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versityofexeteruk.sharepoint.com/sites/StudentRecordTeam/Shared Documents/Data Management and Development/Award Classification Calculator/"/>
    </mc:Choice>
  </mc:AlternateContent>
  <xr:revisionPtr revIDLastSave="0" documentId="8_{E7F8EE25-7A83-4E42-B3F0-DC98DB8947F5}" xr6:coauthVersionLast="47" xr6:coauthVersionMax="47" xr10:uidLastSave="{00000000-0000-0000-0000-000000000000}"/>
  <workbookProtection workbookAlgorithmName="SHA-512" workbookHashValue="S6Qv2cpckgZH93fpxZEi+P+KZbrFbGkFejP1JPS9MiXh61KtZUks8yt6boSnKG5+glaHXbTFIVshQRk0mKoHpA==" workbookSaltValue="5oUnP2pDIXWJtdGE9Tplcw==" workbookSpinCount="100000" lockStructure="1"/>
  <bookViews>
    <workbookView xWindow="-120" yWindow="-120" windowWidth="38640" windowHeight="21240" xr2:uid="{5143943F-284D-4891-84D6-50E49B87E36D}"/>
  </bookViews>
  <sheets>
    <sheet name="Calculator - Programme Code" sheetId="8" r:id="rId1"/>
    <sheet name="Calculator - Dropdowns" sheetId="1" r:id="rId2"/>
    <sheet name="Data Validation List" sheetId="6" state="hidden" r:id="rId3"/>
    <sheet name="Classification" sheetId="5" state="hidden" r:id="rId4"/>
    <sheet name="Programme lookup" sheetId="4" state="hidden" r:id="rId5"/>
    <sheet name="Module look up" sheetId="3" state="hidden" r:id="rId6"/>
    <sheet name="Programme to lookup" sheetId="2" state="hidden" r:id="rId7"/>
  </sheets>
  <definedNames>
    <definedName name="_xlnm._FilterDatabase" localSheetId="5" hidden="1">'Module look up'!$A$1:$D$27958</definedName>
    <definedName name="_xlnm._FilterDatabase" localSheetId="4" hidden="1">'Programme lookup'!$A$1:$AO$2911</definedName>
    <definedName name="_xlnm._FilterDatabase" localSheetId="6" hidden="1">'Programme to lookup'!$A$1:$E$1424</definedName>
    <definedName name="_xlnm.Print_Area" localSheetId="1">'Calculator - Dropdowns'!$B$1:$I$77</definedName>
    <definedName name="_xlnm.Print_Area" localSheetId="0">'Calculator - Programme Code'!$B$1:$I$75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499" i="2" l="1"/>
  <c r="J1499" i="2" s="1"/>
  <c r="I1499" i="2" s="1"/>
  <c r="H1499" i="2" s="1"/>
  <c r="K1498" i="2"/>
  <c r="J1498" i="2" s="1"/>
  <c r="I1498" i="2" s="1"/>
  <c r="H1498" i="2" s="1"/>
  <c r="K1497" i="2"/>
  <c r="J1497" i="2" s="1"/>
  <c r="I1497" i="2" s="1"/>
  <c r="H1497" i="2" s="1"/>
  <c r="K1496" i="2"/>
  <c r="J1496" i="2" s="1"/>
  <c r="I1496" i="2" s="1"/>
  <c r="H1496" i="2" s="1"/>
  <c r="K1495" i="2"/>
  <c r="J1495" i="2" s="1"/>
  <c r="I1495" i="2" s="1"/>
  <c r="H1495" i="2" s="1"/>
  <c r="K1494" i="2"/>
  <c r="J1494" i="2" s="1"/>
  <c r="I1494" i="2" s="1"/>
  <c r="H1494" i="2" s="1"/>
  <c r="K1493" i="2"/>
  <c r="J1493" i="2" s="1"/>
  <c r="I1493" i="2" s="1"/>
  <c r="H1493" i="2" s="1"/>
  <c r="K1492" i="2"/>
  <c r="J1492" i="2" s="1"/>
  <c r="I1492" i="2" s="1"/>
  <c r="H1492" i="2" s="1"/>
  <c r="K1491" i="2"/>
  <c r="J1491" i="2" s="1"/>
  <c r="I1491" i="2" s="1"/>
  <c r="H1491" i="2" s="1"/>
  <c r="K1490" i="2"/>
  <c r="J1490" i="2" s="1"/>
  <c r="I1490" i="2" s="1"/>
  <c r="H1490" i="2" s="1"/>
  <c r="K1489" i="2"/>
  <c r="J1489" i="2" s="1"/>
  <c r="I1489" i="2" s="1"/>
  <c r="H1489" i="2" s="1"/>
  <c r="K1488" i="2"/>
  <c r="J1488" i="2" s="1"/>
  <c r="I1488" i="2" s="1"/>
  <c r="H1488" i="2" s="1"/>
  <c r="K1487" i="2"/>
  <c r="J1487" i="2" s="1"/>
  <c r="I1487" i="2" s="1"/>
  <c r="H1487" i="2" s="1"/>
  <c r="K1486" i="2"/>
  <c r="J1486" i="2"/>
  <c r="I1486" i="2" s="1"/>
  <c r="H1486" i="2" s="1"/>
  <c r="K1485" i="2"/>
  <c r="J1485" i="2" s="1"/>
  <c r="I1485" i="2" s="1"/>
  <c r="H1485" i="2" s="1"/>
  <c r="K1484" i="2"/>
  <c r="J1484" i="2" s="1"/>
  <c r="I1484" i="2" s="1"/>
  <c r="H1484" i="2" s="1"/>
  <c r="K1483" i="2"/>
  <c r="J1483" i="2" s="1"/>
  <c r="I1483" i="2" s="1"/>
  <c r="H1483" i="2" s="1"/>
  <c r="K1482" i="2"/>
  <c r="J1482" i="2" s="1"/>
  <c r="I1482" i="2" s="1"/>
  <c r="H1482" i="2" s="1"/>
  <c r="K1481" i="2"/>
  <c r="J1481" i="2" s="1"/>
  <c r="I1481" i="2" s="1"/>
  <c r="H1481" i="2" s="1"/>
  <c r="K1480" i="2"/>
  <c r="J1480" i="2" s="1"/>
  <c r="I1480" i="2" s="1"/>
  <c r="H1480" i="2" s="1"/>
  <c r="K1479" i="2"/>
  <c r="J1479" i="2" s="1"/>
  <c r="I1479" i="2" s="1"/>
  <c r="H1479" i="2" s="1"/>
  <c r="K1478" i="2"/>
  <c r="J1478" i="2" s="1"/>
  <c r="I1478" i="2" s="1"/>
  <c r="H1478" i="2" s="1"/>
  <c r="K1477" i="2"/>
  <c r="J1477" i="2" s="1"/>
  <c r="I1477" i="2" s="1"/>
  <c r="H1477" i="2" s="1"/>
  <c r="K1476" i="2"/>
  <c r="J1476" i="2" s="1"/>
  <c r="I1476" i="2" s="1"/>
  <c r="H1476" i="2" s="1"/>
  <c r="K1475" i="2"/>
  <c r="J1475" i="2" s="1"/>
  <c r="I1475" i="2" s="1"/>
  <c r="H1475" i="2" s="1"/>
  <c r="K1474" i="2"/>
  <c r="J1474" i="2" s="1"/>
  <c r="I1474" i="2" s="1"/>
  <c r="H1474" i="2" s="1"/>
  <c r="K1473" i="2"/>
  <c r="J1473" i="2" s="1"/>
  <c r="I1473" i="2" s="1"/>
  <c r="H1473" i="2" s="1"/>
  <c r="K1472" i="2"/>
  <c r="J1472" i="2" s="1"/>
  <c r="I1472" i="2" s="1"/>
  <c r="H1472" i="2" s="1"/>
  <c r="K1471" i="2"/>
  <c r="J1471" i="2" s="1"/>
  <c r="I1471" i="2" s="1"/>
  <c r="H1471" i="2" s="1"/>
  <c r="K1470" i="2"/>
  <c r="J1470" i="2" s="1"/>
  <c r="I1470" i="2" s="1"/>
  <c r="H1470" i="2" s="1"/>
  <c r="K1469" i="2"/>
  <c r="J1469" i="2" s="1"/>
  <c r="I1469" i="2" s="1"/>
  <c r="H1469" i="2" s="1"/>
  <c r="K1468" i="2"/>
  <c r="J1468" i="2" s="1"/>
  <c r="I1468" i="2" s="1"/>
  <c r="H1468" i="2" s="1"/>
  <c r="K1467" i="2"/>
  <c r="J1467" i="2" s="1"/>
  <c r="I1467" i="2" s="1"/>
  <c r="H1467" i="2" s="1"/>
  <c r="A2911" i="4"/>
  <c r="A2910" i="4"/>
  <c r="A2909" i="4"/>
  <c r="A2908" i="4"/>
  <c r="A2907" i="4"/>
  <c r="A2906" i="4"/>
  <c r="A2905" i="4"/>
  <c r="A2904" i="4"/>
  <c r="A2903" i="4"/>
  <c r="A2902" i="4"/>
  <c r="A2901" i="4"/>
  <c r="A2900" i="4"/>
  <c r="A2899" i="4"/>
  <c r="A2898" i="4"/>
  <c r="A2897" i="4"/>
  <c r="A2896" i="4"/>
  <c r="A2895" i="4"/>
  <c r="A2894" i="4"/>
  <c r="A2893" i="4"/>
  <c r="A2892" i="4"/>
  <c r="A2891" i="4"/>
  <c r="A2890" i="4"/>
  <c r="A2889" i="4"/>
  <c r="A2888" i="4"/>
  <c r="A2887" i="4"/>
  <c r="A2886" i="4"/>
  <c r="A2885" i="4"/>
  <c r="A2884" i="4"/>
  <c r="A2883" i="4"/>
  <c r="A2882" i="4"/>
  <c r="A2881" i="4"/>
  <c r="A2880" i="4"/>
  <c r="A2879" i="4"/>
  <c r="A2878" i="4"/>
  <c r="A2877" i="4"/>
  <c r="A2876" i="4"/>
  <c r="A2875" i="4"/>
  <c r="A2874" i="4"/>
  <c r="A2873" i="4"/>
  <c r="A2872" i="4"/>
  <c r="A2871" i="4"/>
  <c r="A2870" i="4"/>
  <c r="A2869" i="4"/>
  <c r="A2868" i="4"/>
  <c r="A2867" i="4"/>
  <c r="A2866" i="4"/>
  <c r="A2865" i="4"/>
  <c r="A2864" i="4"/>
  <c r="A2863" i="4"/>
  <c r="A2862" i="4"/>
  <c r="A2861" i="4"/>
  <c r="A2860" i="4"/>
  <c r="A2859" i="4"/>
  <c r="A2858" i="4"/>
  <c r="A2857" i="4"/>
  <c r="A2856" i="4"/>
  <c r="A2855" i="4"/>
  <c r="A2854" i="4"/>
  <c r="AB2854" i="4"/>
  <c r="AC2854" i="4"/>
  <c r="AD2854" i="4" s="1"/>
  <c r="AB2855" i="4"/>
  <c r="AC2855" i="4"/>
  <c r="AB2856" i="4"/>
  <c r="AC2856" i="4"/>
  <c r="AD2856" i="4" s="1"/>
  <c r="AB2857" i="4"/>
  <c r="AC2857" i="4"/>
  <c r="AD2857" i="4" s="1"/>
  <c r="AE2857" i="4" s="1"/>
  <c r="AB2858" i="4"/>
  <c r="AC2858" i="4"/>
  <c r="AG2858" i="4" s="1" a="1"/>
  <c r="AG2858" i="4" s="1"/>
  <c r="AD2858" i="4"/>
  <c r="AK2858" i="4" a="1"/>
  <c r="AK2858" i="4" s="1"/>
  <c r="AB2859" i="4"/>
  <c r="AC2859" i="4"/>
  <c r="AD2859" i="4" s="1"/>
  <c r="AG2859" i="4" a="1"/>
  <c r="AG2859" i="4" s="1"/>
  <c r="AK2859" i="4" a="1"/>
  <c r="AK2859" i="4" s="1"/>
  <c r="AB2860" i="4"/>
  <c r="AC2860" i="4"/>
  <c r="AG2860" i="4" s="1" a="1"/>
  <c r="AG2860" i="4" s="1"/>
  <c r="AD2860" i="4"/>
  <c r="AH2860" i="4" s="1" a="1"/>
  <c r="AH2860" i="4" s="1"/>
  <c r="AB2861" i="4"/>
  <c r="AC2861" i="4"/>
  <c r="AD2861" i="4" s="1"/>
  <c r="AG2861" i="4" a="1"/>
  <c r="AG2861" i="4"/>
  <c r="AB2862" i="4"/>
  <c r="AC2862" i="4"/>
  <c r="AD2862" i="4" s="1"/>
  <c r="AB2863" i="4"/>
  <c r="AC2863" i="4"/>
  <c r="AB2864" i="4"/>
  <c r="AC2864" i="4"/>
  <c r="AD2864" i="4" s="1"/>
  <c r="AB2865" i="4"/>
  <c r="AC2865" i="4"/>
  <c r="AG2865" i="4" s="1" a="1"/>
  <c r="AG2865" i="4" s="1"/>
  <c r="AD2865" i="4"/>
  <c r="AE2865" i="4" s="1"/>
  <c r="AH2865" i="4" a="1"/>
  <c r="AH2865" i="4" s="1"/>
  <c r="AB2866" i="4"/>
  <c r="AC2866" i="4"/>
  <c r="AK2866" i="4" s="1" a="1"/>
  <c r="AK2866" i="4" s="1"/>
  <c r="AB2867" i="4"/>
  <c r="AC2867" i="4"/>
  <c r="AD2867" i="4" s="1"/>
  <c r="AH2867" i="4" s="1" a="1"/>
  <c r="AH2867" i="4" s="1"/>
  <c r="AB2868" i="4"/>
  <c r="AC2868" i="4"/>
  <c r="AD2868" i="4" s="1"/>
  <c r="AK2868" i="4" a="1"/>
  <c r="AK2868" i="4" s="1"/>
  <c r="AB2869" i="4"/>
  <c r="AC2869" i="4"/>
  <c r="AD2869" i="4" s="1"/>
  <c r="AE2869" i="4" s="1"/>
  <c r="AB2870" i="4"/>
  <c r="AC2870" i="4"/>
  <c r="AD2870" i="4" s="1"/>
  <c r="AB2871" i="4"/>
  <c r="AC2871" i="4"/>
  <c r="AB2872" i="4"/>
  <c r="AC2872" i="4"/>
  <c r="AD2872" i="4" s="1"/>
  <c r="AB2873" i="4"/>
  <c r="AC2873" i="4"/>
  <c r="AG2873" i="4" s="1" a="1"/>
  <c r="AG2873" i="4" s="1"/>
  <c r="AB2874" i="4"/>
  <c r="AC2874" i="4"/>
  <c r="AG2874" i="4" s="1" a="1"/>
  <c r="AG2874" i="4" s="1"/>
  <c r="AB2875" i="4"/>
  <c r="AC2875" i="4"/>
  <c r="AK2875" i="4" s="1" a="1"/>
  <c r="AK2875" i="4" s="1"/>
  <c r="AB2876" i="4"/>
  <c r="AC2876" i="4"/>
  <c r="AD2876" i="4" s="1"/>
  <c r="AG2876" i="4" a="1"/>
  <c r="AG2876" i="4" s="1"/>
  <c r="AK2876" i="4" a="1"/>
  <c r="AK2876" i="4" s="1"/>
  <c r="AB2877" i="4"/>
  <c r="AC2877" i="4"/>
  <c r="AD2877" i="4" s="1"/>
  <c r="AE2877" i="4"/>
  <c r="AG2877" i="4" a="1"/>
  <c r="AG2877" i="4" s="1"/>
  <c r="AK2877" i="4" a="1"/>
  <c r="AK2877" i="4" s="1"/>
  <c r="AB2878" i="4"/>
  <c r="AC2878" i="4"/>
  <c r="AB2879" i="4"/>
  <c r="AC2879" i="4"/>
  <c r="AB2880" i="4"/>
  <c r="AC2880" i="4"/>
  <c r="AB2881" i="4"/>
  <c r="AC2881" i="4"/>
  <c r="AB2882" i="4"/>
  <c r="AC2882" i="4"/>
  <c r="AG2882" i="4" s="1" a="1"/>
  <c r="AG2882" i="4" s="1"/>
  <c r="AB2883" i="4"/>
  <c r="AC2883" i="4"/>
  <c r="AK2883" i="4" s="1" a="1"/>
  <c r="AK2883" i="4" s="1"/>
  <c r="AD2883" i="4"/>
  <c r="AE2883" i="4" s="1"/>
  <c r="AB2884" i="4"/>
  <c r="AC2884" i="4"/>
  <c r="AG2884" i="4" s="1" a="1"/>
  <c r="AG2884" i="4" s="1"/>
  <c r="AB2885" i="4"/>
  <c r="AC2885" i="4"/>
  <c r="AD2885" i="4" s="1"/>
  <c r="AE2885" i="4" s="1"/>
  <c r="AB2886" i="4"/>
  <c r="AC2886" i="4"/>
  <c r="AB2887" i="4"/>
  <c r="AC2887" i="4"/>
  <c r="AB2888" i="4"/>
  <c r="AC2888" i="4"/>
  <c r="AB2889" i="4"/>
  <c r="AC2889" i="4"/>
  <c r="AG2889" i="4" s="1" a="1"/>
  <c r="AG2889" i="4" s="1"/>
  <c r="AB2890" i="4"/>
  <c r="AC2890" i="4"/>
  <c r="AG2890" i="4" s="1" a="1"/>
  <c r="AG2890" i="4" s="1"/>
  <c r="AB2891" i="4"/>
  <c r="AC2891" i="4"/>
  <c r="AD2891" i="4" s="1"/>
  <c r="AB2892" i="4"/>
  <c r="AC2892" i="4"/>
  <c r="AG2892" i="4" s="1" a="1"/>
  <c r="AG2892" i="4" s="1"/>
  <c r="AB2893" i="4"/>
  <c r="AC2893" i="4"/>
  <c r="AG2893" i="4" s="1" a="1"/>
  <c r="AG2893" i="4" s="1"/>
  <c r="AB2894" i="4"/>
  <c r="AC2894" i="4"/>
  <c r="AK2894" i="4" s="1" a="1"/>
  <c r="AK2894" i="4" s="1"/>
  <c r="AB2895" i="4"/>
  <c r="AC2895" i="4"/>
  <c r="AK2895" i="4" s="1" a="1"/>
  <c r="AK2895" i="4" s="1"/>
  <c r="AB2896" i="4"/>
  <c r="AC2896" i="4"/>
  <c r="AK2896" i="4" s="1" a="1"/>
  <c r="AK2896" i="4" s="1"/>
  <c r="AD2896" i="4"/>
  <c r="AL2896" i="4" s="1" a="1"/>
  <c r="AL2896" i="4" s="1"/>
  <c r="AB2897" i="4"/>
  <c r="AC2897" i="4"/>
  <c r="AG2897" i="4" s="1" a="1"/>
  <c r="AG2897" i="4" s="1"/>
  <c r="AB2898" i="4"/>
  <c r="AC2898" i="4"/>
  <c r="AG2898" i="4" s="1" a="1"/>
  <c r="AG2898" i="4" s="1"/>
  <c r="AB2899" i="4"/>
  <c r="AC2899" i="4"/>
  <c r="AD2899" i="4" s="1"/>
  <c r="AB2900" i="4"/>
  <c r="AC2900" i="4"/>
  <c r="AG2900" i="4" s="1" a="1"/>
  <c r="AG2900" i="4" s="1"/>
  <c r="AB2901" i="4"/>
  <c r="AC2901" i="4"/>
  <c r="AG2901" i="4" s="1" a="1"/>
  <c r="AG2901" i="4" s="1"/>
  <c r="AB2902" i="4"/>
  <c r="AC2902" i="4"/>
  <c r="AK2902" i="4" s="1" a="1"/>
  <c r="AK2902" i="4" s="1"/>
  <c r="AB2903" i="4"/>
  <c r="AC2903" i="4"/>
  <c r="AK2903" i="4" s="1" a="1"/>
  <c r="AK2903" i="4" s="1"/>
  <c r="AD2903" i="4"/>
  <c r="AH2903" i="4" s="1" a="1"/>
  <c r="AH2903" i="4" s="1"/>
  <c r="AB2904" i="4"/>
  <c r="AC2904" i="4"/>
  <c r="AK2904" i="4" s="1" a="1"/>
  <c r="AK2904" i="4" s="1"/>
  <c r="AB2905" i="4"/>
  <c r="AC2905" i="4"/>
  <c r="AD2905" i="4" s="1"/>
  <c r="AB2906" i="4"/>
  <c r="AC2906" i="4"/>
  <c r="AG2906" i="4" s="1" a="1"/>
  <c r="AG2906" i="4" s="1"/>
  <c r="AB2907" i="4"/>
  <c r="AC2907" i="4"/>
  <c r="AB2908" i="4"/>
  <c r="AC2908" i="4"/>
  <c r="AG2908" i="4" s="1" a="1"/>
  <c r="AG2908" i="4" s="1"/>
  <c r="AB2909" i="4"/>
  <c r="AC2909" i="4"/>
  <c r="AG2909" i="4" s="1" a="1"/>
  <c r="AG2909" i="4" s="1"/>
  <c r="AD2909" i="4"/>
  <c r="AH2909" i="4" s="1" a="1"/>
  <c r="AH2909" i="4" s="1"/>
  <c r="AE2909" i="4"/>
  <c r="AI2909" i="4" s="1" a="1"/>
  <c r="AI2909" i="4" s="1"/>
  <c r="AK2909" i="4" a="1"/>
  <c r="AK2909" i="4" s="1"/>
  <c r="AL2909" i="4" a="1"/>
  <c r="AL2909" i="4" s="1"/>
  <c r="AB2910" i="4"/>
  <c r="AC2910" i="4"/>
  <c r="AK2910" i="4" s="1" a="1"/>
  <c r="AK2910" i="4" s="1"/>
  <c r="AD2910" i="4"/>
  <c r="AG2910" i="4" a="1"/>
  <c r="AG2910" i="4"/>
  <c r="AB2911" i="4"/>
  <c r="AC2911" i="4"/>
  <c r="AG2911" i="4" s="1" a="1"/>
  <c r="AG2911" i="4" s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4" i="1"/>
  <c r="F35" i="1"/>
  <c r="F36" i="1"/>
  <c r="F37" i="1"/>
  <c r="F38" i="1"/>
  <c r="F39" i="1"/>
  <c r="F40" i="1"/>
  <c r="F41" i="1"/>
  <c r="F42" i="1"/>
  <c r="F43" i="1"/>
  <c r="F44" i="1"/>
  <c r="F45" i="1"/>
  <c r="K16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5" i="1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13" i="8"/>
  <c r="K1459" i="2"/>
  <c r="J1459" i="2" s="1"/>
  <c r="I1459" i="2" s="1"/>
  <c r="H1459" i="2" s="1"/>
  <c r="K1460" i="2"/>
  <c r="J1460" i="2" s="1"/>
  <c r="I1460" i="2" s="1"/>
  <c r="H1460" i="2" s="1"/>
  <c r="K1461" i="2"/>
  <c r="J1461" i="2" s="1"/>
  <c r="I1461" i="2" s="1"/>
  <c r="H1461" i="2" s="1"/>
  <c r="K1462" i="2"/>
  <c r="J1462" i="2" s="1"/>
  <c r="I1462" i="2" s="1"/>
  <c r="H1462" i="2" s="1"/>
  <c r="K1463" i="2"/>
  <c r="J1463" i="2" s="1"/>
  <c r="I1463" i="2" s="1"/>
  <c r="H1463" i="2" s="1"/>
  <c r="K1464" i="2"/>
  <c r="J1464" i="2" s="1"/>
  <c r="I1464" i="2" s="1"/>
  <c r="H1464" i="2" s="1"/>
  <c r="K1465" i="2"/>
  <c r="J1465" i="2" s="1"/>
  <c r="I1465" i="2" s="1"/>
  <c r="H1465" i="2" s="1"/>
  <c r="K1466" i="2"/>
  <c r="J1466" i="2" s="1"/>
  <c r="I1466" i="2" s="1"/>
  <c r="H1466" i="2" s="1"/>
  <c r="AB2847" i="4"/>
  <c r="AC2847" i="4"/>
  <c r="AD2847" i="4" s="1"/>
  <c r="AG2847" i="4" a="1"/>
  <c r="AG2847" i="4" s="1"/>
  <c r="AB2848" i="4"/>
  <c r="AC2848" i="4"/>
  <c r="AD2848" i="4" s="1"/>
  <c r="AE2848" i="4" s="1"/>
  <c r="AB2849" i="4"/>
  <c r="AC2849" i="4"/>
  <c r="AD2849" i="4" s="1"/>
  <c r="AH2849" i="4" s="1" a="1"/>
  <c r="AH2849" i="4" s="1"/>
  <c r="AB2850" i="4"/>
  <c r="AC2850" i="4"/>
  <c r="AG2850" i="4" s="1" a="1"/>
  <c r="AG2850" i="4" s="1"/>
  <c r="AB2851" i="4"/>
  <c r="AC2851" i="4"/>
  <c r="AD2851" i="4" s="1"/>
  <c r="AE2851" i="4" s="1"/>
  <c r="AG2851" i="4" a="1"/>
  <c r="AG2851" i="4" s="1"/>
  <c r="AK2851" i="4" a="1"/>
  <c r="AK2851" i="4" s="1"/>
  <c r="AB2852" i="4"/>
  <c r="AC2852" i="4"/>
  <c r="AD2852" i="4" s="1"/>
  <c r="AG2852" i="4" a="1"/>
  <c r="AG2852" i="4" s="1"/>
  <c r="AK2852" i="4" a="1"/>
  <c r="AK2852" i="4" s="1"/>
  <c r="AB2853" i="4"/>
  <c r="AC2853" i="4"/>
  <c r="AD2853" i="4" s="1"/>
  <c r="A2847" i="4"/>
  <c r="A2848" i="4"/>
  <c r="A2849" i="4"/>
  <c r="A2850" i="4"/>
  <c r="A2851" i="4"/>
  <c r="A2852" i="4"/>
  <c r="A2853" i="4"/>
  <c r="A809" i="4"/>
  <c r="AB655" i="4"/>
  <c r="AC655" i="4"/>
  <c r="AD655" i="4" s="1"/>
  <c r="AE655" i="4" s="1"/>
  <c r="AB654" i="4"/>
  <c r="AC654" i="4"/>
  <c r="AG654" i="4" s="1" a="1"/>
  <c r="AG654" i="4" s="1"/>
  <c r="AB653" i="4"/>
  <c r="AC653" i="4"/>
  <c r="AB2759" i="4"/>
  <c r="AC2759" i="4"/>
  <c r="AD2759" i="4" s="1"/>
  <c r="AB2756" i="4"/>
  <c r="AC2756" i="4"/>
  <c r="AB2760" i="4"/>
  <c r="AC2760" i="4"/>
  <c r="AD2760" i="4" s="1"/>
  <c r="AB2761" i="4"/>
  <c r="AC2761" i="4"/>
  <c r="AB2846" i="4"/>
  <c r="AC2846" i="4"/>
  <c r="AD2846" i="4" s="1"/>
  <c r="AB640" i="4"/>
  <c r="AC640" i="4"/>
  <c r="AG640" i="4" s="1" a="1"/>
  <c r="AG640" i="4" s="1"/>
  <c r="AB639" i="4"/>
  <c r="AC639" i="4"/>
  <c r="AB1150" i="4"/>
  <c r="AC1150" i="4"/>
  <c r="AB1980" i="4"/>
  <c r="AC1980" i="4"/>
  <c r="AB2758" i="4"/>
  <c r="AC2758" i="4"/>
  <c r="AB2757" i="4"/>
  <c r="AC2757" i="4"/>
  <c r="AD2757" i="4" s="1"/>
  <c r="AB2765" i="4"/>
  <c r="AC2765" i="4"/>
  <c r="AD2765" i="4" s="1"/>
  <c r="AB1971" i="4"/>
  <c r="AC1971" i="4"/>
  <c r="AD1971" i="4" s="1"/>
  <c r="AB1972" i="4"/>
  <c r="AC1972" i="4"/>
  <c r="AG1972" i="4" s="1" a="1"/>
  <c r="AG1972" i="4" s="1"/>
  <c r="AB2782" i="4"/>
  <c r="AC2782" i="4"/>
  <c r="AB1596" i="4"/>
  <c r="AC1596" i="4"/>
  <c r="AD1596" i="4" s="1"/>
  <c r="AB453" i="4"/>
  <c r="AC453" i="4"/>
  <c r="AD453" i="4" s="1"/>
  <c r="AB463" i="4"/>
  <c r="AC463" i="4"/>
  <c r="AB129" i="4"/>
  <c r="AC129" i="4"/>
  <c r="AD129" i="4" s="1"/>
  <c r="AE129" i="4" s="1"/>
  <c r="AB452" i="4"/>
  <c r="AC452" i="4"/>
  <c r="AD452" i="4" s="1"/>
  <c r="AB442" i="4"/>
  <c r="AC442" i="4"/>
  <c r="AD442" i="4" s="1"/>
  <c r="AB460" i="4"/>
  <c r="AC460" i="4"/>
  <c r="AG460" i="4" s="1" a="1"/>
  <c r="AG460" i="4" s="1"/>
  <c r="AB1002" i="4"/>
  <c r="AC1002" i="4"/>
  <c r="AD1002" i="4" s="1"/>
  <c r="AL1002" i="4" s="1" a="1"/>
  <c r="AL1002" i="4" s="1"/>
  <c r="AB1007" i="4"/>
  <c r="AC1007" i="4"/>
  <c r="AD1007" i="4" s="1"/>
  <c r="AB459" i="4"/>
  <c r="AC459" i="4"/>
  <c r="AD459" i="4" s="1"/>
  <c r="AB727" i="4"/>
  <c r="AC727" i="4"/>
  <c r="AG727" i="4" s="1" a="1"/>
  <c r="AG727" i="4" s="1"/>
  <c r="AB1006" i="4"/>
  <c r="AC1006" i="4"/>
  <c r="AD1006" i="4" s="1"/>
  <c r="AB464" i="4"/>
  <c r="AC464" i="4"/>
  <c r="AD464" i="4" s="1"/>
  <c r="AB130" i="4"/>
  <c r="AC130" i="4"/>
  <c r="AB455" i="4"/>
  <c r="AC455" i="4"/>
  <c r="AG455" i="4" s="1" a="1"/>
  <c r="AG455" i="4" s="1"/>
  <c r="AB997" i="4"/>
  <c r="AC997" i="4"/>
  <c r="AD997" i="4" s="1"/>
  <c r="AB445" i="4"/>
  <c r="AC445" i="4"/>
  <c r="AD445" i="4" s="1"/>
  <c r="AB731" i="4"/>
  <c r="AC731" i="4"/>
  <c r="AB728" i="4"/>
  <c r="AC728" i="4"/>
  <c r="AB996" i="4"/>
  <c r="AC996" i="4"/>
  <c r="AK996" i="4" s="1" a="1"/>
  <c r="AK996" i="4" s="1"/>
  <c r="AB444" i="4"/>
  <c r="AC444" i="4"/>
  <c r="AD444" i="4" s="1"/>
  <c r="AB1004" i="4"/>
  <c r="AC1004" i="4"/>
  <c r="AD1004" i="4" s="1"/>
  <c r="AL1004" i="4" s="1" a="1"/>
  <c r="AL1004" i="4" s="1"/>
  <c r="AB458" i="4"/>
  <c r="AC458" i="4"/>
  <c r="AB732" i="4"/>
  <c r="AC732" i="4"/>
  <c r="AD732" i="4" s="1"/>
  <c r="AB1005" i="4"/>
  <c r="AC1005" i="4"/>
  <c r="AD1005" i="4" s="1"/>
  <c r="AB462" i="4"/>
  <c r="AC462" i="4"/>
  <c r="AB131" i="4"/>
  <c r="AC131" i="4"/>
  <c r="AB457" i="4"/>
  <c r="AC457" i="4"/>
  <c r="AB450" i="4"/>
  <c r="AC450" i="4"/>
  <c r="AB1000" i="4"/>
  <c r="AC1000" i="4"/>
  <c r="AB451" i="4"/>
  <c r="AC451" i="4"/>
  <c r="AB1003" i="4"/>
  <c r="AC1003" i="4"/>
  <c r="AB990" i="4"/>
  <c r="AC990" i="4"/>
  <c r="AD990" i="4" s="1"/>
  <c r="AB128" i="4"/>
  <c r="AC128" i="4"/>
  <c r="AB1001" i="4"/>
  <c r="AC1001" i="4"/>
  <c r="AG1001" i="4" s="1" a="1"/>
  <c r="AG1001" i="4" s="1"/>
  <c r="AB449" i="4"/>
  <c r="AC449" i="4"/>
  <c r="AB999" i="4"/>
  <c r="AC999" i="4"/>
  <c r="AB447" i="4"/>
  <c r="AC447" i="4"/>
  <c r="AB461" i="4"/>
  <c r="AC461" i="4"/>
  <c r="AB995" i="4"/>
  <c r="AC995" i="4"/>
  <c r="AD995" i="4" s="1"/>
  <c r="AE995" i="4" s="1"/>
  <c r="AF995" i="4" s="1"/>
  <c r="AB443" i="4"/>
  <c r="AC443" i="4"/>
  <c r="AD443" i="4" s="1"/>
  <c r="AB992" i="4"/>
  <c r="AC992" i="4"/>
  <c r="AK992" i="4" s="1" a="1"/>
  <c r="AK992" i="4" s="1"/>
  <c r="AB993" i="4"/>
  <c r="AC993" i="4"/>
  <c r="AD993" i="4" s="1"/>
  <c r="AB994" i="4"/>
  <c r="AC994" i="4"/>
  <c r="AG994" i="4" s="1" a="1"/>
  <c r="AG994" i="4" s="1"/>
  <c r="AB991" i="4"/>
  <c r="AC991" i="4"/>
  <c r="AD991" i="4" s="1"/>
  <c r="AB998" i="4"/>
  <c r="AC998" i="4"/>
  <c r="AD998" i="4" s="1"/>
  <c r="AB446" i="4"/>
  <c r="AC446" i="4"/>
  <c r="AG446" i="4" s="1" a="1"/>
  <c r="AG446" i="4" s="1"/>
  <c r="AB989" i="4"/>
  <c r="AC989" i="4"/>
  <c r="AB441" i="4"/>
  <c r="AC441" i="4"/>
  <c r="AB440" i="4"/>
  <c r="AC440" i="4"/>
  <c r="AG440" i="4" s="1" a="1"/>
  <c r="AG440" i="4" s="1"/>
  <c r="AB454" i="4"/>
  <c r="AC454" i="4"/>
  <c r="AB448" i="4"/>
  <c r="AC448" i="4"/>
  <c r="AD448" i="4" s="1"/>
  <c r="AB730" i="4"/>
  <c r="AC730" i="4"/>
  <c r="AG730" i="4" s="1" a="1"/>
  <c r="AG730" i="4" s="1"/>
  <c r="AB456" i="4"/>
  <c r="AC456" i="4"/>
  <c r="AG456" i="4" s="1" a="1"/>
  <c r="AG456" i="4" s="1"/>
  <c r="AB786" i="4"/>
  <c r="AC786" i="4"/>
  <c r="AB1126" i="4"/>
  <c r="AC1126" i="4"/>
  <c r="AD1126" i="4" s="1"/>
  <c r="AE1126" i="4" s="1"/>
  <c r="AB195" i="4"/>
  <c r="AC195" i="4"/>
  <c r="AB614" i="4"/>
  <c r="AC614" i="4"/>
  <c r="AB1028" i="4"/>
  <c r="AC1028" i="4"/>
  <c r="AD1028" i="4" s="1"/>
  <c r="AH1028" i="4" s="1" a="1"/>
  <c r="AH1028" i="4" s="1"/>
  <c r="AB493" i="4"/>
  <c r="AC493" i="4"/>
  <c r="AD493" i="4" s="1"/>
  <c r="AB791" i="4"/>
  <c r="AC791" i="4"/>
  <c r="AD791" i="4" s="1"/>
  <c r="AE791" i="4" s="1"/>
  <c r="AB1134" i="4"/>
  <c r="AC1134" i="4"/>
  <c r="AB197" i="4"/>
  <c r="AC197" i="4"/>
  <c r="AB627" i="4"/>
  <c r="AC627" i="4"/>
  <c r="AK627" i="4" s="1" a="1"/>
  <c r="AK627" i="4" s="1"/>
  <c r="AB487" i="4"/>
  <c r="AC487" i="4"/>
  <c r="AB1022" i="4"/>
  <c r="AC1022" i="4"/>
  <c r="AD1022" i="4" s="1"/>
  <c r="AE1022" i="4" s="1"/>
  <c r="AB740" i="4"/>
  <c r="AC740" i="4"/>
  <c r="AD740" i="4" s="1"/>
  <c r="AH740" i="4" s="1" a="1"/>
  <c r="AH740" i="4" s="1"/>
  <c r="AB1021" i="4"/>
  <c r="AC1021" i="4"/>
  <c r="AG1021" i="4" s="1" a="1"/>
  <c r="AG1021" i="4" s="1"/>
  <c r="AB136" i="4"/>
  <c r="AC136" i="4"/>
  <c r="AB486" i="4"/>
  <c r="AC486" i="4"/>
  <c r="AB739" i="4"/>
  <c r="AC739" i="4"/>
  <c r="AD739" i="4" s="1"/>
  <c r="AB1023" i="4"/>
  <c r="AC1023" i="4"/>
  <c r="AB1020" i="4"/>
  <c r="AC1020" i="4"/>
  <c r="AG1020" i="4" s="1" a="1"/>
  <c r="AG1020" i="4" s="1"/>
  <c r="AB485" i="4"/>
  <c r="AC485" i="4"/>
  <c r="AD485" i="4" s="1"/>
  <c r="AB135" i="4"/>
  <c r="AC135" i="4"/>
  <c r="AD135" i="4" s="1"/>
  <c r="AB484" i="4"/>
  <c r="AC484" i="4"/>
  <c r="AB1114" i="4"/>
  <c r="AC1114" i="4"/>
  <c r="AB593" i="4"/>
  <c r="AC593" i="4"/>
  <c r="AB1104" i="4"/>
  <c r="AC1104" i="4"/>
  <c r="AD1104" i="4" s="1"/>
  <c r="AB583" i="4"/>
  <c r="AC583" i="4"/>
  <c r="AB1073" i="4"/>
  <c r="AC1073" i="4"/>
  <c r="AG1073" i="4" s="1" a="1"/>
  <c r="AG1073" i="4" s="1"/>
  <c r="AB545" i="4"/>
  <c r="AC545" i="4"/>
  <c r="AD545" i="4" s="1"/>
  <c r="AH545" i="4" s="1" a="1"/>
  <c r="AH545" i="4" s="1"/>
  <c r="AB1071" i="4"/>
  <c r="AC1071" i="4"/>
  <c r="AD1071" i="4" s="1"/>
  <c r="AB1067" i="4"/>
  <c r="AC1067" i="4"/>
  <c r="AK1067" i="4" s="1" a="1"/>
  <c r="AK1067" i="4" s="1"/>
  <c r="AB543" i="4"/>
  <c r="AC543" i="4"/>
  <c r="AD543" i="4" s="1"/>
  <c r="AB534" i="4"/>
  <c r="AC534" i="4"/>
  <c r="AG534" i="4" s="1" a="1"/>
  <c r="AG534" i="4" s="1"/>
  <c r="AB762" i="4"/>
  <c r="AC762" i="4"/>
  <c r="AK762" i="4" s="1" a="1"/>
  <c r="AK762" i="4" s="1"/>
  <c r="AB1077" i="4"/>
  <c r="AC1077" i="4"/>
  <c r="AB172" i="4"/>
  <c r="AC172" i="4"/>
  <c r="AB553" i="4"/>
  <c r="AC553" i="4"/>
  <c r="AB609" i="4"/>
  <c r="AC609" i="4"/>
  <c r="AB610" i="4"/>
  <c r="AC610" i="4"/>
  <c r="AG610" i="4" s="1" a="1"/>
  <c r="AG610" i="4" s="1"/>
  <c r="AB1125" i="4"/>
  <c r="AC1125" i="4"/>
  <c r="AB611" i="4"/>
  <c r="AC611" i="4"/>
  <c r="AD611" i="4" s="1"/>
  <c r="AE611" i="4" s="1"/>
  <c r="AB785" i="4"/>
  <c r="AC785" i="4"/>
  <c r="AK785" i="4" s="1" a="1"/>
  <c r="AK785" i="4" s="1"/>
  <c r="AB1124" i="4"/>
  <c r="AC1124" i="4"/>
  <c r="AB194" i="4"/>
  <c r="AC194" i="4"/>
  <c r="AB608" i="4"/>
  <c r="AC608" i="4"/>
  <c r="AG608" i="4" s="1" a="1"/>
  <c r="AG608" i="4" s="1"/>
  <c r="AB759" i="4"/>
  <c r="AC759" i="4"/>
  <c r="AB1079" i="4"/>
  <c r="AC1079" i="4"/>
  <c r="AB170" i="4"/>
  <c r="AC170" i="4"/>
  <c r="AB547" i="4"/>
  <c r="AC547" i="4"/>
  <c r="AD547" i="4" s="1"/>
  <c r="AB624" i="4"/>
  <c r="AC624" i="4"/>
  <c r="AD624" i="4" s="1"/>
  <c r="AH624" i="4" s="1" a="1"/>
  <c r="AH624" i="4" s="1"/>
  <c r="AB1091" i="4"/>
  <c r="AC1091" i="4"/>
  <c r="AD1091" i="4" s="1"/>
  <c r="AH1091" i="4" s="1" a="1"/>
  <c r="AH1091" i="4" s="1"/>
  <c r="AB565" i="4"/>
  <c r="AC565" i="4"/>
  <c r="AD565" i="4" s="1"/>
  <c r="AB768" i="4"/>
  <c r="AC768" i="4"/>
  <c r="AK768" i="4" s="1" a="1"/>
  <c r="AK768" i="4" s="1"/>
  <c r="AB1090" i="4"/>
  <c r="AC1090" i="4"/>
  <c r="AB178" i="4"/>
  <c r="AC178" i="4"/>
  <c r="AD178" i="4" s="1"/>
  <c r="AB564" i="4"/>
  <c r="AC564" i="4"/>
  <c r="AD564" i="4" s="1"/>
  <c r="AE564" i="4" s="1"/>
  <c r="AF564" i="4" s="1"/>
  <c r="AB1136" i="4"/>
  <c r="AC1136" i="4"/>
  <c r="AD1136" i="4" s="1"/>
  <c r="AB618" i="4"/>
  <c r="AC618" i="4"/>
  <c r="AD618" i="4" s="1"/>
  <c r="AB483" i="4"/>
  <c r="AC483" i="4"/>
  <c r="AB1017" i="4"/>
  <c r="AC1017" i="4"/>
  <c r="AK1017" i="4" s="1" a="1"/>
  <c r="AK1017" i="4" s="1"/>
  <c r="AB134" i="4"/>
  <c r="AC134" i="4"/>
  <c r="AD134" i="4" s="1"/>
  <c r="AE134" i="4" s="1"/>
  <c r="AB480" i="4"/>
  <c r="AC480" i="4"/>
  <c r="AB496" i="4"/>
  <c r="AC496" i="4"/>
  <c r="AD496" i="4" s="1"/>
  <c r="AB597" i="4"/>
  <c r="AC597" i="4"/>
  <c r="AK597" i="4" s="1" a="1"/>
  <c r="AK597" i="4" s="1"/>
  <c r="AB596" i="4"/>
  <c r="AC596" i="4"/>
  <c r="AD596" i="4" s="1"/>
  <c r="AE596" i="4" s="1"/>
  <c r="AM596" i="4" s="1" a="1"/>
  <c r="AM596" i="4" s="1"/>
  <c r="AB599" i="4"/>
  <c r="AC599" i="4"/>
  <c r="AG599" i="4" s="1" a="1"/>
  <c r="AG599" i="4" s="1"/>
  <c r="AB779" i="4"/>
  <c r="AC779" i="4"/>
  <c r="AG779" i="4" s="1" a="1"/>
  <c r="AG779" i="4" s="1"/>
  <c r="AB1116" i="4"/>
  <c r="AC1116" i="4"/>
  <c r="AB187" i="4"/>
  <c r="AC187" i="4"/>
  <c r="AD187" i="4" s="1"/>
  <c r="AB595" i="4"/>
  <c r="AC595" i="4"/>
  <c r="AB765" i="4"/>
  <c r="AC765" i="4"/>
  <c r="AD765" i="4" s="1"/>
  <c r="AE765" i="4" s="1"/>
  <c r="AF765" i="4" s="1"/>
  <c r="AB754" i="4"/>
  <c r="AC754" i="4"/>
  <c r="AB1088" i="4"/>
  <c r="AC1088" i="4"/>
  <c r="AB1075" i="4"/>
  <c r="AC1075" i="4"/>
  <c r="AD1075" i="4" s="1"/>
  <c r="AB176" i="4"/>
  <c r="AC176" i="4"/>
  <c r="AB167" i="4"/>
  <c r="AC167" i="4"/>
  <c r="AB562" i="4"/>
  <c r="AC562" i="4"/>
  <c r="AD562" i="4" s="1"/>
  <c r="AB546" i="4"/>
  <c r="AC546" i="4"/>
  <c r="AB1115" i="4"/>
  <c r="AC1115" i="4"/>
  <c r="AD1115" i="4" s="1"/>
  <c r="AE1115" i="4" s="1"/>
  <c r="AF1115" i="4" s="1"/>
  <c r="AB594" i="4"/>
  <c r="AC594" i="4"/>
  <c r="AG594" i="4" s="1" a="1"/>
  <c r="AG594" i="4" s="1"/>
  <c r="AB588" i="4"/>
  <c r="AC588" i="4"/>
  <c r="AB1110" i="4"/>
  <c r="AC1110" i="4"/>
  <c r="AB1112" i="4"/>
  <c r="AC1112" i="4"/>
  <c r="AB591" i="4"/>
  <c r="AC591" i="4"/>
  <c r="AD591" i="4" s="1"/>
  <c r="AE591" i="4" s="1"/>
  <c r="AB590" i="4"/>
  <c r="AC590" i="4"/>
  <c r="AB1113" i="4"/>
  <c r="AC1113" i="4"/>
  <c r="AB592" i="4"/>
  <c r="AC592" i="4"/>
  <c r="AD592" i="4" s="1"/>
  <c r="AH592" i="4" s="1" a="1"/>
  <c r="AH592" i="4" s="1"/>
  <c r="AB1111" i="4"/>
  <c r="AC1111" i="4"/>
  <c r="AD1111" i="4" s="1"/>
  <c r="AL1111" i="4" s="1" a="1"/>
  <c r="AL1111" i="4" s="1"/>
  <c r="AB589" i="4"/>
  <c r="AC589" i="4"/>
  <c r="AB760" i="4"/>
  <c r="AC760" i="4"/>
  <c r="AB1081" i="4"/>
  <c r="AC1081" i="4"/>
  <c r="AD1081" i="4" s="1"/>
  <c r="AB171" i="4"/>
  <c r="AC171" i="4"/>
  <c r="AG171" i="4" s="1" a="1"/>
  <c r="AG171" i="4" s="1"/>
  <c r="AB552" i="4"/>
  <c r="AC552" i="4"/>
  <c r="AG552" i="4" s="1" a="1"/>
  <c r="AG552" i="4" s="1"/>
  <c r="AB741" i="4"/>
  <c r="AC741" i="4"/>
  <c r="AB1139" i="4"/>
  <c r="AC1139" i="4"/>
  <c r="AD1139" i="4" s="1"/>
  <c r="AH1139" i="4" s="1" a="1"/>
  <c r="AH1139" i="4" s="1"/>
  <c r="AB630" i="4"/>
  <c r="AC630" i="4"/>
  <c r="AB138" i="4"/>
  <c r="AC138" i="4"/>
  <c r="AD138" i="4" s="1"/>
  <c r="AB770" i="4"/>
  <c r="AC770" i="4"/>
  <c r="AG770" i="4" s="1" a="1"/>
  <c r="AG770" i="4" s="1"/>
  <c r="AB1095" i="4"/>
  <c r="AC1095" i="4"/>
  <c r="AD1095" i="4" s="1"/>
  <c r="AB181" i="4"/>
  <c r="AC181" i="4"/>
  <c r="AG181" i="4" s="1" a="1"/>
  <c r="AG181" i="4" s="1"/>
  <c r="AB569" i="4"/>
  <c r="AC569" i="4"/>
  <c r="AG569" i="4" s="1" a="1"/>
  <c r="AG569" i="4" s="1"/>
  <c r="AB750" i="4"/>
  <c r="AC750" i="4"/>
  <c r="AB749" i="4"/>
  <c r="AC749" i="4"/>
  <c r="AD749" i="4" s="1"/>
  <c r="AH749" i="4" s="1" a="1"/>
  <c r="AH749" i="4" s="1"/>
  <c r="AB1056" i="4"/>
  <c r="AC1056" i="4"/>
  <c r="AB1041" i="4"/>
  <c r="AC1041" i="4"/>
  <c r="AG1041" i="4" s="1" a="1"/>
  <c r="AG1041" i="4" s="1"/>
  <c r="AB158" i="4"/>
  <c r="AC158" i="4"/>
  <c r="AK158" i="4" s="1" a="1"/>
  <c r="AK158" i="4" s="1"/>
  <c r="AB151" i="4"/>
  <c r="AC151" i="4"/>
  <c r="AB522" i="4"/>
  <c r="AC522" i="4"/>
  <c r="AG522" i="4" s="1" a="1"/>
  <c r="AG522" i="4" s="1"/>
  <c r="AB510" i="4"/>
  <c r="AC510" i="4"/>
  <c r="AG510" i="4" s="1" a="1"/>
  <c r="AG510" i="4" s="1"/>
  <c r="AB1039" i="4"/>
  <c r="AC1039" i="4"/>
  <c r="AB1050" i="4"/>
  <c r="AC1050" i="4"/>
  <c r="AD1050" i="4" s="1"/>
  <c r="AH1050" i="4" s="1" a="1"/>
  <c r="AH1050" i="4" s="1"/>
  <c r="AB507" i="4"/>
  <c r="AC507" i="4"/>
  <c r="AB520" i="4"/>
  <c r="AC520" i="4"/>
  <c r="AD520" i="4" s="1"/>
  <c r="AE520" i="4" s="1"/>
  <c r="AB1057" i="4"/>
  <c r="AC1057" i="4"/>
  <c r="AB1045" i="4"/>
  <c r="AC1045" i="4"/>
  <c r="AB524" i="4"/>
  <c r="AC524" i="4"/>
  <c r="AG524" i="4" s="1" a="1"/>
  <c r="AG524" i="4" s="1"/>
  <c r="AB515" i="4"/>
  <c r="AC515" i="4"/>
  <c r="AB1109" i="4"/>
  <c r="AC1109" i="4"/>
  <c r="AD1109" i="4" s="1"/>
  <c r="AB587" i="4"/>
  <c r="AC587" i="4"/>
  <c r="AD587" i="4" s="1"/>
  <c r="AH587" i="4" s="1" a="1"/>
  <c r="AH587" i="4" s="1"/>
  <c r="AB1129" i="4"/>
  <c r="AC1129" i="4"/>
  <c r="AB621" i="4"/>
  <c r="AC621" i="4"/>
  <c r="AB586" i="4"/>
  <c r="AC586" i="4"/>
  <c r="AD586" i="4" s="1"/>
  <c r="AB1019" i="4"/>
  <c r="AC1019" i="4"/>
  <c r="AB481" i="4"/>
  <c r="AC481" i="4"/>
  <c r="AG481" i="4" s="1" a="1"/>
  <c r="AG481" i="4" s="1"/>
  <c r="AB571" i="4"/>
  <c r="AC571" i="4"/>
  <c r="AG571" i="4" s="1" a="1"/>
  <c r="AG571" i="4" s="1"/>
  <c r="AB771" i="4"/>
  <c r="AC771" i="4"/>
  <c r="AK771" i="4" s="1" a="1"/>
  <c r="AK771" i="4" s="1"/>
  <c r="AB1094" i="4"/>
  <c r="AC1094" i="4"/>
  <c r="AD1094" i="4" s="1"/>
  <c r="AH1094" i="4" s="1" a="1"/>
  <c r="AH1094" i="4" s="1"/>
  <c r="AB182" i="4"/>
  <c r="AC182" i="4"/>
  <c r="AB570" i="4"/>
  <c r="AC570" i="4"/>
  <c r="AD570" i="4" s="1"/>
  <c r="AE570" i="4" s="1"/>
  <c r="AB788" i="4"/>
  <c r="AC788" i="4"/>
  <c r="AK788" i="4" s="1" a="1"/>
  <c r="AK788" i="4" s="1"/>
  <c r="AB1127" i="4"/>
  <c r="AC1127" i="4"/>
  <c r="AB622" i="4"/>
  <c r="AC622" i="4"/>
  <c r="AG622" i="4" s="1" a="1"/>
  <c r="AG622" i="4" s="1"/>
  <c r="AB523" i="4"/>
  <c r="AC523" i="4"/>
  <c r="AG523" i="4" s="1" a="1"/>
  <c r="AG523" i="4" s="1"/>
  <c r="AB512" i="4"/>
  <c r="AC512" i="4"/>
  <c r="AB1044" i="4"/>
  <c r="AC1044" i="4"/>
  <c r="AG1044" i="4" s="1" a="1"/>
  <c r="AG1044" i="4" s="1"/>
  <c r="AB506" i="4"/>
  <c r="AC506" i="4"/>
  <c r="AB514" i="4"/>
  <c r="AC514" i="4"/>
  <c r="AB1055" i="4"/>
  <c r="AC1055" i="4"/>
  <c r="AD1055" i="4" s="1"/>
  <c r="AE1055" i="4" s="1"/>
  <c r="AB1040" i="4"/>
  <c r="AC1040" i="4"/>
  <c r="AB509" i="4"/>
  <c r="AC509" i="4"/>
  <c r="AB521" i="4"/>
  <c r="AC521" i="4"/>
  <c r="AD521" i="4" s="1"/>
  <c r="AB508" i="4"/>
  <c r="AC508" i="4"/>
  <c r="AK508" i="4" s="1" a="1"/>
  <c r="AK508" i="4" s="1"/>
  <c r="AB1042" i="4"/>
  <c r="AC1042" i="4"/>
  <c r="AD1042" i="4" s="1"/>
  <c r="AB511" i="4"/>
  <c r="AC511" i="4"/>
  <c r="AB755" i="4"/>
  <c r="AC755" i="4"/>
  <c r="AG755" i="4" s="1" a="1"/>
  <c r="AG755" i="4" s="1"/>
  <c r="AB1084" i="4"/>
  <c r="AC1084" i="4"/>
  <c r="AD1084" i="4" s="1"/>
  <c r="AB168" i="4"/>
  <c r="AC168" i="4"/>
  <c r="AG168" i="4" s="1" a="1"/>
  <c r="AG168" i="4" s="1"/>
  <c r="AB557" i="4"/>
  <c r="AC557" i="4"/>
  <c r="AD557" i="4" s="1"/>
  <c r="AB748" i="4"/>
  <c r="AC748" i="4"/>
  <c r="AD748" i="4" s="1"/>
  <c r="AB1036" i="4"/>
  <c r="AC1036" i="4"/>
  <c r="AD1036" i="4" s="1"/>
  <c r="AB148" i="4"/>
  <c r="AC148" i="4"/>
  <c r="AB503" i="4"/>
  <c r="AC503" i="4"/>
  <c r="AB580" i="4"/>
  <c r="AC580" i="4"/>
  <c r="AD580" i="4" s="1"/>
  <c r="AB579" i="4"/>
  <c r="AC579" i="4"/>
  <c r="AD579" i="4" s="1"/>
  <c r="AB582" i="4"/>
  <c r="AC582" i="4"/>
  <c r="AG582" i="4" s="1" a="1"/>
  <c r="AG582" i="4" s="1"/>
  <c r="AB778" i="4"/>
  <c r="AC778" i="4"/>
  <c r="AB777" i="4"/>
  <c r="AC777" i="4"/>
  <c r="AB1106" i="4"/>
  <c r="AC1106" i="4"/>
  <c r="AK1106" i="4" s="1" a="1"/>
  <c r="AK1106" i="4" s="1"/>
  <c r="AB1102" i="4"/>
  <c r="AC1102" i="4"/>
  <c r="AD1102" i="4" s="1"/>
  <c r="AB584" i="4"/>
  <c r="AC584" i="4"/>
  <c r="AG584" i="4" s="1" a="1"/>
  <c r="AG584" i="4" s="1"/>
  <c r="AB578" i="4"/>
  <c r="AC578" i="4"/>
  <c r="AB758" i="4"/>
  <c r="AC758" i="4"/>
  <c r="AB1080" i="4"/>
  <c r="AC1080" i="4"/>
  <c r="AB549" i="4"/>
  <c r="AC549" i="4"/>
  <c r="AD549" i="4" s="1"/>
  <c r="AB606" i="4"/>
  <c r="AC606" i="4"/>
  <c r="AD606" i="4" s="1"/>
  <c r="AB784" i="4"/>
  <c r="AC784" i="4"/>
  <c r="AB782" i="4"/>
  <c r="AC782" i="4"/>
  <c r="AD782" i="4" s="1"/>
  <c r="AB1123" i="4"/>
  <c r="AC1123" i="4"/>
  <c r="AG1123" i="4" s="1" a="1"/>
  <c r="AG1123" i="4" s="1"/>
  <c r="AB1117" i="4"/>
  <c r="AC1117" i="4"/>
  <c r="AB192" i="4"/>
  <c r="AC192" i="4"/>
  <c r="AB188" i="4"/>
  <c r="AC188" i="4"/>
  <c r="AB607" i="4"/>
  <c r="AC607" i="4"/>
  <c r="AD607" i="4" s="1"/>
  <c r="AB601" i="4"/>
  <c r="AC601" i="4"/>
  <c r="AB1132" i="4"/>
  <c r="AC1132" i="4"/>
  <c r="AD1132" i="4" s="1"/>
  <c r="AB625" i="4"/>
  <c r="AC625" i="4"/>
  <c r="AB575" i="4"/>
  <c r="AC575" i="4"/>
  <c r="AB1099" i="4"/>
  <c r="AC1099" i="4"/>
  <c r="AD1099" i="4" s="1"/>
  <c r="AB775" i="4"/>
  <c r="AC775" i="4"/>
  <c r="AB1098" i="4"/>
  <c r="AC1098" i="4"/>
  <c r="AG1098" i="4" s="1" a="1"/>
  <c r="AG1098" i="4" s="1"/>
  <c r="AB185" i="4"/>
  <c r="AC185" i="4"/>
  <c r="AD185" i="4" s="1"/>
  <c r="AE185" i="4" s="1"/>
  <c r="AB574" i="4"/>
  <c r="AC574" i="4"/>
  <c r="AD574" i="4" s="1"/>
  <c r="AB1121" i="4"/>
  <c r="AC1121" i="4"/>
  <c r="AK1121" i="4" s="1" a="1"/>
  <c r="AK1121" i="4" s="1"/>
  <c r="AB604" i="4"/>
  <c r="AC604" i="4"/>
  <c r="AG604" i="4" s="1" a="1"/>
  <c r="AG604" i="4" s="1"/>
  <c r="AB576" i="4"/>
  <c r="AC576" i="4"/>
  <c r="AD576" i="4" s="1"/>
  <c r="AE576" i="4" s="1"/>
  <c r="AB776" i="4"/>
  <c r="AC776" i="4"/>
  <c r="AD776" i="4" s="1"/>
  <c r="AB774" i="4"/>
  <c r="AC774" i="4"/>
  <c r="AB1101" i="4"/>
  <c r="AC1101" i="4"/>
  <c r="AD1101" i="4" s="1"/>
  <c r="AE1101" i="4" s="1"/>
  <c r="AB1100" i="4"/>
  <c r="AC1100" i="4"/>
  <c r="AG1100" i="4" s="1" a="1"/>
  <c r="AG1100" i="4" s="1"/>
  <c r="AB186" i="4"/>
  <c r="AC186" i="4"/>
  <c r="AK186" i="4" s="1" a="1"/>
  <c r="AK186" i="4" s="1"/>
  <c r="AB184" i="4"/>
  <c r="AC184" i="4"/>
  <c r="AB577" i="4"/>
  <c r="AC577" i="4"/>
  <c r="AB573" i="4"/>
  <c r="AC573" i="4"/>
  <c r="AB1128" i="4"/>
  <c r="AC1128" i="4"/>
  <c r="AK1128" i="4" s="1" a="1"/>
  <c r="AK1128" i="4" s="1"/>
  <c r="AB623" i="4"/>
  <c r="AC623" i="4"/>
  <c r="AB773" i="4"/>
  <c r="AC773" i="4"/>
  <c r="AG773" i="4" s="1" a="1"/>
  <c r="AG773" i="4" s="1"/>
  <c r="AB1093" i="4"/>
  <c r="AC1093" i="4"/>
  <c r="AG1093" i="4" s="1" a="1"/>
  <c r="AG1093" i="4" s="1"/>
  <c r="AB183" i="4"/>
  <c r="AC183" i="4"/>
  <c r="AB568" i="4"/>
  <c r="AC568" i="4"/>
  <c r="AD568" i="4" s="1"/>
  <c r="AB789" i="4"/>
  <c r="AC789" i="4"/>
  <c r="AD789" i="4" s="1"/>
  <c r="AB617" i="4"/>
  <c r="AC617" i="4"/>
  <c r="AG617" i="4" s="1" a="1"/>
  <c r="AG617" i="4" s="1"/>
  <c r="AB764" i="4"/>
  <c r="AC764" i="4"/>
  <c r="AD764" i="4" s="1"/>
  <c r="AB559" i="4"/>
  <c r="AC559" i="4"/>
  <c r="AB767" i="4"/>
  <c r="AC767" i="4"/>
  <c r="AB757" i="4"/>
  <c r="AC757" i="4"/>
  <c r="AK757" i="4" s="1" a="1"/>
  <c r="AK757" i="4" s="1"/>
  <c r="AB1087" i="4"/>
  <c r="AC1087" i="4"/>
  <c r="AK1087" i="4" s="1" a="1"/>
  <c r="AK1087" i="4" s="1"/>
  <c r="AB1076" i="4"/>
  <c r="AC1076" i="4"/>
  <c r="AD1076" i="4" s="1"/>
  <c r="AB175" i="4"/>
  <c r="AC175" i="4"/>
  <c r="AD175" i="4" s="1"/>
  <c r="AH175" i="4" s="1" a="1"/>
  <c r="AH175" i="4" s="1"/>
  <c r="AB166" i="4"/>
  <c r="AC166" i="4"/>
  <c r="AG166" i="4" s="1" a="1"/>
  <c r="AG166" i="4" s="1"/>
  <c r="AB563" i="4"/>
  <c r="AC563" i="4"/>
  <c r="AD563" i="4" s="1"/>
  <c r="AB548" i="4"/>
  <c r="AC548" i="4"/>
  <c r="AB1131" i="4"/>
  <c r="AC1131" i="4"/>
  <c r="AG1131" i="4" s="1" a="1"/>
  <c r="AG1131" i="4" s="1"/>
  <c r="AB620" i="4"/>
  <c r="AC620" i="4"/>
  <c r="AB612" i="4"/>
  <c r="AC612" i="4"/>
  <c r="AG612" i="4" s="1" a="1"/>
  <c r="AG612" i="4" s="1"/>
  <c r="AB1062" i="4"/>
  <c r="AC1062" i="4"/>
  <c r="AB1043" i="4"/>
  <c r="AC1043" i="4"/>
  <c r="AK1043" i="4" s="1" a="1"/>
  <c r="AK1043" i="4" s="1"/>
  <c r="AB193" i="4"/>
  <c r="AC193" i="4"/>
  <c r="AB528" i="4"/>
  <c r="AC528" i="4"/>
  <c r="AB513" i="4"/>
  <c r="AC513" i="4"/>
  <c r="AB613" i="4"/>
  <c r="AC613" i="4"/>
  <c r="AB1135" i="4"/>
  <c r="AC1135" i="4"/>
  <c r="AB615" i="4"/>
  <c r="AC615" i="4"/>
  <c r="AB737" i="4"/>
  <c r="AC737" i="4"/>
  <c r="AG737" i="4" s="1" a="1"/>
  <c r="AG737" i="4" s="1"/>
  <c r="AB1018" i="4"/>
  <c r="AC1018" i="4"/>
  <c r="AD1018" i="4" s="1"/>
  <c r="AB482" i="4"/>
  <c r="AC482" i="4"/>
  <c r="AB544" i="4"/>
  <c r="AC544" i="4"/>
  <c r="AB1069" i="4"/>
  <c r="AC1069" i="4"/>
  <c r="AB752" i="4"/>
  <c r="AC752" i="4"/>
  <c r="AB532" i="4"/>
  <c r="AC532" i="4"/>
  <c r="AK532" i="4" s="1" a="1"/>
  <c r="AK532" i="4" s="1"/>
  <c r="AB538" i="4"/>
  <c r="AC538" i="4"/>
  <c r="AD538" i="4" s="1"/>
  <c r="AB1072" i="4"/>
  <c r="AC1072" i="4"/>
  <c r="AB1064" i="4"/>
  <c r="AC1064" i="4"/>
  <c r="AB164" i="4"/>
  <c r="AC164" i="4"/>
  <c r="AB541" i="4"/>
  <c r="AC541" i="4"/>
  <c r="AB531" i="4"/>
  <c r="AC531" i="4"/>
  <c r="AB165" i="4"/>
  <c r="AC165" i="4"/>
  <c r="AD165" i="4" s="1"/>
  <c r="AB542" i="4"/>
  <c r="AC542" i="4"/>
  <c r="AB537" i="4"/>
  <c r="AC537" i="4"/>
  <c r="AK537" i="4" s="1" a="1"/>
  <c r="AK537" i="4" s="1"/>
  <c r="AB539" i="4"/>
  <c r="AC539" i="4"/>
  <c r="AB1066" i="4"/>
  <c r="AC1066" i="4"/>
  <c r="AB753" i="4"/>
  <c r="AC753" i="4"/>
  <c r="AD753" i="4" s="1"/>
  <c r="AH753" i="4" s="1" a="1"/>
  <c r="AH753" i="4" s="1"/>
  <c r="AB1070" i="4"/>
  <c r="AC1070" i="4"/>
  <c r="AB1065" i="4"/>
  <c r="AC1065" i="4"/>
  <c r="AB540" i="4"/>
  <c r="AC540" i="4"/>
  <c r="AD540" i="4" s="1"/>
  <c r="AH540" i="4" s="1" a="1"/>
  <c r="AH540" i="4" s="1"/>
  <c r="AB530" i="4"/>
  <c r="AC530" i="4"/>
  <c r="AD530" i="4" s="1"/>
  <c r="AB163" i="4"/>
  <c r="AC163" i="4"/>
  <c r="AD163" i="4" s="1"/>
  <c r="AB550" i="4"/>
  <c r="AC550" i="4"/>
  <c r="AB1059" i="4"/>
  <c r="AC1059" i="4"/>
  <c r="AK1059" i="4" s="1" a="1"/>
  <c r="AK1059" i="4" s="1"/>
  <c r="AB1047" i="4"/>
  <c r="AC1047" i="4"/>
  <c r="AB526" i="4"/>
  <c r="AC526" i="4"/>
  <c r="AG526" i="4" s="1" a="1"/>
  <c r="AG526" i="4" s="1"/>
  <c r="AB517" i="4"/>
  <c r="AC517" i="4"/>
  <c r="AD517" i="4" s="1"/>
  <c r="AE517" i="4" s="1"/>
  <c r="AF517" i="4" s="1"/>
  <c r="AB616" i="4"/>
  <c r="AC616" i="4"/>
  <c r="AB1049" i="4"/>
  <c r="AC1049" i="4"/>
  <c r="AB519" i="4"/>
  <c r="AC519" i="4"/>
  <c r="AD519" i="4" s="1"/>
  <c r="AB1060" i="4"/>
  <c r="AC1060" i="4"/>
  <c r="AD1060" i="4" s="1"/>
  <c r="AB1048" i="4"/>
  <c r="AC1048" i="4"/>
  <c r="AB527" i="4"/>
  <c r="AC527" i="4"/>
  <c r="AG527" i="4" s="1" a="1"/>
  <c r="AG527" i="4" s="1"/>
  <c r="AB518" i="4"/>
  <c r="AC518" i="4"/>
  <c r="AB781" i="4"/>
  <c r="AC781" i="4"/>
  <c r="AD781" i="4" s="1"/>
  <c r="AE781" i="4" s="1"/>
  <c r="AB1119" i="4"/>
  <c r="AC1119" i="4"/>
  <c r="AB191" i="4"/>
  <c r="AC191" i="4"/>
  <c r="AB602" i="4"/>
  <c r="AC602" i="4"/>
  <c r="AD602" i="4" s="1"/>
  <c r="AB143" i="4"/>
  <c r="AC143" i="4"/>
  <c r="AB500" i="4"/>
  <c r="AC500" i="4"/>
  <c r="AB1033" i="4"/>
  <c r="AC1033" i="4"/>
  <c r="AG1033" i="4" s="1" a="1"/>
  <c r="AG1033" i="4" s="1"/>
  <c r="AB1034" i="4"/>
  <c r="AC1034" i="4"/>
  <c r="AB147" i="4"/>
  <c r="AC147" i="4"/>
  <c r="AD147" i="4" s="1"/>
  <c r="AB501" i="4"/>
  <c r="AC501" i="4"/>
  <c r="AD501" i="4" s="1"/>
  <c r="AE501" i="4" s="1"/>
  <c r="AB787" i="4"/>
  <c r="AC787" i="4"/>
  <c r="AB1130" i="4"/>
  <c r="AC1130" i="4"/>
  <c r="AD1130" i="4" s="1"/>
  <c r="AB146" i="4"/>
  <c r="AC146" i="4"/>
  <c r="AG146" i="4" s="1" a="1"/>
  <c r="AG146" i="4" s="1"/>
  <c r="AB619" i="4"/>
  <c r="AC619" i="4"/>
  <c r="AB1082" i="4"/>
  <c r="AC1082" i="4"/>
  <c r="AB555" i="4"/>
  <c r="AC555" i="4"/>
  <c r="AB756" i="4"/>
  <c r="AC756" i="4"/>
  <c r="AB1074" i="4"/>
  <c r="AC1074" i="4"/>
  <c r="AB169" i="4"/>
  <c r="AC169" i="4"/>
  <c r="AB551" i="4"/>
  <c r="AC551" i="4"/>
  <c r="AB1107" i="4"/>
  <c r="AC1107" i="4"/>
  <c r="AD1107" i="4" s="1"/>
  <c r="AB1103" i="4"/>
  <c r="AC1103" i="4"/>
  <c r="AD1103" i="4" s="1"/>
  <c r="AH1103" i="4" s="1" a="1"/>
  <c r="AH1103" i="4" s="1"/>
  <c r="AB585" i="4"/>
  <c r="AC585" i="4"/>
  <c r="AD585" i="4" s="1"/>
  <c r="AB581" i="4"/>
  <c r="AC581" i="4"/>
  <c r="AG581" i="4" s="1" a="1"/>
  <c r="AG581" i="4" s="1"/>
  <c r="AB499" i="4"/>
  <c r="AC499" i="4"/>
  <c r="AK499" i="4" s="1" a="1"/>
  <c r="AK499" i="4" s="1"/>
  <c r="AB1031" i="4"/>
  <c r="AC1031" i="4"/>
  <c r="AB746" i="4"/>
  <c r="AC746" i="4"/>
  <c r="AG746" i="4" s="1" a="1"/>
  <c r="AG746" i="4" s="1"/>
  <c r="AB1037" i="4"/>
  <c r="AC1037" i="4"/>
  <c r="AB1032" i="4"/>
  <c r="AC1032" i="4"/>
  <c r="AD1032" i="4" s="1"/>
  <c r="AB144" i="4"/>
  <c r="AC144" i="4"/>
  <c r="AG144" i="4" s="1" a="1"/>
  <c r="AG144" i="4" s="1"/>
  <c r="AB504" i="4"/>
  <c r="AC504" i="4"/>
  <c r="AK504" i="4" s="1" a="1"/>
  <c r="AK504" i="4" s="1"/>
  <c r="AB498" i="4"/>
  <c r="AC498" i="4"/>
  <c r="AD498" i="4" s="1"/>
  <c r="AE498" i="4" s="1"/>
  <c r="AB492" i="4"/>
  <c r="AC492" i="4"/>
  <c r="AB494" i="4"/>
  <c r="AC494" i="4"/>
  <c r="AB1025" i="4"/>
  <c r="AC1025" i="4"/>
  <c r="AG1025" i="4" s="1" a="1"/>
  <c r="AG1025" i="4" s="1"/>
  <c r="AB743" i="4"/>
  <c r="AC743" i="4"/>
  <c r="AB1027" i="4"/>
  <c r="AC1027" i="4"/>
  <c r="AD1027" i="4" s="1"/>
  <c r="AB141" i="4"/>
  <c r="AC141" i="4"/>
  <c r="AG141" i="4" s="1" a="1"/>
  <c r="AG141" i="4" s="1"/>
  <c r="AB489" i="4"/>
  <c r="AC489" i="4"/>
  <c r="AB1157" i="4"/>
  <c r="AC1157" i="4"/>
  <c r="AD1157" i="4" s="1"/>
  <c r="AE1157" i="4" s="1"/>
  <c r="AB1315" i="4"/>
  <c r="AC1315" i="4"/>
  <c r="AB1030" i="4"/>
  <c r="AC1030" i="4"/>
  <c r="AB792" i="4"/>
  <c r="AC792" i="4"/>
  <c r="AG792" i="4" s="1" a="1"/>
  <c r="AG792" i="4" s="1"/>
  <c r="AB745" i="4"/>
  <c r="AC745" i="4"/>
  <c r="AB1140" i="4"/>
  <c r="AC1140" i="4"/>
  <c r="AD1140" i="4" s="1"/>
  <c r="AB1029" i="4"/>
  <c r="AC1029" i="4"/>
  <c r="AD1029" i="4" s="1"/>
  <c r="AB198" i="4"/>
  <c r="AC198" i="4"/>
  <c r="AK198" i="4" s="1" a="1"/>
  <c r="AK198" i="4" s="1"/>
  <c r="AB142" i="4"/>
  <c r="AC142" i="4"/>
  <c r="AK142" i="4" s="1" a="1"/>
  <c r="AK142" i="4" s="1"/>
  <c r="AB632" i="4"/>
  <c r="AC632" i="4"/>
  <c r="AK632" i="4" s="1" a="1"/>
  <c r="AK632" i="4" s="1"/>
  <c r="AB497" i="4"/>
  <c r="AC497" i="4"/>
  <c r="AB1122" i="4"/>
  <c r="AC1122" i="4"/>
  <c r="AB605" i="4"/>
  <c r="AC605" i="4"/>
  <c r="AB783" i="4"/>
  <c r="AC783" i="4"/>
  <c r="AD783" i="4" s="1"/>
  <c r="AL783" i="4" s="1" a="1"/>
  <c r="AL783" i="4" s="1"/>
  <c r="AB1120" i="4"/>
  <c r="AC1120" i="4"/>
  <c r="AG1120" i="4" s="1" a="1"/>
  <c r="AG1120" i="4" s="1"/>
  <c r="AB603" i="4"/>
  <c r="AC603" i="4"/>
  <c r="AB1016" i="4"/>
  <c r="AC1016" i="4"/>
  <c r="AG1016" i="4" s="1" a="1"/>
  <c r="AG1016" i="4" s="1"/>
  <c r="AB479" i="4"/>
  <c r="AC479" i="4"/>
  <c r="AB1138" i="4"/>
  <c r="AC1138" i="4"/>
  <c r="AB631" i="4"/>
  <c r="AC631" i="4"/>
  <c r="AB629" i="4"/>
  <c r="AC629" i="4"/>
  <c r="AB747" i="4"/>
  <c r="AC747" i="4"/>
  <c r="AK747" i="4" s="1" a="1"/>
  <c r="AK747" i="4" s="1"/>
  <c r="AB1038" i="4"/>
  <c r="AC1038" i="4"/>
  <c r="AB1035" i="4"/>
  <c r="AC1035" i="4"/>
  <c r="AB145" i="4"/>
  <c r="AC145" i="4"/>
  <c r="AD145" i="4" s="1"/>
  <c r="AB505" i="4"/>
  <c r="AC505" i="4"/>
  <c r="AD505" i="4" s="1"/>
  <c r="AE505" i="4" s="1"/>
  <c r="AM505" i="4" s="1" a="1"/>
  <c r="AM505" i="4" s="1"/>
  <c r="AB502" i="4"/>
  <c r="AC502" i="4"/>
  <c r="AB766" i="4"/>
  <c r="AC766" i="4"/>
  <c r="AD766" i="4" s="1"/>
  <c r="AB1086" i="4"/>
  <c r="AC1086" i="4"/>
  <c r="AB177" i="4"/>
  <c r="AC177" i="4"/>
  <c r="AG177" i="4" s="1" a="1"/>
  <c r="AG177" i="4" s="1"/>
  <c r="AB561" i="4"/>
  <c r="AC561" i="4"/>
  <c r="AD561" i="4" s="1"/>
  <c r="AB491" i="4"/>
  <c r="AC491" i="4"/>
  <c r="AG491" i="4" s="1" a="1"/>
  <c r="AG491" i="4" s="1"/>
  <c r="AB495" i="4"/>
  <c r="AC495" i="4"/>
  <c r="AD495" i="4" s="1"/>
  <c r="AE495" i="4" s="1"/>
  <c r="AB744" i="4"/>
  <c r="AC744" i="4"/>
  <c r="AB1026" i="4"/>
  <c r="AC1026" i="4"/>
  <c r="AD1026" i="4" s="1"/>
  <c r="AB140" i="4"/>
  <c r="AC140" i="4"/>
  <c r="AB490" i="4"/>
  <c r="AC490" i="4"/>
  <c r="AG490" i="4" s="1" a="1"/>
  <c r="AG490" i="4" s="1"/>
  <c r="AB472" i="4"/>
  <c r="AC472" i="4"/>
  <c r="AD472" i="4" s="1"/>
  <c r="AB474" i="4"/>
  <c r="AC474" i="4"/>
  <c r="AD474" i="4" s="1"/>
  <c r="AB1012" i="4"/>
  <c r="AC1012" i="4"/>
  <c r="AB471" i="4"/>
  <c r="AC471" i="4"/>
  <c r="AD471" i="4" s="1"/>
  <c r="AE471" i="4" s="1"/>
  <c r="AB1058" i="4"/>
  <c r="AC1058" i="4"/>
  <c r="AB1046" i="4"/>
  <c r="AC1046" i="4"/>
  <c r="AD1046" i="4" s="1"/>
  <c r="AB525" i="4"/>
  <c r="AC525" i="4"/>
  <c r="AB516" i="4"/>
  <c r="AC516" i="4"/>
  <c r="AK516" i="4" s="1" a="1"/>
  <c r="AK516" i="4" s="1"/>
  <c r="AB738" i="4"/>
  <c r="AC738" i="4"/>
  <c r="AG738" i="4" s="1" a="1"/>
  <c r="AG738" i="4" s="1"/>
  <c r="AB1024" i="4"/>
  <c r="AC1024" i="4"/>
  <c r="AB137" i="4"/>
  <c r="AC137" i="4"/>
  <c r="AG137" i="4" s="1" a="1"/>
  <c r="AG137" i="4" s="1"/>
  <c r="AB488" i="4"/>
  <c r="AC488" i="4"/>
  <c r="AB1133" i="4"/>
  <c r="AC1133" i="4"/>
  <c r="AB626" i="4"/>
  <c r="AC626" i="4"/>
  <c r="AB478" i="4"/>
  <c r="AC478" i="4"/>
  <c r="AD478" i="4" s="1"/>
  <c r="AB1015" i="4"/>
  <c r="AC1015" i="4"/>
  <c r="AG1015" i="4" s="1" a="1"/>
  <c r="AG1015" i="4" s="1"/>
  <c r="AB1009" i="4"/>
  <c r="AC1009" i="4"/>
  <c r="AK1009" i="4" s="1" a="1"/>
  <c r="AK1009" i="4" s="1"/>
  <c r="AB1010" i="4"/>
  <c r="AC1010" i="4"/>
  <c r="AB477" i="4"/>
  <c r="AC477" i="4"/>
  <c r="AK477" i="4" s="1" a="1"/>
  <c r="AK477" i="4" s="1"/>
  <c r="AB468" i="4"/>
  <c r="AC468" i="4"/>
  <c r="AB132" i="4"/>
  <c r="AC132" i="4"/>
  <c r="AD132" i="4" s="1"/>
  <c r="AE132" i="4" s="1"/>
  <c r="AM132" i="4" s="1" a="1"/>
  <c r="AM132" i="4" s="1"/>
  <c r="AB476" i="4"/>
  <c r="AC476" i="4"/>
  <c r="AB1014" i="4"/>
  <c r="AC1014" i="4"/>
  <c r="AD1014" i="4" s="1"/>
  <c r="AE1014" i="4" s="1"/>
  <c r="AF1014" i="4" s="1"/>
  <c r="AB467" i="4"/>
  <c r="AC467" i="4"/>
  <c r="AK467" i="4" s="1" a="1"/>
  <c r="AK467" i="4" s="1"/>
  <c r="AB469" i="4"/>
  <c r="AC469" i="4"/>
  <c r="AG469" i="4" s="1" a="1"/>
  <c r="AG469" i="4" s="1"/>
  <c r="AB465" i="4"/>
  <c r="AC465" i="4"/>
  <c r="AB473" i="4"/>
  <c r="AC473" i="4"/>
  <c r="AB736" i="4"/>
  <c r="AC736" i="4"/>
  <c r="AB1011" i="4"/>
  <c r="AC1011" i="4"/>
  <c r="AD1011" i="4" s="1"/>
  <c r="AE1011" i="4" s="1"/>
  <c r="AB734" i="4"/>
  <c r="AC734" i="4"/>
  <c r="AD734" i="4" s="1"/>
  <c r="AB735" i="4"/>
  <c r="AC735" i="4"/>
  <c r="AD735" i="4" s="1"/>
  <c r="AB733" i="4"/>
  <c r="AC733" i="4"/>
  <c r="AK733" i="4" s="1" a="1"/>
  <c r="AK733" i="4" s="1"/>
  <c r="AB1013" i="4"/>
  <c r="AC1013" i="4"/>
  <c r="AB1008" i="4"/>
  <c r="AC1008" i="4"/>
  <c r="AB133" i="4"/>
  <c r="AC133" i="4"/>
  <c r="AB470" i="4"/>
  <c r="AC470" i="4"/>
  <c r="AB475" i="4"/>
  <c r="AC475" i="4"/>
  <c r="AD475" i="4" s="1"/>
  <c r="AB466" i="4"/>
  <c r="AC466" i="4"/>
  <c r="AD466" i="4" s="1"/>
  <c r="AB1137" i="4"/>
  <c r="AC1137" i="4"/>
  <c r="AB790" i="4"/>
  <c r="AC790" i="4"/>
  <c r="AD790" i="4" s="1"/>
  <c r="AB196" i="4"/>
  <c r="AC196" i="4"/>
  <c r="AD196" i="4" s="1"/>
  <c r="AB628" i="4"/>
  <c r="AC628" i="4"/>
  <c r="AG628" i="4" s="1" a="1"/>
  <c r="AG628" i="4" s="1"/>
  <c r="AB769" i="4"/>
  <c r="AC769" i="4"/>
  <c r="AK769" i="4" s="1" a="1"/>
  <c r="AK769" i="4" s="1"/>
  <c r="AB1092" i="4"/>
  <c r="AC1092" i="4"/>
  <c r="AB179" i="4"/>
  <c r="AC179" i="4"/>
  <c r="AG179" i="4" s="1" a="1"/>
  <c r="AG179" i="4" s="1"/>
  <c r="AB566" i="4"/>
  <c r="AC566" i="4"/>
  <c r="AK566" i="4" s="1" a="1"/>
  <c r="AK566" i="4" s="1"/>
  <c r="AB751" i="4"/>
  <c r="AC751" i="4"/>
  <c r="AG751" i="4" s="1" a="1"/>
  <c r="AG751" i="4" s="1"/>
  <c r="AB1063" i="4"/>
  <c r="AC1063" i="4"/>
  <c r="AB533" i="4"/>
  <c r="AC533" i="4"/>
  <c r="AG533" i="4" s="1" a="1"/>
  <c r="AG533" i="4" s="1"/>
  <c r="AB162" i="4"/>
  <c r="AC162" i="4"/>
  <c r="AG162" i="4" s="1" a="1"/>
  <c r="AG162" i="4" s="1"/>
  <c r="AB529" i="4"/>
  <c r="AC529" i="4"/>
  <c r="AG529" i="4" s="1" a="1"/>
  <c r="AG529" i="4" s="1"/>
  <c r="AB772" i="4"/>
  <c r="AC772" i="4"/>
  <c r="AB1096" i="4"/>
  <c r="AC1096" i="4"/>
  <c r="AG1096" i="4" s="1" a="1"/>
  <c r="AG1096" i="4" s="1"/>
  <c r="AB180" i="4"/>
  <c r="AC180" i="4"/>
  <c r="AK180" i="4" s="1" a="1"/>
  <c r="AK180" i="4" s="1"/>
  <c r="AB567" i="4"/>
  <c r="AC567" i="4"/>
  <c r="AB763" i="4"/>
  <c r="AC763" i="4"/>
  <c r="AB1083" i="4"/>
  <c r="AC1083" i="4"/>
  <c r="AB174" i="4"/>
  <c r="AC174" i="4"/>
  <c r="AG174" i="4" s="1" a="1"/>
  <c r="AG174" i="4" s="1"/>
  <c r="AB556" i="4"/>
  <c r="AC556" i="4"/>
  <c r="AK556" i="4" s="1" a="1"/>
  <c r="AK556" i="4" s="1"/>
  <c r="AB1078" i="4"/>
  <c r="AC1078" i="4"/>
  <c r="AB761" i="4"/>
  <c r="AC761" i="4"/>
  <c r="AG761" i="4" s="1" a="1"/>
  <c r="AG761" i="4" s="1"/>
  <c r="AB173" i="4"/>
  <c r="AC173" i="4"/>
  <c r="AG173" i="4" s="1" a="1"/>
  <c r="AG173" i="4" s="1"/>
  <c r="AB554" i="4"/>
  <c r="AC554" i="4"/>
  <c r="AB598" i="4"/>
  <c r="AC598" i="4"/>
  <c r="AB1085" i="4"/>
  <c r="AC1085" i="4"/>
  <c r="AG1085" i="4" s="1" a="1"/>
  <c r="AG1085" i="4" s="1"/>
  <c r="AB558" i="4"/>
  <c r="AC558" i="4"/>
  <c r="AG558" i="4" s="1" a="1"/>
  <c r="AG558" i="4" s="1"/>
  <c r="AB1097" i="4"/>
  <c r="AC1097" i="4"/>
  <c r="AB572" i="4"/>
  <c r="AC572" i="4"/>
  <c r="AB1068" i="4"/>
  <c r="AC1068" i="4"/>
  <c r="AK1068" i="4" s="1" a="1"/>
  <c r="AK1068" i="4" s="1"/>
  <c r="AB535" i="4"/>
  <c r="AC535" i="4"/>
  <c r="AK535" i="4" s="1" a="1"/>
  <c r="AK535" i="4" s="1"/>
  <c r="AB536" i="4"/>
  <c r="AC536" i="4"/>
  <c r="AB1089" i="4"/>
  <c r="AC1089" i="4"/>
  <c r="AB560" i="4"/>
  <c r="AC560" i="4"/>
  <c r="AB190" i="4"/>
  <c r="AC190" i="4"/>
  <c r="AG190" i="4" s="1" a="1"/>
  <c r="AG190" i="4" s="1"/>
  <c r="AB780" i="4"/>
  <c r="AC780" i="4"/>
  <c r="AK780" i="4" s="1" a="1"/>
  <c r="AK780" i="4" s="1"/>
  <c r="AB1118" i="4"/>
  <c r="AC1118" i="4"/>
  <c r="AK1118" i="4" s="1" a="1"/>
  <c r="AK1118" i="4" s="1"/>
  <c r="AB189" i="4"/>
  <c r="AC189" i="4"/>
  <c r="AB600" i="4"/>
  <c r="AC600" i="4"/>
  <c r="AK600" i="4" s="1" a="1"/>
  <c r="AK600" i="4" s="1"/>
  <c r="AB1961" i="4"/>
  <c r="AC1961" i="4"/>
  <c r="AG1961" i="4" s="1" a="1"/>
  <c r="AG1961" i="4" s="1"/>
  <c r="AB1716" i="4"/>
  <c r="AC1716" i="4"/>
  <c r="AB1422" i="4"/>
  <c r="AC1422" i="4"/>
  <c r="AB1427" i="4"/>
  <c r="AC1427" i="4"/>
  <c r="AG1427" i="4" s="1" a="1"/>
  <c r="AG1427" i="4" s="1"/>
  <c r="AB1881" i="4"/>
  <c r="AC1881" i="4"/>
  <c r="AK1881" i="4" s="1" a="1"/>
  <c r="AK1881" i="4" s="1"/>
  <c r="AB1426" i="4"/>
  <c r="AC1426" i="4"/>
  <c r="AD1426" i="4" s="1"/>
  <c r="AB1692" i="4"/>
  <c r="AC1692" i="4"/>
  <c r="AB1688" i="4"/>
  <c r="AC1688" i="4"/>
  <c r="AB1898" i="4"/>
  <c r="AC1898" i="4"/>
  <c r="AD1898" i="4" s="1"/>
  <c r="AB1717" i="4"/>
  <c r="AC1717" i="4"/>
  <c r="AD1717" i="4" s="1"/>
  <c r="AB1887" i="4"/>
  <c r="AC1887" i="4"/>
  <c r="AG1887" i="4" s="1" a="1"/>
  <c r="AG1887" i="4" s="1"/>
  <c r="AB1895" i="4"/>
  <c r="AC1895" i="4"/>
  <c r="AG1895" i="4" s="1" a="1"/>
  <c r="AG1895" i="4" s="1"/>
  <c r="AB1896" i="4"/>
  <c r="AC1896" i="4"/>
  <c r="AD1896" i="4" s="1"/>
  <c r="AB1880" i="4"/>
  <c r="AC1880" i="4"/>
  <c r="AD1880" i="4" s="1"/>
  <c r="AL1880" i="4" s="1" a="1"/>
  <c r="AL1880" i="4" s="1"/>
  <c r="AB1433" i="4"/>
  <c r="AC1433" i="4"/>
  <c r="AD1433" i="4" s="1"/>
  <c r="AE1433" i="4" s="1"/>
  <c r="AB1897" i="4"/>
  <c r="AC1897" i="4"/>
  <c r="AG1897" i="4" s="1" a="1"/>
  <c r="AG1897" i="4" s="1"/>
  <c r="AB1430" i="4"/>
  <c r="AC1430" i="4"/>
  <c r="AD1430" i="4" s="1"/>
  <c r="AB1894" i="4"/>
  <c r="AC1894" i="4"/>
  <c r="AB1431" i="4"/>
  <c r="AC1431" i="4"/>
  <c r="AD1431" i="4" s="1"/>
  <c r="AB1963" i="4"/>
  <c r="AC1963" i="4"/>
  <c r="AD1963" i="4" s="1"/>
  <c r="AB1719" i="4"/>
  <c r="AC1719" i="4"/>
  <c r="AB1425" i="4"/>
  <c r="AC1425" i="4"/>
  <c r="AG1425" i="4" s="1" a="1"/>
  <c r="AG1425" i="4" s="1"/>
  <c r="AB1432" i="4"/>
  <c r="AC1432" i="4"/>
  <c r="AD1432" i="4" s="1"/>
  <c r="AB1944" i="4"/>
  <c r="AC1944" i="4"/>
  <c r="AG1944" i="4" s="1" a="1"/>
  <c r="AG1944" i="4" s="1"/>
  <c r="AB1703" i="4"/>
  <c r="AC1703" i="4"/>
  <c r="AD1703" i="4" s="1"/>
  <c r="AB1423" i="4"/>
  <c r="AC1423" i="4"/>
  <c r="AB1965" i="4"/>
  <c r="AC1965" i="4"/>
  <c r="AB1721" i="4"/>
  <c r="AC1721" i="4"/>
  <c r="AK1721" i="4" s="1" a="1"/>
  <c r="AK1721" i="4" s="1"/>
  <c r="AB1893" i="4"/>
  <c r="AC1893" i="4"/>
  <c r="AG1893" i="4" s="1" a="1"/>
  <c r="AG1893" i="4" s="1"/>
  <c r="AB1424" i="4"/>
  <c r="AC1424" i="4"/>
  <c r="AB1889" i="4"/>
  <c r="AC1889" i="4"/>
  <c r="AD1889" i="4" s="1"/>
  <c r="AB1687" i="4"/>
  <c r="AC1687" i="4"/>
  <c r="AG1687" i="4" s="1" a="1"/>
  <c r="AG1687" i="4" s="1"/>
  <c r="AB1890" i="4"/>
  <c r="AC1890" i="4"/>
  <c r="AD1890" i="4" s="1"/>
  <c r="AB1888" i="4"/>
  <c r="AC1888" i="4"/>
  <c r="AB1962" i="4"/>
  <c r="AC1962" i="4"/>
  <c r="AG1962" i="4" s="1" a="1"/>
  <c r="AG1962" i="4" s="1"/>
  <c r="AB1718" i="4"/>
  <c r="AC1718" i="4"/>
  <c r="AG1718" i="4" s="1" a="1"/>
  <c r="AG1718" i="4" s="1"/>
  <c r="AB1883" i="4"/>
  <c r="AC1883" i="4"/>
  <c r="AG1883" i="4" s="1" a="1"/>
  <c r="AG1883" i="4" s="1"/>
  <c r="AB1715" i="4"/>
  <c r="AC1715" i="4"/>
  <c r="AB1702" i="4"/>
  <c r="AC1702" i="4"/>
  <c r="AD1702" i="4" s="1"/>
  <c r="AB1704" i="4"/>
  <c r="AC1704" i="4"/>
  <c r="AD1704" i="4" s="1"/>
  <c r="AH1704" i="4" s="1" a="1"/>
  <c r="AH1704" i="4" s="1"/>
  <c r="AB1891" i="4"/>
  <c r="AC1891" i="4"/>
  <c r="AD1891" i="4" s="1"/>
  <c r="AB1595" i="4"/>
  <c r="AC1595" i="4"/>
  <c r="AB1429" i="4"/>
  <c r="AC1429" i="4"/>
  <c r="AD1429" i="4" s="1"/>
  <c r="AB1882" i="4"/>
  <c r="AC1882" i="4"/>
  <c r="AB1686" i="4"/>
  <c r="AC1686" i="4"/>
  <c r="AB1892" i="4"/>
  <c r="AC1892" i="4"/>
  <c r="AD1892" i="4" s="1"/>
  <c r="AH1892" i="4" s="1" a="1"/>
  <c r="AH1892" i="4" s="1"/>
  <c r="AB1428" i="4"/>
  <c r="AC1428" i="4"/>
  <c r="AD1428" i="4" s="1"/>
  <c r="AB1885" i="4"/>
  <c r="AC1885" i="4"/>
  <c r="AB1884" i="4"/>
  <c r="AC1884" i="4"/>
  <c r="AD1884" i="4" s="1"/>
  <c r="AB1964" i="4"/>
  <c r="AC1964" i="4"/>
  <c r="AB1720" i="4"/>
  <c r="AC1720" i="4"/>
  <c r="AB1886" i="4"/>
  <c r="AC1886" i="4"/>
  <c r="AD1886" i="4" s="1"/>
  <c r="AH1886" i="4" s="1" a="1"/>
  <c r="AH1886" i="4" s="1"/>
  <c r="AB1966" i="4"/>
  <c r="AC1966" i="4"/>
  <c r="AB1603" i="4"/>
  <c r="AC1603" i="4"/>
  <c r="AD1603" i="4" s="1"/>
  <c r="AH1603" i="4" s="1" a="1"/>
  <c r="AH1603" i="4" s="1"/>
  <c r="AB1654" i="4"/>
  <c r="AC1654" i="4"/>
  <c r="AD1654" i="4" s="1"/>
  <c r="AB1634" i="4"/>
  <c r="AC1634" i="4"/>
  <c r="AB1556" i="4"/>
  <c r="AC1556" i="4"/>
  <c r="AB1657" i="4"/>
  <c r="AC1657" i="4"/>
  <c r="AB1630" i="4"/>
  <c r="AC1630" i="4"/>
  <c r="AD1630" i="4" s="1"/>
  <c r="AB1552" i="4"/>
  <c r="AC1552" i="4"/>
  <c r="AD1552" i="4" s="1"/>
  <c r="AE1552" i="4" s="1"/>
  <c r="AB1622" i="4"/>
  <c r="AC1622" i="4"/>
  <c r="AD1622" i="4" s="1"/>
  <c r="AB1555" i="4"/>
  <c r="AC1555" i="4"/>
  <c r="AD1555" i="4" s="1"/>
  <c r="AB1647" i="4"/>
  <c r="AC1647" i="4"/>
  <c r="AD1647" i="4" s="1"/>
  <c r="AB1968" i="4"/>
  <c r="AC1968" i="4"/>
  <c r="AG1968" i="4" s="1" a="1"/>
  <c r="AG1968" i="4" s="1"/>
  <c r="AB1636" i="4"/>
  <c r="AC1636" i="4"/>
  <c r="AD1636" i="4" s="1"/>
  <c r="AB1629" i="4"/>
  <c r="AC1629" i="4"/>
  <c r="AB1644" i="4"/>
  <c r="AC1644" i="4"/>
  <c r="AD1644" i="4" s="1"/>
  <c r="AB1643" i="4"/>
  <c r="AC1643" i="4"/>
  <c r="AD1643" i="4" s="1"/>
  <c r="AB1631" i="4"/>
  <c r="AC1631" i="4"/>
  <c r="AG1631" i="4" s="1" a="1"/>
  <c r="AG1631" i="4" s="1"/>
  <c r="AB1551" i="4"/>
  <c r="AC1551" i="4"/>
  <c r="AB1621" i="4"/>
  <c r="AC1621" i="4"/>
  <c r="AD1621" i="4" s="1"/>
  <c r="AB1656" i="4"/>
  <c r="AC1656" i="4"/>
  <c r="AG1656" i="4" s="1" a="1"/>
  <c r="AG1656" i="4" s="1"/>
  <c r="AB1655" i="4"/>
  <c r="AC1655" i="4"/>
  <c r="AB1550" i="4"/>
  <c r="AC1550" i="4"/>
  <c r="AB1620" i="4"/>
  <c r="AC1620" i="4"/>
  <c r="AB1549" i="4"/>
  <c r="AC1549" i="4"/>
  <c r="AD1549" i="4" s="1"/>
  <c r="AE1549" i="4" s="1"/>
  <c r="AB1619" i="4"/>
  <c r="AC1619" i="4"/>
  <c r="AB1642" i="4"/>
  <c r="AC1642" i="4"/>
  <c r="AG1642" i="4" s="1" a="1"/>
  <c r="AG1642" i="4" s="1"/>
  <c r="AB1658" i="4"/>
  <c r="AC1658" i="4"/>
  <c r="AD1658" i="4" s="1"/>
  <c r="AB1600" i="4"/>
  <c r="AC1600" i="4"/>
  <c r="AD1600" i="4" s="1"/>
  <c r="AB1548" i="4"/>
  <c r="AC1548" i="4"/>
  <c r="AD1548" i="4" s="1"/>
  <c r="AB1618" i="4"/>
  <c r="AC1618" i="4"/>
  <c r="AB1547" i="4"/>
  <c r="AC1547" i="4"/>
  <c r="AD1547" i="4" s="1"/>
  <c r="AB1617" i="4"/>
  <c r="AC1617" i="4"/>
  <c r="AD1617" i="4" s="1"/>
  <c r="AE1617" i="4" s="1"/>
  <c r="AB1546" i="4"/>
  <c r="AC1546" i="4"/>
  <c r="AG1546" i="4" s="1" a="1"/>
  <c r="AG1546" i="4" s="1"/>
  <c r="AB1616" i="4"/>
  <c r="AC1616" i="4"/>
  <c r="AB1652" i="4"/>
  <c r="AC1652" i="4"/>
  <c r="AB1640" i="4"/>
  <c r="AC1640" i="4"/>
  <c r="AB1639" i="4"/>
  <c r="AC1639" i="4"/>
  <c r="AK1639" i="4" s="1" a="1"/>
  <c r="AK1639" i="4" s="1"/>
  <c r="AB1638" i="4"/>
  <c r="AC1638" i="4"/>
  <c r="AB1970" i="4"/>
  <c r="AC1970" i="4"/>
  <c r="AB1653" i="4"/>
  <c r="AC1653" i="4"/>
  <c r="AB1625" i="4"/>
  <c r="AC1625" i="4"/>
  <c r="AG1625" i="4" s="1" a="1"/>
  <c r="AG1625" i="4" s="1"/>
  <c r="AB1635" i="4"/>
  <c r="AC1635" i="4"/>
  <c r="AB1626" i="4"/>
  <c r="AC1626" i="4"/>
  <c r="AB1613" i="4"/>
  <c r="AC1613" i="4"/>
  <c r="AK1613" i="4" s="1" a="1"/>
  <c r="AK1613" i="4" s="1"/>
  <c r="AB1545" i="4"/>
  <c r="AC1545" i="4"/>
  <c r="AB1615" i="4"/>
  <c r="AC1615" i="4"/>
  <c r="AB1612" i="4"/>
  <c r="AC1612" i="4"/>
  <c r="AB1967" i="4"/>
  <c r="AC1967" i="4"/>
  <c r="AB1601" i="4"/>
  <c r="AC1601" i="4"/>
  <c r="AG1601" i="4" s="1" a="1"/>
  <c r="AG1601" i="4" s="1"/>
  <c r="AB1598" i="4"/>
  <c r="AC1598" i="4"/>
  <c r="AG1598" i="4" s="1" a="1"/>
  <c r="AG1598" i="4" s="1"/>
  <c r="AB1650" i="4"/>
  <c r="AC1650" i="4"/>
  <c r="AD1650" i="4" s="1"/>
  <c r="AB1624" i="4"/>
  <c r="AC1624" i="4"/>
  <c r="AB1641" i="4"/>
  <c r="AC1641" i="4"/>
  <c r="AB1553" i="4"/>
  <c r="AC1553" i="4"/>
  <c r="AG1553" i="4" s="1" a="1"/>
  <c r="AG1553" i="4" s="1"/>
  <c r="AB1623" i="4"/>
  <c r="AC1623" i="4"/>
  <c r="AD1623" i="4" s="1"/>
  <c r="AB1645" i="4"/>
  <c r="AC1645" i="4"/>
  <c r="AB1610" i="4"/>
  <c r="AC1610" i="4"/>
  <c r="AG1610" i="4" s="1" a="1"/>
  <c r="AG1610" i="4" s="1"/>
  <c r="AB1611" i="4"/>
  <c r="AC1611" i="4"/>
  <c r="AG1611" i="4" s="1" a="1"/>
  <c r="AG1611" i="4" s="1"/>
  <c r="AB1608" i="4"/>
  <c r="AC1608" i="4"/>
  <c r="AD1608" i="4" s="1"/>
  <c r="AB1606" i="4"/>
  <c r="AC1606" i="4"/>
  <c r="AB1609" i="4"/>
  <c r="AC1609" i="4"/>
  <c r="AB1649" i="4"/>
  <c r="AC1649" i="4"/>
  <c r="AD1649" i="4" s="1"/>
  <c r="AE1649" i="4" s="1"/>
  <c r="AB1605" i="4"/>
  <c r="AC1605" i="4"/>
  <c r="AD1605" i="4" s="1"/>
  <c r="AB1604" i="4"/>
  <c r="AC1604" i="4"/>
  <c r="AB1633" i="4"/>
  <c r="AC1633" i="4"/>
  <c r="AG1633" i="4" s="1" a="1"/>
  <c r="AG1633" i="4" s="1"/>
  <c r="AB1607" i="4"/>
  <c r="AC1607" i="4"/>
  <c r="AB1599" i="4"/>
  <c r="AC1599" i="4"/>
  <c r="AD1599" i="4" s="1"/>
  <c r="AB1602" i="4"/>
  <c r="AC1602" i="4"/>
  <c r="AD1602" i="4" s="1"/>
  <c r="AB1554" i="4"/>
  <c r="AC1554" i="4"/>
  <c r="AD1554" i="4" s="1"/>
  <c r="AL1554" i="4" s="1" a="1"/>
  <c r="AL1554" i="4" s="1"/>
  <c r="AB1646" i="4"/>
  <c r="AC1646" i="4"/>
  <c r="AD1646" i="4" s="1"/>
  <c r="AE1646" i="4" s="1"/>
  <c r="AB1969" i="4"/>
  <c r="AC1969" i="4"/>
  <c r="AD1969" i="4" s="1"/>
  <c r="AB1651" i="4"/>
  <c r="AC1651" i="4"/>
  <c r="AB1597" i="4"/>
  <c r="AC1597" i="4"/>
  <c r="AG1597" i="4" s="1" a="1"/>
  <c r="AG1597" i="4" s="1"/>
  <c r="AB1628" i="4"/>
  <c r="AC1628" i="4"/>
  <c r="AG1628" i="4" s="1" a="1"/>
  <c r="AG1628" i="4" s="1"/>
  <c r="AB1627" i="4"/>
  <c r="AC1627" i="4"/>
  <c r="AB1637" i="4"/>
  <c r="AC1637" i="4"/>
  <c r="AD1637" i="4" s="1"/>
  <c r="AH1637" i="4" s="1" a="1"/>
  <c r="AH1637" i="4" s="1"/>
  <c r="AB1632" i="4"/>
  <c r="AC1632" i="4"/>
  <c r="AB1544" i="4"/>
  <c r="AC1544" i="4"/>
  <c r="AK1544" i="4" s="1" a="1"/>
  <c r="AK1544" i="4" s="1"/>
  <c r="AB1614" i="4"/>
  <c r="AC1614" i="4"/>
  <c r="AD1614" i="4" s="1"/>
  <c r="AB1648" i="4"/>
  <c r="AC1648" i="4"/>
  <c r="AB1535" i="4"/>
  <c r="AC1535" i="4"/>
  <c r="AG1535" i="4" s="1" a="1"/>
  <c r="AG1535" i="4" s="1"/>
  <c r="AB1956" i="4"/>
  <c r="AC1956" i="4"/>
  <c r="AG1956" i="4" s="1" a="1"/>
  <c r="AG1956" i="4" s="1"/>
  <c r="AB1541" i="4"/>
  <c r="AC1541" i="4"/>
  <c r="AD1541" i="4" s="1"/>
  <c r="AB1418" i="4"/>
  <c r="AC1418" i="4"/>
  <c r="AD1418" i="4" s="1"/>
  <c r="AB1420" i="4"/>
  <c r="AC1420" i="4"/>
  <c r="AK1420" i="4" s="1" a="1"/>
  <c r="AK1420" i="4" s="1"/>
  <c r="AB1542" i="4"/>
  <c r="AC1542" i="4"/>
  <c r="AD1542" i="4" s="1"/>
  <c r="AE1542" i="4" s="1"/>
  <c r="AB1581" i="4"/>
  <c r="AC1581" i="4"/>
  <c r="AB1877" i="4"/>
  <c r="AC1877" i="4"/>
  <c r="AB1589" i="4"/>
  <c r="AC1589" i="4"/>
  <c r="AG1589" i="4" s="1" a="1"/>
  <c r="AG1589" i="4" s="1"/>
  <c r="AB1590" i="4"/>
  <c r="AC1590" i="4"/>
  <c r="AG1590" i="4" s="1" a="1"/>
  <c r="AG1590" i="4" s="1"/>
  <c r="AB1591" i="4"/>
  <c r="AC1591" i="4"/>
  <c r="AB1593" i="4"/>
  <c r="AC1593" i="4"/>
  <c r="AD1593" i="4" s="1"/>
  <c r="AB1576" i="4"/>
  <c r="AC1576" i="4"/>
  <c r="AB1588" i="4"/>
  <c r="AC1588" i="4"/>
  <c r="AD1588" i="4" s="1"/>
  <c r="AE1588" i="4" s="1"/>
  <c r="AB1577" i="4"/>
  <c r="AC1577" i="4"/>
  <c r="AB1958" i="4"/>
  <c r="AC1958" i="4"/>
  <c r="AB1543" i="4"/>
  <c r="AC1543" i="4"/>
  <c r="AG1543" i="4" s="1" a="1"/>
  <c r="AG1543" i="4" s="1"/>
  <c r="AB1879" i="4"/>
  <c r="AC1879" i="4"/>
  <c r="AD1879" i="4" s="1"/>
  <c r="AE1879" i="4" s="1"/>
  <c r="AB1585" i="4"/>
  <c r="AC1585" i="4"/>
  <c r="AD1585" i="4" s="1"/>
  <c r="AB1419" i="4"/>
  <c r="AC1419" i="4"/>
  <c r="AB1714" i="4"/>
  <c r="AC1714" i="4"/>
  <c r="AD1714" i="4" s="1"/>
  <c r="AB1594" i="4"/>
  <c r="AC1594" i="4"/>
  <c r="AB1533" i="4"/>
  <c r="AC1533" i="4"/>
  <c r="AB1960" i="4"/>
  <c r="AC1960" i="4"/>
  <c r="AB1540" i="4"/>
  <c r="AC1540" i="4"/>
  <c r="AG1540" i="4" s="1" a="1"/>
  <c r="AG1540" i="4" s="1"/>
  <c r="AB1571" i="4"/>
  <c r="AC1571" i="4"/>
  <c r="AD1571" i="4" s="1"/>
  <c r="AE1571" i="4" s="1"/>
  <c r="AB1580" i="4"/>
  <c r="AC1580" i="4"/>
  <c r="AD1580" i="4" s="1"/>
  <c r="AB1584" i="4"/>
  <c r="AC1584" i="4"/>
  <c r="AD1584" i="4" s="1"/>
  <c r="AB1957" i="4"/>
  <c r="AC1957" i="4"/>
  <c r="AB1538" i="4"/>
  <c r="AC1538" i="4"/>
  <c r="AB1878" i="4"/>
  <c r="AC1878" i="4"/>
  <c r="AB1582" i="4"/>
  <c r="AC1582" i="4"/>
  <c r="AB1537" i="4"/>
  <c r="AC1537" i="4"/>
  <c r="AG1537" i="4" s="1" a="1"/>
  <c r="AG1537" i="4" s="1"/>
  <c r="AB1685" i="4"/>
  <c r="AC1685" i="4"/>
  <c r="AD1685" i="4" s="1"/>
  <c r="AE1685" i="4" s="1"/>
  <c r="AB1532" i="4"/>
  <c r="AC1532" i="4"/>
  <c r="AB1534" i="4"/>
  <c r="AC1534" i="4"/>
  <c r="AG1534" i="4" s="1" a="1"/>
  <c r="AG1534" i="4" s="1"/>
  <c r="AB1586" i="4"/>
  <c r="AC1586" i="4"/>
  <c r="AD1586" i="4" s="1"/>
  <c r="AB1592" i="4"/>
  <c r="AC1592" i="4"/>
  <c r="AB1573" i="4"/>
  <c r="AC1573" i="4"/>
  <c r="AD1573" i="4" s="1"/>
  <c r="AB1587" i="4"/>
  <c r="AC1587" i="4"/>
  <c r="AB1421" i="4"/>
  <c r="AC1421" i="4"/>
  <c r="AG1421" i="4" s="1" a="1"/>
  <c r="AG1421" i="4" s="1"/>
  <c r="AB1575" i="4"/>
  <c r="AC1575" i="4"/>
  <c r="AD1575" i="4" s="1"/>
  <c r="AB1578" i="4"/>
  <c r="AC1578" i="4"/>
  <c r="AD1578" i="4" s="1"/>
  <c r="AB1579" i="4"/>
  <c r="AC1579" i="4"/>
  <c r="AB1574" i="4"/>
  <c r="AC1574" i="4"/>
  <c r="AK1574" i="4" s="1" a="1"/>
  <c r="AK1574" i="4" s="1"/>
  <c r="AB1583" i="4"/>
  <c r="AC1583" i="4"/>
  <c r="AB1959" i="4"/>
  <c r="AC1959" i="4"/>
  <c r="AB1539" i="4"/>
  <c r="AC1539" i="4"/>
  <c r="AB1572" i="4"/>
  <c r="AC1572" i="4"/>
  <c r="AG1572" i="4" s="1" a="1"/>
  <c r="AG1572" i="4" s="1"/>
  <c r="AB1683" i="4"/>
  <c r="AC1683" i="4"/>
  <c r="AD1683" i="4" s="1"/>
  <c r="AE1683" i="4" s="1"/>
  <c r="AF1683" i="4" s="1"/>
  <c r="AB1900" i="4"/>
  <c r="AC1900" i="4"/>
  <c r="AD1900" i="4" s="1"/>
  <c r="AB1684" i="4"/>
  <c r="AC1684" i="4"/>
  <c r="AD1684" i="4" s="1"/>
  <c r="AB1901" i="4"/>
  <c r="AC1901" i="4"/>
  <c r="AD1901" i="4" s="1"/>
  <c r="AB1441" i="4"/>
  <c r="AC1441" i="4"/>
  <c r="AD1441" i="4" s="1"/>
  <c r="AE1441" i="4" s="1"/>
  <c r="AB1442" i="4"/>
  <c r="AC1442" i="4"/>
  <c r="AD1442" i="4" s="1"/>
  <c r="AB1489" i="4"/>
  <c r="AC1489" i="4"/>
  <c r="AB1462" i="4"/>
  <c r="AC1462" i="4"/>
  <c r="AG1462" i="4" s="1" a="1"/>
  <c r="AG1462" i="4" s="1"/>
  <c r="AB1469" i="4"/>
  <c r="AC1469" i="4"/>
  <c r="AB1485" i="4"/>
  <c r="AC1485" i="4"/>
  <c r="AD1485" i="4" s="1"/>
  <c r="AB1466" i="4"/>
  <c r="AC1466" i="4"/>
  <c r="AB1440" i="4"/>
  <c r="AC1440" i="4"/>
  <c r="AB1478" i="4"/>
  <c r="AC1478" i="4"/>
  <c r="AB1461" i="4"/>
  <c r="AC1461" i="4"/>
  <c r="AB1483" i="4"/>
  <c r="AC1483" i="4"/>
  <c r="AB1450" i="4"/>
  <c r="AC1450" i="4"/>
  <c r="AG1450" i="4" s="1" a="1"/>
  <c r="AG1450" i="4" s="1"/>
  <c r="AB1448" i="4"/>
  <c r="AC1448" i="4"/>
  <c r="AB1449" i="4"/>
  <c r="AC1449" i="4"/>
  <c r="AD1449" i="4" s="1"/>
  <c r="AB1434" i="4"/>
  <c r="AC1434" i="4"/>
  <c r="AB1443" i="4"/>
  <c r="AC1443" i="4"/>
  <c r="AD1443" i="4" s="1"/>
  <c r="AE1443" i="4" s="1"/>
  <c r="AB1435" i="4"/>
  <c r="AC1435" i="4"/>
  <c r="AD1435" i="4" s="1"/>
  <c r="AE1435" i="4" s="1"/>
  <c r="AB1436" i="4"/>
  <c r="AC1436" i="4"/>
  <c r="AD1436" i="4" s="1"/>
  <c r="AB1446" i="4"/>
  <c r="AC1446" i="4"/>
  <c r="AB1447" i="4"/>
  <c r="AC1447" i="4"/>
  <c r="AG1447" i="4" s="1" a="1"/>
  <c r="AG1447" i="4" s="1"/>
  <c r="AB1451" i="4"/>
  <c r="AC1451" i="4"/>
  <c r="AD1451" i="4" s="1"/>
  <c r="AB1444" i="4"/>
  <c r="AC1444" i="4"/>
  <c r="AD1444" i="4" s="1"/>
  <c r="AB1445" i="4"/>
  <c r="AC1445" i="4"/>
  <c r="AG1445" i="4" s="1" a="1"/>
  <c r="AG1445" i="4" s="1"/>
  <c r="AB1899" i="4"/>
  <c r="AC1899" i="4"/>
  <c r="AG1899" i="4" s="1" a="1"/>
  <c r="AG1899" i="4" s="1"/>
  <c r="AB1493" i="4"/>
  <c r="AC1493" i="4"/>
  <c r="AB1471" i="4"/>
  <c r="AC1471" i="4"/>
  <c r="AB1453" i="4"/>
  <c r="AC1453" i="4"/>
  <c r="AD1453" i="4" s="1"/>
  <c r="AE1453" i="4" s="1"/>
  <c r="AI1453" i="4" s="1" a="1"/>
  <c r="AI1453" i="4" s="1"/>
  <c r="AB1476" i="4"/>
  <c r="AC1476" i="4"/>
  <c r="AB1459" i="4"/>
  <c r="AC1459" i="4"/>
  <c r="AD1459" i="4" s="1"/>
  <c r="AH1459" i="4" s="1" a="1"/>
  <c r="AH1459" i="4" s="1"/>
  <c r="AB1484" i="4"/>
  <c r="AC1484" i="4"/>
  <c r="AD1484" i="4" s="1"/>
  <c r="AB1468" i="4"/>
  <c r="AC1468" i="4"/>
  <c r="AB1473" i="4"/>
  <c r="AC1473" i="4"/>
  <c r="AB1455" i="4"/>
  <c r="AC1455" i="4"/>
  <c r="AD1455" i="4" s="1"/>
  <c r="AL1455" i="4" s="1" a="1"/>
  <c r="AL1455" i="4" s="1"/>
  <c r="AB1437" i="4"/>
  <c r="AC1437" i="4"/>
  <c r="AD1437" i="4" s="1"/>
  <c r="AE1437" i="4" s="1"/>
  <c r="AB1438" i="4"/>
  <c r="AC1438" i="4"/>
  <c r="AB1477" i="4"/>
  <c r="AC1477" i="4"/>
  <c r="AB1460" i="4"/>
  <c r="AC1460" i="4"/>
  <c r="AB1490" i="4"/>
  <c r="AC1490" i="4"/>
  <c r="AB1458" i="4"/>
  <c r="AC1458" i="4"/>
  <c r="AB1475" i="4"/>
  <c r="AC1475" i="4"/>
  <c r="AD1475" i="4" s="1"/>
  <c r="AB1456" i="4"/>
  <c r="AC1456" i="4"/>
  <c r="AB1488" i="4"/>
  <c r="AC1488" i="4"/>
  <c r="AD1488" i="4" s="1"/>
  <c r="AH1488" i="4" s="1" a="1"/>
  <c r="AH1488" i="4" s="1"/>
  <c r="AB1457" i="4"/>
  <c r="AC1457" i="4"/>
  <c r="AD1457" i="4" s="1"/>
  <c r="AB1480" i="4"/>
  <c r="AC1480" i="4"/>
  <c r="AD1480" i="4" s="1"/>
  <c r="AB1464" i="4"/>
  <c r="AC1464" i="4"/>
  <c r="AB1439" i="4"/>
  <c r="AC1439" i="4"/>
  <c r="AG1439" i="4" s="1" a="1"/>
  <c r="AG1439" i="4" s="1"/>
  <c r="AB1479" i="4"/>
  <c r="AC1479" i="4"/>
  <c r="AD1479" i="4" s="1"/>
  <c r="AE1479" i="4" s="1"/>
  <c r="AB1474" i="4"/>
  <c r="AC1474" i="4"/>
  <c r="AD1474" i="4" s="1"/>
  <c r="AB1467" i="4"/>
  <c r="AC1467" i="4"/>
  <c r="AB1492" i="4"/>
  <c r="AC1492" i="4"/>
  <c r="AD1492" i="4" s="1"/>
  <c r="AB1491" i="4"/>
  <c r="AC1491" i="4"/>
  <c r="AD1491" i="4" s="1"/>
  <c r="AB1482" i="4"/>
  <c r="AC1482" i="4"/>
  <c r="AD1482" i="4" s="1"/>
  <c r="AB1481" i="4"/>
  <c r="AC1481" i="4"/>
  <c r="AB1472" i="4"/>
  <c r="AC1472" i="4"/>
  <c r="AG1472" i="4" s="1" a="1"/>
  <c r="AG1472" i="4" s="1"/>
  <c r="AB1454" i="4"/>
  <c r="AC1454" i="4"/>
  <c r="AG1454" i="4" s="1" a="1"/>
  <c r="AG1454" i="4" s="1"/>
  <c r="AB1487" i="4"/>
  <c r="AC1487" i="4"/>
  <c r="AB1463" i="4"/>
  <c r="AC1463" i="4"/>
  <c r="AB1465" i="4"/>
  <c r="AC1465" i="4"/>
  <c r="AD1465" i="4" s="1"/>
  <c r="AH1465" i="4" s="1" a="1"/>
  <c r="AH1465" i="4" s="1"/>
  <c r="AB1470" i="4"/>
  <c r="AC1470" i="4"/>
  <c r="AD1470" i="4" s="1"/>
  <c r="AE1470" i="4" s="1"/>
  <c r="AB1452" i="4"/>
  <c r="AC1452" i="4"/>
  <c r="AD1452" i="4" s="1"/>
  <c r="AB1486" i="4"/>
  <c r="AC1486" i="4"/>
  <c r="AB1417" i="4"/>
  <c r="AC1417" i="4"/>
  <c r="AB1568" i="4"/>
  <c r="AC1568" i="4"/>
  <c r="AB1567" i="4"/>
  <c r="AC1567" i="4"/>
  <c r="AG1567" i="4" s="1" a="1"/>
  <c r="AG1567" i="4" s="1"/>
  <c r="AB1569" i="4"/>
  <c r="AC1569" i="4"/>
  <c r="AB1563" i="4"/>
  <c r="AC1563" i="4"/>
  <c r="AG1563" i="4" s="1" a="1"/>
  <c r="AG1563" i="4" s="1"/>
  <c r="AB1565" i="4"/>
  <c r="AC1565" i="4"/>
  <c r="AD1565" i="4" s="1"/>
  <c r="AB1564" i="4"/>
  <c r="AC1564" i="4"/>
  <c r="AD1564" i="4" s="1"/>
  <c r="AB1566" i="4"/>
  <c r="AC1566" i="4"/>
  <c r="AD1566" i="4" s="1"/>
  <c r="AB1570" i="4"/>
  <c r="AC1570" i="4"/>
  <c r="AG1570" i="4" s="1" a="1"/>
  <c r="AG1570" i="4" s="1"/>
  <c r="AB1562" i="4"/>
  <c r="AC1562" i="4"/>
  <c r="AD1562" i="4" s="1"/>
  <c r="AB1561" i="4"/>
  <c r="AC1561" i="4"/>
  <c r="AD1561" i="4" s="1"/>
  <c r="AL1561" i="4" s="1" a="1"/>
  <c r="AL1561" i="4" s="1"/>
  <c r="AB1559" i="4"/>
  <c r="AC1559" i="4"/>
  <c r="AB1560" i="4"/>
  <c r="AC1560" i="4"/>
  <c r="AG1560" i="4" s="1" a="1"/>
  <c r="AG1560" i="4" s="1"/>
  <c r="AB1558" i="4"/>
  <c r="AC1558" i="4"/>
  <c r="AD1558" i="4" s="1"/>
  <c r="AE1558" i="4" s="1"/>
  <c r="AB2027" i="4"/>
  <c r="AC2027" i="4"/>
  <c r="AD2027" i="4" s="1"/>
  <c r="AB2026" i="4"/>
  <c r="AC2026" i="4"/>
  <c r="AB1986" i="4"/>
  <c r="AC1986" i="4"/>
  <c r="AB1979" i="4"/>
  <c r="AC1979" i="4"/>
  <c r="AB1985" i="4"/>
  <c r="AC1985" i="4"/>
  <c r="AB1984" i="4"/>
  <c r="AC1984" i="4"/>
  <c r="AB1976" i="4"/>
  <c r="AC1976" i="4"/>
  <c r="AK1976" i="4" s="1" a="1"/>
  <c r="AK1976" i="4" s="1"/>
  <c r="AB1147" i="4"/>
  <c r="AC1147" i="4"/>
  <c r="AD1147" i="4" s="1"/>
  <c r="AB1983" i="4"/>
  <c r="AC1983" i="4"/>
  <c r="AB19" i="4"/>
  <c r="AC19" i="4"/>
  <c r="AG19" i="4" s="1" a="1"/>
  <c r="AG19" i="4" s="1"/>
  <c r="AB55" i="4"/>
  <c r="AC55" i="4"/>
  <c r="AB39" i="4"/>
  <c r="AC39" i="4"/>
  <c r="AK39" i="4" s="1" a="1"/>
  <c r="AK39" i="4" s="1"/>
  <c r="AB16" i="4"/>
  <c r="AC16" i="4"/>
  <c r="AB49" i="4"/>
  <c r="AC49" i="4"/>
  <c r="AB50" i="4"/>
  <c r="AC50" i="4"/>
  <c r="AK50" i="4" s="1" a="1"/>
  <c r="AK50" i="4" s="1"/>
  <c r="AB44" i="4"/>
  <c r="AC44" i="4"/>
  <c r="AB40" i="4"/>
  <c r="AC40" i="4"/>
  <c r="AD40" i="4" s="1"/>
  <c r="AB48" i="4"/>
  <c r="AC48" i="4"/>
  <c r="AK48" i="4" s="1" a="1"/>
  <c r="AK48" i="4" s="1"/>
  <c r="AB8" i="4"/>
  <c r="AC8" i="4"/>
  <c r="AG8" i="4" s="1" a="1"/>
  <c r="AG8" i="4" s="1"/>
  <c r="AB42" i="4"/>
  <c r="AC42" i="4"/>
  <c r="AB56" i="4"/>
  <c r="AC56" i="4"/>
  <c r="AB15" i="4"/>
  <c r="AC15" i="4"/>
  <c r="AD15" i="4" s="1"/>
  <c r="AB17" i="4"/>
  <c r="AC17" i="4"/>
  <c r="AK17" i="4" s="1" a="1"/>
  <c r="AK17" i="4" s="1"/>
  <c r="AB32" i="4"/>
  <c r="AC32" i="4"/>
  <c r="AB28" i="4"/>
  <c r="AC28" i="4"/>
  <c r="AD28" i="4" s="1"/>
  <c r="AB27" i="4"/>
  <c r="AC27" i="4"/>
  <c r="AD27" i="4" s="1"/>
  <c r="AE27" i="4" s="1"/>
  <c r="AF27" i="4" s="1"/>
  <c r="AB26" i="4"/>
  <c r="AC26" i="4"/>
  <c r="AD26" i="4" s="1"/>
  <c r="AB9" i="4"/>
  <c r="AC9" i="4"/>
  <c r="AB47" i="4"/>
  <c r="AC47" i="4"/>
  <c r="AB51" i="4"/>
  <c r="AC51" i="4"/>
  <c r="AD51" i="4" s="1"/>
  <c r="AB12" i="4"/>
  <c r="AC12" i="4"/>
  <c r="AD12" i="4" s="1"/>
  <c r="AB11" i="4"/>
  <c r="AC11" i="4"/>
  <c r="AB1416" i="4"/>
  <c r="AC1416" i="4"/>
  <c r="AD1416" i="4" s="1"/>
  <c r="AB46" i="4"/>
  <c r="AC46" i="4"/>
  <c r="AD46" i="4" s="1"/>
  <c r="AE46" i="4" s="1"/>
  <c r="AF46" i="4" s="1"/>
  <c r="AB36" i="4"/>
  <c r="AC36" i="4"/>
  <c r="AD36" i="4" s="1"/>
  <c r="AB41" i="4"/>
  <c r="AC41" i="4"/>
  <c r="AB18" i="4"/>
  <c r="AC18" i="4"/>
  <c r="AB38" i="4"/>
  <c r="AC38" i="4"/>
  <c r="AD38" i="4" s="1"/>
  <c r="AE38" i="4" s="1"/>
  <c r="AF38" i="4" s="1"/>
  <c r="AB59" i="4"/>
  <c r="AC59" i="4"/>
  <c r="AG59" i="4" s="1" a="1"/>
  <c r="AG59" i="4" s="1"/>
  <c r="AB37" i="4"/>
  <c r="AC37" i="4"/>
  <c r="AB35" i="4"/>
  <c r="AC35" i="4"/>
  <c r="AD35" i="4" s="1"/>
  <c r="AE35" i="4" s="1"/>
  <c r="AB10" i="4"/>
  <c r="AC10" i="4"/>
  <c r="AB25" i="4"/>
  <c r="AC25" i="4"/>
  <c r="AD25" i="4" s="1"/>
  <c r="AE25" i="4" s="1"/>
  <c r="AF25" i="4" s="1"/>
  <c r="AB22" i="4"/>
  <c r="AC22" i="4"/>
  <c r="AK22" i="4" s="1" a="1"/>
  <c r="AK22" i="4" s="1"/>
  <c r="AB24" i="4"/>
  <c r="AC24" i="4"/>
  <c r="AD24" i="4" s="1"/>
  <c r="AB52" i="4"/>
  <c r="AC52" i="4"/>
  <c r="AB21" i="4"/>
  <c r="AC21" i="4"/>
  <c r="AD21" i="4" s="1"/>
  <c r="AB58" i="4"/>
  <c r="AC58" i="4"/>
  <c r="AB23" i="4"/>
  <c r="AC23" i="4"/>
  <c r="AD23" i="4" s="1"/>
  <c r="AE23" i="4" s="1"/>
  <c r="AB20" i="4"/>
  <c r="AC20" i="4"/>
  <c r="AD20" i="4" s="1"/>
  <c r="AB14" i="4"/>
  <c r="AC14" i="4"/>
  <c r="AD14" i="4" s="1"/>
  <c r="AE14" i="4" s="1"/>
  <c r="AF14" i="4" s="1"/>
  <c r="AB13" i="4"/>
  <c r="AC13" i="4"/>
  <c r="AG13" i="4" s="1" a="1"/>
  <c r="AG13" i="4" s="1"/>
  <c r="AB6" i="4"/>
  <c r="AC6" i="4"/>
  <c r="AB57" i="4"/>
  <c r="AC57" i="4"/>
  <c r="AD57" i="4" s="1"/>
  <c r="AE57" i="4" s="1"/>
  <c r="AB7" i="4"/>
  <c r="AC7" i="4"/>
  <c r="AK7" i="4" s="1" a="1"/>
  <c r="AK7" i="4" s="1"/>
  <c r="AB34" i="4"/>
  <c r="AC34" i="4"/>
  <c r="AB45" i="4"/>
  <c r="AC45" i="4"/>
  <c r="AD45" i="4" s="1"/>
  <c r="AB43" i="4"/>
  <c r="AC43" i="4"/>
  <c r="AD43" i="4" s="1"/>
  <c r="AB53" i="4"/>
  <c r="AC53" i="4"/>
  <c r="AD53" i="4" s="1"/>
  <c r="AE53" i="4" s="1"/>
  <c r="AB647" i="4"/>
  <c r="AC647" i="4"/>
  <c r="AB641" i="4"/>
  <c r="AC641" i="4"/>
  <c r="AD641" i="4" s="1"/>
  <c r="AB646" i="4"/>
  <c r="AC646" i="4"/>
  <c r="AB1536" i="4"/>
  <c r="AC1536" i="4"/>
  <c r="AG1536" i="4" s="1" a="1"/>
  <c r="AG1536" i="4" s="1"/>
  <c r="AB2666" i="4"/>
  <c r="AC2666" i="4"/>
  <c r="AB2680" i="4"/>
  <c r="AC2680" i="4"/>
  <c r="AG2680" i="4" s="1" a="1"/>
  <c r="AG2680" i="4" s="1"/>
  <c r="AB2700" i="4"/>
  <c r="AC2700" i="4"/>
  <c r="AB2699" i="4"/>
  <c r="AC2699" i="4"/>
  <c r="AB2698" i="4"/>
  <c r="AC2698" i="4"/>
  <c r="AG2698" i="4" s="1" a="1"/>
  <c r="AG2698" i="4" s="1"/>
  <c r="AB2718" i="4"/>
  <c r="AC2718" i="4"/>
  <c r="AD2718" i="4" s="1"/>
  <c r="AH2718" i="4" s="1" a="1"/>
  <c r="AH2718" i="4" s="1"/>
  <c r="AB2717" i="4"/>
  <c r="AC2717" i="4"/>
  <c r="AG2717" i="4" s="1" a="1"/>
  <c r="AG2717" i="4" s="1"/>
  <c r="AB2697" i="4"/>
  <c r="AC2697" i="4"/>
  <c r="AD2697" i="4" s="1"/>
  <c r="AB2701" i="4"/>
  <c r="AC2701" i="4"/>
  <c r="AB2737" i="4"/>
  <c r="AC2737" i="4"/>
  <c r="AG2737" i="4" s="1" a="1"/>
  <c r="AG2737" i="4" s="1"/>
  <c r="AB2842" i="4"/>
  <c r="AC2842" i="4"/>
  <c r="AB2713" i="4"/>
  <c r="AC2713" i="4"/>
  <c r="AB2736" i="4"/>
  <c r="AC2736" i="4"/>
  <c r="AG2736" i="4" s="1" a="1"/>
  <c r="AG2736" i="4" s="1"/>
  <c r="AB2843" i="4"/>
  <c r="AC2843" i="4"/>
  <c r="AD2843" i="4" s="1"/>
  <c r="AB2714" i="4"/>
  <c r="AC2714" i="4"/>
  <c r="AG2714" i="4" s="1" a="1"/>
  <c r="AG2714" i="4" s="1"/>
  <c r="AB2735" i="4"/>
  <c r="AC2735" i="4"/>
  <c r="AG2735" i="4" s="1" a="1"/>
  <c r="AG2735" i="4" s="1"/>
  <c r="AB2844" i="4"/>
  <c r="AC2844" i="4"/>
  <c r="AG2844" i="4" s="1" a="1"/>
  <c r="AG2844" i="4" s="1"/>
  <c r="AB2715" i="4"/>
  <c r="AC2715" i="4"/>
  <c r="AB2734" i="4"/>
  <c r="AC2734" i="4"/>
  <c r="AK2734" i="4" s="1" a="1"/>
  <c r="AK2734" i="4" s="1"/>
  <c r="AB2845" i="4"/>
  <c r="AC2845" i="4"/>
  <c r="AB2716" i="4"/>
  <c r="AC2716" i="4"/>
  <c r="AD2716" i="4" s="1"/>
  <c r="AB2711" i="4"/>
  <c r="AC2711" i="4"/>
  <c r="AB2839" i="4"/>
  <c r="AC2839" i="4"/>
  <c r="AG2839" i="4" s="1" a="1"/>
  <c r="AG2839" i="4" s="1"/>
  <c r="AD2839" i="4"/>
  <c r="AB2706" i="4"/>
  <c r="AC2706" i="4"/>
  <c r="AB2841" i="4"/>
  <c r="AC2841" i="4"/>
  <c r="AD2841" i="4" s="1"/>
  <c r="AB2710" i="4"/>
  <c r="AC2710" i="4"/>
  <c r="AG2710" i="4" s="1" a="1"/>
  <c r="AG2710" i="4" s="1"/>
  <c r="AB2840" i="4"/>
  <c r="AC2840" i="4"/>
  <c r="AK2840" i="4" s="1" a="1"/>
  <c r="AK2840" i="4" s="1"/>
  <c r="AB2707" i="4"/>
  <c r="AC2707" i="4"/>
  <c r="AB2705" i="4"/>
  <c r="AC2705" i="4"/>
  <c r="AB2712" i="4"/>
  <c r="AC2712" i="4"/>
  <c r="AD2712" i="4" s="1"/>
  <c r="AE2712" i="4" s="1"/>
  <c r="AB2668" i="4"/>
  <c r="AC2668" i="4"/>
  <c r="AG2668" i="4" s="1" a="1"/>
  <c r="AG2668" i="4" s="1"/>
  <c r="AB2669" i="4"/>
  <c r="AC2669" i="4"/>
  <c r="AB2681" i="4"/>
  <c r="AC2681" i="4"/>
  <c r="AD2681" i="4" s="1"/>
  <c r="AB2722" i="4"/>
  <c r="AC2722" i="4"/>
  <c r="AG2722" i="4" s="1" a="1"/>
  <c r="AG2722" i="4" s="1"/>
  <c r="AB2667" i="4"/>
  <c r="AC2667" i="4"/>
  <c r="AD2667" i="4" s="1"/>
  <c r="AH2667" i="4" s="1" a="1"/>
  <c r="AH2667" i="4" s="1"/>
  <c r="AB2702" i="4"/>
  <c r="AC2702" i="4"/>
  <c r="AB2682" i="4"/>
  <c r="AC2682" i="4"/>
  <c r="AB2679" i="4"/>
  <c r="AC2679" i="4"/>
  <c r="AG2679" i="4" s="1" a="1"/>
  <c r="AG2679" i="4" s="1"/>
  <c r="AB2695" i="4"/>
  <c r="AC2695" i="4"/>
  <c r="AB2665" i="4"/>
  <c r="AC2665" i="4"/>
  <c r="AD2665" i="4" s="1"/>
  <c r="AB2835" i="4"/>
  <c r="AC2835" i="4"/>
  <c r="AG2835" i="4" s="1" a="1"/>
  <c r="AG2835" i="4" s="1"/>
  <c r="AB2696" i="4"/>
  <c r="AC2696" i="4"/>
  <c r="AG2696" i="4" s="1" a="1"/>
  <c r="AG2696" i="4" s="1"/>
  <c r="AB2693" i="4"/>
  <c r="AC2693" i="4"/>
  <c r="AB2661" i="4"/>
  <c r="AC2661" i="4"/>
  <c r="AB2663" i="4"/>
  <c r="AC2663" i="4"/>
  <c r="AG2663" i="4" s="1" a="1"/>
  <c r="AG2663" i="4" s="1"/>
  <c r="AB2662" i="4"/>
  <c r="AC2662" i="4"/>
  <c r="AB2721" i="4"/>
  <c r="AC2721" i="4"/>
  <c r="AB2664" i="4"/>
  <c r="AC2664" i="4"/>
  <c r="AB984" i="4"/>
  <c r="AC984" i="4"/>
  <c r="AD984" i="4" s="1"/>
  <c r="AB434" i="4"/>
  <c r="AC434" i="4"/>
  <c r="AG434" i="4" s="1" a="1"/>
  <c r="AG434" i="4" s="1"/>
  <c r="AB980" i="4"/>
  <c r="AC980" i="4"/>
  <c r="AB429" i="4"/>
  <c r="AC429" i="4"/>
  <c r="AB986" i="4"/>
  <c r="AC986" i="4"/>
  <c r="AG986" i="4" s="1" a="1"/>
  <c r="AG986" i="4" s="1"/>
  <c r="AB437" i="4"/>
  <c r="AC437" i="4"/>
  <c r="AD437" i="4" s="1"/>
  <c r="AE437" i="4" s="1"/>
  <c r="AB384" i="4"/>
  <c r="AC384" i="4"/>
  <c r="AB940" i="4"/>
  <c r="AC940" i="4"/>
  <c r="AB110" i="4"/>
  <c r="AC110" i="4"/>
  <c r="AK110" i="4" s="1" a="1"/>
  <c r="AK110" i="4" s="1"/>
  <c r="AB383" i="4"/>
  <c r="AC383" i="4"/>
  <c r="AG383" i="4" s="1" a="1"/>
  <c r="AG383" i="4" s="1"/>
  <c r="AB435" i="4"/>
  <c r="AC435" i="4"/>
  <c r="AD435" i="4" s="1"/>
  <c r="AB985" i="4"/>
  <c r="AC985" i="4"/>
  <c r="AB125" i="4"/>
  <c r="AC125" i="4"/>
  <c r="AG125" i="4" s="1" a="1"/>
  <c r="AG125" i="4" s="1"/>
  <c r="AB436" i="4"/>
  <c r="AC436" i="4"/>
  <c r="AD436" i="4" s="1"/>
  <c r="AB433" i="4"/>
  <c r="AC433" i="4"/>
  <c r="AG433" i="4" s="1" a="1"/>
  <c r="AG433" i="4" s="1"/>
  <c r="AB983" i="4"/>
  <c r="AC983" i="4"/>
  <c r="AD983" i="4" s="1"/>
  <c r="AB124" i="4"/>
  <c r="AC124" i="4"/>
  <c r="AD124" i="4" s="1"/>
  <c r="AB432" i="4"/>
  <c r="AC432" i="4"/>
  <c r="AG432" i="4" s="1" a="1"/>
  <c r="AG432" i="4" s="1"/>
  <c r="AB416" i="4"/>
  <c r="AC416" i="4"/>
  <c r="AD416" i="4" s="1"/>
  <c r="AH416" i="4" s="1" a="1"/>
  <c r="AH416" i="4" s="1"/>
  <c r="AB410" i="4"/>
  <c r="AC410" i="4"/>
  <c r="AB724" i="4"/>
  <c r="AC724" i="4"/>
  <c r="AG724" i="4" s="1" a="1"/>
  <c r="AG724" i="4" s="1"/>
  <c r="AB967" i="4"/>
  <c r="AC967" i="4"/>
  <c r="AB964" i="4"/>
  <c r="AC964" i="4"/>
  <c r="AG964" i="4" s="1" a="1"/>
  <c r="AG964" i="4" s="1"/>
  <c r="AB415" i="4"/>
  <c r="AC415" i="4"/>
  <c r="AG415" i="4" s="1" a="1"/>
  <c r="AG415" i="4" s="1"/>
  <c r="AB409" i="4"/>
  <c r="AC409" i="4"/>
  <c r="AB716" i="4"/>
  <c r="AC716" i="4"/>
  <c r="AG716" i="4" s="1" a="1"/>
  <c r="AG716" i="4" s="1"/>
  <c r="AB952" i="4"/>
  <c r="AC952" i="4"/>
  <c r="AB116" i="4"/>
  <c r="AC116" i="4"/>
  <c r="AB395" i="4"/>
  <c r="AC395" i="4"/>
  <c r="AG395" i="4" s="1" a="1"/>
  <c r="AG395" i="4" s="1"/>
  <c r="AB958" i="4"/>
  <c r="AC958" i="4"/>
  <c r="AD958" i="4" s="1"/>
  <c r="AE958" i="4" s="1"/>
  <c r="AB953" i="4"/>
  <c r="AC953" i="4"/>
  <c r="AG953" i="4" s="1" a="1"/>
  <c r="AG953" i="4" s="1"/>
  <c r="AB402" i="4"/>
  <c r="AC402" i="4"/>
  <c r="AD402" i="4" s="1"/>
  <c r="AB396" i="4"/>
  <c r="AC396" i="4"/>
  <c r="AD396" i="4" s="1"/>
  <c r="AB942" i="4"/>
  <c r="AC942" i="4"/>
  <c r="AB386" i="4"/>
  <c r="AC386" i="4"/>
  <c r="AG386" i="4" s="1" a="1"/>
  <c r="AG386" i="4" s="1"/>
  <c r="AB957" i="4"/>
  <c r="AC957" i="4"/>
  <c r="AB950" i="4"/>
  <c r="AC950" i="4"/>
  <c r="AB401" i="4"/>
  <c r="AC401" i="4"/>
  <c r="AB393" i="4"/>
  <c r="AC393" i="4"/>
  <c r="AG393" i="4" s="1" a="1"/>
  <c r="AG393" i="4" s="1"/>
  <c r="AB951" i="4"/>
  <c r="AC951" i="4"/>
  <c r="AD951" i="4" s="1"/>
  <c r="AB394" i="4"/>
  <c r="AC394" i="4"/>
  <c r="AD394" i="4" s="1"/>
  <c r="AB431" i="4"/>
  <c r="AC431" i="4"/>
  <c r="AB428" i="4"/>
  <c r="AC428" i="4"/>
  <c r="AD428" i="4" s="1"/>
  <c r="AH428" i="4" s="1" a="1"/>
  <c r="AH428" i="4" s="1"/>
  <c r="AB982" i="4"/>
  <c r="AC982" i="4"/>
  <c r="AB979" i="4"/>
  <c r="AC979" i="4"/>
  <c r="AG979" i="4" s="1" a="1"/>
  <c r="AG979" i="4" s="1"/>
  <c r="AB723" i="4"/>
  <c r="AC723" i="4"/>
  <c r="AB722" i="4"/>
  <c r="AC722" i="4"/>
  <c r="AB981" i="4"/>
  <c r="AC981" i="4"/>
  <c r="AD981" i="4" s="1"/>
  <c r="AH981" i="4" s="1" a="1"/>
  <c r="AH981" i="4" s="1"/>
  <c r="AB978" i="4"/>
  <c r="AC978" i="4"/>
  <c r="AD978" i="4" s="1"/>
  <c r="AE978" i="4" s="1"/>
  <c r="AB123" i="4"/>
  <c r="AC123" i="4"/>
  <c r="AB122" i="4"/>
  <c r="AC122" i="4"/>
  <c r="AD122" i="4" s="1"/>
  <c r="AE122" i="4" s="1"/>
  <c r="AF122" i="4" s="1"/>
  <c r="AB430" i="4"/>
  <c r="AC430" i="4"/>
  <c r="AB427" i="4"/>
  <c r="AC427" i="4"/>
  <c r="AB414" i="4"/>
  <c r="AC414" i="4"/>
  <c r="AB966" i="4"/>
  <c r="AC966" i="4"/>
  <c r="AD966" i="4" s="1"/>
  <c r="AE966" i="4" s="1"/>
  <c r="AB963" i="4"/>
  <c r="AC963" i="4"/>
  <c r="AB413" i="4"/>
  <c r="AC413" i="4"/>
  <c r="AK413" i="4" s="1" a="1"/>
  <c r="AK413" i="4" s="1"/>
  <c r="AB407" i="4"/>
  <c r="AC407" i="4"/>
  <c r="AD407" i="4" s="1"/>
  <c r="AE407" i="4" s="1"/>
  <c r="AB941" i="4"/>
  <c r="AC941" i="4"/>
  <c r="AB385" i="4"/>
  <c r="AC385" i="4"/>
  <c r="AB412" i="4"/>
  <c r="AC412" i="4"/>
  <c r="AB965" i="4"/>
  <c r="AC965" i="4"/>
  <c r="AD965" i="4" s="1"/>
  <c r="AE965" i="4" s="1"/>
  <c r="AB962" i="4"/>
  <c r="AC962" i="4"/>
  <c r="AB411" i="4"/>
  <c r="AC411" i="4"/>
  <c r="AB406" i="4"/>
  <c r="AC406" i="4"/>
  <c r="AG406" i="4" s="1" a="1"/>
  <c r="AG406" i="4" s="1"/>
  <c r="AB960" i="4"/>
  <c r="AC960" i="4"/>
  <c r="AD960" i="4" s="1"/>
  <c r="AE960" i="4" s="1"/>
  <c r="AB955" i="4"/>
  <c r="AC955" i="4"/>
  <c r="AB404" i="4"/>
  <c r="AC404" i="4"/>
  <c r="AK404" i="4" s="1" a="1"/>
  <c r="AK404" i="4" s="1"/>
  <c r="AB398" i="4"/>
  <c r="AC398" i="4"/>
  <c r="AD398" i="4" s="1"/>
  <c r="AE398" i="4" s="1"/>
  <c r="AB961" i="4"/>
  <c r="AC961" i="4"/>
  <c r="AB956" i="4"/>
  <c r="AC956" i="4"/>
  <c r="AB405" i="4"/>
  <c r="AC405" i="4"/>
  <c r="AB399" i="4"/>
  <c r="AC399" i="4"/>
  <c r="AG399" i="4" s="1" a="1"/>
  <c r="AG399" i="4" s="1"/>
  <c r="AB947" i="4"/>
  <c r="AC947" i="4"/>
  <c r="AD947" i="4" s="1"/>
  <c r="AE947" i="4" s="1"/>
  <c r="AB390" i="4"/>
  <c r="AC390" i="4"/>
  <c r="AB946" i="4"/>
  <c r="AC946" i="4"/>
  <c r="AK946" i="4" s="1" a="1"/>
  <c r="AK946" i="4" s="1"/>
  <c r="AB113" i="4"/>
  <c r="AC113" i="4"/>
  <c r="AB389" i="4"/>
  <c r="AC389" i="4"/>
  <c r="AD389" i="4" s="1"/>
  <c r="AE389" i="4" s="1"/>
  <c r="AB936" i="4"/>
  <c r="AC936" i="4"/>
  <c r="AD936" i="4" s="1"/>
  <c r="AB380" i="4"/>
  <c r="AC380" i="4"/>
  <c r="AB959" i="4"/>
  <c r="AC959" i="4"/>
  <c r="AG959" i="4" s="1" a="1"/>
  <c r="AG959" i="4" s="1"/>
  <c r="AB954" i="4"/>
  <c r="AC954" i="4"/>
  <c r="AD954" i="4" s="1"/>
  <c r="AB403" i="4"/>
  <c r="AC403" i="4"/>
  <c r="AB397" i="4"/>
  <c r="AC397" i="4"/>
  <c r="AK397" i="4" s="1" a="1"/>
  <c r="AK397" i="4" s="1"/>
  <c r="AB937" i="4"/>
  <c r="AC937" i="4"/>
  <c r="AG937" i="4" s="1" a="1"/>
  <c r="AG937" i="4" s="1"/>
  <c r="AB382" i="4"/>
  <c r="AC382" i="4"/>
  <c r="AB379" i="4"/>
  <c r="AC379" i="4"/>
  <c r="AD379" i="4" s="1"/>
  <c r="AB939" i="4"/>
  <c r="AC939" i="4"/>
  <c r="AB935" i="4"/>
  <c r="AC935" i="4"/>
  <c r="AG935" i="4" s="1" a="1"/>
  <c r="AG935" i="4" s="1"/>
  <c r="AB711" i="4"/>
  <c r="AC711" i="4"/>
  <c r="AD711" i="4" s="1"/>
  <c r="AE711" i="4" s="1"/>
  <c r="AB938" i="4"/>
  <c r="AC938" i="4"/>
  <c r="AB934" i="4"/>
  <c r="AC934" i="4"/>
  <c r="AB109" i="4"/>
  <c r="AC109" i="4"/>
  <c r="AG109" i="4" s="1" a="1"/>
  <c r="AG109" i="4" s="1"/>
  <c r="AB381" i="4"/>
  <c r="AC381" i="4"/>
  <c r="AB378" i="4"/>
  <c r="AC378" i="4"/>
  <c r="AD378" i="4" s="1"/>
  <c r="AB1348" i="4"/>
  <c r="AC1348" i="4"/>
  <c r="AB1947" i="4"/>
  <c r="AC1947" i="4"/>
  <c r="AG1947" i="4" s="1" a="1"/>
  <c r="AG1947" i="4" s="1"/>
  <c r="AB1819" i="4"/>
  <c r="AC1819" i="4"/>
  <c r="AD1819" i="4" s="1"/>
  <c r="AE1819" i="4" s="1"/>
  <c r="AB1294" i="4"/>
  <c r="AC1294" i="4"/>
  <c r="AG1294" i="4" s="1" a="1"/>
  <c r="AG1294" i="4" s="1"/>
  <c r="AB1826" i="4"/>
  <c r="AC1826" i="4"/>
  <c r="AB1291" i="4"/>
  <c r="AC1291" i="4"/>
  <c r="AK1291" i="4" s="1" a="1"/>
  <c r="AK1291" i="4" s="1"/>
  <c r="AB1302" i="4"/>
  <c r="AC1302" i="4"/>
  <c r="AD1302" i="4" s="1"/>
  <c r="AE1302" i="4" s="1"/>
  <c r="AB1299" i="4"/>
  <c r="AC1299" i="4"/>
  <c r="AB1668" i="4"/>
  <c r="AC1668" i="4"/>
  <c r="AB1667" i="4"/>
  <c r="AC1667" i="4"/>
  <c r="AG1667" i="4" s="1" a="1"/>
  <c r="AG1667" i="4" s="1"/>
  <c r="AB1924" i="4"/>
  <c r="AC1924" i="4"/>
  <c r="AD1924" i="4" s="1"/>
  <c r="AE1924" i="4" s="1"/>
  <c r="AB1817" i="4"/>
  <c r="AC1817" i="4"/>
  <c r="AB1367" i="4"/>
  <c r="AC1367" i="4"/>
  <c r="AG1367" i="4" s="1" a="1"/>
  <c r="AG1367" i="4" s="1"/>
  <c r="AB1305" i="4"/>
  <c r="AC1305" i="4"/>
  <c r="AB1846" i="4"/>
  <c r="AC1846" i="4"/>
  <c r="AD1846" i="4" s="1"/>
  <c r="AE1846" i="4" s="1"/>
  <c r="AB1333" i="4"/>
  <c r="AC1333" i="4"/>
  <c r="AD1333" i="4" s="1"/>
  <c r="AB1843" i="4"/>
  <c r="AC1843" i="4"/>
  <c r="AB1330" i="4"/>
  <c r="AC1330" i="4"/>
  <c r="AG1330" i="4" s="1" a="1"/>
  <c r="AG1330" i="4" s="1"/>
  <c r="AB1406" i="4"/>
  <c r="AC1406" i="4"/>
  <c r="AD1406" i="4" s="1"/>
  <c r="AE1406" i="4" s="1"/>
  <c r="AB1407" i="4"/>
  <c r="AC1407" i="4"/>
  <c r="AG1407" i="4" s="1" a="1"/>
  <c r="AG1407" i="4" s="1"/>
  <c r="AB1405" i="4"/>
  <c r="AC1405" i="4"/>
  <c r="AB1923" i="4"/>
  <c r="AC1923" i="4"/>
  <c r="AD1923" i="4" s="1"/>
  <c r="AB1816" i="4"/>
  <c r="AC1816" i="4"/>
  <c r="AB1284" i="4"/>
  <c r="AC1284" i="4"/>
  <c r="AB1347" i="4"/>
  <c r="AC1347" i="4"/>
  <c r="AB1409" i="4"/>
  <c r="AC1409" i="4"/>
  <c r="AG1409" i="4" s="1" a="1"/>
  <c r="AG1409" i="4" s="1"/>
  <c r="AB1876" i="4"/>
  <c r="AC1876" i="4"/>
  <c r="AD1876" i="4" s="1"/>
  <c r="AE1876" i="4" s="1"/>
  <c r="AB1410" i="4"/>
  <c r="AC1410" i="4"/>
  <c r="AG1410" i="4" s="1" a="1"/>
  <c r="AG1410" i="4" s="1"/>
  <c r="AB1940" i="4"/>
  <c r="AC1940" i="4"/>
  <c r="AB1874" i="4"/>
  <c r="AC1874" i="4"/>
  <c r="AB1408" i="4"/>
  <c r="AC1408" i="4"/>
  <c r="AD1408" i="4" s="1"/>
  <c r="AE1408" i="4" s="1"/>
  <c r="AB1851" i="4"/>
  <c r="AC1851" i="4"/>
  <c r="AD1851" i="4" s="1"/>
  <c r="AB1339" i="4"/>
  <c r="AC1339" i="4"/>
  <c r="AB1861" i="4"/>
  <c r="AC1861" i="4"/>
  <c r="AG1861" i="4" s="1" a="1"/>
  <c r="AG1861" i="4" s="1"/>
  <c r="AB1937" i="4"/>
  <c r="AC1937" i="4"/>
  <c r="AD1937" i="4" s="1"/>
  <c r="AB1364" i="4"/>
  <c r="AC1364" i="4"/>
  <c r="AG1364" i="4" s="1" a="1"/>
  <c r="AG1364" i="4" s="1"/>
  <c r="AB1853" i="4"/>
  <c r="AC1853" i="4"/>
  <c r="AB1341" i="4"/>
  <c r="AC1341" i="4"/>
  <c r="AD1341" i="4" s="1"/>
  <c r="AB1307" i="4"/>
  <c r="AC1307" i="4"/>
  <c r="AB1404" i="4"/>
  <c r="AC1404" i="4"/>
  <c r="AD1404" i="4" s="1"/>
  <c r="AB1850" i="4"/>
  <c r="AC1850" i="4"/>
  <c r="AB1338" i="4"/>
  <c r="AC1338" i="4"/>
  <c r="AG1338" i="4" s="1" a="1"/>
  <c r="AG1338" i="4" s="1"/>
  <c r="AB1943" i="4"/>
  <c r="AC1943" i="4"/>
  <c r="AD1943" i="4" s="1"/>
  <c r="AB1903" i="4"/>
  <c r="AC1903" i="4"/>
  <c r="AB1708" i="4"/>
  <c r="AC1708" i="4"/>
  <c r="AB1858" i="4"/>
  <c r="AC1858" i="4"/>
  <c r="AD1858" i="4" s="1"/>
  <c r="AB1362" i="4"/>
  <c r="AC1362" i="4"/>
  <c r="AB1862" i="4"/>
  <c r="AC1862" i="4"/>
  <c r="AK1862" i="4" s="1" a="1"/>
  <c r="AK1862" i="4" s="1"/>
  <c r="AB1863" i="4"/>
  <c r="AC1863" i="4"/>
  <c r="AB1866" i="4"/>
  <c r="AC1866" i="4"/>
  <c r="AG1866" i="4" s="1" a="1"/>
  <c r="AG1866" i="4" s="1"/>
  <c r="AB1936" i="4"/>
  <c r="AC1936" i="4"/>
  <c r="AD1936" i="4" s="1"/>
  <c r="AB1860" i="4"/>
  <c r="AC1860" i="4"/>
  <c r="AG1860" i="4" s="1" a="1"/>
  <c r="AG1860" i="4" s="1"/>
  <c r="AB1363" i="4"/>
  <c r="AC1363" i="4"/>
  <c r="AD1363" i="4" s="1"/>
  <c r="AH1363" i="4" s="1" a="1"/>
  <c r="AH1363" i="4" s="1"/>
  <c r="AB1953" i="4"/>
  <c r="AC1953" i="4"/>
  <c r="AB1914" i="4"/>
  <c r="AC1914" i="4"/>
  <c r="AG1914" i="4" s="1" a="1"/>
  <c r="AG1914" i="4" s="1"/>
  <c r="AB1360" i="4"/>
  <c r="AC1360" i="4"/>
  <c r="AD1360" i="4" s="1"/>
  <c r="AB1279" i="4"/>
  <c r="AC1279" i="4"/>
  <c r="AB1875" i="4"/>
  <c r="AC1875" i="4"/>
  <c r="AG1875" i="4" s="1" a="1"/>
  <c r="AG1875" i="4" s="1"/>
  <c r="AB1411" i="4"/>
  <c r="AC1411" i="4"/>
  <c r="AD1411" i="4" s="1"/>
  <c r="AE1411" i="4" s="1"/>
  <c r="AB1934" i="4"/>
  <c r="AC1934" i="4"/>
  <c r="AB1838" i="4"/>
  <c r="AC1838" i="4"/>
  <c r="AG1838" i="4" s="1" a="1"/>
  <c r="AG1838" i="4" s="1"/>
  <c r="AB1323" i="4"/>
  <c r="AC1323" i="4"/>
  <c r="AD1323" i="4" s="1"/>
  <c r="AB1519" i="4"/>
  <c r="AC1519" i="4"/>
  <c r="AB1384" i="4"/>
  <c r="AC1384" i="4"/>
  <c r="AK1384" i="4" s="1" a="1"/>
  <c r="AK1384" i="4" s="1"/>
  <c r="AB1373" i="4"/>
  <c r="AC1373" i="4"/>
  <c r="AB1282" i="4"/>
  <c r="AC1282" i="4"/>
  <c r="AG1282" i="4" s="1" a="1"/>
  <c r="AG1282" i="4" s="1"/>
  <c r="AB1946" i="4"/>
  <c r="AC1946" i="4"/>
  <c r="AG1946" i="4" s="1" a="1"/>
  <c r="AG1946" i="4" s="1"/>
  <c r="AB1815" i="4"/>
  <c r="AC1815" i="4"/>
  <c r="AG1815" i="4" s="1" a="1"/>
  <c r="AG1815" i="4" s="1"/>
  <c r="AB1288" i="4"/>
  <c r="AC1288" i="4"/>
  <c r="AK1288" i="4" s="1" a="1"/>
  <c r="AK1288" i="4" s="1"/>
  <c r="AB1906" i="4"/>
  <c r="AC1906" i="4"/>
  <c r="AD1906" i="4" s="1"/>
  <c r="AB1813" i="4"/>
  <c r="AC1813" i="4"/>
  <c r="AG1813" i="4" s="1" a="1"/>
  <c r="AG1813" i="4" s="1"/>
  <c r="AB1283" i="4"/>
  <c r="AC1283" i="4"/>
  <c r="AD1283" i="4" s="1"/>
  <c r="AB1155" i="4"/>
  <c r="AC1155" i="4"/>
  <c r="AB1287" i="4"/>
  <c r="AC1287" i="4"/>
  <c r="AG1287" i="4" s="1" a="1"/>
  <c r="AG1287" i="4" s="1"/>
  <c r="AB1812" i="4"/>
  <c r="AC1812" i="4"/>
  <c r="AG1812" i="4" s="1" a="1"/>
  <c r="AG1812" i="4" s="1"/>
  <c r="AB1974" i="4"/>
  <c r="AC1974" i="4"/>
  <c r="AB1913" i="4"/>
  <c r="AC1913" i="4"/>
  <c r="AG1913" i="4" s="1" a="1"/>
  <c r="AG1913" i="4" s="1"/>
  <c r="AB1925" i="4"/>
  <c r="AC1925" i="4"/>
  <c r="AB1300" i="4"/>
  <c r="AC1300" i="4"/>
  <c r="AB1293" i="4"/>
  <c r="AC1293" i="4"/>
  <c r="AB1856" i="4"/>
  <c r="AC1856" i="4"/>
  <c r="AB1349" i="4"/>
  <c r="AC1349" i="4"/>
  <c r="AG1349" i="4" s="1" a="1"/>
  <c r="AG1349" i="4" s="1"/>
  <c r="AB1346" i="4"/>
  <c r="AC1346" i="4"/>
  <c r="AG1346" i="4" s="1" a="1"/>
  <c r="AG1346" i="4" s="1"/>
  <c r="AB1345" i="4"/>
  <c r="AC1345" i="4"/>
  <c r="AB1503" i="4"/>
  <c r="AC1503" i="4"/>
  <c r="AK1503" i="4" s="1" a="1"/>
  <c r="AK1503" i="4" s="1"/>
  <c r="AB1353" i="4"/>
  <c r="AC1353" i="4"/>
  <c r="AB1290" i="4"/>
  <c r="AC1290" i="4"/>
  <c r="AK1290" i="4" s="1" a="1"/>
  <c r="AK1290" i="4" s="1"/>
  <c r="AB1263" i="4"/>
  <c r="AC1263" i="4"/>
  <c r="AD1263" i="4" s="1"/>
  <c r="AE1263" i="4" s="1"/>
  <c r="AB1382" i="4"/>
  <c r="AC1382" i="4"/>
  <c r="AB1267" i="4"/>
  <c r="AC1267" i="4"/>
  <c r="AD1267" i="4" s="1"/>
  <c r="AB1397" i="4"/>
  <c r="AC1397" i="4"/>
  <c r="AD1397" i="4" s="1"/>
  <c r="AB1512" i="4"/>
  <c r="AC1512" i="4"/>
  <c r="AK1512" i="4" s="1" a="1"/>
  <c r="AK1512" i="4" s="1"/>
  <c r="AB1264" i="4"/>
  <c r="AC1264" i="4"/>
  <c r="AK1264" i="4" s="1" a="1"/>
  <c r="AK1264" i="4" s="1"/>
  <c r="AB1376" i="4"/>
  <c r="AC1376" i="4"/>
  <c r="AG1376" i="4" s="1" a="1"/>
  <c r="AG1376" i="4" s="1"/>
  <c r="AB1804" i="4"/>
  <c r="AC1804" i="4"/>
  <c r="AB1271" i="4"/>
  <c r="AC1271" i="4"/>
  <c r="AG1271" i="4" s="1" a="1"/>
  <c r="AG1271" i="4" s="1"/>
  <c r="AB1807" i="4"/>
  <c r="AC1807" i="4"/>
  <c r="AD1807" i="4" s="1"/>
  <c r="AB1275" i="4"/>
  <c r="AC1275" i="4"/>
  <c r="AD1275" i="4" s="1"/>
  <c r="AB1810" i="4"/>
  <c r="AC1810" i="4"/>
  <c r="AG1810" i="4" s="1" a="1"/>
  <c r="AG1810" i="4" s="1"/>
  <c r="AB1278" i="4"/>
  <c r="AC1278" i="4"/>
  <c r="AB1803" i="4"/>
  <c r="AC1803" i="4"/>
  <c r="AG1803" i="4" s="1" a="1"/>
  <c r="AG1803" i="4" s="1"/>
  <c r="AB1272" i="4"/>
  <c r="AC1272" i="4"/>
  <c r="AG1272" i="4" s="1" a="1"/>
  <c r="AG1272" i="4" s="1"/>
  <c r="AB1847" i="4"/>
  <c r="AC1847" i="4"/>
  <c r="AB1334" i="4"/>
  <c r="AC1334" i="4"/>
  <c r="AG1334" i="4" s="1" a="1"/>
  <c r="AG1334" i="4" s="1"/>
  <c r="AB1701" i="4"/>
  <c r="AC1701" i="4"/>
  <c r="AB1161" i="4"/>
  <c r="AC1161" i="4"/>
  <c r="AG1161" i="4" s="1" a="1"/>
  <c r="AG1161" i="4" s="1"/>
  <c r="AB1872" i="4"/>
  <c r="AC1872" i="4"/>
  <c r="AB1265" i="4"/>
  <c r="AC1265" i="4"/>
  <c r="AB1387" i="4"/>
  <c r="AC1387" i="4"/>
  <c r="AG1387" i="4" s="1" a="1"/>
  <c r="AG1387" i="4" s="1"/>
  <c r="AB1910" i="4"/>
  <c r="AC1910" i="4"/>
  <c r="AB1699" i="4"/>
  <c r="AC1699" i="4"/>
  <c r="AB1854" i="4"/>
  <c r="AC1854" i="4"/>
  <c r="AG1854" i="4" s="1" a="1"/>
  <c r="AG1854" i="4" s="1"/>
  <c r="AB1343" i="4"/>
  <c r="AC1343" i="4"/>
  <c r="AD1343" i="4" s="1"/>
  <c r="AE1343" i="4" s="1"/>
  <c r="AB1377" i="4"/>
  <c r="AC1377" i="4"/>
  <c r="AK1377" i="4" s="1" a="1"/>
  <c r="AK1377" i="4" s="1"/>
  <c r="AB1827" i="4"/>
  <c r="AC1827" i="4"/>
  <c r="AB1500" i="4"/>
  <c r="AC1500" i="4"/>
  <c r="AD1500" i="4" s="1"/>
  <c r="AE1500" i="4" s="1"/>
  <c r="AB1309" i="4"/>
  <c r="AC1309" i="4"/>
  <c r="AG1309" i="4" s="1" a="1"/>
  <c r="AG1309" i="4" s="1"/>
  <c r="AB1509" i="4"/>
  <c r="AC1509" i="4"/>
  <c r="AB1511" i="4"/>
  <c r="AC1511" i="4"/>
  <c r="AB1261" i="4"/>
  <c r="AC1261" i="4"/>
  <c r="AG1261" i="4" s="1" a="1"/>
  <c r="AG1261" i="4" s="1"/>
  <c r="AB1375" i="4"/>
  <c r="AC1375" i="4"/>
  <c r="AB1390" i="4"/>
  <c r="AC1390" i="4"/>
  <c r="AK1390" i="4" s="1" a="1"/>
  <c r="AK1390" i="4" s="1"/>
  <c r="AB1400" i="4"/>
  <c r="AC1400" i="4"/>
  <c r="AB1398" i="4"/>
  <c r="AC1398" i="4"/>
  <c r="AB1955" i="4"/>
  <c r="AC1955" i="4"/>
  <c r="AG1955" i="4" s="1" a="1"/>
  <c r="AG1955" i="4" s="1"/>
  <c r="AB1710" i="4"/>
  <c r="AC1710" i="4"/>
  <c r="AB1520" i="4"/>
  <c r="AC1520" i="4"/>
  <c r="AB1386" i="4"/>
  <c r="AC1386" i="4"/>
  <c r="AG1386" i="4" s="1" a="1"/>
  <c r="AG1386" i="4" s="1"/>
  <c r="AB1939" i="4"/>
  <c r="AC1939" i="4"/>
  <c r="AB1871" i="4"/>
  <c r="AC1871" i="4"/>
  <c r="AK1871" i="4" s="1" a="1"/>
  <c r="AK1871" i="4" s="1"/>
  <c r="AB1508" i="4"/>
  <c r="AC1508" i="4"/>
  <c r="AK1508" i="4" s="1" a="1"/>
  <c r="AK1508" i="4" s="1"/>
  <c r="AB1378" i="4"/>
  <c r="AC1378" i="4"/>
  <c r="AK1378" i="4" s="1" a="1"/>
  <c r="AK1378" i="4" s="1"/>
  <c r="AB1932" i="4"/>
  <c r="AC1932" i="4"/>
  <c r="AG1932" i="4" s="1" a="1"/>
  <c r="AG1932" i="4" s="1"/>
  <c r="AB1832" i="4"/>
  <c r="AC1832" i="4"/>
  <c r="AG1832" i="4" s="1" a="1"/>
  <c r="AG1832" i="4" s="1"/>
  <c r="AB1665" i="4"/>
  <c r="AC1665" i="4"/>
  <c r="AB1318" i="4"/>
  <c r="AC1318" i="4"/>
  <c r="AG1318" i="4" s="1" a="1"/>
  <c r="AG1318" i="4" s="1"/>
  <c r="AB1929" i="4"/>
  <c r="AC1929" i="4"/>
  <c r="AB1833" i="4"/>
  <c r="AC1833" i="4"/>
  <c r="AK1833" i="4" s="1" a="1"/>
  <c r="AK1833" i="4" s="1"/>
  <c r="AB1319" i="4"/>
  <c r="AC1319" i="4"/>
  <c r="AK1319" i="4" s="1" a="1"/>
  <c r="AK1319" i="4" s="1"/>
  <c r="AB1931" i="4"/>
  <c r="AC1931" i="4"/>
  <c r="AK1931" i="4" s="1" a="1"/>
  <c r="AK1931" i="4" s="1"/>
  <c r="AB1834" i="4"/>
  <c r="AC1834" i="4"/>
  <c r="AG1834" i="4" s="1" a="1"/>
  <c r="AG1834" i="4" s="1"/>
  <c r="AB1320" i="4"/>
  <c r="AC1320" i="4"/>
  <c r="AB1952" i="4"/>
  <c r="AC1952" i="4"/>
  <c r="AB1707" i="4"/>
  <c r="AC1707" i="4"/>
  <c r="AB1844" i="4"/>
  <c r="AC1844" i="4"/>
  <c r="AD1844" i="4" s="1"/>
  <c r="AE1844" i="4" s="1"/>
  <c r="AB1331" i="4"/>
  <c r="AC1331" i="4"/>
  <c r="AB1852" i="4"/>
  <c r="AC1852" i="4"/>
  <c r="AK1852" i="4" s="1" a="1"/>
  <c r="AK1852" i="4" s="1"/>
  <c r="AB1340" i="4"/>
  <c r="AC1340" i="4"/>
  <c r="AD1340" i="4" s="1"/>
  <c r="AE1340" i="4" s="1"/>
  <c r="AB1393" i="4"/>
  <c r="AC1393" i="4"/>
  <c r="AG1393" i="4" s="1" a="1"/>
  <c r="AG1393" i="4" s="1"/>
  <c r="AB1848" i="4"/>
  <c r="AC1848" i="4"/>
  <c r="AK1848" i="4" s="1" a="1"/>
  <c r="AK1848" i="4" s="1"/>
  <c r="AB1335" i="4"/>
  <c r="AC1335" i="4"/>
  <c r="AB1945" i="4"/>
  <c r="AC1945" i="4"/>
  <c r="AG1945" i="4" s="1" a="1"/>
  <c r="AG1945" i="4" s="1"/>
  <c r="AB1814" i="4"/>
  <c r="AC1814" i="4"/>
  <c r="AB1285" i="4"/>
  <c r="AC1285" i="4"/>
  <c r="AK1285" i="4" s="1" a="1"/>
  <c r="AK1285" i="4" s="1"/>
  <c r="AB1845" i="4"/>
  <c r="AC1845" i="4"/>
  <c r="AG1845" i="4" s="1" a="1"/>
  <c r="AG1845" i="4" s="1"/>
  <c r="AB1332" i="4"/>
  <c r="AC1332" i="4"/>
  <c r="AD1332" i="4" s="1"/>
  <c r="AB1933" i="4"/>
  <c r="AC1933" i="4"/>
  <c r="AG1933" i="4" s="1" a="1"/>
  <c r="AG1933" i="4" s="1"/>
  <c r="AB1831" i="4"/>
  <c r="AC1831" i="4"/>
  <c r="AD1831" i="4" s="1"/>
  <c r="AB1909" i="4"/>
  <c r="AC1909" i="4"/>
  <c r="AB1711" i="4"/>
  <c r="AC1711" i="4"/>
  <c r="AB1159" i="4"/>
  <c r="AC1159" i="4"/>
  <c r="AB1316" i="4"/>
  <c r="AC1316" i="4"/>
  <c r="AB1388" i="4"/>
  <c r="AC1388" i="4"/>
  <c r="AB1501" i="4"/>
  <c r="AC1501" i="4"/>
  <c r="AB1359" i="4"/>
  <c r="AC1359" i="4"/>
  <c r="AB1259" i="4"/>
  <c r="AC1259" i="4"/>
  <c r="AD1259" i="4" s="1"/>
  <c r="AB1526" i="4"/>
  <c r="AC1526" i="4"/>
  <c r="AB1518" i="4"/>
  <c r="AC1518" i="4"/>
  <c r="AG1518" i="4" s="1" a="1"/>
  <c r="AG1518" i="4" s="1"/>
  <c r="AD1518" i="4"/>
  <c r="AB1371" i="4"/>
  <c r="AC1371" i="4"/>
  <c r="AD1371" i="4" s="1"/>
  <c r="AE1371" i="4" s="1"/>
  <c r="AF1371" i="4" s="1"/>
  <c r="AB1521" i="4"/>
  <c r="AC1521" i="4"/>
  <c r="AK1521" i="4" s="1" a="1"/>
  <c r="AK1521" i="4" s="1"/>
  <c r="AB1513" i="4"/>
  <c r="AC1513" i="4"/>
  <c r="AB1372" i="4"/>
  <c r="AC1372" i="4"/>
  <c r="AB1383" i="4"/>
  <c r="AC1383" i="4"/>
  <c r="AD1383" i="4" s="1"/>
  <c r="AE1383" i="4" s="1"/>
  <c r="AB1515" i="4"/>
  <c r="AC1515" i="4"/>
  <c r="AG1515" i="4" s="1" a="1"/>
  <c r="AG1515" i="4" s="1"/>
  <c r="AB1510" i="4"/>
  <c r="AC1510" i="4"/>
  <c r="AB1260" i="4"/>
  <c r="AC1260" i="4"/>
  <c r="AD1260" i="4" s="1"/>
  <c r="AB1380" i="4"/>
  <c r="AC1380" i="4"/>
  <c r="AD1380" i="4" s="1"/>
  <c r="AE1380" i="4" s="1"/>
  <c r="AI1380" i="4" s="1" a="1"/>
  <c r="AI1380" i="4" s="1"/>
  <c r="AB1522" i="4"/>
  <c r="AC1522" i="4"/>
  <c r="AD1522" i="4" s="1"/>
  <c r="AB1514" i="4"/>
  <c r="AC1514" i="4"/>
  <c r="AB1523" i="4"/>
  <c r="AC1523" i="4"/>
  <c r="AB1262" i="4"/>
  <c r="AC1262" i="4"/>
  <c r="AB1379" i="4"/>
  <c r="AC1379" i="4"/>
  <c r="AD1379" i="4" s="1"/>
  <c r="AL1379" i="4" s="1" a="1"/>
  <c r="AL1379" i="4" s="1"/>
  <c r="AB1368" i="4"/>
  <c r="AC1368" i="4"/>
  <c r="AB1908" i="4"/>
  <c r="AC1908" i="4"/>
  <c r="AD1908" i="4" s="1"/>
  <c r="AB1698" i="4"/>
  <c r="AC1698" i="4"/>
  <c r="AD1698" i="4" s="1"/>
  <c r="AE1698" i="4" s="1"/>
  <c r="AF1698" i="4" s="1"/>
  <c r="AB1926" i="4"/>
  <c r="AC1926" i="4"/>
  <c r="AB1158" i="4"/>
  <c r="AC1158" i="4"/>
  <c r="AG1158" i="4" s="1" a="1"/>
  <c r="AG1158" i="4" s="1"/>
  <c r="AB1286" i="4"/>
  <c r="AC1286" i="4"/>
  <c r="AD1286" i="4" s="1"/>
  <c r="AB1849" i="4"/>
  <c r="AC1849" i="4"/>
  <c r="AB1336" i="4"/>
  <c r="AC1336" i="4"/>
  <c r="AD1336" i="4" s="1"/>
  <c r="AB1289" i="4"/>
  <c r="AC1289" i="4"/>
  <c r="AD1289" i="4" s="1"/>
  <c r="AE1289" i="4" s="1"/>
  <c r="AB1806" i="4"/>
  <c r="AC1806" i="4"/>
  <c r="AB1274" i="4"/>
  <c r="AC1274" i="4"/>
  <c r="AD1274" i="4" s="1"/>
  <c r="AE1274" i="4" s="1"/>
  <c r="AF1274" i="4" s="1"/>
  <c r="AB1809" i="4"/>
  <c r="AC1809" i="4"/>
  <c r="AD1809" i="4" s="1"/>
  <c r="AB1277" i="4"/>
  <c r="AC1277" i="4"/>
  <c r="AB1801" i="4"/>
  <c r="AC1801" i="4"/>
  <c r="AK1801" i="4" s="1" a="1"/>
  <c r="AK1801" i="4" s="1"/>
  <c r="AB1270" i="4"/>
  <c r="AC1270" i="4"/>
  <c r="AD1270" i="4" s="1"/>
  <c r="AE1270" i="4" s="1"/>
  <c r="AI1270" i="4" s="1" a="1"/>
  <c r="AI1270" i="4" s="1"/>
  <c r="AB1342" i="4"/>
  <c r="AC1342" i="4"/>
  <c r="AD1342" i="4" s="1"/>
  <c r="AE1342" i="4" s="1"/>
  <c r="AB1281" i="4"/>
  <c r="AC1281" i="4"/>
  <c r="AD1281" i="4" s="1"/>
  <c r="AL1281" i="4" s="1" a="1"/>
  <c r="AL1281" i="4" s="1"/>
  <c r="AB1350" i="4"/>
  <c r="AC1350" i="4"/>
  <c r="AD1350" i="4" s="1"/>
  <c r="AB1911" i="4"/>
  <c r="AC1911" i="4"/>
  <c r="AD1911" i="4" s="1"/>
  <c r="AE1911" i="4" s="1"/>
  <c r="AB1700" i="4"/>
  <c r="AC1700" i="4"/>
  <c r="AD1700" i="4" s="1"/>
  <c r="AB1935" i="4"/>
  <c r="AC1935" i="4"/>
  <c r="AB1839" i="4"/>
  <c r="AC1839" i="4"/>
  <c r="AD1839" i="4" s="1"/>
  <c r="AB1160" i="4"/>
  <c r="AC1160" i="4"/>
  <c r="AB1324" i="4"/>
  <c r="AC1324" i="4"/>
  <c r="AD1324" i="4" s="1"/>
  <c r="AE1324" i="4" s="1"/>
  <c r="AB1301" i="4"/>
  <c r="AC1301" i="4"/>
  <c r="AD1301" i="4" s="1"/>
  <c r="AB1385" i="4"/>
  <c r="AC1385" i="4"/>
  <c r="AK1385" i="4" s="1" a="1"/>
  <c r="AK1385" i="4" s="1"/>
  <c r="AB1498" i="4"/>
  <c r="AC1498" i="4"/>
  <c r="AD1498" i="4" s="1"/>
  <c r="AE1498" i="4" s="1"/>
  <c r="AI1498" i="4" s="1" a="1"/>
  <c r="AI1498" i="4" s="1"/>
  <c r="AB1311" i="4"/>
  <c r="AC1311" i="4"/>
  <c r="AK1311" i="4" s="1" a="1"/>
  <c r="AK1311" i="4" s="1"/>
  <c r="AB1303" i="4"/>
  <c r="AC1303" i="4"/>
  <c r="AB1697" i="4"/>
  <c r="AC1697" i="4"/>
  <c r="AD1697" i="4" s="1"/>
  <c r="AB1830" i="4"/>
  <c r="AC1830" i="4"/>
  <c r="AB1156" i="4"/>
  <c r="AC1156" i="4"/>
  <c r="AG1156" i="4" s="1" a="1"/>
  <c r="AG1156" i="4" s="1"/>
  <c r="AB1314" i="4"/>
  <c r="AC1314" i="4"/>
  <c r="AD1314" i="4" s="1"/>
  <c r="AH1314" i="4" s="1" a="1"/>
  <c r="AH1314" i="4" s="1"/>
  <c r="AB1396" i="4"/>
  <c r="AC1396" i="4"/>
  <c r="AD1396" i="4" s="1"/>
  <c r="AB1395" i="4"/>
  <c r="AC1395" i="4"/>
  <c r="AB1525" i="4"/>
  <c r="AC1525" i="4"/>
  <c r="AB1517" i="4"/>
  <c r="AC1517" i="4"/>
  <c r="AB1369" i="4"/>
  <c r="AC1369" i="4"/>
  <c r="AD1369" i="4" s="1"/>
  <c r="AB1524" i="4"/>
  <c r="AC1524" i="4"/>
  <c r="AB1516" i="4"/>
  <c r="AC1516" i="4"/>
  <c r="AD1516" i="4" s="1"/>
  <c r="AB1370" i="4"/>
  <c r="AC1370" i="4"/>
  <c r="AB1266" i="4"/>
  <c r="AC1266" i="4"/>
  <c r="AG1266" i="4" s="1" a="1"/>
  <c r="AG1266" i="4" s="1"/>
  <c r="AB1392" i="4"/>
  <c r="AC1392" i="4"/>
  <c r="AD1392" i="4" s="1"/>
  <c r="AE1392" i="4" s="1"/>
  <c r="AF1392" i="4" s="1"/>
  <c r="AB1676" i="4"/>
  <c r="AC1676" i="4"/>
  <c r="AB1664" i="4"/>
  <c r="AC1664" i="4"/>
  <c r="AB1666" i="4"/>
  <c r="AC1666" i="4"/>
  <c r="AB1394" i="4"/>
  <c r="AC1394" i="4"/>
  <c r="AD1394" i="4" s="1"/>
  <c r="AE1394" i="4" s="1"/>
  <c r="AM1394" i="4" s="1" a="1"/>
  <c r="AM1394" i="4" s="1"/>
  <c r="AB1828" i="4"/>
  <c r="AC1828" i="4"/>
  <c r="AK1828" i="4" s="1" a="1"/>
  <c r="AK1828" i="4" s="1"/>
  <c r="AB1312" i="4"/>
  <c r="AC1312" i="4"/>
  <c r="AK1312" i="4" s="1" a="1"/>
  <c r="AK1312" i="4" s="1"/>
  <c r="AB1822" i="4"/>
  <c r="AC1822" i="4"/>
  <c r="AK1822" i="4" s="1" a="1"/>
  <c r="AK1822" i="4" s="1"/>
  <c r="AB1298" i="4"/>
  <c r="AC1298" i="4"/>
  <c r="AD1298" i="4" s="1"/>
  <c r="AB1942" i="4"/>
  <c r="AC1942" i="4"/>
  <c r="AG1942" i="4" s="1" a="1"/>
  <c r="AG1942" i="4" s="1"/>
  <c r="AB1907" i="4"/>
  <c r="AC1907" i="4"/>
  <c r="AD1907" i="4" s="1"/>
  <c r="AB1696" i="4"/>
  <c r="AC1696" i="4"/>
  <c r="AB1557" i="4"/>
  <c r="AC1557" i="4"/>
  <c r="AG1557" i="4" s="1" a="1"/>
  <c r="AG1557" i="4" s="1"/>
  <c r="AB1663" i="4"/>
  <c r="AC1663" i="4"/>
  <c r="AB1662" i="4"/>
  <c r="AC1662" i="4"/>
  <c r="AB1820" i="4"/>
  <c r="AC1820" i="4"/>
  <c r="AG1820" i="4" s="1" a="1"/>
  <c r="AG1820" i="4" s="1"/>
  <c r="AB1824" i="4"/>
  <c r="AC1824" i="4"/>
  <c r="AD1824" i="4" s="1"/>
  <c r="AB1295" i="4"/>
  <c r="AC1295" i="4"/>
  <c r="AG1295" i="4" s="1" a="1"/>
  <c r="AG1295" i="4" s="1"/>
  <c r="AB1823" i="4"/>
  <c r="AC1823" i="4"/>
  <c r="AD1823" i="4" s="1"/>
  <c r="AB1297" i="4"/>
  <c r="AC1297" i="4"/>
  <c r="AB1499" i="4"/>
  <c r="AC1499" i="4"/>
  <c r="AB1304" i="4"/>
  <c r="AC1304" i="4"/>
  <c r="AD1304" i="4" s="1"/>
  <c r="AE1304" i="4" s="1"/>
  <c r="AB1326" i="4"/>
  <c r="AC1326" i="4"/>
  <c r="AB1325" i="4"/>
  <c r="AC1325" i="4"/>
  <c r="AB1805" i="4"/>
  <c r="AC1805" i="4"/>
  <c r="AB1273" i="4"/>
  <c r="AC1273" i="4"/>
  <c r="AG1273" i="4" s="1" a="1"/>
  <c r="AG1273" i="4" s="1"/>
  <c r="AB1808" i="4"/>
  <c r="AC1808" i="4"/>
  <c r="AB1276" i="4"/>
  <c r="AC1276" i="4"/>
  <c r="AB1802" i="4"/>
  <c r="AC1802" i="4"/>
  <c r="AG1802" i="4" s="1" a="1"/>
  <c r="AG1802" i="4" s="1"/>
  <c r="AB1269" i="4"/>
  <c r="AC1269" i="4"/>
  <c r="AD1269" i="4" s="1"/>
  <c r="AE1269" i="4" s="1"/>
  <c r="AB1867" i="4"/>
  <c r="AC1867" i="4"/>
  <c r="AG1867" i="4" s="1" a="1"/>
  <c r="AG1867" i="4" s="1"/>
  <c r="AB1366" i="4"/>
  <c r="AC1366" i="4"/>
  <c r="AG1366" i="4" s="1" a="1"/>
  <c r="AG1366" i="4" s="1"/>
  <c r="AB1928" i="4"/>
  <c r="AC1928" i="4"/>
  <c r="AD1928" i="4" s="1"/>
  <c r="AB1837" i="4"/>
  <c r="AC1837" i="4"/>
  <c r="AG1837" i="4" s="1" a="1"/>
  <c r="AG1837" i="4" s="1"/>
  <c r="AB1322" i="4"/>
  <c r="AC1322" i="4"/>
  <c r="AD1322" i="4" s="1"/>
  <c r="AB1927" i="4"/>
  <c r="AC1927" i="4"/>
  <c r="AB1836" i="4"/>
  <c r="AC1836" i="4"/>
  <c r="AB1317" i="4"/>
  <c r="AC1317" i="4"/>
  <c r="AD1317" i="4" s="1"/>
  <c r="AB1669" i="4"/>
  <c r="AC1669" i="4"/>
  <c r="AB1868" i="4"/>
  <c r="AC1868" i="4"/>
  <c r="AG1868" i="4" s="1" a="1"/>
  <c r="AG1868" i="4" s="1"/>
  <c r="AB1864" i="4"/>
  <c r="AC1864" i="4"/>
  <c r="AD1864" i="4" s="1"/>
  <c r="AB1414" i="4"/>
  <c r="AC1414" i="4"/>
  <c r="AG1414" i="4" s="1" a="1"/>
  <c r="AG1414" i="4" s="1"/>
  <c r="AB1412" i="4"/>
  <c r="AC1412" i="4"/>
  <c r="AB1869" i="4"/>
  <c r="AC1869" i="4"/>
  <c r="AB1865" i="4"/>
  <c r="AC1865" i="4"/>
  <c r="AG1865" i="4" s="1" a="1"/>
  <c r="AG1865" i="4" s="1"/>
  <c r="AB1415" i="4"/>
  <c r="AC1415" i="4"/>
  <c r="AD1415" i="4" s="1"/>
  <c r="AE1415" i="4" s="1"/>
  <c r="AB1413" i="4"/>
  <c r="AC1413" i="4"/>
  <c r="AG1413" i="4" s="1" a="1"/>
  <c r="AG1413" i="4" s="1"/>
  <c r="AB1671" i="4"/>
  <c r="AC1671" i="4"/>
  <c r="AD1671" i="4" s="1"/>
  <c r="AB1670" i="4"/>
  <c r="AC1670" i="4"/>
  <c r="AD1670" i="4" s="1"/>
  <c r="AB1310" i="4"/>
  <c r="AC1310" i="4"/>
  <c r="AG1310" i="4" s="1" a="1"/>
  <c r="AG1310" i="4" s="1"/>
  <c r="AB1818" i="4"/>
  <c r="AC1818" i="4"/>
  <c r="AB1292" i="4"/>
  <c r="AC1292" i="4"/>
  <c r="AB1391" i="4"/>
  <c r="AC1391" i="4"/>
  <c r="AG1391" i="4" s="1" a="1"/>
  <c r="AG1391" i="4" s="1"/>
  <c r="AB1954" i="4"/>
  <c r="AC1954" i="4"/>
  <c r="AD1954" i="4" s="1"/>
  <c r="AE1954" i="4" s="1"/>
  <c r="AB1709" i="4"/>
  <c r="AC1709" i="4"/>
  <c r="AB1399" i="4"/>
  <c r="AC1399" i="4"/>
  <c r="AK1399" i="4" s="1" a="1"/>
  <c r="AK1399" i="4" s="1"/>
  <c r="AB1403" i="4"/>
  <c r="AC1403" i="4"/>
  <c r="AD1403" i="4" s="1"/>
  <c r="AB1527" i="4"/>
  <c r="AC1527" i="4"/>
  <c r="AG1527" i="4" s="1" a="1"/>
  <c r="AG1527" i="4" s="1"/>
  <c r="AB1389" i="4"/>
  <c r="AC1389" i="4"/>
  <c r="AD1389" i="4" s="1"/>
  <c r="AB1857" i="4"/>
  <c r="AC1857" i="4"/>
  <c r="AB1351" i="4"/>
  <c r="AC1351" i="4"/>
  <c r="AG1351" i="4" s="1" a="1"/>
  <c r="AG1351" i="4" s="1"/>
  <c r="AB1841" i="4"/>
  <c r="AC1841" i="4"/>
  <c r="AB1327" i="4"/>
  <c r="AC1327" i="4"/>
  <c r="AG1327" i="4" s="1" a="1"/>
  <c r="AG1327" i="4" s="1"/>
  <c r="AB1840" i="4"/>
  <c r="AC1840" i="4"/>
  <c r="AG1840" i="4" s="1" a="1"/>
  <c r="AG1840" i="4" s="1"/>
  <c r="AB1328" i="4"/>
  <c r="AC1328" i="4"/>
  <c r="AB1842" i="4"/>
  <c r="AC1842" i="4"/>
  <c r="AB1329" i="4"/>
  <c r="AC1329" i="4"/>
  <c r="AB1381" i="4"/>
  <c r="AC1381" i="4"/>
  <c r="AB1673" i="4"/>
  <c r="AC1673" i="4"/>
  <c r="AB1337" i="4"/>
  <c r="AC1337" i="4"/>
  <c r="AB1873" i="4"/>
  <c r="AC1873" i="4"/>
  <c r="AB1672" i="4"/>
  <c r="AC1672" i="4"/>
  <c r="AB1502" i="4"/>
  <c r="AC1502" i="4"/>
  <c r="AD1502" i="4" s="1"/>
  <c r="AB1855" i="4"/>
  <c r="AC1855" i="4"/>
  <c r="AB1308" i="4"/>
  <c r="AC1308" i="4"/>
  <c r="AB1358" i="4"/>
  <c r="AC1358" i="4"/>
  <c r="AB1354" i="4"/>
  <c r="AC1354" i="4"/>
  <c r="AB1355" i="4"/>
  <c r="AC1355" i="4"/>
  <c r="AD1355" i="4" s="1"/>
  <c r="AE1355" i="4" s="1"/>
  <c r="AF1355" i="4" s="1"/>
  <c r="AB1357" i="4"/>
  <c r="AC1357" i="4"/>
  <c r="AB1356" i="4"/>
  <c r="AC1356" i="4"/>
  <c r="AK1356" i="4" s="1" a="1"/>
  <c r="AK1356" i="4" s="1"/>
  <c r="AB1938" i="4"/>
  <c r="AC1938" i="4"/>
  <c r="AD1938" i="4" s="1"/>
  <c r="AB1859" i="4"/>
  <c r="AC1859" i="4"/>
  <c r="AB1365" i="4"/>
  <c r="AC1365" i="4"/>
  <c r="AD1365" i="4" s="1"/>
  <c r="AB1321" i="4"/>
  <c r="AC1321" i="4"/>
  <c r="AB1344" i="4"/>
  <c r="AC1344" i="4"/>
  <c r="AD1344" i="4" s="1"/>
  <c r="AB1361" i="4"/>
  <c r="AC1361" i="4"/>
  <c r="AB1829" i="4"/>
  <c r="AC1829" i="4"/>
  <c r="AG1829" i="4" s="1" a="1"/>
  <c r="AG1829" i="4" s="1"/>
  <c r="AB1313" i="4"/>
  <c r="AC1313" i="4"/>
  <c r="AG1313" i="4" s="1" a="1"/>
  <c r="AG1313" i="4" s="1"/>
  <c r="AB1821" i="4"/>
  <c r="AC1821" i="4"/>
  <c r="AB1296" i="4"/>
  <c r="AC1296" i="4"/>
  <c r="AB1930" i="4"/>
  <c r="AC1930" i="4"/>
  <c r="AB1835" i="4"/>
  <c r="AC1835" i="4"/>
  <c r="AB1902" i="4"/>
  <c r="AC1902" i="4"/>
  <c r="AD1902" i="4" s="1"/>
  <c r="AB1811" i="4"/>
  <c r="AC1811" i="4"/>
  <c r="AD1811" i="4" s="1"/>
  <c r="AB1280" i="4"/>
  <c r="AC1280" i="4"/>
  <c r="AG1280" i="4" s="1" a="1"/>
  <c r="AG1280" i="4" s="1"/>
  <c r="AB1800" i="4"/>
  <c r="AC1800" i="4"/>
  <c r="AB1268" i="4"/>
  <c r="AC1268" i="4"/>
  <c r="AB1352" i="4"/>
  <c r="AC1352" i="4"/>
  <c r="AB1870" i="4"/>
  <c r="AC1870" i="4"/>
  <c r="AD1870" i="4" s="1"/>
  <c r="AH1870" i="4" s="1" a="1"/>
  <c r="AH1870" i="4" s="1"/>
  <c r="AB1374" i="4"/>
  <c r="AC1374" i="4"/>
  <c r="AD1374" i="4" s="1"/>
  <c r="AB1788" i="4"/>
  <c r="AC1788" i="4"/>
  <c r="AB1242" i="4"/>
  <c r="AC1242" i="4"/>
  <c r="AB1790" i="4"/>
  <c r="AC1790" i="4"/>
  <c r="AB1244" i="4"/>
  <c r="AC1244" i="4"/>
  <c r="AB1798" i="4"/>
  <c r="AC1798" i="4"/>
  <c r="AD1798" i="4" s="1"/>
  <c r="AB1252" i="4"/>
  <c r="AC1252" i="4"/>
  <c r="AB1794" i="4"/>
  <c r="AC1794" i="4"/>
  <c r="AD1794" i="4" s="1"/>
  <c r="AE1794" i="4" s="1"/>
  <c r="AB1248" i="4"/>
  <c r="AC1248" i="4"/>
  <c r="AD1248" i="4" s="1"/>
  <c r="AB1796" i="4"/>
  <c r="AC1796" i="4"/>
  <c r="AB1250" i="4"/>
  <c r="AC1250" i="4"/>
  <c r="AD1250" i="4" s="1"/>
  <c r="AE1250" i="4" s="1"/>
  <c r="AF1250" i="4" s="1"/>
  <c r="AB1792" i="4"/>
  <c r="AC1792" i="4"/>
  <c r="AG1792" i="4" s="1" a="1"/>
  <c r="AG1792" i="4" s="1"/>
  <c r="AB1247" i="4"/>
  <c r="AC1247" i="4"/>
  <c r="AD1247" i="4" s="1"/>
  <c r="AB1791" i="4"/>
  <c r="AC1791" i="4"/>
  <c r="AK1791" i="4" s="1" a="1"/>
  <c r="AK1791" i="4" s="1"/>
  <c r="AB1246" i="4"/>
  <c r="AC1246" i="4"/>
  <c r="AB1797" i="4"/>
  <c r="AC1797" i="4"/>
  <c r="AD1797" i="4" s="1"/>
  <c r="AB1251" i="4"/>
  <c r="AC1251" i="4"/>
  <c r="AB1787" i="4"/>
  <c r="AC1787" i="4"/>
  <c r="AB1241" i="4"/>
  <c r="AC1241" i="4"/>
  <c r="AD1241" i="4" s="1"/>
  <c r="AE1241" i="4" s="1"/>
  <c r="AM1241" i="4" s="1" a="1"/>
  <c r="AM1241" i="4" s="1"/>
  <c r="AB1255" i="4"/>
  <c r="AC1255" i="4"/>
  <c r="AB1258" i="4"/>
  <c r="AC1258" i="4"/>
  <c r="AB1799" i="4"/>
  <c r="AC1799" i="4"/>
  <c r="AB1253" i="4"/>
  <c r="AC1253" i="4"/>
  <c r="AK1253" i="4" s="1" a="1"/>
  <c r="AK1253" i="4" s="1"/>
  <c r="AB1497" i="4"/>
  <c r="AC1497" i="4"/>
  <c r="AD1497" i="4" s="1"/>
  <c r="AE1497" i="4" s="1"/>
  <c r="AM1497" i="4" s="1" a="1"/>
  <c r="AM1497" i="4" s="1"/>
  <c r="AB1254" i="4"/>
  <c r="AC1254" i="4"/>
  <c r="AB1496" i="4"/>
  <c r="AC1496" i="4"/>
  <c r="AB1257" i="4"/>
  <c r="AC1257" i="4"/>
  <c r="AD1257" i="4" s="1"/>
  <c r="AH1257" i="4" s="1" a="1"/>
  <c r="AH1257" i="4" s="1"/>
  <c r="AB1793" i="4"/>
  <c r="AC1793" i="4"/>
  <c r="AD1793" i="4" s="1"/>
  <c r="AE1793" i="4" s="1"/>
  <c r="AB1245" i="4"/>
  <c r="AC1245" i="4"/>
  <c r="AD1245" i="4" s="1"/>
  <c r="AB1789" i="4"/>
  <c r="AC1789" i="4"/>
  <c r="AD1789" i="4" s="1"/>
  <c r="AB1243" i="4"/>
  <c r="AC1243" i="4"/>
  <c r="AG1243" i="4" s="1" a="1"/>
  <c r="AG1243" i="4" s="1"/>
  <c r="AB1795" i="4"/>
  <c r="AC1795" i="4"/>
  <c r="AG1795" i="4" s="1" a="1"/>
  <c r="AG1795" i="4" s="1"/>
  <c r="AB1249" i="4"/>
  <c r="AC1249" i="4"/>
  <c r="AD1249" i="4" s="1"/>
  <c r="AB1495" i="4"/>
  <c r="AC1495" i="4"/>
  <c r="AB1256" i="4"/>
  <c r="AC1256" i="4"/>
  <c r="AD1256" i="4" s="1"/>
  <c r="AH1256" i="4" s="1" a="1"/>
  <c r="AH1256" i="4" s="1"/>
  <c r="AB2738" i="4"/>
  <c r="AC2738" i="4"/>
  <c r="AB2739" i="4"/>
  <c r="AC2739" i="4"/>
  <c r="AB2720" i="4"/>
  <c r="AC2720" i="4"/>
  <c r="AG2720" i="4" s="1" a="1"/>
  <c r="AG2720" i="4" s="1"/>
  <c r="AB2719" i="4"/>
  <c r="AC2719" i="4"/>
  <c r="AG2719" i="4" s="1" a="1"/>
  <c r="AG2719" i="4" s="1"/>
  <c r="AB814" i="4"/>
  <c r="AC814" i="4"/>
  <c r="AG814" i="4" s="1" a="1"/>
  <c r="AG814" i="4" s="1"/>
  <c r="AB811" i="4"/>
  <c r="AC811" i="4"/>
  <c r="AD811" i="4" s="1"/>
  <c r="AB209" i="4"/>
  <c r="AC209" i="4"/>
  <c r="AB812" i="4"/>
  <c r="AC812" i="4"/>
  <c r="AD812" i="4" s="1"/>
  <c r="AH812" i="4" s="1" a="1"/>
  <c r="AH812" i="4" s="1"/>
  <c r="AB813" i="4"/>
  <c r="AC813" i="4"/>
  <c r="AB816" i="4"/>
  <c r="AC816" i="4"/>
  <c r="AG816" i="4" s="1" a="1"/>
  <c r="AG816" i="4" s="1"/>
  <c r="AB706" i="4"/>
  <c r="AC706" i="4"/>
  <c r="AB922" i="4"/>
  <c r="AC922" i="4"/>
  <c r="AG922" i="4" s="1" a="1"/>
  <c r="AG922" i="4" s="1"/>
  <c r="AB105" i="4"/>
  <c r="AC105" i="4"/>
  <c r="AG105" i="4" s="1" a="1"/>
  <c r="AG105" i="4" s="1"/>
  <c r="AB360" i="4"/>
  <c r="AC360" i="4"/>
  <c r="AD360" i="4" s="1"/>
  <c r="AB710" i="4"/>
  <c r="AC710" i="4"/>
  <c r="AB929" i="4"/>
  <c r="AC929" i="4"/>
  <c r="AD929" i="4" s="1"/>
  <c r="AH929" i="4" s="1" a="1"/>
  <c r="AH929" i="4" s="1"/>
  <c r="AB108" i="4"/>
  <c r="AC108" i="4"/>
  <c r="AD108" i="4" s="1"/>
  <c r="AB373" i="4"/>
  <c r="AC373" i="4"/>
  <c r="AB231" i="4"/>
  <c r="AC231" i="4"/>
  <c r="AG231" i="4" s="1" a="1"/>
  <c r="AG231" i="4" s="1"/>
  <c r="AB828" i="4"/>
  <c r="AC828" i="4"/>
  <c r="AG828" i="4" s="1" a="1"/>
  <c r="AG828" i="4" s="1"/>
  <c r="AB662" i="4"/>
  <c r="AC662" i="4"/>
  <c r="AG662" i="4" s="1" a="1"/>
  <c r="AG662" i="4" s="1"/>
  <c r="AB827" i="4"/>
  <c r="AC827" i="4"/>
  <c r="AD827" i="4" s="1"/>
  <c r="AB64" i="4"/>
  <c r="AC64" i="4"/>
  <c r="AB230" i="4"/>
  <c r="AC230" i="4"/>
  <c r="AD230" i="4" s="1"/>
  <c r="AH230" i="4" s="1" a="1"/>
  <c r="AH230" i="4" s="1"/>
  <c r="AB661" i="4"/>
  <c r="AC661" i="4"/>
  <c r="AD661" i="4" s="1"/>
  <c r="AB829" i="4"/>
  <c r="AC829" i="4"/>
  <c r="AK829" i="4" s="1" a="1"/>
  <c r="AK829" i="4" s="1"/>
  <c r="AB826" i="4"/>
  <c r="AC826" i="4"/>
  <c r="AD826" i="4" s="1"/>
  <c r="AB229" i="4"/>
  <c r="AC229" i="4"/>
  <c r="AG229" i="4" s="1" a="1"/>
  <c r="AG229" i="4" s="1"/>
  <c r="AB63" i="4"/>
  <c r="AC63" i="4"/>
  <c r="AG63" i="4" s="1" a="1"/>
  <c r="AG63" i="4" s="1"/>
  <c r="AB228" i="4"/>
  <c r="AC228" i="4"/>
  <c r="AD228" i="4" s="1"/>
  <c r="AB912" i="4"/>
  <c r="AC912" i="4"/>
  <c r="AB337" i="4"/>
  <c r="AC337" i="4"/>
  <c r="AB904" i="4"/>
  <c r="AC904" i="4"/>
  <c r="AD904" i="4" s="1"/>
  <c r="AB328" i="4"/>
  <c r="AC328" i="4"/>
  <c r="AK328" i="4" s="1" a="1"/>
  <c r="AK328" i="4" s="1"/>
  <c r="AB873" i="4"/>
  <c r="AC873" i="4"/>
  <c r="AB293" i="4"/>
  <c r="AC293" i="4"/>
  <c r="AB871" i="4"/>
  <c r="AC871" i="4"/>
  <c r="AG871" i="4" s="1" a="1"/>
  <c r="AG871" i="4" s="1"/>
  <c r="AB291" i="4"/>
  <c r="AC291" i="4"/>
  <c r="AD291" i="4" s="1"/>
  <c r="AB284" i="4"/>
  <c r="AC284" i="4"/>
  <c r="AB877" i="4"/>
  <c r="AC877" i="4"/>
  <c r="AD877" i="4" s="1"/>
  <c r="AH877" i="4" s="1" a="1"/>
  <c r="AH877" i="4" s="1"/>
  <c r="AB882" i="4"/>
  <c r="AC882" i="4"/>
  <c r="AD882" i="4" s="1"/>
  <c r="AE882" i="4" s="1"/>
  <c r="AB85" i="4"/>
  <c r="AC85" i="4"/>
  <c r="AD85" i="4" s="1"/>
  <c r="AB302" i="4"/>
  <c r="AC302" i="4"/>
  <c r="AB355" i="4"/>
  <c r="AC355" i="4"/>
  <c r="AG355" i="4" s="1" a="1"/>
  <c r="AG355" i="4" s="1"/>
  <c r="AB356" i="4"/>
  <c r="AC356" i="4"/>
  <c r="AG356" i="4" s="1" a="1"/>
  <c r="AG356" i="4" s="1"/>
  <c r="AB357" i="4"/>
  <c r="AC357" i="4"/>
  <c r="AD357" i="4" s="1"/>
  <c r="AB705" i="4"/>
  <c r="AC705" i="4"/>
  <c r="AB921" i="4"/>
  <c r="AC921" i="4"/>
  <c r="AD921" i="4" s="1"/>
  <c r="AH921" i="4" s="1" a="1"/>
  <c r="AH921" i="4" s="1"/>
  <c r="AB104" i="4"/>
  <c r="AC104" i="4"/>
  <c r="AG104" i="4" s="1" a="1"/>
  <c r="AG104" i="4" s="1"/>
  <c r="AB354" i="4"/>
  <c r="AC354" i="4"/>
  <c r="AD354" i="4" s="1"/>
  <c r="AB681" i="4"/>
  <c r="AC681" i="4"/>
  <c r="AB879" i="4"/>
  <c r="AC879" i="4"/>
  <c r="AG879" i="4" s="1" a="1"/>
  <c r="AG879" i="4" s="1"/>
  <c r="AB83" i="4"/>
  <c r="AC83" i="4"/>
  <c r="AG83" i="4" s="1" a="1"/>
  <c r="AG83" i="4" s="1"/>
  <c r="AB295" i="4"/>
  <c r="AC295" i="4"/>
  <c r="AD295" i="4" s="1"/>
  <c r="AB368" i="4"/>
  <c r="AC368" i="4"/>
  <c r="AB311" i="4"/>
  <c r="AC311" i="4"/>
  <c r="AB313" i="4"/>
  <c r="AC313" i="4"/>
  <c r="AB690" i="4"/>
  <c r="AC690" i="4"/>
  <c r="AB891" i="4"/>
  <c r="AC891" i="4"/>
  <c r="AB892" i="4"/>
  <c r="AC892" i="4"/>
  <c r="AG892" i="4" s="1" a="1"/>
  <c r="AG892" i="4" s="1"/>
  <c r="AB91" i="4"/>
  <c r="AC91" i="4"/>
  <c r="AG91" i="4" s="1" a="1"/>
  <c r="AG91" i="4" s="1"/>
  <c r="AB312" i="4"/>
  <c r="AC312" i="4"/>
  <c r="AD312" i="4" s="1"/>
  <c r="AB364" i="4"/>
  <c r="AC364" i="4"/>
  <c r="AB62" i="4"/>
  <c r="AC62" i="4"/>
  <c r="AB225" i="4"/>
  <c r="AC225" i="4"/>
  <c r="AG225" i="4" s="1" a="1"/>
  <c r="AG225" i="4" s="1"/>
  <c r="AB825" i="4"/>
  <c r="AC825" i="4"/>
  <c r="AB235" i="4"/>
  <c r="AC235" i="4"/>
  <c r="AG235" i="4" s="1" a="1"/>
  <c r="AG235" i="4" s="1"/>
  <c r="AB341" i="4"/>
  <c r="AC341" i="4"/>
  <c r="AB342" i="4"/>
  <c r="AC342" i="4"/>
  <c r="AB340" i="4"/>
  <c r="AC340" i="4"/>
  <c r="AD340" i="4" s="1"/>
  <c r="AB344" i="4"/>
  <c r="AC344" i="4"/>
  <c r="AB915" i="4"/>
  <c r="AC915" i="4"/>
  <c r="AK915" i="4" s="1" a="1"/>
  <c r="AK915" i="4" s="1"/>
  <c r="AB699" i="4"/>
  <c r="AC699" i="4"/>
  <c r="AK699" i="4" s="1" a="1"/>
  <c r="AK699" i="4" s="1"/>
  <c r="AB914" i="4"/>
  <c r="AC914" i="4"/>
  <c r="AB100" i="4"/>
  <c r="AC100" i="4"/>
  <c r="AB339" i="4"/>
  <c r="AC339" i="4"/>
  <c r="AG339" i="4" s="1" a="1"/>
  <c r="AG339" i="4" s="1"/>
  <c r="AB687" i="4"/>
  <c r="AC687" i="4"/>
  <c r="AD687" i="4" s="1"/>
  <c r="AE687" i="4" s="1"/>
  <c r="AB677" i="4"/>
  <c r="AC677" i="4"/>
  <c r="AD677" i="4" s="1"/>
  <c r="AB889" i="4"/>
  <c r="AC889" i="4"/>
  <c r="AB876" i="4"/>
  <c r="AC876" i="4"/>
  <c r="AB90" i="4"/>
  <c r="AC90" i="4"/>
  <c r="AB79" i="4"/>
  <c r="AC79" i="4"/>
  <c r="AK79" i="4" s="1" a="1"/>
  <c r="AK79" i="4" s="1"/>
  <c r="AB310" i="4"/>
  <c r="AC310" i="4"/>
  <c r="AD310" i="4" s="1"/>
  <c r="AE310" i="4" s="1"/>
  <c r="AB298" i="4"/>
  <c r="AC298" i="4"/>
  <c r="AB913" i="4"/>
  <c r="AC913" i="4"/>
  <c r="AD913" i="4" s="1"/>
  <c r="AE913" i="4" s="1"/>
  <c r="AB338" i="4"/>
  <c r="AC338" i="4"/>
  <c r="AD338" i="4" s="1"/>
  <c r="AB909" i="4"/>
  <c r="AC909" i="4"/>
  <c r="AB334" i="4"/>
  <c r="AC334" i="4"/>
  <c r="AD334" i="4" s="1"/>
  <c r="AB911" i="4"/>
  <c r="AC911" i="4"/>
  <c r="AD911" i="4" s="1"/>
  <c r="AB336" i="4"/>
  <c r="AC336" i="4"/>
  <c r="AB910" i="4"/>
  <c r="AC910" i="4"/>
  <c r="AB335" i="4"/>
  <c r="AC335" i="4"/>
  <c r="AD335" i="4" s="1"/>
  <c r="AB685" i="4"/>
  <c r="AC685" i="4"/>
  <c r="AD685" i="4" s="1"/>
  <c r="AE685" i="4" s="1"/>
  <c r="AB875" i="4"/>
  <c r="AC875" i="4"/>
  <c r="AD875" i="4" s="1"/>
  <c r="AE875" i="4" s="1"/>
  <c r="AF875" i="4" s="1"/>
  <c r="AB84" i="4"/>
  <c r="AC84" i="4"/>
  <c r="AD84" i="4" s="1"/>
  <c r="AB301" i="4"/>
  <c r="AC301" i="4"/>
  <c r="AD301" i="4" s="1"/>
  <c r="AB664" i="4"/>
  <c r="AC664" i="4"/>
  <c r="AK664" i="4" s="1" a="1"/>
  <c r="AK664" i="4" s="1"/>
  <c r="AB932" i="4"/>
  <c r="AC932" i="4"/>
  <c r="AD932" i="4" s="1"/>
  <c r="AE932" i="4" s="1"/>
  <c r="AF932" i="4" s="1"/>
  <c r="AB376" i="4"/>
  <c r="AC376" i="4"/>
  <c r="AG376" i="4" s="1" a="1"/>
  <c r="AG376" i="4" s="1"/>
  <c r="AB66" i="4"/>
  <c r="AC66" i="4"/>
  <c r="AD66" i="4" s="1"/>
  <c r="AB692" i="4"/>
  <c r="AC692" i="4"/>
  <c r="AD692" i="4" s="1"/>
  <c r="AE692" i="4" s="1"/>
  <c r="AB897" i="4"/>
  <c r="AC897" i="4"/>
  <c r="AD897" i="4" s="1"/>
  <c r="AE897" i="4" s="1"/>
  <c r="AF897" i="4" s="1"/>
  <c r="AB95" i="4"/>
  <c r="AC95" i="4"/>
  <c r="AB317" i="4"/>
  <c r="AC317" i="4"/>
  <c r="AB673" i="4"/>
  <c r="AC673" i="4"/>
  <c r="AB843" i="4"/>
  <c r="AC843" i="4"/>
  <c r="AD843" i="4" s="1"/>
  <c r="AB74" i="4"/>
  <c r="AC74" i="4"/>
  <c r="AD74" i="4" s="1"/>
  <c r="AE74" i="4" s="1"/>
  <c r="AB73" i="4"/>
  <c r="AC73" i="4"/>
  <c r="AD73" i="4" s="1"/>
  <c r="AB674" i="4"/>
  <c r="AC674" i="4"/>
  <c r="AB856" i="4"/>
  <c r="AC856" i="4"/>
  <c r="AD856" i="4" s="1"/>
  <c r="AE856" i="4" s="1"/>
  <c r="AB268" i="4"/>
  <c r="AC268" i="4"/>
  <c r="AB252" i="4"/>
  <c r="AC252" i="4"/>
  <c r="AD252" i="4" s="1"/>
  <c r="AB841" i="4"/>
  <c r="AC841" i="4"/>
  <c r="AK841" i="4" s="1" a="1"/>
  <c r="AK841" i="4" s="1"/>
  <c r="AB851" i="4"/>
  <c r="AC851" i="4"/>
  <c r="AD851" i="4" s="1"/>
  <c r="AB246" i="4"/>
  <c r="AC246" i="4"/>
  <c r="AK246" i="4" s="1" a="1"/>
  <c r="AK246" i="4" s="1"/>
  <c r="AB262" i="4"/>
  <c r="AC262" i="4"/>
  <c r="AB857" i="4"/>
  <c r="AC857" i="4"/>
  <c r="AB846" i="4"/>
  <c r="AC846" i="4"/>
  <c r="AD846" i="4" s="1"/>
  <c r="AE846" i="4" s="1"/>
  <c r="AB270" i="4"/>
  <c r="AC270" i="4"/>
  <c r="AD270" i="4" s="1"/>
  <c r="AB257" i="4"/>
  <c r="AC257" i="4"/>
  <c r="AK257" i="4" s="1" a="1"/>
  <c r="AK257" i="4" s="1"/>
  <c r="AB333" i="4"/>
  <c r="AC333" i="4"/>
  <c r="AD333" i="4" s="1"/>
  <c r="AE333" i="4" s="1"/>
  <c r="AI333" i="4" s="1" a="1"/>
  <c r="AI333" i="4" s="1"/>
  <c r="AB924" i="4"/>
  <c r="AC924" i="4"/>
  <c r="AK924" i="4" s="1" a="1"/>
  <c r="AK924" i="4" s="1"/>
  <c r="AB367" i="4"/>
  <c r="AC367" i="4"/>
  <c r="AG367" i="4" s="1" a="1"/>
  <c r="AG367" i="4" s="1"/>
  <c r="AB824" i="4"/>
  <c r="AC824" i="4"/>
  <c r="AG824" i="4" s="1" a="1"/>
  <c r="AG824" i="4" s="1"/>
  <c r="AB227" i="4"/>
  <c r="AC227" i="4"/>
  <c r="AD227" i="4" s="1"/>
  <c r="AE227" i="4" s="1"/>
  <c r="AI227" i="4" s="1" a="1"/>
  <c r="AI227" i="4" s="1"/>
  <c r="AB319" i="4"/>
  <c r="AC319" i="4"/>
  <c r="AD319" i="4" s="1"/>
  <c r="AB693" i="4"/>
  <c r="AC693" i="4"/>
  <c r="AD693" i="4" s="1"/>
  <c r="AB895" i="4"/>
  <c r="AC895" i="4"/>
  <c r="AK895" i="4" s="1" a="1"/>
  <c r="AK895" i="4" s="1"/>
  <c r="AB96" i="4"/>
  <c r="AC96" i="4"/>
  <c r="AD96" i="4" s="1"/>
  <c r="AE96" i="4" s="1"/>
  <c r="AI96" i="4" s="1" a="1"/>
  <c r="AI96" i="4" s="1"/>
  <c r="AB318" i="4"/>
  <c r="AC318" i="4"/>
  <c r="AB707" i="4"/>
  <c r="AC707" i="4"/>
  <c r="AG707" i="4" s="1" a="1"/>
  <c r="AG707" i="4" s="1"/>
  <c r="AB923" i="4"/>
  <c r="AC923" i="4"/>
  <c r="AB370" i="4"/>
  <c r="AC370" i="4"/>
  <c r="AD370" i="4" s="1"/>
  <c r="AE370" i="4" s="1"/>
  <c r="AB269" i="4"/>
  <c r="AC269" i="4"/>
  <c r="AD269" i="4" s="1"/>
  <c r="AH269" i="4" s="1" a="1"/>
  <c r="AH269" i="4" s="1"/>
  <c r="AB254" i="4"/>
  <c r="AC254" i="4"/>
  <c r="AD254" i="4" s="1"/>
  <c r="AB250" i="4"/>
  <c r="AC250" i="4"/>
  <c r="AB245" i="4"/>
  <c r="AC245" i="4"/>
  <c r="AD245" i="4" s="1"/>
  <c r="AE245" i="4" s="1"/>
  <c r="AI245" i="4" s="1" a="1"/>
  <c r="AI245" i="4" s="1"/>
  <c r="AB256" i="4"/>
  <c r="AC256" i="4"/>
  <c r="AB855" i="4"/>
  <c r="AC855" i="4"/>
  <c r="AB842" i="4"/>
  <c r="AC842" i="4"/>
  <c r="AG842" i="4" s="1" a="1"/>
  <c r="AG842" i="4" s="1"/>
  <c r="AB251" i="4"/>
  <c r="AC251" i="4"/>
  <c r="AK251" i="4" s="1" a="1"/>
  <c r="AK251" i="4" s="1"/>
  <c r="AB267" i="4"/>
  <c r="AC267" i="4"/>
  <c r="AD267" i="4" s="1"/>
  <c r="AH267" i="4" s="1" a="1"/>
  <c r="AH267" i="4" s="1"/>
  <c r="AB249" i="4"/>
  <c r="AC249" i="4"/>
  <c r="AD249" i="4" s="1"/>
  <c r="AB844" i="4"/>
  <c r="AC844" i="4"/>
  <c r="AB253" i="4"/>
  <c r="AC253" i="4"/>
  <c r="AB678" i="4"/>
  <c r="AC678" i="4"/>
  <c r="AB885" i="4"/>
  <c r="AC885" i="4"/>
  <c r="AD885" i="4" s="1"/>
  <c r="AB80" i="4"/>
  <c r="AC80" i="4"/>
  <c r="AB297" i="4"/>
  <c r="AC297" i="4"/>
  <c r="AD297" i="4" s="1"/>
  <c r="AE297" i="4" s="1"/>
  <c r="AB671" i="4"/>
  <c r="AC671" i="4"/>
  <c r="AB838" i="4"/>
  <c r="AC838" i="4"/>
  <c r="AD838" i="4" s="1"/>
  <c r="AB72" i="4"/>
  <c r="AC72" i="4"/>
  <c r="AB242" i="4"/>
  <c r="AC242" i="4"/>
  <c r="AG242" i="4" s="1" a="1"/>
  <c r="AG242" i="4" s="1"/>
  <c r="AB903" i="4"/>
  <c r="AC903" i="4"/>
  <c r="AD903" i="4" s="1"/>
  <c r="AE903" i="4" s="1"/>
  <c r="AB906" i="4"/>
  <c r="AC906" i="4"/>
  <c r="AG906" i="4" s="1" a="1"/>
  <c r="AG906" i="4" s="1"/>
  <c r="AB330" i="4"/>
  <c r="AC330" i="4"/>
  <c r="AD330" i="4" s="1"/>
  <c r="AH330" i="4" s="1" a="1"/>
  <c r="AH330" i="4" s="1"/>
  <c r="AB326" i="4"/>
  <c r="AC326" i="4"/>
  <c r="AB682" i="4"/>
  <c r="AC682" i="4"/>
  <c r="AD682" i="4" s="1"/>
  <c r="AE682" i="4" s="1"/>
  <c r="AB881" i="4"/>
  <c r="AC881" i="4"/>
  <c r="AB296" i="4"/>
  <c r="AC296" i="4"/>
  <c r="AB352" i="4"/>
  <c r="AC352" i="4"/>
  <c r="AG352" i="4" s="1" a="1"/>
  <c r="AG352" i="4" s="1"/>
  <c r="AB700" i="4"/>
  <c r="AC700" i="4"/>
  <c r="AD700" i="4" s="1"/>
  <c r="AE700" i="4" s="1"/>
  <c r="AB920" i="4"/>
  <c r="AC920" i="4"/>
  <c r="AG920" i="4" s="1" a="1"/>
  <c r="AG920" i="4" s="1"/>
  <c r="AB916" i="4"/>
  <c r="AC916" i="4"/>
  <c r="AD916" i="4" s="1"/>
  <c r="AH916" i="4" s="1" a="1"/>
  <c r="AH916" i="4" s="1"/>
  <c r="AB101" i="4"/>
  <c r="AC101" i="4"/>
  <c r="AB704" i="4"/>
  <c r="AC704" i="4"/>
  <c r="AD704" i="4" s="1"/>
  <c r="AE704" i="4" s="1"/>
  <c r="AB102" i="4"/>
  <c r="AC102" i="4"/>
  <c r="AD102" i="4" s="1"/>
  <c r="AB353" i="4"/>
  <c r="AC353" i="4"/>
  <c r="AB345" i="4"/>
  <c r="AC345" i="4"/>
  <c r="AG345" i="4" s="1" a="1"/>
  <c r="AG345" i="4" s="1"/>
  <c r="AB927" i="4"/>
  <c r="AC927" i="4"/>
  <c r="AD927" i="4" s="1"/>
  <c r="AE927" i="4" s="1"/>
  <c r="AB371" i="4"/>
  <c r="AC371" i="4"/>
  <c r="AG371" i="4" s="1" a="1"/>
  <c r="AG371" i="4" s="1"/>
  <c r="AB323" i="4"/>
  <c r="AC323" i="4"/>
  <c r="AD323" i="4" s="1"/>
  <c r="AH323" i="4" s="1" a="1"/>
  <c r="AH323" i="4" s="1"/>
  <c r="AB900" i="4"/>
  <c r="AC900" i="4"/>
  <c r="AD900" i="4" s="1"/>
  <c r="AE900" i="4" s="1"/>
  <c r="AB697" i="4"/>
  <c r="AC697" i="4"/>
  <c r="AB899" i="4"/>
  <c r="AC899" i="4"/>
  <c r="AD899" i="4" s="1"/>
  <c r="AB98" i="4"/>
  <c r="AC98" i="4"/>
  <c r="AB322" i="4"/>
  <c r="AC322" i="4"/>
  <c r="AG322" i="4" s="1" a="1"/>
  <c r="AG322" i="4" s="1"/>
  <c r="AB346" i="4"/>
  <c r="AC346" i="4"/>
  <c r="AD346" i="4" s="1"/>
  <c r="AE346" i="4" s="1"/>
  <c r="AB324" i="4"/>
  <c r="AC324" i="4"/>
  <c r="AG324" i="4" s="1" a="1"/>
  <c r="AG324" i="4" s="1"/>
  <c r="AB698" i="4"/>
  <c r="AC698" i="4"/>
  <c r="AG698" i="4" s="1" a="1"/>
  <c r="AG698" i="4" s="1"/>
  <c r="AB696" i="4"/>
  <c r="AC696" i="4"/>
  <c r="AD696" i="4" s="1"/>
  <c r="AE696" i="4" s="1"/>
  <c r="AB902" i="4"/>
  <c r="AC902" i="4"/>
  <c r="AB901" i="4"/>
  <c r="AC901" i="4"/>
  <c r="AD901" i="4" s="1"/>
  <c r="AB99" i="4"/>
  <c r="AC99" i="4"/>
  <c r="AB97" i="4"/>
  <c r="AC97" i="4"/>
  <c r="AG97" i="4" s="1" a="1"/>
  <c r="AG97" i="4" s="1"/>
  <c r="AB325" i="4"/>
  <c r="AC325" i="4"/>
  <c r="AD325" i="4" s="1"/>
  <c r="AB321" i="4"/>
  <c r="AC321" i="4"/>
  <c r="AB369" i="4"/>
  <c r="AC369" i="4"/>
  <c r="AK369" i="4" s="1" a="1"/>
  <c r="AK369" i="4" s="1"/>
  <c r="AB695" i="4"/>
  <c r="AC695" i="4"/>
  <c r="AG695" i="4" s="1" a="1"/>
  <c r="AG695" i="4" s="1"/>
  <c r="AB894" i="4"/>
  <c r="AC894" i="4"/>
  <c r="AB93" i="4"/>
  <c r="AC93" i="4"/>
  <c r="AB316" i="4"/>
  <c r="AC316" i="4"/>
  <c r="AB708" i="4"/>
  <c r="AC708" i="4"/>
  <c r="AG708" i="4" s="1" a="1"/>
  <c r="AG708" i="4" s="1"/>
  <c r="AB363" i="4"/>
  <c r="AC363" i="4"/>
  <c r="AD363" i="4" s="1"/>
  <c r="AB868" i="4"/>
  <c r="AC868" i="4"/>
  <c r="AG868" i="4" s="1" a="1"/>
  <c r="AG868" i="4" s="1"/>
  <c r="AB689" i="4"/>
  <c r="AC689" i="4"/>
  <c r="AD689" i="4" s="1"/>
  <c r="AH689" i="4" s="1" a="1"/>
  <c r="AH689" i="4" s="1"/>
  <c r="AB683" i="4"/>
  <c r="AC683" i="4"/>
  <c r="AD683" i="4" s="1"/>
  <c r="AE683" i="4" s="1"/>
  <c r="AB888" i="4"/>
  <c r="AC888" i="4"/>
  <c r="AK888" i="4" s="1" a="1"/>
  <c r="AK888" i="4" s="1"/>
  <c r="AB880" i="4"/>
  <c r="AC880" i="4"/>
  <c r="AD880" i="4" s="1"/>
  <c r="AB89" i="4"/>
  <c r="AC89" i="4"/>
  <c r="AB78" i="4"/>
  <c r="AC78" i="4"/>
  <c r="AG78" i="4" s="1" a="1"/>
  <c r="AG78" i="4" s="1"/>
  <c r="AB309" i="4"/>
  <c r="AC309" i="4"/>
  <c r="AD309" i="4" s="1"/>
  <c r="AB294" i="4"/>
  <c r="AC294" i="4"/>
  <c r="AB930" i="4"/>
  <c r="AC930" i="4"/>
  <c r="AB366" i="4"/>
  <c r="AC366" i="4"/>
  <c r="AG366" i="4" s="1" a="1"/>
  <c r="AG366" i="4" s="1"/>
  <c r="AB358" i="4"/>
  <c r="AC358" i="4"/>
  <c r="AD358" i="4" s="1"/>
  <c r="AB862" i="4"/>
  <c r="AC862" i="4"/>
  <c r="AD862" i="4" s="1"/>
  <c r="AB845" i="4"/>
  <c r="AC845" i="4"/>
  <c r="AB103" i="4"/>
  <c r="AC103" i="4"/>
  <c r="AG103" i="4" s="1" a="1"/>
  <c r="AG103" i="4" s="1"/>
  <c r="AB277" i="4"/>
  <c r="AC277" i="4"/>
  <c r="AD277" i="4" s="1"/>
  <c r="AB255" i="4"/>
  <c r="AC255" i="4"/>
  <c r="AB359" i="4"/>
  <c r="AC359" i="4"/>
  <c r="AK359" i="4" s="1" a="1"/>
  <c r="AK359" i="4" s="1"/>
  <c r="AB926" i="4"/>
  <c r="AC926" i="4"/>
  <c r="AB362" i="4"/>
  <c r="AC362" i="4"/>
  <c r="AK362" i="4" s="1" a="1"/>
  <c r="AK362" i="4" s="1"/>
  <c r="AB823" i="4"/>
  <c r="AC823" i="4"/>
  <c r="AD823" i="4" s="1"/>
  <c r="AB226" i="4"/>
  <c r="AC226" i="4"/>
  <c r="AB292" i="4"/>
  <c r="AC292" i="4"/>
  <c r="AG292" i="4" s="1" a="1"/>
  <c r="AG292" i="4" s="1"/>
  <c r="AB282" i="4"/>
  <c r="AC282" i="4"/>
  <c r="AD282" i="4" s="1"/>
  <c r="AB676" i="4"/>
  <c r="AC676" i="4"/>
  <c r="AG676" i="4" s="1" a="1"/>
  <c r="AG676" i="4" s="1"/>
  <c r="AB872" i="4"/>
  <c r="AC872" i="4"/>
  <c r="AK872" i="4" s="1" a="1"/>
  <c r="AK872" i="4" s="1"/>
  <c r="AB866" i="4"/>
  <c r="AC866" i="4"/>
  <c r="AG866" i="4" s="1" a="1"/>
  <c r="AG866" i="4" s="1"/>
  <c r="AB289" i="4"/>
  <c r="AC289" i="4"/>
  <c r="AK289" i="4" s="1" a="1"/>
  <c r="AK289" i="4" s="1"/>
  <c r="AB281" i="4"/>
  <c r="AC281" i="4"/>
  <c r="AD281" i="4" s="1"/>
  <c r="AB77" i="4"/>
  <c r="AC77" i="4"/>
  <c r="AB290" i="4"/>
  <c r="AC290" i="4"/>
  <c r="AG290" i="4" s="1" a="1"/>
  <c r="AG290" i="4" s="1"/>
  <c r="AB278" i="4"/>
  <c r="AC278" i="4"/>
  <c r="AD278" i="4" s="1"/>
  <c r="AB287" i="4"/>
  <c r="AC287" i="4"/>
  <c r="AB865" i="4"/>
  <c r="AC865" i="4"/>
  <c r="AG865" i="4" s="1" a="1"/>
  <c r="AG865" i="4" s="1"/>
  <c r="AB867" i="4"/>
  <c r="AC867" i="4"/>
  <c r="AK867" i="4" s="1" a="1"/>
  <c r="AK867" i="4" s="1"/>
  <c r="AB870" i="4"/>
  <c r="AC870" i="4"/>
  <c r="AD870" i="4" s="1"/>
  <c r="AE870" i="4" s="1"/>
  <c r="AB864" i="4"/>
  <c r="AC864" i="4"/>
  <c r="AB76" i="4"/>
  <c r="AC76" i="4"/>
  <c r="AB288" i="4"/>
  <c r="AC288" i="4"/>
  <c r="AG288" i="4" s="1" a="1"/>
  <c r="AG288" i="4" s="1"/>
  <c r="AB280" i="4"/>
  <c r="AC280" i="4"/>
  <c r="AD280" i="4" s="1"/>
  <c r="AH280" i="4" s="1" a="1"/>
  <c r="AH280" i="4" s="1"/>
  <c r="AB680" i="4"/>
  <c r="AC680" i="4"/>
  <c r="AB82" i="4"/>
  <c r="AC82" i="4"/>
  <c r="AG82" i="4" s="1" a="1"/>
  <c r="AG82" i="4" s="1"/>
  <c r="AB299" i="4"/>
  <c r="AC299" i="4"/>
  <c r="AB859" i="4"/>
  <c r="AC859" i="4"/>
  <c r="AB848" i="4"/>
  <c r="AC848" i="4"/>
  <c r="AB272" i="4"/>
  <c r="AC272" i="4"/>
  <c r="AB259" i="4"/>
  <c r="AC259" i="4"/>
  <c r="AG259" i="4" s="1" a="1"/>
  <c r="AG259" i="4" s="1"/>
  <c r="AB361" i="4"/>
  <c r="AC361" i="4"/>
  <c r="AD361" i="4" s="1"/>
  <c r="AE361" i="4" s="1"/>
  <c r="AB850" i="4"/>
  <c r="AC850" i="4"/>
  <c r="AB261" i="4"/>
  <c r="AC261" i="4"/>
  <c r="AD261" i="4" s="1"/>
  <c r="AH261" i="4" s="1" a="1"/>
  <c r="AH261" i="4" s="1"/>
  <c r="AB860" i="4"/>
  <c r="AC860" i="4"/>
  <c r="AB849" i="4"/>
  <c r="AC849" i="4"/>
  <c r="AB273" i="4"/>
  <c r="AC273" i="4"/>
  <c r="AB260" i="4"/>
  <c r="AC260" i="4"/>
  <c r="AB350" i="4"/>
  <c r="AC350" i="4"/>
  <c r="AG350" i="4" s="1" a="1"/>
  <c r="AG350" i="4" s="1"/>
  <c r="AB702" i="4"/>
  <c r="AC702" i="4"/>
  <c r="AD702" i="4" s="1"/>
  <c r="AE702" i="4" s="1"/>
  <c r="AB919" i="4"/>
  <c r="AC919" i="4"/>
  <c r="AG919" i="4" s="1" a="1"/>
  <c r="AG919" i="4" s="1"/>
  <c r="AB348" i="4"/>
  <c r="AC348" i="4"/>
  <c r="AK348" i="4" s="1" a="1"/>
  <c r="AK348" i="4" s="1"/>
  <c r="AB239" i="4"/>
  <c r="AC239" i="4"/>
  <c r="AD239" i="4" s="1"/>
  <c r="AE239" i="4" s="1"/>
  <c r="AB834" i="4"/>
  <c r="AC834" i="4"/>
  <c r="AD834" i="4" s="1"/>
  <c r="AE834" i="4" s="1"/>
  <c r="AB836" i="4"/>
  <c r="AC836" i="4"/>
  <c r="AB71" i="4"/>
  <c r="AC71" i="4"/>
  <c r="AB240" i="4"/>
  <c r="AC240" i="4"/>
  <c r="AG240" i="4" s="1" a="1"/>
  <c r="AG240" i="4" s="1"/>
  <c r="AB670" i="4"/>
  <c r="AC670" i="4"/>
  <c r="AD670" i="4" s="1"/>
  <c r="AB925" i="4"/>
  <c r="AC925" i="4"/>
  <c r="AB106" i="4"/>
  <c r="AC106" i="4"/>
  <c r="AD106" i="4" s="1"/>
  <c r="AH106" i="4" s="1" a="1"/>
  <c r="AH106" i="4" s="1"/>
  <c r="AB365" i="4"/>
  <c r="AC365" i="4"/>
  <c r="AK365" i="4" s="1" a="1"/>
  <c r="AK365" i="4" s="1"/>
  <c r="AB883" i="4"/>
  <c r="AC883" i="4"/>
  <c r="AD883" i="4" s="1"/>
  <c r="AE883" i="4" s="1"/>
  <c r="AB304" i="4"/>
  <c r="AC304" i="4"/>
  <c r="AB679" i="4"/>
  <c r="AC679" i="4"/>
  <c r="AB874" i="4"/>
  <c r="AC874" i="4"/>
  <c r="AG874" i="4" s="1" a="1"/>
  <c r="AG874" i="4" s="1"/>
  <c r="AB81" i="4"/>
  <c r="AC81" i="4"/>
  <c r="AD81" i="4" s="1"/>
  <c r="AE81" i="4" s="1"/>
  <c r="AB300" i="4"/>
  <c r="AC300" i="4"/>
  <c r="AG300" i="4" s="1" a="1"/>
  <c r="AG300" i="4" s="1"/>
  <c r="AB907" i="4"/>
  <c r="AC907" i="4"/>
  <c r="AB331" i="4"/>
  <c r="AC331" i="4"/>
  <c r="AG331" i="4" s="1" a="1"/>
  <c r="AG331" i="4" s="1"/>
  <c r="AB327" i="4"/>
  <c r="AC327" i="4"/>
  <c r="AB672" i="4"/>
  <c r="AC672" i="4"/>
  <c r="AB668" i="4"/>
  <c r="AC668" i="4"/>
  <c r="AB839" i="4"/>
  <c r="AC839" i="4"/>
  <c r="AG839" i="4" s="1" a="1"/>
  <c r="AG839" i="4" s="1"/>
  <c r="AB835" i="4"/>
  <c r="AC835" i="4"/>
  <c r="AD835" i="4" s="1"/>
  <c r="AE835" i="4" s="1"/>
  <c r="AB70" i="4"/>
  <c r="AC70" i="4"/>
  <c r="AB243" i="4"/>
  <c r="AC243" i="4"/>
  <c r="AK243" i="4" s="1" a="1"/>
  <c r="AK243" i="4" s="1"/>
  <c r="AB238" i="4"/>
  <c r="AC238" i="4"/>
  <c r="AB236" i="4"/>
  <c r="AC236" i="4"/>
  <c r="AD236" i="4" s="1"/>
  <c r="AE236" i="4" s="1"/>
  <c r="AB666" i="4"/>
  <c r="AC666" i="4"/>
  <c r="AB832" i="4"/>
  <c r="AC832" i="4"/>
  <c r="AB233" i="4"/>
  <c r="AC233" i="4"/>
  <c r="AG233" i="4" s="1" a="1"/>
  <c r="AG233" i="4" s="1"/>
  <c r="AB667" i="4"/>
  <c r="AC667" i="4"/>
  <c r="AD667" i="4" s="1"/>
  <c r="AE667" i="4" s="1"/>
  <c r="AB833" i="4"/>
  <c r="AC833" i="4"/>
  <c r="AG833" i="4" s="1" a="1"/>
  <c r="AG833" i="4" s="1"/>
  <c r="AB68" i="4"/>
  <c r="AC68" i="4"/>
  <c r="AK68" i="4" s="1" a="1"/>
  <c r="AK68" i="4" s="1"/>
  <c r="AB237" i="4"/>
  <c r="AC237" i="4"/>
  <c r="AG237" i="4" s="1" a="1"/>
  <c r="AG237" i="4" s="1"/>
  <c r="AB351" i="4"/>
  <c r="AC351" i="4"/>
  <c r="AD351" i="4" s="1"/>
  <c r="AE351" i="4" s="1"/>
  <c r="AB703" i="4"/>
  <c r="AC703" i="4"/>
  <c r="AB917" i="4"/>
  <c r="AC917" i="4"/>
  <c r="AB349" i="4"/>
  <c r="AC349" i="4"/>
  <c r="AG349" i="4" s="1" a="1"/>
  <c r="AG349" i="4" s="1"/>
  <c r="AB822" i="4"/>
  <c r="AC822" i="4"/>
  <c r="AD822" i="4" s="1"/>
  <c r="AB224" i="4"/>
  <c r="AC224" i="4"/>
  <c r="AG224" i="4" s="1" a="1"/>
  <c r="AG224" i="4" s="1"/>
  <c r="AB933" i="4"/>
  <c r="AC933" i="4"/>
  <c r="AD933" i="4" s="1"/>
  <c r="AH933" i="4" s="1" a="1"/>
  <c r="AH933" i="4" s="1"/>
  <c r="AB377" i="4"/>
  <c r="AC377" i="4"/>
  <c r="AK377" i="4" s="1" a="1"/>
  <c r="AK377" i="4" s="1"/>
  <c r="AB375" i="4"/>
  <c r="AC375" i="4"/>
  <c r="AD375" i="4" s="1"/>
  <c r="AE375" i="4" s="1"/>
  <c r="AB669" i="4"/>
  <c r="AC669" i="4"/>
  <c r="AD669" i="4" s="1"/>
  <c r="AB840" i="4"/>
  <c r="AC840" i="4"/>
  <c r="AB837" i="4"/>
  <c r="AC837" i="4"/>
  <c r="AB69" i="4"/>
  <c r="AC69" i="4"/>
  <c r="AD69" i="4" s="1"/>
  <c r="AB244" i="4"/>
  <c r="AC244" i="4"/>
  <c r="AG244" i="4" s="1" a="1"/>
  <c r="AG244" i="4" s="1"/>
  <c r="AB241" i="4"/>
  <c r="AC241" i="4"/>
  <c r="AK241" i="4" s="1" a="1"/>
  <c r="AK241" i="4" s="1"/>
  <c r="AB688" i="4"/>
  <c r="AC688" i="4"/>
  <c r="AG688" i="4" s="1" a="1"/>
  <c r="AG688" i="4" s="1"/>
  <c r="AB887" i="4"/>
  <c r="AC887" i="4"/>
  <c r="AD887" i="4" s="1"/>
  <c r="AB88" i="4"/>
  <c r="AC88" i="4"/>
  <c r="AB308" i="4"/>
  <c r="AC308" i="4"/>
  <c r="AB831" i="4"/>
  <c r="AC831" i="4"/>
  <c r="AB234" i="4"/>
  <c r="AC234" i="4"/>
  <c r="AD234" i="4" s="1"/>
  <c r="AB217" i="4"/>
  <c r="AC217" i="4"/>
  <c r="AG217" i="4" s="1" a="1"/>
  <c r="AG217" i="4" s="1"/>
  <c r="AB219" i="4"/>
  <c r="AC219" i="4"/>
  <c r="AG219" i="4" s="1" a="1"/>
  <c r="AG219" i="4" s="1"/>
  <c r="AB819" i="4"/>
  <c r="AC819" i="4"/>
  <c r="AD819" i="4" s="1"/>
  <c r="AE819" i="4" s="1"/>
  <c r="AB216" i="4"/>
  <c r="AC216" i="4"/>
  <c r="AD216" i="4" s="1"/>
  <c r="AE216" i="4" s="1"/>
  <c r="AB858" i="4"/>
  <c r="AC858" i="4"/>
  <c r="AB847" i="4"/>
  <c r="AC847" i="4"/>
  <c r="AB271" i="4"/>
  <c r="AC271" i="4"/>
  <c r="AB258" i="4"/>
  <c r="AC258" i="4"/>
  <c r="AB663" i="4"/>
  <c r="AC663" i="4"/>
  <c r="AB830" i="4"/>
  <c r="AC830" i="4"/>
  <c r="AB65" i="4"/>
  <c r="AC65" i="4"/>
  <c r="AB232" i="4"/>
  <c r="AC232" i="4"/>
  <c r="AD232" i="4" s="1"/>
  <c r="AE232" i="4" s="1"/>
  <c r="AB928" i="4"/>
  <c r="AC928" i="4"/>
  <c r="AB372" i="4"/>
  <c r="AC372" i="4"/>
  <c r="AB223" i="4"/>
  <c r="AC223" i="4"/>
  <c r="AB214" i="4"/>
  <c r="AC214" i="4"/>
  <c r="AB815" i="4"/>
  <c r="AC815" i="4"/>
  <c r="AG815" i="4" s="1" a="1"/>
  <c r="AG815" i="4" s="1"/>
  <c r="AB222" i="4"/>
  <c r="AC222" i="4"/>
  <c r="AB213" i="4"/>
  <c r="AC213" i="4"/>
  <c r="AB60" i="4"/>
  <c r="AC60" i="4"/>
  <c r="AB221" i="4"/>
  <c r="AC221" i="4"/>
  <c r="AD221" i="4" s="1"/>
  <c r="AE221" i="4" s="1"/>
  <c r="AB212" i="4"/>
  <c r="AC212" i="4"/>
  <c r="AB210" i="4"/>
  <c r="AC210" i="4"/>
  <c r="AB218" i="4"/>
  <c r="AC218" i="4"/>
  <c r="AB658" i="4"/>
  <c r="AC658" i="4"/>
  <c r="AG658" i="4" s="1" a="1"/>
  <c r="AG658" i="4" s="1"/>
  <c r="AB821" i="4"/>
  <c r="AC821" i="4"/>
  <c r="AK821" i="4" s="1" a="1"/>
  <c r="AK821" i="4" s="1"/>
  <c r="AB818" i="4"/>
  <c r="AC818" i="4"/>
  <c r="AK818" i="4" s="1" a="1"/>
  <c r="AK818" i="4" s="1"/>
  <c r="AB660" i="4"/>
  <c r="AC660" i="4"/>
  <c r="AB657" i="4"/>
  <c r="AC657" i="4"/>
  <c r="AD657" i="4" s="1"/>
  <c r="AE657" i="4" s="1"/>
  <c r="AB820" i="4"/>
  <c r="AC820" i="4"/>
  <c r="AB817" i="4"/>
  <c r="AC817" i="4"/>
  <c r="AB61" i="4"/>
  <c r="AC61" i="4"/>
  <c r="AB215" i="4"/>
  <c r="AC215" i="4"/>
  <c r="AG215" i="4" s="1" a="1"/>
  <c r="AG215" i="4" s="1"/>
  <c r="AB659" i="4"/>
  <c r="AC659" i="4"/>
  <c r="AB220" i="4"/>
  <c r="AC220" i="4"/>
  <c r="AB211" i="4"/>
  <c r="AC211" i="4"/>
  <c r="AD211" i="4" s="1"/>
  <c r="AE211" i="4" s="1"/>
  <c r="AI211" i="4" s="1" a="1"/>
  <c r="AI211" i="4" s="1"/>
  <c r="AB931" i="4"/>
  <c r="AC931" i="4"/>
  <c r="AD931" i="4" s="1"/>
  <c r="AL931" i="4" s="1" a="1"/>
  <c r="AL931" i="4" s="1"/>
  <c r="AB709" i="4"/>
  <c r="AC709" i="4"/>
  <c r="AD709" i="4" s="1"/>
  <c r="AB107" i="4"/>
  <c r="AC107" i="4"/>
  <c r="AB374" i="4"/>
  <c r="AC374" i="4"/>
  <c r="AD374" i="4" s="1"/>
  <c r="AE374" i="4" s="1"/>
  <c r="AF374" i="4" s="1"/>
  <c r="AB691" i="4"/>
  <c r="AC691" i="4"/>
  <c r="AG691" i="4" s="1" a="1"/>
  <c r="AG691" i="4" s="1"/>
  <c r="AB893" i="4"/>
  <c r="AC893" i="4"/>
  <c r="AB92" i="4"/>
  <c r="AC92" i="4"/>
  <c r="AD92" i="4" s="1"/>
  <c r="AB314" i="4"/>
  <c r="AC314" i="4"/>
  <c r="AB75" i="4"/>
  <c r="AC75" i="4"/>
  <c r="AD75" i="4" s="1"/>
  <c r="AH75" i="4" s="1" a="1"/>
  <c r="AH75" i="4" s="1"/>
  <c r="AB675" i="4"/>
  <c r="AC675" i="4"/>
  <c r="AD675" i="4" s="1"/>
  <c r="AB863" i="4"/>
  <c r="AC863" i="4"/>
  <c r="AK863" i="4" s="1" a="1"/>
  <c r="AK863" i="4" s="1"/>
  <c r="AB283" i="4"/>
  <c r="AC283" i="4"/>
  <c r="AD283" i="4" s="1"/>
  <c r="AE283" i="4" s="1"/>
  <c r="AB279" i="4"/>
  <c r="AC279" i="4"/>
  <c r="AB694" i="4"/>
  <c r="AC694" i="4"/>
  <c r="AB896" i="4"/>
  <c r="AC896" i="4"/>
  <c r="AB94" i="4"/>
  <c r="AC94" i="4"/>
  <c r="AD94" i="4" s="1"/>
  <c r="AE94" i="4" s="1"/>
  <c r="AB315" i="4"/>
  <c r="AC315" i="4"/>
  <c r="AB686" i="4"/>
  <c r="AC686" i="4"/>
  <c r="AB884" i="4"/>
  <c r="AC884" i="4"/>
  <c r="AG884" i="4" s="1" a="1"/>
  <c r="AG884" i="4" s="1"/>
  <c r="AB87" i="4"/>
  <c r="AC87" i="4"/>
  <c r="AD87" i="4" s="1"/>
  <c r="AB305" i="4"/>
  <c r="AC305" i="4"/>
  <c r="AD305" i="4" s="1"/>
  <c r="AH305" i="4" s="1" a="1"/>
  <c r="AH305" i="4" s="1"/>
  <c r="AB684" i="4"/>
  <c r="AC684" i="4"/>
  <c r="AB878" i="4"/>
  <c r="AC878" i="4"/>
  <c r="AK878" i="4" s="1" a="1"/>
  <c r="AK878" i="4" s="1"/>
  <c r="AB86" i="4"/>
  <c r="AC86" i="4"/>
  <c r="AB303" i="4"/>
  <c r="AC303" i="4"/>
  <c r="AD303" i="4" s="1"/>
  <c r="AH303" i="4" s="1" a="1"/>
  <c r="AH303" i="4" s="1"/>
  <c r="AB343" i="4"/>
  <c r="AC343" i="4"/>
  <c r="AD343" i="4" s="1"/>
  <c r="AB886" i="4"/>
  <c r="AC886" i="4"/>
  <c r="AG886" i="4" s="1" a="1"/>
  <c r="AG886" i="4" s="1"/>
  <c r="AB306" i="4"/>
  <c r="AC306" i="4"/>
  <c r="AK306" i="4" s="1" a="1"/>
  <c r="AK306" i="4" s="1"/>
  <c r="AB898" i="4"/>
  <c r="AC898" i="4"/>
  <c r="AD898" i="4" s="1"/>
  <c r="AB320" i="4"/>
  <c r="AC320" i="4"/>
  <c r="AG320" i="4" s="1" a="1"/>
  <c r="AG320" i="4" s="1"/>
  <c r="AB869" i="4"/>
  <c r="AC869" i="4"/>
  <c r="AG869" i="4" s="1" a="1"/>
  <c r="AG869" i="4" s="1"/>
  <c r="AB285" i="4"/>
  <c r="AC285" i="4"/>
  <c r="AB286" i="4"/>
  <c r="AC286" i="4"/>
  <c r="AB890" i="4"/>
  <c r="AC890" i="4"/>
  <c r="AD890" i="4" s="1"/>
  <c r="AE890" i="4" s="1"/>
  <c r="AB307" i="4"/>
  <c r="AC307" i="4"/>
  <c r="AB701" i="4"/>
  <c r="AC701" i="4"/>
  <c r="AD701" i="4" s="1"/>
  <c r="AE701" i="4" s="1"/>
  <c r="AF701" i="4" s="1"/>
  <c r="AB918" i="4"/>
  <c r="AC918" i="4"/>
  <c r="AD918" i="4" s="1"/>
  <c r="AE918" i="4" s="1"/>
  <c r="AB347" i="4"/>
  <c r="AC347" i="4"/>
  <c r="AK347" i="4" s="1" a="1"/>
  <c r="AK347" i="4" s="1"/>
  <c r="AB2837" i="4"/>
  <c r="AC2837" i="4"/>
  <c r="AB2708" i="4"/>
  <c r="AC2708" i="4"/>
  <c r="AD2708" i="4" s="1"/>
  <c r="AB2838" i="4"/>
  <c r="AC2838" i="4"/>
  <c r="AB2709" i="4"/>
  <c r="AC2709" i="4"/>
  <c r="AD2709" i="4" s="1"/>
  <c r="AB2733" i="4"/>
  <c r="AC2733" i="4"/>
  <c r="AG2733" i="4" s="1" a="1"/>
  <c r="AG2733" i="4" s="1"/>
  <c r="AB2836" i="4"/>
  <c r="AC2836" i="4"/>
  <c r="AB2704" i="4"/>
  <c r="AC2704" i="4"/>
  <c r="AD2704" i="4" s="1"/>
  <c r="AB2764" i="4"/>
  <c r="AC2764" i="4"/>
  <c r="AB2671" i="4"/>
  <c r="AC2671" i="4"/>
  <c r="AK2671" i="4" s="1" a="1"/>
  <c r="AK2671" i="4" s="1"/>
  <c r="AB2673" i="4"/>
  <c r="AC2673" i="4"/>
  <c r="AD2673" i="4" s="1"/>
  <c r="AE2673" i="4" s="1"/>
  <c r="AB2672" i="4"/>
  <c r="AC2672" i="4"/>
  <c r="AG2672" i="4" s="1" a="1"/>
  <c r="AG2672" i="4" s="1"/>
  <c r="AB1941" i="4"/>
  <c r="AC1941" i="4"/>
  <c r="AG1941" i="4" s="1" a="1"/>
  <c r="AG1941" i="4" s="1"/>
  <c r="AB1507" i="4"/>
  <c r="AC1507" i="4"/>
  <c r="AB2678" i="4"/>
  <c r="AC2678" i="4"/>
  <c r="AD2678" i="4" s="1"/>
  <c r="AE2678" i="4" s="1"/>
  <c r="AB2677" i="4"/>
  <c r="AC2677" i="4"/>
  <c r="AB2675" i="4"/>
  <c r="AC2675" i="4"/>
  <c r="AB2670" i="4"/>
  <c r="AC2670" i="4"/>
  <c r="AB2692" i="4"/>
  <c r="AC2692" i="4"/>
  <c r="AD2692" i="4" s="1"/>
  <c r="AE2692" i="4" s="1"/>
  <c r="AB2728" i="4"/>
  <c r="AC2728" i="4"/>
  <c r="AD2728" i="4" s="1"/>
  <c r="AB2683" i="4"/>
  <c r="AC2683" i="4"/>
  <c r="AB2691" i="4"/>
  <c r="AC2691" i="4"/>
  <c r="AG2691" i="4" s="1" a="1"/>
  <c r="AG2691" i="4" s="1"/>
  <c r="AB2690" i="4"/>
  <c r="AC2690" i="4"/>
  <c r="AD2690" i="4" s="1"/>
  <c r="AE2690" i="4" s="1"/>
  <c r="AB2730" i="4"/>
  <c r="AC2730" i="4"/>
  <c r="AD2730" i="4" s="1"/>
  <c r="AB2686" i="4"/>
  <c r="AC2686" i="4"/>
  <c r="AB2726" i="4"/>
  <c r="AC2726" i="4"/>
  <c r="AB2694" i="4"/>
  <c r="AC2694" i="4"/>
  <c r="AD2694" i="4" s="1"/>
  <c r="AB2687" i="4"/>
  <c r="AC2687" i="4"/>
  <c r="AG2687" i="4" s="1" a="1"/>
  <c r="AG2687" i="4" s="1"/>
  <c r="AB2676" i="4"/>
  <c r="AC2676" i="4"/>
  <c r="AD2676" i="4" s="1"/>
  <c r="AB2674" i="4"/>
  <c r="AC2674" i="4"/>
  <c r="AB2688" i="4"/>
  <c r="AC2688" i="4"/>
  <c r="AD2688" i="4" s="1"/>
  <c r="AE2688" i="4" s="1"/>
  <c r="AB2729" i="4"/>
  <c r="AC2729" i="4"/>
  <c r="AD2729" i="4" s="1"/>
  <c r="AB2727" i="4"/>
  <c r="AC2727" i="4"/>
  <c r="AB2684" i="4"/>
  <c r="AC2684" i="4"/>
  <c r="AK2684" i="4" s="1" a="1"/>
  <c r="AK2684" i="4" s="1"/>
  <c r="AB2689" i="4"/>
  <c r="AC2689" i="4"/>
  <c r="AD2689" i="4" s="1"/>
  <c r="AE2689" i="4" s="1"/>
  <c r="AB2731" i="4"/>
  <c r="AC2731" i="4"/>
  <c r="AG2731" i="4" s="1" a="1"/>
  <c r="AG2731" i="4" s="1"/>
  <c r="AB2685" i="4"/>
  <c r="AC2685" i="4"/>
  <c r="AB2732" i="4"/>
  <c r="AC2732" i="4"/>
  <c r="AG2732" i="4" s="1" a="1"/>
  <c r="AG2732" i="4" s="1"/>
  <c r="AB644" i="4"/>
  <c r="AC644" i="4"/>
  <c r="AD644" i="4" s="1"/>
  <c r="AE644" i="4" s="1"/>
  <c r="AB1920" i="4"/>
  <c r="AC1920" i="4"/>
  <c r="AG1920" i="4" s="1" a="1"/>
  <c r="AG1920" i="4" s="1"/>
  <c r="AB1777" i="4"/>
  <c r="AC1777" i="4"/>
  <c r="AB1230" i="4"/>
  <c r="AC1230" i="4"/>
  <c r="AD1230" i="4" s="1"/>
  <c r="AH1230" i="4" s="1" a="1"/>
  <c r="AH1230" i="4" s="1"/>
  <c r="AB1918" i="4"/>
  <c r="AC1918" i="4"/>
  <c r="AD1918" i="4" s="1"/>
  <c r="AE1918" i="4" s="1"/>
  <c r="AB1713" i="4"/>
  <c r="AC1713" i="4"/>
  <c r="AG1713" i="4" s="1" a="1"/>
  <c r="AG1713" i="4" s="1"/>
  <c r="AB1677" i="4"/>
  <c r="AC1677" i="4"/>
  <c r="AK1677" i="4" s="1" a="1"/>
  <c r="AK1677" i="4" s="1"/>
  <c r="AB1660" i="4"/>
  <c r="AC1660" i="4"/>
  <c r="AB1919" i="4"/>
  <c r="AC1919" i="4"/>
  <c r="AB1229" i="4"/>
  <c r="AC1229" i="4"/>
  <c r="AD1229" i="4" s="1"/>
  <c r="AB1227" i="4"/>
  <c r="AC1227" i="4"/>
  <c r="AB1659" i="4"/>
  <c r="AC1659" i="4"/>
  <c r="AB1228" i="4"/>
  <c r="AC1228" i="4"/>
  <c r="AD1228" i="4" s="1"/>
  <c r="AE1228" i="4" s="1"/>
  <c r="AB1142" i="4"/>
  <c r="AC1142" i="4"/>
  <c r="AG1142" i="4" s="1" a="1"/>
  <c r="AG1142" i="4" s="1"/>
  <c r="AB1141" i="4"/>
  <c r="AC1141" i="4"/>
  <c r="AK1141" i="4" s="1" a="1"/>
  <c r="AK1141" i="4" s="1"/>
  <c r="AB634" i="4"/>
  <c r="AC634" i="4"/>
  <c r="AG634" i="4" s="1" a="1"/>
  <c r="AG634" i="4" s="1"/>
  <c r="AB633" i="4"/>
  <c r="AC633" i="4"/>
  <c r="AD633" i="4" s="1"/>
  <c r="AE633" i="4" s="1"/>
  <c r="AB1912" i="4"/>
  <c r="AC1912" i="4"/>
  <c r="AB1706" i="4"/>
  <c r="AC1706" i="4"/>
  <c r="AB1921" i="4"/>
  <c r="AC1921" i="4"/>
  <c r="AB1778" i="4"/>
  <c r="AC1778" i="4"/>
  <c r="AD1778" i="4" s="1"/>
  <c r="AB1231" i="4"/>
  <c r="AC1231" i="4"/>
  <c r="AG1231" i="4" s="1" a="1"/>
  <c r="AG1231" i="4" s="1"/>
  <c r="AB1494" i="4"/>
  <c r="AC1494" i="4"/>
  <c r="AK1494" i="4" s="1" a="1"/>
  <c r="AK1494" i="4" s="1"/>
  <c r="AB1922" i="4"/>
  <c r="AC1922" i="4"/>
  <c r="AB1240" i="4"/>
  <c r="AC1240" i="4"/>
  <c r="AB2703" i="4"/>
  <c r="AC2703" i="4"/>
  <c r="AD2703" i="4" s="1"/>
  <c r="AB2723" i="4"/>
  <c r="AC2723" i="4"/>
  <c r="AB725" i="4"/>
  <c r="AC725" i="4"/>
  <c r="AB987" i="4"/>
  <c r="AC987" i="4"/>
  <c r="AD987" i="4" s="1"/>
  <c r="AE987" i="4" s="1"/>
  <c r="AB126" i="4"/>
  <c r="AC126" i="4"/>
  <c r="AG126" i="4" s="1" a="1"/>
  <c r="AG126" i="4" s="1"/>
  <c r="AB438" i="4"/>
  <c r="AC438" i="4"/>
  <c r="AB418" i="4"/>
  <c r="AC418" i="4"/>
  <c r="AG418" i="4" s="1" a="1"/>
  <c r="AG418" i="4" s="1"/>
  <c r="AB718" i="4"/>
  <c r="AC718" i="4"/>
  <c r="AB968" i="4"/>
  <c r="AC968" i="4"/>
  <c r="AD968" i="4" s="1"/>
  <c r="AB117" i="4"/>
  <c r="AC117" i="4"/>
  <c r="AB417" i="4"/>
  <c r="AC417" i="4"/>
  <c r="AB943" i="4"/>
  <c r="AC943" i="4"/>
  <c r="AD943" i="4" s="1"/>
  <c r="AE943" i="4" s="1"/>
  <c r="AB971" i="4"/>
  <c r="AC971" i="4"/>
  <c r="AG971" i="4" s="1" a="1"/>
  <c r="AG971" i="4" s="1"/>
  <c r="AB422" i="4"/>
  <c r="AC422" i="4"/>
  <c r="AD422" i="4" s="1"/>
  <c r="AB976" i="4"/>
  <c r="AC976" i="4"/>
  <c r="AG976" i="4" s="1" a="1"/>
  <c r="AG976" i="4" s="1"/>
  <c r="AB969" i="4"/>
  <c r="AC969" i="4"/>
  <c r="AB119" i="4"/>
  <c r="AC119" i="4"/>
  <c r="AD119" i="4" s="1"/>
  <c r="AB425" i="4"/>
  <c r="AC425" i="4"/>
  <c r="AB419" i="4"/>
  <c r="AC419" i="4"/>
  <c r="AD419" i="4" s="1"/>
  <c r="AH419" i="4" s="1" a="1"/>
  <c r="AH419" i="4" s="1"/>
  <c r="AB972" i="4"/>
  <c r="AC972" i="4"/>
  <c r="AD972" i="4" s="1"/>
  <c r="AB420" i="4"/>
  <c r="AC420" i="4"/>
  <c r="AB726" i="4"/>
  <c r="AC726" i="4"/>
  <c r="AD726" i="4" s="1"/>
  <c r="AH726" i="4" s="1" a="1"/>
  <c r="AH726" i="4" s="1"/>
  <c r="AB988" i="4"/>
  <c r="AC988" i="4"/>
  <c r="AG988" i="4" s="1" a="1"/>
  <c r="AG988" i="4" s="1"/>
  <c r="AB127" i="4"/>
  <c r="AC127" i="4"/>
  <c r="AD127" i="4" s="1"/>
  <c r="AE127" i="4" s="1"/>
  <c r="AB439" i="4"/>
  <c r="AC439" i="4"/>
  <c r="AB721" i="4"/>
  <c r="AC721" i="4"/>
  <c r="AB977" i="4"/>
  <c r="AC977" i="4"/>
  <c r="AB426" i="4"/>
  <c r="AC426" i="4"/>
  <c r="AD426" i="4" s="1"/>
  <c r="AB975" i="4"/>
  <c r="AC975" i="4"/>
  <c r="AB973" i="4"/>
  <c r="AC973" i="4"/>
  <c r="AB720" i="4"/>
  <c r="AC720" i="4"/>
  <c r="AG720" i="4" s="1" a="1"/>
  <c r="AG720" i="4" s="1"/>
  <c r="AB121" i="4"/>
  <c r="AC121" i="4"/>
  <c r="AD121" i="4" s="1"/>
  <c r="AE121" i="4" s="1"/>
  <c r="AB424" i="4"/>
  <c r="AC424" i="4"/>
  <c r="AB423" i="4"/>
  <c r="AC423" i="4"/>
  <c r="AB715" i="4"/>
  <c r="AC715" i="4"/>
  <c r="AD715" i="4" s="1"/>
  <c r="AH715" i="4" s="1" a="1"/>
  <c r="AH715" i="4" s="1"/>
  <c r="AB714" i="4"/>
  <c r="AC714" i="4"/>
  <c r="AD714" i="4" s="1"/>
  <c r="AE714" i="4" s="1"/>
  <c r="AB949" i="4"/>
  <c r="AC949" i="4"/>
  <c r="AB948" i="4"/>
  <c r="AC948" i="4"/>
  <c r="AB115" i="4"/>
  <c r="AC115" i="4"/>
  <c r="AG115" i="4" s="1" a="1"/>
  <c r="AG115" i="4" s="1"/>
  <c r="AB114" i="4"/>
  <c r="AC114" i="4"/>
  <c r="AD114" i="4" s="1"/>
  <c r="AE114" i="4" s="1"/>
  <c r="AB392" i="4"/>
  <c r="AC392" i="4"/>
  <c r="AD392" i="4" s="1"/>
  <c r="AB391" i="4"/>
  <c r="AC391" i="4"/>
  <c r="AB945" i="4"/>
  <c r="AC945" i="4"/>
  <c r="AG945" i="4" s="1" a="1"/>
  <c r="AG945" i="4" s="1"/>
  <c r="AB713" i="4"/>
  <c r="AC713" i="4"/>
  <c r="AD713" i="4" s="1"/>
  <c r="AE713" i="4" s="1"/>
  <c r="AB112" i="4"/>
  <c r="AC112" i="4"/>
  <c r="AB388" i="4"/>
  <c r="AC388" i="4"/>
  <c r="AB712" i="4"/>
  <c r="AC712" i="4"/>
  <c r="AG712" i="4" s="1" a="1"/>
  <c r="AG712" i="4" s="1"/>
  <c r="AB944" i="4"/>
  <c r="AC944" i="4"/>
  <c r="AD944" i="4" s="1"/>
  <c r="AB111" i="4"/>
  <c r="AC111" i="4"/>
  <c r="AB387" i="4"/>
  <c r="AC387" i="4"/>
  <c r="AB717" i="4"/>
  <c r="AC717" i="4"/>
  <c r="AD717" i="4" s="1"/>
  <c r="AH717" i="4" s="1" a="1"/>
  <c r="AH717" i="4" s="1"/>
  <c r="AB974" i="4"/>
  <c r="AC974" i="4"/>
  <c r="AD974" i="4" s="1"/>
  <c r="AB120" i="4"/>
  <c r="AC120" i="4"/>
  <c r="AB408" i="4"/>
  <c r="AC408" i="4"/>
  <c r="AB719" i="4"/>
  <c r="AC719" i="4"/>
  <c r="AG719" i="4" s="1" a="1"/>
  <c r="AG719" i="4" s="1"/>
  <c r="AB970" i="4"/>
  <c r="AC970" i="4"/>
  <c r="AD970" i="4" s="1"/>
  <c r="AE970" i="4" s="1"/>
  <c r="AB118" i="4"/>
  <c r="AC118" i="4"/>
  <c r="AD118" i="4" s="1"/>
  <c r="AB421" i="4"/>
  <c r="AC421" i="4"/>
  <c r="AB1951" i="4"/>
  <c r="AC1951" i="4"/>
  <c r="AB1722" i="4"/>
  <c r="AC1722" i="4"/>
  <c r="AD1722" i="4" s="1"/>
  <c r="AE1722" i="4" s="1"/>
  <c r="AB1774" i="4"/>
  <c r="AC1774" i="4"/>
  <c r="AG1774" i="4" s="1" a="1"/>
  <c r="AG1774" i="4" s="1"/>
  <c r="AB1223" i="4"/>
  <c r="AC1223" i="4"/>
  <c r="AD1223" i="4" s="1"/>
  <c r="AB1727" i="4"/>
  <c r="AC1727" i="4"/>
  <c r="AG1727" i="4" s="1" a="1"/>
  <c r="AG1727" i="4" s="1"/>
  <c r="AB1168" i="4"/>
  <c r="AC1168" i="4"/>
  <c r="AD1168" i="4" s="1"/>
  <c r="AE1168" i="4" s="1"/>
  <c r="AB1725" i="4"/>
  <c r="AC1725" i="4"/>
  <c r="AD1725" i="4" s="1"/>
  <c r="AB1166" i="4"/>
  <c r="AC1166" i="4"/>
  <c r="AB1776" i="4"/>
  <c r="AC1776" i="4"/>
  <c r="AB1728" i="4"/>
  <c r="AC1728" i="4"/>
  <c r="AD1728" i="4" s="1"/>
  <c r="AE1728" i="4" s="1"/>
  <c r="AB1169" i="4"/>
  <c r="AC1169" i="4"/>
  <c r="AG1169" i="4" s="1" a="1"/>
  <c r="AG1169" i="4" s="1"/>
  <c r="AB1226" i="4"/>
  <c r="AC1226" i="4"/>
  <c r="AB1174" i="4"/>
  <c r="AC1174" i="4"/>
  <c r="AG1174" i="4" s="1" a="1"/>
  <c r="AG1174" i="4" s="1"/>
  <c r="AB1176" i="4"/>
  <c r="AC1176" i="4"/>
  <c r="AD1176" i="4" s="1"/>
  <c r="AE1176" i="4" s="1"/>
  <c r="AB1175" i="4"/>
  <c r="AC1175" i="4"/>
  <c r="AD1175" i="4" s="1"/>
  <c r="AB1747" i="4"/>
  <c r="AC1747" i="4"/>
  <c r="AB1195" i="4"/>
  <c r="AC1195" i="4"/>
  <c r="AK1195" i="4" s="1" a="1"/>
  <c r="AK1195" i="4" s="1"/>
  <c r="AB1208" i="4"/>
  <c r="AC1208" i="4"/>
  <c r="AB1755" i="4"/>
  <c r="AC1755" i="4"/>
  <c r="AG1755" i="4" s="1" a="1"/>
  <c r="AG1755" i="4" s="1"/>
  <c r="AB1201" i="4"/>
  <c r="AC1201" i="4"/>
  <c r="AG1201" i="4" s="1" a="1"/>
  <c r="AG1201" i="4" s="1"/>
  <c r="AB1758" i="4"/>
  <c r="AC1758" i="4"/>
  <c r="AB1205" i="4"/>
  <c r="AC1205" i="4"/>
  <c r="AB1756" i="4"/>
  <c r="AC1756" i="4"/>
  <c r="AD1756" i="4" s="1"/>
  <c r="AB1202" i="4"/>
  <c r="AC1202" i="4"/>
  <c r="AB1754" i="4"/>
  <c r="AC1754" i="4"/>
  <c r="AK1754" i="4" s="1" a="1"/>
  <c r="AK1754" i="4" s="1"/>
  <c r="AB1753" i="4"/>
  <c r="AC1753" i="4"/>
  <c r="AB1197" i="4"/>
  <c r="AC1197" i="4"/>
  <c r="AG1197" i="4" s="1" a="1"/>
  <c r="AG1197" i="4" s="1"/>
  <c r="AB1723" i="4"/>
  <c r="AC1723" i="4"/>
  <c r="AG1723" i="4" s="1" a="1"/>
  <c r="AG1723" i="4" s="1"/>
  <c r="AB1164" i="4"/>
  <c r="AC1164" i="4"/>
  <c r="AB1724" i="4"/>
  <c r="AC1724" i="4"/>
  <c r="AB1165" i="4"/>
  <c r="AC1165" i="4"/>
  <c r="AD1165" i="4" s="1"/>
  <c r="AB1729" i="4"/>
  <c r="AC1729" i="4"/>
  <c r="AB1170" i="4"/>
  <c r="AC1170" i="4"/>
  <c r="AG1170" i="4" s="1" a="1"/>
  <c r="AG1170" i="4" s="1"/>
  <c r="AB1738" i="4"/>
  <c r="AC1738" i="4"/>
  <c r="AB1185" i="4"/>
  <c r="AC1185" i="4"/>
  <c r="AB1733" i="4"/>
  <c r="AC1733" i="4"/>
  <c r="AD1733" i="4" s="1"/>
  <c r="AH1733" i="4" s="1" a="1"/>
  <c r="AH1733" i="4" s="1"/>
  <c r="AB1181" i="4"/>
  <c r="AC1181" i="4"/>
  <c r="AG1181" i="4" s="1" a="1"/>
  <c r="AG1181" i="4" s="1"/>
  <c r="AB1743" i="4"/>
  <c r="AC1743" i="4"/>
  <c r="AD1743" i="4" s="1"/>
  <c r="AE1743" i="4" s="1"/>
  <c r="AB1191" i="4"/>
  <c r="AC1191" i="4"/>
  <c r="AD1191" i="4" s="1"/>
  <c r="AB1745" i="4"/>
  <c r="AC1745" i="4"/>
  <c r="AB1193" i="4"/>
  <c r="AC1193" i="4"/>
  <c r="AB1752" i="4"/>
  <c r="AC1752" i="4"/>
  <c r="AB1200" i="4"/>
  <c r="AC1200" i="4"/>
  <c r="AB1750" i="4"/>
  <c r="AC1750" i="4"/>
  <c r="AD1750" i="4" s="1"/>
  <c r="AH1750" i="4" s="1" a="1"/>
  <c r="AH1750" i="4" s="1"/>
  <c r="AB1198" i="4"/>
  <c r="AC1198" i="4"/>
  <c r="AB1751" i="4"/>
  <c r="AC1751" i="4"/>
  <c r="AD1751" i="4" s="1"/>
  <c r="AE1751" i="4" s="1"/>
  <c r="AB1199" i="4"/>
  <c r="AC1199" i="4"/>
  <c r="AB1739" i="4"/>
  <c r="AC1739" i="4"/>
  <c r="AB1189" i="4"/>
  <c r="AC1189" i="4"/>
  <c r="AK1189" i="4" s="1" a="1"/>
  <c r="AK1189" i="4" s="1"/>
  <c r="AB1746" i="4"/>
  <c r="AC1746" i="4"/>
  <c r="AK1746" i="4" s="1" a="1"/>
  <c r="AK1746" i="4" s="1"/>
  <c r="AB1194" i="4"/>
  <c r="AC1194" i="4"/>
  <c r="AG1194" i="4" s="1" a="1"/>
  <c r="AG1194" i="4" s="1"/>
  <c r="AB1762" i="4"/>
  <c r="AC1762" i="4"/>
  <c r="AG1762" i="4" s="1" a="1"/>
  <c r="AG1762" i="4" s="1"/>
  <c r="AB1211" i="4"/>
  <c r="AC1211" i="4"/>
  <c r="AB1761" i="4"/>
  <c r="AC1761" i="4"/>
  <c r="AB1210" i="4"/>
  <c r="AC1210" i="4"/>
  <c r="AB1949" i="4"/>
  <c r="AC1949" i="4"/>
  <c r="AB1505" i="4"/>
  <c r="AC1505" i="4"/>
  <c r="AB1948" i="4"/>
  <c r="AC1948" i="4"/>
  <c r="AD1948" i="4" s="1"/>
  <c r="AE1948" i="4" s="1"/>
  <c r="AF1948" i="4" s="1"/>
  <c r="AB1504" i="4"/>
  <c r="AC1504" i="4"/>
  <c r="AG1504" i="4" s="1" a="1"/>
  <c r="AG1504" i="4" s="1"/>
  <c r="AB1767" i="4"/>
  <c r="AC1767" i="4"/>
  <c r="AG1767" i="4" s="1" a="1"/>
  <c r="AG1767" i="4" s="1"/>
  <c r="AB1216" i="4"/>
  <c r="AC1216" i="4"/>
  <c r="AB1209" i="4"/>
  <c r="AC1209" i="4"/>
  <c r="AB1772" i="4"/>
  <c r="AC1772" i="4"/>
  <c r="AB1221" i="4"/>
  <c r="AC1221" i="4"/>
  <c r="AB1735" i="4"/>
  <c r="AC1735" i="4"/>
  <c r="AD1735" i="4" s="1"/>
  <c r="AB1183" i="4"/>
  <c r="AC1183" i="4"/>
  <c r="AB1769" i="4"/>
  <c r="AC1769" i="4"/>
  <c r="AG1769" i="4" s="1" a="1"/>
  <c r="AG1769" i="4" s="1"/>
  <c r="AB1218" i="4"/>
  <c r="AC1218" i="4"/>
  <c r="AB1917" i="4"/>
  <c r="AC1917" i="4"/>
  <c r="AG1917" i="4" s="1" a="1"/>
  <c r="AG1917" i="4" s="1"/>
  <c r="AB1763" i="4"/>
  <c r="AC1763" i="4"/>
  <c r="AB1212" i="4"/>
  <c r="AC1212" i="4"/>
  <c r="AD1212" i="4" s="1"/>
  <c r="AB1766" i="4"/>
  <c r="AC1766" i="4"/>
  <c r="AB1215" i="4"/>
  <c r="AC1215" i="4"/>
  <c r="AB1950" i="4"/>
  <c r="AC1950" i="4"/>
  <c r="AD1950" i="4" s="1"/>
  <c r="AE1950" i="4" s="1"/>
  <c r="AF1950" i="4" s="1"/>
  <c r="AB1506" i="4"/>
  <c r="AC1506" i="4"/>
  <c r="AG1506" i="4" s="1" a="1"/>
  <c r="AG1506" i="4" s="1"/>
  <c r="AB1741" i="4"/>
  <c r="AC1741" i="4"/>
  <c r="AB1186" i="4"/>
  <c r="AC1186" i="4"/>
  <c r="AB1736" i="4"/>
  <c r="AC1736" i="4"/>
  <c r="AB1179" i="4"/>
  <c r="AC1179" i="4"/>
  <c r="AD1179" i="4" s="1"/>
  <c r="AB1171" i="4"/>
  <c r="AC1171" i="4"/>
  <c r="AD1171" i="4" s="1"/>
  <c r="AB1759" i="4"/>
  <c r="AC1759" i="4"/>
  <c r="AB1206" i="4"/>
  <c r="AC1206" i="4"/>
  <c r="AB1203" i="4"/>
  <c r="AC1203" i="4"/>
  <c r="AG1203" i="4" s="1" a="1"/>
  <c r="AG1203" i="4" s="1"/>
  <c r="AB1775" i="4"/>
  <c r="AC1775" i="4"/>
  <c r="AG1775" i="4" s="1" a="1"/>
  <c r="AG1775" i="4" s="1"/>
  <c r="AB1224" i="4"/>
  <c r="AC1224" i="4"/>
  <c r="AB1771" i="4"/>
  <c r="AC1771" i="4"/>
  <c r="AD1771" i="4" s="1"/>
  <c r="AE1771" i="4" s="1"/>
  <c r="AB1220" i="4"/>
  <c r="AC1220" i="4"/>
  <c r="AB1770" i="4"/>
  <c r="AC1770" i="4"/>
  <c r="AD1770" i="4" s="1"/>
  <c r="AH1770" i="4" s="1" a="1"/>
  <c r="AH1770" i="4" s="1"/>
  <c r="AB1219" i="4"/>
  <c r="AC1219" i="4"/>
  <c r="AD1219" i="4" s="1"/>
  <c r="AB1740" i="4"/>
  <c r="AC1740" i="4"/>
  <c r="AB1187" i="4"/>
  <c r="AC1187" i="4"/>
  <c r="AG1187" i="4" s="1" a="1"/>
  <c r="AG1187" i="4" s="1"/>
  <c r="AB1765" i="4"/>
  <c r="AC1765" i="4"/>
  <c r="AB1214" i="4"/>
  <c r="AC1214" i="4"/>
  <c r="AK1214" i="4" s="1" a="1"/>
  <c r="AK1214" i="4" s="1"/>
  <c r="AB1773" i="4"/>
  <c r="AC1773" i="4"/>
  <c r="AD1773" i="4" s="1"/>
  <c r="AE1773" i="4" s="1"/>
  <c r="AB1222" i="4"/>
  <c r="AC1222" i="4"/>
  <c r="AG1222" i="4" s="1" a="1"/>
  <c r="AG1222" i="4" s="1"/>
  <c r="AB1764" i="4"/>
  <c r="AC1764" i="4"/>
  <c r="AD1764" i="4" s="1"/>
  <c r="AB1213" i="4"/>
  <c r="AC1213" i="4"/>
  <c r="AD1213" i="4" s="1"/>
  <c r="AB1749" i="4"/>
  <c r="AC1749" i="4"/>
  <c r="AB1196" i="4"/>
  <c r="AC1196" i="4"/>
  <c r="AB1734" i="4"/>
  <c r="AC1734" i="4"/>
  <c r="AB1182" i="4"/>
  <c r="AC1182" i="4"/>
  <c r="AG1182" i="4" s="1" a="1"/>
  <c r="AG1182" i="4" s="1"/>
  <c r="AB1742" i="4"/>
  <c r="AC1742" i="4"/>
  <c r="AB1190" i="4"/>
  <c r="AC1190" i="4"/>
  <c r="AK1190" i="4" s="1" a="1"/>
  <c r="AK1190" i="4" s="1"/>
  <c r="AB1731" i="4"/>
  <c r="AC1731" i="4"/>
  <c r="AD1731" i="4" s="1"/>
  <c r="AE1731" i="4" s="1"/>
  <c r="AB1178" i="4"/>
  <c r="AC1178" i="4"/>
  <c r="AD1178" i="4" s="1"/>
  <c r="AB1172" i="4"/>
  <c r="AC1172" i="4"/>
  <c r="AD1172" i="4" s="1"/>
  <c r="AE1172" i="4" s="1"/>
  <c r="AF1172" i="4" s="1"/>
  <c r="AB1705" i="4"/>
  <c r="AC1705" i="4"/>
  <c r="AB1916" i="4"/>
  <c r="AC1916" i="4"/>
  <c r="AK1916" i="4" s="1" a="1"/>
  <c r="AK1916" i="4" s="1"/>
  <c r="AB1973" i="4"/>
  <c r="AC1973" i="4"/>
  <c r="AB1712" i="4"/>
  <c r="AC1712" i="4"/>
  <c r="AB1904" i="4"/>
  <c r="AC1904" i="4"/>
  <c r="AB1915" i="4"/>
  <c r="AC1915" i="4"/>
  <c r="AD1915" i="4" s="1"/>
  <c r="AL1915" i="4" s="1" a="1"/>
  <c r="AL1915" i="4" s="1"/>
  <c r="AB1225" i="4"/>
  <c r="AC1225" i="4"/>
  <c r="AK1225" i="4" s="1" a="1"/>
  <c r="AK1225" i="4" s="1"/>
  <c r="AB1207" i="4"/>
  <c r="AC1207" i="4"/>
  <c r="AD1207" i="4" s="1"/>
  <c r="AE1207" i="4" s="1"/>
  <c r="AF1207" i="4" s="1"/>
  <c r="AB1757" i="4"/>
  <c r="AC1757" i="4"/>
  <c r="AB1760" i="4"/>
  <c r="AC1760" i="4"/>
  <c r="AG1760" i="4" s="1" a="1"/>
  <c r="AG1760" i="4" s="1"/>
  <c r="AB1188" i="4"/>
  <c r="AC1188" i="4"/>
  <c r="AB1204" i="4"/>
  <c r="AC1204" i="4"/>
  <c r="AD1204" i="4" s="1"/>
  <c r="AE1204" i="4" s="1"/>
  <c r="AB1748" i="4"/>
  <c r="AC1748" i="4"/>
  <c r="AB1180" i="4"/>
  <c r="AC1180" i="4"/>
  <c r="AB1732" i="4"/>
  <c r="AC1732" i="4"/>
  <c r="AB1730" i="4"/>
  <c r="AC1730" i="4"/>
  <c r="AK1730" i="4" s="1" a="1"/>
  <c r="AK1730" i="4" s="1"/>
  <c r="AB1177" i="4"/>
  <c r="AC1177" i="4"/>
  <c r="AG1177" i="4" s="1" a="1"/>
  <c r="AG1177" i="4" s="1"/>
  <c r="AB1173" i="4"/>
  <c r="AC1173" i="4"/>
  <c r="AD1173" i="4" s="1"/>
  <c r="AB1744" i="4"/>
  <c r="AC1744" i="4"/>
  <c r="AB1192" i="4"/>
  <c r="AC1192" i="4"/>
  <c r="AK1192" i="4" s="1" a="1"/>
  <c r="AK1192" i="4" s="1"/>
  <c r="AB1726" i="4"/>
  <c r="AC1726" i="4"/>
  <c r="AB1167" i="4"/>
  <c r="AC1167" i="4"/>
  <c r="AD1167" i="4" s="1"/>
  <c r="AB1737" i="4"/>
  <c r="AC1737" i="4"/>
  <c r="AB1184" i="4"/>
  <c r="AC1184" i="4"/>
  <c r="AD1184" i="4" s="1"/>
  <c r="AB1905" i="4"/>
  <c r="AC1905" i="4"/>
  <c r="AG1905" i="4" s="1" a="1"/>
  <c r="AG1905" i="4" s="1"/>
  <c r="AB1154" i="4"/>
  <c r="AC1154" i="4"/>
  <c r="AB1768" i="4"/>
  <c r="AC1768" i="4"/>
  <c r="AB1217" i="4"/>
  <c r="AC1217" i="4"/>
  <c r="AK1217" i="4" s="1" a="1"/>
  <c r="AK1217" i="4" s="1"/>
  <c r="AB1786" i="4"/>
  <c r="AC1786" i="4"/>
  <c r="AG1786" i="4" s="1" a="1"/>
  <c r="AG1786" i="4" s="1"/>
  <c r="AB1239" i="4"/>
  <c r="AC1239" i="4"/>
  <c r="AD1239" i="4" s="1"/>
  <c r="AB1783" i="4"/>
  <c r="AC1783" i="4"/>
  <c r="AB1785" i="4"/>
  <c r="AC1785" i="4"/>
  <c r="AD1785" i="4" s="1"/>
  <c r="AE1785" i="4" s="1"/>
  <c r="AI1785" i="4" s="1" a="1"/>
  <c r="AI1785" i="4" s="1"/>
  <c r="AB1238" i="4"/>
  <c r="AC1238" i="4"/>
  <c r="AG1238" i="4" s="1" a="1"/>
  <c r="AG1238" i="4" s="1"/>
  <c r="AB1784" i="4"/>
  <c r="AC1784" i="4"/>
  <c r="AB1237" i="4"/>
  <c r="AC1237" i="4"/>
  <c r="AD1237" i="4" s="1"/>
  <c r="AB1236" i="4"/>
  <c r="AC1236" i="4"/>
  <c r="AB1780" i="4"/>
  <c r="AC1780" i="4"/>
  <c r="AD1780" i="4" s="1"/>
  <c r="AE1780" i="4" s="1"/>
  <c r="AB1233" i="4"/>
  <c r="AC1233" i="4"/>
  <c r="AD1233" i="4" s="1"/>
  <c r="AB1782" i="4"/>
  <c r="AC1782" i="4"/>
  <c r="AD1782" i="4" s="1"/>
  <c r="AB1235" i="4"/>
  <c r="AC1235" i="4"/>
  <c r="AB1779" i="4"/>
  <c r="AC1779" i="4"/>
  <c r="AK1779" i="4" s="1" a="1"/>
  <c r="AK1779" i="4" s="1"/>
  <c r="AB1232" i="4"/>
  <c r="AC1232" i="4"/>
  <c r="AB1781" i="4"/>
  <c r="AC1781" i="4"/>
  <c r="AG1781" i="4" s="1" a="1"/>
  <c r="AG1781" i="4" s="1"/>
  <c r="AB1234" i="4"/>
  <c r="AC1234" i="4"/>
  <c r="AK1234" i="4" s="1" a="1"/>
  <c r="AK1234" i="4" s="1"/>
  <c r="AB2506" i="4"/>
  <c r="AC2506" i="4"/>
  <c r="AD2506" i="4" s="1"/>
  <c r="AB2508" i="4"/>
  <c r="AC2508" i="4"/>
  <c r="AD2508" i="4" s="1"/>
  <c r="AH2508" i="4" s="1" a="1"/>
  <c r="AH2508" i="4" s="1"/>
  <c r="AB2507" i="4"/>
  <c r="AC2507" i="4"/>
  <c r="AK2507" i="4" s="1" a="1"/>
  <c r="AK2507" i="4" s="1"/>
  <c r="AB2505" i="4"/>
  <c r="AC2505" i="4"/>
  <c r="AB2509" i="4"/>
  <c r="AC2509" i="4"/>
  <c r="AD2509" i="4" s="1"/>
  <c r="AH2509" i="4" s="1" a="1"/>
  <c r="AH2509" i="4" s="1"/>
  <c r="AB2504" i="4"/>
  <c r="AC2504" i="4"/>
  <c r="AD2504" i="4" s="1"/>
  <c r="AB2511" i="4"/>
  <c r="AC2511" i="4"/>
  <c r="AB2510" i="4"/>
  <c r="AC2510" i="4"/>
  <c r="AD2510" i="4" s="1"/>
  <c r="AB2147" i="4"/>
  <c r="AC2147" i="4"/>
  <c r="AD2147" i="4" s="1"/>
  <c r="AL2147" i="4" s="1" a="1"/>
  <c r="AL2147" i="4" s="1"/>
  <c r="AB2821" i="4"/>
  <c r="AC2821" i="4"/>
  <c r="AB2028" i="4"/>
  <c r="AC2028" i="4"/>
  <c r="AB2032" i="4"/>
  <c r="AC2032" i="4"/>
  <c r="AG2032" i="4" s="1" a="1"/>
  <c r="AG2032" i="4" s="1"/>
  <c r="AB2146" i="4"/>
  <c r="AC2146" i="4"/>
  <c r="AB2033" i="4"/>
  <c r="AC2033" i="4"/>
  <c r="AB2647" i="4"/>
  <c r="AC2647" i="4"/>
  <c r="AG2647" i="4" s="1" a="1"/>
  <c r="AG2647" i="4" s="1"/>
  <c r="AB2648" i="4"/>
  <c r="AC2648" i="4"/>
  <c r="AB2029" i="4"/>
  <c r="AC2029" i="4"/>
  <c r="AB2743" i="4"/>
  <c r="AC2743" i="4"/>
  <c r="AD2743" i="4" s="1"/>
  <c r="AL2743" i="4" s="1" a="1"/>
  <c r="AL2743" i="4" s="1"/>
  <c r="AB2750" i="4"/>
  <c r="AC2750" i="4"/>
  <c r="AB2749" i="4"/>
  <c r="AC2749" i="4"/>
  <c r="AD2749" i="4" s="1"/>
  <c r="AH2749" i="4" s="1" a="1"/>
  <c r="AH2749" i="4" s="1"/>
  <c r="AB2740" i="4"/>
  <c r="AC2740" i="4"/>
  <c r="AB2744" i="4"/>
  <c r="AC2744" i="4"/>
  <c r="AG2744" i="4" s="1" a="1"/>
  <c r="AG2744" i="4" s="1"/>
  <c r="AB1988" i="4"/>
  <c r="AC1988" i="4"/>
  <c r="AD1988" i="4" s="1"/>
  <c r="AH1988" i="4" s="1" a="1"/>
  <c r="AH1988" i="4" s="1"/>
  <c r="AB1993" i="4"/>
  <c r="AC1993" i="4"/>
  <c r="AG1993" i="4" s="1" a="1"/>
  <c r="AG1993" i="4" s="1"/>
  <c r="AB1992" i="4"/>
  <c r="AC1992" i="4"/>
  <c r="AB1987" i="4"/>
  <c r="AC1987" i="4"/>
  <c r="AD1987" i="4" s="1"/>
  <c r="AB1990" i="4"/>
  <c r="AC1990" i="4"/>
  <c r="AB1994" i="4"/>
  <c r="AC1994" i="4"/>
  <c r="AB1989" i="4"/>
  <c r="AC1989" i="4"/>
  <c r="AB1991" i="4"/>
  <c r="AC1991" i="4"/>
  <c r="AD1991" i="4" s="1"/>
  <c r="AL1991" i="4" s="1" a="1"/>
  <c r="AL1991" i="4" s="1"/>
  <c r="AB2741" i="4"/>
  <c r="AC2741" i="4"/>
  <c r="AB2742" i="4"/>
  <c r="AC2742" i="4"/>
  <c r="AD2742" i="4" s="1"/>
  <c r="AB2747" i="4"/>
  <c r="AC2747" i="4"/>
  <c r="AD2747" i="4" s="1"/>
  <c r="AL2747" i="4" s="1" a="1"/>
  <c r="AL2747" i="4" s="1"/>
  <c r="AB2748" i="4"/>
  <c r="AC2748" i="4"/>
  <c r="AD2748" i="4" s="1"/>
  <c r="AB2746" i="4"/>
  <c r="AC2746" i="4"/>
  <c r="AD2746" i="4" s="1"/>
  <c r="AH2746" i="4" s="1" a="1"/>
  <c r="AH2746" i="4" s="1"/>
  <c r="AB2745" i="4"/>
  <c r="AC2745" i="4"/>
  <c r="AK2745" i="4" s="1" a="1"/>
  <c r="AK2745" i="4" s="1"/>
  <c r="AB2755" i="4"/>
  <c r="AC2755" i="4"/>
  <c r="AB2753" i="4"/>
  <c r="AC2753" i="4"/>
  <c r="AD2753" i="4" s="1"/>
  <c r="AB2751" i="4"/>
  <c r="AC2751" i="4"/>
  <c r="AB2754" i="4"/>
  <c r="AC2754" i="4"/>
  <c r="AB2752" i="4"/>
  <c r="AC2752" i="4"/>
  <c r="AB2766" i="4"/>
  <c r="AC2766" i="4"/>
  <c r="AG2766" i="4" s="1" a="1"/>
  <c r="AG2766" i="4" s="1"/>
  <c r="AB2778" i="4"/>
  <c r="AC2778" i="4"/>
  <c r="AD2778" i="4" s="1"/>
  <c r="AB2773" i="4"/>
  <c r="AC2773" i="4"/>
  <c r="AD2773" i="4" s="1"/>
  <c r="AE2773" i="4" s="1"/>
  <c r="AB2767" i="4"/>
  <c r="AC2767" i="4"/>
  <c r="AG2767" i="4" s="1" a="1"/>
  <c r="AG2767" i="4" s="1"/>
  <c r="AB2770" i="4"/>
  <c r="AC2770" i="4"/>
  <c r="AD2770" i="4" s="1"/>
  <c r="AB2772" i="4"/>
  <c r="AC2772" i="4"/>
  <c r="AB2783" i="4"/>
  <c r="AC2783" i="4"/>
  <c r="AB1530" i="4"/>
  <c r="AC1530" i="4"/>
  <c r="AD1530" i="4" s="1"/>
  <c r="AE1530" i="4" s="1"/>
  <c r="AB2775" i="4"/>
  <c r="AC2775" i="4"/>
  <c r="AG2775" i="4" s="1" a="1"/>
  <c r="AG2775" i="4" s="1"/>
  <c r="AB1531" i="4"/>
  <c r="AC1531" i="4"/>
  <c r="AB2781" i="4"/>
  <c r="AC2781" i="4"/>
  <c r="AD2781" i="4" s="1"/>
  <c r="AE2781" i="4" s="1"/>
  <c r="AB2771" i="4"/>
  <c r="AC2771" i="4"/>
  <c r="AG2771" i="4" s="1" a="1"/>
  <c r="AG2771" i="4" s="1"/>
  <c r="AB2777" i="4"/>
  <c r="AC2777" i="4"/>
  <c r="AB2780" i="4"/>
  <c r="AC2780" i="4"/>
  <c r="AB2774" i="4"/>
  <c r="AC2774" i="4"/>
  <c r="AG2774" i="4" s="1" a="1"/>
  <c r="AG2774" i="4" s="1"/>
  <c r="AB2776" i="4"/>
  <c r="AC2776" i="4"/>
  <c r="AD2776" i="4" s="1"/>
  <c r="AB2768" i="4"/>
  <c r="AC2768" i="4"/>
  <c r="AB2769" i="4"/>
  <c r="AC2769" i="4"/>
  <c r="AB2779" i="4"/>
  <c r="AC2779" i="4"/>
  <c r="AD2779" i="4" s="1"/>
  <c r="AE2779" i="4" s="1"/>
  <c r="AB1153" i="4"/>
  <c r="AC1153" i="4"/>
  <c r="AG1153" i="4" s="1" a="1"/>
  <c r="AG1153" i="4" s="1"/>
  <c r="AB1982" i="4"/>
  <c r="AC1982" i="4"/>
  <c r="AB1152" i="4"/>
  <c r="AC1152" i="4"/>
  <c r="AB1981" i="4"/>
  <c r="AC1981" i="4"/>
  <c r="AB1149" i="4"/>
  <c r="AC1149" i="4"/>
  <c r="AD1149" i="4" s="1"/>
  <c r="AE1149" i="4" s="1"/>
  <c r="AB1978" i="4"/>
  <c r="AC1978" i="4"/>
  <c r="AG1978" i="4" s="1" a="1"/>
  <c r="AG1978" i="4" s="1"/>
  <c r="AB1148" i="4"/>
  <c r="AC1148" i="4"/>
  <c r="AD1148" i="4" s="1"/>
  <c r="AB1977" i="4"/>
  <c r="AC1977" i="4"/>
  <c r="AD1977" i="4" s="1"/>
  <c r="AE1977" i="4" s="1"/>
  <c r="AB1151" i="4"/>
  <c r="AC1151" i="4"/>
  <c r="AG1151" i="4" s="1" a="1"/>
  <c r="AG1151" i="4" s="1"/>
  <c r="AB1163" i="4"/>
  <c r="AC1163" i="4"/>
  <c r="AD1163" i="4" s="1"/>
  <c r="AB2025" i="4"/>
  <c r="AC2025" i="4"/>
  <c r="AB1162" i="4"/>
  <c r="AC1162" i="4"/>
  <c r="AB2024" i="4"/>
  <c r="AC2024" i="4"/>
  <c r="AD2024" i="4" s="1"/>
  <c r="AE2024" i="4" s="1"/>
  <c r="AB2762" i="4"/>
  <c r="AC2762" i="4"/>
  <c r="AB2008" i="4"/>
  <c r="AC2008" i="4"/>
  <c r="AD2008" i="4" s="1"/>
  <c r="AB2006" i="4"/>
  <c r="AC2006" i="4"/>
  <c r="AD2006" i="4" s="1"/>
  <c r="AE2006" i="4" s="1"/>
  <c r="AB2007" i="4"/>
  <c r="AC2007" i="4"/>
  <c r="AG2007" i="4" s="1" a="1"/>
  <c r="AG2007" i="4" s="1"/>
  <c r="AB2794" i="4"/>
  <c r="AC2794" i="4"/>
  <c r="AD2794" i="4" s="1"/>
  <c r="AB2787" i="4"/>
  <c r="AC2787" i="4"/>
  <c r="AB2792" i="4"/>
  <c r="AC2792" i="4"/>
  <c r="AB2793" i="4"/>
  <c r="AC2793" i="4"/>
  <c r="AD2793" i="4" s="1"/>
  <c r="AE2793" i="4" s="1"/>
  <c r="AB2789" i="4"/>
  <c r="AC2789" i="4"/>
  <c r="AB2791" i="4"/>
  <c r="AC2791" i="4"/>
  <c r="AD2791" i="4" s="1"/>
  <c r="AB2790" i="4"/>
  <c r="AC2790" i="4"/>
  <c r="AD2790" i="4" s="1"/>
  <c r="AE2790" i="4" s="1"/>
  <c r="AB2788" i="4"/>
  <c r="AC2788" i="4"/>
  <c r="AG2788" i="4" s="1" a="1"/>
  <c r="AG2788" i="4" s="1"/>
  <c r="AB2832" i="4"/>
  <c r="AC2832" i="4"/>
  <c r="AB2501" i="4"/>
  <c r="AC2501" i="4"/>
  <c r="AB2503" i="4"/>
  <c r="AC2503" i="4"/>
  <c r="AB2499" i="4"/>
  <c r="AC2499" i="4"/>
  <c r="AD2499" i="4" s="1"/>
  <c r="AE2499" i="4" s="1"/>
  <c r="AB2833" i="4"/>
  <c r="AC2833" i="4"/>
  <c r="AG2833" i="4" s="1" a="1"/>
  <c r="AG2833" i="4" s="1"/>
  <c r="AB2498" i="4"/>
  <c r="AC2498" i="4"/>
  <c r="AB2500" i="4"/>
  <c r="AC2500" i="4"/>
  <c r="AB2502" i="4"/>
  <c r="AC2502" i="4"/>
  <c r="AG2502" i="4" s="1" a="1"/>
  <c r="AG2502" i="4" s="1"/>
  <c r="AB2272" i="4"/>
  <c r="AC2272" i="4"/>
  <c r="AB2497" i="4"/>
  <c r="AC2497" i="4"/>
  <c r="AB2010" i="4"/>
  <c r="AC2010" i="4"/>
  <c r="AG2010" i="4" s="1" a="1"/>
  <c r="AG2010" i="4" s="1"/>
  <c r="AB2009" i="4"/>
  <c r="AC2009" i="4"/>
  <c r="AD2009" i="4" s="1"/>
  <c r="AE2009" i="4" s="1"/>
  <c r="AB2820" i="4"/>
  <c r="AC2820" i="4"/>
  <c r="AB2819" i="4"/>
  <c r="AC2819" i="4"/>
  <c r="AG2819" i="4" s="1" a="1"/>
  <c r="AG2819" i="4" s="1"/>
  <c r="AB2145" i="4"/>
  <c r="AC2145" i="4"/>
  <c r="AD2145" i="4" s="1"/>
  <c r="AE2145" i="4" s="1"/>
  <c r="AB2144" i="4"/>
  <c r="AC2144" i="4"/>
  <c r="AG2144" i="4" s="1" a="1"/>
  <c r="AG2144" i="4" s="1"/>
  <c r="AB2798" i="4"/>
  <c r="AC2798" i="4"/>
  <c r="AD2798" i="4" s="1"/>
  <c r="AB2031" i="4"/>
  <c r="AC2031" i="4"/>
  <c r="AB2797" i="4"/>
  <c r="AC2797" i="4"/>
  <c r="AB2030" i="4"/>
  <c r="AC2030" i="4"/>
  <c r="AD2030" i="4" s="1"/>
  <c r="AE2030" i="4" s="1"/>
  <c r="AB2000" i="4"/>
  <c r="AC2000" i="4"/>
  <c r="AG2000" i="4" s="1" a="1"/>
  <c r="AG2000" i="4" s="1"/>
  <c r="AB2001" i="4"/>
  <c r="AC2001" i="4"/>
  <c r="AD2001" i="4" s="1"/>
  <c r="AB1995" i="4"/>
  <c r="AC1995" i="4"/>
  <c r="AD1995" i="4" s="1"/>
  <c r="AE1995" i="4" s="1"/>
  <c r="AB1998" i="4"/>
  <c r="AC1998" i="4"/>
  <c r="AG1998" i="4" s="1" a="1"/>
  <c r="AG1998" i="4" s="1"/>
  <c r="AB1996" i="4"/>
  <c r="AC1996" i="4"/>
  <c r="AD1996" i="4" s="1"/>
  <c r="AB1997" i="4"/>
  <c r="AC1997" i="4"/>
  <c r="AB1999" i="4"/>
  <c r="AC1999" i="4"/>
  <c r="AB650" i="4"/>
  <c r="AC650" i="4"/>
  <c r="AD650" i="4" s="1"/>
  <c r="AE650" i="4" s="1"/>
  <c r="AB652" i="4"/>
  <c r="AC652" i="4"/>
  <c r="AG652" i="4" s="1" a="1"/>
  <c r="AG652" i="4" s="1"/>
  <c r="AB651" i="4"/>
  <c r="AC651" i="4"/>
  <c r="AD651" i="4" s="1"/>
  <c r="AB810" i="4"/>
  <c r="AC810" i="4"/>
  <c r="AD810" i="4" s="1"/>
  <c r="AE810" i="4" s="1"/>
  <c r="AB208" i="4"/>
  <c r="AC208" i="4"/>
  <c r="AG208" i="4" s="1" a="1"/>
  <c r="AG208" i="4" s="1"/>
  <c r="AB205" i="4"/>
  <c r="AC205" i="4"/>
  <c r="AD205" i="4" s="1"/>
  <c r="AB204" i="4"/>
  <c r="AC204" i="4"/>
  <c r="AB206" i="4"/>
  <c r="AC206" i="4"/>
  <c r="AB207" i="4"/>
  <c r="AC207" i="4"/>
  <c r="AB794" i="4"/>
  <c r="AC794" i="4"/>
  <c r="AG794" i="4" s="1" a="1"/>
  <c r="AG794" i="4" s="1"/>
  <c r="AB200" i="4"/>
  <c r="AC200" i="4"/>
  <c r="AG200" i="4" s="1" a="1"/>
  <c r="AG200" i="4" s="1"/>
  <c r="AB795" i="4"/>
  <c r="AC795" i="4"/>
  <c r="AB796" i="4"/>
  <c r="AC796" i="4"/>
  <c r="AG796" i="4" s="1" a="1"/>
  <c r="AG796" i="4" s="1"/>
  <c r="AB199" i="4"/>
  <c r="AC199" i="4"/>
  <c r="AB793" i="4"/>
  <c r="AC793" i="4"/>
  <c r="AB648" i="4"/>
  <c r="AC648" i="4"/>
  <c r="AB642" i="4"/>
  <c r="AC642" i="4"/>
  <c r="AB2" i="4"/>
  <c r="AC2" i="4"/>
  <c r="AK2" i="4" s="1" a="1"/>
  <c r="AK2" i="4" s="1"/>
  <c r="AB2724" i="4"/>
  <c r="AC2724" i="4"/>
  <c r="AG2724" i="4" s="1" a="1"/>
  <c r="AG2724" i="4" s="1"/>
  <c r="AB800" i="4"/>
  <c r="AC800" i="4"/>
  <c r="AB1146" i="4"/>
  <c r="AC1146" i="4"/>
  <c r="AB1143" i="4"/>
  <c r="AC1143" i="4"/>
  <c r="AG1143" i="4" s="1" a="1"/>
  <c r="AG1143" i="4" s="1"/>
  <c r="AB638" i="4"/>
  <c r="AC638" i="4"/>
  <c r="AB635" i="4"/>
  <c r="AC635" i="4"/>
  <c r="AG635" i="4" s="1" a="1"/>
  <c r="AG635" i="4" s="1"/>
  <c r="AB203" i="4"/>
  <c r="AC203" i="4"/>
  <c r="AD203" i="4" s="1"/>
  <c r="AE203" i="4" s="1"/>
  <c r="AB797" i="4"/>
  <c r="AC797" i="4"/>
  <c r="AG797" i="4" s="1" a="1"/>
  <c r="AG797" i="4" s="1"/>
  <c r="AB201" i="4"/>
  <c r="AC201" i="4"/>
  <c r="AG201" i="4" s="1" a="1"/>
  <c r="AG201" i="4" s="1"/>
  <c r="AB799" i="4"/>
  <c r="AC799" i="4"/>
  <c r="AB798" i="4"/>
  <c r="AC798" i="4"/>
  <c r="AB1975" i="4"/>
  <c r="AC1975" i="4"/>
  <c r="AD1975" i="4" s="1"/>
  <c r="AB1529" i="4"/>
  <c r="AC1529" i="4"/>
  <c r="AB1528" i="4"/>
  <c r="AC1528" i="4"/>
  <c r="AG1528" i="4" s="1" a="1"/>
  <c r="AG1528" i="4" s="1"/>
  <c r="AB2784" i="4"/>
  <c r="AC2784" i="4"/>
  <c r="AB2785" i="4"/>
  <c r="AC2785" i="4"/>
  <c r="AG2785" i="4" s="1" a="1"/>
  <c r="AG2785" i="4" s="1"/>
  <c r="AB2795" i="4"/>
  <c r="AC2795" i="4"/>
  <c r="AG2795" i="4" s="1" a="1"/>
  <c r="AG2795" i="4" s="1"/>
  <c r="AB2786" i="4"/>
  <c r="AC2786" i="4"/>
  <c r="AB2796" i="4"/>
  <c r="AC2796" i="4"/>
  <c r="AD2796" i="4" s="1"/>
  <c r="AE2796" i="4" s="1"/>
  <c r="AB2005" i="4"/>
  <c r="AC2005" i="4"/>
  <c r="AB2523" i="4"/>
  <c r="AC2523" i="4"/>
  <c r="AB2649" i="4"/>
  <c r="AC2649" i="4"/>
  <c r="AG2649" i="4" s="1" a="1"/>
  <c r="AG2649" i="4" s="1"/>
  <c r="AB2532" i="4"/>
  <c r="AC2532" i="4"/>
  <c r="AD2532" i="4" s="1"/>
  <c r="AE2532" i="4" s="1"/>
  <c r="AF2532" i="4" s="1"/>
  <c r="AB2171" i="4"/>
  <c r="AC2171" i="4"/>
  <c r="AB2540" i="4"/>
  <c r="AC2540" i="4"/>
  <c r="AD2540" i="4" s="1"/>
  <c r="AB2539" i="4"/>
  <c r="AC2539" i="4"/>
  <c r="AD2539" i="4" s="1"/>
  <c r="AB2186" i="4"/>
  <c r="AC2186" i="4"/>
  <c r="AB2553" i="4"/>
  <c r="AC2553" i="4"/>
  <c r="AB2197" i="4"/>
  <c r="AC2197" i="4"/>
  <c r="AB2569" i="4"/>
  <c r="AC2569" i="4"/>
  <c r="AG2569" i="4" s="1" a="1"/>
  <c r="AG2569" i="4" s="1"/>
  <c r="AB2570" i="4"/>
  <c r="AC2570" i="4"/>
  <c r="AB2575" i="4"/>
  <c r="AC2575" i="4"/>
  <c r="AG2575" i="4" s="1" a="1"/>
  <c r="AG2575" i="4" s="1"/>
  <c r="AB2206" i="4"/>
  <c r="AC2206" i="4"/>
  <c r="AB2205" i="4"/>
  <c r="AC2205" i="4"/>
  <c r="AD2205" i="4" s="1"/>
  <c r="AB2581" i="4"/>
  <c r="AC2581" i="4"/>
  <c r="AD2581" i="4" s="1"/>
  <c r="AE2581" i="4" s="1"/>
  <c r="AB2582" i="4"/>
  <c r="AC2582" i="4"/>
  <c r="AB2210" i="4"/>
  <c r="AC2210" i="4"/>
  <c r="AB2036" i="4"/>
  <c r="AC2036" i="4"/>
  <c r="AG2036" i="4" s="1" a="1"/>
  <c r="AG2036" i="4" s="1"/>
  <c r="AB2038" i="4"/>
  <c r="AC2038" i="4"/>
  <c r="AB2037" i="4"/>
  <c r="AC2037" i="4"/>
  <c r="AG2037" i="4" s="1" a="1"/>
  <c r="AG2037" i="4" s="1"/>
  <c r="AB2180" i="4"/>
  <c r="AC2180" i="4"/>
  <c r="AB2177" i="4"/>
  <c r="AC2177" i="4"/>
  <c r="AK2177" i="4" s="1" a="1"/>
  <c r="AK2177" i="4" s="1"/>
  <c r="AB2595" i="4"/>
  <c r="AC2595" i="4"/>
  <c r="AD2595" i="4" s="1"/>
  <c r="AE2595" i="4" s="1"/>
  <c r="AF2595" i="4" s="1"/>
  <c r="AJ2595" i="4" s="1" a="1"/>
  <c r="AJ2595" i="4" s="1"/>
  <c r="AB2597" i="4"/>
  <c r="AC2597" i="4"/>
  <c r="AB2225" i="4"/>
  <c r="AC2225" i="4"/>
  <c r="AB2596" i="4"/>
  <c r="AC2596" i="4"/>
  <c r="AB2224" i="4"/>
  <c r="AC2224" i="4"/>
  <c r="AD2224" i="4" s="1"/>
  <c r="AB2815" i="4"/>
  <c r="AC2815" i="4"/>
  <c r="AG2815" i="4" s="1" a="1"/>
  <c r="AG2815" i="4" s="1"/>
  <c r="AB2800" i="4"/>
  <c r="AC2800" i="4"/>
  <c r="AK2800" i="4" s="1" a="1"/>
  <c r="AK2800" i="4" s="1"/>
  <c r="AB2814" i="4"/>
  <c r="AC2814" i="4"/>
  <c r="AB2799" i="4"/>
  <c r="AC2799" i="4"/>
  <c r="AB2586" i="4"/>
  <c r="AC2586" i="4"/>
  <c r="AB2587" i="4"/>
  <c r="AC2587" i="4"/>
  <c r="AB2212" i="4"/>
  <c r="AC2212" i="4"/>
  <c r="AD2212" i="4" s="1"/>
  <c r="AB2571" i="4"/>
  <c r="AC2571" i="4"/>
  <c r="AD2571" i="4" s="1"/>
  <c r="AE2571" i="4" s="1"/>
  <c r="AF2571" i="4" s="1"/>
  <c r="AB2576" i="4"/>
  <c r="AC2576" i="4"/>
  <c r="AB2580" i="4"/>
  <c r="AC2580" i="4"/>
  <c r="AK2580" i="4" s="1" a="1"/>
  <c r="AK2580" i="4" s="1"/>
  <c r="AB2207" i="4"/>
  <c r="AC2207" i="4"/>
  <c r="AG2207" i="4" s="1" a="1"/>
  <c r="AG2207" i="4" s="1"/>
  <c r="AB2593" i="4"/>
  <c r="AC2593" i="4"/>
  <c r="AD2593" i="4" s="1"/>
  <c r="AE2593" i="4" s="1"/>
  <c r="AF2593" i="4" s="1"/>
  <c r="AB2594" i="4"/>
  <c r="AC2594" i="4"/>
  <c r="AB2268" i="4"/>
  <c r="AC2268" i="4"/>
  <c r="AB2223" i="4"/>
  <c r="AC2223" i="4"/>
  <c r="AD2223" i="4" s="1"/>
  <c r="AB2222" i="4"/>
  <c r="AC2222" i="4"/>
  <c r="AD2222" i="4" s="1"/>
  <c r="AE2222" i="4" s="1"/>
  <c r="AB2645" i="4"/>
  <c r="AC2645" i="4"/>
  <c r="AG2645" i="4" s="1" a="1"/>
  <c r="AG2645" i="4" s="1"/>
  <c r="AB2249" i="4"/>
  <c r="AC2249" i="4"/>
  <c r="AK2249" i="4" s="1" a="1"/>
  <c r="AK2249" i="4" s="1"/>
  <c r="AB2551" i="4"/>
  <c r="AC2551" i="4"/>
  <c r="AK2551" i="4" s="1" a="1"/>
  <c r="AK2551" i="4" s="1"/>
  <c r="AB2195" i="4"/>
  <c r="AC2195" i="4"/>
  <c r="AD2195" i="4" s="1"/>
  <c r="AE2195" i="4" s="1"/>
  <c r="AB2267" i="4"/>
  <c r="AC2267" i="4"/>
  <c r="AD2267" i="4" s="1"/>
  <c r="AE2267" i="4" s="1"/>
  <c r="AB2221" i="4"/>
  <c r="AC2221" i="4"/>
  <c r="AB2552" i="4"/>
  <c r="AC2552" i="4"/>
  <c r="AD2552" i="4" s="1"/>
  <c r="AB2834" i="4"/>
  <c r="AC2834" i="4"/>
  <c r="AB2550" i="4"/>
  <c r="AC2550" i="4"/>
  <c r="AG2550" i="4" s="1" a="1"/>
  <c r="AG2550" i="4" s="1"/>
  <c r="AB2548" i="4"/>
  <c r="AC2548" i="4"/>
  <c r="AK2548" i="4" s="1" a="1"/>
  <c r="AK2548" i="4" s="1"/>
  <c r="AB2545" i="4"/>
  <c r="AC2545" i="4"/>
  <c r="AG2545" i="4" s="1" a="1"/>
  <c r="AG2545" i="4" s="1"/>
  <c r="AB2191" i="4"/>
  <c r="AC2191" i="4"/>
  <c r="AD2191" i="4" s="1"/>
  <c r="AE2191" i="4" s="1"/>
  <c r="AF2191" i="4" s="1"/>
  <c r="AB2824" i="4"/>
  <c r="AC2824" i="4"/>
  <c r="AD2824" i="4" s="1"/>
  <c r="AB2547" i="4"/>
  <c r="AC2547" i="4"/>
  <c r="AB2544" i="4"/>
  <c r="AC2544" i="4"/>
  <c r="AD2544" i="4" s="1"/>
  <c r="AB2190" i="4"/>
  <c r="AC2190" i="4"/>
  <c r="AD2190" i="4" s="1"/>
  <c r="AE2190" i="4" s="1"/>
  <c r="AI2190" i="4" s="1" a="1"/>
  <c r="AI2190" i="4" s="1"/>
  <c r="AB2546" i="4"/>
  <c r="AC2546" i="4"/>
  <c r="AB2542" i="4"/>
  <c r="AC2542" i="4"/>
  <c r="AB2189" i="4"/>
  <c r="AC2189" i="4"/>
  <c r="AD2189" i="4" s="1"/>
  <c r="AB2549" i="4"/>
  <c r="AC2549" i="4"/>
  <c r="AB2543" i="4"/>
  <c r="AC2543" i="4"/>
  <c r="AD2543" i="4" s="1"/>
  <c r="AE2543" i="4" s="1"/>
  <c r="AF2543" i="4" s="1"/>
  <c r="AB2188" i="4"/>
  <c r="AC2188" i="4"/>
  <c r="AB2192" i="4"/>
  <c r="AC2192" i="4"/>
  <c r="AD2192" i="4" s="1"/>
  <c r="AB2193" i="4"/>
  <c r="AC2193" i="4"/>
  <c r="AD2193" i="4" s="1"/>
  <c r="AE2193" i="4" s="1"/>
  <c r="AF2193" i="4" s="1"/>
  <c r="AB2592" i="4"/>
  <c r="AC2592" i="4"/>
  <c r="AG2592" i="4" s="1" a="1"/>
  <c r="AG2592" i="4" s="1"/>
  <c r="AB2829" i="4"/>
  <c r="AC2829" i="4"/>
  <c r="AD2829" i="4" s="1"/>
  <c r="AL2829" i="4" s="1" a="1"/>
  <c r="AL2829" i="4" s="1"/>
  <c r="AB2217" i="4"/>
  <c r="AC2217" i="4"/>
  <c r="AK2217" i="4" s="1" a="1"/>
  <c r="AK2217" i="4" s="1"/>
  <c r="AB2266" i="4"/>
  <c r="AC2266" i="4"/>
  <c r="AB2591" i="4"/>
  <c r="AC2591" i="4"/>
  <c r="AD2591" i="4" s="1"/>
  <c r="AL2591" i="4" s="1" a="1"/>
  <c r="AL2591" i="4" s="1"/>
  <c r="AB2828" i="4"/>
  <c r="AC2828" i="4"/>
  <c r="AD2828" i="4" s="1"/>
  <c r="AB2220" i="4"/>
  <c r="AC2220" i="4"/>
  <c r="AG2220" i="4" s="1" a="1"/>
  <c r="AG2220" i="4" s="1"/>
  <c r="AB2590" i="4"/>
  <c r="AC2590" i="4"/>
  <c r="AD2590" i="4" s="1"/>
  <c r="AE2590" i="4" s="1"/>
  <c r="AB2827" i="4"/>
  <c r="AC2827" i="4"/>
  <c r="AG2827" i="4" s="1" a="1"/>
  <c r="AG2827" i="4" s="1"/>
  <c r="AB2219" i="4"/>
  <c r="AC2219" i="4"/>
  <c r="AK2219" i="4" s="1" a="1"/>
  <c r="AK2219" i="4" s="1"/>
  <c r="AB2589" i="4"/>
  <c r="AC2589" i="4"/>
  <c r="AK2589" i="4" s="1" a="1"/>
  <c r="AK2589" i="4" s="1"/>
  <c r="AB2830" i="4"/>
  <c r="AC2830" i="4"/>
  <c r="AD2830" i="4" s="1"/>
  <c r="AE2830" i="4" s="1"/>
  <c r="AF2830" i="4" s="1"/>
  <c r="AJ2830" i="4" s="1" a="1"/>
  <c r="AJ2830" i="4" s="1"/>
  <c r="AB2218" i="4"/>
  <c r="AC2218" i="4"/>
  <c r="AD2218" i="4" s="1"/>
  <c r="AE2218" i="4" s="1"/>
  <c r="AB2588" i="4"/>
  <c r="AC2588" i="4"/>
  <c r="AD2588" i="4" s="1"/>
  <c r="AB2826" i="4"/>
  <c r="AC2826" i="4"/>
  <c r="AB2216" i="4"/>
  <c r="AC2216" i="4"/>
  <c r="AB2182" i="4"/>
  <c r="AC2182" i="4"/>
  <c r="AK2182" i="4" s="1" a="1"/>
  <c r="AK2182" i="4" s="1"/>
  <c r="AB2214" i="4"/>
  <c r="AC2214" i="4"/>
  <c r="AD2214" i="4" s="1"/>
  <c r="AB2825" i="4"/>
  <c r="AC2825" i="4"/>
  <c r="AB2213" i="4"/>
  <c r="AC2213" i="4"/>
  <c r="AK2213" i="4" s="1" a="1"/>
  <c r="AK2213" i="4" s="1"/>
  <c r="AB2215" i="4"/>
  <c r="AC2215" i="4"/>
  <c r="AD2215" i="4" s="1"/>
  <c r="AE2215" i="4" s="1"/>
  <c r="AB2611" i="4"/>
  <c r="AC2611" i="4"/>
  <c r="AD2611" i="4" s="1"/>
  <c r="AE2611" i="4" s="1"/>
  <c r="AB2612" i="4"/>
  <c r="AC2612" i="4"/>
  <c r="AK2612" i="4" s="1" a="1"/>
  <c r="AK2612" i="4" s="1"/>
  <c r="AB2234" i="4"/>
  <c r="AC2234" i="4"/>
  <c r="AB2558" i="4"/>
  <c r="AC2558" i="4"/>
  <c r="AK2558" i="4" s="1" a="1"/>
  <c r="AK2558" i="4" s="1"/>
  <c r="AB2559" i="4"/>
  <c r="AC2559" i="4"/>
  <c r="AK2559" i="4" s="1" a="1"/>
  <c r="AK2559" i="4" s="1"/>
  <c r="AB2201" i="4"/>
  <c r="AC2201" i="4"/>
  <c r="AG2201" i="4" s="1" a="1"/>
  <c r="AG2201" i="4" s="1"/>
  <c r="AB2527" i="4"/>
  <c r="AC2527" i="4"/>
  <c r="AK2527" i="4" s="1" a="1"/>
  <c r="AK2527" i="4" s="1"/>
  <c r="AB2528" i="4"/>
  <c r="AC2528" i="4"/>
  <c r="AD2528" i="4" s="1"/>
  <c r="AL2528" i="4" s="1" a="1"/>
  <c r="AL2528" i="4" s="1"/>
  <c r="AB2173" i="4"/>
  <c r="AC2173" i="4"/>
  <c r="AD2173" i="4" s="1"/>
  <c r="AH2173" i="4" s="1" a="1"/>
  <c r="AH2173" i="4" s="1"/>
  <c r="AB2638" i="4"/>
  <c r="AC2638" i="4"/>
  <c r="AK2638" i="4" s="1" a="1"/>
  <c r="AK2638" i="4" s="1"/>
  <c r="AB2624" i="4"/>
  <c r="AC2624" i="4"/>
  <c r="AK2624" i="4" s="1" a="1"/>
  <c r="AK2624" i="4" s="1"/>
  <c r="AB2653" i="4"/>
  <c r="AC2653" i="4"/>
  <c r="AB2238" i="4"/>
  <c r="AC2238" i="4"/>
  <c r="AB2017" i="4"/>
  <c r="AC2017" i="4"/>
  <c r="AK2017" i="4" s="1" a="1"/>
  <c r="AK2017" i="4" s="1"/>
  <c r="AB2020" i="4"/>
  <c r="AC2020" i="4"/>
  <c r="AD2020" i="4" s="1"/>
  <c r="AB2021" i="4"/>
  <c r="AC2021" i="4"/>
  <c r="AD2021" i="4" s="1"/>
  <c r="AL2021" i="4" s="1" a="1"/>
  <c r="AL2021" i="4" s="1"/>
  <c r="AB2019" i="4"/>
  <c r="AC2019" i="4"/>
  <c r="AD2019" i="4" s="1"/>
  <c r="AE2019" i="4" s="1"/>
  <c r="AB2013" i="4"/>
  <c r="AC2013" i="4"/>
  <c r="AG2013" i="4" s="1" a="1"/>
  <c r="AG2013" i="4" s="1"/>
  <c r="AB2018" i="4"/>
  <c r="AC2018" i="4"/>
  <c r="AD2018" i="4" s="1"/>
  <c r="AB2012" i="4"/>
  <c r="AC2012" i="4"/>
  <c r="AB2022" i="4"/>
  <c r="AC2022" i="4"/>
  <c r="AG2022" i="4" s="1" a="1"/>
  <c r="AG2022" i="4" s="1"/>
  <c r="AB2023" i="4"/>
  <c r="AC2023" i="4"/>
  <c r="AB2016" i="4"/>
  <c r="AC2016" i="4"/>
  <c r="AG2016" i="4" s="1" a="1"/>
  <c r="AG2016" i="4" s="1"/>
  <c r="AB2015" i="4"/>
  <c r="AC2015" i="4"/>
  <c r="AG2015" i="4" s="1" a="1"/>
  <c r="AG2015" i="4" s="1"/>
  <c r="AB2011" i="4"/>
  <c r="AC2011" i="4"/>
  <c r="AB2014" i="4"/>
  <c r="AC2014" i="4"/>
  <c r="AG2014" i="4" s="1" a="1"/>
  <c r="AG2014" i="4" s="1"/>
  <c r="AB2823" i="4"/>
  <c r="AC2823" i="4"/>
  <c r="AB2533" i="4"/>
  <c r="AC2533" i="4"/>
  <c r="AB2534" i="4"/>
  <c r="AC2534" i="4"/>
  <c r="AG2534" i="4" s="1" a="1"/>
  <c r="AG2534" i="4" s="1"/>
  <c r="AB2174" i="4"/>
  <c r="AC2174" i="4"/>
  <c r="AD2174" i="4" s="1"/>
  <c r="AE2174" i="4" s="1"/>
  <c r="AB2642" i="4"/>
  <c r="AC2642" i="4"/>
  <c r="AB2247" i="4"/>
  <c r="AC2247" i="4"/>
  <c r="AK2247" i="4" s="1" a="1"/>
  <c r="AK2247" i="4" s="1"/>
  <c r="AB2196" i="4"/>
  <c r="AC2196" i="4"/>
  <c r="AD2196" i="4" s="1"/>
  <c r="AE2196" i="4" s="1"/>
  <c r="AB2194" i="4"/>
  <c r="AC2194" i="4"/>
  <c r="AG2194" i="4" s="1" a="1"/>
  <c r="AG2194" i="4" s="1"/>
  <c r="AB2179" i="4"/>
  <c r="AC2179" i="4"/>
  <c r="AD2179" i="4" s="1"/>
  <c r="AB2560" i="4"/>
  <c r="AC2560" i="4"/>
  <c r="AB2563" i="4"/>
  <c r="AC2563" i="4"/>
  <c r="AG2563" i="4" s="1" a="1"/>
  <c r="AG2563" i="4" s="1"/>
  <c r="AB2554" i="4"/>
  <c r="AC2554" i="4"/>
  <c r="AD2554" i="4" s="1"/>
  <c r="AE2554" i="4" s="1"/>
  <c r="AB2562" i="4"/>
  <c r="AC2562" i="4"/>
  <c r="AG2562" i="4" s="1" a="1"/>
  <c r="AG2562" i="4" s="1"/>
  <c r="AB2564" i="4"/>
  <c r="AC2564" i="4"/>
  <c r="AG2564" i="4" s="1" a="1"/>
  <c r="AG2564" i="4" s="1"/>
  <c r="AB2561" i="4"/>
  <c r="AC2561" i="4"/>
  <c r="AB2203" i="4"/>
  <c r="AC2203" i="4"/>
  <c r="AG2203" i="4" s="1" a="1"/>
  <c r="AG2203" i="4" s="1"/>
  <c r="AB2556" i="4"/>
  <c r="AC2556" i="4"/>
  <c r="AD2556" i="4" s="1"/>
  <c r="AB2557" i="4"/>
  <c r="AC2557" i="4"/>
  <c r="AB2200" i="4"/>
  <c r="AC2200" i="4"/>
  <c r="AG2200" i="4" s="1" a="1"/>
  <c r="AG2200" i="4" s="1"/>
  <c r="AB2202" i="4"/>
  <c r="AC2202" i="4"/>
  <c r="AD2202" i="4" s="1"/>
  <c r="AE2202" i="4" s="1"/>
  <c r="AB2635" i="4"/>
  <c r="AC2635" i="4"/>
  <c r="AG2635" i="4" s="1" a="1"/>
  <c r="AG2635" i="4" s="1"/>
  <c r="AB2631" i="4"/>
  <c r="AC2631" i="4"/>
  <c r="AG2631" i="4" s="1" a="1"/>
  <c r="AG2631" i="4" s="1"/>
  <c r="AB2242" i="4"/>
  <c r="AC2242" i="4"/>
  <c r="AB2637" i="4"/>
  <c r="AC2637" i="4"/>
  <c r="AG2637" i="4" s="1" a="1"/>
  <c r="AG2637" i="4" s="1"/>
  <c r="AB2633" i="4"/>
  <c r="AC2633" i="4"/>
  <c r="AD2633" i="4" s="1"/>
  <c r="AB2244" i="4"/>
  <c r="AC2244" i="4"/>
  <c r="AB2636" i="4"/>
  <c r="AC2636" i="4"/>
  <c r="AB2632" i="4"/>
  <c r="AC2632" i="4"/>
  <c r="AD2632" i="4" s="1"/>
  <c r="AE2632" i="4" s="1"/>
  <c r="AB2243" i="4"/>
  <c r="AC2243" i="4"/>
  <c r="AB2634" i="4"/>
  <c r="AC2634" i="4"/>
  <c r="AG2634" i="4" s="1" a="1"/>
  <c r="AG2634" i="4" s="1"/>
  <c r="AB2630" i="4"/>
  <c r="AC2630" i="4"/>
  <c r="AB2245" i="4"/>
  <c r="AC2245" i="4"/>
  <c r="AD2245" i="4" s="1"/>
  <c r="AE2245" i="4" s="1"/>
  <c r="AB2241" i="4"/>
  <c r="AC2241" i="4"/>
  <c r="AB2643" i="4"/>
  <c r="AC2643" i="4"/>
  <c r="AB2644" i="4"/>
  <c r="AC2644" i="4"/>
  <c r="AB2248" i="4"/>
  <c r="AC2248" i="4"/>
  <c r="AD2248" i="4" s="1"/>
  <c r="AE2248" i="4" s="1"/>
  <c r="AB2525" i="4"/>
  <c r="AC2525" i="4"/>
  <c r="AK2525" i="4" s="1" a="1"/>
  <c r="AK2525" i="4" s="1"/>
  <c r="AB2531" i="4"/>
  <c r="AC2531" i="4"/>
  <c r="AG2531" i="4" s="1" a="1"/>
  <c r="AG2531" i="4" s="1"/>
  <c r="AB2170" i="4"/>
  <c r="AC2170" i="4"/>
  <c r="AB2565" i="4"/>
  <c r="AC2565" i="4"/>
  <c r="AD2565" i="4" s="1"/>
  <c r="AE2565" i="4" s="1"/>
  <c r="AB2568" i="4"/>
  <c r="AC2568" i="4"/>
  <c r="AD2568" i="4" s="1"/>
  <c r="AB2199" i="4"/>
  <c r="AC2199" i="4"/>
  <c r="AB2181" i="4"/>
  <c r="AC2181" i="4"/>
  <c r="AG2181" i="4" s="1" a="1"/>
  <c r="AG2181" i="4" s="1"/>
  <c r="AB2178" i="4"/>
  <c r="AC2178" i="4"/>
  <c r="AD2178" i="4" s="1"/>
  <c r="AB2604" i="4"/>
  <c r="AC2604" i="4"/>
  <c r="AG2604" i="4" s="1" a="1"/>
  <c r="AG2604" i="4" s="1"/>
  <c r="AB2656" i="4"/>
  <c r="AC2656" i="4"/>
  <c r="AK2656" i="4" s="1" a="1"/>
  <c r="AK2656" i="4" s="1"/>
  <c r="AB2602" i="4"/>
  <c r="AC2602" i="4"/>
  <c r="AK2602" i="4" s="1" a="1"/>
  <c r="AK2602" i="4" s="1"/>
  <c r="AB2617" i="4"/>
  <c r="AC2617" i="4"/>
  <c r="AD2617" i="4" s="1"/>
  <c r="AE2617" i="4" s="1"/>
  <c r="AB2606" i="4"/>
  <c r="AC2606" i="4"/>
  <c r="AD2606" i="4" s="1"/>
  <c r="AB2658" i="4"/>
  <c r="AC2658" i="4"/>
  <c r="AB2231" i="4"/>
  <c r="AC2231" i="4"/>
  <c r="AG2231" i="4" s="1" a="1"/>
  <c r="AG2231" i="4" s="1"/>
  <c r="AB2615" i="4"/>
  <c r="AC2615" i="4"/>
  <c r="AD2615" i="4" s="1"/>
  <c r="AE2615" i="4" s="1"/>
  <c r="AB2601" i="4"/>
  <c r="AC2601" i="4"/>
  <c r="AB2600" i="4"/>
  <c r="AC2600" i="4"/>
  <c r="AD2600" i="4" s="1"/>
  <c r="AL2600" i="4" s="1" a="1"/>
  <c r="AL2600" i="4" s="1"/>
  <c r="AK2600" i="4" a="1"/>
  <c r="AK2600" i="4" s="1"/>
  <c r="AB2650" i="4"/>
  <c r="AC2650" i="4"/>
  <c r="AK2650" i="4" s="1" a="1"/>
  <c r="AK2650" i="4" s="1"/>
  <c r="AB2227" i="4"/>
  <c r="AC2227" i="4"/>
  <c r="AD2227" i="4" s="1"/>
  <c r="AB2618" i="4"/>
  <c r="AC2618" i="4"/>
  <c r="AD2618" i="4" s="1"/>
  <c r="AB2603" i="4"/>
  <c r="AC2603" i="4"/>
  <c r="AB2657" i="4"/>
  <c r="AC2657" i="4"/>
  <c r="AG2657" i="4" s="1" a="1"/>
  <c r="AG2657" i="4" s="1"/>
  <c r="AB2230" i="4"/>
  <c r="AC2230" i="4"/>
  <c r="AD2230" i="4" s="1"/>
  <c r="AE2230" i="4" s="1"/>
  <c r="AB2228" i="4"/>
  <c r="AC2228" i="4"/>
  <c r="AD2228" i="4" s="1"/>
  <c r="AB2813" i="4"/>
  <c r="AC2813" i="4"/>
  <c r="AB2810" i="4"/>
  <c r="AC2810" i="4"/>
  <c r="AG2810" i="4" s="1" a="1"/>
  <c r="AG2810" i="4" s="1"/>
  <c r="AB2034" i="4"/>
  <c r="AC2034" i="4"/>
  <c r="AD2034" i="4" s="1"/>
  <c r="AE2034" i="4" s="1"/>
  <c r="AB2250" i="4"/>
  <c r="AC2250" i="4"/>
  <c r="AD2250" i="4" s="1"/>
  <c r="AB2538" i="4"/>
  <c r="AC2538" i="4"/>
  <c r="AB2265" i="4"/>
  <c r="AC2265" i="4"/>
  <c r="AB2035" i="4"/>
  <c r="AC2035" i="4"/>
  <c r="AD2035" i="4" s="1"/>
  <c r="AE2035" i="4" s="1"/>
  <c r="AB2184" i="4"/>
  <c r="AC2184" i="4"/>
  <c r="AB2572" i="4"/>
  <c r="AC2572" i="4"/>
  <c r="AG2572" i="4" s="1" a="1"/>
  <c r="AG2572" i="4" s="1"/>
  <c r="AB2585" i="4"/>
  <c r="AC2585" i="4"/>
  <c r="AD2585" i="4" s="1"/>
  <c r="AE2585" i="4" s="1"/>
  <c r="AB2208" i="4"/>
  <c r="AC2208" i="4"/>
  <c r="AD2208" i="4" s="1"/>
  <c r="AE2208" i="4" s="1"/>
  <c r="AB2584" i="4"/>
  <c r="AC2584" i="4"/>
  <c r="AD2584" i="4" s="1"/>
  <c r="AB2583" i="4"/>
  <c r="AC2583" i="4"/>
  <c r="AB2211" i="4"/>
  <c r="AC2211" i="4"/>
  <c r="AG2211" i="4" s="1" a="1"/>
  <c r="AG2211" i="4" s="1"/>
  <c r="AB2524" i="4"/>
  <c r="AC2524" i="4"/>
  <c r="AD2524" i="4" s="1"/>
  <c r="AE2524" i="4" s="1"/>
  <c r="AB2530" i="4"/>
  <c r="AC2530" i="4"/>
  <c r="AD2530" i="4" s="1"/>
  <c r="AB2169" i="4"/>
  <c r="AC2169" i="4"/>
  <c r="AG2169" i="4" s="1" a="1"/>
  <c r="AG2169" i="4" s="1"/>
  <c r="AB2536" i="4"/>
  <c r="AC2536" i="4"/>
  <c r="AB2185" i="4"/>
  <c r="AC2185" i="4"/>
  <c r="AD2185" i="4" s="1"/>
  <c r="AE2185" i="4" s="1"/>
  <c r="AB2251" i="4"/>
  <c r="AC2251" i="4"/>
  <c r="AD2251" i="4" s="1"/>
  <c r="AB2537" i="4"/>
  <c r="AC2537" i="4"/>
  <c r="AB2264" i="4"/>
  <c r="AC2264" i="4"/>
  <c r="AG2264" i="4" s="1" a="1"/>
  <c r="AG2264" i="4" s="1"/>
  <c r="AB2541" i="4"/>
  <c r="AC2541" i="4"/>
  <c r="AD2541" i="4" s="1"/>
  <c r="AE2541" i="4" s="1"/>
  <c r="AB2822" i="4"/>
  <c r="AC2822" i="4"/>
  <c r="AD2822" i="4" s="1"/>
  <c r="AB2187" i="4"/>
  <c r="AC2187" i="4"/>
  <c r="AB2183" i="4"/>
  <c r="AC2183" i="4"/>
  <c r="AG2183" i="4" s="1" a="1"/>
  <c r="AG2183" i="4" s="1"/>
  <c r="AB2641" i="4"/>
  <c r="AC2641" i="4"/>
  <c r="AB2639" i="4"/>
  <c r="AC2639" i="4"/>
  <c r="AD2639" i="4" s="1"/>
  <c r="AB2640" i="4"/>
  <c r="AC2640" i="4"/>
  <c r="AB2660" i="4"/>
  <c r="AC2660" i="4"/>
  <c r="AG2660" i="4" s="1" a="1"/>
  <c r="AG2660" i="4" s="1"/>
  <c r="AB2625" i="4"/>
  <c r="AC2625" i="4"/>
  <c r="AD2625" i="4" s="1"/>
  <c r="AE2625" i="4" s="1"/>
  <c r="AB2626" i="4"/>
  <c r="AC2626" i="4"/>
  <c r="AD2626" i="4" s="1"/>
  <c r="AB2659" i="4"/>
  <c r="AC2659" i="4"/>
  <c r="AB2628" i="4"/>
  <c r="AC2628" i="4"/>
  <c r="AK2628" i="4" s="1" a="1"/>
  <c r="AK2628" i="4" s="1"/>
  <c r="AB2629" i="4"/>
  <c r="AC2629" i="4"/>
  <c r="AD2629" i="4" s="1"/>
  <c r="AE2629" i="4" s="1"/>
  <c r="AB2240" i="4"/>
  <c r="AC2240" i="4"/>
  <c r="AD2240" i="4" s="1"/>
  <c r="AB2003" i="4"/>
  <c r="AC2003" i="4"/>
  <c r="AB2239" i="4"/>
  <c r="AC2239" i="4"/>
  <c r="AB2616" i="4"/>
  <c r="AC2616" i="4"/>
  <c r="AD2616" i="4" s="1"/>
  <c r="AE2616" i="4" s="1"/>
  <c r="AB2605" i="4"/>
  <c r="AC2605" i="4"/>
  <c r="AG2605" i="4" s="1" a="1"/>
  <c r="AG2605" i="4" s="1"/>
  <c r="AD2605" i="4"/>
  <c r="AB2652" i="4"/>
  <c r="AC2652" i="4"/>
  <c r="AG2652" i="4" s="1" a="1"/>
  <c r="AG2652" i="4" s="1"/>
  <c r="AB2229" i="4"/>
  <c r="AC2229" i="4"/>
  <c r="AB2622" i="4"/>
  <c r="AC2622" i="4"/>
  <c r="AD2622" i="4" s="1"/>
  <c r="AE2622" i="4" s="1"/>
  <c r="AB2619" i="4"/>
  <c r="AC2619" i="4"/>
  <c r="AD2619" i="4" s="1"/>
  <c r="AB2651" i="4"/>
  <c r="AC2651" i="4"/>
  <c r="AB2623" i="4"/>
  <c r="AC2623" i="4"/>
  <c r="AG2623" i="4" s="1" a="1"/>
  <c r="AG2623" i="4" s="1"/>
  <c r="AB2236" i="4"/>
  <c r="AC2236" i="4"/>
  <c r="AD2236" i="4" s="1"/>
  <c r="AB2235" i="4"/>
  <c r="AC2235" i="4"/>
  <c r="AB2598" i="4"/>
  <c r="AC2598" i="4"/>
  <c r="AD2598" i="4" s="1"/>
  <c r="AB2599" i="4"/>
  <c r="AC2599" i="4"/>
  <c r="AK2599" i="4" s="1" a="1"/>
  <c r="AK2599" i="4" s="1"/>
  <c r="AB2226" i="4"/>
  <c r="AC2226" i="4"/>
  <c r="AD2226" i="4" s="1"/>
  <c r="AE2226" i="4" s="1"/>
  <c r="AB2620" i="4"/>
  <c r="AC2620" i="4"/>
  <c r="AD2620" i="4" s="1"/>
  <c r="AB2621" i="4"/>
  <c r="AC2621" i="4"/>
  <c r="AB2237" i="4"/>
  <c r="AC2237" i="4"/>
  <c r="AG2237" i="4" s="1" a="1"/>
  <c r="AG2237" i="4" s="1"/>
  <c r="AB2246" i="4"/>
  <c r="AC2246" i="4"/>
  <c r="AD2246" i="4" s="1"/>
  <c r="AB2518" i="4"/>
  <c r="AC2518" i="4"/>
  <c r="AG2518" i="4" s="1" a="1"/>
  <c r="AG2518" i="4" s="1"/>
  <c r="AB2522" i="4"/>
  <c r="AC2522" i="4"/>
  <c r="AD2522" i="4" s="1"/>
  <c r="AB2167" i="4"/>
  <c r="AC2167" i="4"/>
  <c r="AK2167" i="4" s="1" a="1"/>
  <c r="AK2167" i="4" s="1"/>
  <c r="AB2519" i="4"/>
  <c r="AC2519" i="4"/>
  <c r="AB2535" i="4"/>
  <c r="AC2535" i="4"/>
  <c r="AD2535" i="4" s="1"/>
  <c r="AB2175" i="4"/>
  <c r="AC2175" i="4"/>
  <c r="AB2520" i="4"/>
  <c r="AC2520" i="4"/>
  <c r="AG2520" i="4" s="1" a="1"/>
  <c r="AG2520" i="4" s="1"/>
  <c r="AB2521" i="4"/>
  <c r="AC2521" i="4"/>
  <c r="AD2521" i="4" s="1"/>
  <c r="AE2521" i="4" s="1"/>
  <c r="AB2168" i="4"/>
  <c r="AC2168" i="4"/>
  <c r="AB2555" i="4"/>
  <c r="AC2555" i="4"/>
  <c r="AB2574" i="4"/>
  <c r="AC2574" i="4"/>
  <c r="AB2573" i="4"/>
  <c r="AC2573" i="4"/>
  <c r="AD2573" i="4" s="1"/>
  <c r="AE2573" i="4" s="1"/>
  <c r="AB2198" i="4"/>
  <c r="AC2198" i="4"/>
  <c r="AD2198" i="4" s="1"/>
  <c r="AB2577" i="4"/>
  <c r="AC2577" i="4"/>
  <c r="AB2579" i="4"/>
  <c r="AC2579" i="4"/>
  <c r="AB2578" i="4"/>
  <c r="AC2578" i="4"/>
  <c r="AD2578" i="4" s="1"/>
  <c r="AE2578" i="4" s="1"/>
  <c r="AB2209" i="4"/>
  <c r="AC2209" i="4"/>
  <c r="AB2176" i="4"/>
  <c r="AC2176" i="4"/>
  <c r="AB5" i="4"/>
  <c r="AC5" i="4"/>
  <c r="AG5" i="4" s="1" a="1"/>
  <c r="AG5" i="4" s="1"/>
  <c r="AB4" i="4"/>
  <c r="AC4" i="4"/>
  <c r="AK4" i="4" s="1" a="1"/>
  <c r="AK4" i="4" s="1"/>
  <c r="AB2803" i="4"/>
  <c r="AC2803" i="4"/>
  <c r="AD2803" i="4" s="1"/>
  <c r="AB2802" i="4"/>
  <c r="AC2802" i="4"/>
  <c r="AB2806" i="4"/>
  <c r="AC2806" i="4"/>
  <c r="AB2805" i="4"/>
  <c r="AC2805" i="4"/>
  <c r="AD2805" i="4" s="1"/>
  <c r="AE2805" i="4" s="1"/>
  <c r="AB2804" i="4"/>
  <c r="AC2804" i="4"/>
  <c r="AB2801" i="4"/>
  <c r="AC2801" i="4"/>
  <c r="AD2801" i="4" s="1"/>
  <c r="AL2801" i="4" s="1" a="1"/>
  <c r="AL2801" i="4" s="1"/>
  <c r="AB2807" i="4"/>
  <c r="AC2807" i="4"/>
  <c r="AK2807" i="4" s="1" a="1"/>
  <c r="AK2807" i="4" s="1"/>
  <c r="AB3" i="4"/>
  <c r="AC3" i="4"/>
  <c r="AD3" i="4" s="1"/>
  <c r="AB2526" i="4"/>
  <c r="AC2526" i="4"/>
  <c r="AB2529" i="4"/>
  <c r="AC2529" i="4"/>
  <c r="AB2172" i="4"/>
  <c r="AC2172" i="4"/>
  <c r="AG2172" i="4" s="1" a="1"/>
  <c r="AG2172" i="4" s="1"/>
  <c r="AB2627" i="4"/>
  <c r="AC2627" i="4"/>
  <c r="AD2627" i="4" s="1"/>
  <c r="AE2627" i="4" s="1"/>
  <c r="AB2609" i="4"/>
  <c r="AC2609" i="4"/>
  <c r="AG2609" i="4" s="1" a="1"/>
  <c r="AG2609" i="4" s="1"/>
  <c r="AB2655" i="4"/>
  <c r="AC2655" i="4"/>
  <c r="AG2655" i="4" s="1" a="1"/>
  <c r="AG2655" i="4" s="1"/>
  <c r="AB2610" i="4"/>
  <c r="AC2610" i="4"/>
  <c r="AK2610" i="4" s="1" a="1"/>
  <c r="AK2610" i="4" s="1"/>
  <c r="AB2166" i="4"/>
  <c r="AC2166" i="4"/>
  <c r="AB2607" i="4"/>
  <c r="AC2607" i="4"/>
  <c r="AD2607" i="4" s="1"/>
  <c r="AB2654" i="4"/>
  <c r="AC2654" i="4"/>
  <c r="AB2613" i="4"/>
  <c r="AC2613" i="4"/>
  <c r="AG2613" i="4" s="1" a="1"/>
  <c r="AG2613" i="4" s="1"/>
  <c r="AB2232" i="4"/>
  <c r="AC2232" i="4"/>
  <c r="AD2232" i="4" s="1"/>
  <c r="AB2608" i="4"/>
  <c r="AC2608" i="4"/>
  <c r="AB2614" i="4"/>
  <c r="AC2614" i="4"/>
  <c r="AD2614" i="4" s="1"/>
  <c r="AH2614" i="4" s="1" a="1"/>
  <c r="AH2614" i="4" s="1"/>
  <c r="AB2233" i="4"/>
  <c r="AC2233" i="4"/>
  <c r="AK2233" i="4" s="1" a="1"/>
  <c r="AK2233" i="4" s="1"/>
  <c r="AB2269" i="4"/>
  <c r="AC2269" i="4"/>
  <c r="AB2256" i="4"/>
  <c r="AC2256" i="4"/>
  <c r="AD2256" i="4" s="1"/>
  <c r="AB2150" i="4"/>
  <c r="AC2150" i="4"/>
  <c r="AB2512" i="4"/>
  <c r="AC2512" i="4"/>
  <c r="AG2512" i="4" s="1" a="1"/>
  <c r="AG2512" i="4" s="1"/>
  <c r="AB2812" i="4"/>
  <c r="AC2812" i="4"/>
  <c r="AD2812" i="4" s="1"/>
  <c r="AE2812" i="4" s="1"/>
  <c r="AB2811" i="4"/>
  <c r="AC2811" i="4"/>
  <c r="AB2809" i="4"/>
  <c r="AC2809" i="4"/>
  <c r="AD2809" i="4" s="1"/>
  <c r="AH2809" i="4" s="1" a="1"/>
  <c r="AH2809" i="4" s="1"/>
  <c r="AB2148" i="4"/>
  <c r="AC2148" i="4"/>
  <c r="AK2148" i="4" s="1" a="1"/>
  <c r="AK2148" i="4" s="1"/>
  <c r="AB2514" i="4"/>
  <c r="AC2514" i="4"/>
  <c r="AB2165" i="4"/>
  <c r="AC2165" i="4"/>
  <c r="AD2165" i="4" s="1"/>
  <c r="AB2260" i="4"/>
  <c r="AC2260" i="4"/>
  <c r="AB2255" i="4"/>
  <c r="AC2255" i="4"/>
  <c r="AB2155" i="4"/>
  <c r="AC2155" i="4"/>
  <c r="AD2155" i="4" s="1"/>
  <c r="AE2155" i="4" s="1"/>
  <c r="AB2164" i="4"/>
  <c r="AC2164" i="4"/>
  <c r="AB2258" i="4"/>
  <c r="AC2258" i="4"/>
  <c r="AD2258" i="4" s="1"/>
  <c r="AH2258" i="4" s="1" a="1"/>
  <c r="AH2258" i="4" s="1"/>
  <c r="AB2157" i="4"/>
  <c r="AC2157" i="4"/>
  <c r="AG2157" i="4" s="1" a="1"/>
  <c r="AG2157" i="4" s="1"/>
  <c r="AB2162" i="4"/>
  <c r="AC2162" i="4"/>
  <c r="AB2257" i="4"/>
  <c r="AC2257" i="4"/>
  <c r="AD2257" i="4" s="1"/>
  <c r="AB2252" i="4"/>
  <c r="AC2252" i="4"/>
  <c r="AB2515" i="4"/>
  <c r="AC2515" i="4"/>
  <c r="AB2163" i="4"/>
  <c r="AC2163" i="4"/>
  <c r="AD2163" i="4" s="1"/>
  <c r="AE2163" i="4" s="1"/>
  <c r="AB2263" i="4"/>
  <c r="AC2263" i="4"/>
  <c r="AG2263" i="4" s="1" a="1"/>
  <c r="AG2263" i="4" s="1"/>
  <c r="AB2151" i="4"/>
  <c r="AC2151" i="4"/>
  <c r="AB2517" i="4"/>
  <c r="AC2517" i="4"/>
  <c r="AK2517" i="4" s="1" a="1"/>
  <c r="AK2517" i="4" s="1"/>
  <c r="AB2152" i="4"/>
  <c r="AC2152" i="4"/>
  <c r="AD2152" i="4" s="1"/>
  <c r="AE2152" i="4" s="1"/>
  <c r="AB2153" i="4"/>
  <c r="AC2153" i="4"/>
  <c r="AD2153" i="4" s="1"/>
  <c r="AB2149" i="4"/>
  <c r="AC2149" i="4"/>
  <c r="AB2513" i="4"/>
  <c r="AC2513" i="4"/>
  <c r="AB2160" i="4"/>
  <c r="AC2160" i="4"/>
  <c r="AD2160" i="4" s="1"/>
  <c r="AE2160" i="4" s="1"/>
  <c r="AB2261" i="4"/>
  <c r="AC2261" i="4"/>
  <c r="AB2254" i="4"/>
  <c r="AC2254" i="4"/>
  <c r="AK2254" i="4" s="1" a="1"/>
  <c r="AK2254" i="4" s="1"/>
  <c r="AB2161" i="4"/>
  <c r="AC2161" i="4"/>
  <c r="AG2161" i="4" s="1" a="1"/>
  <c r="AG2161" i="4" s="1"/>
  <c r="AB2262" i="4"/>
  <c r="AC2262" i="4"/>
  <c r="AB2158" i="4"/>
  <c r="AC2158" i="4"/>
  <c r="AD2158" i="4" s="1"/>
  <c r="AB2156" i="4"/>
  <c r="AC2156" i="4"/>
  <c r="AB2516" i="4"/>
  <c r="AC2516" i="4"/>
  <c r="AG2516" i="4" s="1" a="1"/>
  <c r="AG2516" i="4" s="1"/>
  <c r="AB2159" i="4"/>
  <c r="AC2159" i="4"/>
  <c r="AD2159" i="4" s="1"/>
  <c r="AE2159" i="4" s="1"/>
  <c r="AB2259" i="4"/>
  <c r="AC2259" i="4"/>
  <c r="AG2259" i="4" s="1" a="1"/>
  <c r="AG2259" i="4" s="1"/>
  <c r="AB2253" i="4"/>
  <c r="AC2253" i="4"/>
  <c r="AD2253" i="4" s="1"/>
  <c r="AB2816" i="4"/>
  <c r="AC2816" i="4"/>
  <c r="AG2816" i="4" s="1" a="1"/>
  <c r="AG2816" i="4" s="1"/>
  <c r="AB2817" i="4"/>
  <c r="AC2817" i="4"/>
  <c r="AD2817" i="4" s="1"/>
  <c r="AE2817" i="4" s="1"/>
  <c r="AB2154" i="4"/>
  <c r="AC2154" i="4"/>
  <c r="AB2725" i="4"/>
  <c r="AC2725" i="4"/>
  <c r="AB2496" i="4"/>
  <c r="AC2496" i="4"/>
  <c r="AG2496" i="4" s="1" a="1"/>
  <c r="AG2496" i="4" s="1"/>
  <c r="AB2495" i="4"/>
  <c r="AC2495" i="4"/>
  <c r="AD2495" i="4" s="1"/>
  <c r="AE2495" i="4" s="1"/>
  <c r="AB2143" i="4"/>
  <c r="AC2143" i="4"/>
  <c r="AG2143" i="4" s="1" a="1"/>
  <c r="AG2143" i="4" s="1"/>
  <c r="AB2566" i="4"/>
  <c r="AC2566" i="4"/>
  <c r="AB2567" i="4"/>
  <c r="AC2567" i="4"/>
  <c r="AG2567" i="4" s="1" a="1"/>
  <c r="AG2567" i="4" s="1"/>
  <c r="AB2204" i="4"/>
  <c r="AC2204" i="4"/>
  <c r="AB2294" i="4"/>
  <c r="AC2294" i="4"/>
  <c r="AD2294" i="4" s="1"/>
  <c r="AB2296" i="4"/>
  <c r="AC2296" i="4"/>
  <c r="AB2295" i="4"/>
  <c r="AC2295" i="4"/>
  <c r="AG2295" i="4" s="1" a="1"/>
  <c r="AG2295" i="4" s="1"/>
  <c r="AB2044" i="4"/>
  <c r="AC2044" i="4"/>
  <c r="AB2397" i="4"/>
  <c r="AC2397" i="4"/>
  <c r="AB2422" i="4"/>
  <c r="AC2422" i="4"/>
  <c r="AB2429" i="4"/>
  <c r="AC2429" i="4"/>
  <c r="AD2429" i="4" s="1"/>
  <c r="AB2115" i="4"/>
  <c r="AC2115" i="4"/>
  <c r="AD2115" i="4" s="1"/>
  <c r="AE2115" i="4" s="1"/>
  <c r="AB2469" i="4"/>
  <c r="AC2469" i="4"/>
  <c r="AD2469" i="4" s="1"/>
  <c r="AB2117" i="4"/>
  <c r="AC2117" i="4"/>
  <c r="AB2280" i="4"/>
  <c r="AC2280" i="4"/>
  <c r="AG2280" i="4" s="1" a="1"/>
  <c r="AG2280" i="4" s="1"/>
  <c r="AB2419" i="4"/>
  <c r="AC2419" i="4"/>
  <c r="AB2420" i="4"/>
  <c r="AC2420" i="4"/>
  <c r="AG2420" i="4" s="1" a="1"/>
  <c r="AG2420" i="4" s="1"/>
  <c r="AB2430" i="4"/>
  <c r="AC2430" i="4"/>
  <c r="AB2097" i="4"/>
  <c r="AC2097" i="4"/>
  <c r="AD2097" i="4" s="1"/>
  <c r="AB2399" i="4"/>
  <c r="AC2399" i="4"/>
  <c r="AD2399" i="4" s="1"/>
  <c r="AE2399" i="4" s="1"/>
  <c r="AB2093" i="4"/>
  <c r="AC2093" i="4"/>
  <c r="AD2093" i="4" s="1"/>
  <c r="AB2085" i="4"/>
  <c r="AC2085" i="4"/>
  <c r="AB2476" i="4"/>
  <c r="AC2476" i="4"/>
  <c r="AG2476" i="4" s="1" a="1"/>
  <c r="AG2476" i="4" s="1"/>
  <c r="AB2477" i="4"/>
  <c r="AC2477" i="4"/>
  <c r="AB2128" i="4"/>
  <c r="AC2128" i="4"/>
  <c r="AG2128" i="4" s="1" a="1"/>
  <c r="AG2128" i="4" s="1"/>
  <c r="AB2459" i="4"/>
  <c r="AC2459" i="4"/>
  <c r="AD2459" i="4" s="1"/>
  <c r="AL2459" i="4" s="1" a="1"/>
  <c r="AL2459" i="4" s="1"/>
  <c r="AG2459" i="4" a="1"/>
  <c r="AG2459" i="4" s="1"/>
  <c r="AB2460" i="4"/>
  <c r="AC2460" i="4"/>
  <c r="AK2460" i="4" s="1" a="1"/>
  <c r="AK2460" i="4" s="1"/>
  <c r="AB2461" i="4"/>
  <c r="AC2461" i="4"/>
  <c r="AD2461" i="4" s="1"/>
  <c r="AE2461" i="4" s="1"/>
  <c r="AB2109" i="4"/>
  <c r="AC2109" i="4"/>
  <c r="AD2109" i="4" s="1"/>
  <c r="AB2396" i="4"/>
  <c r="AC2396" i="4"/>
  <c r="AB2417" i="4"/>
  <c r="AC2417" i="4"/>
  <c r="AB2431" i="4"/>
  <c r="AC2431" i="4"/>
  <c r="AB2395" i="4"/>
  <c r="AC2395" i="4"/>
  <c r="AG2395" i="4" s="1" a="1"/>
  <c r="AG2395" i="4" s="1"/>
  <c r="AB2084" i="4"/>
  <c r="AC2084" i="4"/>
  <c r="AD2084" i="4" s="1"/>
  <c r="AL2084" i="4" s="1" a="1"/>
  <c r="AL2084" i="4" s="1"/>
  <c r="AB2113" i="4"/>
  <c r="AC2113" i="4"/>
  <c r="AK2113" i="4" s="1" a="1"/>
  <c r="AK2113" i="4" s="1"/>
  <c r="AB2468" i="4"/>
  <c r="AC2468" i="4"/>
  <c r="AB2446" i="4"/>
  <c r="AC2446" i="4"/>
  <c r="AD2446" i="4" s="1"/>
  <c r="AB2455" i="4"/>
  <c r="AC2455" i="4"/>
  <c r="AB2457" i="4"/>
  <c r="AC2457" i="4"/>
  <c r="AG2457" i="4" s="1" a="1"/>
  <c r="AG2457" i="4" s="1"/>
  <c r="AB2105" i="4"/>
  <c r="AC2105" i="4"/>
  <c r="AD2105" i="4" s="1"/>
  <c r="AE2105" i="4" s="1"/>
  <c r="AF2105" i="4" s="1"/>
  <c r="AB2120" i="4"/>
  <c r="AC2120" i="4"/>
  <c r="AG2120" i="4" s="1" a="1"/>
  <c r="AG2120" i="4" s="1"/>
  <c r="AB2283" i="4"/>
  <c r="AC2283" i="4"/>
  <c r="AK2283" i="4" s="1" a="1"/>
  <c r="AK2283" i="4" s="1"/>
  <c r="AB2382" i="4"/>
  <c r="AC2382" i="4"/>
  <c r="AK2382" i="4" s="1" a="1"/>
  <c r="AK2382" i="4" s="1"/>
  <c r="AB2386" i="4"/>
  <c r="AC2386" i="4"/>
  <c r="AD2386" i="4" s="1"/>
  <c r="AE2386" i="4" s="1"/>
  <c r="AF2386" i="4" s="1"/>
  <c r="AB2081" i="4"/>
  <c r="AC2081" i="4"/>
  <c r="AD2081" i="4" s="1"/>
  <c r="AB2380" i="4"/>
  <c r="AC2380" i="4"/>
  <c r="AB2379" i="4"/>
  <c r="AC2379" i="4"/>
  <c r="AG2379" i="4" s="1" a="1"/>
  <c r="AG2379" i="4" s="1"/>
  <c r="AB2079" i="4"/>
  <c r="AC2079" i="4"/>
  <c r="AD2079" i="4" s="1"/>
  <c r="AE2079" i="4" s="1"/>
  <c r="AF2079" i="4" s="1"/>
  <c r="AB2083" i="4"/>
  <c r="AC2083" i="4"/>
  <c r="AG2083" i="4" s="1" a="1"/>
  <c r="AG2083" i="4" s="1"/>
  <c r="AB2442" i="4"/>
  <c r="AC2442" i="4"/>
  <c r="AD2442" i="4" s="1"/>
  <c r="AL2442" i="4" s="1" a="1"/>
  <c r="AL2442" i="4" s="1"/>
  <c r="AB2443" i="4"/>
  <c r="AC2443" i="4"/>
  <c r="AK2443" i="4" s="1" a="1"/>
  <c r="AK2443" i="4" s="1"/>
  <c r="AB2102" i="4"/>
  <c r="AC2102" i="4"/>
  <c r="AD2102" i="4" s="1"/>
  <c r="AE2102" i="4" s="1"/>
  <c r="AF2102" i="4" s="1"/>
  <c r="AJ2102" i="4" s="1" a="1"/>
  <c r="AJ2102" i="4" s="1"/>
  <c r="AB2389" i="4"/>
  <c r="AC2389" i="4"/>
  <c r="AD2389" i="4" s="1"/>
  <c r="AB2425" i="4"/>
  <c r="AC2425" i="4"/>
  <c r="AB2427" i="4"/>
  <c r="AC2427" i="4"/>
  <c r="AD2427" i="4" s="1"/>
  <c r="AB2365" i="4"/>
  <c r="AC2365" i="4"/>
  <c r="AD2365" i="4" s="1"/>
  <c r="AE2365" i="4" s="1"/>
  <c r="AI2365" i="4" s="1" a="1"/>
  <c r="AI2365" i="4" s="1"/>
  <c r="AB2075" i="4"/>
  <c r="AC2075" i="4"/>
  <c r="AG2075" i="4" s="1" a="1"/>
  <c r="AG2075" i="4" s="1"/>
  <c r="AB2394" i="4"/>
  <c r="AC2394" i="4"/>
  <c r="AG2394" i="4" s="1" a="1"/>
  <c r="AG2394" i="4" s="1"/>
  <c r="AB2421" i="4"/>
  <c r="AC2421" i="4"/>
  <c r="AB2086" i="4"/>
  <c r="AC2086" i="4"/>
  <c r="AD2086" i="4" s="1"/>
  <c r="AB2393" i="4"/>
  <c r="AC2393" i="4"/>
  <c r="AD2393" i="4" s="1"/>
  <c r="AE2393" i="4" s="1"/>
  <c r="AB2428" i="4"/>
  <c r="AC2428" i="4"/>
  <c r="AB2087" i="4"/>
  <c r="AC2087" i="4"/>
  <c r="AD2087" i="4" s="1"/>
  <c r="AB2114" i="4"/>
  <c r="AC2114" i="4"/>
  <c r="AD2114" i="4" s="1"/>
  <c r="AE2114" i="4" s="1"/>
  <c r="AF2114" i="4" s="1"/>
  <c r="AB2467" i="4"/>
  <c r="AC2467" i="4"/>
  <c r="AG2467" i="4" s="1" a="1"/>
  <c r="AG2467" i="4" s="1"/>
  <c r="AB2392" i="4"/>
  <c r="AC2392" i="4"/>
  <c r="AG2392" i="4" s="1" a="1"/>
  <c r="AG2392" i="4" s="1"/>
  <c r="AB2441" i="4"/>
  <c r="AC2441" i="4"/>
  <c r="AK2441" i="4" s="1" a="1"/>
  <c r="AK2441" i="4" s="1"/>
  <c r="AB2088" i="4"/>
  <c r="AC2088" i="4"/>
  <c r="AD2088" i="4" s="1"/>
  <c r="AE2088" i="4" s="1"/>
  <c r="AB2101" i="4"/>
  <c r="AC2101" i="4"/>
  <c r="AD2101" i="4" s="1"/>
  <c r="AE2101" i="4" s="1"/>
  <c r="AF2101" i="4" s="1"/>
  <c r="AB2118" i="4"/>
  <c r="AC2118" i="4"/>
  <c r="AB2281" i="4"/>
  <c r="AC2281" i="4"/>
  <c r="AD2281" i="4" s="1"/>
  <c r="AB2092" i="4"/>
  <c r="AC2092" i="4"/>
  <c r="AB2134" i="4"/>
  <c r="AC2134" i="4"/>
  <c r="AG2134" i="4" s="1" a="1"/>
  <c r="AG2134" i="4" s="1"/>
  <c r="AB2485" i="4"/>
  <c r="AC2485" i="4"/>
  <c r="AK2485" i="4" s="1" a="1"/>
  <c r="AK2485" i="4" s="1"/>
  <c r="AB2489" i="4"/>
  <c r="AC2489" i="4"/>
  <c r="AG2489" i="4" s="1" a="1"/>
  <c r="AG2489" i="4" s="1"/>
  <c r="AB2137" i="4"/>
  <c r="AC2137" i="4"/>
  <c r="AD2137" i="4" s="1"/>
  <c r="AE2137" i="4" s="1"/>
  <c r="AF2137" i="4" s="1"/>
  <c r="AB2271" i="4"/>
  <c r="AC2271" i="4"/>
  <c r="AK2271" i="4" s="1" a="1"/>
  <c r="AK2271" i="4" s="1"/>
  <c r="AB2138" i="4"/>
  <c r="AC2138" i="4"/>
  <c r="AB2490" i="4"/>
  <c r="AC2490" i="4"/>
  <c r="AD2490" i="4" s="1"/>
  <c r="AB2126" i="4"/>
  <c r="AC2126" i="4"/>
  <c r="AD2126" i="4" s="1"/>
  <c r="AE2126" i="4" s="1"/>
  <c r="AI2126" i="4" s="1" a="1"/>
  <c r="AI2126" i="4" s="1"/>
  <c r="AB2131" i="4"/>
  <c r="AC2131" i="4"/>
  <c r="AG2131" i="4" s="1" a="1"/>
  <c r="AG2131" i="4" s="1"/>
  <c r="AB2818" i="4"/>
  <c r="AC2818" i="4"/>
  <c r="AG2818" i="4" s="1" a="1"/>
  <c r="AG2818" i="4" s="1"/>
  <c r="AB2400" i="4"/>
  <c r="AC2400" i="4"/>
  <c r="AB2408" i="4"/>
  <c r="AC2408" i="4"/>
  <c r="AD2408" i="4" s="1"/>
  <c r="AE2408" i="4" s="1"/>
  <c r="AB2407" i="4"/>
  <c r="AC2407" i="4"/>
  <c r="AD2407" i="4" s="1"/>
  <c r="AE2407" i="4" s="1"/>
  <c r="AF2407" i="4" s="1"/>
  <c r="AB2121" i="4"/>
  <c r="AC2121" i="4"/>
  <c r="AB2284" i="4"/>
  <c r="AC2284" i="4"/>
  <c r="AD2284" i="4" s="1"/>
  <c r="AB2095" i="4"/>
  <c r="AC2095" i="4"/>
  <c r="AD2095" i="4" s="1"/>
  <c r="AE2095" i="4" s="1"/>
  <c r="AF2095" i="4" s="1"/>
  <c r="AB2127" i="4"/>
  <c r="AC2127" i="4"/>
  <c r="AK2127" i="4" s="1" a="1"/>
  <c r="AK2127" i="4" s="1"/>
  <c r="AB2002" i="4"/>
  <c r="AC2002" i="4"/>
  <c r="AB2447" i="4"/>
  <c r="AC2447" i="4"/>
  <c r="AG2447" i="4" s="1" a="1"/>
  <c r="AG2447" i="4" s="1"/>
  <c r="AB2391" i="4"/>
  <c r="AC2391" i="4"/>
  <c r="AD2391" i="4" s="1"/>
  <c r="AE2391" i="4" s="1"/>
  <c r="AB2418" i="4"/>
  <c r="AC2418" i="4"/>
  <c r="AD2418" i="4" s="1"/>
  <c r="AH2418" i="4" s="1" a="1"/>
  <c r="AH2418" i="4" s="1"/>
  <c r="AB2426" i="4"/>
  <c r="AC2426" i="4"/>
  <c r="AD2426" i="4" s="1"/>
  <c r="AB2112" i="4"/>
  <c r="AC2112" i="4"/>
  <c r="AD2112" i="4" s="1"/>
  <c r="AB2465" i="4"/>
  <c r="AC2465" i="4"/>
  <c r="AD2465" i="4" s="1"/>
  <c r="AE2465" i="4" s="1"/>
  <c r="AI2465" i="4" s="1" a="1"/>
  <c r="AI2465" i="4" s="1"/>
  <c r="AB2119" i="4"/>
  <c r="AC2119" i="4"/>
  <c r="AK2119" i="4" s="1" a="1"/>
  <c r="AK2119" i="4" s="1"/>
  <c r="AB2282" i="4"/>
  <c r="AC2282" i="4"/>
  <c r="AK2282" i="4" s="1" a="1"/>
  <c r="AK2282" i="4" s="1"/>
  <c r="AB2106" i="4"/>
  <c r="AC2106" i="4"/>
  <c r="AK2106" i="4" s="1" a="1"/>
  <c r="AK2106" i="4" s="1"/>
  <c r="AB2090" i="4"/>
  <c r="AC2090" i="4"/>
  <c r="AB2484" i="4"/>
  <c r="AC2484" i="4"/>
  <c r="AD2484" i="4" s="1"/>
  <c r="AH2484" i="4" s="1" a="1"/>
  <c r="AH2484" i="4" s="1"/>
  <c r="AB2132" i="4"/>
  <c r="AC2132" i="4"/>
  <c r="AD2132" i="4" s="1"/>
  <c r="AB2483" i="4"/>
  <c r="AC2483" i="4"/>
  <c r="AD2483" i="4" s="1"/>
  <c r="AB2133" i="4"/>
  <c r="AC2133" i="4"/>
  <c r="AD2133" i="4" s="1"/>
  <c r="AE2133" i="4" s="1"/>
  <c r="AF2133" i="4" s="1"/>
  <c r="AB2286" i="4"/>
  <c r="AC2286" i="4"/>
  <c r="AG2286" i="4" s="1" a="1"/>
  <c r="AG2286" i="4" s="1"/>
  <c r="AB2445" i="4"/>
  <c r="AC2445" i="4"/>
  <c r="AD2445" i="4" s="1"/>
  <c r="AH2445" i="4" s="1" a="1"/>
  <c r="AH2445" i="4" s="1"/>
  <c r="AB2390" i="4"/>
  <c r="AC2390" i="4"/>
  <c r="AD2390" i="4" s="1"/>
  <c r="AB2432" i="4"/>
  <c r="AC2432" i="4"/>
  <c r="AD2432" i="4" s="1"/>
  <c r="AB2450" i="4"/>
  <c r="AC2450" i="4"/>
  <c r="AD2450" i="4" s="1"/>
  <c r="AH2450" i="4" s="1" a="1"/>
  <c r="AH2450" i="4" s="1"/>
  <c r="AB2403" i="4"/>
  <c r="AC2403" i="4"/>
  <c r="AD2403" i="4" s="1"/>
  <c r="AH2403" i="4" s="1" a="1"/>
  <c r="AH2403" i="4" s="1"/>
  <c r="AB2434" i="4"/>
  <c r="AC2434" i="4"/>
  <c r="AK2434" i="4" s="1" a="1"/>
  <c r="AK2434" i="4" s="1"/>
  <c r="AB2449" i="4"/>
  <c r="AC2449" i="4"/>
  <c r="AD2449" i="4" s="1"/>
  <c r="AB2402" i="4"/>
  <c r="AC2402" i="4"/>
  <c r="AG2402" i="4" s="1" a="1"/>
  <c r="AG2402" i="4" s="1"/>
  <c r="AB2433" i="4"/>
  <c r="AC2433" i="4"/>
  <c r="AB2444" i="4"/>
  <c r="AC2444" i="4"/>
  <c r="AD2444" i="4" s="1"/>
  <c r="AE2444" i="4" s="1"/>
  <c r="AB2452" i="4"/>
  <c r="AC2452" i="4"/>
  <c r="AG2452" i="4" s="1" a="1"/>
  <c r="AG2452" i="4" s="1"/>
  <c r="AB2451" i="4"/>
  <c r="AC2451" i="4"/>
  <c r="AD2451" i="4" s="1"/>
  <c r="AB2103" i="4"/>
  <c r="AC2103" i="4"/>
  <c r="AD2103" i="4" s="1"/>
  <c r="AB2122" i="4"/>
  <c r="AC2122" i="4"/>
  <c r="AG2122" i="4" s="1" a="1"/>
  <c r="AG2122" i="4" s="1"/>
  <c r="AB2466" i="4"/>
  <c r="AC2466" i="4"/>
  <c r="AD2466" i="4" s="1"/>
  <c r="AB2471" i="4"/>
  <c r="AC2471" i="4"/>
  <c r="AG2471" i="4" s="1" a="1"/>
  <c r="AG2471" i="4" s="1"/>
  <c r="AB2448" i="4"/>
  <c r="AC2448" i="4"/>
  <c r="AG2448" i="4" s="1" a="1"/>
  <c r="AG2448" i="4" s="1"/>
  <c r="AB2388" i="4"/>
  <c r="AC2388" i="4"/>
  <c r="AK2388" i="4" s="1" a="1"/>
  <c r="AK2388" i="4" s="1"/>
  <c r="AB2454" i="4"/>
  <c r="AC2454" i="4"/>
  <c r="AG2454" i="4" s="1" a="1"/>
  <c r="AG2454" i="4" s="1"/>
  <c r="AB2453" i="4"/>
  <c r="AC2453" i="4"/>
  <c r="AD2453" i="4" s="1"/>
  <c r="AB2404" i="4"/>
  <c r="AC2404" i="4"/>
  <c r="AD2404" i="4" s="1"/>
  <c r="AB2107" i="4"/>
  <c r="AC2107" i="4"/>
  <c r="AB2091" i="4"/>
  <c r="AC2091" i="4"/>
  <c r="AD2091" i="4" s="1"/>
  <c r="AB2116" i="4"/>
  <c r="AC2116" i="4"/>
  <c r="AG2116" i="4" s="1" a="1"/>
  <c r="AG2116" i="4" s="1"/>
  <c r="AB2123" i="4"/>
  <c r="AC2123" i="4"/>
  <c r="AG2123" i="4" s="1" a="1"/>
  <c r="AG2123" i="4" s="1"/>
  <c r="AB2279" i="4"/>
  <c r="AC2279" i="4"/>
  <c r="AB2285" i="4"/>
  <c r="AC2285" i="4"/>
  <c r="AG2285" i="4" s="1" a="1"/>
  <c r="AG2285" i="4" s="1"/>
  <c r="AB2383" i="4"/>
  <c r="AC2383" i="4"/>
  <c r="AD2383" i="4" s="1"/>
  <c r="AB2385" i="4"/>
  <c r="AC2385" i="4"/>
  <c r="AD2385" i="4" s="1"/>
  <c r="AB2384" i="4"/>
  <c r="AC2384" i="4"/>
  <c r="AB2082" i="4"/>
  <c r="AC2082" i="4"/>
  <c r="AD2082" i="4" s="1"/>
  <c r="AB2462" i="4"/>
  <c r="AC2462" i="4"/>
  <c r="AG2462" i="4" s="1" a="1"/>
  <c r="AG2462" i="4" s="1"/>
  <c r="AB2464" i="4"/>
  <c r="AC2464" i="4"/>
  <c r="AK2464" i="4" s="1" a="1"/>
  <c r="AK2464" i="4" s="1"/>
  <c r="AB2463" i="4"/>
  <c r="AC2463" i="4"/>
  <c r="AK2463" i="4" s="1" a="1"/>
  <c r="AK2463" i="4" s="1"/>
  <c r="AB2110" i="4"/>
  <c r="AC2110" i="4"/>
  <c r="AD2110" i="4" s="1"/>
  <c r="AB2381" i="4"/>
  <c r="AC2381" i="4"/>
  <c r="AD2381" i="4" s="1"/>
  <c r="AB2435" i="4"/>
  <c r="AC2435" i="4"/>
  <c r="AD2435" i="4" s="1"/>
  <c r="AB2406" i="4"/>
  <c r="AC2406" i="4"/>
  <c r="AG2406" i="4" s="1" a="1"/>
  <c r="AG2406" i="4" s="1"/>
  <c r="AB2437" i="4"/>
  <c r="AC2437" i="4"/>
  <c r="AD2437" i="4" s="1"/>
  <c r="AB2405" i="4"/>
  <c r="AC2405" i="4"/>
  <c r="AG2405" i="4" s="1" a="1"/>
  <c r="AG2405" i="4" s="1"/>
  <c r="AB2436" i="4"/>
  <c r="AC2436" i="4"/>
  <c r="AD2436" i="4" s="1"/>
  <c r="AB2080" i="4"/>
  <c r="AC2080" i="4"/>
  <c r="AK2080" i="4" s="1" a="1"/>
  <c r="AK2080" i="4" s="1"/>
  <c r="AB2099" i="4"/>
  <c r="AC2099" i="4"/>
  <c r="AK2099" i="4" s="1" a="1"/>
  <c r="AK2099" i="4" s="1"/>
  <c r="AB2371" i="4"/>
  <c r="AC2371" i="4"/>
  <c r="AD2371" i="4" s="1"/>
  <c r="AB2387" i="4"/>
  <c r="AC2387" i="4"/>
  <c r="AD2387" i="4" s="1"/>
  <c r="AB2368" i="4"/>
  <c r="AC2368" i="4"/>
  <c r="AB2373" i="4"/>
  <c r="AC2373" i="4"/>
  <c r="AD2373" i="4" s="1"/>
  <c r="AB2367" i="4"/>
  <c r="AC2367" i="4"/>
  <c r="AB2372" i="4"/>
  <c r="AC2372" i="4"/>
  <c r="AB2074" i="4"/>
  <c r="AC2074" i="4"/>
  <c r="AD2074" i="4" s="1"/>
  <c r="AE2074" i="4" s="1"/>
  <c r="AB2077" i="4"/>
  <c r="AC2077" i="4"/>
  <c r="AD2077" i="4" s="1"/>
  <c r="AB2104" i="4"/>
  <c r="AC2104" i="4"/>
  <c r="AD2104" i="4" s="1"/>
  <c r="AB2089" i="4"/>
  <c r="AC2089" i="4"/>
  <c r="AB2098" i="4"/>
  <c r="AC2098" i="4"/>
  <c r="AG2098" i="4" s="1" a="1"/>
  <c r="AG2098" i="4" s="1"/>
  <c r="AB2305" i="4"/>
  <c r="AC2305" i="4"/>
  <c r="AD2305" i="4" s="1"/>
  <c r="AB2307" i="4"/>
  <c r="AC2307" i="4"/>
  <c r="AB2306" i="4"/>
  <c r="AC2306" i="4"/>
  <c r="AD2306" i="4" s="1"/>
  <c r="AB2045" i="4"/>
  <c r="AC2045" i="4"/>
  <c r="AK2045" i="4" s="1" a="1"/>
  <c r="AK2045" i="4" s="1"/>
  <c r="AB2456" i="4"/>
  <c r="AC2456" i="4"/>
  <c r="AK2456" i="4" s="1" a="1"/>
  <c r="AK2456" i="4" s="1"/>
  <c r="AB2458" i="4"/>
  <c r="AC2458" i="4"/>
  <c r="AD2458" i="4" s="1"/>
  <c r="AB2108" i="4"/>
  <c r="AC2108" i="4"/>
  <c r="AB2135" i="4"/>
  <c r="AC2135" i="4"/>
  <c r="AB2287" i="4"/>
  <c r="AC2287" i="4"/>
  <c r="AD2287" i="4" s="1"/>
  <c r="AE2287" i="4" s="1"/>
  <c r="AB2139" i="4"/>
  <c r="AC2139" i="4"/>
  <c r="AG2139" i="4" s="1" a="1"/>
  <c r="AG2139" i="4" s="1"/>
  <c r="AB2288" i="4"/>
  <c r="AC2288" i="4"/>
  <c r="AB2361" i="4"/>
  <c r="AC2361" i="4"/>
  <c r="AK2361" i="4" s="1" a="1"/>
  <c r="AK2361" i="4" s="1"/>
  <c r="AB2364" i="4"/>
  <c r="AC2364" i="4"/>
  <c r="AD2364" i="4" s="1"/>
  <c r="AE2364" i="4" s="1"/>
  <c r="AB2360" i="4"/>
  <c r="AC2360" i="4"/>
  <c r="AD2360" i="4" s="1"/>
  <c r="AB2071" i="4"/>
  <c r="AC2071" i="4"/>
  <c r="AB2069" i="4"/>
  <c r="AC2069" i="4"/>
  <c r="AG2069" i="4" s="1" a="1"/>
  <c r="AG2069" i="4" s="1"/>
  <c r="AB2278" i="4"/>
  <c r="AC2278" i="4"/>
  <c r="AD2278" i="4" s="1"/>
  <c r="AE2278" i="4" s="1"/>
  <c r="AB2330" i="4"/>
  <c r="AC2330" i="4"/>
  <c r="AG2330" i="4" s="1" a="1"/>
  <c r="AG2330" i="4" s="1"/>
  <c r="AB2329" i="4"/>
  <c r="AC2329" i="4"/>
  <c r="AD2329" i="4" s="1"/>
  <c r="AB2328" i="4"/>
  <c r="AC2328" i="4"/>
  <c r="AB2064" i="4"/>
  <c r="AC2064" i="4"/>
  <c r="AD2064" i="4" s="1"/>
  <c r="AE2064" i="4" s="1"/>
  <c r="AB2357" i="4"/>
  <c r="AC2357" i="4"/>
  <c r="AB2068" i="4"/>
  <c r="AC2068" i="4"/>
  <c r="AB2277" i="4"/>
  <c r="AC2277" i="4"/>
  <c r="AG2277" i="4" s="1" a="1"/>
  <c r="AG2277" i="4" s="1"/>
  <c r="AB2343" i="4"/>
  <c r="AC2343" i="4"/>
  <c r="AD2343" i="4" s="1"/>
  <c r="AE2343" i="4" s="1"/>
  <c r="AB2345" i="4"/>
  <c r="AC2345" i="4"/>
  <c r="AG2345" i="4" s="1" a="1"/>
  <c r="AG2345" i="4" s="1"/>
  <c r="AB2344" i="4"/>
  <c r="AC2344" i="4"/>
  <c r="AB2059" i="4"/>
  <c r="AC2059" i="4"/>
  <c r="AK2059" i="4" s="1" a="1"/>
  <c r="AK2059" i="4" s="1"/>
  <c r="AB2054" i="4"/>
  <c r="AC2054" i="4"/>
  <c r="AD2054" i="4" s="1"/>
  <c r="AE2054" i="4" s="1"/>
  <c r="AB2349" i="4"/>
  <c r="AC2349" i="4"/>
  <c r="AB2351" i="4"/>
  <c r="AC2351" i="4"/>
  <c r="AB2350" i="4"/>
  <c r="AC2350" i="4"/>
  <c r="AG2350" i="4" s="1" a="1"/>
  <c r="AG2350" i="4" s="1"/>
  <c r="AB2061" i="4"/>
  <c r="AC2061" i="4"/>
  <c r="AD2061" i="4" s="1"/>
  <c r="AE2061" i="4" s="1"/>
  <c r="AB2052" i="4"/>
  <c r="AC2052" i="4"/>
  <c r="AG2052" i="4" s="1" a="1"/>
  <c r="AG2052" i="4" s="1"/>
  <c r="AB2346" i="4"/>
  <c r="AC2346" i="4"/>
  <c r="AG2346" i="4" s="1" a="1"/>
  <c r="AG2346" i="4" s="1"/>
  <c r="AB2646" i="4"/>
  <c r="AC2646" i="4"/>
  <c r="AK2646" i="4" s="1" a="1"/>
  <c r="AK2646" i="4" s="1"/>
  <c r="AB2325" i="4"/>
  <c r="AC2325" i="4"/>
  <c r="AD2325" i="4" s="1"/>
  <c r="AE2325" i="4" s="1"/>
  <c r="AB2348" i="4"/>
  <c r="AC2348" i="4"/>
  <c r="AB2327" i="4"/>
  <c r="AC2327" i="4"/>
  <c r="AB2347" i="4"/>
  <c r="AC2347" i="4"/>
  <c r="AG2347" i="4" s="1" a="1"/>
  <c r="AG2347" i="4" s="1"/>
  <c r="AB2326" i="4"/>
  <c r="AC2326" i="4"/>
  <c r="AD2326" i="4" s="1"/>
  <c r="AE2326" i="4" s="1"/>
  <c r="AB2355" i="4"/>
  <c r="AC2355" i="4"/>
  <c r="AG2355" i="4" s="1" a="1"/>
  <c r="AG2355" i="4" s="1"/>
  <c r="AB2063" i="4"/>
  <c r="AC2063" i="4"/>
  <c r="AB2356" i="4"/>
  <c r="AC2356" i="4"/>
  <c r="AD2356" i="4" s="1"/>
  <c r="AE2356" i="4" s="1"/>
  <c r="AB2352" i="4"/>
  <c r="AC2352" i="4"/>
  <c r="AG2352" i="4" s="1" a="1"/>
  <c r="AG2352" i="4" s="1"/>
  <c r="AB2354" i="4"/>
  <c r="AC2354" i="4"/>
  <c r="AD2354" i="4" s="1"/>
  <c r="AB2353" i="4"/>
  <c r="AC2353" i="4"/>
  <c r="AB2062" i="4"/>
  <c r="AC2062" i="4"/>
  <c r="AG2062" i="4" s="1" a="1"/>
  <c r="AG2062" i="4" s="1"/>
  <c r="AB2067" i="4"/>
  <c r="AC2067" i="4"/>
  <c r="AD2067" i="4" s="1"/>
  <c r="AB2276" i="4"/>
  <c r="AC2276" i="4"/>
  <c r="AB2333" i="4"/>
  <c r="AC2333" i="4"/>
  <c r="AD2333" i="4" s="1"/>
  <c r="AB2332" i="4"/>
  <c r="AC2332" i="4"/>
  <c r="AD2332" i="4" s="1"/>
  <c r="AE2332" i="4" s="1"/>
  <c r="AB2331" i="4"/>
  <c r="AC2331" i="4"/>
  <c r="AK2331" i="4" s="1" a="1"/>
  <c r="AK2331" i="4" s="1"/>
  <c r="AB2055" i="4"/>
  <c r="AC2055" i="4"/>
  <c r="AD2055" i="4" s="1"/>
  <c r="AB2274" i="4"/>
  <c r="AC2274" i="4"/>
  <c r="AB2359" i="4"/>
  <c r="AC2359" i="4"/>
  <c r="AG2359" i="4" s="1" a="1"/>
  <c r="AG2359" i="4" s="1"/>
  <c r="AB2324" i="4"/>
  <c r="AC2324" i="4"/>
  <c r="AD2324" i="4" s="1"/>
  <c r="AE2324" i="4" s="1"/>
  <c r="AB2323" i="4"/>
  <c r="AC2323" i="4"/>
  <c r="AG2323" i="4" s="1" a="1"/>
  <c r="AG2323" i="4" s="1"/>
  <c r="AB2070" i="4"/>
  <c r="AC2070" i="4"/>
  <c r="AG2070" i="4" s="1" a="1"/>
  <c r="AG2070" i="4" s="1"/>
  <c r="AB2334" i="4"/>
  <c r="AC2334" i="4"/>
  <c r="AD2334" i="4" s="1"/>
  <c r="AE2334" i="4" s="1"/>
  <c r="AB2336" i="4"/>
  <c r="AC2336" i="4"/>
  <c r="AG2336" i="4" s="1" a="1"/>
  <c r="AG2336" i="4" s="1"/>
  <c r="AB2335" i="4"/>
  <c r="AC2335" i="4"/>
  <c r="AD2335" i="4" s="1"/>
  <c r="AB2056" i="4"/>
  <c r="AC2056" i="4"/>
  <c r="AB2340" i="4"/>
  <c r="AC2340" i="4"/>
  <c r="AG2340" i="4" s="1" a="1"/>
  <c r="AG2340" i="4" s="1"/>
  <c r="AB2342" i="4"/>
  <c r="AC2342" i="4"/>
  <c r="AD2342" i="4" s="1"/>
  <c r="AL2342" i="4" s="1" a="1"/>
  <c r="AL2342" i="4" s="1"/>
  <c r="AB2341" i="4"/>
  <c r="AC2341" i="4"/>
  <c r="AG2341" i="4" s="1" a="1"/>
  <c r="AG2341" i="4" s="1"/>
  <c r="AB2058" i="4"/>
  <c r="AC2058" i="4"/>
  <c r="AG2058" i="4" s="1" a="1"/>
  <c r="AG2058" i="4" s="1"/>
  <c r="AB2060" i="4"/>
  <c r="AC2060" i="4"/>
  <c r="AD2060" i="4" s="1"/>
  <c r="AE2060" i="4" s="1"/>
  <c r="AB2053" i="4"/>
  <c r="AC2053" i="4"/>
  <c r="AG2053" i="4" s="1" a="1"/>
  <c r="AG2053" i="4" s="1"/>
  <c r="AB2494" i="4"/>
  <c r="AC2494" i="4"/>
  <c r="AD2494" i="4" s="1"/>
  <c r="AB2319" i="4"/>
  <c r="AC2319" i="4"/>
  <c r="AB2318" i="4"/>
  <c r="AC2318" i="4"/>
  <c r="AG2318" i="4" s="1" a="1"/>
  <c r="AG2318" i="4" s="1"/>
  <c r="AB2320" i="4"/>
  <c r="AC2320" i="4"/>
  <c r="AD2320" i="4" s="1"/>
  <c r="AE2320" i="4" s="1"/>
  <c r="AB2322" i="4"/>
  <c r="AC2322" i="4"/>
  <c r="AD2322" i="4" s="1"/>
  <c r="AB2321" i="4"/>
  <c r="AC2321" i="4"/>
  <c r="AG2321" i="4" s="1" a="1"/>
  <c r="AG2321" i="4" s="1"/>
  <c r="AB2051" i="4"/>
  <c r="AC2051" i="4"/>
  <c r="AB2142" i="4"/>
  <c r="AC2142" i="4"/>
  <c r="AG2142" i="4" s="1" a="1"/>
  <c r="AG2142" i="4" s="1"/>
  <c r="AB2493" i="4"/>
  <c r="AC2493" i="4"/>
  <c r="AD2493" i="4" s="1"/>
  <c r="AB2491" i="4"/>
  <c r="AC2491" i="4"/>
  <c r="AB2492" i="4"/>
  <c r="AC2492" i="4"/>
  <c r="AG2492" i="4" s="1" a="1"/>
  <c r="AG2492" i="4" s="1"/>
  <c r="AB2141" i="4"/>
  <c r="AC2141" i="4"/>
  <c r="AD2141" i="4" s="1"/>
  <c r="AE2141" i="4" s="1"/>
  <c r="AB2337" i="4"/>
  <c r="AC2337" i="4"/>
  <c r="AG2337" i="4" s="1" a="1"/>
  <c r="AG2337" i="4" s="1"/>
  <c r="AB2339" i="4"/>
  <c r="AC2339" i="4"/>
  <c r="AB2338" i="4"/>
  <c r="AC2338" i="4"/>
  <c r="AK2338" i="4" s="1" a="1"/>
  <c r="AK2338" i="4" s="1"/>
  <c r="AB2065" i="4"/>
  <c r="AC2065" i="4"/>
  <c r="AD2065" i="4" s="1"/>
  <c r="AE2065" i="4" s="1"/>
  <c r="AB2358" i="4"/>
  <c r="AC2358" i="4"/>
  <c r="AD2358" i="4" s="1"/>
  <c r="AB2066" i="4"/>
  <c r="AC2066" i="4"/>
  <c r="AB2275" i="4"/>
  <c r="AC2275" i="4"/>
  <c r="AG2275" i="4" s="1" a="1"/>
  <c r="AG2275" i="4" s="1"/>
  <c r="AB2057" i="4"/>
  <c r="AC2057" i="4"/>
  <c r="AD2057" i="4" s="1"/>
  <c r="AE2057" i="4" s="1"/>
  <c r="AB2290" i="4"/>
  <c r="AC2290" i="4"/>
  <c r="AG2290" i="4" s="1" a="1"/>
  <c r="AG2290" i="4" s="1"/>
  <c r="AB2300" i="4"/>
  <c r="AC2300" i="4"/>
  <c r="AD2300" i="4" s="1"/>
  <c r="AE2300" i="4" s="1"/>
  <c r="AI2300" i="4" s="1" a="1"/>
  <c r="AI2300" i="4" s="1"/>
  <c r="AB2299" i="4"/>
  <c r="AC2299" i="4"/>
  <c r="AD2299" i="4" s="1"/>
  <c r="AE2299" i="4" s="1"/>
  <c r="AB2040" i="4"/>
  <c r="AC2040" i="4"/>
  <c r="AD2040" i="4" s="1"/>
  <c r="AE2040" i="4" s="1"/>
  <c r="AB2291" i="4"/>
  <c r="AC2291" i="4"/>
  <c r="AD2291" i="4" s="1"/>
  <c r="AB2298" i="4"/>
  <c r="AC2298" i="4"/>
  <c r="AB2297" i="4"/>
  <c r="AC2297" i="4"/>
  <c r="AG2297" i="4" s="1" a="1"/>
  <c r="AG2297" i="4" s="1"/>
  <c r="AB2292" i="4"/>
  <c r="AC2292" i="4"/>
  <c r="AD2292" i="4" s="1"/>
  <c r="AE2292" i="4" s="1"/>
  <c r="AB2304" i="4"/>
  <c r="AC2304" i="4"/>
  <c r="AD2304" i="4" s="1"/>
  <c r="AB2303" i="4"/>
  <c r="AC2303" i="4"/>
  <c r="AD2303" i="4" s="1"/>
  <c r="AB2043" i="4"/>
  <c r="AC2043" i="4"/>
  <c r="AG2043" i="4" s="1" a="1"/>
  <c r="AG2043" i="4" s="1"/>
  <c r="AB2312" i="4"/>
  <c r="AC2312" i="4"/>
  <c r="AD2312" i="4" s="1"/>
  <c r="AB2316" i="4"/>
  <c r="AC2316" i="4"/>
  <c r="AD2316" i="4" s="1"/>
  <c r="AB2315" i="4"/>
  <c r="AC2315" i="4"/>
  <c r="AB2048" i="4"/>
  <c r="AC2048" i="4"/>
  <c r="AG2048" i="4" s="1" a="1"/>
  <c r="AG2048" i="4" s="1"/>
  <c r="AB2049" i="4"/>
  <c r="AC2049" i="4"/>
  <c r="AD2049" i="4" s="1"/>
  <c r="AE2049" i="4" s="1"/>
  <c r="AB2317" i="4"/>
  <c r="AC2317" i="4"/>
  <c r="AG2317" i="4" s="1" a="1"/>
  <c r="AG2317" i="4" s="1"/>
  <c r="AB2050" i="4"/>
  <c r="AC2050" i="4"/>
  <c r="AG2050" i="4" s="1" a="1"/>
  <c r="AG2050" i="4" s="1"/>
  <c r="AB2273" i="4"/>
  <c r="AC2273" i="4"/>
  <c r="AD2273" i="4" s="1"/>
  <c r="AE2273" i="4" s="1"/>
  <c r="AB2308" i="4"/>
  <c r="AC2308" i="4"/>
  <c r="AD2308" i="4" s="1"/>
  <c r="AE2308" i="4" s="1"/>
  <c r="AB2310" i="4"/>
  <c r="AC2310" i="4"/>
  <c r="AD2310" i="4" s="1"/>
  <c r="AB2309" i="4"/>
  <c r="AC2309" i="4"/>
  <c r="AB2046" i="4"/>
  <c r="AC2046" i="4"/>
  <c r="AG2046" i="4" s="1" a="1"/>
  <c r="AG2046" i="4" s="1"/>
  <c r="AB2042" i="4"/>
  <c r="AC2042" i="4"/>
  <c r="AD2042" i="4" s="1"/>
  <c r="AE2042" i="4" s="1"/>
  <c r="AB2482" i="4"/>
  <c r="AC2482" i="4"/>
  <c r="AG2482" i="4" s="1" a="1"/>
  <c r="AG2482" i="4" s="1"/>
  <c r="AB2478" i="4"/>
  <c r="AC2478" i="4"/>
  <c r="AG2478" i="4" s="1" a="1"/>
  <c r="AG2478" i="4" s="1"/>
  <c r="AB2130" i="4"/>
  <c r="AC2130" i="4"/>
  <c r="AD2130" i="4" s="1"/>
  <c r="AE2130" i="4" s="1"/>
  <c r="AB2004" i="4"/>
  <c r="AC2004" i="4"/>
  <c r="AD2004" i="4" s="1"/>
  <c r="AE2004" i="4" s="1"/>
  <c r="AB2480" i="4"/>
  <c r="AC2480" i="4"/>
  <c r="AD2480" i="4" s="1"/>
  <c r="AB2129" i="4"/>
  <c r="AC2129" i="4"/>
  <c r="AB2473" i="4"/>
  <c r="AC2473" i="4"/>
  <c r="AG2473" i="4" s="1" a="1"/>
  <c r="AG2473" i="4" s="1"/>
  <c r="AB2414" i="4"/>
  <c r="AC2414" i="4"/>
  <c r="AD2414" i="4" s="1"/>
  <c r="AE2414" i="4" s="1"/>
  <c r="AB2413" i="4"/>
  <c r="AC2413" i="4"/>
  <c r="AK2413" i="4" s="1" a="1"/>
  <c r="AK2413" i="4" s="1"/>
  <c r="AB2111" i="4"/>
  <c r="AC2111" i="4"/>
  <c r="AB2470" i="4"/>
  <c r="AC2470" i="4"/>
  <c r="AD2470" i="4" s="1"/>
  <c r="AE2470" i="4" s="1"/>
  <c r="AB2401" i="4"/>
  <c r="AC2401" i="4"/>
  <c r="AD2401" i="4" s="1"/>
  <c r="AE2401" i="4" s="1"/>
  <c r="AB2438" i="4"/>
  <c r="AC2438" i="4"/>
  <c r="AD2438" i="4" s="1"/>
  <c r="AB2416" i="4"/>
  <c r="AC2416" i="4"/>
  <c r="AB2440" i="4"/>
  <c r="AC2440" i="4"/>
  <c r="AG2440" i="4" s="1" a="1"/>
  <c r="AG2440" i="4" s="1"/>
  <c r="AB2415" i="4"/>
  <c r="AC2415" i="4"/>
  <c r="AD2415" i="4" s="1"/>
  <c r="AE2415" i="4" s="1"/>
  <c r="AB2439" i="4"/>
  <c r="AC2439" i="4"/>
  <c r="AG2439" i="4" s="1" a="1"/>
  <c r="AG2439" i="4" s="1"/>
  <c r="AB2096" i="4"/>
  <c r="AC2096" i="4"/>
  <c r="AK2096" i="4" s="1" a="1"/>
  <c r="AK2096" i="4" s="1"/>
  <c r="AB2100" i="4"/>
  <c r="AC2100" i="4"/>
  <c r="AD2100" i="4" s="1"/>
  <c r="AE2100" i="4" s="1"/>
  <c r="AB2140" i="4"/>
  <c r="AC2140" i="4"/>
  <c r="AD2140" i="4" s="1"/>
  <c r="AE2140" i="4" s="1"/>
  <c r="AB2289" i="4"/>
  <c r="AC2289" i="4"/>
  <c r="AD2289" i="4" s="1"/>
  <c r="AB2488" i="4"/>
  <c r="AC2488" i="4"/>
  <c r="AB2487" i="4"/>
  <c r="AC2487" i="4"/>
  <c r="AG2487" i="4" s="1" a="1"/>
  <c r="AG2487" i="4" s="1"/>
  <c r="AB2486" i="4"/>
  <c r="AC2486" i="4"/>
  <c r="AD2486" i="4" s="1"/>
  <c r="AE2486" i="4" s="1"/>
  <c r="AB2136" i="4"/>
  <c r="AC2136" i="4"/>
  <c r="AG2136" i="4" s="1" a="1"/>
  <c r="AG2136" i="4" s="1"/>
  <c r="AB2376" i="4"/>
  <c r="AC2376" i="4"/>
  <c r="AK2376" i="4" s="1" a="1"/>
  <c r="AK2376" i="4" s="1"/>
  <c r="AB2378" i="4"/>
  <c r="AC2378" i="4"/>
  <c r="AG2378" i="4" s="1" a="1"/>
  <c r="AG2378" i="4" s="1"/>
  <c r="AB2377" i="4"/>
  <c r="AC2377" i="4"/>
  <c r="AD2377" i="4" s="1"/>
  <c r="AE2377" i="4" s="1"/>
  <c r="AB2078" i="4"/>
  <c r="AC2078" i="4"/>
  <c r="AD2078" i="4" s="1"/>
  <c r="AB2472" i="4"/>
  <c r="AC2472" i="4"/>
  <c r="AB2375" i="4"/>
  <c r="AC2375" i="4"/>
  <c r="AG2375" i="4" s="1" a="1"/>
  <c r="AG2375" i="4" s="1"/>
  <c r="AB2374" i="4"/>
  <c r="AC2374" i="4"/>
  <c r="AD2374" i="4" s="1"/>
  <c r="AB2124" i="4"/>
  <c r="AC2124" i="4"/>
  <c r="AG2124" i="4" s="1" a="1"/>
  <c r="AG2124" i="4" s="1"/>
  <c r="AB2366" i="4"/>
  <c r="AC2366" i="4"/>
  <c r="AK2366" i="4" s="1" a="1"/>
  <c r="AK2366" i="4" s="1"/>
  <c r="AB2370" i="4"/>
  <c r="AC2370" i="4"/>
  <c r="AG2370" i="4" s="1" a="1"/>
  <c r="AG2370" i="4" s="1"/>
  <c r="AB2369" i="4"/>
  <c r="AC2369" i="4"/>
  <c r="AD2369" i="4" s="1"/>
  <c r="AE2369" i="4" s="1"/>
  <c r="AB2076" i="4"/>
  <c r="AC2076" i="4"/>
  <c r="AD2076" i="4" s="1"/>
  <c r="AB2125" i="4"/>
  <c r="AC2125" i="4"/>
  <c r="AB2362" i="4"/>
  <c r="AC2362" i="4"/>
  <c r="AG2362" i="4" s="1" a="1"/>
  <c r="AG2362" i="4" s="1"/>
  <c r="AB2410" i="4"/>
  <c r="AC2410" i="4"/>
  <c r="AD2410" i="4" s="1"/>
  <c r="AE2410" i="4" s="1"/>
  <c r="AB2409" i="4"/>
  <c r="AC2409" i="4"/>
  <c r="AG2409" i="4" s="1" a="1"/>
  <c r="AG2409" i="4" s="1"/>
  <c r="AB2831" i="4"/>
  <c r="AC2831" i="4"/>
  <c r="AK2831" i="4" s="1" a="1"/>
  <c r="AK2831" i="4" s="1"/>
  <c r="AB2363" i="4"/>
  <c r="AC2363" i="4"/>
  <c r="AG2363" i="4" s="1" a="1"/>
  <c r="AG2363" i="4" s="1"/>
  <c r="AB2412" i="4"/>
  <c r="AC2412" i="4"/>
  <c r="AD2412" i="4" s="1"/>
  <c r="AB2411" i="4"/>
  <c r="AC2411" i="4"/>
  <c r="AD2411" i="4" s="1"/>
  <c r="AB2073" i="4"/>
  <c r="AC2073" i="4"/>
  <c r="AB2072" i="4"/>
  <c r="AC2072" i="4"/>
  <c r="AG2072" i="4" s="1" a="1"/>
  <c r="AG2072" i="4" s="1"/>
  <c r="AB2270" i="4"/>
  <c r="AC2270" i="4"/>
  <c r="AD2270" i="4" s="1"/>
  <c r="AE2270" i="4" s="1"/>
  <c r="AB2398" i="4"/>
  <c r="AC2398" i="4"/>
  <c r="AD2398" i="4" s="1"/>
  <c r="AB2423" i="4"/>
  <c r="AC2423" i="4"/>
  <c r="AK2423" i="4" s="1" a="1"/>
  <c r="AK2423" i="4" s="1"/>
  <c r="AB2424" i="4"/>
  <c r="AC2424" i="4"/>
  <c r="AG2424" i="4" s="1" a="1"/>
  <c r="AG2424" i="4" s="1"/>
  <c r="AB2094" i="4"/>
  <c r="AC2094" i="4"/>
  <c r="AD2094" i="4" s="1"/>
  <c r="AE2094" i="4" s="1"/>
  <c r="AB2293" i="4"/>
  <c r="AC2293" i="4"/>
  <c r="AB2302" i="4"/>
  <c r="AC2302" i="4"/>
  <c r="AB2301" i="4"/>
  <c r="AC2301" i="4"/>
  <c r="AB2311" i="4"/>
  <c r="AC2311" i="4"/>
  <c r="AD2311" i="4" s="1"/>
  <c r="AE2311" i="4" s="1"/>
  <c r="AB2314" i="4"/>
  <c r="AC2314" i="4"/>
  <c r="AD2314" i="4" s="1"/>
  <c r="AB2313" i="4"/>
  <c r="AC2313" i="4"/>
  <c r="AD2313" i="4" s="1"/>
  <c r="AB2047" i="4"/>
  <c r="AC2047" i="4"/>
  <c r="AK2047" i="4" s="1" a="1"/>
  <c r="AK2047" i="4" s="1"/>
  <c r="AB2041" i="4"/>
  <c r="AC2041" i="4"/>
  <c r="AD2041" i="4" s="1"/>
  <c r="AE2041" i="4" s="1"/>
  <c r="AB2481" i="4"/>
  <c r="AC2481" i="4"/>
  <c r="AD2481" i="4" s="1"/>
  <c r="AB2479" i="4"/>
  <c r="AC2479" i="4"/>
  <c r="AB2039" i="4"/>
  <c r="AC2039" i="4"/>
  <c r="AG2039" i="4" s="1" a="1"/>
  <c r="AG2039" i="4" s="1"/>
  <c r="AB649" i="4"/>
  <c r="AC649" i="4"/>
  <c r="AD649" i="4" s="1"/>
  <c r="AE649" i="4" s="1"/>
  <c r="AB643" i="4"/>
  <c r="AC643" i="4"/>
  <c r="AD643" i="4" s="1"/>
  <c r="AB149" i="4"/>
  <c r="AC149" i="4"/>
  <c r="AD149" i="4" s="1"/>
  <c r="AB159" i="4"/>
  <c r="AC159" i="4"/>
  <c r="AG159" i="4" s="1" a="1"/>
  <c r="AG159" i="4" s="1"/>
  <c r="AB160" i="4"/>
  <c r="AC160" i="4"/>
  <c r="AD160" i="4" s="1"/>
  <c r="AE160" i="4" s="1"/>
  <c r="AB161" i="4"/>
  <c r="AC161" i="4"/>
  <c r="AD161" i="4" s="1"/>
  <c r="AB152" i="4"/>
  <c r="AC152" i="4"/>
  <c r="AB153" i="4"/>
  <c r="AC153" i="4"/>
  <c r="AG153" i="4" s="1" a="1"/>
  <c r="AG153" i="4" s="1"/>
  <c r="AB154" i="4"/>
  <c r="AC154" i="4"/>
  <c r="AD154" i="4" s="1"/>
  <c r="AE154" i="4" s="1"/>
  <c r="AB157" i="4"/>
  <c r="AC157" i="4"/>
  <c r="AD157" i="4" s="1"/>
  <c r="AB155" i="4"/>
  <c r="AC155" i="4"/>
  <c r="AG155" i="4" s="1" a="1"/>
  <c r="AG155" i="4" s="1"/>
  <c r="AB156" i="4"/>
  <c r="AC156" i="4"/>
  <c r="AD156" i="4" s="1"/>
  <c r="AE156" i="4" s="1"/>
  <c r="AB1061" i="4"/>
  <c r="AC1061" i="4"/>
  <c r="AD1061" i="4" s="1"/>
  <c r="AE1061" i="4" s="1"/>
  <c r="AB1051" i="4"/>
  <c r="AC1051" i="4"/>
  <c r="AD1051" i="4" s="1"/>
  <c r="AB1052" i="4"/>
  <c r="AC1052" i="4"/>
  <c r="AB1053" i="4"/>
  <c r="AC1053" i="4"/>
  <c r="AG1053" i="4" s="1" a="1"/>
  <c r="AG1053" i="4" s="1"/>
  <c r="AB1054" i="4"/>
  <c r="AC1054" i="4"/>
  <c r="AD1054" i="4" s="1"/>
  <c r="AE1054" i="4" s="1"/>
  <c r="AB1105" i="4"/>
  <c r="AC1105" i="4"/>
  <c r="AD1105" i="4" s="1"/>
  <c r="AB247" i="4"/>
  <c r="AC247" i="4"/>
  <c r="AK247" i="4" s="1" a="1"/>
  <c r="AK247" i="4" s="1"/>
  <c r="AB248" i="4"/>
  <c r="AC248" i="4"/>
  <c r="AG248" i="4" s="1" a="1"/>
  <c r="AG248" i="4" s="1"/>
  <c r="AB150" i="4"/>
  <c r="AC150" i="4"/>
  <c r="AD150" i="4" s="1"/>
  <c r="AE150" i="4" s="1"/>
  <c r="AB274" i="4"/>
  <c r="AC274" i="4"/>
  <c r="AD274" i="4" s="1"/>
  <c r="AB275" i="4"/>
  <c r="AC275" i="4"/>
  <c r="AB276" i="4"/>
  <c r="AC276" i="4"/>
  <c r="AG276" i="4" s="1" a="1"/>
  <c r="AG276" i="4" s="1"/>
  <c r="AB263" i="4"/>
  <c r="AC263" i="4"/>
  <c r="AD263" i="4" s="1"/>
  <c r="AE263" i="4" s="1"/>
  <c r="AB264" i="4"/>
  <c r="AC264" i="4"/>
  <c r="AD264" i="4" s="1"/>
  <c r="AB265" i="4"/>
  <c r="AC265" i="4"/>
  <c r="AK265" i="4" s="1" a="1"/>
  <c r="AK265" i="4" s="1"/>
  <c r="AB266" i="4"/>
  <c r="AC266" i="4"/>
  <c r="AG266" i="4" s="1" a="1"/>
  <c r="AG266" i="4" s="1"/>
  <c r="AB329" i="4"/>
  <c r="AC329" i="4"/>
  <c r="AD329" i="4" s="1"/>
  <c r="AB861" i="4"/>
  <c r="AC861" i="4"/>
  <c r="AD861" i="4" s="1"/>
  <c r="AB852" i="4"/>
  <c r="AC852" i="4"/>
  <c r="AB853" i="4"/>
  <c r="AC853" i="4"/>
  <c r="AG853" i="4" s="1" a="1"/>
  <c r="AG853" i="4" s="1"/>
  <c r="AB854" i="4"/>
  <c r="AC854" i="4"/>
  <c r="AD854" i="4" s="1"/>
  <c r="AE854" i="4" s="1"/>
  <c r="AB905" i="4"/>
  <c r="AC905" i="4"/>
  <c r="AG905" i="4" s="1" a="1"/>
  <c r="AG905" i="4" s="1"/>
  <c r="AB656" i="4"/>
  <c r="AC656" i="4"/>
  <c r="AD656" i="4" s="1"/>
  <c r="AB400" i="4"/>
  <c r="AC400" i="4"/>
  <c r="AD400" i="4" s="1"/>
  <c r="AE400" i="4" s="1"/>
  <c r="AB729" i="4"/>
  <c r="AC729" i="4"/>
  <c r="AD729" i="4" s="1"/>
  <c r="AE729" i="4" s="1"/>
  <c r="AB636" i="4"/>
  <c r="AC636" i="4"/>
  <c r="AD636" i="4" s="1"/>
  <c r="AB637" i="4"/>
  <c r="AC637" i="4"/>
  <c r="AB1144" i="4"/>
  <c r="AC1144" i="4"/>
  <c r="AG1144" i="4" s="1" a="1"/>
  <c r="AG1144" i="4" s="1"/>
  <c r="AB1145" i="4"/>
  <c r="AC1145" i="4"/>
  <c r="AD1145" i="4" s="1"/>
  <c r="AE1145" i="4" s="1"/>
  <c r="AB2763" i="4"/>
  <c r="AC2763" i="4"/>
  <c r="AD2763" i="4" s="1"/>
  <c r="AB33" i="4"/>
  <c r="AC33" i="4"/>
  <c r="AD33" i="4" s="1"/>
  <c r="AB29" i="4"/>
  <c r="AC29" i="4"/>
  <c r="AD29" i="4" s="1"/>
  <c r="AE29" i="4" s="1"/>
  <c r="AB30" i="4"/>
  <c r="AC30" i="4"/>
  <c r="AD30" i="4" s="1"/>
  <c r="AE30" i="4" s="1"/>
  <c r="AB31" i="4"/>
  <c r="AC31" i="4"/>
  <c r="AD31" i="4" s="1"/>
  <c r="AB54" i="4"/>
  <c r="AC54" i="4"/>
  <c r="AB1661" i="4"/>
  <c r="AC1661" i="4"/>
  <c r="AG1661" i="4" s="1" a="1"/>
  <c r="AG1661" i="4" s="1"/>
  <c r="AB1678" i="4"/>
  <c r="AC1678" i="4"/>
  <c r="AD1678" i="4" s="1"/>
  <c r="AE1678" i="4" s="1"/>
  <c r="AB1689" i="4"/>
  <c r="AC1689" i="4"/>
  <c r="AD1689" i="4" s="1"/>
  <c r="AB1693" i="4"/>
  <c r="AC1693" i="4"/>
  <c r="AG1693" i="4" s="1" a="1"/>
  <c r="AG1693" i="4" s="1"/>
  <c r="AB1690" i="4"/>
  <c r="AC1690" i="4"/>
  <c r="AD1690" i="4" s="1"/>
  <c r="AE1690" i="4" s="1"/>
  <c r="AB1694" i="4"/>
  <c r="AC1694" i="4"/>
  <c r="AD1694" i="4" s="1"/>
  <c r="AE1694" i="4" s="1"/>
  <c r="AB1691" i="4"/>
  <c r="AC1691" i="4"/>
  <c r="AD1691" i="4" s="1"/>
  <c r="AB1695" i="4"/>
  <c r="AC1695" i="4"/>
  <c r="AB1674" i="4"/>
  <c r="AC1674" i="4"/>
  <c r="AG1674" i="4" s="1" a="1"/>
  <c r="AG1674" i="4" s="1"/>
  <c r="AB1679" i="4"/>
  <c r="AC1679" i="4"/>
  <c r="AD1679" i="4" s="1"/>
  <c r="AE1679" i="4" s="1"/>
  <c r="AB1675" i="4"/>
  <c r="AC1675" i="4"/>
  <c r="AG1675" i="4" s="1" a="1"/>
  <c r="AG1675" i="4" s="1"/>
  <c r="AB1680" i="4"/>
  <c r="AC1680" i="4"/>
  <c r="AD1680" i="4" s="1"/>
  <c r="AB1306" i="4"/>
  <c r="AC1306" i="4"/>
  <c r="AK1306" i="4" s="1" a="1"/>
  <c r="AK1306" i="4" s="1"/>
  <c r="AB1401" i="4"/>
  <c r="AC1401" i="4"/>
  <c r="AD1401" i="4" s="1"/>
  <c r="AE1401" i="4" s="1"/>
  <c r="AB1825" i="4"/>
  <c r="AC1825" i="4"/>
  <c r="AD1825" i="4" s="1"/>
  <c r="AB2808" i="4"/>
  <c r="AC2808" i="4"/>
  <c r="AB1402" i="4"/>
  <c r="AC1402" i="4"/>
  <c r="AG1402" i="4" s="1" a="1"/>
  <c r="AG1402" i="4" s="1"/>
  <c r="AB1682" i="4"/>
  <c r="AC1682" i="4"/>
  <c r="AD1682" i="4" s="1"/>
  <c r="AE1682" i="4" s="1"/>
  <c r="AB1681" i="4"/>
  <c r="AC1681" i="4"/>
  <c r="AD1681" i="4" s="1"/>
  <c r="AB2474" i="4"/>
  <c r="AC2474" i="4"/>
  <c r="AD2474" i="4" s="1"/>
  <c r="AB2475" i="4"/>
  <c r="AC2475" i="4"/>
  <c r="AD2475" i="4" s="1"/>
  <c r="AE2475" i="4" s="1"/>
  <c r="AB202" i="4"/>
  <c r="AC202" i="4"/>
  <c r="AD202" i="4" s="1"/>
  <c r="AE202" i="4" s="1"/>
  <c r="AB67" i="4"/>
  <c r="AC67" i="4"/>
  <c r="AD67" i="4" s="1"/>
  <c r="AB139" i="4"/>
  <c r="AC139" i="4"/>
  <c r="AB332" i="4"/>
  <c r="AC332" i="4"/>
  <c r="AG332" i="4" s="1" a="1"/>
  <c r="AG332" i="4" s="1"/>
  <c r="AB665" i="4"/>
  <c r="AC665" i="4"/>
  <c r="AD665" i="4" s="1"/>
  <c r="AE665" i="4" s="1"/>
  <c r="AB742" i="4"/>
  <c r="AC742" i="4"/>
  <c r="AD742" i="4" s="1"/>
  <c r="AB908" i="4"/>
  <c r="AC908" i="4"/>
  <c r="AG908" i="4" s="1" a="1"/>
  <c r="AG908" i="4" s="1"/>
  <c r="AB1108" i="4"/>
  <c r="AC1108" i="4"/>
  <c r="AD1108" i="4" s="1"/>
  <c r="AE1108" i="4" s="1"/>
  <c r="AB801" i="4"/>
  <c r="AC801" i="4"/>
  <c r="AD801" i="4" s="1"/>
  <c r="AE801" i="4" s="1"/>
  <c r="AB802" i="4"/>
  <c r="AC802" i="4"/>
  <c r="AD802" i="4" s="1"/>
  <c r="AB803" i="4"/>
  <c r="AC803" i="4"/>
  <c r="AB804" i="4"/>
  <c r="AC804" i="4"/>
  <c r="AG804" i="4" s="1" a="1"/>
  <c r="AG804" i="4" s="1"/>
  <c r="AB805" i="4"/>
  <c r="AC805" i="4"/>
  <c r="AD805" i="4" s="1"/>
  <c r="AE805" i="4" s="1"/>
  <c r="AB806" i="4"/>
  <c r="AC806" i="4"/>
  <c r="AK806" i="4" s="1" a="1"/>
  <c r="AK806" i="4" s="1"/>
  <c r="AB807" i="4"/>
  <c r="AC807" i="4"/>
  <c r="AK807" i="4" s="1" a="1"/>
  <c r="AK807" i="4" s="1"/>
  <c r="AB808" i="4"/>
  <c r="AC808" i="4"/>
  <c r="AK808" i="4" s="1" a="1"/>
  <c r="AK808" i="4" s="1"/>
  <c r="AB809" i="4"/>
  <c r="AC809" i="4"/>
  <c r="AD809" i="4" s="1"/>
  <c r="AE809" i="4" s="1"/>
  <c r="AD2882" i="4" l="1"/>
  <c r="AD2874" i="4"/>
  <c r="AK2867" i="4" a="1"/>
  <c r="AK2867" i="4" s="1"/>
  <c r="AD2895" i="4"/>
  <c r="AH2895" i="4" s="1" a="1"/>
  <c r="AH2895" i="4" s="1"/>
  <c r="AD2904" i="4"/>
  <c r="AH2904" i="4" s="1" a="1"/>
  <c r="AH2904" i="4" s="1"/>
  <c r="AH2896" i="4" a="1"/>
  <c r="AH2896" i="4" s="1"/>
  <c r="AK2882" i="4" a="1"/>
  <c r="AK2882" i="4" s="1"/>
  <c r="AK2874" i="4" a="1"/>
  <c r="AK2874" i="4" s="1"/>
  <c r="AH2905" i="4" a="1"/>
  <c r="AH2905" i="4" s="1"/>
  <c r="AE2905" i="4"/>
  <c r="AF2905" i="4" s="1"/>
  <c r="AL2905" i="4" a="1"/>
  <c r="AL2905" i="4" s="1"/>
  <c r="AH2868" i="4" a="1"/>
  <c r="AH2868" i="4" s="1"/>
  <c r="AE2868" i="4"/>
  <c r="AF2868" i="4" s="1"/>
  <c r="AG2904" i="4" a="1"/>
  <c r="AG2904" i="4" s="1"/>
  <c r="AD2902" i="4"/>
  <c r="AE2902" i="4" s="1"/>
  <c r="AG2896" i="4" a="1"/>
  <c r="AG2896" i="4" s="1"/>
  <c r="AD2894" i="4"/>
  <c r="AE2894" i="4" s="1"/>
  <c r="AM2894" i="4" s="1" a="1"/>
  <c r="AM2894" i="4" s="1"/>
  <c r="AD2889" i="4"/>
  <c r="AE2889" i="4" s="1"/>
  <c r="AG2868" i="4" a="1"/>
  <c r="AG2868" i="4" s="1"/>
  <c r="AD2866" i="4"/>
  <c r="AK2905" i="4" a="1"/>
  <c r="AK2905" i="4" s="1"/>
  <c r="AG2885" i="4" a="1"/>
  <c r="AG2885" i="4" s="1"/>
  <c r="AE2860" i="4"/>
  <c r="AF2860" i="4" s="1"/>
  <c r="AJ2860" i="4" s="1" a="1"/>
  <c r="AJ2860" i="4" s="1"/>
  <c r="AF2909" i="4"/>
  <c r="AJ2909" i="4" s="1" a="1"/>
  <c r="AJ2909" i="4" s="1"/>
  <c r="AG2905" i="4" a="1"/>
  <c r="AG2905" i="4" s="1"/>
  <c r="AD2875" i="4"/>
  <c r="AH2875" i="4" s="1" a="1"/>
  <c r="AH2875" i="4" s="1"/>
  <c r="AD2906" i="4"/>
  <c r="AG2903" i="4" a="1"/>
  <c r="AG2903" i="4" s="1"/>
  <c r="AD2897" i="4"/>
  <c r="AH2897" i="4" s="1" a="1"/>
  <c r="AH2897" i="4" s="1"/>
  <c r="AG2895" i="4" a="1"/>
  <c r="AG2895" i="4" s="1"/>
  <c r="AD2893" i="4"/>
  <c r="AL2893" i="4" s="1" a="1"/>
  <c r="AL2893" i="4" s="1"/>
  <c r="AD2890" i="4"/>
  <c r="AL2890" i="4" s="1" a="1"/>
  <c r="AL2890" i="4" s="1"/>
  <c r="AD2873" i="4"/>
  <c r="AD1563" i="4"/>
  <c r="AH1563" i="4" s="1" a="1"/>
  <c r="AH1563" i="4" s="1"/>
  <c r="AH2876" i="4" a="1"/>
  <c r="AH2876" i="4" s="1"/>
  <c r="AE2876" i="4"/>
  <c r="AH2861" i="4" a="1"/>
  <c r="AH2861" i="4" s="1"/>
  <c r="AE2861" i="4"/>
  <c r="AM2861" i="4" s="1" a="1"/>
  <c r="AM2861" i="4" s="1"/>
  <c r="AD2911" i="4"/>
  <c r="AH2911" i="4" s="1" a="1"/>
  <c r="AH2911" i="4" s="1"/>
  <c r="AG2902" i="4" a="1"/>
  <c r="AG2902" i="4" s="1"/>
  <c r="AD2901" i="4"/>
  <c r="AD2898" i="4"/>
  <c r="AG2894" i="4" a="1"/>
  <c r="AG2894" i="4" s="1"/>
  <c r="AD2884" i="4"/>
  <c r="AE2884" i="4" s="1"/>
  <c r="AI2884" i="4" s="1" a="1"/>
  <c r="AI2884" i="4" s="1"/>
  <c r="AG2883" i="4" a="1"/>
  <c r="AG2883" i="4" s="1"/>
  <c r="AG2875" i="4" a="1"/>
  <c r="AG2875" i="4" s="1"/>
  <c r="AG2866" i="4" a="1"/>
  <c r="AG2866" i="4" s="1"/>
  <c r="AK2861" i="4" a="1"/>
  <c r="AK2861" i="4" s="1"/>
  <c r="AG2867" i="4" a="1"/>
  <c r="AG2867" i="4" s="1"/>
  <c r="AK2411" i="4" a="1"/>
  <c r="AK2411" i="4" s="1"/>
  <c r="AK2161" i="4" a="1"/>
  <c r="AK2161" i="4" s="1"/>
  <c r="AE2904" i="4"/>
  <c r="AE2896" i="4"/>
  <c r="AL2883" i="4" a="1"/>
  <c r="AL2883" i="4" s="1"/>
  <c r="AL2865" i="4" a="1"/>
  <c r="AL2865" i="4" s="1"/>
  <c r="AD2286" i="4"/>
  <c r="AH2286" i="4" s="1" a="1"/>
  <c r="AH2286" i="4" s="1"/>
  <c r="AK74" i="4" a="1"/>
  <c r="AK74" i="4" s="1"/>
  <c r="AK2884" i="4" a="1"/>
  <c r="AK2884" i="4" s="1"/>
  <c r="AK2869" i="4" a="1"/>
  <c r="AK2869" i="4" s="1"/>
  <c r="AH2857" i="4" a="1"/>
  <c r="AH2857" i="4" s="1"/>
  <c r="AG1207" i="4" a="1"/>
  <c r="AG1207" i="4" s="1"/>
  <c r="AK2911" i="4" a="1"/>
  <c r="AK2911" i="4" s="1"/>
  <c r="AK2897" i="4" a="1"/>
  <c r="AK2897" i="4" s="1"/>
  <c r="AK2893" i="4" a="1"/>
  <c r="AK2893" i="4" s="1"/>
  <c r="AD2047" i="4"/>
  <c r="AE2047" i="4" s="1"/>
  <c r="AG2158" i="4" a="1"/>
  <c r="AG2158" i="4" s="1"/>
  <c r="AK2809" i="4" a="1"/>
  <c r="AK2809" i="4" s="1"/>
  <c r="AL2904" i="4" a="1"/>
  <c r="AL2904" i="4" s="1"/>
  <c r="AK2885" i="4" a="1"/>
  <c r="AK2885" i="4" s="1"/>
  <c r="AH2883" i="4" a="1"/>
  <c r="AH2883" i="4" s="1"/>
  <c r="AG2869" i="4" a="1"/>
  <c r="AG2869" i="4" s="1"/>
  <c r="AK2860" i="4" a="1"/>
  <c r="AK2860" i="4" s="1"/>
  <c r="AE2891" i="4"/>
  <c r="AH2891" i="4" a="1"/>
  <c r="AH2891" i="4" s="1"/>
  <c r="AL2891" i="4" a="1"/>
  <c r="AL2891" i="4" s="1"/>
  <c r="AE2910" i="4"/>
  <c r="AH2910" i="4" a="1"/>
  <c r="AH2910" i="4" s="1"/>
  <c r="AL2910" i="4" a="1"/>
  <c r="AL2910" i="4" s="1"/>
  <c r="AD2907" i="4"/>
  <c r="AG2907" i="4" a="1"/>
  <c r="AG2907" i="4" s="1"/>
  <c r="AK2907" i="4" a="1"/>
  <c r="AK2907" i="4" s="1"/>
  <c r="AF2894" i="4"/>
  <c r="AI2894" i="4" a="1"/>
  <c r="AI2894" i="4" s="1"/>
  <c r="AE2899" i="4"/>
  <c r="AH2899" i="4" a="1"/>
  <c r="AH2899" i="4" s="1"/>
  <c r="AL2899" i="4" a="1"/>
  <c r="AL2899" i="4" s="1"/>
  <c r="AI2885" i="4" a="1"/>
  <c r="AI2885" i="4" s="1"/>
  <c r="AM2885" i="4" a="1"/>
  <c r="AM2885" i="4" s="1"/>
  <c r="AF2885" i="4"/>
  <c r="AI2877" i="4" a="1"/>
  <c r="AI2877" i="4" s="1"/>
  <c r="AM2877" i="4" a="1"/>
  <c r="AM2877" i="4" s="1"/>
  <c r="AF2877" i="4"/>
  <c r="AH2874" i="4" a="1"/>
  <c r="AH2874" i="4" s="1"/>
  <c r="AL2874" i="4" a="1"/>
  <c r="AL2874" i="4" s="1"/>
  <c r="AE2874" i="4"/>
  <c r="AK2906" i="4" a="1"/>
  <c r="AK2906" i="4" s="1"/>
  <c r="AK2898" i="4" a="1"/>
  <c r="AK2898" i="4" s="1"/>
  <c r="AK2890" i="4" a="1"/>
  <c r="AK2890" i="4" s="1"/>
  <c r="AH2889" i="4" a="1"/>
  <c r="AH2889" i="4" s="1"/>
  <c r="AH2885" i="4" a="1"/>
  <c r="AH2885" i="4" s="1"/>
  <c r="AL2885" i="4" a="1"/>
  <c r="AL2885" i="4" s="1"/>
  <c r="AH2877" i="4" a="1"/>
  <c r="AH2877" i="4" s="1"/>
  <c r="AL2877" i="4" a="1"/>
  <c r="AL2877" i="4" s="1"/>
  <c r="AF2876" i="4"/>
  <c r="AI2876" i="4" a="1"/>
  <c r="AI2876" i="4" s="1"/>
  <c r="AM2876" i="4" a="1"/>
  <c r="AM2876" i="4" s="1"/>
  <c r="AI2857" i="4" a="1"/>
  <c r="AI2857" i="4" s="1"/>
  <c r="AM2857" i="4" a="1"/>
  <c r="AM2857" i="4" s="1"/>
  <c r="AF2857" i="4"/>
  <c r="AG2881" i="4" a="1"/>
  <c r="AG2881" i="4" s="1"/>
  <c r="AK2881" i="4" a="1"/>
  <c r="AK2881" i="4" s="1"/>
  <c r="AD2908" i="4"/>
  <c r="AE2903" i="4"/>
  <c r="AK2901" i="4" a="1"/>
  <c r="AK2901" i="4" s="1"/>
  <c r="AD2900" i="4"/>
  <c r="AE2895" i="4"/>
  <c r="AD2892" i="4"/>
  <c r="AM2889" i="4" a="1"/>
  <c r="AM2889" i="4" s="1"/>
  <c r="AJ2868" i="4" a="1"/>
  <c r="AJ2868" i="4" s="1"/>
  <c r="AN2868" i="4" a="1"/>
  <c r="AN2868" i="4" s="1"/>
  <c r="AH2864" i="4" a="1"/>
  <c r="AH2864" i="4" s="1"/>
  <c r="AL2864" i="4" a="1"/>
  <c r="AL2864" i="4" s="1"/>
  <c r="AE2864" i="4"/>
  <c r="AE2862" i="4"/>
  <c r="AH2862" i="4" a="1"/>
  <c r="AH2862" i="4" s="1"/>
  <c r="AL2862" i="4" a="1"/>
  <c r="AL2862" i="4" s="1"/>
  <c r="AI2861" i="4" a="1"/>
  <c r="AI2861" i="4" s="1"/>
  <c r="AF2861" i="4"/>
  <c r="AG2855" i="4" a="1"/>
  <c r="AG2855" i="4" s="1"/>
  <c r="AK2855" i="4" a="1"/>
  <c r="AK2855" i="4" s="1"/>
  <c r="AD2855" i="4"/>
  <c r="AL2894" i="4" a="1"/>
  <c r="AL2894" i="4" s="1"/>
  <c r="AH2894" i="4" a="1"/>
  <c r="AH2894" i="4" s="1"/>
  <c r="AG2887" i="4" a="1"/>
  <c r="AG2887" i="4" s="1"/>
  <c r="AK2887" i="4" a="1"/>
  <c r="AK2887" i="4" s="1"/>
  <c r="AD2887" i="4"/>
  <c r="AF2884" i="4"/>
  <c r="AD2880" i="4"/>
  <c r="AG2880" i="4" a="1"/>
  <c r="AG2880" i="4" s="1"/>
  <c r="AK2880" i="4" a="1"/>
  <c r="AK2880" i="4" s="1"/>
  <c r="AH2872" i="4" a="1"/>
  <c r="AH2872" i="4" s="1"/>
  <c r="AL2872" i="4" a="1"/>
  <c r="AL2872" i="4" s="1"/>
  <c r="AE2872" i="4"/>
  <c r="AE2870" i="4"/>
  <c r="AH2870" i="4" a="1"/>
  <c r="AH2870" i="4" s="1"/>
  <c r="AL2870" i="4" a="1"/>
  <c r="AL2870" i="4" s="1"/>
  <c r="AI2869" i="4" a="1"/>
  <c r="AI2869" i="4" s="1"/>
  <c r="AM2869" i="4" a="1"/>
  <c r="AM2869" i="4" s="1"/>
  <c r="AF2869" i="4"/>
  <c r="AK2899" i="4" a="1"/>
  <c r="AK2899" i="4" s="1"/>
  <c r="AG2899" i="4" a="1"/>
  <c r="AG2899" i="4" s="1"/>
  <c r="AK2891" i="4" a="1"/>
  <c r="AK2891" i="4" s="1"/>
  <c r="AG2891" i="4" a="1"/>
  <c r="AG2891" i="4" s="1"/>
  <c r="AL2889" i="4" a="1"/>
  <c r="AL2889" i="4" s="1"/>
  <c r="AH2884" i="4" a="1"/>
  <c r="AH2884" i="4" s="1"/>
  <c r="AL2884" i="4" a="1"/>
  <c r="AL2884" i="4" s="1"/>
  <c r="AL2882" i="4" a="1"/>
  <c r="AL2882" i="4" s="1"/>
  <c r="AH2869" i="4" a="1"/>
  <c r="AH2869" i="4" s="1"/>
  <c r="AL2869" i="4" a="1"/>
  <c r="AL2869" i="4" s="1"/>
  <c r="AI2865" i="4" a="1"/>
  <c r="AI2865" i="4" s="1"/>
  <c r="AM2865" i="4" a="1"/>
  <c r="AM2865" i="4" s="1"/>
  <c r="AF2865" i="4"/>
  <c r="AH2858" i="4" a="1"/>
  <c r="AH2858" i="4" s="1"/>
  <c r="AL2858" i="4" a="1"/>
  <c r="AL2858" i="4" s="1"/>
  <c r="AE2858" i="4"/>
  <c r="AK2889" i="4" a="1"/>
  <c r="AK2889" i="4" s="1"/>
  <c r="AG2879" i="4" a="1"/>
  <c r="AG2879" i="4" s="1"/>
  <c r="AK2879" i="4" a="1"/>
  <c r="AK2879" i="4" s="1"/>
  <c r="AD2879" i="4"/>
  <c r="AM2909" i="4" a="1"/>
  <c r="AM2909" i="4" s="1"/>
  <c r="AL2903" i="4" a="1"/>
  <c r="AL2903" i="4" s="1"/>
  <c r="AL2895" i="4" a="1"/>
  <c r="AL2895" i="4" s="1"/>
  <c r="AD2886" i="4"/>
  <c r="AG2886" i="4" a="1"/>
  <c r="AG2886" i="4" s="1"/>
  <c r="AK2886" i="4" a="1"/>
  <c r="AK2886" i="4" s="1"/>
  <c r="AD2878" i="4"/>
  <c r="AG2878" i="4" a="1"/>
  <c r="AG2878" i="4" s="1"/>
  <c r="AK2878" i="4" a="1"/>
  <c r="AK2878" i="4" s="1"/>
  <c r="AG2863" i="4" a="1"/>
  <c r="AG2863" i="4" s="1"/>
  <c r="AK2863" i="4" a="1"/>
  <c r="AK2863" i="4" s="1"/>
  <c r="AD2863" i="4"/>
  <c r="AH2856" i="4" a="1"/>
  <c r="AH2856" i="4" s="1"/>
  <c r="AL2856" i="4" a="1"/>
  <c r="AL2856" i="4" s="1"/>
  <c r="AE2856" i="4"/>
  <c r="AE2854" i="4"/>
  <c r="AH2854" i="4" a="1"/>
  <c r="AH2854" i="4" s="1"/>
  <c r="AL2854" i="4" a="1"/>
  <c r="AL2854" i="4" s="1"/>
  <c r="AK2908" i="4" a="1"/>
  <c r="AK2908" i="4" s="1"/>
  <c r="AL2906" i="4" a="1"/>
  <c r="AL2906" i="4" s="1"/>
  <c r="AM2904" i="4" a="1"/>
  <c r="AM2904" i="4" s="1"/>
  <c r="AK2900" i="4" a="1"/>
  <c r="AK2900" i="4" s="1"/>
  <c r="AK2892" i="4" a="1"/>
  <c r="AK2892" i="4" s="1"/>
  <c r="AD2888" i="4"/>
  <c r="AG2888" i="4" a="1"/>
  <c r="AG2888" i="4" s="1"/>
  <c r="AK2888" i="4" a="1"/>
  <c r="AK2888" i="4" s="1"/>
  <c r="AI2883" i="4" a="1"/>
  <c r="AI2883" i="4" s="1"/>
  <c r="AM2883" i="4" a="1"/>
  <c r="AM2883" i="4" s="1"/>
  <c r="AF2883" i="4"/>
  <c r="AD2881" i="4"/>
  <c r="AG2871" i="4" a="1"/>
  <c r="AG2871" i="4" s="1"/>
  <c r="AK2871" i="4" a="1"/>
  <c r="AK2871" i="4" s="1"/>
  <c r="AD2871" i="4"/>
  <c r="AH2866" i="4" a="1"/>
  <c r="AH2866" i="4" s="1"/>
  <c r="AL2866" i="4" a="1"/>
  <c r="AL2866" i="4" s="1"/>
  <c r="AE2866" i="4"/>
  <c r="AH2859" i="4" a="1"/>
  <c r="AH2859" i="4" s="1"/>
  <c r="AL2859" i="4" a="1"/>
  <c r="AL2859" i="4" s="1"/>
  <c r="AE2859" i="4"/>
  <c r="AL2857" i="4" a="1"/>
  <c r="AL2857" i="4" s="1"/>
  <c r="AK2872" i="4" a="1"/>
  <c r="AK2872" i="4" s="1"/>
  <c r="AG2872" i="4" a="1"/>
  <c r="AG2872" i="4" s="1"/>
  <c r="AM2868" i="4" a="1"/>
  <c r="AM2868" i="4" s="1"/>
  <c r="AI2868" i="4" a="1"/>
  <c r="AI2868" i="4" s="1"/>
  <c r="AK2864" i="4" a="1"/>
  <c r="AK2864" i="4" s="1"/>
  <c r="AG2864" i="4" a="1"/>
  <c r="AG2864" i="4" s="1"/>
  <c r="AK2856" i="4" a="1"/>
  <c r="AK2856" i="4" s="1"/>
  <c r="AG2856" i="4" a="1"/>
  <c r="AG2856" i="4" s="1"/>
  <c r="AL2876" i="4" a="1"/>
  <c r="AL2876" i="4" s="1"/>
  <c r="AK2870" i="4" a="1"/>
  <c r="AK2870" i="4" s="1"/>
  <c r="AG2870" i="4" a="1"/>
  <c r="AG2870" i="4" s="1"/>
  <c r="AL2868" i="4" a="1"/>
  <c r="AL2868" i="4" s="1"/>
  <c r="AK2862" i="4" a="1"/>
  <c r="AK2862" i="4" s="1"/>
  <c r="AG2862" i="4" a="1"/>
  <c r="AG2862" i="4" s="1"/>
  <c r="AL2860" i="4" a="1"/>
  <c r="AL2860" i="4" s="1"/>
  <c r="AK2854" i="4" a="1"/>
  <c r="AK2854" i="4" s="1"/>
  <c r="AG2854" i="4" a="1"/>
  <c r="AG2854" i="4" s="1"/>
  <c r="AE2875" i="4"/>
  <c r="AK2873" i="4" a="1"/>
  <c r="AK2873" i="4" s="1"/>
  <c r="AE2867" i="4"/>
  <c r="AK2865" i="4" a="1"/>
  <c r="AK2865" i="4" s="1"/>
  <c r="AK2857" i="4" a="1"/>
  <c r="AK2857" i="4" s="1"/>
  <c r="AG2857" i="4" a="1"/>
  <c r="AG2857" i="4" s="1"/>
  <c r="AL2861" i="4" a="1"/>
  <c r="AL2861" i="4" s="1"/>
  <c r="AL2875" i="4" a="1"/>
  <c r="AL2875" i="4" s="1"/>
  <c r="AL2867" i="4" a="1"/>
  <c r="AL2867" i="4" s="1"/>
  <c r="AE2852" i="4"/>
  <c r="AL2852" i="4" a="1"/>
  <c r="AL2852" i="4" s="1"/>
  <c r="AH2852" i="4" a="1"/>
  <c r="AH2852" i="4" s="1"/>
  <c r="AE2853" i="4"/>
  <c r="AI2853" i="4" s="1" a="1"/>
  <c r="AI2853" i="4" s="1"/>
  <c r="AL2853" i="4" a="1"/>
  <c r="AL2853" i="4" s="1"/>
  <c r="AH2853" i="4" a="1"/>
  <c r="AH2853" i="4" s="1"/>
  <c r="AK2853" i="4" a="1"/>
  <c r="AK2853" i="4" s="1"/>
  <c r="AD2850" i="4"/>
  <c r="AD1931" i="4"/>
  <c r="AE1931" i="4" s="1"/>
  <c r="AK1560" i="4" a="1"/>
  <c r="AK1560" i="4" s="1"/>
  <c r="AK1656" i="4" a="1"/>
  <c r="AK1656" i="4" s="1"/>
  <c r="AG2853" i="4" a="1"/>
  <c r="AG2853" i="4" s="1"/>
  <c r="AK2449" i="4" a="1"/>
  <c r="AK2449" i="4" s="1"/>
  <c r="AE2484" i="4"/>
  <c r="AF2484" i="4" s="1"/>
  <c r="AG899" i="4" a="1"/>
  <c r="AG899" i="4" s="1"/>
  <c r="AD2406" i="4"/>
  <c r="AH2406" i="4" s="1" a="1"/>
  <c r="AH2406" i="4" s="1"/>
  <c r="AG236" i="4" a="1"/>
  <c r="AG236" i="4" s="1"/>
  <c r="AL2851" i="4" a="1"/>
  <c r="AL2851" i="4" s="1"/>
  <c r="AK2850" i="4" a="1"/>
  <c r="AK2850" i="4" s="1"/>
  <c r="AK2208" i="4" a="1"/>
  <c r="AK2208" i="4" s="1"/>
  <c r="AK2556" i="4" a="1"/>
  <c r="AK2556" i="4" s="1"/>
  <c r="AK1223" i="4" a="1"/>
  <c r="AK1223" i="4" s="1"/>
  <c r="AD237" i="4"/>
  <c r="AE237" i="4" s="1"/>
  <c r="AI237" i="4" s="1" a="1"/>
  <c r="AI237" i="4" s="1"/>
  <c r="AD2628" i="4"/>
  <c r="AE2628" i="4" s="1"/>
  <c r="AG1223" i="4" a="1"/>
  <c r="AG1223" i="4" s="1"/>
  <c r="AH2851" i="4" a="1"/>
  <c r="AH2851" i="4" s="1"/>
  <c r="AD266" i="4"/>
  <c r="AE266" i="4" s="1"/>
  <c r="AD2072" i="4"/>
  <c r="AH2072" i="4" s="1" a="1"/>
  <c r="AH2072" i="4" s="1"/>
  <c r="AK2356" i="4" a="1"/>
  <c r="AK2356" i="4" s="1"/>
  <c r="AG377" i="4" a="1"/>
  <c r="AG377" i="4" s="1"/>
  <c r="AL1844" i="4" a="1"/>
  <c r="AL1844" i="4" s="1"/>
  <c r="AG1500" i="4" a="1"/>
  <c r="AG1500" i="4" s="1"/>
  <c r="AK1588" i="4" a="1"/>
  <c r="AK1588" i="4" s="1"/>
  <c r="AG1588" i="4" a="1"/>
  <c r="AG1588" i="4" s="1"/>
  <c r="AK1433" i="4" a="1"/>
  <c r="AK1433" i="4" s="1"/>
  <c r="AK1694" i="4" a="1"/>
  <c r="AK1694" i="4" s="1"/>
  <c r="AG1401" i="4" a="1"/>
  <c r="AG1401" i="4" s="1"/>
  <c r="AK656" i="4" a="1"/>
  <c r="AK656" i="4" s="1"/>
  <c r="AG2791" i="4" a="1"/>
  <c r="AG2791" i="4" s="1"/>
  <c r="AK119" i="4" a="1"/>
  <c r="AK119" i="4" s="1"/>
  <c r="AG2054" i="4" a="1"/>
  <c r="AG2054" i="4" s="1"/>
  <c r="AG2109" i="4" a="1"/>
  <c r="AG2109" i="4" s="1"/>
  <c r="AD2280" i="4"/>
  <c r="AH2280" i="4" s="1" a="1"/>
  <c r="AH2280" i="4" s="1"/>
  <c r="AK2256" i="4" a="1"/>
  <c r="AK2256" i="4" s="1"/>
  <c r="AD5" i="4"/>
  <c r="AE5" i="4" s="1"/>
  <c r="AI5" i="4" s="1" a="1"/>
  <c r="AI5" i="4" s="1"/>
  <c r="AG2600" i="4" a="1"/>
  <c r="AG2600" i="4" s="1"/>
  <c r="AG2218" i="4" a="1"/>
  <c r="AG2218" i="4" s="1"/>
  <c r="AK2224" i="4" a="1"/>
  <c r="AK2224" i="4" s="1"/>
  <c r="AD698" i="4"/>
  <c r="AH698" i="4" s="1" a="1"/>
  <c r="AH698" i="4" s="1"/>
  <c r="AG323" i="4" a="1"/>
  <c r="AG323" i="4" s="1"/>
  <c r="AL1411" i="4" a="1"/>
  <c r="AL1411" i="4" s="1"/>
  <c r="AK1364" i="4" a="1"/>
  <c r="AK1364" i="4" s="1"/>
  <c r="AK2718" i="4" a="1"/>
  <c r="AK2718" i="4" s="1"/>
  <c r="AH1617" i="4" a="1"/>
  <c r="AH1617" i="4" s="1"/>
  <c r="AK585" i="4" a="1"/>
  <c r="AK585" i="4" s="1"/>
  <c r="AG246" i="4" a="1"/>
  <c r="AG246" i="4" s="1"/>
  <c r="AG50" i="4" a="1"/>
  <c r="AG50" i="4" s="1"/>
  <c r="AD755" i="4"/>
  <c r="AH755" i="4" s="1" a="1"/>
  <c r="AH755" i="4" s="1"/>
  <c r="AK1002" i="4" a="1"/>
  <c r="AK1002" i="4" s="1"/>
  <c r="AG2329" i="4" a="1"/>
  <c r="AG2329" i="4" s="1"/>
  <c r="AG4" i="4" a="1"/>
  <c r="AG4" i="4" s="1"/>
  <c r="AG2602" i="4" a="1"/>
  <c r="AG2602" i="4" s="1"/>
  <c r="AG2247" i="4" a="1"/>
  <c r="AG2247" i="4" s="1"/>
  <c r="AG2580" i="4" a="1"/>
  <c r="AG2580" i="4" s="1"/>
  <c r="AK2791" i="4" a="1"/>
  <c r="AK2791" i="4" s="1"/>
  <c r="AK1207" i="4" a="1"/>
  <c r="AK1207" i="4" s="1"/>
  <c r="AG1189" i="4" a="1"/>
  <c r="AG1189" i="4" s="1"/>
  <c r="AK237" i="4" a="1"/>
  <c r="AK237" i="4" s="1"/>
  <c r="AD371" i="4"/>
  <c r="AE371" i="4" s="1"/>
  <c r="AK1839" i="4" a="1"/>
  <c r="AK1839" i="4" s="1"/>
  <c r="AG1931" i="4" a="1"/>
  <c r="AG1931" i="4" s="1"/>
  <c r="AK1858" i="4" a="1"/>
  <c r="AK1858" i="4" s="1"/>
  <c r="AG22" i="4" a="1"/>
  <c r="AG22" i="4" s="1"/>
  <c r="AD1454" i="4"/>
  <c r="AE1454" i="4" s="1"/>
  <c r="AD1015" i="4"/>
  <c r="AE1015" i="4" s="1"/>
  <c r="AD516" i="4"/>
  <c r="AE516" i="4" s="1"/>
  <c r="AD612" i="4"/>
  <c r="AE612" i="4" s="1"/>
  <c r="AK565" i="4" a="1"/>
  <c r="AK565" i="4" s="1"/>
  <c r="AG997" i="4" a="1"/>
  <c r="AG997" i="4" s="1"/>
  <c r="AG1002" i="4" a="1"/>
  <c r="AG1002" i="4" s="1"/>
  <c r="AK2801" i="4" a="1"/>
  <c r="AK2801" i="4" s="1"/>
  <c r="AG2249" i="4" a="1"/>
  <c r="AG2249" i="4" s="1"/>
  <c r="AK2540" i="4" a="1"/>
  <c r="AK2540" i="4" s="1"/>
  <c r="AK2030" i="4" a="1"/>
  <c r="AK2030" i="4" s="1"/>
  <c r="AK2009" i="4" a="1"/>
  <c r="AK2009" i="4" s="1"/>
  <c r="AK1773" i="4" a="1"/>
  <c r="AK1773" i="4" s="1"/>
  <c r="AK428" i="4" a="1"/>
  <c r="AK428" i="4" s="1"/>
  <c r="AK185" i="4" a="1"/>
  <c r="AK185" i="4" s="1"/>
  <c r="AD610" i="4"/>
  <c r="AG2366" i="4" a="1"/>
  <c r="AG2366" i="4" s="1"/>
  <c r="AD2478" i="4"/>
  <c r="AE2478" i="4" s="1"/>
  <c r="AI2478" i="4" s="1" a="1"/>
  <c r="AI2478" i="4" s="1"/>
  <c r="AF2365" i="4"/>
  <c r="AJ2365" i="4" s="1" a="1"/>
  <c r="AJ2365" i="4" s="1"/>
  <c r="AG2443" i="4" a="1"/>
  <c r="AG2443" i="4" s="1"/>
  <c r="AD2172" i="4"/>
  <c r="AH2172" i="4" s="1" a="1"/>
  <c r="AH2172" i="4" s="1"/>
  <c r="AG2801" i="4" a="1"/>
  <c r="AG2801" i="4" s="1"/>
  <c r="AK2554" i="4" a="1"/>
  <c r="AK2554" i="4" s="1"/>
  <c r="AD2819" i="4"/>
  <c r="AH2819" i="4" s="1" a="1"/>
  <c r="AH2819" i="4" s="1"/>
  <c r="AK1179" i="4" a="1"/>
  <c r="AK1179" i="4" s="1"/>
  <c r="AG1743" i="4" a="1"/>
  <c r="AG1743" i="4" s="1"/>
  <c r="AK1168" i="4" a="1"/>
  <c r="AK1168" i="4" s="1"/>
  <c r="AL1722" i="4" a="1"/>
  <c r="AL1722" i="4" s="1"/>
  <c r="AG1141" i="4" a="1"/>
  <c r="AG1141" i="4" s="1"/>
  <c r="AK219" i="4" a="1"/>
  <c r="AK219" i="4" s="1"/>
  <c r="AD833" i="4"/>
  <c r="AL833" i="4" s="1" a="1"/>
  <c r="AL833" i="4" s="1"/>
  <c r="AK866" i="4" a="1"/>
  <c r="AK866" i="4" s="1"/>
  <c r="AK323" i="4" a="1"/>
  <c r="AK323" i="4" s="1"/>
  <c r="AK1700" i="4" a="1"/>
  <c r="AK1700" i="4" s="1"/>
  <c r="AG1508" i="4" a="1"/>
  <c r="AG1508" i="4" s="1"/>
  <c r="AG1264" i="4" a="1"/>
  <c r="AG1264" i="4" s="1"/>
  <c r="AK981" i="4" a="1"/>
  <c r="AK981" i="4" s="1"/>
  <c r="AD1534" i="4"/>
  <c r="AE1534" i="4" s="1"/>
  <c r="AK739" i="4" a="1"/>
  <c r="AK739" i="4" s="1"/>
  <c r="AK2847" i="4" a="1"/>
  <c r="AK2847" i="4" s="1"/>
  <c r="AD2323" i="4"/>
  <c r="AL2326" i="4" a="1"/>
  <c r="AL2326" i="4" s="1"/>
  <c r="AG2104" i="4" a="1"/>
  <c r="AG2104" i="4" s="1"/>
  <c r="AG2097" i="4" a="1"/>
  <c r="AG2097" i="4" s="1"/>
  <c r="AK2429" i="4" a="1"/>
  <c r="AK2429" i="4" s="1"/>
  <c r="AG2809" i="4" a="1"/>
  <c r="AG2809" i="4" s="1"/>
  <c r="AD4" i="4"/>
  <c r="AE4" i="4" s="1"/>
  <c r="AK2822" i="4" a="1"/>
  <c r="AK2822" i="4" s="1"/>
  <c r="AD2525" i="4"/>
  <c r="AE2525" i="4" s="1"/>
  <c r="AD2559" i="4"/>
  <c r="AE2559" i="4" s="1"/>
  <c r="AG2543" i="4" a="1"/>
  <c r="AG2543" i="4" s="1"/>
  <c r="AD2" i="4"/>
  <c r="AE2" i="4" s="1"/>
  <c r="AF2" i="4" s="1"/>
  <c r="AK1148" i="4" a="1"/>
  <c r="AK1148" i="4" s="1"/>
  <c r="AK2753" i="4" a="1"/>
  <c r="AK2753" i="4" s="1"/>
  <c r="AK2676" i="4" a="1"/>
  <c r="AK2676" i="4" s="1"/>
  <c r="AD324" i="4"/>
  <c r="AG227" i="4" a="1"/>
  <c r="AG227" i="4" s="1"/>
  <c r="AG257" i="4" a="1"/>
  <c r="AG257" i="4" s="1"/>
  <c r="AD246" i="4"/>
  <c r="AE246" i="4" s="1"/>
  <c r="AG74" i="4" a="1"/>
  <c r="AG74" i="4" s="1"/>
  <c r="AK376" i="4" a="1"/>
  <c r="AK376" i="4" s="1"/>
  <c r="AL1269" i="4" a="1"/>
  <c r="AL1269" i="4" s="1"/>
  <c r="AG1404" i="4" a="1"/>
  <c r="AG1404" i="4" s="1"/>
  <c r="AD1407" i="4"/>
  <c r="AK2712" i="4" a="1"/>
  <c r="AK2712" i="4" s="1"/>
  <c r="AD22" i="4"/>
  <c r="AE22" i="4" s="1"/>
  <c r="AD39" i="4"/>
  <c r="AE39" i="4" s="1"/>
  <c r="AM39" i="4" s="1" a="1"/>
  <c r="AM39" i="4" s="1"/>
  <c r="AK1636" i="4" a="1"/>
  <c r="AK1636" i="4" s="1"/>
  <c r="AK1603" i="4" a="1"/>
  <c r="AK1603" i="4" s="1"/>
  <c r="AK1886" i="4" a="1"/>
  <c r="AK1886" i="4" s="1"/>
  <c r="AG1433" i="4" a="1"/>
  <c r="AG1433" i="4" s="1"/>
  <c r="AD469" i="4"/>
  <c r="AG565" i="4" a="1"/>
  <c r="AG565" i="4" s="1"/>
  <c r="AK2378" i="4" a="1"/>
  <c r="AK2378" i="4" s="1"/>
  <c r="AG2338" i="4" a="1"/>
  <c r="AG2338" i="4" s="1"/>
  <c r="AK2054" i="4" a="1"/>
  <c r="AK2054" i="4" s="1"/>
  <c r="AG2465" i="4" a="1"/>
  <c r="AG2465" i="4" s="1"/>
  <c r="AG2442" i="4" a="1"/>
  <c r="AG2442" i="4" s="1"/>
  <c r="AK2598" i="4" a="1"/>
  <c r="AK2598" i="4" s="1"/>
  <c r="AD2604" i="4"/>
  <c r="AG1148" i="4" a="1"/>
  <c r="AG1148" i="4" s="1"/>
  <c r="AG1754" i="4" a="1"/>
  <c r="AG1754" i="4" s="1"/>
  <c r="AK715" i="4" a="1"/>
  <c r="AK715" i="4" s="1"/>
  <c r="AD976" i="4"/>
  <c r="AE976" i="4" s="1"/>
  <c r="AM976" i="4" s="1" a="1"/>
  <c r="AM976" i="4" s="1"/>
  <c r="AG2676" i="4" a="1"/>
  <c r="AG2676" i="4" s="1"/>
  <c r="AF227" i="4"/>
  <c r="AJ227" i="4" s="1" a="1"/>
  <c r="AJ227" i="4" s="1"/>
  <c r="AK1366" i="4" a="1"/>
  <c r="AK1366" i="4" s="1"/>
  <c r="AK1259" i="4" a="1"/>
  <c r="AK1259" i="4" s="1"/>
  <c r="AD1378" i="4"/>
  <c r="AE1378" i="4" s="1"/>
  <c r="AG1512" i="4" a="1"/>
  <c r="AG1512" i="4" s="1"/>
  <c r="AK1586" i="4" a="1"/>
  <c r="AK1586" i="4" s="1"/>
  <c r="AG1630" i="4" a="1"/>
  <c r="AG1630" i="4" s="1"/>
  <c r="AG1603" i="4" a="1"/>
  <c r="AG1603" i="4" s="1"/>
  <c r="AG1042" i="4" a="1"/>
  <c r="AG1042" i="4" s="1"/>
  <c r="AK442" i="4" a="1"/>
  <c r="AK442" i="4" s="1"/>
  <c r="AK599" i="4" a="1"/>
  <c r="AK599" i="4" s="1"/>
  <c r="AK134" i="4" a="1"/>
  <c r="AK134" i="4" s="1"/>
  <c r="AG1356" i="4" a="1"/>
  <c r="AG1356" i="4" s="1"/>
  <c r="AK1681" i="4" a="1"/>
  <c r="AK1681" i="4" s="1"/>
  <c r="AD1675" i="4"/>
  <c r="AG1694" i="4" a="1"/>
  <c r="AG1694" i="4" s="1"/>
  <c r="AG2423" i="4" a="1"/>
  <c r="AG2423" i="4" s="1"/>
  <c r="AD2363" i="4"/>
  <c r="AD2409" i="4"/>
  <c r="AD2362" i="4"/>
  <c r="AH2362" i="4" s="1" a="1"/>
  <c r="AH2362" i="4" s="1"/>
  <c r="AG2306" i="4" a="1"/>
  <c r="AG2306" i="4" s="1"/>
  <c r="AD2467" i="4"/>
  <c r="AE2467" i="4" s="1"/>
  <c r="AM2467" i="4" s="1" a="1"/>
  <c r="AM2467" i="4" s="1"/>
  <c r="AK2120" i="4" a="1"/>
  <c r="AK2120" i="4" s="1"/>
  <c r="AG2233" i="4" a="1"/>
  <c r="AG2233" i="4" s="1"/>
  <c r="AD2264" i="4"/>
  <c r="AH2264" i="4" s="1" a="1"/>
  <c r="AH2264" i="4" s="1"/>
  <c r="AD2810" i="4"/>
  <c r="AE2810" i="4" s="1"/>
  <c r="AD2200" i="4"/>
  <c r="AH2200" i="4" s="1" a="1"/>
  <c r="AH2200" i="4" s="1"/>
  <c r="AG2556" i="4" a="1"/>
  <c r="AG2556" i="4" s="1"/>
  <c r="AH2554" i="4" a="1"/>
  <c r="AH2554" i="4" s="1"/>
  <c r="AK2174" i="4" a="1"/>
  <c r="AK2174" i="4" s="1"/>
  <c r="AG2581" i="4" a="1"/>
  <c r="AG2581" i="4" s="1"/>
  <c r="AD1781" i="4"/>
  <c r="AH1781" i="4" s="1" a="1"/>
  <c r="AH1781" i="4" s="1"/>
  <c r="AG1773" i="4" a="1"/>
  <c r="AG1773" i="4" s="1"/>
  <c r="AG863" i="4" a="1"/>
  <c r="AG863" i="4" s="1"/>
  <c r="AG211" i="4" a="1"/>
  <c r="AG211" i="4" s="1"/>
  <c r="AD328" i="4"/>
  <c r="AH328" i="4" s="1" a="1"/>
  <c r="AH328" i="4" s="1"/>
  <c r="AK1247" i="4" a="1"/>
  <c r="AK1247" i="4" s="1"/>
  <c r="AD1356" i="4"/>
  <c r="AE1356" i="4" s="1"/>
  <c r="AK1403" i="4" a="1"/>
  <c r="AK1403" i="4" s="1"/>
  <c r="AD1810" i="4"/>
  <c r="AG1323" i="4" a="1"/>
  <c r="AG1323" i="4" s="1"/>
  <c r="AG402" i="4" a="1"/>
  <c r="AG402" i="4" s="1"/>
  <c r="AK2697" i="4" a="1"/>
  <c r="AK2697" i="4" s="1"/>
  <c r="AG2718" i="4" a="1"/>
  <c r="AG2718" i="4" s="1"/>
  <c r="AG17" i="4" a="1"/>
  <c r="AG17" i="4" s="1"/>
  <c r="AD50" i="4"/>
  <c r="AG1593" i="4" a="1"/>
  <c r="AG1593" i="4" s="1"/>
  <c r="AG1046" i="4" a="1"/>
  <c r="AG1046" i="4" s="1"/>
  <c r="AK607" i="4" a="1"/>
  <c r="AK607" i="4" s="1"/>
  <c r="AD571" i="4"/>
  <c r="AE571" i="4" s="1"/>
  <c r="AD599" i="4"/>
  <c r="AE599" i="4" s="1"/>
  <c r="AK1021" i="4" a="1"/>
  <c r="AK1021" i="4" s="1"/>
  <c r="AK444" i="4" a="1"/>
  <c r="AK444" i="4" s="1"/>
  <c r="AK2849" i="4" a="1"/>
  <c r="AK2849" i="4" s="1"/>
  <c r="AK2848" i="4" a="1"/>
  <c r="AK2848" i="4" s="1"/>
  <c r="AD2575" i="4"/>
  <c r="AH1954" i="4" a="1"/>
  <c r="AH1954" i="4" s="1"/>
  <c r="AK1161" i="4" a="1"/>
  <c r="AK1161" i="4" s="1"/>
  <c r="AK1367" i="4" a="1"/>
  <c r="AK1367" i="4" s="1"/>
  <c r="AG946" i="4" a="1"/>
  <c r="AG946" i="4" s="1"/>
  <c r="AG981" i="4" a="1"/>
  <c r="AG981" i="4" s="1"/>
  <c r="AK124" i="4" a="1"/>
  <c r="AK124" i="4" s="1"/>
  <c r="AG2712" i="4" a="1"/>
  <c r="AG2712" i="4" s="1"/>
  <c r="AG1474" i="4" a="1"/>
  <c r="AG1474" i="4" s="1"/>
  <c r="AD1546" i="4"/>
  <c r="AE1546" i="4" s="1"/>
  <c r="AF1546" i="4" s="1"/>
  <c r="AK1547" i="4" a="1"/>
  <c r="AK1547" i="4" s="1"/>
  <c r="AD1718" i="4"/>
  <c r="AE1718" i="4" s="1"/>
  <c r="AD146" i="4"/>
  <c r="AE146" i="4" s="1"/>
  <c r="AK1100" i="4" a="1"/>
  <c r="AK1100" i="4" s="1"/>
  <c r="AK755" i="4" a="1"/>
  <c r="AK755" i="4" s="1"/>
  <c r="AG618" i="4" a="1"/>
  <c r="AG618" i="4" s="1"/>
  <c r="AG2849" i="4" a="1"/>
  <c r="AG2849" i="4" s="1"/>
  <c r="AG2848" i="4" a="1"/>
  <c r="AG2848" i="4" s="1"/>
  <c r="AD806" i="4"/>
  <c r="AG2047" i="4" a="1"/>
  <c r="AG2047" i="4" s="1"/>
  <c r="AD2424" i="4"/>
  <c r="AG2831" i="4" a="1"/>
  <c r="AG2831" i="4" s="1"/>
  <c r="AH2410" i="4" a="1"/>
  <c r="AH2410" i="4" s="1"/>
  <c r="AD2318" i="4"/>
  <c r="AH2318" i="4" s="1" a="1"/>
  <c r="AH2318" i="4" s="1"/>
  <c r="AD2139" i="4"/>
  <c r="AD2464" i="4"/>
  <c r="AL2464" i="4" s="1" a="1"/>
  <c r="AL2464" i="4" s="1"/>
  <c r="AD2394" i="4"/>
  <c r="AL2394" i="4" s="1" a="1"/>
  <c r="AL2394" i="4" s="1"/>
  <c r="AG2084" i="4" a="1"/>
  <c r="AG2084" i="4" s="1"/>
  <c r="AK2459" i="4" a="1"/>
  <c r="AK2459" i="4" s="1"/>
  <c r="AG2469" i="4" a="1"/>
  <c r="AG2469" i="4" s="1"/>
  <c r="AD2609" i="4"/>
  <c r="AK2518" i="4" a="1"/>
  <c r="AK2518" i="4" s="1"/>
  <c r="AG2628" i="4" a="1"/>
  <c r="AG2628" i="4" s="1"/>
  <c r="AG2525" i="4" a="1"/>
  <c r="AG2525" i="4" s="1"/>
  <c r="AK2245" i="4" a="1"/>
  <c r="AK2245" i="4" s="1"/>
  <c r="AD2534" i="4"/>
  <c r="AH2534" i="4" s="1" a="1"/>
  <c r="AH2534" i="4" s="1"/>
  <c r="AK2195" i="4" a="1"/>
  <c r="AK2195" i="4" s="1"/>
  <c r="AD2177" i="4"/>
  <c r="AG2" i="4" a="1"/>
  <c r="AG2" i="4" s="1"/>
  <c r="AK1178" i="4" a="1"/>
  <c r="AK1178" i="4" s="1"/>
  <c r="AK1213" i="4" a="1"/>
  <c r="AK1213" i="4" s="1"/>
  <c r="AG1494" i="4" a="1"/>
  <c r="AG1494" i="4" s="1"/>
  <c r="AD2691" i="4"/>
  <c r="AE2691" i="4" s="1"/>
  <c r="AH283" i="4" a="1"/>
  <c r="AH283" i="4" s="1"/>
  <c r="AK657" i="4" a="1"/>
  <c r="AK657" i="4" s="1"/>
  <c r="AK236" i="4" a="1"/>
  <c r="AK236" i="4" s="1"/>
  <c r="AK826" i="4" a="1"/>
  <c r="AK826" i="4" s="1"/>
  <c r="AK1840" i="4" a="1"/>
  <c r="AK1840" i="4" s="1"/>
  <c r="AI1392" i="4" a="1"/>
  <c r="AI1392" i="4" s="1"/>
  <c r="AD1161" i="4"/>
  <c r="AH1161" i="4" s="1" a="1"/>
  <c r="AH1161" i="4" s="1"/>
  <c r="AG1290" i="4" a="1"/>
  <c r="AG1290" i="4" s="1"/>
  <c r="AD1367" i="4"/>
  <c r="AH1367" i="4" s="1" a="1"/>
  <c r="AH1367" i="4" s="1"/>
  <c r="AK416" i="4" a="1"/>
  <c r="AK416" i="4" s="1"/>
  <c r="AK1561" i="4" a="1"/>
  <c r="AK1561" i="4" s="1"/>
  <c r="AK1637" i="4" a="1"/>
  <c r="AK1637" i="4" s="1"/>
  <c r="AD1598" i="4"/>
  <c r="AE753" i="4"/>
  <c r="AM753" i="4" s="1" a="1"/>
  <c r="AM753" i="4" s="1"/>
  <c r="AG789" i="4" a="1"/>
  <c r="AG789" i="4" s="1"/>
  <c r="AK1102" i="4" a="1"/>
  <c r="AK1102" i="4" s="1"/>
  <c r="AK1042" i="4" a="1"/>
  <c r="AK1042" i="4" s="1"/>
  <c r="AG771" i="4" a="1"/>
  <c r="AG771" i="4" s="1"/>
  <c r="AK610" i="4" a="1"/>
  <c r="AK610" i="4" s="1"/>
  <c r="AM2853" i="4" a="1"/>
  <c r="AM2853" i="4" s="1"/>
  <c r="AI2851" i="4" a="1"/>
  <c r="AI2851" i="4" s="1"/>
  <c r="AM2851" i="4" a="1"/>
  <c r="AM2851" i="4" s="1"/>
  <c r="AF2851" i="4"/>
  <c r="AI2852" i="4" a="1"/>
  <c r="AI2852" i="4" s="1"/>
  <c r="AF2852" i="4"/>
  <c r="AM2852" i="4" a="1"/>
  <c r="AM2852" i="4" s="1"/>
  <c r="AH2847" i="4" a="1"/>
  <c r="AH2847" i="4" s="1"/>
  <c r="AE2847" i="4"/>
  <c r="AL2847" i="4" a="1"/>
  <c r="AL2847" i="4" s="1"/>
  <c r="AI2848" i="4" a="1"/>
  <c r="AI2848" i="4" s="1"/>
  <c r="AF2848" i="4"/>
  <c r="AM2848" i="4" a="1"/>
  <c r="AM2848" i="4" s="1"/>
  <c r="AH2848" i="4" a="1"/>
  <c r="AH2848" i="4" s="1"/>
  <c r="AL2849" i="4" a="1"/>
  <c r="AL2849" i="4" s="1"/>
  <c r="AE2849" i="4"/>
  <c r="AL2848" i="4" a="1"/>
  <c r="AL2848" i="4" s="1"/>
  <c r="AK2051" i="4" a="1"/>
  <c r="AK2051" i="4" s="1"/>
  <c r="AD2051" i="4"/>
  <c r="AE2051" i="4" s="1"/>
  <c r="AG2051" i="4" a="1"/>
  <c r="AG2051" i="4" s="1"/>
  <c r="AG1284" i="4" a="1"/>
  <c r="AG1284" i="4" s="1"/>
  <c r="AD1284" i="4"/>
  <c r="AK1284" i="4" a="1"/>
  <c r="AK1284" i="4" s="1"/>
  <c r="AL1145" i="4" a="1"/>
  <c r="AL1145" i="4" s="1"/>
  <c r="AH854" i="4" a="1"/>
  <c r="AH854" i="4" s="1"/>
  <c r="AD2359" i="4"/>
  <c r="AK2328" i="4" a="1"/>
  <c r="AK2328" i="4" s="1"/>
  <c r="AG2328" i="4" a="1"/>
  <c r="AG2328" i="4" s="1"/>
  <c r="AD2090" i="4"/>
  <c r="AE2090" i="4" s="1"/>
  <c r="AF2090" i="4" s="1"/>
  <c r="AN2090" i="4" s="1" a="1"/>
  <c r="AN2090" i="4" s="1"/>
  <c r="AG2090" i="4" a="1"/>
  <c r="AG2090" i="4" s="1"/>
  <c r="AD2204" i="4"/>
  <c r="AE2204" i="4" s="1"/>
  <c r="AI2204" i="4" s="1" a="1"/>
  <c r="AI2204" i="4" s="1"/>
  <c r="AG2204" i="4" a="1"/>
  <c r="AG2204" i="4" s="1"/>
  <c r="AG2804" i="4" a="1"/>
  <c r="AG2804" i="4" s="1"/>
  <c r="AD2804" i="4"/>
  <c r="AL2804" i="4" s="1" a="1"/>
  <c r="AL2804" i="4" s="1"/>
  <c r="AD2168" i="4"/>
  <c r="AE2168" i="4" s="1"/>
  <c r="AK2168" i="4" a="1"/>
  <c r="AK2168" i="4" s="1"/>
  <c r="AD2187" i="4"/>
  <c r="AL2187" i="4" s="1" a="1"/>
  <c r="AL2187" i="4" s="1"/>
  <c r="AG2187" i="4" a="1"/>
  <c r="AG2187" i="4" s="1"/>
  <c r="AK2187" i="4" a="1"/>
  <c r="AK2187" i="4" s="1"/>
  <c r="AD2553" i="4"/>
  <c r="AE2553" i="4" s="1"/>
  <c r="AK2553" i="4" a="1"/>
  <c r="AK2553" i="4" s="1"/>
  <c r="AG2820" i="4" a="1"/>
  <c r="AG2820" i="4" s="1"/>
  <c r="AD2820" i="4"/>
  <c r="AD2033" i="4"/>
  <c r="AG2033" i="4" a="1"/>
  <c r="AG2033" i="4" s="1"/>
  <c r="AK2033" i="4" a="1"/>
  <c r="AK2033" i="4" s="1"/>
  <c r="AG1660" i="4" a="1"/>
  <c r="AG1660" i="4" s="1"/>
  <c r="AD1660" i="4"/>
  <c r="AE1660" i="4" s="1"/>
  <c r="AD2701" i="4"/>
  <c r="AE2701" i="4" s="1"/>
  <c r="AK2701" i="4" a="1"/>
  <c r="AK2701" i="4" s="1"/>
  <c r="AD1985" i="4"/>
  <c r="AH1985" i="4" s="1" a="1"/>
  <c r="AH1985" i="4" s="1"/>
  <c r="AG1985" i="4" a="1"/>
  <c r="AG1985" i="4" s="1"/>
  <c r="AD451" i="4"/>
  <c r="AE451" i="4" s="1"/>
  <c r="AF451" i="4" s="1"/>
  <c r="AG451" i="4" a="1"/>
  <c r="AG451" i="4" s="1"/>
  <c r="AK451" i="4" a="1"/>
  <c r="AK451" i="4" s="1"/>
  <c r="AD1641" i="4"/>
  <c r="AL1641" i="4" s="1" a="1"/>
  <c r="AL1641" i="4" s="1"/>
  <c r="AG1641" i="4" a="1"/>
  <c r="AG1641" i="4" s="1"/>
  <c r="AD2758" i="4"/>
  <c r="AE2758" i="4" s="1"/>
  <c r="AF2758" i="4" s="1"/>
  <c r="AJ2758" i="4" s="1" a="1"/>
  <c r="AJ2758" i="4" s="1"/>
  <c r="AK2758" i="4" a="1"/>
  <c r="AK2758" i="4" s="1"/>
  <c r="AH1678" i="4" a="1"/>
  <c r="AH1678" i="4" s="1"/>
  <c r="AG1061" i="4" a="1"/>
  <c r="AG1061" i="4" s="1"/>
  <c r="AD2023" i="4"/>
  <c r="AL2023" i="4" s="1" a="1"/>
  <c r="AL2023" i="4" s="1"/>
  <c r="AG2023" i="4" a="1"/>
  <c r="AG2023" i="4" s="1"/>
  <c r="AM2590" i="4" a="1"/>
  <c r="AM2590" i="4" s="1"/>
  <c r="AI2590" i="4" a="1"/>
  <c r="AI2590" i="4" s="1"/>
  <c r="AE974" i="4"/>
  <c r="AM974" i="4" s="1" a="1"/>
  <c r="AM974" i="4" s="1"/>
  <c r="AL974" i="4" a="1"/>
  <c r="AL974" i="4" s="1"/>
  <c r="AD2683" i="4"/>
  <c r="AG2683" i="4" a="1"/>
  <c r="AG2683" i="4" s="1"/>
  <c r="AK2683" i="4" a="1"/>
  <c r="AK2683" i="4" s="1"/>
  <c r="AK107" i="4" a="1"/>
  <c r="AK107" i="4" s="1"/>
  <c r="AG107" i="4" a="1"/>
  <c r="AG107" i="4" s="1"/>
  <c r="AE1807" i="4"/>
  <c r="AH1807" i="4" a="1"/>
  <c r="AH1807" i="4" s="1"/>
  <c r="AG16" i="4" a="1"/>
  <c r="AG16" i="4" s="1"/>
  <c r="AK16" i="4" a="1"/>
  <c r="AK16" i="4" s="1"/>
  <c r="AD1471" i="4"/>
  <c r="AE1471" i="4" s="1"/>
  <c r="AM1471" i="4" s="1" a="1"/>
  <c r="AM1471" i="4" s="1"/>
  <c r="AG1471" i="4" a="1"/>
  <c r="AG1471" i="4" s="1"/>
  <c r="AG1583" i="4" a="1"/>
  <c r="AG1583" i="4" s="1"/>
  <c r="AD1583" i="4"/>
  <c r="AE1583" i="4" s="1"/>
  <c r="AG1655" i="4" a="1"/>
  <c r="AG1655" i="4" s="1"/>
  <c r="AD1655" i="4"/>
  <c r="AE1655" i="4" s="1"/>
  <c r="AM1655" i="4" s="1" a="1"/>
  <c r="AM1655" i="4" s="1"/>
  <c r="AK1655" i="4" a="1"/>
  <c r="AK1655" i="4" s="1"/>
  <c r="AK1047" i="4" a="1"/>
  <c r="AK1047" i="4" s="1"/>
  <c r="AD1047" i="4"/>
  <c r="AE1047" i="4" s="1"/>
  <c r="AD760" i="4"/>
  <c r="AH760" i="4" s="1" a="1"/>
  <c r="AH760" i="4" s="1"/>
  <c r="AG760" i="4" a="1"/>
  <c r="AG760" i="4" s="1"/>
  <c r="AK2111" i="4" a="1"/>
  <c r="AK2111" i="4" s="1"/>
  <c r="AD2111" i="4"/>
  <c r="AG2235" i="4" a="1"/>
  <c r="AG2235" i="4" s="1"/>
  <c r="AK2235" i="4" a="1"/>
  <c r="AK2235" i="4" s="1"/>
  <c r="AD1882" i="4"/>
  <c r="AE1882" i="4" s="1"/>
  <c r="AM1882" i="4" s="1" a="1"/>
  <c r="AM1882" i="4" s="1"/>
  <c r="AK1882" i="4" a="1"/>
  <c r="AK1882" i="4" s="1"/>
  <c r="AG1058" i="4" a="1"/>
  <c r="AG1058" i="4" s="1"/>
  <c r="AD1058" i="4"/>
  <c r="AE1058" i="4" s="1"/>
  <c r="AF1058" i="4" s="1"/>
  <c r="AG807" i="4" a="1"/>
  <c r="AG807" i="4" s="1"/>
  <c r="AG2475" i="4" a="1"/>
  <c r="AG2475" i="4" s="1"/>
  <c r="AD1693" i="4"/>
  <c r="AE2374" i="4"/>
  <c r="AI2374" i="4" s="1" a="1"/>
  <c r="AI2374" i="4" s="1"/>
  <c r="AL2374" i="4" a="1"/>
  <c r="AL2374" i="4" s="1"/>
  <c r="AD2421" i="4"/>
  <c r="AK2421" i="4" a="1"/>
  <c r="AK2421" i="4" s="1"/>
  <c r="AD2526" i="4"/>
  <c r="AH2526" i="4" s="1" a="1"/>
  <c r="AH2526" i="4" s="1"/>
  <c r="AG2526" i="4" a="1"/>
  <c r="AG2526" i="4" s="1"/>
  <c r="AD2641" i="4"/>
  <c r="AE2641" i="4" s="1"/>
  <c r="AF2641" i="4" s="1"/>
  <c r="AG2641" i="4" a="1"/>
  <c r="AG2641" i="4" s="1"/>
  <c r="AD2216" i="4"/>
  <c r="AG2216" i="4" a="1"/>
  <c r="AG2216" i="4" s="1"/>
  <c r="AD2594" i="4"/>
  <c r="AE2594" i="4" s="1"/>
  <c r="AF2594" i="4" s="1"/>
  <c r="AN2594" i="4" s="1" a="1"/>
  <c r="AN2594" i="4" s="1"/>
  <c r="AG2594" i="4" a="1"/>
  <c r="AG2594" i="4" s="1"/>
  <c r="AD199" i="4"/>
  <c r="AH199" i="4" s="1" a="1"/>
  <c r="AH199" i="4" s="1"/>
  <c r="AG199" i="4" a="1"/>
  <c r="AG199" i="4" s="1"/>
  <c r="AK199" i="4" a="1"/>
  <c r="AK199" i="4" s="1"/>
  <c r="AD1226" i="4"/>
  <c r="AE1226" i="4" s="1"/>
  <c r="AI1226" i="4" s="1" a="1"/>
  <c r="AI1226" i="4" s="1"/>
  <c r="AG1226" i="4" a="1"/>
  <c r="AG1226" i="4" s="1"/>
  <c r="AK1226" i="4" a="1"/>
  <c r="AK1226" i="4" s="1"/>
  <c r="AD1806" i="4"/>
  <c r="AG1806" i="4" a="1"/>
  <c r="AG1806" i="4" s="1"/>
  <c r="AK1806" i="4" a="1"/>
  <c r="AK1806" i="4" s="1"/>
  <c r="AD1910" i="4"/>
  <c r="AG1910" i="4" a="1"/>
  <c r="AG1910" i="4" s="1"/>
  <c r="AK1853" i="4" a="1"/>
  <c r="AK1853" i="4" s="1"/>
  <c r="AD1853" i="4"/>
  <c r="AH1853" i="4" s="1" a="1"/>
  <c r="AH1853" i="4" s="1"/>
  <c r="AG1853" i="4" a="1"/>
  <c r="AG1853" i="4" s="1"/>
  <c r="AK934" i="4" a="1"/>
  <c r="AK934" i="4" s="1"/>
  <c r="AG934" i="4" a="1"/>
  <c r="AG934" i="4" s="1"/>
  <c r="AD542" i="4"/>
  <c r="AE542" i="4" s="1"/>
  <c r="AM542" i="4" s="1" a="1"/>
  <c r="AM542" i="4" s="1"/>
  <c r="AG542" i="4" a="1"/>
  <c r="AG542" i="4" s="1"/>
  <c r="AK542" i="4" a="1"/>
  <c r="AK542" i="4" s="1"/>
  <c r="AD461" i="4"/>
  <c r="AE461" i="4" s="1"/>
  <c r="AI461" i="4" s="1" a="1"/>
  <c r="AI461" i="4" s="1"/>
  <c r="AG461" i="4" a="1"/>
  <c r="AG461" i="4" s="1"/>
  <c r="AK461" i="4" a="1"/>
  <c r="AK461" i="4" s="1"/>
  <c r="AG2301" i="4" a="1"/>
  <c r="AG2301" i="4" s="1"/>
  <c r="AD2301" i="4"/>
  <c r="AD858" i="4"/>
  <c r="AE858" i="4" s="1"/>
  <c r="AF858" i="4" s="1"/>
  <c r="AK858" i="4" a="1"/>
  <c r="AK858" i="4" s="1"/>
  <c r="AK202" i="4" a="1"/>
  <c r="AK202" i="4" s="1"/>
  <c r="AG1306" i="4" a="1"/>
  <c r="AG1306" i="4" s="1"/>
  <c r="AD159" i="4"/>
  <c r="AE159" i="4" s="1"/>
  <c r="AI159" i="4" s="1" a="1"/>
  <c r="AI159" i="4" s="1"/>
  <c r="AK159" i="4" a="1"/>
  <c r="AK159" i="4" s="1"/>
  <c r="AD2293" i="4"/>
  <c r="AL2293" i="4" s="1" a="1"/>
  <c r="AL2293" i="4" s="1"/>
  <c r="AK2293" i="4" a="1"/>
  <c r="AK2293" i="4" s="1"/>
  <c r="AD2339" i="4"/>
  <c r="AH2339" i="4" s="1" a="1"/>
  <c r="AH2339" i="4" s="1"/>
  <c r="AG2339" i="4" a="1"/>
  <c r="AG2339" i="4" s="1"/>
  <c r="AG2367" i="4" a="1"/>
  <c r="AG2367" i="4" s="1"/>
  <c r="AD2367" i="4"/>
  <c r="AD2823" i="4"/>
  <c r="AH2823" i="4" s="1" a="1"/>
  <c r="AH2823" i="4" s="1"/>
  <c r="AG2823" i="4" a="1"/>
  <c r="AG2823" i="4" s="1"/>
  <c r="AD2266" i="4"/>
  <c r="AK2266" i="4" a="1"/>
  <c r="AK2266" i="4" s="1"/>
  <c r="AD1741" i="4"/>
  <c r="AL1741" i="4" s="1" a="1"/>
  <c r="AL1741" i="4" s="1"/>
  <c r="AG1741" i="4" a="1"/>
  <c r="AG1741" i="4" s="1"/>
  <c r="AD100" i="4"/>
  <c r="AE100" i="4" s="1"/>
  <c r="AK100" i="4" a="1"/>
  <c r="AK100" i="4" s="1"/>
  <c r="AL1789" i="4" a="1"/>
  <c r="AL1789" i="4" s="1"/>
  <c r="AH1789" i="4" a="1"/>
  <c r="AH1789" i="4" s="1"/>
  <c r="AD980" i="4"/>
  <c r="AK980" i="4" a="1"/>
  <c r="AK980" i="4" s="1"/>
  <c r="AG1460" i="4" a="1"/>
  <c r="AG1460" i="4" s="1"/>
  <c r="AD1460" i="4"/>
  <c r="AD1012" i="4"/>
  <c r="AG1012" i="4" a="1"/>
  <c r="AG1012" i="4" s="1"/>
  <c r="AK1012" i="4" a="1"/>
  <c r="AK1012" i="4" s="1"/>
  <c r="AK1034" i="4" a="1"/>
  <c r="AK1034" i="4" s="1"/>
  <c r="AD1034" i="4"/>
  <c r="AL1034" i="4" s="1" a="1"/>
  <c r="AL1034" i="4" s="1"/>
  <c r="AD589" i="4"/>
  <c r="AE589" i="4" s="1"/>
  <c r="AG589" i="4" a="1"/>
  <c r="AG589" i="4" s="1"/>
  <c r="AK589" i="4" a="1"/>
  <c r="AK589" i="4" s="1"/>
  <c r="AG2417" i="4" a="1"/>
  <c r="AG2417" i="4" s="1"/>
  <c r="AD2417" i="4"/>
  <c r="AK955" i="4" a="1"/>
  <c r="AK955" i="4" s="1"/>
  <c r="AD955" i="4"/>
  <c r="AL955" i="4" s="1" a="1"/>
  <c r="AL955" i="4" s="1"/>
  <c r="AG955" i="4" a="1"/>
  <c r="AG955" i="4" s="1"/>
  <c r="AK801" i="4" a="1"/>
  <c r="AK801" i="4" s="1"/>
  <c r="AG202" i="4" a="1"/>
  <c r="AG202" i="4" s="1"/>
  <c r="AD1306" i="4"/>
  <c r="AG264" i="4" a="1"/>
  <c r="AG264" i="4" s="1"/>
  <c r="AD2346" i="4"/>
  <c r="AE2346" i="4" s="1"/>
  <c r="AI2346" i="4" s="1" a="1"/>
  <c r="AI2346" i="4" s="1"/>
  <c r="AK2346" i="4" a="1"/>
  <c r="AK2346" i="4" s="1"/>
  <c r="AK2074" i="4" a="1"/>
  <c r="AK2074" i="4" s="1"/>
  <c r="AD2519" i="4"/>
  <c r="AG2519" i="4" a="1"/>
  <c r="AG2519" i="4" s="1"/>
  <c r="AK2519" i="4" a="1"/>
  <c r="AK2519" i="4" s="1"/>
  <c r="AG648" i="4" a="1"/>
  <c r="AG648" i="4" s="1"/>
  <c r="AD648" i="4"/>
  <c r="AG977" i="4" a="1"/>
  <c r="AG977" i="4" s="1"/>
  <c r="AD977" i="4"/>
  <c r="AH977" i="4" s="1" a="1"/>
  <c r="AH977" i="4" s="1"/>
  <c r="AD286" i="4"/>
  <c r="AE286" i="4" s="1"/>
  <c r="AG286" i="4" a="1"/>
  <c r="AG286" i="4" s="1"/>
  <c r="AK1545" i="4" a="1"/>
  <c r="AK1545" i="4" s="1"/>
  <c r="AG1545" i="4" a="1"/>
  <c r="AG1545" i="4" s="1"/>
  <c r="AG189" i="4" a="1"/>
  <c r="AG189" i="4" s="1"/>
  <c r="AD189" i="4"/>
  <c r="AL189" i="4" s="1" a="1"/>
  <c r="AL189" i="4" s="1"/>
  <c r="AK555" i="4" a="1"/>
  <c r="AK555" i="4" s="1"/>
  <c r="AD555" i="4"/>
  <c r="AL555" i="4" s="1" a="1"/>
  <c r="AL555" i="4" s="1"/>
  <c r="AG555" i="4" a="1"/>
  <c r="AG555" i="4" s="1"/>
  <c r="AD458" i="4"/>
  <c r="AE458" i="4" s="1"/>
  <c r="AI458" i="4" s="1" a="1"/>
  <c r="AI458" i="4" s="1"/>
  <c r="AK458" i="4" a="1"/>
  <c r="AK458" i="4" s="1"/>
  <c r="AG2540" i="4" a="1"/>
  <c r="AG2540" i="4" s="1"/>
  <c r="AG2030" i="4" a="1"/>
  <c r="AG2030" i="4" s="1"/>
  <c r="AL2499" i="4" a="1"/>
  <c r="AL2499" i="4" s="1"/>
  <c r="AG1991" i="4" a="1"/>
  <c r="AG1991" i="4" s="1"/>
  <c r="AK2509" i="4" a="1"/>
  <c r="AK2509" i="4" s="1"/>
  <c r="AD1203" i="4"/>
  <c r="AL1203" i="4" s="1" a="1"/>
  <c r="AL1203" i="4" s="1"/>
  <c r="AD1170" i="4"/>
  <c r="AH1170" i="4" s="1" a="1"/>
  <c r="AH1170" i="4" s="1"/>
  <c r="AK834" i="4" a="1"/>
  <c r="AK834" i="4" s="1"/>
  <c r="AG281" i="4" a="1"/>
  <c r="AG281" i="4" s="1"/>
  <c r="AD866" i="4"/>
  <c r="AE866" i="4" s="1"/>
  <c r="AM866" i="4" s="1" a="1"/>
  <c r="AM866" i="4" s="1"/>
  <c r="AG862" i="4" a="1"/>
  <c r="AG862" i="4" s="1"/>
  <c r="AK366" i="4" a="1"/>
  <c r="AK366" i="4" s="1"/>
  <c r="AG683" i="4" a="1"/>
  <c r="AG683" i="4" s="1"/>
  <c r="AG79" i="4" a="1"/>
  <c r="AG79" i="4" s="1"/>
  <c r="AK1824" i="4" a="1"/>
  <c r="AK1824" i="4" s="1"/>
  <c r="AK1396" i="4" a="1"/>
  <c r="AK1396" i="4" s="1"/>
  <c r="AK1324" i="4" a="1"/>
  <c r="AK1324" i="4" s="1"/>
  <c r="AG1839" i="4" a="1"/>
  <c r="AG1839" i="4" s="1"/>
  <c r="AD1508" i="4"/>
  <c r="AD1812" i="4"/>
  <c r="AK1946" i="4" a="1"/>
  <c r="AK1946" i="4" s="1"/>
  <c r="AG1858" i="4" a="1"/>
  <c r="AG1858" i="4" s="1"/>
  <c r="AK1341" i="4" a="1"/>
  <c r="AK1341" i="4" s="1"/>
  <c r="AG1408" i="4" a="1"/>
  <c r="AG1408" i="4" s="1"/>
  <c r="AK1846" i="4" a="1"/>
  <c r="AK1846" i="4" s="1"/>
  <c r="AH947" i="4" a="1"/>
  <c r="AH947" i="4" s="1"/>
  <c r="AD386" i="4"/>
  <c r="AH386" i="4" s="1" a="1"/>
  <c r="AH386" i="4" s="1"/>
  <c r="AH958" i="4" a="1"/>
  <c r="AH958" i="4" s="1"/>
  <c r="AG416" i="4" a="1"/>
  <c r="AG416" i="4" s="1"/>
  <c r="AK2841" i="4" a="1"/>
  <c r="AK2841" i="4" s="1"/>
  <c r="AD59" i="4"/>
  <c r="AL46" i="4" a="1"/>
  <c r="AL46" i="4" s="1"/>
  <c r="AD1560" i="4"/>
  <c r="AH1560" i="4" s="1" a="1"/>
  <c r="AH1560" i="4" s="1"/>
  <c r="AD1567" i="4"/>
  <c r="AK1901" i="4" a="1"/>
  <c r="AK1901" i="4" s="1"/>
  <c r="AG1969" i="4" a="1"/>
  <c r="AG1969" i="4" s="1"/>
  <c r="AK1644" i="4" a="1"/>
  <c r="AK1644" i="4" s="1"/>
  <c r="AG1721" i="4" a="1"/>
  <c r="AG1721" i="4" s="1"/>
  <c r="AG1029" i="4" a="1"/>
  <c r="AG1029" i="4" s="1"/>
  <c r="AK460" i="4" a="1"/>
  <c r="AK460" i="4" s="1"/>
  <c r="AD1972" i="4"/>
  <c r="AH649" i="4" a="1"/>
  <c r="AH649" i="4" s="1"/>
  <c r="AD2487" i="4"/>
  <c r="AH2487" i="4" s="1" a="1"/>
  <c r="AH2487" i="4" s="1"/>
  <c r="AK2337" i="4" a="1"/>
  <c r="AK2337" i="4" s="1"/>
  <c r="AK2321" i="4" a="1"/>
  <c r="AK2321" i="4" s="1"/>
  <c r="AK2060" i="4" a="1"/>
  <c r="AK2060" i="4" s="1"/>
  <c r="AG2356" i="4" a="1"/>
  <c r="AG2356" i="4" s="1"/>
  <c r="AM2465" i="4" a="1"/>
  <c r="AM2465" i="4" s="1"/>
  <c r="AG2294" i="4" a="1"/>
  <c r="AG2294" i="4" s="1"/>
  <c r="AD2567" i="4"/>
  <c r="AK2607" i="4" a="1"/>
  <c r="AK2607" i="4" s="1"/>
  <c r="AG2167" i="4" a="1"/>
  <c r="AG2167" i="4" s="1"/>
  <c r="AD2518" i="4"/>
  <c r="AG2598" i="4" a="1"/>
  <c r="AG2598" i="4" s="1"/>
  <c r="AK2530" i="4" a="1"/>
  <c r="AK2530" i="4" s="1"/>
  <c r="AD2572" i="4"/>
  <c r="AK2202" i="4" a="1"/>
  <c r="AK2202" i="4" s="1"/>
  <c r="AD2182" i="4"/>
  <c r="AL2182" i="4" s="1" a="1"/>
  <c r="AL2182" i="4" s="1"/>
  <c r="AD2220" i="4"/>
  <c r="AL2220" i="4" s="1" a="1"/>
  <c r="AL2220" i="4" s="1"/>
  <c r="AE2591" i="4"/>
  <c r="AF2591" i="4" s="1"/>
  <c r="AN2591" i="4" s="1" a="1"/>
  <c r="AN2591" i="4" s="1"/>
  <c r="AG2217" i="4" a="1"/>
  <c r="AG2217" i="4" s="1"/>
  <c r="AG2189" i="4" a="1"/>
  <c r="AG2189" i="4" s="1"/>
  <c r="AL1785" i="4" a="1"/>
  <c r="AL1785" i="4" s="1"/>
  <c r="AD1187" i="4"/>
  <c r="AK717" i="4" a="1"/>
  <c r="AK717" i="4" s="1"/>
  <c r="AD1141" i="4"/>
  <c r="AG1677" i="4" a="1"/>
  <c r="AG1677" i="4" s="1"/>
  <c r="AK2704" i="4" a="1"/>
  <c r="AK2704" i="4" s="1"/>
  <c r="AL374" i="4" a="1"/>
  <c r="AL374" i="4" s="1"/>
  <c r="AK216" i="4" a="1"/>
  <c r="AK216" i="4" s="1"/>
  <c r="AG241" i="4" a="1"/>
  <c r="AG241" i="4" s="1"/>
  <c r="AK82" i="4" a="1"/>
  <c r="AK82" i="4" s="1"/>
  <c r="AD366" i="4"/>
  <c r="AE366" i="4" s="1"/>
  <c r="AI366" i="4" s="1" a="1"/>
  <c r="AI366" i="4" s="1"/>
  <c r="AK301" i="4" a="1"/>
  <c r="AK301" i="4" s="1"/>
  <c r="AK929" i="4" a="1"/>
  <c r="AK929" i="4" s="1"/>
  <c r="AK1429" i="4" a="1"/>
  <c r="AK1429" i="4" s="1"/>
  <c r="AD162" i="4"/>
  <c r="AL162" i="4" s="1" a="1"/>
  <c r="AL162" i="4" s="1"/>
  <c r="AK175" i="4" a="1"/>
  <c r="AK175" i="4" s="1"/>
  <c r="AK549" i="4" a="1"/>
  <c r="AK549" i="4" s="1"/>
  <c r="AG1102" i="4" a="1"/>
  <c r="AG1102" i="4" s="1"/>
  <c r="AK149" i="4" a="1"/>
  <c r="AK149" i="4" s="1"/>
  <c r="AD2136" i="4"/>
  <c r="AD2337" i="4"/>
  <c r="AD2321" i="4"/>
  <c r="AH2321" i="4" s="1" a="1"/>
  <c r="AH2321" i="4" s="1"/>
  <c r="AK2494" i="4" a="1"/>
  <c r="AK2494" i="4" s="1"/>
  <c r="AG2060" i="4" a="1"/>
  <c r="AG2060" i="4" s="1"/>
  <c r="AD2345" i="4"/>
  <c r="AL2345" i="4" s="1" a="1"/>
  <c r="AL2345" i="4" s="1"/>
  <c r="AD2069" i="4"/>
  <c r="AE2069" i="4" s="1"/>
  <c r="AG2077" i="4" a="1"/>
  <c r="AG2077" i="4" s="1"/>
  <c r="AK2110" i="4" a="1"/>
  <c r="AK2110" i="4" s="1"/>
  <c r="AL2465" i="4" a="1"/>
  <c r="AL2465" i="4" s="1"/>
  <c r="AD2447" i="4"/>
  <c r="AK2079" i="4" a="1"/>
  <c r="AK2079" i="4" s="1"/>
  <c r="AL2105" i="4" a="1"/>
  <c r="AL2105" i="4" s="1"/>
  <c r="AD2460" i="4"/>
  <c r="AH2460" i="4" s="1" a="1"/>
  <c r="AH2460" i="4" s="1"/>
  <c r="AG2115" i="4" a="1"/>
  <c r="AG2115" i="4" s="1"/>
  <c r="AD2295" i="4"/>
  <c r="AH2295" i="4" s="1" a="1"/>
  <c r="AH2295" i="4" s="1"/>
  <c r="AD2254" i="4"/>
  <c r="AG2148" i="4" a="1"/>
  <c r="AG2148" i="4" s="1"/>
  <c r="AG2614" i="4" a="1"/>
  <c r="AG2614" i="4" s="1"/>
  <c r="AD2655" i="4"/>
  <c r="AL2627" i="4" a="1"/>
  <c r="AL2627" i="4" s="1"/>
  <c r="AK2573" i="4" a="1"/>
  <c r="AK2573" i="4" s="1"/>
  <c r="AG2530" i="4" a="1"/>
  <c r="AG2530" i="4" s="1"/>
  <c r="AH2632" i="4" a="1"/>
  <c r="AH2632" i="4" s="1"/>
  <c r="AH2202" i="4" a="1"/>
  <c r="AH2202" i="4" s="1"/>
  <c r="AD2247" i="4"/>
  <c r="AG2174" i="4" a="1"/>
  <c r="AG2174" i="4" s="1"/>
  <c r="AK2201" i="4" a="1"/>
  <c r="AK2201" i="4" s="1"/>
  <c r="AG2548" i="4" a="1"/>
  <c r="AG2548" i="4" s="1"/>
  <c r="AK2267" i="4" a="1"/>
  <c r="AK2267" i="4" s="1"/>
  <c r="AL1530" i="4" a="1"/>
  <c r="AL1530" i="4" s="1"/>
  <c r="AD115" i="4"/>
  <c r="AG2684" i="4" a="1"/>
  <c r="AG2684" i="4" s="1"/>
  <c r="AG216" i="4" a="1"/>
  <c r="AG216" i="4" s="1"/>
  <c r="AD219" i="4"/>
  <c r="AE219" i="4" s="1"/>
  <c r="AD707" i="4"/>
  <c r="AH707" i="4" s="1" a="1"/>
  <c r="AH707" i="4" s="1"/>
  <c r="AL333" i="4" a="1"/>
  <c r="AL333" i="4" s="1"/>
  <c r="AG1394" i="4" a="1"/>
  <c r="AG1394" i="4" s="1"/>
  <c r="AG1311" i="4" a="1"/>
  <c r="AG1311" i="4" s="1"/>
  <c r="AM1698" i="4" a="1"/>
  <c r="AM1698" i="4" s="1"/>
  <c r="AK1343" i="4" a="1"/>
  <c r="AK1343" i="4" s="1"/>
  <c r="AD1264" i="4"/>
  <c r="AK1838" i="4" a="1"/>
  <c r="AK1838" i="4" s="1"/>
  <c r="AG1363" i="4" a="1"/>
  <c r="AG1363" i="4" s="1"/>
  <c r="AD413" i="4"/>
  <c r="AL413" i="4" s="1" a="1"/>
  <c r="AL413" i="4" s="1"/>
  <c r="AK978" i="4" a="1"/>
  <c r="AK978" i="4" s="1"/>
  <c r="AK1443" i="4" a="1"/>
  <c r="AK1443" i="4" s="1"/>
  <c r="AK1542" i="4" a="1"/>
  <c r="AK1542" i="4" s="1"/>
  <c r="AK1418" i="4" a="1"/>
  <c r="AK1418" i="4" s="1"/>
  <c r="AG733" i="4" a="1"/>
  <c r="AG733" i="4" s="1"/>
  <c r="AG1018" i="4" a="1"/>
  <c r="AG1018" i="4" s="1"/>
  <c r="AK1093" i="4" a="1"/>
  <c r="AK1093" i="4" s="1"/>
  <c r="AK779" i="4" a="1"/>
  <c r="AK779" i="4" s="1"/>
  <c r="AK618" i="4" a="1"/>
  <c r="AK618" i="4" s="1"/>
  <c r="AK545" i="4" a="1"/>
  <c r="AK545" i="4" s="1"/>
  <c r="AK997" i="4" a="1"/>
  <c r="AK997" i="4" s="1"/>
  <c r="AD2157" i="4"/>
  <c r="AE2157" i="4" s="1"/>
  <c r="AD2148" i="4"/>
  <c r="AE2148" i="4" s="1"/>
  <c r="AK5" i="4" a="1"/>
  <c r="AK5" i="4" s="1"/>
  <c r="AG2599" i="4" a="1"/>
  <c r="AG2599" i="4" s="1"/>
  <c r="AD2623" i="4"/>
  <c r="AG2617" i="4" a="1"/>
  <c r="AG2617" i="4" s="1"/>
  <c r="AG2656" i="4" a="1"/>
  <c r="AG2656" i="4" s="1"/>
  <c r="AG2202" i="4" a="1"/>
  <c r="AG2202" i="4" s="1"/>
  <c r="AD2201" i="4"/>
  <c r="AD2548" i="4"/>
  <c r="AH2548" i="4" s="1" a="1"/>
  <c r="AH2548" i="4" s="1"/>
  <c r="AG2267" i="4" a="1"/>
  <c r="AG2267" i="4" s="1"/>
  <c r="AD1978" i="4"/>
  <c r="AG2504" i="4" a="1"/>
  <c r="AG2504" i="4" s="1"/>
  <c r="AG1178" i="4" a="1"/>
  <c r="AG1178" i="4" s="1"/>
  <c r="AK1735" i="4" a="1"/>
  <c r="AK1735" i="4" s="1"/>
  <c r="AK1191" i="4" a="1"/>
  <c r="AK1191" i="4" s="1"/>
  <c r="AD1181" i="4"/>
  <c r="AK422" i="4" a="1"/>
  <c r="AK422" i="4" s="1"/>
  <c r="AD634" i="4"/>
  <c r="AE634" i="4" s="1"/>
  <c r="AM634" i="4" s="1" a="1"/>
  <c r="AM634" i="4" s="1"/>
  <c r="AG644" i="4" a="1"/>
  <c r="AG644" i="4" s="1"/>
  <c r="AK869" i="4" a="1"/>
  <c r="AK869" i="4" s="1"/>
  <c r="AD821" i="4"/>
  <c r="AH821" i="4" s="1" a="1"/>
  <c r="AH821" i="4" s="1"/>
  <c r="AK358" i="4" a="1"/>
  <c r="AK358" i="4" s="1"/>
  <c r="AM227" i="4" a="1"/>
  <c r="AM227" i="4" s="1"/>
  <c r="AG1403" i="4" a="1"/>
  <c r="AG1403" i="4" s="1"/>
  <c r="AD1366" i="4"/>
  <c r="AH1366" i="4" s="1" a="1"/>
  <c r="AH1366" i="4" s="1"/>
  <c r="AK1269" i="4" a="1"/>
  <c r="AK1269" i="4" s="1"/>
  <c r="AK1820" i="4" a="1"/>
  <c r="AK1820" i="4" s="1"/>
  <c r="AK1158" i="4" a="1"/>
  <c r="AK1158" i="4" s="1"/>
  <c r="AH1343" i="4" a="1"/>
  <c r="AH1343" i="4" s="1"/>
  <c r="AK1813" i="4" a="1"/>
  <c r="AK1813" i="4" s="1"/>
  <c r="AG978" i="4" a="1"/>
  <c r="AG978" i="4" s="1"/>
  <c r="AD2668" i="4"/>
  <c r="AL2668" i="4" s="1" a="1"/>
  <c r="AL2668" i="4" s="1"/>
  <c r="AD1899" i="4"/>
  <c r="AK1441" i="4" a="1"/>
  <c r="AK1441" i="4" s="1"/>
  <c r="AK1684" i="4" a="1"/>
  <c r="AK1684" i="4" s="1"/>
  <c r="AK1714" i="4" a="1"/>
  <c r="AK1714" i="4" s="1"/>
  <c r="AG1542" i="4" a="1"/>
  <c r="AG1542" i="4" s="1"/>
  <c r="AK1646" i="4" a="1"/>
  <c r="AK1646" i="4" s="1"/>
  <c r="AD1883" i="4"/>
  <c r="AH1883" i="4" s="1" a="1"/>
  <c r="AH1883" i="4" s="1"/>
  <c r="AK1887" i="4" a="1"/>
  <c r="AK1887" i="4" s="1"/>
  <c r="AK144" i="4" a="1"/>
  <c r="AK144" i="4" s="1"/>
  <c r="AK1060" i="4" a="1"/>
  <c r="AK1060" i="4" s="1"/>
  <c r="AD532" i="4"/>
  <c r="AE532" i="4" s="1"/>
  <c r="AF532" i="4" s="1"/>
  <c r="AG568" i="4" a="1"/>
  <c r="AG568" i="4" s="1"/>
  <c r="AD1093" i="4"/>
  <c r="AL1093" i="4" s="1" a="1"/>
  <c r="AL1093" i="4" s="1"/>
  <c r="AD1100" i="4"/>
  <c r="AE1100" i="4" s="1"/>
  <c r="AF1100" i="4" s="1"/>
  <c r="AJ1100" i="4" s="1" a="1"/>
  <c r="AJ1100" i="4" s="1"/>
  <c r="AH4" i="4" a="1"/>
  <c r="AH4" i="4" s="1"/>
  <c r="AK2605" i="4" a="1"/>
  <c r="AK2605" i="4" s="1"/>
  <c r="AM1207" i="4" a="1"/>
  <c r="AM1207" i="4" s="1"/>
  <c r="AK753" i="4" a="1"/>
  <c r="AK753" i="4" s="1"/>
  <c r="AL2306" i="4" a="1"/>
  <c r="AL2306" i="4" s="1"/>
  <c r="AE2306" i="4"/>
  <c r="AG806" i="4" a="1"/>
  <c r="AG806" i="4" s="1"/>
  <c r="AD804" i="4"/>
  <c r="AH804" i="4" s="1" a="1"/>
  <c r="AH804" i="4" s="1"/>
  <c r="AD908" i="4"/>
  <c r="AE908" i="4" s="1"/>
  <c r="AI908" i="4" s="1" a="1"/>
  <c r="AI908" i="4" s="1"/>
  <c r="AK2475" i="4" a="1"/>
  <c r="AK2475" i="4" s="1"/>
  <c r="AK2474" i="4" a="1"/>
  <c r="AK2474" i="4" s="1"/>
  <c r="AH1682" i="4" a="1"/>
  <c r="AH1682" i="4" s="1"/>
  <c r="AG1680" i="4" a="1"/>
  <c r="AG1680" i="4" s="1"/>
  <c r="AK400" i="4" a="1"/>
  <c r="AK400" i="4" s="1"/>
  <c r="AK264" i="4" a="1"/>
  <c r="AK264" i="4" s="1"/>
  <c r="AG160" i="4" a="1"/>
  <c r="AG160" i="4" s="1"/>
  <c r="AG2313" i="4" a="1"/>
  <c r="AG2313" i="4" s="1"/>
  <c r="AK2289" i="4" a="1"/>
  <c r="AK2289" i="4" s="1"/>
  <c r="AG2100" i="4" a="1"/>
  <c r="AG2100" i="4" s="1"/>
  <c r="AD2413" i="4"/>
  <c r="AL2413" i="4" s="1" a="1"/>
  <c r="AL2413" i="4" s="1"/>
  <c r="AG2004" i="4" a="1"/>
  <c r="AG2004" i="4" s="1"/>
  <c r="AK2312" i="4" a="1"/>
  <c r="AK2312" i="4" s="1"/>
  <c r="AK2339" i="4" a="1"/>
  <c r="AK2339" i="4" s="1"/>
  <c r="AG2325" i="4" a="1"/>
  <c r="AG2325" i="4" s="1"/>
  <c r="AD2052" i="4"/>
  <c r="AD2350" i="4"/>
  <c r="AH2350" i="4" s="1" a="1"/>
  <c r="AH2350" i="4" s="1"/>
  <c r="AK2329" i="4" a="1"/>
  <c r="AK2329" i="4" s="1"/>
  <c r="AD2361" i="4"/>
  <c r="AK2306" i="4" a="1"/>
  <c r="AK2306" i="4" s="1"/>
  <c r="AG2091" i="4" a="1"/>
  <c r="AG2091" i="4" s="1"/>
  <c r="AD2388" i="4"/>
  <c r="AD2471" i="4"/>
  <c r="AE2471" i="4" s="1"/>
  <c r="AD2122" i="4"/>
  <c r="AH2122" i="4" s="1" a="1"/>
  <c r="AH2122" i="4" s="1"/>
  <c r="AG2451" i="4" a="1"/>
  <c r="AG2451" i="4" s="1"/>
  <c r="AK2484" i="4" a="1"/>
  <c r="AK2484" i="4" s="1"/>
  <c r="AE2418" i="4"/>
  <c r="AM2418" i="4" s="1" a="1"/>
  <c r="AM2418" i="4" s="1"/>
  <c r="AK2447" i="4" a="1"/>
  <c r="AK2447" i="4" s="1"/>
  <c r="AG2127" i="4" a="1"/>
  <c r="AG2127" i="4" s="1"/>
  <c r="AG2485" i="4" a="1"/>
  <c r="AG2485" i="4" s="1"/>
  <c r="AD2574" i="4"/>
  <c r="AG2574" i="4" a="1"/>
  <c r="AG2574" i="4" s="1"/>
  <c r="AK2574" i="4" a="1"/>
  <c r="AK2574" i="4" s="1"/>
  <c r="AG2546" i="4" a="1"/>
  <c r="AG2546" i="4" s="1"/>
  <c r="AD2546" i="4"/>
  <c r="AE2546" i="4" s="1"/>
  <c r="AF2546" i="4" s="1"/>
  <c r="AJ2546" i="4" s="1" a="1"/>
  <c r="AJ2546" i="4" s="1"/>
  <c r="AD2799" i="4"/>
  <c r="AE2799" i="4" s="1"/>
  <c r="AI2799" i="4" s="1" a="1"/>
  <c r="AI2799" i="4" s="1"/>
  <c r="AK2799" i="4" a="1"/>
  <c r="AK2799" i="4" s="1"/>
  <c r="AK1236" i="4" a="1"/>
  <c r="AK1236" i="4" s="1"/>
  <c r="AG1236" i="4" a="1"/>
  <c r="AG1236" i="4" s="1"/>
  <c r="AK1215" i="4" a="1"/>
  <c r="AK1215" i="4" s="1"/>
  <c r="AD1215" i="4"/>
  <c r="AD1199" i="4"/>
  <c r="AK1199" i="4" a="1"/>
  <c r="AK1199" i="4" s="1"/>
  <c r="AD1193" i="4"/>
  <c r="AH1193" i="4" s="1" a="1"/>
  <c r="AH1193" i="4" s="1"/>
  <c r="AG1193" i="4" a="1"/>
  <c r="AG1193" i="4" s="1"/>
  <c r="AK1193" i="4" a="1"/>
  <c r="AK1193" i="4" s="1"/>
  <c r="AK1776" i="4" a="1"/>
  <c r="AK1776" i="4" s="1"/>
  <c r="AG1776" i="4" a="1"/>
  <c r="AG1776" i="4" s="1"/>
  <c r="AD1912" i="4"/>
  <c r="AG1912" i="4" a="1"/>
  <c r="AG1912" i="4" s="1"/>
  <c r="AK1912" i="4" a="1"/>
  <c r="AK1912" i="4" s="1"/>
  <c r="AG2151" i="4" a="1"/>
  <c r="AG2151" i="4" s="1"/>
  <c r="AD2151" i="4"/>
  <c r="AL2151" i="4" s="1" a="1"/>
  <c r="AL2151" i="4" s="1"/>
  <c r="AE2232" i="4"/>
  <c r="AL2232" i="4" a="1"/>
  <c r="AL2232" i="4" s="1"/>
  <c r="AD2653" i="4"/>
  <c r="AH2653" i="4" s="1" a="1"/>
  <c r="AH2653" i="4" s="1"/>
  <c r="AK2653" i="4" a="1"/>
  <c r="AK2653" i="4" s="1"/>
  <c r="AD2500" i="4"/>
  <c r="AE2500" i="4" s="1"/>
  <c r="AG2500" i="4" a="1"/>
  <c r="AG2500" i="4" s="1"/>
  <c r="AK2500" i="4" a="1"/>
  <c r="AK2500" i="4" s="1"/>
  <c r="AD2769" i="4"/>
  <c r="AG2769" i="4" a="1"/>
  <c r="AG2769" i="4" s="1"/>
  <c r="AK2769" i="4" a="1"/>
  <c r="AK2769" i="4" s="1"/>
  <c r="AG1973" i="4" a="1"/>
  <c r="AG1973" i="4" s="1"/>
  <c r="AK1973" i="4" a="1"/>
  <c r="AK1973" i="4" s="1"/>
  <c r="AD1205" i="4"/>
  <c r="AE1205" i="4" s="1"/>
  <c r="AK1205" i="4" a="1"/>
  <c r="AK1205" i="4" s="1"/>
  <c r="AK2398" i="4" a="1"/>
  <c r="AK2398" i="4" s="1"/>
  <c r="AG2400" i="4" a="1"/>
  <c r="AG2400" i="4" s="1"/>
  <c r="AD2400" i="4"/>
  <c r="AG2176" i="4" a="1"/>
  <c r="AG2176" i="4" s="1"/>
  <c r="AD2176" i="4"/>
  <c r="AE2176" i="4" s="1"/>
  <c r="AG2576" i="4" a="1"/>
  <c r="AG2576" i="4" s="1"/>
  <c r="AD2576" i="4"/>
  <c r="AD2752" i="4"/>
  <c r="AE2752" i="4" s="1"/>
  <c r="AI2752" i="4" s="1" a="1"/>
  <c r="AI2752" i="4" s="1"/>
  <c r="AK2752" i="4" a="1"/>
  <c r="AK2752" i="4" s="1"/>
  <c r="AD1724" i="4"/>
  <c r="AH1724" i="4" s="1" a="1"/>
  <c r="AH1724" i="4" s="1"/>
  <c r="AG1724" i="4" a="1"/>
  <c r="AG1724" i="4" s="1"/>
  <c r="AK1724" i="4" a="1"/>
  <c r="AK1724" i="4" s="1"/>
  <c r="AD1921" i="4"/>
  <c r="AE1921" i="4" s="1"/>
  <c r="AG1921" i="4" a="1"/>
  <c r="AG1921" i="4" s="1"/>
  <c r="AK1921" i="4" a="1"/>
  <c r="AK1921" i="4" s="1"/>
  <c r="AE234" i="4"/>
  <c r="AF234" i="4" s="1"/>
  <c r="AN234" i="4" s="1" a="1"/>
  <c r="AN234" i="4" s="1"/>
  <c r="AL234" i="4" a="1"/>
  <c r="AL234" i="4" s="1"/>
  <c r="AG808" i="4" a="1"/>
  <c r="AG808" i="4" s="1"/>
  <c r="AD807" i="4"/>
  <c r="AH807" i="4" s="1" a="1"/>
  <c r="AH807" i="4" s="1"/>
  <c r="AK2314" i="4" a="1"/>
  <c r="AK2314" i="4" s="1"/>
  <c r="AG2398" i="4" a="1"/>
  <c r="AG2398" i="4" s="1"/>
  <c r="AG2096" i="4" a="1"/>
  <c r="AG2096" i="4" s="1"/>
  <c r="AL2049" i="4" a="1"/>
  <c r="AL2049" i="4" s="1"/>
  <c r="AD2043" i="4"/>
  <c r="AD2338" i="4"/>
  <c r="AL2061" i="4" a="1"/>
  <c r="AL2061" i="4" s="1"/>
  <c r="AD2328" i="4"/>
  <c r="AE2328" i="4" s="1"/>
  <c r="AG2458" i="4" a="1"/>
  <c r="AG2458" i="4" s="1"/>
  <c r="AD2045" i="4"/>
  <c r="AE2045" i="4" s="1"/>
  <c r="AI2045" i="4" s="1" a="1"/>
  <c r="AI2045" i="4" s="1"/>
  <c r="AG2074" i="4" a="1"/>
  <c r="AG2074" i="4" s="1"/>
  <c r="AD2116" i="4"/>
  <c r="AL2116" i="4" s="1" a="1"/>
  <c r="AL2116" i="4" s="1"/>
  <c r="AD2448" i="4"/>
  <c r="AE2448" i="4" s="1"/>
  <c r="AK2466" i="4" a="1"/>
  <c r="AK2466" i="4" s="1"/>
  <c r="AK2391" i="4" a="1"/>
  <c r="AK2391" i="4" s="1"/>
  <c r="AD2825" i="4"/>
  <c r="AH2825" i="4" s="1" a="1"/>
  <c r="AH2825" i="4" s="1"/>
  <c r="AG2825" i="4" a="1"/>
  <c r="AG2825" i="4" s="1"/>
  <c r="AK2825" i="4" a="1"/>
  <c r="AK2825" i="4" s="1"/>
  <c r="AD2272" i="4"/>
  <c r="AH2272" i="4" s="1" a="1"/>
  <c r="AH2272" i="4" s="1"/>
  <c r="AG2272" i="4" a="1"/>
  <c r="AG2272" i="4" s="1"/>
  <c r="AK2272" i="4" a="1"/>
  <c r="AK2272" i="4" s="1"/>
  <c r="AG1186" i="4" a="1"/>
  <c r="AG1186" i="4" s="1"/>
  <c r="AD1186" i="4"/>
  <c r="AL1186" i="4" s="1" a="1"/>
  <c r="AL1186" i="4" s="1"/>
  <c r="AD1951" i="4"/>
  <c r="AG1951" i="4" a="1"/>
  <c r="AG1951" i="4" s="1"/>
  <c r="AK1951" i="4" a="1"/>
  <c r="AK1951" i="4" s="1"/>
  <c r="AK438" i="4" a="1"/>
  <c r="AK438" i="4" s="1"/>
  <c r="AD438" i="4"/>
  <c r="AL438" i="4" s="1" a="1"/>
  <c r="AL438" i="4" s="1"/>
  <c r="AG438" i="4" a="1"/>
  <c r="AG438" i="4" s="1"/>
  <c r="AK1659" i="4" a="1"/>
  <c r="AK1659" i="4" s="1"/>
  <c r="AG1659" i="4" a="1"/>
  <c r="AG1659" i="4" s="1"/>
  <c r="AG220" i="4" a="1"/>
  <c r="AG220" i="4" s="1"/>
  <c r="AD220" i="4"/>
  <c r="AH220" i="4" s="1" a="1"/>
  <c r="AH220" i="4" s="1"/>
  <c r="AK220" i="4" a="1"/>
  <c r="AK220" i="4" s="1"/>
  <c r="AD222" i="4"/>
  <c r="AG222" i="4" a="1"/>
  <c r="AG222" i="4" s="1"/>
  <c r="AK222" i="4" a="1"/>
  <c r="AK222" i="4" s="1"/>
  <c r="AK907" i="4" a="1"/>
  <c r="AK907" i="4" s="1"/>
  <c r="AG907" i="4" a="1"/>
  <c r="AG907" i="4" s="1"/>
  <c r="AD808" i="4"/>
  <c r="AE808" i="4" s="1"/>
  <c r="AI808" i="4" s="1" a="1"/>
  <c r="AI808" i="4" s="1"/>
  <c r="AD1661" i="4"/>
  <c r="AD247" i="4"/>
  <c r="AD155" i="4"/>
  <c r="AE155" i="4" s="1"/>
  <c r="AI155" i="4" s="1" a="1"/>
  <c r="AI155" i="4" s="1"/>
  <c r="AG2314" i="4" a="1"/>
  <c r="AG2314" i="4" s="1"/>
  <c r="AD2124" i="4"/>
  <c r="AD2375" i="4"/>
  <c r="AH2375" i="4" s="1" a="1"/>
  <c r="AH2375" i="4" s="1"/>
  <c r="AG2376" i="4" a="1"/>
  <c r="AG2376" i="4" s="1"/>
  <c r="AL2486" i="4" a="1"/>
  <c r="AL2486" i="4" s="1"/>
  <c r="AD2050" i="4"/>
  <c r="AE2050" i="4" s="1"/>
  <c r="AI2050" i="4" s="1" a="1"/>
  <c r="AI2050" i="4" s="1"/>
  <c r="AL2292" i="4" a="1"/>
  <c r="AL2292" i="4" s="1"/>
  <c r="AL2324" i="4" a="1"/>
  <c r="AL2324" i="4" s="1"/>
  <c r="AG2354" i="4" a="1"/>
  <c r="AG2354" i="4" s="1"/>
  <c r="AD2355" i="4"/>
  <c r="AL2355" i="4" s="1" a="1"/>
  <c r="AL2355" i="4" s="1"/>
  <c r="AD2347" i="4"/>
  <c r="AG2646" i="4" a="1"/>
  <c r="AG2646" i="4" s="1"/>
  <c r="AK2064" i="4" a="1"/>
  <c r="AK2064" i="4" s="1"/>
  <c r="AG2381" i="4" a="1"/>
  <c r="AG2381" i="4" s="1"/>
  <c r="AG2463" i="4" a="1"/>
  <c r="AG2463" i="4" s="1"/>
  <c r="AD2462" i="4"/>
  <c r="AE2462" i="4" s="1"/>
  <c r="AG2282" i="4" a="1"/>
  <c r="AG2282" i="4" s="1"/>
  <c r="AG2002" i="4" a="1"/>
  <c r="AG2002" i="4" s="1"/>
  <c r="AD2002" i="4"/>
  <c r="AE2002" i="4" s="1"/>
  <c r="AI2002" i="4" s="1" a="1"/>
  <c r="AI2002" i="4" s="1"/>
  <c r="AM2095" i="4" a="1"/>
  <c r="AM2095" i="4" s="1"/>
  <c r="AI2095" i="4" a="1"/>
  <c r="AI2095" i="4" s="1"/>
  <c r="AG2441" i="4" a="1"/>
  <c r="AG2441" i="4" s="1"/>
  <c r="AG2397" i="4" a="1"/>
  <c r="AG2397" i="4" s="1"/>
  <c r="AD2397" i="4"/>
  <c r="AE2397" i="4" s="1"/>
  <c r="AD2566" i="4"/>
  <c r="AE2566" i="4" s="1"/>
  <c r="AG2566" i="4" a="1"/>
  <c r="AG2566" i="4" s="1"/>
  <c r="AK2566" i="4" a="1"/>
  <c r="AK2566" i="4" s="1"/>
  <c r="AD2166" i="4"/>
  <c r="AK2166" i="4" a="1"/>
  <c r="AK2166" i="4" s="1"/>
  <c r="AE2246" i="4"/>
  <c r="AF2246" i="4" s="1"/>
  <c r="AH2246" i="4" a="1"/>
  <c r="AH2246" i="4" s="1"/>
  <c r="AL2246" i="4" a="1"/>
  <c r="AL2246" i="4" s="1"/>
  <c r="AF2222" i="4"/>
  <c r="AI2222" i="4" a="1"/>
  <c r="AI2222" i="4" s="1"/>
  <c r="AD207" i="4"/>
  <c r="AL207" i="4" s="1" a="1"/>
  <c r="AL207" i="4" s="1"/>
  <c r="AG207" i="4" a="1"/>
  <c r="AG207" i="4" s="1"/>
  <c r="AG2762" i="4" a="1"/>
  <c r="AG2762" i="4" s="1"/>
  <c r="AD2762" i="4"/>
  <c r="AE2762" i="4" s="1"/>
  <c r="AG1198" i="4" a="1"/>
  <c r="AG1198" i="4" s="1"/>
  <c r="AD1198" i="4"/>
  <c r="AD439" i="4"/>
  <c r="AK439" i="4" a="1"/>
  <c r="AK439" i="4" s="1"/>
  <c r="AK1680" i="4" a="1"/>
  <c r="AK1680" i="4" s="1"/>
  <c r="AK160" i="4" a="1"/>
  <c r="AK160" i="4" s="1"/>
  <c r="AK2313" i="4" a="1"/>
  <c r="AK2313" i="4" s="1"/>
  <c r="AK2100" i="4" a="1"/>
  <c r="AK2100" i="4" s="1"/>
  <c r="AG2413" i="4" a="1"/>
  <c r="AG2413" i="4" s="1"/>
  <c r="AK2004" i="4" a="1"/>
  <c r="AK2004" i="4" s="1"/>
  <c r="AK2325" i="4" a="1"/>
  <c r="AK2325" i="4" s="1"/>
  <c r="AG2361" i="4" a="1"/>
  <c r="AG2361" i="4" s="1"/>
  <c r="AG2388" i="4" a="1"/>
  <c r="AG2388" i="4" s="1"/>
  <c r="AK2451" i="4" a="1"/>
  <c r="AK2451" i="4" s="1"/>
  <c r="AD2818" i="4"/>
  <c r="AK2818" i="4" a="1"/>
  <c r="AK2818" i="4" s="1"/>
  <c r="AG2271" i="4" a="1"/>
  <c r="AG2271" i="4" s="1"/>
  <c r="AD2271" i="4"/>
  <c r="AD2092" i="4"/>
  <c r="AE2092" i="4" s="1"/>
  <c r="AI2092" i="4" s="1" a="1"/>
  <c r="AI2092" i="4" s="1"/>
  <c r="AG2092" i="4" a="1"/>
  <c r="AG2092" i="4" s="1"/>
  <c r="AD2468" i="4"/>
  <c r="AK2468" i="4" a="1"/>
  <c r="AK2468" i="4" s="1"/>
  <c r="AG2601" i="4" a="1"/>
  <c r="AG2601" i="4" s="1"/>
  <c r="AD2601" i="4"/>
  <c r="AE2601" i="4" s="1"/>
  <c r="AK2601" i="4" a="1"/>
  <c r="AK2601" i="4" s="1"/>
  <c r="AG2234" i="4" a="1"/>
  <c r="AG2234" i="4" s="1"/>
  <c r="AD2234" i="4"/>
  <c r="AL2234" i="4" s="1" a="1"/>
  <c r="AL2234" i="4" s="1"/>
  <c r="AG2726" i="4" a="1"/>
  <c r="AG2726" i="4" s="1"/>
  <c r="AD2726" i="4"/>
  <c r="AH2726" i="4" s="1" a="1"/>
  <c r="AH2726" i="4" s="1"/>
  <c r="AK2726" i="4" a="1"/>
  <c r="AK2726" i="4" s="1"/>
  <c r="AD2838" i="4"/>
  <c r="AH2838" i="4" s="1" a="1"/>
  <c r="AH2838" i="4" s="1"/>
  <c r="AG2838" i="4" a="1"/>
  <c r="AG2838" i="4" s="1"/>
  <c r="AK2838" i="4" a="1"/>
  <c r="AK2838" i="4" s="1"/>
  <c r="AD60" i="4"/>
  <c r="AE60" i="4" s="1"/>
  <c r="AI60" i="4" s="1" a="1"/>
  <c r="AI60" i="4" s="1"/>
  <c r="AG60" i="4" a="1"/>
  <c r="AG60" i="4" s="1"/>
  <c r="AK60" i="4" a="1"/>
  <c r="AK60" i="4" s="1"/>
  <c r="AD65" i="4"/>
  <c r="AH65" i="4" s="1" a="1"/>
  <c r="AH65" i="4" s="1"/>
  <c r="AG65" i="4" a="1"/>
  <c r="AG65" i="4" s="1"/>
  <c r="AK65" i="4" a="1"/>
  <c r="AK65" i="4" s="1"/>
  <c r="AD873" i="4"/>
  <c r="AE873" i="4" s="1"/>
  <c r="AI873" i="4" s="1" a="1"/>
  <c r="AI873" i="4" s="1"/>
  <c r="AG873" i="4" a="1"/>
  <c r="AG873" i="4" s="1"/>
  <c r="AK873" i="4" a="1"/>
  <c r="AK873" i="4" s="1"/>
  <c r="AK1277" i="4" a="1"/>
  <c r="AK1277" i="4" s="1"/>
  <c r="AG1277" i="4" a="1"/>
  <c r="AG1277" i="4" s="1"/>
  <c r="AD1925" i="4"/>
  <c r="AE1925" i="4" s="1"/>
  <c r="AK1925" i="4" a="1"/>
  <c r="AK1925" i="4" s="1"/>
  <c r="AE2843" i="4"/>
  <c r="AH2843" i="4" a="1"/>
  <c r="AH2843" i="4" s="1"/>
  <c r="AD2026" i="4"/>
  <c r="AE2026" i="4" s="1"/>
  <c r="AM2026" i="4" s="1" a="1"/>
  <c r="AM2026" i="4" s="1"/>
  <c r="AG2026" i="4" a="1"/>
  <c r="AG2026" i="4" s="1"/>
  <c r="AK2026" i="4" a="1"/>
  <c r="AK2026" i="4" s="1"/>
  <c r="AE1491" i="4"/>
  <c r="AI1491" i="4" s="1" a="1"/>
  <c r="AI1491" i="4" s="1"/>
  <c r="AH1491" i="4" a="1"/>
  <c r="AH1491" i="4" s="1"/>
  <c r="AD1434" i="4"/>
  <c r="AK1434" i="4" a="1"/>
  <c r="AK1434" i="4" s="1"/>
  <c r="AE735" i="4"/>
  <c r="AH735" i="4" a="1"/>
  <c r="AH735" i="4" s="1"/>
  <c r="AD1315" i="4"/>
  <c r="AK1315" i="4" a="1"/>
  <c r="AK1315" i="4" s="1"/>
  <c r="AD2036" i="4"/>
  <c r="AG2205" i="4" a="1"/>
  <c r="AG2205" i="4" s="1"/>
  <c r="AH203" i="4" a="1"/>
  <c r="AH203" i="4" s="1"/>
  <c r="AK650" i="4" a="1"/>
  <c r="AK650" i="4" s="1"/>
  <c r="AK2819" i="4" a="1"/>
  <c r="AK2819" i="4" s="1"/>
  <c r="AK2499" i="4" a="1"/>
  <c r="AK2499" i="4" s="1"/>
  <c r="AG1225" i="4" a="1"/>
  <c r="AG1225" i="4" s="1"/>
  <c r="AD1769" i="4"/>
  <c r="AG1735" i="4" a="1"/>
  <c r="AG1735" i="4" s="1"/>
  <c r="AK1733" i="4" a="1"/>
  <c r="AK1733" i="4" s="1"/>
  <c r="AG717" i="4" a="1"/>
  <c r="AG717" i="4" s="1"/>
  <c r="AK945" i="4" a="1"/>
  <c r="AK945" i="4" s="1"/>
  <c r="AK392" i="4" a="1"/>
  <c r="AK392" i="4" s="1"/>
  <c r="AD720" i="4"/>
  <c r="AE720" i="4" s="1"/>
  <c r="AF720" i="4" s="1"/>
  <c r="AG119" i="4" a="1"/>
  <c r="AG119" i="4" s="1"/>
  <c r="AD418" i="4"/>
  <c r="AD1494" i="4"/>
  <c r="AL1494" i="4" s="1" a="1"/>
  <c r="AL1494" i="4" s="1"/>
  <c r="AD1677" i="4"/>
  <c r="AE1677" i="4" s="1"/>
  <c r="AK883" i="4" a="1"/>
  <c r="AK883" i="4" s="1"/>
  <c r="AE280" i="4"/>
  <c r="AL280" i="4" a="1"/>
  <c r="AL280" i="4" s="1"/>
  <c r="AF966" i="4"/>
  <c r="AJ966" i="4" s="1" a="1"/>
  <c r="AJ966" i="4" s="1"/>
  <c r="AI966" i="4" a="1"/>
  <c r="AI966" i="4" s="1"/>
  <c r="AE641" i="4"/>
  <c r="AF641" i="4" s="1"/>
  <c r="AL641" i="4" a="1"/>
  <c r="AL641" i="4" s="1"/>
  <c r="AD1458" i="4"/>
  <c r="AE1458" i="4" s="1"/>
  <c r="AM1458" i="4" s="1" a="1"/>
  <c r="AM1458" i="4" s="1"/>
  <c r="AG1458" i="4" a="1"/>
  <c r="AG1458" i="4" s="1"/>
  <c r="AK1458" i="4" a="1"/>
  <c r="AK1458" i="4" s="1"/>
  <c r="AD1419" i="4"/>
  <c r="AH1419" i="4" s="1" a="1"/>
  <c r="AH1419" i="4" s="1"/>
  <c r="AK1419" i="4" a="1"/>
  <c r="AK1419" i="4" s="1"/>
  <c r="AD1551" i="4"/>
  <c r="AH1551" i="4" s="1" a="1"/>
  <c r="AH1551" i="4" s="1"/>
  <c r="AG1551" i="4" a="1"/>
  <c r="AG1551" i="4" s="1"/>
  <c r="AK1013" i="4" a="1"/>
  <c r="AK1013" i="4" s="1"/>
  <c r="AD1013" i="4"/>
  <c r="AE1013" i="4" s="1"/>
  <c r="AM1013" i="4" s="1" a="1"/>
  <c r="AM1013" i="4" s="1"/>
  <c r="AD777" i="4"/>
  <c r="AH777" i="4" s="1" a="1"/>
  <c r="AH777" i="4" s="1"/>
  <c r="AK777" i="4" a="1"/>
  <c r="AK777" i="4" s="1"/>
  <c r="AG1056" i="4" a="1"/>
  <c r="AG1056" i="4" s="1"/>
  <c r="AD1056" i="4"/>
  <c r="AE1056" i="4" s="1"/>
  <c r="AK1056" i="4" a="1"/>
  <c r="AK1056" i="4" s="1"/>
  <c r="AD1113" i="4"/>
  <c r="AE1113" i="4" s="1"/>
  <c r="AM1113" i="4" s="1" a="1"/>
  <c r="AM1113" i="4" s="1"/>
  <c r="AK1113" i="4" a="1"/>
  <c r="AK1113" i="4" s="1"/>
  <c r="AD2443" i="4"/>
  <c r="AG2105" i="4" a="1"/>
  <c r="AG2105" i="4" s="1"/>
  <c r="AD2113" i="4"/>
  <c r="AK2097" i="4" a="1"/>
  <c r="AK2097" i="4" s="1"/>
  <c r="AD2816" i="4"/>
  <c r="AD2263" i="4"/>
  <c r="AE2263" i="4" s="1"/>
  <c r="AG2256" i="4" a="1"/>
  <c r="AG2256" i="4" s="1"/>
  <c r="AD2233" i="4"/>
  <c r="AE2233" i="4" s="1"/>
  <c r="AD2613" i="4"/>
  <c r="AH2613" i="4" s="1" a="1"/>
  <c r="AH2613" i="4" s="1"/>
  <c r="AG2607" i="4" a="1"/>
  <c r="AG2607" i="4" s="1"/>
  <c r="AH2801" i="4" a="1"/>
  <c r="AH2801" i="4" s="1"/>
  <c r="AD2237" i="4"/>
  <c r="AH2237" i="4" s="1" a="1"/>
  <c r="AH2237" i="4" s="1"/>
  <c r="AK2629" i="4" a="1"/>
  <c r="AK2629" i="4" s="1"/>
  <c r="AG2822" i="4" a="1"/>
  <c r="AG2822" i="4" s="1"/>
  <c r="AK2572" i="4" a="1"/>
  <c r="AK2572" i="4" s="1"/>
  <c r="AL2035" i="4" a="1"/>
  <c r="AL2035" i="4" s="1"/>
  <c r="AG2179" i="4" a="1"/>
  <c r="AG2179" i="4" s="1"/>
  <c r="AG2018" i="4" a="1"/>
  <c r="AG2018" i="4" s="1"/>
  <c r="AG2214" i="4" a="1"/>
  <c r="AG2214" i="4" s="1"/>
  <c r="AM2190" i="4" a="1"/>
  <c r="AM2190" i="4" s="1"/>
  <c r="AD2545" i="4"/>
  <c r="AE2545" i="4" s="1"/>
  <c r="AK2594" i="4" a="1"/>
  <c r="AK2594" i="4" s="1"/>
  <c r="AH2571" i="4" a="1"/>
  <c r="AH2571" i="4" s="1"/>
  <c r="AG2539" i="4" a="1"/>
  <c r="AG2539" i="4" s="1"/>
  <c r="AG203" i="4" a="1"/>
  <c r="AG203" i="4" s="1"/>
  <c r="AG650" i="4" a="1"/>
  <c r="AG650" i="4" s="1"/>
  <c r="AG1995" i="4" a="1"/>
  <c r="AG1995" i="4" s="1"/>
  <c r="AD2000" i="4"/>
  <c r="AE2000" i="4" s="1"/>
  <c r="AK2794" i="4" a="1"/>
  <c r="AK2794" i="4" s="1"/>
  <c r="AK1163" i="4" a="1"/>
  <c r="AK1163" i="4" s="1"/>
  <c r="AD2766" i="4"/>
  <c r="AK1780" i="4" a="1"/>
  <c r="AK1780" i="4" s="1"/>
  <c r="AK1237" i="4" a="1"/>
  <c r="AK1237" i="4" s="1"/>
  <c r="AH1207" i="4" a="1"/>
  <c r="AH1207" i="4" s="1"/>
  <c r="AD1225" i="4"/>
  <c r="AK1219" i="4" a="1"/>
  <c r="AK1219" i="4" s="1"/>
  <c r="AK1741" i="4" a="1"/>
  <c r="AK1741" i="4" s="1"/>
  <c r="AI1950" i="4" a="1"/>
  <c r="AI1950" i="4" s="1"/>
  <c r="AG1751" i="4" a="1"/>
  <c r="AG1751" i="4" s="1"/>
  <c r="AG1733" i="4" a="1"/>
  <c r="AG1733" i="4" s="1"/>
  <c r="AD945" i="4"/>
  <c r="AH945" i="4" s="1" a="1"/>
  <c r="AH945" i="4" s="1"/>
  <c r="AL1228" i="4" a="1"/>
  <c r="AL1228" i="4" s="1"/>
  <c r="AG657" i="4" a="1"/>
  <c r="AG657" i="4" s="1"/>
  <c r="AD815" i="4"/>
  <c r="AE815" i="4" s="1"/>
  <c r="AF815" i="4" s="1"/>
  <c r="AG858" i="4" a="1"/>
  <c r="AG858" i="4" s="1"/>
  <c r="AK887" i="4" a="1"/>
  <c r="AK887" i="4" s="1"/>
  <c r="AK375" i="4" a="1"/>
  <c r="AK375" i="4" s="1"/>
  <c r="AD331" i="4"/>
  <c r="AE331" i="4" s="1"/>
  <c r="AI331" i="4" s="1" a="1"/>
  <c r="AI331" i="4" s="1"/>
  <c r="AD300" i="4"/>
  <c r="AG883" i="4" a="1"/>
  <c r="AG883" i="4" s="1"/>
  <c r="AG348" i="4" a="1"/>
  <c r="AG348" i="4" s="1"/>
  <c r="AD93" i="4"/>
  <c r="AL93" i="4" s="1" a="1"/>
  <c r="AL93" i="4" s="1"/>
  <c r="AK93" i="4" a="1"/>
  <c r="AK93" i="4" s="1"/>
  <c r="AD1246" i="4"/>
  <c r="AE1246" i="4" s="1"/>
  <c r="AM1246" i="4" s="1" a="1"/>
  <c r="AM1246" i="4" s="1"/>
  <c r="AK1246" i="4" a="1"/>
  <c r="AK1246" i="4" s="1"/>
  <c r="AD1265" i="4"/>
  <c r="AE1265" i="4" s="1"/>
  <c r="AI1265" i="4" s="1" a="1"/>
  <c r="AI1265" i="4" s="1"/>
  <c r="AG1265" i="4" a="1"/>
  <c r="AG1265" i="4" s="1"/>
  <c r="AK1265" i="4" a="1"/>
  <c r="AK1265" i="4" s="1"/>
  <c r="AG384" i="4" a="1"/>
  <c r="AG384" i="4" s="1"/>
  <c r="AD384" i="4"/>
  <c r="AD2711" i="4"/>
  <c r="AG2711" i="4" a="1"/>
  <c r="AG2711" i="4" s="1"/>
  <c r="AD1979" i="4"/>
  <c r="AE1979" i="4" s="1"/>
  <c r="AG1979" i="4" a="1"/>
  <c r="AG1979" i="4" s="1"/>
  <c r="AK1979" i="4" a="1"/>
  <c r="AK1979" i="4" s="1"/>
  <c r="AD1486" i="4"/>
  <c r="AG1486" i="4" a="1"/>
  <c r="AG1486" i="4" s="1"/>
  <c r="AK1486" i="4" a="1"/>
  <c r="AK1486" i="4" s="1"/>
  <c r="AH782" i="4" a="1"/>
  <c r="AH782" i="4" s="1"/>
  <c r="AL782" i="4" a="1"/>
  <c r="AL782" i="4" s="1"/>
  <c r="AD2489" i="4"/>
  <c r="AE2489" i="4" s="1"/>
  <c r="AG2088" i="4" a="1"/>
  <c r="AG2088" i="4" s="1"/>
  <c r="AD2392" i="4"/>
  <c r="AG2102" i="4" a="1"/>
  <c r="AG2102" i="4" s="1"/>
  <c r="AD2083" i="4"/>
  <c r="AL2083" i="4" s="1" a="1"/>
  <c r="AL2083" i="4" s="1"/>
  <c r="AG2461" i="4" a="1"/>
  <c r="AG2461" i="4" s="1"/>
  <c r="AD2672" i="4"/>
  <c r="AE2672" i="4" s="1"/>
  <c r="AL303" i="4" a="1"/>
  <c r="AL303" i="4" s="1"/>
  <c r="AL75" i="4" a="1"/>
  <c r="AL75" i="4" s="1"/>
  <c r="AG261" i="4" a="1"/>
  <c r="AG261" i="4" s="1"/>
  <c r="AK261" i="4" a="1"/>
  <c r="AK261" i="4" s="1"/>
  <c r="AG825" i="4" a="1"/>
  <c r="AG825" i="4" s="1"/>
  <c r="AK825" i="4" a="1"/>
  <c r="AK825" i="4" s="1"/>
  <c r="AD1329" i="4"/>
  <c r="AE1329" i="4" s="1"/>
  <c r="AK1329" i="4" a="1"/>
  <c r="AK1329" i="4" s="1"/>
  <c r="AD1874" i="4"/>
  <c r="AK1874" i="4" a="1"/>
  <c r="AK1874" i="4" s="1"/>
  <c r="AD961" i="4"/>
  <c r="AE961" i="4" s="1"/>
  <c r="AK961" i="4" a="1"/>
  <c r="AK961" i="4" s="1"/>
  <c r="AD1125" i="4"/>
  <c r="AL1125" i="4" s="1" a="1"/>
  <c r="AL1125" i="4" s="1"/>
  <c r="AK1125" i="4" a="1"/>
  <c r="AK1125" i="4" s="1"/>
  <c r="AK2394" i="4" a="1"/>
  <c r="AK2394" i="4" s="1"/>
  <c r="AK2567" i="4" a="1"/>
  <c r="AK2567" i="4" s="1"/>
  <c r="AD2550" i="4"/>
  <c r="AD2207" i="4"/>
  <c r="AE2207" i="4" s="1"/>
  <c r="AG2224" i="4" a="1"/>
  <c r="AG2224" i="4" s="1"/>
  <c r="AG810" i="4" a="1"/>
  <c r="AG810" i="4" s="1"/>
  <c r="AD652" i="4"/>
  <c r="AE652" i="4" s="1"/>
  <c r="AK2770" i="4" a="1"/>
  <c r="AK2770" i="4" s="1"/>
  <c r="AK118" i="4" a="1"/>
  <c r="AK118" i="4" s="1"/>
  <c r="AD712" i="4"/>
  <c r="AE712" i="4" s="1"/>
  <c r="AF712" i="4" s="1"/>
  <c r="AG715" i="4" a="1"/>
  <c r="AG715" i="4" s="1"/>
  <c r="AK977" i="4" a="1"/>
  <c r="AK977" i="4" s="1"/>
  <c r="AD988" i="4"/>
  <c r="AE988" i="4" s="1"/>
  <c r="AI988" i="4" s="1" a="1"/>
  <c r="AI988" i="4" s="1"/>
  <c r="AG422" i="4" a="1"/>
  <c r="AG422" i="4" s="1"/>
  <c r="AH987" i="4" a="1"/>
  <c r="AH987" i="4" s="1"/>
  <c r="AG2730" i="4" a="1"/>
  <c r="AG2730" i="4" s="1"/>
  <c r="AK886" i="4" a="1"/>
  <c r="AK886" i="4" s="1"/>
  <c r="AG75" i="4" a="1"/>
  <c r="AG75" i="4" s="1"/>
  <c r="AD215" i="4"/>
  <c r="AE215" i="4" s="1"/>
  <c r="AF215" i="4" s="1"/>
  <c r="AG68" i="4" a="1"/>
  <c r="AG68" i="4" s="1"/>
  <c r="AD849" i="4"/>
  <c r="AG849" i="4" a="1"/>
  <c r="AG849" i="4" s="1"/>
  <c r="AD674" i="4"/>
  <c r="AE674" i="4" s="1"/>
  <c r="AI674" i="4" s="1" a="1"/>
  <c r="AI674" i="4" s="1"/>
  <c r="AG674" i="4" a="1"/>
  <c r="AG674" i="4" s="1"/>
  <c r="AK674" i="4" a="1"/>
  <c r="AK674" i="4" s="1"/>
  <c r="AD1818" i="4"/>
  <c r="AL1818" i="4" s="1" a="1"/>
  <c r="AL1818" i="4" s="1"/>
  <c r="AK1818" i="4" a="1"/>
  <c r="AK1818" i="4" s="1"/>
  <c r="AD1326" i="4"/>
  <c r="AG1326" i="4" a="1"/>
  <c r="AG1326" i="4" s="1"/>
  <c r="AD1501" i="4"/>
  <c r="AE1501" i="4" s="1"/>
  <c r="AG1501" i="4" a="1"/>
  <c r="AG1501" i="4" s="1"/>
  <c r="AG1307" i="4" a="1"/>
  <c r="AG1307" i="4" s="1"/>
  <c r="AK1307" i="4" a="1"/>
  <c r="AK1307" i="4" s="1"/>
  <c r="AG1817" i="4" a="1"/>
  <c r="AG1817" i="4" s="1"/>
  <c r="AK1817" i="4" a="1"/>
  <c r="AK1817" i="4" s="1"/>
  <c r="AD1466" i="4"/>
  <c r="AE1466" i="4" s="1"/>
  <c r="AF1466" i="4" s="1"/>
  <c r="AN1466" i="4" s="1" a="1"/>
  <c r="AN1466" i="4" s="1"/>
  <c r="AG1466" i="4" a="1"/>
  <c r="AG1466" i="4" s="1"/>
  <c r="AK1466" i="4" a="1"/>
  <c r="AK1466" i="4" s="1"/>
  <c r="AM2365" i="4" a="1"/>
  <c r="AM2365" i="4" s="1"/>
  <c r="AK2442" i="4" a="1"/>
  <c r="AK2442" i="4" s="1"/>
  <c r="AK2084" i="4" a="1"/>
  <c r="AK2084" i="4" s="1"/>
  <c r="AK2469" i="4" a="1"/>
  <c r="AK2469" i="4" s="1"/>
  <c r="AK2614" i="4" a="1"/>
  <c r="AK2614" i="4" s="1"/>
  <c r="AK2034" i="4" a="1"/>
  <c r="AK2034" i="4" s="1"/>
  <c r="AH2600" i="4" a="1"/>
  <c r="AH2600" i="4" s="1"/>
  <c r="AK2023" i="4" a="1"/>
  <c r="AK2023" i="4" s="1"/>
  <c r="AK1991" i="4" a="1"/>
  <c r="AK1991" i="4" s="1"/>
  <c r="AK2504" i="4" a="1"/>
  <c r="AK2504" i="4" s="1"/>
  <c r="AK1781" i="4" a="1"/>
  <c r="AK1781" i="4" s="1"/>
  <c r="AG365" i="4" a="1"/>
  <c r="AG365" i="4" s="1"/>
  <c r="AK299" i="4" a="1"/>
  <c r="AK299" i="4" s="1"/>
  <c r="AG299" i="4" a="1"/>
  <c r="AG299" i="4" s="1"/>
  <c r="AD868" i="4"/>
  <c r="AH868" i="4" s="1" a="1"/>
  <c r="AH868" i="4" s="1"/>
  <c r="AK838" i="4" a="1"/>
  <c r="AK838" i="4" s="1"/>
  <c r="AD842" i="4"/>
  <c r="AL842" i="4" s="1" a="1"/>
  <c r="AL842" i="4" s="1"/>
  <c r="AK842" i="4" a="1"/>
  <c r="AK842" i="4" s="1"/>
  <c r="AD891" i="4"/>
  <c r="AG891" i="4" a="1"/>
  <c r="AG891" i="4" s="1"/>
  <c r="AK891" i="4" a="1"/>
  <c r="AK891" i="4" s="1"/>
  <c r="AD2738" i="4"/>
  <c r="AE2738" i="4" s="1"/>
  <c r="AG2738" i="4" a="1"/>
  <c r="AG2738" i="4" s="1"/>
  <c r="AK1799" i="4" a="1"/>
  <c r="AK1799" i="4" s="1"/>
  <c r="AD1799" i="4"/>
  <c r="AL1799" i="4" s="1" a="1"/>
  <c r="AL1799" i="4" s="1"/>
  <c r="AK1788" i="4" a="1"/>
  <c r="AK1788" i="4" s="1"/>
  <c r="AD1788" i="4"/>
  <c r="AL1788" i="4" s="1" a="1"/>
  <c r="AL1788" i="4" s="1"/>
  <c r="AD1361" i="4"/>
  <c r="AL1361" i="4" s="1" a="1"/>
  <c r="AL1361" i="4" s="1"/>
  <c r="AK1361" i="4" a="1"/>
  <c r="AK1361" i="4" s="1"/>
  <c r="AG1513" i="4" a="1"/>
  <c r="AG1513" i="4" s="1"/>
  <c r="AK1513" i="4" a="1"/>
  <c r="AK1513" i="4" s="1"/>
  <c r="AG1903" i="4" a="1"/>
  <c r="AG1903" i="4" s="1"/>
  <c r="AD1903" i="4"/>
  <c r="AH1903" i="4" s="1" a="1"/>
  <c r="AH1903" i="4" s="1"/>
  <c r="AG113" i="4" a="1"/>
  <c r="AG113" i="4" s="1"/>
  <c r="AD113" i="4"/>
  <c r="AE113" i="4" s="1"/>
  <c r="AK113" i="4" a="1"/>
  <c r="AK113" i="4" s="1"/>
  <c r="AG722" i="4" a="1"/>
  <c r="AG722" i="4" s="1"/>
  <c r="AD722" i="4"/>
  <c r="AD2664" i="4"/>
  <c r="AE2664" i="4" s="1"/>
  <c r="AG2664" i="4" a="1"/>
  <c r="AG2664" i="4" s="1"/>
  <c r="AK2664" i="4" a="1"/>
  <c r="AK2664" i="4" s="1"/>
  <c r="AE1643" i="4"/>
  <c r="AH1643" i="4" a="1"/>
  <c r="AH1643" i="4" s="1"/>
  <c r="AD539" i="4"/>
  <c r="AG539" i="4" a="1"/>
  <c r="AG539" i="4" s="1"/>
  <c r="AG1129" i="4" a="1"/>
  <c r="AG1129" i="4" s="1"/>
  <c r="AD1129" i="4"/>
  <c r="AK588" i="4" a="1"/>
  <c r="AK588" i="4" s="1"/>
  <c r="AG588" i="4" a="1"/>
  <c r="AG588" i="4" s="1"/>
  <c r="AK698" i="4" a="1"/>
  <c r="AK698" i="4" s="1"/>
  <c r="AK682" i="4" a="1"/>
  <c r="AK682" i="4" s="1"/>
  <c r="AK707" i="4" a="1"/>
  <c r="AK707" i="4" s="1"/>
  <c r="AD257" i="4"/>
  <c r="AH257" i="4" s="1" a="1"/>
  <c r="AH257" i="4" s="1"/>
  <c r="AK73" i="4" a="1"/>
  <c r="AK73" i="4" s="1"/>
  <c r="AD376" i="4"/>
  <c r="AL376" i="4" s="1" a="1"/>
  <c r="AL376" i="4" s="1"/>
  <c r="AG100" i="4" a="1"/>
  <c r="AG100" i="4" s="1"/>
  <c r="AK231" i="4" a="1"/>
  <c r="AK231" i="4" s="1"/>
  <c r="AL1793" i="4" a="1"/>
  <c r="AL1793" i="4" s="1"/>
  <c r="AK1797" i="4" a="1"/>
  <c r="AK1797" i="4" s="1"/>
  <c r="AG1247" i="4" a="1"/>
  <c r="AG1247" i="4" s="1"/>
  <c r="AL1794" i="4" a="1"/>
  <c r="AL1794" i="4" s="1"/>
  <c r="AK1829" i="4" a="1"/>
  <c r="AK1829" i="4" s="1"/>
  <c r="AD1840" i="4"/>
  <c r="AH1840" i="4" s="1" a="1"/>
  <c r="AH1840" i="4" s="1"/>
  <c r="AD1865" i="4"/>
  <c r="AH1865" i="4" s="1" a="1"/>
  <c r="AH1865" i="4" s="1"/>
  <c r="AG1269" i="4" a="1"/>
  <c r="AG1269" i="4" s="1"/>
  <c r="AK1298" i="4" a="1"/>
  <c r="AK1298" i="4" s="1"/>
  <c r="AG1312" i="4" a="1"/>
  <c r="AG1312" i="4" s="1"/>
  <c r="AH1392" i="4" a="1"/>
  <c r="AH1392" i="4" s="1"/>
  <c r="AG1385" i="4" a="1"/>
  <c r="AG1385" i="4" s="1"/>
  <c r="AG1700" i="4" a="1"/>
  <c r="AG1700" i="4" s="1"/>
  <c r="AK1845" i="4" a="1"/>
  <c r="AK1845" i="4" s="1"/>
  <c r="AG1852" i="4" a="1"/>
  <c r="AG1852" i="4" s="1"/>
  <c r="AG1343" i="4" a="1"/>
  <c r="AG1343" i="4" s="1"/>
  <c r="AD1271" i="4"/>
  <c r="AK1906" i="4" a="1"/>
  <c r="AK1906" i="4" s="1"/>
  <c r="AD1838" i="4"/>
  <c r="AH1838" i="4" s="1" a="1"/>
  <c r="AH1838" i="4" s="1"/>
  <c r="AH1411" i="4" a="1"/>
  <c r="AH1411" i="4" s="1"/>
  <c r="AG1923" i="4" a="1"/>
  <c r="AG1923" i="4" s="1"/>
  <c r="AG1291" i="4" a="1"/>
  <c r="AG1291" i="4" s="1"/>
  <c r="AG397" i="4" a="1"/>
  <c r="AG397" i="4" s="1"/>
  <c r="AL947" i="4" a="1"/>
  <c r="AL947" i="4" s="1"/>
  <c r="AK704" i="4" a="1"/>
  <c r="AK704" i="4" s="1"/>
  <c r="AG682" i="4" a="1"/>
  <c r="AG682" i="4" s="1"/>
  <c r="AK370" i="4" a="1"/>
  <c r="AK370" i="4" s="1"/>
  <c r="AG73" i="4" a="1"/>
  <c r="AG73" i="4" s="1"/>
  <c r="AK334" i="4" a="1"/>
  <c r="AK334" i="4" s="1"/>
  <c r="AD879" i="4"/>
  <c r="AE879" i="4" s="1"/>
  <c r="AF879" i="4" s="1"/>
  <c r="AK882" i="4" a="1"/>
  <c r="AK882" i="4" s="1"/>
  <c r="AG328" i="4" a="1"/>
  <c r="AG328" i="4" s="1"/>
  <c r="AD231" i="4"/>
  <c r="AG812" i="4" a="1"/>
  <c r="AG812" i="4" s="1"/>
  <c r="AK1793" i="4" a="1"/>
  <c r="AK1793" i="4" s="1"/>
  <c r="AG1797" i="4" a="1"/>
  <c r="AG1797" i="4" s="1"/>
  <c r="AD1791" i="4"/>
  <c r="AK1794" i="4" a="1"/>
  <c r="AK1794" i="4" s="1"/>
  <c r="AK1811" i="4" a="1"/>
  <c r="AK1811" i="4" s="1"/>
  <c r="AL1954" i="4" a="1"/>
  <c r="AL1954" i="4" s="1"/>
  <c r="AG1928" i="4" a="1"/>
  <c r="AG1928" i="4" s="1"/>
  <c r="AG1392" i="4" a="1"/>
  <c r="AG1392" i="4" s="1"/>
  <c r="AD1385" i="4"/>
  <c r="AE1385" i="4" s="1"/>
  <c r="AK1809" i="4" a="1"/>
  <c r="AK1809" i="4" s="1"/>
  <c r="AD1845" i="4"/>
  <c r="AG1340" i="4" a="1"/>
  <c r="AG1340" i="4" s="1"/>
  <c r="AD1852" i="4"/>
  <c r="AH1852" i="4" s="1" a="1"/>
  <c r="AH1852" i="4" s="1"/>
  <c r="AK1500" i="4" a="1"/>
  <c r="AK1500" i="4" s="1"/>
  <c r="AK1910" i="4" a="1"/>
  <c r="AK1910" i="4" s="1"/>
  <c r="AK1807" i="4" a="1"/>
  <c r="AK1807" i="4" s="1"/>
  <c r="AD1376" i="4"/>
  <c r="AL1376" i="4" s="1" a="1"/>
  <c r="AL1376" i="4" s="1"/>
  <c r="AK435" i="4" a="1"/>
  <c r="AK435" i="4" s="1"/>
  <c r="AH437" i="4" a="1"/>
  <c r="AH437" i="4" s="1"/>
  <c r="AK2716" i="4" a="1"/>
  <c r="AK2716" i="4" s="1"/>
  <c r="AD2736" i="4"/>
  <c r="AG2701" i="4" a="1"/>
  <c r="AG2701" i="4" s="1"/>
  <c r="AK641" i="4" a="1"/>
  <c r="AK641" i="4" s="1"/>
  <c r="AK24" i="4" a="1"/>
  <c r="AK24" i="4" s="1"/>
  <c r="AH46" i="4" a="1"/>
  <c r="AH46" i="4" s="1"/>
  <c r="AD16" i="4"/>
  <c r="AL16" i="4" s="1" a="1"/>
  <c r="AL16" i="4" s="1"/>
  <c r="AK1566" i="4" a="1"/>
  <c r="AK1566" i="4" s="1"/>
  <c r="AK1492" i="4" a="1"/>
  <c r="AK1492" i="4" s="1"/>
  <c r="AK1488" i="4" a="1"/>
  <c r="AK1488" i="4" s="1"/>
  <c r="AG1714" i="4" a="1"/>
  <c r="AG1714" i="4" s="1"/>
  <c r="AG1602" i="4" a="1"/>
  <c r="AG1602" i="4" s="1"/>
  <c r="AK1631" i="4" a="1"/>
  <c r="AK1631" i="4" s="1"/>
  <c r="AG1882" i="4" a="1"/>
  <c r="AG1882" i="4" s="1"/>
  <c r="AG1881" i="4" a="1"/>
  <c r="AG1881" i="4" s="1"/>
  <c r="AK173" i="4" a="1"/>
  <c r="AK173" i="4" s="1"/>
  <c r="AK179" i="4" a="1"/>
  <c r="AK179" i="4" s="1"/>
  <c r="AG790" i="4" a="1"/>
  <c r="AG790" i="4" s="1"/>
  <c r="AK1157" i="4" a="1"/>
  <c r="AK1157" i="4" s="1"/>
  <c r="AG537" i="4" a="1"/>
  <c r="AG537" i="4" s="1"/>
  <c r="AG1087" i="4" a="1"/>
  <c r="AG1087" i="4" s="1"/>
  <c r="AK570" i="4" a="1"/>
  <c r="AK570" i="4" s="1"/>
  <c r="AK749" i="4" a="1"/>
  <c r="AK749" i="4" s="1"/>
  <c r="AD594" i="4"/>
  <c r="AE594" i="4" s="1"/>
  <c r="AD779" i="4"/>
  <c r="AL779" i="4" s="1" a="1"/>
  <c r="AL779" i="4" s="1"/>
  <c r="AG545" i="4" a="1"/>
  <c r="AG545" i="4" s="1"/>
  <c r="AG2758" i="4" a="1"/>
  <c r="AG2758" i="4" s="1"/>
  <c r="AG334" i="4" a="1"/>
  <c r="AG334" i="4" s="1"/>
  <c r="AK310" i="4" a="1"/>
  <c r="AK310" i="4" s="1"/>
  <c r="AG829" i="4" a="1"/>
  <c r="AG829" i="4" s="1"/>
  <c r="AH1794" i="4" a="1"/>
  <c r="AH1794" i="4" s="1"/>
  <c r="AK1313" i="4" a="1"/>
  <c r="AK1313" i="4" s="1"/>
  <c r="AL1406" i="4" a="1"/>
  <c r="AL1406" i="4" s="1"/>
  <c r="AG428" i="4" a="1"/>
  <c r="AG428" i="4" s="1"/>
  <c r="AK394" i="4" a="1"/>
  <c r="AK394" i="4" s="1"/>
  <c r="AD2840" i="4"/>
  <c r="AH2840" i="4" s="1" a="1"/>
  <c r="AH2840" i="4" s="1"/>
  <c r="AG641" i="4" a="1"/>
  <c r="AG641" i="4" s="1"/>
  <c r="AK20" i="4" a="1"/>
  <c r="AK20" i="4" s="1"/>
  <c r="AK1562" i="4" a="1"/>
  <c r="AK1562" i="4" s="1"/>
  <c r="AG1566" i="4" a="1"/>
  <c r="AG1566" i="4" s="1"/>
  <c r="AK1431" i="4" a="1"/>
  <c r="AK1431" i="4" s="1"/>
  <c r="AD173" i="4"/>
  <c r="AH173" i="4" s="1" a="1"/>
  <c r="AH173" i="4" s="1"/>
  <c r="AK529" i="4" a="1"/>
  <c r="AK529" i="4" s="1"/>
  <c r="AG1157" i="4" a="1"/>
  <c r="AG1157" i="4" s="1"/>
  <c r="AK498" i="4" a="1"/>
  <c r="AK498" i="4" s="1"/>
  <c r="AD144" i="4"/>
  <c r="AK1033" i="4" a="1"/>
  <c r="AK1033" i="4" s="1"/>
  <c r="AG175" i="4" a="1"/>
  <c r="AG175" i="4" s="1"/>
  <c r="AK138" i="4" a="1"/>
  <c r="AK138" i="4" s="1"/>
  <c r="AK1139" i="4" a="1"/>
  <c r="AK1139" i="4" s="1"/>
  <c r="AK1075" i="4" a="1"/>
  <c r="AK1075" i="4" s="1"/>
  <c r="AD1021" i="4"/>
  <c r="AH1021" i="4" s="1" a="1"/>
  <c r="AH1021" i="4" s="1"/>
  <c r="AD1001" i="4"/>
  <c r="AK445" i="4" a="1"/>
  <c r="AK445" i="4" s="1"/>
  <c r="AK654" i="4" a="1"/>
  <c r="AK654" i="4" s="1"/>
  <c r="AK932" i="4" a="1"/>
  <c r="AK932" i="4" s="1"/>
  <c r="AG310" i="4" a="1"/>
  <c r="AG310" i="4" s="1"/>
  <c r="AD829" i="4"/>
  <c r="AK1245" i="4" a="1"/>
  <c r="AK1245" i="4" s="1"/>
  <c r="AD1313" i="4"/>
  <c r="AE1313" i="4" s="1"/>
  <c r="AG1502" i="4" a="1"/>
  <c r="AG1502" i="4" s="1"/>
  <c r="AD1327" i="4"/>
  <c r="AL1327" i="4" s="1" a="1"/>
  <c r="AL1327" i="4" s="1"/>
  <c r="AG1954" i="4" a="1"/>
  <c r="AG1954" i="4" s="1"/>
  <c r="AH1415" i="4" a="1"/>
  <c r="AH1415" i="4" s="1"/>
  <c r="AD1802" i="4"/>
  <c r="AH1802" i="4" s="1" a="1"/>
  <c r="AH1802" i="4" s="1"/>
  <c r="AD1820" i="4"/>
  <c r="AG1822" i="4" a="1"/>
  <c r="AG1822" i="4" s="1"/>
  <c r="AM1392" i="4" a="1"/>
  <c r="AM1392" i="4" s="1"/>
  <c r="AG1396" i="4" a="1"/>
  <c r="AG1396" i="4" s="1"/>
  <c r="AK1156" i="4" a="1"/>
  <c r="AK1156" i="4" s="1"/>
  <c r="AD1158" i="4"/>
  <c r="AE1158" i="4" s="1"/>
  <c r="AI1158" i="4" s="1" a="1"/>
  <c r="AI1158" i="4" s="1"/>
  <c r="AL1698" i="4" a="1"/>
  <c r="AL1698" i="4" s="1"/>
  <c r="AH1380" i="4" a="1"/>
  <c r="AH1380" i="4" s="1"/>
  <c r="AG1319" i="4" a="1"/>
  <c r="AG1319" i="4" s="1"/>
  <c r="AG1807" i="4" a="1"/>
  <c r="AG1807" i="4" s="1"/>
  <c r="AD1290" i="4"/>
  <c r="AH1290" i="4" s="1" a="1"/>
  <c r="AH1290" i="4" s="1"/>
  <c r="AD1813" i="4"/>
  <c r="AG1288" i="4" a="1"/>
  <c r="AG1288" i="4" s="1"/>
  <c r="AK1302" i="4" a="1"/>
  <c r="AK1302" i="4" s="1"/>
  <c r="AK386" i="4" a="1"/>
  <c r="AK386" i="4" s="1"/>
  <c r="AD2680" i="4"/>
  <c r="AH2680" i="4" s="1" a="1"/>
  <c r="AH2680" i="4" s="1"/>
  <c r="AK1985" i="4" a="1"/>
  <c r="AK1985" i="4" s="1"/>
  <c r="AD1472" i="4"/>
  <c r="AG1455" i="4" a="1"/>
  <c r="AG1455" i="4" s="1"/>
  <c r="AK1435" i="4" a="1"/>
  <c r="AK1435" i="4" s="1"/>
  <c r="AK1573" i="4" a="1"/>
  <c r="AK1573" i="4" s="1"/>
  <c r="AD1893" i="4"/>
  <c r="AD529" i="4"/>
  <c r="AE529" i="4" s="1"/>
  <c r="AK533" i="4" a="1"/>
  <c r="AK533" i="4" s="1"/>
  <c r="AD581" i="4"/>
  <c r="AE581" i="4" s="1"/>
  <c r="AG781" i="4" a="1"/>
  <c r="AG781" i="4" s="1"/>
  <c r="AK517" i="4" a="1"/>
  <c r="AK517" i="4" s="1"/>
  <c r="AL753" i="4" a="1"/>
  <c r="AL753" i="4" s="1"/>
  <c r="AK538" i="4" a="1"/>
  <c r="AK538" i="4" s="1"/>
  <c r="AD737" i="4"/>
  <c r="AL737" i="4" s="1" a="1"/>
  <c r="AL737" i="4" s="1"/>
  <c r="AK1109" i="4" a="1"/>
  <c r="AK1109" i="4" s="1"/>
  <c r="AG138" i="4" a="1"/>
  <c r="AG138" i="4" s="1"/>
  <c r="AG1139" i="4" a="1"/>
  <c r="AG1139" i="4" s="1"/>
  <c r="AG1075" i="4" a="1"/>
  <c r="AG1075" i="4" s="1"/>
  <c r="AD534" i="4"/>
  <c r="AE534" i="4" s="1"/>
  <c r="AF534" i="4" s="1"/>
  <c r="AK1392" i="4" a="1"/>
  <c r="AK1392" i="4" s="1"/>
  <c r="AG413" i="4" a="1"/>
  <c r="AG413" i="4" s="1"/>
  <c r="AG39" i="4" a="1"/>
  <c r="AG39" i="4" s="1"/>
  <c r="AK1563" i="4" a="1"/>
  <c r="AK1563" i="4" s="1"/>
  <c r="AK1567" i="4" a="1"/>
  <c r="AK1567" i="4" s="1"/>
  <c r="AK1460" i="4" a="1"/>
  <c r="AK1460" i="4" s="1"/>
  <c r="AK1641" i="4" a="1"/>
  <c r="AK1641" i="4" s="1"/>
  <c r="AK1718" i="4" a="1"/>
  <c r="AK1718" i="4" s="1"/>
  <c r="AK1015" i="4" a="1"/>
  <c r="AK1015" i="4" s="1"/>
  <c r="AK1029" i="4" a="1"/>
  <c r="AK1029" i="4" s="1"/>
  <c r="AL2313" i="4" a="1"/>
  <c r="AL2313" i="4" s="1"/>
  <c r="AH2313" i="4" a="1"/>
  <c r="AH2313" i="4" s="1"/>
  <c r="AI2215" i="4" a="1"/>
  <c r="AI2215" i="4" s="1"/>
  <c r="AF2215" i="4"/>
  <c r="AN2215" i="4" s="1" a="1"/>
  <c r="AN2215" i="4" s="1"/>
  <c r="AL2436" i="4" a="1"/>
  <c r="AL2436" i="4" s="1"/>
  <c r="AE2436" i="4"/>
  <c r="AI2436" i="4" s="1" a="1"/>
  <c r="AI2436" i="4" s="1"/>
  <c r="AE3" i="4"/>
  <c r="AH3" i="4" a="1"/>
  <c r="AH3" i="4" s="1"/>
  <c r="AL3" i="4" a="1"/>
  <c r="AL3" i="4" s="1"/>
  <c r="AL2598" i="4" a="1"/>
  <c r="AL2598" i="4" s="1"/>
  <c r="AE2598" i="4"/>
  <c r="AH2598" i="4" a="1"/>
  <c r="AH2598" i="4" s="1"/>
  <c r="AL2333" i="4" a="1"/>
  <c r="AL2333" i="4" s="1"/>
  <c r="AE2333" i="4"/>
  <c r="AL2522" i="4" a="1"/>
  <c r="AL2522" i="4" s="1"/>
  <c r="AE2522" i="4"/>
  <c r="AM2522" i="4" s="1" a="1"/>
  <c r="AM2522" i="4" s="1"/>
  <c r="AH2522" i="4" a="1"/>
  <c r="AH2522" i="4" s="1"/>
  <c r="AK2299" i="4" a="1"/>
  <c r="AK2299" i="4" s="1"/>
  <c r="AL2300" i="4" a="1"/>
  <c r="AL2300" i="4" s="1"/>
  <c r="AK2333" i="4" a="1"/>
  <c r="AK2333" i="4" s="1"/>
  <c r="AD2646" i="4"/>
  <c r="AD2277" i="4"/>
  <c r="AL2277" i="4" s="1" a="1"/>
  <c r="AL2277" i="4" s="1"/>
  <c r="AG2364" i="4" a="1"/>
  <c r="AG2364" i="4" s="1"/>
  <c r="AK2436" i="4" a="1"/>
  <c r="AK2436" i="4" s="1"/>
  <c r="AK2285" i="4" a="1"/>
  <c r="AK2285" i="4" s="1"/>
  <c r="AG2449" i="4" a="1"/>
  <c r="AG2449" i="4" s="1"/>
  <c r="AK2286" i="4" a="1"/>
  <c r="AK2286" i="4" s="1"/>
  <c r="AK2483" i="4" a="1"/>
  <c r="AK2483" i="4" s="1"/>
  <c r="AD2282" i="4"/>
  <c r="AE2282" i="4" s="1"/>
  <c r="AK2131" i="4" a="1"/>
  <c r="AK2131" i="4" s="1"/>
  <c r="AM2126" i="4" a="1"/>
  <c r="AM2126" i="4" s="1"/>
  <c r="AD2485" i="4"/>
  <c r="AG2421" i="4" a="1"/>
  <c r="AG2421" i="4" s="1"/>
  <c r="AK2105" i="4" a="1"/>
  <c r="AK2105" i="4" s="1"/>
  <c r="AK2109" i="4" a="1"/>
  <c r="AK2109" i="4" s="1"/>
  <c r="AD2420" i="4"/>
  <c r="AG2429" i="4" a="1"/>
  <c r="AG2429" i="4" s="1"/>
  <c r="AH2495" i="4" a="1"/>
  <c r="AH2495" i="4" s="1"/>
  <c r="AD2259" i="4"/>
  <c r="AE2259" i="4" s="1"/>
  <c r="AD2516" i="4"/>
  <c r="AH2516" i="4" s="1" a="1"/>
  <c r="AH2516" i="4" s="1"/>
  <c r="AD2161" i="4"/>
  <c r="AE2161" i="4" s="1"/>
  <c r="AK2151" i="4" a="1"/>
  <c r="AK2151" i="4" s="1"/>
  <c r="AG2166" i="4" a="1"/>
  <c r="AG2166" i="4" s="1"/>
  <c r="AK2655" i="4" a="1"/>
  <c r="AK2655" i="4" s="1"/>
  <c r="AK2526" i="4" a="1"/>
  <c r="AK2526" i="4" s="1"/>
  <c r="AG2807" i="4" a="1"/>
  <c r="AG2807" i="4" s="1"/>
  <c r="AE2801" i="4"/>
  <c r="AI2801" i="4" s="1" a="1"/>
  <c r="AI2801" i="4" s="1"/>
  <c r="AD2235" i="4"/>
  <c r="AL2235" i="4" s="1" a="1"/>
  <c r="AL2235" i="4" s="1"/>
  <c r="AK2626" i="4" a="1"/>
  <c r="AK2626" i="4" s="1"/>
  <c r="AG2650" i="4" a="1"/>
  <c r="AG2650" i="4" s="1"/>
  <c r="AE2600" i="4"/>
  <c r="AI2600" i="4" s="1" a="1"/>
  <c r="AI2600" i="4" s="1"/>
  <c r="AD2231" i="4"/>
  <c r="AH2231" i="4" s="1" a="1"/>
  <c r="AH2231" i="4" s="1"/>
  <c r="AD2656" i="4"/>
  <c r="AK2021" i="4" a="1"/>
  <c r="AK2021" i="4" s="1"/>
  <c r="AK2215" i="4" a="1"/>
  <c r="AK2215" i="4" s="1"/>
  <c r="AD2213" i="4"/>
  <c r="AK2216" i="4" a="1"/>
  <c r="AK2216" i="4" s="1"/>
  <c r="AD2219" i="4"/>
  <c r="AE2219" i="4" s="1"/>
  <c r="AF2590" i="4"/>
  <c r="AJ2590" i="4" s="1" a="1"/>
  <c r="AJ2590" i="4" s="1"/>
  <c r="AD2592" i="4"/>
  <c r="AE2592" i="4" s="1"/>
  <c r="AF2592" i="4" s="1"/>
  <c r="AJ2592" i="4" s="1" a="1"/>
  <c r="AJ2592" i="4" s="1"/>
  <c r="AH2550" i="4" a="1"/>
  <c r="AH2550" i="4" s="1"/>
  <c r="AD2249" i="4"/>
  <c r="AM2222" i="4" a="1"/>
  <c r="AM2222" i="4" s="1"/>
  <c r="AD2586" i="4"/>
  <c r="AE2586" i="4" s="1"/>
  <c r="AG2586" i="4" a="1"/>
  <c r="AG2586" i="4" s="1"/>
  <c r="AD2186" i="4"/>
  <c r="AE2186" i="4" s="1"/>
  <c r="AF2186" i="4" s="1"/>
  <c r="AJ2186" i="4" s="1" a="1"/>
  <c r="AJ2186" i="4" s="1"/>
  <c r="AK2186" i="4" a="1"/>
  <c r="AK2186" i="4" s="1"/>
  <c r="AD635" i="4"/>
  <c r="AE635" i="4" s="1"/>
  <c r="AD1143" i="4"/>
  <c r="AE1143" i="4" s="1"/>
  <c r="AK1143" i="4" a="1"/>
  <c r="AK1143" i="4" s="1"/>
  <c r="AD642" i="4"/>
  <c r="AE642" i="4" s="1"/>
  <c r="AG642" i="4" a="1"/>
  <c r="AG642" i="4" s="1"/>
  <c r="AK642" i="4" a="1"/>
  <c r="AK642" i="4" s="1"/>
  <c r="AL2024" i="4" a="1"/>
  <c r="AL2024" i="4" s="1"/>
  <c r="AG1990" i="4" a="1"/>
  <c r="AG1990" i="4" s="1"/>
  <c r="AD1990" i="4"/>
  <c r="AL1990" i="4" s="1" a="1"/>
  <c r="AL1990" i="4" s="1"/>
  <c r="AK1990" i="4" a="1"/>
  <c r="AK1990" i="4" s="1"/>
  <c r="AD1993" i="4"/>
  <c r="AE1993" i="4" s="1"/>
  <c r="AF1993" i="4" s="1"/>
  <c r="AD2744" i="4"/>
  <c r="AK2744" i="4" a="1"/>
  <c r="AK2744" i="4" s="1"/>
  <c r="AK1154" i="4" a="1"/>
  <c r="AK1154" i="4" s="1"/>
  <c r="AD1154" i="4"/>
  <c r="AE1154" i="4" s="1"/>
  <c r="AG1154" i="4" a="1"/>
  <c r="AG1154" i="4" s="1"/>
  <c r="AD1726" i="4"/>
  <c r="AG1726" i="4" a="1"/>
  <c r="AG1726" i="4" s="1"/>
  <c r="AD1183" i="4"/>
  <c r="AG1183" i="4" a="1"/>
  <c r="AG1183" i="4" s="1"/>
  <c r="AG1750" i="4" a="1"/>
  <c r="AG1750" i="4" s="1"/>
  <c r="AK1750" i="4" a="1"/>
  <c r="AK1750" i="4" s="1"/>
  <c r="AD719" i="4"/>
  <c r="AE719" i="4" s="1"/>
  <c r="AG726" i="4" a="1"/>
  <c r="AG726" i="4" s="1"/>
  <c r="AK726" i="4" a="1"/>
  <c r="AK726" i="4" s="1"/>
  <c r="AG633" i="4" a="1"/>
  <c r="AG633" i="4" s="1"/>
  <c r="AD2732" i="4"/>
  <c r="AE2732" i="4" s="1"/>
  <c r="AM2732" i="4" s="1" a="1"/>
  <c r="AM2732" i="4" s="1"/>
  <c r="AG2674" i="4" a="1"/>
  <c r="AG2674" i="4" s="1"/>
  <c r="AD2674" i="4"/>
  <c r="AE2674" i="4" s="1"/>
  <c r="AI2674" i="4" s="1" a="1"/>
  <c r="AI2674" i="4" s="1"/>
  <c r="AK2670" i="4" a="1"/>
  <c r="AK2670" i="4" s="1"/>
  <c r="AD2670" i="4"/>
  <c r="AL2670" i="4" s="1" a="1"/>
  <c r="AL2670" i="4" s="1"/>
  <c r="AD2836" i="4"/>
  <c r="AE2836" i="4" s="1"/>
  <c r="AG2836" i="4" a="1"/>
  <c r="AG2836" i="4" s="1"/>
  <c r="AF283" i="4"/>
  <c r="AJ283" i="4" s="1" a="1"/>
  <c r="AJ283" i="4" s="1"/>
  <c r="AM283" i="4" a="1"/>
  <c r="AM283" i="4" s="1"/>
  <c r="AD660" i="4"/>
  <c r="AK660" i="4" a="1"/>
  <c r="AK660" i="4" s="1"/>
  <c r="AD928" i="4"/>
  <c r="AE928" i="4" s="1"/>
  <c r="AG928" i="4" a="1"/>
  <c r="AG928" i="4" s="1"/>
  <c r="AK928" i="4" a="1"/>
  <c r="AK928" i="4" s="1"/>
  <c r="AG933" i="4" a="1"/>
  <c r="AG933" i="4" s="1"/>
  <c r="AK933" i="4" a="1"/>
  <c r="AK933" i="4" s="1"/>
  <c r="AG238" i="4" a="1"/>
  <c r="AG238" i="4" s="1"/>
  <c r="AD238" i="4"/>
  <c r="AE238" i="4" s="1"/>
  <c r="AI238" i="4" s="1" a="1"/>
  <c r="AI238" i="4" s="1"/>
  <c r="AK238" i="4" a="1"/>
  <c r="AK238" i="4" s="1"/>
  <c r="AD865" i="4"/>
  <c r="AH865" i="4" s="1" a="1"/>
  <c r="AH865" i="4" s="1"/>
  <c r="AK865" i="4" a="1"/>
  <c r="AK865" i="4" s="1"/>
  <c r="AD894" i="4"/>
  <c r="AH894" i="4" s="1" a="1"/>
  <c r="AH894" i="4" s="1"/>
  <c r="AK894" i="4" a="1"/>
  <c r="AK894" i="4" s="1"/>
  <c r="AD881" i="4"/>
  <c r="AE881" i="4" s="1"/>
  <c r="AK881" i="4" a="1"/>
  <c r="AK881" i="4" s="1"/>
  <c r="AG252" i="4" a="1"/>
  <c r="AG252" i="4" s="1"/>
  <c r="AD317" i="4"/>
  <c r="AH317" i="4" s="1" a="1"/>
  <c r="AH317" i="4" s="1"/>
  <c r="AG317" i="4" a="1"/>
  <c r="AG317" i="4" s="1"/>
  <c r="AK692" i="4" a="1"/>
  <c r="AK692" i="4" s="1"/>
  <c r="AG302" i="4" a="1"/>
  <c r="AG302" i="4" s="1"/>
  <c r="AD302" i="4"/>
  <c r="AK302" i="4" a="1"/>
  <c r="AK302" i="4" s="1"/>
  <c r="AD1796" i="4"/>
  <c r="AK1796" i="4" a="1"/>
  <c r="AK1796" i="4" s="1"/>
  <c r="AD1930" i="4"/>
  <c r="AE1930" i="4" s="1"/>
  <c r="AM1930" i="4" s="1" a="1"/>
  <c r="AM1930" i="4" s="1"/>
  <c r="AK1930" i="4" a="1"/>
  <c r="AK1930" i="4" s="1"/>
  <c r="AD1768" i="4"/>
  <c r="AE1768" i="4" s="1"/>
  <c r="AK1768" i="4" a="1"/>
  <c r="AK1768" i="4" s="1"/>
  <c r="AD2677" i="4"/>
  <c r="AG2677" i="4" a="1"/>
  <c r="AG2677" i="4" s="1"/>
  <c r="AK2677" i="4" a="1"/>
  <c r="AK2677" i="4" s="1"/>
  <c r="AD859" i="4"/>
  <c r="AL859" i="4" s="1" a="1"/>
  <c r="AL859" i="4" s="1"/>
  <c r="AG859" i="4" a="1"/>
  <c r="AG859" i="4" s="1"/>
  <c r="AK859" i="4" a="1"/>
  <c r="AK859" i="4" s="1"/>
  <c r="AE661" i="4"/>
  <c r="AL661" i="4" a="1"/>
  <c r="AL661" i="4" s="1"/>
  <c r="AH661" i="4" a="1"/>
  <c r="AH661" i="4" s="1"/>
  <c r="AD1672" i="4"/>
  <c r="AG1672" i="4" a="1"/>
  <c r="AG1672" i="4" s="1"/>
  <c r="AK1672" i="4" a="1"/>
  <c r="AK1672" i="4" s="1"/>
  <c r="AD1830" i="4"/>
  <c r="AE1830" i="4" s="1"/>
  <c r="AI1830" i="4" s="1" a="1"/>
  <c r="AI1830" i="4" s="1"/>
  <c r="AK1830" i="4" a="1"/>
  <c r="AK1830" i="4" s="1"/>
  <c r="AH1259" i="4" a="1"/>
  <c r="AH1259" i="4" s="1"/>
  <c r="AL1259" i="4" a="1"/>
  <c r="AL1259" i="4" s="1"/>
  <c r="AK1827" i="4" a="1"/>
  <c r="AK1827" i="4" s="1"/>
  <c r="AD1827" i="4"/>
  <c r="AG1827" i="4" a="1"/>
  <c r="AG1827" i="4" s="1"/>
  <c r="AK2522" i="4" a="1"/>
  <c r="AK2522" i="4" s="1"/>
  <c r="AL2215" i="4" a="1"/>
  <c r="AL2215" i="4" s="1"/>
  <c r="AG2596" i="4" a="1"/>
  <c r="AG2596" i="4" s="1"/>
  <c r="AD2596" i="4"/>
  <c r="AD2832" i="4"/>
  <c r="AE2832" i="4" s="1"/>
  <c r="AK2832" i="4" a="1"/>
  <c r="AK2832" i="4" s="1"/>
  <c r="AD388" i="4"/>
  <c r="AG388" i="4" a="1"/>
  <c r="AG388" i="4" s="1"/>
  <c r="AK388" i="4" a="1"/>
  <c r="AK388" i="4" s="1"/>
  <c r="AD86" i="4"/>
  <c r="AH86" i="4" s="1" a="1"/>
  <c r="AH86" i="4" s="1"/>
  <c r="AK86" i="4" a="1"/>
  <c r="AK86" i="4" s="1"/>
  <c r="AG106" i="4" a="1"/>
  <c r="AG106" i="4" s="1"/>
  <c r="AK106" i="4" a="1"/>
  <c r="AK106" i="4" s="1"/>
  <c r="AK860" i="4" a="1"/>
  <c r="AK860" i="4" s="1"/>
  <c r="AD860" i="4"/>
  <c r="AE860" i="4" s="1"/>
  <c r="AI860" i="4" s="1" a="1"/>
  <c r="AI860" i="4" s="1"/>
  <c r="AG860" i="4" a="1"/>
  <c r="AG860" i="4" s="1"/>
  <c r="AG706" i="4" a="1"/>
  <c r="AG706" i="4" s="1"/>
  <c r="AD706" i="4"/>
  <c r="AE706" i="4" s="1"/>
  <c r="AM706" i="4" s="1" a="1"/>
  <c r="AM706" i="4" s="1"/>
  <c r="AK706" i="4" a="1"/>
  <c r="AK706" i="4" s="1"/>
  <c r="AG1669" i="4" a="1"/>
  <c r="AG1669" i="4" s="1"/>
  <c r="AD1669" i="4"/>
  <c r="AL1669" i="4" s="1" a="1"/>
  <c r="AL1669" i="4" s="1"/>
  <c r="AG1320" i="4" a="1"/>
  <c r="AG1320" i="4" s="1"/>
  <c r="AD1320" i="4"/>
  <c r="AE1320" i="4" s="1"/>
  <c r="AI1320" i="4" s="1" a="1"/>
  <c r="AI1320" i="4" s="1"/>
  <c r="AK1320" i="4" a="1"/>
  <c r="AK1320" i="4" s="1"/>
  <c r="AK1940" i="4" a="1"/>
  <c r="AK1940" i="4" s="1"/>
  <c r="AD1940" i="4"/>
  <c r="AH1940" i="4" s="1" a="1"/>
  <c r="AH1940" i="4" s="1"/>
  <c r="AG1940" i="4" a="1"/>
  <c r="AG1940" i="4" s="1"/>
  <c r="AK412" i="4" a="1"/>
  <c r="AK412" i="4" s="1"/>
  <c r="AG412" i="4" a="1"/>
  <c r="AG412" i="4" s="1"/>
  <c r="AD412" i="4"/>
  <c r="AE412" i="4" s="1"/>
  <c r="AM412" i="4" s="1" a="1"/>
  <c r="AM412" i="4" s="1"/>
  <c r="AD1088" i="4"/>
  <c r="AH1088" i="4" s="1" a="1"/>
  <c r="AH1088" i="4" s="1"/>
  <c r="AK1088" i="4" a="1"/>
  <c r="AK1088" i="4" s="1"/>
  <c r="AK29" i="4" a="1"/>
  <c r="AK29" i="4" s="1"/>
  <c r="AK643" i="4" a="1"/>
  <c r="AK643" i="4" s="1"/>
  <c r="AK2253" i="4" a="1"/>
  <c r="AK2253" i="4" s="1"/>
  <c r="AH2151" i="4" a="1"/>
  <c r="AH2151" i="4" s="1"/>
  <c r="AG2008" i="4" a="1"/>
  <c r="AG2008" i="4" s="1"/>
  <c r="AK2008" i="4" a="1"/>
  <c r="AK2008" i="4" s="1"/>
  <c r="AG2768" i="4" a="1"/>
  <c r="AG2768" i="4" s="1"/>
  <c r="AD2768" i="4"/>
  <c r="AE2768" i="4" s="1"/>
  <c r="AK1737" i="4" a="1"/>
  <c r="AK1737" i="4" s="1"/>
  <c r="AD1737" i="4"/>
  <c r="AH1737" i="4" s="1" a="1"/>
  <c r="AH1737" i="4" s="1"/>
  <c r="AG1737" i="4" a="1"/>
  <c r="AG1737" i="4" s="1"/>
  <c r="AD1182" i="4"/>
  <c r="AK1182" i="4" a="1"/>
  <c r="AK1182" i="4" s="1"/>
  <c r="AD948" i="4"/>
  <c r="AG948" i="4" a="1"/>
  <c r="AG948" i="4" s="1"/>
  <c r="AK948" i="4" a="1"/>
  <c r="AK948" i="4" s="1"/>
  <c r="AG1922" i="4" a="1"/>
  <c r="AG1922" i="4" s="1"/>
  <c r="AD1922" i="4"/>
  <c r="AE1922" i="4" s="1"/>
  <c r="AD1920" i="4"/>
  <c r="AK1920" i="4" a="1"/>
  <c r="AK1920" i="4" s="1"/>
  <c r="AE87" i="4"/>
  <c r="AH87" i="4" a="1"/>
  <c r="AH87" i="4" s="1"/>
  <c r="AG851" i="4" a="1"/>
  <c r="AG851" i="4" s="1"/>
  <c r="AK851" i="4" a="1"/>
  <c r="AK851" i="4" s="1"/>
  <c r="AL843" i="4" a="1"/>
  <c r="AL843" i="4" s="1"/>
  <c r="AH843" i="4" a="1"/>
  <c r="AH843" i="4" s="1"/>
  <c r="AM692" i="4" a="1"/>
  <c r="AM692" i="4" s="1"/>
  <c r="AI692" i="4" a="1"/>
  <c r="AI692" i="4" s="1"/>
  <c r="AG1254" i="4" a="1"/>
  <c r="AG1254" i="4" s="1"/>
  <c r="AK1254" i="4" a="1"/>
  <c r="AK1254" i="4" s="1"/>
  <c r="AG2206" i="4" a="1"/>
  <c r="AG2206" i="4" s="1"/>
  <c r="AK2206" i="4" a="1"/>
  <c r="AK2206" i="4" s="1"/>
  <c r="AK1744" i="4" a="1"/>
  <c r="AK1744" i="4" s="1"/>
  <c r="AG1744" i="4" a="1"/>
  <c r="AG1744" i="4" s="1"/>
  <c r="AD1759" i="4"/>
  <c r="AG1759" i="4" a="1"/>
  <c r="AG1759" i="4" s="1"/>
  <c r="AK1759" i="4" a="1"/>
  <c r="AK1759" i="4" s="1"/>
  <c r="AD671" i="4"/>
  <c r="AL671" i="4" s="1" a="1"/>
  <c r="AL671" i="4" s="1"/>
  <c r="AG671" i="4" a="1"/>
  <c r="AG671" i="4" s="1"/>
  <c r="AK671" i="4" a="1"/>
  <c r="AK671" i="4" s="1"/>
  <c r="AL319" i="4" a="1"/>
  <c r="AL319" i="4" s="1"/>
  <c r="AE319" i="4"/>
  <c r="AF319" i="4" s="1"/>
  <c r="AJ319" i="4" s="1" a="1"/>
  <c r="AJ319" i="4" s="1"/>
  <c r="AH319" i="4" a="1"/>
  <c r="AH319" i="4" s="1"/>
  <c r="AK1278" i="4" a="1"/>
  <c r="AK1278" i="4" s="1"/>
  <c r="AG1278" i="4" a="1"/>
  <c r="AG1278" i="4" s="1"/>
  <c r="AG483" i="4" a="1"/>
  <c r="AG483" i="4" s="1"/>
  <c r="AK483" i="4" a="1"/>
  <c r="AK483" i="4" s="1"/>
  <c r="AD483" i="4"/>
  <c r="AE483" i="4" s="1"/>
  <c r="AD2005" i="4"/>
  <c r="AE2005" i="4" s="1"/>
  <c r="AG2005" i="4" a="1"/>
  <c r="AG2005" i="4" s="1"/>
  <c r="AK2005" i="4" a="1"/>
  <c r="AK2005" i="4" s="1"/>
  <c r="AG651" i="4" a="1"/>
  <c r="AG651" i="4" s="1"/>
  <c r="AK651" i="4" a="1"/>
  <c r="AK651" i="4" s="1"/>
  <c r="AG2778" i="4" a="1"/>
  <c r="AG2778" i="4" s="1"/>
  <c r="AK2778" i="4" a="1"/>
  <c r="AK2778" i="4" s="1"/>
  <c r="AD1786" i="4"/>
  <c r="AK1786" i="4" a="1"/>
  <c r="AK1786" i="4" s="1"/>
  <c r="AD1209" i="4"/>
  <c r="AE1209" i="4" s="1"/>
  <c r="AM1209" i="4" s="1" a="1"/>
  <c r="AM1209" i="4" s="1"/>
  <c r="AG1209" i="4" a="1"/>
  <c r="AG1209" i="4" s="1"/>
  <c r="AD1919" i="4"/>
  <c r="AH1919" i="4" s="1" a="1"/>
  <c r="AH1919" i="4" s="1"/>
  <c r="AK1919" i="4" a="1"/>
  <c r="AK1919" i="4" s="1"/>
  <c r="AD336" i="4"/>
  <c r="AE336" i="4" s="1"/>
  <c r="AI336" i="4" s="1" a="1"/>
  <c r="AI336" i="4" s="1"/>
  <c r="AG336" i="4" a="1"/>
  <c r="AG336" i="4" s="1"/>
  <c r="AK336" i="4" a="1"/>
  <c r="AK336" i="4" s="1"/>
  <c r="AD1258" i="4"/>
  <c r="AE1258" i="4" s="1"/>
  <c r="AG1258" i="4" a="1"/>
  <c r="AG1258" i="4" s="1"/>
  <c r="AK1258" i="4" a="1"/>
  <c r="AK1258" i="4" s="1"/>
  <c r="AL1845" i="4" a="1"/>
  <c r="AL1845" i="4" s="1"/>
  <c r="AE1845" i="4"/>
  <c r="AD1464" i="4"/>
  <c r="AL1464" i="4" s="1" a="1"/>
  <c r="AL1464" i="4" s="1"/>
  <c r="AG1464" i="4" a="1"/>
  <c r="AG1464" i="4" s="1"/>
  <c r="AK1464" i="4" a="1"/>
  <c r="AK1464" i="4" s="1"/>
  <c r="AG1635" i="4" a="1"/>
  <c r="AG1635" i="4" s="1"/>
  <c r="AD1635" i="4"/>
  <c r="AH1635" i="4" s="1" a="1"/>
  <c r="AH1635" i="4" s="1"/>
  <c r="AK1105" i="4" a="1"/>
  <c r="AK1105" i="4" s="1"/>
  <c r="AG2333" i="4" a="1"/>
  <c r="AG2333" i="4" s="1"/>
  <c r="AK2444" i="4" a="1"/>
  <c r="AK2444" i="4" s="1"/>
  <c r="AL2450" i="4" a="1"/>
  <c r="AL2450" i="4" s="1"/>
  <c r="AK2445" i="4" a="1"/>
  <c r="AK2445" i="4" s="1"/>
  <c r="AK2400" i="4" a="1"/>
  <c r="AK2400" i="4" s="1"/>
  <c r="AK2816" i="4" a="1"/>
  <c r="AK2816" i="4" s="1"/>
  <c r="AK2258" i="4" a="1"/>
  <c r="AK2258" i="4" s="1"/>
  <c r="AG2522" i="4" a="1"/>
  <c r="AG2522" i="4" s="1"/>
  <c r="AK2196" i="4" a="1"/>
  <c r="AK2196" i="4" s="1"/>
  <c r="AK2019" i="4" a="1"/>
  <c r="AK2019" i="4" s="1"/>
  <c r="AK1675" i="4" a="1"/>
  <c r="AK1675" i="4" s="1"/>
  <c r="AK30" i="4" a="1"/>
  <c r="AK30" i="4" s="1"/>
  <c r="AG29" i="4" a="1"/>
  <c r="AG29" i="4" s="1"/>
  <c r="AG729" i="4" a="1"/>
  <c r="AG729" i="4" s="1"/>
  <c r="AG400" i="4" a="1"/>
  <c r="AG400" i="4" s="1"/>
  <c r="AK905" i="4" a="1"/>
  <c r="AK905" i="4" s="1"/>
  <c r="AG247" i="4" a="1"/>
  <c r="AG247" i="4" s="1"/>
  <c r="AG1105" i="4" a="1"/>
  <c r="AG1105" i="4" s="1"/>
  <c r="AD1053" i="4"/>
  <c r="AH1053" i="4" s="1" a="1"/>
  <c r="AH1053" i="4" s="1"/>
  <c r="AK156" i="4" a="1"/>
  <c r="AK156" i="4" s="1"/>
  <c r="AG643" i="4" a="1"/>
  <c r="AG643" i="4" s="1"/>
  <c r="AD2370" i="4"/>
  <c r="AL2370" i="4" s="1" a="1"/>
  <c r="AL2370" i="4" s="1"/>
  <c r="AK2078" i="4" a="1"/>
  <c r="AK2078" i="4" s="1"/>
  <c r="AD2378" i="4"/>
  <c r="AE2378" i="4" s="1"/>
  <c r="AK2439" i="4" a="1"/>
  <c r="AK2439" i="4" s="1"/>
  <c r="AG2401" i="4" a="1"/>
  <c r="AG2401" i="4" s="1"/>
  <c r="AG2111" i="4" a="1"/>
  <c r="AG2111" i="4" s="1"/>
  <c r="AK2308" i="4" a="1"/>
  <c r="AK2308" i="4" s="1"/>
  <c r="AK2040" i="4" a="1"/>
  <c r="AK2040" i="4" s="1"/>
  <c r="AG2299" i="4" a="1"/>
  <c r="AG2299" i="4" s="1"/>
  <c r="AK2065" i="4" a="1"/>
  <c r="AK2065" i="4" s="1"/>
  <c r="AK2493" i="4" a="1"/>
  <c r="AK2493" i="4" s="1"/>
  <c r="AK2322" i="4" a="1"/>
  <c r="AK2322" i="4" s="1"/>
  <c r="AK2341" i="4" a="1"/>
  <c r="AK2341" i="4" s="1"/>
  <c r="AK2335" i="4" a="1"/>
  <c r="AK2335" i="4" s="1"/>
  <c r="AK2334" i="4" a="1"/>
  <c r="AK2334" i="4" s="1"/>
  <c r="AK2354" i="4" a="1"/>
  <c r="AK2354" i="4" s="1"/>
  <c r="AH2326" i="4" a="1"/>
  <c r="AH2326" i="4" s="1"/>
  <c r="AG2064" i="4" a="1"/>
  <c r="AG2064" i="4" s="1"/>
  <c r="AK2104" i="4" a="1"/>
  <c r="AK2104" i="4" s="1"/>
  <c r="AG2110" i="4" a="1"/>
  <c r="AG2110" i="4" s="1"/>
  <c r="AK2448" i="4" a="1"/>
  <c r="AK2448" i="4" s="1"/>
  <c r="AG2444" i="4" a="1"/>
  <c r="AG2444" i="4" s="1"/>
  <c r="AD2402" i="4"/>
  <c r="AE2402" i="4" s="1"/>
  <c r="AK2390" i="4" a="1"/>
  <c r="AK2390" i="4" s="1"/>
  <c r="AG2445" i="4" a="1"/>
  <c r="AG2445" i="4" s="1"/>
  <c r="AL2418" i="4" a="1"/>
  <c r="AL2418" i="4" s="1"/>
  <c r="AK2002" i="4" a="1"/>
  <c r="AK2002" i="4" s="1"/>
  <c r="AK2126" i="4" a="1"/>
  <c r="AK2126" i="4" s="1"/>
  <c r="AK2101" i="4" a="1"/>
  <c r="AK2101" i="4" s="1"/>
  <c r="AH2079" i="4" a="1"/>
  <c r="AH2079" i="4" s="1"/>
  <c r="AK2399" i="4" a="1"/>
  <c r="AK2399" i="4" s="1"/>
  <c r="AG2253" i="4" a="1"/>
  <c r="AG2253" i="4" s="1"/>
  <c r="AG2258" i="4" a="1"/>
  <c r="AG2258" i="4" s="1"/>
  <c r="AH2155" i="4" a="1"/>
  <c r="AH2155" i="4" s="1"/>
  <c r="AG3" i="4" a="1"/>
  <c r="AG3" i="4" s="1"/>
  <c r="AK2176" i="4" a="1"/>
  <c r="AK2176" i="4" s="1"/>
  <c r="AK2183" i="4" a="1"/>
  <c r="AK2183" i="4" s="1"/>
  <c r="AG2208" i="4" a="1"/>
  <c r="AG2208" i="4" s="1"/>
  <c r="AK2810" i="4" a="1"/>
  <c r="AK2810" i="4" s="1"/>
  <c r="AK2227" i="4" a="1"/>
  <c r="AK2227" i="4" s="1"/>
  <c r="AL2615" i="4" a="1"/>
  <c r="AL2615" i="4" s="1"/>
  <c r="AG2196" i="4" a="1"/>
  <c r="AG2196" i="4" s="1"/>
  <c r="AG2019" i="4" a="1"/>
  <c r="AG2019" i="4" s="1"/>
  <c r="AK2234" i="4" a="1"/>
  <c r="AK2234" i="4" s="1"/>
  <c r="AG2266" i="4" a="1"/>
  <c r="AG2266" i="4" s="1"/>
  <c r="AF2190" i="4"/>
  <c r="AK2545" i="4" a="1"/>
  <c r="AK2545" i="4" s="1"/>
  <c r="AG2551" i="4" a="1"/>
  <c r="AG2551" i="4" s="1"/>
  <c r="AK2207" i="4" a="1"/>
  <c r="AK2207" i="4" s="1"/>
  <c r="AM2571" i="4" a="1"/>
  <c r="AM2571" i="4" s="1"/>
  <c r="AD2800" i="4"/>
  <c r="AE2800" i="4" s="1"/>
  <c r="AG2800" i="4" a="1"/>
  <c r="AG2800" i="4" s="1"/>
  <c r="AG2781" i="4" a="1"/>
  <c r="AG2781" i="4" s="1"/>
  <c r="AK2781" i="4" a="1"/>
  <c r="AK2781" i="4" s="1"/>
  <c r="AD1989" i="4"/>
  <c r="AE1989" i="4" s="1"/>
  <c r="AG1989" i="4" a="1"/>
  <c r="AG1989" i="4" s="1"/>
  <c r="AD1235" i="4"/>
  <c r="AE1235" i="4" s="1"/>
  <c r="AK1235" i="4" a="1"/>
  <c r="AK1235" i="4" s="1"/>
  <c r="AD973" i="4"/>
  <c r="AH973" i="4" s="1" a="1"/>
  <c r="AH973" i="4" s="1"/>
  <c r="AG973" i="4" a="1"/>
  <c r="AG973" i="4" s="1"/>
  <c r="AK973" i="4" a="1"/>
  <c r="AK973" i="4" s="1"/>
  <c r="AG1230" i="4" a="1"/>
  <c r="AG1230" i="4" s="1"/>
  <c r="AK1230" i="4" a="1"/>
  <c r="AK1230" i="4" s="1"/>
  <c r="AG2728" i="4" a="1"/>
  <c r="AG2728" i="4" s="1"/>
  <c r="AK2728" i="4" a="1"/>
  <c r="AK2728" i="4" s="1"/>
  <c r="AD314" i="4"/>
  <c r="AK314" i="4" a="1"/>
  <c r="AK314" i="4" s="1"/>
  <c r="AD327" i="4"/>
  <c r="AG327" i="4" a="1"/>
  <c r="AG327" i="4" s="1"/>
  <c r="AK327" i="4" a="1"/>
  <c r="AK327" i="4" s="1"/>
  <c r="AD919" i="4"/>
  <c r="AH919" i="4" s="1" a="1"/>
  <c r="AH919" i="4" s="1"/>
  <c r="AD80" i="4"/>
  <c r="AG80" i="4" a="1"/>
  <c r="AG80" i="4" s="1"/>
  <c r="AK318" i="4" a="1"/>
  <c r="AK318" i="4" s="1"/>
  <c r="AG318" i="4" a="1"/>
  <c r="AG318" i="4" s="1"/>
  <c r="AG843" i="4" a="1"/>
  <c r="AG843" i="4" s="1"/>
  <c r="AK843" i="4" a="1"/>
  <c r="AK843" i="4" s="1"/>
  <c r="AD876" i="4"/>
  <c r="AH876" i="4" s="1" a="1"/>
  <c r="AH876" i="4" s="1"/>
  <c r="AK876" i="4" a="1"/>
  <c r="AK876" i="4" s="1"/>
  <c r="AG876" i="4" a="1"/>
  <c r="AG876" i="4" s="1"/>
  <c r="AK311" i="4" a="1"/>
  <c r="AK311" i="4" s="1"/>
  <c r="AD311" i="4"/>
  <c r="AH311" i="4" s="1" a="1"/>
  <c r="AH311" i="4" s="1"/>
  <c r="AG311" i="4" a="1"/>
  <c r="AG311" i="4" s="1"/>
  <c r="AG373" i="4" a="1"/>
  <c r="AG373" i="4" s="1"/>
  <c r="AK373" i="4" a="1"/>
  <c r="AK373" i="4" s="1"/>
  <c r="AD2597" i="4"/>
  <c r="AG2597" i="4" a="1"/>
  <c r="AG2597" i="4" s="1"/>
  <c r="AD2784" i="4"/>
  <c r="AE2784" i="4" s="1"/>
  <c r="AK2784" i="4" a="1"/>
  <c r="AK2784" i="4" s="1"/>
  <c r="AG1734" i="4" a="1"/>
  <c r="AG1734" i="4" s="1"/>
  <c r="AK1734" i="4" a="1"/>
  <c r="AK1734" i="4" s="1"/>
  <c r="AD1505" i="4"/>
  <c r="AK1505" i="4" a="1"/>
  <c r="AK1505" i="4" s="1"/>
  <c r="AE972" i="4"/>
  <c r="AM972" i="4" s="1" a="1"/>
  <c r="AM972" i="4" s="1"/>
  <c r="AL972" i="4" a="1"/>
  <c r="AL972" i="4" s="1"/>
  <c r="AE821" i="4"/>
  <c r="AG830" i="4" a="1"/>
  <c r="AG830" i="4" s="1"/>
  <c r="AK830" i="4" a="1"/>
  <c r="AK830" i="4" s="1"/>
  <c r="AE822" i="4"/>
  <c r="AL822" i="4" a="1"/>
  <c r="AL822" i="4" s="1"/>
  <c r="AG70" i="4" a="1"/>
  <c r="AG70" i="4" s="1"/>
  <c r="AD70" i="4"/>
  <c r="AH70" i="4" s="1" a="1"/>
  <c r="AH70" i="4" s="1"/>
  <c r="AK855" i="4" a="1"/>
  <c r="AK855" i="4" s="1"/>
  <c r="AD855" i="4"/>
  <c r="AH855" i="4" s="1" a="1"/>
  <c r="AH855" i="4" s="1"/>
  <c r="AG855" i="4" a="1"/>
  <c r="AG855" i="4" s="1"/>
  <c r="AK1353" i="4" a="1"/>
  <c r="AK1353" i="4" s="1"/>
  <c r="AD1353" i="4"/>
  <c r="AL1353" i="4" s="1" a="1"/>
  <c r="AL1353" i="4" s="1"/>
  <c r="AG1353" i="4" a="1"/>
  <c r="AG1353" i="4" s="1"/>
  <c r="AG2842" i="4" a="1"/>
  <c r="AG2842" i="4" s="1"/>
  <c r="AK2842" i="4" a="1"/>
  <c r="AK2842" i="4" s="1"/>
  <c r="AD2842" i="4"/>
  <c r="AH2842" i="4" s="1" a="1"/>
  <c r="AH2842" i="4" s="1"/>
  <c r="AD1556" i="4"/>
  <c r="AK1556" i="4" a="1"/>
  <c r="AK1556" i="4" s="1"/>
  <c r="AK3" i="4" a="1"/>
  <c r="AK3" i="4" s="1"/>
  <c r="AK2814" i="4" a="1"/>
  <c r="AK2814" i="4" s="1"/>
  <c r="AD2814" i="4"/>
  <c r="AE2814" i="4" s="1"/>
  <c r="AD2180" i="4"/>
  <c r="AG2180" i="4" a="1"/>
  <c r="AG2180" i="4" s="1"/>
  <c r="AK2180" i="4" a="1"/>
  <c r="AK2180" i="4" s="1"/>
  <c r="AE1184" i="4"/>
  <c r="AI1184" i="4" s="1" a="1"/>
  <c r="AI1184" i="4" s="1"/>
  <c r="AH1184" i="4" a="1"/>
  <c r="AH1184" i="4" s="1"/>
  <c r="AL1184" i="4" a="1"/>
  <c r="AL1184" i="4" s="1"/>
  <c r="AG926" i="4" a="1"/>
  <c r="AG926" i="4" s="1"/>
  <c r="AD926" i="4"/>
  <c r="AH926" i="4" s="1" a="1"/>
  <c r="AH926" i="4" s="1"/>
  <c r="AK926" i="4" a="1"/>
  <c r="AK926" i="4" s="1"/>
  <c r="AD225" i="4"/>
  <c r="AK225" i="4" a="1"/>
  <c r="AK225" i="4" s="1"/>
  <c r="AI35" i="4" a="1"/>
  <c r="AI35" i="4" s="1"/>
  <c r="AF35" i="4"/>
  <c r="AN35" i="4" s="1" a="1"/>
  <c r="AN35" i="4" s="1"/>
  <c r="AD1620" i="4"/>
  <c r="AH1620" i="4" s="1" a="1"/>
  <c r="AH1620" i="4" s="1"/>
  <c r="AG1620" i="4" a="1"/>
  <c r="AG1620" i="4" s="1"/>
  <c r="AG1083" i="4" a="1"/>
  <c r="AG1083" i="4" s="1"/>
  <c r="AD1083" i="4"/>
  <c r="AE1083" i="4" s="1"/>
  <c r="AM1083" i="4" s="1" a="1"/>
  <c r="AM1083" i="4" s="1"/>
  <c r="AK1083" i="4" a="1"/>
  <c r="AK1083" i="4" s="1"/>
  <c r="AD595" i="4"/>
  <c r="AK595" i="4" a="1"/>
  <c r="AK595" i="4" s="1"/>
  <c r="AK729" i="4" a="1"/>
  <c r="AK729" i="4" s="1"/>
  <c r="AK2043" i="4" a="1"/>
  <c r="AK2043" i="4" s="1"/>
  <c r="AK2360" i="4" a="1"/>
  <c r="AK2360" i="4" s="1"/>
  <c r="AG2436" i="4" a="1"/>
  <c r="AG2436" i="4" s="1"/>
  <c r="AL2126" i="4" a="1"/>
  <c r="AL2126" i="4" s="1"/>
  <c r="AH2215" i="4" a="1"/>
  <c r="AH2215" i="4" s="1"/>
  <c r="AD1674" i="4"/>
  <c r="AH1674" i="4" s="1" a="1"/>
  <c r="AH1674" i="4" s="1"/>
  <c r="AL1678" i="4" a="1"/>
  <c r="AL1678" i="4" s="1"/>
  <c r="AG30" i="4" a="1"/>
  <c r="AG30" i="4" s="1"/>
  <c r="AD905" i="4"/>
  <c r="AL905" i="4" s="1" a="1"/>
  <c r="AL905" i="4" s="1"/>
  <c r="AD853" i="4"/>
  <c r="AG265" i="4" a="1"/>
  <c r="AG265" i="4" s="1"/>
  <c r="AD248" i="4"/>
  <c r="AE248" i="4" s="1"/>
  <c r="AI248" i="4" s="1" a="1"/>
  <c r="AI248" i="4" s="1"/>
  <c r="AK1061" i="4" a="1"/>
  <c r="AK1061" i="4" s="1"/>
  <c r="AD2039" i="4"/>
  <c r="AH2039" i="4" s="1" a="1"/>
  <c r="AH2039" i="4" s="1"/>
  <c r="AK2076" i="4" a="1"/>
  <c r="AK2076" i="4" s="1"/>
  <c r="AD2439" i="4"/>
  <c r="AG2308" i="4" a="1"/>
  <c r="AG2308" i="4" s="1"/>
  <c r="AG2040" i="4" a="1"/>
  <c r="AG2040" i="4" s="1"/>
  <c r="AK2290" i="4" a="1"/>
  <c r="AK2290" i="4" s="1"/>
  <c r="AG2065" i="4" a="1"/>
  <c r="AG2065" i="4" s="1"/>
  <c r="AG2322" i="4" a="1"/>
  <c r="AG2322" i="4" s="1"/>
  <c r="AD2341" i="4"/>
  <c r="AD2340" i="4"/>
  <c r="AH2340" i="4" s="1" a="1"/>
  <c r="AH2340" i="4" s="1"/>
  <c r="AG2334" i="4" a="1"/>
  <c r="AG2334" i="4" s="1"/>
  <c r="AK2323" i="4" a="1"/>
  <c r="AK2323" i="4" s="1"/>
  <c r="AK2055" i="4" a="1"/>
  <c r="AK2055" i="4" s="1"/>
  <c r="AD2330" i="4"/>
  <c r="AL2330" i="4" s="1" a="1"/>
  <c r="AL2330" i="4" s="1"/>
  <c r="AG2360" i="4" a="1"/>
  <c r="AG2360" i="4" s="1"/>
  <c r="AD2098" i="4"/>
  <c r="AH2098" i="4" s="1" a="1"/>
  <c r="AH2098" i="4" s="1"/>
  <c r="AG2371" i="4" a="1"/>
  <c r="AG2371" i="4" s="1"/>
  <c r="AD2080" i="4"/>
  <c r="AE2080" i="4" s="1"/>
  <c r="AI2080" i="4" s="1" a="1"/>
  <c r="AI2080" i="4" s="1"/>
  <c r="AK2381" i="4" a="1"/>
  <c r="AK2381" i="4" s="1"/>
  <c r="AK2450" i="4" a="1"/>
  <c r="AK2450" i="4" s="1"/>
  <c r="AG2390" i="4" a="1"/>
  <c r="AG2390" i="4" s="1"/>
  <c r="AG2408" i="4" a="1"/>
  <c r="AG2408" i="4" s="1"/>
  <c r="AD2131" i="4"/>
  <c r="AF2126" i="4"/>
  <c r="AJ2126" i="4" s="1" a="1"/>
  <c r="AJ2126" i="4" s="1"/>
  <c r="AD2134" i="4"/>
  <c r="AE2134" i="4" s="1"/>
  <c r="AF2134" i="4" s="1"/>
  <c r="AG2101" i="4" a="1"/>
  <c r="AG2101" i="4" s="1"/>
  <c r="AK2083" i="4" a="1"/>
  <c r="AK2083" i="4" s="1"/>
  <c r="AG2382" i="4" a="1"/>
  <c r="AG2382" i="4" s="1"/>
  <c r="AK2294" i="4" a="1"/>
  <c r="AK2294" i="4" s="1"/>
  <c r="AK2817" i="4" a="1"/>
  <c r="AK2817" i="4" s="1"/>
  <c r="AL2159" i="4" a="1"/>
  <c r="AL2159" i="4" s="1"/>
  <c r="AG2254" i="4" a="1"/>
  <c r="AG2254" i="4" s="1"/>
  <c r="AL2160" i="4" a="1"/>
  <c r="AL2160" i="4" s="1"/>
  <c r="AG2517" i="4" a="1"/>
  <c r="AG2517" i="4" s="1"/>
  <c r="AE2151" i="4"/>
  <c r="AI2151" i="4" s="1" a="1"/>
  <c r="AI2151" i="4" s="1"/>
  <c r="AK2157" i="4" a="1"/>
  <c r="AK2157" i="4" s="1"/>
  <c r="AG2610" i="4" a="1"/>
  <c r="AG2610" i="4" s="1"/>
  <c r="AL4" i="4" a="1"/>
  <c r="AL4" i="4" s="1"/>
  <c r="AL2578" i="4" a="1"/>
  <c r="AL2578" i="4" s="1"/>
  <c r="AG2226" i="4" a="1"/>
  <c r="AG2226" i="4" s="1"/>
  <c r="AD2183" i="4"/>
  <c r="AK2228" i="4" a="1"/>
  <c r="AK2228" i="4" s="1"/>
  <c r="AG2227" i="4" a="1"/>
  <c r="AG2227" i="4" s="1"/>
  <c r="AH2615" i="4" a="1"/>
  <c r="AH2615" i="4" s="1"/>
  <c r="AK2604" i="4" a="1"/>
  <c r="AK2604" i="4" s="1"/>
  <c r="AD2181" i="4"/>
  <c r="AK2823" i="4" a="1"/>
  <c r="AK2823" i="4" s="1"/>
  <c r="AK2020" i="4" a="1"/>
  <c r="AK2020" i="4" s="1"/>
  <c r="AE2528" i="4"/>
  <c r="AK2214" i="4" a="1"/>
  <c r="AK2214" i="4" s="1"/>
  <c r="AK2218" i="4" a="1"/>
  <c r="AK2218" i="4" s="1"/>
  <c r="AG2589" i="4" a="1"/>
  <c r="AG2589" i="4" s="1"/>
  <c r="AK2220" i="4" a="1"/>
  <c r="AK2220" i="4" s="1"/>
  <c r="AG2829" i="4" a="1"/>
  <c r="AG2829" i="4" s="1"/>
  <c r="AH2193" i="4" a="1"/>
  <c r="AH2193" i="4" s="1"/>
  <c r="AK2189" i="4" a="1"/>
  <c r="AK2189" i="4" s="1"/>
  <c r="AD2645" i="4"/>
  <c r="AH2645" i="4" s="1" a="1"/>
  <c r="AH2645" i="4" s="1"/>
  <c r="AK2571" i="4" a="1"/>
  <c r="AK2571" i="4" s="1"/>
  <c r="AE2224" i="4"/>
  <c r="AI2224" i="4" s="1" a="1"/>
  <c r="AI2224" i="4" s="1"/>
  <c r="AH2224" i="4" a="1"/>
  <c r="AH2224" i="4" s="1"/>
  <c r="AL2224" i="4" a="1"/>
  <c r="AL2224" i="4" s="1"/>
  <c r="AK2597" i="4" a="1"/>
  <c r="AK2597" i="4" s="1"/>
  <c r="AD2206" i="4"/>
  <c r="AG2171" i="4" a="1"/>
  <c r="AG2171" i="4" s="1"/>
  <c r="AD2171" i="4"/>
  <c r="AH2171" i="4" s="1" a="1"/>
  <c r="AH2171" i="4" s="1"/>
  <c r="AG2784" i="4" a="1"/>
  <c r="AG2784" i="4" s="1"/>
  <c r="AG2001" i="4" a="1"/>
  <c r="AG2001" i="4" s="1"/>
  <c r="AK2001" i="4" a="1"/>
  <c r="AK2001" i="4" s="1"/>
  <c r="AG2789" i="4" a="1"/>
  <c r="AG2789" i="4" s="1"/>
  <c r="AD2789" i="4"/>
  <c r="AH2789" i="4" s="1" a="1"/>
  <c r="AH2789" i="4" s="1"/>
  <c r="AD1982" i="4"/>
  <c r="AK1982" i="4" a="1"/>
  <c r="AK1982" i="4" s="1"/>
  <c r="AD2777" i="4"/>
  <c r="AG2777" i="4" a="1"/>
  <c r="AG2777" i="4" s="1"/>
  <c r="AK2777" i="4" a="1"/>
  <c r="AK2777" i="4" s="1"/>
  <c r="AK2511" i="4" a="1"/>
  <c r="AK2511" i="4" s="1"/>
  <c r="AD2511" i="4"/>
  <c r="AE2511" i="4" s="1"/>
  <c r="AG1768" i="4" a="1"/>
  <c r="AG1768" i="4" s="1"/>
  <c r="AD1734" i="4"/>
  <c r="AD1749" i="4"/>
  <c r="AE1749" i="4" s="1"/>
  <c r="AI1749" i="4" s="1" a="1"/>
  <c r="AI1749" i="4" s="1"/>
  <c r="AK1749" i="4" a="1"/>
  <c r="AK1749" i="4" s="1"/>
  <c r="AD1220" i="4"/>
  <c r="AG1220" i="4" a="1"/>
  <c r="AG1220" i="4" s="1"/>
  <c r="AG1505" i="4" a="1"/>
  <c r="AG1505" i="4" s="1"/>
  <c r="AD408" i="4"/>
  <c r="AG408" i="4" a="1"/>
  <c r="AG408" i="4" s="1"/>
  <c r="AK408" i="4" a="1"/>
  <c r="AK408" i="4" s="1"/>
  <c r="AD2685" i="4"/>
  <c r="AE2685" i="4" s="1"/>
  <c r="AI2685" i="4" s="1" a="1"/>
  <c r="AI2685" i="4" s="1"/>
  <c r="AG2685" i="4" a="1"/>
  <c r="AG2685" i="4" s="1"/>
  <c r="AK2685" i="4" a="1"/>
  <c r="AK2685" i="4" s="1"/>
  <c r="AG2690" i="4" a="1"/>
  <c r="AG2690" i="4" s="1"/>
  <c r="AD684" i="4"/>
  <c r="AL684" i="4" s="1" a="1"/>
  <c r="AL684" i="4" s="1"/>
  <c r="AK684" i="4" a="1"/>
  <c r="AK684" i="4" s="1"/>
  <c r="AK659" i="4" a="1"/>
  <c r="AK659" i="4" s="1"/>
  <c r="AD659" i="4"/>
  <c r="AD830" i="4"/>
  <c r="AG239" i="4" a="1"/>
  <c r="AG239" i="4" s="1"/>
  <c r="AK239" i="4" a="1"/>
  <c r="AK239" i="4" s="1"/>
  <c r="AD676" i="4"/>
  <c r="AE676" i="4" s="1"/>
  <c r="AG689" i="4" a="1"/>
  <c r="AG689" i="4" s="1"/>
  <c r="AK689" i="4" a="1"/>
  <c r="AK689" i="4" s="1"/>
  <c r="AG661" i="4" a="1"/>
  <c r="AG661" i="4" s="1"/>
  <c r="AD813" i="4"/>
  <c r="AG813" i="4" a="1"/>
  <c r="AG813" i="4" s="1"/>
  <c r="AK813" i="4" a="1"/>
  <c r="AK813" i="4" s="1"/>
  <c r="AD2569" i="4"/>
  <c r="AM2532" i="4" a="1"/>
  <c r="AM2532" i="4" s="1"/>
  <c r="AK2796" i="4" a="1"/>
  <c r="AK2796" i="4" s="1"/>
  <c r="AK1975" i="4" a="1"/>
  <c r="AK1975" i="4" s="1"/>
  <c r="AK2793" i="4" a="1"/>
  <c r="AK2793" i="4" s="1"/>
  <c r="AK2776" i="4" a="1"/>
  <c r="AK2776" i="4" s="1"/>
  <c r="AK1530" i="4" a="1"/>
  <c r="AK1530" i="4" s="1"/>
  <c r="AM1785" i="4" a="1"/>
  <c r="AM1785" i="4" s="1"/>
  <c r="AD1973" i="4"/>
  <c r="AK1212" i="4" a="1"/>
  <c r="AK1212" i="4" s="1"/>
  <c r="AD1917" i="4"/>
  <c r="AG1948" i="4" a="1"/>
  <c r="AG1948" i="4" s="1"/>
  <c r="AD1189" i="4"/>
  <c r="AH1189" i="4" s="1" a="1"/>
  <c r="AH1189" i="4" s="1"/>
  <c r="AG1205" i="4" a="1"/>
  <c r="AG1205" i="4" s="1"/>
  <c r="AG1195" i="4" a="1"/>
  <c r="AG1195" i="4" s="1"/>
  <c r="AK2688" i="4" a="1"/>
  <c r="AK2688" i="4" s="1"/>
  <c r="AK2730" i="4" a="1"/>
  <c r="AK2730" i="4" s="1"/>
  <c r="AG2678" i="4" a="1"/>
  <c r="AG2678" i="4" s="1"/>
  <c r="AD2671" i="4"/>
  <c r="AL2671" i="4" s="1" a="1"/>
  <c r="AL2671" i="4" s="1"/>
  <c r="AG2704" i="4" a="1"/>
  <c r="AG2704" i="4" s="1"/>
  <c r="AD869" i="4"/>
  <c r="AE869" i="4" s="1"/>
  <c r="AF869" i="4" s="1"/>
  <c r="AJ869" i="4" s="1" a="1"/>
  <c r="AJ869" i="4" s="1"/>
  <c r="AD886" i="4"/>
  <c r="AH886" i="4" s="1" a="1"/>
  <c r="AH886" i="4" s="1"/>
  <c r="AG303" i="4" a="1"/>
  <c r="AG303" i="4" s="1"/>
  <c r="AD878" i="4"/>
  <c r="AE878" i="4" s="1"/>
  <c r="AK94" i="4" a="1"/>
  <c r="AK94" i="4" s="1"/>
  <c r="AE75" i="4"/>
  <c r="AM211" i="4" a="1"/>
  <c r="AM211" i="4" s="1"/>
  <c r="AG818" i="4" a="1"/>
  <c r="AG818" i="4" s="1"/>
  <c r="AK232" i="4" a="1"/>
  <c r="AK232" i="4" s="1"/>
  <c r="AH234" i="4" a="1"/>
  <c r="AH234" i="4" s="1"/>
  <c r="AK351" i="4" a="1"/>
  <c r="AK351" i="4" s="1"/>
  <c r="AG243" i="4" a="1"/>
  <c r="AG243" i="4" s="1"/>
  <c r="AK331" i="4" a="1"/>
  <c r="AK331" i="4" s="1"/>
  <c r="AD365" i="4"/>
  <c r="AE365" i="4" s="1"/>
  <c r="AI365" i="4" s="1" a="1"/>
  <c r="AI365" i="4" s="1"/>
  <c r="AG834" i="4" a="1"/>
  <c r="AG834" i="4" s="1"/>
  <c r="AD82" i="4"/>
  <c r="AH82" i="4" s="1" a="1"/>
  <c r="AH82" i="4" s="1"/>
  <c r="AG880" i="4" a="1"/>
  <c r="AG880" i="4" s="1"/>
  <c r="AG93" i="4" a="1"/>
  <c r="AG93" i="4" s="1"/>
  <c r="AD695" i="4"/>
  <c r="AE695" i="4" s="1"/>
  <c r="AI695" i="4" s="1" a="1"/>
  <c r="AI695" i="4" s="1"/>
  <c r="AG704" i="4" a="1"/>
  <c r="AG704" i="4" s="1"/>
  <c r="AK885" i="4" a="1"/>
  <c r="AK885" i="4" s="1"/>
  <c r="AM96" i="4" a="1"/>
  <c r="AM96" i="4" s="1"/>
  <c r="AG301" i="4" a="1"/>
  <c r="AG301" i="4" s="1"/>
  <c r="AK910" i="4" a="1"/>
  <c r="AK910" i="4" s="1"/>
  <c r="AG910" i="4" a="1"/>
  <c r="AG910" i="4" s="1"/>
  <c r="AD699" i="4"/>
  <c r="AE699" i="4" s="1"/>
  <c r="AM699" i="4" s="1" a="1"/>
  <c r="AM699" i="4" s="1"/>
  <c r="AG699" i="4" a="1"/>
  <c r="AG699" i="4" s="1"/>
  <c r="AD825" i="4"/>
  <c r="AH825" i="4" s="1" a="1"/>
  <c r="AH825" i="4" s="1"/>
  <c r="AK85" i="4" a="1"/>
  <c r="AK85" i="4" s="1"/>
  <c r="AK877" i="4" a="1"/>
  <c r="AK877" i="4" s="1"/>
  <c r="AL231" i="4" a="1"/>
  <c r="AL231" i="4" s="1"/>
  <c r="AH231" i="4" a="1"/>
  <c r="AH231" i="4" s="1"/>
  <c r="AK108" i="4" a="1"/>
  <c r="AK108" i="4" s="1"/>
  <c r="AK816" i="4" a="1"/>
  <c r="AK816" i="4" s="1"/>
  <c r="AG1257" i="4" a="1"/>
  <c r="AG1257" i="4" s="1"/>
  <c r="AK1257" i="4" a="1"/>
  <c r="AK1257" i="4" s="1"/>
  <c r="AG1873" i="4" a="1"/>
  <c r="AG1873" i="4" s="1"/>
  <c r="AD1873" i="4"/>
  <c r="AH1873" i="4" s="1" a="1"/>
  <c r="AH1873" i="4" s="1"/>
  <c r="AD1808" i="4"/>
  <c r="AK1808" i="4" a="1"/>
  <c r="AK1808" i="4" s="1"/>
  <c r="AD1359" i="4"/>
  <c r="AE1359" i="4" s="1"/>
  <c r="AK1359" i="4" a="1"/>
  <c r="AK1359" i="4" s="1"/>
  <c r="AG1708" i="4" a="1"/>
  <c r="AG1708" i="4" s="1"/>
  <c r="AD1708" i="4"/>
  <c r="AH1708" i="4" s="1" a="1"/>
  <c r="AH1708" i="4" s="1"/>
  <c r="AK1708" i="4" a="1"/>
  <c r="AK1708" i="4" s="1"/>
  <c r="AD6" i="4"/>
  <c r="AE6" i="4" s="1"/>
  <c r="AK6" i="4" a="1"/>
  <c r="AK6" i="4" s="1"/>
  <c r="AG6" i="4" a="1"/>
  <c r="AG6" i="4" s="1"/>
  <c r="AK1568" i="4" a="1"/>
  <c r="AK1568" i="4" s="1"/>
  <c r="AD1568" i="4"/>
  <c r="AE1568" i="4" s="1"/>
  <c r="AG1568" i="4" a="1"/>
  <c r="AG1568" i="4" s="1"/>
  <c r="AD1624" i="4"/>
  <c r="AE1624" i="4" s="1"/>
  <c r="AG1624" i="4" a="1"/>
  <c r="AG1624" i="4" s="1"/>
  <c r="AK1097" i="4" a="1"/>
  <c r="AK1097" i="4" s="1"/>
  <c r="AG1097" i="4" a="1"/>
  <c r="AG1097" i="4" s="1"/>
  <c r="AG778" i="4" a="1"/>
  <c r="AG778" i="4" s="1"/>
  <c r="AK778" i="4" a="1"/>
  <c r="AK778" i="4" s="1"/>
  <c r="AD778" i="4"/>
  <c r="AD1528" i="4"/>
  <c r="AE1528" i="4" s="1"/>
  <c r="AG1975" i="4" a="1"/>
  <c r="AG1975" i="4" s="1"/>
  <c r="AK1170" i="4" a="1"/>
  <c r="AK1170" i="4" s="1"/>
  <c r="AK1165" i="4" a="1"/>
  <c r="AK1165" i="4" s="1"/>
  <c r="AK1176" i="4" a="1"/>
  <c r="AK1176" i="4" s="1"/>
  <c r="AH1728" i="4" a="1"/>
  <c r="AH1728" i="4" s="1"/>
  <c r="AG970" i="4" a="1"/>
  <c r="AG970" i="4" s="1"/>
  <c r="AK944" i="4" a="1"/>
  <c r="AK944" i="4" s="1"/>
  <c r="AG114" i="4" a="1"/>
  <c r="AG114" i="4" s="1"/>
  <c r="AK121" i="4" a="1"/>
  <c r="AK121" i="4" s="1"/>
  <c r="AG92" i="4" a="1"/>
  <c r="AG92" i="4" s="1"/>
  <c r="AK688" i="4" a="1"/>
  <c r="AK688" i="4" s="1"/>
  <c r="AG351" i="4" a="1"/>
  <c r="AG351" i="4" s="1"/>
  <c r="AL96" i="4" a="1"/>
  <c r="AL96" i="4" s="1"/>
  <c r="AD367" i="4"/>
  <c r="AH367" i="4" s="1" a="1"/>
  <c r="AH367" i="4" s="1"/>
  <c r="AH333" i="4" a="1"/>
  <c r="AH333" i="4" s="1"/>
  <c r="AD90" i="4"/>
  <c r="AE90" i="4" s="1"/>
  <c r="AK90" i="4" a="1"/>
  <c r="AK90" i="4" s="1"/>
  <c r="AK62" i="4" a="1"/>
  <c r="AK62" i="4" s="1"/>
  <c r="AG62" i="4" a="1"/>
  <c r="AG62" i="4" s="1"/>
  <c r="AE108" i="4"/>
  <c r="AI108" i="4" s="1" a="1"/>
  <c r="AI108" i="4" s="1"/>
  <c r="AH108" i="4" a="1"/>
  <c r="AH108" i="4" s="1"/>
  <c r="AD2720" i="4"/>
  <c r="AE2720" i="4" s="1"/>
  <c r="AK2720" i="4" a="1"/>
  <c r="AK2720" i="4" s="1"/>
  <c r="AD1244" i="4"/>
  <c r="AE1244" i="4" s="1"/>
  <c r="AI1244" i="4" s="1" a="1"/>
  <c r="AI1244" i="4" s="1"/>
  <c r="AK1244" i="4" a="1"/>
  <c r="AK1244" i="4" s="1"/>
  <c r="AD1328" i="4"/>
  <c r="AG1328" i="4" a="1"/>
  <c r="AG1328" i="4" s="1"/>
  <c r="AD1399" i="4"/>
  <c r="AL1399" i="4" s="1" a="1"/>
  <c r="AL1399" i="4" s="1"/>
  <c r="AG1399" i="4" a="1"/>
  <c r="AG1399" i="4" s="1"/>
  <c r="AG1499" i="4" a="1"/>
  <c r="AG1499" i="4" s="1"/>
  <c r="AD1499" i="4"/>
  <c r="AH1499" i="4" s="1" a="1"/>
  <c r="AH1499" i="4" s="1"/>
  <c r="AD1849" i="4"/>
  <c r="AE1849" i="4" s="1"/>
  <c r="AF1849" i="4" s="1"/>
  <c r="AG1849" i="4" a="1"/>
  <c r="AG1849" i="4" s="1"/>
  <c r="AD1523" i="4"/>
  <c r="AE1523" i="4" s="1"/>
  <c r="AG1523" i="4" a="1"/>
  <c r="AG1523" i="4" s="1"/>
  <c r="AK1523" i="4" a="1"/>
  <c r="AK1523" i="4" s="1"/>
  <c r="AD1316" i="4"/>
  <c r="AG1316" i="4" a="1"/>
  <c r="AG1316" i="4" s="1"/>
  <c r="AK1316" i="4" a="1"/>
  <c r="AK1316" i="4" s="1"/>
  <c r="AK1398" i="4" a="1"/>
  <c r="AK1398" i="4" s="1"/>
  <c r="AD1398" i="4"/>
  <c r="AE1398" i="4" s="1"/>
  <c r="AM1398" i="4" s="1" a="1"/>
  <c r="AM1398" i="4" s="1"/>
  <c r="AD1375" i="4"/>
  <c r="AG1375" i="4" a="1"/>
  <c r="AG1375" i="4" s="1"/>
  <c r="AK1375" i="4" a="1"/>
  <c r="AK1375" i="4" s="1"/>
  <c r="AD1509" i="4"/>
  <c r="AG1509" i="4" a="1"/>
  <c r="AG1509" i="4" s="1"/>
  <c r="AK1509" i="4" a="1"/>
  <c r="AK1509" i="4" s="1"/>
  <c r="AK1974" i="4" a="1"/>
  <c r="AK1974" i="4" s="1"/>
  <c r="AG1974" i="4" a="1"/>
  <c r="AG1974" i="4" s="1"/>
  <c r="AD2662" i="4"/>
  <c r="AG2662" i="4" a="1"/>
  <c r="AG2662" i="4" s="1"/>
  <c r="AK2662" i="4" a="1"/>
  <c r="AK2662" i="4" s="1"/>
  <c r="AD2682" i="4"/>
  <c r="AH2682" i="4" s="1" a="1"/>
  <c r="AH2682" i="4" s="1"/>
  <c r="AG2682" i="4" a="1"/>
  <c r="AG2682" i="4" s="1"/>
  <c r="AK2682" i="4" a="1"/>
  <c r="AK2682" i="4" s="1"/>
  <c r="AL1149" i="4" a="1"/>
  <c r="AL1149" i="4" s="1"/>
  <c r="AD1236" i="4"/>
  <c r="AG1785" i="4" a="1"/>
  <c r="AG1785" i="4" s="1"/>
  <c r="AD1177" i="4"/>
  <c r="AE1177" i="4" s="1"/>
  <c r="AI1177" i="4" s="1" a="1"/>
  <c r="AI1177" i="4" s="1"/>
  <c r="AK1204" i="4" a="1"/>
  <c r="AK1204" i="4" s="1"/>
  <c r="AG1213" i="4" a="1"/>
  <c r="AG1213" i="4" s="1"/>
  <c r="AH714" i="4" a="1"/>
  <c r="AH714" i="4" s="1"/>
  <c r="AG127" i="4" a="1"/>
  <c r="AG127" i="4" s="1"/>
  <c r="AH2689" i="4" a="1"/>
  <c r="AH2689" i="4" s="1"/>
  <c r="AG347" i="4" a="1"/>
  <c r="AG347" i="4" s="1"/>
  <c r="AI701" i="4" a="1"/>
  <c r="AI701" i="4" s="1"/>
  <c r="AG819" i="4" a="1"/>
  <c r="AG819" i="4" s="1"/>
  <c r="AD688" i="4"/>
  <c r="AE688" i="4" s="1"/>
  <c r="AI688" i="4" s="1" a="1"/>
  <c r="AI688" i="4" s="1"/>
  <c r="AD244" i="4"/>
  <c r="AE244" i="4" s="1"/>
  <c r="AD299" i="4"/>
  <c r="AE299" i="4" s="1"/>
  <c r="AI299" i="4" s="1" a="1"/>
  <c r="AI299" i="4" s="1"/>
  <c r="AG823" i="4" a="1"/>
  <c r="AG823" i="4" s="1"/>
  <c r="AG901" i="4" a="1"/>
  <c r="AG901" i="4" s="1"/>
  <c r="AK102" i="4" a="1"/>
  <c r="AK102" i="4" s="1"/>
  <c r="AD906" i="4"/>
  <c r="AH245" i="4" a="1"/>
  <c r="AH245" i="4" s="1"/>
  <c r="AG932" i="4" a="1"/>
  <c r="AG932" i="4" s="1"/>
  <c r="AD664" i="4"/>
  <c r="AE664" i="4" s="1"/>
  <c r="AG664" i="4" a="1"/>
  <c r="AG664" i="4" s="1"/>
  <c r="AD79" i="4"/>
  <c r="AL79" i="4" s="1" a="1"/>
  <c r="AL79" i="4" s="1"/>
  <c r="AG915" i="4" a="1"/>
  <c r="AG915" i="4" s="1"/>
  <c r="AD104" i="4"/>
  <c r="AE104" i="4" s="1"/>
  <c r="AM104" i="4" s="1" a="1"/>
  <c r="AM104" i="4" s="1"/>
  <c r="AK104" i="4" a="1"/>
  <c r="AK104" i="4" s="1"/>
  <c r="AG1789" i="4" a="1"/>
  <c r="AG1789" i="4" s="1"/>
  <c r="AK1789" i="4" a="1"/>
  <c r="AK1789" i="4" s="1"/>
  <c r="AD1308" i="4"/>
  <c r="AE1308" i="4" s="1"/>
  <c r="AF1308" i="4" s="1"/>
  <c r="AJ1308" i="4" s="1" a="1"/>
  <c r="AJ1308" i="4" s="1"/>
  <c r="AK1308" i="4" a="1"/>
  <c r="AK1308" i="4" s="1"/>
  <c r="AD1337" i="4"/>
  <c r="AE1337" i="4" s="1"/>
  <c r="AM1337" i="4" s="1" a="1"/>
  <c r="AM1337" i="4" s="1"/>
  <c r="AK1337" i="4" a="1"/>
  <c r="AK1337" i="4" s="1"/>
  <c r="AK1303" i="4" a="1"/>
  <c r="AK1303" i="4" s="1"/>
  <c r="AG1303" i="4" a="1"/>
  <c r="AG1303" i="4" s="1"/>
  <c r="AF1911" i="4"/>
  <c r="AJ1911" i="4" s="1" a="1"/>
  <c r="AJ1911" i="4" s="1"/>
  <c r="AI1911" i="4" a="1"/>
  <c r="AI1911" i="4" s="1"/>
  <c r="AM1911" i="4" a="1"/>
  <c r="AM1911" i="4" s="1"/>
  <c r="AK1345" i="4" a="1"/>
  <c r="AK1345" i="4" s="1"/>
  <c r="AG1345" i="4" a="1"/>
  <c r="AG1345" i="4" s="1"/>
  <c r="AD1816" i="4"/>
  <c r="AE1816" i="4" s="1"/>
  <c r="AM1816" i="4" s="1" a="1"/>
  <c r="AM1816" i="4" s="1"/>
  <c r="AK1816" i="4" a="1"/>
  <c r="AK1816" i="4" s="1"/>
  <c r="AG1576" i="4" a="1"/>
  <c r="AG1576" i="4" s="1"/>
  <c r="AK1576" i="4" a="1"/>
  <c r="AK1576" i="4" s="1"/>
  <c r="AD1576" i="4"/>
  <c r="AK75" i="4" a="1"/>
  <c r="AK75" i="4" s="1"/>
  <c r="AK849" i="4" a="1"/>
  <c r="AK849" i="4" s="1"/>
  <c r="AD914" i="4"/>
  <c r="AK914" i="4" a="1"/>
  <c r="AK914" i="4" s="1"/>
  <c r="AD235" i="4"/>
  <c r="AE235" i="4" s="1"/>
  <c r="AI235" i="4" s="1" a="1"/>
  <c r="AI235" i="4" s="1"/>
  <c r="AK235" i="4" a="1"/>
  <c r="AK235" i="4" s="1"/>
  <c r="AD1253" i="4"/>
  <c r="AL1253" i="4" s="1" a="1"/>
  <c r="AL1253" i="4" s="1"/>
  <c r="AG1253" i="4" a="1"/>
  <c r="AG1253" i="4" s="1"/>
  <c r="AD1821" i="4"/>
  <c r="AG1821" i="4" a="1"/>
  <c r="AG1821" i="4" s="1"/>
  <c r="AK1821" i="4" a="1"/>
  <c r="AK1821" i="4" s="1"/>
  <c r="AG1709" i="4" a="1"/>
  <c r="AG1709" i="4" s="1"/>
  <c r="AD1709" i="4"/>
  <c r="AE1709" i="4" s="1"/>
  <c r="AD1400" i="4"/>
  <c r="AH1400" i="4" s="1" a="1"/>
  <c r="AH1400" i="4" s="1"/>
  <c r="AG1400" i="4" a="1"/>
  <c r="AG1400" i="4" s="1"/>
  <c r="AK1400" i="4" a="1"/>
  <c r="AK1400" i="4" s="1"/>
  <c r="AK1715" i="4" a="1"/>
  <c r="AK1715" i="4" s="1"/>
  <c r="AG1715" i="4" a="1"/>
  <c r="AG1715" i="4" s="1"/>
  <c r="AD1715" i="4"/>
  <c r="AH1715" i="4" s="1" a="1"/>
  <c r="AH1715" i="4" s="1"/>
  <c r="AH196" i="4" a="1"/>
  <c r="AH196" i="4" s="1"/>
  <c r="AL196" i="4" a="1"/>
  <c r="AL196" i="4" s="1"/>
  <c r="AD465" i="4"/>
  <c r="AK465" i="4" a="1"/>
  <c r="AK465" i="4" s="1"/>
  <c r="AK1304" i="4" a="1"/>
  <c r="AK1304" i="4" s="1"/>
  <c r="AK1369" i="4" a="1"/>
  <c r="AK1369" i="4" s="1"/>
  <c r="AH1498" i="4" a="1"/>
  <c r="AH1498" i="4" s="1"/>
  <c r="AG1259" i="4" a="1"/>
  <c r="AG1259" i="4" s="1"/>
  <c r="AK1844" i="4" a="1"/>
  <c r="AK1844" i="4" s="1"/>
  <c r="AK1397" i="4" a="1"/>
  <c r="AK1397" i="4" s="1"/>
  <c r="AK1913" i="4" a="1"/>
  <c r="AK1913" i="4" s="1"/>
  <c r="AK1815" i="4" a="1"/>
  <c r="AK1815" i="4" s="1"/>
  <c r="AG962" i="4" a="1"/>
  <c r="AG962" i="4" s="1"/>
  <c r="AD962" i="4"/>
  <c r="AE962" i="4" s="1"/>
  <c r="AI962" i="4" s="1" a="1"/>
  <c r="AI962" i="4" s="1"/>
  <c r="AD952" i="4"/>
  <c r="AG952" i="4" a="1"/>
  <c r="AG952" i="4" s="1"/>
  <c r="AK952" i="4" a="1"/>
  <c r="AK952" i="4" s="1"/>
  <c r="AD1473" i="4"/>
  <c r="AG1473" i="4" a="1"/>
  <c r="AG1473" i="4" s="1"/>
  <c r="AK1473" i="4" a="1"/>
  <c r="AK1473" i="4" s="1"/>
  <c r="AD1592" i="4"/>
  <c r="AE1592" i="4" s="1"/>
  <c r="AG1592" i="4" a="1"/>
  <c r="AG1592" i="4" s="1"/>
  <c r="AK1592" i="4" a="1"/>
  <c r="AK1592" i="4" s="1"/>
  <c r="AG1649" i="4" a="1"/>
  <c r="AG1649" i="4" s="1"/>
  <c r="AK1649" i="4" a="1"/>
  <c r="AK1649" i="4" s="1"/>
  <c r="AG1704" i="4" a="1"/>
  <c r="AG1704" i="4" s="1"/>
  <c r="AK1704" i="4" a="1"/>
  <c r="AK1704" i="4" s="1"/>
  <c r="AG196" i="4" a="1"/>
  <c r="AG196" i="4" s="1"/>
  <c r="AK196" i="4" a="1"/>
  <c r="AK196" i="4" s="1"/>
  <c r="AG619" i="4" a="1"/>
  <c r="AG619" i="4" s="1"/>
  <c r="AK619" i="4" a="1"/>
  <c r="AK619" i="4" s="1"/>
  <c r="AD1039" i="4"/>
  <c r="AK1039" i="4" a="1"/>
  <c r="AK1039" i="4" s="1"/>
  <c r="AG1039" i="4" a="1"/>
  <c r="AG1039" i="4" s="1"/>
  <c r="AH444" i="4" a="1"/>
  <c r="AH444" i="4" s="1"/>
  <c r="AE444" i="4"/>
  <c r="AI444" i="4" s="1" a="1"/>
  <c r="AI444" i="4" s="1"/>
  <c r="AD653" i="4"/>
  <c r="AH653" i="4" s="1" a="1"/>
  <c r="AH653" i="4" s="1"/>
  <c r="AG653" i="4" a="1"/>
  <c r="AG653" i="4" s="1"/>
  <c r="AK653" i="4" a="1"/>
  <c r="AK653" i="4" s="1"/>
  <c r="AL882" i="4" a="1"/>
  <c r="AL882" i="4" s="1"/>
  <c r="AK812" i="4" a="1"/>
  <c r="AK812" i="4" s="1"/>
  <c r="AG1799" i="4" a="1"/>
  <c r="AG1799" i="4" s="1"/>
  <c r="AK1502" i="4" a="1"/>
  <c r="AK1502" i="4" s="1"/>
  <c r="AK1415" i="4" a="1"/>
  <c r="AK1415" i="4" s="1"/>
  <c r="AK1326" i="4" a="1"/>
  <c r="AK1326" i="4" s="1"/>
  <c r="AG1304" i="4" a="1"/>
  <c r="AG1304" i="4" s="1"/>
  <c r="AG1516" i="4" a="1"/>
  <c r="AG1516" i="4" s="1"/>
  <c r="AG1369" i="4" a="1"/>
  <c r="AG1369" i="4" s="1"/>
  <c r="AD1156" i="4"/>
  <c r="AE1156" i="4" s="1"/>
  <c r="AK1697" i="4" a="1"/>
  <c r="AK1697" i="4" s="1"/>
  <c r="AF1498" i="4"/>
  <c r="AK1350" i="4" a="1"/>
  <c r="AK1350" i="4" s="1"/>
  <c r="AK1286" i="4" a="1"/>
  <c r="AK1286" i="4" s="1"/>
  <c r="AK1515" i="4" a="1"/>
  <c r="AK1515" i="4" s="1"/>
  <c r="AI1371" i="4" a="1"/>
  <c r="AI1371" i="4" s="1"/>
  <c r="AK1501" i="4" a="1"/>
  <c r="AK1501" i="4" s="1"/>
  <c r="AD1945" i="4"/>
  <c r="AH1945" i="4" s="1" a="1"/>
  <c r="AH1945" i="4" s="1"/>
  <c r="AG1844" i="4" a="1"/>
  <c r="AG1844" i="4" s="1"/>
  <c r="AD1386" i="4"/>
  <c r="AH1386" i="4" s="1" a="1"/>
  <c r="AH1386" i="4" s="1"/>
  <c r="AD1261" i="4"/>
  <c r="AD1334" i="4"/>
  <c r="AH1334" i="4" s="1" a="1"/>
  <c r="AH1334" i="4" s="1"/>
  <c r="AK1810" i="4" a="1"/>
  <c r="AK1810" i="4" s="1"/>
  <c r="AG1397" i="4" a="1"/>
  <c r="AG1397" i="4" s="1"/>
  <c r="AG1503" i="4" a="1"/>
  <c r="AG1503" i="4" s="1"/>
  <c r="AK1346" i="4" a="1"/>
  <c r="AK1346" i="4" s="1"/>
  <c r="AD1913" i="4"/>
  <c r="AH1913" i="4" s="1" a="1"/>
  <c r="AH1913" i="4" s="1"/>
  <c r="AK1812" i="4" a="1"/>
  <c r="AK1812" i="4" s="1"/>
  <c r="AD1815" i="4"/>
  <c r="AE1815" i="4" s="1"/>
  <c r="AD1946" i="4"/>
  <c r="AK1323" i="4" a="1"/>
  <c r="AK1323" i="4" s="1"/>
  <c r="AK1363" i="4" a="1"/>
  <c r="AK1363" i="4" s="1"/>
  <c r="AK1903" i="4" a="1"/>
  <c r="AK1903" i="4" s="1"/>
  <c r="AK1408" i="4" a="1"/>
  <c r="AK1408" i="4" s="1"/>
  <c r="AK1410" i="4" a="1"/>
  <c r="AK1410" i="4" s="1"/>
  <c r="AK1923" i="4" a="1"/>
  <c r="AK1923" i="4" s="1"/>
  <c r="AK1407" i="4" a="1"/>
  <c r="AK1407" i="4" s="1"/>
  <c r="AK1333" i="4" a="1"/>
  <c r="AK1333" i="4" s="1"/>
  <c r="AD1299" i="4"/>
  <c r="AE1299" i="4" s="1"/>
  <c r="AK1299" i="4" a="1"/>
  <c r="AK1299" i="4" s="1"/>
  <c r="AK378" i="4" a="1"/>
  <c r="AK378" i="4" s="1"/>
  <c r="AK379" i="4" a="1"/>
  <c r="AK379" i="4" s="1"/>
  <c r="AE954" i="4"/>
  <c r="AM954" i="4" s="1" a="1"/>
  <c r="AM954" i="4" s="1"/>
  <c r="AL954" i="4" a="1"/>
  <c r="AL954" i="4" s="1"/>
  <c r="AD979" i="4"/>
  <c r="AH979" i="4" s="1" a="1"/>
  <c r="AH979" i="4" s="1"/>
  <c r="AD2706" i="4"/>
  <c r="AH2706" i="4" s="1" a="1"/>
  <c r="AH2706" i="4" s="1"/>
  <c r="AG2706" i="4" a="1"/>
  <c r="AG2706" i="4" s="1"/>
  <c r="AK2706" i="4" a="1"/>
  <c r="AK2706" i="4" s="1"/>
  <c r="AK647" i="4" a="1"/>
  <c r="AK647" i="4" s="1"/>
  <c r="AG647" i="4" a="1"/>
  <c r="AG647" i="4" s="1"/>
  <c r="AG1986" i="4" a="1"/>
  <c r="AG1986" i="4" s="1"/>
  <c r="AD1986" i="4"/>
  <c r="AL1986" i="4" s="1" a="1"/>
  <c r="AL1986" i="4" s="1"/>
  <c r="AD1570" i="4"/>
  <c r="AL1570" i="4" s="1" a="1"/>
  <c r="AL1570" i="4" s="1"/>
  <c r="AG1619" i="4" a="1"/>
  <c r="AG1619" i="4" s="1"/>
  <c r="AK1619" i="4" a="1"/>
  <c r="AK1619" i="4" s="1"/>
  <c r="AG1892" i="4" a="1"/>
  <c r="AG1892" i="4" s="1"/>
  <c r="AK1892" i="4" a="1"/>
  <c r="AK1892" i="4" s="1"/>
  <c r="AK1424" i="4" a="1"/>
  <c r="AK1424" i="4" s="1"/>
  <c r="AG1424" i="4" a="1"/>
  <c r="AG1424" i="4" s="1"/>
  <c r="AG1068" i="4" a="1"/>
  <c r="AG1068" i="4" s="1"/>
  <c r="AD1068" i="4"/>
  <c r="AE1068" i="4" s="1"/>
  <c r="AM1068" i="4" s="1" a="1"/>
  <c r="AM1068" i="4" s="1"/>
  <c r="AL1015" i="4" a="1"/>
  <c r="AL1015" i="4" s="1"/>
  <c r="AH1015" i="4" a="1"/>
  <c r="AH1015" i="4" s="1"/>
  <c r="AD623" i="4"/>
  <c r="AK623" i="4" a="1"/>
  <c r="AK623" i="4" s="1"/>
  <c r="AG577" i="4" a="1"/>
  <c r="AG577" i="4" s="1"/>
  <c r="AD577" i="4"/>
  <c r="AK577" i="4" a="1"/>
  <c r="AK577" i="4" s="1"/>
  <c r="AK1305" i="4" a="1"/>
  <c r="AK1305" i="4" s="1"/>
  <c r="AG1305" i="4" a="1"/>
  <c r="AG1305" i="4" s="1"/>
  <c r="AE436" i="4"/>
  <c r="AI436" i="4" s="1" a="1"/>
  <c r="AI436" i="4" s="1"/>
  <c r="AH436" i="4" a="1"/>
  <c r="AH436" i="4" s="1"/>
  <c r="AD2700" i="4"/>
  <c r="AH2700" i="4" s="1" a="1"/>
  <c r="AH2700" i="4" s="1"/>
  <c r="AG2700" i="4" a="1"/>
  <c r="AG2700" i="4" s="1"/>
  <c r="AE1147" i="4"/>
  <c r="AL1147" i="4" a="1"/>
  <c r="AL1147" i="4" s="1"/>
  <c r="AH1561" i="4" a="1"/>
  <c r="AH1561" i="4" s="1"/>
  <c r="AE1561" i="4"/>
  <c r="AM1561" i="4" s="1" a="1"/>
  <c r="AM1561" i="4" s="1"/>
  <c r="AD1957" i="4"/>
  <c r="AL1957" i="4" s="1" a="1"/>
  <c r="AL1957" i="4" s="1"/>
  <c r="AG1957" i="4" a="1"/>
  <c r="AG1957" i="4" s="1"/>
  <c r="AK1957" i="4" a="1"/>
  <c r="AK1957" i="4" s="1"/>
  <c r="AG1554" i="4" a="1"/>
  <c r="AG1554" i="4" s="1"/>
  <c r="AK1554" i="4" a="1"/>
  <c r="AK1554" i="4" s="1"/>
  <c r="AD1609" i="4"/>
  <c r="AE1609" i="4" s="1"/>
  <c r="AI1609" i="4" s="1" a="1"/>
  <c r="AI1609" i="4" s="1"/>
  <c r="AG1609" i="4" a="1"/>
  <c r="AG1609" i="4" s="1"/>
  <c r="AK1609" i="4" a="1"/>
  <c r="AK1609" i="4" s="1"/>
  <c r="AG1622" i="4" a="1"/>
  <c r="AG1622" i="4" s="1"/>
  <c r="AK1622" i="4" a="1"/>
  <c r="AK1622" i="4" s="1"/>
  <c r="AD1720" i="4"/>
  <c r="AG1720" i="4" a="1"/>
  <c r="AG1720" i="4" s="1"/>
  <c r="AK1720" i="4" a="1"/>
  <c r="AK1720" i="4" s="1"/>
  <c r="AG560" i="4" a="1"/>
  <c r="AG560" i="4" s="1"/>
  <c r="AD560" i="4"/>
  <c r="AK560" i="4" a="1"/>
  <c r="AK560" i="4" s="1"/>
  <c r="AG489" i="4" a="1"/>
  <c r="AG489" i="4" s="1"/>
  <c r="AD489" i="4"/>
  <c r="AH489" i="4" s="1" a="1"/>
  <c r="AH489" i="4" s="1"/>
  <c r="AK489" i="4" a="1"/>
  <c r="AK489" i="4" s="1"/>
  <c r="AD182" i="4"/>
  <c r="AK182" i="4" a="1"/>
  <c r="AK182" i="4" s="1"/>
  <c r="AK507" i="4" a="1"/>
  <c r="AK507" i="4" s="1"/>
  <c r="AG507" i="4" a="1"/>
  <c r="AG507" i="4" s="1"/>
  <c r="AD1280" i="4"/>
  <c r="AE1280" i="4" s="1"/>
  <c r="AD1391" i="4"/>
  <c r="AH1391" i="4" s="1" a="1"/>
  <c r="AH1391" i="4" s="1"/>
  <c r="AG1415" i="4" a="1"/>
  <c r="AG1415" i="4" s="1"/>
  <c r="AK1867" i="4" a="1"/>
  <c r="AK1867" i="4" s="1"/>
  <c r="AG1824" i="4" a="1"/>
  <c r="AG1824" i="4" s="1"/>
  <c r="AD1311" i="4"/>
  <c r="AH1311" i="4" s="1" a="1"/>
  <c r="AH1311" i="4" s="1"/>
  <c r="AD1277" i="4"/>
  <c r="AE1277" i="4" s="1"/>
  <c r="AK1274" i="4" a="1"/>
  <c r="AK1274" i="4" s="1"/>
  <c r="AG1379" i="4" a="1"/>
  <c r="AG1379" i="4" s="1"/>
  <c r="AK1522" i="4" a="1"/>
  <c r="AK1522" i="4" s="1"/>
  <c r="AD1318" i="4"/>
  <c r="AH1318" i="4" s="1" a="1"/>
  <c r="AH1318" i="4" s="1"/>
  <c r="AD1854" i="4"/>
  <c r="AH1854" i="4" s="1" a="1"/>
  <c r="AH1854" i="4" s="1"/>
  <c r="AG1275" i="4" a="1"/>
  <c r="AG1275" i="4" s="1"/>
  <c r="AD1512" i="4"/>
  <c r="AL1512" i="4" s="1" a="1"/>
  <c r="AL1512" i="4" s="1"/>
  <c r="AD1346" i="4"/>
  <c r="AG1925" i="4" a="1"/>
  <c r="AG1925" i="4" s="1"/>
  <c r="AD1288" i="4"/>
  <c r="AH1288" i="4" s="1" a="1"/>
  <c r="AH1288" i="4" s="1"/>
  <c r="AD1307" i="4"/>
  <c r="AE1307" i="4" s="1"/>
  <c r="AD1826" i="4"/>
  <c r="AH1826" i="4" s="1" a="1"/>
  <c r="AH1826" i="4" s="1"/>
  <c r="AG1826" i="4" a="1"/>
  <c r="AG1826" i="4" s="1"/>
  <c r="AK1826" i="4" a="1"/>
  <c r="AK1826" i="4" s="1"/>
  <c r="AK396" i="4" a="1"/>
  <c r="AK396" i="4" s="1"/>
  <c r="AG983" i="4" a="1"/>
  <c r="AG983" i="4" s="1"/>
  <c r="AG2721" i="4" a="1"/>
  <c r="AG2721" i="4" s="1"/>
  <c r="AD2721" i="4"/>
  <c r="AD10" i="4"/>
  <c r="AG10" i="4" a="1"/>
  <c r="AG10" i="4" s="1"/>
  <c r="AK10" i="4" a="1"/>
  <c r="AK10" i="4" s="1"/>
  <c r="AD18" i="4"/>
  <c r="AE18" i="4" s="1"/>
  <c r="AI18" i="4" s="1" a="1"/>
  <c r="AI18" i="4" s="1"/>
  <c r="AG18" i="4" a="1"/>
  <c r="AG18" i="4" s="1"/>
  <c r="AK18" i="4" a="1"/>
  <c r="AK18" i="4" s="1"/>
  <c r="AD56" i="4"/>
  <c r="AE56" i="4" s="1"/>
  <c r="AG56" i="4" a="1"/>
  <c r="AG56" i="4" s="1"/>
  <c r="AK56" i="4" a="1"/>
  <c r="AK56" i="4" s="1"/>
  <c r="AK19" i="4" a="1"/>
  <c r="AK19" i="4" s="1"/>
  <c r="AG1465" i="4" a="1"/>
  <c r="AG1465" i="4" s="1"/>
  <c r="AK1465" i="4" a="1"/>
  <c r="AK1465" i="4" s="1"/>
  <c r="AD1962" i="4"/>
  <c r="AH1962" i="4" s="1" a="1"/>
  <c r="AH1962" i="4" s="1"/>
  <c r="AK1962" i="4" a="1"/>
  <c r="AK1962" i="4" s="1"/>
  <c r="AD1895" i="4"/>
  <c r="AH189" i="4" a="1"/>
  <c r="AH189" i="4" s="1"/>
  <c r="AD1072" i="4"/>
  <c r="AH1072" i="4" s="1" a="1"/>
  <c r="AH1072" i="4" s="1"/>
  <c r="AK1072" i="4" a="1"/>
  <c r="AK1072" i="4" s="1"/>
  <c r="AG1043" i="4" a="1"/>
  <c r="AG1043" i="4" s="1"/>
  <c r="AD1043" i="4"/>
  <c r="AG148" i="4" a="1"/>
  <c r="AG148" i="4" s="1"/>
  <c r="AK148" i="4" a="1"/>
  <c r="AK148" i="4" s="1"/>
  <c r="AD148" i="4"/>
  <c r="AL148" i="4" s="1" a="1"/>
  <c r="AL148" i="4" s="1"/>
  <c r="AG486" i="4" a="1"/>
  <c r="AG486" i="4" s="1"/>
  <c r="AD486" i="4"/>
  <c r="AE486" i="4" s="1"/>
  <c r="AF486" i="4" s="1"/>
  <c r="AG493" i="4" a="1"/>
  <c r="AG493" i="4" s="1"/>
  <c r="AK493" i="4" a="1"/>
  <c r="AK493" i="4" s="1"/>
  <c r="AG381" i="4" a="1"/>
  <c r="AG381" i="4" s="1"/>
  <c r="AD381" i="4"/>
  <c r="AL381" i="4" s="1" a="1"/>
  <c r="AL381" i="4" s="1"/>
  <c r="AK381" i="4" a="1"/>
  <c r="AK381" i="4" s="1"/>
  <c r="AG382" i="4" a="1"/>
  <c r="AG382" i="4" s="1"/>
  <c r="AD382" i="4"/>
  <c r="AL382" i="4" s="1" a="1"/>
  <c r="AL382" i="4" s="1"/>
  <c r="AK382" i="4" a="1"/>
  <c r="AK382" i="4" s="1"/>
  <c r="AG398" i="4" a="1"/>
  <c r="AG398" i="4" s="1"/>
  <c r="AK398" i="4" a="1"/>
  <c r="AK398" i="4" s="1"/>
  <c r="AG950" i="4" a="1"/>
  <c r="AG950" i="4" s="1"/>
  <c r="AD950" i="4"/>
  <c r="AL950" i="4" s="1" a="1"/>
  <c r="AL950" i="4" s="1"/>
  <c r="AD409" i="4"/>
  <c r="AG409" i="4" a="1"/>
  <c r="AG409" i="4" s="1"/>
  <c r="AK409" i="4" a="1"/>
  <c r="AK409" i="4" s="1"/>
  <c r="AG2667" i="4" a="1"/>
  <c r="AG2667" i="4" s="1"/>
  <c r="AK2667" i="4" a="1"/>
  <c r="AK2667" i="4" s="1"/>
  <c r="AD2735" i="4"/>
  <c r="AL2735" i="4" s="1" a="1"/>
  <c r="AL2735" i="4" s="1"/>
  <c r="AK2735" i="4" a="1"/>
  <c r="AK2735" i="4" s="1"/>
  <c r="AD1481" i="4"/>
  <c r="AG1481" i="4" a="1"/>
  <c r="AG1481" i="4" s="1"/>
  <c r="AK1481" i="4" a="1"/>
  <c r="AK1481" i="4" s="1"/>
  <c r="AD1438" i="4"/>
  <c r="AE1438" i="4" s="1"/>
  <c r="AK1438" i="4" a="1"/>
  <c r="AK1438" i="4" s="1"/>
  <c r="AD1959" i="4"/>
  <c r="AH1959" i="4" s="1" a="1"/>
  <c r="AH1959" i="4" s="1"/>
  <c r="AG1959" i="4" a="1"/>
  <c r="AG1959" i="4" s="1"/>
  <c r="AK1959" i="4" a="1"/>
  <c r="AK1959" i="4" s="1"/>
  <c r="AD1612" i="4"/>
  <c r="AL1612" i="4" s="1" a="1"/>
  <c r="AL1612" i="4" s="1"/>
  <c r="AG1612" i="4" a="1"/>
  <c r="AG1612" i="4" s="1"/>
  <c r="AD1078" i="4"/>
  <c r="AE1078" i="4" s="1"/>
  <c r="AK1078" i="4" a="1"/>
  <c r="AK1078" i="4" s="1"/>
  <c r="AD476" i="4"/>
  <c r="AG476" i="4" a="1"/>
  <c r="AG476" i="4" s="1"/>
  <c r="AK476" i="4" a="1"/>
  <c r="AK476" i="4" s="1"/>
  <c r="AD1086" i="4"/>
  <c r="AG1086" i="4" a="1"/>
  <c r="AG1086" i="4" s="1"/>
  <c r="AK1086" i="4" a="1"/>
  <c r="AK1086" i="4" s="1"/>
  <c r="AK784" i="4" a="1"/>
  <c r="AK784" i="4" s="1"/>
  <c r="AG784" i="4" a="1"/>
  <c r="AG784" i="4" s="1"/>
  <c r="AK630" i="4" a="1"/>
  <c r="AK630" i="4" s="1"/>
  <c r="AG630" i="4" a="1"/>
  <c r="AG630" i="4" s="1"/>
  <c r="AD630" i="4"/>
  <c r="AD546" i="4"/>
  <c r="AG546" i="4" a="1"/>
  <c r="AG546" i="4" s="1"/>
  <c r="AK1294" i="4" a="1"/>
  <c r="AK1294" i="4" s="1"/>
  <c r="AK109" i="4" a="1"/>
  <c r="AK109" i="4" s="1"/>
  <c r="AK937" i="4" a="1"/>
  <c r="AK937" i="4" s="1"/>
  <c r="AG389" i="4" a="1"/>
  <c r="AG389" i="4" s="1"/>
  <c r="AG961" i="4" a="1"/>
  <c r="AG961" i="4" s="1"/>
  <c r="AG965" i="4" a="1"/>
  <c r="AG965" i="4" s="1"/>
  <c r="AD724" i="4"/>
  <c r="AH724" i="4" s="1" a="1"/>
  <c r="AH724" i="4" s="1"/>
  <c r="AK984" i="4" a="1"/>
  <c r="AK984" i="4" s="1"/>
  <c r="AK2663" i="4" a="1"/>
  <c r="AK2663" i="4" s="1"/>
  <c r="AG2665" i="4" a="1"/>
  <c r="AG2665" i="4" s="1"/>
  <c r="AD2844" i="4"/>
  <c r="AK21" i="4" a="1"/>
  <c r="AK21" i="4" s="1"/>
  <c r="AL27" i="4" a="1"/>
  <c r="AL27" i="4" s="1"/>
  <c r="AG1561" i="4" a="1"/>
  <c r="AG1561" i="4" s="1"/>
  <c r="AG1562" i="4" a="1"/>
  <c r="AG1562" i="4" s="1"/>
  <c r="AG1492" i="4" a="1"/>
  <c r="AG1492" i="4" s="1"/>
  <c r="AG1488" i="4" a="1"/>
  <c r="AG1488" i="4" s="1"/>
  <c r="AK1475" i="4" a="1"/>
  <c r="AK1475" i="4" s="1"/>
  <c r="AG1443" i="4" a="1"/>
  <c r="AG1443" i="4" s="1"/>
  <c r="AK1583" i="4" a="1"/>
  <c r="AK1583" i="4" s="1"/>
  <c r="AK1584" i="4" a="1"/>
  <c r="AK1584" i="4" s="1"/>
  <c r="AG1418" i="4" a="1"/>
  <c r="AG1418" i="4" s="1"/>
  <c r="AD1956" i="4"/>
  <c r="AG1646" i="4" a="1"/>
  <c r="AG1646" i="4" s="1"/>
  <c r="AK1600" i="4" a="1"/>
  <c r="AK1600" i="4" s="1"/>
  <c r="AD1642" i="4"/>
  <c r="AH1642" i="4" s="1" a="1"/>
  <c r="AH1642" i="4" s="1"/>
  <c r="AH1549" i="4" a="1"/>
  <c r="AH1549" i="4" s="1"/>
  <c r="AG1644" i="4" a="1"/>
  <c r="AG1644" i="4" s="1"/>
  <c r="AG1555" i="4" a="1"/>
  <c r="AG1555" i="4" s="1"/>
  <c r="AK1893" i="4" a="1"/>
  <c r="AK1893" i="4" s="1"/>
  <c r="AK1425" i="4" a="1"/>
  <c r="AK1425" i="4" s="1"/>
  <c r="AG535" i="4" a="1"/>
  <c r="AG535" i="4" s="1"/>
  <c r="AG554" i="4" a="1"/>
  <c r="AG554" i="4" s="1"/>
  <c r="AD554" i="4"/>
  <c r="AD628" i="4"/>
  <c r="AE628" i="4" s="1"/>
  <c r="AI628" i="4" s="1" a="1"/>
  <c r="AI628" i="4" s="1"/>
  <c r="AD1009" i="4"/>
  <c r="AG1009" i="4" a="1"/>
  <c r="AG1009" i="4" s="1"/>
  <c r="AD603" i="4"/>
  <c r="AL603" i="4" s="1" a="1"/>
  <c r="AL603" i="4" s="1"/>
  <c r="AK603" i="4" a="1"/>
  <c r="AK603" i="4" s="1"/>
  <c r="AF146" i="4"/>
  <c r="AJ146" i="4" s="1" a="1"/>
  <c r="AJ146" i="4" s="1"/>
  <c r="AI146" i="4" a="1"/>
  <c r="AI146" i="4" s="1"/>
  <c r="AD1110" i="4"/>
  <c r="AL1110" i="4" s="1" a="1"/>
  <c r="AL1110" i="4" s="1"/>
  <c r="AG1110" i="4" a="1"/>
  <c r="AG1110" i="4" s="1"/>
  <c r="AD1114" i="4"/>
  <c r="AE1114" i="4" s="1"/>
  <c r="AI1114" i="4" s="1" a="1"/>
  <c r="AI1114" i="4" s="1"/>
  <c r="AG1114" i="4" a="1"/>
  <c r="AG1114" i="4" s="1"/>
  <c r="AK1114" i="4" a="1"/>
  <c r="AK1114" i="4" s="1"/>
  <c r="AD136" i="4"/>
  <c r="AK136" i="4" a="1"/>
  <c r="AK136" i="4" s="1"/>
  <c r="AK740" i="4" a="1"/>
  <c r="AK740" i="4" s="1"/>
  <c r="AD1134" i="4"/>
  <c r="AL1134" i="4" s="1" a="1"/>
  <c r="AL1134" i="4" s="1"/>
  <c r="AG1134" i="4" a="1"/>
  <c r="AG1134" i="4" s="1"/>
  <c r="AK1134" i="4" a="1"/>
  <c r="AK1134" i="4" s="1"/>
  <c r="AD109" i="4"/>
  <c r="AE109" i="4" s="1"/>
  <c r="AI109" i="4" s="1" a="1"/>
  <c r="AI109" i="4" s="1"/>
  <c r="AD937" i="4"/>
  <c r="AE937" i="4" s="1"/>
  <c r="AG404" i="4" a="1"/>
  <c r="AG404" i="4" s="1"/>
  <c r="AE981" i="4"/>
  <c r="AI981" i="4" s="1" a="1"/>
  <c r="AI981" i="4" s="1"/>
  <c r="AG984" i="4" a="1"/>
  <c r="AG984" i="4" s="1"/>
  <c r="AD2663" i="4"/>
  <c r="AG2734" i="4" a="1"/>
  <c r="AG2734" i="4" s="1"/>
  <c r="AD2714" i="4"/>
  <c r="AG24" i="4" a="1"/>
  <c r="AG24" i="4" s="1"/>
  <c r="AK59" i="4" a="1"/>
  <c r="AK59" i="4" s="1"/>
  <c r="AK12" i="4" a="1"/>
  <c r="AK12" i="4" s="1"/>
  <c r="AH27" i="4" a="1"/>
  <c r="AH27" i="4" s="1"/>
  <c r="AE1488" i="4"/>
  <c r="AK1437" i="4" a="1"/>
  <c r="AK1437" i="4" s="1"/>
  <c r="AD1445" i="4"/>
  <c r="AE1445" i="4" s="1"/>
  <c r="AF1445" i="4" s="1"/>
  <c r="AJ1445" i="4" s="1" a="1"/>
  <c r="AJ1445" i="4" s="1"/>
  <c r="AH1683" i="4" a="1"/>
  <c r="AH1683" i="4" s="1"/>
  <c r="AG1584" i="4" a="1"/>
  <c r="AG1584" i="4" s="1"/>
  <c r="AK1593" i="4" a="1"/>
  <c r="AK1593" i="4" s="1"/>
  <c r="AK1614" i="4" a="1"/>
  <c r="AK1614" i="4" s="1"/>
  <c r="AK1969" i="4" a="1"/>
  <c r="AK1969" i="4" s="1"/>
  <c r="AK1602" i="4" a="1"/>
  <c r="AK1602" i="4" s="1"/>
  <c r="AD1553" i="4"/>
  <c r="AE1553" i="4" s="1"/>
  <c r="AF1553" i="4" s="1"/>
  <c r="AD1545" i="4"/>
  <c r="AG1600" i="4" a="1"/>
  <c r="AG1600" i="4" s="1"/>
  <c r="AK1551" i="4" a="1"/>
  <c r="AK1551" i="4" s="1"/>
  <c r="AK1552" i="4" a="1"/>
  <c r="AK1552" i="4" s="1"/>
  <c r="AK1883" i="4" a="1"/>
  <c r="AK1883" i="4" s="1"/>
  <c r="AD1425" i="4"/>
  <c r="AH1425" i="4" s="1" a="1"/>
  <c r="AH1425" i="4" s="1"/>
  <c r="AG1963" i="4" a="1"/>
  <c r="AG1963" i="4" s="1"/>
  <c r="AK1963" i="4" a="1"/>
  <c r="AK1963" i="4" s="1"/>
  <c r="AD535" i="4"/>
  <c r="AD572" i="4"/>
  <c r="AL572" i="4" s="1" a="1"/>
  <c r="AL572" i="4" s="1"/>
  <c r="AG572" i="4" a="1"/>
  <c r="AG572" i="4" s="1"/>
  <c r="AK572" i="4" a="1"/>
  <c r="AK572" i="4" s="1"/>
  <c r="AK491" i="4" a="1"/>
  <c r="AK491" i="4" s="1"/>
  <c r="AD491" i="4"/>
  <c r="AH491" i="4" s="1" a="1"/>
  <c r="AH491" i="4" s="1"/>
  <c r="AD141" i="4"/>
  <c r="AK141" i="4" a="1"/>
  <c r="AK141" i="4" s="1"/>
  <c r="AG754" i="4" a="1"/>
  <c r="AG754" i="4" s="1"/>
  <c r="AD754" i="4"/>
  <c r="AE1006" i="4"/>
  <c r="AI1006" i="4" s="1" a="1"/>
  <c r="AI1006" i="4" s="1"/>
  <c r="AL1006" i="4" a="1"/>
  <c r="AL1006" i="4" s="1"/>
  <c r="AK1007" i="4" a="1"/>
  <c r="AK1007" i="4" s="1"/>
  <c r="AG2756" i="4" a="1"/>
  <c r="AG2756" i="4" s="1"/>
  <c r="AK2756" i="4" a="1"/>
  <c r="AK2756" i="4" s="1"/>
  <c r="AG951" i="4" a="1"/>
  <c r="AG951" i="4" s="1"/>
  <c r="AK43" i="4" a="1"/>
  <c r="AK43" i="4" s="1"/>
  <c r="AG1422" i="4" a="1"/>
  <c r="AG1422" i="4" s="1"/>
  <c r="AD1422" i="4"/>
  <c r="AG536" i="4" a="1"/>
  <c r="AG536" i="4" s="1"/>
  <c r="AD536" i="4"/>
  <c r="AH536" i="4" s="1" a="1"/>
  <c r="AH536" i="4" s="1"/>
  <c r="AD180" i="4"/>
  <c r="AG180" i="4" a="1"/>
  <c r="AG180" i="4" s="1"/>
  <c r="AD1092" i="4"/>
  <c r="AH1092" i="4" s="1" a="1"/>
  <c r="AH1092" i="4" s="1"/>
  <c r="AK1092" i="4" a="1"/>
  <c r="AK1092" i="4" s="1"/>
  <c r="AG1008" i="4" a="1"/>
  <c r="AG1008" i="4" s="1"/>
  <c r="AK1008" i="4" a="1"/>
  <c r="AK1008" i="4" s="1"/>
  <c r="AG744" i="4" a="1"/>
  <c r="AG744" i="4" s="1"/>
  <c r="AD744" i="4"/>
  <c r="AE744" i="4" s="1"/>
  <c r="AM744" i="4" s="1" a="1"/>
  <c r="AM744" i="4" s="1"/>
  <c r="AD526" i="4"/>
  <c r="AL526" i="4" s="1" a="1"/>
  <c r="AL526" i="4" s="1"/>
  <c r="AK526" i="4" a="1"/>
  <c r="AK526" i="4" s="1"/>
  <c r="AD1059" i="4"/>
  <c r="AE1059" i="4" s="1"/>
  <c r="AF1059" i="4" s="1"/>
  <c r="AG1059" i="4" a="1"/>
  <c r="AG1059" i="4" s="1"/>
  <c r="AK514" i="4" a="1"/>
  <c r="AK514" i="4" s="1"/>
  <c r="AG514" i="4" a="1"/>
  <c r="AG514" i="4" s="1"/>
  <c r="AG587" i="4" a="1"/>
  <c r="AG587" i="4" s="1"/>
  <c r="AK587" i="4" a="1"/>
  <c r="AK587" i="4" s="1"/>
  <c r="AH591" i="4" a="1"/>
  <c r="AH591" i="4" s="1"/>
  <c r="AL591" i="4" a="1"/>
  <c r="AL591" i="4" s="1"/>
  <c r="AG611" i="4" a="1"/>
  <c r="AG611" i="4" s="1"/>
  <c r="AK611" i="4" a="1"/>
  <c r="AK611" i="4" s="1"/>
  <c r="AG1028" i="4" a="1"/>
  <c r="AG1028" i="4" s="1"/>
  <c r="AK1028" i="4" a="1"/>
  <c r="AK1028" i="4" s="1"/>
  <c r="AD128" i="4"/>
  <c r="AL128" i="4" s="1" a="1"/>
  <c r="AL128" i="4" s="1"/>
  <c r="AG128" i="4" a="1"/>
  <c r="AG128" i="4" s="1"/>
  <c r="AK128" i="4" a="1"/>
  <c r="AK128" i="4" s="1"/>
  <c r="AG1688" i="4" a="1"/>
  <c r="AG1688" i="4" s="1"/>
  <c r="AK1688" i="4" a="1"/>
  <c r="AK1688" i="4" s="1"/>
  <c r="AD1118" i="4"/>
  <c r="AL1118" i="4" s="1" a="1"/>
  <c r="AL1118" i="4" s="1"/>
  <c r="AG1118" i="4" a="1"/>
  <c r="AG1118" i="4" s="1"/>
  <c r="AG567" i="4" a="1"/>
  <c r="AG567" i="4" s="1"/>
  <c r="AD567" i="4"/>
  <c r="AH567" i="4" s="1" a="1"/>
  <c r="AH567" i="4" s="1"/>
  <c r="AD738" i="4"/>
  <c r="AE738" i="4" s="1"/>
  <c r="AI738" i="4" s="1" a="1"/>
  <c r="AI738" i="4" s="1"/>
  <c r="AK738" i="4" a="1"/>
  <c r="AK738" i="4" s="1"/>
  <c r="AD527" i="4"/>
  <c r="AK527" i="4" a="1"/>
  <c r="AK527" i="4" s="1"/>
  <c r="AK530" i="4" a="1"/>
  <c r="AK530" i="4" s="1"/>
  <c r="AG530" i="4" a="1"/>
  <c r="AG530" i="4" s="1"/>
  <c r="AD573" i="4"/>
  <c r="AL573" i="4" s="1" a="1"/>
  <c r="AL573" i="4" s="1"/>
  <c r="AK573" i="4" a="1"/>
  <c r="AK573" i="4" s="1"/>
  <c r="AD462" i="4"/>
  <c r="AE462" i="4" s="1"/>
  <c r="AF462" i="4" s="1"/>
  <c r="AG462" i="4" a="1"/>
  <c r="AG462" i="4" s="1"/>
  <c r="AK462" i="4" a="1"/>
  <c r="AK462" i="4" s="1"/>
  <c r="AK639" i="4" a="1"/>
  <c r="AK639" i="4" s="1"/>
  <c r="AD639" i="4"/>
  <c r="AL639" i="4" s="1" a="1"/>
  <c r="AL639" i="4" s="1"/>
  <c r="AG639" i="4" a="1"/>
  <c r="AG639" i="4" s="1"/>
  <c r="AK1897" i="4" a="1"/>
  <c r="AK1897" i="4" s="1"/>
  <c r="AG780" i="4" a="1"/>
  <c r="AG780" i="4" s="1"/>
  <c r="AD761" i="4"/>
  <c r="AG556" i="4" a="1"/>
  <c r="AG556" i="4" s="1"/>
  <c r="AD179" i="4"/>
  <c r="AD769" i="4"/>
  <c r="AK469" i="4" a="1"/>
  <c r="AK469" i="4" s="1"/>
  <c r="AG1026" i="4" a="1"/>
  <c r="AG1026" i="4" s="1"/>
  <c r="AG1315" i="4" a="1"/>
  <c r="AG1315" i="4" s="1"/>
  <c r="AK581" i="4" a="1"/>
  <c r="AK581" i="4" s="1"/>
  <c r="AG585" i="4" a="1"/>
  <c r="AG585" i="4" s="1"/>
  <c r="AD1033" i="4"/>
  <c r="AH1033" i="4" s="1" a="1"/>
  <c r="AH1033" i="4" s="1"/>
  <c r="AK163" i="4" a="1"/>
  <c r="AK163" i="4" s="1"/>
  <c r="AD537" i="4"/>
  <c r="AL537" i="4" s="1" a="1"/>
  <c r="AL537" i="4" s="1"/>
  <c r="AK737" i="4" a="1"/>
  <c r="AK737" i="4" s="1"/>
  <c r="AK612" i="4" a="1"/>
  <c r="AK612" i="4" s="1"/>
  <c r="AD1087" i="4"/>
  <c r="AE1087" i="4" s="1"/>
  <c r="AK604" i="4" a="1"/>
  <c r="AK604" i="4" s="1"/>
  <c r="AG607" i="4" a="1"/>
  <c r="AG607" i="4" s="1"/>
  <c r="AG782" i="4" a="1"/>
  <c r="AG782" i="4" s="1"/>
  <c r="AK580" i="4" a="1"/>
  <c r="AK580" i="4" s="1"/>
  <c r="AG1084" i="4" a="1"/>
  <c r="AG1084" i="4" s="1"/>
  <c r="AK1055" i="4" a="1"/>
  <c r="AK1055" i="4" s="1"/>
  <c r="AK1050" i="4" a="1"/>
  <c r="AK1050" i="4" s="1"/>
  <c r="AK1041" i="4" a="1"/>
  <c r="AK1041" i="4" s="1"/>
  <c r="AG749" i="4" a="1"/>
  <c r="AG749" i="4" s="1"/>
  <c r="AK187" i="4" a="1"/>
  <c r="AK187" i="4" s="1"/>
  <c r="AK1104" i="4" a="1"/>
  <c r="AK1104" i="4" s="1"/>
  <c r="AG739" i="4" a="1"/>
  <c r="AG739" i="4" s="1"/>
  <c r="AM995" i="4" a="1"/>
  <c r="AM995" i="4" s="1"/>
  <c r="AG444" i="4" a="1"/>
  <c r="AG444" i="4" s="1"/>
  <c r="AK790" i="4" a="1"/>
  <c r="AK790" i="4" s="1"/>
  <c r="AG516" i="4" a="1"/>
  <c r="AG516" i="4" s="1"/>
  <c r="AK1046" i="4" a="1"/>
  <c r="AK1046" i="4" s="1"/>
  <c r="AG1034" i="4" a="1"/>
  <c r="AG1034" i="4" s="1"/>
  <c r="AK781" i="4" a="1"/>
  <c r="AK781" i="4" s="1"/>
  <c r="AG1047" i="4" a="1"/>
  <c r="AG1047" i="4" s="1"/>
  <c r="AG753" i="4" a="1"/>
  <c r="AG753" i="4" s="1"/>
  <c r="AK539" i="4" a="1"/>
  <c r="AK539" i="4" s="1"/>
  <c r="AG532" i="4" a="1"/>
  <c r="AG532" i="4" s="1"/>
  <c r="AK1018" i="4" a="1"/>
  <c r="AK1018" i="4" s="1"/>
  <c r="AK789" i="4" a="1"/>
  <c r="AK789" i="4" s="1"/>
  <c r="AE782" i="4"/>
  <c r="AK606" i="4" a="1"/>
  <c r="AK606" i="4" s="1"/>
  <c r="AD582" i="4"/>
  <c r="AE582" i="4" s="1"/>
  <c r="AI582" i="4" s="1" a="1"/>
  <c r="AI582" i="4" s="1"/>
  <c r="AG580" i="4" a="1"/>
  <c r="AG580" i="4" s="1"/>
  <c r="AK1036" i="4" a="1"/>
  <c r="AK1036" i="4" s="1"/>
  <c r="AK557" i="4" a="1"/>
  <c r="AK557" i="4" s="1"/>
  <c r="AD523" i="4"/>
  <c r="AE523" i="4" s="1"/>
  <c r="AG570" i="4" a="1"/>
  <c r="AG570" i="4" s="1"/>
  <c r="AK1094" i="4" a="1"/>
  <c r="AK1094" i="4" s="1"/>
  <c r="AD569" i="4"/>
  <c r="AH569" i="4" s="1" a="1"/>
  <c r="AH569" i="4" s="1"/>
  <c r="AD552" i="4"/>
  <c r="AH552" i="4" s="1" a="1"/>
  <c r="AH552" i="4" s="1"/>
  <c r="AG187" i="4" a="1"/>
  <c r="AG187" i="4" s="1"/>
  <c r="AG1104" i="4" a="1"/>
  <c r="AG1104" i="4" s="1"/>
  <c r="AK446" i="4" a="1"/>
  <c r="AK446" i="4" s="1"/>
  <c r="AH995" i="4" a="1"/>
  <c r="AH995" i="4" s="1"/>
  <c r="AG445" i="4" a="1"/>
  <c r="AG445" i="4" s="1"/>
  <c r="AK1596" i="4" a="1"/>
  <c r="AK1596" i="4" s="1"/>
  <c r="AD654" i="4"/>
  <c r="AD604" i="4"/>
  <c r="AG606" i="4" a="1"/>
  <c r="AG606" i="4" s="1"/>
  <c r="AG1106" i="4" a="1"/>
  <c r="AG1106" i="4" s="1"/>
  <c r="AG1036" i="4" a="1"/>
  <c r="AG1036" i="4" s="1"/>
  <c r="AD1044" i="4"/>
  <c r="AH1044" i="4" s="1" a="1"/>
  <c r="AH1044" i="4" s="1"/>
  <c r="AD510" i="4"/>
  <c r="AK1091" i="4" a="1"/>
  <c r="AK1091" i="4" s="1"/>
  <c r="AG448" i="4" a="1"/>
  <c r="AG448" i="4" s="1"/>
  <c r="AD446" i="4"/>
  <c r="AE446" i="4" s="1"/>
  <c r="AF446" i="4" s="1"/>
  <c r="AN446" i="4" s="1" a="1"/>
  <c r="AN446" i="4" s="1"/>
  <c r="AH1004" i="4" a="1"/>
  <c r="AH1004" i="4" s="1"/>
  <c r="AK455" i="4" a="1"/>
  <c r="AK455" i="4" s="1"/>
  <c r="AL149" i="4" a="1"/>
  <c r="AL149" i="4" s="1"/>
  <c r="AE149" i="4"/>
  <c r="AI149" i="4" s="1" a="1"/>
  <c r="AI149" i="4" s="1"/>
  <c r="AH149" i="4" a="1"/>
  <c r="AH149" i="4" s="1"/>
  <c r="AL1680" i="4" a="1"/>
  <c r="AL1680" i="4" s="1"/>
  <c r="AH1680" i="4" a="1"/>
  <c r="AH1680" i="4" s="1"/>
  <c r="AE1680" i="4"/>
  <c r="AI1680" i="4" s="1" a="1"/>
  <c r="AI1680" i="4" s="1"/>
  <c r="AE33" i="4"/>
  <c r="AH33" i="4" a="1"/>
  <c r="AH33" i="4" s="1"/>
  <c r="AL33" i="4" a="1"/>
  <c r="AL33" i="4" s="1"/>
  <c r="AL656" i="4" a="1"/>
  <c r="AL656" i="4" s="1"/>
  <c r="AE656" i="4"/>
  <c r="AI656" i="4" s="1" a="1"/>
  <c r="AI656" i="4" s="1"/>
  <c r="AH656" i="4" a="1"/>
  <c r="AH656" i="4" s="1"/>
  <c r="AL2474" i="4" a="1"/>
  <c r="AL2474" i="4" s="1"/>
  <c r="AE2474" i="4"/>
  <c r="AI2474" i="4" s="1" a="1"/>
  <c r="AI2474" i="4" s="1"/>
  <c r="AH2474" i="4" a="1"/>
  <c r="AH2474" i="4" s="1"/>
  <c r="AE2303" i="4"/>
  <c r="AI2303" i="4" s="1" a="1"/>
  <c r="AI2303" i="4" s="1"/>
  <c r="AH2303" i="4" a="1"/>
  <c r="AH2303" i="4" s="1"/>
  <c r="AL2303" i="4" a="1"/>
  <c r="AL2303" i="4" s="1"/>
  <c r="AD2433" i="4"/>
  <c r="AG2433" i="4" a="1"/>
  <c r="AG2433" i="4" s="1"/>
  <c r="AK2433" i="4" a="1"/>
  <c r="AK2433" i="4" s="1"/>
  <c r="AL2566" i="4" a="1"/>
  <c r="AL2566" i="4" s="1"/>
  <c r="AG2811" i="4" a="1"/>
  <c r="AG2811" i="4" s="1"/>
  <c r="AD2811" i="4"/>
  <c r="AL2811" i="4" s="1" a="1"/>
  <c r="AL2811" i="4" s="1"/>
  <c r="AD2561" i="4"/>
  <c r="AG2561" i="4" a="1"/>
  <c r="AG2561" i="4" s="1"/>
  <c r="AK2561" i="4" a="1"/>
  <c r="AK2561" i="4" s="1"/>
  <c r="AE1167" i="4"/>
  <c r="AI1167" i="4" s="1" a="1"/>
  <c r="AI1167" i="4" s="1"/>
  <c r="AL1167" i="4" a="1"/>
  <c r="AL1167" i="4" s="1"/>
  <c r="AK1108" i="4" a="1"/>
  <c r="AK1108" i="4" s="1"/>
  <c r="AK1690" i="4" a="1"/>
  <c r="AK1690" i="4" s="1"/>
  <c r="AK33" i="4" a="1"/>
  <c r="AK33" i="4" s="1"/>
  <c r="AK2130" i="4" a="1"/>
  <c r="AK2130" i="4" s="1"/>
  <c r="AL2042" i="4" a="1"/>
  <c r="AL2042" i="4" s="1"/>
  <c r="AK2273" i="4" a="1"/>
  <c r="AK2273" i="4" s="1"/>
  <c r="AK2303" i="4" a="1"/>
  <c r="AK2303" i="4" s="1"/>
  <c r="AK2300" i="4" a="1"/>
  <c r="AK2300" i="4" s="1"/>
  <c r="AD2099" i="4"/>
  <c r="AE2099" i="4" s="1"/>
  <c r="AG2099" i="4" a="1"/>
  <c r="AG2099" i="4" s="1"/>
  <c r="AG2384" i="4" a="1"/>
  <c r="AG2384" i="4" s="1"/>
  <c r="AD2384" i="4"/>
  <c r="AH2384" i="4" s="1" a="1"/>
  <c r="AH2384" i="4" s="1"/>
  <c r="AJ2137" i="4" a="1"/>
  <c r="AJ2137" i="4" s="1"/>
  <c r="AN2137" i="4" a="1"/>
  <c r="AN2137" i="4" s="1"/>
  <c r="AD2262" i="4"/>
  <c r="AE2262" i="4" s="1"/>
  <c r="AF2262" i="4" s="1"/>
  <c r="AG2262" i="4" a="1"/>
  <c r="AG2262" i="4" s="1"/>
  <c r="AK2262" i="4" a="1"/>
  <c r="AK2262" i="4" s="1"/>
  <c r="AD2162" i="4"/>
  <c r="AE2162" i="4" s="1"/>
  <c r="AG2162" i="4" a="1"/>
  <c r="AG2162" i="4" s="1"/>
  <c r="AK2162" i="4" a="1"/>
  <c r="AK2162" i="4" s="1"/>
  <c r="AG2164" i="4" a="1"/>
  <c r="AG2164" i="4" s="1"/>
  <c r="AD2164" i="4"/>
  <c r="AD2514" i="4"/>
  <c r="AH2514" i="4" s="1" a="1"/>
  <c r="AH2514" i="4" s="1"/>
  <c r="AG2514" i="4" a="1"/>
  <c r="AG2514" i="4" s="1"/>
  <c r="AK2514" i="4" a="1"/>
  <c r="AK2514" i="4" s="1"/>
  <c r="AD2555" i="4"/>
  <c r="AG2555" i="4" a="1"/>
  <c r="AG2555" i="4" s="1"/>
  <c r="AK2555" i="4" a="1"/>
  <c r="AK2555" i="4" s="1"/>
  <c r="AE2236" i="4"/>
  <c r="AL2236" i="4" a="1"/>
  <c r="AL2236" i="4" s="1"/>
  <c r="AG2265" i="4" a="1"/>
  <c r="AG2265" i="4" s="1"/>
  <c r="AD2265" i="4"/>
  <c r="AH2265" i="4" s="1" a="1"/>
  <c r="AH2265" i="4" s="1"/>
  <c r="AD2241" i="4"/>
  <c r="AH2241" i="4" s="1" a="1"/>
  <c r="AH2241" i="4" s="1"/>
  <c r="AK2241" i="4" a="1"/>
  <c r="AK2241" i="4" s="1"/>
  <c r="AD2242" i="4"/>
  <c r="AG2242" i="4" a="1"/>
  <c r="AG2242" i="4" s="1"/>
  <c r="AK2242" i="4" a="1"/>
  <c r="AK2242" i="4" s="1"/>
  <c r="AD2011" i="4"/>
  <c r="AG2011" i="4" a="1"/>
  <c r="AG2011" i="4" s="1"/>
  <c r="AK2011" i="4" a="1"/>
  <c r="AK2011" i="4" s="1"/>
  <c r="AD2582" i="4"/>
  <c r="AH2582" i="4" s="1" a="1"/>
  <c r="AH2582" i="4" s="1"/>
  <c r="AG2582" i="4" a="1"/>
  <c r="AG2582" i="4" s="1"/>
  <c r="AK2582" i="4" a="1"/>
  <c r="AK2582" i="4" s="1"/>
  <c r="AD795" i="4"/>
  <c r="AL795" i="4" s="1" a="1"/>
  <c r="AL795" i="4" s="1"/>
  <c r="AG795" i="4" a="1"/>
  <c r="AG795" i="4" s="1"/>
  <c r="AK795" i="4" a="1"/>
  <c r="AK795" i="4" s="1"/>
  <c r="AG1999" i="4" a="1"/>
  <c r="AG1999" i="4" s="1"/>
  <c r="AD1999" i="4"/>
  <c r="AH1999" i="4" s="1" a="1"/>
  <c r="AH1999" i="4" s="1"/>
  <c r="AD2498" i="4"/>
  <c r="AG2498" i="4" a="1"/>
  <c r="AG2498" i="4" s="1"/>
  <c r="AK2498" i="4" a="1"/>
  <c r="AK2498" i="4" s="1"/>
  <c r="AE2778" i="4"/>
  <c r="AI2778" i="4" s="1" a="1"/>
  <c r="AI2778" i="4" s="1"/>
  <c r="AH2778" i="4" a="1"/>
  <c r="AH2778" i="4" s="1"/>
  <c r="AL2778" i="4" a="1"/>
  <c r="AL2778" i="4" s="1"/>
  <c r="AG1507" i="4" a="1"/>
  <c r="AG1507" i="4" s="1"/>
  <c r="AD1507" i="4"/>
  <c r="AD1805" i="4"/>
  <c r="AE1805" i="4" s="1"/>
  <c r="AG1805" i="4" a="1"/>
  <c r="AG1805" i="4" s="1"/>
  <c r="AK1805" i="4" a="1"/>
  <c r="AK1805" i="4" s="1"/>
  <c r="AD1926" i="4"/>
  <c r="AG1926" i="4" a="1"/>
  <c r="AG1926" i="4" s="1"/>
  <c r="AK1926" i="4" a="1"/>
  <c r="AK1926" i="4" s="1"/>
  <c r="AG2276" i="4" a="1"/>
  <c r="AG2276" i="4" s="1"/>
  <c r="AK2276" i="4" a="1"/>
  <c r="AK2276" i="4" s="1"/>
  <c r="AG2515" i="4" a="1"/>
  <c r="AG2515" i="4" s="1"/>
  <c r="AD2515" i="4"/>
  <c r="AH2515" i="4" s="1" a="1"/>
  <c r="AH2515" i="4" s="1"/>
  <c r="AD2269" i="4"/>
  <c r="AE2269" i="4" s="1"/>
  <c r="AG2269" i="4" a="1"/>
  <c r="AG2269" i="4" s="1"/>
  <c r="AK2269" i="4" a="1"/>
  <c r="AK2269" i="4" s="1"/>
  <c r="AD2229" i="4"/>
  <c r="AE2229" i="4" s="1"/>
  <c r="AG2229" i="4" a="1"/>
  <c r="AG2229" i="4" s="1"/>
  <c r="AK2229" i="4" a="1"/>
  <c r="AK2229" i="4" s="1"/>
  <c r="AE1148" i="4"/>
  <c r="AI1148" i="4" s="1" a="1"/>
  <c r="AI1148" i="4" s="1"/>
  <c r="AH1148" i="4" a="1"/>
  <c r="AH1148" i="4" s="1"/>
  <c r="AL1148" i="4" a="1"/>
  <c r="AL1148" i="4" s="1"/>
  <c r="AD1784" i="4"/>
  <c r="AG1784" i="4" a="1"/>
  <c r="AG1784" i="4" s="1"/>
  <c r="AK1784" i="4" a="1"/>
  <c r="AK1784" i="4" s="1"/>
  <c r="AD969" i="4"/>
  <c r="AE969" i="4" s="1"/>
  <c r="AG969" i="4" a="1"/>
  <c r="AG969" i="4" s="1"/>
  <c r="AK969" i="4" a="1"/>
  <c r="AK969" i="4" s="1"/>
  <c r="AK908" i="4" a="1"/>
  <c r="AK908" i="4" s="1"/>
  <c r="AG2474" i="4" a="1"/>
  <c r="AG2474" i="4" s="1"/>
  <c r="AG1681" i="4" a="1"/>
  <c r="AG1681" i="4" s="1"/>
  <c r="AK1693" i="4" a="1"/>
  <c r="AK1693" i="4" s="1"/>
  <c r="AK2763" i="4" a="1"/>
  <c r="AK2763" i="4" s="1"/>
  <c r="AG656" i="4" a="1"/>
  <c r="AG656" i="4" s="1"/>
  <c r="AD265" i="4"/>
  <c r="AD276" i="4"/>
  <c r="AH276" i="4" s="1" a="1"/>
  <c r="AH276" i="4" s="1"/>
  <c r="AK155" i="4" a="1"/>
  <c r="AK155" i="4" s="1"/>
  <c r="AG149" i="4" a="1"/>
  <c r="AG149" i="4" s="1"/>
  <c r="AE2313" i="4"/>
  <c r="AI2313" i="4" s="1" a="1"/>
  <c r="AI2313" i="4" s="1"/>
  <c r="AD2423" i="4"/>
  <c r="AD2831" i="4"/>
  <c r="AD2366" i="4"/>
  <c r="AD2376" i="4"/>
  <c r="AD2096" i="4"/>
  <c r="AK2401" i="4" a="1"/>
  <c r="AK2401" i="4" s="1"/>
  <c r="AK2470" i="4" a="1"/>
  <c r="AK2470" i="4" s="1"/>
  <c r="AK2478" i="4" a="1"/>
  <c r="AK2478" i="4" s="1"/>
  <c r="AH2042" i="4" a="1"/>
  <c r="AH2042" i="4" s="1"/>
  <c r="AK2050" i="4" a="1"/>
  <c r="AK2050" i="4" s="1"/>
  <c r="AG2312" i="4" a="1"/>
  <c r="AG2312" i="4" s="1"/>
  <c r="AK2304" i="4" a="1"/>
  <c r="AK2304" i="4" s="1"/>
  <c r="AH2292" i="4" a="1"/>
  <c r="AH2292" i="4" s="1"/>
  <c r="AH2300" i="4" a="1"/>
  <c r="AH2300" i="4" s="1"/>
  <c r="AD2290" i="4"/>
  <c r="AD2275" i="4"/>
  <c r="AE2275" i="4" s="1"/>
  <c r="AK2358" i="4" a="1"/>
  <c r="AK2358" i="4" s="1"/>
  <c r="AE2067" i="4"/>
  <c r="AM2067" i="4" s="1" a="1"/>
  <c r="AM2067" i="4" s="1"/>
  <c r="AH2067" i="4" a="1"/>
  <c r="AH2067" i="4" s="1"/>
  <c r="AD2349" i="4"/>
  <c r="AE2349" i="4" s="1"/>
  <c r="AG2349" i="4" a="1"/>
  <c r="AG2349" i="4" s="1"/>
  <c r="AK2349" i="4" a="1"/>
  <c r="AK2349" i="4" s="1"/>
  <c r="AG2344" i="4" a="1"/>
  <c r="AG2344" i="4" s="1"/>
  <c r="AK2344" i="4" a="1"/>
  <c r="AK2344" i="4" s="1"/>
  <c r="AD2344" i="4"/>
  <c r="AD2456" i="4"/>
  <c r="AG2456" i="4" a="1"/>
  <c r="AG2456" i="4" s="1"/>
  <c r="AG2307" i="4" a="1"/>
  <c r="AG2307" i="4" s="1"/>
  <c r="AD2307" i="4"/>
  <c r="AL2307" i="4" s="1" a="1"/>
  <c r="AL2307" i="4" s="1"/>
  <c r="AD2372" i="4"/>
  <c r="AG2372" i="4" a="1"/>
  <c r="AG2372" i="4" s="1"/>
  <c r="AK2372" i="4" a="1"/>
  <c r="AK2372" i="4" s="1"/>
  <c r="AD2430" i="4"/>
  <c r="AG2430" i="4" a="1"/>
  <c r="AG2430" i="4" s="1"/>
  <c r="AK2430" i="4" a="1"/>
  <c r="AK2430" i="4" s="1"/>
  <c r="AD2422" i="4"/>
  <c r="AG2422" i="4" a="1"/>
  <c r="AG2422" i="4" s="1"/>
  <c r="AK2422" i="4" a="1"/>
  <c r="AK2422" i="4" s="1"/>
  <c r="AE2253" i="4"/>
  <c r="AM2253" i="4" s="1" a="1"/>
  <c r="AM2253" i="4" s="1"/>
  <c r="AH2253" i="4" a="1"/>
  <c r="AH2253" i="4" s="1"/>
  <c r="AL2253" i="4" a="1"/>
  <c r="AL2253" i="4" s="1"/>
  <c r="AD2184" i="4"/>
  <c r="AE2184" i="4" s="1"/>
  <c r="AG2184" i="4" a="1"/>
  <c r="AG2184" i="4" s="1"/>
  <c r="AK2184" i="4" a="1"/>
  <c r="AK2184" i="4" s="1"/>
  <c r="AG2642" i="4" a="1"/>
  <c r="AG2642" i="4" s="1"/>
  <c r="AD2642" i="4"/>
  <c r="AD2238" i="4"/>
  <c r="AG2238" i="4" a="1"/>
  <c r="AG2238" i="4" s="1"/>
  <c r="AK2238" i="4" a="1"/>
  <c r="AK2238" i="4" s="1"/>
  <c r="AI2830" i="4" a="1"/>
  <c r="AI2830" i="4" s="1"/>
  <c r="AM2830" i="4" a="1"/>
  <c r="AM2830" i="4" s="1"/>
  <c r="AE2829" i="4"/>
  <c r="AF2829" i="4" s="1"/>
  <c r="AH2829" i="4" a="1"/>
  <c r="AH2829" i="4" s="1"/>
  <c r="AD2786" i="4"/>
  <c r="AH2786" i="4" s="1" a="1"/>
  <c r="AH2786" i="4" s="1"/>
  <c r="AG2786" i="4" a="1"/>
  <c r="AG2786" i="4" s="1"/>
  <c r="AK2786" i="4" a="1"/>
  <c r="AK2786" i="4" s="1"/>
  <c r="AD1531" i="4"/>
  <c r="AG1531" i="4" a="1"/>
  <c r="AG1531" i="4" s="1"/>
  <c r="AK1531" i="4" a="1"/>
  <c r="AK1531" i="4" s="1"/>
  <c r="AG2740" i="4" a="1"/>
  <c r="AG2740" i="4" s="1"/>
  <c r="AD2740" i="4"/>
  <c r="AK2740" i="4" a="1"/>
  <c r="AK2740" i="4" s="1"/>
  <c r="AD1232" i="4"/>
  <c r="AH1232" i="4" s="1" a="1"/>
  <c r="AH1232" i="4" s="1"/>
  <c r="AG1232" i="4" a="1"/>
  <c r="AG1232" i="4" s="1"/>
  <c r="AK1232" i="4" a="1"/>
  <c r="AK1232" i="4" s="1"/>
  <c r="AD1765" i="4"/>
  <c r="AG1765" i="4" a="1"/>
  <c r="AG1765" i="4" s="1"/>
  <c r="AK1765" i="4" a="1"/>
  <c r="AK1765" i="4" s="1"/>
  <c r="AK896" i="4" a="1"/>
  <c r="AK896" i="4" s="1"/>
  <c r="AD896" i="4"/>
  <c r="AE896" i="4" s="1"/>
  <c r="AD930" i="4"/>
  <c r="AH930" i="4" s="1" a="1"/>
  <c r="AH930" i="4" s="1"/>
  <c r="AG930" i="4" a="1"/>
  <c r="AG930" i="4" s="1"/>
  <c r="AK930" i="4" a="1"/>
  <c r="AK930" i="4" s="1"/>
  <c r="AE84" i="4"/>
  <c r="AL84" i="4" a="1"/>
  <c r="AL84" i="4" s="1"/>
  <c r="AD1790" i="4"/>
  <c r="AG1790" i="4" a="1"/>
  <c r="AG1790" i="4" s="1"/>
  <c r="AK1790" i="4" a="1"/>
  <c r="AK1790" i="4" s="1"/>
  <c r="AE991" i="4"/>
  <c r="AH991" i="4" a="1"/>
  <c r="AH991" i="4" s="1"/>
  <c r="AL991" i="4" a="1"/>
  <c r="AL991" i="4" s="1"/>
  <c r="AK809" i="4" a="1"/>
  <c r="AK809" i="4" s="1"/>
  <c r="AG801" i="4" a="1"/>
  <c r="AG801" i="4" s="1"/>
  <c r="AG1108" i="4" a="1"/>
  <c r="AG1108" i="4" s="1"/>
  <c r="AK742" i="4" a="1"/>
  <c r="AK742" i="4" s="1"/>
  <c r="AD1402" i="4"/>
  <c r="AG1690" i="4" a="1"/>
  <c r="AG1690" i="4" s="1"/>
  <c r="AK1689" i="4" a="1"/>
  <c r="AK1689" i="4" s="1"/>
  <c r="AG33" i="4" a="1"/>
  <c r="AG33" i="4" s="1"/>
  <c r="AG2763" i="4" a="1"/>
  <c r="AG2763" i="4" s="1"/>
  <c r="AK266" i="4" a="1"/>
  <c r="AK266" i="4" s="1"/>
  <c r="AK150" i="4" a="1"/>
  <c r="AK150" i="4" s="1"/>
  <c r="AK248" i="4" a="1"/>
  <c r="AK248" i="4" s="1"/>
  <c r="AG156" i="4" a="1"/>
  <c r="AG156" i="4" s="1"/>
  <c r="AH155" i="4" a="1"/>
  <c r="AH155" i="4" s="1"/>
  <c r="AK157" i="4" a="1"/>
  <c r="AK157" i="4" s="1"/>
  <c r="AK2424" i="4" a="1"/>
  <c r="AK2424" i="4" s="1"/>
  <c r="AK2363" i="4" a="1"/>
  <c r="AK2363" i="4" s="1"/>
  <c r="AK2369" i="4" a="1"/>
  <c r="AK2369" i="4" s="1"/>
  <c r="AK2370" i="4" a="1"/>
  <c r="AK2370" i="4" s="1"/>
  <c r="AK2140" i="4" a="1"/>
  <c r="AK2140" i="4" s="1"/>
  <c r="AG2130" i="4" a="1"/>
  <c r="AG2130" i="4" s="1"/>
  <c r="AH2478" i="4" a="1"/>
  <c r="AH2478" i="4" s="1"/>
  <c r="AK2482" i="4" a="1"/>
  <c r="AK2482" i="4" s="1"/>
  <c r="AG2273" i="4" a="1"/>
  <c r="AG2273" i="4" s="1"/>
  <c r="AK2317" i="4" a="1"/>
  <c r="AK2317" i="4" s="1"/>
  <c r="AG2303" i="4" a="1"/>
  <c r="AG2303" i="4" s="1"/>
  <c r="AG2304" i="4" a="1"/>
  <c r="AG2304" i="4" s="1"/>
  <c r="AG2300" i="4" a="1"/>
  <c r="AG2300" i="4" s="1"/>
  <c r="AD2058" i="4"/>
  <c r="AK2058" i="4" a="1"/>
  <c r="AK2058" i="4" s="1"/>
  <c r="AD2070" i="4"/>
  <c r="AK2070" i="4" a="1"/>
  <c r="AK2070" i="4" s="1"/>
  <c r="AK2332" i="4" a="1"/>
  <c r="AK2332" i="4" s="1"/>
  <c r="AG2332" i="4" a="1"/>
  <c r="AG2332" i="4" s="1"/>
  <c r="AD2352" i="4"/>
  <c r="AE2352" i="4" s="1"/>
  <c r="AI2352" i="4" s="1" a="1"/>
  <c r="AI2352" i="4" s="1"/>
  <c r="AK2352" i="4" a="1"/>
  <c r="AK2352" i="4" s="1"/>
  <c r="AD2348" i="4"/>
  <c r="AH2348" i="4" s="1" a="1"/>
  <c r="AH2348" i="4" s="1"/>
  <c r="AG2348" i="4" a="1"/>
  <c r="AG2348" i="4" s="1"/>
  <c r="AK2348" i="4" a="1"/>
  <c r="AK2348" i="4" s="1"/>
  <c r="AD2357" i="4"/>
  <c r="AH2357" i="4" s="1" a="1"/>
  <c r="AH2357" i="4" s="1"/>
  <c r="AG2357" i="4" a="1"/>
  <c r="AG2357" i="4" s="1"/>
  <c r="AK2357" i="4" a="1"/>
  <c r="AK2357" i="4" s="1"/>
  <c r="AD2288" i="4"/>
  <c r="AG2288" i="4" a="1"/>
  <c r="AG2288" i="4" s="1"/>
  <c r="AK2288" i="4" a="1"/>
  <c r="AK2288" i="4" s="1"/>
  <c r="AG2368" i="4" a="1"/>
  <c r="AG2368" i="4" s="1"/>
  <c r="AD2368" i="4"/>
  <c r="AH2368" i="4" s="1" a="1"/>
  <c r="AH2368" i="4" s="1"/>
  <c r="AG2579" i="4" a="1"/>
  <c r="AG2579" i="4" s="1"/>
  <c r="AD2579" i="4"/>
  <c r="AH2579" i="4" s="1" a="1"/>
  <c r="AH2579" i="4" s="1"/>
  <c r="AD2536" i="4"/>
  <c r="AE2536" i="4" s="1"/>
  <c r="AM2536" i="4" s="1" a="1"/>
  <c r="AM2536" i="4" s="1"/>
  <c r="AG2536" i="4" a="1"/>
  <c r="AG2536" i="4" s="1"/>
  <c r="AK2536" i="4" a="1"/>
  <c r="AK2536" i="4" s="1"/>
  <c r="AG2644" i="4" a="1"/>
  <c r="AG2644" i="4" s="1"/>
  <c r="AD2644" i="4"/>
  <c r="AH2644" i="4" s="1" a="1"/>
  <c r="AH2644" i="4" s="1"/>
  <c r="AE651" i="4"/>
  <c r="AH651" i="4" a="1"/>
  <c r="AH651" i="4" s="1"/>
  <c r="AL651" i="4" a="1"/>
  <c r="AL651" i="4" s="1"/>
  <c r="AG2797" i="4" a="1"/>
  <c r="AG2797" i="4" s="1"/>
  <c r="AD2797" i="4"/>
  <c r="AH2797" i="4" s="1" a="1"/>
  <c r="AH2797" i="4" s="1"/>
  <c r="AG2503" i="4" a="1"/>
  <c r="AG2503" i="4" s="1"/>
  <c r="AD2503" i="4"/>
  <c r="AG2792" i="4" a="1"/>
  <c r="AG2792" i="4" s="1"/>
  <c r="AD2792" i="4"/>
  <c r="AG1162" i="4" a="1"/>
  <c r="AG1162" i="4" s="1"/>
  <c r="AD1162" i="4"/>
  <c r="AG1981" i="4" a="1"/>
  <c r="AG1981" i="4" s="1"/>
  <c r="AD1981" i="4"/>
  <c r="AD2028" i="4"/>
  <c r="AL2028" i="4" s="1" a="1"/>
  <c r="AL2028" i="4" s="1"/>
  <c r="AK2028" i="4" a="1"/>
  <c r="AK2028" i="4" s="1"/>
  <c r="AD836" i="4"/>
  <c r="AH836" i="4" s="1" a="1"/>
  <c r="AH836" i="4" s="1"/>
  <c r="AG836" i="4" a="1"/>
  <c r="AG836" i="4" s="1"/>
  <c r="AK836" i="4" a="1"/>
  <c r="AK836" i="4" s="1"/>
  <c r="AG680" i="4" a="1"/>
  <c r="AG680" i="4" s="1"/>
  <c r="AD680" i="4"/>
  <c r="AH680" i="4" s="1" a="1"/>
  <c r="AH680" i="4" s="1"/>
  <c r="AL2002" i="4" a="1"/>
  <c r="AL2002" i="4" s="1"/>
  <c r="AG2261" i="4" a="1"/>
  <c r="AG2261" i="4" s="1"/>
  <c r="AD2261" i="4"/>
  <c r="AE2791" i="4"/>
  <c r="AI2791" i="4" s="1" a="1"/>
  <c r="AI2791" i="4" s="1"/>
  <c r="AH2791" i="4" a="1"/>
  <c r="AH2791" i="4" s="1"/>
  <c r="AL2791" i="4" a="1"/>
  <c r="AL2791" i="4" s="1"/>
  <c r="AE1598" i="4"/>
  <c r="AH1598" i="4" a="1"/>
  <c r="AH1598" i="4" s="1"/>
  <c r="AL1598" i="4" a="1"/>
  <c r="AL1598" i="4" s="1"/>
  <c r="AE2757" i="4"/>
  <c r="AH2757" i="4" a="1"/>
  <c r="AH2757" i="4" s="1"/>
  <c r="AL2757" i="4" a="1"/>
  <c r="AL2757" i="4" s="1"/>
  <c r="AG809" i="4" a="1"/>
  <c r="AG809" i="4" s="1"/>
  <c r="AL805" i="4" a="1"/>
  <c r="AL805" i="4" s="1"/>
  <c r="AG742" i="4" a="1"/>
  <c r="AG742" i="4" s="1"/>
  <c r="AD332" i="4"/>
  <c r="AH332" i="4" s="1" a="1"/>
  <c r="AH332" i="4" s="1"/>
  <c r="AK1401" i="4" a="1"/>
  <c r="AK1401" i="4" s="1"/>
  <c r="AG1689" i="4" a="1"/>
  <c r="AG1689" i="4" s="1"/>
  <c r="AD1144" i="4"/>
  <c r="AK329" i="4" a="1"/>
  <c r="AK329" i="4" s="1"/>
  <c r="AL263" i="4" a="1"/>
  <c r="AL263" i="4" s="1"/>
  <c r="AG150" i="4" a="1"/>
  <c r="AG150" i="4" s="1"/>
  <c r="AL1054" i="4" a="1"/>
  <c r="AL1054" i="4" s="1"/>
  <c r="AG157" i="4" a="1"/>
  <c r="AG157" i="4" s="1"/>
  <c r="AD153" i="4"/>
  <c r="AL153" i="4" s="1" a="1"/>
  <c r="AL153" i="4" s="1"/>
  <c r="AK2041" i="4" a="1"/>
  <c r="AK2041" i="4" s="1"/>
  <c r="AK2094" i="4" a="1"/>
  <c r="AK2094" i="4" s="1"/>
  <c r="AL2270" i="4" a="1"/>
  <c r="AL2270" i="4" s="1"/>
  <c r="AK2412" i="4" a="1"/>
  <c r="AK2412" i="4" s="1"/>
  <c r="AG2369" i="4" a="1"/>
  <c r="AG2369" i="4" s="1"/>
  <c r="AH2374" i="4" a="1"/>
  <c r="AH2374" i="4" s="1"/>
  <c r="AK2377" i="4" a="1"/>
  <c r="AK2377" i="4" s="1"/>
  <c r="AG2140" i="4" a="1"/>
  <c r="AG2140" i="4" s="1"/>
  <c r="AG2470" i="4" a="1"/>
  <c r="AG2470" i="4" s="1"/>
  <c r="AD2482" i="4"/>
  <c r="AH2482" i="4" s="1" a="1"/>
  <c r="AH2482" i="4" s="1"/>
  <c r="AD2317" i="4"/>
  <c r="AE2317" i="4" s="1"/>
  <c r="AD2048" i="4"/>
  <c r="AK2316" i="4" a="1"/>
  <c r="AK2316" i="4" s="1"/>
  <c r="AD2142" i="4"/>
  <c r="AE2142" i="4" s="1"/>
  <c r="AF2142" i="4" s="1"/>
  <c r="AK2142" i="4" a="1"/>
  <c r="AK2142" i="4" s="1"/>
  <c r="AD2053" i="4"/>
  <c r="AK2053" i="4" a="1"/>
  <c r="AK2053" i="4" s="1"/>
  <c r="AE2342" i="4"/>
  <c r="AM2342" i="4" s="1" a="1"/>
  <c r="AM2342" i="4" s="1"/>
  <c r="AH2342" i="4" a="1"/>
  <c r="AH2342" i="4" s="1"/>
  <c r="AD2336" i="4"/>
  <c r="AE2336" i="4" s="1"/>
  <c r="AF2336" i="4" s="1"/>
  <c r="AK2336" i="4" a="1"/>
  <c r="AK2336" i="4" s="1"/>
  <c r="AD2331" i="4"/>
  <c r="AE2331" i="4" s="1"/>
  <c r="AG2331" i="4" a="1"/>
  <c r="AG2331" i="4" s="1"/>
  <c r="AD2062" i="4"/>
  <c r="AE2062" i="4" s="1"/>
  <c r="AD2059" i="4"/>
  <c r="AG2059" i="4" a="1"/>
  <c r="AG2059" i="4" s="1"/>
  <c r="AG2135" i="4" a="1"/>
  <c r="AG2135" i="4" s="1"/>
  <c r="AD2135" i="4"/>
  <c r="AE2305" i="4"/>
  <c r="AI2305" i="4" s="1" a="1"/>
  <c r="AI2305" i="4" s="1"/>
  <c r="AH2305" i="4" a="1"/>
  <c r="AH2305" i="4" s="1"/>
  <c r="AL2305" i="4" a="1"/>
  <c r="AL2305" i="4" s="1"/>
  <c r="AG2107" i="4" a="1"/>
  <c r="AG2107" i="4" s="1"/>
  <c r="AD2107" i="4"/>
  <c r="AH2107" i="4" s="1" a="1"/>
  <c r="AH2107" i="4" s="1"/>
  <c r="AE2132" i="4"/>
  <c r="AI2132" i="4" s="1" a="1"/>
  <c r="AI2132" i="4" s="1"/>
  <c r="AH2132" i="4" a="1"/>
  <c r="AH2132" i="4" s="1"/>
  <c r="AL2132" i="4" a="1"/>
  <c r="AL2132" i="4" s="1"/>
  <c r="AD2209" i="4"/>
  <c r="AL2209" i="4" s="1" a="1"/>
  <c r="AL2209" i="4" s="1"/>
  <c r="AG2209" i="4" a="1"/>
  <c r="AG2209" i="4" s="1"/>
  <c r="AK2209" i="4" a="1"/>
  <c r="AK2209" i="4" s="1"/>
  <c r="AD2659" i="4"/>
  <c r="AG2659" i="4" a="1"/>
  <c r="AG2659" i="4" s="1"/>
  <c r="AK2659" i="4" a="1"/>
  <c r="AK2659" i="4" s="1"/>
  <c r="AD2170" i="4"/>
  <c r="AG2170" i="4" a="1"/>
  <c r="AG2170" i="4" s="1"/>
  <c r="AK2170" i="4" a="1"/>
  <c r="AK2170" i="4" s="1"/>
  <c r="AG2636" i="4" a="1"/>
  <c r="AG2636" i="4" s="1"/>
  <c r="AD2636" i="4"/>
  <c r="AH2636" i="4" s="1" a="1"/>
  <c r="AH2636" i="4" s="1"/>
  <c r="AL2214" i="4" a="1"/>
  <c r="AL2214" i="4" s="1"/>
  <c r="AE2214" i="4"/>
  <c r="AH2214" i="4" a="1"/>
  <c r="AH2214" i="4" s="1"/>
  <c r="AE2828" i="4"/>
  <c r="AM2828" i="4" s="1" a="1"/>
  <c r="AM2828" i="4" s="1"/>
  <c r="AL2828" i="4" a="1"/>
  <c r="AL2828" i="4" s="1"/>
  <c r="AH2592" i="4" a="1"/>
  <c r="AH2592" i="4" s="1"/>
  <c r="AJ2191" i="4" a="1"/>
  <c r="AJ2191" i="4" s="1"/>
  <c r="AN2191" i="4" a="1"/>
  <c r="AN2191" i="4" s="1"/>
  <c r="AD2834" i="4"/>
  <c r="AG2834" i="4" a="1"/>
  <c r="AG2834" i="4" s="1"/>
  <c r="AK2834" i="4" a="1"/>
  <c r="AK2834" i="4" s="1"/>
  <c r="AJ2593" i="4" a="1"/>
  <c r="AJ2593" i="4" s="1"/>
  <c r="AN2593" i="4" a="1"/>
  <c r="AN2593" i="4" s="1"/>
  <c r="AI2595" i="4" a="1"/>
  <c r="AI2595" i="4" s="1"/>
  <c r="AD800" i="4"/>
  <c r="AG800" i="4" a="1"/>
  <c r="AG800" i="4" s="1"/>
  <c r="AK800" i="4" a="1"/>
  <c r="AK800" i="4" s="1"/>
  <c r="AG2783" i="4" a="1"/>
  <c r="AG2783" i="4" s="1"/>
  <c r="AD2783" i="4"/>
  <c r="AH2783" i="4" s="1" a="1"/>
  <c r="AH2783" i="4" s="1"/>
  <c r="AG2754" i="4" a="1"/>
  <c r="AG2754" i="4" s="1"/>
  <c r="AD2754" i="4"/>
  <c r="AH2504" i="4" a="1"/>
  <c r="AH2504" i="4" s="1"/>
  <c r="AL2504" i="4" a="1"/>
  <c r="AL2504" i="4" s="1"/>
  <c r="AE2504" i="4"/>
  <c r="AI2504" i="4" s="1" a="1"/>
  <c r="AI2504" i="4" s="1"/>
  <c r="AK2505" i="4" a="1"/>
  <c r="AK2505" i="4" s="1"/>
  <c r="AD2505" i="4"/>
  <c r="AL2505" i="4" s="1" a="1"/>
  <c r="AL2505" i="4" s="1"/>
  <c r="AE2506" i="4"/>
  <c r="AM2506" i="4" s="1" a="1"/>
  <c r="AM2506" i="4" s="1"/>
  <c r="AH2506" i="4" a="1"/>
  <c r="AH2506" i="4" s="1"/>
  <c r="AL2506" i="4" a="1"/>
  <c r="AL2506" i="4" s="1"/>
  <c r="AG1216" i="4" a="1"/>
  <c r="AG1216" i="4" s="1"/>
  <c r="AD1216" i="4"/>
  <c r="AE1141" i="4"/>
  <c r="AI1141" i="4" s="1" a="1"/>
  <c r="AI1141" i="4" s="1"/>
  <c r="AH1141" i="4" a="1"/>
  <c r="AH1141" i="4" s="1"/>
  <c r="AL1141" i="4" a="1"/>
  <c r="AL1141" i="4" s="1"/>
  <c r="AK307" i="4" a="1"/>
  <c r="AK307" i="4" s="1"/>
  <c r="AD307" i="4"/>
  <c r="AL307" i="4" s="1" a="1"/>
  <c r="AL307" i="4" s="1"/>
  <c r="AD2063" i="4"/>
  <c r="AG2063" i="4" a="1"/>
  <c r="AG2063" i="4" s="1"/>
  <c r="AK2063" i="4" a="1"/>
  <c r="AK2063" i="4" s="1"/>
  <c r="AD2154" i="4"/>
  <c r="AH2154" i="4" s="1" a="1"/>
  <c r="AH2154" i="4" s="1"/>
  <c r="AG2154" i="4" a="1"/>
  <c r="AG2154" i="4" s="1"/>
  <c r="AK2154" i="4" a="1"/>
  <c r="AK2154" i="4" s="1"/>
  <c r="AG2255" i="4" a="1"/>
  <c r="AG2255" i="4" s="1"/>
  <c r="AD2255" i="4"/>
  <c r="AH2255" i="4" s="1" a="1"/>
  <c r="AH2255" i="4" s="1"/>
  <c r="AG2239" i="4" a="1"/>
  <c r="AG2239" i="4" s="1"/>
  <c r="AD2239" i="4"/>
  <c r="AH2239" i="4" s="1" a="1"/>
  <c r="AH2239" i="4" s="1"/>
  <c r="AD2630" i="4"/>
  <c r="AG2630" i="4" a="1"/>
  <c r="AG2630" i="4" s="1"/>
  <c r="AK2630" i="4" a="1"/>
  <c r="AK2630" i="4" s="1"/>
  <c r="AD799" i="4"/>
  <c r="AE799" i="4" s="1"/>
  <c r="AM799" i="4" s="1" a="1"/>
  <c r="AM799" i="4" s="1"/>
  <c r="AG799" i="4" a="1"/>
  <c r="AG799" i="4" s="1"/>
  <c r="AK799" i="4" a="1"/>
  <c r="AK799" i="4" s="1"/>
  <c r="AE2008" i="4"/>
  <c r="AM2008" i="4" s="1" a="1"/>
  <c r="AM2008" i="4" s="1"/>
  <c r="AH2008" i="4" a="1"/>
  <c r="AH2008" i="4" s="1"/>
  <c r="AL2008" i="4" a="1"/>
  <c r="AL2008" i="4" s="1"/>
  <c r="AG2755" i="4" a="1"/>
  <c r="AG2755" i="4" s="1"/>
  <c r="AD2755" i="4"/>
  <c r="AK2755" i="4" a="1"/>
  <c r="AK2755" i="4" s="1"/>
  <c r="AD2029" i="4"/>
  <c r="AG2029" i="4" a="1"/>
  <c r="AG2029" i="4" s="1"/>
  <c r="AK2029" i="4" a="1"/>
  <c r="AK2029" i="4" s="1"/>
  <c r="AG329" i="4" a="1"/>
  <c r="AG329" i="4" s="1"/>
  <c r="AH263" i="4" a="1"/>
  <c r="AH263" i="4" s="1"/>
  <c r="AG2041" i="4" a="1"/>
  <c r="AG2041" i="4" s="1"/>
  <c r="AG2094" i="4" a="1"/>
  <c r="AG2094" i="4" s="1"/>
  <c r="AG2412" i="4" a="1"/>
  <c r="AG2412" i="4" s="1"/>
  <c r="AK2409" i="4" a="1"/>
  <c r="AK2409" i="4" s="1"/>
  <c r="AK2124" i="4" a="1"/>
  <c r="AK2124" i="4" s="1"/>
  <c r="AG2377" i="4" a="1"/>
  <c r="AG2377" i="4" s="1"/>
  <c r="AK2136" i="4" a="1"/>
  <c r="AK2136" i="4" s="1"/>
  <c r="AD2440" i="4"/>
  <c r="AL2440" i="4" s="1" a="1"/>
  <c r="AL2440" i="4" s="1"/>
  <c r="AK2438" i="4" a="1"/>
  <c r="AK2438" i="4" s="1"/>
  <c r="AD2473" i="4"/>
  <c r="AH2473" i="4" s="1" a="1"/>
  <c r="AH2473" i="4" s="1"/>
  <c r="AK2480" i="4" a="1"/>
  <c r="AK2480" i="4" s="1"/>
  <c r="AD2046" i="4"/>
  <c r="AK2310" i="4" a="1"/>
  <c r="AK2310" i="4" s="1"/>
  <c r="AD2297" i="4"/>
  <c r="AE2297" i="4" s="1"/>
  <c r="AK2291" i="4" a="1"/>
  <c r="AK2291" i="4" s="1"/>
  <c r="AL2057" i="4" a="1"/>
  <c r="AL2057" i="4" s="1"/>
  <c r="AD2492" i="4"/>
  <c r="AH2492" i="4" s="1" a="1"/>
  <c r="AH2492" i="4" s="1"/>
  <c r="AD2276" i="4"/>
  <c r="AE2329" i="4"/>
  <c r="AI2329" i="4" s="1" a="1"/>
  <c r="AI2329" i="4" s="1"/>
  <c r="AH2329" i="4" a="1"/>
  <c r="AH2329" i="4" s="1"/>
  <c r="AL2329" i="4" a="1"/>
  <c r="AL2329" i="4" s="1"/>
  <c r="AD2279" i="4"/>
  <c r="AE2279" i="4" s="1"/>
  <c r="AI2279" i="4" s="1" a="1"/>
  <c r="AI2279" i="4" s="1"/>
  <c r="AG2279" i="4" a="1"/>
  <c r="AG2279" i="4" s="1"/>
  <c r="AK2279" i="4" a="1"/>
  <c r="AK2279" i="4" s="1"/>
  <c r="AD2119" i="4"/>
  <c r="AG2119" i="4" a="1"/>
  <c r="AG2119" i="4" s="1"/>
  <c r="AJ2386" i="4" a="1"/>
  <c r="AJ2386" i="4" s="1"/>
  <c r="AN2386" i="4" a="1"/>
  <c r="AN2386" i="4" s="1"/>
  <c r="AG2513" i="4" a="1"/>
  <c r="AG2513" i="4" s="1"/>
  <c r="AD2513" i="4"/>
  <c r="AH2513" i="4" s="1" a="1"/>
  <c r="AH2513" i="4" s="1"/>
  <c r="AG2608" i="4" a="1"/>
  <c r="AG2608" i="4" s="1"/>
  <c r="AD2608" i="4"/>
  <c r="AE2608" i="4" s="1"/>
  <c r="AG2806" i="4" a="1"/>
  <c r="AG2806" i="4" s="1"/>
  <c r="AD2806" i="4"/>
  <c r="AH2806" i="4" s="1" a="1"/>
  <c r="AH2806" i="4" s="1"/>
  <c r="AD2813" i="4"/>
  <c r="AG2813" i="4" a="1"/>
  <c r="AG2813" i="4" s="1"/>
  <c r="AK2813" i="4" a="1"/>
  <c r="AK2813" i="4" s="1"/>
  <c r="AE2178" i="4"/>
  <c r="AL2178" i="4" a="1"/>
  <c r="AL2178" i="4" s="1"/>
  <c r="AG2243" i="4" a="1"/>
  <c r="AG2243" i="4" s="1"/>
  <c r="AD2243" i="4"/>
  <c r="AE2243" i="4" s="1"/>
  <c r="AK2243" i="4" a="1"/>
  <c r="AK2243" i="4" s="1"/>
  <c r="AD2826" i="4"/>
  <c r="AG2826" i="4" a="1"/>
  <c r="AG2826" i="4" s="1"/>
  <c r="AK2826" i="4" a="1"/>
  <c r="AK2826" i="4" s="1"/>
  <c r="AD2549" i="4"/>
  <c r="AE2549" i="4" s="1"/>
  <c r="AG2549" i="4" a="1"/>
  <c r="AG2549" i="4" s="1"/>
  <c r="AK2549" i="4" a="1"/>
  <c r="AK2549" i="4" s="1"/>
  <c r="AD2542" i="4"/>
  <c r="AG2542" i="4" a="1"/>
  <c r="AG2542" i="4" s="1"/>
  <c r="AK2542" i="4" a="1"/>
  <c r="AK2542" i="4" s="1"/>
  <c r="AD2038" i="4"/>
  <c r="AK2038" i="4" a="1"/>
  <c r="AK2038" i="4" s="1"/>
  <c r="AE2540" i="4"/>
  <c r="AF2540" i="4" s="1"/>
  <c r="AH2540" i="4" a="1"/>
  <c r="AH2540" i="4" s="1"/>
  <c r="AL2540" i="4" a="1"/>
  <c r="AL2540" i="4" s="1"/>
  <c r="AG206" i="4" a="1"/>
  <c r="AG206" i="4" s="1"/>
  <c r="AD206" i="4"/>
  <c r="AH206" i="4" s="1" a="1"/>
  <c r="AH206" i="4" s="1"/>
  <c r="AE2001" i="4"/>
  <c r="AI2001" i="4" s="1" a="1"/>
  <c r="AI2001" i="4" s="1"/>
  <c r="AH2001" i="4" a="1"/>
  <c r="AH2001" i="4" s="1"/>
  <c r="AL2001" i="4" a="1"/>
  <c r="AL2001" i="4" s="1"/>
  <c r="AE2819" i="4"/>
  <c r="AD1712" i="4"/>
  <c r="AL1712" i="4" s="1" a="1"/>
  <c r="AL1712" i="4" s="1"/>
  <c r="AK1712" i="4" a="1"/>
  <c r="AK1712" i="4" s="1"/>
  <c r="AD725" i="4"/>
  <c r="AH725" i="4" s="1" a="1"/>
  <c r="AH725" i="4" s="1"/>
  <c r="AG725" i="4" a="1"/>
  <c r="AG725" i="4" s="1"/>
  <c r="AK725" i="4" a="1"/>
  <c r="AK725" i="4" s="1"/>
  <c r="AH2333" i="4" a="1"/>
  <c r="AH2333" i="4" s="1"/>
  <c r="AK2364" i="4" a="1"/>
  <c r="AK2364" i="4" s="1"/>
  <c r="AK2458" i="4" a="1"/>
  <c r="AK2458" i="4" s="1"/>
  <c r="AG2045" i="4" a="1"/>
  <c r="AG2045" i="4" s="1"/>
  <c r="AH2306" i="4" a="1"/>
  <c r="AH2306" i="4" s="1"/>
  <c r="AK2077" i="4" a="1"/>
  <c r="AK2077" i="4" s="1"/>
  <c r="AK2371" i="4" a="1"/>
  <c r="AK2371" i="4" s="1"/>
  <c r="AG2080" i="4" a="1"/>
  <c r="AG2080" i="4" s="1"/>
  <c r="AH2436" i="4" a="1"/>
  <c r="AH2436" i="4" s="1"/>
  <c r="AD2405" i="4"/>
  <c r="AE2405" i="4" s="1"/>
  <c r="AF2405" i="4" s="1"/>
  <c r="AD2463" i="4"/>
  <c r="AG2464" i="4" a="1"/>
  <c r="AG2464" i="4" s="1"/>
  <c r="AG2383" i="4" a="1"/>
  <c r="AG2383" i="4" s="1"/>
  <c r="AD2123" i="4"/>
  <c r="AK2091" i="4" a="1"/>
  <c r="AK2091" i="4" s="1"/>
  <c r="AG2453" i="4" a="1"/>
  <c r="AG2453" i="4" s="1"/>
  <c r="AG2466" i="4" a="1"/>
  <c r="AG2466" i="4" s="1"/>
  <c r="AK2432" i="4" a="1"/>
  <c r="AK2432" i="4" s="1"/>
  <c r="AK2090" i="4" a="1"/>
  <c r="AK2090" i="4" s="1"/>
  <c r="AD2127" i="4"/>
  <c r="AH2127" i="4" s="1" a="1"/>
  <c r="AH2127" i="4" s="1"/>
  <c r="AH2095" i="4" a="1"/>
  <c r="AH2095" i="4" s="1"/>
  <c r="AD2441" i="4"/>
  <c r="AG2393" i="4" a="1"/>
  <c r="AG2393" i="4" s="1"/>
  <c r="AD2075" i="4"/>
  <c r="AE2075" i="4" s="1"/>
  <c r="AF2075" i="4" s="1"/>
  <c r="AN2075" i="4" s="1" a="1"/>
  <c r="AN2075" i="4" s="1"/>
  <c r="AH2442" i="4" a="1"/>
  <c r="AH2442" i="4" s="1"/>
  <c r="AI2079" i="4" a="1"/>
  <c r="AI2079" i="4" s="1"/>
  <c r="AD2379" i="4"/>
  <c r="AE2379" i="4" s="1"/>
  <c r="AK2081" i="4" a="1"/>
  <c r="AK2081" i="4" s="1"/>
  <c r="AD2382" i="4"/>
  <c r="AL2382" i="4" s="1" a="1"/>
  <c r="AL2382" i="4" s="1"/>
  <c r="AG2283" i="4" a="1"/>
  <c r="AG2283" i="4" s="1"/>
  <c r="AD2120" i="4"/>
  <c r="AE2120" i="4" s="1"/>
  <c r="AG2468" i="4" a="1"/>
  <c r="AG2468" i="4" s="1"/>
  <c r="AG2113" i="4" a="1"/>
  <c r="AG2113" i="4" s="1"/>
  <c r="AH2084" i="4" a="1"/>
  <c r="AH2084" i="4" s="1"/>
  <c r="AD2395" i="4"/>
  <c r="AG2460" i="4" a="1"/>
  <c r="AG2460" i="4" s="1"/>
  <c r="AH2459" i="4" a="1"/>
  <c r="AH2459" i="4" s="1"/>
  <c r="AD2128" i="4"/>
  <c r="AE2128" i="4" s="1"/>
  <c r="AD2476" i="4"/>
  <c r="AH2476" i="4" s="1" a="1"/>
  <c r="AH2476" i="4" s="1"/>
  <c r="AK2093" i="4" a="1"/>
  <c r="AK2093" i="4" s="1"/>
  <c r="AG2399" i="4" a="1"/>
  <c r="AG2399" i="4" s="1"/>
  <c r="AK2115" i="4" a="1"/>
  <c r="AK2115" i="4" s="1"/>
  <c r="AK2204" i="4" a="1"/>
  <c r="AK2204" i="4" s="1"/>
  <c r="AH2159" i="4" a="1"/>
  <c r="AH2159" i="4" s="1"/>
  <c r="AG2153" i="4" a="1"/>
  <c r="AG2153" i="4" s="1"/>
  <c r="AD2517" i="4"/>
  <c r="AG2257" i="4" a="1"/>
  <c r="AG2257" i="4" s="1"/>
  <c r="AE2258" i="4"/>
  <c r="AI2258" i="4" s="1" a="1"/>
  <c r="AI2258" i="4" s="1"/>
  <c r="AG2165" i="4" a="1"/>
  <c r="AG2165" i="4" s="1"/>
  <c r="AE2809" i="4"/>
  <c r="AI2809" i="4" s="1" a="1"/>
  <c r="AI2809" i="4" s="1"/>
  <c r="AE2614" i="4"/>
  <c r="AI2614" i="4" s="1" a="1"/>
  <c r="AI2614" i="4" s="1"/>
  <c r="AD2610" i="4"/>
  <c r="AH2610" i="4" s="1" a="1"/>
  <c r="AH2610" i="4" s="1"/>
  <c r="AD2807" i="4"/>
  <c r="AG2803" i="4" a="1"/>
  <c r="AG2803" i="4" s="1"/>
  <c r="AG2573" i="4" a="1"/>
  <c r="AG2573" i="4" s="1"/>
  <c r="AH2521" i="4" a="1"/>
  <c r="AH2521" i="4" s="1"/>
  <c r="AD2167" i="4"/>
  <c r="AE2167" i="4" s="1"/>
  <c r="AM2167" i="4" s="1" a="1"/>
  <c r="AM2167" i="4" s="1"/>
  <c r="AD2599" i="4"/>
  <c r="AD2652" i="4"/>
  <c r="AG2629" i="4" a="1"/>
  <c r="AG2629" i="4" s="1"/>
  <c r="AH2625" i="4" a="1"/>
  <c r="AH2625" i="4" s="1"/>
  <c r="AD2169" i="4"/>
  <c r="AD2211" i="4"/>
  <c r="AH2211" i="4" s="1" a="1"/>
  <c r="AH2211" i="4" s="1"/>
  <c r="AK2585" i="4" a="1"/>
  <c r="AK2585" i="4" s="1"/>
  <c r="AG2034" i="4" a="1"/>
  <c r="AG2034" i="4" s="1"/>
  <c r="AH2230" i="4" a="1"/>
  <c r="AH2230" i="4" s="1"/>
  <c r="AD2650" i="4"/>
  <c r="AD2602" i="4"/>
  <c r="AE2602" i="4" s="1"/>
  <c r="AD2531" i="4"/>
  <c r="AD2634" i="4"/>
  <c r="AG2633" i="4" a="1"/>
  <c r="AG2633" i="4" s="1"/>
  <c r="AD2631" i="4"/>
  <c r="AD2564" i="4"/>
  <c r="AL2554" i="4" a="1"/>
  <c r="AL2554" i="4" s="1"/>
  <c r="AD2563" i="4"/>
  <c r="AH2563" i="4" s="1" a="1"/>
  <c r="AH2563" i="4" s="1"/>
  <c r="AK2179" i="4" a="1"/>
  <c r="AK2179" i="4" s="1"/>
  <c r="AD2015" i="4"/>
  <c r="AD2022" i="4"/>
  <c r="AH2022" i="4" s="1" a="1"/>
  <c r="AH2022" i="4" s="1"/>
  <c r="AK2018" i="4" a="1"/>
  <c r="AK2018" i="4" s="1"/>
  <c r="AD2624" i="4"/>
  <c r="AL2624" i="4" s="1" a="1"/>
  <c r="AL2624" i="4" s="1"/>
  <c r="AH2528" i="4" a="1"/>
  <c r="AH2528" i="4" s="1"/>
  <c r="AG2559" i="4" a="1"/>
  <c r="AG2559" i="4" s="1"/>
  <c r="AD2612" i="4"/>
  <c r="AH2612" i="4" s="1" a="1"/>
  <c r="AH2612" i="4" s="1"/>
  <c r="AM2215" i="4" a="1"/>
  <c r="AM2215" i="4" s="1"/>
  <c r="AG2215" i="4" a="1"/>
  <c r="AG2215" i="4" s="1"/>
  <c r="AD2589" i="4"/>
  <c r="AL2589" i="4" s="1" a="1"/>
  <c r="AL2589" i="4" s="1"/>
  <c r="AG2219" i="4" a="1"/>
  <c r="AG2219" i="4" s="1"/>
  <c r="AD2827" i="4"/>
  <c r="AH2590" i="4" a="1"/>
  <c r="AH2590" i="4" s="1"/>
  <c r="AG2591" i="4" a="1"/>
  <c r="AG2591" i="4" s="1"/>
  <c r="AK2829" i="4" a="1"/>
  <c r="AK2829" i="4" s="1"/>
  <c r="AG2193" i="4" a="1"/>
  <c r="AG2193" i="4" s="1"/>
  <c r="AH2190" i="4" a="1"/>
  <c r="AH2190" i="4" s="1"/>
  <c r="AG2824" i="4" a="1"/>
  <c r="AG2824" i="4" s="1"/>
  <c r="AG2195" i="4" a="1"/>
  <c r="AG2195" i="4" s="1"/>
  <c r="AD2551" i="4"/>
  <c r="AE2249" i="4"/>
  <c r="AI2249" i="4" s="1" a="1"/>
  <c r="AI2249" i="4" s="1"/>
  <c r="AD2580" i="4"/>
  <c r="AL2571" i="4" a="1"/>
  <c r="AL2571" i="4" s="1"/>
  <c r="AK2586" i="4" a="1"/>
  <c r="AK2586" i="4" s="1"/>
  <c r="AG2799" i="4" a="1"/>
  <c r="AG2799" i="4" s="1"/>
  <c r="AG2814" i="4" a="1"/>
  <c r="AG2814" i="4" s="1"/>
  <c r="AD2815" i="4"/>
  <c r="AE2815" i="4" s="1"/>
  <c r="AG2177" i="4" a="1"/>
  <c r="AG2177" i="4" s="1"/>
  <c r="AD2037" i="4"/>
  <c r="AE2037" i="4" s="1"/>
  <c r="AK2205" i="4" a="1"/>
  <c r="AK2205" i="4" s="1"/>
  <c r="AK2539" i="4" a="1"/>
  <c r="AK2539" i="4" s="1"/>
  <c r="AK2532" i="4" a="1"/>
  <c r="AK2532" i="4" s="1"/>
  <c r="AD2795" i="4"/>
  <c r="AL2784" i="4" a="1"/>
  <c r="AL2784" i="4" s="1"/>
  <c r="AD201" i="4"/>
  <c r="AK203" i="4" a="1"/>
  <c r="AK203" i="4" s="1"/>
  <c r="AD2724" i="4"/>
  <c r="AL642" i="4" a="1"/>
  <c r="AL642" i="4" s="1"/>
  <c r="AD200" i="4"/>
  <c r="AK207" i="4" a="1"/>
  <c r="AK207" i="4" s="1"/>
  <c r="AG205" i="4" a="1"/>
  <c r="AG205" i="4" s="1"/>
  <c r="AK810" i="4" a="1"/>
  <c r="AK810" i="4" s="1"/>
  <c r="AH650" i="4" a="1"/>
  <c r="AH650" i="4" s="1"/>
  <c r="AG1996" i="4" a="1"/>
  <c r="AG1996" i="4" s="1"/>
  <c r="AK1995" i="4" a="1"/>
  <c r="AK1995" i="4" s="1"/>
  <c r="AH2030" i="4" a="1"/>
  <c r="AH2030" i="4" s="1"/>
  <c r="AG2798" i="4" a="1"/>
  <c r="AG2798" i="4" s="1"/>
  <c r="AK2145" i="4" a="1"/>
  <c r="AK2145" i="4" s="1"/>
  <c r="AG2009" i="4" a="1"/>
  <c r="AG2009" i="4" s="1"/>
  <c r="AH2499" i="4" a="1"/>
  <c r="AH2499" i="4" s="1"/>
  <c r="AG2832" i="4" a="1"/>
  <c r="AG2832" i="4" s="1"/>
  <c r="AK2790" i="4" a="1"/>
  <c r="AK2790" i="4" s="1"/>
  <c r="AH2793" i="4" a="1"/>
  <c r="AH2793" i="4" s="1"/>
  <c r="AG2794" i="4" a="1"/>
  <c r="AG2794" i="4" s="1"/>
  <c r="AK2006" i="4" a="1"/>
  <c r="AK2006" i="4" s="1"/>
  <c r="AK2024" i="4" a="1"/>
  <c r="AK2024" i="4" s="1"/>
  <c r="AG1163" i="4" a="1"/>
  <c r="AG1163" i="4" s="1"/>
  <c r="AK1977" i="4" a="1"/>
  <c r="AK1977" i="4" s="1"/>
  <c r="AK1149" i="4" a="1"/>
  <c r="AK1149" i="4" s="1"/>
  <c r="AG1982" i="4" a="1"/>
  <c r="AG1982" i="4" s="1"/>
  <c r="AK2779" i="4" a="1"/>
  <c r="AK2779" i="4" s="1"/>
  <c r="AG2776" i="4" a="1"/>
  <c r="AG2776" i="4" s="1"/>
  <c r="AH1530" i="4" a="1"/>
  <c r="AH1530" i="4" s="1"/>
  <c r="AG2770" i="4" a="1"/>
  <c r="AG2770" i="4" s="1"/>
  <c r="AK2773" i="4" a="1"/>
  <c r="AK2773" i="4" s="1"/>
  <c r="AG2753" i="4" a="1"/>
  <c r="AG2753" i="4" s="1"/>
  <c r="AG2742" i="4" a="1"/>
  <c r="AG2742" i="4" s="1"/>
  <c r="AK1993" i="4" a="1"/>
  <c r="AK1993" i="4" s="1"/>
  <c r="AK1988" i="4" a="1"/>
  <c r="AK1988" i="4" s="1"/>
  <c r="AK2510" i="4" a="1"/>
  <c r="AK2510" i="4" s="1"/>
  <c r="AG1782" i="4" a="1"/>
  <c r="AG1782" i="4" s="1"/>
  <c r="AD1238" i="4"/>
  <c r="AK1173" i="4" a="1"/>
  <c r="AK1173" i="4" s="1"/>
  <c r="AG1916" i="4" a="1"/>
  <c r="AG1916" i="4" s="1"/>
  <c r="AL1172" i="4" a="1"/>
  <c r="AL1172" i="4" s="1"/>
  <c r="AD1190" i="4"/>
  <c r="AG1190" i="4" a="1"/>
  <c r="AG1190" i="4" s="1"/>
  <c r="AD1222" i="4"/>
  <c r="AK1222" i="4" a="1"/>
  <c r="AK1222" i="4" s="1"/>
  <c r="AE1770" i="4"/>
  <c r="AL1770" i="4" a="1"/>
  <c r="AL1770" i="4" s="1"/>
  <c r="AD1772" i="4"/>
  <c r="AG1772" i="4" a="1"/>
  <c r="AG1772" i="4" s="1"/>
  <c r="AK1772" i="4" a="1"/>
  <c r="AK1772" i="4" s="1"/>
  <c r="AD111" i="4"/>
  <c r="AE111" i="4" s="1"/>
  <c r="AG111" i="4" a="1"/>
  <c r="AG111" i="4" s="1"/>
  <c r="AK111" i="4" a="1"/>
  <c r="AK111" i="4" s="1"/>
  <c r="AL422" i="4" a="1"/>
  <c r="AL422" i="4" s="1"/>
  <c r="AE422" i="4"/>
  <c r="AH422" i="4" a="1"/>
  <c r="AH422" i="4" s="1"/>
  <c r="AD417" i="4"/>
  <c r="AH417" i="4" s="1" a="1"/>
  <c r="AH417" i="4" s="1"/>
  <c r="AG417" i="4" a="1"/>
  <c r="AG417" i="4" s="1"/>
  <c r="AK417" i="4" a="1"/>
  <c r="AK417" i="4" s="1"/>
  <c r="AD1240" i="4"/>
  <c r="AL1240" i="4" s="1" a="1"/>
  <c r="AL1240" i="4" s="1"/>
  <c r="AG1240" i="4" a="1"/>
  <c r="AG1240" i="4" s="1"/>
  <c r="AK1240" i="4" a="1"/>
  <c r="AK1240" i="4" s="1"/>
  <c r="AE1778" i="4"/>
  <c r="AI1778" i="4" s="1" a="1"/>
  <c r="AI1778" i="4" s="1"/>
  <c r="AH1778" i="4" a="1"/>
  <c r="AH1778" i="4" s="1"/>
  <c r="AL1778" i="4" a="1"/>
  <c r="AL1778" i="4" s="1"/>
  <c r="AD2837" i="4"/>
  <c r="AG2837" i="4" a="1"/>
  <c r="AG2837" i="4" s="1"/>
  <c r="AK2837" i="4" a="1"/>
  <c r="AK2837" i="4" s="1"/>
  <c r="AD315" i="4"/>
  <c r="AG315" i="4" a="1"/>
  <c r="AG315" i="4" s="1"/>
  <c r="AK315" i="4" a="1"/>
  <c r="AK315" i="4" s="1"/>
  <c r="AE69" i="4"/>
  <c r="AH69" i="4" a="1"/>
  <c r="AH69" i="4" s="1"/>
  <c r="AL69" i="4" a="1"/>
  <c r="AL69" i="4" s="1"/>
  <c r="AD703" i="4"/>
  <c r="AL703" i="4" s="1" a="1"/>
  <c r="AL703" i="4" s="1"/>
  <c r="AG703" i="4" a="1"/>
  <c r="AG703" i="4" s="1"/>
  <c r="AK703" i="4" a="1"/>
  <c r="AK703" i="4" s="1"/>
  <c r="AD304" i="4"/>
  <c r="AE304" i="4" s="1"/>
  <c r="AG304" i="4" a="1"/>
  <c r="AG304" i="4" s="1"/>
  <c r="AK304" i="4" a="1"/>
  <c r="AK304" i="4" s="1"/>
  <c r="AG850" i="4" a="1"/>
  <c r="AG850" i="4" s="1"/>
  <c r="AD850" i="4"/>
  <c r="AH850" i="4" s="1" a="1"/>
  <c r="AH850" i="4" s="1"/>
  <c r="AE277" i="4"/>
  <c r="AF277" i="4" s="1"/>
  <c r="AL277" i="4" a="1"/>
  <c r="AL277" i="4" s="1"/>
  <c r="AD2833" i="4"/>
  <c r="AE2833" i="4" s="1"/>
  <c r="AG2499" i="4" a="1"/>
  <c r="AG2499" i="4" s="1"/>
  <c r="AG2793" i="4" a="1"/>
  <c r="AG2793" i="4" s="1"/>
  <c r="AG2024" i="4" a="1"/>
  <c r="AG2024" i="4" s="1"/>
  <c r="AG1149" i="4" a="1"/>
  <c r="AG1149" i="4" s="1"/>
  <c r="AD2775" i="4"/>
  <c r="AH2775" i="4" s="1" a="1"/>
  <c r="AH2775" i="4" s="1"/>
  <c r="AG1530" i="4" a="1"/>
  <c r="AG1530" i="4" s="1"/>
  <c r="AG2752" i="4" a="1"/>
  <c r="AG2752" i="4" s="1"/>
  <c r="AG2746" i="4" a="1"/>
  <c r="AG2746" i="4" s="1"/>
  <c r="AH2747" i="4" a="1"/>
  <c r="AH2747" i="4" s="1"/>
  <c r="AG1988" i="4" a="1"/>
  <c r="AG1988" i="4" s="1"/>
  <c r="AK2032" i="4" a="1"/>
  <c r="AK2032" i="4" s="1"/>
  <c r="AE1781" i="4"/>
  <c r="AF1781" i="4" s="1"/>
  <c r="AG1235" i="4" a="1"/>
  <c r="AG1235" i="4" s="1"/>
  <c r="AG1780" i="4" a="1"/>
  <c r="AG1780" i="4" s="1"/>
  <c r="AD1192" i="4"/>
  <c r="AE1192" i="4" s="1"/>
  <c r="AI1192" i="4" s="1" a="1"/>
  <c r="AI1192" i="4" s="1"/>
  <c r="AG1192" i="4" a="1"/>
  <c r="AG1192" i="4" s="1"/>
  <c r="AG1173" i="4" a="1"/>
  <c r="AG1173" i="4" s="1"/>
  <c r="AD1730" i="4"/>
  <c r="AG1730" i="4" a="1"/>
  <c r="AG1730" i="4" s="1"/>
  <c r="AK1188" i="4" a="1"/>
  <c r="AK1188" i="4" s="1"/>
  <c r="AD1188" i="4"/>
  <c r="AG1757" i="4" a="1"/>
  <c r="AG1757" i="4" s="1"/>
  <c r="AD1757" i="4"/>
  <c r="AD1916" i="4"/>
  <c r="AD1206" i="4"/>
  <c r="AG1206" i="4" a="1"/>
  <c r="AG1206" i="4" s="1"/>
  <c r="AK1206" i="4" a="1"/>
  <c r="AK1206" i="4" s="1"/>
  <c r="AD1763" i="4"/>
  <c r="AE1763" i="4" s="1"/>
  <c r="AI1763" i="4" s="1" a="1"/>
  <c r="AI1763" i="4" s="1"/>
  <c r="AG1763" i="4" a="1"/>
  <c r="AG1763" i="4" s="1"/>
  <c r="AK1763" i="4" a="1"/>
  <c r="AK1763" i="4" s="1"/>
  <c r="AG1211" i="4" a="1"/>
  <c r="AG1211" i="4" s="1"/>
  <c r="AD1211" i="4"/>
  <c r="AE1223" i="4"/>
  <c r="AI1223" i="4" s="1" a="1"/>
  <c r="AI1223" i="4" s="1"/>
  <c r="AH1223" i="4" a="1"/>
  <c r="AH1223" i="4" s="1"/>
  <c r="AL1223" i="4" a="1"/>
  <c r="AL1223" i="4" s="1"/>
  <c r="AG120" i="4" a="1"/>
  <c r="AG120" i="4" s="1"/>
  <c r="AD120" i="4"/>
  <c r="AH120" i="4" s="1" a="1"/>
  <c r="AH120" i="4" s="1"/>
  <c r="AG112" i="4" a="1"/>
  <c r="AG112" i="4" s="1"/>
  <c r="AD112" i="4"/>
  <c r="AE112" i="4" s="1"/>
  <c r="AD424" i="4"/>
  <c r="AG424" i="4" a="1"/>
  <c r="AG424" i="4" s="1"/>
  <c r="AK424" i="4" a="1"/>
  <c r="AK424" i="4" s="1"/>
  <c r="AD718" i="4"/>
  <c r="AE718" i="4" s="1"/>
  <c r="AF718" i="4" s="1"/>
  <c r="AG718" i="4" a="1"/>
  <c r="AG718" i="4" s="1"/>
  <c r="AK718" i="4" a="1"/>
  <c r="AK718" i="4" s="1"/>
  <c r="AD694" i="4"/>
  <c r="AH694" i="4" s="1" a="1"/>
  <c r="AH694" i="4" s="1"/>
  <c r="AG694" i="4" a="1"/>
  <c r="AG694" i="4" s="1"/>
  <c r="AK694" i="4" a="1"/>
  <c r="AK694" i="4" s="1"/>
  <c r="AD893" i="4"/>
  <c r="AG893" i="4" a="1"/>
  <c r="AG893" i="4" s="1"/>
  <c r="AK893" i="4" a="1"/>
  <c r="AK893" i="4" s="1"/>
  <c r="AG663" i="4" a="1"/>
  <c r="AG663" i="4" s="1"/>
  <c r="AD663" i="4"/>
  <c r="AE851" i="4"/>
  <c r="AI851" i="4" s="1" a="1"/>
  <c r="AI851" i="4" s="1"/>
  <c r="AH851" i="4" a="1"/>
  <c r="AH851" i="4" s="1"/>
  <c r="AK2123" i="4" a="1"/>
  <c r="AK2123" i="4" s="1"/>
  <c r="AK2489" i="4" a="1"/>
  <c r="AK2489" i="4" s="1"/>
  <c r="AK2389" i="4" a="1"/>
  <c r="AK2389" i="4" s="1"/>
  <c r="AE2442" i="4"/>
  <c r="AF2442" i="4" s="1"/>
  <c r="AG2079" i="4" a="1"/>
  <c r="AG2079" i="4" s="1"/>
  <c r="AD2283" i="4"/>
  <c r="AD2457" i="4"/>
  <c r="AH2457" i="4" s="1" a="1"/>
  <c r="AH2457" i="4" s="1"/>
  <c r="AK2446" i="4" a="1"/>
  <c r="AK2446" i="4" s="1"/>
  <c r="AE2084" i="4"/>
  <c r="AE2459" i="4"/>
  <c r="AG2093" i="4" a="1"/>
  <c r="AG2093" i="4" s="1"/>
  <c r="AD2143" i="4"/>
  <c r="AH2143" i="4" s="1" a="1"/>
  <c r="AH2143" i="4" s="1"/>
  <c r="AD2496" i="4"/>
  <c r="AH2496" i="4" s="1" a="1"/>
  <c r="AH2496" i="4" s="1"/>
  <c r="AG2817" i="4" a="1"/>
  <c r="AG2817" i="4" s="1"/>
  <c r="AL2258" i="4" a="1"/>
  <c r="AL2258" i="4" s="1"/>
  <c r="AL2809" i="4" a="1"/>
  <c r="AL2809" i="4" s="1"/>
  <c r="AL2614" i="4" a="1"/>
  <c r="AL2614" i="4" s="1"/>
  <c r="AH2232" i="4" a="1"/>
  <c r="AH2232" i="4" s="1"/>
  <c r="AG2168" i="4" a="1"/>
  <c r="AG2168" i="4" s="1"/>
  <c r="AK2622" i="4" a="1"/>
  <c r="AK2622" i="4" s="1"/>
  <c r="AK2652" i="4" a="1"/>
  <c r="AK2652" i="4" s="1"/>
  <c r="AG2626" i="4" a="1"/>
  <c r="AG2626" i="4" s="1"/>
  <c r="AK2185" i="4" a="1"/>
  <c r="AK2185" i="4" s="1"/>
  <c r="AK2169" i="4" a="1"/>
  <c r="AK2169" i="4" s="1"/>
  <c r="AL2524" i="4" a="1"/>
  <c r="AL2524" i="4" s="1"/>
  <c r="AG2585" i="4" a="1"/>
  <c r="AG2585" i="4" s="1"/>
  <c r="AG2228" i="4" a="1"/>
  <c r="AG2228" i="4" s="1"/>
  <c r="AK2565" i="4" a="1"/>
  <c r="AK2565" i="4" s="1"/>
  <c r="AK2531" i="4" a="1"/>
  <c r="AK2531" i="4" s="1"/>
  <c r="AG2245" i="4" a="1"/>
  <c r="AG2245" i="4" s="1"/>
  <c r="AK2634" i="4" a="1"/>
  <c r="AK2634" i="4" s="1"/>
  <c r="AK2631" i="4" a="1"/>
  <c r="AK2631" i="4" s="1"/>
  <c r="AK2564" i="4" a="1"/>
  <c r="AK2564" i="4" s="1"/>
  <c r="AK2015" i="4" a="1"/>
  <c r="AK2015" i="4" s="1"/>
  <c r="AL2559" i="4" a="1"/>
  <c r="AL2559" i="4" s="1"/>
  <c r="AM2193" i="4" a="1"/>
  <c r="AM2193" i="4" s="1"/>
  <c r="AK2795" i="4" a="1"/>
  <c r="AK2795" i="4" s="1"/>
  <c r="AK201" i="4" a="1"/>
  <c r="AK201" i="4" s="1"/>
  <c r="AK2724" i="4" a="1"/>
  <c r="AK2724" i="4" s="1"/>
  <c r="AK200" i="4" a="1"/>
  <c r="AK200" i="4" s="1"/>
  <c r="AG2145" i="4" a="1"/>
  <c r="AG2145" i="4" s="1"/>
  <c r="AG2790" i="4" a="1"/>
  <c r="AG2790" i="4" s="1"/>
  <c r="AG2006" i="4" a="1"/>
  <c r="AG2006" i="4" s="1"/>
  <c r="AG1977" i="4" a="1"/>
  <c r="AG1977" i="4" s="1"/>
  <c r="AG2779" i="4" a="1"/>
  <c r="AG2779" i="4" s="1"/>
  <c r="AG2773" i="4" a="1"/>
  <c r="AG2773" i="4" s="1"/>
  <c r="AG2745" i="4" a="1"/>
  <c r="AG2745" i="4" s="1"/>
  <c r="AG2747" i="4" a="1"/>
  <c r="AG2747" i="4" s="1"/>
  <c r="AK2749" i="4" a="1"/>
  <c r="AK2749" i="4" s="1"/>
  <c r="AD1217" i="4"/>
  <c r="AG1217" i="4" a="1"/>
  <c r="AG1217" i="4" s="1"/>
  <c r="AH1173" i="4" a="1"/>
  <c r="AH1173" i="4" s="1"/>
  <c r="AE1173" i="4"/>
  <c r="AL1173" i="4" a="1"/>
  <c r="AL1173" i="4" s="1"/>
  <c r="AD1748" i="4"/>
  <c r="AK1748" i="4" a="1"/>
  <c r="AK1748" i="4" s="1"/>
  <c r="AG1748" i="4" a="1"/>
  <c r="AG1748" i="4" s="1"/>
  <c r="AD1904" i="4"/>
  <c r="AK1904" i="4" a="1"/>
  <c r="AK1904" i="4" s="1"/>
  <c r="AG1904" i="4" a="1"/>
  <c r="AG1904" i="4" s="1"/>
  <c r="AH1764" i="4" a="1"/>
  <c r="AH1764" i="4" s="1"/>
  <c r="AL1764" i="4" a="1"/>
  <c r="AL1764" i="4" s="1"/>
  <c r="AD1736" i="4"/>
  <c r="AG1736" i="4" a="1"/>
  <c r="AG1736" i="4" s="1"/>
  <c r="AK1736" i="4" a="1"/>
  <c r="AK1736" i="4" s="1"/>
  <c r="AD1218" i="4"/>
  <c r="AG1218" i="4" a="1"/>
  <c r="AG1218" i="4" s="1"/>
  <c r="AK1218" i="4" a="1"/>
  <c r="AK1218" i="4" s="1"/>
  <c r="AG1200" i="4" a="1"/>
  <c r="AG1200" i="4" s="1"/>
  <c r="AD1200" i="4"/>
  <c r="AE1200" i="4" s="1"/>
  <c r="AG1758" i="4" a="1"/>
  <c r="AG1758" i="4" s="1"/>
  <c r="AD1758" i="4"/>
  <c r="AH1758" i="4" s="1" a="1"/>
  <c r="AH1758" i="4" s="1"/>
  <c r="AG949" i="4" a="1"/>
  <c r="AG949" i="4" s="1"/>
  <c r="AD949" i="4"/>
  <c r="AG975" i="4" a="1"/>
  <c r="AG975" i="4" s="1"/>
  <c r="AD975" i="4"/>
  <c r="AE975" i="4" s="1"/>
  <c r="AD672" i="4"/>
  <c r="AE672" i="4" s="1"/>
  <c r="AG672" i="4" a="1"/>
  <c r="AG672" i="4" s="1"/>
  <c r="AK672" i="4" a="1"/>
  <c r="AK672" i="4" s="1"/>
  <c r="AD848" i="4"/>
  <c r="AH848" i="4" s="1" a="1"/>
  <c r="AH848" i="4" s="1"/>
  <c r="AG848" i="4" a="1"/>
  <c r="AG848" i="4" s="1"/>
  <c r="AK848" i="4" a="1"/>
  <c r="AK848" i="4" s="1"/>
  <c r="AD902" i="4"/>
  <c r="AG902" i="4" a="1"/>
  <c r="AG902" i="4" s="1"/>
  <c r="AK902" i="4" a="1"/>
  <c r="AK902" i="4" s="1"/>
  <c r="AD250" i="4"/>
  <c r="AH250" i="4" s="1" a="1"/>
  <c r="AH250" i="4" s="1"/>
  <c r="AK250" i="4" a="1"/>
  <c r="AK250" i="4" s="1"/>
  <c r="AE1700" i="4"/>
  <c r="AI1700" i="4" s="1" a="1"/>
  <c r="AI1700" i="4" s="1"/>
  <c r="AH1700" i="4" a="1"/>
  <c r="AH1700" i="4" s="1"/>
  <c r="AH435" i="4" a="1"/>
  <c r="AH435" i="4" s="1"/>
  <c r="AE435" i="4"/>
  <c r="AM435" i="4" s="1" a="1"/>
  <c r="AM435" i="4" s="1"/>
  <c r="AL435" i="4" a="1"/>
  <c r="AL435" i="4" s="1"/>
  <c r="AH2126" i="4" a="1"/>
  <c r="AH2126" i="4" s="1"/>
  <c r="AK2392" i="4" a="1"/>
  <c r="AK2392" i="4" s="1"/>
  <c r="AK2158" i="4" a="1"/>
  <c r="AK2158" i="4" s="1"/>
  <c r="AK2152" i="4" a="1"/>
  <c r="AK2152" i="4" s="1"/>
  <c r="AD2512" i="4"/>
  <c r="AH2512" i="4" s="1" a="1"/>
  <c r="AH2512" i="4" s="1"/>
  <c r="AD2520" i="4"/>
  <c r="AH2520" i="4" s="1" a="1"/>
  <c r="AH2520" i="4" s="1"/>
  <c r="AK2226" i="4" a="1"/>
  <c r="AK2226" i="4" s="1"/>
  <c r="AG2622" i="4" a="1"/>
  <c r="AG2622" i="4" s="1"/>
  <c r="AD2660" i="4"/>
  <c r="AE2660" i="4" s="1"/>
  <c r="AG2185" i="4" a="1"/>
  <c r="AG2185" i="4" s="1"/>
  <c r="AH2524" i="4" a="1"/>
  <c r="AH2524" i="4" s="1"/>
  <c r="AD2657" i="4"/>
  <c r="AH2657" i="4" s="1" a="1"/>
  <c r="AH2657" i="4" s="1"/>
  <c r="AK2617" i="4" a="1"/>
  <c r="AK2617" i="4" s="1"/>
  <c r="AG2565" i="4" a="1"/>
  <c r="AG2565" i="4" s="1"/>
  <c r="AK2637" i="4" a="1"/>
  <c r="AK2637" i="4" s="1"/>
  <c r="AD2635" i="4"/>
  <c r="AD2562" i="4"/>
  <c r="AE2562" i="4" s="1"/>
  <c r="AG2554" i="4" a="1"/>
  <c r="AG2554" i="4" s="1"/>
  <c r="AD2016" i="4"/>
  <c r="AD2017" i="4"/>
  <c r="AL2017" i="4" s="1" a="1"/>
  <c r="AL2017" i="4" s="1"/>
  <c r="AK2830" i="4" a="1"/>
  <c r="AK2830" i="4" s="1"/>
  <c r="AK2591" i="4" a="1"/>
  <c r="AK2591" i="4" s="1"/>
  <c r="AL2193" i="4" a="1"/>
  <c r="AL2193" i="4" s="1"/>
  <c r="AK2543" i="4" a="1"/>
  <c r="AK2543" i="4" s="1"/>
  <c r="AL2222" i="4" a="1"/>
  <c r="AL2222" i="4" s="1"/>
  <c r="AG2571" i="4" a="1"/>
  <c r="AG2571" i="4" s="1"/>
  <c r="AG2553" i="4" a="1"/>
  <c r="AG2553" i="4" s="1"/>
  <c r="AD2649" i="4"/>
  <c r="AH2649" i="4" s="1" a="1"/>
  <c r="AH2649" i="4" s="1"/>
  <c r="AG2796" i="4" a="1"/>
  <c r="AG2796" i="4" s="1"/>
  <c r="AD2785" i="4"/>
  <c r="AH2785" i="4" s="1" a="1"/>
  <c r="AH2785" i="4" s="1"/>
  <c r="AD797" i="4"/>
  <c r="AE797" i="4" s="1"/>
  <c r="AD794" i="4"/>
  <c r="AL794" i="4" s="1" a="1"/>
  <c r="AL794" i="4" s="1"/>
  <c r="AD2010" i="4"/>
  <c r="AD2774" i="4"/>
  <c r="AH2774" i="4" s="1" a="1"/>
  <c r="AH2774" i="4" s="1"/>
  <c r="AD2745" i="4"/>
  <c r="AE2745" i="4" s="1"/>
  <c r="AM2745" i="4" s="1" a="1"/>
  <c r="AM2745" i="4" s="1"/>
  <c r="AE2747" i="4"/>
  <c r="AG2749" i="4" a="1"/>
  <c r="AG2749" i="4" s="1"/>
  <c r="AK2647" i="4" a="1"/>
  <c r="AK2647" i="4" s="1"/>
  <c r="AK2147" i="4" a="1"/>
  <c r="AK2147" i="4" s="1"/>
  <c r="AL1781" i="4" a="1"/>
  <c r="AL1781" i="4" s="1"/>
  <c r="AD1905" i="4"/>
  <c r="AG1732" i="4" a="1"/>
  <c r="AG1732" i="4" s="1"/>
  <c r="AK1732" i="4" a="1"/>
  <c r="AK1732" i="4" s="1"/>
  <c r="AG1224" i="4" a="1"/>
  <c r="AG1224" i="4" s="1"/>
  <c r="AD1224" i="4"/>
  <c r="AL1224" i="4" s="1" a="1"/>
  <c r="AL1224" i="4" s="1"/>
  <c r="AK1224" i="4" a="1"/>
  <c r="AK1224" i="4" s="1"/>
  <c r="AL1171" i="4" a="1"/>
  <c r="AL1171" i="4" s="1"/>
  <c r="AH1171" i="4" a="1"/>
  <c r="AH1171" i="4" s="1"/>
  <c r="AD1210" i="4"/>
  <c r="AH1210" i="4" s="1" a="1"/>
  <c r="AH1210" i="4" s="1"/>
  <c r="AG1210" i="4" a="1"/>
  <c r="AG1210" i="4" s="1"/>
  <c r="AK1210" i="4" a="1"/>
  <c r="AK1210" i="4" s="1"/>
  <c r="AG420" i="4" a="1"/>
  <c r="AG420" i="4" s="1"/>
  <c r="AD420" i="4"/>
  <c r="AE2676" i="4"/>
  <c r="AH2676" i="4" a="1"/>
  <c r="AH2676" i="4" s="1"/>
  <c r="AL2676" i="4" a="1"/>
  <c r="AL2676" i="4" s="1"/>
  <c r="AG279" i="4" a="1"/>
  <c r="AG279" i="4" s="1"/>
  <c r="AD279" i="4"/>
  <c r="AD88" i="4"/>
  <c r="AE88" i="4" s="1"/>
  <c r="AI88" i="4" s="1" a="1"/>
  <c r="AI88" i="4" s="1"/>
  <c r="AG88" i="4" a="1"/>
  <c r="AG88" i="4" s="1"/>
  <c r="AK88" i="4" a="1"/>
  <c r="AK88" i="4" s="1"/>
  <c r="AG925" i="4" a="1"/>
  <c r="AG925" i="4" s="1"/>
  <c r="AD925" i="4"/>
  <c r="AD273" i="4"/>
  <c r="AH273" i="4" s="1" a="1"/>
  <c r="AH273" i="4" s="1"/>
  <c r="AG273" i="4" a="1"/>
  <c r="AG273" i="4" s="1"/>
  <c r="AK273" i="4" a="1"/>
  <c r="AK273" i="4" s="1"/>
  <c r="AD1519" i="4"/>
  <c r="AL1519" i="4" s="1" a="1"/>
  <c r="AL1519" i="4" s="1"/>
  <c r="AG1519" i="4" a="1"/>
  <c r="AG1519" i="4" s="1"/>
  <c r="AK1519" i="4" a="1"/>
  <c r="AK1519" i="4" s="1"/>
  <c r="AK2383" i="4" a="1"/>
  <c r="AK2383" i="4" s="1"/>
  <c r="AK2453" i="4" a="1"/>
  <c r="AK2453" i="4" s="1"/>
  <c r="AL2095" i="4" a="1"/>
  <c r="AL2095" i="4" s="1"/>
  <c r="AK2407" i="4" a="1"/>
  <c r="AK2407" i="4" s="1"/>
  <c r="AG2126" i="4" a="1"/>
  <c r="AG2126" i="4" s="1"/>
  <c r="AK2134" i="4" a="1"/>
  <c r="AK2134" i="4" s="1"/>
  <c r="AK2393" i="4" a="1"/>
  <c r="AK2393" i="4" s="1"/>
  <c r="AK2075" i="4" a="1"/>
  <c r="AK2075" i="4" s="1"/>
  <c r="AL2365" i="4" a="1"/>
  <c r="AL2365" i="4" s="1"/>
  <c r="AM2079" i="4" a="1"/>
  <c r="AM2079" i="4" s="1"/>
  <c r="AK2386" i="4" a="1"/>
  <c r="AK2386" i="4" s="1"/>
  <c r="AK2461" i="4" a="1"/>
  <c r="AK2461" i="4" s="1"/>
  <c r="AK2153" i="4" a="1"/>
  <c r="AK2153" i="4" s="1"/>
  <c r="AG2152" i="4" a="1"/>
  <c r="AG2152" i="4" s="1"/>
  <c r="AK2257" i="4" a="1"/>
  <c r="AK2257" i="4" s="1"/>
  <c r="AK2165" i="4" a="1"/>
  <c r="AK2165" i="4" s="1"/>
  <c r="AK2803" i="4" a="1"/>
  <c r="AK2803" i="4" s="1"/>
  <c r="AK2641" i="4" a="1"/>
  <c r="AK2641" i="4" s="1"/>
  <c r="AK2633" i="4" a="1"/>
  <c r="AK2633" i="4" s="1"/>
  <c r="AG2830" i="4" a="1"/>
  <c r="AG2830" i="4" s="1"/>
  <c r="AL2590" i="4" a="1"/>
  <c r="AL2590" i="4" s="1"/>
  <c r="AH2591" i="4" a="1"/>
  <c r="AH2591" i="4" s="1"/>
  <c r="AK2193" i="4" a="1"/>
  <c r="AK2193" i="4" s="1"/>
  <c r="AK2824" i="4" a="1"/>
  <c r="AK2824" i="4" s="1"/>
  <c r="AK2595" i="4" a="1"/>
  <c r="AK2595" i="4" s="1"/>
  <c r="AK205" i="4" a="1"/>
  <c r="AK205" i="4" s="1"/>
  <c r="AK1996" i="4" a="1"/>
  <c r="AK1996" i="4" s="1"/>
  <c r="AK2798" i="4" a="1"/>
  <c r="AK2798" i="4" s="1"/>
  <c r="AK1760" i="4" a="1"/>
  <c r="AK1760" i="4" s="1"/>
  <c r="AD1760" i="4"/>
  <c r="AH1760" i="4" s="1" a="1"/>
  <c r="AH1760" i="4" s="1"/>
  <c r="AG1705" i="4" a="1"/>
  <c r="AG1705" i="4" s="1"/>
  <c r="AD1705" i="4"/>
  <c r="AL1705" i="4" s="1" a="1"/>
  <c r="AL1705" i="4" s="1"/>
  <c r="AG1196" i="4" a="1"/>
  <c r="AG1196" i="4" s="1"/>
  <c r="AD1196" i="4"/>
  <c r="AG1185" i="4" a="1"/>
  <c r="AG1185" i="4" s="1"/>
  <c r="AD1185" i="4"/>
  <c r="AE1185" i="4" s="1"/>
  <c r="AG1164" i="4" a="1"/>
  <c r="AG1164" i="4" s="1"/>
  <c r="AD1164" i="4"/>
  <c r="AD213" i="4"/>
  <c r="AE213" i="4" s="1"/>
  <c r="AG213" i="4" a="1"/>
  <c r="AG213" i="4" s="1"/>
  <c r="AK213" i="4" a="1"/>
  <c r="AK213" i="4" s="1"/>
  <c r="AD666" i="4"/>
  <c r="AH666" i="4" s="1" a="1"/>
  <c r="AH666" i="4" s="1"/>
  <c r="AG666" i="4" a="1"/>
  <c r="AG666" i="4" s="1"/>
  <c r="AK666" i="4" a="1"/>
  <c r="AK666" i="4" s="1"/>
  <c r="AH1516" i="4" a="1"/>
  <c r="AH1516" i="4" s="1"/>
  <c r="AE1516" i="4"/>
  <c r="AF1516" i="4" s="1"/>
  <c r="AJ1516" i="4" s="1" a="1"/>
  <c r="AJ1516" i="4" s="1"/>
  <c r="AL1516" i="4" a="1"/>
  <c r="AL1516" i="4" s="1"/>
  <c r="AD1710" i="4"/>
  <c r="AK1710" i="4" a="1"/>
  <c r="AK1710" i="4" s="1"/>
  <c r="AG1710" i="4" a="1"/>
  <c r="AG1710" i="4" s="1"/>
  <c r="AI1207" i="4" a="1"/>
  <c r="AI1207" i="4" s="1"/>
  <c r="AK1771" i="4" a="1"/>
  <c r="AK1771" i="4" s="1"/>
  <c r="AD1775" i="4"/>
  <c r="AE1203" i="4"/>
  <c r="AD1506" i="4"/>
  <c r="AG1950" i="4" a="1"/>
  <c r="AG1950" i="4" s="1"/>
  <c r="AG1215" i="4" a="1"/>
  <c r="AG1215" i="4" s="1"/>
  <c r="AD1767" i="4"/>
  <c r="AL1948" i="4" a="1"/>
  <c r="AL1948" i="4" s="1"/>
  <c r="AD1762" i="4"/>
  <c r="AK1751" i="4" a="1"/>
  <c r="AK1751" i="4" s="1"/>
  <c r="AE1750" i="4"/>
  <c r="AI1750" i="4" s="1" a="1"/>
  <c r="AI1750" i="4" s="1"/>
  <c r="AK1743" i="4" a="1"/>
  <c r="AK1743" i="4" s="1"/>
  <c r="AE1733" i="4"/>
  <c r="AF1733" i="4" s="1"/>
  <c r="AD1723" i="4"/>
  <c r="AD1754" i="4"/>
  <c r="AH1754" i="4" s="1" a="1"/>
  <c r="AH1754" i="4" s="1"/>
  <c r="AK1756" i="4" a="1"/>
  <c r="AK1756" i="4" s="1"/>
  <c r="AD1201" i="4"/>
  <c r="AD1195" i="4"/>
  <c r="AH1195" i="4" s="1" a="1"/>
  <c r="AH1195" i="4" s="1"/>
  <c r="AK1175" i="4" a="1"/>
  <c r="AK1175" i="4" s="1"/>
  <c r="AG1176" i="4" a="1"/>
  <c r="AG1176" i="4" s="1"/>
  <c r="AD1776" i="4"/>
  <c r="AH1776" i="4" s="1" a="1"/>
  <c r="AH1776" i="4" s="1"/>
  <c r="AK1725" i="4" a="1"/>
  <c r="AK1725" i="4" s="1"/>
  <c r="AG1168" i="4" a="1"/>
  <c r="AG1168" i="4" s="1"/>
  <c r="AH1722" i="4" a="1"/>
  <c r="AH1722" i="4" s="1"/>
  <c r="AK970" i="4" a="1"/>
  <c r="AK970" i="4" s="1"/>
  <c r="AK114" i="4" a="1"/>
  <c r="AK114" i="4" s="1"/>
  <c r="AK127" i="4" a="1"/>
  <c r="AK127" i="4" s="1"/>
  <c r="AE726" i="4"/>
  <c r="AM726" i="4" s="1" a="1"/>
  <c r="AM726" i="4" s="1"/>
  <c r="AK419" i="4" a="1"/>
  <c r="AK419" i="4" s="1"/>
  <c r="AD971" i="4"/>
  <c r="AE971" i="4" s="1"/>
  <c r="AG968" i="4" a="1"/>
  <c r="AG968" i="4" s="1"/>
  <c r="AH438" i="4" a="1"/>
  <c r="AH438" i="4" s="1"/>
  <c r="AD126" i="4"/>
  <c r="AH126" i="4" s="1" a="1"/>
  <c r="AH126" i="4" s="1"/>
  <c r="AG2703" i="4" a="1"/>
  <c r="AG2703" i="4" s="1"/>
  <c r="AD1231" i="4"/>
  <c r="AH1231" i="4" s="1" a="1"/>
  <c r="AH1231" i="4" s="1"/>
  <c r="AD1659" i="4"/>
  <c r="AH1659" i="4" s="1" a="1"/>
  <c r="AH1659" i="4" s="1"/>
  <c r="AK1229" i="4" a="1"/>
  <c r="AK1229" i="4" s="1"/>
  <c r="AG1919" i="4" a="1"/>
  <c r="AG1919" i="4" s="1"/>
  <c r="AD2684" i="4"/>
  <c r="AK2729" i="4" a="1"/>
  <c r="AK2729" i="4" s="1"/>
  <c r="AG2688" i="4" a="1"/>
  <c r="AG2688" i="4" s="1"/>
  <c r="AL2692" i="4" a="1"/>
  <c r="AL2692" i="4" s="1"/>
  <c r="AG2670" i="4" a="1"/>
  <c r="AG2670" i="4" s="1"/>
  <c r="AK2678" i="4" a="1"/>
  <c r="AK2678" i="4" s="1"/>
  <c r="AD1941" i="4"/>
  <c r="AH2673" i="4" a="1"/>
  <c r="AH2673" i="4" s="1"/>
  <c r="AG2671" i="4" a="1"/>
  <c r="AG2671" i="4" s="1"/>
  <c r="AK2836" i="4" a="1"/>
  <c r="AK2836" i="4" s="1"/>
  <c r="AD2733" i="4"/>
  <c r="AD347" i="4"/>
  <c r="AK701" i="4" a="1"/>
  <c r="AK701" i="4" s="1"/>
  <c r="AK320" i="4" a="1"/>
  <c r="AK320" i="4" s="1"/>
  <c r="AD320" i="4"/>
  <c r="AK303" i="4" a="1"/>
  <c r="AK303" i="4" s="1"/>
  <c r="AG86" i="4" a="1"/>
  <c r="AG86" i="4" s="1"/>
  <c r="AG878" i="4" a="1"/>
  <c r="AG878" i="4" s="1"/>
  <c r="AG684" i="4" a="1"/>
  <c r="AG684" i="4" s="1"/>
  <c r="AG87" i="4" a="1"/>
  <c r="AG87" i="4" s="1"/>
  <c r="AG283" i="4" a="1"/>
  <c r="AG283" i="4" s="1"/>
  <c r="AD863" i="4"/>
  <c r="AE863" i="4" s="1"/>
  <c r="AK92" i="4" a="1"/>
  <c r="AK92" i="4" s="1"/>
  <c r="AD107" i="4"/>
  <c r="AK931" i="4" a="1"/>
  <c r="AK931" i="4" s="1"/>
  <c r="AK211" i="4" a="1"/>
  <c r="AK211" i="4" s="1"/>
  <c r="AG659" i="4" a="1"/>
  <c r="AG659" i="4" s="1"/>
  <c r="AG660" i="4" a="1"/>
  <c r="AG660" i="4" s="1"/>
  <c r="AD818" i="4"/>
  <c r="AG821" i="4" a="1"/>
  <c r="AG821" i="4" s="1"/>
  <c r="AD658" i="4"/>
  <c r="AH658" i="4" s="1" a="1"/>
  <c r="AH658" i="4" s="1"/>
  <c r="AG221" i="4" a="1"/>
  <c r="AG221" i="4" s="1"/>
  <c r="AG232" i="4" a="1"/>
  <c r="AG232" i="4" s="1"/>
  <c r="AK819" i="4" a="1"/>
  <c r="AK819" i="4" s="1"/>
  <c r="AD217" i="4"/>
  <c r="AD241" i="4"/>
  <c r="AH241" i="4" s="1" a="1"/>
  <c r="AH241" i="4" s="1"/>
  <c r="AK669" i="4" a="1"/>
  <c r="AK669" i="4" s="1"/>
  <c r="AG375" i="4" a="1"/>
  <c r="AG375" i="4" s="1"/>
  <c r="AD377" i="4"/>
  <c r="AE377" i="4" s="1"/>
  <c r="AF377" i="4" s="1"/>
  <c r="AH822" i="4" a="1"/>
  <c r="AH822" i="4" s="1"/>
  <c r="AD68" i="4"/>
  <c r="AH68" i="4" s="1" a="1"/>
  <c r="AH68" i="4" s="1"/>
  <c r="AH667" i="4" a="1"/>
  <c r="AH667" i="4" s="1"/>
  <c r="AD243" i="4"/>
  <c r="AL835" i="4" a="1"/>
  <c r="AL835" i="4" s="1"/>
  <c r="AD907" i="4"/>
  <c r="AH907" i="4" s="1" a="1"/>
  <c r="AH907" i="4" s="1"/>
  <c r="AL81" i="4" a="1"/>
  <c r="AL81" i="4" s="1"/>
  <c r="AD348" i="4"/>
  <c r="AH348" i="4" s="1" a="1"/>
  <c r="AH348" i="4" s="1"/>
  <c r="AH702" i="4" a="1"/>
  <c r="AH702" i="4" s="1"/>
  <c r="AE278" i="4"/>
  <c r="AI278" i="4" s="1" a="1"/>
  <c r="AI278" i="4" s="1"/>
  <c r="AH278" i="4" a="1"/>
  <c r="AH278" i="4" s="1"/>
  <c r="AL278" i="4" a="1"/>
  <c r="AL278" i="4" s="1"/>
  <c r="AD289" i="4"/>
  <c r="AE289" i="4" s="1"/>
  <c r="AG289" i="4" a="1"/>
  <c r="AG289" i="4" s="1"/>
  <c r="AE282" i="4"/>
  <c r="AH282" i="4" a="1"/>
  <c r="AH282" i="4" s="1"/>
  <c r="AD362" i="4"/>
  <c r="AE362" i="4" s="1"/>
  <c r="AI362" i="4" s="1" a="1"/>
  <c r="AI362" i="4" s="1"/>
  <c r="AG362" i="4" a="1"/>
  <c r="AG362" i="4" s="1"/>
  <c r="AE325" i="4"/>
  <c r="AI325" i="4" s="1" a="1"/>
  <c r="AI325" i="4" s="1"/>
  <c r="AH325" i="4" a="1"/>
  <c r="AH325" i="4" s="1"/>
  <c r="AD256" i="4"/>
  <c r="AG256" i="4" a="1"/>
  <c r="AG256" i="4" s="1"/>
  <c r="AK256" i="4" a="1"/>
  <c r="AK256" i="4" s="1"/>
  <c r="AD1268" i="4"/>
  <c r="AE1268" i="4" s="1"/>
  <c r="AG1268" i="4" a="1"/>
  <c r="AG1268" i="4" s="1"/>
  <c r="AK1268" i="4" a="1"/>
  <c r="AK1268" i="4" s="1"/>
  <c r="AG1673" i="4" a="1"/>
  <c r="AG1673" i="4" s="1"/>
  <c r="AD1673" i="4"/>
  <c r="AL1673" i="4" s="1" a="1"/>
  <c r="AL1673" i="4" s="1"/>
  <c r="AG1836" i="4" a="1"/>
  <c r="AG1836" i="4" s="1"/>
  <c r="AD1836" i="4"/>
  <c r="AH1836" i="4" s="1" a="1"/>
  <c r="AH1836" i="4" s="1"/>
  <c r="AD1664" i="4"/>
  <c r="AH1664" i="4" s="1" a="1"/>
  <c r="AH1664" i="4" s="1"/>
  <c r="AG1664" i="4" a="1"/>
  <c r="AG1664" i="4" s="1"/>
  <c r="AK1664" i="4" a="1"/>
  <c r="AK1664" i="4" s="1"/>
  <c r="AL1314" i="4" a="1"/>
  <c r="AL1314" i="4" s="1"/>
  <c r="AE1314" i="4"/>
  <c r="AI1314" i="4" s="1" a="1"/>
  <c r="AI1314" i="4" s="1"/>
  <c r="AH1379" i="4" a="1"/>
  <c r="AH1379" i="4" s="1"/>
  <c r="AE1379" i="4"/>
  <c r="AD872" i="4"/>
  <c r="AL872" i="4" s="1" a="1"/>
  <c r="AL872" i="4" s="1"/>
  <c r="AG872" i="4" a="1"/>
  <c r="AG872" i="4" s="1"/>
  <c r="AD359" i="4"/>
  <c r="AH359" i="4" s="1" a="1"/>
  <c r="AH359" i="4" s="1"/>
  <c r="AG359" i="4" a="1"/>
  <c r="AG359" i="4" s="1"/>
  <c r="AG294" i="4" a="1"/>
  <c r="AG294" i="4" s="1"/>
  <c r="AD294" i="4"/>
  <c r="AH294" i="4" s="1" a="1"/>
  <c r="AH294" i="4" s="1"/>
  <c r="AH885" i="4" a="1"/>
  <c r="AH885" i="4" s="1"/>
  <c r="AL885" i="4" a="1"/>
  <c r="AL885" i="4" s="1"/>
  <c r="AE885" i="4"/>
  <c r="AI885" i="4" s="1" a="1"/>
  <c r="AI885" i="4" s="1"/>
  <c r="AD844" i="4"/>
  <c r="AG844" i="4" a="1"/>
  <c r="AG844" i="4" s="1"/>
  <c r="AK844" i="4" a="1"/>
  <c r="AK844" i="4" s="1"/>
  <c r="AE367" i="4"/>
  <c r="AD857" i="4"/>
  <c r="AE857" i="4" s="1"/>
  <c r="AI857" i="4" s="1" a="1"/>
  <c r="AI857" i="4" s="1"/>
  <c r="AG857" i="4" a="1"/>
  <c r="AG857" i="4" s="1"/>
  <c r="AK857" i="4" a="1"/>
  <c r="AK857" i="4" s="1"/>
  <c r="AD690" i="4"/>
  <c r="AH690" i="4" s="1" a="1"/>
  <c r="AH690" i="4" s="1"/>
  <c r="AG690" i="4" a="1"/>
  <c r="AG690" i="4" s="1"/>
  <c r="AK690" i="4" a="1"/>
  <c r="AK690" i="4" s="1"/>
  <c r="AG293" i="4" a="1"/>
  <c r="AG293" i="4" s="1"/>
  <c r="AD293" i="4"/>
  <c r="AE293" i="4" s="1"/>
  <c r="AI293" i="4" s="1" a="1"/>
  <c r="AI293" i="4" s="1"/>
  <c r="AD2739" i="4"/>
  <c r="AL2739" i="4" s="1" a="1"/>
  <c r="AL2739" i="4" s="1"/>
  <c r="AG2739" i="4" a="1"/>
  <c r="AG2739" i="4" s="1"/>
  <c r="AK2739" i="4" a="1"/>
  <c r="AK2739" i="4" s="1"/>
  <c r="AD1242" i="4"/>
  <c r="AH1242" i="4" s="1" a="1"/>
  <c r="AH1242" i="4" s="1"/>
  <c r="AG1242" i="4" a="1"/>
  <c r="AG1242" i="4" s="1"/>
  <c r="AK1242" i="4" a="1"/>
  <c r="AK1242" i="4" s="1"/>
  <c r="AG1357" i="4" a="1"/>
  <c r="AG1357" i="4" s="1"/>
  <c r="AD1357" i="4"/>
  <c r="AK1357" i="4" a="1"/>
  <c r="AK1357" i="4" s="1"/>
  <c r="AH1671" i="4" a="1"/>
  <c r="AH1671" i="4" s="1"/>
  <c r="AE1671" i="4"/>
  <c r="AI1671" i="4" s="1" a="1"/>
  <c r="AI1671" i="4" s="1"/>
  <c r="AD1325" i="4"/>
  <c r="AL1325" i="4" s="1" a="1"/>
  <c r="AL1325" i="4" s="1"/>
  <c r="AG1325" i="4" a="1"/>
  <c r="AG1325" i="4" s="1"/>
  <c r="AK1325" i="4" a="1"/>
  <c r="AK1325" i="4" s="1"/>
  <c r="AD1662" i="4"/>
  <c r="AH1662" i="4" s="1" a="1"/>
  <c r="AH1662" i="4" s="1"/>
  <c r="AG1662" i="4" a="1"/>
  <c r="AG1662" i="4" s="1"/>
  <c r="AK1662" i="4" a="1"/>
  <c r="AK1662" i="4" s="1"/>
  <c r="AD1524" i="4"/>
  <c r="AE1524" i="4" s="1"/>
  <c r="AF1524" i="4" s="1"/>
  <c r="AK1524" i="4" a="1"/>
  <c r="AK1524" i="4" s="1"/>
  <c r="AD1517" i="4"/>
  <c r="AG1517" i="4" a="1"/>
  <c r="AG1517" i="4" s="1"/>
  <c r="AK1517" i="4" a="1"/>
  <c r="AK1517" i="4" s="1"/>
  <c r="AD1160" i="4"/>
  <c r="AE1160" i="4" s="1"/>
  <c r="AG1160" i="4" a="1"/>
  <c r="AG1160" i="4" s="1"/>
  <c r="AK1160" i="4" a="1"/>
  <c r="AK1160" i="4" s="1"/>
  <c r="AD1935" i="4"/>
  <c r="AL1935" i="4" s="1" a="1"/>
  <c r="AL1935" i="4" s="1"/>
  <c r="AG1935" i="4" a="1"/>
  <c r="AG1935" i="4" s="1"/>
  <c r="AK1935" i="4" a="1"/>
  <c r="AK1935" i="4" s="1"/>
  <c r="AH1336" i="4" a="1"/>
  <c r="AH1336" i="4" s="1"/>
  <c r="AE1336" i="4"/>
  <c r="AF1336" i="4" s="1"/>
  <c r="AN1336" i="4" s="1" a="1"/>
  <c r="AN1336" i="4" s="1"/>
  <c r="AL1336" i="4" a="1"/>
  <c r="AL1336" i="4" s="1"/>
  <c r="AE1522" i="4"/>
  <c r="AF1522" i="4" s="1"/>
  <c r="AN1522" i="4" s="1" a="1"/>
  <c r="AN1522" i="4" s="1"/>
  <c r="AH1522" i="4" a="1"/>
  <c r="AH1522" i="4" s="1"/>
  <c r="AL1522" i="4" a="1"/>
  <c r="AL1522" i="4" s="1"/>
  <c r="AD1388" i="4"/>
  <c r="AG1388" i="4" a="1"/>
  <c r="AG1388" i="4" s="1"/>
  <c r="AK1388" i="4" a="1"/>
  <c r="AK1388" i="4" s="1"/>
  <c r="AG1707" i="4" a="1"/>
  <c r="AG1707" i="4" s="1"/>
  <c r="AD1707" i="4"/>
  <c r="AH1707" i="4" s="1" a="1"/>
  <c r="AH1707" i="4" s="1"/>
  <c r="AF1320" i="4"/>
  <c r="AJ1320" i="4" s="1" a="1"/>
  <c r="AJ1320" i="4" s="1"/>
  <c r="AD963" i="4"/>
  <c r="AE963" i="4" s="1"/>
  <c r="AI963" i="4" s="1" a="1"/>
  <c r="AI963" i="4" s="1"/>
  <c r="AG963" i="4" a="1"/>
  <c r="AG963" i="4" s="1"/>
  <c r="AK963" i="4" a="1"/>
  <c r="AK963" i="4" s="1"/>
  <c r="AK1775" i="4" a="1"/>
  <c r="AK1775" i="4" s="1"/>
  <c r="AK1767" i="4" a="1"/>
  <c r="AK1767" i="4" s="1"/>
  <c r="AK1762" i="4" a="1"/>
  <c r="AK1762" i="4" s="1"/>
  <c r="AL1750" i="4" a="1"/>
  <c r="AL1750" i="4" s="1"/>
  <c r="AL1733" i="4" a="1"/>
  <c r="AL1733" i="4" s="1"/>
  <c r="AK1723" i="4" a="1"/>
  <c r="AK1723" i="4" s="1"/>
  <c r="AG1756" i="4" a="1"/>
  <c r="AG1756" i="4" s="1"/>
  <c r="AK1201" i="4" a="1"/>
  <c r="AK1201" i="4" s="1"/>
  <c r="AG1175" i="4" a="1"/>
  <c r="AG1175" i="4" s="1"/>
  <c r="AD1169" i="4"/>
  <c r="AE1169" i="4" s="1"/>
  <c r="AG1725" i="4" a="1"/>
  <c r="AG1725" i="4" s="1"/>
  <c r="AD1774" i="4"/>
  <c r="AE1774" i="4" s="1"/>
  <c r="AG944" i="4" a="1"/>
  <c r="AG944" i="4" s="1"/>
  <c r="AG121" i="4" a="1"/>
  <c r="AG121" i="4" s="1"/>
  <c r="AL726" i="4" a="1"/>
  <c r="AL726" i="4" s="1"/>
  <c r="AH972" i="4" a="1"/>
  <c r="AH972" i="4" s="1"/>
  <c r="AG419" i="4" a="1"/>
  <c r="AG419" i="4" s="1"/>
  <c r="AD1142" i="4"/>
  <c r="AE1142" i="4" s="1"/>
  <c r="AG1229" i="4" a="1"/>
  <c r="AG1229" i="4" s="1"/>
  <c r="AD1713" i="4"/>
  <c r="AE1713" i="4" s="1"/>
  <c r="AD2731" i="4"/>
  <c r="AG2729" i="4" a="1"/>
  <c r="AG2729" i="4" s="1"/>
  <c r="AD2687" i="4"/>
  <c r="AL2687" i="4" s="1" a="1"/>
  <c r="AL2687" i="4" s="1"/>
  <c r="AK1941" i="4" a="1"/>
  <c r="AK1941" i="4" s="1"/>
  <c r="AK2733" i="4" a="1"/>
  <c r="AK2733" i="4" s="1"/>
  <c r="AE303" i="4"/>
  <c r="AM303" i="4" s="1" a="1"/>
  <c r="AM303" i="4" s="1"/>
  <c r="AL283" i="4" a="1"/>
  <c r="AL283" i="4" s="1"/>
  <c r="AD691" i="4"/>
  <c r="AG931" i="4" a="1"/>
  <c r="AG931" i="4" s="1"/>
  <c r="AG887" i="4" a="1"/>
  <c r="AG887" i="4" s="1"/>
  <c r="AG669" i="4" a="1"/>
  <c r="AG669" i="4" s="1"/>
  <c r="AD224" i="4"/>
  <c r="AE224" i="4" s="1"/>
  <c r="AD888" i="4"/>
  <c r="AE888" i="4" s="1"/>
  <c r="AF888" i="4" s="1"/>
  <c r="AG888" i="4" a="1"/>
  <c r="AG888" i="4" s="1"/>
  <c r="AD369" i="4"/>
  <c r="AH369" i="4" s="1" a="1"/>
  <c r="AH369" i="4" s="1"/>
  <c r="AG369" i="4" a="1"/>
  <c r="AG369" i="4" s="1"/>
  <c r="AD697" i="4"/>
  <c r="AL697" i="4" s="1" a="1"/>
  <c r="AL697" i="4" s="1"/>
  <c r="AG697" i="4" a="1"/>
  <c r="AG697" i="4" s="1"/>
  <c r="AK697" i="4" a="1"/>
  <c r="AK697" i="4" s="1"/>
  <c r="AD923" i="4"/>
  <c r="AH923" i="4" s="1" a="1"/>
  <c r="AH923" i="4" s="1"/>
  <c r="AK923" i="4" a="1"/>
  <c r="AK923" i="4" s="1"/>
  <c r="AD681" i="4"/>
  <c r="AG681" i="4" a="1"/>
  <c r="AG681" i="4" s="1"/>
  <c r="AK681" i="4" a="1"/>
  <c r="AK681" i="4" s="1"/>
  <c r="AL826" i="4" a="1"/>
  <c r="AL826" i="4" s="1"/>
  <c r="AE826" i="4"/>
  <c r="AF826" i="4" s="1"/>
  <c r="AH826" i="4" a="1"/>
  <c r="AH826" i="4" s="1"/>
  <c r="AD1252" i="4"/>
  <c r="AE1252" i="4" s="1"/>
  <c r="AM1252" i="4" s="1" a="1"/>
  <c r="AM1252" i="4" s="1"/>
  <c r="AK1252" i="4" a="1"/>
  <c r="AK1252" i="4" s="1"/>
  <c r="AD1800" i="4"/>
  <c r="AE1800" i="4" s="1"/>
  <c r="AI1800" i="4" s="1" a="1"/>
  <c r="AI1800" i="4" s="1"/>
  <c r="AG1800" i="4" a="1"/>
  <c r="AG1800" i="4" s="1"/>
  <c r="AK1800" i="4" a="1"/>
  <c r="AK1800" i="4" s="1"/>
  <c r="AD1676" i="4"/>
  <c r="AL1676" i="4" s="1" a="1"/>
  <c r="AL1676" i="4" s="1"/>
  <c r="AG1676" i="4" a="1"/>
  <c r="AG1676" i="4" s="1"/>
  <c r="AK1676" i="4" a="1"/>
  <c r="AK1676" i="4" s="1"/>
  <c r="AD1262" i="4"/>
  <c r="AE1262" i="4" s="1"/>
  <c r="AM1262" i="4" s="1" a="1"/>
  <c r="AM1262" i="4" s="1"/>
  <c r="AG1262" i="4" a="1"/>
  <c r="AG1262" i="4" s="1"/>
  <c r="AK1220" i="4" a="1"/>
  <c r="AK1220" i="4" s="1"/>
  <c r="AG1179" i="4" a="1"/>
  <c r="AG1179" i="4" s="1"/>
  <c r="AL1950" i="4" a="1"/>
  <c r="AL1950" i="4" s="1"/>
  <c r="AG1212" i="4" a="1"/>
  <c r="AG1212" i="4" s="1"/>
  <c r="AD1504" i="4"/>
  <c r="AE1504" i="4" s="1"/>
  <c r="AD1194" i="4"/>
  <c r="AE1194" i="4" s="1"/>
  <c r="AG1199" i="4" a="1"/>
  <c r="AG1199" i="4" s="1"/>
  <c r="AG1191" i="4" a="1"/>
  <c r="AG1191" i="4" s="1"/>
  <c r="AG1165" i="4" a="1"/>
  <c r="AG1165" i="4" s="1"/>
  <c r="AD1197" i="4"/>
  <c r="AD1755" i="4"/>
  <c r="AE1755" i="4" s="1"/>
  <c r="AD1174" i="4"/>
  <c r="AE1174" i="4" s="1"/>
  <c r="AD1727" i="4"/>
  <c r="AG118" i="4" a="1"/>
  <c r="AG118" i="4" s="1"/>
  <c r="AG392" i="4" a="1"/>
  <c r="AG392" i="4" s="1"/>
  <c r="AG439" i="4" a="1"/>
  <c r="AG439" i="4" s="1"/>
  <c r="AL943" i="4" a="1"/>
  <c r="AL943" i="4" s="1"/>
  <c r="AL87" i="4" a="1"/>
  <c r="AL87" i="4" s="1"/>
  <c r="AK283" i="4" a="1"/>
  <c r="AK283" i="4" s="1"/>
  <c r="AG255" i="4" a="1"/>
  <c r="AG255" i="4" s="1"/>
  <c r="AD255" i="4"/>
  <c r="AH255" i="4" s="1" a="1"/>
  <c r="AH255" i="4" s="1"/>
  <c r="AE309" i="4"/>
  <c r="AI309" i="4" s="1" a="1"/>
  <c r="AI309" i="4" s="1"/>
  <c r="AL309" i="4" a="1"/>
  <c r="AL309" i="4" s="1"/>
  <c r="AD101" i="4"/>
  <c r="AL101" i="4" s="1" a="1"/>
  <c r="AL101" i="4" s="1"/>
  <c r="AG101" i="4" a="1"/>
  <c r="AG101" i="4" s="1"/>
  <c r="AK101" i="4" a="1"/>
  <c r="AK101" i="4" s="1"/>
  <c r="AD678" i="4"/>
  <c r="AG678" i="4" a="1"/>
  <c r="AG678" i="4" s="1"/>
  <c r="AK678" i="4" a="1"/>
  <c r="AK678" i="4" s="1"/>
  <c r="AE249" i="4"/>
  <c r="AF249" i="4" s="1"/>
  <c r="AH249" i="4" a="1"/>
  <c r="AH249" i="4" s="1"/>
  <c r="AL249" i="4" a="1"/>
  <c r="AL249" i="4" s="1"/>
  <c r="AE270" i="4"/>
  <c r="AH270" i="4" a="1"/>
  <c r="AH270" i="4" s="1"/>
  <c r="AL270" i="4" a="1"/>
  <c r="AL270" i="4" s="1"/>
  <c r="AD841" i="4"/>
  <c r="AG841" i="4" a="1"/>
  <c r="AG841" i="4" s="1"/>
  <c r="AD673" i="4"/>
  <c r="AG673" i="4" a="1"/>
  <c r="AG673" i="4" s="1"/>
  <c r="AK673" i="4" a="1"/>
  <c r="AK673" i="4" s="1"/>
  <c r="AE911" i="4"/>
  <c r="AI911" i="4" s="1" a="1"/>
  <c r="AI911" i="4" s="1"/>
  <c r="AL911" i="4" a="1"/>
  <c r="AL911" i="4" s="1"/>
  <c r="AH310" i="4" a="1"/>
  <c r="AH310" i="4" s="1"/>
  <c r="AL310" i="4" a="1"/>
  <c r="AL310" i="4" s="1"/>
  <c r="AG341" i="4" a="1"/>
  <c r="AG341" i="4" s="1"/>
  <c r="AD341" i="4"/>
  <c r="AE341" i="4" s="1"/>
  <c r="AF341" i="4" s="1"/>
  <c r="AD313" i="4"/>
  <c r="AG313" i="4" a="1"/>
  <c r="AG313" i="4" s="1"/>
  <c r="AK313" i="4" a="1"/>
  <c r="AK313" i="4" s="1"/>
  <c r="AD337" i="4"/>
  <c r="AH337" i="4" s="1" a="1"/>
  <c r="AH337" i="4" s="1"/>
  <c r="AG337" i="4" a="1"/>
  <c r="AG337" i="4" s="1"/>
  <c r="AK337" i="4" a="1"/>
  <c r="AK337" i="4" s="1"/>
  <c r="AD1841" i="4"/>
  <c r="AL1841" i="4" s="1" a="1"/>
  <c r="AL1841" i="4" s="1"/>
  <c r="AG1841" i="4" a="1"/>
  <c r="AG1841" i="4" s="1"/>
  <c r="AK1841" i="4" a="1"/>
  <c r="AK1841" i="4" s="1"/>
  <c r="AD1412" i="4"/>
  <c r="AL1412" i="4" s="1" a="1"/>
  <c r="AL1412" i="4" s="1"/>
  <c r="AG1412" i="4" a="1"/>
  <c r="AG1412" i="4" s="1"/>
  <c r="AK1412" i="4" a="1"/>
  <c r="AK1412" i="4" s="1"/>
  <c r="AD1663" i="4"/>
  <c r="AG1663" i="4" a="1"/>
  <c r="AG1663" i="4" s="1"/>
  <c r="AK1663" i="4" a="1"/>
  <c r="AK1663" i="4" s="1"/>
  <c r="AD1525" i="4"/>
  <c r="AE1525" i="4" s="1"/>
  <c r="AG1525" i="4" a="1"/>
  <c r="AG1525" i="4" s="1"/>
  <c r="AK1525" i="4" a="1"/>
  <c r="AK1525" i="4" s="1"/>
  <c r="AD1514" i="4"/>
  <c r="AL1514" i="4" s="1" a="1"/>
  <c r="AL1514" i="4" s="1"/>
  <c r="AG1514" i="4" a="1"/>
  <c r="AG1514" i="4" s="1"/>
  <c r="AK1514" i="4" a="1"/>
  <c r="AK1514" i="4" s="1"/>
  <c r="AL1831" i="4" a="1"/>
  <c r="AL1831" i="4" s="1"/>
  <c r="AE1831" i="4"/>
  <c r="AM1831" i="4" s="1" a="1"/>
  <c r="AM1831" i="4" s="1"/>
  <c r="AH1831" i="4" a="1"/>
  <c r="AH1831" i="4" s="1"/>
  <c r="AH1827" i="4" a="1"/>
  <c r="AH1827" i="4" s="1"/>
  <c r="AL1827" i="4" a="1"/>
  <c r="AL1827" i="4" s="1"/>
  <c r="AE1827" i="4"/>
  <c r="AI1827" i="4" s="1" a="1"/>
  <c r="AI1827" i="4" s="1"/>
  <c r="AD2705" i="4"/>
  <c r="AH2705" i="4" s="1" a="1"/>
  <c r="AH2705" i="4" s="1"/>
  <c r="AG2705" i="4" a="1"/>
  <c r="AG2705" i="4" s="1"/>
  <c r="AK2705" i="4" a="1"/>
  <c r="AK2705" i="4" s="1"/>
  <c r="AK1726" i="4" a="1"/>
  <c r="AK1726" i="4" s="1"/>
  <c r="AL1207" i="4" a="1"/>
  <c r="AL1207" i="4" s="1"/>
  <c r="AK1950" i="4" a="1"/>
  <c r="AK1950" i="4" s="1"/>
  <c r="AK968" i="4" a="1"/>
  <c r="AK968" i="4" s="1"/>
  <c r="AK2703" i="4" a="1"/>
  <c r="AK2703" i="4" s="1"/>
  <c r="AK633" i="4" a="1"/>
  <c r="AK633" i="4" s="1"/>
  <c r="AK644" i="4" a="1"/>
  <c r="AK644" i="4" s="1"/>
  <c r="AK2690" i="4" a="1"/>
  <c r="AK2690" i="4" s="1"/>
  <c r="AK286" i="4" a="1"/>
  <c r="AK286" i="4" s="1"/>
  <c r="AK87" i="4" a="1"/>
  <c r="AK87" i="4" s="1"/>
  <c r="AI283" i="4" a="1"/>
  <c r="AI283" i="4" s="1"/>
  <c r="AL215" i="4" a="1"/>
  <c r="AL215" i="4" s="1"/>
  <c r="AK221" i="4" a="1"/>
  <c r="AK221" i="4" s="1"/>
  <c r="AD864" i="4"/>
  <c r="AG864" i="4" a="1"/>
  <c r="AG864" i="4" s="1"/>
  <c r="AK864" i="4" a="1"/>
  <c r="AK864" i="4" s="1"/>
  <c r="AD867" i="4"/>
  <c r="AH867" i="4" s="1" a="1"/>
  <c r="AH867" i="4" s="1"/>
  <c r="AG867" i="4" a="1"/>
  <c r="AG867" i="4" s="1"/>
  <c r="AG287" i="4" a="1"/>
  <c r="AG287" i="4" s="1"/>
  <c r="AD287" i="4"/>
  <c r="AE287" i="4" s="1"/>
  <c r="AG321" i="4" a="1"/>
  <c r="AG321" i="4" s="1"/>
  <c r="AD321" i="4"/>
  <c r="AE321" i="4" s="1"/>
  <c r="AD326" i="4"/>
  <c r="AH326" i="4" s="1" a="1"/>
  <c r="AH326" i="4" s="1"/>
  <c r="AG326" i="4" a="1"/>
  <c r="AG326" i="4" s="1"/>
  <c r="AK326" i="4" a="1"/>
  <c r="AK326" i="4" s="1"/>
  <c r="AG298" i="4" a="1"/>
  <c r="AG298" i="4" s="1"/>
  <c r="AD298" i="4"/>
  <c r="AD1372" i="4"/>
  <c r="AE1372" i="4" s="1"/>
  <c r="AG1372" i="4" a="1"/>
  <c r="AG1372" i="4" s="1"/>
  <c r="AK1372" i="4" a="1"/>
  <c r="AK1372" i="4" s="1"/>
  <c r="AG1711" i="4" a="1"/>
  <c r="AG1711" i="4" s="1"/>
  <c r="AD1711" i="4"/>
  <c r="AH1711" i="4" s="1" a="1"/>
  <c r="AH1711" i="4" s="1"/>
  <c r="AG2695" i="4" a="1"/>
  <c r="AG2695" i="4" s="1"/>
  <c r="AD2695" i="4"/>
  <c r="AH2695" i="4" s="1" a="1"/>
  <c r="AH2695" i="4" s="1"/>
  <c r="AH12" i="4" a="1"/>
  <c r="AH12" i="4" s="1"/>
  <c r="AE12" i="4"/>
  <c r="AK870" i="4" a="1"/>
  <c r="AK870" i="4" s="1"/>
  <c r="AK695" i="4" a="1"/>
  <c r="AK695" i="4" s="1"/>
  <c r="AD920" i="4"/>
  <c r="AH920" i="4" s="1" a="1"/>
  <c r="AH920" i="4" s="1"/>
  <c r="AG245" i="4" a="1"/>
  <c r="AG245" i="4" s="1"/>
  <c r="AG370" i="4" a="1"/>
  <c r="AG370" i="4" s="1"/>
  <c r="AK96" i="4" a="1"/>
  <c r="AK96" i="4" s="1"/>
  <c r="AG924" i="4" a="1"/>
  <c r="AG924" i="4" s="1"/>
  <c r="AL875" i="4" a="1"/>
  <c r="AL875" i="4" s="1"/>
  <c r="AK913" i="4" a="1"/>
  <c r="AK913" i="4" s="1"/>
  <c r="AD339" i="4"/>
  <c r="AH339" i="4" s="1" a="1"/>
  <c r="AH339" i="4" s="1"/>
  <c r="AG914" i="4" a="1"/>
  <c r="AG914" i="4" s="1"/>
  <c r="AD915" i="4"/>
  <c r="AD62" i="4"/>
  <c r="AK921" i="4" a="1"/>
  <c r="AK921" i="4" s="1"/>
  <c r="AD355" i="4"/>
  <c r="AE355" i="4" s="1"/>
  <c r="AF355" i="4" s="1"/>
  <c r="AG85" i="4" a="1"/>
  <c r="AG85" i="4" s="1"/>
  <c r="AG882" i="4" a="1"/>
  <c r="AG882" i="4" s="1"/>
  <c r="AG877" i="4" a="1"/>
  <c r="AG877" i="4" s="1"/>
  <c r="AK661" i="4" a="1"/>
  <c r="AK661" i="4" s="1"/>
  <c r="AK230" i="4" a="1"/>
  <c r="AK230" i="4" s="1"/>
  <c r="AD828" i="4"/>
  <c r="AE828" i="4" s="1"/>
  <c r="AI828" i="4" s="1" a="1"/>
  <c r="AI828" i="4" s="1"/>
  <c r="AD373" i="4"/>
  <c r="AE373" i="4" s="1"/>
  <c r="AG108" i="4" a="1"/>
  <c r="AG108" i="4" s="1"/>
  <c r="AG929" i="4" a="1"/>
  <c r="AG929" i="4" s="1"/>
  <c r="AD922" i="4"/>
  <c r="AD816" i="4"/>
  <c r="AK1256" i="4" a="1"/>
  <c r="AK1256" i="4" s="1"/>
  <c r="AD1243" i="4"/>
  <c r="AE1243" i="4" s="1"/>
  <c r="AM1243" i="4" s="1" a="1"/>
  <c r="AM1243" i="4" s="1"/>
  <c r="AG1245" i="4" a="1"/>
  <c r="AG1245" i="4" s="1"/>
  <c r="AH1793" i="4" a="1"/>
  <c r="AH1793" i="4" s="1"/>
  <c r="AK1241" i="4" a="1"/>
  <c r="AK1241" i="4" s="1"/>
  <c r="AL1250" i="4" a="1"/>
  <c r="AL1250" i="4" s="1"/>
  <c r="AG1796" i="4" a="1"/>
  <c r="AG1796" i="4" s="1"/>
  <c r="AG1244" i="4" a="1"/>
  <c r="AG1244" i="4" s="1"/>
  <c r="AG1811" i="4" a="1"/>
  <c r="AG1811" i="4" s="1"/>
  <c r="AG1361" i="4" a="1"/>
  <c r="AG1361" i="4" s="1"/>
  <c r="AG1329" i="4" a="1"/>
  <c r="AG1329" i="4" s="1"/>
  <c r="AK1328" i="4" a="1"/>
  <c r="AK1328" i="4" s="1"/>
  <c r="AK1954" i="4" a="1"/>
  <c r="AK1954" i="4" s="1"/>
  <c r="AK1671" i="4" a="1"/>
  <c r="AK1671" i="4" s="1"/>
  <c r="AD1413" i="4"/>
  <c r="AE1413" i="4" s="1"/>
  <c r="AG1864" i="4" a="1"/>
  <c r="AG1864" i="4" s="1"/>
  <c r="AD1868" i="4"/>
  <c r="AL1868" i="4" s="1" a="1"/>
  <c r="AL1868" i="4" s="1"/>
  <c r="AK1317" i="4" a="1"/>
  <c r="AK1317" i="4" s="1"/>
  <c r="AG1322" i="4" a="1"/>
  <c r="AG1322" i="4" s="1"/>
  <c r="AK1928" i="4" a="1"/>
  <c r="AK1928" i="4" s="1"/>
  <c r="AD1867" i="4"/>
  <c r="AE1867" i="4" s="1"/>
  <c r="AL1304" i="4" a="1"/>
  <c r="AL1304" i="4" s="1"/>
  <c r="AD1312" i="4"/>
  <c r="AK1394" i="4" a="1"/>
  <c r="AK1394" i="4" s="1"/>
  <c r="AK1266" i="4" a="1"/>
  <c r="AK1266" i="4" s="1"/>
  <c r="AL1498" i="4" a="1"/>
  <c r="AL1498" i="4" s="1"/>
  <c r="AH1911" i="4" a="1"/>
  <c r="AH1911" i="4" s="1"/>
  <c r="AG1350" i="4" a="1"/>
  <c r="AG1350" i="4" s="1"/>
  <c r="AG1270" i="4" a="1"/>
  <c r="AG1270" i="4" s="1"/>
  <c r="AG1809" i="4" a="1"/>
  <c r="AG1809" i="4" s="1"/>
  <c r="AG1336" i="4" a="1"/>
  <c r="AG1336" i="4" s="1"/>
  <c r="AK1849" i="4" a="1"/>
  <c r="AK1849" i="4" s="1"/>
  <c r="AG1522" i="4" a="1"/>
  <c r="AG1522" i="4" s="1"/>
  <c r="AF1380" i="4"/>
  <c r="AJ1380" i="4" s="1" a="1"/>
  <c r="AJ1380" i="4" s="1"/>
  <c r="AD1515" i="4"/>
  <c r="AD1513" i="4"/>
  <c r="AG1521" i="4" a="1"/>
  <c r="AG1521" i="4" s="1"/>
  <c r="AH1371" i="4" a="1"/>
  <c r="AH1371" i="4" s="1"/>
  <c r="AG1359" i="4" a="1"/>
  <c r="AG1359" i="4" s="1"/>
  <c r="AK1332" i="4" a="1"/>
  <c r="AK1332" i="4" s="1"/>
  <c r="AG1332" i="4" a="1"/>
  <c r="AG1332" i="4" s="1"/>
  <c r="AG1848" i="4" a="1"/>
  <c r="AG1848" i="4" s="1"/>
  <c r="AD1848" i="4"/>
  <c r="AG1300" i="4" a="1"/>
  <c r="AG1300" i="4" s="1"/>
  <c r="AD1300" i="4"/>
  <c r="AK1300" i="4" a="1"/>
  <c r="AK1300" i="4" s="1"/>
  <c r="AD1362" i="4"/>
  <c r="AG1362" i="4" a="1"/>
  <c r="AG1362" i="4" s="1"/>
  <c r="AK1362" i="4" a="1"/>
  <c r="AK1362" i="4" s="1"/>
  <c r="AH1307" i="4" a="1"/>
  <c r="AH1307" i="4" s="1"/>
  <c r="AD956" i="4"/>
  <c r="AH956" i="4" s="1" a="1"/>
  <c r="AH956" i="4" s="1"/>
  <c r="AK956" i="4" a="1"/>
  <c r="AK956" i="4" s="1"/>
  <c r="AD941" i="4"/>
  <c r="AL941" i="4" s="1" a="1"/>
  <c r="AL941" i="4" s="1"/>
  <c r="AG941" i="4" a="1"/>
  <c r="AG941" i="4" s="1"/>
  <c r="AK941" i="4" a="1"/>
  <c r="AK941" i="4" s="1"/>
  <c r="AD414" i="4"/>
  <c r="AG414" i="4" a="1"/>
  <c r="AG414" i="4" s="1"/>
  <c r="AK414" i="4" a="1"/>
  <c r="AK414" i="4" s="1"/>
  <c r="AD940" i="4"/>
  <c r="AG940" i="4" a="1"/>
  <c r="AG940" i="4" s="1"/>
  <c r="AK940" i="4" a="1"/>
  <c r="AK940" i="4" s="1"/>
  <c r="AD2666" i="4"/>
  <c r="AG2666" i="4" a="1"/>
  <c r="AG2666" i="4" s="1"/>
  <c r="AK2666" i="4" a="1"/>
  <c r="AK2666" i="4" s="1"/>
  <c r="AD9" i="4"/>
  <c r="AG9" i="4" a="1"/>
  <c r="AG9" i="4" s="1"/>
  <c r="AK9" i="4" a="1"/>
  <c r="AK9" i="4" s="1"/>
  <c r="AG870" i="4" a="1"/>
  <c r="AG870" i="4" s="1"/>
  <c r="AK683" i="4" a="1"/>
  <c r="AK683" i="4" s="1"/>
  <c r="AK696" i="4" a="1"/>
  <c r="AK696" i="4" s="1"/>
  <c r="AK900" i="4" a="1"/>
  <c r="AK900" i="4" s="1"/>
  <c r="AG102" i="4" a="1"/>
  <c r="AG102" i="4" s="1"/>
  <c r="AK916" i="4" a="1"/>
  <c r="AK916" i="4" s="1"/>
  <c r="AG881" i="4" a="1"/>
  <c r="AG881" i="4" s="1"/>
  <c r="AK330" i="4" a="1"/>
  <c r="AK330" i="4" s="1"/>
  <c r="AG838" i="4" a="1"/>
  <c r="AG838" i="4" s="1"/>
  <c r="AG885" i="4" a="1"/>
  <c r="AG885" i="4" s="1"/>
  <c r="AM245" i="4" a="1"/>
  <c r="AM245" i="4" s="1"/>
  <c r="AF245" i="4"/>
  <c r="AJ245" i="4" s="1" a="1"/>
  <c r="AJ245" i="4" s="1"/>
  <c r="AD318" i="4"/>
  <c r="AG96" i="4" a="1"/>
  <c r="AG96" i="4" s="1"/>
  <c r="AK367" i="4" a="1"/>
  <c r="AK367" i="4" s="1"/>
  <c r="AD924" i="4"/>
  <c r="AK252" i="4" a="1"/>
  <c r="AK252" i="4" s="1"/>
  <c r="AE843" i="4"/>
  <c r="AI843" i="4" s="1" a="1"/>
  <c r="AI843" i="4" s="1"/>
  <c r="AK317" i="4" a="1"/>
  <c r="AK317" i="4" s="1"/>
  <c r="AH897" i="4" a="1"/>
  <c r="AH897" i="4" s="1"/>
  <c r="AD910" i="4"/>
  <c r="AG913" i="4" a="1"/>
  <c r="AG913" i="4" s="1"/>
  <c r="AG90" i="4" a="1"/>
  <c r="AG90" i="4" s="1"/>
  <c r="AK354" i="4" a="1"/>
  <c r="AK354" i="4" s="1"/>
  <c r="AD229" i="4"/>
  <c r="AG826" i="4" a="1"/>
  <c r="AG826" i="4" s="1"/>
  <c r="AE231" i="4"/>
  <c r="AI231" i="4" s="1" a="1"/>
  <c r="AI231" i="4" s="1"/>
  <c r="AK360" i="4" a="1"/>
  <c r="AK360" i="4" s="1"/>
  <c r="AK2738" i="4" a="1"/>
  <c r="AK2738" i="4" s="1"/>
  <c r="AE1789" i="4"/>
  <c r="AM1789" i="4" s="1" a="1"/>
  <c r="AM1789" i="4" s="1"/>
  <c r="AG1793" i="4" a="1"/>
  <c r="AG1793" i="4" s="1"/>
  <c r="AL1497" i="4" a="1"/>
  <c r="AL1497" i="4" s="1"/>
  <c r="AF1241" i="4"/>
  <c r="AJ1241" i="4" s="1" a="1"/>
  <c r="AJ1241" i="4" s="1"/>
  <c r="AG1788" i="4" a="1"/>
  <c r="AG1788" i="4" s="1"/>
  <c r="AL1870" i="4" a="1"/>
  <c r="AL1870" i="4" s="1"/>
  <c r="AK1280" i="4" a="1"/>
  <c r="AK1280" i="4" s="1"/>
  <c r="AD1829" i="4"/>
  <c r="AL1829" i="4" s="1" a="1"/>
  <c r="AL1829" i="4" s="1"/>
  <c r="AL1355" i="4" a="1"/>
  <c r="AL1355" i="4" s="1"/>
  <c r="AG1308" i="4" a="1"/>
  <c r="AG1308" i="4" s="1"/>
  <c r="AG1337" i="4" a="1"/>
  <c r="AG1337" i="4" s="1"/>
  <c r="AD1351" i="4"/>
  <c r="AE1351" i="4" s="1"/>
  <c r="AK1389" i="4" a="1"/>
  <c r="AK1389" i="4" s="1"/>
  <c r="AG1818" i="4" a="1"/>
  <c r="AG1818" i="4" s="1"/>
  <c r="AK1670" i="4" a="1"/>
  <c r="AK1670" i="4" s="1"/>
  <c r="AG1671" i="4" a="1"/>
  <c r="AG1671" i="4" s="1"/>
  <c r="AG1317" i="4" a="1"/>
  <c r="AG1317" i="4" s="1"/>
  <c r="AE1366" i="4"/>
  <c r="AD1557" i="4"/>
  <c r="AH1557" i="4" s="1" a="1"/>
  <c r="AH1557" i="4" s="1"/>
  <c r="AG1298" i="4" a="1"/>
  <c r="AG1298" i="4" s="1"/>
  <c r="AD1822" i="4"/>
  <c r="AL1822" i="4" s="1" a="1"/>
  <c r="AL1822" i="4" s="1"/>
  <c r="AK1516" i="4" a="1"/>
  <c r="AK1516" i="4" s="1"/>
  <c r="AD1303" i="4"/>
  <c r="AG1911" i="4" a="1"/>
  <c r="AG1911" i="4" s="1"/>
  <c r="AH1274" i="4" a="1"/>
  <c r="AH1274" i="4" s="1"/>
  <c r="AK1379" i="4" a="1"/>
  <c r="AK1379" i="4" s="1"/>
  <c r="AD1521" i="4"/>
  <c r="AG1371" i="4" a="1"/>
  <c r="AG1371" i="4" s="1"/>
  <c r="AE1259" i="4"/>
  <c r="AM1259" i="4" s="1" a="1"/>
  <c r="AM1259" i="4" s="1"/>
  <c r="AD1933" i="4"/>
  <c r="AE1933" i="4" s="1"/>
  <c r="AK1933" i="4" a="1"/>
  <c r="AK1933" i="4" s="1"/>
  <c r="AG1833" i="4" a="1"/>
  <c r="AG1833" i="4" s="1"/>
  <c r="AD1833" i="4"/>
  <c r="AE1833" i="4" s="1"/>
  <c r="AD1832" i="4"/>
  <c r="AK1832" i="4" a="1"/>
  <c r="AK1832" i="4" s="1"/>
  <c r="AD1939" i="4"/>
  <c r="AG1939" i="4" a="1"/>
  <c r="AG1939" i="4" s="1"/>
  <c r="AK1939" i="4" a="1"/>
  <c r="AK1939" i="4" s="1"/>
  <c r="AD1872" i="4"/>
  <c r="AG1872" i="4" a="1"/>
  <c r="AG1872" i="4" s="1"/>
  <c r="AK1872" i="4" a="1"/>
  <c r="AK1872" i="4" s="1"/>
  <c r="AD1953" i="4"/>
  <c r="AG1953" i="4" a="1"/>
  <c r="AG1953" i="4" s="1"/>
  <c r="AK1953" i="4" a="1"/>
  <c r="AK1953" i="4" s="1"/>
  <c r="AE409" i="4"/>
  <c r="AF409" i="4" s="1"/>
  <c r="AH409" i="4" a="1"/>
  <c r="AH409" i="4" s="1"/>
  <c r="AD2693" i="4"/>
  <c r="AH2693" i="4" s="1" a="1"/>
  <c r="AH2693" i="4" s="1"/>
  <c r="AG2693" i="4" a="1"/>
  <c r="AG2693" i="4" s="1"/>
  <c r="AK2693" i="4" a="1"/>
  <c r="AK2693" i="4" s="1"/>
  <c r="AH2716" i="4" a="1"/>
  <c r="AH2716" i="4" s="1"/>
  <c r="AE2716" i="4"/>
  <c r="AM2716" i="4" s="1" a="1"/>
  <c r="AM2716" i="4" s="1"/>
  <c r="AJ38" i="4" a="1"/>
  <c r="AJ38" i="4" s="1"/>
  <c r="AN38" i="4" a="1"/>
  <c r="AN38" i="4" s="1"/>
  <c r="AG1417" i="4" a="1"/>
  <c r="AG1417" i="4" s="1"/>
  <c r="AD1417" i="4"/>
  <c r="AD1461" i="4"/>
  <c r="AH1461" i="4" s="1" a="1"/>
  <c r="AH1461" i="4" s="1"/>
  <c r="AG1461" i="4" a="1"/>
  <c r="AG1461" i="4" s="1"/>
  <c r="AK1461" i="4" a="1"/>
  <c r="AK1461" i="4" s="1"/>
  <c r="AG696" i="4" a="1"/>
  <c r="AG696" i="4" s="1"/>
  <c r="AG900" i="4" a="1"/>
  <c r="AG900" i="4" s="1"/>
  <c r="AL927" i="4" a="1"/>
  <c r="AL927" i="4" s="1"/>
  <c r="AG916" i="4" a="1"/>
  <c r="AG916" i="4" s="1"/>
  <c r="AG330" i="4" a="1"/>
  <c r="AG330" i="4" s="1"/>
  <c r="AK824" i="4" a="1"/>
  <c r="AK824" i="4" s="1"/>
  <c r="AG354" i="4" a="1"/>
  <c r="AG354" i="4" s="1"/>
  <c r="AG921" i="4" a="1"/>
  <c r="AG921" i="4" s="1"/>
  <c r="AK904" i="4" a="1"/>
  <c r="AK904" i="4" s="1"/>
  <c r="AG230" i="4" a="1"/>
  <c r="AG230" i="4" s="1"/>
  <c r="AG1256" i="4" a="1"/>
  <c r="AG1256" i="4" s="1"/>
  <c r="AK1792" i="4" a="1"/>
  <c r="AK1792" i="4" s="1"/>
  <c r="AK1938" i="4" a="1"/>
  <c r="AK1938" i="4" s="1"/>
  <c r="AK1355" i="4" a="1"/>
  <c r="AK1355" i="4" s="1"/>
  <c r="AH1320" i="4" a="1"/>
  <c r="AH1320" i="4" s="1"/>
  <c r="AL1320" i="4" a="1"/>
  <c r="AL1320" i="4" s="1"/>
  <c r="AD1390" i="4"/>
  <c r="AG1390" i="4" a="1"/>
  <c r="AG1390" i="4" s="1"/>
  <c r="AE1910" i="4"/>
  <c r="AM1910" i="4" s="1" a="1"/>
  <c r="AM1910" i="4" s="1"/>
  <c r="AL1910" i="4" a="1"/>
  <c r="AL1910" i="4" s="1"/>
  <c r="AH1910" i="4" a="1"/>
  <c r="AH1910" i="4" s="1"/>
  <c r="AE1397" i="4"/>
  <c r="AL1397" i="4" a="1"/>
  <c r="AL1397" i="4" s="1"/>
  <c r="AH1397" i="4" a="1"/>
  <c r="AH1397" i="4" s="1"/>
  <c r="AE1937" i="4"/>
  <c r="AH1937" i="4" a="1"/>
  <c r="AH1937" i="4" s="1"/>
  <c r="AL1937" i="4" a="1"/>
  <c r="AL1937" i="4" s="1"/>
  <c r="AG390" i="4" a="1"/>
  <c r="AG390" i="4" s="1"/>
  <c r="AD390" i="4"/>
  <c r="AL390" i="4" s="1" a="1"/>
  <c r="AL390" i="4" s="1"/>
  <c r="AK390" i="4" a="1"/>
  <c r="AK390" i="4" s="1"/>
  <c r="AD723" i="4"/>
  <c r="AG723" i="4" a="1"/>
  <c r="AG723" i="4" s="1"/>
  <c r="AK723" i="4" a="1"/>
  <c r="AK723" i="4" s="1"/>
  <c r="AD401" i="4"/>
  <c r="AE401" i="4" s="1"/>
  <c r="AI401" i="4" s="1" a="1"/>
  <c r="AI401" i="4" s="1"/>
  <c r="AG401" i="4" a="1"/>
  <c r="AG401" i="4" s="1"/>
  <c r="AK401" i="4" a="1"/>
  <c r="AK401" i="4" s="1"/>
  <c r="AD967" i="4"/>
  <c r="AG967" i="4" a="1"/>
  <c r="AG967" i="4" s="1"/>
  <c r="AK967" i="4" a="1"/>
  <c r="AK967" i="4" s="1"/>
  <c r="AH980" i="4" a="1"/>
  <c r="AH980" i="4" s="1"/>
  <c r="AE980" i="4"/>
  <c r="AL980" i="4" a="1"/>
  <c r="AL980" i="4" s="1"/>
  <c r="AD2669" i="4"/>
  <c r="AL2669" i="4" s="1" a="1"/>
  <c r="AL2669" i="4" s="1"/>
  <c r="AG2669" i="4" a="1"/>
  <c r="AG2669" i="4" s="1"/>
  <c r="AK2669" i="4" a="1"/>
  <c r="AK2669" i="4" s="1"/>
  <c r="AG2715" i="4" a="1"/>
  <c r="AG2715" i="4" s="1"/>
  <c r="AD2715" i="4"/>
  <c r="AD7" i="4"/>
  <c r="AL7" i="4" s="1" a="1"/>
  <c r="AL7" i="4" s="1"/>
  <c r="AG7" i="4" a="1"/>
  <c r="AG7" i="4" s="1"/>
  <c r="AH21" i="4" a="1"/>
  <c r="AH21" i="4" s="1"/>
  <c r="AE21" i="4"/>
  <c r="AF21" i="4" s="1"/>
  <c r="AJ21" i="4" s="1" a="1"/>
  <c r="AJ21" i="4" s="1"/>
  <c r="AD41" i="4"/>
  <c r="AE41" i="4" s="1"/>
  <c r="AF41" i="4" s="1"/>
  <c r="AG41" i="4" a="1"/>
  <c r="AG41" i="4" s="1"/>
  <c r="AK41" i="4" a="1"/>
  <c r="AK41" i="4" s="1"/>
  <c r="AD1468" i="4"/>
  <c r="AE1468" i="4" s="1"/>
  <c r="AG1468" i="4" a="1"/>
  <c r="AG1468" i="4" s="1"/>
  <c r="AG1133" i="4" a="1"/>
  <c r="AG1133" i="4" s="1"/>
  <c r="AD1133" i="4"/>
  <c r="AE1133" i="4" s="1"/>
  <c r="AF1133" i="4" s="1"/>
  <c r="AJ1133" i="4" s="1" a="1"/>
  <c r="AJ1133" i="4" s="1"/>
  <c r="AK281" i="4" a="1"/>
  <c r="AK281" i="4" s="1"/>
  <c r="AK823" i="4" a="1"/>
  <c r="AK823" i="4" s="1"/>
  <c r="AK862" i="4" a="1"/>
  <c r="AK862" i="4" s="1"/>
  <c r="AG358" i="4" a="1"/>
  <c r="AG358" i="4" s="1"/>
  <c r="AK880" i="4" a="1"/>
  <c r="AK880" i="4" s="1"/>
  <c r="AG894" i="4" a="1"/>
  <c r="AG894" i="4" s="1"/>
  <c r="AK901" i="4" a="1"/>
  <c r="AK901" i="4" s="1"/>
  <c r="AK899" i="4" a="1"/>
  <c r="AK899" i="4" s="1"/>
  <c r="AH927" i="4" a="1"/>
  <c r="AH927" i="4" s="1"/>
  <c r="AH700" i="4" a="1"/>
  <c r="AH700" i="4" s="1"/>
  <c r="AL903" i="4" a="1"/>
  <c r="AL903" i="4" s="1"/>
  <c r="AG297" i="4" a="1"/>
  <c r="AG297" i="4" s="1"/>
  <c r="AL245" i="4" a="1"/>
  <c r="AL245" i="4" s="1"/>
  <c r="AK227" i="4" a="1"/>
  <c r="AK227" i="4" s="1"/>
  <c r="AD824" i="4"/>
  <c r="AD892" i="4"/>
  <c r="AE892" i="4" s="1"/>
  <c r="AM892" i="4" s="1" a="1"/>
  <c r="AM892" i="4" s="1"/>
  <c r="AG904" i="4" a="1"/>
  <c r="AG904" i="4" s="1"/>
  <c r="AL108" i="4" a="1"/>
  <c r="AL108" i="4" s="1"/>
  <c r="AD2719" i="4"/>
  <c r="AE2719" i="4" s="1"/>
  <c r="AF2719" i="4" s="1"/>
  <c r="AD1254" i="4"/>
  <c r="AD1792" i="4"/>
  <c r="AK1870" i="4" a="1"/>
  <c r="AK1870" i="4" s="1"/>
  <c r="AK1365" i="4" a="1"/>
  <c r="AK1365" i="4" s="1"/>
  <c r="AG1938" i="4" a="1"/>
  <c r="AG1938" i="4" s="1"/>
  <c r="AG1355" i="4" a="1"/>
  <c r="AG1355" i="4" s="1"/>
  <c r="AG1389" i="4" a="1"/>
  <c r="AG1389" i="4" s="1"/>
  <c r="AG1670" i="4" a="1"/>
  <c r="AG1670" i="4" s="1"/>
  <c r="AK1868" i="4" a="1"/>
  <c r="AK1868" i="4" s="1"/>
  <c r="AL1392" i="4" a="1"/>
  <c r="AL1392" i="4" s="1"/>
  <c r="AH1324" i="4" a="1"/>
  <c r="AH1324" i="4" s="1"/>
  <c r="AL1911" i="4" a="1"/>
  <c r="AL1911" i="4" s="1"/>
  <c r="AG1801" i="4" a="1"/>
  <c r="AG1801" i="4" s="1"/>
  <c r="AK1336" i="4" a="1"/>
  <c r="AK1336" i="4" s="1"/>
  <c r="AK1383" i="4" a="1"/>
  <c r="AK1383" i="4" s="1"/>
  <c r="AD1319" i="4"/>
  <c r="AD1929" i="4"/>
  <c r="AE1929" i="4" s="1"/>
  <c r="AG1929" i="4" a="1"/>
  <c r="AG1929" i="4" s="1"/>
  <c r="AK1929" i="4" a="1"/>
  <c r="AK1929" i="4" s="1"/>
  <c r="AG1377" i="4" a="1"/>
  <c r="AG1377" i="4" s="1"/>
  <c r="AD1377" i="4"/>
  <c r="AE1377" i="4" s="1"/>
  <c r="AD1701" i="4"/>
  <c r="AH1701" i="4" s="1" a="1"/>
  <c r="AH1701" i="4" s="1"/>
  <c r="AG1701" i="4" a="1"/>
  <c r="AG1701" i="4" s="1"/>
  <c r="AK1701" i="4" a="1"/>
  <c r="AK1701" i="4" s="1"/>
  <c r="AD1384" i="4"/>
  <c r="AG1384" i="4" a="1"/>
  <c r="AG1384" i="4" s="1"/>
  <c r="AG1934" i="4" a="1"/>
  <c r="AG1934" i="4" s="1"/>
  <c r="AD1934" i="4"/>
  <c r="AE1934" i="4" s="1"/>
  <c r="AD1405" i="4"/>
  <c r="AH1405" i="4" s="1" a="1"/>
  <c r="AH1405" i="4" s="1"/>
  <c r="AG1405" i="4" a="1"/>
  <c r="AG1405" i="4" s="1"/>
  <c r="AK1405" i="4" a="1"/>
  <c r="AK1405" i="4" s="1"/>
  <c r="AE24" i="4"/>
  <c r="AL24" i="4" a="1"/>
  <c r="AL24" i="4" s="1"/>
  <c r="AH24" i="4" a="1"/>
  <c r="AH24" i="4" s="1"/>
  <c r="AF1437" i="4"/>
  <c r="AI1437" i="4" a="1"/>
  <c r="AI1437" i="4" s="1"/>
  <c r="AM1437" i="4" a="1"/>
  <c r="AM1437" i="4" s="1"/>
  <c r="AD1577" i="4"/>
  <c r="AL1577" i="4" s="1" a="1"/>
  <c r="AL1577" i="4" s="1"/>
  <c r="AG1577" i="4" a="1"/>
  <c r="AG1577" i="4" s="1"/>
  <c r="AK1577" i="4" a="1"/>
  <c r="AK1577" i="4" s="1"/>
  <c r="AE1418" i="4"/>
  <c r="AF1418" i="4" s="1"/>
  <c r="AJ1418" i="4" s="1" a="1"/>
  <c r="AJ1418" i="4" s="1"/>
  <c r="AH1418" i="4" a="1"/>
  <c r="AH1418" i="4" s="1"/>
  <c r="AL1418" i="4" a="1"/>
  <c r="AL1418" i="4" s="1"/>
  <c r="AK245" i="4" a="1"/>
  <c r="AK245" i="4" s="1"/>
  <c r="AK1864" i="4" a="1"/>
  <c r="AK1864" i="4" s="1"/>
  <c r="AK1322" i="4" a="1"/>
  <c r="AK1322" i="4" s="1"/>
  <c r="AK1911" i="4" a="1"/>
  <c r="AK1911" i="4" s="1"/>
  <c r="AK1270" i="4" a="1"/>
  <c r="AK1270" i="4" s="1"/>
  <c r="AL1274" i="4" a="1"/>
  <c r="AL1274" i="4" s="1"/>
  <c r="AM1380" i="4" a="1"/>
  <c r="AM1380" i="4" s="1"/>
  <c r="AM1371" i="4" a="1"/>
  <c r="AM1371" i="4" s="1"/>
  <c r="AG1831" i="4" a="1"/>
  <c r="AG1831" i="4" s="1"/>
  <c r="AK1831" i="4" a="1"/>
  <c r="AK1831" i="4" s="1"/>
  <c r="AD1285" i="4"/>
  <c r="AE1285" i="4" s="1"/>
  <c r="AG1285" i="4" a="1"/>
  <c r="AG1285" i="4" s="1"/>
  <c r="AG1331" i="4" a="1"/>
  <c r="AG1331" i="4" s="1"/>
  <c r="AD1331" i="4"/>
  <c r="AK1331" i="4" a="1"/>
  <c r="AK1331" i="4" s="1"/>
  <c r="AD1871" i="4"/>
  <c r="AH1871" i="4" s="1" a="1"/>
  <c r="AH1871" i="4" s="1"/>
  <c r="AG1871" i="4" a="1"/>
  <c r="AG1871" i="4" s="1"/>
  <c r="AD1293" i="4"/>
  <c r="AH1293" i="4" s="1" a="1"/>
  <c r="AH1293" i="4" s="1"/>
  <c r="AK1293" i="4" a="1"/>
  <c r="AK1293" i="4" s="1"/>
  <c r="AD1862" i="4"/>
  <c r="AG1862" i="4" a="1"/>
  <c r="AG1862" i="4" s="1"/>
  <c r="AG938" i="4" a="1"/>
  <c r="AG938" i="4" s="1"/>
  <c r="AD938" i="4"/>
  <c r="AK938" i="4" a="1"/>
  <c r="AK938" i="4" s="1"/>
  <c r="AG403" i="4" a="1"/>
  <c r="AG403" i="4" s="1"/>
  <c r="AD403" i="4"/>
  <c r="AE403" i="4" s="1"/>
  <c r="AK403" i="4" a="1"/>
  <c r="AK403" i="4" s="1"/>
  <c r="AD385" i="4"/>
  <c r="AH385" i="4" s="1" a="1"/>
  <c r="AH385" i="4" s="1"/>
  <c r="AG385" i="4" a="1"/>
  <c r="AG385" i="4" s="1"/>
  <c r="AK385" i="4" a="1"/>
  <c r="AK385" i="4" s="1"/>
  <c r="AH951" i="4" a="1"/>
  <c r="AH951" i="4" s="1"/>
  <c r="AE951" i="4"/>
  <c r="AH402" i="4" a="1"/>
  <c r="AH402" i="4" s="1"/>
  <c r="AE402" i="4"/>
  <c r="AI402" i="4" s="1" a="1"/>
  <c r="AI402" i="4" s="1"/>
  <c r="AL409" i="4" a="1"/>
  <c r="AL409" i="4" s="1"/>
  <c r="AH983" i="4" a="1"/>
  <c r="AH983" i="4" s="1"/>
  <c r="AE983" i="4"/>
  <c r="AI983" i="4" s="1" a="1"/>
  <c r="AI983" i="4" s="1"/>
  <c r="AD110" i="4"/>
  <c r="AG110" i="4" a="1"/>
  <c r="AG110" i="4" s="1"/>
  <c r="AF53" i="4"/>
  <c r="AJ53" i="4" s="1" a="1"/>
  <c r="AJ53" i="4" s="1"/>
  <c r="AM53" i="4" a="1"/>
  <c r="AM53" i="4" s="1"/>
  <c r="AH59" i="4" a="1"/>
  <c r="AH59" i="4" s="1"/>
  <c r="AE59" i="4"/>
  <c r="AI59" i="4" s="1" a="1"/>
  <c r="AI59" i="4" s="1"/>
  <c r="AD47" i="4"/>
  <c r="AK47" i="4" a="1"/>
  <c r="AK47" i="4" s="1"/>
  <c r="AG47" i="4" a="1"/>
  <c r="AG47" i="4" s="1"/>
  <c r="AE1584" i="4"/>
  <c r="AF1584" i="4" s="1"/>
  <c r="AH1584" i="4" a="1"/>
  <c r="AH1584" i="4" s="1"/>
  <c r="AL1584" i="4" a="1"/>
  <c r="AL1584" i="4" s="1"/>
  <c r="AD1594" i="4"/>
  <c r="AE1594" i="4" s="1"/>
  <c r="AM1594" i="4" s="1" a="1"/>
  <c r="AM1594" i="4" s="1"/>
  <c r="AG1594" i="4" a="1"/>
  <c r="AG1594" i="4" s="1"/>
  <c r="AK1594" i="4" a="1"/>
  <c r="AK1594" i="4" s="1"/>
  <c r="AH1845" i="4" a="1"/>
  <c r="AH1845" i="4" s="1"/>
  <c r="AK1340" i="4" a="1"/>
  <c r="AK1340" i="4" s="1"/>
  <c r="AG1378" i="4" a="1"/>
  <c r="AG1378" i="4" s="1"/>
  <c r="AH1508" i="4" a="1"/>
  <c r="AH1508" i="4" s="1"/>
  <c r="AG1398" i="4" a="1"/>
  <c r="AG1398" i="4" s="1"/>
  <c r="AD1278" i="4"/>
  <c r="AE1278" i="4" s="1"/>
  <c r="AI1278" i="4" s="1" a="1"/>
  <c r="AI1278" i="4" s="1"/>
  <c r="AK1275" i="4" a="1"/>
  <c r="AK1275" i="4" s="1"/>
  <c r="AD1503" i="4"/>
  <c r="AL1503" i="4" s="1" a="1"/>
  <c r="AL1503" i="4" s="1"/>
  <c r="AD1345" i="4"/>
  <c r="AD1974" i="4"/>
  <c r="AG1360" i="4" a="1"/>
  <c r="AG1360" i="4" s="1"/>
  <c r="AD1914" i="4"/>
  <c r="AL1914" i="4" s="1" a="1"/>
  <c r="AL1914" i="4" s="1"/>
  <c r="AD1860" i="4"/>
  <c r="AE1860" i="4" s="1"/>
  <c r="AD1364" i="4"/>
  <c r="AH1364" i="4" s="1" a="1"/>
  <c r="AH1364" i="4" s="1"/>
  <c r="AK1851" i="4" a="1"/>
  <c r="AK1851" i="4" s="1"/>
  <c r="AD1410" i="4"/>
  <c r="AL1410" i="4" s="1" a="1"/>
  <c r="AL1410" i="4" s="1"/>
  <c r="AG1816" i="4" a="1"/>
  <c r="AG1816" i="4" s="1"/>
  <c r="AH1406" i="4" a="1"/>
  <c r="AH1406" i="4" s="1"/>
  <c r="AG1846" i="4" a="1"/>
  <c r="AG1846" i="4" s="1"/>
  <c r="AD1305" i="4"/>
  <c r="AH1924" i="4" a="1"/>
  <c r="AH1924" i="4" s="1"/>
  <c r="AG1302" i="4" a="1"/>
  <c r="AG1302" i="4" s="1"/>
  <c r="AD1291" i="4"/>
  <c r="AE1291" i="4" s="1"/>
  <c r="AM1291" i="4" s="1" a="1"/>
  <c r="AM1291" i="4" s="1"/>
  <c r="AL1819" i="4" a="1"/>
  <c r="AL1819" i="4" s="1"/>
  <c r="AD934" i="4"/>
  <c r="AH934" i="4" s="1" a="1"/>
  <c r="AH934" i="4" s="1"/>
  <c r="AD397" i="4"/>
  <c r="AK389" i="4" a="1"/>
  <c r="AK389" i="4" s="1"/>
  <c r="AD946" i="4"/>
  <c r="AH946" i="4" s="1" a="1"/>
  <c r="AH946" i="4" s="1"/>
  <c r="AD404" i="4"/>
  <c r="AH404" i="4" s="1" a="1"/>
  <c r="AH404" i="4" s="1"/>
  <c r="AK122" i="4" a="1"/>
  <c r="AK122" i="4" s="1"/>
  <c r="AH978" i="4" a="1"/>
  <c r="AH978" i="4" s="1"/>
  <c r="AL428" i="4" a="1"/>
  <c r="AL428" i="4" s="1"/>
  <c r="AE428" i="4"/>
  <c r="AK951" i="4" a="1"/>
  <c r="AK951" i="4" s="1"/>
  <c r="AD393" i="4"/>
  <c r="AH393" i="4" s="1" a="1"/>
  <c r="AH393" i="4" s="1"/>
  <c r="AK402" i="4" a="1"/>
  <c r="AK402" i="4" s="1"/>
  <c r="AD953" i="4"/>
  <c r="AE953" i="4" s="1"/>
  <c r="AG958" i="4" a="1"/>
  <c r="AG958" i="4" s="1"/>
  <c r="AD415" i="4"/>
  <c r="AL415" i="4" s="1" a="1"/>
  <c r="AL415" i="4" s="1"/>
  <c r="AL416" i="4" a="1"/>
  <c r="AL416" i="4" s="1"/>
  <c r="AE416" i="4"/>
  <c r="AK983" i="4" a="1"/>
  <c r="AK983" i="4" s="1"/>
  <c r="AD433" i="4"/>
  <c r="AG436" i="4" a="1"/>
  <c r="AG436" i="4" s="1"/>
  <c r="AG435" i="4" a="1"/>
  <c r="AG435" i="4" s="1"/>
  <c r="AG437" i="4" a="1"/>
  <c r="AG437" i="4" s="1"/>
  <c r="AG980" i="4" a="1"/>
  <c r="AG980" i="4" s="1"/>
  <c r="AK2835" i="4" a="1"/>
  <c r="AK2835" i="4" s="1"/>
  <c r="AK2665" i="4" a="1"/>
  <c r="AK2665" i="4" s="1"/>
  <c r="AD2679" i="4"/>
  <c r="AG2840" i="4" a="1"/>
  <c r="AG2840" i="4" s="1"/>
  <c r="AK2711" i="4" a="1"/>
  <c r="AK2711" i="4" s="1"/>
  <c r="AG2716" i="4" a="1"/>
  <c r="AG2716" i="4" s="1"/>
  <c r="AD2734" i="4"/>
  <c r="AH2734" i="4" s="1" a="1"/>
  <c r="AH2734" i="4" s="1"/>
  <c r="AH2844" i="4" a="1"/>
  <c r="AH2844" i="4" s="1"/>
  <c r="AK2843" i="4" a="1"/>
  <c r="AK2843" i="4" s="1"/>
  <c r="AG2697" i="4" a="1"/>
  <c r="AG2697" i="4" s="1"/>
  <c r="AL2718" i="4" a="1"/>
  <c r="AL2718" i="4" s="1"/>
  <c r="AE2718" i="4"/>
  <c r="AI2718" i="4" s="1" a="1"/>
  <c r="AI2718" i="4" s="1"/>
  <c r="AD2698" i="4"/>
  <c r="AK2700" i="4" a="1"/>
  <c r="AK2700" i="4" s="1"/>
  <c r="AD1536" i="4"/>
  <c r="AE1536" i="4" s="1"/>
  <c r="AI1536" i="4" s="1" a="1"/>
  <c r="AI1536" i="4" s="1"/>
  <c r="AD647" i="4"/>
  <c r="AE647" i="4" s="1"/>
  <c r="AI647" i="4" s="1" a="1"/>
  <c r="AI647" i="4" s="1"/>
  <c r="AD13" i="4"/>
  <c r="AE13" i="4" s="1"/>
  <c r="AF13" i="4" s="1"/>
  <c r="AG21" i="4" a="1"/>
  <c r="AG21" i="4" s="1"/>
  <c r="AH25" i="4" a="1"/>
  <c r="AH25" i="4" s="1"/>
  <c r="AK46" i="4" a="1"/>
  <c r="AK46" i="4" s="1"/>
  <c r="AG12" i="4" a="1"/>
  <c r="AG12" i="4" s="1"/>
  <c r="AK27" i="4" a="1"/>
  <c r="AK27" i="4" s="1"/>
  <c r="AD42" i="4"/>
  <c r="AE42" i="4" s="1"/>
  <c r="AM42" i="4" s="1" a="1"/>
  <c r="AM42" i="4" s="1"/>
  <c r="AG42" i="4" a="1"/>
  <c r="AG42" i="4" s="1"/>
  <c r="AK42" i="4" a="1"/>
  <c r="AK42" i="4" s="1"/>
  <c r="AG55" i="4" a="1"/>
  <c r="AG55" i="4" s="1"/>
  <c r="AD55" i="4"/>
  <c r="AL1985" i="4" a="1"/>
  <c r="AL1985" i="4" s="1"/>
  <c r="AL2026" i="4" a="1"/>
  <c r="AL2026" i="4" s="1"/>
  <c r="AD1878" i="4"/>
  <c r="AH1878" i="4" s="1" a="1"/>
  <c r="AH1878" i="4" s="1"/>
  <c r="AG1878" i="4" a="1"/>
  <c r="AG1878" i="4" s="1"/>
  <c r="AK1878" i="4" a="1"/>
  <c r="AK1878" i="4" s="1"/>
  <c r="AD1632" i="4"/>
  <c r="AG1632" i="4" a="1"/>
  <c r="AG1632" i="4" s="1"/>
  <c r="AK1632" i="4" a="1"/>
  <c r="AK1632" i="4" s="1"/>
  <c r="AD17" i="4"/>
  <c r="AL17" i="4" s="1" a="1"/>
  <c r="AL17" i="4" s="1"/>
  <c r="AD48" i="4"/>
  <c r="AG48" i="4" a="1"/>
  <c r="AG48" i="4" s="1"/>
  <c r="AH1986" i="4" a="1"/>
  <c r="AH1986" i="4" s="1"/>
  <c r="AH1566" i="4" a="1"/>
  <c r="AH1566" i="4" s="1"/>
  <c r="AL1566" i="4" a="1"/>
  <c r="AL1566" i="4" s="1"/>
  <c r="AE1566" i="4"/>
  <c r="AM1566" i="4" s="1" a="1"/>
  <c r="AM1566" i="4" s="1"/>
  <c r="AH1492" i="4" a="1"/>
  <c r="AH1492" i="4" s="1"/>
  <c r="AE1492" i="4"/>
  <c r="AF1492" i="4" s="1"/>
  <c r="AN1492" i="4" s="1" a="1"/>
  <c r="AN1492" i="4" s="1"/>
  <c r="AD1493" i="4"/>
  <c r="AE1493" i="4" s="1"/>
  <c r="AF1493" i="4" s="1"/>
  <c r="AG1493" i="4" a="1"/>
  <c r="AG1493" i="4" s="1"/>
  <c r="AK1493" i="4" a="1"/>
  <c r="AK1493" i="4" s="1"/>
  <c r="AD1478" i="4"/>
  <c r="AE1478" i="4" s="1"/>
  <c r="AF1478" i="4" s="1"/>
  <c r="AG1478" i="4" a="1"/>
  <c r="AG1478" i="4" s="1"/>
  <c r="AK1478" i="4" a="1"/>
  <c r="AK1478" i="4" s="1"/>
  <c r="AE1901" i="4"/>
  <c r="AI1901" i="4" s="1" a="1"/>
  <c r="AI1901" i="4" s="1"/>
  <c r="AL1901" i="4" a="1"/>
  <c r="AL1901" i="4" s="1"/>
  <c r="AD1885" i="4"/>
  <c r="AE1885" i="4" s="1"/>
  <c r="AG1885" i="4" a="1"/>
  <c r="AG1885" i="4" s="1"/>
  <c r="AK1885" i="4" a="1"/>
  <c r="AK1885" i="4" s="1"/>
  <c r="AL960" i="4" a="1"/>
  <c r="AL960" i="4" s="1"/>
  <c r="AG122" i="4" a="1"/>
  <c r="AG122" i="4" s="1"/>
  <c r="AK2679" i="4" a="1"/>
  <c r="AK2679" i="4" s="1"/>
  <c r="AK1536" i="4" a="1"/>
  <c r="AK1536" i="4" s="1"/>
  <c r="AD1976" i="4"/>
  <c r="AL1976" i="4" s="1" a="1"/>
  <c r="AL1976" i="4" s="1"/>
  <c r="AG1976" i="4" a="1"/>
  <c r="AG1976" i="4" s="1"/>
  <c r="AH1443" i="4" a="1"/>
  <c r="AH1443" i="4" s="1"/>
  <c r="AL1443" i="4" a="1"/>
  <c r="AL1443" i="4" s="1"/>
  <c r="AH1466" i="4" a="1"/>
  <c r="AH1466" i="4" s="1"/>
  <c r="AD1538" i="4"/>
  <c r="AE1538" i="4" s="1"/>
  <c r="AF1538" i="4" s="1"/>
  <c r="AG1538" i="4" a="1"/>
  <c r="AG1538" i="4" s="1"/>
  <c r="AK1538" i="4" a="1"/>
  <c r="AK1538" i="4" s="1"/>
  <c r="AD1581" i="4"/>
  <c r="AL1581" i="4" s="1" a="1"/>
  <c r="AL1581" i="4" s="1"/>
  <c r="AG1581" i="4" a="1"/>
  <c r="AG1581" i="4" s="1"/>
  <c r="AK1581" i="4" a="1"/>
  <c r="AK1581" i="4" s="1"/>
  <c r="AG1607" i="4" a="1"/>
  <c r="AG1607" i="4" s="1"/>
  <c r="AD1607" i="4"/>
  <c r="AD1606" i="4"/>
  <c r="AE1606" i="4" s="1"/>
  <c r="AG1606" i="4" a="1"/>
  <c r="AG1606" i="4" s="1"/>
  <c r="AK1606" i="4" a="1"/>
  <c r="AK1606" i="4" s="1"/>
  <c r="AD473" i="4"/>
  <c r="AE473" i="4" s="1"/>
  <c r="AF473" i="4" s="1"/>
  <c r="AG473" i="4" a="1"/>
  <c r="AG473" i="4" s="1"/>
  <c r="AK473" i="4" a="1"/>
  <c r="AK473" i="4" s="1"/>
  <c r="AK1272" i="4" a="1"/>
  <c r="AK1272" i="4" s="1"/>
  <c r="AD1272" i="4"/>
  <c r="AK1283" i="4" a="1"/>
  <c r="AK1283" i="4" s="1"/>
  <c r="AG1906" i="4" a="1"/>
  <c r="AG1906" i="4" s="1"/>
  <c r="AK1914" i="4" a="1"/>
  <c r="AK1914" i="4" s="1"/>
  <c r="AK1404" i="4" a="1"/>
  <c r="AK1404" i="4" s="1"/>
  <c r="AG1341" i="4" a="1"/>
  <c r="AG1341" i="4" s="1"/>
  <c r="AG1874" i="4" a="1"/>
  <c r="AG1874" i="4" s="1"/>
  <c r="AD1817" i="4"/>
  <c r="AE1817" i="4" s="1"/>
  <c r="AD1294" i="4"/>
  <c r="AE1294" i="4" s="1"/>
  <c r="AK936" i="4" a="1"/>
  <c r="AK936" i="4" s="1"/>
  <c r="AH960" i="4" a="1"/>
  <c r="AH960" i="4" s="1"/>
  <c r="AL978" i="4" a="1"/>
  <c r="AL978" i="4" s="1"/>
  <c r="AG394" i="4" a="1"/>
  <c r="AG394" i="4" s="1"/>
  <c r="AG396" i="4" a="1"/>
  <c r="AG396" i="4" s="1"/>
  <c r="AL958" i="4" a="1"/>
  <c r="AL958" i="4" s="1"/>
  <c r="AD395" i="4"/>
  <c r="AH395" i="4" s="1" a="1"/>
  <c r="AH395" i="4" s="1"/>
  <c r="AK415" i="4" a="1"/>
  <c r="AK415" i="4" s="1"/>
  <c r="AD964" i="4"/>
  <c r="AG124" i="4" a="1"/>
  <c r="AG124" i="4" s="1"/>
  <c r="AL436" i="4" a="1"/>
  <c r="AL436" i="4" s="1"/>
  <c r="AD125" i="4"/>
  <c r="AH125" i="4" s="1" a="1"/>
  <c r="AH125" i="4" s="1"/>
  <c r="AD986" i="4"/>
  <c r="AH986" i="4" s="1" a="1"/>
  <c r="AH986" i="4" s="1"/>
  <c r="AD2835" i="4"/>
  <c r="AG2843" i="4" a="1"/>
  <c r="AG2843" i="4" s="1"/>
  <c r="AD2737" i="4"/>
  <c r="AL2737" i="4" s="1" a="1"/>
  <c r="AL2737" i="4" s="1"/>
  <c r="AD2717" i="4"/>
  <c r="AH2717" i="4" s="1" a="1"/>
  <c r="AH2717" i="4" s="1"/>
  <c r="AH641" i="4" a="1"/>
  <c r="AH641" i="4" s="1"/>
  <c r="AG43" i="4" a="1"/>
  <c r="AG43" i="4" s="1"/>
  <c r="AK13" i="4" a="1"/>
  <c r="AK13" i="4" s="1"/>
  <c r="AG20" i="4" a="1"/>
  <c r="AG20" i="4" s="1"/>
  <c r="AG46" i="4" a="1"/>
  <c r="AG46" i="4" s="1"/>
  <c r="AG27" i="4" a="1"/>
  <c r="AG27" i="4" s="1"/>
  <c r="AD1487" i="4"/>
  <c r="AH1487" i="4" s="1" a="1"/>
  <c r="AH1487" i="4" s="1"/>
  <c r="AG1487" i="4" a="1"/>
  <c r="AG1487" i="4" s="1"/>
  <c r="AK1487" i="4" a="1"/>
  <c r="AK1487" i="4" s="1"/>
  <c r="AE1457" i="4"/>
  <c r="AF1457" i="4" s="1"/>
  <c r="AL1457" i="4" a="1"/>
  <c r="AL1457" i="4" s="1"/>
  <c r="AG1490" i="4" a="1"/>
  <c r="AG1490" i="4" s="1"/>
  <c r="AD1490" i="4"/>
  <c r="AH1455" i="4" a="1"/>
  <c r="AH1455" i="4" s="1"/>
  <c r="AE1455" i="4"/>
  <c r="AI1455" i="4" s="1" a="1"/>
  <c r="AI1455" i="4" s="1"/>
  <c r="AD1440" i="4"/>
  <c r="AG1440" i="4" a="1"/>
  <c r="AG1440" i="4" s="1"/>
  <c r="AK1440" i="4" a="1"/>
  <c r="AK1440" i="4" s="1"/>
  <c r="AD1533" i="4"/>
  <c r="AG1533" i="4" a="1"/>
  <c r="AG1533" i="4" s="1"/>
  <c r="AK1533" i="4" a="1"/>
  <c r="AK1533" i="4" s="1"/>
  <c r="AE1714" i="4"/>
  <c r="AH1714" i="4" a="1"/>
  <c r="AH1714" i="4" s="1"/>
  <c r="AL1714" i="4" a="1"/>
  <c r="AL1714" i="4" s="1"/>
  <c r="AE1593" i="4"/>
  <c r="AM1593" i="4" s="1" a="1"/>
  <c r="AM1593" i="4" s="1"/>
  <c r="AH1593" i="4" a="1"/>
  <c r="AH1593" i="4" s="1"/>
  <c r="AL1593" i="4" a="1"/>
  <c r="AL1593" i="4" s="1"/>
  <c r="AH1641" i="4" a="1"/>
  <c r="AH1641" i="4" s="1"/>
  <c r="AD1615" i="4"/>
  <c r="AE1615" i="4" s="1"/>
  <c r="AG1615" i="4" a="1"/>
  <c r="AG1615" i="4" s="1"/>
  <c r="AK1615" i="4" a="1"/>
  <c r="AK1615" i="4" s="1"/>
  <c r="AI1011" i="4" a="1"/>
  <c r="AI1011" i="4" s="1"/>
  <c r="AF1011" i="4"/>
  <c r="AN1011" i="4" s="1" a="1"/>
  <c r="AN1011" i="4" s="1"/>
  <c r="AM1011" i="4" a="1"/>
  <c r="AM1011" i="4" s="1"/>
  <c r="AL1946" i="4" a="1"/>
  <c r="AL1946" i="4" s="1"/>
  <c r="AK1360" i="4" a="1"/>
  <c r="AK1360" i="4" s="1"/>
  <c r="AK965" i="4" a="1"/>
  <c r="AK965" i="4" s="1"/>
  <c r="AK958" i="4" a="1"/>
  <c r="AK958" i="4" s="1"/>
  <c r="AK436" i="4" a="1"/>
  <c r="AK436" i="4" s="1"/>
  <c r="AK437" i="4" a="1"/>
  <c r="AK437" i="4" s="1"/>
  <c r="AK2844" i="4" a="1"/>
  <c r="AK2844" i="4" s="1"/>
  <c r="AE1684" i="4"/>
  <c r="AI1684" i="4" s="1" a="1"/>
  <c r="AI1684" i="4" s="1"/>
  <c r="AL1684" i="4" a="1"/>
  <c r="AL1684" i="4" s="1"/>
  <c r="AH1684" i="4" a="1"/>
  <c r="AH1684" i="4" s="1"/>
  <c r="AD1579" i="4"/>
  <c r="AG1579" i="4" a="1"/>
  <c r="AG1579" i="4" s="1"/>
  <c r="AK1579" i="4" a="1"/>
  <c r="AK1579" i="4" s="1"/>
  <c r="AE1586" i="4"/>
  <c r="AI1586" i="4" s="1" a="1"/>
  <c r="AI1586" i="4" s="1"/>
  <c r="AL1586" i="4" a="1"/>
  <c r="AL1586" i="4" s="1"/>
  <c r="AH1586" i="4" a="1"/>
  <c r="AH1586" i="4" s="1"/>
  <c r="AE1637" i="4"/>
  <c r="AI1637" i="4" s="1" a="1"/>
  <c r="AI1637" i="4" s="1"/>
  <c r="AL1637" i="4" a="1"/>
  <c r="AL1637" i="4" s="1"/>
  <c r="AE1602" i="4"/>
  <c r="AF1602" i="4" s="1"/>
  <c r="AJ1602" i="4" s="1" a="1"/>
  <c r="AJ1602" i="4" s="1"/>
  <c r="AH1602" i="4" a="1"/>
  <c r="AH1602" i="4" s="1"/>
  <c r="AL1602" i="4" a="1"/>
  <c r="AL1602" i="4" s="1"/>
  <c r="AL790" i="4" a="1"/>
  <c r="AL790" i="4" s="1"/>
  <c r="AE790" i="4"/>
  <c r="AI790" i="4" s="1" a="1"/>
  <c r="AI790" i="4" s="1"/>
  <c r="AH790" i="4" a="1"/>
  <c r="AH790" i="4" s="1"/>
  <c r="AK1479" i="4" a="1"/>
  <c r="AK1479" i="4" s="1"/>
  <c r="AG1475" i="4" a="1"/>
  <c r="AG1475" i="4" s="1"/>
  <c r="AG1437" i="4" a="1"/>
  <c r="AG1437" i="4" s="1"/>
  <c r="AK1444" i="4" a="1"/>
  <c r="AK1444" i="4" s="1"/>
  <c r="AK1436" i="4" a="1"/>
  <c r="AK1436" i="4" s="1"/>
  <c r="AG1434" i="4" a="1"/>
  <c r="AG1434" i="4" s="1"/>
  <c r="AK1442" i="4" a="1"/>
  <c r="AK1442" i="4" s="1"/>
  <c r="AG1441" i="4" a="1"/>
  <c r="AG1441" i="4" s="1"/>
  <c r="AG1901" i="4" a="1"/>
  <c r="AG1901" i="4" s="1"/>
  <c r="AK1534" i="4" a="1"/>
  <c r="AK1534" i="4" s="1"/>
  <c r="AG1419" i="4" a="1"/>
  <c r="AG1419" i="4" s="1"/>
  <c r="AL1879" i="4" a="1"/>
  <c r="AL1879" i="4" s="1"/>
  <c r="AG1420" i="4" a="1"/>
  <c r="AG1420" i="4" s="1"/>
  <c r="AG1614" i="4" a="1"/>
  <c r="AG1614" i="4" s="1"/>
  <c r="AG1544" i="4" a="1"/>
  <c r="AG1544" i="4" s="1"/>
  <c r="AG1637" i="4" a="1"/>
  <c r="AG1637" i="4" s="1"/>
  <c r="AH1554" i="4" a="1"/>
  <c r="AH1554" i="4" s="1"/>
  <c r="AK1605" i="4" a="1"/>
  <c r="AK1605" i="4" s="1"/>
  <c r="AD1611" i="4"/>
  <c r="AK1553" i="4" a="1"/>
  <c r="AK1553" i="4" s="1"/>
  <c r="AG1634" i="4" a="1"/>
  <c r="AG1634" i="4" s="1"/>
  <c r="AK1634" i="4" a="1"/>
  <c r="AK1634" i="4" s="1"/>
  <c r="AD1719" i="4"/>
  <c r="AE1719" i="4" s="1"/>
  <c r="AG1719" i="4" a="1"/>
  <c r="AG1719" i="4" s="1"/>
  <c r="AK1719" i="4" a="1"/>
  <c r="AK1719" i="4" s="1"/>
  <c r="AG1692" i="4" a="1"/>
  <c r="AG1692" i="4" s="1"/>
  <c r="AD1692" i="4"/>
  <c r="AK1692" i="4" a="1"/>
  <c r="AK1692" i="4" s="1"/>
  <c r="AD566" i="4"/>
  <c r="AG566" i="4" a="1"/>
  <c r="AG566" i="4" s="1"/>
  <c r="AD1010" i="4"/>
  <c r="AL1010" i="4" s="1" a="1"/>
  <c r="AL1010" i="4" s="1"/>
  <c r="AG1010" i="4" a="1"/>
  <c r="AG1010" i="4" s="1"/>
  <c r="AK1010" i="4" a="1"/>
  <c r="AK1010" i="4" s="1"/>
  <c r="AG1035" i="4" a="1"/>
  <c r="AG1035" i="4" s="1"/>
  <c r="AD1035" i="4"/>
  <c r="AK1035" i="4" a="1"/>
  <c r="AK1035" i="4" s="1"/>
  <c r="AH789" i="4" a="1"/>
  <c r="AH789" i="4" s="1"/>
  <c r="AE789" i="4"/>
  <c r="AI789" i="4" s="1" a="1"/>
  <c r="AI789" i="4" s="1"/>
  <c r="AD8" i="4"/>
  <c r="AD19" i="4"/>
  <c r="AH1147" i="4" a="1"/>
  <c r="AH1147" i="4" s="1"/>
  <c r="AK1454" i="4" a="1"/>
  <c r="AK1454" i="4" s="1"/>
  <c r="AG1479" i="4" a="1"/>
  <c r="AG1479" i="4" s="1"/>
  <c r="AG1438" i="4" a="1"/>
  <c r="AG1438" i="4" s="1"/>
  <c r="AK1455" i="4" a="1"/>
  <c r="AK1455" i="4" s="1"/>
  <c r="AK1471" i="4" a="1"/>
  <c r="AK1471" i="4" s="1"/>
  <c r="AK1899" i="4" a="1"/>
  <c r="AK1899" i="4" s="1"/>
  <c r="AK1445" i="4" a="1"/>
  <c r="AK1445" i="4" s="1"/>
  <c r="AG1444" i="4" a="1"/>
  <c r="AG1444" i="4" s="1"/>
  <c r="AG1435" i="4" a="1"/>
  <c r="AG1435" i="4" s="1"/>
  <c r="AG1684" i="4" a="1"/>
  <c r="AG1684" i="4" s="1"/>
  <c r="AL1683" i="4" a="1"/>
  <c r="AL1683" i="4" s="1"/>
  <c r="AG1574" i="4" a="1"/>
  <c r="AG1574" i="4" s="1"/>
  <c r="AG1573" i="4" a="1"/>
  <c r="AG1573" i="4" s="1"/>
  <c r="AG1586" i="4" a="1"/>
  <c r="AG1586" i="4" s="1"/>
  <c r="AL1571" i="4" a="1"/>
  <c r="AL1571" i="4" s="1"/>
  <c r="AH1879" i="4" a="1"/>
  <c r="AH1879" i="4" s="1"/>
  <c r="AD1590" i="4"/>
  <c r="AG1605" i="4" a="1"/>
  <c r="AG1605" i="4" s="1"/>
  <c r="AK1623" i="4" a="1"/>
  <c r="AK1623" i="4" s="1"/>
  <c r="AK1612" i="4" a="1"/>
  <c r="AK1612" i="4" s="1"/>
  <c r="AE472" i="4"/>
  <c r="AM472" i="4" s="1" a="1"/>
  <c r="AM472" i="4" s="1"/>
  <c r="AH472" i="4" a="1"/>
  <c r="AH472" i="4" s="1"/>
  <c r="AL472" i="4" a="1"/>
  <c r="AL472" i="4" s="1"/>
  <c r="AN517" i="4" a="1"/>
  <c r="AN517" i="4" s="1"/>
  <c r="AJ517" i="4" a="1"/>
  <c r="AJ517" i="4" s="1"/>
  <c r="AD1062" i="4"/>
  <c r="AG1062" i="4" a="1"/>
  <c r="AG1062" i="4" s="1"/>
  <c r="AK1062" i="4" a="1"/>
  <c r="AK1062" i="4" s="1"/>
  <c r="AL1558" i="4" a="1"/>
  <c r="AL1558" i="4" s="1"/>
  <c r="AE1563" i="4"/>
  <c r="AF1563" i="4" s="1"/>
  <c r="AJ1563" i="4" s="1" a="1"/>
  <c r="AJ1563" i="4" s="1"/>
  <c r="AE1465" i="4"/>
  <c r="AK1474" i="4" a="1"/>
  <c r="AK1474" i="4" s="1"/>
  <c r="AD1439" i="4"/>
  <c r="AG1484" i="4" a="1"/>
  <c r="AG1484" i="4" s="1"/>
  <c r="AG1436" i="4" a="1"/>
  <c r="AG1436" i="4" s="1"/>
  <c r="AG1442" i="4" a="1"/>
  <c r="AG1442" i="4" s="1"/>
  <c r="AI1683" i="4" a="1"/>
  <c r="AI1683" i="4" s="1"/>
  <c r="AD1574" i="4"/>
  <c r="AH1571" i="4" a="1"/>
  <c r="AH1571" i="4" s="1"/>
  <c r="AD1420" i="4"/>
  <c r="AD1544" i="4"/>
  <c r="AE1544" i="4" s="1"/>
  <c r="AI1544" i="4" s="1" a="1"/>
  <c r="AI1544" i="4" s="1"/>
  <c r="AD1628" i="4"/>
  <c r="AE1554" i="4"/>
  <c r="AG1623" i="4" a="1"/>
  <c r="AG1623" i="4" s="1"/>
  <c r="AK1624" i="4" a="1"/>
  <c r="AK1624" i="4" s="1"/>
  <c r="AG1640" i="4" a="1"/>
  <c r="AG1640" i="4" s="1"/>
  <c r="AK1640" i="4" a="1"/>
  <c r="AK1640" i="4" s="1"/>
  <c r="AD1640" i="4"/>
  <c r="AL1640" i="4" s="1" a="1"/>
  <c r="AL1640" i="4" s="1"/>
  <c r="AD1616" i="4"/>
  <c r="AG1616" i="4" a="1"/>
  <c r="AG1616" i="4" s="1"/>
  <c r="AK1616" i="4" a="1"/>
  <c r="AK1616" i="4" s="1"/>
  <c r="AH1600" i="4" a="1"/>
  <c r="AH1600" i="4" s="1"/>
  <c r="AE1600" i="4"/>
  <c r="AI1600" i="4" s="1" a="1"/>
  <c r="AI1600" i="4" s="1"/>
  <c r="AD1686" i="4"/>
  <c r="AL1686" i="4" s="1" a="1"/>
  <c r="AL1686" i="4" s="1"/>
  <c r="AG1686" i="4" a="1"/>
  <c r="AG1686" i="4" s="1"/>
  <c r="AK1686" i="4" a="1"/>
  <c r="AK1686" i="4" s="1"/>
  <c r="AD600" i="4"/>
  <c r="AG600" i="4" a="1"/>
  <c r="AG600" i="4" s="1"/>
  <c r="AD772" i="4"/>
  <c r="AE772" i="4" s="1"/>
  <c r="AG772" i="4" a="1"/>
  <c r="AG772" i="4" s="1"/>
  <c r="AK772" i="4" a="1"/>
  <c r="AK772" i="4" s="1"/>
  <c r="AD1038" i="4"/>
  <c r="AG1038" i="4" a="1"/>
  <c r="AG1038" i="4" s="1"/>
  <c r="AK1038" i="4" a="1"/>
  <c r="AK1038" i="4" s="1"/>
  <c r="AG752" i="4" a="1"/>
  <c r="AG752" i="4" s="1"/>
  <c r="AD752" i="4"/>
  <c r="AD615" i="4"/>
  <c r="AG615" i="4" a="1"/>
  <c r="AG615" i="4" s="1"/>
  <c r="AK615" i="4" a="1"/>
  <c r="AK615" i="4" s="1"/>
  <c r="AD1966" i="4"/>
  <c r="AH1966" i="4" s="1" a="1"/>
  <c r="AH1966" i="4" s="1"/>
  <c r="AG1966" i="4" a="1"/>
  <c r="AG1966" i="4" s="1"/>
  <c r="AK1966" i="4" a="1"/>
  <c r="AK1966" i="4" s="1"/>
  <c r="AD1965" i="4"/>
  <c r="AH1965" i="4" s="1" a="1"/>
  <c r="AH1965" i="4" s="1"/>
  <c r="AG1965" i="4" a="1"/>
  <c r="AG1965" i="4" s="1"/>
  <c r="AK1965" i="4" a="1"/>
  <c r="AK1965" i="4" s="1"/>
  <c r="AE466" i="4"/>
  <c r="AL466" i="4" a="1"/>
  <c r="AL466" i="4" s="1"/>
  <c r="AE734" i="4"/>
  <c r="AI734" i="4" s="1" a="1"/>
  <c r="AI734" i="4" s="1"/>
  <c r="AH734" i="4" a="1"/>
  <c r="AH734" i="4" s="1"/>
  <c r="AH1034" i="4" a="1"/>
  <c r="AH1034" i="4" s="1"/>
  <c r="AD1613" i="4"/>
  <c r="AH1613" i="4" s="1" a="1"/>
  <c r="AH1613" i="4" s="1"/>
  <c r="AG1613" i="4" a="1"/>
  <c r="AG1613" i="4" s="1"/>
  <c r="AD1970" i="4"/>
  <c r="AH1970" i="4" s="1" a="1"/>
  <c r="AH1970" i="4" s="1"/>
  <c r="AG1970" i="4" a="1"/>
  <c r="AG1970" i="4" s="1"/>
  <c r="AK1970" i="4" a="1"/>
  <c r="AK1970" i="4" s="1"/>
  <c r="AD1639" i="4"/>
  <c r="AG1639" i="4" a="1"/>
  <c r="AG1639" i="4" s="1"/>
  <c r="AE1963" i="4"/>
  <c r="AI1963" i="4" s="1" a="1"/>
  <c r="AI1963" i="4" s="1"/>
  <c r="AH1963" i="4" a="1"/>
  <c r="AH1963" i="4" s="1"/>
  <c r="AL1963" i="4" a="1"/>
  <c r="AL1963" i="4" s="1"/>
  <c r="AD133" i="4"/>
  <c r="AE133" i="4" s="1"/>
  <c r="AF133" i="4" s="1"/>
  <c r="AG133" i="4" a="1"/>
  <c r="AG133" i="4" s="1"/>
  <c r="AK133" i="4" a="1"/>
  <c r="AK133" i="4" s="1"/>
  <c r="AL1549" i="4" a="1"/>
  <c r="AL1549" i="4" s="1"/>
  <c r="AK1643" i="4" a="1"/>
  <c r="AK1643" i="4" s="1"/>
  <c r="AK1555" i="4" a="1"/>
  <c r="AK1555" i="4" s="1"/>
  <c r="AK1630" i="4" a="1"/>
  <c r="AK1630" i="4" s="1"/>
  <c r="AE1704" i="4"/>
  <c r="AF1704" i="4" s="1"/>
  <c r="AH1718" i="4" a="1"/>
  <c r="AH1718" i="4" s="1"/>
  <c r="AD1424" i="4"/>
  <c r="AH1424" i="4" s="1" a="1"/>
  <c r="AH1424" i="4" s="1"/>
  <c r="AD1721" i="4"/>
  <c r="AD1897" i="4"/>
  <c r="AD1688" i="4"/>
  <c r="AD1881" i="4"/>
  <c r="AL1881" i="4" s="1" a="1"/>
  <c r="AL1881" i="4" s="1"/>
  <c r="AD1427" i="4"/>
  <c r="AK1422" i="4" a="1"/>
  <c r="AK1422" i="4" s="1"/>
  <c r="AD1961" i="4"/>
  <c r="AE189" i="4"/>
  <c r="AI189" i="4" s="1" a="1"/>
  <c r="AI189" i="4" s="1"/>
  <c r="AD780" i="4"/>
  <c r="AE780" i="4" s="1"/>
  <c r="AD190" i="4"/>
  <c r="AD1097" i="4"/>
  <c r="AH1097" i="4" s="1" a="1"/>
  <c r="AH1097" i="4" s="1"/>
  <c r="AD558" i="4"/>
  <c r="AG1078" i="4" a="1"/>
  <c r="AG1078" i="4" s="1"/>
  <c r="AD556" i="4"/>
  <c r="AD174" i="4"/>
  <c r="AD1096" i="4"/>
  <c r="AD533" i="4"/>
  <c r="AD751" i="4"/>
  <c r="AH751" i="4" s="1" a="1"/>
  <c r="AH751" i="4" s="1"/>
  <c r="AG1092" i="4" a="1"/>
  <c r="AG1092" i="4" s="1"/>
  <c r="AG769" i="4" a="1"/>
  <c r="AG769" i="4" s="1"/>
  <c r="AE196" i="4"/>
  <c r="AF196" i="4" s="1"/>
  <c r="AG1013" i="4" a="1"/>
  <c r="AG1013" i="4" s="1"/>
  <c r="AD733" i="4"/>
  <c r="AD477" i="4"/>
  <c r="AH477" i="4" s="1" a="1"/>
  <c r="AH477" i="4" s="1"/>
  <c r="AG477" i="4" a="1"/>
  <c r="AG477" i="4" s="1"/>
  <c r="AD137" i="4"/>
  <c r="AL137" i="4" s="1" a="1"/>
  <c r="AL137" i="4" s="1"/>
  <c r="AH516" i="4" a="1"/>
  <c r="AH516" i="4" s="1"/>
  <c r="AG603" i="4" a="1"/>
  <c r="AG603" i="4" s="1"/>
  <c r="AD1120" i="4"/>
  <c r="AK1120" i="4" a="1"/>
  <c r="AK1120" i="4" s="1"/>
  <c r="AD632" i="4"/>
  <c r="AG632" i="4" a="1"/>
  <c r="AG632" i="4" s="1"/>
  <c r="AK550" i="4" a="1"/>
  <c r="AK550" i="4" s="1"/>
  <c r="AD550" i="4"/>
  <c r="AG550" i="4" a="1"/>
  <c r="AG550" i="4" s="1"/>
  <c r="AE163" i="4"/>
  <c r="AH163" i="4" a="1"/>
  <c r="AH163" i="4" s="1"/>
  <c r="AL163" i="4" a="1"/>
  <c r="AL163" i="4" s="1"/>
  <c r="AD620" i="4"/>
  <c r="AG620" i="4" a="1"/>
  <c r="AG620" i="4" s="1"/>
  <c r="AK620" i="4" a="1"/>
  <c r="AK620" i="4" s="1"/>
  <c r="AH1102" i="4" a="1"/>
  <c r="AH1102" i="4" s="1"/>
  <c r="AE1102" i="4"/>
  <c r="AF1102" i="4" s="1"/>
  <c r="AL1102" i="4" a="1"/>
  <c r="AL1102" i="4" s="1"/>
  <c r="AI1014" i="4" a="1"/>
  <c r="AI1014" i="4" s="1"/>
  <c r="AM1014" i="4" a="1"/>
  <c r="AM1014" i="4" s="1"/>
  <c r="AD626" i="4"/>
  <c r="AG626" i="4" a="1"/>
  <c r="AG626" i="4" s="1"/>
  <c r="AD492" i="4"/>
  <c r="AE492" i="4" s="1"/>
  <c r="AG492" i="4" a="1"/>
  <c r="AG492" i="4" s="1"/>
  <c r="AK492" i="4" a="1"/>
  <c r="AK492" i="4" s="1"/>
  <c r="AE555" i="4"/>
  <c r="AE527" i="4"/>
  <c r="AM527" i="4" s="1" a="1"/>
  <c r="AM527" i="4" s="1"/>
  <c r="AH527" i="4" a="1"/>
  <c r="AH527" i="4" s="1"/>
  <c r="AD1135" i="4"/>
  <c r="AG1135" i="4" a="1"/>
  <c r="AG1135" i="4" s="1"/>
  <c r="AK1135" i="4" a="1"/>
  <c r="AK1135" i="4" s="1"/>
  <c r="AG767" i="4" a="1"/>
  <c r="AG767" i="4" s="1"/>
  <c r="AD767" i="4"/>
  <c r="AH767" i="4" s="1" a="1"/>
  <c r="AH767" i="4" s="1"/>
  <c r="AH1093" i="4" a="1"/>
  <c r="AH1093" i="4" s="1"/>
  <c r="AD176" i="4"/>
  <c r="AL176" i="4" s="1" a="1"/>
  <c r="AL176" i="4" s="1"/>
  <c r="AG176" i="4" a="1"/>
  <c r="AG176" i="4" s="1"/>
  <c r="AK176" i="4" a="1"/>
  <c r="AK176" i="4" s="1"/>
  <c r="AE543" i="4"/>
  <c r="AI543" i="4" s="1" a="1"/>
  <c r="AI543" i="4" s="1"/>
  <c r="AH543" i="4" a="1"/>
  <c r="AH543" i="4" s="1"/>
  <c r="AL543" i="4" a="1"/>
  <c r="AL543" i="4" s="1"/>
  <c r="AK1096" i="4" a="1"/>
  <c r="AK1096" i="4" s="1"/>
  <c r="AD177" i="4"/>
  <c r="AK177" i="4" a="1"/>
  <c r="AK177" i="4" s="1"/>
  <c r="AD747" i="4"/>
  <c r="AL747" i="4" s="1" a="1"/>
  <c r="AL747" i="4" s="1"/>
  <c r="AG747" i="4" a="1"/>
  <c r="AG747" i="4" s="1"/>
  <c r="AD1016" i="4"/>
  <c r="AK1016" i="4" a="1"/>
  <c r="AK1016" i="4" s="1"/>
  <c r="AH585" i="4" a="1"/>
  <c r="AH585" i="4" s="1"/>
  <c r="AL585" i="4" a="1"/>
  <c r="AL585" i="4" s="1"/>
  <c r="AE585" i="4"/>
  <c r="AF585" i="4" s="1"/>
  <c r="AD518" i="4"/>
  <c r="AE518" i="4" s="1"/>
  <c r="AI518" i="4" s="1" a="1"/>
  <c r="AI518" i="4" s="1"/>
  <c r="AG518" i="4" a="1"/>
  <c r="AG518" i="4" s="1"/>
  <c r="AK518" i="4" a="1"/>
  <c r="AK518" i="4" s="1"/>
  <c r="AG1547" i="4" a="1"/>
  <c r="AG1547" i="4" s="1"/>
  <c r="AK1548" i="4" a="1"/>
  <c r="AK1548" i="4" s="1"/>
  <c r="AK1642" i="4" a="1"/>
  <c r="AK1642" i="4" s="1"/>
  <c r="AD1619" i="4"/>
  <c r="AE1619" i="4" s="1"/>
  <c r="AD1631" i="4"/>
  <c r="AE1631" i="4" s="1"/>
  <c r="AH1552" i="4" a="1"/>
  <c r="AH1552" i="4" s="1"/>
  <c r="AG1429" i="4" a="1"/>
  <c r="AG1429" i="4" s="1"/>
  <c r="AG1431" i="4" a="1"/>
  <c r="AG1431" i="4" s="1"/>
  <c r="AG1880" i="4" a="1"/>
  <c r="AG1880" i="4" s="1"/>
  <c r="AD1887" i="4"/>
  <c r="AK189" i="4" a="1"/>
  <c r="AK189" i="4" s="1"/>
  <c r="AD1008" i="4"/>
  <c r="AL1008" i="4" s="1" a="1"/>
  <c r="AL1008" i="4" s="1"/>
  <c r="AK137" i="4" a="1"/>
  <c r="AK137" i="4" s="1"/>
  <c r="AD490" i="4"/>
  <c r="AK490" i="4" a="1"/>
  <c r="AK490" i="4" s="1"/>
  <c r="AD142" i="4"/>
  <c r="AE142" i="4" s="1"/>
  <c r="AF142" i="4" s="1"/>
  <c r="AG142" i="4" a="1"/>
  <c r="AG142" i="4" s="1"/>
  <c r="AD1065" i="4"/>
  <c r="AG1065" i="4" a="1"/>
  <c r="AG1065" i="4" s="1"/>
  <c r="AK1065" i="4" a="1"/>
  <c r="AK1065" i="4" s="1"/>
  <c r="AH1018" i="4" a="1"/>
  <c r="AH1018" i="4" s="1"/>
  <c r="AE1018" i="4"/>
  <c r="AG613" i="4" a="1"/>
  <c r="AG613" i="4" s="1"/>
  <c r="AD613" i="4"/>
  <c r="AG506" i="4" a="1"/>
  <c r="AG506" i="4" s="1"/>
  <c r="AD506" i="4"/>
  <c r="AK506" i="4" a="1"/>
  <c r="AK506" i="4" s="1"/>
  <c r="AK1620" i="4" a="1"/>
  <c r="AK1620" i="4" s="1"/>
  <c r="AL1718" i="4" a="1"/>
  <c r="AL1718" i="4" s="1"/>
  <c r="AK761" i="4" a="1"/>
  <c r="AK761" i="4" s="1"/>
  <c r="AD467" i="4"/>
  <c r="AG467" i="4" a="1"/>
  <c r="AG467" i="4" s="1"/>
  <c r="AK626" i="4" a="1"/>
  <c r="AK626" i="4" s="1"/>
  <c r="AK472" i="4" a="1"/>
  <c r="AK472" i="4" s="1"/>
  <c r="AG472" i="4" a="1"/>
  <c r="AG472" i="4" s="1"/>
  <c r="AE1029" i="4"/>
  <c r="AM1029" i="4" s="1" a="1"/>
  <c r="AM1029" i="4" s="1"/>
  <c r="AL1029" i="4" a="1"/>
  <c r="AL1029" i="4" s="1"/>
  <c r="AH1029" i="4" a="1"/>
  <c r="AH1029" i="4" s="1"/>
  <c r="AD499" i="4"/>
  <c r="AH499" i="4" s="1" a="1"/>
  <c r="AH499" i="4" s="1"/>
  <c r="AG499" i="4" a="1"/>
  <c r="AG499" i="4" s="1"/>
  <c r="AD1082" i="4"/>
  <c r="AL1082" i="4" s="1" a="1"/>
  <c r="AL1082" i="4" s="1"/>
  <c r="AG1082" i="4" a="1"/>
  <c r="AG1082" i="4" s="1"/>
  <c r="AK1082" i="4" a="1"/>
  <c r="AK1082" i="4" s="1"/>
  <c r="AE602" i="4"/>
  <c r="AF602" i="4" s="1"/>
  <c r="AJ602" i="4" s="1" a="1"/>
  <c r="AJ602" i="4" s="1"/>
  <c r="AL602" i="4" a="1"/>
  <c r="AL602" i="4" s="1"/>
  <c r="AL527" i="4" a="1"/>
  <c r="AL527" i="4" s="1"/>
  <c r="AD1048" i="4"/>
  <c r="AH1048" i="4" s="1" a="1"/>
  <c r="AH1048" i="4" s="1"/>
  <c r="AG1048" i="4" a="1"/>
  <c r="AG1048" i="4" s="1"/>
  <c r="AK1048" i="4" a="1"/>
  <c r="AK1048" i="4" s="1"/>
  <c r="AD1066" i="4"/>
  <c r="AE1066" i="4" s="1"/>
  <c r="AM1066" i="4" s="1" a="1"/>
  <c r="AM1066" i="4" s="1"/>
  <c r="AG1066" i="4" a="1"/>
  <c r="AG1066" i="4" s="1"/>
  <c r="AK1066" i="4" a="1"/>
  <c r="AK1066" i="4" s="1"/>
  <c r="AD1064" i="4"/>
  <c r="AL1064" i="4" s="1" a="1"/>
  <c r="AL1064" i="4" s="1"/>
  <c r="AG1064" i="4" a="1"/>
  <c r="AG1064" i="4" s="1"/>
  <c r="AK1064" i="4" a="1"/>
  <c r="AK1064" i="4" s="1"/>
  <c r="AD183" i="4"/>
  <c r="AE183" i="4" s="1"/>
  <c r="AG183" i="4" a="1"/>
  <c r="AG183" i="4" s="1"/>
  <c r="AK183" i="4" a="1"/>
  <c r="AK183" i="4" s="1"/>
  <c r="AG503" i="4" a="1"/>
  <c r="AG503" i="4" s="1"/>
  <c r="AD503" i="4"/>
  <c r="AE503" i="4" s="1"/>
  <c r="AG198" i="4" a="1"/>
  <c r="AG198" i="4" s="1"/>
  <c r="AG498" i="4" a="1"/>
  <c r="AG498" i="4" s="1"/>
  <c r="AG504" i="4" a="1"/>
  <c r="AG504" i="4" s="1"/>
  <c r="AG163" i="4" a="1"/>
  <c r="AG163" i="4" s="1"/>
  <c r="AG1072" i="4" a="1"/>
  <c r="AG1072" i="4" s="1"/>
  <c r="AG538" i="4" a="1"/>
  <c r="AG538" i="4" s="1"/>
  <c r="AK1076" i="4" a="1"/>
  <c r="AK1076" i="4" s="1"/>
  <c r="AG757" i="4" a="1"/>
  <c r="AG757" i="4" s="1"/>
  <c r="AG575" i="4" a="1"/>
  <c r="AG575" i="4" s="1"/>
  <c r="AD575" i="4"/>
  <c r="AE575" i="4" s="1"/>
  <c r="AH1132" i="4" a="1"/>
  <c r="AH1132" i="4" s="1"/>
  <c r="AE1132" i="4"/>
  <c r="AM1132" i="4" s="1" a="1"/>
  <c r="AM1132" i="4" s="1"/>
  <c r="AG188" i="4" a="1"/>
  <c r="AG188" i="4" s="1"/>
  <c r="AD188" i="4"/>
  <c r="AE549" i="4"/>
  <c r="AI549" i="4" s="1" a="1"/>
  <c r="AI549" i="4" s="1"/>
  <c r="AL549" i="4" a="1"/>
  <c r="AL549" i="4" s="1"/>
  <c r="AE1042" i="4"/>
  <c r="AF1042" i="4" s="1"/>
  <c r="AJ1042" i="4" s="1" a="1"/>
  <c r="AJ1042" i="4" s="1"/>
  <c r="AL1042" i="4" a="1"/>
  <c r="AL1042" i="4" s="1"/>
  <c r="AE521" i="4"/>
  <c r="AL521" i="4" a="1"/>
  <c r="AL521" i="4" s="1"/>
  <c r="AD170" i="4"/>
  <c r="AG170" i="4" a="1"/>
  <c r="AG170" i="4" s="1"/>
  <c r="AK170" i="4" a="1"/>
  <c r="AK170" i="4" s="1"/>
  <c r="AD198" i="4"/>
  <c r="AL198" i="4" s="1" a="1"/>
  <c r="AL198" i="4" s="1"/>
  <c r="AD504" i="4"/>
  <c r="AL504" i="4" s="1" a="1"/>
  <c r="AL504" i="4" s="1"/>
  <c r="AD619" i="4"/>
  <c r="AE619" i="4" s="1"/>
  <c r="AI619" i="4" s="1" a="1"/>
  <c r="AI619" i="4" s="1"/>
  <c r="AD1131" i="4"/>
  <c r="AG1076" i="4" a="1"/>
  <c r="AG1076" i="4" s="1"/>
  <c r="AD757" i="4"/>
  <c r="AD184" i="4"/>
  <c r="AE184" i="4" s="1"/>
  <c r="AK184" i="4" a="1"/>
  <c r="AK184" i="4" s="1"/>
  <c r="AG184" i="4" a="1"/>
  <c r="AG184" i="4" s="1"/>
  <c r="AG1132" i="4" a="1"/>
  <c r="AG1132" i="4" s="1"/>
  <c r="AK1132" i="4" a="1"/>
  <c r="AK1132" i="4" s="1"/>
  <c r="AD511" i="4"/>
  <c r="AG511" i="4" a="1"/>
  <c r="AG511" i="4" s="1"/>
  <c r="AK511" i="4" a="1"/>
  <c r="AK511" i="4" s="1"/>
  <c r="AL624" i="4" a="1"/>
  <c r="AL624" i="4" s="1"/>
  <c r="AE624" i="4"/>
  <c r="AD463" i="4"/>
  <c r="AE463" i="4" s="1"/>
  <c r="AM463" i="4" s="1" a="1"/>
  <c r="AM463" i="4" s="1"/>
  <c r="AG463" i="4" a="1"/>
  <c r="AG463" i="4" s="1"/>
  <c r="AK463" i="4" a="1"/>
  <c r="AK463" i="4" s="1"/>
  <c r="AE175" i="4"/>
  <c r="AI175" i="4" s="1" a="1"/>
  <c r="AI175" i="4" s="1"/>
  <c r="AD773" i="4"/>
  <c r="AH773" i="4" s="1" a="1"/>
  <c r="AH773" i="4" s="1"/>
  <c r="AD1121" i="4"/>
  <c r="AL1121" i="4" s="1" a="1"/>
  <c r="AL1121" i="4" s="1"/>
  <c r="AG1121" i="4" a="1"/>
  <c r="AG1121" i="4" s="1"/>
  <c r="AE607" i="4"/>
  <c r="AH607" i="4" a="1"/>
  <c r="AH607" i="4" s="1"/>
  <c r="AL607" i="4" a="1"/>
  <c r="AL607" i="4" s="1"/>
  <c r="AD578" i="4"/>
  <c r="AH578" i="4" s="1" a="1"/>
  <c r="AH578" i="4" s="1"/>
  <c r="AG578" i="4" a="1"/>
  <c r="AG578" i="4" s="1"/>
  <c r="AK578" i="4" a="1"/>
  <c r="AK578" i="4" s="1"/>
  <c r="AK1112" i="4" a="1"/>
  <c r="AK1112" i="4" s="1"/>
  <c r="AD1112" i="4"/>
  <c r="AH1112" i="4" s="1" a="1"/>
  <c r="AH1112" i="4" s="1"/>
  <c r="AG1112" i="4" a="1"/>
  <c r="AG1112" i="4" s="1"/>
  <c r="AG484" i="4" a="1"/>
  <c r="AG484" i="4" s="1"/>
  <c r="AK484" i="4" a="1"/>
  <c r="AK484" i="4" s="1"/>
  <c r="AD484" i="4"/>
  <c r="AH484" i="4" s="1" a="1"/>
  <c r="AH484" i="4" s="1"/>
  <c r="AE485" i="4"/>
  <c r="AL485" i="4" a="1"/>
  <c r="AL485" i="4" s="1"/>
  <c r="AH485" i="4" a="1"/>
  <c r="AH485" i="4" s="1"/>
  <c r="AD601" i="4"/>
  <c r="AE601" i="4" s="1"/>
  <c r="AG601" i="4" a="1"/>
  <c r="AG601" i="4" s="1"/>
  <c r="AK601" i="4" a="1"/>
  <c r="AK601" i="4" s="1"/>
  <c r="AD621" i="4"/>
  <c r="AE621" i="4" s="1"/>
  <c r="AF621" i="4" s="1"/>
  <c r="AG621" i="4" a="1"/>
  <c r="AG621" i="4" s="1"/>
  <c r="AK621" i="4" a="1"/>
  <c r="AK621" i="4" s="1"/>
  <c r="AD167" i="4"/>
  <c r="AG167" i="4" a="1"/>
  <c r="AG167" i="4" s="1"/>
  <c r="AK167" i="4" a="1"/>
  <c r="AK167" i="4" s="1"/>
  <c r="AE997" i="4"/>
  <c r="AL997" i="4" a="1"/>
  <c r="AL997" i="4" s="1"/>
  <c r="AK1026" i="4" a="1"/>
  <c r="AK1026" i="4" s="1"/>
  <c r="AH141" i="4" a="1"/>
  <c r="AH141" i="4" s="1"/>
  <c r="AK146" i="4" a="1"/>
  <c r="AK146" i="4" s="1"/>
  <c r="AG517" i="4" a="1"/>
  <c r="AG517" i="4" s="1"/>
  <c r="AK568" i="4" a="1"/>
  <c r="AK568" i="4" s="1"/>
  <c r="AG623" i="4" a="1"/>
  <c r="AG623" i="4" s="1"/>
  <c r="AD625" i="4"/>
  <c r="AK625" i="4" a="1"/>
  <c r="AK625" i="4" s="1"/>
  <c r="AG625" i="4" a="1"/>
  <c r="AG625" i="4" s="1"/>
  <c r="AD1117" i="4"/>
  <c r="AH1117" i="4" s="1" a="1"/>
  <c r="AH1117" i="4" s="1"/>
  <c r="AG1117" i="4" a="1"/>
  <c r="AG1117" i="4" s="1"/>
  <c r="AK1117" i="4" a="1"/>
  <c r="AK1117" i="4" s="1"/>
  <c r="AG1080" i="4" a="1"/>
  <c r="AG1080" i="4" s="1"/>
  <c r="AD1080" i="4"/>
  <c r="AL182" i="4" a="1"/>
  <c r="AL182" i="4" s="1"/>
  <c r="AE182" i="4"/>
  <c r="AM182" i="4" s="1" a="1"/>
  <c r="AM182" i="4" s="1"/>
  <c r="AH182" i="4" a="1"/>
  <c r="AH182" i="4" s="1"/>
  <c r="AD1057" i="4"/>
  <c r="AL1057" i="4" s="1" a="1"/>
  <c r="AL1057" i="4" s="1"/>
  <c r="AG1057" i="4" a="1"/>
  <c r="AG1057" i="4" s="1"/>
  <c r="AK1057" i="4" a="1"/>
  <c r="AK1057" i="4" s="1"/>
  <c r="AH618" i="4" a="1"/>
  <c r="AH618" i="4" s="1"/>
  <c r="AL618" i="4" a="1"/>
  <c r="AL618" i="4" s="1"/>
  <c r="AE618" i="4"/>
  <c r="AF618" i="4" s="1"/>
  <c r="AL510" i="4" a="1"/>
  <c r="AL510" i="4" s="1"/>
  <c r="AG1088" i="4" a="1"/>
  <c r="AG1088" i="4" s="1"/>
  <c r="AK608" i="4" a="1"/>
  <c r="AK608" i="4" s="1"/>
  <c r="AG543" i="4" a="1"/>
  <c r="AG543" i="4" s="1"/>
  <c r="AK543" i="4" a="1"/>
  <c r="AK543" i="4" s="1"/>
  <c r="AG992" i="4" a="1"/>
  <c r="AG992" i="4" s="1"/>
  <c r="AD992" i="4"/>
  <c r="AK457" i="4" a="1"/>
  <c r="AK457" i="4" s="1"/>
  <c r="AG457" i="4" a="1"/>
  <c r="AG457" i="4" s="1"/>
  <c r="AL444" i="4" a="1"/>
  <c r="AL444" i="4" s="1"/>
  <c r="AG728" i="4" a="1"/>
  <c r="AG728" i="4" s="1"/>
  <c r="AD728" i="4"/>
  <c r="AK728" i="4" a="1"/>
  <c r="AK728" i="4" s="1"/>
  <c r="AG776" i="4" a="1"/>
  <c r="AG776" i="4" s="1"/>
  <c r="AK574" i="4" a="1"/>
  <c r="AK574" i="4" s="1"/>
  <c r="AG185" i="4" a="1"/>
  <c r="AG185" i="4" s="1"/>
  <c r="AG1099" i="4" a="1"/>
  <c r="AG1099" i="4" s="1"/>
  <c r="AK782" i="4" a="1"/>
  <c r="AK782" i="4" s="1"/>
  <c r="AG549" i="4" a="1"/>
  <c r="AG549" i="4" s="1"/>
  <c r="AE755" i="4"/>
  <c r="AF755" i="4" s="1"/>
  <c r="AD514" i="4"/>
  <c r="AH514" i="4" s="1" a="1"/>
  <c r="AH514" i="4" s="1"/>
  <c r="AG182" i="4" a="1"/>
  <c r="AG182" i="4" s="1"/>
  <c r="AG1094" i="4" a="1"/>
  <c r="AG1094" i="4" s="1"/>
  <c r="AG1109" i="4" a="1"/>
  <c r="AG1109" i="4" s="1"/>
  <c r="AG515" i="4" a="1"/>
  <c r="AG515" i="4" s="1"/>
  <c r="AD515" i="4"/>
  <c r="AG1050" i="4" a="1"/>
  <c r="AG1050" i="4" s="1"/>
  <c r="AK760" i="4" a="1"/>
  <c r="AK760" i="4" s="1"/>
  <c r="AG1111" i="4" a="1"/>
  <c r="AG1111" i="4" s="1"/>
  <c r="AG1113" i="4" a="1"/>
  <c r="AG1113" i="4" s="1"/>
  <c r="AK591" i="4" a="1"/>
  <c r="AK591" i="4" s="1"/>
  <c r="AK1110" i="4" a="1"/>
  <c r="AK1110" i="4" s="1"/>
  <c r="AD588" i="4"/>
  <c r="AL1115" i="4" a="1"/>
  <c r="AL1115" i="4" s="1"/>
  <c r="AK564" i="4" a="1"/>
  <c r="AK564" i="4" s="1"/>
  <c r="AG1091" i="4" a="1"/>
  <c r="AG1091" i="4" s="1"/>
  <c r="AL740" i="4" a="1"/>
  <c r="AL740" i="4" s="1"/>
  <c r="AK791" i="4" a="1"/>
  <c r="AK791" i="4" s="1"/>
  <c r="AE1028" i="4"/>
  <c r="AF1028" i="4" s="1"/>
  <c r="AN1028" i="4" s="1" a="1"/>
  <c r="AN1028" i="4" s="1"/>
  <c r="AL1028" i="4" a="1"/>
  <c r="AL1028" i="4" s="1"/>
  <c r="AD730" i="4"/>
  <c r="AL730" i="4" s="1" a="1"/>
  <c r="AL730" i="4" s="1"/>
  <c r="AK730" i="4" a="1"/>
  <c r="AK730" i="4" s="1"/>
  <c r="AD999" i="4"/>
  <c r="AK999" i="4" a="1"/>
  <c r="AK999" i="4" s="1"/>
  <c r="AG999" i="4" a="1"/>
  <c r="AG999" i="4" s="1"/>
  <c r="AE128" i="4"/>
  <c r="AM128" i="4" s="1" a="1"/>
  <c r="AM128" i="4" s="1"/>
  <c r="AH128" i="4" a="1"/>
  <c r="AH128" i="4" s="1"/>
  <c r="AD1980" i="4"/>
  <c r="AE1980" i="4" s="1"/>
  <c r="AG1980" i="4" a="1"/>
  <c r="AG1980" i="4" s="1"/>
  <c r="AK1980" i="4" a="1"/>
  <c r="AK1980" i="4" s="1"/>
  <c r="AG574" i="4" a="1"/>
  <c r="AG574" i="4" s="1"/>
  <c r="AD1098" i="4"/>
  <c r="AD1123" i="4"/>
  <c r="AE1123" i="4" s="1"/>
  <c r="AI1123" i="4" s="1" a="1"/>
  <c r="AI1123" i="4" s="1"/>
  <c r="AD784" i="4"/>
  <c r="AD584" i="4"/>
  <c r="AH584" i="4" s="1" a="1"/>
  <c r="AH584" i="4" s="1"/>
  <c r="AD1106" i="4"/>
  <c r="AL1106" i="4" s="1" a="1"/>
  <c r="AL1106" i="4" s="1"/>
  <c r="AG557" i="4" a="1"/>
  <c r="AG557" i="4" s="1"/>
  <c r="AK1044" i="4" a="1"/>
  <c r="AK1044" i="4" s="1"/>
  <c r="AH571" i="4" a="1"/>
  <c r="AH571" i="4" s="1"/>
  <c r="AK1129" i="4" a="1"/>
  <c r="AK1129" i="4" s="1"/>
  <c r="AK520" i="4" a="1"/>
  <c r="AK520" i="4" s="1"/>
  <c r="AD507" i="4"/>
  <c r="AD1041" i="4"/>
  <c r="AL1041" i="4" s="1" a="1"/>
  <c r="AL1041" i="4" s="1"/>
  <c r="AD770" i="4"/>
  <c r="AH770" i="4" s="1" a="1"/>
  <c r="AH770" i="4" s="1"/>
  <c r="AK770" i="4" a="1"/>
  <c r="AK770" i="4" s="1"/>
  <c r="AH1115" i="4" a="1"/>
  <c r="AH1115" i="4" s="1"/>
  <c r="AD1116" i="4"/>
  <c r="AH1116" i="4" s="1" a="1"/>
  <c r="AH1116" i="4" s="1"/>
  <c r="AG1116" i="4" a="1"/>
  <c r="AG1116" i="4" s="1"/>
  <c r="AH596" i="4" a="1"/>
  <c r="AH596" i="4" s="1"/>
  <c r="AE1091" i="4"/>
  <c r="AL1091" i="4" a="1"/>
  <c r="AL1091" i="4" s="1"/>
  <c r="AG624" i="4" a="1"/>
  <c r="AG624" i="4" s="1"/>
  <c r="AK624" i="4" a="1"/>
  <c r="AK624" i="4" s="1"/>
  <c r="AG1079" i="4" a="1"/>
  <c r="AG1079" i="4" s="1"/>
  <c r="AD1079" i="4"/>
  <c r="AE1079" i="4" s="1"/>
  <c r="AF1079" i="4" s="1"/>
  <c r="AJ1079" i="4" s="1" a="1"/>
  <c r="AJ1079" i="4" s="1"/>
  <c r="AD608" i="4"/>
  <c r="AE608" i="4" s="1"/>
  <c r="AM608" i="4" s="1" a="1"/>
  <c r="AM608" i="4" s="1"/>
  <c r="AG553" i="4" a="1"/>
  <c r="AG553" i="4" s="1"/>
  <c r="AK553" i="4" a="1"/>
  <c r="AK553" i="4" s="1"/>
  <c r="AD553" i="4"/>
  <c r="AG593" i="4" a="1"/>
  <c r="AG593" i="4" s="1"/>
  <c r="AD593" i="4"/>
  <c r="AG485" i="4" a="1"/>
  <c r="AG485" i="4" s="1"/>
  <c r="AK485" i="4" a="1"/>
  <c r="AK485" i="4" s="1"/>
  <c r="AG791" i="4" a="1"/>
  <c r="AG791" i="4" s="1"/>
  <c r="AD454" i="4"/>
  <c r="AG454" i="4" a="1"/>
  <c r="AG454" i="4" s="1"/>
  <c r="AK454" i="4" a="1"/>
  <c r="AK454" i="4" s="1"/>
  <c r="AG991" i="4" a="1"/>
  <c r="AG991" i="4" s="1"/>
  <c r="AK991" i="4" a="1"/>
  <c r="AK991" i="4" s="1"/>
  <c r="AH462" i="4" a="1"/>
  <c r="AH462" i="4" s="1"/>
  <c r="AL462" i="4" a="1"/>
  <c r="AL462" i="4" s="1"/>
  <c r="AE732" i="4"/>
  <c r="AH732" i="4" a="1"/>
  <c r="AH732" i="4" s="1"/>
  <c r="AD2782" i="4"/>
  <c r="AG2782" i="4" a="1"/>
  <c r="AG2782" i="4" s="1"/>
  <c r="AK2782" i="4" a="1"/>
  <c r="AK2782" i="4" s="1"/>
  <c r="AD168" i="4"/>
  <c r="AL755" i="4" a="1"/>
  <c r="AL755" i="4" s="1"/>
  <c r="AD158" i="4"/>
  <c r="AE158" i="4" s="1"/>
  <c r="AG158" i="4" a="1"/>
  <c r="AG158" i="4" s="1"/>
  <c r="AH599" i="4" a="1"/>
  <c r="AH599" i="4" s="1"/>
  <c r="AI596" i="4" a="1"/>
  <c r="AI596" i="4" s="1"/>
  <c r="AF596" i="4"/>
  <c r="AN596" i="4" s="1" a="1"/>
  <c r="AN596" i="4" s="1"/>
  <c r="AD768" i="4"/>
  <c r="AE768" i="4" s="1"/>
  <c r="AI768" i="4" s="1" a="1"/>
  <c r="AI768" i="4" s="1"/>
  <c r="AG768" i="4" a="1"/>
  <c r="AG768" i="4" s="1"/>
  <c r="AD762" i="4"/>
  <c r="AH762" i="4" s="1" a="1"/>
  <c r="AH762" i="4" s="1"/>
  <c r="AG762" i="4" a="1"/>
  <c r="AG762" i="4" s="1"/>
  <c r="AD1067" i="4"/>
  <c r="AG1067" i="4" a="1"/>
  <c r="AG1067" i="4" s="1"/>
  <c r="AE740" i="4"/>
  <c r="AF740" i="4" s="1"/>
  <c r="AJ740" i="4" s="1" a="1"/>
  <c r="AJ740" i="4" s="1"/>
  <c r="AG449" i="4" a="1"/>
  <c r="AG449" i="4" s="1"/>
  <c r="AK449" i="4" a="1"/>
  <c r="AK449" i="4" s="1"/>
  <c r="AG131" i="4" a="1"/>
  <c r="AG131" i="4" s="1"/>
  <c r="AD131" i="4"/>
  <c r="AD1150" i="4"/>
  <c r="AE1150" i="4" s="1"/>
  <c r="AG1150" i="4" a="1"/>
  <c r="AG1150" i="4" s="1"/>
  <c r="AK1150" i="4" a="1"/>
  <c r="AK1150" i="4" s="1"/>
  <c r="AG520" i="4" a="1"/>
  <c r="AG520" i="4" s="1"/>
  <c r="AG591" i="4" a="1"/>
  <c r="AG591" i="4" s="1"/>
  <c r="AE545" i="4"/>
  <c r="AI545" i="4" s="1" a="1"/>
  <c r="AI545" i="4" s="1"/>
  <c r="AL545" i="4" a="1"/>
  <c r="AL545" i="4" s="1"/>
  <c r="AD456" i="4"/>
  <c r="AK456" i="4" a="1"/>
  <c r="AK456" i="4" s="1"/>
  <c r="AG450" i="4" a="1"/>
  <c r="AG450" i="4" s="1"/>
  <c r="AD450" i="4"/>
  <c r="AK450" i="4" a="1"/>
  <c r="AK450" i="4" s="1"/>
  <c r="AG134" i="4" a="1"/>
  <c r="AG134" i="4" s="1"/>
  <c r="AG1125" i="4" a="1"/>
  <c r="AG1125" i="4" s="1"/>
  <c r="AG136" i="4" a="1"/>
  <c r="AG136" i="4" s="1"/>
  <c r="AG740" i="4" a="1"/>
  <c r="AG740" i="4" s="1"/>
  <c r="AK448" i="4" a="1"/>
  <c r="AK448" i="4" s="1"/>
  <c r="AK995" i="4" a="1"/>
  <c r="AK995" i="4" s="1"/>
  <c r="AG458" i="4" a="1"/>
  <c r="AG458" i="4" s="1"/>
  <c r="AE1004" i="4"/>
  <c r="AI1004" i="4" s="1" a="1"/>
  <c r="AI1004" i="4" s="1"/>
  <c r="AG1007" i="4" a="1"/>
  <c r="AG1007" i="4" s="1"/>
  <c r="AG442" i="4" a="1"/>
  <c r="AG442" i="4" s="1"/>
  <c r="AL129" i="4" a="1"/>
  <c r="AL129" i="4" s="1"/>
  <c r="AK453" i="4" a="1"/>
  <c r="AK453" i="4" s="1"/>
  <c r="AL655" i="4" a="1"/>
  <c r="AL655" i="4" s="1"/>
  <c r="AH129" i="4" a="1"/>
  <c r="AH129" i="4" s="1"/>
  <c r="AG453" i="4" a="1"/>
  <c r="AG453" i="4" s="1"/>
  <c r="AG1596" i="4" a="1"/>
  <c r="AG1596" i="4" s="1"/>
  <c r="AK1971" i="4" a="1"/>
  <c r="AK1971" i="4" s="1"/>
  <c r="AK2846" i="4" a="1"/>
  <c r="AK2846" i="4" s="1"/>
  <c r="AH655" i="4" a="1"/>
  <c r="AH655" i="4" s="1"/>
  <c r="AG996" i="4" a="1"/>
  <c r="AG996" i="4" s="1"/>
  <c r="AD455" i="4"/>
  <c r="AD460" i="4"/>
  <c r="AG1971" i="4" a="1"/>
  <c r="AG1971" i="4" s="1"/>
  <c r="AG2846" i="4" a="1"/>
  <c r="AG2846" i="4" s="1"/>
  <c r="AD640" i="4"/>
  <c r="AF30" i="4"/>
  <c r="AI30" i="4" a="1"/>
  <c r="AI30" i="4" s="1"/>
  <c r="AM30" i="4" a="1"/>
  <c r="AM30" i="4" s="1"/>
  <c r="AF2064" i="4"/>
  <c r="AI2064" i="4" a="1"/>
  <c r="AI2064" i="4" s="1"/>
  <c r="AM2064" i="4" a="1"/>
  <c r="AM2064" i="4" s="1"/>
  <c r="AF2004" i="4"/>
  <c r="AI2004" i="4" a="1"/>
  <c r="AI2004" i="4" s="1"/>
  <c r="AM2004" i="4" a="1"/>
  <c r="AM2004" i="4" s="1"/>
  <c r="AI2336" i="4" a="1"/>
  <c r="AI2336" i="4" s="1"/>
  <c r="AM2336" i="4" a="1"/>
  <c r="AM2336" i="4" s="1"/>
  <c r="AF2364" i="4"/>
  <c r="AI2364" i="4" a="1"/>
  <c r="AI2364" i="4" s="1"/>
  <c r="AM2364" i="4" a="1"/>
  <c r="AM2364" i="4" s="1"/>
  <c r="AF2325" i="4"/>
  <c r="AI2325" i="4" a="1"/>
  <c r="AI2325" i="4" s="1"/>
  <c r="AM2325" i="4" a="1"/>
  <c r="AM2325" i="4" s="1"/>
  <c r="AF1061" i="4"/>
  <c r="AI1061" i="4" a="1"/>
  <c r="AI1061" i="4" s="1"/>
  <c r="AM1061" i="4" a="1"/>
  <c r="AM1061" i="4" s="1"/>
  <c r="AF2094" i="4"/>
  <c r="AI2094" i="4" a="1"/>
  <c r="AI2094" i="4" s="1"/>
  <c r="AM2094" i="4" a="1"/>
  <c r="AM2094" i="4" s="1"/>
  <c r="AF2352" i="4"/>
  <c r="AF1694" i="4"/>
  <c r="AI1694" i="4" a="1"/>
  <c r="AI1694" i="4" s="1"/>
  <c r="AM1694" i="4" a="1"/>
  <c r="AM1694" i="4" s="1"/>
  <c r="AF2308" i="4"/>
  <c r="AI2308" i="4" a="1"/>
  <c r="AI2308" i="4" s="1"/>
  <c r="AM2308" i="4" a="1"/>
  <c r="AM2308" i="4" s="1"/>
  <c r="AF2040" i="4"/>
  <c r="AI2040" i="4" a="1"/>
  <c r="AI2040" i="4" s="1"/>
  <c r="AM2040" i="4" a="1"/>
  <c r="AM2040" i="4" s="1"/>
  <c r="AF801" i="4"/>
  <c r="AI801" i="4" a="1"/>
  <c r="AI801" i="4" s="1"/>
  <c r="AM801" i="4" a="1"/>
  <c r="AM801" i="4" s="1"/>
  <c r="AF2377" i="4"/>
  <c r="AI2377" i="4" a="1"/>
  <c r="AI2377" i="4" s="1"/>
  <c r="AM2377" i="4" a="1"/>
  <c r="AM2377" i="4" s="1"/>
  <c r="AI2414" i="4" a="1"/>
  <c r="AI2414" i="4" s="1"/>
  <c r="AM2414" i="4" a="1"/>
  <c r="AM2414" i="4" s="1"/>
  <c r="AF2414" i="4"/>
  <c r="AH2312" i="4" a="1"/>
  <c r="AH2312" i="4" s="1"/>
  <c r="AL2312" i="4" a="1"/>
  <c r="AL2312" i="4" s="1"/>
  <c r="AD2068" i="4"/>
  <c r="AG2068" i="4" a="1"/>
  <c r="AG2068" i="4" s="1"/>
  <c r="AK2068" i="4" a="1"/>
  <c r="AK2068" i="4" s="1"/>
  <c r="AH2077" i="4" a="1"/>
  <c r="AH2077" i="4" s="1"/>
  <c r="AL2077" i="4" a="1"/>
  <c r="AL2077" i="4" s="1"/>
  <c r="AH2483" i="4" a="1"/>
  <c r="AH2483" i="4" s="1"/>
  <c r="AL2483" i="4" a="1"/>
  <c r="AL2483" i="4" s="1"/>
  <c r="AE2483" i="4"/>
  <c r="AH809" i="4" a="1"/>
  <c r="AH809" i="4" s="1"/>
  <c r="AL809" i="4" a="1"/>
  <c r="AL809" i="4" s="1"/>
  <c r="AM808" i="4" a="1"/>
  <c r="AM808" i="4" s="1"/>
  <c r="AE742" i="4"/>
  <c r="AL742" i="4" a="1"/>
  <c r="AL742" i="4" s="1"/>
  <c r="AH742" i="4" a="1"/>
  <c r="AH742" i="4" s="1"/>
  <c r="AD2808" i="4"/>
  <c r="AG2808" i="4" a="1"/>
  <c r="AG2808" i="4" s="1"/>
  <c r="AK2808" i="4" a="1"/>
  <c r="AK2808" i="4" s="1"/>
  <c r="AI1678" i="4" a="1"/>
  <c r="AI1678" i="4" s="1"/>
  <c r="AM1678" i="4" a="1"/>
  <c r="AM1678" i="4" s="1"/>
  <c r="AF1678" i="4"/>
  <c r="AH1145" i="4" a="1"/>
  <c r="AH1145" i="4" s="1"/>
  <c r="AL854" i="4" a="1"/>
  <c r="AL854" i="4" s="1"/>
  <c r="AH861" i="4" a="1"/>
  <c r="AH861" i="4" s="1"/>
  <c r="AL861" i="4" a="1"/>
  <c r="AL861" i="4" s="1"/>
  <c r="AE861" i="4"/>
  <c r="AH150" i="4" a="1"/>
  <c r="AH150" i="4" s="1"/>
  <c r="AL150" i="4" a="1"/>
  <c r="AL150" i="4" s="1"/>
  <c r="AE157" i="4"/>
  <c r="AH157" i="4" a="1"/>
  <c r="AH157" i="4" s="1"/>
  <c r="AL157" i="4" a="1"/>
  <c r="AL157" i="4" s="1"/>
  <c r="AD2479" i="4"/>
  <c r="AG2479" i="4" a="1"/>
  <c r="AG2479" i="4" s="1"/>
  <c r="AK2479" i="4" a="1"/>
  <c r="AK2479" i="4" s="1"/>
  <c r="AH2270" i="4" a="1"/>
  <c r="AH2270" i="4" s="1"/>
  <c r="AH2411" i="4" a="1"/>
  <c r="AH2411" i="4" s="1"/>
  <c r="AL2411" i="4" a="1"/>
  <c r="AL2411" i="4" s="1"/>
  <c r="AE2411" i="4"/>
  <c r="AL2410" i="4" a="1"/>
  <c r="AL2410" i="4" s="1"/>
  <c r="AH2369" i="4" a="1"/>
  <c r="AH2369" i="4" s="1"/>
  <c r="AL2369" i="4" a="1"/>
  <c r="AL2369" i="4" s="1"/>
  <c r="AI2042" i="4" a="1"/>
  <c r="AI2042" i="4" s="1"/>
  <c r="AM2042" i="4" a="1"/>
  <c r="AM2042" i="4" s="1"/>
  <c r="AF2042" i="4"/>
  <c r="AH2049" i="4" a="1"/>
  <c r="AH2049" i="4" s="1"/>
  <c r="AH2316" i="4" a="1"/>
  <c r="AH2316" i="4" s="1"/>
  <c r="AL2316" i="4" a="1"/>
  <c r="AL2316" i="4" s="1"/>
  <c r="AE2316" i="4"/>
  <c r="AH2324" i="4" a="1"/>
  <c r="AH2324" i="4" s="1"/>
  <c r="AH2055" i="4" a="1"/>
  <c r="AH2055" i="4" s="1"/>
  <c r="AL2055" i="4" a="1"/>
  <c r="AL2055" i="4" s="1"/>
  <c r="AE2055" i="4"/>
  <c r="AL2067" i="4" a="1"/>
  <c r="AL2067" i="4" s="1"/>
  <c r="AH2345" i="4" a="1"/>
  <c r="AH2345" i="4" s="1"/>
  <c r="AD2071" i="4"/>
  <c r="AG2071" i="4" a="1"/>
  <c r="AG2071" i="4" s="1"/>
  <c r="AK2071" i="4" a="1"/>
  <c r="AK2071" i="4" s="1"/>
  <c r="AH2104" i="4" a="1"/>
  <c r="AH2104" i="4" s="1"/>
  <c r="AL2104" i="4" a="1"/>
  <c r="AL2104" i="4" s="1"/>
  <c r="AE2104" i="4"/>
  <c r="AE2110" i="4"/>
  <c r="AH2110" i="4" a="1"/>
  <c r="AH2110" i="4" s="1"/>
  <c r="AL2110" i="4" a="1"/>
  <c r="AL2110" i="4" s="1"/>
  <c r="AM2279" i="4" a="1"/>
  <c r="AM2279" i="4" s="1"/>
  <c r="AF2279" i="4"/>
  <c r="AH2091" i="4" a="1"/>
  <c r="AH2091" i="4" s="1"/>
  <c r="AL2091" i="4" a="1"/>
  <c r="AL2091" i="4" s="1"/>
  <c r="AE2091" i="4"/>
  <c r="AE2103" i="4"/>
  <c r="AH2103" i="4" a="1"/>
  <c r="AH2103" i="4" s="1"/>
  <c r="AL2103" i="4" a="1"/>
  <c r="AL2103" i="4" s="1"/>
  <c r="AE2390" i="4"/>
  <c r="AH2390" i="4" a="1"/>
  <c r="AH2390" i="4" s="1"/>
  <c r="AL2390" i="4" a="1"/>
  <c r="AL2390" i="4" s="1"/>
  <c r="AF2391" i="4"/>
  <c r="AI2391" i="4" a="1"/>
  <c r="AI2391" i="4" s="1"/>
  <c r="AM2391" i="4" a="1"/>
  <c r="AM2391" i="4" s="1"/>
  <c r="AF2088" i="4"/>
  <c r="AI2088" i="4" a="1"/>
  <c r="AI2088" i="4" s="1"/>
  <c r="AM2088" i="4" a="1"/>
  <c r="AM2088" i="4" s="1"/>
  <c r="AF2565" i="4"/>
  <c r="AI2565" i="4" a="1"/>
  <c r="AI2565" i="4" s="1"/>
  <c r="AM2565" i="4" a="1"/>
  <c r="AM2565" i="4" s="1"/>
  <c r="AH636" i="4" a="1"/>
  <c r="AH636" i="4" s="1"/>
  <c r="AL636" i="4" a="1"/>
  <c r="AL636" i="4" s="1"/>
  <c r="AE636" i="4"/>
  <c r="AI2311" i="4" a="1"/>
  <c r="AI2311" i="4" s="1"/>
  <c r="AM2311" i="4" a="1"/>
  <c r="AM2311" i="4" s="1"/>
  <c r="AF2311" i="4"/>
  <c r="AH2412" i="4" a="1"/>
  <c r="AH2412" i="4" s="1"/>
  <c r="AL2412" i="4" a="1"/>
  <c r="AL2412" i="4" s="1"/>
  <c r="AI2332" i="4" a="1"/>
  <c r="AI2332" i="4" s="1"/>
  <c r="AM2332" i="4" a="1"/>
  <c r="AM2332" i="4" s="1"/>
  <c r="AF2332" i="4"/>
  <c r="AE1681" i="4"/>
  <c r="AL1681" i="4" a="1"/>
  <c r="AL1681" i="4" s="1"/>
  <c r="AH1681" i="4" a="1"/>
  <c r="AH1681" i="4" s="1"/>
  <c r="AE643" i="4"/>
  <c r="AH643" i="4" a="1"/>
  <c r="AH643" i="4" s="1"/>
  <c r="AL643" i="4" a="1"/>
  <c r="AL643" i="4" s="1"/>
  <c r="AI2270" i="4" a="1"/>
  <c r="AI2270" i="4" s="1"/>
  <c r="AM2270" i="4" a="1"/>
  <c r="AM2270" i="4" s="1"/>
  <c r="AF2270" i="4"/>
  <c r="AH2076" i="4" a="1"/>
  <c r="AH2076" i="4" s="1"/>
  <c r="AL2076" i="4" a="1"/>
  <c r="AL2076" i="4" s="1"/>
  <c r="AE2076" i="4"/>
  <c r="AH2377" i="4" a="1"/>
  <c r="AH2377" i="4" s="1"/>
  <c r="AL2377" i="4" a="1"/>
  <c r="AL2377" i="4" s="1"/>
  <c r="AI2378" i="4" a="1"/>
  <c r="AI2378" i="4" s="1"/>
  <c r="AM2378" i="4" a="1"/>
  <c r="AM2378" i="4" s="1"/>
  <c r="AF2378" i="4"/>
  <c r="AF2140" i="4"/>
  <c r="AI2140" i="4" a="1"/>
  <c r="AI2140" i="4" s="1"/>
  <c r="AM2140" i="4" a="1"/>
  <c r="AM2140" i="4" s="1"/>
  <c r="AD2129" i="4"/>
  <c r="AG2129" i="4" a="1"/>
  <c r="AG2129" i="4" s="1"/>
  <c r="AK2129" i="4" a="1"/>
  <c r="AK2129" i="4" s="1"/>
  <c r="AI2049" i="4" a="1"/>
  <c r="AI2049" i="4" s="1"/>
  <c r="AM2049" i="4" a="1"/>
  <c r="AM2049" i="4" s="1"/>
  <c r="AF2049" i="4"/>
  <c r="AH2040" i="4" a="1"/>
  <c r="AH2040" i="4" s="1"/>
  <c r="AL2040" i="4" a="1"/>
  <c r="AL2040" i="4" s="1"/>
  <c r="AI2299" i="4" a="1"/>
  <c r="AI2299" i="4" s="1"/>
  <c r="AM2299" i="4" a="1"/>
  <c r="AM2299" i="4" s="1"/>
  <c r="AF2299" i="4"/>
  <c r="AF2065" i="4"/>
  <c r="AI2065" i="4" a="1"/>
  <c r="AI2065" i="4" s="1"/>
  <c r="AM2065" i="4" a="1"/>
  <c r="AM2065" i="4" s="1"/>
  <c r="AD2319" i="4"/>
  <c r="AG2319" i="4" a="1"/>
  <c r="AG2319" i="4" s="1"/>
  <c r="AK2319" i="4" a="1"/>
  <c r="AK2319" i="4" s="1"/>
  <c r="AI2324" i="4" a="1"/>
  <c r="AI2324" i="4" s="1"/>
  <c r="AM2324" i="4" a="1"/>
  <c r="AM2324" i="4" s="1"/>
  <c r="AF2324" i="4"/>
  <c r="AH2352" i="4" a="1"/>
  <c r="AH2352" i="4" s="1"/>
  <c r="AI2356" i="4" a="1"/>
  <c r="AI2356" i="4" s="1"/>
  <c r="AM2356" i="4" a="1"/>
  <c r="AM2356" i="4" s="1"/>
  <c r="AF2356" i="4"/>
  <c r="AD2108" i="4"/>
  <c r="AG2108" i="4" a="1"/>
  <c r="AG2108" i="4" s="1"/>
  <c r="AK2108" i="4" a="1"/>
  <c r="AK2108" i="4" s="1"/>
  <c r="AH2371" i="4" a="1"/>
  <c r="AH2371" i="4" s="1"/>
  <c r="AL2371" i="4" a="1"/>
  <c r="AL2371" i="4" s="1"/>
  <c r="AE2371" i="4"/>
  <c r="AH2437" i="4" a="1"/>
  <c r="AH2437" i="4" s="1"/>
  <c r="AE2437" i="4"/>
  <c r="AL2437" i="4" a="1"/>
  <c r="AL2437" i="4" s="1"/>
  <c r="AM2462" i="4" a="1"/>
  <c r="AM2462" i="4" s="1"/>
  <c r="AE2385" i="4"/>
  <c r="AH2385" i="4" a="1"/>
  <c r="AH2385" i="4" s="1"/>
  <c r="AL2385" i="4" a="1"/>
  <c r="AL2385" i="4" s="1"/>
  <c r="AF2402" i="4"/>
  <c r="AI2402" i="4" a="1"/>
  <c r="AI2402" i="4" s="1"/>
  <c r="AM2402" i="4" a="1"/>
  <c r="AM2402" i="4" s="1"/>
  <c r="AI266" i="4" a="1"/>
  <c r="AI266" i="4" s="1"/>
  <c r="AM266" i="4" a="1"/>
  <c r="AM266" i="4" s="1"/>
  <c r="AF266" i="4"/>
  <c r="AD2416" i="4"/>
  <c r="AG2416" i="4" a="1"/>
  <c r="AG2416" i="4" s="1"/>
  <c r="AK2416" i="4" a="1"/>
  <c r="AK2416" i="4" s="1"/>
  <c r="AI1145" i="4" a="1"/>
  <c r="AI1145" i="4" s="1"/>
  <c r="AM1145" i="4" a="1"/>
  <c r="AM1145" i="4" s="1"/>
  <c r="AF1145" i="4"/>
  <c r="AH1061" i="4" a="1"/>
  <c r="AH1061" i="4" s="1"/>
  <c r="AL1061" i="4" a="1"/>
  <c r="AL1061" i="4" s="1"/>
  <c r="AD2302" i="4"/>
  <c r="AG2302" i="4" a="1"/>
  <c r="AG2302" i="4" s="1"/>
  <c r="AK2302" i="4" a="1"/>
  <c r="AK2302" i="4" s="1"/>
  <c r="AE1675" i="4"/>
  <c r="AL1675" i="4" a="1"/>
  <c r="AL1675" i="4" s="1"/>
  <c r="AH1675" i="4" a="1"/>
  <c r="AH1675" i="4" s="1"/>
  <c r="AH1051" i="4" a="1"/>
  <c r="AH1051" i="4" s="1"/>
  <c r="AL1051" i="4" a="1"/>
  <c r="AL1051" i="4" s="1"/>
  <c r="AE1051" i="4"/>
  <c r="AE2314" i="4"/>
  <c r="AH2314" i="4" a="1"/>
  <c r="AH2314" i="4" s="1"/>
  <c r="AL2314" i="4" a="1"/>
  <c r="AL2314" i="4" s="1"/>
  <c r="AH2078" i="4" a="1"/>
  <c r="AH2078" i="4" s="1"/>
  <c r="AL2078" i="4" a="1"/>
  <c r="AL2078" i="4" s="1"/>
  <c r="AE2078" i="4"/>
  <c r="AI2100" i="4" a="1"/>
  <c r="AI2100" i="4" s="1"/>
  <c r="AM2100" i="4" a="1"/>
  <c r="AM2100" i="4" s="1"/>
  <c r="AF2100" i="4"/>
  <c r="AD2309" i="4"/>
  <c r="AG2309" i="4" a="1"/>
  <c r="AG2309" i="4" s="1"/>
  <c r="AK2309" i="4" a="1"/>
  <c r="AK2309" i="4" s="1"/>
  <c r="AH2291" i="4" a="1"/>
  <c r="AH2291" i="4" s="1"/>
  <c r="AL2291" i="4" a="1"/>
  <c r="AL2291" i="4" s="1"/>
  <c r="AE2291" i="4"/>
  <c r="AH2325" i="4" a="1"/>
  <c r="AH2325" i="4" s="1"/>
  <c r="AL2325" i="4" a="1"/>
  <c r="AL2325" i="4" s="1"/>
  <c r="AF2185" i="4"/>
  <c r="AI2185" i="4" a="1"/>
  <c r="AI2185" i="4" s="1"/>
  <c r="AM2185" i="4" a="1"/>
  <c r="AM2185" i="4" s="1"/>
  <c r="AD139" i="4"/>
  <c r="AG139" i="4" a="1"/>
  <c r="AG139" i="4" s="1"/>
  <c r="AK139" i="4" a="1"/>
  <c r="AK139" i="4" s="1"/>
  <c r="AI1108" i="4" a="1"/>
  <c r="AI1108" i="4" s="1"/>
  <c r="AM1108" i="4" a="1"/>
  <c r="AM1108" i="4" s="1"/>
  <c r="AF1108" i="4"/>
  <c r="AD1695" i="4"/>
  <c r="AG1695" i="4" a="1"/>
  <c r="AG1695" i="4" s="1"/>
  <c r="AK1695" i="4" a="1"/>
  <c r="AK1695" i="4" s="1"/>
  <c r="AI156" i="4" a="1"/>
  <c r="AI156" i="4" s="1"/>
  <c r="AM156" i="4" a="1"/>
  <c r="AM156" i="4" s="1"/>
  <c r="AF156" i="4"/>
  <c r="AF160" i="4"/>
  <c r="AI160" i="4" a="1"/>
  <c r="AI160" i="4" s="1"/>
  <c r="AM160" i="4" a="1"/>
  <c r="AM160" i="4" s="1"/>
  <c r="AH802" i="4" a="1"/>
  <c r="AH802" i="4" s="1"/>
  <c r="AL802" i="4" a="1"/>
  <c r="AL802" i="4" s="1"/>
  <c r="AE802" i="4"/>
  <c r="AH202" i="4" a="1"/>
  <c r="AH202" i="4" s="1"/>
  <c r="AL202" i="4" a="1"/>
  <c r="AL202" i="4" s="1"/>
  <c r="AF1401" i="4"/>
  <c r="AM1401" i="4" a="1"/>
  <c r="AM1401" i="4" s="1"/>
  <c r="AI1401" i="4" a="1"/>
  <c r="AI1401" i="4" s="1"/>
  <c r="AI854" i="4" a="1"/>
  <c r="AI854" i="4" s="1"/>
  <c r="AM854" i="4" a="1"/>
  <c r="AM854" i="4" s="1"/>
  <c r="AF854" i="4"/>
  <c r="AH160" i="4" a="1"/>
  <c r="AH160" i="4" s="1"/>
  <c r="AL160" i="4" a="1"/>
  <c r="AL160" i="4" s="1"/>
  <c r="AF2041" i="4"/>
  <c r="AI2041" i="4" a="1"/>
  <c r="AI2041" i="4" s="1"/>
  <c r="AM2041" i="4" a="1"/>
  <c r="AM2041" i="4" s="1"/>
  <c r="AI2410" i="4" a="1"/>
  <c r="AI2410" i="4" s="1"/>
  <c r="AM2410" i="4" a="1"/>
  <c r="AM2410" i="4" s="1"/>
  <c r="AF2410" i="4"/>
  <c r="AH2140" i="4" a="1"/>
  <c r="AH2140" i="4" s="1"/>
  <c r="AL2140" i="4" a="1"/>
  <c r="AL2140" i="4" s="1"/>
  <c r="AF2401" i="4"/>
  <c r="AI2401" i="4" a="1"/>
  <c r="AI2401" i="4" s="1"/>
  <c r="AM2401" i="4" a="1"/>
  <c r="AM2401" i="4" s="1"/>
  <c r="AE2413" i="4"/>
  <c r="AH2413" i="4" a="1"/>
  <c r="AH2413" i="4" s="1"/>
  <c r="AH2065" i="4" a="1"/>
  <c r="AH2065" i="4" s="1"/>
  <c r="AL2065" i="4" a="1"/>
  <c r="AL2065" i="4" s="1"/>
  <c r="AM2142" i="4" a="1"/>
  <c r="AM2142" i="4" s="1"/>
  <c r="AE2322" i="4"/>
  <c r="AH2322" i="4" a="1"/>
  <c r="AH2322" i="4" s="1"/>
  <c r="AL2322" i="4" a="1"/>
  <c r="AL2322" i="4" s="1"/>
  <c r="AD2056" i="4"/>
  <c r="AG2056" i="4" a="1"/>
  <c r="AG2056" i="4" s="1"/>
  <c r="AK2056" i="4" a="1"/>
  <c r="AK2056" i="4" s="1"/>
  <c r="AH2354" i="4" a="1"/>
  <c r="AH2354" i="4" s="1"/>
  <c r="AL2354" i="4" a="1"/>
  <c r="AL2354" i="4" s="1"/>
  <c r="AE2354" i="4"/>
  <c r="AF2054" i="4"/>
  <c r="AI2054" i="4" a="1"/>
  <c r="AI2054" i="4" s="1"/>
  <c r="AM2054" i="4" a="1"/>
  <c r="AM2054" i="4" s="1"/>
  <c r="AE2139" i="4"/>
  <c r="AH2139" i="4" a="1"/>
  <c r="AH2139" i="4" s="1"/>
  <c r="AL2139" i="4" a="1"/>
  <c r="AL2139" i="4" s="1"/>
  <c r="AD2089" i="4"/>
  <c r="AG2089" i="4" a="1"/>
  <c r="AG2089" i="4" s="1"/>
  <c r="AK2089" i="4" a="1"/>
  <c r="AK2089" i="4" s="1"/>
  <c r="AH805" i="4" a="1"/>
  <c r="AH805" i="4" s="1"/>
  <c r="AL665" i="4" a="1"/>
  <c r="AL665" i="4" s="1"/>
  <c r="AH67" i="4" a="1"/>
  <c r="AH67" i="4" s="1"/>
  <c r="AL67" i="4" a="1"/>
  <c r="AL67" i="4" s="1"/>
  <c r="AE67" i="4"/>
  <c r="AH1401" i="4" a="1"/>
  <c r="AH1401" i="4" s="1"/>
  <c r="AL1401" i="4" a="1"/>
  <c r="AL1401" i="4" s="1"/>
  <c r="AE1689" i="4"/>
  <c r="AL1689" i="4" a="1"/>
  <c r="AL1689" i="4" s="1"/>
  <c r="AH1689" i="4" a="1"/>
  <c r="AH1689" i="4" s="1"/>
  <c r="AD637" i="4"/>
  <c r="AG637" i="4" a="1"/>
  <c r="AG637" i="4" s="1"/>
  <c r="AK637" i="4" a="1"/>
  <c r="AK637" i="4" s="1"/>
  <c r="AI263" i="4" a="1"/>
  <c r="AI263" i="4" s="1"/>
  <c r="AM263" i="4" a="1"/>
  <c r="AM263" i="4" s="1"/>
  <c r="AF263" i="4"/>
  <c r="AH1054" i="4" a="1"/>
  <c r="AH1054" i="4" s="1"/>
  <c r="AL154" i="4" a="1"/>
  <c r="AL154" i="4" s="1"/>
  <c r="AH161" i="4" a="1"/>
  <c r="AH161" i="4" s="1"/>
  <c r="AL161" i="4" a="1"/>
  <c r="AL161" i="4" s="1"/>
  <c r="AE161" i="4"/>
  <c r="AH2041" i="4" a="1"/>
  <c r="AH2041" i="4" s="1"/>
  <c r="AL2041" i="4" a="1"/>
  <c r="AL2041" i="4" s="1"/>
  <c r="AI2047" i="4" a="1"/>
  <c r="AI2047" i="4" s="1"/>
  <c r="AM2047" i="4" a="1"/>
  <c r="AM2047" i="4" s="1"/>
  <c r="AF2047" i="4"/>
  <c r="AD2073" i="4"/>
  <c r="AG2073" i="4" a="1"/>
  <c r="AG2073" i="4" s="1"/>
  <c r="AK2073" i="4" a="1"/>
  <c r="AK2073" i="4" s="1"/>
  <c r="AF2374" i="4"/>
  <c r="AH2486" i="4" a="1"/>
  <c r="AH2486" i="4" s="1"/>
  <c r="AH2289" i="4" a="1"/>
  <c r="AH2289" i="4" s="1"/>
  <c r="AL2289" i="4" a="1"/>
  <c r="AL2289" i="4" s="1"/>
  <c r="AE2289" i="4"/>
  <c r="AL2415" i="4" a="1"/>
  <c r="AL2415" i="4" s="1"/>
  <c r="AH2401" i="4" a="1"/>
  <c r="AH2401" i="4" s="1"/>
  <c r="AL2401" i="4" a="1"/>
  <c r="AL2401" i="4" s="1"/>
  <c r="AI2470" i="4" a="1"/>
  <c r="AI2470" i="4" s="1"/>
  <c r="AM2470" i="4" a="1"/>
  <c r="AM2470" i="4" s="1"/>
  <c r="AF2470" i="4"/>
  <c r="AD2315" i="4"/>
  <c r="AG2315" i="4" a="1"/>
  <c r="AG2315" i="4" s="1"/>
  <c r="AK2315" i="4" a="1"/>
  <c r="AK2315" i="4" s="1"/>
  <c r="AI2292" i="4" a="1"/>
  <c r="AI2292" i="4" s="1"/>
  <c r="AM2292" i="4" a="1"/>
  <c r="AM2292" i="4" s="1"/>
  <c r="AF2292" i="4"/>
  <c r="AH2057" i="4" a="1"/>
  <c r="AH2057" i="4" s="1"/>
  <c r="AH2358" i="4" a="1"/>
  <c r="AH2358" i="4" s="1"/>
  <c r="AL2358" i="4" a="1"/>
  <c r="AL2358" i="4" s="1"/>
  <c r="AE2358" i="4"/>
  <c r="AL2141" i="4" a="1"/>
  <c r="AL2141" i="4" s="1"/>
  <c r="AH2142" i="4" a="1"/>
  <c r="AH2142" i="4" s="1"/>
  <c r="AL2142" i="4" a="1"/>
  <c r="AL2142" i="4" s="1"/>
  <c r="AI2051" i="4" a="1"/>
  <c r="AI2051" i="4" s="1"/>
  <c r="AM2051" i="4" a="1"/>
  <c r="AM2051" i="4" s="1"/>
  <c r="AF2051" i="4"/>
  <c r="AD2274" i="4"/>
  <c r="AG2274" i="4" a="1"/>
  <c r="AG2274" i="4" s="1"/>
  <c r="AK2274" i="4" a="1"/>
  <c r="AK2274" i="4" s="1"/>
  <c r="AI2326" i="4" a="1"/>
  <c r="AI2326" i="4" s="1"/>
  <c r="AM2326" i="4" a="1"/>
  <c r="AM2326" i="4" s="1"/>
  <c r="AF2326" i="4"/>
  <c r="AH2061" i="4" a="1"/>
  <c r="AH2061" i="4" s="1"/>
  <c r="AH2054" i="4" a="1"/>
  <c r="AH2054" i="4" s="1"/>
  <c r="AL2054" i="4" a="1"/>
  <c r="AL2054" i="4" s="1"/>
  <c r="AL2343" i="4" a="1"/>
  <c r="AL2343" i="4" s="1"/>
  <c r="AE2307" i="4"/>
  <c r="AH2307" i="4" a="1"/>
  <c r="AH2307" i="4" s="1"/>
  <c r="AE2387" i="4"/>
  <c r="AH2387" i="4" a="1"/>
  <c r="AH2387" i="4" s="1"/>
  <c r="AL2387" i="4" a="1"/>
  <c r="AL2387" i="4" s="1"/>
  <c r="AH2453" i="4" a="1"/>
  <c r="AH2453" i="4" s="1"/>
  <c r="AL2453" i="4" a="1"/>
  <c r="AL2453" i="4" s="1"/>
  <c r="AE2453" i="4"/>
  <c r="AL2466" i="4" a="1"/>
  <c r="AL2466" i="4" s="1"/>
  <c r="AH2466" i="4" a="1"/>
  <c r="AH2466" i="4" s="1"/>
  <c r="AE2466" i="4"/>
  <c r="AN2484" i="4" a="1"/>
  <c r="AN2484" i="4" s="1"/>
  <c r="AJ2484" i="4" a="1"/>
  <c r="AJ2484" i="4" s="1"/>
  <c r="AN2407" i="4" a="1"/>
  <c r="AN2407" i="4" s="1"/>
  <c r="AJ2407" i="4" a="1"/>
  <c r="AJ2407" i="4" s="1"/>
  <c r="AE806" i="4"/>
  <c r="AL806" i="4" a="1"/>
  <c r="AL806" i="4" s="1"/>
  <c r="AH806" i="4" a="1"/>
  <c r="AH806" i="4" s="1"/>
  <c r="AE1105" i="4"/>
  <c r="AH1105" i="4" a="1"/>
  <c r="AH1105" i="4" s="1"/>
  <c r="AL1105" i="4" a="1"/>
  <c r="AL1105" i="4" s="1"/>
  <c r="AD152" i="4"/>
  <c r="AG152" i="4" a="1"/>
  <c r="AG152" i="4" s="1"/>
  <c r="AK152" i="4" a="1"/>
  <c r="AK152" i="4" s="1"/>
  <c r="AH2310" i="4" a="1"/>
  <c r="AH2310" i="4" s="1"/>
  <c r="AL2310" i="4" a="1"/>
  <c r="AL2310" i="4" s="1"/>
  <c r="AE2310" i="4"/>
  <c r="AD2491" i="4"/>
  <c r="AG2491" i="4" a="1"/>
  <c r="AG2491" i="4" s="1"/>
  <c r="AK2491" i="4" a="1"/>
  <c r="AK2491" i="4" s="1"/>
  <c r="AI2320" i="4" a="1"/>
  <c r="AI2320" i="4" s="1"/>
  <c r="AM2320" i="4" a="1"/>
  <c r="AM2320" i="4" s="1"/>
  <c r="AF2320" i="4"/>
  <c r="AH2335" i="4" a="1"/>
  <c r="AH2335" i="4" s="1"/>
  <c r="AL2335" i="4" a="1"/>
  <c r="AL2335" i="4" s="1"/>
  <c r="AE2335" i="4"/>
  <c r="AI2287" i="4" a="1"/>
  <c r="AI2287" i="4" s="1"/>
  <c r="AM2287" i="4" a="1"/>
  <c r="AM2287" i="4" s="1"/>
  <c r="AF2287" i="4"/>
  <c r="AH2458" i="4" a="1"/>
  <c r="AH2458" i="4" s="1"/>
  <c r="AL2458" i="4" a="1"/>
  <c r="AL2458" i="4" s="1"/>
  <c r="AE2458" i="4"/>
  <c r="AI2074" i="4" a="1"/>
  <c r="AI2074" i="4" s="1"/>
  <c r="AM2074" i="4" a="1"/>
  <c r="AM2074" i="4" s="1"/>
  <c r="AF2074" i="4"/>
  <c r="AH2383" i="4" a="1"/>
  <c r="AH2383" i="4" s="1"/>
  <c r="AL2383" i="4" a="1"/>
  <c r="AL2383" i="4" s="1"/>
  <c r="AE2383" i="4"/>
  <c r="AF2408" i="4"/>
  <c r="AI2408" i="4" a="1"/>
  <c r="AI2408" i="4" s="1"/>
  <c r="AM2408" i="4" a="1"/>
  <c r="AM2408" i="4" s="1"/>
  <c r="AI2393" i="4" a="1"/>
  <c r="AI2393" i="4" s="1"/>
  <c r="AM2393" i="4" a="1"/>
  <c r="AM2393" i="4" s="1"/>
  <c r="AF2393" i="4"/>
  <c r="AF2817" i="4"/>
  <c r="AI2817" i="4" a="1"/>
  <c r="AI2817" i="4" s="1"/>
  <c r="AM2817" i="4" a="1"/>
  <c r="AM2817" i="4" s="1"/>
  <c r="AH801" i="4" a="1"/>
  <c r="AH801" i="4" s="1"/>
  <c r="AL801" i="4" a="1"/>
  <c r="AL801" i="4" s="1"/>
  <c r="AF202" i="4"/>
  <c r="AI202" i="4" a="1"/>
  <c r="AI202" i="4" s="1"/>
  <c r="AM202" i="4" a="1"/>
  <c r="AM202" i="4" s="1"/>
  <c r="AH274" i="4" a="1"/>
  <c r="AH274" i="4" s="1"/>
  <c r="AL274" i="4" a="1"/>
  <c r="AL274" i="4" s="1"/>
  <c r="AE274" i="4"/>
  <c r="AI2475" i="4" a="1"/>
  <c r="AI2475" i="4" s="1"/>
  <c r="AM2475" i="4" a="1"/>
  <c r="AM2475" i="4" s="1"/>
  <c r="AF2475" i="4"/>
  <c r="AD54" i="4"/>
  <c r="AG54" i="4" a="1"/>
  <c r="AG54" i="4" s="1"/>
  <c r="AK54" i="4" a="1"/>
  <c r="AK54" i="4" s="1"/>
  <c r="AI805" i="4" a="1"/>
  <c r="AI805" i="4" s="1"/>
  <c r="AM805" i="4" a="1"/>
  <c r="AM805" i="4" s="1"/>
  <c r="AF805" i="4"/>
  <c r="AH665" i="4" a="1"/>
  <c r="AH665" i="4" s="1"/>
  <c r="AL1682" i="4" a="1"/>
  <c r="AL1682" i="4" s="1"/>
  <c r="AH1825" i="4" a="1"/>
  <c r="AH1825" i="4" s="1"/>
  <c r="AL1825" i="4" a="1"/>
  <c r="AL1825" i="4" s="1"/>
  <c r="AE1825" i="4"/>
  <c r="AH1694" i="4" a="1"/>
  <c r="AH1694" i="4" s="1"/>
  <c r="AL1694" i="4" a="1"/>
  <c r="AL1694" i="4" s="1"/>
  <c r="AI1690" i="4" a="1"/>
  <c r="AI1690" i="4" s="1"/>
  <c r="AM1690" i="4" a="1"/>
  <c r="AM1690" i="4" s="1"/>
  <c r="AF1690" i="4"/>
  <c r="AE2763" i="4"/>
  <c r="AH2763" i="4" a="1"/>
  <c r="AH2763" i="4" s="1"/>
  <c r="AL2763" i="4" a="1"/>
  <c r="AL2763" i="4" s="1"/>
  <c r="AD852" i="4"/>
  <c r="AG852" i="4" a="1"/>
  <c r="AG852" i="4" s="1"/>
  <c r="AK852" i="4" a="1"/>
  <c r="AK852" i="4" s="1"/>
  <c r="AI1054" i="4" a="1"/>
  <c r="AI1054" i="4" s="1"/>
  <c r="AM1054" i="4" a="1"/>
  <c r="AM1054" i="4" s="1"/>
  <c r="AF1054" i="4"/>
  <c r="AH154" i="4" a="1"/>
  <c r="AH154" i="4" s="1"/>
  <c r="AL649" i="4" a="1"/>
  <c r="AL649" i="4" s="1"/>
  <c r="AH2481" i="4" a="1"/>
  <c r="AH2481" i="4" s="1"/>
  <c r="AL2481" i="4" a="1"/>
  <c r="AL2481" i="4" s="1"/>
  <c r="AE2481" i="4"/>
  <c r="AE2398" i="4"/>
  <c r="AH2398" i="4" a="1"/>
  <c r="AH2398" i="4" s="1"/>
  <c r="AL2398" i="4" a="1"/>
  <c r="AL2398" i="4" s="1"/>
  <c r="AD2125" i="4"/>
  <c r="AG2125" i="4" a="1"/>
  <c r="AG2125" i="4" s="1"/>
  <c r="AK2125" i="4" a="1"/>
  <c r="AK2125" i="4" s="1"/>
  <c r="AI2486" i="4" a="1"/>
  <c r="AI2486" i="4" s="1"/>
  <c r="AM2486" i="4" a="1"/>
  <c r="AM2486" i="4" s="1"/>
  <c r="AF2486" i="4"/>
  <c r="AH2415" i="4" a="1"/>
  <c r="AH2415" i="4" s="1"/>
  <c r="AH2438" i="4" a="1"/>
  <c r="AH2438" i="4" s="1"/>
  <c r="AL2438" i="4" a="1"/>
  <c r="AL2438" i="4" s="1"/>
  <c r="AE2438" i="4"/>
  <c r="AI2057" i="4" a="1"/>
  <c r="AI2057" i="4" s="1"/>
  <c r="AM2057" i="4" a="1"/>
  <c r="AM2057" i="4" s="1"/>
  <c r="AF2057" i="4"/>
  <c r="AH2141" i="4" a="1"/>
  <c r="AH2141" i="4" s="1"/>
  <c r="AH2493" i="4" a="1"/>
  <c r="AH2493" i="4" s="1"/>
  <c r="AL2493" i="4" a="1"/>
  <c r="AL2493" i="4" s="1"/>
  <c r="AE2493" i="4"/>
  <c r="AE2323" i="4"/>
  <c r="AH2323" i="4" a="1"/>
  <c r="AH2323" i="4" s="1"/>
  <c r="AL2323" i="4" a="1"/>
  <c r="AL2323" i="4" s="1"/>
  <c r="AD2353" i="4"/>
  <c r="AG2353" i="4" a="1"/>
  <c r="AG2353" i="4" s="1"/>
  <c r="AK2353" i="4" a="1"/>
  <c r="AK2353" i="4" s="1"/>
  <c r="AI2061" i="4" a="1"/>
  <c r="AI2061" i="4" s="1"/>
  <c r="AM2061" i="4" a="1"/>
  <c r="AM2061" i="4" s="1"/>
  <c r="AF2061" i="4"/>
  <c r="AH2343" i="4" a="1"/>
  <c r="AH2343" i="4" s="1"/>
  <c r="AH2064" i="4" a="1"/>
  <c r="AH2064" i="4" s="1"/>
  <c r="AL2064" i="4" a="1"/>
  <c r="AL2064" i="4" s="1"/>
  <c r="AI2328" i="4" a="1"/>
  <c r="AI2328" i="4" s="1"/>
  <c r="AM2328" i="4" a="1"/>
  <c r="AM2328" i="4" s="1"/>
  <c r="AF2328" i="4"/>
  <c r="AL2278" i="4" a="1"/>
  <c r="AL2278" i="4" s="1"/>
  <c r="AH2381" i="4" a="1"/>
  <c r="AH2381" i="4" s="1"/>
  <c r="AL2381" i="4" a="1"/>
  <c r="AL2381" i="4" s="1"/>
  <c r="AE2381" i="4"/>
  <c r="AL2082" i="4" a="1"/>
  <c r="AL2082" i="4" s="1"/>
  <c r="AE2082" i="4"/>
  <c r="AH2082" i="4" a="1"/>
  <c r="AH2082" i="4" s="1"/>
  <c r="AJ2133" i="4" a="1"/>
  <c r="AJ2133" i="4" s="1"/>
  <c r="AN2133" i="4" a="1"/>
  <c r="AN2133" i="4" s="1"/>
  <c r="AH2112" i="4" a="1"/>
  <c r="AH2112" i="4" s="1"/>
  <c r="AL2112" i="4" a="1"/>
  <c r="AL2112" i="4" s="1"/>
  <c r="AE2112" i="4"/>
  <c r="AH2490" i="4" a="1"/>
  <c r="AH2490" i="4" s="1"/>
  <c r="AL2490" i="4" a="1"/>
  <c r="AL2490" i="4" s="1"/>
  <c r="AE2490" i="4"/>
  <c r="AH2281" i="4" a="1"/>
  <c r="AH2281" i="4" s="1"/>
  <c r="AL2281" i="4" a="1"/>
  <c r="AL2281" i="4" s="1"/>
  <c r="AE2281" i="4"/>
  <c r="AN2101" i="4" a="1"/>
  <c r="AN2101" i="4" s="1"/>
  <c r="AJ2101" i="4" a="1"/>
  <c r="AJ2101" i="4" s="1"/>
  <c r="AJ2114" i="4" a="1"/>
  <c r="AJ2114" i="4" s="1"/>
  <c r="AN2114" i="4" a="1"/>
  <c r="AN2114" i="4" s="1"/>
  <c r="AF2622" i="4"/>
  <c r="AI2622" i="4" a="1"/>
  <c r="AI2622" i="4" s="1"/>
  <c r="AM2622" i="4" a="1"/>
  <c r="AM2622" i="4" s="1"/>
  <c r="AH329" i="4" a="1"/>
  <c r="AH329" i="4" s="1"/>
  <c r="AL329" i="4" a="1"/>
  <c r="AL329" i="4" s="1"/>
  <c r="AF2369" i="4"/>
  <c r="AI2369" i="4" a="1"/>
  <c r="AI2369" i="4" s="1"/>
  <c r="AM2369" i="4" a="1"/>
  <c r="AM2369" i="4" s="1"/>
  <c r="AI665" i="4" a="1"/>
  <c r="AI665" i="4" s="1"/>
  <c r="AM665" i="4" a="1"/>
  <c r="AM665" i="4" s="1"/>
  <c r="AF665" i="4"/>
  <c r="AL1679" i="4" a="1"/>
  <c r="AL1679" i="4" s="1"/>
  <c r="AH1691" i="4" a="1"/>
  <c r="AH1691" i="4" s="1"/>
  <c r="AL1691" i="4" a="1"/>
  <c r="AL1691" i="4" s="1"/>
  <c r="AE1691" i="4"/>
  <c r="AH30" i="4" a="1"/>
  <c r="AH30" i="4" s="1"/>
  <c r="AL30" i="4" a="1"/>
  <c r="AL30" i="4" s="1"/>
  <c r="AI29" i="4" a="1"/>
  <c r="AI29" i="4" s="1"/>
  <c r="AM29" i="4" a="1"/>
  <c r="AM29" i="4" s="1"/>
  <c r="AF29" i="4"/>
  <c r="AF729" i="4"/>
  <c r="AI729" i="4" a="1"/>
  <c r="AI729" i="4" s="1"/>
  <c r="AM729" i="4" a="1"/>
  <c r="AM729" i="4" s="1"/>
  <c r="AD275" i="4"/>
  <c r="AG275" i="4" a="1"/>
  <c r="AG275" i="4" s="1"/>
  <c r="AK275" i="4" a="1"/>
  <c r="AK275" i="4" s="1"/>
  <c r="AI154" i="4" a="1"/>
  <c r="AI154" i="4" s="1"/>
  <c r="AM154" i="4" a="1"/>
  <c r="AM154" i="4" s="1"/>
  <c r="AF154" i="4"/>
  <c r="AL2311" i="4" a="1"/>
  <c r="AL2311" i="4" s="1"/>
  <c r="AH2094" i="4" a="1"/>
  <c r="AH2094" i="4" s="1"/>
  <c r="AL2094" i="4" a="1"/>
  <c r="AL2094" i="4" s="1"/>
  <c r="AE2409" i="4"/>
  <c r="AH2409" i="4" a="1"/>
  <c r="AH2409" i="4" s="1"/>
  <c r="AL2409" i="4" a="1"/>
  <c r="AL2409" i="4" s="1"/>
  <c r="AD2472" i="4"/>
  <c r="AG2472" i="4" a="1"/>
  <c r="AG2472" i="4" s="1"/>
  <c r="AK2472" i="4" a="1"/>
  <c r="AK2472" i="4" s="1"/>
  <c r="AI2415" i="4" a="1"/>
  <c r="AI2415" i="4" s="1"/>
  <c r="AM2415" i="4" a="1"/>
  <c r="AM2415" i="4" s="1"/>
  <c r="AF2415" i="4"/>
  <c r="AL2414" i="4" a="1"/>
  <c r="AL2414" i="4" s="1"/>
  <c r="AH2004" i="4" a="1"/>
  <c r="AH2004" i="4" s="1"/>
  <c r="AL2004" i="4" a="1"/>
  <c r="AL2004" i="4" s="1"/>
  <c r="AI2130" i="4" a="1"/>
  <c r="AI2130" i="4" s="1"/>
  <c r="AM2130" i="4" a="1"/>
  <c r="AM2130" i="4" s="1"/>
  <c r="AF2130" i="4"/>
  <c r="AD2298" i="4"/>
  <c r="AG2298" i="4" a="1"/>
  <c r="AG2298" i="4" s="1"/>
  <c r="AK2298" i="4" a="1"/>
  <c r="AK2298" i="4" s="1"/>
  <c r="AI2141" i="4" a="1"/>
  <c r="AI2141" i="4" s="1"/>
  <c r="AM2141" i="4" a="1"/>
  <c r="AM2141" i="4" s="1"/>
  <c r="AF2141" i="4"/>
  <c r="AL2320" i="4" a="1"/>
  <c r="AL2320" i="4" s="1"/>
  <c r="AI2060" i="4" a="1"/>
  <c r="AI2060" i="4" s="1"/>
  <c r="AM2060" i="4" a="1"/>
  <c r="AM2060" i="4" s="1"/>
  <c r="AF2060" i="4"/>
  <c r="AD2327" i="4"/>
  <c r="AG2327" i="4" a="1"/>
  <c r="AG2327" i="4" s="1"/>
  <c r="AK2327" i="4" a="1"/>
  <c r="AK2327" i="4" s="1"/>
  <c r="AI2343" i="4" a="1"/>
  <c r="AI2343" i="4" s="1"/>
  <c r="AM2343" i="4" a="1"/>
  <c r="AM2343" i="4" s="1"/>
  <c r="AF2343" i="4"/>
  <c r="AH2278" i="4" a="1"/>
  <c r="AH2278" i="4" s="1"/>
  <c r="AH2364" i="4" a="1"/>
  <c r="AH2364" i="4" s="1"/>
  <c r="AL2364" i="4" a="1"/>
  <c r="AL2364" i="4" s="1"/>
  <c r="AL2287" i="4" a="1"/>
  <c r="AL2287" i="4" s="1"/>
  <c r="AL2373" i="4" a="1"/>
  <c r="AL2373" i="4" s="1"/>
  <c r="AE2373" i="4"/>
  <c r="AH2373" i="4" a="1"/>
  <c r="AH2373" i="4" s="1"/>
  <c r="AL2099" i="4" a="1"/>
  <c r="AL2099" i="4" s="1"/>
  <c r="AE2404" i="4"/>
  <c r="AH2404" i="4" a="1"/>
  <c r="AH2404" i="4" s="1"/>
  <c r="AL2404" i="4" a="1"/>
  <c r="AL2404" i="4" s="1"/>
  <c r="AJ2134" i="4" a="1"/>
  <c r="AJ2134" i="4" s="1"/>
  <c r="AN2134" i="4" a="1"/>
  <c r="AN2134" i="4" s="1"/>
  <c r="AF2162" i="4"/>
  <c r="AI2162" i="4" a="1"/>
  <c r="AI2162" i="4" s="1"/>
  <c r="AM2162" i="4" a="1"/>
  <c r="AM2162" i="4" s="1"/>
  <c r="AF2208" i="4"/>
  <c r="AI2208" i="4" a="1"/>
  <c r="AI2208" i="4" s="1"/>
  <c r="AM2208" i="4" a="1"/>
  <c r="AM2208" i="4" s="1"/>
  <c r="AF809" i="4"/>
  <c r="AI809" i="4" a="1"/>
  <c r="AI809" i="4" s="1"/>
  <c r="AM809" i="4" a="1"/>
  <c r="AM809" i="4" s="1"/>
  <c r="AM1679" i="4" a="1"/>
  <c r="AM1679" i="4" s="1"/>
  <c r="AI1679" i="4" a="1"/>
  <c r="AI1679" i="4" s="1"/>
  <c r="AF1679" i="4"/>
  <c r="AF150" i="4"/>
  <c r="AI150" i="4" a="1"/>
  <c r="AI150" i="4" s="1"/>
  <c r="AM150" i="4" a="1"/>
  <c r="AM150" i="4" s="1"/>
  <c r="AD803" i="4"/>
  <c r="AG803" i="4" a="1"/>
  <c r="AG803" i="4" s="1"/>
  <c r="AK803" i="4" a="1"/>
  <c r="AK803" i="4" s="1"/>
  <c r="AI1682" i="4" a="1"/>
  <c r="AI1682" i="4" s="1"/>
  <c r="AM1682" i="4" a="1"/>
  <c r="AM1682" i="4" s="1"/>
  <c r="AF1682" i="4"/>
  <c r="AH1679" i="4" a="1"/>
  <c r="AH1679" i="4" s="1"/>
  <c r="AH31" i="4" a="1"/>
  <c r="AH31" i="4" s="1"/>
  <c r="AL31" i="4" a="1"/>
  <c r="AL31" i="4" s="1"/>
  <c r="AE31" i="4"/>
  <c r="AH729" i="4" a="1"/>
  <c r="AH729" i="4" s="1"/>
  <c r="AL729" i="4" a="1"/>
  <c r="AL729" i="4" s="1"/>
  <c r="AI400" i="4" a="1"/>
  <c r="AI400" i="4" s="1"/>
  <c r="AM400" i="4" a="1"/>
  <c r="AM400" i="4" s="1"/>
  <c r="AF400" i="4"/>
  <c r="AE329" i="4"/>
  <c r="AE264" i="4"/>
  <c r="AH264" i="4" a="1"/>
  <c r="AH264" i="4" s="1"/>
  <c r="AL264" i="4" a="1"/>
  <c r="AL264" i="4" s="1"/>
  <c r="AD1052" i="4"/>
  <c r="AG1052" i="4" a="1"/>
  <c r="AG1052" i="4" s="1"/>
  <c r="AK1052" i="4" a="1"/>
  <c r="AK1052" i="4" s="1"/>
  <c r="AI649" i="4" a="1"/>
  <c r="AI649" i="4" s="1"/>
  <c r="AM649" i="4" a="1"/>
  <c r="AM649" i="4" s="1"/>
  <c r="AF649" i="4"/>
  <c r="AH2311" i="4" a="1"/>
  <c r="AH2311" i="4" s="1"/>
  <c r="AH2293" i="4" a="1"/>
  <c r="AH2293" i="4" s="1"/>
  <c r="AE2412" i="4"/>
  <c r="AD2488" i="4"/>
  <c r="AG2488" i="4" a="1"/>
  <c r="AG2488" i="4" s="1"/>
  <c r="AK2488" i="4" a="1"/>
  <c r="AK2488" i="4" s="1"/>
  <c r="AH2414" i="4" a="1"/>
  <c r="AH2414" i="4" s="1"/>
  <c r="AH2480" i="4" a="1"/>
  <c r="AH2480" i="4" s="1"/>
  <c r="AL2480" i="4" a="1"/>
  <c r="AL2480" i="4" s="1"/>
  <c r="AE2480" i="4"/>
  <c r="AH2308" i="4" a="1"/>
  <c r="AH2308" i="4" s="1"/>
  <c r="AL2308" i="4" a="1"/>
  <c r="AL2308" i="4" s="1"/>
  <c r="AI2273" i="4" a="1"/>
  <c r="AI2273" i="4" s="1"/>
  <c r="AM2273" i="4" a="1"/>
  <c r="AM2273" i="4" s="1"/>
  <c r="AF2273" i="4"/>
  <c r="AE2312" i="4"/>
  <c r="AE2304" i="4"/>
  <c r="AH2304" i="4" a="1"/>
  <c r="AH2304" i="4" s="1"/>
  <c r="AL2304" i="4" a="1"/>
  <c r="AL2304" i="4" s="1"/>
  <c r="AD2066" i="4"/>
  <c r="AG2066" i="4" a="1"/>
  <c r="AG2066" i="4" s="1"/>
  <c r="AK2066" i="4" a="1"/>
  <c r="AK2066" i="4" s="1"/>
  <c r="AH2320" i="4" a="1"/>
  <c r="AH2320" i="4" s="1"/>
  <c r="AH2494" i="4" a="1"/>
  <c r="AH2494" i="4" s="1"/>
  <c r="AL2494" i="4" a="1"/>
  <c r="AL2494" i="4" s="1"/>
  <c r="AE2494" i="4"/>
  <c r="AI2334" i="4" a="1"/>
  <c r="AI2334" i="4" s="1"/>
  <c r="AM2334" i="4" a="1"/>
  <c r="AM2334" i="4" s="1"/>
  <c r="AF2334" i="4"/>
  <c r="AD2351" i="4"/>
  <c r="AG2351" i="4" a="1"/>
  <c r="AG2351" i="4" s="1"/>
  <c r="AK2351" i="4" a="1"/>
  <c r="AK2351" i="4" s="1"/>
  <c r="AI2278" i="4" a="1"/>
  <c r="AI2278" i="4" s="1"/>
  <c r="AM2278" i="4" a="1"/>
  <c r="AM2278" i="4" s="1"/>
  <c r="AF2278" i="4"/>
  <c r="AH2360" i="4" a="1"/>
  <c r="AH2360" i="4" s="1"/>
  <c r="AL2360" i="4" a="1"/>
  <c r="AL2360" i="4" s="1"/>
  <c r="AE2360" i="4"/>
  <c r="AH2287" i="4" a="1"/>
  <c r="AH2287" i="4" s="1"/>
  <c r="AF2045" i="4"/>
  <c r="AE2077" i="4"/>
  <c r="AE2435" i="4"/>
  <c r="AH2435" i="4" a="1"/>
  <c r="AH2435" i="4" s="1"/>
  <c r="AL2435" i="4" a="1"/>
  <c r="AL2435" i="4" s="1"/>
  <c r="AF2471" i="4"/>
  <c r="AI2471" i="4" a="1"/>
  <c r="AI2471" i="4" s="1"/>
  <c r="AM2471" i="4" a="1"/>
  <c r="AM2471" i="4" s="1"/>
  <c r="AH2451" i="4" a="1"/>
  <c r="AH2451" i="4" s="1"/>
  <c r="AL2451" i="4" a="1"/>
  <c r="AL2451" i="4" s="1"/>
  <c r="AE2451" i="4"/>
  <c r="AI2444" i="4" a="1"/>
  <c r="AI2444" i="4" s="1"/>
  <c r="AM2444" i="4" a="1"/>
  <c r="AM2444" i="4" s="1"/>
  <c r="AF2444" i="4"/>
  <c r="AL2449" i="4" a="1"/>
  <c r="AL2449" i="4" s="1"/>
  <c r="AE2449" i="4"/>
  <c r="AH2449" i="4" a="1"/>
  <c r="AH2449" i="4" s="1"/>
  <c r="AL2426" i="4" a="1"/>
  <c r="AL2426" i="4" s="1"/>
  <c r="AE2426" i="4"/>
  <c r="AH2426" i="4" a="1"/>
  <c r="AH2426" i="4" s="1"/>
  <c r="AF2115" i="4"/>
  <c r="AI2115" i="4" a="1"/>
  <c r="AI2115" i="4" s="1"/>
  <c r="AM2115" i="4" a="1"/>
  <c r="AM2115" i="4" s="1"/>
  <c r="AH2086" i="4" a="1"/>
  <c r="AH2086" i="4" s="1"/>
  <c r="AL2086" i="4" a="1"/>
  <c r="AL2086" i="4" s="1"/>
  <c r="AF2617" i="4"/>
  <c r="AI2617" i="4" a="1"/>
  <c r="AI2617" i="4" s="1"/>
  <c r="AM2617" i="4" a="1"/>
  <c r="AM2617" i="4" s="1"/>
  <c r="AD2643" i="4"/>
  <c r="AG2643" i="4" a="1"/>
  <c r="AG2643" i="4" s="1"/>
  <c r="AK2643" i="4" a="1"/>
  <c r="AK2643" i="4" s="1"/>
  <c r="AJ2193" i="4" a="1"/>
  <c r="AJ2193" i="4" s="1"/>
  <c r="AN2193" i="4" a="1"/>
  <c r="AN2193" i="4" s="1"/>
  <c r="AL808" i="4" a="1"/>
  <c r="AL808" i="4" s="1"/>
  <c r="AE804" i="4"/>
  <c r="AK802" i="4" a="1"/>
  <c r="AK802" i="4" s="1"/>
  <c r="AG802" i="4" a="1"/>
  <c r="AG802" i="4" s="1"/>
  <c r="AL1108" i="4" a="1"/>
  <c r="AL1108" i="4" s="1"/>
  <c r="AH1108" i="4" a="1"/>
  <c r="AH1108" i="4" s="1"/>
  <c r="AK67" i="4" a="1"/>
  <c r="AK67" i="4" s="1"/>
  <c r="AG67" i="4" a="1"/>
  <c r="AG67" i="4" s="1"/>
  <c r="AL2475" i="4" a="1"/>
  <c r="AL2475" i="4" s="1"/>
  <c r="AH2475" i="4" a="1"/>
  <c r="AH2475" i="4" s="1"/>
  <c r="AF2474" i="4"/>
  <c r="AK1825" i="4" a="1"/>
  <c r="AK1825" i="4" s="1"/>
  <c r="AG1825" i="4" a="1"/>
  <c r="AG1825" i="4" s="1"/>
  <c r="AK1691" i="4" a="1"/>
  <c r="AK1691" i="4" s="1"/>
  <c r="AG1691" i="4" a="1"/>
  <c r="AG1691" i="4" s="1"/>
  <c r="AL1690" i="4" a="1"/>
  <c r="AL1690" i="4" s="1"/>
  <c r="AH1690" i="4" a="1"/>
  <c r="AH1690" i="4" s="1"/>
  <c r="AK31" i="4" a="1"/>
  <c r="AK31" i="4" s="1"/>
  <c r="AG31" i="4" a="1"/>
  <c r="AG31" i="4" s="1"/>
  <c r="AL29" i="4" a="1"/>
  <c r="AL29" i="4" s="1"/>
  <c r="AH29" i="4" a="1"/>
  <c r="AH29" i="4" s="1"/>
  <c r="AK636" i="4" a="1"/>
  <c r="AK636" i="4" s="1"/>
  <c r="AG636" i="4" a="1"/>
  <c r="AG636" i="4" s="1"/>
  <c r="AL400" i="4" a="1"/>
  <c r="AL400" i="4" s="1"/>
  <c r="AH400" i="4" a="1"/>
  <c r="AH400" i="4" s="1"/>
  <c r="AF656" i="4"/>
  <c r="AK861" i="4" a="1"/>
  <c r="AK861" i="4" s="1"/>
  <c r="AG861" i="4" a="1"/>
  <c r="AG861" i="4" s="1"/>
  <c r="AL266" i="4" a="1"/>
  <c r="AL266" i="4" s="1"/>
  <c r="AH266" i="4" a="1"/>
  <c r="AH266" i="4" s="1"/>
  <c r="AK274" i="4" a="1"/>
  <c r="AK274" i="4" s="1"/>
  <c r="AG274" i="4" a="1"/>
  <c r="AG274" i="4" s="1"/>
  <c r="AK1051" i="4" a="1"/>
  <c r="AK1051" i="4" s="1"/>
  <c r="AG1051" i="4" a="1"/>
  <c r="AG1051" i="4" s="1"/>
  <c r="AL156" i="4" a="1"/>
  <c r="AL156" i="4" s="1"/>
  <c r="AH156" i="4" a="1"/>
  <c r="AH156" i="4" s="1"/>
  <c r="AK161" i="4" a="1"/>
  <c r="AK161" i="4" s="1"/>
  <c r="AG161" i="4" a="1"/>
  <c r="AG161" i="4" s="1"/>
  <c r="AE2039" i="4"/>
  <c r="AK2481" i="4" a="1"/>
  <c r="AK2481" i="4" s="1"/>
  <c r="AG2481" i="4" a="1"/>
  <c r="AG2481" i="4" s="1"/>
  <c r="AL2047" i="4" a="1"/>
  <c r="AL2047" i="4" s="1"/>
  <c r="AH2047" i="4" a="1"/>
  <c r="AH2047" i="4" s="1"/>
  <c r="AG2293" i="4" a="1"/>
  <c r="AG2293" i="4" s="1"/>
  <c r="AE2072" i="4"/>
  <c r="AG2411" i="4" a="1"/>
  <c r="AG2411" i="4" s="1"/>
  <c r="AE2362" i="4"/>
  <c r="AG2076" i="4" a="1"/>
  <c r="AG2076" i="4" s="1"/>
  <c r="AE2375" i="4"/>
  <c r="AG2078" i="4" a="1"/>
  <c r="AG2078" i="4" s="1"/>
  <c r="AL2378" i="4" a="1"/>
  <c r="AL2378" i="4" s="1"/>
  <c r="AH2378" i="4" a="1"/>
  <c r="AH2378" i="4" s="1"/>
  <c r="AE2487" i="4"/>
  <c r="AG2289" i="4" a="1"/>
  <c r="AG2289" i="4" s="1"/>
  <c r="AL2100" i="4" a="1"/>
  <c r="AL2100" i="4" s="1"/>
  <c r="AH2100" i="4" a="1"/>
  <c r="AH2100" i="4" s="1"/>
  <c r="AG2438" i="4" a="1"/>
  <c r="AG2438" i="4" s="1"/>
  <c r="AL2470" i="4" a="1"/>
  <c r="AL2470" i="4" s="1"/>
  <c r="AH2470" i="4" a="1"/>
  <c r="AH2470" i="4" s="1"/>
  <c r="AE2473" i="4"/>
  <c r="AG2480" i="4" a="1"/>
  <c r="AG2480" i="4" s="1"/>
  <c r="AL2130" i="4" a="1"/>
  <c r="AL2130" i="4" s="1"/>
  <c r="AH2130" i="4" a="1"/>
  <c r="AH2130" i="4" s="1"/>
  <c r="AF2478" i="4"/>
  <c r="AG2310" i="4" a="1"/>
  <c r="AG2310" i="4" s="1"/>
  <c r="AL2273" i="4" a="1"/>
  <c r="AL2273" i="4" s="1"/>
  <c r="AH2273" i="4" a="1"/>
  <c r="AH2273" i="4" s="1"/>
  <c r="AG2316" i="4" a="1"/>
  <c r="AG2316" i="4" s="1"/>
  <c r="AL2043" i="4" a="1"/>
  <c r="AL2043" i="4" s="1"/>
  <c r="AG2291" i="4" a="1"/>
  <c r="AG2291" i="4" s="1"/>
  <c r="AL2299" i="4" a="1"/>
  <c r="AL2299" i="4" s="1"/>
  <c r="AH2299" i="4" a="1"/>
  <c r="AH2299" i="4" s="1"/>
  <c r="AF2300" i="4"/>
  <c r="AG2358" i="4" a="1"/>
  <c r="AG2358" i="4" s="1"/>
  <c r="AG2493" i="4" a="1"/>
  <c r="AG2493" i="4" s="1"/>
  <c r="AL2051" i="4" a="1"/>
  <c r="AL2051" i="4" s="1"/>
  <c r="AH2051" i="4" a="1"/>
  <c r="AH2051" i="4" s="1"/>
  <c r="AE2318" i="4"/>
  <c r="AG2494" i="4" a="1"/>
  <c r="AG2494" i="4" s="1"/>
  <c r="AL2060" i="4" a="1"/>
  <c r="AL2060" i="4" s="1"/>
  <c r="AH2060" i="4" a="1"/>
  <c r="AH2060" i="4" s="1"/>
  <c r="AG2335" i="4" a="1"/>
  <c r="AG2335" i="4" s="1"/>
  <c r="AL2334" i="4" a="1"/>
  <c r="AL2334" i="4" s="1"/>
  <c r="AH2334" i="4" a="1"/>
  <c r="AH2334" i="4" s="1"/>
  <c r="AG2055" i="4" a="1"/>
  <c r="AG2055" i="4" s="1"/>
  <c r="AL2332" i="4" a="1"/>
  <c r="AL2332" i="4" s="1"/>
  <c r="AH2332" i="4" a="1"/>
  <c r="AH2332" i="4" s="1"/>
  <c r="AL2356" i="4" a="1"/>
  <c r="AL2356" i="4" s="1"/>
  <c r="AH2356" i="4" a="1"/>
  <c r="AH2356" i="4" s="1"/>
  <c r="AH2646" i="4" a="1"/>
  <c r="AH2646" i="4" s="1"/>
  <c r="AE2350" i="4"/>
  <c r="AL2328" i="4" a="1"/>
  <c r="AL2328" i="4" s="1"/>
  <c r="AH2328" i="4" a="1"/>
  <c r="AH2328" i="4" s="1"/>
  <c r="AL2074" i="4" a="1"/>
  <c r="AL2074" i="4" s="1"/>
  <c r="AH2074" i="4" a="1"/>
  <c r="AH2074" i="4" s="1"/>
  <c r="AL2080" i="4" a="1"/>
  <c r="AL2080" i="4" s="1"/>
  <c r="AE2406" i="4"/>
  <c r="AE2384" i="4"/>
  <c r="AD2285" i="4"/>
  <c r="AD2454" i="4"/>
  <c r="AD2452" i="4"/>
  <c r="AL2444" i="4" a="1"/>
  <c r="AL2444" i="4" s="1"/>
  <c r="AH2444" i="4" a="1"/>
  <c r="AH2444" i="4" s="1"/>
  <c r="AD2434" i="4"/>
  <c r="AL2403" i="4" a="1"/>
  <c r="AL2403" i="4" s="1"/>
  <c r="AE2403" i="4"/>
  <c r="AE2450" i="4"/>
  <c r="AL2445" i="4" a="1"/>
  <c r="AL2445" i="4" s="1"/>
  <c r="AE2445" i="4"/>
  <c r="AL2286" i="4" a="1"/>
  <c r="AL2286" i="4" s="1"/>
  <c r="AE2286" i="4"/>
  <c r="AK2133" i="4" a="1"/>
  <c r="AK2133" i="4" s="1"/>
  <c r="AL2484" i="4" a="1"/>
  <c r="AL2484" i="4" s="1"/>
  <c r="AF2465" i="4"/>
  <c r="AG2095" i="4" a="1"/>
  <c r="AG2095" i="4" s="1"/>
  <c r="AG2137" i="4" a="1"/>
  <c r="AG2137" i="4" s="1"/>
  <c r="AF2092" i="4"/>
  <c r="AD2118" i="4"/>
  <c r="AG2118" i="4" a="1"/>
  <c r="AG2118" i="4" s="1"/>
  <c r="AK2118" i="4" a="1"/>
  <c r="AK2118" i="4" s="1"/>
  <c r="AL2114" i="4" a="1"/>
  <c r="AL2114" i="4" s="1"/>
  <c r="AK2365" i="4" a="1"/>
  <c r="AK2365" i="4" s="1"/>
  <c r="AH2102" i="4" a="1"/>
  <c r="AH2102" i="4" s="1"/>
  <c r="AL2102" i="4" a="1"/>
  <c r="AL2102" i="4" s="1"/>
  <c r="AJ2079" i="4" a="1"/>
  <c r="AJ2079" i="4" s="1"/>
  <c r="AN2079" i="4" a="1"/>
  <c r="AN2079" i="4" s="1"/>
  <c r="AM2386" i="4" a="1"/>
  <c r="AM2386" i="4" s="1"/>
  <c r="AM2105" i="4" a="1"/>
  <c r="AM2105" i="4" s="1"/>
  <c r="AL2495" i="4" a="1"/>
  <c r="AL2495" i="4" s="1"/>
  <c r="AL2263" i="4" a="1"/>
  <c r="AL2263" i="4" s="1"/>
  <c r="AD2260" i="4"/>
  <c r="AG2260" i="4" a="1"/>
  <c r="AG2260" i="4" s="1"/>
  <c r="AK2260" i="4" a="1"/>
  <c r="AK2260" i="4" s="1"/>
  <c r="AI2232" i="4" a="1"/>
  <c r="AI2232" i="4" s="1"/>
  <c r="AM2232" i="4" a="1"/>
  <c r="AM2232" i="4" s="1"/>
  <c r="AF2232" i="4"/>
  <c r="AH2607" i="4" a="1"/>
  <c r="AH2607" i="4" s="1"/>
  <c r="AL2607" i="4" a="1"/>
  <c r="AL2607" i="4" s="1"/>
  <c r="AE2607" i="4"/>
  <c r="AH2627" i="4" a="1"/>
  <c r="AH2627" i="4" s="1"/>
  <c r="AH2578" i="4" a="1"/>
  <c r="AH2578" i="4" s="1"/>
  <c r="AL2521" i="4" a="1"/>
  <c r="AL2521" i="4" s="1"/>
  <c r="AH2535" i="4" a="1"/>
  <c r="AH2535" i="4" s="1"/>
  <c r="AL2535" i="4" a="1"/>
  <c r="AL2535" i="4" s="1"/>
  <c r="AE2535" i="4"/>
  <c r="AH2226" i="4" a="1"/>
  <c r="AH2226" i="4" s="1"/>
  <c r="AL2226" i="4" a="1"/>
  <c r="AL2226" i="4" s="1"/>
  <c r="AE2605" i="4"/>
  <c r="AH2605" i="4" a="1"/>
  <c r="AH2605" i="4" s="1"/>
  <c r="AL2605" i="4" a="1"/>
  <c r="AL2605" i="4" s="1"/>
  <c r="AD2640" i="4"/>
  <c r="AG2640" i="4" a="1"/>
  <c r="AG2640" i="4" s="1"/>
  <c r="AK2640" i="4" a="1"/>
  <c r="AK2640" i="4" s="1"/>
  <c r="AI2524" i="4" a="1"/>
  <c r="AI2524" i="4" s="1"/>
  <c r="AM2524" i="4" a="1"/>
  <c r="AM2524" i="4" s="1"/>
  <c r="AF2524" i="4"/>
  <c r="AH2035" i="4" a="1"/>
  <c r="AH2035" i="4" s="1"/>
  <c r="AL2230" i="4" a="1"/>
  <c r="AL2230" i="4" s="1"/>
  <c r="AH2618" i="4" a="1"/>
  <c r="AH2618" i="4" s="1"/>
  <c r="AL2618" i="4" a="1"/>
  <c r="AL2618" i="4" s="1"/>
  <c r="AE2618" i="4"/>
  <c r="AH2617" i="4" a="1"/>
  <c r="AH2617" i="4" s="1"/>
  <c r="AL2617" i="4" a="1"/>
  <c r="AL2617" i="4" s="1"/>
  <c r="AD2244" i="4"/>
  <c r="AG2244" i="4" a="1"/>
  <c r="AG2244" i="4" s="1"/>
  <c r="AK2244" i="4" a="1"/>
  <c r="AK2244" i="4" s="1"/>
  <c r="AI2202" i="4" a="1"/>
  <c r="AI2202" i="4" s="1"/>
  <c r="AM2202" i="4" a="1"/>
  <c r="AM2202" i="4" s="1"/>
  <c r="AF2202" i="4"/>
  <c r="AH2556" i="4" a="1"/>
  <c r="AH2556" i="4" s="1"/>
  <c r="AL2556" i="4" a="1"/>
  <c r="AL2556" i="4" s="1"/>
  <c r="AE2556" i="4"/>
  <c r="AH2174" i="4" a="1"/>
  <c r="AH2174" i="4" s="1"/>
  <c r="AI2019" i="4" a="1"/>
  <c r="AI2019" i="4" s="1"/>
  <c r="AM2019" i="4" a="1"/>
  <c r="AM2019" i="4" s="1"/>
  <c r="AF2019" i="4"/>
  <c r="AI2559" i="4" a="1"/>
  <c r="AI2559" i="4" s="1"/>
  <c r="AM2559" i="4" a="1"/>
  <c r="AM2559" i="4" s="1"/>
  <c r="AF2559" i="4"/>
  <c r="AE2825" i="4"/>
  <c r="AL2825" i="4" a="1"/>
  <c r="AL2825" i="4" s="1"/>
  <c r="AH2552" i="4" a="1"/>
  <c r="AH2552" i="4" s="1"/>
  <c r="AL2552" i="4" a="1"/>
  <c r="AL2552" i="4" s="1"/>
  <c r="AE2552" i="4"/>
  <c r="AH2212" i="4" a="1"/>
  <c r="AH2212" i="4" s="1"/>
  <c r="AL2212" i="4" a="1"/>
  <c r="AL2212" i="4" s="1"/>
  <c r="AE2212" i="4"/>
  <c r="AD2570" i="4"/>
  <c r="AG2570" i="4" a="1"/>
  <c r="AG2570" i="4" s="1"/>
  <c r="AK2570" i="4" a="1"/>
  <c r="AK2570" i="4" s="1"/>
  <c r="AK2112" i="4" a="1"/>
  <c r="AK2112" i="4" s="1"/>
  <c r="AF2226" i="4"/>
  <c r="AI2226" i="4" a="1"/>
  <c r="AI2226" i="4" s="1"/>
  <c r="AM2226" i="4" a="1"/>
  <c r="AM2226" i="4" s="1"/>
  <c r="AK1678" i="4" a="1"/>
  <c r="AK1678" i="4" s="1"/>
  <c r="AG1678" i="4" a="1"/>
  <c r="AG1678" i="4" s="1"/>
  <c r="AK1145" i="4" a="1"/>
  <c r="AK1145" i="4" s="1"/>
  <c r="AG1145" i="4" a="1"/>
  <c r="AG1145" i="4" s="1"/>
  <c r="AK854" i="4" a="1"/>
  <c r="AK854" i="4" s="1"/>
  <c r="AG854" i="4" a="1"/>
  <c r="AG854" i="4" s="1"/>
  <c r="AK263" i="4" a="1"/>
  <c r="AK263" i="4" s="1"/>
  <c r="AG263" i="4" a="1"/>
  <c r="AG263" i="4" s="1"/>
  <c r="AK1054" i="4" a="1"/>
  <c r="AK1054" i="4" s="1"/>
  <c r="AG1054" i="4" a="1"/>
  <c r="AG1054" i="4" s="1"/>
  <c r="AK154" i="4" a="1"/>
  <c r="AK154" i="4" s="1"/>
  <c r="AG154" i="4" a="1"/>
  <c r="AG154" i="4" s="1"/>
  <c r="AK649" i="4" a="1"/>
  <c r="AK649" i="4" s="1"/>
  <c r="AG649" i="4" a="1"/>
  <c r="AG649" i="4" s="1"/>
  <c r="AK2311" i="4" a="1"/>
  <c r="AK2311" i="4" s="1"/>
  <c r="AG2311" i="4" a="1"/>
  <c r="AG2311" i="4" s="1"/>
  <c r="AK2270" i="4" a="1"/>
  <c r="AK2270" i="4" s="1"/>
  <c r="AG2270" i="4" a="1"/>
  <c r="AG2270" i="4" s="1"/>
  <c r="AK2410" i="4" a="1"/>
  <c r="AK2410" i="4" s="1"/>
  <c r="AG2410" i="4" a="1"/>
  <c r="AG2410" i="4" s="1"/>
  <c r="AK2374" i="4" a="1"/>
  <c r="AK2374" i="4" s="1"/>
  <c r="AG2374" i="4" a="1"/>
  <c r="AG2374" i="4" s="1"/>
  <c r="AK2486" i="4" a="1"/>
  <c r="AK2486" i="4" s="1"/>
  <c r="AG2486" i="4" a="1"/>
  <c r="AG2486" i="4" s="1"/>
  <c r="AK2415" i="4" a="1"/>
  <c r="AK2415" i="4" s="1"/>
  <c r="AG2415" i="4" a="1"/>
  <c r="AG2415" i="4" s="1"/>
  <c r="AK2414" i="4" a="1"/>
  <c r="AK2414" i="4" s="1"/>
  <c r="AG2414" i="4" a="1"/>
  <c r="AG2414" i="4" s="1"/>
  <c r="AK2042" i="4" a="1"/>
  <c r="AK2042" i="4" s="1"/>
  <c r="AG2042" i="4" a="1"/>
  <c r="AG2042" i="4" s="1"/>
  <c r="AK2049" i="4" a="1"/>
  <c r="AK2049" i="4" s="1"/>
  <c r="AG2049" i="4" a="1"/>
  <c r="AG2049" i="4" s="1"/>
  <c r="AK2292" i="4" a="1"/>
  <c r="AK2292" i="4" s="1"/>
  <c r="AG2292" i="4" a="1"/>
  <c r="AG2292" i="4" s="1"/>
  <c r="AK2057" i="4" a="1"/>
  <c r="AK2057" i="4" s="1"/>
  <c r="AG2057" i="4" a="1"/>
  <c r="AG2057" i="4" s="1"/>
  <c r="AK2141" i="4" a="1"/>
  <c r="AK2141" i="4" s="1"/>
  <c r="AG2141" i="4" a="1"/>
  <c r="AG2141" i="4" s="1"/>
  <c r="AK2320" i="4" a="1"/>
  <c r="AK2320" i="4" s="1"/>
  <c r="AG2320" i="4" a="1"/>
  <c r="AG2320" i="4" s="1"/>
  <c r="AK2342" i="4" a="1"/>
  <c r="AK2342" i="4" s="1"/>
  <c r="AG2342" i="4" a="1"/>
  <c r="AG2342" i="4" s="1"/>
  <c r="AK2324" i="4" a="1"/>
  <c r="AK2324" i="4" s="1"/>
  <c r="AG2324" i="4" a="1"/>
  <c r="AG2324" i="4" s="1"/>
  <c r="AK2067" i="4" a="1"/>
  <c r="AK2067" i="4" s="1"/>
  <c r="AG2067" i="4" a="1"/>
  <c r="AG2067" i="4" s="1"/>
  <c r="AK2326" i="4" a="1"/>
  <c r="AK2326" i="4" s="1"/>
  <c r="AG2326" i="4" a="1"/>
  <c r="AG2326" i="4" s="1"/>
  <c r="AK2061" i="4" a="1"/>
  <c r="AK2061" i="4" s="1"/>
  <c r="AG2061" i="4" a="1"/>
  <c r="AG2061" i="4" s="1"/>
  <c r="AK2343" i="4" a="1"/>
  <c r="AK2343" i="4" s="1"/>
  <c r="AG2343" i="4" a="1"/>
  <c r="AG2343" i="4" s="1"/>
  <c r="AK2278" i="4" a="1"/>
  <c r="AK2278" i="4" s="1"/>
  <c r="AG2278" i="4" a="1"/>
  <c r="AG2278" i="4" s="1"/>
  <c r="AK2287" i="4" a="1"/>
  <c r="AK2287" i="4" s="1"/>
  <c r="AG2287" i="4" a="1"/>
  <c r="AG2287" i="4" s="1"/>
  <c r="AK2305" i="4" a="1"/>
  <c r="AK2305" i="4" s="1"/>
  <c r="AG2305" i="4" a="1"/>
  <c r="AG2305" i="4" s="1"/>
  <c r="AK2373" i="4" a="1"/>
  <c r="AK2373" i="4" s="1"/>
  <c r="AG2373" i="4" a="1"/>
  <c r="AG2373" i="4" s="1"/>
  <c r="AK2437" i="4" a="1"/>
  <c r="AK2437" i="4" s="1"/>
  <c r="AG2437" i="4" a="1"/>
  <c r="AG2437" i="4" s="1"/>
  <c r="AK2082" i="4" a="1"/>
  <c r="AK2082" i="4" s="1"/>
  <c r="AG2082" i="4" a="1"/>
  <c r="AG2082" i="4" s="1"/>
  <c r="AI2484" i="4" a="1"/>
  <c r="AI2484" i="4" s="1"/>
  <c r="AM2484" i="4" a="1"/>
  <c r="AM2484" i="4" s="1"/>
  <c r="AH2391" i="4" a="1"/>
  <c r="AH2391" i="4" s="1"/>
  <c r="AL2391" i="4" a="1"/>
  <c r="AL2391" i="4" s="1"/>
  <c r="AJ2095" i="4" a="1"/>
  <c r="AJ2095" i="4" s="1"/>
  <c r="AN2095" i="4" a="1"/>
  <c r="AN2095" i="4" s="1"/>
  <c r="AD2121" i="4"/>
  <c r="AG2121" i="4" a="1"/>
  <c r="AG2121" i="4" s="1"/>
  <c r="AK2121" i="4" a="1"/>
  <c r="AK2121" i="4" s="1"/>
  <c r="AH2408" i="4" a="1"/>
  <c r="AH2408" i="4" s="1"/>
  <c r="AL2408" i="4" a="1"/>
  <c r="AL2408" i="4" s="1"/>
  <c r="AH2088" i="4" a="1"/>
  <c r="AH2088" i="4" s="1"/>
  <c r="AL2088" i="4" a="1"/>
  <c r="AL2088" i="4" s="1"/>
  <c r="AK2114" i="4" a="1"/>
  <c r="AK2114" i="4" s="1"/>
  <c r="AK2086" i="4" a="1"/>
  <c r="AK2086" i="4" s="1"/>
  <c r="AE2421" i="4"/>
  <c r="AH2427" i="4" a="1"/>
  <c r="AH2427" i="4" s="1"/>
  <c r="AL2427" i="4" a="1"/>
  <c r="AL2427" i="4" s="1"/>
  <c r="AE2427" i="4"/>
  <c r="AN2102" i="4" a="1"/>
  <c r="AN2102" i="4" s="1"/>
  <c r="AL2379" i="4" a="1"/>
  <c r="AL2379" i="4" s="1"/>
  <c r="AF2399" i="4"/>
  <c r="AI2399" i="4" a="1"/>
  <c r="AI2399" i="4" s="1"/>
  <c r="AM2399" i="4" a="1"/>
  <c r="AM2399" i="4" s="1"/>
  <c r="AH2115" i="4" a="1"/>
  <c r="AH2115" i="4" s="1"/>
  <c r="AL2115" i="4" a="1"/>
  <c r="AL2115" i="4" s="1"/>
  <c r="AD2296" i="4"/>
  <c r="AG2296" i="4" a="1"/>
  <c r="AG2296" i="4" s="1"/>
  <c r="AK2296" i="4" a="1"/>
  <c r="AK2296" i="4" s="1"/>
  <c r="AH2294" i="4" a="1"/>
  <c r="AH2294" i="4" s="1"/>
  <c r="AL2294" i="4" a="1"/>
  <c r="AL2294" i="4" s="1"/>
  <c r="AE2294" i="4"/>
  <c r="AH2817" i="4" a="1"/>
  <c r="AH2817" i="4" s="1"/>
  <c r="AL2817" i="4" a="1"/>
  <c r="AL2817" i="4" s="1"/>
  <c r="AM2262" i="4" a="1"/>
  <c r="AM2262" i="4" s="1"/>
  <c r="AD2150" i="4"/>
  <c r="AG2150" i="4" a="1"/>
  <c r="AG2150" i="4" s="1"/>
  <c r="AK2150" i="4" a="1"/>
  <c r="AK2150" i="4" s="1"/>
  <c r="AI2627" i="4" a="1"/>
  <c r="AI2627" i="4" s="1"/>
  <c r="AM2627" i="4" a="1"/>
  <c r="AM2627" i="4" s="1"/>
  <c r="AF2627" i="4"/>
  <c r="AD2802" i="4"/>
  <c r="AG2802" i="4" a="1"/>
  <c r="AG2802" i="4" s="1"/>
  <c r="AK2802" i="4" a="1"/>
  <c r="AK2802" i="4" s="1"/>
  <c r="AF4" i="4"/>
  <c r="AI4" i="4" a="1"/>
  <c r="AI4" i="4" s="1"/>
  <c r="AM4" i="4" a="1"/>
  <c r="AM4" i="4" s="1"/>
  <c r="AI2578" i="4" a="1"/>
  <c r="AI2578" i="4" s="1"/>
  <c r="AM2578" i="4" a="1"/>
  <c r="AM2578" i="4" s="1"/>
  <c r="AF2578" i="4"/>
  <c r="AH2620" i="4" a="1"/>
  <c r="AH2620" i="4" s="1"/>
  <c r="AL2620" i="4" a="1"/>
  <c r="AL2620" i="4" s="1"/>
  <c r="AE2620" i="4"/>
  <c r="AH2622" i="4" a="1"/>
  <c r="AH2622" i="4" s="1"/>
  <c r="AL2622" i="4" a="1"/>
  <c r="AL2622" i="4" s="1"/>
  <c r="AI2229" i="4" a="1"/>
  <c r="AI2229" i="4" s="1"/>
  <c r="AM2229" i="4" a="1"/>
  <c r="AM2229" i="4" s="1"/>
  <c r="AF2229" i="4"/>
  <c r="AF2629" i="4"/>
  <c r="AI2629" i="4" a="1"/>
  <c r="AI2629" i="4" s="1"/>
  <c r="AM2629" i="4" a="1"/>
  <c r="AM2629" i="4" s="1"/>
  <c r="AE2626" i="4"/>
  <c r="AH2626" i="4" a="1"/>
  <c r="AH2626" i="4" s="1"/>
  <c r="AL2626" i="4" a="1"/>
  <c r="AL2626" i="4" s="1"/>
  <c r="AD2537" i="4"/>
  <c r="AG2537" i="4" a="1"/>
  <c r="AG2537" i="4" s="1"/>
  <c r="AK2537" i="4" a="1"/>
  <c r="AK2537" i="4" s="1"/>
  <c r="AI2035" i="4" a="1"/>
  <c r="AI2035" i="4" s="1"/>
  <c r="AM2035" i="4" a="1"/>
  <c r="AM2035" i="4" s="1"/>
  <c r="AF2035" i="4"/>
  <c r="AH2606" i="4" a="1"/>
  <c r="AH2606" i="4" s="1"/>
  <c r="AL2606" i="4" a="1"/>
  <c r="AL2606" i="4" s="1"/>
  <c r="AE2606" i="4"/>
  <c r="AH2565" i="4" a="1"/>
  <c r="AH2565" i="4" s="1"/>
  <c r="AL2565" i="4" a="1"/>
  <c r="AL2565" i="4" s="1"/>
  <c r="AI2554" i="4" a="1"/>
  <c r="AI2554" i="4" s="1"/>
  <c r="AM2554" i="4" a="1"/>
  <c r="AM2554" i="4" s="1"/>
  <c r="AF2554" i="4"/>
  <c r="AH2179" i="4" a="1"/>
  <c r="AH2179" i="4" s="1"/>
  <c r="AL2179" i="4" a="1"/>
  <c r="AL2179" i="4" s="1"/>
  <c r="AE2179" i="4"/>
  <c r="AF2611" i="4"/>
  <c r="AM2611" i="4" a="1"/>
  <c r="AM2611" i="4" s="1"/>
  <c r="AI2611" i="4" a="1"/>
  <c r="AI2611" i="4" s="1"/>
  <c r="AM2799" i="4" a="1"/>
  <c r="AM2799" i="4" s="1"/>
  <c r="AF2581" i="4"/>
  <c r="AI2581" i="4" a="1"/>
  <c r="AI2581" i="4" s="1"/>
  <c r="AM2581" i="4" a="1"/>
  <c r="AM2581" i="4" s="1"/>
  <c r="AE2776" i="4"/>
  <c r="AH2776" i="4" a="1"/>
  <c r="AH2776" i="4" s="1"/>
  <c r="AL2776" i="4" a="1"/>
  <c r="AL2776" i="4" s="1"/>
  <c r="AF1731" i="4"/>
  <c r="AI1731" i="4" a="1"/>
  <c r="AI1731" i="4" s="1"/>
  <c r="AM1731" i="4" a="1"/>
  <c r="AM1731" i="4" s="1"/>
  <c r="AD1742" i="4"/>
  <c r="AG1742" i="4" a="1"/>
  <c r="AG1742" i="4" s="1"/>
  <c r="AK1742" i="4" a="1"/>
  <c r="AK1742" i="4" s="1"/>
  <c r="AM2114" i="4" a="1"/>
  <c r="AM2114" i="4" s="1"/>
  <c r="AI2812" i="4" a="1"/>
  <c r="AI2812" i="4" s="1"/>
  <c r="AM2812" i="4" a="1"/>
  <c r="AM2812" i="4" s="1"/>
  <c r="AF2812" i="4"/>
  <c r="AK805" i="4" a="1"/>
  <c r="AK805" i="4" s="1"/>
  <c r="AK1682" i="4" a="1"/>
  <c r="AK1682" i="4" s="1"/>
  <c r="AG1679" i="4" a="1"/>
  <c r="AG1679" i="4" s="1"/>
  <c r="AL2405" i="4" a="1"/>
  <c r="AL2405" i="4" s="1"/>
  <c r="AH2405" i="4" a="1"/>
  <c r="AH2405" i="4" s="1"/>
  <c r="AL2462" i="4" a="1"/>
  <c r="AL2462" i="4" s="1"/>
  <c r="AH2462" i="4" a="1"/>
  <c r="AH2462" i="4" s="1"/>
  <c r="AL2471" i="4" a="1"/>
  <c r="AL2471" i="4" s="1"/>
  <c r="AH2471" i="4" a="1"/>
  <c r="AH2471" i="4" s="1"/>
  <c r="AL2402" i="4" a="1"/>
  <c r="AL2402" i="4" s="1"/>
  <c r="AH2402" i="4" a="1"/>
  <c r="AH2402" i="4" s="1"/>
  <c r="AG2403" i="4" a="1"/>
  <c r="AG2403" i="4" s="1"/>
  <c r="AK2403" i="4" a="1"/>
  <c r="AK2403" i="4" s="1"/>
  <c r="AI2133" i="4" a="1"/>
  <c r="AI2133" i="4" s="1"/>
  <c r="AG2483" i="4" a="1"/>
  <c r="AG2483" i="4" s="1"/>
  <c r="AK2465" i="4" a="1"/>
  <c r="AK2465" i="4" s="1"/>
  <c r="AM2137" i="4" a="1"/>
  <c r="AM2137" i="4" s="1"/>
  <c r="AH2137" i="4" a="1"/>
  <c r="AH2137" i="4" s="1"/>
  <c r="AL2137" i="4" a="1"/>
  <c r="AL2137" i="4" s="1"/>
  <c r="AH2087" i="4" a="1"/>
  <c r="AH2087" i="4" s="1"/>
  <c r="AL2087" i="4" a="1"/>
  <c r="AL2087" i="4" s="1"/>
  <c r="AE2087" i="4"/>
  <c r="AH2394" i="4" a="1"/>
  <c r="AH2394" i="4" s="1"/>
  <c r="AG2427" i="4" a="1"/>
  <c r="AG2427" i="4" s="1"/>
  <c r="AK2427" i="4" a="1"/>
  <c r="AK2427" i="4" s="1"/>
  <c r="AM2102" i="4" a="1"/>
  <c r="AM2102" i="4" s="1"/>
  <c r="AE2443" i="4"/>
  <c r="AH2443" i="4" a="1"/>
  <c r="AH2443" i="4" s="1"/>
  <c r="AL2443" i="4" a="1"/>
  <c r="AL2443" i="4" s="1"/>
  <c r="AF2461" i="4"/>
  <c r="AI2461" i="4" a="1"/>
  <c r="AI2461" i="4" s="1"/>
  <c r="AM2461" i="4" a="1"/>
  <c r="AM2461" i="4" s="1"/>
  <c r="AH2399" i="4" a="1"/>
  <c r="AH2399" i="4" s="1"/>
  <c r="AL2399" i="4" a="1"/>
  <c r="AL2399" i="4" s="1"/>
  <c r="AD2117" i="4"/>
  <c r="AG2117" i="4" a="1"/>
  <c r="AG2117" i="4" s="1"/>
  <c r="AK2117" i="4" a="1"/>
  <c r="AK2117" i="4" s="1"/>
  <c r="AH2469" i="4" a="1"/>
  <c r="AH2469" i="4" s="1"/>
  <c r="AL2469" i="4" a="1"/>
  <c r="AL2469" i="4" s="1"/>
  <c r="AE2469" i="4"/>
  <c r="AD2044" i="4"/>
  <c r="AG2044" i="4" a="1"/>
  <c r="AG2044" i="4" s="1"/>
  <c r="AK2044" i="4" a="1"/>
  <c r="AK2044" i="4" s="1"/>
  <c r="AI2495" i="4" a="1"/>
  <c r="AI2495" i="4" s="1"/>
  <c r="AM2495" i="4" a="1"/>
  <c r="AM2495" i="4" s="1"/>
  <c r="AF2495" i="4"/>
  <c r="AH2262" i="4" a="1"/>
  <c r="AH2262" i="4" s="1"/>
  <c r="AI2161" i="4" a="1"/>
  <c r="AI2161" i="4" s="1"/>
  <c r="AM2161" i="4" a="1"/>
  <c r="AM2161" i="4" s="1"/>
  <c r="AF2161" i="4"/>
  <c r="AF2152" i="4"/>
  <c r="AI2152" i="4" a="1"/>
  <c r="AI2152" i="4" s="1"/>
  <c r="AM2152" i="4" a="1"/>
  <c r="AM2152" i="4" s="1"/>
  <c r="AD2654" i="4"/>
  <c r="AG2654" i="4" a="1"/>
  <c r="AG2654" i="4" s="1"/>
  <c r="AK2654" i="4" a="1"/>
  <c r="AK2654" i="4" s="1"/>
  <c r="AI2521" i="4" a="1"/>
  <c r="AI2521" i="4" s="1"/>
  <c r="AM2521" i="4" a="1"/>
  <c r="AM2521" i="4" s="1"/>
  <c r="AF2521" i="4"/>
  <c r="AH2619" i="4" a="1"/>
  <c r="AH2619" i="4" s="1"/>
  <c r="AL2619" i="4" a="1"/>
  <c r="AL2619" i="4" s="1"/>
  <c r="AE2619" i="4"/>
  <c r="AH2629" i="4" a="1"/>
  <c r="AH2629" i="4" s="1"/>
  <c r="AL2629" i="4" a="1"/>
  <c r="AL2629" i="4" s="1"/>
  <c r="AI2628" i="4" a="1"/>
  <c r="AI2628" i="4" s="1"/>
  <c r="AM2628" i="4" a="1"/>
  <c r="AM2628" i="4" s="1"/>
  <c r="AF2628" i="4"/>
  <c r="AI2641" i="4" a="1"/>
  <c r="AI2641" i="4" s="1"/>
  <c r="AE2822" i="4"/>
  <c r="AH2822" i="4" a="1"/>
  <c r="AH2822" i="4" s="1"/>
  <c r="AL2822" i="4" a="1"/>
  <c r="AL2822" i="4" s="1"/>
  <c r="AD2583" i="4"/>
  <c r="AG2583" i="4" a="1"/>
  <c r="AG2583" i="4" s="1"/>
  <c r="AK2583" i="4" a="1"/>
  <c r="AK2583" i="4" s="1"/>
  <c r="AI2230" i="4" a="1"/>
  <c r="AI2230" i="4" s="1"/>
  <c r="AM2230" i="4" a="1"/>
  <c r="AM2230" i="4" s="1"/>
  <c r="AF2230" i="4"/>
  <c r="AH2568" i="4" a="1"/>
  <c r="AH2568" i="4" s="1"/>
  <c r="AL2568" i="4" a="1"/>
  <c r="AL2568" i="4" s="1"/>
  <c r="AE2568" i="4"/>
  <c r="AF2245" i="4"/>
  <c r="AI2245" i="4" a="1"/>
  <c r="AI2245" i="4" s="1"/>
  <c r="AM2245" i="4" a="1"/>
  <c r="AM2245" i="4" s="1"/>
  <c r="AD2557" i="4"/>
  <c r="AG2557" i="4" a="1"/>
  <c r="AG2557" i="4" s="1"/>
  <c r="AK2557" i="4" a="1"/>
  <c r="AK2557" i="4" s="1"/>
  <c r="AI2174" i="4" a="1"/>
  <c r="AI2174" i="4" s="1"/>
  <c r="AM2174" i="4" a="1"/>
  <c r="AM2174" i="4" s="1"/>
  <c r="AF2174" i="4"/>
  <c r="AL2823" i="4" a="1"/>
  <c r="AL2823" i="4" s="1"/>
  <c r="AH2020" i="4" a="1"/>
  <c r="AH2020" i="4" s="1"/>
  <c r="AL2020" i="4" a="1"/>
  <c r="AL2020" i="4" s="1"/>
  <c r="AE2020" i="4"/>
  <c r="AL2611" i="4" a="1"/>
  <c r="AL2611" i="4" s="1"/>
  <c r="AH2611" i="4" a="1"/>
  <c r="AH2611" i="4" s="1"/>
  <c r="AH2192" i="4" a="1"/>
  <c r="AH2192" i="4" s="1"/>
  <c r="AL2192" i="4" a="1"/>
  <c r="AL2192" i="4" s="1"/>
  <c r="AE2192" i="4"/>
  <c r="AI2267" i="4" a="1"/>
  <c r="AI2267" i="4" s="1"/>
  <c r="AM2267" i="4" a="1"/>
  <c r="AM2267" i="4" s="1"/>
  <c r="AF2267" i="4"/>
  <c r="AH205" i="4" a="1"/>
  <c r="AH205" i="4" s="1"/>
  <c r="AL205" i="4" a="1"/>
  <c r="AL205" i="4" s="1"/>
  <c r="AE205" i="4"/>
  <c r="AE2028" i="4"/>
  <c r="AH2389" i="4" a="1"/>
  <c r="AH2389" i="4" s="1"/>
  <c r="AL2389" i="4" a="1"/>
  <c r="AL2389" i="4" s="1"/>
  <c r="AE2389" i="4"/>
  <c r="AH2198" i="4" a="1"/>
  <c r="AH2198" i="4" s="1"/>
  <c r="AL2198" i="4" a="1"/>
  <c r="AL2198" i="4" s="1"/>
  <c r="AE2198" i="4"/>
  <c r="AG805" i="4" a="1"/>
  <c r="AG805" i="4" s="1"/>
  <c r="AK665" i="4" a="1"/>
  <c r="AK665" i="4" s="1"/>
  <c r="AG1682" i="4" a="1"/>
  <c r="AG1682" i="4" s="1"/>
  <c r="AM2474" i="4" a="1"/>
  <c r="AM2474" i="4" s="1"/>
  <c r="AM656" i="4" a="1"/>
  <c r="AM656" i="4" s="1"/>
  <c r="AM2478" i="4" a="1"/>
  <c r="AM2478" i="4" s="1"/>
  <c r="AM2300" i="4" a="1"/>
  <c r="AM2300" i="4" s="1"/>
  <c r="AM2329" i="4" a="1"/>
  <c r="AM2329" i="4" s="1"/>
  <c r="AK2387" i="4" a="1"/>
  <c r="AK2387" i="4" s="1"/>
  <c r="AG2387" i="4" a="1"/>
  <c r="AG2387" i="4" s="1"/>
  <c r="AK2435" i="4" a="1"/>
  <c r="AK2435" i="4" s="1"/>
  <c r="AG2435" i="4" a="1"/>
  <c r="AG2435" i="4" s="1"/>
  <c r="AK2385" i="4" a="1"/>
  <c r="AK2385" i="4" s="1"/>
  <c r="AG2385" i="4" a="1"/>
  <c r="AG2385" i="4" s="1"/>
  <c r="AK2404" i="4" a="1"/>
  <c r="AK2404" i="4" s="1"/>
  <c r="AG2404" i="4" a="1"/>
  <c r="AG2404" i="4" s="1"/>
  <c r="AK2103" i="4" a="1"/>
  <c r="AK2103" i="4" s="1"/>
  <c r="AG2103" i="4" a="1"/>
  <c r="AG2103" i="4" s="1"/>
  <c r="AG2132" i="4" a="1"/>
  <c r="AG2132" i="4" s="1"/>
  <c r="AK2132" i="4" a="1"/>
  <c r="AK2132" i="4" s="1"/>
  <c r="AG2106" i="4" a="1"/>
  <c r="AG2106" i="4" s="1"/>
  <c r="AK2095" i="4" a="1"/>
  <c r="AK2095" i="4" s="1"/>
  <c r="AK2408" i="4" a="1"/>
  <c r="AK2408" i="4" s="1"/>
  <c r="AE2400" i="4"/>
  <c r="AH2400" i="4" a="1"/>
  <c r="AH2400" i="4" s="1"/>
  <c r="AL2400" i="4" a="1"/>
  <c r="AL2400" i="4" s="1"/>
  <c r="AH2134" i="4" a="1"/>
  <c r="AH2134" i="4" s="1"/>
  <c r="AK2092" i="4" a="1"/>
  <c r="AK2092" i="4" s="1"/>
  <c r="AK2088" i="4" a="1"/>
  <c r="AK2088" i="4" s="1"/>
  <c r="AE2441" i="4"/>
  <c r="AH2441" i="4" a="1"/>
  <c r="AH2441" i="4" s="1"/>
  <c r="AL2441" i="4" a="1"/>
  <c r="AL2441" i="4" s="1"/>
  <c r="AI2114" i="4" a="1"/>
  <c r="AI2114" i="4" s="1"/>
  <c r="AG2087" i="4" a="1"/>
  <c r="AG2087" i="4" s="1"/>
  <c r="AK2087" i="4" a="1"/>
  <c r="AK2087" i="4" s="1"/>
  <c r="AH2365" i="4" a="1"/>
  <c r="AH2365" i="4" s="1"/>
  <c r="AK2102" i="4" a="1"/>
  <c r="AK2102" i="4" s="1"/>
  <c r="AL2079" i="4" a="1"/>
  <c r="AL2079" i="4" s="1"/>
  <c r="AD2380" i="4"/>
  <c r="AG2380" i="4" a="1"/>
  <c r="AG2380" i="4" s="1"/>
  <c r="AK2380" i="4" a="1"/>
  <c r="AK2380" i="4" s="1"/>
  <c r="AI2386" i="4" a="1"/>
  <c r="AI2386" i="4" s="1"/>
  <c r="AI2105" i="4" a="1"/>
  <c r="AI2105" i="4" s="1"/>
  <c r="AH2461" i="4" a="1"/>
  <c r="AH2461" i="4" s="1"/>
  <c r="AL2461" i="4" a="1"/>
  <c r="AL2461" i="4" s="1"/>
  <c r="AD2085" i="4"/>
  <c r="AG2085" i="4" a="1"/>
  <c r="AG2085" i="4" s="1"/>
  <c r="AK2085" i="4" a="1"/>
  <c r="AK2085" i="4" s="1"/>
  <c r="AH2093" i="4" a="1"/>
  <c r="AH2093" i="4" s="1"/>
  <c r="AL2093" i="4" a="1"/>
  <c r="AL2093" i="4" s="1"/>
  <c r="AE2093" i="4"/>
  <c r="AD2419" i="4"/>
  <c r="AG2419" i="4" a="1"/>
  <c r="AG2419" i="4" s="1"/>
  <c r="AK2419" i="4" a="1"/>
  <c r="AK2419" i="4" s="1"/>
  <c r="AE2429" i="4"/>
  <c r="AH2429" i="4" a="1"/>
  <c r="AH2429" i="4" s="1"/>
  <c r="AL2429" i="4" a="1"/>
  <c r="AL2429" i="4" s="1"/>
  <c r="AI2159" i="4" a="1"/>
  <c r="AI2159" i="4" s="1"/>
  <c r="AM2159" i="4" a="1"/>
  <c r="AM2159" i="4" s="1"/>
  <c r="AF2159" i="4"/>
  <c r="AH2158" i="4" a="1"/>
  <c r="AH2158" i="4" s="1"/>
  <c r="AL2158" i="4" a="1"/>
  <c r="AL2158" i="4" s="1"/>
  <c r="AE2158" i="4"/>
  <c r="AH2160" i="4" a="1"/>
  <c r="AH2160" i="4" s="1"/>
  <c r="AH2152" i="4" a="1"/>
  <c r="AH2152" i="4" s="1"/>
  <c r="AL2152" i="4" a="1"/>
  <c r="AL2152" i="4" s="1"/>
  <c r="AL2163" i="4" a="1"/>
  <c r="AL2163" i="4" s="1"/>
  <c r="AD2529" i="4"/>
  <c r="AG2529" i="4" a="1"/>
  <c r="AG2529" i="4" s="1"/>
  <c r="AK2529" i="4" a="1"/>
  <c r="AK2529" i="4" s="1"/>
  <c r="AF3" i="4"/>
  <c r="AI3" i="4" a="1"/>
  <c r="AI3" i="4" s="1"/>
  <c r="AM3" i="4" a="1"/>
  <c r="AM3" i="4" s="1"/>
  <c r="AD2577" i="4"/>
  <c r="AG2577" i="4" a="1"/>
  <c r="AG2577" i="4" s="1"/>
  <c r="AK2577" i="4" a="1"/>
  <c r="AK2577" i="4" s="1"/>
  <c r="AM2246" i="4" a="1"/>
  <c r="AM2246" i="4" s="1"/>
  <c r="AH2236" i="4" a="1"/>
  <c r="AH2236" i="4" s="1"/>
  <c r="AL2616" i="4" a="1"/>
  <c r="AL2616" i="4" s="1"/>
  <c r="AH2240" i="4" a="1"/>
  <c r="AH2240" i="4" s="1"/>
  <c r="AL2240" i="4" a="1"/>
  <c r="AL2240" i="4" s="1"/>
  <c r="AE2240" i="4"/>
  <c r="AE2530" i="4"/>
  <c r="AH2530" i="4" a="1"/>
  <c r="AH2530" i="4" s="1"/>
  <c r="AL2530" i="4" a="1"/>
  <c r="AL2530" i="4" s="1"/>
  <c r="AD2538" i="4"/>
  <c r="AG2538" i="4" a="1"/>
  <c r="AG2538" i="4" s="1"/>
  <c r="AK2538" i="4" a="1"/>
  <c r="AK2538" i="4" s="1"/>
  <c r="AI2615" i="4" a="1"/>
  <c r="AI2615" i="4" s="1"/>
  <c r="AM2615" i="4" a="1"/>
  <c r="AM2615" i="4" s="1"/>
  <c r="AF2615" i="4"/>
  <c r="AH2178" i="4" a="1"/>
  <c r="AH2178" i="4" s="1"/>
  <c r="AL2248" i="4" a="1"/>
  <c r="AL2248" i="4" s="1"/>
  <c r="AH2245" i="4" a="1"/>
  <c r="AH2245" i="4" s="1"/>
  <c r="AL2245" i="4" a="1"/>
  <c r="AL2245" i="4" s="1"/>
  <c r="AD2560" i="4"/>
  <c r="AG2560" i="4" a="1"/>
  <c r="AG2560" i="4" s="1"/>
  <c r="AK2560" i="4" a="1"/>
  <c r="AK2560" i="4" s="1"/>
  <c r="AH2018" i="4" a="1"/>
  <c r="AH2018" i="4" s="1"/>
  <c r="AL2018" i="4" a="1"/>
  <c r="AL2018" i="4" s="1"/>
  <c r="AE2018" i="4"/>
  <c r="AE2173" i="4"/>
  <c r="AL2173" i="4" a="1"/>
  <c r="AL2173" i="4" s="1"/>
  <c r="AI2218" i="4" a="1"/>
  <c r="AI2218" i="4" s="1"/>
  <c r="AM2218" i="4" a="1"/>
  <c r="AM2218" i="4" s="1"/>
  <c r="AF2218" i="4"/>
  <c r="AF2828" i="4"/>
  <c r="AF2549" i="4"/>
  <c r="AM2549" i="4" a="1"/>
  <c r="AM2549" i="4" s="1"/>
  <c r="AI2549" i="4" a="1"/>
  <c r="AI2549" i="4" s="1"/>
  <c r="AD2221" i="4"/>
  <c r="AG2221" i="4" a="1"/>
  <c r="AG2221" i="4" s="1"/>
  <c r="AK2221" i="4" a="1"/>
  <c r="AK2221" i="4" s="1"/>
  <c r="AF2796" i="4"/>
  <c r="AM2796" i="4" a="1"/>
  <c r="AM2796" i="4" s="1"/>
  <c r="AI2796" i="4" a="1"/>
  <c r="AI2796" i="4" s="1"/>
  <c r="AD2025" i="4"/>
  <c r="AG2025" i="4" a="1"/>
  <c r="AG2025" i="4" s="1"/>
  <c r="AK2025" i="4" a="1"/>
  <c r="AK2025" i="4" s="1"/>
  <c r="AL2133" i="4" a="1"/>
  <c r="AL2133" i="4" s="1"/>
  <c r="AD2138" i="4"/>
  <c r="AG2138" i="4" a="1"/>
  <c r="AG2138" i="4" s="1"/>
  <c r="AK2138" i="4" a="1"/>
  <c r="AK2138" i="4" s="1"/>
  <c r="AE2083" i="4"/>
  <c r="AH2083" i="4" a="1"/>
  <c r="AH2083" i="4" s="1"/>
  <c r="AD2252" i="4"/>
  <c r="AG2252" i="4" a="1"/>
  <c r="AG2252" i="4" s="1"/>
  <c r="AK2252" i="4" a="1"/>
  <c r="AK2252" i="4" s="1"/>
  <c r="AH2256" i="4" a="1"/>
  <c r="AH2256" i="4" s="1"/>
  <c r="AL2256" i="4" a="1"/>
  <c r="AL2256" i="4" s="1"/>
  <c r="AE2256" i="4"/>
  <c r="AI2805" i="4" a="1"/>
  <c r="AI2805" i="4" s="1"/>
  <c r="AM2805" i="4" a="1"/>
  <c r="AM2805" i="4" s="1"/>
  <c r="AF2805" i="4"/>
  <c r="AH2803" i="4" a="1"/>
  <c r="AH2803" i="4" s="1"/>
  <c r="AL2803" i="4" a="1"/>
  <c r="AL2803" i="4" s="1"/>
  <c r="AE2803" i="4"/>
  <c r="AI2167" i="4" a="1"/>
  <c r="AI2167" i="4" s="1"/>
  <c r="AE2235" i="4"/>
  <c r="AD2003" i="4"/>
  <c r="AG2003" i="4" a="1"/>
  <c r="AG2003" i="4" s="1"/>
  <c r="AK2003" i="4" a="1"/>
  <c r="AK2003" i="4" s="1"/>
  <c r="AI2541" i="4" a="1"/>
  <c r="AI2541" i="4" s="1"/>
  <c r="AM2541" i="4" a="1"/>
  <c r="AM2541" i="4" s="1"/>
  <c r="AF2541" i="4"/>
  <c r="AH2250" i="4" a="1"/>
  <c r="AH2250" i="4" s="1"/>
  <c r="AL2250" i="4" a="1"/>
  <c r="AL2250" i="4" s="1"/>
  <c r="AE2250" i="4"/>
  <c r="AH2227" i="4" a="1"/>
  <c r="AH2227" i="4" s="1"/>
  <c r="AL2227" i="4" a="1"/>
  <c r="AL2227" i="4" s="1"/>
  <c r="AH2824" i="4" a="1"/>
  <c r="AH2824" i="4" s="1"/>
  <c r="AL2824" i="4" a="1"/>
  <c r="AL2824" i="4" s="1"/>
  <c r="AE2824" i="4"/>
  <c r="AF2195" i="4"/>
  <c r="AI2195" i="4" a="1"/>
  <c r="AI2195" i="4" s="1"/>
  <c r="AM2195" i="4" a="1"/>
  <c r="AM2195" i="4" s="1"/>
  <c r="AI2500" i="4" a="1"/>
  <c r="AI2500" i="4" s="1"/>
  <c r="AM2500" i="4" a="1"/>
  <c r="AM2500" i="4" s="1"/>
  <c r="AF2500" i="4"/>
  <c r="AH1213" i="4" a="1"/>
  <c r="AH1213" i="4" s="1"/>
  <c r="AL1213" i="4" a="1"/>
  <c r="AL1213" i="4" s="1"/>
  <c r="AE1213" i="4"/>
  <c r="AE1943" i="4"/>
  <c r="AH1943" i="4" a="1"/>
  <c r="AH1943" i="4" s="1"/>
  <c r="AL1943" i="4" a="1"/>
  <c r="AL1943" i="4" s="1"/>
  <c r="AG665" i="4" a="1"/>
  <c r="AG665" i="4" s="1"/>
  <c r="AK1679" i="4" a="1"/>
  <c r="AK1679" i="4" s="1"/>
  <c r="AL804" i="4" a="1"/>
  <c r="AL804" i="4" s="1"/>
  <c r="AL2039" i="4" a="1"/>
  <c r="AL2039" i="4" s="1"/>
  <c r="AL2072" i="4" a="1"/>
  <c r="AL2072" i="4" s="1"/>
  <c r="AL2362" i="4" a="1"/>
  <c r="AL2362" i="4" s="1"/>
  <c r="AL2375" i="4" a="1"/>
  <c r="AL2375" i="4" s="1"/>
  <c r="AL2487" i="4" a="1"/>
  <c r="AL2487" i="4" s="1"/>
  <c r="AL2473" i="4" a="1"/>
  <c r="AL2473" i="4" s="1"/>
  <c r="AL2318" i="4" a="1"/>
  <c r="AL2318" i="4" s="1"/>
  <c r="AK2355" i="4" a="1"/>
  <c r="AK2355" i="4" s="1"/>
  <c r="AK2052" i="4" a="1"/>
  <c r="AK2052" i="4" s="1"/>
  <c r="AL2350" i="4" a="1"/>
  <c r="AL2350" i="4" s="1"/>
  <c r="AK2345" i="4" a="1"/>
  <c r="AK2345" i="4" s="1"/>
  <c r="AK2330" i="4" a="1"/>
  <c r="AK2330" i="4" s="1"/>
  <c r="AK2139" i="4" a="1"/>
  <c r="AK2139" i="4" s="1"/>
  <c r="AK2307" i="4" a="1"/>
  <c r="AK2307" i="4" s="1"/>
  <c r="AK2367" i="4" a="1"/>
  <c r="AK2367" i="4" s="1"/>
  <c r="AK2405" i="4" a="1"/>
  <c r="AK2405" i="4" s="1"/>
  <c r="AL2406" i="4" a="1"/>
  <c r="AL2406" i="4" s="1"/>
  <c r="AK2462" i="4" a="1"/>
  <c r="AK2462" i="4" s="1"/>
  <c r="AL2384" i="4" a="1"/>
  <c r="AL2384" i="4" s="1"/>
  <c r="AK2116" i="4" a="1"/>
  <c r="AK2116" i="4" s="1"/>
  <c r="AK2471" i="4" a="1"/>
  <c r="AK2471" i="4" s="1"/>
  <c r="AK2402" i="4" a="1"/>
  <c r="AK2402" i="4" s="1"/>
  <c r="AG2432" i="4" a="1"/>
  <c r="AG2432" i="4" s="1"/>
  <c r="AH2133" i="4" a="1"/>
  <c r="AH2133" i="4" s="1"/>
  <c r="AD2106" i="4"/>
  <c r="AG2112" i="4" a="1"/>
  <c r="AG2112" i="4" s="1"/>
  <c r="AG2490" i="4" a="1"/>
  <c r="AG2490" i="4" s="1"/>
  <c r="AK2490" i="4" a="1"/>
  <c r="AK2490" i="4" s="1"/>
  <c r="AK2137" i="4" a="1"/>
  <c r="AK2137" i="4" s="1"/>
  <c r="AL2489" i="4" a="1"/>
  <c r="AL2489" i="4" s="1"/>
  <c r="AH2114" i="4" a="1"/>
  <c r="AH2114" i="4" s="1"/>
  <c r="AH2393" i="4" a="1"/>
  <c r="AH2393" i="4" s="1"/>
  <c r="AL2393" i="4" a="1"/>
  <c r="AL2393" i="4" s="1"/>
  <c r="AG2365" i="4" a="1"/>
  <c r="AG2365" i="4" s="1"/>
  <c r="AG2386" i="4" a="1"/>
  <c r="AG2386" i="4" s="1"/>
  <c r="AH2105" i="4" a="1"/>
  <c r="AH2105" i="4" s="1"/>
  <c r="AD2396" i="4"/>
  <c r="AG2396" i="4" a="1"/>
  <c r="AG2396" i="4" s="1"/>
  <c r="AK2396" i="4" a="1"/>
  <c r="AK2396" i="4" s="1"/>
  <c r="AH2109" i="4" a="1"/>
  <c r="AH2109" i="4" s="1"/>
  <c r="AL2109" i="4" a="1"/>
  <c r="AL2109" i="4" s="1"/>
  <c r="AE2109" i="4"/>
  <c r="AD2477" i="4"/>
  <c r="AG2477" i="4" a="1"/>
  <c r="AG2477" i="4" s="1"/>
  <c r="AK2477" i="4" a="1"/>
  <c r="AK2477" i="4" s="1"/>
  <c r="AE2097" i="4"/>
  <c r="AH2097" i="4" a="1"/>
  <c r="AH2097" i="4" s="1"/>
  <c r="AL2097" i="4" a="1"/>
  <c r="AL2097" i="4" s="1"/>
  <c r="AE2420" i="4"/>
  <c r="AH2420" i="4" a="1"/>
  <c r="AH2420" i="4" s="1"/>
  <c r="AL2420" i="4" a="1"/>
  <c r="AL2420" i="4" s="1"/>
  <c r="AD2725" i="4"/>
  <c r="AG2725" i="4" a="1"/>
  <c r="AG2725" i="4" s="1"/>
  <c r="AK2725" i="4" a="1"/>
  <c r="AK2725" i="4" s="1"/>
  <c r="AI2160" i="4" a="1"/>
  <c r="AI2160" i="4" s="1"/>
  <c r="AM2160" i="4" a="1"/>
  <c r="AM2160" i="4" s="1"/>
  <c r="AF2160" i="4"/>
  <c r="AH2153" i="4" a="1"/>
  <c r="AH2153" i="4" s="1"/>
  <c r="AL2153" i="4" a="1"/>
  <c r="AL2153" i="4" s="1"/>
  <c r="AE2153" i="4"/>
  <c r="AH2163" i="4" a="1"/>
  <c r="AH2163" i="4" s="1"/>
  <c r="AH2162" i="4" a="1"/>
  <c r="AH2162" i="4" s="1"/>
  <c r="AL2162" i="4" a="1"/>
  <c r="AL2162" i="4" s="1"/>
  <c r="AI2157" i="4" a="1"/>
  <c r="AI2157" i="4" s="1"/>
  <c r="AM2157" i="4" a="1"/>
  <c r="AM2157" i="4" s="1"/>
  <c r="AF2157" i="4"/>
  <c r="AL2155" i="4" a="1"/>
  <c r="AL2155" i="4" s="1"/>
  <c r="AE2609" i="4"/>
  <c r="AH2609" i="4" a="1"/>
  <c r="AH2609" i="4" s="1"/>
  <c r="AL2609" i="4" a="1"/>
  <c r="AL2609" i="4" s="1"/>
  <c r="AE2209" i="4"/>
  <c r="AD2175" i="4"/>
  <c r="AG2175" i="4" a="1"/>
  <c r="AG2175" i="4" s="1"/>
  <c r="AK2175" i="4" a="1"/>
  <c r="AK2175" i="4" s="1"/>
  <c r="AH2616" i="4" a="1"/>
  <c r="AH2616" i="4" s="1"/>
  <c r="AL2625" i="4" a="1"/>
  <c r="AL2625" i="4" s="1"/>
  <c r="AH2639" i="4" a="1"/>
  <c r="AH2639" i="4" s="1"/>
  <c r="AL2639" i="4" a="1"/>
  <c r="AL2639" i="4" s="1"/>
  <c r="AE2639" i="4"/>
  <c r="AH2185" i="4" a="1"/>
  <c r="AH2185" i="4" s="1"/>
  <c r="AL2185" i="4" a="1"/>
  <c r="AL2185" i="4" s="1"/>
  <c r="AD2603" i="4"/>
  <c r="AG2603" i="4" a="1"/>
  <c r="AG2603" i="4" s="1"/>
  <c r="AK2603" i="4" a="1"/>
  <c r="AK2603" i="4" s="1"/>
  <c r="AH2248" i="4" a="1"/>
  <c r="AH2248" i="4" s="1"/>
  <c r="AE2241" i="4"/>
  <c r="AL2632" i="4" a="1"/>
  <c r="AL2632" i="4" s="1"/>
  <c r="AL2202" i="4" a="1"/>
  <c r="AL2202" i="4" s="1"/>
  <c r="AD2533" i="4"/>
  <c r="AG2533" i="4" a="1"/>
  <c r="AG2533" i="4" s="1"/>
  <c r="AK2533" i="4" a="1"/>
  <c r="AK2533" i="4" s="1"/>
  <c r="AL2016" i="4" a="1"/>
  <c r="AL2016" i="4" s="1"/>
  <c r="AE2588" i="4"/>
  <c r="AL2588" i="4" a="1"/>
  <c r="AL2588" i="4" s="1"/>
  <c r="AH2588" i="4" a="1"/>
  <c r="AH2588" i="4" s="1"/>
  <c r="AI1771" i="4" a="1"/>
  <c r="AI1771" i="4" s="1"/>
  <c r="AF1771" i="4"/>
  <c r="AM1771" i="4" a="1"/>
  <c r="AM1771" i="4" s="1"/>
  <c r="AD1747" i="4"/>
  <c r="AG1747" i="4" a="1"/>
  <c r="AG1747" i="4" s="1"/>
  <c r="AK1747" i="4" a="1"/>
  <c r="AK1747" i="4" s="1"/>
  <c r="AF2688" i="4"/>
  <c r="AI2688" i="4" a="1"/>
  <c r="AI2688" i="4" s="1"/>
  <c r="AM2688" i="4" a="1"/>
  <c r="AM2688" i="4" s="1"/>
  <c r="AE2694" i="4"/>
  <c r="AH2694" i="4" a="1"/>
  <c r="AH2694" i="4" s="1"/>
  <c r="AL2694" i="4" a="1"/>
  <c r="AL2694" i="4" s="1"/>
  <c r="AH2519" i="4" a="1"/>
  <c r="AH2519" i="4" s="1"/>
  <c r="AL2519" i="4" a="1"/>
  <c r="AL2519" i="4" s="1"/>
  <c r="AE2604" i="4"/>
  <c r="AH2604" i="4" a="1"/>
  <c r="AH2604" i="4" s="1"/>
  <c r="AL2604" i="4" a="1"/>
  <c r="AL2604" i="4" s="1"/>
  <c r="AK2454" i="4" a="1"/>
  <c r="AK2454" i="4" s="1"/>
  <c r="AK2452" i="4" a="1"/>
  <c r="AK2452" i="4" s="1"/>
  <c r="AG2434" i="4" a="1"/>
  <c r="AG2434" i="4" s="1"/>
  <c r="AM2133" i="4" a="1"/>
  <c r="AM2133" i="4" s="1"/>
  <c r="AG2133" i="4" a="1"/>
  <c r="AG2133" i="4" s="1"/>
  <c r="AG2426" i="4" a="1"/>
  <c r="AG2426" i="4" s="1"/>
  <c r="AK2426" i="4" a="1"/>
  <c r="AK2426" i="4" s="1"/>
  <c r="AH2284" i="4" a="1"/>
  <c r="AH2284" i="4" s="1"/>
  <c r="AL2284" i="4" a="1"/>
  <c r="AL2284" i="4" s="1"/>
  <c r="AE2284" i="4"/>
  <c r="AI2407" i="4" a="1"/>
  <c r="AI2407" i="4" s="1"/>
  <c r="AM2407" i="4" a="1"/>
  <c r="AM2407" i="4" s="1"/>
  <c r="AI2134" i="4" a="1"/>
  <c r="AI2134" i="4" s="1"/>
  <c r="AM2134" i="4" a="1"/>
  <c r="AM2134" i="4" s="1"/>
  <c r="AG2281" i="4" a="1"/>
  <c r="AG2281" i="4" s="1"/>
  <c r="AK2281" i="4" a="1"/>
  <c r="AK2281" i="4" s="1"/>
  <c r="AI2101" i="4" a="1"/>
  <c r="AI2101" i="4" s="1"/>
  <c r="AM2101" i="4" a="1"/>
  <c r="AM2101" i="4" s="1"/>
  <c r="AG2114" i="4" a="1"/>
  <c r="AG2114" i="4" s="1"/>
  <c r="AG2086" i="4" a="1"/>
  <c r="AG2086" i="4" s="1"/>
  <c r="AD2425" i="4"/>
  <c r="AG2425" i="4" a="1"/>
  <c r="AG2425" i="4" s="1"/>
  <c r="AK2425" i="4" a="1"/>
  <c r="AK2425" i="4" s="1"/>
  <c r="AI2102" i="4" a="1"/>
  <c r="AI2102" i="4" s="1"/>
  <c r="AH2081" i="4" a="1"/>
  <c r="AH2081" i="4" s="1"/>
  <c r="AL2081" i="4" a="1"/>
  <c r="AL2081" i="4" s="1"/>
  <c r="AE2081" i="4"/>
  <c r="AH2446" i="4" a="1"/>
  <c r="AH2446" i="4" s="1"/>
  <c r="AL2446" i="4" a="1"/>
  <c r="AL2446" i="4" s="1"/>
  <c r="AE2446" i="4"/>
  <c r="AD2431" i="4"/>
  <c r="AG2431" i="4" a="1"/>
  <c r="AG2431" i="4" s="1"/>
  <c r="AK2431" i="4" a="1"/>
  <c r="AK2431" i="4" s="1"/>
  <c r="AD2156" i="4"/>
  <c r="AG2156" i="4" a="1"/>
  <c r="AG2156" i="4" s="1"/>
  <c r="AK2156" i="4" a="1"/>
  <c r="AK2156" i="4" s="1"/>
  <c r="AI2163" i="4" a="1"/>
  <c r="AI2163" i="4" s="1"/>
  <c r="AM2163" i="4" a="1"/>
  <c r="AM2163" i="4" s="1"/>
  <c r="AF2163" i="4"/>
  <c r="AH2257" i="4" a="1"/>
  <c r="AH2257" i="4" s="1"/>
  <c r="AL2257" i="4" a="1"/>
  <c r="AL2257" i="4" s="1"/>
  <c r="AE2257" i="4"/>
  <c r="AI2148" i="4" a="1"/>
  <c r="AI2148" i="4" s="1"/>
  <c r="AM2148" i="4" a="1"/>
  <c r="AM2148" i="4" s="1"/>
  <c r="AF2148" i="4"/>
  <c r="AL2812" i="4" a="1"/>
  <c r="AL2812" i="4" s="1"/>
  <c r="AF2269" i="4"/>
  <c r="AI2269" i="4" a="1"/>
  <c r="AI2269" i="4" s="1"/>
  <c r="AM2269" i="4" a="1"/>
  <c r="AM2269" i="4" s="1"/>
  <c r="AL2805" i="4" a="1"/>
  <c r="AL2805" i="4" s="1"/>
  <c r="AF2573" i="4"/>
  <c r="AI2573" i="4" a="1"/>
  <c r="AI2573" i="4" s="1"/>
  <c r="AM2573" i="4" a="1"/>
  <c r="AM2573" i="4" s="1"/>
  <c r="AD2621" i="4"/>
  <c r="AG2621" i="4" a="1"/>
  <c r="AG2621" i="4" s="1"/>
  <c r="AK2621" i="4" a="1"/>
  <c r="AK2621" i="4" s="1"/>
  <c r="AI2616" i="4" a="1"/>
  <c r="AI2616" i="4" s="1"/>
  <c r="AM2616" i="4" a="1"/>
  <c r="AM2616" i="4" s="1"/>
  <c r="AF2616" i="4"/>
  <c r="AL2541" i="4" a="1"/>
  <c r="AL2541" i="4" s="1"/>
  <c r="AH2251" i="4" a="1"/>
  <c r="AH2251" i="4" s="1"/>
  <c r="AL2251" i="4" a="1"/>
  <c r="AL2251" i="4" s="1"/>
  <c r="AE2251" i="4"/>
  <c r="AH2208" i="4" a="1"/>
  <c r="AH2208" i="4" s="1"/>
  <c r="AL2208" i="4" a="1"/>
  <c r="AL2208" i="4" s="1"/>
  <c r="AI2585" i="4" a="1"/>
  <c r="AI2585" i="4" s="1"/>
  <c r="AM2585" i="4" a="1"/>
  <c r="AM2585" i="4" s="1"/>
  <c r="AF2585" i="4"/>
  <c r="AF2034" i="4"/>
  <c r="AI2034" i="4" a="1"/>
  <c r="AI2034" i="4" s="1"/>
  <c r="AM2034" i="4" a="1"/>
  <c r="AM2034" i="4" s="1"/>
  <c r="AE2228" i="4"/>
  <c r="AH2228" i="4" a="1"/>
  <c r="AH2228" i="4" s="1"/>
  <c r="AL2228" i="4" a="1"/>
  <c r="AL2228" i="4" s="1"/>
  <c r="AD2658" i="4"/>
  <c r="AG2658" i="4" a="1"/>
  <c r="AG2658" i="4" s="1"/>
  <c r="AK2658" i="4" a="1"/>
  <c r="AK2658" i="4" s="1"/>
  <c r="AI2248" i="4" a="1"/>
  <c r="AI2248" i="4" s="1"/>
  <c r="AM2248" i="4" a="1"/>
  <c r="AM2248" i="4" s="1"/>
  <c r="AF2248" i="4"/>
  <c r="AD2012" i="4"/>
  <c r="AG2012" i="4" a="1"/>
  <c r="AG2012" i="4" s="1"/>
  <c r="AK2012" i="4" a="1"/>
  <c r="AK2012" i="4" s="1"/>
  <c r="AN2543" i="4" a="1"/>
  <c r="AN2543" i="4" s="1"/>
  <c r="AJ2543" i="4" a="1"/>
  <c r="AJ2543" i="4" s="1"/>
  <c r="AJ2571" i="4" a="1"/>
  <c r="AJ2571" i="4" s="1"/>
  <c r="AN2571" i="4" a="1"/>
  <c r="AN2571" i="4" s="1"/>
  <c r="AD1783" i="4"/>
  <c r="AG1783" i="4" a="1"/>
  <c r="AG1783" i="4" s="1"/>
  <c r="AK1783" i="4" a="1"/>
  <c r="AK1783" i="4" s="1"/>
  <c r="AH2432" i="4" a="1"/>
  <c r="AH2432" i="4" s="1"/>
  <c r="AL2432" i="4" a="1"/>
  <c r="AL2432" i="4" s="1"/>
  <c r="AK804" i="4" a="1"/>
  <c r="AK804" i="4" s="1"/>
  <c r="AK332" i="4" a="1"/>
  <c r="AK332" i="4" s="1"/>
  <c r="AK1402" i="4" a="1"/>
  <c r="AK1402" i="4" s="1"/>
  <c r="AK1674" i="4" a="1"/>
  <c r="AK1674" i="4" s="1"/>
  <c r="AK1661" i="4" a="1"/>
  <c r="AK1661" i="4" s="1"/>
  <c r="AK1144" i="4" a="1"/>
  <c r="AK1144" i="4" s="1"/>
  <c r="AK853" i="4" a="1"/>
  <c r="AK853" i="4" s="1"/>
  <c r="AK276" i="4" a="1"/>
  <c r="AK276" i="4" s="1"/>
  <c r="AK1053" i="4" a="1"/>
  <c r="AK1053" i="4" s="1"/>
  <c r="AK153" i="4" a="1"/>
  <c r="AK153" i="4" s="1"/>
  <c r="AK2039" i="4" a="1"/>
  <c r="AK2039" i="4" s="1"/>
  <c r="AK2301" i="4" a="1"/>
  <c r="AK2301" i="4" s="1"/>
  <c r="AK2072" i="4" a="1"/>
  <c r="AK2072" i="4" s="1"/>
  <c r="AK2362" i="4" a="1"/>
  <c r="AK2362" i="4" s="1"/>
  <c r="AK2375" i="4" a="1"/>
  <c r="AK2375" i="4" s="1"/>
  <c r="AK2487" i="4" a="1"/>
  <c r="AK2487" i="4" s="1"/>
  <c r="AK2440" i="4" a="1"/>
  <c r="AK2440" i="4" s="1"/>
  <c r="AK2473" i="4" a="1"/>
  <c r="AK2473" i="4" s="1"/>
  <c r="AK2046" i="4" a="1"/>
  <c r="AK2046" i="4" s="1"/>
  <c r="AK2048" i="4" a="1"/>
  <c r="AK2048" i="4" s="1"/>
  <c r="AK2297" i="4" a="1"/>
  <c r="AK2297" i="4" s="1"/>
  <c r="AK2275" i="4" a="1"/>
  <c r="AK2275" i="4" s="1"/>
  <c r="AK2492" i="4" a="1"/>
  <c r="AK2492" i="4" s="1"/>
  <c r="AK2318" i="4" a="1"/>
  <c r="AK2318" i="4" s="1"/>
  <c r="AK2340" i="4" a="1"/>
  <c r="AK2340" i="4" s="1"/>
  <c r="AK2359" i="4" a="1"/>
  <c r="AK2359" i="4" s="1"/>
  <c r="AK2062" i="4" a="1"/>
  <c r="AK2062" i="4" s="1"/>
  <c r="AK2347" i="4" a="1"/>
  <c r="AK2347" i="4" s="1"/>
  <c r="AK2350" i="4" a="1"/>
  <c r="AK2350" i="4" s="1"/>
  <c r="AK2277" i="4" a="1"/>
  <c r="AK2277" i="4" s="1"/>
  <c r="AK2069" i="4" a="1"/>
  <c r="AK2069" i="4" s="1"/>
  <c r="AK2135" i="4" a="1"/>
  <c r="AK2135" i="4" s="1"/>
  <c r="AK2098" i="4" a="1"/>
  <c r="AK2098" i="4" s="1"/>
  <c r="AK2368" i="4" a="1"/>
  <c r="AK2368" i="4" s="1"/>
  <c r="AK2406" i="4" a="1"/>
  <c r="AK2406" i="4" s="1"/>
  <c r="AK2384" i="4" a="1"/>
  <c r="AK2384" i="4" s="1"/>
  <c r="AK2107" i="4" a="1"/>
  <c r="AK2107" i="4" s="1"/>
  <c r="AK2122" i="4" a="1"/>
  <c r="AK2122" i="4" s="1"/>
  <c r="AE2432" i="4"/>
  <c r="AH2465" i="4" a="1"/>
  <c r="AH2465" i="4" s="1"/>
  <c r="AG2391" i="4" a="1"/>
  <c r="AG2391" i="4" s="1"/>
  <c r="AG2284" i="4" a="1"/>
  <c r="AG2284" i="4" s="1"/>
  <c r="AK2284" i="4" a="1"/>
  <c r="AK2284" i="4" s="1"/>
  <c r="AH2407" i="4" a="1"/>
  <c r="AH2407" i="4" s="1"/>
  <c r="AL2407" i="4" a="1"/>
  <c r="AL2407" i="4" s="1"/>
  <c r="AI2137" i="4" a="1"/>
  <c r="AI2137" i="4" s="1"/>
  <c r="AL2134" i="4" a="1"/>
  <c r="AL2134" i="4" s="1"/>
  <c r="AH2092" i="4" a="1"/>
  <c r="AH2092" i="4" s="1"/>
  <c r="AH2101" i="4" a="1"/>
  <c r="AH2101" i="4" s="1"/>
  <c r="AL2101" i="4" a="1"/>
  <c r="AL2101" i="4" s="1"/>
  <c r="AD2428" i="4"/>
  <c r="AG2428" i="4" a="1"/>
  <c r="AG2428" i="4" s="1"/>
  <c r="AK2428" i="4" a="1"/>
  <c r="AK2428" i="4" s="1"/>
  <c r="AE2086" i="4"/>
  <c r="AH2386" i="4" a="1"/>
  <c r="AH2386" i="4" s="1"/>
  <c r="AL2386" i="4" a="1"/>
  <c r="AL2386" i="4" s="1"/>
  <c r="AJ2105" i="4" a="1"/>
  <c r="AJ2105" i="4" s="1"/>
  <c r="AN2105" i="4" a="1"/>
  <c r="AN2105" i="4" s="1"/>
  <c r="AD2455" i="4"/>
  <c r="AG2455" i="4" a="1"/>
  <c r="AG2455" i="4" s="1"/>
  <c r="AK2455" i="4" a="1"/>
  <c r="AK2455" i="4" s="1"/>
  <c r="AE2113" i="4"/>
  <c r="AH2113" i="4" a="1"/>
  <c r="AH2113" i="4" s="1"/>
  <c r="AL2113" i="4" a="1"/>
  <c r="AL2113" i="4" s="1"/>
  <c r="AD2149" i="4"/>
  <c r="AG2149" i="4" a="1"/>
  <c r="AG2149" i="4" s="1"/>
  <c r="AK2149" i="4" a="1"/>
  <c r="AK2149" i="4" s="1"/>
  <c r="AI2155" i="4" a="1"/>
  <c r="AI2155" i="4" s="1"/>
  <c r="AM2155" i="4" a="1"/>
  <c r="AM2155" i="4" s="1"/>
  <c r="AF2155" i="4"/>
  <c r="AH2165" i="4" a="1"/>
  <c r="AH2165" i="4" s="1"/>
  <c r="AL2165" i="4" a="1"/>
  <c r="AL2165" i="4" s="1"/>
  <c r="AE2165" i="4"/>
  <c r="AH2812" i="4" a="1"/>
  <c r="AH2812" i="4" s="1"/>
  <c r="AH2269" i="4" a="1"/>
  <c r="AH2269" i="4" s="1"/>
  <c r="AL2269" i="4" a="1"/>
  <c r="AL2269" i="4" s="1"/>
  <c r="AH2805" i="4" a="1"/>
  <c r="AH2805" i="4" s="1"/>
  <c r="AH2573" i="4" a="1"/>
  <c r="AH2573" i="4" s="1"/>
  <c r="AL2573" i="4" a="1"/>
  <c r="AL2573" i="4" s="1"/>
  <c r="AE2519" i="4"/>
  <c r="AE2518" i="4"/>
  <c r="AD2651" i="4"/>
  <c r="AG2651" i="4" a="1"/>
  <c r="AG2651" i="4" s="1"/>
  <c r="AK2651" i="4" a="1"/>
  <c r="AK2651" i="4" s="1"/>
  <c r="AI2625" i="4" a="1"/>
  <c r="AI2625" i="4" s="1"/>
  <c r="AM2625" i="4" a="1"/>
  <c r="AM2625" i="4" s="1"/>
  <c r="AF2625" i="4"/>
  <c r="AH2541" i="4" a="1"/>
  <c r="AH2541" i="4" s="1"/>
  <c r="AH2584" i="4" a="1"/>
  <c r="AH2584" i="4" s="1"/>
  <c r="AL2584" i="4" a="1"/>
  <c r="AL2584" i="4" s="1"/>
  <c r="AE2584" i="4"/>
  <c r="AH2034" i="4" a="1"/>
  <c r="AH2034" i="4" s="1"/>
  <c r="AL2034" i="4" a="1"/>
  <c r="AL2034" i="4" s="1"/>
  <c r="AI2810" i="4" a="1"/>
  <c r="AI2810" i="4" s="1"/>
  <c r="AM2810" i="4" a="1"/>
  <c r="AM2810" i="4" s="1"/>
  <c r="AF2810" i="4"/>
  <c r="AE2227" i="4"/>
  <c r="AD2199" i="4"/>
  <c r="AG2199" i="4" a="1"/>
  <c r="AG2199" i="4" s="1"/>
  <c r="AK2199" i="4" a="1"/>
  <c r="AK2199" i="4" s="1"/>
  <c r="AI2632" i="4" a="1"/>
  <c r="AI2632" i="4" s="1"/>
  <c r="AM2632" i="4" a="1"/>
  <c r="AM2632" i="4" s="1"/>
  <c r="AF2632" i="4"/>
  <c r="AH2633" i="4" a="1"/>
  <c r="AH2633" i="4" s="1"/>
  <c r="AL2633" i="4" a="1"/>
  <c r="AL2633" i="4" s="1"/>
  <c r="AE2633" i="4"/>
  <c r="AI2196" i="4" a="1"/>
  <c r="AI2196" i="4" s="1"/>
  <c r="AM2196" i="4" a="1"/>
  <c r="AM2196" i="4" s="1"/>
  <c r="AF2196" i="4"/>
  <c r="AL2174" i="4" a="1"/>
  <c r="AL2174" i="4" s="1"/>
  <c r="AI2543" i="4" a="1"/>
  <c r="AI2543" i="4" s="1"/>
  <c r="AM2543" i="4" a="1"/>
  <c r="AM2543" i="4" s="1"/>
  <c r="AG2450" i="4" a="1"/>
  <c r="AG2450" i="4" s="1"/>
  <c r="AG2484" i="4" a="1"/>
  <c r="AG2484" i="4" s="1"/>
  <c r="AK2418" i="4" a="1"/>
  <c r="AK2418" i="4" s="1"/>
  <c r="AG2418" i="4" a="1"/>
  <c r="AG2418" i="4" s="1"/>
  <c r="AG2407" i="4" a="1"/>
  <c r="AG2407" i="4" s="1"/>
  <c r="AG2389" i="4" a="1"/>
  <c r="AG2389" i="4" s="1"/>
  <c r="AG2081" i="4" a="1"/>
  <c r="AG2081" i="4" s="1"/>
  <c r="AG2446" i="4" a="1"/>
  <c r="AG2446" i="4" s="1"/>
  <c r="AE2476" i="4"/>
  <c r="AE2280" i="4"/>
  <c r="AF2566" i="4"/>
  <c r="AL2161" i="4" a="1"/>
  <c r="AL2161" i="4" s="1"/>
  <c r="AH2161" i="4" a="1"/>
  <c r="AH2161" i="4" s="1"/>
  <c r="AE2513" i="4"/>
  <c r="AE2515" i="4"/>
  <c r="AL2157" i="4" a="1"/>
  <c r="AL2157" i="4" s="1"/>
  <c r="AH2157" i="4" a="1"/>
  <c r="AH2157" i="4" s="1"/>
  <c r="AL2148" i="4" a="1"/>
  <c r="AL2148" i="4" s="1"/>
  <c r="AH2148" i="4" a="1"/>
  <c r="AH2148" i="4" s="1"/>
  <c r="AF2614" i="4"/>
  <c r="AE2613" i="4"/>
  <c r="AE2172" i="4"/>
  <c r="AH2807" i="4" a="1"/>
  <c r="AH2807" i="4" s="1"/>
  <c r="AF2801" i="4"/>
  <c r="AE2579" i="4"/>
  <c r="AK2198" i="4" a="1"/>
  <c r="AK2198" i="4" s="1"/>
  <c r="AG2198" i="4" a="1"/>
  <c r="AG2198" i="4" s="1"/>
  <c r="AE2520" i="4"/>
  <c r="AK2535" i="4" a="1"/>
  <c r="AK2535" i="4" s="1"/>
  <c r="AG2535" i="4" a="1"/>
  <c r="AG2535" i="4" s="1"/>
  <c r="AL2167" i="4" a="1"/>
  <c r="AL2167" i="4" s="1"/>
  <c r="AH2167" i="4" a="1"/>
  <c r="AH2167" i="4" s="1"/>
  <c r="AK2620" i="4" a="1"/>
  <c r="AK2620" i="4" s="1"/>
  <c r="AG2620" i="4" a="1"/>
  <c r="AG2620" i="4" s="1"/>
  <c r="AF2598" i="4"/>
  <c r="AK2619" i="4" a="1"/>
  <c r="AK2619" i="4" s="1"/>
  <c r="AG2619" i="4" a="1"/>
  <c r="AG2619" i="4" s="1"/>
  <c r="AL2229" i="4" a="1"/>
  <c r="AL2229" i="4" s="1"/>
  <c r="AH2229" i="4" a="1"/>
  <c r="AH2229" i="4" s="1"/>
  <c r="AK2240" i="4" a="1"/>
  <c r="AK2240" i="4" s="1"/>
  <c r="AG2240" i="4" a="1"/>
  <c r="AG2240" i="4" s="1"/>
  <c r="AL2628" i="4" a="1"/>
  <c r="AL2628" i="4" s="1"/>
  <c r="AH2628" i="4" a="1"/>
  <c r="AH2628" i="4" s="1"/>
  <c r="AK2639" i="4" a="1"/>
  <c r="AK2639" i="4" s="1"/>
  <c r="AG2639" i="4" a="1"/>
  <c r="AG2639" i="4" s="1"/>
  <c r="AK2251" i="4" a="1"/>
  <c r="AK2251" i="4" s="1"/>
  <c r="AG2251" i="4" a="1"/>
  <c r="AG2251" i="4" s="1"/>
  <c r="AE2211" i="4"/>
  <c r="AK2584" i="4" a="1"/>
  <c r="AK2584" i="4" s="1"/>
  <c r="AG2584" i="4" a="1"/>
  <c r="AG2584" i="4" s="1"/>
  <c r="AL2585" i="4" a="1"/>
  <c r="AL2585" i="4" s="1"/>
  <c r="AH2585" i="4" a="1"/>
  <c r="AH2585" i="4" s="1"/>
  <c r="AK2250" i="4" a="1"/>
  <c r="AK2250" i="4" s="1"/>
  <c r="AG2250" i="4" a="1"/>
  <c r="AG2250" i="4" s="1"/>
  <c r="AL2810" i="4" a="1"/>
  <c r="AL2810" i="4" s="1"/>
  <c r="AH2810" i="4" a="1"/>
  <c r="AH2810" i="4" s="1"/>
  <c r="AE2657" i="4"/>
  <c r="AK2618" i="4" a="1"/>
  <c r="AK2618" i="4" s="1"/>
  <c r="AG2618" i="4" a="1"/>
  <c r="AG2618" i="4" s="1"/>
  <c r="AK2606" i="4" a="1"/>
  <c r="AK2606" i="4" s="1"/>
  <c r="AG2606" i="4" a="1"/>
  <c r="AG2606" i="4" s="1"/>
  <c r="AK2568" i="4" a="1"/>
  <c r="AK2568" i="4" s="1"/>
  <c r="AG2568" i="4" a="1"/>
  <c r="AG2568" i="4" s="1"/>
  <c r="AL2170" i="4" a="1"/>
  <c r="AL2170" i="4" s="1"/>
  <c r="AE2644" i="4"/>
  <c r="AG2241" i="4" a="1"/>
  <c r="AG2241" i="4" s="1"/>
  <c r="AD2637" i="4"/>
  <c r="AE2200" i="4"/>
  <c r="AD2203" i="4"/>
  <c r="AE2563" i="4"/>
  <c r="AD2194" i="4"/>
  <c r="AL2196" i="4" a="1"/>
  <c r="AL2196" i="4" s="1"/>
  <c r="AH2196" i="4" a="1"/>
  <c r="AH2196" i="4" s="1"/>
  <c r="AE2534" i="4"/>
  <c r="AD2014" i="4"/>
  <c r="AD2013" i="4"/>
  <c r="AL2019" i="4" a="1"/>
  <c r="AL2019" i="4" s="1"/>
  <c r="AH2019" i="4" a="1"/>
  <c r="AH2019" i="4" s="1"/>
  <c r="AE2021" i="4"/>
  <c r="AG2020" i="4" a="1"/>
  <c r="AG2020" i="4" s="1"/>
  <c r="AG2653" i="4" a="1"/>
  <c r="AG2653" i="4" s="1"/>
  <c r="AD2638" i="4"/>
  <c r="AM2528" i="4" a="1"/>
  <c r="AM2528" i="4" s="1"/>
  <c r="AD2527" i="4"/>
  <c r="AH2559" i="4" a="1"/>
  <c r="AH2559" i="4" s="1"/>
  <c r="AD2558" i="4"/>
  <c r="AH2218" i="4" a="1"/>
  <c r="AH2218" i="4" s="1"/>
  <c r="AN2830" i="4" a="1"/>
  <c r="AN2830" i="4" s="1"/>
  <c r="AG2590" i="4" a="1"/>
  <c r="AG2590" i="4" s="1"/>
  <c r="AD2217" i="4"/>
  <c r="AI2193" i="4" a="1"/>
  <c r="AI2193" i="4" s="1"/>
  <c r="AG2192" i="4" a="1"/>
  <c r="AG2192" i="4" s="1"/>
  <c r="AK2192" i="4" a="1"/>
  <c r="AK2192" i="4" s="1"/>
  <c r="AG2190" i="4" a="1"/>
  <c r="AG2190" i="4" s="1"/>
  <c r="AG2191" i="4" a="1"/>
  <c r="AG2191" i="4" s="1"/>
  <c r="AH2195" i="4" a="1"/>
  <c r="AH2195" i="4" s="1"/>
  <c r="AL2195" i="4" a="1"/>
  <c r="AL2195" i="4" s="1"/>
  <c r="AK2222" i="4" a="1"/>
  <c r="AK2222" i="4" s="1"/>
  <c r="AK2593" i="4" a="1"/>
  <c r="AK2593" i="4" s="1"/>
  <c r="AH2207" i="4" a="1"/>
  <c r="AH2207" i="4" s="1"/>
  <c r="AI2571" i="4" a="1"/>
  <c r="AI2571" i="4" s="1"/>
  <c r="AG2212" i="4" a="1"/>
  <c r="AG2212" i="4" s="1"/>
  <c r="AK2212" i="4" a="1"/>
  <c r="AK2212" i="4" s="1"/>
  <c r="AG2595" i="4" a="1"/>
  <c r="AG2595" i="4" s="1"/>
  <c r="AH2037" i="4" a="1"/>
  <c r="AH2037" i="4" s="1"/>
  <c r="AL2037" i="4" a="1"/>
  <c r="AL2037" i="4" s="1"/>
  <c r="AG2038" i="4" a="1"/>
  <c r="AG2038" i="4" s="1"/>
  <c r="AH2581" i="4" a="1"/>
  <c r="AH2581" i="4" s="1"/>
  <c r="AL2581" i="4" a="1"/>
  <c r="AL2581" i="4" s="1"/>
  <c r="AH2569" i="4" a="1"/>
  <c r="AH2569" i="4" s="1"/>
  <c r="AL2569" i="4" a="1"/>
  <c r="AL2569" i="4" s="1"/>
  <c r="AE2569" i="4"/>
  <c r="AM2186" i="4" a="1"/>
  <c r="AM2186" i="4" s="1"/>
  <c r="AE2539" i="4"/>
  <c r="AH2539" i="4" a="1"/>
  <c r="AH2539" i="4" s="1"/>
  <c r="AL2539" i="4" a="1"/>
  <c r="AL2539" i="4" s="1"/>
  <c r="AL2532" i="4" a="1"/>
  <c r="AL2532" i="4" s="1"/>
  <c r="AD2523" i="4"/>
  <c r="AG2523" i="4" a="1"/>
  <c r="AG2523" i="4" s="1"/>
  <c r="AK2523" i="4" a="1"/>
  <c r="AK2523" i="4" s="1"/>
  <c r="AL203" i="4" a="1"/>
  <c r="AL203" i="4" s="1"/>
  <c r="AD793" i="4"/>
  <c r="AG793" i="4" a="1"/>
  <c r="AG793" i="4" s="1"/>
  <c r="AK793" i="4" a="1"/>
  <c r="AK793" i="4" s="1"/>
  <c r="AI650" i="4" a="1"/>
  <c r="AI650" i="4" s="1"/>
  <c r="AM650" i="4" a="1"/>
  <c r="AM650" i="4" s="1"/>
  <c r="AF650" i="4"/>
  <c r="AH1996" i="4" a="1"/>
  <c r="AH1996" i="4" s="1"/>
  <c r="AL1996" i="4" a="1"/>
  <c r="AL1996" i="4" s="1"/>
  <c r="AE1996" i="4"/>
  <c r="AH2009" i="4" a="1"/>
  <c r="AH2009" i="4" s="1"/>
  <c r="AI2790" i="4" a="1"/>
  <c r="AI2790" i="4" s="1"/>
  <c r="AM2790" i="4" a="1"/>
  <c r="AM2790" i="4" s="1"/>
  <c r="AF2790" i="4"/>
  <c r="AL2793" i="4" a="1"/>
  <c r="AL2793" i="4" s="1"/>
  <c r="AD1152" i="4"/>
  <c r="AG1152" i="4" a="1"/>
  <c r="AG1152" i="4" s="1"/>
  <c r="AK1152" i="4" a="1"/>
  <c r="AK1152" i="4" s="1"/>
  <c r="AI1530" i="4" a="1"/>
  <c r="AI1530" i="4" s="1"/>
  <c r="AM1530" i="4" a="1"/>
  <c r="AM1530" i="4" s="1"/>
  <c r="AF1530" i="4"/>
  <c r="AH2770" i="4" a="1"/>
  <c r="AH2770" i="4" s="1"/>
  <c r="AL2770" i="4" a="1"/>
  <c r="AL2770" i="4" s="1"/>
  <c r="AE2770" i="4"/>
  <c r="AE2509" i="4"/>
  <c r="AL2509" i="4" a="1"/>
  <c r="AL2509" i="4" s="1"/>
  <c r="AF1204" i="4"/>
  <c r="AM1204" i="4" a="1"/>
  <c r="AM1204" i="4" s="1"/>
  <c r="AI1204" i="4" a="1"/>
  <c r="AI1204" i="4" s="1"/>
  <c r="AE1769" i="4"/>
  <c r="AH1769" i="4" a="1"/>
  <c r="AH1769" i="4" s="1"/>
  <c r="AL1769" i="4" a="1"/>
  <c r="AL1769" i="4" s="1"/>
  <c r="AF121" i="4"/>
  <c r="AI121" i="4" a="1"/>
  <c r="AI121" i="4" s="1"/>
  <c r="AM121" i="4" a="1"/>
  <c r="AM121" i="4" s="1"/>
  <c r="AE426" i="4"/>
  <c r="AH426" i="4" a="1"/>
  <c r="AH426" i="4" s="1"/>
  <c r="AL426" i="4" a="1"/>
  <c r="AL426" i="4" s="1"/>
  <c r="AD2675" i="4"/>
  <c r="AG2675" i="4" a="1"/>
  <c r="AG2675" i="4" s="1"/>
  <c r="AK2675" i="4" a="1"/>
  <c r="AK2675" i="4" s="1"/>
  <c r="AH2708" i="4" a="1"/>
  <c r="AH2708" i="4" s="1"/>
  <c r="AL2708" i="4" a="1"/>
  <c r="AL2708" i="4" s="1"/>
  <c r="AE2708" i="4"/>
  <c r="AK2495" i="4" a="1"/>
  <c r="AK2495" i="4" s="1"/>
  <c r="AG2495" i="4" a="1"/>
  <c r="AG2495" i="4" s="1"/>
  <c r="AK2159" i="4" a="1"/>
  <c r="AK2159" i="4" s="1"/>
  <c r="AG2159" i="4" a="1"/>
  <c r="AG2159" i="4" s="1"/>
  <c r="AK2160" i="4" a="1"/>
  <c r="AK2160" i="4" s="1"/>
  <c r="AG2160" i="4" a="1"/>
  <c r="AG2160" i="4" s="1"/>
  <c r="AK2163" i="4" a="1"/>
  <c r="AK2163" i="4" s="1"/>
  <c r="AG2163" i="4" a="1"/>
  <c r="AG2163" i="4" s="1"/>
  <c r="AK2155" i="4" a="1"/>
  <c r="AK2155" i="4" s="1"/>
  <c r="AG2155" i="4" a="1"/>
  <c r="AG2155" i="4" s="1"/>
  <c r="AK2812" i="4" a="1"/>
  <c r="AK2812" i="4" s="1"/>
  <c r="AG2812" i="4" a="1"/>
  <c r="AG2812" i="4" s="1"/>
  <c r="AK2232" i="4" a="1"/>
  <c r="AK2232" i="4" s="1"/>
  <c r="AG2232" i="4" a="1"/>
  <c r="AG2232" i="4" s="1"/>
  <c r="AK2627" i="4" a="1"/>
  <c r="AK2627" i="4" s="1"/>
  <c r="AG2627" i="4" a="1"/>
  <c r="AG2627" i="4" s="1"/>
  <c r="AK2805" i="4" a="1"/>
  <c r="AK2805" i="4" s="1"/>
  <c r="AG2805" i="4" a="1"/>
  <c r="AG2805" i="4" s="1"/>
  <c r="AK2578" i="4" a="1"/>
  <c r="AK2578" i="4" s="1"/>
  <c r="AG2578" i="4" a="1"/>
  <c r="AG2578" i="4" s="1"/>
  <c r="AK2521" i="4" a="1"/>
  <c r="AK2521" i="4" s="1"/>
  <c r="AG2521" i="4" a="1"/>
  <c r="AG2521" i="4" s="1"/>
  <c r="AK2246" i="4" a="1"/>
  <c r="AK2246" i="4" s="1"/>
  <c r="AG2246" i="4" a="1"/>
  <c r="AG2246" i="4" s="1"/>
  <c r="AK2236" i="4" a="1"/>
  <c r="AK2236" i="4" s="1"/>
  <c r="AG2236" i="4" a="1"/>
  <c r="AG2236" i="4" s="1"/>
  <c r="AK2616" i="4" a="1"/>
  <c r="AK2616" i="4" s="1"/>
  <c r="AG2616" i="4" a="1"/>
  <c r="AG2616" i="4" s="1"/>
  <c r="AK2625" i="4" a="1"/>
  <c r="AK2625" i="4" s="1"/>
  <c r="AG2625" i="4" a="1"/>
  <c r="AG2625" i="4" s="1"/>
  <c r="AK2541" i="4" a="1"/>
  <c r="AK2541" i="4" s="1"/>
  <c r="AG2541" i="4" a="1"/>
  <c r="AG2541" i="4" s="1"/>
  <c r="AK2524" i="4" a="1"/>
  <c r="AK2524" i="4" s="1"/>
  <c r="AG2524" i="4" a="1"/>
  <c r="AG2524" i="4" s="1"/>
  <c r="AK2035" i="4" a="1"/>
  <c r="AK2035" i="4" s="1"/>
  <c r="AG2035" i="4" a="1"/>
  <c r="AG2035" i="4" s="1"/>
  <c r="AK2230" i="4" a="1"/>
  <c r="AK2230" i="4" s="1"/>
  <c r="AG2230" i="4" a="1"/>
  <c r="AG2230" i="4" s="1"/>
  <c r="AK2615" i="4" a="1"/>
  <c r="AK2615" i="4" s="1"/>
  <c r="AG2615" i="4" a="1"/>
  <c r="AG2615" i="4" s="1"/>
  <c r="AK2178" i="4" a="1"/>
  <c r="AK2178" i="4" s="1"/>
  <c r="AG2178" i="4" a="1"/>
  <c r="AG2178" i="4" s="1"/>
  <c r="AK2248" i="4" a="1"/>
  <c r="AK2248" i="4" s="1"/>
  <c r="AG2248" i="4" a="1"/>
  <c r="AG2248" i="4" s="1"/>
  <c r="AK2632" i="4" a="1"/>
  <c r="AK2632" i="4" s="1"/>
  <c r="AG2632" i="4" a="1"/>
  <c r="AG2632" i="4" s="1"/>
  <c r="AG2611" i="4" a="1"/>
  <c r="AG2611" i="4" s="1"/>
  <c r="AK2611" i="4" a="1"/>
  <c r="AK2611" i="4" s="1"/>
  <c r="AN2590" i="4" a="1"/>
  <c r="AN2590" i="4" s="1"/>
  <c r="AH2543" i="4" a="1"/>
  <c r="AH2543" i="4" s="1"/>
  <c r="AL2543" i="4" a="1"/>
  <c r="AL2543" i="4" s="1"/>
  <c r="AJ2190" i="4" a="1"/>
  <c r="AJ2190" i="4" s="1"/>
  <c r="AN2190" i="4" a="1"/>
  <c r="AN2190" i="4" s="1"/>
  <c r="AD2547" i="4"/>
  <c r="AG2547" i="4" a="1"/>
  <c r="AG2547" i="4" s="1"/>
  <c r="AK2547" i="4" a="1"/>
  <c r="AK2547" i="4" s="1"/>
  <c r="AH2223" i="4" a="1"/>
  <c r="AH2223" i="4" s="1"/>
  <c r="AL2223" i="4" a="1"/>
  <c r="AL2223" i="4" s="1"/>
  <c r="AE2223" i="4"/>
  <c r="AH2597" i="4" a="1"/>
  <c r="AH2597" i="4" s="1"/>
  <c r="AL2597" i="4" a="1"/>
  <c r="AL2597" i="4" s="1"/>
  <c r="AE2597" i="4"/>
  <c r="AD204" i="4"/>
  <c r="AG204" i="4" a="1"/>
  <c r="AG204" i="4" s="1"/>
  <c r="AK204" i="4" a="1"/>
  <c r="AK204" i="4" s="1"/>
  <c r="AI2030" i="4" a="1"/>
  <c r="AI2030" i="4" s="1"/>
  <c r="AM2030" i="4" a="1"/>
  <c r="AM2030" i="4" s="1"/>
  <c r="AF2030" i="4"/>
  <c r="AH2798" i="4" a="1"/>
  <c r="AH2798" i="4" s="1"/>
  <c r="AL2798" i="4" a="1"/>
  <c r="AL2798" i="4" s="1"/>
  <c r="AE2798" i="4"/>
  <c r="AI2006" i="4" a="1"/>
  <c r="AI2006" i="4" s="1"/>
  <c r="AM2006" i="4" a="1"/>
  <c r="AM2006" i="4" s="1"/>
  <c r="AF2006" i="4"/>
  <c r="AD2780" i="4"/>
  <c r="AG2780" i="4" a="1"/>
  <c r="AG2780" i="4" s="1"/>
  <c r="AK2780" i="4" a="1"/>
  <c r="AK2780" i="4" s="1"/>
  <c r="AH2753" i="4" a="1"/>
  <c r="AH2753" i="4" s="1"/>
  <c r="AL2753" i="4" a="1"/>
  <c r="AL2753" i="4" s="1"/>
  <c r="AE2753" i="4"/>
  <c r="AE2746" i="4"/>
  <c r="AL2746" i="4" a="1"/>
  <c r="AL2746" i="4" s="1"/>
  <c r="AH2742" i="4" a="1"/>
  <c r="AH2742" i="4" s="1"/>
  <c r="AL2742" i="4" a="1"/>
  <c r="AL2742" i="4" s="1"/>
  <c r="AE2742" i="4"/>
  <c r="AM2504" i="4" a="1"/>
  <c r="AM2504" i="4" s="1"/>
  <c r="AF2504" i="4"/>
  <c r="AI1780" i="4" a="1"/>
  <c r="AI1780" i="4" s="1"/>
  <c r="AM1780" i="4" a="1"/>
  <c r="AM1780" i="4" s="1"/>
  <c r="AF1780" i="4"/>
  <c r="AJ1172" i="4" a="1"/>
  <c r="AJ1172" i="4" s="1"/>
  <c r="AN1172" i="4" a="1"/>
  <c r="AN1172" i="4" s="1"/>
  <c r="AF1168" i="4"/>
  <c r="AI1168" i="4" a="1"/>
  <c r="AI1168" i="4" s="1"/>
  <c r="AM1168" i="4" a="1"/>
  <c r="AM1168" i="4" s="1"/>
  <c r="AF644" i="4"/>
  <c r="AI644" i="4" a="1"/>
  <c r="AI644" i="4" s="1"/>
  <c r="AM644" i="4" a="1"/>
  <c r="AM644" i="4" s="1"/>
  <c r="AE675" i="4"/>
  <c r="AH675" i="4" a="1"/>
  <c r="AH675" i="4" s="1"/>
  <c r="AL675" i="4" a="1"/>
  <c r="AL675" i="4" s="1"/>
  <c r="AG2612" i="4" a="1"/>
  <c r="AG2612" i="4" s="1"/>
  <c r="AG2213" i="4" a="1"/>
  <c r="AG2213" i="4" s="1"/>
  <c r="AG2182" i="4" a="1"/>
  <c r="AG2182" i="4" s="1"/>
  <c r="AL2218" i="4" a="1"/>
  <c r="AL2218" i="4" s="1"/>
  <c r="AH2828" i="4" a="1"/>
  <c r="AH2828" i="4" s="1"/>
  <c r="AM2191" i="4" a="1"/>
  <c r="AM2191" i="4" s="1"/>
  <c r="AH2191" i="4" a="1"/>
  <c r="AH2191" i="4" s="1"/>
  <c r="AL2191" i="4" a="1"/>
  <c r="AL2191" i="4" s="1"/>
  <c r="AG2223" i="4" a="1"/>
  <c r="AG2223" i="4" s="1"/>
  <c r="AK2223" i="4" a="1"/>
  <c r="AK2223" i="4" s="1"/>
  <c r="AI2594" i="4" a="1"/>
  <c r="AI2594" i="4" s="1"/>
  <c r="AM2594" i="4" a="1"/>
  <c r="AM2594" i="4" s="1"/>
  <c r="AI2593" i="4" a="1"/>
  <c r="AI2593" i="4" s="1"/>
  <c r="AH2595" i="4" a="1"/>
  <c r="AH2595" i="4" s="1"/>
  <c r="AL2595" i="4" a="1"/>
  <c r="AL2595" i="4" s="1"/>
  <c r="AE2205" i="4"/>
  <c r="AH2205" i="4" a="1"/>
  <c r="AH2205" i="4" s="1"/>
  <c r="AL2205" i="4" a="1"/>
  <c r="AL2205" i="4" s="1"/>
  <c r="AD2197" i="4"/>
  <c r="AG2197" i="4" a="1"/>
  <c r="AG2197" i="4" s="1"/>
  <c r="AK2197" i="4" a="1"/>
  <c r="AK2197" i="4" s="1"/>
  <c r="AI2532" i="4" a="1"/>
  <c r="AI2532" i="4" s="1"/>
  <c r="AD638" i="4"/>
  <c r="AG638" i="4" a="1"/>
  <c r="AG638" i="4" s="1"/>
  <c r="AK638" i="4" a="1"/>
  <c r="AK638" i="4" s="1"/>
  <c r="AG1146" i="4" a="1"/>
  <c r="AG1146" i="4" s="1"/>
  <c r="AK1146" i="4" a="1"/>
  <c r="AK1146" i="4" s="1"/>
  <c r="AD1146" i="4"/>
  <c r="AD1997" i="4"/>
  <c r="AG1997" i="4" a="1"/>
  <c r="AG1997" i="4" s="1"/>
  <c r="AK1997" i="4" a="1"/>
  <c r="AK1997" i="4" s="1"/>
  <c r="AH2000" i="4" a="1"/>
  <c r="AH2000" i="4" s="1"/>
  <c r="AL2000" i="4" a="1"/>
  <c r="AL2000" i="4" s="1"/>
  <c r="AI2009" i="4" a="1"/>
  <c r="AI2009" i="4" s="1"/>
  <c r="AM2009" i="4" a="1"/>
  <c r="AM2009" i="4" s="1"/>
  <c r="AF2009" i="4"/>
  <c r="AI1977" i="4" a="1"/>
  <c r="AI1977" i="4" s="1"/>
  <c r="AM1977" i="4" a="1"/>
  <c r="AM1977" i="4" s="1"/>
  <c r="AF1977" i="4"/>
  <c r="AD2772" i="4"/>
  <c r="AG2772" i="4" a="1"/>
  <c r="AG2772" i="4" s="1"/>
  <c r="AK2772" i="4" a="1"/>
  <c r="AK2772" i="4" s="1"/>
  <c r="AE2766" i="4"/>
  <c r="AH2766" i="4" a="1"/>
  <c r="AH2766" i="4" s="1"/>
  <c r="AL2766" i="4" a="1"/>
  <c r="AL2766" i="4" s="1"/>
  <c r="AD1992" i="4"/>
  <c r="AK1992" i="4" a="1"/>
  <c r="AK1992" i="4" s="1"/>
  <c r="AG1992" i="4" a="1"/>
  <c r="AG1992" i="4" s="1"/>
  <c r="AD2750" i="4"/>
  <c r="AK2750" i="4" a="1"/>
  <c r="AK2750" i="4" s="1"/>
  <c r="AG2750" i="4" a="1"/>
  <c r="AG2750" i="4" s="1"/>
  <c r="AE1233" i="4"/>
  <c r="AL1233" i="4" a="1"/>
  <c r="AL1233" i="4" s="1"/>
  <c r="AH1233" i="4" a="1"/>
  <c r="AH1233" i="4" s="1"/>
  <c r="AL1239" i="4" a="1"/>
  <c r="AL1239" i="4" s="1"/>
  <c r="AE1239" i="4"/>
  <c r="AH1239" i="4" a="1"/>
  <c r="AH1239" i="4" s="1"/>
  <c r="AJ1207" i="4" a="1"/>
  <c r="AJ1207" i="4" s="1"/>
  <c r="AN1207" i="4" a="1"/>
  <c r="AN1207" i="4" s="1"/>
  <c r="AD1740" i="4"/>
  <c r="AG1740" i="4" a="1"/>
  <c r="AG1740" i="4" s="1"/>
  <c r="AK1740" i="4" a="1"/>
  <c r="AK1740" i="4" s="1"/>
  <c r="AF1176" i="4"/>
  <c r="AI1176" i="4" a="1"/>
  <c r="AI1176" i="4" s="1"/>
  <c r="AM1176" i="4" a="1"/>
  <c r="AM1176" i="4" s="1"/>
  <c r="AF114" i="4"/>
  <c r="AI114" i="4" a="1"/>
  <c r="AI114" i="4" s="1"/>
  <c r="AM114" i="4" a="1"/>
  <c r="AM114" i="4" s="1"/>
  <c r="AJ815" i="4" a="1"/>
  <c r="AJ815" i="4" s="1"/>
  <c r="AN815" i="4" a="1"/>
  <c r="AN815" i="4" s="1"/>
  <c r="AH102" i="4" a="1"/>
  <c r="AH102" i="4" s="1"/>
  <c r="AL102" i="4" a="1"/>
  <c r="AL102" i="4" s="1"/>
  <c r="AE102" i="4"/>
  <c r="AM2084" i="4" a="1"/>
  <c r="AM2084" i="4" s="1"/>
  <c r="AM2459" i="4" a="1"/>
  <c r="AM2459" i="4" s="1"/>
  <c r="AM2151" i="4" a="1"/>
  <c r="AM2151" i="4" s="1"/>
  <c r="AM2614" i="4" a="1"/>
  <c r="AM2614" i="4" s="1"/>
  <c r="AM2801" i="4" a="1"/>
  <c r="AM2801" i="4" s="1"/>
  <c r="AG2017" i="4" a="1"/>
  <c r="AG2017" i="4" s="1"/>
  <c r="AH2238" i="4" a="1"/>
  <c r="AH2238" i="4" s="1"/>
  <c r="AG2624" i="4" a="1"/>
  <c r="AG2624" i="4" s="1"/>
  <c r="AG2528" i="4" a="1"/>
  <c r="AG2528" i="4" s="1"/>
  <c r="AH2830" i="4" a="1"/>
  <c r="AH2830" i="4" s="1"/>
  <c r="AL2830" i="4" a="1"/>
  <c r="AL2830" i="4" s="1"/>
  <c r="AK2590" i="4" a="1"/>
  <c r="AK2590" i="4" s="1"/>
  <c r="AD2188" i="4"/>
  <c r="AG2188" i="4" a="1"/>
  <c r="AG2188" i="4" s="1"/>
  <c r="AK2188" i="4" a="1"/>
  <c r="AK2188" i="4" s="1"/>
  <c r="AL2190" i="4" a="1"/>
  <c r="AL2190" i="4" s="1"/>
  <c r="AH2222" i="4" a="1"/>
  <c r="AH2222" i="4" s="1"/>
  <c r="AH2594" i="4" a="1"/>
  <c r="AH2594" i="4" s="1"/>
  <c r="AL2594" i="4" a="1"/>
  <c r="AL2594" i="4" s="1"/>
  <c r="AD2587" i="4"/>
  <c r="AG2587" i="4" a="1"/>
  <c r="AG2587" i="4" s="1"/>
  <c r="AK2587" i="4" a="1"/>
  <c r="AK2587" i="4" s="1"/>
  <c r="AN2595" i="4" a="1"/>
  <c r="AN2595" i="4" s="1"/>
  <c r="AK2581" i="4" a="1"/>
  <c r="AK2581" i="4" s="1"/>
  <c r="AI2186" i="4" a="1"/>
  <c r="AI2186" i="4" s="1"/>
  <c r="AH2532" i="4" a="1"/>
  <c r="AH2532" i="4" s="1"/>
  <c r="AD2031" i="4"/>
  <c r="AG2031" i="4" a="1"/>
  <c r="AG2031" i="4" s="1"/>
  <c r="AK2031" i="4" a="1"/>
  <c r="AK2031" i="4" s="1"/>
  <c r="AE2820" i="4"/>
  <c r="AH2820" i="4" a="1"/>
  <c r="AH2820" i="4" s="1"/>
  <c r="AL2820" i="4" a="1"/>
  <c r="AL2820" i="4" s="1"/>
  <c r="AI2499" i="4" a="1"/>
  <c r="AI2499" i="4" s="1"/>
  <c r="AM2499" i="4" a="1"/>
  <c r="AM2499" i="4" s="1"/>
  <c r="AF2499" i="4"/>
  <c r="AH2832" i="4" a="1"/>
  <c r="AH2832" i="4" s="1"/>
  <c r="AL2832" i="4" a="1"/>
  <c r="AL2832" i="4" s="1"/>
  <c r="AH2024" i="4" a="1"/>
  <c r="AH2024" i="4" s="1"/>
  <c r="AI2779" i="4" a="1"/>
  <c r="AI2779" i="4" s="1"/>
  <c r="AM2779" i="4" a="1"/>
  <c r="AM2779" i="4" s="1"/>
  <c r="AF2779" i="4"/>
  <c r="AD2751" i="4"/>
  <c r="AG2751" i="4" a="1"/>
  <c r="AG2751" i="4" s="1"/>
  <c r="AK2751" i="4" a="1"/>
  <c r="AK2751" i="4" s="1"/>
  <c r="AD2648" i="4"/>
  <c r="AK2648" i="4" a="1"/>
  <c r="AK2648" i="4" s="1"/>
  <c r="AG2648" i="4" a="1"/>
  <c r="AG2648" i="4" s="1"/>
  <c r="AG2821" i="4" a="1"/>
  <c r="AG2821" i="4" s="1"/>
  <c r="AK2821" i="4" a="1"/>
  <c r="AK2821" i="4" s="1"/>
  <c r="AD2821" i="4"/>
  <c r="AE1237" i="4"/>
  <c r="AL1237" i="4" a="1"/>
  <c r="AL1237" i="4" s="1"/>
  <c r="AH1237" i="4" a="1"/>
  <c r="AH1237" i="4" s="1"/>
  <c r="AF1773" i="4"/>
  <c r="AM1773" i="4" a="1"/>
  <c r="AM1773" i="4" s="1"/>
  <c r="AI1773" i="4" a="1"/>
  <c r="AI1773" i="4" s="1"/>
  <c r="AF2678" i="4"/>
  <c r="AI2678" i="4" a="1"/>
  <c r="AI2678" i="4" s="1"/>
  <c r="AM2678" i="4" a="1"/>
  <c r="AM2678" i="4" s="1"/>
  <c r="AH709" i="4" a="1"/>
  <c r="AH709" i="4" s="1"/>
  <c r="AL709" i="4" a="1"/>
  <c r="AL709" i="4" s="1"/>
  <c r="AE709" i="4"/>
  <c r="AK2467" i="4" a="1"/>
  <c r="AK2467" i="4" s="1"/>
  <c r="AK2395" i="4" a="1"/>
  <c r="AK2395" i="4" s="1"/>
  <c r="AK2128" i="4" a="1"/>
  <c r="AK2128" i="4" s="1"/>
  <c r="AK2420" i="4" a="1"/>
  <c r="AK2420" i="4" s="1"/>
  <c r="AL2280" i="4" a="1"/>
  <c r="AL2280" i="4" s="1"/>
  <c r="AK2397" i="4" a="1"/>
  <c r="AK2397" i="4" s="1"/>
  <c r="AK2143" i="4" a="1"/>
  <c r="AK2143" i="4" s="1"/>
  <c r="AL2496" i="4" a="1"/>
  <c r="AL2496" i="4" s="1"/>
  <c r="AK2259" i="4" a="1"/>
  <c r="AK2259" i="4" s="1"/>
  <c r="AK2261" i="4" a="1"/>
  <c r="AK2261" i="4" s="1"/>
  <c r="AL2513" i="4" a="1"/>
  <c r="AL2513" i="4" s="1"/>
  <c r="AK2263" i="4" a="1"/>
  <c r="AK2263" i="4" s="1"/>
  <c r="AK2164" i="4" a="1"/>
  <c r="AK2164" i="4" s="1"/>
  <c r="AK2811" i="4" a="1"/>
  <c r="AK2811" i="4" s="1"/>
  <c r="AK2608" i="4" a="1"/>
  <c r="AK2608" i="4" s="1"/>
  <c r="AL2613" i="4" a="1"/>
  <c r="AL2613" i="4" s="1"/>
  <c r="AK2609" i="4" a="1"/>
  <c r="AK2609" i="4" s="1"/>
  <c r="AL2172" i="4" a="1"/>
  <c r="AL2172" i="4" s="1"/>
  <c r="AK2804" i="4" a="1"/>
  <c r="AK2804" i="4" s="1"/>
  <c r="AL2806" i="4" a="1"/>
  <c r="AL2806" i="4" s="1"/>
  <c r="AL2520" i="4" a="1"/>
  <c r="AL2520" i="4" s="1"/>
  <c r="AL2239" i="4" a="1"/>
  <c r="AL2239" i="4" s="1"/>
  <c r="AL2211" i="4" a="1"/>
  <c r="AL2211" i="4" s="1"/>
  <c r="AL2657" i="4" a="1"/>
  <c r="AL2657" i="4" s="1"/>
  <c r="AL2644" i="4" a="1"/>
  <c r="AL2644" i="4" s="1"/>
  <c r="AL2636" i="4" a="1"/>
  <c r="AL2636" i="4" s="1"/>
  <c r="AK2635" i="4" a="1"/>
  <c r="AK2635" i="4" s="1"/>
  <c r="AL2200" i="4" a="1"/>
  <c r="AL2200" i="4" s="1"/>
  <c r="AK2562" i="4" a="1"/>
  <c r="AK2562" i="4" s="1"/>
  <c r="AL2563" i="4" a="1"/>
  <c r="AL2563" i="4" s="1"/>
  <c r="AK2642" i="4" a="1"/>
  <c r="AK2642" i="4" s="1"/>
  <c r="AL2534" i="4" a="1"/>
  <c r="AL2534" i="4" s="1"/>
  <c r="AK2016" i="4" a="1"/>
  <c r="AK2016" i="4" s="1"/>
  <c r="AH2021" i="4" a="1"/>
  <c r="AH2021" i="4" s="1"/>
  <c r="AG2173" i="4" a="1"/>
  <c r="AG2173" i="4" s="1"/>
  <c r="AK2173" i="4" a="1"/>
  <c r="AK2173" i="4" s="1"/>
  <c r="AK2528" i="4" a="1"/>
  <c r="AK2528" i="4" s="1"/>
  <c r="AH2549" i="4" a="1"/>
  <c r="AH2549" i="4" s="1"/>
  <c r="AL2549" i="4" a="1"/>
  <c r="AL2549" i="4" s="1"/>
  <c r="AK2190" i="4" a="1"/>
  <c r="AK2190" i="4" s="1"/>
  <c r="AK2191" i="4" a="1"/>
  <c r="AK2191" i="4" s="1"/>
  <c r="AG2552" i="4" a="1"/>
  <c r="AG2552" i="4" s="1"/>
  <c r="AK2552" i="4" a="1"/>
  <c r="AK2552" i="4" s="1"/>
  <c r="AG2222" i="4" a="1"/>
  <c r="AG2222" i="4" s="1"/>
  <c r="AG2593" i="4" a="1"/>
  <c r="AG2593" i="4" s="1"/>
  <c r="AL2799" i="4" a="1"/>
  <c r="AL2799" i="4" s="1"/>
  <c r="AM2595" i="4" a="1"/>
  <c r="AM2595" i="4" s="1"/>
  <c r="AE2177" i="4"/>
  <c r="AH2177" i="4" a="1"/>
  <c r="AH2177" i="4" s="1"/>
  <c r="AL2177" i="4" a="1"/>
  <c r="AL2177" i="4" s="1"/>
  <c r="AL2038" i="4" a="1"/>
  <c r="AL2038" i="4" s="1"/>
  <c r="AD2210" i="4"/>
  <c r="AG2210" i="4" a="1"/>
  <c r="AG2210" i="4" s="1"/>
  <c r="AK2210" i="4" a="1"/>
  <c r="AK2210" i="4" s="1"/>
  <c r="AG2186" i="4" a="1"/>
  <c r="AG2186" i="4" s="1"/>
  <c r="AE2171" i="4"/>
  <c r="AG2532" i="4" a="1"/>
  <c r="AG2532" i="4" s="1"/>
  <c r="AH2796" i="4" a="1"/>
  <c r="AH2796" i="4" s="1"/>
  <c r="AL2796" i="4" a="1"/>
  <c r="AL2796" i="4" s="1"/>
  <c r="AH2784" i="4" a="1"/>
  <c r="AH2784" i="4" s="1"/>
  <c r="AD1529" i="4"/>
  <c r="AG1529" i="4" a="1"/>
  <c r="AG1529" i="4" s="1"/>
  <c r="AK1529" i="4" a="1"/>
  <c r="AK1529" i="4" s="1"/>
  <c r="AG798" i="4" a="1"/>
  <c r="AG798" i="4" s="1"/>
  <c r="AK798" i="4" a="1"/>
  <c r="AK798" i="4" s="1"/>
  <c r="AD798" i="4"/>
  <c r="AI203" i="4" a="1"/>
  <c r="AI203" i="4" s="1"/>
  <c r="AM203" i="4" a="1"/>
  <c r="AM203" i="4" s="1"/>
  <c r="AF203" i="4"/>
  <c r="AH642" i="4" a="1"/>
  <c r="AH642" i="4" s="1"/>
  <c r="AI810" i="4" a="1"/>
  <c r="AI810" i="4" s="1"/>
  <c r="AM810" i="4" a="1"/>
  <c r="AM810" i="4" s="1"/>
  <c r="AF810" i="4"/>
  <c r="AL650" i="4" a="1"/>
  <c r="AL650" i="4" s="1"/>
  <c r="AD2497" i="4"/>
  <c r="AG2497" i="4" a="1"/>
  <c r="AG2497" i="4" s="1"/>
  <c r="AK2497" i="4" a="1"/>
  <c r="AK2497" i="4" s="1"/>
  <c r="AI2793" i="4" a="1"/>
  <c r="AI2793" i="4" s="1"/>
  <c r="AM2793" i="4" a="1"/>
  <c r="AM2793" i="4" s="1"/>
  <c r="AF2793" i="4"/>
  <c r="AH2794" i="4" a="1"/>
  <c r="AH2794" i="4" s="1"/>
  <c r="AL2794" i="4" a="1"/>
  <c r="AL2794" i="4" s="1"/>
  <c r="AE2794" i="4"/>
  <c r="AH1149" i="4" a="1"/>
  <c r="AH1149" i="4" s="1"/>
  <c r="AI2781" i="4" a="1"/>
  <c r="AI2781" i="4" s="1"/>
  <c r="AM2781" i="4" a="1"/>
  <c r="AM2781" i="4" s="1"/>
  <c r="AF2781" i="4"/>
  <c r="AH2510" i="4" a="1"/>
  <c r="AH2510" i="4" s="1"/>
  <c r="AL2510" i="4" a="1"/>
  <c r="AL2510" i="4" s="1"/>
  <c r="AE2510" i="4"/>
  <c r="AE1915" i="4"/>
  <c r="AH1915" i="4" a="1"/>
  <c r="AH1915" i="4" s="1"/>
  <c r="AD1766" i="4"/>
  <c r="AG1766" i="4" a="1"/>
  <c r="AG1766" i="4" s="1"/>
  <c r="AK1766" i="4" a="1"/>
  <c r="AK1766" i="4" s="1"/>
  <c r="AD1761" i="4"/>
  <c r="AG1761" i="4" a="1"/>
  <c r="AG1761" i="4" s="1"/>
  <c r="AK1761" i="4" a="1"/>
  <c r="AK1761" i="4" s="1"/>
  <c r="AF1743" i="4"/>
  <c r="AI1743" i="4" a="1"/>
  <c r="AI1743" i="4" s="1"/>
  <c r="AM1743" i="4" a="1"/>
  <c r="AM1743" i="4" s="1"/>
  <c r="AH118" i="4" a="1"/>
  <c r="AH118" i="4" s="1"/>
  <c r="AL118" i="4" a="1"/>
  <c r="AL118" i="4" s="1"/>
  <c r="AE118" i="4"/>
  <c r="AE886" i="4"/>
  <c r="AK2203" i="4" a="1"/>
  <c r="AK2203" i="4" s="1"/>
  <c r="AK2194" i="4" a="1"/>
  <c r="AK2194" i="4" s="1"/>
  <c r="AK2014" i="4" a="1"/>
  <c r="AK2014" i="4" s="1"/>
  <c r="AK2013" i="4" a="1"/>
  <c r="AK2013" i="4" s="1"/>
  <c r="AG2638" i="4" a="1"/>
  <c r="AG2638" i="4" s="1"/>
  <c r="AG2527" i="4" a="1"/>
  <c r="AG2527" i="4" s="1"/>
  <c r="AG2558" i="4" a="1"/>
  <c r="AG2558" i="4" s="1"/>
  <c r="AG2588" i="4" a="1"/>
  <c r="AG2588" i="4" s="1"/>
  <c r="AK2588" i="4" a="1"/>
  <c r="AK2588" i="4" s="1"/>
  <c r="AI2591" i="4" a="1"/>
  <c r="AI2591" i="4" s="1"/>
  <c r="AM2591" i="4" a="1"/>
  <c r="AM2591" i="4" s="1"/>
  <c r="AH2544" i="4" a="1"/>
  <c r="AH2544" i="4" s="1"/>
  <c r="AL2544" i="4" a="1"/>
  <c r="AL2544" i="4" s="1"/>
  <c r="AE2544" i="4"/>
  <c r="AH2267" i="4" a="1"/>
  <c r="AH2267" i="4" s="1"/>
  <c r="AL2267" i="4" a="1"/>
  <c r="AL2267" i="4" s="1"/>
  <c r="AJ2222" i="4" a="1"/>
  <c r="AJ2222" i="4" s="1"/>
  <c r="AN2222" i="4" a="1"/>
  <c r="AN2222" i="4" s="1"/>
  <c r="AD2268" i="4"/>
  <c r="AG2268" i="4" a="1"/>
  <c r="AG2268" i="4" s="1"/>
  <c r="AK2268" i="4" a="1"/>
  <c r="AK2268" i="4" s="1"/>
  <c r="AJ2532" i="4" a="1"/>
  <c r="AJ2532" i="4" s="1"/>
  <c r="AN2532" i="4" a="1"/>
  <c r="AN2532" i="4" s="1"/>
  <c r="AH1528" i="4" a="1"/>
  <c r="AH1528" i="4" s="1"/>
  <c r="AH1975" i="4" a="1"/>
  <c r="AH1975" i="4" s="1"/>
  <c r="AL1975" i="4" a="1"/>
  <c r="AL1975" i="4" s="1"/>
  <c r="AE1975" i="4"/>
  <c r="AI1995" i="4" a="1"/>
  <c r="AI1995" i="4" s="1"/>
  <c r="AM1995" i="4" a="1"/>
  <c r="AM1995" i="4" s="1"/>
  <c r="AF1995" i="4"/>
  <c r="AL2030" i="4" a="1"/>
  <c r="AL2030" i="4" s="1"/>
  <c r="AD2501" i="4"/>
  <c r="AG2501" i="4" a="1"/>
  <c r="AG2501" i="4" s="1"/>
  <c r="AK2501" i="4" a="1"/>
  <c r="AK2501" i="4" s="1"/>
  <c r="AE2789" i="4"/>
  <c r="AI2024" i="4" a="1"/>
  <c r="AI2024" i="4" s="1"/>
  <c r="AM2024" i="4" a="1"/>
  <c r="AM2024" i="4" s="1"/>
  <c r="AF2024" i="4"/>
  <c r="AH1163" i="4" a="1"/>
  <c r="AH1163" i="4" s="1"/>
  <c r="AL1163" i="4" a="1"/>
  <c r="AL1163" i="4" s="1"/>
  <c r="AE1163" i="4"/>
  <c r="AI2773" i="4" a="1"/>
  <c r="AI2773" i="4" s="1"/>
  <c r="AM2773" i="4" a="1"/>
  <c r="AM2773" i="4" s="1"/>
  <c r="AF2773" i="4"/>
  <c r="AE2748" i="4"/>
  <c r="AL2748" i="4" a="1"/>
  <c r="AL2748" i="4" s="1"/>
  <c r="AH2748" i="4" a="1"/>
  <c r="AH2748" i="4" s="1"/>
  <c r="AD2741" i="4"/>
  <c r="AK2741" i="4" a="1"/>
  <c r="AK2741" i="4" s="1"/>
  <c r="AG2741" i="4" a="1"/>
  <c r="AG2741" i="4" s="1"/>
  <c r="AD1994" i="4"/>
  <c r="AK1994" i="4" a="1"/>
  <c r="AK1994" i="4" s="1"/>
  <c r="AG1994" i="4" a="1"/>
  <c r="AG1994" i="4" s="1"/>
  <c r="AN1993" i="4" a="1"/>
  <c r="AN1993" i="4" s="1"/>
  <c r="AJ1993" i="4" a="1"/>
  <c r="AJ1993" i="4" s="1"/>
  <c r="AG1180" i="4" a="1"/>
  <c r="AG1180" i="4" s="1"/>
  <c r="AK1180" i="4" a="1"/>
  <c r="AK1180" i="4" s="1"/>
  <c r="AD1180" i="4"/>
  <c r="AH1731" i="4" a="1"/>
  <c r="AH1731" i="4" s="1"/>
  <c r="AL1731" i="4" a="1"/>
  <c r="AL1731" i="4" s="1"/>
  <c r="AF1209" i="4"/>
  <c r="AD1208" i="4"/>
  <c r="AG1208" i="4" a="1"/>
  <c r="AG1208" i="4" s="1"/>
  <c r="AK1208" i="4" a="1"/>
  <c r="AK1208" i="4" s="1"/>
  <c r="AH944" i="4" a="1"/>
  <c r="AH944" i="4" s="1"/>
  <c r="AL944" i="4" a="1"/>
  <c r="AL944" i="4" s="1"/>
  <c r="AE944" i="4"/>
  <c r="AK2379" i="4" a="1"/>
  <c r="AK2379" i="4" s="1"/>
  <c r="AK2457" i="4" a="1"/>
  <c r="AK2457" i="4" s="1"/>
  <c r="AK2417" i="4" a="1"/>
  <c r="AK2417" i="4" s="1"/>
  <c r="AK2476" i="4" a="1"/>
  <c r="AK2476" i="4" s="1"/>
  <c r="AK2280" i="4" a="1"/>
  <c r="AK2280" i="4" s="1"/>
  <c r="AK2295" i="4" a="1"/>
  <c r="AK2295" i="4" s="1"/>
  <c r="AK2496" i="4" a="1"/>
  <c r="AK2496" i="4" s="1"/>
  <c r="AK2516" i="4" a="1"/>
  <c r="AK2516" i="4" s="1"/>
  <c r="AK2513" i="4" a="1"/>
  <c r="AK2513" i="4" s="1"/>
  <c r="AK2515" i="4" a="1"/>
  <c r="AK2515" i="4" s="1"/>
  <c r="AK2255" i="4" a="1"/>
  <c r="AK2255" i="4" s="1"/>
  <c r="AK2512" i="4" a="1"/>
  <c r="AK2512" i="4" s="1"/>
  <c r="AK2613" i="4" a="1"/>
  <c r="AK2613" i="4" s="1"/>
  <c r="AK2172" i="4" a="1"/>
  <c r="AK2172" i="4" s="1"/>
  <c r="AK2806" i="4" a="1"/>
  <c r="AK2806" i="4" s="1"/>
  <c r="AK2579" i="4" a="1"/>
  <c r="AK2579" i="4" s="1"/>
  <c r="AK2520" i="4" a="1"/>
  <c r="AK2520" i="4" s="1"/>
  <c r="AK2237" i="4" a="1"/>
  <c r="AK2237" i="4" s="1"/>
  <c r="AK2623" i="4" a="1"/>
  <c r="AK2623" i="4" s="1"/>
  <c r="AK2239" i="4" a="1"/>
  <c r="AK2239" i="4" s="1"/>
  <c r="AK2660" i="4" a="1"/>
  <c r="AK2660" i="4" s="1"/>
  <c r="AK2264" i="4" a="1"/>
  <c r="AK2264" i="4" s="1"/>
  <c r="AK2211" i="4" a="1"/>
  <c r="AK2211" i="4" s="1"/>
  <c r="AK2265" i="4" a="1"/>
  <c r="AK2265" i="4" s="1"/>
  <c r="AK2657" i="4" a="1"/>
  <c r="AK2657" i="4" s="1"/>
  <c r="AK2231" i="4" a="1"/>
  <c r="AK2231" i="4" s="1"/>
  <c r="AK2181" i="4" a="1"/>
  <c r="AK2181" i="4" s="1"/>
  <c r="AK2644" i="4" a="1"/>
  <c r="AK2644" i="4" s="1"/>
  <c r="AK2636" i="4" a="1"/>
  <c r="AK2636" i="4" s="1"/>
  <c r="AK2200" i="4" a="1"/>
  <c r="AK2200" i="4" s="1"/>
  <c r="AK2563" i="4" a="1"/>
  <c r="AK2563" i="4" s="1"/>
  <c r="AK2534" i="4" a="1"/>
  <c r="AK2534" i="4" s="1"/>
  <c r="AK2022" i="4" a="1"/>
  <c r="AK2022" i="4" s="1"/>
  <c r="AG2021" i="4" a="1"/>
  <c r="AG2021" i="4" s="1"/>
  <c r="AG2828" i="4" a="1"/>
  <c r="AG2828" i="4" s="1"/>
  <c r="AK2828" i="4" a="1"/>
  <c r="AK2828" i="4" s="1"/>
  <c r="AE2189" i="4"/>
  <c r="AH2189" i="4" a="1"/>
  <c r="AH2189" i="4" s="1"/>
  <c r="AL2189" i="4" a="1"/>
  <c r="AL2189" i="4" s="1"/>
  <c r="AG2544" i="4" a="1"/>
  <c r="AG2544" i="4" s="1"/>
  <c r="AK2544" i="4" a="1"/>
  <c r="AK2544" i="4" s="1"/>
  <c r="AI2191" i="4" a="1"/>
  <c r="AI2191" i="4" s="1"/>
  <c r="AM2593" i="4" a="1"/>
  <c r="AM2593" i="4" s="1"/>
  <c r="AH2593" i="4" a="1"/>
  <c r="AH2593" i="4" s="1"/>
  <c r="AL2593" i="4" a="1"/>
  <c r="AL2593" i="4" s="1"/>
  <c r="AD2225" i="4"/>
  <c r="AG2225" i="4" a="1"/>
  <c r="AG2225" i="4" s="1"/>
  <c r="AK2225" i="4" a="1"/>
  <c r="AK2225" i="4" s="1"/>
  <c r="AE2575" i="4"/>
  <c r="AH2575" i="4" a="1"/>
  <c r="AH2575" i="4" s="1"/>
  <c r="AL2575" i="4" a="1"/>
  <c r="AL2575" i="4" s="1"/>
  <c r="AH2186" i="4" a="1"/>
  <c r="AH2186" i="4" s="1"/>
  <c r="AL2186" i="4" a="1"/>
  <c r="AL2186" i="4" s="1"/>
  <c r="AI2784" i="4" a="1"/>
  <c r="AI2784" i="4" s="1"/>
  <c r="AM2784" i="4" a="1"/>
  <c r="AM2784" i="4" s="1"/>
  <c r="AF2784" i="4"/>
  <c r="AI642" i="4" a="1"/>
  <c r="AI642" i="4" s="1"/>
  <c r="AM642" i="4" a="1"/>
  <c r="AM642" i="4" s="1"/>
  <c r="AF642" i="4"/>
  <c r="AI2145" i="4" a="1"/>
  <c r="AI2145" i="4" s="1"/>
  <c r="AM2145" i="4" a="1"/>
  <c r="AM2145" i="4" s="1"/>
  <c r="AF2145" i="4"/>
  <c r="AL2009" i="4" a="1"/>
  <c r="AL2009" i="4" s="1"/>
  <c r="AD2787" i="4"/>
  <c r="AG2787" i="4" a="1"/>
  <c r="AG2787" i="4" s="1"/>
  <c r="AK2787" i="4" a="1"/>
  <c r="AK2787" i="4" s="1"/>
  <c r="AI1149" i="4" a="1"/>
  <c r="AI1149" i="4" s="1"/>
  <c r="AM1149" i="4" a="1"/>
  <c r="AM1149" i="4" s="1"/>
  <c r="AF1149" i="4"/>
  <c r="AH1982" i="4" a="1"/>
  <c r="AH1982" i="4" s="1"/>
  <c r="AL1982" i="4" a="1"/>
  <c r="AL1982" i="4" s="1"/>
  <c r="AE1982" i="4"/>
  <c r="AE1987" i="4"/>
  <c r="AL1987" i="4" a="1"/>
  <c r="AL1987" i="4" s="1"/>
  <c r="AH1987" i="4" a="1"/>
  <c r="AH1987" i="4" s="1"/>
  <c r="AM1993" i="4" a="1"/>
  <c r="AM1993" i="4" s="1"/>
  <c r="AI1993" i="4" a="1"/>
  <c r="AI1993" i="4" s="1"/>
  <c r="AE1988" i="4"/>
  <c r="AL1988" i="4" a="1"/>
  <c r="AL1988" i="4" s="1"/>
  <c r="AE2749" i="4"/>
  <c r="AL2749" i="4" a="1"/>
  <c r="AL2749" i="4" s="1"/>
  <c r="AD2146" i="4"/>
  <c r="AK2146" i="4" a="1"/>
  <c r="AK2146" i="4" s="1"/>
  <c r="AG2146" i="4" a="1"/>
  <c r="AG2146" i="4" s="1"/>
  <c r="AE2508" i="4"/>
  <c r="AL2508" i="4" a="1"/>
  <c r="AL2508" i="4" s="1"/>
  <c r="AH1782" i="4" a="1"/>
  <c r="AH1782" i="4" s="1"/>
  <c r="AE1782" i="4"/>
  <c r="AL1782" i="4" a="1"/>
  <c r="AL1782" i="4" s="1"/>
  <c r="AH1219" i="4" a="1"/>
  <c r="AH1219" i="4" s="1"/>
  <c r="AL1219" i="4" a="1"/>
  <c r="AL1219" i="4" s="1"/>
  <c r="AE1219" i="4"/>
  <c r="AE1179" i="4"/>
  <c r="AL1179" i="4" a="1"/>
  <c r="AL1179" i="4" s="1"/>
  <c r="AH1179" i="4" a="1"/>
  <c r="AH1179" i="4" s="1"/>
  <c r="AI976" i="4" a="1"/>
  <c r="AI976" i="4" s="1"/>
  <c r="AD117" i="4"/>
  <c r="AG117" i="4" a="1"/>
  <c r="AG117" i="4" s="1"/>
  <c r="AK117" i="4" a="1"/>
  <c r="AK117" i="4" s="1"/>
  <c r="AE315" i="4"/>
  <c r="AL315" i="4" a="1"/>
  <c r="AL315" i="4" s="1"/>
  <c r="AH315" i="4" a="1"/>
  <c r="AH315" i="4" s="1"/>
  <c r="AD796" i="4"/>
  <c r="AE206" i="4"/>
  <c r="AD208" i="4"/>
  <c r="AL810" i="4" a="1"/>
  <c r="AL810" i="4" s="1"/>
  <c r="AH810" i="4" a="1"/>
  <c r="AH810" i="4" s="1"/>
  <c r="AD1998" i="4"/>
  <c r="AL1995" i="4" a="1"/>
  <c r="AL1995" i="4" s="1"/>
  <c r="AH1995" i="4" a="1"/>
  <c r="AH1995" i="4" s="1"/>
  <c r="AE2797" i="4"/>
  <c r="AD2144" i="4"/>
  <c r="AL2145" i="4" a="1"/>
  <c r="AL2145" i="4" s="1"/>
  <c r="AH2145" i="4" a="1"/>
  <c r="AH2145" i="4" s="1"/>
  <c r="AD2502" i="4"/>
  <c r="AL2500" i="4" a="1"/>
  <c r="AL2500" i="4" s="1"/>
  <c r="AH2500" i="4" a="1"/>
  <c r="AH2500" i="4" s="1"/>
  <c r="AD2788" i="4"/>
  <c r="AL2790" i="4" a="1"/>
  <c r="AL2790" i="4" s="1"/>
  <c r="AH2790" i="4" a="1"/>
  <c r="AH2790" i="4" s="1"/>
  <c r="AF2791" i="4"/>
  <c r="AD2007" i="4"/>
  <c r="AL2006" i="4" a="1"/>
  <c r="AL2006" i="4" s="1"/>
  <c r="AH2006" i="4" a="1"/>
  <c r="AH2006" i="4" s="1"/>
  <c r="AD1151" i="4"/>
  <c r="AL1977" i="4" a="1"/>
  <c r="AL1977" i="4" s="1"/>
  <c r="AH1977" i="4" a="1"/>
  <c r="AH1977" i="4" s="1"/>
  <c r="AF1148" i="4"/>
  <c r="AD1153" i="4"/>
  <c r="AL2779" i="4" a="1"/>
  <c r="AL2779" i="4" s="1"/>
  <c r="AH2779" i="4" a="1"/>
  <c r="AH2779" i="4" s="1"/>
  <c r="AD2771" i="4"/>
  <c r="AL2781" i="4" a="1"/>
  <c r="AL2781" i="4" s="1"/>
  <c r="AH2781" i="4" a="1"/>
  <c r="AH2781" i="4" s="1"/>
  <c r="AD2767" i="4"/>
  <c r="AL2773" i="4" a="1"/>
  <c r="AL2773" i="4" s="1"/>
  <c r="AH2773" i="4" a="1"/>
  <c r="AH2773" i="4" s="1"/>
  <c r="AF2745" i="4"/>
  <c r="AG2748" i="4" a="1"/>
  <c r="AG2748" i="4" s="1"/>
  <c r="AK2748" i="4" a="1"/>
  <c r="AK2748" i="4" s="1"/>
  <c r="AK2747" i="4" a="1"/>
  <c r="AK2747" i="4" s="1"/>
  <c r="AE1991" i="4"/>
  <c r="AE2740" i="4"/>
  <c r="AE2743" i="4"/>
  <c r="AD2647" i="4"/>
  <c r="AD2032" i="4"/>
  <c r="AG2028" i="4" a="1"/>
  <c r="AG2028" i="4" s="1"/>
  <c r="AE2147" i="4"/>
  <c r="AG2510" i="4" a="1"/>
  <c r="AG2510" i="4" s="1"/>
  <c r="AG2509" i="4" a="1"/>
  <c r="AG2509" i="4" s="1"/>
  <c r="AD2507" i="4"/>
  <c r="AD1234" i="4"/>
  <c r="AD1779" i="4"/>
  <c r="AH1780" i="4" a="1"/>
  <c r="AH1780" i="4" s="1"/>
  <c r="AF1785" i="4"/>
  <c r="AG1184" i="4" a="1"/>
  <c r="AG1184" i="4" s="1"/>
  <c r="AD1744" i="4"/>
  <c r="AD1732" i="4"/>
  <c r="AG1188" i="4" a="1"/>
  <c r="AG1188" i="4" s="1"/>
  <c r="AG1915" i="4" a="1"/>
  <c r="AG1915" i="4" s="1"/>
  <c r="AK1915" i="4" a="1"/>
  <c r="AK1915" i="4" s="1"/>
  <c r="AI1172" i="4" a="1"/>
  <c r="AI1172" i="4" s="1"/>
  <c r="AE1764" i="4"/>
  <c r="AH1773" i="4" a="1"/>
  <c r="AH1773" i="4" s="1"/>
  <c r="AL1773" i="4" a="1"/>
  <c r="AL1773" i="4" s="1"/>
  <c r="AE1171" i="4"/>
  <c r="AH1950" i="4" a="1"/>
  <c r="AH1950" i="4" s="1"/>
  <c r="AL1772" i="4" a="1"/>
  <c r="AL1772" i="4" s="1"/>
  <c r="AM1948" i="4" a="1"/>
  <c r="AM1948" i="4" s="1"/>
  <c r="AD1752" i="4"/>
  <c r="AG1752" i="4" a="1"/>
  <c r="AG1752" i="4" s="1"/>
  <c r="AK1752" i="4" a="1"/>
  <c r="AK1752" i="4" s="1"/>
  <c r="AH1743" i="4" a="1"/>
  <c r="AH1743" i="4" s="1"/>
  <c r="AL1743" i="4" a="1"/>
  <c r="AL1743" i="4" s="1"/>
  <c r="AI1174" i="4" a="1"/>
  <c r="AI1174" i="4" s="1"/>
  <c r="AM1174" i="4" a="1"/>
  <c r="AM1174" i="4" s="1"/>
  <c r="AF1174" i="4"/>
  <c r="AL1728" i="4" a="1"/>
  <c r="AL1728" i="4" s="1"/>
  <c r="AD1166" i="4"/>
  <c r="AG1166" i="4" a="1"/>
  <c r="AG1166" i="4" s="1"/>
  <c r="AK1166" i="4" a="1"/>
  <c r="AK1166" i="4" s="1"/>
  <c r="AH114" i="4" a="1"/>
  <c r="AH114" i="4" s="1"/>
  <c r="AL114" i="4" a="1"/>
  <c r="AL114" i="4" s="1"/>
  <c r="AI972" i="4" a="1"/>
  <c r="AI972" i="4" s="1"/>
  <c r="AH943" i="4" a="1"/>
  <c r="AH943" i="4" s="1"/>
  <c r="AL987" i="4" a="1"/>
  <c r="AL987" i="4" s="1"/>
  <c r="AD2723" i="4"/>
  <c r="AG2723" i="4" a="1"/>
  <c r="AG2723" i="4" s="1"/>
  <c r="AK2723" i="4" a="1"/>
  <c r="AK2723" i="4" s="1"/>
  <c r="AH1229" i="4" a="1"/>
  <c r="AH1229" i="4" s="1"/>
  <c r="AL1229" i="4" a="1"/>
  <c r="AL1229" i="4" s="1"/>
  <c r="AE1229" i="4"/>
  <c r="AL1713" i="4" a="1"/>
  <c r="AL1713" i="4" s="1"/>
  <c r="AH644" i="4" a="1"/>
  <c r="AH644" i="4" s="1"/>
  <c r="AL644" i="4" a="1"/>
  <c r="AL644" i="4" s="1"/>
  <c r="AH2692" i="4" a="1"/>
  <c r="AH2692" i="4" s="1"/>
  <c r="AL2673" i="4" a="1"/>
  <c r="AL2673" i="4" s="1"/>
  <c r="AD2764" i="4"/>
  <c r="AG2764" i="4" a="1"/>
  <c r="AG2764" i="4" s="1"/>
  <c r="AK2764" i="4" a="1"/>
  <c r="AK2764" i="4" s="1"/>
  <c r="AJ701" i="4" a="1"/>
  <c r="AJ701" i="4" s="1"/>
  <c r="AN701" i="4" a="1"/>
  <c r="AN701" i="4" s="1"/>
  <c r="AF890" i="4"/>
  <c r="AM890" i="4" a="1"/>
  <c r="AM890" i="4" s="1"/>
  <c r="AI890" i="4" a="1"/>
  <c r="AI890" i="4" s="1"/>
  <c r="AG686" i="4" a="1"/>
  <c r="AG686" i="4" s="1"/>
  <c r="AK686" i="4" a="1"/>
  <c r="AK686" i="4" s="1"/>
  <c r="AD686" i="4"/>
  <c r="AF928" i="4"/>
  <c r="AH887" i="4" a="1"/>
  <c r="AH887" i="4" s="1"/>
  <c r="AL887" i="4" a="1"/>
  <c r="AL887" i="4" s="1"/>
  <c r="AE887" i="4"/>
  <c r="AH864" i="4" a="1"/>
  <c r="AH864" i="4" s="1"/>
  <c r="AL864" i="4" a="1"/>
  <c r="AL864" i="4" s="1"/>
  <c r="AE864" i="4"/>
  <c r="AH1993" i="4" a="1"/>
  <c r="AH1993" i="4" s="1"/>
  <c r="AL1993" i="4" a="1"/>
  <c r="AL1993" i="4" s="1"/>
  <c r="AE1188" i="4"/>
  <c r="AH1188" i="4" a="1"/>
  <c r="AH1188" i="4" s="1"/>
  <c r="AL1188" i="4" a="1"/>
  <c r="AL1188" i="4" s="1"/>
  <c r="AG1731" i="4" a="1"/>
  <c r="AG1731" i="4" s="1"/>
  <c r="AK1731" i="4" a="1"/>
  <c r="AK1731" i="4" s="1"/>
  <c r="AH1771" i="4" a="1"/>
  <c r="AH1771" i="4" s="1"/>
  <c r="AL1771" i="4" a="1"/>
  <c r="AL1771" i="4" s="1"/>
  <c r="AL1506" i="4" a="1"/>
  <c r="AL1506" i="4" s="1"/>
  <c r="AE1216" i="4"/>
  <c r="AH1216" i="4" a="1"/>
  <c r="AH1216" i="4" s="1"/>
  <c r="AL1216" i="4" a="1"/>
  <c r="AL1216" i="4" s="1"/>
  <c r="AH1505" i="4" a="1"/>
  <c r="AH1505" i="4" s="1"/>
  <c r="AL1505" i="4" a="1"/>
  <c r="AL1505" i="4" s="1"/>
  <c r="AE1505" i="4"/>
  <c r="AD1745" i="4"/>
  <c r="AG1745" i="4" a="1"/>
  <c r="AG1745" i="4" s="1"/>
  <c r="AK1745" i="4" a="1"/>
  <c r="AK1745" i="4" s="1"/>
  <c r="AH1191" i="4" a="1"/>
  <c r="AH1191" i="4" s="1"/>
  <c r="AL1191" i="4" a="1"/>
  <c r="AL1191" i="4" s="1"/>
  <c r="AE1191" i="4"/>
  <c r="AF1205" i="4"/>
  <c r="AI1205" i="4" a="1"/>
  <c r="AI1205" i="4" s="1"/>
  <c r="AM1205" i="4" a="1"/>
  <c r="AM1205" i="4" s="1"/>
  <c r="AD421" i="4"/>
  <c r="AG421" i="4" a="1"/>
  <c r="AG421" i="4" s="1"/>
  <c r="AK421" i="4" a="1"/>
  <c r="AK421" i="4" s="1"/>
  <c r="AH392" i="4" a="1"/>
  <c r="AH392" i="4" s="1"/>
  <c r="AL392" i="4" a="1"/>
  <c r="AL392" i="4" s="1"/>
  <c r="AE392" i="4"/>
  <c r="AE949" i="4"/>
  <c r="AH949" i="4" a="1"/>
  <c r="AH949" i="4" s="1"/>
  <c r="AL949" i="4" a="1"/>
  <c r="AL949" i="4" s="1"/>
  <c r="AH121" i="4" a="1"/>
  <c r="AH121" i="4" s="1"/>
  <c r="AL121" i="4" a="1"/>
  <c r="AL121" i="4" s="1"/>
  <c r="AF127" i="4"/>
  <c r="AI127" i="4" a="1"/>
  <c r="AI127" i="4" s="1"/>
  <c r="AM127" i="4" a="1"/>
  <c r="AM127" i="4" s="1"/>
  <c r="AI943" i="4" a="1"/>
  <c r="AI943" i="4" s="1"/>
  <c r="AM943" i="4" a="1"/>
  <c r="AM943" i="4" s="1"/>
  <c r="AF943" i="4"/>
  <c r="AD1706" i="4"/>
  <c r="AG1706" i="4" a="1"/>
  <c r="AG1706" i="4" s="1"/>
  <c r="AK1706" i="4" a="1"/>
  <c r="AK1706" i="4" s="1"/>
  <c r="AH2688" i="4" a="1"/>
  <c r="AH2688" i="4" s="1"/>
  <c r="AL2688" i="4" a="1"/>
  <c r="AL2688" i="4" s="1"/>
  <c r="AF2690" i="4"/>
  <c r="AI2690" i="4" a="1"/>
  <c r="AI2690" i="4" s="1"/>
  <c r="AM2690" i="4" a="1"/>
  <c r="AM2690" i="4" s="1"/>
  <c r="AI2692" i="4" a="1"/>
  <c r="AI2692" i="4" s="1"/>
  <c r="AM2692" i="4" a="1"/>
  <c r="AM2692" i="4" s="1"/>
  <c r="AF2692" i="4"/>
  <c r="AH669" i="4" a="1"/>
  <c r="AH669" i="4" s="1"/>
  <c r="AL669" i="4" a="1"/>
  <c r="AL669" i="4" s="1"/>
  <c r="AE669" i="4"/>
  <c r="AI866" i="4" a="1"/>
  <c r="AI866" i="4" s="1"/>
  <c r="AF682" i="4"/>
  <c r="AI682" i="4" a="1"/>
  <c r="AI682" i="4" s="1"/>
  <c r="AM682" i="4" a="1"/>
  <c r="AM682" i="4" s="1"/>
  <c r="AK2746" i="4" a="1"/>
  <c r="AK2746" i="4" s="1"/>
  <c r="AK2742" i="4" a="1"/>
  <c r="AK2742" i="4" s="1"/>
  <c r="AK1989" i="4" a="1"/>
  <c r="AK1989" i="4" s="1"/>
  <c r="AG2743" i="4" a="1"/>
  <c r="AG2743" i="4" s="1"/>
  <c r="AK2743" i="4" a="1"/>
  <c r="AK2743" i="4" s="1"/>
  <c r="AL2511" i="4" a="1"/>
  <c r="AL2511" i="4" s="1"/>
  <c r="AL1780" i="4" a="1"/>
  <c r="AL1780" i="4" s="1"/>
  <c r="AK1785" i="4" a="1"/>
  <c r="AK1785" i="4" s="1"/>
  <c r="AH1167" i="4" a="1"/>
  <c r="AH1167" i="4" s="1"/>
  <c r="AG1204" i="4" a="1"/>
  <c r="AG1204" i="4" s="1"/>
  <c r="AH1172" i="4" a="1"/>
  <c r="AH1172" i="4" s="1"/>
  <c r="AH1178" i="4" a="1"/>
  <c r="AH1178" i="4" s="1"/>
  <c r="AL1178" i="4" a="1"/>
  <c r="AL1178" i="4" s="1"/>
  <c r="AE1178" i="4"/>
  <c r="AG1764" i="4" a="1"/>
  <c r="AG1764" i="4" s="1"/>
  <c r="AK1764" i="4" a="1"/>
  <c r="AK1764" i="4" s="1"/>
  <c r="AG1219" i="4" a="1"/>
  <c r="AG1219" i="4" s="1"/>
  <c r="AG1171" i="4" a="1"/>
  <c r="AG1171" i="4" s="1"/>
  <c r="AK1171" i="4" a="1"/>
  <c r="AK1171" i="4" s="1"/>
  <c r="AJ1950" i="4" a="1"/>
  <c r="AJ1950" i="4" s="1"/>
  <c r="AN1950" i="4" a="1"/>
  <c r="AN1950" i="4" s="1"/>
  <c r="AH1212" i="4" a="1"/>
  <c r="AH1212" i="4" s="1"/>
  <c r="AL1212" i="4" a="1"/>
  <c r="AL1212" i="4" s="1"/>
  <c r="AE1212" i="4"/>
  <c r="AK1948" i="4" a="1"/>
  <c r="AK1948" i="4" s="1"/>
  <c r="AF1751" i="4"/>
  <c r="AI1751" i="4" a="1"/>
  <c r="AI1751" i="4" s="1"/>
  <c r="AM1751" i="4" a="1"/>
  <c r="AM1751" i="4" s="1"/>
  <c r="AD1753" i="4"/>
  <c r="AG1753" i="4" a="1"/>
  <c r="AG1753" i="4" s="1"/>
  <c r="AK1753" i="4" a="1"/>
  <c r="AK1753" i="4" s="1"/>
  <c r="AH1205" i="4" a="1"/>
  <c r="AH1205" i="4" s="1"/>
  <c r="AL1205" i="4" a="1"/>
  <c r="AL1205" i="4" s="1"/>
  <c r="AI1728" i="4" a="1"/>
  <c r="AI1728" i="4" s="1"/>
  <c r="AM1728" i="4" a="1"/>
  <c r="AM1728" i="4" s="1"/>
  <c r="AF1728" i="4"/>
  <c r="AI719" i="4" a="1"/>
  <c r="AI719" i="4" s="1"/>
  <c r="AM719" i="4" a="1"/>
  <c r="AM719" i="4" s="1"/>
  <c r="AF719" i="4"/>
  <c r="AD387" i="4"/>
  <c r="AG387" i="4" a="1"/>
  <c r="AG387" i="4" s="1"/>
  <c r="AK387" i="4" a="1"/>
  <c r="AK387" i="4" s="1"/>
  <c r="AH127" i="4" a="1"/>
  <c r="AH127" i="4" s="1"/>
  <c r="AL127" i="4" a="1"/>
  <c r="AL127" i="4" s="1"/>
  <c r="AF969" i="4"/>
  <c r="AI969" i="4" a="1"/>
  <c r="AI969" i="4" s="1"/>
  <c r="AM969" i="4" a="1"/>
  <c r="AM969" i="4" s="1"/>
  <c r="AI987" i="4" a="1"/>
  <c r="AI987" i="4" s="1"/>
  <c r="AM987" i="4" a="1"/>
  <c r="AM987" i="4" s="1"/>
  <c r="AF987" i="4"/>
  <c r="AI634" i="4" a="1"/>
  <c r="AI634" i="4" s="1"/>
  <c r="AD1227" i="4"/>
  <c r="AG1227" i="4" a="1"/>
  <c r="AG1227" i="4" s="1"/>
  <c r="AK1227" i="4" a="1"/>
  <c r="AK1227" i="4" s="1"/>
  <c r="AH2729" i="4" a="1"/>
  <c r="AH2729" i="4" s="1"/>
  <c r="AL2729" i="4" a="1"/>
  <c r="AL2729" i="4" s="1"/>
  <c r="AE2729" i="4"/>
  <c r="AH2690" i="4" a="1"/>
  <c r="AH2690" i="4" s="1"/>
  <c r="AL2690" i="4" a="1"/>
  <c r="AL2690" i="4" s="1"/>
  <c r="AI2673" i="4" a="1"/>
  <c r="AI2673" i="4" s="1"/>
  <c r="AM2673" i="4" a="1"/>
  <c r="AM2673" i="4" s="1"/>
  <c r="AF2673" i="4"/>
  <c r="AD306" i="4"/>
  <c r="AG306" i="4" a="1"/>
  <c r="AG306" i="4" s="1"/>
  <c r="AG831" i="4" a="1"/>
  <c r="AG831" i="4" s="1"/>
  <c r="AK831" i="4" a="1"/>
  <c r="AK831" i="4" s="1"/>
  <c r="AD831" i="4"/>
  <c r="AD226" i="4"/>
  <c r="AG226" i="4" a="1"/>
  <c r="AG226" i="4" s="1"/>
  <c r="AK226" i="4" a="1"/>
  <c r="AK226" i="4" s="1"/>
  <c r="AF687" i="4"/>
  <c r="AM687" i="4" a="1"/>
  <c r="AM687" i="4" s="1"/>
  <c r="AI687" i="4" a="1"/>
  <c r="AI687" i="4" s="1"/>
  <c r="AM1148" i="4" a="1"/>
  <c r="AM1148" i="4" s="1"/>
  <c r="AI2745" i="4" a="1"/>
  <c r="AI2745" i="4" s="1"/>
  <c r="AG2511" i="4" a="1"/>
  <c r="AG2511" i="4" s="1"/>
  <c r="AG2505" i="4" a="1"/>
  <c r="AG2505" i="4" s="1"/>
  <c r="AG2506" i="4" a="1"/>
  <c r="AG2506" i="4" s="1"/>
  <c r="AK1782" i="4" a="1"/>
  <c r="AK1782" i="4" s="1"/>
  <c r="AG1237" i="4" a="1"/>
  <c r="AG1237" i="4" s="1"/>
  <c r="AL1217" i="4" a="1"/>
  <c r="AL1217" i="4" s="1"/>
  <c r="AK1184" i="4" a="1"/>
  <c r="AK1184" i="4" s="1"/>
  <c r="AG1712" i="4" a="1"/>
  <c r="AG1712" i="4" s="1"/>
  <c r="AM1172" i="4" a="1"/>
  <c r="AM1172" i="4" s="1"/>
  <c r="AG1172" i="4" a="1"/>
  <c r="AG1172" i="4" s="1"/>
  <c r="AG1214" i="4" a="1"/>
  <c r="AG1214" i="4" s="1"/>
  <c r="AG1770" i="4" a="1"/>
  <c r="AG1770" i="4" s="1"/>
  <c r="AK1770" i="4" a="1"/>
  <c r="AK1770" i="4" s="1"/>
  <c r="AE1917" i="4"/>
  <c r="AH1917" i="4" a="1"/>
  <c r="AH1917" i="4" s="1"/>
  <c r="AL1917" i="4" a="1"/>
  <c r="AL1917" i="4" s="1"/>
  <c r="AL1183" i="4" a="1"/>
  <c r="AL1183" i="4" s="1"/>
  <c r="AH1735" i="4" a="1"/>
  <c r="AH1735" i="4" s="1"/>
  <c r="AL1735" i="4" a="1"/>
  <c r="AL1735" i="4" s="1"/>
  <c r="AE1735" i="4"/>
  <c r="AI1948" i="4" a="1"/>
  <c r="AI1948" i="4" s="1"/>
  <c r="AD1949" i="4"/>
  <c r="AG1949" i="4" a="1"/>
  <c r="AG1949" i="4" s="1"/>
  <c r="AK1949" i="4" a="1"/>
  <c r="AK1949" i="4" s="1"/>
  <c r="AD1746" i="4"/>
  <c r="AG1746" i="4" a="1"/>
  <c r="AG1746" i="4" s="1"/>
  <c r="AH1751" i="4" a="1"/>
  <c r="AH1751" i="4" s="1"/>
  <c r="AL1751" i="4" a="1"/>
  <c r="AL1751" i="4" s="1"/>
  <c r="AH1197" i="4" a="1"/>
  <c r="AH1197" i="4" s="1"/>
  <c r="AD1202" i="4"/>
  <c r="AG1202" i="4" a="1"/>
  <c r="AG1202" i="4" s="1"/>
  <c r="AK1202" i="4" a="1"/>
  <c r="AK1202" i="4" s="1"/>
  <c r="AH1756" i="4" a="1"/>
  <c r="AH1756" i="4" s="1"/>
  <c r="AL1756" i="4" a="1"/>
  <c r="AL1756" i="4" s="1"/>
  <c r="AE1756" i="4"/>
  <c r="AI1722" i="4" a="1"/>
  <c r="AI1722" i="4" s="1"/>
  <c r="AM1722" i="4" a="1"/>
  <c r="AM1722" i="4" s="1"/>
  <c r="AF1722" i="4"/>
  <c r="AH974" i="4" a="1"/>
  <c r="AH974" i="4" s="1"/>
  <c r="AL713" i="4" a="1"/>
  <c r="AL713" i="4" s="1"/>
  <c r="AD391" i="4"/>
  <c r="AG391" i="4" a="1"/>
  <c r="AG391" i="4" s="1"/>
  <c r="AK391" i="4" a="1"/>
  <c r="AK391" i="4" s="1"/>
  <c r="AE420" i="4"/>
  <c r="AH420" i="4" a="1"/>
  <c r="AH420" i="4" s="1"/>
  <c r="AL420" i="4" a="1"/>
  <c r="AL420" i="4" s="1"/>
  <c r="AH969" i="4" a="1"/>
  <c r="AH969" i="4" s="1"/>
  <c r="AL969" i="4" a="1"/>
  <c r="AL969" i="4" s="1"/>
  <c r="AH1228" i="4" a="1"/>
  <c r="AH1228" i="4" s="1"/>
  <c r="AI1660" i="4" a="1"/>
  <c r="AI1660" i="4" s="1"/>
  <c r="AM1660" i="4" a="1"/>
  <c r="AM1660" i="4" s="1"/>
  <c r="AF1660" i="4"/>
  <c r="AL1918" i="4" a="1"/>
  <c r="AL1918" i="4" s="1"/>
  <c r="AD1777" i="4"/>
  <c r="AG1777" i="4" a="1"/>
  <c r="AG1777" i="4" s="1"/>
  <c r="AK1777" i="4" a="1"/>
  <c r="AK1777" i="4" s="1"/>
  <c r="AH2730" i="4" a="1"/>
  <c r="AH2730" i="4" s="1"/>
  <c r="AL2730" i="4" a="1"/>
  <c r="AL2730" i="4" s="1"/>
  <c r="AE2730" i="4"/>
  <c r="AE2709" i="4"/>
  <c r="AL2709" i="4" a="1"/>
  <c r="AL2709" i="4" s="1"/>
  <c r="AH2709" i="4" a="1"/>
  <c r="AH2709" i="4" s="1"/>
  <c r="AF918" i="4"/>
  <c r="AM918" i="4" a="1"/>
  <c r="AM918" i="4" s="1"/>
  <c r="AI918" i="4" a="1"/>
  <c r="AI918" i="4" s="1"/>
  <c r="AE343" i="4"/>
  <c r="AL343" i="4" a="1"/>
  <c r="AL343" i="4" s="1"/>
  <c r="AH343" i="4" a="1"/>
  <c r="AH343" i="4" s="1"/>
  <c r="AF94" i="4"/>
  <c r="AM94" i="4" a="1"/>
  <c r="AM94" i="4" s="1"/>
  <c r="AI94" i="4" a="1"/>
  <c r="AI94" i="4" s="1"/>
  <c r="AJ374" i="4" a="1"/>
  <c r="AJ374" i="4" s="1"/>
  <c r="AN374" i="4" a="1"/>
  <c r="AN374" i="4" s="1"/>
  <c r="AE222" i="4"/>
  <c r="AH222" i="4" a="1"/>
  <c r="AH222" i="4" s="1"/>
  <c r="AL222" i="4" a="1"/>
  <c r="AL222" i="4" s="1"/>
  <c r="AF216" i="4"/>
  <c r="AI216" i="4" a="1"/>
  <c r="AI216" i="4" s="1"/>
  <c r="AM216" i="4" a="1"/>
  <c r="AM216" i="4" s="1"/>
  <c r="AD832" i="4"/>
  <c r="AG832" i="4" a="1"/>
  <c r="AG832" i="4" s="1"/>
  <c r="AK832" i="4" a="1"/>
  <c r="AK832" i="4" s="1"/>
  <c r="AF834" i="4"/>
  <c r="AI834" i="4" a="1"/>
  <c r="AI834" i="4" s="1"/>
  <c r="AM834" i="4" a="1"/>
  <c r="AM834" i="4" s="1"/>
  <c r="AH358" i="4" a="1"/>
  <c r="AH358" i="4" s="1"/>
  <c r="AL358" i="4" a="1"/>
  <c r="AL358" i="4" s="1"/>
  <c r="AE358" i="4"/>
  <c r="AE363" i="4"/>
  <c r="AH363" i="4" a="1"/>
  <c r="AH363" i="4" s="1"/>
  <c r="AL363" i="4" a="1"/>
  <c r="AL363" i="4" s="1"/>
  <c r="AE1374" i="4"/>
  <c r="AL1374" i="4" a="1"/>
  <c r="AL1374" i="4" s="1"/>
  <c r="AH1374" i="4" a="1"/>
  <c r="AH1374" i="4" s="1"/>
  <c r="AK2827" i="4" a="1"/>
  <c r="AK2827" i="4" s="1"/>
  <c r="AK2592" i="4" a="1"/>
  <c r="AK2592" i="4" s="1"/>
  <c r="AK2546" i="4" a="1"/>
  <c r="AK2546" i="4" s="1"/>
  <c r="AK2550" i="4" a="1"/>
  <c r="AK2550" i="4" s="1"/>
  <c r="AK2645" i="4" a="1"/>
  <c r="AK2645" i="4" s="1"/>
  <c r="AK2576" i="4" a="1"/>
  <c r="AK2576" i="4" s="1"/>
  <c r="AK2815" i="4" a="1"/>
  <c r="AK2815" i="4" s="1"/>
  <c r="AK2037" i="4" a="1"/>
  <c r="AK2037" i="4" s="1"/>
  <c r="AK2575" i="4" a="1"/>
  <c r="AK2575" i="4" s="1"/>
  <c r="AK2171" i="4" a="1"/>
  <c r="AK2171" i="4" s="1"/>
  <c r="AK2785" i="4" a="1"/>
  <c r="AK2785" i="4" s="1"/>
  <c r="AK797" i="4" a="1"/>
  <c r="AK797" i="4" s="1"/>
  <c r="AK794" i="4" a="1"/>
  <c r="AK794" i="4" s="1"/>
  <c r="AL206" i="4" a="1"/>
  <c r="AL206" i="4" s="1"/>
  <c r="AK652" i="4" a="1"/>
  <c r="AK652" i="4" s="1"/>
  <c r="AK2000" i="4" a="1"/>
  <c r="AK2000" i="4" s="1"/>
  <c r="AL2797" i="4" a="1"/>
  <c r="AL2797" i="4" s="1"/>
  <c r="AK2820" i="4" a="1"/>
  <c r="AK2820" i="4" s="1"/>
  <c r="AK2833" i="4" a="1"/>
  <c r="AK2833" i="4" s="1"/>
  <c r="AK2789" i="4" a="1"/>
  <c r="AK2789" i="4" s="1"/>
  <c r="AL2792" i="4" a="1"/>
  <c r="AL2792" i="4" s="1"/>
  <c r="AK2762" i="4" a="1"/>
  <c r="AK2762" i="4" s="1"/>
  <c r="AK1978" i="4" a="1"/>
  <c r="AK1978" i="4" s="1"/>
  <c r="AK2768" i="4" a="1"/>
  <c r="AK2768" i="4" s="1"/>
  <c r="AK2775" i="4" a="1"/>
  <c r="AK2775" i="4" s="1"/>
  <c r="AK2766" i="4" a="1"/>
  <c r="AK2766" i="4" s="1"/>
  <c r="AH1991" i="4" a="1"/>
  <c r="AH1991" i="4" s="1"/>
  <c r="AH2147" i="4" a="1"/>
  <c r="AH2147" i="4" s="1"/>
  <c r="AG2508" i="4" a="1"/>
  <c r="AG2508" i="4" s="1"/>
  <c r="AK2508" i="4" a="1"/>
  <c r="AK2508" i="4" s="1"/>
  <c r="AK2506" i="4" a="1"/>
  <c r="AK2506" i="4" s="1"/>
  <c r="AG1749" i="4" a="1"/>
  <c r="AG1749" i="4" s="1"/>
  <c r="AD1214" i="4"/>
  <c r="AM1950" i="4" a="1"/>
  <c r="AM1950" i="4" s="1"/>
  <c r="AK1183" i="4" a="1"/>
  <c r="AK1183" i="4" s="1"/>
  <c r="AK1209" i="4" a="1"/>
  <c r="AK1209" i="4" s="1"/>
  <c r="AH1948" i="4" a="1"/>
  <c r="AH1948" i="4" s="1"/>
  <c r="AD1739" i="4"/>
  <c r="AG1739" i="4" a="1"/>
  <c r="AG1739" i="4" s="1"/>
  <c r="AK1739" i="4" a="1"/>
  <c r="AK1739" i="4" s="1"/>
  <c r="AH1199" i="4" a="1"/>
  <c r="AH1199" i="4" s="1"/>
  <c r="AL1199" i="4" a="1"/>
  <c r="AL1199" i="4" s="1"/>
  <c r="AE1199" i="4"/>
  <c r="AH1176" i="4" a="1"/>
  <c r="AH1176" i="4" s="1"/>
  <c r="AL1176" i="4" a="1"/>
  <c r="AL1176" i="4" s="1"/>
  <c r="AF974" i="4"/>
  <c r="AH713" i="4" a="1"/>
  <c r="AH713" i="4" s="1"/>
  <c r="AL714" i="4" a="1"/>
  <c r="AL714" i="4" s="1"/>
  <c r="AD423" i="4"/>
  <c r="AG423" i="4" a="1"/>
  <c r="AG423" i="4" s="1"/>
  <c r="AK423" i="4" a="1"/>
  <c r="AK423" i="4" s="1"/>
  <c r="AH119" i="4" a="1"/>
  <c r="AH119" i="4" s="1"/>
  <c r="AL119" i="4" a="1"/>
  <c r="AL119" i="4" s="1"/>
  <c r="AE119" i="4"/>
  <c r="AI1228" i="4" a="1"/>
  <c r="AI1228" i="4" s="1"/>
  <c r="AM1228" i="4" a="1"/>
  <c r="AM1228" i="4" s="1"/>
  <c r="AF1228" i="4"/>
  <c r="AH1918" i="4" a="1"/>
  <c r="AH1918" i="4" s="1"/>
  <c r="AL2689" i="4" a="1"/>
  <c r="AL2689" i="4" s="1"/>
  <c r="AD2727" i="4"/>
  <c r="AG2727" i="4" a="1"/>
  <c r="AG2727" i="4" s="1"/>
  <c r="AK2727" i="4" a="1"/>
  <c r="AK2727" i="4" s="1"/>
  <c r="AE2728" i="4"/>
  <c r="AH2728" i="4" a="1"/>
  <c r="AH2728" i="4" s="1"/>
  <c r="AL2728" i="4" a="1"/>
  <c r="AL2728" i="4" s="1"/>
  <c r="AH2678" i="4" a="1"/>
  <c r="AH2678" i="4" s="1"/>
  <c r="AL2678" i="4" a="1"/>
  <c r="AL2678" i="4" s="1"/>
  <c r="AD285" i="4"/>
  <c r="AK285" i="4" a="1"/>
  <c r="AK285" i="4" s="1"/>
  <c r="AG285" i="4" a="1"/>
  <c r="AG285" i="4" s="1"/>
  <c r="AI221" i="4" a="1"/>
  <c r="AI221" i="4" s="1"/>
  <c r="AM221" i="4" a="1"/>
  <c r="AM221" i="4" s="1"/>
  <c r="AF221" i="4"/>
  <c r="AG271" i="4" a="1"/>
  <c r="AG271" i="4" s="1"/>
  <c r="AK271" i="4" a="1"/>
  <c r="AK271" i="4" s="1"/>
  <c r="AD271" i="4"/>
  <c r="AH327" i="4" a="1"/>
  <c r="AH327" i="4" s="1"/>
  <c r="AL327" i="4" a="1"/>
  <c r="AL327" i="4" s="1"/>
  <c r="AE327" i="4"/>
  <c r="AE670" i="4"/>
  <c r="AH670" i="4" a="1"/>
  <c r="AH670" i="4" s="1"/>
  <c r="AL670" i="4" a="1"/>
  <c r="AL670" i="4" s="1"/>
  <c r="AK796" i="4" a="1"/>
  <c r="AK796" i="4" s="1"/>
  <c r="AK208" i="4" a="1"/>
  <c r="AK208" i="4" s="1"/>
  <c r="AK1998" i="4" a="1"/>
  <c r="AK1998" i="4" s="1"/>
  <c r="AK2144" i="4" a="1"/>
  <c r="AK2144" i="4" s="1"/>
  <c r="AK2502" i="4" a="1"/>
  <c r="AK2502" i="4" s="1"/>
  <c r="AK2788" i="4" a="1"/>
  <c r="AK2788" i="4" s="1"/>
  <c r="AK2007" i="4" a="1"/>
  <c r="AK2007" i="4" s="1"/>
  <c r="AK1151" i="4" a="1"/>
  <c r="AK1151" i="4" s="1"/>
  <c r="AK1153" i="4" a="1"/>
  <c r="AK1153" i="4" s="1"/>
  <c r="AK2771" i="4" a="1"/>
  <c r="AK2771" i="4" s="1"/>
  <c r="AK2767" i="4" a="1"/>
  <c r="AK2767" i="4" s="1"/>
  <c r="AH2745" i="4" a="1"/>
  <c r="AH2745" i="4" s="1"/>
  <c r="AG1987" i="4" a="1"/>
  <c r="AG1987" i="4" s="1"/>
  <c r="AK1987" i="4" a="1"/>
  <c r="AK1987" i="4" s="1"/>
  <c r="AH2743" i="4" a="1"/>
  <c r="AH2743" i="4" s="1"/>
  <c r="AG2507" i="4" a="1"/>
  <c r="AG2507" i="4" s="1"/>
  <c r="AG1234" i="4" a="1"/>
  <c r="AG1234" i="4" s="1"/>
  <c r="AG1779" i="4" a="1"/>
  <c r="AG1779" i="4" s="1"/>
  <c r="AG1233" i="4" a="1"/>
  <c r="AG1233" i="4" s="1"/>
  <c r="AK1233" i="4" a="1"/>
  <c r="AK1233" i="4" s="1"/>
  <c r="AH1236" i="4" a="1"/>
  <c r="AH1236" i="4" s="1"/>
  <c r="AG1239" i="4" a="1"/>
  <c r="AG1239" i="4" s="1"/>
  <c r="AK1239" i="4" a="1"/>
  <c r="AK1239" i="4" s="1"/>
  <c r="AI1173" i="4" a="1"/>
  <c r="AI1173" i="4" s="1"/>
  <c r="AM1173" i="4" a="1"/>
  <c r="AM1173" i="4" s="1"/>
  <c r="AF1173" i="4"/>
  <c r="AH1204" i="4" a="1"/>
  <c r="AH1204" i="4" s="1"/>
  <c r="AL1204" i="4" a="1"/>
  <c r="AL1204" i="4" s="1"/>
  <c r="AH1759" i="4" a="1"/>
  <c r="AH1759" i="4" s="1"/>
  <c r="AL1759" i="4" a="1"/>
  <c r="AL1759" i="4" s="1"/>
  <c r="AE1759" i="4"/>
  <c r="AE1186" i="4"/>
  <c r="AH1186" i="4" a="1"/>
  <c r="AH1186" i="4" s="1"/>
  <c r="AH1215" i="4" a="1"/>
  <c r="AH1215" i="4" s="1"/>
  <c r="AL1215" i="4" a="1"/>
  <c r="AL1215" i="4" s="1"/>
  <c r="AE1215" i="4"/>
  <c r="AD1221" i="4"/>
  <c r="AG1221" i="4" a="1"/>
  <c r="AG1221" i="4" s="1"/>
  <c r="AK1221" i="4" a="1"/>
  <c r="AK1221" i="4" s="1"/>
  <c r="AL1504" i="4" a="1"/>
  <c r="AL1504" i="4" s="1"/>
  <c r="AD1738" i="4"/>
  <c r="AG1738" i="4" a="1"/>
  <c r="AG1738" i="4" s="1"/>
  <c r="AK1738" i="4" a="1"/>
  <c r="AK1738" i="4" s="1"/>
  <c r="AH1175" i="4" a="1"/>
  <c r="AH1175" i="4" s="1"/>
  <c r="AL1175" i="4" a="1"/>
  <c r="AL1175" i="4" s="1"/>
  <c r="AE1175" i="4"/>
  <c r="AH1168" i="4" a="1"/>
  <c r="AH1168" i="4" s="1"/>
  <c r="AL1168" i="4" a="1"/>
  <c r="AL1168" i="4" s="1"/>
  <c r="AF970" i="4"/>
  <c r="AI970" i="4" a="1"/>
  <c r="AI970" i="4" s="1"/>
  <c r="AM970" i="4" a="1"/>
  <c r="AM970" i="4" s="1"/>
  <c r="AI713" i="4" a="1"/>
  <c r="AI713" i="4" s="1"/>
  <c r="AM713" i="4" a="1"/>
  <c r="AM713" i="4" s="1"/>
  <c r="AF713" i="4"/>
  <c r="AI720" i="4" a="1"/>
  <c r="AI720" i="4" s="1"/>
  <c r="AD721" i="4"/>
  <c r="AG721" i="4" a="1"/>
  <c r="AG721" i="4" s="1"/>
  <c r="AK721" i="4" a="1"/>
  <c r="AK721" i="4" s="1"/>
  <c r="AH968" i="4" a="1"/>
  <c r="AH968" i="4" s="1"/>
  <c r="AL968" i="4" a="1"/>
  <c r="AL968" i="4" s="1"/>
  <c r="AE968" i="4"/>
  <c r="AF633" i="4"/>
  <c r="AI633" i="4" a="1"/>
  <c r="AI633" i="4" s="1"/>
  <c r="AM633" i="4" a="1"/>
  <c r="AM633" i="4" s="1"/>
  <c r="AI1918" i="4" a="1"/>
  <c r="AI1918" i="4" s="1"/>
  <c r="AM1918" i="4" a="1"/>
  <c r="AM1918" i="4" s="1"/>
  <c r="AF1918" i="4"/>
  <c r="AD2686" i="4"/>
  <c r="AG2686" i="4" a="1"/>
  <c r="AG2686" i="4" s="1"/>
  <c r="AK2686" i="4" a="1"/>
  <c r="AK2686" i="4" s="1"/>
  <c r="AH2677" i="4" a="1"/>
  <c r="AH2677" i="4" s="1"/>
  <c r="AL2677" i="4" a="1"/>
  <c r="AL2677" i="4" s="1"/>
  <c r="AE2677" i="4"/>
  <c r="AF232" i="4"/>
  <c r="AI232" i="4" a="1"/>
  <c r="AI232" i="4" s="1"/>
  <c r="AM232" i="4" a="1"/>
  <c r="AM232" i="4" s="1"/>
  <c r="AF362" i="4"/>
  <c r="AE906" i="4"/>
  <c r="AH906" i="4" a="1"/>
  <c r="AH906" i="4" s="1"/>
  <c r="AL906" i="4" a="1"/>
  <c r="AL906" i="4" s="1"/>
  <c r="AM297" i="4" a="1"/>
  <c r="AM297" i="4" s="1"/>
  <c r="AI297" i="4" a="1"/>
  <c r="AI297" i="4" s="1"/>
  <c r="AF297" i="4"/>
  <c r="AK2596" i="4" a="1"/>
  <c r="AK2596" i="4" s="1"/>
  <c r="AK2036" i="4" a="1"/>
  <c r="AK2036" i="4" s="1"/>
  <c r="AK2569" i="4" a="1"/>
  <c r="AK2569" i="4" s="1"/>
  <c r="AK2649" i="4" a="1"/>
  <c r="AK2649" i="4" s="1"/>
  <c r="AK1528" i="4" a="1"/>
  <c r="AK1528" i="4" s="1"/>
  <c r="AK635" i="4" a="1"/>
  <c r="AK635" i="4" s="1"/>
  <c r="AK648" i="4" a="1"/>
  <c r="AK648" i="4" s="1"/>
  <c r="AK206" i="4" a="1"/>
  <c r="AK206" i="4" s="1"/>
  <c r="AK1999" i="4" a="1"/>
  <c r="AK1999" i="4" s="1"/>
  <c r="AK2797" i="4" a="1"/>
  <c r="AK2797" i="4" s="1"/>
  <c r="AK2010" i="4" a="1"/>
  <c r="AK2010" i="4" s="1"/>
  <c r="AK2503" i="4" a="1"/>
  <c r="AK2503" i="4" s="1"/>
  <c r="AK2792" i="4" a="1"/>
  <c r="AK2792" i="4" s="1"/>
  <c r="AK1162" i="4" a="1"/>
  <c r="AK1162" i="4" s="1"/>
  <c r="AK1981" i="4" a="1"/>
  <c r="AK1981" i="4" s="1"/>
  <c r="AK2774" i="4" a="1"/>
  <c r="AK2774" i="4" s="1"/>
  <c r="AK2783" i="4" a="1"/>
  <c r="AK2783" i="4" s="1"/>
  <c r="AK2754" i="4" a="1"/>
  <c r="AK2754" i="4" s="1"/>
  <c r="AL2745" i="4" a="1"/>
  <c r="AL2745" i="4" s="1"/>
  <c r="AG2147" i="4" a="1"/>
  <c r="AG2147" i="4" s="1"/>
  <c r="AH1785" i="4" a="1"/>
  <c r="AH1785" i="4" s="1"/>
  <c r="AG1167" i="4" a="1"/>
  <c r="AG1167" i="4" s="1"/>
  <c r="AK1167" i="4" a="1"/>
  <c r="AK1167" i="4" s="1"/>
  <c r="AK1172" i="4" a="1"/>
  <c r="AK1172" i="4" s="1"/>
  <c r="AI1770" i="4" a="1"/>
  <c r="AI1770" i="4" s="1"/>
  <c r="AG1771" i="4" a="1"/>
  <c r="AG1771" i="4" s="1"/>
  <c r="AJ1948" i="4" a="1"/>
  <c r="AJ1948" i="4" s="1"/>
  <c r="AN1948" i="4" a="1"/>
  <c r="AN1948" i="4" s="1"/>
  <c r="AD1729" i="4"/>
  <c r="AG1729" i="4" a="1"/>
  <c r="AG1729" i="4" s="1"/>
  <c r="AK1729" i="4" a="1"/>
  <c r="AK1729" i="4" s="1"/>
  <c r="AH1165" i="4" a="1"/>
  <c r="AH1165" i="4" s="1"/>
  <c r="AL1165" i="4" a="1"/>
  <c r="AL1165" i="4" s="1"/>
  <c r="AE1165" i="4"/>
  <c r="AH1725" i="4" a="1"/>
  <c r="AH1725" i="4" s="1"/>
  <c r="AL1725" i="4" a="1"/>
  <c r="AL1725" i="4" s="1"/>
  <c r="AE1725" i="4"/>
  <c r="AL1774" i="4" a="1"/>
  <c r="AL1774" i="4" s="1"/>
  <c r="AH970" i="4" a="1"/>
  <c r="AH970" i="4" s="1"/>
  <c r="AL970" i="4" a="1"/>
  <c r="AL970" i="4" s="1"/>
  <c r="AI714" i="4" a="1"/>
  <c r="AI714" i="4" s="1"/>
  <c r="AM714" i="4" a="1"/>
  <c r="AM714" i="4" s="1"/>
  <c r="AF714" i="4"/>
  <c r="AD425" i="4"/>
  <c r="AG425" i="4" a="1"/>
  <c r="AG425" i="4" s="1"/>
  <c r="AK425" i="4" a="1"/>
  <c r="AK425" i="4" s="1"/>
  <c r="AH2703" i="4" a="1"/>
  <c r="AH2703" i="4" s="1"/>
  <c r="AL2703" i="4" a="1"/>
  <c r="AL2703" i="4" s="1"/>
  <c r="AE2703" i="4"/>
  <c r="AE1231" i="4"/>
  <c r="AH633" i="4" a="1"/>
  <c r="AH633" i="4" s="1"/>
  <c r="AL633" i="4" a="1"/>
  <c r="AL633" i="4" s="1"/>
  <c r="AI2689" i="4" a="1"/>
  <c r="AI2689" i="4" s="1"/>
  <c r="AM2689" i="4" a="1"/>
  <c r="AM2689" i="4" s="1"/>
  <c r="AF2689" i="4"/>
  <c r="AI2691" i="4" a="1"/>
  <c r="AI2691" i="4" s="1"/>
  <c r="AM2691" i="4" a="1"/>
  <c r="AM2691" i="4" s="1"/>
  <c r="AF2691" i="4"/>
  <c r="AH2704" i="4" a="1"/>
  <c r="AH2704" i="4" s="1"/>
  <c r="AL2704" i="4" a="1"/>
  <c r="AL2704" i="4" s="1"/>
  <c r="AE2704" i="4"/>
  <c r="AH2837" i="4" a="1"/>
  <c r="AH2837" i="4" s="1"/>
  <c r="AE898" i="4"/>
  <c r="AL898" i="4" a="1"/>
  <c r="AL898" i="4" s="1"/>
  <c r="AH898" i="4" a="1"/>
  <c r="AH898" i="4" s="1"/>
  <c r="AD820" i="4"/>
  <c r="AG820" i="4" a="1"/>
  <c r="AG820" i="4" s="1"/>
  <c r="AK820" i="4" a="1"/>
  <c r="AK820" i="4" s="1"/>
  <c r="AF351" i="4"/>
  <c r="AI351" i="4" a="1"/>
  <c r="AI351" i="4" s="1"/>
  <c r="AM351" i="4" a="1"/>
  <c r="AM351" i="4" s="1"/>
  <c r="AF236" i="4"/>
  <c r="AI236" i="4" a="1"/>
  <c r="AI236" i="4" s="1"/>
  <c r="AM236" i="4" a="1"/>
  <c r="AM236" i="4" s="1"/>
  <c r="AE842" i="4"/>
  <c r="AE1189" i="4"/>
  <c r="AF1750" i="4"/>
  <c r="AE1170" i="4"/>
  <c r="AE1754" i="4"/>
  <c r="AL1174" i="4" a="1"/>
  <c r="AL1174" i="4" s="1"/>
  <c r="AH1174" i="4" a="1"/>
  <c r="AH1174" i="4" s="1"/>
  <c r="AE1776" i="4"/>
  <c r="AF1223" i="4"/>
  <c r="AL719" i="4" a="1"/>
  <c r="AL719" i="4" s="1"/>
  <c r="AH719" i="4" a="1"/>
  <c r="AH719" i="4" s="1"/>
  <c r="AE717" i="4"/>
  <c r="AE715" i="4"/>
  <c r="AE419" i="4"/>
  <c r="AE725" i="4"/>
  <c r="AL1660" i="4" a="1"/>
  <c r="AL1660" i="4" s="1"/>
  <c r="AH1660" i="4" a="1"/>
  <c r="AH1660" i="4" s="1"/>
  <c r="AE1230" i="4"/>
  <c r="AE2726" i="4"/>
  <c r="AL2691" i="4" a="1"/>
  <c r="AL2691" i="4" s="1"/>
  <c r="AH2691" i="4" a="1"/>
  <c r="AH2691" i="4" s="1"/>
  <c r="AG898" i="4" a="1"/>
  <c r="AG898" i="4" s="1"/>
  <c r="AK898" i="4" a="1"/>
  <c r="AK898" i="4" s="1"/>
  <c r="AG343" i="4" a="1"/>
  <c r="AG343" i="4" s="1"/>
  <c r="AK343" i="4" a="1"/>
  <c r="AK343" i="4" s="1"/>
  <c r="AL305" i="4" a="1"/>
  <c r="AL305" i="4" s="1"/>
  <c r="AE305" i="4"/>
  <c r="AK884" i="4" a="1"/>
  <c r="AK884" i="4" s="1"/>
  <c r="AD884" i="4"/>
  <c r="AG896" i="4" a="1"/>
  <c r="AG896" i="4" s="1"/>
  <c r="AG675" i="4" a="1"/>
  <c r="AG675" i="4" s="1"/>
  <c r="AK675" i="4" a="1"/>
  <c r="AK675" i="4" s="1"/>
  <c r="AI374" i="4" a="1"/>
  <c r="AI374" i="4" s="1"/>
  <c r="AE931" i="4"/>
  <c r="AE220" i="4"/>
  <c r="AD218" i="4"/>
  <c r="AG218" i="4" a="1"/>
  <c r="AG218" i="4" s="1"/>
  <c r="AK218" i="4" a="1"/>
  <c r="AK218" i="4" s="1"/>
  <c r="AH928" i="4" a="1"/>
  <c r="AH928" i="4" s="1"/>
  <c r="AL928" i="4" a="1"/>
  <c r="AL928" i="4" s="1"/>
  <c r="AD847" i="4"/>
  <c r="AG847" i="4" a="1"/>
  <c r="AG847" i="4" s="1"/>
  <c r="AK847" i="4" a="1"/>
  <c r="AK847" i="4" s="1"/>
  <c r="AM234" i="4" a="1"/>
  <c r="AM234" i="4" s="1"/>
  <c r="AD840" i="4"/>
  <c r="AG840" i="4" a="1"/>
  <c r="AG840" i="4" s="1"/>
  <c r="AK840" i="4" a="1"/>
  <c r="AK840" i="4" s="1"/>
  <c r="AH835" i="4" a="1"/>
  <c r="AH835" i="4" s="1"/>
  <c r="AD71" i="4"/>
  <c r="AG71" i="4" a="1"/>
  <c r="AG71" i="4" s="1"/>
  <c r="AK71" i="4" a="1"/>
  <c r="AK71" i="4" s="1"/>
  <c r="AL702" i="4" a="1"/>
  <c r="AL702" i="4" s="1"/>
  <c r="AI280" i="4" a="1"/>
  <c r="AI280" i="4" s="1"/>
  <c r="AM280" i="4" a="1"/>
  <c r="AM280" i="4" s="1"/>
  <c r="AF280" i="4"/>
  <c r="AH277" i="4" a="1"/>
  <c r="AH277" i="4" s="1"/>
  <c r="AH862" i="4" a="1"/>
  <c r="AH862" i="4" s="1"/>
  <c r="AL862" i="4" a="1"/>
  <c r="AL862" i="4" s="1"/>
  <c r="AE862" i="4"/>
  <c r="AI683" i="4" a="1"/>
  <c r="AI683" i="4" s="1"/>
  <c r="AM683" i="4" a="1"/>
  <c r="AM683" i="4" s="1"/>
  <c r="AF683" i="4"/>
  <c r="AD316" i="4"/>
  <c r="AG316" i="4" a="1"/>
  <c r="AG316" i="4" s="1"/>
  <c r="AK316" i="4" a="1"/>
  <c r="AK316" i="4" s="1"/>
  <c r="AL325" i="4" a="1"/>
  <c r="AL325" i="4" s="1"/>
  <c r="AE324" i="4"/>
  <c r="AH324" i="4" a="1"/>
  <c r="AH324" i="4" s="1"/>
  <c r="AL324" i="4" a="1"/>
  <c r="AL324" i="4" s="1"/>
  <c r="AI927" i="4" a="1"/>
  <c r="AI927" i="4" s="1"/>
  <c r="AM927" i="4" a="1"/>
  <c r="AM927" i="4" s="1"/>
  <c r="AF927" i="4"/>
  <c r="AL700" i="4" a="1"/>
  <c r="AL700" i="4" s="1"/>
  <c r="AH682" i="4" a="1"/>
  <c r="AH682" i="4" s="1"/>
  <c r="AL682" i="4" a="1"/>
  <c r="AL682" i="4" s="1"/>
  <c r="AD253" i="4"/>
  <c r="AG253" i="4" a="1"/>
  <c r="AG253" i="4" s="1"/>
  <c r="AK253" i="4" a="1"/>
  <c r="AK253" i="4" s="1"/>
  <c r="AI246" i="4" a="1"/>
  <c r="AI246" i="4" s="1"/>
  <c r="AM246" i="4" a="1"/>
  <c r="AM246" i="4" s="1"/>
  <c r="AF246" i="4"/>
  <c r="AI856" i="4" a="1"/>
  <c r="AI856" i="4" s="1"/>
  <c r="AM856" i="4" a="1"/>
  <c r="AM856" i="4" s="1"/>
  <c r="AF856" i="4"/>
  <c r="AJ875" i="4" a="1"/>
  <c r="AJ875" i="4" s="1"/>
  <c r="AN875" i="4" a="1"/>
  <c r="AN875" i="4" s="1"/>
  <c r="AH357" i="4" a="1"/>
  <c r="AH357" i="4" s="1"/>
  <c r="AL357" i="4" a="1"/>
  <c r="AL357" i="4" s="1"/>
  <c r="AE357" i="4"/>
  <c r="AK1728" i="4" a="1"/>
  <c r="AK1728" i="4" s="1"/>
  <c r="AG1728" i="4" a="1"/>
  <c r="AG1728" i="4" s="1"/>
  <c r="AK1722" i="4" a="1"/>
  <c r="AK1722" i="4" s="1"/>
  <c r="AG1722" i="4" a="1"/>
  <c r="AG1722" i="4" s="1"/>
  <c r="AK974" i="4" a="1"/>
  <c r="AK974" i="4" s="1"/>
  <c r="AG974" i="4" a="1"/>
  <c r="AG974" i="4" s="1"/>
  <c r="AK713" i="4" a="1"/>
  <c r="AK713" i="4" s="1"/>
  <c r="AG713" i="4" a="1"/>
  <c r="AG713" i="4" s="1"/>
  <c r="AK714" i="4" a="1"/>
  <c r="AK714" i="4" s="1"/>
  <c r="AG714" i="4" a="1"/>
  <c r="AG714" i="4" s="1"/>
  <c r="AK426" i="4" a="1"/>
  <c r="AK426" i="4" s="1"/>
  <c r="AG426" i="4" a="1"/>
  <c r="AG426" i="4" s="1"/>
  <c r="AK972" i="4" a="1"/>
  <c r="AK972" i="4" s="1"/>
  <c r="AG972" i="4" a="1"/>
  <c r="AG972" i="4" s="1"/>
  <c r="AK943" i="4" a="1"/>
  <c r="AK943" i="4" s="1"/>
  <c r="AG943" i="4" a="1"/>
  <c r="AG943" i="4" s="1"/>
  <c r="AK987" i="4" a="1"/>
  <c r="AK987" i="4" s="1"/>
  <c r="AG987" i="4" a="1"/>
  <c r="AG987" i="4" s="1"/>
  <c r="AK1778" i="4" a="1"/>
  <c r="AK1778" i="4" s="1"/>
  <c r="AG1778" i="4" a="1"/>
  <c r="AG1778" i="4" s="1"/>
  <c r="AK1228" i="4" a="1"/>
  <c r="AK1228" i="4" s="1"/>
  <c r="AG1228" i="4" a="1"/>
  <c r="AG1228" i="4" s="1"/>
  <c r="AK1918" i="4" a="1"/>
  <c r="AK1918" i="4" s="1"/>
  <c r="AG1918" i="4" a="1"/>
  <c r="AG1918" i="4" s="1"/>
  <c r="AK2689" i="4" a="1"/>
  <c r="AK2689" i="4" s="1"/>
  <c r="AG2689" i="4" a="1"/>
  <c r="AG2689" i="4" s="1"/>
  <c r="AK2694" i="4" a="1"/>
  <c r="AK2694" i="4" s="1"/>
  <c r="AG2694" i="4" a="1"/>
  <c r="AG2694" i="4" s="1"/>
  <c r="AK2692" i="4" a="1"/>
  <c r="AK2692" i="4" s="1"/>
  <c r="AG2692" i="4" a="1"/>
  <c r="AG2692" i="4" s="1"/>
  <c r="AK2673" i="4" a="1"/>
  <c r="AK2673" i="4" s="1"/>
  <c r="AG2673" i="4" a="1"/>
  <c r="AG2673" i="4" s="1"/>
  <c r="AG2708" i="4" a="1"/>
  <c r="AG2708" i="4" s="1"/>
  <c r="AM701" i="4" a="1"/>
  <c r="AM701" i="4" s="1"/>
  <c r="AH701" i="4" a="1"/>
  <c r="AH701" i="4" s="1"/>
  <c r="AG709" i="4" a="1"/>
  <c r="AG709" i="4" s="1"/>
  <c r="AK709" i="4" a="1"/>
  <c r="AK709" i="4" s="1"/>
  <c r="AI657" i="4" a="1"/>
  <c r="AI657" i="4" s="1"/>
  <c r="AM657" i="4" a="1"/>
  <c r="AM657" i="4" s="1"/>
  <c r="AF657" i="4"/>
  <c r="AG210" i="4" a="1"/>
  <c r="AG210" i="4" s="1"/>
  <c r="AK210" i="4" a="1"/>
  <c r="AK210" i="4" s="1"/>
  <c r="AD210" i="4"/>
  <c r="AI815" i="4" a="1"/>
  <c r="AI815" i="4" s="1"/>
  <c r="AM815" i="4" a="1"/>
  <c r="AM815" i="4" s="1"/>
  <c r="AH232" i="4" a="1"/>
  <c r="AH232" i="4" s="1"/>
  <c r="AL232" i="4" a="1"/>
  <c r="AL232" i="4" s="1"/>
  <c r="AE65" i="4"/>
  <c r="AH351" i="4" a="1"/>
  <c r="AH351" i="4" s="1"/>
  <c r="AL351" i="4" a="1"/>
  <c r="AL351" i="4" s="1"/>
  <c r="AI835" i="4" a="1"/>
  <c r="AI835" i="4" s="1"/>
  <c r="AM835" i="4" a="1"/>
  <c r="AM835" i="4" s="1"/>
  <c r="AF835" i="4"/>
  <c r="AF883" i="4"/>
  <c r="AI883" i="4" a="1"/>
  <c r="AI883" i="4" s="1"/>
  <c r="AM883" i="4" a="1"/>
  <c r="AM883" i="4" s="1"/>
  <c r="AD76" i="4"/>
  <c r="AG76" i="4" a="1"/>
  <c r="AG76" i="4" s="1"/>
  <c r="AK76" i="4" a="1"/>
  <c r="AK76" i="4" s="1"/>
  <c r="AH901" i="4" a="1"/>
  <c r="AH901" i="4" s="1"/>
  <c r="AL901" i="4" a="1"/>
  <c r="AL901" i="4" s="1"/>
  <c r="AE901" i="4"/>
  <c r="AI900" i="4" a="1"/>
  <c r="AI900" i="4" s="1"/>
  <c r="AM900" i="4" a="1"/>
  <c r="AM900" i="4" s="1"/>
  <c r="AF900" i="4"/>
  <c r="AD353" i="4"/>
  <c r="AG353" i="4" a="1"/>
  <c r="AG353" i="4" s="1"/>
  <c r="AK353" i="4" a="1"/>
  <c r="AK353" i="4" s="1"/>
  <c r="AL257" i="4" a="1"/>
  <c r="AL257" i="4" s="1"/>
  <c r="AE257" i="4"/>
  <c r="AJ897" i="4" a="1"/>
  <c r="AJ897" i="4" s="1"/>
  <c r="AN897" i="4" a="1"/>
  <c r="AN897" i="4" s="1"/>
  <c r="AE66" i="4"/>
  <c r="AH66" i="4" a="1"/>
  <c r="AH66" i="4" s="1"/>
  <c r="AL66" i="4" a="1"/>
  <c r="AL66" i="4" s="1"/>
  <c r="AJ932" i="4" a="1"/>
  <c r="AJ932" i="4" s="1"/>
  <c r="AN932" i="4" a="1"/>
  <c r="AN932" i="4" s="1"/>
  <c r="AD344" i="4"/>
  <c r="AG344" i="4" a="1"/>
  <c r="AG344" i="4" s="1"/>
  <c r="AK344" i="4" a="1"/>
  <c r="AK344" i="4" s="1"/>
  <c r="AD209" i="4"/>
  <c r="AG209" i="4" a="1"/>
  <c r="AG209" i="4" s="1"/>
  <c r="AK209" i="4" a="1"/>
  <c r="AK209" i="4" s="1"/>
  <c r="AE1811" i="4"/>
  <c r="AH1811" i="4" a="1"/>
  <c r="AH1811" i="4" s="1"/>
  <c r="AL1811" i="4" a="1"/>
  <c r="AL1811" i="4" s="1"/>
  <c r="AH1365" i="4" a="1"/>
  <c r="AH1365" i="4" s="1"/>
  <c r="AL1365" i="4" a="1"/>
  <c r="AL1365" i="4" s="1"/>
  <c r="AE1365" i="4"/>
  <c r="AK1186" i="4" a="1"/>
  <c r="AK1186" i="4" s="1"/>
  <c r="AK1917" i="4" a="1"/>
  <c r="AK1917" i="4" s="1"/>
  <c r="AK1216" i="4" a="1"/>
  <c r="AK1216" i="4" s="1"/>
  <c r="AK1211" i="4" a="1"/>
  <c r="AK1211" i="4" s="1"/>
  <c r="AK1198" i="4" a="1"/>
  <c r="AK1198" i="4" s="1"/>
  <c r="AK1181" i="4" a="1"/>
  <c r="AK1181" i="4" s="1"/>
  <c r="AK1164" i="4" a="1"/>
  <c r="AK1164" i="4" s="1"/>
  <c r="AK1758" i="4" a="1"/>
  <c r="AK1758" i="4" s="1"/>
  <c r="AK1174" i="4" a="1"/>
  <c r="AK1174" i="4" s="1"/>
  <c r="AK1727" i="4" a="1"/>
  <c r="AK1727" i="4" s="1"/>
  <c r="AK719" i="4" a="1"/>
  <c r="AK719" i="4" s="1"/>
  <c r="AK712" i="4" a="1"/>
  <c r="AK712" i="4" s="1"/>
  <c r="AK115" i="4" a="1"/>
  <c r="AK115" i="4" s="1"/>
  <c r="AK720" i="4" a="1"/>
  <c r="AK720" i="4" s="1"/>
  <c r="AK988" i="4" a="1"/>
  <c r="AK988" i="4" s="1"/>
  <c r="AK976" i="4" a="1"/>
  <c r="AK976" i="4" s="1"/>
  <c r="AK418" i="4" a="1"/>
  <c r="AK418" i="4" s="1"/>
  <c r="AK1922" i="4" a="1"/>
  <c r="AK1922" i="4" s="1"/>
  <c r="AK634" i="4" a="1"/>
  <c r="AK634" i="4" s="1"/>
  <c r="AK1660" i="4" a="1"/>
  <c r="AK1660" i="4" s="1"/>
  <c r="AK2732" i="4" a="1"/>
  <c r="AK2732" i="4" s="1"/>
  <c r="AK2674" i="4" a="1"/>
  <c r="AK2674" i="4" s="1"/>
  <c r="AK2691" i="4" a="1"/>
  <c r="AK2691" i="4" s="1"/>
  <c r="AK1507" i="4" a="1"/>
  <c r="AK1507" i="4" s="1"/>
  <c r="AH918" i="4" a="1"/>
  <c r="AH918" i="4" s="1"/>
  <c r="AG307" i="4" a="1"/>
  <c r="AG307" i="4" s="1"/>
  <c r="AH890" i="4" a="1"/>
  <c r="AH890" i="4" s="1"/>
  <c r="AG305" i="4" a="1"/>
  <c r="AG305" i="4" s="1"/>
  <c r="AK305" i="4" a="1"/>
  <c r="AK305" i="4" s="1"/>
  <c r="AG94" i="4" a="1"/>
  <c r="AG94" i="4" s="1"/>
  <c r="AE92" i="4"/>
  <c r="AH92" i="4" a="1"/>
  <c r="AH92" i="4" s="1"/>
  <c r="AL92" i="4" a="1"/>
  <c r="AL92" i="4" s="1"/>
  <c r="AH374" i="4" a="1"/>
  <c r="AH374" i="4" s="1"/>
  <c r="AH107" i="4" a="1"/>
  <c r="AH107" i="4" s="1"/>
  <c r="AL107" i="4" a="1"/>
  <c r="AL107" i="4" s="1"/>
  <c r="AE107" i="4"/>
  <c r="AJ215" i="4" a="1"/>
  <c r="AJ215" i="4" s="1"/>
  <c r="AN215" i="4" a="1"/>
  <c r="AN215" i="4" s="1"/>
  <c r="AH657" i="4" a="1"/>
  <c r="AH657" i="4" s="1"/>
  <c r="AL657" i="4" a="1"/>
  <c r="AL657" i="4" s="1"/>
  <c r="AD212" i="4"/>
  <c r="AG212" i="4" a="1"/>
  <c r="AG212" i="4" s="1"/>
  <c r="AK212" i="4" a="1"/>
  <c r="AK212" i="4" s="1"/>
  <c r="AI858" i="4" a="1"/>
  <c r="AI858" i="4" s="1"/>
  <c r="AI819" i="4" a="1"/>
  <c r="AI819" i="4" s="1"/>
  <c r="AM819" i="4" a="1"/>
  <c r="AM819" i="4" s="1"/>
  <c r="AF819" i="4"/>
  <c r="AG837" i="4" a="1"/>
  <c r="AG837" i="4" s="1"/>
  <c r="AK837" i="4" a="1"/>
  <c r="AK837" i="4" s="1"/>
  <c r="AD837" i="4"/>
  <c r="AH703" i="4" a="1"/>
  <c r="AH703" i="4" s="1"/>
  <c r="AM238" i="4" a="1"/>
  <c r="AM238" i="4" s="1"/>
  <c r="AD668" i="4"/>
  <c r="AG668" i="4" a="1"/>
  <c r="AG668" i="4" s="1"/>
  <c r="AK668" i="4" a="1"/>
  <c r="AK668" i="4" s="1"/>
  <c r="AH883" i="4" a="1"/>
  <c r="AH883" i="4" s="1"/>
  <c r="AL883" i="4" a="1"/>
  <c r="AL883" i="4" s="1"/>
  <c r="AE925" i="4"/>
  <c r="AH925" i="4" a="1"/>
  <c r="AH925" i="4" s="1"/>
  <c r="AL925" i="4" a="1"/>
  <c r="AL925" i="4" s="1"/>
  <c r="AI702" i="4" a="1"/>
  <c r="AI702" i="4" s="1"/>
  <c r="AM702" i="4" a="1"/>
  <c r="AM702" i="4" s="1"/>
  <c r="AF702" i="4"/>
  <c r="AH281" i="4" a="1"/>
  <c r="AH281" i="4" s="1"/>
  <c r="AL281" i="4" a="1"/>
  <c r="AL281" i="4" s="1"/>
  <c r="AE281" i="4"/>
  <c r="AD845" i="4"/>
  <c r="AG845" i="4" a="1"/>
  <c r="AG845" i="4" s="1"/>
  <c r="AK845" i="4" a="1"/>
  <c r="AK845" i="4" s="1"/>
  <c r="AI700" i="4" a="1"/>
  <c r="AI700" i="4" s="1"/>
  <c r="AM700" i="4" a="1"/>
  <c r="AM700" i="4" s="1"/>
  <c r="AF700" i="4"/>
  <c r="AD251" i="4"/>
  <c r="AG251" i="4" a="1"/>
  <c r="AG251" i="4" s="1"/>
  <c r="AH252" i="4" a="1"/>
  <c r="AH252" i="4" s="1"/>
  <c r="AL252" i="4" a="1"/>
  <c r="AL252" i="4" s="1"/>
  <c r="AE252" i="4"/>
  <c r="AE85" i="4"/>
  <c r="AH85" i="4" a="1"/>
  <c r="AH85" i="4" s="1"/>
  <c r="AL85" i="4" a="1"/>
  <c r="AL85" i="4" s="1"/>
  <c r="AM1750" i="4" a="1"/>
  <c r="AM1750" i="4" s="1"/>
  <c r="AM1223" i="4" a="1"/>
  <c r="AM1223" i="4" s="1"/>
  <c r="AK2708" i="4" a="1"/>
  <c r="AK2708" i="4" s="1"/>
  <c r="AL701" i="4" a="1"/>
  <c r="AL701" i="4" s="1"/>
  <c r="AG701" i="4" a="1"/>
  <c r="AG701" i="4" s="1"/>
  <c r="AG314" i="4" a="1"/>
  <c r="AG314" i="4" s="1"/>
  <c r="AM374" i="4" a="1"/>
  <c r="AM374" i="4" s="1"/>
  <c r="AG374" i="4" a="1"/>
  <c r="AG374" i="4" s="1"/>
  <c r="AI215" i="4" a="1"/>
  <c r="AI215" i="4" s="1"/>
  <c r="AM215" i="4" a="1"/>
  <c r="AM215" i="4" s="1"/>
  <c r="AD214" i="4"/>
  <c r="AG214" i="4" a="1"/>
  <c r="AG214" i="4" s="1"/>
  <c r="AK214" i="4" a="1"/>
  <c r="AK214" i="4" s="1"/>
  <c r="AI822" i="4" a="1"/>
  <c r="AI822" i="4" s="1"/>
  <c r="AM822" i="4" a="1"/>
  <c r="AM822" i="4" s="1"/>
  <c r="AF822" i="4"/>
  <c r="AH81" i="4" a="1"/>
  <c r="AH81" i="4" s="1"/>
  <c r="AL304" i="4" a="1"/>
  <c r="AL304" i="4" s="1"/>
  <c r="AI239" i="4" a="1"/>
  <c r="AI239" i="4" s="1"/>
  <c r="AM239" i="4" a="1"/>
  <c r="AM239" i="4" s="1"/>
  <c r="AF239" i="4"/>
  <c r="AD260" i="4"/>
  <c r="AG260" i="4" a="1"/>
  <c r="AG260" i="4" s="1"/>
  <c r="AK260" i="4" a="1"/>
  <c r="AK260" i="4" s="1"/>
  <c r="AL361" i="4" a="1"/>
  <c r="AL361" i="4" s="1"/>
  <c r="AE680" i="4"/>
  <c r="AH309" i="4" a="1"/>
  <c r="AH309" i="4" s="1"/>
  <c r="AH880" i="4" a="1"/>
  <c r="AH880" i="4" s="1"/>
  <c r="AL880" i="4" a="1"/>
  <c r="AL880" i="4" s="1"/>
  <c r="AE880" i="4"/>
  <c r="AF695" i="4"/>
  <c r="AD99" i="4"/>
  <c r="AG99" i="4" a="1"/>
  <c r="AG99" i="4" s="1"/>
  <c r="AK99" i="4" a="1"/>
  <c r="AK99" i="4" s="1"/>
  <c r="AL346" i="4" a="1"/>
  <c r="AL346" i="4" s="1"/>
  <c r="AD296" i="4"/>
  <c r="AG296" i="4" a="1"/>
  <c r="AG296" i="4" s="1"/>
  <c r="AK296" i="4" a="1"/>
  <c r="AK296" i="4" s="1"/>
  <c r="AH903" i="4" a="1"/>
  <c r="AH903" i="4" s="1"/>
  <c r="AH838" i="4" a="1"/>
  <c r="AH838" i="4" s="1"/>
  <c r="AL838" i="4" a="1"/>
  <c r="AL838" i="4" s="1"/>
  <c r="AE838" i="4"/>
  <c r="AL254" i="4" a="1"/>
  <c r="AL254" i="4" s="1"/>
  <c r="AE254" i="4"/>
  <c r="AH254" i="4" a="1"/>
  <c r="AH254" i="4" s="1"/>
  <c r="AD895" i="4"/>
  <c r="AG895" i="4" a="1"/>
  <c r="AG895" i="4" s="1"/>
  <c r="AI846" i="4" a="1"/>
  <c r="AI846" i="4" s="1"/>
  <c r="AM846" i="4" a="1"/>
  <c r="AM846" i="4" s="1"/>
  <c r="AF846" i="4"/>
  <c r="AD262" i="4"/>
  <c r="AG262" i="4" a="1"/>
  <c r="AG262" i="4" s="1"/>
  <c r="AK262" i="4" a="1"/>
  <c r="AK262" i="4" s="1"/>
  <c r="AI84" i="4" a="1"/>
  <c r="AI84" i="4" s="1"/>
  <c r="AM685" i="4" a="1"/>
  <c r="AM685" i="4" s="1"/>
  <c r="AF685" i="4"/>
  <c r="AI685" i="4" a="1"/>
  <c r="AI685" i="4" s="1"/>
  <c r="AE904" i="4"/>
  <c r="AH904" i="4" a="1"/>
  <c r="AH904" i="4" s="1"/>
  <c r="AL904" i="4" a="1"/>
  <c r="AL904" i="4" s="1"/>
  <c r="AH1248" i="4" a="1"/>
  <c r="AH1248" i="4" s="1"/>
  <c r="AL1248" i="4" a="1"/>
  <c r="AL1248" i="4" s="1"/>
  <c r="AE1248" i="4"/>
  <c r="AH1344" i="4" a="1"/>
  <c r="AH1344" i="4" s="1"/>
  <c r="AL1344" i="4" a="1"/>
  <c r="AL1344" i="4" s="1"/>
  <c r="AE1344" i="4"/>
  <c r="AK1238" i="4" a="1"/>
  <c r="AK1238" i="4" s="1"/>
  <c r="AK1905" i="4" a="1"/>
  <c r="AK1905" i="4" s="1"/>
  <c r="AK1177" i="4" a="1"/>
  <c r="AK1177" i="4" s="1"/>
  <c r="AK1757" i="4" a="1"/>
  <c r="AK1757" i="4" s="1"/>
  <c r="AK1705" i="4" a="1"/>
  <c r="AK1705" i="4" s="1"/>
  <c r="AK1196" i="4" a="1"/>
  <c r="AK1196" i="4" s="1"/>
  <c r="AK1187" i="4" a="1"/>
  <c r="AK1187" i="4" s="1"/>
  <c r="AK1203" i="4" a="1"/>
  <c r="AK1203" i="4" s="1"/>
  <c r="AK1506" i="4" a="1"/>
  <c r="AK1506" i="4" s="1"/>
  <c r="AK1769" i="4" a="1"/>
  <c r="AK1769" i="4" s="1"/>
  <c r="AK1504" i="4" a="1"/>
  <c r="AK1504" i="4" s="1"/>
  <c r="AK1194" i="4" a="1"/>
  <c r="AK1194" i="4" s="1"/>
  <c r="AL1189" i="4" a="1"/>
  <c r="AL1189" i="4" s="1"/>
  <c r="AK1200" i="4" a="1"/>
  <c r="AK1200" i="4" s="1"/>
  <c r="AL1193" i="4" a="1"/>
  <c r="AL1193" i="4" s="1"/>
  <c r="AK1185" i="4" a="1"/>
  <c r="AK1185" i="4" s="1"/>
  <c r="AL1170" i="4" a="1"/>
  <c r="AL1170" i="4" s="1"/>
  <c r="AK1197" i="4" a="1"/>
  <c r="AK1197" i="4" s="1"/>
  <c r="AL1754" i="4" a="1"/>
  <c r="AL1754" i="4" s="1"/>
  <c r="AK1755" i="4" a="1"/>
  <c r="AK1755" i="4" s="1"/>
  <c r="AK1169" i="4" a="1"/>
  <c r="AK1169" i="4" s="1"/>
  <c r="AL1776" i="4" a="1"/>
  <c r="AL1776" i="4" s="1"/>
  <c r="AK1774" i="4" a="1"/>
  <c r="AK1774" i="4" s="1"/>
  <c r="AK120" i="4" a="1"/>
  <c r="AK120" i="4" s="1"/>
  <c r="AL717" i="4" a="1"/>
  <c r="AL717" i="4" s="1"/>
  <c r="AK112" i="4" a="1"/>
  <c r="AK112" i="4" s="1"/>
  <c r="AK949" i="4" a="1"/>
  <c r="AK949" i="4" s="1"/>
  <c r="AL715" i="4" a="1"/>
  <c r="AL715" i="4" s="1"/>
  <c r="AK975" i="4" a="1"/>
  <c r="AK975" i="4" s="1"/>
  <c r="AK420" i="4" a="1"/>
  <c r="AK420" i="4" s="1"/>
  <c r="AL419" i="4" a="1"/>
  <c r="AL419" i="4" s="1"/>
  <c r="AK971" i="4" a="1"/>
  <c r="AK971" i="4" s="1"/>
  <c r="AK126" i="4" a="1"/>
  <c r="AK126" i="4" s="1"/>
  <c r="AL725" i="4" a="1"/>
  <c r="AL725" i="4" s="1"/>
  <c r="AK1231" i="4" a="1"/>
  <c r="AK1231" i="4" s="1"/>
  <c r="AK1142" i="4" a="1"/>
  <c r="AK1142" i="4" s="1"/>
  <c r="AK1713" i="4" a="1"/>
  <c r="AK1713" i="4" s="1"/>
  <c r="AL1230" i="4" a="1"/>
  <c r="AL1230" i="4" s="1"/>
  <c r="AK2731" i="4" a="1"/>
  <c r="AK2731" i="4" s="1"/>
  <c r="AK2687" i="4" a="1"/>
  <c r="AK2687" i="4" s="1"/>
  <c r="AL2726" i="4" a="1"/>
  <c r="AL2726" i="4" s="1"/>
  <c r="AK2672" i="4" a="1"/>
  <c r="AK2672" i="4" s="1"/>
  <c r="AG2709" i="4" a="1"/>
  <c r="AG2709" i="4" s="1"/>
  <c r="AK2709" i="4" a="1"/>
  <c r="AK2709" i="4" s="1"/>
  <c r="AL918" i="4" a="1"/>
  <c r="AL918" i="4" s="1"/>
  <c r="AL890" i="4" a="1"/>
  <c r="AL890" i="4" s="1"/>
  <c r="AL869" i="4" a="1"/>
  <c r="AL869" i="4" s="1"/>
  <c r="AH931" i="4" a="1"/>
  <c r="AH931" i="4" s="1"/>
  <c r="AF211" i="4"/>
  <c r="AL659" i="4" a="1"/>
  <c r="AL659" i="4" s="1"/>
  <c r="AL815" i="4" a="1"/>
  <c r="AL815" i="4" s="1"/>
  <c r="AG223" i="4" a="1"/>
  <c r="AG223" i="4" s="1"/>
  <c r="AK223" i="4" a="1"/>
  <c r="AK223" i="4" s="1"/>
  <c r="AD223" i="4"/>
  <c r="AH216" i="4" a="1"/>
  <c r="AH216" i="4" s="1"/>
  <c r="AL216" i="4" a="1"/>
  <c r="AL216" i="4" s="1"/>
  <c r="AD917" i="4"/>
  <c r="AG917" i="4" a="1"/>
  <c r="AG917" i="4" s="1"/>
  <c r="AK917" i="4" a="1"/>
  <c r="AK917" i="4" s="1"/>
  <c r="AL667" i="4" a="1"/>
  <c r="AL667" i="4" s="1"/>
  <c r="AH236" i="4" a="1"/>
  <c r="AH236" i="4" s="1"/>
  <c r="AL236" i="4" a="1"/>
  <c r="AL236" i="4" s="1"/>
  <c r="AI81" i="4" a="1"/>
  <c r="AI81" i="4" s="1"/>
  <c r="AM81" i="4" a="1"/>
  <c r="AM81" i="4" s="1"/>
  <c r="AF81" i="4"/>
  <c r="AH361" i="4" a="1"/>
  <c r="AH361" i="4" s="1"/>
  <c r="AE848" i="4"/>
  <c r="AD77" i="4"/>
  <c r="AG77" i="4" a="1"/>
  <c r="AG77" i="4" s="1"/>
  <c r="AK77" i="4" a="1"/>
  <c r="AK77" i="4" s="1"/>
  <c r="AL282" i="4" a="1"/>
  <c r="AL282" i="4" s="1"/>
  <c r="AH346" i="4" a="1"/>
  <c r="AH346" i="4" s="1"/>
  <c r="AH899" i="4" a="1"/>
  <c r="AH899" i="4" s="1"/>
  <c r="AL899" i="4" a="1"/>
  <c r="AL899" i="4" s="1"/>
  <c r="AE899" i="4"/>
  <c r="AI903" i="4" a="1"/>
  <c r="AI903" i="4" s="1"/>
  <c r="AM903" i="4" a="1"/>
  <c r="AM903" i="4" s="1"/>
  <c r="AF903" i="4"/>
  <c r="AF370" i="4"/>
  <c r="AM370" i="4" a="1"/>
  <c r="AM370" i="4" s="1"/>
  <c r="AI370" i="4" a="1"/>
  <c r="AI370" i="4" s="1"/>
  <c r="AF913" i="4"/>
  <c r="AM913" i="4" a="1"/>
  <c r="AM913" i="4" s="1"/>
  <c r="AI913" i="4" a="1"/>
  <c r="AI913" i="4" s="1"/>
  <c r="AH1322" i="4" a="1"/>
  <c r="AH1322" i="4" s="1"/>
  <c r="AL1322" i="4" a="1"/>
  <c r="AL1322" i="4" s="1"/>
  <c r="AE1322" i="4"/>
  <c r="AH94" i="4" a="1"/>
  <c r="AH94" i="4" s="1"/>
  <c r="AL94" i="4" a="1"/>
  <c r="AL94" i="4" s="1"/>
  <c r="AD61" i="4"/>
  <c r="AG61" i="4" a="1"/>
  <c r="AG61" i="4" s="1"/>
  <c r="AK61" i="4" a="1"/>
  <c r="AK61" i="4" s="1"/>
  <c r="AH221" i="4" a="1"/>
  <c r="AH221" i="4" s="1"/>
  <c r="AL221" i="4" a="1"/>
  <c r="AL221" i="4" s="1"/>
  <c r="AF60" i="4"/>
  <c r="AM60" i="4" a="1"/>
  <c r="AM60" i="4" s="1"/>
  <c r="AD372" i="4"/>
  <c r="AG372" i="4" a="1"/>
  <c r="AG372" i="4" s="1"/>
  <c r="AK372" i="4" a="1"/>
  <c r="AK372" i="4" s="1"/>
  <c r="AD308" i="4"/>
  <c r="AG308" i="4" a="1"/>
  <c r="AG308" i="4" s="1"/>
  <c r="AK308" i="4" a="1"/>
  <c r="AK308" i="4" s="1"/>
  <c r="AF375" i="4"/>
  <c r="AI375" i="4" a="1"/>
  <c r="AI375" i="4" s="1"/>
  <c r="AM375" i="4" a="1"/>
  <c r="AM375" i="4" s="1"/>
  <c r="AD679" i="4"/>
  <c r="AG679" i="4" a="1"/>
  <c r="AG679" i="4" s="1"/>
  <c r="AK679" i="4" a="1"/>
  <c r="AK679" i="4" s="1"/>
  <c r="AH834" i="4" a="1"/>
  <c r="AH834" i="4" s="1"/>
  <c r="AL834" i="4" a="1"/>
  <c r="AL834" i="4" s="1"/>
  <c r="AI361" i="4" a="1"/>
  <c r="AI361" i="4" s="1"/>
  <c r="AM361" i="4" a="1"/>
  <c r="AM361" i="4" s="1"/>
  <c r="AF361" i="4"/>
  <c r="AF870" i="4"/>
  <c r="AI870" i="4" a="1"/>
  <c r="AI870" i="4" s="1"/>
  <c r="AM870" i="4" a="1"/>
  <c r="AM870" i="4" s="1"/>
  <c r="AH823" i="4" a="1"/>
  <c r="AH823" i="4" s="1"/>
  <c r="AL823" i="4" a="1"/>
  <c r="AL823" i="4" s="1"/>
  <c r="AE823" i="4"/>
  <c r="AF366" i="4"/>
  <c r="AD89" i="4"/>
  <c r="AG89" i="4" a="1"/>
  <c r="AG89" i="4" s="1"/>
  <c r="AK89" i="4" a="1"/>
  <c r="AK89" i="4" s="1"/>
  <c r="AI346" i="4" a="1"/>
  <c r="AI346" i="4" s="1"/>
  <c r="AM346" i="4" a="1"/>
  <c r="AM346" i="4" s="1"/>
  <c r="AF346" i="4"/>
  <c r="AF704" i="4"/>
  <c r="AI704" i="4" a="1"/>
  <c r="AI704" i="4" s="1"/>
  <c r="AM704" i="4" a="1"/>
  <c r="AM704" i="4" s="1"/>
  <c r="AD72" i="4"/>
  <c r="AG72" i="4" a="1"/>
  <c r="AG72" i="4" s="1"/>
  <c r="AK72" i="4" a="1"/>
  <c r="AK72" i="4" s="1"/>
  <c r="AG268" i="4" a="1"/>
  <c r="AG268" i="4" s="1"/>
  <c r="AK268" i="4" a="1"/>
  <c r="AK268" i="4" s="1"/>
  <c r="AD268" i="4"/>
  <c r="AE73" i="4"/>
  <c r="AH73" i="4" a="1"/>
  <c r="AH73" i="4" s="1"/>
  <c r="AL73" i="4" a="1"/>
  <c r="AL73" i="4" s="1"/>
  <c r="AI74" i="4" a="1"/>
  <c r="AI74" i="4" s="1"/>
  <c r="AM74" i="4" a="1"/>
  <c r="AM74" i="4" s="1"/>
  <c r="AF74" i="4"/>
  <c r="AG918" i="4" a="1"/>
  <c r="AG918" i="4" s="1"/>
  <c r="AK918" i="4" a="1"/>
  <c r="AK918" i="4" s="1"/>
  <c r="AG890" i="4" a="1"/>
  <c r="AG890" i="4" s="1"/>
  <c r="AK890" i="4" a="1"/>
  <c r="AK890" i="4" s="1"/>
  <c r="AK374" i="4" a="1"/>
  <c r="AK374" i="4" s="1"/>
  <c r="AH211" i="4" a="1"/>
  <c r="AH211" i="4" s="1"/>
  <c r="AL211" i="4" a="1"/>
  <c r="AL211" i="4" s="1"/>
  <c r="AG817" i="4" a="1"/>
  <c r="AG817" i="4" s="1"/>
  <c r="AK817" i="4" a="1"/>
  <c r="AK817" i="4" s="1"/>
  <c r="AD817" i="4"/>
  <c r="AL60" i="4" a="1"/>
  <c r="AL60" i="4" s="1"/>
  <c r="AD258" i="4"/>
  <c r="AG258" i="4" a="1"/>
  <c r="AG258" i="4" s="1"/>
  <c r="AK258" i="4" a="1"/>
  <c r="AK258" i="4" s="1"/>
  <c r="AH375" i="4" a="1"/>
  <c r="AH375" i="4" s="1"/>
  <c r="AL375" i="4" a="1"/>
  <c r="AL375" i="4" s="1"/>
  <c r="AI667" i="4" a="1"/>
  <c r="AI667" i="4" s="1"/>
  <c r="AM667" i="4" a="1"/>
  <c r="AM667" i="4" s="1"/>
  <c r="AF667" i="4"/>
  <c r="AD272" i="4"/>
  <c r="AG272" i="4" a="1"/>
  <c r="AG272" i="4" s="1"/>
  <c r="AK272" i="4" a="1"/>
  <c r="AK272" i="4" s="1"/>
  <c r="AH870" i="4" a="1"/>
  <c r="AH870" i="4" s="1"/>
  <c r="AL870" i="4" a="1"/>
  <c r="AL870" i="4" s="1"/>
  <c r="AI696" i="4" a="1"/>
  <c r="AI696" i="4" s="1"/>
  <c r="AM696" i="4" a="1"/>
  <c r="AM696" i="4" s="1"/>
  <c r="AF696" i="4"/>
  <c r="AD98" i="4"/>
  <c r="AG98" i="4" a="1"/>
  <c r="AG98" i="4" s="1"/>
  <c r="AK98" i="4" a="1"/>
  <c r="AK98" i="4" s="1"/>
  <c r="AH704" i="4" a="1"/>
  <c r="AH704" i="4" s="1"/>
  <c r="AL704" i="4" a="1"/>
  <c r="AL704" i="4" s="1"/>
  <c r="AL693" i="4" a="1"/>
  <c r="AL693" i="4" s="1"/>
  <c r="AE693" i="4"/>
  <c r="AH693" i="4" a="1"/>
  <c r="AH693" i="4" s="1"/>
  <c r="AG95" i="4" a="1"/>
  <c r="AG95" i="4" s="1"/>
  <c r="AK95" i="4" a="1"/>
  <c r="AK95" i="4" s="1"/>
  <c r="AD95" i="4"/>
  <c r="AE335" i="4"/>
  <c r="AH335" i="4" a="1"/>
  <c r="AH335" i="4" s="1"/>
  <c r="AL335" i="4" a="1"/>
  <c r="AL335" i="4" s="1"/>
  <c r="AH1253" i="4" a="1"/>
  <c r="AH1253" i="4" s="1"/>
  <c r="AL819" i="4" a="1"/>
  <c r="AL819" i="4" s="1"/>
  <c r="AH819" i="4" a="1"/>
  <c r="AH819" i="4" s="1"/>
  <c r="AL238" i="4" a="1"/>
  <c r="AL238" i="4" s="1"/>
  <c r="AH238" i="4" a="1"/>
  <c r="AH238" i="4" s="1"/>
  <c r="AL239" i="4" a="1"/>
  <c r="AL239" i="4" s="1"/>
  <c r="AH239" i="4" a="1"/>
  <c r="AH239" i="4" s="1"/>
  <c r="AL683" i="4" a="1"/>
  <c r="AL683" i="4" s="1"/>
  <c r="AH683" i="4" a="1"/>
  <c r="AH683" i="4" s="1"/>
  <c r="AL696" i="4" a="1"/>
  <c r="AL696" i="4" s="1"/>
  <c r="AH696" i="4" a="1"/>
  <c r="AH696" i="4" s="1"/>
  <c r="AL900" i="4" a="1"/>
  <c r="AL900" i="4" s="1"/>
  <c r="AH900" i="4" a="1"/>
  <c r="AH900" i="4" s="1"/>
  <c r="AK297" i="4" a="1"/>
  <c r="AK297" i="4" s="1"/>
  <c r="AK80" i="4" a="1"/>
  <c r="AK80" i="4" s="1"/>
  <c r="AL267" i="4" a="1"/>
  <c r="AL267" i="4" s="1"/>
  <c r="AE267" i="4"/>
  <c r="AH370" i="4" a="1"/>
  <c r="AH370" i="4" s="1"/>
  <c r="AL370" i="4" a="1"/>
  <c r="AL370" i="4" s="1"/>
  <c r="AF96" i="4"/>
  <c r="AM333" i="4" a="1"/>
  <c r="AM333" i="4" s="1"/>
  <c r="AG333" i="4" a="1"/>
  <c r="AG333" i="4" s="1"/>
  <c r="AH846" i="4" a="1"/>
  <c r="AH846" i="4" s="1"/>
  <c r="AH246" i="4" a="1"/>
  <c r="AH246" i="4" s="1"/>
  <c r="AG335" i="4" a="1"/>
  <c r="AG335" i="4" s="1"/>
  <c r="AK335" i="4" a="1"/>
  <c r="AK335" i="4" s="1"/>
  <c r="AK911" i="4" a="1"/>
  <c r="AK911" i="4" s="1"/>
  <c r="AH334" i="4" a="1"/>
  <c r="AH334" i="4" s="1"/>
  <c r="AL334" i="4" a="1"/>
  <c r="AL334" i="4" s="1"/>
  <c r="AE334" i="4"/>
  <c r="AD889" i="4"/>
  <c r="AG889" i="4" a="1"/>
  <c r="AG889" i="4" s="1"/>
  <c r="AK889" i="4" a="1"/>
  <c r="AK889" i="4" s="1"/>
  <c r="AG687" i="4" a="1"/>
  <c r="AG687" i="4" s="1"/>
  <c r="AH291" i="4" a="1"/>
  <c r="AH291" i="4" s="1"/>
  <c r="AL291" i="4" a="1"/>
  <c r="AL291" i="4" s="1"/>
  <c r="AE291" i="4"/>
  <c r="AE328" i="4"/>
  <c r="AI661" i="4" a="1"/>
  <c r="AI661" i="4" s="1"/>
  <c r="AM661" i="4" a="1"/>
  <c r="AM661" i="4" s="1"/>
  <c r="AF661" i="4"/>
  <c r="AD1495" i="4"/>
  <c r="AG1495" i="4" a="1"/>
  <c r="AG1495" i="4" s="1"/>
  <c r="AK1495" i="4" a="1"/>
  <c r="AK1495" i="4" s="1"/>
  <c r="AF1246" i="4"/>
  <c r="AI1246" i="4" a="1"/>
  <c r="AI1246" i="4" s="1"/>
  <c r="AJ1355" i="4" a="1"/>
  <c r="AJ1355" i="4" s="1"/>
  <c r="AN1355" i="4" a="1"/>
  <c r="AN1355" i="4" s="1"/>
  <c r="AD1297" i="4"/>
  <c r="AG1297" i="4" a="1"/>
  <c r="AG1297" i="4" s="1"/>
  <c r="AK1297" i="4" a="1"/>
  <c r="AK1297" i="4" s="1"/>
  <c r="AK234" i="4" a="1"/>
  <c r="AK234" i="4" s="1"/>
  <c r="AG234" i="4" a="1"/>
  <c r="AG234" i="4" s="1"/>
  <c r="AK69" i="4" a="1"/>
  <c r="AK69" i="4" s="1"/>
  <c r="AG69" i="4" a="1"/>
  <c r="AG69" i="4" s="1"/>
  <c r="AE933" i="4"/>
  <c r="AK822" i="4" a="1"/>
  <c r="AK822" i="4" s="1"/>
  <c r="AG822" i="4" a="1"/>
  <c r="AG822" i="4" s="1"/>
  <c r="AD349" i="4"/>
  <c r="AK667" i="4" a="1"/>
  <c r="AK667" i="4" s="1"/>
  <c r="AG667" i="4" a="1"/>
  <c r="AG667" i="4" s="1"/>
  <c r="AD233" i="4"/>
  <c r="AK835" i="4" a="1"/>
  <c r="AK835" i="4" s="1"/>
  <c r="AG835" i="4" a="1"/>
  <c r="AG835" i="4" s="1"/>
  <c r="AD839" i="4"/>
  <c r="AK81" i="4" a="1"/>
  <c r="AK81" i="4" s="1"/>
  <c r="AG81" i="4" a="1"/>
  <c r="AG81" i="4" s="1"/>
  <c r="AD874" i="4"/>
  <c r="AE106" i="4"/>
  <c r="AK670" i="4" a="1"/>
  <c r="AK670" i="4" s="1"/>
  <c r="AG670" i="4" a="1"/>
  <c r="AG670" i="4" s="1"/>
  <c r="AD240" i="4"/>
  <c r="AK702" i="4" a="1"/>
  <c r="AK702" i="4" s="1"/>
  <c r="AG702" i="4" a="1"/>
  <c r="AG702" i="4" s="1"/>
  <c r="AD350" i="4"/>
  <c r="AE261" i="4"/>
  <c r="AK361" i="4" a="1"/>
  <c r="AK361" i="4" s="1"/>
  <c r="AG361" i="4" a="1"/>
  <c r="AG361" i="4" s="1"/>
  <c r="AD259" i="4"/>
  <c r="AK280" i="4" a="1"/>
  <c r="AK280" i="4" s="1"/>
  <c r="AG280" i="4" a="1"/>
  <c r="AG280" i="4" s="1"/>
  <c r="AD288" i="4"/>
  <c r="AE865" i="4"/>
  <c r="AK278" i="4" a="1"/>
  <c r="AK278" i="4" s="1"/>
  <c r="AG278" i="4" a="1"/>
  <c r="AG278" i="4" s="1"/>
  <c r="AD290" i="4"/>
  <c r="AK282" i="4" a="1"/>
  <c r="AK282" i="4" s="1"/>
  <c r="AG282" i="4" a="1"/>
  <c r="AG282" i="4" s="1"/>
  <c r="AD292" i="4"/>
  <c r="AE359" i="4"/>
  <c r="AK277" i="4" a="1"/>
  <c r="AK277" i="4" s="1"/>
  <c r="AG277" i="4" a="1"/>
  <c r="AG277" i="4" s="1"/>
  <c r="AD103" i="4"/>
  <c r="AK309" i="4" a="1"/>
  <c r="AK309" i="4" s="1"/>
  <c r="AG309" i="4" a="1"/>
  <c r="AG309" i="4" s="1"/>
  <c r="AD78" i="4"/>
  <c r="AE689" i="4"/>
  <c r="AK363" i="4" a="1"/>
  <c r="AK363" i="4" s="1"/>
  <c r="AG363" i="4" a="1"/>
  <c r="AG363" i="4" s="1"/>
  <c r="AD708" i="4"/>
  <c r="AK325" i="4" a="1"/>
  <c r="AK325" i="4" s="1"/>
  <c r="AG325" i="4" a="1"/>
  <c r="AG325" i="4" s="1"/>
  <c r="AD97" i="4"/>
  <c r="AE698" i="4"/>
  <c r="AK346" i="4" a="1"/>
  <c r="AK346" i="4" s="1"/>
  <c r="AG346" i="4" a="1"/>
  <c r="AG346" i="4" s="1"/>
  <c r="AD322" i="4"/>
  <c r="AE323" i="4"/>
  <c r="AK927" i="4" a="1"/>
  <c r="AK927" i="4" s="1"/>
  <c r="AG927" i="4" a="1"/>
  <c r="AG927" i="4" s="1"/>
  <c r="AD345" i="4"/>
  <c r="AE916" i="4"/>
  <c r="AK700" i="4" a="1"/>
  <c r="AK700" i="4" s="1"/>
  <c r="AG700" i="4" a="1"/>
  <c r="AG700" i="4" s="1"/>
  <c r="AD352" i="4"/>
  <c r="AE330" i="4"/>
  <c r="AK903" i="4" a="1"/>
  <c r="AK903" i="4" s="1"/>
  <c r="AG903" i="4" a="1"/>
  <c r="AG903" i="4" s="1"/>
  <c r="AD242" i="4"/>
  <c r="AH297" i="4" a="1"/>
  <c r="AH297" i="4" s="1"/>
  <c r="AL297" i="4" a="1"/>
  <c r="AL297" i="4" s="1"/>
  <c r="AL269" i="4" a="1"/>
  <c r="AL269" i="4" s="1"/>
  <c r="AE269" i="4"/>
  <c r="AH227" i="4" a="1"/>
  <c r="AH227" i="4" s="1"/>
  <c r="AL227" i="4" a="1"/>
  <c r="AL227" i="4" s="1"/>
  <c r="AF333" i="4"/>
  <c r="AH856" i="4" a="1"/>
  <c r="AH856" i="4" s="1"/>
  <c r="AH74" i="4" a="1"/>
  <c r="AH74" i="4" s="1"/>
  <c r="AG66" i="4" a="1"/>
  <c r="AG66" i="4" s="1"/>
  <c r="AK66" i="4" a="1"/>
  <c r="AK66" i="4" s="1"/>
  <c r="AH301" i="4" a="1"/>
  <c r="AH301" i="4" s="1"/>
  <c r="AL301" i="4" a="1"/>
  <c r="AL301" i="4" s="1"/>
  <c r="AE301" i="4"/>
  <c r="AI875" i="4" a="1"/>
  <c r="AI875" i="4" s="1"/>
  <c r="AM875" i="4" a="1"/>
  <c r="AM875" i="4" s="1"/>
  <c r="AH677" i="4" a="1"/>
  <c r="AH677" i="4" s="1"/>
  <c r="AL677" i="4" a="1"/>
  <c r="AL677" i="4" s="1"/>
  <c r="AE677" i="4"/>
  <c r="AL699" i="4" a="1"/>
  <c r="AL699" i="4" s="1"/>
  <c r="AD364" i="4"/>
  <c r="AG364" i="4" a="1"/>
  <c r="AG364" i="4" s="1"/>
  <c r="AK364" i="4" a="1"/>
  <c r="AK364" i="4" s="1"/>
  <c r="AH228" i="4" a="1"/>
  <c r="AH228" i="4" s="1"/>
  <c r="AL228" i="4" a="1"/>
  <c r="AL228" i="4" s="1"/>
  <c r="AE228" i="4"/>
  <c r="AD1496" i="4"/>
  <c r="AG1496" i="4" a="1"/>
  <c r="AG1496" i="4" s="1"/>
  <c r="AK1496" i="4" a="1"/>
  <c r="AK1496" i="4" s="1"/>
  <c r="AI1497" i="4" a="1"/>
  <c r="AI1497" i="4" s="1"/>
  <c r="AF1497" i="4"/>
  <c r="AG1255" i="4" a="1"/>
  <c r="AG1255" i="4" s="1"/>
  <c r="AD1255" i="4"/>
  <c r="AK1255" i="4" a="1"/>
  <c r="AK1255" i="4" s="1"/>
  <c r="AI897" i="4" a="1"/>
  <c r="AI897" i="4" s="1"/>
  <c r="AM897" i="4" a="1"/>
  <c r="AM897" i="4" s="1"/>
  <c r="AI932" i="4" a="1"/>
  <c r="AI932" i="4" s="1"/>
  <c r="AM932" i="4" a="1"/>
  <c r="AM932" i="4" s="1"/>
  <c r="AG685" i="4" a="1"/>
  <c r="AG685" i="4" s="1"/>
  <c r="AD909" i="4"/>
  <c r="AG909" i="4" a="1"/>
  <c r="AG909" i="4" s="1"/>
  <c r="AK909" i="4" a="1"/>
  <c r="AK909" i="4" s="1"/>
  <c r="AE79" i="4"/>
  <c r="AH79" i="4" a="1"/>
  <c r="AH79" i="4" s="1"/>
  <c r="AH687" i="4" a="1"/>
  <c r="AH687" i="4" s="1"/>
  <c r="AL687" i="4" a="1"/>
  <c r="AL687" i="4" s="1"/>
  <c r="AE339" i="4"/>
  <c r="AD368" i="4"/>
  <c r="AG368" i="4" a="1"/>
  <c r="AG368" i="4" s="1"/>
  <c r="AK368" i="4" a="1"/>
  <c r="AK368" i="4" s="1"/>
  <c r="AH827" i="4" a="1"/>
  <c r="AH827" i="4" s="1"/>
  <c r="AL827" i="4" a="1"/>
  <c r="AL827" i="4" s="1"/>
  <c r="AE827" i="4"/>
  <c r="AE816" i="4"/>
  <c r="AH816" i="4" a="1"/>
  <c r="AH816" i="4" s="1"/>
  <c r="AL816" i="4" a="1"/>
  <c r="AL816" i="4" s="1"/>
  <c r="AI2738" i="4" a="1"/>
  <c r="AI2738" i="4" s="1"/>
  <c r="AD1787" i="4"/>
  <c r="AK1787" i="4" a="1"/>
  <c r="AK1787" i="4" s="1"/>
  <c r="AG1787" i="4" a="1"/>
  <c r="AG1787" i="4" s="1"/>
  <c r="AE1247" i="4"/>
  <c r="AL1247" i="4" a="1"/>
  <c r="AL1247" i="4" s="1"/>
  <c r="AH1247" i="4" a="1"/>
  <c r="AH1247" i="4" s="1"/>
  <c r="AH1902" i="4" a="1"/>
  <c r="AH1902" i="4" s="1"/>
  <c r="AL1902" i="4" a="1"/>
  <c r="AL1902" i="4" s="1"/>
  <c r="AE1902" i="4"/>
  <c r="AI1356" i="4" a="1"/>
  <c r="AI1356" i="4" s="1"/>
  <c r="AM1356" i="4" a="1"/>
  <c r="AM1356" i="4" s="1"/>
  <c r="AF1356" i="4"/>
  <c r="AE1328" i="4"/>
  <c r="AH1328" i="4" a="1"/>
  <c r="AH1328" i="4" s="1"/>
  <c r="AL1328" i="4" a="1"/>
  <c r="AL1328" i="4" s="1"/>
  <c r="AF1289" i="4"/>
  <c r="AI1289" i="4" a="1"/>
  <c r="AI1289" i="4" s="1"/>
  <c r="AM1289" i="4" a="1"/>
  <c r="AM1289" i="4" s="1"/>
  <c r="AE1331" i="4"/>
  <c r="AG249" i="4" a="1"/>
  <c r="AG249" i="4" s="1"/>
  <c r="AK249" i="4" a="1"/>
  <c r="AK249" i="4" s="1"/>
  <c r="AG250" i="4" a="1"/>
  <c r="AG250" i="4" s="1"/>
  <c r="AG923" i="4" a="1"/>
  <c r="AG923" i="4" s="1"/>
  <c r="AK333" i="4" a="1"/>
  <c r="AK333" i="4" s="1"/>
  <c r="AL846" i="4" a="1"/>
  <c r="AL846" i="4" s="1"/>
  <c r="AL246" i="4" a="1"/>
  <c r="AL246" i="4" s="1"/>
  <c r="AL851" i="4" a="1"/>
  <c r="AL851" i="4" s="1"/>
  <c r="AL897" i="4" a="1"/>
  <c r="AL897" i="4" s="1"/>
  <c r="AG692" i="4" a="1"/>
  <c r="AG692" i="4" s="1"/>
  <c r="AH932" i="4" a="1"/>
  <c r="AH932" i="4" s="1"/>
  <c r="AL932" i="4" a="1"/>
  <c r="AL932" i="4" s="1"/>
  <c r="AH84" i="4" a="1"/>
  <c r="AH84" i="4" s="1"/>
  <c r="AH911" i="4" a="1"/>
  <c r="AH911" i="4" s="1"/>
  <c r="AH338" i="4" a="1"/>
  <c r="AH338" i="4" s="1"/>
  <c r="AL338" i="4" a="1"/>
  <c r="AL338" i="4" s="1"/>
  <c r="AE338" i="4"/>
  <c r="AH699" i="4" a="1"/>
  <c r="AH699" i="4" s="1"/>
  <c r="AI341" i="4" a="1"/>
  <c r="AI341" i="4" s="1"/>
  <c r="AM341" i="4" a="1"/>
  <c r="AM341" i="4" s="1"/>
  <c r="AH104" i="4" a="1"/>
  <c r="AH104" i="4" s="1"/>
  <c r="AD705" i="4"/>
  <c r="AG705" i="4" a="1"/>
  <c r="AG705" i="4" s="1"/>
  <c r="AK705" i="4" a="1"/>
  <c r="AK705" i="4" s="1"/>
  <c r="AF828" i="4"/>
  <c r="AH360" i="4" a="1"/>
  <c r="AH360" i="4" s="1"/>
  <c r="AL360" i="4" a="1"/>
  <c r="AL360" i="4" s="1"/>
  <c r="AE360" i="4"/>
  <c r="AH811" i="4" a="1"/>
  <c r="AH811" i="4" s="1"/>
  <c r="AL811" i="4" a="1"/>
  <c r="AL811" i="4" s="1"/>
  <c r="AE811" i="4"/>
  <c r="AI1793" i="4" a="1"/>
  <c r="AI1793" i="4" s="1"/>
  <c r="AM1793" i="4" a="1"/>
  <c r="AM1793" i="4" s="1"/>
  <c r="AF1793" i="4"/>
  <c r="AJ1250" i="4" a="1"/>
  <c r="AJ1250" i="4" s="1"/>
  <c r="AN1250" i="4" a="1"/>
  <c r="AN1250" i="4" s="1"/>
  <c r="AG1354" i="4" a="1"/>
  <c r="AG1354" i="4" s="1"/>
  <c r="AK1354" i="4" a="1"/>
  <c r="AK1354" i="4" s="1"/>
  <c r="AD1354" i="4"/>
  <c r="AD1381" i="4"/>
  <c r="AG1381" i="4" a="1"/>
  <c r="AG1381" i="4" s="1"/>
  <c r="AK1381" i="4" a="1"/>
  <c r="AK1381" i="4" s="1"/>
  <c r="AE1317" i="4"/>
  <c r="AH1317" i="4" a="1"/>
  <c r="AH1317" i="4" s="1"/>
  <c r="AL1317" i="4" a="1"/>
  <c r="AL1317" i="4" s="1"/>
  <c r="AJ1522" i="4" a="1"/>
  <c r="AJ1522" i="4" s="1"/>
  <c r="AD1814" i="4"/>
  <c r="AG1814" i="4" a="1"/>
  <c r="AG1814" i="4" s="1"/>
  <c r="AK1814" i="4" a="1"/>
  <c r="AK1814" i="4" s="1"/>
  <c r="AD1847" i="4"/>
  <c r="AG1847" i="4" a="1"/>
  <c r="AG1847" i="4" s="1"/>
  <c r="AK1847" i="4" a="1"/>
  <c r="AK1847" i="4" s="1"/>
  <c r="AK279" i="4" a="1"/>
  <c r="AK279" i="4" s="1"/>
  <c r="AK691" i="4" a="1"/>
  <c r="AK691" i="4" s="1"/>
  <c r="AK215" i="4" a="1"/>
  <c r="AK215" i="4" s="1"/>
  <c r="AK658" i="4" a="1"/>
  <c r="AK658" i="4" s="1"/>
  <c r="AK815" i="4" a="1"/>
  <c r="AK815" i="4" s="1"/>
  <c r="AK663" i="4" a="1"/>
  <c r="AK663" i="4" s="1"/>
  <c r="AK217" i="4" a="1"/>
  <c r="AK217" i="4" s="1"/>
  <c r="AK244" i="4" a="1"/>
  <c r="AK244" i="4" s="1"/>
  <c r="AK224" i="4" a="1"/>
  <c r="AK224" i="4" s="1"/>
  <c r="AK833" i="4" a="1"/>
  <c r="AK833" i="4" s="1"/>
  <c r="AK70" i="4" a="1"/>
  <c r="AK70" i="4" s="1"/>
  <c r="AK300" i="4" a="1"/>
  <c r="AK300" i="4" s="1"/>
  <c r="AK925" i="4" a="1"/>
  <c r="AK925" i="4" s="1"/>
  <c r="AK919" i="4" a="1"/>
  <c r="AK919" i="4" s="1"/>
  <c r="AK850" i="4" a="1"/>
  <c r="AK850" i="4" s="1"/>
  <c r="AK680" i="4" a="1"/>
  <c r="AK680" i="4" s="1"/>
  <c r="AK287" i="4" a="1"/>
  <c r="AK287" i="4" s="1"/>
  <c r="AK676" i="4" a="1"/>
  <c r="AK676" i="4" s="1"/>
  <c r="AK255" i="4" a="1"/>
  <c r="AK255" i="4" s="1"/>
  <c r="AK294" i="4" a="1"/>
  <c r="AK294" i="4" s="1"/>
  <c r="AK868" i="4" a="1"/>
  <c r="AK868" i="4" s="1"/>
  <c r="AK321" i="4" a="1"/>
  <c r="AK321" i="4" s="1"/>
  <c r="AK324" i="4" a="1"/>
  <c r="AK324" i="4" s="1"/>
  <c r="AK371" i="4" a="1"/>
  <c r="AK371" i="4" s="1"/>
  <c r="AK920" i="4" a="1"/>
  <c r="AK920" i="4" s="1"/>
  <c r="AK906" i="4" a="1"/>
  <c r="AK906" i="4" s="1"/>
  <c r="AG254" i="4" a="1"/>
  <c r="AG254" i="4" s="1"/>
  <c r="AK254" i="4" a="1"/>
  <c r="AK254" i="4" s="1"/>
  <c r="AL856" i="4" a="1"/>
  <c r="AL856" i="4" s="1"/>
  <c r="AL74" i="4" a="1"/>
  <c r="AL74" i="4" s="1"/>
  <c r="AF692" i="4"/>
  <c r="AG911" i="4" a="1"/>
  <c r="AG911" i="4" s="1"/>
  <c r="AH913" i="4" a="1"/>
  <c r="AH913" i="4" s="1"/>
  <c r="AL913" i="4" a="1"/>
  <c r="AL913" i="4" s="1"/>
  <c r="AE825" i="4"/>
  <c r="AH882" i="4" a="1"/>
  <c r="AH882" i="4" s="1"/>
  <c r="AD284" i="4"/>
  <c r="AG284" i="4" a="1"/>
  <c r="AG284" i="4" s="1"/>
  <c r="AK284" i="4" a="1"/>
  <c r="AK284" i="4" s="1"/>
  <c r="AI2719" i="4" a="1"/>
  <c r="AI2719" i="4" s="1"/>
  <c r="AH1249" i="4" a="1"/>
  <c r="AH1249" i="4" s="1"/>
  <c r="AL1249" i="4" a="1"/>
  <c r="AL1249" i="4" s="1"/>
  <c r="AE1249" i="4"/>
  <c r="AE1245" i="4"/>
  <c r="AH1245" i="4" a="1"/>
  <c r="AH1245" i="4" s="1"/>
  <c r="AL1245" i="4" a="1"/>
  <c r="AL1245" i="4" s="1"/>
  <c r="AE1797" i="4"/>
  <c r="AL1797" i="4" a="1"/>
  <c r="AL1797" i="4" s="1"/>
  <c r="AH1797" i="4" a="1"/>
  <c r="AH1797" i="4" s="1"/>
  <c r="AG1842" i="4" a="1"/>
  <c r="AG1842" i="4" s="1"/>
  <c r="AK1842" i="4" a="1"/>
  <c r="AK1842" i="4" s="1"/>
  <c r="AD1842" i="4"/>
  <c r="AL933" i="4" a="1"/>
  <c r="AL933" i="4" s="1"/>
  <c r="AL68" i="4" a="1"/>
  <c r="AL68" i="4" s="1"/>
  <c r="AL106" i="4" a="1"/>
  <c r="AL106" i="4" s="1"/>
  <c r="AL261" i="4" a="1"/>
  <c r="AL261" i="4" s="1"/>
  <c r="AL865" i="4" a="1"/>
  <c r="AL865" i="4" s="1"/>
  <c r="AL359" i="4" a="1"/>
  <c r="AL359" i="4" s="1"/>
  <c r="AL689" i="4" a="1"/>
  <c r="AL689" i="4" s="1"/>
  <c r="AL698" i="4" a="1"/>
  <c r="AL698" i="4" s="1"/>
  <c r="AL323" i="4" a="1"/>
  <c r="AL323" i="4" s="1"/>
  <c r="AL916" i="4" a="1"/>
  <c r="AL916" i="4" s="1"/>
  <c r="AL330" i="4" a="1"/>
  <c r="AL330" i="4" s="1"/>
  <c r="AG693" i="4" a="1"/>
  <c r="AG693" i="4" s="1"/>
  <c r="AK693" i="4" a="1"/>
  <c r="AK693" i="4" s="1"/>
  <c r="AH685" i="4" a="1"/>
  <c r="AH685" i="4" s="1"/>
  <c r="AL685" i="4" a="1"/>
  <c r="AL685" i="4" s="1"/>
  <c r="AI310" i="4" a="1"/>
  <c r="AI310" i="4" s="1"/>
  <c r="AM310" i="4" a="1"/>
  <c r="AM310" i="4" s="1"/>
  <c r="AF310" i="4"/>
  <c r="AK687" i="4" a="1"/>
  <c r="AK687" i="4" s="1"/>
  <c r="AI699" i="4" a="1"/>
  <c r="AI699" i="4" s="1"/>
  <c r="AF699" i="4"/>
  <c r="AG342" i="4" a="1"/>
  <c r="AG342" i="4" s="1"/>
  <c r="AK342" i="4" a="1"/>
  <c r="AK342" i="4" s="1"/>
  <c r="AD342" i="4"/>
  <c r="AH312" i="4" a="1"/>
  <c r="AH312" i="4" s="1"/>
  <c r="AL312" i="4" a="1"/>
  <c r="AL312" i="4" s="1"/>
  <c r="AE312" i="4"/>
  <c r="AI104" i="4" a="1"/>
  <c r="AI104" i="4" s="1"/>
  <c r="AD912" i="4"/>
  <c r="AG912" i="4" a="1"/>
  <c r="AG912" i="4" s="1"/>
  <c r="AK912" i="4" a="1"/>
  <c r="AK912" i="4" s="1"/>
  <c r="AL813" i="4" a="1"/>
  <c r="AL813" i="4" s="1"/>
  <c r="AG1251" i="4" a="1"/>
  <c r="AG1251" i="4" s="1"/>
  <c r="AK1251" i="4" a="1"/>
  <c r="AK1251" i="4" s="1"/>
  <c r="AD1251" i="4"/>
  <c r="AD1358" i="4"/>
  <c r="AG1358" i="4" a="1"/>
  <c r="AG1358" i="4" s="1"/>
  <c r="AK1358" i="4" a="1"/>
  <c r="AK1358" i="4" s="1"/>
  <c r="AE1839" i="4"/>
  <c r="AH1839" i="4" a="1"/>
  <c r="AH1839" i="4" s="1"/>
  <c r="AL1839" i="4" a="1"/>
  <c r="AL1839" i="4" s="1"/>
  <c r="AI1398" i="4" a="1"/>
  <c r="AI1398" i="4" s="1"/>
  <c r="AK349" i="4" a="1"/>
  <c r="AK349" i="4" s="1"/>
  <c r="AK233" i="4" a="1"/>
  <c r="AK233" i="4" s="1"/>
  <c r="AK839" i="4" a="1"/>
  <c r="AK839" i="4" s="1"/>
  <c r="AK874" i="4" a="1"/>
  <c r="AK874" i="4" s="1"/>
  <c r="AK240" i="4" a="1"/>
  <c r="AK240" i="4" s="1"/>
  <c r="AK350" i="4" a="1"/>
  <c r="AK350" i="4" s="1"/>
  <c r="AK259" i="4" a="1"/>
  <c r="AK259" i="4" s="1"/>
  <c r="AK288" i="4" a="1"/>
  <c r="AK288" i="4" s="1"/>
  <c r="AK290" i="4" a="1"/>
  <c r="AK290" i="4" s="1"/>
  <c r="AK292" i="4" a="1"/>
  <c r="AK292" i="4" s="1"/>
  <c r="AK103" i="4" a="1"/>
  <c r="AK103" i="4" s="1"/>
  <c r="AK78" i="4" a="1"/>
  <c r="AK78" i="4" s="1"/>
  <c r="AK708" i="4" a="1"/>
  <c r="AK708" i="4" s="1"/>
  <c r="AK97" i="4" a="1"/>
  <c r="AK97" i="4" s="1"/>
  <c r="AK322" i="4" a="1"/>
  <c r="AK322" i="4" s="1"/>
  <c r="AK345" i="4" a="1"/>
  <c r="AK345" i="4" s="1"/>
  <c r="AK352" i="4" a="1"/>
  <c r="AK352" i="4" s="1"/>
  <c r="AK242" i="4" a="1"/>
  <c r="AK242" i="4" s="1"/>
  <c r="AH96" i="4" a="1"/>
  <c r="AH96" i="4" s="1"/>
  <c r="AG270" i="4" a="1"/>
  <c r="AG270" i="4" s="1"/>
  <c r="AK270" i="4" a="1"/>
  <c r="AK270" i="4" s="1"/>
  <c r="AH692" i="4" a="1"/>
  <c r="AH692" i="4" s="1"/>
  <c r="AL692" i="4" a="1"/>
  <c r="AL692" i="4" s="1"/>
  <c r="AG84" i="4" a="1"/>
  <c r="AG84" i="4" s="1"/>
  <c r="AK84" i="4" a="1"/>
  <c r="AK84" i="4" s="1"/>
  <c r="AH875" i="4" a="1"/>
  <c r="AH875" i="4" s="1"/>
  <c r="AK685" i="4" a="1"/>
  <c r="AK685" i="4" s="1"/>
  <c r="AE914" i="4"/>
  <c r="AH914" i="4" a="1"/>
  <c r="AH914" i="4" s="1"/>
  <c r="AL914" i="4" a="1"/>
  <c r="AL914" i="4" s="1"/>
  <c r="AH340" i="4" a="1"/>
  <c r="AH340" i="4" s="1"/>
  <c r="AL340" i="4" a="1"/>
  <c r="AL340" i="4" s="1"/>
  <c r="AE340" i="4"/>
  <c r="AH295" i="4" a="1"/>
  <c r="AH295" i="4" s="1"/>
  <c r="AL295" i="4" a="1"/>
  <c r="AL295" i="4" s="1"/>
  <c r="AE295" i="4"/>
  <c r="AE354" i="4"/>
  <c r="AH354" i="4" a="1"/>
  <c r="AH354" i="4" s="1"/>
  <c r="AL354" i="4" a="1"/>
  <c r="AL354" i="4" s="1"/>
  <c r="AI882" i="4" a="1"/>
  <c r="AI882" i="4" s="1"/>
  <c r="AM882" i="4" a="1"/>
  <c r="AM882" i="4" s="1"/>
  <c r="AF882" i="4"/>
  <c r="AD64" i="4"/>
  <c r="AG64" i="4" a="1"/>
  <c r="AG64" i="4" s="1"/>
  <c r="AK64" i="4" a="1"/>
  <c r="AK64" i="4" s="1"/>
  <c r="AD710" i="4"/>
  <c r="AG710" i="4" a="1"/>
  <c r="AG710" i="4" s="1"/>
  <c r="AK710" i="4" a="1"/>
  <c r="AK710" i="4" s="1"/>
  <c r="AH1792" i="4" a="1"/>
  <c r="AH1792" i="4" s="1"/>
  <c r="AI1794" i="4" a="1"/>
  <c r="AI1794" i="4" s="1"/>
  <c r="AM1794" i="4" a="1"/>
  <c r="AM1794" i="4" s="1"/>
  <c r="AF1794" i="4"/>
  <c r="AK267" i="4" a="1"/>
  <c r="AK267" i="4" s="1"/>
  <c r="AG267" i="4" a="1"/>
  <c r="AG267" i="4" s="1"/>
  <c r="AK269" i="4" a="1"/>
  <c r="AK269" i="4" s="1"/>
  <c r="AG269" i="4" a="1"/>
  <c r="AG269" i="4" s="1"/>
  <c r="AK319" i="4" a="1"/>
  <c r="AK319" i="4" s="1"/>
  <c r="AG319" i="4" a="1"/>
  <c r="AG319" i="4" s="1"/>
  <c r="AK846" i="4" a="1"/>
  <c r="AK846" i="4" s="1"/>
  <c r="AG846" i="4" a="1"/>
  <c r="AG846" i="4" s="1"/>
  <c r="AK856" i="4" a="1"/>
  <c r="AK856" i="4" s="1"/>
  <c r="AG856" i="4" a="1"/>
  <c r="AG856" i="4" s="1"/>
  <c r="AK897" i="4" a="1"/>
  <c r="AK897" i="4" s="1"/>
  <c r="AG897" i="4" a="1"/>
  <c r="AG897" i="4" s="1"/>
  <c r="AK875" i="4" a="1"/>
  <c r="AK875" i="4" s="1"/>
  <c r="AG875" i="4" a="1"/>
  <c r="AG875" i="4" s="1"/>
  <c r="AK338" i="4" a="1"/>
  <c r="AK338" i="4" s="1"/>
  <c r="AG338" i="4" a="1"/>
  <c r="AG338" i="4" s="1"/>
  <c r="AK677" i="4" a="1"/>
  <c r="AK677" i="4" s="1"/>
  <c r="AG677" i="4" a="1"/>
  <c r="AG677" i="4" s="1"/>
  <c r="AK340" i="4" a="1"/>
  <c r="AK340" i="4" s="1"/>
  <c r="AG340" i="4" a="1"/>
  <c r="AG340" i="4" s="1"/>
  <c r="AL341" i="4" a="1"/>
  <c r="AL341" i="4" s="1"/>
  <c r="AH341" i="4" a="1"/>
  <c r="AH341" i="4" s="1"/>
  <c r="AF235" i="4"/>
  <c r="AK312" i="4" a="1"/>
  <c r="AK312" i="4" s="1"/>
  <c r="AG312" i="4" a="1"/>
  <c r="AG312" i="4" s="1"/>
  <c r="AD91" i="4"/>
  <c r="AK295" i="4" a="1"/>
  <c r="AK295" i="4" s="1"/>
  <c r="AG295" i="4" a="1"/>
  <c r="AG295" i="4" s="1"/>
  <c r="AD83" i="4"/>
  <c r="AE921" i="4"/>
  <c r="AK357" i="4" a="1"/>
  <c r="AK357" i="4" s="1"/>
  <c r="AG357" i="4" a="1"/>
  <c r="AG357" i="4" s="1"/>
  <c r="AD356" i="4"/>
  <c r="AE877" i="4"/>
  <c r="AK291" i="4" a="1"/>
  <c r="AK291" i="4" s="1"/>
  <c r="AG291" i="4" a="1"/>
  <c r="AG291" i="4" s="1"/>
  <c r="AD871" i="4"/>
  <c r="AK228" i="4" a="1"/>
  <c r="AK228" i="4" s="1"/>
  <c r="AG228" i="4" a="1"/>
  <c r="AG228" i="4" s="1"/>
  <c r="AD63" i="4"/>
  <c r="AE230" i="4"/>
  <c r="AK827" i="4" a="1"/>
  <c r="AK827" i="4" s="1"/>
  <c r="AG827" i="4" a="1"/>
  <c r="AG827" i="4" s="1"/>
  <c r="AD662" i="4"/>
  <c r="AH828" i="4" a="1"/>
  <c r="AH828" i="4" s="1"/>
  <c r="AE929" i="4"/>
  <c r="AG360" i="4" a="1"/>
  <c r="AG360" i="4" s="1"/>
  <c r="AD105" i="4"/>
  <c r="AE812" i="4"/>
  <c r="AK811" i="4" a="1"/>
  <c r="AK811" i="4" s="1"/>
  <c r="AG811" i="4" a="1"/>
  <c r="AG811" i="4" s="1"/>
  <c r="AD814" i="4"/>
  <c r="AL2719" i="4" a="1"/>
  <c r="AL2719" i="4" s="1"/>
  <c r="AE1256" i="4"/>
  <c r="AK1249" i="4" a="1"/>
  <c r="AK1249" i="4" s="1"/>
  <c r="AG1249" i="4" a="1"/>
  <c r="AG1249" i="4" s="1"/>
  <c r="AD1795" i="4"/>
  <c r="AE1257" i="4"/>
  <c r="AH1497" i="4" a="1"/>
  <c r="AH1497" i="4" s="1"/>
  <c r="AE1799" i="4"/>
  <c r="AL1258" i="4" a="1"/>
  <c r="AL1258" i="4" s="1"/>
  <c r="AI1241" i="4" a="1"/>
  <c r="AI1241" i="4" s="1"/>
  <c r="AG1791" i="4" a="1"/>
  <c r="AG1791" i="4" s="1"/>
  <c r="AI1250" i="4" a="1"/>
  <c r="AI1250" i="4" s="1"/>
  <c r="AG1798" i="4" a="1"/>
  <c r="AG1798" i="4" s="1"/>
  <c r="AE1870" i="4"/>
  <c r="AL1280" i="4" a="1"/>
  <c r="AL1280" i="4" s="1"/>
  <c r="AG1859" i="4" a="1"/>
  <c r="AG1859" i="4" s="1"/>
  <c r="AK1859" i="4" a="1"/>
  <c r="AK1859" i="4" s="1"/>
  <c r="AD1859" i="4"/>
  <c r="AE1938" i="4"/>
  <c r="AH1938" i="4" a="1"/>
  <c r="AH1938" i="4" s="1"/>
  <c r="AL1938" i="4" a="1"/>
  <c r="AL1938" i="4" s="1"/>
  <c r="AL1329" i="4" a="1"/>
  <c r="AL1329" i="4" s="1"/>
  <c r="AE1670" i="4"/>
  <c r="AH1670" i="4" a="1"/>
  <c r="AH1670" i="4" s="1"/>
  <c r="AL1670" i="4" a="1"/>
  <c r="AL1670" i="4" s="1"/>
  <c r="AD1276" i="4"/>
  <c r="AG1276" i="4" a="1"/>
  <c r="AG1276" i="4" s="1"/>
  <c r="AK1276" i="4" a="1"/>
  <c r="AK1276" i="4" s="1"/>
  <c r="AE1824" i="4"/>
  <c r="AH1824" i="4" a="1"/>
  <c r="AH1824" i="4" s="1"/>
  <c r="AL1824" i="4" a="1"/>
  <c r="AL1824" i="4" s="1"/>
  <c r="AH1396" i="4" a="1"/>
  <c r="AH1396" i="4" s="1"/>
  <c r="AL1396" i="4" a="1"/>
  <c r="AL1396" i="4" s="1"/>
  <c r="AE1396" i="4"/>
  <c r="AI1262" i="4" a="1"/>
  <c r="AI1262" i="4" s="1"/>
  <c r="AE1791" i="4"/>
  <c r="AH1791" i="4" a="1"/>
  <c r="AH1791" i="4" s="1"/>
  <c r="AL1791" i="4" a="1"/>
  <c r="AL1791" i="4" s="1"/>
  <c r="AG1248" i="4" a="1"/>
  <c r="AG1248" i="4" s="1"/>
  <c r="AK1248" i="4" a="1"/>
  <c r="AK1248" i="4" s="1"/>
  <c r="AE1798" i="4"/>
  <c r="AH1798" i="4" a="1"/>
  <c r="AH1798" i="4" s="1"/>
  <c r="AL1798" i="4" a="1"/>
  <c r="AL1798" i="4" s="1"/>
  <c r="AH1788" i="4" a="1"/>
  <c r="AH1788" i="4" s="1"/>
  <c r="AE1788" i="4"/>
  <c r="AG1902" i="4" a="1"/>
  <c r="AG1902" i="4" s="1"/>
  <c r="AK1902" i="4" a="1"/>
  <c r="AK1902" i="4" s="1"/>
  <c r="AD1835" i="4"/>
  <c r="AG1835" i="4" a="1"/>
  <c r="AG1835" i="4" s="1"/>
  <c r="AK1835" i="4" a="1"/>
  <c r="AK1835" i="4" s="1"/>
  <c r="AH1356" i="4" a="1"/>
  <c r="AH1356" i="4" s="1"/>
  <c r="AL1356" i="4" a="1"/>
  <c r="AL1356" i="4" s="1"/>
  <c r="AI1337" i="4" a="1"/>
  <c r="AI1337" i="4" s="1"/>
  <c r="AF1337" i="4"/>
  <c r="AI1415" i="4" a="1"/>
  <c r="AI1415" i="4" s="1"/>
  <c r="AM1415" i="4" a="1"/>
  <c r="AM1415" i="4" s="1"/>
  <c r="AF1415" i="4"/>
  <c r="AD1927" i="4"/>
  <c r="AG1927" i="4" a="1"/>
  <c r="AG1927" i="4" s="1"/>
  <c r="AK1927" i="4" a="1"/>
  <c r="AK1927" i="4" s="1"/>
  <c r="AH1907" i="4" a="1"/>
  <c r="AH1907" i="4" s="1"/>
  <c r="AL1907" i="4" a="1"/>
  <c r="AL1907" i="4" s="1"/>
  <c r="AE1907" i="4"/>
  <c r="AD1666" i="4"/>
  <c r="AG1666" i="4" a="1"/>
  <c r="AG1666" i="4" s="1"/>
  <c r="AK1666" i="4" a="1"/>
  <c r="AK1666" i="4" s="1"/>
  <c r="AI1324" i="4" a="1"/>
  <c r="AI1324" i="4" s="1"/>
  <c r="AM1324" i="4" a="1"/>
  <c r="AM1324" i="4" s="1"/>
  <c r="AF1324" i="4"/>
  <c r="AE1809" i="4"/>
  <c r="AL1809" i="4" a="1"/>
  <c r="AL1809" i="4" s="1"/>
  <c r="AH1809" i="4" a="1"/>
  <c r="AH1809" i="4" s="1"/>
  <c r="AJ1274" i="4" a="1"/>
  <c r="AJ1274" i="4" s="1"/>
  <c r="AN1274" i="4" a="1"/>
  <c r="AN1274" i="4" s="1"/>
  <c r="AJ1698" i="4" a="1"/>
  <c r="AJ1698" i="4" s="1"/>
  <c r="AN1698" i="4" a="1"/>
  <c r="AN1698" i="4" s="1"/>
  <c r="AK298" i="4" a="1"/>
  <c r="AK298" i="4" s="1"/>
  <c r="AK339" i="4" a="1"/>
  <c r="AK339" i="4" s="1"/>
  <c r="AK341" i="4" a="1"/>
  <c r="AK341" i="4" s="1"/>
  <c r="AK892" i="4" a="1"/>
  <c r="AK892" i="4" s="1"/>
  <c r="AK879" i="4" a="1"/>
  <c r="AK879" i="4" s="1"/>
  <c r="AK355" i="4" a="1"/>
  <c r="AK355" i="4" s="1"/>
  <c r="AK293" i="4" a="1"/>
  <c r="AK293" i="4" s="1"/>
  <c r="AK229" i="4" a="1"/>
  <c r="AK229" i="4" s="1"/>
  <c r="AK828" i="4" a="1"/>
  <c r="AK828" i="4" s="1"/>
  <c r="AK922" i="4" a="1"/>
  <c r="AK922" i="4" s="1"/>
  <c r="AK2719" i="4" a="1"/>
  <c r="AK2719" i="4" s="1"/>
  <c r="AK1243" i="4" a="1"/>
  <c r="AK1243" i="4" s="1"/>
  <c r="AG1497" i="4" a="1"/>
  <c r="AG1497" i="4" s="1"/>
  <c r="AH1241" i="4" a="1"/>
  <c r="AH1241" i="4" s="1"/>
  <c r="AG1246" i="4" a="1"/>
  <c r="AG1246" i="4" s="1"/>
  <c r="AH1250" i="4" a="1"/>
  <c r="AH1250" i="4" s="1"/>
  <c r="AH1796" i="4" a="1"/>
  <c r="AH1796" i="4" s="1"/>
  <c r="AL1796" i="4" a="1"/>
  <c r="AL1796" i="4" s="1"/>
  <c r="AE1796" i="4"/>
  <c r="AG1352" i="4" a="1"/>
  <c r="AG1352" i="4" s="1"/>
  <c r="AK1352" i="4" a="1"/>
  <c r="AK1352" i="4" s="1"/>
  <c r="AD1352" i="4"/>
  <c r="AF1800" i="4"/>
  <c r="AH1355" i="4" a="1"/>
  <c r="AH1355" i="4" s="1"/>
  <c r="AN1308" i="4" a="1"/>
  <c r="AN1308" i="4" s="1"/>
  <c r="AI1308" i="4" a="1"/>
  <c r="AI1308" i="4" s="1"/>
  <c r="AM1308" i="4" a="1"/>
  <c r="AM1308" i="4" s="1"/>
  <c r="AD1857" i="4"/>
  <c r="AG1857" i="4" a="1"/>
  <c r="AG1857" i="4" s="1"/>
  <c r="AK1857" i="4" a="1"/>
  <c r="AK1857" i="4" s="1"/>
  <c r="AE1403" i="4"/>
  <c r="AH1403" i="4" a="1"/>
  <c r="AH1403" i="4" s="1"/>
  <c r="AL1403" i="4" a="1"/>
  <c r="AL1403" i="4" s="1"/>
  <c r="AE1312" i="4"/>
  <c r="AD1395" i="4"/>
  <c r="AG1395" i="4" a="1"/>
  <c r="AG1395" i="4" s="1"/>
  <c r="AK1395" i="4" a="1"/>
  <c r="AK1395" i="4" s="1"/>
  <c r="AE1697" i="4"/>
  <c r="AH1697" i="4" a="1"/>
  <c r="AH1697" i="4" s="1"/>
  <c r="AL1697" i="4" a="1"/>
  <c r="AL1697" i="4" s="1"/>
  <c r="AE1281" i="4"/>
  <c r="AH1281" i="4" a="1"/>
  <c r="AH1281" i="4" s="1"/>
  <c r="AE1286" i="4"/>
  <c r="AH1286" i="4" a="1"/>
  <c r="AH1286" i="4" s="1"/>
  <c r="AL1286" i="4" a="1"/>
  <c r="AL1286" i="4" s="1"/>
  <c r="AE1521" i="4"/>
  <c r="AH1521" i="4" a="1"/>
  <c r="AH1521" i="4" s="1"/>
  <c r="AL1521" i="4" a="1"/>
  <c r="AL1521" i="4" s="1"/>
  <c r="AF1846" i="4"/>
  <c r="AI1846" i="4" a="1"/>
  <c r="AI1846" i="4" s="1"/>
  <c r="AM1846" i="4" a="1"/>
  <c r="AM1846" i="4" s="1"/>
  <c r="AM235" i="4" a="1"/>
  <c r="AM235" i="4" s="1"/>
  <c r="AK1497" i="4" a="1"/>
  <c r="AK1497" i="4" s="1"/>
  <c r="AM1250" i="4" a="1"/>
  <c r="AM1250" i="4" s="1"/>
  <c r="AG1250" i="4" a="1"/>
  <c r="AG1250" i="4" s="1"/>
  <c r="AG1252" i="4" a="1"/>
  <c r="AG1252" i="4" s="1"/>
  <c r="AL1800" i="4" a="1"/>
  <c r="AL1800" i="4" s="1"/>
  <c r="AH1308" i="4" a="1"/>
  <c r="AH1308" i="4" s="1"/>
  <c r="AL1308" i="4" a="1"/>
  <c r="AL1308" i="4" s="1"/>
  <c r="AH1351" i="4" a="1"/>
  <c r="AH1351" i="4" s="1"/>
  <c r="AL1351" i="4" a="1"/>
  <c r="AL1351" i="4" s="1"/>
  <c r="AH1389" i="4" a="1"/>
  <c r="AH1389" i="4" s="1"/>
  <c r="AL1389" i="4" a="1"/>
  <c r="AL1389" i="4" s="1"/>
  <c r="AE1389" i="4"/>
  <c r="AI1954" i="4" a="1"/>
  <c r="AI1954" i="4" s="1"/>
  <c r="AM1954" i="4" a="1"/>
  <c r="AM1954" i="4" s="1"/>
  <c r="AF1954" i="4"/>
  <c r="AD1869" i="4"/>
  <c r="AG1869" i="4" a="1"/>
  <c r="AG1869" i="4" s="1"/>
  <c r="AK1869" i="4" a="1"/>
  <c r="AK1869" i="4" s="1"/>
  <c r="AH1304" i="4" a="1"/>
  <c r="AH1304" i="4" s="1"/>
  <c r="AH1823" i="4" a="1"/>
  <c r="AH1823" i="4" s="1"/>
  <c r="AL1823" i="4" a="1"/>
  <c r="AL1823" i="4" s="1"/>
  <c r="AE1823" i="4"/>
  <c r="AG1370" i="4" a="1"/>
  <c r="AG1370" i="4" s="1"/>
  <c r="AK1370" i="4" a="1"/>
  <c r="AK1370" i="4" s="1"/>
  <c r="AD1370" i="4"/>
  <c r="AL1301" i="4" a="1"/>
  <c r="AL1301" i="4" s="1"/>
  <c r="AE1301" i="4"/>
  <c r="AH1301" i="4" a="1"/>
  <c r="AH1301" i="4" s="1"/>
  <c r="AF1270" i="4"/>
  <c r="AM1270" i="4" a="1"/>
  <c r="AM1270" i="4" s="1"/>
  <c r="AI1277" i="4" a="1"/>
  <c r="AI1277" i="4" s="1"/>
  <c r="AM1277" i="4" a="1"/>
  <c r="AM1277" i="4" s="1"/>
  <c r="AF1277" i="4"/>
  <c r="AL1929" i="4" a="1"/>
  <c r="AL1929" i="4" s="1"/>
  <c r="AE1375" i="4"/>
  <c r="AH1375" i="4" a="1"/>
  <c r="AH1375" i="4" s="1"/>
  <c r="AL1375" i="4" a="1"/>
  <c r="AL1375" i="4" s="1"/>
  <c r="AL921" i="4" a="1"/>
  <c r="AL921" i="4" s="1"/>
  <c r="AL877" i="4" a="1"/>
  <c r="AL877" i="4" s="1"/>
  <c r="AL337" i="4" a="1"/>
  <c r="AL337" i="4" s="1"/>
  <c r="AL230" i="4" a="1"/>
  <c r="AL230" i="4" s="1"/>
  <c r="AL929" i="4" a="1"/>
  <c r="AL929" i="4" s="1"/>
  <c r="AL812" i="4" a="1"/>
  <c r="AL812" i="4" s="1"/>
  <c r="AL1256" i="4" a="1"/>
  <c r="AL1256" i="4" s="1"/>
  <c r="AL1257" i="4" a="1"/>
  <c r="AL1257" i="4" s="1"/>
  <c r="AL1241" i="4" a="1"/>
  <c r="AL1241" i="4" s="1"/>
  <c r="AG1241" i="4" a="1"/>
  <c r="AG1241" i="4" s="1"/>
  <c r="AK1798" i="4" a="1"/>
  <c r="AK1798" i="4" s="1"/>
  <c r="AH1280" i="4" a="1"/>
  <c r="AH1280" i="4" s="1"/>
  <c r="AG1344" i="4" a="1"/>
  <c r="AG1344" i="4" s="1"/>
  <c r="AK1344" i="4" a="1"/>
  <c r="AK1344" i="4" s="1"/>
  <c r="AD1321" i="4"/>
  <c r="AG1321" i="4" a="1"/>
  <c r="AG1321" i="4" s="1"/>
  <c r="AK1321" i="4" a="1"/>
  <c r="AK1321" i="4" s="1"/>
  <c r="AG1855" i="4" a="1"/>
  <c r="AG1855" i="4" s="1"/>
  <c r="AK1855" i="4" a="1"/>
  <c r="AK1855" i="4" s="1"/>
  <c r="AD1855" i="4"/>
  <c r="AE1502" i="4"/>
  <c r="AH1502" i="4" a="1"/>
  <c r="AH1502" i="4" s="1"/>
  <c r="AL1502" i="4" a="1"/>
  <c r="AL1502" i="4" s="1"/>
  <c r="AE1928" i="4"/>
  <c r="AH1928" i="4" a="1"/>
  <c r="AH1928" i="4" s="1"/>
  <c r="AL1928" i="4" a="1"/>
  <c r="AL1928" i="4" s="1"/>
  <c r="AH1269" i="4" a="1"/>
  <c r="AH1269" i="4" s="1"/>
  <c r="AL1662" i="4" a="1"/>
  <c r="AL1662" i="4" s="1"/>
  <c r="AF1383" i="4"/>
  <c r="AM1383" i="4" a="1"/>
  <c r="AM1383" i="4" s="1"/>
  <c r="AI1383" i="4" a="1"/>
  <c r="AI1383" i="4" s="1"/>
  <c r="AK91" i="4" a="1"/>
  <c r="AK91" i="4" s="1"/>
  <c r="AK83" i="4" a="1"/>
  <c r="AK83" i="4" s="1"/>
  <c r="AK356" i="4" a="1"/>
  <c r="AK356" i="4" s="1"/>
  <c r="AK871" i="4" a="1"/>
  <c r="AK871" i="4" s="1"/>
  <c r="AK63" i="4" a="1"/>
  <c r="AK63" i="4" s="1"/>
  <c r="AK662" i="4" a="1"/>
  <c r="AK662" i="4" s="1"/>
  <c r="AK105" i="4" a="1"/>
  <c r="AK105" i="4" s="1"/>
  <c r="AK814" i="4" a="1"/>
  <c r="AK814" i="4" s="1"/>
  <c r="AK1795" i="4" a="1"/>
  <c r="AK1795" i="4" s="1"/>
  <c r="AH1799" i="4" a="1"/>
  <c r="AH1799" i="4" s="1"/>
  <c r="AH1246" i="4" a="1"/>
  <c r="AH1246" i="4" s="1"/>
  <c r="AG1374" i="4" a="1"/>
  <c r="AG1374" i="4" s="1"/>
  <c r="AK1374" i="4" a="1"/>
  <c r="AK1374" i="4" s="1"/>
  <c r="AF1280" i="4"/>
  <c r="AI1280" i="4" a="1"/>
  <c r="AI1280" i="4" s="1"/>
  <c r="AM1280" i="4" a="1"/>
  <c r="AM1280" i="4" s="1"/>
  <c r="AG1296" i="4" a="1"/>
  <c r="AG1296" i="4" s="1"/>
  <c r="AK1296" i="4" a="1"/>
  <c r="AK1296" i="4" s="1"/>
  <c r="AD1296" i="4"/>
  <c r="AE1821" i="4"/>
  <c r="AH1821" i="4" a="1"/>
  <c r="AH1821" i="4" s="1"/>
  <c r="AL1821" i="4" a="1"/>
  <c r="AL1821" i="4" s="1"/>
  <c r="AI1313" i="4" a="1"/>
  <c r="AI1313" i="4" s="1"/>
  <c r="AM1313" i="4" a="1"/>
  <c r="AM1313" i="4" s="1"/>
  <c r="AF1313" i="4"/>
  <c r="AI1355" i="4" a="1"/>
  <c r="AI1355" i="4" s="1"/>
  <c r="AM1355" i="4" a="1"/>
  <c r="AM1355" i="4" s="1"/>
  <c r="AE1327" i="4"/>
  <c r="AD1292" i="4"/>
  <c r="AG1292" i="4" a="1"/>
  <c r="AG1292" i="4" s="1"/>
  <c r="AK1292" i="4" a="1"/>
  <c r="AK1292" i="4" s="1"/>
  <c r="AL1415" i="4" a="1"/>
  <c r="AL1415" i="4" s="1"/>
  <c r="AH1808" i="4" a="1"/>
  <c r="AH1808" i="4" s="1"/>
  <c r="AL1808" i="4" a="1"/>
  <c r="AL1808" i="4" s="1"/>
  <c r="AE1808" i="4"/>
  <c r="AI1304" i="4" a="1"/>
  <c r="AI1304" i="4" s="1"/>
  <c r="AM1304" i="4" a="1"/>
  <c r="AM1304" i="4" s="1"/>
  <c r="AF1304" i="4"/>
  <c r="AD1696" i="4"/>
  <c r="AG1696" i="4" a="1"/>
  <c r="AG1696" i="4" s="1"/>
  <c r="AK1696" i="4" a="1"/>
  <c r="AK1696" i="4" s="1"/>
  <c r="AN1516" i="4" a="1"/>
  <c r="AN1516" i="4" s="1"/>
  <c r="AH1289" i="4" a="1"/>
  <c r="AH1289" i="4" s="1"/>
  <c r="AL1289" i="4" a="1"/>
  <c r="AL1289" i="4" s="1"/>
  <c r="AD1159" i="4"/>
  <c r="AG1159" i="4" a="1"/>
  <c r="AG1159" i="4" s="1"/>
  <c r="AK1159" i="4" a="1"/>
  <c r="AK1159" i="4" s="1"/>
  <c r="AK1250" i="4" a="1"/>
  <c r="AK1250" i="4" s="1"/>
  <c r="AH1313" i="4" a="1"/>
  <c r="AH1313" i="4" s="1"/>
  <c r="AL1313" i="4" a="1"/>
  <c r="AL1313" i="4" s="1"/>
  <c r="AE1864" i="4"/>
  <c r="AH1864" i="4" a="1"/>
  <c r="AH1864" i="4" s="1"/>
  <c r="AL1864" i="4" a="1"/>
  <c r="AL1864" i="4" s="1"/>
  <c r="AI1269" i="4" a="1"/>
  <c r="AI1269" i="4" s="1"/>
  <c r="AM1269" i="4" a="1"/>
  <c r="AM1269" i="4" s="1"/>
  <c r="AF1269" i="4"/>
  <c r="AE1326" i="4"/>
  <c r="AH1326" i="4" a="1"/>
  <c r="AH1326" i="4" s="1"/>
  <c r="AL1326" i="4" a="1"/>
  <c r="AL1326" i="4" s="1"/>
  <c r="AE1298" i="4"/>
  <c r="AH1298" i="4" a="1"/>
  <c r="AH1298" i="4" s="1"/>
  <c r="AL1298" i="4" a="1"/>
  <c r="AL1298" i="4" s="1"/>
  <c r="AI1342" i="4" a="1"/>
  <c r="AI1342" i="4" s="1"/>
  <c r="AM1342" i="4" a="1"/>
  <c r="AM1342" i="4" s="1"/>
  <c r="AF1342" i="4"/>
  <c r="AG1794" i="4" a="1"/>
  <c r="AG1794" i="4" s="1"/>
  <c r="AG1870" i="4" a="1"/>
  <c r="AG1870" i="4" s="1"/>
  <c r="AG1930" i="4" a="1"/>
  <c r="AG1930" i="4" s="1"/>
  <c r="AG1365" i="4" a="1"/>
  <c r="AG1365" i="4" s="1"/>
  <c r="AD1527" i="4"/>
  <c r="AD1310" i="4"/>
  <c r="AE1865" i="4"/>
  <c r="AD1414" i="4"/>
  <c r="AD1837" i="4"/>
  <c r="AG1808" i="4" a="1"/>
  <c r="AG1808" i="4" s="1"/>
  <c r="AD1273" i="4"/>
  <c r="AE1499" i="4"/>
  <c r="AK1823" i="4" a="1"/>
  <c r="AK1823" i="4" s="1"/>
  <c r="AG1823" i="4" a="1"/>
  <c r="AG1823" i="4" s="1"/>
  <c r="AD1295" i="4"/>
  <c r="AE1557" i="4"/>
  <c r="AK1907" i="4" a="1"/>
  <c r="AK1907" i="4" s="1"/>
  <c r="AG1907" i="4" a="1"/>
  <c r="AG1907" i="4" s="1"/>
  <c r="AD1942" i="4"/>
  <c r="AF1394" i="4"/>
  <c r="AD1266" i="4"/>
  <c r="AM1498" i="4" a="1"/>
  <c r="AM1498" i="4" s="1"/>
  <c r="AG1498" i="4" a="1"/>
  <c r="AG1498" i="4" s="1"/>
  <c r="AG1281" i="4" a="1"/>
  <c r="AG1281" i="4" s="1"/>
  <c r="AK1281" i="4" a="1"/>
  <c r="AK1281" i="4" s="1"/>
  <c r="AD1801" i="4"/>
  <c r="AI1274" i="4" a="1"/>
  <c r="AI1274" i="4" s="1"/>
  <c r="AM1336" i="4" a="1"/>
  <c r="AM1336" i="4" s="1"/>
  <c r="AK1698" i="4" a="1"/>
  <c r="AK1698" i="4" s="1"/>
  <c r="AG1380" i="4" a="1"/>
  <c r="AG1380" i="4" s="1"/>
  <c r="AJ1371" i="4" a="1"/>
  <c r="AJ1371" i="4" s="1"/>
  <c r="AN1371" i="4" a="1"/>
  <c r="AN1371" i="4" s="1"/>
  <c r="AE1316" i="4"/>
  <c r="AH1316" i="4" a="1"/>
  <c r="AH1316" i="4" s="1"/>
  <c r="AL1316" i="4" a="1"/>
  <c r="AL1316" i="4" s="1"/>
  <c r="AI1340" i="4" a="1"/>
  <c r="AI1340" i="4" s="1"/>
  <c r="AM1340" i="4" a="1"/>
  <c r="AM1340" i="4" s="1"/>
  <c r="AF1340" i="4"/>
  <c r="AD1952" i="4"/>
  <c r="AG1952" i="4" a="1"/>
  <c r="AG1952" i="4" s="1"/>
  <c r="AK1952" i="4" a="1"/>
  <c r="AK1952" i="4" s="1"/>
  <c r="AL1390" i="4" a="1"/>
  <c r="AL1390" i="4" s="1"/>
  <c r="AM1278" i="4" a="1"/>
  <c r="AM1278" i="4" s="1"/>
  <c r="AI1807" i="4" a="1"/>
  <c r="AI1807" i="4" s="1"/>
  <c r="AM1807" i="4" a="1"/>
  <c r="AM1807" i="4" s="1"/>
  <c r="AF1807" i="4"/>
  <c r="AH378" i="4" a="1"/>
  <c r="AH378" i="4" s="1"/>
  <c r="AL378" i="4" a="1"/>
  <c r="AL378" i="4" s="1"/>
  <c r="AE378" i="4"/>
  <c r="AF965" i="4"/>
  <c r="AI965" i="4" a="1"/>
  <c r="AI965" i="4" s="1"/>
  <c r="AM965" i="4" a="1"/>
  <c r="AM965" i="4" s="1"/>
  <c r="AJ1498" i="4" a="1"/>
  <c r="AJ1498" i="4" s="1"/>
  <c r="AN1498" i="4" a="1"/>
  <c r="AN1498" i="4" s="1"/>
  <c r="AH1350" i="4" a="1"/>
  <c r="AH1350" i="4" s="1"/>
  <c r="AL1350" i="4" a="1"/>
  <c r="AL1350" i="4" s="1"/>
  <c r="AE1350" i="4"/>
  <c r="AG1289" i="4" a="1"/>
  <c r="AG1289" i="4" s="1"/>
  <c r="AK1289" i="4" a="1"/>
  <c r="AK1289" i="4" s="1"/>
  <c r="AH1908" i="4" a="1"/>
  <c r="AH1908" i="4" s="1"/>
  <c r="AL1908" i="4" a="1"/>
  <c r="AL1908" i="4" s="1"/>
  <c r="AE1908" i="4"/>
  <c r="AD1510" i="4"/>
  <c r="AG1510" i="4" a="1"/>
  <c r="AG1510" i="4" s="1"/>
  <c r="AK1510" i="4" a="1"/>
  <c r="AK1510" i="4" s="1"/>
  <c r="AH1518" i="4" a="1"/>
  <c r="AH1518" i="4" s="1"/>
  <c r="AL1518" i="4" a="1"/>
  <c r="AL1518" i="4" s="1"/>
  <c r="AE1518" i="4"/>
  <c r="AF1359" i="4"/>
  <c r="AI1359" i="4" a="1"/>
  <c r="AI1359" i="4" s="1"/>
  <c r="AF1933" i="4"/>
  <c r="AI1933" i="4" a="1"/>
  <c r="AI1933" i="4" s="1"/>
  <c r="AM1933" i="4" a="1"/>
  <c r="AM1933" i="4" s="1"/>
  <c r="AI1931" i="4" a="1"/>
  <c r="AI1931" i="4" s="1"/>
  <c r="AM1931" i="4" a="1"/>
  <c r="AM1931" i="4" s="1"/>
  <c r="AF1931" i="4"/>
  <c r="AD1665" i="4"/>
  <c r="AG1665" i="4" a="1"/>
  <c r="AG1665" i="4" s="1"/>
  <c r="AK1665" i="4" a="1"/>
  <c r="AK1665" i="4" s="1"/>
  <c r="AD1511" i="4"/>
  <c r="AG1511" i="4" a="1"/>
  <c r="AG1511" i="4" s="1"/>
  <c r="AK1511" i="4" a="1"/>
  <c r="AK1511" i="4" s="1"/>
  <c r="AI1343" i="4" a="1"/>
  <c r="AI1343" i="4" s="1"/>
  <c r="AM1343" i="4" a="1"/>
  <c r="AM1343" i="4" s="1"/>
  <c r="AF1343" i="4"/>
  <c r="AE1275" i="4"/>
  <c r="AH1275" i="4" a="1"/>
  <c r="AH1275" i="4" s="1"/>
  <c r="AL1275" i="4" a="1"/>
  <c r="AL1275" i="4" s="1"/>
  <c r="AH1267" i="4" a="1"/>
  <c r="AH1267" i="4" s="1"/>
  <c r="AE1267" i="4"/>
  <c r="AL1267" i="4" a="1"/>
  <c r="AL1267" i="4" s="1"/>
  <c r="AH936" i="4" a="1"/>
  <c r="AH936" i="4" s="1"/>
  <c r="AL936" i="4" a="1"/>
  <c r="AL936" i="4" s="1"/>
  <c r="AE936" i="4"/>
  <c r="AI398" i="4" a="1"/>
  <c r="AI398" i="4" s="1"/>
  <c r="AM398" i="4" a="1"/>
  <c r="AM398" i="4" s="1"/>
  <c r="AF398" i="4"/>
  <c r="AG427" i="4" a="1"/>
  <c r="AG427" i="4" s="1"/>
  <c r="AK427" i="4" a="1"/>
  <c r="AK427" i="4" s="1"/>
  <c r="AD427" i="4"/>
  <c r="AJ122" i="4" a="1"/>
  <c r="AJ122" i="4" s="1"/>
  <c r="AN122" i="4" a="1"/>
  <c r="AN122" i="4" s="1"/>
  <c r="AE1452" i="4"/>
  <c r="AH1452" i="4" a="1"/>
  <c r="AH1452" i="4" s="1"/>
  <c r="AL1452" i="4" a="1"/>
  <c r="AL1452" i="4" s="1"/>
  <c r="AD1828" i="4"/>
  <c r="AG1828" i="4" a="1"/>
  <c r="AG1828" i="4" s="1"/>
  <c r="AH1394" i="4" a="1"/>
  <c r="AH1394" i="4" s="1"/>
  <c r="AL1394" i="4" a="1"/>
  <c r="AL1394" i="4" s="1"/>
  <c r="AJ1392" i="4" a="1"/>
  <c r="AJ1392" i="4" s="1"/>
  <c r="AN1392" i="4" a="1"/>
  <c r="AN1392" i="4" s="1"/>
  <c r="AE1369" i="4"/>
  <c r="AH1369" i="4" a="1"/>
  <c r="AH1369" i="4" s="1"/>
  <c r="AL1369" i="4" a="1"/>
  <c r="AL1369" i="4" s="1"/>
  <c r="AH1342" i="4" a="1"/>
  <c r="AH1342" i="4" s="1"/>
  <c r="AH1277" i="4" a="1"/>
  <c r="AH1277" i="4" s="1"/>
  <c r="AH1806" i="4" a="1"/>
  <c r="AH1806" i="4" s="1"/>
  <c r="AL1806" i="4" a="1"/>
  <c r="AL1806" i="4" s="1"/>
  <c r="AE1806" i="4"/>
  <c r="AI1698" i="4" a="1"/>
  <c r="AI1698" i="4" s="1"/>
  <c r="AG1908" i="4" a="1"/>
  <c r="AG1908" i="4" s="1"/>
  <c r="AK1908" i="4" a="1"/>
  <c r="AK1908" i="4" s="1"/>
  <c r="AH1359" i="4" a="1"/>
  <c r="AH1359" i="4" s="1"/>
  <c r="AL1359" i="4" a="1"/>
  <c r="AL1359" i="4" s="1"/>
  <c r="AH1933" i="4" a="1"/>
  <c r="AH1933" i="4" s="1"/>
  <c r="AL1933" i="4" a="1"/>
  <c r="AL1933" i="4" s="1"/>
  <c r="AH1377" i="4" a="1"/>
  <c r="AH1377" i="4" s="1"/>
  <c r="AD1804" i="4"/>
  <c r="AG1804" i="4" a="1"/>
  <c r="AG1804" i="4" s="1"/>
  <c r="AK1804" i="4" a="1"/>
  <c r="AK1804" i="4" s="1"/>
  <c r="AE1936" i="4"/>
  <c r="AH1936" i="4" a="1"/>
  <c r="AH1936" i="4" s="1"/>
  <c r="AL1936" i="4" a="1"/>
  <c r="AL1936" i="4" s="1"/>
  <c r="AM1671" i="4" a="1"/>
  <c r="AM1671" i="4" s="1"/>
  <c r="AG1524" i="4" a="1"/>
  <c r="AG1524" i="4" s="1"/>
  <c r="AG1314" i="4" a="1"/>
  <c r="AG1314" i="4" s="1"/>
  <c r="AK1314" i="4" a="1"/>
  <c r="AK1314" i="4" s="1"/>
  <c r="AK1498" i="4" a="1"/>
  <c r="AK1498" i="4" s="1"/>
  <c r="AL1324" i="4" a="1"/>
  <c r="AL1324" i="4" s="1"/>
  <c r="AM1274" i="4" a="1"/>
  <c r="AM1274" i="4" s="1"/>
  <c r="AG1274" i="4" a="1"/>
  <c r="AG1274" i="4" s="1"/>
  <c r="AG1286" i="4" a="1"/>
  <c r="AG1286" i="4" s="1"/>
  <c r="AH1698" i="4" a="1"/>
  <c r="AH1698" i="4" s="1"/>
  <c r="AK1262" i="4" a="1"/>
  <c r="AK1262" i="4" s="1"/>
  <c r="AL1380" i="4" a="1"/>
  <c r="AL1380" i="4" s="1"/>
  <c r="AG1383" i="4" a="1"/>
  <c r="AG1383" i="4" s="1"/>
  <c r="AL1371" i="4" a="1"/>
  <c r="AL1371" i="4" s="1"/>
  <c r="AD1526" i="4"/>
  <c r="AG1526" i="4" a="1"/>
  <c r="AG1526" i="4" s="1"/>
  <c r="AK1526" i="4" a="1"/>
  <c r="AK1526" i="4" s="1"/>
  <c r="AI1378" i="4" a="1"/>
  <c r="AI1378" i="4" s="1"/>
  <c r="AM1378" i="4" a="1"/>
  <c r="AM1378" i="4" s="1"/>
  <c r="AF1378" i="4"/>
  <c r="AI1500" i="4" a="1"/>
  <c r="AI1500" i="4" s="1"/>
  <c r="AM1500" i="4" a="1"/>
  <c r="AM1500" i="4" s="1"/>
  <c r="AF1500" i="4"/>
  <c r="AD1699" i="4"/>
  <c r="AG1699" i="4" a="1"/>
  <c r="AG1699" i="4" s="1"/>
  <c r="AK1699" i="4" a="1"/>
  <c r="AK1699" i="4" s="1"/>
  <c r="AF407" i="4"/>
  <c r="AM407" i="4" a="1"/>
  <c r="AM407" i="4" s="1"/>
  <c r="AI407" i="4" a="1"/>
  <c r="AI407" i="4" s="1"/>
  <c r="AD2661" i="4"/>
  <c r="AG2661" i="4" a="1"/>
  <c r="AG2661" i="4" s="1"/>
  <c r="AK2661" i="4" a="1"/>
  <c r="AK2661" i="4" s="1"/>
  <c r="AK1873" i="4" a="1"/>
  <c r="AK1873" i="4" s="1"/>
  <c r="AK1327" i="4" a="1"/>
  <c r="AK1327" i="4" s="1"/>
  <c r="AK1709" i="4" a="1"/>
  <c r="AK1709" i="4" s="1"/>
  <c r="AK1413" i="4" a="1"/>
  <c r="AK1413" i="4" s="1"/>
  <c r="AL1865" i="4" a="1"/>
  <c r="AL1865" i="4" s="1"/>
  <c r="AK1669" i="4" a="1"/>
  <c r="AK1669" i="4" s="1"/>
  <c r="AL1836" i="4" a="1"/>
  <c r="AL1836" i="4" s="1"/>
  <c r="AL1499" i="4" a="1"/>
  <c r="AL1499" i="4" s="1"/>
  <c r="AL1557" i="4" a="1"/>
  <c r="AL1557" i="4" s="1"/>
  <c r="AI1394" i="4" a="1"/>
  <c r="AI1394" i="4" s="1"/>
  <c r="AG1697" i="4" a="1"/>
  <c r="AG1697" i="4" s="1"/>
  <c r="AL1700" i="4" a="1"/>
  <c r="AL1700" i="4" s="1"/>
  <c r="AH1270" i="4" a="1"/>
  <c r="AH1270" i="4" s="1"/>
  <c r="AL1270" i="4" a="1"/>
  <c r="AL1270" i="4" s="1"/>
  <c r="AG1698" i="4" a="1"/>
  <c r="AG1698" i="4" s="1"/>
  <c r="AI1379" i="4" a="1"/>
  <c r="AI1379" i="4" s="1"/>
  <c r="AK1380" i="4" a="1"/>
  <c r="AK1380" i="4" s="1"/>
  <c r="AK1371" i="4" a="1"/>
  <c r="AK1371" i="4" s="1"/>
  <c r="AL1501" i="4" a="1"/>
  <c r="AL1501" i="4" s="1"/>
  <c r="AE1332" i="4"/>
  <c r="AH1332" i="4" a="1"/>
  <c r="AH1332" i="4" s="1"/>
  <c r="AL1332" i="4" a="1"/>
  <c r="AL1332" i="4" s="1"/>
  <c r="AH1844" i="4" a="1"/>
  <c r="AH1844" i="4" s="1"/>
  <c r="AE1871" i="4"/>
  <c r="AL1807" i="4" a="1"/>
  <c r="AL1807" i="4" s="1"/>
  <c r="AE1264" i="4"/>
  <c r="AL1264" i="4" a="1"/>
  <c r="AL1264" i="4" s="1"/>
  <c r="AH1264" i="4" a="1"/>
  <c r="AH1264" i="4" s="1"/>
  <c r="AD1382" i="4"/>
  <c r="AG1382" i="4" a="1"/>
  <c r="AG1382" i="4" s="1"/>
  <c r="AK1382" i="4" a="1"/>
  <c r="AK1382" i="4" s="1"/>
  <c r="AL1672" i="4" a="1"/>
  <c r="AL1672" i="4" s="1"/>
  <c r="AK1527" i="4" a="1"/>
  <c r="AK1527" i="4" s="1"/>
  <c r="AK1310" i="4" a="1"/>
  <c r="AK1310" i="4" s="1"/>
  <c r="AL1671" i="4" a="1"/>
  <c r="AL1671" i="4" s="1"/>
  <c r="AK1414" i="4" a="1"/>
  <c r="AK1414" i="4" s="1"/>
  <c r="AK1837" i="4" a="1"/>
  <c r="AK1837" i="4" s="1"/>
  <c r="AL1366" i="4" a="1"/>
  <c r="AL1366" i="4" s="1"/>
  <c r="AK1273" i="4" a="1"/>
  <c r="AK1273" i="4" s="1"/>
  <c r="AK1295" i="4" a="1"/>
  <c r="AK1295" i="4" s="1"/>
  <c r="AL1820" i="4" a="1"/>
  <c r="AL1820" i="4" s="1"/>
  <c r="AK1942" i="4" a="1"/>
  <c r="AK1942" i="4" s="1"/>
  <c r="AL1342" i="4" a="1"/>
  <c r="AL1342" i="4" s="1"/>
  <c r="AL1277" i="4" a="1"/>
  <c r="AL1277" i="4" s="1"/>
  <c r="AD1368" i="4"/>
  <c r="AG1368" i="4" a="1"/>
  <c r="AG1368" i="4" s="1"/>
  <c r="AK1368" i="4" a="1"/>
  <c r="AK1368" i="4" s="1"/>
  <c r="AH1260" i="4" a="1"/>
  <c r="AH1260" i="4" s="1"/>
  <c r="AL1260" i="4" a="1"/>
  <c r="AL1260" i="4" s="1"/>
  <c r="AE1260" i="4"/>
  <c r="AH1383" i="4" a="1"/>
  <c r="AH1383" i="4" s="1"/>
  <c r="AL1383" i="4" a="1"/>
  <c r="AL1383" i="4" s="1"/>
  <c r="AM1359" i="4" a="1"/>
  <c r="AM1359" i="4" s="1"/>
  <c r="AD1520" i="4"/>
  <c r="AG1520" i="4" a="1"/>
  <c r="AG1520" i="4" s="1"/>
  <c r="AK1520" i="4" a="1"/>
  <c r="AK1520" i="4" s="1"/>
  <c r="AL1343" i="4" a="1"/>
  <c r="AL1343" i="4" s="1"/>
  <c r="AM1265" i="4" a="1"/>
  <c r="AM1265" i="4" s="1"/>
  <c r="AD1668" i="4"/>
  <c r="AG1668" i="4" a="1"/>
  <c r="AG1668" i="4" s="1"/>
  <c r="AK1668" i="4" a="1"/>
  <c r="AK1668" i="4" s="1"/>
  <c r="AK1673" i="4" a="1"/>
  <c r="AK1673" i="4" s="1"/>
  <c r="AK1351" i="4" a="1"/>
  <c r="AK1351" i="4" s="1"/>
  <c r="AK1391" i="4" a="1"/>
  <c r="AK1391" i="4" s="1"/>
  <c r="AK1865" i="4" a="1"/>
  <c r="AK1865" i="4" s="1"/>
  <c r="AK1836" i="4" a="1"/>
  <c r="AK1836" i="4" s="1"/>
  <c r="AK1802" i="4" a="1"/>
  <c r="AK1802" i="4" s="1"/>
  <c r="AK1499" i="4" a="1"/>
  <c r="AK1499" i="4" s="1"/>
  <c r="AK1557" i="4" a="1"/>
  <c r="AK1557" i="4" s="1"/>
  <c r="AG1830" i="4" a="1"/>
  <c r="AG1830" i="4" s="1"/>
  <c r="AG1301" i="4" a="1"/>
  <c r="AG1301" i="4" s="1"/>
  <c r="AK1301" i="4" a="1"/>
  <c r="AK1301" i="4" s="1"/>
  <c r="AG1260" i="4" a="1"/>
  <c r="AG1260" i="4" s="1"/>
  <c r="AK1260" i="4" a="1"/>
  <c r="AK1260" i="4" s="1"/>
  <c r="AD1909" i="4"/>
  <c r="AG1909" i="4" a="1"/>
  <c r="AG1909" i="4" s="1"/>
  <c r="AK1909" i="4" a="1"/>
  <c r="AK1909" i="4" s="1"/>
  <c r="AD1335" i="4"/>
  <c r="AG1335" i="4" a="1"/>
  <c r="AG1335" i="4" s="1"/>
  <c r="AK1335" i="4" a="1"/>
  <c r="AK1335" i="4" s="1"/>
  <c r="AI1844" i="4" a="1"/>
  <c r="AI1844" i="4" s="1"/>
  <c r="AM1844" i="4" a="1"/>
  <c r="AM1844" i="4" s="1"/>
  <c r="AF1844" i="4"/>
  <c r="AF1408" i="4"/>
  <c r="AI1408" i="4" a="1"/>
  <c r="AI1408" i="4" s="1"/>
  <c r="AM1408" i="4" a="1"/>
  <c r="AM1408" i="4" s="1"/>
  <c r="AG1324" i="4" a="1"/>
  <c r="AG1324" i="4" s="1"/>
  <c r="AK1342" i="4" a="1"/>
  <c r="AK1342" i="4" s="1"/>
  <c r="AG1342" i="4" a="1"/>
  <c r="AG1342" i="4" s="1"/>
  <c r="AD1393" i="4"/>
  <c r="AL1340" i="4" a="1"/>
  <c r="AL1340" i="4" s="1"/>
  <c r="AH1340" i="4" a="1"/>
  <c r="AH1340" i="4" s="1"/>
  <c r="AD1834" i="4"/>
  <c r="AL1931" i="4" a="1"/>
  <c r="AL1931" i="4" s="1"/>
  <c r="AH1931" i="4" a="1"/>
  <c r="AH1931" i="4" s="1"/>
  <c r="AD1932" i="4"/>
  <c r="AL1378" i="4" a="1"/>
  <c r="AL1378" i="4" s="1"/>
  <c r="AH1378" i="4" a="1"/>
  <c r="AH1378" i="4" s="1"/>
  <c r="AE1386" i="4"/>
  <c r="AD1955" i="4"/>
  <c r="AD1309" i="4"/>
  <c r="AL1500" i="4" a="1"/>
  <c r="AL1500" i="4" s="1"/>
  <c r="AH1500" i="4" a="1"/>
  <c r="AH1500" i="4" s="1"/>
  <c r="AF1827" i="4"/>
  <c r="AE1854" i="4"/>
  <c r="AD1387" i="4"/>
  <c r="AD1803" i="4"/>
  <c r="AL1278" i="4" a="1"/>
  <c r="AL1278" i="4" s="1"/>
  <c r="AK1376" i="4" a="1"/>
  <c r="AK1376" i="4" s="1"/>
  <c r="AG1267" i="4" a="1"/>
  <c r="AG1267" i="4" s="1"/>
  <c r="AK1267" i="4" a="1"/>
  <c r="AK1267" i="4" s="1"/>
  <c r="AD1863" i="4"/>
  <c r="AG1863" i="4" a="1"/>
  <c r="AG1863" i="4" s="1"/>
  <c r="AK1863" i="4" a="1"/>
  <c r="AK1863" i="4" s="1"/>
  <c r="AE1858" i="4"/>
  <c r="AH1858" i="4" a="1"/>
  <c r="AH1858" i="4" s="1"/>
  <c r="AL1858" i="4" a="1"/>
  <c r="AL1858" i="4" s="1"/>
  <c r="AD1850" i="4"/>
  <c r="AG1850" i="4" a="1"/>
  <c r="AG1850" i="4" s="1"/>
  <c r="AK1850" i="4" a="1"/>
  <c r="AK1850" i="4" s="1"/>
  <c r="AH1408" i="4" a="1"/>
  <c r="AH1408" i="4" s="1"/>
  <c r="AL1408" i="4" a="1"/>
  <c r="AL1408" i="4" s="1"/>
  <c r="AH1846" i="4" a="1"/>
  <c r="AH1846" i="4" s="1"/>
  <c r="AL1846" i="4" a="1"/>
  <c r="AL1846" i="4" s="1"/>
  <c r="AH1819" i="4" a="1"/>
  <c r="AH1819" i="4" s="1"/>
  <c r="AE938" i="4"/>
  <c r="AH938" i="4" a="1"/>
  <c r="AH938" i="4" s="1"/>
  <c r="AL938" i="4" a="1"/>
  <c r="AL938" i="4" s="1"/>
  <c r="AH954" i="4" a="1"/>
  <c r="AH954" i="4" s="1"/>
  <c r="AI960" i="4" a="1"/>
  <c r="AI960" i="4" s="1"/>
  <c r="AM960" i="4" a="1"/>
  <c r="AM960" i="4" s="1"/>
  <c r="AF960" i="4"/>
  <c r="AH965" i="4" a="1"/>
  <c r="AH965" i="4" s="1"/>
  <c r="AL965" i="4" a="1"/>
  <c r="AL965" i="4" s="1"/>
  <c r="AE1953" i="4"/>
  <c r="AH1953" i="4" a="1"/>
  <c r="AH1953" i="4" s="1"/>
  <c r="AL1953" i="4" a="1"/>
  <c r="AL1953" i="4" s="1"/>
  <c r="AH1851" i="4" a="1"/>
  <c r="AH1851" i="4" s="1"/>
  <c r="AL1851" i="4" a="1"/>
  <c r="AL1851" i="4" s="1"/>
  <c r="AE1851" i="4"/>
  <c r="AH1333" i="4" a="1"/>
  <c r="AH1333" i="4" s="1"/>
  <c r="AL1333" i="4" a="1"/>
  <c r="AL1333" i="4" s="1"/>
  <c r="AE1333" i="4"/>
  <c r="AI1819" i="4" a="1"/>
  <c r="AI1819" i="4" s="1"/>
  <c r="AM1819" i="4" a="1"/>
  <c r="AM1819" i="4" s="1"/>
  <c r="AF1819" i="4"/>
  <c r="AI937" i="4" a="1"/>
  <c r="AI937" i="4" s="1"/>
  <c r="AM937" i="4" a="1"/>
  <c r="AM937" i="4" s="1"/>
  <c r="AF937" i="4"/>
  <c r="AI954" i="4" a="1"/>
  <c r="AI954" i="4" s="1"/>
  <c r="AD411" i="4"/>
  <c r="AG411" i="4" a="1"/>
  <c r="AG411" i="4" s="1"/>
  <c r="AK411" i="4" a="1"/>
  <c r="AK411" i="4" s="1"/>
  <c r="AD430" i="4"/>
  <c r="AG430" i="4" a="1"/>
  <c r="AG430" i="4" s="1"/>
  <c r="AK430" i="4" a="1"/>
  <c r="AK430" i="4" s="1"/>
  <c r="AH1283" i="4" a="1"/>
  <c r="AH1283" i="4" s="1"/>
  <c r="AL1283" i="4" a="1"/>
  <c r="AL1283" i="4" s="1"/>
  <c r="AE1283" i="4"/>
  <c r="AE1906" i="4"/>
  <c r="AH1906" i="4" a="1"/>
  <c r="AH1906" i="4" s="1"/>
  <c r="AL1906" i="4" a="1"/>
  <c r="AL1906" i="4" s="1"/>
  <c r="AE1903" i="4"/>
  <c r="AL1903" i="4" a="1"/>
  <c r="AL1903" i="4" s="1"/>
  <c r="AF1302" i="4"/>
  <c r="AI1302" i="4" a="1"/>
  <c r="AI1302" i="4" s="1"/>
  <c r="AM1302" i="4" a="1"/>
  <c r="AM1302" i="4" s="1"/>
  <c r="AD1348" i="4"/>
  <c r="AG1348" i="4" a="1"/>
  <c r="AG1348" i="4" s="1"/>
  <c r="AK1348" i="4" a="1"/>
  <c r="AK1348" i="4" s="1"/>
  <c r="AD380" i="4"/>
  <c r="AG380" i="4" a="1"/>
  <c r="AG380" i="4" s="1"/>
  <c r="AK380" i="4" a="1"/>
  <c r="AK380" i="4" s="1"/>
  <c r="AJ35" i="4" a="1"/>
  <c r="AJ35" i="4" s="1"/>
  <c r="AG1591" i="4" a="1"/>
  <c r="AG1591" i="4" s="1"/>
  <c r="AK1591" i="4" a="1"/>
  <c r="AK1591" i="4" s="1"/>
  <c r="AD1591" i="4"/>
  <c r="AM1845" i="4" a="1"/>
  <c r="AM1845" i="4" s="1"/>
  <c r="AM1827" i="4" a="1"/>
  <c r="AM1827" i="4" s="1"/>
  <c r="AH1360" i="4" a="1"/>
  <c r="AH1360" i="4" s="1"/>
  <c r="AL1360" i="4" a="1"/>
  <c r="AL1360" i="4" s="1"/>
  <c r="AE1360" i="4"/>
  <c r="AI1937" i="4" a="1"/>
  <c r="AI1937" i="4" s="1"/>
  <c r="AM1937" i="4" a="1"/>
  <c r="AM1937" i="4" s="1"/>
  <c r="AF1937" i="4"/>
  <c r="AL1876" i="4" a="1"/>
  <c r="AL1876" i="4" s="1"/>
  <c r="AI1406" i="4" a="1"/>
  <c r="AI1406" i="4" s="1"/>
  <c r="AM1406" i="4" a="1"/>
  <c r="AM1406" i="4" s="1"/>
  <c r="AF1406" i="4"/>
  <c r="AH1302" i="4" a="1"/>
  <c r="AH1302" i="4" s="1"/>
  <c r="AL1302" i="4" a="1"/>
  <c r="AL1302" i="4" s="1"/>
  <c r="AL711" i="4" a="1"/>
  <c r="AL711" i="4" s="1"/>
  <c r="AH379" i="4" a="1"/>
  <c r="AH379" i="4" s="1"/>
  <c r="AL379" i="4" a="1"/>
  <c r="AL379" i="4" s="1"/>
  <c r="AE379" i="4"/>
  <c r="AI22" i="4" a="1"/>
  <c r="AI22" i="4" s="1"/>
  <c r="AM22" i="4" a="1"/>
  <c r="AM22" i="4" s="1"/>
  <c r="AF22" i="4"/>
  <c r="AE1480" i="4"/>
  <c r="AH1480" i="4" a="1"/>
  <c r="AH1480" i="4" s="1"/>
  <c r="AL1480" i="4" a="1"/>
  <c r="AL1480" i="4" s="1"/>
  <c r="AL1945" i="4" a="1"/>
  <c r="AL1945" i="4" s="1"/>
  <c r="AM1320" i="4" a="1"/>
  <c r="AM1320" i="4" s="1"/>
  <c r="AL1386" i="4" a="1"/>
  <c r="AL1386" i="4" s="1"/>
  <c r="AL1854" i="4" a="1"/>
  <c r="AL1854" i="4" s="1"/>
  <c r="AL1345" i="4" a="1"/>
  <c r="AL1345" i="4" s="1"/>
  <c r="AE1974" i="4"/>
  <c r="AH1974" i="4" a="1"/>
  <c r="AH1974" i="4" s="1"/>
  <c r="AL1974" i="4" a="1"/>
  <c r="AL1974" i="4" s="1"/>
  <c r="AI1411" i="4" a="1"/>
  <c r="AI1411" i="4" s="1"/>
  <c r="AM1411" i="4" a="1"/>
  <c r="AM1411" i="4" s="1"/>
  <c r="AF1411" i="4"/>
  <c r="AE1341" i="4"/>
  <c r="AH1341" i="4" a="1"/>
  <c r="AH1341" i="4" s="1"/>
  <c r="AL1341" i="4" a="1"/>
  <c r="AL1341" i="4" s="1"/>
  <c r="AD1339" i="4"/>
  <c r="AG1339" i="4" a="1"/>
  <c r="AG1339" i="4" s="1"/>
  <c r="AK1339" i="4" a="1"/>
  <c r="AK1339" i="4" s="1"/>
  <c r="AH1876" i="4" a="1"/>
  <c r="AH1876" i="4" s="1"/>
  <c r="AE1923" i="4"/>
  <c r="AH1923" i="4" a="1"/>
  <c r="AH1923" i="4" s="1"/>
  <c r="AL1923" i="4" a="1"/>
  <c r="AL1923" i="4" s="1"/>
  <c r="AD1843" i="4"/>
  <c r="AG1843" i="4" a="1"/>
  <c r="AG1843" i="4" s="1"/>
  <c r="AK1843" i="4" a="1"/>
  <c r="AK1843" i="4" s="1"/>
  <c r="AL1924" i="4" a="1"/>
  <c r="AL1924" i="4" s="1"/>
  <c r="AH711" i="4" a="1"/>
  <c r="AH711" i="4" s="1"/>
  <c r="AL403" i="4" a="1"/>
  <c r="AL403" i="4" s="1"/>
  <c r="AI113" i="4" a="1"/>
  <c r="AI113" i="4" s="1"/>
  <c r="AM113" i="4" a="1"/>
  <c r="AM113" i="4" s="1"/>
  <c r="AF113" i="4"/>
  <c r="AI947" i="4" a="1"/>
  <c r="AI947" i="4" s="1"/>
  <c r="AM947" i="4" a="1"/>
  <c r="AM947" i="4" s="1"/>
  <c r="AF947" i="4"/>
  <c r="AE941" i="4"/>
  <c r="AH941" i="4" a="1"/>
  <c r="AH941" i="4" s="1"/>
  <c r="AK1393" i="4" a="1"/>
  <c r="AK1393" i="4" s="1"/>
  <c r="AK1834" i="4" a="1"/>
  <c r="AK1834" i="4" s="1"/>
  <c r="AK1932" i="4" a="1"/>
  <c r="AK1932" i="4" s="1"/>
  <c r="AK1955" i="4" a="1"/>
  <c r="AK1955" i="4" s="1"/>
  <c r="AK1309" i="4" a="1"/>
  <c r="AK1309" i="4" s="1"/>
  <c r="AK1387" i="4" a="1"/>
  <c r="AK1387" i="4" s="1"/>
  <c r="AK1803" i="4" a="1"/>
  <c r="AK1803" i="4" s="1"/>
  <c r="AI1263" i="4" a="1"/>
  <c r="AI1263" i="4" s="1"/>
  <c r="AM1263" i="4" a="1"/>
  <c r="AM1263" i="4" s="1"/>
  <c r="AF1263" i="4"/>
  <c r="AD1155" i="4"/>
  <c r="AG1155" i="4" a="1"/>
  <c r="AG1155" i="4" s="1"/>
  <c r="AK1155" i="4" a="1"/>
  <c r="AK1155" i="4" s="1"/>
  <c r="AD1279" i="4"/>
  <c r="AG1279" i="4" a="1"/>
  <c r="AG1279" i="4" s="1"/>
  <c r="AK1279" i="4" a="1"/>
  <c r="AK1279" i="4" s="1"/>
  <c r="AI1876" i="4" a="1"/>
  <c r="AI1876" i="4" s="1"/>
  <c r="AM1876" i="4" a="1"/>
  <c r="AM1876" i="4" s="1"/>
  <c r="AF1876" i="4"/>
  <c r="AF1816" i="4"/>
  <c r="AI711" i="4" a="1"/>
  <c r="AI711" i="4" s="1"/>
  <c r="AM711" i="4" a="1"/>
  <c r="AM711" i="4" s="1"/>
  <c r="AF711" i="4"/>
  <c r="AF389" i="4"/>
  <c r="AI389" i="4" a="1"/>
  <c r="AI389" i="4" s="1"/>
  <c r="AM389" i="4" a="1"/>
  <c r="AM389" i="4" s="1"/>
  <c r="AD405" i="4"/>
  <c r="AG405" i="4" a="1"/>
  <c r="AG405" i="4" s="1"/>
  <c r="AK405" i="4" a="1"/>
  <c r="AK405" i="4" s="1"/>
  <c r="AI409" i="4" a="1"/>
  <c r="AI409" i="4" s="1"/>
  <c r="AM409" i="4" a="1"/>
  <c r="AM409" i="4" s="1"/>
  <c r="AE26" i="4"/>
  <c r="AH26" i="4" a="1"/>
  <c r="AH26" i="4" s="1"/>
  <c r="AL26" i="4" a="1"/>
  <c r="AL26" i="4" s="1"/>
  <c r="AK1518" i="4" a="1"/>
  <c r="AK1518" i="4" s="1"/>
  <c r="AK1711" i="4" a="1"/>
  <c r="AK1711" i="4" s="1"/>
  <c r="AK1945" i="4" a="1"/>
  <c r="AK1945" i="4" s="1"/>
  <c r="AK1707" i="4" a="1"/>
  <c r="AK1707" i="4" s="1"/>
  <c r="AK1318" i="4" a="1"/>
  <c r="AK1318" i="4" s="1"/>
  <c r="AK1386" i="4" a="1"/>
  <c r="AK1386" i="4" s="1"/>
  <c r="AK1261" i="4" a="1"/>
  <c r="AK1261" i="4" s="1"/>
  <c r="AK1854" i="4" a="1"/>
  <c r="AK1854" i="4" s="1"/>
  <c r="AK1334" i="4" a="1"/>
  <c r="AK1334" i="4" s="1"/>
  <c r="AK1271" i="4" a="1"/>
  <c r="AK1271" i="4" s="1"/>
  <c r="AH1263" i="4" a="1"/>
  <c r="AH1263" i="4" s="1"/>
  <c r="AL1263" i="4" a="1"/>
  <c r="AL1263" i="4" s="1"/>
  <c r="AD1856" i="4"/>
  <c r="AG1856" i="4" a="1"/>
  <c r="AG1856" i="4" s="1"/>
  <c r="AK1856" i="4" a="1"/>
  <c r="AK1856" i="4" s="1"/>
  <c r="AD1373" i="4"/>
  <c r="AG1373" i="4" a="1"/>
  <c r="AG1373" i="4" s="1"/>
  <c r="AK1373" i="4" a="1"/>
  <c r="AK1373" i="4" s="1"/>
  <c r="AE1323" i="4"/>
  <c r="AH1323" i="4" a="1"/>
  <c r="AH1323" i="4" s="1"/>
  <c r="AL1323" i="4" a="1"/>
  <c r="AL1323" i="4" s="1"/>
  <c r="AH1404" i="4" a="1"/>
  <c r="AH1404" i="4" s="1"/>
  <c r="AL1404" i="4" a="1"/>
  <c r="AL1404" i="4" s="1"/>
  <c r="AE1404" i="4"/>
  <c r="AE1874" i="4"/>
  <c r="AH1874" i="4" a="1"/>
  <c r="AH1874" i="4" s="1"/>
  <c r="AL1874" i="4" a="1"/>
  <c r="AL1874" i="4" s="1"/>
  <c r="AD1347" i="4"/>
  <c r="AG1347" i="4" a="1"/>
  <c r="AG1347" i="4" s="1"/>
  <c r="AK1347" i="4" a="1"/>
  <c r="AK1347" i="4" s="1"/>
  <c r="AE1407" i="4"/>
  <c r="AH1407" i="4" a="1"/>
  <c r="AH1407" i="4" s="1"/>
  <c r="AL1407" i="4" a="1"/>
  <c r="AL1407" i="4" s="1"/>
  <c r="AI1924" i="4" a="1"/>
  <c r="AI1924" i="4" s="1"/>
  <c r="AM1924" i="4" a="1"/>
  <c r="AM1924" i="4" s="1"/>
  <c r="AF1924" i="4"/>
  <c r="AD939" i="4"/>
  <c r="AG939" i="4" a="1"/>
  <c r="AG939" i="4" s="1"/>
  <c r="AK939" i="4" a="1"/>
  <c r="AK939" i="4" s="1"/>
  <c r="AH389" i="4" a="1"/>
  <c r="AH389" i="4" s="1"/>
  <c r="AL389" i="4" a="1"/>
  <c r="AL389" i="4" s="1"/>
  <c r="AF412" i="4"/>
  <c r="AK1263" i="4" a="1"/>
  <c r="AK1263" i="4" s="1"/>
  <c r="AG1263" i="4" a="1"/>
  <c r="AG1263" i="4" s="1"/>
  <c r="AG1293" i="4" a="1"/>
  <c r="AG1293" i="4" s="1"/>
  <c r="AG1283" i="4" a="1"/>
  <c r="AG1283" i="4" s="1"/>
  <c r="AG1851" i="4" a="1"/>
  <c r="AG1851" i="4" s="1"/>
  <c r="AG1333" i="4" a="1"/>
  <c r="AG1333" i="4" s="1"/>
  <c r="AL1305" i="4" a="1"/>
  <c r="AL1305" i="4" s="1"/>
  <c r="AG1299" i="4" a="1"/>
  <c r="AG1299" i="4" s="1"/>
  <c r="AG378" i="4" a="1"/>
  <c r="AG378" i="4" s="1"/>
  <c r="AG379" i="4" a="1"/>
  <c r="AG379" i="4" s="1"/>
  <c r="AL937" i="4" a="1"/>
  <c r="AL937" i="4" s="1"/>
  <c r="AH937" i="4" a="1"/>
  <c r="AH937" i="4" s="1"/>
  <c r="AG936" i="4" a="1"/>
  <c r="AG936" i="4" s="1"/>
  <c r="AL113" i="4" a="1"/>
  <c r="AL113" i="4" s="1"/>
  <c r="AH113" i="4" a="1"/>
  <c r="AH113" i="4" s="1"/>
  <c r="AG956" i="4" a="1"/>
  <c r="AG956" i="4" s="1"/>
  <c r="AL398" i="4" a="1"/>
  <c r="AL398" i="4" s="1"/>
  <c r="AH398" i="4" a="1"/>
  <c r="AH398" i="4" s="1"/>
  <c r="AK962" i="4" a="1"/>
  <c r="AK962" i="4" s="1"/>
  <c r="AL966" i="4" a="1"/>
  <c r="AL966" i="4" s="1"/>
  <c r="AL723" i="4" a="1"/>
  <c r="AL723" i="4" s="1"/>
  <c r="AD957" i="4"/>
  <c r="AG957" i="4" a="1"/>
  <c r="AG957" i="4" s="1"/>
  <c r="AK957" i="4" a="1"/>
  <c r="AK957" i="4" s="1"/>
  <c r="AI958" i="4" a="1"/>
  <c r="AI958" i="4" s="1"/>
  <c r="AM958" i="4" a="1"/>
  <c r="AM958" i="4" s="1"/>
  <c r="AF958" i="4"/>
  <c r="AH952" i="4" a="1"/>
  <c r="AH952" i="4" s="1"/>
  <c r="AL952" i="4" a="1"/>
  <c r="AL952" i="4" s="1"/>
  <c r="AE952" i="4"/>
  <c r="AH2665" i="4" a="1"/>
  <c r="AH2665" i="4" s="1"/>
  <c r="AL2665" i="4" a="1"/>
  <c r="AL2665" i="4" s="1"/>
  <c r="AE2665" i="4"/>
  <c r="AI2712" i="4" a="1"/>
  <c r="AI2712" i="4" s="1"/>
  <c r="AM2712" i="4" a="1"/>
  <c r="AM2712" i="4" s="1"/>
  <c r="AF2712" i="4"/>
  <c r="AE43" i="4"/>
  <c r="AL43" i="4" a="1"/>
  <c r="AL43" i="4" s="1"/>
  <c r="AH43" i="4" a="1"/>
  <c r="AH43" i="4" s="1"/>
  <c r="AE20" i="4"/>
  <c r="AH20" i="4" a="1"/>
  <c r="AH20" i="4" s="1"/>
  <c r="AE36" i="4"/>
  <c r="AH36" i="4" a="1"/>
  <c r="AH36" i="4" s="1"/>
  <c r="AL36" i="4" a="1"/>
  <c r="AL36" i="4" s="1"/>
  <c r="AJ27" i="4" a="1"/>
  <c r="AJ27" i="4" s="1"/>
  <c r="AN27" i="4" a="1"/>
  <c r="AN27" i="4" s="1"/>
  <c r="AG1983" i="4" a="1"/>
  <c r="AG1983" i="4" s="1"/>
  <c r="AK1983" i="4" a="1"/>
  <c r="AK1983" i="4" s="1"/>
  <c r="AD1983" i="4"/>
  <c r="AG1626" i="4" a="1"/>
  <c r="AG1626" i="4" s="1"/>
  <c r="AK1626" i="4" a="1"/>
  <c r="AK1626" i="4" s="1"/>
  <c r="AD1626" i="4"/>
  <c r="AD1349" i="4"/>
  <c r="AD1287" i="4"/>
  <c r="AD1282" i="4"/>
  <c r="AK1411" i="4" a="1"/>
  <c r="AK1411" i="4" s="1"/>
  <c r="AG1411" i="4" a="1"/>
  <c r="AG1411" i="4" s="1"/>
  <c r="AD1875" i="4"/>
  <c r="AE1363" i="4"/>
  <c r="AK1936" i="4" a="1"/>
  <c r="AK1936" i="4" s="1"/>
  <c r="AG1936" i="4" a="1"/>
  <c r="AG1936" i="4" s="1"/>
  <c r="AD1866" i="4"/>
  <c r="AE1708" i="4"/>
  <c r="AK1943" i="4" a="1"/>
  <c r="AK1943" i="4" s="1"/>
  <c r="AG1943" i="4" a="1"/>
  <c r="AG1943" i="4" s="1"/>
  <c r="AD1338" i="4"/>
  <c r="AE1853" i="4"/>
  <c r="AK1937" i="4" a="1"/>
  <c r="AK1937" i="4" s="1"/>
  <c r="AG1937" i="4" a="1"/>
  <c r="AG1937" i="4" s="1"/>
  <c r="AD1861" i="4"/>
  <c r="AK1876" i="4" a="1"/>
  <c r="AK1876" i="4" s="1"/>
  <c r="AG1876" i="4" a="1"/>
  <c r="AG1876" i="4" s="1"/>
  <c r="AD1409" i="4"/>
  <c r="AK1406" i="4" a="1"/>
  <c r="AK1406" i="4" s="1"/>
  <c r="AG1406" i="4" a="1"/>
  <c r="AG1406" i="4" s="1"/>
  <c r="AD1330" i="4"/>
  <c r="AE1367" i="4"/>
  <c r="AK1924" i="4" a="1"/>
  <c r="AK1924" i="4" s="1"/>
  <c r="AG1924" i="4" a="1"/>
  <c r="AG1924" i="4" s="1"/>
  <c r="AD1667" i="4"/>
  <c r="AK1819" i="4" a="1"/>
  <c r="AK1819" i="4" s="1"/>
  <c r="AG1819" i="4" a="1"/>
  <c r="AG1819" i="4" s="1"/>
  <c r="AD1947" i="4"/>
  <c r="AE934" i="4"/>
  <c r="AK711" i="4" a="1"/>
  <c r="AK711" i="4" s="1"/>
  <c r="AG711" i="4" a="1"/>
  <c r="AG711" i="4" s="1"/>
  <c r="AD935" i="4"/>
  <c r="AK954" i="4" a="1"/>
  <c r="AK954" i="4" s="1"/>
  <c r="AG954" i="4" a="1"/>
  <c r="AG954" i="4" s="1"/>
  <c r="AD959" i="4"/>
  <c r="AE946" i="4"/>
  <c r="AK947" i="4" a="1"/>
  <c r="AK947" i="4" s="1"/>
  <c r="AG947" i="4" a="1"/>
  <c r="AG947" i="4" s="1"/>
  <c r="AD399" i="4"/>
  <c r="AK960" i="4" a="1"/>
  <c r="AK960" i="4" s="1"/>
  <c r="AG960" i="4" a="1"/>
  <c r="AG960" i="4" s="1"/>
  <c r="AD406" i="4"/>
  <c r="AI437" i="4" a="1"/>
  <c r="AI437" i="4" s="1"/>
  <c r="AM437" i="4" a="1"/>
  <c r="AM437" i="4" s="1"/>
  <c r="AF437" i="4"/>
  <c r="AD2702" i="4"/>
  <c r="AG2702" i="4" a="1"/>
  <c r="AG2702" i="4" s="1"/>
  <c r="AK2702" i="4" a="1"/>
  <c r="AK2702" i="4" s="1"/>
  <c r="AE2681" i="4"/>
  <c r="AH2681" i="4" a="1"/>
  <c r="AH2681" i="4" s="1"/>
  <c r="AL2681" i="4" a="1"/>
  <c r="AL2681" i="4" s="1"/>
  <c r="AH2668" i="4" a="1"/>
  <c r="AH2668" i="4" s="1"/>
  <c r="AE2714" i="4"/>
  <c r="AH2714" i="4" a="1"/>
  <c r="AH2714" i="4" s="1"/>
  <c r="AL2714" i="4" a="1"/>
  <c r="AL2714" i="4" s="1"/>
  <c r="AH2697" i="4" a="1"/>
  <c r="AH2697" i="4" s="1"/>
  <c r="AL2697" i="4" a="1"/>
  <c r="AL2697" i="4" s="1"/>
  <c r="AE2697" i="4"/>
  <c r="AG52" i="4" a="1"/>
  <c r="AG52" i="4" s="1"/>
  <c r="AK52" i="4" a="1"/>
  <c r="AK52" i="4" s="1"/>
  <c r="AD52" i="4"/>
  <c r="AJ46" i="4" a="1"/>
  <c r="AJ46" i="4" s="1"/>
  <c r="AN46" i="4" a="1"/>
  <c r="AN46" i="4" s="1"/>
  <c r="AH15" i="4" a="1"/>
  <c r="AH15" i="4" s="1"/>
  <c r="AL15" i="4" a="1"/>
  <c r="AL15" i="4" s="1"/>
  <c r="AE15" i="4"/>
  <c r="AE1565" i="4"/>
  <c r="AH1565" i="4" a="1"/>
  <c r="AH1565" i="4" s="1"/>
  <c r="AL1565" i="4" a="1"/>
  <c r="AL1565" i="4" s="1"/>
  <c r="AF1454" i="4"/>
  <c r="AI1454" i="4" a="1"/>
  <c r="AI1454" i="4" s="1"/>
  <c r="AM1454" i="4" a="1"/>
  <c r="AM1454" i="4" s="1"/>
  <c r="AI1488" i="4" a="1"/>
  <c r="AI1488" i="4" s="1"/>
  <c r="AM1488" i="4" a="1"/>
  <c r="AM1488" i="4" s="1"/>
  <c r="AF1488" i="4"/>
  <c r="AD1645" i="4"/>
  <c r="AG1645" i="4" a="1"/>
  <c r="AG1645" i="4" s="1"/>
  <c r="AK1645" i="4" a="1"/>
  <c r="AK1645" i="4" s="1"/>
  <c r="AH407" i="4" a="1"/>
  <c r="AH407" i="4" s="1"/>
  <c r="AL407" i="4" a="1"/>
  <c r="AL407" i="4" s="1"/>
  <c r="AI122" i="4" a="1"/>
  <c r="AI122" i="4" s="1"/>
  <c r="AM122" i="4" a="1"/>
  <c r="AM122" i="4" s="1"/>
  <c r="AD982" i="4"/>
  <c r="AG982" i="4" a="1"/>
  <c r="AG982" i="4" s="1"/>
  <c r="AK982" i="4" a="1"/>
  <c r="AK982" i="4" s="1"/>
  <c r="AD116" i="4"/>
  <c r="AG116" i="4" a="1"/>
  <c r="AG116" i="4" s="1"/>
  <c r="AK116" i="4" a="1"/>
  <c r="AK116" i="4" s="1"/>
  <c r="AE964" i="4"/>
  <c r="AH964" i="4" a="1"/>
  <c r="AH964" i="4" s="1"/>
  <c r="AL964" i="4" a="1"/>
  <c r="AL964" i="4" s="1"/>
  <c r="AE384" i="4"/>
  <c r="AH384" i="4" a="1"/>
  <c r="AH384" i="4" s="1"/>
  <c r="AL384" i="4" a="1"/>
  <c r="AL384" i="4" s="1"/>
  <c r="AE984" i="4"/>
  <c r="AH984" i="4" a="1"/>
  <c r="AH984" i="4" s="1"/>
  <c r="AL984" i="4" a="1"/>
  <c r="AL984" i="4" s="1"/>
  <c r="AE2706" i="4"/>
  <c r="AI2843" i="4" a="1"/>
  <c r="AI2843" i="4" s="1"/>
  <c r="AM2843" i="4" a="1"/>
  <c r="AM2843" i="4" s="1"/>
  <c r="AF2843" i="4"/>
  <c r="AF57" i="4"/>
  <c r="AI57" i="4" a="1"/>
  <c r="AI57" i="4" s="1"/>
  <c r="AM57" i="4" a="1"/>
  <c r="AM57" i="4" s="1"/>
  <c r="AH51" i="4" a="1"/>
  <c r="AH51" i="4" s="1"/>
  <c r="AL51" i="4" a="1"/>
  <c r="AL51" i="4" s="1"/>
  <c r="AE51" i="4"/>
  <c r="AD1446" i="4"/>
  <c r="AG1446" i="4" a="1"/>
  <c r="AG1446" i="4" s="1"/>
  <c r="AK1446" i="4" a="1"/>
  <c r="AK1446" i="4" s="1"/>
  <c r="AL1300" i="4" a="1"/>
  <c r="AL1300" i="4" s="1"/>
  <c r="AL1813" i="4" a="1"/>
  <c r="AL1813" i="4" s="1"/>
  <c r="AL1362" i="4" a="1"/>
  <c r="AL1362" i="4" s="1"/>
  <c r="AL1307" i="4" a="1"/>
  <c r="AL1307" i="4" s="1"/>
  <c r="AG407" i="4" a="1"/>
  <c r="AG407" i="4" s="1"/>
  <c r="AK407" i="4" a="1"/>
  <c r="AK407" i="4" s="1"/>
  <c r="AH122" i="4" a="1"/>
  <c r="AH122" i="4" s="1"/>
  <c r="AL122" i="4" a="1"/>
  <c r="AL122" i="4" s="1"/>
  <c r="AI951" i="4" a="1"/>
  <c r="AI951" i="4" s="1"/>
  <c r="AM951" i="4" a="1"/>
  <c r="AM951" i="4" s="1"/>
  <c r="AF951" i="4"/>
  <c r="AG942" i="4" a="1"/>
  <c r="AG942" i="4" s="1"/>
  <c r="AK942" i="4" a="1"/>
  <c r="AK942" i="4" s="1"/>
  <c r="AD942" i="4"/>
  <c r="AE396" i="4"/>
  <c r="AH396" i="4" a="1"/>
  <c r="AH396" i="4" s="1"/>
  <c r="AL396" i="4" a="1"/>
  <c r="AL396" i="4" s="1"/>
  <c r="AE124" i="4"/>
  <c r="AH124" i="4" a="1"/>
  <c r="AH124" i="4" s="1"/>
  <c r="AL124" i="4" a="1"/>
  <c r="AL124" i="4" s="1"/>
  <c r="AD429" i="4"/>
  <c r="AG429" i="4" a="1"/>
  <c r="AG429" i="4" s="1"/>
  <c r="AK429" i="4" a="1"/>
  <c r="AK429" i="4" s="1"/>
  <c r="AD2845" i="4"/>
  <c r="AG2845" i="4" a="1"/>
  <c r="AG2845" i="4" s="1"/>
  <c r="AK2845" i="4" a="1"/>
  <c r="AK2845" i="4" s="1"/>
  <c r="AD2699" i="4"/>
  <c r="AG2699" i="4" a="1"/>
  <c r="AG2699" i="4" s="1"/>
  <c r="AK2699" i="4" a="1"/>
  <c r="AK2699" i="4" s="1"/>
  <c r="AH45" i="4" a="1"/>
  <c r="AH45" i="4" s="1"/>
  <c r="AL45" i="4" a="1"/>
  <c r="AL45" i="4" s="1"/>
  <c r="AE45" i="4"/>
  <c r="AL20" i="4" a="1"/>
  <c r="AL20" i="4" s="1"/>
  <c r="AM23" i="4" a="1"/>
  <c r="AM23" i="4" s="1"/>
  <c r="AF23" i="4"/>
  <c r="AI23" i="4" a="1"/>
  <c r="AI23" i="4" s="1"/>
  <c r="AH28" i="4" a="1"/>
  <c r="AH28" i="4" s="1"/>
  <c r="AL28" i="4" a="1"/>
  <c r="AL28" i="4" s="1"/>
  <c r="AE28" i="4"/>
  <c r="AF1979" i="4"/>
  <c r="AI1979" i="4" a="1"/>
  <c r="AI1979" i="4" s="1"/>
  <c r="AM1979" i="4" a="1"/>
  <c r="AM1979" i="4" s="1"/>
  <c r="AH1562" i="4" a="1"/>
  <c r="AH1562" i="4" s="1"/>
  <c r="AL1562" i="4" a="1"/>
  <c r="AL1562" i="4" s="1"/>
  <c r="AE1562" i="4"/>
  <c r="AK1934" i="4" a="1"/>
  <c r="AK1934" i="4" s="1"/>
  <c r="AK1860" i="4" a="1"/>
  <c r="AK1860" i="4" s="1"/>
  <c r="AH966" i="4" a="1"/>
  <c r="AH966" i="4" s="1"/>
  <c r="AG123" i="4" a="1"/>
  <c r="AG123" i="4" s="1"/>
  <c r="AK123" i="4" a="1"/>
  <c r="AK123" i="4" s="1"/>
  <c r="AD123" i="4"/>
  <c r="AD410" i="4"/>
  <c r="AG410" i="4" a="1"/>
  <c r="AG410" i="4" s="1"/>
  <c r="AK410" i="4" a="1"/>
  <c r="AK410" i="4" s="1"/>
  <c r="AF436" i="4"/>
  <c r="AE2721" i="4"/>
  <c r="AH2721" i="4" a="1"/>
  <c r="AH2721" i="4" s="1"/>
  <c r="AL2721" i="4" a="1"/>
  <c r="AL2721" i="4" s="1"/>
  <c r="AE2695" i="4"/>
  <c r="AL2712" i="4" a="1"/>
  <c r="AL2712" i="4" s="1"/>
  <c r="AD2707" i="4"/>
  <c r="AG2707" i="4" a="1"/>
  <c r="AG2707" i="4" s="1"/>
  <c r="AK2707" i="4" a="1"/>
  <c r="AK2707" i="4" s="1"/>
  <c r="AL2843" i="4" a="1"/>
  <c r="AL2843" i="4" s="1"/>
  <c r="AI2701" i="4" a="1"/>
  <c r="AI2701" i="4" s="1"/>
  <c r="AM2701" i="4" a="1"/>
  <c r="AM2701" i="4" s="1"/>
  <c r="AF2701" i="4"/>
  <c r="AG646" i="4" a="1"/>
  <c r="AG646" i="4" s="1"/>
  <c r="AK646" i="4" a="1"/>
  <c r="AK646" i="4" s="1"/>
  <c r="AD646" i="4"/>
  <c r="AH1416" i="4" a="1"/>
  <c r="AH1416" i="4" s="1"/>
  <c r="AL1416" i="4" a="1"/>
  <c r="AL1416" i="4" s="1"/>
  <c r="AE1416" i="4"/>
  <c r="AE2027" i="4"/>
  <c r="AH2027" i="4" a="1"/>
  <c r="AH2027" i="4" s="1"/>
  <c r="AL2027" i="4" a="1"/>
  <c r="AL2027" i="4" s="1"/>
  <c r="AF1568" i="4"/>
  <c r="AI1568" i="4" a="1"/>
  <c r="AI1568" i="4" s="1"/>
  <c r="AM1568" i="4" a="1"/>
  <c r="AM1568" i="4" s="1"/>
  <c r="AE1484" i="4"/>
  <c r="AL1484" i="4" a="1"/>
  <c r="AL1484" i="4" s="1"/>
  <c r="AH1484" i="4" a="1"/>
  <c r="AH1484" i="4" s="1"/>
  <c r="AL1363" i="4" a="1"/>
  <c r="AL1363" i="4" s="1"/>
  <c r="AL1708" i="4" a="1"/>
  <c r="AL1708" i="4" s="1"/>
  <c r="AL1853" i="4" a="1"/>
  <c r="AL1853" i="4" s="1"/>
  <c r="AL1367" i="4" a="1"/>
  <c r="AL1367" i="4" s="1"/>
  <c r="AL934" i="4" a="1"/>
  <c r="AL934" i="4" s="1"/>
  <c r="AL946" i="4" a="1"/>
  <c r="AL946" i="4" s="1"/>
  <c r="AE722" i="4"/>
  <c r="AH722" i="4" a="1"/>
  <c r="AH722" i="4" s="1"/>
  <c r="AL722" i="4" a="1"/>
  <c r="AL722" i="4" s="1"/>
  <c r="AG431" i="4" a="1"/>
  <c r="AG431" i="4" s="1"/>
  <c r="AK431" i="4" a="1"/>
  <c r="AK431" i="4" s="1"/>
  <c r="AD431" i="4"/>
  <c r="AE394" i="4"/>
  <c r="AH394" i="4" a="1"/>
  <c r="AH394" i="4" s="1"/>
  <c r="AL394" i="4" a="1"/>
  <c r="AL394" i="4" s="1"/>
  <c r="AL433" i="4" a="1"/>
  <c r="AL433" i="4" s="1"/>
  <c r="AL437" i="4" a="1"/>
  <c r="AL437" i="4" s="1"/>
  <c r="AH2669" i="4" a="1"/>
  <c r="AH2669" i="4" s="1"/>
  <c r="AH2735" i="4" a="1"/>
  <c r="AH2735" i="4" s="1"/>
  <c r="AD2713" i="4"/>
  <c r="AG2713" i="4" a="1"/>
  <c r="AG2713" i="4" s="1"/>
  <c r="AK2713" i="4" a="1"/>
  <c r="AK2713" i="4" s="1"/>
  <c r="AE1482" i="4"/>
  <c r="AH1482" i="4" a="1"/>
  <c r="AH1482" i="4" s="1"/>
  <c r="AL1482" i="4" a="1"/>
  <c r="AL1482" i="4" s="1"/>
  <c r="AF1479" i="4"/>
  <c r="AI1479" i="4" a="1"/>
  <c r="AI1479" i="4" s="1"/>
  <c r="AM1479" i="4" a="1"/>
  <c r="AM1479" i="4" s="1"/>
  <c r="AD1456" i="4"/>
  <c r="AG1456" i="4" a="1"/>
  <c r="AG1456" i="4" s="1"/>
  <c r="AK1456" i="4" a="1"/>
  <c r="AK1456" i="4" s="1"/>
  <c r="AK1349" i="4" a="1"/>
  <c r="AK1349" i="4" s="1"/>
  <c r="AK1287" i="4" a="1"/>
  <c r="AK1287" i="4" s="1"/>
  <c r="AK1282" i="4" a="1"/>
  <c r="AK1282" i="4" s="1"/>
  <c r="AK1875" i="4" a="1"/>
  <c r="AK1875" i="4" s="1"/>
  <c r="AK1866" i="4" a="1"/>
  <c r="AK1866" i="4" s="1"/>
  <c r="AK1338" i="4" a="1"/>
  <c r="AK1338" i="4" s="1"/>
  <c r="AK1861" i="4" a="1"/>
  <c r="AK1861" i="4" s="1"/>
  <c r="AK1409" i="4" a="1"/>
  <c r="AK1409" i="4" s="1"/>
  <c r="AK1330" i="4" a="1"/>
  <c r="AK1330" i="4" s="1"/>
  <c r="AK1667" i="4" a="1"/>
  <c r="AK1667" i="4" s="1"/>
  <c r="AK1947" i="4" a="1"/>
  <c r="AK1947" i="4" s="1"/>
  <c r="AK935" i="4" a="1"/>
  <c r="AK935" i="4" s="1"/>
  <c r="AK959" i="4" a="1"/>
  <c r="AK959" i="4" s="1"/>
  <c r="AK399" i="4" a="1"/>
  <c r="AK399" i="4" s="1"/>
  <c r="AK406" i="4" a="1"/>
  <c r="AK406" i="4" s="1"/>
  <c r="AM966" i="4" a="1"/>
  <c r="AM966" i="4" s="1"/>
  <c r="AG966" i="4" a="1"/>
  <c r="AG966" i="4" s="1"/>
  <c r="AK966" i="4" a="1"/>
  <c r="AK966" i="4" s="1"/>
  <c r="AI978" i="4" a="1"/>
  <c r="AI978" i="4" s="1"/>
  <c r="AM978" i="4" a="1"/>
  <c r="AM978" i="4" s="1"/>
  <c r="AF978" i="4"/>
  <c r="AD985" i="4"/>
  <c r="AG985" i="4" a="1"/>
  <c r="AG985" i="4" s="1"/>
  <c r="AK985" i="4" a="1"/>
  <c r="AK985" i="4" s="1"/>
  <c r="AH2712" i="4" a="1"/>
  <c r="AH2712" i="4" s="1"/>
  <c r="AE2841" i="4"/>
  <c r="AH2841" i="4" a="1"/>
  <c r="AH2841" i="4" s="1"/>
  <c r="AL2841" i="4" a="1"/>
  <c r="AL2841" i="4" s="1"/>
  <c r="AE2839" i="4"/>
  <c r="AH2839" i="4" a="1"/>
  <c r="AH2839" i="4" s="1"/>
  <c r="AL2839" i="4" a="1"/>
  <c r="AL2839" i="4" s="1"/>
  <c r="AD49" i="4"/>
  <c r="AG49" i="4" a="1"/>
  <c r="AG49" i="4" s="1"/>
  <c r="AK49" i="4" a="1"/>
  <c r="AK49" i="4" s="1"/>
  <c r="AI1458" i="4" a="1"/>
  <c r="AI1458" i="4" s="1"/>
  <c r="AD1539" i="4"/>
  <c r="AG1539" i="4" a="1"/>
  <c r="AG1539" i="4" s="1"/>
  <c r="AK1539" i="4" a="1"/>
  <c r="AK1539" i="4" s="1"/>
  <c r="AG1532" i="4" a="1"/>
  <c r="AG1532" i="4" s="1"/>
  <c r="AK1532" i="4" a="1"/>
  <c r="AK1532" i="4" s="1"/>
  <c r="AD1532" i="4"/>
  <c r="AH1533" i="4" a="1"/>
  <c r="AH1533" i="4" s="1"/>
  <c r="AL1533" i="4" a="1"/>
  <c r="AL1533" i="4" s="1"/>
  <c r="AE1533" i="4"/>
  <c r="AF1649" i="4"/>
  <c r="AI1649" i="4" a="1"/>
  <c r="AI1649" i="4" s="1"/>
  <c r="AM1649" i="4" a="1"/>
  <c r="AM1649" i="4" s="1"/>
  <c r="AD716" i="4"/>
  <c r="AD432" i="4"/>
  <c r="AF983" i="4"/>
  <c r="AD383" i="4"/>
  <c r="AD434" i="4"/>
  <c r="AD2696" i="4"/>
  <c r="AE2682" i="4"/>
  <c r="AD2722" i="4"/>
  <c r="AE2705" i="4"/>
  <c r="AD2710" i="4"/>
  <c r="AL1536" i="4" a="1"/>
  <c r="AL1536" i="4" s="1"/>
  <c r="AD34" i="4"/>
  <c r="AG34" i="4" a="1"/>
  <c r="AG34" i="4" s="1"/>
  <c r="AK34" i="4" a="1"/>
  <c r="AK34" i="4" s="1"/>
  <c r="AH57" i="4" a="1"/>
  <c r="AH57" i="4" s="1"/>
  <c r="AL57" i="4" a="1"/>
  <c r="AL57" i="4" s="1"/>
  <c r="AI14" i="4" a="1"/>
  <c r="AI14" i="4" s="1"/>
  <c r="AG36" i="4" a="1"/>
  <c r="AG36" i="4" s="1"/>
  <c r="AK36" i="4" a="1"/>
  <c r="AK36" i="4" s="1"/>
  <c r="AG1416" i="4" a="1"/>
  <c r="AG1416" i="4" s="1"/>
  <c r="AK1416" i="4" a="1"/>
  <c r="AK1416" i="4" s="1"/>
  <c r="AG26" i="4" a="1"/>
  <c r="AG26" i="4" s="1"/>
  <c r="AK26" i="4" a="1"/>
  <c r="AK26" i="4" s="1"/>
  <c r="AG28" i="4" a="1"/>
  <c r="AG28" i="4" s="1"/>
  <c r="AK28" i="4" a="1"/>
  <c r="AK28" i="4" s="1"/>
  <c r="AE40" i="4"/>
  <c r="AH40" i="4" a="1"/>
  <c r="AH40" i="4" s="1"/>
  <c r="AL40" i="4" a="1"/>
  <c r="AL40" i="4" s="1"/>
  <c r="AD1984" i="4"/>
  <c r="AG1984" i="4" a="1"/>
  <c r="AG1984" i="4" s="1"/>
  <c r="AK1984" i="4" a="1"/>
  <c r="AK1984" i="4" s="1"/>
  <c r="AG2027" i="4" a="1"/>
  <c r="AG2027" i="4" s="1"/>
  <c r="AK2027" i="4" a="1"/>
  <c r="AK2027" i="4" s="1"/>
  <c r="AE1564" i="4"/>
  <c r="AH1564" i="4" a="1"/>
  <c r="AH1564" i="4" s="1"/>
  <c r="AL1564" i="4" a="1"/>
  <c r="AL1564" i="4" s="1"/>
  <c r="AH1568" i="4" a="1"/>
  <c r="AH1568" i="4" s="1"/>
  <c r="AL1568" i="4" a="1"/>
  <c r="AL1568" i="4" s="1"/>
  <c r="AI1470" i="4" a="1"/>
  <c r="AI1470" i="4" s="1"/>
  <c r="AM1470" i="4" a="1"/>
  <c r="AM1470" i="4" s="1"/>
  <c r="AF1470" i="4"/>
  <c r="AE1899" i="4"/>
  <c r="AH1899" i="4" a="1"/>
  <c r="AH1899" i="4" s="1"/>
  <c r="AE1444" i="4"/>
  <c r="AL1444" i="4" a="1"/>
  <c r="AL1444" i="4" s="1"/>
  <c r="AF1441" i="4"/>
  <c r="AI1441" i="4" a="1"/>
  <c r="AI1441" i="4" s="1"/>
  <c r="AM1441" i="4" a="1"/>
  <c r="AM1441" i="4" s="1"/>
  <c r="AE766" i="4"/>
  <c r="AL766" i="4" a="1"/>
  <c r="AL766" i="4" s="1"/>
  <c r="AH766" i="4" a="1"/>
  <c r="AH766" i="4" s="1"/>
  <c r="AL53" i="4" a="1"/>
  <c r="AL53" i="4" s="1"/>
  <c r="AG53" i="4" a="1"/>
  <c r="AG53" i="4" s="1"/>
  <c r="AK53" i="4" a="1"/>
  <c r="AK53" i="4" s="1"/>
  <c r="AG57" i="4" a="1"/>
  <c r="AG57" i="4" s="1"/>
  <c r="AK57" i="4" a="1"/>
  <c r="AK57" i="4" s="1"/>
  <c r="AI24" i="4" a="1"/>
  <c r="AI24" i="4" s="1"/>
  <c r="AM24" i="4" a="1"/>
  <c r="AM24" i="4" s="1"/>
  <c r="AF24" i="4"/>
  <c r="AJ25" i="4" a="1"/>
  <c r="AJ25" i="4" s="1"/>
  <c r="AN25" i="4" a="1"/>
  <c r="AN25" i="4" s="1"/>
  <c r="AH35" i="4" a="1"/>
  <c r="AH35" i="4" s="1"/>
  <c r="AL35" i="4" a="1"/>
  <c r="AL35" i="4" s="1"/>
  <c r="AI38" i="4" a="1"/>
  <c r="AI38" i="4" s="1"/>
  <c r="AG40" i="4" a="1"/>
  <c r="AG40" i="4" s="1"/>
  <c r="AK40" i="4" a="1"/>
  <c r="AK40" i="4" s="1"/>
  <c r="AD44" i="4"/>
  <c r="AG44" i="4" a="1"/>
  <c r="AG44" i="4" s="1"/>
  <c r="AK44" i="4" a="1"/>
  <c r="AK44" i="4" s="1"/>
  <c r="AD1559" i="4"/>
  <c r="AG1559" i="4" a="1"/>
  <c r="AG1559" i="4" s="1"/>
  <c r="AK1559" i="4" a="1"/>
  <c r="AK1559" i="4" s="1"/>
  <c r="AG1564" i="4" a="1"/>
  <c r="AG1564" i="4" s="1"/>
  <c r="AK1564" i="4" a="1"/>
  <c r="AK1564" i="4" s="1"/>
  <c r="AF1453" i="4"/>
  <c r="AM1453" i="4" a="1"/>
  <c r="AM1453" i="4" s="1"/>
  <c r="AL1583" i="4" a="1"/>
  <c r="AL1583" i="4" s="1"/>
  <c r="AE1585" i="4"/>
  <c r="AH1585" i="4" a="1"/>
  <c r="AH1585" i="4" s="1"/>
  <c r="AL1585" i="4" a="1"/>
  <c r="AL1585" i="4" s="1"/>
  <c r="AF1588" i="4"/>
  <c r="AI1588" i="4" a="1"/>
  <c r="AI1588" i="4" s="1"/>
  <c r="AM1588" i="4" a="1"/>
  <c r="AM1588" i="4" s="1"/>
  <c r="AE2693" i="4"/>
  <c r="AE2667" i="4"/>
  <c r="AK2681" i="4" a="1"/>
  <c r="AK2681" i="4" s="1"/>
  <c r="AG2681" i="4" a="1"/>
  <c r="AG2681" i="4" s="1"/>
  <c r="AE2840" i="4"/>
  <c r="AG2841" i="4" a="1"/>
  <c r="AG2841" i="4" s="1"/>
  <c r="AE2842" i="4"/>
  <c r="AF2718" i="4"/>
  <c r="AE2700" i="4"/>
  <c r="AH14" i="4" a="1"/>
  <c r="AH14" i="4" s="1"/>
  <c r="AM25" i="4" a="1"/>
  <c r="AM25" i="4" s="1"/>
  <c r="AG25" i="4" a="1"/>
  <c r="AG25" i="4" s="1"/>
  <c r="AK25" i="4" a="1"/>
  <c r="AK25" i="4" s="1"/>
  <c r="AM35" i="4" a="1"/>
  <c r="AM35" i="4" s="1"/>
  <c r="AG35" i="4" a="1"/>
  <c r="AG35" i="4" s="1"/>
  <c r="AK35" i="4" a="1"/>
  <c r="AK35" i="4" s="1"/>
  <c r="AD11" i="4"/>
  <c r="AG11" i="4" a="1"/>
  <c r="AG11" i="4" s="1"/>
  <c r="AK11" i="4" a="1"/>
  <c r="AK11" i="4" s="1"/>
  <c r="AD32" i="4"/>
  <c r="AG32" i="4" a="1"/>
  <c r="AG32" i="4" s="1"/>
  <c r="AK32" i="4" a="1"/>
  <c r="AK32" i="4" s="1"/>
  <c r="AD1569" i="4"/>
  <c r="AG1569" i="4" a="1"/>
  <c r="AG1569" i="4" s="1"/>
  <c r="AK1569" i="4" a="1"/>
  <c r="AK1569" i="4" s="1"/>
  <c r="AG1452" i="4" a="1"/>
  <c r="AG1452" i="4" s="1"/>
  <c r="AK1452" i="4" a="1"/>
  <c r="AK1452" i="4" s="1"/>
  <c r="AH1454" i="4" a="1"/>
  <c r="AH1454" i="4" s="1"/>
  <c r="AL1454" i="4" a="1"/>
  <c r="AL1454" i="4" s="1"/>
  <c r="AH1457" i="4" a="1"/>
  <c r="AH1457" i="4" s="1"/>
  <c r="AF1471" i="4"/>
  <c r="AI1598" i="4" a="1"/>
  <c r="AI1598" i="4" s="1"/>
  <c r="AM1598" i="4" a="1"/>
  <c r="AM1598" i="4" s="1"/>
  <c r="AF1598" i="4"/>
  <c r="AF1885" i="4"/>
  <c r="AI1885" i="4" a="1"/>
  <c r="AI1885" i="4" s="1"/>
  <c r="AM1885" i="4" a="1"/>
  <c r="AM1885" i="4" s="1"/>
  <c r="AM983" i="4" a="1"/>
  <c r="AM983" i="4" s="1"/>
  <c r="AL2715" i="4" a="1"/>
  <c r="AL2715" i="4" s="1"/>
  <c r="AJ641" i="4" a="1"/>
  <c r="AJ641" i="4" s="1"/>
  <c r="AN641" i="4" a="1"/>
  <c r="AN641" i="4" s="1"/>
  <c r="AJ14" i="4" a="1"/>
  <c r="AJ14" i="4" s="1"/>
  <c r="AN14" i="4" a="1"/>
  <c r="AN14" i="4" s="1"/>
  <c r="AH23" i="4" a="1"/>
  <c r="AH23" i="4" s="1"/>
  <c r="AL23" i="4" a="1"/>
  <c r="AL23" i="4" s="1"/>
  <c r="AI46" i="4" a="1"/>
  <c r="AI46" i="4" s="1"/>
  <c r="AM46" i="4" a="1"/>
  <c r="AM46" i="4" s="1"/>
  <c r="AG51" i="4" a="1"/>
  <c r="AG51" i="4" s="1"/>
  <c r="AK51" i="4" a="1"/>
  <c r="AK51" i="4" s="1"/>
  <c r="AI27" i="4" a="1"/>
  <c r="AI27" i="4" s="1"/>
  <c r="AM27" i="4" a="1"/>
  <c r="AM27" i="4" s="1"/>
  <c r="AG15" i="4" a="1"/>
  <c r="AG15" i="4" s="1"/>
  <c r="AK15" i="4" a="1"/>
  <c r="AK15" i="4" s="1"/>
  <c r="AH55" i="4" a="1"/>
  <c r="AH55" i="4" s="1"/>
  <c r="AD1463" i="4"/>
  <c r="AG1463" i="4" a="1"/>
  <c r="AG1463" i="4" s="1"/>
  <c r="AK1463" i="4" a="1"/>
  <c r="AK1463" i="4" s="1"/>
  <c r="AH1474" i="4" a="1"/>
  <c r="AH1474" i="4" s="1"/>
  <c r="AL1474" i="4" a="1"/>
  <c r="AL1474" i="4" s="1"/>
  <c r="AE1474" i="4"/>
  <c r="AF1435" i="4"/>
  <c r="AI1435" i="4" a="1"/>
  <c r="AI1435" i="4" s="1"/>
  <c r="AM1435" i="4" a="1"/>
  <c r="AM1435" i="4" s="1"/>
  <c r="AE1900" i="4"/>
  <c r="AH1900" i="4" a="1"/>
  <c r="AH1900" i="4" s="1"/>
  <c r="AL1900" i="4" a="1"/>
  <c r="AL1900" i="4" s="1"/>
  <c r="AE1575" i="4"/>
  <c r="AH1575" i="4" a="1"/>
  <c r="AH1575" i="4" s="1"/>
  <c r="AL1575" i="4" a="1"/>
  <c r="AL1575" i="4" s="1"/>
  <c r="AF1592" i="4"/>
  <c r="AI1592" i="4" a="1"/>
  <c r="AI1592" i="4" s="1"/>
  <c r="AM1592" i="4" a="1"/>
  <c r="AM1592" i="4" s="1"/>
  <c r="AF1594" i="4"/>
  <c r="AD1604" i="4"/>
  <c r="AG1604" i="4" a="1"/>
  <c r="AG1604" i="4" s="1"/>
  <c r="AK1604" i="4" a="1"/>
  <c r="AK1604" i="4" s="1"/>
  <c r="AE1608" i="4"/>
  <c r="AH1608" i="4" a="1"/>
  <c r="AH1608" i="4" s="1"/>
  <c r="AL1608" i="4" a="1"/>
  <c r="AL1608" i="4" s="1"/>
  <c r="AK722" i="4" a="1"/>
  <c r="AK722" i="4" s="1"/>
  <c r="AM428" i="4" a="1"/>
  <c r="AM428" i="4" s="1"/>
  <c r="AK393" i="4" a="1"/>
  <c r="AK393" i="4" s="1"/>
  <c r="AK953" i="4" a="1"/>
  <c r="AK953" i="4" s="1"/>
  <c r="AL395" i="4" a="1"/>
  <c r="AL395" i="4" s="1"/>
  <c r="AK964" i="4" a="1"/>
  <c r="AK964" i="4" s="1"/>
  <c r="AM416" i="4" a="1"/>
  <c r="AM416" i="4" s="1"/>
  <c r="AK433" i="4" a="1"/>
  <c r="AK433" i="4" s="1"/>
  <c r="AK384" i="4" a="1"/>
  <c r="AK384" i="4" s="1"/>
  <c r="AM980" i="4" a="1"/>
  <c r="AM980" i="4" s="1"/>
  <c r="AK2721" i="4" a="1"/>
  <c r="AK2721" i="4" s="1"/>
  <c r="AL2663" i="4" a="1"/>
  <c r="AL2663" i="4" s="1"/>
  <c r="AK2695" i="4" a="1"/>
  <c r="AK2695" i="4" s="1"/>
  <c r="AK2668" i="4" a="1"/>
  <c r="AK2668" i="4" s="1"/>
  <c r="AK2839" i="4" a="1"/>
  <c r="AK2839" i="4" s="1"/>
  <c r="AL2716" i="4" a="1"/>
  <c r="AL2716" i="4" s="1"/>
  <c r="AK2714" i="4" a="1"/>
  <c r="AK2714" i="4" s="1"/>
  <c r="AL2736" i="4" a="1"/>
  <c r="AL2736" i="4" s="1"/>
  <c r="AK2717" i="4" a="1"/>
  <c r="AK2717" i="4" s="1"/>
  <c r="AL2698" i="4" a="1"/>
  <c r="AL2698" i="4" s="1"/>
  <c r="AI641" i="4" a="1"/>
  <c r="AI641" i="4" s="1"/>
  <c r="AM641" i="4" a="1"/>
  <c r="AM641" i="4" s="1"/>
  <c r="AI53" i="4" a="1"/>
  <c r="AI53" i="4" s="1"/>
  <c r="AM14" i="4" a="1"/>
  <c r="AM14" i="4" s="1"/>
  <c r="AG14" i="4" a="1"/>
  <c r="AG14" i="4" s="1"/>
  <c r="AK14" i="4" a="1"/>
  <c r="AK14" i="4" s="1"/>
  <c r="AG23" i="4" a="1"/>
  <c r="AG23" i="4" s="1"/>
  <c r="AK23" i="4" a="1"/>
  <c r="AK23" i="4" s="1"/>
  <c r="AL25" i="4" a="1"/>
  <c r="AL25" i="4" s="1"/>
  <c r="AD37" i="4"/>
  <c r="AG37" i="4" a="1"/>
  <c r="AG37" i="4" s="1"/>
  <c r="AK37" i="4" a="1"/>
  <c r="AK37" i="4" s="1"/>
  <c r="AH38" i="4" a="1"/>
  <c r="AH38" i="4" s="1"/>
  <c r="AL38" i="4" a="1"/>
  <c r="AL38" i="4" s="1"/>
  <c r="AL9" i="4" a="1"/>
  <c r="AL9" i="4" s="1"/>
  <c r="AH1558" i="4" a="1"/>
  <c r="AH1558" i="4" s="1"/>
  <c r="AL1470" i="4" a="1"/>
  <c r="AL1470" i="4" s="1"/>
  <c r="AG1482" i="4" a="1"/>
  <c r="AG1482" i="4" s="1"/>
  <c r="AK1482" i="4" a="1"/>
  <c r="AK1482" i="4" s="1"/>
  <c r="AH1479" i="4" a="1"/>
  <c r="AH1479" i="4" s="1"/>
  <c r="AL1479" i="4" a="1"/>
  <c r="AL1479" i="4" s="1"/>
  <c r="AE1451" i="4"/>
  <c r="AH1451" i="4" a="1"/>
  <c r="AH1451" i="4" s="1"/>
  <c r="AL1451" i="4" a="1"/>
  <c r="AL1451" i="4" s="1"/>
  <c r="AI1593" i="4" a="1"/>
  <c r="AI1593" i="4" s="1"/>
  <c r="AF1593" i="4"/>
  <c r="AD1648" i="4"/>
  <c r="AG1648" i="4" a="1"/>
  <c r="AG1648" i="4" s="1"/>
  <c r="AK1648" i="4" a="1"/>
  <c r="AK1648" i="4" s="1"/>
  <c r="AL981" i="4" a="1"/>
  <c r="AL981" i="4" s="1"/>
  <c r="AL951" i="4" a="1"/>
  <c r="AL951" i="4" s="1"/>
  <c r="AL402" i="4" a="1"/>
  <c r="AL402" i="4" s="1"/>
  <c r="AK716" i="4" a="1"/>
  <c r="AK716" i="4" s="1"/>
  <c r="AK432" i="4" a="1"/>
  <c r="AK432" i="4" s="1"/>
  <c r="AL983" i="4" a="1"/>
  <c r="AL983" i="4" s="1"/>
  <c r="AK383" i="4" a="1"/>
  <c r="AK383" i="4" s="1"/>
  <c r="AL940" i="4" a="1"/>
  <c r="AL940" i="4" s="1"/>
  <c r="AK434" i="4" a="1"/>
  <c r="AK434" i="4" s="1"/>
  <c r="AK2696" i="4" a="1"/>
  <c r="AK2696" i="4" s="1"/>
  <c r="AK2722" i="4" a="1"/>
  <c r="AK2722" i="4" s="1"/>
  <c r="AK2710" i="4" a="1"/>
  <c r="AK2710" i="4" s="1"/>
  <c r="AK2715" i="4" a="1"/>
  <c r="AK2715" i="4" s="1"/>
  <c r="AK2737" i="4" a="1"/>
  <c r="AK2737" i="4" s="1"/>
  <c r="AM2718" i="4" a="1"/>
  <c r="AM2718" i="4" s="1"/>
  <c r="AK2680" i="4" a="1"/>
  <c r="AK2680" i="4" s="1"/>
  <c r="AM38" i="4" a="1"/>
  <c r="AM38" i="4" s="1"/>
  <c r="AG38" i="4" a="1"/>
  <c r="AG38" i="4" s="1"/>
  <c r="AK38" i="4" a="1"/>
  <c r="AK38" i="4" s="1"/>
  <c r="AI1147" i="4" a="1"/>
  <c r="AI1147" i="4" s="1"/>
  <c r="AM1147" i="4" a="1"/>
  <c r="AM1147" i="4" s="1"/>
  <c r="AF1147" i="4"/>
  <c r="AD1467" i="4"/>
  <c r="AG1467" i="4" a="1"/>
  <c r="AG1467" i="4" s="1"/>
  <c r="AK1467" i="4" a="1"/>
  <c r="AK1467" i="4" s="1"/>
  <c r="AH1475" i="4" a="1"/>
  <c r="AH1475" i="4" s="1"/>
  <c r="AL1475" i="4" a="1"/>
  <c r="AL1475" i="4" s="1"/>
  <c r="AE1475" i="4"/>
  <c r="AE1459" i="4"/>
  <c r="AL1459" i="4" a="1"/>
  <c r="AL1459" i="4" s="1"/>
  <c r="AL1899" i="4" a="1"/>
  <c r="AL1899" i="4" s="1"/>
  <c r="AG1451" i="4" a="1"/>
  <c r="AG1451" i="4" s="1"/>
  <c r="AK1451" i="4" a="1"/>
  <c r="AK1451" i="4" s="1"/>
  <c r="AD1958" i="4"/>
  <c r="AG1958" i="4" a="1"/>
  <c r="AG1958" i="4" s="1"/>
  <c r="AK1958" i="4" a="1"/>
  <c r="AK1958" i="4" s="1"/>
  <c r="AF1646" i="4"/>
  <c r="AI1646" i="4" a="1"/>
  <c r="AI1646" i="4" s="1"/>
  <c r="AM1646" i="4" a="1"/>
  <c r="AM1646" i="4" s="1"/>
  <c r="AE1650" i="4"/>
  <c r="AH1650" i="4" a="1"/>
  <c r="AH1650" i="4" s="1"/>
  <c r="AL1650" i="4" a="1"/>
  <c r="AL1650" i="4" s="1"/>
  <c r="AK979" i="4" a="1"/>
  <c r="AK979" i="4" s="1"/>
  <c r="AK950" i="4" a="1"/>
  <c r="AK950" i="4" s="1"/>
  <c r="AK395" i="4" a="1"/>
  <c r="AK395" i="4" s="1"/>
  <c r="AK724" i="4" a="1"/>
  <c r="AK724" i="4" s="1"/>
  <c r="AK125" i="4" a="1"/>
  <c r="AK125" i="4" s="1"/>
  <c r="AK986" i="4" a="1"/>
  <c r="AK986" i="4" s="1"/>
  <c r="AL2667" i="4" a="1"/>
  <c r="AL2667" i="4" s="1"/>
  <c r="AL2840" i="4" a="1"/>
  <c r="AL2840" i="4" s="1"/>
  <c r="AK2736" i="4" a="1"/>
  <c r="AK2736" i="4" s="1"/>
  <c r="AL2842" i="4" a="1"/>
  <c r="AL2842" i="4" s="1"/>
  <c r="AK2698" i="4" a="1"/>
  <c r="AK2698" i="4" s="1"/>
  <c r="AL2700" i="4" a="1"/>
  <c r="AL2700" i="4" s="1"/>
  <c r="AH53" i="4" a="1"/>
  <c r="AH53" i="4" s="1"/>
  <c r="AG45" i="4" a="1"/>
  <c r="AG45" i="4" s="1"/>
  <c r="AK45" i="4" a="1"/>
  <c r="AK45" i="4" s="1"/>
  <c r="AL14" i="4" a="1"/>
  <c r="AL14" i="4" s="1"/>
  <c r="AD58" i="4"/>
  <c r="AG58" i="4" a="1"/>
  <c r="AG58" i="4" s="1"/>
  <c r="AK58" i="4" a="1"/>
  <c r="AK58" i="4" s="1"/>
  <c r="AH22" i="4" a="1"/>
  <c r="AH22" i="4" s="1"/>
  <c r="AL22" i="4" a="1"/>
  <c r="AL22" i="4" s="1"/>
  <c r="AI25" i="4" a="1"/>
  <c r="AI25" i="4" s="1"/>
  <c r="AH1979" i="4" a="1"/>
  <c r="AH1979" i="4" s="1"/>
  <c r="AL1979" i="4" a="1"/>
  <c r="AL1979" i="4" s="1"/>
  <c r="AI1558" i="4" a="1"/>
  <c r="AI1558" i="4" s="1"/>
  <c r="AM1558" i="4" a="1"/>
  <c r="AM1558" i="4" s="1"/>
  <c r="AF1558" i="4"/>
  <c r="AH1470" i="4" a="1"/>
  <c r="AH1470" i="4" s="1"/>
  <c r="AL1491" i="4" a="1"/>
  <c r="AL1491" i="4" s="1"/>
  <c r="AG1480" i="4" a="1"/>
  <c r="AG1480" i="4" s="1"/>
  <c r="AK1480" i="4" a="1"/>
  <c r="AK1480" i="4" s="1"/>
  <c r="AH1444" i="4" a="1"/>
  <c r="AH1444" i="4" s="1"/>
  <c r="AF1542" i="4"/>
  <c r="AI1542" i="4" a="1"/>
  <c r="AI1542" i="4" s="1"/>
  <c r="AM1542" i="4" a="1"/>
  <c r="AM1542" i="4" s="1"/>
  <c r="AG1627" i="4" a="1"/>
  <c r="AG1627" i="4" s="1"/>
  <c r="AK1627" i="4" a="1"/>
  <c r="AK1627" i="4" s="1"/>
  <c r="AD1627" i="4"/>
  <c r="AK1147" i="4" a="1"/>
  <c r="AK1147" i="4" s="1"/>
  <c r="AG1147" i="4" a="1"/>
  <c r="AG1147" i="4" s="1"/>
  <c r="AK1558" i="4" a="1"/>
  <c r="AK1558" i="4" s="1"/>
  <c r="AG1558" i="4" a="1"/>
  <c r="AG1558" i="4" s="1"/>
  <c r="AK1565" i="4" a="1"/>
  <c r="AK1565" i="4" s="1"/>
  <c r="AG1565" i="4" a="1"/>
  <c r="AG1565" i="4" s="1"/>
  <c r="AK1470" i="4" a="1"/>
  <c r="AK1470" i="4" s="1"/>
  <c r="AG1470" i="4" a="1"/>
  <c r="AG1470" i="4" s="1"/>
  <c r="AK1491" i="4" a="1"/>
  <c r="AK1491" i="4" s="1"/>
  <c r="AG1491" i="4" a="1"/>
  <c r="AG1491" i="4" s="1"/>
  <c r="AK1457" i="4" a="1"/>
  <c r="AK1457" i="4" s="1"/>
  <c r="AG1457" i="4" a="1"/>
  <c r="AG1457" i="4" s="1"/>
  <c r="AE1449" i="4"/>
  <c r="AH1449" i="4" a="1"/>
  <c r="AH1449" i="4" s="1"/>
  <c r="AL1449" i="4" a="1"/>
  <c r="AL1449" i="4" s="1"/>
  <c r="AD1489" i="4"/>
  <c r="AG1489" i="4" a="1"/>
  <c r="AG1489" i="4" s="1"/>
  <c r="AK1489" i="4" a="1"/>
  <c r="AK1489" i="4" s="1"/>
  <c r="AH1442" i="4" a="1"/>
  <c r="AH1442" i="4" s="1"/>
  <c r="AL1442" i="4" a="1"/>
  <c r="AL1442" i="4" s="1"/>
  <c r="AE1442" i="4"/>
  <c r="AE1578" i="4"/>
  <c r="AH1578" i="4" a="1"/>
  <c r="AH1578" i="4" s="1"/>
  <c r="AL1578" i="4" a="1"/>
  <c r="AL1578" i="4" s="1"/>
  <c r="AH1588" i="4" a="1"/>
  <c r="AH1588" i="4" s="1"/>
  <c r="AL1588" i="4" a="1"/>
  <c r="AL1588" i="4" s="1"/>
  <c r="AH1649" i="4" a="1"/>
  <c r="AH1649" i="4" s="1"/>
  <c r="AL1649" i="4" a="1"/>
  <c r="AL1649" i="4" s="1"/>
  <c r="AG1650" i="4" a="1"/>
  <c r="AG1650" i="4" s="1"/>
  <c r="AK1650" i="4" a="1"/>
  <c r="AK1650" i="4" s="1"/>
  <c r="AG1638" i="4" a="1"/>
  <c r="AG1638" i="4" s="1"/>
  <c r="AD1638" i="4"/>
  <c r="AK1638" i="4" a="1"/>
  <c r="AK1638" i="4" s="1"/>
  <c r="AD1657" i="4"/>
  <c r="AG1657" i="4" a="1"/>
  <c r="AG1657" i="4" s="1"/>
  <c r="AK1657" i="4" a="1"/>
  <c r="AK1657" i="4" s="1"/>
  <c r="AH1885" i="4" a="1"/>
  <c r="AH1885" i="4" s="1"/>
  <c r="AL1885" i="4" a="1"/>
  <c r="AL1885" i="4" s="1"/>
  <c r="AD598" i="4"/>
  <c r="AG598" i="4" a="1"/>
  <c r="AG598" i="4" s="1"/>
  <c r="AK598" i="4" a="1"/>
  <c r="AK598" i="4" s="1"/>
  <c r="AK8" i="4" a="1"/>
  <c r="AK8" i="4" s="1"/>
  <c r="AK55" i="4" a="1"/>
  <c r="AK55" i="4" s="1"/>
  <c r="AK1986" i="4" a="1"/>
  <c r="AK1986" i="4" s="1"/>
  <c r="AK1570" i="4" a="1"/>
  <c r="AK1570" i="4" s="1"/>
  <c r="AK1417" i="4" a="1"/>
  <c r="AK1417" i="4" s="1"/>
  <c r="AK1472" i="4" a="1"/>
  <c r="AK1472" i="4" s="1"/>
  <c r="AK1439" i="4" a="1"/>
  <c r="AK1439" i="4" s="1"/>
  <c r="AK1490" i="4" a="1"/>
  <c r="AK1490" i="4" s="1"/>
  <c r="AH1437" i="4" a="1"/>
  <c r="AH1437" i="4" s="1"/>
  <c r="AL1437" i="4" a="1"/>
  <c r="AL1437" i="4" s="1"/>
  <c r="AG1453" i="4" a="1"/>
  <c r="AG1453" i="4" s="1"/>
  <c r="AH1436" i="4" a="1"/>
  <c r="AH1436" i="4" s="1"/>
  <c r="AL1436" i="4" a="1"/>
  <c r="AL1436" i="4" s="1"/>
  <c r="AE1436" i="4"/>
  <c r="AI1443" i="4" a="1"/>
  <c r="AI1443" i="4" s="1"/>
  <c r="AM1443" i="4" a="1"/>
  <c r="AM1443" i="4" s="1"/>
  <c r="AF1443" i="4"/>
  <c r="AG1449" i="4" a="1"/>
  <c r="AG1449" i="4" s="1"/>
  <c r="AK1449" i="4" a="1"/>
  <c r="AK1449" i="4" s="1"/>
  <c r="AD1448" i="4"/>
  <c r="AG1448" i="4" a="1"/>
  <c r="AG1448" i="4" s="1"/>
  <c r="AK1448" i="4" a="1"/>
  <c r="AK1448" i="4" s="1"/>
  <c r="AH1441" i="4" a="1"/>
  <c r="AH1441" i="4" s="1"/>
  <c r="AL1441" i="4" a="1"/>
  <c r="AL1441" i="4" s="1"/>
  <c r="AG1900" i="4" a="1"/>
  <c r="AG1900" i="4" s="1"/>
  <c r="AK1900" i="4" a="1"/>
  <c r="AK1900" i="4" s="1"/>
  <c r="AJ1683" i="4" a="1"/>
  <c r="AJ1683" i="4" s="1"/>
  <c r="AN1683" i="4" a="1"/>
  <c r="AN1683" i="4" s="1"/>
  <c r="AG1578" i="4" a="1"/>
  <c r="AG1578" i="4" s="1"/>
  <c r="AK1578" i="4" a="1"/>
  <c r="AK1578" i="4" s="1"/>
  <c r="AL1685" i="4" a="1"/>
  <c r="AL1685" i="4" s="1"/>
  <c r="AD1960" i="4"/>
  <c r="AG1960" i="4" a="1"/>
  <c r="AG1960" i="4" s="1"/>
  <c r="AK1960" i="4" a="1"/>
  <c r="AK1960" i="4" s="1"/>
  <c r="AI1714" i="4" a="1"/>
  <c r="AI1714" i="4" s="1"/>
  <c r="AM1714" i="4" a="1"/>
  <c r="AM1714" i="4" s="1"/>
  <c r="AF1714" i="4"/>
  <c r="AI1879" i="4" a="1"/>
  <c r="AI1879" i="4" s="1"/>
  <c r="AM1879" i="4" a="1"/>
  <c r="AM1879" i="4" s="1"/>
  <c r="AF1879" i="4"/>
  <c r="AN1418" i="4" a="1"/>
  <c r="AN1418" i="4" s="1"/>
  <c r="AE1541" i="4"/>
  <c r="AH1541" i="4" a="1"/>
  <c r="AH1541" i="4" s="1"/>
  <c r="AL1541" i="4" a="1"/>
  <c r="AL1541" i="4" s="1"/>
  <c r="AH1969" i="4" a="1"/>
  <c r="AH1969" i="4" s="1"/>
  <c r="AL1969" i="4" a="1"/>
  <c r="AL1969" i="4" s="1"/>
  <c r="AE1969" i="4"/>
  <c r="AE1599" i="4"/>
  <c r="AH1599" i="4" a="1"/>
  <c r="AH1599" i="4" s="1"/>
  <c r="AL1599" i="4" a="1"/>
  <c r="AL1599" i="4" s="1"/>
  <c r="AG1608" i="4" a="1"/>
  <c r="AG1608" i="4" s="1"/>
  <c r="AK1608" i="4" a="1"/>
  <c r="AK1608" i="4" s="1"/>
  <c r="AH1624" i="4" a="1"/>
  <c r="AH1624" i="4" s="1"/>
  <c r="AL1624" i="4" a="1"/>
  <c r="AL1624" i="4" s="1"/>
  <c r="AE1886" i="4"/>
  <c r="AL1886" i="4" a="1"/>
  <c r="AL1886" i="4" s="1"/>
  <c r="AH1884" i="4" a="1"/>
  <c r="AH1884" i="4" s="1"/>
  <c r="AL1884" i="4" a="1"/>
  <c r="AL1884" i="4" s="1"/>
  <c r="AE1884" i="4"/>
  <c r="AG1477" i="4" a="1"/>
  <c r="AG1477" i="4" s="1"/>
  <c r="AK1477" i="4" a="1"/>
  <c r="AK1477" i="4" s="1"/>
  <c r="AD1477" i="4"/>
  <c r="AK1468" i="4" a="1"/>
  <c r="AK1468" i="4" s="1"/>
  <c r="AK1484" i="4" a="1"/>
  <c r="AK1484" i="4" s="1"/>
  <c r="AL1440" i="4" a="1"/>
  <c r="AL1440" i="4" s="1"/>
  <c r="AH1901" i="4" a="1"/>
  <c r="AH1901" i="4" s="1"/>
  <c r="AG1541" i="4" a="1"/>
  <c r="AG1541" i="4" s="1"/>
  <c r="AK1541" i="4" a="1"/>
  <c r="AK1541" i="4" s="1"/>
  <c r="AI1602" i="4" a="1"/>
  <c r="AI1602" i="4" s="1"/>
  <c r="AG1599" i="4" a="1"/>
  <c r="AG1599" i="4" s="1"/>
  <c r="AK1599" i="4" a="1"/>
  <c r="AK1599" i="4" s="1"/>
  <c r="AD1629" i="4"/>
  <c r="AG1629" i="4" a="1"/>
  <c r="AG1629" i="4" s="1"/>
  <c r="AK1629" i="4" a="1"/>
  <c r="AK1629" i="4" s="1"/>
  <c r="AE1654" i="4"/>
  <c r="AH1654" i="4" a="1"/>
  <c r="AH1654" i="4" s="1"/>
  <c r="AL1654" i="4" a="1"/>
  <c r="AL1654" i="4" s="1"/>
  <c r="AL21" i="4" a="1"/>
  <c r="AL21" i="4" s="1"/>
  <c r="AL59" i="4" a="1"/>
  <c r="AL59" i="4" s="1"/>
  <c r="AL12" i="4" a="1"/>
  <c r="AL12" i="4" s="1"/>
  <c r="AL50" i="4" a="1"/>
  <c r="AL50" i="4" s="1"/>
  <c r="AL1563" i="4" a="1"/>
  <c r="AL1563" i="4" s="1"/>
  <c r="AL1465" i="4" a="1"/>
  <c r="AL1465" i="4" s="1"/>
  <c r="AL1492" i="4" a="1"/>
  <c r="AL1492" i="4" s="1"/>
  <c r="AL1488" i="4" a="1"/>
  <c r="AL1488" i="4" s="1"/>
  <c r="AK1453" i="4" a="1"/>
  <c r="AK1453" i="4" s="1"/>
  <c r="AM1683" i="4" a="1"/>
  <c r="AM1683" i="4" s="1"/>
  <c r="AH1573" i="4" a="1"/>
  <c r="AH1573" i="4" s="1"/>
  <c r="AL1573" i="4" a="1"/>
  <c r="AL1573" i="4" s="1"/>
  <c r="AE1573" i="4"/>
  <c r="AH1685" i="4" a="1"/>
  <c r="AH1685" i="4" s="1"/>
  <c r="AD1582" i="4"/>
  <c r="AG1582" i="4" a="1"/>
  <c r="AG1582" i="4" s="1"/>
  <c r="AK1582" i="4" a="1"/>
  <c r="AK1582" i="4" s="1"/>
  <c r="AI1571" i="4" a="1"/>
  <c r="AI1571" i="4" s="1"/>
  <c r="AM1571" i="4" a="1"/>
  <c r="AM1571" i="4" s="1"/>
  <c r="AF1571" i="4"/>
  <c r="AG1585" i="4" a="1"/>
  <c r="AG1585" i="4" s="1"/>
  <c r="AK1585" i="4" a="1"/>
  <c r="AK1585" i="4" s="1"/>
  <c r="AD1877" i="4"/>
  <c r="AG1877" i="4" a="1"/>
  <c r="AG1877" i="4" s="1"/>
  <c r="AK1877" i="4" a="1"/>
  <c r="AK1877" i="4" s="1"/>
  <c r="AD1651" i="4"/>
  <c r="AG1651" i="4" a="1"/>
  <c r="AG1651" i="4" s="1"/>
  <c r="AK1651" i="4" a="1"/>
  <c r="AK1651" i="4" s="1"/>
  <c r="AH1612" i="4" a="1"/>
  <c r="AH1612" i="4" s="1"/>
  <c r="AE1612" i="4"/>
  <c r="AE1622" i="4"/>
  <c r="AH1622" i="4" a="1"/>
  <c r="AH1622" i="4" s="1"/>
  <c r="AL1622" i="4" a="1"/>
  <c r="AL1622" i="4" s="1"/>
  <c r="AH1686" i="4" a="1"/>
  <c r="AH1686" i="4" s="1"/>
  <c r="AE1432" i="4"/>
  <c r="AH1432" i="4" a="1"/>
  <c r="AH1432" i="4" s="1"/>
  <c r="AL1432" i="4" a="1"/>
  <c r="AL1432" i="4" s="1"/>
  <c r="AG1459" i="4" a="1"/>
  <c r="AG1459" i="4" s="1"/>
  <c r="AK1459" i="4" a="1"/>
  <c r="AK1459" i="4" s="1"/>
  <c r="AG1476" i="4" a="1"/>
  <c r="AG1476" i="4" s="1"/>
  <c r="AK1476" i="4" a="1"/>
  <c r="AK1476" i="4" s="1"/>
  <c r="AD1476" i="4"/>
  <c r="AH1453" i="4" a="1"/>
  <c r="AH1453" i="4" s="1"/>
  <c r="AL1453" i="4" a="1"/>
  <c r="AL1453" i="4" s="1"/>
  <c r="AH1435" i="4" a="1"/>
  <c r="AH1435" i="4" s="1"/>
  <c r="AL1435" i="4" a="1"/>
  <c r="AL1435" i="4" s="1"/>
  <c r="AD1483" i="4"/>
  <c r="AG1483" i="4" a="1"/>
  <c r="AG1483" i="4" s="1"/>
  <c r="AK1483" i="4" a="1"/>
  <c r="AK1483" i="4" s="1"/>
  <c r="AE1485" i="4"/>
  <c r="AH1485" i="4" a="1"/>
  <c r="AH1485" i="4" s="1"/>
  <c r="AL1485" i="4" a="1"/>
  <c r="AL1485" i="4" s="1"/>
  <c r="AH1592" i="4" a="1"/>
  <c r="AH1592" i="4" s="1"/>
  <c r="AL1592" i="4" a="1"/>
  <c r="AL1592" i="4" s="1"/>
  <c r="AJ1584" i="4" a="1"/>
  <c r="AJ1584" i="4" s="1"/>
  <c r="AN1584" i="4" a="1"/>
  <c r="AN1584" i="4" s="1"/>
  <c r="AE1580" i="4"/>
  <c r="AH1580" i="4" a="1"/>
  <c r="AH1580" i="4" s="1"/>
  <c r="AL1580" i="4" a="1"/>
  <c r="AL1580" i="4" s="1"/>
  <c r="AH1542" i="4" a="1"/>
  <c r="AH1542" i="4" s="1"/>
  <c r="AL1542" i="4" a="1"/>
  <c r="AL1542" i="4" s="1"/>
  <c r="AH1646" i="4" a="1"/>
  <c r="AH1646" i="4" s="1"/>
  <c r="AL1646" i="4" a="1"/>
  <c r="AL1646" i="4" s="1"/>
  <c r="AH1623" i="4" a="1"/>
  <c r="AH1623" i="4" s="1"/>
  <c r="AL1623" i="4" a="1"/>
  <c r="AL1623" i="4" s="1"/>
  <c r="AE1623" i="4"/>
  <c r="AD1653" i="4"/>
  <c r="AG1653" i="4" a="1"/>
  <c r="AG1653" i="4" s="1"/>
  <c r="AK1653" i="4" a="1"/>
  <c r="AK1653" i="4" s="1"/>
  <c r="AG1485" i="4" a="1"/>
  <c r="AG1485" i="4" s="1"/>
  <c r="AK1485" i="4" a="1"/>
  <c r="AK1485" i="4" s="1"/>
  <c r="AD1469" i="4"/>
  <c r="AG1469" i="4" a="1"/>
  <c r="AG1469" i="4" s="1"/>
  <c r="AK1469" i="4" a="1"/>
  <c r="AK1469" i="4" s="1"/>
  <c r="AE1959" i="4"/>
  <c r="AD1587" i="4"/>
  <c r="AG1587" i="4" a="1"/>
  <c r="AG1587" i="4" s="1"/>
  <c r="AK1587" i="4" a="1"/>
  <c r="AK1587" i="4" s="1"/>
  <c r="AI1685" i="4" a="1"/>
  <c r="AI1685" i="4" s="1"/>
  <c r="AM1685" i="4" a="1"/>
  <c r="AM1685" i="4" s="1"/>
  <c r="AF1685" i="4"/>
  <c r="AI1584" i="4" a="1"/>
  <c r="AI1584" i="4" s="1"/>
  <c r="AM1584" i="4" a="1"/>
  <c r="AM1584" i="4" s="1"/>
  <c r="AG1580" i="4" a="1"/>
  <c r="AG1580" i="4" s="1"/>
  <c r="AK1580" i="4" a="1"/>
  <c r="AK1580" i="4" s="1"/>
  <c r="AH1577" i="4" a="1"/>
  <c r="AH1577" i="4" s="1"/>
  <c r="AE1577" i="4"/>
  <c r="AH1614" i="4" a="1"/>
  <c r="AH1614" i="4" s="1"/>
  <c r="AL1614" i="4" a="1"/>
  <c r="AL1614" i="4" s="1"/>
  <c r="AE1614" i="4"/>
  <c r="AH1605" i="4" a="1"/>
  <c r="AH1605" i="4" s="1"/>
  <c r="AL1605" i="4" a="1"/>
  <c r="AL1605" i="4" s="1"/>
  <c r="AE1605" i="4"/>
  <c r="AD1967" i="4"/>
  <c r="AG1967" i="4" a="1"/>
  <c r="AG1967" i="4" s="1"/>
  <c r="AK1967" i="4" a="1"/>
  <c r="AK1967" i="4" s="1"/>
  <c r="AD1618" i="4"/>
  <c r="AG1618" i="4" a="1"/>
  <c r="AG1618" i="4" s="1"/>
  <c r="AK1618" i="4" a="1"/>
  <c r="AK1618" i="4" s="1"/>
  <c r="AH1720" i="4" a="1"/>
  <c r="AH1720" i="4" s="1"/>
  <c r="AL1720" i="4" a="1"/>
  <c r="AL1720" i="4" s="1"/>
  <c r="AE1720" i="4"/>
  <c r="AD1888" i="4"/>
  <c r="AG1888" i="4" a="1"/>
  <c r="AG1888" i="4" s="1"/>
  <c r="AK1888" i="4" a="1"/>
  <c r="AK1888" i="4" s="1"/>
  <c r="AE1893" i="4"/>
  <c r="AH1893" i="4" a="1"/>
  <c r="AH1893" i="4" s="1"/>
  <c r="AL1893" i="4" a="1"/>
  <c r="AL1893" i="4" s="1"/>
  <c r="AD1447" i="4"/>
  <c r="AD1450" i="4"/>
  <c r="AD1462" i="4"/>
  <c r="AK1683" i="4" a="1"/>
  <c r="AK1683" i="4" s="1"/>
  <c r="AG1683" i="4" a="1"/>
  <c r="AG1683" i="4" s="1"/>
  <c r="AD1572" i="4"/>
  <c r="AK1575" i="4" a="1"/>
  <c r="AK1575" i="4" s="1"/>
  <c r="AG1575" i="4" a="1"/>
  <c r="AG1575" i="4" s="1"/>
  <c r="AD1421" i="4"/>
  <c r="AK1685" i="4" a="1"/>
  <c r="AK1685" i="4" s="1"/>
  <c r="AG1685" i="4" a="1"/>
  <c r="AG1685" i="4" s="1"/>
  <c r="AD1537" i="4"/>
  <c r="AK1571" i="4" a="1"/>
  <c r="AK1571" i="4" s="1"/>
  <c r="AG1571" i="4" a="1"/>
  <c r="AG1571" i="4" s="1"/>
  <c r="AD1540" i="4"/>
  <c r="AK1879" i="4" a="1"/>
  <c r="AK1879" i="4" s="1"/>
  <c r="AG1879" i="4" a="1"/>
  <c r="AG1879" i="4" s="1"/>
  <c r="AD1543" i="4"/>
  <c r="AK1590" i="4" a="1"/>
  <c r="AK1590" i="4" s="1"/>
  <c r="AD1589" i="4"/>
  <c r="AK1956" i="4" a="1"/>
  <c r="AK1956" i="4" s="1"/>
  <c r="AD1535" i="4"/>
  <c r="AK1628" i="4" a="1"/>
  <c r="AK1628" i="4" s="1"/>
  <c r="AD1597" i="4"/>
  <c r="AK1607" i="4" a="1"/>
  <c r="AK1607" i="4" s="1"/>
  <c r="AD1633" i="4"/>
  <c r="AK1611" i="4" a="1"/>
  <c r="AK1611" i="4" s="1"/>
  <c r="AD1610" i="4"/>
  <c r="AK1598" i="4" a="1"/>
  <c r="AK1598" i="4" s="1"/>
  <c r="AD1601" i="4"/>
  <c r="AK1635" i="4" a="1"/>
  <c r="AK1635" i="4" s="1"/>
  <c r="AD1625" i="4"/>
  <c r="AE1658" i="4"/>
  <c r="AH1658" i="4" a="1"/>
  <c r="AH1658" i="4" s="1"/>
  <c r="AL1658" i="4" a="1"/>
  <c r="AL1658" i="4" s="1"/>
  <c r="AI1549" i="4" a="1"/>
  <c r="AI1549" i="4" s="1"/>
  <c r="AM1549" i="4" a="1"/>
  <c r="AM1549" i="4" s="1"/>
  <c r="AF1549" i="4"/>
  <c r="AH1431" i="4" a="1"/>
  <c r="AH1431" i="4" s="1"/>
  <c r="AL1431" i="4" a="1"/>
  <c r="AL1431" i="4" s="1"/>
  <c r="AE1431" i="4"/>
  <c r="AH1430" i="4" a="1"/>
  <c r="AH1430" i="4" s="1"/>
  <c r="AL1430" i="4" a="1"/>
  <c r="AL1430" i="4" s="1"/>
  <c r="AE1430" i="4"/>
  <c r="AE469" i="4"/>
  <c r="AH469" i="4" a="1"/>
  <c r="AH469" i="4" s="1"/>
  <c r="AL469" i="4" a="1"/>
  <c r="AL469" i="4" s="1"/>
  <c r="AL1617" i="4" a="1"/>
  <c r="AL1617" i="4" s="1"/>
  <c r="AE1551" i="4"/>
  <c r="AL1643" i="4" a="1"/>
  <c r="AL1643" i="4" s="1"/>
  <c r="AH1555" i="4" a="1"/>
  <c r="AH1555" i="4" s="1"/>
  <c r="AL1555" i="4" a="1"/>
  <c r="AL1555" i="4" s="1"/>
  <c r="AE1555" i="4"/>
  <c r="AL1552" i="4" a="1"/>
  <c r="AL1552" i="4" s="1"/>
  <c r="AD1595" i="4"/>
  <c r="AG1595" i="4" a="1"/>
  <c r="AG1595" i="4" s="1"/>
  <c r="AK1595" i="4" a="1"/>
  <c r="AK1595" i="4" s="1"/>
  <c r="AE1702" i="4"/>
  <c r="AH1702" i="4" a="1"/>
  <c r="AH1702" i="4" s="1"/>
  <c r="AL1702" i="4" a="1"/>
  <c r="AL1702" i="4" s="1"/>
  <c r="AD1423" i="4"/>
  <c r="AG1423" i="4" a="1"/>
  <c r="AG1423" i="4" s="1"/>
  <c r="AK1423" i="4" a="1"/>
  <c r="AK1423" i="4" s="1"/>
  <c r="AD1964" i="4"/>
  <c r="AG1964" i="4" a="1"/>
  <c r="AG1964" i="4" s="1"/>
  <c r="AK1964" i="4" a="1"/>
  <c r="AK1964" i="4" s="1"/>
  <c r="AI1718" i="4" a="1"/>
  <c r="AI1718" i="4" s="1"/>
  <c r="AM1718" i="4" a="1"/>
  <c r="AM1718" i="4" s="1"/>
  <c r="AF1718" i="4"/>
  <c r="AH1890" i="4" a="1"/>
  <c r="AH1890" i="4" s="1"/>
  <c r="AL1890" i="4" a="1"/>
  <c r="AL1890" i="4" s="1"/>
  <c r="AE1890" i="4"/>
  <c r="AI1433" i="4" a="1"/>
  <c r="AI1433" i="4" s="1"/>
  <c r="AM1433" i="4" a="1"/>
  <c r="AM1433" i="4" s="1"/>
  <c r="AF1433" i="4"/>
  <c r="AH1547" i="4" a="1"/>
  <c r="AH1547" i="4" s="1"/>
  <c r="AL1547" i="4" a="1"/>
  <c r="AL1547" i="4" s="1"/>
  <c r="AE1547" i="4"/>
  <c r="AD1550" i="4"/>
  <c r="AG1550" i="4" a="1"/>
  <c r="AG1550" i="4" s="1"/>
  <c r="AK1550" i="4" a="1"/>
  <c r="AK1550" i="4" s="1"/>
  <c r="AH1644" i="4" a="1"/>
  <c r="AH1644" i="4" s="1"/>
  <c r="AL1644" i="4" a="1"/>
  <c r="AL1644" i="4" s="1"/>
  <c r="AE1644" i="4"/>
  <c r="AH1630" i="4" a="1"/>
  <c r="AH1630" i="4" s="1"/>
  <c r="AL1630" i="4" a="1"/>
  <c r="AL1630" i="4" s="1"/>
  <c r="AE1630" i="4"/>
  <c r="AE1428" i="4"/>
  <c r="AH1428" i="4" a="1"/>
  <c r="AH1428" i="4" s="1"/>
  <c r="AL1428" i="4" a="1"/>
  <c r="AL1428" i="4" s="1"/>
  <c r="AE1889" i="4"/>
  <c r="AH1889" i="4" a="1"/>
  <c r="AH1889" i="4" s="1"/>
  <c r="AL1889" i="4" a="1"/>
  <c r="AL1889" i="4" s="1"/>
  <c r="AE1896" i="4"/>
  <c r="AH1896" i="4" a="1"/>
  <c r="AH1896" i="4" s="1"/>
  <c r="AL1896" i="4" a="1"/>
  <c r="AL1896" i="4" s="1"/>
  <c r="AI1617" i="4" a="1"/>
  <c r="AI1617" i="4" s="1"/>
  <c r="AM1617" i="4" a="1"/>
  <c r="AM1617" i="4" s="1"/>
  <c r="AF1617" i="4"/>
  <c r="AH1548" i="4" a="1"/>
  <c r="AH1548" i="4" s="1"/>
  <c r="AL1548" i="4" a="1"/>
  <c r="AL1548" i="4" s="1"/>
  <c r="AE1548" i="4"/>
  <c r="AI1643" i="4" a="1"/>
  <c r="AI1643" i="4" s="1"/>
  <c r="AM1643" i="4" a="1"/>
  <c r="AM1643" i="4" s="1"/>
  <c r="AF1643" i="4"/>
  <c r="AH1636" i="4" a="1"/>
  <c r="AH1636" i="4" s="1"/>
  <c r="AL1636" i="4" a="1"/>
  <c r="AL1636" i="4" s="1"/>
  <c r="AE1636" i="4"/>
  <c r="AI1552" i="4" a="1"/>
  <c r="AI1552" i="4" s="1"/>
  <c r="AM1552" i="4" a="1"/>
  <c r="AM1552" i="4" s="1"/>
  <c r="AF1552" i="4"/>
  <c r="AH1556" i="4" a="1"/>
  <c r="AH1556" i="4" s="1"/>
  <c r="AL1556" i="4" a="1"/>
  <c r="AL1556" i="4" s="1"/>
  <c r="AE1556" i="4"/>
  <c r="AD1894" i="4"/>
  <c r="AG1894" i="4" a="1"/>
  <c r="AG1894" i="4" s="1"/>
  <c r="AK1894" i="4" a="1"/>
  <c r="AK1894" i="4" s="1"/>
  <c r="AK1447" i="4" a="1"/>
  <c r="AK1447" i="4" s="1"/>
  <c r="AK1450" i="4" a="1"/>
  <c r="AK1450" i="4" s="1"/>
  <c r="AK1462" i="4" a="1"/>
  <c r="AK1462" i="4" s="1"/>
  <c r="AK1572" i="4" a="1"/>
  <c r="AK1572" i="4" s="1"/>
  <c r="AK1421" i="4" a="1"/>
  <c r="AK1421" i="4" s="1"/>
  <c r="AK1537" i="4" a="1"/>
  <c r="AK1537" i="4" s="1"/>
  <c r="AK1540" i="4" a="1"/>
  <c r="AK1540" i="4" s="1"/>
  <c r="AK1543" i="4" a="1"/>
  <c r="AK1543" i="4" s="1"/>
  <c r="AK1589" i="4" a="1"/>
  <c r="AK1589" i="4" s="1"/>
  <c r="AK1535" i="4" a="1"/>
  <c r="AK1535" i="4" s="1"/>
  <c r="AK1597" i="4" a="1"/>
  <c r="AK1597" i="4" s="1"/>
  <c r="AM1554" i="4" a="1"/>
  <c r="AM1554" i="4" s="1"/>
  <c r="AK1633" i="4" a="1"/>
  <c r="AK1633" i="4" s="1"/>
  <c r="AK1610" i="4" a="1"/>
  <c r="AK1610" i="4" s="1"/>
  <c r="AK1601" i="4" a="1"/>
  <c r="AK1601" i="4" s="1"/>
  <c r="AK1625" i="4" a="1"/>
  <c r="AK1625" i="4" s="1"/>
  <c r="AD1652" i="4"/>
  <c r="AG1652" i="4" a="1"/>
  <c r="AG1652" i="4" s="1"/>
  <c r="AK1652" i="4" a="1"/>
  <c r="AK1652" i="4" s="1"/>
  <c r="AE1621" i="4"/>
  <c r="AH1621" i="4" a="1"/>
  <c r="AH1621" i="4" s="1"/>
  <c r="AL1621" i="4" a="1"/>
  <c r="AL1621" i="4" s="1"/>
  <c r="AE1647" i="4"/>
  <c r="AH1647" i="4" a="1"/>
  <c r="AH1647" i="4" s="1"/>
  <c r="AL1647" i="4" a="1"/>
  <c r="AL1647" i="4" s="1"/>
  <c r="AI1882" i="4" a="1"/>
  <c r="AI1882" i="4" s="1"/>
  <c r="AH1429" i="4" a="1"/>
  <c r="AH1429" i="4" s="1"/>
  <c r="AL1429" i="4" a="1"/>
  <c r="AL1429" i="4" s="1"/>
  <c r="AE1429" i="4"/>
  <c r="AH1891" i="4" a="1"/>
  <c r="AH1891" i="4" s="1"/>
  <c r="AL1891" i="4" a="1"/>
  <c r="AL1891" i="4" s="1"/>
  <c r="AE1891" i="4"/>
  <c r="AH1703" i="4" a="1"/>
  <c r="AH1703" i="4" s="1"/>
  <c r="AL1703" i="4" a="1"/>
  <c r="AL1703" i="4" s="1"/>
  <c r="AE1703" i="4"/>
  <c r="AG1548" i="4" a="1"/>
  <c r="AG1548" i="4" s="1"/>
  <c r="AD1656" i="4"/>
  <c r="AG1636" i="4" a="1"/>
  <c r="AG1636" i="4" s="1"/>
  <c r="AD1968" i="4"/>
  <c r="AG1556" i="4" a="1"/>
  <c r="AG1556" i="4" s="1"/>
  <c r="AD1634" i="4"/>
  <c r="AK1884" i="4" a="1"/>
  <c r="AK1884" i="4" s="1"/>
  <c r="AG1884" i="4" a="1"/>
  <c r="AG1884" i="4" s="1"/>
  <c r="AK1891" i="4" a="1"/>
  <c r="AK1891" i="4" s="1"/>
  <c r="AG1891" i="4" a="1"/>
  <c r="AG1891" i="4" s="1"/>
  <c r="AK1890" i="4" a="1"/>
  <c r="AK1890" i="4" s="1"/>
  <c r="AG1890" i="4" a="1"/>
  <c r="AG1890" i="4" s="1"/>
  <c r="AD1687" i="4"/>
  <c r="AK1703" i="4" a="1"/>
  <c r="AK1703" i="4" s="1"/>
  <c r="AG1703" i="4" a="1"/>
  <c r="AG1703" i="4" s="1"/>
  <c r="AD1944" i="4"/>
  <c r="AK1430" i="4" a="1"/>
  <c r="AK1430" i="4" s="1"/>
  <c r="AG1430" i="4" a="1"/>
  <c r="AG1430" i="4" s="1"/>
  <c r="AK1896" i="4" a="1"/>
  <c r="AK1896" i="4" s="1"/>
  <c r="AG1717" i="4" a="1"/>
  <c r="AG1717" i="4" s="1"/>
  <c r="AE1118" i="4"/>
  <c r="AD1089" i="4"/>
  <c r="AG1089" i="4" a="1"/>
  <c r="AG1089" i="4" s="1"/>
  <c r="AK1089" i="4" a="1"/>
  <c r="AK1089" i="4" s="1"/>
  <c r="AH465" i="4" a="1"/>
  <c r="AH465" i="4" s="1"/>
  <c r="AL465" i="4" a="1"/>
  <c r="AL465" i="4" s="1"/>
  <c r="AE465" i="4"/>
  <c r="AE474" i="4"/>
  <c r="AH474" i="4" a="1"/>
  <c r="AH474" i="4" s="1"/>
  <c r="AL474" i="4" a="1"/>
  <c r="AL474" i="4" s="1"/>
  <c r="AK1617" i="4" a="1"/>
  <c r="AK1617" i="4" s="1"/>
  <c r="AG1617" i="4" a="1"/>
  <c r="AG1617" i="4" s="1"/>
  <c r="AK1549" i="4" a="1"/>
  <c r="AK1549" i="4" s="1"/>
  <c r="AG1549" i="4" a="1"/>
  <c r="AG1549" i="4" s="1"/>
  <c r="AG1643" i="4" a="1"/>
  <c r="AG1643" i="4" s="1"/>
  <c r="AG1552" i="4" a="1"/>
  <c r="AG1552" i="4" s="1"/>
  <c r="AE1603" i="4"/>
  <c r="AG1886" i="4" a="1"/>
  <c r="AG1886" i="4" s="1"/>
  <c r="AE1892" i="4"/>
  <c r="AE1715" i="4"/>
  <c r="AD525" i="4"/>
  <c r="AG525" i="4" a="1"/>
  <c r="AG525" i="4" s="1"/>
  <c r="AK525" i="4" a="1"/>
  <c r="AK525" i="4" s="1"/>
  <c r="AK1658" i="4" a="1"/>
  <c r="AK1658" i="4" s="1"/>
  <c r="AG1658" i="4" a="1"/>
  <c r="AG1658" i="4" s="1"/>
  <c r="AK1621" i="4" a="1"/>
  <c r="AK1621" i="4" s="1"/>
  <c r="AG1621" i="4" a="1"/>
  <c r="AG1621" i="4" s="1"/>
  <c r="AK1647" i="4" a="1"/>
  <c r="AK1647" i="4" s="1"/>
  <c r="AG1647" i="4" a="1"/>
  <c r="AG1647" i="4" s="1"/>
  <c r="AK1654" i="4" a="1"/>
  <c r="AK1654" i="4" s="1"/>
  <c r="AG1654" i="4" a="1"/>
  <c r="AG1654" i="4" s="1"/>
  <c r="AK1428" i="4" a="1"/>
  <c r="AK1428" i="4" s="1"/>
  <c r="AG1428" i="4" a="1"/>
  <c r="AG1428" i="4" s="1"/>
  <c r="AK1702" i="4" a="1"/>
  <c r="AK1702" i="4" s="1"/>
  <c r="AG1702" i="4" a="1"/>
  <c r="AG1702" i="4" s="1"/>
  <c r="AK1889" i="4" a="1"/>
  <c r="AK1889" i="4" s="1"/>
  <c r="AG1889" i="4" a="1"/>
  <c r="AG1889" i="4" s="1"/>
  <c r="AK1432" i="4" a="1"/>
  <c r="AK1432" i="4" s="1"/>
  <c r="AG1432" i="4" a="1"/>
  <c r="AG1432" i="4" s="1"/>
  <c r="AH1433" i="4" a="1"/>
  <c r="AH1433" i="4" s="1"/>
  <c r="AE1717" i="4"/>
  <c r="AH1717" i="4" a="1"/>
  <c r="AH1717" i="4" s="1"/>
  <c r="AL1717" i="4" a="1"/>
  <c r="AL1717" i="4" s="1"/>
  <c r="AH1898" i="4" a="1"/>
  <c r="AH1898" i="4" s="1"/>
  <c r="AL1898" i="4" a="1"/>
  <c r="AL1898" i="4" s="1"/>
  <c r="AE1898" i="4"/>
  <c r="AK1426" i="4" a="1"/>
  <c r="AK1426" i="4" s="1"/>
  <c r="AD1716" i="4"/>
  <c r="AG1716" i="4" a="1"/>
  <c r="AG1716" i="4" s="1"/>
  <c r="AK1716" i="4" a="1"/>
  <c r="AK1716" i="4" s="1"/>
  <c r="AL772" i="4" a="1"/>
  <c r="AL772" i="4" s="1"/>
  <c r="AL529" i="4" a="1"/>
  <c r="AL529" i="4" s="1"/>
  <c r="AD736" i="4"/>
  <c r="AG736" i="4" a="1"/>
  <c r="AG736" i="4" s="1"/>
  <c r="AK736" i="4" a="1"/>
  <c r="AK736" i="4" s="1"/>
  <c r="AL1600" i="4" a="1"/>
  <c r="AL1600" i="4" s="1"/>
  <c r="AL1704" i="4" a="1"/>
  <c r="AL1704" i="4" s="1"/>
  <c r="AH1880" i="4" a="1"/>
  <c r="AH1880" i="4" s="1"/>
  <c r="AE1880" i="4"/>
  <c r="AG1898" i="4" a="1"/>
  <c r="AG1898" i="4" s="1"/>
  <c r="AK1898" i="4" a="1"/>
  <c r="AK1898" i="4" s="1"/>
  <c r="AE769" i="4"/>
  <c r="AG1137" i="4" a="1"/>
  <c r="AG1137" i="4" s="1"/>
  <c r="AK1137" i="4" a="1"/>
  <c r="AK1137" i="4" s="1"/>
  <c r="AD1137" i="4"/>
  <c r="AE561" i="4"/>
  <c r="AH561" i="4" a="1"/>
  <c r="AH561" i="4" s="1"/>
  <c r="AL561" i="4" a="1"/>
  <c r="AL561" i="4" s="1"/>
  <c r="AK1546" i="4" a="1"/>
  <c r="AK1546" i="4" s="1"/>
  <c r="AL1433" i="4" a="1"/>
  <c r="AL1433" i="4" s="1"/>
  <c r="AG1896" i="4" a="1"/>
  <c r="AG1896" i="4" s="1"/>
  <c r="AE556" i="4"/>
  <c r="AH556" i="4" a="1"/>
  <c r="AH556" i="4" s="1"/>
  <c r="AL556" i="4" a="1"/>
  <c r="AL556" i="4" s="1"/>
  <c r="AD763" i="4"/>
  <c r="AG763" i="4" a="1"/>
  <c r="AG763" i="4" s="1"/>
  <c r="AK763" i="4" a="1"/>
  <c r="AK763" i="4" s="1"/>
  <c r="AD1063" i="4"/>
  <c r="AG1063" i="4" a="1"/>
  <c r="AG1063" i="4" s="1"/>
  <c r="AK1063" i="4" a="1"/>
  <c r="AK1063" i="4" s="1"/>
  <c r="AH475" i="4" a="1"/>
  <c r="AH475" i="4" s="1"/>
  <c r="AL475" i="4" a="1"/>
  <c r="AL475" i="4" s="1"/>
  <c r="AE475" i="4"/>
  <c r="AE733" i="4"/>
  <c r="AL733" i="4" a="1"/>
  <c r="AL733" i="4" s="1"/>
  <c r="AH733" i="4" a="1"/>
  <c r="AH733" i="4" s="1"/>
  <c r="AJ1011" i="4" a="1"/>
  <c r="AJ1011" i="4" s="1"/>
  <c r="AD140" i="4"/>
  <c r="AG140" i="4" a="1"/>
  <c r="AG140" i="4" s="1"/>
  <c r="AK140" i="4" a="1"/>
  <c r="AK140" i="4" s="1"/>
  <c r="AI744" i="4" a="1"/>
  <c r="AI744" i="4" s="1"/>
  <c r="AK1968" i="4" a="1"/>
  <c r="AK1968" i="4" s="1"/>
  <c r="AL1603" i="4" a="1"/>
  <c r="AL1603" i="4" s="1"/>
  <c r="AL1892" i="4" a="1"/>
  <c r="AL1892" i="4" s="1"/>
  <c r="AL1715" i="4" a="1"/>
  <c r="AL1715" i="4" s="1"/>
  <c r="AK1687" i="4" a="1"/>
  <c r="AK1687" i="4" s="1"/>
  <c r="AL1424" i="4" a="1"/>
  <c r="AL1424" i="4" s="1"/>
  <c r="AK1944" i="4" a="1"/>
  <c r="AK1944" i="4" s="1"/>
  <c r="AK1880" i="4" a="1"/>
  <c r="AK1880" i="4" s="1"/>
  <c r="AK1717" i="4" a="1"/>
  <c r="AK1717" i="4" s="1"/>
  <c r="AG1426" i="4" a="1"/>
  <c r="AG1426" i="4" s="1"/>
  <c r="AD1024" i="4"/>
  <c r="AG1024" i="4" a="1"/>
  <c r="AG1024" i="4" s="1"/>
  <c r="AK1024" i="4" a="1"/>
  <c r="AK1024" i="4" s="1"/>
  <c r="AH1426" i="4" a="1"/>
  <c r="AH1426" i="4" s="1"/>
  <c r="AL1426" i="4" a="1"/>
  <c r="AL1426" i="4" s="1"/>
  <c r="AE1426" i="4"/>
  <c r="AF132" i="4"/>
  <c r="AI132" i="4" a="1"/>
  <c r="AI132" i="4" s="1"/>
  <c r="AK1961" i="4" a="1"/>
  <c r="AK1961" i="4" s="1"/>
  <c r="AK536" i="4" a="1"/>
  <c r="AK536" i="4" s="1"/>
  <c r="AK554" i="4" a="1"/>
  <c r="AK554" i="4" s="1"/>
  <c r="AK567" i="4" a="1"/>
  <c r="AK567" i="4" s="1"/>
  <c r="AK751" i="4" a="1"/>
  <c r="AK751" i="4" s="1"/>
  <c r="AH466" i="4" a="1"/>
  <c r="AH466" i="4" s="1"/>
  <c r="AD470" i="4"/>
  <c r="AG470" i="4" a="1"/>
  <c r="AG470" i="4" s="1"/>
  <c r="AK470" i="4" a="1"/>
  <c r="AK470" i="4" s="1"/>
  <c r="AG465" i="4" a="1"/>
  <c r="AG465" i="4" s="1"/>
  <c r="AH132" i="4" a="1"/>
  <c r="AH132" i="4" s="1"/>
  <c r="AL132" i="4" a="1"/>
  <c r="AL132" i="4" s="1"/>
  <c r="AL471" i="4" a="1"/>
  <c r="AL471" i="4" s="1"/>
  <c r="AL495" i="4" a="1"/>
  <c r="AL495" i="4" s="1"/>
  <c r="AF498" i="4"/>
  <c r="AI498" i="4" a="1"/>
  <c r="AI498" i="4" s="1"/>
  <c r="AM498" i="4" a="1"/>
  <c r="AM498" i="4" s="1"/>
  <c r="AK1895" i="4" a="1"/>
  <c r="AK1895" i="4" s="1"/>
  <c r="AK1427" i="4" a="1"/>
  <c r="AK1427" i="4" s="1"/>
  <c r="AK190" i="4" a="1"/>
  <c r="AK190" i="4" s="1"/>
  <c r="AK558" i="4" a="1"/>
  <c r="AK558" i="4" s="1"/>
  <c r="AD1085" i="4"/>
  <c r="AK174" i="4" a="1"/>
  <c r="AK174" i="4" s="1"/>
  <c r="AK162" i="4" a="1"/>
  <c r="AK162" i="4" s="1"/>
  <c r="AK628" i="4" a="1"/>
  <c r="AK628" i="4" s="1"/>
  <c r="AG734" i="4" a="1"/>
  <c r="AG734" i="4" s="1"/>
  <c r="AH1011" i="4" a="1"/>
  <c r="AH1011" i="4" s="1"/>
  <c r="AL1011" i="4" a="1"/>
  <c r="AL1011" i="4" s="1"/>
  <c r="AG132" i="4" a="1"/>
  <c r="AG132" i="4" s="1"/>
  <c r="AK132" i="4" a="1"/>
  <c r="AK132" i="4" s="1"/>
  <c r="AH145" i="4" a="1"/>
  <c r="AH145" i="4" s="1"/>
  <c r="AL145" i="4" a="1"/>
  <c r="AL145" i="4" s="1"/>
  <c r="AE145" i="4"/>
  <c r="AD169" i="4"/>
  <c r="AG169" i="4" a="1"/>
  <c r="AG169" i="4" s="1"/>
  <c r="AK169" i="4" a="1"/>
  <c r="AK169" i="4" s="1"/>
  <c r="AE519" i="4"/>
  <c r="AL519" i="4" a="1"/>
  <c r="AL519" i="4" s="1"/>
  <c r="AH519" i="4" a="1"/>
  <c r="AH519" i="4" s="1"/>
  <c r="AE536" i="4"/>
  <c r="AE567" i="4"/>
  <c r="AG466" i="4" a="1"/>
  <c r="AG466" i="4" s="1"/>
  <c r="AL734" i="4" a="1"/>
  <c r="AL734" i="4" s="1"/>
  <c r="AG1011" i="4" a="1"/>
  <c r="AG1011" i="4" s="1"/>
  <c r="AK1011" i="4" a="1"/>
  <c r="AK1011" i="4" s="1"/>
  <c r="AH1014" i="4" a="1"/>
  <c r="AH1014" i="4" s="1"/>
  <c r="AL477" i="4" a="1"/>
  <c r="AL477" i="4" s="1"/>
  <c r="AH471" i="4" a="1"/>
  <c r="AH471" i="4" s="1"/>
  <c r="AH495" i="4" a="1"/>
  <c r="AH495" i="4" s="1"/>
  <c r="AF189" i="4"/>
  <c r="AG475" i="4" a="1"/>
  <c r="AG475" i="4" s="1"/>
  <c r="AK475" i="4" a="1"/>
  <c r="AK475" i="4" s="1"/>
  <c r="AJ1014" i="4" a="1"/>
  <c r="AJ1014" i="4" s="1"/>
  <c r="AN1014" i="4" a="1"/>
  <c r="AN1014" i="4" s="1"/>
  <c r="AE478" i="4"/>
  <c r="AH478" i="4" a="1"/>
  <c r="AH478" i="4" s="1"/>
  <c r="AL478" i="4" a="1"/>
  <c r="AL478" i="4" s="1"/>
  <c r="AI471" i="4" a="1"/>
  <c r="AI471" i="4" s="1"/>
  <c r="AM471" i="4" a="1"/>
  <c r="AM471" i="4" s="1"/>
  <c r="AF471" i="4"/>
  <c r="AG474" i="4" a="1"/>
  <c r="AG474" i="4" s="1"/>
  <c r="AK474" i="4" a="1"/>
  <c r="AK474" i="4" s="1"/>
  <c r="AI495" i="4" a="1"/>
  <c r="AI495" i="4" s="1"/>
  <c r="AM495" i="4" a="1"/>
  <c r="AM495" i="4" s="1"/>
  <c r="AF495" i="4"/>
  <c r="AG561" i="4" a="1"/>
  <c r="AG561" i="4" s="1"/>
  <c r="AK561" i="4" a="1"/>
  <c r="AK561" i="4" s="1"/>
  <c r="AI505" i="4" a="1"/>
  <c r="AI505" i="4" s="1"/>
  <c r="AF505" i="4"/>
  <c r="AD500" i="4"/>
  <c r="AK500" i="4" a="1"/>
  <c r="AK500" i="4" s="1"/>
  <c r="AG500" i="4" a="1"/>
  <c r="AG500" i="4" s="1"/>
  <c r="AK734" i="4" a="1"/>
  <c r="AK734" i="4" s="1"/>
  <c r="AG478" i="4" a="1"/>
  <c r="AG478" i="4" s="1"/>
  <c r="AK478" i="4" a="1"/>
  <c r="AK478" i="4" s="1"/>
  <c r="AD479" i="4"/>
  <c r="AG479" i="4" a="1"/>
  <c r="AG479" i="4" s="1"/>
  <c r="AK479" i="4" a="1"/>
  <c r="AK479" i="4" s="1"/>
  <c r="AD497" i="4"/>
  <c r="AG497" i="4" a="1"/>
  <c r="AG497" i="4" s="1"/>
  <c r="AK497" i="4" a="1"/>
  <c r="AK497" i="4" s="1"/>
  <c r="AE1032" i="4"/>
  <c r="AH1032" i="4" a="1"/>
  <c r="AH1032" i="4" s="1"/>
  <c r="AL1032" i="4" a="1"/>
  <c r="AL1032" i="4" s="1"/>
  <c r="AK466" i="4" a="1"/>
  <c r="AK466" i="4" s="1"/>
  <c r="AH473" i="4" a="1"/>
  <c r="AH473" i="4" s="1"/>
  <c r="AL1014" i="4" a="1"/>
  <c r="AL1014" i="4" s="1"/>
  <c r="AG1014" i="4" a="1"/>
  <c r="AG1014" i="4" s="1"/>
  <c r="AK1014" i="4" a="1"/>
  <c r="AK1014" i="4" s="1"/>
  <c r="AH1046" i="4" a="1"/>
  <c r="AH1046" i="4" s="1"/>
  <c r="AL1046" i="4" a="1"/>
  <c r="AL1046" i="4" s="1"/>
  <c r="AE1046" i="4"/>
  <c r="AH1026" i="4" a="1"/>
  <c r="AH1026" i="4" s="1"/>
  <c r="AL1026" i="4" a="1"/>
  <c r="AL1026" i="4" s="1"/>
  <c r="AE1026" i="4"/>
  <c r="AG629" i="4" a="1"/>
  <c r="AG629" i="4" s="1"/>
  <c r="AK629" i="4" a="1"/>
  <c r="AK629" i="4" s="1"/>
  <c r="AD629" i="4"/>
  <c r="AE1140" i="4"/>
  <c r="AH1140" i="4" a="1"/>
  <c r="AH1140" i="4" s="1"/>
  <c r="AL1140" i="4" a="1"/>
  <c r="AL1140" i="4" s="1"/>
  <c r="AM189" i="4" a="1"/>
  <c r="AM189" i="4" s="1"/>
  <c r="AL536" i="4" a="1"/>
  <c r="AL536" i="4" s="1"/>
  <c r="AK1085" i="4" a="1"/>
  <c r="AK1085" i="4" s="1"/>
  <c r="AL567" i="4" a="1"/>
  <c r="AL567" i="4" s="1"/>
  <c r="AL735" i="4" a="1"/>
  <c r="AL735" i="4" s="1"/>
  <c r="AG735" i="4" a="1"/>
  <c r="AG735" i="4" s="1"/>
  <c r="AK735" i="4" a="1"/>
  <c r="AK735" i="4" s="1"/>
  <c r="AD468" i="4"/>
  <c r="AG468" i="4" a="1"/>
  <c r="AG468" i="4" s="1"/>
  <c r="AK468" i="4" a="1"/>
  <c r="AK468" i="4" s="1"/>
  <c r="AD488" i="4"/>
  <c r="AG488" i="4" a="1"/>
  <c r="AG488" i="4" s="1"/>
  <c r="AK488" i="4" a="1"/>
  <c r="AK488" i="4" s="1"/>
  <c r="AE783" i="4"/>
  <c r="AH783" i="4" a="1"/>
  <c r="AH783" i="4" s="1"/>
  <c r="AG505" i="4" a="1"/>
  <c r="AG505" i="4" s="1"/>
  <c r="AG145" i="4" a="1"/>
  <c r="AG145" i="4" s="1"/>
  <c r="AD605" i="4"/>
  <c r="AG605" i="4" a="1"/>
  <c r="AG605" i="4" s="1"/>
  <c r="AK605" i="4" a="1"/>
  <c r="AK605" i="4" s="1"/>
  <c r="AD1030" i="4"/>
  <c r="AG1030" i="4" a="1"/>
  <c r="AG1030" i="4" s="1"/>
  <c r="AK1030" i="4" a="1"/>
  <c r="AK1030" i="4" s="1"/>
  <c r="AH1315" i="4" a="1"/>
  <c r="AH1315" i="4" s="1"/>
  <c r="AL1315" i="4" a="1"/>
  <c r="AL1315" i="4" s="1"/>
  <c r="AE1315" i="4"/>
  <c r="AF1157" i="4"/>
  <c r="AI1157" i="4" a="1"/>
  <c r="AI1157" i="4" s="1"/>
  <c r="AM1157" i="4" a="1"/>
  <c r="AM1157" i="4" s="1"/>
  <c r="AE1027" i="4"/>
  <c r="AH1027" i="4" a="1"/>
  <c r="AH1027" i="4" s="1"/>
  <c r="AL1027" i="4" a="1"/>
  <c r="AL1027" i="4" s="1"/>
  <c r="AD1031" i="4"/>
  <c r="AG1031" i="4" a="1"/>
  <c r="AG1031" i="4" s="1"/>
  <c r="AK1031" i="4" a="1"/>
  <c r="AK1031" i="4" s="1"/>
  <c r="AL499" i="4" a="1"/>
  <c r="AL499" i="4" s="1"/>
  <c r="AE499" i="4"/>
  <c r="AE1103" i="4"/>
  <c r="AL1103" i="4" a="1"/>
  <c r="AL1103" i="4" s="1"/>
  <c r="AF501" i="4"/>
  <c r="AM501" i="4" a="1"/>
  <c r="AM501" i="4" s="1"/>
  <c r="AI501" i="4" a="1"/>
  <c r="AI501" i="4" s="1"/>
  <c r="AI527" i="4" a="1"/>
  <c r="AI527" i="4" s="1"/>
  <c r="AK471" i="4" a="1"/>
  <c r="AK471" i="4" s="1"/>
  <c r="AG471" i="4" a="1"/>
  <c r="AG471" i="4" s="1"/>
  <c r="AK495" i="4" a="1"/>
  <c r="AK495" i="4" s="1"/>
  <c r="AG495" i="4" a="1"/>
  <c r="AG495" i="4" s="1"/>
  <c r="AH1157" i="4" a="1"/>
  <c r="AH1157" i="4" s="1"/>
  <c r="AL1157" i="4" a="1"/>
  <c r="AL1157" i="4" s="1"/>
  <c r="AG1027" i="4" a="1"/>
  <c r="AG1027" i="4" s="1"/>
  <c r="AK1027" i="4" a="1"/>
  <c r="AK1027" i="4" s="1"/>
  <c r="AD743" i="4"/>
  <c r="AG743" i="4" a="1"/>
  <c r="AG743" i="4" s="1"/>
  <c r="AK743" i="4" a="1"/>
  <c r="AK743" i="4" s="1"/>
  <c r="AD756" i="4"/>
  <c r="AK756" i="4" a="1"/>
  <c r="AK756" i="4" s="1"/>
  <c r="AG756" i="4" a="1"/>
  <c r="AG756" i="4" s="1"/>
  <c r="AF576" i="4"/>
  <c r="AM576" i="4" a="1"/>
  <c r="AM576" i="4" s="1"/>
  <c r="AI576" i="4" a="1"/>
  <c r="AI576" i="4" s="1"/>
  <c r="AK505" i="4" a="1"/>
  <c r="AK505" i="4" s="1"/>
  <c r="AK145" i="4" a="1"/>
  <c r="AK145" i="4" s="1"/>
  <c r="AD1138" i="4"/>
  <c r="AG1138" i="4" a="1"/>
  <c r="AG1138" i="4" s="1"/>
  <c r="AK1138" i="4" a="1"/>
  <c r="AK1138" i="4" s="1"/>
  <c r="AH632" i="4" a="1"/>
  <c r="AH632" i="4" s="1"/>
  <c r="AG551" i="4" a="1"/>
  <c r="AG551" i="4" s="1"/>
  <c r="AK551" i="4" a="1"/>
  <c r="AK551" i="4" s="1"/>
  <c r="AD551" i="4"/>
  <c r="AE1130" i="4"/>
  <c r="AL1130" i="4" a="1"/>
  <c r="AL1130" i="4" s="1"/>
  <c r="AH1130" i="4" a="1"/>
  <c r="AH1130" i="4" s="1"/>
  <c r="AD143" i="4"/>
  <c r="AK143" i="4" a="1"/>
  <c r="AK143" i="4" s="1"/>
  <c r="AG143" i="4" a="1"/>
  <c r="AG143" i="4" s="1"/>
  <c r="AI1047" i="4" a="1"/>
  <c r="AI1047" i="4" s="1"/>
  <c r="AM1047" i="4" a="1"/>
  <c r="AM1047" i="4" s="1"/>
  <c r="AF1047" i="4"/>
  <c r="AG766" i="4" a="1"/>
  <c r="AG766" i="4" s="1"/>
  <c r="AK766" i="4" a="1"/>
  <c r="AK766" i="4" s="1"/>
  <c r="AD502" i="4"/>
  <c r="AG502" i="4" a="1"/>
  <c r="AG502" i="4" s="1"/>
  <c r="AK502" i="4" a="1"/>
  <c r="AK502" i="4" s="1"/>
  <c r="AH505" i="4" a="1"/>
  <c r="AH505" i="4" s="1"/>
  <c r="AL505" i="4" a="1"/>
  <c r="AL505" i="4" s="1"/>
  <c r="AH147" i="4" a="1"/>
  <c r="AH147" i="4" s="1"/>
  <c r="AL147" i="4" a="1"/>
  <c r="AL147" i="4" s="1"/>
  <c r="AE147" i="4"/>
  <c r="AF781" i="4"/>
  <c r="AM781" i="4" a="1"/>
  <c r="AM781" i="4" s="1"/>
  <c r="AI781" i="4" a="1"/>
  <c r="AI781" i="4" s="1"/>
  <c r="AE1060" i="4"/>
  <c r="AL1060" i="4" a="1"/>
  <c r="AL1060" i="4" s="1"/>
  <c r="AH1060" i="4" a="1"/>
  <c r="AH1060" i="4" s="1"/>
  <c r="AD531" i="4"/>
  <c r="AG531" i="4" a="1"/>
  <c r="AG531" i="4" s="1"/>
  <c r="AK531" i="4" a="1"/>
  <c r="AK531" i="4" s="1"/>
  <c r="AK1133" i="4" a="1"/>
  <c r="AK1133" i="4" s="1"/>
  <c r="AK1058" i="4" a="1"/>
  <c r="AK1058" i="4" s="1"/>
  <c r="AL1012" i="4" a="1"/>
  <c r="AL1012" i="4" s="1"/>
  <c r="AK744" i="4" a="1"/>
  <c r="AK744" i="4" s="1"/>
  <c r="AL491" i="4" a="1"/>
  <c r="AL491" i="4" s="1"/>
  <c r="AG631" i="4" a="1"/>
  <c r="AG631" i="4" s="1"/>
  <c r="AK631" i="4" a="1"/>
  <c r="AK631" i="4" s="1"/>
  <c r="AD631" i="4"/>
  <c r="AG1122" i="4" a="1"/>
  <c r="AG1122" i="4" s="1"/>
  <c r="AK1122" i="4" a="1"/>
  <c r="AK1122" i="4" s="1"/>
  <c r="AD1122" i="4"/>
  <c r="AD494" i="4"/>
  <c r="AG494" i="4" a="1"/>
  <c r="AG494" i="4" s="1"/>
  <c r="AK494" i="4" a="1"/>
  <c r="AK494" i="4" s="1"/>
  <c r="AD1074" i="4"/>
  <c r="AK1074" i="4" a="1"/>
  <c r="AK1074" i="4" s="1"/>
  <c r="AG1074" i="4" a="1"/>
  <c r="AG1074" i="4" s="1"/>
  <c r="AG783" i="4" a="1"/>
  <c r="AG783" i="4" s="1"/>
  <c r="AK783" i="4" a="1"/>
  <c r="AK783" i="4" s="1"/>
  <c r="AL142" i="4" a="1"/>
  <c r="AL142" i="4" s="1"/>
  <c r="AG1140" i="4" a="1"/>
  <c r="AG1140" i="4" s="1"/>
  <c r="AK1140" i="4" a="1"/>
  <c r="AK1140" i="4" s="1"/>
  <c r="AD745" i="4"/>
  <c r="AG745" i="4" a="1"/>
  <c r="AG745" i="4" s="1"/>
  <c r="AK745" i="4" a="1"/>
  <c r="AK745" i="4" s="1"/>
  <c r="AH498" i="4" a="1"/>
  <c r="AH498" i="4" s="1"/>
  <c r="AL498" i="4" a="1"/>
  <c r="AL498" i="4" s="1"/>
  <c r="AG1032" i="4" a="1"/>
  <c r="AG1032" i="4" s="1"/>
  <c r="AK1032" i="4" a="1"/>
  <c r="AK1032" i="4" s="1"/>
  <c r="AD1037" i="4"/>
  <c r="AG1037" i="4" a="1"/>
  <c r="AG1037" i="4" s="1"/>
  <c r="AK1037" i="4" a="1"/>
  <c r="AK1037" i="4" s="1"/>
  <c r="AE1107" i="4"/>
  <c r="AH1107" i="4" a="1"/>
  <c r="AH1107" i="4" s="1"/>
  <c r="AL1107" i="4" a="1"/>
  <c r="AL1107" i="4" s="1"/>
  <c r="AN146" i="4" a="1"/>
  <c r="AN146" i="4" s="1"/>
  <c r="AD548" i="4"/>
  <c r="AG548" i="4" a="1"/>
  <c r="AG548" i="4" s="1"/>
  <c r="AK548" i="4" a="1"/>
  <c r="AK548" i="4" s="1"/>
  <c r="AD792" i="4"/>
  <c r="AD1025" i="4"/>
  <c r="AD746" i="4"/>
  <c r="AG1103" i="4" a="1"/>
  <c r="AG1103" i="4" s="1"/>
  <c r="AG1107" i="4" a="1"/>
  <c r="AG1107" i="4" s="1"/>
  <c r="AH146" i="4" a="1"/>
  <c r="AH146" i="4" s="1"/>
  <c r="AD616" i="4"/>
  <c r="AG616" i="4" a="1"/>
  <c r="AG616" i="4" s="1"/>
  <c r="AK616" i="4" a="1"/>
  <c r="AK616" i="4" s="1"/>
  <c r="AI517" i="4" a="1"/>
  <c r="AI517" i="4" s="1"/>
  <c r="AF1101" i="4"/>
  <c r="AI1101" i="4" a="1"/>
  <c r="AI1101" i="4" s="1"/>
  <c r="AM1101" i="4" a="1"/>
  <c r="AM1101" i="4" s="1"/>
  <c r="AM146" i="4" a="1"/>
  <c r="AM146" i="4" s="1"/>
  <c r="AH602" i="4" a="1"/>
  <c r="AH602" i="4" s="1"/>
  <c r="AD1119" i="4"/>
  <c r="AG1119" i="4" a="1"/>
  <c r="AG1119" i="4" s="1"/>
  <c r="AK1119" i="4" a="1"/>
  <c r="AK1119" i="4" s="1"/>
  <c r="AE165" i="4"/>
  <c r="AH165" i="4" a="1"/>
  <c r="AH165" i="4" s="1"/>
  <c r="AL165" i="4" a="1"/>
  <c r="AL165" i="4" s="1"/>
  <c r="AG164" i="4" a="1"/>
  <c r="AG164" i="4" s="1"/>
  <c r="AK164" i="4" a="1"/>
  <c r="AK164" i="4" s="1"/>
  <c r="AD164" i="4"/>
  <c r="AK1103" i="4" a="1"/>
  <c r="AK1103" i="4" s="1"/>
  <c r="AK1107" i="4" a="1"/>
  <c r="AK1107" i="4" s="1"/>
  <c r="AL146" i="4" a="1"/>
  <c r="AL146" i="4" s="1"/>
  <c r="AD1049" i="4"/>
  <c r="AG1049" i="4" a="1"/>
  <c r="AG1049" i="4" s="1"/>
  <c r="AK1049" i="4" a="1"/>
  <c r="AK1049" i="4" s="1"/>
  <c r="AI542" i="4" a="1"/>
  <c r="AI542" i="4" s="1"/>
  <c r="AG501" i="4" a="1"/>
  <c r="AG501" i="4" s="1"/>
  <c r="AG147" i="4" a="1"/>
  <c r="AG147" i="4" s="1"/>
  <c r="AD191" i="4"/>
  <c r="AG191" i="4" a="1"/>
  <c r="AG191" i="4" s="1"/>
  <c r="AK191" i="4" a="1"/>
  <c r="AK191" i="4" s="1"/>
  <c r="AH518" i="4" a="1"/>
  <c r="AH518" i="4" s="1"/>
  <c r="AG1060" i="4" a="1"/>
  <c r="AG1060" i="4" s="1"/>
  <c r="AM517" i="4" a="1"/>
  <c r="AM517" i="4" s="1"/>
  <c r="AE540" i="4"/>
  <c r="AL540" i="4" a="1"/>
  <c r="AL540" i="4" s="1"/>
  <c r="AE538" i="4"/>
  <c r="AH538" i="4" a="1"/>
  <c r="AH538" i="4" s="1"/>
  <c r="AL538" i="4" a="1"/>
  <c r="AL538" i="4" s="1"/>
  <c r="AD544" i="4"/>
  <c r="AG544" i="4" a="1"/>
  <c r="AG544" i="4" s="1"/>
  <c r="AK544" i="4" a="1"/>
  <c r="AK544" i="4" s="1"/>
  <c r="AG193" i="4" a="1"/>
  <c r="AG193" i="4" s="1"/>
  <c r="AK193" i="4" a="1"/>
  <c r="AK193" i="4" s="1"/>
  <c r="AD193" i="4"/>
  <c r="AG519" i="4" a="1"/>
  <c r="AG519" i="4" s="1"/>
  <c r="AK519" i="4" a="1"/>
  <c r="AK519" i="4" s="1"/>
  <c r="AH530" i="4" a="1"/>
  <c r="AH530" i="4" s="1"/>
  <c r="AE530" i="4"/>
  <c r="AL530" i="4" a="1"/>
  <c r="AL530" i="4" s="1"/>
  <c r="AG1070" i="4" a="1"/>
  <c r="AG1070" i="4" s="1"/>
  <c r="AK1070" i="4" a="1"/>
  <c r="AK1070" i="4" s="1"/>
  <c r="AD1070" i="4"/>
  <c r="AK792" i="4" a="1"/>
  <c r="AK792" i="4" s="1"/>
  <c r="AK1025" i="4" a="1"/>
  <c r="AK1025" i="4" s="1"/>
  <c r="AK746" i="4" a="1"/>
  <c r="AK746" i="4" s="1"/>
  <c r="AK501" i="4" a="1"/>
  <c r="AK501" i="4" s="1"/>
  <c r="AK147" i="4" a="1"/>
  <c r="AK147" i="4" s="1"/>
  <c r="AG602" i="4" a="1"/>
  <c r="AG602" i="4" s="1"/>
  <c r="AK602" i="4" a="1"/>
  <c r="AK602" i="4" s="1"/>
  <c r="AH517" i="4" a="1"/>
  <c r="AH517" i="4" s="1"/>
  <c r="AL517" i="4" a="1"/>
  <c r="AL517" i="4" s="1"/>
  <c r="AG1130" i="4" a="1"/>
  <c r="AG1130" i="4" s="1"/>
  <c r="AK1130" i="4" a="1"/>
  <c r="AK1130" i="4" s="1"/>
  <c r="AD787" i="4"/>
  <c r="AG787" i="4" a="1"/>
  <c r="AG787" i="4" s="1"/>
  <c r="AK787" i="4" a="1"/>
  <c r="AK787" i="4" s="1"/>
  <c r="AH501" i="4" a="1"/>
  <c r="AH501" i="4" s="1"/>
  <c r="AL501" i="4" a="1"/>
  <c r="AL501" i="4" s="1"/>
  <c r="AH781" i="4" a="1"/>
  <c r="AH781" i="4" s="1"/>
  <c r="AL781" i="4" a="1"/>
  <c r="AL781" i="4" s="1"/>
  <c r="AH1047" i="4" a="1"/>
  <c r="AH1047" i="4" s="1"/>
  <c r="AL1047" i="4" a="1"/>
  <c r="AL1047" i="4" s="1"/>
  <c r="AI1066" i="4" a="1"/>
  <c r="AI1066" i="4" s="1"/>
  <c r="AE606" i="4"/>
  <c r="AH606" i="4" a="1"/>
  <c r="AH606" i="4" s="1"/>
  <c r="AL606" i="4" a="1"/>
  <c r="AL606" i="4" s="1"/>
  <c r="AD513" i="4"/>
  <c r="AG513" i="4" a="1"/>
  <c r="AG513" i="4" s="1"/>
  <c r="AK513" i="4" a="1"/>
  <c r="AK513" i="4" s="1"/>
  <c r="AL612" i="4" a="1"/>
  <c r="AL612" i="4" s="1"/>
  <c r="AH568" i="4" a="1"/>
  <c r="AH568" i="4" s="1"/>
  <c r="AL568" i="4" a="1"/>
  <c r="AL568" i="4" s="1"/>
  <c r="AE568" i="4"/>
  <c r="AG165" i="4" a="1"/>
  <c r="AG165" i="4" s="1"/>
  <c r="AK165" i="4" a="1"/>
  <c r="AK165" i="4" s="1"/>
  <c r="AD1069" i="4"/>
  <c r="AG1069" i="4" a="1"/>
  <c r="AG1069" i="4" s="1"/>
  <c r="AK1069" i="4" a="1"/>
  <c r="AK1069" i="4" s="1"/>
  <c r="AD528" i="4"/>
  <c r="AG528" i="4" a="1"/>
  <c r="AG528" i="4" s="1"/>
  <c r="AK528" i="4" a="1"/>
  <c r="AK528" i="4" s="1"/>
  <c r="AH1076" i="4" a="1"/>
  <c r="AH1076" i="4" s="1"/>
  <c r="AL1076" i="4" a="1"/>
  <c r="AL1076" i="4" s="1"/>
  <c r="AE1076" i="4"/>
  <c r="AD559" i="4"/>
  <c r="AG559" i="4" a="1"/>
  <c r="AG559" i="4" s="1"/>
  <c r="AK559" i="4" a="1"/>
  <c r="AK559" i="4" s="1"/>
  <c r="AH1101" i="4" a="1"/>
  <c r="AH1101" i="4" s="1"/>
  <c r="AL1101" i="4" a="1"/>
  <c r="AL1101" i="4" s="1"/>
  <c r="AF575" i="4"/>
  <c r="AI575" i="4" a="1"/>
  <c r="AI575" i="4" s="1"/>
  <c r="AM575" i="4" a="1"/>
  <c r="AM575" i="4" s="1"/>
  <c r="AG540" i="4" a="1"/>
  <c r="AG540" i="4" s="1"/>
  <c r="AK540" i="4" a="1"/>
  <c r="AK540" i="4" s="1"/>
  <c r="AD541" i="4"/>
  <c r="AG541" i="4" a="1"/>
  <c r="AG541" i="4" s="1"/>
  <c r="AK541" i="4" a="1"/>
  <c r="AK541" i="4" s="1"/>
  <c r="AG482" i="4" a="1"/>
  <c r="AG482" i="4" s="1"/>
  <c r="AK482" i="4" a="1"/>
  <c r="AK482" i="4" s="1"/>
  <c r="AD482" i="4"/>
  <c r="AE615" i="4"/>
  <c r="AE1095" i="4"/>
  <c r="AH1095" i="4" a="1"/>
  <c r="AH1095" i="4" s="1"/>
  <c r="AL1095" i="4" a="1"/>
  <c r="AL1095" i="4" s="1"/>
  <c r="AN1100" i="4" a="1"/>
  <c r="AN1100" i="4" s="1"/>
  <c r="AE574" i="4"/>
  <c r="AH574" i="4" a="1"/>
  <c r="AH574" i="4" s="1"/>
  <c r="AL574" i="4" a="1"/>
  <c r="AL574" i="4" s="1"/>
  <c r="AM532" i="4" a="1"/>
  <c r="AM532" i="4" s="1"/>
  <c r="AH752" i="4" a="1"/>
  <c r="AH752" i="4" s="1"/>
  <c r="AI1018" i="4" a="1"/>
  <c r="AI1018" i="4" s="1"/>
  <c r="AM1018" i="4" a="1"/>
  <c r="AM1018" i="4" s="1"/>
  <c r="AF1018" i="4"/>
  <c r="AH764" i="4" a="1"/>
  <c r="AH764" i="4" s="1"/>
  <c r="AL764" i="4" a="1"/>
  <c r="AL764" i="4" s="1"/>
  <c r="AE764" i="4"/>
  <c r="AH563" i="4" a="1"/>
  <c r="AH563" i="4" s="1"/>
  <c r="AL563" i="4" a="1"/>
  <c r="AL563" i="4" s="1"/>
  <c r="AE563" i="4"/>
  <c r="AE569" i="4"/>
  <c r="AL569" i="4" a="1"/>
  <c r="AL569" i="4" s="1"/>
  <c r="AL1135" i="4" a="1"/>
  <c r="AL1135" i="4" s="1"/>
  <c r="AL1018" i="4" a="1"/>
  <c r="AL1018" i="4" s="1"/>
  <c r="AL1043" i="4" a="1"/>
  <c r="AL1043" i="4" s="1"/>
  <c r="AK563" i="4" a="1"/>
  <c r="AK563" i="4" s="1"/>
  <c r="AG563" i="4" a="1"/>
  <c r="AG563" i="4" s="1"/>
  <c r="AD166" i="4"/>
  <c r="AL175" i="4" a="1"/>
  <c r="AL175" i="4" s="1"/>
  <c r="AK764" i="4" a="1"/>
  <c r="AK764" i="4" s="1"/>
  <c r="AG764" i="4" a="1"/>
  <c r="AG764" i="4" s="1"/>
  <c r="AD617" i="4"/>
  <c r="AL789" i="4" a="1"/>
  <c r="AL789" i="4" s="1"/>
  <c r="AD1128" i="4"/>
  <c r="AG573" i="4" a="1"/>
  <c r="AG573" i="4" s="1"/>
  <c r="AI607" i="4" a="1"/>
  <c r="AI607" i="4" s="1"/>
  <c r="AM607" i="4" a="1"/>
  <c r="AM607" i="4" s="1"/>
  <c r="AF607" i="4"/>
  <c r="AH549" i="4" a="1"/>
  <c r="AH549" i="4" s="1"/>
  <c r="AD758" i="4"/>
  <c r="AG758" i="4" a="1"/>
  <c r="AG758" i="4" s="1"/>
  <c r="AK758" i="4" a="1"/>
  <c r="AK758" i="4" s="1"/>
  <c r="AG509" i="4" a="1"/>
  <c r="AG509" i="4" s="1"/>
  <c r="AK509" i="4" a="1"/>
  <c r="AK509" i="4" s="1"/>
  <c r="AD509" i="4"/>
  <c r="AG1101" i="4" a="1"/>
  <c r="AG1101" i="4" s="1"/>
  <c r="AK1101" i="4" a="1"/>
  <c r="AK1101" i="4" s="1"/>
  <c r="AH776" i="4" a="1"/>
  <c r="AH776" i="4" s="1"/>
  <c r="AL776" i="4" a="1"/>
  <c r="AL776" i="4" s="1"/>
  <c r="AE776" i="4"/>
  <c r="AH1099" i="4" a="1"/>
  <c r="AH1099" i="4" s="1"/>
  <c r="AL1099" i="4" a="1"/>
  <c r="AL1099" i="4" s="1"/>
  <c r="AE1099" i="4"/>
  <c r="AK748" i="4" a="1"/>
  <c r="AK748" i="4" s="1"/>
  <c r="AE514" i="4"/>
  <c r="AF520" i="4"/>
  <c r="AI520" i="4" a="1"/>
  <c r="AI520" i="4" s="1"/>
  <c r="AM520" i="4" a="1"/>
  <c r="AM520" i="4" s="1"/>
  <c r="AG186" i="4" a="1"/>
  <c r="AG186" i="4" s="1"/>
  <c r="AH185" i="4" a="1"/>
  <c r="AH185" i="4" s="1"/>
  <c r="AG777" i="4" a="1"/>
  <c r="AG777" i="4" s="1"/>
  <c r="AH580" i="4" a="1"/>
  <c r="AH580" i="4" s="1"/>
  <c r="AL580" i="4" a="1"/>
  <c r="AL580" i="4" s="1"/>
  <c r="AE580" i="4"/>
  <c r="AF1055" i="4"/>
  <c r="AM1055" i="4" a="1"/>
  <c r="AM1055" i="4" s="1"/>
  <c r="AI1055" i="4" a="1"/>
  <c r="AI1055" i="4" s="1"/>
  <c r="AD1127" i="4"/>
  <c r="AG1127" i="4" a="1"/>
  <c r="AG1127" i="4" s="1"/>
  <c r="AK1127" i="4" a="1"/>
  <c r="AK1127" i="4" s="1"/>
  <c r="AE1039" i="4"/>
  <c r="AH1039" i="4" a="1"/>
  <c r="AH1039" i="4" s="1"/>
  <c r="AL1039" i="4" a="1"/>
  <c r="AL1039" i="4" s="1"/>
  <c r="AD186" i="4"/>
  <c r="AK776" i="4" a="1"/>
  <c r="AK776" i="4" s="1"/>
  <c r="AK1099" i="4" a="1"/>
  <c r="AK1099" i="4" s="1"/>
  <c r="AH575" i="4" a="1"/>
  <c r="AH575" i="4" s="1"/>
  <c r="AL575" i="4" a="1"/>
  <c r="AL575" i="4" s="1"/>
  <c r="AI782" i="4" a="1"/>
  <c r="AI782" i="4" s="1"/>
  <c r="AM782" i="4" a="1"/>
  <c r="AM782" i="4" s="1"/>
  <c r="AF782" i="4"/>
  <c r="AM549" i="4" a="1"/>
  <c r="AM549" i="4" s="1"/>
  <c r="AF549" i="4"/>
  <c r="AG748" i="4" a="1"/>
  <c r="AG748" i="4" s="1"/>
  <c r="AH1084" i="4" a="1"/>
  <c r="AH1084" i="4" s="1"/>
  <c r="AL1084" i="4" a="1"/>
  <c r="AL1084" i="4" s="1"/>
  <c r="AE1084" i="4"/>
  <c r="AD508" i="4"/>
  <c r="AG508" i="4" a="1"/>
  <c r="AG508" i="4" s="1"/>
  <c r="AF570" i="4"/>
  <c r="AI570" i="4" a="1"/>
  <c r="AI570" i="4" s="1"/>
  <c r="AM570" i="4" a="1"/>
  <c r="AM570" i="4" s="1"/>
  <c r="AD750" i="4"/>
  <c r="AG750" i="4" a="1"/>
  <c r="AG750" i="4" s="1"/>
  <c r="AK750" i="4" a="1"/>
  <c r="AK750" i="4" s="1"/>
  <c r="AH576" i="4" a="1"/>
  <c r="AH576" i="4" s="1"/>
  <c r="AL576" i="4" a="1"/>
  <c r="AL576" i="4" s="1"/>
  <c r="AH778" i="4" a="1"/>
  <c r="AH778" i="4" s="1"/>
  <c r="AL778" i="4" a="1"/>
  <c r="AL778" i="4" s="1"/>
  <c r="AE778" i="4"/>
  <c r="AE579" i="4"/>
  <c r="AH579" i="4" a="1"/>
  <c r="AH579" i="4" s="1"/>
  <c r="AL579" i="4" a="1"/>
  <c r="AL579" i="4" s="1"/>
  <c r="AE748" i="4"/>
  <c r="AH748" i="4" a="1"/>
  <c r="AH748" i="4" s="1"/>
  <c r="AL748" i="4" a="1"/>
  <c r="AL748" i="4" s="1"/>
  <c r="AH557" i="4" a="1"/>
  <c r="AH557" i="4" s="1"/>
  <c r="AL557" i="4" a="1"/>
  <c r="AL557" i="4" s="1"/>
  <c r="AE557" i="4"/>
  <c r="AK166" i="4" a="1"/>
  <c r="AK166" i="4" s="1"/>
  <c r="AK617" i="4" a="1"/>
  <c r="AK617" i="4" s="1"/>
  <c r="AG1128" i="4" a="1"/>
  <c r="AG1128" i="4" s="1"/>
  <c r="AG576" i="4" a="1"/>
  <c r="AG576" i="4" s="1"/>
  <c r="AK576" i="4" a="1"/>
  <c r="AK576" i="4" s="1"/>
  <c r="AI185" i="4" a="1"/>
  <c r="AI185" i="4" s="1"/>
  <c r="AM185" i="4" a="1"/>
  <c r="AM185" i="4" s="1"/>
  <c r="AF185" i="4"/>
  <c r="AD192" i="4"/>
  <c r="AG192" i="4" a="1"/>
  <c r="AG192" i="4" s="1"/>
  <c r="AK192" i="4" a="1"/>
  <c r="AK192" i="4" s="1"/>
  <c r="AD788" i="4"/>
  <c r="AG788" i="4" a="1"/>
  <c r="AG788" i="4" s="1"/>
  <c r="AK752" i="4" a="1"/>
  <c r="AK752" i="4" s="1"/>
  <c r="AK613" i="4" a="1"/>
  <c r="AK613" i="4" s="1"/>
  <c r="AK1131" i="4" a="1"/>
  <c r="AK1131" i="4" s="1"/>
  <c r="AK767" i="4" a="1"/>
  <c r="AK767" i="4" s="1"/>
  <c r="AK773" i="4" a="1"/>
  <c r="AK773" i="4" s="1"/>
  <c r="AD774" i="4"/>
  <c r="AG774" i="4" a="1"/>
  <c r="AG774" i="4" s="1"/>
  <c r="AK774" i="4" a="1"/>
  <c r="AK774" i="4" s="1"/>
  <c r="AL185" i="4" a="1"/>
  <c r="AL185" i="4" s="1"/>
  <c r="AD775" i="4"/>
  <c r="AG775" i="4" a="1"/>
  <c r="AG775" i="4" s="1"/>
  <c r="AK775" i="4" a="1"/>
  <c r="AK775" i="4" s="1"/>
  <c r="AI1102" i="4" a="1"/>
  <c r="AI1102" i="4" s="1"/>
  <c r="AM1102" i="4" a="1"/>
  <c r="AM1102" i="4" s="1"/>
  <c r="AH1036" i="4" a="1"/>
  <c r="AH1036" i="4" s="1"/>
  <c r="AL1036" i="4" a="1"/>
  <c r="AL1036" i="4" s="1"/>
  <c r="AE1036" i="4"/>
  <c r="AK512" i="4" a="1"/>
  <c r="AK512" i="4" s="1"/>
  <c r="AD512" i="4"/>
  <c r="AG512" i="4" a="1"/>
  <c r="AG512" i="4" s="1"/>
  <c r="AH1041" i="4" a="1"/>
  <c r="AH1041" i="4" s="1"/>
  <c r="AI1042" i="4" a="1"/>
  <c r="AI1042" i="4" s="1"/>
  <c r="AE1109" i="4"/>
  <c r="AH1109" i="4" a="1"/>
  <c r="AH1109" i="4" s="1"/>
  <c r="AL1109" i="4" a="1"/>
  <c r="AL1109" i="4" s="1"/>
  <c r="AH520" i="4" a="1"/>
  <c r="AH520" i="4" s="1"/>
  <c r="AL520" i="4" a="1"/>
  <c r="AL520" i="4" s="1"/>
  <c r="AE760" i="4"/>
  <c r="AL589" i="4" a="1"/>
  <c r="AL589" i="4" s="1"/>
  <c r="AF594" i="4"/>
  <c r="AI594" i="4" a="1"/>
  <c r="AI594" i="4" s="1"/>
  <c r="AM594" i="4" a="1"/>
  <c r="AM594" i="4" s="1"/>
  <c r="AJ765" i="4" a="1"/>
  <c r="AJ765" i="4" s="1"/>
  <c r="AN765" i="4" a="1"/>
  <c r="AN765" i="4" s="1"/>
  <c r="AD480" i="4"/>
  <c r="AG480" i="4" a="1"/>
  <c r="AG480" i="4" s="1"/>
  <c r="AK480" i="4" a="1"/>
  <c r="AK480" i="4" s="1"/>
  <c r="AK1084" i="4" a="1"/>
  <c r="AK1084" i="4" s="1"/>
  <c r="AH521" i="4" a="1"/>
  <c r="AH521" i="4" s="1"/>
  <c r="AD1040" i="4"/>
  <c r="AG1040" i="4" a="1"/>
  <c r="AG1040" i="4" s="1"/>
  <c r="AK1040" i="4" a="1"/>
  <c r="AK1040" i="4" s="1"/>
  <c r="AD771" i="4"/>
  <c r="AE138" i="4"/>
  <c r="AH138" i="4" a="1"/>
  <c r="AH138" i="4" s="1"/>
  <c r="AL138" i="4" a="1"/>
  <c r="AL138" i="4" s="1"/>
  <c r="AE592" i="4"/>
  <c r="AL592" i="4" a="1"/>
  <c r="AL592" i="4" s="1"/>
  <c r="AF611" i="4"/>
  <c r="AI611" i="4" a="1"/>
  <c r="AI611" i="4" s="1"/>
  <c r="AM611" i="4" a="1"/>
  <c r="AM611" i="4" s="1"/>
  <c r="AK579" i="4" a="1"/>
  <c r="AK579" i="4" s="1"/>
  <c r="AG579" i="4" a="1"/>
  <c r="AG579" i="4" s="1"/>
  <c r="AH570" i="4" a="1"/>
  <c r="AH570" i="4" s="1"/>
  <c r="AL570" i="4" a="1"/>
  <c r="AL570" i="4" s="1"/>
  <c r="AI571" i="4" a="1"/>
  <c r="AI571" i="4" s="1"/>
  <c r="AM571" i="4" a="1"/>
  <c r="AM571" i="4" s="1"/>
  <c r="AF571" i="4"/>
  <c r="AK586" i="4" a="1"/>
  <c r="AK586" i="4" s="1"/>
  <c r="AG590" i="4" a="1"/>
  <c r="AG590" i="4" s="1"/>
  <c r="AK590" i="4" a="1"/>
  <c r="AK590" i="4" s="1"/>
  <c r="AD590" i="4"/>
  <c r="AK575" i="4" a="1"/>
  <c r="AK575" i="4" s="1"/>
  <c r="AL1132" i="4" a="1"/>
  <c r="AL1132" i="4" s="1"/>
  <c r="AK1123" i="4" a="1"/>
  <c r="AK1123" i="4" s="1"/>
  <c r="AL784" i="4" a="1"/>
  <c r="AL784" i="4" s="1"/>
  <c r="AK584" i="4" a="1"/>
  <c r="AK584" i="4" s="1"/>
  <c r="AK503" i="4" a="1"/>
  <c r="AK503" i="4" s="1"/>
  <c r="AG1055" i="4" a="1"/>
  <c r="AG1055" i="4" s="1"/>
  <c r="AD151" i="4"/>
  <c r="AG151" i="4" a="1"/>
  <c r="AG151" i="4" s="1"/>
  <c r="AK151" i="4" a="1"/>
  <c r="AK151" i="4" s="1"/>
  <c r="AE1081" i="4"/>
  <c r="AH1081" i="4" a="1"/>
  <c r="AH1081" i="4" s="1"/>
  <c r="AL1081" i="4" a="1"/>
  <c r="AL1081" i="4" s="1"/>
  <c r="AK1098" i="4" a="1"/>
  <c r="AK1098" i="4" s="1"/>
  <c r="AK188" i="4" a="1"/>
  <c r="AK188" i="4" s="1"/>
  <c r="AK1080" i="4" a="1"/>
  <c r="AK1080" i="4" s="1"/>
  <c r="AK582" i="4" a="1"/>
  <c r="AK582" i="4" s="1"/>
  <c r="AK168" i="4" a="1"/>
  <c r="AK168" i="4" s="1"/>
  <c r="AH1042" i="4" a="1"/>
  <c r="AH1042" i="4" s="1"/>
  <c r="AG521" i="4" a="1"/>
  <c r="AG521" i="4" s="1"/>
  <c r="AK521" i="4" a="1"/>
  <c r="AK521" i="4" s="1"/>
  <c r="AL571" i="4" a="1"/>
  <c r="AL571" i="4" s="1"/>
  <c r="AG586" i="4" a="1"/>
  <c r="AG586" i="4" s="1"/>
  <c r="AD1045" i="4"/>
  <c r="AG1045" i="4" a="1"/>
  <c r="AG1045" i="4" s="1"/>
  <c r="AK1045" i="4" a="1"/>
  <c r="AK1045" i="4" s="1"/>
  <c r="AH1057" i="4" a="1"/>
  <c r="AH1057" i="4" s="1"/>
  <c r="AH1111" i="4" a="1"/>
  <c r="AH1111" i="4" s="1"/>
  <c r="AE1111" i="4"/>
  <c r="AJ1115" i="4" a="1"/>
  <c r="AJ1115" i="4" s="1"/>
  <c r="AN1115" i="4" a="1"/>
  <c r="AN1115" i="4" s="1"/>
  <c r="AI134" i="4" a="1"/>
  <c r="AI134" i="4" s="1"/>
  <c r="AM134" i="4" a="1"/>
  <c r="AM134" i="4" s="1"/>
  <c r="AF134" i="4"/>
  <c r="AH178" i="4" a="1"/>
  <c r="AH178" i="4" s="1"/>
  <c r="AL178" i="4" a="1"/>
  <c r="AL178" i="4" s="1"/>
  <c r="AE178" i="4"/>
  <c r="AH1055" i="4" a="1"/>
  <c r="AH1055" i="4" s="1"/>
  <c r="AL1055" i="4" a="1"/>
  <c r="AL1055" i="4" s="1"/>
  <c r="AD1019" i="4"/>
  <c r="AG1019" i="4" a="1"/>
  <c r="AG1019" i="4" s="1"/>
  <c r="AK1019" i="4" a="1"/>
  <c r="AK1019" i="4" s="1"/>
  <c r="AH586" i="4" a="1"/>
  <c r="AH586" i="4" s="1"/>
  <c r="AL586" i="4" a="1"/>
  <c r="AL586" i="4" s="1"/>
  <c r="AE586" i="4"/>
  <c r="AD741" i="4"/>
  <c r="AG741" i="4" a="1"/>
  <c r="AG741" i="4" s="1"/>
  <c r="AK741" i="4" a="1"/>
  <c r="AK741" i="4" s="1"/>
  <c r="AK523" i="4" a="1"/>
  <c r="AK523" i="4" s="1"/>
  <c r="AD622" i="4"/>
  <c r="AE1094" i="4"/>
  <c r="AK571" i="4" a="1"/>
  <c r="AK571" i="4" s="1"/>
  <c r="AD481" i="4"/>
  <c r="AE587" i="4"/>
  <c r="AK515" i="4" a="1"/>
  <c r="AK515" i="4" s="1"/>
  <c r="AD524" i="4"/>
  <c r="AE1050" i="4"/>
  <c r="AK510" i="4" a="1"/>
  <c r="AK510" i="4" s="1"/>
  <c r="AD522" i="4"/>
  <c r="AE749" i="4"/>
  <c r="AK569" i="4" a="1"/>
  <c r="AK569" i="4" s="1"/>
  <c r="AD181" i="4"/>
  <c r="AE1139" i="4"/>
  <c r="AK552" i="4" a="1"/>
  <c r="AK552" i="4" s="1"/>
  <c r="AD171" i="4"/>
  <c r="AK1111" i="4" a="1"/>
  <c r="AK1111" i="4" s="1"/>
  <c r="AI1115" i="4" a="1"/>
  <c r="AI1115" i="4" s="1"/>
  <c r="AM1115" i="4" a="1"/>
  <c r="AM1115" i="4" s="1"/>
  <c r="AH187" i="4" a="1"/>
  <c r="AH187" i="4" s="1"/>
  <c r="AL187" i="4" a="1"/>
  <c r="AL187" i="4" s="1"/>
  <c r="AE187" i="4"/>
  <c r="AL599" i="4" a="1"/>
  <c r="AL599" i="4" s="1"/>
  <c r="AJ564" i="4" a="1"/>
  <c r="AJ564" i="4" s="1"/>
  <c r="AN564" i="4" a="1"/>
  <c r="AN564" i="4" s="1"/>
  <c r="AL594" i="4" a="1"/>
  <c r="AL594" i="4" s="1"/>
  <c r="AH546" i="4" a="1"/>
  <c r="AH546" i="4" s="1"/>
  <c r="AL546" i="4" a="1"/>
  <c r="AL546" i="4" s="1"/>
  <c r="AE546" i="4"/>
  <c r="AE562" i="4"/>
  <c r="AH562" i="4" a="1"/>
  <c r="AH562" i="4" s="1"/>
  <c r="AL562" i="4" a="1"/>
  <c r="AL562" i="4" s="1"/>
  <c r="AL765" i="4" a="1"/>
  <c r="AL765" i="4" s="1"/>
  <c r="AH496" i="4" a="1"/>
  <c r="AH496" i="4" s="1"/>
  <c r="AL496" i="4" a="1"/>
  <c r="AL496" i="4" s="1"/>
  <c r="AE496" i="4"/>
  <c r="AE1136" i="4"/>
  <c r="AH1136" i="4" a="1"/>
  <c r="AH1136" i="4" s="1"/>
  <c r="AL1136" i="4" a="1"/>
  <c r="AL1136" i="4" s="1"/>
  <c r="AH610" i="4" a="1"/>
  <c r="AH610" i="4" s="1"/>
  <c r="AL610" i="4" a="1"/>
  <c r="AL610" i="4" s="1"/>
  <c r="AE610" i="4"/>
  <c r="AF1022" i="4"/>
  <c r="AM1022" i="4" a="1"/>
  <c r="AM1022" i="4" s="1"/>
  <c r="AI1022" i="4" a="1"/>
  <c r="AI1022" i="4" s="1"/>
  <c r="AK1095" i="4" a="1"/>
  <c r="AK1095" i="4" s="1"/>
  <c r="AG1095" i="4" a="1"/>
  <c r="AG1095" i="4" s="1"/>
  <c r="AK1081" i="4" a="1"/>
  <c r="AK1081" i="4" s="1"/>
  <c r="AG1081" i="4" a="1"/>
  <c r="AG1081" i="4" s="1"/>
  <c r="AG562" i="4" a="1"/>
  <c r="AG562" i="4" s="1"/>
  <c r="AK562" i="4" a="1"/>
  <c r="AK562" i="4" s="1"/>
  <c r="AE1075" i="4"/>
  <c r="AH1075" i="4" a="1"/>
  <c r="AH1075" i="4" s="1"/>
  <c r="AL1075" i="4" a="1"/>
  <c r="AL1075" i="4" s="1"/>
  <c r="AE1088" i="4"/>
  <c r="AE779" i="4"/>
  <c r="AG592" i="4" a="1"/>
  <c r="AG592" i="4" s="1"/>
  <c r="AK592" i="4" a="1"/>
  <c r="AK592" i="4" s="1"/>
  <c r="AI591" i="4" a="1"/>
  <c r="AI591" i="4" s="1"/>
  <c r="AM591" i="4" a="1"/>
  <c r="AM591" i="4" s="1"/>
  <c r="AF591" i="4"/>
  <c r="AD597" i="4"/>
  <c r="AG597" i="4" a="1"/>
  <c r="AG597" i="4" s="1"/>
  <c r="AH611" i="4" a="1"/>
  <c r="AH611" i="4" s="1"/>
  <c r="AL611" i="4" a="1"/>
  <c r="AL611" i="4" s="1"/>
  <c r="AL1094" i="4" a="1"/>
  <c r="AL1094" i="4" s="1"/>
  <c r="AL587" i="4" a="1"/>
  <c r="AL587" i="4" s="1"/>
  <c r="AL1050" i="4" a="1"/>
  <c r="AL1050" i="4" s="1"/>
  <c r="AL749" i="4" a="1"/>
  <c r="AL749" i="4" s="1"/>
  <c r="AL1139" i="4" a="1"/>
  <c r="AL1139" i="4" s="1"/>
  <c r="AE1110" i="4"/>
  <c r="AH1110" i="4" a="1"/>
  <c r="AH1110" i="4" s="1"/>
  <c r="AE588" i="4"/>
  <c r="AH594" i="4" a="1"/>
  <c r="AH594" i="4" s="1"/>
  <c r="AK546" i="4" a="1"/>
  <c r="AK546" i="4" s="1"/>
  <c r="AH765" i="4" a="1"/>
  <c r="AH765" i="4" s="1"/>
  <c r="AH565" i="4" a="1"/>
  <c r="AH565" i="4" s="1"/>
  <c r="AL565" i="4" a="1"/>
  <c r="AL565" i="4" s="1"/>
  <c r="AE565" i="4"/>
  <c r="AE547" i="4"/>
  <c r="AH547" i="4" a="1"/>
  <c r="AH547" i="4" s="1"/>
  <c r="AL547" i="4" a="1"/>
  <c r="AL547" i="4" s="1"/>
  <c r="AK622" i="4" a="1"/>
  <c r="AK622" i="4" s="1"/>
  <c r="AK481" i="4" a="1"/>
  <c r="AK481" i="4" s="1"/>
  <c r="AK524" i="4" a="1"/>
  <c r="AK524" i="4" s="1"/>
  <c r="AK522" i="4" a="1"/>
  <c r="AK522" i="4" s="1"/>
  <c r="AK181" i="4" a="1"/>
  <c r="AK181" i="4" s="1"/>
  <c r="AK171" i="4" a="1"/>
  <c r="AK171" i="4" s="1"/>
  <c r="AM599" i="4" a="1"/>
  <c r="AM599" i="4" s="1"/>
  <c r="AI599" i="4" a="1"/>
  <c r="AI599" i="4" s="1"/>
  <c r="AF599" i="4"/>
  <c r="AI765" i="4" a="1"/>
  <c r="AI765" i="4" s="1"/>
  <c r="AM765" i="4" a="1"/>
  <c r="AM765" i="4" s="1"/>
  <c r="AD1017" i="4"/>
  <c r="AG1017" i="4" a="1"/>
  <c r="AG1017" i="4" s="1"/>
  <c r="AH1104" i="4" a="1"/>
  <c r="AH1104" i="4" s="1"/>
  <c r="AL1104" i="4" a="1"/>
  <c r="AL1104" i="4" s="1"/>
  <c r="AE1104" i="4"/>
  <c r="AH134" i="4" a="1"/>
  <c r="AH134" i="4" s="1"/>
  <c r="AL134" i="4" a="1"/>
  <c r="AL134" i="4" s="1"/>
  <c r="AG1136" i="4" a="1"/>
  <c r="AG1136" i="4" s="1"/>
  <c r="AK1136" i="4" a="1"/>
  <c r="AK1136" i="4" s="1"/>
  <c r="AI564" i="4" a="1"/>
  <c r="AI564" i="4" s="1"/>
  <c r="AG194" i="4" a="1"/>
  <c r="AG194" i="4" s="1"/>
  <c r="AK194" i="4" a="1"/>
  <c r="AK194" i="4" s="1"/>
  <c r="AD194" i="4"/>
  <c r="AJ446" i="4" a="1"/>
  <c r="AJ446" i="4" s="1"/>
  <c r="AK1115" i="4" a="1"/>
  <c r="AK1115" i="4" s="1"/>
  <c r="AG1115" i="4" a="1"/>
  <c r="AG1115" i="4" s="1"/>
  <c r="AK765" i="4" a="1"/>
  <c r="AK765" i="4" s="1"/>
  <c r="AG765" i="4" a="1"/>
  <c r="AG765" i="4" s="1"/>
  <c r="AL596" i="4" a="1"/>
  <c r="AL596" i="4" s="1"/>
  <c r="AG596" i="4" a="1"/>
  <c r="AG596" i="4" s="1"/>
  <c r="AK596" i="4" a="1"/>
  <c r="AK596" i="4" s="1"/>
  <c r="AH564" i="4" a="1"/>
  <c r="AH564" i="4" s="1"/>
  <c r="AD1090" i="4"/>
  <c r="AG1090" i="4" a="1"/>
  <c r="AG1090" i="4" s="1"/>
  <c r="AK1090" i="4" a="1"/>
  <c r="AK1090" i="4" s="1"/>
  <c r="AE135" i="4"/>
  <c r="AH135" i="4" a="1"/>
  <c r="AH135" i="4" s="1"/>
  <c r="AL135" i="4" a="1"/>
  <c r="AL135" i="4" s="1"/>
  <c r="AG614" i="4" a="1"/>
  <c r="AG614" i="4" s="1"/>
  <c r="AK614" i="4" a="1"/>
  <c r="AK614" i="4" s="1"/>
  <c r="AD614" i="4"/>
  <c r="AH595" i="4" a="1"/>
  <c r="AH595" i="4" s="1"/>
  <c r="AK1116" i="4" a="1"/>
  <c r="AK1116" i="4" s="1"/>
  <c r="AM564" i="4" a="1"/>
  <c r="AM564" i="4" s="1"/>
  <c r="AG564" i="4" a="1"/>
  <c r="AG564" i="4" s="1"/>
  <c r="AG547" i="4" a="1"/>
  <c r="AG547" i="4" s="1"/>
  <c r="AK547" i="4" a="1"/>
  <c r="AK547" i="4" s="1"/>
  <c r="AH739" i="4" a="1"/>
  <c r="AH739" i="4" s="1"/>
  <c r="AL739" i="4" a="1"/>
  <c r="AL739" i="4" s="1"/>
  <c r="AE739" i="4"/>
  <c r="AN740" i="4" a="1"/>
  <c r="AN740" i="4" s="1"/>
  <c r="AK594" i="4" a="1"/>
  <c r="AK594" i="4" s="1"/>
  <c r="AK754" i="4" a="1"/>
  <c r="AK754" i="4" s="1"/>
  <c r="AL564" i="4" a="1"/>
  <c r="AL564" i="4" s="1"/>
  <c r="AG178" i="4" a="1"/>
  <c r="AG178" i="4" s="1"/>
  <c r="AK178" i="4" a="1"/>
  <c r="AK178" i="4" s="1"/>
  <c r="AG595" i="4" a="1"/>
  <c r="AG595" i="4" s="1"/>
  <c r="AG496" i="4" a="1"/>
  <c r="AG496" i="4" s="1"/>
  <c r="AK496" i="4" a="1"/>
  <c r="AK496" i="4" s="1"/>
  <c r="AM624" i="4" a="1"/>
  <c r="AM624" i="4" s="1"/>
  <c r="AD759" i="4"/>
  <c r="AG759" i="4" a="1"/>
  <c r="AG759" i="4" s="1"/>
  <c r="AK759" i="4" a="1"/>
  <c r="AK759" i="4" s="1"/>
  <c r="AD785" i="4"/>
  <c r="AG785" i="4" a="1"/>
  <c r="AG785" i="4" s="1"/>
  <c r="AG609" i="4" a="1"/>
  <c r="AG609" i="4" s="1"/>
  <c r="AK609" i="4" a="1"/>
  <c r="AK609" i="4" s="1"/>
  <c r="AD609" i="4"/>
  <c r="AI1126" i="4" a="1"/>
  <c r="AI1126" i="4" s="1"/>
  <c r="AM1126" i="4" a="1"/>
  <c r="AM1126" i="4" s="1"/>
  <c r="AF1126" i="4"/>
  <c r="AE1071" i="4"/>
  <c r="AH1071" i="4" a="1"/>
  <c r="AH1071" i="4" s="1"/>
  <c r="AL1071" i="4" a="1"/>
  <c r="AL1071" i="4" s="1"/>
  <c r="AD1023" i="4"/>
  <c r="AG1023" i="4" a="1"/>
  <c r="AG1023" i="4" s="1"/>
  <c r="AK1023" i="4" a="1"/>
  <c r="AK1023" i="4" s="1"/>
  <c r="AE493" i="4"/>
  <c r="AH493" i="4" a="1"/>
  <c r="AH493" i="4" s="1"/>
  <c r="AL493" i="4" a="1"/>
  <c r="AL493" i="4" s="1"/>
  <c r="AD1124" i="4"/>
  <c r="AG1124" i="4" a="1"/>
  <c r="AG1124" i="4" s="1"/>
  <c r="AK1124" i="4" a="1"/>
  <c r="AK1124" i="4" s="1"/>
  <c r="AG135" i="4" a="1"/>
  <c r="AG135" i="4" s="1"/>
  <c r="AK135" i="4" a="1"/>
  <c r="AK135" i="4" s="1"/>
  <c r="AI485" i="4" a="1"/>
  <c r="AI485" i="4" s="1"/>
  <c r="AM485" i="4" a="1"/>
  <c r="AM485" i="4" s="1"/>
  <c r="AF485" i="4"/>
  <c r="AI791" i="4" a="1"/>
  <c r="AI791" i="4" s="1"/>
  <c r="AM791" i="4" a="1"/>
  <c r="AM791" i="4" s="1"/>
  <c r="AF791" i="4"/>
  <c r="AE1005" i="4"/>
  <c r="AH1005" i="4" a="1"/>
  <c r="AH1005" i="4" s="1"/>
  <c r="AL1005" i="4" a="1"/>
  <c r="AL1005" i="4" s="1"/>
  <c r="AD583" i="4"/>
  <c r="AG583" i="4" a="1"/>
  <c r="AG583" i="4" s="1"/>
  <c r="AK583" i="4" a="1"/>
  <c r="AK583" i="4" s="1"/>
  <c r="AG172" i="4" a="1"/>
  <c r="AG172" i="4" s="1"/>
  <c r="AK172" i="4" a="1"/>
  <c r="AK172" i="4" s="1"/>
  <c r="AD172" i="4"/>
  <c r="AD1077" i="4"/>
  <c r="AG1077" i="4" a="1"/>
  <c r="AG1077" i="4" s="1"/>
  <c r="AK1077" i="4" a="1"/>
  <c r="AK1077" i="4" s="1"/>
  <c r="AG1071" i="4" a="1"/>
  <c r="AG1071" i="4" s="1"/>
  <c r="AK1071" i="4" a="1"/>
  <c r="AK1071" i="4" s="1"/>
  <c r="AD627" i="4"/>
  <c r="AG627" i="4" a="1"/>
  <c r="AG627" i="4" s="1"/>
  <c r="AK1079" i="4" a="1"/>
  <c r="AK1079" i="4" s="1"/>
  <c r="AH608" i="4" a="1"/>
  <c r="AH608" i="4" s="1"/>
  <c r="AD1073" i="4"/>
  <c r="AD1020" i="4"/>
  <c r="AH1022" i="4" a="1"/>
  <c r="AH1022" i="4" s="1"/>
  <c r="AD989" i="4"/>
  <c r="AG989" i="4" a="1"/>
  <c r="AG989" i="4" s="1"/>
  <c r="AK989" i="4" a="1"/>
  <c r="AK989" i="4" s="1"/>
  <c r="AD487" i="4"/>
  <c r="AG487" i="4" a="1"/>
  <c r="AG487" i="4" s="1"/>
  <c r="AK487" i="4" a="1"/>
  <c r="AK487" i="4" s="1"/>
  <c r="AD195" i="4"/>
  <c r="AG195" i="4" a="1"/>
  <c r="AG195" i="4" s="1"/>
  <c r="AK195" i="4" a="1"/>
  <c r="AK195" i="4" s="1"/>
  <c r="AJ462" i="4" a="1"/>
  <c r="AJ462" i="4" s="1"/>
  <c r="AN462" i="4" a="1"/>
  <c r="AN462" i="4" s="1"/>
  <c r="AF543" i="4"/>
  <c r="AL1022" i="4" a="1"/>
  <c r="AL1022" i="4" s="1"/>
  <c r="AG197" i="4" a="1"/>
  <c r="AG197" i="4" s="1"/>
  <c r="AK197" i="4" a="1"/>
  <c r="AK197" i="4" s="1"/>
  <c r="AD197" i="4"/>
  <c r="AE443" i="4"/>
  <c r="AH443" i="4" a="1"/>
  <c r="AH443" i="4" s="1"/>
  <c r="AL443" i="4" a="1"/>
  <c r="AL443" i="4" s="1"/>
  <c r="AD1003" i="4"/>
  <c r="AG1003" i="4" a="1"/>
  <c r="AG1003" i="4" s="1"/>
  <c r="AK1003" i="4" a="1"/>
  <c r="AK1003" i="4" s="1"/>
  <c r="AH791" i="4" a="1"/>
  <c r="AH791" i="4" s="1"/>
  <c r="AL791" i="4" a="1"/>
  <c r="AL791" i="4" s="1"/>
  <c r="AH1126" i="4" a="1"/>
  <c r="AH1126" i="4" s="1"/>
  <c r="AL1126" i="4" a="1"/>
  <c r="AL1126" i="4" s="1"/>
  <c r="AL998" i="4" a="1"/>
  <c r="AL998" i="4" s="1"/>
  <c r="AE998" i="4"/>
  <c r="AH998" i="4" a="1"/>
  <c r="AH998" i="4" s="1"/>
  <c r="AK534" i="4" a="1"/>
  <c r="AK534" i="4" s="1"/>
  <c r="AL1067" i="4" a="1"/>
  <c r="AL1067" i="4" s="1"/>
  <c r="AK593" i="4" a="1"/>
  <c r="AK593" i="4" s="1"/>
  <c r="AL484" i="4" a="1"/>
  <c r="AL484" i="4" s="1"/>
  <c r="AK486" i="4" a="1"/>
  <c r="AK486" i="4" s="1"/>
  <c r="AG1022" i="4" a="1"/>
  <c r="AG1022" i="4" s="1"/>
  <c r="AK1022" i="4" a="1"/>
  <c r="AK1022" i="4" s="1"/>
  <c r="AG786" i="4" a="1"/>
  <c r="AG786" i="4" s="1"/>
  <c r="AK786" i="4" a="1"/>
  <c r="AK786" i="4" s="1"/>
  <c r="AD786" i="4"/>
  <c r="AE448" i="4"/>
  <c r="AH448" i="4" a="1"/>
  <c r="AH448" i="4" s="1"/>
  <c r="AL448" i="4" a="1"/>
  <c r="AL448" i="4" s="1"/>
  <c r="AE993" i="4"/>
  <c r="AL993" i="4" a="1"/>
  <c r="AL993" i="4" s="1"/>
  <c r="AH993" i="4" a="1"/>
  <c r="AH993" i="4" s="1"/>
  <c r="AD130" i="4"/>
  <c r="AG130" i="4" a="1"/>
  <c r="AG130" i="4" s="1"/>
  <c r="AK130" i="4" a="1"/>
  <c r="AK130" i="4" s="1"/>
  <c r="AK1073" i="4" a="1"/>
  <c r="AK1073" i="4" s="1"/>
  <c r="AK1020" i="4" a="1"/>
  <c r="AK1020" i="4" s="1"/>
  <c r="AD441" i="4"/>
  <c r="AG441" i="4" a="1"/>
  <c r="AG441" i="4" s="1"/>
  <c r="AK441" i="4" a="1"/>
  <c r="AK441" i="4" s="1"/>
  <c r="AK1126" i="4" a="1"/>
  <c r="AK1126" i="4" s="1"/>
  <c r="AG1126" i="4" a="1"/>
  <c r="AG1126" i="4" s="1"/>
  <c r="AK994" i="4" a="1"/>
  <c r="AK994" i="4" s="1"/>
  <c r="AD994" i="4"/>
  <c r="AI995" i="4" a="1"/>
  <c r="AI995" i="4" s="1"/>
  <c r="AD449" i="4"/>
  <c r="AG1005" i="4" a="1"/>
  <c r="AG1005" i="4" s="1"/>
  <c r="AK1005" i="4" a="1"/>
  <c r="AK1005" i="4" s="1"/>
  <c r="AL458" i="4" a="1"/>
  <c r="AL458" i="4" s="1"/>
  <c r="AD996" i="4"/>
  <c r="AK459" i="4" a="1"/>
  <c r="AK459" i="4" s="1"/>
  <c r="AE654" i="4"/>
  <c r="AD440" i="4"/>
  <c r="AM991" i="4" a="1"/>
  <c r="AM991" i="4" s="1"/>
  <c r="AD1000" i="4"/>
  <c r="AG1000" i="4" a="1"/>
  <c r="AG1000" i="4" s="1"/>
  <c r="AK1000" i="4" a="1"/>
  <c r="AK1000" i="4" s="1"/>
  <c r="AG732" i="4" a="1"/>
  <c r="AG732" i="4" s="1"/>
  <c r="AG459" i="4" a="1"/>
  <c r="AG459" i="4" s="1"/>
  <c r="AG443" i="4" a="1"/>
  <c r="AG443" i="4" s="1"/>
  <c r="AK443" i="4" a="1"/>
  <c r="AK443" i="4" s="1"/>
  <c r="AI462" i="4" a="1"/>
  <c r="AI462" i="4" s="1"/>
  <c r="AM462" i="4" a="1"/>
  <c r="AM462" i="4" s="1"/>
  <c r="AF997" i="4"/>
  <c r="AI997" i="4" a="1"/>
  <c r="AI997" i="4" s="1"/>
  <c r="AM997" i="4" a="1"/>
  <c r="AM997" i="4" s="1"/>
  <c r="AE459" i="4"/>
  <c r="AH459" i="4" a="1"/>
  <c r="AH459" i="4" s="1"/>
  <c r="AL459" i="4" a="1"/>
  <c r="AL459" i="4" s="1"/>
  <c r="AN2758" i="4" a="1"/>
  <c r="AN2758" i="4" s="1"/>
  <c r="AG995" i="4" a="1"/>
  <c r="AG995" i="4" s="1"/>
  <c r="AD457" i="4"/>
  <c r="AL732" i="4" a="1"/>
  <c r="AL732" i="4" s="1"/>
  <c r="AE464" i="4"/>
  <c r="AH464" i="4" a="1"/>
  <c r="AH464" i="4" s="1"/>
  <c r="AL464" i="4" a="1"/>
  <c r="AL464" i="4" s="1"/>
  <c r="AM2758" i="4" a="1"/>
  <c r="AM2758" i="4" s="1"/>
  <c r="AG998" i="4" a="1"/>
  <c r="AG998" i="4" s="1"/>
  <c r="AK998" i="4" a="1"/>
  <c r="AK998" i="4" s="1"/>
  <c r="AJ995" i="4" a="1"/>
  <c r="AJ995" i="4" s="1"/>
  <c r="AN995" i="4" a="1"/>
  <c r="AN995" i="4" s="1"/>
  <c r="AE990" i="4"/>
  <c r="AH990" i="4" a="1"/>
  <c r="AH990" i="4" s="1"/>
  <c r="AL990" i="4" a="1"/>
  <c r="AL990" i="4" s="1"/>
  <c r="AI451" i="4" a="1"/>
  <c r="AI451" i="4" s="1"/>
  <c r="AH446" i="4" a="1"/>
  <c r="AH446" i="4" s="1"/>
  <c r="AL446" i="4" a="1"/>
  <c r="AL446" i="4" s="1"/>
  <c r="AL995" i="4" a="1"/>
  <c r="AL995" i="4" s="1"/>
  <c r="AG990" i="4" a="1"/>
  <c r="AG990" i="4" s="1"/>
  <c r="AK990" i="4" a="1"/>
  <c r="AK990" i="4" s="1"/>
  <c r="AK732" i="4" a="1"/>
  <c r="AK732" i="4" s="1"/>
  <c r="AD731" i="4"/>
  <c r="AG731" i="4" a="1"/>
  <c r="AG731" i="4" s="1"/>
  <c r="AK731" i="4" a="1"/>
  <c r="AK731" i="4" s="1"/>
  <c r="AE2765" i="4"/>
  <c r="AH2765" i="4" a="1"/>
  <c r="AH2765" i="4" s="1"/>
  <c r="AL2765" i="4" a="1"/>
  <c r="AL2765" i="4" s="1"/>
  <c r="AK440" i="4" a="1"/>
  <c r="AK440" i="4" s="1"/>
  <c r="AG993" i="4" a="1"/>
  <c r="AG993" i="4" s="1"/>
  <c r="AK993" i="4" a="1"/>
  <c r="AK993" i="4" s="1"/>
  <c r="AD447" i="4"/>
  <c r="AG447" i="4" a="1"/>
  <c r="AG447" i="4" s="1"/>
  <c r="AK447" i="4" a="1"/>
  <c r="AK447" i="4" s="1"/>
  <c r="AI732" i="4" a="1"/>
  <c r="AI732" i="4" s="1"/>
  <c r="AH1007" i="4" a="1"/>
  <c r="AH1007" i="4" s="1"/>
  <c r="AL1007" i="4" a="1"/>
  <c r="AL1007" i="4" s="1"/>
  <c r="AE1007" i="4"/>
  <c r="AD2761" i="4"/>
  <c r="AG2761" i="4" a="1"/>
  <c r="AG2761" i="4" s="1"/>
  <c r="AK2761" i="4" a="1"/>
  <c r="AK2761" i="4" s="1"/>
  <c r="AK1001" i="4" a="1"/>
  <c r="AK1001" i="4" s="1"/>
  <c r="AK131" i="4" a="1"/>
  <c r="AK131" i="4" s="1"/>
  <c r="AH1002" i="4" a="1"/>
  <c r="AH1002" i="4" s="1"/>
  <c r="AH442" i="4" a="1"/>
  <c r="AH442" i="4" s="1"/>
  <c r="AL442" i="4" a="1"/>
  <c r="AL442" i="4" s="1"/>
  <c r="AE442" i="4"/>
  <c r="AE452" i="4"/>
  <c r="AH452" i="4" a="1"/>
  <c r="AH452" i="4" s="1"/>
  <c r="AL452" i="4" a="1"/>
  <c r="AL452" i="4" s="1"/>
  <c r="AE453" i="4"/>
  <c r="AH453" i="4" a="1"/>
  <c r="AH453" i="4" s="1"/>
  <c r="AL453" i="4" a="1"/>
  <c r="AL453" i="4" s="1"/>
  <c r="AH1596" i="4" a="1"/>
  <c r="AH1596" i="4" s="1"/>
  <c r="AL1596" i="4" a="1"/>
  <c r="AL1596" i="4" s="1"/>
  <c r="AE1596" i="4"/>
  <c r="AH1971" i="4" a="1"/>
  <c r="AH1971" i="4" s="1"/>
  <c r="AL1971" i="4" a="1"/>
  <c r="AL1971" i="4" s="1"/>
  <c r="AE1971" i="4"/>
  <c r="AH2846" i="4" a="1"/>
  <c r="AH2846" i="4" s="1"/>
  <c r="AL2846" i="4" a="1"/>
  <c r="AL2846" i="4" s="1"/>
  <c r="AE2846" i="4"/>
  <c r="AK1004" i="4" a="1"/>
  <c r="AK1004" i="4" s="1"/>
  <c r="AG1004" i="4" a="1"/>
  <c r="AG1004" i="4" s="1"/>
  <c r="AH445" i="4" a="1"/>
  <c r="AH445" i="4" s="1"/>
  <c r="AL445" i="4" a="1"/>
  <c r="AL445" i="4" s="1"/>
  <c r="AE445" i="4"/>
  <c r="AG452" i="4" a="1"/>
  <c r="AG452" i="4" s="1"/>
  <c r="AK452" i="4" a="1"/>
  <c r="AK452" i="4" s="1"/>
  <c r="AI129" i="4" a="1"/>
  <c r="AI129" i="4" s="1"/>
  <c r="AM129" i="4" a="1"/>
  <c r="AM129" i="4" s="1"/>
  <c r="AF129" i="4"/>
  <c r="AG2765" i="4" a="1"/>
  <c r="AG2765" i="4" s="1"/>
  <c r="AK2765" i="4" a="1"/>
  <c r="AK2765" i="4" s="1"/>
  <c r="AI2757" i="4" a="1"/>
  <c r="AI2757" i="4" s="1"/>
  <c r="AM2757" i="4" a="1"/>
  <c r="AM2757" i="4" s="1"/>
  <c r="AF2757" i="4"/>
  <c r="AH997" i="4" a="1"/>
  <c r="AH997" i="4" s="1"/>
  <c r="AH1006" i="4" a="1"/>
  <c r="AH1006" i="4" s="1"/>
  <c r="AE1002" i="4"/>
  <c r="AH2760" i="4" a="1"/>
  <c r="AH2760" i="4" s="1"/>
  <c r="AL2760" i="4" a="1"/>
  <c r="AL2760" i="4" s="1"/>
  <c r="AE2760" i="4"/>
  <c r="AG464" i="4" a="1"/>
  <c r="AG464" i="4" s="1"/>
  <c r="AK464" i="4" a="1"/>
  <c r="AK464" i="4" s="1"/>
  <c r="AI655" i="4" a="1"/>
  <c r="AI655" i="4" s="1"/>
  <c r="AM655" i="4" a="1"/>
  <c r="AM655" i="4" s="1"/>
  <c r="AF655" i="4"/>
  <c r="AE2759" i="4"/>
  <c r="AH2759" i="4" a="1"/>
  <c r="AH2759" i="4" s="1"/>
  <c r="AL2759" i="4" a="1"/>
  <c r="AL2759" i="4" s="1"/>
  <c r="AK1006" i="4" a="1"/>
  <c r="AK1006" i="4" s="1"/>
  <c r="AG1006" i="4" a="1"/>
  <c r="AG1006" i="4" s="1"/>
  <c r="AD727" i="4"/>
  <c r="AK129" i="4" a="1"/>
  <c r="AK129" i="4" s="1"/>
  <c r="AG129" i="4" a="1"/>
  <c r="AG129" i="4" s="1"/>
  <c r="AK2757" i="4" a="1"/>
  <c r="AK2757" i="4" s="1"/>
  <c r="AG2757" i="4" a="1"/>
  <c r="AG2757" i="4" s="1"/>
  <c r="AK2760" i="4" a="1"/>
  <c r="AK2760" i="4" s="1"/>
  <c r="AG2760" i="4" a="1"/>
  <c r="AG2760" i="4" s="1"/>
  <c r="AD2756" i="4"/>
  <c r="AK1972" i="4" a="1"/>
  <c r="AK1972" i="4" s="1"/>
  <c r="AK640" i="4" a="1"/>
  <c r="AK640" i="4" s="1"/>
  <c r="AK655" i="4" a="1"/>
  <c r="AK655" i="4" s="1"/>
  <c r="AG655" i="4" a="1"/>
  <c r="AG655" i="4" s="1"/>
  <c r="AK2759" i="4" a="1"/>
  <c r="AK2759" i="4" s="1"/>
  <c r="AG2759" i="4" a="1"/>
  <c r="AG2759" i="4" s="1"/>
  <c r="AK727" i="4" a="1"/>
  <c r="AK727" i="4" s="1"/>
  <c r="AL653" i="4" a="1"/>
  <c r="AL653" i="4" s="1"/>
  <c r="AF688" i="4" l="1"/>
  <c r="AE977" i="4"/>
  <c r="AM2791" i="4" a="1"/>
  <c r="AM2791" i="4" s="1"/>
  <c r="AH779" i="4" a="1"/>
  <c r="AH779" i="4" s="1"/>
  <c r="AH612" i="4" a="1"/>
  <c r="AH612" i="4" s="1"/>
  <c r="AH537" i="4" a="1"/>
  <c r="AH537" i="4" s="1"/>
  <c r="AH1118" i="4" a="1"/>
  <c r="AH1118" i="4" s="1"/>
  <c r="AE1097" i="4"/>
  <c r="AH1619" i="4" a="1"/>
  <c r="AH1619" i="4" s="1"/>
  <c r="AI1655" i="4" a="1"/>
  <c r="AI1655" i="4" s="1"/>
  <c r="AH1438" i="4" a="1"/>
  <c r="AH1438" i="4" s="1"/>
  <c r="AH1458" i="4" a="1"/>
  <c r="AH1458" i="4" s="1"/>
  <c r="AF1491" i="4"/>
  <c r="AI412" i="4" a="1"/>
  <c r="AI412" i="4" s="1"/>
  <c r="AF108" i="4"/>
  <c r="AJ108" i="4" s="1" a="1"/>
  <c r="AJ108" i="4" s="1"/>
  <c r="AL365" i="4" a="1"/>
  <c r="AL365" i="4" s="1"/>
  <c r="AH88" i="4" a="1"/>
  <c r="AH88" i="4" s="1"/>
  <c r="AM688" i="4" a="1"/>
  <c r="AM688" i="4" s="1"/>
  <c r="AL70" i="4" a="1"/>
  <c r="AL70" i="4" s="1"/>
  <c r="AL945" i="4" a="1"/>
  <c r="AL945" i="4" s="1"/>
  <c r="AI974" i="4" a="1"/>
  <c r="AI974" i="4" s="1"/>
  <c r="AE2783" i="4"/>
  <c r="AI2783" i="4" s="1" a="1"/>
  <c r="AI2783" i="4" s="1"/>
  <c r="AF5" i="4"/>
  <c r="AN5" i="4" s="1" a="1"/>
  <c r="AN5" i="4" s="1"/>
  <c r="AH159" i="4" a="1"/>
  <c r="AH159" i="4" s="1"/>
  <c r="AH1570" i="4" a="1"/>
  <c r="AH1570" i="4" s="1"/>
  <c r="AL2" i="4" a="1"/>
  <c r="AL2" i="4" s="1"/>
  <c r="AL1980" i="4" a="1"/>
  <c r="AL1980" i="4" s="1"/>
  <c r="AE537" i="4"/>
  <c r="AL1631" i="4" a="1"/>
  <c r="AL1631" i="4" s="1"/>
  <c r="AF1637" i="4"/>
  <c r="AJ1637" i="4" s="1" a="1"/>
  <c r="AJ1637" i="4" s="1"/>
  <c r="AH412" i="4" a="1"/>
  <c r="AH412" i="4" s="1"/>
  <c r="AM108" i="4" a="1"/>
  <c r="AM108" i="4" s="1"/>
  <c r="AH331" i="4" a="1"/>
  <c r="AH331" i="4" s="1"/>
  <c r="AH101" i="4" a="1"/>
  <c r="AH101" i="4" s="1"/>
  <c r="AE70" i="4"/>
  <c r="AE250" i="4"/>
  <c r="AM5" i="4" a="1"/>
  <c r="AM5" i="4" s="1"/>
  <c r="AL159" i="4" a="1"/>
  <c r="AL159" i="4" s="1"/>
  <c r="AE1464" i="4"/>
  <c r="AM1464" i="4" s="1" a="1"/>
  <c r="AM1464" i="4" s="1"/>
  <c r="AE173" i="4"/>
  <c r="AF173" i="4" s="1"/>
  <c r="AH2" i="4" a="1"/>
  <c r="AH2" i="4" s="1"/>
  <c r="AL5" i="4" a="1"/>
  <c r="AL5" i="4" s="1"/>
  <c r="AL88" i="4" a="1"/>
  <c r="AL88" i="4" s="1"/>
  <c r="AH1980" i="4" a="1"/>
  <c r="AH1980" i="4" s="1"/>
  <c r="AH768" i="4" a="1"/>
  <c r="AH768" i="4" s="1"/>
  <c r="AL1059" i="4" a="1"/>
  <c r="AL1059" i="4" s="1"/>
  <c r="AM1059" i="4" a="1"/>
  <c r="AM1059" i="4" s="1"/>
  <c r="AE1642" i="4"/>
  <c r="AH1631" i="4" a="1"/>
  <c r="AH1631" i="4" s="1"/>
  <c r="AL1478" i="4" a="1"/>
  <c r="AL1478" i="4" s="1"/>
  <c r="AM1637" i="4" a="1"/>
  <c r="AM1637" i="4" s="1"/>
  <c r="AL412" i="4" a="1"/>
  <c r="AL412" i="4" s="1"/>
  <c r="AM355" i="4" a="1"/>
  <c r="AM355" i="4" s="1"/>
  <c r="AL287" i="4" a="1"/>
  <c r="AL287" i="4" s="1"/>
  <c r="AF88" i="4"/>
  <c r="AJ88" i="4" s="1" a="1"/>
  <c r="AJ88" i="4" s="1"/>
  <c r="AM336" i="4" a="1"/>
  <c r="AM336" i="4" s="1"/>
  <c r="AE101" i="4"/>
  <c r="AL371" i="4" a="1"/>
  <c r="AL371" i="4" s="1"/>
  <c r="AL250" i="4" a="1"/>
  <c r="AL250" i="4" s="1"/>
  <c r="AL2786" i="4" a="1"/>
  <c r="AL2786" i="4" s="1"/>
  <c r="AH1059" i="4" a="1"/>
  <c r="AH1059" i="4" s="1"/>
  <c r="AI532" i="4" a="1"/>
  <c r="AI532" i="4" s="1"/>
  <c r="AL1458" i="4" a="1"/>
  <c r="AL1458" i="4" s="1"/>
  <c r="AH336" i="4" a="1"/>
  <c r="AH336" i="4" s="1"/>
  <c r="AF2799" i="4"/>
  <c r="AJ1028" i="4" a="1"/>
  <c r="AJ1028" i="4" s="1"/>
  <c r="AF182" i="4"/>
  <c r="AM621" i="4" a="1"/>
  <c r="AM621" i="4" s="1"/>
  <c r="AH532" i="4" a="1"/>
  <c r="AH532" i="4" s="1"/>
  <c r="AI1059" i="4" a="1"/>
  <c r="AI1059" i="4" s="1"/>
  <c r="AL581" i="4" a="1"/>
  <c r="AL581" i="4" s="1"/>
  <c r="AH1412" i="4" a="1"/>
  <c r="AH1412" i="4" s="1"/>
  <c r="AE707" i="4"/>
  <c r="AE930" i="4"/>
  <c r="AH287" i="4" a="1"/>
  <c r="AH287" i="4" s="1"/>
  <c r="AM331" i="4" a="1"/>
  <c r="AM331" i="4" s="1"/>
  <c r="AM88" i="4" a="1"/>
  <c r="AM88" i="4" s="1"/>
  <c r="AH371" i="4" a="1"/>
  <c r="AH371" i="4" s="1"/>
  <c r="AM879" i="4" a="1"/>
  <c r="AM879" i="4" s="1"/>
  <c r="AF159" i="4"/>
  <c r="AL1642" i="4" a="1"/>
  <c r="AL1642" i="4" s="1"/>
  <c r="AN2909" i="4" a="1"/>
  <c r="AN2909" i="4" s="1"/>
  <c r="AL1438" i="4" a="1"/>
  <c r="AL1438" i="4" s="1"/>
  <c r="AE653" i="4"/>
  <c r="AL621" i="4" a="1"/>
  <c r="AL621" i="4" s="1"/>
  <c r="AI621" i="4" a="1"/>
  <c r="AI621" i="4" s="1"/>
  <c r="AH581" i="4" a="1"/>
  <c r="AH581" i="4" s="1"/>
  <c r="AM13" i="4" a="1"/>
  <c r="AM13" i="4" s="1"/>
  <c r="AH879" i="4" a="1"/>
  <c r="AH879" i="4" s="1"/>
  <c r="AL707" i="4" a="1"/>
  <c r="AL707" i="4" s="1"/>
  <c r="AH688" i="4" a="1"/>
  <c r="AH688" i="4" s="1"/>
  <c r="AL977" i="4" a="1"/>
  <c r="AL977" i="4" s="1"/>
  <c r="AL65" i="4" a="1"/>
  <c r="AL65" i="4" s="1"/>
  <c r="AH976" i="4" a="1"/>
  <c r="AH976" i="4" s="1"/>
  <c r="AF972" i="4"/>
  <c r="AJ972" i="4" s="1" a="1"/>
  <c r="AJ972" i="4" s="1"/>
  <c r="AE2775" i="4"/>
  <c r="AM159" i="4" a="1"/>
  <c r="AM159" i="4" s="1"/>
  <c r="AF1458" i="4"/>
  <c r="AH2799" i="4" a="1"/>
  <c r="AH2799" i="4" s="1"/>
  <c r="AH621" i="4" a="1"/>
  <c r="AH621" i="4" s="1"/>
  <c r="AL532" i="4" a="1"/>
  <c r="AL532" i="4" s="1"/>
  <c r="AM59" i="4" a="1"/>
  <c r="AM59" i="4" s="1"/>
  <c r="AE979" i="4"/>
  <c r="AI979" i="4" s="1" a="1"/>
  <c r="AI979" i="4" s="1"/>
  <c r="AE690" i="4"/>
  <c r="AL688" i="4" a="1"/>
  <c r="AL688" i="4" s="1"/>
  <c r="AE703" i="4"/>
  <c r="AL976" i="4" a="1"/>
  <c r="AL976" i="4" s="1"/>
  <c r="AL2783" i="4" a="1"/>
  <c r="AL2783" i="4" s="1"/>
  <c r="AL1053" i="4" a="1"/>
  <c r="AL1053" i="4" s="1"/>
  <c r="AH684" i="4" a="1"/>
  <c r="AH684" i="4" s="1"/>
  <c r="AE2882" i="4"/>
  <c r="AH2882" i="4" a="1"/>
  <c r="AH2882" i="4" s="1"/>
  <c r="AI473" i="4" a="1"/>
  <c r="AI473" i="4" s="1"/>
  <c r="AH572" i="4" a="1"/>
  <c r="AH572" i="4" s="1"/>
  <c r="AL82" i="4" a="1"/>
  <c r="AL82" i="4" s="1"/>
  <c r="AE1116" i="4"/>
  <c r="AE777" i="4"/>
  <c r="AL473" i="4" a="1"/>
  <c r="AL473" i="4" s="1"/>
  <c r="AE751" i="4"/>
  <c r="AI751" i="4" s="1" a="1"/>
  <c r="AI751" i="4" s="1"/>
  <c r="AH842" i="4" a="1"/>
  <c r="AH842" i="4" s="1"/>
  <c r="AH1114" i="4" a="1"/>
  <c r="AH1114" i="4" s="1"/>
  <c r="AH2890" i="4" a="1"/>
  <c r="AH2890" i="4" s="1"/>
  <c r="AE2890" i="4"/>
  <c r="AE1072" i="4"/>
  <c r="AI1072" i="4" s="1" a="1"/>
  <c r="AI1072" i="4" s="1"/>
  <c r="AM2905" i="4" a="1"/>
  <c r="AM2905" i="4" s="1"/>
  <c r="AE1082" i="4"/>
  <c r="AI1082" i="4" s="1" a="1"/>
  <c r="AI1082" i="4" s="1"/>
  <c r="AM436" i="4" a="1"/>
  <c r="AM436" i="4" s="1"/>
  <c r="AL848" i="4" a="1"/>
  <c r="AL848" i="4" s="1"/>
  <c r="AM755" i="4" a="1"/>
  <c r="AM755" i="4" s="1"/>
  <c r="AL751" i="4" a="1"/>
  <c r="AL751" i="4" s="1"/>
  <c r="AI42" i="4" a="1"/>
  <c r="AI42" i="4" s="1"/>
  <c r="AE919" i="4"/>
  <c r="AN245" i="4" a="1"/>
  <c r="AN245" i="4" s="1"/>
  <c r="AH1143" i="4" a="1"/>
  <c r="AH1143" i="4" s="1"/>
  <c r="AL1072" i="4" a="1"/>
  <c r="AL1072" i="4" s="1"/>
  <c r="AI2905" i="4" a="1"/>
  <c r="AI2905" i="4" s="1"/>
  <c r="AL2897" i="4" a="1"/>
  <c r="AL2897" i="4" s="1"/>
  <c r="AE2897" i="4"/>
  <c r="AH2893" i="4" a="1"/>
  <c r="AH2893" i="4" s="1"/>
  <c r="AE2893" i="4"/>
  <c r="AI755" i="4" a="1"/>
  <c r="AI755" i="4" s="1"/>
  <c r="AE1966" i="4"/>
  <c r="AM1966" i="4" s="1" a="1"/>
  <c r="AM1966" i="4" s="1"/>
  <c r="AH674" i="4" a="1"/>
  <c r="AH674" i="4" s="1"/>
  <c r="AL652" i="4" a="1"/>
  <c r="AL652" i="4" s="1"/>
  <c r="AI2860" i="4" a="1"/>
  <c r="AI2860" i="4" s="1"/>
  <c r="AN2860" i="4" a="1"/>
  <c r="AN2860" i="4" s="1"/>
  <c r="AF1114" i="4"/>
  <c r="AE572" i="4"/>
  <c r="AE125" i="4"/>
  <c r="AH955" i="4" a="1"/>
  <c r="AH955" i="4" s="1"/>
  <c r="AN1563" i="4" a="1"/>
  <c r="AN1563" i="4" s="1"/>
  <c r="AF860" i="4"/>
  <c r="AM2778" i="4" a="1"/>
  <c r="AM2778" i="4" s="1"/>
  <c r="AH652" i="4" a="1"/>
  <c r="AH652" i="4" s="1"/>
  <c r="AM2860" i="4" a="1"/>
  <c r="AM2860" i="4" s="1"/>
  <c r="AH2902" i="4" a="1"/>
  <c r="AH2902" i="4" s="1"/>
  <c r="AH2906" i="4" a="1"/>
  <c r="AH2906" i="4" s="1"/>
  <c r="AE2906" i="4"/>
  <c r="AL777" i="4" a="1"/>
  <c r="AL777" i="4" s="1"/>
  <c r="AM473" i="4" a="1"/>
  <c r="AM473" i="4" s="1"/>
  <c r="AL125" i="4" a="1"/>
  <c r="AL125" i="4" s="1"/>
  <c r="AN283" i="4" a="1"/>
  <c r="AN283" i="4" s="1"/>
  <c r="AF2778" i="4"/>
  <c r="AH413" i="4" a="1"/>
  <c r="AH413" i="4" s="1"/>
  <c r="AL2911" i="4" a="1"/>
  <c r="AL2911" i="4" s="1"/>
  <c r="AE2911" i="4"/>
  <c r="AF2911" i="4" s="1"/>
  <c r="AL2902" i="4" a="1"/>
  <c r="AL2902" i="4" s="1"/>
  <c r="AF2889" i="4"/>
  <c r="AI2889" i="4" a="1"/>
  <c r="AI2889" i="4" s="1"/>
  <c r="AM1114" i="4" a="1"/>
  <c r="AM1114" i="4" s="1"/>
  <c r="AM1079" i="4" a="1"/>
  <c r="AM1079" i="4" s="1"/>
  <c r="AL1116" i="4" a="1"/>
  <c r="AL1116" i="4" s="1"/>
  <c r="AE413" i="4"/>
  <c r="AE2873" i="4"/>
  <c r="AH2873" i="4" a="1"/>
  <c r="AH2873" i="4" s="1"/>
  <c r="AL2873" i="4" a="1"/>
  <c r="AL2873" i="4" s="1"/>
  <c r="AF516" i="4"/>
  <c r="AI516" i="4" a="1"/>
  <c r="AI516" i="4" s="1"/>
  <c r="AM516" i="4" a="1"/>
  <c r="AM516" i="4" s="1"/>
  <c r="AH2898" i="4" a="1"/>
  <c r="AH2898" i="4" s="1"/>
  <c r="AE2898" i="4"/>
  <c r="AE1570" i="4"/>
  <c r="AF2853" i="4"/>
  <c r="AE2901" i="4"/>
  <c r="AH2901" i="4" a="1"/>
  <c r="AH2901" i="4" s="1"/>
  <c r="AL2901" i="4" a="1"/>
  <c r="AL2901" i="4" s="1"/>
  <c r="AM647" i="4" a="1"/>
  <c r="AM647" i="4" s="1"/>
  <c r="AF472" i="4"/>
  <c r="AE1425" i="4"/>
  <c r="AF1600" i="4"/>
  <c r="AJ1600" i="4" s="1" a="1"/>
  <c r="AJ1600" i="4" s="1"/>
  <c r="AM41" i="4" a="1"/>
  <c r="AM41" i="4" s="1"/>
  <c r="AL2680" i="4" a="1"/>
  <c r="AL2680" i="4" s="1"/>
  <c r="AH1536" i="4" a="1"/>
  <c r="AH1536" i="4" s="1"/>
  <c r="AH1410" i="4" a="1"/>
  <c r="AH1410" i="4" s="1"/>
  <c r="AF1265" i="4"/>
  <c r="AE1802" i="4"/>
  <c r="AE326" i="4"/>
  <c r="AL219" i="4" a="1"/>
  <c r="AL219" i="4" s="1"/>
  <c r="AL2836" i="4" a="1"/>
  <c r="AL2836" i="4" s="1"/>
  <c r="AL1192" i="4" a="1"/>
  <c r="AL1192" i="4" s="1"/>
  <c r="AH2664" i="4" a="1"/>
  <c r="AH2664" i="4" s="1"/>
  <c r="AL1177" i="4" a="1"/>
  <c r="AL1177" i="4" s="1"/>
  <c r="AL41" i="4" a="1"/>
  <c r="AL41" i="4" s="1"/>
  <c r="AE1410" i="4"/>
  <c r="AL1833" i="4" a="1"/>
  <c r="AL1833" i="4" s="1"/>
  <c r="AF365" i="4"/>
  <c r="AJ365" i="4" s="1" a="1"/>
  <c r="AJ365" i="4" s="1"/>
  <c r="AH2836" i="4" a="1"/>
  <c r="AH2836" i="4" s="1"/>
  <c r="AH1192" i="4" a="1"/>
  <c r="AH1192" i="4" s="1"/>
  <c r="AE1999" i="4"/>
  <c r="AL2814" i="4" a="1"/>
  <c r="AL2814" i="4" s="1"/>
  <c r="AL2546" i="4" a="1"/>
  <c r="AL2546" i="4" s="1"/>
  <c r="AI2896" i="4" a="1"/>
  <c r="AI2896" i="4" s="1"/>
  <c r="AF2896" i="4"/>
  <c r="AI472" i="4" a="1"/>
  <c r="AI472" i="4" s="1"/>
  <c r="AE477" i="4"/>
  <c r="AI477" i="4" s="1" a="1"/>
  <c r="AI477" i="4" s="1"/>
  <c r="AM790" i="4" a="1"/>
  <c r="AM790" i="4" s="1"/>
  <c r="AL1461" i="4" a="1"/>
  <c r="AL1461" i="4" s="1"/>
  <c r="AL2734" i="4" a="1"/>
  <c r="AL2734" i="4" s="1"/>
  <c r="AF981" i="4"/>
  <c r="AF59" i="4"/>
  <c r="AL1815" i="4" a="1"/>
  <c r="AL1815" i="4" s="1"/>
  <c r="AF1536" i="4"/>
  <c r="AH1833" i="4" a="1"/>
  <c r="AH1833" i="4" s="1"/>
  <c r="AL1285" i="4" a="1"/>
  <c r="AL1285" i="4" s="1"/>
  <c r="AL1873" i="4" a="1"/>
  <c r="AL1873" i="4" s="1"/>
  <c r="AN1911" i="4" a="1"/>
  <c r="AN1911" i="4" s="1"/>
  <c r="AI1243" i="4" a="1"/>
  <c r="AI1243" i="4" s="1"/>
  <c r="AH988" i="4" a="1"/>
  <c r="AH988" i="4" s="1"/>
  <c r="AL112" i="4" a="1"/>
  <c r="AL112" i="4" s="1"/>
  <c r="AH2814" i="4" a="1"/>
  <c r="AH2814" i="4" s="1"/>
  <c r="AM2546" i="4" a="1"/>
  <c r="AM2546" i="4" s="1"/>
  <c r="AL2752" i="4" a="1"/>
  <c r="AL2752" i="4" s="1"/>
  <c r="AE2239" i="4"/>
  <c r="AH2330" i="4" a="1"/>
  <c r="AH2330" i="4" s="1"/>
  <c r="AH376" i="4" a="1"/>
  <c r="AH376" i="4" s="1"/>
  <c r="AL2321" i="4" a="1"/>
  <c r="AL2321" i="4" s="1"/>
  <c r="AI2904" i="4" a="1"/>
  <c r="AI2904" i="4" s="1"/>
  <c r="AF2904" i="4"/>
  <c r="AH142" i="4" a="1"/>
  <c r="AH142" i="4" s="1"/>
  <c r="AE1461" i="4"/>
  <c r="AM142" i="4" a="1"/>
  <c r="AM142" i="4" s="1"/>
  <c r="AM981" i="4" a="1"/>
  <c r="AM981" i="4" s="1"/>
  <c r="AH1815" i="4" a="1"/>
  <c r="AH1815" i="4" s="1"/>
  <c r="AH1265" i="4" a="1"/>
  <c r="AH1265" i="4" s="1"/>
  <c r="AM1536" i="4" a="1"/>
  <c r="AM1536" i="4" s="1"/>
  <c r="AH1285" i="4" a="1"/>
  <c r="AH1285" i="4" s="1"/>
  <c r="AE1873" i="4"/>
  <c r="AL868" i="4" a="1"/>
  <c r="AL868" i="4" s="1"/>
  <c r="AL988" i="4" a="1"/>
  <c r="AL988" i="4" s="1"/>
  <c r="AF988" i="4"/>
  <c r="AL1999" i="4" a="1"/>
  <c r="AL1999" i="4" s="1"/>
  <c r="AM237" i="4" a="1"/>
  <c r="AM237" i="4" s="1"/>
  <c r="AH112" i="4" a="1"/>
  <c r="AH112" i="4" s="1"/>
  <c r="AI2546" i="4" a="1"/>
  <c r="AI2546" i="4" s="1"/>
  <c r="AE2357" i="4"/>
  <c r="AE2330" i="4"/>
  <c r="AE376" i="4"/>
  <c r="AL1226" i="4" a="1"/>
  <c r="AL1226" i="4" s="1"/>
  <c r="AE2321" i="4"/>
  <c r="AL516" i="4" a="1"/>
  <c r="AL516" i="4" s="1"/>
  <c r="AM1457" i="4" a="1"/>
  <c r="AM1457" i="4" s="1"/>
  <c r="AF790" i="4"/>
  <c r="AN790" i="4" s="1" a="1"/>
  <c r="AN790" i="4" s="1"/>
  <c r="AI142" i="4" a="1"/>
  <c r="AI142" i="4" s="1"/>
  <c r="AL2664" i="4" a="1"/>
  <c r="AL2664" i="4" s="1"/>
  <c r="AM1491" i="4" a="1"/>
  <c r="AM1491" i="4" s="1"/>
  <c r="AE2669" i="4"/>
  <c r="AL1265" i="4" a="1"/>
  <c r="AL1265" i="4" s="1"/>
  <c r="AL1840" i="4" a="1"/>
  <c r="AL1840" i="4" s="1"/>
  <c r="AE920" i="4"/>
  <c r="AE868" i="4"/>
  <c r="AI868" i="4" s="1" a="1"/>
  <c r="AI868" i="4" s="1"/>
  <c r="AF851" i="4"/>
  <c r="AJ851" i="4" s="1" a="1"/>
  <c r="AJ851" i="4" s="1"/>
  <c r="AH634" i="4" a="1"/>
  <c r="AH634" i="4" s="1"/>
  <c r="AM988" i="4" a="1"/>
  <c r="AM988" i="4" s="1"/>
  <c r="AF634" i="4"/>
  <c r="AN2546" i="4" a="1"/>
  <c r="AN2546" i="4" s="1"/>
  <c r="AH2546" i="4" a="1"/>
  <c r="AH2546" i="4" s="1"/>
  <c r="AM1192" i="4" a="1"/>
  <c r="AM1192" i="4" s="1"/>
  <c r="AF2600" i="4"/>
  <c r="AE2457" i="4"/>
  <c r="AF2167" i="4"/>
  <c r="AJ2591" i="4" a="1"/>
  <c r="AJ2591" i="4" s="1"/>
  <c r="AE1840" i="4"/>
  <c r="AH1226" i="4" a="1"/>
  <c r="AH1226" i="4" s="1"/>
  <c r="AM2896" i="4" a="1"/>
  <c r="AM2896" i="4" s="1"/>
  <c r="AM2884" i="4" a="1"/>
  <c r="AM2884" i="4" s="1"/>
  <c r="AL492" i="4" a="1"/>
  <c r="AL492" i="4" s="1"/>
  <c r="AE1048" i="4"/>
  <c r="AI1048" i="4" s="1" a="1"/>
  <c r="AI1048" i="4" s="1"/>
  <c r="AH647" i="4" a="1"/>
  <c r="AH647" i="4" s="1"/>
  <c r="AE2734" i="4"/>
  <c r="AH1669" i="4" a="1"/>
  <c r="AH1669" i="4" s="1"/>
  <c r="AL634" i="4" a="1"/>
  <c r="AL634" i="4" s="1"/>
  <c r="AF1192" i="4"/>
  <c r="AH2209" i="4" a="1"/>
  <c r="AH2209" i="4" s="1"/>
  <c r="AL2898" i="4" a="1"/>
  <c r="AL2898" i="4" s="1"/>
  <c r="AI2875" i="4" a="1"/>
  <c r="AI2875" i="4" s="1"/>
  <c r="AM2875" i="4" a="1"/>
  <c r="AM2875" i="4" s="1"/>
  <c r="AF2875" i="4"/>
  <c r="AF2866" i="4"/>
  <c r="AI2866" i="4" a="1"/>
  <c r="AI2866" i="4" s="1"/>
  <c r="AM2866" i="4" a="1"/>
  <c r="AM2866" i="4" s="1"/>
  <c r="AH2878" i="4" a="1"/>
  <c r="AH2878" i="4" s="1"/>
  <c r="AL2878" i="4" a="1"/>
  <c r="AL2878" i="4" s="1"/>
  <c r="AE2878" i="4"/>
  <c r="AI2895" i="4" a="1"/>
  <c r="AI2895" i="4" s="1"/>
  <c r="AM2895" i="4" a="1"/>
  <c r="AM2895" i="4" s="1"/>
  <c r="AF2895" i="4"/>
  <c r="AH2908" i="4" a="1"/>
  <c r="AH2908" i="4" s="1"/>
  <c r="AL2908" i="4" a="1"/>
  <c r="AL2908" i="4" s="1"/>
  <c r="AE2908" i="4"/>
  <c r="AF2910" i="4"/>
  <c r="AI2910" i="4" a="1"/>
  <c r="AI2910" i="4" s="1"/>
  <c r="AM2910" i="4" a="1"/>
  <c r="AM2910" i="4" s="1"/>
  <c r="AJ2865" i="4" a="1"/>
  <c r="AJ2865" i="4" s="1"/>
  <c r="AN2865" i="4" a="1"/>
  <c r="AN2865" i="4" s="1"/>
  <c r="AN2869" i="4" a="1"/>
  <c r="AN2869" i="4" s="1"/>
  <c r="AJ2869" i="4" a="1"/>
  <c r="AJ2869" i="4" s="1"/>
  <c r="AJ2884" i="4" a="1"/>
  <c r="AJ2884" i="4" s="1"/>
  <c r="AN2884" i="4" a="1"/>
  <c r="AN2884" i="4" s="1"/>
  <c r="AI2911" i="4" a="1"/>
  <c r="AI2911" i="4" s="1"/>
  <c r="AI2856" i="4" a="1"/>
  <c r="AI2856" i="4" s="1"/>
  <c r="AM2856" i="4" a="1"/>
  <c r="AM2856" i="4" s="1"/>
  <c r="AF2856" i="4"/>
  <c r="AI2864" i="4" a="1"/>
  <c r="AI2864" i="4" s="1"/>
  <c r="AM2864" i="4" a="1"/>
  <c r="AM2864" i="4" s="1"/>
  <c r="AF2864" i="4"/>
  <c r="AH2887" i="4" a="1"/>
  <c r="AH2887" i="4" s="1"/>
  <c r="AL2887" i="4" a="1"/>
  <c r="AL2887" i="4" s="1"/>
  <c r="AE2887" i="4"/>
  <c r="AJ2861" i="4" a="1"/>
  <c r="AJ2861" i="4" s="1"/>
  <c r="AN2861" i="4" a="1"/>
  <c r="AN2861" i="4" s="1"/>
  <c r="AJ2885" i="4" a="1"/>
  <c r="AJ2885" i="4" s="1"/>
  <c r="AN2885" i="4" a="1"/>
  <c r="AN2885" i="4" s="1"/>
  <c r="AF2902" i="4"/>
  <c r="AI2902" i="4" a="1"/>
  <c r="AI2902" i="4" s="1"/>
  <c r="AM2902" i="4" a="1"/>
  <c r="AM2902" i="4" s="1"/>
  <c r="AJ2894" i="4" a="1"/>
  <c r="AJ2894" i="4" s="1"/>
  <c r="AN2894" i="4" a="1"/>
  <c r="AN2894" i="4" s="1"/>
  <c r="AJ2876" i="4" a="1"/>
  <c r="AJ2876" i="4" s="1"/>
  <c r="AN2876" i="4" a="1"/>
  <c r="AN2876" i="4" s="1"/>
  <c r="AE2888" i="4"/>
  <c r="AH2888" i="4" a="1"/>
  <c r="AH2888" i="4" s="1"/>
  <c r="AL2888" i="4" a="1"/>
  <c r="AL2888" i="4" s="1"/>
  <c r="AE2880" i="4"/>
  <c r="AL2880" i="4" a="1"/>
  <c r="AL2880" i="4" s="1"/>
  <c r="AH2880" i="4" a="1"/>
  <c r="AH2880" i="4" s="1"/>
  <c r="AH2900" i="4" a="1"/>
  <c r="AH2900" i="4" s="1"/>
  <c r="AL2900" i="4" a="1"/>
  <c r="AL2900" i="4" s="1"/>
  <c r="AE2900" i="4"/>
  <c r="AJ2857" i="4" a="1"/>
  <c r="AJ2857" i="4" s="1"/>
  <c r="AN2857" i="4" a="1"/>
  <c r="AN2857" i="4" s="1"/>
  <c r="AF2874" i="4"/>
  <c r="AI2874" i="4" a="1"/>
  <c r="AI2874" i="4" s="1"/>
  <c r="AM2874" i="4" a="1"/>
  <c r="AM2874" i="4" s="1"/>
  <c r="AE2863" i="4"/>
  <c r="AH2863" i="4" a="1"/>
  <c r="AH2863" i="4" s="1"/>
  <c r="AL2863" i="4" a="1"/>
  <c r="AL2863" i="4" s="1"/>
  <c r="AI2859" i="4" a="1"/>
  <c r="AI2859" i="4" s="1"/>
  <c r="AM2859" i="4" a="1"/>
  <c r="AM2859" i="4" s="1"/>
  <c r="AF2859" i="4"/>
  <c r="AE2879" i="4"/>
  <c r="AH2879" i="4" a="1"/>
  <c r="AH2879" i="4" s="1"/>
  <c r="AL2879" i="4" a="1"/>
  <c r="AL2879" i="4" s="1"/>
  <c r="AE2907" i="4"/>
  <c r="AH2907" i="4" a="1"/>
  <c r="AH2907" i="4" s="1"/>
  <c r="AL2907" i="4" a="1"/>
  <c r="AL2907" i="4" s="1"/>
  <c r="AF2891" i="4"/>
  <c r="AI2891" i="4" a="1"/>
  <c r="AI2891" i="4" s="1"/>
  <c r="AM2891" i="4" a="1"/>
  <c r="AM2891" i="4" s="1"/>
  <c r="AI2867" i="4" a="1"/>
  <c r="AI2867" i="4" s="1"/>
  <c r="AM2867" i="4" a="1"/>
  <c r="AM2867" i="4" s="1"/>
  <c r="AF2867" i="4"/>
  <c r="AE2881" i="4"/>
  <c r="AH2881" i="4" a="1"/>
  <c r="AH2881" i="4" s="1"/>
  <c r="AL2881" i="4" a="1"/>
  <c r="AL2881" i="4" s="1"/>
  <c r="AF2858" i="4"/>
  <c r="AI2858" i="4" a="1"/>
  <c r="AI2858" i="4" s="1"/>
  <c r="AM2858" i="4" a="1"/>
  <c r="AM2858" i="4" s="1"/>
  <c r="AI2870" i="4" a="1"/>
  <c r="AI2870" i="4" s="1"/>
  <c r="AM2870" i="4" a="1"/>
  <c r="AM2870" i="4" s="1"/>
  <c r="AF2870" i="4"/>
  <c r="AI2903" i="4" a="1"/>
  <c r="AI2903" i="4" s="1"/>
  <c r="AM2903" i="4" a="1"/>
  <c r="AM2903" i="4" s="1"/>
  <c r="AF2903" i="4"/>
  <c r="AE2871" i="4"/>
  <c r="AH2871" i="4" a="1"/>
  <c r="AH2871" i="4" s="1"/>
  <c r="AL2871" i="4" a="1"/>
  <c r="AL2871" i="4" s="1"/>
  <c r="AH2886" i="4" a="1"/>
  <c r="AH2886" i="4" s="1"/>
  <c r="AL2886" i="4" a="1"/>
  <c r="AL2886" i="4" s="1"/>
  <c r="AE2886" i="4"/>
  <c r="AJ2883" i="4" a="1"/>
  <c r="AJ2883" i="4" s="1"/>
  <c r="AN2883" i="4" a="1"/>
  <c r="AN2883" i="4" s="1"/>
  <c r="AI2854" i="4" a="1"/>
  <c r="AI2854" i="4" s="1"/>
  <c r="AM2854" i="4" a="1"/>
  <c r="AM2854" i="4" s="1"/>
  <c r="AF2854" i="4"/>
  <c r="AI2872" i="4" a="1"/>
  <c r="AI2872" i="4" s="1"/>
  <c r="AM2872" i="4" a="1"/>
  <c r="AM2872" i="4" s="1"/>
  <c r="AF2872" i="4"/>
  <c r="AE2855" i="4"/>
  <c r="AH2855" i="4" a="1"/>
  <c r="AH2855" i="4" s="1"/>
  <c r="AL2855" i="4" a="1"/>
  <c r="AL2855" i="4" s="1"/>
  <c r="AI2862" i="4" a="1"/>
  <c r="AI2862" i="4" s="1"/>
  <c r="AM2862" i="4" a="1"/>
  <c r="AM2862" i="4" s="1"/>
  <c r="AF2862" i="4"/>
  <c r="AH2892" i="4" a="1"/>
  <c r="AH2892" i="4" s="1"/>
  <c r="AL2892" i="4" a="1"/>
  <c r="AL2892" i="4" s="1"/>
  <c r="AE2892" i="4"/>
  <c r="AJ2877" i="4" a="1"/>
  <c r="AJ2877" i="4" s="1"/>
  <c r="AN2877" i="4" a="1"/>
  <c r="AN2877" i="4" s="1"/>
  <c r="AF2899" i="4"/>
  <c r="AI2899" i="4" a="1"/>
  <c r="AI2899" i="4" s="1"/>
  <c r="AM2899" i="4" a="1"/>
  <c r="AM2899" i="4" s="1"/>
  <c r="AJ2905" i="4" a="1"/>
  <c r="AJ2905" i="4" s="1"/>
  <c r="AN2905" i="4" a="1"/>
  <c r="AN2905" i="4" s="1"/>
  <c r="AL518" i="4" a="1"/>
  <c r="AL518" i="4" s="1"/>
  <c r="AF542" i="4"/>
  <c r="AJ542" i="4" s="1" a="1"/>
  <c r="AJ542" i="4" s="1"/>
  <c r="AI1133" i="4" a="1"/>
  <c r="AI1133" i="4" s="1"/>
  <c r="AE1883" i="4"/>
  <c r="AL1619" i="4" a="1"/>
  <c r="AL1619" i="4" s="1"/>
  <c r="AH1594" i="4" a="1"/>
  <c r="AH1594" i="4" s="1"/>
  <c r="AI1594" i="4" a="1"/>
  <c r="AI1594" i="4" s="1"/>
  <c r="AL1826" i="4" a="1"/>
  <c r="AL1826" i="4" s="1"/>
  <c r="AI1816" i="4" a="1"/>
  <c r="AI1816" i="4" s="1"/>
  <c r="AH1278" i="4" a="1"/>
  <c r="AH1278" i="4" s="1"/>
  <c r="AE1161" i="4"/>
  <c r="AL1377" i="4" a="1"/>
  <c r="AL1377" i="4" s="1"/>
  <c r="AF1278" i="4"/>
  <c r="AH1327" i="4" a="1"/>
  <c r="AH1327" i="4" s="1"/>
  <c r="AH1818" i="4" a="1"/>
  <c r="AH1818" i="4" s="1"/>
  <c r="AM858" i="4" a="1"/>
  <c r="AM858" i="4" s="1"/>
  <c r="AN227" i="4" a="1"/>
  <c r="AN227" i="4" s="1"/>
  <c r="AL2674" i="4" a="1"/>
  <c r="AL2674" i="4" s="1"/>
  <c r="AL720" i="4" a="1"/>
  <c r="AL720" i="4" s="1"/>
  <c r="AE126" i="4"/>
  <c r="AM720" i="4" a="1"/>
  <c r="AM720" i="4" s="1"/>
  <c r="AF237" i="4"/>
  <c r="AI1209" i="4" a="1"/>
  <c r="AI1209" i="4" s="1"/>
  <c r="AL1528" i="4" a="1"/>
  <c r="AL1528" i="4" s="1"/>
  <c r="AM2258" i="4" a="1"/>
  <c r="AM2258" i="4" s="1"/>
  <c r="AE2653" i="4"/>
  <c r="AH2235" i="4" a="1"/>
  <c r="AH2235" i="4" s="1"/>
  <c r="AM908" i="4" a="1"/>
  <c r="AM908" i="4" s="1"/>
  <c r="AJ2075" i="4" a="1"/>
  <c r="AJ2075" i="4" s="1"/>
  <c r="AF2204" i="4"/>
  <c r="AE2850" i="4"/>
  <c r="AH2850" i="4" a="1"/>
  <c r="AH2850" i="4" s="1"/>
  <c r="AL2850" i="4" a="1"/>
  <c r="AL2850" i="4" s="1"/>
  <c r="AF518" i="4"/>
  <c r="AJ518" i="4" s="1" a="1"/>
  <c r="AJ518" i="4" s="1"/>
  <c r="AL1959" i="4" a="1"/>
  <c r="AL1959" i="4" s="1"/>
  <c r="AH1538" i="4" a="1"/>
  <c r="AH1538" i="4" s="1"/>
  <c r="AM1538" i="4" a="1"/>
  <c r="AM1538" i="4" s="1"/>
  <c r="AE1838" i="4"/>
  <c r="AH403" i="4" a="1"/>
  <c r="AH403" i="4" s="1"/>
  <c r="AL1711" i="4" a="1"/>
  <c r="AL1711" i="4" s="1"/>
  <c r="AE1293" i="4"/>
  <c r="AL1244" i="4" a="1"/>
  <c r="AL1244" i="4" s="1"/>
  <c r="AH366" i="4" a="1"/>
  <c r="AH366" i="4" s="1"/>
  <c r="AH237" i="4" a="1"/>
  <c r="AH237" i="4" s="1"/>
  <c r="AM366" i="4" a="1"/>
  <c r="AM366" i="4" s="1"/>
  <c r="AM695" i="4" a="1"/>
  <c r="AM695" i="4" s="1"/>
  <c r="AM2685" i="4" a="1"/>
  <c r="AM2685" i="4" s="1"/>
  <c r="AH712" i="4" a="1"/>
  <c r="AH712" i="4" s="1"/>
  <c r="AE2295" i="4"/>
  <c r="AM2" i="4" a="1"/>
  <c r="AM2" i="4" s="1"/>
  <c r="AI2442" i="4" a="1"/>
  <c r="AI2442" i="4" s="1"/>
  <c r="AM2045" i="4" a="1"/>
  <c r="AM2045" i="4" s="1"/>
  <c r="AH2026" i="4" a="1"/>
  <c r="AH2026" i="4" s="1"/>
  <c r="AM518" i="4" a="1"/>
  <c r="AM518" i="4" s="1"/>
  <c r="AM1546" i="4" a="1"/>
  <c r="AM1546" i="4" s="1"/>
  <c r="AH109" i="4" a="1"/>
  <c r="AH109" i="4" s="1"/>
  <c r="AH1244" i="4" a="1"/>
  <c r="AH1244" i="4" s="1"/>
  <c r="AE1673" i="4"/>
  <c r="AL366" i="4" a="1"/>
  <c r="AL366" i="4" s="1"/>
  <c r="AL237" i="4" a="1"/>
  <c r="AL237" i="4" s="1"/>
  <c r="AE317" i="4"/>
  <c r="AM712" i="4" a="1"/>
  <c r="AM712" i="4" s="1"/>
  <c r="AL1194" i="4" a="1"/>
  <c r="AL1194" i="4" s="1"/>
  <c r="AL1209" i="4" a="1"/>
  <c r="AL1209" i="4" s="1"/>
  <c r="AL2264" i="4" a="1"/>
  <c r="AL2264" i="4" s="1"/>
  <c r="AE2264" i="4"/>
  <c r="AL2122" i="4" a="1"/>
  <c r="AL2122" i="4" s="1"/>
  <c r="AE2526" i="4"/>
  <c r="AE2122" i="4"/>
  <c r="AL2045" i="4" a="1"/>
  <c r="AL2045" i="4" s="1"/>
  <c r="AH542" i="4" a="1"/>
  <c r="AH542" i="4" s="1"/>
  <c r="AH1741" i="4" a="1"/>
  <c r="AH1741" i="4" s="1"/>
  <c r="AH523" i="4" a="1"/>
  <c r="AH523" i="4" s="1"/>
  <c r="AL1087" i="4" a="1"/>
  <c r="AL1087" i="4" s="1"/>
  <c r="AI1546" i="4" a="1"/>
  <c r="AI1546" i="4" s="1"/>
  <c r="AH1544" i="4" a="1"/>
  <c r="AH1544" i="4" s="1"/>
  <c r="AL109" i="4" a="1"/>
  <c r="AL109" i="4" s="1"/>
  <c r="AL1816" i="4" a="1"/>
  <c r="AL1816" i="4" s="1"/>
  <c r="AF109" i="4"/>
  <c r="AJ109" i="4" s="1" a="1"/>
  <c r="AJ109" i="4" s="1"/>
  <c r="AI1849" i="4" a="1"/>
  <c r="AI1849" i="4" s="1"/>
  <c r="AE311" i="4"/>
  <c r="AF892" i="4"/>
  <c r="AJ892" i="4" s="1" a="1"/>
  <c r="AJ892" i="4" s="1"/>
  <c r="AL317" i="4" a="1"/>
  <c r="AL317" i="4" s="1"/>
  <c r="AF1244" i="4"/>
  <c r="AF2674" i="4"/>
  <c r="AH1224" i="4" a="1"/>
  <c r="AH1224" i="4" s="1"/>
  <c r="AH1194" i="4" a="1"/>
  <c r="AH1194" i="4" s="1"/>
  <c r="AH1209" i="4" a="1"/>
  <c r="AH1209" i="4" s="1"/>
  <c r="AL2545" i="4" a="1"/>
  <c r="AL2545" i="4" s="1"/>
  <c r="AL2295" i="4" a="1"/>
  <c r="AL2295" i="4" s="1"/>
  <c r="AM2075" i="4" a="1"/>
  <c r="AM2075" i="4" s="1"/>
  <c r="AL2526" i="4" a="1"/>
  <c r="AL2526" i="4" s="1"/>
  <c r="AL2204" i="4" a="1"/>
  <c r="AL2204" i="4" s="1"/>
  <c r="AF149" i="4"/>
  <c r="AH1534" i="4" a="1"/>
  <c r="AH1534" i="4" s="1"/>
  <c r="AE1741" i="4"/>
  <c r="AF1741" i="4" s="1"/>
  <c r="AI463" i="4" a="1"/>
  <c r="AI463" i="4" s="1"/>
  <c r="AL523" i="4" a="1"/>
  <c r="AL523" i="4" s="1"/>
  <c r="AL1546" i="4" a="1"/>
  <c r="AL1546" i="4" s="1"/>
  <c r="AE1613" i="4"/>
  <c r="AF1455" i="4"/>
  <c r="AL1838" i="4" a="1"/>
  <c r="AL1838" i="4" s="1"/>
  <c r="AH1816" i="4" a="1"/>
  <c r="AH1816" i="4" s="1"/>
  <c r="AM109" i="4" a="1"/>
  <c r="AM109" i="4" s="1"/>
  <c r="AL1294" i="4" a="1"/>
  <c r="AL1294" i="4" s="1"/>
  <c r="AL1830" i="4" a="1"/>
  <c r="AL1830" i="4" s="1"/>
  <c r="AM1849" i="4" a="1"/>
  <c r="AM1849" i="4" s="1"/>
  <c r="AH892" i="4" a="1"/>
  <c r="AH892" i="4" s="1"/>
  <c r="AI892" i="4" a="1"/>
  <c r="AI892" i="4" s="1"/>
  <c r="AM1830" i="4" a="1"/>
  <c r="AM1830" i="4" s="1"/>
  <c r="AL1385" i="4" a="1"/>
  <c r="AL1385" i="4" s="1"/>
  <c r="AL858" i="4" a="1"/>
  <c r="AL858" i="4" s="1"/>
  <c r="AM249" i="4" a="1"/>
  <c r="AM249" i="4" s="1"/>
  <c r="AM1244" i="4" a="1"/>
  <c r="AM1244" i="4" s="1"/>
  <c r="AL2672" i="4" a="1"/>
  <c r="AL2672" i="4" s="1"/>
  <c r="AM2674" i="4" a="1"/>
  <c r="AM2674" i="4" s="1"/>
  <c r="AE1224" i="4"/>
  <c r="AE1737" i="4"/>
  <c r="AH2545" i="4" a="1"/>
  <c r="AH2545" i="4" s="1"/>
  <c r="AL2075" i="4" a="1"/>
  <c r="AL2075" i="4" s="1"/>
  <c r="AM149" i="4" a="1"/>
  <c r="AM149" i="4" s="1"/>
  <c r="AI2075" i="4" a="1"/>
  <c r="AI2075" i="4" s="1"/>
  <c r="AH2204" i="4" a="1"/>
  <c r="AH2204" i="4" s="1"/>
  <c r="AH2075" i="4" a="1"/>
  <c r="AH2075" i="4" s="1"/>
  <c r="AN602" i="4" a="1"/>
  <c r="AN602" i="4" s="1"/>
  <c r="AH1546" i="4" a="1"/>
  <c r="AH1546" i="4" s="1"/>
  <c r="AL1883" i="4" a="1"/>
  <c r="AL1883" i="4" s="1"/>
  <c r="AL1613" i="4" a="1"/>
  <c r="AL1613" i="4" s="1"/>
  <c r="AH1294" i="4" a="1"/>
  <c r="AH1294" i="4" s="1"/>
  <c r="AE1945" i="4"/>
  <c r="AL1161" i="4" a="1"/>
  <c r="AL1161" i="4" s="1"/>
  <c r="AH1830" i="4" a="1"/>
  <c r="AH1830" i="4" s="1"/>
  <c r="AL1849" i="4" a="1"/>
  <c r="AL1849" i="4" s="1"/>
  <c r="AE1818" i="4"/>
  <c r="AL892" i="4" a="1"/>
  <c r="AL892" i="4" s="1"/>
  <c r="AF1830" i="4"/>
  <c r="AH1385" i="4" a="1"/>
  <c r="AH1385" i="4" s="1"/>
  <c r="AH695" i="4" a="1"/>
  <c r="AH695" i="4" s="1"/>
  <c r="AH858" i="4" a="1"/>
  <c r="AH858" i="4" s="1"/>
  <c r="AI249" i="4" a="1"/>
  <c r="AI249" i="4" s="1"/>
  <c r="AL126" i="4" a="1"/>
  <c r="AL126" i="4" s="1"/>
  <c r="AL1737" i="4" a="1"/>
  <c r="AL1737" i="4" s="1"/>
  <c r="AE199" i="4"/>
  <c r="AM199" i="4" s="1" a="1"/>
  <c r="AM199" i="4" s="1"/>
  <c r="AM2204" i="4" a="1"/>
  <c r="AM2204" i="4" s="1"/>
  <c r="AH1376" i="4" a="1"/>
  <c r="AH1376" i="4" s="1"/>
  <c r="AL542" i="4" a="1"/>
  <c r="AL542" i="4" s="1"/>
  <c r="AL1560" i="4" a="1"/>
  <c r="AL1560" i="4" s="1"/>
  <c r="AL1594" i="4" a="1"/>
  <c r="AL1594" i="4" s="1"/>
  <c r="AF1544" i="4"/>
  <c r="AE1826" i="4"/>
  <c r="AE1405" i="4"/>
  <c r="AE1711" i="4"/>
  <c r="AH1849" i="4" a="1"/>
  <c r="AH1849" i="4" s="1"/>
  <c r="AL311" i="4" a="1"/>
  <c r="AL311" i="4" s="1"/>
  <c r="AL695" i="4" a="1"/>
  <c r="AL695" i="4" s="1"/>
  <c r="AM309" i="4" a="1"/>
  <c r="AM309" i="4" s="1"/>
  <c r="AH2674" i="4" a="1"/>
  <c r="AH2674" i="4" s="1"/>
  <c r="AH1922" i="4" a="1"/>
  <c r="AH1922" i="4" s="1"/>
  <c r="AH720" i="4" a="1"/>
  <c r="AH720" i="4" s="1"/>
  <c r="AL199" i="4" a="1"/>
  <c r="AL199" i="4" s="1"/>
  <c r="AF908" i="4"/>
  <c r="AE1376" i="4"/>
  <c r="AM1376" i="4" s="1" a="1"/>
  <c r="AM1376" i="4" s="1"/>
  <c r="AL908" i="4" a="1"/>
  <c r="AL908" i="4" s="1"/>
  <c r="AI2448" i="4" a="1"/>
  <c r="AI2448" i="4" s="1"/>
  <c r="AM2448" i="4" a="1"/>
  <c r="AM2448" i="4" s="1"/>
  <c r="AF2448" i="4"/>
  <c r="AI2664" i="4" a="1"/>
  <c r="AI2664" i="4" s="1"/>
  <c r="AF2664" i="4"/>
  <c r="AM2664" i="4" a="1"/>
  <c r="AM2664" i="4" s="1"/>
  <c r="AF6" i="4"/>
  <c r="AN6" i="4" s="1" a="1"/>
  <c r="AN6" i="4" s="1"/>
  <c r="AM6" i="4" a="1"/>
  <c r="AM6" i="4" s="1"/>
  <c r="AF1307" i="4"/>
  <c r="AI1307" i="4" a="1"/>
  <c r="AI1307" i="4" s="1"/>
  <c r="AM1307" i="4" a="1"/>
  <c r="AM1307" i="4" s="1"/>
  <c r="AF1534" i="4"/>
  <c r="AI1534" i="4" a="1"/>
  <c r="AI1534" i="4" s="1"/>
  <c r="AM1534" i="4" a="1"/>
  <c r="AM1534" i="4" s="1"/>
  <c r="AF1015" i="4"/>
  <c r="AI1015" i="4" a="1"/>
  <c r="AI1015" i="4" s="1"/>
  <c r="AM1015" i="4" a="1"/>
  <c r="AM1015" i="4" s="1"/>
  <c r="AI182" i="4" a="1"/>
  <c r="AI182" i="4" s="1"/>
  <c r="AM789" i="4" a="1"/>
  <c r="AM789" i="4" s="1"/>
  <c r="AF1609" i="4"/>
  <c r="AN1609" i="4" s="1" a="1"/>
  <c r="AN1609" i="4" s="1"/>
  <c r="AF18" i="4"/>
  <c r="AJ18" i="4" s="1" a="1"/>
  <c r="AJ18" i="4" s="1"/>
  <c r="AL1288" i="4" a="1"/>
  <c r="AL1288" i="4" s="1"/>
  <c r="AI13" i="4" a="1"/>
  <c r="AI13" i="4" s="1"/>
  <c r="AL1709" i="4" a="1"/>
  <c r="AL1709" i="4" s="1"/>
  <c r="AH1800" i="4" a="1"/>
  <c r="AH1800" i="4" s="1"/>
  <c r="AM873" i="4" a="1"/>
  <c r="AM873" i="4" s="1"/>
  <c r="AM1800" i="4" a="1"/>
  <c r="AM1800" i="4" s="1"/>
  <c r="AF1262" i="4"/>
  <c r="AH1329" i="4" a="1"/>
  <c r="AH1329" i="4" s="1"/>
  <c r="AL879" i="4" a="1"/>
  <c r="AL879" i="4" s="1"/>
  <c r="AM376" i="4" a="1"/>
  <c r="AM376" i="4" s="1"/>
  <c r="AE68" i="4"/>
  <c r="AL1867" i="4" a="1"/>
  <c r="AL1867" i="4" s="1"/>
  <c r="AL866" i="4" a="1"/>
  <c r="AL866" i="4" s="1"/>
  <c r="AL331" i="4" a="1"/>
  <c r="AL331" i="4" s="1"/>
  <c r="AF331" i="4"/>
  <c r="AJ331" i="4" s="1" a="1"/>
  <c r="AJ331" i="4" s="1"/>
  <c r="AI879" i="4" a="1"/>
  <c r="AI879" i="4" s="1"/>
  <c r="AH1504" i="4" a="1"/>
  <c r="AH1504" i="4" s="1"/>
  <c r="AH1177" i="4" a="1"/>
  <c r="AH1177" i="4" s="1"/>
  <c r="AH1713" i="4" a="1"/>
  <c r="AH1713" i="4" s="1"/>
  <c r="AM1167" i="4" a="1"/>
  <c r="AM1167" i="4" s="1"/>
  <c r="AE2272" i="4"/>
  <c r="AF2272" i="4" s="1"/>
  <c r="AF2752" i="4"/>
  <c r="AL2241" i="4" a="1"/>
  <c r="AL2241" i="4" s="1"/>
  <c r="AI2536" i="4" a="1"/>
  <c r="AI2536" i="4" s="1"/>
  <c r="AI2246" i="4" a="1"/>
  <c r="AI2246" i="4" s="1"/>
  <c r="AM2303" i="4" a="1"/>
  <c r="AM2303" i="4" s="1"/>
  <c r="AE2804" i="4"/>
  <c r="AI2262" i="4" a="1"/>
  <c r="AI2262" i="4" s="1"/>
  <c r="AH2263" i="4" a="1"/>
  <c r="AH2263" i="4" s="1"/>
  <c r="AE2368" i="4"/>
  <c r="AF155" i="4"/>
  <c r="AJ155" i="4" s="1" a="1"/>
  <c r="AJ155" i="4" s="1"/>
  <c r="AH2099" i="4" a="1"/>
  <c r="AH2099" i="4" s="1"/>
  <c r="AH1957" i="4" a="1"/>
  <c r="AH1957" i="4" s="1"/>
  <c r="AL873" i="4" a="1"/>
  <c r="AL873" i="4" s="1"/>
  <c r="AH2050" i="4" a="1"/>
  <c r="AH2050" i="4" s="1"/>
  <c r="AL155" i="4" a="1"/>
  <c r="AL155" i="4" s="1"/>
  <c r="AL1534" i="4" a="1"/>
  <c r="AL1534" i="4" s="1"/>
  <c r="AM1445" i="4" a="1"/>
  <c r="AM1445" i="4" s="1"/>
  <c r="AL13" i="4" a="1"/>
  <c r="AL13" i="4" s="1"/>
  <c r="AM18" i="4" a="1"/>
  <c r="AM18" i="4" s="1"/>
  <c r="AE1288" i="4"/>
  <c r="AE1836" i="4"/>
  <c r="AH1709" i="4" a="1"/>
  <c r="AH1709" i="4" s="1"/>
  <c r="AH1867" i="4" a="1"/>
  <c r="AH1867" i="4" s="1"/>
  <c r="AL676" i="4" a="1"/>
  <c r="AL676" i="4" s="1"/>
  <c r="AH878" i="4" a="1"/>
  <c r="AH878" i="4" s="1"/>
  <c r="AL1755" i="4" a="1"/>
  <c r="AL1755" i="4" s="1"/>
  <c r="AL2272" i="4" a="1"/>
  <c r="AL2272" i="4" s="1"/>
  <c r="AH1989" i="4" a="1"/>
  <c r="AH1989" i="4" s="1"/>
  <c r="AM2752" i="4" a="1"/>
  <c r="AM2752" i="4" s="1"/>
  <c r="AN2126" i="4" a="1"/>
  <c r="AN2126" i="4" s="1"/>
  <c r="AM2050" i="4" a="1"/>
  <c r="AM2050" i="4" s="1"/>
  <c r="AF2050" i="4"/>
  <c r="AF2080" i="4"/>
  <c r="AL1419" i="4" a="1"/>
  <c r="AL1419" i="4" s="1"/>
  <c r="AH873" i="4" a="1"/>
  <c r="AH873" i="4" s="1"/>
  <c r="AH2752" i="4" a="1"/>
  <c r="AH2752" i="4" s="1"/>
  <c r="AH5" i="4" a="1"/>
  <c r="AH5" i="4" s="1"/>
  <c r="AH1445" i="4" a="1"/>
  <c r="AH1445" i="4" s="1"/>
  <c r="AL1150" i="4" a="1"/>
  <c r="AL1150" i="4" s="1"/>
  <c r="AL1117" i="4" a="1"/>
  <c r="AL1117" i="4" s="1"/>
  <c r="AF1072" i="4"/>
  <c r="AI1445" i="4" a="1"/>
  <c r="AI1445" i="4" s="1"/>
  <c r="AL42" i="4" a="1"/>
  <c r="AL42" i="4" s="1"/>
  <c r="AI21" i="4" a="1"/>
  <c r="AI21" i="4" s="1"/>
  <c r="AN1445" i="4" a="1"/>
  <c r="AN1445" i="4" s="1"/>
  <c r="AH13" i="4" a="1"/>
  <c r="AH13" i="4" s="1"/>
  <c r="AL1318" i="4" a="1"/>
  <c r="AL1318" i="4" s="1"/>
  <c r="AH1398" i="4" a="1"/>
  <c r="AH1398" i="4" s="1"/>
  <c r="AM1522" i="4" a="1"/>
  <c r="AM1522" i="4" s="1"/>
  <c r="AL1413" i="4" a="1"/>
  <c r="AL1413" i="4" s="1"/>
  <c r="AL1268" i="4" a="1"/>
  <c r="AL1268" i="4" s="1"/>
  <c r="AF873" i="4"/>
  <c r="AE82" i="4"/>
  <c r="AF82" i="4" s="1"/>
  <c r="AL664" i="4" a="1"/>
  <c r="AL664" i="4" s="1"/>
  <c r="AL224" i="4" a="1"/>
  <c r="AL224" i="4" s="1"/>
  <c r="AH60" i="4" a="1"/>
  <c r="AH60" i="4" s="1"/>
  <c r="AH676" i="4" a="1"/>
  <c r="AH676" i="4" s="1"/>
  <c r="AH2732" i="4" a="1"/>
  <c r="AH2732" i="4" s="1"/>
  <c r="AL878" i="4" a="1"/>
  <c r="AL878" i="4" s="1"/>
  <c r="AH1755" i="4" a="1"/>
  <c r="AH1755" i="4" s="1"/>
  <c r="AL1989" i="4" a="1"/>
  <c r="AL1989" i="4" s="1"/>
  <c r="AE2237" i="4"/>
  <c r="AL2397" i="4" a="1"/>
  <c r="AL2397" i="4" s="1"/>
  <c r="AM2080" i="4" a="1"/>
  <c r="AM2080" i="4" s="1"/>
  <c r="AE1125" i="4"/>
  <c r="AI1125" i="4" s="1" a="1"/>
  <c r="AI1125" i="4" s="1"/>
  <c r="AH1125" i="4" a="1"/>
  <c r="AH1125" i="4" s="1"/>
  <c r="AE1419" i="4"/>
  <c r="AE1494" i="4"/>
  <c r="AI1494" i="4" s="1" a="1"/>
  <c r="AI1494" i="4" s="1"/>
  <c r="AL6" i="4" a="1"/>
  <c r="AL6" i="4" s="1"/>
  <c r="AH1494" i="4" a="1"/>
  <c r="AH1494" i="4" s="1"/>
  <c r="AL2448" i="4" a="1"/>
  <c r="AL2448" i="4" s="1"/>
  <c r="AL2050" i="4" a="1"/>
  <c r="AL2050" i="4" s="1"/>
  <c r="AE1117" i="4"/>
  <c r="AL724" i="4" a="1"/>
  <c r="AL724" i="4" s="1"/>
  <c r="AM446" i="4" a="1"/>
  <c r="AM446" i="4" s="1"/>
  <c r="AF789" i="4"/>
  <c r="AM1072" i="4" a="1"/>
  <c r="AM1072" i="4" s="1"/>
  <c r="AL133" i="4" a="1"/>
  <c r="AL133" i="4" s="1"/>
  <c r="AH42" i="4" a="1"/>
  <c r="AH42" i="4" s="1"/>
  <c r="AE724" i="4"/>
  <c r="AF42" i="4"/>
  <c r="AF954" i="4"/>
  <c r="AJ954" i="4" s="1" a="1"/>
  <c r="AJ954" i="4" s="1"/>
  <c r="AL1398" i="4" a="1"/>
  <c r="AL1398" i="4" s="1"/>
  <c r="AE1318" i="4"/>
  <c r="AI1318" i="4" s="1" a="1"/>
  <c r="AI1318" i="4" s="1"/>
  <c r="AI1522" i="4" a="1"/>
  <c r="AI1522" i="4" s="1"/>
  <c r="AL1934" i="4" a="1"/>
  <c r="AL1934" i="4" s="1"/>
  <c r="AL1262" i="4" a="1"/>
  <c r="AL1262" i="4" s="1"/>
  <c r="AH1413" i="4" a="1"/>
  <c r="AH1413" i="4" s="1"/>
  <c r="AH1268" i="4" a="1"/>
  <c r="AH1268" i="4" s="1"/>
  <c r="AF1398" i="4"/>
  <c r="AL690" i="4" a="1"/>
  <c r="AL690" i="4" s="1"/>
  <c r="AL348" i="4" a="1"/>
  <c r="AL348" i="4" s="1"/>
  <c r="AL825" i="4" a="1"/>
  <c r="AL825" i="4" s="1"/>
  <c r="AH664" i="4" a="1"/>
  <c r="AH664" i="4" s="1"/>
  <c r="AF674" i="4"/>
  <c r="AE1253" i="4"/>
  <c r="AI1253" i="4" s="1" a="1"/>
  <c r="AI1253" i="4" s="1"/>
  <c r="AL326" i="4" a="1"/>
  <c r="AL326" i="4" s="1"/>
  <c r="AH224" i="4" a="1"/>
  <c r="AH224" i="4" s="1"/>
  <c r="AL680" i="4" a="1"/>
  <c r="AL680" i="4" s="1"/>
  <c r="AI2732" i="4" a="1"/>
  <c r="AI2732" i="4" s="1"/>
  <c r="AH2553" i="4" a="1"/>
  <c r="AH2553" i="4" s="1"/>
  <c r="AF2249" i="4"/>
  <c r="AN2249" i="4" s="1" a="1"/>
  <c r="AN2249" i="4" s="1"/>
  <c r="AL2368" i="4" a="1"/>
  <c r="AL2368" i="4" s="1"/>
  <c r="AH2397" i="4" a="1"/>
  <c r="AH2397" i="4" s="1"/>
  <c r="AM2352" i="4" a="1"/>
  <c r="AM2352" i="4" s="1"/>
  <c r="AH16" i="4" a="1"/>
  <c r="AH16" i="4" s="1"/>
  <c r="AH6" i="4" a="1"/>
  <c r="AH6" i="4" s="1"/>
  <c r="AH2448" i="4" a="1"/>
  <c r="AH2448" i="4" s="1"/>
  <c r="AI446" i="4" a="1"/>
  <c r="AI446" i="4" s="1"/>
  <c r="AH184" i="4" a="1"/>
  <c r="AH184" i="4" s="1"/>
  <c r="AF582" i="4"/>
  <c r="AL2682" i="4" a="1"/>
  <c r="AL2682" i="4" s="1"/>
  <c r="AH1291" i="4" a="1"/>
  <c r="AH1291" i="4" s="1"/>
  <c r="AH1262" i="4" a="1"/>
  <c r="AH1262" i="4" s="1"/>
  <c r="AL1246" i="4" a="1"/>
  <c r="AL1246" i="4" s="1"/>
  <c r="AL930" i="4" a="1"/>
  <c r="AL930" i="4" s="1"/>
  <c r="AL674" i="4" a="1"/>
  <c r="AL674" i="4" s="1"/>
  <c r="AL336" i="4" a="1"/>
  <c r="AL336" i="4" s="1"/>
  <c r="AM674" i="4" a="1"/>
  <c r="AM674" i="4" s="1"/>
  <c r="AE348" i="4"/>
  <c r="AF336" i="4"/>
  <c r="AL2237" i="4" a="1"/>
  <c r="AL2237" i="4" s="1"/>
  <c r="AE2143" i="4"/>
  <c r="AM155" i="4" a="1"/>
  <c r="AM155" i="4" s="1"/>
  <c r="AL2262" i="4" a="1"/>
  <c r="AL2262" i="4" s="1"/>
  <c r="AH2080" i="4" a="1"/>
  <c r="AH2080" i="4" s="1"/>
  <c r="AL2352" i="4" a="1"/>
  <c r="AL2352" i="4" s="1"/>
  <c r="AE16" i="4"/>
  <c r="AE593" i="4"/>
  <c r="AL593" i="4" a="1"/>
  <c r="AL593" i="4" s="1"/>
  <c r="AE1727" i="4"/>
  <c r="AL1727" i="4" a="1"/>
  <c r="AL1727" i="4" s="1"/>
  <c r="AE2242" i="4"/>
  <c r="AI2242" i="4" s="1" a="1"/>
  <c r="AI2242" i="4" s="1"/>
  <c r="AH2242" i="4" a="1"/>
  <c r="AH2242" i="4" s="1"/>
  <c r="AI555" i="4" a="1"/>
  <c r="AI555" i="4" s="1"/>
  <c r="AF555" i="4"/>
  <c r="AE915" i="4"/>
  <c r="AL915" i="4" a="1"/>
  <c r="AL915" i="4" s="1"/>
  <c r="AF12" i="4"/>
  <c r="AM12" i="4" a="1"/>
  <c r="AM12" i="4" s="1"/>
  <c r="AI367" i="4" a="1"/>
  <c r="AI367" i="4" s="1"/>
  <c r="AM367" i="4" a="1"/>
  <c r="AM367" i="4" s="1"/>
  <c r="AF367" i="4"/>
  <c r="AH243" i="4" a="1"/>
  <c r="AH243" i="4" s="1"/>
  <c r="AL243" i="4" a="1"/>
  <c r="AL243" i="4" s="1"/>
  <c r="AE243" i="4"/>
  <c r="AI243" i="4" s="1" a="1"/>
  <c r="AI243" i="4" s="1"/>
  <c r="AF991" i="4"/>
  <c r="AI991" i="4" a="1"/>
  <c r="AI991" i="4" s="1"/>
  <c r="AF2236" i="4"/>
  <c r="AI2236" i="4" a="1"/>
  <c r="AI2236" i="4" s="1"/>
  <c r="AM2236" i="4" a="1"/>
  <c r="AM2236" i="4" s="1"/>
  <c r="AN1380" i="4" a="1"/>
  <c r="AN1380" i="4" s="1"/>
  <c r="AH1727" i="4" a="1"/>
  <c r="AH1727" i="4" s="1"/>
  <c r="AE1112" i="4"/>
  <c r="AL1112" i="4" a="1"/>
  <c r="AL1112" i="4" s="1"/>
  <c r="AF1029" i="4"/>
  <c r="AI1029" i="4" a="1"/>
  <c r="AI1029" i="4" s="1"/>
  <c r="AE1008" i="4"/>
  <c r="AH1008" i="4" a="1"/>
  <c r="AH1008" i="4" s="1"/>
  <c r="AH1615" i="4" a="1"/>
  <c r="AH1615" i="4" s="1"/>
  <c r="AL1615" i="4" a="1"/>
  <c r="AL1615" i="4" s="1"/>
  <c r="AH158" i="4" a="1"/>
  <c r="AH158" i="4" s="1"/>
  <c r="AL158" i="4" a="1"/>
  <c r="AL158" i="4" s="1"/>
  <c r="AF128" i="4"/>
  <c r="AE770" i="4"/>
  <c r="AF770" i="4" s="1"/>
  <c r="AM173" i="4" a="1"/>
  <c r="AM173" i="4" s="1"/>
  <c r="AH1067" i="4" a="1"/>
  <c r="AH1067" i="4" s="1"/>
  <c r="AE1067" i="4"/>
  <c r="AI1067" i="4" s="1" a="1"/>
  <c r="AI1067" i="4" s="1"/>
  <c r="AE584" i="4"/>
  <c r="AL584" i="4" a="1"/>
  <c r="AL584" i="4" s="1"/>
  <c r="AH588" i="4" a="1"/>
  <c r="AH588" i="4" s="1"/>
  <c r="AL588" i="4" a="1"/>
  <c r="AL588" i="4" s="1"/>
  <c r="AH615" i="4" a="1"/>
  <c r="AH615" i="4" s="1"/>
  <c r="AL615" i="4" a="1"/>
  <c r="AL615" i="4" s="1"/>
  <c r="AI1554" i="4" a="1"/>
  <c r="AI1554" i="4" s="1"/>
  <c r="AF1554" i="4"/>
  <c r="AF1465" i="4"/>
  <c r="AI1465" i="4" a="1"/>
  <c r="AI1465" i="4" s="1"/>
  <c r="AM1465" i="4" a="1"/>
  <c r="AM1465" i="4" s="1"/>
  <c r="AE1010" i="4"/>
  <c r="AH1010" i="4" a="1"/>
  <c r="AH1010" i="4" s="1"/>
  <c r="AE9" i="4"/>
  <c r="AH9" i="4" a="1"/>
  <c r="AH9" i="4" s="1"/>
  <c r="AM100" i="4" a="1"/>
  <c r="AM100" i="4" s="1"/>
  <c r="AI100" i="4" a="1"/>
  <c r="AI100" i="4" s="1"/>
  <c r="AF100" i="4"/>
  <c r="AN100" i="4" s="1" a="1"/>
  <c r="AN100" i="4" s="1"/>
  <c r="AM1091" i="4" a="1"/>
  <c r="AM1091" i="4" s="1"/>
  <c r="AF1091" i="4"/>
  <c r="AE923" i="4"/>
  <c r="AF923" i="4" s="1"/>
  <c r="AL923" i="4" a="1"/>
  <c r="AL923" i="4" s="1"/>
  <c r="AE1506" i="4"/>
  <c r="AH1506" i="4" a="1"/>
  <c r="AH1506" i="4" s="1"/>
  <c r="AI706" i="4" a="1"/>
  <c r="AI706" i="4" s="1"/>
  <c r="AF706" i="4"/>
  <c r="AN706" i="4" s="1" a="1"/>
  <c r="AN706" i="4" s="1"/>
  <c r="AL608" i="4" a="1"/>
  <c r="AL608" i="4" s="1"/>
  <c r="AI128" i="4" a="1"/>
  <c r="AI128" i="4" s="1"/>
  <c r="AH593" i="4" a="1"/>
  <c r="AH593" i="4" s="1"/>
  <c r="AL770" i="4" a="1"/>
  <c r="AL770" i="4" s="1"/>
  <c r="AI173" i="4" a="1"/>
  <c r="AI173" i="4" s="1"/>
  <c r="AI12" i="4" a="1"/>
  <c r="AI12" i="4" s="1"/>
  <c r="AL2242" i="4" a="1"/>
  <c r="AL2242" i="4" s="1"/>
  <c r="AE632" i="4"/>
  <c r="AL632" i="4" a="1"/>
  <c r="AL632" i="4" s="1"/>
  <c r="AH1961" i="4" a="1"/>
  <c r="AH1961" i="4" s="1"/>
  <c r="AL1961" i="4" a="1"/>
  <c r="AL1961" i="4" s="1"/>
  <c r="AE1961" i="4"/>
  <c r="AH1606" i="4" a="1"/>
  <c r="AH1606" i="4" s="1"/>
  <c r="AL1606" i="4" a="1"/>
  <c r="AL1606" i="4" s="1"/>
  <c r="AE2807" i="4"/>
  <c r="AL2807" i="4" a="1"/>
  <c r="AL2807" i="4" s="1"/>
  <c r="AE2463" i="4"/>
  <c r="AI2463" i="4" s="1" a="1"/>
  <c r="AI2463" i="4" s="1"/>
  <c r="AH2463" i="4" a="1"/>
  <c r="AH2463" i="4" s="1"/>
  <c r="AE1514" i="4"/>
  <c r="AH1514" i="4" a="1"/>
  <c r="AH1514" i="4" s="1"/>
  <c r="AI826" i="4" a="1"/>
  <c r="AI826" i="4" s="1"/>
  <c r="AM826" i="4" a="1"/>
  <c r="AM826" i="4" s="1"/>
  <c r="AL691" i="4" a="1"/>
  <c r="AL691" i="4" s="1"/>
  <c r="AE691" i="4"/>
  <c r="AM691" i="4" s="1" a="1"/>
  <c r="AM691" i="4" s="1"/>
  <c r="AH691" i="4" a="1"/>
  <c r="AH691" i="4" s="1"/>
  <c r="AI1091" i="4" a="1"/>
  <c r="AI1091" i="4" s="1"/>
  <c r="AH1881" i="4" a="1"/>
  <c r="AH1881" i="4" s="1"/>
  <c r="AF624" i="4"/>
  <c r="AI624" i="4" a="1"/>
  <c r="AI624" i="4" s="1"/>
  <c r="AH1131" i="4" a="1"/>
  <c r="AH1131" i="4" s="1"/>
  <c r="AE1131" i="4"/>
  <c r="AL1131" i="4" a="1"/>
  <c r="AL1131" i="4" s="1"/>
  <c r="AE1016" i="4"/>
  <c r="AH1016" i="4" a="1"/>
  <c r="AH1016" i="4" s="1"/>
  <c r="AL1016" i="4" a="1"/>
  <c r="AL1016" i="4" s="1"/>
  <c r="AE433" i="4"/>
  <c r="AH433" i="4" a="1"/>
  <c r="AH433" i="4" s="1"/>
  <c r="AH953" i="4" a="1"/>
  <c r="AH953" i="4" s="1"/>
  <c r="AL953" i="4" a="1"/>
  <c r="AL953" i="4" s="1"/>
  <c r="AH397" i="4" a="1"/>
  <c r="AH397" i="4" s="1"/>
  <c r="AL397" i="4" a="1"/>
  <c r="AL397" i="4" s="1"/>
  <c r="AE397" i="4"/>
  <c r="AE1305" i="4"/>
  <c r="AH1305" i="4" a="1"/>
  <c r="AH1305" i="4" s="1"/>
  <c r="AL1364" i="4" a="1"/>
  <c r="AL1364" i="4" s="1"/>
  <c r="AE1364" i="4"/>
  <c r="AF1364" i="4" s="1"/>
  <c r="AH1503" i="4" a="1"/>
  <c r="AH1503" i="4" s="1"/>
  <c r="AE1503" i="4"/>
  <c r="AH213" i="4" a="1"/>
  <c r="AH213" i="4" s="1"/>
  <c r="AL213" i="4" a="1"/>
  <c r="AL213" i="4" s="1"/>
  <c r="AF1156" i="4"/>
  <c r="AI1156" i="4" a="1"/>
  <c r="AI1156" i="4" s="1"/>
  <c r="AM1156" i="4" a="1"/>
  <c r="AM1156" i="4" s="1"/>
  <c r="AE694" i="4"/>
  <c r="AL694" i="4" a="1"/>
  <c r="AL694" i="4" s="1"/>
  <c r="AL424" i="4" a="1"/>
  <c r="AL424" i="4" s="1"/>
  <c r="AH424" i="4" a="1"/>
  <c r="AH424" i="4" s="1"/>
  <c r="AI277" i="4" a="1"/>
  <c r="AI277" i="4" s="1"/>
  <c r="AM277" i="4" a="1"/>
  <c r="AM277" i="4" s="1"/>
  <c r="AE2837" i="4"/>
  <c r="AL2837" i="4" a="1"/>
  <c r="AL2837" i="4" s="1"/>
  <c r="AE1240" i="4"/>
  <c r="AH1240" i="4" a="1"/>
  <c r="AH1240" i="4" s="1"/>
  <c r="AE1772" i="4"/>
  <c r="AM1772" i="4" s="1" a="1"/>
  <c r="AM1772" i="4" s="1"/>
  <c r="AH1772" i="4" a="1"/>
  <c r="AH1772" i="4" s="1"/>
  <c r="AL1190" i="4" a="1"/>
  <c r="AL1190" i="4" s="1"/>
  <c r="AH1190" i="4" a="1"/>
  <c r="AH1190" i="4" s="1"/>
  <c r="AE1190" i="4"/>
  <c r="AH510" i="4" a="1"/>
  <c r="AH510" i="4" s="1"/>
  <c r="AE510" i="4"/>
  <c r="AF510" i="4" s="1"/>
  <c r="AH654" i="4" a="1"/>
  <c r="AH654" i="4" s="1"/>
  <c r="AL654" i="4" a="1"/>
  <c r="AL654" i="4" s="1"/>
  <c r="AH769" i="4" a="1"/>
  <c r="AH769" i="4" s="1"/>
  <c r="AL769" i="4" a="1"/>
  <c r="AL769" i="4" s="1"/>
  <c r="AL1092" i="4" a="1"/>
  <c r="AL1092" i="4" s="1"/>
  <c r="AE1092" i="4"/>
  <c r="AM1092" i="4" s="1" a="1"/>
  <c r="AM1092" i="4" s="1"/>
  <c r="AH2663" i="4" a="1"/>
  <c r="AH2663" i="4" s="1"/>
  <c r="AE2663" i="4"/>
  <c r="AH554" i="4" a="1"/>
  <c r="AH554" i="4" s="1"/>
  <c r="AE554" i="4"/>
  <c r="AI554" i="4" s="1" a="1"/>
  <c r="AI554" i="4" s="1"/>
  <c r="AL554" i="4" a="1"/>
  <c r="AL554" i="4" s="1"/>
  <c r="AL2706" i="4" a="1"/>
  <c r="AL2706" i="4" s="1"/>
  <c r="AE950" i="4"/>
  <c r="AF950" i="4" s="1"/>
  <c r="AL1337" i="4" a="1"/>
  <c r="AL1337" i="4" s="1"/>
  <c r="AE1669" i="4"/>
  <c r="AE337" i="4"/>
  <c r="AH355" i="4" a="1"/>
  <c r="AH355" i="4" s="1"/>
  <c r="AI355" i="4" a="1"/>
  <c r="AI355" i="4" s="1"/>
  <c r="AH860" i="4" a="1"/>
  <c r="AH860" i="4" s="1"/>
  <c r="AM860" i="4" a="1"/>
  <c r="AM860" i="4" s="1"/>
  <c r="AL920" i="4" a="1"/>
  <c r="AL920" i="4" s="1"/>
  <c r="AE1659" i="4"/>
  <c r="AE417" i="4"/>
  <c r="AL712" i="4" a="1"/>
  <c r="AL712" i="4" s="1"/>
  <c r="AE1193" i="4"/>
  <c r="AH2672" i="4" a="1"/>
  <c r="AH2672" i="4" s="1"/>
  <c r="AL718" i="4" a="1"/>
  <c r="AL718" i="4" s="1"/>
  <c r="AI712" i="4" a="1"/>
  <c r="AI712" i="4" s="1"/>
  <c r="AF976" i="4"/>
  <c r="AN976" i="4" s="1" a="1"/>
  <c r="AN976" i="4" s="1"/>
  <c r="AL2171" i="4" a="1"/>
  <c r="AL2171" i="4" s="1"/>
  <c r="AL2005" i="4" a="1"/>
  <c r="AL2005" i="4" s="1"/>
  <c r="AM2600" i="4" a="1"/>
  <c r="AM2600" i="4" s="1"/>
  <c r="AL2143" i="4" a="1"/>
  <c r="AL2143" i="4" s="1"/>
  <c r="AL2641" i="4" a="1"/>
  <c r="AL2641" i="4" s="1"/>
  <c r="AM2313" i="4" a="1"/>
  <c r="AM2313" i="4" s="1"/>
  <c r="AE2107" i="4"/>
  <c r="AI2107" i="4" s="1" a="1"/>
  <c r="AI2107" i="4" s="1"/>
  <c r="AF2313" i="4"/>
  <c r="AE2293" i="4"/>
  <c r="AL2357" i="4" a="1"/>
  <c r="AL2357" i="4" s="1"/>
  <c r="AE2345" i="4"/>
  <c r="AE1034" i="4"/>
  <c r="AF1034" i="4" s="1"/>
  <c r="AL1749" i="4" a="1"/>
  <c r="AL1749" i="4" s="1"/>
  <c r="AL2819" i="4" a="1"/>
  <c r="AL2819" i="4" s="1"/>
  <c r="AL2705" i="4" a="1"/>
  <c r="AL2705" i="4" s="1"/>
  <c r="AL1334" i="4" a="1"/>
  <c r="AL1334" i="4" s="1"/>
  <c r="AL355" i="4" a="1"/>
  <c r="AL355" i="4" s="1"/>
  <c r="AL860" i="4" a="1"/>
  <c r="AL860" i="4" s="1"/>
  <c r="AF309" i="4"/>
  <c r="AJ309" i="4" s="1" a="1"/>
  <c r="AJ309" i="4" s="1"/>
  <c r="AF325" i="4"/>
  <c r="AH718" i="4" a="1"/>
  <c r="AH718" i="4" s="1"/>
  <c r="AI799" i="4" a="1"/>
  <c r="AI799" i="4" s="1"/>
  <c r="AH2005" i="4" a="1"/>
  <c r="AH2005" i="4" s="1"/>
  <c r="AJ2215" i="4" a="1"/>
  <c r="AJ2215" i="4" s="1"/>
  <c r="AL1760" i="4" a="1"/>
  <c r="AL1760" i="4" s="1"/>
  <c r="AL2207" i="4" a="1"/>
  <c r="AL2207" i="4" s="1"/>
  <c r="AE2265" i="4"/>
  <c r="AL2653" i="4" a="1"/>
  <c r="AL2653" i="4" s="1"/>
  <c r="AH2641" i="4" a="1"/>
  <c r="AH2641" i="4" s="1"/>
  <c r="AE2823" i="4"/>
  <c r="AM2641" i="4" a="1"/>
  <c r="AM2641" i="4" s="1"/>
  <c r="AL2243" i="4" a="1"/>
  <c r="AL2243" i="4" s="1"/>
  <c r="AE2492" i="4"/>
  <c r="AF2303" i="4"/>
  <c r="AL173" i="4" a="1"/>
  <c r="AL173" i="4" s="1"/>
  <c r="AE2680" i="4"/>
  <c r="AF2680" i="4" s="1"/>
  <c r="AN2186" i="4" a="1"/>
  <c r="AN2186" i="4" s="1"/>
  <c r="AL2592" i="4" a="1"/>
  <c r="AL2592" i="4" s="1"/>
  <c r="AH1934" i="4" a="1"/>
  <c r="AH1934" i="4" s="1"/>
  <c r="AF1840" i="4"/>
  <c r="AE1412" i="4"/>
  <c r="AL828" i="4" a="1"/>
  <c r="AL828" i="4" s="1"/>
  <c r="AM828" i="4" a="1"/>
  <c r="AM828" i="4" s="1"/>
  <c r="AL1659" i="4" a="1"/>
  <c r="AL1659" i="4" s="1"/>
  <c r="AM365" i="4" a="1"/>
  <c r="AM365" i="4" s="1"/>
  <c r="AH1749" i="4" a="1"/>
  <c r="AH1749" i="4" s="1"/>
  <c r="AL120" i="4" a="1"/>
  <c r="AL120" i="4" s="1"/>
  <c r="AL886" i="4" a="1"/>
  <c r="AL886" i="4" s="1"/>
  <c r="AL2128" i="4" a="1"/>
  <c r="AL2128" i="4" s="1"/>
  <c r="AH2489" i="4" a="1"/>
  <c r="AH2489" i="4" s="1"/>
  <c r="AM2374" i="4" a="1"/>
  <c r="AM2374" i="4" s="1"/>
  <c r="AE1093" i="4"/>
  <c r="AE1986" i="4"/>
  <c r="AH18" i="4" a="1"/>
  <c r="AH18" i="4" s="1"/>
  <c r="AH1203" i="4" a="1"/>
  <c r="AH1203" i="4" s="1"/>
  <c r="AL647" i="4" a="1"/>
  <c r="AL647" i="4" s="1"/>
  <c r="AF647" i="4"/>
  <c r="AE404" i="4"/>
  <c r="AE1334" i="4"/>
  <c r="AF104" i="4"/>
  <c r="AH365" i="4" a="1"/>
  <c r="AH365" i="4" s="1"/>
  <c r="AF238" i="4"/>
  <c r="AJ238" i="4" s="1" a="1"/>
  <c r="AJ238" i="4" s="1"/>
  <c r="AE945" i="4"/>
  <c r="AL111" i="4" a="1"/>
  <c r="AL111" i="4" s="1"/>
  <c r="AE120" i="4"/>
  <c r="AL2265" i="4" a="1"/>
  <c r="AL2265" i="4" s="1"/>
  <c r="AL2579" i="4" a="1"/>
  <c r="AL2579" i="4" s="1"/>
  <c r="AL1143" i="4" a="1"/>
  <c r="AL1143" i="4" s="1"/>
  <c r="AM718" i="4" a="1"/>
  <c r="AM718" i="4" s="1"/>
  <c r="AF1177" i="4"/>
  <c r="AN1177" i="4" s="1" a="1"/>
  <c r="AN1177" i="4" s="1"/>
  <c r="AF2151" i="4"/>
  <c r="AH2128" i="4" a="1"/>
  <c r="AH2128" i="4" s="1"/>
  <c r="AL1674" i="4" a="1"/>
  <c r="AL1674" i="4" s="1"/>
  <c r="AE1053" i="4"/>
  <c r="AI2067" i="4" a="1"/>
  <c r="AI2067" i="4" s="1"/>
  <c r="AH1464" i="4" a="1"/>
  <c r="AH1464" i="4" s="1"/>
  <c r="AL18" i="4" a="1"/>
  <c r="AL18" i="4" s="1"/>
  <c r="AL2478" i="4" a="1"/>
  <c r="AL2478" i="4" s="1"/>
  <c r="AI2758" i="4" a="1"/>
  <c r="AI2758" i="4" s="1"/>
  <c r="AH589" i="4" a="1"/>
  <c r="AH589" i="4" s="1"/>
  <c r="AH133" i="4" a="1"/>
  <c r="AH133" i="4" s="1"/>
  <c r="AE955" i="4"/>
  <c r="AL1293" i="4" a="1"/>
  <c r="AL1293" i="4" s="1"/>
  <c r="AL1802" i="4" a="1"/>
  <c r="AL1802" i="4" s="1"/>
  <c r="AL907" i="4" a="1"/>
  <c r="AL907" i="4" s="1"/>
  <c r="AF293" i="4"/>
  <c r="AJ293" i="4" s="1" a="1"/>
  <c r="AJ293" i="4" s="1"/>
  <c r="AM377" i="4" a="1"/>
  <c r="AM377" i="4" s="1"/>
  <c r="AM851" i="4" a="1"/>
  <c r="AM851" i="4" s="1"/>
  <c r="AM2249" i="4" a="1"/>
  <c r="AM2249" i="4" s="1"/>
  <c r="AL2525" i="4" a="1"/>
  <c r="AL2525" i="4" s="1"/>
  <c r="AI2459" i="4" a="1"/>
  <c r="AI2459" i="4" s="1"/>
  <c r="AF2459" i="4"/>
  <c r="AF69" i="4"/>
  <c r="AJ69" i="4" s="1" a="1"/>
  <c r="AJ69" i="4" s="1"/>
  <c r="AM69" i="4" a="1"/>
  <c r="AM69" i="4" s="1"/>
  <c r="AI422" i="4" a="1"/>
  <c r="AI422" i="4" s="1"/>
  <c r="AF422" i="4"/>
  <c r="AJ422" i="4" s="1" a="1"/>
  <c r="AJ422" i="4" s="1"/>
  <c r="AE1507" i="4"/>
  <c r="AL1507" i="4" a="1"/>
  <c r="AL1507" i="4" s="1"/>
  <c r="AE795" i="4"/>
  <c r="AH795" i="4" a="1"/>
  <c r="AH795" i="4" s="1"/>
  <c r="AE2341" i="4"/>
  <c r="AH2341" i="4" a="1"/>
  <c r="AH2341" i="4" s="1"/>
  <c r="AH2439" i="4" a="1"/>
  <c r="AH2439" i="4" s="1"/>
  <c r="AL2439" i="4" a="1"/>
  <c r="AL2439" i="4" s="1"/>
  <c r="AH853" i="4" a="1"/>
  <c r="AH853" i="4" s="1"/>
  <c r="AL853" i="4" a="1"/>
  <c r="AL853" i="4" s="1"/>
  <c r="AH2180" i="4" a="1"/>
  <c r="AH2180" i="4" s="1"/>
  <c r="AE2180" i="4"/>
  <c r="AI2180" i="4" s="1" a="1"/>
  <c r="AI2180" i="4" s="1"/>
  <c r="AL1182" i="4" a="1"/>
  <c r="AL1182" i="4" s="1"/>
  <c r="AH1182" i="4" a="1"/>
  <c r="AH1182" i="4" s="1"/>
  <c r="AE1472" i="4"/>
  <c r="AH1472" i="4" a="1"/>
  <c r="AH1472" i="4" s="1"/>
  <c r="AF768" i="4"/>
  <c r="AH1087" i="4" a="1"/>
  <c r="AH1087" i="4" s="1"/>
  <c r="AM196" i="4" a="1"/>
  <c r="AM196" i="4" s="1"/>
  <c r="AF744" i="4"/>
  <c r="AE1620" i="4"/>
  <c r="AI1620" i="4" s="1" a="1"/>
  <c r="AI1620" i="4" s="1"/>
  <c r="AI1336" i="4" a="1"/>
  <c r="AI1336" i="4" s="1"/>
  <c r="AF1006" i="4"/>
  <c r="AI1028" i="4" a="1"/>
  <c r="AI1028" i="4" s="1"/>
  <c r="AL552" i="4" a="1"/>
  <c r="AL552" i="4" s="1"/>
  <c r="AM768" i="4" a="1"/>
  <c r="AM768" i="4" s="1"/>
  <c r="AL601" i="4" a="1"/>
  <c r="AL601" i="4" s="1"/>
  <c r="AH183" i="4" a="1"/>
  <c r="AH183" i="4" s="1"/>
  <c r="AM602" i="4" a="1"/>
  <c r="AM602" i="4" s="1"/>
  <c r="AH619" i="4" a="1"/>
  <c r="AH619" i="4" s="1"/>
  <c r="AF738" i="4"/>
  <c r="AJ738" i="4" s="1" a="1"/>
  <c r="AJ738" i="4" s="1"/>
  <c r="AI196" i="4" a="1"/>
  <c r="AI196" i="4" s="1"/>
  <c r="AH39" i="4" a="1"/>
  <c r="AH39" i="4" s="1"/>
  <c r="AL1620" i="4" a="1"/>
  <c r="AL1620" i="4" s="1"/>
  <c r="AI39" i="4" a="1"/>
  <c r="AI39" i="4" s="1"/>
  <c r="AL1940" i="4" a="1"/>
  <c r="AL1940" i="4" s="1"/>
  <c r="AE1940" i="4"/>
  <c r="AI1940" i="4" s="1" a="1"/>
  <c r="AI1940" i="4" s="1"/>
  <c r="AF963" i="4"/>
  <c r="AJ963" i="4" s="1" a="1"/>
  <c r="AJ963" i="4" s="1"/>
  <c r="AH1930" i="4" a="1"/>
  <c r="AH1930" i="4" s="1"/>
  <c r="AM1524" i="4" a="1"/>
  <c r="AM1524" i="4" s="1"/>
  <c r="AH1673" i="4" a="1"/>
  <c r="AH1673" i="4" s="1"/>
  <c r="AM2719" i="4" a="1"/>
  <c r="AM2719" i="4" s="1"/>
  <c r="AM293" i="4" a="1"/>
  <c r="AM293" i="4" s="1"/>
  <c r="AH377" i="4" a="1"/>
  <c r="AH377" i="4" s="1"/>
  <c r="AI377" i="4" a="1"/>
  <c r="AI377" i="4" s="1"/>
  <c r="AM422" i="4" a="1"/>
  <c r="AM422" i="4" s="1"/>
  <c r="AH833" i="4" a="1"/>
  <c r="AH833" i="4" s="1"/>
  <c r="AM1781" i="4" a="1"/>
  <c r="AM1781" i="4" s="1"/>
  <c r="AL2833" i="4" a="1"/>
  <c r="AL2833" i="4" s="1"/>
  <c r="AH2525" i="4" a="1"/>
  <c r="AH2525" i="4" s="1"/>
  <c r="AE1957" i="4"/>
  <c r="AE2635" i="4"/>
  <c r="AH2635" i="4" a="1"/>
  <c r="AH2635" i="4" s="1"/>
  <c r="AL2635" i="4" a="1"/>
  <c r="AL2635" i="4" s="1"/>
  <c r="AE1736" i="4"/>
  <c r="AM1736" i="4" s="1" a="1"/>
  <c r="AM1736" i="4" s="1"/>
  <c r="AH1736" i="4" a="1"/>
  <c r="AH1736" i="4" s="1"/>
  <c r="AL1736" i="4" a="1"/>
  <c r="AL1736" i="4" s="1"/>
  <c r="AI735" i="4" a="1"/>
  <c r="AI735" i="4" s="1"/>
  <c r="AM735" i="4" a="1"/>
  <c r="AM735" i="4" s="1"/>
  <c r="AF735" i="4"/>
  <c r="AE1198" i="4"/>
  <c r="AI1198" i="4" s="1" a="1"/>
  <c r="AI1198" i="4" s="1"/>
  <c r="AH1198" i="4" a="1"/>
  <c r="AH1198" i="4" s="1"/>
  <c r="AL1198" i="4" a="1"/>
  <c r="AL1198" i="4" s="1"/>
  <c r="AH2166" i="4" a="1"/>
  <c r="AH2166" i="4" s="1"/>
  <c r="AL2166" i="4" a="1"/>
  <c r="AL2166" i="4" s="1"/>
  <c r="AE2166" i="4"/>
  <c r="AM2166" i="4" s="1" a="1"/>
  <c r="AM2166" i="4" s="1"/>
  <c r="AF2462" i="4"/>
  <c r="AJ2462" i="4" s="1" a="1"/>
  <c r="AJ2462" i="4" s="1"/>
  <c r="AI2462" i="4" a="1"/>
  <c r="AI2462" i="4" s="1"/>
  <c r="AE2355" i="4"/>
  <c r="AH2355" i="4" a="1"/>
  <c r="AH2355" i="4" s="1"/>
  <c r="AH1661" i="4" a="1"/>
  <c r="AH1661" i="4" s="1"/>
  <c r="AE1661" i="4"/>
  <c r="AM1661" i="4" s="1" a="1"/>
  <c r="AM1661" i="4" s="1"/>
  <c r="AL1661" i="4" a="1"/>
  <c r="AL1661" i="4" s="1"/>
  <c r="AE2043" i="4"/>
  <c r="AH2043" i="4" a="1"/>
  <c r="AH2043" i="4" s="1"/>
  <c r="AE2769" i="4"/>
  <c r="AH2769" i="4" a="1"/>
  <c r="AH2769" i="4" s="1"/>
  <c r="AL2769" i="4" a="1"/>
  <c r="AL2769" i="4" s="1"/>
  <c r="AE1181" i="4"/>
  <c r="AI1181" i="4" s="1" a="1"/>
  <c r="AI1181" i="4" s="1"/>
  <c r="AH1181" i="4" a="1"/>
  <c r="AH1181" i="4" s="1"/>
  <c r="AL1181" i="4" a="1"/>
  <c r="AL1181" i="4" s="1"/>
  <c r="AE2182" i="4"/>
  <c r="AH2182" i="4" a="1"/>
  <c r="AH2182" i="4" s="1"/>
  <c r="AL1460" i="4" a="1"/>
  <c r="AL1460" i="4" s="1"/>
  <c r="AH1460" i="4" a="1"/>
  <c r="AH1460" i="4" s="1"/>
  <c r="AL1284" i="4" a="1"/>
  <c r="AL1284" i="4" s="1"/>
  <c r="AE1284" i="4"/>
  <c r="AE2363" i="4"/>
  <c r="AL2363" i="4" a="1"/>
  <c r="AL2363" i="4" s="1"/>
  <c r="AH2363" i="4" a="1"/>
  <c r="AH2363" i="4" s="1"/>
  <c r="AM1028" i="4" a="1"/>
  <c r="AM1028" i="4" s="1"/>
  <c r="AL1100" i="4" a="1"/>
  <c r="AL1100" i="4" s="1"/>
  <c r="AL183" i="4" a="1"/>
  <c r="AL183" i="4" s="1"/>
  <c r="AH738" i="4" a="1"/>
  <c r="AH738" i="4" s="1"/>
  <c r="AL1930" i="4" a="1"/>
  <c r="AL1930" i="4" s="1"/>
  <c r="AI1524" i="4" a="1"/>
  <c r="AI1524" i="4" s="1"/>
  <c r="AL461" i="4" a="1"/>
  <c r="AL461" i="4" s="1"/>
  <c r="AM1006" i="4" a="1"/>
  <c r="AM1006" i="4" s="1"/>
  <c r="AF461" i="4"/>
  <c r="AL1079" i="4" a="1"/>
  <c r="AL1079" i="4" s="1"/>
  <c r="AN1079" i="4" a="1"/>
  <c r="AN1079" i="4" s="1"/>
  <c r="AH601" i="4" a="1"/>
  <c r="AH601" i="4" s="1"/>
  <c r="AE578" i="4"/>
  <c r="AF578" i="4" s="1"/>
  <c r="AM738" i="4" a="1"/>
  <c r="AM738" i="4" s="1"/>
  <c r="AM619" i="4" a="1"/>
  <c r="AM619" i="4" s="1"/>
  <c r="AL780" i="4" a="1"/>
  <c r="AL780" i="4" s="1"/>
  <c r="AF39" i="4"/>
  <c r="AM963" i="4" a="1"/>
  <c r="AM963" i="4" s="1"/>
  <c r="AH293" i="4" a="1"/>
  <c r="AH293" i="4" s="1"/>
  <c r="AE907" i="4"/>
  <c r="AI907" i="4" s="1" a="1"/>
  <c r="AI907" i="4" s="1"/>
  <c r="AL377" i="4" a="1"/>
  <c r="AL377" i="4" s="1"/>
  <c r="AE833" i="4"/>
  <c r="AF833" i="4" s="1"/>
  <c r="AH2833" i="4" a="1"/>
  <c r="AH2833" i="4" s="1"/>
  <c r="AL2341" i="4" a="1"/>
  <c r="AL2341" i="4" s="1"/>
  <c r="AE2439" i="4"/>
  <c r="AH737" i="4" a="1"/>
  <c r="AH737" i="4" s="1"/>
  <c r="AH1284" i="4" a="1"/>
  <c r="AH1284" i="4" s="1"/>
  <c r="AL1852" i="4" a="1"/>
  <c r="AL1852" i="4" s="1"/>
  <c r="AE867" i="4"/>
  <c r="AL867" i="4" a="1"/>
  <c r="AL867" i="4" s="1"/>
  <c r="AE1164" i="4"/>
  <c r="AI1164" i="4" s="1" a="1"/>
  <c r="AI1164" i="4" s="1"/>
  <c r="AL1164" i="4" a="1"/>
  <c r="AL1164" i="4" s="1"/>
  <c r="AH2010" i="4" a="1"/>
  <c r="AH2010" i="4" s="1"/>
  <c r="AE2010" i="4"/>
  <c r="AL2010" i="4" a="1"/>
  <c r="AL2010" i="4" s="1"/>
  <c r="AH2660" i="4" a="1"/>
  <c r="AH2660" i="4" s="1"/>
  <c r="AL2660" i="4" a="1"/>
  <c r="AL2660" i="4" s="1"/>
  <c r="AE902" i="4"/>
  <c r="AH902" i="4" a="1"/>
  <c r="AH902" i="4" s="1"/>
  <c r="AL902" i="4" a="1"/>
  <c r="AL902" i="4" s="1"/>
  <c r="AH672" i="4" a="1"/>
  <c r="AH672" i="4" s="1"/>
  <c r="AL672" i="4" a="1"/>
  <c r="AL672" i="4" s="1"/>
  <c r="AE1217" i="4"/>
  <c r="AM1217" i="4" s="1" a="1"/>
  <c r="AM1217" i="4" s="1"/>
  <c r="AH1217" i="4" a="1"/>
  <c r="AH1217" i="4" s="1"/>
  <c r="AE307" i="4"/>
  <c r="AH307" i="4" a="1"/>
  <c r="AH307" i="4" s="1"/>
  <c r="AF2214" i="4"/>
  <c r="AI2214" i="4" a="1"/>
  <c r="AI2214" i="4" s="1"/>
  <c r="AM2214" i="4" a="1"/>
  <c r="AM2214" i="4" s="1"/>
  <c r="AE2170" i="4"/>
  <c r="AH2170" i="4" a="1"/>
  <c r="AH2170" i="4" s="1"/>
  <c r="AE2059" i="4"/>
  <c r="AL2059" i="4" a="1"/>
  <c r="AL2059" i="4" s="1"/>
  <c r="AH2059" i="4" a="1"/>
  <c r="AH2059" i="4" s="1"/>
  <c r="AE2261" i="4"/>
  <c r="AM2261" i="4" s="1" a="1"/>
  <c r="AM2261" i="4" s="1"/>
  <c r="AH2261" i="4" a="1"/>
  <c r="AH2261" i="4" s="1"/>
  <c r="AL2261" i="4" a="1"/>
  <c r="AL2261" i="4" s="1"/>
  <c r="AH1162" i="4" a="1"/>
  <c r="AH1162" i="4" s="1"/>
  <c r="AL1162" i="4" a="1"/>
  <c r="AL1162" i="4" s="1"/>
  <c r="AE1162" i="4"/>
  <c r="AI1162" i="4" s="1" a="1"/>
  <c r="AI1162" i="4" s="1"/>
  <c r="AF84" i="4"/>
  <c r="AN84" i="4" s="1" a="1"/>
  <c r="AN84" i="4" s="1"/>
  <c r="AM84" i="4" a="1"/>
  <c r="AM84" i="4" s="1"/>
  <c r="AI2829" i="4" a="1"/>
  <c r="AI2829" i="4" s="1"/>
  <c r="AM2829" i="4" a="1"/>
  <c r="AM2829" i="4" s="1"/>
  <c r="AE1460" i="4"/>
  <c r="AH2815" i="4" a="1"/>
  <c r="AH2815" i="4" s="1"/>
  <c r="AL2815" i="4" a="1"/>
  <c r="AL2815" i="4" s="1"/>
  <c r="AH2181" i="4" a="1"/>
  <c r="AH2181" i="4" s="1"/>
  <c r="AL2181" i="4" a="1"/>
  <c r="AL2181" i="4" s="1"/>
  <c r="AE2181" i="4"/>
  <c r="AH2249" i="4" a="1"/>
  <c r="AH2249" i="4" s="1"/>
  <c r="AL2249" i="4" a="1"/>
  <c r="AL2249" i="4" s="1"/>
  <c r="AH2485" i="4" a="1"/>
  <c r="AH2485" i="4" s="1"/>
  <c r="AE2485" i="4"/>
  <c r="AI2485" i="4" s="1" a="1"/>
  <c r="AI2485" i="4" s="1"/>
  <c r="AL2485" i="4" a="1"/>
  <c r="AL2485" i="4" s="1"/>
  <c r="AH1813" i="4" a="1"/>
  <c r="AH1813" i="4" s="1"/>
  <c r="AE1813" i="4"/>
  <c r="AF1813" i="4" s="1"/>
  <c r="AI2306" i="4" a="1"/>
  <c r="AI2306" i="4" s="1"/>
  <c r="AF2306" i="4"/>
  <c r="AJ2306" i="4" s="1" a="1"/>
  <c r="AJ2306" i="4" s="1"/>
  <c r="AM2306" i="4" a="1"/>
  <c r="AM2306" i="4" s="1"/>
  <c r="AE1567" i="4"/>
  <c r="AM1567" i="4" s="1" a="1"/>
  <c r="AM1567" i="4" s="1"/>
  <c r="AL1567" i="4" a="1"/>
  <c r="AL1567" i="4" s="1"/>
  <c r="AH1567" i="4" a="1"/>
  <c r="AH1567" i="4" s="1"/>
  <c r="AM1004" i="4" a="1"/>
  <c r="AM1004" i="4" s="1"/>
  <c r="AI1079" i="4" a="1"/>
  <c r="AI1079" i="4" s="1"/>
  <c r="AL39" i="4" a="1"/>
  <c r="AL39" i="4" s="1"/>
  <c r="AL2758" i="4" a="1"/>
  <c r="AL2758" i="4" s="1"/>
  <c r="AH461" i="4" a="1"/>
  <c r="AH461" i="4" s="1"/>
  <c r="AM740" i="4" a="1"/>
  <c r="AM740" i="4" s="1"/>
  <c r="AH1079" i="4" a="1"/>
  <c r="AH1079" i="4" s="1"/>
  <c r="AE1057" i="4"/>
  <c r="AF1057" i="4" s="1"/>
  <c r="AL773" i="4" a="1"/>
  <c r="AL773" i="4" s="1"/>
  <c r="AL578" i="4" a="1"/>
  <c r="AL578" i="4" s="1"/>
  <c r="AM133" i="4" a="1"/>
  <c r="AM133" i="4" s="1"/>
  <c r="AF1655" i="4"/>
  <c r="AL963" i="4" a="1"/>
  <c r="AL963" i="4" s="1"/>
  <c r="AL1524" i="4" a="1"/>
  <c r="AL1524" i="4" s="1"/>
  <c r="AL1252" i="4" a="1"/>
  <c r="AL1252" i="4" s="1"/>
  <c r="AJ1336" i="4" a="1"/>
  <c r="AJ1336" i="4" s="1"/>
  <c r="AL293" i="4" a="1"/>
  <c r="AL293" i="4" s="1"/>
  <c r="AF1930" i="4"/>
  <c r="AN1930" i="4" s="1" a="1"/>
  <c r="AN1930" i="4" s="1"/>
  <c r="AL328" i="4" a="1"/>
  <c r="AL328" i="4" s="1"/>
  <c r="AH1507" i="4" a="1"/>
  <c r="AH1507" i="4" s="1"/>
  <c r="AF866" i="4"/>
  <c r="AH2811" i="4" a="1"/>
  <c r="AH2811" i="4" s="1"/>
  <c r="AE853" i="4"/>
  <c r="AI853" i="4" s="1" a="1"/>
  <c r="AI853" i="4" s="1"/>
  <c r="AL1655" i="4" a="1"/>
  <c r="AL1655" i="4" s="1"/>
  <c r="AE737" i="4"/>
  <c r="AF843" i="4"/>
  <c r="AM843" i="4" a="1"/>
  <c r="AM843" i="4" s="1"/>
  <c r="AE1852" i="4"/>
  <c r="AI1852" i="4" s="1" a="1"/>
  <c r="AI1852" i="4" s="1"/>
  <c r="AE818" i="4"/>
  <c r="AF818" i="4" s="1"/>
  <c r="AL818" i="4" a="1"/>
  <c r="AL818" i="4" s="1"/>
  <c r="AE794" i="4"/>
  <c r="AF794" i="4" s="1"/>
  <c r="AH794" i="4" a="1"/>
  <c r="AH794" i="4" s="1"/>
  <c r="AL2346" i="4" a="1"/>
  <c r="AL2346" i="4" s="1"/>
  <c r="AH2440" i="4" a="1"/>
  <c r="AH2440" i="4" s="1"/>
  <c r="AE2440" i="4"/>
  <c r="AI2008" i="4" a="1"/>
  <c r="AI2008" i="4" s="1"/>
  <c r="AF2008" i="4"/>
  <c r="AF2342" i="4"/>
  <c r="AI2342" i="4" a="1"/>
  <c r="AI2342" i="4" s="1"/>
  <c r="AI2253" i="4" a="1"/>
  <c r="AI2253" i="4" s="1"/>
  <c r="AF2253" i="4"/>
  <c r="AE2844" i="4"/>
  <c r="AL2844" i="4" a="1"/>
  <c r="AL2844" i="4" s="1"/>
  <c r="AE1346" i="4"/>
  <c r="AL1346" i="4" a="1"/>
  <c r="AL1346" i="4" s="1"/>
  <c r="AH1346" i="4" a="1"/>
  <c r="AH1346" i="4" s="1"/>
  <c r="AM885" i="4" a="1"/>
  <c r="AM885" i="4" s="1"/>
  <c r="AF885" i="4"/>
  <c r="AN885" i="4" s="1" a="1"/>
  <c r="AN885" i="4" s="1"/>
  <c r="AN1781" i="4" a="1"/>
  <c r="AN1781" i="4" s="1"/>
  <c r="AJ1781" i="4" a="1"/>
  <c r="AJ1781" i="4" s="1"/>
  <c r="AF1922" i="4"/>
  <c r="AN1922" i="4" s="1" a="1"/>
  <c r="AN1922" i="4" s="1"/>
  <c r="AM1922" i="4" a="1"/>
  <c r="AM1922" i="4" s="1"/>
  <c r="AH2670" i="4" a="1"/>
  <c r="AH2670" i="4" s="1"/>
  <c r="AE2670" i="4"/>
  <c r="AE1183" i="4"/>
  <c r="AM1183" i="4" s="1" a="1"/>
  <c r="AM1183" i="4" s="1"/>
  <c r="AH1183" i="4" a="1"/>
  <c r="AH1183" i="4" s="1"/>
  <c r="AH635" i="4" a="1"/>
  <c r="AH635" i="4" s="1"/>
  <c r="AL635" i="4" a="1"/>
  <c r="AL635" i="4" s="1"/>
  <c r="AE2213" i="4"/>
  <c r="AH2213" i="4" a="1"/>
  <c r="AH2213" i="4" s="1"/>
  <c r="AL2213" i="4" a="1"/>
  <c r="AL2213" i="4" s="1"/>
  <c r="AE1001" i="4"/>
  <c r="AH1001" i="4" a="1"/>
  <c r="AH1001" i="4" s="1"/>
  <c r="AL1001" i="4" a="1"/>
  <c r="AL1001" i="4" s="1"/>
  <c r="AF2418" i="4"/>
  <c r="AI2418" i="4" a="1"/>
  <c r="AI2418" i="4" s="1"/>
  <c r="AH2623" i="4" a="1"/>
  <c r="AH2623" i="4" s="1"/>
  <c r="AE2623" i="4"/>
  <c r="AL2623" i="4" a="1"/>
  <c r="AL2623" i="4" s="1"/>
  <c r="AH2069" i="4" a="1"/>
  <c r="AH2069" i="4" s="1"/>
  <c r="AL2069" i="4" a="1"/>
  <c r="AL2069" i="4" s="1"/>
  <c r="AE2136" i="4"/>
  <c r="AH2136" i="4" a="1"/>
  <c r="AH2136" i="4" s="1"/>
  <c r="AL2136" i="4" a="1"/>
  <c r="AL2136" i="4" s="1"/>
  <c r="AH1187" i="4" a="1"/>
  <c r="AH1187" i="4" s="1"/>
  <c r="AE1187" i="4"/>
  <c r="AI1187" i="4" s="1" a="1"/>
  <c r="AI1187" i="4" s="1"/>
  <c r="AL1187" i="4" a="1"/>
  <c r="AL1187" i="4" s="1"/>
  <c r="AM461" i="4" a="1"/>
  <c r="AM461" i="4" s="1"/>
  <c r="AE552" i="4"/>
  <c r="AE1041" i="4"/>
  <c r="AM1041" i="4" s="1" a="1"/>
  <c r="AM1041" i="4" s="1"/>
  <c r="AH1100" i="4" a="1"/>
  <c r="AH1100" i="4" s="1"/>
  <c r="AM1100" i="4" a="1"/>
  <c r="AM1100" i="4" s="1"/>
  <c r="AE773" i="4"/>
  <c r="AI773" i="4" s="1" a="1"/>
  <c r="AI773" i="4" s="1"/>
  <c r="AE573" i="4"/>
  <c r="AL1066" i="4" a="1"/>
  <c r="AL1066" i="4" s="1"/>
  <c r="AF1066" i="4"/>
  <c r="AI602" i="4" a="1"/>
  <c r="AI602" i="4" s="1"/>
  <c r="AL744" i="4" a="1"/>
  <c r="AL744" i="4" s="1"/>
  <c r="AF619" i="4"/>
  <c r="AJ619" i="4" s="1" a="1"/>
  <c r="AJ619" i="4" s="1"/>
  <c r="AH780" i="4" a="1"/>
  <c r="AH780" i="4" s="1"/>
  <c r="AH2758" i="4" a="1"/>
  <c r="AH2758" i="4" s="1"/>
  <c r="AI740" i="4" a="1"/>
  <c r="AI740" i="4" s="1"/>
  <c r="AL768" i="4" a="1"/>
  <c r="AL768" i="4" s="1"/>
  <c r="AL1044" i="4" a="1"/>
  <c r="AL1044" i="4" s="1"/>
  <c r="AE1044" i="4"/>
  <c r="AI1100" i="4" a="1"/>
  <c r="AI1100" i="4" s="1"/>
  <c r="AH573" i="4" a="1"/>
  <c r="AH573" i="4" s="1"/>
  <c r="AH1066" i="4" a="1"/>
  <c r="AH1066" i="4" s="1"/>
  <c r="AL619" i="4" a="1"/>
  <c r="AL619" i="4" s="1"/>
  <c r="AI133" i="4" a="1"/>
  <c r="AI133" i="4" s="1"/>
  <c r="AH744" i="4" a="1"/>
  <c r="AH744" i="4" s="1"/>
  <c r="AH963" i="4" a="1"/>
  <c r="AH963" i="4" s="1"/>
  <c r="AH1524" i="4" a="1"/>
  <c r="AH1524" i="4" s="1"/>
  <c r="AH1252" i="4" a="1"/>
  <c r="AH1252" i="4" s="1"/>
  <c r="AH2719" i="4" a="1"/>
  <c r="AH2719" i="4" s="1"/>
  <c r="AI1930" i="4" a="1"/>
  <c r="AI1930" i="4" s="1"/>
  <c r="AH866" i="4" a="1"/>
  <c r="AH866" i="4" s="1"/>
  <c r="AL919" i="4" a="1"/>
  <c r="AL919" i="4" s="1"/>
  <c r="AL2553" i="4" a="1"/>
  <c r="AL2553" i="4" s="1"/>
  <c r="AM2442" i="4" a="1"/>
  <c r="AM2442" i="4" s="1"/>
  <c r="AH2804" i="4" a="1"/>
  <c r="AH2804" i="4" s="1"/>
  <c r="AE2811" i="4"/>
  <c r="AM2811" i="4" s="1" a="1"/>
  <c r="AM2811" i="4" s="1"/>
  <c r="AL1472" i="4" a="1"/>
  <c r="AL1472" i="4" s="1"/>
  <c r="AL844" i="4" a="1"/>
  <c r="AL844" i="4" s="1"/>
  <c r="AH844" i="4" a="1"/>
  <c r="AH844" i="4" s="1"/>
  <c r="AI289" i="4" a="1"/>
  <c r="AI289" i="4" s="1"/>
  <c r="AF289" i="4"/>
  <c r="AJ289" i="4" s="1" a="1"/>
  <c r="AJ289" i="4" s="1"/>
  <c r="AH863" i="4" a="1"/>
  <c r="AH863" i="4" s="1"/>
  <c r="AL863" i="4" a="1"/>
  <c r="AL863" i="4" s="1"/>
  <c r="AE2589" i="4"/>
  <c r="AH2589" i="4" a="1"/>
  <c r="AH2589" i="4" s="1"/>
  <c r="AF2602" i="4"/>
  <c r="AM2602" i="4" a="1"/>
  <c r="AM2602" i="4" s="1"/>
  <c r="AE1712" i="4"/>
  <c r="AM1712" i="4" s="1" a="1"/>
  <c r="AM1712" i="4" s="1"/>
  <c r="AH1712" i="4" a="1"/>
  <c r="AH1712" i="4" s="1"/>
  <c r="AH2346" i="4" a="1"/>
  <c r="AH2346" i="4" s="1"/>
  <c r="AL2180" i="4" a="1"/>
  <c r="AL2180" i="4" s="1"/>
  <c r="AM2242" i="4" a="1"/>
  <c r="AM2242" i="4" s="1"/>
  <c r="AF2242" i="4"/>
  <c r="AJ2242" i="4" s="1" a="1"/>
  <c r="AJ2242" i="4" s="1"/>
  <c r="AE2514" i="4"/>
  <c r="AL2514" i="4" a="1"/>
  <c r="AL2514" i="4" s="1"/>
  <c r="AE2370" i="4"/>
  <c r="AH2370" i="4" a="1"/>
  <c r="AH2370" i="4" s="1"/>
  <c r="AH1920" i="4" a="1"/>
  <c r="AH1920" i="4" s="1"/>
  <c r="AL1920" i="4" a="1"/>
  <c r="AL1920" i="4" s="1"/>
  <c r="AE1920" i="4"/>
  <c r="AM1920" i="4" s="1" a="1"/>
  <c r="AM1920" i="4" s="1"/>
  <c r="AE1672" i="4"/>
  <c r="AH1672" i="4" a="1"/>
  <c r="AH1672" i="4" s="1"/>
  <c r="AE859" i="4"/>
  <c r="AH859" i="4" a="1"/>
  <c r="AH859" i="4" s="1"/>
  <c r="AH881" i="4" a="1"/>
  <c r="AH881" i="4" s="1"/>
  <c r="AL881" i="4" a="1"/>
  <c r="AL881" i="4" s="1"/>
  <c r="AI928" i="4" a="1"/>
  <c r="AI928" i="4" s="1"/>
  <c r="AM928" i="4" a="1"/>
  <c r="AM928" i="4" s="1"/>
  <c r="AH2259" i="4" a="1"/>
  <c r="AH2259" i="4" s="1"/>
  <c r="AL2259" i="4" a="1"/>
  <c r="AL2259" i="4" s="1"/>
  <c r="AE2646" i="4"/>
  <c r="AL2646" i="4" a="1"/>
  <c r="AL2646" i="4" s="1"/>
  <c r="AI2522" i="4" a="1"/>
  <c r="AI2522" i="4" s="1"/>
  <c r="AF2522" i="4"/>
  <c r="AE1820" i="4"/>
  <c r="AH1820" i="4" a="1"/>
  <c r="AH1820" i="4" s="1"/>
  <c r="AH1655" i="4" a="1"/>
  <c r="AH1655" i="4" s="1"/>
  <c r="AE1560" i="4"/>
  <c r="AI1560" i="4" s="1" a="1"/>
  <c r="AI1560" i="4" s="1"/>
  <c r="AE1985" i="4"/>
  <c r="AM1985" i="4" s="1" a="1"/>
  <c r="AM1985" i="4" s="1"/>
  <c r="AL821" i="4" a="1"/>
  <c r="AL821" i="4" s="1"/>
  <c r="AH815" i="4" a="1"/>
  <c r="AH815" i="4" s="1"/>
  <c r="AL2092" i="4" a="1"/>
  <c r="AL2092" i="4" s="1"/>
  <c r="AF808" i="4"/>
  <c r="AJ808" i="4" s="1" a="1"/>
  <c r="AJ808" i="4" s="1"/>
  <c r="AH555" i="4" a="1"/>
  <c r="AH555" i="4" s="1"/>
  <c r="AE386" i="4"/>
  <c r="AM386" i="4" s="1" a="1"/>
  <c r="AM386" i="4" s="1"/>
  <c r="AL2548" i="4" a="1"/>
  <c r="AL2548" i="4" s="1"/>
  <c r="AE2548" i="4"/>
  <c r="AI2548" i="4" s="1" a="1"/>
  <c r="AI2548" i="4" s="1"/>
  <c r="AE438" i="4"/>
  <c r="AI438" i="4" s="1" a="1"/>
  <c r="AI438" i="4" s="1"/>
  <c r="AN2365" i="4" a="1"/>
  <c r="AN2365" i="4" s="1"/>
  <c r="AL386" i="4" a="1"/>
  <c r="AL386" i="4" s="1"/>
  <c r="AH2045" i="4" a="1"/>
  <c r="AH2045" i="4" s="1"/>
  <c r="AH808" i="4" a="1"/>
  <c r="AH808" i="4" s="1"/>
  <c r="AF286" i="4"/>
  <c r="AI286" i="4" a="1"/>
  <c r="AI286" i="4" s="1"/>
  <c r="AM286" i="4" a="1"/>
  <c r="AM286" i="4" s="1"/>
  <c r="AE1881" i="4"/>
  <c r="AM1881" i="4" s="1" a="1"/>
  <c r="AM1881" i="4" s="1"/>
  <c r="AH772" i="4" a="1"/>
  <c r="AH772" i="4" s="1"/>
  <c r="AL1551" i="4" a="1"/>
  <c r="AL1551" i="4" s="1"/>
  <c r="AH1583" i="4" a="1"/>
  <c r="AH1583" i="4" s="1"/>
  <c r="AE2668" i="4"/>
  <c r="AF2668" i="4" s="1"/>
  <c r="AL1291" i="4" a="1"/>
  <c r="AL1291" i="4" s="1"/>
  <c r="AH1501" i="4" a="1"/>
  <c r="AH1501" i="4" s="1"/>
  <c r="AH219" i="4" a="1"/>
  <c r="AH219" i="4" s="1"/>
  <c r="AI234" i="4" a="1"/>
  <c r="AI234" i="4" s="1"/>
  <c r="AH2233" i="4" a="1"/>
  <c r="AH2233" i="4" s="1"/>
  <c r="AE1641" i="4"/>
  <c r="AH1142" i="4" a="1"/>
  <c r="AH1142" i="4" s="1"/>
  <c r="AL1142" i="4" a="1"/>
  <c r="AL1142" i="4" s="1"/>
  <c r="AI1733" i="4" a="1"/>
  <c r="AI1733" i="4" s="1"/>
  <c r="AM1733" i="4" a="1"/>
  <c r="AM1733" i="4" s="1"/>
  <c r="AL2740" i="4" a="1"/>
  <c r="AL2740" i="4" s="1"/>
  <c r="AH2740" i="4" a="1"/>
  <c r="AH2740" i="4" s="1"/>
  <c r="AE2011" i="4"/>
  <c r="AL2011" i="4" a="1"/>
  <c r="AL2011" i="4" s="1"/>
  <c r="AH2011" i="4" a="1"/>
  <c r="AH2011" i="4" s="1"/>
  <c r="AI1677" i="4" a="1"/>
  <c r="AI1677" i="4" s="1"/>
  <c r="AF1677" i="4"/>
  <c r="AM1677" i="4" a="1"/>
  <c r="AM1677" i="4" s="1"/>
  <c r="AI2566" i="4" a="1"/>
  <c r="AI2566" i="4" s="1"/>
  <c r="AM2566" i="4" a="1"/>
  <c r="AM2566" i="4" s="1"/>
  <c r="AI2819" i="4" a="1"/>
  <c r="AI2819" i="4" s="1"/>
  <c r="AM2819" i="4" a="1"/>
  <c r="AM2819" i="4" s="1"/>
  <c r="AI2178" i="4" a="1"/>
  <c r="AI2178" i="4" s="1"/>
  <c r="AM2178" i="4" a="1"/>
  <c r="AM2178" i="4" s="1"/>
  <c r="AM2738" i="4" a="1"/>
  <c r="AM2738" i="4" s="1"/>
  <c r="AF2738" i="4"/>
  <c r="AE2392" i="4"/>
  <c r="AL2392" i="4" a="1"/>
  <c r="AL2392" i="4" s="1"/>
  <c r="AH2392" i="4" a="1"/>
  <c r="AH2392" i="4" s="1"/>
  <c r="AE2711" i="4"/>
  <c r="AL2711" i="4" a="1"/>
  <c r="AL2711" i="4" s="1"/>
  <c r="AE300" i="4"/>
  <c r="AF300" i="4" s="1"/>
  <c r="AH300" i="4" a="1"/>
  <c r="AH300" i="4" s="1"/>
  <c r="AL300" i="4" a="1"/>
  <c r="AL300" i="4" s="1"/>
  <c r="AI2233" i="4" a="1"/>
  <c r="AI2233" i="4" s="1"/>
  <c r="AM2233" i="4" a="1"/>
  <c r="AM2233" i="4" s="1"/>
  <c r="AF2233" i="4"/>
  <c r="AL2036" i="4" a="1"/>
  <c r="AL2036" i="4" s="1"/>
  <c r="AE2036" i="4"/>
  <c r="AI2036" i="4" s="1" a="1"/>
  <c r="AI2036" i="4" s="1"/>
  <c r="AH1434" i="4" a="1"/>
  <c r="AH1434" i="4" s="1"/>
  <c r="AE1434" i="4"/>
  <c r="AL1434" i="4" a="1"/>
  <c r="AL1434" i="4" s="1"/>
  <c r="AH2601" i="4" a="1"/>
  <c r="AH2601" i="4" s="1"/>
  <c r="AL2601" i="4" a="1"/>
  <c r="AL2601" i="4" s="1"/>
  <c r="AH2762" i="4" a="1"/>
  <c r="AH2762" i="4" s="1"/>
  <c r="AL2762" i="4" a="1"/>
  <c r="AL2762" i="4" s="1"/>
  <c r="AE2124" i="4"/>
  <c r="AH2124" i="4" a="1"/>
  <c r="AH2124" i="4" s="1"/>
  <c r="AL2124" i="4" a="1"/>
  <c r="AL2124" i="4" s="1"/>
  <c r="AE1724" i="4"/>
  <c r="AL1724" i="4" a="1"/>
  <c r="AL1724" i="4" s="1"/>
  <c r="AH1912" i="4" a="1"/>
  <c r="AH1912" i="4" s="1"/>
  <c r="AL1912" i="4" a="1"/>
  <c r="AL1912" i="4" s="1"/>
  <c r="AE2574" i="4"/>
  <c r="AH2574" i="4" a="1"/>
  <c r="AH2574" i="4" s="1"/>
  <c r="AE2361" i="4"/>
  <c r="AH2361" i="4" a="1"/>
  <c r="AH2361" i="4" s="1"/>
  <c r="AH2201" i="4" a="1"/>
  <c r="AH2201" i="4" s="1"/>
  <c r="AE2201" i="4"/>
  <c r="AM2201" i="4" s="1" a="1"/>
  <c r="AM2201" i="4" s="1"/>
  <c r="AL2201" i="4" a="1"/>
  <c r="AL2201" i="4" s="1"/>
  <c r="AH2254" i="4" a="1"/>
  <c r="AH2254" i="4" s="1"/>
  <c r="AE2254" i="4"/>
  <c r="AI2254" i="4" s="1" a="1"/>
  <c r="AI2254" i="4" s="1"/>
  <c r="AH2447" i="4" a="1"/>
  <c r="AH2447" i="4" s="1"/>
  <c r="AL2447" i="4" a="1"/>
  <c r="AL2447" i="4" s="1"/>
  <c r="AH2572" i="4" a="1"/>
  <c r="AH2572" i="4" s="1"/>
  <c r="AL2572" i="4" a="1"/>
  <c r="AL2572" i="4" s="1"/>
  <c r="AE2567" i="4"/>
  <c r="AL2567" i="4" a="1"/>
  <c r="AL2567" i="4" s="1"/>
  <c r="AH2567" i="4" a="1"/>
  <c r="AH2567" i="4" s="1"/>
  <c r="AE1812" i="4"/>
  <c r="AH1812" i="4" a="1"/>
  <c r="AH1812" i="4" s="1"/>
  <c r="AL1812" i="4" a="1"/>
  <c r="AL1812" i="4" s="1"/>
  <c r="AE1306" i="4"/>
  <c r="AL1306" i="4" a="1"/>
  <c r="AL1306" i="4" s="1"/>
  <c r="AH1306" i="4" a="1"/>
  <c r="AH1306" i="4" s="1"/>
  <c r="AH2417" i="4" a="1"/>
  <c r="AH2417" i="4" s="1"/>
  <c r="AL2417" i="4" a="1"/>
  <c r="AL2417" i="4" s="1"/>
  <c r="AE2417" i="4"/>
  <c r="AI2417" i="4" s="1" a="1"/>
  <c r="AI2417" i="4" s="1"/>
  <c r="AE2367" i="4"/>
  <c r="AH2367" i="4" a="1"/>
  <c r="AH2367" i="4" s="1"/>
  <c r="AH2301" i="4" a="1"/>
  <c r="AH2301" i="4" s="1"/>
  <c r="AL2301" i="4" a="1"/>
  <c r="AL2301" i="4" s="1"/>
  <c r="AE2301" i="4"/>
  <c r="AE1693" i="4"/>
  <c r="AL1693" i="4" a="1"/>
  <c r="AL1693" i="4" s="1"/>
  <c r="AE2683" i="4"/>
  <c r="AI2683" i="4" s="1" a="1"/>
  <c r="AI2683" i="4" s="1"/>
  <c r="AH2683" i="4" a="1"/>
  <c r="AH2683" i="4" s="1"/>
  <c r="AL2683" i="4" a="1"/>
  <c r="AL2683" i="4" s="1"/>
  <c r="AH2033" i="4" a="1"/>
  <c r="AH2033" i="4" s="1"/>
  <c r="AE2033" i="4"/>
  <c r="AM2033" i="4" s="1" a="1"/>
  <c r="AM2033" i="4" s="1"/>
  <c r="AH2359" i="4" a="1"/>
  <c r="AH2359" i="4" s="1"/>
  <c r="AE2359" i="4"/>
  <c r="AE2424" i="4"/>
  <c r="AH2424" i="4" a="1"/>
  <c r="AH2424" i="4" s="1"/>
  <c r="AH50" i="4" a="1"/>
  <c r="AH50" i="4" s="1"/>
  <c r="AE50" i="4"/>
  <c r="AL1810" i="4" a="1"/>
  <c r="AL1810" i="4" s="1"/>
  <c r="AE1810" i="4"/>
  <c r="AH1810" i="4" a="1"/>
  <c r="AH1810" i="4" s="1"/>
  <c r="AL760" i="4" a="1"/>
  <c r="AL760" i="4" s="1"/>
  <c r="AI753" i="4" a="1"/>
  <c r="AI753" i="4" s="1"/>
  <c r="AF753" i="4"/>
  <c r="AN753" i="4" s="1" a="1"/>
  <c r="AN753" i="4" s="1"/>
  <c r="AF1291" i="4"/>
  <c r="AL2738" i="4" a="1"/>
  <c r="AL2738" i="4" s="1"/>
  <c r="AF2819" i="4"/>
  <c r="AH2036" i="4" a="1"/>
  <c r="AH2036" i="4" s="1"/>
  <c r="AL2574" i="4" a="1"/>
  <c r="AL2574" i="4" s="1"/>
  <c r="AL2233" i="4" a="1"/>
  <c r="AL2233" i="4" s="1"/>
  <c r="AE2394" i="4"/>
  <c r="AI2394" i="4" s="1" a="1"/>
  <c r="AI2394" i="4" s="1"/>
  <c r="AL1882" i="4" a="1"/>
  <c r="AL1882" i="4" s="1"/>
  <c r="AL1748" i="4" a="1"/>
  <c r="AL1748" i="4" s="1"/>
  <c r="AE1748" i="4"/>
  <c r="AL2254" i="4" a="1"/>
  <c r="AL2254" i="4" s="1"/>
  <c r="AH1693" i="4" a="1"/>
  <c r="AH1693" i="4" s="1"/>
  <c r="AE560" i="4"/>
  <c r="AM560" i="4" s="1" a="1"/>
  <c r="AM560" i="4" s="1"/>
  <c r="AL560" i="4" a="1"/>
  <c r="AL560" i="4" s="1"/>
  <c r="AH560" i="4" a="1"/>
  <c r="AH560" i="4" s="1"/>
  <c r="AH1156" i="4" a="1"/>
  <c r="AH1156" i="4" s="1"/>
  <c r="AL1156" i="4" a="1"/>
  <c r="AL1156" i="4" s="1"/>
  <c r="AE1236" i="4"/>
  <c r="AL1236" i="4" a="1"/>
  <c r="AL1236" i="4" s="1"/>
  <c r="AH2738" i="4" a="1"/>
  <c r="AH2738" i="4" s="1"/>
  <c r="AH1882" i="4" a="1"/>
  <c r="AH1882" i="4" s="1"/>
  <c r="AL298" i="4" a="1"/>
  <c r="AL298" i="4" s="1"/>
  <c r="AH298" i="4" a="1"/>
  <c r="AH298" i="4" s="1"/>
  <c r="AH872" i="4" a="1"/>
  <c r="AH872" i="4" s="1"/>
  <c r="AE872" i="4"/>
  <c r="AI872" i="4" s="1" a="1"/>
  <c r="AI872" i="4" s="1"/>
  <c r="AM278" i="4" a="1"/>
  <c r="AM278" i="4" s="1"/>
  <c r="AF278" i="4"/>
  <c r="AJ278" i="4" s="1" a="1"/>
  <c r="AJ278" i="4" s="1"/>
  <c r="AE2650" i="4"/>
  <c r="AL2650" i="4" a="1"/>
  <c r="AL2650" i="4" s="1"/>
  <c r="AH2650" i="4" a="1"/>
  <c r="AH2650" i="4" s="1"/>
  <c r="AL1422" i="4" a="1"/>
  <c r="AL1422" i="4" s="1"/>
  <c r="AH1422" i="4" a="1"/>
  <c r="AH1422" i="4" s="1"/>
  <c r="AE1422" i="4"/>
  <c r="AM1422" i="4" s="1" a="1"/>
  <c r="AM1422" i="4" s="1"/>
  <c r="AL1635" i="4" a="1"/>
  <c r="AL1635" i="4" s="1"/>
  <c r="AE1635" i="4"/>
  <c r="AE1786" i="4"/>
  <c r="AH1786" i="4" a="1"/>
  <c r="AH1786" i="4" s="1"/>
  <c r="AL1786" i="4" a="1"/>
  <c r="AL1786" i="4" s="1"/>
  <c r="AH948" i="4" a="1"/>
  <c r="AH948" i="4" s="1"/>
  <c r="AE948" i="4"/>
  <c r="AL948" i="4" a="1"/>
  <c r="AL948" i="4" s="1"/>
  <c r="AH2768" i="4" a="1"/>
  <c r="AH2768" i="4" s="1"/>
  <c r="AL2768" i="4" a="1"/>
  <c r="AL2768" i="4" s="1"/>
  <c r="AE2596" i="4"/>
  <c r="AM2596" i="4" s="1" a="1"/>
  <c r="AM2596" i="4" s="1"/>
  <c r="AL2596" i="4" a="1"/>
  <c r="AL2596" i="4" s="1"/>
  <c r="AF2586" i="4"/>
  <c r="AN2586" i="4" s="1" a="1"/>
  <c r="AN2586" i="4" s="1"/>
  <c r="AI2586" i="4" a="1"/>
  <c r="AI2586" i="4" s="1"/>
  <c r="AM2219" i="4" a="1"/>
  <c r="AM2219" i="4" s="1"/>
  <c r="AI2219" i="4" a="1"/>
  <c r="AI2219" i="4" s="1"/>
  <c r="AH2277" i="4" a="1"/>
  <c r="AH2277" i="4" s="1"/>
  <c r="AE2277" i="4"/>
  <c r="AI2598" i="4" a="1"/>
  <c r="AI2598" i="4" s="1"/>
  <c r="AM2598" i="4" a="1"/>
  <c r="AM2598" i="4" s="1"/>
  <c r="AH2736" i="4" a="1"/>
  <c r="AH2736" i="4" s="1"/>
  <c r="AE2736" i="4"/>
  <c r="AE1129" i="4"/>
  <c r="AH1129" i="4" a="1"/>
  <c r="AH1129" i="4" s="1"/>
  <c r="AL1129" i="4" a="1"/>
  <c r="AL1129" i="4" s="1"/>
  <c r="AF1882" i="4"/>
  <c r="AJ1882" i="4" s="1" a="1"/>
  <c r="AJ1882" i="4" s="1"/>
  <c r="AI1704" i="4" a="1"/>
  <c r="AI1704" i="4" s="1"/>
  <c r="AL1966" i="4" a="1"/>
  <c r="AL1966" i="4" s="1"/>
  <c r="AE986" i="4"/>
  <c r="AI986" i="4" s="1" a="1"/>
  <c r="AI986" i="4" s="1"/>
  <c r="AI1291" i="4" a="1"/>
  <c r="AI1291" i="4" s="1"/>
  <c r="AL220" i="4" a="1"/>
  <c r="AL220" i="4" s="1"/>
  <c r="AF2685" i="4"/>
  <c r="AJ2685" i="4" s="1" a="1"/>
  <c r="AJ2685" i="4" s="1"/>
  <c r="AE2447" i="4"/>
  <c r="AF2178" i="4"/>
  <c r="AJ2178" i="4" s="1" a="1"/>
  <c r="AJ2178" i="4" s="1"/>
  <c r="AL2361" i="4" a="1"/>
  <c r="AL2361" i="4" s="1"/>
  <c r="AH1331" i="4" a="1"/>
  <c r="AH1331" i="4" s="1"/>
  <c r="AL1331" i="4" a="1"/>
  <c r="AL1331" i="4" s="1"/>
  <c r="AL2033" i="4" a="1"/>
  <c r="AL2033" i="4" s="1"/>
  <c r="AE2572" i="4"/>
  <c r="AH2297" i="4" a="1"/>
  <c r="AH2297" i="4" s="1"/>
  <c r="AL2297" i="4" a="1"/>
  <c r="AL2297" i="4" s="1"/>
  <c r="AE2630" i="4"/>
  <c r="AL2630" i="4" a="1"/>
  <c r="AL2630" i="4" s="1"/>
  <c r="AH2630" i="4" a="1"/>
  <c r="AH2630" i="4" s="1"/>
  <c r="AH2062" i="4" a="1"/>
  <c r="AH2062" i="4" s="1"/>
  <c r="AL2062" i="4" a="1"/>
  <c r="AL2062" i="4" s="1"/>
  <c r="AH2048" i="4" a="1"/>
  <c r="AH2048" i="4" s="1"/>
  <c r="AE2048" i="4"/>
  <c r="AL2048" i="4" a="1"/>
  <c r="AL2048" i="4" s="1"/>
  <c r="AH153" i="4" a="1"/>
  <c r="AH153" i="4" s="1"/>
  <c r="AE153" i="4"/>
  <c r="AH1144" i="4" a="1"/>
  <c r="AH1144" i="4" s="1"/>
  <c r="AL1144" i="4" a="1"/>
  <c r="AL1144" i="4" s="1"/>
  <c r="AE1144" i="4"/>
  <c r="AE2642" i="4"/>
  <c r="AH2642" i="4" a="1"/>
  <c r="AH2642" i="4" s="1"/>
  <c r="AL2642" i="4" a="1"/>
  <c r="AL2642" i="4" s="1"/>
  <c r="AH2275" i="4" a="1"/>
  <c r="AH2275" i="4" s="1"/>
  <c r="AL2275" i="4" a="1"/>
  <c r="AL2275" i="4" s="1"/>
  <c r="AI33" i="4" a="1"/>
  <c r="AI33" i="4" s="1"/>
  <c r="AF33" i="4"/>
  <c r="AM33" i="4" a="1"/>
  <c r="AM33" i="4" s="1"/>
  <c r="AE1033" i="4"/>
  <c r="AL1033" i="4" a="1"/>
  <c r="AL1033" i="4" s="1"/>
  <c r="AM1704" i="4" a="1"/>
  <c r="AM1704" i="4" s="1"/>
  <c r="AH2711" i="4" a="1"/>
  <c r="AH2711" i="4" s="1"/>
  <c r="AL986" i="4" a="1"/>
  <c r="AL986" i="4" s="1"/>
  <c r="AE395" i="4"/>
  <c r="AI395" i="4" s="1" a="1"/>
  <c r="AI395" i="4" s="1"/>
  <c r="AL404" i="4" a="1"/>
  <c r="AL404" i="4" s="1"/>
  <c r="AE1912" i="4"/>
  <c r="AI1912" i="4" s="1" a="1"/>
  <c r="AI1912" i="4" s="1"/>
  <c r="AJ234" i="4" a="1"/>
  <c r="AJ234" i="4" s="1"/>
  <c r="AL2359" i="4" a="1"/>
  <c r="AL2359" i="4" s="1"/>
  <c r="AL2367" i="4" a="1"/>
  <c r="AL2367" i="4" s="1"/>
  <c r="AL2424" i="4" a="1"/>
  <c r="AL2424" i="4" s="1"/>
  <c r="AL1466" i="4" a="1"/>
  <c r="AL1466" i="4" s="1"/>
  <c r="AH2792" i="4" a="1"/>
  <c r="AH2792" i="4" s="1"/>
  <c r="AE2792" i="4"/>
  <c r="AM2792" i="4" s="1" a="1"/>
  <c r="AM2792" i="4" s="1"/>
  <c r="AH2671" i="4" a="1"/>
  <c r="AH2671" i="4" s="1"/>
  <c r="AE2671" i="4"/>
  <c r="AE2206" i="4"/>
  <c r="AH2206" i="4" a="1"/>
  <c r="AH2206" i="4" s="1"/>
  <c r="AL2206" i="4" a="1"/>
  <c r="AL2206" i="4" s="1"/>
  <c r="AE2645" i="4"/>
  <c r="AL2645" i="4" a="1"/>
  <c r="AL2645" i="4" s="1"/>
  <c r="AI718" i="4" a="1"/>
  <c r="AI718" i="4" s="1"/>
  <c r="AE2154" i="4"/>
  <c r="AI2154" i="4" s="1" a="1"/>
  <c r="AI2154" i="4" s="1"/>
  <c r="AH2279" i="4" a="1"/>
  <c r="AH2279" i="4" s="1"/>
  <c r="AF2346" i="4"/>
  <c r="AN2346" i="4" s="1" a="1"/>
  <c r="AN2346" i="4" s="1"/>
  <c r="AL2685" i="4" a="1"/>
  <c r="AL2685" i="4" s="1"/>
  <c r="AH2511" i="4" a="1"/>
  <c r="AH2511" i="4" s="1"/>
  <c r="AH2002" i="4" a="1"/>
  <c r="AH2002" i="4" s="1"/>
  <c r="AH2187" i="4" a="1"/>
  <c r="AH2187" i="4" s="1"/>
  <c r="AL2467" i="4" a="1"/>
  <c r="AL2467" i="4" s="1"/>
  <c r="AJ2594" i="4" a="1"/>
  <c r="AJ2594" i="4" s="1"/>
  <c r="AH2566" i="4" a="1"/>
  <c r="AH2566" i="4" s="1"/>
  <c r="AE2464" i="4"/>
  <c r="AH2701" i="4" a="1"/>
  <c r="AH2701" i="4" s="1"/>
  <c r="AM2592" i="4" a="1"/>
  <c r="AM2592" i="4" s="1"/>
  <c r="AE2636" i="4"/>
  <c r="AL2120" i="4" a="1"/>
  <c r="AL2120" i="4" s="1"/>
  <c r="AL276" i="4" a="1"/>
  <c r="AL276" i="4" s="1"/>
  <c r="AL2154" i="4" a="1"/>
  <c r="AL2154" i="4" s="1"/>
  <c r="AL2279" i="4" a="1"/>
  <c r="AL2279" i="4" s="1"/>
  <c r="AL2317" i="4" a="1"/>
  <c r="AL2317" i="4" s="1"/>
  <c r="AF2305" i="4"/>
  <c r="AE973" i="4"/>
  <c r="AF973" i="4" s="1"/>
  <c r="AJ973" i="4" s="1" a="1"/>
  <c r="AJ973" i="4" s="1"/>
  <c r="AH2685" i="4" a="1"/>
  <c r="AH2685" i="4" s="1"/>
  <c r="AL1677" i="4" a="1"/>
  <c r="AL1677" i="4" s="1"/>
  <c r="AE2187" i="4"/>
  <c r="AH2467" i="4" a="1"/>
  <c r="AH2467" i="4" s="1"/>
  <c r="AL2701" i="4" a="1"/>
  <c r="AL2701" i="4" s="1"/>
  <c r="AH2687" i="4" a="1"/>
  <c r="AH2687" i="4" s="1"/>
  <c r="AI2592" i="4" a="1"/>
  <c r="AI2592" i="4" s="1"/>
  <c r="AE2806" i="4"/>
  <c r="AM2806" i="4" s="1" a="1"/>
  <c r="AM2806" i="4" s="1"/>
  <c r="AF2258" i="4"/>
  <c r="AN2592" i="4" a="1"/>
  <c r="AN2592" i="4" s="1"/>
  <c r="AH2120" i="4" a="1"/>
  <c r="AH2120" i="4" s="1"/>
  <c r="AH2317" i="4" a="1"/>
  <c r="AH2317" i="4" s="1"/>
  <c r="AM2305" i="4" a="1"/>
  <c r="AM2305" i="4" s="1"/>
  <c r="AL367" i="4" a="1"/>
  <c r="AL367" i="4" s="1"/>
  <c r="AH1677" i="4" a="1"/>
  <c r="AH1677" i="4" s="1"/>
  <c r="AH908" i="4" a="1"/>
  <c r="AH908" i="4" s="1"/>
  <c r="AM2346" i="4" a="1"/>
  <c r="AM2346" i="4" s="1"/>
  <c r="AE276" i="4"/>
  <c r="AI276" i="4" s="1" a="1"/>
  <c r="AI276" i="4" s="1"/>
  <c r="AL973" i="4" a="1"/>
  <c r="AL973" i="4" s="1"/>
  <c r="AH2464" i="4" a="1"/>
  <c r="AH2464" i="4" s="1"/>
  <c r="AN2851" i="4" a="1"/>
  <c r="AN2851" i="4" s="1"/>
  <c r="AJ2851" i="4" a="1"/>
  <c r="AJ2851" i="4" s="1"/>
  <c r="AJ2848" i="4" a="1"/>
  <c r="AJ2848" i="4" s="1"/>
  <c r="AN2848" i="4" a="1"/>
  <c r="AN2848" i="4" s="1"/>
  <c r="AM2847" i="4" a="1"/>
  <c r="AM2847" i="4" s="1"/>
  <c r="AI2847" i="4" a="1"/>
  <c r="AI2847" i="4" s="1"/>
  <c r="AF2847" i="4"/>
  <c r="AM2849" i="4" a="1"/>
  <c r="AM2849" i="4" s="1"/>
  <c r="AI2849" i="4" a="1"/>
  <c r="AI2849" i="4" s="1"/>
  <c r="AF2849" i="4"/>
  <c r="AN2853" i="4" a="1"/>
  <c r="AN2853" i="4" s="1"/>
  <c r="AJ2853" i="4" a="1"/>
  <c r="AJ2853" i="4" s="1"/>
  <c r="AJ2852" i="4" a="1"/>
  <c r="AJ2852" i="4" s="1"/>
  <c r="AN2852" i="4" a="1"/>
  <c r="AN2852" i="4" s="1"/>
  <c r="AE2276" i="4"/>
  <c r="AM2276" i="4" s="1" a="1"/>
  <c r="AM2276" i="4" s="1"/>
  <c r="AH2276" i="4" a="1"/>
  <c r="AH2276" i="4" s="1"/>
  <c r="AL2755" i="4" a="1"/>
  <c r="AL2755" i="4" s="1"/>
  <c r="AE2755" i="4"/>
  <c r="AM2755" i="4" s="1" a="1"/>
  <c r="AM2755" i="4" s="1"/>
  <c r="AE800" i="4"/>
  <c r="AL800" i="4" a="1"/>
  <c r="AL800" i="4" s="1"/>
  <c r="AH800" i="4" a="1"/>
  <c r="AH800" i="4" s="1"/>
  <c r="AH1981" i="4" a="1"/>
  <c r="AH1981" i="4" s="1"/>
  <c r="AE1981" i="4"/>
  <c r="AL1981" i="4" a="1"/>
  <c r="AL1981" i="4" s="1"/>
  <c r="AE2456" i="4"/>
  <c r="AF2456" i="4" s="1"/>
  <c r="AH2456" i="4" a="1"/>
  <c r="AH2456" i="4" s="1"/>
  <c r="AL2456" i="4" a="1"/>
  <c r="AL2456" i="4" s="1"/>
  <c r="AH1734" i="4" a="1"/>
  <c r="AH1734" i="4" s="1"/>
  <c r="AE1734" i="4"/>
  <c r="AE660" i="4"/>
  <c r="AH660" i="4" a="1"/>
  <c r="AH660" i="4" s="1"/>
  <c r="AL660" i="4" a="1"/>
  <c r="AL660" i="4" s="1"/>
  <c r="AH2744" i="4" a="1"/>
  <c r="AH2744" i="4" s="1"/>
  <c r="AL2744" i="4" a="1"/>
  <c r="AL2744" i="4" s="1"/>
  <c r="AE2744" i="4"/>
  <c r="AF2744" i="4" s="1"/>
  <c r="AE891" i="4"/>
  <c r="AI891" i="4" s="1" a="1"/>
  <c r="AI891" i="4" s="1"/>
  <c r="AH891" i="4" a="1"/>
  <c r="AH891" i="4" s="1"/>
  <c r="AH1013" i="4" a="1"/>
  <c r="AH1013" i="4" s="1"/>
  <c r="AL1013" i="4" a="1"/>
  <c r="AL1013" i="4" s="1"/>
  <c r="AH439" i="4" a="1"/>
  <c r="AH439" i="4" s="1"/>
  <c r="AL439" i="4" a="1"/>
  <c r="AL439" i="4" s="1"/>
  <c r="AE439" i="4"/>
  <c r="AM439" i="4" s="1" a="1"/>
  <c r="AM439" i="4" s="1"/>
  <c r="AE115" i="4"/>
  <c r="AL115" i="4" a="1"/>
  <c r="AL115" i="4" s="1"/>
  <c r="AE2337" i="4"/>
  <c r="AI2337" i="4" s="1" a="1"/>
  <c r="AI2337" i="4" s="1"/>
  <c r="AH2337" i="4" a="1"/>
  <c r="AH2337" i="4" s="1"/>
  <c r="AL2337" i="4" a="1"/>
  <c r="AL2337" i="4" s="1"/>
  <c r="AH2421" i="4" a="1"/>
  <c r="AH2421" i="4" s="1"/>
  <c r="AL2421" i="4" a="1"/>
  <c r="AL2421" i="4" s="1"/>
  <c r="AH1150" i="4" a="1"/>
  <c r="AH1150" i="4" s="1"/>
  <c r="AH458" i="4" a="1"/>
  <c r="AH458" i="4" s="1"/>
  <c r="AF458" i="4"/>
  <c r="AJ458" i="4" s="1" a="1"/>
  <c r="AJ458" i="4" s="1"/>
  <c r="AL534" i="4" a="1"/>
  <c r="AL534" i="4" s="1"/>
  <c r="AL1088" i="4" a="1"/>
  <c r="AL1088" i="4" s="1"/>
  <c r="AM175" i="4" a="1"/>
  <c r="AM175" i="4" s="1"/>
  <c r="AF1113" i="4"/>
  <c r="AN1113" i="4" s="1" a="1"/>
  <c r="AN1113" i="4" s="1"/>
  <c r="AM1093" i="4" a="1"/>
  <c r="AM1093" i="4" s="1"/>
  <c r="AH492" i="4" a="1"/>
  <c r="AH492" i="4" s="1"/>
  <c r="AH529" i="4" a="1"/>
  <c r="AH529" i="4" s="1"/>
  <c r="AF1901" i="4"/>
  <c r="AN1901" i="4" s="1" a="1"/>
  <c r="AN1901" i="4" s="1"/>
  <c r="AI1538" i="4" a="1"/>
  <c r="AI1538" i="4" s="1"/>
  <c r="AL1493" i="4" a="1"/>
  <c r="AL1493" i="4" s="1"/>
  <c r="AN966" i="4" a="1"/>
  <c r="AN966" i="4" s="1"/>
  <c r="AL2276" i="4" a="1"/>
  <c r="AL2276" i="4" s="1"/>
  <c r="AL738" i="4" a="1"/>
  <c r="AL738" i="4" s="1"/>
  <c r="AF270" i="4"/>
  <c r="AN270" i="4" s="1" a="1"/>
  <c r="AN270" i="4" s="1"/>
  <c r="AM270" i="4" a="1"/>
  <c r="AM270" i="4" s="1"/>
  <c r="AI270" i="4" a="1"/>
  <c r="AI270" i="4" s="1"/>
  <c r="AL255" i="4" a="1"/>
  <c r="AL255" i="4" s="1"/>
  <c r="AE255" i="4"/>
  <c r="AM255" i="4" s="1" a="1"/>
  <c r="AM255" i="4" s="1"/>
  <c r="AL1197" i="4" a="1"/>
  <c r="AL1197" i="4" s="1"/>
  <c r="AE1197" i="4"/>
  <c r="AM1197" i="4" s="1" a="1"/>
  <c r="AM1197" i="4" s="1"/>
  <c r="AE697" i="4"/>
  <c r="AH697" i="4" a="1"/>
  <c r="AH697" i="4" s="1"/>
  <c r="AE2599" i="4"/>
  <c r="AL2599" i="4" a="1"/>
  <c r="AL2599" i="4" s="1"/>
  <c r="AH2599" i="4" a="1"/>
  <c r="AH2599" i="4" s="1"/>
  <c r="AE2610" i="4"/>
  <c r="AL2610" i="4" a="1"/>
  <c r="AL2610" i="4" s="1"/>
  <c r="AE2517" i="4"/>
  <c r="AL2517" i="4" a="1"/>
  <c r="AL2517" i="4" s="1"/>
  <c r="AH2517" i="4" a="1"/>
  <c r="AH2517" i="4" s="1"/>
  <c r="AE2395" i="4"/>
  <c r="AH2395" i="4" a="1"/>
  <c r="AH2395" i="4" s="1"/>
  <c r="AL2395" i="4" a="1"/>
  <c r="AL2395" i="4" s="1"/>
  <c r="AE2382" i="4"/>
  <c r="AI2382" i="4" s="1" a="1"/>
  <c r="AI2382" i="4" s="1"/>
  <c r="AH2382" i="4" a="1"/>
  <c r="AH2382" i="4" s="1"/>
  <c r="AI2511" i="4" a="1"/>
  <c r="AI2511" i="4" s="1"/>
  <c r="AF2511" i="4"/>
  <c r="AM2511" i="4" a="1"/>
  <c r="AM2511" i="4" s="1"/>
  <c r="AH2135" i="4" a="1"/>
  <c r="AH2135" i="4" s="1"/>
  <c r="AE2135" i="4"/>
  <c r="AI2135" i="4" s="1" a="1"/>
  <c r="AI2135" i="4" s="1"/>
  <c r="AL2135" i="4" a="1"/>
  <c r="AL2135" i="4" s="1"/>
  <c r="AI651" i="4" a="1"/>
  <c r="AI651" i="4" s="1"/>
  <c r="AM651" i="4" a="1"/>
  <c r="AM651" i="4" s="1"/>
  <c r="AF651" i="4"/>
  <c r="AJ651" i="4" s="1" a="1"/>
  <c r="AJ651" i="4" s="1"/>
  <c r="AH408" i="4" a="1"/>
  <c r="AH408" i="4" s="1"/>
  <c r="AL408" i="4" a="1"/>
  <c r="AL408" i="4" s="1"/>
  <c r="AH2777" i="4" a="1"/>
  <c r="AH2777" i="4" s="1"/>
  <c r="AL2777" i="4" a="1"/>
  <c r="AL2777" i="4" s="1"/>
  <c r="AE2777" i="4"/>
  <c r="AH1271" i="4" a="1"/>
  <c r="AH1271" i="4" s="1"/>
  <c r="AE1271" i="4"/>
  <c r="AI1271" i="4" s="1" a="1"/>
  <c r="AI1271" i="4" s="1"/>
  <c r="AF961" i="4"/>
  <c r="AJ961" i="4" s="1" a="1"/>
  <c r="AJ961" i="4" s="1"/>
  <c r="AI961" i="4" a="1"/>
  <c r="AI961" i="4" s="1"/>
  <c r="AE2468" i="4"/>
  <c r="AH2468" i="4" a="1"/>
  <c r="AH2468" i="4" s="1"/>
  <c r="AE247" i="4"/>
  <c r="AH247" i="4" a="1"/>
  <c r="AH247" i="4" s="1"/>
  <c r="AL2655" i="4" a="1"/>
  <c r="AL2655" i="4" s="1"/>
  <c r="AH2655" i="4" a="1"/>
  <c r="AH2655" i="4" s="1"/>
  <c r="AE2655" i="4"/>
  <c r="AF545" i="4"/>
  <c r="AH534" i="4" a="1"/>
  <c r="AH534" i="4" s="1"/>
  <c r="AF175" i="4"/>
  <c r="AJ175" i="4" s="1" a="1"/>
  <c r="AJ175" i="4" s="1"/>
  <c r="AL1058" i="4" a="1"/>
  <c r="AL1058" i="4" s="1"/>
  <c r="AM1901" i="4" a="1"/>
  <c r="AM1901" i="4" s="1"/>
  <c r="AH1493" i="4" a="1"/>
  <c r="AH1493" i="4" s="1"/>
  <c r="AI1471" i="4" a="1"/>
  <c r="AI1471" i="4" s="1"/>
  <c r="AF2201" i="4"/>
  <c r="AI2201" i="4" a="1"/>
  <c r="AI2201" i="4" s="1"/>
  <c r="AF2467" i="4"/>
  <c r="AI2467" i="4" a="1"/>
  <c r="AI2467" i="4" s="1"/>
  <c r="AL2164" i="4" a="1"/>
  <c r="AL2164" i="4" s="1"/>
  <c r="AE2164" i="4"/>
  <c r="AF2164" i="4" s="1"/>
  <c r="AE2561" i="4"/>
  <c r="AL2561" i="4" a="1"/>
  <c r="AL2561" i="4" s="1"/>
  <c r="AH526" i="4" a="1"/>
  <c r="AH526" i="4" s="1"/>
  <c r="AE526" i="4"/>
  <c r="AE1956" i="4"/>
  <c r="AH1956" i="4" a="1"/>
  <c r="AH1956" i="4" s="1"/>
  <c r="AL1956" i="4" a="1"/>
  <c r="AL1956" i="4" s="1"/>
  <c r="AE476" i="4"/>
  <c r="AM476" i="4" s="1" a="1"/>
  <c r="AM476" i="4" s="1"/>
  <c r="AH476" i="4" a="1"/>
  <c r="AH476" i="4" s="1"/>
  <c r="AL476" i="4" a="1"/>
  <c r="AL476" i="4" s="1"/>
  <c r="AL1895" i="4" a="1"/>
  <c r="AL1895" i="4" s="1"/>
  <c r="AE1895" i="4"/>
  <c r="AE489" i="4"/>
  <c r="AL489" i="4" a="1"/>
  <c r="AL489" i="4" s="1"/>
  <c r="AH1261" i="4" a="1"/>
  <c r="AH1261" i="4" s="1"/>
  <c r="AE1261" i="4"/>
  <c r="AI1261" i="4" s="1" a="1"/>
  <c r="AI1261" i="4" s="1"/>
  <c r="AH1473" i="4" a="1"/>
  <c r="AH1473" i="4" s="1"/>
  <c r="AE1473" i="4"/>
  <c r="AF1473" i="4" s="1"/>
  <c r="AJ1473" i="4" s="1" a="1"/>
  <c r="AJ1473" i="4" s="1"/>
  <c r="AE926" i="4"/>
  <c r="AL926" i="4" a="1"/>
  <c r="AL926" i="4" s="1"/>
  <c r="AH1353" i="4" a="1"/>
  <c r="AH1353" i="4" s="1"/>
  <c r="AE1353" i="4"/>
  <c r="AI821" i="4" a="1"/>
  <c r="AI821" i="4" s="1"/>
  <c r="AM821" i="4" a="1"/>
  <c r="AM821" i="4" s="1"/>
  <c r="AF821" i="4"/>
  <c r="AJ821" i="4" s="1" a="1"/>
  <c r="AJ821" i="4" s="1"/>
  <c r="AL876" i="4" a="1"/>
  <c r="AL876" i="4" s="1"/>
  <c r="AE876" i="4"/>
  <c r="AF876" i="4" s="1"/>
  <c r="AE80" i="4"/>
  <c r="AH80" i="4" a="1"/>
  <c r="AH80" i="4" s="1"/>
  <c r="AL80" i="4" a="1"/>
  <c r="AL80" i="4" s="1"/>
  <c r="AE314" i="4"/>
  <c r="AH314" i="4" a="1"/>
  <c r="AH314" i="4" s="1"/>
  <c r="AL314" i="4" a="1"/>
  <c r="AL314" i="4" s="1"/>
  <c r="AL247" i="4" a="1"/>
  <c r="AL247" i="4" s="1"/>
  <c r="AI1845" i="4" a="1"/>
  <c r="AI1845" i="4" s="1"/>
  <c r="AF1845" i="4"/>
  <c r="AJ1845" i="4" s="1" a="1"/>
  <c r="AJ1845" i="4" s="1"/>
  <c r="AI87" i="4" a="1"/>
  <c r="AI87" i="4" s="1"/>
  <c r="AM87" i="4" a="1"/>
  <c r="AM87" i="4" s="1"/>
  <c r="AF87" i="4"/>
  <c r="AJ87" i="4" s="1" a="1"/>
  <c r="AJ87" i="4" s="1"/>
  <c r="AH2731" i="4" a="1"/>
  <c r="AH2731" i="4" s="1"/>
  <c r="AL2731" i="4" a="1"/>
  <c r="AL2731" i="4" s="1"/>
  <c r="AH2046" i="4" a="1"/>
  <c r="AH2046" i="4" s="1"/>
  <c r="AE2046" i="4"/>
  <c r="AL2482" i="4" a="1"/>
  <c r="AL2482" i="4" s="1"/>
  <c r="AE2482" i="4"/>
  <c r="AF2482" i="4" s="1"/>
  <c r="AH1402" i="4" a="1"/>
  <c r="AH1402" i="4" s="1"/>
  <c r="AE1402" i="4"/>
  <c r="AL1402" i="4" a="1"/>
  <c r="AL1402" i="4" s="1"/>
  <c r="AM75" i="4" a="1"/>
  <c r="AM75" i="4" s="1"/>
  <c r="AF75" i="4"/>
  <c r="AN75" i="4" s="1" a="1"/>
  <c r="AN75" i="4" s="1"/>
  <c r="AE894" i="4"/>
  <c r="AL894" i="4" a="1"/>
  <c r="AL894" i="4" s="1"/>
  <c r="AE829" i="4"/>
  <c r="AH829" i="4" a="1"/>
  <c r="AH829" i="4" s="1"/>
  <c r="AL829" i="4" a="1"/>
  <c r="AL829" i="4" s="1"/>
  <c r="AH539" i="4" a="1"/>
  <c r="AH539" i="4" s="1"/>
  <c r="AL539" i="4" a="1"/>
  <c r="AL539" i="4" s="1"/>
  <c r="AE539" i="4"/>
  <c r="AI539" i="4" s="1" a="1"/>
  <c r="AI539" i="4" s="1"/>
  <c r="AE2816" i="4"/>
  <c r="AL2816" i="4" a="1"/>
  <c r="AL2816" i="4" s="1"/>
  <c r="AH2816" i="4" a="1"/>
  <c r="AH2816" i="4" s="1"/>
  <c r="AE2234" i="4"/>
  <c r="AH2234" i="4" a="1"/>
  <c r="AH2234" i="4" s="1"/>
  <c r="AE2338" i="4"/>
  <c r="AL2338" i="4" a="1"/>
  <c r="AL2338" i="4" s="1"/>
  <c r="AH2338" i="4" a="1"/>
  <c r="AH2338" i="4" s="1"/>
  <c r="AI2182" i="4" a="1"/>
  <c r="AI2182" i="4" s="1"/>
  <c r="AF2182" i="4"/>
  <c r="AN2182" i="4" s="1" a="1"/>
  <c r="AN2182" i="4" s="1"/>
  <c r="AM2182" i="4" a="1"/>
  <c r="AM2182" i="4" s="1"/>
  <c r="AH2247" i="4" a="1"/>
  <c r="AH2247" i="4" s="1"/>
  <c r="AE2247" i="4"/>
  <c r="AL2247" i="4" a="1"/>
  <c r="AL2247" i="4" s="1"/>
  <c r="AH648" i="4" a="1"/>
  <c r="AH648" i="4" s="1"/>
  <c r="AL648" i="4" a="1"/>
  <c r="AL648" i="4" s="1"/>
  <c r="AE648" i="4"/>
  <c r="AM648" i="4" s="1" a="1"/>
  <c r="AM648" i="4" s="1"/>
  <c r="AH1012" i="4" a="1"/>
  <c r="AH1012" i="4" s="1"/>
  <c r="AE1012" i="4"/>
  <c r="AM1012" i="4" s="1" a="1"/>
  <c r="AM1012" i="4" s="1"/>
  <c r="AH2216" i="4" a="1"/>
  <c r="AH2216" i="4" s="1"/>
  <c r="AE2216" i="4"/>
  <c r="AH2168" i="4" a="1"/>
  <c r="AH2168" i="4" s="1"/>
  <c r="AL2168" i="4" a="1"/>
  <c r="AL2168" i="4" s="1"/>
  <c r="AM458" i="4" a="1"/>
  <c r="AM458" i="4" s="1"/>
  <c r="AL451" i="4" a="1"/>
  <c r="AL451" i="4" s="1"/>
  <c r="AL1021" i="4" a="1"/>
  <c r="AL1021" i="4" s="1"/>
  <c r="AM545" i="4" a="1"/>
  <c r="AM545" i="4" s="1"/>
  <c r="AM534" i="4" a="1"/>
  <c r="AM534" i="4" s="1"/>
  <c r="AJ596" i="4" a="1"/>
  <c r="AJ596" i="4" s="1"/>
  <c r="AH1058" i="4" a="1"/>
  <c r="AH1058" i="4" s="1"/>
  <c r="AM1058" i="4" a="1"/>
  <c r="AM1058" i="4" s="1"/>
  <c r="AM1493" i="4" a="1"/>
  <c r="AM1493" i="4" s="1"/>
  <c r="AL1290" i="4" a="1"/>
  <c r="AL1290" i="4" s="1"/>
  <c r="AL1925" i="4" a="1"/>
  <c r="AL1925" i="4" s="1"/>
  <c r="AM961" i="4" a="1"/>
  <c r="AM961" i="4" s="1"/>
  <c r="AH115" i="4" a="1"/>
  <c r="AH115" i="4" s="1"/>
  <c r="AE2731" i="4"/>
  <c r="AL1734" i="4" a="1"/>
  <c r="AL1734" i="4" s="1"/>
  <c r="AI75" i="4" a="1"/>
  <c r="AI75" i="4" s="1"/>
  <c r="AH2561" i="4" a="1"/>
  <c r="AH2561" i="4" s="1"/>
  <c r="AL2468" i="4" a="1"/>
  <c r="AL2468" i="4" s="1"/>
  <c r="AL2216" i="4" a="1"/>
  <c r="AL2216" i="4" s="1"/>
  <c r="AH1895" i="4" a="1"/>
  <c r="AH1895" i="4" s="1"/>
  <c r="AE1290" i="4"/>
  <c r="AE1792" i="4"/>
  <c r="AL1792" i="4" a="1"/>
  <c r="AL1792" i="4" s="1"/>
  <c r="AL824" i="4" a="1"/>
  <c r="AL824" i="4" s="1"/>
  <c r="AH824" i="4" a="1"/>
  <c r="AH824" i="4" s="1"/>
  <c r="AE1390" i="4"/>
  <c r="AH1390" i="4" a="1"/>
  <c r="AH1390" i="4" s="1"/>
  <c r="AI1366" i="4" a="1"/>
  <c r="AI1366" i="4" s="1"/>
  <c r="AM1366" i="4" a="1"/>
  <c r="AM1366" i="4" s="1"/>
  <c r="AF1366" i="4"/>
  <c r="AN1366" i="4" s="1" a="1"/>
  <c r="AN1366" i="4" s="1"/>
  <c r="AI1789" i="4" a="1"/>
  <c r="AI1789" i="4" s="1"/>
  <c r="AF1789" i="4"/>
  <c r="AE229" i="4"/>
  <c r="AL229" i="4" a="1"/>
  <c r="AL229" i="4" s="1"/>
  <c r="AH229" i="4" a="1"/>
  <c r="AH229" i="4" s="1"/>
  <c r="AH1312" i="4" a="1"/>
  <c r="AH1312" i="4" s="1"/>
  <c r="AL1312" i="4" a="1"/>
  <c r="AL1312" i="4" s="1"/>
  <c r="AE922" i="4"/>
  <c r="AL922" i="4" a="1"/>
  <c r="AL922" i="4" s="1"/>
  <c r="AH922" i="4" a="1"/>
  <c r="AH922" i="4" s="1"/>
  <c r="AH62" i="4" a="1"/>
  <c r="AH62" i="4" s="1"/>
  <c r="AE62" i="4"/>
  <c r="AF62" i="4" s="1"/>
  <c r="AL62" i="4" a="1"/>
  <c r="AL62" i="4" s="1"/>
  <c r="AL891" i="4" a="1"/>
  <c r="AL891" i="4" s="1"/>
  <c r="AE408" i="4"/>
  <c r="AF1203" i="4"/>
  <c r="AI1203" i="4" a="1"/>
  <c r="AI1203" i="4" s="1"/>
  <c r="AM1203" i="4" a="1"/>
  <c r="AM1203" i="4" s="1"/>
  <c r="AE2551" i="4"/>
  <c r="AF2551" i="4" s="1"/>
  <c r="AH2551" i="4" a="1"/>
  <c r="AH2551" i="4" s="1"/>
  <c r="AL2551" i="4" a="1"/>
  <c r="AL2551" i="4" s="1"/>
  <c r="AE905" i="4"/>
  <c r="AF905" i="4" s="1"/>
  <c r="AH905" i="4" a="1"/>
  <c r="AH905" i="4" s="1"/>
  <c r="AF303" i="4"/>
  <c r="AN303" i="4" s="1" a="1"/>
  <c r="AN303" i="4" s="1"/>
  <c r="AI303" i="4" a="1"/>
  <c r="AI303" i="4" s="1"/>
  <c r="AH2754" i="4" a="1"/>
  <c r="AH2754" i="4" s="1"/>
  <c r="AL2754" i="4" a="1"/>
  <c r="AL2754" i="4" s="1"/>
  <c r="AE2754" i="4"/>
  <c r="AE2053" i="4"/>
  <c r="AH2053" i="4" a="1"/>
  <c r="AH2053" i="4" s="1"/>
  <c r="AH2503" i="4" a="1"/>
  <c r="AH2503" i="4" s="1"/>
  <c r="AE2503" i="4"/>
  <c r="AL2503" i="4" a="1"/>
  <c r="AL2503" i="4" s="1"/>
  <c r="AE1973" i="4"/>
  <c r="AF1973" i="4" s="1"/>
  <c r="AH1973" i="4" a="1"/>
  <c r="AH1973" i="4" s="1"/>
  <c r="AL1973" i="4" a="1"/>
  <c r="AL1973" i="4" s="1"/>
  <c r="AH830" i="4" a="1"/>
  <c r="AH830" i="4" s="1"/>
  <c r="AE830" i="4"/>
  <c r="AI830" i="4" s="1" a="1"/>
  <c r="AI830" i="4" s="1"/>
  <c r="AL830" i="4" a="1"/>
  <c r="AL830" i="4" s="1"/>
  <c r="AE144" i="4"/>
  <c r="AF144" i="4" s="1"/>
  <c r="AN144" i="4" s="1" a="1"/>
  <c r="AN144" i="4" s="1"/>
  <c r="AL144" i="4" a="1"/>
  <c r="AL144" i="4" s="1"/>
  <c r="AH144" i="4" a="1"/>
  <c r="AH144" i="4" s="1"/>
  <c r="AH1225" i="4" a="1"/>
  <c r="AH1225" i="4" s="1"/>
  <c r="AL1225" i="4" a="1"/>
  <c r="AL1225" i="4" s="1"/>
  <c r="AE1225" i="4"/>
  <c r="AM1225" i="4" s="1" a="1"/>
  <c r="AM1225" i="4" s="1"/>
  <c r="AE2818" i="4"/>
  <c r="AL2818" i="4" a="1"/>
  <c r="AL2818" i="4" s="1"/>
  <c r="AH2818" i="4" a="1"/>
  <c r="AH2818" i="4" s="1"/>
  <c r="AE207" i="4"/>
  <c r="AM207" i="4" s="1" a="1"/>
  <c r="AM207" i="4" s="1"/>
  <c r="AH207" i="4" a="1"/>
  <c r="AH207" i="4" s="1"/>
  <c r="AH2347" i="4" a="1"/>
  <c r="AH2347" i="4" s="1"/>
  <c r="AE2347" i="4"/>
  <c r="AL2347" i="4" a="1"/>
  <c r="AL2347" i="4" s="1"/>
  <c r="AH1951" i="4" a="1"/>
  <c r="AH1951" i="4" s="1"/>
  <c r="AE1951" i="4"/>
  <c r="AM1951" i="4" s="1" a="1"/>
  <c r="AM1951" i="4" s="1"/>
  <c r="AL1951" i="4" a="1"/>
  <c r="AL1951" i="4" s="1"/>
  <c r="AE2116" i="4"/>
  <c r="AH2116" i="4" a="1"/>
  <c r="AH2116" i="4" s="1"/>
  <c r="AE2576" i="4"/>
  <c r="AL2576" i="4" a="1"/>
  <c r="AL2576" i="4" s="1"/>
  <c r="AH2576" i="4" a="1"/>
  <c r="AH2576" i="4" s="1"/>
  <c r="AE2388" i="4"/>
  <c r="AL2388" i="4" a="1"/>
  <c r="AL2388" i="4" s="1"/>
  <c r="AH2388" i="4" a="1"/>
  <c r="AH2388" i="4" s="1"/>
  <c r="AH2518" i="4" a="1"/>
  <c r="AH2518" i="4" s="1"/>
  <c r="AL2518" i="4" a="1"/>
  <c r="AL2518" i="4" s="1"/>
  <c r="AL2339" i="4" a="1"/>
  <c r="AL2339" i="4" s="1"/>
  <c r="AE2339" i="4"/>
  <c r="AH2111" i="4" a="1"/>
  <c r="AH2111" i="4" s="1"/>
  <c r="AE2111" i="4"/>
  <c r="AL2111" i="4" a="1"/>
  <c r="AL2111" i="4" s="1"/>
  <c r="AH451" i="4" a="1"/>
  <c r="AH451" i="4" s="1"/>
  <c r="AM543" i="4" a="1"/>
  <c r="AM543" i="4" s="1"/>
  <c r="AI534" i="4" a="1"/>
  <c r="AI534" i="4" s="1"/>
  <c r="AL1113" i="4" a="1"/>
  <c r="AL1113" i="4" s="1"/>
  <c r="AF1013" i="4"/>
  <c r="AI1058" i="4" a="1"/>
  <c r="AI1058" i="4" s="1"/>
  <c r="AL1471" i="4" a="1"/>
  <c r="AL1471" i="4" s="1"/>
  <c r="AI1493" i="4" a="1"/>
  <c r="AI1493" i="4" s="1"/>
  <c r="AL1271" i="4" a="1"/>
  <c r="AL1271" i="4" s="1"/>
  <c r="AL961" i="4" a="1"/>
  <c r="AL961" i="4" s="1"/>
  <c r="AH1925" i="4" a="1"/>
  <c r="AH1925" i="4" s="1"/>
  <c r="AE491" i="4"/>
  <c r="AM491" i="4" s="1" a="1"/>
  <c r="AM491" i="4" s="1"/>
  <c r="AE2739" i="4"/>
  <c r="AI2739" i="4" s="1" a="1"/>
  <c r="AI2739" i="4" s="1"/>
  <c r="AH2739" i="4" a="1"/>
  <c r="AH2739" i="4" s="1"/>
  <c r="AL294" i="4" a="1"/>
  <c r="AL294" i="4" s="1"/>
  <c r="AE294" i="4"/>
  <c r="AF294" i="4" s="1"/>
  <c r="AF1379" i="4"/>
  <c r="AM1379" i="4" a="1"/>
  <c r="AM1379" i="4" s="1"/>
  <c r="AE1664" i="4"/>
  <c r="AL1664" i="4" a="1"/>
  <c r="AL1664" i="4" s="1"/>
  <c r="AH256" i="4" a="1"/>
  <c r="AH256" i="4" s="1"/>
  <c r="AE256" i="4"/>
  <c r="AI256" i="4" s="1" a="1"/>
  <c r="AI256" i="4" s="1"/>
  <c r="AL256" i="4" a="1"/>
  <c r="AL256" i="4" s="1"/>
  <c r="AI282" i="4" a="1"/>
  <c r="AI282" i="4" s="1"/>
  <c r="AM282" i="4" a="1"/>
  <c r="AM282" i="4" s="1"/>
  <c r="AF282" i="4"/>
  <c r="AJ282" i="4" s="1" a="1"/>
  <c r="AJ282" i="4" s="1"/>
  <c r="AL241" i="4" a="1"/>
  <c r="AL241" i="4" s="1"/>
  <c r="AE241" i="4"/>
  <c r="AI241" i="4" s="1" a="1"/>
  <c r="AI241" i="4" s="1"/>
  <c r="AH2684" i="4" a="1"/>
  <c r="AH2684" i="4" s="1"/>
  <c r="AE2684" i="4"/>
  <c r="AI2684" i="4" s="1" a="1"/>
  <c r="AI2684" i="4" s="1"/>
  <c r="AL2684" i="4" a="1"/>
  <c r="AL2684" i="4" s="1"/>
  <c r="AI726" i="4" a="1"/>
  <c r="AI726" i="4" s="1"/>
  <c r="AF726" i="4"/>
  <c r="AJ726" i="4" s="1" a="1"/>
  <c r="AJ726" i="4" s="1"/>
  <c r="AI2084" i="4" a="1"/>
  <c r="AI2084" i="4" s="1"/>
  <c r="AF2084" i="4"/>
  <c r="AE1211" i="4"/>
  <c r="AI1211" i="4" s="1" a="1"/>
  <c r="AI1211" i="4" s="1"/>
  <c r="AH1211" i="4" a="1"/>
  <c r="AH1211" i="4" s="1"/>
  <c r="AL1211" i="4" a="1"/>
  <c r="AL1211" i="4" s="1"/>
  <c r="AL850" i="4" a="1"/>
  <c r="AL850" i="4" s="1"/>
  <c r="AE850" i="4"/>
  <c r="AF850" i="4" s="1"/>
  <c r="AI2540" i="4" a="1"/>
  <c r="AI2540" i="4" s="1"/>
  <c r="AM2540" i="4" a="1"/>
  <c r="AM2540" i="4" s="1"/>
  <c r="AH2331" i="4" a="1"/>
  <c r="AH2331" i="4" s="1"/>
  <c r="AL2331" i="4" a="1"/>
  <c r="AL2331" i="4" s="1"/>
  <c r="AL836" i="4" a="1"/>
  <c r="AL836" i="4" s="1"/>
  <c r="AE836" i="4"/>
  <c r="AM836" i="4" s="1" a="1"/>
  <c r="AM836" i="4" s="1"/>
  <c r="AH2349" i="4" a="1"/>
  <c r="AH2349" i="4" s="1"/>
  <c r="AL2349" i="4" a="1"/>
  <c r="AL2349" i="4" s="1"/>
  <c r="AH388" i="4" a="1"/>
  <c r="AH388" i="4" s="1"/>
  <c r="AE388" i="4"/>
  <c r="AL388" i="4" a="1"/>
  <c r="AL388" i="4" s="1"/>
  <c r="AI2333" i="4" a="1"/>
  <c r="AI2333" i="4" s="1"/>
  <c r="AF2333" i="4"/>
  <c r="AN2333" i="4" s="1" a="1"/>
  <c r="AN2333" i="4" s="1"/>
  <c r="AM2333" i="4" a="1"/>
  <c r="AM2333" i="4" s="1"/>
  <c r="AE849" i="4"/>
  <c r="AH849" i="4" a="1"/>
  <c r="AH849" i="4" s="1"/>
  <c r="AL849" i="4" a="1"/>
  <c r="AL849" i="4" s="1"/>
  <c r="AE93" i="4"/>
  <c r="AF93" i="4" s="1"/>
  <c r="AH93" i="4" a="1"/>
  <c r="AH93" i="4" s="1"/>
  <c r="AE418" i="4"/>
  <c r="AL418" i="4" a="1"/>
  <c r="AL418" i="4" s="1"/>
  <c r="AH418" i="4" a="1"/>
  <c r="AH418" i="4" s="1"/>
  <c r="AH1921" i="4" a="1"/>
  <c r="AH1921" i="4" s="1"/>
  <c r="AL1921" i="4" a="1"/>
  <c r="AL1921" i="4" s="1"/>
  <c r="AE2052" i="4"/>
  <c r="AF2052" i="4" s="1"/>
  <c r="AH2052" i="4" a="1"/>
  <c r="AH2052" i="4" s="1"/>
  <c r="AL2052" i="4" a="1"/>
  <c r="AL2052" i="4" s="1"/>
  <c r="AE1978" i="4"/>
  <c r="AF1978" i="4" s="1"/>
  <c r="AH1978" i="4" a="1"/>
  <c r="AH1978" i="4" s="1"/>
  <c r="AL1978" i="4" a="1"/>
  <c r="AL1978" i="4" s="1"/>
  <c r="AL2460" i="4" a="1"/>
  <c r="AL2460" i="4" s="1"/>
  <c r="AE2460" i="4"/>
  <c r="AM2460" i="4" s="1" a="1"/>
  <c r="AM2460" i="4" s="1"/>
  <c r="AE162" i="4"/>
  <c r="AH162" i="4" a="1"/>
  <c r="AH162" i="4" s="1"/>
  <c r="AE2220" i="4"/>
  <c r="AH2220" i="4" a="1"/>
  <c r="AH2220" i="4" s="1"/>
  <c r="AE1972" i="4"/>
  <c r="AH1972" i="4" a="1"/>
  <c r="AH1972" i="4" s="1"/>
  <c r="AL1972" i="4" a="1"/>
  <c r="AL1972" i="4" s="1"/>
  <c r="AE2266" i="4"/>
  <c r="AH2266" i="4" a="1"/>
  <c r="AH2266" i="4" s="1"/>
  <c r="AL2266" i="4" a="1"/>
  <c r="AL2266" i="4" s="1"/>
  <c r="AN451" i="4" a="1"/>
  <c r="AN451" i="4" s="1"/>
  <c r="AJ451" i="4" a="1"/>
  <c r="AJ451" i="4" s="1"/>
  <c r="AI1113" i="4" a="1"/>
  <c r="AI1113" i="4" s="1"/>
  <c r="AM451" i="4" a="1"/>
  <c r="AM451" i="4" s="1"/>
  <c r="AE1021" i="4"/>
  <c r="AH1113" i="4" a="1"/>
  <c r="AH1113" i="4" s="1"/>
  <c r="AH1471" i="4" a="1"/>
  <c r="AH1471" i="4" s="1"/>
  <c r="AL1538" i="4" a="1"/>
  <c r="AL1538" i="4" s="1"/>
  <c r="AH961" i="4" a="1"/>
  <c r="AH961" i="4" s="1"/>
  <c r="AH2755" i="4" a="1"/>
  <c r="AH2755" i="4" s="1"/>
  <c r="AL2046" i="4" a="1"/>
  <c r="AL2046" i="4" s="1"/>
  <c r="AH2164" i="4" a="1"/>
  <c r="AH2164" i="4" s="1"/>
  <c r="AL2053" i="4" a="1"/>
  <c r="AL2053" i="4" s="1"/>
  <c r="AJ2090" i="4" a="1"/>
  <c r="AJ2090" i="4" s="1"/>
  <c r="AI2676" i="4" a="1"/>
  <c r="AI2676" i="4" s="1"/>
  <c r="AF2676" i="4"/>
  <c r="AN2676" i="4" s="1" a="1"/>
  <c r="AN2676" i="4" s="1"/>
  <c r="AM2676" i="4" a="1"/>
  <c r="AM2676" i="4" s="1"/>
  <c r="AM2747" i="4" a="1"/>
  <c r="AM2747" i="4" s="1"/>
  <c r="AF2747" i="4"/>
  <c r="AN2747" i="4" s="1" a="1"/>
  <c r="AN2747" i="4" s="1"/>
  <c r="AI2747" i="4" a="1"/>
  <c r="AI2747" i="4" s="1"/>
  <c r="AL2785" i="4" a="1"/>
  <c r="AL2785" i="4" s="1"/>
  <c r="AE2785" i="4"/>
  <c r="AM2785" i="4" s="1" a="1"/>
  <c r="AM2785" i="4" s="1"/>
  <c r="AE2016" i="4"/>
  <c r="AH2016" i="4" a="1"/>
  <c r="AH2016" i="4" s="1"/>
  <c r="AL1758" i="4" a="1"/>
  <c r="AL1758" i="4" s="1"/>
  <c r="AE1758" i="4"/>
  <c r="AI1758" i="4" s="1" a="1"/>
  <c r="AI1758" i="4" s="1"/>
  <c r="AH2290" i="4" a="1"/>
  <c r="AH2290" i="4" s="1"/>
  <c r="AE2290" i="4"/>
  <c r="AI2290" i="4" s="1" a="1"/>
  <c r="AI2290" i="4" s="1"/>
  <c r="AE2183" i="4"/>
  <c r="AL2183" i="4" a="1"/>
  <c r="AL2183" i="4" s="1"/>
  <c r="AH2183" i="4" a="1"/>
  <c r="AH2183" i="4" s="1"/>
  <c r="AM2090" i="4" a="1"/>
  <c r="AM2090" i="4" s="1"/>
  <c r="AI2090" i="4" a="1"/>
  <c r="AI2090" i="4" s="1"/>
  <c r="AL100" i="4" a="1"/>
  <c r="AL100" i="4" s="1"/>
  <c r="AH100" i="4" a="1"/>
  <c r="AH100" i="4" s="1"/>
  <c r="AL286" i="4" a="1"/>
  <c r="AL286" i="4" s="1"/>
  <c r="AH286" i="4" a="1"/>
  <c r="AH286" i="4" s="1"/>
  <c r="AE2023" i="4"/>
  <c r="AH2023" i="4" a="1"/>
  <c r="AH2023" i="4" s="1"/>
  <c r="AL2090" i="4" a="1"/>
  <c r="AL2090" i="4" s="1"/>
  <c r="AL1508" i="4" a="1"/>
  <c r="AL1508" i="4" s="1"/>
  <c r="AE1508" i="4"/>
  <c r="AH2090" i="4" a="1"/>
  <c r="AH2090" i="4" s="1"/>
  <c r="AI1056" i="4" a="1"/>
  <c r="AI1056" i="4" s="1"/>
  <c r="AM1056" i="4" a="1"/>
  <c r="AM1056" i="4" s="1"/>
  <c r="AF1056" i="4"/>
  <c r="AN1056" i="4" s="1" a="1"/>
  <c r="AN1056" i="4" s="1"/>
  <c r="AI2176" i="4" a="1"/>
  <c r="AI2176" i="4" s="1"/>
  <c r="AM2176" i="4" a="1"/>
  <c r="AM2176" i="4" s="1"/>
  <c r="AF2176" i="4"/>
  <c r="AN2176" i="4" s="1" a="1"/>
  <c r="AN2176" i="4" s="1"/>
  <c r="AE1361" i="4"/>
  <c r="AH1361" i="4" a="1"/>
  <c r="AH1361" i="4" s="1"/>
  <c r="AE2271" i="4"/>
  <c r="AL2271" i="4" a="1"/>
  <c r="AL2271" i="4" s="1"/>
  <c r="AH2271" i="4" a="1"/>
  <c r="AH2271" i="4" s="1"/>
  <c r="AM555" i="4" a="1"/>
  <c r="AM555" i="4" s="1"/>
  <c r="AF734" i="4"/>
  <c r="AJ734" i="4" s="1" a="1"/>
  <c r="AJ734" i="4" s="1"/>
  <c r="AN1133" i="4" a="1"/>
  <c r="AN1133" i="4" s="1"/>
  <c r="AM734" i="4" a="1"/>
  <c r="AM734" i="4" s="1"/>
  <c r="AF1963" i="4"/>
  <c r="AH1478" i="4" a="1"/>
  <c r="AH1478" i="4" s="1"/>
  <c r="AM1478" i="4" a="1"/>
  <c r="AM1478" i="4" s="1"/>
  <c r="AI1457" i="4" a="1"/>
  <c r="AI1457" i="4" s="1"/>
  <c r="AH41" i="4" a="1"/>
  <c r="AH41" i="4" s="1"/>
  <c r="AI41" i="4" a="1"/>
  <c r="AI41" i="4" s="1"/>
  <c r="AI16" i="4" a="1"/>
  <c r="AI16" i="4" s="1"/>
  <c r="AL1405" i="4" a="1"/>
  <c r="AL1405" i="4" s="1"/>
  <c r="AH401" i="4" a="1"/>
  <c r="AH401" i="4" s="1"/>
  <c r="AH1929" i="4" a="1"/>
  <c r="AH1929" i="4" s="1"/>
  <c r="AH1243" i="4" a="1"/>
  <c r="AH1243" i="4" s="1"/>
  <c r="AL321" i="4" a="1"/>
  <c r="AL321" i="4" s="1"/>
  <c r="AH818" i="4" a="1"/>
  <c r="AH818" i="4" s="1"/>
  <c r="AM325" i="4" a="1"/>
  <c r="AM325" i="4" s="1"/>
  <c r="AE1195" i="4"/>
  <c r="AI1195" i="4" s="1" a="1"/>
  <c r="AI1195" i="4" s="1"/>
  <c r="AH1774" i="4" a="1"/>
  <c r="AH1774" i="4" s="1"/>
  <c r="AI1781" i="4" a="1"/>
  <c r="AI1781" i="4" s="1"/>
  <c r="AF1778" i="4"/>
  <c r="AJ1778" i="4" s="1" a="1"/>
  <c r="AJ1778" i="4" s="1"/>
  <c r="AH1164" i="4" a="1"/>
  <c r="AH1164" i="4" s="1"/>
  <c r="AL1200" i="4" a="1"/>
  <c r="AL1200" i="4" s="1"/>
  <c r="AE2774" i="4"/>
  <c r="AI2774" i="4" s="1" a="1"/>
  <c r="AI2774" i="4" s="1"/>
  <c r="AH1705" i="4" a="1"/>
  <c r="AH1705" i="4" s="1"/>
  <c r="AE2496" i="4"/>
  <c r="AI2496" i="4" s="1" a="1"/>
  <c r="AI2496" i="4" s="1"/>
  <c r="AL2562" i="4" a="1"/>
  <c r="AL2562" i="4" s="1"/>
  <c r="AL2800" i="4" a="1"/>
  <c r="AL2800" i="4" s="1"/>
  <c r="AM2092" i="4" a="1"/>
  <c r="AM2092" i="4" s="1"/>
  <c r="AE1486" i="4"/>
  <c r="AH1486" i="4" a="1"/>
  <c r="AH1486" i="4" s="1"/>
  <c r="AL1486" i="4" a="1"/>
  <c r="AL1486" i="4" s="1"/>
  <c r="AM1963" i="4" a="1"/>
  <c r="AM1963" i="4" s="1"/>
  <c r="AI1478" i="4" a="1"/>
  <c r="AI1478" i="4" s="1"/>
  <c r="AH1581" i="4" a="1"/>
  <c r="AH1581" i="4" s="1"/>
  <c r="AM1563" i="4" a="1"/>
  <c r="AM1563" i="4" s="1"/>
  <c r="AE2717" i="4"/>
  <c r="AF2717" i="4" s="1"/>
  <c r="AL1160" i="4" a="1"/>
  <c r="AL1160" i="4" s="1"/>
  <c r="AF1671" i="4"/>
  <c r="AJ1671" i="4" s="1" a="1"/>
  <c r="AJ1671" i="4" s="1"/>
  <c r="AL1243" i="4" a="1"/>
  <c r="AL1243" i="4" s="1"/>
  <c r="AL373" i="4" a="1"/>
  <c r="AL373" i="4" s="1"/>
  <c r="AE369" i="4"/>
  <c r="AF369" i="4" s="1"/>
  <c r="AH321" i="4" a="1"/>
  <c r="AH321" i="4" s="1"/>
  <c r="AE666" i="4"/>
  <c r="AI666" i="4" s="1" a="1"/>
  <c r="AI666" i="4" s="1"/>
  <c r="AM857" i="4" a="1"/>
  <c r="AM857" i="4" s="1"/>
  <c r="AH1200" i="4" a="1"/>
  <c r="AH1200" i="4" s="1"/>
  <c r="AE2649" i="4"/>
  <c r="AI2649" i="4" s="1" a="1"/>
  <c r="AI2649" i="4" s="1"/>
  <c r="AE1705" i="4"/>
  <c r="AH2562" i="4" a="1"/>
  <c r="AH2562" i="4" s="1"/>
  <c r="AL2176" i="4" a="1"/>
  <c r="AL2176" i="4" s="1"/>
  <c r="AH1158" i="4" a="1"/>
  <c r="AH1158" i="4" s="1"/>
  <c r="AL1158" i="4" a="1"/>
  <c r="AL1158" i="4" s="1"/>
  <c r="AL463" i="4" a="1"/>
  <c r="AL463" i="4" s="1"/>
  <c r="AL503" i="4" a="1"/>
  <c r="AL503" i="4" s="1"/>
  <c r="AL1133" i="4" a="1"/>
  <c r="AL1133" i="4" s="1"/>
  <c r="AE1424" i="4"/>
  <c r="AM1424" i="4" s="1" a="1"/>
  <c r="AM1424" i="4" s="1"/>
  <c r="AM1418" i="4" a="1"/>
  <c r="AM1418" i="4" s="1"/>
  <c r="AI1563" i="4" a="1"/>
  <c r="AI1563" i="4" s="1"/>
  <c r="AL393" i="4" a="1"/>
  <c r="AL393" i="4" s="1"/>
  <c r="AF401" i="4"/>
  <c r="AH1160" i="4" a="1"/>
  <c r="AH1160" i="4" s="1"/>
  <c r="AN1241" i="4" a="1"/>
  <c r="AN1241" i="4" s="1"/>
  <c r="AL1372" i="4" a="1"/>
  <c r="AL1372" i="4" s="1"/>
  <c r="AH373" i="4" a="1"/>
  <c r="AH373" i="4" s="1"/>
  <c r="AL666" i="4" a="1"/>
  <c r="AL666" i="4" s="1"/>
  <c r="AE273" i="4"/>
  <c r="AM273" i="4" s="1" a="1"/>
  <c r="AM273" i="4" s="1"/>
  <c r="AF857" i="4"/>
  <c r="AJ857" i="4" s="1" a="1"/>
  <c r="AJ857" i="4" s="1"/>
  <c r="AE1210" i="4"/>
  <c r="AL2649" i="4" a="1"/>
  <c r="AL2649" i="4" s="1"/>
  <c r="AL2457" i="4" a="1"/>
  <c r="AL2457" i="4" s="1"/>
  <c r="AE2512" i="4"/>
  <c r="AI2512" i="4" s="1" a="1"/>
  <c r="AI2512" i="4" s="1"/>
  <c r="AL2290" i="4" a="1"/>
  <c r="AL2290" i="4" s="1"/>
  <c r="AL2720" i="4" a="1"/>
  <c r="AL2720" i="4" s="1"/>
  <c r="AH2176" i="4" a="1"/>
  <c r="AH2176" i="4" s="1"/>
  <c r="AE2550" i="4"/>
  <c r="AL2550" i="4" a="1"/>
  <c r="AL2550" i="4" s="1"/>
  <c r="AL807" i="4" a="1"/>
  <c r="AL807" i="4" s="1"/>
  <c r="AE807" i="4"/>
  <c r="AH463" i="4" a="1"/>
  <c r="AH463" i="4" s="1"/>
  <c r="AF463" i="4"/>
  <c r="AE484" i="4"/>
  <c r="AF484" i="4" s="1"/>
  <c r="AF1123" i="4"/>
  <c r="AJ1123" i="4" s="1" a="1"/>
  <c r="AJ1123" i="4" s="1"/>
  <c r="AH503" i="4" a="1"/>
  <c r="AH503" i="4" s="1"/>
  <c r="AH1133" i="4" a="1"/>
  <c r="AH1133" i="4" s="1"/>
  <c r="AM1600" i="4" a="1"/>
  <c r="AM1600" i="4" s="1"/>
  <c r="AI1418" i="4" a="1"/>
  <c r="AI1418" i="4" s="1"/>
  <c r="AN1602" i="4" a="1"/>
  <c r="AN1602" i="4" s="1"/>
  <c r="AM1455" i="4" a="1"/>
  <c r="AM1455" i="4" s="1"/>
  <c r="AM1544" i="4" a="1"/>
  <c r="AM1544" i="4" s="1"/>
  <c r="AL401" i="4" a="1"/>
  <c r="AL401" i="4" s="1"/>
  <c r="AL2695" i="4" a="1"/>
  <c r="AL2695" i="4" s="1"/>
  <c r="AM401" i="4" a="1"/>
  <c r="AM401" i="4" s="1"/>
  <c r="AI1813" i="4" a="1"/>
  <c r="AI1813" i="4" s="1"/>
  <c r="AL1871" i="4" a="1"/>
  <c r="AL1871" i="4" s="1"/>
  <c r="AH1372" i="4" a="1"/>
  <c r="AH1372" i="4" s="1"/>
  <c r="AF1243" i="4"/>
  <c r="AJ1243" i="4" s="1" a="1"/>
  <c r="AJ1243" i="4" s="1"/>
  <c r="AL339" i="4" a="1"/>
  <c r="AL339" i="4" s="1"/>
  <c r="AL857" i="4" a="1"/>
  <c r="AL857" i="4" s="1"/>
  <c r="AE844" i="4"/>
  <c r="AI844" i="4" s="1" a="1"/>
  <c r="AI844" i="4" s="1"/>
  <c r="AL1195" i="4" a="1"/>
  <c r="AL1195" i="4" s="1"/>
  <c r="AL289" i="4" a="1"/>
  <c r="AL289" i="4" s="1"/>
  <c r="AL1210" i="4" a="1"/>
  <c r="AL1210" i="4" s="1"/>
  <c r="AM289" i="4" a="1"/>
  <c r="AM289" i="4" s="1"/>
  <c r="AH215" i="4" a="1"/>
  <c r="AH215" i="4" s="1"/>
  <c r="AL184" i="4" a="1"/>
  <c r="AL184" i="4" s="1"/>
  <c r="AM1133" i="4" a="1"/>
  <c r="AM1133" i="4" s="1"/>
  <c r="AM1602" i="4" a="1"/>
  <c r="AM1602" i="4" s="1"/>
  <c r="AL1544" i="4" a="1"/>
  <c r="AL1544" i="4" s="1"/>
  <c r="AE956" i="4"/>
  <c r="AI956" i="4" s="1" a="1"/>
  <c r="AI956" i="4" s="1"/>
  <c r="AN1320" i="4" a="1"/>
  <c r="AN1320" i="4" s="1"/>
  <c r="AL369" i="4" a="1"/>
  <c r="AL369" i="4" s="1"/>
  <c r="AH857" i="4" a="1"/>
  <c r="AH857" i="4" s="1"/>
  <c r="AH289" i="4" a="1"/>
  <c r="AH289" i="4" s="1"/>
  <c r="AL2774" i="4" a="1"/>
  <c r="AL2774" i="4" s="1"/>
  <c r="AL2512" i="4" a="1"/>
  <c r="AL2512" i="4" s="1"/>
  <c r="AH1056" i="4" a="1"/>
  <c r="AH1056" i="4" s="1"/>
  <c r="AL1056" i="4" a="1"/>
  <c r="AL1056" i="4" s="1"/>
  <c r="AE2838" i="4"/>
  <c r="AL2838" i="4" a="1"/>
  <c r="AL2838" i="4" s="1"/>
  <c r="AF244" i="4"/>
  <c r="AJ244" i="4" s="1" a="1"/>
  <c r="AJ244" i="4" s="1"/>
  <c r="AI244" i="4" a="1"/>
  <c r="AI244" i="4" s="1"/>
  <c r="AM244" i="4" a="1"/>
  <c r="AM244" i="4" s="1"/>
  <c r="AF1258" i="4"/>
  <c r="AI1258" i="4" a="1"/>
  <c r="AI1258" i="4" s="1"/>
  <c r="AM1258" i="4" a="1"/>
  <c r="AM1258" i="4" s="1"/>
  <c r="AM1672" i="4" a="1"/>
  <c r="AM1672" i="4" s="1"/>
  <c r="AF1672" i="4"/>
  <c r="AN1672" i="4" s="1" a="1"/>
  <c r="AN1672" i="4" s="1"/>
  <c r="AI1672" i="4" a="1"/>
  <c r="AI1672" i="4" s="1"/>
  <c r="AI56" i="4" a="1"/>
  <c r="AI56" i="4" s="1"/>
  <c r="AM56" i="4" a="1"/>
  <c r="AM56" i="4" s="1"/>
  <c r="AF56" i="4"/>
  <c r="AJ56" i="4" s="1" a="1"/>
  <c r="AJ56" i="4" s="1"/>
  <c r="AI2720" i="4" a="1"/>
  <c r="AI2720" i="4" s="1"/>
  <c r="AF2720" i="4"/>
  <c r="AJ2720" i="4" s="1" a="1"/>
  <c r="AJ2720" i="4" s="1"/>
  <c r="AM2720" i="4" a="1"/>
  <c r="AM2720" i="4" s="1"/>
  <c r="AM1154" i="4" a="1"/>
  <c r="AM1154" i="4" s="1"/>
  <c r="AF1154" i="4"/>
  <c r="AN1154" i="4" s="1" a="1"/>
  <c r="AN1154" i="4" s="1"/>
  <c r="AI1154" i="4" a="1"/>
  <c r="AI1154" i="4" s="1"/>
  <c r="AF2800" i="4"/>
  <c r="AJ2800" i="4" s="1" a="1"/>
  <c r="AJ2800" i="4" s="1"/>
  <c r="AM2800" i="4" a="1"/>
  <c r="AM2800" i="4" s="1"/>
  <c r="AI2800" i="4" a="1"/>
  <c r="AI2800" i="4" s="1"/>
  <c r="AI483" i="4" a="1"/>
  <c r="AI483" i="4" s="1"/>
  <c r="AM483" i="4" a="1"/>
  <c r="AM483" i="4" s="1"/>
  <c r="AF483" i="4"/>
  <c r="AJ483" i="4" s="1" a="1"/>
  <c r="AJ483" i="4" s="1"/>
  <c r="AF2282" i="4"/>
  <c r="AN2282" i="4" s="1" a="1"/>
  <c r="AN2282" i="4" s="1"/>
  <c r="AI2282" i="4" a="1"/>
  <c r="AI2282" i="4" s="1"/>
  <c r="AM2282" i="4" a="1"/>
  <c r="AM2282" i="4" s="1"/>
  <c r="AE1576" i="4"/>
  <c r="AL1576" i="4" a="1"/>
  <c r="AL1576" i="4" s="1"/>
  <c r="AL302" i="4" a="1"/>
  <c r="AL302" i="4" s="1"/>
  <c r="AH302" i="4" a="1"/>
  <c r="AH302" i="4" s="1"/>
  <c r="AL483" i="4" a="1"/>
  <c r="AL483" i="4" s="1"/>
  <c r="AL1123" i="4" a="1"/>
  <c r="AL1123" i="4" s="1"/>
  <c r="AE1878" i="4"/>
  <c r="AL2693" i="4" a="1"/>
  <c r="AL2693" i="4" s="1"/>
  <c r="AL1553" i="4" a="1"/>
  <c r="AL1553" i="4" s="1"/>
  <c r="AL385" i="4" a="1"/>
  <c r="AL385" i="4" s="1"/>
  <c r="AL979" i="4" a="1"/>
  <c r="AL979" i="4" s="1"/>
  <c r="AL1805" i="4" a="1"/>
  <c r="AL1805" i="4" s="1"/>
  <c r="AH299" i="4" a="1"/>
  <c r="AH299" i="4" s="1"/>
  <c r="AH304" i="4" a="1"/>
  <c r="AH304" i="4" s="1"/>
  <c r="AI69" i="4" a="1"/>
  <c r="AI69" i="4" s="1"/>
  <c r="AM1226" i="4" a="1"/>
  <c r="AM1226" i="4" s="1"/>
  <c r="AM888" i="4" a="1"/>
  <c r="AM888" i="4" s="1"/>
  <c r="AL273" i="4" a="1"/>
  <c r="AL273" i="4" s="1"/>
  <c r="AL2732" i="4" a="1"/>
  <c r="AL2732" i="4" s="1"/>
  <c r="AF1141" i="4"/>
  <c r="AJ1141" i="4" s="1" a="1"/>
  <c r="AJ1141" i="4" s="1"/>
  <c r="AL1922" i="4" a="1"/>
  <c r="AL1922" i="4" s="1"/>
  <c r="AH1235" i="4" a="1"/>
  <c r="AH1235" i="4" s="1"/>
  <c r="AL1169" i="4" a="1"/>
  <c r="AL1169" i="4" s="1"/>
  <c r="AL971" i="4" a="1"/>
  <c r="AL971" i="4" s="1"/>
  <c r="AL1154" i="4" a="1"/>
  <c r="AL1154" i="4" s="1"/>
  <c r="AH1990" i="4" a="1"/>
  <c r="AH1990" i="4" s="1"/>
  <c r="AM1778" i="4" a="1"/>
  <c r="AM1778" i="4" s="1"/>
  <c r="AE2687" i="4"/>
  <c r="AF2687" i="4" s="1"/>
  <c r="AL975" i="4" a="1"/>
  <c r="AL975" i="4" s="1"/>
  <c r="AI1922" i="4" a="1"/>
  <c r="AI1922" i="4" s="1"/>
  <c r="AH111" i="4" a="1"/>
  <c r="AH111" i="4" s="1"/>
  <c r="AH799" i="4" a="1"/>
  <c r="AH799" i="4" s="1"/>
  <c r="AE1182" i="4"/>
  <c r="AF1182" i="4" s="1"/>
  <c r="AH2596" i="4" a="1"/>
  <c r="AH2596" i="4" s="1"/>
  <c r="AF1167" i="4"/>
  <c r="AJ1167" i="4" s="1" a="1"/>
  <c r="AJ1167" i="4" s="1"/>
  <c r="AE1760" i="4"/>
  <c r="AM1177" i="4" a="1"/>
  <c r="AM1177" i="4" s="1"/>
  <c r="AL2586" i="4" a="1"/>
  <c r="AL2586" i="4" s="1"/>
  <c r="AE2231" i="4"/>
  <c r="AI2231" i="4" s="1" a="1"/>
  <c r="AI2231" i="4" s="1"/>
  <c r="AH2536" i="4" a="1"/>
  <c r="AH2536" i="4" s="1"/>
  <c r="AE2582" i="4"/>
  <c r="AL2184" i="4" a="1"/>
  <c r="AL2184" i="4" s="1"/>
  <c r="AL2098" i="4" a="1"/>
  <c r="AL2098" i="4" s="1"/>
  <c r="AI2" i="4" a="1"/>
  <c r="AI2" i="4" s="1"/>
  <c r="AH2028" i="4" a="1"/>
  <c r="AH2028" i="4" s="1"/>
  <c r="AH2243" i="4" a="1"/>
  <c r="AH2243" i="4" s="1"/>
  <c r="AH2379" i="4" a="1"/>
  <c r="AH2379" i="4" s="1"/>
  <c r="AI2602" i="4" a="1"/>
  <c r="AI2602" i="4" s="1"/>
  <c r="AL2463" i="4" a="1"/>
  <c r="AL2463" i="4" s="1"/>
  <c r="AE1674" i="4"/>
  <c r="AF1674" i="4" s="1"/>
  <c r="AE332" i="4"/>
  <c r="AM332" i="4" s="1" a="1"/>
  <c r="AM332" i="4" s="1"/>
  <c r="AH1083" i="4" a="1"/>
  <c r="AH1083" i="4" s="1"/>
  <c r="AL1473" i="4" a="1"/>
  <c r="AL1473" i="4" s="1"/>
  <c r="AF1561" i="4"/>
  <c r="AH2720" i="4" a="1"/>
  <c r="AH2720" i="4" s="1"/>
  <c r="AE1399" i="4"/>
  <c r="AE604" i="4"/>
  <c r="AH604" i="4" a="1"/>
  <c r="AH604" i="4" s="1"/>
  <c r="AL1086" i="4" a="1"/>
  <c r="AL1086" i="4" s="1"/>
  <c r="AH1086" i="4" a="1"/>
  <c r="AH1086" i="4" s="1"/>
  <c r="AE1086" i="4"/>
  <c r="AF1438" i="4"/>
  <c r="AI1438" i="4" a="1"/>
  <c r="AI1438" i="4" s="1"/>
  <c r="AH1509" i="4" a="1"/>
  <c r="AH1509" i="4" s="1"/>
  <c r="AE1509" i="4"/>
  <c r="AL1509" i="4" a="1"/>
  <c r="AL1509" i="4" s="1"/>
  <c r="AE813" i="4"/>
  <c r="AH813" i="4" a="1"/>
  <c r="AH813" i="4" s="1"/>
  <c r="AF2528" i="4"/>
  <c r="AI2528" i="4" a="1"/>
  <c r="AI2528" i="4" s="1"/>
  <c r="AE225" i="4"/>
  <c r="AH225" i="4" a="1"/>
  <c r="AH225" i="4" s="1"/>
  <c r="AL225" i="4" a="1"/>
  <c r="AL225" i="4" s="1"/>
  <c r="AM1184" i="4" a="1"/>
  <c r="AM1184" i="4" s="1"/>
  <c r="AF1184" i="4"/>
  <c r="AL630" i="4" a="1"/>
  <c r="AL630" i="4" s="1"/>
  <c r="AH630" i="4" a="1"/>
  <c r="AH630" i="4" s="1"/>
  <c r="AM444" i="4" a="1"/>
  <c r="AM444" i="4" s="1"/>
  <c r="AM486" i="4" a="1"/>
  <c r="AM486" i="4" s="1"/>
  <c r="AL514" i="4" a="1"/>
  <c r="AL514" i="4" s="1"/>
  <c r="AF539" i="4"/>
  <c r="AN539" i="4" s="1" a="1"/>
  <c r="AN539" i="4" s="1"/>
  <c r="AM1492" i="4" a="1"/>
  <c r="AM1492" i="4" s="1"/>
  <c r="AL956" i="4" a="1"/>
  <c r="AL956" i="4" s="1"/>
  <c r="AE1391" i="4"/>
  <c r="AI1391" i="4" s="1" a="1"/>
  <c r="AI1391" i="4" s="1"/>
  <c r="AE298" i="4"/>
  <c r="AI298" i="4" s="1" a="1"/>
  <c r="AI298" i="4" s="1"/>
  <c r="AL486" i="4" a="1"/>
  <c r="AL486" i="4" s="1"/>
  <c r="AI486" i="4" a="1"/>
  <c r="AI486" i="4" s="1"/>
  <c r="AM618" i="4" a="1"/>
  <c r="AM618" i="4" s="1"/>
  <c r="AH1123" i="4" a="1"/>
  <c r="AH1123" i="4" s="1"/>
  <c r="AF628" i="4"/>
  <c r="AN628" i="4" s="1" a="1"/>
  <c r="AN628" i="4" s="1"/>
  <c r="AI1013" i="4" a="1"/>
  <c r="AI1013" i="4" s="1"/>
  <c r="AL1078" i="4" a="1"/>
  <c r="AL1078" i="4" s="1"/>
  <c r="AL1962" i="4" a="1"/>
  <c r="AL1962" i="4" s="1"/>
  <c r="AE1970" i="4"/>
  <c r="AF1970" i="4" s="1"/>
  <c r="AI1466" i="4" a="1"/>
  <c r="AI1466" i="4" s="1"/>
  <c r="AL1878" i="4" a="1"/>
  <c r="AL1878" i="4" s="1"/>
  <c r="AJ1466" i="4" a="1"/>
  <c r="AJ1466" i="4" s="1"/>
  <c r="AM1684" i="4" a="1"/>
  <c r="AM1684" i="4" s="1"/>
  <c r="AI1492" i="4" a="1"/>
  <c r="AI1492" i="4" s="1"/>
  <c r="AH1553" i="4" a="1"/>
  <c r="AH1553" i="4" s="1"/>
  <c r="AL1487" i="4" a="1"/>
  <c r="AL1487" i="4" s="1"/>
  <c r="AM1553" i="4" a="1"/>
  <c r="AM1553" i="4" s="1"/>
  <c r="AE393" i="4"/>
  <c r="AI393" i="4" s="1" a="1"/>
  <c r="AI393" i="4" s="1"/>
  <c r="AH950" i="4" a="1"/>
  <c r="AH950" i="4" s="1"/>
  <c r="AL1299" i="4" a="1"/>
  <c r="AL1299" i="4" s="1"/>
  <c r="AL1817" i="4" a="1"/>
  <c r="AL1817" i="4" s="1"/>
  <c r="AE1707" i="4"/>
  <c r="AI1707" i="4" s="1" a="1"/>
  <c r="AI1707" i="4" s="1"/>
  <c r="AM1516" i="4" a="1"/>
  <c r="AM1516" i="4" s="1"/>
  <c r="AH390" i="4" a="1"/>
  <c r="AH390" i="4" s="1"/>
  <c r="AL1523" i="4" a="1"/>
  <c r="AL1523" i="4" s="1"/>
  <c r="AH1512" i="4" a="1"/>
  <c r="AH1512" i="4" s="1"/>
  <c r="AE1662" i="4"/>
  <c r="AF1662" i="4" s="1"/>
  <c r="AM231" i="4" a="1"/>
  <c r="AM231" i="4" s="1"/>
  <c r="AH1805" i="4" a="1"/>
  <c r="AH1805" i="4" s="1"/>
  <c r="AI319" i="4" a="1"/>
  <c r="AI319" i="4" s="1"/>
  <c r="AL299" i="4" a="1"/>
  <c r="AL299" i="4" s="1"/>
  <c r="AL417" i="4" a="1"/>
  <c r="AL417" i="4" s="1"/>
  <c r="AH869" i="4" a="1"/>
  <c r="AH869" i="4" s="1"/>
  <c r="AI888" i="4" a="1"/>
  <c r="AI888" i="4" s="1"/>
  <c r="AH1169" i="4" a="1"/>
  <c r="AH1169" i="4" s="1"/>
  <c r="AH971" i="4" a="1"/>
  <c r="AH971" i="4" s="1"/>
  <c r="AM2001" i="4" a="1"/>
  <c r="AM2001" i="4" s="1"/>
  <c r="AH975" i="4" a="1"/>
  <c r="AH975" i="4" s="1"/>
  <c r="AL799" i="4" a="1"/>
  <c r="AL799" i="4" s="1"/>
  <c r="AE2786" i="4"/>
  <c r="AI2786" i="4" s="1" a="1"/>
  <c r="AI2786" i="4" s="1"/>
  <c r="AL797" i="4" a="1"/>
  <c r="AL797" i="4" s="1"/>
  <c r="AL2231" i="4" a="1"/>
  <c r="AL2231" i="4" s="1"/>
  <c r="AM2809" i="4" a="1"/>
  <c r="AM2809" i="4" s="1"/>
  <c r="AH2586" i="4" a="1"/>
  <c r="AH2586" i="4" s="1"/>
  <c r="AL2536" i="4" a="1"/>
  <c r="AL2536" i="4" s="1"/>
  <c r="AE2255" i="4"/>
  <c r="AI2255" i="4" s="1" a="1"/>
  <c r="AI2255" i="4" s="1"/>
  <c r="AE2516" i="4"/>
  <c r="AI2516" i="4" s="1" a="1"/>
  <c r="AI2516" i="4" s="1"/>
  <c r="AL2582" i="4" a="1"/>
  <c r="AL2582" i="4" s="1"/>
  <c r="AH2184" i="4" a="1"/>
  <c r="AH2184" i="4" s="1"/>
  <c r="AL332" i="4" a="1"/>
  <c r="AL332" i="4" s="1"/>
  <c r="AL2608" i="4" a="1"/>
  <c r="AL2608" i="4" s="1"/>
  <c r="AM1680" i="4" a="1"/>
  <c r="AM1680" i="4" s="1"/>
  <c r="AF2548" i="4"/>
  <c r="AJ2548" i="4" s="1" a="1"/>
  <c r="AJ2548" i="4" s="1"/>
  <c r="AF1680" i="4"/>
  <c r="AN1680" i="4" s="1" a="1"/>
  <c r="AN1680" i="4" s="1"/>
  <c r="AM2405" i="4" a="1"/>
  <c r="AM2405" i="4" s="1"/>
  <c r="AJ2586" i="4" a="1"/>
  <c r="AJ2586" i="4" s="1"/>
  <c r="AI2142" i="4" a="1"/>
  <c r="AI2142" i="4" s="1"/>
  <c r="AF248" i="4"/>
  <c r="AN248" i="4" s="1" a="1"/>
  <c r="AN248" i="4" s="1"/>
  <c r="AF444" i="4"/>
  <c r="AL604" i="4" a="1"/>
  <c r="AL604" i="4" s="1"/>
  <c r="AE603" i="4"/>
  <c r="AL1083" i="4" a="1"/>
  <c r="AL1083" i="4" s="1"/>
  <c r="AL1609" i="4" a="1"/>
  <c r="AL1609" i="4" s="1"/>
  <c r="AI1561" i="4" a="1"/>
  <c r="AI1561" i="4" s="1"/>
  <c r="AH1399" i="4" a="1"/>
  <c r="AH1399" i="4" s="1"/>
  <c r="AL235" i="4" a="1"/>
  <c r="AL235" i="4" s="1"/>
  <c r="AH1258" i="4" a="1"/>
  <c r="AH1258" i="4" s="1"/>
  <c r="AH381" i="4" a="1"/>
  <c r="AH381" i="4" s="1"/>
  <c r="AE381" i="4"/>
  <c r="AE148" i="4"/>
  <c r="AH148" i="4" a="1"/>
  <c r="AH148" i="4" s="1"/>
  <c r="AE1311" i="4"/>
  <c r="AL1311" i="4" a="1"/>
  <c r="AL1311" i="4" s="1"/>
  <c r="AH623" i="4" a="1"/>
  <c r="AH623" i="4" s="1"/>
  <c r="AL623" i="4" a="1"/>
  <c r="AL623" i="4" s="1"/>
  <c r="AE623" i="4"/>
  <c r="AE2662" i="4"/>
  <c r="AH2662" i="4" a="1"/>
  <c r="AH2662" i="4" s="1"/>
  <c r="AL2662" i="4" a="1"/>
  <c r="AL2662" i="4" s="1"/>
  <c r="AM1749" i="4" a="1"/>
  <c r="AM1749" i="4" s="1"/>
  <c r="AF1749" i="4"/>
  <c r="AF2224" i="4"/>
  <c r="AM2224" i="4" a="1"/>
  <c r="AM2224" i="4" s="1"/>
  <c r="AL761" i="4" a="1"/>
  <c r="AL761" i="4" s="1"/>
  <c r="AE761" i="4"/>
  <c r="AE1220" i="4"/>
  <c r="AH1220" i="4" a="1"/>
  <c r="AH1220" i="4" s="1"/>
  <c r="AL1220" i="4" a="1"/>
  <c r="AL1220" i="4" s="1"/>
  <c r="AE767" i="4"/>
  <c r="AF767" i="4" s="1"/>
  <c r="AL1425" i="4" a="1"/>
  <c r="AL1425" i="4" s="1"/>
  <c r="AE1962" i="4"/>
  <c r="AM1962" i="4" s="1" a="1"/>
  <c r="AM1962" i="4" s="1"/>
  <c r="AF1684" i="4"/>
  <c r="AJ1684" i="4" s="1" a="1"/>
  <c r="AJ1684" i="4" s="1"/>
  <c r="AI6" i="4" a="1"/>
  <c r="AI6" i="4" s="1"/>
  <c r="AE1487" i="4"/>
  <c r="AF1487" i="4" s="1"/>
  <c r="AE824" i="4"/>
  <c r="AF824" i="4" s="1"/>
  <c r="AM319" i="4" a="1"/>
  <c r="AM319" i="4" s="1"/>
  <c r="AH915" i="4" a="1"/>
  <c r="AH915" i="4" s="1"/>
  <c r="AH486" i="4" a="1"/>
  <c r="AH486" i="4" s="1"/>
  <c r="AE762" i="4"/>
  <c r="AM762" i="4" s="1" a="1"/>
  <c r="AM762" i="4" s="1"/>
  <c r="AI618" i="4" a="1"/>
  <c r="AI618" i="4" s="1"/>
  <c r="AH1078" i="4" a="1"/>
  <c r="AH1078" i="4" s="1"/>
  <c r="AE1965" i="4"/>
  <c r="AI1965" i="4" s="1" a="1"/>
  <c r="AI1965" i="4" s="1"/>
  <c r="AL1719" i="4" a="1"/>
  <c r="AL1719" i="4" s="1"/>
  <c r="AF1586" i="4"/>
  <c r="AL1970" i="4" a="1"/>
  <c r="AL1970" i="4" s="1"/>
  <c r="AH1468" i="4" a="1"/>
  <c r="AH1468" i="4" s="1"/>
  <c r="AJ1492" i="4" a="1"/>
  <c r="AJ1492" i="4" s="1"/>
  <c r="AL1913" i="4" a="1"/>
  <c r="AL1913" i="4" s="1"/>
  <c r="AI1553" i="4" a="1"/>
  <c r="AI1553" i="4" s="1"/>
  <c r="AF402" i="4"/>
  <c r="AE385" i="4"/>
  <c r="AI385" i="4" s="1" a="1"/>
  <c r="AI385" i="4" s="1"/>
  <c r="AE1913" i="4"/>
  <c r="AH1299" i="4" a="1"/>
  <c r="AH1299" i="4" s="1"/>
  <c r="AL1860" i="4" a="1"/>
  <c r="AL1860" i="4" s="1"/>
  <c r="AH1817" i="4" a="1"/>
  <c r="AH1817" i="4" s="1"/>
  <c r="AI1516" i="4" a="1"/>
  <c r="AI1516" i="4" s="1"/>
  <c r="AL1391" i="4" a="1"/>
  <c r="AL1391" i="4" s="1"/>
  <c r="AE390" i="4"/>
  <c r="AF390" i="4" s="1"/>
  <c r="AH1523" i="4" a="1"/>
  <c r="AH1523" i="4" s="1"/>
  <c r="AE1512" i="4"/>
  <c r="AI1512" i="4" s="1" a="1"/>
  <c r="AI1512" i="4" s="1"/>
  <c r="AF1158" i="4"/>
  <c r="AF1700" i="4"/>
  <c r="AN1700" i="4" s="1" a="1"/>
  <c r="AN1700" i="4" s="1"/>
  <c r="AE855" i="4"/>
  <c r="AN869" i="4" a="1"/>
  <c r="AN869" i="4" s="1"/>
  <c r="AL362" i="4" a="1"/>
  <c r="AL362" i="4" s="1"/>
  <c r="AN319" i="4" a="1"/>
  <c r="AN319" i="4" s="1"/>
  <c r="AM1141" i="4" a="1"/>
  <c r="AM1141" i="4" s="1"/>
  <c r="AL888" i="4" a="1"/>
  <c r="AL888" i="4" s="1"/>
  <c r="AF830" i="4"/>
  <c r="AN830" i="4" s="1" a="1"/>
  <c r="AN830" i="4" s="1"/>
  <c r="AM869" i="4" a="1"/>
  <c r="AM869" i="4" s="1"/>
  <c r="AF299" i="4"/>
  <c r="AJ299" i="4" s="1" a="1"/>
  <c r="AJ299" i="4" s="1"/>
  <c r="AL896" i="4" a="1"/>
  <c r="AL896" i="4" s="1"/>
  <c r="AF2683" i="4"/>
  <c r="AF438" i="4"/>
  <c r="AN438" i="4" s="1" a="1"/>
  <c r="AN438" i="4" s="1"/>
  <c r="AL1185" i="4" a="1"/>
  <c r="AL1185" i="4" s="1"/>
  <c r="AM2744" i="4" a="1"/>
  <c r="AM2744" i="4" s="1"/>
  <c r="AF2001" i="4"/>
  <c r="AJ2001" i="4" s="1" a="1"/>
  <c r="AJ2001" i="4" s="1"/>
  <c r="AH797" i="4" a="1"/>
  <c r="AH797" i="4" s="1"/>
  <c r="AE1919" i="4"/>
  <c r="AL2219" i="4" a="1"/>
  <c r="AL2219" i="4" s="1"/>
  <c r="AL2022" i="4" a="1"/>
  <c r="AL2022" i="4" s="1"/>
  <c r="AL2255" i="4" a="1"/>
  <c r="AL2255" i="4" s="1"/>
  <c r="AL2516" i="4" a="1"/>
  <c r="AL2516" i="4" s="1"/>
  <c r="AE86" i="4"/>
  <c r="AI86" i="4" s="1" a="1"/>
  <c r="AI86" i="4" s="1"/>
  <c r="AL1768" i="4" a="1"/>
  <c r="AL1768" i="4" s="1"/>
  <c r="AH2602" i="4" a="1"/>
  <c r="AH2602" i="4" s="1"/>
  <c r="AL2340" i="4" a="1"/>
  <c r="AL2340" i="4" s="1"/>
  <c r="AH2608" i="4" a="1"/>
  <c r="AH2608" i="4" s="1"/>
  <c r="AM2548" i="4" a="1"/>
  <c r="AM2548" i="4" s="1"/>
  <c r="AF2002" i="4"/>
  <c r="AF2485" i="4"/>
  <c r="AF2436" i="4"/>
  <c r="AE2098" i="4"/>
  <c r="AE2340" i="4"/>
  <c r="AM2340" i="4" s="1" a="1"/>
  <c r="AM2340" i="4" s="1"/>
  <c r="AI2405" i="4" a="1"/>
  <c r="AI2405" i="4" s="1"/>
  <c r="AE2348" i="4"/>
  <c r="AM248" i="4" a="1"/>
  <c r="AM248" i="4" s="1"/>
  <c r="AL582" i="4" a="1"/>
  <c r="AL582" i="4" s="1"/>
  <c r="AH603" i="4" a="1"/>
  <c r="AH603" i="4" s="1"/>
  <c r="AM1438" i="4" a="1"/>
  <c r="AM1438" i="4" s="1"/>
  <c r="AL1445" i="4" a="1"/>
  <c r="AL1445" i="4" s="1"/>
  <c r="AH56" i="4" a="1"/>
  <c r="AH56" i="4" s="1"/>
  <c r="AH1609" i="4" a="1"/>
  <c r="AH1609" i="4" s="1"/>
  <c r="AE302" i="4"/>
  <c r="AH90" i="4" a="1"/>
  <c r="AH90" i="4" s="1"/>
  <c r="AH235" i="4" a="1"/>
  <c r="AH235" i="4" s="1"/>
  <c r="AL244" i="4" a="1"/>
  <c r="AL244" i="4" s="1"/>
  <c r="AH1154" i="4" a="1"/>
  <c r="AH1154" i="4" s="1"/>
  <c r="AL1235" i="4" a="1"/>
  <c r="AL1235" i="4" s="1"/>
  <c r="AE141" i="4"/>
  <c r="AL141" i="4" a="1"/>
  <c r="AL141" i="4" s="1"/>
  <c r="AE535" i="4"/>
  <c r="AH535" i="4" a="1"/>
  <c r="AH535" i="4" s="1"/>
  <c r="AL535" i="4" a="1"/>
  <c r="AL535" i="4" s="1"/>
  <c r="AE1009" i="4"/>
  <c r="AL1009" i="4" a="1"/>
  <c r="AL1009" i="4" s="1"/>
  <c r="AH1009" i="4" a="1"/>
  <c r="AH1009" i="4" s="1"/>
  <c r="AE1946" i="4"/>
  <c r="AH1946" i="4" a="1"/>
  <c r="AH1946" i="4" s="1"/>
  <c r="AE659" i="4"/>
  <c r="AH659" i="4" a="1"/>
  <c r="AH659" i="4" s="1"/>
  <c r="AH180" i="4" a="1"/>
  <c r="AH180" i="4" s="1"/>
  <c r="AE180" i="4"/>
  <c r="AL180" i="4" a="1"/>
  <c r="AL180" i="4" s="1"/>
  <c r="AH754" i="4" a="1"/>
  <c r="AH754" i="4" s="1"/>
  <c r="AE754" i="4"/>
  <c r="AL754" i="4" a="1"/>
  <c r="AL754" i="4" s="1"/>
  <c r="AH1068" i="4" a="1"/>
  <c r="AH1068" i="4" s="1"/>
  <c r="AL1068" i="4" a="1"/>
  <c r="AL1068" i="4" s="1"/>
  <c r="AF90" i="4"/>
  <c r="AI90" i="4" a="1"/>
  <c r="AI90" i="4" s="1"/>
  <c r="AM90" i="4" a="1"/>
  <c r="AM90" i="4" s="1"/>
  <c r="AH2282" i="4" a="1"/>
  <c r="AH2282" i="4" s="1"/>
  <c r="AL2282" i="4" a="1"/>
  <c r="AL2282" i="4" s="1"/>
  <c r="AM1609" i="4" a="1"/>
  <c r="AM1609" i="4" s="1"/>
  <c r="AF1004" i="4"/>
  <c r="AN1004" i="4" s="1" a="1"/>
  <c r="AN1004" i="4" s="1"/>
  <c r="AL762" i="4" a="1"/>
  <c r="AL762" i="4" s="1"/>
  <c r="AM1123" i="4" a="1"/>
  <c r="AM1123" i="4" s="1"/>
  <c r="AN1042" i="4" a="1"/>
  <c r="AN1042" i="4" s="1"/>
  <c r="AM582" i="4" a="1"/>
  <c r="AM582" i="4" s="1"/>
  <c r="AH1082" i="4" a="1"/>
  <c r="AH1082" i="4" s="1"/>
  <c r="AF527" i="4"/>
  <c r="AL1048" i="4" a="1"/>
  <c r="AL1048" i="4" s="1"/>
  <c r="AH747" i="4" a="1"/>
  <c r="AH747" i="4" s="1"/>
  <c r="AL1965" i="4" a="1"/>
  <c r="AL1965" i="4" s="1"/>
  <c r="AL1097" i="4" a="1"/>
  <c r="AL1097" i="4" s="1"/>
  <c r="AH1719" i="4" a="1"/>
  <c r="AH1719" i="4" s="1"/>
  <c r="AM1586" i="4" a="1"/>
  <c r="AM1586" i="4" s="1"/>
  <c r="AE1581" i="4"/>
  <c r="AM1581" i="4" s="1" a="1"/>
  <c r="AM1581" i="4" s="1"/>
  <c r="AL1468" i="4" a="1"/>
  <c r="AL1468" i="4" s="1"/>
  <c r="AN53" i="4" a="1"/>
  <c r="AN53" i="4" s="1"/>
  <c r="AL2717" i="4" a="1"/>
  <c r="AL2717" i="4" s="1"/>
  <c r="AE2735" i="4"/>
  <c r="AM962" i="4" a="1"/>
  <c r="AM962" i="4" s="1"/>
  <c r="AM402" i="4" a="1"/>
  <c r="AM402" i="4" s="1"/>
  <c r="AF962" i="4"/>
  <c r="AJ962" i="4" s="1" a="1"/>
  <c r="AJ962" i="4" s="1"/>
  <c r="AH1860" i="4" a="1"/>
  <c r="AH1860" i="4" s="1"/>
  <c r="AM1158" i="4" a="1"/>
  <c r="AM1158" i="4" s="1"/>
  <c r="AF231" i="4"/>
  <c r="AM1700" i="4" a="1"/>
  <c r="AM1700" i="4" s="1"/>
  <c r="AL855" i="4" a="1"/>
  <c r="AL855" i="4" s="1"/>
  <c r="AH362" i="4" a="1"/>
  <c r="AH362" i="4" s="1"/>
  <c r="AM1494" i="4" a="1"/>
  <c r="AM1494" i="4" s="1"/>
  <c r="AH888" i="4" a="1"/>
  <c r="AH888" i="4" s="1"/>
  <c r="AM830" i="4" a="1"/>
  <c r="AM830" i="4" s="1"/>
  <c r="AM299" i="4" a="1"/>
  <c r="AM299" i="4" s="1"/>
  <c r="AH896" i="4" a="1"/>
  <c r="AH896" i="4" s="1"/>
  <c r="AI869" i="4" a="1"/>
  <c r="AI869" i="4" s="1"/>
  <c r="AL1231" i="4" a="1"/>
  <c r="AL1231" i="4" s="1"/>
  <c r="AH1185" i="4" a="1"/>
  <c r="AH1185" i="4" s="1"/>
  <c r="AM362" i="4" a="1"/>
  <c r="AM362" i="4" s="1"/>
  <c r="AI2744" i="4" a="1"/>
  <c r="AI2744" i="4" s="1"/>
  <c r="AF2732" i="4"/>
  <c r="AJ2732" i="4" s="1" a="1"/>
  <c r="AJ2732" i="4" s="1"/>
  <c r="AL1763" i="4" a="1"/>
  <c r="AL1763" i="4" s="1"/>
  <c r="AE424" i="4"/>
  <c r="AI424" i="4" s="1" a="1"/>
  <c r="AI424" i="4" s="1"/>
  <c r="AL2789" i="4" a="1"/>
  <c r="AL2789" i="4" s="1"/>
  <c r="AL1919" i="4" a="1"/>
  <c r="AL1919" i="4" s="1"/>
  <c r="AH1748" i="4" a="1"/>
  <c r="AH1748" i="4" s="1"/>
  <c r="AF799" i="4"/>
  <c r="AJ799" i="4" s="1" a="1"/>
  <c r="AJ799" i="4" s="1"/>
  <c r="AL86" i="4" a="1"/>
  <c r="AL86" i="4" s="1"/>
  <c r="AH1768" i="4" a="1"/>
  <c r="AH1768" i="4" s="1"/>
  <c r="AL2775" i="4" a="1"/>
  <c r="AL2775" i="4" s="1"/>
  <c r="AL2602" i="4" a="1"/>
  <c r="AL2602" i="4" s="1"/>
  <c r="AF2536" i="4"/>
  <c r="AJ2536" i="4" s="1" a="1"/>
  <c r="AJ2536" i="4" s="1"/>
  <c r="AI2828" i="4" a="1"/>
  <c r="AI2828" i="4" s="1"/>
  <c r="AF2219" i="4"/>
  <c r="AM2002" i="4" a="1"/>
  <c r="AM2002" i="4" s="1"/>
  <c r="AM2485" i="4" a="1"/>
  <c r="AM2485" i="4" s="1"/>
  <c r="AH248" i="4" a="1"/>
  <c r="AH248" i="4" s="1"/>
  <c r="AF2650" i="4"/>
  <c r="AJ2650" i="4" s="1" a="1"/>
  <c r="AJ2650" i="4" s="1"/>
  <c r="AL2336" i="4" a="1"/>
  <c r="AL2336" i="4" s="1"/>
  <c r="AL2348" i="4" a="1"/>
  <c r="AL2348" i="4" s="1"/>
  <c r="AF2067" i="4"/>
  <c r="AJ2067" i="4" s="1" a="1"/>
  <c r="AJ2067" i="4" s="1"/>
  <c r="AE1134" i="4"/>
  <c r="AH582" i="4" a="1"/>
  <c r="AH582" i="4" s="1"/>
  <c r="AH483" i="4" a="1"/>
  <c r="AH483" i="4" s="1"/>
  <c r="AH761" i="4" a="1"/>
  <c r="AH761" i="4" s="1"/>
  <c r="AL56" i="4" a="1"/>
  <c r="AL56" i="4" s="1"/>
  <c r="AH1337" i="4" a="1"/>
  <c r="AH1337" i="4" s="1"/>
  <c r="AL104" i="4" a="1"/>
  <c r="AL104" i="4" s="1"/>
  <c r="AH244" i="4" a="1"/>
  <c r="AH244" i="4" s="1"/>
  <c r="AE684" i="4"/>
  <c r="AH2800" i="4" a="1"/>
  <c r="AH2800" i="4" s="1"/>
  <c r="AL179" i="4" a="1"/>
  <c r="AL179" i="4" s="1"/>
  <c r="AE179" i="4"/>
  <c r="AH179" i="4" a="1"/>
  <c r="AH179" i="4" s="1"/>
  <c r="AH639" i="4" a="1"/>
  <c r="AH639" i="4" s="1"/>
  <c r="AE639" i="4"/>
  <c r="AL136" i="4" a="1"/>
  <c r="AL136" i="4" s="1"/>
  <c r="AE136" i="4"/>
  <c r="AH136" i="4" a="1"/>
  <c r="AH136" i="4" s="1"/>
  <c r="AL628" i="4" a="1"/>
  <c r="AL628" i="4" s="1"/>
  <c r="AH628" i="4" a="1"/>
  <c r="AH628" i="4" s="1"/>
  <c r="AH1481" i="4" a="1"/>
  <c r="AH1481" i="4" s="1"/>
  <c r="AE1481" i="4"/>
  <c r="AL1481" i="4" a="1"/>
  <c r="AL1481" i="4" s="1"/>
  <c r="AH962" i="4" a="1"/>
  <c r="AH962" i="4" s="1"/>
  <c r="AL962" i="4" a="1"/>
  <c r="AL962" i="4" s="1"/>
  <c r="AL1400" i="4" a="1"/>
  <c r="AL1400" i="4" s="1"/>
  <c r="AE1400" i="4"/>
  <c r="AE2131" i="4"/>
  <c r="AH2131" i="4" a="1"/>
  <c r="AH2131" i="4" s="1"/>
  <c r="AL2131" i="4" a="1"/>
  <c r="AL2131" i="4" s="1"/>
  <c r="AL595" i="4" a="1"/>
  <c r="AL595" i="4" s="1"/>
  <c r="AE595" i="4"/>
  <c r="AH671" i="4" a="1"/>
  <c r="AH671" i="4" s="1"/>
  <c r="AE671" i="4"/>
  <c r="AL706" i="4" a="1"/>
  <c r="AL706" i="4" s="1"/>
  <c r="AH706" i="4" a="1"/>
  <c r="AH706" i="4" s="1"/>
  <c r="AL1726" i="4" a="1"/>
  <c r="AL1726" i="4" s="1"/>
  <c r="AH1726" i="4" a="1"/>
  <c r="AH1726" i="4" s="1"/>
  <c r="AE1726" i="4"/>
  <c r="AE10" i="4"/>
  <c r="AH10" i="4" a="1"/>
  <c r="AH10" i="4" s="1"/>
  <c r="AL10" i="4" a="1"/>
  <c r="AL10" i="4" s="1"/>
  <c r="AE1686" i="4"/>
  <c r="AF1686" i="4" s="1"/>
  <c r="AM1466" i="4" a="1"/>
  <c r="AM1466" i="4" s="1"/>
  <c r="AN21" i="4" a="1"/>
  <c r="AN21" i="4" s="1"/>
  <c r="AL1261" i="4" a="1"/>
  <c r="AL1261" i="4" s="1"/>
  <c r="AM1042" i="4" a="1"/>
  <c r="AM1042" i="4" s="1"/>
  <c r="AL767" i="4" a="1"/>
  <c r="AL767" i="4" s="1"/>
  <c r="AM628" i="4" a="1"/>
  <c r="AM628" i="4" s="1"/>
  <c r="AE747" i="4"/>
  <c r="AI747" i="4" s="1" a="1"/>
  <c r="AI747" i="4" s="1"/>
  <c r="AM21" i="4" a="1"/>
  <c r="AM21" i="4" s="1"/>
  <c r="AL1707" i="4" a="1"/>
  <c r="AL1707" i="4" s="1"/>
  <c r="AM2683" i="4" a="1"/>
  <c r="AM2683" i="4" s="1"/>
  <c r="AM438" i="4" a="1"/>
  <c r="AM438" i="4" s="1"/>
  <c r="AF1494" i="4"/>
  <c r="AN1494" i="4" s="1" a="1"/>
  <c r="AN1494" i="4" s="1"/>
  <c r="AF1226" i="4"/>
  <c r="AJ1226" i="4" s="1" a="1"/>
  <c r="AJ1226" i="4" s="1"/>
  <c r="AH1763" i="4" a="1"/>
  <c r="AH1763" i="4" s="1"/>
  <c r="AE1990" i="4"/>
  <c r="AL2515" i="4" a="1"/>
  <c r="AL2515" i="4" s="1"/>
  <c r="AL2476" i="4" a="1"/>
  <c r="AL2476" i="4" s="1"/>
  <c r="AM2254" i="4" a="1"/>
  <c r="AM2254" i="4" s="1"/>
  <c r="AH2219" i="4" a="1"/>
  <c r="AH2219" i="4" s="1"/>
  <c r="AE2022" i="4"/>
  <c r="AI2022" i="4" s="1" a="1"/>
  <c r="AI2022" i="4" s="1"/>
  <c r="AF2809" i="4"/>
  <c r="AF2254" i="4"/>
  <c r="AJ2254" i="4" s="1" a="1"/>
  <c r="AJ2254" i="4" s="1"/>
  <c r="AM2586" i="4" a="1"/>
  <c r="AM2586" i="4" s="1"/>
  <c r="AL2107" i="4" a="1"/>
  <c r="AL2107" i="4" s="1"/>
  <c r="AL2492" i="4" a="1"/>
  <c r="AL2492" i="4" s="1"/>
  <c r="AM2436" i="4" a="1"/>
  <c r="AM2436" i="4" s="1"/>
  <c r="AF2329" i="4"/>
  <c r="AL248" i="4" a="1"/>
  <c r="AL248" i="4" s="1"/>
  <c r="AH2336" i="4" a="1"/>
  <c r="AH2336" i="4" s="1"/>
  <c r="AH1134" i="4" a="1"/>
  <c r="AH1134" i="4" s="1"/>
  <c r="AL1114" i="4" a="1"/>
  <c r="AL1114" i="4" s="1"/>
  <c r="AE630" i="4"/>
  <c r="AH1576" i="4" a="1"/>
  <c r="AH1576" i="4" s="1"/>
  <c r="AL90" i="4" a="1"/>
  <c r="AL90" i="4" s="1"/>
  <c r="AL1545" i="4" a="1"/>
  <c r="AL1545" i="4" s="1"/>
  <c r="AE1545" i="4"/>
  <c r="AH1545" i="4" a="1"/>
  <c r="AH1545" i="4" s="1"/>
  <c r="AH382" i="4" a="1"/>
  <c r="AH382" i="4" s="1"/>
  <c r="AE382" i="4"/>
  <c r="AH1043" i="4" a="1"/>
  <c r="AH1043" i="4" s="1"/>
  <c r="AE1043" i="4"/>
  <c r="AH577" i="4" a="1"/>
  <c r="AH577" i="4" s="1"/>
  <c r="AE577" i="4"/>
  <c r="AL577" i="4" a="1"/>
  <c r="AL577" i="4" s="1"/>
  <c r="AF664" i="4"/>
  <c r="AI664" i="4" a="1"/>
  <c r="AI664" i="4" s="1"/>
  <c r="AM664" i="4" a="1"/>
  <c r="AM664" i="4" s="1"/>
  <c r="AL2656" i="4" a="1"/>
  <c r="AL2656" i="4" s="1"/>
  <c r="AH2656" i="4" a="1"/>
  <c r="AH2656" i="4" s="1"/>
  <c r="AE2656" i="4"/>
  <c r="AE640" i="4"/>
  <c r="AH640" i="4" a="1"/>
  <c r="AH640" i="4" s="1"/>
  <c r="AL640" i="4" a="1"/>
  <c r="AL640" i="4" s="1"/>
  <c r="AH450" i="4" a="1"/>
  <c r="AH450" i="4" s="1"/>
  <c r="AE450" i="4"/>
  <c r="AL450" i="4" a="1"/>
  <c r="AL450" i="4" s="1"/>
  <c r="AH2782" i="4" a="1"/>
  <c r="AH2782" i="4" s="1"/>
  <c r="AE2782" i="4"/>
  <c r="AL2782" i="4" a="1"/>
  <c r="AL2782" i="4" s="1"/>
  <c r="AH730" i="4" a="1"/>
  <c r="AH730" i="4" s="1"/>
  <c r="AE730" i="4"/>
  <c r="AJ618" i="4" a="1"/>
  <c r="AJ618" i="4" s="1"/>
  <c r="AN618" i="4" a="1"/>
  <c r="AN618" i="4" s="1"/>
  <c r="AH1121" i="4" a="1"/>
  <c r="AH1121" i="4" s="1"/>
  <c r="AE1121" i="4"/>
  <c r="AE511" i="4"/>
  <c r="AH511" i="4" a="1"/>
  <c r="AH511" i="4" s="1"/>
  <c r="AL511" i="4" a="1"/>
  <c r="AL511" i="4" s="1"/>
  <c r="AE757" i="4"/>
  <c r="AL757" i="4" a="1"/>
  <c r="AL757" i="4" s="1"/>
  <c r="AH757" i="4" a="1"/>
  <c r="AH757" i="4" s="1"/>
  <c r="AH1064" i="4" a="1"/>
  <c r="AH1064" i="4" s="1"/>
  <c r="AE1064" i="4"/>
  <c r="AM585" i="4" a="1"/>
  <c r="AM585" i="4" s="1"/>
  <c r="AI585" i="4" a="1"/>
  <c r="AI585" i="4" s="1"/>
  <c r="AE550" i="4"/>
  <c r="AL550" i="4" a="1"/>
  <c r="AL550" i="4" s="1"/>
  <c r="AH550" i="4" a="1"/>
  <c r="AH550" i="4" s="1"/>
  <c r="AH1096" i="4" a="1"/>
  <c r="AH1096" i="4" s="1"/>
  <c r="AL1096" i="4" a="1"/>
  <c r="AL1096" i="4" s="1"/>
  <c r="AE1096" i="4"/>
  <c r="AE1721" i="4"/>
  <c r="AH1721" i="4" a="1"/>
  <c r="AH1721" i="4" s="1"/>
  <c r="AL1721" i="4" a="1"/>
  <c r="AL1721" i="4" s="1"/>
  <c r="AH1640" i="4" a="1"/>
  <c r="AH1640" i="4" s="1"/>
  <c r="AE1640" i="4"/>
  <c r="AE1628" i="4"/>
  <c r="AH1628" i="4" a="1"/>
  <c r="AH1628" i="4" s="1"/>
  <c r="AL1628" i="4" a="1"/>
  <c r="AL1628" i="4" s="1"/>
  <c r="AL1062" i="4" a="1"/>
  <c r="AL1062" i="4" s="1"/>
  <c r="AE1062" i="4"/>
  <c r="AH1062" i="4" a="1"/>
  <c r="AH1062" i="4" s="1"/>
  <c r="AE8" i="4"/>
  <c r="AH8" i="4" a="1"/>
  <c r="AH8" i="4" s="1"/>
  <c r="AL8" i="4" a="1"/>
  <c r="AL8" i="4" s="1"/>
  <c r="AH1035" i="4" a="1"/>
  <c r="AH1035" i="4" s="1"/>
  <c r="AE1035" i="4"/>
  <c r="AL1035" i="4" a="1"/>
  <c r="AL1035" i="4" s="1"/>
  <c r="AE566" i="4"/>
  <c r="AL566" i="4" a="1"/>
  <c r="AL566" i="4" s="1"/>
  <c r="AH566" i="4" a="1"/>
  <c r="AH566" i="4" s="1"/>
  <c r="AE1490" i="4"/>
  <c r="AH1490" i="4" a="1"/>
  <c r="AH1490" i="4" s="1"/>
  <c r="AL1490" i="4" a="1"/>
  <c r="AL1490" i="4" s="1"/>
  <c r="AE1632" i="4"/>
  <c r="AH1632" i="4" a="1"/>
  <c r="AH1632" i="4" s="1"/>
  <c r="AL1632" i="4" a="1"/>
  <c r="AL1632" i="4" s="1"/>
  <c r="AH415" i="4" a="1"/>
  <c r="AH415" i="4" s="1"/>
  <c r="AE415" i="4"/>
  <c r="AE1345" i="4"/>
  <c r="AH1345" i="4" a="1"/>
  <c r="AH1345" i="4" s="1"/>
  <c r="AE1384" i="4"/>
  <c r="AL1384" i="4" a="1"/>
  <c r="AL1384" i="4" s="1"/>
  <c r="AH1384" i="4" a="1"/>
  <c r="AH1384" i="4" s="1"/>
  <c r="AE1254" i="4"/>
  <c r="AL1254" i="4" a="1"/>
  <c r="AL1254" i="4" s="1"/>
  <c r="AH1254" i="4" a="1"/>
  <c r="AH1254" i="4" s="1"/>
  <c r="AI1910" i="4" a="1"/>
  <c r="AI1910" i="4" s="1"/>
  <c r="AF1910" i="4"/>
  <c r="AI1831" i="4" a="1"/>
  <c r="AI1831" i="4" s="1"/>
  <c r="AF1831" i="4"/>
  <c r="AE313" i="4"/>
  <c r="AH313" i="4" a="1"/>
  <c r="AH313" i="4" s="1"/>
  <c r="AL313" i="4" a="1"/>
  <c r="AL313" i="4" s="1"/>
  <c r="AF911" i="4"/>
  <c r="AM911" i="4" a="1"/>
  <c r="AM911" i="4" s="1"/>
  <c r="AE1676" i="4"/>
  <c r="AH1676" i="4" a="1"/>
  <c r="AH1676" i="4" s="1"/>
  <c r="AL320" i="4" a="1"/>
  <c r="AL320" i="4" s="1"/>
  <c r="AH320" i="4" a="1"/>
  <c r="AH320" i="4" s="1"/>
  <c r="AE320" i="4"/>
  <c r="AE2017" i="4"/>
  <c r="AH2017" i="4" a="1"/>
  <c r="AH2017" i="4" s="1"/>
  <c r="AH893" i="4" a="1"/>
  <c r="AH893" i="4" s="1"/>
  <c r="AE893" i="4"/>
  <c r="AL893" i="4" a="1"/>
  <c r="AL893" i="4" s="1"/>
  <c r="AF1763" i="4"/>
  <c r="AM1763" i="4" a="1"/>
  <c r="AM1763" i="4" s="1"/>
  <c r="AH200" i="4" a="1"/>
  <c r="AH200" i="4" s="1"/>
  <c r="AL200" i="4" a="1"/>
  <c r="AL200" i="4" s="1"/>
  <c r="AE200" i="4"/>
  <c r="AH2795" i="4" a="1"/>
  <c r="AH2795" i="4" s="1"/>
  <c r="AL2795" i="4" a="1"/>
  <c r="AL2795" i="4" s="1"/>
  <c r="AE2795" i="4"/>
  <c r="AE2612" i="4"/>
  <c r="AL2612" i="4" a="1"/>
  <c r="AL2612" i="4" s="1"/>
  <c r="AH2169" i="4" a="1"/>
  <c r="AH2169" i="4" s="1"/>
  <c r="AL2169" i="4" a="1"/>
  <c r="AL2169" i="4" s="1"/>
  <c r="AE2169" i="4"/>
  <c r="AJ2744" i="4" a="1"/>
  <c r="AJ2744" i="4" s="1"/>
  <c r="AN2744" i="4" a="1"/>
  <c r="AN2744" i="4" s="1"/>
  <c r="AE2813" i="4"/>
  <c r="AH2813" i="4" a="1"/>
  <c r="AH2813" i="4" s="1"/>
  <c r="AL2813" i="4" a="1"/>
  <c r="AL2813" i="4" s="1"/>
  <c r="AE2505" i="4"/>
  <c r="AH2505" i="4" a="1"/>
  <c r="AH2505" i="4" s="1"/>
  <c r="AE1790" i="4"/>
  <c r="AH1790" i="4" a="1"/>
  <c r="AH1790" i="4" s="1"/>
  <c r="AL1790" i="4" a="1"/>
  <c r="AL1790" i="4" s="1"/>
  <c r="AE2422" i="4"/>
  <c r="AH2422" i="4" a="1"/>
  <c r="AH2422" i="4" s="1"/>
  <c r="AL2422" i="4" a="1"/>
  <c r="AL2422" i="4" s="1"/>
  <c r="AE2372" i="4"/>
  <c r="AH2372" i="4" a="1"/>
  <c r="AH2372" i="4" s="1"/>
  <c r="AL2372" i="4" a="1"/>
  <c r="AL2372" i="4" s="1"/>
  <c r="AH2831" i="4" a="1"/>
  <c r="AH2831" i="4" s="1"/>
  <c r="AL2831" i="4" a="1"/>
  <c r="AL2831" i="4" s="1"/>
  <c r="AE2831" i="4"/>
  <c r="AH265" i="4" a="1"/>
  <c r="AH265" i="4" s="1"/>
  <c r="AL265" i="4" a="1"/>
  <c r="AL265" i="4" s="1"/>
  <c r="AE265" i="4"/>
  <c r="AE1784" i="4"/>
  <c r="AH1784" i="4" a="1"/>
  <c r="AH1784" i="4" s="1"/>
  <c r="AL1784" i="4" a="1"/>
  <c r="AL1784" i="4" s="1"/>
  <c r="AI608" i="4" a="1"/>
  <c r="AI608" i="4" s="1"/>
  <c r="AF608" i="4"/>
  <c r="AE1098" i="4"/>
  <c r="AL1098" i="4" a="1"/>
  <c r="AL1098" i="4" s="1"/>
  <c r="AH1098" i="4" a="1"/>
  <c r="AH1098" i="4" s="1"/>
  <c r="AE515" i="4"/>
  <c r="AL515" i="4" a="1"/>
  <c r="AL515" i="4" s="1"/>
  <c r="AH515" i="4" a="1"/>
  <c r="AH515" i="4" s="1"/>
  <c r="AE506" i="4"/>
  <c r="AH506" i="4" a="1"/>
  <c r="AH506" i="4" s="1"/>
  <c r="AL506" i="4" a="1"/>
  <c r="AL506" i="4" s="1"/>
  <c r="AE620" i="4"/>
  <c r="AH620" i="4" a="1"/>
  <c r="AH620" i="4" s="1"/>
  <c r="AL620" i="4" a="1"/>
  <c r="AL620" i="4" s="1"/>
  <c r="AI491" i="4" a="1"/>
  <c r="AI491" i="4" s="1"/>
  <c r="AH174" i="4" a="1"/>
  <c r="AH174" i="4" s="1"/>
  <c r="AL174" i="4" a="1"/>
  <c r="AL174" i="4" s="1"/>
  <c r="AE174" i="4"/>
  <c r="AI1068" i="4" a="1"/>
  <c r="AI1068" i="4" s="1"/>
  <c r="AF1068" i="4"/>
  <c r="AE1038" i="4"/>
  <c r="AH1038" i="4" a="1"/>
  <c r="AH1038" i="4" s="1"/>
  <c r="AL1038" i="4" a="1"/>
  <c r="AL1038" i="4" s="1"/>
  <c r="AN1465" i="4" a="1"/>
  <c r="AN1465" i="4" s="1"/>
  <c r="AJ1465" i="4" a="1"/>
  <c r="AJ1465" i="4" s="1"/>
  <c r="AH2737" i="4" a="1"/>
  <c r="AH2737" i="4" s="1"/>
  <c r="AE2737" i="4"/>
  <c r="AN473" i="4" a="1"/>
  <c r="AN473" i="4" s="1"/>
  <c r="AJ473" i="4" a="1"/>
  <c r="AJ473" i="4" s="1"/>
  <c r="AH2679" i="4" a="1"/>
  <c r="AH2679" i="4" s="1"/>
  <c r="AL2679" i="4" a="1"/>
  <c r="AL2679" i="4" s="1"/>
  <c r="AE2679" i="4"/>
  <c r="AH1914" i="4" a="1"/>
  <c r="AH1914" i="4" s="1"/>
  <c r="AE1914" i="4"/>
  <c r="AE1939" i="4"/>
  <c r="AH1939" i="4" a="1"/>
  <c r="AH1939" i="4" s="1"/>
  <c r="AL1939" i="4" a="1"/>
  <c r="AL1939" i="4" s="1"/>
  <c r="AE1829" i="4"/>
  <c r="AH1829" i="4" a="1"/>
  <c r="AH1829" i="4" s="1"/>
  <c r="AE924" i="4"/>
  <c r="AL924" i="4" a="1"/>
  <c r="AL924" i="4" s="1"/>
  <c r="AH924" i="4" a="1"/>
  <c r="AH924" i="4" s="1"/>
  <c r="AH2666" i="4" a="1"/>
  <c r="AH2666" i="4" s="1"/>
  <c r="AE2666" i="4"/>
  <c r="AL2666" i="4" a="1"/>
  <c r="AL2666" i="4" s="1"/>
  <c r="AE414" i="4"/>
  <c r="AH414" i="4" a="1"/>
  <c r="AH414" i="4" s="1"/>
  <c r="AL414" i="4" a="1"/>
  <c r="AL414" i="4" s="1"/>
  <c r="AH1300" i="4" a="1"/>
  <c r="AH1300" i="4" s="1"/>
  <c r="AE1300" i="4"/>
  <c r="AL1848" i="4" a="1"/>
  <c r="AL1848" i="4" s="1"/>
  <c r="AH1848" i="4" a="1"/>
  <c r="AH1848" i="4" s="1"/>
  <c r="AE1848" i="4"/>
  <c r="AH1525" i="4" a="1"/>
  <c r="AH1525" i="4" s="1"/>
  <c r="AL1525" i="4" a="1"/>
  <c r="AL1525" i="4" s="1"/>
  <c r="AE841" i="4"/>
  <c r="AL841" i="4" a="1"/>
  <c r="AL841" i="4" s="1"/>
  <c r="AH841" i="4" a="1"/>
  <c r="AH841" i="4" s="1"/>
  <c r="AF1252" i="4"/>
  <c r="AI1252" i="4" a="1"/>
  <c r="AI1252" i="4" s="1"/>
  <c r="AE681" i="4"/>
  <c r="AH681" i="4" a="1"/>
  <c r="AH681" i="4" s="1"/>
  <c r="AL681" i="4" a="1"/>
  <c r="AL681" i="4" s="1"/>
  <c r="AE1935" i="4"/>
  <c r="AH1935" i="4" a="1"/>
  <c r="AH1935" i="4" s="1"/>
  <c r="AH1517" i="4" a="1"/>
  <c r="AH1517" i="4" s="1"/>
  <c r="AE1517" i="4"/>
  <c r="AL1517" i="4" a="1"/>
  <c r="AL1517" i="4" s="1"/>
  <c r="AE1357" i="4"/>
  <c r="AH1357" i="4" a="1"/>
  <c r="AH1357" i="4" s="1"/>
  <c r="AL1357" i="4" a="1"/>
  <c r="AL1357" i="4" s="1"/>
  <c r="AH1762" i="4" a="1"/>
  <c r="AH1762" i="4" s="1"/>
  <c r="AL1762" i="4" a="1"/>
  <c r="AL1762" i="4" s="1"/>
  <c r="AE1762" i="4"/>
  <c r="AE1218" i="4"/>
  <c r="AH1218" i="4" a="1"/>
  <c r="AH1218" i="4" s="1"/>
  <c r="AL1218" i="4" a="1"/>
  <c r="AL1218" i="4" s="1"/>
  <c r="AH1222" i="4" a="1"/>
  <c r="AH1222" i="4" s="1"/>
  <c r="AE1222" i="4"/>
  <c r="AL1222" i="4" a="1"/>
  <c r="AL1222" i="4" s="1"/>
  <c r="AH1238" i="4" a="1"/>
  <c r="AH1238" i="4" s="1"/>
  <c r="AL1238" i="4" a="1"/>
  <c r="AL1238" i="4" s="1"/>
  <c r="AE1238" i="4"/>
  <c r="AE2827" i="4"/>
  <c r="AL2827" i="4" a="1"/>
  <c r="AL2827" i="4" s="1"/>
  <c r="AH2827" i="4" a="1"/>
  <c r="AH2827" i="4" s="1"/>
  <c r="AH2564" i="4" a="1"/>
  <c r="AH2564" i="4" s="1"/>
  <c r="AL2564" i="4" a="1"/>
  <c r="AL2564" i="4" s="1"/>
  <c r="AE2564" i="4"/>
  <c r="AE2038" i="4"/>
  <c r="AH2038" i="4" a="1"/>
  <c r="AH2038" i="4" s="1"/>
  <c r="AL2119" i="4" a="1"/>
  <c r="AL2119" i="4" s="1"/>
  <c r="AE2119" i="4"/>
  <c r="AH2119" i="4" a="1"/>
  <c r="AH2119" i="4" s="1"/>
  <c r="AE2063" i="4"/>
  <c r="AH2063" i="4" a="1"/>
  <c r="AH2063" i="4" s="1"/>
  <c r="AL2063" i="4" a="1"/>
  <c r="AL2063" i="4" s="1"/>
  <c r="AE2288" i="4"/>
  <c r="AH2288" i="4" a="1"/>
  <c r="AH2288" i="4" s="1"/>
  <c r="AL2288" i="4" a="1"/>
  <c r="AL2288" i="4" s="1"/>
  <c r="AL2070" i="4" a="1"/>
  <c r="AL2070" i="4" s="1"/>
  <c r="AH2070" i="4" a="1"/>
  <c r="AH2070" i="4" s="1"/>
  <c r="AE2070" i="4"/>
  <c r="AL2238" i="4" a="1"/>
  <c r="AL2238" i="4" s="1"/>
  <c r="AE2238" i="4"/>
  <c r="AH2423" i="4" a="1"/>
  <c r="AH2423" i="4" s="1"/>
  <c r="AL2423" i="4" a="1"/>
  <c r="AL2423" i="4" s="1"/>
  <c r="AE2423" i="4"/>
  <c r="AF732" i="4"/>
  <c r="AM732" i="4" a="1"/>
  <c r="AM732" i="4" s="1"/>
  <c r="AE170" i="4"/>
  <c r="AH170" i="4" a="1"/>
  <c r="AH170" i="4" s="1"/>
  <c r="AL170" i="4" a="1"/>
  <c r="AL170" i="4" s="1"/>
  <c r="AE177" i="4"/>
  <c r="AL177" i="4" a="1"/>
  <c r="AL177" i="4" s="1"/>
  <c r="AH177" i="4" a="1"/>
  <c r="AH177" i="4" s="1"/>
  <c r="AH176" i="4" a="1"/>
  <c r="AH176" i="4" s="1"/>
  <c r="AE176" i="4"/>
  <c r="AH190" i="4" a="1"/>
  <c r="AH190" i="4" s="1"/>
  <c r="AL190" i="4" a="1"/>
  <c r="AL190" i="4" s="1"/>
  <c r="AE190" i="4"/>
  <c r="AH1427" i="4" a="1"/>
  <c r="AH1427" i="4" s="1"/>
  <c r="AL1427" i="4" a="1"/>
  <c r="AL1427" i="4" s="1"/>
  <c r="AE1427" i="4"/>
  <c r="AL1420" i="4" a="1"/>
  <c r="AL1420" i="4" s="1"/>
  <c r="AE1420" i="4"/>
  <c r="AH1420" i="4" a="1"/>
  <c r="AH1420" i="4" s="1"/>
  <c r="AF1464" i="4"/>
  <c r="AE1607" i="4"/>
  <c r="AH1607" i="4" a="1"/>
  <c r="AH1607" i="4" s="1"/>
  <c r="AL1607" i="4" a="1"/>
  <c r="AL1607" i="4" s="1"/>
  <c r="AI1566" i="4" a="1"/>
  <c r="AI1566" i="4" s="1"/>
  <c r="AF1566" i="4"/>
  <c r="AI1985" i="4" a="1"/>
  <c r="AI1985" i="4" s="1"/>
  <c r="AF1985" i="4"/>
  <c r="AH2698" i="4" a="1"/>
  <c r="AH2698" i="4" s="1"/>
  <c r="AE2698" i="4"/>
  <c r="AI428" i="4" a="1"/>
  <c r="AI428" i="4" s="1"/>
  <c r="AF428" i="4"/>
  <c r="AE47" i="4"/>
  <c r="AL47" i="4" a="1"/>
  <c r="AL47" i="4" s="1"/>
  <c r="AH47" i="4" a="1"/>
  <c r="AH47" i="4" s="1"/>
  <c r="AE110" i="4"/>
  <c r="AL110" i="4" a="1"/>
  <c r="AL110" i="4" s="1"/>
  <c r="AH110" i="4" a="1"/>
  <c r="AH110" i="4" s="1"/>
  <c r="AE1862" i="4"/>
  <c r="AL1862" i="4" a="1"/>
  <c r="AL1862" i="4" s="1"/>
  <c r="AH1862" i="4" a="1"/>
  <c r="AH1862" i="4" s="1"/>
  <c r="AJ1437" i="4" a="1"/>
  <c r="AJ1437" i="4" s="1"/>
  <c r="AN1437" i="4" a="1"/>
  <c r="AN1437" i="4" s="1"/>
  <c r="AE967" i="4"/>
  <c r="AH967" i="4" a="1"/>
  <c r="AH967" i="4" s="1"/>
  <c r="AL967" i="4" a="1"/>
  <c r="AL967" i="4" s="1"/>
  <c r="AE723" i="4"/>
  <c r="AH723" i="4" a="1"/>
  <c r="AH723" i="4" s="1"/>
  <c r="AI2716" i="4" a="1"/>
  <c r="AI2716" i="4" s="1"/>
  <c r="AF2716" i="4"/>
  <c r="AI1259" i="4" a="1"/>
  <c r="AI1259" i="4" s="1"/>
  <c r="AF1259" i="4"/>
  <c r="AH910" i="4" a="1"/>
  <c r="AH910" i="4" s="1"/>
  <c r="AL910" i="4" a="1"/>
  <c r="AL910" i="4" s="1"/>
  <c r="AE910" i="4"/>
  <c r="AH1513" i="4" a="1"/>
  <c r="AH1513" i="4" s="1"/>
  <c r="AL1513" i="4" a="1"/>
  <c r="AL1513" i="4" s="1"/>
  <c r="AE1513" i="4"/>
  <c r="AE658" i="4"/>
  <c r="AL658" i="4" a="1"/>
  <c r="AL658" i="4" s="1"/>
  <c r="AH1941" i="4" a="1"/>
  <c r="AH1941" i="4" s="1"/>
  <c r="AL1941" i="4" a="1"/>
  <c r="AL1941" i="4" s="1"/>
  <c r="AE1941" i="4"/>
  <c r="AH1723" i="4" a="1"/>
  <c r="AH1723" i="4" s="1"/>
  <c r="AL1723" i="4" a="1"/>
  <c r="AL1723" i="4" s="1"/>
  <c r="AE1723" i="4"/>
  <c r="AH1196" i="4" a="1"/>
  <c r="AH1196" i="4" s="1"/>
  <c r="AL1196" i="4" a="1"/>
  <c r="AL1196" i="4" s="1"/>
  <c r="AE1196" i="4"/>
  <c r="AE1905" i="4"/>
  <c r="AH1905" i="4" a="1"/>
  <c r="AH1905" i="4" s="1"/>
  <c r="AL1905" i="4" a="1"/>
  <c r="AL1905" i="4" s="1"/>
  <c r="AE663" i="4"/>
  <c r="AH663" i="4" a="1"/>
  <c r="AH663" i="4" s="1"/>
  <c r="AL663" i="4" a="1"/>
  <c r="AL663" i="4" s="1"/>
  <c r="AH2724" i="4" a="1"/>
  <c r="AH2724" i="4" s="1"/>
  <c r="AL2724" i="4" a="1"/>
  <c r="AL2724" i="4" s="1"/>
  <c r="AE2724" i="4"/>
  <c r="AE2580" i="4"/>
  <c r="AH2580" i="4" a="1"/>
  <c r="AH2580" i="4" s="1"/>
  <c r="AL2580" i="4" a="1"/>
  <c r="AL2580" i="4" s="1"/>
  <c r="AH2015" i="4" a="1"/>
  <c r="AH2015" i="4" s="1"/>
  <c r="AL2015" i="4" a="1"/>
  <c r="AL2015" i="4" s="1"/>
  <c r="AE2015" i="4"/>
  <c r="AH2631" i="4" a="1"/>
  <c r="AH2631" i="4" s="1"/>
  <c r="AL2631" i="4" a="1"/>
  <c r="AL2631" i="4" s="1"/>
  <c r="AE2631" i="4"/>
  <c r="AE2127" i="4"/>
  <c r="AL2127" i="4" a="1"/>
  <c r="AL2127" i="4" s="1"/>
  <c r="AE2555" i="4"/>
  <c r="AH2555" i="4" a="1"/>
  <c r="AH2555" i="4" s="1"/>
  <c r="AL2555" i="4" a="1"/>
  <c r="AL2555" i="4" s="1"/>
  <c r="AE460" i="4"/>
  <c r="AH460" i="4" a="1"/>
  <c r="AH460" i="4" s="1"/>
  <c r="AL460" i="4" a="1"/>
  <c r="AL460" i="4" s="1"/>
  <c r="AE456" i="4"/>
  <c r="AH456" i="4" a="1"/>
  <c r="AH456" i="4" s="1"/>
  <c r="AL456" i="4" a="1"/>
  <c r="AL456" i="4" s="1"/>
  <c r="AE168" i="4"/>
  <c r="AH168" i="4" a="1"/>
  <c r="AH168" i="4" s="1"/>
  <c r="AL168" i="4" a="1"/>
  <c r="AL168" i="4" s="1"/>
  <c r="AE454" i="4"/>
  <c r="AH454" i="4" a="1"/>
  <c r="AH454" i="4" s="1"/>
  <c r="AL454" i="4" a="1"/>
  <c r="AL454" i="4" s="1"/>
  <c r="AE553" i="4"/>
  <c r="AH553" i="4" a="1"/>
  <c r="AH553" i="4" s="1"/>
  <c r="AL553" i="4" a="1"/>
  <c r="AL553" i="4" s="1"/>
  <c r="AL507" i="4" a="1"/>
  <c r="AL507" i="4" s="1"/>
  <c r="AE507" i="4"/>
  <c r="AH507" i="4" a="1"/>
  <c r="AH507" i="4" s="1"/>
  <c r="AH1106" i="4" a="1"/>
  <c r="AH1106" i="4" s="1"/>
  <c r="AE1106" i="4"/>
  <c r="AE1080" i="4"/>
  <c r="AH1080" i="4" a="1"/>
  <c r="AH1080" i="4" s="1"/>
  <c r="AL1080" i="4" a="1"/>
  <c r="AL1080" i="4" s="1"/>
  <c r="AE188" i="4"/>
  <c r="AH188" i="4" a="1"/>
  <c r="AH188" i="4" s="1"/>
  <c r="AL188" i="4" a="1"/>
  <c r="AL188" i="4" s="1"/>
  <c r="AH467" i="4" a="1"/>
  <c r="AH467" i="4" s="1"/>
  <c r="AE467" i="4"/>
  <c r="AL467" i="4" a="1"/>
  <c r="AL467" i="4" s="1"/>
  <c r="AE613" i="4"/>
  <c r="AH613" i="4" a="1"/>
  <c r="AH613" i="4" s="1"/>
  <c r="AL613" i="4" a="1"/>
  <c r="AL613" i="4" s="1"/>
  <c r="AH1065" i="4" a="1"/>
  <c r="AH1065" i="4" s="1"/>
  <c r="AE1065" i="4"/>
  <c r="AL1065" i="4" a="1"/>
  <c r="AL1065" i="4" s="1"/>
  <c r="AH490" i="4" a="1"/>
  <c r="AH490" i="4" s="1"/>
  <c r="AE490" i="4"/>
  <c r="AL490" i="4" a="1"/>
  <c r="AL490" i="4" s="1"/>
  <c r="AI1012" i="4" a="1"/>
  <c r="AI1012" i="4" s="1"/>
  <c r="AF1012" i="4"/>
  <c r="AE1639" i="4"/>
  <c r="AL1639" i="4" a="1"/>
  <c r="AL1639" i="4" s="1"/>
  <c r="AH1639" i="4" a="1"/>
  <c r="AH1639" i="4" s="1"/>
  <c r="AM466" i="4" a="1"/>
  <c r="AM466" i="4" s="1"/>
  <c r="AF466" i="4"/>
  <c r="AI466" i="4" a="1"/>
  <c r="AI466" i="4" s="1"/>
  <c r="AE752" i="4"/>
  <c r="AL752" i="4" a="1"/>
  <c r="AL752" i="4" s="1"/>
  <c r="AE600" i="4"/>
  <c r="AL600" i="4" a="1"/>
  <c r="AL600" i="4" s="1"/>
  <c r="AH600" i="4" a="1"/>
  <c r="AH600" i="4" s="1"/>
  <c r="AI1083" i="4" a="1"/>
  <c r="AI1083" i="4" s="1"/>
  <c r="AF1083" i="4"/>
  <c r="AE1611" i="4"/>
  <c r="AH1611" i="4" a="1"/>
  <c r="AH1611" i="4" s="1"/>
  <c r="AL1611" i="4" a="1"/>
  <c r="AL1611" i="4" s="1"/>
  <c r="AE1579" i="4"/>
  <c r="AH1579" i="4" a="1"/>
  <c r="AH1579" i="4" s="1"/>
  <c r="AL1579" i="4" a="1"/>
  <c r="AL1579" i="4" s="1"/>
  <c r="AE2835" i="4"/>
  <c r="AL2835" i="4" a="1"/>
  <c r="AL2835" i="4" s="1"/>
  <c r="AH2835" i="4" a="1"/>
  <c r="AH2835" i="4" s="1"/>
  <c r="AE1272" i="4"/>
  <c r="AL1272" i="4" a="1"/>
  <c r="AL1272" i="4" s="1"/>
  <c r="AH1272" i="4" a="1"/>
  <c r="AH1272" i="4" s="1"/>
  <c r="AH1976" i="4" a="1"/>
  <c r="AH1976" i="4" s="1"/>
  <c r="AE1976" i="4"/>
  <c r="AL48" i="4" a="1"/>
  <c r="AL48" i="4" s="1"/>
  <c r="AH48" i="4" a="1"/>
  <c r="AH48" i="4" s="1"/>
  <c r="AE48" i="4"/>
  <c r="AE1701" i="4"/>
  <c r="AL1701" i="4" a="1"/>
  <c r="AL1701" i="4" s="1"/>
  <c r="AH1319" i="4" a="1"/>
  <c r="AH1319" i="4" s="1"/>
  <c r="AE1319" i="4"/>
  <c r="AL1319" i="4" a="1"/>
  <c r="AL1319" i="4" s="1"/>
  <c r="AH7" i="4" a="1"/>
  <c r="AH7" i="4" s="1"/>
  <c r="AE7" i="4"/>
  <c r="AI1397" i="4" a="1"/>
  <c r="AI1397" i="4" s="1"/>
  <c r="AM1397" i="4" a="1"/>
  <c r="AM1397" i="4" s="1"/>
  <c r="AF1397" i="4"/>
  <c r="AE1832" i="4"/>
  <c r="AL1832" i="4" a="1"/>
  <c r="AL1832" i="4" s="1"/>
  <c r="AH1832" i="4" a="1"/>
  <c r="AH1832" i="4" s="1"/>
  <c r="AH1303" i="4" a="1"/>
  <c r="AH1303" i="4" s="1"/>
  <c r="AL1303" i="4" a="1"/>
  <c r="AL1303" i="4" s="1"/>
  <c r="AE1303" i="4"/>
  <c r="AL1515" i="4" a="1"/>
  <c r="AL1515" i="4" s="1"/>
  <c r="AH1515" i="4" a="1"/>
  <c r="AH1515" i="4" s="1"/>
  <c r="AE1515" i="4"/>
  <c r="AH1868" i="4" a="1"/>
  <c r="AH1868" i="4" s="1"/>
  <c r="AE1868" i="4"/>
  <c r="AH1325" i="4" a="1"/>
  <c r="AH1325" i="4" s="1"/>
  <c r="AE1325" i="4"/>
  <c r="AE217" i="4"/>
  <c r="AL217" i="4" a="1"/>
  <c r="AL217" i="4" s="1"/>
  <c r="AH217" i="4" a="1"/>
  <c r="AH217" i="4" s="1"/>
  <c r="AE347" i="4"/>
  <c r="AH347" i="4" a="1"/>
  <c r="AH347" i="4" s="1"/>
  <c r="AL347" i="4" a="1"/>
  <c r="AL347" i="4" s="1"/>
  <c r="AH1767" i="4" a="1"/>
  <c r="AH1767" i="4" s="1"/>
  <c r="AL1767" i="4" a="1"/>
  <c r="AL1767" i="4" s="1"/>
  <c r="AE1767" i="4"/>
  <c r="AH1775" i="4" a="1"/>
  <c r="AH1775" i="4" s="1"/>
  <c r="AL1775" i="4" a="1"/>
  <c r="AL1775" i="4" s="1"/>
  <c r="AE1775" i="4"/>
  <c r="AH279" i="4" a="1"/>
  <c r="AH279" i="4" s="1"/>
  <c r="AE279" i="4"/>
  <c r="AL279" i="4" a="1"/>
  <c r="AL279" i="4" s="1"/>
  <c r="AI435" i="4" a="1"/>
  <c r="AI435" i="4" s="1"/>
  <c r="AF435" i="4"/>
  <c r="AH1904" i="4" a="1"/>
  <c r="AH1904" i="4" s="1"/>
  <c r="AE1904" i="4"/>
  <c r="AL1904" i="4" a="1"/>
  <c r="AL1904" i="4" s="1"/>
  <c r="AE1206" i="4"/>
  <c r="AH1206" i="4" a="1"/>
  <c r="AH1206" i="4" s="1"/>
  <c r="AL1206" i="4" a="1"/>
  <c r="AL1206" i="4" s="1"/>
  <c r="AH2652" i="4" a="1"/>
  <c r="AH2652" i="4" s="1"/>
  <c r="AL2652" i="4" a="1"/>
  <c r="AL2652" i="4" s="1"/>
  <c r="AE2652" i="4"/>
  <c r="AH2123" i="4" a="1"/>
  <c r="AH2123" i="4" s="1"/>
  <c r="AL2123" i="4" a="1"/>
  <c r="AL2123" i="4" s="1"/>
  <c r="AE2123" i="4"/>
  <c r="AE2029" i="4"/>
  <c r="AH2029" i="4" a="1"/>
  <c r="AH2029" i="4" s="1"/>
  <c r="AL2029" i="4" a="1"/>
  <c r="AL2029" i="4" s="1"/>
  <c r="AL2058" i="4" a="1"/>
  <c r="AL2058" i="4" s="1"/>
  <c r="AE2058" i="4"/>
  <c r="AH2058" i="4" a="1"/>
  <c r="AH2058" i="4" s="1"/>
  <c r="AE1232" i="4"/>
  <c r="AL1232" i="4" a="1"/>
  <c r="AL1232" i="4" s="1"/>
  <c r="AE1531" i="4"/>
  <c r="AH1531" i="4" a="1"/>
  <c r="AH1531" i="4" s="1"/>
  <c r="AL1531" i="4" a="1"/>
  <c r="AL1531" i="4" s="1"/>
  <c r="AE2430" i="4"/>
  <c r="AH2430" i="4" a="1"/>
  <c r="AH2430" i="4" s="1"/>
  <c r="AL2430" i="4" a="1"/>
  <c r="AL2430" i="4" s="1"/>
  <c r="AH2096" i="4" a="1"/>
  <c r="AH2096" i="4" s="1"/>
  <c r="AL2096" i="4" a="1"/>
  <c r="AL2096" i="4" s="1"/>
  <c r="AE2096" i="4"/>
  <c r="AE1926" i="4"/>
  <c r="AH1926" i="4" a="1"/>
  <c r="AH1926" i="4" s="1"/>
  <c r="AL1926" i="4" a="1"/>
  <c r="AL1926" i="4" s="1"/>
  <c r="AE455" i="4"/>
  <c r="AL455" i="4" a="1"/>
  <c r="AL455" i="4" s="1"/>
  <c r="AH455" i="4" a="1"/>
  <c r="AH455" i="4" s="1"/>
  <c r="AE131" i="4"/>
  <c r="AH131" i="4" a="1"/>
  <c r="AH131" i="4" s="1"/>
  <c r="AL131" i="4" a="1"/>
  <c r="AL131" i="4" s="1"/>
  <c r="AE999" i="4"/>
  <c r="AL999" i="4" a="1"/>
  <c r="AL999" i="4" s="1"/>
  <c r="AH999" i="4" a="1"/>
  <c r="AH999" i="4" s="1"/>
  <c r="AH992" i="4" a="1"/>
  <c r="AH992" i="4" s="1"/>
  <c r="AL992" i="4" a="1"/>
  <c r="AL992" i="4" s="1"/>
  <c r="AE992" i="4"/>
  <c r="AE625" i="4"/>
  <c r="AL625" i="4" a="1"/>
  <c r="AL625" i="4" s="1"/>
  <c r="AH625" i="4" a="1"/>
  <c r="AH625" i="4" s="1"/>
  <c r="AE504" i="4"/>
  <c r="AH504" i="4" a="1"/>
  <c r="AH504" i="4" s="1"/>
  <c r="AF521" i="4"/>
  <c r="AI521" i="4" a="1"/>
  <c r="AI521" i="4" s="1"/>
  <c r="AM521" i="4" a="1"/>
  <c r="AM521" i="4" s="1"/>
  <c r="AE1887" i="4"/>
  <c r="AL1887" i="4" a="1"/>
  <c r="AL1887" i="4" s="1"/>
  <c r="AH1887" i="4" a="1"/>
  <c r="AH1887" i="4" s="1"/>
  <c r="AE1135" i="4"/>
  <c r="AH1135" i="4" a="1"/>
  <c r="AH1135" i="4" s="1"/>
  <c r="AF163" i="4"/>
  <c r="AI163" i="4" a="1"/>
  <c r="AI163" i="4" s="1"/>
  <c r="AM163" i="4" a="1"/>
  <c r="AM163" i="4" s="1"/>
  <c r="AH1688" i="4" a="1"/>
  <c r="AH1688" i="4" s="1"/>
  <c r="AE1688" i="4"/>
  <c r="AL1688" i="4" a="1"/>
  <c r="AL1688" i="4" s="1"/>
  <c r="AJ133" i="4" a="1"/>
  <c r="AJ133" i="4" s="1"/>
  <c r="AN133" i="4" a="1"/>
  <c r="AN133" i="4" s="1"/>
  <c r="AE1574" i="4"/>
  <c r="AL1574" i="4" a="1"/>
  <c r="AL1574" i="4" s="1"/>
  <c r="AH1574" i="4" a="1"/>
  <c r="AH1574" i="4" s="1"/>
  <c r="AE1439" i="4"/>
  <c r="AH1439" i="4" a="1"/>
  <c r="AH1439" i="4" s="1"/>
  <c r="AL1439" i="4" a="1"/>
  <c r="AL1439" i="4" s="1"/>
  <c r="AE1590" i="4"/>
  <c r="AH1590" i="4" a="1"/>
  <c r="AH1590" i="4" s="1"/>
  <c r="AL1590" i="4" a="1"/>
  <c r="AL1590" i="4" s="1"/>
  <c r="AH17" i="4" a="1"/>
  <c r="AH17" i="4" s="1"/>
  <c r="AE17" i="4"/>
  <c r="AI416" i="4" a="1"/>
  <c r="AI416" i="4" s="1"/>
  <c r="AF416" i="4"/>
  <c r="AH2715" i="4" a="1"/>
  <c r="AH2715" i="4" s="1"/>
  <c r="AE2715" i="4"/>
  <c r="AI980" i="4" a="1"/>
  <c r="AI980" i="4" s="1"/>
  <c r="AF980" i="4"/>
  <c r="AE1417" i="4"/>
  <c r="AH1417" i="4" a="1"/>
  <c r="AH1417" i="4" s="1"/>
  <c r="AL1417" i="4" a="1"/>
  <c r="AL1417" i="4" s="1"/>
  <c r="AE1872" i="4"/>
  <c r="AH1872" i="4" a="1"/>
  <c r="AH1872" i="4" s="1"/>
  <c r="AL1872" i="4" a="1"/>
  <c r="AL1872" i="4" s="1"/>
  <c r="AH318" i="4" a="1"/>
  <c r="AH318" i="4" s="1"/>
  <c r="AL318" i="4" a="1"/>
  <c r="AL318" i="4" s="1"/>
  <c r="AE318" i="4"/>
  <c r="AH940" i="4" a="1"/>
  <c r="AH940" i="4" s="1"/>
  <c r="AE940" i="4"/>
  <c r="AI1376" i="4" a="1"/>
  <c r="AI1376" i="4" s="1"/>
  <c r="AF1376" i="4"/>
  <c r="AE1663" i="4"/>
  <c r="AH1663" i="4" a="1"/>
  <c r="AH1663" i="4" s="1"/>
  <c r="AL1663" i="4" a="1"/>
  <c r="AL1663" i="4" s="1"/>
  <c r="AE1841" i="4"/>
  <c r="AH1841" i="4" a="1"/>
  <c r="AH1841" i="4" s="1"/>
  <c r="AE678" i="4"/>
  <c r="AH678" i="4" a="1"/>
  <c r="AH678" i="4" s="1"/>
  <c r="AL678" i="4" a="1"/>
  <c r="AL678" i="4" s="1"/>
  <c r="AE1388" i="4"/>
  <c r="AH1388" i="4" a="1"/>
  <c r="AH1388" i="4" s="1"/>
  <c r="AL1388" i="4" a="1"/>
  <c r="AL1388" i="4" s="1"/>
  <c r="AI1160" i="4" a="1"/>
  <c r="AI1160" i="4" s="1"/>
  <c r="AF1160" i="4"/>
  <c r="AM1160" i="4" a="1"/>
  <c r="AM1160" i="4" s="1"/>
  <c r="AF1314" i="4"/>
  <c r="AM1314" i="4" a="1"/>
  <c r="AM1314" i="4" s="1"/>
  <c r="AH2733" i="4" a="1"/>
  <c r="AH2733" i="4" s="1"/>
  <c r="AL2733" i="4" a="1"/>
  <c r="AL2733" i="4" s="1"/>
  <c r="AE2733" i="4"/>
  <c r="AE1710" i="4"/>
  <c r="AH1710" i="4" a="1"/>
  <c r="AH1710" i="4" s="1"/>
  <c r="AL1710" i="4" a="1"/>
  <c r="AL1710" i="4" s="1"/>
  <c r="AH1519" i="4" a="1"/>
  <c r="AH1519" i="4" s="1"/>
  <c r="AE1519" i="4"/>
  <c r="AH1916" i="4" a="1"/>
  <c r="AH1916" i="4" s="1"/>
  <c r="AE1916" i="4"/>
  <c r="AL1916" i="4" a="1"/>
  <c r="AL1916" i="4" s="1"/>
  <c r="AE1730" i="4"/>
  <c r="AL1730" i="4" a="1"/>
  <c r="AL1730" i="4" s="1"/>
  <c r="AH1730" i="4" a="1"/>
  <c r="AH1730" i="4" s="1"/>
  <c r="AH201" i="4" a="1"/>
  <c r="AH201" i="4" s="1"/>
  <c r="AL201" i="4" a="1"/>
  <c r="AL201" i="4" s="1"/>
  <c r="AE201" i="4"/>
  <c r="AE2624" i="4"/>
  <c r="AH2624" i="4" a="1"/>
  <c r="AH2624" i="4" s="1"/>
  <c r="AH2634" i="4" a="1"/>
  <c r="AH2634" i="4" s="1"/>
  <c r="AL2634" i="4" a="1"/>
  <c r="AL2634" i="4" s="1"/>
  <c r="AE2634" i="4"/>
  <c r="AL2542" i="4" a="1"/>
  <c r="AL2542" i="4" s="1"/>
  <c r="AE2542" i="4"/>
  <c r="AH2542" i="4" a="1"/>
  <c r="AH2542" i="4" s="1"/>
  <c r="AL2826" i="4" a="1"/>
  <c r="AL2826" i="4" s="1"/>
  <c r="AE2826" i="4"/>
  <c r="AH2826" i="4" a="1"/>
  <c r="AH2826" i="4" s="1"/>
  <c r="AH1765" i="4" a="1"/>
  <c r="AH1765" i="4" s="1"/>
  <c r="AL1765" i="4" a="1"/>
  <c r="AL1765" i="4" s="1"/>
  <c r="AE1765" i="4"/>
  <c r="AH2376" i="4" a="1"/>
  <c r="AH2376" i="4" s="1"/>
  <c r="AL2376" i="4" a="1"/>
  <c r="AL2376" i="4" s="1"/>
  <c r="AE2376" i="4"/>
  <c r="AI1235" i="4" a="1"/>
  <c r="AI1235" i="4" s="1"/>
  <c r="AM1235" i="4" a="1"/>
  <c r="AM1235" i="4" s="1"/>
  <c r="AF1235" i="4"/>
  <c r="AE2498" i="4"/>
  <c r="AH2498" i="4" a="1"/>
  <c r="AH2498" i="4" s="1"/>
  <c r="AL2498" i="4" a="1"/>
  <c r="AL2498" i="4" s="1"/>
  <c r="AH784" i="4" a="1"/>
  <c r="AH784" i="4" s="1"/>
  <c r="AE784" i="4"/>
  <c r="AE728" i="4"/>
  <c r="AL728" i="4" a="1"/>
  <c r="AL728" i="4" s="1"/>
  <c r="AH728" i="4" a="1"/>
  <c r="AH728" i="4" s="1"/>
  <c r="AE167" i="4"/>
  <c r="AH167" i="4" a="1"/>
  <c r="AH167" i="4" s="1"/>
  <c r="AL167" i="4" a="1"/>
  <c r="AL167" i="4" s="1"/>
  <c r="AM184" i="4" a="1"/>
  <c r="AM184" i="4" s="1"/>
  <c r="AF184" i="4"/>
  <c r="AI184" i="4" a="1"/>
  <c r="AI184" i="4" s="1"/>
  <c r="AE198" i="4"/>
  <c r="AH198" i="4" a="1"/>
  <c r="AH198" i="4" s="1"/>
  <c r="AI1132" i="4" a="1"/>
  <c r="AI1132" i="4" s="1"/>
  <c r="AF1132" i="4"/>
  <c r="AE626" i="4"/>
  <c r="AL626" i="4" a="1"/>
  <c r="AL626" i="4" s="1"/>
  <c r="AH626" i="4" a="1"/>
  <c r="AH626" i="4" s="1"/>
  <c r="AE1120" i="4"/>
  <c r="AH1120" i="4" a="1"/>
  <c r="AH1120" i="4" s="1"/>
  <c r="AL1120" i="4" a="1"/>
  <c r="AL1120" i="4" s="1"/>
  <c r="AH137" i="4" a="1"/>
  <c r="AH137" i="4" s="1"/>
  <c r="AE137" i="4"/>
  <c r="AL533" i="4" a="1"/>
  <c r="AL533" i="4" s="1"/>
  <c r="AH533" i="4" a="1"/>
  <c r="AH533" i="4" s="1"/>
  <c r="AE533" i="4"/>
  <c r="AH558" i="4" a="1"/>
  <c r="AH558" i="4" s="1"/>
  <c r="AL558" i="4" a="1"/>
  <c r="AL558" i="4" s="1"/>
  <c r="AE558" i="4"/>
  <c r="AH1897" i="4" a="1"/>
  <c r="AH1897" i="4" s="1"/>
  <c r="AE1897" i="4"/>
  <c r="AL1897" i="4" a="1"/>
  <c r="AL1897" i="4" s="1"/>
  <c r="AE1616" i="4"/>
  <c r="AH1616" i="4" a="1"/>
  <c r="AH1616" i="4" s="1"/>
  <c r="AL1616" i="4" a="1"/>
  <c r="AL1616" i="4" s="1"/>
  <c r="AL19" i="4" a="1"/>
  <c r="AL19" i="4" s="1"/>
  <c r="AE19" i="4"/>
  <c r="AH19" i="4" a="1"/>
  <c r="AH19" i="4" s="1"/>
  <c r="AL1692" i="4" a="1"/>
  <c r="AL1692" i="4" s="1"/>
  <c r="AE1692" i="4"/>
  <c r="AH1692" i="4" a="1"/>
  <c r="AH1692" i="4" s="1"/>
  <c r="AI1567" i="4" a="1"/>
  <c r="AI1567" i="4" s="1"/>
  <c r="AF1567" i="4"/>
  <c r="AE1440" i="4"/>
  <c r="AH1440" i="4" a="1"/>
  <c r="AH1440" i="4" s="1"/>
  <c r="AI2026" i="4" a="1"/>
  <c r="AI2026" i="4" s="1"/>
  <c r="AF2026" i="4"/>
  <c r="AE55" i="4"/>
  <c r="AL55" i="4" a="1"/>
  <c r="AL55" i="4" s="1"/>
  <c r="AN41" i="4" a="1"/>
  <c r="AN41" i="4" s="1"/>
  <c r="AJ41" i="4" a="1"/>
  <c r="AJ41" i="4" s="1"/>
  <c r="AH1822" i="4" a="1"/>
  <c r="AH1822" i="4" s="1"/>
  <c r="AE1822" i="4"/>
  <c r="AN843" i="4" a="1"/>
  <c r="AN843" i="4" s="1"/>
  <c r="AJ843" i="4" a="1"/>
  <c r="AJ843" i="4" s="1"/>
  <c r="AH1362" i="4" a="1"/>
  <c r="AH1362" i="4" s="1"/>
  <c r="AE1362" i="4"/>
  <c r="AE673" i="4"/>
  <c r="AH673" i="4" a="1"/>
  <c r="AH673" i="4" s="1"/>
  <c r="AL673" i="4" a="1"/>
  <c r="AL673" i="4" s="1"/>
  <c r="AE1242" i="4"/>
  <c r="AL1242" i="4" a="1"/>
  <c r="AL1242" i="4" s="1"/>
  <c r="AH1201" i="4" a="1"/>
  <c r="AH1201" i="4" s="1"/>
  <c r="AL1201" i="4" a="1"/>
  <c r="AL1201" i="4" s="1"/>
  <c r="AE1201" i="4"/>
  <c r="AF1217" i="4"/>
  <c r="AL2283" i="4" a="1"/>
  <c r="AL2283" i="4" s="1"/>
  <c r="AE2283" i="4"/>
  <c r="AH2283" i="4" a="1"/>
  <c r="AH2283" i="4" s="1"/>
  <c r="AH1757" i="4" a="1"/>
  <c r="AH1757" i="4" s="1"/>
  <c r="AL1757" i="4" a="1"/>
  <c r="AL1757" i="4" s="1"/>
  <c r="AE1757" i="4"/>
  <c r="AF1770" i="4"/>
  <c r="AM1770" i="4" a="1"/>
  <c r="AM1770" i="4" s="1"/>
  <c r="AH2531" i="4" a="1"/>
  <c r="AH2531" i="4" s="1"/>
  <c r="AL2531" i="4" a="1"/>
  <c r="AL2531" i="4" s="1"/>
  <c r="AE2531" i="4"/>
  <c r="AF2506" i="4"/>
  <c r="AI2506" i="4" a="1"/>
  <c r="AI2506" i="4" s="1"/>
  <c r="AE2834" i="4"/>
  <c r="AH2834" i="4" a="1"/>
  <c r="AH2834" i="4" s="1"/>
  <c r="AL2834" i="4" a="1"/>
  <c r="AL2834" i="4" s="1"/>
  <c r="AE2659" i="4"/>
  <c r="AH2659" i="4" a="1"/>
  <c r="AH2659" i="4" s="1"/>
  <c r="AL2659" i="4" a="1"/>
  <c r="AL2659" i="4" s="1"/>
  <c r="AF2132" i="4"/>
  <c r="AM2132" i="4" a="1"/>
  <c r="AM2132" i="4" s="1"/>
  <c r="AH2344" i="4" a="1"/>
  <c r="AH2344" i="4" s="1"/>
  <c r="AE2344" i="4"/>
  <c r="AL2344" i="4" a="1"/>
  <c r="AL2344" i="4" s="1"/>
  <c r="AH2366" i="4" a="1"/>
  <c r="AH2366" i="4" s="1"/>
  <c r="AL2366" i="4" a="1"/>
  <c r="AL2366" i="4" s="1"/>
  <c r="AE2366" i="4"/>
  <c r="AE2433" i="4"/>
  <c r="AH2433" i="4" a="1"/>
  <c r="AH2433" i="4" s="1"/>
  <c r="AL2433" i="4" a="1"/>
  <c r="AL2433" i="4" s="1"/>
  <c r="AN1536" i="4" a="1"/>
  <c r="AN1536" i="4" s="1"/>
  <c r="AJ1536" i="4" a="1"/>
  <c r="AJ1536" i="4" s="1"/>
  <c r="AH130" i="4" a="1"/>
  <c r="AH130" i="4" s="1"/>
  <c r="AL130" i="4" a="1"/>
  <c r="AL130" i="4" s="1"/>
  <c r="AE130" i="4"/>
  <c r="AN599" i="4" a="1"/>
  <c r="AN599" i="4" s="1"/>
  <c r="AJ599" i="4" a="1"/>
  <c r="AJ599" i="4" s="1"/>
  <c r="AI749" i="4" a="1"/>
  <c r="AI749" i="4" s="1"/>
  <c r="AM749" i="4" a="1"/>
  <c r="AM749" i="4" s="1"/>
  <c r="AF749" i="4"/>
  <c r="AE1127" i="4"/>
  <c r="AH1127" i="4" a="1"/>
  <c r="AH1127" i="4" s="1"/>
  <c r="AL1127" i="4" a="1"/>
  <c r="AL1127" i="4" s="1"/>
  <c r="AE1137" i="4"/>
  <c r="AH1137" i="4" a="1"/>
  <c r="AH1137" i="4" s="1"/>
  <c r="AL1137" i="4" a="1"/>
  <c r="AL1137" i="4" s="1"/>
  <c r="AI1432" i="4" a="1"/>
  <c r="AI1432" i="4" s="1"/>
  <c r="AM1432" i="4" a="1"/>
  <c r="AM1432" i="4" s="1"/>
  <c r="AF1432" i="4"/>
  <c r="AJ1594" i="4" a="1"/>
  <c r="AJ1594" i="4" s="1"/>
  <c r="AN1594" i="4" a="1"/>
  <c r="AN1594" i="4" s="1"/>
  <c r="AI2735" i="4" a="1"/>
  <c r="AI2735" i="4" s="1"/>
  <c r="AM2735" i="4" a="1"/>
  <c r="AM2735" i="4" s="1"/>
  <c r="AF2735" i="4"/>
  <c r="AM45" i="4" a="1"/>
  <c r="AM45" i="4" s="1"/>
  <c r="AF45" i="4"/>
  <c r="AI45" i="4" a="1"/>
  <c r="AI45" i="4" s="1"/>
  <c r="AI396" i="4" a="1"/>
  <c r="AI396" i="4" s="1"/>
  <c r="AM396" i="4" a="1"/>
  <c r="AM396" i="4" s="1"/>
  <c r="AF396" i="4"/>
  <c r="AI934" i="4" a="1"/>
  <c r="AI934" i="4" s="1"/>
  <c r="AM934" i="4" a="1"/>
  <c r="AM934" i="4" s="1"/>
  <c r="AF934" i="4"/>
  <c r="AI952" i="4" a="1"/>
  <c r="AI952" i="4" s="1"/>
  <c r="AM952" i="4" a="1"/>
  <c r="AM952" i="4" s="1"/>
  <c r="AF952" i="4"/>
  <c r="AI1360" i="4" a="1"/>
  <c r="AI1360" i="4" s="1"/>
  <c r="AM1360" i="4" a="1"/>
  <c r="AM1360" i="4" s="1"/>
  <c r="AF1360" i="4"/>
  <c r="AI1851" i="4" a="1"/>
  <c r="AI1851" i="4" s="1"/>
  <c r="AM1851" i="4" a="1"/>
  <c r="AM1851" i="4" s="1"/>
  <c r="AF1851" i="4"/>
  <c r="AH1335" i="4" a="1"/>
  <c r="AH1335" i="4" s="1"/>
  <c r="AL1335" i="4" a="1"/>
  <c r="AL1335" i="4" s="1"/>
  <c r="AE1335" i="4"/>
  <c r="AJ1807" i="4" a="1"/>
  <c r="AJ1807" i="4" s="1"/>
  <c r="AN1807" i="4" a="1"/>
  <c r="AN1807" i="4" s="1"/>
  <c r="AI1823" i="4" a="1"/>
  <c r="AI1823" i="4" s="1"/>
  <c r="AM1823" i="4" a="1"/>
  <c r="AM1823" i="4" s="1"/>
  <c r="AF1823" i="4"/>
  <c r="AI1268" i="4" a="1"/>
  <c r="AI1268" i="4" s="1"/>
  <c r="AM1268" i="4" a="1"/>
  <c r="AM1268" i="4" s="1"/>
  <c r="AF1268" i="4"/>
  <c r="AF1245" i="4"/>
  <c r="AI1245" i="4" a="1"/>
  <c r="AI1245" i="4" s="1"/>
  <c r="AM1245" i="4" a="1"/>
  <c r="AM1245" i="4" s="1"/>
  <c r="AF1331" i="4"/>
  <c r="AI1331" i="4" a="1"/>
  <c r="AI1331" i="4" s="1"/>
  <c r="AM1331" i="4" a="1"/>
  <c r="AM1331" i="4" s="1"/>
  <c r="AH259" i="4" a="1"/>
  <c r="AH259" i="4" s="1"/>
  <c r="AL259" i="4" a="1"/>
  <c r="AL259" i="4" s="1"/>
  <c r="AE259" i="4"/>
  <c r="AJ903" i="4" a="1"/>
  <c r="AJ903" i="4" s="1"/>
  <c r="AN903" i="4" a="1"/>
  <c r="AN903" i="4" s="1"/>
  <c r="AE917" i="4"/>
  <c r="AH917" i="4" a="1"/>
  <c r="AH917" i="4" s="1"/>
  <c r="AL917" i="4" a="1"/>
  <c r="AL917" i="4" s="1"/>
  <c r="AJ835" i="4" a="1"/>
  <c r="AJ835" i="4" s="1"/>
  <c r="AN835" i="4" a="1"/>
  <c r="AN835" i="4" s="1"/>
  <c r="AF324" i="4"/>
  <c r="AI324" i="4" a="1"/>
  <c r="AI324" i="4" s="1"/>
  <c r="AM324" i="4" a="1"/>
  <c r="AM324" i="4" s="1"/>
  <c r="AE2146" i="4"/>
  <c r="AL2146" i="4" a="1"/>
  <c r="AL2146" i="4" s="1"/>
  <c r="AH2146" i="4" a="1"/>
  <c r="AH2146" i="4" s="1"/>
  <c r="AI1143" i="4" a="1"/>
  <c r="AI1143" i="4" s="1"/>
  <c r="AM1143" i="4" a="1"/>
  <c r="AM1143" i="4" s="1"/>
  <c r="AF1143" i="4"/>
  <c r="AJ2195" i="4" a="1"/>
  <c r="AJ2195" i="4" s="1"/>
  <c r="AN2195" i="4" a="1"/>
  <c r="AN2195" i="4" s="1"/>
  <c r="AE2260" i="4"/>
  <c r="AH2260" i="4" a="1"/>
  <c r="AH2260" i="4" s="1"/>
  <c r="AL2260" i="4" a="1"/>
  <c r="AL2260" i="4" s="1"/>
  <c r="AH727" i="4" a="1"/>
  <c r="AH727" i="4" s="1"/>
  <c r="AL727" i="4" a="1"/>
  <c r="AL727" i="4" s="1"/>
  <c r="AE727" i="4"/>
  <c r="AN129" i="4" a="1"/>
  <c r="AN129" i="4" s="1"/>
  <c r="AJ129" i="4" a="1"/>
  <c r="AJ129" i="4" s="1"/>
  <c r="AL1000" i="4" a="1"/>
  <c r="AL1000" i="4" s="1"/>
  <c r="AE1000" i="4"/>
  <c r="AH1000" i="4" a="1"/>
  <c r="AH1000" i="4" s="1"/>
  <c r="AE996" i="4"/>
  <c r="AH996" i="4" a="1"/>
  <c r="AH996" i="4" s="1"/>
  <c r="AL996" i="4" a="1"/>
  <c r="AL996" i="4" s="1"/>
  <c r="AH786" i="4" a="1"/>
  <c r="AH786" i="4" s="1"/>
  <c r="AL786" i="4" a="1"/>
  <c r="AL786" i="4" s="1"/>
  <c r="AE786" i="4"/>
  <c r="AH197" i="4" a="1"/>
  <c r="AH197" i="4" s="1"/>
  <c r="AL197" i="4" a="1"/>
  <c r="AL197" i="4" s="1"/>
  <c r="AE197" i="4"/>
  <c r="AJ534" i="4" a="1"/>
  <c r="AJ534" i="4" s="1"/>
  <c r="AN534" i="4" a="1"/>
  <c r="AN534" i="4" s="1"/>
  <c r="AH785" i="4" a="1"/>
  <c r="AH785" i="4" s="1"/>
  <c r="AL785" i="4" a="1"/>
  <c r="AL785" i="4" s="1"/>
  <c r="AE785" i="4"/>
  <c r="AI779" i="4" a="1"/>
  <c r="AI779" i="4" s="1"/>
  <c r="AM779" i="4" a="1"/>
  <c r="AM779" i="4" s="1"/>
  <c r="AF779" i="4"/>
  <c r="AL522" i="4" a="1"/>
  <c r="AL522" i="4" s="1"/>
  <c r="AE522" i="4"/>
  <c r="AH522" i="4" a="1"/>
  <c r="AH522" i="4" s="1"/>
  <c r="AI1094" i="4" a="1"/>
  <c r="AI1094" i="4" s="1"/>
  <c r="AM1094" i="4" a="1"/>
  <c r="AM1094" i="4" s="1"/>
  <c r="AF1094" i="4"/>
  <c r="AN182" i="4" a="1"/>
  <c r="AN182" i="4" s="1"/>
  <c r="AJ182" i="4" a="1"/>
  <c r="AJ182" i="4" s="1"/>
  <c r="AH1040" i="4" a="1"/>
  <c r="AH1040" i="4" s="1"/>
  <c r="AL1040" i="4" a="1"/>
  <c r="AL1040" i="4" s="1"/>
  <c r="AE1040" i="4"/>
  <c r="AF1109" i="4"/>
  <c r="AI1109" i="4" a="1"/>
  <c r="AI1109" i="4" s="1"/>
  <c r="AM1109" i="4" a="1"/>
  <c r="AM1109" i="4" s="1"/>
  <c r="AN755" i="4" a="1"/>
  <c r="AN755" i="4" s="1"/>
  <c r="AJ755" i="4" a="1"/>
  <c r="AJ755" i="4" s="1"/>
  <c r="AE512" i="4"/>
  <c r="AH512" i="4" a="1"/>
  <c r="AH512" i="4" s="1"/>
  <c r="AL512" i="4" a="1"/>
  <c r="AL512" i="4" s="1"/>
  <c r="AN1123" i="4" a="1"/>
  <c r="AN1123" i="4" s="1"/>
  <c r="AF748" i="4"/>
  <c r="AI748" i="4" a="1"/>
  <c r="AI748" i="4" s="1"/>
  <c r="AM748" i="4" a="1"/>
  <c r="AM748" i="4" s="1"/>
  <c r="AE750" i="4"/>
  <c r="AH750" i="4" a="1"/>
  <c r="AH750" i="4" s="1"/>
  <c r="AL750" i="4" a="1"/>
  <c r="AL750" i="4" s="1"/>
  <c r="AF503" i="4"/>
  <c r="AI503" i="4" a="1"/>
  <c r="AI503" i="4" s="1"/>
  <c r="AM503" i="4" a="1"/>
  <c r="AM503" i="4" s="1"/>
  <c r="AE758" i="4"/>
  <c r="AH758" i="4" a="1"/>
  <c r="AH758" i="4" s="1"/>
  <c r="AL758" i="4" a="1"/>
  <c r="AL758" i="4" s="1"/>
  <c r="AF1087" i="4"/>
  <c r="AI1087" i="4" a="1"/>
  <c r="AI1087" i="4" s="1"/>
  <c r="AM1087" i="4" a="1"/>
  <c r="AM1087" i="4" s="1"/>
  <c r="AI764" i="4" a="1"/>
  <c r="AI764" i="4" s="1"/>
  <c r="AM764" i="4" a="1"/>
  <c r="AM764" i="4" s="1"/>
  <c r="AF764" i="4"/>
  <c r="AH482" i="4" a="1"/>
  <c r="AH482" i="4" s="1"/>
  <c r="AL482" i="4" a="1"/>
  <c r="AL482" i="4" s="1"/>
  <c r="AE482" i="4"/>
  <c r="AE559" i="4"/>
  <c r="AH559" i="4" a="1"/>
  <c r="AH559" i="4" s="1"/>
  <c r="AL559" i="4" a="1"/>
  <c r="AL559" i="4" s="1"/>
  <c r="AI530" i="4" a="1"/>
  <c r="AI530" i="4" s="1"/>
  <c r="AF530" i="4"/>
  <c r="AM530" i="4" a="1"/>
  <c r="AM530" i="4" s="1"/>
  <c r="AN1101" i="4" a="1"/>
  <c r="AN1101" i="4" s="1"/>
  <c r="AJ1101" i="4" a="1"/>
  <c r="AJ1101" i="4" s="1"/>
  <c r="AI492" i="4" a="1"/>
  <c r="AI492" i="4" s="1"/>
  <c r="AM492" i="4" a="1"/>
  <c r="AM492" i="4" s="1"/>
  <c r="AF492" i="4"/>
  <c r="AH1031" i="4" a="1"/>
  <c r="AH1031" i="4" s="1"/>
  <c r="AL1031" i="4" a="1"/>
  <c r="AL1031" i="4" s="1"/>
  <c r="AE1031" i="4"/>
  <c r="AI1046" i="4" a="1"/>
  <c r="AI1046" i="4" s="1"/>
  <c r="AM1046" i="4" a="1"/>
  <c r="AM1046" i="4" s="1"/>
  <c r="AF1046" i="4"/>
  <c r="AJ505" i="4" a="1"/>
  <c r="AJ505" i="4" s="1"/>
  <c r="AN505" i="4" a="1"/>
  <c r="AN505" i="4" s="1"/>
  <c r="AJ498" i="4" a="1"/>
  <c r="AJ498" i="4" s="1"/>
  <c r="AN498" i="4" a="1"/>
  <c r="AN498" i="4" s="1"/>
  <c r="AJ196" i="4" a="1"/>
  <c r="AJ196" i="4" s="1"/>
  <c r="AN196" i="4" a="1"/>
  <c r="AN196" i="4" s="1"/>
  <c r="AF556" i="4"/>
  <c r="AI556" i="4" a="1"/>
  <c r="AI556" i="4" s="1"/>
  <c r="AM556" i="4" a="1"/>
  <c r="AM556" i="4" s="1"/>
  <c r="AE1089" i="4"/>
  <c r="AH1089" i="4" a="1"/>
  <c r="AH1089" i="4" s="1"/>
  <c r="AL1089" i="4" a="1"/>
  <c r="AL1089" i="4" s="1"/>
  <c r="AI1889" i="4" a="1"/>
  <c r="AI1889" i="4" s="1"/>
  <c r="AM1889" i="4" a="1"/>
  <c r="AM1889" i="4" s="1"/>
  <c r="AF1889" i="4"/>
  <c r="AF1966" i="4"/>
  <c r="AI1430" i="4" a="1"/>
  <c r="AI1430" i="4" s="1"/>
  <c r="AM1430" i="4" a="1"/>
  <c r="AM1430" i="4" s="1"/>
  <c r="AF1430" i="4"/>
  <c r="AH1540" i="4" a="1"/>
  <c r="AH1540" i="4" s="1"/>
  <c r="AL1540" i="4" a="1"/>
  <c r="AL1540" i="4" s="1"/>
  <c r="AE1540" i="4"/>
  <c r="AF1485" i="4"/>
  <c r="AI1485" i="4" a="1"/>
  <c r="AI1485" i="4" s="1"/>
  <c r="AM1485" i="4" a="1"/>
  <c r="AM1485" i="4" s="1"/>
  <c r="AE1476" i="4"/>
  <c r="AL1476" i="4" a="1"/>
  <c r="AL1476" i="4" s="1"/>
  <c r="AH1476" i="4" a="1"/>
  <c r="AH1476" i="4" s="1"/>
  <c r="AJ1443" i="4" a="1"/>
  <c r="AJ1443" i="4" s="1"/>
  <c r="AN1443" i="4" a="1"/>
  <c r="AN1443" i="4" s="1"/>
  <c r="AF1578" i="4"/>
  <c r="AM1578" i="4" a="1"/>
  <c r="AM1578" i="4" s="1"/>
  <c r="AI1578" i="4" a="1"/>
  <c r="AI1578" i="4" s="1"/>
  <c r="AH1489" i="4" a="1"/>
  <c r="AH1489" i="4" s="1"/>
  <c r="AL1489" i="4" a="1"/>
  <c r="AL1489" i="4" s="1"/>
  <c r="AE1489" i="4"/>
  <c r="AE1627" i="4"/>
  <c r="AH1627" i="4" a="1"/>
  <c r="AH1627" i="4" s="1"/>
  <c r="AL1627" i="4" a="1"/>
  <c r="AL1627" i="4" s="1"/>
  <c r="AJ1147" i="4" a="1"/>
  <c r="AJ1147" i="4" s="1"/>
  <c r="AN1147" i="4" a="1"/>
  <c r="AN1147" i="4" s="1"/>
  <c r="AJ2718" i="4" a="1"/>
  <c r="AJ2718" i="4" s="1"/>
  <c r="AN2718" i="4" a="1"/>
  <c r="AN2718" i="4" s="1"/>
  <c r="AE1559" i="4"/>
  <c r="AH1559" i="4" a="1"/>
  <c r="AH1559" i="4" s="1"/>
  <c r="AL1559" i="4" a="1"/>
  <c r="AL1559" i="4" s="1"/>
  <c r="AI766" i="4" a="1"/>
  <c r="AI766" i="4" s="1"/>
  <c r="AF766" i="4"/>
  <c r="AM766" i="4" a="1"/>
  <c r="AM766" i="4" s="1"/>
  <c r="AJ1470" i="4" a="1"/>
  <c r="AJ1470" i="4" s="1"/>
  <c r="AN1470" i="4" a="1"/>
  <c r="AN1470" i="4" s="1"/>
  <c r="AH2710" i="4" a="1"/>
  <c r="AH2710" i="4" s="1"/>
  <c r="AL2710" i="4" a="1"/>
  <c r="AL2710" i="4" s="1"/>
  <c r="AE2710" i="4"/>
  <c r="AH716" i="4" a="1"/>
  <c r="AH716" i="4" s="1"/>
  <c r="AL716" i="4" a="1"/>
  <c r="AL716" i="4" s="1"/>
  <c r="AE716" i="4"/>
  <c r="AE1532" i="4"/>
  <c r="AH1532" i="4" a="1"/>
  <c r="AH1532" i="4" s="1"/>
  <c r="AL1532" i="4" a="1"/>
  <c r="AL1532" i="4" s="1"/>
  <c r="AJ1458" i="4" a="1"/>
  <c r="AJ1458" i="4" s="1"/>
  <c r="AN1458" i="4" a="1"/>
  <c r="AN1458" i="4" s="1"/>
  <c r="AE985" i="4"/>
  <c r="AH985" i="4" a="1"/>
  <c r="AH985" i="4" s="1"/>
  <c r="AL985" i="4" a="1"/>
  <c r="AL985" i="4" s="1"/>
  <c r="AF1482" i="4"/>
  <c r="AI1482" i="4" a="1"/>
  <c r="AI1482" i="4" s="1"/>
  <c r="AM1482" i="4" a="1"/>
  <c r="AM1482" i="4" s="1"/>
  <c r="AF433" i="4"/>
  <c r="AI433" i="4" a="1"/>
  <c r="AI433" i="4" s="1"/>
  <c r="AM433" i="4" a="1"/>
  <c r="AM433" i="4" s="1"/>
  <c r="AE646" i="4"/>
  <c r="AH646" i="4" a="1"/>
  <c r="AH646" i="4" s="1"/>
  <c r="AL646" i="4" a="1"/>
  <c r="AL646" i="4" s="1"/>
  <c r="AH942" i="4" a="1"/>
  <c r="AH942" i="4" s="1"/>
  <c r="AL942" i="4" a="1"/>
  <c r="AL942" i="4" s="1"/>
  <c r="AE942" i="4"/>
  <c r="AF964" i="4"/>
  <c r="AI964" i="4" a="1"/>
  <c r="AI964" i="4" s="1"/>
  <c r="AM964" i="4" a="1"/>
  <c r="AM964" i="4" s="1"/>
  <c r="AJ1454" i="4" a="1"/>
  <c r="AJ1454" i="4" s="1"/>
  <c r="AN1454" i="4" a="1"/>
  <c r="AN1454" i="4" s="1"/>
  <c r="AH406" i="4" a="1"/>
  <c r="AH406" i="4" s="1"/>
  <c r="AL406" i="4" a="1"/>
  <c r="AL406" i="4" s="1"/>
  <c r="AE406" i="4"/>
  <c r="AH959" i="4" a="1"/>
  <c r="AH959" i="4" s="1"/>
  <c r="AL959" i="4" a="1"/>
  <c r="AL959" i="4" s="1"/>
  <c r="AE959" i="4"/>
  <c r="AH1947" i="4" a="1"/>
  <c r="AH1947" i="4" s="1"/>
  <c r="AL1947" i="4" a="1"/>
  <c r="AL1947" i="4" s="1"/>
  <c r="AE1947" i="4"/>
  <c r="AH1330" i="4" a="1"/>
  <c r="AH1330" i="4" s="1"/>
  <c r="AL1330" i="4" a="1"/>
  <c r="AL1330" i="4" s="1"/>
  <c r="AE1330" i="4"/>
  <c r="AF1940" i="4"/>
  <c r="AI1708" i="4" a="1"/>
  <c r="AI1708" i="4" s="1"/>
  <c r="AM1708" i="4" a="1"/>
  <c r="AM1708" i="4" s="1"/>
  <c r="AF1708" i="4"/>
  <c r="AE1626" i="4"/>
  <c r="AH1626" i="4" a="1"/>
  <c r="AH1626" i="4" s="1"/>
  <c r="AL1626" i="4" a="1"/>
  <c r="AL1626" i="4" s="1"/>
  <c r="AE939" i="4"/>
  <c r="AH939" i="4" a="1"/>
  <c r="AH939" i="4" s="1"/>
  <c r="AL939" i="4" a="1"/>
  <c r="AL939" i="4" s="1"/>
  <c r="AE1373" i="4"/>
  <c r="AH1373" i="4" a="1"/>
  <c r="AH1373" i="4" s="1"/>
  <c r="AL1373" i="4" a="1"/>
  <c r="AL1373" i="4" s="1"/>
  <c r="AE405" i="4"/>
  <c r="AH405" i="4" a="1"/>
  <c r="AH405" i="4" s="1"/>
  <c r="AL405" i="4" a="1"/>
  <c r="AL405" i="4" s="1"/>
  <c r="AJ1876" i="4" a="1"/>
  <c r="AJ1876" i="4" s="1"/>
  <c r="AN1876" i="4" a="1"/>
  <c r="AN1876" i="4" s="1"/>
  <c r="AF1815" i="4"/>
  <c r="AI1815" i="4" a="1"/>
  <c r="AI1815" i="4" s="1"/>
  <c r="AM1815" i="4" a="1"/>
  <c r="AM1815" i="4" s="1"/>
  <c r="AF941" i="4"/>
  <c r="AI941" i="4" a="1"/>
  <c r="AI941" i="4" s="1"/>
  <c r="AM941" i="4" a="1"/>
  <c r="AM941" i="4" s="1"/>
  <c r="AJ1406" i="4" a="1"/>
  <c r="AJ1406" i="4" s="1"/>
  <c r="AN1406" i="4" a="1"/>
  <c r="AN1406" i="4" s="1"/>
  <c r="AF1903" i="4"/>
  <c r="AI1903" i="4" a="1"/>
  <c r="AI1903" i="4" s="1"/>
  <c r="AM1903" i="4" a="1"/>
  <c r="AM1903" i="4" s="1"/>
  <c r="AE1863" i="4"/>
  <c r="AH1863" i="4" a="1"/>
  <c r="AH1863" i="4" s="1"/>
  <c r="AL1863" i="4" a="1"/>
  <c r="AL1863" i="4" s="1"/>
  <c r="AH1309" i="4" a="1"/>
  <c r="AH1309" i="4" s="1"/>
  <c r="AL1309" i="4" a="1"/>
  <c r="AL1309" i="4" s="1"/>
  <c r="AE1309" i="4"/>
  <c r="AI1501" i="4" a="1"/>
  <c r="AI1501" i="4" s="1"/>
  <c r="AM1501" i="4" a="1"/>
  <c r="AM1501" i="4" s="1"/>
  <c r="AF1501" i="4"/>
  <c r="AL1526" i="4" a="1"/>
  <c r="AL1526" i="4" s="1"/>
  <c r="AE1526" i="4"/>
  <c r="AH1526" i="4" a="1"/>
  <c r="AH1526" i="4" s="1"/>
  <c r="AI1806" i="4" a="1"/>
  <c r="AI1806" i="4" s="1"/>
  <c r="AF1806" i="4"/>
  <c r="AM1806" i="4" a="1"/>
  <c r="AM1806" i="4" s="1"/>
  <c r="AH1828" i="4" a="1"/>
  <c r="AH1828" i="4" s="1"/>
  <c r="AE1828" i="4"/>
  <c r="AL1828" i="4" a="1"/>
  <c r="AL1828" i="4" s="1"/>
  <c r="AF1267" i="4"/>
  <c r="AI1267" i="4" a="1"/>
  <c r="AI1267" i="4" s="1"/>
  <c r="AM1267" i="4" a="1"/>
  <c r="AM1267" i="4" s="1"/>
  <c r="AI1908" i="4" a="1"/>
  <c r="AI1908" i="4" s="1"/>
  <c r="AM1908" i="4" a="1"/>
  <c r="AM1908" i="4" s="1"/>
  <c r="AF1908" i="4"/>
  <c r="AI1350" i="4" a="1"/>
  <c r="AI1350" i="4" s="1"/>
  <c r="AF1350" i="4"/>
  <c r="AM1350" i="4" a="1"/>
  <c r="AM1350" i="4" s="1"/>
  <c r="AI1836" i="4" a="1"/>
  <c r="AI1836" i="4" s="1"/>
  <c r="AM1836" i="4" a="1"/>
  <c r="AM1836" i="4" s="1"/>
  <c r="AF1836" i="4"/>
  <c r="AH1527" i="4" a="1"/>
  <c r="AH1527" i="4" s="1"/>
  <c r="AL1527" i="4" a="1"/>
  <c r="AL1527" i="4" s="1"/>
  <c r="AE1527" i="4"/>
  <c r="AI1864" i="4" a="1"/>
  <c r="AI1864" i="4" s="1"/>
  <c r="AM1864" i="4" a="1"/>
  <c r="AM1864" i="4" s="1"/>
  <c r="AF1864" i="4"/>
  <c r="AN1849" i="4" a="1"/>
  <c r="AN1849" i="4" s="1"/>
  <c r="AJ1849" i="4" a="1"/>
  <c r="AJ1849" i="4" s="1"/>
  <c r="AJ1280" i="4" a="1"/>
  <c r="AJ1280" i="4" s="1"/>
  <c r="AN1280" i="4" a="1"/>
  <c r="AN1280" i="4" s="1"/>
  <c r="AM1662" i="4" a="1"/>
  <c r="AM1662" i="4" s="1"/>
  <c r="AI1929" i="4" a="1"/>
  <c r="AI1929" i="4" s="1"/>
  <c r="AM1929" i="4" a="1"/>
  <c r="AM1929" i="4" s="1"/>
  <c r="AF1929" i="4"/>
  <c r="AN1524" i="4" a="1"/>
  <c r="AN1524" i="4" s="1"/>
  <c r="AJ1524" i="4" a="1"/>
  <c r="AJ1524" i="4" s="1"/>
  <c r="AI1521" i="4" a="1"/>
  <c r="AI1521" i="4" s="1"/>
  <c r="AM1521" i="4" a="1"/>
  <c r="AM1521" i="4" s="1"/>
  <c r="AF1521" i="4"/>
  <c r="AF1873" i="4"/>
  <c r="AI1873" i="4" a="1"/>
  <c r="AI1873" i="4" s="1"/>
  <c r="AM1873" i="4" a="1"/>
  <c r="AM1873" i="4" s="1"/>
  <c r="AH1352" i="4" a="1"/>
  <c r="AH1352" i="4" s="1"/>
  <c r="AL1352" i="4" a="1"/>
  <c r="AL1352" i="4" s="1"/>
  <c r="AE1352" i="4"/>
  <c r="AE1927" i="4"/>
  <c r="AH1927" i="4" a="1"/>
  <c r="AH1927" i="4" s="1"/>
  <c r="AL1927" i="4" a="1"/>
  <c r="AL1927" i="4" s="1"/>
  <c r="AE1835" i="4"/>
  <c r="AL1835" i="4" a="1"/>
  <c r="AL1835" i="4" s="1"/>
  <c r="AH1835" i="4" a="1"/>
  <c r="AH1835" i="4" s="1"/>
  <c r="AF1791" i="4"/>
  <c r="AI1791" i="4" a="1"/>
  <c r="AI1791" i="4" s="1"/>
  <c r="AM1791" i="4" a="1"/>
  <c r="AM1791" i="4" s="1"/>
  <c r="AF1396" i="4"/>
  <c r="AM1396" i="4" a="1"/>
  <c r="AM1396" i="4" s="1"/>
  <c r="AI1396" i="4" a="1"/>
  <c r="AI1396" i="4" s="1"/>
  <c r="AE1276" i="4"/>
  <c r="AH1276" i="4" a="1"/>
  <c r="AH1276" i="4" s="1"/>
  <c r="AL1276" i="4" a="1"/>
  <c r="AL1276" i="4" s="1"/>
  <c r="AI1329" i="4" a="1"/>
  <c r="AI1329" i="4" s="1"/>
  <c r="AM1329" i="4" a="1"/>
  <c r="AM1329" i="4" s="1"/>
  <c r="AF1329" i="4"/>
  <c r="AI1938" i="4" a="1"/>
  <c r="AI1938" i="4" s="1"/>
  <c r="AM1938" i="4" a="1"/>
  <c r="AM1938" i="4" s="1"/>
  <c r="AF1938" i="4"/>
  <c r="AI1870" i="4" a="1"/>
  <c r="AI1870" i="4" s="1"/>
  <c r="AM1870" i="4" a="1"/>
  <c r="AM1870" i="4" s="1"/>
  <c r="AF1870" i="4"/>
  <c r="AI1256" i="4" a="1"/>
  <c r="AI1256" i="4" s="1"/>
  <c r="AM1256" i="4" a="1"/>
  <c r="AM1256" i="4" s="1"/>
  <c r="AF1256" i="4"/>
  <c r="AJ706" i="4" a="1"/>
  <c r="AJ706" i="4" s="1"/>
  <c r="AH63" i="4" a="1"/>
  <c r="AH63" i="4" s="1"/>
  <c r="AL63" i="4" a="1"/>
  <c r="AL63" i="4" s="1"/>
  <c r="AE63" i="4"/>
  <c r="AI311" i="4" a="1"/>
  <c r="AI311" i="4" s="1"/>
  <c r="AM311" i="4" a="1"/>
  <c r="AM311" i="4" s="1"/>
  <c r="AF311" i="4"/>
  <c r="AN235" i="4" a="1"/>
  <c r="AN235" i="4" s="1"/>
  <c r="AJ235" i="4" a="1"/>
  <c r="AJ235" i="4" s="1"/>
  <c r="AF914" i="4"/>
  <c r="AI914" i="4" a="1"/>
  <c r="AI914" i="4" s="1"/>
  <c r="AM914" i="4" a="1"/>
  <c r="AM914" i="4" s="1"/>
  <c r="AJ699" i="4" a="1"/>
  <c r="AJ699" i="4" s="1"/>
  <c r="AN699" i="4" a="1"/>
  <c r="AN699" i="4" s="1"/>
  <c r="AN1830" i="4" a="1"/>
  <c r="AN1830" i="4" s="1"/>
  <c r="AJ1830" i="4" a="1"/>
  <c r="AJ1830" i="4" s="1"/>
  <c r="AI1249" i="4" a="1"/>
  <c r="AI1249" i="4" s="1"/>
  <c r="AM1249" i="4" a="1"/>
  <c r="AM1249" i="4" s="1"/>
  <c r="AF1249" i="4"/>
  <c r="AI360" i="4" a="1"/>
  <c r="AI360" i="4" s="1"/>
  <c r="AM360" i="4" a="1"/>
  <c r="AM360" i="4" s="1"/>
  <c r="AF360" i="4"/>
  <c r="AE705" i="4"/>
  <c r="AH705" i="4" a="1"/>
  <c r="AH705" i="4" s="1"/>
  <c r="AL705" i="4" a="1"/>
  <c r="AL705" i="4" s="1"/>
  <c r="AE1255" i="4"/>
  <c r="AL1255" i="4" a="1"/>
  <c r="AL1255" i="4" s="1"/>
  <c r="AH1255" i="4" a="1"/>
  <c r="AH1255" i="4" s="1"/>
  <c r="AI228" i="4" a="1"/>
  <c r="AI228" i="4" s="1"/>
  <c r="AM228" i="4" a="1"/>
  <c r="AM228" i="4" s="1"/>
  <c r="AF228" i="4"/>
  <c r="AE364" i="4"/>
  <c r="AH364" i="4" a="1"/>
  <c r="AH364" i="4" s="1"/>
  <c r="AL364" i="4" a="1"/>
  <c r="AL364" i="4" s="1"/>
  <c r="AI301" i="4" a="1"/>
  <c r="AI301" i="4" s="1"/>
  <c r="AM301" i="4" a="1"/>
  <c r="AM301" i="4" s="1"/>
  <c r="AF301" i="4"/>
  <c r="AF256" i="4"/>
  <c r="AI915" i="4" a="1"/>
  <c r="AI915" i="4" s="1"/>
  <c r="AM915" i="4" a="1"/>
  <c r="AM915" i="4" s="1"/>
  <c r="AF915" i="4"/>
  <c r="AI267" i="4" a="1"/>
  <c r="AI267" i="4" s="1"/>
  <c r="AM267" i="4" a="1"/>
  <c r="AM267" i="4" s="1"/>
  <c r="AF267" i="4"/>
  <c r="AF1253" i="4"/>
  <c r="AM1253" i="4" a="1"/>
  <c r="AM1253" i="4" s="1"/>
  <c r="AE98" i="4"/>
  <c r="AH98" i="4" a="1"/>
  <c r="AH98" i="4" s="1"/>
  <c r="AL98" i="4" a="1"/>
  <c r="AL98" i="4" s="1"/>
  <c r="AJ667" i="4" a="1"/>
  <c r="AJ667" i="4" s="1"/>
  <c r="AN667" i="4" a="1"/>
  <c r="AN667" i="4" s="1"/>
  <c r="AN74" i="4" a="1"/>
  <c r="AN74" i="4" s="1"/>
  <c r="AJ74" i="4" a="1"/>
  <c r="AJ74" i="4" s="1"/>
  <c r="AJ366" i="4" a="1"/>
  <c r="AJ366" i="4" s="1"/>
  <c r="AN366" i="4" a="1"/>
  <c r="AN366" i="4" s="1"/>
  <c r="AJ870" i="4" a="1"/>
  <c r="AJ870" i="4" s="1"/>
  <c r="AN870" i="4" a="1"/>
  <c r="AN870" i="4" s="1"/>
  <c r="AH372" i="4" a="1"/>
  <c r="AH372" i="4" s="1"/>
  <c r="AL372" i="4" a="1"/>
  <c r="AL372" i="4" s="1"/>
  <c r="AE372" i="4"/>
  <c r="AI848" i="4" a="1"/>
  <c r="AI848" i="4" s="1"/>
  <c r="AM848" i="4" a="1"/>
  <c r="AM848" i="4" s="1"/>
  <c r="AF848" i="4"/>
  <c r="AJ377" i="4" a="1"/>
  <c r="AJ377" i="4" s="1"/>
  <c r="AN377" i="4" a="1"/>
  <c r="AN377" i="4" s="1"/>
  <c r="AJ702" i="4" a="1"/>
  <c r="AJ702" i="4" s="1"/>
  <c r="AN702" i="4" a="1"/>
  <c r="AN702" i="4" s="1"/>
  <c r="AI1365" i="4" a="1"/>
  <c r="AI1365" i="4" s="1"/>
  <c r="AM1365" i="4" a="1"/>
  <c r="AM1365" i="4" s="1"/>
  <c r="AF1365" i="4"/>
  <c r="AM923" i="4" a="1"/>
  <c r="AM923" i="4" s="1"/>
  <c r="AF676" i="4"/>
  <c r="AI676" i="4" a="1"/>
  <c r="AI676" i="4" s="1"/>
  <c r="AM676" i="4" a="1"/>
  <c r="AM676" i="4" s="1"/>
  <c r="AE71" i="4"/>
  <c r="AH71" i="4" a="1"/>
  <c r="AH71" i="4" s="1"/>
  <c r="AL71" i="4" a="1"/>
  <c r="AL71" i="4" s="1"/>
  <c r="AE218" i="4"/>
  <c r="AH218" i="4" a="1"/>
  <c r="AH218" i="4" s="1"/>
  <c r="AL218" i="4" a="1"/>
  <c r="AL218" i="4" s="1"/>
  <c r="AI2670" i="4" a="1"/>
  <c r="AI2670" i="4" s="1"/>
  <c r="AM2670" i="4" a="1"/>
  <c r="AM2670" i="4" s="1"/>
  <c r="AF2670" i="4"/>
  <c r="AI1659" i="4" a="1"/>
  <c r="AI1659" i="4" s="1"/>
  <c r="AM1659" i="4" a="1"/>
  <c r="AM1659" i="4" s="1"/>
  <c r="AF1659" i="4"/>
  <c r="AI725" i="4" a="1"/>
  <c r="AI725" i="4" s="1"/>
  <c r="AM725" i="4" a="1"/>
  <c r="AM725" i="4" s="1"/>
  <c r="AF725" i="4"/>
  <c r="AI419" i="4" a="1"/>
  <c r="AI419" i="4" s="1"/>
  <c r="AM419" i="4" a="1"/>
  <c r="AM419" i="4" s="1"/>
  <c r="AF419" i="4"/>
  <c r="AI715" i="4" a="1"/>
  <c r="AI715" i="4" s="1"/>
  <c r="AM715" i="4" a="1"/>
  <c r="AM715" i="4" s="1"/>
  <c r="AF715" i="4"/>
  <c r="AI717" i="4" a="1"/>
  <c r="AI717" i="4" s="1"/>
  <c r="AM717" i="4" a="1"/>
  <c r="AM717" i="4" s="1"/>
  <c r="AF717" i="4"/>
  <c r="AI1776" i="4" a="1"/>
  <c r="AI1776" i="4" s="1"/>
  <c r="AM1776" i="4" a="1"/>
  <c r="AM1776" i="4" s="1"/>
  <c r="AF1776" i="4"/>
  <c r="AI1170" i="4" a="1"/>
  <c r="AI1170" i="4" s="1"/>
  <c r="AM1170" i="4" a="1"/>
  <c r="AM1170" i="4" s="1"/>
  <c r="AF1170" i="4"/>
  <c r="AI1165" i="4" a="1"/>
  <c r="AI1165" i="4" s="1"/>
  <c r="AM1165" i="4" a="1"/>
  <c r="AM1165" i="4" s="1"/>
  <c r="AF1165" i="4"/>
  <c r="AI1185" i="4" a="1"/>
  <c r="AI1185" i="4" s="1"/>
  <c r="AM1185" i="4" a="1"/>
  <c r="AM1185" i="4" s="1"/>
  <c r="AF1185" i="4"/>
  <c r="AE2686" i="4"/>
  <c r="AH2686" i="4" a="1"/>
  <c r="AH2686" i="4" s="1"/>
  <c r="AL2686" i="4" a="1"/>
  <c r="AL2686" i="4" s="1"/>
  <c r="AJ713" i="4" a="1"/>
  <c r="AJ713" i="4" s="1"/>
  <c r="AN713" i="4" a="1"/>
  <c r="AN713" i="4" s="1"/>
  <c r="AE1221" i="4"/>
  <c r="AH1221" i="4" a="1"/>
  <c r="AH1221" i="4" s="1"/>
  <c r="AL1221" i="4" a="1"/>
  <c r="AL1221" i="4" s="1"/>
  <c r="AF2728" i="4"/>
  <c r="AI2728" i="4" a="1"/>
  <c r="AI2728" i="4" s="1"/>
  <c r="AM2728" i="4" a="1"/>
  <c r="AM2728" i="4" s="1"/>
  <c r="AF971" i="4"/>
  <c r="AI971" i="4" a="1"/>
  <c r="AI971" i="4" s="1"/>
  <c r="AM971" i="4" a="1"/>
  <c r="AM971" i="4" s="1"/>
  <c r="AE1777" i="4"/>
  <c r="AH1777" i="4" a="1"/>
  <c r="AH1777" i="4" s="1"/>
  <c r="AL1777" i="4" a="1"/>
  <c r="AL1777" i="4" s="1"/>
  <c r="AJ987" i="4" a="1"/>
  <c r="AJ987" i="4" s="1"/>
  <c r="AN987" i="4" a="1"/>
  <c r="AN987" i="4" s="1"/>
  <c r="AE387" i="4"/>
  <c r="AH387" i="4" a="1"/>
  <c r="AH387" i="4" s="1"/>
  <c r="AL387" i="4" a="1"/>
  <c r="AL387" i="4" s="1"/>
  <c r="AN2690" i="4" a="1"/>
  <c r="AN2690" i="4" s="1"/>
  <c r="AJ2690" i="4" a="1"/>
  <c r="AJ2690" i="4" s="1"/>
  <c r="AF1225" i="4"/>
  <c r="AJ928" i="4" a="1"/>
  <c r="AJ928" i="4" s="1"/>
  <c r="AN928" i="4" a="1"/>
  <c r="AN928" i="4" s="1"/>
  <c r="AJ890" i="4" a="1"/>
  <c r="AJ890" i="4" s="1"/>
  <c r="AN890" i="4" a="1"/>
  <c r="AN890" i="4" s="1"/>
  <c r="AI1229" i="4" a="1"/>
  <c r="AI1229" i="4" s="1"/>
  <c r="AM1229" i="4" a="1"/>
  <c r="AM1229" i="4" s="1"/>
  <c r="AF1229" i="4"/>
  <c r="AE1166" i="4"/>
  <c r="AH1166" i="4" a="1"/>
  <c r="AH1166" i="4" s="1"/>
  <c r="AL1166" i="4" a="1"/>
  <c r="AL1166" i="4" s="1"/>
  <c r="AI1734" i="4" a="1"/>
  <c r="AI1734" i="4" s="1"/>
  <c r="AM1734" i="4" a="1"/>
  <c r="AM1734" i="4" s="1"/>
  <c r="AF1734" i="4"/>
  <c r="AE1744" i="4"/>
  <c r="AH1744" i="4" a="1"/>
  <c r="AH1744" i="4" s="1"/>
  <c r="AL1744" i="4" a="1"/>
  <c r="AL1744" i="4" s="1"/>
  <c r="AH2767" i="4" a="1"/>
  <c r="AH2767" i="4" s="1"/>
  <c r="AL2767" i="4" a="1"/>
  <c r="AL2767" i="4" s="1"/>
  <c r="AE2767" i="4"/>
  <c r="AJ2819" i="4" a="1"/>
  <c r="AJ2819" i="4" s="1"/>
  <c r="AN2819" i="4" a="1"/>
  <c r="AN2819" i="4" s="1"/>
  <c r="AH1998" i="4" a="1"/>
  <c r="AH1998" i="4" s="1"/>
  <c r="AL1998" i="4" a="1"/>
  <c r="AL1998" i="4" s="1"/>
  <c r="AE1998" i="4"/>
  <c r="AI1987" i="4" a="1"/>
  <c r="AI1987" i="4" s="1"/>
  <c r="AF1987" i="4"/>
  <c r="AM1987" i="4" a="1"/>
  <c r="AM1987" i="4" s="1"/>
  <c r="AF1142" i="4"/>
  <c r="AI1142" i="4" a="1"/>
  <c r="AI1142" i="4" s="1"/>
  <c r="AM1142" i="4" a="1"/>
  <c r="AM1142" i="4" s="1"/>
  <c r="AF797" i="4"/>
  <c r="AI797" i="4" a="1"/>
  <c r="AI797" i="4" s="1"/>
  <c r="AM797" i="4" a="1"/>
  <c r="AM797" i="4" s="1"/>
  <c r="AE1766" i="4"/>
  <c r="AH1766" i="4" a="1"/>
  <c r="AH1766" i="4" s="1"/>
  <c r="AL1766" i="4" a="1"/>
  <c r="AL1766" i="4" s="1"/>
  <c r="AJ2793" i="4" a="1"/>
  <c r="AJ2793" i="4" s="1"/>
  <c r="AN2793" i="4" a="1"/>
  <c r="AN2793" i="4" s="1"/>
  <c r="AE2497" i="4"/>
  <c r="AH2497" i="4" a="1"/>
  <c r="AH2497" i="4" s="1"/>
  <c r="AL2497" i="4" a="1"/>
  <c r="AL2497" i="4" s="1"/>
  <c r="AI2171" i="4" a="1"/>
  <c r="AI2171" i="4" s="1"/>
  <c r="AM2171" i="4" a="1"/>
  <c r="AM2171" i="4" s="1"/>
  <c r="AF2171" i="4"/>
  <c r="AI2177" i="4" a="1"/>
  <c r="AI2177" i="4" s="1"/>
  <c r="AM2177" i="4" a="1"/>
  <c r="AM2177" i="4" s="1"/>
  <c r="AF2177" i="4"/>
  <c r="AI2545" i="4" a="1"/>
  <c r="AI2545" i="4" s="1"/>
  <c r="AM2545" i="4" a="1"/>
  <c r="AM2545" i="4" s="1"/>
  <c r="AF2545" i="4"/>
  <c r="AE2821" i="4"/>
  <c r="AL2821" i="4" a="1"/>
  <c r="AL2821" i="4" s="1"/>
  <c r="AH2821" i="4" a="1"/>
  <c r="AH2821" i="4" s="1"/>
  <c r="AE2751" i="4"/>
  <c r="AH2751" i="4" a="1"/>
  <c r="AH2751" i="4" s="1"/>
  <c r="AL2751" i="4" a="1"/>
  <c r="AL2751" i="4" s="1"/>
  <c r="AJ2499" i="4" a="1"/>
  <c r="AJ2499" i="4" s="1"/>
  <c r="AN2499" i="4" a="1"/>
  <c r="AN2499" i="4" s="1"/>
  <c r="AE2031" i="4"/>
  <c r="AH2031" i="4" a="1"/>
  <c r="AH2031" i="4" s="1"/>
  <c r="AL2031" i="4" a="1"/>
  <c r="AL2031" i="4" s="1"/>
  <c r="AM86" i="4" a="1"/>
  <c r="AM86" i="4" s="1"/>
  <c r="AJ1176" i="4" a="1"/>
  <c r="AJ1176" i="4" s="1"/>
  <c r="AN1176" i="4" a="1"/>
  <c r="AN1176" i="4" s="1"/>
  <c r="AF1233" i="4"/>
  <c r="AM1233" i="4" a="1"/>
  <c r="AM1233" i="4" s="1"/>
  <c r="AI1233" i="4" a="1"/>
  <c r="AI1233" i="4" s="1"/>
  <c r="AI2272" i="4" a="1"/>
  <c r="AI2272" i="4" s="1"/>
  <c r="AM2272" i="4" a="1"/>
  <c r="AM2272" i="4" s="1"/>
  <c r="AF2000" i="4"/>
  <c r="AI2000" i="4" a="1"/>
  <c r="AI2000" i="4" s="1"/>
  <c r="AM2000" i="4" a="1"/>
  <c r="AM2000" i="4" s="1"/>
  <c r="AL2197" i="4" a="1"/>
  <c r="AL2197" i="4" s="1"/>
  <c r="AE2197" i="4"/>
  <c r="AH2197" i="4" a="1"/>
  <c r="AH2197" i="4" s="1"/>
  <c r="AJ1177" i="4" a="1"/>
  <c r="AJ1177" i="4" s="1"/>
  <c r="AI1989" i="4" a="1"/>
  <c r="AI1989" i="4" s="1"/>
  <c r="AF1989" i="4"/>
  <c r="AM1989" i="4" a="1"/>
  <c r="AM1989" i="4" s="1"/>
  <c r="AJ2030" i="4" a="1"/>
  <c r="AJ2030" i="4" s="1"/>
  <c r="AN2030" i="4" a="1"/>
  <c r="AN2030" i="4" s="1"/>
  <c r="AE204" i="4"/>
  <c r="AH204" i="4" a="1"/>
  <c r="AH204" i="4" s="1"/>
  <c r="AL204" i="4" a="1"/>
  <c r="AL204" i="4" s="1"/>
  <c r="AI1996" i="4" a="1"/>
  <c r="AI1996" i="4" s="1"/>
  <c r="AM1996" i="4" a="1"/>
  <c r="AM1996" i="4" s="1"/>
  <c r="AF1996" i="4"/>
  <c r="AI2563" i="4" a="1"/>
  <c r="AI2563" i="4" s="1"/>
  <c r="AM2563" i="4" a="1"/>
  <c r="AM2563" i="4" s="1"/>
  <c r="AF2563" i="4"/>
  <c r="AJ2176" i="4" a="1"/>
  <c r="AJ2176" i="4" s="1"/>
  <c r="AJ2196" i="4" a="1"/>
  <c r="AJ2196" i="4" s="1"/>
  <c r="AN2196" i="4" a="1"/>
  <c r="AN2196" i="4" s="1"/>
  <c r="AJ2810" i="4" a="1"/>
  <c r="AJ2810" i="4" s="1"/>
  <c r="AN2810" i="4" a="1"/>
  <c r="AN2810" i="4" s="1"/>
  <c r="AI2165" i="4" a="1"/>
  <c r="AI2165" i="4" s="1"/>
  <c r="AM2165" i="4" a="1"/>
  <c r="AM2165" i="4" s="1"/>
  <c r="AF2165" i="4"/>
  <c r="AE2149" i="4"/>
  <c r="AH2149" i="4" a="1"/>
  <c r="AH2149" i="4" s="1"/>
  <c r="AL2149" i="4" a="1"/>
  <c r="AL2149" i="4" s="1"/>
  <c r="AH1783" i="4" a="1"/>
  <c r="AH1783" i="4" s="1"/>
  <c r="AL1783" i="4" a="1"/>
  <c r="AL1783" i="4" s="1"/>
  <c r="AE1783" i="4"/>
  <c r="AE2658" i="4"/>
  <c r="AH2658" i="4" a="1"/>
  <c r="AH2658" i="4" s="1"/>
  <c r="AL2658" i="4" a="1"/>
  <c r="AL2658" i="4" s="1"/>
  <c r="AJ2616" i="4" a="1"/>
  <c r="AJ2616" i="4" s="1"/>
  <c r="AN2616" i="4" a="1"/>
  <c r="AN2616" i="4" s="1"/>
  <c r="AF2168" i="4"/>
  <c r="AI2168" i="4" a="1"/>
  <c r="AI2168" i="4" s="1"/>
  <c r="AM2168" i="4" a="1"/>
  <c r="AM2168" i="4" s="1"/>
  <c r="AE2431" i="4"/>
  <c r="AH2431" i="4" a="1"/>
  <c r="AH2431" i="4" s="1"/>
  <c r="AL2431" i="4" a="1"/>
  <c r="AL2431" i="4" s="1"/>
  <c r="AE1747" i="4"/>
  <c r="AH1747" i="4" a="1"/>
  <c r="AH1747" i="4" s="1"/>
  <c r="AL1747" i="4" a="1"/>
  <c r="AL1747" i="4" s="1"/>
  <c r="AE2533" i="4"/>
  <c r="AH2533" i="4" a="1"/>
  <c r="AH2533" i="4" s="1"/>
  <c r="AL2533" i="4" a="1"/>
  <c r="AL2533" i="4" s="1"/>
  <c r="AI2639" i="4" a="1"/>
  <c r="AI2639" i="4" s="1"/>
  <c r="AM2639" i="4" a="1"/>
  <c r="AM2639" i="4" s="1"/>
  <c r="AF2639" i="4"/>
  <c r="AF2609" i="4"/>
  <c r="AI2609" i="4" a="1"/>
  <c r="AI2609" i="4" s="1"/>
  <c r="AM2609" i="4" a="1"/>
  <c r="AM2609" i="4" s="1"/>
  <c r="AI2153" i="4" a="1"/>
  <c r="AI2153" i="4" s="1"/>
  <c r="AM2153" i="4" a="1"/>
  <c r="AM2153" i="4" s="1"/>
  <c r="AF2153" i="4"/>
  <c r="AE2725" i="4"/>
  <c r="AH2725" i="4" a="1"/>
  <c r="AH2725" i="4" s="1"/>
  <c r="AL2725" i="4" a="1"/>
  <c r="AL2725" i="4" s="1"/>
  <c r="AI2824" i="4" a="1"/>
  <c r="AI2824" i="4" s="1"/>
  <c r="AM2824" i="4" a="1"/>
  <c r="AM2824" i="4" s="1"/>
  <c r="AF2824" i="4"/>
  <c r="AI2256" i="4" a="1"/>
  <c r="AI2256" i="4" s="1"/>
  <c r="AM2256" i="4" a="1"/>
  <c r="AM2256" i="4" s="1"/>
  <c r="AF2256" i="4"/>
  <c r="AI2083" i="4" a="1"/>
  <c r="AI2083" i="4" s="1"/>
  <c r="AM2083" i="4" a="1"/>
  <c r="AM2083" i="4" s="1"/>
  <c r="AF2083" i="4"/>
  <c r="AI205" i="4" a="1"/>
  <c r="AI205" i="4" s="1"/>
  <c r="AM205" i="4" a="1"/>
  <c r="AM205" i="4" s="1"/>
  <c r="AF205" i="4"/>
  <c r="AM2020" i="4" a="1"/>
  <c r="AM2020" i="4" s="1"/>
  <c r="AI2020" i="4" a="1"/>
  <c r="AI2020" i="4" s="1"/>
  <c r="AF2020" i="4"/>
  <c r="AN2641" i="4" a="1"/>
  <c r="AN2641" i="4" s="1"/>
  <c r="AJ2641" i="4" a="1"/>
  <c r="AJ2641" i="4" s="1"/>
  <c r="AJ2161" i="4" a="1"/>
  <c r="AJ2161" i="4" s="1"/>
  <c r="AN2161" i="4" a="1"/>
  <c r="AN2161" i="4" s="1"/>
  <c r="AJ2495" i="4" a="1"/>
  <c r="AJ2495" i="4" s="1"/>
  <c r="AN2495" i="4" a="1"/>
  <c r="AN2495" i="4" s="1"/>
  <c r="AN2461" i="4" a="1"/>
  <c r="AN2461" i="4" s="1"/>
  <c r="AJ2461" i="4" a="1"/>
  <c r="AJ2461" i="4" s="1"/>
  <c r="AH2296" i="4" a="1"/>
  <c r="AH2296" i="4" s="1"/>
  <c r="AL2296" i="4" a="1"/>
  <c r="AL2296" i="4" s="1"/>
  <c r="AE2296" i="4"/>
  <c r="AJ2202" i="4" a="1"/>
  <c r="AJ2202" i="4" s="1"/>
  <c r="AN2202" i="4" a="1"/>
  <c r="AN2202" i="4" s="1"/>
  <c r="AF2525" i="4"/>
  <c r="AI2525" i="4" a="1"/>
  <c r="AI2525" i="4" s="1"/>
  <c r="AM2525" i="4" a="1"/>
  <c r="AM2525" i="4" s="1"/>
  <c r="AE2640" i="4"/>
  <c r="AH2640" i="4" a="1"/>
  <c r="AH2640" i="4" s="1"/>
  <c r="AL2640" i="4" a="1"/>
  <c r="AL2640" i="4" s="1"/>
  <c r="AH2118" i="4" a="1"/>
  <c r="AH2118" i="4" s="1"/>
  <c r="AE2118" i="4"/>
  <c r="AL2118" i="4" a="1"/>
  <c r="AL2118" i="4" s="1"/>
  <c r="AI2450" i="4" a="1"/>
  <c r="AI2450" i="4" s="1"/>
  <c r="AM2450" i="4" a="1"/>
  <c r="AM2450" i="4" s="1"/>
  <c r="AF2450" i="4"/>
  <c r="AF2122" i="4"/>
  <c r="AI2122" i="4" a="1"/>
  <c r="AI2122" i="4" s="1"/>
  <c r="AM2122" i="4" a="1"/>
  <c r="AM2122" i="4" s="1"/>
  <c r="AJ2300" i="4" a="1"/>
  <c r="AJ2300" i="4" s="1"/>
  <c r="AN2300" i="4" a="1"/>
  <c r="AN2300" i="4" s="1"/>
  <c r="AI2440" i="4" a="1"/>
  <c r="AI2440" i="4" s="1"/>
  <c r="AM2440" i="4" a="1"/>
  <c r="AM2440" i="4" s="1"/>
  <c r="AF2440" i="4"/>
  <c r="AJ149" i="4" a="1"/>
  <c r="AJ149" i="4" s="1"/>
  <c r="AN149" i="4" a="1"/>
  <c r="AN149" i="4" s="1"/>
  <c r="AJ656" i="4" a="1"/>
  <c r="AJ656" i="4" s="1"/>
  <c r="AN656" i="4" a="1"/>
  <c r="AN656" i="4" s="1"/>
  <c r="AJ2474" i="4" a="1"/>
  <c r="AJ2474" i="4" s="1"/>
  <c r="AN2474" i="4" a="1"/>
  <c r="AN2474" i="4" s="1"/>
  <c r="AE2643" i="4"/>
  <c r="AH2643" i="4" a="1"/>
  <c r="AH2643" i="4" s="1"/>
  <c r="AL2643" i="4" a="1"/>
  <c r="AL2643" i="4" s="1"/>
  <c r="AJ2405" i="4" a="1"/>
  <c r="AJ2405" i="4" s="1"/>
  <c r="AN2405" i="4" a="1"/>
  <c r="AN2405" i="4" s="1"/>
  <c r="AI2360" i="4" a="1"/>
  <c r="AI2360" i="4" s="1"/>
  <c r="AM2360" i="4" a="1"/>
  <c r="AM2360" i="4" s="1"/>
  <c r="AF2360" i="4"/>
  <c r="AE2351" i="4"/>
  <c r="AH2351" i="4" a="1"/>
  <c r="AH2351" i="4" s="1"/>
  <c r="AL2351" i="4" a="1"/>
  <c r="AL2351" i="4" s="1"/>
  <c r="AE2066" i="4"/>
  <c r="AH2066" i="4" a="1"/>
  <c r="AH2066" i="4" s="1"/>
  <c r="AL2066" i="4" a="1"/>
  <c r="AL2066" i="4" s="1"/>
  <c r="AE2488" i="4"/>
  <c r="AH2488" i="4" a="1"/>
  <c r="AH2488" i="4" s="1"/>
  <c r="AL2488" i="4" a="1"/>
  <c r="AL2488" i="4" s="1"/>
  <c r="AI31" i="4" a="1"/>
  <c r="AI31" i="4" s="1"/>
  <c r="AM31" i="4" a="1"/>
  <c r="AM31" i="4" s="1"/>
  <c r="AF31" i="4"/>
  <c r="AN2162" i="4" a="1"/>
  <c r="AN2162" i="4" s="1"/>
  <c r="AJ2162" i="4" a="1"/>
  <c r="AJ2162" i="4" s="1"/>
  <c r="AF2099" i="4"/>
  <c r="AI2099" i="4" a="1"/>
  <c r="AI2099" i="4" s="1"/>
  <c r="AM2099" i="4" a="1"/>
  <c r="AM2099" i="4" s="1"/>
  <c r="AJ154" i="4" a="1"/>
  <c r="AJ154" i="4" s="1"/>
  <c r="AN154" i="4" a="1"/>
  <c r="AN154" i="4" s="1"/>
  <c r="AM905" i="4" a="1"/>
  <c r="AM905" i="4" s="1"/>
  <c r="AI2082" i="4" a="1"/>
  <c r="AI2082" i="4" s="1"/>
  <c r="AM2082" i="4" a="1"/>
  <c r="AM2082" i="4" s="1"/>
  <c r="AF2082" i="4"/>
  <c r="AI2493" i="4" a="1"/>
  <c r="AI2493" i="4" s="1"/>
  <c r="AM2493" i="4" a="1"/>
  <c r="AM2493" i="4" s="1"/>
  <c r="AF2493" i="4"/>
  <c r="AI274" i="4" a="1"/>
  <c r="AI274" i="4" s="1"/>
  <c r="AM274" i="4" a="1"/>
  <c r="AM274" i="4" s="1"/>
  <c r="AF274" i="4"/>
  <c r="AJ2408" i="4" a="1"/>
  <c r="AJ2408" i="4" s="1"/>
  <c r="AN2408" i="4" a="1"/>
  <c r="AN2408" i="4" s="1"/>
  <c r="AJ2326" i="4" a="1"/>
  <c r="AJ2326" i="4" s="1"/>
  <c r="AN2326" i="4" a="1"/>
  <c r="AN2326" i="4" s="1"/>
  <c r="AF2341" i="4"/>
  <c r="AI2341" i="4" a="1"/>
  <c r="AI2341" i="4" s="1"/>
  <c r="AM2341" i="4" a="1"/>
  <c r="AM2341" i="4" s="1"/>
  <c r="AE2315" i="4"/>
  <c r="AH2315" i="4" a="1"/>
  <c r="AH2315" i="4" s="1"/>
  <c r="AL2315" i="4" a="1"/>
  <c r="AL2315" i="4" s="1"/>
  <c r="AN2067" i="4" a="1"/>
  <c r="AN2067" i="4" s="1"/>
  <c r="AF2322" i="4"/>
  <c r="AI2322" i="4" a="1"/>
  <c r="AI2322" i="4" s="1"/>
  <c r="AM2322" i="4" a="1"/>
  <c r="AM2322" i="4" s="1"/>
  <c r="AF2413" i="4"/>
  <c r="AI2413" i="4" a="1"/>
  <c r="AI2413" i="4" s="1"/>
  <c r="AM2413" i="4" a="1"/>
  <c r="AM2413" i="4" s="1"/>
  <c r="AJ159" i="4" a="1"/>
  <c r="AJ159" i="4" s="1"/>
  <c r="AN159" i="4" a="1"/>
  <c r="AN159" i="4" s="1"/>
  <c r="AF1675" i="4"/>
  <c r="AI1675" i="4" a="1"/>
  <c r="AI1675" i="4" s="1"/>
  <c r="AM1675" i="4" a="1"/>
  <c r="AM1675" i="4" s="1"/>
  <c r="AE2108" i="4"/>
  <c r="AH2108" i="4" a="1"/>
  <c r="AH2108" i="4" s="1"/>
  <c r="AL2108" i="4" a="1"/>
  <c r="AL2108" i="4" s="1"/>
  <c r="AJ2378" i="4" a="1"/>
  <c r="AJ2378" i="4" s="1"/>
  <c r="AN2378" i="4" a="1"/>
  <c r="AN2378" i="4" s="1"/>
  <c r="AJ2270" i="4" a="1"/>
  <c r="AJ2270" i="4" s="1"/>
  <c r="AN2270" i="4" a="1"/>
  <c r="AN2270" i="4" s="1"/>
  <c r="AF1681" i="4"/>
  <c r="AI1681" i="4" a="1"/>
  <c r="AI1681" i="4" s="1"/>
  <c r="AM1681" i="4" a="1"/>
  <c r="AM1681" i="4" s="1"/>
  <c r="AJ2279" i="4" a="1"/>
  <c r="AJ2279" i="4" s="1"/>
  <c r="AN2279" i="4" a="1"/>
  <c r="AN2279" i="4" s="1"/>
  <c r="AJ2308" i="4" a="1"/>
  <c r="AJ2308" i="4" s="1"/>
  <c r="AN2308" i="4" a="1"/>
  <c r="AN2308" i="4" s="1"/>
  <c r="AJ2004" i="4" a="1"/>
  <c r="AJ2004" i="4" s="1"/>
  <c r="AN2004" i="4" a="1"/>
  <c r="AN2004" i="4" s="1"/>
  <c r="AH994" i="4" a="1"/>
  <c r="AH994" i="4" s="1"/>
  <c r="AL994" i="4" a="1"/>
  <c r="AL994" i="4" s="1"/>
  <c r="AE994" i="4"/>
  <c r="AH1020" i="4" a="1"/>
  <c r="AH1020" i="4" s="1"/>
  <c r="AL1020" i="4" a="1"/>
  <c r="AL1020" i="4" s="1"/>
  <c r="AE1020" i="4"/>
  <c r="AF493" i="4"/>
  <c r="AI493" i="4" a="1"/>
  <c r="AI493" i="4" s="1"/>
  <c r="AM493" i="4" a="1"/>
  <c r="AM493" i="4" s="1"/>
  <c r="AI588" i="4" a="1"/>
  <c r="AI588" i="4" s="1"/>
  <c r="AM588" i="4" a="1"/>
  <c r="AM588" i="4" s="1"/>
  <c r="AF588" i="4"/>
  <c r="AF586" i="4"/>
  <c r="AM586" i="4" a="1"/>
  <c r="AM586" i="4" s="1"/>
  <c r="AI586" i="4" a="1"/>
  <c r="AI586" i="4" s="1"/>
  <c r="AF615" i="4"/>
  <c r="AI615" i="4" a="1"/>
  <c r="AI615" i="4" s="1"/>
  <c r="AM615" i="4" a="1"/>
  <c r="AM615" i="4" s="1"/>
  <c r="AE502" i="4"/>
  <c r="AL502" i="4" a="1"/>
  <c r="AL502" i="4" s="1"/>
  <c r="AH502" i="4" a="1"/>
  <c r="AH502" i="4" s="1"/>
  <c r="AI1103" i="4" a="1"/>
  <c r="AI1103" i="4" s="1"/>
  <c r="AF1103" i="4"/>
  <c r="AM1103" i="4" a="1"/>
  <c r="AM1103" i="4" s="1"/>
  <c r="AJ495" i="4" a="1"/>
  <c r="AJ495" i="4" s="1"/>
  <c r="AN495" i="4" a="1"/>
  <c r="AN495" i="4" s="1"/>
  <c r="AN1394" i="4" a="1"/>
  <c r="AN1394" i="4" s="1"/>
  <c r="AJ1394" i="4" a="1"/>
  <c r="AJ1394" i="4" s="1"/>
  <c r="AF1867" i="4"/>
  <c r="AI1867" i="4" a="1"/>
  <c r="AI1867" i="4" s="1"/>
  <c r="AM1867" i="4" a="1"/>
  <c r="AM1867" i="4" s="1"/>
  <c r="AI1322" i="4" a="1"/>
  <c r="AI1322" i="4" s="1"/>
  <c r="AM1322" i="4" a="1"/>
  <c r="AM1322" i="4" s="1"/>
  <c r="AF1322" i="4"/>
  <c r="AF92" i="4"/>
  <c r="AI92" i="4" a="1"/>
  <c r="AI92" i="4" s="1"/>
  <c r="AM92" i="4" a="1"/>
  <c r="AM92" i="4" s="1"/>
  <c r="AI968" i="4" a="1"/>
  <c r="AI968" i="4" s="1"/>
  <c r="AM968" i="4" a="1"/>
  <c r="AM968" i="4" s="1"/>
  <c r="AF968" i="4"/>
  <c r="AJ2673" i="4" a="1"/>
  <c r="AJ2673" i="4" s="1"/>
  <c r="AN2673" i="4" a="1"/>
  <c r="AN2673" i="4" s="1"/>
  <c r="AI1216" i="4" a="1"/>
  <c r="AI1216" i="4" s="1"/>
  <c r="AM1216" i="4" a="1"/>
  <c r="AM1216" i="4" s="1"/>
  <c r="AF1216" i="4"/>
  <c r="AF1713" i="4"/>
  <c r="AI1713" i="4" a="1"/>
  <c r="AI1713" i="4" s="1"/>
  <c r="AM1713" i="4" a="1"/>
  <c r="AM1713" i="4" s="1"/>
  <c r="AF1764" i="4"/>
  <c r="AI1764" i="4" a="1"/>
  <c r="AI1764" i="4" s="1"/>
  <c r="AM1764" i="4" a="1"/>
  <c r="AM1764" i="4" s="1"/>
  <c r="AJ1149" i="4" a="1"/>
  <c r="AJ1149" i="4" s="1"/>
  <c r="AN1149" i="4" a="1"/>
  <c r="AN1149" i="4" s="1"/>
  <c r="AI2770" i="4" a="1"/>
  <c r="AI2770" i="4" s="1"/>
  <c r="AM2770" i="4" a="1"/>
  <c r="AM2770" i="4" s="1"/>
  <c r="AF2770" i="4"/>
  <c r="AI2265" i="4" a="1"/>
  <c r="AI2265" i="4" s="1"/>
  <c r="AM2265" i="4" a="1"/>
  <c r="AM2265" i="4" s="1"/>
  <c r="AF2265" i="4"/>
  <c r="AF2212" i="4"/>
  <c r="AI2212" i="4" a="1"/>
  <c r="AI2212" i="4" s="1"/>
  <c r="AM2212" i="4" a="1"/>
  <c r="AM2212" i="4" s="1"/>
  <c r="AE2452" i="4"/>
  <c r="AH2452" i="4" a="1"/>
  <c r="AH2452" i="4" s="1"/>
  <c r="AL2452" i="4" a="1"/>
  <c r="AL2452" i="4" s="1"/>
  <c r="AJ2444" i="4" a="1"/>
  <c r="AJ2444" i="4" s="1"/>
  <c r="AN2444" i="4" a="1"/>
  <c r="AN2444" i="4" s="1"/>
  <c r="AJ2622" i="4" a="1"/>
  <c r="AJ2622" i="4" s="1"/>
  <c r="AN2622" i="4" a="1"/>
  <c r="AN2622" i="4" s="1"/>
  <c r="AM2490" i="4" a="1"/>
  <c r="AM2490" i="4" s="1"/>
  <c r="AF2490" i="4"/>
  <c r="AI2490" i="4" a="1"/>
  <c r="AI2490" i="4" s="1"/>
  <c r="AF2323" i="4"/>
  <c r="AI2323" i="4" a="1"/>
  <c r="AI2323" i="4" s="1"/>
  <c r="AM2323" i="4" a="1"/>
  <c r="AM2323" i="4" s="1"/>
  <c r="AF806" i="4"/>
  <c r="AI806" i="4" a="1"/>
  <c r="AI806" i="4" s="1"/>
  <c r="AM806" i="4" a="1"/>
  <c r="AM806" i="4" s="1"/>
  <c r="AI2453" i="4" a="1"/>
  <c r="AI2453" i="4" s="1"/>
  <c r="AM2453" i="4" a="1"/>
  <c r="AM2453" i="4" s="1"/>
  <c r="AF2453" i="4"/>
  <c r="AE139" i="4"/>
  <c r="AL139" i="4" a="1"/>
  <c r="AL139" i="4" s="1"/>
  <c r="AH139" i="4" a="1"/>
  <c r="AH139" i="4" s="1"/>
  <c r="AF2314" i="4"/>
  <c r="AI2314" i="4" a="1"/>
  <c r="AI2314" i="4" s="1"/>
  <c r="AM2314" i="4" a="1"/>
  <c r="AM2314" i="4" s="1"/>
  <c r="AN2140" i="4" a="1"/>
  <c r="AN2140" i="4" s="1"/>
  <c r="AJ2140" i="4" a="1"/>
  <c r="AJ2140" i="4" s="1"/>
  <c r="AJ2342" i="4" a="1"/>
  <c r="AJ2342" i="4" s="1"/>
  <c r="AN2342" i="4" a="1"/>
  <c r="AN2342" i="4" s="1"/>
  <c r="AH2756" i="4" a="1"/>
  <c r="AH2756" i="4" s="1"/>
  <c r="AL2756" i="4" a="1"/>
  <c r="AL2756" i="4" s="1"/>
  <c r="AE2756" i="4"/>
  <c r="AI2760" i="4" a="1"/>
  <c r="AI2760" i="4" s="1"/>
  <c r="AM2760" i="4" a="1"/>
  <c r="AM2760" i="4" s="1"/>
  <c r="AF2760" i="4"/>
  <c r="AH731" i="4" a="1"/>
  <c r="AH731" i="4" s="1"/>
  <c r="AL731" i="4" a="1"/>
  <c r="AL731" i="4" s="1"/>
  <c r="AE731" i="4"/>
  <c r="AF459" i="4"/>
  <c r="AI459" i="4" a="1"/>
  <c r="AI459" i="4" s="1"/>
  <c r="AM459" i="4" a="1"/>
  <c r="AM459" i="4" s="1"/>
  <c r="AH1073" i="4" a="1"/>
  <c r="AH1073" i="4" s="1"/>
  <c r="AL1073" i="4" a="1"/>
  <c r="AL1073" i="4" s="1"/>
  <c r="AE1073" i="4"/>
  <c r="AF1005" i="4"/>
  <c r="AI1005" i="4" a="1"/>
  <c r="AI1005" i="4" s="1"/>
  <c r="AM1005" i="4" a="1"/>
  <c r="AM1005" i="4" s="1"/>
  <c r="AN1126" i="4" a="1"/>
  <c r="AN1126" i="4" s="1"/>
  <c r="AJ1126" i="4" a="1"/>
  <c r="AJ1126" i="4" s="1"/>
  <c r="AE614" i="4"/>
  <c r="AH614" i="4" a="1"/>
  <c r="AH614" i="4" s="1"/>
  <c r="AL614" i="4" a="1"/>
  <c r="AL614" i="4" s="1"/>
  <c r="AJ591" i="4" a="1"/>
  <c r="AJ591" i="4" s="1"/>
  <c r="AN591" i="4" a="1"/>
  <c r="AN591" i="4" s="1"/>
  <c r="AI1088" i="4" a="1"/>
  <c r="AI1088" i="4" s="1"/>
  <c r="AM1088" i="4" a="1"/>
  <c r="AM1088" i="4" s="1"/>
  <c r="AF1088" i="4"/>
  <c r="AI1136" i="4" a="1"/>
  <c r="AI1136" i="4" s="1"/>
  <c r="AM1136" i="4" a="1"/>
  <c r="AM1136" i="4" s="1"/>
  <c r="AF1136" i="4"/>
  <c r="AE622" i="4"/>
  <c r="AL622" i="4" a="1"/>
  <c r="AL622" i="4" s="1"/>
  <c r="AH622" i="4" a="1"/>
  <c r="AH622" i="4" s="1"/>
  <c r="AI592" i="4" a="1"/>
  <c r="AI592" i="4" s="1"/>
  <c r="AF592" i="4"/>
  <c r="AM592" i="4" a="1"/>
  <c r="AM592" i="4" s="1"/>
  <c r="AN768" i="4" a="1"/>
  <c r="AN768" i="4" s="1"/>
  <c r="AJ768" i="4" a="1"/>
  <c r="AJ768" i="4" s="1"/>
  <c r="AH788" i="4" a="1"/>
  <c r="AH788" i="4" s="1"/>
  <c r="AL788" i="4" a="1"/>
  <c r="AL788" i="4" s="1"/>
  <c r="AE788" i="4"/>
  <c r="AF1117" i="4"/>
  <c r="AI1117" i="4" a="1"/>
  <c r="AI1117" i="4" s="1"/>
  <c r="AM1117" i="4" a="1"/>
  <c r="AM1117" i="4" s="1"/>
  <c r="AF601" i="4"/>
  <c r="AI601" i="4" a="1"/>
  <c r="AI601" i="4" s="1"/>
  <c r="AM601" i="4" a="1"/>
  <c r="AM601" i="4" s="1"/>
  <c r="AI569" i="4" a="1"/>
  <c r="AI569" i="4" s="1"/>
  <c r="AM569" i="4" a="1"/>
  <c r="AM569" i="4" s="1"/>
  <c r="AF569" i="4"/>
  <c r="AJ532" i="4" a="1"/>
  <c r="AJ532" i="4" s="1"/>
  <c r="AN532" i="4" a="1"/>
  <c r="AN532" i="4" s="1"/>
  <c r="AF574" i="4"/>
  <c r="AM574" i="4" a="1"/>
  <c r="AM574" i="4" s="1"/>
  <c r="AI574" i="4" a="1"/>
  <c r="AI574" i="4" s="1"/>
  <c r="AM1095" i="4" a="1"/>
  <c r="AM1095" i="4" s="1"/>
  <c r="AF1095" i="4"/>
  <c r="AI1095" i="4" a="1"/>
  <c r="AI1095" i="4" s="1"/>
  <c r="AI1076" i="4" a="1"/>
  <c r="AI1076" i="4" s="1"/>
  <c r="AM1076" i="4" a="1"/>
  <c r="AM1076" i="4" s="1"/>
  <c r="AF1076" i="4"/>
  <c r="AH193" i="4" a="1"/>
  <c r="AH193" i="4" s="1"/>
  <c r="AL193" i="4" a="1"/>
  <c r="AL193" i="4" s="1"/>
  <c r="AE193" i="4"/>
  <c r="AF538" i="4"/>
  <c r="AI538" i="4" a="1"/>
  <c r="AI538" i="4" s="1"/>
  <c r="AM538" i="4" a="1"/>
  <c r="AM538" i="4" s="1"/>
  <c r="AN542" i="4" a="1"/>
  <c r="AN542" i="4" s="1"/>
  <c r="AI537" i="4" a="1"/>
  <c r="AI537" i="4" s="1"/>
  <c r="AM537" i="4" a="1"/>
  <c r="AM537" i="4" s="1"/>
  <c r="AF537" i="4"/>
  <c r="AN585" i="4" a="1"/>
  <c r="AN585" i="4" s="1"/>
  <c r="AJ585" i="4" a="1"/>
  <c r="AJ585" i="4" s="1"/>
  <c r="AH1122" i="4" a="1"/>
  <c r="AH1122" i="4" s="1"/>
  <c r="AL1122" i="4" a="1"/>
  <c r="AL1122" i="4" s="1"/>
  <c r="AE1122" i="4"/>
  <c r="AE531" i="4"/>
  <c r="AL531" i="4" a="1"/>
  <c r="AL531" i="4" s="1"/>
  <c r="AH531" i="4" a="1"/>
  <c r="AH531" i="4" s="1"/>
  <c r="AN781" i="4" a="1"/>
  <c r="AN781" i="4" s="1"/>
  <c r="AJ781" i="4" a="1"/>
  <c r="AJ781" i="4" s="1"/>
  <c r="AH1138" i="4" a="1"/>
  <c r="AH1138" i="4" s="1"/>
  <c r="AL1138" i="4" a="1"/>
  <c r="AL1138" i="4" s="1"/>
  <c r="AE1138" i="4"/>
  <c r="AN576" i="4" a="1"/>
  <c r="AN576" i="4" s="1"/>
  <c r="AJ576" i="4" a="1"/>
  <c r="AJ576" i="4" s="1"/>
  <c r="AJ1157" i="4" a="1"/>
  <c r="AJ1157" i="4" s="1"/>
  <c r="AN1157" i="4" a="1"/>
  <c r="AN1157" i="4" s="1"/>
  <c r="AF1140" i="4"/>
  <c r="AI1140" i="4" a="1"/>
  <c r="AI1140" i="4" s="1"/>
  <c r="AM1140" i="4" a="1"/>
  <c r="AM1140" i="4" s="1"/>
  <c r="AH497" i="4" a="1"/>
  <c r="AH497" i="4" s="1"/>
  <c r="AL497" i="4" a="1"/>
  <c r="AL497" i="4" s="1"/>
  <c r="AE497" i="4"/>
  <c r="AN142" i="4" a="1"/>
  <c r="AN142" i="4" s="1"/>
  <c r="AJ142" i="4" a="1"/>
  <c r="AJ142" i="4" s="1"/>
  <c r="AE525" i="4"/>
  <c r="AH525" i="4" a="1"/>
  <c r="AH525" i="4" s="1"/>
  <c r="AL525" i="4" a="1"/>
  <c r="AL525" i="4" s="1"/>
  <c r="AI1715" i="4" a="1"/>
  <c r="AI1715" i="4" s="1"/>
  <c r="AM1715" i="4" a="1"/>
  <c r="AM1715" i="4" s="1"/>
  <c r="AF1715" i="4"/>
  <c r="AI1642" i="4" a="1"/>
  <c r="AI1642" i="4" s="1"/>
  <c r="AM1642" i="4" a="1"/>
  <c r="AM1642" i="4" s="1"/>
  <c r="AF1642" i="4"/>
  <c r="AH1656" i="4" a="1"/>
  <c r="AH1656" i="4" s="1"/>
  <c r="AL1656" i="4" a="1"/>
  <c r="AL1656" i="4" s="1"/>
  <c r="AE1656" i="4"/>
  <c r="AI1429" i="4" a="1"/>
  <c r="AI1429" i="4" s="1"/>
  <c r="AM1429" i="4" a="1"/>
  <c r="AM1429" i="4" s="1"/>
  <c r="AF1429" i="4"/>
  <c r="AI1647" i="4" a="1"/>
  <c r="AI1647" i="4" s="1"/>
  <c r="AM1647" i="4" a="1"/>
  <c r="AM1647" i="4" s="1"/>
  <c r="AF1647" i="4"/>
  <c r="AJ1552" i="4" a="1"/>
  <c r="AJ1552" i="4" s="1"/>
  <c r="AN1552" i="4" a="1"/>
  <c r="AN1552" i="4" s="1"/>
  <c r="AI1890" i="4" a="1"/>
  <c r="AI1890" i="4" s="1"/>
  <c r="AM1890" i="4" a="1"/>
  <c r="AM1890" i="4" s="1"/>
  <c r="AF1890" i="4"/>
  <c r="AJ1549" i="4" a="1"/>
  <c r="AJ1549" i="4" s="1"/>
  <c r="AN1549" i="4" a="1"/>
  <c r="AN1549" i="4" s="1"/>
  <c r="AH1601" i="4" a="1"/>
  <c r="AH1601" i="4" s="1"/>
  <c r="AL1601" i="4" a="1"/>
  <c r="AL1601" i="4" s="1"/>
  <c r="AE1601" i="4"/>
  <c r="AH1535" i="4" a="1"/>
  <c r="AH1535" i="4" s="1"/>
  <c r="AL1535" i="4" a="1"/>
  <c r="AL1535" i="4" s="1"/>
  <c r="AE1535" i="4"/>
  <c r="AH1572" i="4" a="1"/>
  <c r="AH1572" i="4" s="1"/>
  <c r="AL1572" i="4" a="1"/>
  <c r="AL1572" i="4" s="1"/>
  <c r="AE1572" i="4"/>
  <c r="AF1893" i="4"/>
  <c r="AI1893" i="4" a="1"/>
  <c r="AI1893" i="4" s="1"/>
  <c r="AM1893" i="4" a="1"/>
  <c r="AM1893" i="4" s="1"/>
  <c r="AJ1685" i="4" a="1"/>
  <c r="AJ1685" i="4" s="1"/>
  <c r="AN1685" i="4" a="1"/>
  <c r="AN1685" i="4" s="1"/>
  <c r="AE1587" i="4"/>
  <c r="AH1587" i="4" a="1"/>
  <c r="AH1587" i="4" s="1"/>
  <c r="AL1587" i="4" a="1"/>
  <c r="AL1587" i="4" s="1"/>
  <c r="AH1483" i="4" a="1"/>
  <c r="AH1483" i="4" s="1"/>
  <c r="AL1483" i="4" a="1"/>
  <c r="AL1483" i="4" s="1"/>
  <c r="AE1483" i="4"/>
  <c r="AE1629" i="4"/>
  <c r="AH1629" i="4" a="1"/>
  <c r="AH1629" i="4" s="1"/>
  <c r="AL1629" i="4" a="1"/>
  <c r="AL1629" i="4" s="1"/>
  <c r="AI1886" i="4" a="1"/>
  <c r="AI1886" i="4" s="1"/>
  <c r="AM1886" i="4" a="1"/>
  <c r="AM1886" i="4" s="1"/>
  <c r="AF1886" i="4"/>
  <c r="AF1599" i="4"/>
  <c r="AI1599" i="4" a="1"/>
  <c r="AI1599" i="4" s="1"/>
  <c r="AM1599" i="4" a="1"/>
  <c r="AM1599" i="4" s="1"/>
  <c r="AF1541" i="4"/>
  <c r="AI1541" i="4" a="1"/>
  <c r="AI1541" i="4" s="1"/>
  <c r="AM1541" i="4" a="1"/>
  <c r="AM1541" i="4" s="1"/>
  <c r="AH1638" i="4" a="1"/>
  <c r="AH1638" i="4" s="1"/>
  <c r="AE1638" i="4"/>
  <c r="AL1638" i="4" a="1"/>
  <c r="AL1638" i="4" s="1"/>
  <c r="AF1615" i="4"/>
  <c r="AI1615" i="4" a="1"/>
  <c r="AI1615" i="4" s="1"/>
  <c r="AM1615" i="4" a="1"/>
  <c r="AM1615" i="4" s="1"/>
  <c r="AN1646" i="4" a="1"/>
  <c r="AN1646" i="4" s="1"/>
  <c r="AJ1646" i="4" a="1"/>
  <c r="AJ1646" i="4" s="1"/>
  <c r="AF1459" i="4"/>
  <c r="AM1459" i="4" a="1"/>
  <c r="AM1459" i="4" s="1"/>
  <c r="AI1459" i="4" a="1"/>
  <c r="AI1459" i="4" s="1"/>
  <c r="AE1648" i="4"/>
  <c r="AH1648" i="4" a="1"/>
  <c r="AH1648" i="4" s="1"/>
  <c r="AL1648" i="4" a="1"/>
  <c r="AL1648" i="4" s="1"/>
  <c r="AF1451" i="4"/>
  <c r="AI1451" i="4" a="1"/>
  <c r="AI1451" i="4" s="1"/>
  <c r="AM1451" i="4" a="1"/>
  <c r="AM1451" i="4" s="1"/>
  <c r="AE1604" i="4"/>
  <c r="AH1604" i="4" a="1"/>
  <c r="AH1604" i="4" s="1"/>
  <c r="AL1604" i="4" a="1"/>
  <c r="AL1604" i="4" s="1"/>
  <c r="AI1474" i="4" a="1"/>
  <c r="AI1474" i="4" s="1"/>
  <c r="AM1474" i="4" a="1"/>
  <c r="AM1474" i="4" s="1"/>
  <c r="AF1474" i="4"/>
  <c r="AJ1885" i="4" a="1"/>
  <c r="AJ1885" i="4" s="1"/>
  <c r="AN1885" i="4" a="1"/>
  <c r="AN1885" i="4" s="1"/>
  <c r="AE1569" i="4"/>
  <c r="AH1569" i="4" a="1"/>
  <c r="AH1569" i="4" s="1"/>
  <c r="AL1569" i="4" a="1"/>
  <c r="AL1569" i="4" s="1"/>
  <c r="AI2842" i="4" a="1"/>
  <c r="AI2842" i="4" s="1"/>
  <c r="AM2842" i="4" a="1"/>
  <c r="AM2842" i="4" s="1"/>
  <c r="AF2842" i="4"/>
  <c r="AI2667" i="4" a="1"/>
  <c r="AI2667" i="4" s="1"/>
  <c r="AM2667" i="4" a="1"/>
  <c r="AM2667" i="4" s="1"/>
  <c r="AF2667" i="4"/>
  <c r="AJ1588" i="4" a="1"/>
  <c r="AJ1588" i="4" s="1"/>
  <c r="AN1588" i="4" a="1"/>
  <c r="AN1588" i="4" s="1"/>
  <c r="AM1487" i="4" a="1"/>
  <c r="AM1487" i="4" s="1"/>
  <c r="AE44" i="4"/>
  <c r="AL44" i="4" a="1"/>
  <c r="AL44" i="4" s="1"/>
  <c r="AH44" i="4" a="1"/>
  <c r="AH44" i="4" s="1"/>
  <c r="AI572" i="4" a="1"/>
  <c r="AI572" i="4" s="1"/>
  <c r="AM572" i="4" a="1"/>
  <c r="AM572" i="4" s="1"/>
  <c r="AF572" i="4"/>
  <c r="AF1444" i="4"/>
  <c r="AM1444" i="4" a="1"/>
  <c r="AM1444" i="4" s="1"/>
  <c r="AI1444" i="4" a="1"/>
  <c r="AI1444" i="4" s="1"/>
  <c r="AF1564" i="4"/>
  <c r="AM1564" i="4" a="1"/>
  <c r="AM1564" i="4" s="1"/>
  <c r="AI1564" i="4" a="1"/>
  <c r="AI1564" i="4" s="1"/>
  <c r="AI2705" i="4" a="1"/>
  <c r="AI2705" i="4" s="1"/>
  <c r="AM2705" i="4" a="1"/>
  <c r="AM2705" i="4" s="1"/>
  <c r="AF2705" i="4"/>
  <c r="AF2839" i="4"/>
  <c r="AI2839" i="4" a="1"/>
  <c r="AI2839" i="4" s="1"/>
  <c r="AM2839" i="4" a="1"/>
  <c r="AM2839" i="4" s="1"/>
  <c r="AJ42" i="4" a="1"/>
  <c r="AJ42" i="4" s="1"/>
  <c r="AN42" i="4" a="1"/>
  <c r="AN42" i="4" s="1"/>
  <c r="AF722" i="4"/>
  <c r="AI722" i="4" a="1"/>
  <c r="AI722" i="4" s="1"/>
  <c r="AM722" i="4" a="1"/>
  <c r="AM722" i="4" s="1"/>
  <c r="AF2027" i="4"/>
  <c r="AI2027" i="4" a="1"/>
  <c r="AI2027" i="4" s="1"/>
  <c r="AM2027" i="4" a="1"/>
  <c r="AM2027" i="4" s="1"/>
  <c r="AF2695" i="4"/>
  <c r="AI2695" i="4" a="1"/>
  <c r="AI2695" i="4" s="1"/>
  <c r="AM2695" i="4" a="1"/>
  <c r="AM2695" i="4" s="1"/>
  <c r="AJ23" i="4" a="1"/>
  <c r="AJ23" i="4" s="1"/>
  <c r="AN23" i="4" a="1"/>
  <c r="AN23" i="4" s="1"/>
  <c r="AE429" i="4"/>
  <c r="AH429" i="4" a="1"/>
  <c r="AH429" i="4" s="1"/>
  <c r="AL429" i="4" a="1"/>
  <c r="AL429" i="4" s="1"/>
  <c r="AJ57" i="4" a="1"/>
  <c r="AJ57" i="4" s="1"/>
  <c r="AN57" i="4" a="1"/>
  <c r="AN57" i="4" s="1"/>
  <c r="AE982" i="4"/>
  <c r="AH982" i="4" a="1"/>
  <c r="AH982" i="4" s="1"/>
  <c r="AL982" i="4" a="1"/>
  <c r="AL982" i="4" s="1"/>
  <c r="AH52" i="4" a="1"/>
  <c r="AH52" i="4" s="1"/>
  <c r="AL52" i="4" a="1"/>
  <c r="AL52" i="4" s="1"/>
  <c r="AE52" i="4"/>
  <c r="AF2714" i="4"/>
  <c r="AI2714" i="4" a="1"/>
  <c r="AI2714" i="4" s="1"/>
  <c r="AM2714" i="4" a="1"/>
  <c r="AM2714" i="4" s="1"/>
  <c r="AI950" i="4" a="1"/>
  <c r="AI950" i="4" s="1"/>
  <c r="AH1861" i="4" a="1"/>
  <c r="AH1861" i="4" s="1"/>
  <c r="AL1861" i="4" a="1"/>
  <c r="AL1861" i="4" s="1"/>
  <c r="AE1861" i="4"/>
  <c r="AI1838" i="4" a="1"/>
  <c r="AI1838" i="4" s="1"/>
  <c r="AM1838" i="4" a="1"/>
  <c r="AM1838" i="4" s="1"/>
  <c r="AF1838" i="4"/>
  <c r="AJ2712" i="4" a="1"/>
  <c r="AJ2712" i="4" s="1"/>
  <c r="AN2712" i="4" a="1"/>
  <c r="AN2712" i="4" s="1"/>
  <c r="AJ412" i="4" a="1"/>
  <c r="AJ412" i="4" s="1"/>
  <c r="AN412" i="4" a="1"/>
  <c r="AN412" i="4" s="1"/>
  <c r="AJ1924" i="4" a="1"/>
  <c r="AJ1924" i="4" s="1"/>
  <c r="AN1924" i="4" a="1"/>
  <c r="AN1924" i="4" s="1"/>
  <c r="AF1407" i="4"/>
  <c r="AI1407" i="4" a="1"/>
  <c r="AI1407" i="4" s="1"/>
  <c r="AM1407" i="4" a="1"/>
  <c r="AM1407" i="4" s="1"/>
  <c r="AI1874" i="4" a="1"/>
  <c r="AI1874" i="4" s="1"/>
  <c r="AM1874" i="4" a="1"/>
  <c r="AM1874" i="4" s="1"/>
  <c r="AF1874" i="4"/>
  <c r="AJ947" i="4" a="1"/>
  <c r="AJ947" i="4" s="1"/>
  <c r="AN947" i="4" a="1"/>
  <c r="AN947" i="4" s="1"/>
  <c r="AF403" i="4"/>
  <c r="AI403" i="4" a="1"/>
  <c r="AI403" i="4" s="1"/>
  <c r="AM403" i="4" a="1"/>
  <c r="AM403" i="4" s="1"/>
  <c r="AJ1307" i="4" a="1"/>
  <c r="AJ1307" i="4" s="1"/>
  <c r="AN1307" i="4" a="1"/>
  <c r="AN1307" i="4" s="1"/>
  <c r="AF1480" i="4"/>
  <c r="AI1480" i="4" a="1"/>
  <c r="AI1480" i="4" s="1"/>
  <c r="AM1480" i="4" a="1"/>
  <c r="AM1480" i="4" s="1"/>
  <c r="AF955" i="4"/>
  <c r="AI955" i="4" a="1"/>
  <c r="AI955" i="4" s="1"/>
  <c r="AM955" i="4" a="1"/>
  <c r="AM955" i="4" s="1"/>
  <c r="AN1813" i="4" a="1"/>
  <c r="AN1813" i="4" s="1"/>
  <c r="AJ1813" i="4" a="1"/>
  <c r="AJ1813" i="4" s="1"/>
  <c r="AI1503" i="4" a="1"/>
  <c r="AI1503" i="4" s="1"/>
  <c r="AM1503" i="4" a="1"/>
  <c r="AM1503" i="4" s="1"/>
  <c r="AF1503" i="4"/>
  <c r="AM1261" i="4" a="1"/>
  <c r="AM1261" i="4" s="1"/>
  <c r="AF1261" i="4"/>
  <c r="AF1161" i="4"/>
  <c r="AI1161" i="4" a="1"/>
  <c r="AI1161" i="4" s="1"/>
  <c r="AM1161" i="4" a="1"/>
  <c r="AM1161" i="4" s="1"/>
  <c r="AE1520" i="4"/>
  <c r="AH1520" i="4" a="1"/>
  <c r="AH1520" i="4" s="1"/>
  <c r="AL1520" i="4" a="1"/>
  <c r="AL1520" i="4" s="1"/>
  <c r="AF1871" i="4"/>
  <c r="AI1871" i="4" a="1"/>
  <c r="AI1871" i="4" s="1"/>
  <c r="AM1871" i="4" a="1"/>
  <c r="AM1871" i="4" s="1"/>
  <c r="AJ398" i="4" a="1"/>
  <c r="AJ398" i="4" s="1"/>
  <c r="AN398" i="4" a="1"/>
  <c r="AN398" i="4" s="1"/>
  <c r="AH1942" i="4" a="1"/>
  <c r="AH1942" i="4" s="1"/>
  <c r="AL1942" i="4" a="1"/>
  <c r="AL1942" i="4" s="1"/>
  <c r="AE1942" i="4"/>
  <c r="AI1499" i="4" a="1"/>
  <c r="AI1499" i="4" s="1"/>
  <c r="AM1499" i="4" a="1"/>
  <c r="AM1499" i="4" s="1"/>
  <c r="AF1499" i="4"/>
  <c r="AE1696" i="4"/>
  <c r="AH1696" i="4" a="1"/>
  <c r="AH1696" i="4" s="1"/>
  <c r="AL1696" i="4" a="1"/>
  <c r="AL1696" i="4" s="1"/>
  <c r="AL1370" i="4" a="1"/>
  <c r="AL1370" i="4" s="1"/>
  <c r="AE1370" i="4"/>
  <c r="AH1370" i="4" a="1"/>
  <c r="AH1370" i="4" s="1"/>
  <c r="AJ1954" i="4" a="1"/>
  <c r="AJ1954" i="4" s="1"/>
  <c r="AN1954" i="4" a="1"/>
  <c r="AN1954" i="4" s="1"/>
  <c r="AF1312" i="4"/>
  <c r="AI1312" i="4" a="1"/>
  <c r="AI1312" i="4" s="1"/>
  <c r="AM1312" i="4" a="1"/>
  <c r="AM1312" i="4" s="1"/>
  <c r="AI1412" i="4" a="1"/>
  <c r="AI1412" i="4" s="1"/>
  <c r="AM1412" i="4" a="1"/>
  <c r="AM1412" i="4" s="1"/>
  <c r="AF1412" i="4"/>
  <c r="AH1859" i="4" a="1"/>
  <c r="AH1859" i="4" s="1"/>
  <c r="AL1859" i="4" a="1"/>
  <c r="AL1859" i="4" s="1"/>
  <c r="AE1859" i="4"/>
  <c r="AI1257" i="4" a="1"/>
  <c r="AI1257" i="4" s="1"/>
  <c r="AM1257" i="4" a="1"/>
  <c r="AM1257" i="4" s="1"/>
  <c r="AF1257" i="4"/>
  <c r="AH662" i="4" a="1"/>
  <c r="AH662" i="4" s="1"/>
  <c r="AL662" i="4" a="1"/>
  <c r="AL662" i="4" s="1"/>
  <c r="AE662" i="4"/>
  <c r="AI921" i="4" a="1"/>
  <c r="AI921" i="4" s="1"/>
  <c r="AM921" i="4" a="1"/>
  <c r="AM921" i="4" s="1"/>
  <c r="AF921" i="4"/>
  <c r="AJ1398" i="4" a="1"/>
  <c r="AJ1398" i="4" s="1"/>
  <c r="AN1398" i="4" a="1"/>
  <c r="AN1398" i="4" s="1"/>
  <c r="AE1358" i="4"/>
  <c r="AH1358" i="4" a="1"/>
  <c r="AH1358" i="4" s="1"/>
  <c r="AL1358" i="4" a="1"/>
  <c r="AL1358" i="4" s="1"/>
  <c r="AF690" i="4"/>
  <c r="AI690" i="4" a="1"/>
  <c r="AI690" i="4" s="1"/>
  <c r="AM690" i="4" a="1"/>
  <c r="AM690" i="4" s="1"/>
  <c r="AI1797" i="4" a="1"/>
  <c r="AI1797" i="4" s="1"/>
  <c r="AM1797" i="4" a="1"/>
  <c r="AM1797" i="4" s="1"/>
  <c r="AF1797" i="4"/>
  <c r="AE1381" i="4"/>
  <c r="AH1381" i="4" a="1"/>
  <c r="AH1381" i="4" s="1"/>
  <c r="AL1381" i="4" a="1"/>
  <c r="AL1381" i="4" s="1"/>
  <c r="AI1247" i="4" a="1"/>
  <c r="AI1247" i="4" s="1"/>
  <c r="AM1247" i="4" a="1"/>
  <c r="AM1247" i="4" s="1"/>
  <c r="AF1247" i="4"/>
  <c r="AJ333" i="4" a="1"/>
  <c r="AJ333" i="4" s="1"/>
  <c r="AN333" i="4" a="1"/>
  <c r="AN333" i="4" s="1"/>
  <c r="AF328" i="4"/>
  <c r="AI328" i="4" a="1"/>
  <c r="AI328" i="4" s="1"/>
  <c r="AM328" i="4" a="1"/>
  <c r="AM328" i="4" s="1"/>
  <c r="AJ696" i="4" a="1"/>
  <c r="AJ696" i="4" s="1"/>
  <c r="AN696" i="4" a="1"/>
  <c r="AN696" i="4" s="1"/>
  <c r="AE272" i="4"/>
  <c r="AH272" i="4" a="1"/>
  <c r="AH272" i="4" s="1"/>
  <c r="AL272" i="4" a="1"/>
  <c r="AL272" i="4" s="1"/>
  <c r="AM844" i="4" a="1"/>
  <c r="AM844" i="4" s="1"/>
  <c r="AF920" i="4"/>
  <c r="AI920" i="4" a="1"/>
  <c r="AI920" i="4" s="1"/>
  <c r="AM920" i="4" a="1"/>
  <c r="AM920" i="4" s="1"/>
  <c r="AJ361" i="4" a="1"/>
  <c r="AJ361" i="4" s="1"/>
  <c r="AN361" i="4" a="1"/>
  <c r="AN361" i="4" s="1"/>
  <c r="AN309" i="4" a="1"/>
  <c r="AN309" i="4" s="1"/>
  <c r="AF70" i="4"/>
  <c r="AI70" i="4" a="1"/>
  <c r="AI70" i="4" s="1"/>
  <c r="AM70" i="4" a="1"/>
  <c r="AM70" i="4" s="1"/>
  <c r="AN685" i="4" a="1"/>
  <c r="AN685" i="4" s="1"/>
  <c r="AJ685" i="4" a="1"/>
  <c r="AJ685" i="4" s="1"/>
  <c r="AE296" i="4"/>
  <c r="AH296" i="4" a="1"/>
  <c r="AH296" i="4" s="1"/>
  <c r="AL296" i="4" a="1"/>
  <c r="AL296" i="4" s="1"/>
  <c r="AI304" i="4" a="1"/>
  <c r="AI304" i="4" s="1"/>
  <c r="AM304" i="4" a="1"/>
  <c r="AM304" i="4" s="1"/>
  <c r="AF304" i="4"/>
  <c r="AE214" i="4"/>
  <c r="AL214" i="4" a="1"/>
  <c r="AL214" i="4" s="1"/>
  <c r="AH214" i="4" a="1"/>
  <c r="AH214" i="4" s="1"/>
  <c r="AH837" i="4" a="1"/>
  <c r="AH837" i="4" s="1"/>
  <c r="AL837" i="4" a="1"/>
  <c r="AL837" i="4" s="1"/>
  <c r="AE837" i="4"/>
  <c r="AJ858" i="4" a="1"/>
  <c r="AJ858" i="4" s="1"/>
  <c r="AN858" i="4" a="1"/>
  <c r="AN858" i="4" s="1"/>
  <c r="AH212" i="4" a="1"/>
  <c r="AH212" i="4" s="1"/>
  <c r="AL212" i="4" a="1"/>
  <c r="AL212" i="4" s="1"/>
  <c r="AE212" i="4"/>
  <c r="AI107" i="4" a="1"/>
  <c r="AI107" i="4" s="1"/>
  <c r="AF107" i="4"/>
  <c r="AM107" i="4" a="1"/>
  <c r="AM107" i="4" s="1"/>
  <c r="AE344" i="4"/>
  <c r="AH344" i="4" a="1"/>
  <c r="AH344" i="4" s="1"/>
  <c r="AL344" i="4" a="1"/>
  <c r="AL344" i="4" s="1"/>
  <c r="AF257" i="4"/>
  <c r="AM257" i="4" a="1"/>
  <c r="AM257" i="4" s="1"/>
  <c r="AI257" i="4" a="1"/>
  <c r="AI257" i="4" s="1"/>
  <c r="AE353" i="4"/>
  <c r="AH353" i="4" a="1"/>
  <c r="AH353" i="4" s="1"/>
  <c r="AL353" i="4" a="1"/>
  <c r="AL353" i="4" s="1"/>
  <c r="AH210" i="4" a="1"/>
  <c r="AH210" i="4" s="1"/>
  <c r="AL210" i="4" a="1"/>
  <c r="AL210" i="4" s="1"/>
  <c r="AE210" i="4"/>
  <c r="AJ246" i="4" a="1"/>
  <c r="AJ246" i="4" s="1"/>
  <c r="AN246" i="4" a="1"/>
  <c r="AN246" i="4" s="1"/>
  <c r="AF250" i="4"/>
  <c r="AM250" i="4" a="1"/>
  <c r="AM250" i="4" s="1"/>
  <c r="AI250" i="4" a="1"/>
  <c r="AI250" i="4" s="1"/>
  <c r="AI862" i="4" a="1"/>
  <c r="AI862" i="4" s="1"/>
  <c r="AM862" i="4" a="1"/>
  <c r="AM862" i="4" s="1"/>
  <c r="AF862" i="4"/>
  <c r="AH884" i="4" a="1"/>
  <c r="AH884" i="4" s="1"/>
  <c r="AL884" i="4" a="1"/>
  <c r="AL884" i="4" s="1"/>
  <c r="AE884" i="4"/>
  <c r="AJ2683" i="4" a="1"/>
  <c r="AJ2683" i="4" s="1"/>
  <c r="AN2683" i="4" a="1"/>
  <c r="AN2683" i="4" s="1"/>
  <c r="AJ1733" i="4" a="1"/>
  <c r="AJ1733" i="4" s="1"/>
  <c r="AN1733" i="4" a="1"/>
  <c r="AN1733" i="4" s="1"/>
  <c r="AJ2691" i="4" a="1"/>
  <c r="AJ2691" i="4" s="1"/>
  <c r="AN2691" i="4" a="1"/>
  <c r="AN2691" i="4" s="1"/>
  <c r="AE425" i="4"/>
  <c r="AH425" i="4" a="1"/>
  <c r="AH425" i="4" s="1"/>
  <c r="AL425" i="4" a="1"/>
  <c r="AL425" i="4" s="1"/>
  <c r="AJ1741" i="4" a="1"/>
  <c r="AJ1741" i="4" s="1"/>
  <c r="AN1741" i="4" a="1"/>
  <c r="AN1741" i="4" s="1"/>
  <c r="AN297" i="4" a="1"/>
  <c r="AN297" i="4" s="1"/>
  <c r="AJ297" i="4" a="1"/>
  <c r="AJ297" i="4" s="1"/>
  <c r="AJ362" i="4" a="1"/>
  <c r="AJ362" i="4" s="1"/>
  <c r="AN362" i="4" a="1"/>
  <c r="AN362" i="4" s="1"/>
  <c r="AJ2674" i="4" a="1"/>
  <c r="AJ2674" i="4" s="1"/>
  <c r="AN2674" i="4" a="1"/>
  <c r="AN2674" i="4" s="1"/>
  <c r="AJ633" i="4" a="1"/>
  <c r="AJ633" i="4" s="1"/>
  <c r="AN633" i="4" a="1"/>
  <c r="AN633" i="4" s="1"/>
  <c r="AI1215" i="4" a="1"/>
  <c r="AI1215" i="4" s="1"/>
  <c r="AM1215" i="4" a="1"/>
  <c r="AM1215" i="4" s="1"/>
  <c r="AF1215" i="4"/>
  <c r="AJ1228" i="4" a="1"/>
  <c r="AJ1228" i="4" s="1"/>
  <c r="AN1228" i="4" a="1"/>
  <c r="AN1228" i="4" s="1"/>
  <c r="AI119" i="4" a="1"/>
  <c r="AI119" i="4" s="1"/>
  <c r="AM119" i="4" a="1"/>
  <c r="AM119" i="4" s="1"/>
  <c r="AF119" i="4"/>
  <c r="AI1199" i="4" a="1"/>
  <c r="AI1199" i="4" s="1"/>
  <c r="AM1199" i="4" a="1"/>
  <c r="AM1199" i="4" s="1"/>
  <c r="AF1199" i="4"/>
  <c r="AN216" i="4" a="1"/>
  <c r="AN216" i="4" s="1"/>
  <c r="AJ216" i="4" a="1"/>
  <c r="AJ216" i="4" s="1"/>
  <c r="AF343" i="4"/>
  <c r="AM343" i="4" a="1"/>
  <c r="AM343" i="4" s="1"/>
  <c r="AI343" i="4" a="1"/>
  <c r="AI343" i="4" s="1"/>
  <c r="AJ1722" i="4" a="1"/>
  <c r="AJ1722" i="4" s="1"/>
  <c r="AN1722" i="4" a="1"/>
  <c r="AN1722" i="4" s="1"/>
  <c r="AH1202" i="4" a="1"/>
  <c r="AH1202" i="4" s="1"/>
  <c r="AL1202" i="4" a="1"/>
  <c r="AL1202" i="4" s="1"/>
  <c r="AE1202" i="4"/>
  <c r="AL1949" i="4" a="1"/>
  <c r="AL1949" i="4" s="1"/>
  <c r="AE1949" i="4"/>
  <c r="AH1949" i="4" a="1"/>
  <c r="AH1949" i="4" s="1"/>
  <c r="AI1917" i="4" a="1"/>
  <c r="AI1917" i="4" s="1"/>
  <c r="AM1917" i="4" a="1"/>
  <c r="AM1917" i="4" s="1"/>
  <c r="AF1917" i="4"/>
  <c r="AJ719" i="4" a="1"/>
  <c r="AJ719" i="4" s="1"/>
  <c r="AN719" i="4" a="1"/>
  <c r="AN719" i="4" s="1"/>
  <c r="AF949" i="4"/>
  <c r="AI949" i="4" a="1"/>
  <c r="AI949" i="4" s="1"/>
  <c r="AM949" i="4" a="1"/>
  <c r="AM949" i="4" s="1"/>
  <c r="AH1234" i="4" a="1"/>
  <c r="AH1234" i="4" s="1"/>
  <c r="AL1234" i="4" a="1"/>
  <c r="AL1234" i="4" s="1"/>
  <c r="AE1234" i="4"/>
  <c r="AE2032" i="4"/>
  <c r="AL2032" i="4" a="1"/>
  <c r="AL2032" i="4" s="1"/>
  <c r="AH2032" i="4" a="1"/>
  <c r="AH2032" i="4" s="1"/>
  <c r="AJ2008" i="4" a="1"/>
  <c r="AJ2008" i="4" s="1"/>
  <c r="AN2008" i="4" a="1"/>
  <c r="AN2008" i="4" s="1"/>
  <c r="AH2788" i="4" a="1"/>
  <c r="AH2788" i="4" s="1"/>
  <c r="AL2788" i="4" a="1"/>
  <c r="AL2788" i="4" s="1"/>
  <c r="AE2788" i="4"/>
  <c r="AI1999" i="4" a="1"/>
  <c r="AI1999" i="4" s="1"/>
  <c r="AM1999" i="4" a="1"/>
  <c r="AM1999" i="4" s="1"/>
  <c r="AF1999" i="4"/>
  <c r="AF1782" i="4"/>
  <c r="AM1782" i="4" a="1"/>
  <c r="AM1782" i="4" s="1"/>
  <c r="AI1782" i="4" a="1"/>
  <c r="AI1782" i="4" s="1"/>
  <c r="AM2749" i="4" a="1"/>
  <c r="AM2749" i="4" s="1"/>
  <c r="AI2749" i="4" a="1"/>
  <c r="AI2749" i="4" s="1"/>
  <c r="AF2749" i="4"/>
  <c r="AJ2145" i="4" a="1"/>
  <c r="AJ2145" i="4" s="1"/>
  <c r="AN2145" i="4" a="1"/>
  <c r="AN2145" i="4" s="1"/>
  <c r="AI2189" i="4" a="1"/>
  <c r="AI2189" i="4" s="1"/>
  <c r="AM2189" i="4" a="1"/>
  <c r="AM2189" i="4" s="1"/>
  <c r="AF2189" i="4"/>
  <c r="AF944" i="4"/>
  <c r="AI944" i="4" a="1"/>
  <c r="AI944" i="4" s="1"/>
  <c r="AM944" i="4" a="1"/>
  <c r="AM944" i="4" s="1"/>
  <c r="AJ1209" i="4" a="1"/>
  <c r="AJ1209" i="4" s="1"/>
  <c r="AN1209" i="4" a="1"/>
  <c r="AN1209" i="4" s="1"/>
  <c r="AF2748" i="4"/>
  <c r="AM2748" i="4" a="1"/>
  <c r="AM2748" i="4" s="1"/>
  <c r="AI2748" i="4" a="1"/>
  <c r="AI2748" i="4" s="1"/>
  <c r="AJ2024" i="4" a="1"/>
  <c r="AJ2024" i="4" s="1"/>
  <c r="AN2024" i="4" a="1"/>
  <c r="AN2024" i="4" s="1"/>
  <c r="AE2501" i="4"/>
  <c r="AH2501" i="4" a="1"/>
  <c r="AH2501" i="4" s="1"/>
  <c r="AL2501" i="4" a="1"/>
  <c r="AL2501" i="4" s="1"/>
  <c r="AJ2781" i="4" a="1"/>
  <c r="AJ2781" i="4" s="1"/>
  <c r="AN2781" i="4" a="1"/>
  <c r="AN2781" i="4" s="1"/>
  <c r="AE1529" i="4"/>
  <c r="AH1529" i="4" a="1"/>
  <c r="AH1529" i="4" s="1"/>
  <c r="AL1529" i="4" a="1"/>
  <c r="AL1529" i="4" s="1"/>
  <c r="AF709" i="4"/>
  <c r="AI709" i="4" a="1"/>
  <c r="AI709" i="4" s="1"/>
  <c r="AM709" i="4" a="1"/>
  <c r="AM709" i="4" s="1"/>
  <c r="AN1167" i="4" a="1"/>
  <c r="AN1167" i="4" s="1"/>
  <c r="AJ2779" i="4" a="1"/>
  <c r="AJ2779" i="4" s="1"/>
  <c r="AN2779" i="4" a="1"/>
  <c r="AN2779" i="4" s="1"/>
  <c r="AF2766" i="4"/>
  <c r="AI2766" i="4" a="1"/>
  <c r="AI2766" i="4" s="1"/>
  <c r="AM2766" i="4" a="1"/>
  <c r="AM2766" i="4" s="1"/>
  <c r="AJ75" i="4" a="1"/>
  <c r="AJ75" i="4" s="1"/>
  <c r="AJ644" i="4" a="1"/>
  <c r="AJ644" i="4" s="1"/>
  <c r="AN644" i="4" a="1"/>
  <c r="AN644" i="4" s="1"/>
  <c r="AN2504" i="4" a="1"/>
  <c r="AN2504" i="4" s="1"/>
  <c r="AJ2504" i="4" a="1"/>
  <c r="AJ2504" i="4" s="1"/>
  <c r="AI2742" i="4" a="1"/>
  <c r="AI2742" i="4" s="1"/>
  <c r="AF2742" i="4"/>
  <c r="AM2742" i="4" a="1"/>
  <c r="AM2742" i="4" s="1"/>
  <c r="AJ2752" i="4" a="1"/>
  <c r="AJ2752" i="4" s="1"/>
  <c r="AN2752" i="4" a="1"/>
  <c r="AN2752" i="4" s="1"/>
  <c r="AE2780" i="4"/>
  <c r="AH2780" i="4" a="1"/>
  <c r="AH2780" i="4" s="1"/>
  <c r="AL2780" i="4" a="1"/>
  <c r="AL2780" i="4" s="1"/>
  <c r="AJ2540" i="4" a="1"/>
  <c r="AJ2540" i="4" s="1"/>
  <c r="AN2540" i="4" a="1"/>
  <c r="AN2540" i="4" s="1"/>
  <c r="AF2708" i="4"/>
  <c r="AM2708" i="4" a="1"/>
  <c r="AM2708" i="4" s="1"/>
  <c r="AI2708" i="4" a="1"/>
  <c r="AI2708" i="4" s="1"/>
  <c r="AH2637" i="4" a="1"/>
  <c r="AH2637" i="4" s="1"/>
  <c r="AL2637" i="4" a="1"/>
  <c r="AL2637" i="4" s="1"/>
  <c r="AE2637" i="4"/>
  <c r="AI2657" i="4" a="1"/>
  <c r="AI2657" i="4" s="1"/>
  <c r="AM2657" i="4" a="1"/>
  <c r="AM2657" i="4" s="1"/>
  <c r="AF2657" i="4"/>
  <c r="AI2660" i="4" a="1"/>
  <c r="AI2660" i="4" s="1"/>
  <c r="AM2660" i="4" a="1"/>
  <c r="AM2660" i="4" s="1"/>
  <c r="AF2660" i="4"/>
  <c r="AI2520" i="4" a="1"/>
  <c r="AI2520" i="4" s="1"/>
  <c r="AM2520" i="4" a="1"/>
  <c r="AM2520" i="4" s="1"/>
  <c r="AF2520" i="4"/>
  <c r="AI2613" i="4" a="1"/>
  <c r="AI2613" i="4" s="1"/>
  <c r="AM2613" i="4" a="1"/>
  <c r="AM2613" i="4" s="1"/>
  <c r="AF2613" i="4"/>
  <c r="AI2513" i="4" a="1"/>
  <c r="AI2513" i="4" s="1"/>
  <c r="AM2513" i="4" a="1"/>
  <c r="AM2513" i="4" s="1"/>
  <c r="AF2513" i="4"/>
  <c r="AI2476" i="4" a="1"/>
  <c r="AI2476" i="4" s="1"/>
  <c r="AM2476" i="4" a="1"/>
  <c r="AM2476" i="4" s="1"/>
  <c r="AF2476" i="4"/>
  <c r="AF2220" i="4"/>
  <c r="AM2220" i="4" a="1"/>
  <c r="AM2220" i="4" s="1"/>
  <c r="AI2220" i="4" a="1"/>
  <c r="AI2220" i="4" s="1"/>
  <c r="AJ2625" i="4" a="1"/>
  <c r="AJ2625" i="4" s="1"/>
  <c r="AN2625" i="4" a="1"/>
  <c r="AN2625" i="4" s="1"/>
  <c r="AF2518" i="4"/>
  <c r="AI2518" i="4" a="1"/>
  <c r="AI2518" i="4" s="1"/>
  <c r="AM2518" i="4" a="1"/>
  <c r="AM2518" i="4" s="1"/>
  <c r="AI2166" i="4" a="1"/>
  <c r="AI2166" i="4" s="1"/>
  <c r="AI2113" i="4" a="1"/>
  <c r="AI2113" i="4" s="1"/>
  <c r="AM2113" i="4" a="1"/>
  <c r="AM2113" i="4" s="1"/>
  <c r="AF2113" i="4"/>
  <c r="AF2086" i="4"/>
  <c r="AI2086" i="4" a="1"/>
  <c r="AI2086" i="4" s="1"/>
  <c r="AM2086" i="4" a="1"/>
  <c r="AM2086" i="4" s="1"/>
  <c r="AI2777" i="4" a="1"/>
  <c r="AI2777" i="4" s="1"/>
  <c r="AM2777" i="4" a="1"/>
  <c r="AM2777" i="4" s="1"/>
  <c r="AF2777" i="4"/>
  <c r="AI2446" i="4" a="1"/>
  <c r="AI2446" i="4" s="1"/>
  <c r="AM2446" i="4" a="1"/>
  <c r="AM2446" i="4" s="1"/>
  <c r="AF2446" i="4"/>
  <c r="AF2447" i="4"/>
  <c r="AM2447" i="4" a="1"/>
  <c r="AM2447" i="4" s="1"/>
  <c r="AI2447" i="4" a="1"/>
  <c r="AI2447" i="4" s="1"/>
  <c r="AE2477" i="4"/>
  <c r="AH2477" i="4" a="1"/>
  <c r="AH2477" i="4" s="1"/>
  <c r="AL2477" i="4" a="1"/>
  <c r="AL2477" i="4" s="1"/>
  <c r="AJ2246" i="4" a="1"/>
  <c r="AJ2246" i="4" s="1"/>
  <c r="AN2246" i="4" a="1"/>
  <c r="AN2246" i="4" s="1"/>
  <c r="AJ3" i="4" a="1"/>
  <c r="AJ3" i="4" s="1"/>
  <c r="AN3" i="4" a="1"/>
  <c r="AN3" i="4" s="1"/>
  <c r="AI2441" i="4" a="1"/>
  <c r="AI2441" i="4" s="1"/>
  <c r="AM2441" i="4" a="1"/>
  <c r="AM2441" i="4" s="1"/>
  <c r="AF2441" i="4"/>
  <c r="AF2192" i="4"/>
  <c r="AI2192" i="4" a="1"/>
  <c r="AI2192" i="4" s="1"/>
  <c r="AM2192" i="4" a="1"/>
  <c r="AM2192" i="4" s="1"/>
  <c r="AN2245" i="4" a="1"/>
  <c r="AN2245" i="4" s="1"/>
  <c r="AJ2245" i="4" a="1"/>
  <c r="AJ2245" i="4" s="1"/>
  <c r="AJ2628" i="4" a="1"/>
  <c r="AJ2628" i="4" s="1"/>
  <c r="AN2628" i="4" a="1"/>
  <c r="AN2628" i="4" s="1"/>
  <c r="AJ2521" i="4" a="1"/>
  <c r="AJ2521" i="4" s="1"/>
  <c r="AN2521" i="4" a="1"/>
  <c r="AN2521" i="4" s="1"/>
  <c r="AE2654" i="4"/>
  <c r="AH2654" i="4" a="1"/>
  <c r="AH2654" i="4" s="1"/>
  <c r="AL2654" i="4" a="1"/>
  <c r="AL2654" i="4" s="1"/>
  <c r="AJ2554" i="4" a="1"/>
  <c r="AJ2554" i="4" s="1"/>
  <c r="AN2554" i="4" a="1"/>
  <c r="AN2554" i="4" s="1"/>
  <c r="AF2243" i="4"/>
  <c r="AI2243" i="4" a="1"/>
  <c r="AI2243" i="4" s="1"/>
  <c r="AM2243" i="4" a="1"/>
  <c r="AM2243" i="4" s="1"/>
  <c r="AI2379" i="4" a="1"/>
  <c r="AI2379" i="4" s="1"/>
  <c r="AM2379" i="4" a="1"/>
  <c r="AM2379" i="4" s="1"/>
  <c r="AF2379" i="4"/>
  <c r="AJ2226" i="4" a="1"/>
  <c r="AJ2226" i="4" s="1"/>
  <c r="AN2226" i="4" a="1"/>
  <c r="AN2226" i="4" s="1"/>
  <c r="AJ2019" i="4" a="1"/>
  <c r="AJ2019" i="4" s="1"/>
  <c r="AN2019" i="4" a="1"/>
  <c r="AN2019" i="4" s="1"/>
  <c r="AJ2602" i="4" a="1"/>
  <c r="AJ2602" i="4" s="1"/>
  <c r="AN2602" i="4" a="1"/>
  <c r="AN2602" i="4" s="1"/>
  <c r="AI2535" i="4" a="1"/>
  <c r="AI2535" i="4" s="1"/>
  <c r="AM2535" i="4" a="1"/>
  <c r="AM2535" i="4" s="1"/>
  <c r="AF2535" i="4"/>
  <c r="AJ2092" i="4" a="1"/>
  <c r="AJ2092" i="4" s="1"/>
  <c r="AN2092" i="4" a="1"/>
  <c r="AN2092" i="4" s="1"/>
  <c r="AF2403" i="4"/>
  <c r="AM2403" i="4" a="1"/>
  <c r="AM2403" i="4" s="1"/>
  <c r="AI2403" i="4" a="1"/>
  <c r="AI2403" i="4" s="1"/>
  <c r="AJ2448" i="4" a="1"/>
  <c r="AJ2448" i="4" s="1"/>
  <c r="AN2448" i="4" a="1"/>
  <c r="AN2448" i="4" s="1"/>
  <c r="AE2285" i="4"/>
  <c r="AH2285" i="4" a="1"/>
  <c r="AH2285" i="4" s="1"/>
  <c r="AL2285" i="4" a="1"/>
  <c r="AL2285" i="4" s="1"/>
  <c r="AI2048" i="4" a="1"/>
  <c r="AI2048" i="4" s="1"/>
  <c r="AM2048" i="4" a="1"/>
  <c r="AM2048" i="4" s="1"/>
  <c r="AF2048" i="4"/>
  <c r="AI2301" i="4" a="1"/>
  <c r="AI2301" i="4" s="1"/>
  <c r="AM2301" i="4" a="1"/>
  <c r="AM2301" i="4" s="1"/>
  <c r="AF2301" i="4"/>
  <c r="AJ2204" i="4" a="1"/>
  <c r="AJ2204" i="4" s="1"/>
  <c r="AN2204" i="4" a="1"/>
  <c r="AN2204" i="4" s="1"/>
  <c r="AF2077" i="4"/>
  <c r="AI2077" i="4" a="1"/>
  <c r="AI2077" i="4" s="1"/>
  <c r="AM2077" i="4" a="1"/>
  <c r="AM2077" i="4" s="1"/>
  <c r="AJ649" i="4" a="1"/>
  <c r="AJ649" i="4" s="1"/>
  <c r="AN649" i="4" a="1"/>
  <c r="AN649" i="4" s="1"/>
  <c r="AF264" i="4"/>
  <c r="AI264" i="4" a="1"/>
  <c r="AI264" i="4" s="1"/>
  <c r="AM264" i="4" a="1"/>
  <c r="AM264" i="4" s="1"/>
  <c r="AE803" i="4"/>
  <c r="AL803" i="4" a="1"/>
  <c r="AL803" i="4" s="1"/>
  <c r="AH803" i="4" a="1"/>
  <c r="AH803" i="4" s="1"/>
  <c r="AJ2415" i="4" a="1"/>
  <c r="AJ2415" i="4" s="1"/>
  <c r="AN2415" i="4" a="1"/>
  <c r="AN2415" i="4" s="1"/>
  <c r="AF2409" i="4"/>
  <c r="AI2409" i="4" a="1"/>
  <c r="AI2409" i="4" s="1"/>
  <c r="AM2409" i="4" a="1"/>
  <c r="AM2409" i="4" s="1"/>
  <c r="AI1691" i="4" a="1"/>
  <c r="AI1691" i="4" s="1"/>
  <c r="AM1691" i="4" a="1"/>
  <c r="AM1691" i="4" s="1"/>
  <c r="AF1691" i="4"/>
  <c r="AF2317" i="4"/>
  <c r="AI2317" i="4" a="1"/>
  <c r="AI2317" i="4" s="1"/>
  <c r="AM2317" i="4" a="1"/>
  <c r="AM2317" i="4" s="1"/>
  <c r="AE852" i="4"/>
  <c r="AH852" i="4" a="1"/>
  <c r="AH852" i="4" s="1"/>
  <c r="AL852" i="4" a="1"/>
  <c r="AL852" i="4" s="1"/>
  <c r="AI2383" i="4" a="1"/>
  <c r="AI2383" i="4" s="1"/>
  <c r="AM2383" i="4" a="1"/>
  <c r="AM2383" i="4" s="1"/>
  <c r="AF2383" i="4"/>
  <c r="AE152" i="4"/>
  <c r="AH152" i="4" a="1"/>
  <c r="AH152" i="4" s="1"/>
  <c r="AL152" i="4" a="1"/>
  <c r="AL152" i="4" s="1"/>
  <c r="AI2466" i="4" a="1"/>
  <c r="AI2466" i="4" s="1"/>
  <c r="AM2466" i="4" a="1"/>
  <c r="AM2466" i="4" s="1"/>
  <c r="AF2466" i="4"/>
  <c r="AJ2051" i="4" a="1"/>
  <c r="AJ2051" i="4" s="1"/>
  <c r="AN2051" i="4" a="1"/>
  <c r="AN2051" i="4" s="1"/>
  <c r="AI161" i="4" a="1"/>
  <c r="AI161" i="4" s="1"/>
  <c r="AM161" i="4" a="1"/>
  <c r="AM161" i="4" s="1"/>
  <c r="AF161" i="4"/>
  <c r="AN2054" i="4" a="1"/>
  <c r="AN2054" i="4" s="1"/>
  <c r="AJ2054" i="4" a="1"/>
  <c r="AJ2054" i="4" s="1"/>
  <c r="AE1695" i="4"/>
  <c r="AL1695" i="4" a="1"/>
  <c r="AL1695" i="4" s="1"/>
  <c r="AH1695" i="4" a="1"/>
  <c r="AH1695" i="4" s="1"/>
  <c r="AI2291" i="4" a="1"/>
  <c r="AI2291" i="4" s="1"/>
  <c r="AM2291" i="4" a="1"/>
  <c r="AM2291" i="4" s="1"/>
  <c r="AF2291" i="4"/>
  <c r="AJ2402" i="4" a="1"/>
  <c r="AJ2402" i="4" s="1"/>
  <c r="AN2402" i="4" a="1"/>
  <c r="AN2402" i="4" s="1"/>
  <c r="AI2437" i="4" a="1"/>
  <c r="AI2437" i="4" s="1"/>
  <c r="AM2437" i="4" a="1"/>
  <c r="AM2437" i="4" s="1"/>
  <c r="AF2437" i="4"/>
  <c r="AJ2324" i="4" a="1"/>
  <c r="AJ2324" i="4" s="1"/>
  <c r="AN2324" i="4" a="1"/>
  <c r="AN2324" i="4" s="1"/>
  <c r="AN2065" i="4" a="1"/>
  <c r="AN2065" i="4" s="1"/>
  <c r="AJ2065" i="4" a="1"/>
  <c r="AJ2065" i="4" s="1"/>
  <c r="AJ2332" i="4" a="1"/>
  <c r="AJ2332" i="4" s="1"/>
  <c r="AN2332" i="4" a="1"/>
  <c r="AN2332" i="4" s="1"/>
  <c r="AI636" i="4" a="1"/>
  <c r="AI636" i="4" s="1"/>
  <c r="AM636" i="4" a="1"/>
  <c r="AM636" i="4" s="1"/>
  <c r="AF636" i="4"/>
  <c r="AJ2088" i="4" a="1"/>
  <c r="AJ2088" i="4" s="1"/>
  <c r="AN2088" i="4" a="1"/>
  <c r="AN2088" i="4" s="1"/>
  <c r="AF2390" i="4"/>
  <c r="AM2390" i="4" a="1"/>
  <c r="AM2390" i="4" s="1"/>
  <c r="AI2390" i="4" a="1"/>
  <c r="AI2390" i="4" s="1"/>
  <c r="AJ2305" i="4" a="1"/>
  <c r="AJ2305" i="4" s="1"/>
  <c r="AN2305" i="4" a="1"/>
  <c r="AN2305" i="4" s="1"/>
  <c r="AF2345" i="4"/>
  <c r="AI2345" i="4" a="1"/>
  <c r="AI2345" i="4" s="1"/>
  <c r="AM2345" i="4" a="1"/>
  <c r="AM2345" i="4" s="1"/>
  <c r="AJ2042" i="4" a="1"/>
  <c r="AJ2042" i="4" s="1"/>
  <c r="AN2042" i="4" a="1"/>
  <c r="AN2042" i="4" s="1"/>
  <c r="AJ1678" i="4" a="1"/>
  <c r="AJ1678" i="4" s="1"/>
  <c r="AN1678" i="4" a="1"/>
  <c r="AN1678" i="4" s="1"/>
  <c r="AF742" i="4"/>
  <c r="AI742" i="4" a="1"/>
  <c r="AI742" i="4" s="1"/>
  <c r="AM742" i="4" a="1"/>
  <c r="AM742" i="4" s="1"/>
  <c r="AF2290" i="4"/>
  <c r="AJ2094" i="4" a="1"/>
  <c r="AJ2094" i="4" s="1"/>
  <c r="AN2094" i="4" a="1"/>
  <c r="AN2094" i="4" s="1"/>
  <c r="AF998" i="4"/>
  <c r="AM998" i="4" a="1"/>
  <c r="AM998" i="4" s="1"/>
  <c r="AI998" i="4" a="1"/>
  <c r="AI998" i="4" s="1"/>
  <c r="AE513" i="4"/>
  <c r="AH513" i="4" a="1"/>
  <c r="AH513" i="4" s="1"/>
  <c r="AL513" i="4" a="1"/>
  <c r="AL513" i="4" s="1"/>
  <c r="AJ1072" i="4" a="1"/>
  <c r="AJ1072" i="4" s="1"/>
  <c r="AN1072" i="4" a="1"/>
  <c r="AN1072" i="4" s="1"/>
  <c r="AM165" i="4" a="1"/>
  <c r="AM165" i="4" s="1"/>
  <c r="AF165" i="4"/>
  <c r="AI165" i="4" a="1"/>
  <c r="AI165" i="4" s="1"/>
  <c r="AE1037" i="4"/>
  <c r="AH1037" i="4" a="1"/>
  <c r="AH1037" i="4" s="1"/>
  <c r="AL1037" i="4" a="1"/>
  <c r="AL1037" i="4" s="1"/>
  <c r="AE500" i="4"/>
  <c r="AL500" i="4" a="1"/>
  <c r="AL500" i="4" s="1"/>
  <c r="AH500" i="4" a="1"/>
  <c r="AH500" i="4" s="1"/>
  <c r="AJ1718" i="4" a="1"/>
  <c r="AJ1718" i="4" s="1"/>
  <c r="AN1718" i="4" a="1"/>
  <c r="AN1718" i="4" s="1"/>
  <c r="AE1960" i="4"/>
  <c r="AH1960" i="4" a="1"/>
  <c r="AH1960" i="4" s="1"/>
  <c r="AL1960" i="4" a="1"/>
  <c r="AL1960" i="4" s="1"/>
  <c r="AE1657" i="4"/>
  <c r="AH1657" i="4" a="1"/>
  <c r="AH1657" i="4" s="1"/>
  <c r="AL1657" i="4" a="1"/>
  <c r="AL1657" i="4" s="1"/>
  <c r="AN1342" i="4" a="1"/>
  <c r="AN1342" i="4" s="1"/>
  <c r="AJ1342" i="4" a="1"/>
  <c r="AJ1342" i="4" s="1"/>
  <c r="AJ1840" i="4" a="1"/>
  <c r="AJ1840" i="4" s="1"/>
  <c r="AN1840" i="4" a="1"/>
  <c r="AN1840" i="4" s="1"/>
  <c r="AJ882" i="4" a="1"/>
  <c r="AJ882" i="4" s="1"/>
  <c r="AN882" i="4" a="1"/>
  <c r="AN882" i="4" s="1"/>
  <c r="AF829" i="4"/>
  <c r="AI829" i="4" a="1"/>
  <c r="AI829" i="4" s="1"/>
  <c r="AM829" i="4" a="1"/>
  <c r="AM829" i="4" s="1"/>
  <c r="AH708" i="4" a="1"/>
  <c r="AH708" i="4" s="1"/>
  <c r="AL708" i="4" a="1"/>
  <c r="AL708" i="4" s="1"/>
  <c r="AE708" i="4"/>
  <c r="AH349" i="4" a="1"/>
  <c r="AH349" i="4" s="1"/>
  <c r="AL349" i="4" a="1"/>
  <c r="AL349" i="4" s="1"/>
  <c r="AE349" i="4"/>
  <c r="AM1344" i="4" a="1"/>
  <c r="AM1344" i="4" s="1"/>
  <c r="AF1344" i="4"/>
  <c r="AI1344" i="4" a="1"/>
  <c r="AI1344" i="4" s="1"/>
  <c r="AF680" i="4"/>
  <c r="AI680" i="4" a="1"/>
  <c r="AI680" i="4" s="1"/>
  <c r="AM680" i="4" a="1"/>
  <c r="AM680" i="4" s="1"/>
  <c r="AF898" i="4"/>
  <c r="AM898" i="4" a="1"/>
  <c r="AM898" i="4" s="1"/>
  <c r="AI898" i="4" a="1"/>
  <c r="AI898" i="4" s="1"/>
  <c r="AE421" i="4"/>
  <c r="AH421" i="4" a="1"/>
  <c r="AH421" i="4" s="1"/>
  <c r="AL421" i="4" a="1"/>
  <c r="AL421" i="4" s="1"/>
  <c r="AI864" i="4" a="1"/>
  <c r="AI864" i="4" s="1"/>
  <c r="AM864" i="4" a="1"/>
  <c r="AM864" i="4" s="1"/>
  <c r="AF864" i="4"/>
  <c r="AH1732" i="4" a="1"/>
  <c r="AH1732" i="4" s="1"/>
  <c r="AL1732" i="4" a="1"/>
  <c r="AL1732" i="4" s="1"/>
  <c r="AE1732" i="4"/>
  <c r="AH1151" i="4" a="1"/>
  <c r="AH1151" i="4" s="1"/>
  <c r="AL1151" i="4" a="1"/>
  <c r="AL1151" i="4" s="1"/>
  <c r="AE1151" i="4"/>
  <c r="AF1219" i="4"/>
  <c r="AM1219" i="4" a="1"/>
  <c r="AM1219" i="4" s="1"/>
  <c r="AI1219" i="4" a="1"/>
  <c r="AI1219" i="4" s="1"/>
  <c r="AJ642" i="4" a="1"/>
  <c r="AJ642" i="4" s="1"/>
  <c r="AN642" i="4" a="1"/>
  <c r="AN642" i="4" s="1"/>
  <c r="AJ1168" i="4" a="1"/>
  <c r="AJ1168" i="4" s="1"/>
  <c r="AN1168" i="4" a="1"/>
  <c r="AN1168" i="4" s="1"/>
  <c r="AN1204" i="4" a="1"/>
  <c r="AN1204" i="4" s="1"/>
  <c r="AJ1204" i="4" a="1"/>
  <c r="AJ1204" i="4" s="1"/>
  <c r="AH2523" i="4" a="1"/>
  <c r="AH2523" i="4" s="1"/>
  <c r="AL2523" i="4" a="1"/>
  <c r="AL2523" i="4" s="1"/>
  <c r="AE2523" i="4"/>
  <c r="AI2239" i="4" a="1"/>
  <c r="AI2239" i="4" s="1"/>
  <c r="AM2239" i="4" a="1"/>
  <c r="AM2239" i="4" s="1"/>
  <c r="AF2239" i="4"/>
  <c r="AF2227" i="4"/>
  <c r="AI2227" i="4" a="1"/>
  <c r="AI2227" i="4" s="1"/>
  <c r="AM2227" i="4" a="1"/>
  <c r="AM2227" i="4" s="1"/>
  <c r="AF2143" i="4"/>
  <c r="AI2143" i="4" a="1"/>
  <c r="AI2143" i="4" s="1"/>
  <c r="AM2143" i="4" a="1"/>
  <c r="AM2143" i="4" s="1"/>
  <c r="AI2397" i="4" a="1"/>
  <c r="AI2397" i="4" s="1"/>
  <c r="AM2397" i="4" a="1"/>
  <c r="AM2397" i="4" s="1"/>
  <c r="AF2397" i="4"/>
  <c r="AI2400" i="4" a="1"/>
  <c r="AI2400" i="4" s="1"/>
  <c r="AM2400" i="4" a="1"/>
  <c r="AM2400" i="4" s="1"/>
  <c r="AF2400" i="4"/>
  <c r="AN2152" i="4" a="1"/>
  <c r="AN2152" i="4" s="1"/>
  <c r="AJ2152" i="4" a="1"/>
  <c r="AJ2152" i="4" s="1"/>
  <c r="AE2537" i="4"/>
  <c r="AH2537" i="4" a="1"/>
  <c r="AH2537" i="4" s="1"/>
  <c r="AL2537" i="4" a="1"/>
  <c r="AL2537" i="4" s="1"/>
  <c r="AI2526" i="4" a="1"/>
  <c r="AI2526" i="4" s="1"/>
  <c r="AM2526" i="4" a="1"/>
  <c r="AM2526" i="4" s="1"/>
  <c r="AF2526" i="4"/>
  <c r="AJ2329" i="4" a="1"/>
  <c r="AJ2329" i="4" s="1"/>
  <c r="AN2329" i="4" a="1"/>
  <c r="AN2329" i="4" s="1"/>
  <c r="AJ2060" i="4" a="1"/>
  <c r="AJ2060" i="4" s="1"/>
  <c r="AN2060" i="4" a="1"/>
  <c r="AN2060" i="4" s="1"/>
  <c r="AI1596" i="4" a="1"/>
  <c r="AI1596" i="4" s="1"/>
  <c r="AM1596" i="4" a="1"/>
  <c r="AM1596" i="4" s="1"/>
  <c r="AF1596" i="4"/>
  <c r="AF464" i="4"/>
  <c r="AI464" i="4" a="1"/>
  <c r="AI464" i="4" s="1"/>
  <c r="AM464" i="4" a="1"/>
  <c r="AM464" i="4" s="1"/>
  <c r="AJ1006" i="4" a="1"/>
  <c r="AJ1006" i="4" s="1"/>
  <c r="AN1006" i="4" a="1"/>
  <c r="AN1006" i="4" s="1"/>
  <c r="AF993" i="4"/>
  <c r="AM993" i="4" a="1"/>
  <c r="AM993" i="4" s="1"/>
  <c r="AI993" i="4" a="1"/>
  <c r="AI993" i="4" s="1"/>
  <c r="AE1003" i="4"/>
  <c r="AH1003" i="4" a="1"/>
  <c r="AH1003" i="4" s="1"/>
  <c r="AL1003" i="4" a="1"/>
  <c r="AL1003" i="4" s="1"/>
  <c r="AE195" i="4"/>
  <c r="AL195" i="4" a="1"/>
  <c r="AL195" i="4" s="1"/>
  <c r="AH195" i="4" a="1"/>
  <c r="AH195" i="4" s="1"/>
  <c r="AJ486" i="4" a="1"/>
  <c r="AJ486" i="4" s="1"/>
  <c r="AN486" i="4" a="1"/>
  <c r="AN486" i="4" s="1"/>
  <c r="AJ461" i="4" a="1"/>
  <c r="AJ461" i="4" s="1"/>
  <c r="AN461" i="4" a="1"/>
  <c r="AN461" i="4" s="1"/>
  <c r="AE1023" i="4"/>
  <c r="AH1023" i="4" a="1"/>
  <c r="AH1023" i="4" s="1"/>
  <c r="AL1023" i="4" a="1"/>
  <c r="AL1023" i="4" s="1"/>
  <c r="AI739" i="4" a="1"/>
  <c r="AI739" i="4" s="1"/>
  <c r="AM739" i="4" a="1"/>
  <c r="AM739" i="4" s="1"/>
  <c r="AF739" i="4"/>
  <c r="AJ1091" i="4" a="1"/>
  <c r="AJ1091" i="4" s="1"/>
  <c r="AN1091" i="4" a="1"/>
  <c r="AN1091" i="4" s="1"/>
  <c r="AE194" i="4"/>
  <c r="AH194" i="4" a="1"/>
  <c r="AH194" i="4" s="1"/>
  <c r="AL194" i="4" a="1"/>
  <c r="AL194" i="4" s="1"/>
  <c r="AM496" i="4" a="1"/>
  <c r="AM496" i="4" s="1"/>
  <c r="AI496" i="4" a="1"/>
  <c r="AI496" i="4" s="1"/>
  <c r="AF496" i="4"/>
  <c r="AM187" i="4" a="1"/>
  <c r="AM187" i="4" s="1"/>
  <c r="AI187" i="4" a="1"/>
  <c r="AI187" i="4" s="1"/>
  <c r="AF187" i="4"/>
  <c r="AH171" i="4" a="1"/>
  <c r="AH171" i="4" s="1"/>
  <c r="AL171" i="4" a="1"/>
  <c r="AL171" i="4" s="1"/>
  <c r="AE171" i="4"/>
  <c r="AI1050" i="4" a="1"/>
  <c r="AI1050" i="4" s="1"/>
  <c r="AM1050" i="4" a="1"/>
  <c r="AM1050" i="4" s="1"/>
  <c r="AF1050" i="4"/>
  <c r="AF178" i="4"/>
  <c r="AI178" i="4" a="1"/>
  <c r="AI178" i="4" s="1"/>
  <c r="AM178" i="4" a="1"/>
  <c r="AM178" i="4" s="1"/>
  <c r="AJ594" i="4" a="1"/>
  <c r="AJ594" i="4" s="1"/>
  <c r="AN594" i="4" a="1"/>
  <c r="AN594" i="4" s="1"/>
  <c r="AI1036" i="4" a="1"/>
  <c r="AI1036" i="4" s="1"/>
  <c r="AM1036" i="4" a="1"/>
  <c r="AM1036" i="4" s="1"/>
  <c r="AF1036" i="4"/>
  <c r="AE774" i="4"/>
  <c r="AL774" i="4" a="1"/>
  <c r="AL774" i="4" s="1"/>
  <c r="AH774" i="4" a="1"/>
  <c r="AH774" i="4" s="1"/>
  <c r="AJ185" i="4" a="1"/>
  <c r="AJ185" i="4" s="1"/>
  <c r="AN185" i="4" a="1"/>
  <c r="AN185" i="4" s="1"/>
  <c r="AJ582" i="4" a="1"/>
  <c r="AJ582" i="4" s="1"/>
  <c r="AN582" i="4" a="1"/>
  <c r="AN582" i="4" s="1"/>
  <c r="AI523" i="4" a="1"/>
  <c r="AI523" i="4" s="1"/>
  <c r="AM523" i="4" a="1"/>
  <c r="AM523" i="4" s="1"/>
  <c r="AF523" i="4"/>
  <c r="AJ607" i="4" a="1"/>
  <c r="AJ607" i="4" s="1"/>
  <c r="AN607" i="4" a="1"/>
  <c r="AN607" i="4" s="1"/>
  <c r="AH1128" i="4" a="1"/>
  <c r="AH1128" i="4" s="1"/>
  <c r="AL1128" i="4" a="1"/>
  <c r="AL1128" i="4" s="1"/>
  <c r="AE1128" i="4"/>
  <c r="AH166" i="4" a="1"/>
  <c r="AH166" i="4" s="1"/>
  <c r="AL166" i="4" a="1"/>
  <c r="AL166" i="4" s="1"/>
  <c r="AE166" i="4"/>
  <c r="AI563" i="4" a="1"/>
  <c r="AI563" i="4" s="1"/>
  <c r="AM563" i="4" a="1"/>
  <c r="AM563" i="4" s="1"/>
  <c r="AF563" i="4"/>
  <c r="AH1070" i="4" a="1"/>
  <c r="AH1070" i="4" s="1"/>
  <c r="AL1070" i="4" a="1"/>
  <c r="AL1070" i="4" s="1"/>
  <c r="AE1070" i="4"/>
  <c r="AH164" i="4" a="1"/>
  <c r="AH164" i="4" s="1"/>
  <c r="AL164" i="4" a="1"/>
  <c r="AL164" i="4" s="1"/>
  <c r="AE164" i="4"/>
  <c r="AH1119" i="4" a="1"/>
  <c r="AH1119" i="4" s="1"/>
  <c r="AL1119" i="4" a="1"/>
  <c r="AL1119" i="4" s="1"/>
  <c r="AE1119" i="4"/>
  <c r="AH746" i="4" a="1"/>
  <c r="AH746" i="4" s="1"/>
  <c r="AL746" i="4" a="1"/>
  <c r="AL746" i="4" s="1"/>
  <c r="AE746" i="4"/>
  <c r="AN1047" i="4" a="1"/>
  <c r="AN1047" i="4" s="1"/>
  <c r="AJ1047" i="4" a="1"/>
  <c r="AJ1047" i="4" s="1"/>
  <c r="AF1130" i="4"/>
  <c r="AM1130" i="4" a="1"/>
  <c r="AM1130" i="4" s="1"/>
  <c r="AI1130" i="4" a="1"/>
  <c r="AI1130" i="4" s="1"/>
  <c r="AH756" i="4" a="1"/>
  <c r="AH756" i="4" s="1"/>
  <c r="AL756" i="4" a="1"/>
  <c r="AL756" i="4" s="1"/>
  <c r="AE756" i="4"/>
  <c r="AF581" i="4"/>
  <c r="AI581" i="4" a="1"/>
  <c r="AI581" i="4" s="1"/>
  <c r="AM581" i="4" a="1"/>
  <c r="AM581" i="4" s="1"/>
  <c r="AI1315" i="4" a="1"/>
  <c r="AI1315" i="4" s="1"/>
  <c r="AM1315" i="4" a="1"/>
  <c r="AM1315" i="4" s="1"/>
  <c r="AF1315" i="4"/>
  <c r="AE629" i="4"/>
  <c r="AL629" i="4" a="1"/>
  <c r="AL629" i="4" s="1"/>
  <c r="AH629" i="4" a="1"/>
  <c r="AH629" i="4" s="1"/>
  <c r="AJ472" i="4" a="1"/>
  <c r="AJ472" i="4" s="1"/>
  <c r="AN472" i="4" a="1"/>
  <c r="AN472" i="4" s="1"/>
  <c r="AJ189" i="4" a="1"/>
  <c r="AJ189" i="4" s="1"/>
  <c r="AN189" i="4" a="1"/>
  <c r="AN189" i="4" s="1"/>
  <c r="AJ628" i="4" a="1"/>
  <c r="AJ628" i="4" s="1"/>
  <c r="AF145" i="4"/>
  <c r="AI145" i="4" a="1"/>
  <c r="AI145" i="4" s="1"/>
  <c r="AM145" i="4" a="1"/>
  <c r="AM145" i="4" s="1"/>
  <c r="AH470" i="4" a="1"/>
  <c r="AH470" i="4" s="1"/>
  <c r="AL470" i="4" a="1"/>
  <c r="AL470" i="4" s="1"/>
  <c r="AE470" i="4"/>
  <c r="AN132" i="4" a="1"/>
  <c r="AN132" i="4" s="1"/>
  <c r="AJ132" i="4" a="1"/>
  <c r="AJ132" i="4" s="1"/>
  <c r="AJ516" i="4" a="1"/>
  <c r="AJ516" i="4" s="1"/>
  <c r="AN516" i="4" a="1"/>
  <c r="AN516" i="4" s="1"/>
  <c r="AE1063" i="4"/>
  <c r="AH1063" i="4" a="1"/>
  <c r="AH1063" i="4" s="1"/>
  <c r="AL1063" i="4" a="1"/>
  <c r="AL1063" i="4" s="1"/>
  <c r="AE736" i="4"/>
  <c r="AH736" i="4" a="1"/>
  <c r="AH736" i="4" s="1"/>
  <c r="AL736" i="4" a="1"/>
  <c r="AL736" i="4" s="1"/>
  <c r="AM1717" i="4" a="1"/>
  <c r="AM1717" i="4" s="1"/>
  <c r="AF1717" i="4"/>
  <c r="AI1717" i="4" a="1"/>
  <c r="AI1717" i="4" s="1"/>
  <c r="AI1892" i="4" a="1"/>
  <c r="AI1892" i="4" s="1"/>
  <c r="AM1892" i="4" a="1"/>
  <c r="AM1892" i="4" s="1"/>
  <c r="AF1892" i="4"/>
  <c r="AF474" i="4"/>
  <c r="AI474" i="4" a="1"/>
  <c r="AI474" i="4" s="1"/>
  <c r="AM474" i="4" a="1"/>
  <c r="AM474" i="4" s="1"/>
  <c r="AE1894" i="4"/>
  <c r="AH1894" i="4" a="1"/>
  <c r="AH1894" i="4" s="1"/>
  <c r="AL1894" i="4" a="1"/>
  <c r="AL1894" i="4" s="1"/>
  <c r="AI1548" i="4" a="1"/>
  <c r="AI1548" i="4" s="1"/>
  <c r="AM1548" i="4" a="1"/>
  <c r="AM1548" i="4" s="1"/>
  <c r="AF1548" i="4"/>
  <c r="AJ1546" i="4" a="1"/>
  <c r="AJ1546" i="4" s="1"/>
  <c r="AN1546" i="4" a="1"/>
  <c r="AN1546" i="4" s="1"/>
  <c r="AI1644" i="4" a="1"/>
  <c r="AI1644" i="4" s="1"/>
  <c r="AM1644" i="4" a="1"/>
  <c r="AM1644" i="4" s="1"/>
  <c r="AF1644" i="4"/>
  <c r="AF1619" i="4"/>
  <c r="AI1619" i="4" a="1"/>
  <c r="AI1619" i="4" s="1"/>
  <c r="AM1619" i="4" a="1"/>
  <c r="AM1619" i="4" s="1"/>
  <c r="AI1702" i="4" a="1"/>
  <c r="AI1702" i="4" s="1"/>
  <c r="AM1702" i="4" a="1"/>
  <c r="AM1702" i="4" s="1"/>
  <c r="AF1702" i="4"/>
  <c r="AI1555" i="4" a="1"/>
  <c r="AI1555" i="4" s="1"/>
  <c r="AM1555" i="4" a="1"/>
  <c r="AM1555" i="4" s="1"/>
  <c r="AF1555" i="4"/>
  <c r="AF1631" i="4"/>
  <c r="AI1631" i="4" a="1"/>
  <c r="AI1631" i="4" s="1"/>
  <c r="AM1631" i="4" a="1"/>
  <c r="AM1631" i="4" s="1"/>
  <c r="AI1577" i="4" a="1"/>
  <c r="AI1577" i="4" s="1"/>
  <c r="AM1577" i="4" a="1"/>
  <c r="AM1577" i="4" s="1"/>
  <c r="AF1577" i="4"/>
  <c r="AI1959" i="4" a="1"/>
  <c r="AI1959" i="4" s="1"/>
  <c r="AM1959" i="4" a="1"/>
  <c r="AM1959" i="4" s="1"/>
  <c r="AF1959" i="4"/>
  <c r="AM1970" i="4" a="1"/>
  <c r="AM1970" i="4" s="1"/>
  <c r="AE1477" i="4"/>
  <c r="AL1477" i="4" a="1"/>
  <c r="AL1477" i="4" s="1"/>
  <c r="AH1477" i="4" a="1"/>
  <c r="AH1477" i="4" s="1"/>
  <c r="AI1624" i="4" a="1"/>
  <c r="AI1624" i="4" s="1"/>
  <c r="AM1624" i="4" a="1"/>
  <c r="AM1624" i="4" s="1"/>
  <c r="AF1624" i="4"/>
  <c r="AJ1714" i="4" a="1"/>
  <c r="AJ1714" i="4" s="1"/>
  <c r="AN1714" i="4" a="1"/>
  <c r="AN1714" i="4" s="1"/>
  <c r="AN1538" i="4" a="1"/>
  <c r="AN1538" i="4" s="1"/>
  <c r="AJ1538" i="4" a="1"/>
  <c r="AJ1538" i="4" s="1"/>
  <c r="AE598" i="4"/>
  <c r="AH598" i="4" a="1"/>
  <c r="AH598" i="4" s="1"/>
  <c r="AL598" i="4" a="1"/>
  <c r="AL598" i="4" s="1"/>
  <c r="AJ1558" i="4" a="1"/>
  <c r="AJ1558" i="4" s="1"/>
  <c r="AN1558" i="4" a="1"/>
  <c r="AN1558" i="4" s="1"/>
  <c r="AE1467" i="4"/>
  <c r="AH1467" i="4" a="1"/>
  <c r="AH1467" i="4" s="1"/>
  <c r="AL1467" i="4" a="1"/>
  <c r="AL1467" i="4" s="1"/>
  <c r="AJ1593" i="4" a="1"/>
  <c r="AJ1593" i="4" s="1"/>
  <c r="AN1593" i="4" a="1"/>
  <c r="AN1593" i="4" s="1"/>
  <c r="AJ1457" i="4" a="1"/>
  <c r="AJ1457" i="4" s="1"/>
  <c r="AN1457" i="4" a="1"/>
  <c r="AN1457" i="4" s="1"/>
  <c r="AM1900" i="4" a="1"/>
  <c r="AM1900" i="4" s="1"/>
  <c r="AF1900" i="4"/>
  <c r="AI1900" i="4" a="1"/>
  <c r="AI1900" i="4" s="1"/>
  <c r="AN1493" i="4" a="1"/>
  <c r="AN1493" i="4" s="1"/>
  <c r="AJ1493" i="4" a="1"/>
  <c r="AJ1493" i="4" s="1"/>
  <c r="AH2722" i="4" a="1"/>
  <c r="AH2722" i="4" s="1"/>
  <c r="AL2722" i="4" a="1"/>
  <c r="AL2722" i="4" s="1"/>
  <c r="AE2722" i="4"/>
  <c r="AH383" i="4" a="1"/>
  <c r="AH383" i="4" s="1"/>
  <c r="AL383" i="4" a="1"/>
  <c r="AL383" i="4" s="1"/>
  <c r="AE383" i="4"/>
  <c r="AJ978" i="4" a="1"/>
  <c r="AJ978" i="4" s="1"/>
  <c r="AN978" i="4" a="1"/>
  <c r="AN978" i="4" s="1"/>
  <c r="AE1456" i="4"/>
  <c r="AH1456" i="4" a="1"/>
  <c r="AH1456" i="4" s="1"/>
  <c r="AL1456" i="4" a="1"/>
  <c r="AL1456" i="4" s="1"/>
  <c r="AI2669" i="4" a="1"/>
  <c r="AI2669" i="4" s="1"/>
  <c r="AM2669" i="4" a="1"/>
  <c r="AM2669" i="4" s="1"/>
  <c r="AF2669" i="4"/>
  <c r="AJ981" i="4" a="1"/>
  <c r="AJ981" i="4" s="1"/>
  <c r="AN981" i="4" a="1"/>
  <c r="AN981" i="4" s="1"/>
  <c r="AF1416" i="4"/>
  <c r="AI1416" i="4" a="1"/>
  <c r="AI1416" i="4" s="1"/>
  <c r="AM1416" i="4" a="1"/>
  <c r="AM1416" i="4" s="1"/>
  <c r="AE410" i="4"/>
  <c r="AH410" i="4" a="1"/>
  <c r="AH410" i="4" s="1"/>
  <c r="AL410" i="4" a="1"/>
  <c r="AL410" i="4" s="1"/>
  <c r="AJ1553" i="4" a="1"/>
  <c r="AJ1553" i="4" s="1"/>
  <c r="AN1553" i="4" a="1"/>
  <c r="AN1553" i="4" s="1"/>
  <c r="AJ1979" i="4" a="1"/>
  <c r="AJ1979" i="4" s="1"/>
  <c r="AN1979" i="4" a="1"/>
  <c r="AN1979" i="4" s="1"/>
  <c r="AJ2843" i="4" a="1"/>
  <c r="AJ2843" i="4" s="1"/>
  <c r="AN2843" i="4" a="1"/>
  <c r="AN2843" i="4" s="1"/>
  <c r="AI984" i="4" a="1"/>
  <c r="AI984" i="4" s="1"/>
  <c r="AM984" i="4" a="1"/>
  <c r="AM984" i="4" s="1"/>
  <c r="AF984" i="4"/>
  <c r="AE1645" i="4"/>
  <c r="AH1645" i="4" a="1"/>
  <c r="AH1645" i="4" s="1"/>
  <c r="AL1645" i="4" a="1"/>
  <c r="AL1645" i="4" s="1"/>
  <c r="AE2702" i="4"/>
  <c r="AH2702" i="4" a="1"/>
  <c r="AH2702" i="4" s="1"/>
  <c r="AL2702" i="4" a="1"/>
  <c r="AL2702" i="4" s="1"/>
  <c r="AH1866" i="4" a="1"/>
  <c r="AH1866" i="4" s="1"/>
  <c r="AL1866" i="4" a="1"/>
  <c r="AL1866" i="4" s="1"/>
  <c r="AE1866" i="4"/>
  <c r="AI43" i="4" a="1"/>
  <c r="AI43" i="4" s="1"/>
  <c r="AM43" i="4" a="1"/>
  <c r="AM43" i="4" s="1"/>
  <c r="AF43" i="4"/>
  <c r="AJ958" i="4" a="1"/>
  <c r="AJ958" i="4" s="1"/>
  <c r="AN958" i="4" a="1"/>
  <c r="AN958" i="4" s="1"/>
  <c r="AI1323" i="4" a="1"/>
  <c r="AI1323" i="4" s="1"/>
  <c r="AM1323" i="4" a="1"/>
  <c r="AM1323" i="4" s="1"/>
  <c r="AF1323" i="4"/>
  <c r="AF26" i="4"/>
  <c r="AI26" i="4" a="1"/>
  <c r="AI26" i="4" s="1"/>
  <c r="AM26" i="4" a="1"/>
  <c r="AM26" i="4" s="1"/>
  <c r="AJ1411" i="4" a="1"/>
  <c r="AJ1411" i="4" s="1"/>
  <c r="AN1411" i="4" a="1"/>
  <c r="AN1411" i="4" s="1"/>
  <c r="AF1974" i="4"/>
  <c r="AI1974" i="4" a="1"/>
  <c r="AI1974" i="4" s="1"/>
  <c r="AM1974" i="4" a="1"/>
  <c r="AM1974" i="4" s="1"/>
  <c r="AN22" i="4" a="1"/>
  <c r="AN22" i="4" s="1"/>
  <c r="AJ22" i="4" a="1"/>
  <c r="AJ22" i="4" s="1"/>
  <c r="AI379" i="4" a="1"/>
  <c r="AI379" i="4" s="1"/>
  <c r="AM379" i="4" a="1"/>
  <c r="AM379" i="4" s="1"/>
  <c r="AF379" i="4"/>
  <c r="AE1348" i="4"/>
  <c r="AH1348" i="4" a="1"/>
  <c r="AH1348" i="4" s="1"/>
  <c r="AL1348" i="4" a="1"/>
  <c r="AL1348" i="4" s="1"/>
  <c r="AI1283" i="4" a="1"/>
  <c r="AI1283" i="4" s="1"/>
  <c r="AM1283" i="4" a="1"/>
  <c r="AM1283" i="4" s="1"/>
  <c r="AF1283" i="4"/>
  <c r="AI1925" i="4" a="1"/>
  <c r="AI1925" i="4" s="1"/>
  <c r="AM1925" i="4" a="1"/>
  <c r="AM1925" i="4" s="1"/>
  <c r="AF1925" i="4"/>
  <c r="AF1410" i="4"/>
  <c r="AI1410" i="4" a="1"/>
  <c r="AI1410" i="4" s="1"/>
  <c r="AM1410" i="4" a="1"/>
  <c r="AM1410" i="4" s="1"/>
  <c r="AI1858" i="4" a="1"/>
  <c r="AI1858" i="4" s="1"/>
  <c r="AM1858" i="4" a="1"/>
  <c r="AM1858" i="4" s="1"/>
  <c r="AF1858" i="4"/>
  <c r="AH1932" i="4" a="1"/>
  <c r="AH1932" i="4" s="1"/>
  <c r="AL1932" i="4" a="1"/>
  <c r="AL1932" i="4" s="1"/>
  <c r="AE1932" i="4"/>
  <c r="AJ1844" i="4" a="1"/>
  <c r="AJ1844" i="4" s="1"/>
  <c r="AN1844" i="4" a="1"/>
  <c r="AN1844" i="4" s="1"/>
  <c r="AH1909" i="4" a="1"/>
  <c r="AH1909" i="4" s="1"/>
  <c r="AL1909" i="4" a="1"/>
  <c r="AL1909" i="4" s="1"/>
  <c r="AE1909" i="4"/>
  <c r="AL1368" i="4" a="1"/>
  <c r="AL1368" i="4" s="1"/>
  <c r="AE1368" i="4"/>
  <c r="AH1368" i="4" a="1"/>
  <c r="AH1368" i="4" s="1"/>
  <c r="AE1382" i="4"/>
  <c r="AH1382" i="4" a="1"/>
  <c r="AH1382" i="4" s="1"/>
  <c r="AL1382" i="4" a="1"/>
  <c r="AL1382" i="4" s="1"/>
  <c r="AE2661" i="4"/>
  <c r="AH2661" i="4" a="1"/>
  <c r="AH2661" i="4" s="1"/>
  <c r="AL2661" i="4" a="1"/>
  <c r="AL2661" i="4" s="1"/>
  <c r="AF1369" i="4"/>
  <c r="AI1369" i="4" a="1"/>
  <c r="AI1369" i="4" s="1"/>
  <c r="AM1369" i="4" a="1"/>
  <c r="AM1369" i="4" s="1"/>
  <c r="AE1511" i="4"/>
  <c r="AH1511" i="4" a="1"/>
  <c r="AH1511" i="4" s="1"/>
  <c r="AL1511" i="4" a="1"/>
  <c r="AL1511" i="4" s="1"/>
  <c r="AJ1278" i="4" a="1"/>
  <c r="AJ1278" i="4" s="1"/>
  <c r="AN1278" i="4" a="1"/>
  <c r="AN1278" i="4" s="1"/>
  <c r="AF1833" i="4"/>
  <c r="AI1833" i="4" a="1"/>
  <c r="AI1833" i="4" s="1"/>
  <c r="AM1833" i="4" a="1"/>
  <c r="AM1833" i="4" s="1"/>
  <c r="AH1414" i="4" a="1"/>
  <c r="AH1414" i="4" s="1"/>
  <c r="AL1414" i="4" a="1"/>
  <c r="AL1414" i="4" s="1"/>
  <c r="AE1414" i="4"/>
  <c r="AF1326" i="4"/>
  <c r="AI1326" i="4" a="1"/>
  <c r="AI1326" i="4" s="1"/>
  <c r="AM1326" i="4" a="1"/>
  <c r="AM1326" i="4" s="1"/>
  <c r="AE1159" i="4"/>
  <c r="AH1159" i="4" a="1"/>
  <c r="AH1159" i="4" s="1"/>
  <c r="AL1159" i="4" a="1"/>
  <c r="AL1159" i="4" s="1"/>
  <c r="AJ1304" i="4" a="1"/>
  <c r="AJ1304" i="4" s="1"/>
  <c r="AN1304" i="4" a="1"/>
  <c r="AN1304" i="4" s="1"/>
  <c r="AI1821" i="4" a="1"/>
  <c r="AI1821" i="4" s="1"/>
  <c r="AM1821" i="4" a="1"/>
  <c r="AM1821" i="4" s="1"/>
  <c r="AF1821" i="4"/>
  <c r="AJ1270" i="4" a="1"/>
  <c r="AJ1270" i="4" s="1"/>
  <c r="AN1270" i="4" a="1"/>
  <c r="AN1270" i="4" s="1"/>
  <c r="AI1403" i="4" a="1"/>
  <c r="AI1403" i="4" s="1"/>
  <c r="AM1403" i="4" a="1"/>
  <c r="AM1403" i="4" s="1"/>
  <c r="AF1403" i="4"/>
  <c r="AN1800" i="4" a="1"/>
  <c r="AN1800" i="4" s="1"/>
  <c r="AJ1800" i="4" a="1"/>
  <c r="AJ1800" i="4" s="1"/>
  <c r="AE1666" i="4"/>
  <c r="AH1666" i="4" a="1"/>
  <c r="AH1666" i="4" s="1"/>
  <c r="AL1666" i="4" a="1"/>
  <c r="AL1666" i="4" s="1"/>
  <c r="AJ1789" i="4" a="1"/>
  <c r="AJ1789" i="4" s="1"/>
  <c r="AN1789" i="4" a="1"/>
  <c r="AN1789" i="4" s="1"/>
  <c r="AI877" i="4" a="1"/>
  <c r="AI877" i="4" s="1"/>
  <c r="AM877" i="4" a="1"/>
  <c r="AM877" i="4" s="1"/>
  <c r="AF877" i="4"/>
  <c r="AN1794" i="4" a="1"/>
  <c r="AN1794" i="4" s="1"/>
  <c r="AJ1794" i="4" a="1"/>
  <c r="AJ1794" i="4" s="1"/>
  <c r="AE1251" i="4"/>
  <c r="AL1251" i="4" a="1"/>
  <c r="AL1251" i="4" s="1"/>
  <c r="AH1251" i="4" a="1"/>
  <c r="AH1251" i="4" s="1"/>
  <c r="AI312" i="4" a="1"/>
  <c r="AI312" i="4" s="1"/>
  <c r="AM312" i="4" a="1"/>
  <c r="AM312" i="4" s="1"/>
  <c r="AF312" i="4"/>
  <c r="AH1842" i="4" a="1"/>
  <c r="AH1842" i="4" s="1"/>
  <c r="AL1842" i="4" a="1"/>
  <c r="AL1842" i="4" s="1"/>
  <c r="AE1842" i="4"/>
  <c r="AN1258" i="4" a="1"/>
  <c r="AN1258" i="4" s="1"/>
  <c r="AJ1258" i="4" a="1"/>
  <c r="AJ1258" i="4" s="1"/>
  <c r="AF825" i="4"/>
  <c r="AI825" i="4" a="1"/>
  <c r="AI825" i="4" s="1"/>
  <c r="AM825" i="4" a="1"/>
  <c r="AM825" i="4" s="1"/>
  <c r="AN692" i="4" a="1"/>
  <c r="AN692" i="4" s="1"/>
  <c r="AJ692" i="4" a="1"/>
  <c r="AJ692" i="4" s="1"/>
  <c r="AH1354" i="4" a="1"/>
  <c r="AH1354" i="4" s="1"/>
  <c r="AL1354" i="4" a="1"/>
  <c r="AL1354" i="4" s="1"/>
  <c r="AE1354" i="4"/>
  <c r="AN1289" i="4" a="1"/>
  <c r="AN1289" i="4" s="1"/>
  <c r="AJ1289" i="4" a="1"/>
  <c r="AJ1289" i="4" s="1"/>
  <c r="AF816" i="4"/>
  <c r="AI816" i="4" a="1"/>
  <c r="AI816" i="4" s="1"/>
  <c r="AM816" i="4" a="1"/>
  <c r="AM816" i="4" s="1"/>
  <c r="AN1497" i="4" a="1"/>
  <c r="AN1497" i="4" s="1"/>
  <c r="AJ1497" i="4" a="1"/>
  <c r="AJ1497" i="4" s="1"/>
  <c r="AI677" i="4" a="1"/>
  <c r="AI677" i="4" s="1"/>
  <c r="AM677" i="4" a="1"/>
  <c r="AM677" i="4" s="1"/>
  <c r="AF677" i="4"/>
  <c r="AI916" i="4" a="1"/>
  <c r="AI916" i="4" s="1"/>
  <c r="AM916" i="4" a="1"/>
  <c r="AM916" i="4" s="1"/>
  <c r="AF916" i="4"/>
  <c r="AI698" i="4" a="1"/>
  <c r="AI698" i="4" s="1"/>
  <c r="AM698" i="4" a="1"/>
  <c r="AM698" i="4" s="1"/>
  <c r="AF698" i="4"/>
  <c r="AI689" i="4" a="1"/>
  <c r="AI689" i="4" s="1"/>
  <c r="AM689" i="4" a="1"/>
  <c r="AM689" i="4" s="1"/>
  <c r="AF689" i="4"/>
  <c r="AI359" i="4" a="1"/>
  <c r="AI359" i="4" s="1"/>
  <c r="AM359" i="4" a="1"/>
  <c r="AM359" i="4" s="1"/>
  <c r="AF359" i="4"/>
  <c r="AI865" i="4" a="1"/>
  <c r="AI865" i="4" s="1"/>
  <c r="AM865" i="4" a="1"/>
  <c r="AM865" i="4" s="1"/>
  <c r="AF865" i="4"/>
  <c r="AI261" i="4" a="1"/>
  <c r="AI261" i="4" s="1"/>
  <c r="AM261" i="4" a="1"/>
  <c r="AM261" i="4" s="1"/>
  <c r="AF261" i="4"/>
  <c r="AI106" i="4" a="1"/>
  <c r="AI106" i="4" s="1"/>
  <c r="AM106" i="4" a="1"/>
  <c r="AM106" i="4" s="1"/>
  <c r="AF106" i="4"/>
  <c r="AI933" i="4" a="1"/>
  <c r="AI933" i="4" s="1"/>
  <c r="AM933" i="4" a="1"/>
  <c r="AM933" i="4" s="1"/>
  <c r="AF933" i="4"/>
  <c r="AI291" i="4" a="1"/>
  <c r="AI291" i="4" s="1"/>
  <c r="AM291" i="4" a="1"/>
  <c r="AM291" i="4" s="1"/>
  <c r="AF291" i="4"/>
  <c r="AJ96" i="4" a="1"/>
  <c r="AJ96" i="4" s="1"/>
  <c r="AN96" i="4" a="1"/>
  <c r="AN96" i="4" s="1"/>
  <c r="AJ860" i="4" a="1"/>
  <c r="AJ860" i="4" s="1"/>
  <c r="AN860" i="4" a="1"/>
  <c r="AN860" i="4" s="1"/>
  <c r="AF321" i="4"/>
  <c r="AI321" i="4" a="1"/>
  <c r="AI321" i="4" s="1"/>
  <c r="AM321" i="4" a="1"/>
  <c r="AM321" i="4" s="1"/>
  <c r="AE61" i="4"/>
  <c r="AH61" i="4" a="1"/>
  <c r="AH61" i="4" s="1"/>
  <c r="AL61" i="4" a="1"/>
  <c r="AL61" i="4" s="1"/>
  <c r="AN370" i="4" a="1"/>
  <c r="AN370" i="4" s="1"/>
  <c r="AJ370" i="4" a="1"/>
  <c r="AJ370" i="4" s="1"/>
  <c r="AH223" i="4" a="1"/>
  <c r="AH223" i="4" s="1"/>
  <c r="AL223" i="4" a="1"/>
  <c r="AL223" i="4" s="1"/>
  <c r="AE223" i="4"/>
  <c r="AF1248" i="4"/>
  <c r="AI1248" i="4" a="1"/>
  <c r="AI1248" i="4" s="1"/>
  <c r="AM1248" i="4" a="1"/>
  <c r="AM1248" i="4" s="1"/>
  <c r="AH895" i="4" a="1"/>
  <c r="AH895" i="4" s="1"/>
  <c r="AL895" i="4" a="1"/>
  <c r="AL895" i="4" s="1"/>
  <c r="AE895" i="4"/>
  <c r="AE99" i="4"/>
  <c r="AH99" i="4" a="1"/>
  <c r="AH99" i="4" s="1"/>
  <c r="AL99" i="4" a="1"/>
  <c r="AL99" i="4" s="1"/>
  <c r="AH251" i="4" a="1"/>
  <c r="AH251" i="4" s="1"/>
  <c r="AL251" i="4" a="1"/>
  <c r="AL251" i="4" s="1"/>
  <c r="AE251" i="4"/>
  <c r="AI281" i="4" a="1"/>
  <c r="AI281" i="4" s="1"/>
  <c r="AM281" i="4" a="1"/>
  <c r="AM281" i="4" s="1"/>
  <c r="AF281" i="4"/>
  <c r="AE668" i="4"/>
  <c r="AH668" i="4" a="1"/>
  <c r="AH668" i="4" s="1"/>
  <c r="AL668" i="4" a="1"/>
  <c r="AL668" i="4" s="1"/>
  <c r="AJ900" i="4" a="1"/>
  <c r="AJ900" i="4" s="1"/>
  <c r="AN900" i="4" a="1"/>
  <c r="AN900" i="4" s="1"/>
  <c r="AN888" i="4" a="1"/>
  <c r="AN888" i="4" s="1"/>
  <c r="AJ888" i="4" a="1"/>
  <c r="AJ888" i="4" s="1"/>
  <c r="AF896" i="4"/>
  <c r="AI896" i="4" a="1"/>
  <c r="AI896" i="4" s="1"/>
  <c r="AM896" i="4" a="1"/>
  <c r="AM896" i="4" s="1"/>
  <c r="AJ927" i="4" a="1"/>
  <c r="AJ927" i="4" s="1"/>
  <c r="AN927" i="4" a="1"/>
  <c r="AN927" i="4" s="1"/>
  <c r="AE840" i="4"/>
  <c r="AH840" i="4" a="1"/>
  <c r="AH840" i="4" s="1"/>
  <c r="AL840" i="4" a="1"/>
  <c r="AL840" i="4" s="1"/>
  <c r="AH847" i="4" a="1"/>
  <c r="AH847" i="4" s="1"/>
  <c r="AL847" i="4" a="1"/>
  <c r="AL847" i="4" s="1"/>
  <c r="AE847" i="4"/>
  <c r="AI1193" i="4" a="1"/>
  <c r="AI1193" i="4" s="1"/>
  <c r="AM1193" i="4" a="1"/>
  <c r="AM1193" i="4" s="1"/>
  <c r="AF1193" i="4"/>
  <c r="AJ236" i="4" a="1"/>
  <c r="AJ236" i="4" s="1"/>
  <c r="AN236" i="4" a="1"/>
  <c r="AN236" i="4" s="1"/>
  <c r="AH820" i="4" a="1"/>
  <c r="AH820" i="4" s="1"/>
  <c r="AL820" i="4" a="1"/>
  <c r="AL820" i="4" s="1"/>
  <c r="AE820" i="4"/>
  <c r="AJ988" i="4" a="1"/>
  <c r="AJ988" i="4" s="1"/>
  <c r="AN988" i="4" a="1"/>
  <c r="AN988" i="4" s="1"/>
  <c r="AF2672" i="4"/>
  <c r="AI2672" i="4" a="1"/>
  <c r="AI2672" i="4" s="1"/>
  <c r="AM2672" i="4" a="1"/>
  <c r="AM2672" i="4" s="1"/>
  <c r="AF1169" i="4"/>
  <c r="AI1169" i="4" a="1"/>
  <c r="AI1169" i="4" s="1"/>
  <c r="AM1169" i="4" a="1"/>
  <c r="AM1169" i="4" s="1"/>
  <c r="AE1738" i="4"/>
  <c r="AH1738" i="4" a="1"/>
  <c r="AH1738" i="4" s="1"/>
  <c r="AL1738" i="4" a="1"/>
  <c r="AL1738" i="4" s="1"/>
  <c r="AH271" i="4" a="1"/>
  <c r="AH271" i="4" s="1"/>
  <c r="AL271" i="4" a="1"/>
  <c r="AL271" i="4" s="1"/>
  <c r="AE271" i="4"/>
  <c r="AF1374" i="4"/>
  <c r="AM1374" i="4" a="1"/>
  <c r="AM1374" i="4" s="1"/>
  <c r="AI1374" i="4" a="1"/>
  <c r="AI1374" i="4" s="1"/>
  <c r="AF2709" i="4"/>
  <c r="AI2709" i="4" a="1"/>
  <c r="AI2709" i="4" s="1"/>
  <c r="AM2709" i="4" a="1"/>
  <c r="AM2709" i="4" s="1"/>
  <c r="AJ1660" i="4" a="1"/>
  <c r="AJ1660" i="4" s="1"/>
  <c r="AN1660" i="4" a="1"/>
  <c r="AN1660" i="4" s="1"/>
  <c r="AH831" i="4" a="1"/>
  <c r="AH831" i="4" s="1"/>
  <c r="AL831" i="4" a="1"/>
  <c r="AL831" i="4" s="1"/>
  <c r="AE831" i="4"/>
  <c r="AF975" i="4"/>
  <c r="AI975" i="4" a="1"/>
  <c r="AI975" i="4" s="1"/>
  <c r="AM975" i="4" a="1"/>
  <c r="AM975" i="4" s="1"/>
  <c r="AI669" i="4" a="1"/>
  <c r="AI669" i="4" s="1"/>
  <c r="AM669" i="4" a="1"/>
  <c r="AM669" i="4" s="1"/>
  <c r="AF669" i="4"/>
  <c r="AI392" i="4" a="1"/>
  <c r="AI392" i="4" s="1"/>
  <c r="AM392" i="4" a="1"/>
  <c r="AM392" i="4" s="1"/>
  <c r="AF392" i="4"/>
  <c r="AI1505" i="4" a="1"/>
  <c r="AI1505" i="4" s="1"/>
  <c r="AM1505" i="4" a="1"/>
  <c r="AM1505" i="4" s="1"/>
  <c r="AF1505" i="4"/>
  <c r="AF112" i="4"/>
  <c r="AI112" i="4" a="1"/>
  <c r="AI112" i="4" s="1"/>
  <c r="AM112" i="4" a="1"/>
  <c r="AM112" i="4" s="1"/>
  <c r="AJ1174" i="4" a="1"/>
  <c r="AJ1174" i="4" s="1"/>
  <c r="AN1174" i="4" a="1"/>
  <c r="AN1174" i="4" s="1"/>
  <c r="AI1190" i="4" a="1"/>
  <c r="AI1190" i="4" s="1"/>
  <c r="AM1190" i="4" a="1"/>
  <c r="AM1190" i="4" s="1"/>
  <c r="AF1190" i="4"/>
  <c r="AL2647" i="4" a="1"/>
  <c r="AL2647" i="4" s="1"/>
  <c r="AH2647" i="4" a="1"/>
  <c r="AH2647" i="4" s="1"/>
  <c r="AE2647" i="4"/>
  <c r="AH1153" i="4" a="1"/>
  <c r="AH1153" i="4" s="1"/>
  <c r="AL1153" i="4" a="1"/>
  <c r="AL1153" i="4" s="1"/>
  <c r="AE1153" i="4"/>
  <c r="AI2503" i="4" a="1"/>
  <c r="AI2503" i="4" s="1"/>
  <c r="AM2503" i="4" a="1"/>
  <c r="AM2503" i="4" s="1"/>
  <c r="AF2503" i="4"/>
  <c r="AH796" i="4" a="1"/>
  <c r="AH796" i="4" s="1"/>
  <c r="AL796" i="4" a="1"/>
  <c r="AL796" i="4" s="1"/>
  <c r="AE796" i="4"/>
  <c r="AI315" i="4" a="1"/>
  <c r="AI315" i="4" s="1"/>
  <c r="AM315" i="4" a="1"/>
  <c r="AM315" i="4" s="1"/>
  <c r="AF315" i="4"/>
  <c r="AF1737" i="4"/>
  <c r="AM1737" i="4" a="1"/>
  <c r="AM1737" i="4" s="1"/>
  <c r="AI1737" i="4" a="1"/>
  <c r="AI1737" i="4" s="1"/>
  <c r="AJ2784" i="4" a="1"/>
  <c r="AJ2784" i="4" s="1"/>
  <c r="AN2784" i="4" a="1"/>
  <c r="AN2784" i="4" s="1"/>
  <c r="AL1180" i="4" a="1"/>
  <c r="AL1180" i="4" s="1"/>
  <c r="AE1180" i="4"/>
  <c r="AH1180" i="4" a="1"/>
  <c r="AH1180" i="4" s="1"/>
  <c r="AF1919" i="4"/>
  <c r="AI1919" i="4" a="1"/>
  <c r="AI1919" i="4" s="1"/>
  <c r="AM1919" i="4" a="1"/>
  <c r="AM1919" i="4" s="1"/>
  <c r="AJ1743" i="4" a="1"/>
  <c r="AJ1743" i="4" s="1"/>
  <c r="AN1743" i="4" a="1"/>
  <c r="AN1743" i="4" s="1"/>
  <c r="AI1705" i="4" a="1"/>
  <c r="AI1705" i="4" s="1"/>
  <c r="AM1705" i="4" a="1"/>
  <c r="AM1705" i="4" s="1"/>
  <c r="AF1705" i="4"/>
  <c r="AI1748" i="4" a="1"/>
  <c r="AI1748" i="4" s="1"/>
  <c r="AM1748" i="4" a="1"/>
  <c r="AM1748" i="4" s="1"/>
  <c r="AF1748" i="4"/>
  <c r="AJ810" i="4" a="1"/>
  <c r="AJ810" i="4" s="1"/>
  <c r="AN810" i="4" a="1"/>
  <c r="AN810" i="4" s="1"/>
  <c r="AI2596" i="4" a="1"/>
  <c r="AI2596" i="4" s="1"/>
  <c r="AI635" i="4" a="1"/>
  <c r="AI635" i="4" s="1"/>
  <c r="AM635" i="4" a="1"/>
  <c r="AM635" i="4" s="1"/>
  <c r="AF635" i="4"/>
  <c r="AI1760" i="4" a="1"/>
  <c r="AI1760" i="4" s="1"/>
  <c r="AM1760" i="4" a="1"/>
  <c r="AM1760" i="4" s="1"/>
  <c r="AF1760" i="4"/>
  <c r="AJ2006" i="4" a="1"/>
  <c r="AJ2006" i="4" s="1"/>
  <c r="AN2006" i="4" a="1"/>
  <c r="AN2006" i="4" s="1"/>
  <c r="AH2547" i="4" a="1"/>
  <c r="AH2547" i="4" s="1"/>
  <c r="AL2547" i="4" a="1"/>
  <c r="AL2547" i="4" s="1"/>
  <c r="AE2547" i="4"/>
  <c r="AI1769" i="4" a="1"/>
  <c r="AI1769" i="4" s="1"/>
  <c r="AM1769" i="4" a="1"/>
  <c r="AM1769" i="4" s="1"/>
  <c r="AF1769" i="4"/>
  <c r="AJ1530" i="4" a="1"/>
  <c r="AJ1530" i="4" s="1"/>
  <c r="AN1530" i="4" a="1"/>
  <c r="AN1530" i="4" s="1"/>
  <c r="AE1152" i="4"/>
  <c r="AH1152" i="4" a="1"/>
  <c r="AH1152" i="4" s="1"/>
  <c r="AL1152" i="4" a="1"/>
  <c r="AL1152" i="4" s="1"/>
  <c r="AL2558" i="4" a="1"/>
  <c r="AL2558" i="4" s="1"/>
  <c r="AH2558" i="4" a="1"/>
  <c r="AH2558" i="4" s="1"/>
  <c r="AE2558" i="4"/>
  <c r="AM2021" i="4" a="1"/>
  <c r="AM2021" i="4" s="1"/>
  <c r="AI2021" i="4" a="1"/>
  <c r="AI2021" i="4" s="1"/>
  <c r="AF2021" i="4"/>
  <c r="AH2014" i="4" a="1"/>
  <c r="AH2014" i="4" s="1"/>
  <c r="AL2014" i="4" a="1"/>
  <c r="AL2014" i="4" s="1"/>
  <c r="AE2014" i="4"/>
  <c r="AI2636" i="4" a="1"/>
  <c r="AI2636" i="4" s="1"/>
  <c r="AM2636" i="4" a="1"/>
  <c r="AM2636" i="4" s="1"/>
  <c r="AF2636" i="4"/>
  <c r="AJ2801" i="4" a="1"/>
  <c r="AJ2801" i="4" s="1"/>
  <c r="AN2801" i="4" a="1"/>
  <c r="AN2801" i="4" s="1"/>
  <c r="AJ2614" i="4" a="1"/>
  <c r="AJ2614" i="4" s="1"/>
  <c r="AN2614" i="4" a="1"/>
  <c r="AN2614" i="4" s="1"/>
  <c r="AJ2258" i="4" a="1"/>
  <c r="AJ2258" i="4" s="1"/>
  <c r="AN2258" i="4" a="1"/>
  <c r="AN2258" i="4" s="1"/>
  <c r="AJ2566" i="4" a="1"/>
  <c r="AJ2566" i="4" s="1"/>
  <c r="AN2566" i="4" a="1"/>
  <c r="AN2566" i="4" s="1"/>
  <c r="AJ2459" i="4" a="1"/>
  <c r="AJ2459" i="4" s="1"/>
  <c r="AN2459" i="4" a="1"/>
  <c r="AN2459" i="4" s="1"/>
  <c r="AF2519" i="4"/>
  <c r="AI2519" i="4" a="1"/>
  <c r="AI2519" i="4" s="1"/>
  <c r="AM2519" i="4" a="1"/>
  <c r="AM2519" i="4" s="1"/>
  <c r="AJ2233" i="4" a="1"/>
  <c r="AJ2233" i="4" s="1"/>
  <c r="AN2233" i="4" a="1"/>
  <c r="AN2233" i="4" s="1"/>
  <c r="AF2432" i="4"/>
  <c r="AM2432" i="4" a="1"/>
  <c r="AM2432" i="4" s="1"/>
  <c r="AI2432" i="4" a="1"/>
  <c r="AI2432" i="4" s="1"/>
  <c r="AI2128" i="4" a="1"/>
  <c r="AI2128" i="4" s="1"/>
  <c r="AM2128" i="4" a="1"/>
  <c r="AM2128" i="4" s="1"/>
  <c r="AF2128" i="4"/>
  <c r="AI2694" i="4" a="1"/>
  <c r="AI2694" i="4" s="1"/>
  <c r="AM2694" i="4" a="1"/>
  <c r="AM2694" i="4" s="1"/>
  <c r="AF2694" i="4"/>
  <c r="AN1771" i="4" a="1"/>
  <c r="AN1771" i="4" s="1"/>
  <c r="AJ1771" i="4" a="1"/>
  <c r="AJ1771" i="4" s="1"/>
  <c r="AF2588" i="4"/>
  <c r="AM2588" i="4" a="1"/>
  <c r="AM2588" i="4" s="1"/>
  <c r="AI2588" i="4" a="1"/>
  <c r="AI2588" i="4" s="1"/>
  <c r="AF2184" i="4"/>
  <c r="AI2184" i="4" a="1"/>
  <c r="AI2184" i="4" s="1"/>
  <c r="AM2184" i="4" a="1"/>
  <c r="AM2184" i="4" s="1"/>
  <c r="AE2175" i="4"/>
  <c r="AH2175" i="4" a="1"/>
  <c r="AH2175" i="4" s="1"/>
  <c r="AL2175" i="4" a="1"/>
  <c r="AL2175" i="4" s="1"/>
  <c r="AJ2157" i="4" a="1"/>
  <c r="AJ2157" i="4" s="1"/>
  <c r="AN2157" i="4" a="1"/>
  <c r="AN2157" i="4" s="1"/>
  <c r="AI2109" i="4" a="1"/>
  <c r="AI2109" i="4" s="1"/>
  <c r="AM2109" i="4" a="1"/>
  <c r="AM2109" i="4" s="1"/>
  <c r="AF2109" i="4"/>
  <c r="AJ2500" i="4" a="1"/>
  <c r="AJ2500" i="4" s="1"/>
  <c r="AN2500" i="4" a="1"/>
  <c r="AN2500" i="4" s="1"/>
  <c r="AI2803" i="4" a="1"/>
  <c r="AI2803" i="4" s="1"/>
  <c r="AM2803" i="4" a="1"/>
  <c r="AM2803" i="4" s="1"/>
  <c r="AF2803" i="4"/>
  <c r="AJ2" i="4" a="1"/>
  <c r="AJ2" i="4" s="1"/>
  <c r="AN2" i="4" a="1"/>
  <c r="AN2" i="4" s="1"/>
  <c r="AN2549" i="4" a="1"/>
  <c r="AN2549" i="4" s="1"/>
  <c r="AJ2549" i="4" a="1"/>
  <c r="AJ2549" i="4" s="1"/>
  <c r="AM2173" i="4" a="1"/>
  <c r="AM2173" i="4" s="1"/>
  <c r="AI2173" i="4" a="1"/>
  <c r="AI2173" i="4" s="1"/>
  <c r="AF2173" i="4"/>
  <c r="AJ2159" i="4" a="1"/>
  <c r="AJ2159" i="4" s="1"/>
  <c r="AN2159" i="4" a="1"/>
  <c r="AN2159" i="4" s="1"/>
  <c r="AI2429" i="4" a="1"/>
  <c r="AI2429" i="4" s="1"/>
  <c r="AM2429" i="4" a="1"/>
  <c r="AM2429" i="4" s="1"/>
  <c r="AF2429" i="4"/>
  <c r="AL2380" i="4" a="1"/>
  <c r="AL2380" i="4" s="1"/>
  <c r="AE2380" i="4"/>
  <c r="AH2380" i="4" a="1"/>
  <c r="AH2380" i="4" s="1"/>
  <c r="AI2198" i="4" a="1"/>
  <c r="AI2198" i="4" s="1"/>
  <c r="AM2198" i="4" a="1"/>
  <c r="AM2198" i="4" s="1"/>
  <c r="AF2198" i="4"/>
  <c r="AI2568" i="4" a="1"/>
  <c r="AI2568" i="4" s="1"/>
  <c r="AM2568" i="4" a="1"/>
  <c r="AM2568" i="4" s="1"/>
  <c r="AF2568" i="4"/>
  <c r="AE2583" i="4"/>
  <c r="AH2583" i="4" a="1"/>
  <c r="AH2583" i="4" s="1"/>
  <c r="AL2583" i="4" a="1"/>
  <c r="AL2583" i="4" s="1"/>
  <c r="AM2087" i="4" a="1"/>
  <c r="AM2087" i="4" s="1"/>
  <c r="AF2087" i="4"/>
  <c r="AI2087" i="4" a="1"/>
  <c r="AI2087" i="4" s="1"/>
  <c r="AN1731" i="4" a="1"/>
  <c r="AN1731" i="4" s="1"/>
  <c r="AJ1731" i="4" a="1"/>
  <c r="AJ1731" i="4" s="1"/>
  <c r="AJ2035" i="4" a="1"/>
  <c r="AJ2035" i="4" s="1"/>
  <c r="AN2035" i="4" a="1"/>
  <c r="AN2035" i="4" s="1"/>
  <c r="AF2626" i="4"/>
  <c r="AI2626" i="4" a="1"/>
  <c r="AI2626" i="4" s="1"/>
  <c r="AM2626" i="4" a="1"/>
  <c r="AM2626" i="4" s="1"/>
  <c r="AJ2627" i="4" a="1"/>
  <c r="AJ2627" i="4" s="1"/>
  <c r="AN2627" i="4" a="1"/>
  <c r="AN2627" i="4" s="1"/>
  <c r="AM2552" i="4" a="1"/>
  <c r="AM2552" i="4" s="1"/>
  <c r="AF2552" i="4"/>
  <c r="AI2552" i="4" a="1"/>
  <c r="AI2552" i="4" s="1"/>
  <c r="AJ2232" i="4" a="1"/>
  <c r="AJ2232" i="4" s="1"/>
  <c r="AN2232" i="4" a="1"/>
  <c r="AN2232" i="4" s="1"/>
  <c r="AF2263" i="4"/>
  <c r="AI2263" i="4" a="1"/>
  <c r="AI2263" i="4" s="1"/>
  <c r="AM2263" i="4" a="1"/>
  <c r="AM2263" i="4" s="1"/>
  <c r="AF2384" i="4"/>
  <c r="AI2384" i="4" a="1"/>
  <c r="AI2384" i="4" s="1"/>
  <c r="AM2384" i="4" a="1"/>
  <c r="AM2384" i="4" s="1"/>
  <c r="AF2368" i="4"/>
  <c r="AI2368" i="4" a="1"/>
  <c r="AI2368" i="4" s="1"/>
  <c r="AM2368" i="4" a="1"/>
  <c r="AM2368" i="4" s="1"/>
  <c r="AI2277" i="4" a="1"/>
  <c r="AI2277" i="4" s="1"/>
  <c r="AM2277" i="4" a="1"/>
  <c r="AM2277" i="4" s="1"/>
  <c r="AF2277" i="4"/>
  <c r="AI2347" i="4" a="1"/>
  <c r="AI2347" i="4" s="1"/>
  <c r="AM2347" i="4" a="1"/>
  <c r="AM2347" i="4" s="1"/>
  <c r="AF2347" i="4"/>
  <c r="AI2492" i="4" a="1"/>
  <c r="AI2492" i="4" s="1"/>
  <c r="AM2492" i="4" a="1"/>
  <c r="AM2492" i="4" s="1"/>
  <c r="AF2492" i="4"/>
  <c r="AJ2050" i="4" a="1"/>
  <c r="AJ2050" i="4" s="1"/>
  <c r="AN2050" i="4" a="1"/>
  <c r="AN2050" i="4" s="1"/>
  <c r="AI2375" i="4" a="1"/>
  <c r="AI2375" i="4" s="1"/>
  <c r="AM2375" i="4" a="1"/>
  <c r="AM2375" i="4" s="1"/>
  <c r="AF2375" i="4"/>
  <c r="AJ2313" i="4" a="1"/>
  <c r="AJ2313" i="4" s="1"/>
  <c r="AN2313" i="4" a="1"/>
  <c r="AN2313" i="4" s="1"/>
  <c r="AF2426" i="4"/>
  <c r="AM2426" i="4" a="1"/>
  <c r="AM2426" i="4" s="1"/>
  <c r="AI2426" i="4" a="1"/>
  <c r="AI2426" i="4" s="1"/>
  <c r="AI2451" i="4" a="1"/>
  <c r="AI2451" i="4" s="1"/>
  <c r="AM2451" i="4" a="1"/>
  <c r="AM2451" i="4" s="1"/>
  <c r="AF2451" i="4"/>
  <c r="AJ2045" i="4" a="1"/>
  <c r="AJ2045" i="4" s="1"/>
  <c r="AN2045" i="4" a="1"/>
  <c r="AN2045" i="4" s="1"/>
  <c r="AI2494" i="4" a="1"/>
  <c r="AI2494" i="4" s="1"/>
  <c r="AM2494" i="4" a="1"/>
  <c r="AM2494" i="4" s="1"/>
  <c r="AF2494" i="4"/>
  <c r="AI2480" i="4" a="1"/>
  <c r="AI2480" i="4" s="1"/>
  <c r="AM2480" i="4" a="1"/>
  <c r="AM2480" i="4" s="1"/>
  <c r="AF2480" i="4"/>
  <c r="AF329" i="4"/>
  <c r="AI329" i="4" a="1"/>
  <c r="AI329" i="4" s="1"/>
  <c r="AM329" i="4" a="1"/>
  <c r="AM329" i="4" s="1"/>
  <c r="AJ809" i="4" a="1"/>
  <c r="AJ809" i="4" s="1"/>
  <c r="AN809" i="4" a="1"/>
  <c r="AN809" i="4" s="1"/>
  <c r="AI2373" i="4" a="1"/>
  <c r="AI2373" i="4" s="1"/>
  <c r="AM2373" i="4" a="1"/>
  <c r="AM2373" i="4" s="1"/>
  <c r="AF2373" i="4"/>
  <c r="AE2298" i="4"/>
  <c r="AH2298" i="4" a="1"/>
  <c r="AH2298" i="4" s="1"/>
  <c r="AL2298" i="4" a="1"/>
  <c r="AL2298" i="4" s="1"/>
  <c r="AJ2369" i="4" a="1"/>
  <c r="AJ2369" i="4" s="1"/>
  <c r="AN2369" i="4" a="1"/>
  <c r="AN2369" i="4" s="1"/>
  <c r="AF2112" i="4"/>
  <c r="AM2112" i="4" a="1"/>
  <c r="AM2112" i="4" s="1"/>
  <c r="AI2112" i="4" a="1"/>
  <c r="AI2112" i="4" s="1"/>
  <c r="AI2381" i="4" a="1"/>
  <c r="AI2381" i="4" s="1"/>
  <c r="AM2381" i="4" a="1"/>
  <c r="AM2381" i="4" s="1"/>
  <c r="AF2381" i="4"/>
  <c r="AI2438" i="4" a="1"/>
  <c r="AI2438" i="4" s="1"/>
  <c r="AM2438" i="4" a="1"/>
  <c r="AM2438" i="4" s="1"/>
  <c r="AF2438" i="4"/>
  <c r="AI1825" i="4" a="1"/>
  <c r="AI1825" i="4" s="1"/>
  <c r="AM1825" i="4" a="1"/>
  <c r="AM1825" i="4" s="1"/>
  <c r="AF1825" i="4"/>
  <c r="AJ2817" i="4" a="1"/>
  <c r="AJ2817" i="4" s="1"/>
  <c r="AN2817" i="4" a="1"/>
  <c r="AN2817" i="4" s="1"/>
  <c r="AJ2287" i="4" a="1"/>
  <c r="AJ2287" i="4" s="1"/>
  <c r="AN2287" i="4" a="1"/>
  <c r="AN2287" i="4" s="1"/>
  <c r="AI2335" i="4" a="1"/>
  <c r="AI2335" i="4" s="1"/>
  <c r="AM2335" i="4" a="1"/>
  <c r="AM2335" i="4" s="1"/>
  <c r="AF2335" i="4"/>
  <c r="AE2491" i="4"/>
  <c r="AH2491" i="4" a="1"/>
  <c r="AH2491" i="4" s="1"/>
  <c r="AL2491" i="4" a="1"/>
  <c r="AL2491" i="4" s="1"/>
  <c r="AM2387" i="4" a="1"/>
  <c r="AM2387" i="4" s="1"/>
  <c r="AF2387" i="4"/>
  <c r="AI2387" i="4" a="1"/>
  <c r="AI2387" i="4" s="1"/>
  <c r="AI2289" i="4" a="1"/>
  <c r="AI2289" i="4" s="1"/>
  <c r="AM2289" i="4" a="1"/>
  <c r="AM2289" i="4" s="1"/>
  <c r="AF2289" i="4"/>
  <c r="AJ1108" i="4" a="1"/>
  <c r="AJ1108" i="4" s="1"/>
  <c r="AN1108" i="4" a="1"/>
  <c r="AN1108" i="4" s="1"/>
  <c r="AJ2185" i="4" a="1"/>
  <c r="AJ2185" i="4" s="1"/>
  <c r="AN2185" i="4" a="1"/>
  <c r="AN2185" i="4" s="1"/>
  <c r="AI2078" i="4" a="1"/>
  <c r="AI2078" i="4" s="1"/>
  <c r="AM2078" i="4" a="1"/>
  <c r="AM2078" i="4" s="1"/>
  <c r="AF2078" i="4"/>
  <c r="AJ2299" i="4" a="1"/>
  <c r="AJ2299" i="4" s="1"/>
  <c r="AN2299" i="4" a="1"/>
  <c r="AN2299" i="4" s="1"/>
  <c r="AN808" i="4" a="1"/>
  <c r="AN808" i="4" s="1"/>
  <c r="AJ2456" i="4" a="1"/>
  <c r="AJ2456" i="4" s="1"/>
  <c r="AN2456" i="4" a="1"/>
  <c r="AN2456" i="4" s="1"/>
  <c r="AJ2364" i="4" a="1"/>
  <c r="AJ2364" i="4" s="1"/>
  <c r="AN2364" i="4" a="1"/>
  <c r="AN2364" i="4" s="1"/>
  <c r="AI445" i="4" a="1"/>
  <c r="AI445" i="4" s="1"/>
  <c r="AM445" i="4" a="1"/>
  <c r="AM445" i="4" s="1"/>
  <c r="AF445" i="4"/>
  <c r="AE2761" i="4"/>
  <c r="AH2761" i="4" a="1"/>
  <c r="AH2761" i="4" s="1"/>
  <c r="AL2761" i="4" a="1"/>
  <c r="AL2761" i="4" s="1"/>
  <c r="AI568" i="4" a="1"/>
  <c r="AI568" i="4" s="1"/>
  <c r="AM568" i="4" a="1"/>
  <c r="AM568" i="4" s="1"/>
  <c r="AF568" i="4"/>
  <c r="AE743" i="4"/>
  <c r="AL743" i="4" a="1"/>
  <c r="AL743" i="4" s="1"/>
  <c r="AH743" i="4" a="1"/>
  <c r="AH743" i="4" s="1"/>
  <c r="AJ1643" i="4" a="1"/>
  <c r="AJ1643" i="4" s="1"/>
  <c r="AN1643" i="4" a="1"/>
  <c r="AN1643" i="4" s="1"/>
  <c r="AH1625" i="4" a="1"/>
  <c r="AH1625" i="4" s="1"/>
  <c r="AL1625" i="4" a="1"/>
  <c r="AL1625" i="4" s="1"/>
  <c r="AE1625" i="4"/>
  <c r="AJ1879" i="4" a="1"/>
  <c r="AJ1879" i="4" s="1"/>
  <c r="AN1879" i="4" a="1"/>
  <c r="AN1879" i="4" s="1"/>
  <c r="AI1468" i="4" a="1"/>
  <c r="AI1468" i="4" s="1"/>
  <c r="AF1468" i="4"/>
  <c r="AM1468" i="4" a="1"/>
  <c r="AM1468" i="4" s="1"/>
  <c r="AH434" i="4" a="1"/>
  <c r="AH434" i="4" s="1"/>
  <c r="AL434" i="4" a="1"/>
  <c r="AL434" i="4" s="1"/>
  <c r="AE434" i="4"/>
  <c r="AJ647" i="4" a="1"/>
  <c r="AJ647" i="4" s="1"/>
  <c r="AN647" i="4" a="1"/>
  <c r="AN647" i="4" s="1"/>
  <c r="AE2845" i="4"/>
  <c r="AH2845" i="4" a="1"/>
  <c r="AH2845" i="4" s="1"/>
  <c r="AL2845" i="4" a="1"/>
  <c r="AL2845" i="4" s="1"/>
  <c r="AI946" i="4" a="1"/>
  <c r="AI946" i="4" s="1"/>
  <c r="AM946" i="4" a="1"/>
  <c r="AM946" i="4" s="1"/>
  <c r="AF946" i="4"/>
  <c r="AH1349" i="4" a="1"/>
  <c r="AH1349" i="4" s="1"/>
  <c r="AL1349" i="4" a="1"/>
  <c r="AL1349" i="4" s="1"/>
  <c r="AE1349" i="4"/>
  <c r="AN109" i="4" a="1"/>
  <c r="AN109" i="4" s="1"/>
  <c r="AJ1816" i="4" a="1"/>
  <c r="AJ1816" i="4" s="1"/>
  <c r="AN1816" i="4" a="1"/>
  <c r="AN1816" i="4" s="1"/>
  <c r="AI1923" i="4" a="1"/>
  <c r="AI1923" i="4" s="1"/>
  <c r="AM1923" i="4" a="1"/>
  <c r="AM1923" i="4" s="1"/>
  <c r="AF1923" i="4"/>
  <c r="AE411" i="4"/>
  <c r="AH411" i="4" a="1"/>
  <c r="AH411" i="4" s="1"/>
  <c r="AL411" i="4" a="1"/>
  <c r="AL411" i="4" s="1"/>
  <c r="AE1850" i="4"/>
  <c r="AH1850" i="4" a="1"/>
  <c r="AH1850" i="4" s="1"/>
  <c r="AL1850" i="4" a="1"/>
  <c r="AL1850" i="4" s="1"/>
  <c r="AI1334" i="4" a="1"/>
  <c r="AI1334" i="4" s="1"/>
  <c r="AM1334" i="4" a="1"/>
  <c r="AM1334" i="4" s="1"/>
  <c r="AF1334" i="4"/>
  <c r="AI1711" i="4" a="1"/>
  <c r="AI1711" i="4" s="1"/>
  <c r="AM1711" i="4" a="1"/>
  <c r="AM1711" i="4" s="1"/>
  <c r="AF1711" i="4"/>
  <c r="AH1837" i="4" a="1"/>
  <c r="AH1837" i="4" s="1"/>
  <c r="AL1837" i="4" a="1"/>
  <c r="AL1837" i="4" s="1"/>
  <c r="AE1837" i="4"/>
  <c r="AI1792" i="4" a="1"/>
  <c r="AI1792" i="4" s="1"/>
  <c r="AM1792" i="4" a="1"/>
  <c r="AM1792" i="4" s="1"/>
  <c r="AF1792" i="4"/>
  <c r="AH322" i="4" a="1"/>
  <c r="AH322" i="4" s="1"/>
  <c r="AL322" i="4" a="1"/>
  <c r="AL322" i="4" s="1"/>
  <c r="AE322" i="4"/>
  <c r="AH240" i="4" a="1"/>
  <c r="AH240" i="4" s="1"/>
  <c r="AL240" i="4" a="1"/>
  <c r="AL240" i="4" s="1"/>
  <c r="AE240" i="4"/>
  <c r="AF693" i="4"/>
  <c r="AM693" i="4" a="1"/>
  <c r="AM693" i="4" s="1"/>
  <c r="AI693" i="4" a="1"/>
  <c r="AI693" i="4" s="1"/>
  <c r="AI213" i="4" a="1"/>
  <c r="AI213" i="4" s="1"/>
  <c r="AM213" i="4" a="1"/>
  <c r="AM213" i="4" s="1"/>
  <c r="AF213" i="4"/>
  <c r="AE89" i="4"/>
  <c r="AH89" i="4" a="1"/>
  <c r="AH89" i="4" s="1"/>
  <c r="AL89" i="4" a="1"/>
  <c r="AL89" i="4" s="1"/>
  <c r="AI904" i="4" a="1"/>
  <c r="AI904" i="4" s="1"/>
  <c r="AM904" i="4" a="1"/>
  <c r="AM904" i="4" s="1"/>
  <c r="AF904" i="4"/>
  <c r="AI219" i="4" a="1"/>
  <c r="AI219" i="4" s="1"/>
  <c r="AM219" i="4" a="1"/>
  <c r="AM219" i="4" s="1"/>
  <c r="AF219" i="4"/>
  <c r="AJ232" i="4" a="1"/>
  <c r="AJ232" i="4" s="1"/>
  <c r="AN232" i="4" a="1"/>
  <c r="AN232" i="4" s="1"/>
  <c r="AJ866" i="4" a="1"/>
  <c r="AJ866" i="4" s="1"/>
  <c r="AN866" i="4" a="1"/>
  <c r="AN866" i="4" s="1"/>
  <c r="AL1779" i="4" a="1"/>
  <c r="AL1779" i="4" s="1"/>
  <c r="AH1779" i="4" a="1"/>
  <c r="AH1779" i="4" s="1"/>
  <c r="AE1779" i="4"/>
  <c r="AI1528" i="4" a="1"/>
  <c r="AI1528" i="4" s="1"/>
  <c r="AM1528" i="4" a="1"/>
  <c r="AM1528" i="4" s="1"/>
  <c r="AF1528" i="4"/>
  <c r="AI2644" i="4" a="1"/>
  <c r="AI2644" i="4" s="1"/>
  <c r="AM2644" i="4" a="1"/>
  <c r="AM2644" i="4" s="1"/>
  <c r="AF2644" i="4"/>
  <c r="AI2280" i="4" a="1"/>
  <c r="AI2280" i="4" s="1"/>
  <c r="AM2280" i="4" a="1"/>
  <c r="AM2280" i="4" s="1"/>
  <c r="AF2280" i="4"/>
  <c r="AE2012" i="4"/>
  <c r="AH2012" i="4" a="1"/>
  <c r="AH2012" i="4" s="1"/>
  <c r="AL2012" i="4" a="1"/>
  <c r="AL2012" i="4" s="1"/>
  <c r="AJ2148" i="4" a="1"/>
  <c r="AJ2148" i="4" s="1"/>
  <c r="AN2148" i="4" a="1"/>
  <c r="AN2148" i="4" s="1"/>
  <c r="AH1742" i="4" a="1"/>
  <c r="AH1742" i="4" s="1"/>
  <c r="AL1742" i="4" a="1"/>
  <c r="AL1742" i="4" s="1"/>
  <c r="AE1742" i="4"/>
  <c r="AI2607" i="4" a="1"/>
  <c r="AI2607" i="4" s="1"/>
  <c r="AM2607" i="4" a="1"/>
  <c r="AM2607" i="4" s="1"/>
  <c r="AF2607" i="4"/>
  <c r="AJ2346" i="4" a="1"/>
  <c r="AJ2346" i="4" s="1"/>
  <c r="AJ2478" i="4" a="1"/>
  <c r="AJ2478" i="4" s="1"/>
  <c r="AN2478" i="4" a="1"/>
  <c r="AN2478" i="4" s="1"/>
  <c r="AN2757" i="4" a="1"/>
  <c r="AN2757" i="4" s="1"/>
  <c r="AJ2757" i="4" a="1"/>
  <c r="AJ2757" i="4" s="1"/>
  <c r="AH440" i="4" a="1"/>
  <c r="AH440" i="4" s="1"/>
  <c r="AL440" i="4" a="1"/>
  <c r="AL440" i="4" s="1"/>
  <c r="AE440" i="4"/>
  <c r="AN463" i="4" a="1"/>
  <c r="AN463" i="4" s="1"/>
  <c r="AJ463" i="4" a="1"/>
  <c r="AJ463" i="4" s="1"/>
  <c r="AE583" i="4"/>
  <c r="AH583" i="4" a="1"/>
  <c r="AH583" i="4" s="1"/>
  <c r="AL583" i="4" a="1"/>
  <c r="AL583" i="4" s="1"/>
  <c r="AJ485" i="4" a="1"/>
  <c r="AJ485" i="4" s="1"/>
  <c r="AN485" i="4" a="1"/>
  <c r="AN485" i="4" s="1"/>
  <c r="AE759" i="4"/>
  <c r="AH759" i="4" a="1"/>
  <c r="AH759" i="4" s="1"/>
  <c r="AL759" i="4" a="1"/>
  <c r="AL759" i="4" s="1"/>
  <c r="AF1110" i="4"/>
  <c r="AM1110" i="4" a="1"/>
  <c r="AM1110" i="4" s="1"/>
  <c r="AI1110" i="4" a="1"/>
  <c r="AI1110" i="4" s="1"/>
  <c r="AJ1022" i="4" a="1"/>
  <c r="AJ1022" i="4" s="1"/>
  <c r="AN1022" i="4" a="1"/>
  <c r="AN1022" i="4" s="1"/>
  <c r="AL524" i="4" a="1"/>
  <c r="AL524" i="4" s="1"/>
  <c r="AH524" i="4" a="1"/>
  <c r="AH524" i="4" s="1"/>
  <c r="AE524" i="4"/>
  <c r="AI1044" i="4" a="1"/>
  <c r="AI1044" i="4" s="1"/>
  <c r="AM1044" i="4" a="1"/>
  <c r="AM1044" i="4" s="1"/>
  <c r="AF1044" i="4"/>
  <c r="AE151" i="4"/>
  <c r="AH151" i="4" a="1"/>
  <c r="AH151" i="4" s="1"/>
  <c r="AL151" i="4" a="1"/>
  <c r="AL151" i="4" s="1"/>
  <c r="AJ571" i="4" a="1"/>
  <c r="AJ571" i="4" s="1"/>
  <c r="AN571" i="4" a="1"/>
  <c r="AN571" i="4" s="1"/>
  <c r="AJ621" i="4" a="1"/>
  <c r="AJ621" i="4" s="1"/>
  <c r="AN621" i="4" a="1"/>
  <c r="AN621" i="4" s="1"/>
  <c r="AI557" i="4" a="1"/>
  <c r="AI557" i="4" s="1"/>
  <c r="AM557" i="4" a="1"/>
  <c r="AM557" i="4" s="1"/>
  <c r="AF557" i="4"/>
  <c r="AI579" i="4" a="1"/>
  <c r="AI579" i="4" s="1"/>
  <c r="AM579" i="4" a="1"/>
  <c r="AM579" i="4" s="1"/>
  <c r="AF579" i="4"/>
  <c r="AJ570" i="4" a="1"/>
  <c r="AJ570" i="4" s="1"/>
  <c r="AN570" i="4" a="1"/>
  <c r="AN570" i="4" s="1"/>
  <c r="AJ549" i="4" a="1"/>
  <c r="AJ549" i="4" s="1"/>
  <c r="AN549" i="4" a="1"/>
  <c r="AN549" i="4" s="1"/>
  <c r="AJ520" i="4" a="1"/>
  <c r="AJ520" i="4" s="1"/>
  <c r="AN520" i="4" a="1"/>
  <c r="AN520" i="4" s="1"/>
  <c r="AE509" i="4"/>
  <c r="AL509" i="4" a="1"/>
  <c r="AL509" i="4" s="1"/>
  <c r="AH509" i="4" a="1"/>
  <c r="AH509" i="4" s="1"/>
  <c r="AI578" i="4" a="1"/>
  <c r="AI578" i="4" s="1"/>
  <c r="AM578" i="4" a="1"/>
  <c r="AM578" i="4" s="1"/>
  <c r="AN575" i="4" a="1"/>
  <c r="AN575" i="4" s="1"/>
  <c r="AJ575" i="4" a="1"/>
  <c r="AJ575" i="4" s="1"/>
  <c r="AE787" i="4"/>
  <c r="AL787" i="4" a="1"/>
  <c r="AL787" i="4" s="1"/>
  <c r="AH787" i="4" a="1"/>
  <c r="AH787" i="4" s="1"/>
  <c r="AJ753" i="4" a="1"/>
  <c r="AJ753" i="4" s="1"/>
  <c r="AI540" i="4" a="1"/>
  <c r="AI540" i="4" s="1"/>
  <c r="AF540" i="4"/>
  <c r="AM540" i="4" a="1"/>
  <c r="AM540" i="4" s="1"/>
  <c r="AE191" i="4"/>
  <c r="AL191" i="4" a="1"/>
  <c r="AL191" i="4" s="1"/>
  <c r="AH191" i="4" a="1"/>
  <c r="AH191" i="4" s="1"/>
  <c r="AH1025" i="4" a="1"/>
  <c r="AH1025" i="4" s="1"/>
  <c r="AL1025" i="4" a="1"/>
  <c r="AL1025" i="4" s="1"/>
  <c r="AE1025" i="4"/>
  <c r="AE551" i="4"/>
  <c r="AL551" i="4" a="1"/>
  <c r="AL551" i="4" s="1"/>
  <c r="AH551" i="4" a="1"/>
  <c r="AH551" i="4" s="1"/>
  <c r="AI499" i="4" a="1"/>
  <c r="AI499" i="4" s="1"/>
  <c r="AM499" i="4" a="1"/>
  <c r="AM499" i="4" s="1"/>
  <c r="AF499" i="4"/>
  <c r="AM783" i="4" a="1"/>
  <c r="AM783" i="4" s="1"/>
  <c r="AF783" i="4"/>
  <c r="AI783" i="4" a="1"/>
  <c r="AI783" i="4" s="1"/>
  <c r="AI536" i="4" a="1"/>
  <c r="AI536" i="4" s="1"/>
  <c r="AM536" i="4" a="1"/>
  <c r="AM536" i="4" s="1"/>
  <c r="AF536" i="4"/>
  <c r="AF519" i="4"/>
  <c r="AM519" i="4" a="1"/>
  <c r="AM519" i="4" s="1"/>
  <c r="AI519" i="4" a="1"/>
  <c r="AI519" i="4" s="1"/>
  <c r="AN173" i="4" a="1"/>
  <c r="AN173" i="4" s="1"/>
  <c r="AJ173" i="4" a="1"/>
  <c r="AJ173" i="4" s="1"/>
  <c r="AF1880" i="4"/>
  <c r="AM1880" i="4" a="1"/>
  <c r="AM1880" i="4" s="1"/>
  <c r="AI1880" i="4" a="1"/>
  <c r="AI1880" i="4" s="1"/>
  <c r="AE1716" i="4"/>
  <c r="AH1716" i="4" a="1"/>
  <c r="AH1716" i="4" s="1"/>
  <c r="AL1716" i="4" a="1"/>
  <c r="AL1716" i="4" s="1"/>
  <c r="AF465" i="4"/>
  <c r="AI465" i="4" a="1"/>
  <c r="AI465" i="4" s="1"/>
  <c r="AM465" i="4" a="1"/>
  <c r="AM465" i="4" s="1"/>
  <c r="AF780" i="4"/>
  <c r="AI780" i="4" a="1"/>
  <c r="AI780" i="4" s="1"/>
  <c r="AM780" i="4" a="1"/>
  <c r="AM780" i="4" s="1"/>
  <c r="AH1944" i="4" a="1"/>
  <c r="AH1944" i="4" s="1"/>
  <c r="AL1944" i="4" a="1"/>
  <c r="AL1944" i="4" s="1"/>
  <c r="AE1944" i="4"/>
  <c r="AJ1704" i="4" a="1"/>
  <c r="AJ1704" i="4" s="1"/>
  <c r="AN1704" i="4" a="1"/>
  <c r="AN1704" i="4" s="1"/>
  <c r="AI1547" i="4" a="1"/>
  <c r="AI1547" i="4" s="1"/>
  <c r="AM1547" i="4" a="1"/>
  <c r="AM1547" i="4" s="1"/>
  <c r="AF1547" i="4"/>
  <c r="AI1431" i="4" a="1"/>
  <c r="AI1431" i="4" s="1"/>
  <c r="AM1431" i="4" a="1"/>
  <c r="AM1431" i="4" s="1"/>
  <c r="AF1431" i="4"/>
  <c r="AH1610" i="4" a="1"/>
  <c r="AH1610" i="4" s="1"/>
  <c r="AL1610" i="4" a="1"/>
  <c r="AL1610" i="4" s="1"/>
  <c r="AE1610" i="4"/>
  <c r="AH1589" i="4" a="1"/>
  <c r="AH1589" i="4" s="1"/>
  <c r="AL1589" i="4" a="1"/>
  <c r="AL1589" i="4" s="1"/>
  <c r="AE1589" i="4"/>
  <c r="AH1537" i="4" a="1"/>
  <c r="AH1537" i="4" s="1"/>
  <c r="AL1537" i="4" a="1"/>
  <c r="AL1537" i="4" s="1"/>
  <c r="AE1537" i="4"/>
  <c r="AE1967" i="4"/>
  <c r="AH1967" i="4" a="1"/>
  <c r="AH1967" i="4" s="1"/>
  <c r="AL1967" i="4" a="1"/>
  <c r="AL1967" i="4" s="1"/>
  <c r="AJ1901" i="4" a="1"/>
  <c r="AJ1901" i="4" s="1"/>
  <c r="AJ1478" i="4" a="1"/>
  <c r="AJ1478" i="4" s="1"/>
  <c r="AN1478" i="4" a="1"/>
  <c r="AN1478" i="4" s="1"/>
  <c r="AE1651" i="4"/>
  <c r="AH1651" i="4" a="1"/>
  <c r="AH1651" i="4" s="1"/>
  <c r="AL1651" i="4" a="1"/>
  <c r="AL1651" i="4" s="1"/>
  <c r="AJ1571" i="4" a="1"/>
  <c r="AJ1571" i="4" s="1"/>
  <c r="AN1571" i="4" a="1"/>
  <c r="AN1571" i="4" s="1"/>
  <c r="AE1582" i="4"/>
  <c r="AH1582" i="4" a="1"/>
  <c r="AH1582" i="4" s="1"/>
  <c r="AL1582" i="4" a="1"/>
  <c r="AL1582" i="4" s="1"/>
  <c r="AI1878" i="4" a="1"/>
  <c r="AI1878" i="4" s="1"/>
  <c r="AM1878" i="4" a="1"/>
  <c r="AM1878" i="4" s="1"/>
  <c r="AF1878" i="4"/>
  <c r="AF1436" i="4"/>
  <c r="AI1436" i="4" a="1"/>
  <c r="AI1436" i="4" s="1"/>
  <c r="AM1436" i="4" a="1"/>
  <c r="AM1436" i="4" s="1"/>
  <c r="AI1613" i="4" a="1"/>
  <c r="AI1613" i="4" s="1"/>
  <c r="AM1613" i="4" a="1"/>
  <c r="AM1613" i="4" s="1"/>
  <c r="AF1613" i="4"/>
  <c r="AI1442" i="4" a="1"/>
  <c r="AI1442" i="4" s="1"/>
  <c r="AM1442" i="4" a="1"/>
  <c r="AM1442" i="4" s="1"/>
  <c r="AF1442" i="4"/>
  <c r="AN1455" i="4" a="1"/>
  <c r="AN1455" i="4" s="1"/>
  <c r="AJ1455" i="4" a="1"/>
  <c r="AJ1455" i="4" s="1"/>
  <c r="AE32" i="4"/>
  <c r="AL32" i="4" a="1"/>
  <c r="AL32" i="4" s="1"/>
  <c r="AH32" i="4" a="1"/>
  <c r="AH32" i="4" s="1"/>
  <c r="AI2734" i="4" a="1"/>
  <c r="AI2734" i="4" s="1"/>
  <c r="AM2734" i="4" a="1"/>
  <c r="AM2734" i="4" s="1"/>
  <c r="AF2734" i="4"/>
  <c r="AI2693" i="4" a="1"/>
  <c r="AI2693" i="4" s="1"/>
  <c r="AM2693" i="4" a="1"/>
  <c r="AM2693" i="4" s="1"/>
  <c r="AF2693" i="4"/>
  <c r="AJ24" i="4" a="1"/>
  <c r="AJ24" i="4" s="1"/>
  <c r="AN24" i="4" a="1"/>
  <c r="AN24" i="4" s="1"/>
  <c r="AI40" i="4" a="1"/>
  <c r="AI40" i="4" s="1"/>
  <c r="AM40" i="4" a="1"/>
  <c r="AM40" i="4" s="1"/>
  <c r="AF40" i="4"/>
  <c r="AE34" i="4"/>
  <c r="AH34" i="4" a="1"/>
  <c r="AH34" i="4" s="1"/>
  <c r="AL34" i="4" a="1"/>
  <c r="AL34" i="4" s="1"/>
  <c r="AI2682" i="4" a="1"/>
  <c r="AI2682" i="4" s="1"/>
  <c r="AM2682" i="4" a="1"/>
  <c r="AM2682" i="4" s="1"/>
  <c r="AF2682" i="4"/>
  <c r="AI125" i="4" a="1"/>
  <c r="AI125" i="4" s="1"/>
  <c r="AM125" i="4" a="1"/>
  <c r="AM125" i="4" s="1"/>
  <c r="AF125" i="4"/>
  <c r="AH49" i="4" a="1"/>
  <c r="AH49" i="4" s="1"/>
  <c r="AL49" i="4" a="1"/>
  <c r="AL49" i="4" s="1"/>
  <c r="AE49" i="4"/>
  <c r="AM2717" i="4" a="1"/>
  <c r="AM2717" i="4" s="1"/>
  <c r="AI394" i="4" a="1"/>
  <c r="AI394" i="4" s="1"/>
  <c r="AM394" i="4" a="1"/>
  <c r="AM394" i="4" s="1"/>
  <c r="AF394" i="4"/>
  <c r="AI1484" i="4" a="1"/>
  <c r="AI1484" i="4" s="1"/>
  <c r="AF1484" i="4"/>
  <c r="AM1484" i="4" a="1"/>
  <c r="AM1484" i="4" s="1"/>
  <c r="AE116" i="4"/>
  <c r="AH116" i="4" a="1"/>
  <c r="AH116" i="4" s="1"/>
  <c r="AL116" i="4" a="1"/>
  <c r="AL116" i="4" s="1"/>
  <c r="AJ1488" i="4" a="1"/>
  <c r="AJ1488" i="4" s="1"/>
  <c r="AN1488" i="4" a="1"/>
  <c r="AN1488" i="4" s="1"/>
  <c r="AI1565" i="4" a="1"/>
  <c r="AI1565" i="4" s="1"/>
  <c r="AM1565" i="4" a="1"/>
  <c r="AM1565" i="4" s="1"/>
  <c r="AF1565" i="4"/>
  <c r="AJ437" i="4" a="1"/>
  <c r="AJ437" i="4" s="1"/>
  <c r="AN437" i="4" a="1"/>
  <c r="AN437" i="4" s="1"/>
  <c r="AF953" i="4"/>
  <c r="AI953" i="4" a="1"/>
  <c r="AI953" i="4" s="1"/>
  <c r="AM953" i="4" a="1"/>
  <c r="AM953" i="4" s="1"/>
  <c r="AI404" i="4" a="1"/>
  <c r="AI404" i="4" s="1"/>
  <c r="AM404" i="4" a="1"/>
  <c r="AM404" i="4" s="1"/>
  <c r="AF404" i="4"/>
  <c r="AI397" i="4" a="1"/>
  <c r="AI397" i="4" s="1"/>
  <c r="AM397" i="4" a="1"/>
  <c r="AM397" i="4" s="1"/>
  <c r="AF397" i="4"/>
  <c r="AI1826" i="4" a="1"/>
  <c r="AI1826" i="4" s="1"/>
  <c r="AM1826" i="4" a="1"/>
  <c r="AM1826" i="4" s="1"/>
  <c r="AF1826" i="4"/>
  <c r="AI1405" i="4" a="1"/>
  <c r="AI1405" i="4" s="1"/>
  <c r="AM1405" i="4" a="1"/>
  <c r="AM1405" i="4" s="1"/>
  <c r="AF1405" i="4"/>
  <c r="AH1282" i="4" a="1"/>
  <c r="AH1282" i="4" s="1"/>
  <c r="AL1282" i="4" a="1"/>
  <c r="AL1282" i="4" s="1"/>
  <c r="AE1282" i="4"/>
  <c r="AE1856" i="4"/>
  <c r="AH1856" i="4" a="1"/>
  <c r="AH1856" i="4" s="1"/>
  <c r="AL1856" i="4" a="1"/>
  <c r="AL1856" i="4" s="1"/>
  <c r="AJ409" i="4" a="1"/>
  <c r="AJ409" i="4" s="1"/>
  <c r="AN409" i="4" a="1"/>
  <c r="AN409" i="4" s="1"/>
  <c r="AJ389" i="4" a="1"/>
  <c r="AJ389" i="4" s="1"/>
  <c r="AN389" i="4" a="1"/>
  <c r="AN389" i="4" s="1"/>
  <c r="AE1155" i="4"/>
  <c r="AH1155" i="4" a="1"/>
  <c r="AH1155" i="4" s="1"/>
  <c r="AL1155" i="4" a="1"/>
  <c r="AL1155" i="4" s="1"/>
  <c r="AE1339" i="4"/>
  <c r="AH1339" i="4" a="1"/>
  <c r="AH1339" i="4" s="1"/>
  <c r="AL1339" i="4" a="1"/>
  <c r="AL1339" i="4" s="1"/>
  <c r="AF1860" i="4"/>
  <c r="AI1860" i="4" a="1"/>
  <c r="AI1860" i="4" s="1"/>
  <c r="AM1860" i="4" a="1"/>
  <c r="AM1860" i="4" s="1"/>
  <c r="AJ1819" i="4" a="1"/>
  <c r="AJ1819" i="4" s="1"/>
  <c r="AN1819" i="4" a="1"/>
  <c r="AN1819" i="4" s="1"/>
  <c r="AF1817" i="4"/>
  <c r="AI1817" i="4" a="1"/>
  <c r="AI1817" i="4" s="1"/>
  <c r="AM1817" i="4" a="1"/>
  <c r="AM1817" i="4" s="1"/>
  <c r="AH1387" i="4" a="1"/>
  <c r="AH1387" i="4" s="1"/>
  <c r="AL1387" i="4" a="1"/>
  <c r="AL1387" i="4" s="1"/>
  <c r="AE1387" i="4"/>
  <c r="AF1318" i="4"/>
  <c r="AJ1265" i="4" a="1"/>
  <c r="AJ1265" i="4" s="1"/>
  <c r="AN1265" i="4" a="1"/>
  <c r="AN1265" i="4" s="1"/>
  <c r="AJ1378" i="4" a="1"/>
  <c r="AJ1378" i="4" s="1"/>
  <c r="AN1378" i="4" a="1"/>
  <c r="AN1378" i="4" s="1"/>
  <c r="AE1804" i="4"/>
  <c r="AH1804" i="4" a="1"/>
  <c r="AH1804" i="4" s="1"/>
  <c r="AL1804" i="4" a="1"/>
  <c r="AL1804" i="4" s="1"/>
  <c r="AF1452" i="4"/>
  <c r="AM1452" i="4" a="1"/>
  <c r="AM1452" i="4" s="1"/>
  <c r="AI1452" i="4" a="1"/>
  <c r="AI1452" i="4" s="1"/>
  <c r="AN1933" i="4" a="1"/>
  <c r="AN1933" i="4" s="1"/>
  <c r="AJ1933" i="4" a="1"/>
  <c r="AJ1933" i="4" s="1"/>
  <c r="AH1510" i="4" a="1"/>
  <c r="AH1510" i="4" s="1"/>
  <c r="AL1510" i="4" a="1"/>
  <c r="AL1510" i="4" s="1"/>
  <c r="AE1510" i="4"/>
  <c r="AJ1158" i="4" a="1"/>
  <c r="AJ1158" i="4" s="1"/>
  <c r="AN1158" i="4" a="1"/>
  <c r="AN1158" i="4" s="1"/>
  <c r="AJ965" i="4" a="1"/>
  <c r="AJ965" i="4" s="1"/>
  <c r="AN965" i="4" a="1"/>
  <c r="AN965" i="4" s="1"/>
  <c r="AI1285" i="4" a="1"/>
  <c r="AI1285" i="4" s="1"/>
  <c r="AM1285" i="4" a="1"/>
  <c r="AM1285" i="4" s="1"/>
  <c r="AF1285" i="4"/>
  <c r="AH1273" i="4" a="1"/>
  <c r="AH1273" i="4" s="1"/>
  <c r="AL1273" i="4" a="1"/>
  <c r="AL1273" i="4" s="1"/>
  <c r="AE1273" i="4"/>
  <c r="AI1865" i="4" a="1"/>
  <c r="AI1865" i="4" s="1"/>
  <c r="AM1865" i="4" a="1"/>
  <c r="AM1865" i="4" s="1"/>
  <c r="AF1865" i="4"/>
  <c r="AJ1269" i="4" a="1"/>
  <c r="AJ1269" i="4" s="1"/>
  <c r="AN1269" i="4" a="1"/>
  <c r="AN1269" i="4" s="1"/>
  <c r="AE1292" i="4"/>
  <c r="AH1292" i="4" a="1"/>
  <c r="AH1292" i="4" s="1"/>
  <c r="AL1292" i="4" a="1"/>
  <c r="AL1292" i="4" s="1"/>
  <c r="AH1296" i="4" a="1"/>
  <c r="AH1296" i="4" s="1"/>
  <c r="AL1296" i="4" a="1"/>
  <c r="AL1296" i="4" s="1"/>
  <c r="AE1296" i="4"/>
  <c r="AE1321" i="4"/>
  <c r="AH1321" i="4" a="1"/>
  <c r="AH1321" i="4" s="1"/>
  <c r="AL1321" i="4" a="1"/>
  <c r="AL1321" i="4" s="1"/>
  <c r="AI1372" i="4" a="1"/>
  <c r="AI1372" i="4" s="1"/>
  <c r="AM1372" i="4" a="1"/>
  <c r="AM1372" i="4" s="1"/>
  <c r="AF1372" i="4"/>
  <c r="AJ1846" i="4" a="1"/>
  <c r="AJ1846" i="4" s="1"/>
  <c r="AN1846" i="4" a="1"/>
  <c r="AN1846" i="4" s="1"/>
  <c r="AF1286" i="4"/>
  <c r="AM1286" i="4" a="1"/>
  <c r="AM1286" i="4" s="1"/>
  <c r="AI1286" i="4" a="1"/>
  <c r="AI1286" i="4" s="1"/>
  <c r="AF1697" i="4"/>
  <c r="AM1697" i="4" a="1"/>
  <c r="AM1697" i="4" s="1"/>
  <c r="AI1697" i="4" a="1"/>
  <c r="AI1697" i="4" s="1"/>
  <c r="AI1796" i="4" a="1"/>
  <c r="AI1796" i="4" s="1"/>
  <c r="AF1796" i="4"/>
  <c r="AM1796" i="4" a="1"/>
  <c r="AM1796" i="4" s="1"/>
  <c r="AI1907" i="4" a="1"/>
  <c r="AI1907" i="4" s="1"/>
  <c r="AM1907" i="4" a="1"/>
  <c r="AM1907" i="4" s="1"/>
  <c r="AF1907" i="4"/>
  <c r="AI1788" i="4" a="1"/>
  <c r="AI1788" i="4" s="1"/>
  <c r="AM1788" i="4" a="1"/>
  <c r="AM1788" i="4" s="1"/>
  <c r="AF1788" i="4"/>
  <c r="AF1798" i="4"/>
  <c r="AI1798" i="4" a="1"/>
  <c r="AI1798" i="4" s="1"/>
  <c r="AM1798" i="4" a="1"/>
  <c r="AM1798" i="4" s="1"/>
  <c r="AJ1262" i="4" a="1"/>
  <c r="AJ1262" i="4" s="1"/>
  <c r="AN1262" i="4" a="1"/>
  <c r="AN1262" i="4" s="1"/>
  <c r="AF1669" i="4"/>
  <c r="AI1669" i="4" a="1"/>
  <c r="AI1669" i="4" s="1"/>
  <c r="AM1669" i="4" a="1"/>
  <c r="AM1669" i="4" s="1"/>
  <c r="AI1673" i="4" a="1"/>
  <c r="AI1673" i="4" s="1"/>
  <c r="AM1673" i="4" a="1"/>
  <c r="AM1673" i="4" s="1"/>
  <c r="AF1673" i="4"/>
  <c r="AH105" i="4" a="1"/>
  <c r="AH105" i="4" s="1"/>
  <c r="AL105" i="4" a="1"/>
  <c r="AL105" i="4" s="1"/>
  <c r="AE105" i="4"/>
  <c r="AI337" i="4" a="1"/>
  <c r="AI337" i="4" s="1"/>
  <c r="AM337" i="4" a="1"/>
  <c r="AM337" i="4" s="1"/>
  <c r="AF337" i="4"/>
  <c r="AE710" i="4"/>
  <c r="AH710" i="4" a="1"/>
  <c r="AH710" i="4" s="1"/>
  <c r="AL710" i="4" a="1"/>
  <c r="AL710" i="4" s="1"/>
  <c r="AI340" i="4" a="1"/>
  <c r="AI340" i="4" s="1"/>
  <c r="AM340" i="4" a="1"/>
  <c r="AM340" i="4" s="1"/>
  <c r="AF340" i="4"/>
  <c r="AE912" i="4"/>
  <c r="AH912" i="4" a="1"/>
  <c r="AH912" i="4" s="1"/>
  <c r="AL912" i="4" a="1"/>
  <c r="AL912" i="4" s="1"/>
  <c r="AJ2719" i="4" a="1"/>
  <c r="AJ2719" i="4" s="1"/>
  <c r="AN2719" i="4" a="1"/>
  <c r="AN2719" i="4" s="1"/>
  <c r="AE284" i="4"/>
  <c r="AH284" i="4" a="1"/>
  <c r="AH284" i="4" s="1"/>
  <c r="AL284" i="4" a="1"/>
  <c r="AL284" i="4" s="1"/>
  <c r="AE1847" i="4"/>
  <c r="AH1847" i="4" a="1"/>
  <c r="AH1847" i="4" s="1"/>
  <c r="AL1847" i="4" a="1"/>
  <c r="AL1847" i="4" s="1"/>
  <c r="AJ828" i="4" a="1"/>
  <c r="AJ828" i="4" s="1"/>
  <c r="AN828" i="4" a="1"/>
  <c r="AN828" i="4" s="1"/>
  <c r="AI827" i="4" a="1"/>
  <c r="AI827" i="4" s="1"/>
  <c r="AM827" i="4" a="1"/>
  <c r="AM827" i="4" s="1"/>
  <c r="AF827" i="4"/>
  <c r="AE368" i="4"/>
  <c r="AH368" i="4" a="1"/>
  <c r="AH368" i="4" s="1"/>
  <c r="AL368" i="4" a="1"/>
  <c r="AL368" i="4" s="1"/>
  <c r="AI79" i="4" a="1"/>
  <c r="AI79" i="4" s="1"/>
  <c r="AM79" i="4" a="1"/>
  <c r="AM79" i="4" s="1"/>
  <c r="AF79" i="4"/>
  <c r="AH242" i="4" a="1"/>
  <c r="AH242" i="4" s="1"/>
  <c r="AL242" i="4" a="1"/>
  <c r="AL242" i="4" s="1"/>
  <c r="AE242" i="4"/>
  <c r="AH345" i="4" a="1"/>
  <c r="AH345" i="4" s="1"/>
  <c r="AL345" i="4" a="1"/>
  <c r="AL345" i="4" s="1"/>
  <c r="AE345" i="4"/>
  <c r="AH97" i="4" a="1"/>
  <c r="AH97" i="4" s="1"/>
  <c r="AL97" i="4" a="1"/>
  <c r="AL97" i="4" s="1"/>
  <c r="AE97" i="4"/>
  <c r="AH78" i="4" a="1"/>
  <c r="AH78" i="4" s="1"/>
  <c r="AL78" i="4" a="1"/>
  <c r="AL78" i="4" s="1"/>
  <c r="AE78" i="4"/>
  <c r="AH292" i="4" a="1"/>
  <c r="AH292" i="4" s="1"/>
  <c r="AL292" i="4" a="1"/>
  <c r="AL292" i="4" s="1"/>
  <c r="AE292" i="4"/>
  <c r="AH288" i="4" a="1"/>
  <c r="AH288" i="4" s="1"/>
  <c r="AL288" i="4" a="1"/>
  <c r="AL288" i="4" s="1"/>
  <c r="AE288" i="4"/>
  <c r="AH350" i="4" a="1"/>
  <c r="AH350" i="4" s="1"/>
  <c r="AL350" i="4" a="1"/>
  <c r="AL350" i="4" s="1"/>
  <c r="AE350" i="4"/>
  <c r="AH874" i="4" a="1"/>
  <c r="AH874" i="4" s="1"/>
  <c r="AL874" i="4" a="1"/>
  <c r="AL874" i="4" s="1"/>
  <c r="AE874" i="4"/>
  <c r="AH233" i="4" a="1"/>
  <c r="AH233" i="4" s="1"/>
  <c r="AL233" i="4" a="1"/>
  <c r="AL233" i="4" s="1"/>
  <c r="AE233" i="4"/>
  <c r="AI326" i="4" a="1"/>
  <c r="AI326" i="4" s="1"/>
  <c r="AM326" i="4" a="1"/>
  <c r="AM326" i="4" s="1"/>
  <c r="AF326" i="4"/>
  <c r="AI823" i="4" a="1"/>
  <c r="AI823" i="4" s="1"/>
  <c r="AM823" i="4" a="1"/>
  <c r="AM823" i="4" s="1"/>
  <c r="AF823" i="4"/>
  <c r="AE679" i="4"/>
  <c r="AH679" i="4" a="1"/>
  <c r="AH679" i="4" s="1"/>
  <c r="AL679" i="4" a="1"/>
  <c r="AL679" i="4" s="1"/>
  <c r="AJ60" i="4" a="1"/>
  <c r="AJ60" i="4" s="1"/>
  <c r="AN60" i="4" a="1"/>
  <c r="AN60" i="4" s="1"/>
  <c r="AN211" i="4" a="1"/>
  <c r="AN211" i="4" s="1"/>
  <c r="AJ211" i="4" a="1"/>
  <c r="AJ211" i="4" s="1"/>
  <c r="AE262" i="4"/>
  <c r="AH262" i="4" a="1"/>
  <c r="AH262" i="4" s="1"/>
  <c r="AL262" i="4" a="1"/>
  <c r="AL262" i="4" s="1"/>
  <c r="AI838" i="4" a="1"/>
  <c r="AI838" i="4" s="1"/>
  <c r="AM838" i="4" a="1"/>
  <c r="AM838" i="4" s="1"/>
  <c r="AF838" i="4"/>
  <c r="AJ695" i="4" a="1"/>
  <c r="AJ695" i="4" s="1"/>
  <c r="AN695" i="4" a="1"/>
  <c r="AN695" i="4" s="1"/>
  <c r="AE209" i="4"/>
  <c r="AH209" i="4" a="1"/>
  <c r="AH209" i="4" s="1"/>
  <c r="AL209" i="4" a="1"/>
  <c r="AL209" i="4" s="1"/>
  <c r="AJ277" i="4" a="1"/>
  <c r="AJ277" i="4" s="1"/>
  <c r="AN277" i="4" a="1"/>
  <c r="AN277" i="4" s="1"/>
  <c r="AN856" i="4" a="1"/>
  <c r="AN856" i="4" s="1"/>
  <c r="AJ856" i="4" a="1"/>
  <c r="AJ856" i="4" s="1"/>
  <c r="AF220" i="4"/>
  <c r="AI220" i="4" a="1"/>
  <c r="AI220" i="4" s="1"/>
  <c r="AM220" i="4" a="1"/>
  <c r="AM220" i="4" s="1"/>
  <c r="AJ1750" i="4" a="1"/>
  <c r="AJ1750" i="4" s="1"/>
  <c r="AN1750" i="4" a="1"/>
  <c r="AN1750" i="4" s="1"/>
  <c r="AF1231" i="4"/>
  <c r="AI1231" i="4" a="1"/>
  <c r="AI1231" i="4" s="1"/>
  <c r="AM1231" i="4" a="1"/>
  <c r="AM1231" i="4" s="1"/>
  <c r="AF1181" i="4"/>
  <c r="AI2677" i="4" a="1"/>
  <c r="AI2677" i="4" s="1"/>
  <c r="AM2677" i="4" a="1"/>
  <c r="AM2677" i="4" s="1"/>
  <c r="AF2677" i="4"/>
  <c r="AI1175" i="4" a="1"/>
  <c r="AI1175" i="4" s="1"/>
  <c r="AM1175" i="4" a="1"/>
  <c r="AM1175" i="4" s="1"/>
  <c r="AF1175" i="4"/>
  <c r="AN1173" i="4" a="1"/>
  <c r="AN1173" i="4" s="1"/>
  <c r="AJ1173" i="4" a="1"/>
  <c r="AJ1173" i="4" s="1"/>
  <c r="AF2836" i="4"/>
  <c r="AI2836" i="4" a="1"/>
  <c r="AI2836" i="4" s="1"/>
  <c r="AM2836" i="4" a="1"/>
  <c r="AM2836" i="4" s="1"/>
  <c r="AE2727" i="4"/>
  <c r="AH2727" i="4" a="1"/>
  <c r="AH2727" i="4" s="1"/>
  <c r="AL2727" i="4" a="1"/>
  <c r="AL2727" i="4" s="1"/>
  <c r="AJ834" i="4" a="1"/>
  <c r="AJ834" i="4" s="1"/>
  <c r="AN834" i="4" a="1"/>
  <c r="AN834" i="4" s="1"/>
  <c r="AN94" i="4" a="1"/>
  <c r="AN94" i="4" s="1"/>
  <c r="AJ94" i="4" a="1"/>
  <c r="AJ94" i="4" s="1"/>
  <c r="AI2730" i="4" a="1"/>
  <c r="AI2730" i="4" s="1"/>
  <c r="AM2730" i="4" a="1"/>
  <c r="AM2730" i="4" s="1"/>
  <c r="AF2730" i="4"/>
  <c r="AE391" i="4"/>
  <c r="AH391" i="4" a="1"/>
  <c r="AH391" i="4" s="1"/>
  <c r="AL391" i="4" a="1"/>
  <c r="AL391" i="4" s="1"/>
  <c r="AE1746" i="4"/>
  <c r="AH1746" i="4" a="1"/>
  <c r="AH1746" i="4" s="1"/>
  <c r="AL1746" i="4" a="1"/>
  <c r="AL1746" i="4" s="1"/>
  <c r="AI1735" i="4" a="1"/>
  <c r="AI1735" i="4" s="1"/>
  <c r="AM1735" i="4" a="1"/>
  <c r="AM1735" i="4" s="1"/>
  <c r="AF1735" i="4"/>
  <c r="AE226" i="4"/>
  <c r="AH226" i="4" a="1"/>
  <c r="AH226" i="4" s="1"/>
  <c r="AL226" i="4" a="1"/>
  <c r="AL226" i="4" s="1"/>
  <c r="AE1753" i="4"/>
  <c r="AH1753" i="4" a="1"/>
  <c r="AH1753" i="4" s="1"/>
  <c r="AL1753" i="4" a="1"/>
  <c r="AL1753" i="4" s="1"/>
  <c r="AI1212" i="4" a="1"/>
  <c r="AI1212" i="4" s="1"/>
  <c r="AM1212" i="4" a="1"/>
  <c r="AM1212" i="4" s="1"/>
  <c r="AF1212" i="4"/>
  <c r="AI1178" i="4" a="1"/>
  <c r="AI1178" i="4" s="1"/>
  <c r="AF1178" i="4"/>
  <c r="AM1178" i="4" a="1"/>
  <c r="AM1178" i="4" s="1"/>
  <c r="AJ682" i="4" a="1"/>
  <c r="AJ682" i="4" s="1"/>
  <c r="AN682" i="4" a="1"/>
  <c r="AN682" i="4" s="1"/>
  <c r="AJ2692" i="4" a="1"/>
  <c r="AJ2692" i="4" s="1"/>
  <c r="AN2692" i="4" a="1"/>
  <c r="AN2692" i="4" s="1"/>
  <c r="AE1706" i="4"/>
  <c r="AH1706" i="4" a="1"/>
  <c r="AH1706" i="4" s="1"/>
  <c r="AL1706" i="4" a="1"/>
  <c r="AL1706" i="4" s="1"/>
  <c r="AH1745" i="4" a="1"/>
  <c r="AH1745" i="4" s="1"/>
  <c r="AL1745" i="4" a="1"/>
  <c r="AL1745" i="4" s="1"/>
  <c r="AE1745" i="4"/>
  <c r="AL686" i="4" a="1"/>
  <c r="AL686" i="4" s="1"/>
  <c r="AE686" i="4"/>
  <c r="AH686" i="4" a="1"/>
  <c r="AH686" i="4" s="1"/>
  <c r="AI111" i="4" a="1"/>
  <c r="AI111" i="4" s="1"/>
  <c r="AM111" i="4" a="1"/>
  <c r="AM111" i="4" s="1"/>
  <c r="AF111" i="4"/>
  <c r="AF1171" i="4"/>
  <c r="AI1171" i="4" a="1"/>
  <c r="AI1171" i="4" s="1"/>
  <c r="AM1171" i="4" a="1"/>
  <c r="AM1171" i="4" s="1"/>
  <c r="AL2507" i="4" a="1"/>
  <c r="AL2507" i="4" s="1"/>
  <c r="AH2507" i="4" a="1"/>
  <c r="AH2507" i="4" s="1"/>
  <c r="AE2507" i="4"/>
  <c r="AM2743" i="4" a="1"/>
  <c r="AM2743" i="4" s="1"/>
  <c r="AI2743" i="4" a="1"/>
  <c r="AI2743" i="4" s="1"/>
  <c r="AF2743" i="4"/>
  <c r="AJ2745" i="4" a="1"/>
  <c r="AJ2745" i="4" s="1"/>
  <c r="AN2745" i="4" a="1"/>
  <c r="AN2745" i="4" s="1"/>
  <c r="AI1981" i="4" a="1"/>
  <c r="AI1981" i="4" s="1"/>
  <c r="AM1981" i="4" a="1"/>
  <c r="AM1981" i="4" s="1"/>
  <c r="AF1981" i="4"/>
  <c r="AH2144" i="4" a="1"/>
  <c r="AH2144" i="4" s="1"/>
  <c r="AL2144" i="4" a="1"/>
  <c r="AL2144" i="4" s="1"/>
  <c r="AE2144" i="4"/>
  <c r="AI648" i="4" a="1"/>
  <c r="AI648" i="4" s="1"/>
  <c r="AF120" i="4"/>
  <c r="AI120" i="4" a="1"/>
  <c r="AI120" i="4" s="1"/>
  <c r="AM120" i="4" a="1"/>
  <c r="AM120" i="4" s="1"/>
  <c r="AF1988" i="4"/>
  <c r="AM1988" i="4" a="1"/>
  <c r="AM1988" i="4" s="1"/>
  <c r="AI1988" i="4" a="1"/>
  <c r="AI1988" i="4" s="1"/>
  <c r="AI2755" i="4" a="1"/>
  <c r="AI2755" i="4" s="1"/>
  <c r="AE2225" i="4"/>
  <c r="AH2225" i="4" a="1"/>
  <c r="AH2225" i="4" s="1"/>
  <c r="AL2225" i="4" a="1"/>
  <c r="AL2225" i="4" s="1"/>
  <c r="AE1994" i="4"/>
  <c r="AL1994" i="4" a="1"/>
  <c r="AL1994" i="4" s="1"/>
  <c r="AH1994" i="4" a="1"/>
  <c r="AH1994" i="4" s="1"/>
  <c r="AJ2773" i="4" a="1"/>
  <c r="AJ2773" i="4" s="1"/>
  <c r="AN2773" i="4" a="1"/>
  <c r="AN2773" i="4" s="1"/>
  <c r="AJ1995" i="4" a="1"/>
  <c r="AJ1995" i="4" s="1"/>
  <c r="AN1995" i="4" a="1"/>
  <c r="AN1995" i="4" s="1"/>
  <c r="AL2188" i="4" a="1"/>
  <c r="AL2188" i="4" s="1"/>
  <c r="AE2188" i="4"/>
  <c r="AH2188" i="4" a="1"/>
  <c r="AH2188" i="4" s="1"/>
  <c r="AI102" i="4" a="1"/>
  <c r="AI102" i="4" s="1"/>
  <c r="AM102" i="4" a="1"/>
  <c r="AM102" i="4" s="1"/>
  <c r="AF102" i="4"/>
  <c r="AE1740" i="4"/>
  <c r="AH1740" i="4" a="1"/>
  <c r="AH1740" i="4" s="1"/>
  <c r="AL1740" i="4" a="1"/>
  <c r="AL1740" i="4" s="1"/>
  <c r="AE2750" i="4"/>
  <c r="AL2750" i="4" a="1"/>
  <c r="AL2750" i="4" s="1"/>
  <c r="AH2750" i="4" a="1"/>
  <c r="AH2750" i="4" s="1"/>
  <c r="AJ2009" i="4" a="1"/>
  <c r="AJ2009" i="4" s="1"/>
  <c r="AN2009" i="4" a="1"/>
  <c r="AN2009" i="4" s="1"/>
  <c r="AE1997" i="4"/>
  <c r="AH1997" i="4" a="1"/>
  <c r="AH1997" i="4" s="1"/>
  <c r="AL1997" i="4" a="1"/>
  <c r="AL1997" i="4" s="1"/>
  <c r="AI2205" i="4" a="1"/>
  <c r="AI2205" i="4" s="1"/>
  <c r="AM2205" i="4" a="1"/>
  <c r="AM2205" i="4" s="1"/>
  <c r="AF2205" i="4"/>
  <c r="AI2815" i="4" a="1"/>
  <c r="AI2815" i="4" s="1"/>
  <c r="AM2815" i="4" a="1"/>
  <c r="AM2815" i="4" s="1"/>
  <c r="AF2815" i="4"/>
  <c r="AI2223" i="4" a="1"/>
  <c r="AI2223" i="4" s="1"/>
  <c r="AM2223" i="4" a="1"/>
  <c r="AM2223" i="4" s="1"/>
  <c r="AF2223" i="4"/>
  <c r="AJ650" i="4" a="1"/>
  <c r="AJ650" i="4" s="1"/>
  <c r="AN650" i="4" a="1"/>
  <c r="AN650" i="4" s="1"/>
  <c r="AE793" i="4"/>
  <c r="AH793" i="4" a="1"/>
  <c r="AH793" i="4" s="1"/>
  <c r="AL793" i="4" a="1"/>
  <c r="AL793" i="4" s="1"/>
  <c r="AI2539" i="4" a="1"/>
  <c r="AI2539" i="4" s="1"/>
  <c r="AM2539" i="4" a="1"/>
  <c r="AM2539" i="4" s="1"/>
  <c r="AF2539" i="4"/>
  <c r="AI2534" i="4" a="1"/>
  <c r="AI2534" i="4" s="1"/>
  <c r="AM2534" i="4" a="1"/>
  <c r="AM2534" i="4" s="1"/>
  <c r="AF2534" i="4"/>
  <c r="AI2264" i="4" a="1"/>
  <c r="AI2264" i="4" s="1"/>
  <c r="AM2264" i="4" a="1"/>
  <c r="AM2264" i="4" s="1"/>
  <c r="AF2264" i="4"/>
  <c r="AI2237" i="4" a="1"/>
  <c r="AI2237" i="4" s="1"/>
  <c r="AM2237" i="4" a="1"/>
  <c r="AM2237" i="4" s="1"/>
  <c r="AF2237" i="4"/>
  <c r="AI207" i="4" a="1"/>
  <c r="AI207" i="4" s="1"/>
  <c r="AF207" i="4"/>
  <c r="AI2633" i="4" a="1"/>
  <c r="AI2633" i="4" s="1"/>
  <c r="AM2633" i="4" a="1"/>
  <c r="AM2633" i="4" s="1"/>
  <c r="AF2633" i="4"/>
  <c r="AE2199" i="4"/>
  <c r="AH2199" i="4" a="1"/>
  <c r="AH2199" i="4" s="1"/>
  <c r="AL2199" i="4" a="1"/>
  <c r="AL2199" i="4" s="1"/>
  <c r="AJ2155" i="4" a="1"/>
  <c r="AJ2155" i="4" s="1"/>
  <c r="AN2155" i="4" a="1"/>
  <c r="AN2155" i="4" s="1"/>
  <c r="AF2259" i="4"/>
  <c r="AI2259" i="4" a="1"/>
  <c r="AI2259" i="4" s="1"/>
  <c r="AM2259" i="4" a="1"/>
  <c r="AM2259" i="4" s="1"/>
  <c r="AM2653" i="4" a="1"/>
  <c r="AM2653" i="4" s="1"/>
  <c r="AI2653" i="4" a="1"/>
  <c r="AI2653" i="4" s="1"/>
  <c r="AF2653" i="4"/>
  <c r="AJ2248" i="4" a="1"/>
  <c r="AJ2248" i="4" s="1"/>
  <c r="AN2248" i="4" a="1"/>
  <c r="AN2248" i="4" s="1"/>
  <c r="AF2228" i="4"/>
  <c r="AI2228" i="4" a="1"/>
  <c r="AI2228" i="4" s="1"/>
  <c r="AM2228" i="4" a="1"/>
  <c r="AM2228" i="4" s="1"/>
  <c r="AJ2573" i="4" a="1"/>
  <c r="AJ2573" i="4" s="1"/>
  <c r="AN2573" i="4" a="1"/>
  <c r="AN2573" i="4" s="1"/>
  <c r="AF2604" i="4"/>
  <c r="AI2604" i="4" a="1"/>
  <c r="AI2604" i="4" s="1"/>
  <c r="AM2604" i="4" a="1"/>
  <c r="AM2604" i="4" s="1"/>
  <c r="AJ2160" i="4" a="1"/>
  <c r="AJ2160" i="4" s="1"/>
  <c r="AN2160" i="4" a="1"/>
  <c r="AN2160" i="4" s="1"/>
  <c r="AI2420" i="4" a="1"/>
  <c r="AI2420" i="4" s="1"/>
  <c r="AM2420" i="4" a="1"/>
  <c r="AM2420" i="4" s="1"/>
  <c r="AF2420" i="4"/>
  <c r="AI2250" i="4" a="1"/>
  <c r="AI2250" i="4" s="1"/>
  <c r="AM2250" i="4" a="1"/>
  <c r="AM2250" i="4" s="1"/>
  <c r="AF2250" i="4"/>
  <c r="AE2003" i="4"/>
  <c r="AH2003" i="4" a="1"/>
  <c r="AH2003" i="4" s="1"/>
  <c r="AL2003" i="4" a="1"/>
  <c r="AL2003" i="4" s="1"/>
  <c r="AE2138" i="4"/>
  <c r="AH2138" i="4" a="1"/>
  <c r="AH2138" i="4" s="1"/>
  <c r="AL2138" i="4" a="1"/>
  <c r="AL2138" i="4" s="1"/>
  <c r="AI2018" i="4" a="1"/>
  <c r="AI2018" i="4" s="1"/>
  <c r="AM2018" i="4" a="1"/>
  <c r="AM2018" i="4" s="1"/>
  <c r="AF2018" i="4"/>
  <c r="AF2642" i="4"/>
  <c r="AI2642" i="4" a="1"/>
  <c r="AI2642" i="4" s="1"/>
  <c r="AM2642" i="4" a="1"/>
  <c r="AM2642" i="4" s="1"/>
  <c r="AE2538" i="4"/>
  <c r="AH2538" i="4" a="1"/>
  <c r="AH2538" i="4" s="1"/>
  <c r="AL2538" i="4" a="1"/>
  <c r="AL2538" i="4" s="1"/>
  <c r="AH2085" i="4" a="1"/>
  <c r="AH2085" i="4" s="1"/>
  <c r="AL2085" i="4" a="1"/>
  <c r="AL2085" i="4" s="1"/>
  <c r="AE2085" i="4"/>
  <c r="AM2028" i="4" a="1"/>
  <c r="AM2028" i="4" s="1"/>
  <c r="AI2028" i="4" a="1"/>
  <c r="AI2028" i="4" s="1"/>
  <c r="AF2028" i="4"/>
  <c r="AN2267" i="4" a="1"/>
  <c r="AN2267" i="4" s="1"/>
  <c r="AJ2267" i="4" a="1"/>
  <c r="AJ2267" i="4" s="1"/>
  <c r="AF2589" i="4"/>
  <c r="AM2589" i="4" a="1"/>
  <c r="AM2589" i="4" s="1"/>
  <c r="AI2589" i="4" a="1"/>
  <c r="AI2589" i="4" s="1"/>
  <c r="AI2823" i="4" a="1"/>
  <c r="AI2823" i="4" s="1"/>
  <c r="AM2823" i="4" a="1"/>
  <c r="AM2823" i="4" s="1"/>
  <c r="AF2823" i="4"/>
  <c r="AF2562" i="4"/>
  <c r="AI2562" i="4" a="1"/>
  <c r="AI2562" i="4" s="1"/>
  <c r="AM2562" i="4" a="1"/>
  <c r="AM2562" i="4" s="1"/>
  <c r="AH2117" i="4" a="1"/>
  <c r="AH2117" i="4" s="1"/>
  <c r="AL2117" i="4" a="1"/>
  <c r="AL2117" i="4" s="1"/>
  <c r="AE2117" i="4"/>
  <c r="AI2443" i="4" a="1"/>
  <c r="AI2443" i="4" s="1"/>
  <c r="AM2443" i="4" a="1"/>
  <c r="AM2443" i="4" s="1"/>
  <c r="AF2443" i="4"/>
  <c r="AJ2002" i="4" a="1"/>
  <c r="AJ2002" i="4" s="1"/>
  <c r="AN2002" i="4" a="1"/>
  <c r="AN2002" i="4" s="1"/>
  <c r="AJ2581" i="4" a="1"/>
  <c r="AJ2581" i="4" s="1"/>
  <c r="AN2581" i="4" a="1"/>
  <c r="AN2581" i="4" s="1"/>
  <c r="AI2620" i="4" a="1"/>
  <c r="AI2620" i="4" s="1"/>
  <c r="AM2620" i="4" a="1"/>
  <c r="AM2620" i="4" s="1"/>
  <c r="AF2620" i="4"/>
  <c r="AJ4" i="4" a="1"/>
  <c r="AJ4" i="4" s="1"/>
  <c r="AN4" i="4" a="1"/>
  <c r="AN4" i="4" s="1"/>
  <c r="AI2294" i="4" a="1"/>
  <c r="AI2294" i="4" s="1"/>
  <c r="AM2294" i="4" a="1"/>
  <c r="AM2294" i="4" s="1"/>
  <c r="AF2294" i="4"/>
  <c r="AJ2524" i="4" a="1"/>
  <c r="AJ2524" i="4" s="1"/>
  <c r="AN2524" i="4" a="1"/>
  <c r="AN2524" i="4" s="1"/>
  <c r="AF2605" i="4"/>
  <c r="AI2605" i="4" a="1"/>
  <c r="AI2605" i="4" s="1"/>
  <c r="AM2605" i="4" a="1"/>
  <c r="AM2605" i="4" s="1"/>
  <c r="AL2434" i="4" a="1"/>
  <c r="AL2434" i="4" s="1"/>
  <c r="AH2434" i="4" a="1"/>
  <c r="AH2434" i="4" s="1"/>
  <c r="AE2434" i="4"/>
  <c r="AI2359" i="4" a="1"/>
  <c r="AI2359" i="4" s="1"/>
  <c r="AM2359" i="4" a="1"/>
  <c r="AM2359" i="4" s="1"/>
  <c r="AF2359" i="4"/>
  <c r="AI2473" i="4" a="1"/>
  <c r="AI2473" i="4" s="1"/>
  <c r="AM2473" i="4" a="1"/>
  <c r="AM2473" i="4" s="1"/>
  <c r="AF2473" i="4"/>
  <c r="AI1053" i="4" a="1"/>
  <c r="AI1053" i="4" s="1"/>
  <c r="AM1053" i="4" a="1"/>
  <c r="AM1053" i="4" s="1"/>
  <c r="AF1053" i="4"/>
  <c r="AI804" i="4" a="1"/>
  <c r="AI804" i="4" s="1"/>
  <c r="AM804" i="4" a="1"/>
  <c r="AM804" i="4" s="1"/>
  <c r="AF804" i="4"/>
  <c r="AJ2617" i="4" a="1"/>
  <c r="AJ2617" i="4" s="1"/>
  <c r="AN2617" i="4" a="1"/>
  <c r="AN2617" i="4" s="1"/>
  <c r="AJ2278" i="4" a="1"/>
  <c r="AJ2278" i="4" s="1"/>
  <c r="AN2278" i="4" a="1"/>
  <c r="AN2278" i="4" s="1"/>
  <c r="AF2355" i="4"/>
  <c r="AI2355" i="4" a="1"/>
  <c r="AI2355" i="4" s="1"/>
  <c r="AM2355" i="4" a="1"/>
  <c r="AM2355" i="4" s="1"/>
  <c r="AF2304" i="4"/>
  <c r="AI2304" i="4" a="1"/>
  <c r="AI2304" i="4" s="1"/>
  <c r="AM2304" i="4" a="1"/>
  <c r="AM2304" i="4" s="1"/>
  <c r="AF2124" i="4"/>
  <c r="AI2124" i="4" a="1"/>
  <c r="AI2124" i="4" s="1"/>
  <c r="AM2124" i="4" a="1"/>
  <c r="AM2124" i="4" s="1"/>
  <c r="AJ400" i="4" a="1"/>
  <c r="AJ400" i="4" s="1"/>
  <c r="AN400" i="4" a="1"/>
  <c r="AN400" i="4" s="1"/>
  <c r="AI2357" i="4" a="1"/>
  <c r="AI2357" i="4" s="1"/>
  <c r="AM2357" i="4" a="1"/>
  <c r="AM2357" i="4" s="1"/>
  <c r="AF2357" i="4"/>
  <c r="AE2327" i="4"/>
  <c r="AH2327" i="4" a="1"/>
  <c r="AH2327" i="4" s="1"/>
  <c r="AL2327" i="4" a="1"/>
  <c r="AL2327" i="4" s="1"/>
  <c r="AJ2130" i="4" a="1"/>
  <c r="AJ2130" i="4" s="1"/>
  <c r="AN2130" i="4" a="1"/>
  <c r="AN2130" i="4" s="1"/>
  <c r="AN729" i="4" a="1"/>
  <c r="AN729" i="4" s="1"/>
  <c r="AJ729" i="4" a="1"/>
  <c r="AJ729" i="4" s="1"/>
  <c r="AE2125" i="4"/>
  <c r="AH2125" i="4" a="1"/>
  <c r="AH2125" i="4" s="1"/>
  <c r="AL2125" i="4" a="1"/>
  <c r="AL2125" i="4" s="1"/>
  <c r="AJ2393" i="4" a="1"/>
  <c r="AJ2393" i="4" s="1"/>
  <c r="AN2393" i="4" a="1"/>
  <c r="AN2393" i="4" s="1"/>
  <c r="AF2136" i="4"/>
  <c r="AI2136" i="4" a="1"/>
  <c r="AI2136" i="4" s="1"/>
  <c r="AM2136" i="4" a="1"/>
  <c r="AM2136" i="4" s="1"/>
  <c r="AJ2292" i="4" a="1"/>
  <c r="AJ2292" i="4" s="1"/>
  <c r="AN2292" i="4" a="1"/>
  <c r="AN2292" i="4" s="1"/>
  <c r="AE2073" i="4"/>
  <c r="AH2073" i="4" a="1"/>
  <c r="AH2073" i="4" s="1"/>
  <c r="AL2073" i="4" a="1"/>
  <c r="AL2073" i="4" s="1"/>
  <c r="AE637" i="4"/>
  <c r="AH637" i="4" a="1"/>
  <c r="AH637" i="4" s="1"/>
  <c r="AL637" i="4" a="1"/>
  <c r="AL637" i="4" s="1"/>
  <c r="AE2089" i="4"/>
  <c r="AH2089" i="4" a="1"/>
  <c r="AH2089" i="4" s="1"/>
  <c r="AL2089" i="4" a="1"/>
  <c r="AL2089" i="4" s="1"/>
  <c r="AN2142" i="4" a="1"/>
  <c r="AN2142" i="4" s="1"/>
  <c r="AJ2142" i="4" a="1"/>
  <c r="AJ2142" i="4" s="1"/>
  <c r="AN2401" i="4" a="1"/>
  <c r="AN2401" i="4" s="1"/>
  <c r="AJ2401" i="4" a="1"/>
  <c r="AJ2401" i="4" s="1"/>
  <c r="AN2041" i="4" a="1"/>
  <c r="AN2041" i="4" s="1"/>
  <c r="AJ2041" i="4" a="1"/>
  <c r="AJ2041" i="4" s="1"/>
  <c r="AN1401" i="4" a="1"/>
  <c r="AN1401" i="4" s="1"/>
  <c r="AJ1401" i="4" a="1"/>
  <c r="AJ1401" i="4" s="1"/>
  <c r="AN160" i="4" a="1"/>
  <c r="AN160" i="4" s="1"/>
  <c r="AJ160" i="4" a="1"/>
  <c r="AJ160" i="4" s="1"/>
  <c r="AI1051" i="4" a="1"/>
  <c r="AI1051" i="4" s="1"/>
  <c r="AM1051" i="4" a="1"/>
  <c r="AM1051" i="4" s="1"/>
  <c r="AF1051" i="4"/>
  <c r="AE2302" i="4"/>
  <c r="AH2302" i="4" a="1"/>
  <c r="AH2302" i="4" s="1"/>
  <c r="AL2302" i="4" a="1"/>
  <c r="AL2302" i="4" s="1"/>
  <c r="AE2416" i="4"/>
  <c r="AH2416" i="4" a="1"/>
  <c r="AH2416" i="4" s="1"/>
  <c r="AL2416" i="4" a="1"/>
  <c r="AL2416" i="4" s="1"/>
  <c r="AI2371" i="4" a="1"/>
  <c r="AI2371" i="4" s="1"/>
  <c r="AM2371" i="4" a="1"/>
  <c r="AM2371" i="4" s="1"/>
  <c r="AF2371" i="4"/>
  <c r="AF2330" i="4"/>
  <c r="AI2330" i="4" a="1"/>
  <c r="AI2330" i="4" s="1"/>
  <c r="AM2330" i="4" a="1"/>
  <c r="AM2330" i="4" s="1"/>
  <c r="AI2055" i="4" a="1"/>
  <c r="AI2055" i="4" s="1"/>
  <c r="AM2055" i="4" a="1"/>
  <c r="AM2055" i="4" s="1"/>
  <c r="AF2055" i="4"/>
  <c r="AE2479" i="4"/>
  <c r="AH2479" i="4" a="1"/>
  <c r="AH2479" i="4" s="1"/>
  <c r="AL2479" i="4" a="1"/>
  <c r="AL2479" i="4" s="1"/>
  <c r="AJ1694" i="4" a="1"/>
  <c r="AJ1694" i="4" s="1"/>
  <c r="AN1694" i="4" a="1"/>
  <c r="AN1694" i="4" s="1"/>
  <c r="AN2064" i="4" a="1"/>
  <c r="AN2064" i="4" s="1"/>
  <c r="AJ2064" i="4" a="1"/>
  <c r="AJ2064" i="4" s="1"/>
  <c r="AF453" i="4"/>
  <c r="AI453" i="4" a="1"/>
  <c r="AI453" i="4" s="1"/>
  <c r="AM453" i="4" a="1"/>
  <c r="AM453" i="4" s="1"/>
  <c r="AE487" i="4"/>
  <c r="AL487" i="4" a="1"/>
  <c r="AL487" i="4" s="1"/>
  <c r="AH487" i="4" a="1"/>
  <c r="AH487" i="4" s="1"/>
  <c r="AJ611" i="4" a="1"/>
  <c r="AJ611" i="4" s="1"/>
  <c r="AN611" i="4" a="1"/>
  <c r="AN611" i="4" s="1"/>
  <c r="AH1030" i="4" a="1"/>
  <c r="AH1030" i="4" s="1"/>
  <c r="AL1030" i="4" a="1"/>
  <c r="AL1030" i="4" s="1"/>
  <c r="AE1030" i="4"/>
  <c r="AJ471" i="4" a="1"/>
  <c r="AJ471" i="4" s="1"/>
  <c r="AN471" i="4" a="1"/>
  <c r="AN471" i="4" s="1"/>
  <c r="AI1425" i="4" a="1"/>
  <c r="AI1425" i="4" s="1"/>
  <c r="AM1425" i="4" a="1"/>
  <c r="AM1425" i="4" s="1"/>
  <c r="AF1425" i="4"/>
  <c r="AF1097" i="4"/>
  <c r="AI1097" i="4" a="1"/>
  <c r="AI1097" i="4" s="1"/>
  <c r="AM1097" i="4" a="1"/>
  <c r="AM1097" i="4" s="1"/>
  <c r="AI1630" i="4" a="1"/>
  <c r="AI1630" i="4" s="1"/>
  <c r="AM1630" i="4" a="1"/>
  <c r="AM1630" i="4" s="1"/>
  <c r="AF1630" i="4"/>
  <c r="AE1423" i="4"/>
  <c r="AH1423" i="4" a="1"/>
  <c r="AH1423" i="4" s="1"/>
  <c r="AL1423" i="4" a="1"/>
  <c r="AL1423" i="4" s="1"/>
  <c r="AH1597" i="4" a="1"/>
  <c r="AH1597" i="4" s="1"/>
  <c r="AL1597" i="4" a="1"/>
  <c r="AL1597" i="4" s="1"/>
  <c r="AE1597" i="4"/>
  <c r="AI1623" i="4" a="1"/>
  <c r="AI1623" i="4" s="1"/>
  <c r="AM1623" i="4" a="1"/>
  <c r="AM1623" i="4" s="1"/>
  <c r="AF1623" i="4"/>
  <c r="AI1575" i="4" a="1"/>
  <c r="AI1575" i="4" s="1"/>
  <c r="AM1575" i="4" a="1"/>
  <c r="AM1575" i="4" s="1"/>
  <c r="AF1575" i="4"/>
  <c r="AJ1441" i="4" a="1"/>
  <c r="AJ1441" i="4" s="1"/>
  <c r="AN1441" i="4" a="1"/>
  <c r="AN1441" i="4" s="1"/>
  <c r="AI2681" i="4" a="1"/>
  <c r="AI2681" i="4" s="1"/>
  <c r="AM2681" i="4" a="1"/>
  <c r="AM2681" i="4" s="1"/>
  <c r="AF2681" i="4"/>
  <c r="AI1367" i="4" a="1"/>
  <c r="AI1367" i="4" s="1"/>
  <c r="AM1367" i="4" a="1"/>
  <c r="AM1367" i="4" s="1"/>
  <c r="AF1367" i="4"/>
  <c r="AI20" i="4" a="1"/>
  <c r="AI20" i="4" s="1"/>
  <c r="AM20" i="4" a="1"/>
  <c r="AM20" i="4" s="1"/>
  <c r="AF20" i="4"/>
  <c r="AE957" i="4"/>
  <c r="AL957" i="4" a="1"/>
  <c r="AL957" i="4" s="1"/>
  <c r="AH957" i="4" a="1"/>
  <c r="AH957" i="4" s="1"/>
  <c r="AE380" i="4"/>
  <c r="AH380" i="4" a="1"/>
  <c r="AH380" i="4" s="1"/>
  <c r="AL380" i="4" a="1"/>
  <c r="AL380" i="4" s="1"/>
  <c r="AH1834" i="4" a="1"/>
  <c r="AH1834" i="4" s="1"/>
  <c r="AL1834" i="4" a="1"/>
  <c r="AL1834" i="4" s="1"/>
  <c r="AE1834" i="4"/>
  <c r="AE1668" i="4"/>
  <c r="AH1668" i="4" a="1"/>
  <c r="AH1668" i="4" s="1"/>
  <c r="AL1668" i="4" a="1"/>
  <c r="AL1668" i="4" s="1"/>
  <c r="AF1934" i="4"/>
  <c r="AI1934" i="4" a="1"/>
  <c r="AI1934" i="4" s="1"/>
  <c r="AM1934" i="4" a="1"/>
  <c r="AM1934" i="4" s="1"/>
  <c r="AF1390" i="4"/>
  <c r="AI1390" i="4" a="1"/>
  <c r="AI1390" i="4" s="1"/>
  <c r="AM1390" i="4" a="1"/>
  <c r="AM1390" i="4" s="1"/>
  <c r="AF1709" i="4"/>
  <c r="AI1709" i="4" a="1"/>
  <c r="AI1709" i="4" s="1"/>
  <c r="AM1709" i="4" a="1"/>
  <c r="AM1709" i="4" s="1"/>
  <c r="AJ1337" i="4" a="1"/>
  <c r="AJ1337" i="4" s="1"/>
  <c r="AN1337" i="4" a="1"/>
  <c r="AN1337" i="4" s="1"/>
  <c r="AH290" i="4" a="1"/>
  <c r="AH290" i="4" s="1"/>
  <c r="AL290" i="4" a="1"/>
  <c r="AL290" i="4" s="1"/>
  <c r="AE290" i="4"/>
  <c r="AE1495" i="4"/>
  <c r="AH1495" i="4" a="1"/>
  <c r="AH1495" i="4" s="1"/>
  <c r="AL1495" i="4" a="1"/>
  <c r="AL1495" i="4" s="1"/>
  <c r="AN282" i="4" a="1"/>
  <c r="AN282" i="4" s="1"/>
  <c r="AF842" i="4"/>
  <c r="AM842" i="4" a="1"/>
  <c r="AM842" i="4" s="1"/>
  <c r="AI842" i="4" a="1"/>
  <c r="AI842" i="4" s="1"/>
  <c r="AI1755" i="4" a="1"/>
  <c r="AI1755" i="4" s="1"/>
  <c r="AM1755" i="4" a="1"/>
  <c r="AM1755" i="4" s="1"/>
  <c r="AF1755" i="4"/>
  <c r="AM2147" i="4" a="1"/>
  <c r="AM2147" i="4" s="1"/>
  <c r="AI2147" i="4" a="1"/>
  <c r="AI2147" i="4" s="1"/>
  <c r="AF2147" i="4"/>
  <c r="AI2010" i="4" a="1"/>
  <c r="AI2010" i="4" s="1"/>
  <c r="AM2010" i="4" a="1"/>
  <c r="AM2010" i="4" s="1"/>
  <c r="AF2010" i="4"/>
  <c r="AI2575" i="4" a="1"/>
  <c r="AI2575" i="4" s="1"/>
  <c r="AM2575" i="4" a="1"/>
  <c r="AM2575" i="4" s="1"/>
  <c r="AF2575" i="4"/>
  <c r="AF886" i="4"/>
  <c r="AM886" i="4" a="1"/>
  <c r="AM886" i="4" s="1"/>
  <c r="AI886" i="4" a="1"/>
  <c r="AI886" i="4" s="1"/>
  <c r="AF2768" i="4"/>
  <c r="AI2768" i="4" a="1"/>
  <c r="AI2768" i="4" s="1"/>
  <c r="AM2768" i="4" a="1"/>
  <c r="AM2768" i="4" s="1"/>
  <c r="AI2579" i="4" a="1"/>
  <c r="AI2579" i="4" s="1"/>
  <c r="AM2579" i="4" a="1"/>
  <c r="AM2579" i="4" s="1"/>
  <c r="AF2579" i="4"/>
  <c r="AN2306" i="4" a="1"/>
  <c r="AN2306" i="4" s="1"/>
  <c r="AI2481" i="4" a="1"/>
  <c r="AI2481" i="4" s="1"/>
  <c r="AM2481" i="4" a="1"/>
  <c r="AM2481" i="4" s="1"/>
  <c r="AF2481" i="4"/>
  <c r="AJ801" i="4" a="1"/>
  <c r="AJ801" i="4" s="1"/>
  <c r="AN801" i="4" a="1"/>
  <c r="AN801" i="4" s="1"/>
  <c r="AF1002" i="4"/>
  <c r="AI1002" i="4" a="1"/>
  <c r="AI1002" i="4" s="1"/>
  <c r="AM1002" i="4" a="1"/>
  <c r="AM1002" i="4" s="1"/>
  <c r="AI2846" i="4" a="1"/>
  <c r="AI2846" i="4" s="1"/>
  <c r="AM2846" i="4" a="1"/>
  <c r="AM2846" i="4" s="1"/>
  <c r="AF2846" i="4"/>
  <c r="AF1980" i="4"/>
  <c r="AI1980" i="4" a="1"/>
  <c r="AI1980" i="4" s="1"/>
  <c r="AM1980" i="4" a="1"/>
  <c r="AM1980" i="4" s="1"/>
  <c r="AF452" i="4"/>
  <c r="AM452" i="4" a="1"/>
  <c r="AM452" i="4" s="1"/>
  <c r="AI452" i="4" a="1"/>
  <c r="AI452" i="4" s="1"/>
  <c r="AM990" i="4" a="1"/>
  <c r="AM990" i="4" s="1"/>
  <c r="AF990" i="4"/>
  <c r="AI990" i="4" a="1"/>
  <c r="AI990" i="4" s="1"/>
  <c r="AH457" i="4" a="1"/>
  <c r="AH457" i="4" s="1"/>
  <c r="AL457" i="4" a="1"/>
  <c r="AL457" i="4" s="1"/>
  <c r="AE457" i="4"/>
  <c r="AN997" i="4" a="1"/>
  <c r="AN997" i="4" s="1"/>
  <c r="AJ997" i="4" a="1"/>
  <c r="AJ997" i="4" s="1"/>
  <c r="AE989" i="4"/>
  <c r="AL989" i="4" a="1"/>
  <c r="AL989" i="4" s="1"/>
  <c r="AH989" i="4" a="1"/>
  <c r="AH989" i="4" s="1"/>
  <c r="AH627" i="4" a="1"/>
  <c r="AH627" i="4" s="1"/>
  <c r="AL627" i="4" a="1"/>
  <c r="AL627" i="4" s="1"/>
  <c r="AE627" i="4"/>
  <c r="AE1077" i="4"/>
  <c r="AH1077" i="4" a="1"/>
  <c r="AH1077" i="4" s="1"/>
  <c r="AL1077" i="4" a="1"/>
  <c r="AL1077" i="4" s="1"/>
  <c r="AI762" i="4" a="1"/>
  <c r="AI762" i="4" s="1"/>
  <c r="AE1124" i="4"/>
  <c r="AH1124" i="4" a="1"/>
  <c r="AH1124" i="4" s="1"/>
  <c r="AL1124" i="4" a="1"/>
  <c r="AL1124" i="4" s="1"/>
  <c r="AE609" i="4"/>
  <c r="AL609" i="4" a="1"/>
  <c r="AL609" i="4" s="1"/>
  <c r="AH609" i="4" a="1"/>
  <c r="AH609" i="4" s="1"/>
  <c r="AI610" i="4" a="1"/>
  <c r="AI610" i="4" s="1"/>
  <c r="AM610" i="4" a="1"/>
  <c r="AM610" i="4" s="1"/>
  <c r="AF610" i="4"/>
  <c r="AF562" i="4"/>
  <c r="AM562" i="4" a="1"/>
  <c r="AM562" i="4" s="1"/>
  <c r="AI562" i="4" a="1"/>
  <c r="AI562" i="4" s="1"/>
  <c r="AI1139" i="4" a="1"/>
  <c r="AI1139" i="4" s="1"/>
  <c r="AM1139" i="4" a="1"/>
  <c r="AM1139" i="4" s="1"/>
  <c r="AF1139" i="4"/>
  <c r="AE1019" i="4"/>
  <c r="AH1019" i="4" a="1"/>
  <c r="AH1019" i="4" s="1"/>
  <c r="AL1019" i="4" a="1"/>
  <c r="AL1019" i="4" s="1"/>
  <c r="AH590" i="4" a="1"/>
  <c r="AH590" i="4" s="1"/>
  <c r="AL590" i="4" a="1"/>
  <c r="AL590" i="4" s="1"/>
  <c r="AE590" i="4"/>
  <c r="AF138" i="4"/>
  <c r="AI138" i="4" a="1"/>
  <c r="AI138" i="4" s="1"/>
  <c r="AM138" i="4" a="1"/>
  <c r="AM138" i="4" s="1"/>
  <c r="AF1041" i="4"/>
  <c r="AI1041" i="4" a="1"/>
  <c r="AI1041" i="4" s="1"/>
  <c r="AE775" i="4"/>
  <c r="AH775" i="4" a="1"/>
  <c r="AH775" i="4" s="1"/>
  <c r="AL775" i="4" a="1"/>
  <c r="AL775" i="4" s="1"/>
  <c r="AJ1113" i="4" a="1"/>
  <c r="AJ1113" i="4" s="1"/>
  <c r="AI778" i="4" a="1"/>
  <c r="AI778" i="4" s="1"/>
  <c r="AM778" i="4" a="1"/>
  <c r="AM778" i="4" s="1"/>
  <c r="AF778" i="4"/>
  <c r="AF1039" i="4"/>
  <c r="AI1039" i="4" a="1"/>
  <c r="AI1039" i="4" s="1"/>
  <c r="AM1039" i="4" a="1"/>
  <c r="AM1039" i="4" s="1"/>
  <c r="AF514" i="4"/>
  <c r="AI514" i="4" a="1"/>
  <c r="AI514" i="4" s="1"/>
  <c r="AM514" i="4" a="1"/>
  <c r="AM514" i="4" s="1"/>
  <c r="AI1099" i="4" a="1"/>
  <c r="AI1099" i="4" s="1"/>
  <c r="AM1099" i="4" a="1"/>
  <c r="AM1099" i="4" s="1"/>
  <c r="AF1099" i="4"/>
  <c r="AI776" i="4" a="1"/>
  <c r="AI776" i="4" s="1"/>
  <c r="AM776" i="4" a="1"/>
  <c r="AM776" i="4" s="1"/>
  <c r="AF776" i="4"/>
  <c r="AF573" i="4"/>
  <c r="AM573" i="4" a="1"/>
  <c r="AM573" i="4" s="1"/>
  <c r="AI573" i="4" a="1"/>
  <c r="AI573" i="4" s="1"/>
  <c r="AF777" i="4"/>
  <c r="AM777" i="4" a="1"/>
  <c r="AM777" i="4" s="1"/>
  <c r="AI777" i="4" a="1"/>
  <c r="AI777" i="4" s="1"/>
  <c r="AE1069" i="4"/>
  <c r="AH1069" i="4" a="1"/>
  <c r="AH1069" i="4" s="1"/>
  <c r="AL1069" i="4" a="1"/>
  <c r="AL1069" i="4" s="1"/>
  <c r="AF612" i="4"/>
  <c r="AI612" i="4" a="1"/>
  <c r="AI612" i="4" s="1"/>
  <c r="AM612" i="4" a="1"/>
  <c r="AM612" i="4" s="1"/>
  <c r="AJ1059" i="4" a="1"/>
  <c r="AJ1059" i="4" s="1"/>
  <c r="AN1059" i="4" a="1"/>
  <c r="AN1059" i="4" s="1"/>
  <c r="AH616" i="4" a="1"/>
  <c r="AH616" i="4" s="1"/>
  <c r="AL616" i="4" a="1"/>
  <c r="AL616" i="4" s="1"/>
  <c r="AE616" i="4"/>
  <c r="AH792" i="4" a="1"/>
  <c r="AH792" i="4" s="1"/>
  <c r="AL792" i="4" a="1"/>
  <c r="AL792" i="4" s="1"/>
  <c r="AE792" i="4"/>
  <c r="AI1107" i="4" a="1"/>
  <c r="AI1107" i="4" s="1"/>
  <c r="AF1107" i="4"/>
  <c r="AM1107" i="4" a="1"/>
  <c r="AM1107" i="4" s="1"/>
  <c r="AH479" i="4" a="1"/>
  <c r="AH479" i="4" s="1"/>
  <c r="AL479" i="4" a="1"/>
  <c r="AL479" i="4" s="1"/>
  <c r="AE479" i="4"/>
  <c r="AJ744" i="4" a="1"/>
  <c r="AJ744" i="4" s="1"/>
  <c r="AN744" i="4" a="1"/>
  <c r="AN744" i="4" s="1"/>
  <c r="AI733" i="4" a="1"/>
  <c r="AI733" i="4" s="1"/>
  <c r="AM733" i="4" a="1"/>
  <c r="AM733" i="4" s="1"/>
  <c r="AF733" i="4"/>
  <c r="AF769" i="4"/>
  <c r="AI769" i="4" a="1"/>
  <c r="AI769" i="4" s="1"/>
  <c r="AM769" i="4" a="1"/>
  <c r="AM769" i="4" s="1"/>
  <c r="AI1603" i="4" a="1"/>
  <c r="AI1603" i="4" s="1"/>
  <c r="AM1603" i="4" a="1"/>
  <c r="AM1603" i="4" s="1"/>
  <c r="AF1603" i="4"/>
  <c r="AI1118" i="4" a="1"/>
  <c r="AI1118" i="4" s="1"/>
  <c r="AM1118" i="4" a="1"/>
  <c r="AM1118" i="4" s="1"/>
  <c r="AF1118" i="4"/>
  <c r="AN1882" i="4" a="1"/>
  <c r="AN1882" i="4" s="1"/>
  <c r="AI1621" i="4" a="1"/>
  <c r="AI1621" i="4" s="1"/>
  <c r="AM1621" i="4" a="1"/>
  <c r="AM1621" i="4" s="1"/>
  <c r="AF1621" i="4"/>
  <c r="AE1652" i="4"/>
  <c r="AH1652" i="4" a="1"/>
  <c r="AH1652" i="4" s="1"/>
  <c r="AL1652" i="4" a="1"/>
  <c r="AL1652" i="4" s="1"/>
  <c r="AI1636" i="4" a="1"/>
  <c r="AI1636" i="4" s="1"/>
  <c r="AM1636" i="4" a="1"/>
  <c r="AM1636" i="4" s="1"/>
  <c r="AF1636" i="4"/>
  <c r="AE1964" i="4"/>
  <c r="AH1964" i="4" a="1"/>
  <c r="AH1964" i="4" s="1"/>
  <c r="AL1964" i="4" a="1"/>
  <c r="AL1964" i="4" s="1"/>
  <c r="AF1719" i="4"/>
  <c r="AI1719" i="4" a="1"/>
  <c r="AI1719" i="4" s="1"/>
  <c r="AM1719" i="4" a="1"/>
  <c r="AM1719" i="4" s="1"/>
  <c r="AI469" i="4" a="1"/>
  <c r="AI469" i="4" s="1"/>
  <c r="AM469" i="4" a="1"/>
  <c r="AM469" i="4" s="1"/>
  <c r="AF469" i="4"/>
  <c r="AH1462" i="4" a="1"/>
  <c r="AH1462" i="4" s="1"/>
  <c r="AL1462" i="4" a="1"/>
  <c r="AL1462" i="4" s="1"/>
  <c r="AE1462" i="4"/>
  <c r="AE1888" i="4"/>
  <c r="AH1888" i="4" a="1"/>
  <c r="AH1888" i="4" s="1"/>
  <c r="AL1888" i="4" a="1"/>
  <c r="AL1888" i="4" s="1"/>
  <c r="AI1605" i="4" a="1"/>
  <c r="AI1605" i="4" s="1"/>
  <c r="AM1605" i="4" a="1"/>
  <c r="AM1605" i="4" s="1"/>
  <c r="AF1605" i="4"/>
  <c r="AJ1586" i="4" a="1"/>
  <c r="AJ1586" i="4" s="1"/>
  <c r="AN1586" i="4" a="1"/>
  <c r="AN1586" i="4" s="1"/>
  <c r="AI1461" i="4" a="1"/>
  <c r="AI1461" i="4" s="1"/>
  <c r="AM1461" i="4" a="1"/>
  <c r="AM1461" i="4" s="1"/>
  <c r="AF1461" i="4"/>
  <c r="AI1969" i="4" a="1"/>
  <c r="AI1969" i="4" s="1"/>
  <c r="AM1969" i="4" a="1"/>
  <c r="AM1969" i="4" s="1"/>
  <c r="AF1969" i="4"/>
  <c r="AE1958" i="4"/>
  <c r="AH1958" i="4" a="1"/>
  <c r="AH1958" i="4" s="1"/>
  <c r="AL1958" i="4" a="1"/>
  <c r="AL1958" i="4" s="1"/>
  <c r="AE37" i="4"/>
  <c r="AL37" i="4" a="1"/>
  <c r="AL37" i="4" s="1"/>
  <c r="AH37" i="4" a="1"/>
  <c r="AH37" i="4" s="1"/>
  <c r="AN1592" i="4" a="1"/>
  <c r="AN1592" i="4" s="1"/>
  <c r="AJ1592" i="4" a="1"/>
  <c r="AJ1592" i="4" s="1"/>
  <c r="AJ1471" i="4" a="1"/>
  <c r="AJ1471" i="4" s="1"/>
  <c r="AN1471" i="4" a="1"/>
  <c r="AN1471" i="4" s="1"/>
  <c r="AF1585" i="4"/>
  <c r="AI1585" i="4" a="1"/>
  <c r="AI1585" i="4" s="1"/>
  <c r="AM1585" i="4" a="1"/>
  <c r="AM1585" i="4" s="1"/>
  <c r="AJ1453" i="4" a="1"/>
  <c r="AJ1453" i="4" s="1"/>
  <c r="AN1453" i="4" a="1"/>
  <c r="AN1453" i="4" s="1"/>
  <c r="AJ1544" i="4" a="1"/>
  <c r="AJ1544" i="4" s="1"/>
  <c r="AN1544" i="4" a="1"/>
  <c r="AN1544" i="4" s="1"/>
  <c r="AH2696" i="4" a="1"/>
  <c r="AH2696" i="4" s="1"/>
  <c r="AL2696" i="4" a="1"/>
  <c r="AL2696" i="4" s="1"/>
  <c r="AE2696" i="4"/>
  <c r="AJ983" i="4" a="1"/>
  <c r="AJ983" i="4" s="1"/>
  <c r="AN983" i="4" a="1"/>
  <c r="AN983" i="4" s="1"/>
  <c r="AJ1649" i="4" a="1"/>
  <c r="AJ1649" i="4" s="1"/>
  <c r="AN1649" i="4" a="1"/>
  <c r="AN1649" i="4" s="1"/>
  <c r="AI2841" i="4" a="1"/>
  <c r="AI2841" i="4" s="1"/>
  <c r="AM2841" i="4" a="1"/>
  <c r="AM2841" i="4" s="1"/>
  <c r="AF2841" i="4"/>
  <c r="AH431" i="4" a="1"/>
  <c r="AH431" i="4" s="1"/>
  <c r="AL431" i="4" a="1"/>
  <c r="AL431" i="4" s="1"/>
  <c r="AE431" i="4"/>
  <c r="AF2721" i="4"/>
  <c r="AI2721" i="4" a="1"/>
  <c r="AI2721" i="4" s="1"/>
  <c r="AM2721" i="4" a="1"/>
  <c r="AM2721" i="4" s="1"/>
  <c r="AJ13" i="4" a="1"/>
  <c r="AJ13" i="4" s="1"/>
  <c r="AN13" i="4" a="1"/>
  <c r="AN13" i="4" s="1"/>
  <c r="AE2699" i="4"/>
  <c r="AH2699" i="4" a="1"/>
  <c r="AH2699" i="4" s="1"/>
  <c r="AL2699" i="4" a="1"/>
  <c r="AL2699" i="4" s="1"/>
  <c r="AI124" i="4" a="1"/>
  <c r="AI124" i="4" s="1"/>
  <c r="AM124" i="4" a="1"/>
  <c r="AM124" i="4" s="1"/>
  <c r="AF124" i="4"/>
  <c r="AF51" i="4"/>
  <c r="AM51" i="4" a="1"/>
  <c r="AM51" i="4" s="1"/>
  <c r="AI51" i="4" a="1"/>
  <c r="AI51" i="4" s="1"/>
  <c r="AJ401" i="4" a="1"/>
  <c r="AJ401" i="4" s="1"/>
  <c r="AN401" i="4" a="1"/>
  <c r="AN401" i="4" s="1"/>
  <c r="AF15" i="4"/>
  <c r="AM15" i="4" a="1"/>
  <c r="AM15" i="4" s="1"/>
  <c r="AI15" i="4" a="1"/>
  <c r="AI15" i="4" s="1"/>
  <c r="AI2697" i="4" a="1"/>
  <c r="AI2697" i="4" s="1"/>
  <c r="AM2697" i="4" a="1"/>
  <c r="AM2697" i="4" s="1"/>
  <c r="AF2697" i="4"/>
  <c r="AN402" i="4" a="1"/>
  <c r="AN402" i="4" s="1"/>
  <c r="AJ402" i="4" a="1"/>
  <c r="AJ402" i="4" s="1"/>
  <c r="AH399" i="4" a="1"/>
  <c r="AH399" i="4" s="1"/>
  <c r="AL399" i="4" a="1"/>
  <c r="AL399" i="4" s="1"/>
  <c r="AE399" i="4"/>
  <c r="AH935" i="4" a="1"/>
  <c r="AH935" i="4" s="1"/>
  <c r="AL935" i="4" a="1"/>
  <c r="AL935" i="4" s="1"/>
  <c r="AE935" i="4"/>
  <c r="AH1667" i="4" a="1"/>
  <c r="AH1667" i="4" s="1"/>
  <c r="AL1667" i="4" a="1"/>
  <c r="AL1667" i="4" s="1"/>
  <c r="AE1667" i="4"/>
  <c r="AI1853" i="4" a="1"/>
  <c r="AI1853" i="4" s="1"/>
  <c r="AM1853" i="4" a="1"/>
  <c r="AM1853" i="4" s="1"/>
  <c r="AF1853" i="4"/>
  <c r="AI1288" i="4" a="1"/>
  <c r="AI1288" i="4" s="1"/>
  <c r="AM1288" i="4" a="1"/>
  <c r="AM1288" i="4" s="1"/>
  <c r="AF1288" i="4"/>
  <c r="AI2665" i="4" a="1"/>
  <c r="AI2665" i="4" s="1"/>
  <c r="AM2665" i="4" a="1"/>
  <c r="AM2665" i="4" s="1"/>
  <c r="AF2665" i="4"/>
  <c r="AI1364" i="4" a="1"/>
  <c r="AI1364" i="4" s="1"/>
  <c r="AM1364" i="4" a="1"/>
  <c r="AM1364" i="4" s="1"/>
  <c r="AJ711" i="4" a="1"/>
  <c r="AJ711" i="4" s="1"/>
  <c r="AN711" i="4" a="1"/>
  <c r="AN711" i="4" s="1"/>
  <c r="AJ1263" i="4" a="1"/>
  <c r="AJ1263" i="4" s="1"/>
  <c r="AN1263" i="4" a="1"/>
  <c r="AN1263" i="4" s="1"/>
  <c r="AJ113" i="4" a="1"/>
  <c r="AJ113" i="4" s="1"/>
  <c r="AN113" i="4" a="1"/>
  <c r="AN113" i="4" s="1"/>
  <c r="AE1843" i="4"/>
  <c r="AH1843" i="4" a="1"/>
  <c r="AH1843" i="4" s="1"/>
  <c r="AL1843" i="4" a="1"/>
  <c r="AL1843" i="4" s="1"/>
  <c r="AJ1937" i="4" a="1"/>
  <c r="AJ1937" i="4" s="1"/>
  <c r="AN1937" i="4" a="1"/>
  <c r="AN1937" i="4" s="1"/>
  <c r="AE430" i="4"/>
  <c r="AH430" i="4" a="1"/>
  <c r="AH430" i="4" s="1"/>
  <c r="AL430" i="4" a="1"/>
  <c r="AL430" i="4" s="1"/>
  <c r="AI1333" i="4" a="1"/>
  <c r="AI1333" i="4" s="1"/>
  <c r="AM1333" i="4" a="1"/>
  <c r="AM1333" i="4" s="1"/>
  <c r="AF1333" i="4"/>
  <c r="AI1953" i="4" a="1"/>
  <c r="AI1953" i="4" s="1"/>
  <c r="AM1953" i="4" a="1"/>
  <c r="AM1953" i="4" s="1"/>
  <c r="AF1953" i="4"/>
  <c r="AF938" i="4"/>
  <c r="AI938" i="4" a="1"/>
  <c r="AI938" i="4" s="1"/>
  <c r="AM938" i="4" a="1"/>
  <c r="AM938" i="4" s="1"/>
  <c r="AI1854" i="4" a="1"/>
  <c r="AI1854" i="4" s="1"/>
  <c r="AM1854" i="4" a="1"/>
  <c r="AM1854" i="4" s="1"/>
  <c r="AF1854" i="4"/>
  <c r="AH1393" i="4" a="1"/>
  <c r="AH1393" i="4" s="1"/>
  <c r="AL1393" i="4" a="1"/>
  <c r="AL1393" i="4" s="1"/>
  <c r="AE1393" i="4"/>
  <c r="AE1699" i="4"/>
  <c r="AH1699" i="4" a="1"/>
  <c r="AH1699" i="4" s="1"/>
  <c r="AL1699" i="4" a="1"/>
  <c r="AL1699" i="4" s="1"/>
  <c r="AI936" i="4" a="1"/>
  <c r="AI936" i="4" s="1"/>
  <c r="AM936" i="4" a="1"/>
  <c r="AM936" i="4" s="1"/>
  <c r="AF936" i="4"/>
  <c r="AF1275" i="4"/>
  <c r="AI1275" i="4" a="1"/>
  <c r="AI1275" i="4" s="1"/>
  <c r="AM1275" i="4" a="1"/>
  <c r="AM1275" i="4" s="1"/>
  <c r="AI378" i="4" a="1"/>
  <c r="AI378" i="4" s="1"/>
  <c r="AM378" i="4" a="1"/>
  <c r="AM378" i="4" s="1"/>
  <c r="AF378" i="4"/>
  <c r="AI1525" i="4" a="1"/>
  <c r="AI1525" i="4" s="1"/>
  <c r="AM1525" i="4" a="1"/>
  <c r="AM1525" i="4" s="1"/>
  <c r="AF1525" i="4"/>
  <c r="AI1557" i="4" a="1"/>
  <c r="AI1557" i="4" s="1"/>
  <c r="AM1557" i="4" a="1"/>
  <c r="AM1557" i="4" s="1"/>
  <c r="AF1557" i="4"/>
  <c r="AI1928" i="4" a="1"/>
  <c r="AI1928" i="4" s="1"/>
  <c r="AM1928" i="4" a="1"/>
  <c r="AM1928" i="4" s="1"/>
  <c r="AF1928" i="4"/>
  <c r="AF1301" i="4"/>
  <c r="AM1301" i="4" a="1"/>
  <c r="AM1301" i="4" s="1"/>
  <c r="AI1301" i="4" a="1"/>
  <c r="AI1301" i="4" s="1"/>
  <c r="AI1389" i="4" a="1"/>
  <c r="AI1389" i="4" s="1"/>
  <c r="AM1389" i="4" a="1"/>
  <c r="AM1389" i="4" s="1"/>
  <c r="AF1389" i="4"/>
  <c r="AI1805" i="4" a="1"/>
  <c r="AI1805" i="4" s="1"/>
  <c r="AM1805" i="4" a="1"/>
  <c r="AM1805" i="4" s="1"/>
  <c r="AF1805" i="4"/>
  <c r="AI1809" i="4" a="1"/>
  <c r="AI1809" i="4" s="1"/>
  <c r="AM1809" i="4" a="1"/>
  <c r="AM1809" i="4" s="1"/>
  <c r="AF1809" i="4"/>
  <c r="AJ1415" i="4" a="1"/>
  <c r="AJ1415" i="4" s="1"/>
  <c r="AN1415" i="4" a="1"/>
  <c r="AN1415" i="4" s="1"/>
  <c r="AH814" i="4" a="1"/>
  <c r="AH814" i="4" s="1"/>
  <c r="AL814" i="4" a="1"/>
  <c r="AL814" i="4" s="1"/>
  <c r="AE814" i="4"/>
  <c r="AI230" i="4" a="1"/>
  <c r="AI230" i="4" s="1"/>
  <c r="AM230" i="4" a="1"/>
  <c r="AM230" i="4" s="1"/>
  <c r="AF230" i="4"/>
  <c r="AJ873" i="4" a="1"/>
  <c r="AJ873" i="4" s="1"/>
  <c r="AN873" i="4" a="1"/>
  <c r="AN873" i="4" s="1"/>
  <c r="AH91" i="4" a="1"/>
  <c r="AH91" i="4" s="1"/>
  <c r="AL91" i="4" a="1"/>
  <c r="AL91" i="4" s="1"/>
  <c r="AE91" i="4"/>
  <c r="AF354" i="4"/>
  <c r="AI354" i="4" a="1"/>
  <c r="AI354" i="4" s="1"/>
  <c r="AM354" i="4" a="1"/>
  <c r="AM354" i="4" s="1"/>
  <c r="AJ104" i="4" a="1"/>
  <c r="AJ104" i="4" s="1"/>
  <c r="AN104" i="4" a="1"/>
  <c r="AN104" i="4" s="1"/>
  <c r="AJ310" i="4" a="1"/>
  <c r="AJ310" i="4" s="1"/>
  <c r="AN310" i="4" a="1"/>
  <c r="AN310" i="4" s="1"/>
  <c r="AF2739" i="4"/>
  <c r="AI1902" i="4" a="1"/>
  <c r="AI1902" i="4" s="1"/>
  <c r="AM1902" i="4" a="1"/>
  <c r="AM1902" i="4" s="1"/>
  <c r="AF1902" i="4"/>
  <c r="AH1787" i="4" a="1"/>
  <c r="AH1787" i="4" s="1"/>
  <c r="AL1787" i="4" a="1"/>
  <c r="AL1787" i="4" s="1"/>
  <c r="AE1787" i="4"/>
  <c r="AF1385" i="4"/>
  <c r="AM1385" i="4" a="1"/>
  <c r="AM1385" i="4" s="1"/>
  <c r="AI1385" i="4" a="1"/>
  <c r="AI1385" i="4" s="1"/>
  <c r="AF373" i="4"/>
  <c r="AI373" i="4" a="1"/>
  <c r="AI373" i="4" s="1"/>
  <c r="AM373" i="4" a="1"/>
  <c r="AM373" i="4" s="1"/>
  <c r="AI707" i="4" a="1"/>
  <c r="AI707" i="4" s="1"/>
  <c r="AM707" i="4" a="1"/>
  <c r="AM707" i="4" s="1"/>
  <c r="AF707" i="4"/>
  <c r="AE1297" i="4"/>
  <c r="AH1297" i="4" a="1"/>
  <c r="AH1297" i="4" s="1"/>
  <c r="AL1297" i="4" a="1"/>
  <c r="AL1297" i="4" s="1"/>
  <c r="AN1246" i="4" a="1"/>
  <c r="AN1246" i="4" s="1"/>
  <c r="AJ1246" i="4" a="1"/>
  <c r="AJ1246" i="4" s="1"/>
  <c r="AJ661" i="4" a="1"/>
  <c r="AJ661" i="4" s="1"/>
  <c r="AN661" i="4" a="1"/>
  <c r="AN661" i="4" s="1"/>
  <c r="AM93" i="4" a="1"/>
  <c r="AM93" i="4" s="1"/>
  <c r="AF287" i="4"/>
  <c r="AI287" i="4" a="1"/>
  <c r="AI287" i="4" s="1"/>
  <c r="AM287" i="4" a="1"/>
  <c r="AM287" i="4" s="1"/>
  <c r="AE258" i="4"/>
  <c r="AH258" i="4" a="1"/>
  <c r="AH258" i="4" s="1"/>
  <c r="AL258" i="4" a="1"/>
  <c r="AL258" i="4" s="1"/>
  <c r="AH817" i="4" a="1"/>
  <c r="AH817" i="4" s="1"/>
  <c r="AL817" i="4" a="1"/>
  <c r="AL817" i="4" s="1"/>
  <c r="AE817" i="4"/>
  <c r="AJ704" i="4" a="1"/>
  <c r="AJ704" i="4" s="1"/>
  <c r="AN704" i="4" a="1"/>
  <c r="AN704" i="4" s="1"/>
  <c r="AJ375" i="4" a="1"/>
  <c r="AJ375" i="4" s="1"/>
  <c r="AN375" i="4" a="1"/>
  <c r="AN375" i="4" s="1"/>
  <c r="AN913" i="4" a="1"/>
  <c r="AN913" i="4" s="1"/>
  <c r="AJ913" i="4" a="1"/>
  <c r="AJ913" i="4" s="1"/>
  <c r="AI101" i="4" a="1"/>
  <c r="AI101" i="4" s="1"/>
  <c r="AM101" i="4" a="1"/>
  <c r="AM101" i="4" s="1"/>
  <c r="AF101" i="4"/>
  <c r="AE77" i="4"/>
  <c r="AH77" i="4" a="1"/>
  <c r="AH77" i="4" s="1"/>
  <c r="AL77" i="4" a="1"/>
  <c r="AL77" i="4" s="1"/>
  <c r="AJ81" i="4" a="1"/>
  <c r="AJ81" i="4" s="1"/>
  <c r="AN81" i="4" a="1"/>
  <c r="AN81" i="4" s="1"/>
  <c r="AJ846" i="4" a="1"/>
  <c r="AJ846" i="4" s="1"/>
  <c r="AN846" i="4" a="1"/>
  <c r="AN846" i="4" s="1"/>
  <c r="AF254" i="4"/>
  <c r="AM254" i="4" a="1"/>
  <c r="AM254" i="4" s="1"/>
  <c r="AI254" i="4" a="1"/>
  <c r="AI254" i="4" s="1"/>
  <c r="AF371" i="4"/>
  <c r="AI371" i="4" a="1"/>
  <c r="AI371" i="4" s="1"/>
  <c r="AM371" i="4" a="1"/>
  <c r="AM371" i="4" s="1"/>
  <c r="AM818" i="4" a="1"/>
  <c r="AM818" i="4" s="1"/>
  <c r="AJ325" i="4" a="1"/>
  <c r="AJ325" i="4" s="1"/>
  <c r="AN325" i="4" a="1"/>
  <c r="AN325" i="4" s="1"/>
  <c r="AJ830" i="4" a="1"/>
  <c r="AJ830" i="4" s="1"/>
  <c r="AJ879" i="4" a="1"/>
  <c r="AJ879" i="4" s="1"/>
  <c r="AN879" i="4" a="1"/>
  <c r="AN879" i="4" s="1"/>
  <c r="AI881" i="4" a="1"/>
  <c r="AI881" i="4" s="1"/>
  <c r="AM881" i="4" a="1"/>
  <c r="AM881" i="4" s="1"/>
  <c r="AF881" i="4"/>
  <c r="AI833" i="4" a="1"/>
  <c r="AI833" i="4" s="1"/>
  <c r="AI65" i="4" a="1"/>
  <c r="AI65" i="4" s="1"/>
  <c r="AM65" i="4" a="1"/>
  <c r="AM65" i="4" s="1"/>
  <c r="AF65" i="4"/>
  <c r="AJ657" i="4" a="1"/>
  <c r="AJ657" i="4" s="1"/>
  <c r="AN657" i="4" a="1"/>
  <c r="AN657" i="4" s="1"/>
  <c r="AI672" i="4" a="1"/>
  <c r="AI672" i="4" s="1"/>
  <c r="AM672" i="4" a="1"/>
  <c r="AM672" i="4" s="1"/>
  <c r="AF672" i="4"/>
  <c r="AI931" i="4" a="1"/>
  <c r="AI931" i="4" s="1"/>
  <c r="AM931" i="4" a="1"/>
  <c r="AM931" i="4" s="1"/>
  <c r="AF931" i="4"/>
  <c r="AM305" i="4" a="1"/>
  <c r="AM305" i="4" s="1"/>
  <c r="AI305" i="4" a="1"/>
  <c r="AI305" i="4" s="1"/>
  <c r="AF305" i="4"/>
  <c r="AI2671" i="4" a="1"/>
  <c r="AI2671" i="4" s="1"/>
  <c r="AM2671" i="4" a="1"/>
  <c r="AM2671" i="4" s="1"/>
  <c r="AF2671" i="4"/>
  <c r="AI2726" i="4" a="1"/>
  <c r="AI2726" i="4" s="1"/>
  <c r="AM2726" i="4" a="1"/>
  <c r="AM2726" i="4" s="1"/>
  <c r="AF2726" i="4"/>
  <c r="AI1230" i="4" a="1"/>
  <c r="AI1230" i="4" s="1"/>
  <c r="AM1230" i="4" a="1"/>
  <c r="AM1230" i="4" s="1"/>
  <c r="AF1230" i="4"/>
  <c r="AI1921" i="4" a="1"/>
  <c r="AI1921" i="4" s="1"/>
  <c r="AM1921" i="4" a="1"/>
  <c r="AM1921" i="4" s="1"/>
  <c r="AF1921" i="4"/>
  <c r="AI417" i="4" a="1"/>
  <c r="AI417" i="4" s="1"/>
  <c r="AM417" i="4" a="1"/>
  <c r="AM417" i="4" s="1"/>
  <c r="AF417" i="4"/>
  <c r="AI977" i="4" a="1"/>
  <c r="AI977" i="4" s="1"/>
  <c r="AM977" i="4" a="1"/>
  <c r="AM977" i="4" s="1"/>
  <c r="AF977" i="4"/>
  <c r="AI945" i="4" a="1"/>
  <c r="AI945" i="4" s="1"/>
  <c r="AM945" i="4" a="1"/>
  <c r="AM945" i="4" s="1"/>
  <c r="AF945" i="4"/>
  <c r="AI1951" i="4" a="1"/>
  <c r="AI1951" i="4" s="1"/>
  <c r="AF1195" i="4"/>
  <c r="AI1189" i="4" a="1"/>
  <c r="AI1189" i="4" s="1"/>
  <c r="AM1189" i="4" a="1"/>
  <c r="AM1189" i="4" s="1"/>
  <c r="AF1189" i="4"/>
  <c r="AJ2689" i="4" a="1"/>
  <c r="AJ2689" i="4" s="1"/>
  <c r="AN2689" i="4" a="1"/>
  <c r="AN2689" i="4" s="1"/>
  <c r="AI2703" i="4" a="1"/>
  <c r="AI2703" i="4" s="1"/>
  <c r="AM2703" i="4" a="1"/>
  <c r="AM2703" i="4" s="1"/>
  <c r="AF2703" i="4"/>
  <c r="AF1774" i="4"/>
  <c r="AI1774" i="4" a="1"/>
  <c r="AI1774" i="4" s="1"/>
  <c r="AM1774" i="4" a="1"/>
  <c r="AM1774" i="4" s="1"/>
  <c r="AI1210" i="4" a="1"/>
  <c r="AI1210" i="4" s="1"/>
  <c r="AM1210" i="4" a="1"/>
  <c r="AM1210" i="4" s="1"/>
  <c r="AF1210" i="4"/>
  <c r="AI694" i="4" a="1"/>
  <c r="AI694" i="4" s="1"/>
  <c r="AM694" i="4" a="1"/>
  <c r="AM694" i="4" s="1"/>
  <c r="AF694" i="4"/>
  <c r="AJ1918" i="4" a="1"/>
  <c r="AJ1918" i="4" s="1"/>
  <c r="AN1918" i="4" a="1"/>
  <c r="AN1918" i="4" s="1"/>
  <c r="AE721" i="4"/>
  <c r="AH721" i="4" a="1"/>
  <c r="AH721" i="4" s="1"/>
  <c r="AL721" i="4" a="1"/>
  <c r="AL721" i="4" s="1"/>
  <c r="AF1224" i="4"/>
  <c r="AM1224" i="4" a="1"/>
  <c r="AM1224" i="4" s="1"/>
  <c r="AI1224" i="4" a="1"/>
  <c r="AI1224" i="4" s="1"/>
  <c r="AH285" i="4" a="1"/>
  <c r="AH285" i="4" s="1"/>
  <c r="AL285" i="4" a="1"/>
  <c r="AL285" i="4" s="1"/>
  <c r="AE285" i="4"/>
  <c r="AJ974" i="4" a="1"/>
  <c r="AJ974" i="4" s="1"/>
  <c r="AN974" i="4" a="1"/>
  <c r="AN974" i="4" s="1"/>
  <c r="AI222" i="4" a="1"/>
  <c r="AI222" i="4" s="1"/>
  <c r="AM222" i="4" a="1"/>
  <c r="AM222" i="4" s="1"/>
  <c r="AF222" i="4"/>
  <c r="AJ918" i="4" a="1"/>
  <c r="AJ918" i="4" s="1"/>
  <c r="AN918" i="4" a="1"/>
  <c r="AN918" i="4" s="1"/>
  <c r="AI1756" i="4" a="1"/>
  <c r="AI1756" i="4" s="1"/>
  <c r="AM1756" i="4" a="1"/>
  <c r="AM1756" i="4" s="1"/>
  <c r="AF1756" i="4"/>
  <c r="AI1197" i="4" a="1"/>
  <c r="AI1197" i="4" s="1"/>
  <c r="AE1227" i="4"/>
  <c r="AH1227" i="4" a="1"/>
  <c r="AH1227" i="4" s="1"/>
  <c r="AL1227" i="4" a="1"/>
  <c r="AL1227" i="4" s="1"/>
  <c r="AJ1728" i="4" a="1"/>
  <c r="AJ1728" i="4" s="1"/>
  <c r="AN1728" i="4" a="1"/>
  <c r="AN1728" i="4" s="1"/>
  <c r="AJ1922" i="4" a="1"/>
  <c r="AJ1922" i="4" s="1"/>
  <c r="AN127" i="4" a="1"/>
  <c r="AN127" i="4" s="1"/>
  <c r="AJ127" i="4" a="1"/>
  <c r="AJ127" i="4" s="1"/>
  <c r="AI1506" i="4" a="1"/>
  <c r="AI1506" i="4" s="1"/>
  <c r="AM1506" i="4" a="1"/>
  <c r="AM1506" i="4" s="1"/>
  <c r="AF1506" i="4"/>
  <c r="AI1772" i="4" a="1"/>
  <c r="AI1772" i="4" s="1"/>
  <c r="AF1187" i="4"/>
  <c r="AJ1785" i="4" a="1"/>
  <c r="AJ1785" i="4" s="1"/>
  <c r="AN1785" i="4" a="1"/>
  <c r="AN1785" i="4" s="1"/>
  <c r="AM2740" i="4" a="1"/>
  <c r="AM2740" i="4" s="1"/>
  <c r="AI2740" i="4" a="1"/>
  <c r="AI2740" i="4" s="1"/>
  <c r="AF2740" i="4"/>
  <c r="AI2754" i="4" a="1"/>
  <c r="AI2754" i="4" s="1"/>
  <c r="AM2754" i="4" a="1"/>
  <c r="AM2754" i="4" s="1"/>
  <c r="AF2754" i="4"/>
  <c r="AJ1148" i="4" a="1"/>
  <c r="AJ1148" i="4" s="1"/>
  <c r="AN1148" i="4" a="1"/>
  <c r="AN1148" i="4" s="1"/>
  <c r="AH2007" i="4" a="1"/>
  <c r="AH2007" i="4" s="1"/>
  <c r="AL2007" i="4" a="1"/>
  <c r="AL2007" i="4" s="1"/>
  <c r="AE2007" i="4"/>
  <c r="AI2797" i="4" a="1"/>
  <c r="AI2797" i="4" s="1"/>
  <c r="AM2797" i="4" a="1"/>
  <c r="AM2797" i="4" s="1"/>
  <c r="AF2797" i="4"/>
  <c r="AM2508" i="4" a="1"/>
  <c r="AM2508" i="4" s="1"/>
  <c r="AI2508" i="4" a="1"/>
  <c r="AI2508" i="4" s="1"/>
  <c r="AF2508" i="4"/>
  <c r="AI1982" i="4" a="1"/>
  <c r="AI1982" i="4" s="1"/>
  <c r="AM1982" i="4" a="1"/>
  <c r="AM1982" i="4" s="1"/>
  <c r="AF1982" i="4"/>
  <c r="AF2762" i="4"/>
  <c r="AI2762" i="4" a="1"/>
  <c r="AI2762" i="4" s="1"/>
  <c r="AM2762" i="4" a="1"/>
  <c r="AM2762" i="4" s="1"/>
  <c r="AI1975" i="4" a="1"/>
  <c r="AI1975" i="4" s="1"/>
  <c r="AM1975" i="4" a="1"/>
  <c r="AM1975" i="4" s="1"/>
  <c r="AF1975" i="4"/>
  <c r="AI2553" i="4" a="1"/>
  <c r="AI2553" i="4" s="1"/>
  <c r="AM2553" i="4" a="1"/>
  <c r="AM2553" i="4" s="1"/>
  <c r="AF2553" i="4"/>
  <c r="AL2268" i="4" a="1"/>
  <c r="AL2268" i="4" s="1"/>
  <c r="AE2268" i="4"/>
  <c r="AH2268" i="4" a="1"/>
  <c r="AH2268" i="4" s="1"/>
  <c r="AM2544" i="4" a="1"/>
  <c r="AM2544" i="4" s="1"/>
  <c r="AF2544" i="4"/>
  <c r="AI2544" i="4" a="1"/>
  <c r="AI2544" i="4" s="1"/>
  <c r="AH798" i="4" a="1"/>
  <c r="AH798" i="4" s="1"/>
  <c r="AL798" i="4" a="1"/>
  <c r="AL798" i="4" s="1"/>
  <c r="AE798" i="4"/>
  <c r="AE2210" i="4"/>
  <c r="AH2210" i="4" a="1"/>
  <c r="AH2210" i="4" s="1"/>
  <c r="AL2210" i="4" a="1"/>
  <c r="AL2210" i="4" s="1"/>
  <c r="AF1237" i="4"/>
  <c r="AM1237" i="4" a="1"/>
  <c r="AM1237" i="4" s="1"/>
  <c r="AI1237" i="4" a="1"/>
  <c r="AI1237" i="4" s="1"/>
  <c r="AL2587" i="4" a="1"/>
  <c r="AL2587" i="4" s="1"/>
  <c r="AE2587" i="4"/>
  <c r="AH2587" i="4" a="1"/>
  <c r="AH2587" i="4" s="1"/>
  <c r="AJ1192" i="4" a="1"/>
  <c r="AJ1192" i="4" s="1"/>
  <c r="AN1192" i="4" a="1"/>
  <c r="AN1192" i="4" s="1"/>
  <c r="AF1239" i="4"/>
  <c r="AM1239" i="4" a="1"/>
  <c r="AM1239" i="4" s="1"/>
  <c r="AI1239" i="4" a="1"/>
  <c r="AI1239" i="4" s="1"/>
  <c r="AE2772" i="4"/>
  <c r="AH2772" i="4" a="1"/>
  <c r="AH2772" i="4" s="1"/>
  <c r="AL2772" i="4" a="1"/>
  <c r="AL2772" i="4" s="1"/>
  <c r="AE638" i="4"/>
  <c r="AH638" i="4" a="1"/>
  <c r="AH638" i="4" s="1"/>
  <c r="AL638" i="4" a="1"/>
  <c r="AL638" i="4" s="1"/>
  <c r="AJ718" i="4" a="1"/>
  <c r="AJ718" i="4" s="1"/>
  <c r="AN718" i="4" a="1"/>
  <c r="AN718" i="4" s="1"/>
  <c r="AI426" i="4" a="1"/>
  <c r="AI426" i="4" s="1"/>
  <c r="AM426" i="4" a="1"/>
  <c r="AM426" i="4" s="1"/>
  <c r="AF426" i="4"/>
  <c r="AJ2790" i="4" a="1"/>
  <c r="AJ2790" i="4" s="1"/>
  <c r="AN2790" i="4" a="1"/>
  <c r="AN2790" i="4" s="1"/>
  <c r="AE2217" i="4"/>
  <c r="AH2217" i="4" a="1"/>
  <c r="AH2217" i="4" s="1"/>
  <c r="AL2217" i="4" a="1"/>
  <c r="AL2217" i="4" s="1"/>
  <c r="AH2527" i="4" a="1"/>
  <c r="AH2527" i="4" s="1"/>
  <c r="AL2527" i="4" a="1"/>
  <c r="AL2527" i="4" s="1"/>
  <c r="AE2527" i="4"/>
  <c r="AH2203" i="4" a="1"/>
  <c r="AH2203" i="4" s="1"/>
  <c r="AL2203" i="4" a="1"/>
  <c r="AL2203" i="4" s="1"/>
  <c r="AE2203" i="4"/>
  <c r="AJ2600" i="4" a="1"/>
  <c r="AJ2600" i="4" s="1"/>
  <c r="AN2600" i="4" a="1"/>
  <c r="AN2600" i="4" s="1"/>
  <c r="AJ2522" i="4" a="1"/>
  <c r="AJ2522" i="4" s="1"/>
  <c r="AN2522" i="4" a="1"/>
  <c r="AN2522" i="4" s="1"/>
  <c r="AJ2084" i="4" a="1"/>
  <c r="AJ2084" i="4" s="1"/>
  <c r="AN2084" i="4" a="1"/>
  <c r="AN2084" i="4" s="1"/>
  <c r="AI2582" i="4" a="1"/>
  <c r="AI2582" i="4" s="1"/>
  <c r="AM2582" i="4" a="1"/>
  <c r="AM2582" i="4" s="1"/>
  <c r="AF2582" i="4"/>
  <c r="AH2455" i="4" a="1"/>
  <c r="AH2455" i="4" s="1"/>
  <c r="AL2455" i="4" a="1"/>
  <c r="AL2455" i="4" s="1"/>
  <c r="AE2455" i="4"/>
  <c r="AE2428" i="4"/>
  <c r="AL2428" i="4" a="1"/>
  <c r="AL2428" i="4" s="1"/>
  <c r="AH2428" i="4" a="1"/>
  <c r="AH2428" i="4" s="1"/>
  <c r="AI2251" i="4" a="1"/>
  <c r="AI2251" i="4" s="1"/>
  <c r="AM2251" i="4" a="1"/>
  <c r="AM2251" i="4" s="1"/>
  <c r="AF2251" i="4"/>
  <c r="AI2257" i="4" a="1"/>
  <c r="AI2257" i="4" s="1"/>
  <c r="AM2257" i="4" a="1"/>
  <c r="AM2257" i="4" s="1"/>
  <c r="AF2257" i="4"/>
  <c r="AE2156" i="4"/>
  <c r="AH2156" i="4" a="1"/>
  <c r="AH2156" i="4" s="1"/>
  <c r="AL2156" i="4" a="1"/>
  <c r="AL2156" i="4" s="1"/>
  <c r="AM2284" i="4" a="1"/>
  <c r="AM2284" i="4" s="1"/>
  <c r="AF2284" i="4"/>
  <c r="AI2284" i="4" a="1"/>
  <c r="AI2284" i="4" s="1"/>
  <c r="AI2489" i="4" a="1"/>
  <c r="AI2489" i="4" s="1"/>
  <c r="AM2489" i="4" a="1"/>
  <c r="AM2489" i="4" s="1"/>
  <c r="AF2489" i="4"/>
  <c r="AI2240" i="4" a="1"/>
  <c r="AI2240" i="4" s="1"/>
  <c r="AM2240" i="4" a="1"/>
  <c r="AM2240" i="4" s="1"/>
  <c r="AF2240" i="4"/>
  <c r="AE2529" i="4"/>
  <c r="AH2529" i="4" a="1"/>
  <c r="AH2529" i="4" s="1"/>
  <c r="AL2529" i="4" a="1"/>
  <c r="AL2529" i="4" s="1"/>
  <c r="AN2442" i="4" a="1"/>
  <c r="AN2442" i="4" s="1"/>
  <c r="AJ2442" i="4" a="1"/>
  <c r="AJ2442" i="4" s="1"/>
  <c r="AF2811" i="4"/>
  <c r="AI2811" i="4" a="1"/>
  <c r="AI2811" i="4" s="1"/>
  <c r="AI2421" i="4" a="1"/>
  <c r="AI2421" i="4" s="1"/>
  <c r="AM2421" i="4" a="1"/>
  <c r="AM2421" i="4" s="1"/>
  <c r="AF2421" i="4"/>
  <c r="AF2261" i="4"/>
  <c r="AI2261" i="4" a="1"/>
  <c r="AI2261" i="4" s="1"/>
  <c r="AI2286" i="4" a="1"/>
  <c r="AI2286" i="4" s="1"/>
  <c r="AM2286" i="4" a="1"/>
  <c r="AM2286" i="4" s="1"/>
  <c r="AF2286" i="4"/>
  <c r="AH2454" i="4" a="1"/>
  <c r="AH2454" i="4" s="1"/>
  <c r="AL2454" i="4" a="1"/>
  <c r="AL2454" i="4" s="1"/>
  <c r="AE2454" i="4"/>
  <c r="AI2297" i="4" a="1"/>
  <c r="AI2297" i="4" s="1"/>
  <c r="AM2297" i="4" a="1"/>
  <c r="AM2297" i="4" s="1"/>
  <c r="AF2297" i="4"/>
  <c r="AI2072" i="4" a="1"/>
  <c r="AI2072" i="4" s="1"/>
  <c r="AM2072" i="4" a="1"/>
  <c r="AM2072" i="4" s="1"/>
  <c r="AF2072" i="4"/>
  <c r="AN2650" i="4" a="1"/>
  <c r="AN2650" i="4" s="1"/>
  <c r="AF2331" i="4"/>
  <c r="AI2331" i="4" a="1"/>
  <c r="AI2331" i="4" s="1"/>
  <c r="AM2331" i="4" a="1"/>
  <c r="AM2331" i="4" s="1"/>
  <c r="AF2312" i="4"/>
  <c r="AI2312" i="4" a="1"/>
  <c r="AI2312" i="4" s="1"/>
  <c r="AM2312" i="4" a="1"/>
  <c r="AM2312" i="4" s="1"/>
  <c r="AF2412" i="4"/>
  <c r="AI2412" i="4" a="1"/>
  <c r="AI2412" i="4" s="1"/>
  <c r="AM2412" i="4" a="1"/>
  <c r="AM2412" i="4" s="1"/>
  <c r="AJ1682" i="4" a="1"/>
  <c r="AJ1682" i="4" s="1"/>
  <c r="AN1682" i="4" a="1"/>
  <c r="AN1682" i="4" s="1"/>
  <c r="AJ150" i="4" a="1"/>
  <c r="AJ150" i="4" s="1"/>
  <c r="AN150" i="4" a="1"/>
  <c r="AN150" i="4" s="1"/>
  <c r="AJ29" i="4" a="1"/>
  <c r="AJ29" i="4" s="1"/>
  <c r="AN29" i="4" a="1"/>
  <c r="AN29" i="4" s="1"/>
  <c r="AM2281" i="4" a="1"/>
  <c r="AM2281" i="4" s="1"/>
  <c r="AF2281" i="4"/>
  <c r="AI2281" i="4" a="1"/>
  <c r="AI2281" i="4" s="1"/>
  <c r="AI2349" i="4" a="1"/>
  <c r="AI2349" i="4" s="1"/>
  <c r="AM2349" i="4" a="1"/>
  <c r="AM2349" i="4" s="1"/>
  <c r="AF2349" i="4"/>
  <c r="AE2353" i="4"/>
  <c r="AH2353" i="4" a="1"/>
  <c r="AH2353" i="4" s="1"/>
  <c r="AL2353" i="4" a="1"/>
  <c r="AL2353" i="4" s="1"/>
  <c r="AJ2057" i="4" a="1"/>
  <c r="AJ2057" i="4" s="1"/>
  <c r="AN2057" i="4" a="1"/>
  <c r="AN2057" i="4" s="1"/>
  <c r="AJ1054" i="4" a="1"/>
  <c r="AJ1054" i="4" s="1"/>
  <c r="AN1054" i="4" a="1"/>
  <c r="AN1054" i="4" s="1"/>
  <c r="AF2763" i="4"/>
  <c r="AI2763" i="4" a="1"/>
  <c r="AI2763" i="4" s="1"/>
  <c r="AM2763" i="4" a="1"/>
  <c r="AM2763" i="4" s="1"/>
  <c r="AE54" i="4"/>
  <c r="AH54" i="4" a="1"/>
  <c r="AH54" i="4" s="1"/>
  <c r="AL54" i="4" a="1"/>
  <c r="AL54" i="4" s="1"/>
  <c r="AJ2074" i="4" a="1"/>
  <c r="AJ2074" i="4" s="1"/>
  <c r="AN2074" i="4" a="1"/>
  <c r="AN2074" i="4" s="1"/>
  <c r="AF1105" i="4"/>
  <c r="AI1105" i="4" a="1"/>
  <c r="AI1105" i="4" s="1"/>
  <c r="AM1105" i="4" a="1"/>
  <c r="AM1105" i="4" s="1"/>
  <c r="AJ2470" i="4" a="1"/>
  <c r="AJ2470" i="4" s="1"/>
  <c r="AN2470" i="4" a="1"/>
  <c r="AN2470" i="4" s="1"/>
  <c r="AJ2047" i="4" a="1"/>
  <c r="AJ2047" i="4" s="1"/>
  <c r="AN2047" i="4" a="1"/>
  <c r="AN2047" i="4" s="1"/>
  <c r="AI67" i="4" a="1"/>
  <c r="AI67" i="4" s="1"/>
  <c r="AM67" i="4" a="1"/>
  <c r="AM67" i="4" s="1"/>
  <c r="AF67" i="4"/>
  <c r="AJ156" i="4" a="1"/>
  <c r="AJ156" i="4" s="1"/>
  <c r="AN156" i="4" a="1"/>
  <c r="AN156" i="4" s="1"/>
  <c r="AJ266" i="4" a="1"/>
  <c r="AJ266" i="4" s="1"/>
  <c r="AN266" i="4" a="1"/>
  <c r="AN266" i="4" s="1"/>
  <c r="AM2385" i="4" a="1"/>
  <c r="AM2385" i="4" s="1"/>
  <c r="AF2385" i="4"/>
  <c r="AI2385" i="4" a="1"/>
  <c r="AI2385" i="4" s="1"/>
  <c r="AJ2356" i="4" a="1"/>
  <c r="AJ2356" i="4" s="1"/>
  <c r="AN2356" i="4" a="1"/>
  <c r="AN2356" i="4" s="1"/>
  <c r="AE2129" i="4"/>
  <c r="AH2129" i="4" a="1"/>
  <c r="AH2129" i="4" s="1"/>
  <c r="AL2129" i="4" a="1"/>
  <c r="AL2129" i="4" s="1"/>
  <c r="AN2391" i="4" a="1"/>
  <c r="AN2391" i="4" s="1"/>
  <c r="AJ2391" i="4" a="1"/>
  <c r="AJ2391" i="4" s="1"/>
  <c r="AF2103" i="4"/>
  <c r="AI2103" i="4" a="1"/>
  <c r="AI2103" i="4" s="1"/>
  <c r="AM2103" i="4" a="1"/>
  <c r="AM2103" i="4" s="1"/>
  <c r="AF2337" i="4"/>
  <c r="AI861" i="4" a="1"/>
  <c r="AI861" i="4" s="1"/>
  <c r="AM861" i="4" a="1"/>
  <c r="AM861" i="4" s="1"/>
  <c r="AF861" i="4"/>
  <c r="AJ2414" i="4" a="1"/>
  <c r="AJ2414" i="4" s="1"/>
  <c r="AN2414" i="4" a="1"/>
  <c r="AN2414" i="4" s="1"/>
  <c r="AJ2377" i="4" a="1"/>
  <c r="AJ2377" i="4" s="1"/>
  <c r="AN2377" i="4" a="1"/>
  <c r="AN2377" i="4" s="1"/>
  <c r="AJ1061" i="4" a="1"/>
  <c r="AJ1061" i="4" s="1"/>
  <c r="AN1061" i="4" a="1"/>
  <c r="AN1061" i="4" s="1"/>
  <c r="AI1150" i="4" a="1"/>
  <c r="AI1150" i="4" s="1"/>
  <c r="AM1150" i="4" a="1"/>
  <c r="AM1150" i="4" s="1"/>
  <c r="AF1150" i="4"/>
  <c r="AF448" i="4"/>
  <c r="AI448" i="4" a="1"/>
  <c r="AI448" i="4" s="1"/>
  <c r="AM448" i="4" a="1"/>
  <c r="AM448" i="4" s="1"/>
  <c r="AL1090" i="4" a="1"/>
  <c r="AL1090" i="4" s="1"/>
  <c r="AE1090" i="4"/>
  <c r="AH1090" i="4" a="1"/>
  <c r="AH1090" i="4" s="1"/>
  <c r="AF565" i="4"/>
  <c r="AM565" i="4" a="1"/>
  <c r="AM565" i="4" s="1"/>
  <c r="AI565" i="4" a="1"/>
  <c r="AI565" i="4" s="1"/>
  <c r="AF1116" i="4"/>
  <c r="AI1116" i="4" a="1"/>
  <c r="AI1116" i="4" s="1"/>
  <c r="AM1116" i="4" a="1"/>
  <c r="AM1116" i="4" s="1"/>
  <c r="AN1066" i="4" a="1"/>
  <c r="AN1066" i="4" s="1"/>
  <c r="AJ1066" i="4" a="1"/>
  <c r="AJ1066" i="4" s="1"/>
  <c r="AH1074" i="4" a="1"/>
  <c r="AH1074" i="4" s="1"/>
  <c r="AL1074" i="4" a="1"/>
  <c r="AL1074" i="4" s="1"/>
  <c r="AE1074" i="4"/>
  <c r="AE143" i="4"/>
  <c r="AL143" i="4" a="1"/>
  <c r="AL143" i="4" s="1"/>
  <c r="AH143" i="4" a="1"/>
  <c r="AH143" i="4" s="1"/>
  <c r="AM478" i="4" a="1"/>
  <c r="AM478" i="4" s="1"/>
  <c r="AF478" i="4"/>
  <c r="AI478" i="4" a="1"/>
  <c r="AI478" i="4" s="1"/>
  <c r="AH1024" i="4" a="1"/>
  <c r="AH1024" i="4" s="1"/>
  <c r="AL1024" i="4" a="1"/>
  <c r="AL1024" i="4" s="1"/>
  <c r="AE1024" i="4"/>
  <c r="AI812" i="4" a="1"/>
  <c r="AI812" i="4" s="1"/>
  <c r="AM812" i="4" a="1"/>
  <c r="AM812" i="4" s="1"/>
  <c r="AF812" i="4"/>
  <c r="AJ1793" i="4" a="1"/>
  <c r="AJ1793" i="4" s="1"/>
  <c r="AN1793" i="4" a="1"/>
  <c r="AN1793" i="4" s="1"/>
  <c r="AH352" i="4" a="1"/>
  <c r="AH352" i="4" s="1"/>
  <c r="AL352" i="4" a="1"/>
  <c r="AL352" i="4" s="1"/>
  <c r="AE352" i="4"/>
  <c r="AF1759" i="4"/>
  <c r="AM1759" i="4" a="1"/>
  <c r="AM1759" i="4" s="1"/>
  <c r="AI1759" i="4" a="1"/>
  <c r="AI1759" i="4" s="1"/>
  <c r="AE1214" i="4"/>
  <c r="AH1214" i="4" a="1"/>
  <c r="AH1214" i="4" s="1"/>
  <c r="AL1214" i="4" a="1"/>
  <c r="AL1214" i="4" s="1"/>
  <c r="AJ237" i="4" a="1"/>
  <c r="AJ237" i="4" s="1"/>
  <c r="AN237" i="4" a="1"/>
  <c r="AN237" i="4" s="1"/>
  <c r="AJ943" i="4" a="1"/>
  <c r="AJ943" i="4" s="1"/>
  <c r="AN943" i="4" a="1"/>
  <c r="AN943" i="4" s="1"/>
  <c r="AE1752" i="4"/>
  <c r="AL1752" i="4" a="1"/>
  <c r="AL1752" i="4" s="1"/>
  <c r="AH1752" i="4" a="1"/>
  <c r="AH1752" i="4" s="1"/>
  <c r="AE2787" i="4"/>
  <c r="AH2787" i="4" a="1"/>
  <c r="AH2787" i="4" s="1"/>
  <c r="AL2787" i="4" a="1"/>
  <c r="AL2787" i="4" s="1"/>
  <c r="AJ2163" i="4" a="1"/>
  <c r="AJ2163" i="4" s="1"/>
  <c r="AN2163" i="4" a="1"/>
  <c r="AN2163" i="4" s="1"/>
  <c r="AF1213" i="4"/>
  <c r="AM1213" i="4" a="1"/>
  <c r="AM1213" i="4" s="1"/>
  <c r="AI1213" i="4" a="1"/>
  <c r="AI1213" i="4" s="1"/>
  <c r="AI2158" i="4" a="1"/>
  <c r="AI2158" i="4" s="1"/>
  <c r="AM2158" i="4" a="1"/>
  <c r="AM2158" i="4" s="1"/>
  <c r="AF2158" i="4"/>
  <c r="AI2389" i="4" a="1"/>
  <c r="AI2389" i="4" s="1"/>
  <c r="AM2389" i="4" a="1"/>
  <c r="AM2389" i="4" s="1"/>
  <c r="AF2389" i="4"/>
  <c r="AE2150" i="4"/>
  <c r="AH2150" i="4" a="1"/>
  <c r="AH2150" i="4" s="1"/>
  <c r="AL2150" i="4" a="1"/>
  <c r="AL2150" i="4" s="1"/>
  <c r="AJ2465" i="4" a="1"/>
  <c r="AJ2465" i="4" s="1"/>
  <c r="AN2465" i="4" a="1"/>
  <c r="AN2465" i="4" s="1"/>
  <c r="AI2362" i="4" a="1"/>
  <c r="AI2362" i="4" s="1"/>
  <c r="AM2362" i="4" a="1"/>
  <c r="AM2362" i="4" s="1"/>
  <c r="AF2362" i="4"/>
  <c r="AM1402" i="4" a="1"/>
  <c r="AM1402" i="4" s="1"/>
  <c r="AI1402" i="4" a="1"/>
  <c r="AI1402" i="4" s="1"/>
  <c r="AF1402" i="4"/>
  <c r="AJ2471" i="4" a="1"/>
  <c r="AJ2471" i="4" s="1"/>
  <c r="AN2471" i="4" a="1"/>
  <c r="AN2471" i="4" s="1"/>
  <c r="AJ805" i="4" a="1"/>
  <c r="AJ805" i="4" s="1"/>
  <c r="AN805" i="4" a="1"/>
  <c r="AN805" i="4" s="1"/>
  <c r="AI2458" i="4" a="1"/>
  <c r="AI2458" i="4" s="1"/>
  <c r="AM2458" i="4" a="1"/>
  <c r="AM2458" i="4" s="1"/>
  <c r="AF2458" i="4"/>
  <c r="AI2358" i="4" a="1"/>
  <c r="AI2358" i="4" s="1"/>
  <c r="AM2358" i="4" a="1"/>
  <c r="AM2358" i="4" s="1"/>
  <c r="AF2358" i="4"/>
  <c r="AJ2100" i="4" a="1"/>
  <c r="AJ2100" i="4" s="1"/>
  <c r="AN2100" i="4" a="1"/>
  <c r="AN2100" i="4" s="1"/>
  <c r="AJ2049" i="4" a="1"/>
  <c r="AJ2049" i="4" s="1"/>
  <c r="AN2049" i="4" a="1"/>
  <c r="AN2049" i="4" s="1"/>
  <c r="AJ248" i="4" a="1"/>
  <c r="AJ248" i="4" s="1"/>
  <c r="AF2483" i="4"/>
  <c r="AM2483" i="4" a="1"/>
  <c r="AM2483" i="4" s="1"/>
  <c r="AI2483" i="4" a="1"/>
  <c r="AI2483" i="4" s="1"/>
  <c r="AI2759" i="4" a="1"/>
  <c r="AI2759" i="4" s="1"/>
  <c r="AM2759" i="4" a="1"/>
  <c r="AM2759" i="4" s="1"/>
  <c r="AF2759" i="4"/>
  <c r="AI442" i="4" a="1"/>
  <c r="AI442" i="4" s="1"/>
  <c r="AM442" i="4" a="1"/>
  <c r="AM442" i="4" s="1"/>
  <c r="AF442" i="4"/>
  <c r="AH449" i="4" a="1"/>
  <c r="AH449" i="4" s="1"/>
  <c r="AL449" i="4" a="1"/>
  <c r="AL449" i="4" s="1"/>
  <c r="AE449" i="4"/>
  <c r="AI443" i="4" a="1"/>
  <c r="AI443" i="4" s="1"/>
  <c r="AM443" i="4" a="1"/>
  <c r="AM443" i="4" s="1"/>
  <c r="AF443" i="4"/>
  <c r="AJ1114" i="4" a="1"/>
  <c r="AJ1114" i="4" s="1"/>
  <c r="AN1114" i="4" a="1"/>
  <c r="AN1114" i="4" s="1"/>
  <c r="AJ128" i="4" a="1"/>
  <c r="AJ128" i="4" s="1"/>
  <c r="AN128" i="4" a="1"/>
  <c r="AN128" i="4" s="1"/>
  <c r="AJ545" i="4" a="1"/>
  <c r="AJ545" i="4" s="1"/>
  <c r="AN545" i="4" a="1"/>
  <c r="AN545" i="4" s="1"/>
  <c r="AH172" i="4" a="1"/>
  <c r="AH172" i="4" s="1"/>
  <c r="AL172" i="4" a="1"/>
  <c r="AL172" i="4" s="1"/>
  <c r="AE172" i="4"/>
  <c r="AN791" i="4" a="1"/>
  <c r="AN791" i="4" s="1"/>
  <c r="AJ791" i="4" a="1"/>
  <c r="AJ791" i="4" s="1"/>
  <c r="AF1071" i="4"/>
  <c r="AI1071" i="4" a="1"/>
  <c r="AI1071" i="4" s="1"/>
  <c r="AM1071" i="4" a="1"/>
  <c r="AM1071" i="4" s="1"/>
  <c r="AH1017" i="4" a="1"/>
  <c r="AH1017" i="4" s="1"/>
  <c r="AL1017" i="4" a="1"/>
  <c r="AL1017" i="4" s="1"/>
  <c r="AE1017" i="4"/>
  <c r="AE597" i="4"/>
  <c r="AL597" i="4" a="1"/>
  <c r="AL597" i="4" s="1"/>
  <c r="AH597" i="4" a="1"/>
  <c r="AH597" i="4" s="1"/>
  <c r="AI552" i="4" a="1"/>
  <c r="AI552" i="4" s="1"/>
  <c r="AM552" i="4" a="1"/>
  <c r="AM552" i="4" s="1"/>
  <c r="AF552" i="4"/>
  <c r="AI546" i="4" a="1"/>
  <c r="AI546" i="4" s="1"/>
  <c r="AM546" i="4" a="1"/>
  <c r="AM546" i="4" s="1"/>
  <c r="AF546" i="4"/>
  <c r="AL181" i="4" a="1"/>
  <c r="AL181" i="4" s="1"/>
  <c r="AE181" i="4"/>
  <c r="AH181" i="4" a="1"/>
  <c r="AH181" i="4" s="1"/>
  <c r="AI587" i="4" a="1"/>
  <c r="AI587" i="4" s="1"/>
  <c r="AM587" i="4" a="1"/>
  <c r="AM587" i="4" s="1"/>
  <c r="AF587" i="4"/>
  <c r="AN134" i="4" a="1"/>
  <c r="AN134" i="4" s="1"/>
  <c r="AJ134" i="4" a="1"/>
  <c r="AJ134" i="4" s="1"/>
  <c r="AE1045" i="4"/>
  <c r="AH1045" i="4" a="1"/>
  <c r="AH1045" i="4" s="1"/>
  <c r="AL1045" i="4" a="1"/>
  <c r="AL1045" i="4" s="1"/>
  <c r="AI1081" i="4" a="1"/>
  <c r="AI1081" i="4" s="1"/>
  <c r="AM1081" i="4" a="1"/>
  <c r="AM1081" i="4" s="1"/>
  <c r="AF1081" i="4"/>
  <c r="AI770" i="4" a="1"/>
  <c r="AI770" i="4" s="1"/>
  <c r="AE771" i="4"/>
  <c r="AH771" i="4" a="1"/>
  <c r="AH771" i="4" s="1"/>
  <c r="AL771" i="4" a="1"/>
  <c r="AL771" i="4" s="1"/>
  <c r="AE480" i="4"/>
  <c r="AH480" i="4" a="1"/>
  <c r="AH480" i="4" s="1"/>
  <c r="AL480" i="4" a="1"/>
  <c r="AL480" i="4" s="1"/>
  <c r="AF589" i="4"/>
  <c r="AI589" i="4" a="1"/>
  <c r="AI589" i="4" s="1"/>
  <c r="AM589" i="4" a="1"/>
  <c r="AM589" i="4" s="1"/>
  <c r="AN1102" i="4" a="1"/>
  <c r="AN1102" i="4" s="1"/>
  <c r="AJ1102" i="4" a="1"/>
  <c r="AJ1102" i="4" s="1"/>
  <c r="AE508" i="4"/>
  <c r="AL508" i="4" a="1"/>
  <c r="AL508" i="4" s="1"/>
  <c r="AH508" i="4" a="1"/>
  <c r="AH508" i="4" s="1"/>
  <c r="AE186" i="4"/>
  <c r="AL186" i="4" a="1"/>
  <c r="AL186" i="4" s="1"/>
  <c r="AH186" i="4" a="1"/>
  <c r="AH186" i="4" s="1"/>
  <c r="AJ1055" i="4" a="1"/>
  <c r="AJ1055" i="4" s="1"/>
  <c r="AN1055" i="4" a="1"/>
  <c r="AN1055" i="4" s="1"/>
  <c r="AH617" i="4" a="1"/>
  <c r="AH617" i="4" s="1"/>
  <c r="AL617" i="4" a="1"/>
  <c r="AL617" i="4" s="1"/>
  <c r="AE617" i="4"/>
  <c r="AI1131" i="4" a="1"/>
  <c r="AI1131" i="4" s="1"/>
  <c r="AM1131" i="4" a="1"/>
  <c r="AM1131" i="4" s="1"/>
  <c r="AF1131" i="4"/>
  <c r="AN1018" i="4" a="1"/>
  <c r="AN1018" i="4" s="1"/>
  <c r="AJ1018" i="4" a="1"/>
  <c r="AJ1018" i="4" s="1"/>
  <c r="AH1049" i="4" a="1"/>
  <c r="AH1049" i="4" s="1"/>
  <c r="AE1049" i="4"/>
  <c r="AL1049" i="4" a="1"/>
  <c r="AL1049" i="4" s="1"/>
  <c r="AH494" i="4" a="1"/>
  <c r="AH494" i="4" s="1"/>
  <c r="AL494" i="4" a="1"/>
  <c r="AL494" i="4" s="1"/>
  <c r="AE494" i="4"/>
  <c r="AF147" i="4"/>
  <c r="AM147" i="4" a="1"/>
  <c r="AM147" i="4" s="1"/>
  <c r="AI147" i="4" a="1"/>
  <c r="AI147" i="4" s="1"/>
  <c r="AN555" i="4" a="1"/>
  <c r="AN555" i="4" s="1"/>
  <c r="AJ555" i="4" a="1"/>
  <c r="AJ555" i="4" s="1"/>
  <c r="AN527" i="4" a="1"/>
  <c r="AN527" i="4" s="1"/>
  <c r="AJ527" i="4" a="1"/>
  <c r="AJ527" i="4" s="1"/>
  <c r="AN501" i="4" a="1"/>
  <c r="AN501" i="4" s="1"/>
  <c r="AJ501" i="4" a="1"/>
  <c r="AJ501" i="4" s="1"/>
  <c r="AE605" i="4"/>
  <c r="AH605" i="4" a="1"/>
  <c r="AH605" i="4" s="1"/>
  <c r="AL605" i="4" a="1"/>
  <c r="AL605" i="4" s="1"/>
  <c r="AI1026" i="4" a="1"/>
  <c r="AI1026" i="4" s="1"/>
  <c r="AM1026" i="4" a="1"/>
  <c r="AM1026" i="4" s="1"/>
  <c r="AF1026" i="4"/>
  <c r="AJ1013" i="4" a="1"/>
  <c r="AJ1013" i="4" s="1"/>
  <c r="AN1013" i="4" a="1"/>
  <c r="AN1013" i="4" s="1"/>
  <c r="AI475" i="4" a="1"/>
  <c r="AI475" i="4" s="1"/>
  <c r="AM475" i="4" a="1"/>
  <c r="AM475" i="4" s="1"/>
  <c r="AF475" i="4"/>
  <c r="AE763" i="4"/>
  <c r="AH763" i="4" a="1"/>
  <c r="AH763" i="4" s="1"/>
  <c r="AL763" i="4" a="1"/>
  <c r="AL763" i="4" s="1"/>
  <c r="AI1092" i="4" a="1"/>
  <c r="AI1092" i="4" s="1"/>
  <c r="AF529" i="4"/>
  <c r="AI529" i="4" a="1"/>
  <c r="AI529" i="4" s="1"/>
  <c r="AM529" i="4" a="1"/>
  <c r="AM529" i="4" s="1"/>
  <c r="AF1898" i="4"/>
  <c r="AM1898" i="4" a="1"/>
  <c r="AM1898" i="4" s="1"/>
  <c r="AI1898" i="4" a="1"/>
  <c r="AI1898" i="4" s="1"/>
  <c r="AH1634" i="4" a="1"/>
  <c r="AH1634" i="4" s="1"/>
  <c r="AL1634" i="4" a="1"/>
  <c r="AL1634" i="4" s="1"/>
  <c r="AE1634" i="4"/>
  <c r="AI1703" i="4" a="1"/>
  <c r="AI1703" i="4" s="1"/>
  <c r="AM1703" i="4" a="1"/>
  <c r="AM1703" i="4" s="1"/>
  <c r="AF1703" i="4"/>
  <c r="AF1883" i="4"/>
  <c r="AI1883" i="4" a="1"/>
  <c r="AI1883" i="4" s="1"/>
  <c r="AM1883" i="4" a="1"/>
  <c r="AM1883" i="4" s="1"/>
  <c r="AJ1617" i="4" a="1"/>
  <c r="AJ1617" i="4" s="1"/>
  <c r="AN1617" i="4" a="1"/>
  <c r="AN1617" i="4" s="1"/>
  <c r="AF1896" i="4"/>
  <c r="AM1896" i="4" a="1"/>
  <c r="AM1896" i="4" s="1"/>
  <c r="AI1896" i="4" a="1"/>
  <c r="AI1896" i="4" s="1"/>
  <c r="AJ1655" i="4" a="1"/>
  <c r="AJ1655" i="4" s="1"/>
  <c r="AN1655" i="4" a="1"/>
  <c r="AN1655" i="4" s="1"/>
  <c r="AE1595" i="4"/>
  <c r="AH1595" i="4" a="1"/>
  <c r="AH1595" i="4" s="1"/>
  <c r="AL1595" i="4" a="1"/>
  <c r="AL1595" i="4" s="1"/>
  <c r="AH1633" i="4" a="1"/>
  <c r="AH1633" i="4" s="1"/>
  <c r="AL1633" i="4" a="1"/>
  <c r="AL1633" i="4" s="1"/>
  <c r="AE1633" i="4"/>
  <c r="AH1543" i="4" a="1"/>
  <c r="AH1543" i="4" s="1"/>
  <c r="AL1543" i="4" a="1"/>
  <c r="AL1543" i="4" s="1"/>
  <c r="AE1543" i="4"/>
  <c r="AH1450" i="4" a="1"/>
  <c r="AH1450" i="4" s="1"/>
  <c r="AL1450" i="4" a="1"/>
  <c r="AL1450" i="4" s="1"/>
  <c r="AE1450" i="4"/>
  <c r="AI1720" i="4" a="1"/>
  <c r="AI1720" i="4" s="1"/>
  <c r="AM1720" i="4" a="1"/>
  <c r="AM1720" i="4" s="1"/>
  <c r="AF1720" i="4"/>
  <c r="AE1618" i="4"/>
  <c r="AH1618" i="4" a="1"/>
  <c r="AH1618" i="4" s="1"/>
  <c r="AL1618" i="4" a="1"/>
  <c r="AL1618" i="4" s="1"/>
  <c r="AF1622" i="4"/>
  <c r="AI1622" i="4" a="1"/>
  <c r="AI1622" i="4" s="1"/>
  <c r="AM1622" i="4" a="1"/>
  <c r="AM1622" i="4" s="1"/>
  <c r="AI1573" i="4" a="1"/>
  <c r="AI1573" i="4" s="1"/>
  <c r="AM1573" i="4" a="1"/>
  <c r="AM1573" i="4" s="1"/>
  <c r="AF1573" i="4"/>
  <c r="AI1606" i="4" a="1"/>
  <c r="AI1606" i="4" s="1"/>
  <c r="AM1606" i="4" a="1"/>
  <c r="AM1606" i="4" s="1"/>
  <c r="AF1606" i="4"/>
  <c r="AI1884" i="4" a="1"/>
  <c r="AI1884" i="4" s="1"/>
  <c r="AM1884" i="4" a="1"/>
  <c r="AM1884" i="4" s="1"/>
  <c r="AF1884" i="4"/>
  <c r="AE1448" i="4"/>
  <c r="AL1448" i="4" a="1"/>
  <c r="AL1448" i="4" s="1"/>
  <c r="AH1448" i="4" a="1"/>
  <c r="AH1448" i="4" s="1"/>
  <c r="AN1542" i="4" a="1"/>
  <c r="AN1542" i="4" s="1"/>
  <c r="AJ1542" i="4" a="1"/>
  <c r="AJ1542" i="4" s="1"/>
  <c r="AI1475" i="4" a="1"/>
  <c r="AI1475" i="4" s="1"/>
  <c r="AM1475" i="4" a="1"/>
  <c r="AM1475" i="4" s="1"/>
  <c r="AF1475" i="4"/>
  <c r="AN1435" i="4" a="1"/>
  <c r="AN1435" i="4" s="1"/>
  <c r="AJ1435" i="4" a="1"/>
  <c r="AJ1435" i="4" s="1"/>
  <c r="AJ1598" i="4" a="1"/>
  <c r="AJ1598" i="4" s="1"/>
  <c r="AN1598" i="4" a="1"/>
  <c r="AN1598" i="4" s="1"/>
  <c r="AF1583" i="4"/>
  <c r="AI1583" i="4" a="1"/>
  <c r="AI1583" i="4" s="1"/>
  <c r="AM1583" i="4" a="1"/>
  <c r="AM1583" i="4" s="1"/>
  <c r="AI1899" i="4" a="1"/>
  <c r="AI1899" i="4" s="1"/>
  <c r="AM1899" i="4" a="1"/>
  <c r="AM1899" i="4" s="1"/>
  <c r="AF1899" i="4"/>
  <c r="AI2663" i="4" a="1"/>
  <c r="AI2663" i="4" s="1"/>
  <c r="AM2663" i="4" a="1"/>
  <c r="AM2663" i="4" s="1"/>
  <c r="AF2663" i="4"/>
  <c r="AH432" i="4" a="1"/>
  <c r="AH432" i="4" s="1"/>
  <c r="AL432" i="4" a="1"/>
  <c r="AL432" i="4" s="1"/>
  <c r="AE432" i="4"/>
  <c r="AI1533" i="4" a="1"/>
  <c r="AI1533" i="4" s="1"/>
  <c r="AM1533" i="4" a="1"/>
  <c r="AM1533" i="4" s="1"/>
  <c r="AF1533" i="4"/>
  <c r="AE1539" i="4"/>
  <c r="AH1539" i="4" a="1"/>
  <c r="AH1539" i="4" s="1"/>
  <c r="AL1539" i="4" a="1"/>
  <c r="AL1539" i="4" s="1"/>
  <c r="AN1479" i="4" a="1"/>
  <c r="AN1479" i="4" s="1"/>
  <c r="AJ1479" i="4" a="1"/>
  <c r="AJ1479" i="4" s="1"/>
  <c r="AJ59" i="4" a="1"/>
  <c r="AJ59" i="4" s="1"/>
  <c r="AN59" i="4" a="1"/>
  <c r="AN59" i="4" s="1"/>
  <c r="AJ2701" i="4" a="1"/>
  <c r="AJ2701" i="4" s="1"/>
  <c r="AN2701" i="4" a="1"/>
  <c r="AN2701" i="4" s="1"/>
  <c r="AE2707" i="4"/>
  <c r="AH2707" i="4" a="1"/>
  <c r="AH2707" i="4" s="1"/>
  <c r="AL2707" i="4" a="1"/>
  <c r="AL2707" i="4" s="1"/>
  <c r="AJ436" i="4" a="1"/>
  <c r="AJ436" i="4" s="1"/>
  <c r="AN436" i="4" a="1"/>
  <c r="AN436" i="4" s="1"/>
  <c r="AF1562" i="4"/>
  <c r="AI1562" i="4" a="1"/>
  <c r="AI1562" i="4" s="1"/>
  <c r="AM1562" i="4" a="1"/>
  <c r="AM1562" i="4" s="1"/>
  <c r="AF28" i="4"/>
  <c r="AI28" i="4" a="1"/>
  <c r="AI28" i="4" s="1"/>
  <c r="AM28" i="4" a="1"/>
  <c r="AM28" i="4" s="1"/>
  <c r="AF393" i="4"/>
  <c r="AI2706" i="4" a="1"/>
  <c r="AI2706" i="4" s="1"/>
  <c r="AM2706" i="4" a="1"/>
  <c r="AM2706" i="4" s="1"/>
  <c r="AF2706" i="4"/>
  <c r="AF384" i="4"/>
  <c r="AI384" i="4" a="1"/>
  <c r="AI384" i="4" s="1"/>
  <c r="AM384" i="4" a="1"/>
  <c r="AM384" i="4" s="1"/>
  <c r="AH1409" i="4" a="1"/>
  <c r="AH1409" i="4" s="1"/>
  <c r="AL1409" i="4" a="1"/>
  <c r="AL1409" i="4" s="1"/>
  <c r="AE1409" i="4"/>
  <c r="AH1338" i="4" a="1"/>
  <c r="AH1338" i="4" s="1"/>
  <c r="AL1338" i="4" a="1"/>
  <c r="AL1338" i="4" s="1"/>
  <c r="AE1338" i="4"/>
  <c r="AI1363" i="4" a="1"/>
  <c r="AI1363" i="4" s="1"/>
  <c r="AM1363" i="4" a="1"/>
  <c r="AM1363" i="4" s="1"/>
  <c r="AF1363" i="4"/>
  <c r="AH1287" i="4" a="1"/>
  <c r="AH1287" i="4" s="1"/>
  <c r="AL1287" i="4" a="1"/>
  <c r="AL1287" i="4" s="1"/>
  <c r="AE1287" i="4"/>
  <c r="AE1983" i="4"/>
  <c r="AH1983" i="4" a="1"/>
  <c r="AH1983" i="4" s="1"/>
  <c r="AL1983" i="4" a="1"/>
  <c r="AL1983" i="4" s="1"/>
  <c r="AF36" i="4"/>
  <c r="AI36" i="4" a="1"/>
  <c r="AI36" i="4" s="1"/>
  <c r="AM36" i="4" a="1"/>
  <c r="AM36" i="4" s="1"/>
  <c r="AI1404" i="4" a="1"/>
  <c r="AI1404" i="4" s="1"/>
  <c r="AM1404" i="4" a="1"/>
  <c r="AM1404" i="4" s="1"/>
  <c r="AF1404" i="4"/>
  <c r="AE1279" i="4"/>
  <c r="AH1279" i="4" a="1"/>
  <c r="AH1279" i="4" s="1"/>
  <c r="AL1279" i="4" a="1"/>
  <c r="AL1279" i="4" s="1"/>
  <c r="AF1294" i="4"/>
  <c r="AI1294" i="4" a="1"/>
  <c r="AI1294" i="4" s="1"/>
  <c r="AM1294" i="4" a="1"/>
  <c r="AM1294" i="4" s="1"/>
  <c r="AI1293" i="4" a="1"/>
  <c r="AI1293" i="4" s="1"/>
  <c r="AM1293" i="4" a="1"/>
  <c r="AM1293" i="4" s="1"/>
  <c r="AF1293" i="4"/>
  <c r="AE1591" i="4"/>
  <c r="AH1591" i="4" a="1"/>
  <c r="AH1591" i="4" s="1"/>
  <c r="AL1591" i="4" a="1"/>
  <c r="AL1591" i="4" s="1"/>
  <c r="AN1302" i="4" a="1"/>
  <c r="AN1302" i="4" s="1"/>
  <c r="AJ1302" i="4" a="1"/>
  <c r="AJ1302" i="4" s="1"/>
  <c r="AJ937" i="4" a="1"/>
  <c r="AJ937" i="4" s="1"/>
  <c r="AN937" i="4" a="1"/>
  <c r="AN937" i="4" s="1"/>
  <c r="AJ1827" i="4" a="1"/>
  <c r="AJ1827" i="4" s="1"/>
  <c r="AN1827" i="4" a="1"/>
  <c r="AN1827" i="4" s="1"/>
  <c r="AH1955" i="4" a="1"/>
  <c r="AH1955" i="4" s="1"/>
  <c r="AL1955" i="4" a="1"/>
  <c r="AL1955" i="4" s="1"/>
  <c r="AE1955" i="4"/>
  <c r="AI1945" i="4" a="1"/>
  <c r="AI1945" i="4" s="1"/>
  <c r="AM1945" i="4" a="1"/>
  <c r="AM1945" i="4" s="1"/>
  <c r="AF1945" i="4"/>
  <c r="AM1260" i="4" a="1"/>
  <c r="AM1260" i="4" s="1"/>
  <c r="AF1260" i="4"/>
  <c r="AI1260" i="4" a="1"/>
  <c r="AI1260" i="4" s="1"/>
  <c r="AI1264" i="4" a="1"/>
  <c r="AI1264" i="4" s="1"/>
  <c r="AF1264" i="4"/>
  <c r="AM1264" i="4" a="1"/>
  <c r="AM1264" i="4" s="1"/>
  <c r="AI1332" i="4" a="1"/>
  <c r="AI1332" i="4" s="1"/>
  <c r="AM1332" i="4" a="1"/>
  <c r="AM1332" i="4" s="1"/>
  <c r="AF1332" i="4"/>
  <c r="AJ407" i="4" a="1"/>
  <c r="AJ407" i="4" s="1"/>
  <c r="AN407" i="4" a="1"/>
  <c r="AN407" i="4" s="1"/>
  <c r="AJ1500" i="4" a="1"/>
  <c r="AJ1500" i="4" s="1"/>
  <c r="AN1500" i="4" a="1"/>
  <c r="AN1500" i="4" s="1"/>
  <c r="AJ1343" i="4" a="1"/>
  <c r="AJ1343" i="4" s="1"/>
  <c r="AN1343" i="4" a="1"/>
  <c r="AN1343" i="4" s="1"/>
  <c r="AE1665" i="4"/>
  <c r="AH1665" i="4" a="1"/>
  <c r="AH1665" i="4" s="1"/>
  <c r="AL1665" i="4" a="1"/>
  <c r="AL1665" i="4" s="1"/>
  <c r="AN1359" i="4" a="1"/>
  <c r="AN1359" i="4" s="1"/>
  <c r="AJ1359" i="4" a="1"/>
  <c r="AJ1359" i="4" s="1"/>
  <c r="AE1952" i="4"/>
  <c r="AH1952" i="4" a="1"/>
  <c r="AH1952" i="4" s="1"/>
  <c r="AL1952" i="4" a="1"/>
  <c r="AL1952" i="4" s="1"/>
  <c r="AE1801" i="4"/>
  <c r="AH1801" i="4" a="1"/>
  <c r="AH1801" i="4" s="1"/>
  <c r="AL1801" i="4" a="1"/>
  <c r="AL1801" i="4" s="1"/>
  <c r="AH1266" i="4" a="1"/>
  <c r="AH1266" i="4" s="1"/>
  <c r="AL1266" i="4" a="1"/>
  <c r="AL1266" i="4" s="1"/>
  <c r="AE1266" i="4"/>
  <c r="AI1802" i="4" a="1"/>
  <c r="AI1802" i="4" s="1"/>
  <c r="AM1802" i="4" a="1"/>
  <c r="AM1802" i="4" s="1"/>
  <c r="AF1802" i="4"/>
  <c r="AH1310" i="4" a="1"/>
  <c r="AH1310" i="4" s="1"/>
  <c r="AL1310" i="4" a="1"/>
  <c r="AL1310" i="4" s="1"/>
  <c r="AE1310" i="4"/>
  <c r="AI1514" i="4" a="1"/>
  <c r="AI1514" i="4" s="1"/>
  <c r="AM1514" i="4" a="1"/>
  <c r="AM1514" i="4" s="1"/>
  <c r="AF1514" i="4"/>
  <c r="AI1808" i="4" a="1"/>
  <c r="AI1808" i="4" s="1"/>
  <c r="AM1808" i="4" a="1"/>
  <c r="AM1808" i="4" s="1"/>
  <c r="AF1808" i="4"/>
  <c r="AJ1313" i="4" a="1"/>
  <c r="AJ1313" i="4" s="1"/>
  <c r="AN1313" i="4" a="1"/>
  <c r="AN1313" i="4" s="1"/>
  <c r="AN1383" i="4" a="1"/>
  <c r="AN1383" i="4" s="1"/>
  <c r="AJ1383" i="4" a="1"/>
  <c r="AJ1383" i="4" s="1"/>
  <c r="AI1502" i="4" a="1"/>
  <c r="AI1502" i="4" s="1"/>
  <c r="AM1502" i="4" a="1"/>
  <c r="AM1502" i="4" s="1"/>
  <c r="AF1502" i="4"/>
  <c r="AI1375" i="4" a="1"/>
  <c r="AI1375" i="4" s="1"/>
  <c r="AM1375" i="4" a="1"/>
  <c r="AM1375" i="4" s="1"/>
  <c r="AF1375" i="4"/>
  <c r="AE1869" i="4"/>
  <c r="AH1869" i="4" a="1"/>
  <c r="AH1869" i="4" s="1"/>
  <c r="AL1869" i="4" a="1"/>
  <c r="AL1869" i="4" s="1"/>
  <c r="AF1281" i="4"/>
  <c r="AM1281" i="4" a="1"/>
  <c r="AM1281" i="4" s="1"/>
  <c r="AI1281" i="4" a="1"/>
  <c r="AI1281" i="4" s="1"/>
  <c r="AE1857" i="4"/>
  <c r="AH1857" i="4" a="1"/>
  <c r="AH1857" i="4" s="1"/>
  <c r="AL1857" i="4" a="1"/>
  <c r="AL1857" i="4" s="1"/>
  <c r="AN1324" i="4" a="1"/>
  <c r="AN1324" i="4" s="1"/>
  <c r="AJ1324" i="4" a="1"/>
  <c r="AJ1324" i="4" s="1"/>
  <c r="AI1824" i="4" a="1"/>
  <c r="AI1824" i="4" s="1"/>
  <c r="AM1824" i="4" a="1"/>
  <c r="AM1824" i="4" s="1"/>
  <c r="AF1824" i="4"/>
  <c r="AH1795" i="4" a="1"/>
  <c r="AH1795" i="4" s="1"/>
  <c r="AL1795" i="4" a="1"/>
  <c r="AL1795" i="4" s="1"/>
  <c r="AE1795" i="4"/>
  <c r="AI929" i="4" a="1"/>
  <c r="AI929" i="4" s="1"/>
  <c r="AM929" i="4" a="1"/>
  <c r="AM929" i="4" s="1"/>
  <c r="AF929" i="4"/>
  <c r="AJ826" i="4" a="1"/>
  <c r="AJ826" i="4" s="1"/>
  <c r="AN826" i="4" a="1"/>
  <c r="AN826" i="4" s="1"/>
  <c r="AH83" i="4" a="1"/>
  <c r="AH83" i="4" s="1"/>
  <c r="AL83" i="4" a="1"/>
  <c r="AL83" i="4" s="1"/>
  <c r="AE83" i="4"/>
  <c r="AI295" i="4" a="1"/>
  <c r="AI295" i="4" s="1"/>
  <c r="AM295" i="4" a="1"/>
  <c r="AM295" i="4" s="1"/>
  <c r="AF295" i="4"/>
  <c r="AN1243" i="4" a="1"/>
  <c r="AN1243" i="4" s="1"/>
  <c r="AH342" i="4" a="1"/>
  <c r="AH342" i="4" s="1"/>
  <c r="AL342" i="4" a="1"/>
  <c r="AL342" i="4" s="1"/>
  <c r="AE342" i="4"/>
  <c r="AI811" i="4" a="1"/>
  <c r="AI811" i="4" s="1"/>
  <c r="AM811" i="4" a="1"/>
  <c r="AM811" i="4" s="1"/>
  <c r="AF811" i="4"/>
  <c r="AJ341" i="4" a="1"/>
  <c r="AJ341" i="4" s="1"/>
  <c r="AN341" i="4" a="1"/>
  <c r="AN341" i="4" s="1"/>
  <c r="AI1328" i="4" a="1"/>
  <c r="AI1328" i="4" s="1"/>
  <c r="AM1328" i="4" a="1"/>
  <c r="AM1328" i="4" s="1"/>
  <c r="AF1328" i="4"/>
  <c r="AJ2738" i="4" a="1"/>
  <c r="AJ2738" i="4" s="1"/>
  <c r="AN2738" i="4" a="1"/>
  <c r="AN2738" i="4" s="1"/>
  <c r="AJ367" i="4" a="1"/>
  <c r="AJ367" i="4" s="1"/>
  <c r="AN367" i="4" a="1"/>
  <c r="AN367" i="4" s="1"/>
  <c r="AJ355" i="4" a="1"/>
  <c r="AJ355" i="4" s="1"/>
  <c r="AN355" i="4" a="1"/>
  <c r="AN355" i="4" s="1"/>
  <c r="AF335" i="4"/>
  <c r="AI335" i="4" a="1"/>
  <c r="AI335" i="4" s="1"/>
  <c r="AM335" i="4" a="1"/>
  <c r="AM335" i="4" s="1"/>
  <c r="AI836" i="4" a="1"/>
  <c r="AI836" i="4" s="1"/>
  <c r="AF224" i="4"/>
  <c r="AI224" i="4" a="1"/>
  <c r="AI224" i="4" s="1"/>
  <c r="AM224" i="4" a="1"/>
  <c r="AM224" i="4" s="1"/>
  <c r="AF73" i="4"/>
  <c r="AM73" i="4" a="1"/>
  <c r="AM73" i="4" s="1"/>
  <c r="AI73" i="4" a="1"/>
  <c r="AI73" i="4" s="1"/>
  <c r="AJ346" i="4" a="1"/>
  <c r="AJ346" i="4" s="1"/>
  <c r="AN346" i="4" a="1"/>
  <c r="AN346" i="4" s="1"/>
  <c r="AJ688" i="4" a="1"/>
  <c r="AJ688" i="4" s="1"/>
  <c r="AN688" i="4" a="1"/>
  <c r="AN688" i="4" s="1"/>
  <c r="AE308" i="4"/>
  <c r="AH308" i="4" a="1"/>
  <c r="AH308" i="4" s="1"/>
  <c r="AL308" i="4" a="1"/>
  <c r="AL308" i="4" s="1"/>
  <c r="AJ336" i="4" a="1"/>
  <c r="AJ336" i="4" s="1"/>
  <c r="AN336" i="4" a="1"/>
  <c r="AN336" i="4" s="1"/>
  <c r="AI899" i="4" a="1"/>
  <c r="AI899" i="4" s="1"/>
  <c r="AM899" i="4" a="1"/>
  <c r="AM899" i="4" s="1"/>
  <c r="AF899" i="4"/>
  <c r="AJ84" i="4" a="1"/>
  <c r="AJ84" i="4" s="1"/>
  <c r="AE260" i="4"/>
  <c r="AH260" i="4" a="1"/>
  <c r="AH260" i="4" s="1"/>
  <c r="AL260" i="4" a="1"/>
  <c r="AL260" i="4" s="1"/>
  <c r="AJ822" i="4" a="1"/>
  <c r="AJ822" i="4" s="1"/>
  <c r="AN822" i="4" a="1"/>
  <c r="AN822" i="4" s="1"/>
  <c r="AF85" i="4"/>
  <c r="AI85" i="4" a="1"/>
  <c r="AI85" i="4" s="1"/>
  <c r="AM85" i="4" a="1"/>
  <c r="AM85" i="4" s="1"/>
  <c r="AJ249" i="4" a="1"/>
  <c r="AJ249" i="4" s="1"/>
  <c r="AN249" i="4" a="1"/>
  <c r="AN249" i="4" s="1"/>
  <c r="AF925" i="4"/>
  <c r="AI925" i="4" a="1"/>
  <c r="AI925" i="4" s="1"/>
  <c r="AM925" i="4" a="1"/>
  <c r="AM925" i="4" s="1"/>
  <c r="AI1811" i="4" a="1"/>
  <c r="AI1811" i="4" s="1"/>
  <c r="AM1811" i="4" a="1"/>
  <c r="AM1811" i="4" s="1"/>
  <c r="AF1811" i="4"/>
  <c r="AI901" i="4" a="1"/>
  <c r="AI901" i="4" s="1"/>
  <c r="AM901" i="4" a="1"/>
  <c r="AM901" i="4" s="1"/>
  <c r="AF901" i="4"/>
  <c r="AE76" i="4"/>
  <c r="AH76" i="4" a="1"/>
  <c r="AH76" i="4" s="1"/>
  <c r="AL76" i="4" a="1"/>
  <c r="AL76" i="4" s="1"/>
  <c r="AI863" i="4" a="1"/>
  <c r="AI863" i="4" s="1"/>
  <c r="AF863" i="4"/>
  <c r="AM863" i="4" a="1"/>
  <c r="AM863" i="4" s="1"/>
  <c r="AN857" i="4" a="1"/>
  <c r="AN857" i="4" s="1"/>
  <c r="AE316" i="4"/>
  <c r="AH316" i="4" a="1"/>
  <c r="AH316" i="4" s="1"/>
  <c r="AL316" i="4" a="1"/>
  <c r="AL316" i="4" s="1"/>
  <c r="AJ280" i="4" a="1"/>
  <c r="AJ280" i="4" s="1"/>
  <c r="AN280" i="4" a="1"/>
  <c r="AN280" i="4" s="1"/>
  <c r="AJ2676" i="4" a="1"/>
  <c r="AJ2676" i="4" s="1"/>
  <c r="AJ1677" i="4" a="1"/>
  <c r="AJ1677" i="4" s="1"/>
  <c r="AN1677" i="4" a="1"/>
  <c r="AN1677" i="4" s="1"/>
  <c r="AJ1223" i="4" a="1"/>
  <c r="AJ1223" i="4" s="1"/>
  <c r="AN1223" i="4" a="1"/>
  <c r="AN1223" i="4" s="1"/>
  <c r="AJ351" i="4" a="1"/>
  <c r="AJ351" i="4" s="1"/>
  <c r="AN351" i="4" a="1"/>
  <c r="AN351" i="4" s="1"/>
  <c r="AF2837" i="4"/>
  <c r="AI2837" i="4" a="1"/>
  <c r="AI2837" i="4" s="1"/>
  <c r="AM2837" i="4" a="1"/>
  <c r="AM2837" i="4" s="1"/>
  <c r="AJ714" i="4" a="1"/>
  <c r="AJ714" i="4" s="1"/>
  <c r="AN714" i="4" a="1"/>
  <c r="AN714" i="4" s="1"/>
  <c r="AI1725" i="4" a="1"/>
  <c r="AI1725" i="4" s="1"/>
  <c r="AM1725" i="4" a="1"/>
  <c r="AM1725" i="4" s="1"/>
  <c r="AF1725" i="4"/>
  <c r="AH1729" i="4" a="1"/>
  <c r="AH1729" i="4" s="1"/>
  <c r="AL1729" i="4" a="1"/>
  <c r="AL1729" i="4" s="1"/>
  <c r="AE1729" i="4"/>
  <c r="AJ720" i="4" a="1"/>
  <c r="AJ720" i="4" s="1"/>
  <c r="AN720" i="4" a="1"/>
  <c r="AN720" i="4" s="1"/>
  <c r="AJ970" i="4" a="1"/>
  <c r="AJ970" i="4" s="1"/>
  <c r="AN970" i="4" a="1"/>
  <c r="AN970" i="4" s="1"/>
  <c r="AI1504" i="4" a="1"/>
  <c r="AI1504" i="4" s="1"/>
  <c r="AM1504" i="4" a="1"/>
  <c r="AM1504" i="4" s="1"/>
  <c r="AF1504" i="4"/>
  <c r="AN221" i="4" a="1"/>
  <c r="AN221" i="4" s="1"/>
  <c r="AJ221" i="4" a="1"/>
  <c r="AJ221" i="4" s="1"/>
  <c r="AI363" i="4" a="1"/>
  <c r="AI363" i="4" s="1"/>
  <c r="AM363" i="4" a="1"/>
  <c r="AM363" i="4" s="1"/>
  <c r="AF363" i="4"/>
  <c r="AF420" i="4"/>
  <c r="AI420" i="4" a="1"/>
  <c r="AI420" i="4" s="1"/>
  <c r="AM420" i="4" a="1"/>
  <c r="AM420" i="4" s="1"/>
  <c r="AJ712" i="4" a="1"/>
  <c r="AJ712" i="4" s="1"/>
  <c r="AN712" i="4" a="1"/>
  <c r="AN712" i="4" s="1"/>
  <c r="AJ687" i="4" a="1"/>
  <c r="AJ687" i="4" s="1"/>
  <c r="AN687" i="4" a="1"/>
  <c r="AN687" i="4" s="1"/>
  <c r="AJ634" i="4" a="1"/>
  <c r="AJ634" i="4" s="1"/>
  <c r="AN634" i="4" a="1"/>
  <c r="AN634" i="4" s="1"/>
  <c r="AN969" i="4" a="1"/>
  <c r="AN969" i="4" s="1"/>
  <c r="AJ969" i="4" a="1"/>
  <c r="AJ969" i="4" s="1"/>
  <c r="AF2731" i="4"/>
  <c r="AI2731" i="4" a="1"/>
  <c r="AI2731" i="4" s="1"/>
  <c r="AM2731" i="4" a="1"/>
  <c r="AM2731" i="4" s="1"/>
  <c r="AN1205" i="4" a="1"/>
  <c r="AN1205" i="4" s="1"/>
  <c r="AJ1205" i="4" a="1"/>
  <c r="AJ1205" i="4" s="1"/>
  <c r="AF1188" i="4"/>
  <c r="AI1188" i="4" a="1"/>
  <c r="AI1188" i="4" s="1"/>
  <c r="AM1188" i="4" a="1"/>
  <c r="AM1188" i="4" s="1"/>
  <c r="AF887" i="4"/>
  <c r="AI887" i="4" a="1"/>
  <c r="AI887" i="4" s="1"/>
  <c r="AM887" i="4" a="1"/>
  <c r="AM887" i="4" s="1"/>
  <c r="AE2764" i="4"/>
  <c r="AH2764" i="4" a="1"/>
  <c r="AH2764" i="4" s="1"/>
  <c r="AL2764" i="4" a="1"/>
  <c r="AL2764" i="4" s="1"/>
  <c r="AE2723" i="4"/>
  <c r="AH2723" i="4" a="1"/>
  <c r="AH2723" i="4" s="1"/>
  <c r="AL2723" i="4" a="1"/>
  <c r="AL2723" i="4" s="1"/>
  <c r="AM1990" i="4" a="1"/>
  <c r="AM1990" i="4" s="1"/>
  <c r="AI1990" i="4" a="1"/>
  <c r="AI1990" i="4" s="1"/>
  <c r="AF1990" i="4"/>
  <c r="AJ2778" i="4" a="1"/>
  <c r="AJ2778" i="4" s="1"/>
  <c r="AN2778" i="4" a="1"/>
  <c r="AN2778" i="4" s="1"/>
  <c r="AH2771" i="4" a="1"/>
  <c r="AH2771" i="4" s="1"/>
  <c r="AL2771" i="4" a="1"/>
  <c r="AL2771" i="4" s="1"/>
  <c r="AE2771" i="4"/>
  <c r="AI2792" i="4" a="1"/>
  <c r="AI2792" i="4" s="1"/>
  <c r="AH208" i="4" a="1"/>
  <c r="AH208" i="4" s="1"/>
  <c r="AL208" i="4" a="1"/>
  <c r="AL208" i="4" s="1"/>
  <c r="AE208" i="4"/>
  <c r="AE117" i="4"/>
  <c r="AH117" i="4" a="1"/>
  <c r="AH117" i="4" s="1"/>
  <c r="AL117" i="4" a="1"/>
  <c r="AL117" i="4" s="1"/>
  <c r="AI118" i="4" a="1"/>
  <c r="AI118" i="4" s="1"/>
  <c r="AM118" i="4" a="1"/>
  <c r="AM118" i="4" s="1"/>
  <c r="AF118" i="4"/>
  <c r="AH1761" i="4" a="1"/>
  <c r="AH1761" i="4" s="1"/>
  <c r="AL1761" i="4" a="1"/>
  <c r="AL1761" i="4" s="1"/>
  <c r="AE1761" i="4"/>
  <c r="AI2794" i="4" a="1"/>
  <c r="AI2794" i="4" s="1"/>
  <c r="AM2794" i="4" a="1"/>
  <c r="AM2794" i="4" s="1"/>
  <c r="AF2794" i="4"/>
  <c r="AF2833" i="4"/>
  <c r="AI2833" i="4" a="1"/>
  <c r="AI2833" i="4" s="1"/>
  <c r="AM2833" i="4" a="1"/>
  <c r="AM2833" i="4" s="1"/>
  <c r="AH2648" i="4" a="1"/>
  <c r="AH2648" i="4" s="1"/>
  <c r="AL2648" i="4" a="1"/>
  <c r="AL2648" i="4" s="1"/>
  <c r="AE2648" i="4"/>
  <c r="AI2832" i="4" a="1"/>
  <c r="AI2832" i="4" s="1"/>
  <c r="AM2832" i="4" a="1"/>
  <c r="AM2832" i="4" s="1"/>
  <c r="AF2832" i="4"/>
  <c r="AF2820" i="4"/>
  <c r="AI2820" i="4" a="1"/>
  <c r="AI2820" i="4" s="1"/>
  <c r="AM2820" i="4" a="1"/>
  <c r="AM2820" i="4" s="1"/>
  <c r="AI2005" i="4" a="1"/>
  <c r="AI2005" i="4" s="1"/>
  <c r="AM2005" i="4" a="1"/>
  <c r="AM2005" i="4" s="1"/>
  <c r="AF2005" i="4"/>
  <c r="AJ114" i="4" a="1"/>
  <c r="AJ114" i="4" s="1"/>
  <c r="AN114" i="4" a="1"/>
  <c r="AN114" i="4" s="1"/>
  <c r="AJ1154" i="4" a="1"/>
  <c r="AJ1154" i="4" s="1"/>
  <c r="AJ1977" i="4" a="1"/>
  <c r="AJ1977" i="4" s="1"/>
  <c r="AN1977" i="4" a="1"/>
  <c r="AN1977" i="4" s="1"/>
  <c r="AI2551" i="4" a="1"/>
  <c r="AI2551" i="4" s="1"/>
  <c r="AM2551" i="4" a="1"/>
  <c r="AM2551" i="4" s="1"/>
  <c r="AF1768" i="4"/>
  <c r="AM1768" i="4" a="1"/>
  <c r="AM1768" i="4" s="1"/>
  <c r="AI1768" i="4" a="1"/>
  <c r="AI1768" i="4" s="1"/>
  <c r="AN2511" i="4" a="1"/>
  <c r="AN2511" i="4" s="1"/>
  <c r="AJ2511" i="4" a="1"/>
  <c r="AJ2511" i="4" s="1"/>
  <c r="AI2746" i="4" a="1"/>
  <c r="AI2746" i="4" s="1"/>
  <c r="AF2746" i="4"/>
  <c r="AM2746" i="4" a="1"/>
  <c r="AM2746" i="4" s="1"/>
  <c r="AI2798" i="4" a="1"/>
  <c r="AI2798" i="4" s="1"/>
  <c r="AM2798" i="4" a="1"/>
  <c r="AM2798" i="4" s="1"/>
  <c r="AF2798" i="4"/>
  <c r="AF652" i="4"/>
  <c r="AI652" i="4" a="1"/>
  <c r="AI652" i="4" s="1"/>
  <c r="AM652" i="4" a="1"/>
  <c r="AM652" i="4" s="1"/>
  <c r="AI2569" i="4" a="1"/>
  <c r="AI2569" i="4" s="1"/>
  <c r="AM2569" i="4" a="1"/>
  <c r="AM2569" i="4" s="1"/>
  <c r="AF2569" i="4"/>
  <c r="AI2037" i="4" a="1"/>
  <c r="AI2037" i="4" s="1"/>
  <c r="AM2037" i="4" a="1"/>
  <c r="AM2037" i="4" s="1"/>
  <c r="AF2037" i="4"/>
  <c r="AH2013" i="4" a="1"/>
  <c r="AH2013" i="4" s="1"/>
  <c r="AL2013" i="4" a="1"/>
  <c r="AL2013" i="4" s="1"/>
  <c r="AE2013" i="4"/>
  <c r="AI2200" i="4" a="1"/>
  <c r="AI2200" i="4" s="1"/>
  <c r="AM2200" i="4" a="1"/>
  <c r="AM2200" i="4" s="1"/>
  <c r="AF2200" i="4"/>
  <c r="AI2181" i="4" a="1"/>
  <c r="AI2181" i="4" s="1"/>
  <c r="AM2181" i="4" a="1"/>
  <c r="AM2181" i="4" s="1"/>
  <c r="AF2181" i="4"/>
  <c r="AI2211" i="4" a="1"/>
  <c r="AI2211" i="4" s="1"/>
  <c r="AM2211" i="4" a="1"/>
  <c r="AM2211" i="4" s="1"/>
  <c r="AF2211" i="4"/>
  <c r="AI2623" i="4" a="1"/>
  <c r="AI2623" i="4" s="1"/>
  <c r="AM2623" i="4" a="1"/>
  <c r="AM2623" i="4" s="1"/>
  <c r="AF2623" i="4"/>
  <c r="AI2172" i="4" a="1"/>
  <c r="AI2172" i="4" s="1"/>
  <c r="AM2172" i="4" a="1"/>
  <c r="AM2172" i="4" s="1"/>
  <c r="AF2172" i="4"/>
  <c r="AI2515" i="4" a="1"/>
  <c r="AI2515" i="4" s="1"/>
  <c r="AM2515" i="4" a="1"/>
  <c r="AM2515" i="4" s="1"/>
  <c r="AF2515" i="4"/>
  <c r="AI2295" i="4" a="1"/>
  <c r="AI2295" i="4" s="1"/>
  <c r="AM2295" i="4" a="1"/>
  <c r="AM2295" i="4" s="1"/>
  <c r="AF2295" i="4"/>
  <c r="AI2584" i="4" a="1"/>
  <c r="AI2584" i="4" s="1"/>
  <c r="AM2584" i="4" a="1"/>
  <c r="AM2584" i="4" s="1"/>
  <c r="AF2584" i="4"/>
  <c r="AN2829" i="4" a="1"/>
  <c r="AN2829" i="4" s="1"/>
  <c r="AJ2829" i="4" a="1"/>
  <c r="AJ2829" i="4" s="1"/>
  <c r="AE2621" i="4"/>
  <c r="AH2621" i="4" a="1"/>
  <c r="AH2621" i="4" s="1"/>
  <c r="AL2621" i="4" a="1"/>
  <c r="AL2621" i="4" s="1"/>
  <c r="AJ2269" i="4" a="1"/>
  <c r="AJ2269" i="4" s="1"/>
  <c r="AN2269" i="4" a="1"/>
  <c r="AN2269" i="4" s="1"/>
  <c r="AI2460" i="4" a="1"/>
  <c r="AI2460" i="4" s="1"/>
  <c r="AL2425" i="4" a="1"/>
  <c r="AL2425" i="4" s="1"/>
  <c r="AE2425" i="4"/>
  <c r="AH2425" i="4" a="1"/>
  <c r="AH2425" i="4" s="1"/>
  <c r="AJ2688" i="4" a="1"/>
  <c r="AJ2688" i="4" s="1"/>
  <c r="AN2688" i="4" a="1"/>
  <c r="AN2688" i="4" s="1"/>
  <c r="AF2016" i="4"/>
  <c r="AI2016" i="4" a="1"/>
  <c r="AI2016" i="4" s="1"/>
  <c r="AM2016" i="4" a="1"/>
  <c r="AM2016" i="4" s="1"/>
  <c r="AJ2236" i="4" a="1"/>
  <c r="AJ2236" i="4" s="1"/>
  <c r="AN2236" i="4" a="1"/>
  <c r="AN2236" i="4" s="1"/>
  <c r="AF2209" i="4"/>
  <c r="AI2209" i="4" a="1"/>
  <c r="AI2209" i="4" s="1"/>
  <c r="AM2209" i="4" a="1"/>
  <c r="AM2209" i="4" s="1"/>
  <c r="AF2394" i="4"/>
  <c r="AE2106" i="4"/>
  <c r="AH2106" i="4" a="1"/>
  <c r="AH2106" i="4" s="1"/>
  <c r="AL2106" i="4" a="1"/>
  <c r="AL2106" i="4" s="1"/>
  <c r="AF2216" i="4"/>
  <c r="AM2216" i="4" a="1"/>
  <c r="AM2216" i="4" s="1"/>
  <c r="AI2216" i="4" a="1"/>
  <c r="AI2216" i="4" s="1"/>
  <c r="AJ2805" i="4" a="1"/>
  <c r="AJ2805" i="4" s="1"/>
  <c r="AN2805" i="4" a="1"/>
  <c r="AN2805" i="4" s="1"/>
  <c r="AE2252" i="4"/>
  <c r="AH2252" i="4" a="1"/>
  <c r="AH2252" i="4" s="1"/>
  <c r="AL2252" i="4" a="1"/>
  <c r="AL2252" i="4" s="1"/>
  <c r="AN2796" i="4" a="1"/>
  <c r="AN2796" i="4" s="1"/>
  <c r="AJ2796" i="4" a="1"/>
  <c r="AJ2796" i="4" s="1"/>
  <c r="AE2221" i="4"/>
  <c r="AH2221" i="4" a="1"/>
  <c r="AH2221" i="4" s="1"/>
  <c r="AL2221" i="4" a="1"/>
  <c r="AL2221" i="4" s="1"/>
  <c r="AN2828" i="4" a="1"/>
  <c r="AN2828" i="4" s="1"/>
  <c r="AJ2828" i="4" a="1"/>
  <c r="AJ2828" i="4" s="1"/>
  <c r="AE2419" i="4"/>
  <c r="AH2419" i="4" a="1"/>
  <c r="AH2419" i="4" s="1"/>
  <c r="AL2419" i="4" a="1"/>
  <c r="AL2419" i="4" s="1"/>
  <c r="AJ2230" i="4" a="1"/>
  <c r="AJ2230" i="4" s="1"/>
  <c r="AN2230" i="4" a="1"/>
  <c r="AN2230" i="4" s="1"/>
  <c r="AF2822" i="4"/>
  <c r="AI2822" i="4" a="1"/>
  <c r="AI2822" i="4" s="1"/>
  <c r="AM2822" i="4" a="1"/>
  <c r="AM2822" i="4" s="1"/>
  <c r="AM2154" i="4" a="1"/>
  <c r="AM2154" i="4" s="1"/>
  <c r="AE2044" i="4"/>
  <c r="AL2044" i="4" a="1"/>
  <c r="AL2044" i="4" s="1"/>
  <c r="AH2044" i="4" a="1"/>
  <c r="AH2044" i="4" s="1"/>
  <c r="AI2776" i="4" a="1"/>
  <c r="AI2776" i="4" s="1"/>
  <c r="AM2776" i="4" a="1"/>
  <c r="AM2776" i="4" s="1"/>
  <c r="AF2776" i="4"/>
  <c r="AN2611" i="4" a="1"/>
  <c r="AN2611" i="4" s="1"/>
  <c r="AJ2611" i="4" a="1"/>
  <c r="AJ2611" i="4" s="1"/>
  <c r="AN2629" i="4" a="1"/>
  <c r="AN2629" i="4" s="1"/>
  <c r="AJ2629" i="4" a="1"/>
  <c r="AJ2629" i="4" s="1"/>
  <c r="AN2262" i="4" a="1"/>
  <c r="AN2262" i="4" s="1"/>
  <c r="AJ2262" i="4" a="1"/>
  <c r="AJ2262" i="4" s="1"/>
  <c r="AN2399" i="4" a="1"/>
  <c r="AN2399" i="4" s="1"/>
  <c r="AJ2399" i="4" a="1"/>
  <c r="AJ2399" i="4" s="1"/>
  <c r="AI2427" i="4" a="1"/>
  <c r="AI2427" i="4" s="1"/>
  <c r="AM2427" i="4" a="1"/>
  <c r="AM2427" i="4" s="1"/>
  <c r="AF2427" i="4"/>
  <c r="AH2121" i="4" a="1"/>
  <c r="AH2121" i="4" s="1"/>
  <c r="AL2121" i="4" a="1"/>
  <c r="AL2121" i="4" s="1"/>
  <c r="AE2121" i="4"/>
  <c r="AJ2485" i="4" a="1"/>
  <c r="AJ2485" i="4" s="1"/>
  <c r="AN2485" i="4" a="1"/>
  <c r="AN2485" i="4" s="1"/>
  <c r="AF2825" i="4"/>
  <c r="AM2825" i="4" a="1"/>
  <c r="AM2825" i="4" s="1"/>
  <c r="AI2825" i="4" a="1"/>
  <c r="AI2825" i="4" s="1"/>
  <c r="AI2556" i="4" a="1"/>
  <c r="AI2556" i="4" s="1"/>
  <c r="AM2556" i="4" a="1"/>
  <c r="AM2556" i="4" s="1"/>
  <c r="AF2556" i="4"/>
  <c r="AE2244" i="4"/>
  <c r="AH2244" i="4" a="1"/>
  <c r="AH2244" i="4" s="1"/>
  <c r="AL2244" i="4" a="1"/>
  <c r="AL2244" i="4" s="1"/>
  <c r="AM2107" i="4" a="1"/>
  <c r="AM2107" i="4" s="1"/>
  <c r="AF2107" i="4"/>
  <c r="AI2318" i="4" a="1"/>
  <c r="AI2318" i="4" s="1"/>
  <c r="AM2318" i="4" a="1"/>
  <c r="AM2318" i="4" s="1"/>
  <c r="AF2318" i="4"/>
  <c r="AJ2303" i="4" a="1"/>
  <c r="AJ2303" i="4" s="1"/>
  <c r="AN2303" i="4" a="1"/>
  <c r="AN2303" i="4" s="1"/>
  <c r="AI2487" i="4" a="1"/>
  <c r="AI2487" i="4" s="1"/>
  <c r="AM2487" i="4" a="1"/>
  <c r="AM2487" i="4" s="1"/>
  <c r="AF2487" i="4"/>
  <c r="AI153" i="4" a="1"/>
  <c r="AI153" i="4" s="1"/>
  <c r="AM153" i="4" a="1"/>
  <c r="AM153" i="4" s="1"/>
  <c r="AF153" i="4"/>
  <c r="AI1144" i="4" a="1"/>
  <c r="AI1144" i="4" s="1"/>
  <c r="AM1144" i="4" a="1"/>
  <c r="AM1144" i="4" s="1"/>
  <c r="AF1144" i="4"/>
  <c r="AI2449" i="4" a="1"/>
  <c r="AI2449" i="4" s="1"/>
  <c r="AM2449" i="4" a="1"/>
  <c r="AM2449" i="4" s="1"/>
  <c r="AF2449" i="4"/>
  <c r="AM2435" i="4" a="1"/>
  <c r="AM2435" i="4" s="1"/>
  <c r="AI2435" i="4" a="1"/>
  <c r="AI2435" i="4" s="1"/>
  <c r="AF2435" i="4"/>
  <c r="AJ2334" i="4" a="1"/>
  <c r="AJ2334" i="4" s="1"/>
  <c r="AN2334" i="4" a="1"/>
  <c r="AN2334" i="4" s="1"/>
  <c r="AJ2273" i="4" a="1"/>
  <c r="AJ2273" i="4" s="1"/>
  <c r="AN2273" i="4" a="1"/>
  <c r="AN2273" i="4" s="1"/>
  <c r="AI2293" i="4" a="1"/>
  <c r="AI2293" i="4" s="1"/>
  <c r="AM2293" i="4" a="1"/>
  <c r="AM2293" i="4" s="1"/>
  <c r="AF2293" i="4"/>
  <c r="AJ1679" i="4" a="1"/>
  <c r="AJ1679" i="4" s="1"/>
  <c r="AN1679" i="4" a="1"/>
  <c r="AN1679" i="4" s="1"/>
  <c r="AJ2208" i="4" a="1"/>
  <c r="AJ2208" i="4" s="1"/>
  <c r="AN2208" i="4" a="1"/>
  <c r="AN2208" i="4" s="1"/>
  <c r="AF2404" i="4"/>
  <c r="AM2404" i="4" a="1"/>
  <c r="AM2404" i="4" s="1"/>
  <c r="AI2404" i="4" a="1"/>
  <c r="AI2404" i="4" s="1"/>
  <c r="AJ2141" i="4" a="1"/>
  <c r="AJ2141" i="4" s="1"/>
  <c r="AN2141" i="4" a="1"/>
  <c r="AN2141" i="4" s="1"/>
  <c r="AE275" i="4"/>
  <c r="AH275" i="4" a="1"/>
  <c r="AH275" i="4" s="1"/>
  <c r="AL275" i="4" a="1"/>
  <c r="AL275" i="4" s="1"/>
  <c r="AJ665" i="4" a="1"/>
  <c r="AJ665" i="4" s="1"/>
  <c r="AN665" i="4" a="1"/>
  <c r="AN665" i="4" s="1"/>
  <c r="AJ1690" i="4" a="1"/>
  <c r="AJ1690" i="4" s="1"/>
  <c r="AN1690" i="4" a="1"/>
  <c r="AN1690" i="4" s="1"/>
  <c r="AJ2475" i="4" a="1"/>
  <c r="AJ2475" i="4" s="1"/>
  <c r="AN2475" i="4" a="1"/>
  <c r="AN2475" i="4" s="1"/>
  <c r="AN202" i="4" a="1"/>
  <c r="AN202" i="4" s="1"/>
  <c r="AJ202" i="4" a="1"/>
  <c r="AJ202" i="4" s="1"/>
  <c r="AJ2320" i="4" a="1"/>
  <c r="AJ2320" i="4" s="1"/>
  <c r="AN2320" i="4" a="1"/>
  <c r="AN2320" i="4" s="1"/>
  <c r="AJ2080" i="4" a="1"/>
  <c r="AJ2080" i="4" s="1"/>
  <c r="AN2080" i="4" a="1"/>
  <c r="AN2080" i="4" s="1"/>
  <c r="AF2307" i="4"/>
  <c r="AI2307" i="4" a="1"/>
  <c r="AI2307" i="4" s="1"/>
  <c r="AM2307" i="4" a="1"/>
  <c r="AM2307" i="4" s="1"/>
  <c r="AI2348" i="4" a="1"/>
  <c r="AI2348" i="4" s="1"/>
  <c r="AM2348" i="4" a="1"/>
  <c r="AM2348" i="4" s="1"/>
  <c r="AF2348" i="4"/>
  <c r="AE2274" i="4"/>
  <c r="AH2274" i="4" a="1"/>
  <c r="AH2274" i="4" s="1"/>
  <c r="AL2274" i="4" a="1"/>
  <c r="AL2274" i="4" s="1"/>
  <c r="AI2354" i="4" a="1"/>
  <c r="AI2354" i="4" s="1"/>
  <c r="AM2354" i="4" a="1"/>
  <c r="AM2354" i="4" s="1"/>
  <c r="AF2354" i="4"/>
  <c r="AE2056" i="4"/>
  <c r="AH2056" i="4" a="1"/>
  <c r="AH2056" i="4" s="1"/>
  <c r="AL2056" i="4" a="1"/>
  <c r="AL2056" i="4" s="1"/>
  <c r="AI2076" i="4" a="1"/>
  <c r="AI2076" i="4" s="1"/>
  <c r="AM2076" i="4" a="1"/>
  <c r="AM2076" i="4" s="1"/>
  <c r="AF2076" i="4"/>
  <c r="AF643" i="4"/>
  <c r="AI643" i="4" a="1"/>
  <c r="AI643" i="4" s="1"/>
  <c r="AM643" i="4" a="1"/>
  <c r="AM643" i="4" s="1"/>
  <c r="AI2091" i="4" a="1"/>
  <c r="AI2091" i="4" s="1"/>
  <c r="AM2091" i="4" a="1"/>
  <c r="AM2091" i="4" s="1"/>
  <c r="AF2091" i="4"/>
  <c r="AF2110" i="4"/>
  <c r="AI2110" i="4" a="1"/>
  <c r="AI2110" i="4" s="1"/>
  <c r="AM2110" i="4" a="1"/>
  <c r="AM2110" i="4" s="1"/>
  <c r="AI2316" i="4" a="1"/>
  <c r="AI2316" i="4" s="1"/>
  <c r="AM2316" i="4" a="1"/>
  <c r="AM2316" i="4" s="1"/>
  <c r="AF2316" i="4"/>
  <c r="AI2411" i="4" a="1"/>
  <c r="AI2411" i="4" s="1"/>
  <c r="AM2411" i="4" a="1"/>
  <c r="AM2411" i="4" s="1"/>
  <c r="AF2411" i="4"/>
  <c r="AJ2040" i="4" a="1"/>
  <c r="AJ2040" i="4" s="1"/>
  <c r="AN2040" i="4" a="1"/>
  <c r="AN2040" i="4" s="1"/>
  <c r="AJ2336" i="4" a="1"/>
  <c r="AJ2336" i="4" s="1"/>
  <c r="AN2336" i="4" a="1"/>
  <c r="AN2336" i="4" s="1"/>
  <c r="AI1971" i="4" a="1"/>
  <c r="AI1971" i="4" s="1"/>
  <c r="AM1971" i="4" a="1"/>
  <c r="AM1971" i="4" s="1"/>
  <c r="AF1971" i="4"/>
  <c r="AE447" i="4"/>
  <c r="AH447" i="4" a="1"/>
  <c r="AH447" i="4" s="1"/>
  <c r="AL447" i="4" a="1"/>
  <c r="AL447" i="4" s="1"/>
  <c r="AN175" i="4" a="1"/>
  <c r="AN175" i="4" s="1"/>
  <c r="AE548" i="4"/>
  <c r="AH548" i="4" a="1"/>
  <c r="AH548" i="4" s="1"/>
  <c r="AL548" i="4" a="1"/>
  <c r="AL548" i="4" s="1"/>
  <c r="AH1085" i="4" a="1"/>
  <c r="AH1085" i="4" s="1"/>
  <c r="AL1085" i="4" a="1"/>
  <c r="AL1085" i="4" s="1"/>
  <c r="AE1085" i="4"/>
  <c r="AF1426" i="4"/>
  <c r="AI1426" i="4" a="1"/>
  <c r="AI1426" i="4" s="1"/>
  <c r="AM1426" i="4" a="1"/>
  <c r="AM1426" i="4" s="1"/>
  <c r="AE140" i="4"/>
  <c r="AH140" i="4" a="1"/>
  <c r="AH140" i="4" s="1"/>
  <c r="AL140" i="4" a="1"/>
  <c r="AL140" i="4" s="1"/>
  <c r="AH1968" i="4" a="1"/>
  <c r="AH1968" i="4" s="1"/>
  <c r="AL1968" i="4" a="1"/>
  <c r="AL1968" i="4" s="1"/>
  <c r="AE1968" i="4"/>
  <c r="AE1550" i="4"/>
  <c r="AH1550" i="4" a="1"/>
  <c r="AH1550" i="4" s="1"/>
  <c r="AL1550" i="4" a="1"/>
  <c r="AL1550" i="4" s="1"/>
  <c r="AI1614" i="4" a="1"/>
  <c r="AI1614" i="4" s="1"/>
  <c r="AM1614" i="4" a="1"/>
  <c r="AM1614" i="4" s="1"/>
  <c r="AF1614" i="4"/>
  <c r="AE1469" i="4"/>
  <c r="AH1469" i="4" a="1"/>
  <c r="AH1469" i="4" s="1"/>
  <c r="AL1469" i="4" a="1"/>
  <c r="AL1469" i="4" s="1"/>
  <c r="AI1298" i="4" a="1"/>
  <c r="AI1298" i="4" s="1"/>
  <c r="AM1298" i="4" a="1"/>
  <c r="AM1298" i="4" s="1"/>
  <c r="AF1298" i="4"/>
  <c r="AI1351" i="4" a="1"/>
  <c r="AI1351" i="4" s="1"/>
  <c r="AM1351" i="4" a="1"/>
  <c r="AM1351" i="4" s="1"/>
  <c r="AF1351" i="4"/>
  <c r="AF1413" i="4"/>
  <c r="AI1413" i="4" a="1"/>
  <c r="AI1413" i="4" s="1"/>
  <c r="AM1413" i="4" a="1"/>
  <c r="AM1413" i="4" s="1"/>
  <c r="AH871" i="4" a="1"/>
  <c r="AH871" i="4" s="1"/>
  <c r="AL871" i="4" a="1"/>
  <c r="AL871" i="4" s="1"/>
  <c r="AE871" i="4"/>
  <c r="AH103" i="4" a="1"/>
  <c r="AH103" i="4" s="1"/>
  <c r="AL103" i="4" a="1"/>
  <c r="AL103" i="4" s="1"/>
  <c r="AE103" i="4"/>
  <c r="AH839" i="4" a="1"/>
  <c r="AH839" i="4" s="1"/>
  <c r="AL839" i="4" a="1"/>
  <c r="AL839" i="4" s="1"/>
  <c r="AE839" i="4"/>
  <c r="AI334" i="4" a="1"/>
  <c r="AI334" i="4" s="1"/>
  <c r="AM334" i="4" a="1"/>
  <c r="AM334" i="4" s="1"/>
  <c r="AF334" i="4"/>
  <c r="AF878" i="4"/>
  <c r="AM878" i="4" a="1"/>
  <c r="AM878" i="4" s="1"/>
  <c r="AI878" i="4" a="1"/>
  <c r="AI878" i="4" s="1"/>
  <c r="AF327" i="4"/>
  <c r="AI327" i="4" a="1"/>
  <c r="AI327" i="4" s="1"/>
  <c r="AM327" i="4" a="1"/>
  <c r="AM327" i="4" s="1"/>
  <c r="AI2729" i="4" a="1"/>
  <c r="AI2729" i="4" s="1"/>
  <c r="AM2729" i="4" a="1"/>
  <c r="AM2729" i="4" s="1"/>
  <c r="AF2729" i="4"/>
  <c r="AF1915" i="4"/>
  <c r="AM1915" i="4" a="1"/>
  <c r="AM1915" i="4" s="1"/>
  <c r="AI1915" i="4" a="1"/>
  <c r="AI1915" i="4" s="1"/>
  <c r="AH1146" i="4" a="1"/>
  <c r="AH1146" i="4" s="1"/>
  <c r="AL1146" i="4" a="1"/>
  <c r="AL1146" i="4" s="1"/>
  <c r="AE1146" i="4"/>
  <c r="AJ121" i="4" a="1"/>
  <c r="AJ121" i="4" s="1"/>
  <c r="AN121" i="4" a="1"/>
  <c r="AN121" i="4" s="1"/>
  <c r="AH2194" i="4" a="1"/>
  <c r="AH2194" i="4" s="1"/>
  <c r="AL2194" i="4" a="1"/>
  <c r="AL2194" i="4" s="1"/>
  <c r="AE2194" i="4"/>
  <c r="AJ2585" i="4" a="1"/>
  <c r="AJ2585" i="4" s="1"/>
  <c r="AN2585" i="4" a="1"/>
  <c r="AN2585" i="4" s="1"/>
  <c r="AI2081" i="4" a="1"/>
  <c r="AI2081" i="4" s="1"/>
  <c r="AM2081" i="4" a="1"/>
  <c r="AM2081" i="4" s="1"/>
  <c r="AF2081" i="4"/>
  <c r="AE2603" i="4"/>
  <c r="AH2603" i="4" a="1"/>
  <c r="AH2603" i="4" s="1"/>
  <c r="AL2603" i="4" a="1"/>
  <c r="AL2603" i="4" s="1"/>
  <c r="AH2396" i="4" a="1"/>
  <c r="AH2396" i="4" s="1"/>
  <c r="AL2396" i="4" a="1"/>
  <c r="AL2396" i="4" s="1"/>
  <c r="AE2396" i="4"/>
  <c r="AJ2167" i="4" a="1"/>
  <c r="AJ2167" i="4" s="1"/>
  <c r="AN2167" i="4" a="1"/>
  <c r="AN2167" i="4" s="1"/>
  <c r="AE2025" i="4"/>
  <c r="AH2025" i="4" a="1"/>
  <c r="AH2025" i="4" s="1"/>
  <c r="AL2025" i="4" a="1"/>
  <c r="AL2025" i="4" s="1"/>
  <c r="AF2608" i="4"/>
  <c r="AI2608" i="4" a="1"/>
  <c r="AI2608" i="4" s="1"/>
  <c r="AM2608" i="4" a="1"/>
  <c r="AM2608" i="4" s="1"/>
  <c r="AI2606" i="4" a="1"/>
  <c r="AI2606" i="4" s="1"/>
  <c r="AM2606" i="4" a="1"/>
  <c r="AM2606" i="4" s="1"/>
  <c r="AF2606" i="4"/>
  <c r="AJ2436" i="4" a="1"/>
  <c r="AJ2436" i="4" s="1"/>
  <c r="AN2436" i="4" a="1"/>
  <c r="AN2436" i="4" s="1"/>
  <c r="AI2275" i="4" a="1"/>
  <c r="AI2275" i="4" s="1"/>
  <c r="AM2275" i="4" a="1"/>
  <c r="AM2275" i="4" s="1"/>
  <c r="AF2275" i="4"/>
  <c r="AI2039" i="4" a="1"/>
  <c r="AI2039" i="4" s="1"/>
  <c r="AM2039" i="4" a="1"/>
  <c r="AM2039" i="4" s="1"/>
  <c r="AF2039" i="4"/>
  <c r="AJ2061" i="4" a="1"/>
  <c r="AJ2061" i="4" s="1"/>
  <c r="AN2061" i="4" a="1"/>
  <c r="AN2061" i="4" s="1"/>
  <c r="AN2325" i="4" a="1"/>
  <c r="AN2325" i="4" s="1"/>
  <c r="AJ2325" i="4" a="1"/>
  <c r="AJ2325" i="4" s="1"/>
  <c r="AI653" i="4" a="1"/>
  <c r="AI653" i="4" s="1"/>
  <c r="AM653" i="4" a="1"/>
  <c r="AM653" i="4" s="1"/>
  <c r="AF653" i="4"/>
  <c r="AJ655" i="4" a="1"/>
  <c r="AJ655" i="4" s="1"/>
  <c r="AN655" i="4" a="1"/>
  <c r="AN655" i="4" s="1"/>
  <c r="AI1007" i="4" a="1"/>
  <c r="AI1007" i="4" s="1"/>
  <c r="AM1007" i="4" a="1"/>
  <c r="AM1007" i="4" s="1"/>
  <c r="AF1007" i="4"/>
  <c r="AF2765" i="4"/>
  <c r="AM2765" i="4" a="1"/>
  <c r="AM2765" i="4" s="1"/>
  <c r="AI2765" i="4" a="1"/>
  <c r="AI2765" i="4" s="1"/>
  <c r="AF654" i="4"/>
  <c r="AI654" i="4" a="1"/>
  <c r="AI654" i="4" s="1"/>
  <c r="AM654" i="4" a="1"/>
  <c r="AM654" i="4" s="1"/>
  <c r="AE441" i="4"/>
  <c r="AH441" i="4" a="1"/>
  <c r="AH441" i="4" s="1"/>
  <c r="AL441" i="4" a="1"/>
  <c r="AL441" i="4" s="1"/>
  <c r="AJ543" i="4" a="1"/>
  <c r="AJ543" i="4" s="1"/>
  <c r="AN543" i="4" a="1"/>
  <c r="AN543" i="4" s="1"/>
  <c r="AI1021" i="4" a="1"/>
  <c r="AI1021" i="4" s="1"/>
  <c r="AM1021" i="4" a="1"/>
  <c r="AM1021" i="4" s="1"/>
  <c r="AF1021" i="4"/>
  <c r="AF135" i="4"/>
  <c r="AM135" i="4" a="1"/>
  <c r="AM135" i="4" s="1"/>
  <c r="AI135" i="4" a="1"/>
  <c r="AI135" i="4" s="1"/>
  <c r="AI1104" i="4" a="1"/>
  <c r="AI1104" i="4" s="1"/>
  <c r="AM1104" i="4" a="1"/>
  <c r="AM1104" i="4" s="1"/>
  <c r="AF1104" i="4"/>
  <c r="AM547" i="4" a="1"/>
  <c r="AM547" i="4" s="1"/>
  <c r="AF547" i="4"/>
  <c r="AI547" i="4" a="1"/>
  <c r="AI547" i="4" s="1"/>
  <c r="AF1075" i="4"/>
  <c r="AM1075" i="4" a="1"/>
  <c r="AM1075" i="4" s="1"/>
  <c r="AI1075" i="4" a="1"/>
  <c r="AI1075" i="4" s="1"/>
  <c r="AE481" i="4"/>
  <c r="AH481" i="4" a="1"/>
  <c r="AH481" i="4" s="1"/>
  <c r="AL481" i="4" a="1"/>
  <c r="AL481" i="4" s="1"/>
  <c r="AE741" i="4"/>
  <c r="AH741" i="4" a="1"/>
  <c r="AH741" i="4" s="1"/>
  <c r="AL741" i="4" a="1"/>
  <c r="AL741" i="4" s="1"/>
  <c r="AM1111" i="4" a="1"/>
  <c r="AM1111" i="4" s="1"/>
  <c r="AI1111" i="4" a="1"/>
  <c r="AI1111" i="4" s="1"/>
  <c r="AF1111" i="4"/>
  <c r="AF158" i="4"/>
  <c r="AM158" i="4" a="1"/>
  <c r="AM158" i="4" s="1"/>
  <c r="AI158" i="4" a="1"/>
  <c r="AI158" i="4" s="1"/>
  <c r="AI760" i="4" a="1"/>
  <c r="AI760" i="4" s="1"/>
  <c r="AM760" i="4" a="1"/>
  <c r="AM760" i="4" s="1"/>
  <c r="AF760" i="4"/>
  <c r="AE192" i="4"/>
  <c r="AH192" i="4" a="1"/>
  <c r="AH192" i="4" s="1"/>
  <c r="AL192" i="4" a="1"/>
  <c r="AL192" i="4" s="1"/>
  <c r="AF1084" i="4"/>
  <c r="AM1084" i="4" a="1"/>
  <c r="AM1084" i="4" s="1"/>
  <c r="AI1084" i="4" a="1"/>
  <c r="AI1084" i="4" s="1"/>
  <c r="AJ782" i="4" a="1"/>
  <c r="AJ782" i="4" s="1"/>
  <c r="AN782" i="4" a="1"/>
  <c r="AN782" i="4" s="1"/>
  <c r="AJ789" i="4" a="1"/>
  <c r="AJ789" i="4" s="1"/>
  <c r="AN789" i="4" a="1"/>
  <c r="AN789" i="4" s="1"/>
  <c r="AF580" i="4"/>
  <c r="AM580" i="4" a="1"/>
  <c r="AM580" i="4" s="1"/>
  <c r="AI580" i="4" a="1"/>
  <c r="AI580" i="4" s="1"/>
  <c r="AF183" i="4"/>
  <c r="AI183" i="4" a="1"/>
  <c r="AI183" i="4" s="1"/>
  <c r="AM183" i="4" a="1"/>
  <c r="AM183" i="4" s="1"/>
  <c r="AH541" i="4" a="1"/>
  <c r="AH541" i="4" s="1"/>
  <c r="AL541" i="4" a="1"/>
  <c r="AL541" i="4" s="1"/>
  <c r="AE541" i="4"/>
  <c r="AH528" i="4" a="1"/>
  <c r="AH528" i="4" s="1"/>
  <c r="AL528" i="4" a="1"/>
  <c r="AL528" i="4" s="1"/>
  <c r="AE528" i="4"/>
  <c r="AF606" i="4"/>
  <c r="AI606" i="4" a="1"/>
  <c r="AI606" i="4" s="1"/>
  <c r="AM606" i="4" a="1"/>
  <c r="AM606" i="4" s="1"/>
  <c r="AH544" i="4" a="1"/>
  <c r="AH544" i="4" s="1"/>
  <c r="AL544" i="4" a="1"/>
  <c r="AL544" i="4" s="1"/>
  <c r="AE544" i="4"/>
  <c r="AE745" i="4"/>
  <c r="AH745" i="4" a="1"/>
  <c r="AH745" i="4" s="1"/>
  <c r="AL745" i="4" a="1"/>
  <c r="AL745" i="4" s="1"/>
  <c r="AE631" i="4"/>
  <c r="AL631" i="4" a="1"/>
  <c r="AL631" i="4" s="1"/>
  <c r="AH631" i="4" a="1"/>
  <c r="AH631" i="4" s="1"/>
  <c r="AF1060" i="4"/>
  <c r="AM1060" i="4" a="1"/>
  <c r="AM1060" i="4" s="1"/>
  <c r="AI1060" i="4" a="1"/>
  <c r="AI1060" i="4" s="1"/>
  <c r="AM1027" i="4" a="1"/>
  <c r="AM1027" i="4" s="1"/>
  <c r="AF1027" i="4"/>
  <c r="AI1027" i="4" a="1"/>
  <c r="AI1027" i="4" s="1"/>
  <c r="AE488" i="4"/>
  <c r="AH488" i="4" a="1"/>
  <c r="AH488" i="4" s="1"/>
  <c r="AL488" i="4" a="1"/>
  <c r="AL488" i="4" s="1"/>
  <c r="AL468" i="4" a="1"/>
  <c r="AL468" i="4" s="1"/>
  <c r="AE468" i="4"/>
  <c r="AH468" i="4" a="1"/>
  <c r="AH468" i="4" s="1"/>
  <c r="AF1032" i="4"/>
  <c r="AI1032" i="4" a="1"/>
  <c r="AI1032" i="4" s="1"/>
  <c r="AM1032" i="4" a="1"/>
  <c r="AM1032" i="4" s="1"/>
  <c r="AI567" i="4" a="1"/>
  <c r="AI567" i="4" s="1"/>
  <c r="AM567" i="4" a="1"/>
  <c r="AM567" i="4" s="1"/>
  <c r="AF567" i="4"/>
  <c r="AI1961" i="4" a="1"/>
  <c r="AI1961" i="4" s="1"/>
  <c r="AM1961" i="4" a="1"/>
  <c r="AM1961" i="4" s="1"/>
  <c r="AF1961" i="4"/>
  <c r="AE169" i="4"/>
  <c r="AL169" i="4" a="1"/>
  <c r="AL169" i="4" s="1"/>
  <c r="AH169" i="4" a="1"/>
  <c r="AH169" i="4" s="1"/>
  <c r="AF1881" i="4"/>
  <c r="AI1881" i="4" a="1"/>
  <c r="AI1881" i="4" s="1"/>
  <c r="AI1078" i="4" a="1"/>
  <c r="AI1078" i="4" s="1"/>
  <c r="AM1078" i="4" a="1"/>
  <c r="AM1078" i="4" s="1"/>
  <c r="AF1078" i="4"/>
  <c r="AF561" i="4"/>
  <c r="AI561" i="4" a="1"/>
  <c r="AI561" i="4" s="1"/>
  <c r="AM561" i="4" a="1"/>
  <c r="AM561" i="4" s="1"/>
  <c r="AI772" i="4" a="1"/>
  <c r="AI772" i="4" s="1"/>
  <c r="AM772" i="4" a="1"/>
  <c r="AM772" i="4" s="1"/>
  <c r="AF772" i="4"/>
  <c r="AJ1058" i="4" a="1"/>
  <c r="AJ1058" i="4" s="1"/>
  <c r="AN1058" i="4" a="1"/>
  <c r="AN1058" i="4" s="1"/>
  <c r="AH1687" i="4" a="1"/>
  <c r="AH1687" i="4" s="1"/>
  <c r="AL1687" i="4" a="1"/>
  <c r="AL1687" i="4" s="1"/>
  <c r="AE1687" i="4"/>
  <c r="AI1891" i="4" a="1"/>
  <c r="AI1891" i="4" s="1"/>
  <c r="AM1891" i="4" a="1"/>
  <c r="AM1891" i="4" s="1"/>
  <c r="AF1891" i="4"/>
  <c r="AI1556" i="4" a="1"/>
  <c r="AI1556" i="4" s="1"/>
  <c r="AM1556" i="4" a="1"/>
  <c r="AM1556" i="4" s="1"/>
  <c r="AF1556" i="4"/>
  <c r="AI1428" i="4" a="1"/>
  <c r="AI1428" i="4" s="1"/>
  <c r="AM1428" i="4" a="1"/>
  <c r="AM1428" i="4" s="1"/>
  <c r="AF1428" i="4"/>
  <c r="AN1433" i="4" a="1"/>
  <c r="AN1433" i="4" s="1"/>
  <c r="AJ1433" i="4" a="1"/>
  <c r="AJ1433" i="4" s="1"/>
  <c r="AJ1554" i="4" a="1"/>
  <c r="AJ1554" i="4" s="1"/>
  <c r="AN1554" i="4" a="1"/>
  <c r="AN1554" i="4" s="1"/>
  <c r="AI1551" i="4" a="1"/>
  <c r="AI1551" i="4" s="1"/>
  <c r="AM1551" i="4" a="1"/>
  <c r="AM1551" i="4" s="1"/>
  <c r="AF1551" i="4"/>
  <c r="AJ1963" i="4" a="1"/>
  <c r="AJ1963" i="4" s="1"/>
  <c r="AN1963" i="4" a="1"/>
  <c r="AN1963" i="4" s="1"/>
  <c r="AI1658" i="4" a="1"/>
  <c r="AI1658" i="4" s="1"/>
  <c r="AM1658" i="4" a="1"/>
  <c r="AM1658" i="4" s="1"/>
  <c r="AF1658" i="4"/>
  <c r="AH1421" i="4" a="1"/>
  <c r="AH1421" i="4" s="1"/>
  <c r="AL1421" i="4" a="1"/>
  <c r="AL1421" i="4" s="1"/>
  <c r="AE1421" i="4"/>
  <c r="AL1447" i="4" a="1"/>
  <c r="AL1447" i="4" s="1"/>
  <c r="AE1447" i="4"/>
  <c r="AH1447" i="4" a="1"/>
  <c r="AH1447" i="4" s="1"/>
  <c r="AE1653" i="4"/>
  <c r="AH1653" i="4" a="1"/>
  <c r="AH1653" i="4" s="1"/>
  <c r="AL1653" i="4" a="1"/>
  <c r="AL1653" i="4" s="1"/>
  <c r="AF1580" i="4"/>
  <c r="AI1580" i="4" a="1"/>
  <c r="AI1580" i="4" s="1"/>
  <c r="AM1580" i="4" a="1"/>
  <c r="AM1580" i="4" s="1"/>
  <c r="AI1612" i="4" a="1"/>
  <c r="AI1612" i="4" s="1"/>
  <c r="AM1612" i="4" a="1"/>
  <c r="AM1612" i="4" s="1"/>
  <c r="AF1612" i="4"/>
  <c r="AE1877" i="4"/>
  <c r="AH1877" i="4" a="1"/>
  <c r="AH1877" i="4" s="1"/>
  <c r="AL1877" i="4" a="1"/>
  <c r="AL1877" i="4" s="1"/>
  <c r="AI1654" i="4" a="1"/>
  <c r="AI1654" i="4" s="1"/>
  <c r="AM1654" i="4" a="1"/>
  <c r="AM1654" i="4" s="1"/>
  <c r="AF1654" i="4"/>
  <c r="AM1449" i="4" a="1"/>
  <c r="AM1449" i="4" s="1"/>
  <c r="AF1449" i="4"/>
  <c r="AI1449" i="4" a="1"/>
  <c r="AI1449" i="4" s="1"/>
  <c r="AE58" i="4"/>
  <c r="AH58" i="4" a="1"/>
  <c r="AH58" i="4" s="1"/>
  <c r="AL58" i="4" a="1"/>
  <c r="AL58" i="4" s="1"/>
  <c r="AF1650" i="4"/>
  <c r="AM1650" i="4" a="1"/>
  <c r="AM1650" i="4" s="1"/>
  <c r="AI1650" i="4" a="1"/>
  <c r="AI1650" i="4" s="1"/>
  <c r="AF1608" i="4"/>
  <c r="AM1608" i="4" a="1"/>
  <c r="AM1608" i="4" s="1"/>
  <c r="AI1608" i="4" a="1"/>
  <c r="AI1608" i="4" s="1"/>
  <c r="AE1463" i="4"/>
  <c r="AH1463" i="4" a="1"/>
  <c r="AH1463" i="4" s="1"/>
  <c r="AL1463" i="4" a="1"/>
  <c r="AL1463" i="4" s="1"/>
  <c r="AJ1491" i="4" a="1"/>
  <c r="AJ1491" i="4" s="1"/>
  <c r="AN1491" i="4" a="1"/>
  <c r="AN1491" i="4" s="1"/>
  <c r="AN39" i="4" a="1"/>
  <c r="AN39" i="4" s="1"/>
  <c r="AJ39" i="4" a="1"/>
  <c r="AJ39" i="4" s="1"/>
  <c r="AE11" i="4"/>
  <c r="AL11" i="4" a="1"/>
  <c r="AL11" i="4" s="1"/>
  <c r="AH11" i="4" a="1"/>
  <c r="AH11" i="4" s="1"/>
  <c r="AI2700" i="4" a="1"/>
  <c r="AI2700" i="4" s="1"/>
  <c r="AM2700" i="4" a="1"/>
  <c r="AM2700" i="4" s="1"/>
  <c r="AF2700" i="4"/>
  <c r="AI2840" i="4" a="1"/>
  <c r="AI2840" i="4" s="1"/>
  <c r="AM2840" i="4" a="1"/>
  <c r="AM2840" i="4" s="1"/>
  <c r="AF2840" i="4"/>
  <c r="AE1984" i="4"/>
  <c r="AH1984" i="4" a="1"/>
  <c r="AH1984" i="4" s="1"/>
  <c r="AL1984" i="4" a="1"/>
  <c r="AL1984" i="4" s="1"/>
  <c r="AJ2664" i="4" a="1"/>
  <c r="AJ2664" i="4" s="1"/>
  <c r="AN2664" i="4" a="1"/>
  <c r="AN2664" i="4" s="1"/>
  <c r="AI724" i="4" a="1"/>
  <c r="AI724" i="4" s="1"/>
  <c r="AM724" i="4" a="1"/>
  <c r="AM724" i="4" s="1"/>
  <c r="AF724" i="4"/>
  <c r="AJ2680" i="4" a="1"/>
  <c r="AJ2680" i="4" s="1"/>
  <c r="AN2680" i="4" a="1"/>
  <c r="AN2680" i="4" s="1"/>
  <c r="AE2713" i="4"/>
  <c r="AH2713" i="4" a="1"/>
  <c r="AH2713" i="4" s="1"/>
  <c r="AL2713" i="4" a="1"/>
  <c r="AL2713" i="4" s="1"/>
  <c r="AJ1568" i="4" a="1"/>
  <c r="AJ1568" i="4" s="1"/>
  <c r="AN1568" i="4" a="1"/>
  <c r="AN1568" i="4" s="1"/>
  <c r="AH123" i="4" a="1"/>
  <c r="AH123" i="4" s="1"/>
  <c r="AL123" i="4" a="1"/>
  <c r="AL123" i="4" s="1"/>
  <c r="AE123" i="4"/>
  <c r="AJ951" i="4" a="1"/>
  <c r="AJ951" i="4" s="1"/>
  <c r="AN951" i="4" a="1"/>
  <c r="AN951" i="4" s="1"/>
  <c r="AH1446" i="4" a="1"/>
  <c r="AH1446" i="4" s="1"/>
  <c r="AL1446" i="4" a="1"/>
  <c r="AL1446" i="4" s="1"/>
  <c r="AE1446" i="4"/>
  <c r="AH1875" i="4" a="1"/>
  <c r="AH1875" i="4" s="1"/>
  <c r="AL1875" i="4" a="1"/>
  <c r="AL1875" i="4" s="1"/>
  <c r="AE1875" i="4"/>
  <c r="AI1913" i="4" a="1"/>
  <c r="AI1913" i="4" s="1"/>
  <c r="AM1913" i="4" a="1"/>
  <c r="AM1913" i="4" s="1"/>
  <c r="AF1913" i="4"/>
  <c r="AE1347" i="4"/>
  <c r="AH1347" i="4" a="1"/>
  <c r="AH1347" i="4" s="1"/>
  <c r="AL1347" i="4" a="1"/>
  <c r="AL1347" i="4" s="1"/>
  <c r="AI1299" i="4" a="1"/>
  <c r="AI1299" i="4" s="1"/>
  <c r="AM1299" i="4" a="1"/>
  <c r="AM1299" i="4" s="1"/>
  <c r="AF1299" i="4"/>
  <c r="AI1341" i="4" a="1"/>
  <c r="AI1341" i="4" s="1"/>
  <c r="AM1341" i="4" a="1"/>
  <c r="AM1341" i="4" s="1"/>
  <c r="AF1341" i="4"/>
  <c r="AI1906" i="4" a="1"/>
  <c r="AI1906" i="4" s="1"/>
  <c r="AM1906" i="4" a="1"/>
  <c r="AM1906" i="4" s="1"/>
  <c r="AF1906" i="4"/>
  <c r="AJ1291" i="4" a="1"/>
  <c r="AJ1291" i="4" s="1"/>
  <c r="AN1291" i="4" a="1"/>
  <c r="AN1291" i="4" s="1"/>
  <c r="AJ960" i="4" a="1"/>
  <c r="AJ960" i="4" s="1"/>
  <c r="AN960" i="4" a="1"/>
  <c r="AN960" i="4" s="1"/>
  <c r="AH1803" i="4" a="1"/>
  <c r="AH1803" i="4" s="1"/>
  <c r="AL1803" i="4" a="1"/>
  <c r="AL1803" i="4" s="1"/>
  <c r="AE1803" i="4"/>
  <c r="AI1386" i="4" a="1"/>
  <c r="AI1386" i="4" s="1"/>
  <c r="AM1386" i="4" a="1"/>
  <c r="AM1386" i="4" s="1"/>
  <c r="AF1386" i="4"/>
  <c r="AN1845" i="4" a="1"/>
  <c r="AN1845" i="4" s="1"/>
  <c r="AJ1408" i="4" a="1"/>
  <c r="AJ1408" i="4" s="1"/>
  <c r="AN1408" i="4" a="1"/>
  <c r="AN1408" i="4" s="1"/>
  <c r="AI1523" i="4" a="1"/>
  <c r="AI1523" i="4" s="1"/>
  <c r="AM1523" i="4" a="1"/>
  <c r="AM1523" i="4" s="1"/>
  <c r="AF1523" i="4"/>
  <c r="AI1936" i="4" a="1"/>
  <c r="AI1936" i="4" s="1"/>
  <c r="AM1936" i="4" a="1"/>
  <c r="AM1936" i="4" s="1"/>
  <c r="AF1936" i="4"/>
  <c r="AF1377" i="4"/>
  <c r="AI1377" i="4" a="1"/>
  <c r="AI1377" i="4" s="1"/>
  <c r="AM1377" i="4" a="1"/>
  <c r="AM1377" i="4" s="1"/>
  <c r="AH427" i="4" a="1"/>
  <c r="AH427" i="4" s="1"/>
  <c r="AL427" i="4" a="1"/>
  <c r="AL427" i="4" s="1"/>
  <c r="AE427" i="4"/>
  <c r="AJ1931" i="4" a="1"/>
  <c r="AJ1931" i="4" s="1"/>
  <c r="AN1931" i="4" a="1"/>
  <c r="AN1931" i="4" s="1"/>
  <c r="AI1518" i="4" a="1"/>
  <c r="AI1518" i="4" s="1"/>
  <c r="AM1518" i="4" a="1"/>
  <c r="AM1518" i="4" s="1"/>
  <c r="AF1518" i="4"/>
  <c r="AJ1340" i="4" a="1"/>
  <c r="AJ1340" i="4" s="1"/>
  <c r="AN1340" i="4" a="1"/>
  <c r="AN1340" i="4" s="1"/>
  <c r="AI1316" i="4" a="1"/>
  <c r="AI1316" i="4" s="1"/>
  <c r="AM1316" i="4" a="1"/>
  <c r="AM1316" i="4" s="1"/>
  <c r="AF1316" i="4"/>
  <c r="AH1295" i="4" a="1"/>
  <c r="AH1295" i="4" s="1"/>
  <c r="AL1295" i="4" a="1"/>
  <c r="AL1295" i="4" s="1"/>
  <c r="AE1295" i="4"/>
  <c r="AF1327" i="4"/>
  <c r="AI1327" i="4" a="1"/>
  <c r="AI1327" i="4" s="1"/>
  <c r="AM1327" i="4" a="1"/>
  <c r="AM1327" i="4" s="1"/>
  <c r="AH1855" i="4" a="1"/>
  <c r="AH1855" i="4" s="1"/>
  <c r="AL1855" i="4" a="1"/>
  <c r="AL1855" i="4" s="1"/>
  <c r="AE1855" i="4"/>
  <c r="AN1277" i="4" a="1"/>
  <c r="AN1277" i="4" s="1"/>
  <c r="AJ1277" i="4" a="1"/>
  <c r="AJ1277" i="4" s="1"/>
  <c r="AI1818" i="4" a="1"/>
  <c r="AI1818" i="4" s="1"/>
  <c r="AM1818" i="4" a="1"/>
  <c r="AM1818" i="4" s="1"/>
  <c r="AF1818" i="4"/>
  <c r="AE1395" i="4"/>
  <c r="AH1395" i="4" a="1"/>
  <c r="AH1395" i="4" s="1"/>
  <c r="AL1395" i="4" a="1"/>
  <c r="AL1395" i="4" s="1"/>
  <c r="AI1670" i="4" a="1"/>
  <c r="AI1670" i="4" s="1"/>
  <c r="AM1670" i="4" a="1"/>
  <c r="AM1670" i="4" s="1"/>
  <c r="AF1670" i="4"/>
  <c r="AF1799" i="4"/>
  <c r="AM1799" i="4" a="1"/>
  <c r="AM1799" i="4" s="1"/>
  <c r="AI1799" i="4" a="1"/>
  <c r="AI1799" i="4" s="1"/>
  <c r="AJ231" i="4" a="1"/>
  <c r="AJ231" i="4" s="1"/>
  <c r="AN231" i="4" a="1"/>
  <c r="AN231" i="4" s="1"/>
  <c r="AH356" i="4" a="1"/>
  <c r="AH356" i="4" s="1"/>
  <c r="AL356" i="4" a="1"/>
  <c r="AL356" i="4" s="1"/>
  <c r="AE356" i="4"/>
  <c r="AE64" i="4"/>
  <c r="AH64" i="4" a="1"/>
  <c r="AH64" i="4" s="1"/>
  <c r="AL64" i="4" a="1"/>
  <c r="AL64" i="4" s="1"/>
  <c r="AF1839" i="4"/>
  <c r="AM1839" i="4" a="1"/>
  <c r="AM1839" i="4" s="1"/>
  <c r="AI1839" i="4" a="1"/>
  <c r="AI1839" i="4" s="1"/>
  <c r="AE1814" i="4"/>
  <c r="AH1814" i="4" a="1"/>
  <c r="AH1814" i="4" s="1"/>
  <c r="AL1814" i="4" a="1"/>
  <c r="AL1814" i="4" s="1"/>
  <c r="AI1317" i="4" a="1"/>
  <c r="AI1317" i="4" s="1"/>
  <c r="AM1317" i="4" a="1"/>
  <c r="AM1317" i="4" s="1"/>
  <c r="AF1317" i="4"/>
  <c r="AI338" i="4" a="1"/>
  <c r="AI338" i="4" s="1"/>
  <c r="AM338" i="4" a="1"/>
  <c r="AM338" i="4" s="1"/>
  <c r="AF338" i="4"/>
  <c r="AJ1356" i="4" a="1"/>
  <c r="AJ1356" i="4" s="1"/>
  <c r="AN1356" i="4" a="1"/>
  <c r="AN1356" i="4" s="1"/>
  <c r="AI339" i="4" a="1"/>
  <c r="AI339" i="4" s="1"/>
  <c r="AM339" i="4" a="1"/>
  <c r="AM339" i="4" s="1"/>
  <c r="AF339" i="4"/>
  <c r="AL909" i="4" a="1"/>
  <c r="AL909" i="4" s="1"/>
  <c r="AE909" i="4"/>
  <c r="AH909" i="4" a="1"/>
  <c r="AH909" i="4" s="1"/>
  <c r="AE1496" i="4"/>
  <c r="AH1496" i="4" a="1"/>
  <c r="AH1496" i="4" s="1"/>
  <c r="AL1496" i="4" a="1"/>
  <c r="AL1496" i="4" s="1"/>
  <c r="AJ674" i="4" a="1"/>
  <c r="AJ674" i="4" s="1"/>
  <c r="AN674" i="4" a="1"/>
  <c r="AN674" i="4" s="1"/>
  <c r="AI269" i="4" a="1"/>
  <c r="AI269" i="4" s="1"/>
  <c r="AM269" i="4" a="1"/>
  <c r="AM269" i="4" s="1"/>
  <c r="AF269" i="4"/>
  <c r="AI330" i="4" a="1"/>
  <c r="AI330" i="4" s="1"/>
  <c r="AM330" i="4" a="1"/>
  <c r="AM330" i="4" s="1"/>
  <c r="AF330" i="4"/>
  <c r="AI323" i="4" a="1"/>
  <c r="AI323" i="4" s="1"/>
  <c r="AM323" i="4" a="1"/>
  <c r="AM323" i="4" s="1"/>
  <c r="AF323" i="4"/>
  <c r="AI369" i="4" a="1"/>
  <c r="AI369" i="4" s="1"/>
  <c r="AI930" i="4" a="1"/>
  <c r="AI930" i="4" s="1"/>
  <c r="AM930" i="4" a="1"/>
  <c r="AM930" i="4" s="1"/>
  <c r="AF930" i="4"/>
  <c r="AM872" i="4" a="1"/>
  <c r="AM872" i="4" s="1"/>
  <c r="AF872" i="4"/>
  <c r="AI82" i="4" a="1"/>
  <c r="AI82" i="4" s="1"/>
  <c r="AI348" i="4" a="1"/>
  <c r="AI348" i="4" s="1"/>
  <c r="AM348" i="4" a="1"/>
  <c r="AM348" i="4" s="1"/>
  <c r="AF348" i="4"/>
  <c r="AM907" i="4" a="1"/>
  <c r="AM907" i="4" s="1"/>
  <c r="AI68" i="4" a="1"/>
  <c r="AI68" i="4" s="1"/>
  <c r="AM68" i="4" a="1"/>
  <c r="AM68" i="4" s="1"/>
  <c r="AF68" i="4"/>
  <c r="AH889" i="4" a="1"/>
  <c r="AH889" i="4" s="1"/>
  <c r="AL889" i="4" a="1"/>
  <c r="AL889" i="4" s="1"/>
  <c r="AE889" i="4"/>
  <c r="AI855" i="4" a="1"/>
  <c r="AI855" i="4" s="1"/>
  <c r="AM855" i="4" a="1"/>
  <c r="AM855" i="4" s="1"/>
  <c r="AF855" i="4"/>
  <c r="AE95" i="4"/>
  <c r="AH95" i="4" a="1"/>
  <c r="AH95" i="4" s="1"/>
  <c r="AL95" i="4" a="1"/>
  <c r="AL95" i="4" s="1"/>
  <c r="AL268" i="4" a="1"/>
  <c r="AL268" i="4" s="1"/>
  <c r="AE268" i="4"/>
  <c r="AH268" i="4" a="1"/>
  <c r="AH268" i="4" s="1"/>
  <c r="AE72" i="4"/>
  <c r="AH72" i="4" a="1"/>
  <c r="AH72" i="4" s="1"/>
  <c r="AL72" i="4" a="1"/>
  <c r="AL72" i="4" s="1"/>
  <c r="AF919" i="4"/>
  <c r="AI919" i="4" a="1"/>
  <c r="AI919" i="4" s="1"/>
  <c r="AM919" i="4" a="1"/>
  <c r="AM919" i="4" s="1"/>
  <c r="AI317" i="4" a="1"/>
  <c r="AI317" i="4" s="1"/>
  <c r="AF317" i="4"/>
  <c r="AM317" i="4" a="1"/>
  <c r="AM317" i="4" s="1"/>
  <c r="AI880" i="4" a="1"/>
  <c r="AI880" i="4" s="1"/>
  <c r="AM880" i="4" a="1"/>
  <c r="AM880" i="4" s="1"/>
  <c r="AF880" i="4"/>
  <c r="AJ239" i="4" a="1"/>
  <c r="AJ239" i="4" s="1"/>
  <c r="AN239" i="4" a="1"/>
  <c r="AN239" i="4" s="1"/>
  <c r="AI252" i="4" a="1"/>
  <c r="AI252" i="4" s="1"/>
  <c r="AM252" i="4" a="1"/>
  <c r="AM252" i="4" s="1"/>
  <c r="AF252" i="4"/>
  <c r="AJ700" i="4" a="1"/>
  <c r="AJ700" i="4" s="1"/>
  <c r="AN700" i="4" a="1"/>
  <c r="AN700" i="4" s="1"/>
  <c r="AE845" i="4"/>
  <c r="AH845" i="4" a="1"/>
  <c r="AH845" i="4" s="1"/>
  <c r="AL845" i="4" a="1"/>
  <c r="AL845" i="4" s="1"/>
  <c r="AI703" i="4" a="1"/>
  <c r="AI703" i="4" s="1"/>
  <c r="AM703" i="4" a="1"/>
  <c r="AM703" i="4" s="1"/>
  <c r="AF703" i="4"/>
  <c r="AJ819" i="4" a="1"/>
  <c r="AJ819" i="4" s="1"/>
  <c r="AN819" i="4" a="1"/>
  <c r="AN819" i="4" s="1"/>
  <c r="AN1244" i="4" a="1"/>
  <c r="AN1244" i="4" s="1"/>
  <c r="AJ1244" i="4" a="1"/>
  <c r="AJ1244" i="4" s="1"/>
  <c r="AF66" i="4"/>
  <c r="AI66" i="4" a="1"/>
  <c r="AI66" i="4" s="1"/>
  <c r="AM66" i="4" a="1"/>
  <c r="AM66" i="4" s="1"/>
  <c r="AN883" i="4" a="1"/>
  <c r="AN883" i="4" s="1"/>
  <c r="AJ883" i="4" a="1"/>
  <c r="AJ883" i="4" s="1"/>
  <c r="AI357" i="4" a="1"/>
  <c r="AI357" i="4" s="1"/>
  <c r="AM357" i="4" a="1"/>
  <c r="AM357" i="4" s="1"/>
  <c r="AF357" i="4"/>
  <c r="AE253" i="4"/>
  <c r="AH253" i="4" a="1"/>
  <c r="AH253" i="4" s="1"/>
  <c r="AL253" i="4" a="1"/>
  <c r="AL253" i="4" s="1"/>
  <c r="AJ683" i="4" a="1"/>
  <c r="AJ683" i="4" s="1"/>
  <c r="AN683" i="4" a="1"/>
  <c r="AN683" i="4" s="1"/>
  <c r="AI1754" i="4" a="1"/>
  <c r="AI1754" i="4" s="1"/>
  <c r="AM1754" i="4" a="1"/>
  <c r="AM1754" i="4" s="1"/>
  <c r="AF1754" i="4"/>
  <c r="AI2704" i="4" a="1"/>
  <c r="AI2704" i="4" s="1"/>
  <c r="AM2704" i="4" a="1"/>
  <c r="AM2704" i="4" s="1"/>
  <c r="AF2704" i="4"/>
  <c r="AF906" i="4"/>
  <c r="AI906" i="4" a="1"/>
  <c r="AI906" i="4" s="1"/>
  <c r="AM906" i="4" a="1"/>
  <c r="AM906" i="4" s="1"/>
  <c r="AF126" i="4"/>
  <c r="AI126" i="4" a="1"/>
  <c r="AI126" i="4" s="1"/>
  <c r="AM126" i="4" a="1"/>
  <c r="AM126" i="4" s="1"/>
  <c r="AF1186" i="4"/>
  <c r="AM1186" i="4" a="1"/>
  <c r="AM1186" i="4" s="1"/>
  <c r="AI1186" i="4" a="1"/>
  <c r="AI1186" i="4" s="1"/>
  <c r="AI670" i="4" a="1"/>
  <c r="AI670" i="4" s="1"/>
  <c r="AM670" i="4" a="1"/>
  <c r="AM670" i="4" s="1"/>
  <c r="AF670" i="4"/>
  <c r="AE423" i="4"/>
  <c r="AH423" i="4" a="1"/>
  <c r="AH423" i="4" s="1"/>
  <c r="AL423" i="4" a="1"/>
  <c r="AL423" i="4" s="1"/>
  <c r="AH1739" i="4" a="1"/>
  <c r="AH1739" i="4" s="1"/>
  <c r="AL1739" i="4" a="1"/>
  <c r="AL1739" i="4" s="1"/>
  <c r="AE1739" i="4"/>
  <c r="AF358" i="4"/>
  <c r="AI358" i="4" a="1"/>
  <c r="AI358" i="4" s="1"/>
  <c r="AM358" i="4" a="1"/>
  <c r="AM358" i="4" s="1"/>
  <c r="AE832" i="4"/>
  <c r="AH832" i="4" a="1"/>
  <c r="AH832" i="4" s="1"/>
  <c r="AL832" i="4" a="1"/>
  <c r="AL832" i="4" s="1"/>
  <c r="AN1778" i="4" a="1"/>
  <c r="AN1778" i="4" s="1"/>
  <c r="AI439" i="4" a="1"/>
  <c r="AI439" i="4" s="1"/>
  <c r="AI1194" i="4" a="1"/>
  <c r="AI1194" i="4" s="1"/>
  <c r="AM1194" i="4" a="1"/>
  <c r="AM1194" i="4" s="1"/>
  <c r="AF1194" i="4"/>
  <c r="AE306" i="4"/>
  <c r="AL306" i="4" a="1"/>
  <c r="AL306" i="4" s="1"/>
  <c r="AH306" i="4" a="1"/>
  <c r="AH306" i="4" s="1"/>
  <c r="AN1751" i="4" a="1"/>
  <c r="AN1751" i="4" s="1"/>
  <c r="AJ1751" i="4" a="1"/>
  <c r="AJ1751" i="4" s="1"/>
  <c r="AI1920" i="4" a="1"/>
  <c r="AI1920" i="4" s="1"/>
  <c r="AF1920" i="4"/>
  <c r="AI1191" i="4" a="1"/>
  <c r="AI1191" i="4" s="1"/>
  <c r="AM1191" i="4" a="1"/>
  <c r="AM1191" i="4" s="1"/>
  <c r="AF1191" i="4"/>
  <c r="AI1200" i="4" a="1"/>
  <c r="AI1200" i="4" s="1"/>
  <c r="AM1200" i="4" a="1"/>
  <c r="AM1200" i="4" s="1"/>
  <c r="AF1200" i="4"/>
  <c r="AI1991" i="4" a="1"/>
  <c r="AI1991" i="4" s="1"/>
  <c r="AM1991" i="4" a="1"/>
  <c r="AM1991" i="4" s="1"/>
  <c r="AF1991" i="4"/>
  <c r="AJ2791" i="4" a="1"/>
  <c r="AJ2791" i="4" s="1"/>
  <c r="AN2791" i="4" a="1"/>
  <c r="AN2791" i="4" s="1"/>
  <c r="AH2502" i="4" a="1"/>
  <c r="AH2502" i="4" s="1"/>
  <c r="AL2502" i="4" a="1"/>
  <c r="AL2502" i="4" s="1"/>
  <c r="AE2502" i="4"/>
  <c r="AI206" i="4" a="1"/>
  <c r="AI206" i="4" s="1"/>
  <c r="AM206" i="4" a="1"/>
  <c r="AM206" i="4" s="1"/>
  <c r="AF206" i="4"/>
  <c r="AI1179" i="4" a="1"/>
  <c r="AI1179" i="4" s="1"/>
  <c r="AM1179" i="4" a="1"/>
  <c r="AM1179" i="4" s="1"/>
  <c r="AF1179" i="4"/>
  <c r="AI2814" i="4" a="1"/>
  <c r="AI2814" i="4" s="1"/>
  <c r="AM2814" i="4" a="1"/>
  <c r="AM2814" i="4" s="1"/>
  <c r="AF2814" i="4"/>
  <c r="AE1208" i="4"/>
  <c r="AH1208" i="4" a="1"/>
  <c r="AH1208" i="4" s="1"/>
  <c r="AL1208" i="4" a="1"/>
  <c r="AL1208" i="4" s="1"/>
  <c r="AE2741" i="4"/>
  <c r="AL2741" i="4" a="1"/>
  <c r="AL2741" i="4" s="1"/>
  <c r="AH2741" i="4" a="1"/>
  <c r="AH2741" i="4" s="1"/>
  <c r="AI1163" i="4" a="1"/>
  <c r="AI1163" i="4" s="1"/>
  <c r="AM1163" i="4" a="1"/>
  <c r="AM1163" i="4" s="1"/>
  <c r="AF1163" i="4"/>
  <c r="AF2789" i="4"/>
  <c r="AI2789" i="4" a="1"/>
  <c r="AI2789" i="4" s="1"/>
  <c r="AM2789" i="4" a="1"/>
  <c r="AM2789" i="4" s="1"/>
  <c r="AM2510" i="4" a="1"/>
  <c r="AM2510" i="4" s="1"/>
  <c r="AI2510" i="4" a="1"/>
  <c r="AI2510" i="4" s="1"/>
  <c r="AF2510" i="4"/>
  <c r="AJ203" i="4" a="1"/>
  <c r="AJ203" i="4" s="1"/>
  <c r="AN203" i="4" a="1"/>
  <c r="AN203" i="4" s="1"/>
  <c r="AJ2678" i="4" a="1"/>
  <c r="AJ2678" i="4" s="1"/>
  <c r="AN2678" i="4" a="1"/>
  <c r="AN2678" i="4" s="1"/>
  <c r="AN1773" i="4" a="1"/>
  <c r="AN1773" i="4" s="1"/>
  <c r="AJ1773" i="4" a="1"/>
  <c r="AJ1773" i="4" s="1"/>
  <c r="AE1992" i="4"/>
  <c r="AL1992" i="4" a="1"/>
  <c r="AL1992" i="4" s="1"/>
  <c r="AH1992" i="4" a="1"/>
  <c r="AH1992" i="4" s="1"/>
  <c r="AF675" i="4"/>
  <c r="AM675" i="4" a="1"/>
  <c r="AM675" i="4" s="1"/>
  <c r="AI675" i="4" a="1"/>
  <c r="AI675" i="4" s="1"/>
  <c r="AJ1780" i="4" a="1"/>
  <c r="AJ1780" i="4" s="1"/>
  <c r="AN1780" i="4" a="1"/>
  <c r="AN1780" i="4" s="1"/>
  <c r="AI2753" i="4" a="1"/>
  <c r="AI2753" i="4" s="1"/>
  <c r="AM2753" i="4" a="1"/>
  <c r="AM2753" i="4" s="1"/>
  <c r="AF2753" i="4"/>
  <c r="AF2775" i="4"/>
  <c r="AI2775" i="4" a="1"/>
  <c r="AI2775" i="4" s="1"/>
  <c r="AM2775" i="4" a="1"/>
  <c r="AM2775" i="4" s="1"/>
  <c r="AI2597" i="4" a="1"/>
  <c r="AI2597" i="4" s="1"/>
  <c r="AM2597" i="4" a="1"/>
  <c r="AM2597" i="4" s="1"/>
  <c r="AF2597" i="4"/>
  <c r="AE2675" i="4"/>
  <c r="AH2675" i="4" a="1"/>
  <c r="AH2675" i="4" s="1"/>
  <c r="AL2675" i="4" a="1"/>
  <c r="AL2675" i="4" s="1"/>
  <c r="AM2509" i="4" a="1"/>
  <c r="AM2509" i="4" s="1"/>
  <c r="AI2509" i="4" a="1"/>
  <c r="AI2509" i="4" s="1"/>
  <c r="AF2509" i="4"/>
  <c r="AI2207" i="4" a="1"/>
  <c r="AI2207" i="4" s="1"/>
  <c r="AM2207" i="4" a="1"/>
  <c r="AM2207" i="4" s="1"/>
  <c r="AF2207" i="4"/>
  <c r="AL2638" i="4" a="1"/>
  <c r="AL2638" i="4" s="1"/>
  <c r="AH2638" i="4" a="1"/>
  <c r="AH2638" i="4" s="1"/>
  <c r="AE2638" i="4"/>
  <c r="AF2022" i="4"/>
  <c r="AJ2598" i="4" a="1"/>
  <c r="AJ2598" i="4" s="1"/>
  <c r="AN2598" i="4" a="1"/>
  <c r="AN2598" i="4" s="1"/>
  <c r="AJ2809" i="4" a="1"/>
  <c r="AJ2809" i="4" s="1"/>
  <c r="AN2809" i="4" a="1"/>
  <c r="AN2809" i="4" s="1"/>
  <c r="AJ2151" i="4" a="1"/>
  <c r="AJ2151" i="4" s="1"/>
  <c r="AN2151" i="4" a="1"/>
  <c r="AN2151" i="4" s="1"/>
  <c r="AJ2253" i="4" a="1"/>
  <c r="AJ2253" i="4" s="1"/>
  <c r="AN2253" i="4" a="1"/>
  <c r="AN2253" i="4" s="1"/>
  <c r="AI2457" i="4" a="1"/>
  <c r="AI2457" i="4" s="1"/>
  <c r="AM2457" i="4" a="1"/>
  <c r="AM2457" i="4" s="1"/>
  <c r="AF2457" i="4"/>
  <c r="AJ2632" i="4" a="1"/>
  <c r="AJ2632" i="4" s="1"/>
  <c r="AN2632" i="4" a="1"/>
  <c r="AN2632" i="4" s="1"/>
  <c r="AF2601" i="4"/>
  <c r="AI2601" i="4" a="1"/>
  <c r="AI2601" i="4" s="1"/>
  <c r="AM2601" i="4" a="1"/>
  <c r="AM2601" i="4" s="1"/>
  <c r="AE2651" i="4"/>
  <c r="AH2651" i="4" a="1"/>
  <c r="AH2651" i="4" s="1"/>
  <c r="AL2651" i="4" a="1"/>
  <c r="AL2651" i="4" s="1"/>
  <c r="AI2395" i="4" a="1"/>
  <c r="AI2395" i="4" s="1"/>
  <c r="AM2395" i="4" a="1"/>
  <c r="AM2395" i="4" s="1"/>
  <c r="AF2395" i="4"/>
  <c r="AF2785" i="4"/>
  <c r="AI2785" i="4" a="1"/>
  <c r="AI2785" i="4" s="1"/>
  <c r="AJ2034" i="4" a="1"/>
  <c r="AJ2034" i="4" s="1"/>
  <c r="AN2034" i="4" a="1"/>
  <c r="AN2034" i="4" s="1"/>
  <c r="AI2120" i="4" a="1"/>
  <c r="AI2120" i="4" s="1"/>
  <c r="AM2120" i="4" a="1"/>
  <c r="AM2120" i="4" s="1"/>
  <c r="AF2120" i="4"/>
  <c r="AI2241" i="4" a="1"/>
  <c r="AI2241" i="4" s="1"/>
  <c r="AM2241" i="4" a="1"/>
  <c r="AM2241" i="4" s="1"/>
  <c r="AF2241" i="4"/>
  <c r="AI2097" i="4" a="1"/>
  <c r="AI2097" i="4" s="1"/>
  <c r="AM2097" i="4" a="1"/>
  <c r="AM2097" i="4" s="1"/>
  <c r="AF2097" i="4"/>
  <c r="AI1943" i="4" a="1"/>
  <c r="AI1943" i="4" s="1"/>
  <c r="AM1943" i="4" a="1"/>
  <c r="AM1943" i="4" s="1"/>
  <c r="AF1943" i="4"/>
  <c r="AJ2541" i="4" a="1"/>
  <c r="AJ2541" i="4" s="1"/>
  <c r="AN2541" i="4" a="1"/>
  <c r="AN2541" i="4" s="1"/>
  <c r="AF2235" i="4"/>
  <c r="AI2235" i="4" a="1"/>
  <c r="AI2235" i="4" s="1"/>
  <c r="AM2235" i="4" a="1"/>
  <c r="AM2235" i="4" s="1"/>
  <c r="AJ2218" i="4" a="1"/>
  <c r="AJ2218" i="4" s="1"/>
  <c r="AN2218" i="4" a="1"/>
  <c r="AN2218" i="4" s="1"/>
  <c r="AE2560" i="4"/>
  <c r="AH2560" i="4" a="1"/>
  <c r="AH2560" i="4" s="1"/>
  <c r="AL2560" i="4" a="1"/>
  <c r="AL2560" i="4" s="1"/>
  <c r="AJ2615" i="4" a="1"/>
  <c r="AJ2615" i="4" s="1"/>
  <c r="AN2615" i="4" a="1"/>
  <c r="AN2615" i="4" s="1"/>
  <c r="AF2530" i="4"/>
  <c r="AI2530" i="4" a="1"/>
  <c r="AI2530" i="4" s="1"/>
  <c r="AM2530" i="4" a="1"/>
  <c r="AM2530" i="4" s="1"/>
  <c r="AE2577" i="4"/>
  <c r="AH2577" i="4" a="1"/>
  <c r="AH2577" i="4" s="1"/>
  <c r="AL2577" i="4" a="1"/>
  <c r="AL2577" i="4" s="1"/>
  <c r="AI2093" i="4" a="1"/>
  <c r="AI2093" i="4" s="1"/>
  <c r="AM2093" i="4" a="1"/>
  <c r="AM2093" i="4" s="1"/>
  <c r="AF2093" i="4"/>
  <c r="AN2548" i="4" a="1"/>
  <c r="AN2548" i="4" s="1"/>
  <c r="AN2219" i="4" a="1"/>
  <c r="AN2219" i="4" s="1"/>
  <c r="AJ2219" i="4" a="1"/>
  <c r="AJ2219" i="4" s="1"/>
  <c r="AJ2174" i="4" a="1"/>
  <c r="AJ2174" i="4" s="1"/>
  <c r="AN2174" i="4" a="1"/>
  <c r="AN2174" i="4" s="1"/>
  <c r="AE2557" i="4"/>
  <c r="AH2557" i="4" a="1"/>
  <c r="AH2557" i="4" s="1"/>
  <c r="AL2557" i="4" a="1"/>
  <c r="AL2557" i="4" s="1"/>
  <c r="AI2619" i="4" a="1"/>
  <c r="AI2619" i="4" s="1"/>
  <c r="AM2619" i="4" a="1"/>
  <c r="AM2619" i="4" s="1"/>
  <c r="AF2619" i="4"/>
  <c r="AF2804" i="4"/>
  <c r="AI2804" i="4" a="1"/>
  <c r="AI2804" i="4" s="1"/>
  <c r="AM2804" i="4" a="1"/>
  <c r="AM2804" i="4" s="1"/>
  <c r="AI2469" i="4" a="1"/>
  <c r="AI2469" i="4" s="1"/>
  <c r="AM2469" i="4" a="1"/>
  <c r="AM2469" i="4" s="1"/>
  <c r="AF2469" i="4"/>
  <c r="AJ2812" i="4" a="1"/>
  <c r="AJ2812" i="4" s="1"/>
  <c r="AN2812" i="4" a="1"/>
  <c r="AN2812" i="4" s="1"/>
  <c r="AN2799" i="4" a="1"/>
  <c r="AN2799" i="4" s="1"/>
  <c r="AJ2799" i="4" a="1"/>
  <c r="AJ2799" i="4" s="1"/>
  <c r="AI2179" i="4" a="1"/>
  <c r="AI2179" i="4" s="1"/>
  <c r="AM2179" i="4" a="1"/>
  <c r="AM2179" i="4" s="1"/>
  <c r="AF2179" i="4"/>
  <c r="AF2635" i="4"/>
  <c r="AI2635" i="4" a="1"/>
  <c r="AI2635" i="4" s="1"/>
  <c r="AM2635" i="4" a="1"/>
  <c r="AM2635" i="4" s="1"/>
  <c r="AJ2229" i="4" a="1"/>
  <c r="AJ2229" i="4" s="1"/>
  <c r="AN2229" i="4" a="1"/>
  <c r="AN2229" i="4" s="1"/>
  <c r="AJ2578" i="4" a="1"/>
  <c r="AJ2578" i="4" s="1"/>
  <c r="AN2578" i="4" a="1"/>
  <c r="AN2578" i="4" s="1"/>
  <c r="AE2802" i="4"/>
  <c r="AH2802" i="4" a="1"/>
  <c r="AH2802" i="4" s="1"/>
  <c r="AL2802" i="4" a="1"/>
  <c r="AL2802" i="4" s="1"/>
  <c r="AE2570" i="4"/>
  <c r="AH2570" i="4" a="1"/>
  <c r="AH2570" i="4" s="1"/>
  <c r="AL2570" i="4" a="1"/>
  <c r="AL2570" i="4" s="1"/>
  <c r="AN2559" i="4" a="1"/>
  <c r="AN2559" i="4" s="1"/>
  <c r="AJ2559" i="4" a="1"/>
  <c r="AJ2559" i="4" s="1"/>
  <c r="AI2618" i="4" a="1"/>
  <c r="AI2618" i="4" s="1"/>
  <c r="AM2618" i="4" a="1"/>
  <c r="AM2618" i="4" s="1"/>
  <c r="AF2618" i="4"/>
  <c r="AI2445" i="4" a="1"/>
  <c r="AI2445" i="4" s="1"/>
  <c r="AM2445" i="4" a="1"/>
  <c r="AM2445" i="4" s="1"/>
  <c r="AF2445" i="4"/>
  <c r="AI2406" i="4" a="1"/>
  <c r="AI2406" i="4" s="1"/>
  <c r="AM2406" i="4" a="1"/>
  <c r="AM2406" i="4" s="1"/>
  <c r="AF2406" i="4"/>
  <c r="AI2098" i="4" a="1"/>
  <c r="AI2098" i="4" s="1"/>
  <c r="AM2098" i="4" a="1"/>
  <c r="AM2098" i="4" s="1"/>
  <c r="AF2098" i="4"/>
  <c r="AI2069" i="4" a="1"/>
  <c r="AI2069" i="4" s="1"/>
  <c r="AM2069" i="4" a="1"/>
  <c r="AM2069" i="4" s="1"/>
  <c r="AF2069" i="4"/>
  <c r="AI2350" i="4" a="1"/>
  <c r="AI2350" i="4" s="1"/>
  <c r="AM2350" i="4" a="1"/>
  <c r="AM2350" i="4" s="1"/>
  <c r="AF2350" i="4"/>
  <c r="AI2062" i="4" a="1"/>
  <c r="AI2062" i="4" s="1"/>
  <c r="AM2062" i="4" a="1"/>
  <c r="AM2062" i="4" s="1"/>
  <c r="AF2062" i="4"/>
  <c r="AI2046" i="4" a="1"/>
  <c r="AI2046" i="4" s="1"/>
  <c r="AM2046" i="4" a="1"/>
  <c r="AM2046" i="4" s="1"/>
  <c r="AF2046" i="4"/>
  <c r="AJ33" i="4" a="1"/>
  <c r="AJ33" i="4" s="1"/>
  <c r="AN33" i="4" a="1"/>
  <c r="AN33" i="4" s="1"/>
  <c r="AN908" i="4" a="1"/>
  <c r="AN908" i="4" s="1"/>
  <c r="AJ908" i="4" a="1"/>
  <c r="AJ908" i="4" s="1"/>
  <c r="AJ2115" i="4" a="1"/>
  <c r="AJ2115" i="4" s="1"/>
  <c r="AN2115" i="4" a="1"/>
  <c r="AN2115" i="4" s="1"/>
  <c r="AE1052" i="4"/>
  <c r="AH1052" i="4" a="1"/>
  <c r="AH1052" i="4" s="1"/>
  <c r="AL1052" i="4" a="1"/>
  <c r="AL1052" i="4" s="1"/>
  <c r="AJ2343" i="4" a="1"/>
  <c r="AJ2343" i="4" s="1"/>
  <c r="AN2343" i="4" a="1"/>
  <c r="AN2343" i="4" s="1"/>
  <c r="AI2276" i="4" a="1"/>
  <c r="AI2276" i="4" s="1"/>
  <c r="AE2472" i="4"/>
  <c r="AH2472" i="4" a="1"/>
  <c r="AH2472" i="4" s="1"/>
  <c r="AL2472" i="4" a="1"/>
  <c r="AL2472" i="4" s="1"/>
  <c r="AJ2328" i="4" a="1"/>
  <c r="AJ2328" i="4" s="1"/>
  <c r="AN2328" i="4" a="1"/>
  <c r="AN2328" i="4" s="1"/>
  <c r="AJ2486" i="4" a="1"/>
  <c r="AJ2486" i="4" s="1"/>
  <c r="AN2486" i="4" a="1"/>
  <c r="AN2486" i="4" s="1"/>
  <c r="AF2398" i="4"/>
  <c r="AI2398" i="4" a="1"/>
  <c r="AI2398" i="4" s="1"/>
  <c r="AM2398" i="4" a="1"/>
  <c r="AM2398" i="4" s="1"/>
  <c r="AI2310" i="4" a="1"/>
  <c r="AI2310" i="4" s="1"/>
  <c r="AM2310" i="4" a="1"/>
  <c r="AM2310" i="4" s="1"/>
  <c r="AF2310" i="4"/>
  <c r="AJ2374" i="4" a="1"/>
  <c r="AJ2374" i="4" s="1"/>
  <c r="AN2374" i="4" a="1"/>
  <c r="AN2374" i="4" s="1"/>
  <c r="AJ263" i="4" a="1"/>
  <c r="AJ263" i="4" s="1"/>
  <c r="AN263" i="4" a="1"/>
  <c r="AN263" i="4" s="1"/>
  <c r="AF1689" i="4"/>
  <c r="AI1689" i="4" a="1"/>
  <c r="AI1689" i="4" s="1"/>
  <c r="AM1689" i="4" a="1"/>
  <c r="AM1689" i="4" s="1"/>
  <c r="AF2139" i="4"/>
  <c r="AI2139" i="4" a="1"/>
  <c r="AI2139" i="4" s="1"/>
  <c r="AM2139" i="4" a="1"/>
  <c r="AM2139" i="4" s="1"/>
  <c r="AJ2410" i="4" a="1"/>
  <c r="AJ2410" i="4" s="1"/>
  <c r="AN2410" i="4" a="1"/>
  <c r="AN2410" i="4" s="1"/>
  <c r="AJ854" i="4" a="1"/>
  <c r="AJ854" i="4" s="1"/>
  <c r="AN854" i="4" a="1"/>
  <c r="AN854" i="4" s="1"/>
  <c r="AI802" i="4" a="1"/>
  <c r="AI802" i="4" s="1"/>
  <c r="AM802" i="4" a="1"/>
  <c r="AM802" i="4" s="1"/>
  <c r="AF802" i="4"/>
  <c r="AE2309" i="4"/>
  <c r="AH2309" i="4" a="1"/>
  <c r="AH2309" i="4" s="1"/>
  <c r="AL2309" i="4" a="1"/>
  <c r="AL2309" i="4" s="1"/>
  <c r="AJ1145" i="4" a="1"/>
  <c r="AJ1145" i="4" s="1"/>
  <c r="AN1145" i="4" a="1"/>
  <c r="AN1145" i="4" s="1"/>
  <c r="AE2319" i="4"/>
  <c r="AH2319" i="4" a="1"/>
  <c r="AH2319" i="4" s="1"/>
  <c r="AL2319" i="4" a="1"/>
  <c r="AL2319" i="4" s="1"/>
  <c r="AJ2311" i="4" a="1"/>
  <c r="AJ2311" i="4" s="1"/>
  <c r="AN2311" i="4" a="1"/>
  <c r="AN2311" i="4" s="1"/>
  <c r="AJ2565" i="4" a="1"/>
  <c r="AJ2565" i="4" s="1"/>
  <c r="AN2565" i="4" a="1"/>
  <c r="AN2565" i="4" s="1"/>
  <c r="AI2104" i="4" a="1"/>
  <c r="AI2104" i="4" s="1"/>
  <c r="AM2104" i="4" a="1"/>
  <c r="AM2104" i="4" s="1"/>
  <c r="AF2104" i="4"/>
  <c r="AE2071" i="4"/>
  <c r="AH2071" i="4" a="1"/>
  <c r="AH2071" i="4" s="1"/>
  <c r="AL2071" i="4" a="1"/>
  <c r="AL2071" i="4" s="1"/>
  <c r="AF2439" i="4"/>
  <c r="AI2439" i="4" a="1"/>
  <c r="AI2439" i="4" s="1"/>
  <c r="AM2439" i="4" a="1"/>
  <c r="AM2439" i="4" s="1"/>
  <c r="AF157" i="4"/>
  <c r="AI157" i="4" a="1"/>
  <c r="AI157" i="4" s="1"/>
  <c r="AM157" i="4" a="1"/>
  <c r="AM157" i="4" s="1"/>
  <c r="AE2808" i="4"/>
  <c r="AL2808" i="4" a="1"/>
  <c r="AL2808" i="4" s="1"/>
  <c r="AH2808" i="4" a="1"/>
  <c r="AH2808" i="4" s="1"/>
  <c r="AE2068" i="4"/>
  <c r="AH2068" i="4" a="1"/>
  <c r="AH2068" i="4" s="1"/>
  <c r="AL2068" i="4" a="1"/>
  <c r="AL2068" i="4" s="1"/>
  <c r="AJ2352" i="4" a="1"/>
  <c r="AJ2352" i="4" s="1"/>
  <c r="AN2352" i="4" a="1"/>
  <c r="AN2352" i="4" s="1"/>
  <c r="AJ30" i="4" a="1"/>
  <c r="AJ30" i="4" s="1"/>
  <c r="AN30" i="4" a="1"/>
  <c r="AN30" i="4" s="1"/>
  <c r="AN972" i="4" l="1" a="1"/>
  <c r="AN972" i="4" s="1"/>
  <c r="AJ1609" i="4" a="1"/>
  <c r="AJ1609" i="4" s="1"/>
  <c r="AF907" i="4"/>
  <c r="AJ5" i="4" a="1"/>
  <c r="AJ5" i="4" s="1"/>
  <c r="AI199" i="4" a="1"/>
  <c r="AI199" i="4" s="1"/>
  <c r="AI691" i="4" a="1"/>
  <c r="AI691" i="4" s="1"/>
  <c r="AF868" i="4"/>
  <c r="AJ868" i="4" s="1" a="1"/>
  <c r="AJ868" i="4" s="1"/>
  <c r="AI1966" i="4" a="1"/>
  <c r="AI1966" i="4" s="1"/>
  <c r="AI1424" i="4" a="1"/>
  <c r="AI1424" i="4" s="1"/>
  <c r="AJ1056" i="4" a="1"/>
  <c r="AJ1056" i="4" s="1"/>
  <c r="AM2911" i="4" a="1"/>
  <c r="AM2911" i="4" s="1"/>
  <c r="AN851" i="4" a="1"/>
  <c r="AN851" i="4" s="1"/>
  <c r="AF747" i="4"/>
  <c r="AF1082" i="4"/>
  <c r="AN238" i="4" a="1"/>
  <c r="AN238" i="4" s="1"/>
  <c r="AN1637" i="4" a="1"/>
  <c r="AN1637" i="4" s="1"/>
  <c r="AN1600" i="4" a="1"/>
  <c r="AN1600" i="4" s="1"/>
  <c r="AF2783" i="4"/>
  <c r="AI1487" i="4" a="1"/>
  <c r="AI1487" i="4" s="1"/>
  <c r="AF554" i="4"/>
  <c r="AF2882" i="4"/>
  <c r="AI2882" i="4" a="1"/>
  <c r="AI2882" i="4" s="1"/>
  <c r="AM2882" i="4" a="1"/>
  <c r="AM2882" i="4" s="1"/>
  <c r="AI1464" i="4" a="1"/>
  <c r="AI1464" i="4" s="1"/>
  <c r="AM300" i="4" a="1"/>
  <c r="AM300" i="4" s="1"/>
  <c r="AN18" i="4" a="1"/>
  <c r="AN18" i="4" s="1"/>
  <c r="AM747" i="4" a="1"/>
  <c r="AM747" i="4" s="1"/>
  <c r="AM1082" i="4" a="1"/>
  <c r="AM1082" i="4" s="1"/>
  <c r="AF979" i="4"/>
  <c r="AM2783" i="4" a="1"/>
  <c r="AM2783" i="4" s="1"/>
  <c r="AM554" i="4" a="1"/>
  <c r="AM554" i="4" s="1"/>
  <c r="AJ885" i="4" a="1"/>
  <c r="AJ885" i="4" s="1"/>
  <c r="AF386" i="4"/>
  <c r="AN155" i="4" a="1"/>
  <c r="AN155" i="4" s="1"/>
  <c r="AN963" i="4" a="1"/>
  <c r="AN963" i="4" s="1"/>
  <c r="AF385" i="4"/>
  <c r="AI300" i="4" a="1"/>
  <c r="AI300" i="4" s="1"/>
  <c r="AN293" i="4" a="1"/>
  <c r="AN293" i="4" s="1"/>
  <c r="AM979" i="4" a="1"/>
  <c r="AM979" i="4" s="1"/>
  <c r="AN278" i="4" a="1"/>
  <c r="AN278" i="4" s="1"/>
  <c r="AF243" i="4"/>
  <c r="AF1620" i="4"/>
  <c r="AN726" i="4" a="1"/>
  <c r="AN726" i="4" s="1"/>
  <c r="AN365" i="4" a="1"/>
  <c r="AN365" i="4" s="1"/>
  <c r="AN458" i="4" a="1"/>
  <c r="AN458" i="4" s="1"/>
  <c r="AI386" i="4" a="1"/>
  <c r="AI386" i="4" s="1"/>
  <c r="AN69" i="4" a="1"/>
  <c r="AN69" i="4" s="1"/>
  <c r="AM385" i="4" a="1"/>
  <c r="AM385" i="4" s="1"/>
  <c r="AF199" i="4"/>
  <c r="AF691" i="4"/>
  <c r="AN619" i="4" a="1"/>
  <c r="AN619" i="4" s="1"/>
  <c r="AJ790" i="4" a="1"/>
  <c r="AJ790" i="4" s="1"/>
  <c r="AM243" i="4" a="1"/>
  <c r="AM243" i="4" s="1"/>
  <c r="AN954" i="4" a="1"/>
  <c r="AN954" i="4" s="1"/>
  <c r="AM1620" i="4" a="1"/>
  <c r="AM1620" i="4" s="1"/>
  <c r="AI2806" i="4" a="1"/>
  <c r="AI2806" i="4" s="1"/>
  <c r="AM868" i="4" a="1"/>
  <c r="AM868" i="4" s="1"/>
  <c r="AN108" i="4" a="1"/>
  <c r="AN108" i="4" s="1"/>
  <c r="AN88" i="4" a="1"/>
  <c r="AN88" i="4" s="1"/>
  <c r="AM1057" i="4" a="1"/>
  <c r="AM1057" i="4" s="1"/>
  <c r="AI294" i="4" a="1"/>
  <c r="AI294" i="4" s="1"/>
  <c r="AN331" i="4" a="1"/>
  <c r="AN331" i="4" s="1"/>
  <c r="AJ438" i="4" a="1"/>
  <c r="AJ438" i="4" s="1"/>
  <c r="AM751" i="4" a="1"/>
  <c r="AM751" i="4" s="1"/>
  <c r="AJ976" i="4" a="1"/>
  <c r="AJ976" i="4" s="1"/>
  <c r="AM82" i="4" a="1"/>
  <c r="AM82" i="4" s="1"/>
  <c r="AM369" i="4" a="1"/>
  <c r="AM369" i="4" s="1"/>
  <c r="AM833" i="4" a="1"/>
  <c r="AM833" i="4" s="1"/>
  <c r="AJ6" i="4" a="1"/>
  <c r="AJ6" i="4" s="1"/>
  <c r="AF751" i="4"/>
  <c r="AJ751" i="4" s="1" a="1"/>
  <c r="AJ751" i="4" s="1"/>
  <c r="AM1973" i="4" a="1"/>
  <c r="AM1973" i="4" s="1"/>
  <c r="AM950" i="4" a="1"/>
  <c r="AM950" i="4" s="1"/>
  <c r="AF395" i="4"/>
  <c r="AI923" i="4" a="1"/>
  <c r="AI923" i="4" s="1"/>
  <c r="AJ2889" i="4" a="1"/>
  <c r="AJ2889" i="4" s="1"/>
  <c r="AN2889" i="4" a="1"/>
  <c r="AN2889" i="4" s="1"/>
  <c r="AM770" i="4" a="1"/>
  <c r="AM770" i="4" s="1"/>
  <c r="AF1048" i="4"/>
  <c r="AF2873" i="4"/>
  <c r="AI2873" i="4" a="1"/>
  <c r="AI2873" i="4" s="1"/>
  <c r="AM2873" i="4" a="1"/>
  <c r="AM2873" i="4" s="1"/>
  <c r="AI2906" i="4" a="1"/>
  <c r="AI2906" i="4" s="1"/>
  <c r="AM2906" i="4" a="1"/>
  <c r="AM2906" i="4" s="1"/>
  <c r="AF2906" i="4"/>
  <c r="AM1048" i="4" a="1"/>
  <c r="AM1048" i="4" s="1"/>
  <c r="AF773" i="4"/>
  <c r="AJ773" i="4" s="1" a="1"/>
  <c r="AJ773" i="4" s="1"/>
  <c r="AI413" i="4" a="1"/>
  <c r="AI413" i="4" s="1"/>
  <c r="AM413" i="4" a="1"/>
  <c r="AM413" i="4" s="1"/>
  <c r="AF413" i="4"/>
  <c r="AI255" i="4" a="1"/>
  <c r="AI255" i="4" s="1"/>
  <c r="AM773" i="4" a="1"/>
  <c r="AM773" i="4" s="1"/>
  <c r="AI273" i="4" a="1"/>
  <c r="AI273" i="4" s="1"/>
  <c r="AF477" i="4"/>
  <c r="AN892" i="4" a="1"/>
  <c r="AN892" i="4" s="1"/>
  <c r="AI2893" i="4" a="1"/>
  <c r="AI2893" i="4" s="1"/>
  <c r="AF2893" i="4"/>
  <c r="AM2893" i="4" a="1"/>
  <c r="AM2893" i="4" s="1"/>
  <c r="AI1661" i="4" a="1"/>
  <c r="AI1661" i="4" s="1"/>
  <c r="AM477" i="4" a="1"/>
  <c r="AM477" i="4" s="1"/>
  <c r="AM484" i="4" a="1"/>
  <c r="AM484" i="4" s="1"/>
  <c r="AI2890" i="4" a="1"/>
  <c r="AI2890" i="4" s="1"/>
  <c r="AM2890" i="4" a="1"/>
  <c r="AM2890" i="4" s="1"/>
  <c r="AF2890" i="4"/>
  <c r="AF276" i="4"/>
  <c r="AJ276" i="4" s="1" a="1"/>
  <c r="AJ276" i="4" s="1"/>
  <c r="AN518" i="4" a="1"/>
  <c r="AN518" i="4" s="1"/>
  <c r="AI484" i="4" a="1"/>
  <c r="AI484" i="4" s="1"/>
  <c r="AF2897" i="4"/>
  <c r="AI2897" i="4" a="1"/>
  <c r="AI2897" i="4" s="1"/>
  <c r="AM2897" i="4" a="1"/>
  <c r="AM2897" i="4" s="1"/>
  <c r="AF255" i="4"/>
  <c r="AI2901" i="4" a="1"/>
  <c r="AI2901" i="4" s="1"/>
  <c r="AF2901" i="4"/>
  <c r="AM2901" i="4" a="1"/>
  <c r="AM2901" i="4" s="1"/>
  <c r="AJ2904" i="4" a="1"/>
  <c r="AJ2904" i="4" s="1"/>
  <c r="AN2904" i="4" a="1"/>
  <c r="AN2904" i="4" s="1"/>
  <c r="AM1570" i="4" a="1"/>
  <c r="AM1570" i="4" s="1"/>
  <c r="AF1570" i="4"/>
  <c r="AI1570" i="4" a="1"/>
  <c r="AI1570" i="4" s="1"/>
  <c r="AJ2896" i="4" a="1"/>
  <c r="AJ2896" i="4" s="1"/>
  <c r="AN2896" i="4" a="1"/>
  <c r="AN2896" i="4" s="1"/>
  <c r="AI2898" i="4" a="1"/>
  <c r="AI2898" i="4" s="1"/>
  <c r="AF2898" i="4"/>
  <c r="AM2898" i="4" a="1"/>
  <c r="AM2898" i="4" s="1"/>
  <c r="AI2321" i="4" a="1"/>
  <c r="AI2321" i="4" s="1"/>
  <c r="AF2321" i="4"/>
  <c r="AM2321" i="4" a="1"/>
  <c r="AM2321" i="4" s="1"/>
  <c r="AM1840" i="4" a="1"/>
  <c r="AM1840" i="4" s="1"/>
  <c r="AI1840" i="4" a="1"/>
  <c r="AI1840" i="4" s="1"/>
  <c r="AI376" i="4" a="1"/>
  <c r="AI376" i="4" s="1"/>
  <c r="AF376" i="4"/>
  <c r="AJ2872" i="4" a="1"/>
  <c r="AJ2872" i="4" s="1"/>
  <c r="AN2872" i="4" a="1"/>
  <c r="AN2872" i="4" s="1"/>
  <c r="AF2886" i="4"/>
  <c r="AM2886" i="4" a="1"/>
  <c r="AM2886" i="4" s="1"/>
  <c r="AI2886" i="4" a="1"/>
  <c r="AI2886" i="4" s="1"/>
  <c r="AJ2858" i="4" a="1"/>
  <c r="AJ2858" i="4" s="1"/>
  <c r="AN2858" i="4" a="1"/>
  <c r="AN2858" i="4" s="1"/>
  <c r="AJ2859" i="4" a="1"/>
  <c r="AJ2859" i="4" s="1"/>
  <c r="AN2859" i="4" a="1"/>
  <c r="AN2859" i="4" s="1"/>
  <c r="AI2908" i="4" a="1"/>
  <c r="AI2908" i="4" s="1"/>
  <c r="AM2908" i="4" a="1"/>
  <c r="AM2908" i="4" s="1"/>
  <c r="AF2908" i="4"/>
  <c r="AI2892" i="4" a="1"/>
  <c r="AI2892" i="4" s="1"/>
  <c r="AM2892" i="4" a="1"/>
  <c r="AM2892" i="4" s="1"/>
  <c r="AF2892" i="4"/>
  <c r="AF2855" i="4"/>
  <c r="AI2855" i="4" a="1"/>
  <c r="AI2855" i="4" s="1"/>
  <c r="AM2855" i="4" a="1"/>
  <c r="AM2855" i="4" s="1"/>
  <c r="AM2879" i="4" a="1"/>
  <c r="AM2879" i="4" s="1"/>
  <c r="AF2879" i="4"/>
  <c r="AI2879" i="4" a="1"/>
  <c r="AI2879" i="4" s="1"/>
  <c r="AF2863" i="4"/>
  <c r="AI2863" i="4" a="1"/>
  <c r="AI2863" i="4" s="1"/>
  <c r="AM2863" i="4" a="1"/>
  <c r="AM2863" i="4" s="1"/>
  <c r="AJ2910" i="4" a="1"/>
  <c r="AJ2910" i="4" s="1"/>
  <c r="AN2910" i="4" a="1"/>
  <c r="AN2910" i="4" s="1"/>
  <c r="AJ2891" i="4" a="1"/>
  <c r="AJ2891" i="4" s="1"/>
  <c r="AN2891" i="4" a="1"/>
  <c r="AN2891" i="4" s="1"/>
  <c r="AI2887" i="4" a="1"/>
  <c r="AI2887" i="4" s="1"/>
  <c r="AM2887" i="4" a="1"/>
  <c r="AM2887" i="4" s="1"/>
  <c r="AF2887" i="4"/>
  <c r="AJ2856" i="4" a="1"/>
  <c r="AJ2856" i="4" s="1"/>
  <c r="AN2856" i="4" a="1"/>
  <c r="AN2856" i="4" s="1"/>
  <c r="AJ2899" i="4" a="1"/>
  <c r="AJ2899" i="4" s="1"/>
  <c r="AN2899" i="4" a="1"/>
  <c r="AN2899" i="4" s="1"/>
  <c r="AJ2854" i="4" a="1"/>
  <c r="AJ2854" i="4" s="1"/>
  <c r="AN2854" i="4" a="1"/>
  <c r="AN2854" i="4" s="1"/>
  <c r="AJ2870" i="4" a="1"/>
  <c r="AJ2870" i="4" s="1"/>
  <c r="AN2870" i="4" a="1"/>
  <c r="AN2870" i="4" s="1"/>
  <c r="AF2881" i="4"/>
  <c r="AI2881" i="4" a="1"/>
  <c r="AI2881" i="4" s="1"/>
  <c r="AM2881" i="4" a="1"/>
  <c r="AM2881" i="4" s="1"/>
  <c r="AJ2895" i="4" a="1"/>
  <c r="AJ2895" i="4" s="1"/>
  <c r="AN2895" i="4" a="1"/>
  <c r="AN2895" i="4" s="1"/>
  <c r="AJ2866" i="4" a="1"/>
  <c r="AJ2866" i="4" s="1"/>
  <c r="AN2866" i="4" a="1"/>
  <c r="AN2866" i="4" s="1"/>
  <c r="AJ2874" i="4" a="1"/>
  <c r="AJ2874" i="4" s="1"/>
  <c r="AN2874" i="4" a="1"/>
  <c r="AN2874" i="4" s="1"/>
  <c r="AI2880" i="4" a="1"/>
  <c r="AI2880" i="4" s="1"/>
  <c r="AM2880" i="4" a="1"/>
  <c r="AM2880" i="4" s="1"/>
  <c r="AF2880" i="4"/>
  <c r="AJ2867" i="4" a="1"/>
  <c r="AJ2867" i="4" s="1"/>
  <c r="AN2867" i="4" a="1"/>
  <c r="AN2867" i="4" s="1"/>
  <c r="AF2907" i="4"/>
  <c r="AM2907" i="4" a="1"/>
  <c r="AM2907" i="4" s="1"/>
  <c r="AI2907" i="4" a="1"/>
  <c r="AI2907" i="4" s="1"/>
  <c r="AJ2902" i="4" a="1"/>
  <c r="AJ2902" i="4" s="1"/>
  <c r="AN2902" i="4" a="1"/>
  <c r="AN2902" i="4" s="1"/>
  <c r="AJ2911" i="4" a="1"/>
  <c r="AJ2911" i="4" s="1"/>
  <c r="AN2911" i="4" a="1"/>
  <c r="AN2911" i="4" s="1"/>
  <c r="AJ2875" i="4" a="1"/>
  <c r="AJ2875" i="4" s="1"/>
  <c r="AN2875" i="4" a="1"/>
  <c r="AN2875" i="4" s="1"/>
  <c r="AF2871" i="4"/>
  <c r="AI2871" i="4" a="1"/>
  <c r="AI2871" i="4" s="1"/>
  <c r="AM2871" i="4" a="1"/>
  <c r="AM2871" i="4" s="1"/>
  <c r="AI2900" i="4" a="1"/>
  <c r="AI2900" i="4" s="1"/>
  <c r="AM2900" i="4" a="1"/>
  <c r="AM2900" i="4" s="1"/>
  <c r="AF2900" i="4"/>
  <c r="AM2888" i="4" a="1"/>
  <c r="AM2888" i="4" s="1"/>
  <c r="AF2888" i="4"/>
  <c r="AI2888" i="4" a="1"/>
  <c r="AI2888" i="4" s="1"/>
  <c r="AJ2862" i="4" a="1"/>
  <c r="AJ2862" i="4" s="1"/>
  <c r="AN2862" i="4" a="1"/>
  <c r="AN2862" i="4" s="1"/>
  <c r="AJ2903" i="4" a="1"/>
  <c r="AJ2903" i="4" s="1"/>
  <c r="AN2903" i="4" a="1"/>
  <c r="AN2903" i="4" s="1"/>
  <c r="AJ2864" i="4" a="1"/>
  <c r="AJ2864" i="4" s="1"/>
  <c r="AN2864" i="4" a="1"/>
  <c r="AN2864" i="4" s="1"/>
  <c r="AF2878" i="4"/>
  <c r="AI2878" i="4" a="1"/>
  <c r="AI2878" i="4" s="1"/>
  <c r="AM2878" i="4" a="1"/>
  <c r="AM2878" i="4" s="1"/>
  <c r="AF666" i="4"/>
  <c r="AF844" i="4"/>
  <c r="AF86" i="4"/>
  <c r="AN86" i="4" s="1" a="1"/>
  <c r="AN86" i="4" s="1"/>
  <c r="AM1741" i="4" a="1"/>
  <c r="AM1741" i="4" s="1"/>
  <c r="AF2850" i="4"/>
  <c r="AM2850" i="4" a="1"/>
  <c r="AM2850" i="4" s="1"/>
  <c r="AI2850" i="4" a="1"/>
  <c r="AI2850" i="4" s="1"/>
  <c r="AM794" i="4" a="1"/>
  <c r="AM794" i="4" s="1"/>
  <c r="AI1741" i="4" a="1"/>
  <c r="AI1741" i="4" s="1"/>
  <c r="AI794" i="4" a="1"/>
  <c r="AI794" i="4" s="1"/>
  <c r="AJ2333" i="4" a="1"/>
  <c r="AJ2333" i="4" s="1"/>
  <c r="AF1422" i="4"/>
  <c r="AN1422" i="4" s="1" a="1"/>
  <c r="AN1422" i="4" s="1"/>
  <c r="AF2463" i="4"/>
  <c r="AJ2463" i="4" s="1" a="1"/>
  <c r="AJ2463" i="4" s="1"/>
  <c r="AM1512" i="4" a="1"/>
  <c r="AM1512" i="4" s="1"/>
  <c r="AI1422" i="4" a="1"/>
  <c r="AI1422" i="4" s="1"/>
  <c r="AM2463" i="4" a="1"/>
  <c r="AM2463" i="4" s="1"/>
  <c r="AI1183" i="4" a="1"/>
  <c r="AI1183" i="4" s="1"/>
  <c r="AF1512" i="4"/>
  <c r="AF1183" i="4"/>
  <c r="AN1183" i="4" s="1" a="1"/>
  <c r="AN1183" i="4" s="1"/>
  <c r="AN510" i="4" a="1"/>
  <c r="AN510" i="4" s="1"/>
  <c r="AJ510" i="4" a="1"/>
  <c r="AJ510" i="4" s="1"/>
  <c r="AN1034" i="4" a="1"/>
  <c r="AN1034" i="4" s="1"/>
  <c r="AJ1034" i="4" a="1"/>
  <c r="AJ1034" i="4" s="1"/>
  <c r="AJ1534" i="4" a="1"/>
  <c r="AJ1534" i="4" s="1"/>
  <c r="AN1534" i="4" a="1"/>
  <c r="AN1534" i="4" s="1"/>
  <c r="AM666" i="4" a="1"/>
  <c r="AM666" i="4" s="1"/>
  <c r="AM62" i="4" a="1"/>
  <c r="AM62" i="4" s="1"/>
  <c r="AM1940" i="4" a="1"/>
  <c r="AM1940" i="4" s="1"/>
  <c r="AI1057" i="4" a="1"/>
  <c r="AI1057" i="4" s="1"/>
  <c r="AF1164" i="4"/>
  <c r="AI1217" i="4" a="1"/>
  <c r="AI1217" i="4" s="1"/>
  <c r="AI1712" i="4" a="1"/>
  <c r="AI1712" i="4" s="1"/>
  <c r="AM276" i="4" a="1"/>
  <c r="AM276" i="4" s="1"/>
  <c r="AM2394" i="4" a="1"/>
  <c r="AM2394" i="4" s="1"/>
  <c r="AM1187" i="4" a="1"/>
  <c r="AM1187" i="4" s="1"/>
  <c r="AM1181" i="4" a="1"/>
  <c r="AM1181" i="4" s="1"/>
  <c r="AM1318" i="4" a="1"/>
  <c r="AM1318" i="4" s="1"/>
  <c r="AM824" i="4" a="1"/>
  <c r="AM824" i="4" s="1"/>
  <c r="AN2178" i="4" a="1"/>
  <c r="AN2178" i="4" s="1"/>
  <c r="AF1067" i="4"/>
  <c r="AJ1067" i="4" s="1" a="1"/>
  <c r="AJ1067" i="4" s="1"/>
  <c r="AJ2249" i="4" a="1"/>
  <c r="AJ2249" i="4" s="1"/>
  <c r="AJ1930" i="4" a="1"/>
  <c r="AJ1930" i="4" s="1"/>
  <c r="AM876" i="4" a="1"/>
  <c r="AM876" i="4" s="1"/>
  <c r="AJ1672" i="4" a="1"/>
  <c r="AJ1672" i="4" s="1"/>
  <c r="AM767" i="4" a="1"/>
  <c r="AM767" i="4" s="1"/>
  <c r="AM1164" i="4" a="1"/>
  <c r="AM1164" i="4" s="1"/>
  <c r="AF1712" i="4"/>
  <c r="AF560" i="4"/>
  <c r="AN560" i="4" s="1" a="1"/>
  <c r="AN560" i="4" s="1"/>
  <c r="AI824" i="4" a="1"/>
  <c r="AI824" i="4" s="1"/>
  <c r="AM2687" i="4" a="1"/>
  <c r="AM2687" i="4" s="1"/>
  <c r="AF1912" i="4"/>
  <c r="AJ1912" i="4" s="1" a="1"/>
  <c r="AJ1912" i="4" s="1"/>
  <c r="AF956" i="4"/>
  <c r="AN956" i="4" s="1" a="1"/>
  <c r="AN956" i="4" s="1"/>
  <c r="AN738" i="4" a="1"/>
  <c r="AN738" i="4" s="1"/>
  <c r="AM1067" i="4" a="1"/>
  <c r="AM1067" i="4" s="1"/>
  <c r="AF1198" i="4"/>
  <c r="AN2720" i="4" a="1"/>
  <c r="AN2720" i="4" s="1"/>
  <c r="AF2684" i="4"/>
  <c r="AI767" i="4" a="1"/>
  <c r="AI767" i="4" s="1"/>
  <c r="AI1736" i="4" a="1"/>
  <c r="AI1736" i="4" s="1"/>
  <c r="AI560" i="4" a="1"/>
  <c r="AI560" i="4" s="1"/>
  <c r="AN1015" i="4" a="1"/>
  <c r="AN1015" i="4" s="1"/>
  <c r="AJ1015" i="4" a="1"/>
  <c r="AJ1015" i="4" s="1"/>
  <c r="AI2687" i="4" a="1"/>
  <c r="AI2687" i="4" s="1"/>
  <c r="AF1092" i="4"/>
  <c r="AJ1092" i="4" s="1" a="1"/>
  <c r="AJ1092" i="4" s="1"/>
  <c r="AN2462" i="4" a="1"/>
  <c r="AN2462" i="4" s="1"/>
  <c r="AF1772" i="4"/>
  <c r="AM1912" i="4" a="1"/>
  <c r="AM1912" i="4" s="1"/>
  <c r="AM956" i="4" a="1"/>
  <c r="AM956" i="4" s="1"/>
  <c r="AM1198" i="4" a="1"/>
  <c r="AM1198" i="4" s="1"/>
  <c r="AJ100" i="4" a="1"/>
  <c r="AJ100" i="4" s="1"/>
  <c r="AN2463" i="4" a="1"/>
  <c r="AN2463" i="4" s="1"/>
  <c r="AF1736" i="4"/>
  <c r="AN1736" i="4" s="1" a="1"/>
  <c r="AN1736" i="4" s="1"/>
  <c r="AF476" i="4"/>
  <c r="AF1125" i="4"/>
  <c r="AF16" i="4"/>
  <c r="AM16" i="4" a="1"/>
  <c r="AM16" i="4" s="1"/>
  <c r="AJ1366" i="4" a="1"/>
  <c r="AJ1366" i="4" s="1"/>
  <c r="AJ1494" i="4" a="1"/>
  <c r="AJ1494" i="4" s="1"/>
  <c r="AM1125" i="4" a="1"/>
  <c r="AM1125" i="4" s="1"/>
  <c r="AI2680" i="4" a="1"/>
  <c r="AI2680" i="4" s="1"/>
  <c r="AF1419" i="4"/>
  <c r="AM1419" i="4" a="1"/>
  <c r="AM1419" i="4" s="1"/>
  <c r="AI1419" i="4" a="1"/>
  <c r="AI1419" i="4" s="1"/>
  <c r="AF9" i="4"/>
  <c r="AM9" i="4" a="1"/>
  <c r="AM9" i="4" s="1"/>
  <c r="AI9" i="4" a="1"/>
  <c r="AI9" i="4" s="1"/>
  <c r="AI1008" i="4" a="1"/>
  <c r="AI1008" i="4" s="1"/>
  <c r="AF1008" i="4"/>
  <c r="AM1008" i="4" a="1"/>
  <c r="AM1008" i="4" s="1"/>
  <c r="AF1852" i="4"/>
  <c r="AM1813" i="4" a="1"/>
  <c r="AM1813" i="4" s="1"/>
  <c r="AI584" i="4" a="1"/>
  <c r="AI584" i="4" s="1"/>
  <c r="AM584" i="4" a="1"/>
  <c r="AM584" i="4" s="1"/>
  <c r="AF584" i="4"/>
  <c r="AN12" i="4" a="1"/>
  <c r="AN12" i="4" s="1"/>
  <c r="AJ12" i="4" a="1"/>
  <c r="AJ12" i="4" s="1"/>
  <c r="AJ1680" i="4" a="1"/>
  <c r="AJ1680" i="4" s="1"/>
  <c r="AM2052" i="4" a="1"/>
  <c r="AM2052" i="4" s="1"/>
  <c r="AN821" i="4" a="1"/>
  <c r="AN821" i="4" s="1"/>
  <c r="AM1978" i="4" a="1"/>
  <c r="AM1978" i="4" s="1"/>
  <c r="AM539" i="4" a="1"/>
  <c r="AM539" i="4" s="1"/>
  <c r="AM2680" i="4" a="1"/>
  <c r="AM2680" i="4" s="1"/>
  <c r="AM510" i="4" a="1"/>
  <c r="AM510" i="4" s="1"/>
  <c r="AI510" i="4" a="1"/>
  <c r="AI510" i="4" s="1"/>
  <c r="AJ624" i="4" a="1"/>
  <c r="AJ624" i="4" s="1"/>
  <c r="AN624" i="4" a="1"/>
  <c r="AN624" i="4" s="1"/>
  <c r="AF1010" i="4"/>
  <c r="AM1010" i="4" a="1"/>
  <c r="AM1010" i="4" s="1"/>
  <c r="AI1010" i="4" a="1"/>
  <c r="AI1010" i="4" s="1"/>
  <c r="AJ1029" i="4" a="1"/>
  <c r="AJ1029" i="4" s="1"/>
  <c r="AN1029" i="4" a="1"/>
  <c r="AN1029" i="4" s="1"/>
  <c r="AI1978" i="4" a="1"/>
  <c r="AI1978" i="4" s="1"/>
  <c r="AM1034" i="4" a="1"/>
  <c r="AM1034" i="4" s="1"/>
  <c r="AI1034" i="4" a="1"/>
  <c r="AI1034" i="4" s="1"/>
  <c r="AN1156" i="4" a="1"/>
  <c r="AN1156" i="4" s="1"/>
  <c r="AJ1156" i="4" a="1"/>
  <c r="AJ1156" i="4" s="1"/>
  <c r="AF1016" i="4"/>
  <c r="AI1016" i="4" a="1"/>
  <c r="AI1016" i="4" s="1"/>
  <c r="AM1016" i="4" a="1"/>
  <c r="AM1016" i="4" s="1"/>
  <c r="AF2807" i="4"/>
  <c r="AI2807" i="4" a="1"/>
  <c r="AI2807" i="4" s="1"/>
  <c r="AM2807" i="4" a="1"/>
  <c r="AM2807" i="4" s="1"/>
  <c r="AM1727" i="4" a="1"/>
  <c r="AM1727" i="4" s="1"/>
  <c r="AF1727" i="4"/>
  <c r="AI1727" i="4" a="1"/>
  <c r="AI1727" i="4" s="1"/>
  <c r="AM2022" i="4" a="1"/>
  <c r="AM2022" i="4" s="1"/>
  <c r="AF1951" i="4"/>
  <c r="AM2290" i="4" a="1"/>
  <c r="AM2290" i="4" s="1"/>
  <c r="AF2806" i="4"/>
  <c r="AF1424" i="4"/>
  <c r="AF1986" i="4"/>
  <c r="AI1986" i="4" a="1"/>
  <c r="AI1986" i="4" s="1"/>
  <c r="AM1986" i="4" a="1"/>
  <c r="AM1986" i="4" s="1"/>
  <c r="AM1240" i="4" a="1"/>
  <c r="AM1240" i="4" s="1"/>
  <c r="AF1240" i="4"/>
  <c r="AI1240" i="4" a="1"/>
  <c r="AI1240" i="4" s="1"/>
  <c r="AF632" i="4"/>
  <c r="AI632" i="4" a="1"/>
  <c r="AI632" i="4" s="1"/>
  <c r="AM632" i="4" a="1"/>
  <c r="AM632" i="4" s="1"/>
  <c r="AF1112" i="4"/>
  <c r="AI1112" i="4" a="1"/>
  <c r="AI1112" i="4" s="1"/>
  <c r="AM1112" i="4" a="1"/>
  <c r="AM1112" i="4" s="1"/>
  <c r="AM393" i="4" a="1"/>
  <c r="AM393" i="4" s="1"/>
  <c r="AI1581" i="4" a="1"/>
  <c r="AI1581" i="4" s="1"/>
  <c r="AM1852" i="4" a="1"/>
  <c r="AM1852" i="4" s="1"/>
  <c r="AI1093" i="4" a="1"/>
  <c r="AI1093" i="4" s="1"/>
  <c r="AF1093" i="4"/>
  <c r="AI1305" i="4" a="1"/>
  <c r="AI1305" i="4" s="1"/>
  <c r="AM1305" i="4" a="1"/>
  <c r="AM1305" i="4" s="1"/>
  <c r="AF1305" i="4"/>
  <c r="AJ991" i="4" a="1"/>
  <c r="AJ991" i="4" s="1"/>
  <c r="AN991" i="4" a="1"/>
  <c r="AN991" i="4" s="1"/>
  <c r="AI593" i="4" a="1"/>
  <c r="AI593" i="4" s="1"/>
  <c r="AM593" i="4" a="1"/>
  <c r="AM593" i="4" s="1"/>
  <c r="AF593" i="4"/>
  <c r="AF2646" i="4"/>
  <c r="AM2646" i="4" a="1"/>
  <c r="AM2646" i="4" s="1"/>
  <c r="AI2646" i="4" a="1"/>
  <c r="AI2646" i="4" s="1"/>
  <c r="AN735" i="4" a="1"/>
  <c r="AN735" i="4" s="1"/>
  <c r="AJ735" i="4" a="1"/>
  <c r="AJ735" i="4" s="1"/>
  <c r="AF2276" i="4"/>
  <c r="AN2276" i="4" s="1" a="1"/>
  <c r="AN2276" i="4" s="1"/>
  <c r="AN289" i="4" a="1"/>
  <c r="AN289" i="4" s="1"/>
  <c r="AI818" i="4" a="1"/>
  <c r="AI818" i="4" s="1"/>
  <c r="AF1581" i="4"/>
  <c r="AN1581" i="4" s="1" a="1"/>
  <c r="AN1581" i="4" s="1"/>
  <c r="AF762" i="4"/>
  <c r="AN762" i="4" s="1" a="1"/>
  <c r="AN762" i="4" s="1"/>
  <c r="AF2417" i="4"/>
  <c r="AI2717" i="4" a="1"/>
  <c r="AI2717" i="4" s="1"/>
  <c r="AF853" i="4"/>
  <c r="AJ853" i="4" s="1" a="1"/>
  <c r="AJ853" i="4" s="1"/>
  <c r="AI1970" i="4" a="1"/>
  <c r="AI1970" i="4" s="1"/>
  <c r="AI62" i="4" a="1"/>
  <c r="AI62" i="4" s="1"/>
  <c r="AF2166" i="4"/>
  <c r="AJ2166" i="4" s="1" a="1"/>
  <c r="AJ2166" i="4" s="1"/>
  <c r="AF2496" i="4"/>
  <c r="AI876" i="4" a="1"/>
  <c r="AI876" i="4" s="1"/>
  <c r="AF1162" i="4"/>
  <c r="AJ1162" i="4" s="1" a="1"/>
  <c r="AJ1162" i="4" s="1"/>
  <c r="AI1662" i="4" a="1"/>
  <c r="AI1662" i="4" s="1"/>
  <c r="AI1001" i="4" a="1"/>
  <c r="AI1001" i="4" s="1"/>
  <c r="AF1001" i="4"/>
  <c r="AM1001" i="4" a="1"/>
  <c r="AM1001" i="4" s="1"/>
  <c r="AF1346" i="4"/>
  <c r="AI1346" i="4" a="1"/>
  <c r="AI1346" i="4" s="1"/>
  <c r="AM1346" i="4" a="1"/>
  <c r="AM1346" i="4" s="1"/>
  <c r="AI1460" i="4" a="1"/>
  <c r="AI1460" i="4" s="1"/>
  <c r="AM1460" i="4" a="1"/>
  <c r="AM1460" i="4" s="1"/>
  <c r="AF1460" i="4"/>
  <c r="AN2214" i="4" a="1"/>
  <c r="AN2214" i="4" s="1"/>
  <c r="AJ2214" i="4" a="1"/>
  <c r="AJ2214" i="4" s="1"/>
  <c r="AM867" i="4" a="1"/>
  <c r="AM867" i="4" s="1"/>
  <c r="AI867" i="4" a="1"/>
  <c r="AI867" i="4" s="1"/>
  <c r="AF867" i="4"/>
  <c r="AF1391" i="4"/>
  <c r="AF2512" i="4"/>
  <c r="AJ2512" i="4" s="1" a="1"/>
  <c r="AJ2512" i="4" s="1"/>
  <c r="AM2668" i="4" a="1"/>
  <c r="AM2668" i="4" s="1"/>
  <c r="AM2417" i="4" a="1"/>
  <c r="AM2417" i="4" s="1"/>
  <c r="AN87" i="4" a="1"/>
  <c r="AN87" i="4" s="1"/>
  <c r="AM853" i="4" a="1"/>
  <c r="AM853" i="4" s="1"/>
  <c r="AN2242" i="4" a="1"/>
  <c r="AN2242" i="4" s="1"/>
  <c r="AM1686" i="4" a="1"/>
  <c r="AM1686" i="4" s="1"/>
  <c r="AM2496" i="4" a="1"/>
  <c r="AM2496" i="4" s="1"/>
  <c r="AM1162" i="4" a="1"/>
  <c r="AM1162" i="4" s="1"/>
  <c r="AF2180" i="4"/>
  <c r="AI1820" i="4" a="1"/>
  <c r="AI1820" i="4" s="1"/>
  <c r="AF1820" i="4"/>
  <c r="AM1820" i="4" a="1"/>
  <c r="AM1820" i="4" s="1"/>
  <c r="AM859" i="4" a="1"/>
  <c r="AM859" i="4" s="1"/>
  <c r="AI859" i="4" a="1"/>
  <c r="AI859" i="4" s="1"/>
  <c r="AF859" i="4"/>
  <c r="AI2059" i="4" a="1"/>
  <c r="AI2059" i="4" s="1"/>
  <c r="AM2059" i="4" a="1"/>
  <c r="AM2059" i="4" s="1"/>
  <c r="AF2059" i="4"/>
  <c r="AI2363" i="4" a="1"/>
  <c r="AI2363" i="4" s="1"/>
  <c r="AF2363" i="4"/>
  <c r="AM2363" i="4" a="1"/>
  <c r="AM2363" i="4" s="1"/>
  <c r="AI2769" i="4" a="1"/>
  <c r="AI2769" i="4" s="1"/>
  <c r="AM2769" i="4" a="1"/>
  <c r="AM2769" i="4" s="1"/>
  <c r="AF2769" i="4"/>
  <c r="AM1391" i="4" a="1"/>
  <c r="AM1391" i="4" s="1"/>
  <c r="AM2512" i="4" a="1"/>
  <c r="AM2512" i="4" s="1"/>
  <c r="AI1686" i="4" a="1"/>
  <c r="AI1686" i="4" s="1"/>
  <c r="AF986" i="4"/>
  <c r="AJ986" i="4" s="1" a="1"/>
  <c r="AJ986" i="4" s="1"/>
  <c r="AM2180" i="4" a="1"/>
  <c r="AM2180" i="4" s="1"/>
  <c r="AI2370" i="4" a="1"/>
  <c r="AI2370" i="4" s="1"/>
  <c r="AM2370" i="4" a="1"/>
  <c r="AM2370" i="4" s="1"/>
  <c r="AF2370" i="4"/>
  <c r="AM2844" i="4" a="1"/>
  <c r="AM2844" i="4" s="1"/>
  <c r="AI2844" i="4" a="1"/>
  <c r="AI2844" i="4" s="1"/>
  <c r="AF2844" i="4"/>
  <c r="AM307" i="4" a="1"/>
  <c r="AM307" i="4" s="1"/>
  <c r="AI307" i="4" a="1"/>
  <c r="AI307" i="4" s="1"/>
  <c r="AF307" i="4"/>
  <c r="AI1284" i="4" a="1"/>
  <c r="AI1284" i="4" s="1"/>
  <c r="AF1284" i="4"/>
  <c r="AM1284" i="4" a="1"/>
  <c r="AM1284" i="4" s="1"/>
  <c r="AI1957" i="4" a="1"/>
  <c r="AI1957" i="4" s="1"/>
  <c r="AM1957" i="4" a="1"/>
  <c r="AM1957" i="4" s="1"/>
  <c r="AF1957" i="4"/>
  <c r="AI1472" i="4" a="1"/>
  <c r="AI1472" i="4" s="1"/>
  <c r="AM1472" i="4" a="1"/>
  <c r="AM1472" i="4" s="1"/>
  <c r="AF1472" i="4"/>
  <c r="AI795" i="4" a="1"/>
  <c r="AI795" i="4" s="1"/>
  <c r="AM795" i="4" a="1"/>
  <c r="AM795" i="4" s="1"/>
  <c r="AF795" i="4"/>
  <c r="AI2668" i="4" a="1"/>
  <c r="AI2668" i="4" s="1"/>
  <c r="AF2792" i="4"/>
  <c r="AJ2792" i="4" s="1" a="1"/>
  <c r="AJ2792" i="4" s="1"/>
  <c r="AN422" i="4" a="1"/>
  <c r="AN422" i="4" s="1"/>
  <c r="AM2337" i="4" a="1"/>
  <c r="AM2337" i="4" s="1"/>
  <c r="AM2739" i="4" a="1"/>
  <c r="AM2739" i="4" s="1"/>
  <c r="AI2482" i="4" a="1"/>
  <c r="AI2482" i="4" s="1"/>
  <c r="AF1661" i="4"/>
  <c r="AJ1661" i="4" s="1" a="1"/>
  <c r="AJ1661" i="4" s="1"/>
  <c r="AF648" i="4"/>
  <c r="AF2596" i="4"/>
  <c r="AF273" i="4"/>
  <c r="AJ273" i="4" s="1" a="1"/>
  <c r="AJ273" i="4" s="1"/>
  <c r="AJ1700" i="4" a="1"/>
  <c r="AJ1700" i="4" s="1"/>
  <c r="AJ303" i="4" a="1"/>
  <c r="AJ303" i="4" s="1"/>
  <c r="AM986" i="4" a="1"/>
  <c r="AM986" i="4" s="1"/>
  <c r="AI2456" i="4" a="1"/>
  <c r="AI2456" i="4" s="1"/>
  <c r="AJ2418" i="4" a="1"/>
  <c r="AJ2418" i="4" s="1"/>
  <c r="AN2418" i="4" a="1"/>
  <c r="AN2418" i="4" s="1"/>
  <c r="AI2213" i="4" a="1"/>
  <c r="AI2213" i="4" s="1"/>
  <c r="AF2213" i="4"/>
  <c r="AM2213" i="4" a="1"/>
  <c r="AM2213" i="4" s="1"/>
  <c r="AM737" i="4" a="1"/>
  <c r="AM737" i="4" s="1"/>
  <c r="AF737" i="4"/>
  <c r="AI737" i="4" a="1"/>
  <c r="AI737" i="4" s="1"/>
  <c r="AI2170" i="4" a="1"/>
  <c r="AI2170" i="4" s="1"/>
  <c r="AM2170" i="4" a="1"/>
  <c r="AM2170" i="4" s="1"/>
  <c r="AF2170" i="4"/>
  <c r="AF902" i="4"/>
  <c r="AI902" i="4" a="1"/>
  <c r="AI902" i="4" s="1"/>
  <c r="AM902" i="4" a="1"/>
  <c r="AM902" i="4" s="1"/>
  <c r="AI2043" i="4" a="1"/>
  <c r="AI2043" i="4" s="1"/>
  <c r="AM2043" i="4" a="1"/>
  <c r="AM2043" i="4" s="1"/>
  <c r="AF2043" i="4"/>
  <c r="AM2482" i="4" a="1"/>
  <c r="AM2482" i="4" s="1"/>
  <c r="AJ144" i="4" a="1"/>
  <c r="AJ144" i="4" s="1"/>
  <c r="AF1560" i="4"/>
  <c r="AM1560" i="4" a="1"/>
  <c r="AM1560" i="4" s="1"/>
  <c r="AI2514" i="4" a="1"/>
  <c r="AI2514" i="4" s="1"/>
  <c r="AM2514" i="4" a="1"/>
  <c r="AM2514" i="4" s="1"/>
  <c r="AF2514" i="4"/>
  <c r="AF1507" i="4"/>
  <c r="AM1507" i="4" a="1"/>
  <c r="AM1507" i="4" s="1"/>
  <c r="AI1507" i="4" a="1"/>
  <c r="AI1507" i="4" s="1"/>
  <c r="AI2206" i="4" a="1"/>
  <c r="AI2206" i="4" s="1"/>
  <c r="AM2206" i="4" a="1"/>
  <c r="AM2206" i="4" s="1"/>
  <c r="AF2206" i="4"/>
  <c r="AI2424" i="4" a="1"/>
  <c r="AI2424" i="4" s="1"/>
  <c r="AM2424" i="4" a="1"/>
  <c r="AM2424" i="4" s="1"/>
  <c r="AF2424" i="4"/>
  <c r="AI2392" i="4" a="1"/>
  <c r="AI2392" i="4" s="1"/>
  <c r="AM2392" i="4" a="1"/>
  <c r="AM2392" i="4" s="1"/>
  <c r="AF2392" i="4"/>
  <c r="AF836" i="4"/>
  <c r="AJ836" i="4" s="1" a="1"/>
  <c r="AJ836" i="4" s="1"/>
  <c r="AF2036" i="4"/>
  <c r="AJ2036" i="4" s="1" a="1"/>
  <c r="AJ2036" i="4" s="1"/>
  <c r="AI93" i="4" a="1"/>
  <c r="AI93" i="4" s="1"/>
  <c r="AF2755" i="4"/>
  <c r="AF424" i="4"/>
  <c r="AJ424" i="4" s="1" a="1"/>
  <c r="AJ424" i="4" s="1"/>
  <c r="AM395" i="4" a="1"/>
  <c r="AM395" i="4" s="1"/>
  <c r="AI1225" i="4" a="1"/>
  <c r="AI1225" i="4" s="1"/>
  <c r="AM256" i="4" a="1"/>
  <c r="AM256" i="4" s="1"/>
  <c r="AI2187" i="4" a="1"/>
  <c r="AI2187" i="4" s="1"/>
  <c r="AF2187" i="4"/>
  <c r="AM2187" i="4" a="1"/>
  <c r="AM2187" i="4" s="1"/>
  <c r="AI948" i="4" a="1"/>
  <c r="AI948" i="4" s="1"/>
  <c r="AM948" i="4" a="1"/>
  <c r="AM948" i="4" s="1"/>
  <c r="AF948" i="4"/>
  <c r="AI1810" i="4" a="1"/>
  <c r="AI1810" i="4" s="1"/>
  <c r="AM1810" i="4" a="1"/>
  <c r="AM1810" i="4" s="1"/>
  <c r="AF1810" i="4"/>
  <c r="AI2361" i="4" a="1"/>
  <c r="AI2361" i="4" s="1"/>
  <c r="AM2361" i="4" a="1"/>
  <c r="AM2361" i="4" s="1"/>
  <c r="AF2361" i="4"/>
  <c r="AF1724" i="4"/>
  <c r="AI1724" i="4" a="1"/>
  <c r="AI1724" i="4" s="1"/>
  <c r="AM1724" i="4" a="1"/>
  <c r="AM1724" i="4" s="1"/>
  <c r="AI1635" i="4" a="1"/>
  <c r="AI1635" i="4" s="1"/>
  <c r="AF1635" i="4"/>
  <c r="AM1635" i="4" a="1"/>
  <c r="AM1635" i="4" s="1"/>
  <c r="AM294" i="4" a="1"/>
  <c r="AM294" i="4" s="1"/>
  <c r="AF2154" i="4"/>
  <c r="AM2036" i="4" a="1"/>
  <c r="AM2036" i="4" s="1"/>
  <c r="AN1671" i="4" a="1"/>
  <c r="AN1671" i="4" s="1"/>
  <c r="AI1962" i="4" a="1"/>
  <c r="AI1962" i="4" s="1"/>
  <c r="AM424" i="4" a="1"/>
  <c r="AM424" i="4" s="1"/>
  <c r="AM850" i="4" a="1"/>
  <c r="AM850" i="4" s="1"/>
  <c r="AJ270" i="4" a="1"/>
  <c r="AJ270" i="4" s="1"/>
  <c r="AM1473" i="4" a="1"/>
  <c r="AM1473" i="4" s="1"/>
  <c r="AI2464" i="4" a="1"/>
  <c r="AI2464" i="4" s="1"/>
  <c r="AM2464" i="4" a="1"/>
  <c r="AM2464" i="4" s="1"/>
  <c r="AF2464" i="4"/>
  <c r="AI2630" i="4" a="1"/>
  <c r="AI2630" i="4" s="1"/>
  <c r="AM2630" i="4" a="1"/>
  <c r="AM2630" i="4" s="1"/>
  <c r="AF2630" i="4"/>
  <c r="AF1236" i="4"/>
  <c r="AM1236" i="4" a="1"/>
  <c r="AM1236" i="4" s="1"/>
  <c r="AI1236" i="4" a="1"/>
  <c r="AI1236" i="4" s="1"/>
  <c r="AF2367" i="4"/>
  <c r="AI2367" i="4" a="1"/>
  <c r="AI2367" i="4" s="1"/>
  <c r="AM2367" i="4" a="1"/>
  <c r="AM2367" i="4" s="1"/>
  <c r="AI1306" i="4" a="1"/>
  <c r="AI1306" i="4" s="1"/>
  <c r="AM1306" i="4" a="1"/>
  <c r="AM1306" i="4" s="1"/>
  <c r="AF1306" i="4"/>
  <c r="AI2567" i="4" a="1"/>
  <c r="AI2567" i="4" s="1"/>
  <c r="AM2567" i="4" a="1"/>
  <c r="AM2567" i="4" s="1"/>
  <c r="AF2567" i="4"/>
  <c r="AI2011" i="4" a="1"/>
  <c r="AI2011" i="4" s="1"/>
  <c r="AM2011" i="4" a="1"/>
  <c r="AM2011" i="4" s="1"/>
  <c r="AF2011" i="4"/>
  <c r="AF241" i="4"/>
  <c r="AJ241" i="4" s="1" a="1"/>
  <c r="AJ241" i="4" s="1"/>
  <c r="AM2164" i="4" a="1"/>
  <c r="AM2164" i="4" s="1"/>
  <c r="AI850" i="4" a="1"/>
  <c r="AI850" i="4" s="1"/>
  <c r="AN2685" i="4" a="1"/>
  <c r="AN2685" i="4" s="1"/>
  <c r="AI1473" i="4" a="1"/>
  <c r="AI1473" i="4" s="1"/>
  <c r="AM891" i="4" a="1"/>
  <c r="AM891" i="4" s="1"/>
  <c r="AF2645" i="4"/>
  <c r="AM2645" i="4" a="1"/>
  <c r="AM2645" i="4" s="1"/>
  <c r="AI2645" i="4" a="1"/>
  <c r="AI2645" i="4" s="1"/>
  <c r="AM1129" i="4" a="1"/>
  <c r="AM1129" i="4" s="1"/>
  <c r="AI1129" i="4" a="1"/>
  <c r="AI1129" i="4" s="1"/>
  <c r="AF1129" i="4"/>
  <c r="AF50" i="4"/>
  <c r="AI50" i="4" a="1"/>
  <c r="AI50" i="4" s="1"/>
  <c r="AM50" i="4" a="1"/>
  <c r="AM50" i="4" s="1"/>
  <c r="AF2033" i="4"/>
  <c r="AI2033" i="4" a="1"/>
  <c r="AI2033" i="4" s="1"/>
  <c r="AI1693" i="4" a="1"/>
  <c r="AI1693" i="4" s="1"/>
  <c r="AF1693" i="4"/>
  <c r="AM1693" i="4" a="1"/>
  <c r="AM1693" i="4" s="1"/>
  <c r="AI2574" i="4" a="1"/>
  <c r="AI2574" i="4" s="1"/>
  <c r="AM2574" i="4" a="1"/>
  <c r="AM2574" i="4" s="1"/>
  <c r="AF2574" i="4"/>
  <c r="AI2711" i="4" a="1"/>
  <c r="AI2711" i="4" s="1"/>
  <c r="AF2711" i="4"/>
  <c r="AM2711" i="4" a="1"/>
  <c r="AM2711" i="4" s="1"/>
  <c r="AI1641" i="4" a="1"/>
  <c r="AI1641" i="4" s="1"/>
  <c r="AF1641" i="4"/>
  <c r="AM1641" i="4" a="1"/>
  <c r="AM1641" i="4" s="1"/>
  <c r="AF439" i="4"/>
  <c r="AN439" i="4" s="1" a="1"/>
  <c r="AN439" i="4" s="1"/>
  <c r="AF1197" i="4"/>
  <c r="AJ1197" i="4" s="1" a="1"/>
  <c r="AJ1197" i="4" s="1"/>
  <c r="AM241" i="4" a="1"/>
  <c r="AM241" i="4" s="1"/>
  <c r="AI2164" i="4" a="1"/>
  <c r="AI2164" i="4" s="1"/>
  <c r="AN651" i="4" a="1"/>
  <c r="AN651" i="4" s="1"/>
  <c r="AF1707" i="4"/>
  <c r="AN1473" i="4" a="1"/>
  <c r="AN1473" i="4" s="1"/>
  <c r="AF891" i="4"/>
  <c r="AI973" i="4" a="1"/>
  <c r="AI973" i="4" s="1"/>
  <c r="AM973" i="4" a="1"/>
  <c r="AM973" i="4" s="1"/>
  <c r="AI2736" i="4" a="1"/>
  <c r="AI2736" i="4" s="1"/>
  <c r="AF2736" i="4"/>
  <c r="AM2736" i="4" a="1"/>
  <c r="AM2736" i="4" s="1"/>
  <c r="AM2650" i="4" a="1"/>
  <c r="AM2650" i="4" s="1"/>
  <c r="AI2650" i="4" a="1"/>
  <c r="AI2650" i="4" s="1"/>
  <c r="AF1434" i="4"/>
  <c r="AM1434" i="4" a="1"/>
  <c r="AM1434" i="4" s="1"/>
  <c r="AI1434" i="4" a="1"/>
  <c r="AI1434" i="4" s="1"/>
  <c r="AI1033" i="4" a="1"/>
  <c r="AI1033" i="4" s="1"/>
  <c r="AM1033" i="4" a="1"/>
  <c r="AM1033" i="4" s="1"/>
  <c r="AF1033" i="4"/>
  <c r="AI2572" i="4" a="1"/>
  <c r="AI2572" i="4" s="1"/>
  <c r="AF2572" i="4"/>
  <c r="AM2572" i="4" a="1"/>
  <c r="AM2572" i="4" s="1"/>
  <c r="AI1786" i="4" a="1"/>
  <c r="AI1786" i="4" s="1"/>
  <c r="AM1786" i="4" a="1"/>
  <c r="AM1786" i="4" s="1"/>
  <c r="AF1786" i="4"/>
  <c r="AM1812" i="4" a="1"/>
  <c r="AM1812" i="4" s="1"/>
  <c r="AF1812" i="4"/>
  <c r="AI1812" i="4" a="1"/>
  <c r="AI1812" i="4" s="1"/>
  <c r="AN286" i="4" a="1"/>
  <c r="AN286" i="4" s="1"/>
  <c r="AJ286" i="4" a="1"/>
  <c r="AJ286" i="4" s="1"/>
  <c r="AN2849" i="4" a="1"/>
  <c r="AN2849" i="4" s="1"/>
  <c r="AJ2849" i="4" a="1"/>
  <c r="AJ2849" i="4" s="1"/>
  <c r="AN2847" i="4" a="1"/>
  <c r="AN2847" i="4" s="1"/>
  <c r="AJ2847" i="4" a="1"/>
  <c r="AJ2847" i="4" s="1"/>
  <c r="AF2023" i="4"/>
  <c r="AI2023" i="4" a="1"/>
  <c r="AI2023" i="4" s="1"/>
  <c r="AM2023" i="4" a="1"/>
  <c r="AM2023" i="4" s="1"/>
  <c r="AF2576" i="4"/>
  <c r="AI2576" i="4" a="1"/>
  <c r="AI2576" i="4" s="1"/>
  <c r="AM2576" i="4" a="1"/>
  <c r="AM2576" i="4" s="1"/>
  <c r="AM2053" i="4" a="1"/>
  <c r="AM2053" i="4" s="1"/>
  <c r="AF2053" i="4"/>
  <c r="AI2053" i="4" a="1"/>
  <c r="AI2053" i="4" s="1"/>
  <c r="AM1195" i="4" a="1"/>
  <c r="AM1195" i="4" s="1"/>
  <c r="AF2135" i="4"/>
  <c r="AF1758" i="4"/>
  <c r="AJ1758" i="4" s="1" a="1"/>
  <c r="AJ1758" i="4" s="1"/>
  <c r="AM2684" i="4" a="1"/>
  <c r="AM2684" i="4" s="1"/>
  <c r="AI1972" i="4" a="1"/>
  <c r="AI1972" i="4" s="1"/>
  <c r="AF1972" i="4"/>
  <c r="AM1972" i="4" a="1"/>
  <c r="AM1972" i="4" s="1"/>
  <c r="AJ1379" i="4" a="1"/>
  <c r="AJ1379" i="4" s="1"/>
  <c r="AN1379" i="4" a="1"/>
  <c r="AN1379" i="4" s="1"/>
  <c r="AI2111" i="4" a="1"/>
  <c r="AI2111" i="4" s="1"/>
  <c r="AF2111" i="4"/>
  <c r="AM2111" i="4" a="1"/>
  <c r="AM2111" i="4" s="1"/>
  <c r="AI2818" i="4" a="1"/>
  <c r="AI2818" i="4" s="1"/>
  <c r="AM2818" i="4" a="1"/>
  <c r="AM2818" i="4" s="1"/>
  <c r="AF2818" i="4"/>
  <c r="AJ1203" i="4" a="1"/>
  <c r="AJ1203" i="4" s="1"/>
  <c r="AN1203" i="4" a="1"/>
  <c r="AN1203" i="4" s="1"/>
  <c r="AF314" i="4"/>
  <c r="AI314" i="4" a="1"/>
  <c r="AI314" i="4" s="1"/>
  <c r="AM314" i="4" a="1"/>
  <c r="AM314" i="4" s="1"/>
  <c r="AI926" i="4" a="1"/>
  <c r="AI926" i="4" s="1"/>
  <c r="AM926" i="4" a="1"/>
  <c r="AM926" i="4" s="1"/>
  <c r="AF926" i="4"/>
  <c r="AF489" i="4"/>
  <c r="AM489" i="4" a="1"/>
  <c r="AM489" i="4" s="1"/>
  <c r="AI489" i="4" a="1"/>
  <c r="AI489" i="4" s="1"/>
  <c r="AM2561" i="4" a="1"/>
  <c r="AM2561" i="4" s="1"/>
  <c r="AF2561" i="4"/>
  <c r="AI2561" i="4" a="1"/>
  <c r="AI2561" i="4" s="1"/>
  <c r="AI697" i="4" a="1"/>
  <c r="AI697" i="4" s="1"/>
  <c r="AM697" i="4" a="1"/>
  <c r="AM697" i="4" s="1"/>
  <c r="AF697" i="4"/>
  <c r="AI115" i="4" a="1"/>
  <c r="AI115" i="4" s="1"/>
  <c r="AM115" i="4" a="1"/>
  <c r="AM115" i="4" s="1"/>
  <c r="AF115" i="4"/>
  <c r="AI800" i="4" a="1"/>
  <c r="AI800" i="4" s="1"/>
  <c r="AM800" i="4" a="1"/>
  <c r="AM800" i="4" s="1"/>
  <c r="AF800" i="4"/>
  <c r="AI2234" i="4" a="1"/>
  <c r="AI2234" i="4" s="1"/>
  <c r="AF2234" i="4"/>
  <c r="AM2234" i="4" a="1"/>
  <c r="AM2234" i="4" s="1"/>
  <c r="AF2774" i="4"/>
  <c r="AN1684" i="4" a="1"/>
  <c r="AN1684" i="4" s="1"/>
  <c r="AF332" i="4"/>
  <c r="AF2516" i="4"/>
  <c r="AJ2516" i="4" s="1" a="1"/>
  <c r="AJ2516" i="4" s="1"/>
  <c r="AN973" i="4" a="1"/>
  <c r="AN973" i="4" s="1"/>
  <c r="AJ1004" i="4" a="1"/>
  <c r="AJ1004" i="4" s="1"/>
  <c r="AF2382" i="4"/>
  <c r="AN961" i="4" a="1"/>
  <c r="AN961" i="4" s="1"/>
  <c r="AJ539" i="4" a="1"/>
  <c r="AJ539" i="4" s="1"/>
  <c r="AM2135" i="4" a="1"/>
  <c r="AM2135" i="4" s="1"/>
  <c r="AJ2282" i="4" a="1"/>
  <c r="AJ2282" i="4" s="1"/>
  <c r="AM1758" i="4" a="1"/>
  <c r="AM1758" i="4" s="1"/>
  <c r="AI1973" i="4" a="1"/>
  <c r="AI1973" i="4" s="1"/>
  <c r="AN1226" i="4" a="1"/>
  <c r="AN1226" i="4" s="1"/>
  <c r="AI2052" i="4" a="1"/>
  <c r="AI2052" i="4" s="1"/>
  <c r="AI905" i="4" a="1"/>
  <c r="AI905" i="4" s="1"/>
  <c r="AI2340" i="4" a="1"/>
  <c r="AI2340" i="4" s="1"/>
  <c r="AM390" i="4" a="1"/>
  <c r="AM390" i="4" s="1"/>
  <c r="AI1508" i="4" a="1"/>
  <c r="AI1508" i="4" s="1"/>
  <c r="AF1508" i="4"/>
  <c r="AM1508" i="4" a="1"/>
  <c r="AM1508" i="4" s="1"/>
  <c r="AI2116" i="4" a="1"/>
  <c r="AI2116" i="4" s="1"/>
  <c r="AM2116" i="4" a="1"/>
  <c r="AM2116" i="4" s="1"/>
  <c r="AF2116" i="4"/>
  <c r="AI408" i="4" a="1"/>
  <c r="AI408" i="4" s="1"/>
  <c r="AM408" i="4" a="1"/>
  <c r="AM408" i="4" s="1"/>
  <c r="AF408" i="4"/>
  <c r="AI229" i="4" a="1"/>
  <c r="AI229" i="4" s="1"/>
  <c r="AM229" i="4" a="1"/>
  <c r="AM229" i="4" s="1"/>
  <c r="AF229" i="4"/>
  <c r="AI1290" i="4" a="1"/>
  <c r="AI1290" i="4" s="1"/>
  <c r="AM1290" i="4" a="1"/>
  <c r="AM1290" i="4" s="1"/>
  <c r="AF1290" i="4"/>
  <c r="AI1895" i="4" a="1"/>
  <c r="AI1895" i="4" s="1"/>
  <c r="AM1895" i="4" a="1"/>
  <c r="AM1895" i="4" s="1"/>
  <c r="AF1895" i="4"/>
  <c r="AN2201" i="4" a="1"/>
  <c r="AN2201" i="4" s="1"/>
  <c r="AJ2201" i="4" a="1"/>
  <c r="AJ2201" i="4" s="1"/>
  <c r="AI247" i="4" a="1"/>
  <c r="AI247" i="4" s="1"/>
  <c r="AF247" i="4"/>
  <c r="AM247" i="4" a="1"/>
  <c r="AM247" i="4" s="1"/>
  <c r="AI2610" i="4" a="1"/>
  <c r="AI2610" i="4" s="1"/>
  <c r="AM2610" i="4" a="1"/>
  <c r="AM2610" i="4" s="1"/>
  <c r="AF2610" i="4"/>
  <c r="AI660" i="4" a="1"/>
  <c r="AI660" i="4" s="1"/>
  <c r="AM660" i="4" a="1"/>
  <c r="AM660" i="4" s="1"/>
  <c r="AF660" i="4"/>
  <c r="AM2774" i="4" a="1"/>
  <c r="AM2774" i="4" s="1"/>
  <c r="AN299" i="4" a="1"/>
  <c r="AN299" i="4" s="1"/>
  <c r="AI332" i="4" a="1"/>
  <c r="AI332" i="4" s="1"/>
  <c r="AM2516" i="4" a="1"/>
  <c r="AM2516" i="4" s="1"/>
  <c r="AM2382" i="4" a="1"/>
  <c r="AM2382" i="4" s="1"/>
  <c r="AF1211" i="4"/>
  <c r="AJ1211" i="4" s="1" a="1"/>
  <c r="AJ1211" i="4" s="1"/>
  <c r="AN962" i="4" a="1"/>
  <c r="AN962" i="4" s="1"/>
  <c r="AN734" i="4" a="1"/>
  <c r="AN734" i="4" s="1"/>
  <c r="AF2231" i="4"/>
  <c r="AJ2231" i="4" s="1" a="1"/>
  <c r="AJ2231" i="4" s="1"/>
  <c r="AJ2182" i="4" a="1"/>
  <c r="AJ2182" i="4" s="1"/>
  <c r="AF1271" i="4"/>
  <c r="AJ1271" i="4" s="1" a="1"/>
  <c r="AJ1271" i="4" s="1"/>
  <c r="AI1674" i="4" a="1"/>
  <c r="AI1674" i="4" s="1"/>
  <c r="AF2649" i="4"/>
  <c r="AN2649" i="4" s="1" a="1"/>
  <c r="AN2649" i="4" s="1"/>
  <c r="AI1182" i="4" a="1"/>
  <c r="AI1182" i="4" s="1"/>
  <c r="AM144" i="4" a="1"/>
  <c r="AM144" i="4" s="1"/>
  <c r="AM2456" i="4" a="1"/>
  <c r="AM2456" i="4" s="1"/>
  <c r="AI2183" i="4" a="1"/>
  <c r="AI2183" i="4" s="1"/>
  <c r="AM2183" i="4" a="1"/>
  <c r="AM2183" i="4" s="1"/>
  <c r="AF2183" i="4"/>
  <c r="AI2339" i="4" a="1"/>
  <c r="AI2339" i="4" s="1"/>
  <c r="AM2339" i="4" a="1"/>
  <c r="AM2339" i="4" s="1"/>
  <c r="AF2339" i="4"/>
  <c r="AM2388" i="4" a="1"/>
  <c r="AM2388" i="4" s="1"/>
  <c r="AF2388" i="4"/>
  <c r="AI2388" i="4" a="1"/>
  <c r="AI2388" i="4" s="1"/>
  <c r="AM922" i="4" a="1"/>
  <c r="AM922" i="4" s="1"/>
  <c r="AF922" i="4"/>
  <c r="AI922" i="4" a="1"/>
  <c r="AI922" i="4" s="1"/>
  <c r="AI2247" i="4" a="1"/>
  <c r="AI2247" i="4" s="1"/>
  <c r="AM2247" i="4" a="1"/>
  <c r="AM2247" i="4" s="1"/>
  <c r="AF2247" i="4"/>
  <c r="AF2816" i="4"/>
  <c r="AI2816" i="4" a="1"/>
  <c r="AI2816" i="4" s="1"/>
  <c r="AM2816" i="4" a="1"/>
  <c r="AM2816" i="4" s="1"/>
  <c r="AI1956" i="4" a="1"/>
  <c r="AI1956" i="4" s="1"/>
  <c r="AM1956" i="4" a="1"/>
  <c r="AM1956" i="4" s="1"/>
  <c r="AF1956" i="4"/>
  <c r="AI418" i="4" a="1"/>
  <c r="AI418" i="4" s="1"/>
  <c r="AM418" i="4" a="1"/>
  <c r="AM418" i="4" s="1"/>
  <c r="AF418" i="4"/>
  <c r="AF2460" i="4"/>
  <c r="AJ2460" i="4" s="1" a="1"/>
  <c r="AJ2460" i="4" s="1"/>
  <c r="AN2001" i="4" a="1"/>
  <c r="AN2001" i="4" s="1"/>
  <c r="AM1211" i="4" a="1"/>
  <c r="AM1211" i="4" s="1"/>
  <c r="AN244" i="4" a="1"/>
  <c r="AN244" i="4" s="1"/>
  <c r="AM2231" i="4" a="1"/>
  <c r="AM2231" i="4" s="1"/>
  <c r="AM1271" i="4" a="1"/>
  <c r="AM1271" i="4" s="1"/>
  <c r="AN2800" i="4" a="1"/>
  <c r="AN2800" i="4" s="1"/>
  <c r="AJ2747" i="4" a="1"/>
  <c r="AJ2747" i="4" s="1"/>
  <c r="AM2649" i="4" a="1"/>
  <c r="AM2649" i="4" s="1"/>
  <c r="AM1182" i="4" a="1"/>
  <c r="AM1182" i="4" s="1"/>
  <c r="AI476" i="4" a="1"/>
  <c r="AI476" i="4" s="1"/>
  <c r="AI2266" i="4" a="1"/>
  <c r="AI2266" i="4" s="1"/>
  <c r="AF2266" i="4"/>
  <c r="AM2266" i="4" a="1"/>
  <c r="AM2266" i="4" s="1"/>
  <c r="AI388" i="4" a="1"/>
  <c r="AI388" i="4" s="1"/>
  <c r="AF388" i="4"/>
  <c r="AM388" i="4" a="1"/>
  <c r="AM388" i="4" s="1"/>
  <c r="AF2338" i="4"/>
  <c r="AI2338" i="4" a="1"/>
  <c r="AI2338" i="4" s="1"/>
  <c r="AM2338" i="4" a="1"/>
  <c r="AM2338" i="4" s="1"/>
  <c r="AI80" i="4" a="1"/>
  <c r="AI80" i="4" s="1"/>
  <c r="AF80" i="4"/>
  <c r="AM80" i="4" a="1"/>
  <c r="AM80" i="4" s="1"/>
  <c r="AI1353" i="4" a="1"/>
  <c r="AI1353" i="4" s="1"/>
  <c r="AF1353" i="4"/>
  <c r="AM1353" i="4" a="1"/>
  <c r="AM1353" i="4" s="1"/>
  <c r="AI526" i="4" a="1"/>
  <c r="AI526" i="4" s="1"/>
  <c r="AM526" i="4" a="1"/>
  <c r="AM526" i="4" s="1"/>
  <c r="AF526" i="4"/>
  <c r="AI2655" i="4" a="1"/>
  <c r="AI2655" i="4" s="1"/>
  <c r="AF2655" i="4"/>
  <c r="AM2655" i="4" a="1"/>
  <c r="AM2655" i="4" s="1"/>
  <c r="AF2468" i="4"/>
  <c r="AI2468" i="4" a="1"/>
  <c r="AI2468" i="4" s="1"/>
  <c r="AM2468" i="4" a="1"/>
  <c r="AM2468" i="4" s="1"/>
  <c r="AF2517" i="4"/>
  <c r="AI2517" i="4" a="1"/>
  <c r="AI2517" i="4" s="1"/>
  <c r="AM2517" i="4" a="1"/>
  <c r="AM2517" i="4" s="1"/>
  <c r="AN799" i="4" a="1"/>
  <c r="AN799" i="4" s="1"/>
  <c r="AF491" i="4"/>
  <c r="AJ491" i="4" s="1" a="1"/>
  <c r="AJ491" i="4" s="1"/>
  <c r="AI144" i="4" a="1"/>
  <c r="AI144" i="4" s="1"/>
  <c r="AI162" i="4" a="1"/>
  <c r="AI162" i="4" s="1"/>
  <c r="AF162" i="4"/>
  <c r="AM162" i="4" a="1"/>
  <c r="AM162" i="4" s="1"/>
  <c r="AF849" i="4"/>
  <c r="AI849" i="4" a="1"/>
  <c r="AI849" i="4" s="1"/>
  <c r="AM849" i="4" a="1"/>
  <c r="AM849" i="4" s="1"/>
  <c r="AF1664" i="4"/>
  <c r="AI1664" i="4" a="1"/>
  <c r="AI1664" i="4" s="1"/>
  <c r="AM1664" i="4" a="1"/>
  <c r="AM1664" i="4" s="1"/>
  <c r="AF894" i="4"/>
  <c r="AI894" i="4" a="1"/>
  <c r="AI894" i="4" s="1"/>
  <c r="AM894" i="4" a="1"/>
  <c r="AM894" i="4" s="1"/>
  <c r="AJ2467" i="4" a="1"/>
  <c r="AJ2467" i="4" s="1"/>
  <c r="AN2467" i="4" a="1"/>
  <c r="AN2467" i="4" s="1"/>
  <c r="AI2599" i="4" a="1"/>
  <c r="AI2599" i="4" s="1"/>
  <c r="AM2599" i="4" a="1"/>
  <c r="AM2599" i="4" s="1"/>
  <c r="AF2599" i="4"/>
  <c r="AI2838" i="4" a="1"/>
  <c r="AI2838" i="4" s="1"/>
  <c r="AM2838" i="4" a="1"/>
  <c r="AM2838" i="4" s="1"/>
  <c r="AF2838" i="4"/>
  <c r="AF2550" i="4"/>
  <c r="AI2550" i="4" a="1"/>
  <c r="AI2550" i="4" s="1"/>
  <c r="AM2550" i="4" a="1"/>
  <c r="AM2550" i="4" s="1"/>
  <c r="AF2271" i="4"/>
  <c r="AI2271" i="4" a="1"/>
  <c r="AI2271" i="4" s="1"/>
  <c r="AM2271" i="4" a="1"/>
  <c r="AM2271" i="4" s="1"/>
  <c r="AI807" i="4" a="1"/>
  <c r="AI807" i="4" s="1"/>
  <c r="AF807" i="4"/>
  <c r="AM807" i="4" a="1"/>
  <c r="AM807" i="4" s="1"/>
  <c r="AM1486" i="4" a="1"/>
  <c r="AM1486" i="4" s="1"/>
  <c r="AI1486" i="4" a="1"/>
  <c r="AI1486" i="4" s="1"/>
  <c r="AF1486" i="4"/>
  <c r="AF1361" i="4"/>
  <c r="AI1361" i="4" a="1"/>
  <c r="AI1361" i="4" s="1"/>
  <c r="AM1361" i="4" a="1"/>
  <c r="AM1361" i="4" s="1"/>
  <c r="AI761" i="4" a="1"/>
  <c r="AI761" i="4" s="1"/>
  <c r="AF761" i="4"/>
  <c r="AM761" i="4" a="1"/>
  <c r="AM761" i="4" s="1"/>
  <c r="AN56" i="4" a="1"/>
  <c r="AN56" i="4" s="1"/>
  <c r="AN2536" i="4" a="1"/>
  <c r="AN2536" i="4" s="1"/>
  <c r="AM1674" i="4" a="1"/>
  <c r="AM1674" i="4" s="1"/>
  <c r="AI390" i="4" a="1"/>
  <c r="AI390" i="4" s="1"/>
  <c r="AM1707" i="4" a="1"/>
  <c r="AM1707" i="4" s="1"/>
  <c r="AF1965" i="4"/>
  <c r="AJ1965" i="4" s="1" a="1"/>
  <c r="AJ1965" i="4" s="1"/>
  <c r="AJ664" i="4" a="1"/>
  <c r="AJ664" i="4" s="1"/>
  <c r="AN664" i="4" a="1"/>
  <c r="AN664" i="4" s="1"/>
  <c r="AM382" i="4" a="1"/>
  <c r="AM382" i="4" s="1"/>
  <c r="AF382" i="4"/>
  <c r="AI382" i="4" a="1"/>
  <c r="AI382" i="4" s="1"/>
  <c r="AI595" i="4" a="1"/>
  <c r="AI595" i="4" s="1"/>
  <c r="AM595" i="4" a="1"/>
  <c r="AM595" i="4" s="1"/>
  <c r="AF595" i="4"/>
  <c r="AF141" i="4"/>
  <c r="AI141" i="4" a="1"/>
  <c r="AI141" i="4" s="1"/>
  <c r="AM141" i="4" a="1"/>
  <c r="AM141" i="4" s="1"/>
  <c r="AI302" i="4" a="1"/>
  <c r="AI302" i="4" s="1"/>
  <c r="AM302" i="4" a="1"/>
  <c r="AM302" i="4" s="1"/>
  <c r="AF302" i="4"/>
  <c r="AI813" i="4" a="1"/>
  <c r="AI813" i="4" s="1"/>
  <c r="AM813" i="4" a="1"/>
  <c r="AM813" i="4" s="1"/>
  <c r="AF813" i="4"/>
  <c r="AF1086" i="4"/>
  <c r="AI1086" i="4" a="1"/>
  <c r="AI1086" i="4" s="1"/>
  <c r="AM1086" i="4" a="1"/>
  <c r="AM1086" i="4" s="1"/>
  <c r="AI1400" i="4" a="1"/>
  <c r="AI1400" i="4" s="1"/>
  <c r="AM1400" i="4" a="1"/>
  <c r="AM1400" i="4" s="1"/>
  <c r="AF1400" i="4"/>
  <c r="AM381" i="4" a="1"/>
  <c r="AM381" i="4" s="1"/>
  <c r="AI381" i="4" a="1"/>
  <c r="AI381" i="4" s="1"/>
  <c r="AF381" i="4"/>
  <c r="AJ1438" i="4" a="1"/>
  <c r="AJ1438" i="4" s="1"/>
  <c r="AN1438" i="4" a="1"/>
  <c r="AN1438" i="4" s="1"/>
  <c r="AF2786" i="4"/>
  <c r="AN1141" i="4" a="1"/>
  <c r="AN1141" i="4" s="1"/>
  <c r="AM1965" i="4" a="1"/>
  <c r="AM1965" i="4" s="1"/>
  <c r="AI2656" i="4" a="1"/>
  <c r="AI2656" i="4" s="1"/>
  <c r="AM2656" i="4" a="1"/>
  <c r="AM2656" i="4" s="1"/>
  <c r="AF2656" i="4"/>
  <c r="AI630" i="4" a="1"/>
  <c r="AI630" i="4" s="1"/>
  <c r="AF630" i="4"/>
  <c r="AM630" i="4" a="1"/>
  <c r="AM630" i="4" s="1"/>
  <c r="AI1134" i="4" a="1"/>
  <c r="AI1134" i="4" s="1"/>
  <c r="AM1134" i="4" a="1"/>
  <c r="AM1134" i="4" s="1"/>
  <c r="AF1134" i="4"/>
  <c r="AI1009" i="4" a="1"/>
  <c r="AI1009" i="4" s="1"/>
  <c r="AM1009" i="4" a="1"/>
  <c r="AM1009" i="4" s="1"/>
  <c r="AF1009" i="4"/>
  <c r="AI603" i="4" a="1"/>
  <c r="AI603" i="4" s="1"/>
  <c r="AM603" i="4" a="1"/>
  <c r="AM603" i="4" s="1"/>
  <c r="AF603" i="4"/>
  <c r="AJ1561" i="4" a="1"/>
  <c r="AJ1561" i="4" s="1"/>
  <c r="AN1561" i="4" a="1"/>
  <c r="AN1561" i="4" s="1"/>
  <c r="AI1576" i="4" a="1"/>
  <c r="AI1576" i="4" s="1"/>
  <c r="AF1576" i="4"/>
  <c r="AM1576" i="4" a="1"/>
  <c r="AM1576" i="4" s="1"/>
  <c r="AM684" i="4" a="1"/>
  <c r="AM684" i="4" s="1"/>
  <c r="AF684" i="4"/>
  <c r="AI684" i="4" a="1"/>
  <c r="AI684" i="4" s="1"/>
  <c r="AF180" i="4"/>
  <c r="AI180" i="4" a="1"/>
  <c r="AI180" i="4" s="1"/>
  <c r="AM180" i="4" a="1"/>
  <c r="AM180" i="4" s="1"/>
  <c r="AN1749" i="4" a="1"/>
  <c r="AN1749" i="4" s="1"/>
  <c r="AJ1749" i="4" a="1"/>
  <c r="AJ1749" i="4" s="1"/>
  <c r="AM2786" i="4" a="1"/>
  <c r="AM2786" i="4" s="1"/>
  <c r="AN2732" i="4" a="1"/>
  <c r="AN2732" i="4" s="1"/>
  <c r="AF298" i="4"/>
  <c r="AJ298" i="4" s="1" a="1"/>
  <c r="AJ298" i="4" s="1"/>
  <c r="AF2255" i="4"/>
  <c r="AJ2255" i="4" s="1" a="1"/>
  <c r="AJ2255" i="4" s="1"/>
  <c r="AF577" i="4"/>
  <c r="AI577" i="4" a="1"/>
  <c r="AI577" i="4" s="1"/>
  <c r="AM577" i="4" a="1"/>
  <c r="AM577" i="4" s="1"/>
  <c r="AI179" i="4" a="1"/>
  <c r="AI179" i="4" s="1"/>
  <c r="AF179" i="4"/>
  <c r="AM179" i="4" a="1"/>
  <c r="AM179" i="4" s="1"/>
  <c r="AI754" i="4" a="1"/>
  <c r="AI754" i="4" s="1"/>
  <c r="AM754" i="4" a="1"/>
  <c r="AM754" i="4" s="1"/>
  <c r="AF754" i="4"/>
  <c r="AF659" i="4"/>
  <c r="AI659" i="4" a="1"/>
  <c r="AI659" i="4" s="1"/>
  <c r="AM659" i="4" a="1"/>
  <c r="AM659" i="4" s="1"/>
  <c r="AI1311" i="4" a="1"/>
  <c r="AI1311" i="4" s="1"/>
  <c r="AM1311" i="4" a="1"/>
  <c r="AM1311" i="4" s="1"/>
  <c r="AF1311" i="4"/>
  <c r="AF225" i="4"/>
  <c r="AM225" i="4" a="1"/>
  <c r="AM225" i="4" s="1"/>
  <c r="AI225" i="4" a="1"/>
  <c r="AI225" i="4" s="1"/>
  <c r="AF1509" i="4"/>
  <c r="AI1509" i="4" a="1"/>
  <c r="AI1509" i="4" s="1"/>
  <c r="AM1509" i="4" a="1"/>
  <c r="AM1509" i="4" s="1"/>
  <c r="AM298" i="4" a="1"/>
  <c r="AM298" i="4" s="1"/>
  <c r="AF1962" i="4"/>
  <c r="AN1962" i="4" s="1" a="1"/>
  <c r="AN1962" i="4" s="1"/>
  <c r="AN2254" i="4" a="1"/>
  <c r="AN2254" i="4" s="1"/>
  <c r="AM2255" i="4" a="1"/>
  <c r="AM2255" i="4" s="1"/>
  <c r="AN483" i="4" a="1"/>
  <c r="AN483" i="4" s="1"/>
  <c r="AF2340" i="4"/>
  <c r="AJ2340" i="4" s="1" a="1"/>
  <c r="AJ2340" i="4" s="1"/>
  <c r="AI1545" i="4" a="1"/>
  <c r="AI1545" i="4" s="1"/>
  <c r="AF1545" i="4"/>
  <c r="AM1545" i="4" a="1"/>
  <c r="AM1545" i="4" s="1"/>
  <c r="AI136" i="4" a="1"/>
  <c r="AI136" i="4" s="1"/>
  <c r="AM136" i="4" a="1"/>
  <c r="AM136" i="4" s="1"/>
  <c r="AF136" i="4"/>
  <c r="AI2662" i="4" a="1"/>
  <c r="AI2662" i="4" s="1"/>
  <c r="AM2662" i="4" a="1"/>
  <c r="AM2662" i="4" s="1"/>
  <c r="AF2662" i="4"/>
  <c r="AN444" i="4" a="1"/>
  <c r="AN444" i="4" s="1"/>
  <c r="AJ444" i="4" a="1"/>
  <c r="AJ444" i="4" s="1"/>
  <c r="AF1726" i="4"/>
  <c r="AI1726" i="4" a="1"/>
  <c r="AI1726" i="4" s="1"/>
  <c r="AM1726" i="4" a="1"/>
  <c r="AM1726" i="4" s="1"/>
  <c r="AI639" i="4" a="1"/>
  <c r="AI639" i="4" s="1"/>
  <c r="AM639" i="4" a="1"/>
  <c r="AM639" i="4" s="1"/>
  <c r="AF639" i="4"/>
  <c r="AI1399" i="4" a="1"/>
  <c r="AI1399" i="4" s="1"/>
  <c r="AM1399" i="4" a="1"/>
  <c r="AM1399" i="4" s="1"/>
  <c r="AF1399" i="4"/>
  <c r="AI1043" i="4" a="1"/>
  <c r="AI1043" i="4" s="1"/>
  <c r="AM1043" i="4" a="1"/>
  <c r="AM1043" i="4" s="1"/>
  <c r="AF1043" i="4"/>
  <c r="AF10" i="4"/>
  <c r="AM10" i="4" a="1"/>
  <c r="AM10" i="4" s="1"/>
  <c r="AI10" i="4" a="1"/>
  <c r="AI10" i="4" s="1"/>
  <c r="AI671" i="4" a="1"/>
  <c r="AI671" i="4" s="1"/>
  <c r="AF671" i="4"/>
  <c r="AM671" i="4" a="1"/>
  <c r="AM671" i="4" s="1"/>
  <c r="AF2131" i="4"/>
  <c r="AI2131" i="4" a="1"/>
  <c r="AI2131" i="4" s="1"/>
  <c r="AM2131" i="4" a="1"/>
  <c r="AM2131" i="4" s="1"/>
  <c r="AI1481" i="4" a="1"/>
  <c r="AI1481" i="4" s="1"/>
  <c r="AF1481" i="4"/>
  <c r="AM1481" i="4" a="1"/>
  <c r="AM1481" i="4" s="1"/>
  <c r="AJ90" i="4" a="1"/>
  <c r="AJ90" i="4" s="1"/>
  <c r="AN90" i="4" a="1"/>
  <c r="AN90" i="4" s="1"/>
  <c r="AM1946" i="4" a="1"/>
  <c r="AM1946" i="4" s="1"/>
  <c r="AF1946" i="4"/>
  <c r="AI1946" i="4" a="1"/>
  <c r="AI1946" i="4" s="1"/>
  <c r="AM535" i="4" a="1"/>
  <c r="AM535" i="4" s="1"/>
  <c r="AF535" i="4"/>
  <c r="AI535" i="4" a="1"/>
  <c r="AI535" i="4" s="1"/>
  <c r="AF1220" i="4"/>
  <c r="AI1220" i="4" a="1"/>
  <c r="AI1220" i="4" s="1"/>
  <c r="AM1220" i="4" a="1"/>
  <c r="AM1220" i="4" s="1"/>
  <c r="AJ2224" i="4" a="1"/>
  <c r="AJ2224" i="4" s="1"/>
  <c r="AN2224" i="4" a="1"/>
  <c r="AN2224" i="4" s="1"/>
  <c r="AF623" i="4"/>
  <c r="AI623" i="4" a="1"/>
  <c r="AI623" i="4" s="1"/>
  <c r="AM623" i="4" a="1"/>
  <c r="AM623" i="4" s="1"/>
  <c r="AF148" i="4"/>
  <c r="AI148" i="4" a="1"/>
  <c r="AI148" i="4" s="1"/>
  <c r="AM148" i="4" a="1"/>
  <c r="AM148" i="4" s="1"/>
  <c r="AN1184" i="4" a="1"/>
  <c r="AN1184" i="4" s="1"/>
  <c r="AJ1184" i="4" a="1"/>
  <c r="AJ1184" i="4" s="1"/>
  <c r="AJ2528" i="4" a="1"/>
  <c r="AJ2528" i="4" s="1"/>
  <c r="AN2528" i="4" a="1"/>
  <c r="AN2528" i="4" s="1"/>
  <c r="AI604" i="4" a="1"/>
  <c r="AI604" i="4" s="1"/>
  <c r="AM604" i="4" a="1"/>
  <c r="AM604" i="4" s="1"/>
  <c r="AF604" i="4"/>
  <c r="AJ2506" i="4" a="1"/>
  <c r="AJ2506" i="4" s="1"/>
  <c r="AN2506" i="4" a="1"/>
  <c r="AN2506" i="4" s="1"/>
  <c r="AF1757" i="4"/>
  <c r="AI1757" i="4" a="1"/>
  <c r="AI1757" i="4" s="1"/>
  <c r="AM1757" i="4" a="1"/>
  <c r="AM1757" i="4" s="1"/>
  <c r="AM1440" i="4" a="1"/>
  <c r="AM1440" i="4" s="1"/>
  <c r="AF1440" i="4"/>
  <c r="AI1440" i="4" a="1"/>
  <c r="AI1440" i="4" s="1"/>
  <c r="AI533" i="4" a="1"/>
  <c r="AI533" i="4" s="1"/>
  <c r="AF533" i="4"/>
  <c r="AM533" i="4" a="1"/>
  <c r="AM533" i="4" s="1"/>
  <c r="AI784" i="4" a="1"/>
  <c r="AI784" i="4" s="1"/>
  <c r="AF784" i="4"/>
  <c r="AM784" i="4" a="1"/>
  <c r="AM784" i="4" s="1"/>
  <c r="AM2542" i="4" a="1"/>
  <c r="AM2542" i="4" s="1"/>
  <c r="AF2542" i="4"/>
  <c r="AI2542" i="4" a="1"/>
  <c r="AI2542" i="4" s="1"/>
  <c r="AF2624" i="4"/>
  <c r="AI2624" i="4" a="1"/>
  <c r="AI2624" i="4" s="1"/>
  <c r="AM2624" i="4" a="1"/>
  <c r="AM2624" i="4" s="1"/>
  <c r="AI1730" i="4" a="1"/>
  <c r="AI1730" i="4" s="1"/>
  <c r="AM1730" i="4" a="1"/>
  <c r="AM1730" i="4" s="1"/>
  <c r="AF1730" i="4"/>
  <c r="AI2733" i="4" a="1"/>
  <c r="AI2733" i="4" s="1"/>
  <c r="AM2733" i="4" a="1"/>
  <c r="AM2733" i="4" s="1"/>
  <c r="AF2733" i="4"/>
  <c r="AJ1160" i="4" a="1"/>
  <c r="AJ1160" i="4" s="1"/>
  <c r="AN1160" i="4" a="1"/>
  <c r="AN1160" i="4" s="1"/>
  <c r="AI1663" i="4" a="1"/>
  <c r="AI1663" i="4" s="1"/>
  <c r="AM1663" i="4" a="1"/>
  <c r="AM1663" i="4" s="1"/>
  <c r="AF1663" i="4"/>
  <c r="AN386" i="4" a="1"/>
  <c r="AN386" i="4" s="1"/>
  <c r="AJ386" i="4" a="1"/>
  <c r="AJ386" i="4" s="1"/>
  <c r="AJ163" i="4" a="1"/>
  <c r="AJ163" i="4" s="1"/>
  <c r="AN163" i="4" a="1"/>
  <c r="AN163" i="4" s="1"/>
  <c r="AI2123" i="4" a="1"/>
  <c r="AI2123" i="4" s="1"/>
  <c r="AM2123" i="4" a="1"/>
  <c r="AM2123" i="4" s="1"/>
  <c r="AF2123" i="4"/>
  <c r="AJ435" i="4" a="1"/>
  <c r="AJ435" i="4" s="1"/>
  <c r="AN435" i="4" a="1"/>
  <c r="AN435" i="4" s="1"/>
  <c r="AI1303" i="4" a="1"/>
  <c r="AI1303" i="4" s="1"/>
  <c r="AF1303" i="4"/>
  <c r="AM1303" i="4" a="1"/>
  <c r="AM1303" i="4" s="1"/>
  <c r="AJ1397" i="4" a="1"/>
  <c r="AJ1397" i="4" s="1"/>
  <c r="AN1397" i="4" a="1"/>
  <c r="AN1397" i="4" s="1"/>
  <c r="AI1319" i="4" a="1"/>
  <c r="AI1319" i="4" s="1"/>
  <c r="AF1319" i="4"/>
  <c r="AM1319" i="4" a="1"/>
  <c r="AM1319" i="4" s="1"/>
  <c r="AI1106" i="4" a="1"/>
  <c r="AI1106" i="4" s="1"/>
  <c r="AF1106" i="4"/>
  <c r="AM1106" i="4" a="1"/>
  <c r="AM1106" i="4" s="1"/>
  <c r="AI2127" i="4" a="1"/>
  <c r="AI2127" i="4" s="1"/>
  <c r="AM2127" i="4" a="1"/>
  <c r="AM2127" i="4" s="1"/>
  <c r="AF2127" i="4"/>
  <c r="AM1905" i="4" a="1"/>
  <c r="AM1905" i="4" s="1"/>
  <c r="AF1905" i="4"/>
  <c r="AI1905" i="4" a="1"/>
  <c r="AI1905" i="4" s="1"/>
  <c r="AI1513" i="4" a="1"/>
  <c r="AI1513" i="4" s="1"/>
  <c r="AF1513" i="4"/>
  <c r="AM1513" i="4" a="1"/>
  <c r="AM1513" i="4" s="1"/>
  <c r="AJ1259" i="4" a="1"/>
  <c r="AJ1259" i="4" s="1"/>
  <c r="AN1259" i="4" a="1"/>
  <c r="AN1259" i="4" s="1"/>
  <c r="AJ1985" i="4" a="1"/>
  <c r="AJ1985" i="4" s="1"/>
  <c r="AN1985" i="4" a="1"/>
  <c r="AN1985" i="4" s="1"/>
  <c r="AF1607" i="4"/>
  <c r="AM1607" i="4" a="1"/>
  <c r="AM1607" i="4" s="1"/>
  <c r="AI1607" i="4" a="1"/>
  <c r="AI1607" i="4" s="1"/>
  <c r="AM1427" i="4" a="1"/>
  <c r="AM1427" i="4" s="1"/>
  <c r="AF1427" i="4"/>
  <c r="AI1427" i="4" a="1"/>
  <c r="AI1427" i="4" s="1"/>
  <c r="AF176" i="4"/>
  <c r="AM176" i="4" a="1"/>
  <c r="AM176" i="4" s="1"/>
  <c r="AI176" i="4" a="1"/>
  <c r="AI176" i="4" s="1"/>
  <c r="AF1935" i="4"/>
  <c r="AM1935" i="4" a="1"/>
  <c r="AM1935" i="4" s="1"/>
  <c r="AI1935" i="4" a="1"/>
  <c r="AI1935" i="4" s="1"/>
  <c r="AF414" i="4"/>
  <c r="AM414" i="4" a="1"/>
  <c r="AM414" i="4" s="1"/>
  <c r="AI414" i="4" a="1"/>
  <c r="AI414" i="4" s="1"/>
  <c r="AF924" i="4"/>
  <c r="AI924" i="4" a="1"/>
  <c r="AI924" i="4" s="1"/>
  <c r="AM924" i="4" a="1"/>
  <c r="AM924" i="4" s="1"/>
  <c r="AI1914" i="4" a="1"/>
  <c r="AI1914" i="4" s="1"/>
  <c r="AF1914" i="4"/>
  <c r="AM1914" i="4" a="1"/>
  <c r="AM1914" i="4" s="1"/>
  <c r="AI174" i="4" a="1"/>
  <c r="AI174" i="4" s="1"/>
  <c r="AM174" i="4" a="1"/>
  <c r="AM174" i="4" s="1"/>
  <c r="AF174" i="4"/>
  <c r="AI1784" i="4" a="1"/>
  <c r="AI1784" i="4" s="1"/>
  <c r="AM1784" i="4" a="1"/>
  <c r="AM1784" i="4" s="1"/>
  <c r="AF1784" i="4"/>
  <c r="AI2422" i="4" a="1"/>
  <c r="AI2422" i="4" s="1"/>
  <c r="AF2422" i="4"/>
  <c r="AM2422" i="4" a="1"/>
  <c r="AM2422" i="4" s="1"/>
  <c r="AI1384" i="4" a="1"/>
  <c r="AI1384" i="4" s="1"/>
  <c r="AF1384" i="4"/>
  <c r="AM1384" i="4" a="1"/>
  <c r="AM1384" i="4" s="1"/>
  <c r="AI2344" i="4" a="1"/>
  <c r="AI2344" i="4" s="1"/>
  <c r="AM2344" i="4" a="1"/>
  <c r="AM2344" i="4" s="1"/>
  <c r="AF2344" i="4"/>
  <c r="AI2659" i="4" a="1"/>
  <c r="AI2659" i="4" s="1"/>
  <c r="AF2659" i="4"/>
  <c r="AM2659" i="4" a="1"/>
  <c r="AM2659" i="4" s="1"/>
  <c r="AI2531" i="4" a="1"/>
  <c r="AI2531" i="4" s="1"/>
  <c r="AF2531" i="4"/>
  <c r="AM2531" i="4" a="1"/>
  <c r="AM2531" i="4" s="1"/>
  <c r="AJ1217" i="4" a="1"/>
  <c r="AJ1217" i="4" s="1"/>
  <c r="AN1217" i="4" a="1"/>
  <c r="AN1217" i="4" s="1"/>
  <c r="AF1242" i="4"/>
  <c r="AI1242" i="4" a="1"/>
  <c r="AI1242" i="4" s="1"/>
  <c r="AM1242" i="4" a="1"/>
  <c r="AM1242" i="4" s="1"/>
  <c r="AJ1567" i="4" a="1"/>
  <c r="AJ1567" i="4" s="1"/>
  <c r="AN1567" i="4" a="1"/>
  <c r="AN1567" i="4" s="1"/>
  <c r="AI19" i="4" a="1"/>
  <c r="AI19" i="4" s="1"/>
  <c r="AF19" i="4"/>
  <c r="AM19" i="4" a="1"/>
  <c r="AM19" i="4" s="1"/>
  <c r="AM1897" i="4" a="1"/>
  <c r="AM1897" i="4" s="1"/>
  <c r="AI1897" i="4" a="1"/>
  <c r="AI1897" i="4" s="1"/>
  <c r="AF1897" i="4"/>
  <c r="AF1120" i="4"/>
  <c r="AI1120" i="4" a="1"/>
  <c r="AI1120" i="4" s="1"/>
  <c r="AM1120" i="4" a="1"/>
  <c r="AM1120" i="4" s="1"/>
  <c r="AM201" i="4" a="1"/>
  <c r="AM201" i="4" s="1"/>
  <c r="AF201" i="4"/>
  <c r="AI201" i="4" a="1"/>
  <c r="AI201" i="4" s="1"/>
  <c r="AI1519" i="4" a="1"/>
  <c r="AI1519" i="4" s="1"/>
  <c r="AM1519" i="4" a="1"/>
  <c r="AM1519" i="4" s="1"/>
  <c r="AF1519" i="4"/>
  <c r="AF678" i="4"/>
  <c r="AI678" i="4" a="1"/>
  <c r="AI678" i="4" s="1"/>
  <c r="AM678" i="4" a="1"/>
  <c r="AM678" i="4" s="1"/>
  <c r="AJ1376" i="4" a="1"/>
  <c r="AJ1376" i="4" s="1"/>
  <c r="AN1376" i="4" a="1"/>
  <c r="AN1376" i="4" s="1"/>
  <c r="AI1417" i="4" a="1"/>
  <c r="AI1417" i="4" s="1"/>
  <c r="AM1417" i="4" a="1"/>
  <c r="AM1417" i="4" s="1"/>
  <c r="AF1417" i="4"/>
  <c r="AF1439" i="4"/>
  <c r="AM1439" i="4" a="1"/>
  <c r="AM1439" i="4" s="1"/>
  <c r="AI1439" i="4" a="1"/>
  <c r="AI1439" i="4" s="1"/>
  <c r="AF625" i="4"/>
  <c r="AI625" i="4" a="1"/>
  <c r="AI625" i="4" s="1"/>
  <c r="AM625" i="4" a="1"/>
  <c r="AM625" i="4" s="1"/>
  <c r="AI999" i="4" a="1"/>
  <c r="AI999" i="4" s="1"/>
  <c r="AF999" i="4"/>
  <c r="AM999" i="4" a="1"/>
  <c r="AM999" i="4" s="1"/>
  <c r="AF455" i="4"/>
  <c r="AI455" i="4" a="1"/>
  <c r="AI455" i="4" s="1"/>
  <c r="AM455" i="4" a="1"/>
  <c r="AM455" i="4" s="1"/>
  <c r="AI1531" i="4" a="1"/>
  <c r="AI1531" i="4" s="1"/>
  <c r="AF1531" i="4"/>
  <c r="AM1531" i="4" a="1"/>
  <c r="AM1531" i="4" s="1"/>
  <c r="AI347" i="4" a="1"/>
  <c r="AI347" i="4" s="1"/>
  <c r="AM347" i="4" a="1"/>
  <c r="AM347" i="4" s="1"/>
  <c r="AF347" i="4"/>
  <c r="AI1868" i="4" a="1"/>
  <c r="AI1868" i="4" s="1"/>
  <c r="AF1868" i="4"/>
  <c r="AM1868" i="4" a="1"/>
  <c r="AM1868" i="4" s="1"/>
  <c r="AF1976" i="4"/>
  <c r="AI1976" i="4" a="1"/>
  <c r="AI1976" i="4" s="1"/>
  <c r="AM1976" i="4" a="1"/>
  <c r="AM1976" i="4" s="1"/>
  <c r="AF600" i="4"/>
  <c r="AI600" i="4" a="1"/>
  <c r="AI600" i="4" s="1"/>
  <c r="AM600" i="4" a="1"/>
  <c r="AM600" i="4" s="1"/>
  <c r="AI490" i="4" a="1"/>
  <c r="AI490" i="4" s="1"/>
  <c r="AF490" i="4"/>
  <c r="AM490" i="4" a="1"/>
  <c r="AM490" i="4" s="1"/>
  <c r="AF553" i="4"/>
  <c r="AM553" i="4" a="1"/>
  <c r="AM553" i="4" s="1"/>
  <c r="AI553" i="4" a="1"/>
  <c r="AI553" i="4" s="1"/>
  <c r="AI168" i="4" a="1"/>
  <c r="AI168" i="4" s="1"/>
  <c r="AM168" i="4" a="1"/>
  <c r="AM168" i="4" s="1"/>
  <c r="AF168" i="4"/>
  <c r="AM460" i="4" a="1"/>
  <c r="AM460" i="4" s="1"/>
  <c r="AF460" i="4"/>
  <c r="AI460" i="4" a="1"/>
  <c r="AI460" i="4" s="1"/>
  <c r="AI2631" i="4" a="1"/>
  <c r="AI2631" i="4" s="1"/>
  <c r="AF2631" i="4"/>
  <c r="AM2631" i="4" a="1"/>
  <c r="AM2631" i="4" s="1"/>
  <c r="AI1196" i="4" a="1"/>
  <c r="AI1196" i="4" s="1"/>
  <c r="AM1196" i="4" a="1"/>
  <c r="AM1196" i="4" s="1"/>
  <c r="AF1196" i="4"/>
  <c r="AI1941" i="4" a="1"/>
  <c r="AI1941" i="4" s="1"/>
  <c r="AF1941" i="4"/>
  <c r="AM1941" i="4" a="1"/>
  <c r="AM1941" i="4" s="1"/>
  <c r="AI1862" i="4" a="1"/>
  <c r="AI1862" i="4" s="1"/>
  <c r="AM1862" i="4" a="1"/>
  <c r="AM1862" i="4" s="1"/>
  <c r="AF1862" i="4"/>
  <c r="AI47" i="4" a="1"/>
  <c r="AI47" i="4" s="1"/>
  <c r="AF47" i="4"/>
  <c r="AM47" i="4" a="1"/>
  <c r="AM47" i="4" s="1"/>
  <c r="AN1464" i="4" a="1"/>
  <c r="AN1464" i="4" s="1"/>
  <c r="AJ1464" i="4" a="1"/>
  <c r="AJ1464" i="4" s="1"/>
  <c r="AF170" i="4"/>
  <c r="AM170" i="4" a="1"/>
  <c r="AM170" i="4" s="1"/>
  <c r="AI170" i="4" a="1"/>
  <c r="AI170" i="4" s="1"/>
  <c r="AF2238" i="4"/>
  <c r="AI2238" i="4" a="1"/>
  <c r="AI2238" i="4" s="1"/>
  <c r="AM2238" i="4" a="1"/>
  <c r="AM2238" i="4" s="1"/>
  <c r="AF2119" i="4"/>
  <c r="AI2119" i="4" a="1"/>
  <c r="AI2119" i="4" s="1"/>
  <c r="AM2119" i="4" a="1"/>
  <c r="AM2119" i="4" s="1"/>
  <c r="AI1218" i="4" a="1"/>
  <c r="AI1218" i="4" s="1"/>
  <c r="AM1218" i="4" a="1"/>
  <c r="AM1218" i="4" s="1"/>
  <c r="AF1218" i="4"/>
  <c r="AF1357" i="4"/>
  <c r="AI1357" i="4" a="1"/>
  <c r="AI1357" i="4" s="1"/>
  <c r="AM1357" i="4" a="1"/>
  <c r="AM1357" i="4" s="1"/>
  <c r="AM2737" i="4" a="1"/>
  <c r="AM2737" i="4" s="1"/>
  <c r="AF2737" i="4"/>
  <c r="AI2737" i="4" a="1"/>
  <c r="AI2737" i="4" s="1"/>
  <c r="AM620" i="4" a="1"/>
  <c r="AM620" i="4" s="1"/>
  <c r="AI620" i="4" a="1"/>
  <c r="AI620" i="4" s="1"/>
  <c r="AF620" i="4"/>
  <c r="AI506" i="4" a="1"/>
  <c r="AI506" i="4" s="1"/>
  <c r="AM506" i="4" a="1"/>
  <c r="AM506" i="4" s="1"/>
  <c r="AF506" i="4"/>
  <c r="AF1098" i="4"/>
  <c r="AM1098" i="4" a="1"/>
  <c r="AM1098" i="4" s="1"/>
  <c r="AI1098" i="4" a="1"/>
  <c r="AI1098" i="4" s="1"/>
  <c r="AI265" i="4" a="1"/>
  <c r="AI265" i="4" s="1"/>
  <c r="AF265" i="4"/>
  <c r="AM265" i="4" a="1"/>
  <c r="AM265" i="4" s="1"/>
  <c r="AI200" i="4" a="1"/>
  <c r="AI200" i="4" s="1"/>
  <c r="AM200" i="4" a="1"/>
  <c r="AM200" i="4" s="1"/>
  <c r="AF200" i="4"/>
  <c r="AI893" i="4" a="1"/>
  <c r="AI893" i="4" s="1"/>
  <c r="AM893" i="4" a="1"/>
  <c r="AM893" i="4" s="1"/>
  <c r="AF893" i="4"/>
  <c r="AI1632" i="4" a="1"/>
  <c r="AI1632" i="4" s="1"/>
  <c r="AM1632" i="4" a="1"/>
  <c r="AM1632" i="4" s="1"/>
  <c r="AF1632" i="4"/>
  <c r="AI1064" i="4" a="1"/>
  <c r="AI1064" i="4" s="1"/>
  <c r="AM1064" i="4" a="1"/>
  <c r="AM1064" i="4" s="1"/>
  <c r="AF1064" i="4"/>
  <c r="AI730" i="4" a="1"/>
  <c r="AI730" i="4" s="1"/>
  <c r="AF730" i="4"/>
  <c r="AM730" i="4" a="1"/>
  <c r="AM730" i="4" s="1"/>
  <c r="AI450" i="4" a="1"/>
  <c r="AI450" i="4" s="1"/>
  <c r="AF450" i="4"/>
  <c r="AM450" i="4" a="1"/>
  <c r="AM450" i="4" s="1"/>
  <c r="AI2433" i="4" a="1"/>
  <c r="AI2433" i="4" s="1"/>
  <c r="AF2433" i="4"/>
  <c r="AM2433" i="4" a="1"/>
  <c r="AM2433" i="4" s="1"/>
  <c r="AI55" i="4" a="1"/>
  <c r="AI55" i="4" s="1"/>
  <c r="AM55" i="4" a="1"/>
  <c r="AM55" i="4" s="1"/>
  <c r="AF55" i="4"/>
  <c r="AI198" i="4" a="1"/>
  <c r="AI198" i="4" s="1"/>
  <c r="AM198" i="4" a="1"/>
  <c r="AM198" i="4" s="1"/>
  <c r="AF198" i="4"/>
  <c r="AI167" i="4" a="1"/>
  <c r="AI167" i="4" s="1"/>
  <c r="AM167" i="4" a="1"/>
  <c r="AM167" i="4" s="1"/>
  <c r="AF167" i="4"/>
  <c r="AI2376" i="4" a="1"/>
  <c r="AI2376" i="4" s="1"/>
  <c r="AF2376" i="4"/>
  <c r="AM2376" i="4" a="1"/>
  <c r="AM2376" i="4" s="1"/>
  <c r="AI2634" i="4" a="1"/>
  <c r="AI2634" i="4" s="1"/>
  <c r="AF2634" i="4"/>
  <c r="AM2634" i="4" a="1"/>
  <c r="AM2634" i="4" s="1"/>
  <c r="AI1916" i="4" a="1"/>
  <c r="AI1916" i="4" s="1"/>
  <c r="AM1916" i="4" a="1"/>
  <c r="AM1916" i="4" s="1"/>
  <c r="AF1916" i="4"/>
  <c r="AJ980" i="4" a="1"/>
  <c r="AJ980" i="4" s="1"/>
  <c r="AN980" i="4" a="1"/>
  <c r="AN980" i="4" s="1"/>
  <c r="AJ416" i="4" a="1"/>
  <c r="AJ416" i="4" s="1"/>
  <c r="AN416" i="4" a="1"/>
  <c r="AN416" i="4" s="1"/>
  <c r="AF1688" i="4"/>
  <c r="AI1688" i="4" a="1"/>
  <c r="AI1688" i="4" s="1"/>
  <c r="AM1688" i="4" a="1"/>
  <c r="AM1688" i="4" s="1"/>
  <c r="AI1135" i="4" a="1"/>
  <c r="AI1135" i="4" s="1"/>
  <c r="AM1135" i="4" a="1"/>
  <c r="AM1135" i="4" s="1"/>
  <c r="AF1135" i="4"/>
  <c r="AJ521" i="4" a="1"/>
  <c r="AJ521" i="4" s="1"/>
  <c r="AN521" i="4" a="1"/>
  <c r="AN521" i="4" s="1"/>
  <c r="AF992" i="4"/>
  <c r="AI992" i="4" a="1"/>
  <c r="AI992" i="4" s="1"/>
  <c r="AM992" i="4" a="1"/>
  <c r="AM992" i="4" s="1"/>
  <c r="AI1206" i="4" a="1"/>
  <c r="AI1206" i="4" s="1"/>
  <c r="AF1206" i="4"/>
  <c r="AM1206" i="4" a="1"/>
  <c r="AM1206" i="4" s="1"/>
  <c r="AI1767" i="4" a="1"/>
  <c r="AI1767" i="4" s="1"/>
  <c r="AM1767" i="4" a="1"/>
  <c r="AM1767" i="4" s="1"/>
  <c r="AF1767" i="4"/>
  <c r="AM2835" i="4" a="1"/>
  <c r="AM2835" i="4" s="1"/>
  <c r="AF2835" i="4"/>
  <c r="AI2835" i="4" a="1"/>
  <c r="AI2835" i="4" s="1"/>
  <c r="AI1611" i="4" a="1"/>
  <c r="AI1611" i="4" s="1"/>
  <c r="AM1611" i="4" a="1"/>
  <c r="AM1611" i="4" s="1"/>
  <c r="AF1611" i="4"/>
  <c r="AF613" i="4"/>
  <c r="AM613" i="4" a="1"/>
  <c r="AM613" i="4" s="1"/>
  <c r="AI613" i="4" a="1"/>
  <c r="AI613" i="4" s="1"/>
  <c r="AF188" i="4"/>
  <c r="AI188" i="4" a="1"/>
  <c r="AI188" i="4" s="1"/>
  <c r="AM188" i="4" a="1"/>
  <c r="AM188" i="4" s="1"/>
  <c r="AN2716" i="4" a="1"/>
  <c r="AN2716" i="4" s="1"/>
  <c r="AJ2716" i="4" a="1"/>
  <c r="AJ2716" i="4" s="1"/>
  <c r="AI967" i="4" a="1"/>
  <c r="AI967" i="4" s="1"/>
  <c r="AM967" i="4" a="1"/>
  <c r="AM967" i="4" s="1"/>
  <c r="AF967" i="4"/>
  <c r="AJ428" i="4" a="1"/>
  <c r="AJ428" i="4" s="1"/>
  <c r="AN428" i="4" a="1"/>
  <c r="AN428" i="4" s="1"/>
  <c r="AJ1566" i="4" a="1"/>
  <c r="AJ1566" i="4" s="1"/>
  <c r="AN1566" i="4" a="1"/>
  <c r="AN1566" i="4" s="1"/>
  <c r="AI2288" i="4" a="1"/>
  <c r="AI2288" i="4" s="1"/>
  <c r="AF2288" i="4"/>
  <c r="AM2288" i="4" a="1"/>
  <c r="AM2288" i="4" s="1"/>
  <c r="AF1762" i="4"/>
  <c r="AI1762" i="4" a="1"/>
  <c r="AI1762" i="4" s="1"/>
  <c r="AM1762" i="4" a="1"/>
  <c r="AM1762" i="4" s="1"/>
  <c r="AF841" i="4"/>
  <c r="AM841" i="4" a="1"/>
  <c r="AM841" i="4" s="1"/>
  <c r="AI841" i="4" a="1"/>
  <c r="AI841" i="4" s="1"/>
  <c r="AI1300" i="4" a="1"/>
  <c r="AI1300" i="4" s="1"/>
  <c r="AM1300" i="4" a="1"/>
  <c r="AM1300" i="4" s="1"/>
  <c r="AF1300" i="4"/>
  <c r="AF2666" i="4"/>
  <c r="AI2666" i="4" a="1"/>
  <c r="AI2666" i="4" s="1"/>
  <c r="AM2666" i="4" a="1"/>
  <c r="AM2666" i="4" s="1"/>
  <c r="AF1829" i="4"/>
  <c r="AI1829" i="4" a="1"/>
  <c r="AI1829" i="4" s="1"/>
  <c r="AM1829" i="4" a="1"/>
  <c r="AM1829" i="4" s="1"/>
  <c r="AI2679" i="4" a="1"/>
  <c r="AI2679" i="4" s="1"/>
  <c r="AF2679" i="4"/>
  <c r="AM2679" i="4" a="1"/>
  <c r="AM2679" i="4" s="1"/>
  <c r="AJ608" i="4" a="1"/>
  <c r="AJ608" i="4" s="1"/>
  <c r="AN608" i="4" a="1"/>
  <c r="AN608" i="4" s="1"/>
  <c r="AI2813" i="4" a="1"/>
  <c r="AI2813" i="4" s="1"/>
  <c r="AM2813" i="4" a="1"/>
  <c r="AM2813" i="4" s="1"/>
  <c r="AF2813" i="4"/>
  <c r="AI313" i="4" a="1"/>
  <c r="AI313" i="4" s="1"/>
  <c r="AM313" i="4" a="1"/>
  <c r="AM313" i="4" s="1"/>
  <c r="AF313" i="4"/>
  <c r="AF1345" i="4"/>
  <c r="AI1345" i="4" a="1"/>
  <c r="AI1345" i="4" s="1"/>
  <c r="AM1345" i="4" a="1"/>
  <c r="AM1345" i="4" s="1"/>
  <c r="AM1721" i="4" a="1"/>
  <c r="AM1721" i="4" s="1"/>
  <c r="AF1721" i="4"/>
  <c r="AI1721" i="4" a="1"/>
  <c r="AI1721" i="4" s="1"/>
  <c r="AI511" i="4" a="1"/>
  <c r="AI511" i="4" s="1"/>
  <c r="AM511" i="4" a="1"/>
  <c r="AM511" i="4" s="1"/>
  <c r="AF511" i="4"/>
  <c r="AI2366" i="4" a="1"/>
  <c r="AI2366" i="4" s="1"/>
  <c r="AM2366" i="4" a="1"/>
  <c r="AM2366" i="4" s="1"/>
  <c r="AF2366" i="4"/>
  <c r="AI1201" i="4" a="1"/>
  <c r="AI1201" i="4" s="1"/>
  <c r="AF1201" i="4"/>
  <c r="AM1201" i="4" a="1"/>
  <c r="AM1201" i="4" s="1"/>
  <c r="AI1822" i="4" a="1"/>
  <c r="AI1822" i="4" s="1"/>
  <c r="AF1822" i="4"/>
  <c r="AM1822" i="4" a="1"/>
  <c r="AM1822" i="4" s="1"/>
  <c r="AJ2026" i="4" a="1"/>
  <c r="AJ2026" i="4" s="1"/>
  <c r="AN2026" i="4" a="1"/>
  <c r="AN2026" i="4" s="1"/>
  <c r="AI558" i="4" a="1"/>
  <c r="AI558" i="4" s="1"/>
  <c r="AF558" i="4"/>
  <c r="AM558" i="4" a="1"/>
  <c r="AM558" i="4" s="1"/>
  <c r="AI137" i="4" a="1"/>
  <c r="AI137" i="4" s="1"/>
  <c r="AF137" i="4"/>
  <c r="AM137" i="4" a="1"/>
  <c r="AM137" i="4" s="1"/>
  <c r="AM2826" i="4" a="1"/>
  <c r="AM2826" i="4" s="1"/>
  <c r="AF2826" i="4"/>
  <c r="AI2826" i="4" a="1"/>
  <c r="AI2826" i="4" s="1"/>
  <c r="AI1841" i="4" a="1"/>
  <c r="AI1841" i="4" s="1"/>
  <c r="AM1841" i="4" a="1"/>
  <c r="AM1841" i="4" s="1"/>
  <c r="AF1841" i="4"/>
  <c r="AI940" i="4" a="1"/>
  <c r="AI940" i="4" s="1"/>
  <c r="AM940" i="4" a="1"/>
  <c r="AM940" i="4" s="1"/>
  <c r="AF940" i="4"/>
  <c r="AM1232" i="4" a="1"/>
  <c r="AM1232" i="4" s="1"/>
  <c r="AF1232" i="4"/>
  <c r="AI1232" i="4" a="1"/>
  <c r="AI1232" i="4" s="1"/>
  <c r="AM2029" i="4" a="1"/>
  <c r="AM2029" i="4" s="1"/>
  <c r="AI2029" i="4" a="1"/>
  <c r="AI2029" i="4" s="1"/>
  <c r="AF2029" i="4"/>
  <c r="AI2652" i="4" a="1"/>
  <c r="AI2652" i="4" s="1"/>
  <c r="AM2652" i="4" a="1"/>
  <c r="AM2652" i="4" s="1"/>
  <c r="AF2652" i="4"/>
  <c r="AF279" i="4"/>
  <c r="AI279" i="4" a="1"/>
  <c r="AI279" i="4" s="1"/>
  <c r="AM279" i="4" a="1"/>
  <c r="AM279" i="4" s="1"/>
  <c r="AF1515" i="4"/>
  <c r="AI1515" i="4" a="1"/>
  <c r="AI1515" i="4" s="1"/>
  <c r="AM1515" i="4" a="1"/>
  <c r="AM1515" i="4" s="1"/>
  <c r="AF7" i="4"/>
  <c r="AM7" i="4" a="1"/>
  <c r="AM7" i="4" s="1"/>
  <c r="AI7" i="4" a="1"/>
  <c r="AI7" i="4" s="1"/>
  <c r="AF1701" i="4"/>
  <c r="AM1701" i="4" a="1"/>
  <c r="AM1701" i="4" s="1"/>
  <c r="AI1701" i="4" a="1"/>
  <c r="AI1701" i="4" s="1"/>
  <c r="AN1083" i="4" a="1"/>
  <c r="AN1083" i="4" s="1"/>
  <c r="AJ1083" i="4" a="1"/>
  <c r="AJ1083" i="4" s="1"/>
  <c r="AF752" i="4"/>
  <c r="AI752" i="4" a="1"/>
  <c r="AI752" i="4" s="1"/>
  <c r="AM752" i="4" a="1"/>
  <c r="AM752" i="4" s="1"/>
  <c r="AI1639" i="4" a="1"/>
  <c r="AI1639" i="4" s="1"/>
  <c r="AF1639" i="4"/>
  <c r="AM1639" i="4" a="1"/>
  <c r="AM1639" i="4" s="1"/>
  <c r="AI507" i="4" a="1"/>
  <c r="AI507" i="4" s="1"/>
  <c r="AM507" i="4" a="1"/>
  <c r="AM507" i="4" s="1"/>
  <c r="AF507" i="4"/>
  <c r="AI2580" i="4" a="1"/>
  <c r="AI2580" i="4" s="1"/>
  <c r="AM2580" i="4" a="1"/>
  <c r="AM2580" i="4" s="1"/>
  <c r="AF2580" i="4"/>
  <c r="AF663" i="4"/>
  <c r="AI663" i="4" a="1"/>
  <c r="AI663" i="4" s="1"/>
  <c r="AM663" i="4" a="1"/>
  <c r="AM663" i="4" s="1"/>
  <c r="AI910" i="4" a="1"/>
  <c r="AI910" i="4" s="1"/>
  <c r="AF910" i="4"/>
  <c r="AM910" i="4" a="1"/>
  <c r="AM910" i="4" s="1"/>
  <c r="AI190" i="4" a="1"/>
  <c r="AI190" i="4" s="1"/>
  <c r="AM190" i="4" a="1"/>
  <c r="AM190" i="4" s="1"/>
  <c r="AF190" i="4"/>
  <c r="AJ732" i="4" a="1"/>
  <c r="AJ732" i="4" s="1"/>
  <c r="AN732" i="4" a="1"/>
  <c r="AN732" i="4" s="1"/>
  <c r="AI2070" i="4" a="1"/>
  <c r="AI2070" i="4" s="1"/>
  <c r="AF2070" i="4"/>
  <c r="AM2070" i="4" a="1"/>
  <c r="AM2070" i="4" s="1"/>
  <c r="AF1222" i="4"/>
  <c r="AI1222" i="4" a="1"/>
  <c r="AI1222" i="4" s="1"/>
  <c r="AM1222" i="4" a="1"/>
  <c r="AM1222" i="4" s="1"/>
  <c r="AI1517" i="4" a="1"/>
  <c r="AI1517" i="4" s="1"/>
  <c r="AM1517" i="4" a="1"/>
  <c r="AM1517" i="4" s="1"/>
  <c r="AF1517" i="4"/>
  <c r="AI681" i="4" a="1"/>
  <c r="AI681" i="4" s="1"/>
  <c r="AF681" i="4"/>
  <c r="AM681" i="4" a="1"/>
  <c r="AM681" i="4" s="1"/>
  <c r="AF1038" i="4"/>
  <c r="AI1038" i="4" a="1"/>
  <c r="AI1038" i="4" s="1"/>
  <c r="AM1038" i="4" a="1"/>
  <c r="AM1038" i="4" s="1"/>
  <c r="AI2372" i="4" a="1"/>
  <c r="AI2372" i="4" s="1"/>
  <c r="AF2372" i="4"/>
  <c r="AM2372" i="4" a="1"/>
  <c r="AM2372" i="4" s="1"/>
  <c r="AF1790" i="4"/>
  <c r="AI1790" i="4" a="1"/>
  <c r="AI1790" i="4" s="1"/>
  <c r="AM1790" i="4" a="1"/>
  <c r="AM1790" i="4" s="1"/>
  <c r="AI2612" i="4" a="1"/>
  <c r="AI2612" i="4" s="1"/>
  <c r="AM2612" i="4" a="1"/>
  <c r="AM2612" i="4" s="1"/>
  <c r="AF2612" i="4"/>
  <c r="AM1676" i="4" a="1"/>
  <c r="AM1676" i="4" s="1"/>
  <c r="AF1676" i="4"/>
  <c r="AI1676" i="4" a="1"/>
  <c r="AI1676" i="4" s="1"/>
  <c r="AJ1831" i="4" a="1"/>
  <c r="AJ1831" i="4" s="1"/>
  <c r="AN1831" i="4" a="1"/>
  <c r="AN1831" i="4" s="1"/>
  <c r="AI1254" i="4" a="1"/>
  <c r="AI1254" i="4" s="1"/>
  <c r="AM1254" i="4" a="1"/>
  <c r="AM1254" i="4" s="1"/>
  <c r="AF1254" i="4"/>
  <c r="AI415" i="4" a="1"/>
  <c r="AI415" i="4" s="1"/>
  <c r="AM415" i="4" a="1"/>
  <c r="AM415" i="4" s="1"/>
  <c r="AF415" i="4"/>
  <c r="AF566" i="4"/>
  <c r="AI566" i="4" a="1"/>
  <c r="AI566" i="4" s="1"/>
  <c r="AM566" i="4" a="1"/>
  <c r="AM566" i="4" s="1"/>
  <c r="AI8" i="4" a="1"/>
  <c r="AI8" i="4" s="1"/>
  <c r="AM8" i="4" a="1"/>
  <c r="AM8" i="4" s="1"/>
  <c r="AF8" i="4"/>
  <c r="AI1628" i="4" a="1"/>
  <c r="AI1628" i="4" s="1"/>
  <c r="AM1628" i="4" a="1"/>
  <c r="AM1628" i="4" s="1"/>
  <c r="AF1628" i="4"/>
  <c r="AJ1422" i="4" a="1"/>
  <c r="AJ1422" i="4" s="1"/>
  <c r="AF1121" i="4"/>
  <c r="AM1121" i="4" a="1"/>
  <c r="AM1121" i="4" s="1"/>
  <c r="AI1121" i="4" a="1"/>
  <c r="AI1121" i="4" s="1"/>
  <c r="AJ2132" i="4" a="1"/>
  <c r="AJ2132" i="4" s="1"/>
  <c r="AN2132" i="4" a="1"/>
  <c r="AN2132" i="4" s="1"/>
  <c r="AI2834" i="4" a="1"/>
  <c r="AI2834" i="4" s="1"/>
  <c r="AF2834" i="4"/>
  <c r="AM2834" i="4" a="1"/>
  <c r="AM2834" i="4" s="1"/>
  <c r="AI2283" i="4" a="1"/>
  <c r="AI2283" i="4" s="1"/>
  <c r="AM2283" i="4" a="1"/>
  <c r="AM2283" i="4" s="1"/>
  <c r="AF2283" i="4"/>
  <c r="AF673" i="4"/>
  <c r="AI673" i="4" a="1"/>
  <c r="AI673" i="4" s="1"/>
  <c r="AM673" i="4" a="1"/>
  <c r="AM673" i="4" s="1"/>
  <c r="AF1692" i="4"/>
  <c r="AI1692" i="4" a="1"/>
  <c r="AI1692" i="4" s="1"/>
  <c r="AM1692" i="4" a="1"/>
  <c r="AM1692" i="4" s="1"/>
  <c r="AF626" i="4"/>
  <c r="AI626" i="4" a="1"/>
  <c r="AI626" i="4" s="1"/>
  <c r="AM626" i="4" a="1"/>
  <c r="AM626" i="4" s="1"/>
  <c r="AJ184" i="4" a="1"/>
  <c r="AJ184" i="4" s="1"/>
  <c r="AN184" i="4" a="1"/>
  <c r="AN184" i="4" s="1"/>
  <c r="AI2498" i="4" a="1"/>
  <c r="AI2498" i="4" s="1"/>
  <c r="AM2498" i="4" a="1"/>
  <c r="AM2498" i="4" s="1"/>
  <c r="AF2498" i="4"/>
  <c r="AJ1314" i="4" a="1"/>
  <c r="AJ1314" i="4" s="1"/>
  <c r="AN1314" i="4" a="1"/>
  <c r="AN1314" i="4" s="1"/>
  <c r="AI1388" i="4" a="1"/>
  <c r="AI1388" i="4" s="1"/>
  <c r="AF1388" i="4"/>
  <c r="AM1388" i="4" a="1"/>
  <c r="AM1388" i="4" s="1"/>
  <c r="AI1872" i="4" a="1"/>
  <c r="AI1872" i="4" s="1"/>
  <c r="AM1872" i="4" a="1"/>
  <c r="AM1872" i="4" s="1"/>
  <c r="AF1872" i="4"/>
  <c r="AI2715" i="4" a="1"/>
  <c r="AI2715" i="4" s="1"/>
  <c r="AM2715" i="4" a="1"/>
  <c r="AM2715" i="4" s="1"/>
  <c r="AF2715" i="4"/>
  <c r="AF17" i="4"/>
  <c r="AI17" i="4" a="1"/>
  <c r="AI17" i="4" s="1"/>
  <c r="AM17" i="4" a="1"/>
  <c r="AM17" i="4" s="1"/>
  <c r="AF1590" i="4"/>
  <c r="AI1590" i="4" a="1"/>
  <c r="AI1590" i="4" s="1"/>
  <c r="AM1590" i="4" a="1"/>
  <c r="AM1590" i="4" s="1"/>
  <c r="AI1574" i="4" a="1"/>
  <c r="AI1574" i="4" s="1"/>
  <c r="AM1574" i="4" a="1"/>
  <c r="AM1574" i="4" s="1"/>
  <c r="AF1574" i="4"/>
  <c r="AI504" i="4" a="1"/>
  <c r="AI504" i="4" s="1"/>
  <c r="AF504" i="4"/>
  <c r="AM504" i="4" a="1"/>
  <c r="AM504" i="4" s="1"/>
  <c r="AF131" i="4"/>
  <c r="AM131" i="4" a="1"/>
  <c r="AM131" i="4" s="1"/>
  <c r="AI131" i="4" a="1"/>
  <c r="AI131" i="4" s="1"/>
  <c r="AF1926" i="4"/>
  <c r="AM1926" i="4" a="1"/>
  <c r="AM1926" i="4" s="1"/>
  <c r="AI1926" i="4" a="1"/>
  <c r="AI1926" i="4" s="1"/>
  <c r="AI2430" i="4" a="1"/>
  <c r="AI2430" i="4" s="1"/>
  <c r="AF2430" i="4"/>
  <c r="AM2430" i="4" a="1"/>
  <c r="AM2430" i="4" s="1"/>
  <c r="AM1904" i="4" a="1"/>
  <c r="AM1904" i="4" s="1"/>
  <c r="AF1904" i="4"/>
  <c r="AI1904" i="4" a="1"/>
  <c r="AI1904" i="4" s="1"/>
  <c r="AI217" i="4" a="1"/>
  <c r="AI217" i="4" s="1"/>
  <c r="AM217" i="4" a="1"/>
  <c r="AM217" i="4" s="1"/>
  <c r="AF217" i="4"/>
  <c r="AI48" i="4" a="1"/>
  <c r="AI48" i="4" s="1"/>
  <c r="AF48" i="4"/>
  <c r="AM48" i="4" a="1"/>
  <c r="AM48" i="4" s="1"/>
  <c r="AJ1012" i="4" a="1"/>
  <c r="AJ1012" i="4" s="1"/>
  <c r="AN1012" i="4" a="1"/>
  <c r="AN1012" i="4" s="1"/>
  <c r="AI1065" i="4" a="1"/>
  <c r="AI1065" i="4" s="1"/>
  <c r="AM1065" i="4" a="1"/>
  <c r="AM1065" i="4" s="1"/>
  <c r="AF1065" i="4"/>
  <c r="AF467" i="4"/>
  <c r="AM467" i="4" a="1"/>
  <c r="AM467" i="4" s="1"/>
  <c r="AI467" i="4" a="1"/>
  <c r="AI467" i="4" s="1"/>
  <c r="AM454" i="4" a="1"/>
  <c r="AM454" i="4" s="1"/>
  <c r="AF454" i="4"/>
  <c r="AI454" i="4" a="1"/>
  <c r="AI454" i="4" s="1"/>
  <c r="AI456" i="4" a="1"/>
  <c r="AI456" i="4" s="1"/>
  <c r="AF456" i="4"/>
  <c r="AM456" i="4" a="1"/>
  <c r="AM456" i="4" s="1"/>
  <c r="AI2555" i="4" a="1"/>
  <c r="AI2555" i="4" s="1"/>
  <c r="AF2555" i="4"/>
  <c r="AM2555" i="4" a="1"/>
  <c r="AM2555" i="4" s="1"/>
  <c r="AI2015" i="4" a="1"/>
  <c r="AI2015" i="4" s="1"/>
  <c r="AM2015" i="4" a="1"/>
  <c r="AM2015" i="4" s="1"/>
  <c r="AF2015" i="4"/>
  <c r="AF2724" i="4"/>
  <c r="AI2724" i="4" a="1"/>
  <c r="AI2724" i="4" s="1"/>
  <c r="AM2724" i="4" a="1"/>
  <c r="AM2724" i="4" s="1"/>
  <c r="AI1723" i="4" a="1"/>
  <c r="AI1723" i="4" s="1"/>
  <c r="AM1723" i="4" a="1"/>
  <c r="AM1723" i="4" s="1"/>
  <c r="AF1723" i="4"/>
  <c r="AM110" i="4" a="1"/>
  <c r="AM110" i="4" s="1"/>
  <c r="AF110" i="4"/>
  <c r="AI110" i="4" a="1"/>
  <c r="AI110" i="4" s="1"/>
  <c r="AI2698" i="4" a="1"/>
  <c r="AI2698" i="4" s="1"/>
  <c r="AF2698" i="4"/>
  <c r="AM2698" i="4" a="1"/>
  <c r="AM2698" i="4" s="1"/>
  <c r="AI1420" i="4" a="1"/>
  <c r="AI1420" i="4" s="1"/>
  <c r="AF1420" i="4"/>
  <c r="AM1420" i="4" a="1"/>
  <c r="AM1420" i="4" s="1"/>
  <c r="AF177" i="4"/>
  <c r="AM177" i="4" a="1"/>
  <c r="AM177" i="4" s="1"/>
  <c r="AI177" i="4" a="1"/>
  <c r="AI177" i="4" s="1"/>
  <c r="AI2423" i="4" a="1"/>
  <c r="AI2423" i="4" s="1"/>
  <c r="AF2423" i="4"/>
  <c r="AM2423" i="4" a="1"/>
  <c r="AM2423" i="4" s="1"/>
  <c r="AF2038" i="4"/>
  <c r="AM2038" i="4" a="1"/>
  <c r="AM2038" i="4" s="1"/>
  <c r="AI2038" i="4" a="1"/>
  <c r="AI2038" i="4" s="1"/>
  <c r="AI2827" i="4" a="1"/>
  <c r="AI2827" i="4" s="1"/>
  <c r="AM2827" i="4" a="1"/>
  <c r="AM2827" i="4" s="1"/>
  <c r="AF2827" i="4"/>
  <c r="AJ1068" i="4" a="1"/>
  <c r="AJ1068" i="4" s="1"/>
  <c r="AN1068" i="4" a="1"/>
  <c r="AN1068" i="4" s="1"/>
  <c r="AJ476" i="4" a="1"/>
  <c r="AJ476" i="4" s="1"/>
  <c r="AN476" i="4" a="1"/>
  <c r="AN476" i="4" s="1"/>
  <c r="AI515" i="4" a="1"/>
  <c r="AI515" i="4" s="1"/>
  <c r="AM515" i="4" a="1"/>
  <c r="AM515" i="4" s="1"/>
  <c r="AF515" i="4"/>
  <c r="AI2831" i="4" a="1"/>
  <c r="AI2831" i="4" s="1"/>
  <c r="AF2831" i="4"/>
  <c r="AM2831" i="4" a="1"/>
  <c r="AM2831" i="4" s="1"/>
  <c r="AI2795" i="4" a="1"/>
  <c r="AI2795" i="4" s="1"/>
  <c r="AM2795" i="4" a="1"/>
  <c r="AM2795" i="4" s="1"/>
  <c r="AF2795" i="4"/>
  <c r="AM2017" i="4" a="1"/>
  <c r="AM2017" i="4" s="1"/>
  <c r="AI2017" i="4" a="1"/>
  <c r="AI2017" i="4" s="1"/>
  <c r="AF2017" i="4"/>
  <c r="AF1490" i="4"/>
  <c r="AM1490" i="4" a="1"/>
  <c r="AM1490" i="4" s="1"/>
  <c r="AI1490" i="4" a="1"/>
  <c r="AI1490" i="4" s="1"/>
  <c r="AF1640" i="4"/>
  <c r="AM1640" i="4" a="1"/>
  <c r="AM1640" i="4" s="1"/>
  <c r="AI1640" i="4" a="1"/>
  <c r="AI1640" i="4" s="1"/>
  <c r="AF550" i="4"/>
  <c r="AI550" i="4" a="1"/>
  <c r="AI550" i="4" s="1"/>
  <c r="AM550" i="4" a="1"/>
  <c r="AM550" i="4" s="1"/>
  <c r="AF2782" i="4"/>
  <c r="AI2782" i="4" a="1"/>
  <c r="AI2782" i="4" s="1"/>
  <c r="AM2782" i="4" a="1"/>
  <c r="AM2782" i="4" s="1"/>
  <c r="AJ1770" i="4" a="1"/>
  <c r="AJ1770" i="4" s="1"/>
  <c r="AN1770" i="4" a="1"/>
  <c r="AN1770" i="4" s="1"/>
  <c r="AF1362" i="4"/>
  <c r="AM1362" i="4" a="1"/>
  <c r="AM1362" i="4" s="1"/>
  <c r="AI1362" i="4" a="1"/>
  <c r="AI1362" i="4" s="1"/>
  <c r="AF1616" i="4"/>
  <c r="AI1616" i="4" a="1"/>
  <c r="AI1616" i="4" s="1"/>
  <c r="AM1616" i="4" a="1"/>
  <c r="AM1616" i="4" s="1"/>
  <c r="AN1132" i="4" a="1"/>
  <c r="AN1132" i="4" s="1"/>
  <c r="AJ1132" i="4" a="1"/>
  <c r="AJ1132" i="4" s="1"/>
  <c r="AF728" i="4"/>
  <c r="AM728" i="4" a="1"/>
  <c r="AM728" i="4" s="1"/>
  <c r="AI728" i="4" a="1"/>
  <c r="AI728" i="4" s="1"/>
  <c r="AJ1235" i="4" a="1"/>
  <c r="AJ1235" i="4" s="1"/>
  <c r="AN1235" i="4" a="1"/>
  <c r="AN1235" i="4" s="1"/>
  <c r="AI1765" i="4" a="1"/>
  <c r="AI1765" i="4" s="1"/>
  <c r="AM1765" i="4" a="1"/>
  <c r="AM1765" i="4" s="1"/>
  <c r="AF1765" i="4"/>
  <c r="AJ1736" i="4" a="1"/>
  <c r="AJ1736" i="4" s="1"/>
  <c r="AI1710" i="4" a="1"/>
  <c r="AI1710" i="4" s="1"/>
  <c r="AF1710" i="4"/>
  <c r="AM1710" i="4" a="1"/>
  <c r="AM1710" i="4" s="1"/>
  <c r="AF318" i="4"/>
  <c r="AM318" i="4" a="1"/>
  <c r="AM318" i="4" s="1"/>
  <c r="AI318" i="4" a="1"/>
  <c r="AI318" i="4" s="1"/>
  <c r="AI1887" i="4" a="1"/>
  <c r="AI1887" i="4" s="1"/>
  <c r="AF1887" i="4"/>
  <c r="AM1887" i="4" a="1"/>
  <c r="AM1887" i="4" s="1"/>
  <c r="AI2096" i="4" a="1"/>
  <c r="AI2096" i="4" s="1"/>
  <c r="AM2096" i="4" a="1"/>
  <c r="AM2096" i="4" s="1"/>
  <c r="AF2096" i="4"/>
  <c r="AI2058" i="4" a="1"/>
  <c r="AI2058" i="4" s="1"/>
  <c r="AF2058" i="4"/>
  <c r="AM2058" i="4" a="1"/>
  <c r="AM2058" i="4" s="1"/>
  <c r="AN1712" i="4" a="1"/>
  <c r="AN1712" i="4" s="1"/>
  <c r="AJ1712" i="4" a="1"/>
  <c r="AJ1712" i="4" s="1"/>
  <c r="AI1775" i="4" a="1"/>
  <c r="AI1775" i="4" s="1"/>
  <c r="AM1775" i="4" a="1"/>
  <c r="AM1775" i="4" s="1"/>
  <c r="AF1775" i="4"/>
  <c r="AI1325" i="4" a="1"/>
  <c r="AI1325" i="4" s="1"/>
  <c r="AF1325" i="4"/>
  <c r="AM1325" i="4" a="1"/>
  <c r="AM1325" i="4" s="1"/>
  <c r="AI1832" i="4" a="1"/>
  <c r="AI1832" i="4" s="1"/>
  <c r="AF1832" i="4"/>
  <c r="AM1832" i="4" a="1"/>
  <c r="AM1832" i="4" s="1"/>
  <c r="AI1272" i="4" a="1"/>
  <c r="AI1272" i="4" s="1"/>
  <c r="AF1272" i="4"/>
  <c r="AM1272" i="4" a="1"/>
  <c r="AM1272" i="4" s="1"/>
  <c r="AF1579" i="4"/>
  <c r="AI1579" i="4" a="1"/>
  <c r="AI1579" i="4" s="1"/>
  <c r="AM1579" i="4" a="1"/>
  <c r="AM1579" i="4" s="1"/>
  <c r="AJ466" i="4" a="1"/>
  <c r="AJ466" i="4" s="1"/>
  <c r="AN466" i="4" a="1"/>
  <c r="AN466" i="4" s="1"/>
  <c r="AF1080" i="4"/>
  <c r="AI1080" i="4" a="1"/>
  <c r="AI1080" i="4" s="1"/>
  <c r="AM1080" i="4" a="1"/>
  <c r="AM1080" i="4" s="1"/>
  <c r="AF658" i="4"/>
  <c r="AI658" i="4" a="1"/>
  <c r="AI658" i="4" s="1"/>
  <c r="AM658" i="4" a="1"/>
  <c r="AM658" i="4" s="1"/>
  <c r="AI723" i="4" a="1"/>
  <c r="AI723" i="4" s="1"/>
  <c r="AM723" i="4" a="1"/>
  <c r="AM723" i="4" s="1"/>
  <c r="AF723" i="4"/>
  <c r="AI2063" i="4" a="1"/>
  <c r="AI2063" i="4" s="1"/>
  <c r="AF2063" i="4"/>
  <c r="AM2063" i="4" a="1"/>
  <c r="AM2063" i="4" s="1"/>
  <c r="AI2564" i="4" a="1"/>
  <c r="AI2564" i="4" s="1"/>
  <c r="AM2564" i="4" a="1"/>
  <c r="AM2564" i="4" s="1"/>
  <c r="AF2564" i="4"/>
  <c r="AF1238" i="4"/>
  <c r="AI1238" i="4" a="1"/>
  <c r="AI1238" i="4" s="1"/>
  <c r="AM1238" i="4" a="1"/>
  <c r="AM1238" i="4" s="1"/>
  <c r="AN1252" i="4" a="1"/>
  <c r="AN1252" i="4" s="1"/>
  <c r="AJ1252" i="4" a="1"/>
  <c r="AJ1252" i="4" s="1"/>
  <c r="AI1848" i="4" a="1"/>
  <c r="AI1848" i="4" s="1"/>
  <c r="AF1848" i="4"/>
  <c r="AM1848" i="4" a="1"/>
  <c r="AM1848" i="4" s="1"/>
  <c r="AF1939" i="4"/>
  <c r="AM1939" i="4" a="1"/>
  <c r="AM1939" i="4" s="1"/>
  <c r="AI1939" i="4" a="1"/>
  <c r="AI1939" i="4" s="1"/>
  <c r="AF2505" i="4"/>
  <c r="AI2505" i="4" a="1"/>
  <c r="AI2505" i="4" s="1"/>
  <c r="AM2505" i="4" a="1"/>
  <c r="AM2505" i="4" s="1"/>
  <c r="AI2169" i="4" a="1"/>
  <c r="AI2169" i="4" s="1"/>
  <c r="AF2169" i="4"/>
  <c r="AM2169" i="4" a="1"/>
  <c r="AM2169" i="4" s="1"/>
  <c r="AN1763" i="4" a="1"/>
  <c r="AN1763" i="4" s="1"/>
  <c r="AJ1763" i="4" a="1"/>
  <c r="AJ1763" i="4" s="1"/>
  <c r="AF320" i="4"/>
  <c r="AM320" i="4" a="1"/>
  <c r="AM320" i="4" s="1"/>
  <c r="AI320" i="4" a="1"/>
  <c r="AI320" i="4" s="1"/>
  <c r="AN911" i="4" a="1"/>
  <c r="AN911" i="4" s="1"/>
  <c r="AJ911" i="4" a="1"/>
  <c r="AJ911" i="4" s="1"/>
  <c r="AJ1910" i="4" a="1"/>
  <c r="AJ1910" i="4" s="1"/>
  <c r="AN1910" i="4" a="1"/>
  <c r="AN1910" i="4" s="1"/>
  <c r="AI1035" i="4" a="1"/>
  <c r="AI1035" i="4" s="1"/>
  <c r="AM1035" i="4" a="1"/>
  <c r="AM1035" i="4" s="1"/>
  <c r="AF1035" i="4"/>
  <c r="AI1062" i="4" a="1"/>
  <c r="AI1062" i="4" s="1"/>
  <c r="AF1062" i="4"/>
  <c r="AM1062" i="4" a="1"/>
  <c r="AM1062" i="4" s="1"/>
  <c r="AI1096" i="4" a="1"/>
  <c r="AI1096" i="4" s="1"/>
  <c r="AF1096" i="4"/>
  <c r="AM1096" i="4" a="1"/>
  <c r="AM1096" i="4" s="1"/>
  <c r="AI757" i="4" a="1"/>
  <c r="AI757" i="4" s="1"/>
  <c r="AF757" i="4"/>
  <c r="AM757" i="4" a="1"/>
  <c r="AM757" i="4" s="1"/>
  <c r="AI640" i="4" a="1"/>
  <c r="AI640" i="4" s="1"/>
  <c r="AM640" i="4" a="1"/>
  <c r="AM640" i="4" s="1"/>
  <c r="AF640" i="4"/>
  <c r="AJ2016" i="4" a="1"/>
  <c r="AJ2016" i="4" s="1"/>
  <c r="AN2016" i="4" a="1"/>
  <c r="AN2016" i="4" s="1"/>
  <c r="AJ2005" i="4" a="1"/>
  <c r="AJ2005" i="4" s="1"/>
  <c r="AN2005" i="4" a="1"/>
  <c r="AN2005" i="4" s="1"/>
  <c r="AJ2833" i="4" a="1"/>
  <c r="AJ2833" i="4" s="1"/>
  <c r="AN2833" i="4" a="1"/>
  <c r="AN2833" i="4" s="1"/>
  <c r="AJ295" i="4" a="1"/>
  <c r="AJ295" i="4" s="1"/>
  <c r="AN295" i="4" a="1"/>
  <c r="AN295" i="4" s="1"/>
  <c r="AN1281" i="4" a="1"/>
  <c r="AN1281" i="4" s="1"/>
  <c r="AJ1281" i="4" a="1"/>
  <c r="AJ1281" i="4" s="1"/>
  <c r="AJ1475" i="4" a="1"/>
  <c r="AJ1475" i="4" s="1"/>
  <c r="AN1475" i="4" a="1"/>
  <c r="AN1475" i="4" s="1"/>
  <c r="AJ443" i="4" a="1"/>
  <c r="AJ443" i="4" s="1"/>
  <c r="AN443" i="4" a="1"/>
  <c r="AN443" i="4" s="1"/>
  <c r="AF2203" i="4"/>
  <c r="AI2203" i="4" a="1"/>
  <c r="AI2203" i="4" s="1"/>
  <c r="AM2203" i="4" a="1"/>
  <c r="AM2203" i="4" s="1"/>
  <c r="AJ2797" i="4" a="1"/>
  <c r="AJ2797" i="4" s="1"/>
  <c r="AN2797" i="4" a="1"/>
  <c r="AN2797" i="4" s="1"/>
  <c r="AJ1902" i="4" a="1"/>
  <c r="AJ1902" i="4" s="1"/>
  <c r="AN1902" i="4" a="1"/>
  <c r="AN1902" i="4" s="1"/>
  <c r="AJ1854" i="4" a="1"/>
  <c r="AJ1854" i="4" s="1"/>
  <c r="AN1854" i="4" a="1"/>
  <c r="AN1854" i="4" s="1"/>
  <c r="AN1041" i="4" a="1"/>
  <c r="AN1041" i="4" s="1"/>
  <c r="AJ1041" i="4" a="1"/>
  <c r="AJ1041" i="4" s="1"/>
  <c r="AF1077" i="4"/>
  <c r="AM1077" i="4" a="1"/>
  <c r="AM1077" i="4" s="1"/>
  <c r="AI1077" i="4" a="1"/>
  <c r="AI1077" i="4" s="1"/>
  <c r="AJ2055" i="4" a="1"/>
  <c r="AJ2055" i="4" s="1"/>
  <c r="AN2055" i="4" a="1"/>
  <c r="AN2055" i="4" s="1"/>
  <c r="AJ2136" i="4" a="1"/>
  <c r="AJ2136" i="4" s="1"/>
  <c r="AN2136" i="4" a="1"/>
  <c r="AN2136" i="4" s="1"/>
  <c r="AJ2589" i="4" a="1"/>
  <c r="AJ2589" i="4" s="1"/>
  <c r="AN2589" i="4" a="1"/>
  <c r="AN2589" i="4" s="1"/>
  <c r="AJ2250" i="4" a="1"/>
  <c r="AJ2250" i="4" s="1"/>
  <c r="AN2250" i="4" a="1"/>
  <c r="AN2250" i="4" s="1"/>
  <c r="AF2199" i="4"/>
  <c r="AI2199" i="4" a="1"/>
  <c r="AI2199" i="4" s="1"/>
  <c r="AM2199" i="4" a="1"/>
  <c r="AM2199" i="4" s="1"/>
  <c r="AJ2223" i="4" a="1"/>
  <c r="AJ2223" i="4" s="1"/>
  <c r="AN2223" i="4" a="1"/>
  <c r="AN2223" i="4" s="1"/>
  <c r="AJ1171" i="4" a="1"/>
  <c r="AJ1171" i="4" s="1"/>
  <c r="AN1171" i="4" a="1"/>
  <c r="AN1171" i="4" s="1"/>
  <c r="AJ1212" i="4" a="1"/>
  <c r="AJ1212" i="4" s="1"/>
  <c r="AN1212" i="4" a="1"/>
  <c r="AN1212" i="4" s="1"/>
  <c r="AJ838" i="4" a="1"/>
  <c r="AJ838" i="4" s="1"/>
  <c r="AN838" i="4" a="1"/>
  <c r="AN838" i="4" s="1"/>
  <c r="AJ823" i="4" a="1"/>
  <c r="AJ823" i="4" s="1"/>
  <c r="AN823" i="4" a="1"/>
  <c r="AN823" i="4" s="1"/>
  <c r="AI242" i="4" a="1"/>
  <c r="AI242" i="4" s="1"/>
  <c r="AM242" i="4" a="1"/>
  <c r="AM242" i="4" s="1"/>
  <c r="AF242" i="4"/>
  <c r="AF710" i="4"/>
  <c r="AI710" i="4" a="1"/>
  <c r="AI710" i="4" s="1"/>
  <c r="AM710" i="4" a="1"/>
  <c r="AM710" i="4" s="1"/>
  <c r="AF1292" i="4"/>
  <c r="AI1292" i="4" a="1"/>
  <c r="AI1292" i="4" s="1"/>
  <c r="AM1292" i="4" a="1"/>
  <c r="AM1292" i="4" s="1"/>
  <c r="AF1510" i="4"/>
  <c r="AI1510" i="4" a="1"/>
  <c r="AI1510" i="4" s="1"/>
  <c r="AM1510" i="4" a="1"/>
  <c r="AM1510" i="4" s="1"/>
  <c r="AJ404" i="4" a="1"/>
  <c r="AJ404" i="4" s="1"/>
  <c r="AN404" i="4" a="1"/>
  <c r="AN404" i="4" s="1"/>
  <c r="AJ1565" i="4" a="1"/>
  <c r="AJ1565" i="4" s="1"/>
  <c r="AN1565" i="4" a="1"/>
  <c r="AN1565" i="4" s="1"/>
  <c r="AJ979" i="4" a="1"/>
  <c r="AJ979" i="4" s="1"/>
  <c r="AN979" i="4" a="1"/>
  <c r="AN979" i="4" s="1"/>
  <c r="AJ394" i="4" a="1"/>
  <c r="AJ394" i="4" s="1"/>
  <c r="AN394" i="4" a="1"/>
  <c r="AN394" i="4" s="1"/>
  <c r="AF49" i="4"/>
  <c r="AI49" i="4" a="1"/>
  <c r="AI49" i="4" s="1"/>
  <c r="AM49" i="4" a="1"/>
  <c r="AM49" i="4" s="1"/>
  <c r="AJ1431" i="4" a="1"/>
  <c r="AJ1431" i="4" s="1"/>
  <c r="AN1431" i="4" a="1"/>
  <c r="AN1431" i="4" s="1"/>
  <c r="AJ540" i="4" a="1"/>
  <c r="AJ540" i="4" s="1"/>
  <c r="AN540" i="4" a="1"/>
  <c r="AN540" i="4" s="1"/>
  <c r="AJ2644" i="4" a="1"/>
  <c r="AJ2644" i="4" s="1"/>
  <c r="AN2644" i="4" a="1"/>
  <c r="AN2644" i="4" s="1"/>
  <c r="AJ213" i="4" a="1"/>
  <c r="AJ213" i="4" s="1"/>
  <c r="AN213" i="4" a="1"/>
  <c r="AN213" i="4" s="1"/>
  <c r="AJ824" i="4" a="1"/>
  <c r="AJ824" i="4" s="1"/>
  <c r="AN824" i="4" a="1"/>
  <c r="AN824" i="4" s="1"/>
  <c r="AF2845" i="4"/>
  <c r="AI2845" i="4" a="1"/>
  <c r="AI2845" i="4" s="1"/>
  <c r="AM2845" i="4" a="1"/>
  <c r="AM2845" i="4" s="1"/>
  <c r="AJ2438" i="4" a="1"/>
  <c r="AJ2438" i="4" s="1"/>
  <c r="AN2438" i="4" a="1"/>
  <c r="AN2438" i="4" s="1"/>
  <c r="AJ2112" i="4" a="1"/>
  <c r="AJ2112" i="4" s="1"/>
  <c r="AN2112" i="4" a="1"/>
  <c r="AN2112" i="4" s="1"/>
  <c r="AJ2373" i="4" a="1"/>
  <c r="AJ2373" i="4" s="1"/>
  <c r="AN2373" i="4" a="1"/>
  <c r="AN2373" i="4" s="1"/>
  <c r="AJ2480" i="4" a="1"/>
  <c r="AJ2480" i="4" s="1"/>
  <c r="AN2480" i="4" a="1"/>
  <c r="AN2480" i="4" s="1"/>
  <c r="AJ2451" i="4" a="1"/>
  <c r="AJ2451" i="4" s="1"/>
  <c r="AN2451" i="4" a="1"/>
  <c r="AN2451" i="4" s="1"/>
  <c r="AJ2087" i="4" a="1"/>
  <c r="AJ2087" i="4" s="1"/>
  <c r="AN2087" i="4" a="1"/>
  <c r="AN2087" i="4" s="1"/>
  <c r="AJ2198" i="4" a="1"/>
  <c r="AJ2198" i="4" s="1"/>
  <c r="AN2198" i="4" a="1"/>
  <c r="AN2198" i="4" s="1"/>
  <c r="AN2588" i="4" a="1"/>
  <c r="AN2588" i="4" s="1"/>
  <c r="AJ2588" i="4" a="1"/>
  <c r="AJ2588" i="4" s="1"/>
  <c r="AJ2519" i="4" a="1"/>
  <c r="AJ2519" i="4" s="1"/>
  <c r="AN2519" i="4" a="1"/>
  <c r="AN2519" i="4" s="1"/>
  <c r="AF831" i="4"/>
  <c r="AI831" i="4" a="1"/>
  <c r="AI831" i="4" s="1"/>
  <c r="AM831" i="4" a="1"/>
  <c r="AM831" i="4" s="1"/>
  <c r="AJ2672" i="4" a="1"/>
  <c r="AJ2672" i="4" s="1"/>
  <c r="AN2672" i="4" a="1"/>
  <c r="AN2672" i="4" s="1"/>
  <c r="AJ1193" i="4" a="1"/>
  <c r="AJ1193" i="4" s="1"/>
  <c r="AN1193" i="4" a="1"/>
  <c r="AN1193" i="4" s="1"/>
  <c r="AF840" i="4"/>
  <c r="AI840" i="4" a="1"/>
  <c r="AI840" i="4" s="1"/>
  <c r="AM840" i="4" a="1"/>
  <c r="AM840" i="4" s="1"/>
  <c r="AJ896" i="4" a="1"/>
  <c r="AJ896" i="4" s="1"/>
  <c r="AN896" i="4" a="1"/>
  <c r="AN896" i="4" s="1"/>
  <c r="AJ281" i="4" a="1"/>
  <c r="AJ281" i="4" s="1"/>
  <c r="AN281" i="4" a="1"/>
  <c r="AN281" i="4" s="1"/>
  <c r="AN1248" i="4" a="1"/>
  <c r="AN1248" i="4" s="1"/>
  <c r="AJ1248" i="4" a="1"/>
  <c r="AJ1248" i="4" s="1"/>
  <c r="AF61" i="4"/>
  <c r="AI61" i="4" a="1"/>
  <c r="AI61" i="4" s="1"/>
  <c r="AM61" i="4" a="1"/>
  <c r="AM61" i="4" s="1"/>
  <c r="AJ291" i="4" a="1"/>
  <c r="AJ291" i="4" s="1"/>
  <c r="AN291" i="4" a="1"/>
  <c r="AN291" i="4" s="1"/>
  <c r="AJ698" i="4" a="1"/>
  <c r="AJ698" i="4" s="1"/>
  <c r="AN698" i="4" a="1"/>
  <c r="AN698" i="4" s="1"/>
  <c r="AF1666" i="4"/>
  <c r="AM1666" i="4" a="1"/>
  <c r="AM1666" i="4" s="1"/>
  <c r="AI1666" i="4" a="1"/>
  <c r="AI1666" i="4" s="1"/>
  <c r="AJ1821" i="4" a="1"/>
  <c r="AJ1821" i="4" s="1"/>
  <c r="AN1821" i="4" a="1"/>
  <c r="AN1821" i="4" s="1"/>
  <c r="AJ1410" i="4" a="1"/>
  <c r="AJ1410" i="4" s="1"/>
  <c r="AN1410" i="4" a="1"/>
  <c r="AN1410" i="4" s="1"/>
  <c r="AJ1283" i="4" a="1"/>
  <c r="AJ1283" i="4" s="1"/>
  <c r="AN1283" i="4" a="1"/>
  <c r="AN1283" i="4" s="1"/>
  <c r="AJ1323" i="4" a="1"/>
  <c r="AJ1323" i="4" s="1"/>
  <c r="AN1323" i="4" a="1"/>
  <c r="AN1323" i="4" s="1"/>
  <c r="AF410" i="4"/>
  <c r="AI410" i="4" a="1"/>
  <c r="AI410" i="4" s="1"/>
  <c r="AM410" i="4" a="1"/>
  <c r="AM410" i="4" s="1"/>
  <c r="AJ1620" i="4" a="1"/>
  <c r="AJ1620" i="4" s="1"/>
  <c r="AN1620" i="4" a="1"/>
  <c r="AN1620" i="4" s="1"/>
  <c r="AJ1959" i="4" a="1"/>
  <c r="AJ1959" i="4" s="1"/>
  <c r="AN1959" i="4" a="1"/>
  <c r="AN1959" i="4" s="1"/>
  <c r="AJ1631" i="4" a="1"/>
  <c r="AJ1631" i="4" s="1"/>
  <c r="AN1631" i="4" a="1"/>
  <c r="AN1631" i="4" s="1"/>
  <c r="AF629" i="4"/>
  <c r="AM629" i="4" a="1"/>
  <c r="AM629" i="4" s="1"/>
  <c r="AI629" i="4" a="1"/>
  <c r="AI629" i="4" s="1"/>
  <c r="AJ2397" i="4" a="1"/>
  <c r="AJ2397" i="4" s="1"/>
  <c r="AN2397" i="4" a="1"/>
  <c r="AN2397" i="4" s="1"/>
  <c r="AJ2227" i="4" a="1"/>
  <c r="AJ2227" i="4" s="1"/>
  <c r="AN2227" i="4" a="1"/>
  <c r="AN2227" i="4" s="1"/>
  <c r="AJ864" i="4" a="1"/>
  <c r="AJ864" i="4" s="1"/>
  <c r="AN864" i="4" a="1"/>
  <c r="AN864" i="4" s="1"/>
  <c r="AN898" i="4" a="1"/>
  <c r="AN898" i="4" s="1"/>
  <c r="AJ898" i="4" a="1"/>
  <c r="AJ898" i="4" s="1"/>
  <c r="AF500" i="4"/>
  <c r="AM500" i="4" a="1"/>
  <c r="AM500" i="4" s="1"/>
  <c r="AI500" i="4" a="1"/>
  <c r="AI500" i="4" s="1"/>
  <c r="AJ742" i="4" a="1"/>
  <c r="AJ742" i="4" s="1"/>
  <c r="AN742" i="4" a="1"/>
  <c r="AN742" i="4" s="1"/>
  <c r="AJ2437" i="4" a="1"/>
  <c r="AJ2437" i="4" s="1"/>
  <c r="AN2437" i="4" a="1"/>
  <c r="AN2437" i="4" s="1"/>
  <c r="AJ2409" i="4" a="1"/>
  <c r="AJ2409" i="4" s="1"/>
  <c r="AN2409" i="4" a="1"/>
  <c r="AN2409" i="4" s="1"/>
  <c r="AJ264" i="4" a="1"/>
  <c r="AJ264" i="4" s="1"/>
  <c r="AN264" i="4" a="1"/>
  <c r="AN264" i="4" s="1"/>
  <c r="AJ1674" i="4" a="1"/>
  <c r="AJ1674" i="4" s="1"/>
  <c r="AN1674" i="4" a="1"/>
  <c r="AN1674" i="4" s="1"/>
  <c r="AJ2192" i="4" a="1"/>
  <c r="AJ2192" i="4" s="1"/>
  <c r="AN2192" i="4" a="1"/>
  <c r="AN2192" i="4" s="1"/>
  <c r="AJ2446" i="4" a="1"/>
  <c r="AJ2446" i="4" s="1"/>
  <c r="AN2446" i="4" a="1"/>
  <c r="AN2446" i="4" s="1"/>
  <c r="AJ2660" i="4" a="1"/>
  <c r="AJ2660" i="4" s="1"/>
  <c r="AN2660" i="4" a="1"/>
  <c r="AN2660" i="4" s="1"/>
  <c r="AF1529" i="4"/>
  <c r="AI1529" i="4" a="1"/>
  <c r="AI1529" i="4" s="1"/>
  <c r="AM1529" i="4" a="1"/>
  <c r="AM1529" i="4" s="1"/>
  <c r="AJ119" i="4" a="1"/>
  <c r="AJ119" i="4" s="1"/>
  <c r="AN119" i="4" a="1"/>
  <c r="AN119" i="4" s="1"/>
  <c r="AF212" i="4"/>
  <c r="AM212" i="4" a="1"/>
  <c r="AM212" i="4" s="1"/>
  <c r="AI212" i="4" a="1"/>
  <c r="AI212" i="4" s="1"/>
  <c r="AJ70" i="4" a="1"/>
  <c r="AJ70" i="4" s="1"/>
  <c r="AN70" i="4" a="1"/>
  <c r="AN70" i="4" s="1"/>
  <c r="AJ876" i="4" a="1"/>
  <c r="AJ876" i="4" s="1"/>
  <c r="AN876" i="4" a="1"/>
  <c r="AN876" i="4" s="1"/>
  <c r="AF662" i="4"/>
  <c r="AI662" i="4" a="1"/>
  <c r="AI662" i="4" s="1"/>
  <c r="AM662" i="4" a="1"/>
  <c r="AM662" i="4" s="1"/>
  <c r="AF1859" i="4"/>
  <c r="AI1859" i="4" a="1"/>
  <c r="AI1859" i="4" s="1"/>
  <c r="AM1859" i="4" a="1"/>
  <c r="AM1859" i="4" s="1"/>
  <c r="AF1942" i="4"/>
  <c r="AI1942" i="4" a="1"/>
  <c r="AI1942" i="4" s="1"/>
  <c r="AM1942" i="4" a="1"/>
  <c r="AM1942" i="4" s="1"/>
  <c r="AF982" i="4"/>
  <c r="AM982" i="4" a="1"/>
  <c r="AM982" i="4" s="1"/>
  <c r="AI982" i="4" a="1"/>
  <c r="AI982" i="4" s="1"/>
  <c r="AJ395" i="4" a="1"/>
  <c r="AJ395" i="4" s="1"/>
  <c r="AN395" i="4" a="1"/>
  <c r="AN395" i="4" s="1"/>
  <c r="AI1572" i="4" a="1"/>
  <c r="AI1572" i="4" s="1"/>
  <c r="AM1572" i="4" a="1"/>
  <c r="AM1572" i="4" s="1"/>
  <c r="AF1572" i="4"/>
  <c r="AF1656" i="4"/>
  <c r="AI1656" i="4" a="1"/>
  <c r="AI1656" i="4" s="1"/>
  <c r="AM1656" i="4" a="1"/>
  <c r="AM1656" i="4" s="1"/>
  <c r="AJ601" i="4" a="1"/>
  <c r="AJ601" i="4" s="1"/>
  <c r="AN601" i="4" a="1"/>
  <c r="AN601" i="4" s="1"/>
  <c r="AI622" i="4" a="1"/>
  <c r="AI622" i="4" s="1"/>
  <c r="AM622" i="4" a="1"/>
  <c r="AM622" i="4" s="1"/>
  <c r="AF622" i="4"/>
  <c r="AJ2760" i="4" a="1"/>
  <c r="AJ2760" i="4" s="1"/>
  <c r="AN2760" i="4" a="1"/>
  <c r="AN2760" i="4" s="1"/>
  <c r="AJ2770" i="4" a="1"/>
  <c r="AJ2770" i="4" s="1"/>
  <c r="AN2770" i="4" a="1"/>
  <c r="AN2770" i="4" s="1"/>
  <c r="AJ1322" i="4" a="1"/>
  <c r="AJ1322" i="4" s="1"/>
  <c r="AN1322" i="4" a="1"/>
  <c r="AN1322" i="4" s="1"/>
  <c r="AJ2360" i="4" a="1"/>
  <c r="AJ2360" i="4" s="1"/>
  <c r="AN2360" i="4" a="1"/>
  <c r="AN2360" i="4" s="1"/>
  <c r="AJ2525" i="4" a="1"/>
  <c r="AJ2525" i="4" s="1"/>
  <c r="AN2525" i="4" a="1"/>
  <c r="AN2525" i="4" s="1"/>
  <c r="AJ2639" i="4" a="1"/>
  <c r="AJ2639" i="4" s="1"/>
  <c r="AN2639" i="4" a="1"/>
  <c r="AN2639" i="4" s="1"/>
  <c r="AF1747" i="4"/>
  <c r="AI1747" i="4" a="1"/>
  <c r="AI1747" i="4" s="1"/>
  <c r="AM1747" i="4" a="1"/>
  <c r="AM1747" i="4" s="1"/>
  <c r="AJ2168" i="4" a="1"/>
  <c r="AJ2168" i="4" s="1"/>
  <c r="AN2168" i="4" a="1"/>
  <c r="AN2168" i="4" s="1"/>
  <c r="AF1783" i="4"/>
  <c r="AM1783" i="4" a="1"/>
  <c r="AM1783" i="4" s="1"/>
  <c r="AI1783" i="4" a="1"/>
  <c r="AI1783" i="4" s="1"/>
  <c r="AF2197" i="4"/>
  <c r="AM2197" i="4" a="1"/>
  <c r="AM2197" i="4" s="1"/>
  <c r="AI2197" i="4" a="1"/>
  <c r="AI2197" i="4" s="1"/>
  <c r="AJ2177" i="4" a="1"/>
  <c r="AJ2177" i="4" s="1"/>
  <c r="AN2177" i="4" a="1"/>
  <c r="AN2177" i="4" s="1"/>
  <c r="AF2497" i="4"/>
  <c r="AI2497" i="4" a="1"/>
  <c r="AI2497" i="4" s="1"/>
  <c r="AM2497" i="4" a="1"/>
  <c r="AM2497" i="4" s="1"/>
  <c r="AJ797" i="4" a="1"/>
  <c r="AJ797" i="4" s="1"/>
  <c r="AN797" i="4" a="1"/>
  <c r="AN797" i="4" s="1"/>
  <c r="AN1987" i="4" a="1"/>
  <c r="AN1987" i="4" s="1"/>
  <c r="AJ1987" i="4" a="1"/>
  <c r="AJ1987" i="4" s="1"/>
  <c r="AN1734" i="4" a="1"/>
  <c r="AN1734" i="4" s="1"/>
  <c r="AJ1734" i="4" a="1"/>
  <c r="AJ1734" i="4" s="1"/>
  <c r="AJ1229" i="4" a="1"/>
  <c r="AJ1229" i="4" s="1"/>
  <c r="AN1229" i="4" a="1"/>
  <c r="AN1229" i="4" s="1"/>
  <c r="AJ1225" i="4" a="1"/>
  <c r="AJ1225" i="4" s="1"/>
  <c r="AN1225" i="4" a="1"/>
  <c r="AN1225" i="4" s="1"/>
  <c r="AJ1185" i="4" a="1"/>
  <c r="AJ1185" i="4" s="1"/>
  <c r="AN1185" i="4" a="1"/>
  <c r="AN1185" i="4" s="1"/>
  <c r="AJ1170" i="4" a="1"/>
  <c r="AJ1170" i="4" s="1"/>
  <c r="AN1170" i="4" a="1"/>
  <c r="AN1170" i="4" s="1"/>
  <c r="AJ2670" i="4" a="1"/>
  <c r="AJ2670" i="4" s="1"/>
  <c r="AN2670" i="4" a="1"/>
  <c r="AN2670" i="4" s="1"/>
  <c r="AF71" i="4"/>
  <c r="AM71" i="4" a="1"/>
  <c r="AM71" i="4" s="1"/>
  <c r="AI71" i="4" a="1"/>
  <c r="AI71" i="4" s="1"/>
  <c r="AJ848" i="4" a="1"/>
  <c r="AJ848" i="4" s="1"/>
  <c r="AN848" i="4" a="1"/>
  <c r="AN848" i="4" s="1"/>
  <c r="AJ1662" i="4" a="1"/>
  <c r="AJ1662" i="4" s="1"/>
  <c r="AN1662" i="4" a="1"/>
  <c r="AN1662" i="4" s="1"/>
  <c r="AF1527" i="4"/>
  <c r="AM1527" i="4" a="1"/>
  <c r="AM1527" i="4" s="1"/>
  <c r="AI1527" i="4" a="1"/>
  <c r="AI1527" i="4" s="1"/>
  <c r="AJ1267" i="4" a="1"/>
  <c r="AJ1267" i="4" s="1"/>
  <c r="AN1267" i="4" a="1"/>
  <c r="AN1267" i="4" s="1"/>
  <c r="AJ1512" i="4" a="1"/>
  <c r="AJ1512" i="4" s="1"/>
  <c r="AN1512" i="4" a="1"/>
  <c r="AN1512" i="4" s="1"/>
  <c r="AJ1903" i="4" a="1"/>
  <c r="AJ1903" i="4" s="1"/>
  <c r="AN1903" i="4" a="1"/>
  <c r="AN1903" i="4" s="1"/>
  <c r="AJ1815" i="4" a="1"/>
  <c r="AJ1815" i="4" s="1"/>
  <c r="AN1815" i="4" a="1"/>
  <c r="AN1815" i="4" s="1"/>
  <c r="AF1373" i="4"/>
  <c r="AI1373" i="4" a="1"/>
  <c r="AI1373" i="4" s="1"/>
  <c r="AM1373" i="4" a="1"/>
  <c r="AM1373" i="4" s="1"/>
  <c r="AI1947" i="4" a="1"/>
  <c r="AI1947" i="4" s="1"/>
  <c r="AM1947" i="4" a="1"/>
  <c r="AM1947" i="4" s="1"/>
  <c r="AF1947" i="4"/>
  <c r="AF2710" i="4"/>
  <c r="AI2710" i="4" a="1"/>
  <c r="AI2710" i="4" s="1"/>
  <c r="AM2710" i="4" a="1"/>
  <c r="AM2710" i="4" s="1"/>
  <c r="AJ492" i="4" a="1"/>
  <c r="AJ492" i="4" s="1"/>
  <c r="AN492" i="4" a="1"/>
  <c r="AN492" i="4" s="1"/>
  <c r="AJ1057" i="4" a="1"/>
  <c r="AJ1057" i="4" s="1"/>
  <c r="AN1057" i="4" a="1"/>
  <c r="AN1057" i="4" s="1"/>
  <c r="AF785" i="4"/>
  <c r="AI785" i="4" a="1"/>
  <c r="AI785" i="4" s="1"/>
  <c r="AM785" i="4" a="1"/>
  <c r="AM785" i="4" s="1"/>
  <c r="AJ1143" i="4" a="1"/>
  <c r="AJ1143" i="4" s="1"/>
  <c r="AN1143" i="4" a="1"/>
  <c r="AN1143" i="4" s="1"/>
  <c r="AF2146" i="4"/>
  <c r="AM2146" i="4" a="1"/>
  <c r="AM2146" i="4" s="1"/>
  <c r="AI2146" i="4" a="1"/>
  <c r="AI2146" i="4" s="1"/>
  <c r="AJ324" i="4" a="1"/>
  <c r="AJ324" i="4" s="1"/>
  <c r="AN324" i="4" a="1"/>
  <c r="AN324" i="4" s="1"/>
  <c r="AI259" i="4" a="1"/>
  <c r="AI259" i="4" s="1"/>
  <c r="AM259" i="4" a="1"/>
  <c r="AM259" i="4" s="1"/>
  <c r="AF259" i="4"/>
  <c r="AJ1245" i="4" a="1"/>
  <c r="AJ1245" i="4" s="1"/>
  <c r="AN1245" i="4" a="1"/>
  <c r="AN1245" i="4" s="1"/>
  <c r="AJ2735" i="4" a="1"/>
  <c r="AJ2735" i="4" s="1"/>
  <c r="AN2735" i="4" a="1"/>
  <c r="AN2735" i="4" s="1"/>
  <c r="AF2071" i="4"/>
  <c r="AM2071" i="4" a="1"/>
  <c r="AM2071" i="4" s="1"/>
  <c r="AI2071" i="4" a="1"/>
  <c r="AI2071" i="4" s="1"/>
  <c r="AJ1186" i="4" a="1"/>
  <c r="AJ1186" i="4" s="1"/>
  <c r="AN1186" i="4" a="1"/>
  <c r="AN1186" i="4" s="1"/>
  <c r="AJ2439" i="4" a="1"/>
  <c r="AJ2439" i="4" s="1"/>
  <c r="AN2439" i="4" a="1"/>
  <c r="AN2439" i="4" s="1"/>
  <c r="AJ2139" i="4" a="1"/>
  <c r="AJ2139" i="4" s="1"/>
  <c r="AN2139" i="4" a="1"/>
  <c r="AN2139" i="4" s="1"/>
  <c r="AJ2618" i="4" a="1"/>
  <c r="AJ2618" i="4" s="1"/>
  <c r="AN2618" i="4" a="1"/>
  <c r="AN2618" i="4" s="1"/>
  <c r="AF2802" i="4"/>
  <c r="AM2802" i="4" a="1"/>
  <c r="AM2802" i="4" s="1"/>
  <c r="AI2802" i="4" a="1"/>
  <c r="AI2802" i="4" s="1"/>
  <c r="AF2560" i="4"/>
  <c r="AI2560" i="4" a="1"/>
  <c r="AI2560" i="4" s="1"/>
  <c r="AM2560" i="4" a="1"/>
  <c r="AM2560" i="4" s="1"/>
  <c r="AF2638" i="4"/>
  <c r="AM2638" i="4" a="1"/>
  <c r="AM2638" i="4" s="1"/>
  <c r="AI2638" i="4" a="1"/>
  <c r="AI2638" i="4" s="1"/>
  <c r="AF2502" i="4"/>
  <c r="AI2502" i="4" a="1"/>
  <c r="AI2502" i="4" s="1"/>
  <c r="AM2502" i="4" a="1"/>
  <c r="AM2502" i="4" s="1"/>
  <c r="AJ1075" i="4" a="1"/>
  <c r="AJ1075" i="4" s="1"/>
  <c r="AN1075" i="4" a="1"/>
  <c r="AN1075" i="4" s="1"/>
  <c r="AJ878" i="4" a="1"/>
  <c r="AJ878" i="4" s="1"/>
  <c r="AN878" i="4" a="1"/>
  <c r="AN878" i="4" s="1"/>
  <c r="AJ2435" i="4" a="1"/>
  <c r="AJ2435" i="4" s="1"/>
  <c r="AN2435" i="4" a="1"/>
  <c r="AN2435" i="4" s="1"/>
  <c r="AF2244" i="4"/>
  <c r="AM2244" i="4" a="1"/>
  <c r="AM2244" i="4" s="1"/>
  <c r="AI2244" i="4" a="1"/>
  <c r="AI2244" i="4" s="1"/>
  <c r="AF2221" i="4"/>
  <c r="AI2221" i="4" a="1"/>
  <c r="AI2221" i="4" s="1"/>
  <c r="AM2221" i="4" a="1"/>
  <c r="AM2221" i="4" s="1"/>
  <c r="AJ2584" i="4" a="1"/>
  <c r="AJ2584" i="4" s="1"/>
  <c r="AN2584" i="4" a="1"/>
  <c r="AN2584" i="4" s="1"/>
  <c r="AJ929" i="4" a="1"/>
  <c r="AJ929" i="4" s="1"/>
  <c r="AN929" i="4" a="1"/>
  <c r="AN929" i="4" s="1"/>
  <c r="AF1279" i="4"/>
  <c r="AI1279" i="4" a="1"/>
  <c r="AI1279" i="4" s="1"/>
  <c r="AM1279" i="4" a="1"/>
  <c r="AM1279" i="4" s="1"/>
  <c r="AJ1562" i="4" a="1"/>
  <c r="AJ1562" i="4" s="1"/>
  <c r="AN1562" i="4" a="1"/>
  <c r="AN1562" i="4" s="1"/>
  <c r="AN1899" i="4" a="1"/>
  <c r="AN1899" i="4" s="1"/>
  <c r="AJ1899" i="4" a="1"/>
  <c r="AJ1899" i="4" s="1"/>
  <c r="AJ1884" i="4" a="1"/>
  <c r="AJ1884" i="4" s="1"/>
  <c r="AN1884" i="4" a="1"/>
  <c r="AN1884" i="4" s="1"/>
  <c r="AJ587" i="4" a="1"/>
  <c r="AJ587" i="4" s="1"/>
  <c r="AN587" i="4" a="1"/>
  <c r="AN587" i="4" s="1"/>
  <c r="AJ448" i="4" a="1"/>
  <c r="AJ448" i="4" s="1"/>
  <c r="AN448" i="4" a="1"/>
  <c r="AN448" i="4" s="1"/>
  <c r="AJ1105" i="4" a="1"/>
  <c r="AJ1105" i="4" s="1"/>
  <c r="AN1105" i="4" a="1"/>
  <c r="AN1105" i="4" s="1"/>
  <c r="AF2529" i="4"/>
  <c r="AI2529" i="4" a="1"/>
  <c r="AI2529" i="4" s="1"/>
  <c r="AM2529" i="4" a="1"/>
  <c r="AM2529" i="4" s="1"/>
  <c r="AF2455" i="4"/>
  <c r="AI2455" i="4" a="1"/>
  <c r="AI2455" i="4" s="1"/>
  <c r="AM2455" i="4" a="1"/>
  <c r="AM2455" i="4" s="1"/>
  <c r="AN1187" i="4" a="1"/>
  <c r="AN1187" i="4" s="1"/>
  <c r="AJ1187" i="4" a="1"/>
  <c r="AJ1187" i="4" s="1"/>
  <c r="AJ1756" i="4" a="1"/>
  <c r="AJ1756" i="4" s="1"/>
  <c r="AN1756" i="4" a="1"/>
  <c r="AN1756" i="4" s="1"/>
  <c r="AJ1951" i="4" a="1"/>
  <c r="AJ1951" i="4" s="1"/>
  <c r="AN1951" i="4" a="1"/>
  <c r="AN1951" i="4" s="1"/>
  <c r="AN305" i="4" a="1"/>
  <c r="AN305" i="4" s="1"/>
  <c r="AJ305" i="4" a="1"/>
  <c r="AJ305" i="4" s="1"/>
  <c r="AJ833" i="4" a="1"/>
  <c r="AJ833" i="4" s="1"/>
  <c r="AN833" i="4" a="1"/>
  <c r="AN833" i="4" s="1"/>
  <c r="AJ1581" i="4" a="1"/>
  <c r="AJ1581" i="4" s="1"/>
  <c r="AJ777" i="4" a="1"/>
  <c r="AJ777" i="4" s="1"/>
  <c r="AN777" i="4" a="1"/>
  <c r="AN777" i="4" s="1"/>
  <c r="AJ2579" i="4" a="1"/>
  <c r="AJ2579" i="4" s="1"/>
  <c r="AN2579" i="4" a="1"/>
  <c r="AN2579" i="4" s="1"/>
  <c r="AJ2539" i="4" a="1"/>
  <c r="AJ2539" i="4" s="1"/>
  <c r="AN2539" i="4" a="1"/>
  <c r="AN2539" i="4" s="1"/>
  <c r="AN2743" i="4" a="1"/>
  <c r="AN2743" i="4" s="1"/>
  <c r="AJ2743" i="4" a="1"/>
  <c r="AJ2743" i="4" s="1"/>
  <c r="AJ220" i="4" a="1"/>
  <c r="AJ220" i="4" s="1"/>
  <c r="AN220" i="4" a="1"/>
  <c r="AN220" i="4" s="1"/>
  <c r="AI233" i="4" a="1"/>
  <c r="AI233" i="4" s="1"/>
  <c r="AM233" i="4" a="1"/>
  <c r="AM233" i="4" s="1"/>
  <c r="AF233" i="4"/>
  <c r="AF2570" i="4"/>
  <c r="AI2570" i="4" a="1"/>
  <c r="AI2570" i="4" s="1"/>
  <c r="AM2570" i="4" a="1"/>
  <c r="AM2570" i="4" s="1"/>
  <c r="AJ2469" i="4" a="1"/>
  <c r="AJ2469" i="4" s="1"/>
  <c r="AN2469" i="4" a="1"/>
  <c r="AN2469" i="4" s="1"/>
  <c r="AJ2775" i="4" a="1"/>
  <c r="AJ2775" i="4" s="1"/>
  <c r="AN2775" i="4" a="1"/>
  <c r="AN2775" i="4" s="1"/>
  <c r="AN675" i="4" a="1"/>
  <c r="AN675" i="4" s="1"/>
  <c r="AJ675" i="4" a="1"/>
  <c r="AJ675" i="4" s="1"/>
  <c r="AF2741" i="4"/>
  <c r="AM2741" i="4" a="1"/>
  <c r="AM2741" i="4" s="1"/>
  <c r="AI2741" i="4" a="1"/>
  <c r="AI2741" i="4" s="1"/>
  <c r="AJ906" i="4" a="1"/>
  <c r="AJ906" i="4" s="1"/>
  <c r="AN906" i="4" a="1"/>
  <c r="AN906" i="4" s="1"/>
  <c r="AJ872" i="4" a="1"/>
  <c r="AJ872" i="4" s="1"/>
  <c r="AN872" i="4" a="1"/>
  <c r="AN872" i="4" s="1"/>
  <c r="AF909" i="4"/>
  <c r="AM909" i="4" a="1"/>
  <c r="AM909" i="4" s="1"/>
  <c r="AI909" i="4" a="1"/>
  <c r="AI909" i="4" s="1"/>
  <c r="AJ1327" i="4" a="1"/>
  <c r="AJ1327" i="4" s="1"/>
  <c r="AN1327" i="4" a="1"/>
  <c r="AN1327" i="4" s="1"/>
  <c r="AJ1377" i="4" a="1"/>
  <c r="AJ1377" i="4" s="1"/>
  <c r="AN1377" i="4" a="1"/>
  <c r="AN1377" i="4" s="1"/>
  <c r="AF1984" i="4"/>
  <c r="AI1984" i="4" a="1"/>
  <c r="AI1984" i="4" s="1"/>
  <c r="AM1984" i="4" a="1"/>
  <c r="AM1984" i="4" s="1"/>
  <c r="AJ2700" i="4" a="1"/>
  <c r="AJ2700" i="4" s="1"/>
  <c r="AN2700" i="4" a="1"/>
  <c r="AN2700" i="4" s="1"/>
  <c r="AJ1891" i="4" a="1"/>
  <c r="AJ1891" i="4" s="1"/>
  <c r="AN1891" i="4" a="1"/>
  <c r="AN1891" i="4" s="1"/>
  <c r="AN1084" i="4" a="1"/>
  <c r="AN1084" i="4" s="1"/>
  <c r="AJ1084" i="4" a="1"/>
  <c r="AJ1084" i="4" s="1"/>
  <c r="AJ135" i="4" a="1"/>
  <c r="AJ135" i="4" s="1"/>
  <c r="AN135" i="4" a="1"/>
  <c r="AN135" i="4" s="1"/>
  <c r="AF441" i="4"/>
  <c r="AI441" i="4" a="1"/>
  <c r="AI441" i="4" s="1"/>
  <c r="AM441" i="4" a="1"/>
  <c r="AM441" i="4" s="1"/>
  <c r="AJ2608" i="4" a="1"/>
  <c r="AJ2608" i="4" s="1"/>
  <c r="AN2608" i="4" a="1"/>
  <c r="AN2608" i="4" s="1"/>
  <c r="AF2396" i="4"/>
  <c r="AI2396" i="4" a="1"/>
  <c r="AI2396" i="4" s="1"/>
  <c r="AM2396" i="4" a="1"/>
  <c r="AM2396" i="4" s="1"/>
  <c r="AF1146" i="4"/>
  <c r="AM1146" i="4" a="1"/>
  <c r="AM1146" i="4" s="1"/>
  <c r="AI1146" i="4" a="1"/>
  <c r="AI1146" i="4" s="1"/>
  <c r="AJ2786" i="4" a="1"/>
  <c r="AJ2786" i="4" s="1"/>
  <c r="AN2786" i="4" a="1"/>
  <c r="AN2786" i="4" s="1"/>
  <c r="AI103" i="4" a="1"/>
  <c r="AI103" i="4" s="1"/>
  <c r="AM103" i="4" a="1"/>
  <c r="AM103" i="4" s="1"/>
  <c r="AF103" i="4"/>
  <c r="AJ1413" i="4" a="1"/>
  <c r="AJ1413" i="4" s="1"/>
  <c r="AN1413" i="4" a="1"/>
  <c r="AN1413" i="4" s="1"/>
  <c r="AF1968" i="4"/>
  <c r="AI1968" i="4" a="1"/>
  <c r="AI1968" i="4" s="1"/>
  <c r="AM1968" i="4" a="1"/>
  <c r="AM1968" i="4" s="1"/>
  <c r="AJ1426" i="4" a="1"/>
  <c r="AJ1426" i="4" s="1"/>
  <c r="AN1426" i="4" a="1"/>
  <c r="AN1426" i="4" s="1"/>
  <c r="AJ2316" i="4" a="1"/>
  <c r="AJ2316" i="4" s="1"/>
  <c r="AN2316" i="4" a="1"/>
  <c r="AN2316" i="4" s="1"/>
  <c r="AJ2348" i="4" a="1"/>
  <c r="AJ2348" i="4" s="1"/>
  <c r="AN2348" i="4" a="1"/>
  <c r="AN2348" i="4" s="1"/>
  <c r="AJ2293" i="4" a="1"/>
  <c r="AJ2293" i="4" s="1"/>
  <c r="AN2293" i="4" a="1"/>
  <c r="AN2293" i="4" s="1"/>
  <c r="AJ2556" i="4" a="1"/>
  <c r="AJ2556" i="4" s="1"/>
  <c r="AN2556" i="4" a="1"/>
  <c r="AN2556" i="4" s="1"/>
  <c r="AF2121" i="4"/>
  <c r="AI2121" i="4" a="1"/>
  <c r="AI2121" i="4" s="1"/>
  <c r="AM2121" i="4" a="1"/>
  <c r="AM2121" i="4" s="1"/>
  <c r="AJ2515" i="4" a="1"/>
  <c r="AJ2515" i="4" s="1"/>
  <c r="AN2515" i="4" a="1"/>
  <c r="AN2515" i="4" s="1"/>
  <c r="AJ2037" i="4" a="1"/>
  <c r="AJ2037" i="4" s="1"/>
  <c r="AN2037" i="4" a="1"/>
  <c r="AN2037" i="4" s="1"/>
  <c r="AF2648" i="4"/>
  <c r="AM2648" i="4" a="1"/>
  <c r="AM2648" i="4" s="1"/>
  <c r="AI2648" i="4" a="1"/>
  <c r="AI2648" i="4" s="1"/>
  <c r="AJ2794" i="4" a="1"/>
  <c r="AJ2794" i="4" s="1"/>
  <c r="AN2794" i="4" a="1"/>
  <c r="AN2794" i="4" s="1"/>
  <c r="AF260" i="4"/>
  <c r="AI260" i="4" a="1"/>
  <c r="AI260" i="4" s="1"/>
  <c r="AM260" i="4" a="1"/>
  <c r="AM260" i="4" s="1"/>
  <c r="AN1514" i="4" a="1"/>
  <c r="AN1514" i="4" s="1"/>
  <c r="AJ1514" i="4" a="1"/>
  <c r="AJ1514" i="4" s="1"/>
  <c r="AF1801" i="4"/>
  <c r="AI1801" i="4" a="1"/>
  <c r="AI1801" i="4" s="1"/>
  <c r="AM1801" i="4" a="1"/>
  <c r="AM1801" i="4" s="1"/>
  <c r="AF1665" i="4"/>
  <c r="AI1665" i="4" a="1"/>
  <c r="AI1665" i="4" s="1"/>
  <c r="AM1665" i="4" a="1"/>
  <c r="AM1665" i="4" s="1"/>
  <c r="AJ1260" i="4" a="1"/>
  <c r="AJ1260" i="4" s="1"/>
  <c r="AN1260" i="4" a="1"/>
  <c r="AN1260" i="4" s="1"/>
  <c r="AJ1363" i="4" a="1"/>
  <c r="AJ1363" i="4" s="1"/>
  <c r="AN1363" i="4" a="1"/>
  <c r="AN1363" i="4" s="1"/>
  <c r="AJ529" i="4" a="1"/>
  <c r="AJ529" i="4" s="1"/>
  <c r="AN529" i="4" a="1"/>
  <c r="AN529" i="4" s="1"/>
  <c r="AF763" i="4"/>
  <c r="AI763" i="4" a="1"/>
  <c r="AI763" i="4" s="1"/>
  <c r="AM763" i="4" a="1"/>
  <c r="AM763" i="4" s="1"/>
  <c r="AJ552" i="4" a="1"/>
  <c r="AJ552" i="4" s="1"/>
  <c r="AN552" i="4" a="1"/>
  <c r="AN552" i="4" s="1"/>
  <c r="AJ2759" i="4" a="1"/>
  <c r="AJ2759" i="4" s="1"/>
  <c r="AN2759" i="4" a="1"/>
  <c r="AN2759" i="4" s="1"/>
  <c r="AJ2358" i="4" a="1"/>
  <c r="AJ2358" i="4" s="1"/>
  <c r="AN2358" i="4" a="1"/>
  <c r="AN2358" i="4" s="1"/>
  <c r="AJ2158" i="4" a="1"/>
  <c r="AJ2158" i="4" s="1"/>
  <c r="AN2158" i="4" a="1"/>
  <c r="AN2158" i="4" s="1"/>
  <c r="AJ1150" i="4" a="1"/>
  <c r="AJ1150" i="4" s="1"/>
  <c r="AN1150" i="4" a="1"/>
  <c r="AN1150" i="4" s="1"/>
  <c r="AF2353" i="4"/>
  <c r="AI2353" i="4" a="1"/>
  <c r="AI2353" i="4" s="1"/>
  <c r="AM2353" i="4" a="1"/>
  <c r="AM2353" i="4" s="1"/>
  <c r="AF2454" i="4"/>
  <c r="AI2454" i="4" a="1"/>
  <c r="AI2454" i="4" s="1"/>
  <c r="AM2454" i="4" a="1"/>
  <c r="AM2454" i="4" s="1"/>
  <c r="AJ2382" i="4" a="1"/>
  <c r="AJ2382" i="4" s="1"/>
  <c r="AN2382" i="4" a="1"/>
  <c r="AN2382" i="4" s="1"/>
  <c r="AJ2240" i="4" a="1"/>
  <c r="AJ2240" i="4" s="1"/>
  <c r="AN2240" i="4" a="1"/>
  <c r="AN2240" i="4" s="1"/>
  <c r="AJ1237" i="4" a="1"/>
  <c r="AJ1237" i="4" s="1"/>
  <c r="AN1237" i="4" a="1"/>
  <c r="AN1237" i="4" s="1"/>
  <c r="AJ2544" i="4" a="1"/>
  <c r="AJ2544" i="4" s="1"/>
  <c r="AN2544" i="4" a="1"/>
  <c r="AN2544" i="4" s="1"/>
  <c r="AJ1975" i="4" a="1"/>
  <c r="AJ1975" i="4" s="1"/>
  <c r="AN1975" i="4" a="1"/>
  <c r="AN1975" i="4" s="1"/>
  <c r="AJ2762" i="4" a="1"/>
  <c r="AJ2762" i="4" s="1"/>
  <c r="AN2762" i="4" a="1"/>
  <c r="AN2762" i="4" s="1"/>
  <c r="AJ1506" i="4" a="1"/>
  <c r="AJ1506" i="4" s="1"/>
  <c r="AN1506" i="4" a="1"/>
  <c r="AN1506" i="4" s="1"/>
  <c r="AJ1224" i="4" a="1"/>
  <c r="AJ1224" i="4" s="1"/>
  <c r="AN1224" i="4" a="1"/>
  <c r="AN1224" i="4" s="1"/>
  <c r="AJ1774" i="4" a="1"/>
  <c r="AJ1774" i="4" s="1"/>
  <c r="AN1774" i="4" a="1"/>
  <c r="AN1774" i="4" s="1"/>
  <c r="AJ417" i="4" a="1"/>
  <c r="AJ417" i="4" s="1"/>
  <c r="AN417" i="4" a="1"/>
  <c r="AN417" i="4" s="1"/>
  <c r="AJ881" i="4" a="1"/>
  <c r="AJ881" i="4" s="1"/>
  <c r="AN881" i="4" a="1"/>
  <c r="AN881" i="4" s="1"/>
  <c r="AF817" i="4"/>
  <c r="AI817" i="4" a="1"/>
  <c r="AI817" i="4" s="1"/>
  <c r="AM817" i="4" a="1"/>
  <c r="AM817" i="4" s="1"/>
  <c r="AJ287" i="4" a="1"/>
  <c r="AJ287" i="4" s="1"/>
  <c r="AN287" i="4" a="1"/>
  <c r="AN287" i="4" s="1"/>
  <c r="AJ373" i="4" a="1"/>
  <c r="AJ373" i="4" s="1"/>
  <c r="AN373" i="4" a="1"/>
  <c r="AN373" i="4" s="1"/>
  <c r="AN1301" i="4" a="1"/>
  <c r="AN1301" i="4" s="1"/>
  <c r="AJ1301" i="4" a="1"/>
  <c r="AJ1301" i="4" s="1"/>
  <c r="AJ1333" i="4" a="1"/>
  <c r="AJ1333" i="4" s="1"/>
  <c r="AN1333" i="4" a="1"/>
  <c r="AN1333" i="4" s="1"/>
  <c r="AJ2665" i="4" a="1"/>
  <c r="AJ2665" i="4" s="1"/>
  <c r="AN2665" i="4" a="1"/>
  <c r="AN2665" i="4" s="1"/>
  <c r="AJ2668" i="4" a="1"/>
  <c r="AJ2668" i="4" s="1"/>
  <c r="AN2668" i="4" a="1"/>
  <c r="AN2668" i="4" s="1"/>
  <c r="AJ2721" i="4" a="1"/>
  <c r="AJ2721" i="4" s="1"/>
  <c r="AN2721" i="4" a="1"/>
  <c r="AN2721" i="4" s="1"/>
  <c r="AJ1962" i="4" a="1"/>
  <c r="AJ1962" i="4" s="1"/>
  <c r="AF1652" i="4"/>
  <c r="AI1652" i="4" a="1"/>
  <c r="AI1652" i="4" s="1"/>
  <c r="AM1652" i="4" a="1"/>
  <c r="AM1652" i="4" s="1"/>
  <c r="AJ769" i="4" a="1"/>
  <c r="AJ769" i="4" s="1"/>
  <c r="AN769" i="4" a="1"/>
  <c r="AN769" i="4" s="1"/>
  <c r="AN573" i="4" a="1"/>
  <c r="AN573" i="4" s="1"/>
  <c r="AJ573" i="4" a="1"/>
  <c r="AJ573" i="4" s="1"/>
  <c r="AJ562" i="4" a="1"/>
  <c r="AJ562" i="4" s="1"/>
  <c r="AN562" i="4" a="1"/>
  <c r="AN562" i="4" s="1"/>
  <c r="AF627" i="4"/>
  <c r="AM627" i="4" a="1"/>
  <c r="AM627" i="4" s="1"/>
  <c r="AI627" i="4" a="1"/>
  <c r="AI627" i="4" s="1"/>
  <c r="AJ990" i="4" a="1"/>
  <c r="AJ990" i="4" s="1"/>
  <c r="AN990" i="4" a="1"/>
  <c r="AN990" i="4" s="1"/>
  <c r="AJ2846" i="4" a="1"/>
  <c r="AJ2846" i="4" s="1"/>
  <c r="AN2846" i="4" a="1"/>
  <c r="AN2846" i="4" s="1"/>
  <c r="AJ2481" i="4" a="1"/>
  <c r="AJ2481" i="4" s="1"/>
  <c r="AN2481" i="4" a="1"/>
  <c r="AN2481" i="4" s="1"/>
  <c r="AJ1755" i="4" a="1"/>
  <c r="AJ1755" i="4" s="1"/>
  <c r="AN1755" i="4" a="1"/>
  <c r="AN1755" i="4" s="1"/>
  <c r="AJ1934" i="4" a="1"/>
  <c r="AJ1934" i="4" s="1"/>
  <c r="AN1934" i="4" a="1"/>
  <c r="AN1934" i="4" s="1"/>
  <c r="AJ1367" i="4" a="1"/>
  <c r="AJ1367" i="4" s="1"/>
  <c r="AN1367" i="4" a="1"/>
  <c r="AN1367" i="4" s="1"/>
  <c r="AI1597" i="4" a="1"/>
  <c r="AI1597" i="4" s="1"/>
  <c r="AM1597" i="4" a="1"/>
  <c r="AM1597" i="4" s="1"/>
  <c r="AF1597" i="4"/>
  <c r="AJ2304" i="4" a="1"/>
  <c r="AJ2304" i="4" s="1"/>
  <c r="AN2304" i="4" a="1"/>
  <c r="AN2304" i="4" s="1"/>
  <c r="AJ804" i="4" a="1"/>
  <c r="AJ804" i="4" s="1"/>
  <c r="AN804" i="4" a="1"/>
  <c r="AN804" i="4" s="1"/>
  <c r="AJ2359" i="4" a="1"/>
  <c r="AJ2359" i="4" s="1"/>
  <c r="AN2359" i="4" a="1"/>
  <c r="AN2359" i="4" s="1"/>
  <c r="AJ2228" i="4" a="1"/>
  <c r="AJ2228" i="4" s="1"/>
  <c r="AN2228" i="4" a="1"/>
  <c r="AN2228" i="4" s="1"/>
  <c r="AJ2259" i="4" a="1"/>
  <c r="AJ2259" i="4" s="1"/>
  <c r="AN2259" i="4" a="1"/>
  <c r="AN2259" i="4" s="1"/>
  <c r="AJ2633" i="4" a="1"/>
  <c r="AJ2633" i="4" s="1"/>
  <c r="AN2633" i="4" a="1"/>
  <c r="AN2633" i="4" s="1"/>
  <c r="AF2225" i="4"/>
  <c r="AI2225" i="4" a="1"/>
  <c r="AI2225" i="4" s="1"/>
  <c r="AM2225" i="4" a="1"/>
  <c r="AM2225" i="4" s="1"/>
  <c r="AJ111" i="4" a="1"/>
  <c r="AJ111" i="4" s="1"/>
  <c r="AN111" i="4" a="1"/>
  <c r="AN111" i="4" s="1"/>
  <c r="AF1745" i="4"/>
  <c r="AM1745" i="4" a="1"/>
  <c r="AM1745" i="4" s="1"/>
  <c r="AI1745" i="4" a="1"/>
  <c r="AI1745" i="4" s="1"/>
  <c r="AF1746" i="4"/>
  <c r="AM1746" i="4" a="1"/>
  <c r="AM1746" i="4" s="1"/>
  <c r="AI1746" i="4" a="1"/>
  <c r="AI1746" i="4" s="1"/>
  <c r="AJ2836" i="4" a="1"/>
  <c r="AJ2836" i="4" s="1"/>
  <c r="AN2836" i="4" a="1"/>
  <c r="AN2836" i="4" s="1"/>
  <c r="AF209" i="4"/>
  <c r="AI209" i="4" a="1"/>
  <c r="AI209" i="4" s="1"/>
  <c r="AM209" i="4" a="1"/>
  <c r="AM209" i="4" s="1"/>
  <c r="AI288" i="4" a="1"/>
  <c r="AI288" i="4" s="1"/>
  <c r="AM288" i="4" a="1"/>
  <c r="AM288" i="4" s="1"/>
  <c r="AF288" i="4"/>
  <c r="AJ1673" i="4" a="1"/>
  <c r="AJ1673" i="4" s="1"/>
  <c r="AN1673" i="4" a="1"/>
  <c r="AN1673" i="4" s="1"/>
  <c r="AJ1285" i="4" a="1"/>
  <c r="AJ1285" i="4" s="1"/>
  <c r="AN1285" i="4" a="1"/>
  <c r="AN1285" i="4" s="1"/>
  <c r="AJ1817" i="4" a="1"/>
  <c r="AJ1817" i="4" s="1"/>
  <c r="AN1817" i="4" a="1"/>
  <c r="AN1817" i="4" s="1"/>
  <c r="AF1339" i="4"/>
  <c r="AI1339" i="4" a="1"/>
  <c r="AI1339" i="4" s="1"/>
  <c r="AM1339" i="4" a="1"/>
  <c r="AM1339" i="4" s="1"/>
  <c r="AJ2693" i="4" a="1"/>
  <c r="AJ2693" i="4" s="1"/>
  <c r="AN2693" i="4" a="1"/>
  <c r="AN2693" i="4" s="1"/>
  <c r="AF32" i="4"/>
  <c r="AI32" i="4" a="1"/>
  <c r="AI32" i="4" s="1"/>
  <c r="AM32" i="4" a="1"/>
  <c r="AM32" i="4" s="1"/>
  <c r="AJ780" i="4" a="1"/>
  <c r="AJ780" i="4" s="1"/>
  <c r="AN780" i="4" a="1"/>
  <c r="AN780" i="4" s="1"/>
  <c r="AJ519" i="4" a="1"/>
  <c r="AJ519" i="4" s="1"/>
  <c r="AN519" i="4" a="1"/>
  <c r="AN519" i="4" s="1"/>
  <c r="AJ783" i="4" a="1"/>
  <c r="AJ783" i="4" s="1"/>
  <c r="AN783" i="4" a="1"/>
  <c r="AN783" i="4" s="1"/>
  <c r="AI1025" i="4" a="1"/>
  <c r="AI1025" i="4" s="1"/>
  <c r="AM1025" i="4" a="1"/>
  <c r="AM1025" i="4" s="1"/>
  <c r="AF1025" i="4"/>
  <c r="AI509" i="4" a="1"/>
  <c r="AI509" i="4" s="1"/>
  <c r="AF509" i="4"/>
  <c r="AM509" i="4" a="1"/>
  <c r="AM509" i="4" s="1"/>
  <c r="AJ1110" i="4" a="1"/>
  <c r="AJ1110" i="4" s="1"/>
  <c r="AN1110" i="4" a="1"/>
  <c r="AN1110" i="4" s="1"/>
  <c r="AF583" i="4"/>
  <c r="AM583" i="4" a="1"/>
  <c r="AM583" i="4" s="1"/>
  <c r="AI583" i="4" a="1"/>
  <c r="AI583" i="4" s="1"/>
  <c r="AI322" i="4" a="1"/>
  <c r="AI322" i="4" s="1"/>
  <c r="AM322" i="4" a="1"/>
  <c r="AM322" i="4" s="1"/>
  <c r="AF322" i="4"/>
  <c r="AN1792" i="4" a="1"/>
  <c r="AN1792" i="4" s="1"/>
  <c r="AJ1792" i="4" a="1"/>
  <c r="AJ1792" i="4" s="1"/>
  <c r="AF1850" i="4"/>
  <c r="AM1850" i="4" a="1"/>
  <c r="AM1850" i="4" s="1"/>
  <c r="AI1850" i="4" a="1"/>
  <c r="AI1850" i="4" s="1"/>
  <c r="AJ946" i="4" a="1"/>
  <c r="AJ946" i="4" s="1"/>
  <c r="AN946" i="4" a="1"/>
  <c r="AN946" i="4" s="1"/>
  <c r="AJ2492" i="4" a="1"/>
  <c r="AJ2492" i="4" s="1"/>
  <c r="AN2492" i="4" a="1"/>
  <c r="AN2492" i="4" s="1"/>
  <c r="AJ2164" i="4" a="1"/>
  <c r="AJ2164" i="4" s="1"/>
  <c r="AN2164" i="4" a="1"/>
  <c r="AN2164" i="4" s="1"/>
  <c r="AJ2184" i="4" a="1"/>
  <c r="AJ2184" i="4" s="1"/>
  <c r="AN2184" i="4" a="1"/>
  <c r="AN2184" i="4" s="1"/>
  <c r="AJ2021" i="4" a="1"/>
  <c r="AJ2021" i="4" s="1"/>
  <c r="AN2021" i="4" a="1"/>
  <c r="AN2021" i="4" s="1"/>
  <c r="AF1152" i="4"/>
  <c r="AM1152" i="4" a="1"/>
  <c r="AM1152" i="4" s="1"/>
  <c r="AI1152" i="4" a="1"/>
  <c r="AI1152" i="4" s="1"/>
  <c r="AF796" i="4"/>
  <c r="AI796" i="4" a="1"/>
  <c r="AI796" i="4" s="1"/>
  <c r="AM796" i="4" a="1"/>
  <c r="AM796" i="4" s="1"/>
  <c r="AF1153" i="4"/>
  <c r="AI1153" i="4" a="1"/>
  <c r="AI1153" i="4" s="1"/>
  <c r="AM1153" i="4" a="1"/>
  <c r="AM1153" i="4" s="1"/>
  <c r="AN1190" i="4" a="1"/>
  <c r="AN1190" i="4" s="1"/>
  <c r="AJ1190" i="4" a="1"/>
  <c r="AJ1190" i="4" s="1"/>
  <c r="AM223" i="4" a="1"/>
  <c r="AM223" i="4" s="1"/>
  <c r="AF223" i="4"/>
  <c r="AI223" i="4" a="1"/>
  <c r="AI223" i="4" s="1"/>
  <c r="AJ106" i="4" a="1"/>
  <c r="AJ106" i="4" s="1"/>
  <c r="AN106" i="4" a="1"/>
  <c r="AN106" i="4" s="1"/>
  <c r="AJ825" i="4" a="1"/>
  <c r="AJ825" i="4" s="1"/>
  <c r="AN825" i="4" a="1"/>
  <c r="AN825" i="4" s="1"/>
  <c r="AJ877" i="4" a="1"/>
  <c r="AJ877" i="4" s="1"/>
  <c r="AN877" i="4" a="1"/>
  <c r="AN877" i="4" s="1"/>
  <c r="AF1511" i="4"/>
  <c r="AI1511" i="4" a="1"/>
  <c r="AI1511" i="4" s="1"/>
  <c r="AM1511" i="4" a="1"/>
  <c r="AM1511" i="4" s="1"/>
  <c r="AJ1925" i="4" a="1"/>
  <c r="AJ1925" i="4" s="1"/>
  <c r="AN1925" i="4" a="1"/>
  <c r="AN1925" i="4" s="1"/>
  <c r="AF2722" i="4"/>
  <c r="AI2722" i="4" a="1"/>
  <c r="AI2722" i="4" s="1"/>
  <c r="AM2722" i="4" a="1"/>
  <c r="AM2722" i="4" s="1"/>
  <c r="AI1477" i="4" a="1"/>
  <c r="AI1477" i="4" s="1"/>
  <c r="AF1477" i="4"/>
  <c r="AM1477" i="4" a="1"/>
  <c r="AM1477" i="4" s="1"/>
  <c r="AJ1555" i="4" a="1"/>
  <c r="AJ1555" i="4" s="1"/>
  <c r="AN1555" i="4" a="1"/>
  <c r="AN1555" i="4" s="1"/>
  <c r="AJ1548" i="4" a="1"/>
  <c r="AJ1548" i="4" s="1"/>
  <c r="AN1548" i="4" a="1"/>
  <c r="AN1548" i="4" s="1"/>
  <c r="AJ474" i="4" a="1"/>
  <c r="AJ474" i="4" s="1"/>
  <c r="AN474" i="4" a="1"/>
  <c r="AN474" i="4" s="1"/>
  <c r="AN145" i="4" a="1"/>
  <c r="AN145" i="4" s="1"/>
  <c r="AJ145" i="4" a="1"/>
  <c r="AJ145" i="4" s="1"/>
  <c r="AJ1315" i="4" a="1"/>
  <c r="AJ1315" i="4" s="1"/>
  <c r="AN1315" i="4" a="1"/>
  <c r="AN1315" i="4" s="1"/>
  <c r="AF164" i="4"/>
  <c r="AM164" i="4" a="1"/>
  <c r="AM164" i="4" s="1"/>
  <c r="AI164" i="4" a="1"/>
  <c r="AI164" i="4" s="1"/>
  <c r="AF1003" i="4"/>
  <c r="AI1003" i="4" a="1"/>
  <c r="AI1003" i="4" s="1"/>
  <c r="AM1003" i="4" a="1"/>
  <c r="AM1003" i="4" s="1"/>
  <c r="AJ464" i="4" a="1"/>
  <c r="AJ464" i="4" s="1"/>
  <c r="AN464" i="4" a="1"/>
  <c r="AN464" i="4" s="1"/>
  <c r="AJ2239" i="4" a="1"/>
  <c r="AJ2239" i="4" s="1"/>
  <c r="AN2239" i="4" a="1"/>
  <c r="AN2239" i="4" s="1"/>
  <c r="AJ1219" i="4" a="1"/>
  <c r="AJ1219" i="4" s="1"/>
  <c r="AN1219" i="4" a="1"/>
  <c r="AN1219" i="4" s="1"/>
  <c r="AF1960" i="4"/>
  <c r="AM1960" i="4" a="1"/>
  <c r="AM1960" i="4" s="1"/>
  <c r="AI1960" i="4" a="1"/>
  <c r="AI1960" i="4" s="1"/>
  <c r="AF152" i="4"/>
  <c r="AI152" i="4" a="1"/>
  <c r="AI152" i="4" s="1"/>
  <c r="AM152" i="4" a="1"/>
  <c r="AM152" i="4" s="1"/>
  <c r="AJ2441" i="4" a="1"/>
  <c r="AJ2441" i="4" s="1"/>
  <c r="AN2441" i="4" a="1"/>
  <c r="AN2441" i="4" s="1"/>
  <c r="AJ2513" i="4" a="1"/>
  <c r="AJ2513" i="4" s="1"/>
  <c r="AN2513" i="4" a="1"/>
  <c r="AN2513" i="4" s="1"/>
  <c r="AJ2708" i="4" a="1"/>
  <c r="AJ2708" i="4" s="1"/>
  <c r="AN2708" i="4" a="1"/>
  <c r="AN2708" i="4" s="1"/>
  <c r="AF2501" i="4"/>
  <c r="AI2501" i="4" a="1"/>
  <c r="AI2501" i="4" s="1"/>
  <c r="AM2501" i="4" a="1"/>
  <c r="AM2501" i="4" s="1"/>
  <c r="AJ2749" i="4" a="1"/>
  <c r="AJ2749" i="4" s="1"/>
  <c r="AN2749" i="4" a="1"/>
  <c r="AN2749" i="4" s="1"/>
  <c r="AF1949" i="4"/>
  <c r="AM1949" i="4" a="1"/>
  <c r="AM1949" i="4" s="1"/>
  <c r="AI1949" i="4" a="1"/>
  <c r="AI1949" i="4" s="1"/>
  <c r="AM884" i="4" a="1"/>
  <c r="AM884" i="4" s="1"/>
  <c r="AI884" i="4" a="1"/>
  <c r="AI884" i="4" s="1"/>
  <c r="AF884" i="4"/>
  <c r="AJ257" i="4" a="1"/>
  <c r="AJ257" i="4" s="1"/>
  <c r="AN257" i="4" a="1"/>
  <c r="AN257" i="4" s="1"/>
  <c r="AN1247" i="4" a="1"/>
  <c r="AN1247" i="4" s="1"/>
  <c r="AJ1247" i="4" a="1"/>
  <c r="AJ1247" i="4" s="1"/>
  <c r="AJ1871" i="4" a="1"/>
  <c r="AJ1871" i="4" s="1"/>
  <c r="AN1871" i="4" a="1"/>
  <c r="AN1871" i="4" s="1"/>
  <c r="AJ1480" i="4" a="1"/>
  <c r="AJ1480" i="4" s="1"/>
  <c r="AN1480" i="4" a="1"/>
  <c r="AN1480" i="4" s="1"/>
  <c r="AJ1874" i="4" a="1"/>
  <c r="AJ1874" i="4" s="1"/>
  <c r="AN1874" i="4" a="1"/>
  <c r="AN1874" i="4" s="1"/>
  <c r="AJ2667" i="4" a="1"/>
  <c r="AJ2667" i="4" s="1"/>
  <c r="AN2667" i="4" a="1"/>
  <c r="AN2667" i="4" s="1"/>
  <c r="AF1569" i="4"/>
  <c r="AM1569" i="4" a="1"/>
  <c r="AM1569" i="4" s="1"/>
  <c r="AI1569" i="4" a="1"/>
  <c r="AI1569" i="4" s="1"/>
  <c r="AF1604" i="4"/>
  <c r="AI1604" i="4" a="1"/>
  <c r="AI1604" i="4" s="1"/>
  <c r="AM1604" i="4" a="1"/>
  <c r="AM1604" i="4" s="1"/>
  <c r="AJ1541" i="4" a="1"/>
  <c r="AJ1541" i="4" s="1"/>
  <c r="AN1541" i="4" a="1"/>
  <c r="AN1541" i="4" s="1"/>
  <c r="AJ1140" i="4" a="1"/>
  <c r="AJ1140" i="4" s="1"/>
  <c r="AN1140" i="4" a="1"/>
  <c r="AN1140" i="4" s="1"/>
  <c r="AF531" i="4"/>
  <c r="AM531" i="4" a="1"/>
  <c r="AM531" i="4" s="1"/>
  <c r="AI531" i="4" a="1"/>
  <c r="AI531" i="4" s="1"/>
  <c r="AJ1136" i="4" a="1"/>
  <c r="AJ1136" i="4" s="1"/>
  <c r="AN1136" i="4" a="1"/>
  <c r="AN1136" i="4" s="1"/>
  <c r="AF139" i="4"/>
  <c r="AI139" i="4" a="1"/>
  <c r="AI139" i="4" s="1"/>
  <c r="AM139" i="4" a="1"/>
  <c r="AM139" i="4" s="1"/>
  <c r="AJ806" i="4" a="1"/>
  <c r="AJ806" i="4" s="1"/>
  <c r="AN806" i="4" a="1"/>
  <c r="AN806" i="4" s="1"/>
  <c r="AJ2490" i="4" a="1"/>
  <c r="AJ2490" i="4" s="1"/>
  <c r="AN2490" i="4" a="1"/>
  <c r="AN2490" i="4" s="1"/>
  <c r="AF2452" i="4"/>
  <c r="AI2452" i="4" a="1"/>
  <c r="AI2452" i="4" s="1"/>
  <c r="AM2452" i="4" a="1"/>
  <c r="AM2452" i="4" s="1"/>
  <c r="AF2108" i="4"/>
  <c r="AI2108" i="4" a="1"/>
  <c r="AI2108" i="4" s="1"/>
  <c r="AM2108" i="4" a="1"/>
  <c r="AM2108" i="4" s="1"/>
  <c r="AJ2413" i="4" a="1"/>
  <c r="AJ2413" i="4" s="1"/>
  <c r="AN2413" i="4" a="1"/>
  <c r="AN2413" i="4" s="1"/>
  <c r="AF2315" i="4"/>
  <c r="AI2315" i="4" a="1"/>
  <c r="AI2315" i="4" s="1"/>
  <c r="AM2315" i="4" a="1"/>
  <c r="AM2315" i="4" s="1"/>
  <c r="AJ274" i="4" a="1"/>
  <c r="AJ274" i="4" s="1"/>
  <c r="AN274" i="4" a="1"/>
  <c r="AN274" i="4" s="1"/>
  <c r="AN2099" i="4" a="1"/>
  <c r="AN2099" i="4" s="1"/>
  <c r="AJ2099" i="4" a="1"/>
  <c r="AJ2099" i="4" s="1"/>
  <c r="AF2488" i="4"/>
  <c r="AI2488" i="4" a="1"/>
  <c r="AI2488" i="4" s="1"/>
  <c r="AM2488" i="4" a="1"/>
  <c r="AM2488" i="4" s="1"/>
  <c r="AF2643" i="4"/>
  <c r="AI2643" i="4" a="1"/>
  <c r="AI2643" i="4" s="1"/>
  <c r="AM2643" i="4" a="1"/>
  <c r="AM2643" i="4" s="1"/>
  <c r="AF2118" i="4"/>
  <c r="AI2118" i="4" a="1"/>
  <c r="AI2118" i="4" s="1"/>
  <c r="AM2118" i="4" a="1"/>
  <c r="AM2118" i="4" s="1"/>
  <c r="AJ205" i="4" a="1"/>
  <c r="AJ205" i="4" s="1"/>
  <c r="AN205" i="4" a="1"/>
  <c r="AN205" i="4" s="1"/>
  <c r="AJ2256" i="4" a="1"/>
  <c r="AJ2256" i="4" s="1"/>
  <c r="AN2256" i="4" a="1"/>
  <c r="AN2256" i="4" s="1"/>
  <c r="AF2725" i="4"/>
  <c r="AI2725" i="4" a="1"/>
  <c r="AI2725" i="4" s="1"/>
  <c r="AM2725" i="4" a="1"/>
  <c r="AM2725" i="4" s="1"/>
  <c r="AJ794" i="4" a="1"/>
  <c r="AJ794" i="4" s="1"/>
  <c r="AN794" i="4" a="1"/>
  <c r="AN794" i="4" s="1"/>
  <c r="AF2751" i="4"/>
  <c r="AI2751" i="4" a="1"/>
  <c r="AI2751" i="4" s="1"/>
  <c r="AM2751" i="4" a="1"/>
  <c r="AM2751" i="4" s="1"/>
  <c r="AJ715" i="4" a="1"/>
  <c r="AJ715" i="4" s="1"/>
  <c r="AN715" i="4" a="1"/>
  <c r="AN715" i="4" s="1"/>
  <c r="AJ915" i="4" a="1"/>
  <c r="AJ915" i="4" s="1"/>
  <c r="AN915" i="4" a="1"/>
  <c r="AN915" i="4" s="1"/>
  <c r="AJ1249" i="4" a="1"/>
  <c r="AJ1249" i="4" s="1"/>
  <c r="AN1249" i="4" a="1"/>
  <c r="AN1249" i="4" s="1"/>
  <c r="AJ1929" i="4" a="1"/>
  <c r="AJ1929" i="4" s="1"/>
  <c r="AN1929" i="4" a="1"/>
  <c r="AN1929" i="4" s="1"/>
  <c r="AJ1350" i="4" a="1"/>
  <c r="AJ1350" i="4" s="1"/>
  <c r="AN1350" i="4" a="1"/>
  <c r="AN1350" i="4" s="1"/>
  <c r="AJ390" i="4" a="1"/>
  <c r="AJ390" i="4" s="1"/>
  <c r="AN390" i="4" a="1"/>
  <c r="AN390" i="4" s="1"/>
  <c r="AJ1707" i="4" a="1"/>
  <c r="AJ1707" i="4" s="1"/>
  <c r="AN1707" i="4" a="1"/>
  <c r="AN1707" i="4" s="1"/>
  <c r="AJ1482" i="4" a="1"/>
  <c r="AJ1482" i="4" s="1"/>
  <c r="AN1482" i="4" a="1"/>
  <c r="AN1482" i="4" s="1"/>
  <c r="AF1532" i="4"/>
  <c r="AI1532" i="4" a="1"/>
  <c r="AI1532" i="4" s="1"/>
  <c r="AM1532" i="4" a="1"/>
  <c r="AM1532" i="4" s="1"/>
  <c r="AJ1578" i="4" a="1"/>
  <c r="AJ1578" i="4" s="1"/>
  <c r="AN1578" i="4" a="1"/>
  <c r="AN1578" i="4" s="1"/>
  <c r="AJ1485" i="4" a="1"/>
  <c r="AJ1485" i="4" s="1"/>
  <c r="AN1485" i="4" a="1"/>
  <c r="AN1485" i="4" s="1"/>
  <c r="AI758" i="4" a="1"/>
  <c r="AI758" i="4" s="1"/>
  <c r="AM758" i="4" a="1"/>
  <c r="AM758" i="4" s="1"/>
  <c r="AF758" i="4"/>
  <c r="AF512" i="4"/>
  <c r="AM512" i="4" a="1"/>
  <c r="AM512" i="4" s="1"/>
  <c r="AI512" i="4" a="1"/>
  <c r="AI512" i="4" s="1"/>
  <c r="AN779" i="4" a="1"/>
  <c r="AN779" i="4" s="1"/>
  <c r="AJ779" i="4" a="1"/>
  <c r="AJ779" i="4" s="1"/>
  <c r="AJ1164" i="4" a="1"/>
  <c r="AJ1164" i="4" s="1"/>
  <c r="AN1164" i="4" a="1"/>
  <c r="AN1164" i="4" s="1"/>
  <c r="AJ1268" i="4" a="1"/>
  <c r="AJ1268" i="4" s="1"/>
  <c r="AN1268" i="4" a="1"/>
  <c r="AN1268" i="4" s="1"/>
  <c r="AJ1360" i="4" a="1"/>
  <c r="AJ1360" i="4" s="1"/>
  <c r="AN1360" i="4" a="1"/>
  <c r="AN1360" i="4" s="1"/>
  <c r="AJ1432" i="4" a="1"/>
  <c r="AJ1432" i="4" s="1"/>
  <c r="AN1432" i="4" a="1"/>
  <c r="AN1432" i="4" s="1"/>
  <c r="AJ2530" i="4" a="1"/>
  <c r="AJ2530" i="4" s="1"/>
  <c r="AN2530" i="4" a="1"/>
  <c r="AN2530" i="4" s="1"/>
  <c r="AJ1341" i="4" a="1"/>
  <c r="AJ1341" i="4" s="1"/>
  <c r="AN1341" i="4" a="1"/>
  <c r="AN1341" i="4" s="1"/>
  <c r="AJ2310" i="4" a="1"/>
  <c r="AJ2310" i="4" s="1"/>
  <c r="AN2310" i="4" a="1"/>
  <c r="AN2310" i="4" s="1"/>
  <c r="AJ2406" i="4" a="1"/>
  <c r="AJ2406" i="4" s="1"/>
  <c r="AN2406" i="4" a="1"/>
  <c r="AN2406" i="4" s="1"/>
  <c r="AJ2179" i="4" a="1"/>
  <c r="AJ2179" i="4" s="1"/>
  <c r="AN2179" i="4" a="1"/>
  <c r="AN2179" i="4" s="1"/>
  <c r="AF2577" i="4"/>
  <c r="AI2577" i="4" a="1"/>
  <c r="AI2577" i="4" s="1"/>
  <c r="AM2577" i="4" a="1"/>
  <c r="AM2577" i="4" s="1"/>
  <c r="AJ2457" i="4" a="1"/>
  <c r="AJ2457" i="4" s="1"/>
  <c r="AN2457" i="4" a="1"/>
  <c r="AN2457" i="4" s="1"/>
  <c r="AJ1179" i="4" a="1"/>
  <c r="AJ1179" i="4" s="1"/>
  <c r="AN1179" i="4" a="1"/>
  <c r="AN1179" i="4" s="1"/>
  <c r="AN1991" i="4" a="1"/>
  <c r="AN1991" i="4" s="1"/>
  <c r="AJ1991" i="4" a="1"/>
  <c r="AJ1991" i="4" s="1"/>
  <c r="AJ1191" i="4" a="1"/>
  <c r="AJ1191" i="4" s="1"/>
  <c r="AN1191" i="4" a="1"/>
  <c r="AN1191" i="4" s="1"/>
  <c r="AF1739" i="4"/>
  <c r="AI1739" i="4" a="1"/>
  <c r="AI1739" i="4" s="1"/>
  <c r="AM1739" i="4" a="1"/>
  <c r="AM1739" i="4" s="1"/>
  <c r="AJ66" i="4" a="1"/>
  <c r="AJ66" i="4" s="1"/>
  <c r="AN66" i="4" a="1"/>
  <c r="AN66" i="4" s="1"/>
  <c r="AF72" i="4"/>
  <c r="AI72" i="4" a="1"/>
  <c r="AI72" i="4" s="1"/>
  <c r="AM72" i="4" a="1"/>
  <c r="AM72" i="4" s="1"/>
  <c r="AJ907" i="4" a="1"/>
  <c r="AJ907" i="4" s="1"/>
  <c r="AN907" i="4" a="1"/>
  <c r="AN907" i="4" s="1"/>
  <c r="AJ269" i="4" a="1"/>
  <c r="AJ269" i="4" s="1"/>
  <c r="AN269" i="4" a="1"/>
  <c r="AN269" i="4" s="1"/>
  <c r="AJ1906" i="4" a="1"/>
  <c r="AJ1906" i="4" s="1"/>
  <c r="AN1906" i="4" a="1"/>
  <c r="AN1906" i="4" s="1"/>
  <c r="AJ1913" i="4" a="1"/>
  <c r="AJ1913" i="4" s="1"/>
  <c r="AN1913" i="4" a="1"/>
  <c r="AN1913" i="4" s="1"/>
  <c r="AF123" i="4"/>
  <c r="AM123" i="4" a="1"/>
  <c r="AM123" i="4" s="1"/>
  <c r="AI123" i="4" a="1"/>
  <c r="AI123" i="4" s="1"/>
  <c r="AF58" i="4"/>
  <c r="AM58" i="4" a="1"/>
  <c r="AM58" i="4" s="1"/>
  <c r="AI58" i="4" a="1"/>
  <c r="AI58" i="4" s="1"/>
  <c r="AJ561" i="4" a="1"/>
  <c r="AJ561" i="4" s="1"/>
  <c r="AN561" i="4" a="1"/>
  <c r="AN561" i="4" s="1"/>
  <c r="AJ1881" i="4" a="1"/>
  <c r="AJ1881" i="4" s="1"/>
  <c r="AN1881" i="4" a="1"/>
  <c r="AN1881" i="4" s="1"/>
  <c r="AM541" i="4" a="1"/>
  <c r="AM541" i="4" s="1"/>
  <c r="AF541" i="4"/>
  <c r="AI541" i="4" a="1"/>
  <c r="AI541" i="4" s="1"/>
  <c r="AF741" i="4"/>
  <c r="AI741" i="4" a="1"/>
  <c r="AI741" i="4" s="1"/>
  <c r="AM741" i="4" a="1"/>
  <c r="AM741" i="4" s="1"/>
  <c r="AJ1007" i="4" a="1"/>
  <c r="AJ1007" i="4" s="1"/>
  <c r="AN1007" i="4" a="1"/>
  <c r="AN1007" i="4" s="1"/>
  <c r="AJ2729" i="4" a="1"/>
  <c r="AJ2729" i="4" s="1"/>
  <c r="AN2729" i="4" a="1"/>
  <c r="AN2729" i="4" s="1"/>
  <c r="AF1550" i="4"/>
  <c r="AI1550" i="4" a="1"/>
  <c r="AI1550" i="4" s="1"/>
  <c r="AM1550" i="4" a="1"/>
  <c r="AM1550" i="4" s="1"/>
  <c r="AF2274" i="4"/>
  <c r="AI2274" i="4" a="1"/>
  <c r="AI2274" i="4" s="1"/>
  <c r="AM2274" i="4" a="1"/>
  <c r="AM2274" i="4" s="1"/>
  <c r="AJ332" i="4" a="1"/>
  <c r="AJ332" i="4" s="1"/>
  <c r="AN332" i="4" a="1"/>
  <c r="AN332" i="4" s="1"/>
  <c r="AJ2318" i="4" a="1"/>
  <c r="AJ2318" i="4" s="1"/>
  <c r="AN2318" i="4" a="1"/>
  <c r="AN2318" i="4" s="1"/>
  <c r="AJ2181" i="4" a="1"/>
  <c r="AJ2181" i="4" s="1"/>
  <c r="AN2181" i="4" a="1"/>
  <c r="AN2181" i="4" s="1"/>
  <c r="AN2746" i="4" a="1"/>
  <c r="AN2746" i="4" s="1"/>
  <c r="AJ2746" i="4" a="1"/>
  <c r="AJ2746" i="4" s="1"/>
  <c r="AJ1188" i="4" a="1"/>
  <c r="AJ1188" i="4" s="1"/>
  <c r="AN1188" i="4" a="1"/>
  <c r="AN1188" i="4" s="1"/>
  <c r="AI1633" i="4" a="1"/>
  <c r="AI1633" i="4" s="1"/>
  <c r="AM1633" i="4" a="1"/>
  <c r="AM1633" i="4" s="1"/>
  <c r="AF1633" i="4"/>
  <c r="AF186" i="4"/>
  <c r="AM186" i="4" a="1"/>
  <c r="AM186" i="4" s="1"/>
  <c r="AI186" i="4" a="1"/>
  <c r="AI186" i="4" s="1"/>
  <c r="AJ1759" i="4" a="1"/>
  <c r="AJ1759" i="4" s="1"/>
  <c r="AN1759" i="4" a="1"/>
  <c r="AN1759" i="4" s="1"/>
  <c r="AI1074" i="4" a="1"/>
  <c r="AI1074" i="4" s="1"/>
  <c r="AF1074" i="4"/>
  <c r="AM1074" i="4" a="1"/>
  <c r="AM1074" i="4" s="1"/>
  <c r="AJ2412" i="4" a="1"/>
  <c r="AJ2412" i="4" s="1"/>
  <c r="AN2412" i="4" a="1"/>
  <c r="AN2412" i="4" s="1"/>
  <c r="AJ2284" i="4" a="1"/>
  <c r="AJ2284" i="4" s="1"/>
  <c r="AN2284" i="4" a="1"/>
  <c r="AN2284" i="4" s="1"/>
  <c r="AJ2754" i="4" a="1"/>
  <c r="AJ2754" i="4" s="1"/>
  <c r="AN2754" i="4" a="1"/>
  <c r="AN2754" i="4" s="1"/>
  <c r="AJ300" i="4" a="1"/>
  <c r="AJ300" i="4" s="1"/>
  <c r="AN300" i="4" a="1"/>
  <c r="AN300" i="4" s="1"/>
  <c r="AF1699" i="4"/>
  <c r="AI1699" i="4" a="1"/>
  <c r="AI1699" i="4" s="1"/>
  <c r="AM1699" i="4" a="1"/>
  <c r="AM1699" i="4" s="1"/>
  <c r="AF2696" i="4"/>
  <c r="AI2696" i="4" a="1"/>
  <c r="AI2696" i="4" s="1"/>
  <c r="AM2696" i="4" a="1"/>
  <c r="AM2696" i="4" s="1"/>
  <c r="AF1964" i="4"/>
  <c r="AI1964" i="4" a="1"/>
  <c r="AI1964" i="4" s="1"/>
  <c r="AM1964" i="4" a="1"/>
  <c r="AM1964" i="4" s="1"/>
  <c r="AI792" i="4" a="1"/>
  <c r="AI792" i="4" s="1"/>
  <c r="AM792" i="4" a="1"/>
  <c r="AM792" i="4" s="1"/>
  <c r="AF792" i="4"/>
  <c r="AJ1980" i="4" a="1"/>
  <c r="AJ1980" i="4" s="1"/>
  <c r="AN1980" i="4" a="1"/>
  <c r="AN1980" i="4" s="1"/>
  <c r="AJ453" i="4" a="1"/>
  <c r="AJ453" i="4" s="1"/>
  <c r="AN453" i="4" a="1"/>
  <c r="AN453" i="4" s="1"/>
  <c r="AF2073" i="4"/>
  <c r="AI2073" i="4" a="1"/>
  <c r="AI2073" i="4" s="1"/>
  <c r="AM2073" i="4" a="1"/>
  <c r="AM2073" i="4" s="1"/>
  <c r="AJ2205" i="4" a="1"/>
  <c r="AJ2205" i="4" s="1"/>
  <c r="AN2205" i="4" a="1"/>
  <c r="AN2205" i="4" s="1"/>
  <c r="AI551" i="4" a="1"/>
  <c r="AI551" i="4" s="1"/>
  <c r="AF551" i="4"/>
  <c r="AM551" i="4" a="1"/>
  <c r="AM551" i="4" s="1"/>
  <c r="AF2808" i="4"/>
  <c r="AM2808" i="4" a="1"/>
  <c r="AM2808" i="4" s="1"/>
  <c r="AI2808" i="4" a="1"/>
  <c r="AI2808" i="4" s="1"/>
  <c r="AF2309" i="4"/>
  <c r="AI2309" i="4" a="1"/>
  <c r="AI2309" i="4" s="1"/>
  <c r="AM2309" i="4" a="1"/>
  <c r="AM2309" i="4" s="1"/>
  <c r="AJ2069" i="4" a="1"/>
  <c r="AJ2069" i="4" s="1"/>
  <c r="AN2069" i="4" a="1"/>
  <c r="AN2069" i="4" s="1"/>
  <c r="AJ2241" i="4" a="1"/>
  <c r="AJ2241" i="4" s="1"/>
  <c r="AN2241" i="4" a="1"/>
  <c r="AN2241" i="4" s="1"/>
  <c r="AF2651" i="4"/>
  <c r="AI2651" i="4" a="1"/>
  <c r="AI2651" i="4" s="1"/>
  <c r="AM2651" i="4" a="1"/>
  <c r="AM2651" i="4" s="1"/>
  <c r="AJ2753" i="4" a="1"/>
  <c r="AJ2753" i="4" s="1"/>
  <c r="AN2753" i="4" a="1"/>
  <c r="AN2753" i="4" s="1"/>
  <c r="AJ1194" i="4" a="1"/>
  <c r="AJ1194" i="4" s="1"/>
  <c r="AN1194" i="4" a="1"/>
  <c r="AN1194" i="4" s="1"/>
  <c r="AJ2704" i="4" a="1"/>
  <c r="AJ2704" i="4" s="1"/>
  <c r="AN2704" i="4" a="1"/>
  <c r="AN2704" i="4" s="1"/>
  <c r="AF845" i="4"/>
  <c r="AI845" i="4" a="1"/>
  <c r="AI845" i="4" s="1"/>
  <c r="AM845" i="4" a="1"/>
  <c r="AM845" i="4" s="1"/>
  <c r="AJ880" i="4" a="1"/>
  <c r="AJ880" i="4" s="1"/>
  <c r="AN880" i="4" a="1"/>
  <c r="AN880" i="4" s="1"/>
  <c r="AJ255" i="4" a="1"/>
  <c r="AJ255" i="4" s="1"/>
  <c r="AN255" i="4" a="1"/>
  <c r="AN255" i="4" s="1"/>
  <c r="AF268" i="4"/>
  <c r="AM268" i="4" a="1"/>
  <c r="AM268" i="4" s="1"/>
  <c r="AI268" i="4" a="1"/>
  <c r="AI268" i="4" s="1"/>
  <c r="AF889" i="4"/>
  <c r="AI889" i="4" a="1"/>
  <c r="AI889" i="4" s="1"/>
  <c r="AM889" i="4" a="1"/>
  <c r="AM889" i="4" s="1"/>
  <c r="AJ323" i="4" a="1"/>
  <c r="AJ323" i="4" s="1"/>
  <c r="AN323" i="4" a="1"/>
  <c r="AN323" i="4" s="1"/>
  <c r="AJ338" i="4" a="1"/>
  <c r="AJ338" i="4" s="1"/>
  <c r="AN338" i="4" a="1"/>
  <c r="AN338" i="4" s="1"/>
  <c r="AF1814" i="4"/>
  <c r="AI1814" i="4" a="1"/>
  <c r="AI1814" i="4" s="1"/>
  <c r="AM1814" i="4" a="1"/>
  <c r="AM1814" i="4" s="1"/>
  <c r="AF64" i="4"/>
  <c r="AI64" i="4" a="1"/>
  <c r="AI64" i="4" s="1"/>
  <c r="AM64" i="4" a="1"/>
  <c r="AM64" i="4" s="1"/>
  <c r="AN1799" i="4" a="1"/>
  <c r="AN1799" i="4" s="1"/>
  <c r="AJ1799" i="4" a="1"/>
  <c r="AJ1799" i="4" s="1"/>
  <c r="AF1395" i="4"/>
  <c r="AM1395" i="4" a="1"/>
  <c r="AM1395" i="4" s="1"/>
  <c r="AI1395" i="4" a="1"/>
  <c r="AI1395" i="4" s="1"/>
  <c r="AJ1391" i="4" a="1"/>
  <c r="AJ1391" i="4" s="1"/>
  <c r="AN1391" i="4" a="1"/>
  <c r="AN1391" i="4" s="1"/>
  <c r="AJ1316" i="4" a="1"/>
  <c r="AJ1316" i="4" s="1"/>
  <c r="AN1316" i="4" a="1"/>
  <c r="AN1316" i="4" s="1"/>
  <c r="AJ1936" i="4" a="1"/>
  <c r="AJ1936" i="4" s="1"/>
  <c r="AN1936" i="4" a="1"/>
  <c r="AN1936" i="4" s="1"/>
  <c r="AJ724" i="4" a="1"/>
  <c r="AJ724" i="4" s="1"/>
  <c r="AN724" i="4" a="1"/>
  <c r="AN724" i="4" s="1"/>
  <c r="AJ1608" i="4" a="1"/>
  <c r="AJ1608" i="4" s="1"/>
  <c r="AN1608" i="4" a="1"/>
  <c r="AN1608" i="4" s="1"/>
  <c r="AI1447" i="4" a="1"/>
  <c r="AI1447" i="4" s="1"/>
  <c r="AM1447" i="4" a="1"/>
  <c r="AM1447" i="4" s="1"/>
  <c r="AF1447" i="4"/>
  <c r="AF488" i="4"/>
  <c r="AM488" i="4" a="1"/>
  <c r="AM488" i="4" s="1"/>
  <c r="AI488" i="4" a="1"/>
  <c r="AI488" i="4" s="1"/>
  <c r="AJ580" i="4" a="1"/>
  <c r="AJ580" i="4" s="1"/>
  <c r="AN580" i="4" a="1"/>
  <c r="AN580" i="4" s="1"/>
  <c r="AJ158" i="4" a="1"/>
  <c r="AJ158" i="4" s="1"/>
  <c r="AN158" i="4" a="1"/>
  <c r="AN158" i="4" s="1"/>
  <c r="AJ547" i="4" a="1"/>
  <c r="AJ547" i="4" s="1"/>
  <c r="AN547" i="4" a="1"/>
  <c r="AN547" i="4" s="1"/>
  <c r="AJ1021" i="4" a="1"/>
  <c r="AJ1021" i="4" s="1"/>
  <c r="AN1021" i="4" a="1"/>
  <c r="AN1021" i="4" s="1"/>
  <c r="AJ1351" i="4" a="1"/>
  <c r="AJ1351" i="4" s="1"/>
  <c r="AN1351" i="4" a="1"/>
  <c r="AN1351" i="4" s="1"/>
  <c r="AF1469" i="4"/>
  <c r="AI1469" i="4" a="1"/>
  <c r="AI1469" i="4" s="1"/>
  <c r="AM1469" i="4" a="1"/>
  <c r="AM1469" i="4" s="1"/>
  <c r="AI1085" i="4" a="1"/>
  <c r="AI1085" i="4" s="1"/>
  <c r="AM1085" i="4" a="1"/>
  <c r="AM1085" i="4" s="1"/>
  <c r="AF1085" i="4"/>
  <c r="AF2056" i="4"/>
  <c r="AI2056" i="4" a="1"/>
  <c r="AI2056" i="4" s="1"/>
  <c r="AM2056" i="4" a="1"/>
  <c r="AM2056" i="4" s="1"/>
  <c r="AJ2822" i="4" a="1"/>
  <c r="AJ2822" i="4" s="1"/>
  <c r="AN2822" i="4" a="1"/>
  <c r="AN2822" i="4" s="1"/>
  <c r="AJ2216" i="4" a="1"/>
  <c r="AJ2216" i="4" s="1"/>
  <c r="AN2216" i="4" a="1"/>
  <c r="AN2216" i="4" s="1"/>
  <c r="AJ2623" i="4" a="1"/>
  <c r="AJ2623" i="4" s="1"/>
  <c r="AN2623" i="4" a="1"/>
  <c r="AN2623" i="4" s="1"/>
  <c r="AN2792" i="4" a="1"/>
  <c r="AN2792" i="4" s="1"/>
  <c r="AN1990" i="4" a="1"/>
  <c r="AN1990" i="4" s="1"/>
  <c r="AJ1990" i="4" a="1"/>
  <c r="AJ1990" i="4" s="1"/>
  <c r="AF2764" i="4"/>
  <c r="AM2764" i="4" a="1"/>
  <c r="AM2764" i="4" s="1"/>
  <c r="AI2764" i="4" a="1"/>
  <c r="AI2764" i="4" s="1"/>
  <c r="AJ420" i="4" a="1"/>
  <c r="AJ420" i="4" s="1"/>
  <c r="AN420" i="4" a="1"/>
  <c r="AN420" i="4" s="1"/>
  <c r="AJ863" i="4" a="1"/>
  <c r="AJ863" i="4" s="1"/>
  <c r="AN863" i="4" a="1"/>
  <c r="AN863" i="4" s="1"/>
  <c r="AJ1811" i="4" a="1"/>
  <c r="AJ1811" i="4" s="1"/>
  <c r="AN1811" i="4" a="1"/>
  <c r="AN1811" i="4" s="1"/>
  <c r="AJ1332" i="4" a="1"/>
  <c r="AJ1332" i="4" s="1"/>
  <c r="AN1332" i="4" a="1"/>
  <c r="AN1332" i="4" s="1"/>
  <c r="AJ36" i="4" a="1"/>
  <c r="AJ36" i="4" s="1"/>
  <c r="AN36" i="4" a="1"/>
  <c r="AN36" i="4" s="1"/>
  <c r="AJ393" i="4" a="1"/>
  <c r="AJ393" i="4" s="1"/>
  <c r="AN393" i="4" a="1"/>
  <c r="AN393" i="4" s="1"/>
  <c r="AF432" i="4"/>
  <c r="AI432" i="4" a="1"/>
  <c r="AI432" i="4" s="1"/>
  <c r="AM432" i="4" a="1"/>
  <c r="AM432" i="4" s="1"/>
  <c r="AI1450" i="4" a="1"/>
  <c r="AI1450" i="4" s="1"/>
  <c r="AM1450" i="4" a="1"/>
  <c r="AM1450" i="4" s="1"/>
  <c r="AF1450" i="4"/>
  <c r="AJ475" i="4" a="1"/>
  <c r="AJ475" i="4" s="1"/>
  <c r="AN475" i="4" a="1"/>
  <c r="AN475" i="4" s="1"/>
  <c r="AF771" i="4"/>
  <c r="AM771" i="4" a="1"/>
  <c r="AM771" i="4" s="1"/>
  <c r="AI771" i="4" a="1"/>
  <c r="AI771" i="4" s="1"/>
  <c r="AN565" i="4" a="1"/>
  <c r="AN565" i="4" s="1"/>
  <c r="AJ565" i="4" a="1"/>
  <c r="AJ565" i="4" s="1"/>
  <c r="AJ861" i="4" a="1"/>
  <c r="AJ861" i="4" s="1"/>
  <c r="AN861" i="4" a="1"/>
  <c r="AN861" i="4" s="1"/>
  <c r="AJ2103" i="4" a="1"/>
  <c r="AJ2103" i="4" s="1"/>
  <c r="AN2103" i="4" a="1"/>
  <c r="AN2103" i="4" s="1"/>
  <c r="AJ2763" i="4" a="1"/>
  <c r="AJ2763" i="4" s="1"/>
  <c r="AN2763" i="4" a="1"/>
  <c r="AN2763" i="4" s="1"/>
  <c r="AJ2349" i="4" a="1"/>
  <c r="AJ2349" i="4" s="1"/>
  <c r="AN2349" i="4" a="1"/>
  <c r="AN2349" i="4" s="1"/>
  <c r="AJ2261" i="4" a="1"/>
  <c r="AJ2261" i="4" s="1"/>
  <c r="AN2261" i="4" a="1"/>
  <c r="AN2261" i="4" s="1"/>
  <c r="AJ2251" i="4" a="1"/>
  <c r="AJ2251" i="4" s="1"/>
  <c r="AN2251" i="4" a="1"/>
  <c r="AN2251" i="4" s="1"/>
  <c r="AF2217" i="4"/>
  <c r="AI2217" i="4" a="1"/>
  <c r="AI2217" i="4" s="1"/>
  <c r="AM2217" i="4" a="1"/>
  <c r="AM2217" i="4" s="1"/>
  <c r="AJ1982" i="4" a="1"/>
  <c r="AJ1982" i="4" s="1"/>
  <c r="AN1982" i="4" a="1"/>
  <c r="AN1982" i="4" s="1"/>
  <c r="AJ2703" i="4" a="1"/>
  <c r="AJ2703" i="4" s="1"/>
  <c r="AN2703" i="4" a="1"/>
  <c r="AN2703" i="4" s="1"/>
  <c r="AJ1189" i="4" a="1"/>
  <c r="AJ1189" i="4" s="1"/>
  <c r="AN1189" i="4" a="1"/>
  <c r="AN1189" i="4" s="1"/>
  <c r="AJ2726" i="4" a="1"/>
  <c r="AJ2726" i="4" s="1"/>
  <c r="AN2726" i="4" a="1"/>
  <c r="AN2726" i="4" s="1"/>
  <c r="AJ93" i="4" a="1"/>
  <c r="AJ93" i="4" s="1"/>
  <c r="AN93" i="4" a="1"/>
  <c r="AN93" i="4" s="1"/>
  <c r="AJ1389" i="4" a="1"/>
  <c r="AJ1389" i="4" s="1"/>
  <c r="AN1389" i="4" a="1"/>
  <c r="AN1389" i="4" s="1"/>
  <c r="AJ1928" i="4" a="1"/>
  <c r="AJ1928" i="4" s="1"/>
  <c r="AN1928" i="4" a="1"/>
  <c r="AN1928" i="4" s="1"/>
  <c r="AN1525" i="4" a="1"/>
  <c r="AN1525" i="4" s="1"/>
  <c r="AJ1525" i="4" a="1"/>
  <c r="AJ1525" i="4" s="1"/>
  <c r="AJ1275" i="4" a="1"/>
  <c r="AJ1275" i="4" s="1"/>
  <c r="AN1275" i="4" a="1"/>
  <c r="AN1275" i="4" s="1"/>
  <c r="AI399" i="4" a="1"/>
  <c r="AI399" i="4" s="1"/>
  <c r="AM399" i="4" a="1"/>
  <c r="AM399" i="4" s="1"/>
  <c r="AF399" i="4"/>
  <c r="AJ2697" i="4" a="1"/>
  <c r="AJ2697" i="4" s="1"/>
  <c r="AN2697" i="4" a="1"/>
  <c r="AN2697" i="4" s="1"/>
  <c r="AF431" i="4"/>
  <c r="AI431" i="4" a="1"/>
  <c r="AI431" i="4" s="1"/>
  <c r="AM431" i="4" a="1"/>
  <c r="AM431" i="4" s="1"/>
  <c r="AF1888" i="4"/>
  <c r="AI1888" i="4" a="1"/>
  <c r="AI1888" i="4" s="1"/>
  <c r="AM1888" i="4" a="1"/>
  <c r="AM1888" i="4" s="1"/>
  <c r="AJ1621" i="4" a="1"/>
  <c r="AJ1621" i="4" s="1"/>
  <c r="AN1621" i="4" a="1"/>
  <c r="AN1621" i="4" s="1"/>
  <c r="AN733" i="4" a="1"/>
  <c r="AN733" i="4" s="1"/>
  <c r="AJ733" i="4" a="1"/>
  <c r="AJ733" i="4" s="1"/>
  <c r="AJ1082" i="4" a="1"/>
  <c r="AJ1082" i="4" s="1"/>
  <c r="AN1082" i="4" a="1"/>
  <c r="AN1082" i="4" s="1"/>
  <c r="AJ612" i="4" a="1"/>
  <c r="AJ612" i="4" s="1"/>
  <c r="AN612" i="4" a="1"/>
  <c r="AN612" i="4" s="1"/>
  <c r="AJ776" i="4" a="1"/>
  <c r="AJ776" i="4" s="1"/>
  <c r="AN776" i="4" a="1"/>
  <c r="AN776" i="4" s="1"/>
  <c r="AJ514" i="4" a="1"/>
  <c r="AJ514" i="4" s="1"/>
  <c r="AN514" i="4" a="1"/>
  <c r="AN514" i="4" s="1"/>
  <c r="AJ610" i="4" a="1"/>
  <c r="AJ610" i="4" s="1"/>
  <c r="AN610" i="4" a="1"/>
  <c r="AN610" i="4" s="1"/>
  <c r="AI1124" i="4" a="1"/>
  <c r="AI1124" i="4" s="1"/>
  <c r="AM1124" i="4" a="1"/>
  <c r="AM1124" i="4" s="1"/>
  <c r="AF1124" i="4"/>
  <c r="AF380" i="4"/>
  <c r="AI380" i="4" a="1"/>
  <c r="AI380" i="4" s="1"/>
  <c r="AM380" i="4" a="1"/>
  <c r="AM380" i="4" s="1"/>
  <c r="AF2089" i="4"/>
  <c r="AI2089" i="4" a="1"/>
  <c r="AI2089" i="4" s="1"/>
  <c r="AM2089" i="4" a="1"/>
  <c r="AM2089" i="4" s="1"/>
  <c r="AJ2443" i="4" a="1"/>
  <c r="AJ2443" i="4" s="1"/>
  <c r="AN2443" i="4" a="1"/>
  <c r="AN2443" i="4" s="1"/>
  <c r="AJ2562" i="4" a="1"/>
  <c r="AJ2562" i="4" s="1"/>
  <c r="AN2562" i="4" a="1"/>
  <c r="AN2562" i="4" s="1"/>
  <c r="AJ2237" i="4" a="1"/>
  <c r="AJ2237" i="4" s="1"/>
  <c r="AN2237" i="4" a="1"/>
  <c r="AN2237" i="4" s="1"/>
  <c r="AF2750" i="4"/>
  <c r="AM2750" i="4" a="1"/>
  <c r="AM2750" i="4" s="1"/>
  <c r="AI2750" i="4" a="1"/>
  <c r="AI2750" i="4" s="1"/>
  <c r="AF2188" i="4"/>
  <c r="AM2188" i="4" a="1"/>
  <c r="AM2188" i="4" s="1"/>
  <c r="AI2188" i="4" a="1"/>
  <c r="AI2188" i="4" s="1"/>
  <c r="AJ120" i="4" a="1"/>
  <c r="AJ120" i="4" s="1"/>
  <c r="AN120" i="4" a="1"/>
  <c r="AN120" i="4" s="1"/>
  <c r="AJ1181" i="4" a="1"/>
  <c r="AJ1181" i="4" s="1"/>
  <c r="AN1181" i="4" a="1"/>
  <c r="AN1181" i="4" s="1"/>
  <c r="AI97" i="4" a="1"/>
  <c r="AI97" i="4" s="1"/>
  <c r="AM97" i="4" a="1"/>
  <c r="AM97" i="4" s="1"/>
  <c r="AF97" i="4"/>
  <c r="AF368" i="4"/>
  <c r="AI368" i="4" a="1"/>
  <c r="AI368" i="4" s="1"/>
  <c r="AM368" i="4" a="1"/>
  <c r="AM368" i="4" s="1"/>
  <c r="AF1847" i="4"/>
  <c r="AI1847" i="4" a="1"/>
  <c r="AI1847" i="4" s="1"/>
  <c r="AM1847" i="4" a="1"/>
  <c r="AM1847" i="4" s="1"/>
  <c r="AF912" i="4"/>
  <c r="AI912" i="4" a="1"/>
  <c r="AI912" i="4" s="1"/>
  <c r="AM912" i="4" a="1"/>
  <c r="AM912" i="4" s="1"/>
  <c r="AJ1286" i="4" a="1"/>
  <c r="AJ1286" i="4" s="1"/>
  <c r="AN1286" i="4" a="1"/>
  <c r="AN1286" i="4" s="1"/>
  <c r="AF1321" i="4"/>
  <c r="AM1321" i="4" a="1"/>
  <c r="AM1321" i="4" s="1"/>
  <c r="AI1321" i="4" a="1"/>
  <c r="AI1321" i="4" s="1"/>
  <c r="AF1804" i="4"/>
  <c r="AI1804" i="4" a="1"/>
  <c r="AI1804" i="4" s="1"/>
  <c r="AM1804" i="4" a="1"/>
  <c r="AM1804" i="4" s="1"/>
  <c r="AF1387" i="4"/>
  <c r="AI1387" i="4" a="1"/>
  <c r="AI1387" i="4" s="1"/>
  <c r="AM1387" i="4" a="1"/>
  <c r="AM1387" i="4" s="1"/>
  <c r="AJ1826" i="4" a="1"/>
  <c r="AJ1826" i="4" s="1"/>
  <c r="AN1826" i="4" a="1"/>
  <c r="AN1826" i="4" s="1"/>
  <c r="AF1582" i="4"/>
  <c r="AI1582" i="4" a="1"/>
  <c r="AI1582" i="4" s="1"/>
  <c r="AM1582" i="4" a="1"/>
  <c r="AM1582" i="4" s="1"/>
  <c r="AI1589" i="4" a="1"/>
  <c r="AI1589" i="4" s="1"/>
  <c r="AM1589" i="4" a="1"/>
  <c r="AM1589" i="4" s="1"/>
  <c r="AF1589" i="4"/>
  <c r="AJ1880" i="4" a="1"/>
  <c r="AJ1880" i="4" s="1"/>
  <c r="AN1880" i="4" a="1"/>
  <c r="AN1880" i="4" s="1"/>
  <c r="AJ536" i="4" a="1"/>
  <c r="AJ536" i="4" s="1"/>
  <c r="AN536" i="4" a="1"/>
  <c r="AN536" i="4" s="1"/>
  <c r="AJ579" i="4" a="1"/>
  <c r="AJ579" i="4" s="1"/>
  <c r="AN579" i="4" a="1"/>
  <c r="AN579" i="4" s="1"/>
  <c r="AI524" i="4" a="1"/>
  <c r="AI524" i="4" s="1"/>
  <c r="AM524" i="4" a="1"/>
  <c r="AM524" i="4" s="1"/>
  <c r="AF524" i="4"/>
  <c r="AJ2607" i="4" a="1"/>
  <c r="AJ2607" i="4" s="1"/>
  <c r="AN2607" i="4" a="1"/>
  <c r="AN2607" i="4" s="1"/>
  <c r="AJ904" i="4" a="1"/>
  <c r="AJ904" i="4" s="1"/>
  <c r="AN904" i="4" a="1"/>
  <c r="AN904" i="4" s="1"/>
  <c r="AJ2078" i="4" a="1"/>
  <c r="AJ2078" i="4" s="1"/>
  <c r="AN2078" i="4" a="1"/>
  <c r="AN2078" i="4" s="1"/>
  <c r="AJ2135" i="4" a="1"/>
  <c r="AJ2135" i="4" s="1"/>
  <c r="AN2135" i="4" a="1"/>
  <c r="AN2135" i="4" s="1"/>
  <c r="AJ2384" i="4" a="1"/>
  <c r="AJ2384" i="4" s="1"/>
  <c r="AN2384" i="4" a="1"/>
  <c r="AN2384" i="4" s="1"/>
  <c r="AJ2803" i="4" a="1"/>
  <c r="AJ2803" i="4" s="1"/>
  <c r="AN2803" i="4" a="1"/>
  <c r="AN2803" i="4" s="1"/>
  <c r="AJ669" i="4" a="1"/>
  <c r="AJ669" i="4" s="1"/>
  <c r="AN669" i="4" a="1"/>
  <c r="AN669" i="4" s="1"/>
  <c r="AJ1374" i="4" a="1"/>
  <c r="AJ1374" i="4" s="1"/>
  <c r="AN1374" i="4" a="1"/>
  <c r="AN1374" i="4" s="1"/>
  <c r="AF1738" i="4"/>
  <c r="AI1738" i="4" a="1"/>
  <c r="AI1738" i="4" s="1"/>
  <c r="AM1738" i="4" a="1"/>
  <c r="AM1738" i="4" s="1"/>
  <c r="AF99" i="4"/>
  <c r="AI99" i="4" a="1"/>
  <c r="AI99" i="4" s="1"/>
  <c r="AM99" i="4" a="1"/>
  <c r="AM99" i="4" s="1"/>
  <c r="AJ359" i="4" a="1"/>
  <c r="AJ359" i="4" s="1"/>
  <c r="AN359" i="4" a="1"/>
  <c r="AN359" i="4" s="1"/>
  <c r="AF1354" i="4"/>
  <c r="AI1354" i="4" a="1"/>
  <c r="AI1354" i="4" s="1"/>
  <c r="AM1354" i="4" a="1"/>
  <c r="AM1354" i="4" s="1"/>
  <c r="AJ1326" i="4" a="1"/>
  <c r="AJ1326" i="4" s="1"/>
  <c r="AN1326" i="4" a="1"/>
  <c r="AN1326" i="4" s="1"/>
  <c r="AF1382" i="4"/>
  <c r="AI1382" i="4" a="1"/>
  <c r="AI1382" i="4" s="1"/>
  <c r="AM1382" i="4" a="1"/>
  <c r="AM1382" i="4" s="1"/>
  <c r="AJ1974" i="4" a="1"/>
  <c r="AJ1974" i="4" s="1"/>
  <c r="AN1974" i="4" a="1"/>
  <c r="AN1974" i="4" s="1"/>
  <c r="AI1866" i="4" a="1"/>
  <c r="AI1866" i="4" s="1"/>
  <c r="AM1866" i="4" a="1"/>
  <c r="AM1866" i="4" s="1"/>
  <c r="AF1866" i="4"/>
  <c r="AF1645" i="4"/>
  <c r="AI1645" i="4" a="1"/>
  <c r="AI1645" i="4" s="1"/>
  <c r="AM1645" i="4" a="1"/>
  <c r="AM1645" i="4" s="1"/>
  <c r="AJ1970" i="4" a="1"/>
  <c r="AJ1970" i="4" s="1"/>
  <c r="AN1970" i="4" a="1"/>
  <c r="AN1970" i="4" s="1"/>
  <c r="AJ1892" i="4" a="1"/>
  <c r="AJ1892" i="4" s="1"/>
  <c r="AN1892" i="4" a="1"/>
  <c r="AN1892" i="4" s="1"/>
  <c r="AF736" i="4"/>
  <c r="AM736" i="4" a="1"/>
  <c r="AM736" i="4" s="1"/>
  <c r="AI736" i="4" a="1"/>
  <c r="AI736" i="4" s="1"/>
  <c r="AF166" i="4"/>
  <c r="AI166" i="4" a="1"/>
  <c r="AI166" i="4" s="1"/>
  <c r="AM166" i="4" a="1"/>
  <c r="AM166" i="4" s="1"/>
  <c r="AJ523" i="4" a="1"/>
  <c r="AJ523" i="4" s="1"/>
  <c r="AN523" i="4" a="1"/>
  <c r="AN523" i="4" s="1"/>
  <c r="AN187" i="4" a="1"/>
  <c r="AN187" i="4" s="1"/>
  <c r="AJ187" i="4" a="1"/>
  <c r="AJ187" i="4" s="1"/>
  <c r="AF2537" i="4"/>
  <c r="AI2537" i="4" a="1"/>
  <c r="AI2537" i="4" s="1"/>
  <c r="AM2537" i="4" a="1"/>
  <c r="AM2537" i="4" s="1"/>
  <c r="AF1151" i="4"/>
  <c r="AI1151" i="4" a="1"/>
  <c r="AI1151" i="4" s="1"/>
  <c r="AM1151" i="4" a="1"/>
  <c r="AM1151" i="4" s="1"/>
  <c r="AI349" i="4" a="1"/>
  <c r="AI349" i="4" s="1"/>
  <c r="AM349" i="4" a="1"/>
  <c r="AM349" i="4" s="1"/>
  <c r="AF349" i="4"/>
  <c r="AJ829" i="4" a="1"/>
  <c r="AJ829" i="4" s="1"/>
  <c r="AN829" i="4" a="1"/>
  <c r="AN829" i="4" s="1"/>
  <c r="AJ2383" i="4" a="1"/>
  <c r="AJ2383" i="4" s="1"/>
  <c r="AN2383" i="4" a="1"/>
  <c r="AN2383" i="4" s="1"/>
  <c r="AJ2317" i="4" a="1"/>
  <c r="AJ2317" i="4" s="1"/>
  <c r="AN2317" i="4" a="1"/>
  <c r="AN2317" i="4" s="1"/>
  <c r="AF2285" i="4"/>
  <c r="AI2285" i="4" a="1"/>
  <c r="AI2285" i="4" s="1"/>
  <c r="AM2285" i="4" a="1"/>
  <c r="AM2285" i="4" s="1"/>
  <c r="AJ2535" i="4" a="1"/>
  <c r="AJ2535" i="4" s="1"/>
  <c r="AN2535" i="4" a="1"/>
  <c r="AN2535" i="4" s="1"/>
  <c r="AJ2243" i="4" a="1"/>
  <c r="AJ2243" i="4" s="1"/>
  <c r="AN2243" i="4" a="1"/>
  <c r="AN2243" i="4" s="1"/>
  <c r="AJ2220" i="4" a="1"/>
  <c r="AJ2220" i="4" s="1"/>
  <c r="AN2220" i="4" a="1"/>
  <c r="AN2220" i="4" s="1"/>
  <c r="AJ2806" i="4" a="1"/>
  <c r="AJ2806" i="4" s="1"/>
  <c r="AN2806" i="4" a="1"/>
  <c r="AN2806" i="4" s="1"/>
  <c r="AN2742" i="4" a="1"/>
  <c r="AN2742" i="4" s="1"/>
  <c r="AJ2742" i="4" a="1"/>
  <c r="AJ2742" i="4" s="1"/>
  <c r="AF2788" i="4"/>
  <c r="AI2788" i="4" a="1"/>
  <c r="AI2788" i="4" s="1"/>
  <c r="AM2788" i="4" a="1"/>
  <c r="AM2788" i="4" s="1"/>
  <c r="AJ1198" i="4" a="1"/>
  <c r="AJ1198" i="4" s="1"/>
  <c r="AN1198" i="4" a="1"/>
  <c r="AN1198" i="4" s="1"/>
  <c r="AJ1973" i="4" a="1"/>
  <c r="AJ1973" i="4" s="1"/>
  <c r="AN1973" i="4" a="1"/>
  <c r="AN1973" i="4" s="1"/>
  <c r="AN343" i="4" a="1"/>
  <c r="AN343" i="4" s="1"/>
  <c r="AJ343" i="4" a="1"/>
  <c r="AJ343" i="4" s="1"/>
  <c r="AJ844" i="4" a="1"/>
  <c r="AJ844" i="4" s="1"/>
  <c r="AN844" i="4" a="1"/>
  <c r="AN844" i="4" s="1"/>
  <c r="AJ328" i="4" a="1"/>
  <c r="AJ328" i="4" s="1"/>
  <c r="AN328" i="4" a="1"/>
  <c r="AN328" i="4" s="1"/>
  <c r="AF1381" i="4"/>
  <c r="AI1381" i="4" a="1"/>
  <c r="AI1381" i="4" s="1"/>
  <c r="AM1381" i="4" a="1"/>
  <c r="AM1381" i="4" s="1"/>
  <c r="AJ690" i="4" a="1"/>
  <c r="AJ690" i="4" s="1"/>
  <c r="AN690" i="4" a="1"/>
  <c r="AN690" i="4" s="1"/>
  <c r="AJ1312" i="4" a="1"/>
  <c r="AJ1312" i="4" s="1"/>
  <c r="AN1312" i="4" a="1"/>
  <c r="AN1312" i="4" s="1"/>
  <c r="AF1696" i="4"/>
  <c r="AI1696" i="4" a="1"/>
  <c r="AI1696" i="4" s="1"/>
  <c r="AM1696" i="4" a="1"/>
  <c r="AM1696" i="4" s="1"/>
  <c r="AJ1261" i="4" a="1"/>
  <c r="AJ1261" i="4" s="1"/>
  <c r="AN1261" i="4" a="1"/>
  <c r="AN1261" i="4" s="1"/>
  <c r="AI1861" i="4" a="1"/>
  <c r="AI1861" i="4" s="1"/>
  <c r="AM1861" i="4" a="1"/>
  <c r="AM1861" i="4" s="1"/>
  <c r="AF1861" i="4"/>
  <c r="AJ2714" i="4" a="1"/>
  <c r="AJ2714" i="4" s="1"/>
  <c r="AN2714" i="4" a="1"/>
  <c r="AN2714" i="4" s="1"/>
  <c r="AJ722" i="4" a="1"/>
  <c r="AJ722" i="4" s="1"/>
  <c r="AN722" i="4" a="1"/>
  <c r="AN722" i="4" s="1"/>
  <c r="AJ1564" i="4" a="1"/>
  <c r="AJ1564" i="4" s="1"/>
  <c r="AN1564" i="4" a="1"/>
  <c r="AN1564" i="4" s="1"/>
  <c r="AJ1459" i="4" a="1"/>
  <c r="AJ1459" i="4" s="1"/>
  <c r="AN1459" i="4" a="1"/>
  <c r="AN1459" i="4" s="1"/>
  <c r="AF1629" i="4"/>
  <c r="AM1629" i="4" a="1"/>
  <c r="AM1629" i="4" s="1"/>
  <c r="AI1629" i="4" a="1"/>
  <c r="AI1629" i="4" s="1"/>
  <c r="AF1587" i="4"/>
  <c r="AI1587" i="4" a="1"/>
  <c r="AI1587" i="4" s="1"/>
  <c r="AM1587" i="4" a="1"/>
  <c r="AM1587" i="4" s="1"/>
  <c r="AJ1647" i="4" a="1"/>
  <c r="AJ1647" i="4" s="1"/>
  <c r="AN1647" i="4" a="1"/>
  <c r="AN1647" i="4" s="1"/>
  <c r="AI1138" i="4" a="1"/>
  <c r="AI1138" i="4" s="1"/>
  <c r="AF1138" i="4"/>
  <c r="AM1138" i="4" a="1"/>
  <c r="AM1138" i="4" s="1"/>
  <c r="AM1122" i="4" a="1"/>
  <c r="AM1122" i="4" s="1"/>
  <c r="AF1122" i="4"/>
  <c r="AI1122" i="4" a="1"/>
  <c r="AI1122" i="4" s="1"/>
  <c r="AJ1076" i="4" a="1"/>
  <c r="AJ1076" i="4" s="1"/>
  <c r="AN1076" i="4" a="1"/>
  <c r="AN1076" i="4" s="1"/>
  <c r="AJ574" i="4" a="1"/>
  <c r="AJ574" i="4" s="1"/>
  <c r="AN574" i="4" a="1"/>
  <c r="AN574" i="4" s="1"/>
  <c r="AJ1005" i="4" a="1"/>
  <c r="AJ1005" i="4" s="1"/>
  <c r="AN1005" i="4" a="1"/>
  <c r="AN1005" i="4" s="1"/>
  <c r="AJ615" i="4" a="1"/>
  <c r="AJ615" i="4" s="1"/>
  <c r="AN615" i="4" a="1"/>
  <c r="AN615" i="4" s="1"/>
  <c r="AJ1681" i="4" a="1"/>
  <c r="AJ1681" i="4" s="1"/>
  <c r="AN1681" i="4" a="1"/>
  <c r="AN1681" i="4" s="1"/>
  <c r="AJ2440" i="4" a="1"/>
  <c r="AJ2440" i="4" s="1"/>
  <c r="AN2440" i="4" a="1"/>
  <c r="AN2440" i="4" s="1"/>
  <c r="AJ2153" i="4" a="1"/>
  <c r="AJ2153" i="4" s="1"/>
  <c r="AN2153" i="4" a="1"/>
  <c r="AN2153" i="4" s="1"/>
  <c r="AJ2563" i="4" a="1"/>
  <c r="AJ2563" i="4" s="1"/>
  <c r="AN2563" i="4" a="1"/>
  <c r="AN2563" i="4" s="1"/>
  <c r="AJ1996" i="4" a="1"/>
  <c r="AJ1996" i="4" s="1"/>
  <c r="AN1996" i="4" a="1"/>
  <c r="AN1996" i="4" s="1"/>
  <c r="AJ1233" i="4" a="1"/>
  <c r="AJ1233" i="4" s="1"/>
  <c r="AN1233" i="4" a="1"/>
  <c r="AN1233" i="4" s="1"/>
  <c r="AF1998" i="4"/>
  <c r="AI1998" i="4" a="1"/>
  <c r="AI1998" i="4" s="1"/>
  <c r="AM1998" i="4" a="1"/>
  <c r="AM1998" i="4" s="1"/>
  <c r="AF2767" i="4"/>
  <c r="AI2767" i="4" a="1"/>
  <c r="AI2767" i="4" s="1"/>
  <c r="AM2767" i="4" a="1"/>
  <c r="AM2767" i="4" s="1"/>
  <c r="AJ971" i="4" a="1"/>
  <c r="AJ971" i="4" s="1"/>
  <c r="AN971" i="4" a="1"/>
  <c r="AN971" i="4" s="1"/>
  <c r="AF1221" i="4"/>
  <c r="AI1221" i="4" a="1"/>
  <c r="AI1221" i="4" s="1"/>
  <c r="AM1221" i="4" a="1"/>
  <c r="AM1221" i="4" s="1"/>
  <c r="AJ1659" i="4" a="1"/>
  <c r="AJ1659" i="4" s="1"/>
  <c r="AN1659" i="4" a="1"/>
  <c r="AN1659" i="4" s="1"/>
  <c r="AF98" i="4"/>
  <c r="AI98" i="4" a="1"/>
  <c r="AI98" i="4" s="1"/>
  <c r="AM98" i="4" a="1"/>
  <c r="AM98" i="4" s="1"/>
  <c r="AF1255" i="4"/>
  <c r="AM1255" i="4" a="1"/>
  <c r="AM1255" i="4" s="1"/>
  <c r="AI1255" i="4" a="1"/>
  <c r="AI1255" i="4" s="1"/>
  <c r="AJ914" i="4" a="1"/>
  <c r="AJ914" i="4" s="1"/>
  <c r="AN914" i="4" a="1"/>
  <c r="AN914" i="4" s="1"/>
  <c r="AF63" i="4"/>
  <c r="AI63" i="4" a="1"/>
  <c r="AI63" i="4" s="1"/>
  <c r="AM63" i="4" a="1"/>
  <c r="AM63" i="4" s="1"/>
  <c r="AJ1329" i="4" a="1"/>
  <c r="AJ1329" i="4" s="1"/>
  <c r="AN1329" i="4" a="1"/>
  <c r="AN1329" i="4" s="1"/>
  <c r="AJ1396" i="4" a="1"/>
  <c r="AJ1396" i="4" s="1"/>
  <c r="AN1396" i="4" a="1"/>
  <c r="AN1396" i="4" s="1"/>
  <c r="AF1835" i="4"/>
  <c r="AI1835" i="4" a="1"/>
  <c r="AI1835" i="4" s="1"/>
  <c r="AM1835" i="4" a="1"/>
  <c r="AM1835" i="4" s="1"/>
  <c r="AM1828" i="4" a="1"/>
  <c r="AM1828" i="4" s="1"/>
  <c r="AI1828" i="4" a="1"/>
  <c r="AI1828" i="4" s="1"/>
  <c r="AF1828" i="4"/>
  <c r="AJ1501" i="4" a="1"/>
  <c r="AJ1501" i="4" s="1"/>
  <c r="AN1501" i="4" a="1"/>
  <c r="AN1501" i="4" s="1"/>
  <c r="AJ1940" i="4" a="1"/>
  <c r="AJ1940" i="4" s="1"/>
  <c r="AN1940" i="4" a="1"/>
  <c r="AN1940" i="4" s="1"/>
  <c r="AF716" i="4"/>
  <c r="AI716" i="4" a="1"/>
  <c r="AI716" i="4" s="1"/>
  <c r="AM716" i="4" a="1"/>
  <c r="AM716" i="4" s="1"/>
  <c r="AF1559" i="4"/>
  <c r="AM1559" i="4" a="1"/>
  <c r="AM1559" i="4" s="1"/>
  <c r="AI1559" i="4" a="1"/>
  <c r="AI1559" i="4" s="1"/>
  <c r="AI1540" i="4" a="1"/>
  <c r="AI1540" i="4" s="1"/>
  <c r="AM1540" i="4" a="1"/>
  <c r="AM1540" i="4" s="1"/>
  <c r="AF1540" i="4"/>
  <c r="AJ1966" i="4" a="1"/>
  <c r="AJ1966" i="4" s="1"/>
  <c r="AN1966" i="4" a="1"/>
  <c r="AN1966" i="4" s="1"/>
  <c r="AF559" i="4"/>
  <c r="AM559" i="4" a="1"/>
  <c r="AM559" i="4" s="1"/>
  <c r="AI559" i="4" a="1"/>
  <c r="AI559" i="4" s="1"/>
  <c r="AJ748" i="4" a="1"/>
  <c r="AJ748" i="4" s="1"/>
  <c r="AN748" i="4" a="1"/>
  <c r="AN748" i="4" s="1"/>
  <c r="AJ396" i="4" a="1"/>
  <c r="AJ396" i="4" s="1"/>
  <c r="AN396" i="4" a="1"/>
  <c r="AN396" i="4" s="1"/>
  <c r="AF2675" i="4"/>
  <c r="AI2675" i="4" a="1"/>
  <c r="AI2675" i="4" s="1"/>
  <c r="AM2675" i="4" a="1"/>
  <c r="AM2675" i="4" s="1"/>
  <c r="AI1875" i="4" a="1"/>
  <c r="AI1875" i="4" s="1"/>
  <c r="AM1875" i="4" a="1"/>
  <c r="AM1875" i="4" s="1"/>
  <c r="AF1875" i="4"/>
  <c r="AJ1428" i="4" a="1"/>
  <c r="AJ1428" i="4" s="1"/>
  <c r="AN1428" i="4" a="1"/>
  <c r="AN1428" i="4" s="1"/>
  <c r="AJ1614" i="4" a="1"/>
  <c r="AJ1614" i="4" s="1"/>
  <c r="AN1614" i="4" a="1"/>
  <c r="AN1614" i="4" s="1"/>
  <c r="AJ2487" i="4" a="1"/>
  <c r="AJ2487" i="4" s="1"/>
  <c r="AN2487" i="4" a="1"/>
  <c r="AN2487" i="4" s="1"/>
  <c r="AF2419" i="4"/>
  <c r="AI2419" i="4" a="1"/>
  <c r="AI2419" i="4" s="1"/>
  <c r="AM2419" i="4" a="1"/>
  <c r="AM2419" i="4" s="1"/>
  <c r="AF1729" i="4"/>
  <c r="AI1729" i="4" a="1"/>
  <c r="AI1729" i="4" s="1"/>
  <c r="AM1729" i="4" a="1"/>
  <c r="AM1729" i="4" s="1"/>
  <c r="AJ811" i="4" a="1"/>
  <c r="AJ811" i="4" s="1"/>
  <c r="AN811" i="4" a="1"/>
  <c r="AN811" i="4" s="1"/>
  <c r="AJ1883" i="4" a="1"/>
  <c r="AJ1883" i="4" s="1"/>
  <c r="AN1883" i="4" a="1"/>
  <c r="AN1883" i="4" s="1"/>
  <c r="AJ478" i="4" a="1"/>
  <c r="AJ478" i="4" s="1"/>
  <c r="AN478" i="4" a="1"/>
  <c r="AN478" i="4" s="1"/>
  <c r="AJ2385" i="4" a="1"/>
  <c r="AJ2385" i="4" s="1"/>
  <c r="AN2385" i="4" a="1"/>
  <c r="AN2385" i="4" s="1"/>
  <c r="AJ2421" i="4" a="1"/>
  <c r="AJ2421" i="4" s="1"/>
  <c r="AN2421" i="4" a="1"/>
  <c r="AN2421" i="4" s="1"/>
  <c r="AF1296" i="4"/>
  <c r="AI1296" i="4" a="1"/>
  <c r="AI1296" i="4" s="1"/>
  <c r="AM1296" i="4" a="1"/>
  <c r="AM1296" i="4" s="1"/>
  <c r="AJ1865" i="4" a="1"/>
  <c r="AJ1865" i="4" s="1"/>
  <c r="AN1865" i="4" a="1"/>
  <c r="AN1865" i="4" s="1"/>
  <c r="AF1856" i="4"/>
  <c r="AI1856" i="4" a="1"/>
  <c r="AI1856" i="4" s="1"/>
  <c r="AM1856" i="4" a="1"/>
  <c r="AM1856" i="4" s="1"/>
  <c r="AJ125" i="4" a="1"/>
  <c r="AJ125" i="4" s="1"/>
  <c r="AN125" i="4" a="1"/>
  <c r="AN125" i="4" s="1"/>
  <c r="AF34" i="4"/>
  <c r="AI34" i="4" a="1"/>
  <c r="AI34" i="4" s="1"/>
  <c r="AM34" i="4" a="1"/>
  <c r="AM34" i="4" s="1"/>
  <c r="AJ499" i="4" a="1"/>
  <c r="AJ499" i="4" s="1"/>
  <c r="AN499" i="4" a="1"/>
  <c r="AN499" i="4" s="1"/>
  <c r="AJ1528" i="4" a="1"/>
  <c r="AJ1528" i="4" s="1"/>
  <c r="AN1528" i="4" a="1"/>
  <c r="AN1528" i="4" s="1"/>
  <c r="AF434" i="4"/>
  <c r="AI434" i="4" a="1"/>
  <c r="AI434" i="4" s="1"/>
  <c r="AM434" i="4" a="1"/>
  <c r="AM434" i="4" s="1"/>
  <c r="AI1625" i="4" a="1"/>
  <c r="AI1625" i="4" s="1"/>
  <c r="AM1625" i="4" a="1"/>
  <c r="AM1625" i="4" s="1"/>
  <c r="AF1625" i="4"/>
  <c r="AJ2289" i="4" a="1"/>
  <c r="AJ2289" i="4" s="1"/>
  <c r="AN2289" i="4" a="1"/>
  <c r="AN2289" i="4" s="1"/>
  <c r="AJ2381" i="4" a="1"/>
  <c r="AJ2381" i="4" s="1"/>
  <c r="AN2381" i="4" a="1"/>
  <c r="AN2381" i="4" s="1"/>
  <c r="AJ2494" i="4" a="1"/>
  <c r="AJ2494" i="4" s="1"/>
  <c r="AN2494" i="4" a="1"/>
  <c r="AN2494" i="4" s="1"/>
  <c r="AJ2552" i="4" a="1"/>
  <c r="AJ2552" i="4" s="1"/>
  <c r="AN2552" i="4" a="1"/>
  <c r="AN2552" i="4" s="1"/>
  <c r="AN2173" i="4" a="1"/>
  <c r="AN2173" i="4" s="1"/>
  <c r="AJ2173" i="4" a="1"/>
  <c r="AJ2173" i="4" s="1"/>
  <c r="AJ2694" i="4" a="1"/>
  <c r="AJ2694" i="4" s="1"/>
  <c r="AN2694" i="4" a="1"/>
  <c r="AN2694" i="4" s="1"/>
  <c r="AN2432" i="4" a="1"/>
  <c r="AN2432" i="4" s="1"/>
  <c r="AJ2432" i="4" a="1"/>
  <c r="AJ2432" i="4" s="1"/>
  <c r="AJ2636" i="4" a="1"/>
  <c r="AJ2636" i="4" s="1"/>
  <c r="AN2636" i="4" a="1"/>
  <c r="AN2636" i="4" s="1"/>
  <c r="AJ635" i="4" a="1"/>
  <c r="AJ635" i="4" s="1"/>
  <c r="AN635" i="4" a="1"/>
  <c r="AN635" i="4" s="1"/>
  <c r="AN1748" i="4" a="1"/>
  <c r="AN1748" i="4" s="1"/>
  <c r="AJ1748" i="4" a="1"/>
  <c r="AJ1748" i="4" s="1"/>
  <c r="AJ112" i="4" a="1"/>
  <c r="AJ112" i="4" s="1"/>
  <c r="AN112" i="4" a="1"/>
  <c r="AN112" i="4" s="1"/>
  <c r="AF820" i="4"/>
  <c r="AI820" i="4" a="1"/>
  <c r="AI820" i="4" s="1"/>
  <c r="AM820" i="4" a="1"/>
  <c r="AM820" i="4" s="1"/>
  <c r="AF847" i="4"/>
  <c r="AI847" i="4" a="1"/>
  <c r="AI847" i="4" s="1"/>
  <c r="AM847" i="4" a="1"/>
  <c r="AM847" i="4" s="1"/>
  <c r="AJ850" i="4" a="1"/>
  <c r="AJ850" i="4" s="1"/>
  <c r="AN850" i="4" a="1"/>
  <c r="AN850" i="4" s="1"/>
  <c r="AF251" i="4"/>
  <c r="AM251" i="4" a="1"/>
  <c r="AM251" i="4" s="1"/>
  <c r="AI251" i="4" a="1"/>
  <c r="AI251" i="4" s="1"/>
  <c r="AF895" i="4"/>
  <c r="AM895" i="4" a="1"/>
  <c r="AM895" i="4" s="1"/>
  <c r="AI895" i="4" a="1"/>
  <c r="AI895" i="4" s="1"/>
  <c r="AJ321" i="4" a="1"/>
  <c r="AJ321" i="4" s="1"/>
  <c r="AN321" i="4" a="1"/>
  <c r="AN321" i="4" s="1"/>
  <c r="AJ933" i="4" a="1"/>
  <c r="AJ933" i="4" s="1"/>
  <c r="AN933" i="4" a="1"/>
  <c r="AN933" i="4" s="1"/>
  <c r="AJ916" i="4" a="1"/>
  <c r="AJ916" i="4" s="1"/>
  <c r="AN916" i="4" a="1"/>
  <c r="AN916" i="4" s="1"/>
  <c r="AJ1403" i="4" a="1"/>
  <c r="AJ1403" i="4" s="1"/>
  <c r="AN1403" i="4" a="1"/>
  <c r="AN1403" i="4" s="1"/>
  <c r="AF1932" i="4"/>
  <c r="AI1932" i="4" a="1"/>
  <c r="AI1932" i="4" s="1"/>
  <c r="AM1932" i="4" a="1"/>
  <c r="AM1932" i="4" s="1"/>
  <c r="AJ1858" i="4" a="1"/>
  <c r="AJ1858" i="4" s="1"/>
  <c r="AN1858" i="4" a="1"/>
  <c r="AN1858" i="4" s="1"/>
  <c r="AJ379" i="4" a="1"/>
  <c r="AJ379" i="4" s="1"/>
  <c r="AN379" i="4" a="1"/>
  <c r="AN379" i="4" s="1"/>
  <c r="AJ984" i="4" a="1"/>
  <c r="AJ984" i="4" s="1"/>
  <c r="AN984" i="4" a="1"/>
  <c r="AN984" i="4" s="1"/>
  <c r="AN1416" i="4" a="1"/>
  <c r="AN1416" i="4" s="1"/>
  <c r="AJ1416" i="4" a="1"/>
  <c r="AJ1416" i="4" s="1"/>
  <c r="AF1456" i="4"/>
  <c r="AI1456" i="4" a="1"/>
  <c r="AI1456" i="4" s="1"/>
  <c r="AM1456" i="4" a="1"/>
  <c r="AM1456" i="4" s="1"/>
  <c r="AJ1577" i="4" a="1"/>
  <c r="AJ1577" i="4" s="1"/>
  <c r="AN1577" i="4" a="1"/>
  <c r="AN1577" i="4" s="1"/>
  <c r="AJ1619" i="4" a="1"/>
  <c r="AJ1619" i="4" s="1"/>
  <c r="AN1619" i="4" a="1"/>
  <c r="AN1619" i="4" s="1"/>
  <c r="AI746" i="4" a="1"/>
  <c r="AI746" i="4" s="1"/>
  <c r="AM746" i="4" a="1"/>
  <c r="AM746" i="4" s="1"/>
  <c r="AF746" i="4"/>
  <c r="AF774" i="4"/>
  <c r="AM774" i="4" a="1"/>
  <c r="AM774" i="4" s="1"/>
  <c r="AI774" i="4" a="1"/>
  <c r="AI774" i="4" s="1"/>
  <c r="AJ178" i="4" a="1"/>
  <c r="AJ178" i="4" s="1"/>
  <c r="AN178" i="4" a="1"/>
  <c r="AN178" i="4" s="1"/>
  <c r="AJ680" i="4" a="1"/>
  <c r="AJ680" i="4" s="1"/>
  <c r="AN680" i="4" a="1"/>
  <c r="AN680" i="4" s="1"/>
  <c r="AF1037" i="4"/>
  <c r="AI1037" i="4" a="1"/>
  <c r="AI1037" i="4" s="1"/>
  <c r="AM1037" i="4" a="1"/>
  <c r="AM1037" i="4" s="1"/>
  <c r="AF513" i="4"/>
  <c r="AI513" i="4" a="1"/>
  <c r="AI513" i="4" s="1"/>
  <c r="AM513" i="4" a="1"/>
  <c r="AM513" i="4" s="1"/>
  <c r="AN1691" i="4" a="1"/>
  <c r="AN1691" i="4" s="1"/>
  <c r="AJ1691" i="4" a="1"/>
  <c r="AJ1691" i="4" s="1"/>
  <c r="AJ2048" i="4" a="1"/>
  <c r="AJ2048" i="4" s="1"/>
  <c r="AN2048" i="4" a="1"/>
  <c r="AN2048" i="4" s="1"/>
  <c r="AJ2476" i="4" a="1"/>
  <c r="AJ2476" i="4" s="1"/>
  <c r="AN2476" i="4" a="1"/>
  <c r="AN2476" i="4" s="1"/>
  <c r="AJ2657" i="4" a="1"/>
  <c r="AJ2657" i="4" s="1"/>
  <c r="AN2657" i="4" a="1"/>
  <c r="AN2657" i="4" s="1"/>
  <c r="AJ944" i="4" a="1"/>
  <c r="AJ944" i="4" s="1"/>
  <c r="AN944" i="4" a="1"/>
  <c r="AN944" i="4" s="1"/>
  <c r="AF1202" i="4"/>
  <c r="AI1202" i="4" a="1"/>
  <c r="AI1202" i="4" s="1"/>
  <c r="AM1202" i="4" a="1"/>
  <c r="AM1202" i="4" s="1"/>
  <c r="AJ250" i="4" a="1"/>
  <c r="AJ250" i="4" s="1"/>
  <c r="AN250" i="4" a="1"/>
  <c r="AN250" i="4" s="1"/>
  <c r="AF296" i="4"/>
  <c r="AI296" i="4" a="1"/>
  <c r="AI296" i="4" s="1"/>
  <c r="AM296" i="4" a="1"/>
  <c r="AM296" i="4" s="1"/>
  <c r="AJ1412" i="4" a="1"/>
  <c r="AJ1412" i="4" s="1"/>
  <c r="AN1412" i="4" a="1"/>
  <c r="AN1412" i="4" s="1"/>
  <c r="AF52" i="4"/>
  <c r="AI52" i="4" a="1"/>
  <c r="AI52" i="4" s="1"/>
  <c r="AM52" i="4" a="1"/>
  <c r="AM52" i="4" s="1"/>
  <c r="AF44" i="4"/>
  <c r="AI44" i="4" a="1"/>
  <c r="AI44" i="4" s="1"/>
  <c r="AM44" i="4" a="1"/>
  <c r="AM44" i="4" s="1"/>
  <c r="AF1483" i="4"/>
  <c r="AI1483" i="4" a="1"/>
  <c r="AI1483" i="4" s="1"/>
  <c r="AM1483" i="4" a="1"/>
  <c r="AM1483" i="4" s="1"/>
  <c r="AI1535" i="4" a="1"/>
  <c r="AI1535" i="4" s="1"/>
  <c r="AM1535" i="4" a="1"/>
  <c r="AM1535" i="4" s="1"/>
  <c r="AF1535" i="4"/>
  <c r="AJ1642" i="4" a="1"/>
  <c r="AJ1642" i="4" s="1"/>
  <c r="AN1642" i="4" a="1"/>
  <c r="AN1642" i="4" s="1"/>
  <c r="AF525" i="4"/>
  <c r="AI525" i="4" a="1"/>
  <c r="AI525" i="4" s="1"/>
  <c r="AM525" i="4" a="1"/>
  <c r="AM525" i="4" s="1"/>
  <c r="AJ1117" i="4" a="1"/>
  <c r="AJ1117" i="4" s="1"/>
  <c r="AN1117" i="4" a="1"/>
  <c r="AN1117" i="4" s="1"/>
  <c r="AI1073" i="4" a="1"/>
  <c r="AI1073" i="4" s="1"/>
  <c r="AM1073" i="4" a="1"/>
  <c r="AM1073" i="4" s="1"/>
  <c r="AF1073" i="4"/>
  <c r="AF2756" i="4"/>
  <c r="AI2756" i="4" a="1"/>
  <c r="AI2756" i="4" s="1"/>
  <c r="AM2756" i="4" a="1"/>
  <c r="AM2756" i="4" s="1"/>
  <c r="AN1764" i="4" a="1"/>
  <c r="AN1764" i="4" s="1"/>
  <c r="AJ1764" i="4" a="1"/>
  <c r="AJ1764" i="4" s="1"/>
  <c r="AJ92" i="4" a="1"/>
  <c r="AJ92" i="4" s="1"/>
  <c r="AN92" i="4" a="1"/>
  <c r="AN92" i="4" s="1"/>
  <c r="AJ1103" i="4" a="1"/>
  <c r="AJ1103" i="4" s="1"/>
  <c r="AN1103" i="4" a="1"/>
  <c r="AN1103" i="4" s="1"/>
  <c r="AJ493" i="4" a="1"/>
  <c r="AJ493" i="4" s="1"/>
  <c r="AN493" i="4" a="1"/>
  <c r="AN493" i="4" s="1"/>
  <c r="AF2296" i="4"/>
  <c r="AM2296" i="4" a="1"/>
  <c r="AM2296" i="4" s="1"/>
  <c r="AI2296" i="4" a="1"/>
  <c r="AI2296" i="4" s="1"/>
  <c r="AF2431" i="4"/>
  <c r="AI2431" i="4" a="1"/>
  <c r="AI2431" i="4" s="1"/>
  <c r="AM2431" i="4" a="1"/>
  <c r="AM2431" i="4" s="1"/>
  <c r="AN1989" i="4" a="1"/>
  <c r="AN1989" i="4" s="1"/>
  <c r="AJ1989" i="4" a="1"/>
  <c r="AJ1989" i="4" s="1"/>
  <c r="AJ2171" i="4" a="1"/>
  <c r="AJ2171" i="4" s="1"/>
  <c r="AN2171" i="4" a="1"/>
  <c r="AN2171" i="4" s="1"/>
  <c r="AJ1142" i="4" a="1"/>
  <c r="AJ1142" i="4" s="1"/>
  <c r="AN1142" i="4" a="1"/>
  <c r="AN1142" i="4" s="1"/>
  <c r="AJ1165" i="4" a="1"/>
  <c r="AJ1165" i="4" s="1"/>
  <c r="AN1165" i="4" a="1"/>
  <c r="AN1165" i="4" s="1"/>
  <c r="AJ1776" i="4" a="1"/>
  <c r="AJ1776" i="4" s="1"/>
  <c r="AN1776" i="4" a="1"/>
  <c r="AN1776" i="4" s="1"/>
  <c r="AJ676" i="4" a="1"/>
  <c r="AJ676" i="4" s="1"/>
  <c r="AN676" i="4" a="1"/>
  <c r="AN676" i="4" s="1"/>
  <c r="AF372" i="4"/>
  <c r="AI372" i="4" a="1"/>
  <c r="AI372" i="4" s="1"/>
  <c r="AM372" i="4" a="1"/>
  <c r="AM372" i="4" s="1"/>
  <c r="AJ1873" i="4" a="1"/>
  <c r="AJ1873" i="4" s="1"/>
  <c r="AN1873" i="4" a="1"/>
  <c r="AN1873" i="4" s="1"/>
  <c r="AJ1836" i="4" a="1"/>
  <c r="AJ1836" i="4" s="1"/>
  <c r="AN1836" i="4" a="1"/>
  <c r="AN1836" i="4" s="1"/>
  <c r="AJ1908" i="4" a="1"/>
  <c r="AJ1908" i="4" s="1"/>
  <c r="AN1908" i="4" a="1"/>
  <c r="AN1908" i="4" s="1"/>
  <c r="AF1526" i="4"/>
  <c r="AM1526" i="4" a="1"/>
  <c r="AM1526" i="4" s="1"/>
  <c r="AI1526" i="4" a="1"/>
  <c r="AI1526" i="4" s="1"/>
  <c r="AF1863" i="4"/>
  <c r="AM1863" i="4" a="1"/>
  <c r="AM1863" i="4" s="1"/>
  <c r="AI1863" i="4" a="1"/>
  <c r="AI1863" i="4" s="1"/>
  <c r="AF939" i="4"/>
  <c r="AI939" i="4" a="1"/>
  <c r="AI939" i="4" s="1"/>
  <c r="AM939" i="4" a="1"/>
  <c r="AM939" i="4" s="1"/>
  <c r="AI959" i="4" a="1"/>
  <c r="AI959" i="4" s="1"/>
  <c r="AM959" i="4" a="1"/>
  <c r="AM959" i="4" s="1"/>
  <c r="AF959" i="4"/>
  <c r="AF646" i="4"/>
  <c r="AM646" i="4" a="1"/>
  <c r="AM646" i="4" s="1"/>
  <c r="AI646" i="4" a="1"/>
  <c r="AI646" i="4" s="1"/>
  <c r="AF1627" i="4"/>
  <c r="AI1627" i="4" a="1"/>
  <c r="AI1627" i="4" s="1"/>
  <c r="AM1627" i="4" a="1"/>
  <c r="AM1627" i="4" s="1"/>
  <c r="AJ556" i="4" a="1"/>
  <c r="AJ556" i="4" s="1"/>
  <c r="AN556" i="4" a="1"/>
  <c r="AN556" i="4" s="1"/>
  <c r="AF1031" i="4"/>
  <c r="AI1031" i="4" a="1"/>
  <c r="AI1031" i="4" s="1"/>
  <c r="AM1031" i="4" a="1"/>
  <c r="AM1031" i="4" s="1"/>
  <c r="AF482" i="4"/>
  <c r="AM482" i="4" a="1"/>
  <c r="AM482" i="4" s="1"/>
  <c r="AI482" i="4" a="1"/>
  <c r="AI482" i="4" s="1"/>
  <c r="AJ1087" i="4" a="1"/>
  <c r="AJ1087" i="4" s="1"/>
  <c r="AN1087" i="4" a="1"/>
  <c r="AN1087" i="4" s="1"/>
  <c r="AJ1094" i="4" a="1"/>
  <c r="AJ1094" i="4" s="1"/>
  <c r="AN1094" i="4" a="1"/>
  <c r="AN1094" i="4" s="1"/>
  <c r="AF1335" i="4"/>
  <c r="AI1335" i="4" a="1"/>
  <c r="AI1335" i="4" s="1"/>
  <c r="AM1335" i="4" a="1"/>
  <c r="AM1335" i="4" s="1"/>
  <c r="AF1127" i="4"/>
  <c r="AI1127" i="4" a="1"/>
  <c r="AI1127" i="4" s="1"/>
  <c r="AM1127" i="4" a="1"/>
  <c r="AM1127" i="4" s="1"/>
  <c r="AM130" i="4" a="1"/>
  <c r="AM130" i="4" s="1"/>
  <c r="AF130" i="4"/>
  <c r="AI130" i="4" a="1"/>
  <c r="AI130" i="4" s="1"/>
  <c r="AJ2789" i="4" a="1"/>
  <c r="AJ2789" i="4" s="1"/>
  <c r="AN2789" i="4" a="1"/>
  <c r="AN2789" i="4" s="1"/>
  <c r="AF1446" i="4"/>
  <c r="AI1446" i="4" a="1"/>
  <c r="AI1446" i="4" s="1"/>
  <c r="AM1446" i="4" a="1"/>
  <c r="AM1446" i="4" s="1"/>
  <c r="AJ1580" i="4" a="1"/>
  <c r="AJ1580" i="4" s="1"/>
  <c r="AN1580" i="4" a="1"/>
  <c r="AN1580" i="4" s="1"/>
  <c r="AJ772" i="4" a="1"/>
  <c r="AJ772" i="4" s="1"/>
  <c r="AN772" i="4" a="1"/>
  <c r="AN772" i="4" s="1"/>
  <c r="AN1111" i="4" a="1"/>
  <c r="AN1111" i="4" s="1"/>
  <c r="AJ1111" i="4" a="1"/>
  <c r="AJ1111" i="4" s="1"/>
  <c r="AJ1144" i="4" a="1"/>
  <c r="AJ1144" i="4" s="1"/>
  <c r="AN1144" i="4" a="1"/>
  <c r="AN1144" i="4" s="1"/>
  <c r="AJ2200" i="4" a="1"/>
  <c r="AJ2200" i="4" s="1"/>
  <c r="AN2200" i="4" a="1"/>
  <c r="AN2200" i="4" s="1"/>
  <c r="AJ652" i="4" a="1"/>
  <c r="AJ652" i="4" s="1"/>
  <c r="AN652" i="4" a="1"/>
  <c r="AN652" i="4" s="1"/>
  <c r="AF83" i="4"/>
  <c r="AI83" i="4" a="1"/>
  <c r="AI83" i="4" s="1"/>
  <c r="AM83" i="4" a="1"/>
  <c r="AM83" i="4" s="1"/>
  <c r="AF1869" i="4"/>
  <c r="AI1869" i="4" a="1"/>
  <c r="AI1869" i="4" s="1"/>
  <c r="AM1869" i="4" a="1"/>
  <c r="AM1869" i="4" s="1"/>
  <c r="AJ1606" i="4" a="1"/>
  <c r="AJ1606" i="4" s="1"/>
  <c r="AN1606" i="4" a="1"/>
  <c r="AN1606" i="4" s="1"/>
  <c r="AJ1402" i="4" a="1"/>
  <c r="AJ1402" i="4" s="1"/>
  <c r="AN1402" i="4" a="1"/>
  <c r="AN1402" i="4" s="1"/>
  <c r="AJ2312" i="4" a="1"/>
  <c r="AJ2312" i="4" s="1"/>
  <c r="AN2312" i="4" a="1"/>
  <c r="AN2312" i="4" s="1"/>
  <c r="AJ2811" i="4" a="1"/>
  <c r="AJ2811" i="4" s="1"/>
  <c r="AN2811" i="4" a="1"/>
  <c r="AN2811" i="4" s="1"/>
  <c r="AF2007" i="4"/>
  <c r="AI2007" i="4" a="1"/>
  <c r="AI2007" i="4" s="1"/>
  <c r="AM2007" i="4" a="1"/>
  <c r="AM2007" i="4" s="1"/>
  <c r="AJ1772" i="4" a="1"/>
  <c r="AJ1772" i="4" s="1"/>
  <c r="AN1772" i="4" a="1"/>
  <c r="AN1772" i="4" s="1"/>
  <c r="AJ945" i="4" a="1"/>
  <c r="AJ945" i="4" s="1"/>
  <c r="AN945" i="4" a="1"/>
  <c r="AN945" i="4" s="1"/>
  <c r="AJ65" i="4" a="1"/>
  <c r="AJ65" i="4" s="1"/>
  <c r="AN65" i="4" a="1"/>
  <c r="AN65" i="4" s="1"/>
  <c r="AJ936" i="4" a="1"/>
  <c r="AJ936" i="4" s="1"/>
  <c r="AN936" i="4" a="1"/>
  <c r="AN936" i="4" s="1"/>
  <c r="AJ1585" i="4" a="1"/>
  <c r="AJ1585" i="4" s="1"/>
  <c r="AN1585" i="4" a="1"/>
  <c r="AN1585" i="4" s="1"/>
  <c r="AF616" i="4"/>
  <c r="AM616" i="4" a="1"/>
  <c r="AM616" i="4" s="1"/>
  <c r="AI616" i="4" a="1"/>
  <c r="AI616" i="4" s="1"/>
  <c r="AJ138" i="4" a="1"/>
  <c r="AJ138" i="4" s="1"/>
  <c r="AN138" i="4" a="1"/>
  <c r="AN138" i="4" s="1"/>
  <c r="AJ2010" i="4" a="1"/>
  <c r="AJ2010" i="4" s="1"/>
  <c r="AN2010" i="4" a="1"/>
  <c r="AN2010" i="4" s="1"/>
  <c r="AF1495" i="4"/>
  <c r="AM1495" i="4" a="1"/>
  <c r="AM1495" i="4" s="1"/>
  <c r="AI1495" i="4" a="1"/>
  <c r="AI1495" i="4" s="1"/>
  <c r="AF2416" i="4"/>
  <c r="AI2416" i="4" a="1"/>
  <c r="AI2416" i="4" s="1"/>
  <c r="AM2416" i="4" a="1"/>
  <c r="AM2416" i="4" s="1"/>
  <c r="AJ2482" i="4" a="1"/>
  <c r="AJ2482" i="4" s="1"/>
  <c r="AN2482" i="4" a="1"/>
  <c r="AN2482" i="4" s="1"/>
  <c r="AN2028" i="4" a="1"/>
  <c r="AN2028" i="4" s="1"/>
  <c r="AJ2028" i="4" a="1"/>
  <c r="AJ2028" i="4" s="1"/>
  <c r="AJ1981" i="4" a="1"/>
  <c r="AJ1981" i="4" s="1"/>
  <c r="AN1981" i="4" a="1"/>
  <c r="AN1981" i="4" s="1"/>
  <c r="AF2507" i="4"/>
  <c r="AM2507" i="4" a="1"/>
  <c r="AM2507" i="4" s="1"/>
  <c r="AI2507" i="4" a="1"/>
  <c r="AI2507" i="4" s="1"/>
  <c r="AF226" i="4"/>
  <c r="AI226" i="4" a="1"/>
  <c r="AI226" i="4" s="1"/>
  <c r="AM226" i="4" a="1"/>
  <c r="AM226" i="4" s="1"/>
  <c r="AJ326" i="4" a="1"/>
  <c r="AJ326" i="4" s="1"/>
  <c r="AN326" i="4" a="1"/>
  <c r="AN326" i="4" s="1"/>
  <c r="AI874" i="4" a="1"/>
  <c r="AI874" i="4" s="1"/>
  <c r="AM874" i="4" a="1"/>
  <c r="AM874" i="4" s="1"/>
  <c r="AF874" i="4"/>
  <c r="AJ827" i="4" a="1"/>
  <c r="AJ827" i="4" s="1"/>
  <c r="AN827" i="4" a="1"/>
  <c r="AN827" i="4" s="1"/>
  <c r="AJ340" i="4" a="1"/>
  <c r="AJ340" i="4" s="1"/>
  <c r="AN340" i="4" a="1"/>
  <c r="AN340" i="4" s="1"/>
  <c r="AJ337" i="4" a="1"/>
  <c r="AJ337" i="4" s="1"/>
  <c r="AN337" i="4" a="1"/>
  <c r="AN337" i="4" s="1"/>
  <c r="AJ1796" i="4" a="1"/>
  <c r="AJ1796" i="4" s="1"/>
  <c r="AN1796" i="4" a="1"/>
  <c r="AN1796" i="4" s="1"/>
  <c r="AJ2104" i="4" a="1"/>
  <c r="AJ2104" i="4" s="1"/>
  <c r="AN2104" i="4" a="1"/>
  <c r="AN2104" i="4" s="1"/>
  <c r="AF2472" i="4"/>
  <c r="AI2472" i="4" a="1"/>
  <c r="AI2472" i="4" s="1"/>
  <c r="AM2472" i="4" a="1"/>
  <c r="AM2472" i="4" s="1"/>
  <c r="AF1052" i="4"/>
  <c r="AI1052" i="4" a="1"/>
  <c r="AI1052" i="4" s="1"/>
  <c r="AM1052" i="4" a="1"/>
  <c r="AM1052" i="4" s="1"/>
  <c r="AJ2062" i="4" a="1"/>
  <c r="AJ2062" i="4" s="1"/>
  <c r="AN2062" i="4" a="1"/>
  <c r="AN2062" i="4" s="1"/>
  <c r="AF2557" i="4"/>
  <c r="AI2557" i="4" a="1"/>
  <c r="AI2557" i="4" s="1"/>
  <c r="AM2557" i="4" a="1"/>
  <c r="AM2557" i="4" s="1"/>
  <c r="AJ1943" i="4" a="1"/>
  <c r="AJ1943" i="4" s="1"/>
  <c r="AN1943" i="4" a="1"/>
  <c r="AN1943" i="4" s="1"/>
  <c r="AJ2785" i="4" a="1"/>
  <c r="AJ2785" i="4" s="1"/>
  <c r="AN2785" i="4" a="1"/>
  <c r="AN2785" i="4" s="1"/>
  <c r="AJ2597" i="4" a="1"/>
  <c r="AJ2597" i="4" s="1"/>
  <c r="AN2597" i="4" a="1"/>
  <c r="AN2597" i="4" s="1"/>
  <c r="AJ294" i="4" a="1"/>
  <c r="AJ294" i="4" s="1"/>
  <c r="AN294" i="4" a="1"/>
  <c r="AN294" i="4" s="1"/>
  <c r="AJ1163" i="4" a="1"/>
  <c r="AJ1163" i="4" s="1"/>
  <c r="AN1163" i="4" a="1"/>
  <c r="AN1163" i="4" s="1"/>
  <c r="AF1208" i="4"/>
  <c r="AI1208" i="4" a="1"/>
  <c r="AI1208" i="4" s="1"/>
  <c r="AM1208" i="4" a="1"/>
  <c r="AM1208" i="4" s="1"/>
  <c r="AJ2687" i="4" a="1"/>
  <c r="AJ2687" i="4" s="1"/>
  <c r="AN2687" i="4" a="1"/>
  <c r="AN2687" i="4" s="1"/>
  <c r="AF832" i="4"/>
  <c r="AI832" i="4" a="1"/>
  <c r="AI832" i="4" s="1"/>
  <c r="AM832" i="4" a="1"/>
  <c r="AM832" i="4" s="1"/>
  <c r="AF253" i="4"/>
  <c r="AM253" i="4" a="1"/>
  <c r="AM253" i="4" s="1"/>
  <c r="AI253" i="4" a="1"/>
  <c r="AI253" i="4" s="1"/>
  <c r="AJ930" i="4" a="1"/>
  <c r="AJ930" i="4" s="1"/>
  <c r="AN930" i="4" a="1"/>
  <c r="AN930" i="4" s="1"/>
  <c r="AF1855" i="4"/>
  <c r="AM1855" i="4" a="1"/>
  <c r="AM1855" i="4" s="1"/>
  <c r="AI1855" i="4" a="1"/>
  <c r="AI1855" i="4" s="1"/>
  <c r="AF427" i="4"/>
  <c r="AI427" i="4" a="1"/>
  <c r="AI427" i="4" s="1"/>
  <c r="AM427" i="4" a="1"/>
  <c r="AM427" i="4" s="1"/>
  <c r="AJ1386" i="4" a="1"/>
  <c r="AJ1386" i="4" s="1"/>
  <c r="AN1386" i="4" a="1"/>
  <c r="AN1386" i="4" s="1"/>
  <c r="AJ1449" i="4" a="1"/>
  <c r="AJ1449" i="4" s="1"/>
  <c r="AN1449" i="4" a="1"/>
  <c r="AN1449" i="4" s="1"/>
  <c r="AI1421" i="4" a="1"/>
  <c r="AI1421" i="4" s="1"/>
  <c r="AM1421" i="4" a="1"/>
  <c r="AM1421" i="4" s="1"/>
  <c r="AF1421" i="4"/>
  <c r="AJ1551" i="4" a="1"/>
  <c r="AJ1551" i="4" s="1"/>
  <c r="AN1551" i="4" a="1"/>
  <c r="AN1551" i="4" s="1"/>
  <c r="AF1687" i="4"/>
  <c r="AI1687" i="4" a="1"/>
  <c r="AI1687" i="4" s="1"/>
  <c r="AM1687" i="4" a="1"/>
  <c r="AM1687" i="4" s="1"/>
  <c r="AJ1961" i="4" a="1"/>
  <c r="AJ1961" i="4" s="1"/>
  <c r="AN1961" i="4" a="1"/>
  <c r="AN1961" i="4" s="1"/>
  <c r="AJ1032" i="4" a="1"/>
  <c r="AJ1032" i="4" s="1"/>
  <c r="AN1032" i="4" a="1"/>
  <c r="AN1032" i="4" s="1"/>
  <c r="AJ1027" i="4" a="1"/>
  <c r="AJ1027" i="4" s="1"/>
  <c r="AN1027" i="4" a="1"/>
  <c r="AN1027" i="4" s="1"/>
  <c r="AJ1060" i="4" a="1"/>
  <c r="AJ1060" i="4" s="1"/>
  <c r="AN1060" i="4" a="1"/>
  <c r="AN1060" i="4" s="1"/>
  <c r="AF745" i="4"/>
  <c r="AI745" i="4" a="1"/>
  <c r="AI745" i="4" s="1"/>
  <c r="AM745" i="4" a="1"/>
  <c r="AM745" i="4" s="1"/>
  <c r="AJ606" i="4" a="1"/>
  <c r="AJ606" i="4" s="1"/>
  <c r="AN606" i="4" a="1"/>
  <c r="AN606" i="4" s="1"/>
  <c r="AF192" i="4"/>
  <c r="AI192" i="4" a="1"/>
  <c r="AI192" i="4" s="1"/>
  <c r="AM192" i="4" a="1"/>
  <c r="AM192" i="4" s="1"/>
  <c r="AJ1104" i="4" a="1"/>
  <c r="AJ1104" i="4" s="1"/>
  <c r="AN1104" i="4" a="1"/>
  <c r="AN1104" i="4" s="1"/>
  <c r="AJ654" i="4" a="1"/>
  <c r="AJ654" i="4" s="1"/>
  <c r="AN654" i="4" a="1"/>
  <c r="AN654" i="4" s="1"/>
  <c r="AJ2039" i="4" a="1"/>
  <c r="AJ2039" i="4" s="1"/>
  <c r="AN2039" i="4" a="1"/>
  <c r="AN2039" i="4" s="1"/>
  <c r="AJ2606" i="4" a="1"/>
  <c r="AJ2606" i="4" s="1"/>
  <c r="AN2606" i="4" a="1"/>
  <c r="AN2606" i="4" s="1"/>
  <c r="AF2194" i="4"/>
  <c r="AI2194" i="4" a="1"/>
  <c r="AI2194" i="4" s="1"/>
  <c r="AM2194" i="4" a="1"/>
  <c r="AM2194" i="4" s="1"/>
  <c r="AF871" i="4"/>
  <c r="AI871" i="4" a="1"/>
  <c r="AI871" i="4" s="1"/>
  <c r="AM871" i="4" a="1"/>
  <c r="AM871" i="4" s="1"/>
  <c r="AJ643" i="4" a="1"/>
  <c r="AJ643" i="4" s="1"/>
  <c r="AN643" i="4" a="1"/>
  <c r="AN643" i="4" s="1"/>
  <c r="AJ2404" i="4" a="1"/>
  <c r="AJ2404" i="4" s="1"/>
  <c r="AN2404" i="4" a="1"/>
  <c r="AN2404" i="4" s="1"/>
  <c r="AJ2427" i="4" a="1"/>
  <c r="AJ2427" i="4" s="1"/>
  <c r="AN2427" i="4" a="1"/>
  <c r="AN2427" i="4" s="1"/>
  <c r="AF2044" i="4"/>
  <c r="AM2044" i="4" a="1"/>
  <c r="AM2044" i="4" s="1"/>
  <c r="AI2044" i="4" a="1"/>
  <c r="AI2044" i="4" s="1"/>
  <c r="AF2425" i="4"/>
  <c r="AM2425" i="4" a="1"/>
  <c r="AM2425" i="4" s="1"/>
  <c r="AI2425" i="4" a="1"/>
  <c r="AI2425" i="4" s="1"/>
  <c r="AJ2569" i="4" a="1"/>
  <c r="AJ2569" i="4" s="1"/>
  <c r="AN2569" i="4" a="1"/>
  <c r="AN2569" i="4" s="1"/>
  <c r="AJ2798" i="4" a="1"/>
  <c r="AJ2798" i="4" s="1"/>
  <c r="AN2798" i="4" a="1"/>
  <c r="AN2798" i="4" s="1"/>
  <c r="AF1761" i="4"/>
  <c r="AI1761" i="4" a="1"/>
  <c r="AI1761" i="4" s="1"/>
  <c r="AM1761" i="4" a="1"/>
  <c r="AM1761" i="4" s="1"/>
  <c r="AF117" i="4"/>
  <c r="AI117" i="4" a="1"/>
  <c r="AI117" i="4" s="1"/>
  <c r="AM117" i="4" a="1"/>
  <c r="AM117" i="4" s="1"/>
  <c r="AJ1504" i="4" a="1"/>
  <c r="AJ1504" i="4" s="1"/>
  <c r="AN1504" i="4" a="1"/>
  <c r="AN1504" i="4" s="1"/>
  <c r="AJ85" i="4" a="1"/>
  <c r="AJ85" i="4" s="1"/>
  <c r="AN85" i="4" a="1"/>
  <c r="AN85" i="4" s="1"/>
  <c r="AJ73" i="4" a="1"/>
  <c r="AJ73" i="4" s="1"/>
  <c r="AN73" i="4" a="1"/>
  <c r="AN73" i="4" s="1"/>
  <c r="AJ1328" i="4" a="1"/>
  <c r="AJ1328" i="4" s="1"/>
  <c r="AN1328" i="4" a="1"/>
  <c r="AN1328" i="4" s="1"/>
  <c r="AJ1375" i="4" a="1"/>
  <c r="AJ1375" i="4" s="1"/>
  <c r="AN1375" i="4" a="1"/>
  <c r="AN1375" i="4" s="1"/>
  <c r="AF1310" i="4"/>
  <c r="AI1310" i="4" a="1"/>
  <c r="AI1310" i="4" s="1"/>
  <c r="AM1310" i="4" a="1"/>
  <c r="AM1310" i="4" s="1"/>
  <c r="AI1266" i="4" a="1"/>
  <c r="AI1266" i="4" s="1"/>
  <c r="AM1266" i="4" a="1"/>
  <c r="AM1266" i="4" s="1"/>
  <c r="AF1266" i="4"/>
  <c r="AF1952" i="4"/>
  <c r="AM1952" i="4" a="1"/>
  <c r="AM1952" i="4" s="1"/>
  <c r="AI1952" i="4" a="1"/>
  <c r="AI1952" i="4" s="1"/>
  <c r="AI1338" i="4" a="1"/>
  <c r="AI1338" i="4" s="1"/>
  <c r="AM1338" i="4" a="1"/>
  <c r="AM1338" i="4" s="1"/>
  <c r="AF1338" i="4"/>
  <c r="AJ384" i="4" a="1"/>
  <c r="AJ384" i="4" s="1"/>
  <c r="AN384" i="4" a="1"/>
  <c r="AN384" i="4" s="1"/>
  <c r="AJ1703" i="4" a="1"/>
  <c r="AJ1703" i="4" s="1"/>
  <c r="AN1703" i="4" a="1"/>
  <c r="AN1703" i="4" s="1"/>
  <c r="AI605" i="4" a="1"/>
  <c r="AI605" i="4" s="1"/>
  <c r="AM605" i="4" a="1"/>
  <c r="AM605" i="4" s="1"/>
  <c r="AF605" i="4"/>
  <c r="AI1049" i="4" a="1"/>
  <c r="AI1049" i="4" s="1"/>
  <c r="AF1049" i="4"/>
  <c r="AM1049" i="4" a="1"/>
  <c r="AM1049" i="4" s="1"/>
  <c r="AJ1131" i="4" a="1"/>
  <c r="AJ1131" i="4" s="1"/>
  <c r="AN1131" i="4" a="1"/>
  <c r="AN1131" i="4" s="1"/>
  <c r="AJ589" i="4" a="1"/>
  <c r="AJ589" i="4" s="1"/>
  <c r="AN589" i="4" a="1"/>
  <c r="AN589" i="4" s="1"/>
  <c r="AI181" i="4" a="1"/>
  <c r="AI181" i="4" s="1"/>
  <c r="AM181" i="4" a="1"/>
  <c r="AM181" i="4" s="1"/>
  <c r="AF181" i="4"/>
  <c r="AJ1071" i="4" a="1"/>
  <c r="AJ1071" i="4" s="1"/>
  <c r="AN1071" i="4" a="1"/>
  <c r="AN1071" i="4" s="1"/>
  <c r="AJ442" i="4" a="1"/>
  <c r="AJ442" i="4" s="1"/>
  <c r="AN442" i="4" a="1"/>
  <c r="AN442" i="4" s="1"/>
  <c r="AJ2458" i="4" a="1"/>
  <c r="AJ2458" i="4" s="1"/>
  <c r="AN2458" i="4" a="1"/>
  <c r="AN2458" i="4" s="1"/>
  <c r="AJ812" i="4" a="1"/>
  <c r="AJ812" i="4" s="1"/>
  <c r="AN812" i="4" a="1"/>
  <c r="AN812" i="4" s="1"/>
  <c r="AF1090" i="4"/>
  <c r="AI1090" i="4" a="1"/>
  <c r="AI1090" i="4" s="1"/>
  <c r="AM1090" i="4" a="1"/>
  <c r="AM1090" i="4" s="1"/>
  <c r="AJ2297" i="4" a="1"/>
  <c r="AJ2297" i="4" s="1"/>
  <c r="AN2297" i="4" a="1"/>
  <c r="AN2297" i="4" s="1"/>
  <c r="AJ2489" i="4" a="1"/>
  <c r="AJ2489" i="4" s="1"/>
  <c r="AN2489" i="4" a="1"/>
  <c r="AN2489" i="4" s="1"/>
  <c r="AF2156" i="4"/>
  <c r="AI2156" i="4" a="1"/>
  <c r="AI2156" i="4" s="1"/>
  <c r="AM2156" i="4" a="1"/>
  <c r="AM2156" i="4" s="1"/>
  <c r="AF2772" i="4"/>
  <c r="AI2772" i="4" a="1"/>
  <c r="AI2772" i="4" s="1"/>
  <c r="AM2772" i="4" a="1"/>
  <c r="AM2772" i="4" s="1"/>
  <c r="AF2210" i="4"/>
  <c r="AM2210" i="4" a="1"/>
  <c r="AM2210" i="4" s="1"/>
  <c r="AI2210" i="4" a="1"/>
  <c r="AI2210" i="4" s="1"/>
  <c r="AF2268" i="4"/>
  <c r="AM2268" i="4" a="1"/>
  <c r="AM2268" i="4" s="1"/>
  <c r="AI2268" i="4" a="1"/>
  <c r="AI2268" i="4" s="1"/>
  <c r="AJ199" i="4" a="1"/>
  <c r="AJ199" i="4" s="1"/>
  <c r="AN199" i="4" a="1"/>
  <c r="AN199" i="4" s="1"/>
  <c r="AF1227" i="4"/>
  <c r="AI1227" i="4" a="1"/>
  <c r="AI1227" i="4" s="1"/>
  <c r="AM1227" i="4" a="1"/>
  <c r="AM1227" i="4" s="1"/>
  <c r="AF285" i="4"/>
  <c r="AM285" i="4" a="1"/>
  <c r="AM285" i="4" s="1"/>
  <c r="AI285" i="4" a="1"/>
  <c r="AI285" i="4" s="1"/>
  <c r="AF721" i="4"/>
  <c r="AI721" i="4" a="1"/>
  <c r="AI721" i="4" s="1"/>
  <c r="AM721" i="4" a="1"/>
  <c r="AM721" i="4" s="1"/>
  <c r="AJ1210" i="4" a="1"/>
  <c r="AJ1210" i="4" s="1"/>
  <c r="AN1210" i="4" a="1"/>
  <c r="AN1210" i="4" s="1"/>
  <c r="AJ1921" i="4" a="1"/>
  <c r="AJ1921" i="4" s="1"/>
  <c r="AN1921" i="4" a="1"/>
  <c r="AN1921" i="4" s="1"/>
  <c r="AJ818" i="4" a="1"/>
  <c r="AJ818" i="4" s="1"/>
  <c r="AN818" i="4" a="1"/>
  <c r="AN818" i="4" s="1"/>
  <c r="AJ707" i="4" a="1"/>
  <c r="AJ707" i="4" s="1"/>
  <c r="AN707" i="4" a="1"/>
  <c r="AN707" i="4" s="1"/>
  <c r="AJ1385" i="4" a="1"/>
  <c r="AJ1385" i="4" s="1"/>
  <c r="AN1385" i="4" a="1"/>
  <c r="AN1385" i="4" s="1"/>
  <c r="AJ230" i="4" a="1"/>
  <c r="AJ230" i="4" s="1"/>
  <c r="AN230" i="4" a="1"/>
  <c r="AN230" i="4" s="1"/>
  <c r="AN1809" i="4" a="1"/>
  <c r="AN1809" i="4" s="1"/>
  <c r="AJ1809" i="4" a="1"/>
  <c r="AJ1809" i="4" s="1"/>
  <c r="AJ1288" i="4" a="1"/>
  <c r="AJ1288" i="4" s="1"/>
  <c r="AN1288" i="4" a="1"/>
  <c r="AN1288" i="4" s="1"/>
  <c r="AI1667" i="4" a="1"/>
  <c r="AI1667" i="4" s="1"/>
  <c r="AM1667" i="4" a="1"/>
  <c r="AM1667" i="4" s="1"/>
  <c r="AF1667" i="4"/>
  <c r="AJ51" i="4" a="1"/>
  <c r="AJ51" i="4" s="1"/>
  <c r="AN51" i="4" a="1"/>
  <c r="AN51" i="4" s="1"/>
  <c r="AF2699" i="4"/>
  <c r="AI2699" i="4" a="1"/>
  <c r="AI2699" i="4" s="1"/>
  <c r="AM2699" i="4" a="1"/>
  <c r="AM2699" i="4" s="1"/>
  <c r="AF37" i="4"/>
  <c r="AM37" i="4" a="1"/>
  <c r="AM37" i="4" s="1"/>
  <c r="AI37" i="4" a="1"/>
  <c r="AI37" i="4" s="1"/>
  <c r="AJ1636" i="4" a="1"/>
  <c r="AJ1636" i="4" s="1"/>
  <c r="AN1636" i="4" a="1"/>
  <c r="AN1636" i="4" s="1"/>
  <c r="AJ1603" i="4" a="1"/>
  <c r="AJ1603" i="4" s="1"/>
  <c r="AN1603" i="4" a="1"/>
  <c r="AN1603" i="4" s="1"/>
  <c r="AJ1048" i="4" a="1"/>
  <c r="AJ1048" i="4" s="1"/>
  <c r="AN1048" i="4" a="1"/>
  <c r="AN1048" i="4" s="1"/>
  <c r="AF590" i="4"/>
  <c r="AM590" i="4" a="1"/>
  <c r="AM590" i="4" s="1"/>
  <c r="AI590" i="4" a="1"/>
  <c r="AI590" i="4" s="1"/>
  <c r="AJ1139" i="4" a="1"/>
  <c r="AJ1139" i="4" s="1"/>
  <c r="AN1139" i="4" a="1"/>
  <c r="AN1139" i="4" s="1"/>
  <c r="AI290" i="4" a="1"/>
  <c r="AI290" i="4" s="1"/>
  <c r="AM290" i="4" a="1"/>
  <c r="AM290" i="4" s="1"/>
  <c r="AF290" i="4"/>
  <c r="AF1668" i="4"/>
  <c r="AI1668" i="4" a="1"/>
  <c r="AI1668" i="4" s="1"/>
  <c r="AM1668" i="4" a="1"/>
  <c r="AM1668" i="4" s="1"/>
  <c r="AJ1097" i="4" a="1"/>
  <c r="AJ1097" i="4" s="1"/>
  <c r="AN1097" i="4" a="1"/>
  <c r="AN1097" i="4" s="1"/>
  <c r="AF1030" i="4"/>
  <c r="AI1030" i="4" a="1"/>
  <c r="AI1030" i="4" s="1"/>
  <c r="AM1030" i="4" a="1"/>
  <c r="AM1030" i="4" s="1"/>
  <c r="AJ2355" i="4" a="1"/>
  <c r="AJ2355" i="4" s="1"/>
  <c r="AN2355" i="4" a="1"/>
  <c r="AN2355" i="4" s="1"/>
  <c r="AJ2473" i="4" a="1"/>
  <c r="AJ2473" i="4" s="1"/>
  <c r="AN2473" i="4" a="1"/>
  <c r="AN2473" i="4" s="1"/>
  <c r="AF2138" i="4"/>
  <c r="AI2138" i="4" a="1"/>
  <c r="AI2138" i="4" s="1"/>
  <c r="AM2138" i="4" a="1"/>
  <c r="AM2138" i="4" s="1"/>
  <c r="AJ2604" i="4" a="1"/>
  <c r="AJ2604" i="4" s="1"/>
  <c r="AN2604" i="4" a="1"/>
  <c r="AN2604" i="4" s="1"/>
  <c r="AN2653" i="4" a="1"/>
  <c r="AN2653" i="4" s="1"/>
  <c r="AJ2653" i="4" a="1"/>
  <c r="AJ2653" i="4" s="1"/>
  <c r="AJ207" i="4" a="1"/>
  <c r="AJ207" i="4" s="1"/>
  <c r="AN207" i="4" a="1"/>
  <c r="AN207" i="4" s="1"/>
  <c r="AJ2755" i="4" a="1"/>
  <c r="AJ2755" i="4" s="1"/>
  <c r="AN2755" i="4" a="1"/>
  <c r="AN2755" i="4" s="1"/>
  <c r="AJ1178" i="4" a="1"/>
  <c r="AJ1178" i="4" s="1"/>
  <c r="AN1178" i="4" a="1"/>
  <c r="AN1178" i="4" s="1"/>
  <c r="AJ1735" i="4" a="1"/>
  <c r="AJ1735" i="4" s="1"/>
  <c r="AN1735" i="4" a="1"/>
  <c r="AN1735" i="4" s="1"/>
  <c r="AF391" i="4"/>
  <c r="AI391" i="4" a="1"/>
  <c r="AI391" i="4" s="1"/>
  <c r="AM391" i="4" a="1"/>
  <c r="AM391" i="4" s="1"/>
  <c r="AJ1175" i="4" a="1"/>
  <c r="AJ1175" i="4" s="1"/>
  <c r="AN1175" i="4" a="1"/>
  <c r="AN1175" i="4" s="1"/>
  <c r="AI292" i="4" a="1"/>
  <c r="AI292" i="4" s="1"/>
  <c r="AM292" i="4" a="1"/>
  <c r="AM292" i="4" s="1"/>
  <c r="AF292" i="4"/>
  <c r="AJ1788" i="4" a="1"/>
  <c r="AJ1788" i="4" s="1"/>
  <c r="AN1788" i="4" a="1"/>
  <c r="AN1788" i="4" s="1"/>
  <c r="AF1155" i="4"/>
  <c r="AI1155" i="4" a="1"/>
  <c r="AI1155" i="4" s="1"/>
  <c r="AM1155" i="4" a="1"/>
  <c r="AM1155" i="4" s="1"/>
  <c r="AI1282" i="4" a="1"/>
  <c r="AI1282" i="4" s="1"/>
  <c r="AM1282" i="4" a="1"/>
  <c r="AM1282" i="4" s="1"/>
  <c r="AF1282" i="4"/>
  <c r="AJ40" i="4" a="1"/>
  <c r="AJ40" i="4" s="1"/>
  <c r="AN40" i="4" a="1"/>
  <c r="AN40" i="4" s="1"/>
  <c r="AJ2734" i="4" a="1"/>
  <c r="AJ2734" i="4" s="1"/>
  <c r="AN2734" i="4" a="1"/>
  <c r="AN2734" i="4" s="1"/>
  <c r="AJ1442" i="4" a="1"/>
  <c r="AJ1442" i="4" s="1"/>
  <c r="AN1442" i="4" a="1"/>
  <c r="AN1442" i="4" s="1"/>
  <c r="AJ1436" i="4" a="1"/>
  <c r="AJ1436" i="4" s="1"/>
  <c r="AN1436" i="4" a="1"/>
  <c r="AN1436" i="4" s="1"/>
  <c r="AF1944" i="4"/>
  <c r="AI1944" i="4" a="1"/>
  <c r="AI1944" i="4" s="1"/>
  <c r="AM1944" i="4" a="1"/>
  <c r="AM1944" i="4" s="1"/>
  <c r="AJ465" i="4" a="1"/>
  <c r="AJ465" i="4" s="1"/>
  <c r="AN465" i="4" a="1"/>
  <c r="AN465" i="4" s="1"/>
  <c r="AF759" i="4"/>
  <c r="AM759" i="4" a="1"/>
  <c r="AM759" i="4" s="1"/>
  <c r="AI759" i="4" a="1"/>
  <c r="AI759" i="4" s="1"/>
  <c r="AI440" i="4" a="1"/>
  <c r="AI440" i="4" s="1"/>
  <c r="AM440" i="4" a="1"/>
  <c r="AM440" i="4" s="1"/>
  <c r="AF440" i="4"/>
  <c r="AF2012" i="4"/>
  <c r="AI2012" i="4" a="1"/>
  <c r="AI2012" i="4" s="1"/>
  <c r="AM2012" i="4" a="1"/>
  <c r="AM2012" i="4" s="1"/>
  <c r="AF1837" i="4"/>
  <c r="AI1837" i="4" a="1"/>
  <c r="AI1837" i="4" s="1"/>
  <c r="AM1837" i="4" a="1"/>
  <c r="AM1837" i="4" s="1"/>
  <c r="AJ1334" i="4" a="1"/>
  <c r="AJ1334" i="4" s="1"/>
  <c r="AN1334" i="4" a="1"/>
  <c r="AN1334" i="4" s="1"/>
  <c r="AJ2375" i="4" a="1"/>
  <c r="AJ2375" i="4" s="1"/>
  <c r="AN2375" i="4" a="1"/>
  <c r="AN2375" i="4" s="1"/>
  <c r="AJ2347" i="4" a="1"/>
  <c r="AJ2347" i="4" s="1"/>
  <c r="AN2347" i="4" a="1"/>
  <c r="AN2347" i="4" s="1"/>
  <c r="AF2583" i="4"/>
  <c r="AI2583" i="4" a="1"/>
  <c r="AI2583" i="4" s="1"/>
  <c r="AM2583" i="4" a="1"/>
  <c r="AM2583" i="4" s="1"/>
  <c r="AF2380" i="4"/>
  <c r="AM2380" i="4" a="1"/>
  <c r="AM2380" i="4" s="1"/>
  <c r="AI2380" i="4" a="1"/>
  <c r="AI2380" i="4" s="1"/>
  <c r="AF2558" i="4"/>
  <c r="AM2558" i="4" a="1"/>
  <c r="AM2558" i="4" s="1"/>
  <c r="AI2558" i="4" a="1"/>
  <c r="AI2558" i="4" s="1"/>
  <c r="AJ1769" i="4" a="1"/>
  <c r="AJ1769" i="4" s="1"/>
  <c r="AN1769" i="4" a="1"/>
  <c r="AN1769" i="4" s="1"/>
  <c r="AJ1505" i="4" a="1"/>
  <c r="AJ1505" i="4" s="1"/>
  <c r="AN1505" i="4" a="1"/>
  <c r="AN1505" i="4" s="1"/>
  <c r="AJ261" i="4" a="1"/>
  <c r="AJ261" i="4" s="1"/>
  <c r="AN261" i="4" a="1"/>
  <c r="AN261" i="4" s="1"/>
  <c r="AF1842" i="4"/>
  <c r="AI1842" i="4" a="1"/>
  <c r="AI1842" i="4" s="1"/>
  <c r="AM1842" i="4" a="1"/>
  <c r="AM1842" i="4" s="1"/>
  <c r="AF1251" i="4"/>
  <c r="AM1251" i="4" a="1"/>
  <c r="AM1251" i="4" s="1"/>
  <c r="AI1251" i="4" a="1"/>
  <c r="AI1251" i="4" s="1"/>
  <c r="AJ1833" i="4" a="1"/>
  <c r="AJ1833" i="4" s="1"/>
  <c r="AN1833" i="4" a="1"/>
  <c r="AN1833" i="4" s="1"/>
  <c r="AJ1369" i="4" a="1"/>
  <c r="AJ1369" i="4" s="1"/>
  <c r="AN1369" i="4" a="1"/>
  <c r="AN1369" i="4" s="1"/>
  <c r="AF1368" i="4"/>
  <c r="AM1368" i="4" a="1"/>
  <c r="AM1368" i="4" s="1"/>
  <c r="AI1368" i="4" a="1"/>
  <c r="AI1368" i="4" s="1"/>
  <c r="AJ1900" i="4" a="1"/>
  <c r="AJ1900" i="4" s="1"/>
  <c r="AN1900" i="4" a="1"/>
  <c r="AN1900" i="4" s="1"/>
  <c r="AJ1624" i="4" a="1"/>
  <c r="AJ1624" i="4" s="1"/>
  <c r="AN1624" i="4" a="1"/>
  <c r="AN1624" i="4" s="1"/>
  <c r="AJ1702" i="4" a="1"/>
  <c r="AJ1702" i="4" s="1"/>
  <c r="AN1702" i="4" a="1"/>
  <c r="AN1702" i="4" s="1"/>
  <c r="AJ1644" i="4" a="1"/>
  <c r="AJ1644" i="4" s="1"/>
  <c r="AN1644" i="4" a="1"/>
  <c r="AN1644" i="4" s="1"/>
  <c r="AF470" i="4"/>
  <c r="AM470" i="4" a="1"/>
  <c r="AM470" i="4" s="1"/>
  <c r="AI470" i="4" a="1"/>
  <c r="AI470" i="4" s="1"/>
  <c r="AJ1130" i="4" a="1"/>
  <c r="AJ1130" i="4" s="1"/>
  <c r="AN1130" i="4" a="1"/>
  <c r="AN1130" i="4" s="1"/>
  <c r="AI1070" i="4" a="1"/>
  <c r="AI1070" i="4" s="1"/>
  <c r="AF1070" i="4"/>
  <c r="AM1070" i="4" a="1"/>
  <c r="AM1070" i="4" s="1"/>
  <c r="AJ1036" i="4" a="1"/>
  <c r="AJ1036" i="4" s="1"/>
  <c r="AN1036" i="4" a="1"/>
  <c r="AN1036" i="4" s="1"/>
  <c r="AJ1050" i="4" a="1"/>
  <c r="AJ1050" i="4" s="1"/>
  <c r="AN1050" i="4" a="1"/>
  <c r="AN1050" i="4" s="1"/>
  <c r="AI194" i="4" a="1"/>
  <c r="AI194" i="4" s="1"/>
  <c r="AM194" i="4" a="1"/>
  <c r="AM194" i="4" s="1"/>
  <c r="AF194" i="4"/>
  <c r="AF1023" i="4"/>
  <c r="AI1023" i="4" a="1"/>
  <c r="AI1023" i="4" s="1"/>
  <c r="AM1023" i="4" a="1"/>
  <c r="AM1023" i="4" s="1"/>
  <c r="AJ993" i="4" a="1"/>
  <c r="AJ993" i="4" s="1"/>
  <c r="AN993" i="4" a="1"/>
  <c r="AN993" i="4" s="1"/>
  <c r="AJ1596" i="4" a="1"/>
  <c r="AJ1596" i="4" s="1"/>
  <c r="AN1596" i="4" a="1"/>
  <c r="AN1596" i="4" s="1"/>
  <c r="AF2523" i="4"/>
  <c r="AI2523" i="4" a="1"/>
  <c r="AI2523" i="4" s="1"/>
  <c r="AM2523" i="4" a="1"/>
  <c r="AM2523" i="4" s="1"/>
  <c r="AJ2390" i="4" a="1"/>
  <c r="AJ2390" i="4" s="1"/>
  <c r="AN2390" i="4" a="1"/>
  <c r="AN2390" i="4" s="1"/>
  <c r="AF1695" i="4"/>
  <c r="AM1695" i="4" a="1"/>
  <c r="AM1695" i="4" s="1"/>
  <c r="AI1695" i="4" a="1"/>
  <c r="AI1695" i="4" s="1"/>
  <c r="AJ2466" i="4" a="1"/>
  <c r="AJ2466" i="4" s="1"/>
  <c r="AN2466" i="4" a="1"/>
  <c r="AN2466" i="4" s="1"/>
  <c r="AF2477" i="4"/>
  <c r="AI2477" i="4" a="1"/>
  <c r="AI2477" i="4" s="1"/>
  <c r="AM2477" i="4" a="1"/>
  <c r="AM2477" i="4" s="1"/>
  <c r="AN2086" i="4" a="1"/>
  <c r="AN2086" i="4" s="1"/>
  <c r="AJ2086" i="4" a="1"/>
  <c r="AJ2086" i="4" s="1"/>
  <c r="AJ2766" i="4" a="1"/>
  <c r="AJ2766" i="4" s="1"/>
  <c r="AN2766" i="4" a="1"/>
  <c r="AN2766" i="4" s="1"/>
  <c r="AJ2189" i="4" a="1"/>
  <c r="AJ2189" i="4" s="1"/>
  <c r="AN2189" i="4" a="1"/>
  <c r="AN2189" i="4" s="1"/>
  <c r="AM2032" i="4" a="1"/>
  <c r="AM2032" i="4" s="1"/>
  <c r="AI2032" i="4" a="1"/>
  <c r="AI2032" i="4" s="1"/>
  <c r="AF2032" i="4"/>
  <c r="AF425" i="4"/>
  <c r="AI425" i="4" a="1"/>
  <c r="AI425" i="4" s="1"/>
  <c r="AM425" i="4" a="1"/>
  <c r="AM425" i="4" s="1"/>
  <c r="AF344" i="4"/>
  <c r="AI344" i="4" a="1"/>
  <c r="AI344" i="4" s="1"/>
  <c r="AM344" i="4" a="1"/>
  <c r="AM344" i="4" s="1"/>
  <c r="AF1520" i="4"/>
  <c r="AI1520" i="4" a="1"/>
  <c r="AI1520" i="4" s="1"/>
  <c r="AM1520" i="4" a="1"/>
  <c r="AM1520" i="4" s="1"/>
  <c r="AJ2695" i="4" a="1"/>
  <c r="AJ2695" i="4" s="1"/>
  <c r="AN2695" i="4" a="1"/>
  <c r="AN2695" i="4" s="1"/>
  <c r="AJ1487" i="4" a="1"/>
  <c r="AJ1487" i="4" s="1"/>
  <c r="AN1487" i="4" a="1"/>
  <c r="AN1487" i="4" s="1"/>
  <c r="AJ2842" i="4" a="1"/>
  <c r="AJ2842" i="4" s="1"/>
  <c r="AN2842" i="4" a="1"/>
  <c r="AN2842" i="4" s="1"/>
  <c r="AJ1474" i="4" a="1"/>
  <c r="AJ1474" i="4" s="1"/>
  <c r="AN1474" i="4" a="1"/>
  <c r="AN1474" i="4" s="1"/>
  <c r="AJ1451" i="4" a="1"/>
  <c r="AJ1451" i="4" s="1"/>
  <c r="AN1451" i="4" a="1"/>
  <c r="AN1451" i="4" s="1"/>
  <c r="AJ1599" i="4" a="1"/>
  <c r="AJ1599" i="4" s="1"/>
  <c r="AN1599" i="4" a="1"/>
  <c r="AN1599" i="4" s="1"/>
  <c r="AJ554" i="4" a="1"/>
  <c r="AJ554" i="4" s="1"/>
  <c r="AN554" i="4" a="1"/>
  <c r="AN554" i="4" s="1"/>
  <c r="AF497" i="4"/>
  <c r="AI497" i="4" a="1"/>
  <c r="AI497" i="4" s="1"/>
  <c r="AM497" i="4" a="1"/>
  <c r="AM497" i="4" s="1"/>
  <c r="AF788" i="4"/>
  <c r="AI788" i="4" a="1"/>
  <c r="AI788" i="4" s="1"/>
  <c r="AM788" i="4" a="1"/>
  <c r="AM788" i="4" s="1"/>
  <c r="AJ592" i="4" a="1"/>
  <c r="AJ592" i="4" s="1"/>
  <c r="AN592" i="4" a="1"/>
  <c r="AN592" i="4" s="1"/>
  <c r="AJ1088" i="4" a="1"/>
  <c r="AJ1088" i="4" s="1"/>
  <c r="AN1088" i="4" a="1"/>
  <c r="AN1088" i="4" s="1"/>
  <c r="AJ459" i="4" a="1"/>
  <c r="AJ459" i="4" s="1"/>
  <c r="AN459" i="4" a="1"/>
  <c r="AN459" i="4" s="1"/>
  <c r="AJ2453" i="4" a="1"/>
  <c r="AJ2453" i="4" s="1"/>
  <c r="AN2453" i="4" a="1"/>
  <c r="AN2453" i="4" s="1"/>
  <c r="AJ2052" i="4" a="1"/>
  <c r="AJ2052" i="4" s="1"/>
  <c r="AN2052" i="4" a="1"/>
  <c r="AN2052" i="4" s="1"/>
  <c r="AJ2212" i="4" a="1"/>
  <c r="AJ2212" i="4" s="1"/>
  <c r="AN2212" i="4" a="1"/>
  <c r="AN2212" i="4" s="1"/>
  <c r="AJ968" i="4" a="1"/>
  <c r="AJ968" i="4" s="1"/>
  <c r="AN968" i="4" a="1"/>
  <c r="AN968" i="4" s="1"/>
  <c r="AI1020" i="4" a="1"/>
  <c r="AI1020" i="4" s="1"/>
  <c r="AM1020" i="4" a="1"/>
  <c r="AM1020" i="4" s="1"/>
  <c r="AF1020" i="4"/>
  <c r="AJ1675" i="4" a="1"/>
  <c r="AJ1675" i="4" s="1"/>
  <c r="AN1675" i="4" a="1"/>
  <c r="AN1675" i="4" s="1"/>
  <c r="AJ2322" i="4" a="1"/>
  <c r="AJ2322" i="4" s="1"/>
  <c r="AN2322" i="4" a="1"/>
  <c r="AN2322" i="4" s="1"/>
  <c r="AJ2341" i="4" a="1"/>
  <c r="AJ2341" i="4" s="1"/>
  <c r="AN2341" i="4" a="1"/>
  <c r="AN2341" i="4" s="1"/>
  <c r="AJ2493" i="4" a="1"/>
  <c r="AJ2493" i="4" s="1"/>
  <c r="AN2493" i="4" a="1"/>
  <c r="AN2493" i="4" s="1"/>
  <c r="AJ905" i="4" a="1"/>
  <c r="AJ905" i="4" s="1"/>
  <c r="AN905" i="4" a="1"/>
  <c r="AN905" i="4" s="1"/>
  <c r="AN31" i="4" a="1"/>
  <c r="AN31" i="4" s="1"/>
  <c r="AJ31" i="4" a="1"/>
  <c r="AJ31" i="4" s="1"/>
  <c r="AF2066" i="4"/>
  <c r="AI2066" i="4" a="1"/>
  <c r="AI2066" i="4" s="1"/>
  <c r="AM2066" i="4" a="1"/>
  <c r="AM2066" i="4" s="1"/>
  <c r="AJ2122" i="4" a="1"/>
  <c r="AJ2122" i="4" s="1"/>
  <c r="AN2122" i="4" a="1"/>
  <c r="AN2122" i="4" s="1"/>
  <c r="AN2824" i="4" a="1"/>
  <c r="AN2824" i="4" s="1"/>
  <c r="AJ2824" i="4" a="1"/>
  <c r="AJ2824" i="4" s="1"/>
  <c r="AJ2000" i="4" a="1"/>
  <c r="AJ2000" i="4" s="1"/>
  <c r="AN2000" i="4" a="1"/>
  <c r="AN2000" i="4" s="1"/>
  <c r="AF2031" i="4"/>
  <c r="AI2031" i="4" a="1"/>
  <c r="AI2031" i="4" s="1"/>
  <c r="AM2031" i="4" a="1"/>
  <c r="AM2031" i="4" s="1"/>
  <c r="AF2821" i="4"/>
  <c r="AM2821" i="4" a="1"/>
  <c r="AM2821" i="4" s="1"/>
  <c r="AI2821" i="4" a="1"/>
  <c r="AI2821" i="4" s="1"/>
  <c r="AJ2649" i="4" a="1"/>
  <c r="AJ2649" i="4" s="1"/>
  <c r="AJ419" i="4" a="1"/>
  <c r="AJ419" i="4" s="1"/>
  <c r="AN419" i="4" a="1"/>
  <c r="AN419" i="4" s="1"/>
  <c r="AN256" i="4" a="1"/>
  <c r="AN256" i="4" s="1"/>
  <c r="AJ256" i="4" a="1"/>
  <c r="AJ256" i="4" s="1"/>
  <c r="AF364" i="4"/>
  <c r="AI364" i="4" a="1"/>
  <c r="AI364" i="4" s="1"/>
  <c r="AM364" i="4" a="1"/>
  <c r="AM364" i="4" s="1"/>
  <c r="AJ1870" i="4" a="1"/>
  <c r="AJ1870" i="4" s="1"/>
  <c r="AN1870" i="4" a="1"/>
  <c r="AN1870" i="4" s="1"/>
  <c r="AJ1521" i="4" a="1"/>
  <c r="AJ1521" i="4" s="1"/>
  <c r="AN1521" i="4" a="1"/>
  <c r="AN1521" i="4" s="1"/>
  <c r="AF1309" i="4"/>
  <c r="AI1309" i="4" a="1"/>
  <c r="AI1309" i="4" s="1"/>
  <c r="AM1309" i="4" a="1"/>
  <c r="AM1309" i="4" s="1"/>
  <c r="AF985" i="4"/>
  <c r="AI985" i="4" a="1"/>
  <c r="AI985" i="4" s="1"/>
  <c r="AM985" i="4" a="1"/>
  <c r="AM985" i="4" s="1"/>
  <c r="AF1489" i="4"/>
  <c r="AI1489" i="4" a="1"/>
  <c r="AI1489" i="4" s="1"/>
  <c r="AM1489" i="4" a="1"/>
  <c r="AM1489" i="4" s="1"/>
  <c r="AJ767" i="4" a="1"/>
  <c r="AJ767" i="4" s="1"/>
  <c r="AN767" i="4" a="1"/>
  <c r="AN767" i="4" s="1"/>
  <c r="AJ503" i="4" a="1"/>
  <c r="AJ503" i="4" s="1"/>
  <c r="AN503" i="4" a="1"/>
  <c r="AN503" i="4" s="1"/>
  <c r="AF197" i="4"/>
  <c r="AM197" i="4" a="1"/>
  <c r="AM197" i="4" s="1"/>
  <c r="AI197" i="4" a="1"/>
  <c r="AI197" i="4" s="1"/>
  <c r="AF996" i="4"/>
  <c r="AI996" i="4" a="1"/>
  <c r="AI996" i="4" s="1"/>
  <c r="AM996" i="4" a="1"/>
  <c r="AM996" i="4" s="1"/>
  <c r="AJ1823" i="4" a="1"/>
  <c r="AJ1823" i="4" s="1"/>
  <c r="AN1823" i="4" a="1"/>
  <c r="AN1823" i="4" s="1"/>
  <c r="AJ952" i="4" a="1"/>
  <c r="AJ952" i="4" s="1"/>
  <c r="AN952" i="4" a="1"/>
  <c r="AN952" i="4" s="1"/>
  <c r="AJ2207" i="4" a="1"/>
  <c r="AJ2207" i="4" s="1"/>
  <c r="AN2207" i="4" a="1"/>
  <c r="AN2207" i="4" s="1"/>
  <c r="AJ1078" i="4" a="1"/>
  <c r="AJ1078" i="4" s="1"/>
  <c r="AN1078" i="4" a="1"/>
  <c r="AN1078" i="4" s="1"/>
  <c r="AI481" i="4" a="1"/>
  <c r="AI481" i="4" s="1"/>
  <c r="AM481" i="4" a="1"/>
  <c r="AM481" i="4" s="1"/>
  <c r="AF481" i="4"/>
  <c r="AJ334" i="4" a="1"/>
  <c r="AJ334" i="4" s="1"/>
  <c r="AN334" i="4" a="1"/>
  <c r="AN334" i="4" s="1"/>
  <c r="AJ2354" i="4" a="1"/>
  <c r="AJ2354" i="4" s="1"/>
  <c r="AN2354" i="4" a="1"/>
  <c r="AN2354" i="4" s="1"/>
  <c r="AF1795" i="4"/>
  <c r="AI1795" i="4" a="1"/>
  <c r="AI1795" i="4" s="1"/>
  <c r="AM1795" i="4" a="1"/>
  <c r="AM1795" i="4" s="1"/>
  <c r="AJ1622" i="4" a="1"/>
  <c r="AJ1622" i="4" s="1"/>
  <c r="AN1622" i="4" a="1"/>
  <c r="AN1622" i="4" s="1"/>
  <c r="AF449" i="4"/>
  <c r="AI449" i="4" a="1"/>
  <c r="AI449" i="4" s="1"/>
  <c r="AM449" i="4" a="1"/>
  <c r="AM449" i="4" s="1"/>
  <c r="AF1393" i="4"/>
  <c r="AI1393" i="4" a="1"/>
  <c r="AI1393" i="4" s="1"/>
  <c r="AM1393" i="4" a="1"/>
  <c r="AM1393" i="4" s="1"/>
  <c r="AF1843" i="4"/>
  <c r="AI1843" i="4" a="1"/>
  <c r="AI1843" i="4" s="1"/>
  <c r="AM1843" i="4" a="1"/>
  <c r="AM1843" i="4" s="1"/>
  <c r="AJ1969" i="4" a="1"/>
  <c r="AJ1969" i="4" s="1"/>
  <c r="AN1969" i="4" a="1"/>
  <c r="AN1969" i="4" s="1"/>
  <c r="AJ1719" i="4" a="1"/>
  <c r="AJ1719" i="4" s="1"/>
  <c r="AN1719" i="4" a="1"/>
  <c r="AN1719" i="4" s="1"/>
  <c r="AJ1709" i="4" a="1"/>
  <c r="AJ1709" i="4" s="1"/>
  <c r="AN1709" i="4" a="1"/>
  <c r="AN1709" i="4" s="1"/>
  <c r="AJ2605" i="4" a="1"/>
  <c r="AJ2605" i="4" s="1"/>
  <c r="AN2605" i="4" a="1"/>
  <c r="AN2605" i="4" s="1"/>
  <c r="AJ2620" i="4" a="1"/>
  <c r="AJ2620" i="4" s="1"/>
  <c r="AN2620" i="4" a="1"/>
  <c r="AN2620" i="4" s="1"/>
  <c r="AJ2823" i="4" a="1"/>
  <c r="AJ2823" i="4" s="1"/>
  <c r="AN2823" i="4" a="1"/>
  <c r="AN2823" i="4" s="1"/>
  <c r="AF2538" i="4"/>
  <c r="AI2538" i="4" a="1"/>
  <c r="AI2538" i="4" s="1"/>
  <c r="AM2538" i="4" a="1"/>
  <c r="AM2538" i="4" s="1"/>
  <c r="AJ2420" i="4" a="1"/>
  <c r="AJ2420" i="4" s="1"/>
  <c r="AN2420" i="4" a="1"/>
  <c r="AN2420" i="4" s="1"/>
  <c r="AJ648" i="4" a="1"/>
  <c r="AJ648" i="4" s="1"/>
  <c r="AN648" i="4" a="1"/>
  <c r="AN648" i="4" s="1"/>
  <c r="AJ1798" i="4" a="1"/>
  <c r="AJ1798" i="4" s="1"/>
  <c r="AN1798" i="4" a="1"/>
  <c r="AN1798" i="4" s="1"/>
  <c r="AJ157" i="4" a="1"/>
  <c r="AJ157" i="4" s="1"/>
  <c r="AN157" i="4" a="1"/>
  <c r="AN157" i="4" s="1"/>
  <c r="AF2319" i="4"/>
  <c r="AI2319" i="4" a="1"/>
  <c r="AI2319" i="4" s="1"/>
  <c r="AM2319" i="4" a="1"/>
  <c r="AM2319" i="4" s="1"/>
  <c r="AJ2398" i="4" a="1"/>
  <c r="AJ2398" i="4" s="1"/>
  <c r="AN2398" i="4" a="1"/>
  <c r="AN2398" i="4" s="1"/>
  <c r="AJ2098" i="4" a="1"/>
  <c r="AJ2098" i="4" s="1"/>
  <c r="AN2098" i="4" a="1"/>
  <c r="AN2098" i="4" s="1"/>
  <c r="AN2445" i="4" a="1"/>
  <c r="AN2445" i="4" s="1"/>
  <c r="AJ2445" i="4" a="1"/>
  <c r="AJ2445" i="4" s="1"/>
  <c r="AJ2120" i="4" a="1"/>
  <c r="AJ2120" i="4" s="1"/>
  <c r="AN2120" i="4" a="1"/>
  <c r="AN2120" i="4" s="1"/>
  <c r="AJ2395" i="4" a="1"/>
  <c r="AJ2395" i="4" s="1"/>
  <c r="AN2395" i="4" a="1"/>
  <c r="AN2395" i="4" s="1"/>
  <c r="AJ2601" i="4" a="1"/>
  <c r="AJ2601" i="4" s="1"/>
  <c r="AN2601" i="4" a="1"/>
  <c r="AN2601" i="4" s="1"/>
  <c r="AJ2022" i="4" a="1"/>
  <c r="AJ2022" i="4" s="1"/>
  <c r="AN2022" i="4" a="1"/>
  <c r="AN2022" i="4" s="1"/>
  <c r="AJ2814" i="4" a="1"/>
  <c r="AJ2814" i="4" s="1"/>
  <c r="AN2814" i="4" a="1"/>
  <c r="AN2814" i="4" s="1"/>
  <c r="AJ206" i="4" a="1"/>
  <c r="AJ206" i="4" s="1"/>
  <c r="AN206" i="4" a="1"/>
  <c r="AN206" i="4" s="1"/>
  <c r="AJ2774" i="4" a="1"/>
  <c r="AJ2774" i="4" s="1"/>
  <c r="AN2774" i="4" a="1"/>
  <c r="AN2774" i="4" s="1"/>
  <c r="AJ1200" i="4" a="1"/>
  <c r="AJ1200" i="4" s="1"/>
  <c r="AN1200" i="4" a="1"/>
  <c r="AN1200" i="4" s="1"/>
  <c r="AF423" i="4"/>
  <c r="AI423" i="4" a="1"/>
  <c r="AI423" i="4" s="1"/>
  <c r="AM423" i="4" a="1"/>
  <c r="AM423" i="4" s="1"/>
  <c r="AJ1754" i="4" a="1"/>
  <c r="AJ1754" i="4" s="1"/>
  <c r="AN1754" i="4" a="1"/>
  <c r="AN1754" i="4" s="1"/>
  <c r="AJ703" i="4" a="1"/>
  <c r="AJ703" i="4" s="1"/>
  <c r="AN703" i="4" a="1"/>
  <c r="AN703" i="4" s="1"/>
  <c r="AJ252" i="4" a="1"/>
  <c r="AJ252" i="4" s="1"/>
  <c r="AN252" i="4" a="1"/>
  <c r="AN252" i="4" s="1"/>
  <c r="AJ919" i="4" a="1"/>
  <c r="AJ919" i="4" s="1"/>
  <c r="AN919" i="4" a="1"/>
  <c r="AN919" i="4" s="1"/>
  <c r="AJ68" i="4" a="1"/>
  <c r="AJ68" i="4" s="1"/>
  <c r="AN68" i="4" a="1"/>
  <c r="AN68" i="4" s="1"/>
  <c r="AJ330" i="4" a="1"/>
  <c r="AJ330" i="4" s="1"/>
  <c r="AN330" i="4" a="1"/>
  <c r="AN330" i="4" s="1"/>
  <c r="AJ1317" i="4" a="1"/>
  <c r="AJ1317" i="4" s="1"/>
  <c r="AN1317" i="4" a="1"/>
  <c r="AN1317" i="4" s="1"/>
  <c r="AJ1670" i="4" a="1"/>
  <c r="AJ1670" i="4" s="1"/>
  <c r="AN1670" i="4" a="1"/>
  <c r="AN1670" i="4" s="1"/>
  <c r="AJ1523" i="4" a="1"/>
  <c r="AJ1523" i="4" s="1"/>
  <c r="AN1523" i="4" a="1"/>
  <c r="AN1523" i="4" s="1"/>
  <c r="AF1463" i="4"/>
  <c r="AI1463" i="4" a="1"/>
  <c r="AI1463" i="4" s="1"/>
  <c r="AM1463" i="4" a="1"/>
  <c r="AM1463" i="4" s="1"/>
  <c r="AJ1650" i="4" a="1"/>
  <c r="AJ1650" i="4" s="1"/>
  <c r="AN1650" i="4" a="1"/>
  <c r="AN1650" i="4" s="1"/>
  <c r="AF1877" i="4"/>
  <c r="AI1877" i="4" a="1"/>
  <c r="AI1877" i="4" s="1"/>
  <c r="AM1877" i="4" a="1"/>
  <c r="AM1877" i="4" s="1"/>
  <c r="AI544" i="4" a="1"/>
  <c r="AI544" i="4" s="1"/>
  <c r="AM544" i="4" a="1"/>
  <c r="AM544" i="4" s="1"/>
  <c r="AF544" i="4"/>
  <c r="AI528" i="4" a="1"/>
  <c r="AI528" i="4" s="1"/>
  <c r="AM528" i="4" a="1"/>
  <c r="AM528" i="4" s="1"/>
  <c r="AF528" i="4"/>
  <c r="AJ183" i="4" a="1"/>
  <c r="AJ183" i="4" s="1"/>
  <c r="AN183" i="4" a="1"/>
  <c r="AN183" i="4" s="1"/>
  <c r="AJ760" i="4" a="1"/>
  <c r="AJ760" i="4" s="1"/>
  <c r="AN760" i="4" a="1"/>
  <c r="AN760" i="4" s="1"/>
  <c r="AJ653" i="4" a="1"/>
  <c r="AJ653" i="4" s="1"/>
  <c r="AN653" i="4" a="1"/>
  <c r="AN653" i="4" s="1"/>
  <c r="AJ327" i="4" a="1"/>
  <c r="AJ327" i="4" s="1"/>
  <c r="AN327" i="4" a="1"/>
  <c r="AN327" i="4" s="1"/>
  <c r="AJ1298" i="4" a="1"/>
  <c r="AJ1298" i="4" s="1"/>
  <c r="AN1298" i="4" a="1"/>
  <c r="AN1298" i="4" s="1"/>
  <c r="AJ2076" i="4" a="1"/>
  <c r="AJ2076" i="4" s="1"/>
  <c r="AN2076" i="4" a="1"/>
  <c r="AN2076" i="4" s="1"/>
  <c r="AF275" i="4"/>
  <c r="AI275" i="4" a="1"/>
  <c r="AI275" i="4" s="1"/>
  <c r="AM275" i="4" a="1"/>
  <c r="AM275" i="4" s="1"/>
  <c r="AJ2154" i="4" a="1"/>
  <c r="AJ2154" i="4" s="1"/>
  <c r="AN2154" i="4" a="1"/>
  <c r="AN2154" i="4" s="1"/>
  <c r="AF2252" i="4"/>
  <c r="AI2252" i="4" a="1"/>
  <c r="AI2252" i="4" s="1"/>
  <c r="AM2252" i="4" a="1"/>
  <c r="AM2252" i="4" s="1"/>
  <c r="AF2106" i="4"/>
  <c r="AM2106" i="4" a="1"/>
  <c r="AM2106" i="4" s="1"/>
  <c r="AI2106" i="4" a="1"/>
  <c r="AI2106" i="4" s="1"/>
  <c r="AF2621" i="4"/>
  <c r="AI2621" i="4" a="1"/>
  <c r="AI2621" i="4" s="1"/>
  <c r="AM2621" i="4" a="1"/>
  <c r="AM2621" i="4" s="1"/>
  <c r="AJ2211" i="4" a="1"/>
  <c r="AJ2211" i="4" s="1"/>
  <c r="AN2211" i="4" a="1"/>
  <c r="AN2211" i="4" s="1"/>
  <c r="AJ2820" i="4" a="1"/>
  <c r="AJ2820" i="4" s="1"/>
  <c r="AN2820" i="4" a="1"/>
  <c r="AN2820" i="4" s="1"/>
  <c r="AF208" i="4"/>
  <c r="AI208" i="4" a="1"/>
  <c r="AI208" i="4" s="1"/>
  <c r="AM208" i="4" a="1"/>
  <c r="AM208" i="4" s="1"/>
  <c r="AF2771" i="4"/>
  <c r="AI2771" i="4" a="1"/>
  <c r="AI2771" i="4" s="1"/>
  <c r="AM2771" i="4" a="1"/>
  <c r="AM2771" i="4" s="1"/>
  <c r="AJ887" i="4" a="1"/>
  <c r="AJ887" i="4" s="1"/>
  <c r="AN887" i="4" a="1"/>
  <c r="AN887" i="4" s="1"/>
  <c r="AJ2731" i="4" a="1"/>
  <c r="AJ2731" i="4" s="1"/>
  <c r="AN2731" i="4" a="1"/>
  <c r="AN2731" i="4" s="1"/>
  <c r="AJ363" i="4" a="1"/>
  <c r="AJ363" i="4" s="1"/>
  <c r="AN363" i="4" a="1"/>
  <c r="AN363" i="4" s="1"/>
  <c r="AJ2837" i="4" a="1"/>
  <c r="AJ2837" i="4" s="1"/>
  <c r="AN2837" i="4" a="1"/>
  <c r="AN2837" i="4" s="1"/>
  <c r="AF308" i="4"/>
  <c r="AI308" i="4" a="1"/>
  <c r="AI308" i="4" s="1"/>
  <c r="AM308" i="4" a="1"/>
  <c r="AM308" i="4" s="1"/>
  <c r="AJ335" i="4" a="1"/>
  <c r="AJ335" i="4" s="1"/>
  <c r="AN335" i="4" a="1"/>
  <c r="AN335" i="4" s="1"/>
  <c r="AF1857" i="4"/>
  <c r="AM1857" i="4" a="1"/>
  <c r="AM1857" i="4" s="1"/>
  <c r="AI1857" i="4" a="1"/>
  <c r="AI1857" i="4" s="1"/>
  <c r="AF1591" i="4"/>
  <c r="AI1591" i="4" a="1"/>
  <c r="AI1591" i="4" s="1"/>
  <c r="AM1591" i="4" a="1"/>
  <c r="AM1591" i="4" s="1"/>
  <c r="AJ1294" i="4" a="1"/>
  <c r="AJ1294" i="4" s="1"/>
  <c r="AN1294" i="4" a="1"/>
  <c r="AN1294" i="4" s="1"/>
  <c r="AF1983" i="4"/>
  <c r="AI1983" i="4" a="1"/>
  <c r="AI1983" i="4" s="1"/>
  <c r="AM1983" i="4" a="1"/>
  <c r="AM1983" i="4" s="1"/>
  <c r="AJ2706" i="4" a="1"/>
  <c r="AJ2706" i="4" s="1"/>
  <c r="AN2706" i="4" a="1"/>
  <c r="AN2706" i="4" s="1"/>
  <c r="AN28" i="4" a="1"/>
  <c r="AN28" i="4" s="1"/>
  <c r="AJ28" i="4" a="1"/>
  <c r="AJ28" i="4" s="1"/>
  <c r="AF2707" i="4"/>
  <c r="AI2707" i="4" a="1"/>
  <c r="AI2707" i="4" s="1"/>
  <c r="AM2707" i="4" a="1"/>
  <c r="AM2707" i="4" s="1"/>
  <c r="AJ2663" i="4" a="1"/>
  <c r="AJ2663" i="4" s="1"/>
  <c r="AN2663" i="4" a="1"/>
  <c r="AN2663" i="4" s="1"/>
  <c r="AJ1583" i="4" a="1"/>
  <c r="AJ1583" i="4" s="1"/>
  <c r="AN1583" i="4" a="1"/>
  <c r="AN1583" i="4" s="1"/>
  <c r="AI1543" i="4" a="1"/>
  <c r="AI1543" i="4" s="1"/>
  <c r="AM1543" i="4" a="1"/>
  <c r="AM1543" i="4" s="1"/>
  <c r="AF1543" i="4"/>
  <c r="AJ147" i="4" a="1"/>
  <c r="AJ147" i="4" s="1"/>
  <c r="AN147" i="4" a="1"/>
  <c r="AN147" i="4" s="1"/>
  <c r="AF508" i="4"/>
  <c r="AM508" i="4" a="1"/>
  <c r="AM508" i="4" s="1"/>
  <c r="AI508" i="4" a="1"/>
  <c r="AI508" i="4" s="1"/>
  <c r="AJ770" i="4" a="1"/>
  <c r="AJ770" i="4" s="1"/>
  <c r="AN770" i="4" a="1"/>
  <c r="AN770" i="4" s="1"/>
  <c r="AF2150" i="4"/>
  <c r="AM2150" i="4" a="1"/>
  <c r="AM2150" i="4" s="1"/>
  <c r="AI2150" i="4" a="1"/>
  <c r="AI2150" i="4" s="1"/>
  <c r="AF1214" i="4"/>
  <c r="AM1214" i="4" a="1"/>
  <c r="AM1214" i="4" s="1"/>
  <c r="AI1214" i="4" a="1"/>
  <c r="AI1214" i="4" s="1"/>
  <c r="AI352" i="4" a="1"/>
  <c r="AI352" i="4" s="1"/>
  <c r="AM352" i="4" a="1"/>
  <c r="AM352" i="4" s="1"/>
  <c r="AF352" i="4"/>
  <c r="AJ2257" i="4" a="1"/>
  <c r="AJ2257" i="4" s="1"/>
  <c r="AN2257" i="4" a="1"/>
  <c r="AN2257" i="4" s="1"/>
  <c r="AJ2582" i="4" a="1"/>
  <c r="AJ2582" i="4" s="1"/>
  <c r="AN2582" i="4" a="1"/>
  <c r="AN2582" i="4" s="1"/>
  <c r="AF2527" i="4"/>
  <c r="AM2527" i="4" a="1"/>
  <c r="AM2527" i="4" s="1"/>
  <c r="AI2527" i="4" a="1"/>
  <c r="AI2527" i="4" s="1"/>
  <c r="AJ426" i="4" a="1"/>
  <c r="AJ426" i="4" s="1"/>
  <c r="AN426" i="4" a="1"/>
  <c r="AN426" i="4" s="1"/>
  <c r="AF798" i="4"/>
  <c r="AI798" i="4" a="1"/>
  <c r="AI798" i="4" s="1"/>
  <c r="AM798" i="4" a="1"/>
  <c r="AM798" i="4" s="1"/>
  <c r="AN2508" i="4" a="1"/>
  <c r="AN2508" i="4" s="1"/>
  <c r="AJ2508" i="4" a="1"/>
  <c r="AJ2508" i="4" s="1"/>
  <c r="AJ1195" i="4" a="1"/>
  <c r="AJ1195" i="4" s="1"/>
  <c r="AN1195" i="4" a="1"/>
  <c r="AN1195" i="4" s="1"/>
  <c r="AJ2671" i="4" a="1"/>
  <c r="AJ2671" i="4" s="1"/>
  <c r="AN2671" i="4" a="1"/>
  <c r="AN2671" i="4" s="1"/>
  <c r="AF77" i="4"/>
  <c r="AI77" i="4" a="1"/>
  <c r="AI77" i="4" s="1"/>
  <c r="AM77" i="4" a="1"/>
  <c r="AM77" i="4" s="1"/>
  <c r="AF1787" i="4"/>
  <c r="AM1787" i="4" a="1"/>
  <c r="AM1787" i="4" s="1"/>
  <c r="AI1787" i="4" a="1"/>
  <c r="AI1787" i="4" s="1"/>
  <c r="AJ2739" i="4" a="1"/>
  <c r="AJ2739" i="4" s="1"/>
  <c r="AN2739" i="4" a="1"/>
  <c r="AN2739" i="4" s="1"/>
  <c r="AJ378" i="4" a="1"/>
  <c r="AJ378" i="4" s="1"/>
  <c r="AN378" i="4" a="1"/>
  <c r="AN378" i="4" s="1"/>
  <c r="AJ938" i="4" a="1"/>
  <c r="AJ938" i="4" s="1"/>
  <c r="AN938" i="4" a="1"/>
  <c r="AN938" i="4" s="1"/>
  <c r="AJ124" i="4" a="1"/>
  <c r="AJ124" i="4" s="1"/>
  <c r="AN124" i="4" a="1"/>
  <c r="AN124" i="4" s="1"/>
  <c r="AJ1605" i="4" a="1"/>
  <c r="AJ1605" i="4" s="1"/>
  <c r="AN1605" i="4" a="1"/>
  <c r="AN1605" i="4" s="1"/>
  <c r="AI1069" i="4" a="1"/>
  <c r="AI1069" i="4" s="1"/>
  <c r="AM1069" i="4" a="1"/>
  <c r="AM1069" i="4" s="1"/>
  <c r="AF1069" i="4"/>
  <c r="AJ1099" i="4" a="1"/>
  <c r="AJ1099" i="4" s="1"/>
  <c r="AN1099" i="4" a="1"/>
  <c r="AN1099" i="4" s="1"/>
  <c r="AJ1039" i="4" a="1"/>
  <c r="AJ1039" i="4" s="1"/>
  <c r="AN1039" i="4" a="1"/>
  <c r="AN1039" i="4" s="1"/>
  <c r="AM775" i="4" a="1"/>
  <c r="AM775" i="4" s="1"/>
  <c r="AF775" i="4"/>
  <c r="AI775" i="4" a="1"/>
  <c r="AI775" i="4" s="1"/>
  <c r="AF457" i="4"/>
  <c r="AM457" i="4" a="1"/>
  <c r="AM457" i="4" s="1"/>
  <c r="AI457" i="4" a="1"/>
  <c r="AI457" i="4" s="1"/>
  <c r="AJ452" i="4" a="1"/>
  <c r="AJ452" i="4" s="1"/>
  <c r="AN452" i="4" a="1"/>
  <c r="AN452" i="4" s="1"/>
  <c r="AN886" i="4" a="1"/>
  <c r="AN886" i="4" s="1"/>
  <c r="AJ886" i="4" a="1"/>
  <c r="AJ886" i="4" s="1"/>
  <c r="AF1834" i="4"/>
  <c r="AI1834" i="4" a="1"/>
  <c r="AI1834" i="4" s="1"/>
  <c r="AM1834" i="4" a="1"/>
  <c r="AM1834" i="4" s="1"/>
  <c r="AF957" i="4"/>
  <c r="AI957" i="4" a="1"/>
  <c r="AI957" i="4" s="1"/>
  <c r="AM957" i="4" a="1"/>
  <c r="AM957" i="4" s="1"/>
  <c r="AJ1425" i="4" a="1"/>
  <c r="AJ1425" i="4" s="1"/>
  <c r="AN1425" i="4" a="1"/>
  <c r="AN1425" i="4" s="1"/>
  <c r="AI487" i="4" a="1"/>
  <c r="AI487" i="4" s="1"/>
  <c r="AF487" i="4"/>
  <c r="AM487" i="4" a="1"/>
  <c r="AM487" i="4" s="1"/>
  <c r="AJ2330" i="4" a="1"/>
  <c r="AJ2330" i="4" s="1"/>
  <c r="AN2330" i="4" a="1"/>
  <c r="AN2330" i="4" s="1"/>
  <c r="AF637" i="4"/>
  <c r="AI637" i="4" a="1"/>
  <c r="AI637" i="4" s="1"/>
  <c r="AM637" i="4" a="1"/>
  <c r="AM637" i="4" s="1"/>
  <c r="AF2117" i="4"/>
  <c r="AM2117" i="4" a="1"/>
  <c r="AM2117" i="4" s="1"/>
  <c r="AI2117" i="4" a="1"/>
  <c r="AI2117" i="4" s="1"/>
  <c r="AJ2264" i="4" a="1"/>
  <c r="AJ2264" i="4" s="1"/>
  <c r="AN2264" i="4" a="1"/>
  <c r="AN2264" i="4" s="1"/>
  <c r="AJ2534" i="4" a="1"/>
  <c r="AJ2534" i="4" s="1"/>
  <c r="AN2534" i="4" a="1"/>
  <c r="AN2534" i="4" s="1"/>
  <c r="AF793" i="4"/>
  <c r="AM793" i="4" a="1"/>
  <c r="AM793" i="4" s="1"/>
  <c r="AI793" i="4" a="1"/>
  <c r="AI793" i="4" s="1"/>
  <c r="AJ2815" i="4" a="1"/>
  <c r="AJ2815" i="4" s="1"/>
  <c r="AN2815" i="4" a="1"/>
  <c r="AN2815" i="4" s="1"/>
  <c r="AF1997" i="4"/>
  <c r="AI1997" i="4" a="1"/>
  <c r="AI1997" i="4" s="1"/>
  <c r="AM1997" i="4" a="1"/>
  <c r="AM1997" i="4" s="1"/>
  <c r="AF1740" i="4"/>
  <c r="AM1740" i="4" a="1"/>
  <c r="AM1740" i="4" s="1"/>
  <c r="AI1740" i="4" a="1"/>
  <c r="AI1740" i="4" s="1"/>
  <c r="AF1753" i="4"/>
  <c r="AM1753" i="4" a="1"/>
  <c r="AM1753" i="4" s="1"/>
  <c r="AI1753" i="4" a="1"/>
  <c r="AI1753" i="4" s="1"/>
  <c r="AJ2730" i="4" a="1"/>
  <c r="AJ2730" i="4" s="1"/>
  <c r="AN2730" i="4" a="1"/>
  <c r="AN2730" i="4" s="1"/>
  <c r="AF262" i="4"/>
  <c r="AM262" i="4" a="1"/>
  <c r="AM262" i="4" s="1"/>
  <c r="AI262" i="4" a="1"/>
  <c r="AI262" i="4" s="1"/>
  <c r="AI345" i="4" a="1"/>
  <c r="AI345" i="4" s="1"/>
  <c r="AM345" i="4" a="1"/>
  <c r="AM345" i="4" s="1"/>
  <c r="AF345" i="4"/>
  <c r="AJ79" i="4" a="1"/>
  <c r="AJ79" i="4" s="1"/>
  <c r="AN79" i="4" a="1"/>
  <c r="AN79" i="4" s="1"/>
  <c r="AF284" i="4"/>
  <c r="AI284" i="4" a="1"/>
  <c r="AI284" i="4" s="1"/>
  <c r="AM284" i="4" a="1"/>
  <c r="AM284" i="4" s="1"/>
  <c r="AJ1372" i="4" a="1"/>
  <c r="AJ1372" i="4" s="1"/>
  <c r="AN1372" i="4" a="1"/>
  <c r="AN1372" i="4" s="1"/>
  <c r="AJ397" i="4" a="1"/>
  <c r="AJ397" i="4" s="1"/>
  <c r="AN397" i="4" a="1"/>
  <c r="AN397" i="4" s="1"/>
  <c r="AJ953" i="4" a="1"/>
  <c r="AJ953" i="4" s="1"/>
  <c r="AN953" i="4" a="1"/>
  <c r="AN953" i="4" s="1"/>
  <c r="AJ2717" i="4" a="1"/>
  <c r="AJ2717" i="4" s="1"/>
  <c r="AN2717" i="4" a="1"/>
  <c r="AN2717" i="4" s="1"/>
  <c r="AJ1878" i="4" a="1"/>
  <c r="AJ1878" i="4" s="1"/>
  <c r="AN1878" i="4" a="1"/>
  <c r="AN1878" i="4" s="1"/>
  <c r="AI1610" i="4" a="1"/>
  <c r="AI1610" i="4" s="1"/>
  <c r="AM1610" i="4" a="1"/>
  <c r="AM1610" i="4" s="1"/>
  <c r="AF1610" i="4"/>
  <c r="AJ1547" i="4" a="1"/>
  <c r="AJ1547" i="4" s="1"/>
  <c r="AN1547" i="4" a="1"/>
  <c r="AN1547" i="4" s="1"/>
  <c r="AJ557" i="4" a="1"/>
  <c r="AJ557" i="4" s="1"/>
  <c r="AN557" i="4" a="1"/>
  <c r="AN557" i="4" s="1"/>
  <c r="AF1742" i="4"/>
  <c r="AM1742" i="4" a="1"/>
  <c r="AM1742" i="4" s="1"/>
  <c r="AI1742" i="4" a="1"/>
  <c r="AI1742" i="4" s="1"/>
  <c r="AJ2280" i="4" a="1"/>
  <c r="AJ2280" i="4" s="1"/>
  <c r="AN2280" i="4" a="1"/>
  <c r="AN2280" i="4" s="1"/>
  <c r="AJ693" i="4" a="1"/>
  <c r="AJ693" i="4" s="1"/>
  <c r="AN693" i="4" a="1"/>
  <c r="AN693" i="4" s="1"/>
  <c r="AF2491" i="4"/>
  <c r="AI2491" i="4" a="1"/>
  <c r="AI2491" i="4" s="1"/>
  <c r="AM2491" i="4" a="1"/>
  <c r="AM2491" i="4" s="1"/>
  <c r="AJ1825" i="4" a="1"/>
  <c r="AJ1825" i="4" s="1"/>
  <c r="AN1825" i="4" a="1"/>
  <c r="AN1825" i="4" s="1"/>
  <c r="AJ2426" i="4" a="1"/>
  <c r="AJ2426" i="4" s="1"/>
  <c r="AN2426" i="4" a="1"/>
  <c r="AN2426" i="4" s="1"/>
  <c r="AJ2263" i="4" a="1"/>
  <c r="AJ2263" i="4" s="1"/>
  <c r="AN2263" i="4" a="1"/>
  <c r="AN2263" i="4" s="1"/>
  <c r="AJ2568" i="4" a="1"/>
  <c r="AJ2568" i="4" s="1"/>
  <c r="AN2568" i="4" a="1"/>
  <c r="AN2568" i="4" s="1"/>
  <c r="AJ1919" i="4" a="1"/>
  <c r="AJ1919" i="4" s="1"/>
  <c r="AN1919" i="4" a="1"/>
  <c r="AN1919" i="4" s="1"/>
  <c r="AJ1737" i="4" a="1"/>
  <c r="AJ1737" i="4" s="1"/>
  <c r="AN1737" i="4" a="1"/>
  <c r="AN1737" i="4" s="1"/>
  <c r="AF271" i="4"/>
  <c r="AI271" i="4" a="1"/>
  <c r="AI271" i="4" s="1"/>
  <c r="AM271" i="4" a="1"/>
  <c r="AM271" i="4" s="1"/>
  <c r="AJ1169" i="4" a="1"/>
  <c r="AJ1169" i="4" s="1"/>
  <c r="AN1169" i="4" a="1"/>
  <c r="AN1169" i="4" s="1"/>
  <c r="AJ689" i="4" a="1"/>
  <c r="AJ689" i="4" s="1"/>
  <c r="AN689" i="4" a="1"/>
  <c r="AN689" i="4" s="1"/>
  <c r="AJ816" i="4" a="1"/>
  <c r="AJ816" i="4" s="1"/>
  <c r="AN816" i="4" a="1"/>
  <c r="AN816" i="4" s="1"/>
  <c r="AF1414" i="4"/>
  <c r="AI1414" i="4" a="1"/>
  <c r="AI1414" i="4" s="1"/>
  <c r="AM1414" i="4" a="1"/>
  <c r="AM1414" i="4" s="1"/>
  <c r="AF1348" i="4"/>
  <c r="AI1348" i="4" a="1"/>
  <c r="AI1348" i="4" s="1"/>
  <c r="AM1348" i="4" a="1"/>
  <c r="AM1348" i="4" s="1"/>
  <c r="AN43" i="4" a="1"/>
  <c r="AN43" i="4" s="1"/>
  <c r="AJ43" i="4" a="1"/>
  <c r="AJ43" i="4" s="1"/>
  <c r="AF1128" i="4"/>
  <c r="AM1128" i="4" a="1"/>
  <c r="AM1128" i="4" s="1"/>
  <c r="AI1128" i="4" a="1"/>
  <c r="AI1128" i="4" s="1"/>
  <c r="AN496" i="4" a="1"/>
  <c r="AN496" i="4" s="1"/>
  <c r="AJ496" i="4" a="1"/>
  <c r="AJ496" i="4" s="1"/>
  <c r="AJ2526" i="4" a="1"/>
  <c r="AJ2526" i="4" s="1"/>
  <c r="AN2526" i="4" a="1"/>
  <c r="AN2526" i="4" s="1"/>
  <c r="AJ2400" i="4" a="1"/>
  <c r="AJ2400" i="4" s="1"/>
  <c r="AN2400" i="4" a="1"/>
  <c r="AN2400" i="4" s="1"/>
  <c r="AJ2143" i="4" a="1"/>
  <c r="AJ2143" i="4" s="1"/>
  <c r="AN2143" i="4" a="1"/>
  <c r="AN2143" i="4" s="1"/>
  <c r="AI1732" i="4" a="1"/>
  <c r="AI1732" i="4" s="1"/>
  <c r="AF1732" i="4"/>
  <c r="AM1732" i="4" a="1"/>
  <c r="AM1732" i="4" s="1"/>
  <c r="AF421" i="4"/>
  <c r="AI421" i="4" a="1"/>
  <c r="AI421" i="4" s="1"/>
  <c r="AM421" i="4" a="1"/>
  <c r="AM421" i="4" s="1"/>
  <c r="AJ1344" i="4" a="1"/>
  <c r="AJ1344" i="4" s="1"/>
  <c r="AN1344" i="4" a="1"/>
  <c r="AN1344" i="4" s="1"/>
  <c r="AI708" i="4" a="1"/>
  <c r="AI708" i="4" s="1"/>
  <c r="AM708" i="4" a="1"/>
  <c r="AM708" i="4" s="1"/>
  <c r="AF708" i="4"/>
  <c r="AJ62" i="4" a="1"/>
  <c r="AJ62" i="4" s="1"/>
  <c r="AN62" i="4" a="1"/>
  <c r="AN62" i="4" s="1"/>
  <c r="AJ165" i="4" a="1"/>
  <c r="AJ165" i="4" s="1"/>
  <c r="AN165" i="4" a="1"/>
  <c r="AN165" i="4" s="1"/>
  <c r="AJ2290" i="4" a="1"/>
  <c r="AJ2290" i="4" s="1"/>
  <c r="AN2290" i="4" a="1"/>
  <c r="AN2290" i="4" s="1"/>
  <c r="AF803" i="4"/>
  <c r="AI803" i="4" a="1"/>
  <c r="AI803" i="4" s="1"/>
  <c r="AM803" i="4" a="1"/>
  <c r="AM803" i="4" s="1"/>
  <c r="AJ2077" i="4" a="1"/>
  <c r="AJ2077" i="4" s="1"/>
  <c r="AN2077" i="4" a="1"/>
  <c r="AN2077" i="4" s="1"/>
  <c r="AJ2379" i="4" a="1"/>
  <c r="AJ2379" i="4" s="1"/>
  <c r="AN2379" i="4" a="1"/>
  <c r="AN2379" i="4" s="1"/>
  <c r="AJ2777" i="4" a="1"/>
  <c r="AJ2777" i="4" s="1"/>
  <c r="AN2777" i="4" a="1"/>
  <c r="AN2777" i="4" s="1"/>
  <c r="AJ2113" i="4" a="1"/>
  <c r="AJ2113" i="4" s="1"/>
  <c r="AN2113" i="4" a="1"/>
  <c r="AN2113" i="4" s="1"/>
  <c r="AJ2518" i="4" a="1"/>
  <c r="AJ2518" i="4" s="1"/>
  <c r="AN2518" i="4" a="1"/>
  <c r="AN2518" i="4" s="1"/>
  <c r="AJ2520" i="4" a="1"/>
  <c r="AJ2520" i="4" s="1"/>
  <c r="AN2520" i="4" a="1"/>
  <c r="AN2520" i="4" s="1"/>
  <c r="AN709" i="4" a="1"/>
  <c r="AN709" i="4" s="1"/>
  <c r="AJ709" i="4" a="1"/>
  <c r="AJ709" i="4" s="1"/>
  <c r="AF1234" i="4"/>
  <c r="AM1234" i="4" a="1"/>
  <c r="AM1234" i="4" s="1"/>
  <c r="AI1234" i="4" a="1"/>
  <c r="AI1234" i="4" s="1"/>
  <c r="AJ1917" i="4" a="1"/>
  <c r="AJ1917" i="4" s="1"/>
  <c r="AN1917" i="4" a="1"/>
  <c r="AN1917" i="4" s="1"/>
  <c r="AJ1199" i="4" a="1"/>
  <c r="AJ1199" i="4" s="1"/>
  <c r="AN1199" i="4" a="1"/>
  <c r="AN1199" i="4" s="1"/>
  <c r="AJ1215" i="4" a="1"/>
  <c r="AJ1215" i="4" s="1"/>
  <c r="AN1215" i="4" a="1"/>
  <c r="AN1215" i="4" s="1"/>
  <c r="AM837" i="4" a="1"/>
  <c r="AM837" i="4" s="1"/>
  <c r="AF837" i="4"/>
  <c r="AI837" i="4" a="1"/>
  <c r="AI837" i="4" s="1"/>
  <c r="AM214" i="4" a="1"/>
  <c r="AM214" i="4" s="1"/>
  <c r="AF214" i="4"/>
  <c r="AI214" i="4" a="1"/>
  <c r="AI214" i="4" s="1"/>
  <c r="AF272" i="4"/>
  <c r="AI272" i="4" a="1"/>
  <c r="AI272" i="4" s="1"/>
  <c r="AM272" i="4" a="1"/>
  <c r="AM272" i="4" s="1"/>
  <c r="AN1797" i="4" a="1"/>
  <c r="AN1797" i="4" s="1"/>
  <c r="AJ1797" i="4" a="1"/>
  <c r="AJ1797" i="4" s="1"/>
  <c r="AF1358" i="4"/>
  <c r="AI1358" i="4" a="1"/>
  <c r="AI1358" i="4" s="1"/>
  <c r="AM1358" i="4" a="1"/>
  <c r="AM1358" i="4" s="1"/>
  <c r="AJ921" i="4" a="1"/>
  <c r="AJ921" i="4" s="1"/>
  <c r="AN921" i="4" a="1"/>
  <c r="AN921" i="4" s="1"/>
  <c r="AJ1257" i="4" a="1"/>
  <c r="AJ1257" i="4" s="1"/>
  <c r="AN1257" i="4" a="1"/>
  <c r="AN1257" i="4" s="1"/>
  <c r="AJ1499" i="4" a="1"/>
  <c r="AJ1499" i="4" s="1"/>
  <c r="AN1499" i="4" a="1"/>
  <c r="AN1499" i="4" s="1"/>
  <c r="AJ1503" i="4" a="1"/>
  <c r="AJ1503" i="4" s="1"/>
  <c r="AN1503" i="4" a="1"/>
  <c r="AN1503" i="4" s="1"/>
  <c r="AJ1838" i="4" a="1"/>
  <c r="AJ1838" i="4" s="1"/>
  <c r="AN1838" i="4" a="1"/>
  <c r="AN1838" i="4" s="1"/>
  <c r="AJ950" i="4" a="1"/>
  <c r="AJ950" i="4" s="1"/>
  <c r="AN950" i="4" a="1"/>
  <c r="AN950" i="4" s="1"/>
  <c r="AF429" i="4"/>
  <c r="AI429" i="4" a="1"/>
  <c r="AI429" i="4" s="1"/>
  <c r="AM429" i="4" a="1"/>
  <c r="AM429" i="4" s="1"/>
  <c r="AJ2705" i="4" a="1"/>
  <c r="AJ2705" i="4" s="1"/>
  <c r="AN2705" i="4" a="1"/>
  <c r="AN2705" i="4" s="1"/>
  <c r="AJ1444" i="4" a="1"/>
  <c r="AJ1444" i="4" s="1"/>
  <c r="AN1444" i="4" a="1"/>
  <c r="AN1444" i="4" s="1"/>
  <c r="AF1638" i="4"/>
  <c r="AI1638" i="4" a="1"/>
  <c r="AI1638" i="4" s="1"/>
  <c r="AM1638" i="4" a="1"/>
  <c r="AM1638" i="4" s="1"/>
  <c r="AJ1886" i="4" a="1"/>
  <c r="AJ1886" i="4" s="1"/>
  <c r="AN1886" i="4" a="1"/>
  <c r="AN1886" i="4" s="1"/>
  <c r="AJ1890" i="4" a="1"/>
  <c r="AJ1890" i="4" s="1"/>
  <c r="AN1890" i="4" a="1"/>
  <c r="AN1890" i="4" s="1"/>
  <c r="AJ1429" i="4" a="1"/>
  <c r="AJ1429" i="4" s="1"/>
  <c r="AN1429" i="4" a="1"/>
  <c r="AN1429" i="4" s="1"/>
  <c r="AJ569" i="4" a="1"/>
  <c r="AJ569" i="4" s="1"/>
  <c r="AN569" i="4" a="1"/>
  <c r="AN569" i="4" s="1"/>
  <c r="AF614" i="4"/>
  <c r="AI614" i="4" a="1"/>
  <c r="AI614" i="4" s="1"/>
  <c r="AM614" i="4" a="1"/>
  <c r="AM614" i="4" s="1"/>
  <c r="AF731" i="4"/>
  <c r="AI731" i="4" a="1"/>
  <c r="AI731" i="4" s="1"/>
  <c r="AM731" i="4" a="1"/>
  <c r="AM731" i="4" s="1"/>
  <c r="AJ2265" i="4" a="1"/>
  <c r="AJ2265" i="4" s="1"/>
  <c r="AN2265" i="4" a="1"/>
  <c r="AN2265" i="4" s="1"/>
  <c r="AJ1867" i="4" a="1"/>
  <c r="AJ1867" i="4" s="1"/>
  <c r="AN1867" i="4" a="1"/>
  <c r="AN1867" i="4" s="1"/>
  <c r="AJ586" i="4" a="1"/>
  <c r="AJ586" i="4" s="1"/>
  <c r="AN586" i="4" a="1"/>
  <c r="AN586" i="4" s="1"/>
  <c r="AN2450" i="4" a="1"/>
  <c r="AN2450" i="4" s="1"/>
  <c r="AJ2450" i="4" a="1"/>
  <c r="AJ2450" i="4" s="1"/>
  <c r="AF2640" i="4"/>
  <c r="AM2640" i="4" a="1"/>
  <c r="AM2640" i="4" s="1"/>
  <c r="AI2640" i="4" a="1"/>
  <c r="AI2640" i="4" s="1"/>
  <c r="AF2533" i="4"/>
  <c r="AI2533" i="4" a="1"/>
  <c r="AI2533" i="4" s="1"/>
  <c r="AM2533" i="4" a="1"/>
  <c r="AM2533" i="4" s="1"/>
  <c r="AF2658" i="4"/>
  <c r="AI2658" i="4" a="1"/>
  <c r="AI2658" i="4" s="1"/>
  <c r="AM2658" i="4" a="1"/>
  <c r="AM2658" i="4" s="1"/>
  <c r="AF2149" i="4"/>
  <c r="AI2149" i="4" a="1"/>
  <c r="AI2149" i="4" s="1"/>
  <c r="AM2149" i="4" a="1"/>
  <c r="AM2149" i="4" s="1"/>
  <c r="AJ2272" i="4" a="1"/>
  <c r="AJ2272" i="4" s="1"/>
  <c r="AN2272" i="4" a="1"/>
  <c r="AN2272" i="4" s="1"/>
  <c r="AJ2545" i="4" a="1"/>
  <c r="AJ2545" i="4" s="1"/>
  <c r="AN2545" i="4" a="1"/>
  <c r="AN2545" i="4" s="1"/>
  <c r="AF1766" i="4"/>
  <c r="AI1766" i="4" a="1"/>
  <c r="AI1766" i="4" s="1"/>
  <c r="AM1766" i="4" a="1"/>
  <c r="AM1766" i="4" s="1"/>
  <c r="AF1777" i="4"/>
  <c r="AI1777" i="4" a="1"/>
  <c r="AI1777" i="4" s="1"/>
  <c r="AM1777" i="4" a="1"/>
  <c r="AM1777" i="4" s="1"/>
  <c r="AJ2728" i="4" a="1"/>
  <c r="AJ2728" i="4" s="1"/>
  <c r="AN2728" i="4" a="1"/>
  <c r="AN2728" i="4" s="1"/>
  <c r="AJ2684" i="4" a="1"/>
  <c r="AJ2684" i="4" s="1"/>
  <c r="AN2684" i="4" a="1"/>
  <c r="AN2684" i="4" s="1"/>
  <c r="AI218" i="4" a="1"/>
  <c r="AI218" i="4" s="1"/>
  <c r="AM218" i="4" a="1"/>
  <c r="AM218" i="4" s="1"/>
  <c r="AF218" i="4"/>
  <c r="AN1253" i="4" a="1"/>
  <c r="AN1253" i="4" s="1"/>
  <c r="AJ1253" i="4" a="1"/>
  <c r="AJ1253" i="4" s="1"/>
  <c r="AJ228" i="4" a="1"/>
  <c r="AJ228" i="4" s="1"/>
  <c r="AN228" i="4" a="1"/>
  <c r="AN228" i="4" s="1"/>
  <c r="AF705" i="4"/>
  <c r="AI705" i="4" a="1"/>
  <c r="AI705" i="4" s="1"/>
  <c r="AM705" i="4" a="1"/>
  <c r="AM705" i="4" s="1"/>
  <c r="AJ1791" i="4" a="1"/>
  <c r="AJ1791" i="4" s="1"/>
  <c r="AN1791" i="4" a="1"/>
  <c r="AN1791" i="4" s="1"/>
  <c r="AF1927" i="4"/>
  <c r="AI1927" i="4" a="1"/>
  <c r="AI1927" i="4" s="1"/>
  <c r="AM1927" i="4" a="1"/>
  <c r="AM1927" i="4" s="1"/>
  <c r="AJ1864" i="4" a="1"/>
  <c r="AJ1864" i="4" s="1"/>
  <c r="AN1864" i="4" a="1"/>
  <c r="AN1864" i="4" s="1"/>
  <c r="AJ1806" i="4" a="1"/>
  <c r="AJ1806" i="4" s="1"/>
  <c r="AN1806" i="4" a="1"/>
  <c r="AN1806" i="4" s="1"/>
  <c r="AJ941" i="4" a="1"/>
  <c r="AJ941" i="4" s="1"/>
  <c r="AN941" i="4" a="1"/>
  <c r="AN941" i="4" s="1"/>
  <c r="AF405" i="4"/>
  <c r="AI405" i="4" a="1"/>
  <c r="AI405" i="4" s="1"/>
  <c r="AM405" i="4" a="1"/>
  <c r="AM405" i="4" s="1"/>
  <c r="AI1330" i="4" a="1"/>
  <c r="AI1330" i="4" s="1"/>
  <c r="AM1330" i="4" a="1"/>
  <c r="AM1330" i="4" s="1"/>
  <c r="AF1330" i="4"/>
  <c r="AJ964" i="4" a="1"/>
  <c r="AJ964" i="4" s="1"/>
  <c r="AN964" i="4" a="1"/>
  <c r="AN964" i="4" s="1"/>
  <c r="AJ1430" i="4" a="1"/>
  <c r="AJ1430" i="4" s="1"/>
  <c r="AN1430" i="4" a="1"/>
  <c r="AN1430" i="4" s="1"/>
  <c r="AJ1889" i="4" a="1"/>
  <c r="AJ1889" i="4" s="1"/>
  <c r="AN1889" i="4" a="1"/>
  <c r="AN1889" i="4" s="1"/>
  <c r="AF1089" i="4"/>
  <c r="AM1089" i="4" a="1"/>
  <c r="AM1089" i="4" s="1"/>
  <c r="AI1089" i="4" a="1"/>
  <c r="AI1089" i="4" s="1"/>
  <c r="AF2260" i="4"/>
  <c r="AM2260" i="4" a="1"/>
  <c r="AM2260" i="4" s="1"/>
  <c r="AI2260" i="4" a="1"/>
  <c r="AI2260" i="4" s="1"/>
  <c r="AJ1182" i="4" a="1"/>
  <c r="AJ1182" i="4" s="1"/>
  <c r="AN1182" i="4" a="1"/>
  <c r="AN1182" i="4" s="1"/>
  <c r="AF917" i="4"/>
  <c r="AI917" i="4" a="1"/>
  <c r="AI917" i="4" s="1"/>
  <c r="AM917" i="4" a="1"/>
  <c r="AM917" i="4" s="1"/>
  <c r="AJ1331" i="4" a="1"/>
  <c r="AJ1331" i="4" s="1"/>
  <c r="AN1331" i="4" a="1"/>
  <c r="AN1331" i="4" s="1"/>
  <c r="AJ348" i="4" a="1"/>
  <c r="AJ348" i="4" s="1"/>
  <c r="AN348" i="4" a="1"/>
  <c r="AN348" i="4" s="1"/>
  <c r="AF356" i="4"/>
  <c r="AI356" i="4" a="1"/>
  <c r="AI356" i="4" s="1"/>
  <c r="AM356" i="4" a="1"/>
  <c r="AM356" i="4" s="1"/>
  <c r="AJ2449" i="4" a="1"/>
  <c r="AJ2449" i="4" s="1"/>
  <c r="AN2449" i="4" a="1"/>
  <c r="AN2449" i="4" s="1"/>
  <c r="AJ2107" i="4" a="1"/>
  <c r="AJ2107" i="4" s="1"/>
  <c r="AN2107" i="4" a="1"/>
  <c r="AN2107" i="4" s="1"/>
  <c r="AJ2209" i="4" a="1"/>
  <c r="AJ2209" i="4" s="1"/>
  <c r="AN2209" i="4" a="1"/>
  <c r="AN2209" i="4" s="1"/>
  <c r="AJ2295" i="4" a="1"/>
  <c r="AJ2295" i="4" s="1"/>
  <c r="AN2295" i="4" a="1"/>
  <c r="AN2295" i="4" s="1"/>
  <c r="AF342" i="4"/>
  <c r="AI342" i="4" a="1"/>
  <c r="AI342" i="4" s="1"/>
  <c r="AM342" i="4" a="1"/>
  <c r="AM342" i="4" s="1"/>
  <c r="AJ1945" i="4" a="1"/>
  <c r="AJ1945" i="4" s="1"/>
  <c r="AN1945" i="4" a="1"/>
  <c r="AN1945" i="4" s="1"/>
  <c r="AJ1404" i="4" a="1"/>
  <c r="AJ1404" i="4" s="1"/>
  <c r="AN1404" i="4" a="1"/>
  <c r="AN1404" i="4" s="1"/>
  <c r="AF1045" i="4"/>
  <c r="AI1045" i="4" a="1"/>
  <c r="AI1045" i="4" s="1"/>
  <c r="AM1045" i="4" a="1"/>
  <c r="AM1045" i="4" s="1"/>
  <c r="AF2787" i="4"/>
  <c r="AI2787" i="4" a="1"/>
  <c r="AI2787" i="4" s="1"/>
  <c r="AM2787" i="4" a="1"/>
  <c r="AM2787" i="4" s="1"/>
  <c r="AN67" i="4" a="1"/>
  <c r="AN67" i="4" s="1"/>
  <c r="AJ67" i="4" a="1"/>
  <c r="AJ67" i="4" s="1"/>
  <c r="AF2587" i="4"/>
  <c r="AM2587" i="4" a="1"/>
  <c r="AM2587" i="4" s="1"/>
  <c r="AI2587" i="4" a="1"/>
  <c r="AI2587" i="4" s="1"/>
  <c r="AN2740" i="4" a="1"/>
  <c r="AN2740" i="4" s="1"/>
  <c r="AJ2740" i="4" a="1"/>
  <c r="AJ2740" i="4" s="1"/>
  <c r="AN931" i="4" a="1"/>
  <c r="AN931" i="4" s="1"/>
  <c r="AJ931" i="4" a="1"/>
  <c r="AJ931" i="4" s="1"/>
  <c r="AJ371" i="4" a="1"/>
  <c r="AJ371" i="4" s="1"/>
  <c r="AN371" i="4" a="1"/>
  <c r="AN371" i="4" s="1"/>
  <c r="AF1297" i="4"/>
  <c r="AI1297" i="4" a="1"/>
  <c r="AI1297" i="4" s="1"/>
  <c r="AM1297" i="4" a="1"/>
  <c r="AM1297" i="4" s="1"/>
  <c r="AI1462" i="4" a="1"/>
  <c r="AI1462" i="4" s="1"/>
  <c r="AM1462" i="4" a="1"/>
  <c r="AM1462" i="4" s="1"/>
  <c r="AF1462" i="4"/>
  <c r="AF1019" i="4"/>
  <c r="AM1019" i="4" a="1"/>
  <c r="AM1019" i="4" s="1"/>
  <c r="AI1019" i="4" a="1"/>
  <c r="AI1019" i="4" s="1"/>
  <c r="AJ2804" i="4" a="1"/>
  <c r="AJ2804" i="4" s="1"/>
  <c r="AN2804" i="4" a="1"/>
  <c r="AN2804" i="4" s="1"/>
  <c r="AN2509" i="4" a="1"/>
  <c r="AN2509" i="4" s="1"/>
  <c r="AJ2509" i="4" a="1"/>
  <c r="AJ2509" i="4" s="1"/>
  <c r="AN2510" i="4" a="1"/>
  <c r="AN2510" i="4" s="1"/>
  <c r="AJ2510" i="4" a="1"/>
  <c r="AJ2510" i="4" s="1"/>
  <c r="AJ670" i="4" a="1"/>
  <c r="AJ670" i="4" s="1"/>
  <c r="AN670" i="4" a="1"/>
  <c r="AN670" i="4" s="1"/>
  <c r="AJ126" i="4" a="1"/>
  <c r="AJ126" i="4" s="1"/>
  <c r="AN126" i="4" a="1"/>
  <c r="AN126" i="4" s="1"/>
  <c r="AJ317" i="4" a="1"/>
  <c r="AJ317" i="4" s="1"/>
  <c r="AN317" i="4" a="1"/>
  <c r="AN317" i="4" s="1"/>
  <c r="AF95" i="4"/>
  <c r="AM95" i="4" a="1"/>
  <c r="AM95" i="4" s="1"/>
  <c r="AI95" i="4" a="1"/>
  <c r="AI95" i="4" s="1"/>
  <c r="AJ82" i="4" a="1"/>
  <c r="AJ82" i="4" s="1"/>
  <c r="AN82" i="4" a="1"/>
  <c r="AN82" i="4" s="1"/>
  <c r="AJ1299" i="4" a="1"/>
  <c r="AJ1299" i="4" s="1"/>
  <c r="AN1299" i="4" a="1"/>
  <c r="AN1299" i="4" s="1"/>
  <c r="AJ385" i="4" a="1"/>
  <c r="AJ385" i="4" s="1"/>
  <c r="AN385" i="4" a="1"/>
  <c r="AN385" i="4" s="1"/>
  <c r="AJ2840" i="4" a="1"/>
  <c r="AJ2840" i="4" s="1"/>
  <c r="AN2840" i="4" a="1"/>
  <c r="AN2840" i="4" s="1"/>
  <c r="AF11" i="4"/>
  <c r="AI11" i="4" a="1"/>
  <c r="AI11" i="4" s="1"/>
  <c r="AM11" i="4" a="1"/>
  <c r="AM11" i="4" s="1"/>
  <c r="AJ1654" i="4" a="1"/>
  <c r="AJ1654" i="4" s="1"/>
  <c r="AN1654" i="4" a="1"/>
  <c r="AN1654" i="4" s="1"/>
  <c r="AJ1612" i="4" a="1"/>
  <c r="AJ1612" i="4" s="1"/>
  <c r="AN1612" i="4" a="1"/>
  <c r="AN1612" i="4" s="1"/>
  <c r="AF1653" i="4"/>
  <c r="AI1653" i="4" a="1"/>
  <c r="AI1653" i="4" s="1"/>
  <c r="AM1653" i="4" a="1"/>
  <c r="AM1653" i="4" s="1"/>
  <c r="AJ1556" i="4" a="1"/>
  <c r="AJ1556" i="4" s="1"/>
  <c r="AN1556" i="4" a="1"/>
  <c r="AN1556" i="4" s="1"/>
  <c r="AF468" i="4"/>
  <c r="AM468" i="4" a="1"/>
  <c r="AM468" i="4" s="1"/>
  <c r="AI468" i="4" a="1"/>
  <c r="AI468" i="4" s="1"/>
  <c r="AF2025" i="4"/>
  <c r="AI2025" i="4" a="1"/>
  <c r="AI2025" i="4" s="1"/>
  <c r="AM2025" i="4" a="1"/>
  <c r="AM2025" i="4" s="1"/>
  <c r="AF2603" i="4"/>
  <c r="AI2603" i="4" a="1"/>
  <c r="AI2603" i="4" s="1"/>
  <c r="AM2603" i="4" a="1"/>
  <c r="AM2603" i="4" s="1"/>
  <c r="AN1915" i="4" a="1"/>
  <c r="AN1915" i="4" s="1"/>
  <c r="AJ1915" i="4" a="1"/>
  <c r="AJ1915" i="4" s="1"/>
  <c r="AI839" i="4" a="1"/>
  <c r="AI839" i="4" s="1"/>
  <c r="AM839" i="4" a="1"/>
  <c r="AM839" i="4" s="1"/>
  <c r="AF839" i="4"/>
  <c r="AF140" i="4"/>
  <c r="AI140" i="4" a="1"/>
  <c r="AI140" i="4" s="1"/>
  <c r="AM140" i="4" a="1"/>
  <c r="AM140" i="4" s="1"/>
  <c r="AF447" i="4"/>
  <c r="AM447" i="4" a="1"/>
  <c r="AM447" i="4" s="1"/>
  <c r="AI447" i="4" a="1"/>
  <c r="AI447" i="4" s="1"/>
  <c r="AJ2411" i="4" a="1"/>
  <c r="AJ2411" i="4" s="1"/>
  <c r="AN2411" i="4" a="1"/>
  <c r="AN2411" i="4" s="1"/>
  <c r="AJ2110" i="4" a="1"/>
  <c r="AJ2110" i="4" s="1"/>
  <c r="AN2110" i="4" a="1"/>
  <c r="AN2110" i="4" s="1"/>
  <c r="AJ2307" i="4" a="1"/>
  <c r="AJ2307" i="4" s="1"/>
  <c r="AN2307" i="4" a="1"/>
  <c r="AN2307" i="4" s="1"/>
  <c r="AJ153" i="4" a="1"/>
  <c r="AJ153" i="4" s="1"/>
  <c r="AN153" i="4" a="1"/>
  <c r="AN153" i="4" s="1"/>
  <c r="AN2825" i="4" a="1"/>
  <c r="AN2825" i="4" s="1"/>
  <c r="AJ2825" i="4" a="1"/>
  <c r="AJ2825" i="4" s="1"/>
  <c r="AN2394" i="4" a="1"/>
  <c r="AN2394" i="4" s="1"/>
  <c r="AJ2394" i="4" a="1"/>
  <c r="AJ2394" i="4" s="1"/>
  <c r="AF2013" i="4"/>
  <c r="AI2013" i="4" a="1"/>
  <c r="AI2013" i="4" s="1"/>
  <c r="AM2013" i="4" a="1"/>
  <c r="AM2013" i="4" s="1"/>
  <c r="AJ1768" i="4" a="1"/>
  <c r="AJ1768" i="4" s="1"/>
  <c r="AN1768" i="4" a="1"/>
  <c r="AN1768" i="4" s="1"/>
  <c r="AJ2832" i="4" a="1"/>
  <c r="AJ2832" i="4" s="1"/>
  <c r="AN2832" i="4" a="1"/>
  <c r="AN2832" i="4" s="1"/>
  <c r="AJ1725" i="4" a="1"/>
  <c r="AJ1725" i="4" s="1"/>
  <c r="AN1725" i="4" a="1"/>
  <c r="AN1725" i="4" s="1"/>
  <c r="AF316" i="4"/>
  <c r="AM316" i="4" a="1"/>
  <c r="AM316" i="4" s="1"/>
  <c r="AI316" i="4" a="1"/>
  <c r="AI316" i="4" s="1"/>
  <c r="AF76" i="4"/>
  <c r="AI76" i="4" a="1"/>
  <c r="AI76" i="4" s="1"/>
  <c r="AM76" i="4" a="1"/>
  <c r="AM76" i="4" s="1"/>
  <c r="AJ899" i="4" a="1"/>
  <c r="AJ899" i="4" s="1"/>
  <c r="AN899" i="4" a="1"/>
  <c r="AN899" i="4" s="1"/>
  <c r="AN298" i="4" a="1"/>
  <c r="AN298" i="4" s="1"/>
  <c r="AJ1824" i="4" a="1"/>
  <c r="AJ1824" i="4" s="1"/>
  <c r="AN1824" i="4" a="1"/>
  <c r="AN1824" i="4" s="1"/>
  <c r="AJ1808" i="4" a="1"/>
  <c r="AJ1808" i="4" s="1"/>
  <c r="AN1808" i="4" a="1"/>
  <c r="AN1808" i="4" s="1"/>
  <c r="AJ1264" i="4" a="1"/>
  <c r="AJ1264" i="4" s="1"/>
  <c r="AN1264" i="4" a="1"/>
  <c r="AN1264" i="4" s="1"/>
  <c r="AF1955" i="4"/>
  <c r="AI1955" i="4" a="1"/>
  <c r="AI1955" i="4" s="1"/>
  <c r="AM1955" i="4" a="1"/>
  <c r="AM1955" i="4" s="1"/>
  <c r="AJ1293" i="4" a="1"/>
  <c r="AJ1293" i="4" s="1"/>
  <c r="AN1293" i="4" a="1"/>
  <c r="AN1293" i="4" s="1"/>
  <c r="AI1287" i="4" a="1"/>
  <c r="AI1287" i="4" s="1"/>
  <c r="AM1287" i="4" a="1"/>
  <c r="AM1287" i="4" s="1"/>
  <c r="AF1287" i="4"/>
  <c r="AF1539" i="4"/>
  <c r="AI1539" i="4" a="1"/>
  <c r="AI1539" i="4" s="1"/>
  <c r="AM1539" i="4" a="1"/>
  <c r="AM1539" i="4" s="1"/>
  <c r="AJ1573" i="4" a="1"/>
  <c r="AJ1573" i="4" s="1"/>
  <c r="AN1573" i="4" a="1"/>
  <c r="AN1573" i="4" s="1"/>
  <c r="AF1618" i="4"/>
  <c r="AM1618" i="4" a="1"/>
  <c r="AM1618" i="4" s="1"/>
  <c r="AI1618" i="4" a="1"/>
  <c r="AI1618" i="4" s="1"/>
  <c r="AJ1896" i="4" a="1"/>
  <c r="AJ1896" i="4" s="1"/>
  <c r="AN1896" i="4" a="1"/>
  <c r="AN1896" i="4" s="1"/>
  <c r="AJ1898" i="4" a="1"/>
  <c r="AJ1898" i="4" s="1"/>
  <c r="AN1898" i="4" a="1"/>
  <c r="AN1898" i="4" s="1"/>
  <c r="AF494" i="4"/>
  <c r="AI494" i="4" a="1"/>
  <c r="AI494" i="4" s="1"/>
  <c r="AM494" i="4" a="1"/>
  <c r="AM494" i="4" s="1"/>
  <c r="AJ1081" i="4" a="1"/>
  <c r="AJ1081" i="4" s="1"/>
  <c r="AN1081" i="4" a="1"/>
  <c r="AN1081" i="4" s="1"/>
  <c r="AJ546" i="4" a="1"/>
  <c r="AJ546" i="4" s="1"/>
  <c r="AN546" i="4" a="1"/>
  <c r="AN546" i="4" s="1"/>
  <c r="AF597" i="4"/>
  <c r="AM597" i="4" a="1"/>
  <c r="AM597" i="4" s="1"/>
  <c r="AI597" i="4" a="1"/>
  <c r="AI597" i="4" s="1"/>
  <c r="AJ2483" i="4" a="1"/>
  <c r="AJ2483" i="4" s="1"/>
  <c r="AN2483" i="4" a="1"/>
  <c r="AN2483" i="4" s="1"/>
  <c r="AJ2362" i="4" a="1"/>
  <c r="AJ2362" i="4" s="1"/>
  <c r="AN2362" i="4" a="1"/>
  <c r="AN2362" i="4" s="1"/>
  <c r="AJ2389" i="4" a="1"/>
  <c r="AJ2389" i="4" s="1"/>
  <c r="AN2389" i="4" a="1"/>
  <c r="AN2389" i="4" s="1"/>
  <c r="AJ1213" i="4" a="1"/>
  <c r="AJ1213" i="4" s="1"/>
  <c r="AN1213" i="4" a="1"/>
  <c r="AN1213" i="4" s="1"/>
  <c r="AF1752" i="4"/>
  <c r="AI1752" i="4" a="1"/>
  <c r="AI1752" i="4" s="1"/>
  <c r="AM1752" i="4" a="1"/>
  <c r="AM1752" i="4" s="1"/>
  <c r="AJ2281" i="4" a="1"/>
  <c r="AJ2281" i="4" s="1"/>
  <c r="AN2281" i="4" a="1"/>
  <c r="AN2281" i="4" s="1"/>
  <c r="AJ2331" i="4" a="1"/>
  <c r="AJ2331" i="4" s="1"/>
  <c r="AN2331" i="4" a="1"/>
  <c r="AN2331" i="4" s="1"/>
  <c r="AN2286" i="4" a="1"/>
  <c r="AN2286" i="4" s="1"/>
  <c r="AJ2286" i="4" a="1"/>
  <c r="AJ2286" i="4" s="1"/>
  <c r="AJ2553" i="4" a="1"/>
  <c r="AJ2553" i="4" s="1"/>
  <c r="AN2553" i="4" a="1"/>
  <c r="AN2553" i="4" s="1"/>
  <c r="AJ977" i="4" a="1"/>
  <c r="AJ977" i="4" s="1"/>
  <c r="AN977" i="4" a="1"/>
  <c r="AN977" i="4" s="1"/>
  <c r="AJ672" i="4" a="1"/>
  <c r="AJ672" i="4" s="1"/>
  <c r="AN672" i="4" a="1"/>
  <c r="AN672" i="4" s="1"/>
  <c r="AJ254" i="4" a="1"/>
  <c r="AJ254" i="4" s="1"/>
  <c r="AN254" i="4" a="1"/>
  <c r="AN254" i="4" s="1"/>
  <c r="AJ101" i="4" a="1"/>
  <c r="AJ101" i="4" s="1"/>
  <c r="AN101" i="4" a="1"/>
  <c r="AN101" i="4" s="1"/>
  <c r="AF258" i="4"/>
  <c r="AI258" i="4" a="1"/>
  <c r="AI258" i="4" s="1"/>
  <c r="AM258" i="4" a="1"/>
  <c r="AM258" i="4" s="1"/>
  <c r="AJ354" i="4" a="1"/>
  <c r="AJ354" i="4" s="1"/>
  <c r="AN354" i="4" a="1"/>
  <c r="AN354" i="4" s="1"/>
  <c r="AJ1953" i="4" a="1"/>
  <c r="AJ1953" i="4" s="1"/>
  <c r="AN1953" i="4" a="1"/>
  <c r="AN1953" i="4" s="1"/>
  <c r="AF430" i="4"/>
  <c r="AI430" i="4" a="1"/>
  <c r="AI430" i="4" s="1"/>
  <c r="AM430" i="4" a="1"/>
  <c r="AM430" i="4" s="1"/>
  <c r="AJ1364" i="4" a="1"/>
  <c r="AJ1364" i="4" s="1"/>
  <c r="AN1364" i="4" a="1"/>
  <c r="AN1364" i="4" s="1"/>
  <c r="AJ1461" i="4" a="1"/>
  <c r="AJ1461" i="4" s="1"/>
  <c r="AN1461" i="4" a="1"/>
  <c r="AN1461" i="4" s="1"/>
  <c r="AJ469" i="4" a="1"/>
  <c r="AJ469" i="4" s="1"/>
  <c r="AN469" i="4" a="1"/>
  <c r="AN469" i="4" s="1"/>
  <c r="AJ1107" i="4" a="1"/>
  <c r="AJ1107" i="4" s="1"/>
  <c r="AN1107" i="4" a="1"/>
  <c r="AN1107" i="4" s="1"/>
  <c r="AJ778" i="4" a="1"/>
  <c r="AJ778" i="4" s="1"/>
  <c r="AN778" i="4" a="1"/>
  <c r="AN778" i="4" s="1"/>
  <c r="AF989" i="4"/>
  <c r="AM989" i="4" a="1"/>
  <c r="AM989" i="4" s="1"/>
  <c r="AI989" i="4" a="1"/>
  <c r="AI989" i="4" s="1"/>
  <c r="AN1002" i="4" a="1"/>
  <c r="AN1002" i="4" s="1"/>
  <c r="AJ1002" i="4" a="1"/>
  <c r="AJ1002" i="4" s="1"/>
  <c r="AJ2575" i="4" a="1"/>
  <c r="AJ2575" i="4" s="1"/>
  <c r="AN2575" i="4" a="1"/>
  <c r="AN2575" i="4" s="1"/>
  <c r="AN2147" i="4" a="1"/>
  <c r="AN2147" i="4" s="1"/>
  <c r="AJ2147" i="4" a="1"/>
  <c r="AJ2147" i="4" s="1"/>
  <c r="AJ842" i="4" a="1"/>
  <c r="AJ842" i="4" s="1"/>
  <c r="AN842" i="4" a="1"/>
  <c r="AN842" i="4" s="1"/>
  <c r="AJ1390" i="4" a="1"/>
  <c r="AJ1390" i="4" s="1"/>
  <c r="AN1390" i="4" a="1"/>
  <c r="AN1390" i="4" s="1"/>
  <c r="AJ20" i="4" a="1"/>
  <c r="AJ20" i="4" s="1"/>
  <c r="AN20" i="4" a="1"/>
  <c r="AN20" i="4" s="1"/>
  <c r="AJ2681" i="4" a="1"/>
  <c r="AJ2681" i="4" s="1"/>
  <c r="AN2681" i="4" a="1"/>
  <c r="AN2681" i="4" s="1"/>
  <c r="AJ1623" i="4" a="1"/>
  <c r="AJ1623" i="4" s="1"/>
  <c r="AN1623" i="4" a="1"/>
  <c r="AN1623" i="4" s="1"/>
  <c r="AF1423" i="4"/>
  <c r="AI1423" i="4" a="1"/>
  <c r="AI1423" i="4" s="1"/>
  <c r="AM1423" i="4" a="1"/>
  <c r="AM1423" i="4" s="1"/>
  <c r="AJ2371" i="4" a="1"/>
  <c r="AJ2371" i="4" s="1"/>
  <c r="AN2371" i="4" a="1"/>
  <c r="AN2371" i="4" s="1"/>
  <c r="AF2302" i="4"/>
  <c r="AI2302" i="4" a="1"/>
  <c r="AI2302" i="4" s="1"/>
  <c r="AM2302" i="4" a="1"/>
  <c r="AM2302" i="4" s="1"/>
  <c r="AF2327" i="4"/>
  <c r="AI2327" i="4" a="1"/>
  <c r="AI2327" i="4" s="1"/>
  <c r="AM2327" i="4" a="1"/>
  <c r="AM2327" i="4" s="1"/>
  <c r="AJ2124" i="4" a="1"/>
  <c r="AJ2124" i="4" s="1"/>
  <c r="AN2124" i="4" a="1"/>
  <c r="AN2124" i="4" s="1"/>
  <c r="AF2434" i="4"/>
  <c r="AI2434" i="4" a="1"/>
  <c r="AI2434" i="4" s="1"/>
  <c r="AM2434" i="4" a="1"/>
  <c r="AM2434" i="4" s="1"/>
  <c r="AJ2294" i="4" a="1"/>
  <c r="AJ2294" i="4" s="1"/>
  <c r="AN2294" i="4" a="1"/>
  <c r="AN2294" i="4" s="1"/>
  <c r="AF2085" i="4"/>
  <c r="AM2085" i="4" a="1"/>
  <c r="AM2085" i="4" s="1"/>
  <c r="AI2085" i="4" a="1"/>
  <c r="AI2085" i="4" s="1"/>
  <c r="AJ2642" i="4" a="1"/>
  <c r="AJ2642" i="4" s="1"/>
  <c r="AN2642" i="4" a="1"/>
  <c r="AN2642" i="4" s="1"/>
  <c r="AJ102" i="4" a="1"/>
  <c r="AJ102" i="4" s="1"/>
  <c r="AN102" i="4" a="1"/>
  <c r="AN102" i="4" s="1"/>
  <c r="AF1994" i="4"/>
  <c r="AM1994" i="4" a="1"/>
  <c r="AM1994" i="4" s="1"/>
  <c r="AI1994" i="4" a="1"/>
  <c r="AI1994" i="4" s="1"/>
  <c r="AF2144" i="4"/>
  <c r="AI2144" i="4" a="1"/>
  <c r="AI2144" i="4" s="1"/>
  <c r="AM2144" i="4" a="1"/>
  <c r="AM2144" i="4" s="1"/>
  <c r="AF1706" i="4"/>
  <c r="AI1706" i="4" a="1"/>
  <c r="AI1706" i="4" s="1"/>
  <c r="AM1706" i="4" a="1"/>
  <c r="AM1706" i="4" s="1"/>
  <c r="AF2727" i="4"/>
  <c r="AI2727" i="4" a="1"/>
  <c r="AI2727" i="4" s="1"/>
  <c r="AM2727" i="4" a="1"/>
  <c r="AM2727" i="4" s="1"/>
  <c r="AI350" i="4" a="1"/>
  <c r="AI350" i="4" s="1"/>
  <c r="AM350" i="4" a="1"/>
  <c r="AM350" i="4" s="1"/>
  <c r="AF350" i="4"/>
  <c r="AF105" i="4"/>
  <c r="AI105" i="4" a="1"/>
  <c r="AI105" i="4" s="1"/>
  <c r="AM105" i="4" a="1"/>
  <c r="AM105" i="4" s="1"/>
  <c r="AJ1669" i="4" a="1"/>
  <c r="AJ1669" i="4" s="1"/>
  <c r="AN1669" i="4" a="1"/>
  <c r="AN1669" i="4" s="1"/>
  <c r="AF1273" i="4"/>
  <c r="AI1273" i="4" a="1"/>
  <c r="AI1273" i="4" s="1"/>
  <c r="AM1273" i="4" a="1"/>
  <c r="AM1273" i="4" s="1"/>
  <c r="AJ1860" i="4" a="1"/>
  <c r="AJ1860" i="4" s="1"/>
  <c r="AN1860" i="4" a="1"/>
  <c r="AN1860" i="4" s="1"/>
  <c r="AJ1484" i="4" a="1"/>
  <c r="AJ1484" i="4" s="1"/>
  <c r="AN1484" i="4" a="1"/>
  <c r="AN1484" i="4" s="1"/>
  <c r="AJ2682" i="4" a="1"/>
  <c r="AJ2682" i="4" s="1"/>
  <c r="AN2682" i="4" a="1"/>
  <c r="AN2682" i="4" s="1"/>
  <c r="AF1967" i="4"/>
  <c r="AI1967" i="4" a="1"/>
  <c r="AI1967" i="4" s="1"/>
  <c r="AM1967" i="4" a="1"/>
  <c r="AM1967" i="4" s="1"/>
  <c r="AI191" i="4" a="1"/>
  <c r="AI191" i="4" s="1"/>
  <c r="AF191" i="4"/>
  <c r="AM191" i="4" a="1"/>
  <c r="AM191" i="4" s="1"/>
  <c r="AF787" i="4"/>
  <c r="AM787" i="4" a="1"/>
  <c r="AM787" i="4" s="1"/>
  <c r="AI787" i="4" a="1"/>
  <c r="AI787" i="4" s="1"/>
  <c r="AJ578" i="4" a="1"/>
  <c r="AJ578" i="4" s="1"/>
  <c r="AN578" i="4" a="1"/>
  <c r="AN578" i="4" s="1"/>
  <c r="AM151" i="4" a="1"/>
  <c r="AM151" i="4" s="1"/>
  <c r="AI151" i="4" a="1"/>
  <c r="AI151" i="4" s="1"/>
  <c r="AF151" i="4"/>
  <c r="AF1779" i="4"/>
  <c r="AM1779" i="4" a="1"/>
  <c r="AM1779" i="4" s="1"/>
  <c r="AI1779" i="4" a="1"/>
  <c r="AI1779" i="4" s="1"/>
  <c r="AI240" i="4" a="1"/>
  <c r="AI240" i="4" s="1"/>
  <c r="AM240" i="4" a="1"/>
  <c r="AM240" i="4" s="1"/>
  <c r="AF240" i="4"/>
  <c r="AF411" i="4"/>
  <c r="AI411" i="4" a="1"/>
  <c r="AI411" i="4" s="1"/>
  <c r="AM411" i="4" a="1"/>
  <c r="AM411" i="4" s="1"/>
  <c r="AI1349" i="4" a="1"/>
  <c r="AI1349" i="4" s="1"/>
  <c r="AF1349" i="4"/>
  <c r="AM1349" i="4" a="1"/>
  <c r="AM1349" i="4" s="1"/>
  <c r="AF743" i="4"/>
  <c r="AM743" i="4" a="1"/>
  <c r="AM743" i="4" s="1"/>
  <c r="AI743" i="4" a="1"/>
  <c r="AI743" i="4" s="1"/>
  <c r="AF2761" i="4"/>
  <c r="AI2761" i="4" a="1"/>
  <c r="AI2761" i="4" s="1"/>
  <c r="AM2761" i="4" a="1"/>
  <c r="AM2761" i="4" s="1"/>
  <c r="AJ2335" i="4" a="1"/>
  <c r="AJ2335" i="4" s="1"/>
  <c r="AN2335" i="4" a="1"/>
  <c r="AN2335" i="4" s="1"/>
  <c r="AJ2626" i="4" a="1"/>
  <c r="AJ2626" i="4" s="1"/>
  <c r="AN2626" i="4" a="1"/>
  <c r="AN2626" i="4" s="1"/>
  <c r="AJ2429" i="4" a="1"/>
  <c r="AJ2429" i="4" s="1"/>
  <c r="AN2429" i="4" a="1"/>
  <c r="AN2429" i="4" s="1"/>
  <c r="AF2175" i="4"/>
  <c r="AI2175" i="4" a="1"/>
  <c r="AI2175" i="4" s="1"/>
  <c r="AM2175" i="4" a="1"/>
  <c r="AM2175" i="4" s="1"/>
  <c r="AJ2128" i="4" a="1"/>
  <c r="AJ2128" i="4" s="1"/>
  <c r="AN2128" i="4" a="1"/>
  <c r="AN2128" i="4" s="1"/>
  <c r="AF2014" i="4"/>
  <c r="AI2014" i="4" a="1"/>
  <c r="AI2014" i="4" s="1"/>
  <c r="AM2014" i="4" a="1"/>
  <c r="AM2014" i="4" s="1"/>
  <c r="AN1760" i="4" a="1"/>
  <c r="AN1760" i="4" s="1"/>
  <c r="AJ1760" i="4" a="1"/>
  <c r="AJ1760" i="4" s="1"/>
  <c r="AJ2596" i="4" a="1"/>
  <c r="AJ2596" i="4" s="1"/>
  <c r="AN2596" i="4" a="1"/>
  <c r="AN2596" i="4" s="1"/>
  <c r="AN1705" i="4" a="1"/>
  <c r="AN1705" i="4" s="1"/>
  <c r="AJ1705" i="4" a="1"/>
  <c r="AJ1705" i="4" s="1"/>
  <c r="AN315" i="4" a="1"/>
  <c r="AN315" i="4" s="1"/>
  <c r="AJ315" i="4" a="1"/>
  <c r="AJ315" i="4" s="1"/>
  <c r="AJ2503" i="4" a="1"/>
  <c r="AJ2503" i="4" s="1"/>
  <c r="AN2503" i="4" a="1"/>
  <c r="AN2503" i="4" s="1"/>
  <c r="AF2647" i="4"/>
  <c r="AM2647" i="4" a="1"/>
  <c r="AM2647" i="4" s="1"/>
  <c r="AI2647" i="4" a="1"/>
  <c r="AI2647" i="4" s="1"/>
  <c r="AJ243" i="4" a="1"/>
  <c r="AJ243" i="4" s="1"/>
  <c r="AN243" i="4" a="1"/>
  <c r="AN243" i="4" s="1"/>
  <c r="AJ677" i="4" a="1"/>
  <c r="AJ677" i="4" s="1"/>
  <c r="AN677" i="4" a="1"/>
  <c r="AN677" i="4" s="1"/>
  <c r="AF1909" i="4"/>
  <c r="AI1909" i="4" a="1"/>
  <c r="AI1909" i="4" s="1"/>
  <c r="AM1909" i="4" a="1"/>
  <c r="AM1909" i="4" s="1"/>
  <c r="AJ2669" i="4" a="1"/>
  <c r="AJ2669" i="4" s="1"/>
  <c r="AN2669" i="4" a="1"/>
  <c r="AN2669" i="4" s="1"/>
  <c r="AF383" i="4"/>
  <c r="AI383" i="4" a="1"/>
  <c r="AI383" i="4" s="1"/>
  <c r="AM383" i="4" a="1"/>
  <c r="AM383" i="4" s="1"/>
  <c r="AF1467" i="4"/>
  <c r="AI1467" i="4" a="1"/>
  <c r="AI1467" i="4" s="1"/>
  <c r="AM1467" i="4" a="1"/>
  <c r="AM1467" i="4" s="1"/>
  <c r="AF1894" i="4"/>
  <c r="AI1894" i="4" a="1"/>
  <c r="AI1894" i="4" s="1"/>
  <c r="AM1894" i="4" a="1"/>
  <c r="AM1894" i="4" s="1"/>
  <c r="AJ1717" i="4" a="1"/>
  <c r="AJ1717" i="4" s="1"/>
  <c r="AN1717" i="4" a="1"/>
  <c r="AN1717" i="4" s="1"/>
  <c r="AJ581" i="4" a="1"/>
  <c r="AJ581" i="4" s="1"/>
  <c r="AN581" i="4" a="1"/>
  <c r="AN581" i="4" s="1"/>
  <c r="AI1119" i="4" a="1"/>
  <c r="AI1119" i="4" s="1"/>
  <c r="AM1119" i="4" a="1"/>
  <c r="AM1119" i="4" s="1"/>
  <c r="AF1119" i="4"/>
  <c r="AF195" i="4"/>
  <c r="AM195" i="4" a="1"/>
  <c r="AM195" i="4" s="1"/>
  <c r="AI195" i="4" a="1"/>
  <c r="AI195" i="4" s="1"/>
  <c r="AF1657" i="4"/>
  <c r="AM1657" i="4" a="1"/>
  <c r="AM1657" i="4" s="1"/>
  <c r="AI1657" i="4" a="1"/>
  <c r="AI1657" i="4" s="1"/>
  <c r="AJ998" i="4" a="1"/>
  <c r="AJ998" i="4" s="1"/>
  <c r="AN998" i="4" a="1"/>
  <c r="AN998" i="4" s="1"/>
  <c r="AJ2301" i="4" a="1"/>
  <c r="AJ2301" i="4" s="1"/>
  <c r="AN2301" i="4" a="1"/>
  <c r="AN2301" i="4" s="1"/>
  <c r="AJ2496" i="4" a="1"/>
  <c r="AJ2496" i="4" s="1"/>
  <c r="AN2496" i="4" a="1"/>
  <c r="AN2496" i="4" s="1"/>
  <c r="AF2637" i="4"/>
  <c r="AI2637" i="4" a="1"/>
  <c r="AI2637" i="4" s="1"/>
  <c r="AM2637" i="4" a="1"/>
  <c r="AM2637" i="4" s="1"/>
  <c r="AF2780" i="4"/>
  <c r="AI2780" i="4" a="1"/>
  <c r="AI2780" i="4" s="1"/>
  <c r="AM2780" i="4" a="1"/>
  <c r="AM2780" i="4" s="1"/>
  <c r="AN2748" i="4" a="1"/>
  <c r="AN2748" i="4" s="1"/>
  <c r="AJ2748" i="4" a="1"/>
  <c r="AJ2748" i="4" s="1"/>
  <c r="AN1782" i="4" a="1"/>
  <c r="AN1782" i="4" s="1"/>
  <c r="AJ1782" i="4" a="1"/>
  <c r="AJ1782" i="4" s="1"/>
  <c r="AJ862" i="4" a="1"/>
  <c r="AJ862" i="4" s="1"/>
  <c r="AN862" i="4" a="1"/>
  <c r="AN862" i="4" s="1"/>
  <c r="AI210" i="4" a="1"/>
  <c r="AI210" i="4" s="1"/>
  <c r="AM210" i="4" a="1"/>
  <c r="AM210" i="4" s="1"/>
  <c r="AF210" i="4"/>
  <c r="AF353" i="4"/>
  <c r="AI353" i="4" a="1"/>
  <c r="AI353" i="4" s="1"/>
  <c r="AM353" i="4" a="1"/>
  <c r="AM353" i="4" s="1"/>
  <c r="AJ107" i="4" a="1"/>
  <c r="AJ107" i="4" s="1"/>
  <c r="AN107" i="4" a="1"/>
  <c r="AN107" i="4" s="1"/>
  <c r="AJ304" i="4" a="1"/>
  <c r="AJ304" i="4" s="1"/>
  <c r="AN304" i="4" a="1"/>
  <c r="AN304" i="4" s="1"/>
  <c r="AF1370" i="4"/>
  <c r="AM1370" i="4" a="1"/>
  <c r="AM1370" i="4" s="1"/>
  <c r="AI1370" i="4" a="1"/>
  <c r="AI1370" i="4" s="1"/>
  <c r="AJ955" i="4" a="1"/>
  <c r="AJ955" i="4" s="1"/>
  <c r="AN955" i="4" a="1"/>
  <c r="AN955" i="4" s="1"/>
  <c r="AJ403" i="4" a="1"/>
  <c r="AJ403" i="4" s="1"/>
  <c r="AN403" i="4" a="1"/>
  <c r="AN403" i="4" s="1"/>
  <c r="AJ1407" i="4" a="1"/>
  <c r="AJ1407" i="4" s="1"/>
  <c r="AN1407" i="4" a="1"/>
  <c r="AN1407" i="4" s="1"/>
  <c r="AJ572" i="4" a="1"/>
  <c r="AJ572" i="4" s="1"/>
  <c r="AN572" i="4" a="1"/>
  <c r="AN572" i="4" s="1"/>
  <c r="AI1601" i="4" a="1"/>
  <c r="AI1601" i="4" s="1"/>
  <c r="AM1601" i="4" a="1"/>
  <c r="AM1601" i="4" s="1"/>
  <c r="AF1601" i="4"/>
  <c r="AJ1715" i="4" a="1"/>
  <c r="AJ1715" i="4" s="1"/>
  <c r="AN1715" i="4" a="1"/>
  <c r="AN1715" i="4" s="1"/>
  <c r="AJ538" i="4" a="1"/>
  <c r="AJ538" i="4" s="1"/>
  <c r="AN538" i="4" a="1"/>
  <c r="AN538" i="4" s="1"/>
  <c r="AJ1095" i="4" a="1"/>
  <c r="AJ1095" i="4" s="1"/>
  <c r="AN1095" i="4" a="1"/>
  <c r="AN1095" i="4" s="1"/>
  <c r="AJ2314" i="4" a="1"/>
  <c r="AJ2314" i="4" s="1"/>
  <c r="AN2314" i="4" a="1"/>
  <c r="AN2314" i="4" s="1"/>
  <c r="AJ1713" i="4" a="1"/>
  <c r="AJ1713" i="4" s="1"/>
  <c r="AN1713" i="4" a="1"/>
  <c r="AN1713" i="4" s="1"/>
  <c r="AJ588" i="4" a="1"/>
  <c r="AJ588" i="4" s="1"/>
  <c r="AN588" i="4" a="1"/>
  <c r="AN588" i="4" s="1"/>
  <c r="AN2020" i="4" a="1"/>
  <c r="AN2020" i="4" s="1"/>
  <c r="AJ2020" i="4" a="1"/>
  <c r="AJ2020" i="4" s="1"/>
  <c r="AJ2083" i="4" a="1"/>
  <c r="AJ2083" i="4" s="1"/>
  <c r="AN2083" i="4" a="1"/>
  <c r="AN2083" i="4" s="1"/>
  <c r="AJ2165" i="4" a="1"/>
  <c r="AJ2165" i="4" s="1"/>
  <c r="AN2165" i="4" a="1"/>
  <c r="AN2165" i="4" s="1"/>
  <c r="AF387" i="4"/>
  <c r="AI387" i="4" a="1"/>
  <c r="AI387" i="4" s="1"/>
  <c r="AM387" i="4" a="1"/>
  <c r="AM387" i="4" s="1"/>
  <c r="AJ717" i="4" a="1"/>
  <c r="AJ717" i="4" s="1"/>
  <c r="AN717" i="4" a="1"/>
  <c r="AN717" i="4" s="1"/>
  <c r="AJ923" i="4" a="1"/>
  <c r="AJ923" i="4" s="1"/>
  <c r="AN923" i="4" a="1"/>
  <c r="AN923" i="4" s="1"/>
  <c r="AN267" i="4" a="1"/>
  <c r="AN267" i="4" s="1"/>
  <c r="AJ267" i="4" a="1"/>
  <c r="AJ267" i="4" s="1"/>
  <c r="AJ360" i="4" a="1"/>
  <c r="AJ360" i="4" s="1"/>
  <c r="AN360" i="4" a="1"/>
  <c r="AN360" i="4" s="1"/>
  <c r="AF1352" i="4"/>
  <c r="AM1352" i="4" a="1"/>
  <c r="AM1352" i="4" s="1"/>
  <c r="AI1352" i="4" a="1"/>
  <c r="AI1352" i="4" s="1"/>
  <c r="AF1626" i="4"/>
  <c r="AI1626" i="4" a="1"/>
  <c r="AI1626" i="4" s="1"/>
  <c r="AM1626" i="4" a="1"/>
  <c r="AM1626" i="4" s="1"/>
  <c r="AI406" i="4" a="1"/>
  <c r="AI406" i="4" s="1"/>
  <c r="AM406" i="4" a="1"/>
  <c r="AM406" i="4" s="1"/>
  <c r="AF406" i="4"/>
  <c r="AF942" i="4"/>
  <c r="AI942" i="4" a="1"/>
  <c r="AI942" i="4" s="1"/>
  <c r="AM942" i="4" a="1"/>
  <c r="AM942" i="4" s="1"/>
  <c r="AJ433" i="4" a="1"/>
  <c r="AJ433" i="4" s="1"/>
  <c r="AN433" i="4" a="1"/>
  <c r="AN433" i="4" s="1"/>
  <c r="AN766" i="4" a="1"/>
  <c r="AN766" i="4" s="1"/>
  <c r="AJ766" i="4" a="1"/>
  <c r="AJ766" i="4" s="1"/>
  <c r="AF1476" i="4"/>
  <c r="AM1476" i="4" a="1"/>
  <c r="AM1476" i="4" s="1"/>
  <c r="AI1476" i="4" a="1"/>
  <c r="AI1476" i="4" s="1"/>
  <c r="AJ1424" i="4" a="1"/>
  <c r="AJ1424" i="4" s="1"/>
  <c r="AN1424" i="4" a="1"/>
  <c r="AN1424" i="4" s="1"/>
  <c r="AJ1046" i="4" a="1"/>
  <c r="AJ1046" i="4" s="1"/>
  <c r="AN1046" i="4" a="1"/>
  <c r="AN1046" i="4" s="1"/>
  <c r="AN530" i="4" a="1"/>
  <c r="AN530" i="4" s="1"/>
  <c r="AJ530" i="4" a="1"/>
  <c r="AJ530" i="4" s="1"/>
  <c r="AJ764" i="4" a="1"/>
  <c r="AJ764" i="4" s="1"/>
  <c r="AN764" i="4" a="1"/>
  <c r="AN764" i="4" s="1"/>
  <c r="AJ1109" i="4" a="1"/>
  <c r="AJ1109" i="4" s="1"/>
  <c r="AN1109" i="4" a="1"/>
  <c r="AN1109" i="4" s="1"/>
  <c r="AF1000" i="4"/>
  <c r="AI1000" i="4" a="1"/>
  <c r="AI1000" i="4" s="1"/>
  <c r="AM1000" i="4" a="1"/>
  <c r="AM1000" i="4" s="1"/>
  <c r="AI727" i="4" a="1"/>
  <c r="AI727" i="4" s="1"/>
  <c r="AM727" i="4" a="1"/>
  <c r="AM727" i="4" s="1"/>
  <c r="AF727" i="4"/>
  <c r="AJ1851" i="4" a="1"/>
  <c r="AJ1851" i="4" s="1"/>
  <c r="AN1851" i="4" a="1"/>
  <c r="AN1851" i="4" s="1"/>
  <c r="AN45" i="4" a="1"/>
  <c r="AN45" i="4" s="1"/>
  <c r="AJ45" i="4" a="1"/>
  <c r="AJ45" i="4" s="1"/>
  <c r="AF1137" i="4"/>
  <c r="AM1137" i="4" a="1"/>
  <c r="AM1137" i="4" s="1"/>
  <c r="AI1137" i="4" a="1"/>
  <c r="AI1137" i="4" s="1"/>
  <c r="AJ749" i="4" a="1"/>
  <c r="AJ749" i="4" s="1"/>
  <c r="AN749" i="4" a="1"/>
  <c r="AN749" i="4" s="1"/>
  <c r="AJ1689" i="4" a="1"/>
  <c r="AJ1689" i="4" s="1"/>
  <c r="AN1689" i="4" a="1"/>
  <c r="AN1689" i="4" s="1"/>
  <c r="AJ2093" i="4" a="1"/>
  <c r="AJ2093" i="4" s="1"/>
  <c r="AN2093" i="4" a="1"/>
  <c r="AN2093" i="4" s="1"/>
  <c r="AJ1920" i="4" a="1"/>
  <c r="AJ1920" i="4" s="1"/>
  <c r="AN1920" i="4" a="1"/>
  <c r="AN1920" i="4" s="1"/>
  <c r="AJ339" i="4" a="1"/>
  <c r="AJ339" i="4" s="1"/>
  <c r="AN339" i="4" a="1"/>
  <c r="AN339" i="4" s="1"/>
  <c r="AF1347" i="4"/>
  <c r="AI1347" i="4" a="1"/>
  <c r="AI1347" i="4" s="1"/>
  <c r="AM1347" i="4" a="1"/>
  <c r="AM1347" i="4" s="1"/>
  <c r="AI169" i="4" a="1"/>
  <c r="AI169" i="4" s="1"/>
  <c r="AF169" i="4"/>
  <c r="AM169" i="4" a="1"/>
  <c r="AM169" i="4" s="1"/>
  <c r="AF2068" i="4"/>
  <c r="AI2068" i="4" a="1"/>
  <c r="AI2068" i="4" s="1"/>
  <c r="AM2068" i="4" a="1"/>
  <c r="AM2068" i="4" s="1"/>
  <c r="AJ802" i="4" a="1"/>
  <c r="AJ802" i="4" s="1"/>
  <c r="AN802" i="4" a="1"/>
  <c r="AN802" i="4" s="1"/>
  <c r="AJ2276" i="4" a="1"/>
  <c r="AJ2276" i="4" s="1"/>
  <c r="AJ2046" i="4" a="1"/>
  <c r="AJ2046" i="4" s="1"/>
  <c r="AN2046" i="4" a="1"/>
  <c r="AN2046" i="4" s="1"/>
  <c r="AJ2350" i="4" a="1"/>
  <c r="AJ2350" i="4" s="1"/>
  <c r="AN2350" i="4" a="1"/>
  <c r="AN2350" i="4" s="1"/>
  <c r="AJ2635" i="4" a="1"/>
  <c r="AJ2635" i="4" s="1"/>
  <c r="AN2635" i="4" a="1"/>
  <c r="AN2635" i="4" s="1"/>
  <c r="AJ2619" i="4" a="1"/>
  <c r="AJ2619" i="4" s="1"/>
  <c r="AN2619" i="4" a="1"/>
  <c r="AN2619" i="4" s="1"/>
  <c r="AJ2235" i="4" a="1"/>
  <c r="AJ2235" i="4" s="1"/>
  <c r="AN2235" i="4" a="1"/>
  <c r="AN2235" i="4" s="1"/>
  <c r="AJ2097" i="4" a="1"/>
  <c r="AJ2097" i="4" s="1"/>
  <c r="AN2097" i="4" a="1"/>
  <c r="AN2097" i="4" s="1"/>
  <c r="AF1992" i="4"/>
  <c r="AM1992" i="4" a="1"/>
  <c r="AM1992" i="4" s="1"/>
  <c r="AI1992" i="4" a="1"/>
  <c r="AI1992" i="4" s="1"/>
  <c r="AF306" i="4"/>
  <c r="AM306" i="4" a="1"/>
  <c r="AM306" i="4" s="1"/>
  <c r="AI306" i="4" a="1"/>
  <c r="AI306" i="4" s="1"/>
  <c r="AJ358" i="4" a="1"/>
  <c r="AJ358" i="4" s="1"/>
  <c r="AN358" i="4" a="1"/>
  <c r="AN358" i="4" s="1"/>
  <c r="AJ357" i="4" a="1"/>
  <c r="AJ357" i="4" s="1"/>
  <c r="AN357" i="4" a="1"/>
  <c r="AN357" i="4" s="1"/>
  <c r="AN855" i="4" a="1"/>
  <c r="AN855" i="4" s="1"/>
  <c r="AJ855" i="4" a="1"/>
  <c r="AJ855" i="4" s="1"/>
  <c r="AJ369" i="4" a="1"/>
  <c r="AJ369" i="4" s="1"/>
  <c r="AN369" i="4" a="1"/>
  <c r="AN369" i="4" s="1"/>
  <c r="AF1496" i="4"/>
  <c r="AI1496" i="4" a="1"/>
  <c r="AI1496" i="4" s="1"/>
  <c r="AM1496" i="4" a="1"/>
  <c r="AM1496" i="4" s="1"/>
  <c r="AJ1839" i="4" a="1"/>
  <c r="AJ1839" i="4" s="1"/>
  <c r="AN1839" i="4" a="1"/>
  <c r="AN1839" i="4" s="1"/>
  <c r="AJ1818" i="4" a="1"/>
  <c r="AJ1818" i="4" s="1"/>
  <c r="AN1818" i="4" a="1"/>
  <c r="AN1818" i="4" s="1"/>
  <c r="AF1295" i="4"/>
  <c r="AI1295" i="4" a="1"/>
  <c r="AI1295" i="4" s="1"/>
  <c r="AM1295" i="4" a="1"/>
  <c r="AM1295" i="4" s="1"/>
  <c r="AJ1518" i="4" a="1"/>
  <c r="AJ1518" i="4" s="1"/>
  <c r="AN1518" i="4" a="1"/>
  <c r="AN1518" i="4" s="1"/>
  <c r="AF1803" i="4"/>
  <c r="AI1803" i="4" a="1"/>
  <c r="AI1803" i="4" s="1"/>
  <c r="AM1803" i="4" a="1"/>
  <c r="AM1803" i="4" s="1"/>
  <c r="AF2713" i="4"/>
  <c r="AI2713" i="4" a="1"/>
  <c r="AI2713" i="4" s="1"/>
  <c r="AM2713" i="4" a="1"/>
  <c r="AM2713" i="4" s="1"/>
  <c r="AJ1658" i="4" a="1"/>
  <c r="AJ1658" i="4" s="1"/>
  <c r="AN1658" i="4" a="1"/>
  <c r="AN1658" i="4" s="1"/>
  <c r="AJ567" i="4" a="1"/>
  <c r="AJ567" i="4" s="1"/>
  <c r="AN567" i="4" a="1"/>
  <c r="AN567" i="4" s="1"/>
  <c r="AF631" i="4"/>
  <c r="AM631" i="4" a="1"/>
  <c r="AM631" i="4" s="1"/>
  <c r="AI631" i="4" a="1"/>
  <c r="AI631" i="4" s="1"/>
  <c r="AJ2765" i="4" a="1"/>
  <c r="AJ2765" i="4" s="1"/>
  <c r="AN2765" i="4" a="1"/>
  <c r="AN2765" i="4" s="1"/>
  <c r="AJ2275" i="4" a="1"/>
  <c r="AJ2275" i="4" s="1"/>
  <c r="AN2275" i="4" a="1"/>
  <c r="AN2275" i="4" s="1"/>
  <c r="AJ2081" i="4" a="1"/>
  <c r="AJ2081" i="4" s="1"/>
  <c r="AN2081" i="4" a="1"/>
  <c r="AN2081" i="4" s="1"/>
  <c r="AF548" i="4"/>
  <c r="AI548" i="4" a="1"/>
  <c r="AI548" i="4" s="1"/>
  <c r="AM548" i="4" a="1"/>
  <c r="AM548" i="4" s="1"/>
  <c r="AJ1971" i="4" a="1"/>
  <c r="AJ1971" i="4" s="1"/>
  <c r="AN1971" i="4" a="1"/>
  <c r="AN1971" i="4" s="1"/>
  <c r="AJ2091" i="4" a="1"/>
  <c r="AJ2091" i="4" s="1"/>
  <c r="AN2091" i="4" a="1"/>
  <c r="AN2091" i="4" s="1"/>
  <c r="AJ2776" i="4" a="1"/>
  <c r="AJ2776" i="4" s="1"/>
  <c r="AN2776" i="4" a="1"/>
  <c r="AN2776" i="4" s="1"/>
  <c r="AJ2172" i="4" a="1"/>
  <c r="AJ2172" i="4" s="1"/>
  <c r="AN2172" i="4" a="1"/>
  <c r="AN2172" i="4" s="1"/>
  <c r="AJ2551" i="4" a="1"/>
  <c r="AJ2551" i="4" s="1"/>
  <c r="AN2551" i="4" a="1"/>
  <c r="AN2551" i="4" s="1"/>
  <c r="AJ118" i="4" a="1"/>
  <c r="AJ118" i="4" s="1"/>
  <c r="AN118" i="4" a="1"/>
  <c r="AN118" i="4" s="1"/>
  <c r="AF2723" i="4"/>
  <c r="AM2723" i="4" a="1"/>
  <c r="AM2723" i="4" s="1"/>
  <c r="AI2723" i="4" a="1"/>
  <c r="AI2723" i="4" s="1"/>
  <c r="AJ901" i="4" a="1"/>
  <c r="AJ901" i="4" s="1"/>
  <c r="AN901" i="4" a="1"/>
  <c r="AN901" i="4" s="1"/>
  <c r="AJ925" i="4" a="1"/>
  <c r="AJ925" i="4" s="1"/>
  <c r="AN925" i="4" a="1"/>
  <c r="AN925" i="4" s="1"/>
  <c r="AJ224" i="4" a="1"/>
  <c r="AJ224" i="4" s="1"/>
  <c r="AN224" i="4" a="1"/>
  <c r="AN224" i="4" s="1"/>
  <c r="AJ1502" i="4" a="1"/>
  <c r="AJ1502" i="4" s="1"/>
  <c r="AN1502" i="4" a="1"/>
  <c r="AN1502" i="4" s="1"/>
  <c r="AJ1802" i="4" a="1"/>
  <c r="AJ1802" i="4" s="1"/>
  <c r="AN1802" i="4" a="1"/>
  <c r="AN1802" i="4" s="1"/>
  <c r="AI1409" i="4" a="1"/>
  <c r="AI1409" i="4" s="1"/>
  <c r="AM1409" i="4" a="1"/>
  <c r="AM1409" i="4" s="1"/>
  <c r="AF1409" i="4"/>
  <c r="AJ1533" i="4" a="1"/>
  <c r="AJ1533" i="4" s="1"/>
  <c r="AN1533" i="4" a="1"/>
  <c r="AN1533" i="4" s="1"/>
  <c r="AF1448" i="4"/>
  <c r="AM1448" i="4" a="1"/>
  <c r="AM1448" i="4" s="1"/>
  <c r="AI1448" i="4" a="1"/>
  <c r="AI1448" i="4" s="1"/>
  <c r="AJ1720" i="4" a="1"/>
  <c r="AJ1720" i="4" s="1"/>
  <c r="AN1720" i="4" a="1"/>
  <c r="AN1720" i="4" s="1"/>
  <c r="AF1595" i="4"/>
  <c r="AI1595" i="4" a="1"/>
  <c r="AI1595" i="4" s="1"/>
  <c r="AM1595" i="4" a="1"/>
  <c r="AM1595" i="4" s="1"/>
  <c r="AF1634" i="4"/>
  <c r="AI1634" i="4" a="1"/>
  <c r="AI1634" i="4" s="1"/>
  <c r="AM1634" i="4" a="1"/>
  <c r="AM1634" i="4" s="1"/>
  <c r="AJ1026" i="4" a="1"/>
  <c r="AJ1026" i="4" s="1"/>
  <c r="AN1026" i="4" a="1"/>
  <c r="AN1026" i="4" s="1"/>
  <c r="AF617" i="4"/>
  <c r="AI617" i="4" a="1"/>
  <c r="AI617" i="4" s="1"/>
  <c r="AM617" i="4" a="1"/>
  <c r="AM617" i="4" s="1"/>
  <c r="AF480" i="4"/>
  <c r="AI480" i="4" a="1"/>
  <c r="AI480" i="4" s="1"/>
  <c r="AM480" i="4" a="1"/>
  <c r="AM480" i="4" s="1"/>
  <c r="AF1017" i="4"/>
  <c r="AM1017" i="4" a="1"/>
  <c r="AM1017" i="4" s="1"/>
  <c r="AI1017" i="4" a="1"/>
  <c r="AI1017" i="4" s="1"/>
  <c r="AM172" i="4" a="1"/>
  <c r="AM172" i="4" s="1"/>
  <c r="AF172" i="4"/>
  <c r="AI172" i="4" a="1"/>
  <c r="AI172" i="4" s="1"/>
  <c r="AF1024" i="4"/>
  <c r="AI1024" i="4" a="1"/>
  <c r="AI1024" i="4" s="1"/>
  <c r="AM1024" i="4" a="1"/>
  <c r="AM1024" i="4" s="1"/>
  <c r="AF143" i="4"/>
  <c r="AM143" i="4" a="1"/>
  <c r="AM143" i="4" s="1"/>
  <c r="AI143" i="4" a="1"/>
  <c r="AI143" i="4" s="1"/>
  <c r="AN1116" i="4" a="1"/>
  <c r="AN1116" i="4" s="1"/>
  <c r="AJ1116" i="4" a="1"/>
  <c r="AJ1116" i="4" s="1"/>
  <c r="AJ2337" i="4" a="1"/>
  <c r="AJ2337" i="4" s="1"/>
  <c r="AN2337" i="4" a="1"/>
  <c r="AN2337" i="4" s="1"/>
  <c r="AF2129" i="4"/>
  <c r="AM2129" i="4" a="1"/>
  <c r="AM2129" i="4" s="1"/>
  <c r="AI2129" i="4" a="1"/>
  <c r="AI2129" i="4" s="1"/>
  <c r="AF54" i="4"/>
  <c r="AI54" i="4" a="1"/>
  <c r="AI54" i="4" s="1"/>
  <c r="AM54" i="4" a="1"/>
  <c r="AM54" i="4" s="1"/>
  <c r="AJ2072" i="4" a="1"/>
  <c r="AJ2072" i="4" s="1"/>
  <c r="AN2072" i="4" a="1"/>
  <c r="AN2072" i="4" s="1"/>
  <c r="AF2428" i="4"/>
  <c r="AM2428" i="4" a="1"/>
  <c r="AM2428" i="4" s="1"/>
  <c r="AI2428" i="4" a="1"/>
  <c r="AI2428" i="4" s="1"/>
  <c r="AF638" i="4"/>
  <c r="AM638" i="4" a="1"/>
  <c r="AM638" i="4" s="1"/>
  <c r="AI638" i="4" a="1"/>
  <c r="AI638" i="4" s="1"/>
  <c r="AJ1239" i="4" a="1"/>
  <c r="AJ1239" i="4" s="1"/>
  <c r="AN1239" i="4" a="1"/>
  <c r="AN1239" i="4" s="1"/>
  <c r="AJ222" i="4" a="1"/>
  <c r="AJ222" i="4" s="1"/>
  <c r="AN222" i="4" a="1"/>
  <c r="AN222" i="4" s="1"/>
  <c r="AN694" i="4" a="1"/>
  <c r="AN694" i="4" s="1"/>
  <c r="AJ694" i="4" a="1"/>
  <c r="AJ694" i="4" s="1"/>
  <c r="AN691" i="4" a="1"/>
  <c r="AN691" i="4" s="1"/>
  <c r="AJ691" i="4" a="1"/>
  <c r="AJ691" i="4" s="1"/>
  <c r="AJ1230" i="4" a="1"/>
  <c r="AJ1230" i="4" s="1"/>
  <c r="AN1230" i="4" a="1"/>
  <c r="AN1230" i="4" s="1"/>
  <c r="AF91" i="4"/>
  <c r="AI91" i="4" a="1"/>
  <c r="AI91" i="4" s="1"/>
  <c r="AM91" i="4" a="1"/>
  <c r="AM91" i="4" s="1"/>
  <c r="AF814" i="4"/>
  <c r="AI814" i="4" a="1"/>
  <c r="AI814" i="4" s="1"/>
  <c r="AM814" i="4" a="1"/>
  <c r="AM814" i="4" s="1"/>
  <c r="AJ1805" i="4" a="1"/>
  <c r="AJ1805" i="4" s="1"/>
  <c r="AN1805" i="4" a="1"/>
  <c r="AN1805" i="4" s="1"/>
  <c r="AJ1557" i="4" a="1"/>
  <c r="AJ1557" i="4" s="1"/>
  <c r="AN1557" i="4" a="1"/>
  <c r="AN1557" i="4" s="1"/>
  <c r="AJ1853" i="4" a="1"/>
  <c r="AJ1853" i="4" s="1"/>
  <c r="AN1853" i="4" a="1"/>
  <c r="AN1853" i="4" s="1"/>
  <c r="AI935" i="4" a="1"/>
  <c r="AI935" i="4" s="1"/>
  <c r="AM935" i="4" a="1"/>
  <c r="AM935" i="4" s="1"/>
  <c r="AF935" i="4"/>
  <c r="AJ15" i="4" a="1"/>
  <c r="AJ15" i="4" s="1"/>
  <c r="AN15" i="4" a="1"/>
  <c r="AN15" i="4" s="1"/>
  <c r="AJ2841" i="4" a="1"/>
  <c r="AJ2841" i="4" s="1"/>
  <c r="AN2841" i="4" a="1"/>
  <c r="AN2841" i="4" s="1"/>
  <c r="AF1958" i="4"/>
  <c r="AI1958" i="4" a="1"/>
  <c r="AI1958" i="4" s="1"/>
  <c r="AM1958" i="4" a="1"/>
  <c r="AM1958" i="4" s="1"/>
  <c r="AJ1118" i="4" a="1"/>
  <c r="AJ1118" i="4" s="1"/>
  <c r="AN1118" i="4" a="1"/>
  <c r="AN1118" i="4" s="1"/>
  <c r="AJ747" i="4" a="1"/>
  <c r="AJ747" i="4" s="1"/>
  <c r="AN747" i="4" a="1"/>
  <c r="AN747" i="4" s="1"/>
  <c r="AF479" i="4"/>
  <c r="AM479" i="4" a="1"/>
  <c r="AM479" i="4" s="1"/>
  <c r="AI479" i="4" a="1"/>
  <c r="AI479" i="4" s="1"/>
  <c r="AF609" i="4"/>
  <c r="AI609" i="4" a="1"/>
  <c r="AI609" i="4" s="1"/>
  <c r="AM609" i="4" a="1"/>
  <c r="AM609" i="4" s="1"/>
  <c r="AJ2768" i="4" a="1"/>
  <c r="AJ2768" i="4" s="1"/>
  <c r="AN2768" i="4" a="1"/>
  <c r="AN2768" i="4" s="1"/>
  <c r="AJ1575" i="4" a="1"/>
  <c r="AJ1575" i="4" s="1"/>
  <c r="AN1575" i="4" a="1"/>
  <c r="AN1575" i="4" s="1"/>
  <c r="AJ1630" i="4" a="1"/>
  <c r="AJ1630" i="4" s="1"/>
  <c r="AN1630" i="4" a="1"/>
  <c r="AN1630" i="4" s="1"/>
  <c r="AF2479" i="4"/>
  <c r="AM2479" i="4" a="1"/>
  <c r="AM2479" i="4" s="1"/>
  <c r="AI2479" i="4" a="1"/>
  <c r="AI2479" i="4" s="1"/>
  <c r="AJ1051" i="4" a="1"/>
  <c r="AJ1051" i="4" s="1"/>
  <c r="AN1051" i="4" a="1"/>
  <c r="AN1051" i="4" s="1"/>
  <c r="AF2125" i="4"/>
  <c r="AI2125" i="4" a="1"/>
  <c r="AI2125" i="4" s="1"/>
  <c r="AM2125" i="4" a="1"/>
  <c r="AM2125" i="4" s="1"/>
  <c r="AJ2357" i="4" a="1"/>
  <c r="AJ2357" i="4" s="1"/>
  <c r="AN2357" i="4" a="1"/>
  <c r="AN2357" i="4" s="1"/>
  <c r="AJ1053" i="4" a="1"/>
  <c r="AJ1053" i="4" s="1"/>
  <c r="AN1053" i="4" a="1"/>
  <c r="AN1053" i="4" s="1"/>
  <c r="AJ2018" i="4" a="1"/>
  <c r="AJ2018" i="4" s="1"/>
  <c r="AN2018" i="4" a="1"/>
  <c r="AN2018" i="4" s="1"/>
  <c r="AF2003" i="4"/>
  <c r="AI2003" i="4" a="1"/>
  <c r="AI2003" i="4" s="1"/>
  <c r="AM2003" i="4" a="1"/>
  <c r="AM2003" i="4" s="1"/>
  <c r="AJ2417" i="4" a="1"/>
  <c r="AJ2417" i="4" s="1"/>
  <c r="AN2417" i="4" a="1"/>
  <c r="AN2417" i="4" s="1"/>
  <c r="AN1988" i="4" a="1"/>
  <c r="AN1988" i="4" s="1"/>
  <c r="AJ1988" i="4" a="1"/>
  <c r="AJ1988" i="4" s="1"/>
  <c r="AF686" i="4"/>
  <c r="AM686" i="4" a="1"/>
  <c r="AM686" i="4" s="1"/>
  <c r="AI686" i="4" a="1"/>
  <c r="AI686" i="4" s="1"/>
  <c r="AJ2677" i="4" a="1"/>
  <c r="AJ2677" i="4" s="1"/>
  <c r="AN2677" i="4" a="1"/>
  <c r="AN2677" i="4" s="1"/>
  <c r="AJ1231" i="4" a="1"/>
  <c r="AJ1231" i="4" s="1"/>
  <c r="AN1231" i="4" a="1"/>
  <c r="AN1231" i="4" s="1"/>
  <c r="AF679" i="4"/>
  <c r="AI679" i="4" a="1"/>
  <c r="AI679" i="4" s="1"/>
  <c r="AM679" i="4" a="1"/>
  <c r="AM679" i="4" s="1"/>
  <c r="AI78" i="4" a="1"/>
  <c r="AI78" i="4" s="1"/>
  <c r="AM78" i="4" a="1"/>
  <c r="AM78" i="4" s="1"/>
  <c r="AF78" i="4"/>
  <c r="AJ1907" i="4" a="1"/>
  <c r="AJ1907" i="4" s="1"/>
  <c r="AN1907" i="4" a="1"/>
  <c r="AN1907" i="4" s="1"/>
  <c r="AJ1697" i="4" a="1"/>
  <c r="AJ1697" i="4" s="1"/>
  <c r="AN1697" i="4" a="1"/>
  <c r="AN1697" i="4" s="1"/>
  <c r="AJ1452" i="4" a="1"/>
  <c r="AJ1452" i="4" s="1"/>
  <c r="AN1452" i="4" a="1"/>
  <c r="AN1452" i="4" s="1"/>
  <c r="AJ1318" i="4" a="1"/>
  <c r="AJ1318" i="4" s="1"/>
  <c r="AN1318" i="4" a="1"/>
  <c r="AN1318" i="4" s="1"/>
  <c r="AJ1405" i="4" a="1"/>
  <c r="AJ1405" i="4" s="1"/>
  <c r="AN1405" i="4" a="1"/>
  <c r="AN1405" i="4" s="1"/>
  <c r="AF116" i="4"/>
  <c r="AI116" i="4" a="1"/>
  <c r="AI116" i="4" s="1"/>
  <c r="AM116" i="4" a="1"/>
  <c r="AM116" i="4" s="1"/>
  <c r="AJ1613" i="4" a="1"/>
  <c r="AJ1613" i="4" s="1"/>
  <c r="AN1613" i="4" a="1"/>
  <c r="AN1613" i="4" s="1"/>
  <c r="AF1651" i="4"/>
  <c r="AI1651" i="4" a="1"/>
  <c r="AI1651" i="4" s="1"/>
  <c r="AM1651" i="4" a="1"/>
  <c r="AM1651" i="4" s="1"/>
  <c r="AI1537" i="4" a="1"/>
  <c r="AI1537" i="4" s="1"/>
  <c r="AM1537" i="4" a="1"/>
  <c r="AM1537" i="4" s="1"/>
  <c r="AF1537" i="4"/>
  <c r="AF1716" i="4"/>
  <c r="AI1716" i="4" a="1"/>
  <c r="AI1716" i="4" s="1"/>
  <c r="AM1716" i="4" a="1"/>
  <c r="AM1716" i="4" s="1"/>
  <c r="AJ1044" i="4" a="1"/>
  <c r="AJ1044" i="4" s="1"/>
  <c r="AN1044" i="4" a="1"/>
  <c r="AN1044" i="4" s="1"/>
  <c r="AJ219" i="4" a="1"/>
  <c r="AJ219" i="4" s="1"/>
  <c r="AN219" i="4" a="1"/>
  <c r="AN219" i="4" s="1"/>
  <c r="AF89" i="4"/>
  <c r="AI89" i="4" a="1"/>
  <c r="AI89" i="4" s="1"/>
  <c r="AM89" i="4" a="1"/>
  <c r="AM89" i="4" s="1"/>
  <c r="AJ1711" i="4" a="1"/>
  <c r="AJ1711" i="4" s="1"/>
  <c r="AN1711" i="4" a="1"/>
  <c r="AN1711" i="4" s="1"/>
  <c r="AJ1923" i="4" a="1"/>
  <c r="AJ1923" i="4" s="1"/>
  <c r="AN1923" i="4" a="1"/>
  <c r="AN1923" i="4" s="1"/>
  <c r="AJ1468" i="4" a="1"/>
  <c r="AJ1468" i="4" s="1"/>
  <c r="AN1468" i="4" a="1"/>
  <c r="AN1468" i="4" s="1"/>
  <c r="AJ568" i="4" a="1"/>
  <c r="AJ568" i="4" s="1"/>
  <c r="AN568" i="4" a="1"/>
  <c r="AN568" i="4" s="1"/>
  <c r="AJ445" i="4" a="1"/>
  <c r="AJ445" i="4" s="1"/>
  <c r="AN445" i="4" a="1"/>
  <c r="AN445" i="4" s="1"/>
  <c r="AJ2387" i="4" a="1"/>
  <c r="AJ2387" i="4" s="1"/>
  <c r="AN2387" i="4" a="1"/>
  <c r="AN2387" i="4" s="1"/>
  <c r="AF2298" i="4"/>
  <c r="AI2298" i="4" a="1"/>
  <c r="AI2298" i="4" s="1"/>
  <c r="AM2298" i="4" a="1"/>
  <c r="AM2298" i="4" s="1"/>
  <c r="AJ329" i="4" a="1"/>
  <c r="AJ329" i="4" s="1"/>
  <c r="AN329" i="4" a="1"/>
  <c r="AN329" i="4" s="1"/>
  <c r="AJ2277" i="4" a="1"/>
  <c r="AJ2277" i="4" s="1"/>
  <c r="AN2277" i="4" a="1"/>
  <c r="AN2277" i="4" s="1"/>
  <c r="AJ2368" i="4" a="1"/>
  <c r="AJ2368" i="4" s="1"/>
  <c r="AN2368" i="4" a="1"/>
  <c r="AN2368" i="4" s="1"/>
  <c r="AJ2109" i="4" a="1"/>
  <c r="AJ2109" i="4" s="1"/>
  <c r="AN2109" i="4" a="1"/>
  <c r="AN2109" i="4" s="1"/>
  <c r="AF2547" i="4"/>
  <c r="AI2547" i="4" a="1"/>
  <c r="AI2547" i="4" s="1"/>
  <c r="AM2547" i="4" a="1"/>
  <c r="AM2547" i="4" s="1"/>
  <c r="AF1180" i="4"/>
  <c r="AM1180" i="4" a="1"/>
  <c r="AM1180" i="4" s="1"/>
  <c r="AI1180" i="4" a="1"/>
  <c r="AI1180" i="4" s="1"/>
  <c r="AJ392" i="4" a="1"/>
  <c r="AJ392" i="4" s="1"/>
  <c r="AN392" i="4" a="1"/>
  <c r="AN392" i="4" s="1"/>
  <c r="AJ975" i="4" a="1"/>
  <c r="AJ975" i="4" s="1"/>
  <c r="AN975" i="4" a="1"/>
  <c r="AN975" i="4" s="1"/>
  <c r="AN2709" i="4" a="1"/>
  <c r="AN2709" i="4" s="1"/>
  <c r="AJ2709" i="4" a="1"/>
  <c r="AJ2709" i="4" s="1"/>
  <c r="AF668" i="4"/>
  <c r="AI668" i="4" a="1"/>
  <c r="AI668" i="4" s="1"/>
  <c r="AM668" i="4" a="1"/>
  <c r="AM668" i="4" s="1"/>
  <c r="AJ865" i="4" a="1"/>
  <c r="AJ865" i="4" s="1"/>
  <c r="AN865" i="4" a="1"/>
  <c r="AN865" i="4" s="1"/>
  <c r="AJ312" i="4" a="1"/>
  <c r="AJ312" i="4" s="1"/>
  <c r="AN312" i="4" a="1"/>
  <c r="AN312" i="4" s="1"/>
  <c r="AF1159" i="4"/>
  <c r="AI1159" i="4" a="1"/>
  <c r="AI1159" i="4" s="1"/>
  <c r="AM1159" i="4" a="1"/>
  <c r="AM1159" i="4" s="1"/>
  <c r="AF2661" i="4"/>
  <c r="AI2661" i="4" a="1"/>
  <c r="AI2661" i="4" s="1"/>
  <c r="AM2661" i="4" a="1"/>
  <c r="AM2661" i="4" s="1"/>
  <c r="AJ26" i="4" a="1"/>
  <c r="AJ26" i="4" s="1"/>
  <c r="AN26" i="4" a="1"/>
  <c r="AN26" i="4" s="1"/>
  <c r="AF2702" i="4"/>
  <c r="AI2702" i="4" a="1"/>
  <c r="AI2702" i="4" s="1"/>
  <c r="AM2702" i="4" a="1"/>
  <c r="AM2702" i="4" s="1"/>
  <c r="AF598" i="4"/>
  <c r="AI598" i="4" a="1"/>
  <c r="AI598" i="4" s="1"/>
  <c r="AM598" i="4" a="1"/>
  <c r="AM598" i="4" s="1"/>
  <c r="AJ1686" i="4" a="1"/>
  <c r="AJ1686" i="4" s="1"/>
  <c r="AN1686" i="4" a="1"/>
  <c r="AN1686" i="4" s="1"/>
  <c r="AF1063" i="4"/>
  <c r="AI1063" i="4" a="1"/>
  <c r="AI1063" i="4" s="1"/>
  <c r="AM1063" i="4" a="1"/>
  <c r="AM1063" i="4" s="1"/>
  <c r="AF756" i="4"/>
  <c r="AI756" i="4" a="1"/>
  <c r="AI756" i="4" s="1"/>
  <c r="AM756" i="4" a="1"/>
  <c r="AM756" i="4" s="1"/>
  <c r="AJ563" i="4" a="1"/>
  <c r="AJ563" i="4" s="1"/>
  <c r="AN563" i="4" a="1"/>
  <c r="AN563" i="4" s="1"/>
  <c r="AF171" i="4"/>
  <c r="AI171" i="4" a="1"/>
  <c r="AI171" i="4" s="1"/>
  <c r="AM171" i="4" a="1"/>
  <c r="AM171" i="4" s="1"/>
  <c r="AJ739" i="4" a="1"/>
  <c r="AJ739" i="4" s="1"/>
  <c r="AN739" i="4" a="1"/>
  <c r="AN739" i="4" s="1"/>
  <c r="AJ666" i="4" a="1"/>
  <c r="AJ666" i="4" s="1"/>
  <c r="AN666" i="4" a="1"/>
  <c r="AN666" i="4" s="1"/>
  <c r="AJ2345" i="4" a="1"/>
  <c r="AJ2345" i="4" s="1"/>
  <c r="AN2345" i="4" a="1"/>
  <c r="AN2345" i="4" s="1"/>
  <c r="AJ636" i="4" a="1"/>
  <c r="AJ636" i="4" s="1"/>
  <c r="AN636" i="4" a="1"/>
  <c r="AN636" i="4" s="1"/>
  <c r="AJ2291" i="4" a="1"/>
  <c r="AJ2291" i="4" s="1"/>
  <c r="AN2291" i="4" a="1"/>
  <c r="AN2291" i="4" s="1"/>
  <c r="AJ161" i="4" a="1"/>
  <c r="AJ161" i="4" s="1"/>
  <c r="AN161" i="4" a="1"/>
  <c r="AN161" i="4" s="1"/>
  <c r="AF852" i="4"/>
  <c r="AM852" i="4" a="1"/>
  <c r="AM852" i="4" s="1"/>
  <c r="AI852" i="4" a="1"/>
  <c r="AI852" i="4" s="1"/>
  <c r="AN2403" i="4" a="1"/>
  <c r="AN2403" i="4" s="1"/>
  <c r="AJ2403" i="4" a="1"/>
  <c r="AJ2403" i="4" s="1"/>
  <c r="AF2654" i="4"/>
  <c r="AI2654" i="4" a="1"/>
  <c r="AI2654" i="4" s="1"/>
  <c r="AM2654" i="4" a="1"/>
  <c r="AM2654" i="4" s="1"/>
  <c r="AJ2447" i="4" a="1"/>
  <c r="AJ2447" i="4" s="1"/>
  <c r="AN2447" i="4" a="1"/>
  <c r="AN2447" i="4" s="1"/>
  <c r="AJ2613" i="4" a="1"/>
  <c r="AJ2613" i="4" s="1"/>
  <c r="AN2613" i="4" a="1"/>
  <c r="AN2613" i="4" s="1"/>
  <c r="AJ1999" i="4" a="1"/>
  <c r="AJ1999" i="4" s="1"/>
  <c r="AN1999" i="4" a="1"/>
  <c r="AN1999" i="4" s="1"/>
  <c r="AJ2783" i="4" a="1"/>
  <c r="AJ2783" i="4" s="1"/>
  <c r="AN2783" i="4" a="1"/>
  <c r="AN2783" i="4" s="1"/>
  <c r="AJ949" i="4" a="1"/>
  <c r="AJ949" i="4" s="1"/>
  <c r="AN949" i="4" a="1"/>
  <c r="AN949" i="4" s="1"/>
  <c r="AJ920" i="4" a="1"/>
  <c r="AJ920" i="4" s="1"/>
  <c r="AN920" i="4" a="1"/>
  <c r="AN920" i="4" s="1"/>
  <c r="AJ1161" i="4" a="1"/>
  <c r="AJ1161" i="4" s="1"/>
  <c r="AN1161" i="4" a="1"/>
  <c r="AN1161" i="4" s="1"/>
  <c r="AJ2027" i="4" a="1"/>
  <c r="AJ2027" i="4" s="1"/>
  <c r="AN2027" i="4" a="1"/>
  <c r="AN2027" i="4" s="1"/>
  <c r="AJ2839" i="4" a="1"/>
  <c r="AJ2839" i="4" s="1"/>
  <c r="AN2839" i="4" a="1"/>
  <c r="AN2839" i="4" s="1"/>
  <c r="AF1648" i="4"/>
  <c r="AI1648" i="4" a="1"/>
  <c r="AI1648" i="4" s="1"/>
  <c r="AM1648" i="4" a="1"/>
  <c r="AM1648" i="4" s="1"/>
  <c r="AN1615" i="4" a="1"/>
  <c r="AN1615" i="4" s="1"/>
  <c r="AJ1615" i="4" a="1"/>
  <c r="AJ1615" i="4" s="1"/>
  <c r="AJ1893" i="4" a="1"/>
  <c r="AJ1893" i="4" s="1"/>
  <c r="AN1893" i="4" a="1"/>
  <c r="AN1893" i="4" s="1"/>
  <c r="AJ477" i="4" a="1"/>
  <c r="AJ477" i="4" s="1"/>
  <c r="AN477" i="4" a="1"/>
  <c r="AN477" i="4" s="1"/>
  <c r="AJ537" i="4" a="1"/>
  <c r="AJ537" i="4" s="1"/>
  <c r="AN537" i="4" a="1"/>
  <c r="AN537" i="4" s="1"/>
  <c r="AF193" i="4"/>
  <c r="AI193" i="4" a="1"/>
  <c r="AI193" i="4" s="1"/>
  <c r="AM193" i="4" a="1"/>
  <c r="AM193" i="4" s="1"/>
  <c r="AJ2323" i="4" a="1"/>
  <c r="AJ2323" i="4" s="1"/>
  <c r="AN2323" i="4" a="1"/>
  <c r="AN2323" i="4" s="1"/>
  <c r="AJ1216" i="4" a="1"/>
  <c r="AJ1216" i="4" s="1"/>
  <c r="AN1216" i="4" a="1"/>
  <c r="AN1216" i="4" s="1"/>
  <c r="AI502" i="4" a="1"/>
  <c r="AI502" i="4" s="1"/>
  <c r="AF502" i="4"/>
  <c r="AM502" i="4" a="1"/>
  <c r="AM502" i="4" s="1"/>
  <c r="AF994" i="4"/>
  <c r="AI994" i="4" a="1"/>
  <c r="AI994" i="4" s="1"/>
  <c r="AM994" i="4" a="1"/>
  <c r="AM994" i="4" s="1"/>
  <c r="AJ2082" i="4" a="1"/>
  <c r="AJ2082" i="4" s="1"/>
  <c r="AN2082" i="4" a="1"/>
  <c r="AN2082" i="4" s="1"/>
  <c r="AF2351" i="4"/>
  <c r="AI2351" i="4" a="1"/>
  <c r="AI2351" i="4" s="1"/>
  <c r="AM2351" i="4" a="1"/>
  <c r="AM2351" i="4" s="1"/>
  <c r="AJ2609" i="4" a="1"/>
  <c r="AJ2609" i="4" s="1"/>
  <c r="AN2609" i="4" a="1"/>
  <c r="AN2609" i="4" s="1"/>
  <c r="AJ1978" i="4" a="1"/>
  <c r="AJ1978" i="4" s="1"/>
  <c r="AN1978" i="4" a="1"/>
  <c r="AN1978" i="4" s="1"/>
  <c r="AF204" i="4"/>
  <c r="AI204" i="4" a="1"/>
  <c r="AI204" i="4" s="1"/>
  <c r="AM204" i="4" a="1"/>
  <c r="AM204" i="4" s="1"/>
  <c r="AF1744" i="4"/>
  <c r="AI1744" i="4" a="1"/>
  <c r="AI1744" i="4" s="1"/>
  <c r="AM1744" i="4" a="1"/>
  <c r="AM1744" i="4" s="1"/>
  <c r="AF1166" i="4"/>
  <c r="AM1166" i="4" a="1"/>
  <c r="AM1166" i="4" s="1"/>
  <c r="AI1166" i="4" a="1"/>
  <c r="AI1166" i="4" s="1"/>
  <c r="AF2686" i="4"/>
  <c r="AI2686" i="4" a="1"/>
  <c r="AI2686" i="4" s="1"/>
  <c r="AM2686" i="4" a="1"/>
  <c r="AM2686" i="4" s="1"/>
  <c r="AJ725" i="4" a="1"/>
  <c r="AJ725" i="4" s="1"/>
  <c r="AN725" i="4" a="1"/>
  <c r="AN725" i="4" s="1"/>
  <c r="AJ1365" i="4" a="1"/>
  <c r="AJ1365" i="4" s="1"/>
  <c r="AN1365" i="4" a="1"/>
  <c r="AN1365" i="4" s="1"/>
  <c r="AJ301" i="4" a="1"/>
  <c r="AJ301" i="4" s="1"/>
  <c r="AN301" i="4" a="1"/>
  <c r="AN301" i="4" s="1"/>
  <c r="AJ311" i="4" a="1"/>
  <c r="AJ311" i="4" s="1"/>
  <c r="AN311" i="4" a="1"/>
  <c r="AN311" i="4" s="1"/>
  <c r="AJ1256" i="4" a="1"/>
  <c r="AJ1256" i="4" s="1"/>
  <c r="AN1256" i="4" a="1"/>
  <c r="AN1256" i="4" s="1"/>
  <c r="AJ1938" i="4" a="1"/>
  <c r="AJ1938" i="4" s="1"/>
  <c r="AN1938" i="4" a="1"/>
  <c r="AN1938" i="4" s="1"/>
  <c r="AF1276" i="4"/>
  <c r="AM1276" i="4" a="1"/>
  <c r="AM1276" i="4" s="1"/>
  <c r="AI1276" i="4" a="1"/>
  <c r="AI1276" i="4" s="1"/>
  <c r="AJ1708" i="4" a="1"/>
  <c r="AJ1708" i="4" s="1"/>
  <c r="AN1708" i="4" a="1"/>
  <c r="AN1708" i="4" s="1"/>
  <c r="AF750" i="4"/>
  <c r="AI750" i="4" a="1"/>
  <c r="AI750" i="4" s="1"/>
  <c r="AM750" i="4" a="1"/>
  <c r="AM750" i="4" s="1"/>
  <c r="AI1040" i="4" a="1"/>
  <c r="AI1040" i="4" s="1"/>
  <c r="AF1040" i="4"/>
  <c r="AM1040" i="4" a="1"/>
  <c r="AM1040" i="4" s="1"/>
  <c r="AI522" i="4" a="1"/>
  <c r="AI522" i="4" s="1"/>
  <c r="AM522" i="4" a="1"/>
  <c r="AM522" i="4" s="1"/>
  <c r="AF522" i="4"/>
  <c r="AJ484" i="4" a="1"/>
  <c r="AJ484" i="4" s="1"/>
  <c r="AN484" i="4" a="1"/>
  <c r="AN484" i="4" s="1"/>
  <c r="AF786" i="4"/>
  <c r="AI786" i="4" a="1"/>
  <c r="AI786" i="4" s="1"/>
  <c r="AM786" i="4" a="1"/>
  <c r="AM786" i="4" s="1"/>
  <c r="AJ934" i="4" a="1"/>
  <c r="AJ934" i="4" s="1"/>
  <c r="AN934" i="4" a="1"/>
  <c r="AN934" i="4" s="1"/>
  <c r="AN276" i="4" l="1" a="1"/>
  <c r="AN276" i="4" s="1"/>
  <c r="AJ2882" i="4" a="1"/>
  <c r="AJ2882" i="4" s="1"/>
  <c r="AN2882" i="4" a="1"/>
  <c r="AN2882" i="4" s="1"/>
  <c r="AN868" i="4" a="1"/>
  <c r="AN868" i="4" s="1"/>
  <c r="AN1162" i="4" a="1"/>
  <c r="AN1162" i="4" s="1"/>
  <c r="AJ762" i="4" a="1"/>
  <c r="AJ762" i="4" s="1"/>
  <c r="AN241" i="4" a="1"/>
  <c r="AN241" i="4" s="1"/>
  <c r="AJ2890" i="4" a="1"/>
  <c r="AJ2890" i="4" s="1"/>
  <c r="AN2890" i="4" a="1"/>
  <c r="AN2890" i="4" s="1"/>
  <c r="AJ956" i="4" a="1"/>
  <c r="AJ956" i="4" s="1"/>
  <c r="AN773" i="4" a="1"/>
  <c r="AN773" i="4" s="1"/>
  <c r="AJ2906" i="4" a="1"/>
  <c r="AJ2906" i="4" s="1"/>
  <c r="AN2906" i="4" a="1"/>
  <c r="AN2906" i="4" s="1"/>
  <c r="AJ2897" i="4" a="1"/>
  <c r="AJ2897" i="4" s="1"/>
  <c r="AN2897" i="4" a="1"/>
  <c r="AN2897" i="4" s="1"/>
  <c r="AN836" i="4" a="1"/>
  <c r="AN836" i="4" s="1"/>
  <c r="AN751" i="4" a="1"/>
  <c r="AN751" i="4" s="1"/>
  <c r="AN491" i="4" a="1"/>
  <c r="AN491" i="4" s="1"/>
  <c r="AJ413" i="4" a="1"/>
  <c r="AJ413" i="4" s="1"/>
  <c r="AN413" i="4" a="1"/>
  <c r="AN413" i="4" s="1"/>
  <c r="AN2873" i="4" a="1"/>
  <c r="AN2873" i="4" s="1"/>
  <c r="AJ2873" i="4" a="1"/>
  <c r="AJ2873" i="4" s="1"/>
  <c r="AJ2893" i="4" a="1"/>
  <c r="AJ2893" i="4" s="1"/>
  <c r="AN2893" i="4" a="1"/>
  <c r="AN2893" i="4" s="1"/>
  <c r="AJ1570" i="4" a="1"/>
  <c r="AJ1570" i="4" s="1"/>
  <c r="AN1570" i="4" a="1"/>
  <c r="AN1570" i="4" s="1"/>
  <c r="AN986" i="4" a="1"/>
  <c r="AN986" i="4" s="1"/>
  <c r="AN2166" i="4" a="1"/>
  <c r="AN2166" i="4" s="1"/>
  <c r="AJ2321" i="4" a="1"/>
  <c r="AJ2321" i="4" s="1"/>
  <c r="AN2321" i="4" a="1"/>
  <c r="AN2321" i="4" s="1"/>
  <c r="AN376" i="4" a="1"/>
  <c r="AN376" i="4" s="1"/>
  <c r="AJ376" i="4" a="1"/>
  <c r="AJ376" i="4" s="1"/>
  <c r="AJ2898" i="4" a="1"/>
  <c r="AJ2898" i="4" s="1"/>
  <c r="AN2898" i="4" a="1"/>
  <c r="AN2898" i="4" s="1"/>
  <c r="AN1912" i="4" a="1"/>
  <c r="AN1912" i="4" s="1"/>
  <c r="AJ86" i="4" a="1"/>
  <c r="AJ86" i="4" s="1"/>
  <c r="AJ1183" i="4" a="1"/>
  <c r="AJ1183" i="4" s="1"/>
  <c r="AJ2901" i="4" a="1"/>
  <c r="AJ2901" i="4" s="1"/>
  <c r="AN2901" i="4" a="1"/>
  <c r="AN2901" i="4" s="1"/>
  <c r="AJ2871" i="4" a="1"/>
  <c r="AJ2871" i="4" s="1"/>
  <c r="AN2871" i="4" a="1"/>
  <c r="AN2871" i="4" s="1"/>
  <c r="AJ2887" i="4" a="1"/>
  <c r="AJ2887" i="4" s="1"/>
  <c r="AN2887" i="4" a="1"/>
  <c r="AN2887" i="4" s="1"/>
  <c r="AJ2892" i="4" a="1"/>
  <c r="AJ2892" i="4" s="1"/>
  <c r="AN2892" i="4" a="1"/>
  <c r="AN2892" i="4" s="1"/>
  <c r="AJ2855" i="4" a="1"/>
  <c r="AJ2855" i="4" s="1"/>
  <c r="AN2855" i="4" a="1"/>
  <c r="AN2855" i="4" s="1"/>
  <c r="AN2878" i="4" a="1"/>
  <c r="AN2878" i="4" s="1"/>
  <c r="AJ2878" i="4" a="1"/>
  <c r="AJ2878" i="4" s="1"/>
  <c r="AJ2888" i="4" a="1"/>
  <c r="AJ2888" i="4" s="1"/>
  <c r="AN2888" i="4" a="1"/>
  <c r="AN2888" i="4" s="1"/>
  <c r="AJ2907" i="4" a="1"/>
  <c r="AJ2907" i="4" s="1"/>
  <c r="AN2907" i="4" a="1"/>
  <c r="AN2907" i="4" s="1"/>
  <c r="AJ2863" i="4" a="1"/>
  <c r="AJ2863" i="4" s="1"/>
  <c r="AN2863" i="4" a="1"/>
  <c r="AN2863" i="4" s="1"/>
  <c r="AJ2881" i="4" a="1"/>
  <c r="AJ2881" i="4" s="1"/>
  <c r="AN2881" i="4" a="1"/>
  <c r="AN2881" i="4" s="1"/>
  <c r="AJ2900" i="4" a="1"/>
  <c r="AJ2900" i="4" s="1"/>
  <c r="AN2900" i="4" a="1"/>
  <c r="AN2900" i="4" s="1"/>
  <c r="AJ2879" i="4" a="1"/>
  <c r="AJ2879" i="4" s="1"/>
  <c r="AN2879" i="4" a="1"/>
  <c r="AN2879" i="4" s="1"/>
  <c r="AJ2908" i="4" a="1"/>
  <c r="AJ2908" i="4" s="1"/>
  <c r="AN2908" i="4" a="1"/>
  <c r="AN2908" i="4" s="1"/>
  <c r="AJ2880" i="4" a="1"/>
  <c r="AJ2880" i="4" s="1"/>
  <c r="AN2880" i="4" a="1"/>
  <c r="AN2880" i="4" s="1"/>
  <c r="AN2886" i="4" a="1"/>
  <c r="AN2886" i="4" s="1"/>
  <c r="AJ2886" i="4" a="1"/>
  <c r="AJ2886" i="4" s="1"/>
  <c r="AN1067" i="4" a="1"/>
  <c r="AN1067" i="4" s="1"/>
  <c r="AJ560" i="4" a="1"/>
  <c r="AJ560" i="4" s="1"/>
  <c r="AJ2850" i="4" a="1"/>
  <c r="AJ2850" i="4" s="1"/>
  <c r="AN2850" i="4" a="1"/>
  <c r="AN2850" i="4" s="1"/>
  <c r="AN1092" i="4" a="1"/>
  <c r="AN1092" i="4" s="1"/>
  <c r="AN424" i="4" a="1"/>
  <c r="AN424" i="4" s="1"/>
  <c r="AN1661" i="4" a="1"/>
  <c r="AN1661" i="4" s="1"/>
  <c r="AN853" i="4" a="1"/>
  <c r="AN853" i="4" s="1"/>
  <c r="AJ1419" i="4" a="1"/>
  <c r="AJ1419" i="4" s="1"/>
  <c r="AN1419" i="4" a="1"/>
  <c r="AN1419" i="4" s="1"/>
  <c r="AJ16" i="4" a="1"/>
  <c r="AJ16" i="4" s="1"/>
  <c r="AN16" i="4" a="1"/>
  <c r="AN16" i="4" s="1"/>
  <c r="AN1125" i="4" a="1"/>
  <c r="AN1125" i="4" s="1"/>
  <c r="AJ1125" i="4" a="1"/>
  <c r="AJ1125" i="4" s="1"/>
  <c r="AJ1727" i="4" a="1"/>
  <c r="AJ1727" i="4" s="1"/>
  <c r="AN1727" i="4" a="1"/>
  <c r="AN1727" i="4" s="1"/>
  <c r="AN584" i="4" a="1"/>
  <c r="AN584" i="4" s="1"/>
  <c r="AJ584" i="4" a="1"/>
  <c r="AJ584" i="4" s="1"/>
  <c r="AJ1008" i="4" a="1"/>
  <c r="AJ1008" i="4" s="1"/>
  <c r="AN1008" i="4" a="1"/>
  <c r="AN1008" i="4" s="1"/>
  <c r="AN593" i="4" a="1"/>
  <c r="AN593" i="4" s="1"/>
  <c r="AJ593" i="4" a="1"/>
  <c r="AJ593" i="4" s="1"/>
  <c r="AJ632" i="4" a="1"/>
  <c r="AJ632" i="4" s="1"/>
  <c r="AN632" i="4" a="1"/>
  <c r="AN632" i="4" s="1"/>
  <c r="AJ1986" i="4" a="1"/>
  <c r="AJ1986" i="4" s="1"/>
  <c r="AN1986" i="4" a="1"/>
  <c r="AN1986" i="4" s="1"/>
  <c r="AN1010" i="4" a="1"/>
  <c r="AN1010" i="4" s="1"/>
  <c r="AJ1010" i="4" a="1"/>
  <c r="AJ1010" i="4" s="1"/>
  <c r="AJ1093" i="4" a="1"/>
  <c r="AJ1093" i="4" s="1"/>
  <c r="AN1093" i="4" a="1"/>
  <c r="AN1093" i="4" s="1"/>
  <c r="AJ1240" i="4" a="1"/>
  <c r="AJ1240" i="4" s="1"/>
  <c r="AN1240" i="4" a="1"/>
  <c r="AN1240" i="4" s="1"/>
  <c r="AN1016" i="4" a="1"/>
  <c r="AN1016" i="4" s="1"/>
  <c r="AJ1016" i="4" a="1"/>
  <c r="AJ1016" i="4" s="1"/>
  <c r="AJ1112" i="4" a="1"/>
  <c r="AJ1112" i="4" s="1"/>
  <c r="AN1112" i="4" a="1"/>
  <c r="AN1112" i="4" s="1"/>
  <c r="AN2231" i="4" a="1"/>
  <c r="AN2231" i="4" s="1"/>
  <c r="AJ439" i="4" a="1"/>
  <c r="AJ439" i="4" s="1"/>
  <c r="AN2512" i="4" a="1"/>
  <c r="AN2512" i="4" s="1"/>
  <c r="AN1305" i="4" a="1"/>
  <c r="AN1305" i="4" s="1"/>
  <c r="AJ1305" i="4" a="1"/>
  <c r="AJ1305" i="4" s="1"/>
  <c r="AJ2807" i="4" a="1"/>
  <c r="AJ2807" i="4" s="1"/>
  <c r="AN2807" i="4" a="1"/>
  <c r="AN2807" i="4" s="1"/>
  <c r="AJ1852" i="4" a="1"/>
  <c r="AJ1852" i="4" s="1"/>
  <c r="AN1852" i="4" a="1"/>
  <c r="AN1852" i="4" s="1"/>
  <c r="AN9" i="4" a="1"/>
  <c r="AN9" i="4" s="1"/>
  <c r="AJ9" i="4" a="1"/>
  <c r="AJ9" i="4" s="1"/>
  <c r="AJ1507" i="4" a="1"/>
  <c r="AJ1507" i="4" s="1"/>
  <c r="AN1507" i="4" a="1"/>
  <c r="AN1507" i="4" s="1"/>
  <c r="AJ737" i="4" a="1"/>
  <c r="AJ737" i="4" s="1"/>
  <c r="AN737" i="4" a="1"/>
  <c r="AN737" i="4" s="1"/>
  <c r="AN1472" i="4" a="1"/>
  <c r="AN1472" i="4" s="1"/>
  <c r="AJ1472" i="4" a="1"/>
  <c r="AJ1472" i="4" s="1"/>
  <c r="AN2844" i="4" a="1"/>
  <c r="AN2844" i="4" s="1"/>
  <c r="AJ2844" i="4" a="1"/>
  <c r="AJ2844" i="4" s="1"/>
  <c r="AJ1820" i="4" a="1"/>
  <c r="AJ1820" i="4" s="1"/>
  <c r="AN1820" i="4" a="1"/>
  <c r="AN1820" i="4" s="1"/>
  <c r="AJ1460" i="4" a="1"/>
  <c r="AJ1460" i="4" s="1"/>
  <c r="AN1460" i="4" a="1"/>
  <c r="AN1460" i="4" s="1"/>
  <c r="AJ1560" i="4" a="1"/>
  <c r="AJ1560" i="4" s="1"/>
  <c r="AN1560" i="4" a="1"/>
  <c r="AN1560" i="4" s="1"/>
  <c r="AJ2769" i="4" a="1"/>
  <c r="AJ2769" i="4" s="1"/>
  <c r="AN2769" i="4" a="1"/>
  <c r="AN2769" i="4" s="1"/>
  <c r="AN273" i="4" a="1"/>
  <c r="AN273" i="4" s="1"/>
  <c r="AJ2514" i="4" a="1"/>
  <c r="AJ2514" i="4" s="1"/>
  <c r="AN2514" i="4" a="1"/>
  <c r="AN2514" i="4" s="1"/>
  <c r="AN902" i="4" a="1"/>
  <c r="AN902" i="4" s="1"/>
  <c r="AJ902" i="4" a="1"/>
  <c r="AJ902" i="4" s="1"/>
  <c r="AJ1284" i="4" a="1"/>
  <c r="AJ1284" i="4" s="1"/>
  <c r="AN1284" i="4" a="1"/>
  <c r="AN1284" i="4" s="1"/>
  <c r="AJ867" i="4" a="1"/>
  <c r="AJ867" i="4" s="1"/>
  <c r="AN867" i="4" a="1"/>
  <c r="AN867" i="4" s="1"/>
  <c r="AJ1001" i="4" a="1"/>
  <c r="AJ1001" i="4" s="1"/>
  <c r="AN1001" i="4" a="1"/>
  <c r="AN1001" i="4" s="1"/>
  <c r="AN1211" i="4" a="1"/>
  <c r="AN1211" i="4" s="1"/>
  <c r="AN2043" i="4" a="1"/>
  <c r="AN2043" i="4" s="1"/>
  <c r="AJ2043" i="4" a="1"/>
  <c r="AJ2043" i="4" s="1"/>
  <c r="AN2170" i="4" a="1"/>
  <c r="AN2170" i="4" s="1"/>
  <c r="AJ2170" i="4" a="1"/>
  <c r="AJ2170" i="4" s="1"/>
  <c r="AN859" i="4" a="1"/>
  <c r="AN859" i="4" s="1"/>
  <c r="AJ859" i="4" a="1"/>
  <c r="AJ859" i="4" s="1"/>
  <c r="AJ2180" i="4" a="1"/>
  <c r="AJ2180" i="4" s="1"/>
  <c r="AN2180" i="4" a="1"/>
  <c r="AN2180" i="4" s="1"/>
  <c r="AN2036" i="4" a="1"/>
  <c r="AN2036" i="4" s="1"/>
  <c r="AN2213" i="4" a="1"/>
  <c r="AN2213" i="4" s="1"/>
  <c r="AJ2213" i="4" a="1"/>
  <c r="AJ2213" i="4" s="1"/>
  <c r="AN795" i="4" a="1"/>
  <c r="AN795" i="4" s="1"/>
  <c r="AJ795" i="4" a="1"/>
  <c r="AJ795" i="4" s="1"/>
  <c r="AN1957" i="4" a="1"/>
  <c r="AN1957" i="4" s="1"/>
  <c r="AJ1957" i="4" a="1"/>
  <c r="AJ1957" i="4" s="1"/>
  <c r="AJ307" i="4" a="1"/>
  <c r="AJ307" i="4" s="1"/>
  <c r="AN307" i="4" a="1"/>
  <c r="AN307" i="4" s="1"/>
  <c r="AJ2370" i="4" a="1"/>
  <c r="AJ2370" i="4" s="1"/>
  <c r="AN2370" i="4" a="1"/>
  <c r="AN2370" i="4" s="1"/>
  <c r="AJ2363" i="4" a="1"/>
  <c r="AJ2363" i="4" s="1"/>
  <c r="AN2363" i="4" a="1"/>
  <c r="AN2363" i="4" s="1"/>
  <c r="AJ2059" i="4" a="1"/>
  <c r="AJ2059" i="4" s="1"/>
  <c r="AN2059" i="4" a="1"/>
  <c r="AN2059" i="4" s="1"/>
  <c r="AJ1346" i="4" a="1"/>
  <c r="AJ1346" i="4" s="1"/>
  <c r="AN1346" i="4" a="1"/>
  <c r="AN1346" i="4" s="1"/>
  <c r="AN2646" i="4" a="1"/>
  <c r="AN2646" i="4" s="1"/>
  <c r="AJ2646" i="4" a="1"/>
  <c r="AJ2646" i="4" s="1"/>
  <c r="AJ2424" i="4" a="1"/>
  <c r="AJ2424" i="4" s="1"/>
  <c r="AN2424" i="4" a="1"/>
  <c r="AN2424" i="4" s="1"/>
  <c r="AN1693" i="4" a="1"/>
  <c r="AN1693" i="4" s="1"/>
  <c r="AJ1693" i="4" a="1"/>
  <c r="AJ1693" i="4" s="1"/>
  <c r="AN1197" i="4" a="1"/>
  <c r="AN1197" i="4" s="1"/>
  <c r="AJ1129" i="4" a="1"/>
  <c r="AJ1129" i="4" s="1"/>
  <c r="AN1129" i="4" a="1"/>
  <c r="AN1129" i="4" s="1"/>
  <c r="AJ2011" i="4" a="1"/>
  <c r="AJ2011" i="4" s="1"/>
  <c r="AN2011" i="4" a="1"/>
  <c r="AN2011" i="4" s="1"/>
  <c r="AN1306" i="4" a="1"/>
  <c r="AN1306" i="4" s="1"/>
  <c r="AJ1306" i="4" a="1"/>
  <c r="AJ1306" i="4" s="1"/>
  <c r="AJ2464" i="4" a="1"/>
  <c r="AJ2464" i="4" s="1"/>
  <c r="AN2464" i="4" a="1"/>
  <c r="AN2464" i="4" s="1"/>
  <c r="AJ2361" i="4" a="1"/>
  <c r="AJ2361" i="4" s="1"/>
  <c r="AN2361" i="4" a="1"/>
  <c r="AN2361" i="4" s="1"/>
  <c r="AJ948" i="4" a="1"/>
  <c r="AJ948" i="4" s="1"/>
  <c r="AN948" i="4" a="1"/>
  <c r="AN948" i="4" s="1"/>
  <c r="AN2340" i="4" a="1"/>
  <c r="AN2340" i="4" s="1"/>
  <c r="AJ2736" i="4" a="1"/>
  <c r="AJ2736" i="4" s="1"/>
  <c r="AN2736" i="4" a="1"/>
  <c r="AN2736" i="4" s="1"/>
  <c r="AJ2574" i="4" a="1"/>
  <c r="AJ2574" i="4" s="1"/>
  <c r="AN2574" i="4" a="1"/>
  <c r="AN2574" i="4" s="1"/>
  <c r="AJ1635" i="4" a="1"/>
  <c r="AJ1635" i="4" s="1"/>
  <c r="AN1635" i="4" a="1"/>
  <c r="AN1635" i="4" s="1"/>
  <c r="AN50" i="4" a="1"/>
  <c r="AN50" i="4" s="1"/>
  <c r="AJ50" i="4" a="1"/>
  <c r="AJ50" i="4" s="1"/>
  <c r="AJ2367" i="4" a="1"/>
  <c r="AJ2367" i="4" s="1"/>
  <c r="AN2367" i="4" a="1"/>
  <c r="AN2367" i="4" s="1"/>
  <c r="AJ1812" i="4" a="1"/>
  <c r="AJ1812" i="4" s="1"/>
  <c r="AN1812" i="4" a="1"/>
  <c r="AN1812" i="4" s="1"/>
  <c r="AJ2572" i="4" a="1"/>
  <c r="AJ2572" i="4" s="1"/>
  <c r="AN2572" i="4" a="1"/>
  <c r="AN2572" i="4" s="1"/>
  <c r="AN1641" i="4" a="1"/>
  <c r="AN1641" i="4" s="1"/>
  <c r="AJ1641" i="4" a="1"/>
  <c r="AJ1641" i="4" s="1"/>
  <c r="AN2033" i="4" a="1"/>
  <c r="AN2033" i="4" s="1"/>
  <c r="AJ2033" i="4" a="1"/>
  <c r="AJ2033" i="4" s="1"/>
  <c r="AJ1236" i="4" a="1"/>
  <c r="AJ1236" i="4" s="1"/>
  <c r="AN1236" i="4" a="1"/>
  <c r="AN1236" i="4" s="1"/>
  <c r="AN2392" i="4" a="1"/>
  <c r="AN2392" i="4" s="1"/>
  <c r="AJ2392" i="4" a="1"/>
  <c r="AJ2392" i="4" s="1"/>
  <c r="AJ2206" i="4" a="1"/>
  <c r="AJ2206" i="4" s="1"/>
  <c r="AN2206" i="4" a="1"/>
  <c r="AN2206" i="4" s="1"/>
  <c r="AJ891" i="4" a="1"/>
  <c r="AJ891" i="4" s="1"/>
  <c r="AN891" i="4" a="1"/>
  <c r="AN891" i="4" s="1"/>
  <c r="AN2711" i="4" a="1"/>
  <c r="AN2711" i="4" s="1"/>
  <c r="AJ2711" i="4" a="1"/>
  <c r="AJ2711" i="4" s="1"/>
  <c r="AJ2645" i="4" a="1"/>
  <c r="AJ2645" i="4" s="1"/>
  <c r="AN2645" i="4" a="1"/>
  <c r="AN2645" i="4" s="1"/>
  <c r="AJ1724" i="4" a="1"/>
  <c r="AJ1724" i="4" s="1"/>
  <c r="AN1724" i="4" a="1"/>
  <c r="AN1724" i="4" s="1"/>
  <c r="AJ1434" i="4" a="1"/>
  <c r="AJ1434" i="4" s="1"/>
  <c r="AN1434" i="4" a="1"/>
  <c r="AN1434" i="4" s="1"/>
  <c r="AJ2567" i="4" a="1"/>
  <c r="AJ2567" i="4" s="1"/>
  <c r="AN2567" i="4" a="1"/>
  <c r="AN2567" i="4" s="1"/>
  <c r="AJ2630" i="4" a="1"/>
  <c r="AJ2630" i="4" s="1"/>
  <c r="AN2630" i="4" a="1"/>
  <c r="AN2630" i="4" s="1"/>
  <c r="AJ1810" i="4" a="1"/>
  <c r="AJ1810" i="4" s="1"/>
  <c r="AN1810" i="4" a="1"/>
  <c r="AN1810" i="4" s="1"/>
  <c r="AN1786" i="4" a="1"/>
  <c r="AN1786" i="4" s="1"/>
  <c r="AJ1786" i="4" a="1"/>
  <c r="AJ1786" i="4" s="1"/>
  <c r="AN1033" i="4" a="1"/>
  <c r="AN1033" i="4" s="1"/>
  <c r="AJ1033" i="4" a="1"/>
  <c r="AJ1033" i="4" s="1"/>
  <c r="AN2187" i="4" a="1"/>
  <c r="AN2187" i="4" s="1"/>
  <c r="AJ2187" i="4" a="1"/>
  <c r="AJ2187" i="4" s="1"/>
  <c r="AJ2266" i="4" a="1"/>
  <c r="AJ2266" i="4" s="1"/>
  <c r="AN2266" i="4" a="1"/>
  <c r="AN2266" i="4" s="1"/>
  <c r="AN2516" i="4" a="1"/>
  <c r="AN2516" i="4" s="1"/>
  <c r="AN1664" i="4" a="1"/>
  <c r="AN1664" i="4" s="1"/>
  <c r="AJ1664" i="4" a="1"/>
  <c r="AJ1664" i="4" s="1"/>
  <c r="AJ2517" i="4" a="1"/>
  <c r="AJ2517" i="4" s="1"/>
  <c r="AN2517" i="4" a="1"/>
  <c r="AN2517" i="4" s="1"/>
  <c r="AJ2338" i="4" a="1"/>
  <c r="AJ2338" i="4" s="1"/>
  <c r="AN2338" i="4" a="1"/>
  <c r="AN2338" i="4" s="1"/>
  <c r="AJ418" i="4" a="1"/>
  <c r="AJ418" i="4" s="1"/>
  <c r="AN418" i="4" a="1"/>
  <c r="AN418" i="4" s="1"/>
  <c r="AN2339" i="4" a="1"/>
  <c r="AN2339" i="4" s="1"/>
  <c r="AJ2339" i="4" a="1"/>
  <c r="AJ2339" i="4" s="1"/>
  <c r="AN1290" i="4" a="1"/>
  <c r="AN1290" i="4" s="1"/>
  <c r="AJ1290" i="4" a="1"/>
  <c r="AJ1290" i="4" s="1"/>
  <c r="AJ408" i="4" a="1"/>
  <c r="AJ408" i="4" s="1"/>
  <c r="AN408" i="4" a="1"/>
  <c r="AN408" i="4" s="1"/>
  <c r="AJ800" i="4" a="1"/>
  <c r="AJ800" i="4" s="1"/>
  <c r="AN800" i="4" a="1"/>
  <c r="AN800" i="4" s="1"/>
  <c r="AJ697" i="4" a="1"/>
  <c r="AJ697" i="4" s="1"/>
  <c r="AN697" i="4" a="1"/>
  <c r="AN697" i="4" s="1"/>
  <c r="AJ2655" i="4" a="1"/>
  <c r="AJ2655" i="4" s="1"/>
  <c r="AN2655" i="4" a="1"/>
  <c r="AN2655" i="4" s="1"/>
  <c r="AJ2818" i="4" a="1"/>
  <c r="AJ2818" i="4" s="1"/>
  <c r="AN2818" i="4" a="1"/>
  <c r="AN2818" i="4" s="1"/>
  <c r="AN1271" i="4" a="1"/>
  <c r="AN1271" i="4" s="1"/>
  <c r="AJ526" i="4" a="1"/>
  <c r="AJ526" i="4" s="1"/>
  <c r="AN526" i="4" a="1"/>
  <c r="AN526" i="4" s="1"/>
  <c r="AJ922" i="4" a="1"/>
  <c r="AJ922" i="4" s="1"/>
  <c r="AN922" i="4" a="1"/>
  <c r="AN922" i="4" s="1"/>
  <c r="AJ2610" i="4" a="1"/>
  <c r="AJ2610" i="4" s="1"/>
  <c r="AN2610" i="4" a="1"/>
  <c r="AN2610" i="4" s="1"/>
  <c r="AJ1508" i="4" a="1"/>
  <c r="AJ1508" i="4" s="1"/>
  <c r="AN1508" i="4" a="1"/>
  <c r="AN1508" i="4" s="1"/>
  <c r="AJ2576" i="4" a="1"/>
  <c r="AJ2576" i="4" s="1"/>
  <c r="AN2576" i="4" a="1"/>
  <c r="AN2576" i="4" s="1"/>
  <c r="AJ162" i="4" a="1"/>
  <c r="AJ162" i="4" s="1"/>
  <c r="AN162" i="4" a="1"/>
  <c r="AN162" i="4" s="1"/>
  <c r="AN2460" i="4" a="1"/>
  <c r="AN2460" i="4" s="1"/>
  <c r="AN1758" i="4" a="1"/>
  <c r="AN1758" i="4" s="1"/>
  <c r="AN1965" i="4" a="1"/>
  <c r="AN1965" i="4" s="1"/>
  <c r="AJ2599" i="4" a="1"/>
  <c r="AJ2599" i="4" s="1"/>
  <c r="AN2599" i="4" a="1"/>
  <c r="AN2599" i="4" s="1"/>
  <c r="AN80" i="4" a="1"/>
  <c r="AN80" i="4" s="1"/>
  <c r="AJ80" i="4" a="1"/>
  <c r="AJ80" i="4" s="1"/>
  <c r="AJ388" i="4" a="1"/>
  <c r="AJ388" i="4" s="1"/>
  <c r="AN388" i="4" a="1"/>
  <c r="AN388" i="4" s="1"/>
  <c r="AN2816" i="4" a="1"/>
  <c r="AN2816" i="4" s="1"/>
  <c r="AJ2816" i="4" a="1"/>
  <c r="AJ2816" i="4" s="1"/>
  <c r="AJ489" i="4" a="1"/>
  <c r="AJ489" i="4" s="1"/>
  <c r="AN489" i="4" a="1"/>
  <c r="AN489" i="4" s="1"/>
  <c r="AN314" i="4" a="1"/>
  <c r="AN314" i="4" s="1"/>
  <c r="AJ314" i="4" a="1"/>
  <c r="AJ314" i="4" s="1"/>
  <c r="AJ1972" i="4" a="1"/>
  <c r="AJ1972" i="4" s="1"/>
  <c r="AN1972" i="4" a="1"/>
  <c r="AN1972" i="4" s="1"/>
  <c r="AJ1353" i="4" a="1"/>
  <c r="AJ1353" i="4" s="1"/>
  <c r="AN1353" i="4" a="1"/>
  <c r="AN1353" i="4" s="1"/>
  <c r="AJ247" i="4" a="1"/>
  <c r="AJ247" i="4" s="1"/>
  <c r="AN247" i="4" a="1"/>
  <c r="AN247" i="4" s="1"/>
  <c r="AJ894" i="4" a="1"/>
  <c r="AJ894" i="4" s="1"/>
  <c r="AN894" i="4" a="1"/>
  <c r="AN894" i="4" s="1"/>
  <c r="AN849" i="4" a="1"/>
  <c r="AN849" i="4" s="1"/>
  <c r="AJ849" i="4" a="1"/>
  <c r="AJ849" i="4" s="1"/>
  <c r="AJ2468" i="4" a="1"/>
  <c r="AJ2468" i="4" s="1"/>
  <c r="AN2468" i="4" a="1"/>
  <c r="AN2468" i="4" s="1"/>
  <c r="AN1956" i="4" a="1"/>
  <c r="AN1956" i="4" s="1"/>
  <c r="AJ1956" i="4" a="1"/>
  <c r="AJ1956" i="4" s="1"/>
  <c r="AN2247" i="4" a="1"/>
  <c r="AN2247" i="4" s="1"/>
  <c r="AJ2247" i="4" a="1"/>
  <c r="AJ2247" i="4" s="1"/>
  <c r="AN2183" i="4" a="1"/>
  <c r="AN2183" i="4" s="1"/>
  <c r="AJ2183" i="4" a="1"/>
  <c r="AJ2183" i="4" s="1"/>
  <c r="AJ1895" i="4" a="1"/>
  <c r="AJ1895" i="4" s="1"/>
  <c r="AN1895" i="4" a="1"/>
  <c r="AN1895" i="4" s="1"/>
  <c r="AJ229" i="4" a="1"/>
  <c r="AJ229" i="4" s="1"/>
  <c r="AN229" i="4" a="1"/>
  <c r="AN229" i="4" s="1"/>
  <c r="AJ2116" i="4" a="1"/>
  <c r="AJ2116" i="4" s="1"/>
  <c r="AN2116" i="4" a="1"/>
  <c r="AN2116" i="4" s="1"/>
  <c r="AJ115" i="4" a="1"/>
  <c r="AJ115" i="4" s="1"/>
  <c r="AN115" i="4" a="1"/>
  <c r="AN115" i="4" s="1"/>
  <c r="AN926" i="4" a="1"/>
  <c r="AN926" i="4" s="1"/>
  <c r="AJ926" i="4" a="1"/>
  <c r="AJ926" i="4" s="1"/>
  <c r="AJ2111" i="4" a="1"/>
  <c r="AJ2111" i="4" s="1"/>
  <c r="AN2111" i="4" a="1"/>
  <c r="AN2111" i="4" s="1"/>
  <c r="AN2053" i="4" a="1"/>
  <c r="AN2053" i="4" s="1"/>
  <c r="AJ2053" i="4" a="1"/>
  <c r="AJ2053" i="4" s="1"/>
  <c r="AN2388" i="4" a="1"/>
  <c r="AN2388" i="4" s="1"/>
  <c r="AJ2388" i="4" a="1"/>
  <c r="AJ2388" i="4" s="1"/>
  <c r="AN660" i="4" a="1"/>
  <c r="AN660" i="4" s="1"/>
  <c r="AJ660" i="4" a="1"/>
  <c r="AJ660" i="4" s="1"/>
  <c r="AJ2234" i="4" a="1"/>
  <c r="AJ2234" i="4" s="1"/>
  <c r="AN2234" i="4" a="1"/>
  <c r="AN2234" i="4" s="1"/>
  <c r="AN2561" i="4" a="1"/>
  <c r="AN2561" i="4" s="1"/>
  <c r="AJ2561" i="4" a="1"/>
  <c r="AJ2561" i="4" s="1"/>
  <c r="AJ2023" i="4" a="1"/>
  <c r="AJ2023" i="4" s="1"/>
  <c r="AN2023" i="4" a="1"/>
  <c r="AN2023" i="4" s="1"/>
  <c r="AN807" i="4" a="1"/>
  <c r="AN807" i="4" s="1"/>
  <c r="AJ807" i="4" a="1"/>
  <c r="AJ807" i="4" s="1"/>
  <c r="AJ1361" i="4" a="1"/>
  <c r="AJ1361" i="4" s="1"/>
  <c r="AN1361" i="4" a="1"/>
  <c r="AN1361" i="4" s="1"/>
  <c r="AJ2550" i="4" a="1"/>
  <c r="AJ2550" i="4" s="1"/>
  <c r="AN2550" i="4" a="1"/>
  <c r="AN2550" i="4" s="1"/>
  <c r="AJ1486" i="4" a="1"/>
  <c r="AJ1486" i="4" s="1"/>
  <c r="AN1486" i="4" a="1"/>
  <c r="AN1486" i="4" s="1"/>
  <c r="AJ2838" i="4" a="1"/>
  <c r="AJ2838" i="4" s="1"/>
  <c r="AN2838" i="4" a="1"/>
  <c r="AN2838" i="4" s="1"/>
  <c r="AN2271" i="4" a="1"/>
  <c r="AN2271" i="4" s="1"/>
  <c r="AJ2271" i="4" a="1"/>
  <c r="AJ2271" i="4" s="1"/>
  <c r="AN535" i="4" a="1"/>
  <c r="AN535" i="4" s="1"/>
  <c r="AJ535" i="4" a="1"/>
  <c r="AJ535" i="4" s="1"/>
  <c r="AJ2131" i="4" a="1"/>
  <c r="AJ2131" i="4" s="1"/>
  <c r="AN2131" i="4" a="1"/>
  <c r="AN2131" i="4" s="1"/>
  <c r="AJ10" i="4" a="1"/>
  <c r="AJ10" i="4" s="1"/>
  <c r="AN10" i="4" a="1"/>
  <c r="AN10" i="4" s="1"/>
  <c r="AN1726" i="4" a="1"/>
  <c r="AN1726" i="4" s="1"/>
  <c r="AJ1726" i="4" a="1"/>
  <c r="AJ1726" i="4" s="1"/>
  <c r="AJ136" i="4" a="1"/>
  <c r="AJ136" i="4" s="1"/>
  <c r="AN136" i="4" a="1"/>
  <c r="AN136" i="4" s="1"/>
  <c r="AJ1311" i="4" a="1"/>
  <c r="AJ1311" i="4" s="1"/>
  <c r="AN1311" i="4" a="1"/>
  <c r="AN1311" i="4" s="1"/>
  <c r="AJ179" i="4" a="1"/>
  <c r="AJ179" i="4" s="1"/>
  <c r="AN179" i="4" a="1"/>
  <c r="AN179" i="4" s="1"/>
  <c r="AJ1576" i="4" a="1"/>
  <c r="AJ1576" i="4" s="1"/>
  <c r="AN1576" i="4" a="1"/>
  <c r="AN1576" i="4" s="1"/>
  <c r="AN381" i="4" a="1"/>
  <c r="AN381" i="4" s="1"/>
  <c r="AJ381" i="4" a="1"/>
  <c r="AJ381" i="4" s="1"/>
  <c r="AJ302" i="4" a="1"/>
  <c r="AJ302" i="4" s="1"/>
  <c r="AN302" i="4" a="1"/>
  <c r="AN302" i="4" s="1"/>
  <c r="AJ595" i="4" a="1"/>
  <c r="AJ595" i="4" s="1"/>
  <c r="AN595" i="4" a="1"/>
  <c r="AN595" i="4" s="1"/>
  <c r="AJ225" i="4" a="1"/>
  <c r="AJ225" i="4" s="1"/>
  <c r="AN225" i="4" a="1"/>
  <c r="AN225" i="4" s="1"/>
  <c r="AN2255" i="4" a="1"/>
  <c r="AN2255" i="4" s="1"/>
  <c r="AJ1043" i="4" a="1"/>
  <c r="AJ1043" i="4" s="1"/>
  <c r="AN1043" i="4" a="1"/>
  <c r="AN1043" i="4" s="1"/>
  <c r="AN639" i="4" a="1"/>
  <c r="AN639" i="4" s="1"/>
  <c r="AJ639" i="4" a="1"/>
  <c r="AJ639" i="4" s="1"/>
  <c r="AJ659" i="4" a="1"/>
  <c r="AJ659" i="4" s="1"/>
  <c r="AN659" i="4" a="1"/>
  <c r="AN659" i="4" s="1"/>
  <c r="AN180" i="4" a="1"/>
  <c r="AN180" i="4" s="1"/>
  <c r="AJ180" i="4" a="1"/>
  <c r="AJ180" i="4" s="1"/>
  <c r="AN1009" i="4" a="1"/>
  <c r="AN1009" i="4" s="1"/>
  <c r="AJ1009" i="4" a="1"/>
  <c r="AJ1009" i="4" s="1"/>
  <c r="AJ141" i="4" a="1"/>
  <c r="AJ141" i="4" s="1"/>
  <c r="AN141" i="4" a="1"/>
  <c r="AN141" i="4" s="1"/>
  <c r="AN148" i="4" a="1"/>
  <c r="AN148" i="4" s="1"/>
  <c r="AJ148" i="4" a="1"/>
  <c r="AJ148" i="4" s="1"/>
  <c r="AJ1481" i="4" a="1"/>
  <c r="AJ1481" i="4" s="1"/>
  <c r="AN1481" i="4" a="1"/>
  <c r="AN1481" i="4" s="1"/>
  <c r="AN671" i="4" a="1"/>
  <c r="AN671" i="4" s="1"/>
  <c r="AJ671" i="4" a="1"/>
  <c r="AJ671" i="4" s="1"/>
  <c r="AJ1509" i="4" a="1"/>
  <c r="AJ1509" i="4" s="1"/>
  <c r="AN1509" i="4" a="1"/>
  <c r="AN1509" i="4" s="1"/>
  <c r="AJ754" i="4" a="1"/>
  <c r="AJ754" i="4" s="1"/>
  <c r="AN754" i="4" a="1"/>
  <c r="AN754" i="4" s="1"/>
  <c r="AJ630" i="4" a="1"/>
  <c r="AJ630" i="4" s="1"/>
  <c r="AN630" i="4" a="1"/>
  <c r="AN630" i="4" s="1"/>
  <c r="AN1086" i="4" a="1"/>
  <c r="AN1086" i="4" s="1"/>
  <c r="AJ1086" i="4" a="1"/>
  <c r="AJ1086" i="4" s="1"/>
  <c r="AJ623" i="4" a="1"/>
  <c r="AJ623" i="4" s="1"/>
  <c r="AN623" i="4" a="1"/>
  <c r="AN623" i="4" s="1"/>
  <c r="AJ1946" i="4" a="1"/>
  <c r="AJ1946" i="4" s="1"/>
  <c r="AN1946" i="4" a="1"/>
  <c r="AN1946" i="4" s="1"/>
  <c r="AN2662" i="4" a="1"/>
  <c r="AN2662" i="4" s="1"/>
  <c r="AJ2662" i="4" a="1"/>
  <c r="AJ2662" i="4" s="1"/>
  <c r="AJ684" i="4" a="1"/>
  <c r="AJ684" i="4" s="1"/>
  <c r="AN684" i="4" a="1"/>
  <c r="AN684" i="4" s="1"/>
  <c r="AN1400" i="4" a="1"/>
  <c r="AN1400" i="4" s="1"/>
  <c r="AJ1400" i="4" a="1"/>
  <c r="AJ1400" i="4" s="1"/>
  <c r="AJ813" i="4" a="1"/>
  <c r="AJ813" i="4" s="1"/>
  <c r="AN813" i="4" a="1"/>
  <c r="AN813" i="4" s="1"/>
  <c r="AN761" i="4" a="1"/>
  <c r="AN761" i="4" s="1"/>
  <c r="AJ761" i="4" a="1"/>
  <c r="AJ761" i="4" s="1"/>
  <c r="AJ604" i="4" a="1"/>
  <c r="AJ604" i="4" s="1"/>
  <c r="AN604" i="4" a="1"/>
  <c r="AN604" i="4" s="1"/>
  <c r="AN1220" i="4" a="1"/>
  <c r="AN1220" i="4" s="1"/>
  <c r="AJ1220" i="4" a="1"/>
  <c r="AJ1220" i="4" s="1"/>
  <c r="AJ1399" i="4" a="1"/>
  <c r="AJ1399" i="4" s="1"/>
  <c r="AN1399" i="4" a="1"/>
  <c r="AN1399" i="4" s="1"/>
  <c r="AN1545" i="4" a="1"/>
  <c r="AN1545" i="4" s="1"/>
  <c r="AJ1545" i="4" a="1"/>
  <c r="AJ1545" i="4" s="1"/>
  <c r="AN577" i="4" a="1"/>
  <c r="AN577" i="4" s="1"/>
  <c r="AJ577" i="4" a="1"/>
  <c r="AJ577" i="4" s="1"/>
  <c r="AJ603" i="4" a="1"/>
  <c r="AJ603" i="4" s="1"/>
  <c r="AN603" i="4" a="1"/>
  <c r="AN603" i="4" s="1"/>
  <c r="AN1134" i="4" a="1"/>
  <c r="AN1134" i="4" s="1"/>
  <c r="AJ1134" i="4" a="1"/>
  <c r="AJ1134" i="4" s="1"/>
  <c r="AJ2656" i="4" a="1"/>
  <c r="AJ2656" i="4" s="1"/>
  <c r="AN2656" i="4" a="1"/>
  <c r="AN2656" i="4" s="1"/>
  <c r="AN382" i="4" a="1"/>
  <c r="AN382" i="4" s="1"/>
  <c r="AJ382" i="4" a="1"/>
  <c r="AJ382" i="4" s="1"/>
  <c r="AJ640" i="4" a="1"/>
  <c r="AJ640" i="4" s="1"/>
  <c r="AN640" i="4" a="1"/>
  <c r="AN640" i="4" s="1"/>
  <c r="AN1035" i="4" a="1"/>
  <c r="AN1035" i="4" s="1"/>
  <c r="AJ1035" i="4" a="1"/>
  <c r="AJ1035" i="4" s="1"/>
  <c r="AJ1848" i="4" a="1"/>
  <c r="AJ1848" i="4" s="1"/>
  <c r="AN1848" i="4" a="1"/>
  <c r="AN1848" i="4" s="1"/>
  <c r="AJ1238" i="4" a="1"/>
  <c r="AJ1238" i="4" s="1"/>
  <c r="AN1238" i="4" a="1"/>
  <c r="AN1238" i="4" s="1"/>
  <c r="AJ658" i="4" a="1"/>
  <c r="AJ658" i="4" s="1"/>
  <c r="AN658" i="4" a="1"/>
  <c r="AN658" i="4" s="1"/>
  <c r="AJ1775" i="4" a="1"/>
  <c r="AJ1775" i="4" s="1"/>
  <c r="AN1775" i="4" a="1"/>
  <c r="AN1775" i="4" s="1"/>
  <c r="AJ2058" i="4" a="1"/>
  <c r="AJ2058" i="4" s="1"/>
  <c r="AN2058" i="4" a="1"/>
  <c r="AN2058" i="4" s="1"/>
  <c r="AN1887" i="4" a="1"/>
  <c r="AN1887" i="4" s="1"/>
  <c r="AJ1887" i="4" a="1"/>
  <c r="AJ1887" i="4" s="1"/>
  <c r="AJ1710" i="4" a="1"/>
  <c r="AJ1710" i="4" s="1"/>
  <c r="AN1710" i="4" a="1"/>
  <c r="AN1710" i="4" s="1"/>
  <c r="AN2782" i="4" a="1"/>
  <c r="AN2782" i="4" s="1"/>
  <c r="AJ2782" i="4" a="1"/>
  <c r="AJ2782" i="4" s="1"/>
  <c r="AJ1640" i="4" a="1"/>
  <c r="AJ1640" i="4" s="1"/>
  <c r="AN1640" i="4" a="1"/>
  <c r="AN1640" i="4" s="1"/>
  <c r="AN2698" i="4" a="1"/>
  <c r="AN2698" i="4" s="1"/>
  <c r="AJ2698" i="4" a="1"/>
  <c r="AJ2698" i="4" s="1"/>
  <c r="AJ456" i="4" a="1"/>
  <c r="AJ456" i="4" s="1"/>
  <c r="AN456" i="4" a="1"/>
  <c r="AN456" i="4" s="1"/>
  <c r="AJ131" i="4" a="1"/>
  <c r="AJ131" i="4" s="1"/>
  <c r="AN131" i="4" a="1"/>
  <c r="AN131" i="4" s="1"/>
  <c r="AN17" i="4" a="1"/>
  <c r="AN17" i="4" s="1"/>
  <c r="AJ17" i="4" a="1"/>
  <c r="AJ17" i="4" s="1"/>
  <c r="AN2498" i="4" a="1"/>
  <c r="AN2498" i="4" s="1"/>
  <c r="AJ2498" i="4" a="1"/>
  <c r="AJ2498" i="4" s="1"/>
  <c r="AJ2834" i="4" a="1"/>
  <c r="AJ2834" i="4" s="1"/>
  <c r="AN2834" i="4" a="1"/>
  <c r="AN2834" i="4" s="1"/>
  <c r="AN1121" i="4" a="1"/>
  <c r="AN1121" i="4" s="1"/>
  <c r="AJ1121" i="4" a="1"/>
  <c r="AJ1121" i="4" s="1"/>
  <c r="AJ8" i="4" a="1"/>
  <c r="AJ8" i="4" s="1"/>
  <c r="AN8" i="4" a="1"/>
  <c r="AN8" i="4" s="1"/>
  <c r="AJ415" i="4" a="1"/>
  <c r="AJ415" i="4" s="1"/>
  <c r="AN415" i="4" a="1"/>
  <c r="AN415" i="4" s="1"/>
  <c r="AJ2372" i="4" a="1"/>
  <c r="AJ2372" i="4" s="1"/>
  <c r="AN2372" i="4" a="1"/>
  <c r="AN2372" i="4" s="1"/>
  <c r="AJ1038" i="4" a="1"/>
  <c r="AJ1038" i="4" s="1"/>
  <c r="AN1038" i="4" a="1"/>
  <c r="AN1038" i="4" s="1"/>
  <c r="AN2580" i="4" a="1"/>
  <c r="AN2580" i="4" s="1"/>
  <c r="AJ2580" i="4" a="1"/>
  <c r="AJ2580" i="4" s="1"/>
  <c r="AN2826" i="4" a="1"/>
  <c r="AN2826" i="4" s="1"/>
  <c r="AJ2826" i="4" a="1"/>
  <c r="AJ2826" i="4" s="1"/>
  <c r="AJ558" i="4" a="1"/>
  <c r="AJ558" i="4" s="1"/>
  <c r="AN558" i="4" a="1"/>
  <c r="AN558" i="4" s="1"/>
  <c r="AJ1611" i="4" a="1"/>
  <c r="AJ1611" i="4" s="1"/>
  <c r="AN1611" i="4" a="1"/>
  <c r="AN1611" i="4" s="1"/>
  <c r="AN1767" i="4" a="1"/>
  <c r="AN1767" i="4" s="1"/>
  <c r="AJ1767" i="4" a="1"/>
  <c r="AJ1767" i="4" s="1"/>
  <c r="AJ167" i="4" a="1"/>
  <c r="AJ167" i="4" s="1"/>
  <c r="AN167" i="4" a="1"/>
  <c r="AN167" i="4" s="1"/>
  <c r="AJ55" i="4" a="1"/>
  <c r="AJ55" i="4" s="1"/>
  <c r="AN55" i="4" a="1"/>
  <c r="AN55" i="4" s="1"/>
  <c r="AN1064" i="4" a="1"/>
  <c r="AN1064" i="4" s="1"/>
  <c r="AJ1064" i="4" a="1"/>
  <c r="AJ1064" i="4" s="1"/>
  <c r="AN893" i="4" a="1"/>
  <c r="AN893" i="4" s="1"/>
  <c r="AJ893" i="4" a="1"/>
  <c r="AJ893" i="4" s="1"/>
  <c r="AN506" i="4" a="1"/>
  <c r="AN506" i="4" s="1"/>
  <c r="AJ506" i="4" a="1"/>
  <c r="AJ506" i="4" s="1"/>
  <c r="AN1218" i="4" a="1"/>
  <c r="AN1218" i="4" s="1"/>
  <c r="AJ1218" i="4" a="1"/>
  <c r="AJ1218" i="4" s="1"/>
  <c r="AJ460" i="4" a="1"/>
  <c r="AJ460" i="4" s="1"/>
  <c r="AN460" i="4" a="1"/>
  <c r="AN460" i="4" s="1"/>
  <c r="AJ1868" i="4" a="1"/>
  <c r="AJ1868" i="4" s="1"/>
  <c r="AN1868" i="4" a="1"/>
  <c r="AN1868" i="4" s="1"/>
  <c r="AJ1531" i="4" a="1"/>
  <c r="AJ1531" i="4" s="1"/>
  <c r="AN1531" i="4" a="1"/>
  <c r="AN1531" i="4" s="1"/>
  <c r="AN999" i="4" a="1"/>
  <c r="AN999" i="4" s="1"/>
  <c r="AJ999" i="4" a="1"/>
  <c r="AJ999" i="4" s="1"/>
  <c r="AJ1120" i="4" a="1"/>
  <c r="AJ1120" i="4" s="1"/>
  <c r="AN1120" i="4" a="1"/>
  <c r="AN1120" i="4" s="1"/>
  <c r="AJ2659" i="4" a="1"/>
  <c r="AJ2659" i="4" s="1"/>
  <c r="AN2659" i="4" a="1"/>
  <c r="AN2659" i="4" s="1"/>
  <c r="AJ1384" i="4" a="1"/>
  <c r="AJ1384" i="4" s="1"/>
  <c r="AN1384" i="4" a="1"/>
  <c r="AN1384" i="4" s="1"/>
  <c r="AN1914" i="4" a="1"/>
  <c r="AN1914" i="4" s="1"/>
  <c r="AJ1914" i="4" a="1"/>
  <c r="AJ1914" i="4" s="1"/>
  <c r="AN2127" i="4" a="1"/>
  <c r="AN2127" i="4" s="1"/>
  <c r="AJ2127" i="4" a="1"/>
  <c r="AJ2127" i="4" s="1"/>
  <c r="AJ1303" i="4" a="1"/>
  <c r="AJ1303" i="4" s="1"/>
  <c r="AN1303" i="4" a="1"/>
  <c r="AN1303" i="4" s="1"/>
  <c r="AJ2624" i="4" a="1"/>
  <c r="AJ2624" i="4" s="1"/>
  <c r="AN2624" i="4" a="1"/>
  <c r="AN2624" i="4" s="1"/>
  <c r="AJ1096" i="4" a="1"/>
  <c r="AJ1096" i="4" s="1"/>
  <c r="AN1096" i="4" a="1"/>
  <c r="AN1096" i="4" s="1"/>
  <c r="AJ2169" i="4" a="1"/>
  <c r="AJ2169" i="4" s="1"/>
  <c r="AN2169" i="4" a="1"/>
  <c r="AN2169" i="4" s="1"/>
  <c r="AN2564" i="4" a="1"/>
  <c r="AN2564" i="4" s="1"/>
  <c r="AJ2564" i="4" a="1"/>
  <c r="AJ2564" i="4" s="1"/>
  <c r="AN723" i="4" a="1"/>
  <c r="AN723" i="4" s="1"/>
  <c r="AJ723" i="4" a="1"/>
  <c r="AJ723" i="4" s="1"/>
  <c r="AJ1832" i="4" a="1"/>
  <c r="AJ1832" i="4" s="1"/>
  <c r="AN1832" i="4" a="1"/>
  <c r="AN1832" i="4" s="1"/>
  <c r="AJ1362" i="4" a="1"/>
  <c r="AJ1362" i="4" s="1"/>
  <c r="AN1362" i="4" a="1"/>
  <c r="AN1362" i="4" s="1"/>
  <c r="AN2795" i="4" a="1"/>
  <c r="AN2795" i="4" s="1"/>
  <c r="AJ2795" i="4" a="1"/>
  <c r="AJ2795" i="4" s="1"/>
  <c r="AJ515" i="4" a="1"/>
  <c r="AJ515" i="4" s="1"/>
  <c r="AN515" i="4" a="1"/>
  <c r="AN515" i="4" s="1"/>
  <c r="AN2038" i="4" a="1"/>
  <c r="AN2038" i="4" s="1"/>
  <c r="AJ2038" i="4" a="1"/>
  <c r="AJ2038" i="4" s="1"/>
  <c r="AJ177" i="4" a="1"/>
  <c r="AJ177" i="4" s="1"/>
  <c r="AN177" i="4" a="1"/>
  <c r="AN177" i="4" s="1"/>
  <c r="AJ467" i="4" a="1"/>
  <c r="AJ467" i="4" s="1"/>
  <c r="AN467" i="4" a="1"/>
  <c r="AN467" i="4" s="1"/>
  <c r="AJ2715" i="4" a="1"/>
  <c r="AJ2715" i="4" s="1"/>
  <c r="AN2715" i="4" a="1"/>
  <c r="AN2715" i="4" s="1"/>
  <c r="AN626" i="4" a="1"/>
  <c r="AN626" i="4" s="1"/>
  <c r="AJ626" i="4" a="1"/>
  <c r="AJ626" i="4" s="1"/>
  <c r="AJ673" i="4" a="1"/>
  <c r="AJ673" i="4" s="1"/>
  <c r="AN673" i="4" a="1"/>
  <c r="AN673" i="4" s="1"/>
  <c r="AJ910" i="4" a="1"/>
  <c r="AJ910" i="4" s="1"/>
  <c r="AN910" i="4" a="1"/>
  <c r="AN910" i="4" s="1"/>
  <c r="AJ1639" i="4" a="1"/>
  <c r="AJ1639" i="4" s="1"/>
  <c r="AN1639" i="4" a="1"/>
  <c r="AN1639" i="4" s="1"/>
  <c r="AN7" i="4" a="1"/>
  <c r="AN7" i="4" s="1"/>
  <c r="AJ7" i="4" a="1"/>
  <c r="AJ7" i="4" s="1"/>
  <c r="AN279" i="4" a="1"/>
  <c r="AN279" i="4" s="1"/>
  <c r="AJ279" i="4" a="1"/>
  <c r="AJ279" i="4" s="1"/>
  <c r="AN511" i="4" a="1"/>
  <c r="AN511" i="4" s="1"/>
  <c r="AJ511" i="4" a="1"/>
  <c r="AJ511" i="4" s="1"/>
  <c r="AJ2813" i="4" a="1"/>
  <c r="AJ2813" i="4" s="1"/>
  <c r="AN2813" i="4" a="1"/>
  <c r="AN2813" i="4" s="1"/>
  <c r="AJ2679" i="4" a="1"/>
  <c r="AJ2679" i="4" s="1"/>
  <c r="AN2679" i="4" a="1"/>
  <c r="AN2679" i="4" s="1"/>
  <c r="AJ2288" i="4" a="1"/>
  <c r="AJ2288" i="4" s="1"/>
  <c r="AN2288" i="4" a="1"/>
  <c r="AN2288" i="4" s="1"/>
  <c r="AN967" i="4" a="1"/>
  <c r="AN967" i="4" s="1"/>
  <c r="AJ967" i="4" a="1"/>
  <c r="AJ967" i="4" s="1"/>
  <c r="AJ2634" i="4" a="1"/>
  <c r="AJ2634" i="4" s="1"/>
  <c r="AN2634" i="4" a="1"/>
  <c r="AN2634" i="4" s="1"/>
  <c r="AJ450" i="4" a="1"/>
  <c r="AJ450" i="4" s="1"/>
  <c r="AN450" i="4" a="1"/>
  <c r="AN450" i="4" s="1"/>
  <c r="AJ265" i="4" a="1"/>
  <c r="AJ265" i="4" s="1"/>
  <c r="AN265" i="4" a="1"/>
  <c r="AN265" i="4" s="1"/>
  <c r="AN2737" i="4" a="1"/>
  <c r="AN2737" i="4" s="1"/>
  <c r="AJ2737" i="4" a="1"/>
  <c r="AJ2737" i="4" s="1"/>
  <c r="AN553" i="4" a="1"/>
  <c r="AN553" i="4" s="1"/>
  <c r="AJ553" i="4" a="1"/>
  <c r="AJ553" i="4" s="1"/>
  <c r="AJ600" i="4" a="1"/>
  <c r="AJ600" i="4" s="1"/>
  <c r="AN600" i="4" a="1"/>
  <c r="AN600" i="4" s="1"/>
  <c r="AJ1439" i="4" a="1"/>
  <c r="AJ1439" i="4" s="1"/>
  <c r="AN1439" i="4" a="1"/>
  <c r="AN1439" i="4" s="1"/>
  <c r="AN1897" i="4" a="1"/>
  <c r="AN1897" i="4" s="1"/>
  <c r="AJ1897" i="4" a="1"/>
  <c r="AJ1897" i="4" s="1"/>
  <c r="AJ414" i="4" a="1"/>
  <c r="AJ414" i="4" s="1"/>
  <c r="AN414" i="4" a="1"/>
  <c r="AN414" i="4" s="1"/>
  <c r="AJ176" i="4" a="1"/>
  <c r="AJ176" i="4" s="1"/>
  <c r="AN176" i="4" a="1"/>
  <c r="AN176" i="4" s="1"/>
  <c r="AN1607" i="4" a="1"/>
  <c r="AN1607" i="4" s="1"/>
  <c r="AJ1607" i="4" a="1"/>
  <c r="AJ1607" i="4" s="1"/>
  <c r="AN1513" i="4" a="1"/>
  <c r="AN1513" i="4" s="1"/>
  <c r="AJ1513" i="4" a="1"/>
  <c r="AJ1513" i="4" s="1"/>
  <c r="AJ1319" i="4" a="1"/>
  <c r="AJ1319" i="4" s="1"/>
  <c r="AN1319" i="4" a="1"/>
  <c r="AN1319" i="4" s="1"/>
  <c r="AJ1730" i="4" a="1"/>
  <c r="AJ1730" i="4" s="1"/>
  <c r="AN1730" i="4" a="1"/>
  <c r="AN1730" i="4" s="1"/>
  <c r="AJ1579" i="4" a="1"/>
  <c r="AJ1579" i="4" s="1"/>
  <c r="AN1579" i="4" a="1"/>
  <c r="AN1579" i="4" s="1"/>
  <c r="AN2096" i="4" a="1"/>
  <c r="AN2096" i="4" s="1"/>
  <c r="AJ2096" i="4" a="1"/>
  <c r="AJ2096" i="4" s="1"/>
  <c r="AJ2827" i="4" a="1"/>
  <c r="AJ2827" i="4" s="1"/>
  <c r="AN2827" i="4" a="1"/>
  <c r="AN2827" i="4" s="1"/>
  <c r="AN1065" i="4" a="1"/>
  <c r="AN1065" i="4" s="1"/>
  <c r="AJ1065" i="4" a="1"/>
  <c r="AJ1065" i="4" s="1"/>
  <c r="AJ48" i="4" a="1"/>
  <c r="AJ48" i="4" s="1"/>
  <c r="AN48" i="4" a="1"/>
  <c r="AN48" i="4" s="1"/>
  <c r="AN1904" i="4" a="1"/>
  <c r="AN1904" i="4" s="1"/>
  <c r="AJ1904" i="4" a="1"/>
  <c r="AJ1904" i="4" s="1"/>
  <c r="AJ504" i="4" a="1"/>
  <c r="AJ504" i="4" s="1"/>
  <c r="AN504" i="4" a="1"/>
  <c r="AN504" i="4" s="1"/>
  <c r="AJ1388" i="4" a="1"/>
  <c r="AJ1388" i="4" s="1"/>
  <c r="AN1388" i="4" a="1"/>
  <c r="AN1388" i="4" s="1"/>
  <c r="AJ2283" i="4" a="1"/>
  <c r="AJ2283" i="4" s="1"/>
  <c r="AN2283" i="4" a="1"/>
  <c r="AN2283" i="4" s="1"/>
  <c r="AN681" i="4" a="1"/>
  <c r="AN681" i="4" s="1"/>
  <c r="AJ681" i="4" a="1"/>
  <c r="AJ681" i="4" s="1"/>
  <c r="AJ2652" i="4" a="1"/>
  <c r="AJ2652" i="4" s="1"/>
  <c r="AN2652" i="4" a="1"/>
  <c r="AN2652" i="4" s="1"/>
  <c r="AJ1841" i="4" a="1"/>
  <c r="AJ1841" i="4" s="1"/>
  <c r="AN1841" i="4" a="1"/>
  <c r="AN1841" i="4" s="1"/>
  <c r="AJ1201" i="4" a="1"/>
  <c r="AJ1201" i="4" s="1"/>
  <c r="AN1201" i="4" a="1"/>
  <c r="AN1201" i="4" s="1"/>
  <c r="AJ2666" i="4" a="1"/>
  <c r="AJ2666" i="4" s="1"/>
  <c r="AN2666" i="4" a="1"/>
  <c r="AN2666" i="4" s="1"/>
  <c r="AJ841" i="4" a="1"/>
  <c r="AJ841" i="4" s="1"/>
  <c r="AN841" i="4" a="1"/>
  <c r="AN841" i="4" s="1"/>
  <c r="AN188" i="4" a="1"/>
  <c r="AN188" i="4" s="1"/>
  <c r="AJ188" i="4" a="1"/>
  <c r="AJ188" i="4" s="1"/>
  <c r="AJ992" i="4" a="1"/>
  <c r="AJ992" i="4" s="1"/>
  <c r="AN992" i="4" a="1"/>
  <c r="AN992" i="4" s="1"/>
  <c r="AN2238" i="4" a="1"/>
  <c r="AN2238" i="4" s="1"/>
  <c r="AJ2238" i="4" a="1"/>
  <c r="AJ2238" i="4" s="1"/>
  <c r="AJ168" i="4" a="1"/>
  <c r="AJ168" i="4" s="1"/>
  <c r="AN168" i="4" a="1"/>
  <c r="AN168" i="4" s="1"/>
  <c r="AJ347" i="4" a="1"/>
  <c r="AJ347" i="4" s="1"/>
  <c r="AN347" i="4" a="1"/>
  <c r="AN347" i="4" s="1"/>
  <c r="AJ1417" i="4" a="1"/>
  <c r="AJ1417" i="4" s="1"/>
  <c r="AN1417" i="4" a="1"/>
  <c r="AN1417" i="4" s="1"/>
  <c r="AJ201" i="4" a="1"/>
  <c r="AJ201" i="4" s="1"/>
  <c r="AN201" i="4" a="1"/>
  <c r="AN201" i="4" s="1"/>
  <c r="AJ2344" i="4" a="1"/>
  <c r="AJ2344" i="4" s="1"/>
  <c r="AN2344" i="4" a="1"/>
  <c r="AN2344" i="4" s="1"/>
  <c r="AJ174" i="4" a="1"/>
  <c r="AJ174" i="4" s="1"/>
  <c r="AN174" i="4" a="1"/>
  <c r="AN174" i="4" s="1"/>
  <c r="AJ2542" i="4" a="1"/>
  <c r="AJ2542" i="4" s="1"/>
  <c r="AN2542" i="4" a="1"/>
  <c r="AN2542" i="4" s="1"/>
  <c r="AJ533" i="4" a="1"/>
  <c r="AJ533" i="4" s="1"/>
  <c r="AN533" i="4" a="1"/>
  <c r="AN533" i="4" s="1"/>
  <c r="AN320" i="4" a="1"/>
  <c r="AN320" i="4" s="1"/>
  <c r="AJ320" i="4" a="1"/>
  <c r="AJ320" i="4" s="1"/>
  <c r="AJ1080" i="4" a="1"/>
  <c r="AJ1080" i="4" s="1"/>
  <c r="AN1080" i="4" a="1"/>
  <c r="AN1080" i="4" s="1"/>
  <c r="AJ550" i="4" a="1"/>
  <c r="AJ550" i="4" s="1"/>
  <c r="AN550" i="4" a="1"/>
  <c r="AN550" i="4" s="1"/>
  <c r="AJ1490" i="4" a="1"/>
  <c r="AJ1490" i="4" s="1"/>
  <c r="AN1490" i="4" a="1"/>
  <c r="AN1490" i="4" s="1"/>
  <c r="AN2423" i="4" a="1"/>
  <c r="AN2423" i="4" s="1"/>
  <c r="AJ2423" i="4" a="1"/>
  <c r="AJ2423" i="4" s="1"/>
  <c r="AJ1420" i="4" a="1"/>
  <c r="AJ1420" i="4" s="1"/>
  <c r="AN1420" i="4" a="1"/>
  <c r="AN1420" i="4" s="1"/>
  <c r="AJ110" i="4" a="1"/>
  <c r="AJ110" i="4" s="1"/>
  <c r="AN110" i="4" a="1"/>
  <c r="AN110" i="4" s="1"/>
  <c r="AN2555" i="4" a="1"/>
  <c r="AN2555" i="4" s="1"/>
  <c r="AJ2555" i="4" a="1"/>
  <c r="AJ2555" i="4" s="1"/>
  <c r="AJ454" i="4" a="1"/>
  <c r="AJ454" i="4" s="1"/>
  <c r="AN454" i="4" a="1"/>
  <c r="AN454" i="4" s="1"/>
  <c r="AN1926" i="4" a="1"/>
  <c r="AN1926" i="4" s="1"/>
  <c r="AJ1926" i="4" a="1"/>
  <c r="AJ1926" i="4" s="1"/>
  <c r="AJ1590" i="4" a="1"/>
  <c r="AJ1590" i="4" s="1"/>
  <c r="AN1590" i="4" a="1"/>
  <c r="AN1590" i="4" s="1"/>
  <c r="AJ1628" i="4" a="1"/>
  <c r="AJ1628" i="4" s="1"/>
  <c r="AN1628" i="4" a="1"/>
  <c r="AN1628" i="4" s="1"/>
  <c r="AJ1254" i="4" a="1"/>
  <c r="AJ1254" i="4" s="1"/>
  <c r="AN1254" i="4" a="1"/>
  <c r="AN1254" i="4" s="1"/>
  <c r="AJ1676" i="4" a="1"/>
  <c r="AJ1676" i="4" s="1"/>
  <c r="AN1676" i="4" a="1"/>
  <c r="AN1676" i="4" s="1"/>
  <c r="AN1222" i="4" a="1"/>
  <c r="AN1222" i="4" s="1"/>
  <c r="AJ1222" i="4" a="1"/>
  <c r="AJ1222" i="4" s="1"/>
  <c r="AJ190" i="4" a="1"/>
  <c r="AJ190" i="4" s="1"/>
  <c r="AN190" i="4" a="1"/>
  <c r="AN190" i="4" s="1"/>
  <c r="AN507" i="4" a="1"/>
  <c r="AN507" i="4" s="1"/>
  <c r="AJ507" i="4" a="1"/>
  <c r="AJ507" i="4" s="1"/>
  <c r="AN1232" i="4" a="1"/>
  <c r="AN1232" i="4" s="1"/>
  <c r="AJ1232" i="4" a="1"/>
  <c r="AJ1232" i="4" s="1"/>
  <c r="AJ137" i="4" a="1"/>
  <c r="AJ137" i="4" s="1"/>
  <c r="AN137" i="4" a="1"/>
  <c r="AN137" i="4" s="1"/>
  <c r="AJ1345" i="4" a="1"/>
  <c r="AJ1345" i="4" s="1"/>
  <c r="AN1345" i="4" a="1"/>
  <c r="AN1345" i="4" s="1"/>
  <c r="AJ1300" i="4" a="1"/>
  <c r="AJ1300" i="4" s="1"/>
  <c r="AN1300" i="4" a="1"/>
  <c r="AN1300" i="4" s="1"/>
  <c r="AJ1916" i="4" a="1"/>
  <c r="AJ1916" i="4" s="1"/>
  <c r="AN1916" i="4" a="1"/>
  <c r="AN1916" i="4" s="1"/>
  <c r="AJ198" i="4" a="1"/>
  <c r="AJ198" i="4" s="1"/>
  <c r="AN198" i="4" a="1"/>
  <c r="AN198" i="4" s="1"/>
  <c r="AJ1632" i="4" a="1"/>
  <c r="AJ1632" i="4" s="1"/>
  <c r="AN1632" i="4" a="1"/>
  <c r="AN1632" i="4" s="1"/>
  <c r="AJ200" i="4" a="1"/>
  <c r="AJ200" i="4" s="1"/>
  <c r="AN200" i="4" a="1"/>
  <c r="AN200" i="4" s="1"/>
  <c r="AJ620" i="4" a="1"/>
  <c r="AJ620" i="4" s="1"/>
  <c r="AN620" i="4" a="1"/>
  <c r="AN620" i="4" s="1"/>
  <c r="AJ47" i="4" a="1"/>
  <c r="AJ47" i="4" s="1"/>
  <c r="AN47" i="4" a="1"/>
  <c r="AN47" i="4" s="1"/>
  <c r="AJ1941" i="4" a="1"/>
  <c r="AJ1941" i="4" s="1"/>
  <c r="AN1941" i="4" a="1"/>
  <c r="AN1941" i="4" s="1"/>
  <c r="AN2631" i="4" a="1"/>
  <c r="AN2631" i="4" s="1"/>
  <c r="AJ2631" i="4" a="1"/>
  <c r="AJ2631" i="4" s="1"/>
  <c r="AJ490" i="4" a="1"/>
  <c r="AJ490" i="4" s="1"/>
  <c r="AN490" i="4" a="1"/>
  <c r="AN490" i="4" s="1"/>
  <c r="AN678" i="4" a="1"/>
  <c r="AN678" i="4" s="1"/>
  <c r="AJ678" i="4" a="1"/>
  <c r="AJ678" i="4" s="1"/>
  <c r="AJ2531" i="4" a="1"/>
  <c r="AJ2531" i="4" s="1"/>
  <c r="AN2531" i="4" a="1"/>
  <c r="AN2531" i="4" s="1"/>
  <c r="AJ2422" i="4" a="1"/>
  <c r="AJ2422" i="4" s="1"/>
  <c r="AN2422" i="4" a="1"/>
  <c r="AN2422" i="4" s="1"/>
  <c r="AJ1427" i="4" a="1"/>
  <c r="AJ1427" i="4" s="1"/>
  <c r="AN1427" i="4" a="1"/>
  <c r="AN1427" i="4" s="1"/>
  <c r="AN1757" i="4" a="1"/>
  <c r="AN1757" i="4" s="1"/>
  <c r="AJ1757" i="4" a="1"/>
  <c r="AJ1757" i="4" s="1"/>
  <c r="AJ757" i="4" a="1"/>
  <c r="AJ757" i="4" s="1"/>
  <c r="AN757" i="4" a="1"/>
  <c r="AN757" i="4" s="1"/>
  <c r="AJ1062" i="4" a="1"/>
  <c r="AJ1062" i="4" s="1"/>
  <c r="AN1062" i="4" a="1"/>
  <c r="AN1062" i="4" s="1"/>
  <c r="AJ1939" i="4" a="1"/>
  <c r="AJ1939" i="4" s="1"/>
  <c r="AN1939" i="4" a="1"/>
  <c r="AN1939" i="4" s="1"/>
  <c r="AJ1272" i="4" a="1"/>
  <c r="AJ1272" i="4" s="1"/>
  <c r="AN1272" i="4" a="1"/>
  <c r="AN1272" i="4" s="1"/>
  <c r="AJ1325" i="4" a="1"/>
  <c r="AJ1325" i="4" s="1"/>
  <c r="AN1325" i="4" a="1"/>
  <c r="AN1325" i="4" s="1"/>
  <c r="AN318" i="4" a="1"/>
  <c r="AN318" i="4" s="1"/>
  <c r="AJ318" i="4" a="1"/>
  <c r="AJ318" i="4" s="1"/>
  <c r="AJ1765" i="4" a="1"/>
  <c r="AJ1765" i="4" s="1"/>
  <c r="AN1765" i="4" a="1"/>
  <c r="AN1765" i="4" s="1"/>
  <c r="AJ1616" i="4" a="1"/>
  <c r="AJ1616" i="4" s="1"/>
  <c r="AN1616" i="4" a="1"/>
  <c r="AN1616" i="4" s="1"/>
  <c r="AN2017" i="4" a="1"/>
  <c r="AN2017" i="4" s="1"/>
  <c r="AJ2017" i="4" a="1"/>
  <c r="AJ2017" i="4" s="1"/>
  <c r="AJ2724" i="4" a="1"/>
  <c r="AJ2724" i="4" s="1"/>
  <c r="AN2724" i="4" a="1"/>
  <c r="AN2724" i="4" s="1"/>
  <c r="AN217" i="4" a="1"/>
  <c r="AN217" i="4" s="1"/>
  <c r="AJ217" i="4" a="1"/>
  <c r="AJ217" i="4" s="1"/>
  <c r="AJ1574" i="4" a="1"/>
  <c r="AJ1574" i="4" s="1"/>
  <c r="AN1574" i="4" a="1"/>
  <c r="AN1574" i="4" s="1"/>
  <c r="AJ1872" i="4" a="1"/>
  <c r="AJ1872" i="4" s="1"/>
  <c r="AN1872" i="4" a="1"/>
  <c r="AN1872" i="4" s="1"/>
  <c r="AN1692" i="4" a="1"/>
  <c r="AN1692" i="4" s="1"/>
  <c r="AJ1692" i="4" a="1"/>
  <c r="AJ1692" i="4" s="1"/>
  <c r="AJ1790" i="4" a="1"/>
  <c r="AJ1790" i="4" s="1"/>
  <c r="AN1790" i="4" a="1"/>
  <c r="AN1790" i="4" s="1"/>
  <c r="AN1517" i="4" a="1"/>
  <c r="AN1517" i="4" s="1"/>
  <c r="AJ1517" i="4" a="1"/>
  <c r="AJ1517" i="4" s="1"/>
  <c r="AN1701" i="4" a="1"/>
  <c r="AN1701" i="4" s="1"/>
  <c r="AJ1701" i="4" a="1"/>
  <c r="AJ1701" i="4" s="1"/>
  <c r="AN1515" i="4" a="1"/>
  <c r="AN1515" i="4" s="1"/>
  <c r="AJ1515" i="4" a="1"/>
  <c r="AJ1515" i="4" s="1"/>
  <c r="AJ2366" i="4" a="1"/>
  <c r="AJ2366" i="4" s="1"/>
  <c r="AN2366" i="4" a="1"/>
  <c r="AN2366" i="4" s="1"/>
  <c r="AJ313" i="4" a="1"/>
  <c r="AJ313" i="4" s="1"/>
  <c r="AN313" i="4" a="1"/>
  <c r="AN313" i="4" s="1"/>
  <c r="AJ2835" i="4" a="1"/>
  <c r="AJ2835" i="4" s="1"/>
  <c r="AN2835" i="4" a="1"/>
  <c r="AN2835" i="4" s="1"/>
  <c r="AN1206" i="4" a="1"/>
  <c r="AN1206" i="4" s="1"/>
  <c r="AJ1206" i="4" a="1"/>
  <c r="AJ1206" i="4" s="1"/>
  <c r="AN1688" i="4" a="1"/>
  <c r="AN1688" i="4" s="1"/>
  <c r="AJ1688" i="4" a="1"/>
  <c r="AJ1688" i="4" s="1"/>
  <c r="AN2376" i="4" a="1"/>
  <c r="AN2376" i="4" s="1"/>
  <c r="AJ2376" i="4" a="1"/>
  <c r="AJ2376" i="4" s="1"/>
  <c r="AJ2433" i="4" a="1"/>
  <c r="AJ2433" i="4" s="1"/>
  <c r="AN2433" i="4" a="1"/>
  <c r="AN2433" i="4" s="1"/>
  <c r="AJ730" i="4" a="1"/>
  <c r="AJ730" i="4" s="1"/>
  <c r="AN730" i="4" a="1"/>
  <c r="AN730" i="4" s="1"/>
  <c r="AN1976" i="4" a="1"/>
  <c r="AN1976" i="4" s="1"/>
  <c r="AJ1976" i="4" a="1"/>
  <c r="AJ1976" i="4" s="1"/>
  <c r="AN455" i="4" a="1"/>
  <c r="AN455" i="4" s="1"/>
  <c r="AJ455" i="4" a="1"/>
  <c r="AJ455" i="4" s="1"/>
  <c r="AN625" i="4" a="1"/>
  <c r="AN625" i="4" s="1"/>
  <c r="AJ625" i="4" a="1"/>
  <c r="AJ625" i="4" s="1"/>
  <c r="AJ1519" i="4" a="1"/>
  <c r="AJ1519" i="4" s="1"/>
  <c r="AN1519" i="4" a="1"/>
  <c r="AN1519" i="4" s="1"/>
  <c r="AJ924" i="4" a="1"/>
  <c r="AJ924" i="4" s="1"/>
  <c r="AN924" i="4" a="1"/>
  <c r="AN924" i="4" s="1"/>
  <c r="AN1935" i="4" a="1"/>
  <c r="AN1935" i="4" s="1"/>
  <c r="AJ1935" i="4" a="1"/>
  <c r="AJ1935" i="4" s="1"/>
  <c r="AJ1905" i="4" a="1"/>
  <c r="AJ1905" i="4" s="1"/>
  <c r="AN1905" i="4" a="1"/>
  <c r="AN1905" i="4" s="1"/>
  <c r="AN1106" i="4" a="1"/>
  <c r="AN1106" i="4" s="1"/>
  <c r="AJ1106" i="4" a="1"/>
  <c r="AJ1106" i="4" s="1"/>
  <c r="AJ2123" i="4" a="1"/>
  <c r="AJ2123" i="4" s="1"/>
  <c r="AN2123" i="4" a="1"/>
  <c r="AN2123" i="4" s="1"/>
  <c r="AN2733" i="4" a="1"/>
  <c r="AN2733" i="4" s="1"/>
  <c r="AJ2733" i="4" a="1"/>
  <c r="AJ2733" i="4" s="1"/>
  <c r="AJ2505" i="4" a="1"/>
  <c r="AJ2505" i="4" s="1"/>
  <c r="AN2505" i="4" a="1"/>
  <c r="AN2505" i="4" s="1"/>
  <c r="AJ2063" i="4" a="1"/>
  <c r="AJ2063" i="4" s="1"/>
  <c r="AN2063" i="4" a="1"/>
  <c r="AN2063" i="4" s="1"/>
  <c r="AJ728" i="4" a="1"/>
  <c r="AJ728" i="4" s="1"/>
  <c r="AN728" i="4" a="1"/>
  <c r="AN728" i="4" s="1"/>
  <c r="AJ2831" i="4" a="1"/>
  <c r="AJ2831" i="4" s="1"/>
  <c r="AN2831" i="4" a="1"/>
  <c r="AN2831" i="4" s="1"/>
  <c r="AJ1723" i="4" a="1"/>
  <c r="AJ1723" i="4" s="1"/>
  <c r="AN1723" i="4" a="1"/>
  <c r="AN1723" i="4" s="1"/>
  <c r="AN2015" i="4" a="1"/>
  <c r="AN2015" i="4" s="1"/>
  <c r="AJ2015" i="4" a="1"/>
  <c r="AJ2015" i="4" s="1"/>
  <c r="AJ2430" i="4" a="1"/>
  <c r="AJ2430" i="4" s="1"/>
  <c r="AN2430" i="4" a="1"/>
  <c r="AN2430" i="4" s="1"/>
  <c r="AN566" i="4" a="1"/>
  <c r="AN566" i="4" s="1"/>
  <c r="AJ566" i="4" a="1"/>
  <c r="AJ566" i="4" s="1"/>
  <c r="AJ2612" i="4" a="1"/>
  <c r="AJ2612" i="4" s="1"/>
  <c r="AN2612" i="4" a="1"/>
  <c r="AN2612" i="4" s="1"/>
  <c r="AJ2070" i="4" a="1"/>
  <c r="AJ2070" i="4" s="1"/>
  <c r="AN2070" i="4" a="1"/>
  <c r="AN2070" i="4" s="1"/>
  <c r="AJ663" i="4" a="1"/>
  <c r="AJ663" i="4" s="1"/>
  <c r="AN663" i="4" a="1"/>
  <c r="AN663" i="4" s="1"/>
  <c r="AJ752" i="4" a="1"/>
  <c r="AJ752" i="4" s="1"/>
  <c r="AN752" i="4" a="1"/>
  <c r="AN752" i="4" s="1"/>
  <c r="AJ2029" i="4" a="1"/>
  <c r="AJ2029" i="4" s="1"/>
  <c r="AN2029" i="4" a="1"/>
  <c r="AN2029" i="4" s="1"/>
  <c r="AN940" i="4" a="1"/>
  <c r="AN940" i="4" s="1"/>
  <c r="AJ940" i="4" a="1"/>
  <c r="AJ940" i="4" s="1"/>
  <c r="AJ1822" i="4" a="1"/>
  <c r="AJ1822" i="4" s="1"/>
  <c r="AN1822" i="4" a="1"/>
  <c r="AN1822" i="4" s="1"/>
  <c r="AJ1721" i="4" a="1"/>
  <c r="AJ1721" i="4" s="1"/>
  <c r="AN1721" i="4" a="1"/>
  <c r="AN1721" i="4" s="1"/>
  <c r="AJ1829" i="4" a="1"/>
  <c r="AJ1829" i="4" s="1"/>
  <c r="AN1829" i="4" a="1"/>
  <c r="AN1829" i="4" s="1"/>
  <c r="AJ1762" i="4" a="1"/>
  <c r="AJ1762" i="4" s="1"/>
  <c r="AN1762" i="4" a="1"/>
  <c r="AN1762" i="4" s="1"/>
  <c r="AJ613" i="4" a="1"/>
  <c r="AJ613" i="4" s="1"/>
  <c r="AN613" i="4" a="1"/>
  <c r="AN613" i="4" s="1"/>
  <c r="AJ1135" i="4" a="1"/>
  <c r="AJ1135" i="4" s="1"/>
  <c r="AN1135" i="4" a="1"/>
  <c r="AN1135" i="4" s="1"/>
  <c r="AJ1098" i="4" a="1"/>
  <c r="AJ1098" i="4" s="1"/>
  <c r="AN1098" i="4" a="1"/>
  <c r="AN1098" i="4" s="1"/>
  <c r="AN1357" i="4" a="1"/>
  <c r="AN1357" i="4" s="1"/>
  <c r="AJ1357" i="4" a="1"/>
  <c r="AJ1357" i="4" s="1"/>
  <c r="AN2119" i="4" a="1"/>
  <c r="AN2119" i="4" s="1"/>
  <c r="AJ2119" i="4" a="1"/>
  <c r="AJ2119" i="4" s="1"/>
  <c r="AJ170" i="4" a="1"/>
  <c r="AJ170" i="4" s="1"/>
  <c r="AN170" i="4" a="1"/>
  <c r="AN170" i="4" s="1"/>
  <c r="AJ1862" i="4" a="1"/>
  <c r="AJ1862" i="4" s="1"/>
  <c r="AN1862" i="4" a="1"/>
  <c r="AN1862" i="4" s="1"/>
  <c r="AJ1196" i="4" a="1"/>
  <c r="AJ1196" i="4" s="1"/>
  <c r="AN1196" i="4" a="1"/>
  <c r="AN1196" i="4" s="1"/>
  <c r="AJ19" i="4" a="1"/>
  <c r="AJ19" i="4" s="1"/>
  <c r="AN19" i="4" a="1"/>
  <c r="AN19" i="4" s="1"/>
  <c r="AJ1242" i="4" a="1"/>
  <c r="AJ1242" i="4" s="1"/>
  <c r="AN1242" i="4" a="1"/>
  <c r="AN1242" i="4" s="1"/>
  <c r="AJ1784" i="4" a="1"/>
  <c r="AJ1784" i="4" s="1"/>
  <c r="AN1784" i="4" a="1"/>
  <c r="AN1784" i="4" s="1"/>
  <c r="AJ1663" i="4" a="1"/>
  <c r="AJ1663" i="4" s="1"/>
  <c r="AN1663" i="4" a="1"/>
  <c r="AN1663" i="4" s="1"/>
  <c r="AJ784" i="4" a="1"/>
  <c r="AJ784" i="4" s="1"/>
  <c r="AN784" i="4" a="1"/>
  <c r="AN784" i="4" s="1"/>
  <c r="AJ1440" i="4" a="1"/>
  <c r="AJ1440" i="4" s="1"/>
  <c r="AN1440" i="4" a="1"/>
  <c r="AN1440" i="4" s="1"/>
  <c r="AN631" i="4" a="1"/>
  <c r="AN631" i="4" s="1"/>
  <c r="AJ631" i="4" a="1"/>
  <c r="AJ631" i="4" s="1"/>
  <c r="AJ1752" i="4" a="1"/>
  <c r="AJ1752" i="4" s="1"/>
  <c r="AN1752" i="4" a="1"/>
  <c r="AN1752" i="4" s="1"/>
  <c r="AJ1653" i="4" a="1"/>
  <c r="AJ1653" i="4" s="1"/>
  <c r="AN1653" i="4" a="1"/>
  <c r="AN1653" i="4" s="1"/>
  <c r="AJ352" i="4" a="1"/>
  <c r="AJ352" i="4" s="1"/>
  <c r="AN352" i="4" a="1"/>
  <c r="AN352" i="4" s="1"/>
  <c r="AJ1983" i="4" a="1"/>
  <c r="AJ1983" i="4" s="1"/>
  <c r="AN1983" i="4" a="1"/>
  <c r="AN1983" i="4" s="1"/>
  <c r="AJ2699" i="4" a="1"/>
  <c r="AJ2699" i="4" s="1"/>
  <c r="AN2699" i="4" a="1"/>
  <c r="AN2699" i="4" s="1"/>
  <c r="AJ1421" i="4" a="1"/>
  <c r="AJ1421" i="4" s="1"/>
  <c r="AN1421" i="4" a="1"/>
  <c r="AN1421" i="4" s="1"/>
  <c r="AN616" i="4" a="1"/>
  <c r="AN616" i="4" s="1"/>
  <c r="AJ616" i="4" a="1"/>
  <c r="AJ616" i="4" s="1"/>
  <c r="AN1255" i="4" a="1"/>
  <c r="AN1255" i="4" s="1"/>
  <c r="AJ1255" i="4" a="1"/>
  <c r="AJ1255" i="4" s="1"/>
  <c r="AJ2788" i="4" a="1"/>
  <c r="AJ2788" i="4" s="1"/>
  <c r="AN2788" i="4" a="1"/>
  <c r="AN2788" i="4" s="1"/>
  <c r="AJ1866" i="4" a="1"/>
  <c r="AJ1866" i="4" s="1"/>
  <c r="AN1866" i="4" a="1"/>
  <c r="AN1866" i="4" s="1"/>
  <c r="AJ103" i="4" a="1"/>
  <c r="AJ103" i="4" s="1"/>
  <c r="AN103" i="4" a="1"/>
  <c r="AN103" i="4" s="1"/>
  <c r="AJ1166" i="4" a="1"/>
  <c r="AJ1166" i="4" s="1"/>
  <c r="AN1166" i="4" a="1"/>
  <c r="AN1166" i="4" s="1"/>
  <c r="AJ204" i="4" a="1"/>
  <c r="AJ204" i="4" s="1"/>
  <c r="AN204" i="4" a="1"/>
  <c r="AN204" i="4" s="1"/>
  <c r="AJ502" i="4" a="1"/>
  <c r="AJ502" i="4" s="1"/>
  <c r="AN502" i="4" a="1"/>
  <c r="AN502" i="4" s="1"/>
  <c r="AJ193" i="4" a="1"/>
  <c r="AJ193" i="4" s="1"/>
  <c r="AN193" i="4" a="1"/>
  <c r="AN193" i="4" s="1"/>
  <c r="AJ2654" i="4" a="1"/>
  <c r="AJ2654" i="4" s="1"/>
  <c r="AN2654" i="4" a="1"/>
  <c r="AN2654" i="4" s="1"/>
  <c r="AJ1716" i="4" a="1"/>
  <c r="AJ1716" i="4" s="1"/>
  <c r="AN1716" i="4" a="1"/>
  <c r="AN1716" i="4" s="1"/>
  <c r="AJ609" i="4" a="1"/>
  <c r="AJ609" i="4" s="1"/>
  <c r="AN609" i="4" a="1"/>
  <c r="AN609" i="4" s="1"/>
  <c r="AJ480" i="4" a="1"/>
  <c r="AJ480" i="4" s="1"/>
  <c r="AN480" i="4" a="1"/>
  <c r="AN480" i="4" s="1"/>
  <c r="AJ1634" i="4" a="1"/>
  <c r="AJ1634" i="4" s="1"/>
  <c r="AN1634" i="4" a="1"/>
  <c r="AN1634" i="4" s="1"/>
  <c r="AJ1448" i="4" a="1"/>
  <c r="AJ1448" i="4" s="1"/>
  <c r="AN1448" i="4" a="1"/>
  <c r="AN1448" i="4" s="1"/>
  <c r="AJ1496" i="4" a="1"/>
  <c r="AJ1496" i="4" s="1"/>
  <c r="AN1496" i="4" a="1"/>
  <c r="AN1496" i="4" s="1"/>
  <c r="AJ1626" i="4" a="1"/>
  <c r="AJ1626" i="4" s="1"/>
  <c r="AN1626" i="4" a="1"/>
  <c r="AN1626" i="4" s="1"/>
  <c r="AJ195" i="4" a="1"/>
  <c r="AJ195" i="4" s="1"/>
  <c r="AN195" i="4" a="1"/>
  <c r="AN195" i="4" s="1"/>
  <c r="AJ383" i="4" a="1"/>
  <c r="AJ383" i="4" s="1"/>
  <c r="AN383" i="4" a="1"/>
  <c r="AN383" i="4" s="1"/>
  <c r="AJ2175" i="4" a="1"/>
  <c r="AJ2175" i="4" s="1"/>
  <c r="AN2175" i="4" a="1"/>
  <c r="AN2175" i="4" s="1"/>
  <c r="AN1779" i="4" a="1"/>
  <c r="AN1779" i="4" s="1"/>
  <c r="AJ1779" i="4" a="1"/>
  <c r="AJ1779" i="4" s="1"/>
  <c r="AN787" i="4" a="1"/>
  <c r="AN787" i="4" s="1"/>
  <c r="AJ787" i="4" a="1"/>
  <c r="AJ787" i="4" s="1"/>
  <c r="AJ1539" i="4" a="1"/>
  <c r="AJ1539" i="4" s="1"/>
  <c r="AN1539" i="4" a="1"/>
  <c r="AN1539" i="4" s="1"/>
  <c r="AJ1955" i="4" a="1"/>
  <c r="AJ1955" i="4" s="1"/>
  <c r="AN1955" i="4" a="1"/>
  <c r="AN1955" i="4" s="1"/>
  <c r="AJ316" i="4" a="1"/>
  <c r="AJ316" i="4" s="1"/>
  <c r="AN316" i="4" a="1"/>
  <c r="AN316" i="4" s="1"/>
  <c r="AJ839" i="4" a="1"/>
  <c r="AJ839" i="4" s="1"/>
  <c r="AN839" i="4" a="1"/>
  <c r="AN839" i="4" s="1"/>
  <c r="AJ2260" i="4" a="1"/>
  <c r="AJ2260" i="4" s="1"/>
  <c r="AN2260" i="4" a="1"/>
  <c r="AN2260" i="4" s="1"/>
  <c r="AJ1766" i="4" a="1"/>
  <c r="AJ1766" i="4" s="1"/>
  <c r="AN1766" i="4" a="1"/>
  <c r="AN1766" i="4" s="1"/>
  <c r="AJ2640" i="4" a="1"/>
  <c r="AJ2640" i="4" s="1"/>
  <c r="AN2640" i="4" a="1"/>
  <c r="AN2640" i="4" s="1"/>
  <c r="AJ429" i="4" a="1"/>
  <c r="AJ429" i="4" s="1"/>
  <c r="AN429" i="4" a="1"/>
  <c r="AN429" i="4" s="1"/>
  <c r="AN1128" i="4" a="1"/>
  <c r="AN1128" i="4" s="1"/>
  <c r="AJ1128" i="4" a="1"/>
  <c r="AJ1128" i="4" s="1"/>
  <c r="AJ1414" i="4" a="1"/>
  <c r="AJ1414" i="4" s="1"/>
  <c r="AN1414" i="4" a="1"/>
  <c r="AN1414" i="4" s="1"/>
  <c r="AJ2491" i="4" a="1"/>
  <c r="AJ2491" i="4" s="1"/>
  <c r="AN2491" i="4" a="1"/>
  <c r="AN2491" i="4" s="1"/>
  <c r="AJ345" i="4" a="1"/>
  <c r="AJ345" i="4" s="1"/>
  <c r="AN345" i="4" a="1"/>
  <c r="AN345" i="4" s="1"/>
  <c r="AJ1997" i="4" a="1"/>
  <c r="AJ1997" i="4" s="1"/>
  <c r="AN1997" i="4" a="1"/>
  <c r="AN1997" i="4" s="1"/>
  <c r="AJ798" i="4" a="1"/>
  <c r="AJ798" i="4" s="1"/>
  <c r="AN798" i="4" a="1"/>
  <c r="AN798" i="4" s="1"/>
  <c r="AJ996" i="4" a="1"/>
  <c r="AJ996" i="4" s="1"/>
  <c r="AN996" i="4" a="1"/>
  <c r="AN996" i="4" s="1"/>
  <c r="AJ1309" i="4" a="1"/>
  <c r="AJ1309" i="4" s="1"/>
  <c r="AN1309" i="4" a="1"/>
  <c r="AN1309" i="4" s="1"/>
  <c r="AJ2821" i="4" a="1"/>
  <c r="AJ2821" i="4" s="1"/>
  <c r="AN2821" i="4" a="1"/>
  <c r="AN2821" i="4" s="1"/>
  <c r="AJ1520" i="4" a="1"/>
  <c r="AJ1520" i="4" s="1"/>
  <c r="AN1520" i="4" a="1"/>
  <c r="AN1520" i="4" s="1"/>
  <c r="AN2138" i="4" a="1"/>
  <c r="AN2138" i="4" s="1"/>
  <c r="AJ2138" i="4" a="1"/>
  <c r="AJ2138" i="4" s="1"/>
  <c r="AJ1227" i="4" a="1"/>
  <c r="AJ1227" i="4" s="1"/>
  <c r="AN1227" i="4" a="1"/>
  <c r="AN1227" i="4" s="1"/>
  <c r="AN2210" i="4" a="1"/>
  <c r="AN2210" i="4" s="1"/>
  <c r="AJ2210" i="4" a="1"/>
  <c r="AJ2210" i="4" s="1"/>
  <c r="AJ605" i="4" a="1"/>
  <c r="AJ605" i="4" s="1"/>
  <c r="AN605" i="4" a="1"/>
  <c r="AN605" i="4" s="1"/>
  <c r="AJ2044" i="4" a="1"/>
  <c r="AJ2044" i="4" s="1"/>
  <c r="AN2044" i="4" a="1"/>
  <c r="AN2044" i="4" s="1"/>
  <c r="AJ2557" i="4" a="1"/>
  <c r="AJ2557" i="4" s="1"/>
  <c r="AN2557" i="4" a="1"/>
  <c r="AN2557" i="4" s="1"/>
  <c r="AJ2472" i="4" a="1"/>
  <c r="AJ2472" i="4" s="1"/>
  <c r="AN2472" i="4" a="1"/>
  <c r="AN2472" i="4" s="1"/>
  <c r="AJ130" i="4" a="1"/>
  <c r="AJ130" i="4" s="1"/>
  <c r="AN130" i="4" a="1"/>
  <c r="AN130" i="4" s="1"/>
  <c r="AJ2296" i="4" a="1"/>
  <c r="AJ2296" i="4" s="1"/>
  <c r="AN2296" i="4" a="1"/>
  <c r="AN2296" i="4" s="1"/>
  <c r="AN1122" i="4" a="1"/>
  <c r="AN1122" i="4" s="1"/>
  <c r="AJ1122" i="4" a="1"/>
  <c r="AJ1122" i="4" s="1"/>
  <c r="AJ349" i="4" a="1"/>
  <c r="AJ349" i="4" s="1"/>
  <c r="AN349" i="4" a="1"/>
  <c r="AN349" i="4" s="1"/>
  <c r="AJ2537" i="4" a="1"/>
  <c r="AJ2537" i="4" s="1"/>
  <c r="AN2537" i="4" a="1"/>
  <c r="AN2537" i="4" s="1"/>
  <c r="AJ1589" i="4" a="1"/>
  <c r="AJ1589" i="4" s="1"/>
  <c r="AN1589" i="4" a="1"/>
  <c r="AN1589" i="4" s="1"/>
  <c r="AJ1321" i="4" a="1"/>
  <c r="AJ1321" i="4" s="1"/>
  <c r="AN1321" i="4" a="1"/>
  <c r="AN1321" i="4" s="1"/>
  <c r="AJ1847" i="4" a="1"/>
  <c r="AJ1847" i="4" s="1"/>
  <c r="AN1847" i="4" a="1"/>
  <c r="AN1847" i="4" s="1"/>
  <c r="AJ2750" i="4" a="1"/>
  <c r="AJ2750" i="4" s="1"/>
  <c r="AN2750" i="4" a="1"/>
  <c r="AN2750" i="4" s="1"/>
  <c r="AJ1888" i="4" a="1"/>
  <c r="AJ1888" i="4" s="1"/>
  <c r="AN1888" i="4" a="1"/>
  <c r="AN1888" i="4" s="1"/>
  <c r="AJ771" i="4" a="1"/>
  <c r="AJ771" i="4" s="1"/>
  <c r="AN771" i="4" a="1"/>
  <c r="AN771" i="4" s="1"/>
  <c r="AJ432" i="4" a="1"/>
  <c r="AJ432" i="4" s="1"/>
  <c r="AN432" i="4" a="1"/>
  <c r="AN432" i="4" s="1"/>
  <c r="AN1447" i="4" a="1"/>
  <c r="AN1447" i="4" s="1"/>
  <c r="AJ1447" i="4" a="1"/>
  <c r="AJ1447" i="4" s="1"/>
  <c r="AJ845" i="4" a="1"/>
  <c r="AJ845" i="4" s="1"/>
  <c r="AN845" i="4" a="1"/>
  <c r="AN845" i="4" s="1"/>
  <c r="AJ2309" i="4" a="1"/>
  <c r="AJ2309" i="4" s="1"/>
  <c r="AN2309" i="4" a="1"/>
  <c r="AN2309" i="4" s="1"/>
  <c r="AN1633" i="4" a="1"/>
  <c r="AN1633" i="4" s="1"/>
  <c r="AJ1633" i="4" a="1"/>
  <c r="AJ1633" i="4" s="1"/>
  <c r="AN123" i="4" a="1"/>
  <c r="AN123" i="4" s="1"/>
  <c r="AJ123" i="4" a="1"/>
  <c r="AJ123" i="4" s="1"/>
  <c r="AJ1739" i="4" a="1"/>
  <c r="AJ1739" i="4" s="1"/>
  <c r="AN1739" i="4" a="1"/>
  <c r="AN1739" i="4" s="1"/>
  <c r="AJ2643" i="4" a="1"/>
  <c r="AJ2643" i="4" s="1"/>
  <c r="AN2643" i="4" a="1"/>
  <c r="AN2643" i="4" s="1"/>
  <c r="AJ1569" i="4" a="1"/>
  <c r="AJ1569" i="4" s="1"/>
  <c r="AN1569" i="4" a="1"/>
  <c r="AN1569" i="4" s="1"/>
  <c r="AJ1511" i="4" a="1"/>
  <c r="AJ1511" i="4" s="1"/>
  <c r="AN1511" i="4" a="1"/>
  <c r="AN1511" i="4" s="1"/>
  <c r="AJ223" i="4" a="1"/>
  <c r="AJ223" i="4" s="1"/>
  <c r="AN223" i="4" a="1"/>
  <c r="AN223" i="4" s="1"/>
  <c r="AJ288" i="4" a="1"/>
  <c r="AJ288" i="4" s="1"/>
  <c r="AN288" i="4" a="1"/>
  <c r="AN288" i="4" s="1"/>
  <c r="AN627" i="4" a="1"/>
  <c r="AN627" i="4" s="1"/>
  <c r="AJ627" i="4" a="1"/>
  <c r="AJ627" i="4" s="1"/>
  <c r="AJ2353" i="4" a="1"/>
  <c r="AJ2353" i="4" s="1"/>
  <c r="AN2353" i="4" a="1"/>
  <c r="AN2353" i="4" s="1"/>
  <c r="AN1656" i="4" a="1"/>
  <c r="AN1656" i="4" s="1"/>
  <c r="AJ1656" i="4" a="1"/>
  <c r="AJ1656" i="4" s="1"/>
  <c r="AJ982" i="4" a="1"/>
  <c r="AJ982" i="4" s="1"/>
  <c r="AN982" i="4" a="1"/>
  <c r="AN982" i="4" s="1"/>
  <c r="AJ212" i="4" a="1"/>
  <c r="AJ212" i="4" s="1"/>
  <c r="AN212" i="4" a="1"/>
  <c r="AN212" i="4" s="1"/>
  <c r="AJ500" i="4" a="1"/>
  <c r="AJ500" i="4" s="1"/>
  <c r="AN500" i="4" a="1"/>
  <c r="AN500" i="4" s="1"/>
  <c r="AJ61" i="4" a="1"/>
  <c r="AJ61" i="4" s="1"/>
  <c r="AN61" i="4" a="1"/>
  <c r="AN61" i="4" s="1"/>
  <c r="AJ831" i="4" a="1"/>
  <c r="AJ831" i="4" s="1"/>
  <c r="AN831" i="4" a="1"/>
  <c r="AN831" i="4" s="1"/>
  <c r="AJ1292" i="4" a="1"/>
  <c r="AJ1292" i="4" s="1"/>
  <c r="AN1292" i="4" a="1"/>
  <c r="AN1292" i="4" s="1"/>
  <c r="AN686" i="4" a="1"/>
  <c r="AN686" i="4" s="1"/>
  <c r="AJ686" i="4" a="1"/>
  <c r="AJ686" i="4" s="1"/>
  <c r="AJ638" i="4" a="1"/>
  <c r="AJ638" i="4" s="1"/>
  <c r="AN638" i="4" a="1"/>
  <c r="AN638" i="4" s="1"/>
  <c r="AJ2144" i="4" a="1"/>
  <c r="AJ2144" i="4" s="1"/>
  <c r="AN2144" i="4" a="1"/>
  <c r="AN2144" i="4" s="1"/>
  <c r="AJ2587" i="4" a="1"/>
  <c r="AJ2587" i="4" s="1"/>
  <c r="AN2587" i="4" a="1"/>
  <c r="AN2587" i="4" s="1"/>
  <c r="AJ2150" i="4" a="1"/>
  <c r="AJ2150" i="4" s="1"/>
  <c r="AN2150" i="4" a="1"/>
  <c r="AN2150" i="4" s="1"/>
  <c r="AJ2252" i="4" a="1"/>
  <c r="AJ2252" i="4" s="1"/>
  <c r="AN2252" i="4" a="1"/>
  <c r="AN2252" i="4" s="1"/>
  <c r="AJ1282" i="4" a="1"/>
  <c r="AJ1282" i="4" s="1"/>
  <c r="AN1282" i="4" a="1"/>
  <c r="AN1282" i="4" s="1"/>
  <c r="AJ2675" i="4" a="1"/>
  <c r="AJ2675" i="4" s="1"/>
  <c r="AN2675" i="4" a="1"/>
  <c r="AN2675" i="4" s="1"/>
  <c r="AJ1998" i="4" a="1"/>
  <c r="AJ1998" i="4" s="1"/>
  <c r="AN1998" i="4" a="1"/>
  <c r="AN1998" i="4" s="1"/>
  <c r="AJ1387" i="4" a="1"/>
  <c r="AJ1387" i="4" s="1"/>
  <c r="AN1387" i="4" a="1"/>
  <c r="AN1387" i="4" s="1"/>
  <c r="AJ2452" i="4" a="1"/>
  <c r="AJ2452" i="4" s="1"/>
  <c r="AN2452" i="4" a="1"/>
  <c r="AN2452" i="4" s="1"/>
  <c r="AN152" i="4" a="1"/>
  <c r="AN152" i="4" s="1"/>
  <c r="AJ152" i="4" a="1"/>
  <c r="AJ152" i="4" s="1"/>
  <c r="AJ2225" i="4" a="1"/>
  <c r="AJ2225" i="4" s="1"/>
  <c r="AN2225" i="4" a="1"/>
  <c r="AN2225" i="4" s="1"/>
  <c r="AN522" i="4" a="1"/>
  <c r="AN522" i="4" s="1"/>
  <c r="AJ522" i="4" a="1"/>
  <c r="AJ522" i="4" s="1"/>
  <c r="AJ750" i="4" a="1"/>
  <c r="AJ750" i="4" s="1"/>
  <c r="AN750" i="4" a="1"/>
  <c r="AN750" i="4" s="1"/>
  <c r="AJ2351" i="4" a="1"/>
  <c r="AJ2351" i="4" s="1"/>
  <c r="AN2351" i="4" a="1"/>
  <c r="AN2351" i="4" s="1"/>
  <c r="AN756" i="4" a="1"/>
  <c r="AN756" i="4" s="1"/>
  <c r="AJ756" i="4" a="1"/>
  <c r="AJ756" i="4" s="1"/>
  <c r="AJ598" i="4" a="1"/>
  <c r="AJ598" i="4" s="1"/>
  <c r="AN598" i="4" a="1"/>
  <c r="AN598" i="4" s="1"/>
  <c r="AJ2661" i="4" a="1"/>
  <c r="AJ2661" i="4" s="1"/>
  <c r="AN2661" i="4" a="1"/>
  <c r="AN2661" i="4" s="1"/>
  <c r="AJ89" i="4" a="1"/>
  <c r="AJ89" i="4" s="1"/>
  <c r="AN89" i="4" a="1"/>
  <c r="AN89" i="4" s="1"/>
  <c r="AJ1537" i="4" a="1"/>
  <c r="AJ1537" i="4" s="1"/>
  <c r="AN1537" i="4" a="1"/>
  <c r="AN1537" i="4" s="1"/>
  <c r="AJ2003" i="4" a="1"/>
  <c r="AJ2003" i="4" s="1"/>
  <c r="AN2003" i="4" a="1"/>
  <c r="AN2003" i="4" s="1"/>
  <c r="AJ172" i="4" a="1"/>
  <c r="AJ172" i="4" s="1"/>
  <c r="AN172" i="4" a="1"/>
  <c r="AN172" i="4" s="1"/>
  <c r="AJ548" i="4" a="1"/>
  <c r="AJ548" i="4" s="1"/>
  <c r="AN548" i="4" a="1"/>
  <c r="AN548" i="4" s="1"/>
  <c r="AJ2713" i="4" a="1"/>
  <c r="AJ2713" i="4" s="1"/>
  <c r="AN2713" i="4" a="1"/>
  <c r="AN2713" i="4" s="1"/>
  <c r="AJ1295" i="4" a="1"/>
  <c r="AJ1295" i="4" s="1"/>
  <c r="AN1295" i="4" a="1"/>
  <c r="AN1295" i="4" s="1"/>
  <c r="AJ2068" i="4" a="1"/>
  <c r="AJ2068" i="4" s="1"/>
  <c r="AN2068" i="4" a="1"/>
  <c r="AN2068" i="4" s="1"/>
  <c r="AN727" i="4" a="1"/>
  <c r="AN727" i="4" s="1"/>
  <c r="AJ727" i="4" a="1"/>
  <c r="AJ727" i="4" s="1"/>
  <c r="AJ1601" i="4" a="1"/>
  <c r="AJ1601" i="4" s="1"/>
  <c r="AN1601" i="4" a="1"/>
  <c r="AN1601" i="4" s="1"/>
  <c r="AJ2780" i="4" a="1"/>
  <c r="AJ2780" i="4" s="1"/>
  <c r="AN2780" i="4" a="1"/>
  <c r="AN2780" i="4" s="1"/>
  <c r="AN1119" i="4" a="1"/>
  <c r="AN1119" i="4" s="1"/>
  <c r="AJ1119" i="4" a="1"/>
  <c r="AJ1119" i="4" s="1"/>
  <c r="AJ2761" i="4" a="1"/>
  <c r="AJ2761" i="4" s="1"/>
  <c r="AN2761" i="4" a="1"/>
  <c r="AN2761" i="4" s="1"/>
  <c r="AJ151" i="4" a="1"/>
  <c r="AJ151" i="4" s="1"/>
  <c r="AN151" i="4" a="1"/>
  <c r="AN151" i="4" s="1"/>
  <c r="AJ2434" i="4" a="1"/>
  <c r="AJ2434" i="4" s="1"/>
  <c r="AN2434" i="4" a="1"/>
  <c r="AN2434" i="4" s="1"/>
  <c r="AN2302" i="4" a="1"/>
  <c r="AN2302" i="4" s="1"/>
  <c r="AJ2302" i="4" a="1"/>
  <c r="AJ2302" i="4" s="1"/>
  <c r="AN989" i="4" a="1"/>
  <c r="AN989" i="4" s="1"/>
  <c r="AJ989" i="4" a="1"/>
  <c r="AJ989" i="4" s="1"/>
  <c r="AJ1287" i="4" a="1"/>
  <c r="AJ1287" i="4" s="1"/>
  <c r="AN1287" i="4" a="1"/>
  <c r="AN1287" i="4" s="1"/>
  <c r="AJ2013" i="4" a="1"/>
  <c r="AJ2013" i="4" s="1"/>
  <c r="AN2013" i="4" a="1"/>
  <c r="AN2013" i="4" s="1"/>
  <c r="AJ11" i="4" a="1"/>
  <c r="AJ11" i="4" s="1"/>
  <c r="AN11" i="4" a="1"/>
  <c r="AN11" i="4" s="1"/>
  <c r="AJ1297" i="4" a="1"/>
  <c r="AJ1297" i="4" s="1"/>
  <c r="AN1297" i="4" a="1"/>
  <c r="AN1297" i="4" s="1"/>
  <c r="AJ342" i="4" a="1"/>
  <c r="AJ342" i="4" s="1"/>
  <c r="AN342" i="4" a="1"/>
  <c r="AN342" i="4" s="1"/>
  <c r="AJ405" i="4" a="1"/>
  <c r="AJ405" i="4" s="1"/>
  <c r="AN405" i="4" a="1"/>
  <c r="AN405" i="4" s="1"/>
  <c r="AN1638" i="4" a="1"/>
  <c r="AN1638" i="4" s="1"/>
  <c r="AJ1638" i="4" a="1"/>
  <c r="AJ1638" i="4" s="1"/>
  <c r="AJ837" i="4" a="1"/>
  <c r="AJ837" i="4" s="1"/>
  <c r="AN837" i="4" a="1"/>
  <c r="AN837" i="4" s="1"/>
  <c r="AJ271" i="4" a="1"/>
  <c r="AJ271" i="4" s="1"/>
  <c r="AN271" i="4" a="1"/>
  <c r="AN271" i="4" s="1"/>
  <c r="AJ957" i="4" a="1"/>
  <c r="AJ957" i="4" s="1"/>
  <c r="AN957" i="4" a="1"/>
  <c r="AN957" i="4" s="1"/>
  <c r="AJ1463" i="4" a="1"/>
  <c r="AJ1463" i="4" s="1"/>
  <c r="AN1463" i="4" a="1"/>
  <c r="AN1463" i="4" s="1"/>
  <c r="AJ2319" i="4" a="1"/>
  <c r="AJ2319" i="4" s="1"/>
  <c r="AN2319" i="4" a="1"/>
  <c r="AN2319" i="4" s="1"/>
  <c r="AJ449" i="4" a="1"/>
  <c r="AJ449" i="4" s="1"/>
  <c r="AN449" i="4" a="1"/>
  <c r="AN449" i="4" s="1"/>
  <c r="AN1020" i="4" a="1"/>
  <c r="AN1020" i="4" s="1"/>
  <c r="AJ1020" i="4" a="1"/>
  <c r="AJ1020" i="4" s="1"/>
  <c r="AJ1695" i="4" a="1"/>
  <c r="AJ1695" i="4" s="1"/>
  <c r="AN1695" i="4" a="1"/>
  <c r="AN1695" i="4" s="1"/>
  <c r="AJ1842" i="4" a="1"/>
  <c r="AJ1842" i="4" s="1"/>
  <c r="AN1842" i="4" a="1"/>
  <c r="AN1842" i="4" s="1"/>
  <c r="AJ1944" i="4" a="1"/>
  <c r="AJ1944" i="4" s="1"/>
  <c r="AN1944" i="4" a="1"/>
  <c r="AN1944" i="4" s="1"/>
  <c r="AJ391" i="4" a="1"/>
  <c r="AJ391" i="4" s="1"/>
  <c r="AN391" i="4" a="1"/>
  <c r="AN391" i="4" s="1"/>
  <c r="AJ1030" i="4" a="1"/>
  <c r="AJ1030" i="4" s="1"/>
  <c r="AN1030" i="4" a="1"/>
  <c r="AN1030" i="4" s="1"/>
  <c r="AJ1338" i="4" a="1"/>
  <c r="AJ1338" i="4" s="1"/>
  <c r="AN1338" i="4" a="1"/>
  <c r="AN1338" i="4" s="1"/>
  <c r="AJ117" i="4" a="1"/>
  <c r="AJ117" i="4" s="1"/>
  <c r="AN117" i="4" a="1"/>
  <c r="AN117" i="4" s="1"/>
  <c r="AJ871" i="4" a="1"/>
  <c r="AJ871" i="4" s="1"/>
  <c r="AN871" i="4" a="1"/>
  <c r="AN871" i="4" s="1"/>
  <c r="AJ1495" i="4" a="1"/>
  <c r="AJ1495" i="4" s="1"/>
  <c r="AN1495" i="4" a="1"/>
  <c r="AN1495" i="4" s="1"/>
  <c r="AJ1031" i="4" a="1"/>
  <c r="AJ1031" i="4" s="1"/>
  <c r="AN1031" i="4" a="1"/>
  <c r="AN1031" i="4" s="1"/>
  <c r="AN646" i="4" a="1"/>
  <c r="AN646" i="4" s="1"/>
  <c r="AJ646" i="4" a="1"/>
  <c r="AJ646" i="4" s="1"/>
  <c r="AN52" i="4" a="1"/>
  <c r="AN52" i="4" s="1"/>
  <c r="AJ52" i="4" a="1"/>
  <c r="AJ52" i="4" s="1"/>
  <c r="AJ1932" i="4" a="1"/>
  <c r="AJ1932" i="4" s="1"/>
  <c r="AN1932" i="4" a="1"/>
  <c r="AN1932" i="4" s="1"/>
  <c r="AJ1856" i="4" a="1"/>
  <c r="AJ1856" i="4" s="1"/>
  <c r="AN1856" i="4" a="1"/>
  <c r="AN1856" i="4" s="1"/>
  <c r="AJ559" i="4" a="1"/>
  <c r="AJ559" i="4" s="1"/>
  <c r="AN559" i="4" a="1"/>
  <c r="AN559" i="4" s="1"/>
  <c r="AJ1559" i="4" a="1"/>
  <c r="AJ1559" i="4" s="1"/>
  <c r="AN1559" i="4" a="1"/>
  <c r="AN1559" i="4" s="1"/>
  <c r="AJ1828" i="4" a="1"/>
  <c r="AJ1828" i="4" s="1"/>
  <c r="AN1828" i="4" a="1"/>
  <c r="AN1828" i="4" s="1"/>
  <c r="AJ1587" i="4" a="1"/>
  <c r="AJ1587" i="4" s="1"/>
  <c r="AN1587" i="4" a="1"/>
  <c r="AN1587" i="4" s="1"/>
  <c r="AN2285" i="4" a="1"/>
  <c r="AN2285" i="4" s="1"/>
  <c r="AJ2285" i="4" a="1"/>
  <c r="AJ2285" i="4" s="1"/>
  <c r="AJ1645" i="4" a="1"/>
  <c r="AJ1645" i="4" s="1"/>
  <c r="AN1645" i="4" a="1"/>
  <c r="AN1645" i="4" s="1"/>
  <c r="AJ1382" i="4" a="1"/>
  <c r="AJ1382" i="4" s="1"/>
  <c r="AN1382" i="4" a="1"/>
  <c r="AN1382" i="4" s="1"/>
  <c r="AJ2089" i="4" a="1"/>
  <c r="AJ2089" i="4" s="1"/>
  <c r="AN2089" i="4" a="1"/>
  <c r="AN2089" i="4" s="1"/>
  <c r="AN268" i="4" a="1"/>
  <c r="AN268" i="4" s="1"/>
  <c r="AJ268" i="4" a="1"/>
  <c r="AJ268" i="4" s="1"/>
  <c r="AJ2651" i="4" a="1"/>
  <c r="AJ2651" i="4" s="1"/>
  <c r="AN2651" i="4" a="1"/>
  <c r="AN2651" i="4" s="1"/>
  <c r="AJ1964" i="4" a="1"/>
  <c r="AJ1964" i="4" s="1"/>
  <c r="AN1964" i="4" a="1"/>
  <c r="AN1964" i="4" s="1"/>
  <c r="AJ1074" i="4" a="1"/>
  <c r="AJ1074" i="4" s="1"/>
  <c r="AN1074" i="4" a="1"/>
  <c r="AN1074" i="4" s="1"/>
  <c r="AJ2274" i="4" a="1"/>
  <c r="AJ2274" i="4" s="1"/>
  <c r="AN2274" i="4" a="1"/>
  <c r="AN2274" i="4" s="1"/>
  <c r="AN139" i="4" a="1"/>
  <c r="AN139" i="4" s="1"/>
  <c r="AJ139" i="4" a="1"/>
  <c r="AJ139" i="4" s="1"/>
  <c r="AJ2501" i="4" a="1"/>
  <c r="AJ2501" i="4" s="1"/>
  <c r="AN2501" i="4" a="1"/>
  <c r="AN2501" i="4" s="1"/>
  <c r="AJ796" i="4" a="1"/>
  <c r="AJ796" i="4" s="1"/>
  <c r="AN796" i="4" a="1"/>
  <c r="AN796" i="4" s="1"/>
  <c r="AJ1850" i="4" a="1"/>
  <c r="AJ1850" i="4" s="1"/>
  <c r="AN1850" i="4" a="1"/>
  <c r="AN1850" i="4" s="1"/>
  <c r="AJ583" i="4" a="1"/>
  <c r="AJ583" i="4" s="1"/>
  <c r="AN583" i="4" a="1"/>
  <c r="AN583" i="4" s="1"/>
  <c r="AN1025" i="4" a="1"/>
  <c r="AN1025" i="4" s="1"/>
  <c r="AJ1025" i="4" a="1"/>
  <c r="AJ1025" i="4" s="1"/>
  <c r="AJ1339" i="4" a="1"/>
  <c r="AJ1339" i="4" s="1"/>
  <c r="AN1339" i="4" a="1"/>
  <c r="AN1339" i="4" s="1"/>
  <c r="AJ1652" i="4" a="1"/>
  <c r="AJ1652" i="4" s="1"/>
  <c r="AN1652" i="4" a="1"/>
  <c r="AN1652" i="4" s="1"/>
  <c r="AJ1801" i="4" a="1"/>
  <c r="AJ1801" i="4" s="1"/>
  <c r="AN1801" i="4" a="1"/>
  <c r="AN1801" i="4" s="1"/>
  <c r="AN1146" i="4" a="1"/>
  <c r="AN1146" i="4" s="1"/>
  <c r="AJ1146" i="4" a="1"/>
  <c r="AJ1146" i="4" s="1"/>
  <c r="AJ441" i="4" a="1"/>
  <c r="AJ441" i="4" s="1"/>
  <c r="AN441" i="4" a="1"/>
  <c r="AN441" i="4" s="1"/>
  <c r="AJ2455" i="4" a="1"/>
  <c r="AJ2455" i="4" s="1"/>
  <c r="AN2455" i="4" a="1"/>
  <c r="AN2455" i="4" s="1"/>
  <c r="AN2638" i="4" a="1"/>
  <c r="AN2638" i="4" s="1"/>
  <c r="AJ2638" i="4" a="1"/>
  <c r="AJ2638" i="4" s="1"/>
  <c r="AJ622" i="4" a="1"/>
  <c r="AJ622" i="4" s="1"/>
  <c r="AN622" i="4" a="1"/>
  <c r="AN622" i="4" s="1"/>
  <c r="AN1572" i="4" a="1"/>
  <c r="AN1572" i="4" s="1"/>
  <c r="AJ1572" i="4" a="1"/>
  <c r="AJ1572" i="4" s="1"/>
  <c r="AJ662" i="4" a="1"/>
  <c r="AJ662" i="4" s="1"/>
  <c r="AN662" i="4" a="1"/>
  <c r="AN662" i="4" s="1"/>
  <c r="AJ1666" i="4" a="1"/>
  <c r="AJ1666" i="4" s="1"/>
  <c r="AN1666" i="4" a="1"/>
  <c r="AN1666" i="4" s="1"/>
  <c r="AJ840" i="4" a="1"/>
  <c r="AJ840" i="4" s="1"/>
  <c r="AN840" i="4" a="1"/>
  <c r="AN840" i="4" s="1"/>
  <c r="AJ2203" i="4" a="1"/>
  <c r="AJ2203" i="4" s="1"/>
  <c r="AN2203" i="4" a="1"/>
  <c r="AN2203" i="4" s="1"/>
  <c r="AJ54" i="4" a="1"/>
  <c r="AJ54" i="4" s="1"/>
  <c r="AN54" i="4" a="1"/>
  <c r="AN54" i="4" s="1"/>
  <c r="AJ2025" i="4" a="1"/>
  <c r="AJ2025" i="4" s="1"/>
  <c r="AN2025" i="4" a="1"/>
  <c r="AN2025" i="4" s="1"/>
  <c r="AJ1927" i="4" a="1"/>
  <c r="AJ1927" i="4" s="1"/>
  <c r="AN1927" i="4" a="1"/>
  <c r="AN1927" i="4" s="1"/>
  <c r="AJ2658" i="4" a="1"/>
  <c r="AJ2658" i="4" s="1"/>
  <c r="AN2658" i="4" a="1"/>
  <c r="AN2658" i="4" s="1"/>
  <c r="AJ292" i="4" a="1"/>
  <c r="AJ292" i="4" s="1"/>
  <c r="AN292" i="4" a="1"/>
  <c r="AN292" i="4" s="1"/>
  <c r="AJ721" i="4" a="1"/>
  <c r="AJ721" i="4" s="1"/>
  <c r="AN721" i="4" a="1"/>
  <c r="AN721" i="4" s="1"/>
  <c r="AN1221" i="4" a="1"/>
  <c r="AN1221" i="4" s="1"/>
  <c r="AJ1221" i="4" a="1"/>
  <c r="AJ1221" i="4" s="1"/>
  <c r="AJ1469" i="4" a="1"/>
  <c r="AJ1469" i="4" s="1"/>
  <c r="AN1469" i="4" a="1"/>
  <c r="AN1469" i="4" s="1"/>
  <c r="AJ2121" i="4" a="1"/>
  <c r="AJ2121" i="4" s="1"/>
  <c r="AN2121" i="4" a="1"/>
  <c r="AN2121" i="4" s="1"/>
  <c r="AJ2741" i="4" a="1"/>
  <c r="AJ2741" i="4" s="1"/>
  <c r="AN2741" i="4" a="1"/>
  <c r="AN2741" i="4" s="1"/>
  <c r="AJ49" i="4" a="1"/>
  <c r="AJ49" i="4" s="1"/>
  <c r="AN49" i="4" a="1"/>
  <c r="AN49" i="4" s="1"/>
  <c r="AJ1648" i="4" a="1"/>
  <c r="AJ1648" i="4" s="1"/>
  <c r="AN1648" i="4" a="1"/>
  <c r="AN1648" i="4" s="1"/>
  <c r="AJ668" i="4" a="1"/>
  <c r="AJ668" i="4" s="1"/>
  <c r="AN668" i="4" a="1"/>
  <c r="AN668" i="4" s="1"/>
  <c r="AJ116" i="4" a="1"/>
  <c r="AJ116" i="4" s="1"/>
  <c r="AN116" i="4" a="1"/>
  <c r="AN116" i="4" s="1"/>
  <c r="AJ679" i="4" a="1"/>
  <c r="AJ679" i="4" s="1"/>
  <c r="AN679" i="4" a="1"/>
  <c r="AN679" i="4" s="1"/>
  <c r="AN479" i="4" a="1"/>
  <c r="AN479" i="4" s="1"/>
  <c r="AJ479" i="4" a="1"/>
  <c r="AJ479" i="4" s="1"/>
  <c r="AN617" i="4" a="1"/>
  <c r="AN617" i="4" s="1"/>
  <c r="AJ617" i="4" a="1"/>
  <c r="AJ617" i="4" s="1"/>
  <c r="AJ1595" i="4" a="1"/>
  <c r="AJ1595" i="4" s="1"/>
  <c r="AN1595" i="4" a="1"/>
  <c r="AN1595" i="4" s="1"/>
  <c r="AJ1409" i="4" a="1"/>
  <c r="AJ1409" i="4" s="1"/>
  <c r="AN1409" i="4" a="1"/>
  <c r="AN1409" i="4" s="1"/>
  <c r="AJ306" i="4" a="1"/>
  <c r="AJ306" i="4" s="1"/>
  <c r="AN306" i="4" a="1"/>
  <c r="AN306" i="4" s="1"/>
  <c r="AJ169" i="4" a="1"/>
  <c r="AJ169" i="4" s="1"/>
  <c r="AN169" i="4" a="1"/>
  <c r="AN169" i="4" s="1"/>
  <c r="AJ1476" i="4" a="1"/>
  <c r="AJ1476" i="4" s="1"/>
  <c r="AN1476" i="4" a="1"/>
  <c r="AN1476" i="4" s="1"/>
  <c r="AJ406" i="4" a="1"/>
  <c r="AJ406" i="4" s="1"/>
  <c r="AN406" i="4" a="1"/>
  <c r="AN406" i="4" s="1"/>
  <c r="AJ1352" i="4" a="1"/>
  <c r="AJ1352" i="4" s="1"/>
  <c r="AN1352" i="4" a="1"/>
  <c r="AN1352" i="4" s="1"/>
  <c r="AJ2014" i="4" a="1"/>
  <c r="AJ2014" i="4" s="1"/>
  <c r="AN2014" i="4" a="1"/>
  <c r="AN2014" i="4" s="1"/>
  <c r="AJ240" i="4" a="1"/>
  <c r="AJ240" i="4" s="1"/>
  <c r="AN240" i="4" a="1"/>
  <c r="AN240" i="4" s="1"/>
  <c r="AJ1618" i="4" a="1"/>
  <c r="AJ1618" i="4" s="1"/>
  <c r="AN1618" i="4" a="1"/>
  <c r="AN1618" i="4" s="1"/>
  <c r="AJ1019" i="4" a="1"/>
  <c r="AJ1019" i="4" s="1"/>
  <c r="AN1019" i="4" a="1"/>
  <c r="AN1019" i="4" s="1"/>
  <c r="AJ917" i="4" a="1"/>
  <c r="AJ917" i="4" s="1"/>
  <c r="AN917" i="4" a="1"/>
  <c r="AN917" i="4" s="1"/>
  <c r="AJ1089" i="4" a="1"/>
  <c r="AJ1089" i="4" s="1"/>
  <c r="AN1089" i="4" a="1"/>
  <c r="AN1089" i="4" s="1"/>
  <c r="AJ731" i="4" a="1"/>
  <c r="AJ731" i="4" s="1"/>
  <c r="AN731" i="4" a="1"/>
  <c r="AN731" i="4" s="1"/>
  <c r="AN1234" i="4" a="1"/>
  <c r="AN1234" i="4" s="1"/>
  <c r="AJ1234" i="4" a="1"/>
  <c r="AJ1234" i="4" s="1"/>
  <c r="AJ708" i="4" a="1"/>
  <c r="AJ708" i="4" s="1"/>
  <c r="AN708" i="4" a="1"/>
  <c r="AN708" i="4" s="1"/>
  <c r="AJ487" i="4" a="1"/>
  <c r="AJ487" i="4" s="1"/>
  <c r="AN487" i="4" a="1"/>
  <c r="AN487" i="4" s="1"/>
  <c r="AJ457" i="4" a="1"/>
  <c r="AJ457" i="4" s="1"/>
  <c r="AN457" i="4" a="1"/>
  <c r="AN457" i="4" s="1"/>
  <c r="AJ1069" i="4" a="1"/>
  <c r="AJ1069" i="4" s="1"/>
  <c r="AN1069" i="4" a="1"/>
  <c r="AN1069" i="4" s="1"/>
  <c r="AJ2707" i="4" a="1"/>
  <c r="AJ2707" i="4" s="1"/>
  <c r="AN2707" i="4" a="1"/>
  <c r="AN2707" i="4" s="1"/>
  <c r="AJ1843" i="4" a="1"/>
  <c r="AJ1843" i="4" s="1"/>
  <c r="AN1843" i="4" a="1"/>
  <c r="AN1843" i="4" s="1"/>
  <c r="AN481" i="4" a="1"/>
  <c r="AN481" i="4" s="1"/>
  <c r="AJ481" i="4" a="1"/>
  <c r="AJ481" i="4" s="1"/>
  <c r="AJ197" i="4" a="1"/>
  <c r="AJ197" i="4" s="1"/>
  <c r="AN197" i="4" a="1"/>
  <c r="AN197" i="4" s="1"/>
  <c r="AJ2031" i="4" a="1"/>
  <c r="AJ2031" i="4" s="1"/>
  <c r="AN2031" i="4" a="1"/>
  <c r="AN2031" i="4" s="1"/>
  <c r="AJ344" i="4" a="1"/>
  <c r="AJ344" i="4" s="1"/>
  <c r="AN344" i="4" a="1"/>
  <c r="AN344" i="4" s="1"/>
  <c r="AJ1837" i="4" a="1"/>
  <c r="AJ1837" i="4" s="1"/>
  <c r="AN1837" i="4" a="1"/>
  <c r="AN1837" i="4" s="1"/>
  <c r="AJ2772" i="4" a="1"/>
  <c r="AJ2772" i="4" s="1"/>
  <c r="AN2772" i="4" a="1"/>
  <c r="AN2772" i="4" s="1"/>
  <c r="AN427" i="4" a="1"/>
  <c r="AN427" i="4" s="1"/>
  <c r="AJ427" i="4" a="1"/>
  <c r="AJ427" i="4" s="1"/>
  <c r="AJ253" i="4" a="1"/>
  <c r="AJ253" i="4" s="1"/>
  <c r="AN253" i="4" a="1"/>
  <c r="AN253" i="4" s="1"/>
  <c r="AJ1208" i="4" a="1"/>
  <c r="AJ1208" i="4" s="1"/>
  <c r="AN1208" i="4" a="1"/>
  <c r="AN1208" i="4" s="1"/>
  <c r="AJ874" i="4" a="1"/>
  <c r="AJ874" i="4" s="1"/>
  <c r="AN874" i="4" a="1"/>
  <c r="AN874" i="4" s="1"/>
  <c r="AN2756" i="4" a="1"/>
  <c r="AN2756" i="4" s="1"/>
  <c r="AJ2756" i="4" a="1"/>
  <c r="AJ2756" i="4" s="1"/>
  <c r="AJ525" i="4" a="1"/>
  <c r="AJ525" i="4" s="1"/>
  <c r="AN525" i="4" a="1"/>
  <c r="AN525" i="4" s="1"/>
  <c r="AN1483" i="4" a="1"/>
  <c r="AN1483" i="4" s="1"/>
  <c r="AJ1483" i="4" a="1"/>
  <c r="AJ1483" i="4" s="1"/>
  <c r="AN1202" i="4" a="1"/>
  <c r="AN1202" i="4" s="1"/>
  <c r="AJ1202" i="4" a="1"/>
  <c r="AJ1202" i="4" s="1"/>
  <c r="AJ434" i="4" a="1"/>
  <c r="AJ434" i="4" s="1"/>
  <c r="AN434" i="4" a="1"/>
  <c r="AN434" i="4" s="1"/>
  <c r="AJ1729" i="4" a="1"/>
  <c r="AJ1729" i="4" s="1"/>
  <c r="AN1729" i="4" a="1"/>
  <c r="AN1729" i="4" s="1"/>
  <c r="AJ1138" i="4" a="1"/>
  <c r="AJ1138" i="4" s="1"/>
  <c r="AN1138" i="4" a="1"/>
  <c r="AN1138" i="4" s="1"/>
  <c r="AJ1381" i="4" a="1"/>
  <c r="AJ1381" i="4" s="1"/>
  <c r="AN1381" i="4" a="1"/>
  <c r="AN1381" i="4" s="1"/>
  <c r="AJ99" i="4" a="1"/>
  <c r="AJ99" i="4" s="1"/>
  <c r="AN99" i="4" a="1"/>
  <c r="AN99" i="4" s="1"/>
  <c r="AJ368" i="4" a="1"/>
  <c r="AJ368" i="4" s="1"/>
  <c r="AN368" i="4" a="1"/>
  <c r="AN368" i="4" s="1"/>
  <c r="AJ431" i="4" a="1"/>
  <c r="AJ431" i="4" s="1"/>
  <c r="AN431" i="4" a="1"/>
  <c r="AN431" i="4" s="1"/>
  <c r="AN1450" i="4" a="1"/>
  <c r="AN1450" i="4" s="1"/>
  <c r="AJ1450" i="4" a="1"/>
  <c r="AJ1450" i="4" s="1"/>
  <c r="AJ2808" i="4" a="1"/>
  <c r="AJ2808" i="4" s="1"/>
  <c r="AN2808" i="4" a="1"/>
  <c r="AN2808" i="4" s="1"/>
  <c r="AJ741" i="4" a="1"/>
  <c r="AJ741" i="4" s="1"/>
  <c r="AN741" i="4" a="1"/>
  <c r="AN741" i="4" s="1"/>
  <c r="AJ72" i="4" a="1"/>
  <c r="AJ72" i="4" s="1"/>
  <c r="AN72" i="4" a="1"/>
  <c r="AN72" i="4" s="1"/>
  <c r="AJ2577" i="4" a="1"/>
  <c r="AJ2577" i="4" s="1"/>
  <c r="AN2577" i="4" a="1"/>
  <c r="AN2577" i="4" s="1"/>
  <c r="AJ758" i="4" a="1"/>
  <c r="AJ758" i="4" s="1"/>
  <c r="AN758" i="4" a="1"/>
  <c r="AN758" i="4" s="1"/>
  <c r="AJ2488" i="4" a="1"/>
  <c r="AJ2488" i="4" s="1"/>
  <c r="AN2488" i="4" a="1"/>
  <c r="AN2488" i="4" s="1"/>
  <c r="AN164" i="4" a="1"/>
  <c r="AN164" i="4" s="1"/>
  <c r="AJ164" i="4" a="1"/>
  <c r="AJ164" i="4" s="1"/>
  <c r="AJ2722" i="4" a="1"/>
  <c r="AJ2722" i="4" s="1"/>
  <c r="AN2722" i="4" a="1"/>
  <c r="AN2722" i="4" s="1"/>
  <c r="AJ2648" i="4" a="1"/>
  <c r="AJ2648" i="4" s="1"/>
  <c r="AN2648" i="4" a="1"/>
  <c r="AN2648" i="4" s="1"/>
  <c r="AJ909" i="4" a="1"/>
  <c r="AJ909" i="4" s="1"/>
  <c r="AN909" i="4" a="1"/>
  <c r="AN909" i="4" s="1"/>
  <c r="AJ2570" i="4" a="1"/>
  <c r="AJ2570" i="4" s="1"/>
  <c r="AN2570" i="4" a="1"/>
  <c r="AN2570" i="4" s="1"/>
  <c r="AJ1279" i="4" a="1"/>
  <c r="AJ1279" i="4" s="1"/>
  <c r="AN1279" i="4" a="1"/>
  <c r="AN1279" i="4" s="1"/>
  <c r="AN785" i="4" a="1"/>
  <c r="AN785" i="4" s="1"/>
  <c r="AJ785" i="4" a="1"/>
  <c r="AJ785" i="4" s="1"/>
  <c r="AJ1942" i="4" a="1"/>
  <c r="AJ1942" i="4" s="1"/>
  <c r="AN1942" i="4" a="1"/>
  <c r="AN1942" i="4" s="1"/>
  <c r="AJ629" i="4" a="1"/>
  <c r="AJ629" i="4" s="1"/>
  <c r="AN629" i="4" a="1"/>
  <c r="AN629" i="4" s="1"/>
  <c r="AJ710" i="4" a="1"/>
  <c r="AJ710" i="4" s="1"/>
  <c r="AN710" i="4" a="1"/>
  <c r="AN710" i="4" s="1"/>
  <c r="AJ2199" i="4" a="1"/>
  <c r="AJ2199" i="4" s="1"/>
  <c r="AN2199" i="4" a="1"/>
  <c r="AN2199" i="4" s="1"/>
  <c r="AJ2125" i="4" a="1"/>
  <c r="AJ2125" i="4" s="1"/>
  <c r="AN2125" i="4" a="1"/>
  <c r="AN2125" i="4" s="1"/>
  <c r="AJ1869" i="4" a="1"/>
  <c r="AJ1869" i="4" s="1"/>
  <c r="AN1869" i="4" a="1"/>
  <c r="AN1869" i="4" s="1"/>
  <c r="AJ1863" i="4" a="1"/>
  <c r="AJ1863" i="4" s="1"/>
  <c r="AN1863" i="4" a="1"/>
  <c r="AN1863" i="4" s="1"/>
  <c r="AJ1373" i="4" a="1"/>
  <c r="AJ1373" i="4" s="1"/>
  <c r="AN1373" i="4" a="1"/>
  <c r="AN1373" i="4" s="1"/>
  <c r="AJ171" i="4" a="1"/>
  <c r="AJ171" i="4" s="1"/>
  <c r="AN171" i="4" a="1"/>
  <c r="AN171" i="4" s="1"/>
  <c r="AJ1063" i="4" a="1"/>
  <c r="AJ1063" i="4" s="1"/>
  <c r="AN1063" i="4" a="1"/>
  <c r="AN1063" i="4" s="1"/>
  <c r="AJ2702" i="4" a="1"/>
  <c r="AJ2702" i="4" s="1"/>
  <c r="AN2702" i="4" a="1"/>
  <c r="AN2702" i="4" s="1"/>
  <c r="AJ1159" i="4" a="1"/>
  <c r="AJ1159" i="4" s="1"/>
  <c r="AN1159" i="4" a="1"/>
  <c r="AN1159" i="4" s="1"/>
  <c r="AN1180" i="4" a="1"/>
  <c r="AN1180" i="4" s="1"/>
  <c r="AJ1180" i="4" a="1"/>
  <c r="AJ1180" i="4" s="1"/>
  <c r="AJ143" i="4" a="1"/>
  <c r="AJ143" i="4" s="1"/>
  <c r="AN143" i="4" a="1"/>
  <c r="AN143" i="4" s="1"/>
  <c r="AJ1803" i="4" a="1"/>
  <c r="AJ1803" i="4" s="1"/>
  <c r="AN1803" i="4" a="1"/>
  <c r="AN1803" i="4" s="1"/>
  <c r="AJ1137" i="4" a="1"/>
  <c r="AJ1137" i="4" s="1"/>
  <c r="AN1137" i="4" a="1"/>
  <c r="AN1137" i="4" s="1"/>
  <c r="AJ2637" i="4" a="1"/>
  <c r="AJ2637" i="4" s="1"/>
  <c r="AN2637" i="4" a="1"/>
  <c r="AN2637" i="4" s="1"/>
  <c r="AJ743" i="4" a="1"/>
  <c r="AJ743" i="4" s="1"/>
  <c r="AN743" i="4" a="1"/>
  <c r="AN743" i="4" s="1"/>
  <c r="AJ105" i="4" a="1"/>
  <c r="AJ105" i="4" s="1"/>
  <c r="AN105" i="4" a="1"/>
  <c r="AN105" i="4" s="1"/>
  <c r="AN2085" i="4" a="1"/>
  <c r="AN2085" i="4" s="1"/>
  <c r="AJ2085" i="4" a="1"/>
  <c r="AJ2085" i="4" s="1"/>
  <c r="AN494" i="4" a="1"/>
  <c r="AN494" i="4" s="1"/>
  <c r="AJ494" i="4" a="1"/>
  <c r="AJ494" i="4" s="1"/>
  <c r="AN447" i="4" a="1"/>
  <c r="AN447" i="4" s="1"/>
  <c r="AJ447" i="4" a="1"/>
  <c r="AJ447" i="4" s="1"/>
  <c r="AN95" i="4" a="1"/>
  <c r="AN95" i="4" s="1"/>
  <c r="AJ95" i="4" a="1"/>
  <c r="AJ95" i="4" s="1"/>
  <c r="AJ1462" i="4" a="1"/>
  <c r="AJ1462" i="4" s="1"/>
  <c r="AN1462" i="4" a="1"/>
  <c r="AN1462" i="4" s="1"/>
  <c r="AJ356" i="4" a="1"/>
  <c r="AJ356" i="4" s="1"/>
  <c r="AN356" i="4" a="1"/>
  <c r="AN356" i="4" s="1"/>
  <c r="AJ1330" i="4" a="1"/>
  <c r="AJ1330" i="4" s="1"/>
  <c r="AN1330" i="4" a="1"/>
  <c r="AN1330" i="4" s="1"/>
  <c r="AJ218" i="4" a="1"/>
  <c r="AJ218" i="4" s="1"/>
  <c r="AN218" i="4" a="1"/>
  <c r="AN218" i="4" s="1"/>
  <c r="AJ272" i="4" a="1"/>
  <c r="AJ272" i="4" s="1"/>
  <c r="AN272" i="4" a="1"/>
  <c r="AN272" i="4" s="1"/>
  <c r="AN803" i="4" a="1"/>
  <c r="AN803" i="4" s="1"/>
  <c r="AJ803" i="4" a="1"/>
  <c r="AJ803" i="4" s="1"/>
  <c r="AJ1732" i="4" a="1"/>
  <c r="AJ1732" i="4" s="1"/>
  <c r="AN1732" i="4" a="1"/>
  <c r="AN1732" i="4" s="1"/>
  <c r="AN2117" i="4" a="1"/>
  <c r="AN2117" i="4" s="1"/>
  <c r="AJ2117" i="4" a="1"/>
  <c r="AJ2117" i="4" s="1"/>
  <c r="AN1834" i="4" a="1"/>
  <c r="AN1834" i="4" s="1"/>
  <c r="AJ1834" i="4" a="1"/>
  <c r="AJ1834" i="4" s="1"/>
  <c r="AJ2621" i="4" a="1"/>
  <c r="AJ2621" i="4" s="1"/>
  <c r="AN2621" i="4" a="1"/>
  <c r="AN2621" i="4" s="1"/>
  <c r="AJ528" i="4" a="1"/>
  <c r="AJ528" i="4" s="1"/>
  <c r="AN528" i="4" a="1"/>
  <c r="AN528" i="4" s="1"/>
  <c r="AJ1877" i="4" a="1"/>
  <c r="AJ1877" i="4" s="1"/>
  <c r="AN1877" i="4" a="1"/>
  <c r="AN1877" i="4" s="1"/>
  <c r="AJ2538" i="4" a="1"/>
  <c r="AJ2538" i="4" s="1"/>
  <c r="AN2538" i="4" a="1"/>
  <c r="AN2538" i="4" s="1"/>
  <c r="AJ2066" i="4" a="1"/>
  <c r="AJ2066" i="4" s="1"/>
  <c r="AN2066" i="4" a="1"/>
  <c r="AN2066" i="4" s="1"/>
  <c r="AJ788" i="4" a="1"/>
  <c r="AJ788" i="4" s="1"/>
  <c r="AN788" i="4" a="1"/>
  <c r="AN788" i="4" s="1"/>
  <c r="AJ2477" i="4" a="1"/>
  <c r="AJ2477" i="4" s="1"/>
  <c r="AN2477" i="4" a="1"/>
  <c r="AN2477" i="4" s="1"/>
  <c r="AN470" i="4" a="1"/>
  <c r="AN470" i="4" s="1"/>
  <c r="AJ470" i="4" a="1"/>
  <c r="AJ470" i="4" s="1"/>
  <c r="AN2558" i="4" a="1"/>
  <c r="AN2558" i="4" s="1"/>
  <c r="AJ2558" i="4" a="1"/>
  <c r="AJ2558" i="4" s="1"/>
  <c r="AN759" i="4" a="1"/>
  <c r="AN759" i="4" s="1"/>
  <c r="AJ759" i="4" a="1"/>
  <c r="AJ759" i="4" s="1"/>
  <c r="AJ1310" i="4" a="1"/>
  <c r="AJ1310" i="4" s="1"/>
  <c r="AN1310" i="4" a="1"/>
  <c r="AN1310" i="4" s="1"/>
  <c r="AJ1761" i="4" a="1"/>
  <c r="AJ1761" i="4" s="1"/>
  <c r="AN1761" i="4" a="1"/>
  <c r="AN1761" i="4" s="1"/>
  <c r="AJ2194" i="4" a="1"/>
  <c r="AJ2194" i="4" s="1"/>
  <c r="AN2194" i="4" a="1"/>
  <c r="AN2194" i="4" s="1"/>
  <c r="AJ745" i="4" a="1"/>
  <c r="AJ745" i="4" s="1"/>
  <c r="AN745" i="4" a="1"/>
  <c r="AN745" i="4" s="1"/>
  <c r="AJ1446" i="4" a="1"/>
  <c r="AJ1446" i="4" s="1"/>
  <c r="AN1446" i="4" a="1"/>
  <c r="AN1446" i="4" s="1"/>
  <c r="AJ1127" i="4" a="1"/>
  <c r="AJ1127" i="4" s="1"/>
  <c r="AN1127" i="4" a="1"/>
  <c r="AN1127" i="4" s="1"/>
  <c r="AJ1073" i="4" a="1"/>
  <c r="AJ1073" i="4" s="1"/>
  <c r="AN1073" i="4" a="1"/>
  <c r="AN1073" i="4" s="1"/>
  <c r="AJ774" i="4" a="1"/>
  <c r="AJ774" i="4" s="1"/>
  <c r="AN774" i="4" a="1"/>
  <c r="AN774" i="4" s="1"/>
  <c r="AJ895" i="4" a="1"/>
  <c r="AJ895" i="4" s="1"/>
  <c r="AN895" i="4" a="1"/>
  <c r="AN895" i="4" s="1"/>
  <c r="AJ847" i="4" a="1"/>
  <c r="AJ847" i="4" s="1"/>
  <c r="AN847" i="4" a="1"/>
  <c r="AN847" i="4" s="1"/>
  <c r="AJ34" i="4" a="1"/>
  <c r="AJ34" i="4" s="1"/>
  <c r="AN34" i="4" a="1"/>
  <c r="AN34" i="4" s="1"/>
  <c r="AJ1540" i="4" a="1"/>
  <c r="AJ1540" i="4" s="1"/>
  <c r="AN1540" i="4" a="1"/>
  <c r="AN1540" i="4" s="1"/>
  <c r="AJ716" i="4" a="1"/>
  <c r="AJ716" i="4" s="1"/>
  <c r="AN716" i="4" a="1"/>
  <c r="AN716" i="4" s="1"/>
  <c r="AJ1629" i="4" a="1"/>
  <c r="AJ1629" i="4" s="1"/>
  <c r="AN1629" i="4" a="1"/>
  <c r="AN1629" i="4" s="1"/>
  <c r="AJ1696" i="4" a="1"/>
  <c r="AJ1696" i="4" s="1"/>
  <c r="AN1696" i="4" a="1"/>
  <c r="AN1696" i="4" s="1"/>
  <c r="AJ97" i="4" a="1"/>
  <c r="AJ97" i="4" s="1"/>
  <c r="AN97" i="4" a="1"/>
  <c r="AN97" i="4" s="1"/>
  <c r="AJ380" i="4" a="1"/>
  <c r="AJ380" i="4" s="1"/>
  <c r="AN380" i="4" a="1"/>
  <c r="AN380" i="4" s="1"/>
  <c r="AJ2056" i="4" a="1"/>
  <c r="AJ2056" i="4" s="1"/>
  <c r="AN2056" i="4" a="1"/>
  <c r="AN2056" i="4" s="1"/>
  <c r="AJ64" i="4" a="1"/>
  <c r="AJ64" i="4" s="1"/>
  <c r="AN64" i="4" a="1"/>
  <c r="AN64" i="4" s="1"/>
  <c r="AJ792" i="4" a="1"/>
  <c r="AJ792" i="4" s="1"/>
  <c r="AN792" i="4" a="1"/>
  <c r="AN792" i="4" s="1"/>
  <c r="AJ2696" i="4" a="1"/>
  <c r="AJ2696" i="4" s="1"/>
  <c r="AN2696" i="4" a="1"/>
  <c r="AN2696" i="4" s="1"/>
  <c r="AJ1550" i="4" a="1"/>
  <c r="AJ1550" i="4" s="1"/>
  <c r="AN1550" i="4" a="1"/>
  <c r="AN1550" i="4" s="1"/>
  <c r="AJ1532" i="4" a="1"/>
  <c r="AJ1532" i="4" s="1"/>
  <c r="AN1532" i="4" a="1"/>
  <c r="AN1532" i="4" s="1"/>
  <c r="AN1949" i="4" a="1"/>
  <c r="AN1949" i="4" s="1"/>
  <c r="AJ1949" i="4" a="1"/>
  <c r="AJ1949" i="4" s="1"/>
  <c r="AJ1152" i="4" a="1"/>
  <c r="AJ1152" i="4" s="1"/>
  <c r="AN1152" i="4" a="1"/>
  <c r="AN1152" i="4" s="1"/>
  <c r="AJ322" i="4" a="1"/>
  <c r="AJ322" i="4" s="1"/>
  <c r="AN322" i="4" a="1"/>
  <c r="AN322" i="4" s="1"/>
  <c r="AJ32" i="4" a="1"/>
  <c r="AJ32" i="4" s="1"/>
  <c r="AN32" i="4" a="1"/>
  <c r="AN32" i="4" s="1"/>
  <c r="AJ817" i="4" a="1"/>
  <c r="AJ817" i="4" s="1"/>
  <c r="AN817" i="4" a="1"/>
  <c r="AN817" i="4" s="1"/>
  <c r="AN2396" i="4" a="1"/>
  <c r="AN2396" i="4" s="1"/>
  <c r="AJ2396" i="4" a="1"/>
  <c r="AJ2396" i="4" s="1"/>
  <c r="AJ1984" i="4" a="1"/>
  <c r="AJ1984" i="4" s="1"/>
  <c r="AN1984" i="4" a="1"/>
  <c r="AN1984" i="4" s="1"/>
  <c r="AJ233" i="4" a="1"/>
  <c r="AJ233" i="4" s="1"/>
  <c r="AN233" i="4" a="1"/>
  <c r="AN233" i="4" s="1"/>
  <c r="AJ2529" i="4" a="1"/>
  <c r="AJ2529" i="4" s="1"/>
  <c r="AN2529" i="4" a="1"/>
  <c r="AN2529" i="4" s="1"/>
  <c r="AJ2560" i="4" a="1"/>
  <c r="AJ2560" i="4" s="1"/>
  <c r="AN2560" i="4" a="1"/>
  <c r="AN2560" i="4" s="1"/>
  <c r="AJ2710" i="4" a="1"/>
  <c r="AJ2710" i="4" s="1"/>
  <c r="AN2710" i="4" a="1"/>
  <c r="AN2710" i="4" s="1"/>
  <c r="AJ71" i="4" a="1"/>
  <c r="AJ71" i="4" s="1"/>
  <c r="AN71" i="4" a="1"/>
  <c r="AN71" i="4" s="1"/>
  <c r="AJ2197" i="4" a="1"/>
  <c r="AJ2197" i="4" s="1"/>
  <c r="AN2197" i="4" a="1"/>
  <c r="AN2197" i="4" s="1"/>
  <c r="AJ1747" i="4" a="1"/>
  <c r="AJ1747" i="4" s="1"/>
  <c r="AN1747" i="4" a="1"/>
  <c r="AN1747" i="4" s="1"/>
  <c r="AJ410" i="4" a="1"/>
  <c r="AJ410" i="4" s="1"/>
  <c r="AN410" i="4" a="1"/>
  <c r="AN410" i="4" s="1"/>
  <c r="AJ242" i="4" a="1"/>
  <c r="AJ242" i="4" s="1"/>
  <c r="AN242" i="4" a="1"/>
  <c r="AN242" i="4" s="1"/>
  <c r="AJ2298" i="4" a="1"/>
  <c r="AJ2298" i="4" s="1"/>
  <c r="AN2298" i="4" a="1"/>
  <c r="AN2298" i="4" s="1"/>
  <c r="AJ814" i="4" a="1"/>
  <c r="AJ814" i="4" s="1"/>
  <c r="AN814" i="4" a="1"/>
  <c r="AN814" i="4" s="1"/>
  <c r="AJ1894" i="4" a="1"/>
  <c r="AJ1894" i="4" s="1"/>
  <c r="AN1894" i="4" a="1"/>
  <c r="AN1894" i="4" s="1"/>
  <c r="AJ411" i="4" a="1"/>
  <c r="AJ411" i="4" s="1"/>
  <c r="AN411" i="4" a="1"/>
  <c r="AN411" i="4" s="1"/>
  <c r="AJ2727" i="4" a="1"/>
  <c r="AJ2727" i="4" s="1"/>
  <c r="AN2727" i="4" a="1"/>
  <c r="AN2727" i="4" s="1"/>
  <c r="AJ1045" i="4" a="1"/>
  <c r="AJ1045" i="4" s="1"/>
  <c r="AN1045" i="4" a="1"/>
  <c r="AN1045" i="4" s="1"/>
  <c r="AN1787" i="4" a="1"/>
  <c r="AN1787" i="4" s="1"/>
  <c r="AJ1787" i="4" a="1"/>
  <c r="AJ1787" i="4" s="1"/>
  <c r="AN1543" i="4" a="1"/>
  <c r="AN1543" i="4" s="1"/>
  <c r="AJ1543" i="4" a="1"/>
  <c r="AJ1543" i="4" s="1"/>
  <c r="AJ2771" i="4" a="1"/>
  <c r="AJ2771" i="4" s="1"/>
  <c r="AN2771" i="4" a="1"/>
  <c r="AN2771" i="4" s="1"/>
  <c r="AJ1489" i="4" a="1"/>
  <c r="AJ1489" i="4" s="1"/>
  <c r="AN1489" i="4" a="1"/>
  <c r="AN1489" i="4" s="1"/>
  <c r="AJ2583" i="4" a="1"/>
  <c r="AJ2583" i="4" s="1"/>
  <c r="AN2583" i="4" a="1"/>
  <c r="AN2583" i="4" s="1"/>
  <c r="AJ959" i="4" a="1"/>
  <c r="AJ959" i="4" s="1"/>
  <c r="AN959" i="4" a="1"/>
  <c r="AN959" i="4" s="1"/>
  <c r="AJ512" i="4" a="1"/>
  <c r="AJ512" i="4" s="1"/>
  <c r="AN512" i="4" a="1"/>
  <c r="AN512" i="4" s="1"/>
  <c r="AJ2315" i="4" a="1"/>
  <c r="AJ2315" i="4" s="1"/>
  <c r="AN2315" i="4" a="1"/>
  <c r="AN2315" i="4" s="1"/>
  <c r="AJ2071" i="4" a="1"/>
  <c r="AJ2071" i="4" s="1"/>
  <c r="AN2071" i="4" a="1"/>
  <c r="AN2071" i="4" s="1"/>
  <c r="AJ852" i="4" a="1"/>
  <c r="AJ852" i="4" s="1"/>
  <c r="AN852" i="4" a="1"/>
  <c r="AN852" i="4" s="1"/>
  <c r="AJ91" i="4" a="1"/>
  <c r="AJ91" i="4" s="1"/>
  <c r="AN91" i="4" a="1"/>
  <c r="AN91" i="4" s="1"/>
  <c r="AN2428" i="4" a="1"/>
  <c r="AN2428" i="4" s="1"/>
  <c r="AJ2428" i="4" a="1"/>
  <c r="AJ2428" i="4" s="1"/>
  <c r="AJ2129" i="4" a="1"/>
  <c r="AJ2129" i="4" s="1"/>
  <c r="AN2129" i="4" a="1"/>
  <c r="AN2129" i="4" s="1"/>
  <c r="AJ1017" i="4" a="1"/>
  <c r="AJ1017" i="4" s="1"/>
  <c r="AN1017" i="4" a="1"/>
  <c r="AN1017" i="4" s="1"/>
  <c r="AJ353" i="4" a="1"/>
  <c r="AJ353" i="4" s="1"/>
  <c r="AN353" i="4" a="1"/>
  <c r="AN353" i="4" s="1"/>
  <c r="AJ1657" i="4" a="1"/>
  <c r="AJ1657" i="4" s="1"/>
  <c r="AN1657" i="4" a="1"/>
  <c r="AN1657" i="4" s="1"/>
  <c r="AJ1467" i="4" a="1"/>
  <c r="AJ1467" i="4" s="1"/>
  <c r="AN1467" i="4" a="1"/>
  <c r="AN1467" i="4" s="1"/>
  <c r="AJ350" i="4" a="1"/>
  <c r="AJ350" i="4" s="1"/>
  <c r="AN350" i="4" a="1"/>
  <c r="AN350" i="4" s="1"/>
  <c r="AJ1994" i="4" a="1"/>
  <c r="AJ1994" i="4" s="1"/>
  <c r="AN1994" i="4" a="1"/>
  <c r="AN1994" i="4" s="1"/>
  <c r="AJ258" i="4" a="1"/>
  <c r="AJ258" i="4" s="1"/>
  <c r="AN258" i="4" a="1"/>
  <c r="AN258" i="4" s="1"/>
  <c r="AJ597" i="4" a="1"/>
  <c r="AJ597" i="4" s="1"/>
  <c r="AN597" i="4" a="1"/>
  <c r="AN597" i="4" s="1"/>
  <c r="AJ76" i="4" a="1"/>
  <c r="AJ76" i="4" s="1"/>
  <c r="AN76" i="4" a="1"/>
  <c r="AN76" i="4" s="1"/>
  <c r="AN468" i="4" a="1"/>
  <c r="AN468" i="4" s="1"/>
  <c r="AJ468" i="4" a="1"/>
  <c r="AJ468" i="4" s="1"/>
  <c r="AJ1777" i="4" a="1"/>
  <c r="AJ1777" i="4" s="1"/>
  <c r="AN1777" i="4" a="1"/>
  <c r="AN1777" i="4" s="1"/>
  <c r="AJ2533" i="4" a="1"/>
  <c r="AJ2533" i="4" s="1"/>
  <c r="AN2533" i="4" a="1"/>
  <c r="AN2533" i="4" s="1"/>
  <c r="AJ1348" i="4" a="1"/>
  <c r="AJ1348" i="4" s="1"/>
  <c r="AN1348" i="4" a="1"/>
  <c r="AN1348" i="4" s="1"/>
  <c r="AJ284" i="4" a="1"/>
  <c r="AJ284" i="4" s="1"/>
  <c r="AN284" i="4" a="1"/>
  <c r="AN284" i="4" s="1"/>
  <c r="AJ262" i="4" a="1"/>
  <c r="AJ262" i="4" s="1"/>
  <c r="AN262" i="4" a="1"/>
  <c r="AN262" i="4" s="1"/>
  <c r="AJ1740" i="4" a="1"/>
  <c r="AJ1740" i="4" s="1"/>
  <c r="AN1740" i="4" a="1"/>
  <c r="AN1740" i="4" s="1"/>
  <c r="AJ793" i="4" a="1"/>
  <c r="AJ793" i="4" s="1"/>
  <c r="AN793" i="4" a="1"/>
  <c r="AN793" i="4" s="1"/>
  <c r="AJ775" i="4" a="1"/>
  <c r="AJ775" i="4" s="1"/>
  <c r="AN775" i="4" a="1"/>
  <c r="AN775" i="4" s="1"/>
  <c r="AJ77" i="4" a="1"/>
  <c r="AJ77" i="4" s="1"/>
  <c r="AN77" i="4" a="1"/>
  <c r="AN77" i="4" s="1"/>
  <c r="AN2527" i="4" a="1"/>
  <c r="AN2527" i="4" s="1"/>
  <c r="AJ2527" i="4" a="1"/>
  <c r="AJ2527" i="4" s="1"/>
  <c r="AJ208" i="4" a="1"/>
  <c r="AJ208" i="4" s="1"/>
  <c r="AN208" i="4" a="1"/>
  <c r="AN208" i="4" s="1"/>
  <c r="AJ985" i="4" a="1"/>
  <c r="AJ985" i="4" s="1"/>
  <c r="AN985" i="4" a="1"/>
  <c r="AN985" i="4" s="1"/>
  <c r="AJ1023" i="4" a="1"/>
  <c r="AJ1023" i="4" s="1"/>
  <c r="AN1023" i="4" a="1"/>
  <c r="AN1023" i="4" s="1"/>
  <c r="AJ1667" i="4" a="1"/>
  <c r="AJ1667" i="4" s="1"/>
  <c r="AN1667" i="4" a="1"/>
  <c r="AN1667" i="4" s="1"/>
  <c r="AN285" i="4" a="1"/>
  <c r="AN285" i="4" s="1"/>
  <c r="AJ285" i="4" a="1"/>
  <c r="AJ285" i="4" s="1"/>
  <c r="AN2268" i="4" a="1"/>
  <c r="AN2268" i="4" s="1"/>
  <c r="AJ2268" i="4" a="1"/>
  <c r="AJ2268" i="4" s="1"/>
  <c r="AJ1090" i="4" a="1"/>
  <c r="AJ1090" i="4" s="1"/>
  <c r="AN1090" i="4" a="1"/>
  <c r="AN1090" i="4" s="1"/>
  <c r="AN2425" i="4" a="1"/>
  <c r="AN2425" i="4" s="1"/>
  <c r="AJ2425" i="4" a="1"/>
  <c r="AJ2425" i="4" s="1"/>
  <c r="AN1052" i="4" a="1"/>
  <c r="AN1052" i="4" s="1"/>
  <c r="AJ1052" i="4" a="1"/>
  <c r="AJ1052" i="4" s="1"/>
  <c r="AN2507" i="4" a="1"/>
  <c r="AN2507" i="4" s="1"/>
  <c r="AJ2507" i="4" a="1"/>
  <c r="AJ2507" i="4" s="1"/>
  <c r="AJ83" i="4" a="1"/>
  <c r="AJ83" i="4" s="1"/>
  <c r="AN83" i="4" a="1"/>
  <c r="AN83" i="4" s="1"/>
  <c r="AN1526" i="4" a="1"/>
  <c r="AN1526" i="4" s="1"/>
  <c r="AJ1526" i="4" a="1"/>
  <c r="AJ1526" i="4" s="1"/>
  <c r="AJ2431" i="4" a="1"/>
  <c r="AJ2431" i="4" s="1"/>
  <c r="AN2431" i="4" a="1"/>
  <c r="AN2431" i="4" s="1"/>
  <c r="AJ1037" i="4" a="1"/>
  <c r="AJ1037" i="4" s="1"/>
  <c r="AN1037" i="4" a="1"/>
  <c r="AN1037" i="4" s="1"/>
  <c r="AJ746" i="4" a="1"/>
  <c r="AJ746" i="4" s="1"/>
  <c r="AN746" i="4" a="1"/>
  <c r="AN746" i="4" s="1"/>
  <c r="AJ1875" i="4" a="1"/>
  <c r="AJ1875" i="4" s="1"/>
  <c r="AN1875" i="4" a="1"/>
  <c r="AN1875" i="4" s="1"/>
  <c r="AJ63" i="4" a="1"/>
  <c r="AJ63" i="4" s="1"/>
  <c r="AN63" i="4" a="1"/>
  <c r="AN63" i="4" s="1"/>
  <c r="AJ98" i="4" a="1"/>
  <c r="AJ98" i="4" s="1"/>
  <c r="AN98" i="4" a="1"/>
  <c r="AN98" i="4" s="1"/>
  <c r="AJ1861" i="4" a="1"/>
  <c r="AJ1861" i="4" s="1"/>
  <c r="AN1861" i="4" a="1"/>
  <c r="AN1861" i="4" s="1"/>
  <c r="AJ1151" i="4" a="1"/>
  <c r="AJ1151" i="4" s="1"/>
  <c r="AN1151" i="4" a="1"/>
  <c r="AN1151" i="4" s="1"/>
  <c r="AJ1582" i="4" a="1"/>
  <c r="AJ1582" i="4" s="1"/>
  <c r="AN1582" i="4" a="1"/>
  <c r="AN1582" i="4" s="1"/>
  <c r="AJ1804" i="4" a="1"/>
  <c r="AJ1804" i="4" s="1"/>
  <c r="AN1804" i="4" a="1"/>
  <c r="AN1804" i="4" s="1"/>
  <c r="AJ912" i="4" a="1"/>
  <c r="AJ912" i="4" s="1"/>
  <c r="AN912" i="4" a="1"/>
  <c r="AN912" i="4" s="1"/>
  <c r="AJ2188" i="4" a="1"/>
  <c r="AJ2188" i="4" s="1"/>
  <c r="AN2188" i="4" a="1"/>
  <c r="AN2188" i="4" s="1"/>
  <c r="AJ1124" i="4" a="1"/>
  <c r="AJ1124" i="4" s="1"/>
  <c r="AN1124" i="4" a="1"/>
  <c r="AN1124" i="4" s="1"/>
  <c r="AJ1085" i="4" a="1"/>
  <c r="AJ1085" i="4" s="1"/>
  <c r="AN1085" i="4" a="1"/>
  <c r="AN1085" i="4" s="1"/>
  <c r="AN551" i="4" a="1"/>
  <c r="AN551" i="4" s="1"/>
  <c r="AJ551" i="4" a="1"/>
  <c r="AJ551" i="4" s="1"/>
  <c r="AJ2073" i="4" a="1"/>
  <c r="AJ2073" i="4" s="1"/>
  <c r="AN2073" i="4" a="1"/>
  <c r="AN2073" i="4" s="1"/>
  <c r="AJ541" i="4" a="1"/>
  <c r="AJ541" i="4" s="1"/>
  <c r="AN541" i="4" a="1"/>
  <c r="AN541" i="4" s="1"/>
  <c r="AJ58" i="4" a="1"/>
  <c r="AJ58" i="4" s="1"/>
  <c r="AN58" i="4" a="1"/>
  <c r="AN58" i="4" s="1"/>
  <c r="AJ2118" i="4" a="1"/>
  <c r="AJ2118" i="4" s="1"/>
  <c r="AN2118" i="4" a="1"/>
  <c r="AN2118" i="4" s="1"/>
  <c r="AJ1604" i="4" a="1"/>
  <c r="AJ1604" i="4" s="1"/>
  <c r="AN1604" i="4" a="1"/>
  <c r="AN1604" i="4" s="1"/>
  <c r="AJ1960" i="4" a="1"/>
  <c r="AJ1960" i="4" s="1"/>
  <c r="AN1960" i="4" a="1"/>
  <c r="AN1960" i="4" s="1"/>
  <c r="AJ509" i="4" a="1"/>
  <c r="AJ509" i="4" s="1"/>
  <c r="AN509" i="4" a="1"/>
  <c r="AN509" i="4" s="1"/>
  <c r="AJ209" i="4" a="1"/>
  <c r="AJ209" i="4" s="1"/>
  <c r="AN209" i="4" a="1"/>
  <c r="AN209" i="4" s="1"/>
  <c r="AJ1745" i="4" a="1"/>
  <c r="AJ1745" i="4" s="1"/>
  <c r="AN1745" i="4" a="1"/>
  <c r="AN1745" i="4" s="1"/>
  <c r="AJ2454" i="4" a="1"/>
  <c r="AJ2454" i="4" s="1"/>
  <c r="AN2454" i="4" a="1"/>
  <c r="AN2454" i="4" s="1"/>
  <c r="AJ763" i="4" a="1"/>
  <c r="AJ763" i="4" s="1"/>
  <c r="AN763" i="4" a="1"/>
  <c r="AN763" i="4" s="1"/>
  <c r="AJ2244" i="4" a="1"/>
  <c r="AJ2244" i="4" s="1"/>
  <c r="AN2244" i="4" a="1"/>
  <c r="AN2244" i="4" s="1"/>
  <c r="AJ1947" i="4" a="1"/>
  <c r="AJ1947" i="4" s="1"/>
  <c r="AN1947" i="4" a="1"/>
  <c r="AN1947" i="4" s="1"/>
  <c r="AN1527" i="4" a="1"/>
  <c r="AN1527" i="4" s="1"/>
  <c r="AJ1527" i="4" a="1"/>
  <c r="AJ1527" i="4" s="1"/>
  <c r="AJ1529" i="4" a="1"/>
  <c r="AJ1529" i="4" s="1"/>
  <c r="AN1529" i="4" a="1"/>
  <c r="AN1529" i="4" s="1"/>
  <c r="AJ2845" i="4" a="1"/>
  <c r="AJ2845" i="4" s="1"/>
  <c r="AN2845" i="4" a="1"/>
  <c r="AN2845" i="4" s="1"/>
  <c r="AJ1510" i="4" a="1"/>
  <c r="AJ1510" i="4" s="1"/>
  <c r="AN1510" i="4" a="1"/>
  <c r="AN1510" i="4" s="1"/>
  <c r="AJ1958" i="4" a="1"/>
  <c r="AJ1958" i="4" s="1"/>
  <c r="AN1958" i="4" a="1"/>
  <c r="AN1958" i="4" s="1"/>
  <c r="AJ2723" i="4" a="1"/>
  <c r="AJ2723" i="4" s="1"/>
  <c r="AN2723" i="4" a="1"/>
  <c r="AN2723" i="4" s="1"/>
  <c r="AN942" i="4" a="1"/>
  <c r="AN942" i="4" s="1"/>
  <c r="AJ942" i="4" a="1"/>
  <c r="AJ942" i="4" s="1"/>
  <c r="AJ191" i="4" a="1"/>
  <c r="AJ191" i="4" s="1"/>
  <c r="AN191" i="4" a="1"/>
  <c r="AN191" i="4" s="1"/>
  <c r="AJ421" i="4" a="1"/>
  <c r="AJ421" i="4" s="1"/>
  <c r="AN421" i="4" a="1"/>
  <c r="AN421" i="4" s="1"/>
  <c r="AJ1753" i="4" a="1"/>
  <c r="AJ1753" i="4" s="1"/>
  <c r="AN1753" i="4" a="1"/>
  <c r="AN1753" i="4" s="1"/>
  <c r="AJ1857" i="4" a="1"/>
  <c r="AJ1857" i="4" s="1"/>
  <c r="AN1857" i="4" a="1"/>
  <c r="AN1857" i="4" s="1"/>
  <c r="AJ226" i="4" a="1"/>
  <c r="AJ226" i="4" s="1"/>
  <c r="AN226" i="4" a="1"/>
  <c r="AN226" i="4" s="1"/>
  <c r="AN736" i="4" a="1"/>
  <c r="AN736" i="4" s="1"/>
  <c r="AJ736" i="4" a="1"/>
  <c r="AJ736" i="4" s="1"/>
  <c r="AJ1746" i="4" a="1"/>
  <c r="AJ1746" i="4" s="1"/>
  <c r="AN1746" i="4" a="1"/>
  <c r="AN1746" i="4" s="1"/>
  <c r="AJ1744" i="4" a="1"/>
  <c r="AJ1744" i="4" s="1"/>
  <c r="AN1744" i="4" a="1"/>
  <c r="AN1744" i="4" s="1"/>
  <c r="AN1040" i="4" a="1"/>
  <c r="AN1040" i="4" s="1"/>
  <c r="AJ1040" i="4" a="1"/>
  <c r="AJ1040" i="4" s="1"/>
  <c r="AJ1276" i="4" a="1"/>
  <c r="AJ1276" i="4" s="1"/>
  <c r="AN1276" i="4" a="1"/>
  <c r="AN1276" i="4" s="1"/>
  <c r="AJ1651" i="4" a="1"/>
  <c r="AJ1651" i="4" s="1"/>
  <c r="AN1651" i="4" a="1"/>
  <c r="AN1651" i="4" s="1"/>
  <c r="AJ78" i="4" a="1"/>
  <c r="AJ78" i="4" s="1"/>
  <c r="AN78" i="4" a="1"/>
  <c r="AN78" i="4" s="1"/>
  <c r="AN1992" i="4" a="1"/>
  <c r="AN1992" i="4" s="1"/>
  <c r="AJ1992" i="4" a="1"/>
  <c r="AJ1992" i="4" s="1"/>
  <c r="AJ1000" i="4" a="1"/>
  <c r="AJ1000" i="4" s="1"/>
  <c r="AN1000" i="4" a="1"/>
  <c r="AN1000" i="4" s="1"/>
  <c r="AJ387" i="4" a="1"/>
  <c r="AJ387" i="4" s="1"/>
  <c r="AN387" i="4" a="1"/>
  <c r="AN387" i="4" s="1"/>
  <c r="AN1370" i="4" a="1"/>
  <c r="AN1370" i="4" s="1"/>
  <c r="AJ1370" i="4" a="1"/>
  <c r="AJ1370" i="4" s="1"/>
  <c r="AJ210" i="4" a="1"/>
  <c r="AJ210" i="4" s="1"/>
  <c r="AN210" i="4" a="1"/>
  <c r="AN210" i="4" s="1"/>
  <c r="AN2647" i="4" a="1"/>
  <c r="AN2647" i="4" s="1"/>
  <c r="AJ2647" i="4" a="1"/>
  <c r="AJ2647" i="4" s="1"/>
  <c r="AJ1349" i="4" a="1"/>
  <c r="AJ1349" i="4" s="1"/>
  <c r="AN1349" i="4" a="1"/>
  <c r="AN1349" i="4" s="1"/>
  <c r="AJ1967" i="4" a="1"/>
  <c r="AJ1967" i="4" s="1"/>
  <c r="AN1967" i="4" a="1"/>
  <c r="AN1967" i="4" s="1"/>
  <c r="AJ2327" i="4" a="1"/>
  <c r="AJ2327" i="4" s="1"/>
  <c r="AN2327" i="4" a="1"/>
  <c r="AN2327" i="4" s="1"/>
  <c r="AJ1423" i="4" a="1"/>
  <c r="AJ1423" i="4" s="1"/>
  <c r="AN1423" i="4" a="1"/>
  <c r="AN1423" i="4" s="1"/>
  <c r="AJ430" i="4" a="1"/>
  <c r="AJ430" i="4" s="1"/>
  <c r="AN430" i="4" a="1"/>
  <c r="AN430" i="4" s="1"/>
  <c r="AJ614" i="4" a="1"/>
  <c r="AJ614" i="4" s="1"/>
  <c r="AN614" i="4" a="1"/>
  <c r="AN614" i="4" s="1"/>
  <c r="AJ214" i="4" a="1"/>
  <c r="AJ214" i="4" s="1"/>
  <c r="AN214" i="4" a="1"/>
  <c r="AN214" i="4" s="1"/>
  <c r="AJ1610" i="4" a="1"/>
  <c r="AJ1610" i="4" s="1"/>
  <c r="AN1610" i="4" a="1"/>
  <c r="AN1610" i="4" s="1"/>
  <c r="AJ423" i="4" a="1"/>
  <c r="AJ423" i="4" s="1"/>
  <c r="AN423" i="4" a="1"/>
  <c r="AN423" i="4" s="1"/>
  <c r="AJ1393" i="4" a="1"/>
  <c r="AJ1393" i="4" s="1"/>
  <c r="AN1393" i="4" a="1"/>
  <c r="AN1393" i="4" s="1"/>
  <c r="AN1795" i="4" a="1"/>
  <c r="AN1795" i="4" s="1"/>
  <c r="AJ1795" i="4" a="1"/>
  <c r="AJ1795" i="4" s="1"/>
  <c r="AJ425" i="4" a="1"/>
  <c r="AJ425" i="4" s="1"/>
  <c r="AN425" i="4" a="1"/>
  <c r="AN425" i="4" s="1"/>
  <c r="AJ2523" i="4" a="1"/>
  <c r="AJ2523" i="4" s="1"/>
  <c r="AN2523" i="4" a="1"/>
  <c r="AN2523" i="4" s="1"/>
  <c r="AN194" i="4" a="1"/>
  <c r="AN194" i="4" s="1"/>
  <c r="AJ194" i="4" a="1"/>
  <c r="AJ194" i="4" s="1"/>
  <c r="AN1070" i="4" a="1"/>
  <c r="AN1070" i="4" s="1"/>
  <c r="AJ1070" i="4" a="1"/>
  <c r="AJ1070" i="4" s="1"/>
  <c r="AN1251" i="4" a="1"/>
  <c r="AN1251" i="4" s="1"/>
  <c r="AJ1251" i="4" a="1"/>
  <c r="AJ1251" i="4" s="1"/>
  <c r="AJ2012" i="4" a="1"/>
  <c r="AJ2012" i="4" s="1"/>
  <c r="AN2012" i="4" a="1"/>
  <c r="AN2012" i="4" s="1"/>
  <c r="AJ1668" i="4" a="1"/>
  <c r="AJ1668" i="4" s="1"/>
  <c r="AN1668" i="4" a="1"/>
  <c r="AN1668" i="4" s="1"/>
  <c r="AN590" i="4" a="1"/>
  <c r="AN590" i="4" s="1"/>
  <c r="AJ590" i="4" a="1"/>
  <c r="AJ590" i="4" s="1"/>
  <c r="AJ2156" i="4" a="1"/>
  <c r="AJ2156" i="4" s="1"/>
  <c r="AN2156" i="4" a="1"/>
  <c r="AN2156" i="4" s="1"/>
  <c r="AJ181" i="4" a="1"/>
  <c r="AJ181" i="4" s="1"/>
  <c r="AN181" i="4" a="1"/>
  <c r="AN181" i="4" s="1"/>
  <c r="AJ1049" i="4" a="1"/>
  <c r="AJ1049" i="4" s="1"/>
  <c r="AN1049" i="4" a="1"/>
  <c r="AN1049" i="4" s="1"/>
  <c r="AJ1952" i="4" a="1"/>
  <c r="AJ1952" i="4" s="1"/>
  <c r="AN1952" i="4" a="1"/>
  <c r="AN1952" i="4" s="1"/>
  <c r="AN1855" i="4" a="1"/>
  <c r="AN1855" i="4" s="1"/>
  <c r="AJ1855" i="4" a="1"/>
  <c r="AJ1855" i="4" s="1"/>
  <c r="AJ832" i="4" a="1"/>
  <c r="AJ832" i="4" s="1"/>
  <c r="AN832" i="4" a="1"/>
  <c r="AN832" i="4" s="1"/>
  <c r="AJ2416" i="4" a="1"/>
  <c r="AJ2416" i="4" s="1"/>
  <c r="AN2416" i="4" a="1"/>
  <c r="AN2416" i="4" s="1"/>
  <c r="AJ482" i="4" a="1"/>
  <c r="AJ482" i="4" s="1"/>
  <c r="AN482" i="4" a="1"/>
  <c r="AN482" i="4" s="1"/>
  <c r="AJ1627" i="4" a="1"/>
  <c r="AJ1627" i="4" s="1"/>
  <c r="AN1627" i="4" a="1"/>
  <c r="AN1627" i="4" s="1"/>
  <c r="AN372" i="4" a="1"/>
  <c r="AN372" i="4" s="1"/>
  <c r="AJ372" i="4" a="1"/>
  <c r="AJ372" i="4" s="1"/>
  <c r="AN1535" i="4" a="1"/>
  <c r="AN1535" i="4" s="1"/>
  <c r="AJ1535" i="4" a="1"/>
  <c r="AJ1535" i="4" s="1"/>
  <c r="AJ44" i="4" a="1"/>
  <c r="AJ44" i="4" s="1"/>
  <c r="AN44" i="4" a="1"/>
  <c r="AN44" i="4" s="1"/>
  <c r="AJ296" i="4" a="1"/>
  <c r="AJ296" i="4" s="1"/>
  <c r="AN296" i="4" a="1"/>
  <c r="AN296" i="4" s="1"/>
  <c r="AJ1456" i="4" a="1"/>
  <c r="AJ1456" i="4" s="1"/>
  <c r="AN1456" i="4" a="1"/>
  <c r="AN1456" i="4" s="1"/>
  <c r="AJ1625" i="4" a="1"/>
  <c r="AJ1625" i="4" s="1"/>
  <c r="AN1625" i="4" a="1"/>
  <c r="AN1625" i="4" s="1"/>
  <c r="AN1296" i="4" a="1"/>
  <c r="AN1296" i="4" s="1"/>
  <c r="AJ1296" i="4" a="1"/>
  <c r="AJ1296" i="4" s="1"/>
  <c r="AJ2419" i="4" a="1"/>
  <c r="AJ2419" i="4" s="1"/>
  <c r="AN2419" i="4" a="1"/>
  <c r="AN2419" i="4" s="1"/>
  <c r="AJ1835" i="4" a="1"/>
  <c r="AJ1835" i="4" s="1"/>
  <c r="AN1835" i="4" a="1"/>
  <c r="AN1835" i="4" s="1"/>
  <c r="AJ1354" i="4" a="1"/>
  <c r="AJ1354" i="4" s="1"/>
  <c r="AN1354" i="4" a="1"/>
  <c r="AN1354" i="4" s="1"/>
  <c r="AJ1738" i="4" a="1"/>
  <c r="AJ1738" i="4" s="1"/>
  <c r="AN1738" i="4" a="1"/>
  <c r="AN1738" i="4" s="1"/>
  <c r="AJ399" i="4" a="1"/>
  <c r="AJ399" i="4" s="1"/>
  <c r="AN399" i="4" a="1"/>
  <c r="AN399" i="4" s="1"/>
  <c r="AJ889" i="4" a="1"/>
  <c r="AJ889" i="4" s="1"/>
  <c r="AN889" i="4" a="1"/>
  <c r="AN889" i="4" s="1"/>
  <c r="AJ2725" i="4" a="1"/>
  <c r="AJ2725" i="4" s="1"/>
  <c r="AN2725" i="4" a="1"/>
  <c r="AN2725" i="4" s="1"/>
  <c r="AJ531" i="4" a="1"/>
  <c r="AJ531" i="4" s="1"/>
  <c r="AN531" i="4" a="1"/>
  <c r="AN531" i="4" s="1"/>
  <c r="AJ1003" i="4" a="1"/>
  <c r="AJ1003" i="4" s="1"/>
  <c r="AN1003" i="4" a="1"/>
  <c r="AN1003" i="4" s="1"/>
  <c r="AJ1153" i="4" a="1"/>
  <c r="AJ1153" i="4" s="1"/>
  <c r="AN1153" i="4" a="1"/>
  <c r="AN1153" i="4" s="1"/>
  <c r="AJ1665" i="4" a="1"/>
  <c r="AJ1665" i="4" s="1"/>
  <c r="AN1665" i="4" a="1"/>
  <c r="AN1665" i="4" s="1"/>
  <c r="AJ260" i="4" a="1"/>
  <c r="AJ260" i="4" s="1"/>
  <c r="AN260" i="4" a="1"/>
  <c r="AN260" i="4" s="1"/>
  <c r="AJ2502" i="4" a="1"/>
  <c r="AJ2502" i="4" s="1"/>
  <c r="AN2502" i="4" a="1"/>
  <c r="AN2502" i="4" s="1"/>
  <c r="AJ2146" i="4" a="1"/>
  <c r="AJ2146" i="4" s="1"/>
  <c r="AN2146" i="4" a="1"/>
  <c r="AN2146" i="4" s="1"/>
  <c r="AJ1859" i="4" a="1"/>
  <c r="AJ1859" i="4" s="1"/>
  <c r="AN1859" i="4" a="1"/>
  <c r="AN1859" i="4" s="1"/>
  <c r="AJ1077" i="4" a="1"/>
  <c r="AJ1077" i="4" s="1"/>
  <c r="AN1077" i="4" a="1"/>
  <c r="AN1077" i="4" s="1"/>
  <c r="AJ513" i="4" a="1"/>
  <c r="AJ513" i="4" s="1"/>
  <c r="AN513" i="4" a="1"/>
  <c r="AN513" i="4" s="1"/>
  <c r="AN2221" i="4" a="1"/>
  <c r="AN2221" i="4" s="1"/>
  <c r="AJ2221" i="4" a="1"/>
  <c r="AJ2221" i="4" s="1"/>
  <c r="AJ2686" i="4" a="1"/>
  <c r="AJ2686" i="4" s="1"/>
  <c r="AN2686" i="4" a="1"/>
  <c r="AN2686" i="4" s="1"/>
  <c r="AN786" i="4" a="1"/>
  <c r="AN786" i="4" s="1"/>
  <c r="AJ786" i="4" a="1"/>
  <c r="AJ786" i="4" s="1"/>
  <c r="AN994" i="4" a="1"/>
  <c r="AN994" i="4" s="1"/>
  <c r="AJ994" i="4" a="1"/>
  <c r="AJ994" i="4" s="1"/>
  <c r="AJ2547" i="4" a="1"/>
  <c r="AJ2547" i="4" s="1"/>
  <c r="AN2547" i="4" a="1"/>
  <c r="AN2547" i="4" s="1"/>
  <c r="AN2479" i="4" a="1"/>
  <c r="AN2479" i="4" s="1"/>
  <c r="AJ2479" i="4" a="1"/>
  <c r="AJ2479" i="4" s="1"/>
  <c r="AJ935" i="4" a="1"/>
  <c r="AJ935" i="4" s="1"/>
  <c r="AN935" i="4" a="1"/>
  <c r="AN935" i="4" s="1"/>
  <c r="AN1024" i="4" a="1"/>
  <c r="AN1024" i="4" s="1"/>
  <c r="AJ1024" i="4" a="1"/>
  <c r="AJ1024" i="4" s="1"/>
  <c r="AJ1347" i="4" a="1"/>
  <c r="AJ1347" i="4" s="1"/>
  <c r="AN1347" i="4" a="1"/>
  <c r="AN1347" i="4" s="1"/>
  <c r="AJ1909" i="4" a="1"/>
  <c r="AJ1909" i="4" s="1"/>
  <c r="AN1909" i="4" a="1"/>
  <c r="AN1909" i="4" s="1"/>
  <c r="AJ1273" i="4" a="1"/>
  <c r="AJ1273" i="4" s="1"/>
  <c r="AN1273" i="4" a="1"/>
  <c r="AN1273" i="4" s="1"/>
  <c r="AJ1706" i="4" a="1"/>
  <c r="AJ1706" i="4" s="1"/>
  <c r="AN1706" i="4" a="1"/>
  <c r="AN1706" i="4" s="1"/>
  <c r="AJ140" i="4" a="1"/>
  <c r="AJ140" i="4" s="1"/>
  <c r="AN140" i="4" a="1"/>
  <c r="AN140" i="4" s="1"/>
  <c r="AJ2603" i="4" a="1"/>
  <c r="AJ2603" i="4" s="1"/>
  <c r="AN2603" i="4" a="1"/>
  <c r="AN2603" i="4" s="1"/>
  <c r="AJ2787" i="4" a="1"/>
  <c r="AJ2787" i="4" s="1"/>
  <c r="AN2787" i="4" a="1"/>
  <c r="AN2787" i="4" s="1"/>
  <c r="AJ705" i="4" a="1"/>
  <c r="AJ705" i="4" s="1"/>
  <c r="AN705" i="4" a="1"/>
  <c r="AN705" i="4" s="1"/>
  <c r="AJ2149" i="4" a="1"/>
  <c r="AJ2149" i="4" s="1"/>
  <c r="AN2149" i="4" a="1"/>
  <c r="AN2149" i="4" s="1"/>
  <c r="AJ1358" i="4" a="1"/>
  <c r="AJ1358" i="4" s="1"/>
  <c r="AN1358" i="4" a="1"/>
  <c r="AN1358" i="4" s="1"/>
  <c r="AN1742" i="4" a="1"/>
  <c r="AN1742" i="4" s="1"/>
  <c r="AJ1742" i="4" a="1"/>
  <c r="AJ1742" i="4" s="1"/>
  <c r="AJ637" i="4" a="1"/>
  <c r="AJ637" i="4" s="1"/>
  <c r="AN637" i="4" a="1"/>
  <c r="AN637" i="4" s="1"/>
  <c r="AJ1214" i="4" a="1"/>
  <c r="AJ1214" i="4" s="1"/>
  <c r="AN1214" i="4" a="1"/>
  <c r="AN1214" i="4" s="1"/>
  <c r="AJ508" i="4" a="1"/>
  <c r="AJ508" i="4" s="1"/>
  <c r="AN508" i="4" a="1"/>
  <c r="AN508" i="4" s="1"/>
  <c r="AJ1591" i="4" a="1"/>
  <c r="AJ1591" i="4" s="1"/>
  <c r="AN1591" i="4" a="1"/>
  <c r="AN1591" i="4" s="1"/>
  <c r="AJ308" i="4" a="1"/>
  <c r="AJ308" i="4" s="1"/>
  <c r="AN308" i="4" a="1"/>
  <c r="AN308" i="4" s="1"/>
  <c r="AJ2106" i="4" a="1"/>
  <c r="AJ2106" i="4" s="1"/>
  <c r="AN2106" i="4" a="1"/>
  <c r="AN2106" i="4" s="1"/>
  <c r="AJ275" i="4" a="1"/>
  <c r="AJ275" i="4" s="1"/>
  <c r="AN275" i="4" a="1"/>
  <c r="AN275" i="4" s="1"/>
  <c r="AJ544" i="4" a="1"/>
  <c r="AJ544" i="4" s="1"/>
  <c r="AN544" i="4" a="1"/>
  <c r="AN544" i="4" s="1"/>
  <c r="AJ364" i="4" a="1"/>
  <c r="AJ364" i="4" s="1"/>
  <c r="AN364" i="4" a="1"/>
  <c r="AN364" i="4" s="1"/>
  <c r="AJ497" i="4" a="1"/>
  <c r="AJ497" i="4" s="1"/>
  <c r="AN497" i="4" a="1"/>
  <c r="AN497" i="4" s="1"/>
  <c r="AJ2032" i="4" a="1"/>
  <c r="AJ2032" i="4" s="1"/>
  <c r="AN2032" i="4" a="1"/>
  <c r="AN2032" i="4" s="1"/>
  <c r="AN1368" i="4" a="1"/>
  <c r="AN1368" i="4" s="1"/>
  <c r="AJ1368" i="4" a="1"/>
  <c r="AJ1368" i="4" s="1"/>
  <c r="AJ2380" i="4" a="1"/>
  <c r="AJ2380" i="4" s="1"/>
  <c r="AN2380" i="4" a="1"/>
  <c r="AN2380" i="4" s="1"/>
  <c r="AJ440" i="4" a="1"/>
  <c r="AJ440" i="4" s="1"/>
  <c r="AN440" i="4" a="1"/>
  <c r="AN440" i="4" s="1"/>
  <c r="AJ1155" i="4" a="1"/>
  <c r="AJ1155" i="4" s="1"/>
  <c r="AN1155" i="4" a="1"/>
  <c r="AN1155" i="4" s="1"/>
  <c r="AJ290" i="4" a="1"/>
  <c r="AJ290" i="4" s="1"/>
  <c r="AN290" i="4" a="1"/>
  <c r="AN290" i="4" s="1"/>
  <c r="AJ37" i="4" a="1"/>
  <c r="AJ37" i="4" s="1"/>
  <c r="AN37" i="4" a="1"/>
  <c r="AN37" i="4" s="1"/>
  <c r="AJ1266" i="4" a="1"/>
  <c r="AJ1266" i="4" s="1"/>
  <c r="AN1266" i="4" a="1"/>
  <c r="AN1266" i="4" s="1"/>
  <c r="AJ192" i="4" a="1"/>
  <c r="AJ192" i="4" s="1"/>
  <c r="AN192" i="4" a="1"/>
  <c r="AN192" i="4" s="1"/>
  <c r="AJ1687" i="4" a="1"/>
  <c r="AJ1687" i="4" s="1"/>
  <c r="AN1687" i="4" a="1"/>
  <c r="AN1687" i="4" s="1"/>
  <c r="AN2007" i="4" a="1"/>
  <c r="AN2007" i="4" s="1"/>
  <c r="AJ2007" i="4" a="1"/>
  <c r="AJ2007" i="4" s="1"/>
  <c r="AJ1335" i="4" a="1"/>
  <c r="AJ1335" i="4" s="1"/>
  <c r="AN1335" i="4" a="1"/>
  <c r="AN1335" i="4" s="1"/>
  <c r="AJ939" i="4" a="1"/>
  <c r="AJ939" i="4" s="1"/>
  <c r="AN939" i="4" a="1"/>
  <c r="AN939" i="4" s="1"/>
  <c r="AN251" i="4" a="1"/>
  <c r="AN251" i="4" s="1"/>
  <c r="AJ251" i="4" a="1"/>
  <c r="AJ251" i="4" s="1"/>
  <c r="AJ820" i="4" a="1"/>
  <c r="AJ820" i="4" s="1"/>
  <c r="AN820" i="4" a="1"/>
  <c r="AN820" i="4" s="1"/>
  <c r="AJ2767" i="4" a="1"/>
  <c r="AJ2767" i="4" s="1"/>
  <c r="AN2767" i="4" a="1"/>
  <c r="AN2767" i="4" s="1"/>
  <c r="AJ166" i="4" a="1"/>
  <c r="AJ166" i="4" s="1"/>
  <c r="AN166" i="4" a="1"/>
  <c r="AN166" i="4" s="1"/>
  <c r="AN524" i="4" a="1"/>
  <c r="AN524" i="4" s="1"/>
  <c r="AJ524" i="4" a="1"/>
  <c r="AJ524" i="4" s="1"/>
  <c r="AJ2217" i="4" a="1"/>
  <c r="AJ2217" i="4" s="1"/>
  <c r="AN2217" i="4" a="1"/>
  <c r="AN2217" i="4" s="1"/>
  <c r="AJ2764" i="4" a="1"/>
  <c r="AJ2764" i="4" s="1"/>
  <c r="AN2764" i="4" a="1"/>
  <c r="AN2764" i="4" s="1"/>
  <c r="AN488" i="4" a="1"/>
  <c r="AN488" i="4" s="1"/>
  <c r="AJ488" i="4" a="1"/>
  <c r="AJ488" i="4" s="1"/>
  <c r="AJ1395" i="4" a="1"/>
  <c r="AJ1395" i="4" s="1"/>
  <c r="AN1395" i="4" a="1"/>
  <c r="AN1395" i="4" s="1"/>
  <c r="AJ1814" i="4" a="1"/>
  <c r="AJ1814" i="4" s="1"/>
  <c r="AN1814" i="4" a="1"/>
  <c r="AN1814" i="4" s="1"/>
  <c r="AJ1699" i="4" a="1"/>
  <c r="AJ1699" i="4" s="1"/>
  <c r="AN1699" i="4" a="1"/>
  <c r="AN1699" i="4" s="1"/>
  <c r="AJ186" i="4" a="1"/>
  <c r="AJ186" i="4" s="1"/>
  <c r="AN186" i="4" a="1"/>
  <c r="AN186" i="4" s="1"/>
  <c r="AJ2751" i="4" a="1"/>
  <c r="AJ2751" i="4" s="1"/>
  <c r="AN2751" i="4" a="1"/>
  <c r="AN2751" i="4" s="1"/>
  <c r="AJ2108" i="4" a="1"/>
  <c r="AJ2108" i="4" s="1"/>
  <c r="AN2108" i="4" a="1"/>
  <c r="AN2108" i="4" s="1"/>
  <c r="AN884" i="4" a="1"/>
  <c r="AN884" i="4" s="1"/>
  <c r="AJ884" i="4" a="1"/>
  <c r="AJ884" i="4" s="1"/>
  <c r="AN1477" i="4" a="1"/>
  <c r="AN1477" i="4" s="1"/>
  <c r="AJ1477" i="4" a="1"/>
  <c r="AJ1477" i="4" s="1"/>
  <c r="AJ1597" i="4" a="1"/>
  <c r="AJ1597" i="4" s="1"/>
  <c r="AN1597" i="4" a="1"/>
  <c r="AN1597" i="4" s="1"/>
  <c r="AJ1968" i="4" a="1"/>
  <c r="AJ1968" i="4" s="1"/>
  <c r="AN1968" i="4" a="1"/>
  <c r="AN1968" i="4" s="1"/>
  <c r="AJ2802" i="4" a="1"/>
  <c r="AJ2802" i="4" s="1"/>
  <c r="AN2802" i="4" a="1"/>
  <c r="AN2802" i="4" s="1"/>
  <c r="AJ259" i="4" a="1"/>
  <c r="AJ259" i="4" s="1"/>
  <c r="AN259" i="4" a="1"/>
  <c r="AN259" i="4" s="1"/>
  <c r="AJ2497" i="4" a="1"/>
  <c r="AJ2497" i="4" s="1"/>
  <c r="AN2497" i="4" a="1"/>
  <c r="AN2497" i="4" s="1"/>
  <c r="AJ1783" i="4" a="1"/>
  <c r="AJ1783" i="4" s="1"/>
  <c r="AN1783" i="4" a="1"/>
  <c r="AN1783" i="4" s="1"/>
  <c r="I12" i="8"/>
  <c r="J12" i="8"/>
  <c r="F19" i="8" l="1"/>
  <c r="F20" i="8"/>
  <c r="F21" i="8"/>
  <c r="F22" i="8"/>
  <c r="F23" i="8"/>
  <c r="F24" i="8"/>
  <c r="F25" i="8"/>
  <c r="F26" i="8"/>
  <c r="F27" i="8"/>
  <c r="F28" i="8"/>
  <c r="A2475" i="4"/>
  <c r="A202" i="4"/>
  <c r="A67" i="4"/>
  <c r="A139" i="4"/>
  <c r="A332" i="4"/>
  <c r="A665" i="4"/>
  <c r="A742" i="4"/>
  <c r="A908" i="4"/>
  <c r="A1108" i="4"/>
  <c r="A801" i="4"/>
  <c r="A802" i="4"/>
  <c r="A803" i="4"/>
  <c r="A804" i="4"/>
  <c r="A805" i="4"/>
  <c r="A806" i="4"/>
  <c r="A807" i="4"/>
  <c r="A808" i="4"/>
  <c r="AC645" i="4"/>
  <c r="AD645" i="4" s="1"/>
  <c r="AE645" i="4" s="1"/>
  <c r="AF645" i="4" s="1"/>
  <c r="K1426" i="2" l="1"/>
  <c r="J1426" i="2" s="1"/>
  <c r="I1426" i="2" s="1"/>
  <c r="H1426" i="2" s="1"/>
  <c r="K1427" i="2"/>
  <c r="J1427" i="2" s="1"/>
  <c r="I1427" i="2" s="1"/>
  <c r="H1427" i="2" s="1"/>
  <c r="K1428" i="2"/>
  <c r="J1428" i="2" s="1"/>
  <c r="I1428" i="2" s="1"/>
  <c r="H1428" i="2" s="1"/>
  <c r="K1429" i="2"/>
  <c r="J1429" i="2" s="1"/>
  <c r="I1429" i="2" s="1"/>
  <c r="H1429" i="2" s="1"/>
  <c r="K1430" i="2"/>
  <c r="J1430" i="2" s="1"/>
  <c r="I1430" i="2" s="1"/>
  <c r="H1430" i="2" s="1"/>
  <c r="K1431" i="2"/>
  <c r="J1431" i="2" s="1"/>
  <c r="I1431" i="2" s="1"/>
  <c r="H1431" i="2" s="1"/>
  <c r="K1432" i="2"/>
  <c r="J1432" i="2" s="1"/>
  <c r="I1432" i="2" s="1"/>
  <c r="H1432" i="2" s="1"/>
  <c r="K1433" i="2"/>
  <c r="J1433" i="2" s="1"/>
  <c r="I1433" i="2" s="1"/>
  <c r="H1433" i="2" s="1"/>
  <c r="K1434" i="2"/>
  <c r="J1434" i="2" s="1"/>
  <c r="I1434" i="2" s="1"/>
  <c r="H1434" i="2" s="1"/>
  <c r="K1435" i="2"/>
  <c r="J1435" i="2" s="1"/>
  <c r="I1435" i="2" s="1"/>
  <c r="H1435" i="2" s="1"/>
  <c r="K1436" i="2"/>
  <c r="J1436" i="2" s="1"/>
  <c r="I1436" i="2" s="1"/>
  <c r="H1436" i="2" s="1"/>
  <c r="K1437" i="2"/>
  <c r="J1437" i="2" s="1"/>
  <c r="I1437" i="2" s="1"/>
  <c r="H1437" i="2" s="1"/>
  <c r="K1438" i="2"/>
  <c r="J1438" i="2" s="1"/>
  <c r="I1438" i="2" s="1"/>
  <c r="H1438" i="2" s="1"/>
  <c r="K1439" i="2"/>
  <c r="J1439" i="2" s="1"/>
  <c r="I1439" i="2" s="1"/>
  <c r="H1439" i="2" s="1"/>
  <c r="K1440" i="2"/>
  <c r="J1440" i="2" s="1"/>
  <c r="I1440" i="2" s="1"/>
  <c r="H1440" i="2" s="1"/>
  <c r="K1441" i="2"/>
  <c r="J1441" i="2" s="1"/>
  <c r="I1441" i="2" s="1"/>
  <c r="H1441" i="2" s="1"/>
  <c r="K1442" i="2"/>
  <c r="J1442" i="2" s="1"/>
  <c r="I1442" i="2" s="1"/>
  <c r="H1442" i="2" s="1"/>
  <c r="K1443" i="2"/>
  <c r="J1443" i="2" s="1"/>
  <c r="I1443" i="2" s="1"/>
  <c r="H1443" i="2" s="1"/>
  <c r="K1444" i="2"/>
  <c r="J1444" i="2" s="1"/>
  <c r="I1444" i="2" s="1"/>
  <c r="H1444" i="2" s="1"/>
  <c r="K1445" i="2"/>
  <c r="J1445" i="2" s="1"/>
  <c r="I1445" i="2" s="1"/>
  <c r="H1445" i="2" s="1"/>
  <c r="K1446" i="2"/>
  <c r="J1446" i="2" s="1"/>
  <c r="I1446" i="2" s="1"/>
  <c r="H1446" i="2" s="1"/>
  <c r="K1447" i="2"/>
  <c r="J1447" i="2" s="1"/>
  <c r="I1447" i="2" s="1"/>
  <c r="H1447" i="2" s="1"/>
  <c r="K1448" i="2"/>
  <c r="J1448" i="2" s="1"/>
  <c r="I1448" i="2" s="1"/>
  <c r="H1448" i="2" s="1"/>
  <c r="K1449" i="2"/>
  <c r="J1449" i="2" s="1"/>
  <c r="I1449" i="2" s="1"/>
  <c r="H1449" i="2" s="1"/>
  <c r="K1450" i="2"/>
  <c r="J1450" i="2" s="1"/>
  <c r="I1450" i="2" s="1"/>
  <c r="H1450" i="2" s="1"/>
  <c r="K1451" i="2"/>
  <c r="J1451" i="2" s="1"/>
  <c r="I1451" i="2" s="1"/>
  <c r="H1451" i="2" s="1"/>
  <c r="K1452" i="2"/>
  <c r="J1452" i="2" s="1"/>
  <c r="I1452" i="2" s="1"/>
  <c r="H1452" i="2" s="1"/>
  <c r="K1453" i="2"/>
  <c r="J1453" i="2" s="1"/>
  <c r="I1453" i="2" s="1"/>
  <c r="H1453" i="2" s="1"/>
  <c r="K1454" i="2"/>
  <c r="J1454" i="2" s="1"/>
  <c r="I1454" i="2" s="1"/>
  <c r="H1454" i="2" s="1"/>
  <c r="K1455" i="2"/>
  <c r="J1455" i="2" s="1"/>
  <c r="I1455" i="2" s="1"/>
  <c r="H1455" i="2" s="1"/>
  <c r="K1456" i="2"/>
  <c r="J1456" i="2" s="1"/>
  <c r="I1456" i="2" s="1"/>
  <c r="H1456" i="2" s="1"/>
  <c r="K1457" i="2"/>
  <c r="J1457" i="2" s="1"/>
  <c r="I1457" i="2" s="1"/>
  <c r="H1457" i="2" s="1"/>
  <c r="K1458" i="2"/>
  <c r="J1458" i="2" s="1"/>
  <c r="I1458" i="2" s="1"/>
  <c r="H1458" i="2" s="1"/>
  <c r="A727" i="4"/>
  <c r="A442" i="4"/>
  <c r="A1971" i="4"/>
  <c r="A2846" i="4"/>
  <c r="A2039" i="4"/>
  <c r="A649" i="4"/>
  <c r="A643" i="4"/>
  <c r="A149" i="4"/>
  <c r="A159" i="4"/>
  <c r="A160" i="4"/>
  <c r="A161" i="4"/>
  <c r="A152" i="4"/>
  <c r="A153" i="4"/>
  <c r="A154" i="4"/>
  <c r="A157" i="4"/>
  <c r="A155" i="4"/>
  <c r="A156" i="4"/>
  <c r="A1061" i="4"/>
  <c r="A1051" i="4"/>
  <c r="A1052" i="4"/>
  <c r="A1053" i="4"/>
  <c r="A1054" i="4"/>
  <c r="A1105" i="4"/>
  <c r="A247" i="4"/>
  <c r="A248" i="4"/>
  <c r="A150" i="4"/>
  <c r="A274" i="4"/>
  <c r="A275" i="4"/>
  <c r="A276" i="4"/>
  <c r="A263" i="4"/>
  <c r="A264" i="4"/>
  <c r="A265" i="4"/>
  <c r="A266" i="4"/>
  <c r="A329" i="4"/>
  <c r="A861" i="4"/>
  <c r="A852" i="4"/>
  <c r="A853" i="4"/>
  <c r="A854" i="4"/>
  <c r="A905" i="4"/>
  <c r="A656" i="4"/>
  <c r="A400" i="4"/>
  <c r="A729" i="4"/>
  <c r="A636" i="4"/>
  <c r="A637" i="4"/>
  <c r="A1144" i="4"/>
  <c r="A1145" i="4"/>
  <c r="A2763" i="4"/>
  <c r="A33" i="4"/>
  <c r="A29" i="4"/>
  <c r="A30" i="4"/>
  <c r="A31" i="4"/>
  <c r="A54" i="4"/>
  <c r="A1661" i="4"/>
  <c r="A1678" i="4"/>
  <c r="A1689" i="4"/>
  <c r="A1693" i="4"/>
  <c r="A1690" i="4"/>
  <c r="A1694" i="4"/>
  <c r="A1691" i="4"/>
  <c r="A1695" i="4"/>
  <c r="A1674" i="4"/>
  <c r="A1679" i="4"/>
  <c r="A1675" i="4"/>
  <c r="A1680" i="4"/>
  <c r="A1306" i="4"/>
  <c r="A1401" i="4"/>
  <c r="A1825" i="4"/>
  <c r="A2808" i="4"/>
  <c r="A1402" i="4"/>
  <c r="A1682" i="4"/>
  <c r="A1681" i="4"/>
  <c r="A2474" i="4"/>
  <c r="A655" i="4"/>
  <c r="A654" i="4"/>
  <c r="A653" i="4"/>
  <c r="A2759" i="4"/>
  <c r="A2756" i="4"/>
  <c r="A2760" i="4"/>
  <c r="A2761" i="4"/>
  <c r="A640" i="4"/>
  <c r="A639" i="4"/>
  <c r="A1150" i="4"/>
  <c r="A1980" i="4"/>
  <c r="A2758" i="4"/>
  <c r="A2757" i="4"/>
  <c r="A2765" i="4"/>
  <c r="A1972" i="4"/>
  <c r="A2782" i="4"/>
  <c r="A1596" i="4"/>
  <c r="A453" i="4"/>
  <c r="A463" i="4"/>
  <c r="A129" i="4"/>
  <c r="A452" i="4"/>
  <c r="A460" i="4"/>
  <c r="A1002" i="4"/>
  <c r="A1007" i="4"/>
  <c r="A459" i="4"/>
  <c r="A1006" i="4"/>
  <c r="A464" i="4"/>
  <c r="A130" i="4"/>
  <c r="A455" i="4"/>
  <c r="A997" i="4"/>
  <c r="A445" i="4"/>
  <c r="A731" i="4"/>
  <c r="A728" i="4"/>
  <c r="A996" i="4"/>
  <c r="A444" i="4"/>
  <c r="A1004" i="4"/>
  <c r="A458" i="4"/>
  <c r="A732" i="4"/>
  <c r="A1005" i="4"/>
  <c r="A462" i="4"/>
  <c r="A131" i="4"/>
  <c r="A457" i="4"/>
  <c r="A450" i="4"/>
  <c r="A1000" i="4"/>
  <c r="A451" i="4"/>
  <c r="A1003" i="4"/>
  <c r="A990" i="4"/>
  <c r="A128" i="4"/>
  <c r="A1001" i="4"/>
  <c r="A449" i="4"/>
  <c r="A999" i="4"/>
  <c r="A447" i="4"/>
  <c r="A461" i="4"/>
  <c r="A995" i="4"/>
  <c r="A443" i="4"/>
  <c r="A992" i="4"/>
  <c r="A993" i="4"/>
  <c r="A994" i="4"/>
  <c r="A991" i="4"/>
  <c r="A998" i="4"/>
  <c r="A446" i="4"/>
  <c r="A989" i="4"/>
  <c r="A441" i="4"/>
  <c r="A440" i="4"/>
  <c r="A454" i="4"/>
  <c r="A448" i="4"/>
  <c r="A730" i="4"/>
  <c r="A456" i="4"/>
  <c r="A786" i="4"/>
  <c r="A1126" i="4"/>
  <c r="A195" i="4"/>
  <c r="A614" i="4"/>
  <c r="A1028" i="4"/>
  <c r="A493" i="4"/>
  <c r="A791" i="4"/>
  <c r="A1134" i="4"/>
  <c r="A197" i="4"/>
  <c r="A627" i="4"/>
  <c r="A487" i="4"/>
  <c r="A1022" i="4"/>
  <c r="A740" i="4"/>
  <c r="A1021" i="4"/>
  <c r="A136" i="4"/>
  <c r="A486" i="4"/>
  <c r="A739" i="4"/>
  <c r="A1023" i="4"/>
  <c r="A1020" i="4"/>
  <c r="A485" i="4"/>
  <c r="A135" i="4"/>
  <c r="A484" i="4"/>
  <c r="A1114" i="4"/>
  <c r="A593" i="4"/>
  <c r="A1104" i="4"/>
  <c r="A583" i="4"/>
  <c r="A1073" i="4"/>
  <c r="A545" i="4"/>
  <c r="A1071" i="4"/>
  <c r="A1067" i="4"/>
  <c r="A543" i="4"/>
  <c r="A534" i="4"/>
  <c r="A762" i="4"/>
  <c r="A1077" i="4"/>
  <c r="A172" i="4"/>
  <c r="A553" i="4"/>
  <c r="A609" i="4"/>
  <c r="A610" i="4"/>
  <c r="A1125" i="4"/>
  <c r="A611" i="4"/>
  <c r="A785" i="4"/>
  <c r="A1124" i="4"/>
  <c r="A194" i="4"/>
  <c r="A608" i="4"/>
  <c r="A759" i="4"/>
  <c r="A1079" i="4"/>
  <c r="A170" i="4"/>
  <c r="A547" i="4"/>
  <c r="A624" i="4"/>
  <c r="A1091" i="4"/>
  <c r="A565" i="4"/>
  <c r="A768" i="4"/>
  <c r="A1090" i="4"/>
  <c r="A178" i="4"/>
  <c r="A564" i="4"/>
  <c r="A1136" i="4"/>
  <c r="A618" i="4"/>
  <c r="A483" i="4"/>
  <c r="A1017" i="4"/>
  <c r="A134" i="4"/>
  <c r="A480" i="4"/>
  <c r="A496" i="4"/>
  <c r="A597" i="4"/>
  <c r="A596" i="4"/>
  <c r="A599" i="4"/>
  <c r="A779" i="4"/>
  <c r="A1116" i="4"/>
  <c r="A187" i="4"/>
  <c r="A595" i="4"/>
  <c r="A765" i="4"/>
  <c r="A754" i="4"/>
  <c r="A1088" i="4"/>
  <c r="A1075" i="4"/>
  <c r="A176" i="4"/>
  <c r="A167" i="4"/>
  <c r="A562" i="4"/>
  <c r="A546" i="4"/>
  <c r="A1115" i="4"/>
  <c r="A594" i="4"/>
  <c r="A588" i="4"/>
  <c r="A1110" i="4"/>
  <c r="A1112" i="4"/>
  <c r="A591" i="4"/>
  <c r="A590" i="4"/>
  <c r="A1113" i="4"/>
  <c r="A592" i="4"/>
  <c r="A1111" i="4"/>
  <c r="A589" i="4"/>
  <c r="A760" i="4"/>
  <c r="A1081" i="4"/>
  <c r="A171" i="4"/>
  <c r="A552" i="4"/>
  <c r="A741" i="4"/>
  <c r="A1139" i="4"/>
  <c r="A630" i="4"/>
  <c r="A138" i="4"/>
  <c r="A770" i="4"/>
  <c r="A1095" i="4"/>
  <c r="A181" i="4"/>
  <c r="A569" i="4"/>
  <c r="A750" i="4"/>
  <c r="A749" i="4"/>
  <c r="A1056" i="4"/>
  <c r="A1041" i="4"/>
  <c r="A158" i="4"/>
  <c r="A151" i="4"/>
  <c r="A522" i="4"/>
  <c r="A510" i="4"/>
  <c r="A1039" i="4"/>
  <c r="A1050" i="4"/>
  <c r="A507" i="4"/>
  <c r="A520" i="4"/>
  <c r="A1057" i="4"/>
  <c r="A1045" i="4"/>
  <c r="A524" i="4"/>
  <c r="A515" i="4"/>
  <c r="A1109" i="4"/>
  <c r="A587" i="4"/>
  <c r="A1129" i="4"/>
  <c r="A621" i="4"/>
  <c r="A586" i="4"/>
  <c r="A1019" i="4"/>
  <c r="A481" i="4"/>
  <c r="A571" i="4"/>
  <c r="A771" i="4"/>
  <c r="A1094" i="4"/>
  <c r="A182" i="4"/>
  <c r="A570" i="4"/>
  <c r="A788" i="4"/>
  <c r="A1127" i="4"/>
  <c r="A622" i="4"/>
  <c r="A523" i="4"/>
  <c r="A512" i="4"/>
  <c r="A1044" i="4"/>
  <c r="A506" i="4"/>
  <c r="A514" i="4"/>
  <c r="A1055" i="4"/>
  <c r="A1040" i="4"/>
  <c r="A509" i="4"/>
  <c r="A521" i="4"/>
  <c r="A508" i="4"/>
  <c r="A1042" i="4"/>
  <c r="A511" i="4"/>
  <c r="A755" i="4"/>
  <c r="A1084" i="4"/>
  <c r="A168" i="4"/>
  <c r="A557" i="4"/>
  <c r="A748" i="4"/>
  <c r="A1036" i="4"/>
  <c r="A148" i="4"/>
  <c r="A503" i="4"/>
  <c r="A580" i="4"/>
  <c r="A579" i="4"/>
  <c r="A582" i="4"/>
  <c r="A778" i="4"/>
  <c r="A777" i="4"/>
  <c r="A1106" i="4"/>
  <c r="A1102" i="4"/>
  <c r="A584" i="4"/>
  <c r="A578" i="4"/>
  <c r="A758" i="4"/>
  <c r="A1080" i="4"/>
  <c r="A549" i="4"/>
  <c r="A606" i="4"/>
  <c r="A784" i="4"/>
  <c r="A782" i="4"/>
  <c r="A1123" i="4"/>
  <c r="A1117" i="4"/>
  <c r="A192" i="4"/>
  <c r="A188" i="4"/>
  <c r="A607" i="4"/>
  <c r="A601" i="4"/>
  <c r="A1132" i="4"/>
  <c r="A625" i="4"/>
  <c r="A575" i="4"/>
  <c r="A1099" i="4"/>
  <c r="A775" i="4"/>
  <c r="A1098" i="4"/>
  <c r="A185" i="4"/>
  <c r="A574" i="4"/>
  <c r="A1121" i="4"/>
  <c r="A604" i="4"/>
  <c r="A576" i="4"/>
  <c r="A776" i="4"/>
  <c r="A774" i="4"/>
  <c r="A1101" i="4"/>
  <c r="A1100" i="4"/>
  <c r="A186" i="4"/>
  <c r="A184" i="4"/>
  <c r="A577" i="4"/>
  <c r="A573" i="4"/>
  <c r="A1128" i="4"/>
  <c r="A623" i="4"/>
  <c r="A773" i="4"/>
  <c r="A1093" i="4"/>
  <c r="A183" i="4"/>
  <c r="A568" i="4"/>
  <c r="A789" i="4"/>
  <c r="A617" i="4"/>
  <c r="A764" i="4"/>
  <c r="A559" i="4"/>
  <c r="A767" i="4"/>
  <c r="A757" i="4"/>
  <c r="A1087" i="4"/>
  <c r="A1076" i="4"/>
  <c r="A175" i="4"/>
  <c r="A166" i="4"/>
  <c r="A563" i="4"/>
  <c r="A548" i="4"/>
  <c r="A1131" i="4"/>
  <c r="A620" i="4"/>
  <c r="A612" i="4"/>
  <c r="A1062" i="4"/>
  <c r="A1043" i="4"/>
  <c r="A193" i="4"/>
  <c r="A528" i="4"/>
  <c r="A513" i="4"/>
  <c r="A613" i="4"/>
  <c r="A1135" i="4"/>
  <c r="A615" i="4"/>
  <c r="A737" i="4"/>
  <c r="A1018" i="4"/>
  <c r="A482" i="4"/>
  <c r="A544" i="4"/>
  <c r="A1069" i="4"/>
  <c r="A752" i="4"/>
  <c r="A532" i="4"/>
  <c r="A538" i="4"/>
  <c r="A1072" i="4"/>
  <c r="A1064" i="4"/>
  <c r="A164" i="4"/>
  <c r="A541" i="4"/>
  <c r="A531" i="4"/>
  <c r="A165" i="4"/>
  <c r="A542" i="4"/>
  <c r="A537" i="4"/>
  <c r="A539" i="4"/>
  <c r="A1066" i="4"/>
  <c r="A753" i="4"/>
  <c r="A1070" i="4"/>
  <c r="A1065" i="4"/>
  <c r="A540" i="4"/>
  <c r="A530" i="4"/>
  <c r="A163" i="4"/>
  <c r="A550" i="4"/>
  <c r="A1059" i="4"/>
  <c r="A1047" i="4"/>
  <c r="A526" i="4"/>
  <c r="A517" i="4"/>
  <c r="A616" i="4"/>
  <c r="A1049" i="4"/>
  <c r="A519" i="4"/>
  <c r="A1060" i="4"/>
  <c r="A1048" i="4"/>
  <c r="A527" i="4"/>
  <c r="A518" i="4"/>
  <c r="A781" i="4"/>
  <c r="A1119" i="4"/>
  <c r="A191" i="4"/>
  <c r="A602" i="4"/>
  <c r="A143" i="4"/>
  <c r="A500" i="4"/>
  <c r="A1033" i="4"/>
  <c r="A1034" i="4"/>
  <c r="A147" i="4"/>
  <c r="A501" i="4"/>
  <c r="A787" i="4"/>
  <c r="A1130" i="4"/>
  <c r="A146" i="4"/>
  <c r="A619" i="4"/>
  <c r="A1082" i="4"/>
  <c r="A555" i="4"/>
  <c r="A756" i="4"/>
  <c r="A1074" i="4"/>
  <c r="A169" i="4"/>
  <c r="A551" i="4"/>
  <c r="A1107" i="4"/>
  <c r="A1103" i="4"/>
  <c r="A585" i="4"/>
  <c r="A581" i="4"/>
  <c r="A499" i="4"/>
  <c r="A1031" i="4"/>
  <c r="A746" i="4"/>
  <c r="A1037" i="4"/>
  <c r="A1032" i="4"/>
  <c r="A144" i="4"/>
  <c r="A504" i="4"/>
  <c r="A498" i="4"/>
  <c r="A492" i="4"/>
  <c r="A494" i="4"/>
  <c r="A1025" i="4"/>
  <c r="A743" i="4"/>
  <c r="A1027" i="4"/>
  <c r="A141" i="4"/>
  <c r="A489" i="4"/>
  <c r="A1157" i="4"/>
  <c r="A1315" i="4"/>
  <c r="A1030" i="4"/>
  <c r="A792" i="4"/>
  <c r="A745" i="4"/>
  <c r="A1140" i="4"/>
  <c r="A1029" i="4"/>
  <c r="A198" i="4"/>
  <c r="A142" i="4"/>
  <c r="A632" i="4"/>
  <c r="A497" i="4"/>
  <c r="A1122" i="4"/>
  <c r="A605" i="4"/>
  <c r="A783" i="4"/>
  <c r="A1120" i="4"/>
  <c r="A603" i="4"/>
  <c r="A1016" i="4"/>
  <c r="A479" i="4"/>
  <c r="A1138" i="4"/>
  <c r="A631" i="4"/>
  <c r="A629" i="4"/>
  <c r="A747" i="4"/>
  <c r="A1038" i="4"/>
  <c r="A1035" i="4"/>
  <c r="A145" i="4"/>
  <c r="A505" i="4"/>
  <c r="A502" i="4"/>
  <c r="A766" i="4"/>
  <c r="A1086" i="4"/>
  <c r="A177" i="4"/>
  <c r="A561" i="4"/>
  <c r="A491" i="4"/>
  <c r="A495" i="4"/>
  <c r="A744" i="4"/>
  <c r="A1026" i="4"/>
  <c r="A140" i="4"/>
  <c r="A490" i="4"/>
  <c r="A472" i="4"/>
  <c r="A474" i="4"/>
  <c r="A1012" i="4"/>
  <c r="A471" i="4"/>
  <c r="A1058" i="4"/>
  <c r="A1046" i="4"/>
  <c r="A525" i="4"/>
  <c r="A516" i="4"/>
  <c r="A738" i="4"/>
  <c r="A1024" i="4"/>
  <c r="A137" i="4"/>
  <c r="A488" i="4"/>
  <c r="A1133" i="4"/>
  <c r="A626" i="4"/>
  <c r="A478" i="4"/>
  <c r="A1015" i="4"/>
  <c r="A1009" i="4"/>
  <c r="A1010" i="4"/>
  <c r="A477" i="4"/>
  <c r="A468" i="4"/>
  <c r="A132" i="4"/>
  <c r="A476" i="4"/>
  <c r="A1014" i="4"/>
  <c r="A467" i="4"/>
  <c r="A469" i="4"/>
  <c r="A465" i="4"/>
  <c r="A473" i="4"/>
  <c r="A736" i="4"/>
  <c r="A1011" i="4"/>
  <c r="A734" i="4"/>
  <c r="A735" i="4"/>
  <c r="A733" i="4"/>
  <c r="A1013" i="4"/>
  <c r="A1008" i="4"/>
  <c r="A133" i="4"/>
  <c r="A470" i="4"/>
  <c r="A475" i="4"/>
  <c r="A466" i="4"/>
  <c r="A1137" i="4"/>
  <c r="A790" i="4"/>
  <c r="A196" i="4"/>
  <c r="A628" i="4"/>
  <c r="A769" i="4"/>
  <c r="A1092" i="4"/>
  <c r="A179" i="4"/>
  <c r="A566" i="4"/>
  <c r="A751" i="4"/>
  <c r="A1063" i="4"/>
  <c r="A533" i="4"/>
  <c r="A162" i="4"/>
  <c r="A529" i="4"/>
  <c r="A772" i="4"/>
  <c r="A1096" i="4"/>
  <c r="A180" i="4"/>
  <c r="A567" i="4"/>
  <c r="A763" i="4"/>
  <c r="A1083" i="4"/>
  <c r="A174" i="4"/>
  <c r="A556" i="4"/>
  <c r="A1078" i="4"/>
  <c r="A761" i="4"/>
  <c r="A173" i="4"/>
  <c r="A554" i="4"/>
  <c r="A598" i="4"/>
  <c r="A1085" i="4"/>
  <c r="A558" i="4"/>
  <c r="A1097" i="4"/>
  <c r="A572" i="4"/>
  <c r="A1068" i="4"/>
  <c r="A535" i="4"/>
  <c r="A536" i="4"/>
  <c r="A1089" i="4"/>
  <c r="A560" i="4"/>
  <c r="A190" i="4"/>
  <c r="A780" i="4"/>
  <c r="A1118" i="4"/>
  <c r="A189" i="4"/>
  <c r="A600" i="4"/>
  <c r="A1961" i="4"/>
  <c r="A1716" i="4"/>
  <c r="A1422" i="4"/>
  <c r="A1427" i="4"/>
  <c r="A1881" i="4"/>
  <c r="A1426" i="4"/>
  <c r="A1692" i="4"/>
  <c r="A1688" i="4"/>
  <c r="A1898" i="4"/>
  <c r="A1717" i="4"/>
  <c r="A1887" i="4"/>
  <c r="A1895" i="4"/>
  <c r="A1896" i="4"/>
  <c r="A1880" i="4"/>
  <c r="A1433" i="4"/>
  <c r="A1897" i="4"/>
  <c r="A1430" i="4"/>
  <c r="A1894" i="4"/>
  <c r="A1431" i="4"/>
  <c r="A1963" i="4"/>
  <c r="A1719" i="4"/>
  <c r="A1425" i="4"/>
  <c r="A1432" i="4"/>
  <c r="A1944" i="4"/>
  <c r="A1703" i="4"/>
  <c r="A1423" i="4"/>
  <c r="A1965" i="4"/>
  <c r="A1721" i="4"/>
  <c r="A1893" i="4"/>
  <c r="A1424" i="4"/>
  <c r="A1889" i="4"/>
  <c r="A1687" i="4"/>
  <c r="A1890" i="4"/>
  <c r="A1888" i="4"/>
  <c r="A1962" i="4"/>
  <c r="A1718" i="4"/>
  <c r="A1883" i="4"/>
  <c r="A1715" i="4"/>
  <c r="A1702" i="4"/>
  <c r="A1704" i="4"/>
  <c r="A1891" i="4"/>
  <c r="A1595" i="4"/>
  <c r="A1429" i="4"/>
  <c r="A1882" i="4"/>
  <c r="A1686" i="4"/>
  <c r="A1892" i="4"/>
  <c r="A1428" i="4"/>
  <c r="A1885" i="4"/>
  <c r="A1884" i="4"/>
  <c r="A1964" i="4"/>
  <c r="A1720" i="4"/>
  <c r="A1886" i="4"/>
  <c r="A1966" i="4"/>
  <c r="A1603" i="4"/>
  <c r="A1654" i="4"/>
  <c r="A1634" i="4"/>
  <c r="A1556" i="4"/>
  <c r="A1657" i="4"/>
  <c r="A1630" i="4"/>
  <c r="A1552" i="4"/>
  <c r="A1622" i="4"/>
  <c r="A1555" i="4"/>
  <c r="A1647" i="4"/>
  <c r="A1968" i="4"/>
  <c r="A1636" i="4"/>
  <c r="A1629" i="4"/>
  <c r="A1644" i="4"/>
  <c r="A1643" i="4"/>
  <c r="A1631" i="4"/>
  <c r="A1551" i="4"/>
  <c r="A1621" i="4"/>
  <c r="A1656" i="4"/>
  <c r="A1655" i="4"/>
  <c r="A1550" i="4"/>
  <c r="A1620" i="4"/>
  <c r="A1549" i="4"/>
  <c r="A1619" i="4"/>
  <c r="A1642" i="4"/>
  <c r="A1658" i="4"/>
  <c r="A1600" i="4"/>
  <c r="A1548" i="4"/>
  <c r="A1618" i="4"/>
  <c r="A1547" i="4"/>
  <c r="A1617" i="4"/>
  <c r="A1546" i="4"/>
  <c r="A1616" i="4"/>
  <c r="A1652" i="4"/>
  <c r="A1640" i="4"/>
  <c r="A1639" i="4"/>
  <c r="A1638" i="4"/>
  <c r="A1970" i="4"/>
  <c r="A1653" i="4"/>
  <c r="A1625" i="4"/>
  <c r="A1635" i="4"/>
  <c r="A1626" i="4"/>
  <c r="A1613" i="4"/>
  <c r="A1545" i="4"/>
  <c r="A1615" i="4"/>
  <c r="A1612" i="4"/>
  <c r="A1967" i="4"/>
  <c r="A1601" i="4"/>
  <c r="A1598" i="4"/>
  <c r="A1650" i="4"/>
  <c r="A1624" i="4"/>
  <c r="A1641" i="4"/>
  <c r="A1553" i="4"/>
  <c r="A1623" i="4"/>
  <c r="A1645" i="4"/>
  <c r="A1610" i="4"/>
  <c r="A1611" i="4"/>
  <c r="A1608" i="4"/>
  <c r="A1606" i="4"/>
  <c r="A1609" i="4"/>
  <c r="A1649" i="4"/>
  <c r="A1605" i="4"/>
  <c r="A1604" i="4"/>
  <c r="A1633" i="4"/>
  <c r="A1607" i="4"/>
  <c r="A1599" i="4"/>
  <c r="A1602" i="4"/>
  <c r="A1554" i="4"/>
  <c r="A1646" i="4"/>
  <c r="A1969" i="4"/>
  <c r="A1651" i="4"/>
  <c r="A1597" i="4"/>
  <c r="A1628" i="4"/>
  <c r="A1627" i="4"/>
  <c r="A1637" i="4"/>
  <c r="A1632" i="4"/>
  <c r="A1544" i="4"/>
  <c r="A1614" i="4"/>
  <c r="A1648" i="4"/>
  <c r="A1535" i="4"/>
  <c r="A1956" i="4"/>
  <c r="A1541" i="4"/>
  <c r="A1418" i="4"/>
  <c r="A1420" i="4"/>
  <c r="A1542" i="4"/>
  <c r="A1581" i="4"/>
  <c r="A1877" i="4"/>
  <c r="A1589" i="4"/>
  <c r="A1590" i="4"/>
  <c r="A1591" i="4"/>
  <c r="A1593" i="4"/>
  <c r="A1576" i="4"/>
  <c r="A1588" i="4"/>
  <c r="A1577" i="4"/>
  <c r="A1958" i="4"/>
  <c r="A1543" i="4"/>
  <c r="A1879" i="4"/>
  <c r="A1585" i="4"/>
  <c r="A1419" i="4"/>
  <c r="A1714" i="4"/>
  <c r="A1594" i="4"/>
  <c r="A1533" i="4"/>
  <c r="A1960" i="4"/>
  <c r="A1540" i="4"/>
  <c r="A1571" i="4"/>
  <c r="A1580" i="4"/>
  <c r="A1584" i="4"/>
  <c r="A1957" i="4"/>
  <c r="A1538" i="4"/>
  <c r="A1878" i="4"/>
  <c r="A1582" i="4"/>
  <c r="A1537" i="4"/>
  <c r="A1685" i="4"/>
  <c r="A1532" i="4"/>
  <c r="A1534" i="4"/>
  <c r="A1586" i="4"/>
  <c r="A1592" i="4"/>
  <c r="A1573" i="4"/>
  <c r="A1587" i="4"/>
  <c r="A1421" i="4"/>
  <c r="A1575" i="4"/>
  <c r="A1578" i="4"/>
  <c r="A1579" i="4"/>
  <c r="A1574" i="4"/>
  <c r="A1583" i="4"/>
  <c r="A1959" i="4"/>
  <c r="A1539" i="4"/>
  <c r="A1572" i="4"/>
  <c r="A1683" i="4"/>
  <c r="A1900" i="4"/>
  <c r="A1684" i="4"/>
  <c r="A1901" i="4"/>
  <c r="A1441" i="4"/>
  <c r="A1442" i="4"/>
  <c r="A1489" i="4"/>
  <c r="A1462" i="4"/>
  <c r="A1469" i="4"/>
  <c r="A1485" i="4"/>
  <c r="A1466" i="4"/>
  <c r="A1440" i="4"/>
  <c r="A1478" i="4"/>
  <c r="A1461" i="4"/>
  <c r="A1483" i="4"/>
  <c r="A1450" i="4"/>
  <c r="A1448" i="4"/>
  <c r="A1449" i="4"/>
  <c r="A1434" i="4"/>
  <c r="A1443" i="4"/>
  <c r="A1435" i="4"/>
  <c r="A1436" i="4"/>
  <c r="A1446" i="4"/>
  <c r="A1447" i="4"/>
  <c r="A1451" i="4"/>
  <c r="A1444" i="4"/>
  <c r="A1445" i="4"/>
  <c r="A1899" i="4"/>
  <c r="A1493" i="4"/>
  <c r="A1471" i="4"/>
  <c r="A1453" i="4"/>
  <c r="A1476" i="4"/>
  <c r="A1459" i="4"/>
  <c r="A1484" i="4"/>
  <c r="A1468" i="4"/>
  <c r="A1473" i="4"/>
  <c r="A1455" i="4"/>
  <c r="A1437" i="4"/>
  <c r="A1438" i="4"/>
  <c r="A1477" i="4"/>
  <c r="A1460" i="4"/>
  <c r="A1490" i="4"/>
  <c r="A1458" i="4"/>
  <c r="A1475" i="4"/>
  <c r="A1456" i="4"/>
  <c r="A1488" i="4"/>
  <c r="A1457" i="4"/>
  <c r="A1480" i="4"/>
  <c r="A1464" i="4"/>
  <c r="A1439" i="4"/>
  <c r="A1479" i="4"/>
  <c r="A1474" i="4"/>
  <c r="A1467" i="4"/>
  <c r="A1492" i="4"/>
  <c r="A1491" i="4"/>
  <c r="A1482" i="4"/>
  <c r="A1481" i="4"/>
  <c r="A1472" i="4"/>
  <c r="A1454" i="4"/>
  <c r="A1487" i="4"/>
  <c r="A1463" i="4"/>
  <c r="A1465" i="4"/>
  <c r="A1470" i="4"/>
  <c r="A1452" i="4"/>
  <c r="A1486" i="4"/>
  <c r="A1417" i="4"/>
  <c r="A1568" i="4"/>
  <c r="A1567" i="4"/>
  <c r="A1569" i="4"/>
  <c r="A1563" i="4"/>
  <c r="A1565" i="4"/>
  <c r="A1564" i="4"/>
  <c r="A1566" i="4"/>
  <c r="A1570" i="4"/>
  <c r="A1562" i="4"/>
  <c r="A1561" i="4"/>
  <c r="A1559" i="4"/>
  <c r="A1560" i="4"/>
  <c r="A1558" i="4"/>
  <c r="A2027" i="4"/>
  <c r="A2026" i="4"/>
  <c r="A1986" i="4"/>
  <c r="A1979" i="4"/>
  <c r="A1985" i="4"/>
  <c r="A1984" i="4"/>
  <c r="A1976" i="4"/>
  <c r="A1147" i="4"/>
  <c r="A1983" i="4"/>
  <c r="A19" i="4"/>
  <c r="A55" i="4"/>
  <c r="A39" i="4"/>
  <c r="A16" i="4"/>
  <c r="A49" i="4"/>
  <c r="A50" i="4"/>
  <c r="A44" i="4"/>
  <c r="A40" i="4"/>
  <c r="A48" i="4"/>
  <c r="A8" i="4"/>
  <c r="A42" i="4"/>
  <c r="A56" i="4"/>
  <c r="A15" i="4"/>
  <c r="A17" i="4"/>
  <c r="A32" i="4"/>
  <c r="A28" i="4"/>
  <c r="A27" i="4"/>
  <c r="A26" i="4"/>
  <c r="A9" i="4"/>
  <c r="A47" i="4"/>
  <c r="A51" i="4"/>
  <c r="A12" i="4"/>
  <c r="A11" i="4"/>
  <c r="A1416" i="4"/>
  <c r="A46" i="4"/>
  <c r="A36" i="4"/>
  <c r="A41" i="4"/>
  <c r="A18" i="4"/>
  <c r="A38" i="4"/>
  <c r="A59" i="4"/>
  <c r="A37" i="4"/>
  <c r="A35" i="4"/>
  <c r="A10" i="4"/>
  <c r="A25" i="4"/>
  <c r="A22" i="4"/>
  <c r="A24" i="4"/>
  <c r="A52" i="4"/>
  <c r="A21" i="4"/>
  <c r="A58" i="4"/>
  <c r="A23" i="4"/>
  <c r="A20" i="4"/>
  <c r="A14" i="4"/>
  <c r="A13" i="4"/>
  <c r="A6" i="4"/>
  <c r="A57" i="4"/>
  <c r="A7" i="4"/>
  <c r="A34" i="4"/>
  <c r="A45" i="4"/>
  <c r="A43" i="4"/>
  <c r="A53" i="4"/>
  <c r="A647" i="4"/>
  <c r="A641" i="4"/>
  <c r="A646" i="4"/>
  <c r="A1536" i="4"/>
  <c r="A2666" i="4"/>
  <c r="A2680" i="4"/>
  <c r="A2700" i="4"/>
  <c r="A2699" i="4"/>
  <c r="A2698" i="4"/>
  <c r="A2718" i="4"/>
  <c r="A2717" i="4"/>
  <c r="A2697" i="4"/>
  <c r="A2701" i="4"/>
  <c r="A2737" i="4"/>
  <c r="A2842" i="4"/>
  <c r="A2713" i="4"/>
  <c r="A2736" i="4"/>
  <c r="A2843" i="4"/>
  <c r="A2714" i="4"/>
  <c r="A2735" i="4"/>
  <c r="A2844" i="4"/>
  <c r="A2715" i="4"/>
  <c r="A2734" i="4"/>
  <c r="A2845" i="4"/>
  <c r="A2716" i="4"/>
  <c r="A2711" i="4"/>
  <c r="A2839" i="4"/>
  <c r="A2706" i="4"/>
  <c r="A2841" i="4"/>
  <c r="A2710" i="4"/>
  <c r="A2840" i="4"/>
  <c r="A2707" i="4"/>
  <c r="A2705" i="4"/>
  <c r="A2712" i="4"/>
  <c r="A2668" i="4"/>
  <c r="A2669" i="4"/>
  <c r="A2681" i="4"/>
  <c r="A2722" i="4"/>
  <c r="A2667" i="4"/>
  <c r="A2702" i="4"/>
  <c r="A2682" i="4"/>
  <c r="A2679" i="4"/>
  <c r="A2695" i="4"/>
  <c r="A2665" i="4"/>
  <c r="A2835" i="4"/>
  <c r="A2696" i="4"/>
  <c r="A2693" i="4"/>
  <c r="A2661" i="4"/>
  <c r="A2663" i="4"/>
  <c r="A2662" i="4"/>
  <c r="A2721" i="4"/>
  <c r="A2664" i="4"/>
  <c r="A984" i="4"/>
  <c r="A434" i="4"/>
  <c r="A980" i="4"/>
  <c r="A429" i="4"/>
  <c r="A986" i="4"/>
  <c r="A437" i="4"/>
  <c r="A384" i="4"/>
  <c r="A940" i="4"/>
  <c r="A110" i="4"/>
  <c r="A383" i="4"/>
  <c r="A435" i="4"/>
  <c r="A985" i="4"/>
  <c r="A125" i="4"/>
  <c r="A436" i="4"/>
  <c r="A433" i="4"/>
  <c r="A983" i="4"/>
  <c r="A124" i="4"/>
  <c r="A432" i="4"/>
  <c r="A416" i="4"/>
  <c r="A410" i="4"/>
  <c r="A724" i="4"/>
  <c r="A967" i="4"/>
  <c r="A964" i="4"/>
  <c r="A415" i="4"/>
  <c r="A409" i="4"/>
  <c r="A716" i="4"/>
  <c r="A952" i="4"/>
  <c r="A116" i="4"/>
  <c r="A395" i="4"/>
  <c r="A958" i="4"/>
  <c r="A953" i="4"/>
  <c r="A402" i="4"/>
  <c r="A396" i="4"/>
  <c r="A942" i="4"/>
  <c r="A386" i="4"/>
  <c r="A957" i="4"/>
  <c r="A950" i="4"/>
  <c r="A401" i="4"/>
  <c r="A393" i="4"/>
  <c r="A951" i="4"/>
  <c r="A394" i="4"/>
  <c r="A431" i="4"/>
  <c r="A428" i="4"/>
  <c r="A982" i="4"/>
  <c r="A979" i="4"/>
  <c r="A723" i="4"/>
  <c r="A722" i="4"/>
  <c r="A981" i="4"/>
  <c r="A978" i="4"/>
  <c r="A123" i="4"/>
  <c r="A122" i="4"/>
  <c r="A430" i="4"/>
  <c r="A427" i="4"/>
  <c r="A414" i="4"/>
  <c r="A966" i="4"/>
  <c r="A963" i="4"/>
  <c r="A413" i="4"/>
  <c r="A407" i="4"/>
  <c r="A941" i="4"/>
  <c r="A385" i="4"/>
  <c r="A412" i="4"/>
  <c r="A965" i="4"/>
  <c r="A962" i="4"/>
  <c r="A411" i="4"/>
  <c r="A406" i="4"/>
  <c r="A960" i="4"/>
  <c r="A955" i="4"/>
  <c r="A404" i="4"/>
  <c r="A398" i="4"/>
  <c r="A961" i="4"/>
  <c r="A956" i="4"/>
  <c r="A405" i="4"/>
  <c r="A399" i="4"/>
  <c r="A947" i="4"/>
  <c r="A390" i="4"/>
  <c r="A946" i="4"/>
  <c r="A113" i="4"/>
  <c r="A389" i="4"/>
  <c r="A936" i="4"/>
  <c r="A380" i="4"/>
  <c r="A959" i="4"/>
  <c r="A954" i="4"/>
  <c r="A403" i="4"/>
  <c r="A397" i="4"/>
  <c r="A937" i="4"/>
  <c r="A382" i="4"/>
  <c r="A379" i="4"/>
  <c r="A939" i="4"/>
  <c r="A935" i="4"/>
  <c r="A711" i="4"/>
  <c r="A938" i="4"/>
  <c r="A934" i="4"/>
  <c r="A109" i="4"/>
  <c r="A381" i="4"/>
  <c r="A378" i="4"/>
  <c r="A1348" i="4"/>
  <c r="A1947" i="4"/>
  <c r="A1819" i="4"/>
  <c r="A1294" i="4"/>
  <c r="A1826" i="4"/>
  <c r="A1291" i="4"/>
  <c r="A1302" i="4"/>
  <c r="A1299" i="4"/>
  <c r="A1668" i="4"/>
  <c r="A1667" i="4"/>
  <c r="A1924" i="4"/>
  <c r="A1817" i="4"/>
  <c r="A1367" i="4"/>
  <c r="A1305" i="4"/>
  <c r="A1846" i="4"/>
  <c r="A1333" i="4"/>
  <c r="A1843" i="4"/>
  <c r="A1330" i="4"/>
  <c r="A1406" i="4"/>
  <c r="A1407" i="4"/>
  <c r="A1405" i="4"/>
  <c r="A1923" i="4"/>
  <c r="A1816" i="4"/>
  <c r="A1284" i="4"/>
  <c r="A1347" i="4"/>
  <c r="A1409" i="4"/>
  <c r="A1876" i="4"/>
  <c r="A1410" i="4"/>
  <c r="A1940" i="4"/>
  <c r="A1874" i="4"/>
  <c r="A1408" i="4"/>
  <c r="A1851" i="4"/>
  <c r="A1339" i="4"/>
  <c r="A1861" i="4"/>
  <c r="A1937" i="4"/>
  <c r="A1364" i="4"/>
  <c r="A1853" i="4"/>
  <c r="A1341" i="4"/>
  <c r="A1307" i="4"/>
  <c r="A1404" i="4"/>
  <c r="A1850" i="4"/>
  <c r="A1338" i="4"/>
  <c r="A1943" i="4"/>
  <c r="A1903" i="4"/>
  <c r="A1708" i="4"/>
  <c r="A1858" i="4"/>
  <c r="A1362" i="4"/>
  <c r="A1862" i="4"/>
  <c r="A1863" i="4"/>
  <c r="A1866" i="4"/>
  <c r="A1936" i="4"/>
  <c r="A1860" i="4"/>
  <c r="A1363" i="4"/>
  <c r="A1953" i="4"/>
  <c r="A1914" i="4"/>
  <c r="A1360" i="4"/>
  <c r="A1279" i="4"/>
  <c r="A1875" i="4"/>
  <c r="A1411" i="4"/>
  <c r="A1934" i="4"/>
  <c r="A1838" i="4"/>
  <c r="A1323" i="4"/>
  <c r="A1519" i="4"/>
  <c r="A1384" i="4"/>
  <c r="A1373" i="4"/>
  <c r="A1282" i="4"/>
  <c r="A1946" i="4"/>
  <c r="A1815" i="4"/>
  <c r="A1288" i="4"/>
  <c r="A1906" i="4"/>
  <c r="A1813" i="4"/>
  <c r="A1283" i="4"/>
  <c r="A1155" i="4"/>
  <c r="A1287" i="4"/>
  <c r="A1812" i="4"/>
  <c r="A1974" i="4"/>
  <c r="A1913" i="4"/>
  <c r="A1925" i="4"/>
  <c r="A1300" i="4"/>
  <c r="A1293" i="4"/>
  <c r="A1856" i="4"/>
  <c r="A1349" i="4"/>
  <c r="A1346" i="4"/>
  <c r="A1345" i="4"/>
  <c r="A1503" i="4"/>
  <c r="A1353" i="4"/>
  <c r="A1290" i="4"/>
  <c r="A1263" i="4"/>
  <c r="A1382" i="4"/>
  <c r="A1267" i="4"/>
  <c r="A1397" i="4"/>
  <c r="A1512" i="4"/>
  <c r="A1264" i="4"/>
  <c r="A1376" i="4"/>
  <c r="A1804" i="4"/>
  <c r="A1271" i="4"/>
  <c r="A1807" i="4"/>
  <c r="A1275" i="4"/>
  <c r="A1810" i="4"/>
  <c r="A1278" i="4"/>
  <c r="A1803" i="4"/>
  <c r="A1272" i="4"/>
  <c r="A1847" i="4"/>
  <c r="A1334" i="4"/>
  <c r="A1701" i="4"/>
  <c r="A1161" i="4"/>
  <c r="A1872" i="4"/>
  <c r="A1265" i="4"/>
  <c r="A1387" i="4"/>
  <c r="A1910" i="4"/>
  <c r="A1699" i="4"/>
  <c r="A1854" i="4"/>
  <c r="A1343" i="4"/>
  <c r="A1377" i="4"/>
  <c r="A1827" i="4"/>
  <c r="A1500" i="4"/>
  <c r="A1309" i="4"/>
  <c r="A1509" i="4"/>
  <c r="A1511" i="4"/>
  <c r="A1261" i="4"/>
  <c r="A1375" i="4"/>
  <c r="A1390" i="4"/>
  <c r="A1400" i="4"/>
  <c r="A1398" i="4"/>
  <c r="A1955" i="4"/>
  <c r="A1710" i="4"/>
  <c r="A1520" i="4"/>
  <c r="A1386" i="4"/>
  <c r="A1939" i="4"/>
  <c r="A1871" i="4"/>
  <c r="A1508" i="4"/>
  <c r="A1378" i="4"/>
  <c r="A1932" i="4"/>
  <c r="A1832" i="4"/>
  <c r="A1665" i="4"/>
  <c r="A1318" i="4"/>
  <c r="A1929" i="4"/>
  <c r="A1833" i="4"/>
  <c r="A1319" i="4"/>
  <c r="A1931" i="4"/>
  <c r="A1834" i="4"/>
  <c r="A1320" i="4"/>
  <c r="A1952" i="4"/>
  <c r="A1707" i="4"/>
  <c r="A1844" i="4"/>
  <c r="A1331" i="4"/>
  <c r="A1852" i="4"/>
  <c r="A1340" i="4"/>
  <c r="A1393" i="4"/>
  <c r="A1848" i="4"/>
  <c r="A1335" i="4"/>
  <c r="A1945" i="4"/>
  <c r="A1814" i="4"/>
  <c r="A1285" i="4"/>
  <c r="A1845" i="4"/>
  <c r="A1332" i="4"/>
  <c r="A1933" i="4"/>
  <c r="A1831" i="4"/>
  <c r="A1909" i="4"/>
  <c r="A1711" i="4"/>
  <c r="A1159" i="4"/>
  <c r="A1316" i="4"/>
  <c r="A1388" i="4"/>
  <c r="A1501" i="4"/>
  <c r="A1359" i="4"/>
  <c r="A1259" i="4"/>
  <c r="A1526" i="4"/>
  <c r="A1518" i="4"/>
  <c r="A1371" i="4"/>
  <c r="A1521" i="4"/>
  <c r="A1513" i="4"/>
  <c r="A1372" i="4"/>
  <c r="A1383" i="4"/>
  <c r="A1515" i="4"/>
  <c r="A1510" i="4"/>
  <c r="A1260" i="4"/>
  <c r="A1380" i="4"/>
  <c r="A1522" i="4"/>
  <c r="A1514" i="4"/>
  <c r="A1523" i="4"/>
  <c r="A1262" i="4"/>
  <c r="A1379" i="4"/>
  <c r="A1368" i="4"/>
  <c r="A1908" i="4"/>
  <c r="A1698" i="4"/>
  <c r="A1926" i="4"/>
  <c r="A1158" i="4"/>
  <c r="A1286" i="4"/>
  <c r="A1849" i="4"/>
  <c r="A1336" i="4"/>
  <c r="A1289" i="4"/>
  <c r="A1806" i="4"/>
  <c r="A1274" i="4"/>
  <c r="A1809" i="4"/>
  <c r="A1277" i="4"/>
  <c r="A1801" i="4"/>
  <c r="A1270" i="4"/>
  <c r="A1342" i="4"/>
  <c r="A1281" i="4"/>
  <c r="A1350" i="4"/>
  <c r="A1911" i="4"/>
  <c r="A1700" i="4"/>
  <c r="A1935" i="4"/>
  <c r="A1839" i="4"/>
  <c r="A1160" i="4"/>
  <c r="A1324" i="4"/>
  <c r="A1301" i="4"/>
  <c r="A1385" i="4"/>
  <c r="A1498" i="4"/>
  <c r="A1311" i="4"/>
  <c r="A1303" i="4"/>
  <c r="A1697" i="4"/>
  <c r="A1830" i="4"/>
  <c r="A1156" i="4"/>
  <c r="A1314" i="4"/>
  <c r="A1396" i="4"/>
  <c r="A1395" i="4"/>
  <c r="A1525" i="4"/>
  <c r="A1517" i="4"/>
  <c r="A1369" i="4"/>
  <c r="A1524" i="4"/>
  <c r="A1516" i="4"/>
  <c r="A1370" i="4"/>
  <c r="A1266" i="4"/>
  <c r="A1392" i="4"/>
  <c r="A1676" i="4"/>
  <c r="A1664" i="4"/>
  <c r="A1666" i="4"/>
  <c r="A1394" i="4"/>
  <c r="A1828" i="4"/>
  <c r="A1312" i="4"/>
  <c r="A1822" i="4"/>
  <c r="A1298" i="4"/>
  <c r="A1942" i="4"/>
  <c r="A1907" i="4"/>
  <c r="A1696" i="4"/>
  <c r="A1557" i="4"/>
  <c r="A1663" i="4"/>
  <c r="A1662" i="4"/>
  <c r="A1820" i="4"/>
  <c r="A1824" i="4"/>
  <c r="A1295" i="4"/>
  <c r="A1823" i="4"/>
  <c r="A1297" i="4"/>
  <c r="A1499" i="4"/>
  <c r="A1304" i="4"/>
  <c r="A1326" i="4"/>
  <c r="A1325" i="4"/>
  <c r="A1805" i="4"/>
  <c r="A1273" i="4"/>
  <c r="A1808" i="4"/>
  <c r="A1276" i="4"/>
  <c r="A1802" i="4"/>
  <c r="A1269" i="4"/>
  <c r="A1867" i="4"/>
  <c r="A1366" i="4"/>
  <c r="A1928" i="4"/>
  <c r="A1837" i="4"/>
  <c r="A1322" i="4"/>
  <c r="A1927" i="4"/>
  <c r="A1836" i="4"/>
  <c r="A1317" i="4"/>
  <c r="A1669" i="4"/>
  <c r="A1868" i="4"/>
  <c r="A1864" i="4"/>
  <c r="A1414" i="4"/>
  <c r="A1412" i="4"/>
  <c r="A1869" i="4"/>
  <c r="A1865" i="4"/>
  <c r="A1415" i="4"/>
  <c r="A1413" i="4"/>
  <c r="A1671" i="4"/>
  <c r="A1670" i="4"/>
  <c r="A1310" i="4"/>
  <c r="A1818" i="4"/>
  <c r="A1292" i="4"/>
  <c r="A1391" i="4"/>
  <c r="A1954" i="4"/>
  <c r="A1709" i="4"/>
  <c r="A1399" i="4"/>
  <c r="A1403" i="4"/>
  <c r="A1527" i="4"/>
  <c r="A1389" i="4"/>
  <c r="A1857" i="4"/>
  <c r="A1351" i="4"/>
  <c r="A1841" i="4"/>
  <c r="A1327" i="4"/>
  <c r="A1840" i="4"/>
  <c r="A1328" i="4"/>
  <c r="A1842" i="4"/>
  <c r="A1329" i="4"/>
  <c r="A1381" i="4"/>
  <c r="A1673" i="4"/>
  <c r="A1337" i="4"/>
  <c r="A1873" i="4"/>
  <c r="A1672" i="4"/>
  <c r="A1502" i="4"/>
  <c r="A1855" i="4"/>
  <c r="A1308" i="4"/>
  <c r="A1358" i="4"/>
  <c r="A1354" i="4"/>
  <c r="A1355" i="4"/>
  <c r="A1357" i="4"/>
  <c r="A1356" i="4"/>
  <c r="A1938" i="4"/>
  <c r="A1859" i="4"/>
  <c r="A1365" i="4"/>
  <c r="A1321" i="4"/>
  <c r="A1344" i="4"/>
  <c r="A1361" i="4"/>
  <c r="A1829" i="4"/>
  <c r="A1313" i="4"/>
  <c r="A1821" i="4"/>
  <c r="A1296" i="4"/>
  <c r="A1930" i="4"/>
  <c r="A1835" i="4"/>
  <c r="A1902" i="4"/>
  <c r="A1811" i="4"/>
  <c r="A1280" i="4"/>
  <c r="A1800" i="4"/>
  <c r="A1268" i="4"/>
  <c r="A1352" i="4"/>
  <c r="A1870" i="4"/>
  <c r="A1374" i="4"/>
  <c r="A1788" i="4"/>
  <c r="A1242" i="4"/>
  <c r="A1790" i="4"/>
  <c r="A1244" i="4"/>
  <c r="A1798" i="4"/>
  <c r="A1252" i="4"/>
  <c r="A1794" i="4"/>
  <c r="A1248" i="4"/>
  <c r="A1796" i="4"/>
  <c r="A1250" i="4"/>
  <c r="A1792" i="4"/>
  <c r="A1247" i="4"/>
  <c r="A1791" i="4"/>
  <c r="A1246" i="4"/>
  <c r="A1797" i="4"/>
  <c r="A1251" i="4"/>
  <c r="A1787" i="4"/>
  <c r="A1241" i="4"/>
  <c r="A1255" i="4"/>
  <c r="A1258" i="4"/>
  <c r="A1799" i="4"/>
  <c r="A1253" i="4"/>
  <c r="A1497" i="4"/>
  <c r="A1254" i="4"/>
  <c r="A1496" i="4"/>
  <c r="A1257" i="4"/>
  <c r="A1793" i="4"/>
  <c r="A1245" i="4"/>
  <c r="A1789" i="4"/>
  <c r="A1243" i="4"/>
  <c r="A1795" i="4"/>
  <c r="A1249" i="4"/>
  <c r="A1495" i="4"/>
  <c r="A1256" i="4"/>
  <c r="A2738" i="4"/>
  <c r="A2739" i="4"/>
  <c r="A2720" i="4"/>
  <c r="A2719" i="4"/>
  <c r="A814" i="4"/>
  <c r="A811" i="4"/>
  <c r="A209" i="4"/>
  <c r="A812" i="4"/>
  <c r="A813" i="4"/>
  <c r="A816" i="4"/>
  <c r="A706" i="4"/>
  <c r="A922" i="4"/>
  <c r="A105" i="4"/>
  <c r="A360" i="4"/>
  <c r="A710" i="4"/>
  <c r="A929" i="4"/>
  <c r="A108" i="4"/>
  <c r="A373" i="4"/>
  <c r="A231" i="4"/>
  <c r="A828" i="4"/>
  <c r="A662" i="4"/>
  <c r="A827" i="4"/>
  <c r="A64" i="4"/>
  <c r="A230" i="4"/>
  <c r="A661" i="4"/>
  <c r="A829" i="4"/>
  <c r="A826" i="4"/>
  <c r="A229" i="4"/>
  <c r="A63" i="4"/>
  <c r="A228" i="4"/>
  <c r="A912" i="4"/>
  <c r="A337" i="4"/>
  <c r="A904" i="4"/>
  <c r="A328" i="4"/>
  <c r="A873" i="4"/>
  <c r="A293" i="4"/>
  <c r="A871" i="4"/>
  <c r="A291" i="4"/>
  <c r="A284" i="4"/>
  <c r="A877" i="4"/>
  <c r="A882" i="4"/>
  <c r="A85" i="4"/>
  <c r="A302" i="4"/>
  <c r="A355" i="4"/>
  <c r="A356" i="4"/>
  <c r="A357" i="4"/>
  <c r="A705" i="4"/>
  <c r="A921" i="4"/>
  <c r="A104" i="4"/>
  <c r="A354" i="4"/>
  <c r="A681" i="4"/>
  <c r="A879" i="4"/>
  <c r="A83" i="4"/>
  <c r="A295" i="4"/>
  <c r="A368" i="4"/>
  <c r="A311" i="4"/>
  <c r="A313" i="4"/>
  <c r="A690" i="4"/>
  <c r="A891" i="4"/>
  <c r="A892" i="4"/>
  <c r="A91" i="4"/>
  <c r="A312" i="4"/>
  <c r="A364" i="4"/>
  <c r="A62" i="4"/>
  <c r="A225" i="4"/>
  <c r="A825" i="4"/>
  <c r="A235" i="4"/>
  <c r="A341" i="4"/>
  <c r="A342" i="4"/>
  <c r="A340" i="4"/>
  <c r="A344" i="4"/>
  <c r="A915" i="4"/>
  <c r="A699" i="4"/>
  <c r="A914" i="4"/>
  <c r="A100" i="4"/>
  <c r="A339" i="4"/>
  <c r="A687" i="4"/>
  <c r="A677" i="4"/>
  <c r="A889" i="4"/>
  <c r="A876" i="4"/>
  <c r="A90" i="4"/>
  <c r="A79" i="4"/>
  <c r="A310" i="4"/>
  <c r="A298" i="4"/>
  <c r="A913" i="4"/>
  <c r="A338" i="4"/>
  <c r="A909" i="4"/>
  <c r="A334" i="4"/>
  <c r="A911" i="4"/>
  <c r="A336" i="4"/>
  <c r="A910" i="4"/>
  <c r="A335" i="4"/>
  <c r="A685" i="4"/>
  <c r="A875" i="4"/>
  <c r="A84" i="4"/>
  <c r="A301" i="4"/>
  <c r="A664" i="4"/>
  <c r="A932" i="4"/>
  <c r="A376" i="4"/>
  <c r="A66" i="4"/>
  <c r="A692" i="4"/>
  <c r="A897" i="4"/>
  <c r="A95" i="4"/>
  <c r="A317" i="4"/>
  <c r="A673" i="4"/>
  <c r="A843" i="4"/>
  <c r="A74" i="4"/>
  <c r="A73" i="4"/>
  <c r="A674" i="4"/>
  <c r="A856" i="4"/>
  <c r="A268" i="4"/>
  <c r="A252" i="4"/>
  <c r="A841" i="4"/>
  <c r="A851" i="4"/>
  <c r="A246" i="4"/>
  <c r="A262" i="4"/>
  <c r="A857" i="4"/>
  <c r="A846" i="4"/>
  <c r="A270" i="4"/>
  <c r="A257" i="4"/>
  <c r="A333" i="4"/>
  <c r="A924" i="4"/>
  <c r="A367" i="4"/>
  <c r="A824" i="4"/>
  <c r="A227" i="4"/>
  <c r="A319" i="4"/>
  <c r="A693" i="4"/>
  <c r="A895" i="4"/>
  <c r="A96" i="4"/>
  <c r="A318" i="4"/>
  <c r="A707" i="4"/>
  <c r="A923" i="4"/>
  <c r="A370" i="4"/>
  <c r="A269" i="4"/>
  <c r="A254" i="4"/>
  <c r="A250" i="4"/>
  <c r="A245" i="4"/>
  <c r="A256" i="4"/>
  <c r="A855" i="4"/>
  <c r="A842" i="4"/>
  <c r="A251" i="4"/>
  <c r="A267" i="4"/>
  <c r="A249" i="4"/>
  <c r="A844" i="4"/>
  <c r="A253" i="4"/>
  <c r="A678" i="4"/>
  <c r="A885" i="4"/>
  <c r="A80" i="4"/>
  <c r="A297" i="4"/>
  <c r="A671" i="4"/>
  <c r="A838" i="4"/>
  <c r="A72" i="4"/>
  <c r="A242" i="4"/>
  <c r="A903" i="4"/>
  <c r="A906" i="4"/>
  <c r="A330" i="4"/>
  <c r="A326" i="4"/>
  <c r="A682" i="4"/>
  <c r="A881" i="4"/>
  <c r="A296" i="4"/>
  <c r="A352" i="4"/>
  <c r="A700" i="4"/>
  <c r="A920" i="4"/>
  <c r="A916" i="4"/>
  <c r="A101" i="4"/>
  <c r="A704" i="4"/>
  <c r="A102" i="4"/>
  <c r="A353" i="4"/>
  <c r="A345" i="4"/>
  <c r="A927" i="4"/>
  <c r="A371" i="4"/>
  <c r="A323" i="4"/>
  <c r="A900" i="4"/>
  <c r="A697" i="4"/>
  <c r="A899" i="4"/>
  <c r="A98" i="4"/>
  <c r="A322" i="4"/>
  <c r="A346" i="4"/>
  <c r="A324" i="4"/>
  <c r="A698" i="4"/>
  <c r="A696" i="4"/>
  <c r="A902" i="4"/>
  <c r="A901" i="4"/>
  <c r="A99" i="4"/>
  <c r="A97" i="4"/>
  <c r="A325" i="4"/>
  <c r="A321" i="4"/>
  <c r="A369" i="4"/>
  <c r="A695" i="4"/>
  <c r="A894" i="4"/>
  <c r="A93" i="4"/>
  <c r="A316" i="4"/>
  <c r="A708" i="4"/>
  <c r="A363" i="4"/>
  <c r="A868" i="4"/>
  <c r="A689" i="4"/>
  <c r="A683" i="4"/>
  <c r="A888" i="4"/>
  <c r="A880" i="4"/>
  <c r="A89" i="4"/>
  <c r="A78" i="4"/>
  <c r="A309" i="4"/>
  <c r="A294" i="4"/>
  <c r="A930" i="4"/>
  <c r="A366" i="4"/>
  <c r="A358" i="4"/>
  <c r="A862" i="4"/>
  <c r="A845" i="4"/>
  <c r="A103" i="4"/>
  <c r="A277" i="4"/>
  <c r="A255" i="4"/>
  <c r="A359" i="4"/>
  <c r="A926" i="4"/>
  <c r="A362" i="4"/>
  <c r="A823" i="4"/>
  <c r="A226" i="4"/>
  <c r="A292" i="4"/>
  <c r="A282" i="4"/>
  <c r="A676" i="4"/>
  <c r="A872" i="4"/>
  <c r="A866" i="4"/>
  <c r="A289" i="4"/>
  <c r="A281" i="4"/>
  <c r="A77" i="4"/>
  <c r="A290" i="4"/>
  <c r="A278" i="4"/>
  <c r="A287" i="4"/>
  <c r="A865" i="4"/>
  <c r="A867" i="4"/>
  <c r="A870" i="4"/>
  <c r="A864" i="4"/>
  <c r="A76" i="4"/>
  <c r="A288" i="4"/>
  <c r="A280" i="4"/>
  <c r="A680" i="4"/>
  <c r="A82" i="4"/>
  <c r="A299" i="4"/>
  <c r="A859" i="4"/>
  <c r="A848" i="4"/>
  <c r="A272" i="4"/>
  <c r="A259" i="4"/>
  <c r="A361" i="4"/>
  <c r="A850" i="4"/>
  <c r="A261" i="4"/>
  <c r="A860" i="4"/>
  <c r="A849" i="4"/>
  <c r="A273" i="4"/>
  <c r="A260" i="4"/>
  <c r="A350" i="4"/>
  <c r="A702" i="4"/>
  <c r="A919" i="4"/>
  <c r="A348" i="4"/>
  <c r="A239" i="4"/>
  <c r="A834" i="4"/>
  <c r="A836" i="4"/>
  <c r="A71" i="4"/>
  <c r="A240" i="4"/>
  <c r="A670" i="4"/>
  <c r="A925" i="4"/>
  <c r="A106" i="4"/>
  <c r="A365" i="4"/>
  <c r="A883" i="4"/>
  <c r="A304" i="4"/>
  <c r="A679" i="4"/>
  <c r="A874" i="4"/>
  <c r="A81" i="4"/>
  <c r="A300" i="4"/>
  <c r="A907" i="4"/>
  <c r="A331" i="4"/>
  <c r="A327" i="4"/>
  <c r="A672" i="4"/>
  <c r="A668" i="4"/>
  <c r="A839" i="4"/>
  <c r="A835" i="4"/>
  <c r="A70" i="4"/>
  <c r="A243" i="4"/>
  <c r="A238" i="4"/>
  <c r="A236" i="4"/>
  <c r="A666" i="4"/>
  <c r="A832" i="4"/>
  <c r="A233" i="4"/>
  <c r="A667" i="4"/>
  <c r="A833" i="4"/>
  <c r="A68" i="4"/>
  <c r="A237" i="4"/>
  <c r="A351" i="4"/>
  <c r="A703" i="4"/>
  <c r="A917" i="4"/>
  <c r="A349" i="4"/>
  <c r="A822" i="4"/>
  <c r="A224" i="4"/>
  <c r="A933" i="4"/>
  <c r="A377" i="4"/>
  <c r="A375" i="4"/>
  <c r="A669" i="4"/>
  <c r="A840" i="4"/>
  <c r="A837" i="4"/>
  <c r="A69" i="4"/>
  <c r="A244" i="4"/>
  <c r="A241" i="4"/>
  <c r="A688" i="4"/>
  <c r="A887" i="4"/>
  <c r="A88" i="4"/>
  <c r="A308" i="4"/>
  <c r="A831" i="4"/>
  <c r="A234" i="4"/>
  <c r="A217" i="4"/>
  <c r="A219" i="4"/>
  <c r="A819" i="4"/>
  <c r="A216" i="4"/>
  <c r="A858" i="4"/>
  <c r="A847" i="4"/>
  <c r="A271" i="4"/>
  <c r="A258" i="4"/>
  <c r="A663" i="4"/>
  <c r="A830" i="4"/>
  <c r="A65" i="4"/>
  <c r="A232" i="4"/>
  <c r="A928" i="4"/>
  <c r="A372" i="4"/>
  <c r="A223" i="4"/>
  <c r="A214" i="4"/>
  <c r="A815" i="4"/>
  <c r="A222" i="4"/>
  <c r="A213" i="4"/>
  <c r="A60" i="4"/>
  <c r="A221" i="4"/>
  <c r="A212" i="4"/>
  <c r="A210" i="4"/>
  <c r="A218" i="4"/>
  <c r="A658" i="4"/>
  <c r="A821" i="4"/>
  <c r="A818" i="4"/>
  <c r="A660" i="4"/>
  <c r="A657" i="4"/>
  <c r="A820" i="4"/>
  <c r="A817" i="4"/>
  <c r="A61" i="4"/>
  <c r="A215" i="4"/>
  <c r="A659" i="4"/>
  <c r="A220" i="4"/>
  <c r="A211" i="4"/>
  <c r="A931" i="4"/>
  <c r="A709" i="4"/>
  <c r="A107" i="4"/>
  <c r="A374" i="4"/>
  <c r="A691" i="4"/>
  <c r="A893" i="4"/>
  <c r="A92" i="4"/>
  <c r="A314" i="4"/>
  <c r="A75" i="4"/>
  <c r="A675" i="4"/>
  <c r="A863" i="4"/>
  <c r="A283" i="4"/>
  <c r="A279" i="4"/>
  <c r="A694" i="4"/>
  <c r="A896" i="4"/>
  <c r="A94" i="4"/>
  <c r="A315" i="4"/>
  <c r="A686" i="4"/>
  <c r="A884" i="4"/>
  <c r="A87" i="4"/>
  <c r="A305" i="4"/>
  <c r="A684" i="4"/>
  <c r="A878" i="4"/>
  <c r="A86" i="4"/>
  <c r="A303" i="4"/>
  <c r="A343" i="4"/>
  <c r="A886" i="4"/>
  <c r="A306" i="4"/>
  <c r="A898" i="4"/>
  <c r="A320" i="4"/>
  <c r="A869" i="4"/>
  <c r="A285" i="4"/>
  <c r="A286" i="4"/>
  <c r="A890" i="4"/>
  <c r="A307" i="4"/>
  <c r="A701" i="4"/>
  <c r="A918" i="4"/>
  <c r="A347" i="4"/>
  <c r="A2837" i="4"/>
  <c r="A2708" i="4"/>
  <c r="A2838" i="4"/>
  <c r="A2709" i="4"/>
  <c r="A2733" i="4"/>
  <c r="A2836" i="4"/>
  <c r="A2704" i="4"/>
  <c r="A2764" i="4"/>
  <c r="A2671" i="4"/>
  <c r="A2673" i="4"/>
  <c r="A2672" i="4"/>
  <c r="A1941" i="4"/>
  <c r="A1507" i="4"/>
  <c r="A2678" i="4"/>
  <c r="A2677" i="4"/>
  <c r="A2675" i="4"/>
  <c r="A2670" i="4"/>
  <c r="A2692" i="4"/>
  <c r="A2728" i="4"/>
  <c r="A2683" i="4"/>
  <c r="A2691" i="4"/>
  <c r="A2690" i="4"/>
  <c r="A2730" i="4"/>
  <c r="A2686" i="4"/>
  <c r="A2726" i="4"/>
  <c r="A2694" i="4"/>
  <c r="A2687" i="4"/>
  <c r="A2676" i="4"/>
  <c r="A2674" i="4"/>
  <c r="A2688" i="4"/>
  <c r="A2729" i="4"/>
  <c r="A2727" i="4"/>
  <c r="A2684" i="4"/>
  <c r="A2689" i="4"/>
  <c r="A2731" i="4"/>
  <c r="A2685" i="4"/>
  <c r="A2732" i="4"/>
  <c r="A644" i="4"/>
  <c r="A1920" i="4"/>
  <c r="A1777" i="4"/>
  <c r="A1230" i="4"/>
  <c r="A1918" i="4"/>
  <c r="A1713" i="4"/>
  <c r="A1677" i="4"/>
  <c r="A1660" i="4"/>
  <c r="A1919" i="4"/>
  <c r="A1229" i="4"/>
  <c r="A1227" i="4"/>
  <c r="A1659" i="4"/>
  <c r="A1228" i="4"/>
  <c r="A1142" i="4"/>
  <c r="A1141" i="4"/>
  <c r="A634" i="4"/>
  <c r="A633" i="4"/>
  <c r="A1912" i="4"/>
  <c r="A1706" i="4"/>
  <c r="A1921" i="4"/>
  <c r="A1778" i="4"/>
  <c r="A1231" i="4"/>
  <c r="A1494" i="4"/>
  <c r="A1922" i="4"/>
  <c r="A1240" i="4"/>
  <c r="A2703" i="4"/>
  <c r="A2723" i="4"/>
  <c r="A725" i="4"/>
  <c r="A987" i="4"/>
  <c r="A126" i="4"/>
  <c r="A438" i="4"/>
  <c r="A418" i="4"/>
  <c r="A718" i="4"/>
  <c r="A968" i="4"/>
  <c r="A117" i="4"/>
  <c r="A417" i="4"/>
  <c r="A943" i="4"/>
  <c r="A971" i="4"/>
  <c r="A422" i="4"/>
  <c r="A976" i="4"/>
  <c r="A969" i="4"/>
  <c r="A119" i="4"/>
  <c r="A425" i="4"/>
  <c r="A419" i="4"/>
  <c r="A972" i="4"/>
  <c r="A420" i="4"/>
  <c r="A726" i="4"/>
  <c r="A988" i="4"/>
  <c r="A127" i="4"/>
  <c r="A439" i="4"/>
  <c r="A721" i="4"/>
  <c r="A977" i="4"/>
  <c r="A426" i="4"/>
  <c r="A975" i="4"/>
  <c r="A973" i="4"/>
  <c r="A720" i="4"/>
  <c r="A121" i="4"/>
  <c r="A424" i="4"/>
  <c r="A423" i="4"/>
  <c r="A715" i="4"/>
  <c r="A714" i="4"/>
  <c r="A949" i="4"/>
  <c r="A948" i="4"/>
  <c r="A115" i="4"/>
  <c r="A114" i="4"/>
  <c r="A392" i="4"/>
  <c r="A391" i="4"/>
  <c r="A945" i="4"/>
  <c r="A713" i="4"/>
  <c r="A112" i="4"/>
  <c r="A388" i="4"/>
  <c r="A712" i="4"/>
  <c r="A944" i="4"/>
  <c r="A111" i="4"/>
  <c r="A387" i="4"/>
  <c r="A717" i="4"/>
  <c r="A974" i="4"/>
  <c r="A120" i="4"/>
  <c r="A408" i="4"/>
  <c r="A719" i="4"/>
  <c r="A970" i="4"/>
  <c r="A118" i="4"/>
  <c r="A421" i="4"/>
  <c r="A1951" i="4"/>
  <c r="A1722" i="4"/>
  <c r="A1774" i="4"/>
  <c r="A1223" i="4"/>
  <c r="A1727" i="4"/>
  <c r="A1168" i="4"/>
  <c r="A1725" i="4"/>
  <c r="A1166" i="4"/>
  <c r="A1776" i="4"/>
  <c r="A1728" i="4"/>
  <c r="A1169" i="4"/>
  <c r="A1226" i="4"/>
  <c r="A1174" i="4"/>
  <c r="A1176" i="4"/>
  <c r="A1175" i="4"/>
  <c r="A1747" i="4"/>
  <c r="A1195" i="4"/>
  <c r="A1208" i="4"/>
  <c r="A1755" i="4"/>
  <c r="A1201" i="4"/>
  <c r="A1758" i="4"/>
  <c r="A1205" i="4"/>
  <c r="A1756" i="4"/>
  <c r="A1202" i="4"/>
  <c r="A1754" i="4"/>
  <c r="A1753" i="4"/>
  <c r="A1197" i="4"/>
  <c r="A1723" i="4"/>
  <c r="A1164" i="4"/>
  <c r="A1724" i="4"/>
  <c r="A1165" i="4"/>
  <c r="A1729" i="4"/>
  <c r="A1170" i="4"/>
  <c r="A1738" i="4"/>
  <c r="A1185" i="4"/>
  <c r="A1733" i="4"/>
  <c r="A1181" i="4"/>
  <c r="A1743" i="4"/>
  <c r="A1191" i="4"/>
  <c r="A1745" i="4"/>
  <c r="A1193" i="4"/>
  <c r="A1752" i="4"/>
  <c r="A1200" i="4"/>
  <c r="A1750" i="4"/>
  <c r="A1198" i="4"/>
  <c r="A1751" i="4"/>
  <c r="A1199" i="4"/>
  <c r="A1739" i="4"/>
  <c r="A1189" i="4"/>
  <c r="A1746" i="4"/>
  <c r="A1194" i="4"/>
  <c r="A1762" i="4"/>
  <c r="A1211" i="4"/>
  <c r="A1761" i="4"/>
  <c r="A1210" i="4"/>
  <c r="A1949" i="4"/>
  <c r="A1505" i="4"/>
  <c r="A1948" i="4"/>
  <c r="A1504" i="4"/>
  <c r="A1767" i="4"/>
  <c r="A1216" i="4"/>
  <c r="A1209" i="4"/>
  <c r="A1772" i="4"/>
  <c r="A1221" i="4"/>
  <c r="A1735" i="4"/>
  <c r="A1183" i="4"/>
  <c r="A1769" i="4"/>
  <c r="A1218" i="4"/>
  <c r="A1917" i="4"/>
  <c r="A1763" i="4"/>
  <c r="A1212" i="4"/>
  <c r="A1766" i="4"/>
  <c r="A1215" i="4"/>
  <c r="A1950" i="4"/>
  <c r="A1506" i="4"/>
  <c r="A1741" i="4"/>
  <c r="A1186" i="4"/>
  <c r="A1736" i="4"/>
  <c r="A1179" i="4"/>
  <c r="A1171" i="4"/>
  <c r="A1759" i="4"/>
  <c r="A1206" i="4"/>
  <c r="A1203" i="4"/>
  <c r="A1775" i="4"/>
  <c r="A1224" i="4"/>
  <c r="A1771" i="4"/>
  <c r="A1220" i="4"/>
  <c r="A1770" i="4"/>
  <c r="A1219" i="4"/>
  <c r="A1740" i="4"/>
  <c r="A1187" i="4"/>
  <c r="A1765" i="4"/>
  <c r="A1214" i="4"/>
  <c r="A1773" i="4"/>
  <c r="A1222" i="4"/>
  <c r="A1764" i="4"/>
  <c r="A1213" i="4"/>
  <c r="A1749" i="4"/>
  <c r="A1196" i="4"/>
  <c r="A1734" i="4"/>
  <c r="A1182" i="4"/>
  <c r="A1742" i="4"/>
  <c r="A1190" i="4"/>
  <c r="A1731" i="4"/>
  <c r="A1178" i="4"/>
  <c r="A1172" i="4"/>
  <c r="A1705" i="4"/>
  <c r="A1916" i="4"/>
  <c r="A1973" i="4"/>
  <c r="A1712" i="4"/>
  <c r="A1904" i="4"/>
  <c r="A1915" i="4"/>
  <c r="A1225" i="4"/>
  <c r="A1207" i="4"/>
  <c r="A1757" i="4"/>
  <c r="A1760" i="4"/>
  <c r="A1188" i="4"/>
  <c r="A1204" i="4"/>
  <c r="A1748" i="4"/>
  <c r="A1180" i="4"/>
  <c r="A1732" i="4"/>
  <c r="A1730" i="4"/>
  <c r="A1177" i="4"/>
  <c r="A1173" i="4"/>
  <c r="A1744" i="4"/>
  <c r="A1192" i="4"/>
  <c r="A1726" i="4"/>
  <c r="A1167" i="4"/>
  <c r="A1737" i="4"/>
  <c r="A1184" i="4"/>
  <c r="A1905" i="4"/>
  <c r="A1154" i="4"/>
  <c r="A1768" i="4"/>
  <c r="A1217" i="4"/>
  <c r="A1786" i="4"/>
  <c r="A1239" i="4"/>
  <c r="A1783" i="4"/>
  <c r="A1785" i="4"/>
  <c r="A1238" i="4"/>
  <c r="A1784" i="4"/>
  <c r="A1237" i="4"/>
  <c r="A1236" i="4"/>
  <c r="A1780" i="4"/>
  <c r="A1233" i="4"/>
  <c r="A1782" i="4"/>
  <c r="A1235" i="4"/>
  <c r="A1779" i="4"/>
  <c r="A1232" i="4"/>
  <c r="A1781" i="4"/>
  <c r="A1234" i="4"/>
  <c r="A2506" i="4"/>
  <c r="A2508" i="4"/>
  <c r="A2507" i="4"/>
  <c r="A2505" i="4"/>
  <c r="A2509" i="4"/>
  <c r="A2504" i="4"/>
  <c r="A2511" i="4"/>
  <c r="A2510" i="4"/>
  <c r="A2147" i="4"/>
  <c r="A2821" i="4"/>
  <c r="A2028" i="4"/>
  <c r="A2032" i="4"/>
  <c r="A2146" i="4"/>
  <c r="A2033" i="4"/>
  <c r="A2647" i="4"/>
  <c r="A2648" i="4"/>
  <c r="A2029" i="4"/>
  <c r="A2743" i="4"/>
  <c r="A2750" i="4"/>
  <c r="A2749" i="4"/>
  <c r="A2740" i="4"/>
  <c r="A2744" i="4"/>
  <c r="A1988" i="4"/>
  <c r="A1993" i="4"/>
  <c r="A1992" i="4"/>
  <c r="A1987" i="4"/>
  <c r="A1990" i="4"/>
  <c r="A1994" i="4"/>
  <c r="A1989" i="4"/>
  <c r="A1991" i="4"/>
  <c r="A2741" i="4"/>
  <c r="A2742" i="4"/>
  <c r="A2747" i="4"/>
  <c r="A2748" i="4"/>
  <c r="A2746" i="4"/>
  <c r="A2745" i="4"/>
  <c r="A2755" i="4"/>
  <c r="A2753" i="4"/>
  <c r="A2751" i="4"/>
  <c r="A2754" i="4"/>
  <c r="A2752" i="4"/>
  <c r="A2766" i="4"/>
  <c r="A2778" i="4"/>
  <c r="A2773" i="4"/>
  <c r="A2767" i="4"/>
  <c r="A2770" i="4"/>
  <c r="A2772" i="4"/>
  <c r="A2783" i="4"/>
  <c r="A1530" i="4"/>
  <c r="A2775" i="4"/>
  <c r="A1531" i="4"/>
  <c r="A2781" i="4"/>
  <c r="A2771" i="4"/>
  <c r="A2777" i="4"/>
  <c r="A2780" i="4"/>
  <c r="A2774" i="4"/>
  <c r="A2776" i="4"/>
  <c r="A2768" i="4"/>
  <c r="A2769" i="4"/>
  <c r="A2779" i="4"/>
  <c r="A1153" i="4"/>
  <c r="A1982" i="4"/>
  <c r="A1152" i="4"/>
  <c r="A1981" i="4"/>
  <c r="A1149" i="4"/>
  <c r="A1978" i="4"/>
  <c r="A1148" i="4"/>
  <c r="A1977" i="4"/>
  <c r="A1151" i="4"/>
  <c r="A1163" i="4"/>
  <c r="A2025" i="4"/>
  <c r="A1162" i="4"/>
  <c r="A2024" i="4"/>
  <c r="A2762" i="4"/>
  <c r="A2008" i="4"/>
  <c r="A2006" i="4"/>
  <c r="A2007" i="4"/>
  <c r="A2794" i="4"/>
  <c r="A2787" i="4"/>
  <c r="A2792" i="4"/>
  <c r="A2793" i="4"/>
  <c r="A2789" i="4"/>
  <c r="A2791" i="4"/>
  <c r="A2790" i="4"/>
  <c r="A2788" i="4"/>
  <c r="A2832" i="4"/>
  <c r="A2501" i="4"/>
  <c r="A2503" i="4"/>
  <c r="A2499" i="4"/>
  <c r="A2833" i="4"/>
  <c r="A2498" i="4"/>
  <c r="A2500" i="4"/>
  <c r="A2502" i="4"/>
  <c r="A2272" i="4"/>
  <c r="A2497" i="4"/>
  <c r="A2010" i="4"/>
  <c r="A2009" i="4"/>
  <c r="A2820" i="4"/>
  <c r="A2819" i="4"/>
  <c r="A2145" i="4"/>
  <c r="A2144" i="4"/>
  <c r="A2798" i="4"/>
  <c r="A2031" i="4"/>
  <c r="A2797" i="4"/>
  <c r="A2030" i="4"/>
  <c r="A2000" i="4"/>
  <c r="A2001" i="4"/>
  <c r="A1995" i="4"/>
  <c r="A1998" i="4"/>
  <c r="A1996" i="4"/>
  <c r="A1997" i="4"/>
  <c r="A1999" i="4"/>
  <c r="A650" i="4"/>
  <c r="A652" i="4"/>
  <c r="A651" i="4"/>
  <c r="A810" i="4"/>
  <c r="A208" i="4"/>
  <c r="A205" i="4"/>
  <c r="A204" i="4"/>
  <c r="A206" i="4"/>
  <c r="A207" i="4"/>
  <c r="A794" i="4"/>
  <c r="A200" i="4"/>
  <c r="A795" i="4"/>
  <c r="A796" i="4"/>
  <c r="A199" i="4"/>
  <c r="A793" i="4"/>
  <c r="A648" i="4"/>
  <c r="A642" i="4"/>
  <c r="A2" i="4"/>
  <c r="A2724" i="4"/>
  <c r="A800" i="4"/>
  <c r="A1146" i="4"/>
  <c r="A1143" i="4"/>
  <c r="A638" i="4"/>
  <c r="A635" i="4"/>
  <c r="A203" i="4"/>
  <c r="A797" i="4"/>
  <c r="A201" i="4"/>
  <c r="A799" i="4"/>
  <c r="A798" i="4"/>
  <c r="A1975" i="4"/>
  <c r="A1529" i="4"/>
  <c r="A1528" i="4"/>
  <c r="A2784" i="4"/>
  <c r="A2785" i="4"/>
  <c r="A2795" i="4"/>
  <c r="A2786" i="4"/>
  <c r="A2796" i="4"/>
  <c r="A2005" i="4"/>
  <c r="A2523" i="4"/>
  <c r="A2649" i="4"/>
  <c r="A2532" i="4"/>
  <c r="A2171" i="4"/>
  <c r="A2540" i="4"/>
  <c r="A2539" i="4"/>
  <c r="A2186" i="4"/>
  <c r="A2553" i="4"/>
  <c r="A2197" i="4"/>
  <c r="A2569" i="4"/>
  <c r="A2570" i="4"/>
  <c r="A2575" i="4"/>
  <c r="A2206" i="4"/>
  <c r="A2205" i="4"/>
  <c r="A2581" i="4"/>
  <c r="A2582" i="4"/>
  <c r="A2210" i="4"/>
  <c r="A2036" i="4"/>
  <c r="A2038" i="4"/>
  <c r="A2037" i="4"/>
  <c r="A2180" i="4"/>
  <c r="A2177" i="4"/>
  <c r="A2595" i="4"/>
  <c r="A2597" i="4"/>
  <c r="A2225" i="4"/>
  <c r="A2596" i="4"/>
  <c r="A2224" i="4"/>
  <c r="A2815" i="4"/>
  <c r="A2800" i="4"/>
  <c r="A2814" i="4"/>
  <c r="A2799" i="4"/>
  <c r="A2586" i="4"/>
  <c r="A2587" i="4"/>
  <c r="A2212" i="4"/>
  <c r="A2571" i="4"/>
  <c r="A2576" i="4"/>
  <c r="A2580" i="4"/>
  <c r="A2207" i="4"/>
  <c r="A2593" i="4"/>
  <c r="A2594" i="4"/>
  <c r="A2268" i="4"/>
  <c r="A2223" i="4"/>
  <c r="A2222" i="4"/>
  <c r="A2645" i="4"/>
  <c r="A2249" i="4"/>
  <c r="A2551" i="4"/>
  <c r="A2195" i="4"/>
  <c r="A2267" i="4"/>
  <c r="A2221" i="4"/>
  <c r="A2552" i="4"/>
  <c r="A2834" i="4"/>
  <c r="A2550" i="4"/>
  <c r="A2548" i="4"/>
  <c r="A2545" i="4"/>
  <c r="A2191" i="4"/>
  <c r="A2824" i="4"/>
  <c r="A2547" i="4"/>
  <c r="A2544" i="4"/>
  <c r="A2190" i="4"/>
  <c r="A2546" i="4"/>
  <c r="A2542" i="4"/>
  <c r="A2189" i="4"/>
  <c r="A2549" i="4"/>
  <c r="A2543" i="4"/>
  <c r="A2188" i="4"/>
  <c r="A2192" i="4"/>
  <c r="A2193" i="4"/>
  <c r="A2592" i="4"/>
  <c r="A2829" i="4"/>
  <c r="A2217" i="4"/>
  <c r="A2266" i="4"/>
  <c r="A2591" i="4"/>
  <c r="A2828" i="4"/>
  <c r="A2220" i="4"/>
  <c r="A2590" i="4"/>
  <c r="A2827" i="4"/>
  <c r="A2219" i="4"/>
  <c r="A2589" i="4"/>
  <c r="A2830" i="4"/>
  <c r="A2218" i="4"/>
  <c r="A2588" i="4"/>
  <c r="A2826" i="4"/>
  <c r="A2216" i="4"/>
  <c r="A2182" i="4"/>
  <c r="A2214" i="4"/>
  <c r="A2825" i="4"/>
  <c r="A2213" i="4"/>
  <c r="A2215" i="4"/>
  <c r="A2611" i="4"/>
  <c r="A2612" i="4"/>
  <c r="A2234" i="4"/>
  <c r="A2558" i="4"/>
  <c r="A2559" i="4"/>
  <c r="A2201" i="4"/>
  <c r="A2527" i="4"/>
  <c r="A2528" i="4"/>
  <c r="A2173" i="4"/>
  <c r="A2638" i="4"/>
  <c r="A2624" i="4"/>
  <c r="A2653" i="4"/>
  <c r="A2238" i="4"/>
  <c r="A2017" i="4"/>
  <c r="A2020" i="4"/>
  <c r="A2021" i="4"/>
  <c r="A2019" i="4"/>
  <c r="A2013" i="4"/>
  <c r="A2018" i="4"/>
  <c r="A2012" i="4"/>
  <c r="A2022" i="4"/>
  <c r="A2023" i="4"/>
  <c r="A2016" i="4"/>
  <c r="A2015" i="4"/>
  <c r="A2011" i="4"/>
  <c r="A2014" i="4"/>
  <c r="A2823" i="4"/>
  <c r="A2533" i="4"/>
  <c r="A2534" i="4"/>
  <c r="A2174" i="4"/>
  <c r="A2642" i="4"/>
  <c r="A2247" i="4"/>
  <c r="A2196" i="4"/>
  <c r="A2194" i="4"/>
  <c r="A2179" i="4"/>
  <c r="A2560" i="4"/>
  <c r="A2563" i="4"/>
  <c r="A2554" i="4"/>
  <c r="A2562" i="4"/>
  <c r="A2564" i="4"/>
  <c r="A2561" i="4"/>
  <c r="A2203" i="4"/>
  <c r="A2556" i="4"/>
  <c r="A2557" i="4"/>
  <c r="A2200" i="4"/>
  <c r="A2202" i="4"/>
  <c r="A2635" i="4"/>
  <c r="A2631" i="4"/>
  <c r="A2242" i="4"/>
  <c r="A2637" i="4"/>
  <c r="A2633" i="4"/>
  <c r="A2244" i="4"/>
  <c r="A2636" i="4"/>
  <c r="A2632" i="4"/>
  <c r="A2243" i="4"/>
  <c r="A2634" i="4"/>
  <c r="A2630" i="4"/>
  <c r="A2245" i="4"/>
  <c r="A2241" i="4"/>
  <c r="A2643" i="4"/>
  <c r="A2644" i="4"/>
  <c r="A2248" i="4"/>
  <c r="A2525" i="4"/>
  <c r="A2531" i="4"/>
  <c r="A2170" i="4"/>
  <c r="A2565" i="4"/>
  <c r="A2568" i="4"/>
  <c r="A2199" i="4"/>
  <c r="A2181" i="4"/>
  <c r="A2178" i="4"/>
  <c r="A2604" i="4"/>
  <c r="A2656" i="4"/>
  <c r="A2602" i="4"/>
  <c r="A2617" i="4"/>
  <c r="A2606" i="4"/>
  <c r="A2658" i="4"/>
  <c r="A2231" i="4"/>
  <c r="A2615" i="4"/>
  <c r="A2601" i="4"/>
  <c r="A2600" i="4"/>
  <c r="A2650" i="4"/>
  <c r="A2227" i="4"/>
  <c r="A2618" i="4"/>
  <c r="A2603" i="4"/>
  <c r="A2657" i="4"/>
  <c r="A2230" i="4"/>
  <c r="A2228" i="4"/>
  <c r="A2813" i="4"/>
  <c r="A2810" i="4"/>
  <c r="A2034" i="4"/>
  <c r="A2250" i="4"/>
  <c r="A2538" i="4"/>
  <c r="A2265" i="4"/>
  <c r="A2035" i="4"/>
  <c r="A2184" i="4"/>
  <c r="A2572" i="4"/>
  <c r="A2585" i="4"/>
  <c r="A2208" i="4"/>
  <c r="A2584" i="4"/>
  <c r="A2583" i="4"/>
  <c r="A2211" i="4"/>
  <c r="A2524" i="4"/>
  <c r="A2530" i="4"/>
  <c r="A2169" i="4"/>
  <c r="A2536" i="4"/>
  <c r="A2185" i="4"/>
  <c r="A2251" i="4"/>
  <c r="A2537" i="4"/>
  <c r="A2264" i="4"/>
  <c r="A2541" i="4"/>
  <c r="A2822" i="4"/>
  <c r="A2187" i="4"/>
  <c r="A2183" i="4"/>
  <c r="A2641" i="4"/>
  <c r="A2639" i="4"/>
  <c r="A2640" i="4"/>
  <c r="A2660" i="4"/>
  <c r="A2625" i="4"/>
  <c r="A2626" i="4"/>
  <c r="A2659" i="4"/>
  <c r="A2628" i="4"/>
  <c r="A2629" i="4"/>
  <c r="A2240" i="4"/>
  <c r="A2003" i="4"/>
  <c r="A2239" i="4"/>
  <c r="A2616" i="4"/>
  <c r="A2605" i="4"/>
  <c r="A2652" i="4"/>
  <c r="A2229" i="4"/>
  <c r="A2622" i="4"/>
  <c r="A2619" i="4"/>
  <c r="A2651" i="4"/>
  <c r="A2623" i="4"/>
  <c r="A2236" i="4"/>
  <c r="A2235" i="4"/>
  <c r="A2598" i="4"/>
  <c r="A2599" i="4"/>
  <c r="A2226" i="4"/>
  <c r="A2620" i="4"/>
  <c r="A2621" i="4"/>
  <c r="A2237" i="4"/>
  <c r="A2246" i="4"/>
  <c r="A2518" i="4"/>
  <c r="A2522" i="4"/>
  <c r="A2167" i="4"/>
  <c r="A2519" i="4"/>
  <c r="A2535" i="4"/>
  <c r="A2175" i="4"/>
  <c r="A2520" i="4"/>
  <c r="A2521" i="4"/>
  <c r="A2168" i="4"/>
  <c r="A2555" i="4"/>
  <c r="A2574" i="4"/>
  <c r="A2573" i="4"/>
  <c r="A2198" i="4"/>
  <c r="A2577" i="4"/>
  <c r="A2579" i="4"/>
  <c r="A2578" i="4"/>
  <c r="A2209" i="4"/>
  <c r="A2176" i="4"/>
  <c r="A5" i="4"/>
  <c r="A4" i="4"/>
  <c r="A2803" i="4"/>
  <c r="A2802" i="4"/>
  <c r="A2806" i="4"/>
  <c r="A2805" i="4"/>
  <c r="A2804" i="4"/>
  <c r="A2801" i="4"/>
  <c r="A2807" i="4"/>
  <c r="A3" i="4"/>
  <c r="A2526" i="4"/>
  <c r="A2529" i="4"/>
  <c r="A2172" i="4"/>
  <c r="A2627" i="4"/>
  <c r="A2609" i="4"/>
  <c r="A2655" i="4"/>
  <c r="A2610" i="4"/>
  <c r="A2166" i="4"/>
  <c r="A2607" i="4"/>
  <c r="A2654" i="4"/>
  <c r="A2613" i="4"/>
  <c r="A2232" i="4"/>
  <c r="A2608" i="4"/>
  <c r="A2614" i="4"/>
  <c r="A2233" i="4"/>
  <c r="A2269" i="4"/>
  <c r="A2256" i="4"/>
  <c r="A2150" i="4"/>
  <c r="A2512" i="4"/>
  <c r="A2812" i="4"/>
  <c r="A2811" i="4"/>
  <c r="A2809" i="4"/>
  <c r="A2148" i="4"/>
  <c r="A2514" i="4"/>
  <c r="A2165" i="4"/>
  <c r="A2260" i="4"/>
  <c r="A2255" i="4"/>
  <c r="A2155" i="4"/>
  <c r="A2164" i="4"/>
  <c r="A2258" i="4"/>
  <c r="A2157" i="4"/>
  <c r="A2162" i="4"/>
  <c r="A2257" i="4"/>
  <c r="A2252" i="4"/>
  <c r="A2515" i="4"/>
  <c r="A2163" i="4"/>
  <c r="A2263" i="4"/>
  <c r="A2151" i="4"/>
  <c r="A2517" i="4"/>
  <c r="A2152" i="4"/>
  <c r="A2153" i="4"/>
  <c r="A2149" i="4"/>
  <c r="A2513" i="4"/>
  <c r="A2160" i="4"/>
  <c r="A2261" i="4"/>
  <c r="A2254" i="4"/>
  <c r="A2161" i="4"/>
  <c r="A2262" i="4"/>
  <c r="A2158" i="4"/>
  <c r="A2156" i="4"/>
  <c r="A2516" i="4"/>
  <c r="A2159" i="4"/>
  <c r="A2259" i="4"/>
  <c r="A2253" i="4"/>
  <c r="A2816" i="4"/>
  <c r="A2817" i="4"/>
  <c r="A2154" i="4"/>
  <c r="A2725" i="4"/>
  <c r="A2496" i="4"/>
  <c r="A2495" i="4"/>
  <c r="A2143" i="4"/>
  <c r="A2566" i="4"/>
  <c r="A2567" i="4"/>
  <c r="A2204" i="4"/>
  <c r="A2294" i="4"/>
  <c r="A2296" i="4"/>
  <c r="A2295" i="4"/>
  <c r="A2044" i="4"/>
  <c r="A2397" i="4"/>
  <c r="A2422" i="4"/>
  <c r="A2429" i="4"/>
  <c r="A2115" i="4"/>
  <c r="A2469" i="4"/>
  <c r="A2117" i="4"/>
  <c r="A2280" i="4"/>
  <c r="A2419" i="4"/>
  <c r="A2420" i="4"/>
  <c r="A2430" i="4"/>
  <c r="A2097" i="4"/>
  <c r="A2399" i="4"/>
  <c r="A2093" i="4"/>
  <c r="A2085" i="4"/>
  <c r="A2476" i="4"/>
  <c r="A2477" i="4"/>
  <c r="A2128" i="4"/>
  <c r="A2459" i="4"/>
  <c r="A2460" i="4"/>
  <c r="A2461" i="4"/>
  <c r="A2109" i="4"/>
  <c r="A2396" i="4"/>
  <c r="A2417" i="4"/>
  <c r="A2431" i="4"/>
  <c r="A2395" i="4"/>
  <c r="A2084" i="4"/>
  <c r="A2113" i="4"/>
  <c r="A2468" i="4"/>
  <c r="A2446" i="4"/>
  <c r="A2455" i="4"/>
  <c r="A2457" i="4"/>
  <c r="A2105" i="4"/>
  <c r="A2120" i="4"/>
  <c r="A2283" i="4"/>
  <c r="A2382" i="4"/>
  <c r="A2386" i="4"/>
  <c r="A2081" i="4"/>
  <c r="A2380" i="4"/>
  <c r="A2379" i="4"/>
  <c r="A2079" i="4"/>
  <c r="A2083" i="4"/>
  <c r="A2442" i="4"/>
  <c r="A2443" i="4"/>
  <c r="A2102" i="4"/>
  <c r="A2389" i="4"/>
  <c r="A2425" i="4"/>
  <c r="A2427" i="4"/>
  <c r="A2365" i="4"/>
  <c r="A2075" i="4"/>
  <c r="A2394" i="4"/>
  <c r="A2421" i="4"/>
  <c r="A2086" i="4"/>
  <c r="A2393" i="4"/>
  <c r="A2428" i="4"/>
  <c r="A2087" i="4"/>
  <c r="A2114" i="4"/>
  <c r="A2467" i="4"/>
  <c r="A2392" i="4"/>
  <c r="A2441" i="4"/>
  <c r="A2088" i="4"/>
  <c r="A2101" i="4"/>
  <c r="A2118" i="4"/>
  <c r="A2281" i="4"/>
  <c r="A2092" i="4"/>
  <c r="A2134" i="4"/>
  <c r="A2485" i="4"/>
  <c r="A2489" i="4"/>
  <c r="A2137" i="4"/>
  <c r="A2271" i="4"/>
  <c r="A2138" i="4"/>
  <c r="A2490" i="4"/>
  <c r="A2126" i="4"/>
  <c r="A2131" i="4"/>
  <c r="A2818" i="4"/>
  <c r="A2400" i="4"/>
  <c r="A2408" i="4"/>
  <c r="A2407" i="4"/>
  <c r="A2121" i="4"/>
  <c r="A2284" i="4"/>
  <c r="A2095" i="4"/>
  <c r="A2127" i="4"/>
  <c r="A2002" i="4"/>
  <c r="A2447" i="4"/>
  <c r="A2391" i="4"/>
  <c r="A2418" i="4"/>
  <c r="A2426" i="4"/>
  <c r="A2112" i="4"/>
  <c r="A2465" i="4"/>
  <c r="A2119" i="4"/>
  <c r="A2282" i="4"/>
  <c r="A2106" i="4"/>
  <c r="A2090" i="4"/>
  <c r="A2484" i="4"/>
  <c r="A2132" i="4"/>
  <c r="A2483" i="4"/>
  <c r="A2133" i="4"/>
  <c r="A2286" i="4"/>
  <c r="A2445" i="4"/>
  <c r="A2390" i="4"/>
  <c r="A2432" i="4"/>
  <c r="A2450" i="4"/>
  <c r="A2403" i="4"/>
  <c r="A2434" i="4"/>
  <c r="A2449" i="4"/>
  <c r="A2402" i="4"/>
  <c r="A2433" i="4"/>
  <c r="A2444" i="4"/>
  <c r="A2452" i="4"/>
  <c r="A2451" i="4"/>
  <c r="A2103" i="4"/>
  <c r="A2122" i="4"/>
  <c r="A2466" i="4"/>
  <c r="A2471" i="4"/>
  <c r="A2448" i="4"/>
  <c r="A2388" i="4"/>
  <c r="A2454" i="4"/>
  <c r="A2453" i="4"/>
  <c r="A2404" i="4"/>
  <c r="A2107" i="4"/>
  <c r="A2091" i="4"/>
  <c r="A2116" i="4"/>
  <c r="A2123" i="4"/>
  <c r="A2279" i="4"/>
  <c r="A2285" i="4"/>
  <c r="A2383" i="4"/>
  <c r="A2385" i="4"/>
  <c r="A2384" i="4"/>
  <c r="A2082" i="4"/>
  <c r="A2462" i="4"/>
  <c r="A2464" i="4"/>
  <c r="A2463" i="4"/>
  <c r="A2110" i="4"/>
  <c r="A2381" i="4"/>
  <c r="A2435" i="4"/>
  <c r="A2406" i="4"/>
  <c r="A2437" i="4"/>
  <c r="A2405" i="4"/>
  <c r="A2436" i="4"/>
  <c r="A2080" i="4"/>
  <c r="A2099" i="4"/>
  <c r="A2371" i="4"/>
  <c r="A2387" i="4"/>
  <c r="A2368" i="4"/>
  <c r="A2373" i="4"/>
  <c r="A2367" i="4"/>
  <c r="A2372" i="4"/>
  <c r="A2074" i="4"/>
  <c r="A2077" i="4"/>
  <c r="A2104" i="4"/>
  <c r="A2089" i="4"/>
  <c r="A2098" i="4"/>
  <c r="A2305" i="4"/>
  <c r="A2307" i="4"/>
  <c r="A2306" i="4"/>
  <c r="A2045" i="4"/>
  <c r="A2456" i="4"/>
  <c r="A2458" i="4"/>
  <c r="A2108" i="4"/>
  <c r="A2135" i="4"/>
  <c r="A2287" i="4"/>
  <c r="A2139" i="4"/>
  <c r="A2288" i="4"/>
  <c r="A2361" i="4"/>
  <c r="A2364" i="4"/>
  <c r="A2360" i="4"/>
  <c r="A2071" i="4"/>
  <c r="A2069" i="4"/>
  <c r="A2278" i="4"/>
  <c r="A2330" i="4"/>
  <c r="A2329" i="4"/>
  <c r="A2328" i="4"/>
  <c r="A2064" i="4"/>
  <c r="A2357" i="4"/>
  <c r="A2068" i="4"/>
  <c r="A2277" i="4"/>
  <c r="A2343" i="4"/>
  <c r="A2345" i="4"/>
  <c r="A2344" i="4"/>
  <c r="A2059" i="4"/>
  <c r="A2054" i="4"/>
  <c r="A2349" i="4"/>
  <c r="A2351" i="4"/>
  <c r="A2350" i="4"/>
  <c r="A2061" i="4"/>
  <c r="A2052" i="4"/>
  <c r="A2346" i="4"/>
  <c r="A2646" i="4"/>
  <c r="A2325" i="4"/>
  <c r="A2348" i="4"/>
  <c r="A2327" i="4"/>
  <c r="A2347" i="4"/>
  <c r="A2326" i="4"/>
  <c r="A2355" i="4"/>
  <c r="A2063" i="4"/>
  <c r="A2356" i="4"/>
  <c r="A2352" i="4"/>
  <c r="A2354" i="4"/>
  <c r="A2353" i="4"/>
  <c r="A2062" i="4"/>
  <c r="A2067" i="4"/>
  <c r="A2276" i="4"/>
  <c r="A2333" i="4"/>
  <c r="A2332" i="4"/>
  <c r="A2331" i="4"/>
  <c r="A2055" i="4"/>
  <c r="A2274" i="4"/>
  <c r="A2359" i="4"/>
  <c r="A2324" i="4"/>
  <c r="A2323" i="4"/>
  <c r="A2070" i="4"/>
  <c r="A2334" i="4"/>
  <c r="A2336" i="4"/>
  <c r="A2335" i="4"/>
  <c r="A2056" i="4"/>
  <c r="A2340" i="4"/>
  <c r="A2342" i="4"/>
  <c r="A2341" i="4"/>
  <c r="A2058" i="4"/>
  <c r="A2060" i="4"/>
  <c r="A2053" i="4"/>
  <c r="A2494" i="4"/>
  <c r="A2319" i="4"/>
  <c r="A2318" i="4"/>
  <c r="A2320" i="4"/>
  <c r="A2322" i="4"/>
  <c r="A2321" i="4"/>
  <c r="A2051" i="4"/>
  <c r="A2142" i="4"/>
  <c r="A2493" i="4"/>
  <c r="A2491" i="4"/>
  <c r="A2492" i="4"/>
  <c r="A2141" i="4"/>
  <c r="A2337" i="4"/>
  <c r="A2339" i="4"/>
  <c r="A2338" i="4"/>
  <c r="A2065" i="4"/>
  <c r="A2358" i="4"/>
  <c r="A2066" i="4"/>
  <c r="A2275" i="4"/>
  <c r="A2057" i="4"/>
  <c r="A2290" i="4"/>
  <c r="A2300" i="4"/>
  <c r="A2299" i="4"/>
  <c r="A2040" i="4"/>
  <c r="A2291" i="4"/>
  <c r="A2298" i="4"/>
  <c r="A2297" i="4"/>
  <c r="A2292" i="4"/>
  <c r="A2304" i="4"/>
  <c r="A2303" i="4"/>
  <c r="A2043" i="4"/>
  <c r="A2312" i="4"/>
  <c r="A2316" i="4"/>
  <c r="A2315" i="4"/>
  <c r="A2048" i="4"/>
  <c r="A2049" i="4"/>
  <c r="A2317" i="4"/>
  <c r="A2050" i="4"/>
  <c r="A2273" i="4"/>
  <c r="A2308" i="4"/>
  <c r="A2310" i="4"/>
  <c r="A2309" i="4"/>
  <c r="A2046" i="4"/>
  <c r="A2042" i="4"/>
  <c r="A2482" i="4"/>
  <c r="A2478" i="4"/>
  <c r="A2130" i="4"/>
  <c r="A2004" i="4"/>
  <c r="A2480" i="4"/>
  <c r="A2129" i="4"/>
  <c r="A2473" i="4"/>
  <c r="A2414" i="4"/>
  <c r="A2413" i="4"/>
  <c r="A2111" i="4"/>
  <c r="A2470" i="4"/>
  <c r="A2401" i="4"/>
  <c r="A2438" i="4"/>
  <c r="A2416" i="4"/>
  <c r="A2440" i="4"/>
  <c r="A2415" i="4"/>
  <c r="A2439" i="4"/>
  <c r="A2096" i="4"/>
  <c r="A2100" i="4"/>
  <c r="A2140" i="4"/>
  <c r="A2289" i="4"/>
  <c r="A2488" i="4"/>
  <c r="A2487" i="4"/>
  <c r="A2486" i="4"/>
  <c r="A2136" i="4"/>
  <c r="A2376" i="4"/>
  <c r="A2378" i="4"/>
  <c r="A2377" i="4"/>
  <c r="A2078" i="4"/>
  <c r="A2472" i="4"/>
  <c r="A2375" i="4"/>
  <c r="A2374" i="4"/>
  <c r="A2124" i="4"/>
  <c r="A2366" i="4"/>
  <c r="A2370" i="4"/>
  <c r="A2369" i="4"/>
  <c r="A2076" i="4"/>
  <c r="A2125" i="4"/>
  <c r="A2362" i="4"/>
  <c r="A2410" i="4"/>
  <c r="A2409" i="4"/>
  <c r="A2831" i="4"/>
  <c r="A2363" i="4"/>
  <c r="A2412" i="4"/>
  <c r="A2411" i="4"/>
  <c r="A2073" i="4"/>
  <c r="A2072" i="4"/>
  <c r="A2270" i="4"/>
  <c r="A2398" i="4"/>
  <c r="A2423" i="4"/>
  <c r="A2424" i="4"/>
  <c r="A2094" i="4"/>
  <c r="A2293" i="4"/>
  <c r="A2302" i="4"/>
  <c r="A2301" i="4"/>
  <c r="A2311" i="4"/>
  <c r="A2314" i="4"/>
  <c r="A2313" i="4"/>
  <c r="A2047" i="4"/>
  <c r="A2041" i="4"/>
  <c r="A2481" i="4"/>
  <c r="A2479" i="4"/>
  <c r="K1425" i="2"/>
  <c r="J1425" i="2" s="1"/>
  <c r="I1425" i="2" s="1"/>
  <c r="H1425" i="2" s="1"/>
  <c r="B2" i="5" l="1"/>
  <c r="AB645" i="4"/>
  <c r="F4" i="8" s="1"/>
  <c r="G12" i="8"/>
  <c r="D7" i="8"/>
  <c r="F73" i="8"/>
  <c r="F72" i="8"/>
  <c r="F71" i="8"/>
  <c r="F70" i="8"/>
  <c r="F69" i="8"/>
  <c r="F68" i="8"/>
  <c r="F67" i="8"/>
  <c r="F66" i="8"/>
  <c r="F65" i="8"/>
  <c r="F64" i="8"/>
  <c r="F63" i="8"/>
  <c r="F62" i="8"/>
  <c r="F58" i="8"/>
  <c r="F57" i="8"/>
  <c r="F56" i="8"/>
  <c r="F55" i="8"/>
  <c r="F54" i="8"/>
  <c r="F53" i="8"/>
  <c r="F52" i="8"/>
  <c r="F51" i="8"/>
  <c r="F50" i="8"/>
  <c r="F49" i="8"/>
  <c r="F48" i="8"/>
  <c r="F47" i="8"/>
  <c r="F43" i="8"/>
  <c r="F42" i="8"/>
  <c r="F41" i="8"/>
  <c r="F40" i="8"/>
  <c r="F39" i="8"/>
  <c r="F38" i="8"/>
  <c r="F37" i="8"/>
  <c r="F36" i="8"/>
  <c r="F35" i="8"/>
  <c r="F34" i="8"/>
  <c r="F33" i="8"/>
  <c r="F32" i="8"/>
  <c r="F18" i="8"/>
  <c r="F17" i="8"/>
  <c r="F16" i="8"/>
  <c r="F15" i="8"/>
  <c r="F14" i="8"/>
  <c r="F13" i="8"/>
  <c r="A8" i="5" l="1"/>
  <c r="B8" i="5"/>
  <c r="B5" i="5"/>
  <c r="A4" i="5"/>
  <c r="B6" i="5"/>
  <c r="B7" i="5"/>
  <c r="A5" i="5"/>
  <c r="B4" i="5"/>
  <c r="A6" i="5"/>
  <c r="A7" i="5"/>
  <c r="H31" i="8"/>
  <c r="H12" i="8"/>
  <c r="C7" i="8"/>
  <c r="F74" i="8"/>
  <c r="F59" i="8"/>
  <c r="G13" i="8"/>
  <c r="G15" i="8"/>
  <c r="F29" i="8"/>
  <c r="F44" i="8"/>
  <c r="E7" i="8"/>
  <c r="G14" i="8"/>
  <c r="G31" i="8"/>
  <c r="G33" i="8" l="1"/>
  <c r="G32" i="8"/>
  <c r="G34" i="8"/>
  <c r="G46" i="8"/>
  <c r="A645" i="4"/>
  <c r="D2" i="5" l="1"/>
  <c r="D9" i="1"/>
  <c r="G14" i="1"/>
  <c r="G47" i="8"/>
  <c r="G49" i="8"/>
  <c r="G61" i="8"/>
  <c r="G48" i="8"/>
  <c r="H48" i="1"/>
  <c r="D8" i="5" l="1"/>
  <c r="C8" i="5"/>
  <c r="C7" i="5"/>
  <c r="D5" i="5"/>
  <c r="C4" i="5"/>
  <c r="D6" i="5"/>
  <c r="D7" i="5"/>
  <c r="D4" i="5"/>
  <c r="C5" i="5"/>
  <c r="C6" i="5"/>
  <c r="H33" i="1"/>
  <c r="H14" i="1"/>
  <c r="G17" i="1"/>
  <c r="C9" i="1"/>
  <c r="G16" i="1"/>
  <c r="G62" i="8"/>
  <c r="G64" i="8"/>
  <c r="G63" i="8"/>
  <c r="E9" i="1"/>
  <c r="H63" i="1"/>
  <c r="F54" i="1" l="1"/>
  <c r="F55" i="1"/>
  <c r="F56" i="1"/>
  <c r="F75" i="1"/>
  <c r="F74" i="1"/>
  <c r="F73" i="1"/>
  <c r="F72" i="1"/>
  <c r="F71" i="1"/>
  <c r="F70" i="1"/>
  <c r="F69" i="1"/>
  <c r="F68" i="1"/>
  <c r="F67" i="1"/>
  <c r="F66" i="1"/>
  <c r="F65" i="1"/>
  <c r="F64" i="1"/>
  <c r="F60" i="1"/>
  <c r="F59" i="1"/>
  <c r="F58" i="1"/>
  <c r="F57" i="1"/>
  <c r="F53" i="1"/>
  <c r="F52" i="1"/>
  <c r="F51" i="1"/>
  <c r="F50" i="1"/>
  <c r="F49" i="1"/>
  <c r="G15" i="1"/>
  <c r="AK645" i="4" a="1"/>
  <c r="AK645" i="4" s="1"/>
  <c r="J14" i="1"/>
  <c r="I14" i="1"/>
  <c r="K2" i="2"/>
  <c r="K3" i="2"/>
  <c r="J3" i="2" s="1"/>
  <c r="K4" i="2"/>
  <c r="J4" i="2" s="1"/>
  <c r="K5" i="2"/>
  <c r="J5" i="2" s="1"/>
  <c r="K6" i="2"/>
  <c r="J6" i="2" s="1"/>
  <c r="K7" i="2"/>
  <c r="J7" i="2" s="1"/>
  <c r="K8" i="2"/>
  <c r="J8" i="2" s="1"/>
  <c r="K9" i="2"/>
  <c r="J9" i="2" s="1"/>
  <c r="K10" i="2"/>
  <c r="J10" i="2" s="1"/>
  <c r="K11" i="2"/>
  <c r="J11" i="2" s="1"/>
  <c r="K12" i="2"/>
  <c r="J12" i="2" s="1"/>
  <c r="K13" i="2"/>
  <c r="J13" i="2" s="1"/>
  <c r="K14" i="2"/>
  <c r="J14" i="2" s="1"/>
  <c r="K15" i="2"/>
  <c r="J15" i="2" s="1"/>
  <c r="K16" i="2"/>
  <c r="J16" i="2" s="1"/>
  <c r="K17" i="2"/>
  <c r="J17" i="2" s="1"/>
  <c r="K18" i="2"/>
  <c r="J18" i="2" s="1"/>
  <c r="K19" i="2"/>
  <c r="J19" i="2" s="1"/>
  <c r="K20" i="2"/>
  <c r="J20" i="2" s="1"/>
  <c r="K21" i="2"/>
  <c r="J21" i="2" s="1"/>
  <c r="K22" i="2"/>
  <c r="J22" i="2" s="1"/>
  <c r="K23" i="2"/>
  <c r="J23" i="2" s="1"/>
  <c r="K24" i="2"/>
  <c r="J24" i="2" s="1"/>
  <c r="K25" i="2"/>
  <c r="J25" i="2" s="1"/>
  <c r="K26" i="2"/>
  <c r="J26" i="2" s="1"/>
  <c r="K27" i="2"/>
  <c r="J27" i="2" s="1"/>
  <c r="K28" i="2"/>
  <c r="J28" i="2" s="1"/>
  <c r="K29" i="2"/>
  <c r="J29" i="2" s="1"/>
  <c r="K30" i="2"/>
  <c r="J30" i="2" s="1"/>
  <c r="K31" i="2"/>
  <c r="J31" i="2" s="1"/>
  <c r="K32" i="2"/>
  <c r="J32" i="2" s="1"/>
  <c r="K33" i="2"/>
  <c r="J33" i="2" s="1"/>
  <c r="K34" i="2"/>
  <c r="J34" i="2" s="1"/>
  <c r="K35" i="2"/>
  <c r="J35" i="2" s="1"/>
  <c r="K36" i="2"/>
  <c r="J36" i="2" s="1"/>
  <c r="K37" i="2"/>
  <c r="J37" i="2" s="1"/>
  <c r="K38" i="2"/>
  <c r="J38" i="2" s="1"/>
  <c r="K39" i="2"/>
  <c r="J39" i="2" s="1"/>
  <c r="K40" i="2"/>
  <c r="J40" i="2" s="1"/>
  <c r="K41" i="2"/>
  <c r="J41" i="2" s="1"/>
  <c r="K42" i="2"/>
  <c r="J42" i="2" s="1"/>
  <c r="K43" i="2"/>
  <c r="J43" i="2" s="1"/>
  <c r="K44" i="2"/>
  <c r="J44" i="2" s="1"/>
  <c r="K45" i="2"/>
  <c r="J45" i="2" s="1"/>
  <c r="K46" i="2"/>
  <c r="J46" i="2" s="1"/>
  <c r="K47" i="2"/>
  <c r="J47" i="2" s="1"/>
  <c r="K48" i="2"/>
  <c r="J48" i="2" s="1"/>
  <c r="K49" i="2"/>
  <c r="J49" i="2" s="1"/>
  <c r="K50" i="2"/>
  <c r="J50" i="2" s="1"/>
  <c r="K51" i="2"/>
  <c r="J51" i="2" s="1"/>
  <c r="K52" i="2"/>
  <c r="J52" i="2" s="1"/>
  <c r="K53" i="2"/>
  <c r="J53" i="2" s="1"/>
  <c r="K54" i="2"/>
  <c r="J54" i="2" s="1"/>
  <c r="K55" i="2"/>
  <c r="J55" i="2" s="1"/>
  <c r="K56" i="2"/>
  <c r="J56" i="2" s="1"/>
  <c r="K57" i="2"/>
  <c r="J57" i="2" s="1"/>
  <c r="K58" i="2"/>
  <c r="J58" i="2" s="1"/>
  <c r="K59" i="2"/>
  <c r="J59" i="2" s="1"/>
  <c r="K60" i="2"/>
  <c r="J60" i="2" s="1"/>
  <c r="K61" i="2"/>
  <c r="J61" i="2" s="1"/>
  <c r="K62" i="2"/>
  <c r="J62" i="2" s="1"/>
  <c r="K63" i="2"/>
  <c r="J63" i="2" s="1"/>
  <c r="K64" i="2"/>
  <c r="J64" i="2" s="1"/>
  <c r="K65" i="2"/>
  <c r="J65" i="2" s="1"/>
  <c r="K66" i="2"/>
  <c r="J66" i="2" s="1"/>
  <c r="K67" i="2"/>
  <c r="J67" i="2" s="1"/>
  <c r="K68" i="2"/>
  <c r="J68" i="2" s="1"/>
  <c r="K69" i="2"/>
  <c r="J69" i="2" s="1"/>
  <c r="K70" i="2"/>
  <c r="J70" i="2" s="1"/>
  <c r="K71" i="2"/>
  <c r="J71" i="2" s="1"/>
  <c r="K72" i="2"/>
  <c r="J72" i="2" s="1"/>
  <c r="K73" i="2"/>
  <c r="J73" i="2" s="1"/>
  <c r="K74" i="2"/>
  <c r="J74" i="2" s="1"/>
  <c r="K75" i="2"/>
  <c r="J75" i="2" s="1"/>
  <c r="K76" i="2"/>
  <c r="J76" i="2" s="1"/>
  <c r="K77" i="2"/>
  <c r="J77" i="2" s="1"/>
  <c r="K78" i="2"/>
  <c r="J78" i="2" s="1"/>
  <c r="K79" i="2"/>
  <c r="J79" i="2" s="1"/>
  <c r="K80" i="2"/>
  <c r="J80" i="2" s="1"/>
  <c r="K81" i="2"/>
  <c r="J81" i="2" s="1"/>
  <c r="K82" i="2"/>
  <c r="J82" i="2" s="1"/>
  <c r="K83" i="2"/>
  <c r="J83" i="2" s="1"/>
  <c r="K84" i="2"/>
  <c r="J84" i="2" s="1"/>
  <c r="K85" i="2"/>
  <c r="J85" i="2" s="1"/>
  <c r="K86" i="2"/>
  <c r="J86" i="2" s="1"/>
  <c r="K87" i="2"/>
  <c r="J87" i="2" s="1"/>
  <c r="K88" i="2"/>
  <c r="J88" i="2" s="1"/>
  <c r="K89" i="2"/>
  <c r="J89" i="2" s="1"/>
  <c r="K90" i="2"/>
  <c r="J90" i="2" s="1"/>
  <c r="K91" i="2"/>
  <c r="J91" i="2" s="1"/>
  <c r="K92" i="2"/>
  <c r="J92" i="2" s="1"/>
  <c r="K93" i="2"/>
  <c r="J93" i="2" s="1"/>
  <c r="K94" i="2"/>
  <c r="J94" i="2" s="1"/>
  <c r="K95" i="2"/>
  <c r="J95" i="2" s="1"/>
  <c r="K96" i="2"/>
  <c r="J96" i="2" s="1"/>
  <c r="K97" i="2"/>
  <c r="J97" i="2" s="1"/>
  <c r="K98" i="2"/>
  <c r="J98" i="2" s="1"/>
  <c r="K99" i="2"/>
  <c r="J99" i="2" s="1"/>
  <c r="K100" i="2"/>
  <c r="J100" i="2" s="1"/>
  <c r="K101" i="2"/>
  <c r="J101" i="2" s="1"/>
  <c r="K102" i="2"/>
  <c r="J102" i="2" s="1"/>
  <c r="K103" i="2"/>
  <c r="J103" i="2" s="1"/>
  <c r="K104" i="2"/>
  <c r="J104" i="2" s="1"/>
  <c r="K105" i="2"/>
  <c r="J105" i="2" s="1"/>
  <c r="K106" i="2"/>
  <c r="J106" i="2" s="1"/>
  <c r="K107" i="2"/>
  <c r="J107" i="2" s="1"/>
  <c r="K108" i="2"/>
  <c r="J108" i="2" s="1"/>
  <c r="K109" i="2"/>
  <c r="J109" i="2" s="1"/>
  <c r="K110" i="2"/>
  <c r="J110" i="2" s="1"/>
  <c r="K111" i="2"/>
  <c r="J111" i="2" s="1"/>
  <c r="K112" i="2"/>
  <c r="J112" i="2" s="1"/>
  <c r="K113" i="2"/>
  <c r="J113" i="2" s="1"/>
  <c r="K114" i="2"/>
  <c r="J114" i="2" s="1"/>
  <c r="K115" i="2"/>
  <c r="J115" i="2" s="1"/>
  <c r="K116" i="2"/>
  <c r="J116" i="2" s="1"/>
  <c r="K117" i="2"/>
  <c r="J117" i="2" s="1"/>
  <c r="K118" i="2"/>
  <c r="J118" i="2" s="1"/>
  <c r="K119" i="2"/>
  <c r="J119" i="2" s="1"/>
  <c r="K120" i="2"/>
  <c r="J120" i="2" s="1"/>
  <c r="K121" i="2"/>
  <c r="J121" i="2" s="1"/>
  <c r="K122" i="2"/>
  <c r="J122" i="2" s="1"/>
  <c r="K123" i="2"/>
  <c r="J123" i="2" s="1"/>
  <c r="K124" i="2"/>
  <c r="J124" i="2" s="1"/>
  <c r="K125" i="2"/>
  <c r="J125" i="2" s="1"/>
  <c r="K126" i="2"/>
  <c r="J126" i="2" s="1"/>
  <c r="K127" i="2"/>
  <c r="J127" i="2" s="1"/>
  <c r="K128" i="2"/>
  <c r="J128" i="2" s="1"/>
  <c r="K129" i="2"/>
  <c r="J129" i="2" s="1"/>
  <c r="K130" i="2"/>
  <c r="J130" i="2" s="1"/>
  <c r="K131" i="2"/>
  <c r="J131" i="2" s="1"/>
  <c r="K132" i="2"/>
  <c r="J132" i="2" s="1"/>
  <c r="K133" i="2"/>
  <c r="J133" i="2" s="1"/>
  <c r="K134" i="2"/>
  <c r="J134" i="2" s="1"/>
  <c r="K135" i="2"/>
  <c r="J135" i="2" s="1"/>
  <c r="K136" i="2"/>
  <c r="J136" i="2" s="1"/>
  <c r="K137" i="2"/>
  <c r="J137" i="2" s="1"/>
  <c r="K138" i="2"/>
  <c r="J138" i="2" s="1"/>
  <c r="K139" i="2"/>
  <c r="J139" i="2" s="1"/>
  <c r="K140" i="2"/>
  <c r="J140" i="2" s="1"/>
  <c r="K141" i="2"/>
  <c r="J141" i="2" s="1"/>
  <c r="K142" i="2"/>
  <c r="J142" i="2" s="1"/>
  <c r="K143" i="2"/>
  <c r="J143" i="2" s="1"/>
  <c r="K144" i="2"/>
  <c r="J144" i="2" s="1"/>
  <c r="K145" i="2"/>
  <c r="J145" i="2" s="1"/>
  <c r="K146" i="2"/>
  <c r="J146" i="2" s="1"/>
  <c r="K147" i="2"/>
  <c r="J147" i="2" s="1"/>
  <c r="K148" i="2"/>
  <c r="J148" i="2" s="1"/>
  <c r="K149" i="2"/>
  <c r="J149" i="2" s="1"/>
  <c r="K150" i="2"/>
  <c r="J150" i="2" s="1"/>
  <c r="K151" i="2"/>
  <c r="J151" i="2" s="1"/>
  <c r="K152" i="2"/>
  <c r="J152" i="2" s="1"/>
  <c r="K153" i="2"/>
  <c r="J153" i="2" s="1"/>
  <c r="K154" i="2"/>
  <c r="J154" i="2" s="1"/>
  <c r="K155" i="2"/>
  <c r="J155" i="2" s="1"/>
  <c r="K156" i="2"/>
  <c r="J156" i="2" s="1"/>
  <c r="K157" i="2"/>
  <c r="J157" i="2" s="1"/>
  <c r="K158" i="2"/>
  <c r="J158" i="2" s="1"/>
  <c r="K159" i="2"/>
  <c r="J159" i="2" s="1"/>
  <c r="K160" i="2"/>
  <c r="J160" i="2" s="1"/>
  <c r="K161" i="2"/>
  <c r="J161" i="2" s="1"/>
  <c r="K162" i="2"/>
  <c r="J162" i="2" s="1"/>
  <c r="K163" i="2"/>
  <c r="J163" i="2" s="1"/>
  <c r="K164" i="2"/>
  <c r="J164" i="2" s="1"/>
  <c r="K165" i="2"/>
  <c r="J165" i="2" s="1"/>
  <c r="K166" i="2"/>
  <c r="J166" i="2" s="1"/>
  <c r="K167" i="2"/>
  <c r="J167" i="2" s="1"/>
  <c r="K168" i="2"/>
  <c r="J168" i="2" s="1"/>
  <c r="K169" i="2"/>
  <c r="J169" i="2" s="1"/>
  <c r="K170" i="2"/>
  <c r="J170" i="2" s="1"/>
  <c r="K171" i="2"/>
  <c r="J171" i="2" s="1"/>
  <c r="K172" i="2"/>
  <c r="J172" i="2" s="1"/>
  <c r="K173" i="2"/>
  <c r="J173" i="2" s="1"/>
  <c r="K174" i="2"/>
  <c r="J174" i="2" s="1"/>
  <c r="K175" i="2"/>
  <c r="J175" i="2" s="1"/>
  <c r="K176" i="2"/>
  <c r="J176" i="2" s="1"/>
  <c r="K177" i="2"/>
  <c r="J177" i="2" s="1"/>
  <c r="K178" i="2"/>
  <c r="J178" i="2" s="1"/>
  <c r="K179" i="2"/>
  <c r="J179" i="2" s="1"/>
  <c r="K180" i="2"/>
  <c r="J180" i="2" s="1"/>
  <c r="K181" i="2"/>
  <c r="J181" i="2" s="1"/>
  <c r="K182" i="2"/>
  <c r="J182" i="2" s="1"/>
  <c r="K183" i="2"/>
  <c r="J183" i="2" s="1"/>
  <c r="K184" i="2"/>
  <c r="J184" i="2" s="1"/>
  <c r="K185" i="2"/>
  <c r="J185" i="2" s="1"/>
  <c r="K186" i="2"/>
  <c r="J186" i="2" s="1"/>
  <c r="K187" i="2"/>
  <c r="J187" i="2" s="1"/>
  <c r="K188" i="2"/>
  <c r="J188" i="2" s="1"/>
  <c r="K189" i="2"/>
  <c r="J189" i="2" s="1"/>
  <c r="K190" i="2"/>
  <c r="J190" i="2" s="1"/>
  <c r="K191" i="2"/>
  <c r="J191" i="2" s="1"/>
  <c r="K192" i="2"/>
  <c r="J192" i="2" s="1"/>
  <c r="K193" i="2"/>
  <c r="J193" i="2" s="1"/>
  <c r="K194" i="2"/>
  <c r="J194" i="2" s="1"/>
  <c r="K195" i="2"/>
  <c r="J195" i="2" s="1"/>
  <c r="K196" i="2"/>
  <c r="J196" i="2" s="1"/>
  <c r="K197" i="2"/>
  <c r="J197" i="2" s="1"/>
  <c r="K198" i="2"/>
  <c r="J198" i="2" s="1"/>
  <c r="K199" i="2"/>
  <c r="J199" i="2" s="1"/>
  <c r="K200" i="2"/>
  <c r="J200" i="2" s="1"/>
  <c r="K201" i="2"/>
  <c r="J201" i="2" s="1"/>
  <c r="K202" i="2"/>
  <c r="J202" i="2" s="1"/>
  <c r="K203" i="2"/>
  <c r="J203" i="2" s="1"/>
  <c r="K204" i="2"/>
  <c r="J204" i="2" s="1"/>
  <c r="K205" i="2"/>
  <c r="J205" i="2" s="1"/>
  <c r="K206" i="2"/>
  <c r="J206" i="2" s="1"/>
  <c r="K207" i="2"/>
  <c r="J207" i="2" s="1"/>
  <c r="K208" i="2"/>
  <c r="J208" i="2" s="1"/>
  <c r="K209" i="2"/>
  <c r="J209" i="2" s="1"/>
  <c r="K210" i="2"/>
  <c r="J210" i="2" s="1"/>
  <c r="K211" i="2"/>
  <c r="J211" i="2" s="1"/>
  <c r="K212" i="2"/>
  <c r="J212" i="2" s="1"/>
  <c r="K213" i="2"/>
  <c r="J213" i="2" s="1"/>
  <c r="K214" i="2"/>
  <c r="J214" i="2" s="1"/>
  <c r="K215" i="2"/>
  <c r="J215" i="2" s="1"/>
  <c r="K216" i="2"/>
  <c r="J216" i="2" s="1"/>
  <c r="K217" i="2"/>
  <c r="J217" i="2" s="1"/>
  <c r="K218" i="2"/>
  <c r="J218" i="2" s="1"/>
  <c r="K219" i="2"/>
  <c r="J219" i="2" s="1"/>
  <c r="K220" i="2"/>
  <c r="J220" i="2" s="1"/>
  <c r="K221" i="2"/>
  <c r="J221" i="2" s="1"/>
  <c r="K222" i="2"/>
  <c r="J222" i="2" s="1"/>
  <c r="K223" i="2"/>
  <c r="J223" i="2" s="1"/>
  <c r="K224" i="2"/>
  <c r="J224" i="2" s="1"/>
  <c r="K225" i="2"/>
  <c r="J225" i="2" s="1"/>
  <c r="K226" i="2"/>
  <c r="J226" i="2" s="1"/>
  <c r="K227" i="2"/>
  <c r="J227" i="2" s="1"/>
  <c r="K228" i="2"/>
  <c r="J228" i="2" s="1"/>
  <c r="K229" i="2"/>
  <c r="J229" i="2" s="1"/>
  <c r="K230" i="2"/>
  <c r="J230" i="2" s="1"/>
  <c r="K231" i="2"/>
  <c r="J231" i="2" s="1"/>
  <c r="K232" i="2"/>
  <c r="J232" i="2" s="1"/>
  <c r="K233" i="2"/>
  <c r="J233" i="2" s="1"/>
  <c r="K234" i="2"/>
  <c r="J234" i="2" s="1"/>
  <c r="K235" i="2"/>
  <c r="J235" i="2" s="1"/>
  <c r="K236" i="2"/>
  <c r="J236" i="2" s="1"/>
  <c r="K237" i="2"/>
  <c r="J237" i="2" s="1"/>
  <c r="K238" i="2"/>
  <c r="J238" i="2" s="1"/>
  <c r="K239" i="2"/>
  <c r="J239" i="2" s="1"/>
  <c r="K240" i="2"/>
  <c r="J240" i="2" s="1"/>
  <c r="K241" i="2"/>
  <c r="J241" i="2" s="1"/>
  <c r="K242" i="2"/>
  <c r="J242" i="2" s="1"/>
  <c r="K243" i="2"/>
  <c r="J243" i="2" s="1"/>
  <c r="K244" i="2"/>
  <c r="J244" i="2" s="1"/>
  <c r="K245" i="2"/>
  <c r="J245" i="2" s="1"/>
  <c r="K246" i="2"/>
  <c r="J246" i="2" s="1"/>
  <c r="K247" i="2"/>
  <c r="J247" i="2" s="1"/>
  <c r="K248" i="2"/>
  <c r="J248" i="2" s="1"/>
  <c r="K249" i="2"/>
  <c r="J249" i="2" s="1"/>
  <c r="K250" i="2"/>
  <c r="J250" i="2" s="1"/>
  <c r="K251" i="2"/>
  <c r="J251" i="2" s="1"/>
  <c r="K252" i="2"/>
  <c r="J252" i="2" s="1"/>
  <c r="K253" i="2"/>
  <c r="J253" i="2" s="1"/>
  <c r="K254" i="2"/>
  <c r="J254" i="2" s="1"/>
  <c r="K255" i="2"/>
  <c r="J255" i="2" s="1"/>
  <c r="K256" i="2"/>
  <c r="J256" i="2" s="1"/>
  <c r="K257" i="2"/>
  <c r="J257" i="2" s="1"/>
  <c r="K258" i="2"/>
  <c r="J258" i="2" s="1"/>
  <c r="K259" i="2"/>
  <c r="J259" i="2" s="1"/>
  <c r="K260" i="2"/>
  <c r="J260" i="2" s="1"/>
  <c r="K261" i="2"/>
  <c r="J261" i="2" s="1"/>
  <c r="K262" i="2"/>
  <c r="J262" i="2" s="1"/>
  <c r="K263" i="2"/>
  <c r="J263" i="2" s="1"/>
  <c r="K264" i="2"/>
  <c r="J264" i="2" s="1"/>
  <c r="K265" i="2"/>
  <c r="J265" i="2" s="1"/>
  <c r="K266" i="2"/>
  <c r="J266" i="2" s="1"/>
  <c r="K267" i="2"/>
  <c r="J267" i="2" s="1"/>
  <c r="K268" i="2"/>
  <c r="J268" i="2" s="1"/>
  <c r="K269" i="2"/>
  <c r="J269" i="2" s="1"/>
  <c r="K270" i="2"/>
  <c r="J270" i="2" s="1"/>
  <c r="K271" i="2"/>
  <c r="J271" i="2" s="1"/>
  <c r="K272" i="2"/>
  <c r="J272" i="2" s="1"/>
  <c r="K273" i="2"/>
  <c r="J273" i="2" s="1"/>
  <c r="K274" i="2"/>
  <c r="J274" i="2" s="1"/>
  <c r="K275" i="2"/>
  <c r="J275" i="2" s="1"/>
  <c r="K276" i="2"/>
  <c r="J276" i="2" s="1"/>
  <c r="K277" i="2"/>
  <c r="J277" i="2" s="1"/>
  <c r="K278" i="2"/>
  <c r="J278" i="2" s="1"/>
  <c r="K279" i="2"/>
  <c r="J279" i="2" s="1"/>
  <c r="K280" i="2"/>
  <c r="J280" i="2" s="1"/>
  <c r="K281" i="2"/>
  <c r="J281" i="2" s="1"/>
  <c r="K282" i="2"/>
  <c r="J282" i="2" s="1"/>
  <c r="K283" i="2"/>
  <c r="J283" i="2" s="1"/>
  <c r="K284" i="2"/>
  <c r="J284" i="2" s="1"/>
  <c r="K285" i="2"/>
  <c r="J285" i="2" s="1"/>
  <c r="K286" i="2"/>
  <c r="J286" i="2" s="1"/>
  <c r="K287" i="2"/>
  <c r="J287" i="2" s="1"/>
  <c r="K288" i="2"/>
  <c r="J288" i="2" s="1"/>
  <c r="K289" i="2"/>
  <c r="J289" i="2" s="1"/>
  <c r="K290" i="2"/>
  <c r="J290" i="2" s="1"/>
  <c r="K291" i="2"/>
  <c r="J291" i="2" s="1"/>
  <c r="K292" i="2"/>
  <c r="J292" i="2" s="1"/>
  <c r="K293" i="2"/>
  <c r="J293" i="2" s="1"/>
  <c r="K294" i="2"/>
  <c r="J294" i="2" s="1"/>
  <c r="K295" i="2"/>
  <c r="J295" i="2" s="1"/>
  <c r="K296" i="2"/>
  <c r="J296" i="2" s="1"/>
  <c r="K297" i="2"/>
  <c r="J297" i="2" s="1"/>
  <c r="K298" i="2"/>
  <c r="J298" i="2" s="1"/>
  <c r="K299" i="2"/>
  <c r="J299" i="2" s="1"/>
  <c r="K300" i="2"/>
  <c r="J300" i="2" s="1"/>
  <c r="K301" i="2"/>
  <c r="J301" i="2" s="1"/>
  <c r="K302" i="2"/>
  <c r="J302" i="2" s="1"/>
  <c r="K303" i="2"/>
  <c r="J303" i="2" s="1"/>
  <c r="K304" i="2"/>
  <c r="J304" i="2" s="1"/>
  <c r="K305" i="2"/>
  <c r="J305" i="2" s="1"/>
  <c r="K306" i="2"/>
  <c r="J306" i="2" s="1"/>
  <c r="K307" i="2"/>
  <c r="J307" i="2" s="1"/>
  <c r="K308" i="2"/>
  <c r="J308" i="2" s="1"/>
  <c r="K309" i="2"/>
  <c r="J309" i="2" s="1"/>
  <c r="K310" i="2"/>
  <c r="J310" i="2" s="1"/>
  <c r="K311" i="2"/>
  <c r="J311" i="2" s="1"/>
  <c r="K312" i="2"/>
  <c r="J312" i="2" s="1"/>
  <c r="K313" i="2"/>
  <c r="J313" i="2" s="1"/>
  <c r="K314" i="2"/>
  <c r="J314" i="2" s="1"/>
  <c r="K315" i="2"/>
  <c r="J315" i="2" s="1"/>
  <c r="K316" i="2"/>
  <c r="J316" i="2" s="1"/>
  <c r="K317" i="2"/>
  <c r="J317" i="2" s="1"/>
  <c r="K318" i="2"/>
  <c r="J318" i="2" s="1"/>
  <c r="K319" i="2"/>
  <c r="J319" i="2" s="1"/>
  <c r="K320" i="2"/>
  <c r="J320" i="2" s="1"/>
  <c r="K321" i="2"/>
  <c r="J321" i="2" s="1"/>
  <c r="K322" i="2"/>
  <c r="J322" i="2" s="1"/>
  <c r="K323" i="2"/>
  <c r="J323" i="2" s="1"/>
  <c r="K324" i="2"/>
  <c r="J324" i="2" s="1"/>
  <c r="K325" i="2"/>
  <c r="J325" i="2" s="1"/>
  <c r="K326" i="2"/>
  <c r="J326" i="2" s="1"/>
  <c r="K327" i="2"/>
  <c r="J327" i="2" s="1"/>
  <c r="K328" i="2"/>
  <c r="J328" i="2" s="1"/>
  <c r="K329" i="2"/>
  <c r="J329" i="2" s="1"/>
  <c r="K330" i="2"/>
  <c r="J330" i="2" s="1"/>
  <c r="K331" i="2"/>
  <c r="J331" i="2" s="1"/>
  <c r="K332" i="2"/>
  <c r="J332" i="2" s="1"/>
  <c r="K333" i="2"/>
  <c r="J333" i="2" s="1"/>
  <c r="K334" i="2"/>
  <c r="J334" i="2" s="1"/>
  <c r="K335" i="2"/>
  <c r="J335" i="2" s="1"/>
  <c r="K336" i="2"/>
  <c r="J336" i="2" s="1"/>
  <c r="K337" i="2"/>
  <c r="J337" i="2" s="1"/>
  <c r="K338" i="2"/>
  <c r="J338" i="2" s="1"/>
  <c r="K339" i="2"/>
  <c r="J339" i="2" s="1"/>
  <c r="K340" i="2"/>
  <c r="J340" i="2" s="1"/>
  <c r="K341" i="2"/>
  <c r="J341" i="2" s="1"/>
  <c r="K342" i="2"/>
  <c r="J342" i="2" s="1"/>
  <c r="K343" i="2"/>
  <c r="J343" i="2" s="1"/>
  <c r="K344" i="2"/>
  <c r="J344" i="2" s="1"/>
  <c r="K345" i="2"/>
  <c r="J345" i="2" s="1"/>
  <c r="K346" i="2"/>
  <c r="J346" i="2" s="1"/>
  <c r="K347" i="2"/>
  <c r="J347" i="2" s="1"/>
  <c r="K348" i="2"/>
  <c r="J348" i="2" s="1"/>
  <c r="K349" i="2"/>
  <c r="J349" i="2" s="1"/>
  <c r="K350" i="2"/>
  <c r="J350" i="2" s="1"/>
  <c r="K351" i="2"/>
  <c r="J351" i="2" s="1"/>
  <c r="K352" i="2"/>
  <c r="J352" i="2" s="1"/>
  <c r="K353" i="2"/>
  <c r="J353" i="2" s="1"/>
  <c r="K354" i="2"/>
  <c r="J354" i="2" s="1"/>
  <c r="K355" i="2"/>
  <c r="J355" i="2" s="1"/>
  <c r="K356" i="2"/>
  <c r="J356" i="2" s="1"/>
  <c r="K357" i="2"/>
  <c r="J357" i="2" s="1"/>
  <c r="K358" i="2"/>
  <c r="J358" i="2" s="1"/>
  <c r="K359" i="2"/>
  <c r="J359" i="2" s="1"/>
  <c r="K360" i="2"/>
  <c r="J360" i="2" s="1"/>
  <c r="K361" i="2"/>
  <c r="J361" i="2" s="1"/>
  <c r="K362" i="2"/>
  <c r="J362" i="2" s="1"/>
  <c r="K363" i="2"/>
  <c r="J363" i="2" s="1"/>
  <c r="K364" i="2"/>
  <c r="J364" i="2" s="1"/>
  <c r="K365" i="2"/>
  <c r="J365" i="2" s="1"/>
  <c r="K366" i="2"/>
  <c r="J366" i="2" s="1"/>
  <c r="K367" i="2"/>
  <c r="J367" i="2" s="1"/>
  <c r="K368" i="2"/>
  <c r="J368" i="2" s="1"/>
  <c r="K369" i="2"/>
  <c r="J369" i="2" s="1"/>
  <c r="K370" i="2"/>
  <c r="J370" i="2" s="1"/>
  <c r="K371" i="2"/>
  <c r="J371" i="2" s="1"/>
  <c r="K372" i="2"/>
  <c r="J372" i="2" s="1"/>
  <c r="K373" i="2"/>
  <c r="J373" i="2" s="1"/>
  <c r="K374" i="2"/>
  <c r="J374" i="2" s="1"/>
  <c r="K375" i="2"/>
  <c r="J375" i="2" s="1"/>
  <c r="K376" i="2"/>
  <c r="J376" i="2" s="1"/>
  <c r="K377" i="2"/>
  <c r="J377" i="2" s="1"/>
  <c r="K378" i="2"/>
  <c r="J378" i="2" s="1"/>
  <c r="K379" i="2"/>
  <c r="J379" i="2" s="1"/>
  <c r="K380" i="2"/>
  <c r="J380" i="2" s="1"/>
  <c r="K381" i="2"/>
  <c r="J381" i="2" s="1"/>
  <c r="K382" i="2"/>
  <c r="J382" i="2" s="1"/>
  <c r="K383" i="2"/>
  <c r="J383" i="2" s="1"/>
  <c r="K384" i="2"/>
  <c r="J384" i="2" s="1"/>
  <c r="K385" i="2"/>
  <c r="J385" i="2" s="1"/>
  <c r="K386" i="2"/>
  <c r="J386" i="2" s="1"/>
  <c r="K387" i="2"/>
  <c r="J387" i="2" s="1"/>
  <c r="K388" i="2"/>
  <c r="J388" i="2" s="1"/>
  <c r="K389" i="2"/>
  <c r="J389" i="2" s="1"/>
  <c r="K390" i="2"/>
  <c r="J390" i="2" s="1"/>
  <c r="K391" i="2"/>
  <c r="J391" i="2" s="1"/>
  <c r="K392" i="2"/>
  <c r="J392" i="2" s="1"/>
  <c r="K393" i="2"/>
  <c r="J393" i="2" s="1"/>
  <c r="K394" i="2"/>
  <c r="J394" i="2" s="1"/>
  <c r="K395" i="2"/>
  <c r="J395" i="2" s="1"/>
  <c r="K396" i="2"/>
  <c r="J396" i="2" s="1"/>
  <c r="K397" i="2"/>
  <c r="J397" i="2" s="1"/>
  <c r="K398" i="2"/>
  <c r="J398" i="2" s="1"/>
  <c r="K399" i="2"/>
  <c r="J399" i="2" s="1"/>
  <c r="K400" i="2"/>
  <c r="J400" i="2" s="1"/>
  <c r="K401" i="2"/>
  <c r="J401" i="2" s="1"/>
  <c r="K402" i="2"/>
  <c r="J402" i="2" s="1"/>
  <c r="K403" i="2"/>
  <c r="J403" i="2" s="1"/>
  <c r="K404" i="2"/>
  <c r="J404" i="2" s="1"/>
  <c r="K405" i="2"/>
  <c r="J405" i="2" s="1"/>
  <c r="K406" i="2"/>
  <c r="J406" i="2" s="1"/>
  <c r="K407" i="2"/>
  <c r="J407" i="2" s="1"/>
  <c r="K408" i="2"/>
  <c r="J408" i="2" s="1"/>
  <c r="K409" i="2"/>
  <c r="J409" i="2" s="1"/>
  <c r="K410" i="2"/>
  <c r="J410" i="2" s="1"/>
  <c r="K411" i="2"/>
  <c r="J411" i="2" s="1"/>
  <c r="K412" i="2"/>
  <c r="J412" i="2" s="1"/>
  <c r="K413" i="2"/>
  <c r="J413" i="2" s="1"/>
  <c r="K414" i="2"/>
  <c r="J414" i="2" s="1"/>
  <c r="K415" i="2"/>
  <c r="J415" i="2" s="1"/>
  <c r="K416" i="2"/>
  <c r="J416" i="2" s="1"/>
  <c r="K417" i="2"/>
  <c r="J417" i="2" s="1"/>
  <c r="K418" i="2"/>
  <c r="J418" i="2" s="1"/>
  <c r="K419" i="2"/>
  <c r="J419" i="2" s="1"/>
  <c r="K420" i="2"/>
  <c r="J420" i="2" s="1"/>
  <c r="K421" i="2"/>
  <c r="J421" i="2" s="1"/>
  <c r="K422" i="2"/>
  <c r="J422" i="2" s="1"/>
  <c r="K423" i="2"/>
  <c r="J423" i="2" s="1"/>
  <c r="K424" i="2"/>
  <c r="J424" i="2" s="1"/>
  <c r="K425" i="2"/>
  <c r="J425" i="2" s="1"/>
  <c r="K426" i="2"/>
  <c r="J426" i="2" s="1"/>
  <c r="K427" i="2"/>
  <c r="J427" i="2" s="1"/>
  <c r="K428" i="2"/>
  <c r="J428" i="2" s="1"/>
  <c r="K429" i="2"/>
  <c r="J429" i="2" s="1"/>
  <c r="K430" i="2"/>
  <c r="J430" i="2" s="1"/>
  <c r="K431" i="2"/>
  <c r="J431" i="2" s="1"/>
  <c r="K432" i="2"/>
  <c r="J432" i="2" s="1"/>
  <c r="K433" i="2"/>
  <c r="J433" i="2" s="1"/>
  <c r="K434" i="2"/>
  <c r="J434" i="2" s="1"/>
  <c r="K435" i="2"/>
  <c r="J435" i="2" s="1"/>
  <c r="K436" i="2"/>
  <c r="J436" i="2" s="1"/>
  <c r="K437" i="2"/>
  <c r="J437" i="2" s="1"/>
  <c r="K438" i="2"/>
  <c r="J438" i="2" s="1"/>
  <c r="K439" i="2"/>
  <c r="J439" i="2" s="1"/>
  <c r="K440" i="2"/>
  <c r="J440" i="2" s="1"/>
  <c r="K441" i="2"/>
  <c r="J441" i="2" s="1"/>
  <c r="K442" i="2"/>
  <c r="J442" i="2" s="1"/>
  <c r="K443" i="2"/>
  <c r="J443" i="2" s="1"/>
  <c r="K444" i="2"/>
  <c r="J444" i="2" s="1"/>
  <c r="K445" i="2"/>
  <c r="J445" i="2" s="1"/>
  <c r="K446" i="2"/>
  <c r="J446" i="2" s="1"/>
  <c r="K447" i="2"/>
  <c r="J447" i="2" s="1"/>
  <c r="K448" i="2"/>
  <c r="J448" i="2" s="1"/>
  <c r="K449" i="2"/>
  <c r="J449" i="2" s="1"/>
  <c r="K450" i="2"/>
  <c r="J450" i="2" s="1"/>
  <c r="K451" i="2"/>
  <c r="J451" i="2" s="1"/>
  <c r="K452" i="2"/>
  <c r="J452" i="2" s="1"/>
  <c r="K453" i="2"/>
  <c r="J453" i="2" s="1"/>
  <c r="K454" i="2"/>
  <c r="J454" i="2" s="1"/>
  <c r="K455" i="2"/>
  <c r="J455" i="2" s="1"/>
  <c r="K456" i="2"/>
  <c r="J456" i="2" s="1"/>
  <c r="K457" i="2"/>
  <c r="J457" i="2" s="1"/>
  <c r="K458" i="2"/>
  <c r="J458" i="2" s="1"/>
  <c r="K459" i="2"/>
  <c r="J459" i="2" s="1"/>
  <c r="K460" i="2"/>
  <c r="J460" i="2" s="1"/>
  <c r="K461" i="2"/>
  <c r="J461" i="2" s="1"/>
  <c r="K462" i="2"/>
  <c r="J462" i="2" s="1"/>
  <c r="K463" i="2"/>
  <c r="J463" i="2" s="1"/>
  <c r="K464" i="2"/>
  <c r="J464" i="2" s="1"/>
  <c r="K465" i="2"/>
  <c r="J465" i="2" s="1"/>
  <c r="K466" i="2"/>
  <c r="J466" i="2" s="1"/>
  <c r="K467" i="2"/>
  <c r="J467" i="2" s="1"/>
  <c r="K468" i="2"/>
  <c r="J468" i="2" s="1"/>
  <c r="K469" i="2"/>
  <c r="J469" i="2" s="1"/>
  <c r="K470" i="2"/>
  <c r="J470" i="2" s="1"/>
  <c r="K471" i="2"/>
  <c r="J471" i="2" s="1"/>
  <c r="K472" i="2"/>
  <c r="J472" i="2" s="1"/>
  <c r="K473" i="2"/>
  <c r="J473" i="2" s="1"/>
  <c r="K474" i="2"/>
  <c r="J474" i="2" s="1"/>
  <c r="K475" i="2"/>
  <c r="J475" i="2" s="1"/>
  <c r="K476" i="2"/>
  <c r="J476" i="2" s="1"/>
  <c r="K477" i="2"/>
  <c r="J477" i="2" s="1"/>
  <c r="K478" i="2"/>
  <c r="J478" i="2" s="1"/>
  <c r="K479" i="2"/>
  <c r="J479" i="2" s="1"/>
  <c r="K480" i="2"/>
  <c r="J480" i="2" s="1"/>
  <c r="K481" i="2"/>
  <c r="J481" i="2" s="1"/>
  <c r="K482" i="2"/>
  <c r="J482" i="2" s="1"/>
  <c r="K483" i="2"/>
  <c r="J483" i="2" s="1"/>
  <c r="K484" i="2"/>
  <c r="J484" i="2" s="1"/>
  <c r="K485" i="2"/>
  <c r="J485" i="2" s="1"/>
  <c r="K486" i="2"/>
  <c r="J486" i="2" s="1"/>
  <c r="K487" i="2"/>
  <c r="J487" i="2" s="1"/>
  <c r="K488" i="2"/>
  <c r="J488" i="2" s="1"/>
  <c r="K489" i="2"/>
  <c r="J489" i="2" s="1"/>
  <c r="K490" i="2"/>
  <c r="J490" i="2" s="1"/>
  <c r="K491" i="2"/>
  <c r="J491" i="2" s="1"/>
  <c r="K492" i="2"/>
  <c r="J492" i="2" s="1"/>
  <c r="K493" i="2"/>
  <c r="J493" i="2" s="1"/>
  <c r="K494" i="2"/>
  <c r="J494" i="2" s="1"/>
  <c r="K495" i="2"/>
  <c r="J495" i="2" s="1"/>
  <c r="K496" i="2"/>
  <c r="J496" i="2" s="1"/>
  <c r="K497" i="2"/>
  <c r="J497" i="2" s="1"/>
  <c r="K498" i="2"/>
  <c r="J498" i="2" s="1"/>
  <c r="K499" i="2"/>
  <c r="J499" i="2" s="1"/>
  <c r="K500" i="2"/>
  <c r="J500" i="2" s="1"/>
  <c r="K501" i="2"/>
  <c r="J501" i="2" s="1"/>
  <c r="K502" i="2"/>
  <c r="J502" i="2" s="1"/>
  <c r="K503" i="2"/>
  <c r="J503" i="2" s="1"/>
  <c r="K504" i="2"/>
  <c r="J504" i="2" s="1"/>
  <c r="K505" i="2"/>
  <c r="J505" i="2" s="1"/>
  <c r="K506" i="2"/>
  <c r="J506" i="2" s="1"/>
  <c r="K507" i="2"/>
  <c r="J507" i="2" s="1"/>
  <c r="K508" i="2"/>
  <c r="J508" i="2" s="1"/>
  <c r="K509" i="2"/>
  <c r="J509" i="2" s="1"/>
  <c r="K510" i="2"/>
  <c r="J510" i="2" s="1"/>
  <c r="K511" i="2"/>
  <c r="J511" i="2" s="1"/>
  <c r="K512" i="2"/>
  <c r="J512" i="2" s="1"/>
  <c r="K513" i="2"/>
  <c r="J513" i="2" s="1"/>
  <c r="K514" i="2"/>
  <c r="J514" i="2" s="1"/>
  <c r="K515" i="2"/>
  <c r="J515" i="2" s="1"/>
  <c r="K516" i="2"/>
  <c r="J516" i="2" s="1"/>
  <c r="K517" i="2"/>
  <c r="J517" i="2" s="1"/>
  <c r="K518" i="2"/>
  <c r="J518" i="2" s="1"/>
  <c r="K519" i="2"/>
  <c r="J519" i="2" s="1"/>
  <c r="K520" i="2"/>
  <c r="J520" i="2" s="1"/>
  <c r="K521" i="2"/>
  <c r="J521" i="2" s="1"/>
  <c r="K522" i="2"/>
  <c r="J522" i="2" s="1"/>
  <c r="K523" i="2"/>
  <c r="J523" i="2" s="1"/>
  <c r="K524" i="2"/>
  <c r="J524" i="2" s="1"/>
  <c r="K525" i="2"/>
  <c r="J525" i="2" s="1"/>
  <c r="K526" i="2"/>
  <c r="J526" i="2" s="1"/>
  <c r="K527" i="2"/>
  <c r="J527" i="2" s="1"/>
  <c r="K528" i="2"/>
  <c r="J528" i="2" s="1"/>
  <c r="K529" i="2"/>
  <c r="J529" i="2" s="1"/>
  <c r="K530" i="2"/>
  <c r="J530" i="2" s="1"/>
  <c r="K531" i="2"/>
  <c r="J531" i="2" s="1"/>
  <c r="K532" i="2"/>
  <c r="J532" i="2" s="1"/>
  <c r="K533" i="2"/>
  <c r="J533" i="2" s="1"/>
  <c r="K534" i="2"/>
  <c r="J534" i="2" s="1"/>
  <c r="K535" i="2"/>
  <c r="J535" i="2" s="1"/>
  <c r="K536" i="2"/>
  <c r="J536" i="2" s="1"/>
  <c r="K537" i="2"/>
  <c r="J537" i="2" s="1"/>
  <c r="K538" i="2"/>
  <c r="J538" i="2" s="1"/>
  <c r="K539" i="2"/>
  <c r="J539" i="2" s="1"/>
  <c r="K540" i="2"/>
  <c r="J540" i="2" s="1"/>
  <c r="K541" i="2"/>
  <c r="J541" i="2" s="1"/>
  <c r="K542" i="2"/>
  <c r="J542" i="2" s="1"/>
  <c r="K543" i="2"/>
  <c r="J543" i="2" s="1"/>
  <c r="K544" i="2"/>
  <c r="J544" i="2" s="1"/>
  <c r="K545" i="2"/>
  <c r="J545" i="2" s="1"/>
  <c r="K546" i="2"/>
  <c r="J546" i="2" s="1"/>
  <c r="K547" i="2"/>
  <c r="J547" i="2" s="1"/>
  <c r="K548" i="2"/>
  <c r="J548" i="2" s="1"/>
  <c r="K549" i="2"/>
  <c r="J549" i="2" s="1"/>
  <c r="K550" i="2"/>
  <c r="J550" i="2" s="1"/>
  <c r="K551" i="2"/>
  <c r="J551" i="2" s="1"/>
  <c r="K552" i="2"/>
  <c r="J552" i="2" s="1"/>
  <c r="K553" i="2"/>
  <c r="J553" i="2" s="1"/>
  <c r="K554" i="2"/>
  <c r="J554" i="2" s="1"/>
  <c r="K555" i="2"/>
  <c r="J555" i="2" s="1"/>
  <c r="K556" i="2"/>
  <c r="J556" i="2" s="1"/>
  <c r="K557" i="2"/>
  <c r="J557" i="2" s="1"/>
  <c r="K558" i="2"/>
  <c r="J558" i="2" s="1"/>
  <c r="K559" i="2"/>
  <c r="J559" i="2" s="1"/>
  <c r="K560" i="2"/>
  <c r="J560" i="2" s="1"/>
  <c r="K561" i="2"/>
  <c r="J561" i="2" s="1"/>
  <c r="K562" i="2"/>
  <c r="J562" i="2" s="1"/>
  <c r="K563" i="2"/>
  <c r="J563" i="2" s="1"/>
  <c r="K564" i="2"/>
  <c r="J564" i="2" s="1"/>
  <c r="K565" i="2"/>
  <c r="J565" i="2" s="1"/>
  <c r="K566" i="2"/>
  <c r="J566" i="2" s="1"/>
  <c r="K567" i="2"/>
  <c r="J567" i="2" s="1"/>
  <c r="K568" i="2"/>
  <c r="J568" i="2" s="1"/>
  <c r="K569" i="2"/>
  <c r="J569" i="2" s="1"/>
  <c r="K570" i="2"/>
  <c r="J570" i="2" s="1"/>
  <c r="K571" i="2"/>
  <c r="J571" i="2" s="1"/>
  <c r="K572" i="2"/>
  <c r="J572" i="2" s="1"/>
  <c r="K573" i="2"/>
  <c r="J573" i="2" s="1"/>
  <c r="K574" i="2"/>
  <c r="J574" i="2" s="1"/>
  <c r="K575" i="2"/>
  <c r="J575" i="2" s="1"/>
  <c r="K576" i="2"/>
  <c r="J576" i="2" s="1"/>
  <c r="K577" i="2"/>
  <c r="J577" i="2" s="1"/>
  <c r="K578" i="2"/>
  <c r="J578" i="2" s="1"/>
  <c r="K579" i="2"/>
  <c r="J579" i="2" s="1"/>
  <c r="K580" i="2"/>
  <c r="J580" i="2" s="1"/>
  <c r="K581" i="2"/>
  <c r="J581" i="2" s="1"/>
  <c r="K582" i="2"/>
  <c r="J582" i="2" s="1"/>
  <c r="K583" i="2"/>
  <c r="J583" i="2" s="1"/>
  <c r="K584" i="2"/>
  <c r="J584" i="2" s="1"/>
  <c r="K585" i="2"/>
  <c r="J585" i="2" s="1"/>
  <c r="K586" i="2"/>
  <c r="J586" i="2" s="1"/>
  <c r="K587" i="2"/>
  <c r="J587" i="2" s="1"/>
  <c r="K588" i="2"/>
  <c r="J588" i="2" s="1"/>
  <c r="K589" i="2"/>
  <c r="J589" i="2" s="1"/>
  <c r="K590" i="2"/>
  <c r="J590" i="2" s="1"/>
  <c r="K591" i="2"/>
  <c r="J591" i="2" s="1"/>
  <c r="K592" i="2"/>
  <c r="J592" i="2" s="1"/>
  <c r="K593" i="2"/>
  <c r="J593" i="2" s="1"/>
  <c r="K594" i="2"/>
  <c r="J594" i="2" s="1"/>
  <c r="K595" i="2"/>
  <c r="J595" i="2" s="1"/>
  <c r="K596" i="2"/>
  <c r="J596" i="2" s="1"/>
  <c r="K597" i="2"/>
  <c r="J597" i="2" s="1"/>
  <c r="K598" i="2"/>
  <c r="J598" i="2" s="1"/>
  <c r="K599" i="2"/>
  <c r="J599" i="2" s="1"/>
  <c r="K600" i="2"/>
  <c r="J600" i="2" s="1"/>
  <c r="K601" i="2"/>
  <c r="J601" i="2" s="1"/>
  <c r="K602" i="2"/>
  <c r="J602" i="2" s="1"/>
  <c r="K603" i="2"/>
  <c r="J603" i="2" s="1"/>
  <c r="K604" i="2"/>
  <c r="J604" i="2" s="1"/>
  <c r="K605" i="2"/>
  <c r="J605" i="2" s="1"/>
  <c r="K606" i="2"/>
  <c r="J606" i="2" s="1"/>
  <c r="K607" i="2"/>
  <c r="J607" i="2" s="1"/>
  <c r="K608" i="2"/>
  <c r="J608" i="2" s="1"/>
  <c r="K609" i="2"/>
  <c r="J609" i="2" s="1"/>
  <c r="K610" i="2"/>
  <c r="J610" i="2" s="1"/>
  <c r="K611" i="2"/>
  <c r="J611" i="2" s="1"/>
  <c r="K612" i="2"/>
  <c r="J612" i="2" s="1"/>
  <c r="K613" i="2"/>
  <c r="J613" i="2" s="1"/>
  <c r="K614" i="2"/>
  <c r="J614" i="2" s="1"/>
  <c r="K615" i="2"/>
  <c r="J615" i="2" s="1"/>
  <c r="K616" i="2"/>
  <c r="J616" i="2" s="1"/>
  <c r="K617" i="2"/>
  <c r="J617" i="2" s="1"/>
  <c r="K618" i="2"/>
  <c r="J618" i="2" s="1"/>
  <c r="K619" i="2"/>
  <c r="J619" i="2" s="1"/>
  <c r="K620" i="2"/>
  <c r="J620" i="2" s="1"/>
  <c r="K621" i="2"/>
  <c r="J621" i="2" s="1"/>
  <c r="K622" i="2"/>
  <c r="J622" i="2" s="1"/>
  <c r="K623" i="2"/>
  <c r="J623" i="2" s="1"/>
  <c r="K624" i="2"/>
  <c r="J624" i="2" s="1"/>
  <c r="K625" i="2"/>
  <c r="J625" i="2" s="1"/>
  <c r="K626" i="2"/>
  <c r="J626" i="2" s="1"/>
  <c r="K627" i="2"/>
  <c r="J627" i="2" s="1"/>
  <c r="K628" i="2"/>
  <c r="J628" i="2" s="1"/>
  <c r="K629" i="2"/>
  <c r="J629" i="2" s="1"/>
  <c r="K630" i="2"/>
  <c r="J630" i="2" s="1"/>
  <c r="K631" i="2"/>
  <c r="J631" i="2" s="1"/>
  <c r="K632" i="2"/>
  <c r="J632" i="2" s="1"/>
  <c r="K633" i="2"/>
  <c r="J633" i="2" s="1"/>
  <c r="K634" i="2"/>
  <c r="J634" i="2" s="1"/>
  <c r="K635" i="2"/>
  <c r="J635" i="2" s="1"/>
  <c r="K636" i="2"/>
  <c r="J636" i="2" s="1"/>
  <c r="K637" i="2"/>
  <c r="J637" i="2" s="1"/>
  <c r="K638" i="2"/>
  <c r="J638" i="2" s="1"/>
  <c r="K639" i="2"/>
  <c r="J639" i="2" s="1"/>
  <c r="K640" i="2"/>
  <c r="J640" i="2" s="1"/>
  <c r="K641" i="2"/>
  <c r="J641" i="2" s="1"/>
  <c r="K642" i="2"/>
  <c r="J642" i="2" s="1"/>
  <c r="K643" i="2"/>
  <c r="J643" i="2" s="1"/>
  <c r="K644" i="2"/>
  <c r="J644" i="2" s="1"/>
  <c r="K645" i="2"/>
  <c r="J645" i="2" s="1"/>
  <c r="K646" i="2"/>
  <c r="J646" i="2" s="1"/>
  <c r="K647" i="2"/>
  <c r="J647" i="2" s="1"/>
  <c r="K648" i="2"/>
  <c r="J648" i="2" s="1"/>
  <c r="K649" i="2"/>
  <c r="J649" i="2" s="1"/>
  <c r="K650" i="2"/>
  <c r="J650" i="2" s="1"/>
  <c r="K651" i="2"/>
  <c r="J651" i="2" s="1"/>
  <c r="K652" i="2"/>
  <c r="J652" i="2" s="1"/>
  <c r="K653" i="2"/>
  <c r="J653" i="2" s="1"/>
  <c r="K654" i="2"/>
  <c r="J654" i="2" s="1"/>
  <c r="K655" i="2"/>
  <c r="J655" i="2" s="1"/>
  <c r="K656" i="2"/>
  <c r="J656" i="2" s="1"/>
  <c r="K657" i="2"/>
  <c r="J657" i="2" s="1"/>
  <c r="K658" i="2"/>
  <c r="J658" i="2" s="1"/>
  <c r="K659" i="2"/>
  <c r="J659" i="2" s="1"/>
  <c r="K660" i="2"/>
  <c r="J660" i="2" s="1"/>
  <c r="K661" i="2"/>
  <c r="J661" i="2" s="1"/>
  <c r="K662" i="2"/>
  <c r="J662" i="2" s="1"/>
  <c r="K663" i="2"/>
  <c r="J663" i="2" s="1"/>
  <c r="K664" i="2"/>
  <c r="J664" i="2" s="1"/>
  <c r="K665" i="2"/>
  <c r="J665" i="2" s="1"/>
  <c r="K666" i="2"/>
  <c r="J666" i="2" s="1"/>
  <c r="K667" i="2"/>
  <c r="J667" i="2" s="1"/>
  <c r="K668" i="2"/>
  <c r="J668" i="2" s="1"/>
  <c r="K669" i="2"/>
  <c r="J669" i="2" s="1"/>
  <c r="K670" i="2"/>
  <c r="J670" i="2" s="1"/>
  <c r="K671" i="2"/>
  <c r="J671" i="2" s="1"/>
  <c r="K672" i="2"/>
  <c r="J672" i="2" s="1"/>
  <c r="K673" i="2"/>
  <c r="J673" i="2" s="1"/>
  <c r="K674" i="2"/>
  <c r="J674" i="2" s="1"/>
  <c r="K675" i="2"/>
  <c r="J675" i="2" s="1"/>
  <c r="K676" i="2"/>
  <c r="J676" i="2" s="1"/>
  <c r="K677" i="2"/>
  <c r="J677" i="2" s="1"/>
  <c r="K678" i="2"/>
  <c r="J678" i="2" s="1"/>
  <c r="K679" i="2"/>
  <c r="J679" i="2" s="1"/>
  <c r="K680" i="2"/>
  <c r="J680" i="2" s="1"/>
  <c r="K681" i="2"/>
  <c r="J681" i="2" s="1"/>
  <c r="K682" i="2"/>
  <c r="J682" i="2" s="1"/>
  <c r="K683" i="2"/>
  <c r="J683" i="2" s="1"/>
  <c r="K684" i="2"/>
  <c r="J684" i="2" s="1"/>
  <c r="K685" i="2"/>
  <c r="J685" i="2" s="1"/>
  <c r="K686" i="2"/>
  <c r="J686" i="2" s="1"/>
  <c r="K687" i="2"/>
  <c r="J687" i="2" s="1"/>
  <c r="K688" i="2"/>
  <c r="J688" i="2" s="1"/>
  <c r="K689" i="2"/>
  <c r="J689" i="2" s="1"/>
  <c r="K690" i="2"/>
  <c r="J690" i="2" s="1"/>
  <c r="K691" i="2"/>
  <c r="J691" i="2" s="1"/>
  <c r="K692" i="2"/>
  <c r="J692" i="2" s="1"/>
  <c r="K693" i="2"/>
  <c r="J693" i="2" s="1"/>
  <c r="K694" i="2"/>
  <c r="J694" i="2" s="1"/>
  <c r="K695" i="2"/>
  <c r="J695" i="2" s="1"/>
  <c r="K696" i="2"/>
  <c r="J696" i="2" s="1"/>
  <c r="K697" i="2"/>
  <c r="J697" i="2" s="1"/>
  <c r="K698" i="2"/>
  <c r="J698" i="2" s="1"/>
  <c r="K699" i="2"/>
  <c r="J699" i="2" s="1"/>
  <c r="K700" i="2"/>
  <c r="J700" i="2" s="1"/>
  <c r="K701" i="2"/>
  <c r="J701" i="2" s="1"/>
  <c r="K702" i="2"/>
  <c r="J702" i="2" s="1"/>
  <c r="K703" i="2"/>
  <c r="J703" i="2" s="1"/>
  <c r="K704" i="2"/>
  <c r="J704" i="2" s="1"/>
  <c r="K705" i="2"/>
  <c r="J705" i="2" s="1"/>
  <c r="K706" i="2"/>
  <c r="J706" i="2" s="1"/>
  <c r="K707" i="2"/>
  <c r="J707" i="2" s="1"/>
  <c r="K708" i="2"/>
  <c r="J708" i="2" s="1"/>
  <c r="K709" i="2"/>
  <c r="J709" i="2" s="1"/>
  <c r="K710" i="2"/>
  <c r="J710" i="2" s="1"/>
  <c r="K711" i="2"/>
  <c r="J711" i="2" s="1"/>
  <c r="K712" i="2"/>
  <c r="J712" i="2" s="1"/>
  <c r="K713" i="2"/>
  <c r="J713" i="2" s="1"/>
  <c r="K714" i="2"/>
  <c r="J714" i="2" s="1"/>
  <c r="K715" i="2"/>
  <c r="J715" i="2" s="1"/>
  <c r="K716" i="2"/>
  <c r="J716" i="2" s="1"/>
  <c r="K717" i="2"/>
  <c r="J717" i="2" s="1"/>
  <c r="K718" i="2"/>
  <c r="J718" i="2" s="1"/>
  <c r="K719" i="2"/>
  <c r="J719" i="2" s="1"/>
  <c r="K720" i="2"/>
  <c r="J720" i="2" s="1"/>
  <c r="K721" i="2"/>
  <c r="J721" i="2" s="1"/>
  <c r="K722" i="2"/>
  <c r="J722" i="2" s="1"/>
  <c r="K723" i="2"/>
  <c r="J723" i="2" s="1"/>
  <c r="K724" i="2"/>
  <c r="J724" i="2" s="1"/>
  <c r="K725" i="2"/>
  <c r="J725" i="2" s="1"/>
  <c r="K726" i="2"/>
  <c r="J726" i="2" s="1"/>
  <c r="K727" i="2"/>
  <c r="J727" i="2" s="1"/>
  <c r="K728" i="2"/>
  <c r="J728" i="2" s="1"/>
  <c r="K729" i="2"/>
  <c r="J729" i="2" s="1"/>
  <c r="K730" i="2"/>
  <c r="J730" i="2" s="1"/>
  <c r="K731" i="2"/>
  <c r="J731" i="2" s="1"/>
  <c r="K732" i="2"/>
  <c r="J732" i="2" s="1"/>
  <c r="K733" i="2"/>
  <c r="J733" i="2" s="1"/>
  <c r="K734" i="2"/>
  <c r="J734" i="2" s="1"/>
  <c r="K735" i="2"/>
  <c r="J735" i="2" s="1"/>
  <c r="K736" i="2"/>
  <c r="J736" i="2" s="1"/>
  <c r="K737" i="2"/>
  <c r="J737" i="2" s="1"/>
  <c r="K738" i="2"/>
  <c r="J738" i="2" s="1"/>
  <c r="K739" i="2"/>
  <c r="J739" i="2" s="1"/>
  <c r="K740" i="2"/>
  <c r="J740" i="2" s="1"/>
  <c r="K741" i="2"/>
  <c r="J741" i="2" s="1"/>
  <c r="K742" i="2"/>
  <c r="J742" i="2" s="1"/>
  <c r="K743" i="2"/>
  <c r="J743" i="2" s="1"/>
  <c r="K744" i="2"/>
  <c r="J744" i="2" s="1"/>
  <c r="K745" i="2"/>
  <c r="J745" i="2" s="1"/>
  <c r="K746" i="2"/>
  <c r="J746" i="2" s="1"/>
  <c r="K747" i="2"/>
  <c r="J747" i="2" s="1"/>
  <c r="K748" i="2"/>
  <c r="J748" i="2" s="1"/>
  <c r="K749" i="2"/>
  <c r="J749" i="2" s="1"/>
  <c r="K750" i="2"/>
  <c r="J750" i="2" s="1"/>
  <c r="K751" i="2"/>
  <c r="J751" i="2" s="1"/>
  <c r="K752" i="2"/>
  <c r="J752" i="2" s="1"/>
  <c r="K753" i="2"/>
  <c r="J753" i="2" s="1"/>
  <c r="K754" i="2"/>
  <c r="J754" i="2" s="1"/>
  <c r="K755" i="2"/>
  <c r="J755" i="2" s="1"/>
  <c r="K756" i="2"/>
  <c r="J756" i="2" s="1"/>
  <c r="K757" i="2"/>
  <c r="J757" i="2" s="1"/>
  <c r="K758" i="2"/>
  <c r="J758" i="2" s="1"/>
  <c r="K759" i="2"/>
  <c r="J759" i="2" s="1"/>
  <c r="K760" i="2"/>
  <c r="J760" i="2" s="1"/>
  <c r="K761" i="2"/>
  <c r="J761" i="2" s="1"/>
  <c r="K762" i="2"/>
  <c r="J762" i="2" s="1"/>
  <c r="K763" i="2"/>
  <c r="J763" i="2" s="1"/>
  <c r="K764" i="2"/>
  <c r="J764" i="2" s="1"/>
  <c r="K765" i="2"/>
  <c r="J765" i="2" s="1"/>
  <c r="K766" i="2"/>
  <c r="J766" i="2" s="1"/>
  <c r="K767" i="2"/>
  <c r="J767" i="2" s="1"/>
  <c r="K768" i="2"/>
  <c r="J768" i="2" s="1"/>
  <c r="K769" i="2"/>
  <c r="J769" i="2" s="1"/>
  <c r="K770" i="2"/>
  <c r="J770" i="2" s="1"/>
  <c r="K771" i="2"/>
  <c r="J771" i="2" s="1"/>
  <c r="K772" i="2"/>
  <c r="J772" i="2" s="1"/>
  <c r="K773" i="2"/>
  <c r="J773" i="2" s="1"/>
  <c r="K774" i="2"/>
  <c r="J774" i="2" s="1"/>
  <c r="K775" i="2"/>
  <c r="J775" i="2" s="1"/>
  <c r="K776" i="2"/>
  <c r="J776" i="2" s="1"/>
  <c r="K777" i="2"/>
  <c r="J777" i="2" s="1"/>
  <c r="K778" i="2"/>
  <c r="J778" i="2" s="1"/>
  <c r="K779" i="2"/>
  <c r="J779" i="2" s="1"/>
  <c r="K780" i="2"/>
  <c r="J780" i="2" s="1"/>
  <c r="K781" i="2"/>
  <c r="J781" i="2" s="1"/>
  <c r="K782" i="2"/>
  <c r="J782" i="2" s="1"/>
  <c r="K783" i="2"/>
  <c r="J783" i="2" s="1"/>
  <c r="K784" i="2"/>
  <c r="J784" i="2" s="1"/>
  <c r="K785" i="2"/>
  <c r="J785" i="2" s="1"/>
  <c r="K786" i="2"/>
  <c r="J786" i="2" s="1"/>
  <c r="K787" i="2"/>
  <c r="J787" i="2" s="1"/>
  <c r="K788" i="2"/>
  <c r="J788" i="2" s="1"/>
  <c r="K789" i="2"/>
  <c r="J789" i="2" s="1"/>
  <c r="K790" i="2"/>
  <c r="J790" i="2" s="1"/>
  <c r="K791" i="2"/>
  <c r="J791" i="2" s="1"/>
  <c r="K792" i="2"/>
  <c r="J792" i="2" s="1"/>
  <c r="K793" i="2"/>
  <c r="J793" i="2" s="1"/>
  <c r="K794" i="2"/>
  <c r="J794" i="2" s="1"/>
  <c r="K795" i="2"/>
  <c r="J795" i="2" s="1"/>
  <c r="K796" i="2"/>
  <c r="J796" i="2" s="1"/>
  <c r="K797" i="2"/>
  <c r="J797" i="2" s="1"/>
  <c r="K798" i="2"/>
  <c r="J798" i="2" s="1"/>
  <c r="K799" i="2"/>
  <c r="J799" i="2" s="1"/>
  <c r="K800" i="2"/>
  <c r="J800" i="2" s="1"/>
  <c r="K801" i="2"/>
  <c r="J801" i="2" s="1"/>
  <c r="K802" i="2"/>
  <c r="J802" i="2" s="1"/>
  <c r="K803" i="2"/>
  <c r="J803" i="2" s="1"/>
  <c r="K804" i="2"/>
  <c r="J804" i="2" s="1"/>
  <c r="K805" i="2"/>
  <c r="J805" i="2" s="1"/>
  <c r="K806" i="2"/>
  <c r="J806" i="2" s="1"/>
  <c r="K807" i="2"/>
  <c r="J807" i="2" s="1"/>
  <c r="K808" i="2"/>
  <c r="J808" i="2" s="1"/>
  <c r="K809" i="2"/>
  <c r="J809" i="2" s="1"/>
  <c r="K810" i="2"/>
  <c r="J810" i="2" s="1"/>
  <c r="K811" i="2"/>
  <c r="J811" i="2" s="1"/>
  <c r="K812" i="2"/>
  <c r="J812" i="2" s="1"/>
  <c r="K813" i="2"/>
  <c r="J813" i="2" s="1"/>
  <c r="K814" i="2"/>
  <c r="J814" i="2" s="1"/>
  <c r="K815" i="2"/>
  <c r="J815" i="2" s="1"/>
  <c r="K816" i="2"/>
  <c r="J816" i="2" s="1"/>
  <c r="K817" i="2"/>
  <c r="J817" i="2" s="1"/>
  <c r="K818" i="2"/>
  <c r="J818" i="2" s="1"/>
  <c r="K819" i="2"/>
  <c r="J819" i="2" s="1"/>
  <c r="K820" i="2"/>
  <c r="J820" i="2" s="1"/>
  <c r="K821" i="2"/>
  <c r="J821" i="2" s="1"/>
  <c r="K822" i="2"/>
  <c r="J822" i="2" s="1"/>
  <c r="K823" i="2"/>
  <c r="J823" i="2" s="1"/>
  <c r="K824" i="2"/>
  <c r="J824" i="2" s="1"/>
  <c r="K825" i="2"/>
  <c r="J825" i="2" s="1"/>
  <c r="K826" i="2"/>
  <c r="J826" i="2" s="1"/>
  <c r="K827" i="2"/>
  <c r="J827" i="2" s="1"/>
  <c r="K828" i="2"/>
  <c r="J828" i="2" s="1"/>
  <c r="K829" i="2"/>
  <c r="J829" i="2" s="1"/>
  <c r="K830" i="2"/>
  <c r="J830" i="2" s="1"/>
  <c r="K831" i="2"/>
  <c r="J831" i="2" s="1"/>
  <c r="K832" i="2"/>
  <c r="J832" i="2" s="1"/>
  <c r="K833" i="2"/>
  <c r="J833" i="2" s="1"/>
  <c r="K834" i="2"/>
  <c r="J834" i="2" s="1"/>
  <c r="K835" i="2"/>
  <c r="J835" i="2" s="1"/>
  <c r="K836" i="2"/>
  <c r="J836" i="2" s="1"/>
  <c r="K837" i="2"/>
  <c r="J837" i="2" s="1"/>
  <c r="K838" i="2"/>
  <c r="J838" i="2" s="1"/>
  <c r="K839" i="2"/>
  <c r="J839" i="2" s="1"/>
  <c r="K840" i="2"/>
  <c r="J840" i="2" s="1"/>
  <c r="K841" i="2"/>
  <c r="J841" i="2" s="1"/>
  <c r="K842" i="2"/>
  <c r="J842" i="2" s="1"/>
  <c r="K843" i="2"/>
  <c r="J843" i="2" s="1"/>
  <c r="K844" i="2"/>
  <c r="J844" i="2" s="1"/>
  <c r="K845" i="2"/>
  <c r="J845" i="2" s="1"/>
  <c r="K846" i="2"/>
  <c r="J846" i="2" s="1"/>
  <c r="K847" i="2"/>
  <c r="J847" i="2" s="1"/>
  <c r="K848" i="2"/>
  <c r="J848" i="2" s="1"/>
  <c r="K849" i="2"/>
  <c r="J849" i="2" s="1"/>
  <c r="K850" i="2"/>
  <c r="J850" i="2" s="1"/>
  <c r="K851" i="2"/>
  <c r="J851" i="2" s="1"/>
  <c r="K852" i="2"/>
  <c r="J852" i="2" s="1"/>
  <c r="K853" i="2"/>
  <c r="J853" i="2" s="1"/>
  <c r="K854" i="2"/>
  <c r="J854" i="2" s="1"/>
  <c r="K855" i="2"/>
  <c r="J855" i="2" s="1"/>
  <c r="K856" i="2"/>
  <c r="J856" i="2" s="1"/>
  <c r="K857" i="2"/>
  <c r="J857" i="2" s="1"/>
  <c r="K858" i="2"/>
  <c r="J858" i="2" s="1"/>
  <c r="K859" i="2"/>
  <c r="J859" i="2" s="1"/>
  <c r="K860" i="2"/>
  <c r="J860" i="2" s="1"/>
  <c r="K861" i="2"/>
  <c r="J861" i="2" s="1"/>
  <c r="K862" i="2"/>
  <c r="J862" i="2" s="1"/>
  <c r="K863" i="2"/>
  <c r="J863" i="2" s="1"/>
  <c r="K864" i="2"/>
  <c r="J864" i="2" s="1"/>
  <c r="K865" i="2"/>
  <c r="J865" i="2" s="1"/>
  <c r="K866" i="2"/>
  <c r="J866" i="2" s="1"/>
  <c r="K867" i="2"/>
  <c r="J867" i="2" s="1"/>
  <c r="K868" i="2"/>
  <c r="J868" i="2" s="1"/>
  <c r="K869" i="2"/>
  <c r="J869" i="2" s="1"/>
  <c r="K870" i="2"/>
  <c r="J870" i="2" s="1"/>
  <c r="K871" i="2"/>
  <c r="J871" i="2" s="1"/>
  <c r="K872" i="2"/>
  <c r="J872" i="2" s="1"/>
  <c r="K873" i="2"/>
  <c r="J873" i="2" s="1"/>
  <c r="K874" i="2"/>
  <c r="J874" i="2" s="1"/>
  <c r="K875" i="2"/>
  <c r="J875" i="2" s="1"/>
  <c r="K876" i="2"/>
  <c r="J876" i="2" s="1"/>
  <c r="K877" i="2"/>
  <c r="J877" i="2" s="1"/>
  <c r="K878" i="2"/>
  <c r="J878" i="2" s="1"/>
  <c r="K879" i="2"/>
  <c r="J879" i="2" s="1"/>
  <c r="K880" i="2"/>
  <c r="J880" i="2" s="1"/>
  <c r="K881" i="2"/>
  <c r="J881" i="2" s="1"/>
  <c r="K882" i="2"/>
  <c r="J882" i="2" s="1"/>
  <c r="K883" i="2"/>
  <c r="J883" i="2" s="1"/>
  <c r="K884" i="2"/>
  <c r="J884" i="2" s="1"/>
  <c r="K885" i="2"/>
  <c r="J885" i="2" s="1"/>
  <c r="K886" i="2"/>
  <c r="J886" i="2" s="1"/>
  <c r="K887" i="2"/>
  <c r="J887" i="2" s="1"/>
  <c r="K888" i="2"/>
  <c r="J888" i="2" s="1"/>
  <c r="K889" i="2"/>
  <c r="J889" i="2" s="1"/>
  <c r="K890" i="2"/>
  <c r="J890" i="2" s="1"/>
  <c r="K891" i="2"/>
  <c r="J891" i="2" s="1"/>
  <c r="K892" i="2"/>
  <c r="J892" i="2" s="1"/>
  <c r="K893" i="2"/>
  <c r="J893" i="2" s="1"/>
  <c r="K894" i="2"/>
  <c r="J894" i="2" s="1"/>
  <c r="K895" i="2"/>
  <c r="J895" i="2" s="1"/>
  <c r="K896" i="2"/>
  <c r="J896" i="2" s="1"/>
  <c r="K897" i="2"/>
  <c r="J897" i="2" s="1"/>
  <c r="K898" i="2"/>
  <c r="J898" i="2" s="1"/>
  <c r="K899" i="2"/>
  <c r="J899" i="2" s="1"/>
  <c r="K900" i="2"/>
  <c r="J900" i="2" s="1"/>
  <c r="K901" i="2"/>
  <c r="J901" i="2" s="1"/>
  <c r="K902" i="2"/>
  <c r="J902" i="2" s="1"/>
  <c r="K903" i="2"/>
  <c r="J903" i="2" s="1"/>
  <c r="K904" i="2"/>
  <c r="J904" i="2" s="1"/>
  <c r="K905" i="2"/>
  <c r="J905" i="2" s="1"/>
  <c r="K906" i="2"/>
  <c r="J906" i="2" s="1"/>
  <c r="K907" i="2"/>
  <c r="J907" i="2" s="1"/>
  <c r="K908" i="2"/>
  <c r="J908" i="2" s="1"/>
  <c r="K909" i="2"/>
  <c r="J909" i="2" s="1"/>
  <c r="K910" i="2"/>
  <c r="J910" i="2" s="1"/>
  <c r="K911" i="2"/>
  <c r="J911" i="2" s="1"/>
  <c r="K912" i="2"/>
  <c r="J912" i="2" s="1"/>
  <c r="K913" i="2"/>
  <c r="J913" i="2" s="1"/>
  <c r="K914" i="2"/>
  <c r="J914" i="2" s="1"/>
  <c r="K915" i="2"/>
  <c r="J915" i="2" s="1"/>
  <c r="K916" i="2"/>
  <c r="J916" i="2" s="1"/>
  <c r="K917" i="2"/>
  <c r="J917" i="2" s="1"/>
  <c r="K918" i="2"/>
  <c r="J918" i="2" s="1"/>
  <c r="K919" i="2"/>
  <c r="J919" i="2" s="1"/>
  <c r="K920" i="2"/>
  <c r="J920" i="2" s="1"/>
  <c r="K921" i="2"/>
  <c r="J921" i="2" s="1"/>
  <c r="K922" i="2"/>
  <c r="J922" i="2" s="1"/>
  <c r="K923" i="2"/>
  <c r="J923" i="2" s="1"/>
  <c r="K924" i="2"/>
  <c r="J924" i="2" s="1"/>
  <c r="K925" i="2"/>
  <c r="J925" i="2" s="1"/>
  <c r="K926" i="2"/>
  <c r="J926" i="2" s="1"/>
  <c r="K927" i="2"/>
  <c r="J927" i="2" s="1"/>
  <c r="K928" i="2"/>
  <c r="J928" i="2" s="1"/>
  <c r="K929" i="2"/>
  <c r="J929" i="2" s="1"/>
  <c r="K930" i="2"/>
  <c r="J930" i="2" s="1"/>
  <c r="K931" i="2"/>
  <c r="J931" i="2" s="1"/>
  <c r="K932" i="2"/>
  <c r="J932" i="2" s="1"/>
  <c r="K933" i="2"/>
  <c r="J933" i="2" s="1"/>
  <c r="K934" i="2"/>
  <c r="J934" i="2" s="1"/>
  <c r="K935" i="2"/>
  <c r="J935" i="2" s="1"/>
  <c r="K936" i="2"/>
  <c r="J936" i="2" s="1"/>
  <c r="K937" i="2"/>
  <c r="J937" i="2" s="1"/>
  <c r="K938" i="2"/>
  <c r="J938" i="2" s="1"/>
  <c r="K939" i="2"/>
  <c r="J939" i="2" s="1"/>
  <c r="K940" i="2"/>
  <c r="J940" i="2" s="1"/>
  <c r="K941" i="2"/>
  <c r="J941" i="2" s="1"/>
  <c r="K942" i="2"/>
  <c r="J942" i="2" s="1"/>
  <c r="K943" i="2"/>
  <c r="J943" i="2" s="1"/>
  <c r="K944" i="2"/>
  <c r="J944" i="2" s="1"/>
  <c r="K945" i="2"/>
  <c r="J945" i="2" s="1"/>
  <c r="K946" i="2"/>
  <c r="J946" i="2" s="1"/>
  <c r="K947" i="2"/>
  <c r="J947" i="2" s="1"/>
  <c r="K948" i="2"/>
  <c r="J948" i="2" s="1"/>
  <c r="K949" i="2"/>
  <c r="J949" i="2" s="1"/>
  <c r="K950" i="2"/>
  <c r="J950" i="2" s="1"/>
  <c r="K951" i="2"/>
  <c r="J951" i="2" s="1"/>
  <c r="K952" i="2"/>
  <c r="J952" i="2" s="1"/>
  <c r="K953" i="2"/>
  <c r="J953" i="2" s="1"/>
  <c r="K954" i="2"/>
  <c r="J954" i="2" s="1"/>
  <c r="K955" i="2"/>
  <c r="J955" i="2" s="1"/>
  <c r="K956" i="2"/>
  <c r="J956" i="2" s="1"/>
  <c r="K957" i="2"/>
  <c r="J957" i="2" s="1"/>
  <c r="K958" i="2"/>
  <c r="J958" i="2" s="1"/>
  <c r="K959" i="2"/>
  <c r="J959" i="2" s="1"/>
  <c r="K960" i="2"/>
  <c r="J960" i="2" s="1"/>
  <c r="K961" i="2"/>
  <c r="J961" i="2" s="1"/>
  <c r="K962" i="2"/>
  <c r="J962" i="2" s="1"/>
  <c r="K963" i="2"/>
  <c r="J963" i="2" s="1"/>
  <c r="K964" i="2"/>
  <c r="J964" i="2" s="1"/>
  <c r="K965" i="2"/>
  <c r="J965" i="2" s="1"/>
  <c r="K966" i="2"/>
  <c r="J966" i="2" s="1"/>
  <c r="K967" i="2"/>
  <c r="J967" i="2" s="1"/>
  <c r="K968" i="2"/>
  <c r="J968" i="2" s="1"/>
  <c r="K969" i="2"/>
  <c r="J969" i="2" s="1"/>
  <c r="K970" i="2"/>
  <c r="J970" i="2" s="1"/>
  <c r="K971" i="2"/>
  <c r="J971" i="2" s="1"/>
  <c r="K972" i="2"/>
  <c r="J972" i="2" s="1"/>
  <c r="K973" i="2"/>
  <c r="J973" i="2" s="1"/>
  <c r="K974" i="2"/>
  <c r="J974" i="2" s="1"/>
  <c r="K975" i="2"/>
  <c r="J975" i="2" s="1"/>
  <c r="K976" i="2"/>
  <c r="J976" i="2" s="1"/>
  <c r="K977" i="2"/>
  <c r="J977" i="2" s="1"/>
  <c r="K978" i="2"/>
  <c r="J978" i="2" s="1"/>
  <c r="K979" i="2"/>
  <c r="J979" i="2" s="1"/>
  <c r="K980" i="2"/>
  <c r="J980" i="2" s="1"/>
  <c r="K981" i="2"/>
  <c r="J981" i="2" s="1"/>
  <c r="K982" i="2"/>
  <c r="J982" i="2" s="1"/>
  <c r="K983" i="2"/>
  <c r="J983" i="2" s="1"/>
  <c r="K984" i="2"/>
  <c r="J984" i="2" s="1"/>
  <c r="K985" i="2"/>
  <c r="J985" i="2" s="1"/>
  <c r="K986" i="2"/>
  <c r="J986" i="2" s="1"/>
  <c r="K987" i="2"/>
  <c r="J987" i="2" s="1"/>
  <c r="K988" i="2"/>
  <c r="J988" i="2" s="1"/>
  <c r="K989" i="2"/>
  <c r="J989" i="2" s="1"/>
  <c r="K990" i="2"/>
  <c r="J990" i="2" s="1"/>
  <c r="K991" i="2"/>
  <c r="J991" i="2" s="1"/>
  <c r="K992" i="2"/>
  <c r="J992" i="2" s="1"/>
  <c r="K993" i="2"/>
  <c r="J993" i="2" s="1"/>
  <c r="K994" i="2"/>
  <c r="J994" i="2" s="1"/>
  <c r="K995" i="2"/>
  <c r="J995" i="2" s="1"/>
  <c r="K996" i="2"/>
  <c r="J996" i="2" s="1"/>
  <c r="K997" i="2"/>
  <c r="J997" i="2" s="1"/>
  <c r="K998" i="2"/>
  <c r="J998" i="2" s="1"/>
  <c r="K999" i="2"/>
  <c r="J999" i="2" s="1"/>
  <c r="K1000" i="2"/>
  <c r="J1000" i="2" s="1"/>
  <c r="K1001" i="2"/>
  <c r="J1001" i="2" s="1"/>
  <c r="K1002" i="2"/>
  <c r="J1002" i="2" s="1"/>
  <c r="K1003" i="2"/>
  <c r="J1003" i="2" s="1"/>
  <c r="K1004" i="2"/>
  <c r="J1004" i="2" s="1"/>
  <c r="K1005" i="2"/>
  <c r="J1005" i="2" s="1"/>
  <c r="K1006" i="2"/>
  <c r="J1006" i="2" s="1"/>
  <c r="K1007" i="2"/>
  <c r="J1007" i="2" s="1"/>
  <c r="K1008" i="2"/>
  <c r="J1008" i="2" s="1"/>
  <c r="K1009" i="2"/>
  <c r="J1009" i="2" s="1"/>
  <c r="K1010" i="2"/>
  <c r="J1010" i="2" s="1"/>
  <c r="K1011" i="2"/>
  <c r="J1011" i="2" s="1"/>
  <c r="K1012" i="2"/>
  <c r="J1012" i="2" s="1"/>
  <c r="K1013" i="2"/>
  <c r="J1013" i="2" s="1"/>
  <c r="K1014" i="2"/>
  <c r="J1014" i="2" s="1"/>
  <c r="K1015" i="2"/>
  <c r="J1015" i="2" s="1"/>
  <c r="K1016" i="2"/>
  <c r="J1016" i="2" s="1"/>
  <c r="K1017" i="2"/>
  <c r="J1017" i="2" s="1"/>
  <c r="K1018" i="2"/>
  <c r="J1018" i="2" s="1"/>
  <c r="K1019" i="2"/>
  <c r="J1019" i="2" s="1"/>
  <c r="K1020" i="2"/>
  <c r="J1020" i="2" s="1"/>
  <c r="K1021" i="2"/>
  <c r="J1021" i="2" s="1"/>
  <c r="K1022" i="2"/>
  <c r="J1022" i="2" s="1"/>
  <c r="K1023" i="2"/>
  <c r="J1023" i="2" s="1"/>
  <c r="K1024" i="2"/>
  <c r="J1024" i="2" s="1"/>
  <c r="K1025" i="2"/>
  <c r="J1025" i="2" s="1"/>
  <c r="K1026" i="2"/>
  <c r="J1026" i="2" s="1"/>
  <c r="K1027" i="2"/>
  <c r="J1027" i="2" s="1"/>
  <c r="K1028" i="2"/>
  <c r="J1028" i="2" s="1"/>
  <c r="K1029" i="2"/>
  <c r="J1029" i="2" s="1"/>
  <c r="K1030" i="2"/>
  <c r="J1030" i="2" s="1"/>
  <c r="K1031" i="2"/>
  <c r="J1031" i="2" s="1"/>
  <c r="K1032" i="2"/>
  <c r="J1032" i="2" s="1"/>
  <c r="K1033" i="2"/>
  <c r="J1033" i="2" s="1"/>
  <c r="K1034" i="2"/>
  <c r="J1034" i="2" s="1"/>
  <c r="K1035" i="2"/>
  <c r="J1035" i="2" s="1"/>
  <c r="K1036" i="2"/>
  <c r="J1036" i="2" s="1"/>
  <c r="K1037" i="2"/>
  <c r="J1037" i="2" s="1"/>
  <c r="K1038" i="2"/>
  <c r="J1038" i="2" s="1"/>
  <c r="K1039" i="2"/>
  <c r="J1039" i="2" s="1"/>
  <c r="K1040" i="2"/>
  <c r="J1040" i="2" s="1"/>
  <c r="K1041" i="2"/>
  <c r="J1041" i="2" s="1"/>
  <c r="K1042" i="2"/>
  <c r="J1042" i="2" s="1"/>
  <c r="K1043" i="2"/>
  <c r="J1043" i="2" s="1"/>
  <c r="K1044" i="2"/>
  <c r="J1044" i="2" s="1"/>
  <c r="K1045" i="2"/>
  <c r="J1045" i="2" s="1"/>
  <c r="K1046" i="2"/>
  <c r="J1046" i="2" s="1"/>
  <c r="K1047" i="2"/>
  <c r="J1047" i="2" s="1"/>
  <c r="K1048" i="2"/>
  <c r="J1048" i="2" s="1"/>
  <c r="K1049" i="2"/>
  <c r="J1049" i="2" s="1"/>
  <c r="K1050" i="2"/>
  <c r="J1050" i="2" s="1"/>
  <c r="K1051" i="2"/>
  <c r="J1051" i="2" s="1"/>
  <c r="K1052" i="2"/>
  <c r="J1052" i="2" s="1"/>
  <c r="K1053" i="2"/>
  <c r="J1053" i="2" s="1"/>
  <c r="K1054" i="2"/>
  <c r="J1054" i="2" s="1"/>
  <c r="K1055" i="2"/>
  <c r="J1055" i="2" s="1"/>
  <c r="K1056" i="2"/>
  <c r="J1056" i="2" s="1"/>
  <c r="K1057" i="2"/>
  <c r="J1057" i="2" s="1"/>
  <c r="K1058" i="2"/>
  <c r="J1058" i="2" s="1"/>
  <c r="K1059" i="2"/>
  <c r="J1059" i="2" s="1"/>
  <c r="K1060" i="2"/>
  <c r="J1060" i="2" s="1"/>
  <c r="K1061" i="2"/>
  <c r="J1061" i="2" s="1"/>
  <c r="K1062" i="2"/>
  <c r="J1062" i="2" s="1"/>
  <c r="K1063" i="2"/>
  <c r="J1063" i="2" s="1"/>
  <c r="K1064" i="2"/>
  <c r="J1064" i="2" s="1"/>
  <c r="K1065" i="2"/>
  <c r="J1065" i="2" s="1"/>
  <c r="K1066" i="2"/>
  <c r="J1066" i="2" s="1"/>
  <c r="K1067" i="2"/>
  <c r="J1067" i="2" s="1"/>
  <c r="K1068" i="2"/>
  <c r="J1068" i="2" s="1"/>
  <c r="K1069" i="2"/>
  <c r="J1069" i="2" s="1"/>
  <c r="K1070" i="2"/>
  <c r="J1070" i="2" s="1"/>
  <c r="K1071" i="2"/>
  <c r="J1071" i="2" s="1"/>
  <c r="K1072" i="2"/>
  <c r="J1072" i="2" s="1"/>
  <c r="K1073" i="2"/>
  <c r="J1073" i="2" s="1"/>
  <c r="K1074" i="2"/>
  <c r="J1074" i="2" s="1"/>
  <c r="K1075" i="2"/>
  <c r="J1075" i="2" s="1"/>
  <c r="K1076" i="2"/>
  <c r="J1076" i="2" s="1"/>
  <c r="K1077" i="2"/>
  <c r="J1077" i="2" s="1"/>
  <c r="K1078" i="2"/>
  <c r="J1078" i="2" s="1"/>
  <c r="K1079" i="2"/>
  <c r="J1079" i="2" s="1"/>
  <c r="K1080" i="2"/>
  <c r="J1080" i="2" s="1"/>
  <c r="K1081" i="2"/>
  <c r="J1081" i="2" s="1"/>
  <c r="K1082" i="2"/>
  <c r="J1082" i="2" s="1"/>
  <c r="K1083" i="2"/>
  <c r="J1083" i="2" s="1"/>
  <c r="K1084" i="2"/>
  <c r="J1084" i="2" s="1"/>
  <c r="K1085" i="2"/>
  <c r="J1085" i="2" s="1"/>
  <c r="K1086" i="2"/>
  <c r="J1086" i="2" s="1"/>
  <c r="K1087" i="2"/>
  <c r="J1087" i="2" s="1"/>
  <c r="K1088" i="2"/>
  <c r="J1088" i="2" s="1"/>
  <c r="K1089" i="2"/>
  <c r="J1089" i="2" s="1"/>
  <c r="K1090" i="2"/>
  <c r="J1090" i="2" s="1"/>
  <c r="K1091" i="2"/>
  <c r="J1091" i="2" s="1"/>
  <c r="K1092" i="2"/>
  <c r="J1092" i="2" s="1"/>
  <c r="K1093" i="2"/>
  <c r="J1093" i="2" s="1"/>
  <c r="K1094" i="2"/>
  <c r="J1094" i="2" s="1"/>
  <c r="K1095" i="2"/>
  <c r="J1095" i="2" s="1"/>
  <c r="K1096" i="2"/>
  <c r="J1096" i="2" s="1"/>
  <c r="K1097" i="2"/>
  <c r="J1097" i="2" s="1"/>
  <c r="K1098" i="2"/>
  <c r="J1098" i="2" s="1"/>
  <c r="K1099" i="2"/>
  <c r="J1099" i="2" s="1"/>
  <c r="K1100" i="2"/>
  <c r="J1100" i="2" s="1"/>
  <c r="K1101" i="2"/>
  <c r="J1101" i="2" s="1"/>
  <c r="K1102" i="2"/>
  <c r="J1102" i="2" s="1"/>
  <c r="K1103" i="2"/>
  <c r="J1103" i="2" s="1"/>
  <c r="K1104" i="2"/>
  <c r="J1104" i="2" s="1"/>
  <c r="K1105" i="2"/>
  <c r="J1105" i="2" s="1"/>
  <c r="K1106" i="2"/>
  <c r="J1106" i="2" s="1"/>
  <c r="K1107" i="2"/>
  <c r="J1107" i="2" s="1"/>
  <c r="K1108" i="2"/>
  <c r="J1108" i="2" s="1"/>
  <c r="K1109" i="2"/>
  <c r="J1109" i="2" s="1"/>
  <c r="K1110" i="2"/>
  <c r="J1110" i="2" s="1"/>
  <c r="K1111" i="2"/>
  <c r="J1111" i="2" s="1"/>
  <c r="K1112" i="2"/>
  <c r="J1112" i="2" s="1"/>
  <c r="K1113" i="2"/>
  <c r="J1113" i="2" s="1"/>
  <c r="K1114" i="2"/>
  <c r="J1114" i="2" s="1"/>
  <c r="K1115" i="2"/>
  <c r="J1115" i="2" s="1"/>
  <c r="K1116" i="2"/>
  <c r="J1116" i="2" s="1"/>
  <c r="K1117" i="2"/>
  <c r="J1117" i="2" s="1"/>
  <c r="K1118" i="2"/>
  <c r="J1118" i="2" s="1"/>
  <c r="K1119" i="2"/>
  <c r="J1119" i="2" s="1"/>
  <c r="K1120" i="2"/>
  <c r="J1120" i="2" s="1"/>
  <c r="K1121" i="2"/>
  <c r="J1121" i="2" s="1"/>
  <c r="K1122" i="2"/>
  <c r="J1122" i="2" s="1"/>
  <c r="K1123" i="2"/>
  <c r="J1123" i="2" s="1"/>
  <c r="K1124" i="2"/>
  <c r="J1124" i="2" s="1"/>
  <c r="K1125" i="2"/>
  <c r="J1125" i="2" s="1"/>
  <c r="K1126" i="2"/>
  <c r="J1126" i="2" s="1"/>
  <c r="K1127" i="2"/>
  <c r="J1127" i="2" s="1"/>
  <c r="K1128" i="2"/>
  <c r="J1128" i="2" s="1"/>
  <c r="K1129" i="2"/>
  <c r="J1129" i="2" s="1"/>
  <c r="K1130" i="2"/>
  <c r="J1130" i="2" s="1"/>
  <c r="K1131" i="2"/>
  <c r="J1131" i="2" s="1"/>
  <c r="K1132" i="2"/>
  <c r="J1132" i="2" s="1"/>
  <c r="K1133" i="2"/>
  <c r="J1133" i="2" s="1"/>
  <c r="K1134" i="2"/>
  <c r="J1134" i="2" s="1"/>
  <c r="K1135" i="2"/>
  <c r="J1135" i="2" s="1"/>
  <c r="K1136" i="2"/>
  <c r="J1136" i="2" s="1"/>
  <c r="K1137" i="2"/>
  <c r="J1137" i="2" s="1"/>
  <c r="K1138" i="2"/>
  <c r="J1138" i="2" s="1"/>
  <c r="K1139" i="2"/>
  <c r="J1139" i="2" s="1"/>
  <c r="K1140" i="2"/>
  <c r="J1140" i="2" s="1"/>
  <c r="K1141" i="2"/>
  <c r="J1141" i="2" s="1"/>
  <c r="K1142" i="2"/>
  <c r="J1142" i="2" s="1"/>
  <c r="K1143" i="2"/>
  <c r="J1143" i="2" s="1"/>
  <c r="K1144" i="2"/>
  <c r="J1144" i="2" s="1"/>
  <c r="K1145" i="2"/>
  <c r="J1145" i="2" s="1"/>
  <c r="K1146" i="2"/>
  <c r="J1146" i="2" s="1"/>
  <c r="K1147" i="2"/>
  <c r="J1147" i="2" s="1"/>
  <c r="K1148" i="2"/>
  <c r="J1148" i="2" s="1"/>
  <c r="K1149" i="2"/>
  <c r="J1149" i="2" s="1"/>
  <c r="K1150" i="2"/>
  <c r="J1150" i="2" s="1"/>
  <c r="K1151" i="2"/>
  <c r="J1151" i="2" s="1"/>
  <c r="K1152" i="2"/>
  <c r="J1152" i="2" s="1"/>
  <c r="K1153" i="2"/>
  <c r="J1153" i="2" s="1"/>
  <c r="K1154" i="2"/>
  <c r="J1154" i="2" s="1"/>
  <c r="K1155" i="2"/>
  <c r="J1155" i="2" s="1"/>
  <c r="K1156" i="2"/>
  <c r="J1156" i="2" s="1"/>
  <c r="K1157" i="2"/>
  <c r="J1157" i="2" s="1"/>
  <c r="K1158" i="2"/>
  <c r="J1158" i="2" s="1"/>
  <c r="K1159" i="2"/>
  <c r="J1159" i="2" s="1"/>
  <c r="K1160" i="2"/>
  <c r="J1160" i="2" s="1"/>
  <c r="K1161" i="2"/>
  <c r="J1161" i="2" s="1"/>
  <c r="K1162" i="2"/>
  <c r="J1162" i="2" s="1"/>
  <c r="K1163" i="2"/>
  <c r="J1163" i="2" s="1"/>
  <c r="K1164" i="2"/>
  <c r="J1164" i="2" s="1"/>
  <c r="K1165" i="2"/>
  <c r="J1165" i="2" s="1"/>
  <c r="K1166" i="2"/>
  <c r="J1166" i="2" s="1"/>
  <c r="K1167" i="2"/>
  <c r="J1167" i="2" s="1"/>
  <c r="K1168" i="2"/>
  <c r="J1168" i="2" s="1"/>
  <c r="K1169" i="2"/>
  <c r="J1169" i="2" s="1"/>
  <c r="K1170" i="2"/>
  <c r="J1170" i="2" s="1"/>
  <c r="K1171" i="2"/>
  <c r="J1171" i="2" s="1"/>
  <c r="K1172" i="2"/>
  <c r="J1172" i="2" s="1"/>
  <c r="K1173" i="2"/>
  <c r="J1173" i="2" s="1"/>
  <c r="K1174" i="2"/>
  <c r="J1174" i="2" s="1"/>
  <c r="K1175" i="2"/>
  <c r="J1175" i="2" s="1"/>
  <c r="K1176" i="2"/>
  <c r="J1176" i="2" s="1"/>
  <c r="K1177" i="2"/>
  <c r="J1177" i="2" s="1"/>
  <c r="K1178" i="2"/>
  <c r="J1178" i="2" s="1"/>
  <c r="K1179" i="2"/>
  <c r="J1179" i="2" s="1"/>
  <c r="K1180" i="2"/>
  <c r="J1180" i="2" s="1"/>
  <c r="K1181" i="2"/>
  <c r="J1181" i="2" s="1"/>
  <c r="K1182" i="2"/>
  <c r="J1182" i="2" s="1"/>
  <c r="K1183" i="2"/>
  <c r="J1183" i="2" s="1"/>
  <c r="K1184" i="2"/>
  <c r="J1184" i="2" s="1"/>
  <c r="K1185" i="2"/>
  <c r="J1185" i="2" s="1"/>
  <c r="K1186" i="2"/>
  <c r="J1186" i="2" s="1"/>
  <c r="K1187" i="2"/>
  <c r="J1187" i="2" s="1"/>
  <c r="K1188" i="2"/>
  <c r="J1188" i="2" s="1"/>
  <c r="K1189" i="2"/>
  <c r="J1189" i="2" s="1"/>
  <c r="K1190" i="2"/>
  <c r="J1190" i="2" s="1"/>
  <c r="K1191" i="2"/>
  <c r="J1191" i="2" s="1"/>
  <c r="K1192" i="2"/>
  <c r="J1192" i="2" s="1"/>
  <c r="K1193" i="2"/>
  <c r="J1193" i="2" s="1"/>
  <c r="K1194" i="2"/>
  <c r="J1194" i="2" s="1"/>
  <c r="K1195" i="2"/>
  <c r="J1195" i="2" s="1"/>
  <c r="K1196" i="2"/>
  <c r="J1196" i="2" s="1"/>
  <c r="K1197" i="2"/>
  <c r="J1197" i="2" s="1"/>
  <c r="K1198" i="2"/>
  <c r="J1198" i="2" s="1"/>
  <c r="K1199" i="2"/>
  <c r="J1199" i="2" s="1"/>
  <c r="K1200" i="2"/>
  <c r="J1200" i="2" s="1"/>
  <c r="K1201" i="2"/>
  <c r="J1201" i="2" s="1"/>
  <c r="K1202" i="2"/>
  <c r="J1202" i="2" s="1"/>
  <c r="K1203" i="2"/>
  <c r="J1203" i="2" s="1"/>
  <c r="K1204" i="2"/>
  <c r="J1204" i="2" s="1"/>
  <c r="K1205" i="2"/>
  <c r="J1205" i="2" s="1"/>
  <c r="K1206" i="2"/>
  <c r="J1206" i="2" s="1"/>
  <c r="K1207" i="2"/>
  <c r="J1207" i="2" s="1"/>
  <c r="K1208" i="2"/>
  <c r="J1208" i="2" s="1"/>
  <c r="K1209" i="2"/>
  <c r="J1209" i="2" s="1"/>
  <c r="K1210" i="2"/>
  <c r="J1210" i="2" s="1"/>
  <c r="K1211" i="2"/>
  <c r="J1211" i="2" s="1"/>
  <c r="K1212" i="2"/>
  <c r="J1212" i="2" s="1"/>
  <c r="K1213" i="2"/>
  <c r="J1213" i="2" s="1"/>
  <c r="K1214" i="2"/>
  <c r="J1214" i="2" s="1"/>
  <c r="K1215" i="2"/>
  <c r="J1215" i="2" s="1"/>
  <c r="K1216" i="2"/>
  <c r="J1216" i="2" s="1"/>
  <c r="K1217" i="2"/>
  <c r="J1217" i="2" s="1"/>
  <c r="K1218" i="2"/>
  <c r="J1218" i="2" s="1"/>
  <c r="K1219" i="2"/>
  <c r="J1219" i="2" s="1"/>
  <c r="K1220" i="2"/>
  <c r="J1220" i="2" s="1"/>
  <c r="K1221" i="2"/>
  <c r="J1221" i="2" s="1"/>
  <c r="K1222" i="2"/>
  <c r="J1222" i="2" s="1"/>
  <c r="K1223" i="2"/>
  <c r="J1223" i="2" s="1"/>
  <c r="K1224" i="2"/>
  <c r="J1224" i="2" s="1"/>
  <c r="K1225" i="2"/>
  <c r="J1225" i="2" s="1"/>
  <c r="K1226" i="2"/>
  <c r="J1226" i="2" s="1"/>
  <c r="K1227" i="2"/>
  <c r="J1227" i="2" s="1"/>
  <c r="K1228" i="2"/>
  <c r="J1228" i="2" s="1"/>
  <c r="K1229" i="2"/>
  <c r="J1229" i="2" s="1"/>
  <c r="K1230" i="2"/>
  <c r="J1230" i="2" s="1"/>
  <c r="K1231" i="2"/>
  <c r="J1231" i="2" s="1"/>
  <c r="K1232" i="2"/>
  <c r="J1232" i="2" s="1"/>
  <c r="K1233" i="2"/>
  <c r="J1233" i="2" s="1"/>
  <c r="K1234" i="2"/>
  <c r="J1234" i="2" s="1"/>
  <c r="K1235" i="2"/>
  <c r="J1235" i="2" s="1"/>
  <c r="K1236" i="2"/>
  <c r="J1236" i="2" s="1"/>
  <c r="K1237" i="2"/>
  <c r="J1237" i="2" s="1"/>
  <c r="K1238" i="2"/>
  <c r="J1238" i="2" s="1"/>
  <c r="K1239" i="2"/>
  <c r="J1239" i="2" s="1"/>
  <c r="K1240" i="2"/>
  <c r="J1240" i="2" s="1"/>
  <c r="K1241" i="2"/>
  <c r="J1241" i="2" s="1"/>
  <c r="K1242" i="2"/>
  <c r="J1242" i="2" s="1"/>
  <c r="K1243" i="2"/>
  <c r="J1243" i="2" s="1"/>
  <c r="K1244" i="2"/>
  <c r="J1244" i="2" s="1"/>
  <c r="K1245" i="2"/>
  <c r="J1245" i="2" s="1"/>
  <c r="K1246" i="2"/>
  <c r="J1246" i="2" s="1"/>
  <c r="K1247" i="2"/>
  <c r="J1247" i="2" s="1"/>
  <c r="K1248" i="2"/>
  <c r="J1248" i="2" s="1"/>
  <c r="K1249" i="2"/>
  <c r="J1249" i="2" s="1"/>
  <c r="K1250" i="2"/>
  <c r="J1250" i="2" s="1"/>
  <c r="K1251" i="2"/>
  <c r="J1251" i="2" s="1"/>
  <c r="K1252" i="2"/>
  <c r="J1252" i="2" s="1"/>
  <c r="K1253" i="2"/>
  <c r="J1253" i="2" s="1"/>
  <c r="K1254" i="2"/>
  <c r="J1254" i="2" s="1"/>
  <c r="K1255" i="2"/>
  <c r="J1255" i="2" s="1"/>
  <c r="K1256" i="2"/>
  <c r="J1256" i="2" s="1"/>
  <c r="K1257" i="2"/>
  <c r="J1257" i="2" s="1"/>
  <c r="K1258" i="2"/>
  <c r="J1258" i="2" s="1"/>
  <c r="K1259" i="2"/>
  <c r="J1259" i="2" s="1"/>
  <c r="K1260" i="2"/>
  <c r="J1260" i="2" s="1"/>
  <c r="K1261" i="2"/>
  <c r="J1261" i="2" s="1"/>
  <c r="K1262" i="2"/>
  <c r="J1262" i="2" s="1"/>
  <c r="K1263" i="2"/>
  <c r="J1263" i="2" s="1"/>
  <c r="K1264" i="2"/>
  <c r="J1264" i="2" s="1"/>
  <c r="K1265" i="2"/>
  <c r="J1265" i="2" s="1"/>
  <c r="K1266" i="2"/>
  <c r="J1266" i="2" s="1"/>
  <c r="K1267" i="2"/>
  <c r="J1267" i="2" s="1"/>
  <c r="K1268" i="2"/>
  <c r="J1268" i="2" s="1"/>
  <c r="K1269" i="2"/>
  <c r="J1269" i="2" s="1"/>
  <c r="K1270" i="2"/>
  <c r="J1270" i="2" s="1"/>
  <c r="K1271" i="2"/>
  <c r="J1271" i="2" s="1"/>
  <c r="K1272" i="2"/>
  <c r="J1272" i="2" s="1"/>
  <c r="K1273" i="2"/>
  <c r="J1273" i="2" s="1"/>
  <c r="K1274" i="2"/>
  <c r="J1274" i="2" s="1"/>
  <c r="K1275" i="2"/>
  <c r="J1275" i="2" s="1"/>
  <c r="K1276" i="2"/>
  <c r="J1276" i="2" s="1"/>
  <c r="K1277" i="2"/>
  <c r="J1277" i="2" s="1"/>
  <c r="K1278" i="2"/>
  <c r="J1278" i="2" s="1"/>
  <c r="K1279" i="2"/>
  <c r="J1279" i="2" s="1"/>
  <c r="K1280" i="2"/>
  <c r="J1280" i="2" s="1"/>
  <c r="K1281" i="2"/>
  <c r="J1281" i="2" s="1"/>
  <c r="K1282" i="2"/>
  <c r="J1282" i="2" s="1"/>
  <c r="K1283" i="2"/>
  <c r="J1283" i="2" s="1"/>
  <c r="K1284" i="2"/>
  <c r="J1284" i="2" s="1"/>
  <c r="K1285" i="2"/>
  <c r="J1285" i="2" s="1"/>
  <c r="K1286" i="2"/>
  <c r="J1286" i="2" s="1"/>
  <c r="K1287" i="2"/>
  <c r="J1287" i="2" s="1"/>
  <c r="K1288" i="2"/>
  <c r="J1288" i="2" s="1"/>
  <c r="K1289" i="2"/>
  <c r="J1289" i="2" s="1"/>
  <c r="K1290" i="2"/>
  <c r="J1290" i="2" s="1"/>
  <c r="K1291" i="2"/>
  <c r="J1291" i="2" s="1"/>
  <c r="K1292" i="2"/>
  <c r="J1292" i="2" s="1"/>
  <c r="K1293" i="2"/>
  <c r="J1293" i="2" s="1"/>
  <c r="K1294" i="2"/>
  <c r="J1294" i="2" s="1"/>
  <c r="K1295" i="2"/>
  <c r="J1295" i="2" s="1"/>
  <c r="K1296" i="2"/>
  <c r="J1296" i="2" s="1"/>
  <c r="K1297" i="2"/>
  <c r="J1297" i="2" s="1"/>
  <c r="K1298" i="2"/>
  <c r="J1298" i="2" s="1"/>
  <c r="K1299" i="2"/>
  <c r="J1299" i="2" s="1"/>
  <c r="K1300" i="2"/>
  <c r="J1300" i="2" s="1"/>
  <c r="K1301" i="2"/>
  <c r="J1301" i="2" s="1"/>
  <c r="K1302" i="2"/>
  <c r="J1302" i="2" s="1"/>
  <c r="K1303" i="2"/>
  <c r="J1303" i="2" s="1"/>
  <c r="K1304" i="2"/>
  <c r="J1304" i="2" s="1"/>
  <c r="K1305" i="2"/>
  <c r="J1305" i="2" s="1"/>
  <c r="K1306" i="2"/>
  <c r="J1306" i="2" s="1"/>
  <c r="K1307" i="2"/>
  <c r="J1307" i="2" s="1"/>
  <c r="K1308" i="2"/>
  <c r="J1308" i="2" s="1"/>
  <c r="K1309" i="2"/>
  <c r="J1309" i="2" s="1"/>
  <c r="K1310" i="2"/>
  <c r="J1310" i="2" s="1"/>
  <c r="K1311" i="2"/>
  <c r="J1311" i="2" s="1"/>
  <c r="K1312" i="2"/>
  <c r="J1312" i="2" s="1"/>
  <c r="K1313" i="2"/>
  <c r="J1313" i="2" s="1"/>
  <c r="K1314" i="2"/>
  <c r="J1314" i="2" s="1"/>
  <c r="K1315" i="2"/>
  <c r="J1315" i="2" s="1"/>
  <c r="K1316" i="2"/>
  <c r="J1316" i="2" s="1"/>
  <c r="K1317" i="2"/>
  <c r="J1317" i="2" s="1"/>
  <c r="K1318" i="2"/>
  <c r="J1318" i="2" s="1"/>
  <c r="K1319" i="2"/>
  <c r="J1319" i="2" s="1"/>
  <c r="K1320" i="2"/>
  <c r="J1320" i="2" s="1"/>
  <c r="K1321" i="2"/>
  <c r="J1321" i="2" s="1"/>
  <c r="K1322" i="2"/>
  <c r="J1322" i="2" s="1"/>
  <c r="K1323" i="2"/>
  <c r="J1323" i="2" s="1"/>
  <c r="K1324" i="2"/>
  <c r="J1324" i="2" s="1"/>
  <c r="K1325" i="2"/>
  <c r="J1325" i="2" s="1"/>
  <c r="K1326" i="2"/>
  <c r="J1326" i="2" s="1"/>
  <c r="K1327" i="2"/>
  <c r="J1327" i="2" s="1"/>
  <c r="K1328" i="2"/>
  <c r="J1328" i="2" s="1"/>
  <c r="K1329" i="2"/>
  <c r="J1329" i="2" s="1"/>
  <c r="K1330" i="2"/>
  <c r="J1330" i="2" s="1"/>
  <c r="K1331" i="2"/>
  <c r="J1331" i="2" s="1"/>
  <c r="K1332" i="2"/>
  <c r="J1332" i="2" s="1"/>
  <c r="K1333" i="2"/>
  <c r="J1333" i="2" s="1"/>
  <c r="K1334" i="2"/>
  <c r="J1334" i="2" s="1"/>
  <c r="K1335" i="2"/>
  <c r="J1335" i="2" s="1"/>
  <c r="K1336" i="2"/>
  <c r="J1336" i="2" s="1"/>
  <c r="K1337" i="2"/>
  <c r="J1337" i="2" s="1"/>
  <c r="K1338" i="2"/>
  <c r="J1338" i="2" s="1"/>
  <c r="K1339" i="2"/>
  <c r="J1339" i="2" s="1"/>
  <c r="K1340" i="2"/>
  <c r="J1340" i="2" s="1"/>
  <c r="K1341" i="2"/>
  <c r="J1341" i="2" s="1"/>
  <c r="K1342" i="2"/>
  <c r="J1342" i="2" s="1"/>
  <c r="K1343" i="2"/>
  <c r="J1343" i="2" s="1"/>
  <c r="K1344" i="2"/>
  <c r="J1344" i="2" s="1"/>
  <c r="K1345" i="2"/>
  <c r="J1345" i="2" s="1"/>
  <c r="K1346" i="2"/>
  <c r="J1346" i="2" s="1"/>
  <c r="K1347" i="2"/>
  <c r="J1347" i="2" s="1"/>
  <c r="K1348" i="2"/>
  <c r="J1348" i="2" s="1"/>
  <c r="K1349" i="2"/>
  <c r="J1349" i="2" s="1"/>
  <c r="K1350" i="2"/>
  <c r="J1350" i="2" s="1"/>
  <c r="K1351" i="2"/>
  <c r="J1351" i="2" s="1"/>
  <c r="K1352" i="2"/>
  <c r="J1352" i="2" s="1"/>
  <c r="K1353" i="2"/>
  <c r="J1353" i="2" s="1"/>
  <c r="K1354" i="2"/>
  <c r="J1354" i="2" s="1"/>
  <c r="K1355" i="2"/>
  <c r="J1355" i="2" s="1"/>
  <c r="K1356" i="2"/>
  <c r="J1356" i="2" s="1"/>
  <c r="K1357" i="2"/>
  <c r="J1357" i="2" s="1"/>
  <c r="K1358" i="2"/>
  <c r="J1358" i="2" s="1"/>
  <c r="K1359" i="2"/>
  <c r="J1359" i="2" s="1"/>
  <c r="K1360" i="2"/>
  <c r="J1360" i="2" s="1"/>
  <c r="K1361" i="2"/>
  <c r="J1361" i="2" s="1"/>
  <c r="K1362" i="2"/>
  <c r="J1362" i="2" s="1"/>
  <c r="K1363" i="2"/>
  <c r="J1363" i="2" s="1"/>
  <c r="K1364" i="2"/>
  <c r="J1364" i="2" s="1"/>
  <c r="K1365" i="2"/>
  <c r="J1365" i="2" s="1"/>
  <c r="K1366" i="2"/>
  <c r="J1366" i="2" s="1"/>
  <c r="K1367" i="2"/>
  <c r="J1367" i="2" s="1"/>
  <c r="K1368" i="2"/>
  <c r="J1368" i="2" s="1"/>
  <c r="K1369" i="2"/>
  <c r="J1369" i="2" s="1"/>
  <c r="K1370" i="2"/>
  <c r="J1370" i="2" s="1"/>
  <c r="K1371" i="2"/>
  <c r="J1371" i="2" s="1"/>
  <c r="K1372" i="2"/>
  <c r="J1372" i="2" s="1"/>
  <c r="K1373" i="2"/>
  <c r="J1373" i="2" s="1"/>
  <c r="K1374" i="2"/>
  <c r="J1374" i="2" s="1"/>
  <c r="K1375" i="2"/>
  <c r="J1375" i="2" s="1"/>
  <c r="K1376" i="2"/>
  <c r="J1376" i="2" s="1"/>
  <c r="K1377" i="2"/>
  <c r="J1377" i="2" s="1"/>
  <c r="K1378" i="2"/>
  <c r="J1378" i="2" s="1"/>
  <c r="K1379" i="2"/>
  <c r="J1379" i="2" s="1"/>
  <c r="K1380" i="2"/>
  <c r="J1380" i="2" s="1"/>
  <c r="K1381" i="2"/>
  <c r="J1381" i="2" s="1"/>
  <c r="K1382" i="2"/>
  <c r="J1382" i="2" s="1"/>
  <c r="K1383" i="2"/>
  <c r="J1383" i="2" s="1"/>
  <c r="K1384" i="2"/>
  <c r="J1384" i="2" s="1"/>
  <c r="K1385" i="2"/>
  <c r="J1385" i="2" s="1"/>
  <c r="K1386" i="2"/>
  <c r="J1386" i="2" s="1"/>
  <c r="K1387" i="2"/>
  <c r="J1387" i="2" s="1"/>
  <c r="K1388" i="2"/>
  <c r="J1388" i="2" s="1"/>
  <c r="K1389" i="2"/>
  <c r="J1389" i="2" s="1"/>
  <c r="K1390" i="2"/>
  <c r="J1390" i="2" s="1"/>
  <c r="K1391" i="2"/>
  <c r="J1391" i="2" s="1"/>
  <c r="K1392" i="2"/>
  <c r="J1392" i="2" s="1"/>
  <c r="K1393" i="2"/>
  <c r="J1393" i="2" s="1"/>
  <c r="K1394" i="2"/>
  <c r="J1394" i="2" s="1"/>
  <c r="K1395" i="2"/>
  <c r="J1395" i="2" s="1"/>
  <c r="K1396" i="2"/>
  <c r="J1396" i="2" s="1"/>
  <c r="K1397" i="2"/>
  <c r="J1397" i="2" s="1"/>
  <c r="K1398" i="2"/>
  <c r="J1398" i="2" s="1"/>
  <c r="K1399" i="2"/>
  <c r="J1399" i="2" s="1"/>
  <c r="K1400" i="2"/>
  <c r="J1400" i="2" s="1"/>
  <c r="K1401" i="2"/>
  <c r="J1401" i="2" s="1"/>
  <c r="K1402" i="2"/>
  <c r="J1402" i="2" s="1"/>
  <c r="K1403" i="2"/>
  <c r="J1403" i="2" s="1"/>
  <c r="K1404" i="2"/>
  <c r="J1404" i="2" s="1"/>
  <c r="K1405" i="2"/>
  <c r="J1405" i="2" s="1"/>
  <c r="K1406" i="2"/>
  <c r="J1406" i="2" s="1"/>
  <c r="K1407" i="2"/>
  <c r="J1407" i="2" s="1"/>
  <c r="K1408" i="2"/>
  <c r="J1408" i="2" s="1"/>
  <c r="K1409" i="2"/>
  <c r="J1409" i="2" s="1"/>
  <c r="K1410" i="2"/>
  <c r="J1410" i="2" s="1"/>
  <c r="K1411" i="2"/>
  <c r="J1411" i="2" s="1"/>
  <c r="K1412" i="2"/>
  <c r="J1412" i="2" s="1"/>
  <c r="K1413" i="2"/>
  <c r="J1413" i="2" s="1"/>
  <c r="K1414" i="2"/>
  <c r="J1414" i="2" s="1"/>
  <c r="K1415" i="2"/>
  <c r="J1415" i="2" s="1"/>
  <c r="K1416" i="2"/>
  <c r="J1416" i="2" s="1"/>
  <c r="K1417" i="2"/>
  <c r="J1417" i="2" s="1"/>
  <c r="K1418" i="2"/>
  <c r="J1418" i="2" s="1"/>
  <c r="K1419" i="2"/>
  <c r="J1419" i="2" s="1"/>
  <c r="K1420" i="2"/>
  <c r="J1420" i="2" s="1"/>
  <c r="K1421" i="2"/>
  <c r="J1421" i="2" s="1"/>
  <c r="K1422" i="2"/>
  <c r="J1422" i="2" s="1"/>
  <c r="K1423" i="2"/>
  <c r="J1423" i="2" s="1"/>
  <c r="K1424" i="2"/>
  <c r="J1424" i="2" s="1"/>
  <c r="I1217" i="2" l="1"/>
  <c r="H1217" i="2" s="1"/>
  <c r="I1193" i="2"/>
  <c r="H1193" i="2" s="1"/>
  <c r="I1408" i="2"/>
  <c r="H1408" i="2" s="1"/>
  <c r="I1390" i="2"/>
  <c r="H1390" i="2" s="1"/>
  <c r="I1372" i="2"/>
  <c r="H1372" i="2" s="1"/>
  <c r="I1354" i="2"/>
  <c r="H1354" i="2" s="1"/>
  <c r="I1336" i="2"/>
  <c r="H1336" i="2" s="1"/>
  <c r="I1318" i="2"/>
  <c r="H1318" i="2" s="1"/>
  <c r="I1300" i="2"/>
  <c r="H1300" i="2" s="1"/>
  <c r="I1419" i="2"/>
  <c r="H1419" i="2" s="1"/>
  <c r="I1401" i="2"/>
  <c r="H1401" i="2" s="1"/>
  <c r="I1377" i="2"/>
  <c r="H1377" i="2" s="1"/>
  <c r="I1359" i="2"/>
  <c r="H1359" i="2" s="1"/>
  <c r="I1347" i="2"/>
  <c r="H1347" i="2" s="1"/>
  <c r="I1317" i="2"/>
  <c r="H1317" i="2" s="1"/>
  <c r="I1424" i="2"/>
  <c r="H1424" i="2" s="1"/>
  <c r="I1418" i="2"/>
  <c r="H1418" i="2" s="1"/>
  <c r="I1412" i="2"/>
  <c r="H1412" i="2" s="1"/>
  <c r="I1406" i="2"/>
  <c r="H1406" i="2" s="1"/>
  <c r="I1400" i="2"/>
  <c r="H1400" i="2" s="1"/>
  <c r="I1394" i="2"/>
  <c r="H1394" i="2" s="1"/>
  <c r="I1388" i="2"/>
  <c r="H1388" i="2" s="1"/>
  <c r="I1382" i="2"/>
  <c r="H1382" i="2" s="1"/>
  <c r="I1376" i="2"/>
  <c r="H1376" i="2" s="1"/>
  <c r="I1370" i="2"/>
  <c r="H1370" i="2" s="1"/>
  <c r="I1364" i="2"/>
  <c r="H1364" i="2" s="1"/>
  <c r="I1358" i="2"/>
  <c r="H1358" i="2" s="1"/>
  <c r="I1352" i="2"/>
  <c r="H1352" i="2" s="1"/>
  <c r="I1346" i="2"/>
  <c r="H1346" i="2" s="1"/>
  <c r="I1340" i="2"/>
  <c r="H1340" i="2" s="1"/>
  <c r="I1334" i="2"/>
  <c r="H1334" i="2" s="1"/>
  <c r="I1328" i="2"/>
  <c r="H1328" i="2" s="1"/>
  <c r="I1322" i="2"/>
  <c r="H1322" i="2" s="1"/>
  <c r="I1316" i="2"/>
  <c r="H1316" i="2" s="1"/>
  <c r="I1310" i="2"/>
  <c r="H1310" i="2" s="1"/>
  <c r="I1304" i="2"/>
  <c r="H1304" i="2" s="1"/>
  <c r="I1298" i="2"/>
  <c r="H1298" i="2" s="1"/>
  <c r="I1292" i="2"/>
  <c r="H1292" i="2" s="1"/>
  <c r="I1286" i="2"/>
  <c r="H1286" i="2" s="1"/>
  <c r="I1280" i="2"/>
  <c r="H1280" i="2" s="1"/>
  <c r="I1274" i="2"/>
  <c r="H1274" i="2" s="1"/>
  <c r="I1268" i="2"/>
  <c r="H1268" i="2" s="1"/>
  <c r="I1262" i="2"/>
  <c r="H1262" i="2" s="1"/>
  <c r="I1256" i="2"/>
  <c r="H1256" i="2" s="1"/>
  <c r="I1250" i="2"/>
  <c r="H1250" i="2" s="1"/>
  <c r="I1244" i="2"/>
  <c r="H1244" i="2" s="1"/>
  <c r="I1238" i="2"/>
  <c r="H1238" i="2" s="1"/>
  <c r="I1232" i="2"/>
  <c r="H1232" i="2" s="1"/>
  <c r="I1226" i="2"/>
  <c r="H1226" i="2" s="1"/>
  <c r="I1220" i="2"/>
  <c r="H1220" i="2" s="1"/>
  <c r="I1214" i="2"/>
  <c r="H1214" i="2" s="1"/>
  <c r="I1208" i="2"/>
  <c r="H1208" i="2" s="1"/>
  <c r="I1202" i="2"/>
  <c r="H1202" i="2" s="1"/>
  <c r="I1196" i="2"/>
  <c r="H1196" i="2" s="1"/>
  <c r="I1190" i="2"/>
  <c r="H1190" i="2" s="1"/>
  <c r="I1184" i="2"/>
  <c r="H1184" i="2" s="1"/>
  <c r="I1178" i="2"/>
  <c r="H1178" i="2" s="1"/>
  <c r="I1172" i="2"/>
  <c r="H1172" i="2" s="1"/>
  <c r="I1166" i="2"/>
  <c r="H1166" i="2" s="1"/>
  <c r="I1160" i="2"/>
  <c r="H1160" i="2" s="1"/>
  <c r="I1154" i="2"/>
  <c r="H1154" i="2" s="1"/>
  <c r="I1148" i="2"/>
  <c r="H1148" i="2" s="1"/>
  <c r="I1142" i="2"/>
  <c r="H1142" i="2" s="1"/>
  <c r="I1136" i="2"/>
  <c r="H1136" i="2" s="1"/>
  <c r="I1130" i="2"/>
  <c r="H1130" i="2" s="1"/>
  <c r="I1124" i="2"/>
  <c r="H1124" i="2" s="1"/>
  <c r="I1118" i="2"/>
  <c r="H1118" i="2" s="1"/>
  <c r="I1112" i="2"/>
  <c r="H1112" i="2" s="1"/>
  <c r="I1106" i="2"/>
  <c r="H1106" i="2" s="1"/>
  <c r="I1100" i="2"/>
  <c r="H1100" i="2" s="1"/>
  <c r="I1094" i="2"/>
  <c r="H1094" i="2" s="1"/>
  <c r="I1088" i="2"/>
  <c r="H1088" i="2" s="1"/>
  <c r="I1082" i="2"/>
  <c r="H1082" i="2" s="1"/>
  <c r="I1076" i="2"/>
  <c r="H1076" i="2" s="1"/>
  <c r="I1070" i="2"/>
  <c r="H1070" i="2" s="1"/>
  <c r="I1064" i="2"/>
  <c r="H1064" i="2" s="1"/>
  <c r="I1058" i="2"/>
  <c r="H1058" i="2" s="1"/>
  <c r="I1052" i="2"/>
  <c r="H1052" i="2" s="1"/>
  <c r="I1046" i="2"/>
  <c r="H1046" i="2" s="1"/>
  <c r="I1040" i="2"/>
  <c r="H1040" i="2" s="1"/>
  <c r="I1034" i="2"/>
  <c r="H1034" i="2" s="1"/>
  <c r="I1028" i="2"/>
  <c r="H1028" i="2" s="1"/>
  <c r="I1022" i="2"/>
  <c r="H1022" i="2" s="1"/>
  <c r="I1016" i="2"/>
  <c r="H1016" i="2" s="1"/>
  <c r="I1010" i="2"/>
  <c r="H1010" i="2" s="1"/>
  <c r="I1004" i="2"/>
  <c r="H1004" i="2" s="1"/>
  <c r="I998" i="2"/>
  <c r="H998" i="2" s="1"/>
  <c r="I992" i="2"/>
  <c r="H992" i="2" s="1"/>
  <c r="I986" i="2"/>
  <c r="H986" i="2" s="1"/>
  <c r="I980" i="2"/>
  <c r="H980" i="2" s="1"/>
  <c r="I974" i="2"/>
  <c r="H974" i="2" s="1"/>
  <c r="I968" i="2"/>
  <c r="H968" i="2" s="1"/>
  <c r="I962" i="2"/>
  <c r="H962" i="2" s="1"/>
  <c r="I956" i="2"/>
  <c r="H956" i="2" s="1"/>
  <c r="I950" i="2"/>
  <c r="H950" i="2" s="1"/>
  <c r="I944" i="2"/>
  <c r="H944" i="2" s="1"/>
  <c r="I938" i="2"/>
  <c r="H938" i="2" s="1"/>
  <c r="I932" i="2"/>
  <c r="H932" i="2" s="1"/>
  <c r="I926" i="2"/>
  <c r="H926" i="2" s="1"/>
  <c r="I920" i="2"/>
  <c r="H920" i="2" s="1"/>
  <c r="I914" i="2"/>
  <c r="H914" i="2" s="1"/>
  <c r="I908" i="2"/>
  <c r="H908" i="2" s="1"/>
  <c r="I902" i="2"/>
  <c r="H902" i="2" s="1"/>
  <c r="I896" i="2"/>
  <c r="H896" i="2" s="1"/>
  <c r="I890" i="2"/>
  <c r="H890" i="2" s="1"/>
  <c r="I884" i="2"/>
  <c r="H884" i="2" s="1"/>
  <c r="I878" i="2"/>
  <c r="H878" i="2" s="1"/>
  <c r="I872" i="2"/>
  <c r="H872" i="2" s="1"/>
  <c r="I866" i="2"/>
  <c r="H866" i="2" s="1"/>
  <c r="I860" i="2"/>
  <c r="H860" i="2" s="1"/>
  <c r="I854" i="2"/>
  <c r="H854" i="2" s="1"/>
  <c r="I848" i="2"/>
  <c r="H848" i="2" s="1"/>
  <c r="I842" i="2"/>
  <c r="H842" i="2" s="1"/>
  <c r="I836" i="2"/>
  <c r="H836" i="2" s="1"/>
  <c r="I830" i="2"/>
  <c r="H830" i="2" s="1"/>
  <c r="I824" i="2"/>
  <c r="H824" i="2" s="1"/>
  <c r="I818" i="2"/>
  <c r="H818" i="2" s="1"/>
  <c r="I812" i="2"/>
  <c r="H812" i="2" s="1"/>
  <c r="I806" i="2"/>
  <c r="H806" i="2" s="1"/>
  <c r="I800" i="2"/>
  <c r="H800" i="2" s="1"/>
  <c r="I794" i="2"/>
  <c r="H794" i="2" s="1"/>
  <c r="I788" i="2"/>
  <c r="H788" i="2" s="1"/>
  <c r="I782" i="2"/>
  <c r="H782" i="2" s="1"/>
  <c r="I776" i="2"/>
  <c r="H776" i="2" s="1"/>
  <c r="I770" i="2"/>
  <c r="H770" i="2" s="1"/>
  <c r="I764" i="2"/>
  <c r="H764" i="2" s="1"/>
  <c r="I758" i="2"/>
  <c r="H758" i="2" s="1"/>
  <c r="I752" i="2"/>
  <c r="H752" i="2" s="1"/>
  <c r="I746" i="2"/>
  <c r="H746" i="2" s="1"/>
  <c r="I740" i="2"/>
  <c r="H740" i="2" s="1"/>
  <c r="I734" i="2"/>
  <c r="H734" i="2" s="1"/>
  <c r="I728" i="2"/>
  <c r="H728" i="2" s="1"/>
  <c r="I722" i="2"/>
  <c r="H722" i="2" s="1"/>
  <c r="I716" i="2"/>
  <c r="H716" i="2" s="1"/>
  <c r="I710" i="2"/>
  <c r="H710" i="2" s="1"/>
  <c r="I704" i="2"/>
  <c r="H704" i="2" s="1"/>
  <c r="I698" i="2"/>
  <c r="H698" i="2" s="1"/>
  <c r="I692" i="2"/>
  <c r="H692" i="2" s="1"/>
  <c r="I686" i="2"/>
  <c r="H686" i="2" s="1"/>
  <c r="I680" i="2"/>
  <c r="H680" i="2" s="1"/>
  <c r="I674" i="2"/>
  <c r="H674" i="2" s="1"/>
  <c r="I668" i="2"/>
  <c r="H668" i="2" s="1"/>
  <c r="I662" i="2"/>
  <c r="H662" i="2" s="1"/>
  <c r="I656" i="2"/>
  <c r="H656" i="2" s="1"/>
  <c r="I650" i="2"/>
  <c r="H650" i="2" s="1"/>
  <c r="I644" i="2"/>
  <c r="H644" i="2" s="1"/>
  <c r="I638" i="2"/>
  <c r="H638" i="2" s="1"/>
  <c r="I632" i="2"/>
  <c r="H632" i="2" s="1"/>
  <c r="I626" i="2"/>
  <c r="H626" i="2" s="1"/>
  <c r="I620" i="2"/>
  <c r="H620" i="2" s="1"/>
  <c r="I614" i="2"/>
  <c r="H614" i="2" s="1"/>
  <c r="I608" i="2"/>
  <c r="H608" i="2" s="1"/>
  <c r="I602" i="2"/>
  <c r="H602" i="2" s="1"/>
  <c r="I596" i="2"/>
  <c r="H596" i="2" s="1"/>
  <c r="I590" i="2"/>
  <c r="H590" i="2" s="1"/>
  <c r="I584" i="2"/>
  <c r="H584" i="2" s="1"/>
  <c r="I578" i="2"/>
  <c r="H578" i="2" s="1"/>
  <c r="I572" i="2"/>
  <c r="H572" i="2" s="1"/>
  <c r="I566" i="2"/>
  <c r="H566" i="2" s="1"/>
  <c r="I560" i="2"/>
  <c r="H560" i="2" s="1"/>
  <c r="I554" i="2"/>
  <c r="H554" i="2" s="1"/>
  <c r="I548" i="2"/>
  <c r="H548" i="2" s="1"/>
  <c r="I542" i="2"/>
  <c r="H542" i="2" s="1"/>
  <c r="I536" i="2"/>
  <c r="H536" i="2" s="1"/>
  <c r="I530" i="2"/>
  <c r="H530" i="2" s="1"/>
  <c r="I524" i="2"/>
  <c r="H524" i="2" s="1"/>
  <c r="I518" i="2"/>
  <c r="H518" i="2" s="1"/>
  <c r="I512" i="2"/>
  <c r="H512" i="2" s="1"/>
  <c r="I506" i="2"/>
  <c r="H506" i="2" s="1"/>
  <c r="I500" i="2"/>
  <c r="H500" i="2" s="1"/>
  <c r="I494" i="2"/>
  <c r="H494" i="2" s="1"/>
  <c r="I488" i="2"/>
  <c r="H488" i="2" s="1"/>
  <c r="I482" i="2"/>
  <c r="H482" i="2" s="1"/>
  <c r="I476" i="2"/>
  <c r="H476" i="2" s="1"/>
  <c r="I470" i="2"/>
  <c r="H470" i="2" s="1"/>
  <c r="I464" i="2"/>
  <c r="H464" i="2" s="1"/>
  <c r="I458" i="2"/>
  <c r="H458" i="2" s="1"/>
  <c r="I452" i="2"/>
  <c r="H452" i="2" s="1"/>
  <c r="I446" i="2"/>
  <c r="H446" i="2" s="1"/>
  <c r="I440" i="2"/>
  <c r="H440" i="2" s="1"/>
  <c r="I434" i="2"/>
  <c r="H434" i="2" s="1"/>
  <c r="I428" i="2"/>
  <c r="H428" i="2" s="1"/>
  <c r="I422" i="2"/>
  <c r="H422" i="2" s="1"/>
  <c r="I416" i="2"/>
  <c r="H416" i="2" s="1"/>
  <c r="I410" i="2"/>
  <c r="H410" i="2" s="1"/>
  <c r="I404" i="2"/>
  <c r="H404" i="2" s="1"/>
  <c r="I398" i="2"/>
  <c r="H398" i="2" s="1"/>
  <c r="I392" i="2"/>
  <c r="H392" i="2" s="1"/>
  <c r="I386" i="2"/>
  <c r="H386" i="2" s="1"/>
  <c r="I380" i="2"/>
  <c r="H380" i="2" s="1"/>
  <c r="I374" i="2"/>
  <c r="H374" i="2" s="1"/>
  <c r="I368" i="2"/>
  <c r="H368" i="2" s="1"/>
  <c r="I362" i="2"/>
  <c r="H362" i="2" s="1"/>
  <c r="I356" i="2"/>
  <c r="H356" i="2" s="1"/>
  <c r="I350" i="2"/>
  <c r="H350" i="2" s="1"/>
  <c r="I344" i="2"/>
  <c r="H344" i="2" s="1"/>
  <c r="I338" i="2"/>
  <c r="H338" i="2" s="1"/>
  <c r="I332" i="2"/>
  <c r="H332" i="2" s="1"/>
  <c r="I326" i="2"/>
  <c r="H326" i="2" s="1"/>
  <c r="I320" i="2"/>
  <c r="H320" i="2" s="1"/>
  <c r="I314" i="2"/>
  <c r="H314" i="2" s="1"/>
  <c r="I308" i="2"/>
  <c r="H308" i="2" s="1"/>
  <c r="I302" i="2"/>
  <c r="H302" i="2" s="1"/>
  <c r="I296" i="2"/>
  <c r="H296" i="2" s="1"/>
  <c r="I290" i="2"/>
  <c r="H290" i="2" s="1"/>
  <c r="I284" i="2"/>
  <c r="H284" i="2" s="1"/>
  <c r="I278" i="2"/>
  <c r="H278" i="2" s="1"/>
  <c r="I272" i="2"/>
  <c r="H272" i="2" s="1"/>
  <c r="I266" i="2"/>
  <c r="H266" i="2" s="1"/>
  <c r="I260" i="2"/>
  <c r="H260" i="2" s="1"/>
  <c r="I254" i="2"/>
  <c r="H254" i="2" s="1"/>
  <c r="I248" i="2"/>
  <c r="H248" i="2" s="1"/>
  <c r="I242" i="2"/>
  <c r="H242" i="2" s="1"/>
  <c r="I236" i="2"/>
  <c r="H236" i="2" s="1"/>
  <c r="I230" i="2"/>
  <c r="H230" i="2" s="1"/>
  <c r="I224" i="2"/>
  <c r="H224" i="2" s="1"/>
  <c r="I218" i="2"/>
  <c r="H218" i="2" s="1"/>
  <c r="I212" i="2"/>
  <c r="H212" i="2" s="1"/>
  <c r="I206" i="2"/>
  <c r="H206" i="2" s="1"/>
  <c r="I200" i="2"/>
  <c r="H200" i="2" s="1"/>
  <c r="I194" i="2"/>
  <c r="H194" i="2" s="1"/>
  <c r="I188" i="2"/>
  <c r="H188" i="2" s="1"/>
  <c r="I182" i="2"/>
  <c r="H182" i="2" s="1"/>
  <c r="I176" i="2"/>
  <c r="H176" i="2" s="1"/>
  <c r="I170" i="2"/>
  <c r="H170" i="2" s="1"/>
  <c r="I164" i="2"/>
  <c r="H164" i="2" s="1"/>
  <c r="I158" i="2"/>
  <c r="H158" i="2" s="1"/>
  <c r="I152" i="2"/>
  <c r="H152" i="2" s="1"/>
  <c r="I146" i="2"/>
  <c r="H146" i="2" s="1"/>
  <c r="I140" i="2"/>
  <c r="H140" i="2" s="1"/>
  <c r="I134" i="2"/>
  <c r="H134" i="2" s="1"/>
  <c r="I128" i="2"/>
  <c r="H128" i="2" s="1"/>
  <c r="I122" i="2"/>
  <c r="H122" i="2" s="1"/>
  <c r="I116" i="2"/>
  <c r="H116" i="2" s="1"/>
  <c r="I110" i="2"/>
  <c r="H110" i="2" s="1"/>
  <c r="I104" i="2"/>
  <c r="H104" i="2" s="1"/>
  <c r="I98" i="2"/>
  <c r="H98" i="2" s="1"/>
  <c r="I92" i="2"/>
  <c r="H92" i="2" s="1"/>
  <c r="I86" i="2"/>
  <c r="H86" i="2" s="1"/>
  <c r="I80" i="2"/>
  <c r="H80" i="2" s="1"/>
  <c r="I74" i="2"/>
  <c r="H74" i="2" s="1"/>
  <c r="I68" i="2"/>
  <c r="H68" i="2" s="1"/>
  <c r="I62" i="2"/>
  <c r="H62" i="2" s="1"/>
  <c r="I56" i="2"/>
  <c r="H56" i="2" s="1"/>
  <c r="I50" i="2"/>
  <c r="H50" i="2" s="1"/>
  <c r="I44" i="2"/>
  <c r="H44" i="2" s="1"/>
  <c r="I38" i="2"/>
  <c r="H38" i="2" s="1"/>
  <c r="I32" i="2"/>
  <c r="H32" i="2" s="1"/>
  <c r="I26" i="2"/>
  <c r="H26" i="2" s="1"/>
  <c r="I20" i="2"/>
  <c r="H20" i="2" s="1"/>
  <c r="I14" i="2"/>
  <c r="H14" i="2" s="1"/>
  <c r="I8" i="2"/>
  <c r="H8" i="2" s="1"/>
  <c r="I4" i="2"/>
  <c r="H4" i="2" s="1"/>
  <c r="I1199" i="2"/>
  <c r="H1199" i="2" s="1"/>
  <c r="I1414" i="2"/>
  <c r="H1414" i="2" s="1"/>
  <c r="I1396" i="2"/>
  <c r="H1396" i="2" s="1"/>
  <c r="I1384" i="2"/>
  <c r="H1384" i="2" s="1"/>
  <c r="I1366" i="2"/>
  <c r="H1366" i="2" s="1"/>
  <c r="I1342" i="2"/>
  <c r="H1342" i="2" s="1"/>
  <c r="I1324" i="2"/>
  <c r="H1324" i="2" s="1"/>
  <c r="I1306" i="2"/>
  <c r="H1306" i="2" s="1"/>
  <c r="I1288" i="2"/>
  <c r="H1288" i="2" s="1"/>
  <c r="I1407" i="2"/>
  <c r="H1407" i="2" s="1"/>
  <c r="I1395" i="2"/>
  <c r="H1395" i="2" s="1"/>
  <c r="I1383" i="2"/>
  <c r="H1383" i="2" s="1"/>
  <c r="I1365" i="2"/>
  <c r="H1365" i="2" s="1"/>
  <c r="I1341" i="2"/>
  <c r="H1341" i="2" s="1"/>
  <c r="I1323" i="2"/>
  <c r="H1323" i="2" s="1"/>
  <c r="I1423" i="2"/>
  <c r="H1423" i="2" s="1"/>
  <c r="I1417" i="2"/>
  <c r="H1417" i="2" s="1"/>
  <c r="I1411" i="2"/>
  <c r="H1411" i="2" s="1"/>
  <c r="I1405" i="2"/>
  <c r="H1405" i="2" s="1"/>
  <c r="I1399" i="2"/>
  <c r="H1399" i="2" s="1"/>
  <c r="I1393" i="2"/>
  <c r="H1393" i="2" s="1"/>
  <c r="I1387" i="2"/>
  <c r="H1387" i="2" s="1"/>
  <c r="I1381" i="2"/>
  <c r="H1381" i="2" s="1"/>
  <c r="I1375" i="2"/>
  <c r="H1375" i="2" s="1"/>
  <c r="I1369" i="2"/>
  <c r="H1369" i="2" s="1"/>
  <c r="I1363" i="2"/>
  <c r="H1363" i="2" s="1"/>
  <c r="I1357" i="2"/>
  <c r="H1357" i="2" s="1"/>
  <c r="I1351" i="2"/>
  <c r="H1351" i="2" s="1"/>
  <c r="I1345" i="2"/>
  <c r="H1345" i="2" s="1"/>
  <c r="I1339" i="2"/>
  <c r="H1339" i="2" s="1"/>
  <c r="I1333" i="2"/>
  <c r="H1333" i="2" s="1"/>
  <c r="I1327" i="2"/>
  <c r="H1327" i="2" s="1"/>
  <c r="I1321" i="2"/>
  <c r="H1321" i="2" s="1"/>
  <c r="I1315" i="2"/>
  <c r="H1315" i="2" s="1"/>
  <c r="I1309" i="2"/>
  <c r="H1309" i="2" s="1"/>
  <c r="I1303" i="2"/>
  <c r="H1303" i="2" s="1"/>
  <c r="I1297" i="2"/>
  <c r="H1297" i="2" s="1"/>
  <c r="I1291" i="2"/>
  <c r="H1291" i="2" s="1"/>
  <c r="I1285" i="2"/>
  <c r="H1285" i="2" s="1"/>
  <c r="I1279" i="2"/>
  <c r="H1279" i="2" s="1"/>
  <c r="I1273" i="2"/>
  <c r="H1273" i="2" s="1"/>
  <c r="I1267" i="2"/>
  <c r="H1267" i="2" s="1"/>
  <c r="I1261" i="2"/>
  <c r="H1261" i="2" s="1"/>
  <c r="I1255" i="2"/>
  <c r="H1255" i="2" s="1"/>
  <c r="I1249" i="2"/>
  <c r="H1249" i="2" s="1"/>
  <c r="I1243" i="2"/>
  <c r="H1243" i="2" s="1"/>
  <c r="I1237" i="2"/>
  <c r="H1237" i="2" s="1"/>
  <c r="I1231" i="2"/>
  <c r="H1231" i="2" s="1"/>
  <c r="I1225" i="2"/>
  <c r="H1225" i="2" s="1"/>
  <c r="I1219" i="2"/>
  <c r="H1219" i="2" s="1"/>
  <c r="I1213" i="2"/>
  <c r="H1213" i="2" s="1"/>
  <c r="I1207" i="2"/>
  <c r="H1207" i="2" s="1"/>
  <c r="I1201" i="2"/>
  <c r="H1201" i="2" s="1"/>
  <c r="I1195" i="2"/>
  <c r="H1195" i="2" s="1"/>
  <c r="I1189" i="2"/>
  <c r="H1189" i="2" s="1"/>
  <c r="I1183" i="2"/>
  <c r="H1183" i="2" s="1"/>
  <c r="I1177" i="2"/>
  <c r="H1177" i="2" s="1"/>
  <c r="I1171" i="2"/>
  <c r="H1171" i="2" s="1"/>
  <c r="I1165" i="2"/>
  <c r="H1165" i="2" s="1"/>
  <c r="I1159" i="2"/>
  <c r="H1159" i="2" s="1"/>
  <c r="I1153" i="2"/>
  <c r="H1153" i="2" s="1"/>
  <c r="I1147" i="2"/>
  <c r="H1147" i="2" s="1"/>
  <c r="I1141" i="2"/>
  <c r="H1141" i="2" s="1"/>
  <c r="I1135" i="2"/>
  <c r="H1135" i="2" s="1"/>
  <c r="I1129" i="2"/>
  <c r="H1129" i="2" s="1"/>
  <c r="I1123" i="2"/>
  <c r="H1123" i="2" s="1"/>
  <c r="I1117" i="2"/>
  <c r="H1117" i="2" s="1"/>
  <c r="I1111" i="2"/>
  <c r="H1111" i="2" s="1"/>
  <c r="I1105" i="2"/>
  <c r="H1105" i="2" s="1"/>
  <c r="I1099" i="2"/>
  <c r="H1099" i="2" s="1"/>
  <c r="I1093" i="2"/>
  <c r="H1093" i="2" s="1"/>
  <c r="I1087" i="2"/>
  <c r="H1087" i="2" s="1"/>
  <c r="I1081" i="2"/>
  <c r="H1081" i="2" s="1"/>
  <c r="I1075" i="2"/>
  <c r="H1075" i="2" s="1"/>
  <c r="I1069" i="2"/>
  <c r="H1069" i="2" s="1"/>
  <c r="I1063" i="2"/>
  <c r="H1063" i="2" s="1"/>
  <c r="I1057" i="2"/>
  <c r="H1057" i="2" s="1"/>
  <c r="I1051" i="2"/>
  <c r="H1051" i="2" s="1"/>
  <c r="I1045" i="2"/>
  <c r="H1045" i="2" s="1"/>
  <c r="I1039" i="2"/>
  <c r="H1039" i="2" s="1"/>
  <c r="I1033" i="2"/>
  <c r="H1033" i="2" s="1"/>
  <c r="I1027" i="2"/>
  <c r="H1027" i="2" s="1"/>
  <c r="I1021" i="2"/>
  <c r="H1021" i="2" s="1"/>
  <c r="I1015" i="2"/>
  <c r="H1015" i="2" s="1"/>
  <c r="I1009" i="2"/>
  <c r="H1009" i="2" s="1"/>
  <c r="I1003" i="2"/>
  <c r="H1003" i="2" s="1"/>
  <c r="I997" i="2"/>
  <c r="H997" i="2" s="1"/>
  <c r="I991" i="2"/>
  <c r="H991" i="2" s="1"/>
  <c r="I985" i="2"/>
  <c r="H985" i="2" s="1"/>
  <c r="I979" i="2"/>
  <c r="H979" i="2" s="1"/>
  <c r="I973" i="2"/>
  <c r="H973" i="2" s="1"/>
  <c r="I967" i="2"/>
  <c r="H967" i="2" s="1"/>
  <c r="I961" i="2"/>
  <c r="H961" i="2" s="1"/>
  <c r="I955" i="2"/>
  <c r="H955" i="2" s="1"/>
  <c r="I949" i="2"/>
  <c r="H949" i="2" s="1"/>
  <c r="I943" i="2"/>
  <c r="H943" i="2" s="1"/>
  <c r="I937" i="2"/>
  <c r="H937" i="2" s="1"/>
  <c r="I931" i="2"/>
  <c r="H931" i="2" s="1"/>
  <c r="I925" i="2"/>
  <c r="H925" i="2" s="1"/>
  <c r="I919" i="2"/>
  <c r="H919" i="2" s="1"/>
  <c r="I913" i="2"/>
  <c r="H913" i="2" s="1"/>
  <c r="I907" i="2"/>
  <c r="H907" i="2" s="1"/>
  <c r="I901" i="2"/>
  <c r="H901" i="2" s="1"/>
  <c r="I895" i="2"/>
  <c r="H895" i="2" s="1"/>
  <c r="I889" i="2"/>
  <c r="H889" i="2" s="1"/>
  <c r="I883" i="2"/>
  <c r="H883" i="2" s="1"/>
  <c r="I877" i="2"/>
  <c r="H877" i="2" s="1"/>
  <c r="I871" i="2"/>
  <c r="H871" i="2" s="1"/>
  <c r="I865" i="2"/>
  <c r="H865" i="2" s="1"/>
  <c r="I859" i="2"/>
  <c r="H859" i="2" s="1"/>
  <c r="I853" i="2"/>
  <c r="H853" i="2" s="1"/>
  <c r="I847" i="2"/>
  <c r="H847" i="2" s="1"/>
  <c r="I841" i="2"/>
  <c r="H841" i="2" s="1"/>
  <c r="I835" i="2"/>
  <c r="H835" i="2" s="1"/>
  <c r="I829" i="2"/>
  <c r="H829" i="2" s="1"/>
  <c r="I823" i="2"/>
  <c r="H823" i="2" s="1"/>
  <c r="I817" i="2"/>
  <c r="H817" i="2" s="1"/>
  <c r="I811" i="2"/>
  <c r="H811" i="2" s="1"/>
  <c r="I805" i="2"/>
  <c r="H805" i="2" s="1"/>
  <c r="I799" i="2"/>
  <c r="H799" i="2" s="1"/>
  <c r="I793" i="2"/>
  <c r="H793" i="2" s="1"/>
  <c r="I787" i="2"/>
  <c r="H787" i="2" s="1"/>
  <c r="I781" i="2"/>
  <c r="H781" i="2" s="1"/>
  <c r="I775" i="2"/>
  <c r="H775" i="2" s="1"/>
  <c r="I769" i="2"/>
  <c r="H769" i="2" s="1"/>
  <c r="I763" i="2"/>
  <c r="H763" i="2" s="1"/>
  <c r="I757" i="2"/>
  <c r="H757" i="2" s="1"/>
  <c r="I751" i="2"/>
  <c r="H751" i="2" s="1"/>
  <c r="I745" i="2"/>
  <c r="H745" i="2" s="1"/>
  <c r="I739" i="2"/>
  <c r="H739" i="2" s="1"/>
  <c r="I733" i="2"/>
  <c r="H733" i="2" s="1"/>
  <c r="I727" i="2"/>
  <c r="H727" i="2" s="1"/>
  <c r="I721" i="2"/>
  <c r="H721" i="2" s="1"/>
  <c r="I715" i="2"/>
  <c r="H715" i="2" s="1"/>
  <c r="I709" i="2"/>
  <c r="H709" i="2" s="1"/>
  <c r="I703" i="2"/>
  <c r="H703" i="2" s="1"/>
  <c r="I697" i="2"/>
  <c r="H697" i="2" s="1"/>
  <c r="I691" i="2"/>
  <c r="H691" i="2" s="1"/>
  <c r="I685" i="2"/>
  <c r="H685" i="2" s="1"/>
  <c r="I679" i="2"/>
  <c r="H679" i="2" s="1"/>
  <c r="I673" i="2"/>
  <c r="H673" i="2" s="1"/>
  <c r="I667" i="2"/>
  <c r="H667" i="2" s="1"/>
  <c r="I661" i="2"/>
  <c r="H661" i="2" s="1"/>
  <c r="I655" i="2"/>
  <c r="H655" i="2" s="1"/>
  <c r="I649" i="2"/>
  <c r="H649" i="2" s="1"/>
  <c r="I643" i="2"/>
  <c r="H643" i="2" s="1"/>
  <c r="I637" i="2"/>
  <c r="H637" i="2" s="1"/>
  <c r="I631" i="2"/>
  <c r="H631" i="2" s="1"/>
  <c r="I625" i="2"/>
  <c r="H625" i="2" s="1"/>
  <c r="I619" i="2"/>
  <c r="H619" i="2" s="1"/>
  <c r="I613" i="2"/>
  <c r="H613" i="2" s="1"/>
  <c r="I607" i="2"/>
  <c r="H607" i="2" s="1"/>
  <c r="I601" i="2"/>
  <c r="H601" i="2" s="1"/>
  <c r="I595" i="2"/>
  <c r="H595" i="2" s="1"/>
  <c r="I589" i="2"/>
  <c r="H589" i="2" s="1"/>
  <c r="I583" i="2"/>
  <c r="H583" i="2" s="1"/>
  <c r="I577" i="2"/>
  <c r="H577" i="2" s="1"/>
  <c r="I571" i="2"/>
  <c r="H571" i="2" s="1"/>
  <c r="I565" i="2"/>
  <c r="H565" i="2" s="1"/>
  <c r="I559" i="2"/>
  <c r="H559" i="2" s="1"/>
  <c r="I553" i="2"/>
  <c r="H553" i="2" s="1"/>
  <c r="I547" i="2"/>
  <c r="H547" i="2" s="1"/>
  <c r="I541" i="2"/>
  <c r="H541" i="2" s="1"/>
  <c r="I535" i="2"/>
  <c r="H535" i="2" s="1"/>
  <c r="I529" i="2"/>
  <c r="H529" i="2" s="1"/>
  <c r="I523" i="2"/>
  <c r="H523" i="2" s="1"/>
  <c r="I517" i="2"/>
  <c r="H517" i="2" s="1"/>
  <c r="I511" i="2"/>
  <c r="H511" i="2" s="1"/>
  <c r="I505" i="2"/>
  <c r="H505" i="2" s="1"/>
  <c r="I499" i="2"/>
  <c r="H499" i="2" s="1"/>
  <c r="I493" i="2"/>
  <c r="H493" i="2" s="1"/>
  <c r="I487" i="2"/>
  <c r="H487" i="2" s="1"/>
  <c r="I481" i="2"/>
  <c r="H481" i="2" s="1"/>
  <c r="I475" i="2"/>
  <c r="H475" i="2" s="1"/>
  <c r="I469" i="2"/>
  <c r="H469" i="2" s="1"/>
  <c r="I463" i="2"/>
  <c r="H463" i="2" s="1"/>
  <c r="I457" i="2"/>
  <c r="H457" i="2" s="1"/>
  <c r="I451" i="2"/>
  <c r="H451" i="2" s="1"/>
  <c r="I445" i="2"/>
  <c r="H445" i="2" s="1"/>
  <c r="I439" i="2"/>
  <c r="H439" i="2" s="1"/>
  <c r="I433" i="2"/>
  <c r="H433" i="2" s="1"/>
  <c r="I427" i="2"/>
  <c r="H427" i="2" s="1"/>
  <c r="I421" i="2"/>
  <c r="H421" i="2" s="1"/>
  <c r="I415" i="2"/>
  <c r="H415" i="2" s="1"/>
  <c r="I409" i="2"/>
  <c r="H409" i="2" s="1"/>
  <c r="I403" i="2"/>
  <c r="H403" i="2" s="1"/>
  <c r="I397" i="2"/>
  <c r="H397" i="2" s="1"/>
  <c r="I391" i="2"/>
  <c r="H391" i="2" s="1"/>
  <c r="I385" i="2"/>
  <c r="H385" i="2" s="1"/>
  <c r="I379" i="2"/>
  <c r="H379" i="2" s="1"/>
  <c r="I373" i="2"/>
  <c r="H373" i="2" s="1"/>
  <c r="I367" i="2"/>
  <c r="H367" i="2" s="1"/>
  <c r="I361" i="2"/>
  <c r="H361" i="2" s="1"/>
  <c r="I355" i="2"/>
  <c r="H355" i="2" s="1"/>
  <c r="I349" i="2"/>
  <c r="H349" i="2" s="1"/>
  <c r="I343" i="2"/>
  <c r="H343" i="2" s="1"/>
  <c r="I337" i="2"/>
  <c r="H337" i="2" s="1"/>
  <c r="I331" i="2"/>
  <c r="H331" i="2" s="1"/>
  <c r="I325" i="2"/>
  <c r="H325" i="2" s="1"/>
  <c r="I319" i="2"/>
  <c r="H319" i="2" s="1"/>
  <c r="I313" i="2"/>
  <c r="H313" i="2" s="1"/>
  <c r="I307" i="2"/>
  <c r="H307" i="2" s="1"/>
  <c r="I301" i="2"/>
  <c r="H301" i="2" s="1"/>
  <c r="I295" i="2"/>
  <c r="H295" i="2" s="1"/>
  <c r="I289" i="2"/>
  <c r="H289" i="2" s="1"/>
  <c r="I283" i="2"/>
  <c r="H283" i="2" s="1"/>
  <c r="I277" i="2"/>
  <c r="H277" i="2" s="1"/>
  <c r="I271" i="2"/>
  <c r="H271" i="2" s="1"/>
  <c r="I265" i="2"/>
  <c r="H265" i="2" s="1"/>
  <c r="I259" i="2"/>
  <c r="H259" i="2" s="1"/>
  <c r="I253" i="2"/>
  <c r="H253" i="2" s="1"/>
  <c r="I247" i="2"/>
  <c r="H247" i="2" s="1"/>
  <c r="I241" i="2"/>
  <c r="H241" i="2" s="1"/>
  <c r="I235" i="2"/>
  <c r="H235" i="2" s="1"/>
  <c r="I229" i="2"/>
  <c r="H229" i="2" s="1"/>
  <c r="I223" i="2"/>
  <c r="H223" i="2" s="1"/>
  <c r="I217" i="2"/>
  <c r="H217" i="2" s="1"/>
  <c r="I211" i="2"/>
  <c r="H211" i="2" s="1"/>
  <c r="I205" i="2"/>
  <c r="H205" i="2" s="1"/>
  <c r="I199" i="2"/>
  <c r="H199" i="2" s="1"/>
  <c r="I193" i="2"/>
  <c r="H193" i="2" s="1"/>
  <c r="I187" i="2"/>
  <c r="H187" i="2" s="1"/>
  <c r="I181" i="2"/>
  <c r="H181" i="2" s="1"/>
  <c r="I175" i="2"/>
  <c r="H175" i="2" s="1"/>
  <c r="I169" i="2"/>
  <c r="H169" i="2" s="1"/>
  <c r="I163" i="2"/>
  <c r="H163" i="2" s="1"/>
  <c r="I157" i="2"/>
  <c r="H157" i="2" s="1"/>
  <c r="I151" i="2"/>
  <c r="H151" i="2" s="1"/>
  <c r="I145" i="2"/>
  <c r="H145" i="2" s="1"/>
  <c r="I139" i="2"/>
  <c r="H139" i="2" s="1"/>
  <c r="I133" i="2"/>
  <c r="H133" i="2" s="1"/>
  <c r="I127" i="2"/>
  <c r="H127" i="2" s="1"/>
  <c r="I121" i="2"/>
  <c r="H121" i="2" s="1"/>
  <c r="I115" i="2"/>
  <c r="H115" i="2" s="1"/>
  <c r="I109" i="2"/>
  <c r="H109" i="2" s="1"/>
  <c r="I103" i="2"/>
  <c r="H103" i="2" s="1"/>
  <c r="I97" i="2"/>
  <c r="H97" i="2" s="1"/>
  <c r="I91" i="2"/>
  <c r="H91" i="2" s="1"/>
  <c r="I85" i="2"/>
  <c r="H85" i="2" s="1"/>
  <c r="I79" i="2"/>
  <c r="H79" i="2" s="1"/>
  <c r="I73" i="2"/>
  <c r="H73" i="2" s="1"/>
  <c r="I67" i="2"/>
  <c r="H67" i="2" s="1"/>
  <c r="I61" i="2"/>
  <c r="H61" i="2" s="1"/>
  <c r="I55" i="2"/>
  <c r="H55" i="2" s="1"/>
  <c r="I49" i="2"/>
  <c r="H49" i="2" s="1"/>
  <c r="I43" i="2"/>
  <c r="H43" i="2" s="1"/>
  <c r="I37" i="2"/>
  <c r="H37" i="2" s="1"/>
  <c r="I31" i="2"/>
  <c r="H31" i="2" s="1"/>
  <c r="I25" i="2"/>
  <c r="H25" i="2" s="1"/>
  <c r="I19" i="2"/>
  <c r="H19" i="2" s="1"/>
  <c r="I13" i="2"/>
  <c r="H13" i="2" s="1"/>
  <c r="I7" i="2"/>
  <c r="H7" i="2" s="1"/>
  <c r="I1404" i="2"/>
  <c r="H1404" i="2" s="1"/>
  <c r="I1392" i="2"/>
  <c r="H1392" i="2" s="1"/>
  <c r="I1386" i="2"/>
  <c r="H1386" i="2" s="1"/>
  <c r="I1380" i="2"/>
  <c r="H1380" i="2" s="1"/>
  <c r="I1374" i="2"/>
  <c r="H1374" i="2" s="1"/>
  <c r="I1368" i="2"/>
  <c r="H1368" i="2" s="1"/>
  <c r="I1362" i="2"/>
  <c r="H1362" i="2" s="1"/>
  <c r="I1356" i="2"/>
  <c r="H1356" i="2" s="1"/>
  <c r="I1350" i="2"/>
  <c r="H1350" i="2" s="1"/>
  <c r="I1344" i="2"/>
  <c r="H1344" i="2" s="1"/>
  <c r="I1338" i="2"/>
  <c r="H1338" i="2" s="1"/>
  <c r="I1332" i="2"/>
  <c r="H1332" i="2" s="1"/>
  <c r="I1326" i="2"/>
  <c r="H1326" i="2" s="1"/>
  <c r="I1320" i="2"/>
  <c r="H1320" i="2" s="1"/>
  <c r="I1314" i="2"/>
  <c r="H1314" i="2" s="1"/>
  <c r="I1308" i="2"/>
  <c r="H1308" i="2" s="1"/>
  <c r="I1302" i="2"/>
  <c r="H1302" i="2" s="1"/>
  <c r="I1296" i="2"/>
  <c r="H1296" i="2" s="1"/>
  <c r="I1290" i="2"/>
  <c r="H1290" i="2" s="1"/>
  <c r="I1284" i="2"/>
  <c r="H1284" i="2" s="1"/>
  <c r="I1278" i="2"/>
  <c r="H1278" i="2" s="1"/>
  <c r="I1272" i="2"/>
  <c r="H1272" i="2" s="1"/>
  <c r="I1266" i="2"/>
  <c r="H1266" i="2" s="1"/>
  <c r="I1260" i="2"/>
  <c r="H1260" i="2" s="1"/>
  <c r="I1254" i="2"/>
  <c r="H1254" i="2" s="1"/>
  <c r="I1248" i="2"/>
  <c r="H1248" i="2" s="1"/>
  <c r="I1242" i="2"/>
  <c r="H1242" i="2" s="1"/>
  <c r="I1236" i="2"/>
  <c r="H1236" i="2" s="1"/>
  <c r="I1230" i="2"/>
  <c r="H1230" i="2" s="1"/>
  <c r="I1224" i="2"/>
  <c r="H1224" i="2" s="1"/>
  <c r="I1218" i="2"/>
  <c r="H1218" i="2" s="1"/>
  <c r="I1212" i="2"/>
  <c r="H1212" i="2" s="1"/>
  <c r="I1206" i="2"/>
  <c r="H1206" i="2" s="1"/>
  <c r="I1200" i="2"/>
  <c r="H1200" i="2" s="1"/>
  <c r="I1194" i="2"/>
  <c r="H1194" i="2" s="1"/>
  <c r="I1188" i="2"/>
  <c r="H1188" i="2" s="1"/>
  <c r="I1182" i="2"/>
  <c r="H1182" i="2" s="1"/>
  <c r="I1176" i="2"/>
  <c r="H1176" i="2" s="1"/>
  <c r="I1170" i="2"/>
  <c r="H1170" i="2" s="1"/>
  <c r="I1164" i="2"/>
  <c r="H1164" i="2" s="1"/>
  <c r="I1158" i="2"/>
  <c r="H1158" i="2" s="1"/>
  <c r="I1152" i="2"/>
  <c r="H1152" i="2" s="1"/>
  <c r="I1146" i="2"/>
  <c r="H1146" i="2" s="1"/>
  <c r="I1140" i="2"/>
  <c r="H1140" i="2" s="1"/>
  <c r="I1134" i="2"/>
  <c r="H1134" i="2" s="1"/>
  <c r="I1128" i="2"/>
  <c r="H1128" i="2" s="1"/>
  <c r="I1122" i="2"/>
  <c r="H1122" i="2" s="1"/>
  <c r="I1116" i="2"/>
  <c r="H1116" i="2" s="1"/>
  <c r="I1110" i="2"/>
  <c r="H1110" i="2" s="1"/>
  <c r="I1104" i="2"/>
  <c r="H1104" i="2" s="1"/>
  <c r="I1098" i="2"/>
  <c r="H1098" i="2" s="1"/>
  <c r="I1092" i="2"/>
  <c r="H1092" i="2" s="1"/>
  <c r="I1086" i="2"/>
  <c r="H1086" i="2" s="1"/>
  <c r="I1080" i="2"/>
  <c r="H1080" i="2" s="1"/>
  <c r="I1074" i="2"/>
  <c r="H1074" i="2" s="1"/>
  <c r="I1068" i="2"/>
  <c r="H1068" i="2" s="1"/>
  <c r="I1062" i="2"/>
  <c r="H1062" i="2" s="1"/>
  <c r="I1056" i="2"/>
  <c r="H1056" i="2" s="1"/>
  <c r="I1050" i="2"/>
  <c r="H1050" i="2" s="1"/>
  <c r="I1044" i="2"/>
  <c r="H1044" i="2" s="1"/>
  <c r="I1038" i="2"/>
  <c r="H1038" i="2" s="1"/>
  <c r="I1032" i="2"/>
  <c r="H1032" i="2" s="1"/>
  <c r="I1026" i="2"/>
  <c r="H1026" i="2" s="1"/>
  <c r="I1020" i="2"/>
  <c r="H1020" i="2" s="1"/>
  <c r="I1014" i="2"/>
  <c r="H1014" i="2" s="1"/>
  <c r="I1008" i="2"/>
  <c r="H1008" i="2" s="1"/>
  <c r="I1002" i="2"/>
  <c r="H1002" i="2" s="1"/>
  <c r="I996" i="2"/>
  <c r="H996" i="2" s="1"/>
  <c r="I990" i="2"/>
  <c r="H990" i="2" s="1"/>
  <c r="I984" i="2"/>
  <c r="H984" i="2" s="1"/>
  <c r="I978" i="2"/>
  <c r="H978" i="2" s="1"/>
  <c r="I972" i="2"/>
  <c r="H972" i="2" s="1"/>
  <c r="I966" i="2"/>
  <c r="H966" i="2" s="1"/>
  <c r="I960" i="2"/>
  <c r="H960" i="2" s="1"/>
  <c r="I954" i="2"/>
  <c r="H954" i="2" s="1"/>
  <c r="I948" i="2"/>
  <c r="H948" i="2" s="1"/>
  <c r="I942" i="2"/>
  <c r="H942" i="2" s="1"/>
  <c r="I936" i="2"/>
  <c r="H936" i="2" s="1"/>
  <c r="I930" i="2"/>
  <c r="H930" i="2" s="1"/>
  <c r="I924" i="2"/>
  <c r="H924" i="2" s="1"/>
  <c r="I918" i="2"/>
  <c r="H918" i="2" s="1"/>
  <c r="I912" i="2"/>
  <c r="H912" i="2" s="1"/>
  <c r="I906" i="2"/>
  <c r="H906" i="2" s="1"/>
  <c r="I900" i="2"/>
  <c r="H900" i="2" s="1"/>
  <c r="I894" i="2"/>
  <c r="H894" i="2" s="1"/>
  <c r="I888" i="2"/>
  <c r="H888" i="2" s="1"/>
  <c r="I882" i="2"/>
  <c r="H882" i="2" s="1"/>
  <c r="I876" i="2"/>
  <c r="H876" i="2" s="1"/>
  <c r="I870" i="2"/>
  <c r="H870" i="2" s="1"/>
  <c r="I864" i="2"/>
  <c r="H864" i="2" s="1"/>
  <c r="I858" i="2"/>
  <c r="H858" i="2" s="1"/>
  <c r="I852" i="2"/>
  <c r="H852" i="2" s="1"/>
  <c r="I846" i="2"/>
  <c r="H846" i="2" s="1"/>
  <c r="I840" i="2"/>
  <c r="H840" i="2" s="1"/>
  <c r="I834" i="2"/>
  <c r="H834" i="2" s="1"/>
  <c r="I828" i="2"/>
  <c r="H828" i="2" s="1"/>
  <c r="I822" i="2"/>
  <c r="H822" i="2" s="1"/>
  <c r="I816" i="2"/>
  <c r="H816" i="2" s="1"/>
  <c r="I810" i="2"/>
  <c r="H810" i="2" s="1"/>
  <c r="I804" i="2"/>
  <c r="H804" i="2" s="1"/>
  <c r="I798" i="2"/>
  <c r="H798" i="2" s="1"/>
  <c r="I792" i="2"/>
  <c r="H792" i="2" s="1"/>
  <c r="I786" i="2"/>
  <c r="H786" i="2" s="1"/>
  <c r="I780" i="2"/>
  <c r="H780" i="2" s="1"/>
  <c r="I774" i="2"/>
  <c r="H774" i="2" s="1"/>
  <c r="I768" i="2"/>
  <c r="H768" i="2" s="1"/>
  <c r="I762" i="2"/>
  <c r="H762" i="2" s="1"/>
  <c r="I756" i="2"/>
  <c r="H756" i="2" s="1"/>
  <c r="I750" i="2"/>
  <c r="H750" i="2" s="1"/>
  <c r="I744" i="2"/>
  <c r="H744" i="2" s="1"/>
  <c r="I738" i="2"/>
  <c r="H738" i="2" s="1"/>
  <c r="I732" i="2"/>
  <c r="H732" i="2" s="1"/>
  <c r="I726" i="2"/>
  <c r="H726" i="2" s="1"/>
  <c r="I720" i="2"/>
  <c r="H720" i="2" s="1"/>
  <c r="I714" i="2"/>
  <c r="H714" i="2" s="1"/>
  <c r="I708" i="2"/>
  <c r="H708" i="2" s="1"/>
  <c r="I702" i="2"/>
  <c r="H702" i="2" s="1"/>
  <c r="I696" i="2"/>
  <c r="H696" i="2" s="1"/>
  <c r="I690" i="2"/>
  <c r="H690" i="2" s="1"/>
  <c r="I684" i="2"/>
  <c r="H684" i="2" s="1"/>
  <c r="I678" i="2"/>
  <c r="H678" i="2" s="1"/>
  <c r="I672" i="2"/>
  <c r="H672" i="2" s="1"/>
  <c r="I666" i="2"/>
  <c r="H666" i="2" s="1"/>
  <c r="I660" i="2"/>
  <c r="H660" i="2" s="1"/>
  <c r="I654" i="2"/>
  <c r="H654" i="2" s="1"/>
  <c r="I648" i="2"/>
  <c r="H648" i="2" s="1"/>
  <c r="I642" i="2"/>
  <c r="H642" i="2" s="1"/>
  <c r="I636" i="2"/>
  <c r="H636" i="2" s="1"/>
  <c r="I630" i="2"/>
  <c r="H630" i="2" s="1"/>
  <c r="I624" i="2"/>
  <c r="H624" i="2" s="1"/>
  <c r="I618" i="2"/>
  <c r="H618" i="2" s="1"/>
  <c r="I612" i="2"/>
  <c r="H612" i="2" s="1"/>
  <c r="I606" i="2"/>
  <c r="H606" i="2" s="1"/>
  <c r="I600" i="2"/>
  <c r="H600" i="2" s="1"/>
  <c r="I594" i="2"/>
  <c r="H594" i="2" s="1"/>
  <c r="I588" i="2"/>
  <c r="H588" i="2" s="1"/>
  <c r="I582" i="2"/>
  <c r="H582" i="2" s="1"/>
  <c r="I576" i="2"/>
  <c r="H576" i="2" s="1"/>
  <c r="I570" i="2"/>
  <c r="H570" i="2" s="1"/>
  <c r="I564" i="2"/>
  <c r="H564" i="2" s="1"/>
  <c r="I558" i="2"/>
  <c r="H558" i="2" s="1"/>
  <c r="I552" i="2"/>
  <c r="H552" i="2" s="1"/>
  <c r="I546" i="2"/>
  <c r="H546" i="2" s="1"/>
  <c r="I540" i="2"/>
  <c r="H540" i="2" s="1"/>
  <c r="I534" i="2"/>
  <c r="H534" i="2" s="1"/>
  <c r="I528" i="2"/>
  <c r="H528" i="2" s="1"/>
  <c r="I522" i="2"/>
  <c r="H522" i="2" s="1"/>
  <c r="I516" i="2"/>
  <c r="H516" i="2" s="1"/>
  <c r="I510" i="2"/>
  <c r="H510" i="2" s="1"/>
  <c r="I504" i="2"/>
  <c r="H504" i="2" s="1"/>
  <c r="I498" i="2"/>
  <c r="H498" i="2" s="1"/>
  <c r="I492" i="2"/>
  <c r="H492" i="2" s="1"/>
  <c r="I486" i="2"/>
  <c r="H486" i="2" s="1"/>
  <c r="I480" i="2"/>
  <c r="H480" i="2" s="1"/>
  <c r="I474" i="2"/>
  <c r="H474" i="2" s="1"/>
  <c r="I468" i="2"/>
  <c r="H468" i="2" s="1"/>
  <c r="I462" i="2"/>
  <c r="H462" i="2" s="1"/>
  <c r="I456" i="2"/>
  <c r="H456" i="2" s="1"/>
  <c r="I450" i="2"/>
  <c r="H450" i="2" s="1"/>
  <c r="I444" i="2"/>
  <c r="H444" i="2" s="1"/>
  <c r="I438" i="2"/>
  <c r="H438" i="2" s="1"/>
  <c r="I432" i="2"/>
  <c r="H432" i="2" s="1"/>
  <c r="I426" i="2"/>
  <c r="H426" i="2" s="1"/>
  <c r="I420" i="2"/>
  <c r="H420" i="2" s="1"/>
  <c r="I414" i="2"/>
  <c r="H414" i="2" s="1"/>
  <c r="I408" i="2"/>
  <c r="H408" i="2" s="1"/>
  <c r="I402" i="2"/>
  <c r="H402" i="2" s="1"/>
  <c r="I396" i="2"/>
  <c r="H396" i="2" s="1"/>
  <c r="I390" i="2"/>
  <c r="H390" i="2" s="1"/>
  <c r="I384" i="2"/>
  <c r="H384" i="2" s="1"/>
  <c r="I378" i="2"/>
  <c r="H378" i="2" s="1"/>
  <c r="I372" i="2"/>
  <c r="H372" i="2" s="1"/>
  <c r="I366" i="2"/>
  <c r="H366" i="2" s="1"/>
  <c r="I360" i="2"/>
  <c r="H360" i="2" s="1"/>
  <c r="I354" i="2"/>
  <c r="H354" i="2" s="1"/>
  <c r="I348" i="2"/>
  <c r="H348" i="2" s="1"/>
  <c r="I342" i="2"/>
  <c r="H342" i="2" s="1"/>
  <c r="I336" i="2"/>
  <c r="H336" i="2" s="1"/>
  <c r="I330" i="2"/>
  <c r="H330" i="2" s="1"/>
  <c r="I324" i="2"/>
  <c r="H324" i="2" s="1"/>
  <c r="I318" i="2"/>
  <c r="H318" i="2" s="1"/>
  <c r="I312" i="2"/>
  <c r="H312" i="2" s="1"/>
  <c r="I306" i="2"/>
  <c r="H306" i="2" s="1"/>
  <c r="I300" i="2"/>
  <c r="H300" i="2" s="1"/>
  <c r="I294" i="2"/>
  <c r="H294" i="2" s="1"/>
  <c r="I288" i="2"/>
  <c r="H288" i="2" s="1"/>
  <c r="I282" i="2"/>
  <c r="H282" i="2" s="1"/>
  <c r="I276" i="2"/>
  <c r="H276" i="2" s="1"/>
  <c r="I270" i="2"/>
  <c r="H270" i="2" s="1"/>
  <c r="I264" i="2"/>
  <c r="H264" i="2" s="1"/>
  <c r="I258" i="2"/>
  <c r="H258" i="2" s="1"/>
  <c r="I252" i="2"/>
  <c r="H252" i="2" s="1"/>
  <c r="I246" i="2"/>
  <c r="H246" i="2" s="1"/>
  <c r="I240" i="2"/>
  <c r="H240" i="2" s="1"/>
  <c r="I234" i="2"/>
  <c r="H234" i="2" s="1"/>
  <c r="I228" i="2"/>
  <c r="H228" i="2" s="1"/>
  <c r="I222" i="2"/>
  <c r="H222" i="2" s="1"/>
  <c r="I216" i="2"/>
  <c r="H216" i="2" s="1"/>
  <c r="I210" i="2"/>
  <c r="H210" i="2" s="1"/>
  <c r="I204" i="2"/>
  <c r="H204" i="2" s="1"/>
  <c r="I198" i="2"/>
  <c r="H198" i="2" s="1"/>
  <c r="I192" i="2"/>
  <c r="H192" i="2" s="1"/>
  <c r="I186" i="2"/>
  <c r="H186" i="2" s="1"/>
  <c r="I180" i="2"/>
  <c r="H180" i="2" s="1"/>
  <c r="I174" i="2"/>
  <c r="H174" i="2" s="1"/>
  <c r="I168" i="2"/>
  <c r="H168" i="2" s="1"/>
  <c r="I162" i="2"/>
  <c r="H162" i="2" s="1"/>
  <c r="I156" i="2"/>
  <c r="H156" i="2" s="1"/>
  <c r="I150" i="2"/>
  <c r="H150" i="2" s="1"/>
  <c r="I144" i="2"/>
  <c r="H144" i="2" s="1"/>
  <c r="I138" i="2"/>
  <c r="H138" i="2" s="1"/>
  <c r="I132" i="2"/>
  <c r="H132" i="2" s="1"/>
  <c r="I126" i="2"/>
  <c r="H126" i="2" s="1"/>
  <c r="I120" i="2"/>
  <c r="H120" i="2" s="1"/>
  <c r="I114" i="2"/>
  <c r="H114" i="2" s="1"/>
  <c r="I108" i="2"/>
  <c r="H108" i="2" s="1"/>
  <c r="I102" i="2"/>
  <c r="H102" i="2" s="1"/>
  <c r="I96" i="2"/>
  <c r="H96" i="2" s="1"/>
  <c r="I90" i="2"/>
  <c r="H90" i="2" s="1"/>
  <c r="I84" i="2"/>
  <c r="H84" i="2" s="1"/>
  <c r="I78" i="2"/>
  <c r="H78" i="2" s="1"/>
  <c r="I72" i="2"/>
  <c r="H72" i="2" s="1"/>
  <c r="I66" i="2"/>
  <c r="H66" i="2" s="1"/>
  <c r="I60" i="2"/>
  <c r="H60" i="2" s="1"/>
  <c r="I54" i="2"/>
  <c r="H54" i="2" s="1"/>
  <c r="I48" i="2"/>
  <c r="H48" i="2" s="1"/>
  <c r="I42" i="2"/>
  <c r="H42" i="2" s="1"/>
  <c r="I36" i="2"/>
  <c r="H36" i="2" s="1"/>
  <c r="I30" i="2"/>
  <c r="H30" i="2" s="1"/>
  <c r="I24" i="2"/>
  <c r="H24" i="2" s="1"/>
  <c r="I18" i="2"/>
  <c r="H18" i="2" s="1"/>
  <c r="I12" i="2"/>
  <c r="H12" i="2" s="1"/>
  <c r="I1229" i="2"/>
  <c r="H1229" i="2" s="1"/>
  <c r="I1187" i="2"/>
  <c r="H1187" i="2" s="1"/>
  <c r="I1181" i="2"/>
  <c r="H1181" i="2" s="1"/>
  <c r="I1175" i="2"/>
  <c r="H1175" i="2" s="1"/>
  <c r="I1169" i="2"/>
  <c r="H1169" i="2" s="1"/>
  <c r="I1163" i="2"/>
  <c r="H1163" i="2" s="1"/>
  <c r="I1157" i="2"/>
  <c r="H1157" i="2" s="1"/>
  <c r="I1151" i="2"/>
  <c r="H1151" i="2" s="1"/>
  <c r="I1145" i="2"/>
  <c r="H1145" i="2" s="1"/>
  <c r="I1139" i="2"/>
  <c r="H1139" i="2" s="1"/>
  <c r="I1133" i="2"/>
  <c r="H1133" i="2" s="1"/>
  <c r="I1127" i="2"/>
  <c r="H1127" i="2" s="1"/>
  <c r="I1121" i="2"/>
  <c r="H1121" i="2" s="1"/>
  <c r="I1115" i="2"/>
  <c r="H1115" i="2" s="1"/>
  <c r="I1109" i="2"/>
  <c r="H1109" i="2" s="1"/>
  <c r="I1103" i="2"/>
  <c r="H1103" i="2" s="1"/>
  <c r="I1097" i="2"/>
  <c r="H1097" i="2" s="1"/>
  <c r="I1091" i="2"/>
  <c r="H1091" i="2" s="1"/>
  <c r="I1085" i="2"/>
  <c r="H1085" i="2" s="1"/>
  <c r="I1079" i="2"/>
  <c r="H1079" i="2" s="1"/>
  <c r="I1073" i="2"/>
  <c r="H1073" i="2" s="1"/>
  <c r="I1067" i="2"/>
  <c r="H1067" i="2" s="1"/>
  <c r="I1061" i="2"/>
  <c r="H1061" i="2" s="1"/>
  <c r="I1055" i="2"/>
  <c r="H1055" i="2" s="1"/>
  <c r="I1049" i="2"/>
  <c r="H1049" i="2" s="1"/>
  <c r="I1043" i="2"/>
  <c r="H1043" i="2" s="1"/>
  <c r="I1037" i="2"/>
  <c r="H1037" i="2" s="1"/>
  <c r="I1031" i="2"/>
  <c r="H1031" i="2" s="1"/>
  <c r="I1025" i="2"/>
  <c r="H1025" i="2" s="1"/>
  <c r="I1019" i="2"/>
  <c r="H1019" i="2" s="1"/>
  <c r="I1013" i="2"/>
  <c r="H1013" i="2" s="1"/>
  <c r="I1007" i="2"/>
  <c r="H1007" i="2" s="1"/>
  <c r="I1001" i="2"/>
  <c r="H1001" i="2" s="1"/>
  <c r="I995" i="2"/>
  <c r="H995" i="2" s="1"/>
  <c r="I989" i="2"/>
  <c r="H989" i="2" s="1"/>
  <c r="I983" i="2"/>
  <c r="H983" i="2" s="1"/>
  <c r="I977" i="2"/>
  <c r="H977" i="2" s="1"/>
  <c r="I971" i="2"/>
  <c r="H971" i="2" s="1"/>
  <c r="I965" i="2"/>
  <c r="H965" i="2" s="1"/>
  <c r="I959" i="2"/>
  <c r="H959" i="2" s="1"/>
  <c r="I953" i="2"/>
  <c r="H953" i="2" s="1"/>
  <c r="I947" i="2"/>
  <c r="H947" i="2" s="1"/>
  <c r="I941" i="2"/>
  <c r="H941" i="2" s="1"/>
  <c r="I935" i="2"/>
  <c r="H935" i="2" s="1"/>
  <c r="I929" i="2"/>
  <c r="H929" i="2" s="1"/>
  <c r="I923" i="2"/>
  <c r="H923" i="2" s="1"/>
  <c r="I917" i="2"/>
  <c r="H917" i="2" s="1"/>
  <c r="I911" i="2"/>
  <c r="H911" i="2" s="1"/>
  <c r="I905" i="2"/>
  <c r="H905" i="2" s="1"/>
  <c r="I899" i="2"/>
  <c r="H899" i="2" s="1"/>
  <c r="I893" i="2"/>
  <c r="H893" i="2" s="1"/>
  <c r="I887" i="2"/>
  <c r="H887" i="2" s="1"/>
  <c r="I881" i="2"/>
  <c r="H881" i="2" s="1"/>
  <c r="I875" i="2"/>
  <c r="H875" i="2" s="1"/>
  <c r="I869" i="2"/>
  <c r="H869" i="2" s="1"/>
  <c r="I863" i="2"/>
  <c r="H863" i="2" s="1"/>
  <c r="I857" i="2"/>
  <c r="H857" i="2" s="1"/>
  <c r="I851" i="2"/>
  <c r="H851" i="2" s="1"/>
  <c r="I845" i="2"/>
  <c r="H845" i="2" s="1"/>
  <c r="I839" i="2"/>
  <c r="H839" i="2" s="1"/>
  <c r="I833" i="2"/>
  <c r="H833" i="2" s="1"/>
  <c r="I827" i="2"/>
  <c r="H827" i="2" s="1"/>
  <c r="I821" i="2"/>
  <c r="H821" i="2" s="1"/>
  <c r="I815" i="2"/>
  <c r="H815" i="2" s="1"/>
  <c r="I809" i="2"/>
  <c r="H809" i="2" s="1"/>
  <c r="I803" i="2"/>
  <c r="H803" i="2" s="1"/>
  <c r="I797" i="2"/>
  <c r="H797" i="2" s="1"/>
  <c r="I791" i="2"/>
  <c r="H791" i="2" s="1"/>
  <c r="I785" i="2"/>
  <c r="H785" i="2" s="1"/>
  <c r="I779" i="2"/>
  <c r="H779" i="2" s="1"/>
  <c r="I773" i="2"/>
  <c r="H773" i="2" s="1"/>
  <c r="I767" i="2"/>
  <c r="H767" i="2" s="1"/>
  <c r="I761" i="2"/>
  <c r="H761" i="2" s="1"/>
  <c r="I755" i="2"/>
  <c r="H755" i="2" s="1"/>
  <c r="I749" i="2"/>
  <c r="H749" i="2" s="1"/>
  <c r="I743" i="2"/>
  <c r="H743" i="2" s="1"/>
  <c r="I737" i="2"/>
  <c r="H737" i="2" s="1"/>
  <c r="I731" i="2"/>
  <c r="H731" i="2" s="1"/>
  <c r="I725" i="2"/>
  <c r="H725" i="2" s="1"/>
  <c r="I719" i="2"/>
  <c r="H719" i="2" s="1"/>
  <c r="I713" i="2"/>
  <c r="H713" i="2" s="1"/>
  <c r="I707" i="2"/>
  <c r="H707" i="2" s="1"/>
  <c r="I701" i="2"/>
  <c r="H701" i="2" s="1"/>
  <c r="I695" i="2"/>
  <c r="H695" i="2" s="1"/>
  <c r="I689" i="2"/>
  <c r="H689" i="2" s="1"/>
  <c r="I683" i="2"/>
  <c r="H683" i="2" s="1"/>
  <c r="I677" i="2"/>
  <c r="H677" i="2" s="1"/>
  <c r="I671" i="2"/>
  <c r="H671" i="2" s="1"/>
  <c r="I665" i="2"/>
  <c r="H665" i="2" s="1"/>
  <c r="I659" i="2"/>
  <c r="H659" i="2" s="1"/>
  <c r="I653" i="2"/>
  <c r="H653" i="2" s="1"/>
  <c r="I647" i="2"/>
  <c r="H647" i="2" s="1"/>
  <c r="I641" i="2"/>
  <c r="H641" i="2" s="1"/>
  <c r="I635" i="2"/>
  <c r="H635" i="2" s="1"/>
  <c r="I629" i="2"/>
  <c r="H629" i="2" s="1"/>
  <c r="I623" i="2"/>
  <c r="H623" i="2" s="1"/>
  <c r="I617" i="2"/>
  <c r="H617" i="2" s="1"/>
  <c r="I611" i="2"/>
  <c r="H611" i="2" s="1"/>
  <c r="I605" i="2"/>
  <c r="H605" i="2" s="1"/>
  <c r="I599" i="2"/>
  <c r="H599" i="2" s="1"/>
  <c r="I593" i="2"/>
  <c r="H593" i="2" s="1"/>
  <c r="I587" i="2"/>
  <c r="H587" i="2" s="1"/>
  <c r="I581" i="2"/>
  <c r="H581" i="2" s="1"/>
  <c r="I575" i="2"/>
  <c r="H575" i="2" s="1"/>
  <c r="I569" i="2"/>
  <c r="H569" i="2" s="1"/>
  <c r="I563" i="2"/>
  <c r="H563" i="2" s="1"/>
  <c r="I557" i="2"/>
  <c r="H557" i="2" s="1"/>
  <c r="I551" i="2"/>
  <c r="H551" i="2" s="1"/>
  <c r="I545" i="2"/>
  <c r="H545" i="2" s="1"/>
  <c r="I539" i="2"/>
  <c r="H539" i="2" s="1"/>
  <c r="I533" i="2"/>
  <c r="H533" i="2" s="1"/>
  <c r="I527" i="2"/>
  <c r="H527" i="2" s="1"/>
  <c r="I521" i="2"/>
  <c r="H521" i="2" s="1"/>
  <c r="I515" i="2"/>
  <c r="H515" i="2" s="1"/>
  <c r="I509" i="2"/>
  <c r="H509" i="2" s="1"/>
  <c r="I503" i="2"/>
  <c r="H503" i="2" s="1"/>
  <c r="I497" i="2"/>
  <c r="H497" i="2" s="1"/>
  <c r="I491" i="2"/>
  <c r="H491" i="2" s="1"/>
  <c r="I485" i="2"/>
  <c r="H485" i="2" s="1"/>
  <c r="I479" i="2"/>
  <c r="H479" i="2" s="1"/>
  <c r="I473" i="2"/>
  <c r="H473" i="2" s="1"/>
  <c r="I467" i="2"/>
  <c r="H467" i="2" s="1"/>
  <c r="I461" i="2"/>
  <c r="H461" i="2" s="1"/>
  <c r="I455" i="2"/>
  <c r="H455" i="2" s="1"/>
  <c r="I449" i="2"/>
  <c r="H449" i="2" s="1"/>
  <c r="I443" i="2"/>
  <c r="H443" i="2" s="1"/>
  <c r="I437" i="2"/>
  <c r="H437" i="2" s="1"/>
  <c r="I431" i="2"/>
  <c r="H431" i="2" s="1"/>
  <c r="I425" i="2"/>
  <c r="H425" i="2" s="1"/>
  <c r="I419" i="2"/>
  <c r="H419" i="2" s="1"/>
  <c r="I413" i="2"/>
  <c r="H413" i="2" s="1"/>
  <c r="I407" i="2"/>
  <c r="H407" i="2" s="1"/>
  <c r="I401" i="2"/>
  <c r="H401" i="2" s="1"/>
  <c r="I395" i="2"/>
  <c r="H395" i="2" s="1"/>
  <c r="I389" i="2"/>
  <c r="H389" i="2" s="1"/>
  <c r="I383" i="2"/>
  <c r="H383" i="2" s="1"/>
  <c r="I377" i="2"/>
  <c r="H377" i="2" s="1"/>
  <c r="I371" i="2"/>
  <c r="H371" i="2" s="1"/>
  <c r="I365" i="2"/>
  <c r="H365" i="2" s="1"/>
  <c r="I359" i="2"/>
  <c r="H359" i="2" s="1"/>
  <c r="I353" i="2"/>
  <c r="H353" i="2" s="1"/>
  <c r="I347" i="2"/>
  <c r="H347" i="2" s="1"/>
  <c r="I341" i="2"/>
  <c r="H341" i="2" s="1"/>
  <c r="I335" i="2"/>
  <c r="H335" i="2" s="1"/>
  <c r="I329" i="2"/>
  <c r="H329" i="2" s="1"/>
  <c r="I323" i="2"/>
  <c r="H323" i="2" s="1"/>
  <c r="I317" i="2"/>
  <c r="H317" i="2" s="1"/>
  <c r="I311" i="2"/>
  <c r="H311" i="2" s="1"/>
  <c r="I305" i="2"/>
  <c r="H305" i="2" s="1"/>
  <c r="I299" i="2"/>
  <c r="H299" i="2" s="1"/>
  <c r="I293" i="2"/>
  <c r="H293" i="2" s="1"/>
  <c r="I287" i="2"/>
  <c r="H287" i="2" s="1"/>
  <c r="I281" i="2"/>
  <c r="H281" i="2" s="1"/>
  <c r="I275" i="2"/>
  <c r="H275" i="2" s="1"/>
  <c r="I269" i="2"/>
  <c r="H269" i="2" s="1"/>
  <c r="I263" i="2"/>
  <c r="H263" i="2" s="1"/>
  <c r="I257" i="2"/>
  <c r="H257" i="2" s="1"/>
  <c r="I251" i="2"/>
  <c r="H251" i="2" s="1"/>
  <c r="I245" i="2"/>
  <c r="H245" i="2" s="1"/>
  <c r="I239" i="2"/>
  <c r="H239" i="2" s="1"/>
  <c r="I233" i="2"/>
  <c r="H233" i="2" s="1"/>
  <c r="I227" i="2"/>
  <c r="H227" i="2" s="1"/>
  <c r="I221" i="2"/>
  <c r="H221" i="2" s="1"/>
  <c r="I215" i="2"/>
  <c r="H215" i="2" s="1"/>
  <c r="I209" i="2"/>
  <c r="H209" i="2" s="1"/>
  <c r="I203" i="2"/>
  <c r="H203" i="2" s="1"/>
  <c r="I197" i="2"/>
  <c r="H197" i="2" s="1"/>
  <c r="I191" i="2"/>
  <c r="H191" i="2" s="1"/>
  <c r="I185" i="2"/>
  <c r="H185" i="2" s="1"/>
  <c r="I179" i="2"/>
  <c r="H179" i="2" s="1"/>
  <c r="I173" i="2"/>
  <c r="H173" i="2" s="1"/>
  <c r="I167" i="2"/>
  <c r="H167" i="2" s="1"/>
  <c r="I161" i="2"/>
  <c r="H161" i="2" s="1"/>
  <c r="I155" i="2"/>
  <c r="H155" i="2" s="1"/>
  <c r="I149" i="2"/>
  <c r="H149" i="2" s="1"/>
  <c r="I143" i="2"/>
  <c r="H143" i="2" s="1"/>
  <c r="I137" i="2"/>
  <c r="H137" i="2" s="1"/>
  <c r="I131" i="2"/>
  <c r="H131" i="2" s="1"/>
  <c r="I125" i="2"/>
  <c r="H125" i="2" s="1"/>
  <c r="I119" i="2"/>
  <c r="H119" i="2" s="1"/>
  <c r="I113" i="2"/>
  <c r="H113" i="2" s="1"/>
  <c r="I107" i="2"/>
  <c r="H107" i="2" s="1"/>
  <c r="I101" i="2"/>
  <c r="H101" i="2" s="1"/>
  <c r="I95" i="2"/>
  <c r="H95" i="2" s="1"/>
  <c r="I89" i="2"/>
  <c r="H89" i="2" s="1"/>
  <c r="I83" i="2"/>
  <c r="H83" i="2" s="1"/>
  <c r="I77" i="2"/>
  <c r="H77" i="2" s="1"/>
  <c r="I71" i="2"/>
  <c r="H71" i="2" s="1"/>
  <c r="I65" i="2"/>
  <c r="H65" i="2" s="1"/>
  <c r="I59" i="2"/>
  <c r="H59" i="2" s="1"/>
  <c r="I53" i="2"/>
  <c r="H53" i="2" s="1"/>
  <c r="I47" i="2"/>
  <c r="H47" i="2" s="1"/>
  <c r="I41" i="2"/>
  <c r="H41" i="2" s="1"/>
  <c r="I35" i="2"/>
  <c r="H35" i="2" s="1"/>
  <c r="I29" i="2"/>
  <c r="H29" i="2" s="1"/>
  <c r="I23" i="2"/>
  <c r="H23" i="2" s="1"/>
  <c r="I17" i="2"/>
  <c r="H17" i="2" s="1"/>
  <c r="I11" i="2"/>
  <c r="H11" i="2" s="1"/>
  <c r="I1422" i="2"/>
  <c r="H1422" i="2" s="1"/>
  <c r="I1410" i="2"/>
  <c r="H1410" i="2" s="1"/>
  <c r="I1421" i="2"/>
  <c r="H1421" i="2" s="1"/>
  <c r="I1409" i="2"/>
  <c r="H1409" i="2" s="1"/>
  <c r="I1397" i="2"/>
  <c r="H1397" i="2" s="1"/>
  <c r="I1379" i="2"/>
  <c r="H1379" i="2" s="1"/>
  <c r="I1349" i="2"/>
  <c r="H1349" i="2" s="1"/>
  <c r="I1235" i="2"/>
  <c r="H1235" i="2" s="1"/>
  <c r="I1282" i="2"/>
  <c r="H1282" i="2" s="1"/>
  <c r="I1276" i="2"/>
  <c r="H1276" i="2" s="1"/>
  <c r="I1270" i="2"/>
  <c r="H1270" i="2" s="1"/>
  <c r="I1264" i="2"/>
  <c r="H1264" i="2" s="1"/>
  <c r="I1258" i="2"/>
  <c r="H1258" i="2" s="1"/>
  <c r="I1252" i="2"/>
  <c r="H1252" i="2" s="1"/>
  <c r="I1246" i="2"/>
  <c r="H1246" i="2" s="1"/>
  <c r="I1240" i="2"/>
  <c r="H1240" i="2" s="1"/>
  <c r="I1234" i="2"/>
  <c r="H1234" i="2" s="1"/>
  <c r="I1228" i="2"/>
  <c r="H1228" i="2" s="1"/>
  <c r="I1222" i="2"/>
  <c r="H1222" i="2" s="1"/>
  <c r="I1216" i="2"/>
  <c r="H1216" i="2" s="1"/>
  <c r="I1210" i="2"/>
  <c r="H1210" i="2" s="1"/>
  <c r="I1204" i="2"/>
  <c r="H1204" i="2" s="1"/>
  <c r="I1198" i="2"/>
  <c r="H1198" i="2" s="1"/>
  <c r="I1192" i="2"/>
  <c r="H1192" i="2" s="1"/>
  <c r="I1186" i="2"/>
  <c r="H1186" i="2" s="1"/>
  <c r="I1180" i="2"/>
  <c r="H1180" i="2" s="1"/>
  <c r="I1174" i="2"/>
  <c r="H1174" i="2" s="1"/>
  <c r="I1168" i="2"/>
  <c r="H1168" i="2" s="1"/>
  <c r="I1162" i="2"/>
  <c r="H1162" i="2" s="1"/>
  <c r="I1156" i="2"/>
  <c r="H1156" i="2" s="1"/>
  <c r="I1150" i="2"/>
  <c r="H1150" i="2" s="1"/>
  <c r="I1144" i="2"/>
  <c r="H1144" i="2" s="1"/>
  <c r="I1138" i="2"/>
  <c r="H1138" i="2" s="1"/>
  <c r="I1132" i="2"/>
  <c r="H1132" i="2" s="1"/>
  <c r="I1126" i="2"/>
  <c r="H1126" i="2" s="1"/>
  <c r="I1120" i="2"/>
  <c r="H1120" i="2" s="1"/>
  <c r="I1114" i="2"/>
  <c r="H1114" i="2" s="1"/>
  <c r="I1108" i="2"/>
  <c r="H1108" i="2" s="1"/>
  <c r="I1102" i="2"/>
  <c r="H1102" i="2" s="1"/>
  <c r="I1096" i="2"/>
  <c r="H1096" i="2" s="1"/>
  <c r="I1090" i="2"/>
  <c r="H1090" i="2" s="1"/>
  <c r="I1084" i="2"/>
  <c r="H1084" i="2" s="1"/>
  <c r="I1078" i="2"/>
  <c r="H1078" i="2" s="1"/>
  <c r="I1072" i="2"/>
  <c r="H1072" i="2" s="1"/>
  <c r="I1066" i="2"/>
  <c r="H1066" i="2" s="1"/>
  <c r="I1060" i="2"/>
  <c r="H1060" i="2" s="1"/>
  <c r="I1054" i="2"/>
  <c r="H1054" i="2" s="1"/>
  <c r="I1048" i="2"/>
  <c r="H1048" i="2" s="1"/>
  <c r="I1042" i="2"/>
  <c r="H1042" i="2" s="1"/>
  <c r="I1036" i="2"/>
  <c r="H1036" i="2" s="1"/>
  <c r="I1030" i="2"/>
  <c r="H1030" i="2" s="1"/>
  <c r="I1024" i="2"/>
  <c r="H1024" i="2" s="1"/>
  <c r="I1018" i="2"/>
  <c r="H1018" i="2" s="1"/>
  <c r="I1012" i="2"/>
  <c r="H1012" i="2" s="1"/>
  <c r="I1006" i="2"/>
  <c r="H1006" i="2" s="1"/>
  <c r="I1000" i="2"/>
  <c r="H1000" i="2" s="1"/>
  <c r="I994" i="2"/>
  <c r="H994" i="2" s="1"/>
  <c r="I988" i="2"/>
  <c r="H988" i="2" s="1"/>
  <c r="I982" i="2"/>
  <c r="H982" i="2" s="1"/>
  <c r="I976" i="2"/>
  <c r="H976" i="2" s="1"/>
  <c r="I970" i="2"/>
  <c r="H970" i="2" s="1"/>
  <c r="I964" i="2"/>
  <c r="H964" i="2" s="1"/>
  <c r="I958" i="2"/>
  <c r="H958" i="2" s="1"/>
  <c r="I952" i="2"/>
  <c r="H952" i="2" s="1"/>
  <c r="I946" i="2"/>
  <c r="H946" i="2" s="1"/>
  <c r="I940" i="2"/>
  <c r="H940" i="2" s="1"/>
  <c r="I934" i="2"/>
  <c r="H934" i="2" s="1"/>
  <c r="I928" i="2"/>
  <c r="H928" i="2" s="1"/>
  <c r="I922" i="2"/>
  <c r="H922" i="2" s="1"/>
  <c r="I916" i="2"/>
  <c r="H916" i="2" s="1"/>
  <c r="I910" i="2"/>
  <c r="H910" i="2" s="1"/>
  <c r="I904" i="2"/>
  <c r="H904" i="2" s="1"/>
  <c r="I898" i="2"/>
  <c r="H898" i="2" s="1"/>
  <c r="I892" i="2"/>
  <c r="H892" i="2" s="1"/>
  <c r="I886" i="2"/>
  <c r="H886" i="2" s="1"/>
  <c r="I880" i="2"/>
  <c r="H880" i="2" s="1"/>
  <c r="I874" i="2"/>
  <c r="H874" i="2" s="1"/>
  <c r="I868" i="2"/>
  <c r="H868" i="2" s="1"/>
  <c r="I862" i="2"/>
  <c r="H862" i="2" s="1"/>
  <c r="I856" i="2"/>
  <c r="H856" i="2" s="1"/>
  <c r="I850" i="2"/>
  <c r="H850" i="2" s="1"/>
  <c r="I844" i="2"/>
  <c r="H844" i="2" s="1"/>
  <c r="I838" i="2"/>
  <c r="H838" i="2" s="1"/>
  <c r="I832" i="2"/>
  <c r="H832" i="2" s="1"/>
  <c r="I826" i="2"/>
  <c r="H826" i="2" s="1"/>
  <c r="I820" i="2"/>
  <c r="H820" i="2" s="1"/>
  <c r="I814" i="2"/>
  <c r="H814" i="2" s="1"/>
  <c r="I808" i="2"/>
  <c r="H808" i="2" s="1"/>
  <c r="I802" i="2"/>
  <c r="H802" i="2" s="1"/>
  <c r="I796" i="2"/>
  <c r="H796" i="2" s="1"/>
  <c r="I790" i="2"/>
  <c r="H790" i="2" s="1"/>
  <c r="I784" i="2"/>
  <c r="H784" i="2" s="1"/>
  <c r="I778" i="2"/>
  <c r="H778" i="2" s="1"/>
  <c r="I772" i="2"/>
  <c r="H772" i="2" s="1"/>
  <c r="I766" i="2"/>
  <c r="H766" i="2" s="1"/>
  <c r="I760" i="2"/>
  <c r="H760" i="2" s="1"/>
  <c r="I754" i="2"/>
  <c r="H754" i="2" s="1"/>
  <c r="I748" i="2"/>
  <c r="H748" i="2" s="1"/>
  <c r="I742" i="2"/>
  <c r="H742" i="2" s="1"/>
  <c r="I736" i="2"/>
  <c r="H736" i="2" s="1"/>
  <c r="I730" i="2"/>
  <c r="H730" i="2" s="1"/>
  <c r="I724" i="2"/>
  <c r="H724" i="2" s="1"/>
  <c r="I718" i="2"/>
  <c r="H718" i="2" s="1"/>
  <c r="I712" i="2"/>
  <c r="H712" i="2" s="1"/>
  <c r="I706" i="2"/>
  <c r="H706" i="2" s="1"/>
  <c r="I700" i="2"/>
  <c r="H700" i="2" s="1"/>
  <c r="I694" i="2"/>
  <c r="H694" i="2" s="1"/>
  <c r="I688" i="2"/>
  <c r="H688" i="2" s="1"/>
  <c r="I682" i="2"/>
  <c r="H682" i="2" s="1"/>
  <c r="I676" i="2"/>
  <c r="H676" i="2" s="1"/>
  <c r="I670" i="2"/>
  <c r="H670" i="2" s="1"/>
  <c r="I664" i="2"/>
  <c r="H664" i="2" s="1"/>
  <c r="I658" i="2"/>
  <c r="H658" i="2" s="1"/>
  <c r="I652" i="2"/>
  <c r="H652" i="2" s="1"/>
  <c r="I646" i="2"/>
  <c r="H646" i="2" s="1"/>
  <c r="I640" i="2"/>
  <c r="H640" i="2" s="1"/>
  <c r="I634" i="2"/>
  <c r="H634" i="2" s="1"/>
  <c r="I628" i="2"/>
  <c r="H628" i="2" s="1"/>
  <c r="I622" i="2"/>
  <c r="H622" i="2" s="1"/>
  <c r="I616" i="2"/>
  <c r="H616" i="2" s="1"/>
  <c r="I610" i="2"/>
  <c r="H610" i="2" s="1"/>
  <c r="I604" i="2"/>
  <c r="H604" i="2" s="1"/>
  <c r="I598" i="2"/>
  <c r="H598" i="2" s="1"/>
  <c r="I592" i="2"/>
  <c r="H592" i="2" s="1"/>
  <c r="I586" i="2"/>
  <c r="H586" i="2" s="1"/>
  <c r="I580" i="2"/>
  <c r="H580" i="2" s="1"/>
  <c r="I574" i="2"/>
  <c r="H574" i="2" s="1"/>
  <c r="I568" i="2"/>
  <c r="H568" i="2" s="1"/>
  <c r="I562" i="2"/>
  <c r="H562" i="2" s="1"/>
  <c r="I556" i="2"/>
  <c r="H556" i="2" s="1"/>
  <c r="I550" i="2"/>
  <c r="H550" i="2" s="1"/>
  <c r="I544" i="2"/>
  <c r="H544" i="2" s="1"/>
  <c r="I538" i="2"/>
  <c r="H538" i="2" s="1"/>
  <c r="I532" i="2"/>
  <c r="H532" i="2" s="1"/>
  <c r="I526" i="2"/>
  <c r="H526" i="2" s="1"/>
  <c r="I520" i="2"/>
  <c r="H520" i="2" s="1"/>
  <c r="I514" i="2"/>
  <c r="H514" i="2" s="1"/>
  <c r="I508" i="2"/>
  <c r="H508" i="2" s="1"/>
  <c r="I502" i="2"/>
  <c r="H502" i="2" s="1"/>
  <c r="I496" i="2"/>
  <c r="H496" i="2" s="1"/>
  <c r="I490" i="2"/>
  <c r="H490" i="2" s="1"/>
  <c r="I484" i="2"/>
  <c r="H484" i="2" s="1"/>
  <c r="I478" i="2"/>
  <c r="H478" i="2" s="1"/>
  <c r="I472" i="2"/>
  <c r="H472" i="2" s="1"/>
  <c r="I466" i="2"/>
  <c r="H466" i="2" s="1"/>
  <c r="I460" i="2"/>
  <c r="H460" i="2" s="1"/>
  <c r="I454" i="2"/>
  <c r="H454" i="2" s="1"/>
  <c r="I448" i="2"/>
  <c r="H448" i="2" s="1"/>
  <c r="I442" i="2"/>
  <c r="H442" i="2" s="1"/>
  <c r="I436" i="2"/>
  <c r="H436" i="2" s="1"/>
  <c r="I430" i="2"/>
  <c r="H430" i="2" s="1"/>
  <c r="I424" i="2"/>
  <c r="H424" i="2" s="1"/>
  <c r="I418" i="2"/>
  <c r="H418" i="2" s="1"/>
  <c r="I412" i="2"/>
  <c r="H412" i="2" s="1"/>
  <c r="I406" i="2"/>
  <c r="H406" i="2" s="1"/>
  <c r="I400" i="2"/>
  <c r="H400" i="2" s="1"/>
  <c r="I394" i="2"/>
  <c r="H394" i="2" s="1"/>
  <c r="I388" i="2"/>
  <c r="H388" i="2" s="1"/>
  <c r="I382" i="2"/>
  <c r="H382" i="2" s="1"/>
  <c r="I376" i="2"/>
  <c r="H376" i="2" s="1"/>
  <c r="I370" i="2"/>
  <c r="H370" i="2" s="1"/>
  <c r="I364" i="2"/>
  <c r="H364" i="2" s="1"/>
  <c r="I358" i="2"/>
  <c r="H358" i="2" s="1"/>
  <c r="I352" i="2"/>
  <c r="H352" i="2" s="1"/>
  <c r="I346" i="2"/>
  <c r="H346" i="2" s="1"/>
  <c r="I340" i="2"/>
  <c r="H340" i="2" s="1"/>
  <c r="I334" i="2"/>
  <c r="H334" i="2" s="1"/>
  <c r="I328" i="2"/>
  <c r="H328" i="2" s="1"/>
  <c r="I322" i="2"/>
  <c r="H322" i="2" s="1"/>
  <c r="I316" i="2"/>
  <c r="H316" i="2" s="1"/>
  <c r="I310" i="2"/>
  <c r="H310" i="2" s="1"/>
  <c r="I304" i="2"/>
  <c r="H304" i="2" s="1"/>
  <c r="I298" i="2"/>
  <c r="H298" i="2" s="1"/>
  <c r="I292" i="2"/>
  <c r="H292" i="2" s="1"/>
  <c r="I286" i="2"/>
  <c r="H286" i="2" s="1"/>
  <c r="I280" i="2"/>
  <c r="H280" i="2" s="1"/>
  <c r="I274" i="2"/>
  <c r="H274" i="2" s="1"/>
  <c r="I268" i="2"/>
  <c r="H268" i="2" s="1"/>
  <c r="I262" i="2"/>
  <c r="H262" i="2" s="1"/>
  <c r="I256" i="2"/>
  <c r="H256" i="2" s="1"/>
  <c r="I250" i="2"/>
  <c r="H250" i="2" s="1"/>
  <c r="I244" i="2"/>
  <c r="H244" i="2" s="1"/>
  <c r="I238" i="2"/>
  <c r="H238" i="2" s="1"/>
  <c r="I232" i="2"/>
  <c r="H232" i="2" s="1"/>
  <c r="I226" i="2"/>
  <c r="H226" i="2" s="1"/>
  <c r="I220" i="2"/>
  <c r="H220" i="2" s="1"/>
  <c r="I214" i="2"/>
  <c r="H214" i="2" s="1"/>
  <c r="I208" i="2"/>
  <c r="H208" i="2" s="1"/>
  <c r="I202" i="2"/>
  <c r="H202" i="2" s="1"/>
  <c r="I196" i="2"/>
  <c r="H196" i="2" s="1"/>
  <c r="I190" i="2"/>
  <c r="H190" i="2" s="1"/>
  <c r="I184" i="2"/>
  <c r="H184" i="2" s="1"/>
  <c r="I178" i="2"/>
  <c r="H178" i="2" s="1"/>
  <c r="I172" i="2"/>
  <c r="H172" i="2" s="1"/>
  <c r="I166" i="2"/>
  <c r="H166" i="2" s="1"/>
  <c r="I160" i="2"/>
  <c r="H160" i="2" s="1"/>
  <c r="I154" i="2"/>
  <c r="H154" i="2" s="1"/>
  <c r="I148" i="2"/>
  <c r="H148" i="2" s="1"/>
  <c r="I142" i="2"/>
  <c r="H142" i="2" s="1"/>
  <c r="I136" i="2"/>
  <c r="H136" i="2" s="1"/>
  <c r="I130" i="2"/>
  <c r="H130" i="2" s="1"/>
  <c r="I124" i="2"/>
  <c r="H124" i="2" s="1"/>
  <c r="I118" i="2"/>
  <c r="H118" i="2" s="1"/>
  <c r="I112" i="2"/>
  <c r="H112" i="2" s="1"/>
  <c r="I106" i="2"/>
  <c r="H106" i="2" s="1"/>
  <c r="I100" i="2"/>
  <c r="H100" i="2" s="1"/>
  <c r="I94" i="2"/>
  <c r="H94" i="2" s="1"/>
  <c r="I88" i="2"/>
  <c r="H88" i="2" s="1"/>
  <c r="I82" i="2"/>
  <c r="H82" i="2" s="1"/>
  <c r="I76" i="2"/>
  <c r="H76" i="2" s="1"/>
  <c r="I70" i="2"/>
  <c r="H70" i="2" s="1"/>
  <c r="I64" i="2"/>
  <c r="H64" i="2" s="1"/>
  <c r="I58" i="2"/>
  <c r="H58" i="2" s="1"/>
  <c r="I52" i="2"/>
  <c r="H52" i="2" s="1"/>
  <c r="I46" i="2"/>
  <c r="H46" i="2" s="1"/>
  <c r="I40" i="2"/>
  <c r="H40" i="2" s="1"/>
  <c r="I34" i="2"/>
  <c r="H34" i="2" s="1"/>
  <c r="I28" i="2"/>
  <c r="H28" i="2" s="1"/>
  <c r="I22" i="2"/>
  <c r="H22" i="2" s="1"/>
  <c r="I16" i="2"/>
  <c r="H16" i="2" s="1"/>
  <c r="I10" i="2"/>
  <c r="H10" i="2" s="1"/>
  <c r="I6" i="2"/>
  <c r="H6" i="2" s="1"/>
  <c r="I3" i="2"/>
  <c r="H3" i="2" s="1"/>
  <c r="I1416" i="2"/>
  <c r="H1416" i="2" s="1"/>
  <c r="I1398" i="2"/>
  <c r="H1398" i="2" s="1"/>
  <c r="I1415" i="2"/>
  <c r="H1415" i="2" s="1"/>
  <c r="I1403" i="2"/>
  <c r="H1403" i="2" s="1"/>
  <c r="I1391" i="2"/>
  <c r="H1391" i="2" s="1"/>
  <c r="I1385" i="2"/>
  <c r="H1385" i="2" s="1"/>
  <c r="I1373" i="2"/>
  <c r="H1373" i="2" s="1"/>
  <c r="I1367" i="2"/>
  <c r="H1367" i="2" s="1"/>
  <c r="I1361" i="2"/>
  <c r="H1361" i="2" s="1"/>
  <c r="I1355" i="2"/>
  <c r="H1355" i="2" s="1"/>
  <c r="I1343" i="2"/>
  <c r="H1343" i="2" s="1"/>
  <c r="I1337" i="2"/>
  <c r="H1337" i="2" s="1"/>
  <c r="I1331" i="2"/>
  <c r="H1331" i="2" s="1"/>
  <c r="I1325" i="2"/>
  <c r="H1325" i="2" s="1"/>
  <c r="I1319" i="2"/>
  <c r="H1319" i="2" s="1"/>
  <c r="I1313" i="2"/>
  <c r="H1313" i="2" s="1"/>
  <c r="I1307" i="2"/>
  <c r="H1307" i="2" s="1"/>
  <c r="I1301" i="2"/>
  <c r="H1301" i="2" s="1"/>
  <c r="I1295" i="2"/>
  <c r="H1295" i="2" s="1"/>
  <c r="I1289" i="2"/>
  <c r="H1289" i="2" s="1"/>
  <c r="I1283" i="2"/>
  <c r="H1283" i="2" s="1"/>
  <c r="I1277" i="2"/>
  <c r="H1277" i="2" s="1"/>
  <c r="I1271" i="2"/>
  <c r="H1271" i="2" s="1"/>
  <c r="I1265" i="2"/>
  <c r="H1265" i="2" s="1"/>
  <c r="I1259" i="2"/>
  <c r="H1259" i="2" s="1"/>
  <c r="I1253" i="2"/>
  <c r="H1253" i="2" s="1"/>
  <c r="I1247" i="2"/>
  <c r="H1247" i="2" s="1"/>
  <c r="I1241" i="2"/>
  <c r="H1241" i="2" s="1"/>
  <c r="I1223" i="2"/>
  <c r="H1223" i="2" s="1"/>
  <c r="I1211" i="2"/>
  <c r="H1211" i="2" s="1"/>
  <c r="I1205" i="2"/>
  <c r="H1205" i="2" s="1"/>
  <c r="I1420" i="2"/>
  <c r="H1420" i="2" s="1"/>
  <c r="I1402" i="2"/>
  <c r="H1402" i="2" s="1"/>
  <c r="I1378" i="2"/>
  <c r="H1378" i="2" s="1"/>
  <c r="I1360" i="2"/>
  <c r="H1360" i="2" s="1"/>
  <c r="I1348" i="2"/>
  <c r="H1348" i="2" s="1"/>
  <c r="I1330" i="2"/>
  <c r="H1330" i="2" s="1"/>
  <c r="I1312" i="2"/>
  <c r="H1312" i="2" s="1"/>
  <c r="I1294" i="2"/>
  <c r="H1294" i="2" s="1"/>
  <c r="I1413" i="2"/>
  <c r="H1413" i="2" s="1"/>
  <c r="I1389" i="2"/>
  <c r="H1389" i="2" s="1"/>
  <c r="I1371" i="2"/>
  <c r="H1371" i="2" s="1"/>
  <c r="I1353" i="2"/>
  <c r="H1353" i="2" s="1"/>
  <c r="I1335" i="2"/>
  <c r="H1335" i="2" s="1"/>
  <c r="I1329" i="2"/>
  <c r="H1329" i="2" s="1"/>
  <c r="I1311" i="2"/>
  <c r="H1311" i="2" s="1"/>
  <c r="I1305" i="2"/>
  <c r="H1305" i="2" s="1"/>
  <c r="I1299" i="2"/>
  <c r="H1299" i="2" s="1"/>
  <c r="I1293" i="2"/>
  <c r="H1293" i="2" s="1"/>
  <c r="I1287" i="2"/>
  <c r="H1287" i="2" s="1"/>
  <c r="I1281" i="2"/>
  <c r="H1281" i="2" s="1"/>
  <c r="I1275" i="2"/>
  <c r="H1275" i="2" s="1"/>
  <c r="I1269" i="2"/>
  <c r="H1269" i="2" s="1"/>
  <c r="I1263" i="2"/>
  <c r="H1263" i="2" s="1"/>
  <c r="I1257" i="2"/>
  <c r="H1257" i="2" s="1"/>
  <c r="I1251" i="2"/>
  <c r="H1251" i="2" s="1"/>
  <c r="I1245" i="2"/>
  <c r="H1245" i="2" s="1"/>
  <c r="I1239" i="2"/>
  <c r="H1239" i="2" s="1"/>
  <c r="I1233" i="2"/>
  <c r="H1233" i="2" s="1"/>
  <c r="I1227" i="2"/>
  <c r="H1227" i="2" s="1"/>
  <c r="I1221" i="2"/>
  <c r="H1221" i="2" s="1"/>
  <c r="I1215" i="2"/>
  <c r="H1215" i="2" s="1"/>
  <c r="I1209" i="2"/>
  <c r="H1209" i="2" s="1"/>
  <c r="I1203" i="2"/>
  <c r="H1203" i="2" s="1"/>
  <c r="I1197" i="2"/>
  <c r="H1197" i="2" s="1"/>
  <c r="I1191" i="2"/>
  <c r="H1191" i="2" s="1"/>
  <c r="I1185" i="2"/>
  <c r="H1185" i="2" s="1"/>
  <c r="I1179" i="2"/>
  <c r="H1179" i="2" s="1"/>
  <c r="I1173" i="2"/>
  <c r="H1173" i="2" s="1"/>
  <c r="I1167" i="2"/>
  <c r="H1167" i="2" s="1"/>
  <c r="I1161" i="2"/>
  <c r="H1161" i="2" s="1"/>
  <c r="I1155" i="2"/>
  <c r="H1155" i="2" s="1"/>
  <c r="I1149" i="2"/>
  <c r="H1149" i="2" s="1"/>
  <c r="I1143" i="2"/>
  <c r="H1143" i="2" s="1"/>
  <c r="I1137" i="2"/>
  <c r="H1137" i="2" s="1"/>
  <c r="I1131" i="2"/>
  <c r="H1131" i="2" s="1"/>
  <c r="I1125" i="2"/>
  <c r="H1125" i="2" s="1"/>
  <c r="I1119" i="2"/>
  <c r="H1119" i="2" s="1"/>
  <c r="I1113" i="2"/>
  <c r="H1113" i="2" s="1"/>
  <c r="I1107" i="2"/>
  <c r="H1107" i="2" s="1"/>
  <c r="I1101" i="2"/>
  <c r="H1101" i="2" s="1"/>
  <c r="I1095" i="2"/>
  <c r="H1095" i="2" s="1"/>
  <c r="I1089" i="2"/>
  <c r="H1089" i="2" s="1"/>
  <c r="I1083" i="2"/>
  <c r="H1083" i="2" s="1"/>
  <c r="I1077" i="2"/>
  <c r="H1077" i="2" s="1"/>
  <c r="I1071" i="2"/>
  <c r="H1071" i="2" s="1"/>
  <c r="I1065" i="2"/>
  <c r="H1065" i="2" s="1"/>
  <c r="I1059" i="2"/>
  <c r="H1059" i="2" s="1"/>
  <c r="I1053" i="2"/>
  <c r="H1053" i="2" s="1"/>
  <c r="I1047" i="2"/>
  <c r="H1047" i="2" s="1"/>
  <c r="I1041" i="2"/>
  <c r="H1041" i="2" s="1"/>
  <c r="I1035" i="2"/>
  <c r="H1035" i="2" s="1"/>
  <c r="I1029" i="2"/>
  <c r="H1029" i="2" s="1"/>
  <c r="I1023" i="2"/>
  <c r="H1023" i="2" s="1"/>
  <c r="I1017" i="2"/>
  <c r="H1017" i="2" s="1"/>
  <c r="I1011" i="2"/>
  <c r="H1011" i="2" s="1"/>
  <c r="I1005" i="2"/>
  <c r="H1005" i="2" s="1"/>
  <c r="I999" i="2"/>
  <c r="H999" i="2" s="1"/>
  <c r="I993" i="2"/>
  <c r="H993" i="2" s="1"/>
  <c r="I987" i="2"/>
  <c r="H987" i="2" s="1"/>
  <c r="I981" i="2"/>
  <c r="H981" i="2" s="1"/>
  <c r="I975" i="2"/>
  <c r="H975" i="2" s="1"/>
  <c r="I969" i="2"/>
  <c r="H969" i="2" s="1"/>
  <c r="I963" i="2"/>
  <c r="H963" i="2" s="1"/>
  <c r="I957" i="2"/>
  <c r="H957" i="2" s="1"/>
  <c r="I951" i="2"/>
  <c r="H951" i="2" s="1"/>
  <c r="I945" i="2"/>
  <c r="H945" i="2" s="1"/>
  <c r="I939" i="2"/>
  <c r="H939" i="2" s="1"/>
  <c r="I933" i="2"/>
  <c r="H933" i="2" s="1"/>
  <c r="I927" i="2"/>
  <c r="H927" i="2" s="1"/>
  <c r="I921" i="2"/>
  <c r="H921" i="2" s="1"/>
  <c r="I915" i="2"/>
  <c r="H915" i="2" s="1"/>
  <c r="I909" i="2"/>
  <c r="H909" i="2" s="1"/>
  <c r="I903" i="2"/>
  <c r="H903" i="2" s="1"/>
  <c r="I897" i="2"/>
  <c r="H897" i="2" s="1"/>
  <c r="I891" i="2"/>
  <c r="H891" i="2" s="1"/>
  <c r="I885" i="2"/>
  <c r="H885" i="2" s="1"/>
  <c r="I879" i="2"/>
  <c r="H879" i="2" s="1"/>
  <c r="I873" i="2"/>
  <c r="H873" i="2" s="1"/>
  <c r="I867" i="2"/>
  <c r="H867" i="2" s="1"/>
  <c r="I861" i="2"/>
  <c r="H861" i="2" s="1"/>
  <c r="I855" i="2"/>
  <c r="H855" i="2" s="1"/>
  <c r="I849" i="2"/>
  <c r="H849" i="2" s="1"/>
  <c r="I843" i="2"/>
  <c r="H843" i="2" s="1"/>
  <c r="I837" i="2"/>
  <c r="H837" i="2" s="1"/>
  <c r="I831" i="2"/>
  <c r="H831" i="2" s="1"/>
  <c r="I825" i="2"/>
  <c r="H825" i="2" s="1"/>
  <c r="I819" i="2"/>
  <c r="H819" i="2" s="1"/>
  <c r="I813" i="2"/>
  <c r="H813" i="2" s="1"/>
  <c r="I807" i="2"/>
  <c r="H807" i="2" s="1"/>
  <c r="I801" i="2"/>
  <c r="H801" i="2" s="1"/>
  <c r="I795" i="2"/>
  <c r="H795" i="2" s="1"/>
  <c r="I789" i="2"/>
  <c r="H789" i="2" s="1"/>
  <c r="I783" i="2"/>
  <c r="H783" i="2" s="1"/>
  <c r="I777" i="2"/>
  <c r="H777" i="2" s="1"/>
  <c r="I771" i="2"/>
  <c r="H771" i="2" s="1"/>
  <c r="I765" i="2"/>
  <c r="H765" i="2" s="1"/>
  <c r="I759" i="2"/>
  <c r="H759" i="2" s="1"/>
  <c r="I753" i="2"/>
  <c r="H753" i="2" s="1"/>
  <c r="I747" i="2"/>
  <c r="H747" i="2" s="1"/>
  <c r="I741" i="2"/>
  <c r="H741" i="2" s="1"/>
  <c r="I735" i="2"/>
  <c r="H735" i="2" s="1"/>
  <c r="I729" i="2"/>
  <c r="H729" i="2" s="1"/>
  <c r="I723" i="2"/>
  <c r="H723" i="2" s="1"/>
  <c r="I717" i="2"/>
  <c r="H717" i="2" s="1"/>
  <c r="I711" i="2"/>
  <c r="H711" i="2" s="1"/>
  <c r="I705" i="2"/>
  <c r="H705" i="2" s="1"/>
  <c r="I699" i="2"/>
  <c r="H699" i="2" s="1"/>
  <c r="I693" i="2"/>
  <c r="H693" i="2" s="1"/>
  <c r="I687" i="2"/>
  <c r="H687" i="2" s="1"/>
  <c r="I681" i="2"/>
  <c r="H681" i="2" s="1"/>
  <c r="I675" i="2"/>
  <c r="H675" i="2" s="1"/>
  <c r="I669" i="2"/>
  <c r="H669" i="2" s="1"/>
  <c r="I663" i="2"/>
  <c r="H663" i="2" s="1"/>
  <c r="I657" i="2"/>
  <c r="H657" i="2" s="1"/>
  <c r="I651" i="2"/>
  <c r="H651" i="2" s="1"/>
  <c r="I645" i="2"/>
  <c r="H645" i="2" s="1"/>
  <c r="I639" i="2"/>
  <c r="H639" i="2" s="1"/>
  <c r="I633" i="2"/>
  <c r="H633" i="2" s="1"/>
  <c r="I627" i="2"/>
  <c r="H627" i="2" s="1"/>
  <c r="I621" i="2"/>
  <c r="H621" i="2" s="1"/>
  <c r="I615" i="2"/>
  <c r="H615" i="2" s="1"/>
  <c r="I609" i="2"/>
  <c r="H609" i="2" s="1"/>
  <c r="I603" i="2"/>
  <c r="H603" i="2" s="1"/>
  <c r="I597" i="2"/>
  <c r="H597" i="2" s="1"/>
  <c r="I591" i="2"/>
  <c r="H591" i="2" s="1"/>
  <c r="I585" i="2"/>
  <c r="H585" i="2" s="1"/>
  <c r="I579" i="2"/>
  <c r="H579" i="2" s="1"/>
  <c r="I573" i="2"/>
  <c r="H573" i="2" s="1"/>
  <c r="I567" i="2"/>
  <c r="H567" i="2" s="1"/>
  <c r="I561" i="2"/>
  <c r="H561" i="2" s="1"/>
  <c r="I555" i="2"/>
  <c r="H555" i="2" s="1"/>
  <c r="I549" i="2"/>
  <c r="H549" i="2" s="1"/>
  <c r="I543" i="2"/>
  <c r="H543" i="2" s="1"/>
  <c r="I537" i="2"/>
  <c r="H537" i="2" s="1"/>
  <c r="I531" i="2"/>
  <c r="H531" i="2" s="1"/>
  <c r="I525" i="2"/>
  <c r="H525" i="2" s="1"/>
  <c r="I519" i="2"/>
  <c r="H519" i="2" s="1"/>
  <c r="I513" i="2"/>
  <c r="H513" i="2" s="1"/>
  <c r="I507" i="2"/>
  <c r="H507" i="2" s="1"/>
  <c r="I501" i="2"/>
  <c r="H501" i="2" s="1"/>
  <c r="I495" i="2"/>
  <c r="H495" i="2" s="1"/>
  <c r="I489" i="2"/>
  <c r="H489" i="2" s="1"/>
  <c r="I483" i="2"/>
  <c r="H483" i="2" s="1"/>
  <c r="I477" i="2"/>
  <c r="H477" i="2" s="1"/>
  <c r="I471" i="2"/>
  <c r="H471" i="2" s="1"/>
  <c r="I465" i="2"/>
  <c r="H465" i="2" s="1"/>
  <c r="I459" i="2"/>
  <c r="H459" i="2" s="1"/>
  <c r="I453" i="2"/>
  <c r="H453" i="2" s="1"/>
  <c r="I447" i="2"/>
  <c r="H447" i="2" s="1"/>
  <c r="I441" i="2"/>
  <c r="H441" i="2" s="1"/>
  <c r="I435" i="2"/>
  <c r="H435" i="2" s="1"/>
  <c r="I429" i="2"/>
  <c r="H429" i="2" s="1"/>
  <c r="I423" i="2"/>
  <c r="H423" i="2" s="1"/>
  <c r="I417" i="2"/>
  <c r="H417" i="2" s="1"/>
  <c r="I411" i="2"/>
  <c r="H411" i="2" s="1"/>
  <c r="I405" i="2"/>
  <c r="H405" i="2" s="1"/>
  <c r="I399" i="2"/>
  <c r="H399" i="2" s="1"/>
  <c r="I393" i="2"/>
  <c r="H393" i="2" s="1"/>
  <c r="I387" i="2"/>
  <c r="H387" i="2" s="1"/>
  <c r="I381" i="2"/>
  <c r="H381" i="2" s="1"/>
  <c r="I375" i="2"/>
  <c r="H375" i="2" s="1"/>
  <c r="I369" i="2"/>
  <c r="H369" i="2" s="1"/>
  <c r="I363" i="2"/>
  <c r="H363" i="2" s="1"/>
  <c r="I357" i="2"/>
  <c r="H357" i="2" s="1"/>
  <c r="I351" i="2"/>
  <c r="H351" i="2" s="1"/>
  <c r="I345" i="2"/>
  <c r="H345" i="2" s="1"/>
  <c r="I339" i="2"/>
  <c r="H339" i="2" s="1"/>
  <c r="I333" i="2"/>
  <c r="H333" i="2" s="1"/>
  <c r="I327" i="2"/>
  <c r="H327" i="2" s="1"/>
  <c r="I321" i="2"/>
  <c r="H321" i="2" s="1"/>
  <c r="I315" i="2"/>
  <c r="H315" i="2" s="1"/>
  <c r="I309" i="2"/>
  <c r="H309" i="2" s="1"/>
  <c r="I303" i="2"/>
  <c r="H303" i="2" s="1"/>
  <c r="I297" i="2"/>
  <c r="H297" i="2" s="1"/>
  <c r="I291" i="2"/>
  <c r="H291" i="2" s="1"/>
  <c r="I285" i="2"/>
  <c r="H285" i="2" s="1"/>
  <c r="I279" i="2"/>
  <c r="H279" i="2" s="1"/>
  <c r="I273" i="2"/>
  <c r="H273" i="2" s="1"/>
  <c r="I267" i="2"/>
  <c r="H267" i="2" s="1"/>
  <c r="I261" i="2"/>
  <c r="H261" i="2" s="1"/>
  <c r="I255" i="2"/>
  <c r="H255" i="2" s="1"/>
  <c r="I249" i="2"/>
  <c r="H249" i="2" s="1"/>
  <c r="I243" i="2"/>
  <c r="H243" i="2" s="1"/>
  <c r="I237" i="2"/>
  <c r="H237" i="2" s="1"/>
  <c r="I231" i="2"/>
  <c r="H231" i="2" s="1"/>
  <c r="I225" i="2"/>
  <c r="H225" i="2" s="1"/>
  <c r="I219" i="2"/>
  <c r="H219" i="2" s="1"/>
  <c r="I213" i="2"/>
  <c r="H213" i="2" s="1"/>
  <c r="I207" i="2"/>
  <c r="H207" i="2" s="1"/>
  <c r="I201" i="2"/>
  <c r="H201" i="2" s="1"/>
  <c r="I195" i="2"/>
  <c r="H195" i="2" s="1"/>
  <c r="I189" i="2"/>
  <c r="H189" i="2" s="1"/>
  <c r="I183" i="2"/>
  <c r="H183" i="2" s="1"/>
  <c r="I177" i="2"/>
  <c r="H177" i="2" s="1"/>
  <c r="I171" i="2"/>
  <c r="H171" i="2" s="1"/>
  <c r="I165" i="2"/>
  <c r="H165" i="2" s="1"/>
  <c r="I159" i="2"/>
  <c r="H159" i="2" s="1"/>
  <c r="I153" i="2"/>
  <c r="H153" i="2" s="1"/>
  <c r="I147" i="2"/>
  <c r="H147" i="2" s="1"/>
  <c r="I141" i="2"/>
  <c r="H141" i="2" s="1"/>
  <c r="I135" i="2"/>
  <c r="H135" i="2" s="1"/>
  <c r="I129" i="2"/>
  <c r="H129" i="2" s="1"/>
  <c r="I123" i="2"/>
  <c r="H123" i="2" s="1"/>
  <c r="I117" i="2"/>
  <c r="H117" i="2" s="1"/>
  <c r="I111" i="2"/>
  <c r="H111" i="2" s="1"/>
  <c r="I105" i="2"/>
  <c r="H105" i="2" s="1"/>
  <c r="I99" i="2"/>
  <c r="H99" i="2" s="1"/>
  <c r="I93" i="2"/>
  <c r="H93" i="2" s="1"/>
  <c r="I87" i="2"/>
  <c r="H87" i="2" s="1"/>
  <c r="I81" i="2"/>
  <c r="H81" i="2" s="1"/>
  <c r="I75" i="2"/>
  <c r="H75" i="2" s="1"/>
  <c r="I69" i="2"/>
  <c r="H69" i="2" s="1"/>
  <c r="I63" i="2"/>
  <c r="H63" i="2" s="1"/>
  <c r="I57" i="2"/>
  <c r="H57" i="2" s="1"/>
  <c r="I51" i="2"/>
  <c r="H51" i="2" s="1"/>
  <c r="I45" i="2"/>
  <c r="H45" i="2" s="1"/>
  <c r="I39" i="2"/>
  <c r="H39" i="2" s="1"/>
  <c r="I33" i="2"/>
  <c r="H33" i="2" s="1"/>
  <c r="I27" i="2"/>
  <c r="H27" i="2" s="1"/>
  <c r="I21" i="2"/>
  <c r="H21" i="2" s="1"/>
  <c r="I15" i="2"/>
  <c r="H15" i="2" s="1"/>
  <c r="I9" i="2"/>
  <c r="H9" i="2" s="1"/>
  <c r="I5" i="2"/>
  <c r="H5" i="2" s="1"/>
  <c r="H14" i="8"/>
  <c r="I13" i="8" s="1"/>
  <c r="J2" i="2"/>
  <c r="I2" i="2" s="1"/>
  <c r="A2" i="6" a="1"/>
  <c r="A2" i="6" s="1"/>
  <c r="AG645" i="4" a="1"/>
  <c r="AG645" i="4" s="1"/>
  <c r="H13" i="8"/>
  <c r="F76" i="1"/>
  <c r="F46" i="1"/>
  <c r="F61" i="1"/>
  <c r="G33" i="1"/>
  <c r="G36" i="1" s="1"/>
  <c r="F31" i="1"/>
  <c r="I20" i="8" l="1"/>
  <c r="J20" i="8" s="1"/>
  <c r="I14" i="8"/>
  <c r="J14" i="8" s="1"/>
  <c r="I21" i="8"/>
  <c r="J21" i="8" s="1"/>
  <c r="J13" i="8"/>
  <c r="I22" i="8"/>
  <c r="J22" i="8" s="1"/>
  <c r="I15" i="8"/>
  <c r="J15" i="8" s="1"/>
  <c r="I23" i="8"/>
  <c r="J23" i="8" s="1"/>
  <c r="I16" i="8"/>
  <c r="J16" i="8" s="1"/>
  <c r="I24" i="8"/>
  <c r="J24" i="8" s="1"/>
  <c r="I17" i="8"/>
  <c r="J17" i="8" s="1"/>
  <c r="I25" i="8"/>
  <c r="J25" i="8" s="1"/>
  <c r="I18" i="8"/>
  <c r="J18" i="8" s="1"/>
  <c r="I26" i="8"/>
  <c r="J26" i="8" s="1"/>
  <c r="I19" i="8"/>
  <c r="J19" i="8" s="1"/>
  <c r="I27" i="8"/>
  <c r="J27" i="8" s="1"/>
  <c r="I28" i="8"/>
  <c r="J28" i="8" s="1"/>
  <c r="H16" i="1"/>
  <c r="H15" i="1"/>
  <c r="G34" i="1"/>
  <c r="G35" i="1"/>
  <c r="H2" i="2"/>
  <c r="D2" i="6" s="1" a="1"/>
  <c r="D2" i="6" s="1"/>
  <c r="C2" i="6" a="1"/>
  <c r="C2" i="6" s="1"/>
  <c r="H35" i="1"/>
  <c r="I34" i="1" s="1"/>
  <c r="AM645" i="4" a="1"/>
  <c r="AM645" i="4" s="1"/>
  <c r="AL645" i="4" a="1"/>
  <c r="AL645" i="4" s="1"/>
  <c r="H33" i="8" s="1"/>
  <c r="B2" i="6" a="1"/>
  <c r="B2" i="6" s="1"/>
  <c r="AH645" i="4" a="1"/>
  <c r="AH645" i="4" s="1"/>
  <c r="G48" i="1"/>
  <c r="G51" i="1" s="1"/>
  <c r="I29" i="8" l="1"/>
  <c r="I36" i="8"/>
  <c r="J36" i="8" s="1"/>
  <c r="I32" i="8"/>
  <c r="I37" i="8"/>
  <c r="J37" i="8" s="1"/>
  <c r="I38" i="8"/>
  <c r="J38" i="8" s="1"/>
  <c r="I39" i="8"/>
  <c r="J39" i="8" s="1"/>
  <c r="I40" i="8"/>
  <c r="J40" i="8" s="1"/>
  <c r="I33" i="8"/>
  <c r="J33" i="8" s="1"/>
  <c r="I41" i="8"/>
  <c r="J41" i="8" s="1"/>
  <c r="I34" i="8"/>
  <c r="J34" i="8" s="1"/>
  <c r="I42" i="8"/>
  <c r="J42" i="8" s="1"/>
  <c r="I35" i="8"/>
  <c r="J35" i="8" s="1"/>
  <c r="I43" i="8"/>
  <c r="J43" i="8" s="1"/>
  <c r="I39" i="1"/>
  <c r="J39" i="1" s="1"/>
  <c r="I40" i="1"/>
  <c r="J40" i="1" s="1"/>
  <c r="I42" i="1"/>
  <c r="J42" i="1" s="1"/>
  <c r="I45" i="1"/>
  <c r="J45" i="1" s="1"/>
  <c r="I38" i="1"/>
  <c r="J38" i="1" s="1"/>
  <c r="I41" i="1"/>
  <c r="J41" i="1" s="1"/>
  <c r="I37" i="1"/>
  <c r="J37" i="1" s="1"/>
  <c r="I44" i="1"/>
  <c r="J44" i="1" s="1"/>
  <c r="I35" i="1"/>
  <c r="J35" i="1" s="1"/>
  <c r="I36" i="1"/>
  <c r="J36" i="1" s="1"/>
  <c r="I43" i="1"/>
  <c r="J43" i="1" s="1"/>
  <c r="I21" i="1"/>
  <c r="J21" i="1" s="1"/>
  <c r="I25" i="1"/>
  <c r="J25" i="1" s="1"/>
  <c r="I22" i="1"/>
  <c r="J22" i="1" s="1"/>
  <c r="I27" i="1"/>
  <c r="J27" i="1" s="1"/>
  <c r="I24" i="1"/>
  <c r="J24" i="1" s="1"/>
  <c r="I28" i="1"/>
  <c r="J28" i="1" s="1"/>
  <c r="I29" i="1"/>
  <c r="J29" i="1" s="1"/>
  <c r="I26" i="1"/>
  <c r="J26" i="1" s="1"/>
  <c r="I17" i="1"/>
  <c r="J17" i="1" s="1"/>
  <c r="I23" i="1"/>
  <c r="J23" i="1" s="1"/>
  <c r="I18" i="1"/>
  <c r="J18" i="1" s="1"/>
  <c r="I19" i="1"/>
  <c r="J19" i="1" s="1"/>
  <c r="I20" i="1"/>
  <c r="J20" i="1" s="1"/>
  <c r="I15" i="1"/>
  <c r="I30" i="1"/>
  <c r="J30" i="1" s="1"/>
  <c r="I16" i="1"/>
  <c r="J16" i="1" s="1"/>
  <c r="H15" i="8"/>
  <c r="H32" i="8"/>
  <c r="H34" i="1"/>
  <c r="H46" i="8"/>
  <c r="J29" i="8"/>
  <c r="G63" i="1"/>
  <c r="G64" i="1" s="1"/>
  <c r="G50" i="1"/>
  <c r="AI645" i="4" a="1"/>
  <c r="AI645" i="4" s="1"/>
  <c r="AJ645" i="4" a="1"/>
  <c r="AJ645" i="4" s="1"/>
  <c r="J34" i="1"/>
  <c r="G49" i="1"/>
  <c r="J32" i="8" l="1"/>
  <c r="J44" i="8" s="1"/>
  <c r="I44" i="8"/>
  <c r="I46" i="1"/>
  <c r="J15" i="1"/>
  <c r="H17" i="1" s="1"/>
  <c r="I31" i="1"/>
  <c r="H50" i="1"/>
  <c r="H49" i="1"/>
  <c r="H48" i="8"/>
  <c r="H47" i="8"/>
  <c r="H61" i="8"/>
  <c r="AN645" i="4" a="1"/>
  <c r="AN645" i="4" s="1"/>
  <c r="H36" i="1"/>
  <c r="G65" i="1"/>
  <c r="G66" i="1"/>
  <c r="J46" i="1"/>
  <c r="H34" i="8" l="1"/>
  <c r="J31" i="1"/>
  <c r="I55" i="8"/>
  <c r="J55" i="8" s="1"/>
  <c r="I48" i="8"/>
  <c r="J48" i="8" s="1"/>
  <c r="I56" i="8"/>
  <c r="J56" i="8" s="1"/>
  <c r="I49" i="8"/>
  <c r="J49" i="8" s="1"/>
  <c r="I57" i="8"/>
  <c r="J57" i="8" s="1"/>
  <c r="I50" i="8"/>
  <c r="J50" i="8" s="1"/>
  <c r="I58" i="8"/>
  <c r="J58" i="8" s="1"/>
  <c r="I51" i="8"/>
  <c r="J51" i="8" s="1"/>
  <c r="I47" i="8"/>
  <c r="I52" i="8"/>
  <c r="J52" i="8" s="1"/>
  <c r="I53" i="8"/>
  <c r="J53" i="8" s="1"/>
  <c r="I54" i="8"/>
  <c r="J54" i="8" s="1"/>
  <c r="I57" i="1"/>
  <c r="J57" i="1" s="1"/>
  <c r="I51" i="1"/>
  <c r="J51" i="1" s="1"/>
  <c r="I55" i="1"/>
  <c r="J55" i="1" s="1"/>
  <c r="I53" i="1"/>
  <c r="J53" i="1" s="1"/>
  <c r="I56" i="1"/>
  <c r="J56" i="1" s="1"/>
  <c r="I58" i="1"/>
  <c r="J58" i="1" s="1"/>
  <c r="I50" i="1"/>
  <c r="J50" i="1" s="1"/>
  <c r="I59" i="1"/>
  <c r="J59" i="1" s="1"/>
  <c r="I60" i="1"/>
  <c r="J60" i="1" s="1"/>
  <c r="I52" i="1"/>
  <c r="J52" i="1" s="1"/>
  <c r="I49" i="1"/>
  <c r="I54" i="1"/>
  <c r="J54" i="1" s="1"/>
  <c r="H65" i="1"/>
  <c r="H64" i="1"/>
  <c r="H63" i="8"/>
  <c r="H62" i="8"/>
  <c r="J47" i="8" l="1"/>
  <c r="H49" i="8" s="1"/>
  <c r="I59" i="8"/>
  <c r="J49" i="1"/>
  <c r="H51" i="1" s="1"/>
  <c r="I61" i="1"/>
  <c r="I62" i="8"/>
  <c r="J62" i="8" s="1"/>
  <c r="I73" i="8"/>
  <c r="J73" i="8" s="1"/>
  <c r="I66" i="8"/>
  <c r="J66" i="8" s="1"/>
  <c r="I67" i="8"/>
  <c r="J67" i="8" s="1"/>
  <c r="I68" i="8"/>
  <c r="J68" i="8" s="1"/>
  <c r="I69" i="8"/>
  <c r="J69" i="8" s="1"/>
  <c r="I70" i="8"/>
  <c r="J70" i="8" s="1"/>
  <c r="I71" i="8"/>
  <c r="J71" i="8" s="1"/>
  <c r="I72" i="8"/>
  <c r="J72" i="8" s="1"/>
  <c r="I63" i="8"/>
  <c r="J63" i="8" s="1"/>
  <c r="I64" i="8"/>
  <c r="J64" i="8" s="1"/>
  <c r="I65" i="8"/>
  <c r="J65" i="8" s="1"/>
  <c r="I67" i="1"/>
  <c r="J67" i="1" s="1"/>
  <c r="I75" i="1"/>
  <c r="J75" i="1" s="1"/>
  <c r="I65" i="1"/>
  <c r="J65" i="1" s="1"/>
  <c r="I73" i="1"/>
  <c r="J73" i="1" s="1"/>
  <c r="I66" i="1"/>
  <c r="J66" i="1" s="1"/>
  <c r="I68" i="1"/>
  <c r="J68" i="1" s="1"/>
  <c r="I64" i="1"/>
  <c r="I69" i="1"/>
  <c r="J69" i="1" s="1"/>
  <c r="I70" i="1"/>
  <c r="J70" i="1" s="1"/>
  <c r="I71" i="1"/>
  <c r="J71" i="1" s="1"/>
  <c r="I72" i="1"/>
  <c r="J72" i="1" s="1"/>
  <c r="I74" i="1"/>
  <c r="J74" i="1" s="1"/>
  <c r="J59" i="8" l="1"/>
  <c r="I74" i="8"/>
  <c r="J61" i="1"/>
  <c r="J64" i="1"/>
  <c r="J76" i="1" s="1"/>
  <c r="I76" i="1"/>
  <c r="H64" i="8"/>
  <c r="J74" i="8"/>
  <c r="H7" i="8" l="1"/>
  <c r="H9" i="8" s="1"/>
  <c r="H10" i="8" s="1"/>
  <c r="H66" i="1"/>
  <c r="H9" i="1"/>
  <c r="H11" i="1" s="1"/>
  <c r="H12" i="1" s="1"/>
  <c r="H8" i="8" l="1"/>
  <c r="H1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<sst xmlns="http://schemas.openxmlformats.org/spreadsheetml/2006/main" count="118830" uniqueCount="34044">
  <si>
    <t>CLASSIFICATION ESTIMATOR</t>
  </si>
  <si>
    <t>Award %</t>
  </si>
  <si>
    <t>Classification</t>
  </si>
  <si>
    <t>In preponderance?</t>
  </si>
  <si>
    <t>Preponderance classification</t>
  </si>
  <si>
    <t>Module Code</t>
  </si>
  <si>
    <t>Mark</t>
  </si>
  <si>
    <t>Credits</t>
  </si>
  <si>
    <t>Total Credits:</t>
  </si>
  <si>
    <t>weighted Credits</t>
  </si>
  <si>
    <t>weighted Marks</t>
  </si>
  <si>
    <t>Faculty:</t>
  </si>
  <si>
    <t>Faculty</t>
  </si>
  <si>
    <t>Department:</t>
  </si>
  <si>
    <t>Department</t>
  </si>
  <si>
    <t>PGT or UG:</t>
  </si>
  <si>
    <t>Postgraduate Taught or Undergraduate</t>
  </si>
  <si>
    <t>Programme:</t>
  </si>
  <si>
    <t>Programme</t>
  </si>
  <si>
    <t>Calculator Prog Code</t>
  </si>
  <si>
    <t>Calculator Drop Down</t>
  </si>
  <si>
    <t>Calculation used</t>
  </si>
  <si>
    <t>UG</t>
  </si>
  <si>
    <t>UG Non-standard</t>
  </si>
  <si>
    <t>PG</t>
  </si>
  <si>
    <t>UG standard</t>
  </si>
  <si>
    <t>Average</t>
  </si>
  <si>
    <t>UG non-standard</t>
  </si>
  <si>
    <t>Fail</t>
  </si>
  <si>
    <t>PGT standard</t>
  </si>
  <si>
    <t>3rd</t>
  </si>
  <si>
    <t>Pass</t>
  </si>
  <si>
    <t>2:2</t>
  </si>
  <si>
    <t>Merit</t>
  </si>
  <si>
    <t>2:1</t>
  </si>
  <si>
    <t>Distinction</t>
  </si>
  <si>
    <t>1st</t>
  </si>
  <si>
    <t>ID</t>
  </si>
  <si>
    <t>Programme of Study code</t>
  </si>
  <si>
    <t>Programme Name</t>
  </si>
  <si>
    <t>Include in calculator</t>
  </si>
  <si>
    <t># stages/levels in ACWM calculation</t>
  </si>
  <si>
    <t>Stage or level-based?</t>
  </si>
  <si>
    <t>Calculation</t>
  </si>
  <si>
    <t>Credits per stage or level</t>
  </si>
  <si>
    <t>c1</t>
  </si>
  <si>
    <t>c2</t>
  </si>
  <si>
    <t>c3</t>
  </si>
  <si>
    <t>c4</t>
  </si>
  <si>
    <t>w1</t>
  </si>
  <si>
    <t>w2</t>
  </si>
  <si>
    <t>w3</t>
  </si>
  <si>
    <t>w4</t>
  </si>
  <si>
    <t>Stage 1 credits</t>
  </si>
  <si>
    <t>Stage 2 credits</t>
  </si>
  <si>
    <t>Stage 3 credits</t>
  </si>
  <si>
    <t>Stage 4 credits</t>
  </si>
  <si>
    <t>Stage 5 credits</t>
  </si>
  <si>
    <t>Level 5 credits</t>
  </si>
  <si>
    <t>Level 6 credits</t>
  </si>
  <si>
    <t>Stage 1 weight</t>
  </si>
  <si>
    <t>Stage 2 weight</t>
  </si>
  <si>
    <t>Stage 3 weight</t>
  </si>
  <si>
    <t>Stage 4 weight</t>
  </si>
  <si>
    <t>Stage 5 weight</t>
  </si>
  <si>
    <t>Level 5 weight</t>
  </si>
  <si>
    <t>Level 6 weight</t>
  </si>
  <si>
    <t>Programme Text</t>
  </si>
  <si>
    <t>UFB5EMSEMS01</t>
  </si>
  <si>
    <t>Bachelor of Medicine, Bachelor of Surgery</t>
  </si>
  <si>
    <t>Medicine</t>
  </si>
  <si>
    <t>Faculty of Health and Life Sciences</t>
  </si>
  <si>
    <t>No</t>
  </si>
  <si>
    <t>UFA1LAWLAW01</t>
  </si>
  <si>
    <t>BA Law</t>
  </si>
  <si>
    <t>The Law School</t>
  </si>
  <si>
    <t>Faculty of Humanities, Arts and Social Sciences</t>
  </si>
  <si>
    <t>Yes</t>
  </si>
  <si>
    <t>Stage</t>
  </si>
  <si>
    <t>UFA1EXEEXE01</t>
  </si>
  <si>
    <t>BA Business Management</t>
  </si>
  <si>
    <t>Management</t>
  </si>
  <si>
    <t>Faculty of Environment, Science and Economy</t>
  </si>
  <si>
    <t>UFS3SBESBE14</t>
  </si>
  <si>
    <t>BSc Business Studies</t>
  </si>
  <si>
    <t>LDC1INTINT09</t>
  </si>
  <si>
    <t>INTO International Year One in Management and Business Economics</t>
  </si>
  <si>
    <t>INTO</t>
  </si>
  <si>
    <t>LDC1INTINT10</t>
  </si>
  <si>
    <t>INTO International Year One Psychology</t>
  </si>
  <si>
    <t>LDC1INTINT11</t>
  </si>
  <si>
    <t>INTO International Year One Accounting and Finance</t>
  </si>
  <si>
    <t>LDC1INTINT12</t>
  </si>
  <si>
    <t>INTO International Year One Engineering</t>
  </si>
  <si>
    <t>LDC1INTINT13</t>
  </si>
  <si>
    <t>LDC1INTINT14</t>
  </si>
  <si>
    <t>INTO International Year One Management and Business Economics</t>
  </si>
  <si>
    <t>LDC1INTINT15</t>
  </si>
  <si>
    <t>INTO International Year One Mathematics with Business</t>
  </si>
  <si>
    <t>LDC1INTINT16</t>
  </si>
  <si>
    <t>INTO International Year One Biosciences</t>
  </si>
  <si>
    <t>LIF0INTINT22</t>
  </si>
  <si>
    <t>Exeter International Foundation (September)</t>
  </si>
  <si>
    <t>LIF0INTINT24</t>
  </si>
  <si>
    <t>Exeter International Foundation (Fast Track)</t>
  </si>
  <si>
    <t>LIF1INTINT19</t>
  </si>
  <si>
    <t>Exeter International Extended Foundation (September)</t>
  </si>
  <si>
    <t>LIF0INTINT23</t>
  </si>
  <si>
    <t>Exeter International Foundation (January)</t>
  </si>
  <si>
    <t>LIF1INTINT18</t>
  </si>
  <si>
    <t>Exeter International Extended Foundation (July)</t>
  </si>
  <si>
    <t>LDP1PSYPSY01</t>
  </si>
  <si>
    <t>CEDAR</t>
  </si>
  <si>
    <t>LDP1PSYPSY02</t>
  </si>
  <si>
    <t>GradDip Mental Health Practice in Education Settings</t>
  </si>
  <si>
    <t>LDP1PSYPSY04</t>
  </si>
  <si>
    <t>GradDip Psychological Therapies Practice (Low Intensity Cognitive Behavioural Therapy for Children, Young People and Families)</t>
  </si>
  <si>
    <t>LDP1INTINT12</t>
  </si>
  <si>
    <t>Exeter International Graduate Diploma (September)</t>
  </si>
  <si>
    <t>LDP1INTINT13</t>
  </si>
  <si>
    <t>UFF101</t>
  </si>
  <si>
    <t>Flexible Combined Honours</t>
  </si>
  <si>
    <t>UFF1CB</t>
  </si>
  <si>
    <t>Flexible Combined Honours Intercalated - Cornwall</t>
  </si>
  <si>
    <t>UFS1BIOBIO01</t>
  </si>
  <si>
    <t>BSc Intercalated Biosciences</t>
  </si>
  <si>
    <t>Biosciences</t>
  </si>
  <si>
    <t>UFS1BIOBIO02</t>
  </si>
  <si>
    <t>BSc Intercalated Infectious Disease</t>
  </si>
  <si>
    <t>UFS1BIOBIO03</t>
  </si>
  <si>
    <t>BSc Intercalated Molecular and Cellular Science</t>
  </si>
  <si>
    <t>UFS1BIOBIOCA</t>
  </si>
  <si>
    <t>BSc Intercalated Animal Behaviour - Cornwall</t>
  </si>
  <si>
    <t>Ecology and Conservation</t>
  </si>
  <si>
    <t>UFS1BIOBIOCB</t>
  </si>
  <si>
    <t>BSc Intercalated Conservation Biology and Ecology - Cornwall</t>
  </si>
  <si>
    <t>UFS1BIOBIOCC</t>
  </si>
  <si>
    <t>BSc Intercalated Evolutionary Biology - Cornwall</t>
  </si>
  <si>
    <t>UFS1BIOBIOCD</t>
  </si>
  <si>
    <t>BSc Intercalated Zoology - Cornwall</t>
  </si>
  <si>
    <t>UFS1EMSEMS01</t>
  </si>
  <si>
    <t>BSc Intercalated Medical Sciences</t>
  </si>
  <si>
    <t>Medical Science</t>
  </si>
  <si>
    <t>UFS1EMSEMS02</t>
  </si>
  <si>
    <t>BSc Intercalated Neuroscience</t>
  </si>
  <si>
    <t>Neuroscience</t>
  </si>
  <si>
    <t>UFS1EMSSHS01</t>
  </si>
  <si>
    <t>BSc Intercalated Sport and Exercise Medical Sciences</t>
  </si>
  <si>
    <t>UFS1PSYPSY01</t>
  </si>
  <si>
    <t>Psychology</t>
  </si>
  <si>
    <t>UFS1SHSBIO01</t>
  </si>
  <si>
    <t>BSc Intercalated Human Biosciences</t>
  </si>
  <si>
    <t>Sport and Health Sciences</t>
  </si>
  <si>
    <t>UFS1SHSSHS01</t>
  </si>
  <si>
    <t>BSc Intercalated Exercise and Sport Sciences</t>
  </si>
  <si>
    <t>PTL1LAWLAW04</t>
  </si>
  <si>
    <t>LLM International Business Law</t>
  </si>
  <si>
    <t>PTL1LAWLAW11</t>
  </si>
  <si>
    <t>LLM Law</t>
  </si>
  <si>
    <t>PTL1LAWLAW12</t>
  </si>
  <si>
    <t>LLM Commercial Law</t>
  </si>
  <si>
    <t>PTL1LAWLAW13</t>
  </si>
  <si>
    <t>LLM International Law</t>
  </si>
  <si>
    <t>PTL1LAWLAW14</t>
  </si>
  <si>
    <t>LLM Law and Business</t>
  </si>
  <si>
    <t>PTL1LAWLAW15</t>
  </si>
  <si>
    <t>LLM Law and Business (Finance and Accounting)</t>
  </si>
  <si>
    <t>PTL1LAWLAW16</t>
  </si>
  <si>
    <t>LLM Law and Business (Management)</t>
  </si>
  <si>
    <t>Theology and Religion</t>
  </si>
  <si>
    <t>PTA1CTHCTH09</t>
  </si>
  <si>
    <t>MA Classics and Ancient History</t>
  </si>
  <si>
    <t>Classics and Ancient History</t>
  </si>
  <si>
    <t>PTA1CTHCTH12</t>
  </si>
  <si>
    <t>MA Theology and Religion</t>
  </si>
  <si>
    <t>PTA1DRADRA01</t>
  </si>
  <si>
    <t>MA Theatre Practice (Applied Theatre)</t>
  </si>
  <si>
    <t>Drama</t>
  </si>
  <si>
    <t>PTA1EDUEDU05</t>
  </si>
  <si>
    <t>MA International Education</t>
  </si>
  <si>
    <t>School of Education</t>
  </si>
  <si>
    <t>PTA1EDUEDU06</t>
  </si>
  <si>
    <t>MA Education Leadership and Management</t>
  </si>
  <si>
    <t>PTA1EDUEDU07</t>
  </si>
  <si>
    <t>MA Creative Arts in Education</t>
  </si>
  <si>
    <t>PTA1EDUEDU08</t>
  </si>
  <si>
    <t>MA Technology, Creativity and Thinking in Education</t>
  </si>
  <si>
    <t>PTA1EDUEDU09</t>
  </si>
  <si>
    <t>MA Special Educational Needs</t>
  </si>
  <si>
    <t>PTA1EGLEGL09</t>
  </si>
  <si>
    <t>MA Creative Writing</t>
  </si>
  <si>
    <t>English and Creative Writing</t>
  </si>
  <si>
    <t>PTA1EGLEGL11</t>
  </si>
  <si>
    <t>MA English Literary Studies</t>
  </si>
  <si>
    <t>PTA1EGLEGL13</t>
  </si>
  <si>
    <t>MA International Film Business</t>
  </si>
  <si>
    <t>Film</t>
  </si>
  <si>
    <t>PTA1EGLEGL14</t>
  </si>
  <si>
    <t>MA Creativity: Innovation and Business Strategy</t>
  </si>
  <si>
    <t>PTA1EGLEGL15</t>
  </si>
  <si>
    <t>MA Publishing</t>
  </si>
  <si>
    <t>PTA1EGLEGL16</t>
  </si>
  <si>
    <t>MA Film and Screen Studies</t>
  </si>
  <si>
    <t>PTA1EGLEGL17</t>
  </si>
  <si>
    <t>MA Media and Communications</t>
  </si>
  <si>
    <t>Communications Studies</t>
  </si>
  <si>
    <t>History at Penryn</t>
  </si>
  <si>
    <t>PTA1GOAGOA02</t>
  </si>
  <si>
    <t>MA Archaeology</t>
  </si>
  <si>
    <t>Archaeology</t>
  </si>
  <si>
    <t>PTA1HPSCTH01</t>
  </si>
  <si>
    <t>MA Roman Archaeology</t>
  </si>
  <si>
    <t>PTA1HPSHPS01</t>
  </si>
  <si>
    <t>MA International Relations</t>
  </si>
  <si>
    <t>Politics</t>
  </si>
  <si>
    <t>PTA1HPSHPS12</t>
  </si>
  <si>
    <t>MA History</t>
  </si>
  <si>
    <t>History</t>
  </si>
  <si>
    <t>PTA1HPSHPS14</t>
  </si>
  <si>
    <t>MA Cultures and Environments of Health (Medical History and Humanities)</t>
  </si>
  <si>
    <t>PTA1HPSHPS37</t>
  </si>
  <si>
    <t>MA Philosophy and Sociology of Science</t>
  </si>
  <si>
    <t>Philosophy</t>
  </si>
  <si>
    <t>PTA1HPSHPS61</t>
  </si>
  <si>
    <t>MA European Politics</t>
  </si>
  <si>
    <t>Strategy and Security Institute</t>
  </si>
  <si>
    <t>PTA1HPSHPS65</t>
  </si>
  <si>
    <t>MA Politics and International Relations of the Middle East</t>
  </si>
  <si>
    <t>PTA1HPSHPS66</t>
  </si>
  <si>
    <t>MA Conflict, Security and Development</t>
  </si>
  <si>
    <t>PTA1HPSHPS67</t>
  </si>
  <si>
    <t>MA Political Thought</t>
  </si>
  <si>
    <t>PTA1HPSHPS69</t>
  </si>
  <si>
    <t>MA Philosophy</t>
  </si>
  <si>
    <t>Sociology</t>
  </si>
  <si>
    <t>PTA1HPSHPS72</t>
  </si>
  <si>
    <t>MA Food Studies</t>
  </si>
  <si>
    <t>Anthropology</t>
  </si>
  <si>
    <t>PTA1HPSHPS73</t>
  </si>
  <si>
    <t>MA Society and Culture</t>
  </si>
  <si>
    <t>PTA1HPSHPS74</t>
  </si>
  <si>
    <t>MA Philosophy: Mind, Body and Culture</t>
  </si>
  <si>
    <t>PTA1HPSHPS75</t>
  </si>
  <si>
    <t>MA Philosophy: Ethics and Society</t>
  </si>
  <si>
    <t>PTA1HPSHPS76</t>
  </si>
  <si>
    <t>MA Philosophy: Science and the Natural World</t>
  </si>
  <si>
    <t>PTA1HPSHPS78</t>
  </si>
  <si>
    <t>MA Society and Culture: Science and Technology Studies</t>
  </si>
  <si>
    <t>PTA1HPSHPS80</t>
  </si>
  <si>
    <t>MA International Contemporary Art: Curation and Business</t>
  </si>
  <si>
    <t>PTA1HPSHPS81</t>
  </si>
  <si>
    <t>MA Cultures and Environments of Health</t>
  </si>
  <si>
    <t>PTA1HPSHPS82</t>
  </si>
  <si>
    <t>MA Society and Culture: Meaning, Making, Consuming</t>
  </si>
  <si>
    <t>PTA1HPSHPS83</t>
  </si>
  <si>
    <t>MA International Development</t>
  </si>
  <si>
    <t>PTA1HPSHPS84</t>
  </si>
  <si>
    <t>MA Curation: Art and Business</t>
  </si>
  <si>
    <t>Politics at Penryn</t>
  </si>
  <si>
    <t>PTA1IAIIAI12</t>
  </si>
  <si>
    <t>MA Middle East and Islamic Studies</t>
  </si>
  <si>
    <t>Institute of Arab and Islamic Studies</t>
  </si>
  <si>
    <t>PTA1IAIIAI16</t>
  </si>
  <si>
    <t>MA Middle East Studies</t>
  </si>
  <si>
    <t>PTA1IAIIAI17</t>
  </si>
  <si>
    <t>MA Palestine Studies</t>
  </si>
  <si>
    <t>PTA1IAIIAI18</t>
  </si>
  <si>
    <t>MA Kurdish Studies</t>
  </si>
  <si>
    <t>PTA1IAIIAI19</t>
  </si>
  <si>
    <t>MA Gender Studies (Middle East and Islamic World)</t>
  </si>
  <si>
    <t>PTA1IAIIAI21</t>
  </si>
  <si>
    <t>MA Gulf Studies</t>
  </si>
  <si>
    <t>PTA1IAIIAI22</t>
  </si>
  <si>
    <t>MA Islamic Studies</t>
  </si>
  <si>
    <t>PTA1IAIIAI23</t>
  </si>
  <si>
    <t>MA Middle East Politics</t>
  </si>
  <si>
    <t>PTA1IAIIAI24</t>
  </si>
  <si>
    <t>MA Advanced Arabic</t>
  </si>
  <si>
    <t>PTA1SMLEDU01</t>
  </si>
  <si>
    <t>MA Intercultural Communication and Education</t>
  </si>
  <si>
    <t>Modern Languages</t>
  </si>
  <si>
    <t>PTA1SMLSBE01</t>
  </si>
  <si>
    <t>MA Intercultural Communication and International Business</t>
  </si>
  <si>
    <t>PTA1SMLSML02</t>
  </si>
  <si>
    <t>MA Medieval Studies</t>
  </si>
  <si>
    <t>PTA1SMLSML22</t>
  </si>
  <si>
    <t>MA Global Literatures and Cultures</t>
  </si>
  <si>
    <t>PTA1SMLSML23</t>
  </si>
  <si>
    <t>MA Translation Studies</t>
  </si>
  <si>
    <t>PTA1SMLSML24</t>
  </si>
  <si>
    <t>MA Intercultural Communication and Migration</t>
  </si>
  <si>
    <t>PTA1SMLSML25</t>
  </si>
  <si>
    <t>MA Curation: Contemporary Art and Cultural Management</t>
  </si>
  <si>
    <t>PTA1SPASPA01</t>
  </si>
  <si>
    <t>MA Theatre Practice</t>
  </si>
  <si>
    <t>PTB1SBESBE15</t>
  </si>
  <si>
    <t>MBA Business Administration</t>
  </si>
  <si>
    <t>MBA</t>
  </si>
  <si>
    <t>PTB1SBESBE22</t>
  </si>
  <si>
    <t>MBA - One Planet</t>
  </si>
  <si>
    <t>PTB1SBESBE23</t>
  </si>
  <si>
    <t>MBA Exeter</t>
  </si>
  <si>
    <t>PTD1EDUEDU15</t>
  </si>
  <si>
    <t>MEd Teaching English to Speakers of Other Languages</t>
  </si>
  <si>
    <t>PTP1HPSHPS01</t>
  </si>
  <si>
    <t>Master of Public Administration</t>
  </si>
  <si>
    <t>PTH1EMSEMS01</t>
  </si>
  <si>
    <t>Master of Public Health (MPH)</t>
  </si>
  <si>
    <t>Public Health</t>
  </si>
  <si>
    <t>PTR1BIOBIO03</t>
  </si>
  <si>
    <t>MRes Medical Mycology and Fungal Immunology</t>
  </si>
  <si>
    <t>PTR1GOAGAECA</t>
  </si>
  <si>
    <t>MRes Sustainable Futures (SWDTP)</t>
  </si>
  <si>
    <t>Centre for Geography and Environmental Sciences</t>
  </si>
  <si>
    <t>PTR1GOAGOA02</t>
  </si>
  <si>
    <t>MRes Critical Human Geographies</t>
  </si>
  <si>
    <t>Human Geography</t>
  </si>
  <si>
    <t>PTR1GOAGOAC2</t>
  </si>
  <si>
    <t>MRes Sustainable Futures - Cornwall</t>
  </si>
  <si>
    <t>PTR1HPSHPS10</t>
  </si>
  <si>
    <t>MRes Economic and Social History</t>
  </si>
  <si>
    <t>PTR1HPSHPS11</t>
  </si>
  <si>
    <t>MRes Politics</t>
  </si>
  <si>
    <t>PTR1HPSHPS14</t>
  </si>
  <si>
    <t>MRes Social Research</t>
  </si>
  <si>
    <t>PTR1HPSHPSEB</t>
  </si>
  <si>
    <t>MRes Advanced Quantitative Methods (AQM) In Social Sciences (SWDTC)</t>
  </si>
  <si>
    <t>PTR1HPSHPSEC</t>
  </si>
  <si>
    <t>MRes Security, Conflict and Human Rights</t>
  </si>
  <si>
    <t>PTR1IAIIAI01</t>
  </si>
  <si>
    <t>MRes Middle East Studies (Social Studies)</t>
  </si>
  <si>
    <t>PTR1LAWLAW01</t>
  </si>
  <si>
    <t>MRes Socio-Legal Research</t>
  </si>
  <si>
    <t>PTR1SBEHPS01</t>
  </si>
  <si>
    <t>MRes Global Political Economy (SWDTC with Bristol and Bath)</t>
  </si>
  <si>
    <t>PTR1SBESBE01</t>
  </si>
  <si>
    <t>MRes Finance</t>
  </si>
  <si>
    <t>PTR1SBESBE04</t>
  </si>
  <si>
    <t>MRes Management</t>
  </si>
  <si>
    <t>PTR1SBESBE05</t>
  </si>
  <si>
    <t>MRes Accounting and Finance</t>
  </si>
  <si>
    <t>Accounting</t>
  </si>
  <si>
    <t>PTR1SBESBE06</t>
  </si>
  <si>
    <t>MRes Economics</t>
  </si>
  <si>
    <t>Economics</t>
  </si>
  <si>
    <t>PTR1SHSPSYEA</t>
  </si>
  <si>
    <t>MRes Health and Wellbeing</t>
  </si>
  <si>
    <t>MSc Pathogen Evolution - Cornwall</t>
  </si>
  <si>
    <t>PTS0SBESBE01</t>
  </si>
  <si>
    <t>MSc Financial Management (9-month)</t>
  </si>
  <si>
    <t>PTS0SBESBE02</t>
  </si>
  <si>
    <t>MSc Finance and Management</t>
  </si>
  <si>
    <t>PTS0SBESBE06</t>
  </si>
  <si>
    <t>MSc International Management (9-month)</t>
  </si>
  <si>
    <t>PTS0SBESBE08</t>
  </si>
  <si>
    <t>MSc Finance and Investment (9-month)</t>
  </si>
  <si>
    <t>PTS0SBESBE14</t>
  </si>
  <si>
    <t>MSc Marketing and Financial Services (9-month)</t>
  </si>
  <si>
    <t>PTS0SBESBE16</t>
  </si>
  <si>
    <t>MSc Marketing (9-month)</t>
  </si>
  <si>
    <t>PTS0SBESBE17</t>
  </si>
  <si>
    <t>MSc Management (9-month)</t>
  </si>
  <si>
    <t>PTS0SBESBE18</t>
  </si>
  <si>
    <t>MSc Digital Marketing (9-month)</t>
  </si>
  <si>
    <t>PTS0SBESBE19</t>
  </si>
  <si>
    <t>MSc Marketing and Financial Management (9 months)</t>
  </si>
  <si>
    <t>PTS1BIOBIO12</t>
  </si>
  <si>
    <t>MSc Advanced Biological Sciences</t>
  </si>
  <si>
    <t>PTS1BIOBIOCA</t>
  </si>
  <si>
    <t>MSc Conservation and Biodiversity - Cornwall</t>
  </si>
  <si>
    <t>PTS1BIOBIOCB</t>
  </si>
  <si>
    <t>MSc Evolutionary and Behavioural Ecology - Cornwall</t>
  </si>
  <si>
    <t>PTS1BIOBIOCD</t>
  </si>
  <si>
    <t>MSc Marine Vertebrate Ecology and Conservation - Cornwall</t>
  </si>
  <si>
    <t>PTS1BIOBIOCE</t>
  </si>
  <si>
    <t>MSc Marine Environmental Management - Cornwall</t>
  </si>
  <si>
    <t>PTS1BIOBIOCF</t>
  </si>
  <si>
    <t>MSc Conservation and Biodiversity with UK Field Course - Cornwall</t>
  </si>
  <si>
    <t>PTS1BIOBIOCG</t>
  </si>
  <si>
    <t>MSc Evolutionary and Behavioural Ecology with UK Field Course - Cornwall</t>
  </si>
  <si>
    <t>PTS1BIOBIOCH</t>
  </si>
  <si>
    <t>MSc Marine Environmental Management with UK Field Course - Cornwall</t>
  </si>
  <si>
    <t>PTS1BIOBIOCI</t>
  </si>
  <si>
    <t>MSc Conservation and Biodiversity with International Field Course - Cornwall</t>
  </si>
  <si>
    <t>PTS1BIOBIOCJ</t>
  </si>
  <si>
    <t>MSc Evolutionary and Behavioural Ecology with International Field Course - Cornwall</t>
  </si>
  <si>
    <t>PTS1BIOBIOCK</t>
  </si>
  <si>
    <t>MSc Marine Environmental Management with International Field Course - Cornwall</t>
  </si>
  <si>
    <t>PTS1BIOBIOCL</t>
  </si>
  <si>
    <t>PTS1CSMCSMCA</t>
  </si>
  <si>
    <t>MSc Environmental Management - Cornwall</t>
  </si>
  <si>
    <t>Mining and Minerals</t>
  </si>
  <si>
    <t>Geology</t>
  </si>
  <si>
    <t>PTS1CSMCSMCC</t>
  </si>
  <si>
    <t>MSc Mining Geology - Cornwall</t>
  </si>
  <si>
    <t>PTS1CSMCSMCD</t>
  </si>
  <si>
    <t>MSc Mining Engineering - Cornwall</t>
  </si>
  <si>
    <t>PTS1CSMCSMCF</t>
  </si>
  <si>
    <t>MSc Surveying and Land/Environmental Management - Cornwall</t>
  </si>
  <si>
    <t>PTS1CSMCSMCJ</t>
  </si>
  <si>
    <t>MSc Geotechnical Engineering - Cornwall</t>
  </si>
  <si>
    <t>PTS1CSMCSMCK</t>
  </si>
  <si>
    <t>MSc Exploration Geology - Cornwall</t>
  </si>
  <si>
    <t>PTS1CSMCSMCM</t>
  </si>
  <si>
    <t>MSc Minerals Processing - Cornwall</t>
  </si>
  <si>
    <t>PTS1CSMCSMCN</t>
  </si>
  <si>
    <t>MSc Mining Environmental Management - Cornwall</t>
  </si>
  <si>
    <t>PTS1ECSECS24</t>
  </si>
  <si>
    <t>MSc Materials Engineering</t>
  </si>
  <si>
    <t>Engineering</t>
  </si>
  <si>
    <t>PTS1ECSECS25</t>
  </si>
  <si>
    <t>MSc Water Engineering</t>
  </si>
  <si>
    <t>PTS1ECSECS26</t>
  </si>
  <si>
    <t>MSc Civil Engineering</t>
  </si>
  <si>
    <t>PTS1ECSECS28</t>
  </si>
  <si>
    <t>MSc Mechanical Engineering</t>
  </si>
  <si>
    <t>PTS1ECSECS29</t>
  </si>
  <si>
    <t>MSc Water Science, Policy and Governance</t>
  </si>
  <si>
    <t>PTS1ECSECS30</t>
  </si>
  <si>
    <t>MSc Data Science</t>
  </si>
  <si>
    <t>Computer Science</t>
  </si>
  <si>
    <t>PTS1ECSECS32</t>
  </si>
  <si>
    <t>MSc Advanced Computer Science</t>
  </si>
  <si>
    <t>PTS1ECSECS33</t>
  </si>
  <si>
    <t>MSc Cyber Security Analytics</t>
  </si>
  <si>
    <t>PTS1ECSECS34</t>
  </si>
  <si>
    <t>MSc Data Science with Artificial Intelligence</t>
  </si>
  <si>
    <t>PTS1ECSECS35</t>
  </si>
  <si>
    <t>MSc Technology Ventures and Innovation Management</t>
  </si>
  <si>
    <t>PTS1ECSECS36</t>
  </si>
  <si>
    <t>MSc Mechatronics</t>
  </si>
  <si>
    <t>PTS1ECSECS37</t>
  </si>
  <si>
    <t>MSc Entrepreneurship and Technology Innovation</t>
  </si>
  <si>
    <t>PTS1ECSECS38</t>
  </si>
  <si>
    <t>MSc Urban Analytics</t>
  </si>
  <si>
    <t>PTS1ECSECS39</t>
  </si>
  <si>
    <t>MSc Electrical Power and Smart Grids</t>
  </si>
  <si>
    <t>PTS1ECSECS41</t>
  </si>
  <si>
    <t>MSc Construction Design Management</t>
  </si>
  <si>
    <t>PTS1ECSECS42</t>
  </si>
  <si>
    <t>MSc Sustainable Engineering</t>
  </si>
  <si>
    <t>PTS1ECSECSCA</t>
  </si>
  <si>
    <t>MSc Renewable Energy Engineering - Cornwall</t>
  </si>
  <si>
    <t>PTS1ECSMAS01</t>
  </si>
  <si>
    <t>MSc Applied Data Science and Statistics</t>
  </si>
  <si>
    <t>Mathematics and Statistics</t>
  </si>
  <si>
    <t>PTS1ECSSBE01</t>
  </si>
  <si>
    <t>MSc International Supply Chain Management</t>
  </si>
  <si>
    <t>PTS1ECSSBE04</t>
  </si>
  <si>
    <t>MSc Civil Engineering with Management</t>
  </si>
  <si>
    <t>PTS1ECSSBE05</t>
  </si>
  <si>
    <t>MSc Engineering Business Management</t>
  </si>
  <si>
    <t>PTS1ECSSBE10</t>
  </si>
  <si>
    <t>MSc Data Science with Business</t>
  </si>
  <si>
    <t>PTS1ECSSBE11</t>
  </si>
  <si>
    <t>MSc Advanced Computer Science with Business</t>
  </si>
  <si>
    <t>PTS1EDUEDU01</t>
  </si>
  <si>
    <t>MSc Educational Research</t>
  </si>
  <si>
    <t>PTS1EDUEDU02</t>
  </si>
  <si>
    <t>PhD Education 4-year (MSc Educational Research)</t>
  </si>
  <si>
    <t>PTS1EMSEMS05</t>
  </si>
  <si>
    <t>MSc Genomic Medicine</t>
  </si>
  <si>
    <t>PTS1EMSEMS06</t>
  </si>
  <si>
    <t>MSc Clinical Education</t>
  </si>
  <si>
    <t>Health and Community Sciences</t>
  </si>
  <si>
    <t>PTS1EMSEMS07</t>
  </si>
  <si>
    <t>MSc Healthcare Leadership and Management</t>
  </si>
  <si>
    <t>PTS1EMSEMS08</t>
  </si>
  <si>
    <t>MSc Health Research Methods</t>
  </si>
  <si>
    <t>PTS1EMSEMS10</t>
  </si>
  <si>
    <t>MSc Health Data Science</t>
  </si>
  <si>
    <t>PTS1EMSEMS12</t>
  </si>
  <si>
    <t>MSc Advanced Practice</t>
  </si>
  <si>
    <t>Advanced Clinical Practice</t>
  </si>
  <si>
    <t>PTS1EMSEMS13</t>
  </si>
  <si>
    <t>MSc Clinical Pharmacy</t>
  </si>
  <si>
    <t>Pharmacy</t>
  </si>
  <si>
    <t>PTS1EMSEMS15</t>
  </si>
  <si>
    <t>MSc Neuroscience</t>
  </si>
  <si>
    <t>PTS1EMSEMSCA</t>
  </si>
  <si>
    <t>MSc Environment and Human Health - Cornwall</t>
  </si>
  <si>
    <t>European Centre for Environment and Human Health</t>
  </si>
  <si>
    <t>PTS1GAEBIOCA</t>
  </si>
  <si>
    <t>MSc Conservation Science and Policy - Cornwall</t>
  </si>
  <si>
    <t>PTS1GAEBIOCB</t>
  </si>
  <si>
    <t>MSc Conservation Science and Policy with UK Field Course - Cornwall</t>
  </si>
  <si>
    <t>PTS1GAEGAE11</t>
  </si>
  <si>
    <t>MSc Bioarchaeology (Zooarchaeology)</t>
  </si>
  <si>
    <t>PTS1GAEGAE12</t>
  </si>
  <si>
    <t>MSc Bioarchaeology (Human Osteology)</t>
  </si>
  <si>
    <t>PTS1GAEGAE16</t>
  </si>
  <si>
    <t>MSc Bioarchaeology (Forensic Anthropology)</t>
  </si>
  <si>
    <t>PTS1GAEGAECL</t>
  </si>
  <si>
    <t>MSc Sustainable Development - Cornwall</t>
  </si>
  <si>
    <t>PTS1GOAGOA02</t>
  </si>
  <si>
    <t>MSc Global Sustainability Solutions</t>
  </si>
  <si>
    <t>PTS1GOAGOA03</t>
  </si>
  <si>
    <t>MSc Geographical Information Science</t>
  </si>
  <si>
    <t>Physical Geography</t>
  </si>
  <si>
    <t>PTS1GOAGOACB</t>
  </si>
  <si>
    <t>MSc Sustainable Development with International Placement - Cornwall</t>
  </si>
  <si>
    <t>PTS1GOAGOACC</t>
  </si>
  <si>
    <t>MSc Marine and Coastal Sustainability - Cornwall</t>
  </si>
  <si>
    <t>PTS1HPSHPS04</t>
  </si>
  <si>
    <t>MSc Global Governance</t>
  </si>
  <si>
    <t>PTS1HPSHPS05</t>
  </si>
  <si>
    <t>MSc Experimental Archaeology</t>
  </si>
  <si>
    <t>PTS1HPSHPS06</t>
  </si>
  <si>
    <t>MSc Applied Social Data Science</t>
  </si>
  <si>
    <t>PTS1HPSHPS07</t>
  </si>
  <si>
    <t>MSc Public Policy</t>
  </si>
  <si>
    <t>PTS1HPSHPS08</t>
  </si>
  <si>
    <t>MSc Social Data Science</t>
  </si>
  <si>
    <t>PTS1HPSHPS09</t>
  </si>
  <si>
    <t>MSc Global Security Studies</t>
  </si>
  <si>
    <t>PTS1JBIJBI01</t>
  </si>
  <si>
    <t>MSc Island Biodiversity and Conservation</t>
  </si>
  <si>
    <t>PTS1MASMAS07</t>
  </si>
  <si>
    <t>MSc Advanced Mathematics</t>
  </si>
  <si>
    <t>PTS1MASMAS08</t>
  </si>
  <si>
    <t>MSc Mathematical Modelling (Biology and Medicine)</t>
  </si>
  <si>
    <t>PTS1MASMAS10</t>
  </si>
  <si>
    <t>MSc Mathematical Modelling (Climate Science)</t>
  </si>
  <si>
    <t>PTS1MASMAS11</t>
  </si>
  <si>
    <t>MSc Statistics</t>
  </si>
  <si>
    <t>PTS1MASMAS12</t>
  </si>
  <si>
    <t>MSc Weather and Climate Science</t>
  </si>
  <si>
    <t>PTS1MASMAS13</t>
  </si>
  <si>
    <t>MSc Mathematics</t>
  </si>
  <si>
    <t>PTS1MASMAS14</t>
  </si>
  <si>
    <t>MSc Environmental Intelligence</t>
  </si>
  <si>
    <t>PTS1MASMASCA</t>
  </si>
  <si>
    <t>MSc Applied Data Science and Modelling - Cornwall</t>
  </si>
  <si>
    <t>Environmental Mathematics Group</t>
  </si>
  <si>
    <t>PTS1MASMASCB</t>
  </si>
  <si>
    <t>MSc Applied Data Science (Renewable Energy) - Cornwall</t>
  </si>
  <si>
    <t>PTS1MASMASCC</t>
  </si>
  <si>
    <t>MSc Applied Data Science (Ecology and Evolution) - Cornwall</t>
  </si>
  <si>
    <t>PTS1MASMASCD</t>
  </si>
  <si>
    <t>MSc Applied Data Science (Environment and Sustainability) - Cornwall</t>
  </si>
  <si>
    <t>PTS1MASMASCE</t>
  </si>
  <si>
    <t>MSc Applied Data Science and Satellite Applications - Cornwall</t>
  </si>
  <si>
    <t>PTS1MASSBE02</t>
  </si>
  <si>
    <t>MSc Financial Mathematics (12-month)</t>
  </si>
  <si>
    <t>PTS1PHYPHY02</t>
  </si>
  <si>
    <t>MSc Physics</t>
  </si>
  <si>
    <t>Physics and Astronomy</t>
  </si>
  <si>
    <t>PTS1PSYEDU01</t>
  </si>
  <si>
    <t>MSc Psychology (Conversion)</t>
  </si>
  <si>
    <t>PTS1PSYPSY01</t>
  </si>
  <si>
    <t>MSc Psychological Research Methods</t>
  </si>
  <si>
    <t>PTS1PSYPSY03</t>
  </si>
  <si>
    <t>MSc Social and Organisational Psychology</t>
  </si>
  <si>
    <t>PTS1PSYPSY05</t>
  </si>
  <si>
    <t>MSc Animal Behaviour</t>
  </si>
  <si>
    <t>PTS1PSYPSY15</t>
  </si>
  <si>
    <t>MSc Clinical Psychology</t>
  </si>
  <si>
    <t>PTS1SBESBE03</t>
  </si>
  <si>
    <t>MSc Economics and Econometrics</t>
  </si>
  <si>
    <t>PTS1SBESBE05</t>
  </si>
  <si>
    <t>MSc Economics</t>
  </si>
  <si>
    <t>PTS1SBESBE08</t>
  </si>
  <si>
    <t>MSc Financial Economics</t>
  </si>
  <si>
    <t>PTS1SBESBE11</t>
  </si>
  <si>
    <t>MSc Financial Analysis and Fund Management</t>
  </si>
  <si>
    <t>PTS1SBESBE12</t>
  </si>
  <si>
    <t>MSc Money and Banking</t>
  </si>
  <si>
    <t>PTS1SBESBE19</t>
  </si>
  <si>
    <t>MSc Accounting and Finance</t>
  </si>
  <si>
    <t>PTS1SBESBE20</t>
  </si>
  <si>
    <t>PTS1SBESBE21</t>
  </si>
  <si>
    <t>MSc Marketing</t>
  </si>
  <si>
    <t>PTS1SBESBE25</t>
  </si>
  <si>
    <t>MSc International Tourism Management</t>
  </si>
  <si>
    <t>PTS1SBESBE26</t>
  </si>
  <si>
    <t>MSc Human Resource Management</t>
  </si>
  <si>
    <t>PTS1SBESBE27</t>
  </si>
  <si>
    <t>MSc Finance and Investment</t>
  </si>
  <si>
    <t>PTS1SBESBE28</t>
  </si>
  <si>
    <t>PTS1SBESBE29</t>
  </si>
  <si>
    <t>MSc Behavioural Economics and Finance</t>
  </si>
  <si>
    <t>PTS1SBESBE32</t>
  </si>
  <si>
    <t>MSc Marketing and Financial Services</t>
  </si>
  <si>
    <t>PTS1SBESBE35</t>
  </si>
  <si>
    <t>MSc Finance and Marketing</t>
  </si>
  <si>
    <t>PTS1SBESBE36</t>
  </si>
  <si>
    <t>MSc Money, Banking and Finance</t>
  </si>
  <si>
    <t>PTS1SBESBE37</t>
  </si>
  <si>
    <t>MSc Entrepreneurship and Innovation Management</t>
  </si>
  <si>
    <t>PTS1SBESBE38</t>
  </si>
  <si>
    <t>MSc International Business</t>
  </si>
  <si>
    <t>PTS1SBESBE39</t>
  </si>
  <si>
    <t>MSc Management</t>
  </si>
  <si>
    <t>PTS1SBESBE40</t>
  </si>
  <si>
    <t>MSc Financial Technology (FinTech)</t>
  </si>
  <si>
    <t>PTS1SBESBE41</t>
  </si>
  <si>
    <t>MSc Business Analytics</t>
  </si>
  <si>
    <t>PTS1SBESBE42</t>
  </si>
  <si>
    <t>MSc International Human Resource Management</t>
  </si>
  <si>
    <t>PTS1SBESBE43</t>
  </si>
  <si>
    <t>MSc Business, Sustainability and Innovation</t>
  </si>
  <si>
    <t>PTS1SBESBE44</t>
  </si>
  <si>
    <t>MSc Digital Marketing</t>
  </si>
  <si>
    <t>PTS1SBESBE45</t>
  </si>
  <si>
    <t>MSc Global Operations Management</t>
  </si>
  <si>
    <t>PTS1SBESBE46</t>
  </si>
  <si>
    <t>MSc Development Economics</t>
  </si>
  <si>
    <t>PTS1SBESBE47</t>
  </si>
  <si>
    <t>MSc Economics: Behavioural Insights</t>
  </si>
  <si>
    <t>PTS1SBESBE48</t>
  </si>
  <si>
    <t>MSc Economics: Development Economics</t>
  </si>
  <si>
    <t>PTS1SBESBE49</t>
  </si>
  <si>
    <t>MSc Marketing and Financial Management</t>
  </si>
  <si>
    <t>PTS1SBESBECA</t>
  </si>
  <si>
    <t>MSc Business and Environment - Cornwall</t>
  </si>
  <si>
    <t>PTS1SBESBECB</t>
  </si>
  <si>
    <t>MSc Regenerative Tourism - Cornwall</t>
  </si>
  <si>
    <t>Sustainable Futures</t>
  </si>
  <si>
    <t>PTS1SBESBECC</t>
  </si>
  <si>
    <t>MSc Sustainable Business Management - Cornwall</t>
  </si>
  <si>
    <t>PTS1SBESBECD</t>
  </si>
  <si>
    <t>MSc Sustainable Business Management (Tourism) - Cornwall</t>
  </si>
  <si>
    <t>PTS1SBESBECE</t>
  </si>
  <si>
    <t>MSc Sustainable Business Management (Environment) - Cornwall</t>
  </si>
  <si>
    <t>PTS1SHSEMS01</t>
  </si>
  <si>
    <t>MSc Sport and Exercise Medicine</t>
  </si>
  <si>
    <t>PTS1SHSSBE01</t>
  </si>
  <si>
    <t>MSc Sports Management</t>
  </si>
  <si>
    <t>PTS1SHSSHS01</t>
  </si>
  <si>
    <t>MSc Sport and Health Sciences</t>
  </si>
  <si>
    <t>PTS1SHSSHS05</t>
  </si>
  <si>
    <t>MSc Paediatric Exercise and Health</t>
  </si>
  <si>
    <t>PTS1PSYPSY13</t>
  </si>
  <si>
    <t>MSc Clinical Associate in Psychology (MCAP)</t>
  </si>
  <si>
    <t>PTS1PSYPSY14</t>
  </si>
  <si>
    <t>MSc Clinical Associate in Psychology (Children, Young People and Families)</t>
  </si>
  <si>
    <t>PTS1PSYPSYCA</t>
  </si>
  <si>
    <t>MSc Clinical Associate in Psychology (MCAP) - Cornwall</t>
  </si>
  <si>
    <t>PTS1PSYPSYCB</t>
  </si>
  <si>
    <t>MSc Clinical Associate in Psychology (Children, Young People and Families) - Cornwall</t>
  </si>
  <si>
    <t>PGC1EDUFSTFA</t>
  </si>
  <si>
    <t>PGC1EDUFSTFB</t>
  </si>
  <si>
    <t>PGCE Primary Foundation Stage/Key Stage 1 with SEND (School Direct)</t>
  </si>
  <si>
    <t>PGC1EDUFSTPA</t>
  </si>
  <si>
    <t>PGCE Primary Foundation Stage/Key Stage 1 (School Direct Salaried)</t>
  </si>
  <si>
    <t>PGC1EDUPRI12</t>
  </si>
  <si>
    <t>PGCE Mathematics Primary</t>
  </si>
  <si>
    <t>PGC1EDUPRI13</t>
  </si>
  <si>
    <t>PGCE Humanities Primary</t>
  </si>
  <si>
    <t>PGC1EDUPRI14</t>
  </si>
  <si>
    <t>PGCE English Primary</t>
  </si>
  <si>
    <t>PGC1EDUPRI15</t>
  </si>
  <si>
    <t>PGCE Science Primary</t>
  </si>
  <si>
    <t>PGC1EDUPRI17</t>
  </si>
  <si>
    <t>PGCE Upper Primary Modern Foreign Languages</t>
  </si>
  <si>
    <t>PGC1EDUPRI18</t>
  </si>
  <si>
    <t>PGCE Upper Primary Art</t>
  </si>
  <si>
    <t>PGC1EDUPRI19</t>
  </si>
  <si>
    <t>PGCE Primary Teaching and Learning</t>
  </si>
  <si>
    <t>PGC1EDUPRIFA</t>
  </si>
  <si>
    <t>PGCE Primary (School Direct)</t>
  </si>
  <si>
    <t>PGC1EDUPRIFC</t>
  </si>
  <si>
    <t>PGCE Primary with Mathematics (School Direct)</t>
  </si>
  <si>
    <t>PGC1EDUPRIFD</t>
  </si>
  <si>
    <t>PGCE Primary with IT (School Direct)</t>
  </si>
  <si>
    <t>PGC1EDUPRIFE</t>
  </si>
  <si>
    <t>PGCE Primary with Special Educational Needs / Disability (School Direct)</t>
  </si>
  <si>
    <t>PGC1EDUPRIPA</t>
  </si>
  <si>
    <t>PGCE Primary (School Direct Salaried)</t>
  </si>
  <si>
    <t>PGC1EDUSEC01</t>
  </si>
  <si>
    <t>PGCE Biology Secondary</t>
  </si>
  <si>
    <t>PGC1EDUSEC02</t>
  </si>
  <si>
    <t>PGCE Physics Secondary</t>
  </si>
  <si>
    <t>PGC1EDUSEC03</t>
  </si>
  <si>
    <t>PGCE Chemistry Secondary</t>
  </si>
  <si>
    <t>PGC1EDUSEC04</t>
  </si>
  <si>
    <t>PGCE Mathematics Secondary</t>
  </si>
  <si>
    <t>PGC1EDUSEC07</t>
  </si>
  <si>
    <t>PGCE Geography Secondary</t>
  </si>
  <si>
    <t>PGC1EDUSEC12</t>
  </si>
  <si>
    <t>PGCE French Secondary</t>
  </si>
  <si>
    <t>PGC1EDUSEC24</t>
  </si>
  <si>
    <t>PGCE German Secondary</t>
  </si>
  <si>
    <t>PGC1EDUSEC25</t>
  </si>
  <si>
    <t>PGCE Physical Education Secondary</t>
  </si>
  <si>
    <t>PGC1EDUSEC26</t>
  </si>
  <si>
    <t>PGCE History Secondary</t>
  </si>
  <si>
    <t>PGC1EDUSEC27</t>
  </si>
  <si>
    <t>PGCE Religious Education Secondary</t>
  </si>
  <si>
    <t>PGC1EDUSEC37</t>
  </si>
  <si>
    <t>PGCE Spanish Secondary</t>
  </si>
  <si>
    <t>PGC1EDUSEC44</t>
  </si>
  <si>
    <t>PGCE Biology with Psychology Secondary</t>
  </si>
  <si>
    <t>PGC1EDUSEC46</t>
  </si>
  <si>
    <t>PGCE English Secondary</t>
  </si>
  <si>
    <t>PGC1EDUSECF1</t>
  </si>
  <si>
    <t>PGCE Design and Technology (Textiles) Secondary (School Direct)</t>
  </si>
  <si>
    <t>PGC1EDUSECF2</t>
  </si>
  <si>
    <t>PGCE Media Studies Secondary (School Direct)</t>
  </si>
  <si>
    <t>PGC1EDUSECF3</t>
  </si>
  <si>
    <t>PGCE Sociology Secondary (School Direct)</t>
  </si>
  <si>
    <t>PGC1EDUSECFA</t>
  </si>
  <si>
    <t>PGCE Biology Secondary (School Direct)</t>
  </si>
  <si>
    <t>PGC1EDUSECFB</t>
  </si>
  <si>
    <t>PGCE Physics Secondary (School Direct)</t>
  </si>
  <si>
    <t>PGC1EDUSECFC</t>
  </si>
  <si>
    <t>PGCE Chemistry Secondary (School Direct)</t>
  </si>
  <si>
    <t>PGC1EDUSECFD</t>
  </si>
  <si>
    <t>PGCE Mathematics Secondary (School Direct)</t>
  </si>
  <si>
    <t>PGC1EDUSECFE</t>
  </si>
  <si>
    <t>PGCE Design and Technology Secondary (School Direct)</t>
  </si>
  <si>
    <t>PGC1EDUSECFF</t>
  </si>
  <si>
    <t>PGCE Geography Secondary (School Direct)</t>
  </si>
  <si>
    <t>PGC1EDUSECFG</t>
  </si>
  <si>
    <t>PGCE Physical Education Secondary (School Direct)</t>
  </si>
  <si>
    <t>PGC1EDUSECFH</t>
  </si>
  <si>
    <t>PGCE History Secondary (School Direct)</t>
  </si>
  <si>
    <t>PGC1EDUSECFI</t>
  </si>
  <si>
    <t>PGCE Religious Education Secondary (School Direct)</t>
  </si>
  <si>
    <t>PGC1EDUSECFK</t>
  </si>
  <si>
    <t>PGCE Drama Secondary (School Direct)</t>
  </si>
  <si>
    <t>PGC1EDUSECFL</t>
  </si>
  <si>
    <t>PGCE English Secondary (School Direct)</t>
  </si>
  <si>
    <t>PGC1EDUSECFM</t>
  </si>
  <si>
    <t>PGCE Computer Science Secondary (School Direct)</t>
  </si>
  <si>
    <t>PGC1EDUSECFO</t>
  </si>
  <si>
    <t>PGCE Dance Secondary (School Direct)</t>
  </si>
  <si>
    <t>PGC1EDUSECFP</t>
  </si>
  <si>
    <t>PGCE Psychology Secondary (School Direct)</t>
  </si>
  <si>
    <t>PGC1EDUSECFQ</t>
  </si>
  <si>
    <t>PGCE Music Secondary (School Direct)</t>
  </si>
  <si>
    <t>PGC1EDUSECFR</t>
  </si>
  <si>
    <t>PGCE Social Sciences Secondary (School Direct)</t>
  </si>
  <si>
    <t>PGC1EDUSECFS</t>
  </si>
  <si>
    <t>PGCE Art and Design Secondary (School Direct)</t>
  </si>
  <si>
    <t>PGC1EDUSECFU</t>
  </si>
  <si>
    <t>PGCE Biology with Psychology Secondary (School Direct)</t>
  </si>
  <si>
    <t>PGC1EDUSECFV</t>
  </si>
  <si>
    <t>PGCE French Secondary (School Direct)</t>
  </si>
  <si>
    <t>PGC1EDUSECFW</t>
  </si>
  <si>
    <t>PGCE Spanish Secondary (School Direct)</t>
  </si>
  <si>
    <t>PGC1EDUSECFX</t>
  </si>
  <si>
    <t>PGCE German Secondary (School Direct)</t>
  </si>
  <si>
    <t>PGC1EDUSECFY</t>
  </si>
  <si>
    <t>PGCE Design and Technology (Food) Secondary (School Direct)</t>
  </si>
  <si>
    <t>PGC1EDUSECFZ</t>
  </si>
  <si>
    <t>PGCE Design and Technology (Product Design) Secondary (School Direct)</t>
  </si>
  <si>
    <t>PGC1EXEEXE01</t>
  </si>
  <si>
    <t>PGCE Post Compulsory Education</t>
  </si>
  <si>
    <t>PCT0ECSECS01</t>
  </si>
  <si>
    <t>PGCert Water Informatics (WISE)</t>
  </si>
  <si>
    <t>PCT0ECSPHY01</t>
  </si>
  <si>
    <t>PGCert Metamaterials</t>
  </si>
  <si>
    <t>PCT1EDUEDU29</t>
  </si>
  <si>
    <t>PGCert Teaching English to Speakers of Other Languages</t>
  </si>
  <si>
    <t>PCT1EMSEMS11</t>
  </si>
  <si>
    <t>PGCert Clinical Pharmacy</t>
  </si>
  <si>
    <t>PCT1LAWLAW01</t>
  </si>
  <si>
    <t>PGCert Contemporary Legal Studies in Bangkok</t>
  </si>
  <si>
    <t>PDP0ECSECS02</t>
  </si>
  <si>
    <t>PGDip Water Informatics (WISE)</t>
  </si>
  <si>
    <t>PDP0SBESBE02</t>
  </si>
  <si>
    <t>PGDip Human Resource Management</t>
  </si>
  <si>
    <t>PDP1CSMCSMCA</t>
  </si>
  <si>
    <t>PGDip Mining Engineering - Cornwall</t>
  </si>
  <si>
    <t>PDP1CSMCSMCC</t>
  </si>
  <si>
    <t>PGDip Surveying and Land Environmental Management - Cornwall</t>
  </si>
  <si>
    <t>PDP1EDUEDU07</t>
  </si>
  <si>
    <t>PGDip Teaching English to Speakers of Other Languages</t>
  </si>
  <si>
    <t>PDP1SBESBE04</t>
  </si>
  <si>
    <t>PGDip Economics Research</t>
  </si>
  <si>
    <t>PDP1PSYPSY05</t>
  </si>
  <si>
    <t>PGDip Psychological Therapies Practice (High Intensity Cognitive Behavioural Therapy)</t>
  </si>
  <si>
    <t>PDP1PSYPSY06</t>
  </si>
  <si>
    <t>PGDip Psychological Therapies Practice (Children, Young People and Families)</t>
  </si>
  <si>
    <t>PDP1PSYPSY07</t>
  </si>
  <si>
    <t>PGDip Mental Health Practice in Education Settings</t>
  </si>
  <si>
    <t>PDP1PSYPSY09</t>
  </si>
  <si>
    <t>PGDip Psychological Therapies Practice (Low Intensity Cognitive Behavioural Therapy for Children, Young People and Families)</t>
  </si>
  <si>
    <t>UFD2EXEEXE03</t>
  </si>
  <si>
    <t>FdA Business</t>
  </si>
  <si>
    <t>UFL2LAWLAW01</t>
  </si>
  <si>
    <t>LLB Graduate Law</t>
  </si>
  <si>
    <t>UFL2LAWLAW02</t>
  </si>
  <si>
    <t>LLB Engineering and Law (HKUST)</t>
  </si>
  <si>
    <t>PTA2IAIHPS01</t>
  </si>
  <si>
    <t>MA Middle East Politics and Arabic</t>
  </si>
  <si>
    <t>PTA2IAIHPS02</t>
  </si>
  <si>
    <t>MA Middle East Politics and International Relations</t>
  </si>
  <si>
    <t>PTA2IAIHPS03</t>
  </si>
  <si>
    <t>MA International Relations and Arabic</t>
  </si>
  <si>
    <t>PTP9HPSHPS01</t>
  </si>
  <si>
    <t>Master of Public Administration with Applied Studies</t>
  </si>
  <si>
    <t>PTR2BIOBIO02</t>
  </si>
  <si>
    <t>MRes Advanced Biological Sciences</t>
  </si>
  <si>
    <t>PTR2SBESBE02</t>
  </si>
  <si>
    <t>MRes Economics (PhD pathway)</t>
  </si>
  <si>
    <t>PTR2SBESBE03</t>
  </si>
  <si>
    <t>MRes Finance (PhD Pathway)</t>
  </si>
  <si>
    <t>PTS2ECSECS15</t>
  </si>
  <si>
    <t>MSc Engineering Business Management with Industrial Placement</t>
  </si>
  <si>
    <t>PTS2ECSECS19</t>
  </si>
  <si>
    <t>MSc Construction Design Management with Industrial Placement</t>
  </si>
  <si>
    <t>PTS2ECSSBE11</t>
  </si>
  <si>
    <t>MSc International Supply Chain Management with Industrial Placement</t>
  </si>
  <si>
    <t>PTS2MASMAS03</t>
  </si>
  <si>
    <t>MSc Financial Mathematics with Professional Placement</t>
  </si>
  <si>
    <t>PTS2MASMAS04</t>
  </si>
  <si>
    <t>MSc Applied Data Science and Statistics with Professional Placement</t>
  </si>
  <si>
    <t>PTS2SBESBE04</t>
  </si>
  <si>
    <t>MSC Financial Analysis and Fund Management (QTEM)</t>
  </si>
  <si>
    <t>PTS2SBESBE05</t>
  </si>
  <si>
    <t>MSc Finance and Investment (QTEM)</t>
  </si>
  <si>
    <t>PTS2SBESBE09</t>
  </si>
  <si>
    <t>MSc Financial Economics (QTEM)</t>
  </si>
  <si>
    <t>PTS2SBESBE10</t>
  </si>
  <si>
    <t>PTS2SBESBEDA</t>
  </si>
  <si>
    <t>MSc International Management (Double Degree)</t>
  </si>
  <si>
    <t>PTS2SBESBEDD</t>
  </si>
  <si>
    <t>MSc Marketing (Double Degree)</t>
  </si>
  <si>
    <t>PTS2SBESBEDF</t>
  </si>
  <si>
    <t>MSc Finance and Investment (Double Degree)</t>
  </si>
  <si>
    <t>PTS2SBESBEDG</t>
  </si>
  <si>
    <t>MSc Finance and Management (Double Degree)</t>
  </si>
  <si>
    <t>PTS2SBESBEDH</t>
  </si>
  <si>
    <t>MSc Economics (Double Degree)</t>
  </si>
  <si>
    <t>PTS2SBESBEDI</t>
  </si>
  <si>
    <t>MSc Economics and Econometrics (Double Degree)</t>
  </si>
  <si>
    <t>PTS2SBESBEDJ</t>
  </si>
  <si>
    <t>MSc Financial Economics (Double Degree)</t>
  </si>
  <si>
    <t>PTS2SBESBEDK</t>
  </si>
  <si>
    <t>MSc Money, Banking and Finance (Double Degree)</t>
  </si>
  <si>
    <t>PTS2SBESBEDL</t>
  </si>
  <si>
    <t>MSc International Business (Double Degree)</t>
  </si>
  <si>
    <t>UFA2SBESBE02</t>
  </si>
  <si>
    <t>BA Accounting Studies</t>
  </si>
  <si>
    <t>UFA3CTHCTH02</t>
  </si>
  <si>
    <t>BA Classics</t>
  </si>
  <si>
    <t>UFA3CTHCTH05</t>
  </si>
  <si>
    <t>BA Ancient History</t>
  </si>
  <si>
    <t>UFA3CTHCTH11</t>
  </si>
  <si>
    <t>BA Classical Studies</t>
  </si>
  <si>
    <t>UFA3CTHCTH12</t>
  </si>
  <si>
    <t>BA Classical Studies and Theology</t>
  </si>
  <si>
    <t>UFA3CTHCTH14</t>
  </si>
  <si>
    <t>BA Theology and Religion</t>
  </si>
  <si>
    <t>UFA3CTHCTH15</t>
  </si>
  <si>
    <t>BA Greek and Roman Studies</t>
  </si>
  <si>
    <t>UFA3CTHEGL01</t>
  </si>
  <si>
    <t>BA Classical Studies and English</t>
  </si>
  <si>
    <t>UFA3CTHGOA01</t>
  </si>
  <si>
    <t>BA Ancient History and Archaeology</t>
  </si>
  <si>
    <t>UFA3CTHHPS01</t>
  </si>
  <si>
    <t>BA Classical Studies and Philosophy</t>
  </si>
  <si>
    <t>UFA3CTHSML01</t>
  </si>
  <si>
    <t>BA Classical Studies and Modern Languages (3-year)</t>
  </si>
  <si>
    <t>UFA3CTHSML02</t>
  </si>
  <si>
    <t>BA Classical Studies and Global Cultural Studies (3-year)</t>
  </si>
  <si>
    <t>UFA3DRAEGL01</t>
  </si>
  <si>
    <t>UFA3EGLEGL06</t>
  </si>
  <si>
    <t>BA English with Study in North America</t>
  </si>
  <si>
    <t>UFA3EGLEGL11</t>
  </si>
  <si>
    <t>BA English</t>
  </si>
  <si>
    <t>UFA3EGLEGL12</t>
  </si>
  <si>
    <t>UFA3EGLEGL13</t>
  </si>
  <si>
    <t>UFA3EGLEGL14</t>
  </si>
  <si>
    <t>BA English and Creative Writing</t>
  </si>
  <si>
    <t>UFA3EGLEGL16</t>
  </si>
  <si>
    <t>BA Communications</t>
  </si>
  <si>
    <t>UFA3EGLEGL17</t>
  </si>
  <si>
    <t>BA English and Communications</t>
  </si>
  <si>
    <t>UFA3EGLEGL18</t>
  </si>
  <si>
    <t>UFA3EGLEGLCB</t>
  </si>
  <si>
    <t>BA English - Cornwall</t>
  </si>
  <si>
    <t>English at Penryn</t>
  </si>
  <si>
    <t>UFA3EGLEGLCC</t>
  </si>
  <si>
    <t>BA Environmental Humanities - Cornwall</t>
  </si>
  <si>
    <t>UFA3EGLHPSCA</t>
  </si>
  <si>
    <t>BA English and History - Cornwall</t>
  </si>
  <si>
    <t>UFA3EGLSML05</t>
  </si>
  <si>
    <t>BA English and Modern Languages (3-year)</t>
  </si>
  <si>
    <t>UFA3EGLSML06</t>
  </si>
  <si>
    <t>UFA3EGLSML08</t>
  </si>
  <si>
    <t>BA Communications and Modern Languages (3-year)</t>
  </si>
  <si>
    <t>UFA3EGLSML09</t>
  </si>
  <si>
    <t>BA Communications and Global Cultural Studies (3-year)</t>
  </si>
  <si>
    <t>UFA3EGLSML10</t>
  </si>
  <si>
    <t>BA English and Global Cultural Studies (3-year)</t>
  </si>
  <si>
    <t>UFA3EGLSML11</t>
  </si>
  <si>
    <t>UFA3EGLSML12</t>
  </si>
  <si>
    <t>BA Film Studies and Global Cultural Studies (3-year)</t>
  </si>
  <si>
    <t>UFA3EGLSPA02</t>
  </si>
  <si>
    <t>BA English and Drama</t>
  </si>
  <si>
    <t>UFA3GOAGOA04</t>
  </si>
  <si>
    <t>BA Geography</t>
  </si>
  <si>
    <t>UFA3GOAGOA07</t>
  </si>
  <si>
    <t>BA Archaeology</t>
  </si>
  <si>
    <t>UFA3GOAGOA08</t>
  </si>
  <si>
    <t>BA Archaeology and Anthropology</t>
  </si>
  <si>
    <t>UFA3HPSCTH01</t>
  </si>
  <si>
    <t>BA History and Ancient History</t>
  </si>
  <si>
    <t>UFA3HPSCTH02</t>
  </si>
  <si>
    <t>BA Philosophy and Theology</t>
  </si>
  <si>
    <t>UFA3HPSCTH04</t>
  </si>
  <si>
    <t>UFA3HPSEGL02</t>
  </si>
  <si>
    <t>UFA3HPSEGLCA</t>
  </si>
  <si>
    <t>BA Politics and English - Cornwall</t>
  </si>
  <si>
    <t>UFA3HPSGOA01</t>
  </si>
  <si>
    <t>BA History and Archaeology</t>
  </si>
  <si>
    <t>UFA3HPSGOACA</t>
  </si>
  <si>
    <t>BA Politics and Geography - Cornwall</t>
  </si>
  <si>
    <t>UFA3HPSGOACB</t>
  </si>
  <si>
    <t>BA History and Geography - Cornwall</t>
  </si>
  <si>
    <t>UFA3HPSHPS01</t>
  </si>
  <si>
    <t>BA Politics</t>
  </si>
  <si>
    <t>UFA3HPSHPS03</t>
  </si>
  <si>
    <t>BA Politics and Sociology</t>
  </si>
  <si>
    <t>UFA3HPSHPS06</t>
  </si>
  <si>
    <t>BA Sociology</t>
  </si>
  <si>
    <t>UFA3HPSHPS07</t>
  </si>
  <si>
    <t>BA Philosophy and Sociology</t>
  </si>
  <si>
    <t>UFA3HPSHPS09</t>
  </si>
  <si>
    <t>BA Philosophy and Politics</t>
  </si>
  <si>
    <t>UFA3HPSHPS10</t>
  </si>
  <si>
    <t>BA Philosophy and History</t>
  </si>
  <si>
    <t>UFA3HPSHPS11</t>
  </si>
  <si>
    <t>BA History</t>
  </si>
  <si>
    <t>UFA3HPSHPS15</t>
  </si>
  <si>
    <t>BA International Relations</t>
  </si>
  <si>
    <t>UFA3HPSHPS16</t>
  </si>
  <si>
    <t>BA History and International Relations</t>
  </si>
  <si>
    <t>UFA3HPSHPS18</t>
  </si>
  <si>
    <t>BA Philosophy</t>
  </si>
  <si>
    <t>UFA3HPSHPS29</t>
  </si>
  <si>
    <t>BA Sociology and Anthropology</t>
  </si>
  <si>
    <t>UFA3HPSHPS30</t>
  </si>
  <si>
    <t>BA Anthropology</t>
  </si>
  <si>
    <t>UFA3HPSHPS31</t>
  </si>
  <si>
    <t>BA Liberal Arts</t>
  </si>
  <si>
    <t>Liberal Arts</t>
  </si>
  <si>
    <t>UFA3HPSHPS33</t>
  </si>
  <si>
    <t>UFA3HPSHPS34</t>
  </si>
  <si>
    <t>BA Sociology and Criminology</t>
  </si>
  <si>
    <t>UFA3HPSHPSCD</t>
  </si>
  <si>
    <t>BA History and Politics - Cornwall</t>
  </si>
  <si>
    <t>UFA3HPSHPSCF</t>
  </si>
  <si>
    <t>BA History - Cornwall</t>
  </si>
  <si>
    <t>UFA3HPSHPSCH</t>
  </si>
  <si>
    <t>BA Politics and International Relations - Cornwall</t>
  </si>
  <si>
    <t>UFA3HPSHPSCI</t>
  </si>
  <si>
    <t>BA International Relations - Cornwall</t>
  </si>
  <si>
    <t>UFA3HPSHPSCJ</t>
  </si>
  <si>
    <t>BA History and International Relations - Cornwall</t>
  </si>
  <si>
    <t>UFA3HPSHPSCK</t>
  </si>
  <si>
    <t>BA Global Politics - Cornwall</t>
  </si>
  <si>
    <t>UFA3HPSSBE02</t>
  </si>
  <si>
    <t>BA Politics, Philosophy and Economics</t>
  </si>
  <si>
    <t>UFA3HPSSBECA</t>
  </si>
  <si>
    <t>BA History and Business - Cornwall</t>
  </si>
  <si>
    <t>BA History and Modern Languages (3-year)</t>
  </si>
  <si>
    <t>UFA3HPSSML15</t>
  </si>
  <si>
    <t>UFA3HPSSML16</t>
  </si>
  <si>
    <t>BA International Relations and Modern Languages (3-year)</t>
  </si>
  <si>
    <t>UFA3HPSSML17</t>
  </si>
  <si>
    <t>BA Politics and Modern Languages (3-year)</t>
  </si>
  <si>
    <t>UFA3HPSSML18</t>
  </si>
  <si>
    <t>BA Philosophy and Modern Languages (3-year)</t>
  </si>
  <si>
    <t>UFA3HPSSML19</t>
  </si>
  <si>
    <t>BA Sociology and Modern Languages (3-year)</t>
  </si>
  <si>
    <t>UFA3HPSSML20</t>
  </si>
  <si>
    <t>BA History and Global Cultural Studies (3-year)</t>
  </si>
  <si>
    <t>UFA3HPSSML21</t>
  </si>
  <si>
    <t>BA Sociology and Global Cultural Studies (3-year)</t>
  </si>
  <si>
    <t>UFA3HPSSML22</t>
  </si>
  <si>
    <t>BA Philosophy and Global Cultural Studies (3-year)</t>
  </si>
  <si>
    <t>UFA3HPSSML23</t>
  </si>
  <si>
    <t>BA International Relations and Global Cultural Studies (3-year)</t>
  </si>
  <si>
    <t>UFA3HPSSML24</t>
  </si>
  <si>
    <t>BA Politics and Global Cultural Studies (3-year)</t>
  </si>
  <si>
    <t>UFA3HPSSML25</t>
  </si>
  <si>
    <t>BA Liberal Arts (Global Cultural Studies) (3-year)</t>
  </si>
  <si>
    <t>UFA3HPSSPA01</t>
  </si>
  <si>
    <t>UFA3HPSVCU02</t>
  </si>
  <si>
    <t>UFA3IAIIAI06</t>
  </si>
  <si>
    <t>BA Middle East Studies</t>
  </si>
  <si>
    <t>UFA3LAWLAW01</t>
  </si>
  <si>
    <t>BA Legal Studies</t>
  </si>
  <si>
    <t>UFA3PSYPSY03</t>
  </si>
  <si>
    <t>BA Psychological Studies</t>
  </si>
  <si>
    <t>UFA3SBESBE15</t>
  </si>
  <si>
    <t>BA Business and Management</t>
  </si>
  <si>
    <t>UFA3SBESBE21</t>
  </si>
  <si>
    <t>BA Business Studies</t>
  </si>
  <si>
    <t>UFA3SBESBE25</t>
  </si>
  <si>
    <t>BA Management with Marketing</t>
  </si>
  <si>
    <t>UFA3SBESML01</t>
  </si>
  <si>
    <t>BA International Business and Modern Languages (3-year)</t>
  </si>
  <si>
    <t>UFA3SBESML02</t>
  </si>
  <si>
    <t>BA International Business and Global Cultural Studies (3-year)</t>
  </si>
  <si>
    <t>UFA3SMLCTH02</t>
  </si>
  <si>
    <t>BA Modern Languages and Latin (3-year)</t>
  </si>
  <si>
    <t>UFA3SMLCTH03</t>
  </si>
  <si>
    <t>BA Global Cultural Studies and Latin (3-year)</t>
  </si>
  <si>
    <t>UFA3SMLEGL01</t>
  </si>
  <si>
    <t>UFA3SMLIAI01</t>
  </si>
  <si>
    <t>BA Modern Languages and Arabic (3-year)</t>
  </si>
  <si>
    <t>UFA3SMLSML17</t>
  </si>
  <si>
    <t>BA Modern Languages (3-year)</t>
  </si>
  <si>
    <t>UFA3SMLSML19</t>
  </si>
  <si>
    <t>BA Global Cultural Studies (3-year)</t>
  </si>
  <si>
    <t>UFA3SMLSML20</t>
  </si>
  <si>
    <t>UFA3SPASPA01</t>
  </si>
  <si>
    <t>BA Drama</t>
  </si>
  <si>
    <t>UFF301</t>
  </si>
  <si>
    <t>UFF3CA</t>
  </si>
  <si>
    <t>UFS3GOAGOACF</t>
  </si>
  <si>
    <t>BA/BSc Geography - Cornwall</t>
  </si>
  <si>
    <t>UFE3LAWSBECA</t>
  </si>
  <si>
    <t>Law School at Penryn</t>
  </si>
  <si>
    <t>UFN3CSMCSMCA</t>
  </si>
  <si>
    <t>UFN3CSMCSMCF</t>
  </si>
  <si>
    <t>BEng Energy Engineering - Cornwall</t>
  </si>
  <si>
    <t>UFN3CSMCSMCG</t>
  </si>
  <si>
    <t>BEng Renewable Energy Engineering - Cornwall</t>
  </si>
  <si>
    <t>UFN3ECSECS01</t>
  </si>
  <si>
    <t>BEng Engineering and Management</t>
  </si>
  <si>
    <t>UFN3ECSECS05</t>
  </si>
  <si>
    <t>BEng Engineering and Entrepreneurship</t>
  </si>
  <si>
    <t>UFN3ECSECS06</t>
  </si>
  <si>
    <t>BEng Engineering</t>
  </si>
  <si>
    <t>UFN3ECSECS08</t>
  </si>
  <si>
    <t>BEng Civil Engineering</t>
  </si>
  <si>
    <t>UFN3ECSECS09</t>
  </si>
  <si>
    <t>BEng Mechanical Engineering</t>
  </si>
  <si>
    <t>UFN3ECSECS10</t>
  </si>
  <si>
    <t>BEng Electronic Engineering</t>
  </si>
  <si>
    <t>UFN3ECSECS11</t>
  </si>
  <si>
    <t>BEng Materials Engineering</t>
  </si>
  <si>
    <t>UFN3ECSECS12</t>
  </si>
  <si>
    <t>BEng Electronic Engineering and Computer Science</t>
  </si>
  <si>
    <t>UFN3ECSINT01</t>
  </si>
  <si>
    <t>BEng Civil Engineering with International Year One</t>
  </si>
  <si>
    <t>UFN3ECSINT02</t>
  </si>
  <si>
    <t>BEng Electronic Engineering with International Year One</t>
  </si>
  <si>
    <t>UFN3ECSINT03</t>
  </si>
  <si>
    <t>BEng Electronic Engineering and Computer Science with International Year One</t>
  </si>
  <si>
    <t>UFN3ECSINT04</t>
  </si>
  <si>
    <t>BEng Engineering with International Year One</t>
  </si>
  <si>
    <t>UFN3ECSINT05</t>
  </si>
  <si>
    <t>BEng Engineering and Management with International Year One</t>
  </si>
  <si>
    <t>UFN3ECSINT06</t>
  </si>
  <si>
    <t>BEng Materials Engineering with International Year One</t>
  </si>
  <si>
    <t>UFN3ECSINT07</t>
  </si>
  <si>
    <t>BEng Mechanical Engineering with International Year One</t>
  </si>
  <si>
    <t>UFS2SBESBE01</t>
  </si>
  <si>
    <t>BSc Accounting Studies</t>
  </si>
  <si>
    <t>UFS2SBESBE02</t>
  </si>
  <si>
    <t>BSc Responsible Business Management (Non-Apprenticeship)</t>
  </si>
  <si>
    <t>Apprenticeships (Business School)</t>
  </si>
  <si>
    <t>UFS3BIOBIO01</t>
  </si>
  <si>
    <t>BSc Biological Sciences</t>
  </si>
  <si>
    <t>UFS3BIOBIO03</t>
  </si>
  <si>
    <t>BSc Biochemistry</t>
  </si>
  <si>
    <t>UFS3BIOBIOCB</t>
  </si>
  <si>
    <t>BSc Conservation Biology and Ecology - Cornwall</t>
  </si>
  <si>
    <t>UFS3BIOBIOCC</t>
  </si>
  <si>
    <t>BSc Evolutionary Biology - Cornwall</t>
  </si>
  <si>
    <t>UFS3BIOBIOCD</t>
  </si>
  <si>
    <t>BSc Zoology - Cornwall</t>
  </si>
  <si>
    <t>UFS3BIOBIOCE</t>
  </si>
  <si>
    <t>BSc Animal Behaviour - Cornwall</t>
  </si>
  <si>
    <t>UFS3BIOBIOCF</t>
  </si>
  <si>
    <t>BSc Marine Biology - Cornwall</t>
  </si>
  <si>
    <t>UFS3BIOGOACB</t>
  </si>
  <si>
    <t>BSc Human Sciences</t>
  </si>
  <si>
    <t>UFS3CHEBIO01</t>
  </si>
  <si>
    <t>BSc Biological and Medicinal Chemistry</t>
  </si>
  <si>
    <t>UFS3CSMCSMCA</t>
  </si>
  <si>
    <t>BSc Applied Geology - Cornwall</t>
  </si>
  <si>
    <t>UFS3CSMCSMCB</t>
  </si>
  <si>
    <t>BSc Renewable Energy - Cornwall</t>
  </si>
  <si>
    <t>UFS3CSMCSMCC</t>
  </si>
  <si>
    <t>BSc Engineering Geology and Geotechnics - Cornwall</t>
  </si>
  <si>
    <t>UFS3CSMCSMCF</t>
  </si>
  <si>
    <t>BSc Geology - Cornwall</t>
  </si>
  <si>
    <t>UFS3CSMCSMCG</t>
  </si>
  <si>
    <t>BSc Resource and Exploration Geology - Cornwall</t>
  </si>
  <si>
    <t>UFS3CSMCSMCH</t>
  </si>
  <si>
    <t>BSc Environmental Geoscience - Cornwall</t>
  </si>
  <si>
    <t>UFS3ECSECS14</t>
  </si>
  <si>
    <t>BSc Mathematics and Engineering</t>
  </si>
  <si>
    <t>UFS3ECSECS15</t>
  </si>
  <si>
    <t>BSc Computer Science</t>
  </si>
  <si>
    <t>UFS3ECSECS16</t>
  </si>
  <si>
    <t>BSc Data Science</t>
  </si>
  <si>
    <t>UFS3ECSECS17</t>
  </si>
  <si>
    <t>BSc Computing</t>
  </si>
  <si>
    <t>UFS3ECSECSCA</t>
  </si>
  <si>
    <t>BSc Sustainable Energy Futures - Cornwall</t>
  </si>
  <si>
    <t>UFS3ECSMAS12</t>
  </si>
  <si>
    <t>BSc Computer Science and Mathematics</t>
  </si>
  <si>
    <t>UFS3EMSBIO01</t>
  </si>
  <si>
    <t>BSc Medical Sciences (Health Research)</t>
  </si>
  <si>
    <t>UFS3EMSBIO02</t>
  </si>
  <si>
    <t>BSc Medical Sciences (Human Genomics)</t>
  </si>
  <si>
    <t>UFS3EMSBIO03</t>
  </si>
  <si>
    <t>BSc Medical Sciences (Neuroscience)</t>
  </si>
  <si>
    <t>UFS3EMSBIO04</t>
  </si>
  <si>
    <t>BSc Medical Sciences (Pharmacology and Therapeutics)</t>
  </si>
  <si>
    <t>UFS3EMSEMS01</t>
  </si>
  <si>
    <t>BSc Medical Sciences</t>
  </si>
  <si>
    <t>UFS3EMSEMS03</t>
  </si>
  <si>
    <t>BSc Health Science (Medical Imaging)</t>
  </si>
  <si>
    <t>Medical Imaging (Radiography)</t>
  </si>
  <si>
    <t>UFS3EMSEMS05</t>
  </si>
  <si>
    <t>BSc Neuroscience</t>
  </si>
  <si>
    <t>UFS3EMSEMS06</t>
  </si>
  <si>
    <t>BSc Health Studies</t>
  </si>
  <si>
    <t>Academy of Nursing</t>
  </si>
  <si>
    <t>UFS3EMSSHS01</t>
  </si>
  <si>
    <t>BSc Sport and Exercise Medical Sciences</t>
  </si>
  <si>
    <t>UFS3GAEGAE02</t>
  </si>
  <si>
    <t>BSc Archaeology with Forensic Science</t>
  </si>
  <si>
    <t>UFS3GOABIOCA</t>
  </si>
  <si>
    <t>BSc Environmental Science - Cornwall</t>
  </si>
  <si>
    <t>UFS3GOACSMCB</t>
  </si>
  <si>
    <t>BSc Geography and Geology - Cornwall</t>
  </si>
  <si>
    <t>UFS3GOACSMCC</t>
  </si>
  <si>
    <t>BSc Marine Science - Cornwall</t>
  </si>
  <si>
    <t>UFS3GOAGOA06</t>
  </si>
  <si>
    <t>BSc Geography</t>
  </si>
  <si>
    <t>UFS3GOAGOA08</t>
  </si>
  <si>
    <t>BSc Geography with Applied GIS</t>
  </si>
  <si>
    <t>UFS3HPSHPS01</t>
  </si>
  <si>
    <t>BSc Sociology</t>
  </si>
  <si>
    <t>UFS3HPSHPS03</t>
  </si>
  <si>
    <t>BSc Sociology and Criminology</t>
  </si>
  <si>
    <t>UFS3HPSHPS04</t>
  </si>
  <si>
    <t>BSc Politics and International Relations</t>
  </si>
  <si>
    <t>UFS3HPSHPS05</t>
  </si>
  <si>
    <t>BSc Criminology</t>
  </si>
  <si>
    <t>Criminology</t>
  </si>
  <si>
    <t>UFS3HPSHPS06</t>
  </si>
  <si>
    <t>BSc Archaeological Science</t>
  </si>
  <si>
    <t>UFS3HPSHPS07</t>
  </si>
  <si>
    <t>BSc Social Data Science</t>
  </si>
  <si>
    <t>UFS3HPSHPS08</t>
  </si>
  <si>
    <t>BSc Crime and Data Science</t>
  </si>
  <si>
    <t>UFS3HPSSBECA</t>
  </si>
  <si>
    <t>BSc Politics and Management - Cornwall</t>
  </si>
  <si>
    <t>UFS3MASMAS09</t>
  </si>
  <si>
    <t>BSc Mathematics</t>
  </si>
  <si>
    <t>UFS3MASMAS15</t>
  </si>
  <si>
    <t>BSc Mathematics and Data Science</t>
  </si>
  <si>
    <t>UFS3MASMASCB</t>
  </si>
  <si>
    <t>BSc Mathematical Sciences - Cornwall</t>
  </si>
  <si>
    <t>UFS3MASPHY02</t>
  </si>
  <si>
    <t>BSc Mathematics and Physics</t>
  </si>
  <si>
    <t>UFS3MASSBE01</t>
  </si>
  <si>
    <t>BSc Mathematics with Management</t>
  </si>
  <si>
    <t>UFS3MASSBE02</t>
  </si>
  <si>
    <t>BSc Mathematics with Accounting</t>
  </si>
  <si>
    <t>UFS3MASSBE03</t>
  </si>
  <si>
    <t>BSc Mathematics with Economics</t>
  </si>
  <si>
    <t>UFS3MASSBE04</t>
  </si>
  <si>
    <t>BSc Mathematics with Finance</t>
  </si>
  <si>
    <t>UFS3NSCNSC01</t>
  </si>
  <si>
    <t>BSc Natural Sciences</t>
  </si>
  <si>
    <t>Natural Sciences</t>
  </si>
  <si>
    <t>UFS3PHYPHY06</t>
  </si>
  <si>
    <t>BSc Physics</t>
  </si>
  <si>
    <t>UFS3PHYPHY08</t>
  </si>
  <si>
    <t>BSc Physics with Astrophysics</t>
  </si>
  <si>
    <t>UFS3PSYPSY01</t>
  </si>
  <si>
    <t>BSc Psychology</t>
  </si>
  <si>
    <t>UFS3PSYPSY04</t>
  </si>
  <si>
    <t>BSc Psychology with Sport and Exercise Science</t>
  </si>
  <si>
    <t>UFS3SBEGOACA</t>
  </si>
  <si>
    <t>BSc Business and Environment - Cornwall</t>
  </si>
  <si>
    <t>UFS3SBEHPS01</t>
  </si>
  <si>
    <t>BSc Economics and Politics</t>
  </si>
  <si>
    <t>UFS3SBESBE01</t>
  </si>
  <si>
    <t>BSc Economics</t>
  </si>
  <si>
    <t>UFS3SBESBE02</t>
  </si>
  <si>
    <t>BSc Business Economics</t>
  </si>
  <si>
    <t>UFS3SBESBE03</t>
  </si>
  <si>
    <t>BSc Economics and Finance</t>
  </si>
  <si>
    <t>UFS3SBESBE04</t>
  </si>
  <si>
    <t>BSc Economics with Econometrics</t>
  </si>
  <si>
    <t>UFS3SBESBE05</t>
  </si>
  <si>
    <t>BSc Accounting and Finance</t>
  </si>
  <si>
    <t>UFS3SBESBE07</t>
  </si>
  <si>
    <t>BSc Accounting and Business</t>
  </si>
  <si>
    <t>UFS3SBESBE08</t>
  </si>
  <si>
    <t>BSc Marketing and Management</t>
  </si>
  <si>
    <t>UFS3SBESBE09</t>
  </si>
  <si>
    <t>BSc Business and Management</t>
  </si>
  <si>
    <t>UFS3SBESBE10</t>
  </si>
  <si>
    <t>UFS3SBESBE11</t>
  </si>
  <si>
    <t>BSc Business Analytics</t>
  </si>
  <si>
    <t>UFS3SBESBE12</t>
  </si>
  <si>
    <t>BSc Management with Marketing</t>
  </si>
  <si>
    <t>UFS3SBESBE13</t>
  </si>
  <si>
    <t>UFS3SBESBE15</t>
  </si>
  <si>
    <t>BSc Business Studies with Economics</t>
  </si>
  <si>
    <t>UFS3SBESBE16</t>
  </si>
  <si>
    <t>BSc Finance</t>
  </si>
  <si>
    <t>UFS3SBESBE17</t>
  </si>
  <si>
    <t>BSc Finance: Investment Banking</t>
  </si>
  <si>
    <t>UFS3SBESBE18</t>
  </si>
  <si>
    <t>BSc Finance: Business Management</t>
  </si>
  <si>
    <t>UFS3SBESBE19</t>
  </si>
  <si>
    <t>BSc Finance: Data Science</t>
  </si>
  <si>
    <t>UFS3SBESBE20</t>
  </si>
  <si>
    <t>BSc Finance Studies</t>
  </si>
  <si>
    <t>UFS3SBESBECA</t>
  </si>
  <si>
    <t>BSc Business - Cornwall</t>
  </si>
  <si>
    <t>UFS3SHSBIO01</t>
  </si>
  <si>
    <t>BSc Human Biosciences</t>
  </si>
  <si>
    <t>UFS3SHSSHS01</t>
  </si>
  <si>
    <t>BSc Exercise and Sport Sciences</t>
  </si>
  <si>
    <t>UFS3SHSSHS02</t>
  </si>
  <si>
    <t>BSc Nutrition</t>
  </si>
  <si>
    <t>UFS3EMSEMS02</t>
  </si>
  <si>
    <t>BSc Medical Imaging (Diagnostic Radiography)</t>
  </si>
  <si>
    <t>UFL3LAWLAW01</t>
  </si>
  <si>
    <t>LLB Law</t>
  </si>
  <si>
    <t>UFL3LAWSBECA</t>
  </si>
  <si>
    <t>UFA4IAIHPS01</t>
  </si>
  <si>
    <t>BA Arabic and Politics</t>
  </si>
  <si>
    <t>UFA4SMLIAI06</t>
  </si>
  <si>
    <t>BA Modern Languages and Arabic</t>
  </si>
  <si>
    <t>UFA4CTHSML09</t>
  </si>
  <si>
    <t>BA Classical Studies and Global Cultural Studies</t>
  </si>
  <si>
    <t>UFA4EGLSML12</t>
  </si>
  <si>
    <t>BA English and European Cultural Studies</t>
  </si>
  <si>
    <t>UFA4EGLSML17</t>
  </si>
  <si>
    <t>BA Communications and Global Cultural Studies</t>
  </si>
  <si>
    <t>UFA4EGLSML18</t>
  </si>
  <si>
    <t>BA English and Global Cultural Studies</t>
  </si>
  <si>
    <t>UFA4EGLSML19</t>
  </si>
  <si>
    <t>UFA4EGLSML20</t>
  </si>
  <si>
    <t>BA Film Studies and Global Cultural Studies</t>
  </si>
  <si>
    <t>UFA4HPSSML44</t>
  </si>
  <si>
    <t>BA History and Global Cultural Studies</t>
  </si>
  <si>
    <t>UFA4HPSSML45</t>
  </si>
  <si>
    <t>BA Sociology and Global Cultural Studies</t>
  </si>
  <si>
    <t>UFA4HPSSML46</t>
  </si>
  <si>
    <t>BA Philosophy and Global Cultural Studies</t>
  </si>
  <si>
    <t>UFA4HPSSML47</t>
  </si>
  <si>
    <t>BA International Relations and Global Cultural Studies</t>
  </si>
  <si>
    <t>UFA4HPSSML48</t>
  </si>
  <si>
    <t>BA Politics and Global Cultural Studies</t>
  </si>
  <si>
    <t>UFA4HPSSML49</t>
  </si>
  <si>
    <t>BA Liberal Arts (Global Cultural Studies)</t>
  </si>
  <si>
    <t>UFA4SBESML03</t>
  </si>
  <si>
    <t>BA International Business and Global Cultural Studies</t>
  </si>
  <si>
    <t>UFA4SMLCTH05</t>
  </si>
  <si>
    <t>BA Global Cultural Studies and Latin</t>
  </si>
  <si>
    <t>UFA4SMLSML45</t>
  </si>
  <si>
    <t>BA Global Cultural Studies</t>
  </si>
  <si>
    <t>UFA4SMLSML46</t>
  </si>
  <si>
    <t>UFA4CTHCTH01</t>
  </si>
  <si>
    <t>BA Classics with Study Abroad</t>
  </si>
  <si>
    <t>UFA4CTHCTH02</t>
  </si>
  <si>
    <t>BA Classical Studies with Study Abroad</t>
  </si>
  <si>
    <t>UFA4CTHCTH03</t>
  </si>
  <si>
    <t>BA Classical Studies and Theology with Study Abroad</t>
  </si>
  <si>
    <t>UFA4CTHCTH07</t>
  </si>
  <si>
    <t>BA Ancient History with Study Abroad</t>
  </si>
  <si>
    <t>UFA4CTHCTH08</t>
  </si>
  <si>
    <t>BA Theology and Religion with Study Abroad</t>
  </si>
  <si>
    <t>UFA4CTHCTH09</t>
  </si>
  <si>
    <t>BA Theology and Religion with Employment Experience</t>
  </si>
  <si>
    <t>UFA4CTHCTH10</t>
  </si>
  <si>
    <t>BA Theology and Religion with Employment Experience Abroad</t>
  </si>
  <si>
    <t>UFA4CTHCTH11</t>
  </si>
  <si>
    <t>BA Classical Studies with Employment Experience</t>
  </si>
  <si>
    <t>UFA4CTHCTH12</t>
  </si>
  <si>
    <t>BA Classical Studies with Employment Experience Abroad</t>
  </si>
  <si>
    <t>UFA4CTHCTH13</t>
  </si>
  <si>
    <t>BA Classics with Employment Experience</t>
  </si>
  <si>
    <t>UFA4CTHCTH14</t>
  </si>
  <si>
    <t>BA Classics with Employment Experience Abroad</t>
  </si>
  <si>
    <t>UFA4CTHCTH15</t>
  </si>
  <si>
    <t>BA Ancient History with Employment Experience</t>
  </si>
  <si>
    <t>UFA4CTHCTH16</t>
  </si>
  <si>
    <t>BA Ancient History with Employment Experience Abroad</t>
  </si>
  <si>
    <t>UFA4CTHCTH17</t>
  </si>
  <si>
    <t>BA Classical Studies and Theology with Employment Experience</t>
  </si>
  <si>
    <t>UFA4CTHCTH18</t>
  </si>
  <si>
    <t>BA Classical Studies and Theology with Employment Experience Abroad</t>
  </si>
  <si>
    <t>UFA4CTHCTH19</t>
  </si>
  <si>
    <t>BA Greek and Roman Studies with Study Abroad</t>
  </si>
  <si>
    <t>UFA4CTHCTH20</t>
  </si>
  <si>
    <t>BA Greek and Roman Studies with Employment Experience</t>
  </si>
  <si>
    <t>UFA4CTHCTH21</t>
  </si>
  <si>
    <t>BA Greek and Roman Studies with Employment Experience Abroad</t>
  </si>
  <si>
    <t>UFA4CTHEGL01</t>
  </si>
  <si>
    <t>BA Classical Studies and English with Study Abroad</t>
  </si>
  <si>
    <t>UFA4CTHEGL02</t>
  </si>
  <si>
    <t>BA Classical Studies and English with Employment Experience</t>
  </si>
  <si>
    <t>UFA4CTHEGL03</t>
  </si>
  <si>
    <t>BA Classical Studies and English with Employment Experience Abroad</t>
  </si>
  <si>
    <t>UFA4CTHGOA01</t>
  </si>
  <si>
    <t>BA Ancient History and Archaeology with Study Abroad</t>
  </si>
  <si>
    <t>UFA4CTHHPS01</t>
  </si>
  <si>
    <t>BA Classical Studies and Philosophy with Study Abroad</t>
  </si>
  <si>
    <t>UFA4CTHHPS02</t>
  </si>
  <si>
    <t>BA Ancient History and Archaeology with Employment Experience</t>
  </si>
  <si>
    <t>UFA4CTHHPS03</t>
  </si>
  <si>
    <t>BA Ancient History and Archaeology with Employment Experience Abroad</t>
  </si>
  <si>
    <t>UFA4CTHHPS04</t>
  </si>
  <si>
    <t>BA Classical Studies and Philosophy with Employment Experience</t>
  </si>
  <si>
    <t>UFA4CTHHPS05</t>
  </si>
  <si>
    <t>BA Classical Studies and Philosophy with Employment Experience Abroad</t>
  </si>
  <si>
    <t>UFA4CTHSML07</t>
  </si>
  <si>
    <t>BA Classical Studies and Modern Languages</t>
  </si>
  <si>
    <t>UFA4DRADRA01</t>
  </si>
  <si>
    <t>BA Drama with Employment Experience</t>
  </si>
  <si>
    <t>UFA4DRADRA02</t>
  </si>
  <si>
    <t>BA Drama with Employment Experience Abroad</t>
  </si>
  <si>
    <t>UFA4DRAEGL01</t>
  </si>
  <si>
    <t>UFA4DRAEGL02</t>
  </si>
  <si>
    <t>UFA4DRAEGL03</t>
  </si>
  <si>
    <t>UFA4EGLDRA01</t>
  </si>
  <si>
    <t>BA English and Drama with Employment Experience</t>
  </si>
  <si>
    <t>UFA4EGLDRA02</t>
  </si>
  <si>
    <t>BA English and Drama with Employment Experience Abroad</t>
  </si>
  <si>
    <t>UFA4EGLEGL10</t>
  </si>
  <si>
    <t>BA English with Study Abroad</t>
  </si>
  <si>
    <t>UFA4EGLEGL11</t>
  </si>
  <si>
    <t>BA English with Employment Experience</t>
  </si>
  <si>
    <t>UFA4EGLEGL12</t>
  </si>
  <si>
    <t>BA English with Employment Experience Abroad</t>
  </si>
  <si>
    <t>UFA4EGLEGL17</t>
  </si>
  <si>
    <t>UFA4EGLEGL18</t>
  </si>
  <si>
    <t>UFA4EGLEGL19</t>
  </si>
  <si>
    <t>UFA4EGLEGL20</t>
  </si>
  <si>
    <t>UFA4EGLEGL21</t>
  </si>
  <si>
    <t>UFA4EGLEGL22</t>
  </si>
  <si>
    <t>UFA4EGLEGL23</t>
  </si>
  <si>
    <t>BA English and Creative Writing with Study Abroad</t>
  </si>
  <si>
    <t>UFA4EGLEGL24</t>
  </si>
  <si>
    <t>BA English and Creative Writing with Employment Experience</t>
  </si>
  <si>
    <t>UFA4EGLEGL25</t>
  </si>
  <si>
    <t>BA English and Creative Writing with Employment Experience Abroad</t>
  </si>
  <si>
    <t>UFA4EGLEGL26</t>
  </si>
  <si>
    <t>BA Communications with Study Abroad</t>
  </si>
  <si>
    <t>UFA4EGLEGL27</t>
  </si>
  <si>
    <t>BA Communications with Employment Experience</t>
  </si>
  <si>
    <t>UFA4EGLEGL28</t>
  </si>
  <si>
    <t>BA Communications with Employment Experience Abroad</t>
  </si>
  <si>
    <t>UFA4EGLEGL29</t>
  </si>
  <si>
    <t>BA English and Communications with Study Abroad</t>
  </si>
  <si>
    <t>UFA4EGLEGL30</t>
  </si>
  <si>
    <t>BA English and Communications with Employment Experience</t>
  </si>
  <si>
    <t>UFA4EGLEGL31</t>
  </si>
  <si>
    <t>BA English and Communications with Employment Experience Abroad</t>
  </si>
  <si>
    <t>UFA4EGLEGL32</t>
  </si>
  <si>
    <t>UFA4EGLEGL33</t>
  </si>
  <si>
    <t>UFA4EGLEGL34</t>
  </si>
  <si>
    <t>UFA4EGLEGLCA</t>
  </si>
  <si>
    <t>BA English with Study Abroad (Cornwall)</t>
  </si>
  <si>
    <t>UFA4EGLEGLCB</t>
  </si>
  <si>
    <t>BA English with Employment Experience - Cornwall</t>
  </si>
  <si>
    <t>UFA4EGLEGLCC</t>
  </si>
  <si>
    <t>BA English with Employment Experience Abroad - Cornwall</t>
  </si>
  <si>
    <t>UFA4EGLEGLCD</t>
  </si>
  <si>
    <t>BA Environmental Humanities with Study Abroad - Cornwall</t>
  </si>
  <si>
    <t>UFA4EGLEGLCE</t>
  </si>
  <si>
    <t>BA Environmental Humanities with Employment Experience - Cornwall</t>
  </si>
  <si>
    <t>UFA4EGLEGLCF</t>
  </si>
  <si>
    <t>BA Environmental Humanities with Employment Experience Abroad - Cornwall</t>
  </si>
  <si>
    <t>UFA4EGLHPSCA</t>
  </si>
  <si>
    <t>BA English and History with Study Abroad - Cornwall</t>
  </si>
  <si>
    <t>UFA4EGLHPSCB</t>
  </si>
  <si>
    <t>BA English and History with EE - Cornwall</t>
  </si>
  <si>
    <t>UFA4EGLHPSCC</t>
  </si>
  <si>
    <t>BA English and History with EEA - Cornwall</t>
  </si>
  <si>
    <t>UFA4EGLSML07</t>
  </si>
  <si>
    <t>BA English and Spanish</t>
  </si>
  <si>
    <t>UFA4EGLSML09</t>
  </si>
  <si>
    <t>BA English and Modern Languages</t>
  </si>
  <si>
    <t>UFA4EGLSML11</t>
  </si>
  <si>
    <t>UFA4EGLSML15</t>
  </si>
  <si>
    <t>BA Communications and Modern Languages</t>
  </si>
  <si>
    <t>UFA4EGLSPA01</t>
  </si>
  <si>
    <t>BA English and Drama with Study Abroad</t>
  </si>
  <si>
    <t>UFA4GOAGOA04</t>
  </si>
  <si>
    <t>BA Geography with European Study</t>
  </si>
  <si>
    <t>UFA4GOAGOA06</t>
  </si>
  <si>
    <t>BA Geography with Study Abroad</t>
  </si>
  <si>
    <t>UFA4GOAGOA07</t>
  </si>
  <si>
    <t>BA Archaeology with Study Abroad</t>
  </si>
  <si>
    <t>UFA4GOAGOA08</t>
  </si>
  <si>
    <t>BA Archaeology and Anthropology with Study Abroad</t>
  </si>
  <si>
    <t>UFA4GOAGOA10</t>
  </si>
  <si>
    <t>BA Geography with Professional Placement</t>
  </si>
  <si>
    <t>UFA4HPSCTH01</t>
  </si>
  <si>
    <t>BA Philosophy and Theology with Study Abroad</t>
  </si>
  <si>
    <t>UFA4HPSCTH03</t>
  </si>
  <si>
    <t>UFA4HPSCTH04</t>
  </si>
  <si>
    <t>BA History and Ancient History with Employment Experience</t>
  </si>
  <si>
    <t>UFA4HPSCTH05</t>
  </si>
  <si>
    <t>BA History and Ancient History with Employment Experience Abroad</t>
  </si>
  <si>
    <t>UFA4HPSCTH06</t>
  </si>
  <si>
    <t>UFA4HPSCTH07</t>
  </si>
  <si>
    <t>UFA4HPSDRA01</t>
  </si>
  <si>
    <t>UFA4HPSDRA02</t>
  </si>
  <si>
    <t>UFA4HPSEGL02</t>
  </si>
  <si>
    <t>UFA4HPSEGL03</t>
  </si>
  <si>
    <t>UFA4HPSEGL04</t>
  </si>
  <si>
    <t>UFA4HPSEGLCA</t>
  </si>
  <si>
    <t>BA Politics and English with Study Abroad - Cornwall</t>
  </si>
  <si>
    <t>UFA4HPSEGLCB</t>
  </si>
  <si>
    <t>BA Politics and English with Work Abroad - Cornwall</t>
  </si>
  <si>
    <t>UFA4HPSGOA03</t>
  </si>
  <si>
    <t>BA History and Archaeology with Study Abroad</t>
  </si>
  <si>
    <t>UFA4HPSGOACA</t>
  </si>
  <si>
    <t>BA Politics and Geography with Study Abroad - Cornwall</t>
  </si>
  <si>
    <t>UFA4HPSGOACB</t>
  </si>
  <si>
    <t>BA History and Geography with Study Abroad - Cornwall</t>
  </si>
  <si>
    <t>UFA4HPSGOACC</t>
  </si>
  <si>
    <t>BA History and Geography with Employment Experience - Cornwall</t>
  </si>
  <si>
    <t>UFA4HPSGOACD</t>
  </si>
  <si>
    <t>BA History and Geography with Employment Experience Abroad - Cornwall</t>
  </si>
  <si>
    <t>UFA4HPSGOACE</t>
  </si>
  <si>
    <t>BA Politics and Geography with Employment Experience - Cornwall</t>
  </si>
  <si>
    <t>UFA4HPSHPS26</t>
  </si>
  <si>
    <t>BA History and Ancient History with Study Abroad</t>
  </si>
  <si>
    <t>UFA4HPSHPS27</t>
  </si>
  <si>
    <t>BA History and International Relations with Study Abroad</t>
  </si>
  <si>
    <t>UFA4HPSHPS28</t>
  </si>
  <si>
    <t>BA Philosophy with Study Abroad</t>
  </si>
  <si>
    <t>UFA4HPSHPS31</t>
  </si>
  <si>
    <t>BA History with Study Abroad</t>
  </si>
  <si>
    <t>UFA4HPSHPS32</t>
  </si>
  <si>
    <t>BA International Relations with Study Abroad</t>
  </si>
  <si>
    <t>UFA4HPSHPS33</t>
  </si>
  <si>
    <t>BA Philosophy and History with Study Abroad</t>
  </si>
  <si>
    <t>UFA4HPSHPS35</t>
  </si>
  <si>
    <t>BA Philosophy and Politics with Study Abroad</t>
  </si>
  <si>
    <t>UFA4HPSHPS36</t>
  </si>
  <si>
    <t>BA Philosophy and Sociology with Study Abroad</t>
  </si>
  <si>
    <t>UFA4HPSHPS37</t>
  </si>
  <si>
    <t>BA Politics and Sociology with Study Abroad</t>
  </si>
  <si>
    <t>UFA4HPSHPS38</t>
  </si>
  <si>
    <t>BA Politics with Study Abroad</t>
  </si>
  <si>
    <t>UFA4HPSHPS39</t>
  </si>
  <si>
    <t>BA Sociology with Study Abroad</t>
  </si>
  <si>
    <t>UFA4HPSHPS40</t>
  </si>
  <si>
    <t>BA Anthropology with Study Abroad</t>
  </si>
  <si>
    <t>UFA4HPSHPS41</t>
  </si>
  <si>
    <t>BA Sociology and Anthropology with Study Abroad</t>
  </si>
  <si>
    <t>UFA4HPSHPS42</t>
  </si>
  <si>
    <t>BA Liberal Arts with Study Abroad</t>
  </si>
  <si>
    <t>UFA4HPSHPS45</t>
  </si>
  <si>
    <t>UFA4HPSHPS46</t>
  </si>
  <si>
    <t>BA History with Employment Experience</t>
  </si>
  <si>
    <t>UFA4HPSHPS47</t>
  </si>
  <si>
    <t>BA History with Employment Experience Abroad</t>
  </si>
  <si>
    <t>UFA4HPSHPS48</t>
  </si>
  <si>
    <t>BA History and International Relations with Employment Experience</t>
  </si>
  <si>
    <t>UFA4HPSHPS50</t>
  </si>
  <si>
    <t>BA History and Archaeology with Employment Experience</t>
  </si>
  <si>
    <t>UFA4HPSHPS51</t>
  </si>
  <si>
    <t>BA History and Archaeology with Employment Experience Abroad</t>
  </si>
  <si>
    <t>UFA4HPSHPS52</t>
  </si>
  <si>
    <t>BA Liberal Arts with Employment Experience</t>
  </si>
  <si>
    <t>UFA4HPSHPS53</t>
  </si>
  <si>
    <t>BA Liberal Arts with Employment Experience Abroad</t>
  </si>
  <si>
    <t>UFA4HPSHPS54</t>
  </si>
  <si>
    <t>BA Archaeology with Employment Experience</t>
  </si>
  <si>
    <t>UFA4HPSHPS55</t>
  </si>
  <si>
    <t>BA Archaeology with Employment Experience Abroad</t>
  </si>
  <si>
    <t>UFA4HPSHPS56</t>
  </si>
  <si>
    <t>BA Archaeology and Anthropology with Employment Experience</t>
  </si>
  <si>
    <t>UFA4HPSHPS57</t>
  </si>
  <si>
    <t>BA Archaeology and Anthropology with Employment Experience Abroad</t>
  </si>
  <si>
    <t>UFA4HPSHPS58</t>
  </si>
  <si>
    <t>UFA4HPSHPS59</t>
  </si>
  <si>
    <t>UFA4HPSHPS60</t>
  </si>
  <si>
    <t>UFA4HPSHPS61</t>
  </si>
  <si>
    <t>UFA4HPSHPS62</t>
  </si>
  <si>
    <t>BA Politics with Employment Experience Abroad</t>
  </si>
  <si>
    <t>UFA4HPSHPS63</t>
  </si>
  <si>
    <t>BA International Relations with Employment Experience Abroad</t>
  </si>
  <si>
    <t>UFA4HPSHPS65</t>
  </si>
  <si>
    <t>BA Sociology and Criminology with Study Abroad</t>
  </si>
  <si>
    <t>UFA4HPSHPS66</t>
  </si>
  <si>
    <t>BA Sociology and Criminology with Employment Experience Abroad</t>
  </si>
  <si>
    <t>UFA4HPSHPS67</t>
  </si>
  <si>
    <t>BA Philosophy and Sociology with Employment Experience Abroad</t>
  </si>
  <si>
    <t>UFA4HPSHPS68</t>
  </si>
  <si>
    <t>BA Sociology with Employment Experience Abroad</t>
  </si>
  <si>
    <t>UFA4HPSHPS69</t>
  </si>
  <si>
    <t>BA Anthropology with Employment Experience Abroad</t>
  </si>
  <si>
    <t>UFA4HPSHPS70</t>
  </si>
  <si>
    <t>BA Anthropology with Employment Experience</t>
  </si>
  <si>
    <t>UFA4HPSHPS71</t>
  </si>
  <si>
    <t>BA Philosophy with Employment Experience Abroad</t>
  </si>
  <si>
    <t>UFA4HPSHPS72</t>
  </si>
  <si>
    <t>BA International Relations with Employment Experience</t>
  </si>
  <si>
    <t>UFA4HPSHPS73</t>
  </si>
  <si>
    <t>BA Philosophy with Employment Experience</t>
  </si>
  <si>
    <t>UFA4HPSHPS74</t>
  </si>
  <si>
    <t>BA Philosophy and Politics with Employment Experience</t>
  </si>
  <si>
    <t>UFA4HPSHPS75</t>
  </si>
  <si>
    <t>BA Sociology with Employment Experience</t>
  </si>
  <si>
    <t>UFA4HPSHPS76</t>
  </si>
  <si>
    <t>BA Sociology and Criminology with Employment Experience</t>
  </si>
  <si>
    <t>UFA4HPSHPS77</t>
  </si>
  <si>
    <t>BA Politics with Employment Experience</t>
  </si>
  <si>
    <t>UFA4HPSHPSCA</t>
  </si>
  <si>
    <t>BA History and Politics with Study Abroad - Cornwall</t>
  </si>
  <si>
    <t>UFA4HPSHPSCB</t>
  </si>
  <si>
    <t>BA History with Study Abroad - Cornwall</t>
  </si>
  <si>
    <t>UFA4HPSHPSCD</t>
  </si>
  <si>
    <t>BA Politics and International Relations with Study Abroad- Cornwall</t>
  </si>
  <si>
    <t>UFA4HPSHPSCE</t>
  </si>
  <si>
    <t>BA International Relations with Study Abroad - Cornwall</t>
  </si>
  <si>
    <t>UFA4HPSHPSCF</t>
  </si>
  <si>
    <t>BA History and International Relations with Study Abroad - Cornwall</t>
  </si>
  <si>
    <t>UFA4HPSHPSCG</t>
  </si>
  <si>
    <t>BA History with Employment Experience - Cornwall</t>
  </si>
  <si>
    <t>UFA4HPSHPSCH</t>
  </si>
  <si>
    <t>BA History with Employment Experience Abroad- Cornwall</t>
  </si>
  <si>
    <t>UFA4HPSHPSCJ</t>
  </si>
  <si>
    <t>BA History and Politics with Employment Experience - Cornwall</t>
  </si>
  <si>
    <t>UFA4HPSHPSCK</t>
  </si>
  <si>
    <t>BA History and Politics with Employment Experience Abroad - Cornwall</t>
  </si>
  <si>
    <t>UFA4HPSHPSCL</t>
  </si>
  <si>
    <t>BA History and International Relations with Employment Experience - Cornwall</t>
  </si>
  <si>
    <t>UFA4HPSHPSCM</t>
  </si>
  <si>
    <t>BA History and International Relations with Employment Experience Abroad - Cornwall</t>
  </si>
  <si>
    <t>UFA4HPSHPSCN</t>
  </si>
  <si>
    <t>BA Politics and International Relations with Employment Experience Abroad - Cornwall</t>
  </si>
  <si>
    <t>UFA4HPSHPSCO</t>
  </si>
  <si>
    <t>BA Global Politics with Study Abroad - Cornwall</t>
  </si>
  <si>
    <t>UFA4HPSHPSCP</t>
  </si>
  <si>
    <t>BA Politics and International Relations with Employment Experience - Cornwall</t>
  </si>
  <si>
    <t>UFA4HPSHPSCQ</t>
  </si>
  <si>
    <t>BA Global Politics with Employment Experience - Cornwall</t>
  </si>
  <si>
    <t>UFA4HPSSBE01</t>
  </si>
  <si>
    <t>BA Politics, Philosophy and Economics with Study Abroad</t>
  </si>
  <si>
    <t>UFA4HPSSBE02</t>
  </si>
  <si>
    <t>UFA4HPSSBE03</t>
  </si>
  <si>
    <t>BA Politics, Philosophy and Economics with Employment Experience</t>
  </si>
  <si>
    <t>UFA4HPSSBECA</t>
  </si>
  <si>
    <t>BA History and Business with Study Abroad - Cornwall</t>
  </si>
  <si>
    <t>UFA4HPSSBECB</t>
  </si>
  <si>
    <t>BA History and Business with Employment Experience - Cornwall</t>
  </si>
  <si>
    <t>UFA4HPSSBECC</t>
  </si>
  <si>
    <t>BA History and Business with Employment Experience Abroad - Cornwall</t>
  </si>
  <si>
    <t>UFA4HPSSML32</t>
  </si>
  <si>
    <t>BA International Relations and Modern Languages</t>
  </si>
  <si>
    <t>UFA4HPSSML33</t>
  </si>
  <si>
    <t>BA History and Modern Languages</t>
  </si>
  <si>
    <t>UFA4HPSSML34</t>
  </si>
  <si>
    <t>BA Philosophy and Modern Languages</t>
  </si>
  <si>
    <t>UFA4HPSSML35</t>
  </si>
  <si>
    <t>BA Politics and Modern Languages</t>
  </si>
  <si>
    <t>UFA4HPSSML36</t>
  </si>
  <si>
    <t>BA Sociology and Modern Languages</t>
  </si>
  <si>
    <t>UFA4HPSSML37</t>
  </si>
  <si>
    <t>UFA4HPSSPA01</t>
  </si>
  <si>
    <t>UFA4HPSVCU02</t>
  </si>
  <si>
    <t>UFA4PSYPSY03</t>
  </si>
  <si>
    <t>BA Psychological Studies with Study Abroad</t>
  </si>
  <si>
    <t>UFA4PSYPSY04</t>
  </si>
  <si>
    <t>BA Psychological Studies with Professional Placement</t>
  </si>
  <si>
    <t>UFA4SBESBE16</t>
  </si>
  <si>
    <t>BA Business Studies with European Study</t>
  </si>
  <si>
    <t>UFA4SBESBE39</t>
  </si>
  <si>
    <t>BA Accounting Studies with European Study</t>
  </si>
  <si>
    <t>UFA4SBESBE44</t>
  </si>
  <si>
    <t>BA Business and Management with Industrial Experience</t>
  </si>
  <si>
    <t>UFA4SBESBE50</t>
  </si>
  <si>
    <t>BA Accounting Studies with Industrial Experience</t>
  </si>
  <si>
    <t>UFA4SBESBE55</t>
  </si>
  <si>
    <t>BA Business Studies with Industrial Experience</t>
  </si>
  <si>
    <t>UFA4SBESML01</t>
  </si>
  <si>
    <t>BA International Business and Modern Languages</t>
  </si>
  <si>
    <t>UFA4SMLCTH03</t>
  </si>
  <si>
    <t>BA Modern Languages and Latin</t>
  </si>
  <si>
    <t>UFA4SMLEGL01</t>
  </si>
  <si>
    <t>UFA4SMLEGL02</t>
  </si>
  <si>
    <t>UFA4SMLEGL03</t>
  </si>
  <si>
    <t>UFA4SMLIAI07</t>
  </si>
  <si>
    <t>BA Modern Languages and Arabic (Year Abroad Stage 3)</t>
  </si>
  <si>
    <t>UFA4SMLSML41</t>
  </si>
  <si>
    <t>BA Modern Languages</t>
  </si>
  <si>
    <t>UFA4SPASPA01</t>
  </si>
  <si>
    <t>BA Drama with Study Abroad</t>
  </si>
  <si>
    <t>UFA4EGLEGLCG</t>
  </si>
  <si>
    <t>BA English with Study Abroad (4-year) - Cornwall</t>
  </si>
  <si>
    <t>UFF403</t>
  </si>
  <si>
    <t>Flexible Combined Honours with Study Abroad</t>
  </si>
  <si>
    <t>UFF402</t>
  </si>
  <si>
    <t>UFF404</t>
  </si>
  <si>
    <t>UFF405</t>
  </si>
  <si>
    <t>Flexible Combined Honours with Work Abroad</t>
  </si>
  <si>
    <t>UFF406</t>
  </si>
  <si>
    <t>Flexible Combined Honours with Study and Work Abroad</t>
  </si>
  <si>
    <t>UFF4CA</t>
  </si>
  <si>
    <t>UFF4CB</t>
  </si>
  <si>
    <t>UFF4CC</t>
  </si>
  <si>
    <t>UFS4GOAGOACC</t>
  </si>
  <si>
    <t>BA/BSc Geography with Study Abroad - Cornwall</t>
  </si>
  <si>
    <t>UFS4GOAGOACD</t>
  </si>
  <si>
    <t>BA/BSc Geography with Professional Placement - Cornwall</t>
  </si>
  <si>
    <t>UFE4LAWSBECB</t>
  </si>
  <si>
    <t>UFE4LAWSBECC</t>
  </si>
  <si>
    <t>UFN4CSMCSMCB</t>
  </si>
  <si>
    <t>BEng Mining Engineering with Study Abroad in Minerals Engineering - Cornwall</t>
  </si>
  <si>
    <t>UFN4ECSECS11</t>
  </si>
  <si>
    <t>BEng Electronic Engineering with Year in Industry</t>
  </si>
  <si>
    <t>UFN4ECSECS12</t>
  </si>
  <si>
    <t>BEng Mechanical Engineering with Year in Industry</t>
  </si>
  <si>
    <t>UFN4ECSECS14</t>
  </si>
  <si>
    <t>BEng Engineering and Management with Year in Industry</t>
  </si>
  <si>
    <t>UFN4ECSECS15</t>
  </si>
  <si>
    <t>BEng Civil Engineering with Year in Industry</t>
  </si>
  <si>
    <t>UFN4ECSECS16</t>
  </si>
  <si>
    <t>BEng Engineering and Entrepreneurship with Year in Industry</t>
  </si>
  <si>
    <t>UFN4ECSECS17</t>
  </si>
  <si>
    <t>BEng Engineering with Foundation Year</t>
  </si>
  <si>
    <t>UFN4ECSECS18</t>
  </si>
  <si>
    <t>BEng Civil Engineering with Foundation Year</t>
  </si>
  <si>
    <t>UFN4ECSECS19</t>
  </si>
  <si>
    <t>BEng Electronic Engineering with Foundation Year</t>
  </si>
  <si>
    <t>UFN4ECSECS20</t>
  </si>
  <si>
    <t>BEng Mechanical Engineering with Foundation Year</t>
  </si>
  <si>
    <t>UFN4ECSECSCA</t>
  </si>
  <si>
    <t>BEng Renewable Energy Engineering with Foundation Year - Cornwall</t>
  </si>
  <si>
    <t>UFN4ECSINT01</t>
  </si>
  <si>
    <t>UFN4ECSINT02</t>
  </si>
  <si>
    <t>UFN4ECSINT03</t>
  </si>
  <si>
    <t>UFN4ECSINT04</t>
  </si>
  <si>
    <t>UFN4ECSINT05</t>
  </si>
  <si>
    <t>UFN4ECSINT06</t>
  </si>
  <si>
    <t>UFN4ECSINT07</t>
  </si>
  <si>
    <t>UFS4BCSBCS03</t>
  </si>
  <si>
    <t>BSc Biological Sciences with Study Abroad</t>
  </si>
  <si>
    <t>UFS4BCSBCS04</t>
  </si>
  <si>
    <t>BSc Biological and Medicinal Chemistry with Study Abroad</t>
  </si>
  <si>
    <t>UFS4BIOBIO01</t>
  </si>
  <si>
    <t>BSc Biochemistry with Study Abroad</t>
  </si>
  <si>
    <t>UFS4BIOBIO02</t>
  </si>
  <si>
    <t>BSc Biochemistry with Industrial Experience</t>
  </si>
  <si>
    <t>UFS4BIOBIO06</t>
  </si>
  <si>
    <t>BSc Biological Sciences with Professional Placement</t>
  </si>
  <si>
    <t>UFS4BIOBIOCA</t>
  </si>
  <si>
    <t>BSc Zoology with Study Abroad - Cornwall</t>
  </si>
  <si>
    <t>UFS4BIOBIOCB</t>
  </si>
  <si>
    <t>BSc Conservation Biology and Ecology with Study Abroad</t>
  </si>
  <si>
    <t>UFS4BIOBIOCC</t>
  </si>
  <si>
    <t>BSc Evolutionary Biology with Study Abroad</t>
  </si>
  <si>
    <t>UFS4BIOBIOCD</t>
  </si>
  <si>
    <t>BSc Animal Behaviour with Study Abroad - Cornwall</t>
  </si>
  <si>
    <t>UFS4BIOBIOCE</t>
  </si>
  <si>
    <t>BSc Marine Biology with Study Abroad - Cornwall</t>
  </si>
  <si>
    <t>UFS4BIOBIOCF</t>
  </si>
  <si>
    <t>BSc Marine Biology with Professional Placement - Cornwall</t>
  </si>
  <si>
    <t>UFS4BIOBIOCG</t>
  </si>
  <si>
    <t>BSc Animal Behaviour with Professional Placement - Cornwall</t>
  </si>
  <si>
    <t>UFS4BIOBIOCH</t>
  </si>
  <si>
    <t>BSc Evolutionary Biology with Professional Placement - Cornwall</t>
  </si>
  <si>
    <t>UFS4BIOBIOCI</t>
  </si>
  <si>
    <t>UFS4BIOBIOCJ</t>
  </si>
  <si>
    <t>BSc Zoology with Professional Placement - Cornwall</t>
  </si>
  <si>
    <t>UFS4BIOGOACA</t>
  </si>
  <si>
    <t>BSc Human Sciences with Study Abroad</t>
  </si>
  <si>
    <t>UFS4BIOGOACB</t>
  </si>
  <si>
    <t>BSc Human Sciences with Professional Placement</t>
  </si>
  <si>
    <t>UFS4CHEBIO01</t>
  </si>
  <si>
    <t>BSc Biological and Medicinal Chemistry with Industrial Experience</t>
  </si>
  <si>
    <t>UFS4ECSECS09</t>
  </si>
  <si>
    <t>BSc Computer Science with Industrial Placement</t>
  </si>
  <si>
    <t>UFS4ECSECSCA</t>
  </si>
  <si>
    <t>BSc Sustainable Energy Futures with Industrial Placement - Cornwall</t>
  </si>
  <si>
    <t>UFS4ECSECSCB</t>
  </si>
  <si>
    <t>BSc Sustainable Energy Futures with Study Abroad - Cornwall</t>
  </si>
  <si>
    <t>UFS4ECSMAS01</t>
  </si>
  <si>
    <t>BSc Computer Science and Mathematics with Industrial Placement</t>
  </si>
  <si>
    <t>UFS4EMSBIO02</t>
  </si>
  <si>
    <t>BSc Medical Sciences (Human Genomics) with Professional Training Year</t>
  </si>
  <si>
    <t>UFS4EMSBIO03</t>
  </si>
  <si>
    <t>BSc Medical Sciences (Health Research) with Professional Training Year</t>
  </si>
  <si>
    <t>UFS4EMSBIO04</t>
  </si>
  <si>
    <t>BSc Medical Sciences (Neuroscience) with Professional Training Year</t>
  </si>
  <si>
    <t>UFS4EMSBIO05</t>
  </si>
  <si>
    <t>BSc Medical Sciences (Pharmacology and Therapeutics) with Professional Training Year</t>
  </si>
  <si>
    <t>UFS4EMSBIO06</t>
  </si>
  <si>
    <t>BSc Medical Sciences (Human Genomics) with Study Abroad</t>
  </si>
  <si>
    <t>UFS4EMSBIO07</t>
  </si>
  <si>
    <t>BSc Medical Sciences (Neuroscience) with Study Abroad</t>
  </si>
  <si>
    <t>UFS4EMSBIO08</t>
  </si>
  <si>
    <t>BSc Medical Sciences (Pharmacology and Therapeutics) with Study Abroad</t>
  </si>
  <si>
    <t>UFS4EMSBIO09</t>
  </si>
  <si>
    <t>BSc Medical Sciences (Health Research) with Study Abroad</t>
  </si>
  <si>
    <t>UFS4EMSEMS01</t>
  </si>
  <si>
    <t>BSc Medical Sciences with Professional Training Year</t>
  </si>
  <si>
    <t>UFS4EMSEMS02</t>
  </si>
  <si>
    <t>BSc Neuroscience with Professional Placement</t>
  </si>
  <si>
    <t>UFS4EMSEMS03</t>
  </si>
  <si>
    <t>BSc Medical Sciences with Study Abroad</t>
  </si>
  <si>
    <t>UFS4EMSSHS01</t>
  </si>
  <si>
    <t>BSc Sport and Exercise Medical Sciences with Professional Training Year</t>
  </si>
  <si>
    <t>UFS4GAEGAE01</t>
  </si>
  <si>
    <t>BSc Geography with European Study</t>
  </si>
  <si>
    <t>UFS4GAEGAE02</t>
  </si>
  <si>
    <t>BSc Archaeology with Forensic Science with Study Abroad</t>
  </si>
  <si>
    <t>UFS4GOACSMCD</t>
  </si>
  <si>
    <t>BSc Marine Science with Study Abroad - Cornwall</t>
  </si>
  <si>
    <t>UFS4GOACSMCE</t>
  </si>
  <si>
    <t>BSc Marine Science with Professional Placement - Cornwall</t>
  </si>
  <si>
    <t>UFS4GOAGOA02</t>
  </si>
  <si>
    <t>BSc Geography with Study Abroad</t>
  </si>
  <si>
    <t>UFS4GOAGOA04</t>
  </si>
  <si>
    <t>BSc Geography with Applied GIS with European Study</t>
  </si>
  <si>
    <t>UFS4GOAGOA05</t>
  </si>
  <si>
    <t>BSc Geography with Applied GIS with Study Abroad</t>
  </si>
  <si>
    <t>UFS4GOAGOA07</t>
  </si>
  <si>
    <t>BSc Geography with Professional Placement</t>
  </si>
  <si>
    <t>UFS4GOAGOA08</t>
  </si>
  <si>
    <t>BSc Geography with Applied GIS with Professional Placement</t>
  </si>
  <si>
    <t>UFS4GOAGOACB</t>
  </si>
  <si>
    <t>BSc Environmental Science with Study Abroad- Cornwall</t>
  </si>
  <si>
    <t>UFS4GOAGOACE</t>
  </si>
  <si>
    <t>BSc Environmental Science with Professional Placement - Cornwall</t>
  </si>
  <si>
    <t>UFS4HPSHPS01</t>
  </si>
  <si>
    <t>BSc Sociology with Study Abroad</t>
  </si>
  <si>
    <t>UFS4HPSHPS02</t>
  </si>
  <si>
    <t>BSc Sociology and Criminology with Study Abroad</t>
  </si>
  <si>
    <t>UFS4HPSHPS04</t>
  </si>
  <si>
    <t>BSc Politics and International Relations with Study Abroad</t>
  </si>
  <si>
    <t>UFS4HPSHPS05</t>
  </si>
  <si>
    <t>BSc Criminology with Study Abroad</t>
  </si>
  <si>
    <t>UFS4HPSHPS06</t>
  </si>
  <si>
    <t>BSc Archaeology with Forensic Science with Employment Experience</t>
  </si>
  <si>
    <t>UFS4HPSHPS07</t>
  </si>
  <si>
    <t>BSc Archaeology with Forensic Science with Employment Experience Abroad</t>
  </si>
  <si>
    <t>UFS4HPSHPS08</t>
  </si>
  <si>
    <t>BSc Sociology and Criminology with Employment Experience Abroad</t>
  </si>
  <si>
    <t>UFS4HPSHPS09</t>
  </si>
  <si>
    <t>BSc Politics and International Relations with Employment Experience Abroad</t>
  </si>
  <si>
    <t>UFS4HPSHPS10</t>
  </si>
  <si>
    <t>BSc Archaeological Science with Study Abroad</t>
  </si>
  <si>
    <t>UFS4HPSHPS11</t>
  </si>
  <si>
    <t>BSc Archaeological Science with Employment Experience</t>
  </si>
  <si>
    <t>UFS4HPSHPS12</t>
  </si>
  <si>
    <t>BSC Archaeological Science with Employment Experience Abroad</t>
  </si>
  <si>
    <t>UFS4HPSHPS13</t>
  </si>
  <si>
    <t>BSc Politics and International Relations with Employment Experience</t>
  </si>
  <si>
    <t>UFS4HPSHPS14</t>
  </si>
  <si>
    <t>BSc Social Data Science with Study Abroad</t>
  </si>
  <si>
    <t>UFS4HPSHPS15</t>
  </si>
  <si>
    <t>BSc Social Data Science with Industrial Experience</t>
  </si>
  <si>
    <t>UFS4HPSHPS16</t>
  </si>
  <si>
    <t>BSc Crime and Data Science with Industrial Experience</t>
  </si>
  <si>
    <t>UFS4HPSHPS17</t>
  </si>
  <si>
    <t>BSc Crime and Data Science with Study Abroad</t>
  </si>
  <si>
    <t>UFS4HPSHPS18</t>
  </si>
  <si>
    <t>BSc Criminology with Employment Experience</t>
  </si>
  <si>
    <t>UFS4HPSSBECA</t>
  </si>
  <si>
    <t>BSc Politics and Management with Study Abroad - Cornwall</t>
  </si>
  <si>
    <t>UFS4HPSSBECB</t>
  </si>
  <si>
    <t>BSc Politics and Management with Employment Experience - Cornwall</t>
  </si>
  <si>
    <t>UFS4MASMAS03</t>
  </si>
  <si>
    <t>BSc Mathematics with a Year in Industry</t>
  </si>
  <si>
    <t>UFS4MASSBE01</t>
  </si>
  <si>
    <t>BSc Mathematics with Accounting and a Year in Industry</t>
  </si>
  <si>
    <t>UFS4MASSBE02</t>
  </si>
  <si>
    <t>BSc Mathematics with Economics and a Year in Industry</t>
  </si>
  <si>
    <t>UFS4MASSBE03</t>
  </si>
  <si>
    <t>BSc Mathematics with Finance and a Year in Industry</t>
  </si>
  <si>
    <t>UFS4MASSBE04</t>
  </si>
  <si>
    <t>BSc Mathematics with Management and a Year in Industry</t>
  </si>
  <si>
    <t>UFS4PHYPHY04</t>
  </si>
  <si>
    <t>BSc Physics with Study Abroad</t>
  </si>
  <si>
    <t>UFS4PHYPHY05</t>
  </si>
  <si>
    <t>BSc Physics with Professional Placement</t>
  </si>
  <si>
    <t>UFS4PSYPSY01</t>
  </si>
  <si>
    <t>BSc Psychology with Study Abroad</t>
  </si>
  <si>
    <t>UFS4PSYPSY02</t>
  </si>
  <si>
    <t>BSc Psychology with Professional Placement</t>
  </si>
  <si>
    <t>UFS4PSYSHS01</t>
  </si>
  <si>
    <t>BSc Psychology with Sport and Exercise Science with Professional Placement</t>
  </si>
  <si>
    <t>UFS4SBEGOACA</t>
  </si>
  <si>
    <t>BSc Business and Environment with Year Abroad - Cornwall</t>
  </si>
  <si>
    <t>UFS4SBEGOACB</t>
  </si>
  <si>
    <t>BSc Business and Environment with Industrial Experience - Cornwall</t>
  </si>
  <si>
    <t>UFS4SBEHPS02</t>
  </si>
  <si>
    <t>BSc Economics and Politics with Industrial Experience</t>
  </si>
  <si>
    <t>UFS4SBEHPS04</t>
  </si>
  <si>
    <t>BSc Economics and Politics with Year Abroad</t>
  </si>
  <si>
    <t>UFS4SBESBE03</t>
  </si>
  <si>
    <t>BSc Economics with European Study</t>
  </si>
  <si>
    <t>UFS4SBESBE06</t>
  </si>
  <si>
    <t>BSc Economics and Finance with Industrial Experience</t>
  </si>
  <si>
    <t>UFS4SBESBE11</t>
  </si>
  <si>
    <t>BSc Economics with Industrial Experience</t>
  </si>
  <si>
    <t>UFS4SBESBE12</t>
  </si>
  <si>
    <t>BSc Business Economics with Industrial Experience</t>
  </si>
  <si>
    <t>UFS4SBESBE13</t>
  </si>
  <si>
    <t>BSc Economics with Econometrics with Industrial Experience</t>
  </si>
  <si>
    <t>UFS4SBESBE16</t>
  </si>
  <si>
    <t>BSc Accounting and Finance with Industrial Experience</t>
  </si>
  <si>
    <t>UFS4SBESBE22</t>
  </si>
  <si>
    <t>BSc Accounting and Business with Industrial Experience</t>
  </si>
  <si>
    <t>UFS4SBESBE23</t>
  </si>
  <si>
    <t>BSc Accounting Studies with Industrial Experience</t>
  </si>
  <si>
    <t>UFS4SBESBE24</t>
  </si>
  <si>
    <t>BSc Accounting Studies with European Study</t>
  </si>
  <si>
    <t>UFS4SBESBE25</t>
  </si>
  <si>
    <t>BSc Marketing and Management with Year Abroad</t>
  </si>
  <si>
    <t>UFS4SBESBE26</t>
  </si>
  <si>
    <t>BSc Marketing and Management with Industrial Experience</t>
  </si>
  <si>
    <t>UFS4SBESBE28</t>
  </si>
  <si>
    <t>BSc Accounting and Finance with a Year Abroad</t>
  </si>
  <si>
    <t>UFS4SBESBE29</t>
  </si>
  <si>
    <t>BSc Accounting and Business with a Year Abroad</t>
  </si>
  <si>
    <t>UFS4SBESBE30</t>
  </si>
  <si>
    <t>BSc Economics with a Year Abroad</t>
  </si>
  <si>
    <t>UFS4SBESBE31</t>
  </si>
  <si>
    <t>BSc Business Economics with Year Abroad</t>
  </si>
  <si>
    <t>UFS4SBESBE32</t>
  </si>
  <si>
    <t>BSc Economics with Econometrics with Year Abroad</t>
  </si>
  <si>
    <t>UFS4SBESBE33</t>
  </si>
  <si>
    <t>BSc Economics and Finance with Year Abroad</t>
  </si>
  <si>
    <t>UFS4SBESBE34</t>
  </si>
  <si>
    <t>BSc Business and Management with Industrial Experience</t>
  </si>
  <si>
    <t>UFS4SBESBE36</t>
  </si>
  <si>
    <t>BSc Business Analytics with Year Abroad</t>
  </si>
  <si>
    <t>UFS4SBESBE37</t>
  </si>
  <si>
    <t>BSc Business Analytics with Industrial Experience</t>
  </si>
  <si>
    <t>UFS4SBESBE38</t>
  </si>
  <si>
    <t>BSc Business and Management with Year Abroad</t>
  </si>
  <si>
    <t>UFS4SBESBE39</t>
  </si>
  <si>
    <t>BSc Business and Management with European Study</t>
  </si>
  <si>
    <t>UFS4SBESBE43</t>
  </si>
  <si>
    <t>BSc Management with Marketing with Industrial Experience</t>
  </si>
  <si>
    <t>UFS4SBESBE44</t>
  </si>
  <si>
    <t>BSc Business Studies with Year Abroad</t>
  </si>
  <si>
    <t>UFS4SBESBE45</t>
  </si>
  <si>
    <t>BSc Business Studies with Industrial Experience</t>
  </si>
  <si>
    <t>UFS4SBESBE56</t>
  </si>
  <si>
    <t>BSc Accounting Studies with Year Abroad</t>
  </si>
  <si>
    <t>UFS4SBESBE57</t>
  </si>
  <si>
    <t>BSc Business Studies with Economics with Year Abroad</t>
  </si>
  <si>
    <t>UFS4SBESBE58</t>
  </si>
  <si>
    <t>BSc Business Studies with Economics with Industrial Experience</t>
  </si>
  <si>
    <t>UFS4SBESBE59</t>
  </si>
  <si>
    <t>BSc Finance with Industrial Experience</t>
  </si>
  <si>
    <t>UFS4SBESBE60</t>
  </si>
  <si>
    <t>BSc Finance: Investment Banking with Industrial Experience</t>
  </si>
  <si>
    <t>UFS4SBESBE61</t>
  </si>
  <si>
    <t>BSc Finance: Business Management with Industrial Experience</t>
  </si>
  <si>
    <t>UFS4SBESBE62</t>
  </si>
  <si>
    <t>BSc Finance: Data Science with Industrial Experience</t>
  </si>
  <si>
    <t>UFS4SBESBE63</t>
  </si>
  <si>
    <t>BSc Finance with Year Abroad</t>
  </si>
  <si>
    <t>UFS4SBESBE64</t>
  </si>
  <si>
    <t>BSc Finance: Investment Banking with Year Abroad</t>
  </si>
  <si>
    <t>UFS4SBESBE65</t>
  </si>
  <si>
    <t>BSc Finance: Business Management with Year Abroad</t>
  </si>
  <si>
    <t>UFS4SBESBE66</t>
  </si>
  <si>
    <t>BSc Finance: Data Science with Year Abroad</t>
  </si>
  <si>
    <t>UFS4SBESBE67</t>
  </si>
  <si>
    <t>BSc Management with Marketing with Year Abroad</t>
  </si>
  <si>
    <t>UFS4SBESBECB</t>
  </si>
  <si>
    <t>BSc Business with International Study - Cornwall</t>
  </si>
  <si>
    <t>UFS4SBESBECC</t>
  </si>
  <si>
    <t>BSc Business with Industrial Experience - Cornwall</t>
  </si>
  <si>
    <t>UFS4SBESBECD</t>
  </si>
  <si>
    <t>BSc Business with Year Abroad - Cornwall</t>
  </si>
  <si>
    <t>UFS4SHSBIO01</t>
  </si>
  <si>
    <t>BSc Human Biosciences with Professional Placement</t>
  </si>
  <si>
    <t>UFS4SHSSHS01</t>
  </si>
  <si>
    <t>BSc Exercise and Sport Sciences with Study Abroad</t>
  </si>
  <si>
    <t>UFS4SHSSHS02</t>
  </si>
  <si>
    <t>BSc Exercise and Sport Sciences with Professional Placement</t>
  </si>
  <si>
    <t>UFS4SHSSHS03</t>
  </si>
  <si>
    <t>BSc Nutrition with Professional Placement</t>
  </si>
  <si>
    <t>UFS4BIOBIOCN</t>
  </si>
  <si>
    <t>BSc Zoology with Professional Placement (Year 4) - Cornwall</t>
  </si>
  <si>
    <t>UFS4SBEHPS05</t>
  </si>
  <si>
    <t>UFS4SBESBE46</t>
  </si>
  <si>
    <t>UFS4SBESBE47</t>
  </si>
  <si>
    <t>UFS4SBESBE48</t>
  </si>
  <si>
    <t>UFS4SBESBE49</t>
  </si>
  <si>
    <t>UFS4SBESBE50</t>
  </si>
  <si>
    <t>UFS4SBESBE52</t>
  </si>
  <si>
    <t>UFS4SBESBE53</t>
  </si>
  <si>
    <t>UFS4SBESBE54</t>
  </si>
  <si>
    <t>UFS4SBESBE55</t>
  </si>
  <si>
    <t>UFS4SBESBECE</t>
  </si>
  <si>
    <t>UFS4MASMAS04</t>
  </si>
  <si>
    <t>BSc Mathematics with Foundation Year</t>
  </si>
  <si>
    <t>UFS4NSCNSC01</t>
  </si>
  <si>
    <t>BSc Natural Sciences with Foundation Year</t>
  </si>
  <si>
    <t>UFS4PHYPHY06</t>
  </si>
  <si>
    <t>BSc Physics with Foundation Year</t>
  </si>
  <si>
    <t>UFL4LAWLAW01</t>
  </si>
  <si>
    <t>LLB Law with European Study</t>
  </si>
  <si>
    <t>UFL4LAWLAW03</t>
  </si>
  <si>
    <t>LLB Law with International Study</t>
  </si>
  <si>
    <t>UFL4LAWLAW04</t>
  </si>
  <si>
    <t>LLB Law with Professional Placement</t>
  </si>
  <si>
    <t>UFL4LAWLAW07</t>
  </si>
  <si>
    <t>LLB Law with Legal Placement</t>
  </si>
  <si>
    <t>UFL4LAWLAW08</t>
  </si>
  <si>
    <t>LLB Law with Professional Legal Placement</t>
  </si>
  <si>
    <t>UFL4LAWLAW09</t>
  </si>
  <si>
    <t>LLB Law with Industrial Placement</t>
  </si>
  <si>
    <t>UFL4LAWSBECB</t>
  </si>
  <si>
    <t>UFL4LAWSBECC</t>
  </si>
  <si>
    <t>UFL4LAWLAW05</t>
  </si>
  <si>
    <t>LLB English Law and German Law/LLM (Magister)</t>
  </si>
  <si>
    <t>UFL4LAWLAW06</t>
  </si>
  <si>
    <t>LLB English Law and French Law/Master 1 (Maitrise)</t>
  </si>
  <si>
    <t>UFL4LAWLAW10</t>
  </si>
  <si>
    <t>Dual LLB / Juris Doctor (JD) with the Chinese University of Hong Kong</t>
  </si>
  <si>
    <t>UFX4IAIIAI01</t>
  </si>
  <si>
    <t>MArabic in Arabic and Islamic Studies</t>
  </si>
  <si>
    <t>UFX4IAIIAI02</t>
  </si>
  <si>
    <t>UFX4CSMCSMCF</t>
  </si>
  <si>
    <t>MEng Mining Engineering - Cornwall</t>
  </si>
  <si>
    <t>UFX4CSMCSMCJ</t>
  </si>
  <si>
    <t>MEng Energy Engineering - Cornwall</t>
  </si>
  <si>
    <t>UFX4CSMCSMCK</t>
  </si>
  <si>
    <t>MEng Mining Engineering with Industrial Experience - Cornwall</t>
  </si>
  <si>
    <t>UFX4CSMCSMCL</t>
  </si>
  <si>
    <t>MEng Energy Engineering with Industrial Experience - Cornwall</t>
  </si>
  <si>
    <t>UFX4CSMCSMCM</t>
  </si>
  <si>
    <t>MEng Renewable Energy Engineering - Cornwall</t>
  </si>
  <si>
    <t>UFX4CSMCSMCN</t>
  </si>
  <si>
    <t>MEng Renewable Energy Engineering with Industrial Experience - Cornwall</t>
  </si>
  <si>
    <t>UFX4ECSECS02</t>
  </si>
  <si>
    <t>MEng Mechanical Engineering</t>
  </si>
  <si>
    <t>UFX4ECSECS03</t>
  </si>
  <si>
    <t>MEng Electronic Engineering</t>
  </si>
  <si>
    <t>UFX4ECSECS06</t>
  </si>
  <si>
    <t>MEng Civil Engineering</t>
  </si>
  <si>
    <t>UFX4ECSECS10</t>
  </si>
  <si>
    <t>MEng Engineering and Management</t>
  </si>
  <si>
    <t>UFX4ECSECS16</t>
  </si>
  <si>
    <t>MEng Engineering</t>
  </si>
  <si>
    <t>UFX4ECSECS22</t>
  </si>
  <si>
    <t>MEng Electronic Engineering with International Study</t>
  </si>
  <si>
    <t>UFX4ECSECS23</t>
  </si>
  <si>
    <t>MEng Civil Engineering with International Study</t>
  </si>
  <si>
    <t>UFX4ECSECS28</t>
  </si>
  <si>
    <t>MEng Engineering and Management with International Study</t>
  </si>
  <si>
    <t>UFX4ECSECS30</t>
  </si>
  <si>
    <t>MEng Materials Engineering with International Study</t>
  </si>
  <si>
    <t>UFX4ECSECS31</t>
  </si>
  <si>
    <t>MEng Mechanical Engineering with International Study</t>
  </si>
  <si>
    <t>UFX4ECSECS38</t>
  </si>
  <si>
    <t>MEng Engineering and Entrepreneurship</t>
  </si>
  <si>
    <t>UFX4CSMCSMCG</t>
  </si>
  <si>
    <t>MGeol Geology - Cornwall</t>
  </si>
  <si>
    <t>UFX4CSMCSMCH</t>
  </si>
  <si>
    <t>MGeol Applied Geology - Cornwall</t>
  </si>
  <si>
    <t>UFX4CSMCSMCI</t>
  </si>
  <si>
    <t>MGeol Engineering, Geology and Geotechnics - Cornwall</t>
  </si>
  <si>
    <t>UFX4MASMAS04</t>
  </si>
  <si>
    <t>MMath Mathematics</t>
  </si>
  <si>
    <t>UFX4MASMAS09</t>
  </si>
  <si>
    <t>MMath Mathematics with Professional Experience</t>
  </si>
  <si>
    <t>UFX4MASMAS10</t>
  </si>
  <si>
    <t>MMath Mathematics with International Study</t>
  </si>
  <si>
    <t>UFX4PHYPHY04</t>
  </si>
  <si>
    <t>MPhys Physics</t>
  </si>
  <si>
    <t>UFX4PHYPHY14</t>
  </si>
  <si>
    <t>MPhys Physics with Astrophysics</t>
  </si>
  <si>
    <t>UFX4EMSEMS02</t>
  </si>
  <si>
    <t>MSci Nursing</t>
  </si>
  <si>
    <t>UFX4EMSEMS03</t>
  </si>
  <si>
    <t>MSci Nursing (Adult and Mental Health)</t>
  </si>
  <si>
    <t>UFX4BIOBIO01</t>
  </si>
  <si>
    <t>MSci Biological Sciences</t>
  </si>
  <si>
    <t>UFX4BIOBIO02</t>
  </si>
  <si>
    <t>MSci Biochemistry</t>
  </si>
  <si>
    <t>UFX4BIOBIO03</t>
  </si>
  <si>
    <t>MSci Biological and Medicinal Chemistry</t>
  </si>
  <si>
    <t>UFX4BIOBIOCA</t>
  </si>
  <si>
    <t>MSci Animal Behaviour- Cornwall</t>
  </si>
  <si>
    <t>UFX4BIOBIOCB</t>
  </si>
  <si>
    <t>MSci Conservation Biology and Ecology - Cornwall</t>
  </si>
  <si>
    <t>UFX4BIOBIOCC</t>
  </si>
  <si>
    <t>MSci Zoology - Cornwall</t>
  </si>
  <si>
    <t>UFX4BIOBIOCD</t>
  </si>
  <si>
    <t>MSci Evolutionary Biology - Cornwall</t>
  </si>
  <si>
    <t>UFX4BIOBIOCE</t>
  </si>
  <si>
    <t>MSci Marine Biology - Cornwall</t>
  </si>
  <si>
    <t>UFX4BIOBIOCF</t>
  </si>
  <si>
    <t>MSci Human Sciences - Cornwall</t>
  </si>
  <si>
    <t>UFX4CSMCSMCO</t>
  </si>
  <si>
    <t>MSci Engineering Geology and Geotechnics - Cornwall</t>
  </si>
  <si>
    <t>UFX4CSMCSMCP</t>
  </si>
  <si>
    <t>MSci Resource and Exploration Geology - Cornwall</t>
  </si>
  <si>
    <t>UFX4CSMCSMCQ</t>
  </si>
  <si>
    <t>MSci Geology - Cornwall</t>
  </si>
  <si>
    <t>UFX4CSMCSMCR</t>
  </si>
  <si>
    <t>MSci Environmental Geoscience - Cornwall</t>
  </si>
  <si>
    <t>UFX4ECSECS36</t>
  </si>
  <si>
    <t>MSci Computer Science</t>
  </si>
  <si>
    <t>UFX4ECSECS39</t>
  </si>
  <si>
    <t>MSci Data Science</t>
  </si>
  <si>
    <t>UFX4ECSMAS01</t>
  </si>
  <si>
    <t>MSci Computer Science and Mathematics</t>
  </si>
  <si>
    <t>UFX4EMSBIO01</t>
  </si>
  <si>
    <t>MSci Medical Sciences (Human Genomics)</t>
  </si>
  <si>
    <t>UFX4GAEGAECB</t>
  </si>
  <si>
    <t>MSci Environmental Science - Cornwall</t>
  </si>
  <si>
    <t>UFX4MASMAS06</t>
  </si>
  <si>
    <t>MSci Mathematics</t>
  </si>
  <si>
    <t>UFX4MASMAS07</t>
  </si>
  <si>
    <t>MSci Mathematics (Mathematical Biology)</t>
  </si>
  <si>
    <t>UFX4MASMAS08</t>
  </si>
  <si>
    <t>MSci Mathematics (Climate Science)</t>
  </si>
  <si>
    <t>UFX4MASMAS11</t>
  </si>
  <si>
    <t>MSci Mathematics (Geophysical and Astrophysical Fluid Dynamics)</t>
  </si>
  <si>
    <t>UFX4MASMAS13</t>
  </si>
  <si>
    <t>MSci Mathematics and Data Science</t>
  </si>
  <si>
    <t>UFX4MASMASCA</t>
  </si>
  <si>
    <t>MSci Mathematical Sciences (Environmental Sciences) - Cornwall</t>
  </si>
  <si>
    <t>UFX4MASSBE02</t>
  </si>
  <si>
    <t>MSci Mathematics with Management</t>
  </si>
  <si>
    <t>UFX4MASSBE03</t>
  </si>
  <si>
    <t>MSci Mathematics with Finance</t>
  </si>
  <si>
    <t>UFX4MASSBE04</t>
  </si>
  <si>
    <t>MSci Mathematics with Economics</t>
  </si>
  <si>
    <t>UFX4MASSBE05</t>
  </si>
  <si>
    <t>MSci Mathematics with Accounting</t>
  </si>
  <si>
    <t>UFX4NSCNSC01</t>
  </si>
  <si>
    <t>MSci Natural Sciences</t>
  </si>
  <si>
    <t>UFX4NSCNSC02</t>
  </si>
  <si>
    <t>MSci Natural Sciences with International Study</t>
  </si>
  <si>
    <t>UFX4PSYPSY01</t>
  </si>
  <si>
    <t>MSci Applied Psychology (Clinical)</t>
  </si>
  <si>
    <t>UFX4SHSSHS01</t>
  </si>
  <si>
    <t>MSci Exercise and Sport Sciences</t>
  </si>
  <si>
    <t>UFX4EMSEMS05</t>
  </si>
  <si>
    <t>MSci Medical Imaging (Diagnostic Radiography)</t>
  </si>
  <si>
    <t>UFX4EMSEMS04</t>
  </si>
  <si>
    <t>MSci Nursing (Adult)</t>
  </si>
  <si>
    <t>UFX5ECSECS01</t>
  </si>
  <si>
    <t>MEng Engineering and Entrepreneurship with a Year in Industry</t>
  </si>
  <si>
    <t>UFX5ECSECS02</t>
  </si>
  <si>
    <t>MEng Electronic Engineering and Computer Science with a Year in Industry</t>
  </si>
  <si>
    <t>UFX5ECSECS03</t>
  </si>
  <si>
    <t>MEng Mechanical Engineering with a Year in Industry</t>
  </si>
  <si>
    <t>UFX5ECSECS05</t>
  </si>
  <si>
    <t>MEng Electronic Engineering with a Year in Industry</t>
  </si>
  <si>
    <t>UFX5ECSECS06</t>
  </si>
  <si>
    <t>MEng Engineering and Management with a Year in Industry</t>
  </si>
  <si>
    <t>UFX5ECSECS07</t>
  </si>
  <si>
    <t>MEng Civil Engineering with a Year in Industry</t>
  </si>
  <si>
    <t>UFX5ECSECS08</t>
  </si>
  <si>
    <t>MEng Civil and Environmental Engineering with a Year in Industry</t>
  </si>
  <si>
    <t>UFX5MASMAS01</t>
  </si>
  <si>
    <t>MMath Mathematics with a Year in Industry</t>
  </si>
  <si>
    <t>UFX5PHYPHY01</t>
  </si>
  <si>
    <t>MPhys Physics with Study Abroad</t>
  </si>
  <si>
    <t>UFX5PHYPHY02</t>
  </si>
  <si>
    <t>MPhys Physics with Professional Placement</t>
  </si>
  <si>
    <t>UFX5MASMAS02</t>
  </si>
  <si>
    <t>MSci Mathematics with Accounting and a Year in Industry</t>
  </si>
  <si>
    <t>UFX5MASMAS03</t>
  </si>
  <si>
    <t>MSci Mathematics with Economics and a Year in Industry</t>
  </si>
  <si>
    <t>UFX5MASMAS04</t>
  </si>
  <si>
    <t>MSci Mathematics with Finance and a Year in Industry</t>
  </si>
  <si>
    <t>UFX5MASMAS05</t>
  </si>
  <si>
    <t>MSci Mathematics with Management and a Year in Industry</t>
  </si>
  <si>
    <t>PTA1HPSHPS68</t>
  </si>
  <si>
    <t>MA Anthrozoology (Distance Learning)</t>
  </si>
  <si>
    <t>PTS0CSMCSMCA</t>
  </si>
  <si>
    <t>MSc Minerals Resource Management (Distance Learning) - Cornwall</t>
  </si>
  <si>
    <t>PTS1EDUEDU03</t>
  </si>
  <si>
    <t>PTS1EDUEDU04</t>
  </si>
  <si>
    <t>PhD Education 4-year (MSc Educational Research) (Distance Learning)</t>
  </si>
  <si>
    <t>PTS1EMSEMS11</t>
  </si>
  <si>
    <t>MSc Extreme Medicine (Distance Learning)</t>
  </si>
  <si>
    <t>PTS1EMSEMS14</t>
  </si>
  <si>
    <t>MSc Genomic Medicine (Online) (Distance Learning)</t>
  </si>
  <si>
    <t>PTS1EMSEMSCB</t>
  </si>
  <si>
    <t>MSc Environment and Human Health (Distance Learning) - Cornwall</t>
  </si>
  <si>
    <t>PTS1SBECSMCA</t>
  </si>
  <si>
    <t>MSc Management and Mining (Distance Learning) - Cornwall</t>
  </si>
  <si>
    <t>UFB4EMSEMS01</t>
  </si>
  <si>
    <t>BMBS Graduate Entry Medicine</t>
  </si>
  <si>
    <t>P1S0ECSECS01</t>
  </si>
  <si>
    <t>One Semester Engineering (PGT)</t>
  </si>
  <si>
    <t>L1S0EGLEGLCA</t>
  </si>
  <si>
    <t>P1Y102</t>
  </si>
  <si>
    <t>Inbound Study Abroad 1 Year</t>
  </si>
  <si>
    <t>Inbound Study</t>
  </si>
  <si>
    <t>University of Exeter</t>
  </si>
  <si>
    <t>P1Y1CA</t>
  </si>
  <si>
    <t>Inbound Study Abroad 1 Year - Cornwall</t>
  </si>
  <si>
    <t>L1Y106</t>
  </si>
  <si>
    <t>L1Y1CB</t>
  </si>
  <si>
    <t>L1Y1EGLEGL03</t>
  </si>
  <si>
    <t>One Year English</t>
  </si>
  <si>
    <t>L1Y1SMLSML11</t>
  </si>
  <si>
    <t>One Year Modern Languages</t>
  </si>
  <si>
    <t>P1S001</t>
  </si>
  <si>
    <t>Inbound Study Abroad Semester 1</t>
  </si>
  <si>
    <t>P1S0CA</t>
  </si>
  <si>
    <t>P1S0SBESBE03</t>
  </si>
  <si>
    <t>Semester One Business and Economics (Oct-Jan)</t>
  </si>
  <si>
    <t>P1T0R02</t>
  </si>
  <si>
    <t>Inbound Study Abroad Postgraduate Research 1 Term</t>
  </si>
  <si>
    <t>L1S009</t>
  </si>
  <si>
    <t>L1S0CA</t>
  </si>
  <si>
    <t>L1S0LAWLAW02</t>
  </si>
  <si>
    <t>One Semester Law</t>
  </si>
  <si>
    <t>L1S0SBESBE01</t>
  </si>
  <si>
    <t>Semester One Business and Economics</t>
  </si>
  <si>
    <t>P1S002</t>
  </si>
  <si>
    <t>Inbound Study Abroad Semester 2</t>
  </si>
  <si>
    <t>P1S0CB</t>
  </si>
  <si>
    <t>L1S010</t>
  </si>
  <si>
    <t>L1S0CB</t>
  </si>
  <si>
    <t>L1S0ECSECS01</t>
  </si>
  <si>
    <t>One Semester Engineering</t>
  </si>
  <si>
    <t>L1S0GAEGAE01</t>
  </si>
  <si>
    <t>One Semester Geography</t>
  </si>
  <si>
    <t>L1S0HPSHPS07</t>
  </si>
  <si>
    <t>One Semester Humanities-Wide</t>
  </si>
  <si>
    <t>L1S0SMLSML08</t>
  </si>
  <si>
    <t>One Semester Modern Languages</t>
  </si>
  <si>
    <t>L0Y0EGLEGL02</t>
  </si>
  <si>
    <t>International Summer School - British Cultures</t>
  </si>
  <si>
    <t>L0Y0HPSHPS04</t>
  </si>
  <si>
    <t>L0Y0HPSHPS06</t>
  </si>
  <si>
    <t>International Summer School - Rethinking Shakespeare: Beyond the Bard</t>
  </si>
  <si>
    <t>L0Y0LAWLAW05</t>
  </si>
  <si>
    <t>International Summer School - Human Rights Law</t>
  </si>
  <si>
    <t>L0Y0MASECS01</t>
  </si>
  <si>
    <t>International Summer School Sustainability Summer Programme</t>
  </si>
  <si>
    <t>L0Y0PSYPSY02</t>
  </si>
  <si>
    <t>International Summer School - Adapting Cognitive Behavioural Therapy to Improve Access to Psychological Therapies</t>
  </si>
  <si>
    <t>L0Y0SHSSHS01</t>
  </si>
  <si>
    <t>Preventive Medicine: Exercise and the Environment</t>
  </si>
  <si>
    <t>P1S0EDUEDU01</t>
  </si>
  <si>
    <t>FXX0INTINT01</t>
  </si>
  <si>
    <t>INTO Pre-Sessional</t>
  </si>
  <si>
    <t>FXX0INTINT02</t>
  </si>
  <si>
    <t>INTO General English</t>
  </si>
  <si>
    <t>FXX0INTINT03</t>
  </si>
  <si>
    <t>INTO English Language Courses</t>
  </si>
  <si>
    <t>FXX0INTINT06</t>
  </si>
  <si>
    <t>INTO Study Abroad with English</t>
  </si>
  <si>
    <t>FXX0INTINT08</t>
  </si>
  <si>
    <t>INTO Modular Foundation</t>
  </si>
  <si>
    <t>FXX0INTINT12</t>
  </si>
  <si>
    <t>INTO English for University Study (Jan)</t>
  </si>
  <si>
    <t>FXX0INTINT13</t>
  </si>
  <si>
    <t>INTO English for University Study (Jun)</t>
  </si>
  <si>
    <t>FXX0INTINT14</t>
  </si>
  <si>
    <t>INTO English for University Study (Sep)</t>
  </si>
  <si>
    <t>FXX0INTINT15</t>
  </si>
  <si>
    <t>INTO English for University Study (Mar)</t>
  </si>
  <si>
    <t>FXX0INTINT16</t>
  </si>
  <si>
    <t>FXX0INTINT17</t>
  </si>
  <si>
    <t>FXX0INTINT18</t>
  </si>
  <si>
    <t>INTO Academic English (Jan)</t>
  </si>
  <si>
    <t>FXX0INTINT19</t>
  </si>
  <si>
    <t>INTO Academic English (Apr)</t>
  </si>
  <si>
    <t>FXX0INTINT20</t>
  </si>
  <si>
    <t>INTO Academic English (Jun)</t>
  </si>
  <si>
    <t>FXX0INTINT21</t>
  </si>
  <si>
    <t>INTO Academic English (Aug)</t>
  </si>
  <si>
    <t>FXX0INTINT22</t>
  </si>
  <si>
    <t>INTO Academic English (Oct)</t>
  </si>
  <si>
    <t>FXX0INTINT23</t>
  </si>
  <si>
    <t>University of Exeter Extended Induction Programme</t>
  </si>
  <si>
    <t>PTZ9UOLUOL01</t>
  </si>
  <si>
    <t>University of Law</t>
  </si>
  <si>
    <t>The University of Law</t>
  </si>
  <si>
    <t>P1R1GOAGOA01</t>
  </si>
  <si>
    <t>OAS Archaeology - Research</t>
  </si>
  <si>
    <t>P1R1GOAGOA02</t>
  </si>
  <si>
    <t>OAS Physical Geography - Research</t>
  </si>
  <si>
    <t>P1R1MASMAS01</t>
  </si>
  <si>
    <t>OAS Mathematics Research</t>
  </si>
  <si>
    <t>P1R1SBESBE01</t>
  </si>
  <si>
    <t>OAS Finance (Research)</t>
  </si>
  <si>
    <t>P1T0LAWLAW01</t>
  </si>
  <si>
    <t>OAS Law (Dresden)</t>
  </si>
  <si>
    <t>P1T0LAWLAW02</t>
  </si>
  <si>
    <t>P1T0SBESBE02</t>
  </si>
  <si>
    <t>OAS Management</t>
  </si>
  <si>
    <t>University of Exeter Medical School</t>
  </si>
  <si>
    <t>P1Y0LAWLAW01</t>
  </si>
  <si>
    <t>P1Y1BIOBIO01</t>
  </si>
  <si>
    <t>OAS Biological Sciences</t>
  </si>
  <si>
    <t>P1Y1BIOBIOCA</t>
  </si>
  <si>
    <t>P1Y1CSMCSMCA</t>
  </si>
  <si>
    <t>P1Y1CSMCSMCB</t>
  </si>
  <si>
    <t>OAS Renewable Energy - Cornwall</t>
  </si>
  <si>
    <t>P1Y1CSMCSMCC</t>
  </si>
  <si>
    <t>OAS Mining and Minerals Engineering - Cornwall</t>
  </si>
  <si>
    <t>P1Y1CSMCSMCD</t>
  </si>
  <si>
    <t>P1Y1CTHCTH01</t>
  </si>
  <si>
    <t>OAS Theology</t>
  </si>
  <si>
    <t>P1Y1CTHCTH03</t>
  </si>
  <si>
    <t>OAS Classics and Ancient History</t>
  </si>
  <si>
    <t>P1Y1DRADRA01</t>
  </si>
  <si>
    <t>OAS Drama (Research)</t>
  </si>
  <si>
    <t>P1Y1ECSECS01</t>
  </si>
  <si>
    <t>OAS Engineering</t>
  </si>
  <si>
    <t>P1Y1ECSECS02</t>
  </si>
  <si>
    <t>OAS Computer Science</t>
  </si>
  <si>
    <t>P1Y1EDUEDU01</t>
  </si>
  <si>
    <t>OAS Education</t>
  </si>
  <si>
    <t>P1Y1EGLEGL03</t>
  </si>
  <si>
    <t>OAS English</t>
  </si>
  <si>
    <t>P1Y1EGLEGL04</t>
  </si>
  <si>
    <t>OAS Media and Communications</t>
  </si>
  <si>
    <t>P1Y1EMSEMS01</t>
  </si>
  <si>
    <t>OAS Medical Imaging (Research)</t>
  </si>
  <si>
    <t>P1Y1EMSEMS04</t>
  </si>
  <si>
    <t>OAS Medical Studies</t>
  </si>
  <si>
    <t>P1Y1EMSEMSCA</t>
  </si>
  <si>
    <t>P1Y1GOAGOA06</t>
  </si>
  <si>
    <t>OAS Archaeology</t>
  </si>
  <si>
    <t>P1Y1GOAGOA07</t>
  </si>
  <si>
    <t>OAS Geography</t>
  </si>
  <si>
    <t>P1Y1GOAGOA08</t>
  </si>
  <si>
    <t>OAS Human Geography</t>
  </si>
  <si>
    <t>P1Y1GOAGOACA</t>
  </si>
  <si>
    <t>P1Y1GOAGOACB</t>
  </si>
  <si>
    <t>P1Y1HPSHPS02</t>
  </si>
  <si>
    <t>OAS Sociology</t>
  </si>
  <si>
    <t>P1Y1HPSHPS03</t>
  </si>
  <si>
    <t>OAS Politics</t>
  </si>
  <si>
    <t>P1Y1HPSHPS04</t>
  </si>
  <si>
    <t>OAS History</t>
  </si>
  <si>
    <t>P1Y1HPSHPS14</t>
  </si>
  <si>
    <t>OAS Philosophy</t>
  </si>
  <si>
    <t>P1Y1HPSHPS15</t>
  </si>
  <si>
    <t>OAS Anthropology</t>
  </si>
  <si>
    <t>P1Y1HPSHPSCA</t>
  </si>
  <si>
    <t>P1Y1IAIIAI01</t>
  </si>
  <si>
    <t>OAS Arabic and Islamic Studies</t>
  </si>
  <si>
    <t>P1Y1LAWLAW01</t>
  </si>
  <si>
    <t>OAS Law</t>
  </si>
  <si>
    <t>P1Y1MASMASCA</t>
  </si>
  <si>
    <t>OAS Mathematics - Cornwall</t>
  </si>
  <si>
    <t>P1Y1PHYPHY01</t>
  </si>
  <si>
    <t>OAS Physics</t>
  </si>
  <si>
    <t>P1Y1PSYPSY03</t>
  </si>
  <si>
    <t>OAS Psychology</t>
  </si>
  <si>
    <t>P1Y1PSYPSY07</t>
  </si>
  <si>
    <t>P1Y1SBESBE01</t>
  </si>
  <si>
    <t>OAS Management Studies</t>
  </si>
  <si>
    <t>P1Y1SBESBE03</t>
  </si>
  <si>
    <t>OAS Economics</t>
  </si>
  <si>
    <t>P1Y1SBESBE11</t>
  </si>
  <si>
    <t>OAS Accountancy</t>
  </si>
  <si>
    <t>P1Y1SHSSHS02</t>
  </si>
  <si>
    <t>OAS Sport and Health Sciences</t>
  </si>
  <si>
    <t>P1Y1SMLSML07</t>
  </si>
  <si>
    <t>OAS Modern Foreign Languages</t>
  </si>
  <si>
    <t>P1Y1SMLSML08</t>
  </si>
  <si>
    <t>P1Y1SPASPA01</t>
  </si>
  <si>
    <t>OAS Drama</t>
  </si>
  <si>
    <t>P1Y2GOAGOA01</t>
  </si>
  <si>
    <t>OAS Geography (Part Time)</t>
  </si>
  <si>
    <t>P2Y0PSYPSY01</t>
  </si>
  <si>
    <t>P2Y0PSYPSY02</t>
  </si>
  <si>
    <t>PG NQ OAS Family Interventions in Psychosis</t>
  </si>
  <si>
    <t>P2Y0PSYPSY03</t>
  </si>
  <si>
    <t>P2Y0PSYPSY04</t>
  </si>
  <si>
    <t>P2Y0PSYPSY05</t>
  </si>
  <si>
    <t>PG NQ OAS Counselling for Depression Practitioner Training</t>
  </si>
  <si>
    <t>P2Y0PSYPSY07</t>
  </si>
  <si>
    <t>PG NQ OAS Perinatal Clinical Psychology Training</t>
  </si>
  <si>
    <t>P2Y2PSYPSY02</t>
  </si>
  <si>
    <t>PSY2PSYPSY01</t>
  </si>
  <si>
    <t>PAC2EDUEDU01</t>
  </si>
  <si>
    <t>PGCert Academic Practice PCAP (Higher Apprenticeship) (Part-Time)</t>
  </si>
  <si>
    <t>PRK6PSYPSY08</t>
  </si>
  <si>
    <t>DPPClinPrac Doctor of Psychodynamic/Psychoanalytic Psychotherapy Clinical Practice (Part-Time)</t>
  </si>
  <si>
    <t>PRZ9BIOBIO01</t>
  </si>
  <si>
    <t>PRZ9BIOBIOCA</t>
  </si>
  <si>
    <t>PRZ9CDTDTC01</t>
  </si>
  <si>
    <t>PRZ9CDTDTC02</t>
  </si>
  <si>
    <t>PRZ9CDTDTC03</t>
  </si>
  <si>
    <t>PRZ9CDTDTC04</t>
  </si>
  <si>
    <t>PRZ9CDTDTC05</t>
  </si>
  <si>
    <t>PRZ9CDTDTC06</t>
  </si>
  <si>
    <t>PRZ9CDTDTCCA</t>
  </si>
  <si>
    <t>PRZ9CDTDTCCB</t>
  </si>
  <si>
    <t>PRZ9CDTDTCCC</t>
  </si>
  <si>
    <t>PRZ9ECSECS01</t>
  </si>
  <si>
    <t>PRZ9ECSECS02</t>
  </si>
  <si>
    <t>PRZ9ECSECSCA</t>
  </si>
  <si>
    <t>PRZ9ESEESE01</t>
  </si>
  <si>
    <t>Visiting Student ESE</t>
  </si>
  <si>
    <t>PRZ9HASHAS01</t>
  </si>
  <si>
    <t>Visiting Student HAS</t>
  </si>
  <si>
    <t>PRZ9HLSHLS01</t>
  </si>
  <si>
    <t>Visiting Student HLS</t>
  </si>
  <si>
    <t>PRK6PSYPSY04</t>
  </si>
  <si>
    <t>DClinPrac Doctor of Clinical Practice</t>
  </si>
  <si>
    <t>PRK6PSYPSY07</t>
  </si>
  <si>
    <t>DClinPrac(Res) Doctor of Clinical Practice (Research)</t>
  </si>
  <si>
    <t>PRK3PSYPSY01</t>
  </si>
  <si>
    <t>PRK6PSYPSY03</t>
  </si>
  <si>
    <t>DClinRes Doctor of Clinical Research</t>
  </si>
  <si>
    <t>PRW3EDUEDU01</t>
  </si>
  <si>
    <t>DEdPsy Educational Child and Community Psychology</t>
  </si>
  <si>
    <t>PRG2EDUEDU02</t>
  </si>
  <si>
    <t>EdD Educational Psychology</t>
  </si>
  <si>
    <t>PRG2EDUEDU03</t>
  </si>
  <si>
    <t>EdD Teaching English to Speakers of Other Languages (Exeter)</t>
  </si>
  <si>
    <t>PRG4EDUEDU01</t>
  </si>
  <si>
    <t>EdD Education (Part-Time)</t>
  </si>
  <si>
    <t>PRG4EDUEDU04</t>
  </si>
  <si>
    <t>EdD Teaching English to Speakers of Other Languages (Exeter)(Part-Time)</t>
  </si>
  <si>
    <t>PRG4EDUEDU05</t>
  </si>
  <si>
    <t>EdD Teaching English to Speakers of Other Languages (Dubai)</t>
  </si>
  <si>
    <t>PRG4EDUEDU07</t>
  </si>
  <si>
    <t>EdD Special Needs and Inclusive Education (Part-Time)</t>
  </si>
  <si>
    <t>PRE3ECSECS01</t>
  </si>
  <si>
    <t>EngD Water Engineering</t>
  </si>
  <si>
    <t>PRE6ECSECS01</t>
  </si>
  <si>
    <t>EngD Water Engineering (Part-Time)</t>
  </si>
  <si>
    <t>PRD4ECSECS01</t>
  </si>
  <si>
    <t>EngD Sustainable Materials and Manufacturing</t>
  </si>
  <si>
    <t>PRD4ECSECSCA</t>
  </si>
  <si>
    <t>EngD Sustainable Materials and Manufacturing - Cornwall</t>
  </si>
  <si>
    <t>PRD5CSMCSMC1</t>
  </si>
  <si>
    <t>PRD9CSMCSMC1</t>
  </si>
  <si>
    <t>MAbyRes Law (Part-Time)</t>
  </si>
  <si>
    <t>PRM3CTHCTH01</t>
  </si>
  <si>
    <t>MAbyRes Classics and Ancient History</t>
  </si>
  <si>
    <t>PRM3CTHCTH02</t>
  </si>
  <si>
    <t>MAbyRes Classics and Ancient History (Distance Learning)</t>
  </si>
  <si>
    <t>PRM3DRADRA01</t>
  </si>
  <si>
    <t>MAbyRes Drama</t>
  </si>
  <si>
    <t>PRM3DRADRA02</t>
  </si>
  <si>
    <t>MAbyRes Drama (Distance Learning)</t>
  </si>
  <si>
    <t>PRM3EGLEGL01</t>
  </si>
  <si>
    <t>MAbyRes English</t>
  </si>
  <si>
    <t>PRM3EGLEGL02</t>
  </si>
  <si>
    <t>MAbyRes English (Distance Learning)</t>
  </si>
  <si>
    <t>PRM3EGLEGLCA</t>
  </si>
  <si>
    <t>MAbyRes English - Cornwall</t>
  </si>
  <si>
    <t>PRM3EGLEGLCB</t>
  </si>
  <si>
    <t>MAbyRes English (Distance Learning) - Cornwall</t>
  </si>
  <si>
    <t>PRM3GOAGOA03</t>
  </si>
  <si>
    <t>MAbyRes Archaeology</t>
  </si>
  <si>
    <t>PRM3HPSHPS01</t>
  </si>
  <si>
    <t>MAbyRes Theology and Religion</t>
  </si>
  <si>
    <t>PRM3HPSHPS02</t>
  </si>
  <si>
    <t>MAbyRes Theology and Religion (Distance Learning)</t>
  </si>
  <si>
    <t>PRM3HPSHPS03</t>
  </si>
  <si>
    <t>PRM3HPSHPS04</t>
  </si>
  <si>
    <t>MAbyRes Politics</t>
  </si>
  <si>
    <t>PRM3HPSHPS05</t>
  </si>
  <si>
    <t>MAbyRes Philosophy</t>
  </si>
  <si>
    <t>PRM3HPSHPS06</t>
  </si>
  <si>
    <t>MAbyRes Anthropology</t>
  </si>
  <si>
    <t>PRM3HPSHPS07</t>
  </si>
  <si>
    <t>MAbyRes Anthropology (Distance Learning)</t>
  </si>
  <si>
    <t>PRM3HPSHPS08</t>
  </si>
  <si>
    <t>MAbyRes Strategy and Security</t>
  </si>
  <si>
    <t>PRM3HPSHPS09</t>
  </si>
  <si>
    <t>PRM3HPSHPS10</t>
  </si>
  <si>
    <t>MAbyRes Archaeology (Distance Learning)</t>
  </si>
  <si>
    <t>PRM3HPSHPS11</t>
  </si>
  <si>
    <t>MAbyRes History</t>
  </si>
  <si>
    <t>PRM3HPSHPS12</t>
  </si>
  <si>
    <t>MAbyRes History (Distance Learning)</t>
  </si>
  <si>
    <t>PRM3HPSHPSCA</t>
  </si>
  <si>
    <t>MAbyRes History - Cornwall</t>
  </si>
  <si>
    <t>PRM3HPSHPSCB</t>
  </si>
  <si>
    <t>MAbyRes Politics - Cornwall</t>
  </si>
  <si>
    <t>PRM3LAWLAW01</t>
  </si>
  <si>
    <t>MAbyRes Law</t>
  </si>
  <si>
    <t>PRM3SMLEGL01</t>
  </si>
  <si>
    <t>MAbyRes World and Comparative Literature</t>
  </si>
  <si>
    <t>PRM3SMLEGL02</t>
  </si>
  <si>
    <t>MAbyRes World and Comparative Literature (Distance Learning)</t>
  </si>
  <si>
    <t>PRM3SMLSML01</t>
  </si>
  <si>
    <t>MAbyRes Modern Languages</t>
  </si>
  <si>
    <t>PRM3SMLSML02</t>
  </si>
  <si>
    <t>MAbyRes Modern Languages (Distance Learning)</t>
  </si>
  <si>
    <t>PRM4CTHCTH01</t>
  </si>
  <si>
    <t>MAbyRes Theology (Part-Time)</t>
  </si>
  <si>
    <t>PRM4CTHCTH02</t>
  </si>
  <si>
    <t>MAbyRes Classics and Ancient History (Part-Time)</t>
  </si>
  <si>
    <t>PRM4CTHCTH03</t>
  </si>
  <si>
    <t>MAbyRes Classics and Ancient History (Part-Time, Distance Learning)</t>
  </si>
  <si>
    <t>PRM4DRADRA01</t>
  </si>
  <si>
    <t>MAbyRes Drama (Part-time)</t>
  </si>
  <si>
    <t>PRM4DRADRA02</t>
  </si>
  <si>
    <t>PRM4EGLEGL01</t>
  </si>
  <si>
    <t>PRM4EGLEGL02</t>
  </si>
  <si>
    <t>MAbyRes English (Part-Time, Distance Learning)</t>
  </si>
  <si>
    <t>PRM4EGLEGLCA</t>
  </si>
  <si>
    <t>MAbyRes English (Part-Time) - Cornwall</t>
  </si>
  <si>
    <t>PRM4EGLEGLCB</t>
  </si>
  <si>
    <t>MAbyRes English (Part-Time, Distance Learning) - Cornwall</t>
  </si>
  <si>
    <t>PRM4GOAGOA02</t>
  </si>
  <si>
    <t>MAbyRes Archaeology (Part-Time, Distance Learning)</t>
  </si>
  <si>
    <t>PRM4HPSHPS01</t>
  </si>
  <si>
    <t>MAbyRes Theology and Religion (Part-Time)</t>
  </si>
  <si>
    <t>PRM4HPSHPS02</t>
  </si>
  <si>
    <t>MAbyRes Politics (Part Time)</t>
  </si>
  <si>
    <t>PRM4HPSHPS04</t>
  </si>
  <si>
    <t>MAbyRes Theology and Religion (Part-Time, Distance Learning)</t>
  </si>
  <si>
    <t>PRM4HPSHPS05</t>
  </si>
  <si>
    <t>MAbyRes Anthropology (Part-Time)</t>
  </si>
  <si>
    <t>PRM4HPSHPS06</t>
  </si>
  <si>
    <t>MAbyRes Anthropology (Part-Time, Distance Learning)</t>
  </si>
  <si>
    <t>PRM4HPSHPS07</t>
  </si>
  <si>
    <t>MAbyRes Strategy and Security (Part-Time)</t>
  </si>
  <si>
    <t>PRM4HPSHPS08</t>
  </si>
  <si>
    <t>MAbyRes Philosophy (Part-Time)</t>
  </si>
  <si>
    <t>PRM4HPSHPS09</t>
  </si>
  <si>
    <t>PRM4HPSHPS10</t>
  </si>
  <si>
    <t>MAbyRes History (Part-time Distance, Learning)</t>
  </si>
  <si>
    <t>PRM4HPSHPS11</t>
  </si>
  <si>
    <t>MAbyRes Archaeology (Part-Time)</t>
  </si>
  <si>
    <t>PRM4HPSHPSCA</t>
  </si>
  <si>
    <t>MAbyRes History (Part-Time) - Cornwall</t>
  </si>
  <si>
    <t>PRM4HPSHPSCB</t>
  </si>
  <si>
    <t>PRM4LAWLAW01</t>
  </si>
  <si>
    <t>MAbyRes Law (Part-Time, Distance Learning)</t>
  </si>
  <si>
    <t>PRM4LAWLAW02</t>
  </si>
  <si>
    <t>PRM4SMLEGL01</t>
  </si>
  <si>
    <t>MAbyRes World and Comparative Literature (Part-Time)</t>
  </si>
  <si>
    <t>PRM4SMLEGL02</t>
  </si>
  <si>
    <t>MAbyRes World and Comparative Literature (Part-Time, Distance Learning)</t>
  </si>
  <si>
    <t>PRM4SMLSML01</t>
  </si>
  <si>
    <t>MAbyRes Modern Languages (Part-time)</t>
  </si>
  <si>
    <t>PRM4SMLSML02</t>
  </si>
  <si>
    <t>MAbyRes Modern Languages (Part-time, Distance Learning)</t>
  </si>
  <si>
    <t>PRV3EMSEMS01</t>
  </si>
  <si>
    <t>Doctor of Medicine</t>
  </si>
  <si>
    <t>PRV3EMSEMSCA</t>
  </si>
  <si>
    <t>Doctor of Medicine - Cornwall</t>
  </si>
  <si>
    <t>PRV5EMSEMS01</t>
  </si>
  <si>
    <t>Doctor of Medicine (Part-Time)</t>
  </si>
  <si>
    <t>PRV5EMSEMSCA</t>
  </si>
  <si>
    <t>Doctor of Medicine (Part-Time) - Cornwall</t>
  </si>
  <si>
    <t>PRH2BIOBCSCA</t>
  </si>
  <si>
    <t>MPhil Biological Sciences (QUEX) - Cornwall</t>
  </si>
  <si>
    <t>PRH2BIOBIO01</t>
  </si>
  <si>
    <t>MPhil Biological Sciences</t>
  </si>
  <si>
    <t>PRH2BIOBIO03</t>
  </si>
  <si>
    <t>PRH2BIOBIO06</t>
  </si>
  <si>
    <t>MPhil Biological Sciences (SWBio)</t>
  </si>
  <si>
    <t>PRH2BIOBIO07</t>
  </si>
  <si>
    <t>PRH2BIOBIO08</t>
  </si>
  <si>
    <t>MPhil Biological Sciences (BioMed)</t>
  </si>
  <si>
    <t>PRH2BIOBIO09</t>
  </si>
  <si>
    <t>PRH2BIOBIO10</t>
  </si>
  <si>
    <t>MPhil Complex Living Systems</t>
  </si>
  <si>
    <t>PRH2BIOBIO11</t>
  </si>
  <si>
    <t>MPhil Complex Living Systems (SWBio)</t>
  </si>
  <si>
    <t>PRH2BIOBIO12</t>
  </si>
  <si>
    <t>MPhil Biological Sciences (QUEX)</t>
  </si>
  <si>
    <t>PRH2BIOBIO13</t>
  </si>
  <si>
    <t>MPhil Complex Living Systems (Split Site)</t>
  </si>
  <si>
    <t>PRH2BIOBIOCA</t>
  </si>
  <si>
    <t>MPhil Biological Sciences - Cornwall</t>
  </si>
  <si>
    <t>PRH2BIOBIOCC</t>
  </si>
  <si>
    <t>MPhil Biological Sciences (Split Site) - Cornwall</t>
  </si>
  <si>
    <t>PRH2BIOBIOCD</t>
  </si>
  <si>
    <t>MPhil Biological Sciences (SWBio) - Cornwall</t>
  </si>
  <si>
    <t>PRH2BIOBIOCE</t>
  </si>
  <si>
    <t>MPhil Biological Sciences (Distance Learning) - Cornwall</t>
  </si>
  <si>
    <t>PRH2BIOBIOCF</t>
  </si>
  <si>
    <t>MPhil Biological Sciences (SWBio) (Split Site) - Cornwall</t>
  </si>
  <si>
    <t>PRH2CSMCSMCA</t>
  </si>
  <si>
    <t>MPhil Earth Resources - Cornwall</t>
  </si>
  <si>
    <t>PRH2CSMCSMCB</t>
  </si>
  <si>
    <t>MPhil Renewable Energy - Cornwall</t>
  </si>
  <si>
    <t>PRH2CSMCSMCC</t>
  </si>
  <si>
    <t>MPhil Geology - Cornwall</t>
  </si>
  <si>
    <t>PRH2CSMCSMCD</t>
  </si>
  <si>
    <t>MPhil Mining and Minerals Engineering - Cornwall</t>
  </si>
  <si>
    <t>PRH2CSMCSMCE</t>
  </si>
  <si>
    <t>MPhil Renewable Energy (Distance Learning) - Cornwall</t>
  </si>
  <si>
    <t>PRH2CTHCTH02</t>
  </si>
  <si>
    <t>MPhil Theology</t>
  </si>
  <si>
    <t>PRH2CTHCTH04</t>
  </si>
  <si>
    <t>MPhil Theology (Hartford Joint Programme)</t>
  </si>
  <si>
    <t>PRH2CTHCTH05</t>
  </si>
  <si>
    <t>MPhil Theology (Distance Learning)</t>
  </si>
  <si>
    <t>PRH2CTHCTH07</t>
  </si>
  <si>
    <t>MPhil Theology and Religion</t>
  </si>
  <si>
    <t>PRH2CTHCTH08</t>
  </si>
  <si>
    <t>MPhil Theology and Religion (Distance Learning)</t>
  </si>
  <si>
    <t>PRH2CTHCTH09</t>
  </si>
  <si>
    <t>PRH2CTHCTH10</t>
  </si>
  <si>
    <t>MPhil Classics and Ancient History</t>
  </si>
  <si>
    <t>PRH2CTHCTH11</t>
  </si>
  <si>
    <t>MPhil Classics and Ancient History (Distance Learning)</t>
  </si>
  <si>
    <t>PRH2DRADRA01</t>
  </si>
  <si>
    <t>MPhil Performance Practice (Distance Learning)</t>
  </si>
  <si>
    <t>PRH2ECSECS01</t>
  </si>
  <si>
    <t>MPhil Engineering</t>
  </si>
  <si>
    <t>PRH2ECSECS03</t>
  </si>
  <si>
    <t>MPhil Computer Science</t>
  </si>
  <si>
    <t>PRH2ECSECS06</t>
  </si>
  <si>
    <t>MPhil Renewable Energy</t>
  </si>
  <si>
    <t>PRH2ECSECS07</t>
  </si>
  <si>
    <t>PRH2EDUEDU03</t>
  </si>
  <si>
    <t>MPhil Education</t>
  </si>
  <si>
    <t>PRH2EDUEDU07</t>
  </si>
  <si>
    <t>MPhil Education (Distance Learning)</t>
  </si>
  <si>
    <t>PRH2EGLEGL02</t>
  </si>
  <si>
    <t>MPhil English</t>
  </si>
  <si>
    <t>PRH2EGLEGL10</t>
  </si>
  <si>
    <t>PRH2EGLEGL11</t>
  </si>
  <si>
    <t>MPhil Film by Practice</t>
  </si>
  <si>
    <t>PRH2EGLEGL12</t>
  </si>
  <si>
    <t>MPhil Creative Writing</t>
  </si>
  <si>
    <t>PRH2EGLEGL13</t>
  </si>
  <si>
    <t>MPhil Creative Writing (Distance Learning)</t>
  </si>
  <si>
    <t>PRH2EGLEGL14</t>
  </si>
  <si>
    <t>MPhil English (Distance Learning)</t>
  </si>
  <si>
    <t>PRH2EGLEGL15</t>
  </si>
  <si>
    <t>MPhil Film by Practice (Distance Learning)</t>
  </si>
  <si>
    <t>PRH2EGLEGL16</t>
  </si>
  <si>
    <t>MPhil Media and Communications</t>
  </si>
  <si>
    <t>PRH2EGLEGL17</t>
  </si>
  <si>
    <t>PRH2EGLEGLCA</t>
  </si>
  <si>
    <t>MPhil English - Cornwall</t>
  </si>
  <si>
    <t>PRH2EGLEGLCB</t>
  </si>
  <si>
    <t>MPhil Creative Writing - Cornwall</t>
  </si>
  <si>
    <t>PRH2EMSCMHCA</t>
  </si>
  <si>
    <t>MPhil Medical Studies (QUEX) - Cornwall</t>
  </si>
  <si>
    <t>PRH2EMSEMS01</t>
  </si>
  <si>
    <t>MPhil Medical Studies</t>
  </si>
  <si>
    <t>PRH2EMSEMS02</t>
  </si>
  <si>
    <t>MPhil Medical Studies (SS)</t>
  </si>
  <si>
    <t>PRH2EMSEMS03</t>
  </si>
  <si>
    <t>MPhil Medical Studies (BioMed)</t>
  </si>
  <si>
    <t>PRH2EMSEMS04</t>
  </si>
  <si>
    <t>MPhil Nursing Science</t>
  </si>
  <si>
    <t>PRH2EMSEMS05</t>
  </si>
  <si>
    <t>PRH2EMSEMS06</t>
  </si>
  <si>
    <t>MPhil Medical Imaging</t>
  </si>
  <si>
    <t>PRH2EMSEMS07</t>
  </si>
  <si>
    <t>MPhil Medical Studies (SWBio)</t>
  </si>
  <si>
    <t>PRH2EMSEMS08</t>
  </si>
  <si>
    <t>MPhil Health and Wellbeing</t>
  </si>
  <si>
    <t>PRH2EMSEMS09</t>
  </si>
  <si>
    <t>MPhil Medical Studies (QUEX)</t>
  </si>
  <si>
    <t>PRH2EMSEMS10</t>
  </si>
  <si>
    <t>MPhil Neuroscience</t>
  </si>
  <si>
    <t>PRH2EMSEMS11</t>
  </si>
  <si>
    <t>MPhil Clinical and Biomedical Sciences</t>
  </si>
  <si>
    <t>PRH2EMSEMS12</t>
  </si>
  <si>
    <t>MPhil Genetics and Genomics</t>
  </si>
  <si>
    <t>PRH2EMSEMSCA</t>
  </si>
  <si>
    <t>MPhil Medical Studies - Cornwall</t>
  </si>
  <si>
    <t>PRH2EMSEMSCB</t>
  </si>
  <si>
    <t>MPhil Nursing Science - Cornwall</t>
  </si>
  <si>
    <t>PRH2EMSEMSCC</t>
  </si>
  <si>
    <t>MPhil Nursing Science (Distance Learning) - Cornwall</t>
  </si>
  <si>
    <t>PRH2EMSEMSCD</t>
  </si>
  <si>
    <t>MPhil Medical Studies (SWBio) - Cornwall</t>
  </si>
  <si>
    <t>PRH2EMSEMSCE</t>
  </si>
  <si>
    <t>MPhil Neuroscience - Cornwall</t>
  </si>
  <si>
    <t>PRH2EMSEMSCF</t>
  </si>
  <si>
    <t>MPhil Clinical and Biomedical Sciences - Cornwall</t>
  </si>
  <si>
    <t>PRH2EMSEMSCG</t>
  </si>
  <si>
    <t>MPhil Genetics and Genomics - Cornwall</t>
  </si>
  <si>
    <t>PRH2EMSSHSCA</t>
  </si>
  <si>
    <t>PRH2GAEGAE04</t>
  </si>
  <si>
    <t>MPhil Geography H (SS)</t>
  </si>
  <si>
    <t>PRH2GOAGOA01</t>
  </si>
  <si>
    <t>MPhil Archaeology</t>
  </si>
  <si>
    <t>PRH2GOAGOA05</t>
  </si>
  <si>
    <t>MPhil Geography H</t>
  </si>
  <si>
    <t>PRH2GOAGOA06</t>
  </si>
  <si>
    <t>MPhil Geography P</t>
  </si>
  <si>
    <t>PRH2GOAGOA07</t>
  </si>
  <si>
    <t>PRH2GOAGOA08</t>
  </si>
  <si>
    <t>MPhil Geography P (SS)</t>
  </si>
  <si>
    <t>PRH2GOAGOA09</t>
  </si>
  <si>
    <t>MPhil Archaeology (NIAS)</t>
  </si>
  <si>
    <t>PRH2GOAGOA10</t>
  </si>
  <si>
    <t>PRH2GOAGOA11</t>
  </si>
  <si>
    <t>MPhil Sustainable Futures</t>
  </si>
  <si>
    <t>PRH2GOAGOA12</t>
  </si>
  <si>
    <t>MPhil Advanced Quantitative Methods in Social Sciences (Human Geography)</t>
  </si>
  <si>
    <t>PRH2GOAGOA13</t>
  </si>
  <si>
    <t>MPhil Advanced Quantitative Methods in Social Sciences (Geography)</t>
  </si>
  <si>
    <t>PRH2GOAGOA14</t>
  </si>
  <si>
    <t>MPhil Geography H (QUEX)</t>
  </si>
  <si>
    <t>PRH2GOAGOACA</t>
  </si>
  <si>
    <t>PRH2GOAGOACB</t>
  </si>
  <si>
    <t>PRH2GOAGOACC</t>
  </si>
  <si>
    <t>PRH2GOAGOACD</t>
  </si>
  <si>
    <t>PRH2GOAGOACE</t>
  </si>
  <si>
    <t>MPhil Geography Physical (Split Site) - Cornwall</t>
  </si>
  <si>
    <t>PRH2GOAGOACF</t>
  </si>
  <si>
    <t>MPhil Geography Human (Distance Learning) - Cornwall</t>
  </si>
  <si>
    <t>PRH2HPSGOACA</t>
  </si>
  <si>
    <t>PRH2HPSHPS01</t>
  </si>
  <si>
    <t>MPhil History</t>
  </si>
  <si>
    <t>PRH2HPSHPS04</t>
  </si>
  <si>
    <t>MPhil Sociology</t>
  </si>
  <si>
    <t>PRH2HPSHPS05</t>
  </si>
  <si>
    <t>MPhil Maritime History</t>
  </si>
  <si>
    <t>PRH2HPSHPS07</t>
  </si>
  <si>
    <t>MPhil Medical History</t>
  </si>
  <si>
    <t>PRH2HPSHPS12</t>
  </si>
  <si>
    <t>MPhil Politics</t>
  </si>
  <si>
    <t>PRH2HPSHPS17</t>
  </si>
  <si>
    <t>MPhil Genomics in Society</t>
  </si>
  <si>
    <t>PRH2HPSHPS19</t>
  </si>
  <si>
    <t>MPhil Ethno-Political Studies</t>
  </si>
  <si>
    <t>PRH2HPSHPS20</t>
  </si>
  <si>
    <t>MPhil Philosophy</t>
  </si>
  <si>
    <t>PRH2HPSHPS22</t>
  </si>
  <si>
    <t>PRH2HPSHPS23</t>
  </si>
  <si>
    <t>PRH2HPSHPS25</t>
  </si>
  <si>
    <t>PRH2HPSHPS26</t>
  </si>
  <si>
    <t>PRH2HPSHPS27</t>
  </si>
  <si>
    <t>PRH2HPSHPS29</t>
  </si>
  <si>
    <t>PRH2HPSHPS31</t>
  </si>
  <si>
    <t>PRH2HPSHPS32</t>
  </si>
  <si>
    <t>MPhil Strategy and Security</t>
  </si>
  <si>
    <t>PRH2HPSHPS33</t>
  </si>
  <si>
    <t>PRH2HPSHPS34</t>
  </si>
  <si>
    <t>MPhil Anthropology</t>
  </si>
  <si>
    <t>PRH2HPSHPS35</t>
  </si>
  <si>
    <t>PRH2HPSHPS36</t>
  </si>
  <si>
    <t>MPhil European Politics</t>
  </si>
  <si>
    <t>PRH2HPSHPS37</t>
  </si>
  <si>
    <t>MPhil Anthrozoology</t>
  </si>
  <si>
    <t>PRH2HPSHPS38</t>
  </si>
  <si>
    <t>PRH2HPSHPS39</t>
  </si>
  <si>
    <t>MPhil Advanced Quantitative Methods in Social Sciences (POL)</t>
  </si>
  <si>
    <t>PRH2HPSHPSBC</t>
  </si>
  <si>
    <t>MPhil Advanced Quantitative Methods (AQM) in Social Sciences (SWDTP)</t>
  </si>
  <si>
    <t>PRH2HPSHPSCA</t>
  </si>
  <si>
    <t>PRH2HPSHPSCB</t>
  </si>
  <si>
    <t>PRH2HPSHPSCC</t>
  </si>
  <si>
    <t>PRH2HPSHPSCD</t>
  </si>
  <si>
    <t>PRH2HPSHPSCE</t>
  </si>
  <si>
    <t>PRH2HPSHPSCF</t>
  </si>
  <si>
    <t>PRH2HPSHPSEC</t>
  </si>
  <si>
    <t>MPhil Security, Conflict and Justice (SS)</t>
  </si>
  <si>
    <t>PRH2HPSHPSED</t>
  </si>
  <si>
    <t>PRH2HPSHPSEE</t>
  </si>
  <si>
    <t>MPhil Security, Conflict and Human Rights</t>
  </si>
  <si>
    <t>PRH2HPSHPSEF</t>
  </si>
  <si>
    <t>MPhil Security, Conflict and Human Rights (SOC)</t>
  </si>
  <si>
    <t>PRH2HPSVCU01</t>
  </si>
  <si>
    <t>PRH2HPSVCU02</t>
  </si>
  <si>
    <t>PRH2IAIIAI03</t>
  </si>
  <si>
    <t>MPhil Arab and Islamic Studies</t>
  </si>
  <si>
    <t>PRH2IAIIAI11</t>
  </si>
  <si>
    <t>MPhil Kurdish Studies</t>
  </si>
  <si>
    <t>PRH2IAIIAI12</t>
  </si>
  <si>
    <t>MPhil Palestine Studies</t>
  </si>
  <si>
    <t>PRH2IAIIAI13</t>
  </si>
  <si>
    <t>PRH2IAIIAI14</t>
  </si>
  <si>
    <t>PRH2IAIIAI15</t>
  </si>
  <si>
    <t>MPhil Middle East Politics</t>
  </si>
  <si>
    <t>PRH2IAIIAI16</t>
  </si>
  <si>
    <t>PRH2IAIIAI17</t>
  </si>
  <si>
    <t>PRH2IAIIAI18</t>
  </si>
  <si>
    <t>MPhil Middle East Politics (SS)</t>
  </si>
  <si>
    <t>PRH2IAIIAI19</t>
  </si>
  <si>
    <t>MPhil Advanced Quantitative Methods in Social Sciences (IAIS)</t>
  </si>
  <si>
    <t>PRH2LAWLAW01</t>
  </si>
  <si>
    <t>MPhil Law</t>
  </si>
  <si>
    <t>PRH2LAWLAW02</t>
  </si>
  <si>
    <t>PRH2LAWLAW03</t>
  </si>
  <si>
    <t>MPhil Legal Practice</t>
  </si>
  <si>
    <t>PRH2LAWLAW04</t>
  </si>
  <si>
    <t>PRH2LAWLAW05</t>
  </si>
  <si>
    <t>MPhil Legal Practice (SS)</t>
  </si>
  <si>
    <t>PRH2LAWLAW06</t>
  </si>
  <si>
    <t>MPhil Law (QUEX)</t>
  </si>
  <si>
    <t>PRH2LAWLAWCA</t>
  </si>
  <si>
    <t>PRH2LAWLAWCB</t>
  </si>
  <si>
    <t>PRH2MASMAS06</t>
  </si>
  <si>
    <t>MPhil Mathematics</t>
  </si>
  <si>
    <t>PRH2MASMAS09</t>
  </si>
  <si>
    <t>MPhil Environmental Intelligence (CDT)</t>
  </si>
  <si>
    <t>PRH2MASMASCA</t>
  </si>
  <si>
    <t>PRH2NSCNSC01</t>
  </si>
  <si>
    <t>MPhil Natural Sciences</t>
  </si>
  <si>
    <t>PRH2PHYECS01</t>
  </si>
  <si>
    <t>MPhil Physics/Engineering (CDT)</t>
  </si>
  <si>
    <t>PRH2PHYPHY01</t>
  </si>
  <si>
    <t>MPhil Physics</t>
  </si>
  <si>
    <t>PRH2PHYPHY02</t>
  </si>
  <si>
    <t>MPhil Physics (QUEX)</t>
  </si>
  <si>
    <t>PRH2PSYPSY01</t>
  </si>
  <si>
    <t>MPhil Psychology</t>
  </si>
  <si>
    <t>PRH2PSYPSY08</t>
  </si>
  <si>
    <t>MPhil Psychology (SS)</t>
  </si>
  <si>
    <t>PRH2PSYPSY09</t>
  </si>
  <si>
    <t>PRH2PSYPSY11</t>
  </si>
  <si>
    <t>MPhil Psychology (SWBio)</t>
  </si>
  <si>
    <t>PRH2PSYPSY12</t>
  </si>
  <si>
    <t>MPhil Psychology (SWBio Split Site)</t>
  </si>
  <si>
    <t>PRH2PSYPSY13</t>
  </si>
  <si>
    <t>MPhil Advanced Quantitative Methods in Social Sciences (Psychology)</t>
  </si>
  <si>
    <t>PRH2PSYPSY14</t>
  </si>
  <si>
    <t>MPhil Psychology (QUEX)</t>
  </si>
  <si>
    <t>PRH2SBESBE01</t>
  </si>
  <si>
    <t>MPhil Management Studies</t>
  </si>
  <si>
    <t>PRH2SBESBE02</t>
  </si>
  <si>
    <t>MPhil Leadership Studies</t>
  </si>
  <si>
    <t>PRH2SBESBE04</t>
  </si>
  <si>
    <t>MPhil Accountancy</t>
  </si>
  <si>
    <t>PRH2SBESBE05</t>
  </si>
  <si>
    <t>MPhil Finance</t>
  </si>
  <si>
    <t>PRH2SBESBE06</t>
  </si>
  <si>
    <t>MPhil Economics</t>
  </si>
  <si>
    <t>PRH2SBESBE08</t>
  </si>
  <si>
    <t>MPhil Finance (SS)</t>
  </si>
  <si>
    <t>PRH2SBESBE09</t>
  </si>
  <si>
    <t>PRH2SBESBE10</t>
  </si>
  <si>
    <t>MPhil Economics (QUEX)</t>
  </si>
  <si>
    <t>PRH2SBESBE11</t>
  </si>
  <si>
    <t>MPhil Management Studies (QUEX)</t>
  </si>
  <si>
    <t>PRH2SBESBECA</t>
  </si>
  <si>
    <t>PRH2SBESBECB</t>
  </si>
  <si>
    <t>PRH2SHSSHS04</t>
  </si>
  <si>
    <t>MPhil Sport and Health Sciences</t>
  </si>
  <si>
    <t>PRH2SHSSHS05</t>
  </si>
  <si>
    <t>MPhil Sport and Health Sciences (SWBio)</t>
  </si>
  <si>
    <t>PRH2SHSSHS06</t>
  </si>
  <si>
    <t>PRH2SHSSHS07</t>
  </si>
  <si>
    <t>MPhil Sport and Health Sciences (SS)</t>
  </si>
  <si>
    <t>PRH2SHSSHS08</t>
  </si>
  <si>
    <t>MPhil Sport and Health Sciences (QUEX)</t>
  </si>
  <si>
    <t>PRH2SHSSHS09</t>
  </si>
  <si>
    <t>PRH2SHSSHSBA</t>
  </si>
  <si>
    <t>MPhil Health and Wellbeing (SWDTC)</t>
  </si>
  <si>
    <t>PRH2SHSSHSEA</t>
  </si>
  <si>
    <t>PRH2SMLEGL01</t>
  </si>
  <si>
    <t>MPhil World and Comparative Literature</t>
  </si>
  <si>
    <t>PRH2SMLEGL02</t>
  </si>
  <si>
    <t>PRH2SMLSML02</t>
  </si>
  <si>
    <t>MPhil French</t>
  </si>
  <si>
    <t>PRH2SMLSML03</t>
  </si>
  <si>
    <t>MPhil German</t>
  </si>
  <si>
    <t>PRH2SMLSML04</t>
  </si>
  <si>
    <t>MPhil Italian</t>
  </si>
  <si>
    <t>PRH2SMLSML05</t>
  </si>
  <si>
    <t>MPhil Russian</t>
  </si>
  <si>
    <t>PRH2SMLSML09</t>
  </si>
  <si>
    <t>MPhil Film</t>
  </si>
  <si>
    <t>PRH2SMLSML11</t>
  </si>
  <si>
    <t>MPhil Hispanic Studies</t>
  </si>
  <si>
    <t>PRH2SMLSML12</t>
  </si>
  <si>
    <t>MPhil Modern Languages</t>
  </si>
  <si>
    <t>PRH2SMLSML13</t>
  </si>
  <si>
    <t>MPhil Sexuality and Gender Studies</t>
  </si>
  <si>
    <t>PRH2SMLSML14</t>
  </si>
  <si>
    <t>MPhil Latin American Studies</t>
  </si>
  <si>
    <t>PRH2SMLSML15</t>
  </si>
  <si>
    <t>MPhil Medieval Studies</t>
  </si>
  <si>
    <t>PRH2SMLSML16</t>
  </si>
  <si>
    <t>MPhil Lusophone Studies</t>
  </si>
  <si>
    <t>PRH2SMLSML17</t>
  </si>
  <si>
    <t>MPhil Chinese Studies</t>
  </si>
  <si>
    <t>PRH2SMLSML18</t>
  </si>
  <si>
    <t>MPhil Translation Studies</t>
  </si>
  <si>
    <t>PRH2SMLSML19</t>
  </si>
  <si>
    <t>MPhil Film (Distance Learning)</t>
  </si>
  <si>
    <t>PRH2SMLSML20</t>
  </si>
  <si>
    <t>PRH2SMLSML21</t>
  </si>
  <si>
    <t>PRH2SPASPA01</t>
  </si>
  <si>
    <t>MPhil Drama</t>
  </si>
  <si>
    <t>PRH2SPASPA05</t>
  </si>
  <si>
    <t>MPhil Performance Practice (Drama)</t>
  </si>
  <si>
    <t>PRH2SPASPA08</t>
  </si>
  <si>
    <t>MPhil Drama (NIAS)</t>
  </si>
  <si>
    <t>PRH4BIOBIO01</t>
  </si>
  <si>
    <t>PRH4BIOBIO02</t>
  </si>
  <si>
    <t>PRH4BIOBIO03</t>
  </si>
  <si>
    <t>PRH4BIOBIO04</t>
  </si>
  <si>
    <t>PRH4BIOBIO05</t>
  </si>
  <si>
    <t>PRH4BIOBIO06</t>
  </si>
  <si>
    <t>PRH4BIOBIO07</t>
  </si>
  <si>
    <t>PRH4BIOBIOCA</t>
  </si>
  <si>
    <t>PRH4BIOBIOCC</t>
  </si>
  <si>
    <t>PRH4BIOBIOCD</t>
  </si>
  <si>
    <t>PRH4BIOBIOCE</t>
  </si>
  <si>
    <t>MPhil Biological Sciences (Part-Time, Spilt Site, Distance Learning) - Cornwall</t>
  </si>
  <si>
    <t>PRH4CSMCSMCA</t>
  </si>
  <si>
    <t>PRH4CSMCSMCB</t>
  </si>
  <si>
    <t>PRH4CSMCSMCC</t>
  </si>
  <si>
    <t>PRH4CSMCSMCD</t>
  </si>
  <si>
    <t>PRH4CTHCTH01</t>
  </si>
  <si>
    <t>PRH4CTHCTH03</t>
  </si>
  <si>
    <t>PRH4CTHCTH04</t>
  </si>
  <si>
    <t>PRH4CTHCTH05</t>
  </si>
  <si>
    <t>PRH4CTHCTH06</t>
  </si>
  <si>
    <t>PRH4CTHCTH07</t>
  </si>
  <si>
    <t>PRH4CTHCTH09</t>
  </si>
  <si>
    <t>PRH4CTHCTH10</t>
  </si>
  <si>
    <t>PRH4DRADRA01</t>
  </si>
  <si>
    <t>PRH4ECSECS01</t>
  </si>
  <si>
    <t>PRH4ECSECS02</t>
  </si>
  <si>
    <t>PRH4ECSECS03</t>
  </si>
  <si>
    <t>PRH4EDUEDU01</t>
  </si>
  <si>
    <t>PRH4EDUEDU02</t>
  </si>
  <si>
    <t>PRH4EGLEGL01</t>
  </si>
  <si>
    <t>PRH4EGLEGL02</t>
  </si>
  <si>
    <t>PRH4EGLEGL03</t>
  </si>
  <si>
    <t>PRH4EGLEGL04</t>
  </si>
  <si>
    <t>PRH4EGLEGL05</t>
  </si>
  <si>
    <t>PRH4EGLEGL06</t>
  </si>
  <si>
    <t>PRH4EGLEGL07</t>
  </si>
  <si>
    <t>PRH4EGLEGL08</t>
  </si>
  <si>
    <t>PRH4EGLEGL09</t>
  </si>
  <si>
    <t>PRH4EGLEGLCA</t>
  </si>
  <si>
    <t>PRH4EGLEGLCB</t>
  </si>
  <si>
    <t>PRH4EGLEGLCC</t>
  </si>
  <si>
    <t>PRH4EMSEMS01</t>
  </si>
  <si>
    <t>PRH4EMSEMS02</t>
  </si>
  <si>
    <t>PRH4EMSEMS03</t>
  </si>
  <si>
    <t>PRH4EMSEMS04</t>
  </si>
  <si>
    <t>PRH4EMSEMS05</t>
  </si>
  <si>
    <t>PRH4EMSEMS06</t>
  </si>
  <si>
    <t>MPhil Neuroscience (Part-Time)</t>
  </si>
  <si>
    <t>PRH4EMSEMS07</t>
  </si>
  <si>
    <t>MPhil Clinical and Biomedical Sciences (Part-Time)</t>
  </si>
  <si>
    <t>PRH4EMSEMS08</t>
  </si>
  <si>
    <t>MPhil Genetics and Genomics (Part-Time)</t>
  </si>
  <si>
    <t>PRH4EMSEMSCA</t>
  </si>
  <si>
    <t>PRH4EMSEMSCB</t>
  </si>
  <si>
    <t>PRH4EMSEMSCC</t>
  </si>
  <si>
    <t>PRH4EMSEMSCD</t>
  </si>
  <si>
    <t>MPhil Neuroscience (Part-Time) - Cornwall</t>
  </si>
  <si>
    <t>PRH4EMSEMSCE</t>
  </si>
  <si>
    <t>MPhil Clinical and Biomedical Sciences (Part-Time) - Cornwall</t>
  </si>
  <si>
    <t>PRH4EMSEMSCF</t>
  </si>
  <si>
    <t>MPhil Genetics and Genomics (Part-Time) - Cornwall</t>
  </si>
  <si>
    <t>PRH4EMSSHSCA</t>
  </si>
  <si>
    <t>PRH4GOAGOA01</t>
  </si>
  <si>
    <t>PRH4GOAGOA03</t>
  </si>
  <si>
    <t>PRH4GOAGOA04</t>
  </si>
  <si>
    <t>PRH4GOAGOA05</t>
  </si>
  <si>
    <t>PRH4GOAGOA06</t>
  </si>
  <si>
    <t>PRH4GOAGOA07</t>
  </si>
  <si>
    <t>PRH4GOAGOA08</t>
  </si>
  <si>
    <t>PRH4GOAGOA09</t>
  </si>
  <si>
    <t>PRH4GOAGOA10</t>
  </si>
  <si>
    <t>PRH4GOAGOACA</t>
  </si>
  <si>
    <t>PRH4GOAGOACB</t>
  </si>
  <si>
    <t>PRH4GOAGOACC</t>
  </si>
  <si>
    <t>PRH4HPSGOACA</t>
  </si>
  <si>
    <t>PRH4HPSHPS02</t>
  </si>
  <si>
    <t>PRH4HPSHPS04</t>
  </si>
  <si>
    <t>PRH4HPSHPS05</t>
  </si>
  <si>
    <t>PRH4HPSHPS06</t>
  </si>
  <si>
    <t>PRH4HPSHPS07</t>
  </si>
  <si>
    <t>PRH4HPSHPS08</t>
  </si>
  <si>
    <t>PRH4HPSHPS09</t>
  </si>
  <si>
    <t>PRH4HPSHPS10</t>
  </si>
  <si>
    <t>PRH4HPSHPS11</t>
  </si>
  <si>
    <t>PRH4HPSHPS13</t>
  </si>
  <si>
    <t>PRH4HPSHPS14</t>
  </si>
  <si>
    <t>PRH4HPSHPS15</t>
  </si>
  <si>
    <t>PRH4HPSHPS16</t>
  </si>
  <si>
    <t>PRH4HPSHPS17</t>
  </si>
  <si>
    <t>PRH4HPSHPS18</t>
  </si>
  <si>
    <t>PRH4HPSHPS19</t>
  </si>
  <si>
    <t>PRH4HPSHPS20</t>
  </si>
  <si>
    <t>PRH4HPSHPS22</t>
  </si>
  <si>
    <t>PRH4HPSHPS23</t>
  </si>
  <si>
    <t>PRH4HPSHPS24</t>
  </si>
  <si>
    <t>PRH4HPSHPS25</t>
  </si>
  <si>
    <t>PRH4HPSHPS26</t>
  </si>
  <si>
    <t>PRH4HPSHPS27</t>
  </si>
  <si>
    <t>PRH4HPSHPSCA</t>
  </si>
  <si>
    <t>PRH4HPSHPSCB</t>
  </si>
  <si>
    <t>PRH4HPSHPSCC</t>
  </si>
  <si>
    <t>PRH4HPSHPSCD</t>
  </si>
  <si>
    <t>PRH4HPSHPSCE</t>
  </si>
  <si>
    <t>PRH4HPSHPSCF</t>
  </si>
  <si>
    <t>PRH4HPSHPSEB</t>
  </si>
  <si>
    <t>PRH4HPSHPSEC</t>
  </si>
  <si>
    <t>PRH4HPSHPSED</t>
  </si>
  <si>
    <t>PRH4HPSHPSEE</t>
  </si>
  <si>
    <t>PRH4HPSVCU01</t>
  </si>
  <si>
    <t>PRH4HPSVCU02</t>
  </si>
  <si>
    <t>PRH4IAIIAI01</t>
  </si>
  <si>
    <t>PRH4IAIIAI02</t>
  </si>
  <si>
    <t>PRH4IAIIAI03</t>
  </si>
  <si>
    <t>PRH4IAIIAI04</t>
  </si>
  <si>
    <t>PRH4IAIIAI05</t>
  </si>
  <si>
    <t>PRH4IAIIAI06</t>
  </si>
  <si>
    <t>PRH4IAIIAI07</t>
  </si>
  <si>
    <t>PRH4IAIIAI08</t>
  </si>
  <si>
    <t>PRH4IAIIAI09</t>
  </si>
  <si>
    <t>MPhil Advanced Quantitative Methods in Social Sciences (IAIS) (Part-Time)</t>
  </si>
  <si>
    <t>PRH4LAWLAW01</t>
  </si>
  <si>
    <t>PRH4LAWLAW02</t>
  </si>
  <si>
    <t>PRH4LAWLAW03</t>
  </si>
  <si>
    <t>PRH4LAWLAW04</t>
  </si>
  <si>
    <t>PRH4LAWLAW05</t>
  </si>
  <si>
    <t>PRH4LAWLAWCA</t>
  </si>
  <si>
    <t>PRH4LAWLAWCB</t>
  </si>
  <si>
    <t>PRH4MASMAS01</t>
  </si>
  <si>
    <t>PRH4MASMASCA</t>
  </si>
  <si>
    <t>PRH4PHYPHY01</t>
  </si>
  <si>
    <t>PRH4PHYPHY02</t>
  </si>
  <si>
    <t>PRH4PSYPSY01</t>
  </si>
  <si>
    <t>PRH4PSYPSY02</t>
  </si>
  <si>
    <t>PRH4PSYPSY03</t>
  </si>
  <si>
    <t>PRH4SBESBE01</t>
  </si>
  <si>
    <t>PRH4SBESBE02</t>
  </si>
  <si>
    <t>PRH4SBESBE03</t>
  </si>
  <si>
    <t>PRH4SBESBE05</t>
  </si>
  <si>
    <t>PRH4SBESBE06</t>
  </si>
  <si>
    <t>PRH4SBESBE07</t>
  </si>
  <si>
    <t>PRH4SBESBE08</t>
  </si>
  <si>
    <t>PRH4SBESBECA</t>
  </si>
  <si>
    <t>PRH4SBESBECB</t>
  </si>
  <si>
    <t>PRH4SHSSHS01</t>
  </si>
  <si>
    <t>PRH4SHSSHS02</t>
  </si>
  <si>
    <t>PRH4SMLEGL01</t>
  </si>
  <si>
    <t>PRH4SMLEGL02</t>
  </si>
  <si>
    <t>PRH4SMLSML02</t>
  </si>
  <si>
    <t>PRH4SMLSML03</t>
  </si>
  <si>
    <t>PRH4SMLSML04</t>
  </si>
  <si>
    <t>PRH4SMLSML05</t>
  </si>
  <si>
    <t>PRH4SMLSML06</t>
  </si>
  <si>
    <t>PRH4SMLSML07</t>
  </si>
  <si>
    <t>PRH4SMLSML08</t>
  </si>
  <si>
    <t>PRH4SMLSML09</t>
  </si>
  <si>
    <t>PRH4SMLSML10</t>
  </si>
  <si>
    <t>PRH4SMLSML11</t>
  </si>
  <si>
    <t>PRH4SMLSML12</t>
  </si>
  <si>
    <t>PRH4SMLSML13</t>
  </si>
  <si>
    <t>PRH4SPASPA01</t>
  </si>
  <si>
    <t>PRH4SPASPA02</t>
  </si>
  <si>
    <t>PRH1CSMCSMCA</t>
  </si>
  <si>
    <t>MPhilbyPub Geology (Part-Time) - Cornwall</t>
  </si>
  <si>
    <t>PRH1ECSECS01</t>
  </si>
  <si>
    <t>MPhilbyPub Engineering</t>
  </si>
  <si>
    <t>PRH1ECSECS02</t>
  </si>
  <si>
    <t>MPhilbyPub Computer Science (Part-Time)</t>
  </si>
  <si>
    <t>PRH1GOAGOA01</t>
  </si>
  <si>
    <t>MPhilbyPub Archaeology (Part-Time)</t>
  </si>
  <si>
    <t>PRH1HPSHPS01</t>
  </si>
  <si>
    <t>MPhilbyPub Politics (Part-Time)</t>
  </si>
  <si>
    <t>PRS3EMSEMS01</t>
  </si>
  <si>
    <t>Master of Surgery</t>
  </si>
  <si>
    <t>PRS3EMSEMSCA</t>
  </si>
  <si>
    <t>Master of Surgery - Cornwall</t>
  </si>
  <si>
    <t>PRS5EMSEMS01</t>
  </si>
  <si>
    <t>Master of Surgery (Part-Time)</t>
  </si>
  <si>
    <t>PRS5EMSEMSCA</t>
  </si>
  <si>
    <t>Master of Surgery (Part-Time) - Cornwall</t>
  </si>
  <si>
    <t>PRM3BIOBIO03</t>
  </si>
  <si>
    <t>MScbyRes Biological Sciences</t>
  </si>
  <si>
    <t>PRM3BIOBIO04</t>
  </si>
  <si>
    <t>PRM3BIOBIO05</t>
  </si>
  <si>
    <t>MScbyRes Complex Living Systems</t>
  </si>
  <si>
    <t>PRM3BIOBIOCB</t>
  </si>
  <si>
    <t>MScbyRes Biological Sciences - Cornwall</t>
  </si>
  <si>
    <t>PRM3BIOBIOCC</t>
  </si>
  <si>
    <t>MScbyRes Biological Sciences (Distance Learning) - Cornwall</t>
  </si>
  <si>
    <t>PRM3BIOBIOCD</t>
  </si>
  <si>
    <t>MScbyRes Biological Sciences (Split Site) - Cornwall</t>
  </si>
  <si>
    <t>PRM3CSMCSMCA</t>
  </si>
  <si>
    <t>MScbyRes Renewable Energy - Cornwall</t>
  </si>
  <si>
    <t>PRM3CSMCSMCB</t>
  </si>
  <si>
    <t>MScbyRes Renewable Energy (Split Site) - Cornwall</t>
  </si>
  <si>
    <t>PRM3CSMCSMCC</t>
  </si>
  <si>
    <t>MScbyRes Geology - Cornwall</t>
  </si>
  <si>
    <t>PRM3CSMCSMCD</t>
  </si>
  <si>
    <t>MScbyRes Mining and Minerals Engineering - Cornwall</t>
  </si>
  <si>
    <t>PRM3CSMCSMCE</t>
  </si>
  <si>
    <t>MScbyRes Renewable Energy (Distance Learning) - Cornwall</t>
  </si>
  <si>
    <t>PRM3ECSECS01</t>
  </si>
  <si>
    <t>MScbyRes Computer Science</t>
  </si>
  <si>
    <t>PRM3ECSECS02</t>
  </si>
  <si>
    <t>MScbyRes Engineering</t>
  </si>
  <si>
    <t>PRM3ECSECS03</t>
  </si>
  <si>
    <t>MScbyRes Computer Science (Distance Learning)</t>
  </si>
  <si>
    <t>PRM3EMSEMS01</t>
  </si>
  <si>
    <t>MScbyRes Medical Studies</t>
  </si>
  <si>
    <t>PRM3EMSEMS02</t>
  </si>
  <si>
    <t>MScbyRes Medical Imaging</t>
  </si>
  <si>
    <t>PRM3EMSEMS03</t>
  </si>
  <si>
    <t>MScbyRes Nursing Science</t>
  </si>
  <si>
    <t>PRM3EMSEMS04</t>
  </si>
  <si>
    <t>MScbyRes Nursing Science (Distance Learning)</t>
  </si>
  <si>
    <t>PRM3EMSEMS05</t>
  </si>
  <si>
    <t>MScbyRes Neuroscience</t>
  </si>
  <si>
    <t>PRM3EMSEMS06</t>
  </si>
  <si>
    <t>MScbyRes Clinical and Biomedical Sciences</t>
  </si>
  <si>
    <t>PRM3EMSEMS07</t>
  </si>
  <si>
    <t>MScbyRes Genetics and Genomics</t>
  </si>
  <si>
    <t>PRM3EMSEMSCA</t>
  </si>
  <si>
    <t>MScbyRes Medical Studies - Cornwall</t>
  </si>
  <si>
    <t>PRM3EMSEMSCC</t>
  </si>
  <si>
    <t>MScbyRes Clinical and Biomedical Sciences - Cornwall</t>
  </si>
  <si>
    <t>PRM3EMSEMSCD</t>
  </si>
  <si>
    <t>MScbyRes Genetics and Genomics - Cornwall</t>
  </si>
  <si>
    <t>PRM3GOAGOA01</t>
  </si>
  <si>
    <t>MScbyRes Geography</t>
  </si>
  <si>
    <t>PRM3GOAGOA02</t>
  </si>
  <si>
    <t>MScbyRes Human Geography</t>
  </si>
  <si>
    <t>PRM3GOAGOA04</t>
  </si>
  <si>
    <t>MScbyRes Physical Geography</t>
  </si>
  <si>
    <t>PRM3GOAGOA05</t>
  </si>
  <si>
    <t>PRM3GOAGOACA</t>
  </si>
  <si>
    <t>MScbyRes Geography - Cornwall</t>
  </si>
  <si>
    <t>PRM3GOAGOACB</t>
  </si>
  <si>
    <t>MScbyRes Geography (Split Site) - Cornwall</t>
  </si>
  <si>
    <t>PRM3GOAGOACC</t>
  </si>
  <si>
    <t>MScbyRes Human Geography - Cornwall</t>
  </si>
  <si>
    <t>PRM3GOAGOACD</t>
  </si>
  <si>
    <t>MScbyRes Human Geography (Split Site) - Cornwall</t>
  </si>
  <si>
    <t>PRM3GOAGOACE</t>
  </si>
  <si>
    <t>MScbyRes Physical Geography - Cornwall</t>
  </si>
  <si>
    <t>PRM3GOAGOACF</t>
  </si>
  <si>
    <t>MScbyRes Physical Geography (Split Site) - Cornwall</t>
  </si>
  <si>
    <t>PRM3MASMAS02</t>
  </si>
  <si>
    <t>MScbyRes Mathematics</t>
  </si>
  <si>
    <t>PRM3MASMAS03</t>
  </si>
  <si>
    <t>MScbyRes Mathematics (Distance Learning)</t>
  </si>
  <si>
    <t>PRM3MASMAS04</t>
  </si>
  <si>
    <t>PRM3MASMASCA</t>
  </si>
  <si>
    <t>MScbyRes Mathematics - Cornwall</t>
  </si>
  <si>
    <t>PRM3MASMASCB</t>
  </si>
  <si>
    <t>MScbyRes Mathematics (Distance Learning) - Cornwall</t>
  </si>
  <si>
    <t>PRM3MASMASCC</t>
  </si>
  <si>
    <t>MScbyRes Mathematics (Split Site) - Cornwall</t>
  </si>
  <si>
    <t>PRM3PHYPHY02</t>
  </si>
  <si>
    <t>MScbyRes Physics</t>
  </si>
  <si>
    <t>PRM3PHYPHY03</t>
  </si>
  <si>
    <t>MScbyRes Physics (Distance Learning)</t>
  </si>
  <si>
    <t>PRM3PHYPHY04</t>
  </si>
  <si>
    <t>PRM3PSYPSY01</t>
  </si>
  <si>
    <t>PRM3PSYPSY02</t>
  </si>
  <si>
    <t>MScbyRes Psychology</t>
  </si>
  <si>
    <t>PRM3PSYPSY03</t>
  </si>
  <si>
    <t>MScbyRes Psychology (Distance Learning)</t>
  </si>
  <si>
    <t>PRM3SHSSHS01</t>
  </si>
  <si>
    <t>MScbyRes Sport and Health Sciences</t>
  </si>
  <si>
    <t>PRM4BIOBIO02</t>
  </si>
  <si>
    <t>MScbyRes Biological Sciences (Part-Time)</t>
  </si>
  <si>
    <t>PRM4BIOBIO03</t>
  </si>
  <si>
    <t>MScbyRes Biological Sciences (Part-Time, Split Site)</t>
  </si>
  <si>
    <t>PRM4BIOBIO04</t>
  </si>
  <si>
    <t>MScbyRes Complex Living Systems (Part-Time)</t>
  </si>
  <si>
    <t>PRM4BIOBIOCA</t>
  </si>
  <si>
    <t>MScbyRes Biosciences (Part-Time) - Cornwall</t>
  </si>
  <si>
    <t>PRM4BIOBIOCD</t>
  </si>
  <si>
    <t>MScbyRes Biological Sciences (Part-Time) - Cornwall</t>
  </si>
  <si>
    <t>PRM4BIOBIOCE</t>
  </si>
  <si>
    <t>MScbyRes Biological Sciences (Part-Time, Distance Learning) - Cornwall</t>
  </si>
  <si>
    <t>PRM4BIOBIOCF</t>
  </si>
  <si>
    <t>MScbyRes Biological Sciences (Part-Time, Split Site) - Cornwall</t>
  </si>
  <si>
    <t>PRM4CSMCSMCA</t>
  </si>
  <si>
    <t>MScbyRes Renewable Energy (Part-Time) - Cornwall</t>
  </si>
  <si>
    <t>PRM4CSMCSMCB</t>
  </si>
  <si>
    <t>MScbyRes Geology (Part-Time) - Cornwall</t>
  </si>
  <si>
    <t>PRM4CSMCSMCC</t>
  </si>
  <si>
    <t>MScbyRes Mining and Minerals Engineering (Part-Time) - Cornwall</t>
  </si>
  <si>
    <t>PRM4ECSECS01</t>
  </si>
  <si>
    <t>MScbyRes Computer Science (Part-Time)</t>
  </si>
  <si>
    <t>PRM4ECSECS02</t>
  </si>
  <si>
    <t>MScbyRes Engineering (Part-Time)</t>
  </si>
  <si>
    <t>PRM4EMSEMS01</t>
  </si>
  <si>
    <t>MScbyRes Medical Studies (Part-Time)</t>
  </si>
  <si>
    <t>PRM4EMSEMS02</t>
  </si>
  <si>
    <t>MScbyRes Medical Imaging (Part-Time)</t>
  </si>
  <si>
    <t>PRM4EMSEMS03</t>
  </si>
  <si>
    <t>MScbyRes Nursing Science (Part-Time, Distance Learning)</t>
  </si>
  <si>
    <t>PRM4EMSEMS04</t>
  </si>
  <si>
    <t>MScbyRes Nursing Science (Part-Time)</t>
  </si>
  <si>
    <t>PRM4EMSEMS05</t>
  </si>
  <si>
    <t>MScbyRes Neuroscience (Part-Time)</t>
  </si>
  <si>
    <t>PRM4EMSEMS06</t>
  </si>
  <si>
    <t>MScbyRes Clinical and Biomedical Sciences (Part-Time)</t>
  </si>
  <si>
    <t>PRM4EMSEMS07</t>
  </si>
  <si>
    <t>MScbyRes Genetics and Genomics (Part-Time)</t>
  </si>
  <si>
    <t>PRM4EMSEMSCA</t>
  </si>
  <si>
    <t>MScbyRes Medical Studies (Part-Time) - Cornwall</t>
  </si>
  <si>
    <t>PRM4EMSEMSCB</t>
  </si>
  <si>
    <t>MScbyRes Neuroscience (Part-Time) - Cornwall</t>
  </si>
  <si>
    <t>PRM4EMSEMSCC</t>
  </si>
  <si>
    <t>MScbyRes Clinical and Biomedical Sciences (Part-Time) - Cornwall</t>
  </si>
  <si>
    <t>PRM4EMSEMSCD</t>
  </si>
  <si>
    <t>MScbyRes Genetics and Genomics (Part-Time) - Cornwall</t>
  </si>
  <si>
    <t>PRM4GOAGOA01</t>
  </si>
  <si>
    <t>MScbyRes Geography (Part-Time)</t>
  </si>
  <si>
    <t>PRM4GOAGOA03</t>
  </si>
  <si>
    <t>MScbyRes Human Geography (Part-Time)</t>
  </si>
  <si>
    <t>PRM4GOAGOA04</t>
  </si>
  <si>
    <t>MScbyRes Physical Geography (Part-Time)</t>
  </si>
  <si>
    <t>PRM4GOAGOACA</t>
  </si>
  <si>
    <t>MScbyRes Geography (Part-Time) - Cornwall</t>
  </si>
  <si>
    <t>PRM4GOAGOACB</t>
  </si>
  <si>
    <t>MScbyRes Human Geography (Part-Time) - Cornwall</t>
  </si>
  <si>
    <t>PRM4GOAGOACC</t>
  </si>
  <si>
    <t>PRM4MASMAS02</t>
  </si>
  <si>
    <t>MScbyRes Mathematics (Part-Time)</t>
  </si>
  <si>
    <t>PRM4MASMAS03</t>
  </si>
  <si>
    <t>MScbyRes Mathematics (Part-Time, Distance Learning)</t>
  </si>
  <si>
    <t>PRM4MASMAS04</t>
  </si>
  <si>
    <t>MScbyRes Mathematics (Part-Time, Split Site)</t>
  </si>
  <si>
    <t>PRM4MASMASCA</t>
  </si>
  <si>
    <t>MScbyRes Mathematics (Part-Time) - Cornwall</t>
  </si>
  <si>
    <t>PRM4MASMASCB</t>
  </si>
  <si>
    <t>MScbyRes Mathematics (Part-Time, Distance Learning) - Cornwall</t>
  </si>
  <si>
    <t>PRM4MASMASCC</t>
  </si>
  <si>
    <t>MScbyRes Mathematics (Part-Time, Split Site) - Cornwall</t>
  </si>
  <si>
    <t>PRM4PHYPHY02</t>
  </si>
  <si>
    <t>MScbyRes Physics (Part-Time)</t>
  </si>
  <si>
    <t>PRM4PSYPSY01</t>
  </si>
  <si>
    <t>MScbyRes Psychology (Part-Time)</t>
  </si>
  <si>
    <t>PRM4SHSSHS01</t>
  </si>
  <si>
    <t>MScbyRes Sport and Health Sciences (Part-Time)</t>
  </si>
  <si>
    <t>PRM3EMSEMSCB</t>
  </si>
  <si>
    <t>MScbyRes Neuroscience - Cornwall</t>
  </si>
  <si>
    <t>PRP3BIOBCSCA</t>
  </si>
  <si>
    <t>PhD Biological Sciences (QUEX) - Cornwall</t>
  </si>
  <si>
    <t>PRP3BIOBIO01</t>
  </si>
  <si>
    <t>PhD Biological Sciences</t>
  </si>
  <si>
    <t>PRP3BIOBIO05</t>
  </si>
  <si>
    <t>PRP3BIOBIO06</t>
  </si>
  <si>
    <t>PhD Biological Sciences (SWBio)</t>
  </si>
  <si>
    <t>PRP3BIOBIO07</t>
  </si>
  <si>
    <t>PRP3BIOBIO08</t>
  </si>
  <si>
    <t>PhD Biological Sciences (BioMed)</t>
  </si>
  <si>
    <t>PRP3BIOBIO09</t>
  </si>
  <si>
    <t>PRP3BIOBIO10</t>
  </si>
  <si>
    <t>PhD Complex Living Systems</t>
  </si>
  <si>
    <t>PRP3BIOBIO11</t>
  </si>
  <si>
    <t>PhD Complex Living Systems (SWBio)</t>
  </si>
  <si>
    <t>PRP3BIOBIO12</t>
  </si>
  <si>
    <t>PhD Biological Sciences (QUEX)</t>
  </si>
  <si>
    <t>PRP3BIOBIO13</t>
  </si>
  <si>
    <t>PhD Complex Living Systems (Split Site)</t>
  </si>
  <si>
    <t>PRP3BIOBIOCA</t>
  </si>
  <si>
    <t>PhD Biological Sciences - Cornwall</t>
  </si>
  <si>
    <t>PRP3BIOBIOCB</t>
  </si>
  <si>
    <t>PhD Biological Sciences (Split Site) - Cornwall</t>
  </si>
  <si>
    <t>PRP3BIOBIOCD</t>
  </si>
  <si>
    <t>PhD Biological Sciences (SWBio) - Cornwall</t>
  </si>
  <si>
    <t>PRP3BIOBIOCE</t>
  </si>
  <si>
    <t>PhD Biological Sciences (Distance Learning) - Cornwall</t>
  </si>
  <si>
    <t>PRP3BIOBIOCF</t>
  </si>
  <si>
    <t>PhD Biological Sciences (SWBio) (Split Site) - Cornwall</t>
  </si>
  <si>
    <t>PRP3CSMCSMCA</t>
  </si>
  <si>
    <t>PhD Earth Resources - Cornwall</t>
  </si>
  <si>
    <t>PRP3CSMCSMCB</t>
  </si>
  <si>
    <t>PhD Renewable Energy - Cornwall</t>
  </si>
  <si>
    <t>PRP3CSMCSMCC</t>
  </si>
  <si>
    <t>PhD Mining and Minerals Engineering - Cornwall</t>
  </si>
  <si>
    <t>PRP3CSMCSMCD</t>
  </si>
  <si>
    <t>PhD Geology - Cornwall</t>
  </si>
  <si>
    <t>PRP3CSMCSMCE</t>
  </si>
  <si>
    <t>PhD Renewable Energy (Split Site) - Cornwall</t>
  </si>
  <si>
    <t>PRP3CSMCSMCF</t>
  </si>
  <si>
    <t>PhD Renewable Energy (Distance Learning) - Cornwall</t>
  </si>
  <si>
    <t>PRP3CTHCTH01</t>
  </si>
  <si>
    <t>PhD Theology</t>
  </si>
  <si>
    <t>PRP3CTHCTH05</t>
  </si>
  <si>
    <t>PhD Theology (Hartford Joint Programme)</t>
  </si>
  <si>
    <t>PRP3CTHCTH07</t>
  </si>
  <si>
    <t>PhD Theology (Distance Learning)</t>
  </si>
  <si>
    <t>PRP3CTHCTH08</t>
  </si>
  <si>
    <t>PhD Theology and Religion</t>
  </si>
  <si>
    <t>PRP3CTHCTH09</t>
  </si>
  <si>
    <t>PhD Theology and Religion (Distance Learning)</t>
  </si>
  <si>
    <t>PRP3CTHCTH10</t>
  </si>
  <si>
    <t>PRP3CTHCTH11</t>
  </si>
  <si>
    <t>PhD Classics and Ancient History</t>
  </si>
  <si>
    <t>PRP3CTHCTH12</t>
  </si>
  <si>
    <t>PhD Classics and Ancient History (Distance Learning)</t>
  </si>
  <si>
    <t>PRP3DRADRA01</t>
  </si>
  <si>
    <t>PhD Performance Practice (Distance Learning)</t>
  </si>
  <si>
    <t>PRP3ECSECS03</t>
  </si>
  <si>
    <t>PhD Engineering</t>
  </si>
  <si>
    <t>PRP3ECSECS04</t>
  </si>
  <si>
    <t>PhD Computer Science</t>
  </si>
  <si>
    <t>PRP3ECSECS06</t>
  </si>
  <si>
    <t>PRP3ECSECS07</t>
  </si>
  <si>
    <t>PRP3ECSECS08</t>
  </si>
  <si>
    <t>PhD Water Informatics Engineering (WISE CDT)</t>
  </si>
  <si>
    <t>PRP3ECSECS09</t>
  </si>
  <si>
    <t>PhD Computer Science (Distance Learning)</t>
  </si>
  <si>
    <t>PRP3ECSECS10</t>
  </si>
  <si>
    <t>PhD Engineering (Distance Learning)</t>
  </si>
  <si>
    <t>PRP3ECSECS11</t>
  </si>
  <si>
    <t>PhD Engineering (QUEX)</t>
  </si>
  <si>
    <t>PRP3ECSECS12</t>
  </si>
  <si>
    <t>PhD Computer Science (QUEX)</t>
  </si>
  <si>
    <t>PRP3ECSECS13</t>
  </si>
  <si>
    <t>PhD Renewable Energy</t>
  </si>
  <si>
    <t>PRP3EDUEDU01</t>
  </si>
  <si>
    <t>PhD Education</t>
  </si>
  <si>
    <t>PRP3EDUEDU08</t>
  </si>
  <si>
    <t>PhD Education (Distance Learning)</t>
  </si>
  <si>
    <t>PRP3EGLEGL04</t>
  </si>
  <si>
    <t>PhD English</t>
  </si>
  <si>
    <t>PRP3EGLEGL11</t>
  </si>
  <si>
    <t>PRP3EGLEGL12</t>
  </si>
  <si>
    <t>PRP3EGLEGL13</t>
  </si>
  <si>
    <t>PhD Film by Practice</t>
  </si>
  <si>
    <t>PRP3EGLEGL14</t>
  </si>
  <si>
    <t>PhD Creative Writing</t>
  </si>
  <si>
    <t>PRP3EGLEGL15</t>
  </si>
  <si>
    <t>PRP3EGLEGL16</t>
  </si>
  <si>
    <t>PhD English (Distance Learning)</t>
  </si>
  <si>
    <t>PRP3EGLEGL17</t>
  </si>
  <si>
    <t>PhD Creative Writing (Distance Learning)</t>
  </si>
  <si>
    <t>PRP3EGLEGL18</t>
  </si>
  <si>
    <t>PhD Film (Distance Learning)</t>
  </si>
  <si>
    <t>PRP3EGLEGL19</t>
  </si>
  <si>
    <t>PhD Film by Practice (Distance Learning)</t>
  </si>
  <si>
    <t>PRP3EGLEGL20</t>
  </si>
  <si>
    <t>PhD Media and Communications</t>
  </si>
  <si>
    <t>PRP3EGLEGL21</t>
  </si>
  <si>
    <t>PRP3EGLEGLCA</t>
  </si>
  <si>
    <t>PhD English - Cornwall</t>
  </si>
  <si>
    <t>PRP3EGLEGLCB</t>
  </si>
  <si>
    <t>PhD Creative Writing - Cornwall</t>
  </si>
  <si>
    <t>PRP3EMSCMHCA</t>
  </si>
  <si>
    <t>PhD Medical Studies (QUEX) - Cornwall</t>
  </si>
  <si>
    <t>PRP3EMSEMS01</t>
  </si>
  <si>
    <t>PhD Medical Studies</t>
  </si>
  <si>
    <t>PRP3EMSEMS02</t>
  </si>
  <si>
    <t>PhD Medical Studies (BioMed)</t>
  </si>
  <si>
    <t>PRP3EMSEMS03</t>
  </si>
  <si>
    <t>PhD Nursing Science</t>
  </si>
  <si>
    <t>PRP3EMSEMS04</t>
  </si>
  <si>
    <t>PhD Nursing Science (Distance Learning)</t>
  </si>
  <si>
    <t>PRP3EMSEMS05</t>
  </si>
  <si>
    <t>PhD Medical Imaging</t>
  </si>
  <si>
    <t>PRP3EMSEMS06</t>
  </si>
  <si>
    <t>PhD Medical Studies (SWBio)</t>
  </si>
  <si>
    <t>PRP3EMSEMS07</t>
  </si>
  <si>
    <t>PhD Health and Wellbeing</t>
  </si>
  <si>
    <t>PRP3EMSEMS08</t>
  </si>
  <si>
    <t>PhD Medical Studies (QUEX)</t>
  </si>
  <si>
    <t>PRP3EMSEMS09</t>
  </si>
  <si>
    <t>PhD Neuroscience</t>
  </si>
  <si>
    <t>PRP3EMSEMS10</t>
  </si>
  <si>
    <t>PhD Clinical and Biomedical Sciences</t>
  </si>
  <si>
    <t>PRP3EMSEMS11</t>
  </si>
  <si>
    <t>PhD Genetics and Genomics</t>
  </si>
  <si>
    <t>PRP3EMSEMSCA</t>
  </si>
  <si>
    <t>PhD Medical Studies - Cornwall</t>
  </si>
  <si>
    <t>PRP3EMSEMSCB</t>
  </si>
  <si>
    <t>PhD Nursing Science - Cornwall</t>
  </si>
  <si>
    <t>PRP3EMSEMSCC</t>
  </si>
  <si>
    <t>PhD Nursing Science (Distance Learning) - Cornwall</t>
  </si>
  <si>
    <t>PRP3EMSEMSCD</t>
  </si>
  <si>
    <t>PhD Medical Studies (SWBio) - Cornwall</t>
  </si>
  <si>
    <t>PRP3EMSEMSCE</t>
  </si>
  <si>
    <t>PhD Neuroscience - Cornwall</t>
  </si>
  <si>
    <t>PRP3EMSEMSCF</t>
  </si>
  <si>
    <t>PhD Clinical and Biomedical Sciences - Cornwall</t>
  </si>
  <si>
    <t>PRP3EMSEMSCG</t>
  </si>
  <si>
    <t>PhD Genetics and Genomics - Cornwall</t>
  </si>
  <si>
    <t>PRP3EMSSHSCA</t>
  </si>
  <si>
    <t>PhD Health and Wellbeing - Cornwall</t>
  </si>
  <si>
    <t>PRP3GOAGOA01</t>
  </si>
  <si>
    <t>PhD Archaeology</t>
  </si>
  <si>
    <t>PRP3GOAGOA05</t>
  </si>
  <si>
    <t>PhD Geography H</t>
  </si>
  <si>
    <t>PRP3GOAGOA06</t>
  </si>
  <si>
    <t>PhD Geography P</t>
  </si>
  <si>
    <t>PRP3GOAGOA07</t>
  </si>
  <si>
    <t>PhD Archaeology (Distance Learning)</t>
  </si>
  <si>
    <t>PRP3GOAGOA09</t>
  </si>
  <si>
    <t>PRP3GOAGOA10</t>
  </si>
  <si>
    <t>PhD Archaeology (NIAS)</t>
  </si>
  <si>
    <t>PRP3GOAGOA11</t>
  </si>
  <si>
    <t>PhD Geography (Human) (Distance Learning)</t>
  </si>
  <si>
    <t>PRP3GOAGOA12</t>
  </si>
  <si>
    <t>PhD Sustainable Futures</t>
  </si>
  <si>
    <t>PRP3GOAGOA13</t>
  </si>
  <si>
    <t>PhD Advanced Quantitative Methods in Social Sciences (Human Geography)</t>
  </si>
  <si>
    <t>PRP3GOAGOA14</t>
  </si>
  <si>
    <t>PhD Advanced Quantitative Methods in Social Sciences (Geography)</t>
  </si>
  <si>
    <t>PRP3GOAGOA15</t>
  </si>
  <si>
    <t>PRP3GOAGOA16</t>
  </si>
  <si>
    <t>PhD Geography P (QUEX)</t>
  </si>
  <si>
    <t>PRP3GOAGOA17</t>
  </si>
  <si>
    <t>PhD Geography H (QUEX)</t>
  </si>
  <si>
    <t>PRP3GOAGOACA</t>
  </si>
  <si>
    <t>PhD Geography H - Cornwall</t>
  </si>
  <si>
    <t>PRP3GOAGOACB</t>
  </si>
  <si>
    <t>PhD Geography P - Cornwall</t>
  </si>
  <si>
    <t>PRP3GOAGOACC</t>
  </si>
  <si>
    <t>PhD Geography H (Split Site) - Cornwall</t>
  </si>
  <si>
    <t>PRP3GOAGOACD</t>
  </si>
  <si>
    <t>PhD Sustainable Futures - Cornwall</t>
  </si>
  <si>
    <t>PRP3GOAGOACE</t>
  </si>
  <si>
    <t>PhD Geography Physical (Split Site) - Cornwall</t>
  </si>
  <si>
    <t>PRP3GOAGOACF</t>
  </si>
  <si>
    <t>PhD Geography Human (Distance Learning) - Cornwall</t>
  </si>
  <si>
    <t>PRP3HPSGOACA</t>
  </si>
  <si>
    <t>PhD Sustainable Futures (Politics) - Cornwall</t>
  </si>
  <si>
    <t>PRP3HPSHPS01</t>
  </si>
  <si>
    <t>PhD Politics</t>
  </si>
  <si>
    <t>PRP3HPSHPS05</t>
  </si>
  <si>
    <t>PhD Sociology</t>
  </si>
  <si>
    <t>PRP3HPSHPS07</t>
  </si>
  <si>
    <t>PhD History</t>
  </si>
  <si>
    <t>PRP3HPSHPS09</t>
  </si>
  <si>
    <t>PhD Maritime History</t>
  </si>
  <si>
    <t>PRP3HPSHPS20</t>
  </si>
  <si>
    <t>PhD Genomics in Society</t>
  </si>
  <si>
    <t>PRP3HPSHPS22</t>
  </si>
  <si>
    <t>PhD Ethno-Political Studies</t>
  </si>
  <si>
    <t>PRP3HPSHPS23</t>
  </si>
  <si>
    <t>PhD Philosophy</t>
  </si>
  <si>
    <t>PRP3HPSHPS24</t>
  </si>
  <si>
    <t>PhD History (Distance Learning)</t>
  </si>
  <si>
    <t>PRP3HPSHPS26</t>
  </si>
  <si>
    <t>PhD Politics (Distance Learning)</t>
  </si>
  <si>
    <t>PRP3HPSHPS27</t>
  </si>
  <si>
    <t>PhD Medical History (Distance Learning)</t>
  </si>
  <si>
    <t>PRP3HPSHPS28</t>
  </si>
  <si>
    <t>PhD Ethno-Political Studies (Distance Learning)</t>
  </si>
  <si>
    <t>PRP3HPSHPS30</t>
  </si>
  <si>
    <t>PhD Sociology (Distance Learning)</t>
  </si>
  <si>
    <t>PRP3HPSHPS31</t>
  </si>
  <si>
    <t>PhD Philosophy (Distance Learning)</t>
  </si>
  <si>
    <t>PRP3HPSHPS32</t>
  </si>
  <si>
    <t>PhD Strategy and Security</t>
  </si>
  <si>
    <t>PRP3HPSHPS33</t>
  </si>
  <si>
    <t>PhD Strategy and Security (Distance Learning)</t>
  </si>
  <si>
    <t>PRP3HPSHPS34</t>
  </si>
  <si>
    <t>PhD Anthropology</t>
  </si>
  <si>
    <t>PRP3HPSHPS35</t>
  </si>
  <si>
    <t>PhD Anthropology (Distance Learning)</t>
  </si>
  <si>
    <t>PRP3HPSHPS36</t>
  </si>
  <si>
    <t>PhD European Politics</t>
  </si>
  <si>
    <t>PRP3HPSHPS37</t>
  </si>
  <si>
    <t>PhD Anthrozoology</t>
  </si>
  <si>
    <t>PRP3HPSHPS38</t>
  </si>
  <si>
    <t>PhD Anthrozoology (Distance Learning)</t>
  </si>
  <si>
    <t>PRP3HPSHPS39</t>
  </si>
  <si>
    <t>PhD Medical History</t>
  </si>
  <si>
    <t>PRP3HPSHPS40</t>
  </si>
  <si>
    <t>PhD Advanced Quantitative Methods in Social Sciences (POL)</t>
  </si>
  <si>
    <t>PRP3HPSHPS41</t>
  </si>
  <si>
    <t>PhD History (QUEX)</t>
  </si>
  <si>
    <t>PRP3HPSHPSBB</t>
  </si>
  <si>
    <t>PhD Advanced Quantitative Methods (AQM) in Social Sciences (SWDTP)</t>
  </si>
  <si>
    <t>PRP3HPSHPSCA</t>
  </si>
  <si>
    <t>PhD Cornish Studies - Cornwall</t>
  </si>
  <si>
    <t>PRP3HPSHPSCB</t>
  </si>
  <si>
    <t>PhD Politics - Cornwall</t>
  </si>
  <si>
    <t>PRP3HPSHPSCC</t>
  </si>
  <si>
    <t>PhD History - Cornwall</t>
  </si>
  <si>
    <t>PRP3HPSHPSCE</t>
  </si>
  <si>
    <t>PhD History (Distance Learning) - Cornwall</t>
  </si>
  <si>
    <t>PRP3HPSHPSCF</t>
  </si>
  <si>
    <t>PhD Politics (Distance Learning) - Cornwall</t>
  </si>
  <si>
    <t>PRP3HPSHPSCG</t>
  </si>
  <si>
    <t>PhD Cornish Studies (Distance Learning) - Cornwall</t>
  </si>
  <si>
    <t>PRP3HPSHPSEB</t>
  </si>
  <si>
    <t>PhD Security, Conflict and Human Rights</t>
  </si>
  <si>
    <t>PRP3HPSHPSEC</t>
  </si>
  <si>
    <t>PhD Security, Conflict and Human Rights (Distance Learning)</t>
  </si>
  <si>
    <t>PRP3HPSHPSED</t>
  </si>
  <si>
    <t>PhD Security, Conflict and Human Rights (SOC)</t>
  </si>
  <si>
    <t>PRP3HPSVCU01</t>
  </si>
  <si>
    <t>PRP3HPSVCU02</t>
  </si>
  <si>
    <t>PRP3IAIIAI03</t>
  </si>
  <si>
    <t>PhD Arab and Islamic Studies</t>
  </si>
  <si>
    <t>PRP3IAIIAI13</t>
  </si>
  <si>
    <t>PhD Kurdish Studies</t>
  </si>
  <si>
    <t>PRP3IAIIAI14</t>
  </si>
  <si>
    <t>PhD Palestine Studies</t>
  </si>
  <si>
    <t>PRP3IAIIAI15</t>
  </si>
  <si>
    <t>PhD Arab and Islamic Studies (Distance Learning)</t>
  </si>
  <si>
    <t>PRP3IAIIAI17</t>
  </si>
  <si>
    <t>PhD Middle East Politics</t>
  </si>
  <si>
    <t>PRP3IAIIAI18</t>
  </si>
  <si>
    <t>PhD Palestine Studies (Distance Learning)</t>
  </si>
  <si>
    <t>PRP3IAIIAI19</t>
  </si>
  <si>
    <t>PhD Middle East Politics (Distance Learning)</t>
  </si>
  <si>
    <t>PRP3IAIIAI20</t>
  </si>
  <si>
    <t>PhD Kurdish Studies (Distance Learning)</t>
  </si>
  <si>
    <t>PRP3IAIIAI22</t>
  </si>
  <si>
    <t>PRP3IAIIAI23</t>
  </si>
  <si>
    <t>PhD Advanced Quantitative Methods in Social Sciences (IAIS)</t>
  </si>
  <si>
    <t>PRP3LAWLAW02</t>
  </si>
  <si>
    <t>PhD Law</t>
  </si>
  <si>
    <t>PRP3LAWLAW03</t>
  </si>
  <si>
    <t>PhD Law (Distance Learning)</t>
  </si>
  <si>
    <t>PRP3LAWLAW04</t>
  </si>
  <si>
    <t>PhD Legal Practice</t>
  </si>
  <si>
    <t>PRP3LAWLAW05</t>
  </si>
  <si>
    <t>PhD Legal Practice (Distance Learning)</t>
  </si>
  <si>
    <t>PRP3LAWLAW06</t>
  </si>
  <si>
    <t>PRP3LAWLAW07</t>
  </si>
  <si>
    <t>PhD Law (QUEX)</t>
  </si>
  <si>
    <t>PRP3LAWLAWCA</t>
  </si>
  <si>
    <t>PhD Law - Cornwall</t>
  </si>
  <si>
    <t>PRP3LAWLAWCB</t>
  </si>
  <si>
    <t>PhD Law (Distance Learning) - Cornwall</t>
  </si>
  <si>
    <t>PRP3MASMAS06</t>
  </si>
  <si>
    <t>PhD Mathematics</t>
  </si>
  <si>
    <t>PRP3MASMAS09</t>
  </si>
  <si>
    <t>PRP3MASMAS10</t>
  </si>
  <si>
    <t>PhD Mathematics (SWBio)</t>
  </si>
  <si>
    <t>PRP3MASMAS11</t>
  </si>
  <si>
    <t>PhD Environmental Intelligence (CDT)</t>
  </si>
  <si>
    <t>PRP3MASMAS12</t>
  </si>
  <si>
    <t>PhD Mathematics (QUEX)</t>
  </si>
  <si>
    <t>PRP3MASMASCA</t>
  </si>
  <si>
    <t>PhD Mathematics - Cornwall</t>
  </si>
  <si>
    <t>PRP3MASMASCC</t>
  </si>
  <si>
    <t>PhD Environmental Intelligence (CDT) - Cornwall</t>
  </si>
  <si>
    <t>PRP3NSCNSC01</t>
  </si>
  <si>
    <t>PhD Natural Sciences</t>
  </si>
  <si>
    <t>PRP3PHYECS01</t>
  </si>
  <si>
    <t>PhD Physics/Engineering (CDT)</t>
  </si>
  <si>
    <t>PRP3PHYPHY01</t>
  </si>
  <si>
    <t>PhD Physics</t>
  </si>
  <si>
    <t>PRP3PHYPHY02</t>
  </si>
  <si>
    <t>PRP3PHYPHY03</t>
  </si>
  <si>
    <t>PhD Physics (SWBio)</t>
  </si>
  <si>
    <t>PRP3PHYPHY04</t>
  </si>
  <si>
    <t>PhD Physics (QUEX)</t>
  </si>
  <si>
    <t>PRP3PSYPSY04</t>
  </si>
  <si>
    <t>PhD Psychology</t>
  </si>
  <si>
    <t>PRP3PSYPSY08</t>
  </si>
  <si>
    <t>PhD Psychology (Distance Learning)</t>
  </si>
  <si>
    <t>PRP3PSYPSY10</t>
  </si>
  <si>
    <t>PhD Psychology (SWBio)</t>
  </si>
  <si>
    <t>PRP3PSYPSY11</t>
  </si>
  <si>
    <t>PRP3PSYPSY12</t>
  </si>
  <si>
    <t>PhD Advanced Quantitative Methods in Social Sciences (Psychology)</t>
  </si>
  <si>
    <t>PRP3PSYPSY13</t>
  </si>
  <si>
    <t>PhD Psychology (QUEX)</t>
  </si>
  <si>
    <t>PRP3SBESBE02</t>
  </si>
  <si>
    <t>PhD Accountancy</t>
  </si>
  <si>
    <t>PRP3SBESBE04</t>
  </si>
  <si>
    <t>PhD Management Studies</t>
  </si>
  <si>
    <t>PRP3SBESBE05</t>
  </si>
  <si>
    <t>PhD Finance</t>
  </si>
  <si>
    <t>PRP3SBESBE06</t>
  </si>
  <si>
    <t>PhD Economics</t>
  </si>
  <si>
    <t>PRP3SBESBE07</t>
  </si>
  <si>
    <t>PhD Leadership Studies</t>
  </si>
  <si>
    <t>PRP3SBESBE10</t>
  </si>
  <si>
    <t>PhD Management Studies (Distance Learning)</t>
  </si>
  <si>
    <t>PRP3SBESBE11</t>
  </si>
  <si>
    <t>PhD Accountancy (Distance Learning)</t>
  </si>
  <si>
    <t>PRP3SBESBE12</t>
  </si>
  <si>
    <t>PhD Accounting and Finance (Distance Learning)</t>
  </si>
  <si>
    <t>PRP3SBESBE13</t>
  </si>
  <si>
    <t>PhD Finance (Distance Learning)</t>
  </si>
  <si>
    <t>PRP3SBESBE14</t>
  </si>
  <si>
    <t>PhD Economics (QUEX)</t>
  </si>
  <si>
    <t>PRP3SBESBE15</t>
  </si>
  <si>
    <t>PhD Management Studies (QUEX)</t>
  </si>
  <si>
    <t>PRP3SBESBECA</t>
  </si>
  <si>
    <t>PhD Management Studies - Cornwall</t>
  </si>
  <si>
    <t>PRP3SBESBECB</t>
  </si>
  <si>
    <t>PhD Management Studies (Distance Learning) - Cornwall</t>
  </si>
  <si>
    <t>PRP3SHSSHS04</t>
  </si>
  <si>
    <t>PhD Sport and Health Sciences</t>
  </si>
  <si>
    <t>PRP3SHSSHS05</t>
  </si>
  <si>
    <t>PhD Sport and Health Sciences (SWBio)</t>
  </si>
  <si>
    <t>PRP3SHSSHS06</t>
  </si>
  <si>
    <t>PhD Health and Wellbeing (Distance Learning)</t>
  </si>
  <si>
    <t>PRP3SHSSHS07</t>
  </si>
  <si>
    <t>PRP3SHSSHS08</t>
  </si>
  <si>
    <t>PhD Sport and Health Sciences (QUEX)</t>
  </si>
  <si>
    <t>PRP3SHSSHS09</t>
  </si>
  <si>
    <t>PhD Sport and Health Sciences (Distance Learning)</t>
  </si>
  <si>
    <t>PRP3SHSSHSBA</t>
  </si>
  <si>
    <t>PhD Health and Wellbeing (SWDTC)</t>
  </si>
  <si>
    <t>PRP3SHSSHSEA</t>
  </si>
  <si>
    <t>PRP3SMLEGL01</t>
  </si>
  <si>
    <t>PhD World and Comparative Literature</t>
  </si>
  <si>
    <t>PRP3SMLEGL02</t>
  </si>
  <si>
    <t>PhD World and Comparative Literature (Distance Learning)</t>
  </si>
  <si>
    <t>PRP3SMLSML01</t>
  </si>
  <si>
    <t>PhD German</t>
  </si>
  <si>
    <t>PRP3SMLSML02</t>
  </si>
  <si>
    <t>PhD French</t>
  </si>
  <si>
    <t>PRP3SMLSML05</t>
  </si>
  <si>
    <t>PhD Italian</t>
  </si>
  <si>
    <t>PRP3SMLSML06</t>
  </si>
  <si>
    <t>PhD Russian</t>
  </si>
  <si>
    <t>PRP3SMLSML07</t>
  </si>
  <si>
    <t>PhD Film</t>
  </si>
  <si>
    <t>PRP3SMLSML09</t>
  </si>
  <si>
    <t>PhD Hispanic Studies</t>
  </si>
  <si>
    <t>PRP3SMLSML10</t>
  </si>
  <si>
    <t>PhD Modern Languages</t>
  </si>
  <si>
    <t>PRP3SMLSML11</t>
  </si>
  <si>
    <t>PhD Medieval Studies</t>
  </si>
  <si>
    <t>PRP3SMLSML12</t>
  </si>
  <si>
    <t>PhD Latin American Studies</t>
  </si>
  <si>
    <t>PRP3SMLSML13</t>
  </si>
  <si>
    <t>PhD Sexuality and Gender Studies</t>
  </si>
  <si>
    <t>PRP3SMLSML14</t>
  </si>
  <si>
    <t>PhD Lusophone Studies</t>
  </si>
  <si>
    <t>PRP3SMLSML15</t>
  </si>
  <si>
    <t>PhD Chinese Studies</t>
  </si>
  <si>
    <t>PRP3SMLSML16</t>
  </si>
  <si>
    <t>PhD Translation Studies</t>
  </si>
  <si>
    <t>PRP3SMLSML17</t>
  </si>
  <si>
    <t>PRP3SMLSML18</t>
  </si>
  <si>
    <t>PRP3SPASPA02</t>
  </si>
  <si>
    <t>PhD Drama</t>
  </si>
  <si>
    <t>PRP3SPASPA05</t>
  </si>
  <si>
    <t>PhD Performance Practice (Drama)</t>
  </si>
  <si>
    <t>PRP3SPASPA07</t>
  </si>
  <si>
    <t>PhD Drama (NIAS)</t>
  </si>
  <si>
    <t>PRP4EDUEDU01</t>
  </si>
  <si>
    <t>PhD Education (4-year)</t>
  </si>
  <si>
    <t>PRP4EDUEDU03</t>
  </si>
  <si>
    <t>PhD Education (Distance Learning, 4-year)</t>
  </si>
  <si>
    <t>PRP6BIOBIO01</t>
  </si>
  <si>
    <t>PhD Biological Sciences (Part-Time)</t>
  </si>
  <si>
    <t>PRP6BIOBIO02</t>
  </si>
  <si>
    <t>PRP6BIOBIO03</t>
  </si>
  <si>
    <t>PhD Biological Sciences (SWBio) (Part-Time)</t>
  </si>
  <si>
    <t>PRP6BIOBIO04</t>
  </si>
  <si>
    <t>PhD Biological Sciences (Part-Time, Distance Learning)</t>
  </si>
  <si>
    <t>PRP6BIOBIO05</t>
  </si>
  <si>
    <t>PRP6BIOBIO06</t>
  </si>
  <si>
    <t>PRP6BIOBIO07</t>
  </si>
  <si>
    <t>PhD Complex Living Systems (Part-Time)</t>
  </si>
  <si>
    <t>PRP6BIOBIOCA</t>
  </si>
  <si>
    <t>PhD Biological Sciences (Part-Time) - Cornwall</t>
  </si>
  <si>
    <t>PRP6BIOBIOCB</t>
  </si>
  <si>
    <t>PRP6BIOBIOCD</t>
  </si>
  <si>
    <t>PhD Biological Sciences (Part-Time, Distance Learning) - Cornwall</t>
  </si>
  <si>
    <t>PRP6BIOBIOCE</t>
  </si>
  <si>
    <t>PhD Biological Sciences (Part-Time, Split Site, Distance Learning) - Cornwall</t>
  </si>
  <si>
    <t>PRP6CSMCSMCA</t>
  </si>
  <si>
    <t>PhD Earth Resources (Part-Time) - Cornwall</t>
  </si>
  <si>
    <t>PRP6CSMCSMCB</t>
  </si>
  <si>
    <t>PhD Renewable Energy (Part-Time) - Cornwall</t>
  </si>
  <si>
    <t>PRP6CSMCSMCC</t>
  </si>
  <si>
    <t>PhD Geology (Part-Time) - Cornwall</t>
  </si>
  <si>
    <t>PRP6CSMCSMCD</t>
  </si>
  <si>
    <t>PhD Mining and Minerals Engineering (Part-Time) - Cornwall</t>
  </si>
  <si>
    <t>PRP6CSMCSMCE</t>
  </si>
  <si>
    <t>PhD Geology (Part-time, Distance Learning) - Cornwall</t>
  </si>
  <si>
    <t>PRP6CTHCTH01</t>
  </si>
  <si>
    <t>PhD Theology (Hartford Joint Programme) (Part-Time)</t>
  </si>
  <si>
    <t>PRP6CTHCTH02</t>
  </si>
  <si>
    <t>PhD Classics and Ancient History (Part-Time, Distance Learning)</t>
  </si>
  <si>
    <t>PRP6CTHCTH03</t>
  </si>
  <si>
    <t>PhD Theology (Part-Time, Distance Learning)</t>
  </si>
  <si>
    <t>PRP6CTHCTH04</t>
  </si>
  <si>
    <t>PhD Theology and Religion (Part-Time)</t>
  </si>
  <si>
    <t>PRP6CTHCTH05</t>
  </si>
  <si>
    <t>PhD Theology and Religion (Part-Time, Distance Learning)</t>
  </si>
  <si>
    <t>PRP6CTHCTH06</t>
  </si>
  <si>
    <t>PRP6CTHCTH07</t>
  </si>
  <si>
    <t>PhD Theology (Part-Time)</t>
  </si>
  <si>
    <t>PRP6CTHCTH09</t>
  </si>
  <si>
    <t>PhD Classics and Ancient History (Part-Time)</t>
  </si>
  <si>
    <t>PRP6DRADRA01</t>
  </si>
  <si>
    <t>PhD Performance Practice (Part-Time, Distance Learning)</t>
  </si>
  <si>
    <t>PRP6ECSECS01</t>
  </si>
  <si>
    <t>PRP6ECSECS02</t>
  </si>
  <si>
    <t>PhD Engineering (Part-Time, Distance Learning)</t>
  </si>
  <si>
    <t>PRP6ECSECS03</t>
  </si>
  <si>
    <t>PhD Computer Science (Part-Time)</t>
  </si>
  <si>
    <t>PRP6ECSECS04</t>
  </si>
  <si>
    <t>PhD Engineering (Part-Time)</t>
  </si>
  <si>
    <t>PRP6ECSECS05</t>
  </si>
  <si>
    <t>PhD Water Informatics Engineering (WISE CDT) (Part-Time)</t>
  </si>
  <si>
    <t>PRP6ECSECS06</t>
  </si>
  <si>
    <t>PhD Computer Science (Part-Time, Distance Learning)</t>
  </si>
  <si>
    <t>PRP6EDUEDU01</t>
  </si>
  <si>
    <t>PhD Education (Part-Time)</t>
  </si>
  <si>
    <t>PRP6EDUEDU02</t>
  </si>
  <si>
    <t>PRP6EDUEDU03</t>
  </si>
  <si>
    <t>PhD Education (Part-Time, Distance Learning)</t>
  </si>
  <si>
    <t>PRP6EGLEGL01</t>
  </si>
  <si>
    <t>PRP6EGLEGL02</t>
  </si>
  <si>
    <t>PhD English (Part-Time)</t>
  </si>
  <si>
    <t>PRP6EGLEGL03</t>
  </si>
  <si>
    <t>PRP6EGLEGL04</t>
  </si>
  <si>
    <t>PhD English (Part-Time, Distance Learning)</t>
  </si>
  <si>
    <t>PRP6EGLEGL05</t>
  </si>
  <si>
    <t>PhD Film by Practice (Part-Time)</t>
  </si>
  <si>
    <t>PRP6EGLEGL06</t>
  </si>
  <si>
    <t>PhD Creative Writing (Part-Time)</t>
  </si>
  <si>
    <t>PRP6EGLEGL07</t>
  </si>
  <si>
    <t>PhD Creative Writing (Part-Time, Distance Learning)</t>
  </si>
  <si>
    <t>PRP6EGLEGL08</t>
  </si>
  <si>
    <t>PRP6EGLEGL09</t>
  </si>
  <si>
    <t>PRP6EGLEGLCA</t>
  </si>
  <si>
    <t>PhD English (Part-Time) - Cornwall</t>
  </si>
  <si>
    <t>PRP6EGLEGLCB</t>
  </si>
  <si>
    <t>PhD Creative Writing (Part-Time) - Cornwall</t>
  </si>
  <si>
    <t>PRP6EMSEMS01</t>
  </si>
  <si>
    <t>PhD Medical Studies (Part-Time)</t>
  </si>
  <si>
    <t>PRP6EMSEMS02</t>
  </si>
  <si>
    <t>PhD Nursing Science (Part-Time)</t>
  </si>
  <si>
    <t>PRP6EMSEMS03</t>
  </si>
  <si>
    <t>PhD Nursing Science (Part-Time, Distance Learning)</t>
  </si>
  <si>
    <t>PRP6EMSEMS04</t>
  </si>
  <si>
    <t>PhD Medical Imaging (Part-Time)</t>
  </si>
  <si>
    <t>PRP6EMSEMS05</t>
  </si>
  <si>
    <t>PhD Health and Wellbeing (Part-Time)</t>
  </si>
  <si>
    <t>PRP6EMSEMS06</t>
  </si>
  <si>
    <t>PhD Medical Studies (QUEX) (Part-Time)</t>
  </si>
  <si>
    <t>PRP6EMSEMS07</t>
  </si>
  <si>
    <t>PhD Neuroscience (Part-Time)</t>
  </si>
  <si>
    <t>PRP6EMSEMS08</t>
  </si>
  <si>
    <t>PhD Clinical and Biomedical Sciences (Part-Time)</t>
  </si>
  <si>
    <t>PRP6EMSEMS09</t>
  </si>
  <si>
    <t>PhD Genetics and Genomics (Part-Time)</t>
  </si>
  <si>
    <t>PRP6EMSEMSCA</t>
  </si>
  <si>
    <t>PhD Medical Studies (Part-Time) - Cornwall</t>
  </si>
  <si>
    <t>PRP6EMSEMSCB</t>
  </si>
  <si>
    <t>PhD Nursing Science (Part-Time) - Cornwall</t>
  </si>
  <si>
    <t>PRP6EMSEMSCC</t>
  </si>
  <si>
    <t>PhD Nursing Science (Part-Time, Distance Learning) - Cornwall</t>
  </si>
  <si>
    <t>PRP6EMSEMSCD</t>
  </si>
  <si>
    <t>PhD Neuroscience (Part-Time) - Cornwall</t>
  </si>
  <si>
    <t>PRP6EMSEMSCE</t>
  </si>
  <si>
    <t>PhD Clinical and Biomedical Sciences (Part-Time) - Cornwall</t>
  </si>
  <si>
    <t>PRP6EMSEMSCF</t>
  </si>
  <si>
    <t>PhD Genetics and Genomics (Part-Time) - Cornwall</t>
  </si>
  <si>
    <t>PRP6EMSSHSCA</t>
  </si>
  <si>
    <t>PhD Health and Wellbeing (Part-Time) - Cornwall</t>
  </si>
  <si>
    <t>PRP6GOAGOA02</t>
  </si>
  <si>
    <t>PhD Archaeology (Part-Time)</t>
  </si>
  <si>
    <t>PRP6GOAGOA03</t>
  </si>
  <si>
    <t>PhD Geography P (Part-Time)</t>
  </si>
  <si>
    <t>PRP6GOAGOA04</t>
  </si>
  <si>
    <t>PhD Geography H (Part-Time)</t>
  </si>
  <si>
    <t>PRP6GOAGOA05</t>
  </si>
  <si>
    <t>PRP6GOAGOA06</t>
  </si>
  <si>
    <t>PhD Archaeology (Part-Time, Distance Learning)</t>
  </si>
  <si>
    <t>PRP6GOAGOA07</t>
  </si>
  <si>
    <t>PhD Sustainable Futures (Part-Time)</t>
  </si>
  <si>
    <t>PRP6GOAGOA08</t>
  </si>
  <si>
    <t>PhD Geography Physical (Part-Time, Distance Learning)</t>
  </si>
  <si>
    <t>PRP6GOAGOA09</t>
  </si>
  <si>
    <t>PhD Advanced Quantitative Methods in Social Sciences (Human Geography) (Part-Time)</t>
  </si>
  <si>
    <t>PRP6GOAGOA10</t>
  </si>
  <si>
    <t>PRP6GOAGOA11</t>
  </si>
  <si>
    <t>PhD Geography H (Part-Time, Distance Learning)</t>
  </si>
  <si>
    <t>PRP6GOAGOACA</t>
  </si>
  <si>
    <t>PhD Geography H (Part-Time) - Cornwall</t>
  </si>
  <si>
    <t>PRP6GOAGOACB</t>
  </si>
  <si>
    <t>PhD Sustainable Futures (Part-Time) - Cornwall</t>
  </si>
  <si>
    <t>PRP6GOAGOACC</t>
  </si>
  <si>
    <t>PhD Geography P (Part-Time) - Cornwall</t>
  </si>
  <si>
    <t>PRP6HPSGOACA</t>
  </si>
  <si>
    <t>PhD Sustainable Futures (Politics) (Part-Time) - Cornwall</t>
  </si>
  <si>
    <t>PRP6HPSHPS02</t>
  </si>
  <si>
    <t>PhD Ethno-Political Studies (Part-Time)</t>
  </si>
  <si>
    <t>PRP6HPSHPS04</t>
  </si>
  <si>
    <t>PhD Politics (Part-Time, Distance Learning)</t>
  </si>
  <si>
    <t>PRP6HPSHPS05</t>
  </si>
  <si>
    <t>PhD Medical History (Part-Time, Distance Learning)</t>
  </si>
  <si>
    <t>PRP6HPSHPS06</t>
  </si>
  <si>
    <t>PhD Ethno-Political Studies (Part-Time, Distance Learning)</t>
  </si>
  <si>
    <t>PRP6HPSHPS07</t>
  </si>
  <si>
    <t>PhD History (Part-Time, Distance Learning)</t>
  </si>
  <si>
    <t>PRP6HPSHPS08</t>
  </si>
  <si>
    <t>PhD Maritime History (Part-Time, Distance Learning)</t>
  </si>
  <si>
    <t>PRP6HPSHPS09</t>
  </si>
  <si>
    <t>PhD Sociology (Part-Time, Distance Learning)</t>
  </si>
  <si>
    <t>PRP6HPSHPS10</t>
  </si>
  <si>
    <t>PhD Philosophy (Part-Time, Distance Learning)</t>
  </si>
  <si>
    <t>PRP6HPSHPS11</t>
  </si>
  <si>
    <t>PhD Politics (Part-Time)</t>
  </si>
  <si>
    <t>PRP6HPSHPS12</t>
  </si>
  <si>
    <t>PhD History (Part-Time)</t>
  </si>
  <si>
    <t>PRP6HPSHPS14</t>
  </si>
  <si>
    <t>PhD Strategy and Security (Part-Time)</t>
  </si>
  <si>
    <t>PRP6HPSHPS15</t>
  </si>
  <si>
    <t>PhD Anthropology (Part-Time)</t>
  </si>
  <si>
    <t>PRP6HPSHPS16</t>
  </si>
  <si>
    <t>PhD Anthropology (Part-Time Distance Learning)</t>
  </si>
  <si>
    <t>PRP6HPSHPS17</t>
  </si>
  <si>
    <t>PhD Sociology (Part-Time)</t>
  </si>
  <si>
    <t>PRP6HPSHPS19</t>
  </si>
  <si>
    <t>PhD Maritime History (Part-Time)</t>
  </si>
  <si>
    <t>PRP6HPSHPS21</t>
  </si>
  <si>
    <t>PhD Strategy and Security (Part-Time, Distance Learning)</t>
  </si>
  <si>
    <t>PRP6HPSHPS22</t>
  </si>
  <si>
    <t>PhD Philosophy (Part-Time)</t>
  </si>
  <si>
    <t>PRP6HPSHPS23</t>
  </si>
  <si>
    <t>PhD European Politics (Part-Time)</t>
  </si>
  <si>
    <t>PRP6HPSHPS24</t>
  </si>
  <si>
    <t>PhD Anthrozoology (Part-Time)</t>
  </si>
  <si>
    <t>PRP6HPSHPS25</t>
  </si>
  <si>
    <t>PhD Anthrozoology (Part-Time, Distance Learning)</t>
  </si>
  <si>
    <t>PRP6HPSHPS26</t>
  </si>
  <si>
    <t>PhD Medical History (Part-Time)</t>
  </si>
  <si>
    <t>PRP6HPSHPS27</t>
  </si>
  <si>
    <t>PhD Advanced Quantitative Methods in Social Sciences (POL) (Part-Time)</t>
  </si>
  <si>
    <t>PRP6HPSHPS28</t>
  </si>
  <si>
    <t>PhD History (QUEX) (Part-Time, Distance Learning)</t>
  </si>
  <si>
    <t>PRP6HPSHPSCA</t>
  </si>
  <si>
    <t>PhD Cornish Studies (Part-Time) - Cornwall</t>
  </si>
  <si>
    <t>PRP6HPSHPSCB</t>
  </si>
  <si>
    <t>PhD History (Part-Time) - Cornwall</t>
  </si>
  <si>
    <t>PRP6HPSHPSCC</t>
  </si>
  <si>
    <t>PhD Politics (Part-Time, Distance Learning) - Cornwall</t>
  </si>
  <si>
    <t>PRP6HPSHPSCD</t>
  </si>
  <si>
    <t>PhD Cornish Studies (Part-Time, Distance Learning) - Cornwall</t>
  </si>
  <si>
    <t>PRP6HPSHPSCE</t>
  </si>
  <si>
    <t>PhD Politics (Part-Time) - Cornwall</t>
  </si>
  <si>
    <t>PRP6HPSHPSCF</t>
  </si>
  <si>
    <t>PhD History (Part-Time, Distance Learning) - Cornwall</t>
  </si>
  <si>
    <t>PRP6HPSHPSEA</t>
  </si>
  <si>
    <t>PhD Advanced Quantitative Methods (AQM) in Social Sciences (SWDTP) (Part-Time)</t>
  </si>
  <si>
    <t>PRP6HPSHPSEB</t>
  </si>
  <si>
    <t>PhD Security, Conflict and Human Rights (Part-Time)</t>
  </si>
  <si>
    <t>PRP6HPSHPSEC</t>
  </si>
  <si>
    <t>PhD Security, Conflict and Human Rights (Part-Time, Distance Learning)</t>
  </si>
  <si>
    <t>PRP6HPSHPSED</t>
  </si>
  <si>
    <t>PhD Security, Conflict and Human Rights (SOC) (Part-Time)</t>
  </si>
  <si>
    <t>PRP6HPSVCU01</t>
  </si>
  <si>
    <t>PRP6HPSVCU02</t>
  </si>
  <si>
    <t>PRP6IAIIAI01</t>
  </si>
  <si>
    <t>PhD Kurdish Studies (Part-Time)</t>
  </si>
  <si>
    <t>PRP6IAIIAI02</t>
  </si>
  <si>
    <t>PhD Middle East Politics (Part-Time)</t>
  </si>
  <si>
    <t>PRP6IAIIAI03</t>
  </si>
  <si>
    <t>PhD Palestine Studies (Part-Time, Distance Learning)</t>
  </si>
  <si>
    <t>PRP6IAIIAI04</t>
  </si>
  <si>
    <t>PhD Middle East Politics (Part-Time, Distance Learning)</t>
  </si>
  <si>
    <t>PRP6IAIIAI05</t>
  </si>
  <si>
    <t>PhD Arab and Islamic Studies (Part-Time, Distance Learning)</t>
  </si>
  <si>
    <t>PRP6IAIIAI06</t>
  </si>
  <si>
    <t>PhD Palestine Studies (Part-Time)</t>
  </si>
  <si>
    <t>PRP6IAIIAI07</t>
  </si>
  <si>
    <t>PhD Arab and Islamic Studies (Part-Time)</t>
  </si>
  <si>
    <t>PRP6IAIIAI08</t>
  </si>
  <si>
    <t>PhD Kurdish Studies (Part-Time, Distance Learning)</t>
  </si>
  <si>
    <t>PRP6IAIIAI09</t>
  </si>
  <si>
    <t>PhD Advanced Quantitative Methods in Social Sciences (IAIS) (Part-Time)</t>
  </si>
  <si>
    <t>PRP6LAWLAW01</t>
  </si>
  <si>
    <t>PhD Law (Part-Time, Distance Learning)</t>
  </si>
  <si>
    <t>PRP6LAWLAW02</t>
  </si>
  <si>
    <t>PhD Legal Practice (Part-Time)</t>
  </si>
  <si>
    <t>PRP6LAWLAW03</t>
  </si>
  <si>
    <t>PhD Legal Practice (Part-Time, Distance Learning)</t>
  </si>
  <si>
    <t>PRP6LAWLAW04</t>
  </si>
  <si>
    <t>PRP6LAWLAW05</t>
  </si>
  <si>
    <t>PhD Law (Part-Time)</t>
  </si>
  <si>
    <t>PRP6LAWLAWCA</t>
  </si>
  <si>
    <t>PhD Law (Part-Time, Distance Learning) - Cornwall</t>
  </si>
  <si>
    <t>PRP6LAWLAWCE</t>
  </si>
  <si>
    <t>PhD Law (Part-Time) - Cornwall</t>
  </si>
  <si>
    <t>PRP6MASMAS01</t>
  </si>
  <si>
    <t>PhD Mathematics (Part-Time)</t>
  </si>
  <si>
    <t>PRP6MASMAS02</t>
  </si>
  <si>
    <t>PhD Mathematics (Part-Time, Distance Learning)</t>
  </si>
  <si>
    <t>PRP6MASMAS03</t>
  </si>
  <si>
    <t>PhD Environmental Intelligence (CDT) (Part-Time)</t>
  </si>
  <si>
    <t>PRP6MASMASCA</t>
  </si>
  <si>
    <t>PhD Mathematics (Part-Time) - Cornwall</t>
  </si>
  <si>
    <t>PRP6MASMASCB</t>
  </si>
  <si>
    <t>PhD Mathematics (Part-Time, Distance Learning) - Cornwall</t>
  </si>
  <si>
    <t>PRP6MASMASCC</t>
  </si>
  <si>
    <t>PhD Environmental Intelligence (CDT) (Part-Time) - Cornwall</t>
  </si>
  <si>
    <t>PRP6NSCNSC01</t>
  </si>
  <si>
    <t>PhD Natural Sciences (Part-Time)</t>
  </si>
  <si>
    <t>PRP6PHYECS01</t>
  </si>
  <si>
    <t>PhD Physics/ Engineering (CDT) (Part-Time)</t>
  </si>
  <si>
    <t>PRP6PHYPHY01</t>
  </si>
  <si>
    <t>PhD Physics (Part-Time)</t>
  </si>
  <si>
    <t>PRP6PHYPHY02</t>
  </si>
  <si>
    <t>PhD Physics (SWBio) (Part-Time)</t>
  </si>
  <si>
    <t>PRP6PHYPHY03</t>
  </si>
  <si>
    <t>PRP6PSYPSY01</t>
  </si>
  <si>
    <t>PhD Psychology (Part-Time, Distance Learning)</t>
  </si>
  <si>
    <t>PRP6PSYPSY02</t>
  </si>
  <si>
    <t>PhD Psychology (Part-Time)</t>
  </si>
  <si>
    <t>PRP6SBESBE01</t>
  </si>
  <si>
    <t>PhD Management Studies (Part-Time)</t>
  </si>
  <si>
    <t>PRP6SBESBE02</t>
  </si>
  <si>
    <t>PhD Accountancy (Part-Time)</t>
  </si>
  <si>
    <t>PRP6SBESBE04</t>
  </si>
  <si>
    <t>PhD Accountancy (Part-Time, Distance Learning)</t>
  </si>
  <si>
    <t>PRP6SBESBE05</t>
  </si>
  <si>
    <t>PhD Finance (Part-Time)</t>
  </si>
  <si>
    <t>PRP6SBESBE06</t>
  </si>
  <si>
    <t>PhD Economics (Part-Time)</t>
  </si>
  <si>
    <t>PRP6SBESBE07</t>
  </si>
  <si>
    <t>PhD Leadership Studies (Part-Time)</t>
  </si>
  <si>
    <t>PRP6SBESBE08</t>
  </si>
  <si>
    <t>PhD Finance (Part-Time, Distance Learning)</t>
  </si>
  <si>
    <t>PRP6SBESBE09</t>
  </si>
  <si>
    <t>PhD Management Studies (Part-Time, Distance Learning)</t>
  </si>
  <si>
    <t>PRP6SBESBE10</t>
  </si>
  <si>
    <t>PhD Economics (QUEX) (Part-Time)</t>
  </si>
  <si>
    <t>PRP6SBESBECA</t>
  </si>
  <si>
    <t>PhD Management Studies (Part-Time) - Cornwall</t>
  </si>
  <si>
    <t>PRP6SBESBECB</t>
  </si>
  <si>
    <t>PhD Management Studies (Part-Time, Distance Learning) - Cornwall</t>
  </si>
  <si>
    <t>PRP6SHSSHS01</t>
  </si>
  <si>
    <t>PhD Sport and Health Sciences (Part-Time)</t>
  </si>
  <si>
    <t>PRP6SHSSHS02</t>
  </si>
  <si>
    <t>PhD Sport and Health Sciences (Part-Time, Distance Learning)</t>
  </si>
  <si>
    <t>PRP6SHSSHS03</t>
  </si>
  <si>
    <t>PhD Sport and Health Sciences (QUEX) (Part-Time)</t>
  </si>
  <si>
    <t>PRP6SMLEGL01</t>
  </si>
  <si>
    <t>PhD World and Comparative Literature (Part-Time)</t>
  </si>
  <si>
    <t>PRP6SMLEGL02</t>
  </si>
  <si>
    <t>PhD World and Comparative Literature (Part-Time, Distance Learning)</t>
  </si>
  <si>
    <t>PRP6SMLSML01</t>
  </si>
  <si>
    <t>PhD Film (Part-Time, Distance Learning)</t>
  </si>
  <si>
    <t>PRP6SMLSML02</t>
  </si>
  <si>
    <t>PhD Medieval Studies (Part-Time)</t>
  </si>
  <si>
    <t>PRP6SMLSML03</t>
  </si>
  <si>
    <t>PhD Latin American Studies (Part-Time)</t>
  </si>
  <si>
    <t>PRP6SMLSML04</t>
  </si>
  <si>
    <t>PhD Modern Languages (Part-Time)</t>
  </si>
  <si>
    <t>PRP6SMLSML05</t>
  </si>
  <si>
    <t>PhD Film (Part-Time)</t>
  </si>
  <si>
    <t>PRP6SMLSML07</t>
  </si>
  <si>
    <t>PhD Hispanic Studies (Part-Time)</t>
  </si>
  <si>
    <t>PRP6SMLSML08</t>
  </si>
  <si>
    <t>PhD Medieval Studies (Part-Time, Distance Learning)</t>
  </si>
  <si>
    <t>PRP6SMLSML09</t>
  </si>
  <si>
    <t>PhD Lusophone Studies (Part-Time)</t>
  </si>
  <si>
    <t>PRP6SMLSML10</t>
  </si>
  <si>
    <t>PhD Chinese Studies (Part-Time)</t>
  </si>
  <si>
    <t>PRP6SMLSML11</t>
  </si>
  <si>
    <t>PhD Translation Studies (Part-Time)</t>
  </si>
  <si>
    <t>PRP6SMLSML12</t>
  </si>
  <si>
    <t>PhD German (Part-Time)</t>
  </si>
  <si>
    <t>PRP6SMLSML13</t>
  </si>
  <si>
    <t>PhD Russian (Part-Time)</t>
  </si>
  <si>
    <t>PRP6SMLSML14</t>
  </si>
  <si>
    <t>PhD Italian (Part-Time, Distance Learning)</t>
  </si>
  <si>
    <t>PRP6SMLSML15</t>
  </si>
  <si>
    <t>PRP6SMLSML16</t>
  </si>
  <si>
    <t>PRP6SPASPA01</t>
  </si>
  <si>
    <t>PhD Drama (Part-Time)</t>
  </si>
  <si>
    <t>PRP6SPASPA02</t>
  </si>
  <si>
    <t>PhD Performance Practice (Drama) (Part-Time)</t>
  </si>
  <si>
    <t>PRP8EDUEDU01</t>
  </si>
  <si>
    <t>PhD Education (Part-Time, Distance Learning, 4-year)</t>
  </si>
  <si>
    <t>PRP8EDUEDU02</t>
  </si>
  <si>
    <t>PhD Education (Part-Time, 4-year)</t>
  </si>
  <si>
    <t>PRP2BIOBIO01</t>
  </si>
  <si>
    <t>PhDbyPub Biological Sciences</t>
  </si>
  <si>
    <t>PRP2BIOBIO02</t>
  </si>
  <si>
    <t>PhDbyPub Biological Sciences (Part-Time)</t>
  </si>
  <si>
    <t>PRP2BIOBIOCA</t>
  </si>
  <si>
    <t>PhDbyPub Biological Sciences - Cornwall</t>
  </si>
  <si>
    <t>PRP2CSMCSMCA</t>
  </si>
  <si>
    <t>PhDbyPub Geology (Distance Learning) - Cornwall</t>
  </si>
  <si>
    <t>PRP2CSMCSMCB</t>
  </si>
  <si>
    <t>PhDbyPub Renewable Energy - Cornwall</t>
  </si>
  <si>
    <t>PRP2CSMCSMCC</t>
  </si>
  <si>
    <t>PhDbyPub Geology (Part-Time) - Cornwall</t>
  </si>
  <si>
    <t>PRP2DRADRA01</t>
  </si>
  <si>
    <t>PhDbyPub Drama (Part-Time)</t>
  </si>
  <si>
    <t>PRP2DRADRA02</t>
  </si>
  <si>
    <t>PhDbyPub Performance Practice (Part-Time, Distance Learning)</t>
  </si>
  <si>
    <t>PRP2ECSECS01</t>
  </si>
  <si>
    <t>PhDbyPub Engineering (Part-Time)</t>
  </si>
  <si>
    <t>PRP2EDUEDU01</t>
  </si>
  <si>
    <t>PhDbyPub Education (Part-Time)</t>
  </si>
  <si>
    <t>PRP2EDUEDU02</t>
  </si>
  <si>
    <t>PhDbyPub Education</t>
  </si>
  <si>
    <t>PRP2EGLEGL01</t>
  </si>
  <si>
    <t>PhDbyPub Film (Part-Time)</t>
  </si>
  <si>
    <t>PRP2EGLEGL02</t>
  </si>
  <si>
    <t>PhDbyPub English</t>
  </si>
  <si>
    <t>PRP2EMSEMS01</t>
  </si>
  <si>
    <t>PhDbyPub Medical Studies (Part-Time, Distance Learning)</t>
  </si>
  <si>
    <t>PRP2EMSEMS02</t>
  </si>
  <si>
    <t>PhDbyPub Medical Studies (Part-Time)</t>
  </si>
  <si>
    <t>PRP2EMSEMS03</t>
  </si>
  <si>
    <t>PhDbyPub Medical Studies</t>
  </si>
  <si>
    <t>PRP2EMSEMS04</t>
  </si>
  <si>
    <t>PhDbyPub Neuroscience</t>
  </si>
  <si>
    <t>PRP2EMSEMS05</t>
  </si>
  <si>
    <t>PhDbyPub Neuroscience (Part-Time)</t>
  </si>
  <si>
    <t>PRP2EMSEMS06</t>
  </si>
  <si>
    <t>PhDbyPub Clinical and Biomedical Sciences</t>
  </si>
  <si>
    <t>PRP2EMSEMS07</t>
  </si>
  <si>
    <t>PhDbyPub Clinical and Biomedical Sciences (Part-Time)</t>
  </si>
  <si>
    <t>PRP2EMSEMS08</t>
  </si>
  <si>
    <t>PhDbyPub Genetics and Genomics</t>
  </si>
  <si>
    <t>PRP2EMSEMS09</t>
  </si>
  <si>
    <t>PhDbyPub Genetics and Genomics (Part-Time)</t>
  </si>
  <si>
    <t>PRP2GOAGOA01</t>
  </si>
  <si>
    <t>PhDbyPub Archaeology</t>
  </si>
  <si>
    <t>PRP2GOAGOA02</t>
  </si>
  <si>
    <t>PhDbyPub Human Geography (Part-Time)</t>
  </si>
  <si>
    <t>PRP2GOAGOA03</t>
  </si>
  <si>
    <t>PhDbyPub Geography (Physical)</t>
  </si>
  <si>
    <t>PRP2GOAGOA04</t>
  </si>
  <si>
    <t>PhDbyPub Geography (Physical) (Part-Time)</t>
  </si>
  <si>
    <t>PRP2GOAGOACA</t>
  </si>
  <si>
    <t>PhDbyPub Human Geography (Part-Time) - Cornwall</t>
  </si>
  <si>
    <t>PRP2GOAGOACB</t>
  </si>
  <si>
    <t>PhDbyPub Human Geography - Cornwall</t>
  </si>
  <si>
    <t>PRP2HPSHPS01</t>
  </si>
  <si>
    <t>PhDbyPub Politics (Part-Time)</t>
  </si>
  <si>
    <t>PRP2HPSHPS02</t>
  </si>
  <si>
    <t>PhDbyPub History (Part-Time)</t>
  </si>
  <si>
    <t>PRP2HPSHPS03</t>
  </si>
  <si>
    <t>PhDbyPub Sociology</t>
  </si>
  <si>
    <t>PRP2HPSHPS04</t>
  </si>
  <si>
    <t>PhDbyPub Sociology (Distance Learning)</t>
  </si>
  <si>
    <t>PRP2HPSHPS05</t>
  </si>
  <si>
    <t>PhDbyPub Medical History (Part-Time)</t>
  </si>
  <si>
    <t>PRP2HPSHPS06</t>
  </si>
  <si>
    <t>PhDbyPub Strategy and Security</t>
  </si>
  <si>
    <t>PRP2HPSHPS07</t>
  </si>
  <si>
    <t>PRP2IAIIAI01</t>
  </si>
  <si>
    <t>PhDbyPub Palestine Studies</t>
  </si>
  <si>
    <t>PRP2IAIIAI02</t>
  </si>
  <si>
    <t>PhDbyPub Palestine Studies (Distance Learning)</t>
  </si>
  <si>
    <t>PRP2IAIIAI03</t>
  </si>
  <si>
    <t>PhDbyPub Arab and Islamic Studies</t>
  </si>
  <si>
    <t>PRP2IAIIAI04</t>
  </si>
  <si>
    <t>PhDbyPub Arab and Islamic Studies (Part-Time, Distance Learning)</t>
  </si>
  <si>
    <t>PRP2IAIIAI05</t>
  </si>
  <si>
    <t>PhDbyPub Middle East Politics (Part-Time, Distance Learning)</t>
  </si>
  <si>
    <t>PRP2LAWLAW01</t>
  </si>
  <si>
    <t>PhDbyPub Law (Part-Time)</t>
  </si>
  <si>
    <t>PRP2LAWLAW02</t>
  </si>
  <si>
    <t>PhDbyPub Law (Part-Time, Distance Learning)</t>
  </si>
  <si>
    <t>PRP2MASMAS01</t>
  </si>
  <si>
    <t>PhDbyPub Mathematics</t>
  </si>
  <si>
    <t>PRP2PHYPHY01</t>
  </si>
  <si>
    <t>PhDbyPub Physics</t>
  </si>
  <si>
    <t>PRP2PSYPSY01</t>
  </si>
  <si>
    <t>PhDbyPub Psychology</t>
  </si>
  <si>
    <t>PRP2SBESBE01</t>
  </si>
  <si>
    <t>PhDbyPub Finance</t>
  </si>
  <si>
    <t>PRP2SBESBE02</t>
  </si>
  <si>
    <t>PhDbyPub Management Studies</t>
  </si>
  <si>
    <t>PRP2SBESBE03</t>
  </si>
  <si>
    <t>PhDbyPub Management Studies (Part-Time, Distance Learning)</t>
  </si>
  <si>
    <t>PRP2SBESBE04</t>
  </si>
  <si>
    <t>PhDbyPub Management Studies (Part-Time)</t>
  </si>
  <si>
    <t>PRP2SHSSHS01</t>
  </si>
  <si>
    <t>PhDbyPub Sport and Health Sciences</t>
  </si>
  <si>
    <t>PRP2SPASPA01</t>
  </si>
  <si>
    <t>PhDbyPub Performance Practice</t>
  </si>
  <si>
    <t>PRP2SPASPA02</t>
  </si>
  <si>
    <t>PhDbyPub Performance Practice (Part-Time)</t>
  </si>
  <si>
    <t>PRP5PHYPHY01</t>
  </si>
  <si>
    <t>PhDbyPub Physics (Part-Time)</t>
  </si>
  <si>
    <t>PCR0BIOBIO01</t>
  </si>
  <si>
    <t>PGCredit Biosciences (Part-Time)</t>
  </si>
  <si>
    <t>PCR0CGECGECA</t>
  </si>
  <si>
    <t>PGCredit Geography and Environmental Sciences (Part-Time) - Cornwall</t>
  </si>
  <si>
    <t>PCR0CMMCMM01</t>
  </si>
  <si>
    <t>PGCredit Communications Studies (Part-Time)</t>
  </si>
  <si>
    <t>PCR0CSMCSMCA</t>
  </si>
  <si>
    <t>PGCredit Mining and Minerals (Part-Time) - Cornwall</t>
  </si>
  <si>
    <t>PCR0CSMCSMCB</t>
  </si>
  <si>
    <t>PGCredit Geology (Part-Time) - Cornwall</t>
  </si>
  <si>
    <t>PCR0CTHCTH01</t>
  </si>
  <si>
    <t>PGCredit Classics and Ancient History (Part-Time)</t>
  </si>
  <si>
    <t>PCR0CTHCTH02</t>
  </si>
  <si>
    <t>PGCredit Theology and Religion (Part-Time)</t>
  </si>
  <si>
    <t>PCR0DRADRA01</t>
  </si>
  <si>
    <t>PGCredit Drama (Part-Time)</t>
  </si>
  <si>
    <t>PCR0ECCECC01</t>
  </si>
  <si>
    <t>PGCredit Ecology and Conservation (Part-Time)</t>
  </si>
  <si>
    <t>PCR0ECSECS01</t>
  </si>
  <si>
    <t>PGCredit Engineering (Part-Time)</t>
  </si>
  <si>
    <t>PCR0ECSECS02</t>
  </si>
  <si>
    <t>PGCredit Computer Science (Part-Time)</t>
  </si>
  <si>
    <t>PCR0ECSECSCA</t>
  </si>
  <si>
    <t>PGCredit Engineering (Part-Time) - Cornwall</t>
  </si>
  <si>
    <t>PCR0EDUEDU01</t>
  </si>
  <si>
    <t>PGCredit Education (Part-Time)</t>
  </si>
  <si>
    <t>PCR0EGLEGL03</t>
  </si>
  <si>
    <t>PGCredit English and Creative Writing (Part-Time)</t>
  </si>
  <si>
    <t>PCR0EGLEGLCA</t>
  </si>
  <si>
    <t>PGCredit English (Part-Time) - Cornwall</t>
  </si>
  <si>
    <t>PCR0EMSEMS01</t>
  </si>
  <si>
    <t>PGCredit Health (Part-Time)</t>
  </si>
  <si>
    <t>PCR0EMSEMS02</t>
  </si>
  <si>
    <t>PCR0EMSEMS03</t>
  </si>
  <si>
    <t>PGCredit Advanced Clinical Practice (Part-Time)</t>
  </si>
  <si>
    <t>PCR0EMSEMS04</t>
  </si>
  <si>
    <t>PGCredit Advanced Clinical Practice (Part-Time, Online)</t>
  </si>
  <si>
    <t>PCR0EMSEMS05</t>
  </si>
  <si>
    <t>PGCredit Health and Community Sciences (Part-Time)</t>
  </si>
  <si>
    <t>PCR0EMSEMS06</t>
  </si>
  <si>
    <t>PGCredit Health and Community Sciences (Part-Time, Online)</t>
  </si>
  <si>
    <t>PCR0EMSEMS07</t>
  </si>
  <si>
    <t>PGCredit Medical Imaging (Radiography) (Part-Time)</t>
  </si>
  <si>
    <t>PCR0EMSEMS08</t>
  </si>
  <si>
    <t>PGCredit Medical Imaging (Radiography) (Part-Time, Online)</t>
  </si>
  <si>
    <t>PCR0EMSEMS09</t>
  </si>
  <si>
    <t>PGCredit Medical Science (Part-Time)</t>
  </si>
  <si>
    <t>PCR0EMSEMS10</t>
  </si>
  <si>
    <t>PGCredit Medical Science (Part-Time, Online)</t>
  </si>
  <si>
    <t>PCR0EMSEMS11</t>
  </si>
  <si>
    <t>PGCredit Medicine (Part-Time)</t>
  </si>
  <si>
    <t>PCR0EMSEMS12</t>
  </si>
  <si>
    <t>PGCredit Medicine (Part-Time, Online)</t>
  </si>
  <si>
    <t>PCR0EMSEMS13</t>
  </si>
  <si>
    <t>PGCredit Neuroscience (Part-Time)</t>
  </si>
  <si>
    <t>PCR0EMSEMS14</t>
  </si>
  <si>
    <t>PGCredit Neuroscience (Part-Time, Online)</t>
  </si>
  <si>
    <t>PCR0EMSEMS15</t>
  </si>
  <si>
    <t>PGCredit Nursing (Part-Time)</t>
  </si>
  <si>
    <t>PCR0EMSEMS16</t>
  </si>
  <si>
    <t>PGCredit Nursing (Part-Time, Online)</t>
  </si>
  <si>
    <t>PCR0EMSEMS17</t>
  </si>
  <si>
    <t>PGCredit Pharmacy (Part-Time)</t>
  </si>
  <si>
    <t>PCR0EMSEMS18</t>
  </si>
  <si>
    <t>PGCredit Pharmacy (Part-Time, Online)</t>
  </si>
  <si>
    <t>PCR0EMSEMS19</t>
  </si>
  <si>
    <t>PGCredit Public Health (Part-Time)</t>
  </si>
  <si>
    <t>PCR0EMSEMS20</t>
  </si>
  <si>
    <t>PGCredit Public Health (Part-Time, Online)</t>
  </si>
  <si>
    <t>PCR0EMSEMSCC</t>
  </si>
  <si>
    <t>PGCredit Environment and Human Health (Part-Time) - Cornwall</t>
  </si>
  <si>
    <t>PCR0EMSEMSCD</t>
  </si>
  <si>
    <t>PGCredit Environment and Human Health (Part-Time, Online) - Cornwall</t>
  </si>
  <si>
    <t>PCR0FSTFST01</t>
  </si>
  <si>
    <t>PGCredit Film (Part-Time)</t>
  </si>
  <si>
    <t>PCR0HGEHGE01</t>
  </si>
  <si>
    <t>PGCredit Human Geography (Part-Time)</t>
  </si>
  <si>
    <t>PCR0HPSHPS01</t>
  </si>
  <si>
    <t>PCR0HPSHPS02</t>
  </si>
  <si>
    <t>PGCredit Archaeology (Part-Time)</t>
  </si>
  <si>
    <t>PCR0HPSHPS03</t>
  </si>
  <si>
    <t>PCR0HPSHPS04</t>
  </si>
  <si>
    <t>PGCredit Politics (Part-Time)</t>
  </si>
  <si>
    <t>PCR0HPSHPS05</t>
  </si>
  <si>
    <t>PGCredit Sociology (Part-Time)</t>
  </si>
  <si>
    <t>PCR0HPSHPS06</t>
  </si>
  <si>
    <t>PGCredit Philosophy (Part-Time)</t>
  </si>
  <si>
    <t>PCR0HPSHPS07</t>
  </si>
  <si>
    <t>PGCredit Anthropology (Part-Time)</t>
  </si>
  <si>
    <t>PCR0HPSHPS08</t>
  </si>
  <si>
    <t>PGCredit Criminology (Part-Time)</t>
  </si>
  <si>
    <t>PCR0HPSHPS09</t>
  </si>
  <si>
    <t>PGCredit Strategy and Security (Part-Time)</t>
  </si>
  <si>
    <t>PCR0HPSHPSCA</t>
  </si>
  <si>
    <t>PGCredit History (Part-Time) - Cornwall</t>
  </si>
  <si>
    <t>PCR0HPSHPSCB</t>
  </si>
  <si>
    <t>PGCredit Politics (Part-Time) - Cornwall</t>
  </si>
  <si>
    <t>PCR0IAIIAI01</t>
  </si>
  <si>
    <t>PGCredit Arab and Islamic Studies (Part-Time)</t>
  </si>
  <si>
    <t>PCR0LAWLAW01</t>
  </si>
  <si>
    <t>PGCredit Law (Part-Time)</t>
  </si>
  <si>
    <t>PCR0LAWLAWCA</t>
  </si>
  <si>
    <t>PGCredit Law (Part-Time) - Cornwall</t>
  </si>
  <si>
    <t>PCR0MASMAS02</t>
  </si>
  <si>
    <t>PCR0MASMASCB</t>
  </si>
  <si>
    <t>PGCredit Environmental Mathematics (Part-Time) - Cornwall</t>
  </si>
  <si>
    <t>PCR0NSCNSC01</t>
  </si>
  <si>
    <t>PGCredit Natural Sciences (Part-Time)</t>
  </si>
  <si>
    <t>PCR0PGEPGE01</t>
  </si>
  <si>
    <t>PGCredit Physical Geography (Part-Time)</t>
  </si>
  <si>
    <t>PCR0PHYPHY01</t>
  </si>
  <si>
    <t>PGCredit Physics and Astronomy (Part-Time)</t>
  </si>
  <si>
    <t>PCR0PSYPSY05</t>
  </si>
  <si>
    <t>PGCredit CEDAR (Part-Time, Online)</t>
  </si>
  <si>
    <t>PCR0PSYPSY06</t>
  </si>
  <si>
    <t>PGCredit CEDAR (Part-Time)</t>
  </si>
  <si>
    <t>PCR0PSYPSY07</t>
  </si>
  <si>
    <t>PGCredit Psychology (Part-Time)</t>
  </si>
  <si>
    <t>PCR0PSYPSY08</t>
  </si>
  <si>
    <t>PGCredit Psychology (Part-Time, Online)</t>
  </si>
  <si>
    <t>PCR0SBESBE01</t>
  </si>
  <si>
    <t>PGCredit Accounting (Part-Time)</t>
  </si>
  <si>
    <t>PCR0SBESBE02</t>
  </si>
  <si>
    <t>PGCredit Economics (Part-Time)</t>
  </si>
  <si>
    <t>PCR0SBESBE03</t>
  </si>
  <si>
    <t>PGCredit Finance and Investment (Part-Time)</t>
  </si>
  <si>
    <t>PCR0SBESBE04</t>
  </si>
  <si>
    <t>PCR0SBESBE05</t>
  </si>
  <si>
    <t>PGCredit MBA (Part-Time)</t>
  </si>
  <si>
    <t>PCR0SBESBE06</t>
  </si>
  <si>
    <t>PCR0SBESBE07</t>
  </si>
  <si>
    <t>PGCredit Sustainable Futures (Part-Time)</t>
  </si>
  <si>
    <t>PCR0SHSSHS01</t>
  </si>
  <si>
    <t>PGCredit Sport and Health Sciences (Part-Time)</t>
  </si>
  <si>
    <t>PCR0SHSSHS02</t>
  </si>
  <si>
    <t>PGCredit Sport and Health Sciences (Part-Time, Online)</t>
  </si>
  <si>
    <t>PCR0SMLSML01</t>
  </si>
  <si>
    <t>PGCredit Modern Languages (Part-Time)</t>
  </si>
  <si>
    <t>PNR5EGLEGL01</t>
  </si>
  <si>
    <t>PNR5SBESBE01</t>
  </si>
  <si>
    <t>LCT1EXEEXE01</t>
  </si>
  <si>
    <t>CertEd(FE) Post Compulsory Education</t>
  </si>
  <si>
    <t>LCT2SBESBE01</t>
  </si>
  <si>
    <t>CertHE Operational Management (Non-Apprenticeship) (Part-Time)</t>
  </si>
  <si>
    <t>UDH1SBESBE01</t>
  </si>
  <si>
    <t>CertHE Operational Management (Higher Apprenticeship) (Part-Time)</t>
  </si>
  <si>
    <t>LCT0PSYPSY01</t>
  </si>
  <si>
    <t>GradCert Enhanced Evidence-Based Practice for Children, Young People and Families</t>
  </si>
  <si>
    <t>LCT0PSYPSY02</t>
  </si>
  <si>
    <t>GradCert Psychological Therapies Practice (Low Intensity Cognitive Behavioural Therapy)</t>
  </si>
  <si>
    <t>LCT0PSYPSY03</t>
  </si>
  <si>
    <t>GradCert Psychological Therapies Practice (Children and Young People with Autism and-or Learning Disability)</t>
  </si>
  <si>
    <t>LCT1PSYPSY01</t>
  </si>
  <si>
    <t>LCT1PSYPSY02</t>
  </si>
  <si>
    <t>UDC1PSYPSY01</t>
  </si>
  <si>
    <t>GradCert Psychological Wellbeing Practice (Higher Apprenticeship)</t>
  </si>
  <si>
    <t>LDP1PSYPSY03</t>
  </si>
  <si>
    <t>PTS1ECSECS40</t>
  </si>
  <si>
    <t>PCT0EMSEMS01</t>
  </si>
  <si>
    <t>PGCert Healthcare Leadership and Management (Part-Time)</t>
  </si>
  <si>
    <t>PCT0EMSEMS05</t>
  </si>
  <si>
    <t>PGCert Advanced Practice (Part-Time)</t>
  </si>
  <si>
    <t>PCT0PSYPSY02</t>
  </si>
  <si>
    <t>PGCert Enhanced Evidence-Based Practice for Children, Young People and Families</t>
  </si>
  <si>
    <t>PCT0PSYPSY03</t>
  </si>
  <si>
    <t>PGCert Clinical Leadership and Transformational Service Change (Part-Time)</t>
  </si>
  <si>
    <t>PCT0PSYPSY04</t>
  </si>
  <si>
    <t>PGCert Clinical Supervision of Psychological Therapies Practice (Part-Time)</t>
  </si>
  <si>
    <t>PCT0PSYPSY06</t>
  </si>
  <si>
    <t>PGCert Psychological Therapies Practice (Low Intensity Cognitive Behavioural Therapy)</t>
  </si>
  <si>
    <t>PCT0PSYPSY08</t>
  </si>
  <si>
    <t>PGCert Psychological Therapies Practice (Children and Young People with Autism and-or Learning Disability)</t>
  </si>
  <si>
    <t>PCT0PSYPSY09</t>
  </si>
  <si>
    <t>PGCert Clinical Supervision of Low Intensity Interventions for Children and Young People (Part-Time)</t>
  </si>
  <si>
    <t>PCT1EMSEMS13</t>
  </si>
  <si>
    <t>PGCert Health Research Methods (Part-Time)</t>
  </si>
  <si>
    <t>PCT1EMSEMS14</t>
  </si>
  <si>
    <t>PGCert Public Health (Part-Time)</t>
  </si>
  <si>
    <t>PCT1EMSEMS16</t>
  </si>
  <si>
    <t>PGCert Genomic Medicine (Part-Time, 1-year)</t>
  </si>
  <si>
    <t>PCT1EMSEMS17</t>
  </si>
  <si>
    <t>PGCert Clinical Education (Part-Time)</t>
  </si>
  <si>
    <t>PCT1EMSEMS18</t>
  </si>
  <si>
    <t>PGCert Health Data Science (Part-Time)</t>
  </si>
  <si>
    <t>PCT1EMSEMS20</t>
  </si>
  <si>
    <t>PGCert Neuroscience (Part-Time)</t>
  </si>
  <si>
    <t>PCT1EMSEMSCA</t>
  </si>
  <si>
    <t>PGCert Environment and Human Health (Part-Time) - Cornwall</t>
  </si>
  <si>
    <t>PCT1HPSHPS02</t>
  </si>
  <si>
    <t>PGCert Cultures and Environments of Health (Part-Time)</t>
  </si>
  <si>
    <t>PCT1PSYPSY05</t>
  </si>
  <si>
    <t>PGCert Psychological Therapies Practice (Low Intensity Cognitive Behavioural Therapy for Children, Young People and Families) (Part-Time)</t>
  </si>
  <si>
    <t>PCT1PSYPSY06</t>
  </si>
  <si>
    <t>PGCert Psychological Therapies Practice (Severe Mental Health Problems: Cognitive Behavioural Therapy for Psychosis and Bipolar Disorder) (Part-Time)</t>
  </si>
  <si>
    <t>PCT1PSYPSY07</t>
  </si>
  <si>
    <t>PGCert Psychological Therapies Practice (Severe Mental Health Problems: Cognitive Behavioural Therapy for Personality Disorder) (Part-Time)</t>
  </si>
  <si>
    <t>PCT1PSYPSY08</t>
  </si>
  <si>
    <t>PGCert Psychological Therapies Practice (Mental Health and Wellbeing in Specialist Adult Mental Health) (Part-Time)</t>
  </si>
  <si>
    <t>PCT1PSYPSY10</t>
  </si>
  <si>
    <t>PGCert Enhanced Practice for Children and Young People (Low Intensity Cognitive Behavioural Therapy) (Part-Time)</t>
  </si>
  <si>
    <t>PCT1SBESBE04</t>
  </si>
  <si>
    <t>PGCert Leading in the Digital Economy</t>
  </si>
  <si>
    <t>PCT2EDUEDU05</t>
  </si>
  <si>
    <t>PGCert Academic Practice PCAP</t>
  </si>
  <si>
    <t>PDP1HPSHPS01</t>
  </si>
  <si>
    <t>PGDip Cultures and Environments of Health (Part-Time)</t>
  </si>
  <si>
    <t>PDP1PSYPSY08</t>
  </si>
  <si>
    <t>PGDip Enhanced Psychological Therapies Practice (Low Intensity Cognitive Behavioural Therapy) (Part-Time)</t>
  </si>
  <si>
    <t>PPC0EMSEMS02</t>
  </si>
  <si>
    <t>PracCert Independent and Supplementary Prescribing</t>
  </si>
  <si>
    <t>LCT2EXEEXE01</t>
  </si>
  <si>
    <t>PTL2LAWLAW01</t>
  </si>
  <si>
    <t>LLM International Business Law (Part-Time)</t>
  </si>
  <si>
    <t>PTL2LAWLAW05</t>
  </si>
  <si>
    <t>LLM Law (Part-Time)</t>
  </si>
  <si>
    <t>PTL2LAWLAW07</t>
  </si>
  <si>
    <t>LLM Commercial Law (Part-Time)</t>
  </si>
  <si>
    <t>PTL2LAWLAW08</t>
  </si>
  <si>
    <t>LLM International Law (Part-Time)</t>
  </si>
  <si>
    <t>PTL2LAWLAW09</t>
  </si>
  <si>
    <t>LLM Law and Business (PT)</t>
  </si>
  <si>
    <t>PTL2LAWLAW10</t>
  </si>
  <si>
    <t>LLM Law and Business (Finance and Accounting) (PT)</t>
  </si>
  <si>
    <t>PTL2LAWLAW11</t>
  </si>
  <si>
    <t>LLM Law and Business (Management) (Part-Time)</t>
  </si>
  <si>
    <t>PNA2EGLEGL01</t>
  </si>
  <si>
    <t>PTA2CTHCTH03</t>
  </si>
  <si>
    <t>MA Theology (Part Time)</t>
  </si>
  <si>
    <t>PTA2CTHCTH04</t>
  </si>
  <si>
    <t>MA Classics and Ancient History (Part-Time)</t>
  </si>
  <si>
    <t>PTA2CTHCTH05</t>
  </si>
  <si>
    <t>MA Theology and Religion (Part-Time)</t>
  </si>
  <si>
    <t>PTA2DRADRA01</t>
  </si>
  <si>
    <t>MA Theatre Practice (Applied Theatre) (Part-Time)</t>
  </si>
  <si>
    <t>PTA2EGLEGL03</t>
  </si>
  <si>
    <t>MA Creative Writing (Part-Time)</t>
  </si>
  <si>
    <t>PTA2EGLEGL04</t>
  </si>
  <si>
    <t>MA English Literary Studies (Part-Time)</t>
  </si>
  <si>
    <t>PTA2EGLEGL05</t>
  </si>
  <si>
    <t>MA Creativity: Innovation and Business (Part-Time)</t>
  </si>
  <si>
    <t>PTA2EGLEGL06</t>
  </si>
  <si>
    <t>MA Publishing (Part-time)</t>
  </si>
  <si>
    <t>PTA2EGLEGL07</t>
  </si>
  <si>
    <t>MA Film and Screen Studies (Part-Time)</t>
  </si>
  <si>
    <t>PTA2EGLEGL08</t>
  </si>
  <si>
    <t>MA Media and Communications (Part-Time)</t>
  </si>
  <si>
    <t>PTA2EGLHPSCA</t>
  </si>
  <si>
    <t>MA International Heritage Management and Consultancy (Part-Time) - Cornwall</t>
  </si>
  <si>
    <t>PTA2GAEGAE04</t>
  </si>
  <si>
    <t>MA Archaeology (Part-Time)</t>
  </si>
  <si>
    <t>PTA2HPSCTH01</t>
  </si>
  <si>
    <t>MA Roman Archaeology (Part-Time)</t>
  </si>
  <si>
    <t>PTA2HPSHPS11</t>
  </si>
  <si>
    <t>PTA2HPSHPS19</t>
  </si>
  <si>
    <t>MA History (Part-Time)</t>
  </si>
  <si>
    <t>PTA2HPSHPS21</t>
  </si>
  <si>
    <t>MA International Relations (Part-Time)</t>
  </si>
  <si>
    <t>PTA2HPSHPS27</t>
  </si>
  <si>
    <t>MA European Politics (Part-Time)</t>
  </si>
  <si>
    <t>PTA2HPSHPS33</t>
  </si>
  <si>
    <t>MA Politics and International Relations of the Middle East (Part-Time)</t>
  </si>
  <si>
    <t>PTA2HPSHPS34</t>
  </si>
  <si>
    <t>MA Conflict, Security and Development (Part-Time)</t>
  </si>
  <si>
    <t>PTA2HPSHPS35</t>
  </si>
  <si>
    <t>MA Political Thought (Part-Time)</t>
  </si>
  <si>
    <t>PTA2HPSHPS37</t>
  </si>
  <si>
    <t>MA Philosophy (Part-Time)</t>
  </si>
  <si>
    <t>PTA2HPSHPS40</t>
  </si>
  <si>
    <t>MA Food Studies (Part-Time)</t>
  </si>
  <si>
    <t>PTA2HPSHPS41</t>
  </si>
  <si>
    <t>MA Philosophy: Mind, Body and Culture (Part-Time)</t>
  </si>
  <si>
    <t>PTA2HPSHPS42</t>
  </si>
  <si>
    <t>MA Philosophy: Ethics and Society (Part-Time)</t>
  </si>
  <si>
    <t>PTA2HPSHPS43</t>
  </si>
  <si>
    <t>MA Philosophy: Science and the Natural World (Part-Time)</t>
  </si>
  <si>
    <t>PTA2HPSHPS44</t>
  </si>
  <si>
    <t>MA Society and Culture (Part-Time)</t>
  </si>
  <si>
    <t>PTA2HPSHPS45</t>
  </si>
  <si>
    <t>MA Society and Culture: Arts, Media and Consumption (Part-Time)</t>
  </si>
  <si>
    <t>PTA2HPSHPS46</t>
  </si>
  <si>
    <t>MA Society and Culture: Science and Technology Studies (Part-Time)</t>
  </si>
  <si>
    <t>PTA2HPSHPS49</t>
  </si>
  <si>
    <t>MA Cultures and Environments of Health (Part-Time)</t>
  </si>
  <si>
    <t>PTA2HPSHPS50</t>
  </si>
  <si>
    <t>MA Society and Culture: Meaning, Making, Consuming (Part-Time)</t>
  </si>
  <si>
    <t>PTA2HPSHPS51</t>
  </si>
  <si>
    <t>MA International Development (Part-Time)</t>
  </si>
  <si>
    <t>PTA2HPSHPS52</t>
  </si>
  <si>
    <t>MA Cultures and Environments of Health (Medical History and Humanities) (Part-Time)</t>
  </si>
  <si>
    <t>MA Islamic Studies (Part-Time)</t>
  </si>
  <si>
    <t>PTA2IAIIAI09</t>
  </si>
  <si>
    <t>MA Middle East Studies (Part-Time)</t>
  </si>
  <si>
    <t>PTA2IAIIAI10</t>
  </si>
  <si>
    <t>MA Palestine Studies (Part-Time)</t>
  </si>
  <si>
    <t>PTA2IAIIAI11</t>
  </si>
  <si>
    <t>MA Kurdish Studies (Part-Time)</t>
  </si>
  <si>
    <t>PTA2IAIIAI12</t>
  </si>
  <si>
    <t>MA Gender Studies (Middle East and Islamic World) (Part-Time)</t>
  </si>
  <si>
    <t>PTA2IAIIAI14</t>
  </si>
  <si>
    <t>MA Gulf Studies (Part-Time)</t>
  </si>
  <si>
    <t>PTA2IAIIAI15</t>
  </si>
  <si>
    <t>PTA2IAIIAI16</t>
  </si>
  <si>
    <t>MA Middle East Politics (Part-Time)</t>
  </si>
  <si>
    <t>PTA2IAIIAI17</t>
  </si>
  <si>
    <t>MA Advanced Arabic (Part-Time)</t>
  </si>
  <si>
    <t>PTA2SMLEDU01</t>
  </si>
  <si>
    <t>PTA2SMLSBE01</t>
  </si>
  <si>
    <t>MA Intercultural Communication and International Business (Part-Time)</t>
  </si>
  <si>
    <t>PTA2SMLSML06</t>
  </si>
  <si>
    <t>MA Medieval Studies (Part-Time)</t>
  </si>
  <si>
    <t>PTA2SMLSML07</t>
  </si>
  <si>
    <t>MA Global Literatures and Cultures (Part-Time)</t>
  </si>
  <si>
    <t>PTA2SMLSML08</t>
  </si>
  <si>
    <t>MA Translation Studies (Part-Time)</t>
  </si>
  <si>
    <t>PTA2SMLSML09</t>
  </si>
  <si>
    <t>MA Intercultural Communication and Migration (Part-Time)</t>
  </si>
  <si>
    <t>PTA2SPASPA03</t>
  </si>
  <si>
    <t>MA Theatre Practice (Part-Time)</t>
  </si>
  <si>
    <t>PAB2SBESBE01</t>
  </si>
  <si>
    <t>PAB2SBESBE03</t>
  </si>
  <si>
    <t>MBA Exeter Executive (Higher Apprenticeship) (Part-Time)</t>
  </si>
  <si>
    <t>PTD2EDUEDU29</t>
  </si>
  <si>
    <t>MEd Teaching English to Speakers of Other Languages (Part-Time)</t>
  </si>
  <si>
    <t>PTH2EMSEMS01</t>
  </si>
  <si>
    <t>Master of Public Health (MPH) (Part-Time)</t>
  </si>
  <si>
    <t>PTR2BIOBIO01</t>
  </si>
  <si>
    <t>MRes Medical Mycology and Fungal Immunology (Part-Time)</t>
  </si>
  <si>
    <t>PTR2GOAGAECA</t>
  </si>
  <si>
    <t>MRes Sustainable Futures (SWDTP) (Part-Time) - Cornwall</t>
  </si>
  <si>
    <t>PTR2GOAGOA01</t>
  </si>
  <si>
    <t>MRes Critical Human Geographies (Part-Time)</t>
  </si>
  <si>
    <t>PTR2GOAGOACA</t>
  </si>
  <si>
    <t>MRes Sustainable Futures (Part-Time) - Cornwall</t>
  </si>
  <si>
    <t>PTR2HPSHPS01</t>
  </si>
  <si>
    <t>MRes Politics (Part-Time)</t>
  </si>
  <si>
    <t>PTR2HPSHPS10</t>
  </si>
  <si>
    <t>MRes Economic and Social History (Part-Time)</t>
  </si>
  <si>
    <t>PTR2HPSHPS11</t>
  </si>
  <si>
    <t>MRes Social Research (Part-Time)</t>
  </si>
  <si>
    <t>PTR2HPSHPSEB</t>
  </si>
  <si>
    <t>MRes Advanced Quantitative Methods (AQM) In Social Sciences (SWDTC) (Part-Time)</t>
  </si>
  <si>
    <t>PTR2HPSHPSEC</t>
  </si>
  <si>
    <t>MRes Security, Conflict and Human Rights (Part-Time)</t>
  </si>
  <si>
    <t>PTR2IAIIAI01</t>
  </si>
  <si>
    <t>MRes Middle East Studies (Social Studies) (Part-Time)</t>
  </si>
  <si>
    <t>PTR2LAWLAW01</t>
  </si>
  <si>
    <t>MRes Socio-Legal Research (Part-Time)</t>
  </si>
  <si>
    <t>PTR2SBEHPS01</t>
  </si>
  <si>
    <t>PTS2BIOBIO10</t>
  </si>
  <si>
    <t>MSc Advanced Biological Sciences (Part-Time)</t>
  </si>
  <si>
    <t>PTS2BIOBIOCA</t>
  </si>
  <si>
    <t>MSc Evolutionary and Behavioural Ecology (Part-Time) - Cornwall</t>
  </si>
  <si>
    <t>PTS2BIOBIOCB</t>
  </si>
  <si>
    <t>MSc Conservation and Biodiversity (Part-Time) - Cornwall</t>
  </si>
  <si>
    <t>PTS2BIOBIOCC</t>
  </si>
  <si>
    <t>MSc Marine Environmental Management (Part-Time) - Cornwall</t>
  </si>
  <si>
    <t>PTS2BIOBIOCD</t>
  </si>
  <si>
    <t>MSc Marine Vertebrate Ecology and Conservation (Part-Time) - Cornwall</t>
  </si>
  <si>
    <t>PTS2BIOBIOCE</t>
  </si>
  <si>
    <t>MSc Conservation and Biodiversity with UK Field Course (Part-Time) - Cornwall</t>
  </si>
  <si>
    <t>PTS2BIOBIOCF</t>
  </si>
  <si>
    <t>MSc Evolutionary and Behavioural Ecology with UK Field Course (Part-Time) - Cornwall</t>
  </si>
  <si>
    <t>PTS2BIOBIOCG</t>
  </si>
  <si>
    <t>MSc Marine Environmental Management with UK Field Course (Part-Time) - Cornwall</t>
  </si>
  <si>
    <t>PTS2BIOBIOCH</t>
  </si>
  <si>
    <t>MSc Conservation and Biodiversity with International Field Course (Part-Time) - Cornwall</t>
  </si>
  <si>
    <t>PTS2BIOBIOCI</t>
  </si>
  <si>
    <t>MSc Evolutionary and Behavioural Ecology with International Field Course (Part-Time) - Cornwall</t>
  </si>
  <si>
    <t>PTS2BIOBIOCJ</t>
  </si>
  <si>
    <t>MSc Marine Environmental Management with International Field Course (Part-Time) - Cornwall</t>
  </si>
  <si>
    <t>PTS2CSMCSMCA</t>
  </si>
  <si>
    <t>MSc Mineral Resource Management (Erasmus Mundus) - Cornwall</t>
  </si>
  <si>
    <t>PTS2CSMCSMCB</t>
  </si>
  <si>
    <t>MSc Mining Engineering (Part-Time) - Cornwall</t>
  </si>
  <si>
    <t>PTS2CSMCSMCD</t>
  </si>
  <si>
    <t>MSc Geotechnical Engineering (Part-Time) - Cornwall</t>
  </si>
  <si>
    <t>PTS2CSMCSMCE</t>
  </si>
  <si>
    <t>MSc Mining Environmental Management (Part-Time) - Cornwall</t>
  </si>
  <si>
    <t>PTS2CSMGAECA</t>
  </si>
  <si>
    <t>MSc Surveying and Land/Environmental Management (Part-Time) - Cornwall</t>
  </si>
  <si>
    <t>PTS2ECSECS05</t>
  </si>
  <si>
    <t>MSc Sustainable Materials and Manufacturing (Part-Time)</t>
  </si>
  <si>
    <t>PTS2ECSECS11</t>
  </si>
  <si>
    <t>MSc Water Science, Policy and Governance (Part-Time)</t>
  </si>
  <si>
    <t>PTS2ECSECS13</t>
  </si>
  <si>
    <t>MSc Data Science (Part-Time)</t>
  </si>
  <si>
    <t>PTS2ECSECS14</t>
  </si>
  <si>
    <t>MSc Advanced Computer Science (Part-Time)</t>
  </si>
  <si>
    <t>PTS2ECSECS16</t>
  </si>
  <si>
    <t>MSc Data Science with Artificial Intelligence (Part-Time)</t>
  </si>
  <si>
    <t>PTS2ECSECS17</t>
  </si>
  <si>
    <t>MSc Cyber Security Analytics (Part-Time)</t>
  </si>
  <si>
    <t>PTS2ECSECS18</t>
  </si>
  <si>
    <t>MSc Data Science (Non-Apprenticeship) (Part-Time)</t>
  </si>
  <si>
    <t>PTS2ECSSBE01</t>
  </si>
  <si>
    <t>MSc Water Engineering with Management (Part-Time)</t>
  </si>
  <si>
    <t>PTS2ECSSBE07</t>
  </si>
  <si>
    <t>MSc International Supply Management (Part-Time)</t>
  </si>
  <si>
    <t>PTS2ECSSBE09</t>
  </si>
  <si>
    <t>MSc Data Science with Business (Part-Time)</t>
  </si>
  <si>
    <t>PTS2ECSSBE10</t>
  </si>
  <si>
    <t>MSc Advanced Computer Science with Business (Part-Time)</t>
  </si>
  <si>
    <t>PTS2EDUEDU03</t>
  </si>
  <si>
    <t>MSc Educational Research (Part-Time)</t>
  </si>
  <si>
    <t>PTS2EMSEMS02</t>
  </si>
  <si>
    <t>MSc Genomic Medicine (Part-Time)</t>
  </si>
  <si>
    <t>PTS2EMSEMS04</t>
  </si>
  <si>
    <t>MSc Healthcare Leadership and Management (Part-Time)</t>
  </si>
  <si>
    <t>PTS2EMSEMS05</t>
  </si>
  <si>
    <t>MSc Health Research Methods (Part-Time, 2-year)</t>
  </si>
  <si>
    <t>PTS2EMSEMS06</t>
  </si>
  <si>
    <t>MSc Health Data Science (Part-Time)</t>
  </si>
  <si>
    <t>PTS2EMSEMS08</t>
  </si>
  <si>
    <t>MSc Advanced Clinical Practice (Part-Time, 2-year)</t>
  </si>
  <si>
    <t>PTS2EMSEMS09</t>
  </si>
  <si>
    <t>MSc Clinical Education (Part-Time, 2-year)</t>
  </si>
  <si>
    <t>PTS2EMSEMS10</t>
  </si>
  <si>
    <t>MSc Clinical Pharmacy (Part-Time, 2-year)</t>
  </si>
  <si>
    <t>PTS2EMSEMS12</t>
  </si>
  <si>
    <t>MSc Neuroscience (Part-Time)</t>
  </si>
  <si>
    <t>PTS2EMSEMSCA</t>
  </si>
  <si>
    <t>MSc Environment and Human Health (Part-Time) -Cornwall</t>
  </si>
  <si>
    <t>PTS2GAEGAE14</t>
  </si>
  <si>
    <t>MSc Bioarchaeology (Human Osteology) (Part-Time)</t>
  </si>
  <si>
    <t>PTS2GAEGAE15</t>
  </si>
  <si>
    <t>MSc Bioarchaeology (Zooarchaeology) (Part-Time)</t>
  </si>
  <si>
    <t>PTS2GAEGAE17</t>
  </si>
  <si>
    <t>MSc Bioarchaeology (Forensic Anthropology) (Part-Time)</t>
  </si>
  <si>
    <t>PTS2GAEGAECF</t>
  </si>
  <si>
    <t>MSc Sustainable Development (Part-Time) - Cornwall</t>
  </si>
  <si>
    <t>PTS2GOAGOA01</t>
  </si>
  <si>
    <t>MSc Global Sustainability Solutions (Part-Time)</t>
  </si>
  <si>
    <t>PTS2GOAGOA02</t>
  </si>
  <si>
    <t>MSc Geographical Information Science (Part-Time)</t>
  </si>
  <si>
    <t>PTS2GOAGOACB</t>
  </si>
  <si>
    <t>MSc Sustainable Development with International Placement (Part-Time) - Cornwall</t>
  </si>
  <si>
    <t>PTS2GOAGOACC</t>
  </si>
  <si>
    <t>MSc Marine and Coastal Sustainability (Part-Time) - Cornwall</t>
  </si>
  <si>
    <t>PTS2HPSHPS04</t>
  </si>
  <si>
    <t>MSc Global Governance (Part-Time)</t>
  </si>
  <si>
    <t>PTS2HPSHPS05</t>
  </si>
  <si>
    <t>MSc Experimental Archaeology (Part-Time)</t>
  </si>
  <si>
    <t>PTS2HPSHPS07</t>
  </si>
  <si>
    <t>MSc Public Policy (Part-Time)</t>
  </si>
  <si>
    <t>PTS2HPSHPS08</t>
  </si>
  <si>
    <t>MSc Social Data Science (Part-Time)</t>
  </si>
  <si>
    <t>PTS2HPSHPS09</t>
  </si>
  <si>
    <t>MSc Global Security Studies (Part-Time)</t>
  </si>
  <si>
    <t>PTS2JBIJBI01</t>
  </si>
  <si>
    <t>MSc Island Biodiversity and Conservation (Part-Time)</t>
  </si>
  <si>
    <t>PTS2MASMAS05</t>
  </si>
  <si>
    <t>MSc Applied Data Science and Statistics (Part-Time)</t>
  </si>
  <si>
    <t>PTS2MASMAS06</t>
  </si>
  <si>
    <t>MSc Mathematics (Part-Time)</t>
  </si>
  <si>
    <t>PTS2PSYEDU01</t>
  </si>
  <si>
    <t>MSc Psychology (Conversion) (Part-Time)</t>
  </si>
  <si>
    <t>PTS2PSYPSY02</t>
  </si>
  <si>
    <t>MSc Animal Behaviour (Part-Time)</t>
  </si>
  <si>
    <t>PTS2PSYPSY04</t>
  </si>
  <si>
    <t>MSc Psychological Research Methods (Part-Time)</t>
  </si>
  <si>
    <t>PTS2PSYPSY05</t>
  </si>
  <si>
    <t>MSc Social and Organisational Psychology (Part-Time)</t>
  </si>
  <si>
    <t>PTS2PSYPSY10</t>
  </si>
  <si>
    <t>MSc Psychological Therapies Practice and Research (Systemic Therapy) (Part-Time)</t>
  </si>
  <si>
    <t>PTS2PSYPSY11</t>
  </si>
  <si>
    <t>MSc Psychological Therapies Practice and Research (Psychodynamic/Psychoanalytic Therapy) (Part-Time)</t>
  </si>
  <si>
    <t>PTS2PSYPSY13</t>
  </si>
  <si>
    <t>MSc Clinical Associate in Psychology (MCAP) (Part-Time)</t>
  </si>
  <si>
    <t>PTS2PSYPSY15</t>
  </si>
  <si>
    <t>MSc Clinical Associate in Psychology (Children, Young People and Families) (Part-Time)</t>
  </si>
  <si>
    <t>PTS2PSYPSY16</t>
  </si>
  <si>
    <t>MSc Psychological Therapies Practice and Research</t>
  </si>
  <si>
    <t>PTS2PSYPSY17</t>
  </si>
  <si>
    <t>MSc Clinical Psychology (Part-Time)</t>
  </si>
  <si>
    <t>PTS2PSYPSYCA</t>
  </si>
  <si>
    <t>MSc Clinical Associate in Psychology (MCAP) (Part-Time) - Cornwall</t>
  </si>
  <si>
    <t>PTS2PSYPSYCB</t>
  </si>
  <si>
    <t>MSc Clinical Associate in Psychology (Children, Young People and Families) (Part-Time) - Cornwall</t>
  </si>
  <si>
    <t>PTS2SBESBE02</t>
  </si>
  <si>
    <t>MSc Accounting and Taxation (Part-Time)</t>
  </si>
  <si>
    <t>PTS2SBESBE03</t>
  </si>
  <si>
    <t>MSc Human Resource Management (Part-Time, 2-year)</t>
  </si>
  <si>
    <t>PTS2SBESBE06</t>
  </si>
  <si>
    <t>MSc Finance and Investment (9-month) (QTEM)</t>
  </si>
  <si>
    <t>PTS2SBESBE07</t>
  </si>
  <si>
    <t>MSc Economics (QTEM)</t>
  </si>
  <si>
    <t>PTS2SBESBE08</t>
  </si>
  <si>
    <t>MSc Economics and Econometrics (QTEM)</t>
  </si>
  <si>
    <t>PTS2SBESBE12</t>
  </si>
  <si>
    <t>PTS2SBESBE13</t>
  </si>
  <si>
    <t>MSc Business Analytics (QTEM)</t>
  </si>
  <si>
    <t>PTS2SBESBE14</t>
  </si>
  <si>
    <t>MSc Applied Human Resource Management (Non-Apprenticeship) (Part-Time)</t>
  </si>
  <si>
    <t>PTS2SBESBEDB</t>
  </si>
  <si>
    <t>MSc Finance and Management (9-month) (Double Degree)</t>
  </si>
  <si>
    <t>PTS2SBESBEDC</t>
  </si>
  <si>
    <t>MSc International Management (9-month) (Double Degree)</t>
  </si>
  <si>
    <t>PTS2SBESBEDE</t>
  </si>
  <si>
    <t>MSc Financial Analysis and Fund Management (Double Degree)</t>
  </si>
  <si>
    <t>PTS2SHSEMS01</t>
  </si>
  <si>
    <t>MSc Sport and Exercise Medicine (Part-Time)</t>
  </si>
  <si>
    <t>PTS2SHSSHS02</t>
  </si>
  <si>
    <t>MSc Paediatric Exercise and Health (Part-Time)</t>
  </si>
  <si>
    <t>PTS2SHSSHS03</t>
  </si>
  <si>
    <t>MSc Sport and Health Sciences (Part-Time)</t>
  </si>
  <si>
    <t>PAS2ECSECS01</t>
  </si>
  <si>
    <t>MSc Data Science (Professional) (Higher Apprenticeship) (Part-Time)</t>
  </si>
  <si>
    <t>PAS2ECSECS02</t>
  </si>
  <si>
    <t>MSc Data Science (Professional) (Higher Apprenticeship) (Part-Time) - London</t>
  </si>
  <si>
    <t>PAS2EMSEMS01</t>
  </si>
  <si>
    <t>PAS2HPSHPS01</t>
  </si>
  <si>
    <t>MSc Systems Thinking (Higher Apprenticeship) (Part-Time)</t>
  </si>
  <si>
    <t>PAS2HPSHPS02</t>
  </si>
  <si>
    <t>MSc Systems Thinking in the Public Sector (Higher Apprenticeship) (Part-Time)</t>
  </si>
  <si>
    <t>PAS2PSYPSY01</t>
  </si>
  <si>
    <t>MSc Clinical Associate in Psychology (Mental Health in Adults) (Integrated Degree Apprenticeship) (Part-Time)</t>
  </si>
  <si>
    <t>PAS2PSYPSY03</t>
  </si>
  <si>
    <t>MSc Clinical Associate in Psychology - Adult (Integrated Degree Apprenticeship) (Part-Time)</t>
  </si>
  <si>
    <t>PAS2PSYPSY04</t>
  </si>
  <si>
    <t>MSc Clinical Associate in Psychology - Children and Young People (CYP) (Integrated Degree Apprenticeship) (Part-Time)</t>
  </si>
  <si>
    <t>PAS2SBESBE01</t>
  </si>
  <si>
    <t>MSc Applied Human Resource Management (Higher Apprenticeship) (Part-Time)</t>
  </si>
  <si>
    <t>PAS2SBESBE02</t>
  </si>
  <si>
    <t>MSc Applied Strategic Leadership and Management (Higher Apprenticeship) (Part-Time)</t>
  </si>
  <si>
    <t>PAS2EMSEMS02</t>
  </si>
  <si>
    <t>MSc Diagnostic Radiography and Imaging (Pre-Registration) (Integrated Degree Apprenticeship) (Part-Time)</t>
  </si>
  <si>
    <t>PGC2EXEEXE01</t>
  </si>
  <si>
    <t>PCT2EDUEDU07</t>
  </si>
  <si>
    <t>PGCert Academic Practice (Part-Time)</t>
  </si>
  <si>
    <t>PCT2EMSEMS03</t>
  </si>
  <si>
    <t>PCT2PSYLAW02</t>
  </si>
  <si>
    <t>PGCert Professional Practice in Mental Health Law (Trainee MPAC) (Part-Time)</t>
  </si>
  <si>
    <t>PAC2SBESBE01</t>
  </si>
  <si>
    <t>PGCert Financial Services (Higher Apprenticeship) (Part-Time)</t>
  </si>
  <si>
    <t>PDP2CSMCSMCC</t>
  </si>
  <si>
    <t>PGDip Surveying and Land Environmental Management (Part-Time) - Cornwall</t>
  </si>
  <si>
    <t>PDP2ECSECS01</t>
  </si>
  <si>
    <t>PGDip Data Science (Professional) (Part-Time)</t>
  </si>
  <si>
    <t>PDP2EMSEMS02</t>
  </si>
  <si>
    <t>PDP2EMSEMS03</t>
  </si>
  <si>
    <t>PDP2EMSEMS06</t>
  </si>
  <si>
    <t>PGDip Clinical Pharmacy (Part-Time)</t>
  </si>
  <si>
    <t>PDP2EMSEMS07</t>
  </si>
  <si>
    <t>PGDip Advanced Clinical Practice (Part-Time)</t>
  </si>
  <si>
    <t>PDP2EMSEMS08</t>
  </si>
  <si>
    <t>PDP2EMSEMS09</t>
  </si>
  <si>
    <t>PDP2EMSEMS10</t>
  </si>
  <si>
    <t>PGDip Healthcare Leadership and Management (Part-Time)</t>
  </si>
  <si>
    <t>PDP2EMSEMS11</t>
  </si>
  <si>
    <t>PGDip Health Research Methods (Part-Time)</t>
  </si>
  <si>
    <t>PDP2EMSEMSCA</t>
  </si>
  <si>
    <t>PGDip Environment and Human Health (Part-Time) - Cornwall</t>
  </si>
  <si>
    <t>PDP2HPSHPS01</t>
  </si>
  <si>
    <t>PDP2SBESBE07</t>
  </si>
  <si>
    <t>PAD2ECSECS01</t>
  </si>
  <si>
    <t>PGDip Data Science (Professional) (Higher Apprenticeship) (Part-Time)</t>
  </si>
  <si>
    <t>PAD2EMSEMS01</t>
  </si>
  <si>
    <t>PGDip Healthcare Leadership and Management (Higher Apprenticeship) (Part-Time)</t>
  </si>
  <si>
    <t>PAD2SBESBE01</t>
  </si>
  <si>
    <t>PGDip Strategic Leadership and Management (Higher Apprenticeship) (Part-Time)</t>
  </si>
  <si>
    <t>PAD2SBESBE02</t>
  </si>
  <si>
    <t>PDP2PSYPSY04</t>
  </si>
  <si>
    <t>PGDip Psychological Therapies Practice (Cognitive Behavioural Therapy for Psychosis and Bipolar Disorder)</t>
  </si>
  <si>
    <t>PDP2PSYPSY05</t>
  </si>
  <si>
    <t>PGDip Psychological Therapies Practice (Severe Mental Health Problems: Cognitive Behavioural Therapy for Psychosis and Bipolar Disorder) (Part-Time)</t>
  </si>
  <si>
    <t>PDP2PSYPSY06</t>
  </si>
  <si>
    <t>PGDip Psychological Therapies Practice (Severe Mental Health Problems: Cognitive Behavioural Therapy for Personality Disorder) (Part-Time)</t>
  </si>
  <si>
    <t>PDP2PSYPSY07</t>
  </si>
  <si>
    <t>PGDip Psychological Therapies Practice (High Intensity Cognitive Behavioural Therapy) (Part-Time)</t>
  </si>
  <si>
    <t>PDP2PSYPSY08</t>
  </si>
  <si>
    <t>PGDip Senior Wellbeing Practitioner for Children and Young People (Low Intensity Cognitive Behavioural Therapy) (Part-Time)</t>
  </si>
  <si>
    <t>UDS3EXEEXE01</t>
  </si>
  <si>
    <t>BSc Data Science (Integrated Degree Apprenticeship)</t>
  </si>
  <si>
    <t>UDS2SBESBE01</t>
  </si>
  <si>
    <t>BSc Responsible Business Management (Non-Integrated Degree Apprenticeship)</t>
  </si>
  <si>
    <t>Level</t>
  </si>
  <si>
    <t>UDS3EMSEMS01</t>
  </si>
  <si>
    <t>BSc Diagnostic Radiography and Imaging (Integrated Degree Apprenticeship)</t>
  </si>
  <si>
    <t>PTA3EDUEDU02</t>
  </si>
  <si>
    <t>MA Education - Sept (Part-Time)</t>
  </si>
  <si>
    <t>PTA3EDUEDU06</t>
  </si>
  <si>
    <t>MA Education (Part-Time)</t>
  </si>
  <si>
    <t>PTA3EDUEDU07</t>
  </si>
  <si>
    <t>MA Language and Literacy in Education (Part-Time)</t>
  </si>
  <si>
    <t>PTB3SBESBE03</t>
  </si>
  <si>
    <t>MBA One Planet (Modular)</t>
  </si>
  <si>
    <t>PTB3SBESBE04</t>
  </si>
  <si>
    <t>MBA Exeter (Modular)</t>
  </si>
  <si>
    <t>PTD3EDUEDU01</t>
  </si>
  <si>
    <t>MEd Teaching English to Speakers of Other Languages (Summer Intensive)</t>
  </si>
  <si>
    <t>PTP3HPSHPS01</t>
  </si>
  <si>
    <t>Master of Public Administration (Modular)</t>
  </si>
  <si>
    <t>PTH3EMSEMS01</t>
  </si>
  <si>
    <t>Master of Public Health (MPH) (Part-Time, 3-year)</t>
  </si>
  <si>
    <t>PTS3CSMCSMCB</t>
  </si>
  <si>
    <t>PTS3ECSECS02</t>
  </si>
  <si>
    <t>MSc Sustainable Materials and Manufacturing (Part-Time, 3-year)</t>
  </si>
  <si>
    <t>PTS3EMSEMS02</t>
  </si>
  <si>
    <t>PTS3EMSEMS03</t>
  </si>
  <si>
    <t>PTS3EMSEMS04</t>
  </si>
  <si>
    <t>PTS3EMSEMS05</t>
  </si>
  <si>
    <t>PTS3EMSEMS06</t>
  </si>
  <si>
    <t>MSc Health Research Methods (Part-Time, 3-year)</t>
  </si>
  <si>
    <t>PTS3EMSEMS07</t>
  </si>
  <si>
    <t>PTS3EMSEMS08</t>
  </si>
  <si>
    <t>MSc Health Data Science (Part-Time, 3-year)</t>
  </si>
  <si>
    <t>PTS3EMSEMS09</t>
  </si>
  <si>
    <t>MSc Healthcare Leadership and Management (Part-Time, 3-year)</t>
  </si>
  <si>
    <t>PTS3EMSEMS11</t>
  </si>
  <si>
    <t>MSc Genomic Medicine (Part-Time, 3-year)</t>
  </si>
  <si>
    <t>PTS3EMSEMS13</t>
  </si>
  <si>
    <t>MSc Neuroscience (Part-Time, 3-year)</t>
  </si>
  <si>
    <t>PTS3EMSEMSCA</t>
  </si>
  <si>
    <t>MSc Environment and Human Health (Part-Time, 3-year) - Cornwall</t>
  </si>
  <si>
    <t>PTS3PSYPSY02</t>
  </si>
  <si>
    <t>MSc Psychological Research Methods (Part-Time, 3-year)</t>
  </si>
  <si>
    <t>PTS3PSYPSY03</t>
  </si>
  <si>
    <t>MSc Social and Organisational Psychology (Part-Time 3-year)</t>
  </si>
  <si>
    <t>PTS3PSYPSY04</t>
  </si>
  <si>
    <t>MSc Animal Behaviour (Part-time, 3-year)</t>
  </si>
  <si>
    <t>PTS3SBESBE01</t>
  </si>
  <si>
    <t>PTS3SHSEMS01</t>
  </si>
  <si>
    <t>MSc Sport and Exercise Medicine (Part-Time, 3-year)</t>
  </si>
  <si>
    <t>PAS3EMSEMS01</t>
  </si>
  <si>
    <t>MSc Advanced Clinical Practice (Integrated Degree Apprenticeship) (Part-Time)</t>
  </si>
  <si>
    <t>UFN4MINMINCA</t>
  </si>
  <si>
    <t>BEng Mining Engineering (Mutual Aid) (Part-Time) - Cornwall</t>
  </si>
  <si>
    <t>UFN4MINMINCB</t>
  </si>
  <si>
    <t>BEng Mining Engineering (Part-Time) - Cornwall</t>
  </si>
  <si>
    <t>UDN4MINMINCA</t>
  </si>
  <si>
    <t>BEng Mining Engineering (Integrated Degree Apprenticeship) (Part-Time) - Cornwall</t>
  </si>
  <si>
    <t>UFS4ECSECS10</t>
  </si>
  <si>
    <t>UDS4SBESBE06</t>
  </si>
  <si>
    <t>BSc Applied Finance (Investment Banking JPM - Cohort 1FJ20) (Higher Apprenticeship) (Part-Time)</t>
  </si>
  <si>
    <t>UDS4SBESBE05</t>
  </si>
  <si>
    <t>BSc Applied Finance (Operations JPM - Cohort 1OJ19) (Higher Apprenticeship) (Part-Time)</t>
  </si>
  <si>
    <t>UDS4SBESBE07</t>
  </si>
  <si>
    <t>BSc Applied Finance (Operations JPM - Cohort 1OJ20) (Higher Apprenticeship) (Part-Time)</t>
  </si>
  <si>
    <t>UDS4SBESBE08</t>
  </si>
  <si>
    <t>BSc Applied Finance (Investment Banking JPM - Cohort 1FJ21) (Higher Apprenticeship) (Part-Time)</t>
  </si>
  <si>
    <t>UDS4SBESBE04</t>
  </si>
  <si>
    <t>BSc Applied Finance (Investment BSc Management UBS - Cohort 1FO19) (Higher Apprenticeship) (Part-Time)</t>
  </si>
  <si>
    <t>UDS4SBESBE09</t>
  </si>
  <si>
    <t>UDS4ECSECS01</t>
  </si>
  <si>
    <t>BSc Digital and Technology Solutions (Integrated Degree Apprenticeship)</t>
  </si>
  <si>
    <t>PTA4IAIHPS01</t>
  </si>
  <si>
    <t>MA Middle East Politics and Arabic (Part-Time)</t>
  </si>
  <si>
    <t>PTA4IAIHPS02</t>
  </si>
  <si>
    <t>MA Middle East Politics and International Relations (Part-Time)</t>
  </si>
  <si>
    <t>PTA4IAIHPS03</t>
  </si>
  <si>
    <t>MA International Relations and Arabic (Part-Time)</t>
  </si>
  <si>
    <t>PTS4CSMCSMCB</t>
  </si>
  <si>
    <t>MSc Geotechnical Engineering (Part-Time, 4-year) - Cornwall</t>
  </si>
  <si>
    <t>PTS4CSMCSMCC</t>
  </si>
  <si>
    <t>MSc Mining Environmental Management (Part-Time, 4-year) - Cornwall</t>
  </si>
  <si>
    <t>PTS4ECSECS06</t>
  </si>
  <si>
    <t>MSc Water Science, Policy and Governance (Part-Time, 4-year)</t>
  </si>
  <si>
    <t>UDN5ECSECS01</t>
  </si>
  <si>
    <t>BEng Civil Engineering Site Management (Non-Integrated Degree Apprenticeship)</t>
  </si>
  <si>
    <t>UDN5ECSECS02</t>
  </si>
  <si>
    <t>BEng Civil Engineering (Non-Integrated Degree Apprenticeship)</t>
  </si>
  <si>
    <t>UFA6SBESBE01</t>
  </si>
  <si>
    <t>BA Management with Leadership</t>
  </si>
  <si>
    <t>UFF601</t>
  </si>
  <si>
    <t>UFF6CA</t>
  </si>
  <si>
    <t>UFS6ECSMAS01</t>
  </si>
  <si>
    <t>BSc Computer Science and Mathematics (Part-Time)</t>
  </si>
  <si>
    <t>UFS6ECSSBE01</t>
  </si>
  <si>
    <t>BSc Information Technology Management for Business</t>
  </si>
  <si>
    <t>UFS6EMSEMS01</t>
  </si>
  <si>
    <t>BSc Medical Sciences (Part-Time)</t>
  </si>
  <si>
    <t>UFS6MASMAS01</t>
  </si>
  <si>
    <t>BSc Mathematics (Part-Time)</t>
  </si>
  <si>
    <t>UFS6MASPHY01</t>
  </si>
  <si>
    <t>BSc Mathematics and Physics (Part-Time)</t>
  </si>
  <si>
    <t>UFS6MASSBE01</t>
  </si>
  <si>
    <t>BSc Mathematics with Economics (Part-Time)</t>
  </si>
  <si>
    <t>UFS6MASSBE02</t>
  </si>
  <si>
    <t>BSc Mathematics with Finance (Part-Time)</t>
  </si>
  <si>
    <t>UFS6MASSBE03</t>
  </si>
  <si>
    <t>UFS6MASSBE04</t>
  </si>
  <si>
    <t>BSc Mathematics with Accounting (Part-Time)</t>
  </si>
  <si>
    <t>UFL6LAWLAW01</t>
  </si>
  <si>
    <t>UFA7HPSHPS01</t>
  </si>
  <si>
    <t>BA Archaeology and Anthropology with Study Abroad (Part-Time)</t>
  </si>
  <si>
    <t>UFS7EMSEMS01</t>
  </si>
  <si>
    <t>BSc Medical Sciences with Professional Training Year (Part-Time)</t>
  </si>
  <si>
    <t>UFX8MASMAS01</t>
  </si>
  <si>
    <t>MMath Mathematics (Part-Time)</t>
  </si>
  <si>
    <t>UFX8MASMAS02</t>
  </si>
  <si>
    <t>MMath Mathematics with Professional Experience (Part-Time)</t>
  </si>
  <si>
    <t>UFX8MASMAS03</t>
  </si>
  <si>
    <t>MMath Mathematics with International Study (Part-Time)</t>
  </si>
  <si>
    <t>UFX8ECSMAS01</t>
  </si>
  <si>
    <t>MSci Computer Science and Mathematics (Part-Time)</t>
  </si>
  <si>
    <t>UFX8MASMAS04</t>
  </si>
  <si>
    <t>MSci Mathematics (Mathematical Biology) (Part-Time)</t>
  </si>
  <si>
    <t>UFX8MASMAS05</t>
  </si>
  <si>
    <t>MSci Mathematics (Climate Science) (Part-Time)</t>
  </si>
  <si>
    <t>UFX8MASMAS06</t>
  </si>
  <si>
    <t>MSci Mathematics (Geophysical and Astrophysical Fluid Dynamics) (Part-Time)</t>
  </si>
  <si>
    <t>UFX8MASSBE01</t>
  </si>
  <si>
    <t>MSci Mathematics with Management (Part-Time)</t>
  </si>
  <si>
    <t>UFX8MASSBE02</t>
  </si>
  <si>
    <t>MSci Mathematics with Finance (Part-Time)</t>
  </si>
  <si>
    <t>UFX8MASSBE03</t>
  </si>
  <si>
    <t>MSci Mathematics with Economics (Part-Time)</t>
  </si>
  <si>
    <t>UFX8MASSBE04</t>
  </si>
  <si>
    <t>MSci Mathematics with Accounting (Part-Time)</t>
  </si>
  <si>
    <t>PCR9CPDCPD01</t>
  </si>
  <si>
    <t>CPD Award Scheme</t>
  </si>
  <si>
    <t>PCT1EMSEMS12</t>
  </si>
  <si>
    <t>PGCert Genomic Medicine (Online) (Part-Time, Distance Learning)</t>
  </si>
  <si>
    <t>PCT1EMSEMS15</t>
  </si>
  <si>
    <t>PGCert Extreme Medicine (Part-Time, Distance Learning)</t>
  </si>
  <si>
    <t>PCT1EMSEMS19</t>
  </si>
  <si>
    <t>PGCert Leading Clinical Research Delivery (Part-Time, Distance Learning)</t>
  </si>
  <si>
    <t>PCT1EMSEMSCB</t>
  </si>
  <si>
    <t>PGCert Environment and Human Health (Part-Time, Distance Learning) - Cornwall</t>
  </si>
  <si>
    <t>PCT1PSYPSY09</t>
  </si>
  <si>
    <t>PGCert Youth Intensive Psychological Practice (Part-Time, Distance Learning)</t>
  </si>
  <si>
    <t>PCT2EDUEDU04</t>
  </si>
  <si>
    <t>PTS2ECSECS12</t>
  </si>
  <si>
    <t>MSc Data Science (Professional) (Part-Time, Distance Learning)</t>
  </si>
  <si>
    <t>PTS2EDUEDU01</t>
  </si>
  <si>
    <t>MSc Educational Research (Distance Learning)</t>
  </si>
  <si>
    <t>PTS2EMSEMS07</t>
  </si>
  <si>
    <t>MSc Extreme Medicine (Part-Time, Distance Learning)</t>
  </si>
  <si>
    <t>PTS2EMSEMS13</t>
  </si>
  <si>
    <t>MSc Leading Clinical Research Delivery (Part-Time, Distance Learning)</t>
  </si>
  <si>
    <t>PTS2EMSEMSCB</t>
  </si>
  <si>
    <t>MSc Environment and Human Health (Part-Time, Distance Learning) - Cornwall</t>
  </si>
  <si>
    <t>PTS2SBECSMCA</t>
  </si>
  <si>
    <t>MSc Management and Mining (Part-Time, Distance Learning) - Cornwall</t>
  </si>
  <si>
    <t>PTS3CSMCSMCA</t>
  </si>
  <si>
    <t>PDP2EMSEMS05</t>
  </si>
  <si>
    <t>PGDip Extreme Medicine (Part-Time, Distance Learning)</t>
  </si>
  <si>
    <t>PDP2EMSEMS12</t>
  </si>
  <si>
    <t>PGDip Genomic Medicine (Online) (Part-Time, Distance Learning)</t>
  </si>
  <si>
    <t>PDP2EMSEMS13</t>
  </si>
  <si>
    <t>PGDip Leading Clinical Research Delivery (Part-Time, Distance Learning)</t>
  </si>
  <si>
    <t>PDP2EMSEMSCB</t>
  </si>
  <si>
    <t>PGDip Environment and Human Health (Part-Time, Distance Learning) - Cornwall</t>
  </si>
  <si>
    <t>PTA3EDUEDU04</t>
  </si>
  <si>
    <t>MA Education - Sept (Part-Time, Distance Learning)</t>
  </si>
  <si>
    <t>PTA3HPSHPS03</t>
  </si>
  <si>
    <t>MA Anthrozoology (Part-Time, Distance Learning)</t>
  </si>
  <si>
    <t>PNS3PSYEDU01</t>
  </si>
  <si>
    <t>PTS3ECSECS01</t>
  </si>
  <si>
    <t>MSc Data Science (Professional) (Part-Time, Distance Learning, 3-year)</t>
  </si>
  <si>
    <t>PTS3EMSEMS10</t>
  </si>
  <si>
    <t>MSc Extreme Medicine (Part-Time, Distance Learning, 3-year)</t>
  </si>
  <si>
    <t>PTS3EMSEMS12</t>
  </si>
  <si>
    <t>PTS3EMSEMS14</t>
  </si>
  <si>
    <t>MSc Leading Clinical Research Delivery (Part-Time, Distance Learning, 3-year)</t>
  </si>
  <si>
    <t>PTS3EMSEMSCB</t>
  </si>
  <si>
    <t>MSc Environment and Human Health (Part-Time, Distance Learning, 3-year) - Cornwall</t>
  </si>
  <si>
    <t>PTS4ECSECS07</t>
  </si>
  <si>
    <t>MSc Data Science (Professional) (Part-Time, Distance Learning, 4-year)</t>
  </si>
  <si>
    <t>PNC0GOAGOA01</t>
  </si>
  <si>
    <t>PNC0SBESBE01</t>
  </si>
  <si>
    <t>PNC0SBESBE02</t>
  </si>
  <si>
    <t>PNC1EGLEGL01</t>
  </si>
  <si>
    <t>PNC1EMSEMS01</t>
  </si>
  <si>
    <t>PAB2SBESBE04</t>
  </si>
  <si>
    <t>PTB2SBESBE03</t>
  </si>
  <si>
    <t>MBA Exeter Executive (Top-up) (Part-Time, Online)</t>
  </si>
  <si>
    <t>PNH2EMSEMS01</t>
  </si>
  <si>
    <t>PNS2GOAGOA01</t>
  </si>
  <si>
    <t>PNS2PSYEDU01</t>
  </si>
  <si>
    <t>PNS2SBESBE01</t>
  </si>
  <si>
    <t>PNS2SBESBE02</t>
  </si>
  <si>
    <t>PTS2EMSEMS11</t>
  </si>
  <si>
    <t>MSc Genomic Medicine (Online) (Part-Time Distance Learning)</t>
  </si>
  <si>
    <t>PKS2EDUEDU01</t>
  </si>
  <si>
    <t>MA Education (Online) (Part-Time)</t>
  </si>
  <si>
    <t>PNC2BIOBIO01</t>
  </si>
  <si>
    <t>PND2EGLEGL01</t>
  </si>
  <si>
    <t>PND2EMSEMS01</t>
  </si>
  <si>
    <t>PND2GOAGOA01</t>
  </si>
  <si>
    <t>PND2SBESBE01</t>
  </si>
  <si>
    <t>PND2SBESBE02</t>
  </si>
  <si>
    <t>PNH3EMSEMS01</t>
  </si>
  <si>
    <t>Master of Public Health (MPH) (Part-Time, Online, 3-year)</t>
  </si>
  <si>
    <t>PNS3BIOBIO01</t>
  </si>
  <si>
    <t>MSc Medical Mycology (Part-Time, Online, 3-year)</t>
  </si>
  <si>
    <t>PND4BIOBIO01</t>
  </si>
  <si>
    <t>PCR9EDUEDU03</t>
  </si>
  <si>
    <t>PCR9EDUEDU04</t>
  </si>
  <si>
    <t>PNA5EGLEGL01</t>
  </si>
  <si>
    <t>PTA5EDUEDU01</t>
  </si>
  <si>
    <t>PNS5SBESBE01</t>
  </si>
  <si>
    <t>PNC5EGLEGL01</t>
  </si>
  <si>
    <t>PNC5SBESBE01</t>
  </si>
  <si>
    <t>PND5EGLEGL01</t>
  </si>
  <si>
    <t>PND5SBESBE01</t>
  </si>
  <si>
    <t>PNS6BIOBIO01</t>
  </si>
  <si>
    <t>MSc Medical Mycology (Part-Time, Online, 6-year)</t>
  </si>
  <si>
    <t>L0Y0CSMCSMCA</t>
  </si>
  <si>
    <t>L0Y0ECSECSCA</t>
  </si>
  <si>
    <t>FXX1SABSAB01</t>
  </si>
  <si>
    <t>Sabbatical Officer</t>
  </si>
  <si>
    <t>FXX1SABSABCA</t>
  </si>
  <si>
    <t>L1D0SBESBE01</t>
  </si>
  <si>
    <t>L1D0SBESBE02</t>
  </si>
  <si>
    <t>L1Y0LAWLAW01</t>
  </si>
  <si>
    <t>HKUST Engineering and Pre-Law</t>
  </si>
  <si>
    <t>UFD3EXEEXE01</t>
  </si>
  <si>
    <t>Module code</t>
  </si>
  <si>
    <t>Credit</t>
  </si>
  <si>
    <t>ABH1101</t>
  </si>
  <si>
    <t>ABH1102</t>
  </si>
  <si>
    <t>ABH1103</t>
  </si>
  <si>
    <t>ABH1104</t>
  </si>
  <si>
    <t>ABH2101</t>
  </si>
  <si>
    <t>ABH2102</t>
  </si>
  <si>
    <t>ABH2103</t>
  </si>
  <si>
    <t>ABH2104</t>
  </si>
  <si>
    <t>ABH2115</t>
  </si>
  <si>
    <t>ABH2201</t>
  </si>
  <si>
    <t>ABH3101</t>
  </si>
  <si>
    <t>ABH3102</t>
  </si>
  <si>
    <t>ABH3103</t>
  </si>
  <si>
    <t>ABH3104</t>
  </si>
  <si>
    <t>ABH3200</t>
  </si>
  <si>
    <t>ABH3201</t>
  </si>
  <si>
    <t>ABH3202</t>
  </si>
  <si>
    <t>ABH3204</t>
  </si>
  <si>
    <t>ABH3205</t>
  </si>
  <si>
    <t>ABH3206</t>
  </si>
  <si>
    <t>ABH3207</t>
  </si>
  <si>
    <t>ABH3208</t>
  </si>
  <si>
    <t>ABH3209</t>
  </si>
  <si>
    <t>ABH3210</t>
  </si>
  <si>
    <t>ABH3888E</t>
  </si>
  <si>
    <t>ACC2014</t>
  </si>
  <si>
    <t>ACH3901</t>
  </si>
  <si>
    <t>AHV1001</t>
  </si>
  <si>
    <t>AHV1002</t>
  </si>
  <si>
    <t>AHV1003</t>
  </si>
  <si>
    <t>AHV1004</t>
  </si>
  <si>
    <t>AHV1005</t>
  </si>
  <si>
    <t>AHV1006</t>
  </si>
  <si>
    <t>AHV1007</t>
  </si>
  <si>
    <t>AHV1008</t>
  </si>
  <si>
    <t>AHV1009</t>
  </si>
  <si>
    <t>AHV1011</t>
  </si>
  <si>
    <t>AHV1012</t>
  </si>
  <si>
    <t>AHV1121</t>
  </si>
  <si>
    <t>AHV1904</t>
  </si>
  <si>
    <t>AHV1905</t>
  </si>
  <si>
    <t>AHV1907</t>
  </si>
  <si>
    <t>AHV1909</t>
  </si>
  <si>
    <t>AHV2001</t>
  </si>
  <si>
    <t>AHV2002</t>
  </si>
  <si>
    <t>AHV2003</t>
  </si>
  <si>
    <t>AHV2004</t>
  </si>
  <si>
    <t>AHV2005</t>
  </si>
  <si>
    <t>AHV2006</t>
  </si>
  <si>
    <t>AHV2007</t>
  </si>
  <si>
    <t>AHV2008</t>
  </si>
  <si>
    <t>AHV2009</t>
  </si>
  <si>
    <t>AHV2010</t>
  </si>
  <si>
    <t>AHV2011</t>
  </si>
  <si>
    <t>AHV2012</t>
  </si>
  <si>
    <t>AHV2013</t>
  </si>
  <si>
    <t>AHV2014</t>
  </si>
  <si>
    <t>AHV2015</t>
  </si>
  <si>
    <t>AHV2016</t>
  </si>
  <si>
    <t>AHV2017</t>
  </si>
  <si>
    <t>AHV2018</t>
  </si>
  <si>
    <t>AHV2019</t>
  </si>
  <si>
    <t>AHV2020</t>
  </si>
  <si>
    <t>AHV2021</t>
  </si>
  <si>
    <t>AHV2022</t>
  </si>
  <si>
    <t>AHV2066</t>
  </si>
  <si>
    <t>AHV2208</t>
  </si>
  <si>
    <t>AHV2905</t>
  </si>
  <si>
    <t>AHV2909</t>
  </si>
  <si>
    <t>AHV3000</t>
  </si>
  <si>
    <t>AHV3001</t>
  </si>
  <si>
    <t>AHV3002</t>
  </si>
  <si>
    <t>AHV3003</t>
  </si>
  <si>
    <t>AHV3004</t>
  </si>
  <si>
    <t>AHV3005</t>
  </si>
  <si>
    <t>AHV3006</t>
  </si>
  <si>
    <t>AHV3007</t>
  </si>
  <si>
    <t>AHV3008</t>
  </si>
  <si>
    <t>AHV3009</t>
  </si>
  <si>
    <t>AHV3010</t>
  </si>
  <si>
    <t>AHV3011</t>
  </si>
  <si>
    <t>AHV3012</t>
  </si>
  <si>
    <t>AHV3013</t>
  </si>
  <si>
    <t>AHV3014</t>
  </si>
  <si>
    <t>AHV3015</t>
  </si>
  <si>
    <t>AHV3016</t>
  </si>
  <si>
    <t>AHV3017</t>
  </si>
  <si>
    <t>AHV3888E</t>
  </si>
  <si>
    <t>AHV3905</t>
  </si>
  <si>
    <t>AHV3909</t>
  </si>
  <si>
    <t>AHVM001</t>
  </si>
  <si>
    <t>AHVM002</t>
  </si>
  <si>
    <t>AHVM003</t>
  </si>
  <si>
    <t>AHVM004</t>
  </si>
  <si>
    <t>AHVM005</t>
  </si>
  <si>
    <t>AHVM005J</t>
  </si>
  <si>
    <t>AHVM006</t>
  </si>
  <si>
    <t>AHVM006J</t>
  </si>
  <si>
    <t>AHVM907</t>
  </si>
  <si>
    <t>ANT1001</t>
  </si>
  <si>
    <t>ANT1002</t>
  </si>
  <si>
    <t>ANT1003</t>
  </si>
  <si>
    <t>ANT1004</t>
  </si>
  <si>
    <t>ANT1005</t>
  </si>
  <si>
    <t>ANT1006</t>
  </si>
  <si>
    <t>ANT1007</t>
  </si>
  <si>
    <t>ANT1008</t>
  </si>
  <si>
    <t>ANT1009</t>
  </si>
  <si>
    <t>ANT1010</t>
  </si>
  <si>
    <t>ANT1011</t>
  </si>
  <si>
    <t>ANT1012</t>
  </si>
  <si>
    <t>ANT1020</t>
  </si>
  <si>
    <t>ANT1032</t>
  </si>
  <si>
    <t>ANT1033</t>
  </si>
  <si>
    <t>ANT1034</t>
  </si>
  <si>
    <t>ANT1111</t>
  </si>
  <si>
    <t>ANT1905</t>
  </si>
  <si>
    <t>ANT1907</t>
  </si>
  <si>
    <t>ANT1909</t>
  </si>
  <si>
    <t>ANT2001</t>
  </si>
  <si>
    <t>ANT2002</t>
  </si>
  <si>
    <t>ANT2003</t>
  </si>
  <si>
    <t>ANT2004</t>
  </si>
  <si>
    <t>ANT2005</t>
  </si>
  <si>
    <t>ANT2006</t>
  </si>
  <si>
    <t>ANT2007</t>
  </si>
  <si>
    <t>ANT2008</t>
  </si>
  <si>
    <t>ANT2009</t>
  </si>
  <si>
    <t>ANT2010</t>
  </si>
  <si>
    <t>ANT2011</t>
  </si>
  <si>
    <t>ANT2012</t>
  </si>
  <si>
    <t>ANT2013</t>
  </si>
  <si>
    <t>ANT2014</t>
  </si>
  <si>
    <t>ANT2015</t>
  </si>
  <si>
    <t>ANT2016</t>
  </si>
  <si>
    <t>ANT2017</t>
  </si>
  <si>
    <t>ANT2020</t>
  </si>
  <si>
    <t>ANT2021</t>
  </si>
  <si>
    <t>ANT2022</t>
  </si>
  <si>
    <t>ANT2023</t>
  </si>
  <si>
    <t>ANT2024</t>
  </si>
  <si>
    <t>ANT2029</t>
  </si>
  <si>
    <t>ANT2031</t>
  </si>
  <si>
    <t>ANT2032</t>
  </si>
  <si>
    <t>ANT2033</t>
  </si>
  <si>
    <t>ANT2034</t>
  </si>
  <si>
    <t>ANT2035</t>
  </si>
  <si>
    <t>ANT2040</t>
  </si>
  <si>
    <t>ANT2041</t>
  </si>
  <si>
    <t>ANT2042</t>
  </si>
  <si>
    <t>ANT2043</t>
  </si>
  <si>
    <t>ANT2044</t>
  </si>
  <si>
    <t>ANT2045</t>
  </si>
  <si>
    <t>ANT2078</t>
  </si>
  <si>
    <t>ANT2084</t>
  </si>
  <si>
    <t>ANT2085</t>
  </si>
  <si>
    <t>ANT2086</t>
  </si>
  <si>
    <t>ANT2087</t>
  </si>
  <si>
    <t>ANT2088</t>
  </si>
  <si>
    <t>ANT2089</t>
  </si>
  <si>
    <t>ANT2090</t>
  </si>
  <si>
    <t>ANT2091</t>
  </si>
  <si>
    <t>ANT2097</t>
  </si>
  <si>
    <t>ANT2103</t>
  </si>
  <si>
    <t>ANT2105</t>
  </si>
  <si>
    <t>ANT2107</t>
  </si>
  <si>
    <t>ANT2108</t>
  </si>
  <si>
    <t>ANT2109</t>
  </si>
  <si>
    <t>ANT2110</t>
  </si>
  <si>
    <t>ANT2111</t>
  </si>
  <si>
    <t>ANT2112</t>
  </si>
  <si>
    <t>ANT2113</t>
  </si>
  <si>
    <t>ANT2114</t>
  </si>
  <si>
    <t>ANT2115</t>
  </si>
  <si>
    <t>ANT2116</t>
  </si>
  <si>
    <t>ANT2117</t>
  </si>
  <si>
    <t>ANT2222</t>
  </si>
  <si>
    <t>ANT2909</t>
  </si>
  <si>
    <t>ANT3001</t>
  </si>
  <si>
    <t>ANT3002</t>
  </si>
  <si>
    <t>ANT3003</t>
  </si>
  <si>
    <t>ANT3004</t>
  </si>
  <si>
    <t>ANT3005</t>
  </si>
  <si>
    <t>ANT3006</t>
  </si>
  <si>
    <t>ANT3010A</t>
  </si>
  <si>
    <t>ANT3010B</t>
  </si>
  <si>
    <t>ANT3012</t>
  </si>
  <si>
    <t>ANT3013</t>
  </si>
  <si>
    <t>ANT3014</t>
  </si>
  <si>
    <t>ANT3015</t>
  </si>
  <si>
    <t>ANT3016</t>
  </si>
  <si>
    <t>ANT3017</t>
  </si>
  <si>
    <t>ANT3020</t>
  </si>
  <si>
    <t>ANT3021</t>
  </si>
  <si>
    <t>ANT3022</t>
  </si>
  <si>
    <t>ANT3023</t>
  </si>
  <si>
    <t>ANT3024</t>
  </si>
  <si>
    <t>ANT3025</t>
  </si>
  <si>
    <t>ANT3029</t>
  </si>
  <si>
    <t>ANT3031</t>
  </si>
  <si>
    <t>ANT3032</t>
  </si>
  <si>
    <t>ANT3033</t>
  </si>
  <si>
    <t>ANT3034</t>
  </si>
  <si>
    <t>ANT3035</t>
  </si>
  <si>
    <t>ANT3037</t>
  </si>
  <si>
    <t>ANT3040</t>
  </si>
  <si>
    <t>ANT3041</t>
  </si>
  <si>
    <t>ANT3042</t>
  </si>
  <si>
    <t>ANT3043</t>
  </si>
  <si>
    <t>ANT3044</t>
  </si>
  <si>
    <t>ANT3052</t>
  </si>
  <si>
    <t>ANT3053</t>
  </si>
  <si>
    <t>ANT3054</t>
  </si>
  <si>
    <t>ANT3055</t>
  </si>
  <si>
    <t>ANT3066</t>
  </si>
  <si>
    <t>ANT3076</t>
  </si>
  <si>
    <t>ANT3078</t>
  </si>
  <si>
    <t>ANT3079</t>
  </si>
  <si>
    <t>ANT3080</t>
  </si>
  <si>
    <t>ANT3084</t>
  </si>
  <si>
    <t>ANT3085</t>
  </si>
  <si>
    <t>ANT3086</t>
  </si>
  <si>
    <t>ANT3087</t>
  </si>
  <si>
    <t>ANT3088</t>
  </si>
  <si>
    <t>ANT3089</t>
  </si>
  <si>
    <t>ANT3090</t>
  </si>
  <si>
    <t>ANT3091</t>
  </si>
  <si>
    <t>ANT3092</t>
  </si>
  <si>
    <t>ANT3093</t>
  </si>
  <si>
    <t>ANT3094</t>
  </si>
  <si>
    <t>ANT3095</t>
  </si>
  <si>
    <t>ANT3096</t>
  </si>
  <si>
    <t>ANT3097</t>
  </si>
  <si>
    <t>ANT3098</t>
  </si>
  <si>
    <t>ANT3099</t>
  </si>
  <si>
    <t>ANT3100</t>
  </si>
  <si>
    <t>ANT3103</t>
  </si>
  <si>
    <t>ANT3107</t>
  </si>
  <si>
    <t>ANT3109</t>
  </si>
  <si>
    <t>ANT3333</t>
  </si>
  <si>
    <t>ANT3888B</t>
  </si>
  <si>
    <t>ANT3888E</t>
  </si>
  <si>
    <t>ANT3909</t>
  </si>
  <si>
    <t>ANTM001</t>
  </si>
  <si>
    <t>ANTM002</t>
  </si>
  <si>
    <t>ANTM003</t>
  </si>
  <si>
    <t>ANTM004</t>
  </si>
  <si>
    <t>ANTM005</t>
  </si>
  <si>
    <t>ANTM006</t>
  </si>
  <si>
    <t>ANTM021</t>
  </si>
  <si>
    <t>ANTM022</t>
  </si>
  <si>
    <t>ANTM100</t>
  </si>
  <si>
    <t>ANTM101</t>
  </si>
  <si>
    <t>ANTM102</t>
  </si>
  <si>
    <t>ANTM103</t>
  </si>
  <si>
    <t>ANTM104</t>
  </si>
  <si>
    <t>ANTM105</t>
  </si>
  <si>
    <t>ANTM106</t>
  </si>
  <si>
    <t>ANTM107</t>
  </si>
  <si>
    <t>ANTM108</t>
  </si>
  <si>
    <t>ANTM109</t>
  </si>
  <si>
    <t>ANTM110</t>
  </si>
  <si>
    <t>ANTM111</t>
  </si>
  <si>
    <t>ANTM112</t>
  </si>
  <si>
    <t>ANTM113</t>
  </si>
  <si>
    <t>ANTM904</t>
  </si>
  <si>
    <t>ANTM907</t>
  </si>
  <si>
    <t>APL1001</t>
  </si>
  <si>
    <t>APL1002</t>
  </si>
  <si>
    <t>APL1003</t>
  </si>
  <si>
    <t>APL1004</t>
  </si>
  <si>
    <t>APL1005</t>
  </si>
  <si>
    <t>APL2001</t>
  </si>
  <si>
    <t>APL2002</t>
  </si>
  <si>
    <t>APL2003</t>
  </si>
  <si>
    <t>APL2004</t>
  </si>
  <si>
    <t>APL3001</t>
  </si>
  <si>
    <t>APL3002</t>
  </si>
  <si>
    <t>APL3005</t>
  </si>
  <si>
    <t>APL3006</t>
  </si>
  <si>
    <t>APL3008</t>
  </si>
  <si>
    <t>APL3009</t>
  </si>
  <si>
    <t>APL3010</t>
  </si>
  <si>
    <t>APL3011</t>
  </si>
  <si>
    <t>APL3012</t>
  </si>
  <si>
    <t>APL5004</t>
  </si>
  <si>
    <t>APL5006</t>
  </si>
  <si>
    <t>APL5007</t>
  </si>
  <si>
    <t>APL5008</t>
  </si>
  <si>
    <t>APL5009</t>
  </si>
  <si>
    <t>APL5011</t>
  </si>
  <si>
    <t>APL5013</t>
  </si>
  <si>
    <t>APL5014</t>
  </si>
  <si>
    <t>APL5015</t>
  </si>
  <si>
    <t>APL6001</t>
  </si>
  <si>
    <t>APL6002</t>
  </si>
  <si>
    <t>APL6003</t>
  </si>
  <si>
    <t>APL6004</t>
  </si>
  <si>
    <t>APL6005</t>
  </si>
  <si>
    <t>APL6006</t>
  </si>
  <si>
    <t>APL6007</t>
  </si>
  <si>
    <t>APL6008</t>
  </si>
  <si>
    <t>APL6009</t>
  </si>
  <si>
    <t>APL6010</t>
  </si>
  <si>
    <t>APL6011</t>
  </si>
  <si>
    <t>APL6012</t>
  </si>
  <si>
    <t>APL6013</t>
  </si>
  <si>
    <t>APL6014</t>
  </si>
  <si>
    <t>ARA1001</t>
  </si>
  <si>
    <t>ARA1001A</t>
  </si>
  <si>
    <t>ARA1001B</t>
  </si>
  <si>
    <t>ARA1001C</t>
  </si>
  <si>
    <t>ARA1002</t>
  </si>
  <si>
    <t>ARA1003</t>
  </si>
  <si>
    <t>ARA1004</t>
  </si>
  <si>
    <t>ARA1005</t>
  </si>
  <si>
    <t>ARA1006</t>
  </si>
  <si>
    <t>ARA1007</t>
  </si>
  <si>
    <t>ARA1008</t>
  </si>
  <si>
    <t>ARA1009</t>
  </si>
  <si>
    <t>ARA1010</t>
  </si>
  <si>
    <t>ARA1011</t>
  </si>
  <si>
    <t>ARA1012</t>
  </si>
  <si>
    <t>ARA1013</t>
  </si>
  <si>
    <t>ARA1014</t>
  </si>
  <si>
    <t>ARA1014A</t>
  </si>
  <si>
    <t>ARA1014B</t>
  </si>
  <si>
    <t>ARA1015</t>
  </si>
  <si>
    <t>ARA1016</t>
  </si>
  <si>
    <t>ARA1017</t>
  </si>
  <si>
    <t>ARA1018</t>
  </si>
  <si>
    <t>ARA1019</t>
  </si>
  <si>
    <t>ARA1020</t>
  </si>
  <si>
    <t>ARA1021</t>
  </si>
  <si>
    <t>ARA1022</t>
  </si>
  <si>
    <t>ARA1023</t>
  </si>
  <si>
    <t>ARA1024</t>
  </si>
  <si>
    <t>ARA1025</t>
  </si>
  <si>
    <t>ARA1026</t>
  </si>
  <si>
    <t>ARA1027</t>
  </si>
  <si>
    <t>ARA1028</t>
  </si>
  <si>
    <t>ARA1029</t>
  </si>
  <si>
    <t>ARA1030</t>
  </si>
  <si>
    <t>ARA1031</t>
  </si>
  <si>
    <t>ARA1032</t>
  </si>
  <si>
    <t>ARA1033</t>
  </si>
  <si>
    <t>ARA1033A</t>
  </si>
  <si>
    <t>ARA1033B</t>
  </si>
  <si>
    <t>ARA1034</t>
  </si>
  <si>
    <t>ARA1035</t>
  </si>
  <si>
    <t>ARA1036</t>
  </si>
  <si>
    <t>ARA1037</t>
  </si>
  <si>
    <t>ARA1038</t>
  </si>
  <si>
    <t>ARA1040</t>
  </si>
  <si>
    <t>ARA1111</t>
  </si>
  <si>
    <t>ARA1601</t>
  </si>
  <si>
    <t>ARA1904</t>
  </si>
  <si>
    <t>ARA1905</t>
  </si>
  <si>
    <t>ARA1907</t>
  </si>
  <si>
    <t>ARA1908</t>
  </si>
  <si>
    <t>ARA1909</t>
  </si>
  <si>
    <t>ARA1999</t>
  </si>
  <si>
    <t>ARA2000</t>
  </si>
  <si>
    <t>ARA2001</t>
  </si>
  <si>
    <t>ARA2003</t>
  </si>
  <si>
    <t>ARA2004</t>
  </si>
  <si>
    <t>ARA2005</t>
  </si>
  <si>
    <t>ARA2006</t>
  </si>
  <si>
    <t>ARA2007</t>
  </si>
  <si>
    <t>ARA2008</t>
  </si>
  <si>
    <t>ARA2009</t>
  </si>
  <si>
    <t>ARA2010</t>
  </si>
  <si>
    <t>ARA2011</t>
  </si>
  <si>
    <t>ARA2012</t>
  </si>
  <si>
    <t>ARA2013</t>
  </si>
  <si>
    <t>ARA2014</t>
  </si>
  <si>
    <t>ARA2015</t>
  </si>
  <si>
    <t>ARA2016</t>
  </si>
  <si>
    <t>ARA2027</t>
  </si>
  <si>
    <t>ARA2028</t>
  </si>
  <si>
    <t>ARA2114</t>
  </si>
  <si>
    <t>ARA2116</t>
  </si>
  <si>
    <t>ARA2117</t>
  </si>
  <si>
    <t>ARA2118</t>
  </si>
  <si>
    <t>ARA2119</t>
  </si>
  <si>
    <t>ARA2120</t>
  </si>
  <si>
    <t>ARA2121</t>
  </si>
  <si>
    <t>ARA2122</t>
  </si>
  <si>
    <t>ARA2123</t>
  </si>
  <si>
    <t>ARA2124</t>
  </si>
  <si>
    <t>ARA2125</t>
  </si>
  <si>
    <t>ARA2128</t>
  </si>
  <si>
    <t>ARA2129</t>
  </si>
  <si>
    <t>ARA2130</t>
  </si>
  <si>
    <t>ARA2131</t>
  </si>
  <si>
    <t>ARA2132</t>
  </si>
  <si>
    <t>ARA2133</t>
  </si>
  <si>
    <t>ARA2134</t>
  </si>
  <si>
    <t>ARA2134A</t>
  </si>
  <si>
    <t>ARA2135</t>
  </si>
  <si>
    <t>ARA2136</t>
  </si>
  <si>
    <t>ARA2137</t>
  </si>
  <si>
    <t>ARA2138</t>
  </si>
  <si>
    <t>ARA2139</t>
  </si>
  <si>
    <t>ARA2140</t>
  </si>
  <si>
    <t>ARA2140A</t>
  </si>
  <si>
    <t>ARA2141</t>
  </si>
  <si>
    <t>ARA2142</t>
  </si>
  <si>
    <t>ARA2143</t>
  </si>
  <si>
    <t>ARA2144</t>
  </si>
  <si>
    <t>ARA2145</t>
  </si>
  <si>
    <t>ARA2146</t>
  </si>
  <si>
    <t>ARA2147</t>
  </si>
  <si>
    <t>ARA2148</t>
  </si>
  <si>
    <t>ARA2149</t>
  </si>
  <si>
    <t>ARA2150</t>
  </si>
  <si>
    <t>ARA2151</t>
  </si>
  <si>
    <t>ARA2152</t>
  </si>
  <si>
    <t>ARA2153</t>
  </si>
  <si>
    <t>ARA2155</t>
  </si>
  <si>
    <t>ARA2156</t>
  </si>
  <si>
    <t>ARA2157</t>
  </si>
  <si>
    <t>ARA2158</t>
  </si>
  <si>
    <t>ARA2159</t>
  </si>
  <si>
    <t>ARA2160</t>
  </si>
  <si>
    <t>ARA2161</t>
  </si>
  <si>
    <t>ARA2162</t>
  </si>
  <si>
    <t>ARA2163</t>
  </si>
  <si>
    <t>ARA2164</t>
  </si>
  <si>
    <t>ARA2165</t>
  </si>
  <si>
    <t>ARA2166</t>
  </si>
  <si>
    <t>ARA2167</t>
  </si>
  <si>
    <t>ARA2168</t>
  </si>
  <si>
    <t>ARA2169</t>
  </si>
  <si>
    <t>ARA2170</t>
  </si>
  <si>
    <t>ARA2171</t>
  </si>
  <si>
    <t>ARA2172</t>
  </si>
  <si>
    <t>ARA2173</t>
  </si>
  <si>
    <t>ARA2174</t>
  </si>
  <si>
    <t>ARA2174A</t>
  </si>
  <si>
    <t>ARA2174B</t>
  </si>
  <si>
    <t>ARA2175</t>
  </si>
  <si>
    <t>ARA2176</t>
  </si>
  <si>
    <t>ARA2177</t>
  </si>
  <si>
    <t>ARA2178</t>
  </si>
  <si>
    <t>ARA2222</t>
  </si>
  <si>
    <t>ARA2905</t>
  </si>
  <si>
    <t>ARA2909</t>
  </si>
  <si>
    <t>ARA3000</t>
  </si>
  <si>
    <t>ARA3001</t>
  </si>
  <si>
    <t>ARA3001A</t>
  </si>
  <si>
    <t>ARA3001B</t>
  </si>
  <si>
    <t>ARA3002</t>
  </si>
  <si>
    <t>ARA3005</t>
  </si>
  <si>
    <t>ARA3006</t>
  </si>
  <si>
    <t>ARA3011</t>
  </si>
  <si>
    <t>ARA3012</t>
  </si>
  <si>
    <t>ARA3013</t>
  </si>
  <si>
    <t>ARA3014</t>
  </si>
  <si>
    <t>ARA3015</t>
  </si>
  <si>
    <t>ARA3016</t>
  </si>
  <si>
    <t>ARA3017</t>
  </si>
  <si>
    <t>ARA3018</t>
  </si>
  <si>
    <t>ARA3019</t>
  </si>
  <si>
    <t>ARA3020</t>
  </si>
  <si>
    <t>ARA3021</t>
  </si>
  <si>
    <t>ARA3022</t>
  </si>
  <si>
    <t>ARA3023</t>
  </si>
  <si>
    <t>ARA3024</t>
  </si>
  <si>
    <t>ARA3025</t>
  </si>
  <si>
    <t>ARA3028</t>
  </si>
  <si>
    <t>ARA3029</t>
  </si>
  <si>
    <t>ARA3030</t>
  </si>
  <si>
    <t>ARA3031</t>
  </si>
  <si>
    <t>ARA3032</t>
  </si>
  <si>
    <t>ARA3033</t>
  </si>
  <si>
    <t>ARA3034</t>
  </si>
  <si>
    <t>ARA3035</t>
  </si>
  <si>
    <t>ARA3036</t>
  </si>
  <si>
    <t>ARA3037</t>
  </si>
  <si>
    <t>ARA3038</t>
  </si>
  <si>
    <t>ARA3039</t>
  </si>
  <si>
    <t>ARA3040</t>
  </si>
  <si>
    <t>ARA3040A</t>
  </si>
  <si>
    <t>ARA3041</t>
  </si>
  <si>
    <t>ARA3042</t>
  </si>
  <si>
    <t>ARA3043</t>
  </si>
  <si>
    <t>ARA3044</t>
  </si>
  <si>
    <t>ARA3045</t>
  </si>
  <si>
    <t>ARA3046</t>
  </si>
  <si>
    <t>ARA3047</t>
  </si>
  <si>
    <t>ARA3048</t>
  </si>
  <si>
    <t>ARA3049</t>
  </si>
  <si>
    <t>ARA3103</t>
  </si>
  <si>
    <t>ARA3103A</t>
  </si>
  <si>
    <t>ARA3103B</t>
  </si>
  <si>
    <t>ARA3105</t>
  </si>
  <si>
    <t>ARA3106</t>
  </si>
  <si>
    <t>ARA3107</t>
  </si>
  <si>
    <t>ARA3108</t>
  </si>
  <si>
    <t>ARA3120</t>
  </si>
  <si>
    <t>ARA3121</t>
  </si>
  <si>
    <t>ARA3122</t>
  </si>
  <si>
    <t>ARA3123</t>
  </si>
  <si>
    <t>ARA3124</t>
  </si>
  <si>
    <t>ARA3125</t>
  </si>
  <si>
    <t>ARA3126</t>
  </si>
  <si>
    <t>ARA3127</t>
  </si>
  <si>
    <t>ARA3128</t>
  </si>
  <si>
    <t>ARA3129</t>
  </si>
  <si>
    <t>ARA3130</t>
  </si>
  <si>
    <t>ARA3131</t>
  </si>
  <si>
    <t>ARA3132</t>
  </si>
  <si>
    <t>ARA3134</t>
  </si>
  <si>
    <t>ARA3135</t>
  </si>
  <si>
    <t>ARA3136</t>
  </si>
  <si>
    <t>ARA3137</t>
  </si>
  <si>
    <t>ARA3138</t>
  </si>
  <si>
    <t>ARA3139</t>
  </si>
  <si>
    <t>ARA3140</t>
  </si>
  <si>
    <t>ARA3141</t>
  </si>
  <si>
    <t>ARA3142</t>
  </si>
  <si>
    <t>ARA3143</t>
  </si>
  <si>
    <t>ARA3144</t>
  </si>
  <si>
    <t>ARA3145</t>
  </si>
  <si>
    <t>ARA3146</t>
  </si>
  <si>
    <t>ARA3147</t>
  </si>
  <si>
    <t>ARA3148</t>
  </si>
  <si>
    <t>ARA3149</t>
  </si>
  <si>
    <t>ARA3150</t>
  </si>
  <si>
    <t>ARA3151</t>
  </si>
  <si>
    <t>ARA3152</t>
  </si>
  <si>
    <t>ARA3153</t>
  </si>
  <si>
    <t>ARA3154</t>
  </si>
  <si>
    <t>ARA3155</t>
  </si>
  <si>
    <t>ARA3156</t>
  </si>
  <si>
    <t>ARA3157</t>
  </si>
  <si>
    <t>ARA3158</t>
  </si>
  <si>
    <t>ARA3159</t>
  </si>
  <si>
    <t>ARA3160</t>
  </si>
  <si>
    <t>ARA3161</t>
  </si>
  <si>
    <t>ARA3162</t>
  </si>
  <si>
    <t>ARA3163</t>
  </si>
  <si>
    <t>ARA3164</t>
  </si>
  <si>
    <t>ARA3165</t>
  </si>
  <si>
    <t>ARA3166</t>
  </si>
  <si>
    <t>ARA3167</t>
  </si>
  <si>
    <t>ARA3168</t>
  </si>
  <si>
    <t>ARA3169</t>
  </si>
  <si>
    <t>ARA3170</t>
  </si>
  <si>
    <t>ARA3171</t>
  </si>
  <si>
    <t>ARA3172</t>
  </si>
  <si>
    <t>ARA3173</t>
  </si>
  <si>
    <t>ARA3174</t>
  </si>
  <si>
    <t>ARA3175</t>
  </si>
  <si>
    <t>ARA3176</t>
  </si>
  <si>
    <t>ARA3177</t>
  </si>
  <si>
    <t>ARA3178</t>
  </si>
  <si>
    <t>ARA3179</t>
  </si>
  <si>
    <t>ARA3180</t>
  </si>
  <si>
    <t>ARA3181</t>
  </si>
  <si>
    <t>ARA3182</t>
  </si>
  <si>
    <t>ARA3183</t>
  </si>
  <si>
    <t>ARA3184</t>
  </si>
  <si>
    <t>ARA3185</t>
  </si>
  <si>
    <t>ARA3186</t>
  </si>
  <si>
    <t>ARA3187</t>
  </si>
  <si>
    <t>ARA3188</t>
  </si>
  <si>
    <t>ARA3189</t>
  </si>
  <si>
    <t>ARA3190</t>
  </si>
  <si>
    <t>ARA3191</t>
  </si>
  <si>
    <t>ARA3192</t>
  </si>
  <si>
    <t>ARA3193</t>
  </si>
  <si>
    <t>ARA3194</t>
  </si>
  <si>
    <t>ARA3195</t>
  </si>
  <si>
    <t>ARA3196</t>
  </si>
  <si>
    <t>ARA3197</t>
  </si>
  <si>
    <t>ARA3198</t>
  </si>
  <si>
    <t>ARA3200</t>
  </si>
  <si>
    <t>ARA3201</t>
  </si>
  <si>
    <t>ARA3202</t>
  </si>
  <si>
    <t>ARA3333</t>
  </si>
  <si>
    <t>ARA3888A</t>
  </si>
  <si>
    <t>ARA3888B</t>
  </si>
  <si>
    <t>ARA3888C</t>
  </si>
  <si>
    <t>ARA3888D</t>
  </si>
  <si>
    <t>ARA3888E</t>
  </si>
  <si>
    <t>ARA3905</t>
  </si>
  <si>
    <t>ARA3909</t>
  </si>
  <si>
    <t>ARA4003</t>
  </si>
  <si>
    <t>ARA4003A</t>
  </si>
  <si>
    <t>ARA4003B</t>
  </si>
  <si>
    <t>ARA4005</t>
  </si>
  <si>
    <t>ARA4006</t>
  </si>
  <si>
    <t>ARA4007</t>
  </si>
  <si>
    <t>ARA4008</t>
  </si>
  <si>
    <t>ARA4009</t>
  </si>
  <si>
    <t>ARA4010</t>
  </si>
  <si>
    <t>ARA4011</t>
  </si>
  <si>
    <t>ARA4012</t>
  </si>
  <si>
    <t>ARA4018</t>
  </si>
  <si>
    <t>ARA4019</t>
  </si>
  <si>
    <t>ARA4020</t>
  </si>
  <si>
    <t>ARA4021</t>
  </si>
  <si>
    <t>ARA4022</t>
  </si>
  <si>
    <t>ARA4023</t>
  </si>
  <si>
    <t>ARA4024</t>
  </si>
  <si>
    <t>ARA4025</t>
  </si>
  <si>
    <t>ARA4026</t>
  </si>
  <si>
    <t>ARA4027</t>
  </si>
  <si>
    <t>ARA4028</t>
  </si>
  <si>
    <t>ARA4029</t>
  </si>
  <si>
    <t>ARA4030</t>
  </si>
  <si>
    <t>ARA4031</t>
  </si>
  <si>
    <t>ARA4032</t>
  </si>
  <si>
    <t>ARA4033</t>
  </si>
  <si>
    <t>ARA4034</t>
  </si>
  <si>
    <t>ARA6001</t>
  </si>
  <si>
    <t>ARA6002</t>
  </si>
  <si>
    <t>ARA6003</t>
  </si>
  <si>
    <t>ARA6004</t>
  </si>
  <si>
    <t>ARA6005</t>
  </si>
  <si>
    <t>ARA6006</t>
  </si>
  <si>
    <t>ARA6007</t>
  </si>
  <si>
    <t>ARA6008</t>
  </si>
  <si>
    <t>ARA6009</t>
  </si>
  <si>
    <t>ARA6010</t>
  </si>
  <si>
    <t>ARA6011</t>
  </si>
  <si>
    <t>ARA6012</t>
  </si>
  <si>
    <t>ARA6013</t>
  </si>
  <si>
    <t>ARA6014</t>
  </si>
  <si>
    <t>ARA6015</t>
  </si>
  <si>
    <t>ARA6016</t>
  </si>
  <si>
    <t>ARA6017</t>
  </si>
  <si>
    <t>ARA6018</t>
  </si>
  <si>
    <t>ARA6019</t>
  </si>
  <si>
    <t>ARA6020</t>
  </si>
  <si>
    <t>ARA6021</t>
  </si>
  <si>
    <t>ARA6022</t>
  </si>
  <si>
    <t>ARA6023</t>
  </si>
  <si>
    <t>ARA6025</t>
  </si>
  <si>
    <t>ARA6026</t>
  </si>
  <si>
    <t>ARA6027</t>
  </si>
  <si>
    <t>ARA6028</t>
  </si>
  <si>
    <t>ARA6029</t>
  </si>
  <si>
    <t>ARA6030</t>
  </si>
  <si>
    <t>ARA6030A</t>
  </si>
  <si>
    <t>ARA6030B</t>
  </si>
  <si>
    <t>ARA6031</t>
  </si>
  <si>
    <t>ARA6032</t>
  </si>
  <si>
    <t>ARA6033</t>
  </si>
  <si>
    <t>ARA6034</t>
  </si>
  <si>
    <t>ARA6035</t>
  </si>
  <si>
    <t>ARA6036</t>
  </si>
  <si>
    <t>ARA6037</t>
  </si>
  <si>
    <t>ARA6038</t>
  </si>
  <si>
    <t>ARA6039</t>
  </si>
  <si>
    <t>ARA6040</t>
  </si>
  <si>
    <t>ARA6041</t>
  </si>
  <si>
    <t>ARA6042</t>
  </si>
  <si>
    <t>ARA6043</t>
  </si>
  <si>
    <t>ARA6044</t>
  </si>
  <si>
    <t>ARA6045</t>
  </si>
  <si>
    <t>ARA6046</t>
  </si>
  <si>
    <t>ARA6047</t>
  </si>
  <si>
    <t>ARA6048</t>
  </si>
  <si>
    <t>ARA6049</t>
  </si>
  <si>
    <t>ARA6050</t>
  </si>
  <si>
    <t>ARA6051</t>
  </si>
  <si>
    <t>ARA6052</t>
  </si>
  <si>
    <t>ARA6053</t>
  </si>
  <si>
    <t>ARA6065</t>
  </si>
  <si>
    <t>ARA6066</t>
  </si>
  <si>
    <t>ARA6067</t>
  </si>
  <si>
    <t>ARA6068</t>
  </si>
  <si>
    <t>ARAM001</t>
  </si>
  <si>
    <t>ARAM002</t>
  </si>
  <si>
    <t>ARAM003</t>
  </si>
  <si>
    <t>ARAM004</t>
  </si>
  <si>
    <t>ARAM005</t>
  </si>
  <si>
    <t>ARAM006</t>
  </si>
  <si>
    <t>ARAM007</t>
  </si>
  <si>
    <t>ARAM008</t>
  </si>
  <si>
    <t>ARAM009</t>
  </si>
  <si>
    <t>ARAM010</t>
  </si>
  <si>
    <t>ARAM011</t>
  </si>
  <si>
    <t>ARAM012</t>
  </si>
  <si>
    <t>ARAM013</t>
  </si>
  <si>
    <t>ARAM014</t>
  </si>
  <si>
    <t>ARAM015</t>
  </si>
  <si>
    <t>ARAM016</t>
  </si>
  <si>
    <t>ARAM017</t>
  </si>
  <si>
    <t>ARAM018</t>
  </si>
  <si>
    <t>ARAM019</t>
  </si>
  <si>
    <t>ARAM020</t>
  </si>
  <si>
    <t>ARAM021</t>
  </si>
  <si>
    <t>ARAM022</t>
  </si>
  <si>
    <t>ARAM023</t>
  </si>
  <si>
    <t>ARAM025</t>
  </si>
  <si>
    <t>ARAM026</t>
  </si>
  <si>
    <t>ARAM027</t>
  </si>
  <si>
    <t>ARAM028</t>
  </si>
  <si>
    <t>ARAM029</t>
  </si>
  <si>
    <t>ARAM030</t>
  </si>
  <si>
    <t>ARAM030A</t>
  </si>
  <si>
    <t>ARAM030B</t>
  </si>
  <si>
    <t>ARAM031</t>
  </si>
  <si>
    <t>ARAM032</t>
  </si>
  <si>
    <t>ARAM033</t>
  </si>
  <si>
    <t>ARAM034</t>
  </si>
  <si>
    <t>ARAM035</t>
  </si>
  <si>
    <t>ARAM036</t>
  </si>
  <si>
    <t>ARAM037</t>
  </si>
  <si>
    <t>ARAM038</t>
  </si>
  <si>
    <t>ARAM039</t>
  </si>
  <si>
    <t>ARAM040</t>
  </si>
  <si>
    <t>ARAM041</t>
  </si>
  <si>
    <t>ARAM042</t>
  </si>
  <si>
    <t>ARAM043</t>
  </si>
  <si>
    <t>ARAM044</t>
  </si>
  <si>
    <t>ARAM045</t>
  </si>
  <si>
    <t>ARAM046</t>
  </si>
  <si>
    <t>ARAM047</t>
  </si>
  <si>
    <t>ARAM048</t>
  </si>
  <si>
    <t>ARAM049</t>
  </si>
  <si>
    <t>ARAM050</t>
  </si>
  <si>
    <t>ARAM051</t>
  </si>
  <si>
    <t>ARAM052</t>
  </si>
  <si>
    <t>ARAM053</t>
  </si>
  <si>
    <t>ARAM054</t>
  </si>
  <si>
    <t>ARAM055</t>
  </si>
  <si>
    <t>ARAM056</t>
  </si>
  <si>
    <t>ARAM065</t>
  </si>
  <si>
    <t>ARAM066</t>
  </si>
  <si>
    <t>ARAM067</t>
  </si>
  <si>
    <t>ARAM068</t>
  </si>
  <si>
    <t>ARAM069</t>
  </si>
  <si>
    <t>ARAM070</t>
  </si>
  <si>
    <t>ARAM071</t>
  </si>
  <si>
    <t>ARAM072</t>
  </si>
  <si>
    <t>ARAM073</t>
  </si>
  <si>
    <t>ARAM074</t>
  </si>
  <si>
    <t>ARAM075</t>
  </si>
  <si>
    <t>ARAM076</t>
  </si>
  <si>
    <t>ARAM077</t>
  </si>
  <si>
    <t>ARAM078</t>
  </si>
  <si>
    <t>ARAM079</t>
  </si>
  <si>
    <t>ARAM080</t>
  </si>
  <si>
    <t>ARAM081</t>
  </si>
  <si>
    <t>ARAM082</t>
  </si>
  <si>
    <t>ARAM099</t>
  </si>
  <si>
    <t>ARAM100</t>
  </si>
  <si>
    <t>ARAM100A</t>
  </si>
  <si>
    <t>ARAM101</t>
  </si>
  <si>
    <t>ARAM101A</t>
  </si>
  <si>
    <t>ARAM102</t>
  </si>
  <si>
    <t>ARAM102A</t>
  </si>
  <si>
    <t>ARAM103</t>
  </si>
  <si>
    <t>ARAM103A</t>
  </si>
  <si>
    <t>ARAM104</t>
  </si>
  <si>
    <t>ARAM105</t>
  </si>
  <si>
    <t>ARAM106</t>
  </si>
  <si>
    <t>ARAM106A</t>
  </si>
  <si>
    <t>ARAM107</t>
  </si>
  <si>
    <t>ARAM107A</t>
  </si>
  <si>
    <t>ARAM108</t>
  </si>
  <si>
    <t>ARAM108A</t>
  </si>
  <si>
    <t>ARAM109</t>
  </si>
  <si>
    <t>ARAM109A</t>
  </si>
  <si>
    <t>ARAM110</t>
  </si>
  <si>
    <t>ARAM111</t>
  </si>
  <si>
    <t>ARAM111A</t>
  </si>
  <si>
    <t>ARAM112</t>
  </si>
  <si>
    <t>ARAM112A</t>
  </si>
  <si>
    <t>ARAM112B</t>
  </si>
  <si>
    <t>ARAM113</t>
  </si>
  <si>
    <t>ARAM115</t>
  </si>
  <si>
    <t>ARAM116</t>
  </si>
  <si>
    <t>ARAM117</t>
  </si>
  <si>
    <t>ARAM118</t>
  </si>
  <si>
    <t>ARAM119</t>
  </si>
  <si>
    <t>ARAM120</t>
  </si>
  <si>
    <t>ARAM121</t>
  </si>
  <si>
    <t>ARAM122</t>
  </si>
  <si>
    <t>ARAM123</t>
  </si>
  <si>
    <t>ARAM124</t>
  </si>
  <si>
    <t>ARAM125</t>
  </si>
  <si>
    <t>ARAM126</t>
  </si>
  <si>
    <t>ARAM127</t>
  </si>
  <si>
    <t>ARAM128</t>
  </si>
  <si>
    <t>ARAM129</t>
  </si>
  <si>
    <t>ARAM130</t>
  </si>
  <si>
    <t>ARAM131</t>
  </si>
  <si>
    <t>ARAM132</t>
  </si>
  <si>
    <t>ARAM133</t>
  </si>
  <si>
    <t>ARAM134</t>
  </si>
  <si>
    <t>ARAM135</t>
  </si>
  <si>
    <t>ARAM136</t>
  </si>
  <si>
    <t>ARAM137</t>
  </si>
  <si>
    <t>ARAM138</t>
  </si>
  <si>
    <t>ARAM139</t>
  </si>
  <si>
    <t>ARAM140</t>
  </si>
  <si>
    <t>ARAM141</t>
  </si>
  <si>
    <t>ARAM142</t>
  </si>
  <si>
    <t>ARAM143</t>
  </si>
  <si>
    <t>ARAM144</t>
  </si>
  <si>
    <t>ARAM145</t>
  </si>
  <si>
    <t>ARAM146</t>
  </si>
  <si>
    <t>ARAM146A</t>
  </si>
  <si>
    <t>ARAM147</t>
  </si>
  <si>
    <t>ARAM147A</t>
  </si>
  <si>
    <t>ARAM148</t>
  </si>
  <si>
    <t>ARAM149</t>
  </si>
  <si>
    <t>ARAM150</t>
  </si>
  <si>
    <t>ARAM151</t>
  </si>
  <si>
    <t>ARAM152</t>
  </si>
  <si>
    <t>ARAM153</t>
  </si>
  <si>
    <t>ARAM154</t>
  </si>
  <si>
    <t>ARAM155</t>
  </si>
  <si>
    <t>ARAM156</t>
  </si>
  <si>
    <t>ARAM157</t>
  </si>
  <si>
    <t>ARAM158</t>
  </si>
  <si>
    <t>ARAM159</t>
  </si>
  <si>
    <t>ARAM160</t>
  </si>
  <si>
    <t>ARAM161</t>
  </si>
  <si>
    <t>ARAM162</t>
  </si>
  <si>
    <t>ARAM163</t>
  </si>
  <si>
    <t>ARAM164</t>
  </si>
  <si>
    <t>ARAM165</t>
  </si>
  <si>
    <t>ARAM166</t>
  </si>
  <si>
    <t>ARAM167</t>
  </si>
  <si>
    <t>ARAM168</t>
  </si>
  <si>
    <t>ARAM169</t>
  </si>
  <si>
    <t>ARAM170</t>
  </si>
  <si>
    <t>ARAM171</t>
  </si>
  <si>
    <t>ARAM172</t>
  </si>
  <si>
    <t>ARAM173</t>
  </si>
  <si>
    <t>ARAM174</t>
  </si>
  <si>
    <t>ARAM175</t>
  </si>
  <si>
    <t>ARAM176</t>
  </si>
  <si>
    <t>ARAM177</t>
  </si>
  <si>
    <t>ARAM178</t>
  </si>
  <si>
    <t>ARAM178A</t>
  </si>
  <si>
    <t>ARAM179</t>
  </si>
  <si>
    <t>ARAM179A</t>
  </si>
  <si>
    <t>ARAM180</t>
  </si>
  <si>
    <t>ARAM180A</t>
  </si>
  <si>
    <t>ARAM181</t>
  </si>
  <si>
    <t>ARAM181A</t>
  </si>
  <si>
    <t>ARAM182</t>
  </si>
  <si>
    <t>ARAM182A</t>
  </si>
  <si>
    <t>ARAM182B</t>
  </si>
  <si>
    <t>ARAM183</t>
  </si>
  <si>
    <t>ARAM183A</t>
  </si>
  <si>
    <t>ARAM184</t>
  </si>
  <si>
    <t>ARAM184A</t>
  </si>
  <si>
    <t>ARAM185</t>
  </si>
  <si>
    <t>ARAM185A</t>
  </si>
  <si>
    <t>ARAM186</t>
  </si>
  <si>
    <t>ARAM186A</t>
  </si>
  <si>
    <t>ARAM187</t>
  </si>
  <si>
    <t>ARAM187A</t>
  </si>
  <si>
    <t>ARAM188</t>
  </si>
  <si>
    <t>ARAM188A</t>
  </si>
  <si>
    <t>ARAM189</t>
  </si>
  <si>
    <t>ARAM190</t>
  </si>
  <si>
    <t>ARAM191</t>
  </si>
  <si>
    <t>ARAM191A</t>
  </si>
  <si>
    <t>ARAM191B</t>
  </si>
  <si>
    <t>ARAM192</t>
  </si>
  <si>
    <t>ARAM193</t>
  </si>
  <si>
    <t>ARAM194</t>
  </si>
  <si>
    <t>ARAM195</t>
  </si>
  <si>
    <t>ARAM197</t>
  </si>
  <si>
    <t>ARAM198</t>
  </si>
  <si>
    <t>ARAM198A</t>
  </si>
  <si>
    <t>ARAM199</t>
  </si>
  <si>
    <t>ARAM200</t>
  </si>
  <si>
    <t>ARAM200A</t>
  </si>
  <si>
    <t>ARAM201</t>
  </si>
  <si>
    <t>ARAM201A</t>
  </si>
  <si>
    <t>ARAM202</t>
  </si>
  <si>
    <t>ARAM203</t>
  </si>
  <si>
    <t>ARAM204</t>
  </si>
  <si>
    <t>ARAM204A</t>
  </si>
  <si>
    <t>ARAM205</t>
  </si>
  <si>
    <t>ARAM206</t>
  </si>
  <si>
    <t>ARAM207</t>
  </si>
  <si>
    <t>ARAM208</t>
  </si>
  <si>
    <t>ARAM209</t>
  </si>
  <si>
    <t>ARAM210</t>
  </si>
  <si>
    <t>ARAM211</t>
  </si>
  <si>
    <t>ARAM212</t>
  </si>
  <si>
    <t>ARAM213</t>
  </si>
  <si>
    <t>ARAM214</t>
  </si>
  <si>
    <t>ARAM215</t>
  </si>
  <si>
    <t>ARAM216</t>
  </si>
  <si>
    <t>ARAM217</t>
  </si>
  <si>
    <t>ARAM218</t>
  </si>
  <si>
    <t>ARAM219</t>
  </si>
  <si>
    <t>ARAM220</t>
  </si>
  <si>
    <t>ARAM221</t>
  </si>
  <si>
    <t>ARAM222</t>
  </si>
  <si>
    <t>ARAM225</t>
  </si>
  <si>
    <t>ARAM226</t>
  </si>
  <si>
    <t>ARAM227</t>
  </si>
  <si>
    <t>ARAM230</t>
  </si>
  <si>
    <t>ARAM231</t>
  </si>
  <si>
    <t>ARAM232</t>
  </si>
  <si>
    <t>ARAM233</t>
  </si>
  <si>
    <t>ARAM234</t>
  </si>
  <si>
    <t>ARAM235</t>
  </si>
  <si>
    <t>ARAM236</t>
  </si>
  <si>
    <t>ARAM237</t>
  </si>
  <si>
    <t>ARAM238</t>
  </si>
  <si>
    <t>ARAM239</t>
  </si>
  <si>
    <t>ARAM240</t>
  </si>
  <si>
    <t>ARAM241</t>
  </si>
  <si>
    <t>ARAM242</t>
  </si>
  <si>
    <t>ARAM243</t>
  </si>
  <si>
    <t>ARAM244</t>
  </si>
  <si>
    <t>ARAM245</t>
  </si>
  <si>
    <t>ARAM246</t>
  </si>
  <si>
    <t>ARAM247</t>
  </si>
  <si>
    <t>ARAM248</t>
  </si>
  <si>
    <t>ARAM249</t>
  </si>
  <si>
    <t>ARAM250</t>
  </si>
  <si>
    <t>ARAM251</t>
  </si>
  <si>
    <t>ARAM252</t>
  </si>
  <si>
    <t>ARAM253</t>
  </si>
  <si>
    <t>ARAM254</t>
  </si>
  <si>
    <t>ARAM500</t>
  </si>
  <si>
    <t>ARAM907</t>
  </si>
  <si>
    <t>ARC1000</t>
  </si>
  <si>
    <t>ARC1000A</t>
  </si>
  <si>
    <t>ARC1000B</t>
  </si>
  <si>
    <t>ARC1001</t>
  </si>
  <si>
    <t>ARC1002</t>
  </si>
  <si>
    <t>ARC1002A</t>
  </si>
  <si>
    <t>ARC1003</t>
  </si>
  <si>
    <t>ARC1003A</t>
  </si>
  <si>
    <t>ARC1004</t>
  </si>
  <si>
    <t>ARC1004A</t>
  </si>
  <si>
    <t>ARC1004B</t>
  </si>
  <si>
    <t>ARC1005</t>
  </si>
  <si>
    <t>ARC1006</t>
  </si>
  <si>
    <t>ARC1007</t>
  </si>
  <si>
    <t>ARC1008</t>
  </si>
  <si>
    <t>ARC1009</t>
  </si>
  <si>
    <t>ARC1010</t>
  </si>
  <si>
    <t>ARC1020</t>
  </si>
  <si>
    <t>ARC1030</t>
  </si>
  <si>
    <t>ARC1040</t>
  </si>
  <si>
    <t>ARC1050</t>
  </si>
  <si>
    <t>ARC1060</t>
  </si>
  <si>
    <t>ARC1070</t>
  </si>
  <si>
    <t>ARC1111</t>
  </si>
  <si>
    <t>ARC1904</t>
  </si>
  <si>
    <t>ARC1905</t>
  </si>
  <si>
    <t>ARC1907</t>
  </si>
  <si>
    <t>ARC1909</t>
  </si>
  <si>
    <t>ARC2000</t>
  </si>
  <si>
    <t>ARC2001</t>
  </si>
  <si>
    <t>ARC2002</t>
  </si>
  <si>
    <t>ARC2003</t>
  </si>
  <si>
    <t>ARC2004</t>
  </si>
  <si>
    <t>ARC2005</t>
  </si>
  <si>
    <t>ARC2009</t>
  </si>
  <si>
    <t>ARC2012</t>
  </si>
  <si>
    <t>ARC2100</t>
  </si>
  <si>
    <t>ARC2101</t>
  </si>
  <si>
    <t>ARC2102</t>
  </si>
  <si>
    <t>ARC2103</t>
  </si>
  <si>
    <t>ARC2104</t>
  </si>
  <si>
    <t>ARC2105</t>
  </si>
  <si>
    <t>ARC2106</t>
  </si>
  <si>
    <t>ARC2107</t>
  </si>
  <si>
    <t>ARC2108</t>
  </si>
  <si>
    <t>ARC2109</t>
  </si>
  <si>
    <t>ARC2110</t>
  </si>
  <si>
    <t>ARC2111</t>
  </si>
  <si>
    <t>ARC2112</t>
  </si>
  <si>
    <t>ARC2113</t>
  </si>
  <si>
    <t>ARC2114</t>
  </si>
  <si>
    <t>ARC2115</t>
  </si>
  <si>
    <t>ARC2116</t>
  </si>
  <si>
    <t>ARC2117</t>
  </si>
  <si>
    <t>ARC2118</t>
  </si>
  <si>
    <t>ARC2119</t>
  </si>
  <si>
    <t>ARC2120</t>
  </si>
  <si>
    <t>ARC2121</t>
  </si>
  <si>
    <t>ARC2122</t>
  </si>
  <si>
    <t>ARC2123</t>
  </si>
  <si>
    <t>ARC2124</t>
  </si>
  <si>
    <t>ARC2125</t>
  </si>
  <si>
    <t>ARC2126</t>
  </si>
  <si>
    <t>ARC2127</t>
  </si>
  <si>
    <t>ARC2128</t>
  </si>
  <si>
    <t>ARC2129</t>
  </si>
  <si>
    <t>ARC2130</t>
  </si>
  <si>
    <t>ARC2131</t>
  </si>
  <si>
    <t>ARC2133</t>
  </si>
  <si>
    <t>ARC2134</t>
  </si>
  <si>
    <t>ARC2200</t>
  </si>
  <si>
    <t>ARC2201</t>
  </si>
  <si>
    <t>ARC2202</t>
  </si>
  <si>
    <t>ARC2300</t>
  </si>
  <si>
    <t>ARC2301</t>
  </si>
  <si>
    <t>ARC2302</t>
  </si>
  <si>
    <t>ARC2303</t>
  </si>
  <si>
    <t>ARC2304</t>
  </si>
  <si>
    <t>ARC2305</t>
  </si>
  <si>
    <t>ARC2306</t>
  </si>
  <si>
    <t>ARC2307</t>
  </si>
  <si>
    <t>ARC2313</t>
  </si>
  <si>
    <t>ARC2400</t>
  </si>
  <si>
    <t>ARC2401</t>
  </si>
  <si>
    <t>ARC2402</t>
  </si>
  <si>
    <t>ARC2403</t>
  </si>
  <si>
    <t>ARC2404</t>
  </si>
  <si>
    <t>ARC2405</t>
  </si>
  <si>
    <t>ARC2406</t>
  </si>
  <si>
    <t>ARC2407</t>
  </si>
  <si>
    <t>ARC2408</t>
  </si>
  <si>
    <t>ARC2500</t>
  </si>
  <si>
    <t>ARC2501</t>
  </si>
  <si>
    <t>ARC2502</t>
  </si>
  <si>
    <t>ARC2503</t>
  </si>
  <si>
    <t>ARC2504</t>
  </si>
  <si>
    <t>ARC2505</t>
  </si>
  <si>
    <t>ARC2506</t>
  </si>
  <si>
    <t>ARC2506A</t>
  </si>
  <si>
    <t>ARC2507</t>
  </si>
  <si>
    <t>ARC2508</t>
  </si>
  <si>
    <t>ARC2509</t>
  </si>
  <si>
    <t>ARC2510</t>
  </si>
  <si>
    <t>ARC2511</t>
  </si>
  <si>
    <t>ARC2512</t>
  </si>
  <si>
    <t>ARC2513</t>
  </si>
  <si>
    <t>ARC2514</t>
  </si>
  <si>
    <t>ARC2516</t>
  </si>
  <si>
    <t>ARC2517</t>
  </si>
  <si>
    <t>ARC2520</t>
  </si>
  <si>
    <t>ARC2521</t>
  </si>
  <si>
    <t>ARC2522</t>
  </si>
  <si>
    <t>ARC2523</t>
  </si>
  <si>
    <t>ARC2524</t>
  </si>
  <si>
    <t>ARC2601</t>
  </si>
  <si>
    <t>ARC2905</t>
  </si>
  <si>
    <t>ARC2909</t>
  </si>
  <si>
    <t>ARC3000</t>
  </si>
  <si>
    <t>ARC3001</t>
  </si>
  <si>
    <t>ARC3002</t>
  </si>
  <si>
    <t>ARC3003</t>
  </si>
  <si>
    <t>ARC3004</t>
  </si>
  <si>
    <t>ARC3005</t>
  </si>
  <si>
    <t>ARC3006</t>
  </si>
  <si>
    <t>ARC3006A</t>
  </si>
  <si>
    <t>ARC3007</t>
  </si>
  <si>
    <t>ARC3008</t>
  </si>
  <si>
    <t>ARC3009</t>
  </si>
  <si>
    <t>ARC3010</t>
  </si>
  <si>
    <t>ARC3011</t>
  </si>
  <si>
    <t>ARC3012</t>
  </si>
  <si>
    <t>ARC3100</t>
  </si>
  <si>
    <t>ARC3101</t>
  </si>
  <si>
    <t>ARC3102</t>
  </si>
  <si>
    <t>ARC3103</t>
  </si>
  <si>
    <t>ARC3104</t>
  </si>
  <si>
    <t>ARC3105</t>
  </si>
  <si>
    <t>ARC3106</t>
  </si>
  <si>
    <t>ARC3107</t>
  </si>
  <si>
    <t>ARC3108</t>
  </si>
  <si>
    <t>ARC3109</t>
  </si>
  <si>
    <t>ARC3110</t>
  </si>
  <si>
    <t>ARC3111</t>
  </si>
  <si>
    <t>ARC3112</t>
  </si>
  <si>
    <t>ARC3113</t>
  </si>
  <si>
    <t>ARC3114</t>
  </si>
  <si>
    <t>ARC3115</t>
  </si>
  <si>
    <t>ARC3116</t>
  </si>
  <si>
    <t>ARC3117</t>
  </si>
  <si>
    <t>ARC3118</t>
  </si>
  <si>
    <t>ARC3119</t>
  </si>
  <si>
    <t>ARC3120</t>
  </si>
  <si>
    <t>ARC3121</t>
  </si>
  <si>
    <t>ARC3122</t>
  </si>
  <si>
    <t>ARC3123</t>
  </si>
  <si>
    <t>ARC3124</t>
  </si>
  <si>
    <t>ARC3125</t>
  </si>
  <si>
    <t>ARC3126</t>
  </si>
  <si>
    <t>ARC3127</t>
  </si>
  <si>
    <t>ARC3128</t>
  </si>
  <si>
    <t>ARC3129</t>
  </si>
  <si>
    <t>ARC3131</t>
  </si>
  <si>
    <t>ARC3132</t>
  </si>
  <si>
    <t>ARC3133</t>
  </si>
  <si>
    <t>ARC3134</t>
  </si>
  <si>
    <t>ARC3200</t>
  </si>
  <si>
    <t>ARC3201</t>
  </si>
  <si>
    <t>ARC3202</t>
  </si>
  <si>
    <t>ARC3300</t>
  </si>
  <si>
    <t>ARC3301</t>
  </si>
  <si>
    <t>ARC3302</t>
  </si>
  <si>
    <t>ARC3303</t>
  </si>
  <si>
    <t>ARC3304</t>
  </si>
  <si>
    <t>ARC3305</t>
  </si>
  <si>
    <t>ARC3306</t>
  </si>
  <si>
    <t>ARC3307</t>
  </si>
  <si>
    <t>ARC3400</t>
  </si>
  <si>
    <t>ARC3401</t>
  </si>
  <si>
    <t>ARC3402</t>
  </si>
  <si>
    <t>ARC3403</t>
  </si>
  <si>
    <t>ARC3404</t>
  </si>
  <si>
    <t>ARC3405</t>
  </si>
  <si>
    <t>ARC3406</t>
  </si>
  <si>
    <t>ARC3407</t>
  </si>
  <si>
    <t>ARC3408</t>
  </si>
  <si>
    <t>ARC3506A</t>
  </si>
  <si>
    <t>ARC3507</t>
  </si>
  <si>
    <t>ARC3510</t>
  </si>
  <si>
    <t>ARC3512</t>
  </si>
  <si>
    <t>ARC3513</t>
  </si>
  <si>
    <t>ARC3516</t>
  </si>
  <si>
    <t>ARC3517</t>
  </si>
  <si>
    <t>ARC3520</t>
  </si>
  <si>
    <t>ARC3521</t>
  </si>
  <si>
    <t>ARC3522</t>
  </si>
  <si>
    <t>ARC3523</t>
  </si>
  <si>
    <t>ARC3524</t>
  </si>
  <si>
    <t>ARC3600</t>
  </si>
  <si>
    <t>ARC3601</t>
  </si>
  <si>
    <t>ARC3602</t>
  </si>
  <si>
    <t>ARC3603</t>
  </si>
  <si>
    <t>ARC3604</t>
  </si>
  <si>
    <t>ARC3605</t>
  </si>
  <si>
    <t>ARC3606</t>
  </si>
  <si>
    <t>ARC3607</t>
  </si>
  <si>
    <t>ARC3608</t>
  </si>
  <si>
    <t>ARC3609</t>
  </si>
  <si>
    <t>ARC3611</t>
  </si>
  <si>
    <t>ARC3888E</t>
  </si>
  <si>
    <t>ARC3905</t>
  </si>
  <si>
    <t>ARC3909</t>
  </si>
  <si>
    <t>ARC6001</t>
  </si>
  <si>
    <t>ARC6002</t>
  </si>
  <si>
    <t>ARC6003</t>
  </si>
  <si>
    <t>ARC6004</t>
  </si>
  <si>
    <t>ARC6005</t>
  </si>
  <si>
    <t>ARC6101</t>
  </si>
  <si>
    <t>ARC6102</t>
  </si>
  <si>
    <t>ARC6103</t>
  </si>
  <si>
    <t>ARC6201</t>
  </si>
  <si>
    <t>ARC6202</t>
  </si>
  <si>
    <t>ARC6203</t>
  </si>
  <si>
    <t>ARC6204</t>
  </si>
  <si>
    <t>ARC6205</t>
  </si>
  <si>
    <t>ARC6301</t>
  </si>
  <si>
    <t>ARC6302</t>
  </si>
  <si>
    <t>ARC6303</t>
  </si>
  <si>
    <t>ARCM001</t>
  </si>
  <si>
    <t>ARCM002</t>
  </si>
  <si>
    <t>ARCM003</t>
  </si>
  <si>
    <t>ARCM004</t>
  </si>
  <si>
    <t>ARCM005</t>
  </si>
  <si>
    <t>ARCM005A</t>
  </si>
  <si>
    <t>ARCM006</t>
  </si>
  <si>
    <t>ARCM007</t>
  </si>
  <si>
    <t>ARCM008</t>
  </si>
  <si>
    <t>ARCM010</t>
  </si>
  <si>
    <t>ARCM011</t>
  </si>
  <si>
    <t>ARCM012</t>
  </si>
  <si>
    <t>ARCM100</t>
  </si>
  <si>
    <t>ARCM101</t>
  </si>
  <si>
    <t>ARCM102</t>
  </si>
  <si>
    <t>ARCM102A</t>
  </si>
  <si>
    <t>ARCM102B</t>
  </si>
  <si>
    <t>ARCM102C</t>
  </si>
  <si>
    <t>ARCM102D</t>
  </si>
  <si>
    <t>ARCM103</t>
  </si>
  <si>
    <t>ARCM105</t>
  </si>
  <si>
    <t>ARCM106</t>
  </si>
  <si>
    <t>ARCM107</t>
  </si>
  <si>
    <t>ARCM108</t>
  </si>
  <si>
    <t>ARCM109</t>
  </si>
  <si>
    <t>ARCM110</t>
  </si>
  <si>
    <t>ARCM111</t>
  </si>
  <si>
    <t>ARCM120</t>
  </si>
  <si>
    <t>ARCM130</t>
  </si>
  <si>
    <t>ARCM200</t>
  </si>
  <si>
    <t>ARCM201</t>
  </si>
  <si>
    <t>ARCM202</t>
  </si>
  <si>
    <t>ARCM203</t>
  </si>
  <si>
    <t>ARCM204</t>
  </si>
  <si>
    <t>ARCM205</t>
  </si>
  <si>
    <t>ARCM206</t>
  </si>
  <si>
    <t>ARCM207</t>
  </si>
  <si>
    <t>ARCM210</t>
  </si>
  <si>
    <t>ARCM220</t>
  </si>
  <si>
    <t>ARCM225</t>
  </si>
  <si>
    <t>ARCM300</t>
  </si>
  <si>
    <t>ARCM301</t>
  </si>
  <si>
    <t>ARCM301A</t>
  </si>
  <si>
    <t>ARCM302</t>
  </si>
  <si>
    <t>ARCM303</t>
  </si>
  <si>
    <t>ARCM304</t>
  </si>
  <si>
    <t>ARCM304A</t>
  </si>
  <si>
    <t>ARCM401</t>
  </si>
  <si>
    <t>ARCM402</t>
  </si>
  <si>
    <t>ARCM403</t>
  </si>
  <si>
    <t>ARCM404</t>
  </si>
  <si>
    <t>ARCM405</t>
  </si>
  <si>
    <t>ARCM406</t>
  </si>
  <si>
    <t>ARCM407</t>
  </si>
  <si>
    <t>ARCM408</t>
  </si>
  <si>
    <t>ARCM409</t>
  </si>
  <si>
    <t>ARCM410</t>
  </si>
  <si>
    <t>ARCM411</t>
  </si>
  <si>
    <t>ARCM412</t>
  </si>
  <si>
    <t>ARCM414</t>
  </si>
  <si>
    <t>ARCM415</t>
  </si>
  <si>
    <t>ARCM501</t>
  </si>
  <si>
    <t>ARCM502</t>
  </si>
  <si>
    <t>ARCM503</t>
  </si>
  <si>
    <t>ARCM504</t>
  </si>
  <si>
    <t>ARCM505</t>
  </si>
  <si>
    <t>ARCM506</t>
  </si>
  <si>
    <t>ARCM507</t>
  </si>
  <si>
    <t>ARCM508</t>
  </si>
  <si>
    <t>ARCM509</t>
  </si>
  <si>
    <t>ARCM510</t>
  </si>
  <si>
    <t>ARCM511</t>
  </si>
  <si>
    <t>ARCM514</t>
  </si>
  <si>
    <t>ARCM515</t>
  </si>
  <si>
    <t>ARCM516</t>
  </si>
  <si>
    <t>ARCM517</t>
  </si>
  <si>
    <t>ARCM518</t>
  </si>
  <si>
    <t>ARCM600</t>
  </si>
  <si>
    <t>ARCM602</t>
  </si>
  <si>
    <t>ARCM700</t>
  </si>
  <si>
    <t>ARCM905</t>
  </si>
  <si>
    <t>ARCM907</t>
  </si>
  <si>
    <t>ART1001</t>
  </si>
  <si>
    <t>ART1002</t>
  </si>
  <si>
    <t>ART2001</t>
  </si>
  <si>
    <t>ART2002</t>
  </si>
  <si>
    <t>ART2003</t>
  </si>
  <si>
    <t>ART3001</t>
  </si>
  <si>
    <t>ART3002</t>
  </si>
  <si>
    <t>ART3003</t>
  </si>
  <si>
    <t>ART3004</t>
  </si>
  <si>
    <t>ART3005</t>
  </si>
  <si>
    <t>ART3006</t>
  </si>
  <si>
    <t>BATM001</t>
  </si>
  <si>
    <t>BEA1001</t>
  </si>
  <si>
    <t>BEA1002</t>
  </si>
  <si>
    <t>BEA1003</t>
  </si>
  <si>
    <t>BEA1003A</t>
  </si>
  <si>
    <t>BEA1004</t>
  </si>
  <si>
    <t>BEA1005</t>
  </si>
  <si>
    <t>BEA1005K</t>
  </si>
  <si>
    <t>BEA1006</t>
  </si>
  <si>
    <t>BEA1007</t>
  </si>
  <si>
    <t>BEA1008</t>
  </si>
  <si>
    <t>BEA1008K</t>
  </si>
  <si>
    <t>BEA1009</t>
  </si>
  <si>
    <t>BEA1009K</t>
  </si>
  <si>
    <t>BEA1010</t>
  </si>
  <si>
    <t>BEA1010K</t>
  </si>
  <si>
    <t>BEA1011</t>
  </si>
  <si>
    <t>BEA1011K</t>
  </si>
  <si>
    <t>BEA1012</t>
  </si>
  <si>
    <t>BEA1012K</t>
  </si>
  <si>
    <t>BEA1013</t>
  </si>
  <si>
    <t>BEA1904</t>
  </si>
  <si>
    <t>BEA1906</t>
  </si>
  <si>
    <t>BEA1907</t>
  </si>
  <si>
    <t>BEA1907A</t>
  </si>
  <si>
    <t>BEA1907B</t>
  </si>
  <si>
    <t>BEA1907C</t>
  </si>
  <si>
    <t>BEA1907D</t>
  </si>
  <si>
    <t>BEA1909</t>
  </si>
  <si>
    <t>BEA2001</t>
  </si>
  <si>
    <t>BEA2001K</t>
  </si>
  <si>
    <t>BEA2002</t>
  </si>
  <si>
    <t>BEA2002K</t>
  </si>
  <si>
    <t>BEA2003</t>
  </si>
  <si>
    <t>BEA2004</t>
  </si>
  <si>
    <t>BEA2005</t>
  </si>
  <si>
    <t>BEA2005K</t>
  </si>
  <si>
    <t>BEA2006</t>
  </si>
  <si>
    <t>BEA2007</t>
  </si>
  <si>
    <t>BEA2008</t>
  </si>
  <si>
    <t>BEA2008K</t>
  </si>
  <si>
    <t>BEA2008T</t>
  </si>
  <si>
    <t>BEA2009</t>
  </si>
  <si>
    <t>BEA2010</t>
  </si>
  <si>
    <t>BEA2011</t>
  </si>
  <si>
    <t>BEA2011K</t>
  </si>
  <si>
    <t>BEA2012</t>
  </si>
  <si>
    <t>BEA2013</t>
  </si>
  <si>
    <t>BEA2014K</t>
  </si>
  <si>
    <t>BEA2017</t>
  </si>
  <si>
    <t>BEA2017A</t>
  </si>
  <si>
    <t>BEA2017K</t>
  </si>
  <si>
    <t>BEA2018</t>
  </si>
  <si>
    <t>BEA2019</t>
  </si>
  <si>
    <t>BEA2020</t>
  </si>
  <si>
    <t>BEA2905</t>
  </si>
  <si>
    <t>BEA2909</t>
  </si>
  <si>
    <t>BEA3001</t>
  </si>
  <si>
    <t>BEA3001A</t>
  </si>
  <si>
    <t>BEA3002</t>
  </si>
  <si>
    <t>BEA3003</t>
  </si>
  <si>
    <t>BEA3004</t>
  </si>
  <si>
    <t>BEA3005</t>
  </si>
  <si>
    <t>BEA3006</t>
  </si>
  <si>
    <t>BEA3007</t>
  </si>
  <si>
    <t>BEA3008</t>
  </si>
  <si>
    <t>BEA3009</t>
  </si>
  <si>
    <t>BEA3010</t>
  </si>
  <si>
    <t>BEA3010K</t>
  </si>
  <si>
    <t>BEA3012K</t>
  </si>
  <si>
    <t>BEA3013K</t>
  </si>
  <si>
    <t>BEA3014K</t>
  </si>
  <si>
    <t>BEA3015</t>
  </si>
  <si>
    <t>BEA3016</t>
  </si>
  <si>
    <t>BEA3016K</t>
  </si>
  <si>
    <t>BEA3017</t>
  </si>
  <si>
    <t>BEA3017K</t>
  </si>
  <si>
    <t>BEA3018</t>
  </si>
  <si>
    <t>BEA3019</t>
  </si>
  <si>
    <t>BEA3019K</t>
  </si>
  <si>
    <t>BEA3020</t>
  </si>
  <si>
    <t>BEA3021</t>
  </si>
  <si>
    <t>BEA3021K</t>
  </si>
  <si>
    <t>BEA3022</t>
  </si>
  <si>
    <t>BEA3023K</t>
  </si>
  <si>
    <t>BEA3024K</t>
  </si>
  <si>
    <t>BEA3025K</t>
  </si>
  <si>
    <t>BEA3026</t>
  </si>
  <si>
    <t>BEA3027</t>
  </si>
  <si>
    <t>BEA3028</t>
  </si>
  <si>
    <t>BEA3029</t>
  </si>
  <si>
    <t>BEA3905</t>
  </si>
  <si>
    <t>BEA3909</t>
  </si>
  <si>
    <t>BEA6001</t>
  </si>
  <si>
    <t>BEA6002</t>
  </si>
  <si>
    <t>BEA6003</t>
  </si>
  <si>
    <t>BEA6004</t>
  </si>
  <si>
    <t>BEA6010</t>
  </si>
  <si>
    <t>BEA6011</t>
  </si>
  <si>
    <t>BEA6012</t>
  </si>
  <si>
    <t>BEA6013</t>
  </si>
  <si>
    <t>BEA6014</t>
  </si>
  <si>
    <t>BEA6015</t>
  </si>
  <si>
    <t>BEA6016</t>
  </si>
  <si>
    <t>BEA6017</t>
  </si>
  <si>
    <t>BEA6018</t>
  </si>
  <si>
    <t>BEA6019</t>
  </si>
  <si>
    <t>BEAM001</t>
  </si>
  <si>
    <t>BEAM002</t>
  </si>
  <si>
    <t>BEAM003</t>
  </si>
  <si>
    <t>BEAM004</t>
  </si>
  <si>
    <t>BEAM005</t>
  </si>
  <si>
    <t>BEAM006</t>
  </si>
  <si>
    <t>BEAM006A</t>
  </si>
  <si>
    <t>BEAM007</t>
  </si>
  <si>
    <t>BEAM007J</t>
  </si>
  <si>
    <t>BEAM010</t>
  </si>
  <si>
    <t>BEAM010A</t>
  </si>
  <si>
    <t>BEAM011</t>
  </si>
  <si>
    <t>BEAM012</t>
  </si>
  <si>
    <t>BEAM013</t>
  </si>
  <si>
    <t>BEAM014</t>
  </si>
  <si>
    <t>BEAM015</t>
  </si>
  <si>
    <t>BEAM015A</t>
  </si>
  <si>
    <t>BEAM016</t>
  </si>
  <si>
    <t>BEAM017</t>
  </si>
  <si>
    <t>BEAM018</t>
  </si>
  <si>
    <t>BEAM019</t>
  </si>
  <si>
    <t>BEAM019A</t>
  </si>
  <si>
    <t>BEAM020</t>
  </si>
  <si>
    <t>BEAM021</t>
  </si>
  <si>
    <t>BEAM021A</t>
  </si>
  <si>
    <t>BEAM022</t>
  </si>
  <si>
    <t>BEAM022A</t>
  </si>
  <si>
    <t>BEAM023</t>
  </si>
  <si>
    <t>BEAM024</t>
  </si>
  <si>
    <t>BEAM024J</t>
  </si>
  <si>
    <t>BEAM025</t>
  </si>
  <si>
    <t>BEAM025B</t>
  </si>
  <si>
    <t>BEAM026</t>
  </si>
  <si>
    <t>BEAM027</t>
  </si>
  <si>
    <t>BEAM027J</t>
  </si>
  <si>
    <t>BEAM028</t>
  </si>
  <si>
    <t>BEAM028A</t>
  </si>
  <si>
    <t>BEAM029</t>
  </si>
  <si>
    <t>BEAM029J</t>
  </si>
  <si>
    <t>BEAM030</t>
  </si>
  <si>
    <t>BEAM031</t>
  </si>
  <si>
    <t>BEAM031J</t>
  </si>
  <si>
    <t>BEAM031Z1</t>
  </si>
  <si>
    <t>BEAM031Z2</t>
  </si>
  <si>
    <t>BEAM031Z3</t>
  </si>
  <si>
    <t>BEAM031Z4</t>
  </si>
  <si>
    <t>BEAM031Z5</t>
  </si>
  <si>
    <t>BEAM031Z6</t>
  </si>
  <si>
    <t>BEAM032</t>
  </si>
  <si>
    <t>BEAM032J</t>
  </si>
  <si>
    <t>BEAM032Z1</t>
  </si>
  <si>
    <t>BEAM032Z2</t>
  </si>
  <si>
    <t>BEAM032Z3</t>
  </si>
  <si>
    <t>BEAM032Z4</t>
  </si>
  <si>
    <t>BEAM032Z5</t>
  </si>
  <si>
    <t>BEAM032Z6</t>
  </si>
  <si>
    <t>BEAM033</t>
  </si>
  <si>
    <t>BEAM033J</t>
  </si>
  <si>
    <t>BEAM034</t>
  </si>
  <si>
    <t>BEAM035</t>
  </si>
  <si>
    <t>BEAM035J</t>
  </si>
  <si>
    <t>BEAM036</t>
  </si>
  <si>
    <t>BEAM036J</t>
  </si>
  <si>
    <t>BEAM037</t>
  </si>
  <si>
    <t>BEAM038</t>
  </si>
  <si>
    <t>BEAM038J</t>
  </si>
  <si>
    <t>BEAM039</t>
  </si>
  <si>
    <t>BEAM040</t>
  </si>
  <si>
    <t>BEAM041</t>
  </si>
  <si>
    <t>BEAM042</t>
  </si>
  <si>
    <t>BEAM042J</t>
  </si>
  <si>
    <t>BEAM043</t>
  </si>
  <si>
    <t>BEAM044</t>
  </si>
  <si>
    <t>BEAM045</t>
  </si>
  <si>
    <t>BEAM045J</t>
  </si>
  <si>
    <t>BEAM045Z1</t>
  </si>
  <si>
    <t>BEAM045Z2</t>
  </si>
  <si>
    <t>BEAM045Z3</t>
  </si>
  <si>
    <t>BEAM045Z4</t>
  </si>
  <si>
    <t>BEAM045Z5</t>
  </si>
  <si>
    <t>BEAM045Z6</t>
  </si>
  <si>
    <t>BEAM046</t>
  </si>
  <si>
    <t>BEAM046J</t>
  </si>
  <si>
    <t>BEAM047</t>
  </si>
  <si>
    <t>BEAM047A</t>
  </si>
  <si>
    <t>BEAM047J</t>
  </si>
  <si>
    <t>BEAM047Z1</t>
  </si>
  <si>
    <t>BEAM047Z2</t>
  </si>
  <si>
    <t>BEAM047Z3</t>
  </si>
  <si>
    <t>BEAM047Z4</t>
  </si>
  <si>
    <t>BEAM047Z5</t>
  </si>
  <si>
    <t>BEAM047Z6</t>
  </si>
  <si>
    <t>BEAM048</t>
  </si>
  <si>
    <t>BEAM049</t>
  </si>
  <si>
    <t>BEAM050</t>
  </si>
  <si>
    <t>BEAM050J</t>
  </si>
  <si>
    <t>BEAM050Z1</t>
  </si>
  <si>
    <t>BEAM050Z2</t>
  </si>
  <si>
    <t>BEAM050Z3</t>
  </si>
  <si>
    <t>BEAM050Z4</t>
  </si>
  <si>
    <t>BEAM050Z5</t>
  </si>
  <si>
    <t>BEAM050Z6</t>
  </si>
  <si>
    <t>BEAM051</t>
  </si>
  <si>
    <t>BEAM051J</t>
  </si>
  <si>
    <t>BEAM052</t>
  </si>
  <si>
    <t>BEAM052J</t>
  </si>
  <si>
    <t>BEAM053</t>
  </si>
  <si>
    <t>BEAM053J</t>
  </si>
  <si>
    <t>BEAM054</t>
  </si>
  <si>
    <t>BEAM054J</t>
  </si>
  <si>
    <t>BEAM055</t>
  </si>
  <si>
    <t>BEAM056</t>
  </si>
  <si>
    <t>BEAM056J</t>
  </si>
  <si>
    <t>BEAM057</t>
  </si>
  <si>
    <t>BEAM058</t>
  </si>
  <si>
    <t>BEAM058J</t>
  </si>
  <si>
    <t>BEAM059</t>
  </si>
  <si>
    <t>BEAM059J</t>
  </si>
  <si>
    <t>BEAM060</t>
  </si>
  <si>
    <t>BEAM061</t>
  </si>
  <si>
    <t>BEAM061J</t>
  </si>
  <si>
    <t>BEAM062</t>
  </si>
  <si>
    <t>BEAM062J</t>
  </si>
  <si>
    <t>BEAM063</t>
  </si>
  <si>
    <t>BEAM063J</t>
  </si>
  <si>
    <t>BEAM064</t>
  </si>
  <si>
    <t>BEAM065</t>
  </si>
  <si>
    <t>BEAM066</t>
  </si>
  <si>
    <t>BEAM066J</t>
  </si>
  <si>
    <t>BEAM067</t>
  </si>
  <si>
    <t>BEAM067J</t>
  </si>
  <si>
    <t>BEAM068</t>
  </si>
  <si>
    <t>BEAM068J</t>
  </si>
  <si>
    <t>BEAM070</t>
  </si>
  <si>
    <t>BEAM071</t>
  </si>
  <si>
    <t>BEAM071J</t>
  </si>
  <si>
    <t>BEAM072</t>
  </si>
  <si>
    <t>BEAM072J</t>
  </si>
  <si>
    <t>BEAM073</t>
  </si>
  <si>
    <t>BEAM073J</t>
  </si>
  <si>
    <t>BEAM074</t>
  </si>
  <si>
    <t>BEAM075</t>
  </si>
  <si>
    <t>BEAM077</t>
  </si>
  <si>
    <t>BEAM078</t>
  </si>
  <si>
    <t>BEAM078J</t>
  </si>
  <si>
    <t>BEAM079</t>
  </si>
  <si>
    <t>BEAM079J</t>
  </si>
  <si>
    <t>BEAM080Z</t>
  </si>
  <si>
    <t>BEAM081Z</t>
  </si>
  <si>
    <t>BEAM082Z</t>
  </si>
  <si>
    <t>BEAM100</t>
  </si>
  <si>
    <t>BEAM101</t>
  </si>
  <si>
    <t>BEAM1906</t>
  </si>
  <si>
    <t>BEAM213</t>
  </si>
  <si>
    <t>BEAM907</t>
  </si>
  <si>
    <t>BEAM907A</t>
  </si>
  <si>
    <t>BEAM907AJ</t>
  </si>
  <si>
    <t>BEAM907B</t>
  </si>
  <si>
    <t>BEAM907BJ</t>
  </si>
  <si>
    <t>BEAM907C</t>
  </si>
  <si>
    <t>BEE1001</t>
  </si>
  <si>
    <t>BEE1002</t>
  </si>
  <si>
    <t>BEE1003</t>
  </si>
  <si>
    <t>BEE1004</t>
  </si>
  <si>
    <t>BEE1005</t>
  </si>
  <si>
    <t>BEE1006</t>
  </si>
  <si>
    <t>BEE1006A</t>
  </si>
  <si>
    <t>BEE1006B</t>
  </si>
  <si>
    <t>BEE1007</t>
  </si>
  <si>
    <t>BEE1008</t>
  </si>
  <si>
    <t>BEE1009</t>
  </si>
  <si>
    <t>BEE1010</t>
  </si>
  <si>
    <t>BEE1011</t>
  </si>
  <si>
    <t>BEE1012</t>
  </si>
  <si>
    <t>BEE1013</t>
  </si>
  <si>
    <t>BEE1014</t>
  </si>
  <si>
    <t>BEE1015</t>
  </si>
  <si>
    <t>BEE1016</t>
  </si>
  <si>
    <t>BEE1017</t>
  </si>
  <si>
    <t>BEE1020</t>
  </si>
  <si>
    <t>BEE1021</t>
  </si>
  <si>
    <t>BEE1022</t>
  </si>
  <si>
    <t>BEE1022A</t>
  </si>
  <si>
    <t>BEE1022B</t>
  </si>
  <si>
    <t>BEE1022K</t>
  </si>
  <si>
    <t>BEE1023</t>
  </si>
  <si>
    <t>BEE1023A</t>
  </si>
  <si>
    <t>BEE1023B</t>
  </si>
  <si>
    <t>BEE1024</t>
  </si>
  <si>
    <t>BEE1024A</t>
  </si>
  <si>
    <t>BEE1024B</t>
  </si>
  <si>
    <t>BEE1024C</t>
  </si>
  <si>
    <t>BEE1025</t>
  </si>
  <si>
    <t>BEE1027</t>
  </si>
  <si>
    <t>BEE1027K</t>
  </si>
  <si>
    <t>BEE1028</t>
  </si>
  <si>
    <t>BEE1029</t>
  </si>
  <si>
    <t>BEE1029A</t>
  </si>
  <si>
    <t>BEE1029B</t>
  </si>
  <si>
    <t>BEE1029C</t>
  </si>
  <si>
    <t>BEE1029K</t>
  </si>
  <si>
    <t>BEE1030</t>
  </si>
  <si>
    <t>BEE1031</t>
  </si>
  <si>
    <t>BEE1032</t>
  </si>
  <si>
    <t>BEE1033</t>
  </si>
  <si>
    <t>BEE1034</t>
  </si>
  <si>
    <t>BEE1034A</t>
  </si>
  <si>
    <t>BEE1034B</t>
  </si>
  <si>
    <t>BEE1034C</t>
  </si>
  <si>
    <t>BEE1035</t>
  </si>
  <si>
    <t>BEE1035A</t>
  </si>
  <si>
    <t>BEE1036</t>
  </si>
  <si>
    <t>BEE1036A</t>
  </si>
  <si>
    <t>BEE1036B</t>
  </si>
  <si>
    <t>BEE1036C</t>
  </si>
  <si>
    <t>BEE1037</t>
  </si>
  <si>
    <t>BEE1037A</t>
  </si>
  <si>
    <t>BEE1037B</t>
  </si>
  <si>
    <t>BEE1037C</t>
  </si>
  <si>
    <t>BEE1038</t>
  </si>
  <si>
    <t>BEE1039</t>
  </si>
  <si>
    <t>BEE1040</t>
  </si>
  <si>
    <t>BEE1904</t>
  </si>
  <si>
    <t>BEE1907</t>
  </si>
  <si>
    <t>BEE1907A</t>
  </si>
  <si>
    <t>BEE1907B</t>
  </si>
  <si>
    <t>BEE1907C</t>
  </si>
  <si>
    <t>BEE1907D</t>
  </si>
  <si>
    <t>BEE1909</t>
  </si>
  <si>
    <t>BEE2001</t>
  </si>
  <si>
    <t>BEE2002</t>
  </si>
  <si>
    <t>BEE2003</t>
  </si>
  <si>
    <t>BEE2003A</t>
  </si>
  <si>
    <t>BEE2005</t>
  </si>
  <si>
    <t>BEE2006</t>
  </si>
  <si>
    <t>BEE2007</t>
  </si>
  <si>
    <t>BEE2008</t>
  </si>
  <si>
    <t>BEE2009</t>
  </si>
  <si>
    <t>BEE2010</t>
  </si>
  <si>
    <t>BEE2013</t>
  </si>
  <si>
    <t>BEE2014</t>
  </si>
  <si>
    <t>BEE2015</t>
  </si>
  <si>
    <t>BEE2016</t>
  </si>
  <si>
    <t>BEE2017</t>
  </si>
  <si>
    <t>BEE2018</t>
  </si>
  <si>
    <t>BEE2019</t>
  </si>
  <si>
    <t>BEE2020</t>
  </si>
  <si>
    <t>BEE2021</t>
  </si>
  <si>
    <t>BEE2022</t>
  </si>
  <si>
    <t>BEE2023</t>
  </si>
  <si>
    <t>BEE2024</t>
  </si>
  <si>
    <t>BEE2025</t>
  </si>
  <si>
    <t>BEE2025A</t>
  </si>
  <si>
    <t>BEE2025B</t>
  </si>
  <si>
    <t>BEE2026</t>
  </si>
  <si>
    <t>BEE2026A</t>
  </si>
  <si>
    <t>BEE2026B</t>
  </si>
  <si>
    <t>BEE2027</t>
  </si>
  <si>
    <t>BEE2027A</t>
  </si>
  <si>
    <t>BEE2027B</t>
  </si>
  <si>
    <t>BEE2028</t>
  </si>
  <si>
    <t>BEE2029</t>
  </si>
  <si>
    <t>BEE2030</t>
  </si>
  <si>
    <t>BEE2031</t>
  </si>
  <si>
    <t>BEE2031A</t>
  </si>
  <si>
    <t>BEE2031B</t>
  </si>
  <si>
    <t>BEE2032</t>
  </si>
  <si>
    <t>BEE2033</t>
  </si>
  <si>
    <t>BEE2033A</t>
  </si>
  <si>
    <t>BEE2033B</t>
  </si>
  <si>
    <t>BEE2034</t>
  </si>
  <si>
    <t>BEE2035</t>
  </si>
  <si>
    <t>BEE2036</t>
  </si>
  <si>
    <t>BEE2037</t>
  </si>
  <si>
    <t>BEE2038</t>
  </si>
  <si>
    <t>BEE2038A</t>
  </si>
  <si>
    <t>BEE2038B</t>
  </si>
  <si>
    <t>BEE2039</t>
  </si>
  <si>
    <t>BEE2039A</t>
  </si>
  <si>
    <t>BEE2039B</t>
  </si>
  <si>
    <t>BEE2040</t>
  </si>
  <si>
    <t>BEE2041</t>
  </si>
  <si>
    <t>BEE2042</t>
  </si>
  <si>
    <t>BEE2043</t>
  </si>
  <si>
    <t>BEE2044</t>
  </si>
  <si>
    <t>BEE2905</t>
  </si>
  <si>
    <t>BEE2909</t>
  </si>
  <si>
    <t>BEE3001</t>
  </si>
  <si>
    <t>BEE3002</t>
  </si>
  <si>
    <t>BEE3003</t>
  </si>
  <si>
    <t>BEE3004</t>
  </si>
  <si>
    <t>BEE3006</t>
  </si>
  <si>
    <t>BEE3008</t>
  </si>
  <si>
    <t>BEE3009</t>
  </si>
  <si>
    <t>BEE3010</t>
  </si>
  <si>
    <t>BEE3012</t>
  </si>
  <si>
    <t>BEE3013</t>
  </si>
  <si>
    <t>BEE3014</t>
  </si>
  <si>
    <t>BEE3015</t>
  </si>
  <si>
    <t>BEE3016</t>
  </si>
  <si>
    <t>BEE3017A</t>
  </si>
  <si>
    <t>BEE3017B</t>
  </si>
  <si>
    <t>BEE3018</t>
  </si>
  <si>
    <t>BEE3019</t>
  </si>
  <si>
    <t>BEE3020</t>
  </si>
  <si>
    <t>BEE3021</t>
  </si>
  <si>
    <t>BEE3022</t>
  </si>
  <si>
    <t>BEE3023</t>
  </si>
  <si>
    <t>BEE3025</t>
  </si>
  <si>
    <t>BEE3026</t>
  </si>
  <si>
    <t>BEE3027</t>
  </si>
  <si>
    <t>BEE3028</t>
  </si>
  <si>
    <t>BEE3030</t>
  </si>
  <si>
    <t>BEE3031</t>
  </si>
  <si>
    <t>BEE3032</t>
  </si>
  <si>
    <t>BEE3033</t>
  </si>
  <si>
    <t>BEE3034</t>
  </si>
  <si>
    <t>BEE3035</t>
  </si>
  <si>
    <t>BEE3037</t>
  </si>
  <si>
    <t>BEE3038</t>
  </si>
  <si>
    <t>BEE3040</t>
  </si>
  <si>
    <t>BEE3041</t>
  </si>
  <si>
    <t>BEE3042</t>
  </si>
  <si>
    <t>BEE3043</t>
  </si>
  <si>
    <t>BEE3044</t>
  </si>
  <si>
    <t>BEE3045</t>
  </si>
  <si>
    <t>BEE3046</t>
  </si>
  <si>
    <t>BEE3047</t>
  </si>
  <si>
    <t>BEE3048</t>
  </si>
  <si>
    <t>BEE3049</t>
  </si>
  <si>
    <t>BEE3050</t>
  </si>
  <si>
    <t>BEE3051</t>
  </si>
  <si>
    <t>BEE3051A</t>
  </si>
  <si>
    <t>BEE3051K</t>
  </si>
  <si>
    <t>BEE3052</t>
  </si>
  <si>
    <t>BEE3052A</t>
  </si>
  <si>
    <t>BEE3052B</t>
  </si>
  <si>
    <t>BEE3052C</t>
  </si>
  <si>
    <t>BEE3053</t>
  </si>
  <si>
    <t>BEE3054</t>
  </si>
  <si>
    <t>BEE3055</t>
  </si>
  <si>
    <t>BEE3056</t>
  </si>
  <si>
    <t>BEE3057</t>
  </si>
  <si>
    <t>BEE3058</t>
  </si>
  <si>
    <t>BEE3059</t>
  </si>
  <si>
    <t>BEE3060</t>
  </si>
  <si>
    <t>BEE3061</t>
  </si>
  <si>
    <t>BEE3062</t>
  </si>
  <si>
    <t>BEE3063</t>
  </si>
  <si>
    <t>BEE3064</t>
  </si>
  <si>
    <t>BEE3065</t>
  </si>
  <si>
    <t>BEE3066</t>
  </si>
  <si>
    <t>BEE3067</t>
  </si>
  <si>
    <t>BEE3068</t>
  </si>
  <si>
    <t>BEE3069</t>
  </si>
  <si>
    <t>BEE3070</t>
  </si>
  <si>
    <t>BEE3071</t>
  </si>
  <si>
    <t>BEE3072</t>
  </si>
  <si>
    <t>BEE3073</t>
  </si>
  <si>
    <t>BEE3074</t>
  </si>
  <si>
    <t>BEE3109</t>
  </si>
  <si>
    <t>BEE3109A</t>
  </si>
  <si>
    <t>BEE3109B</t>
  </si>
  <si>
    <t>BEE3109C</t>
  </si>
  <si>
    <t>BEE3888</t>
  </si>
  <si>
    <t>BEE3888B</t>
  </si>
  <si>
    <t>BEE3888E</t>
  </si>
  <si>
    <t>BEE3905</t>
  </si>
  <si>
    <t>BEE3909</t>
  </si>
  <si>
    <t>BEE3910</t>
  </si>
  <si>
    <t>BEE6020</t>
  </si>
  <si>
    <t>BEE6021</t>
  </si>
  <si>
    <t>BEE6022</t>
  </si>
  <si>
    <t>BEE6023</t>
  </si>
  <si>
    <t>BEE6024</t>
  </si>
  <si>
    <t>BEE6025</t>
  </si>
  <si>
    <t>BEE6026</t>
  </si>
  <si>
    <t>BEE6027</t>
  </si>
  <si>
    <t>BEE6028</t>
  </si>
  <si>
    <t>BEE6029</t>
  </si>
  <si>
    <t>BEE6030</t>
  </si>
  <si>
    <t>BEE6031</t>
  </si>
  <si>
    <t>BEE6032</t>
  </si>
  <si>
    <t>BEE6033</t>
  </si>
  <si>
    <t>BEE6034</t>
  </si>
  <si>
    <t>BEE6035</t>
  </si>
  <si>
    <t>BEE6036</t>
  </si>
  <si>
    <t>BEE6037</t>
  </si>
  <si>
    <t>BEE6038</t>
  </si>
  <si>
    <t>BEE6039</t>
  </si>
  <si>
    <t>BEE6040</t>
  </si>
  <si>
    <t>BEE6041</t>
  </si>
  <si>
    <t>BEE6042</t>
  </si>
  <si>
    <t>BEE6043</t>
  </si>
  <si>
    <t>BEE6044</t>
  </si>
  <si>
    <t>BEE6045</t>
  </si>
  <si>
    <t>BEE6046</t>
  </si>
  <si>
    <t>BEE6047</t>
  </si>
  <si>
    <t>BEE6048</t>
  </si>
  <si>
    <t>BEE6050</t>
  </si>
  <si>
    <t>BEEM011</t>
  </si>
  <si>
    <t>BEEM011J</t>
  </si>
  <si>
    <t>BEEM012</t>
  </si>
  <si>
    <t>BEEM012J</t>
  </si>
  <si>
    <t>BEEM013</t>
  </si>
  <si>
    <t>BEEM014</t>
  </si>
  <si>
    <t>BEEM015</t>
  </si>
  <si>
    <t>BEEM015J</t>
  </si>
  <si>
    <t>BEEM020</t>
  </si>
  <si>
    <t>BEEM021</t>
  </si>
  <si>
    <t>BEEM022</t>
  </si>
  <si>
    <t>BEEM023</t>
  </si>
  <si>
    <t>BEEM024</t>
  </si>
  <si>
    <t>BEEM024A</t>
  </si>
  <si>
    <t>BEEM025</t>
  </si>
  <si>
    <t>BEEM026</t>
  </si>
  <si>
    <t>BEEM027</t>
  </si>
  <si>
    <t>BEEM028</t>
  </si>
  <si>
    <t>BEEM029</t>
  </si>
  <si>
    <t>BEEM030</t>
  </si>
  <si>
    <t>BEEM031</t>
  </si>
  <si>
    <t>BEEM032</t>
  </si>
  <si>
    <t>BEEM033</t>
  </si>
  <si>
    <t>BEEM034</t>
  </si>
  <si>
    <t>BEEM035</t>
  </si>
  <si>
    <t>BEEM036</t>
  </si>
  <si>
    <t>BEEM037</t>
  </si>
  <si>
    <t>BEEM038</t>
  </si>
  <si>
    <t>BEEM039</t>
  </si>
  <si>
    <t>BEEM040</t>
  </si>
  <si>
    <t>BEEM041</t>
  </si>
  <si>
    <t>BEEM042</t>
  </si>
  <si>
    <t>BEEM043</t>
  </si>
  <si>
    <t>BEEM044</t>
  </si>
  <si>
    <t>BEEM045</t>
  </si>
  <si>
    <t>BEEM046</t>
  </si>
  <si>
    <t>BEEM047</t>
  </si>
  <si>
    <t>BEEM047A</t>
  </si>
  <si>
    <t>BEEM048</t>
  </si>
  <si>
    <t>BEEM050</t>
  </si>
  <si>
    <t>BEEM055</t>
  </si>
  <si>
    <t>BEEM056</t>
  </si>
  <si>
    <t>BEEM057</t>
  </si>
  <si>
    <t>BEEM057A</t>
  </si>
  <si>
    <t>BEEM058</t>
  </si>
  <si>
    <t>BEEM058A</t>
  </si>
  <si>
    <t>BEEM059</t>
  </si>
  <si>
    <t>BEEM060</t>
  </si>
  <si>
    <t>BEEM061</t>
  </si>
  <si>
    <t>BEEM061J</t>
  </si>
  <si>
    <t>BEEM062</t>
  </si>
  <si>
    <t>BEEM062J</t>
  </si>
  <si>
    <t>BEEM063</t>
  </si>
  <si>
    <t>BEEM063J</t>
  </si>
  <si>
    <t>BEEM100</t>
  </si>
  <si>
    <t>BEEM100J</t>
  </si>
  <si>
    <t>BEEM101</t>
  </si>
  <si>
    <t>BEEM101A</t>
  </si>
  <si>
    <t>BEEM101J</t>
  </si>
  <si>
    <t>BEEM102</t>
  </si>
  <si>
    <t>BEEM103</t>
  </si>
  <si>
    <t>BEEM103J</t>
  </si>
  <si>
    <t>BEEM104</t>
  </si>
  <si>
    <t>BEEM105</t>
  </si>
  <si>
    <t>BEEM106</t>
  </si>
  <si>
    <t>BEEM107</t>
  </si>
  <si>
    <t>BEEM108</t>
  </si>
  <si>
    <t>BEEM109</t>
  </si>
  <si>
    <t>BEEM110</t>
  </si>
  <si>
    <t>BEEM111</t>
  </si>
  <si>
    <t>BEEM112</t>
  </si>
  <si>
    <t>BEEM113</t>
  </si>
  <si>
    <t>BEEM114</t>
  </si>
  <si>
    <t>BEEM115</t>
  </si>
  <si>
    <t>BEEM115J</t>
  </si>
  <si>
    <t>BEEM116</t>
  </si>
  <si>
    <t>BEEM117</t>
  </si>
  <si>
    <t>BEEM117J</t>
  </si>
  <si>
    <t>BEEM118</t>
  </si>
  <si>
    <t>BEEM119</t>
  </si>
  <si>
    <t>BEEM119J</t>
  </si>
  <si>
    <t>BEEM120</t>
  </si>
  <si>
    <t>BEEM120J</t>
  </si>
  <si>
    <t>BEEM121</t>
  </si>
  <si>
    <t>BEEM122</t>
  </si>
  <si>
    <t>BEEM123</t>
  </si>
  <si>
    <t>BEEM124</t>
  </si>
  <si>
    <t>BEEM124J</t>
  </si>
  <si>
    <t>BEEM125</t>
  </si>
  <si>
    <t>BEEM125J</t>
  </si>
  <si>
    <t>BEEM126</t>
  </si>
  <si>
    <t>BEEM127</t>
  </si>
  <si>
    <t>BEEM128</t>
  </si>
  <si>
    <t>BEEM129</t>
  </si>
  <si>
    <t>BEEM130</t>
  </si>
  <si>
    <t>BEEM131</t>
  </si>
  <si>
    <t>BEEM132</t>
  </si>
  <si>
    <t>BEEM133</t>
  </si>
  <si>
    <t>BEEM134</t>
  </si>
  <si>
    <t>BEEM135</t>
  </si>
  <si>
    <t>BEEM136</t>
  </si>
  <si>
    <t>BEEM137</t>
  </si>
  <si>
    <t>BEEM138</t>
  </si>
  <si>
    <t>BEEM139</t>
  </si>
  <si>
    <t>BEEM140</t>
  </si>
  <si>
    <t>BEEM141</t>
  </si>
  <si>
    <t>BEEM142</t>
  </si>
  <si>
    <t>BEEM143</t>
  </si>
  <si>
    <t>BEEM143A</t>
  </si>
  <si>
    <t>BEEM144</t>
  </si>
  <si>
    <t>BEEM145</t>
  </si>
  <si>
    <t>BEEM146</t>
  </si>
  <si>
    <t>BEEM147</t>
  </si>
  <si>
    <t>BEEM148</t>
  </si>
  <si>
    <t>BEEM149</t>
  </si>
  <si>
    <t>BEEM150</t>
  </si>
  <si>
    <t>BEEM151</t>
  </si>
  <si>
    <t>BEEM152</t>
  </si>
  <si>
    <t>BEEM153</t>
  </si>
  <si>
    <t>BEEM154</t>
  </si>
  <si>
    <t>BEEM155</t>
  </si>
  <si>
    <t>BEEM156</t>
  </si>
  <si>
    <t>BEEM157</t>
  </si>
  <si>
    <t>BEEM158</t>
  </si>
  <si>
    <t>BEEM159</t>
  </si>
  <si>
    <t>BEEM160</t>
  </si>
  <si>
    <t>BEEM161</t>
  </si>
  <si>
    <t>BEEM162</t>
  </si>
  <si>
    <t>BEEM163</t>
  </si>
  <si>
    <t>BEEM319</t>
  </si>
  <si>
    <t>BEEM494Z</t>
  </si>
  <si>
    <t>BEEM495Z</t>
  </si>
  <si>
    <t>BEEM907</t>
  </si>
  <si>
    <t>BEEM907A</t>
  </si>
  <si>
    <t>BEEM907AJ</t>
  </si>
  <si>
    <t>BEEM907B</t>
  </si>
  <si>
    <t>BEEM907J</t>
  </si>
  <si>
    <t>BEF1000DA</t>
  </si>
  <si>
    <t>BEF1001DA</t>
  </si>
  <si>
    <t>BEF1002DA</t>
  </si>
  <si>
    <t>BEF1003DA</t>
  </si>
  <si>
    <t>BEF1004DA</t>
  </si>
  <si>
    <t>BEF1005DA</t>
  </si>
  <si>
    <t>BEF1006DA</t>
  </si>
  <si>
    <t>BEF1007DA</t>
  </si>
  <si>
    <t>BEF1008DA</t>
  </si>
  <si>
    <t>BEF1009DA</t>
  </si>
  <si>
    <t>BEF1010DA</t>
  </si>
  <si>
    <t>BEF1011DA</t>
  </si>
  <si>
    <t>BEF1012DA</t>
  </si>
  <si>
    <t>BEF1013DA</t>
  </si>
  <si>
    <t>BEF1014DA</t>
  </si>
  <si>
    <t>BEF1015</t>
  </si>
  <si>
    <t>BEF2001DA</t>
  </si>
  <si>
    <t>BEF2002DA</t>
  </si>
  <si>
    <t>BEF2003DA</t>
  </si>
  <si>
    <t>BEF2004DA</t>
  </si>
  <si>
    <t>BEF2005DA</t>
  </si>
  <si>
    <t>BEF2006DA</t>
  </si>
  <si>
    <t>BEF2007DA</t>
  </si>
  <si>
    <t>BEF2008DA</t>
  </si>
  <si>
    <t>BEF2009DA</t>
  </si>
  <si>
    <t>BEF2010DA</t>
  </si>
  <si>
    <t>BEF2011DA</t>
  </si>
  <si>
    <t>BEF2012</t>
  </si>
  <si>
    <t>BEF2013</t>
  </si>
  <si>
    <t>BEF2014</t>
  </si>
  <si>
    <t>BEF2015</t>
  </si>
  <si>
    <t>BEF2016</t>
  </si>
  <si>
    <t>BEF2017DA</t>
  </si>
  <si>
    <t>BEF2018DA</t>
  </si>
  <si>
    <t>BEF2019DA</t>
  </si>
  <si>
    <t>BEF2020DA</t>
  </si>
  <si>
    <t>BEF2101DA</t>
  </si>
  <si>
    <t>BEF2102DA</t>
  </si>
  <si>
    <t>BEF2103DA</t>
  </si>
  <si>
    <t>BEF2104DA</t>
  </si>
  <si>
    <t>BEF2105DA</t>
  </si>
  <si>
    <t>BEF2106DA</t>
  </si>
  <si>
    <t>BEF2202DA</t>
  </si>
  <si>
    <t>BEF2204DA</t>
  </si>
  <si>
    <t>BEF3001DA</t>
  </si>
  <si>
    <t>BEF3002DA</t>
  </si>
  <si>
    <t>BEF3003DA</t>
  </si>
  <si>
    <t>BEF3004DA</t>
  </si>
  <si>
    <t>BEF3005DA</t>
  </si>
  <si>
    <t>BEF3006DA</t>
  </si>
  <si>
    <t>BEF3007DA</t>
  </si>
  <si>
    <t>BEF3008</t>
  </si>
  <si>
    <t>BEF3009</t>
  </si>
  <si>
    <t>BEF3010</t>
  </si>
  <si>
    <t>BEF3011DA</t>
  </si>
  <si>
    <t>BEF3012DA</t>
  </si>
  <si>
    <t>BEF3013DA</t>
  </si>
  <si>
    <t>BEF3101DA</t>
  </si>
  <si>
    <t>BEF3102DA</t>
  </si>
  <si>
    <t>BEF3103DA</t>
  </si>
  <si>
    <t>BEF3104DA</t>
  </si>
  <si>
    <t>BEF3105DA</t>
  </si>
  <si>
    <t>BEF3106DA</t>
  </si>
  <si>
    <t>BEF3107DA</t>
  </si>
  <si>
    <t>BEF3108DA</t>
  </si>
  <si>
    <t>BEF3109DA</t>
  </si>
  <si>
    <t>BEF3110DA</t>
  </si>
  <si>
    <t>BEF3111DA</t>
  </si>
  <si>
    <t>BEF3112DA</t>
  </si>
  <si>
    <t>BEF3113DA</t>
  </si>
  <si>
    <t>BEF3114DA</t>
  </si>
  <si>
    <t>BEF3115DA</t>
  </si>
  <si>
    <t>BEF3116DA</t>
  </si>
  <si>
    <t>BEF3117DA</t>
  </si>
  <si>
    <t>BEF3118DA</t>
  </si>
  <si>
    <t>BEF3202DA</t>
  </si>
  <si>
    <t>BEF3205DA</t>
  </si>
  <si>
    <t>BEF3209DA</t>
  </si>
  <si>
    <t>BEFM010</t>
  </si>
  <si>
    <t>BEFM011</t>
  </si>
  <si>
    <t>BEFM011J</t>
  </si>
  <si>
    <t>BEFM012</t>
  </si>
  <si>
    <t>BEFM012A</t>
  </si>
  <si>
    <t>BEFM013</t>
  </si>
  <si>
    <t>BEFM014</t>
  </si>
  <si>
    <t>BEFM015</t>
  </si>
  <si>
    <t>BEFM015J</t>
  </si>
  <si>
    <t>BEFM016</t>
  </si>
  <si>
    <t>BEFM016J</t>
  </si>
  <si>
    <t>BEFM017</t>
  </si>
  <si>
    <t>BEFM017J</t>
  </si>
  <si>
    <t>BEFM018</t>
  </si>
  <si>
    <t>BEFM019</t>
  </si>
  <si>
    <t>BEFM020</t>
  </si>
  <si>
    <t>BEFM021</t>
  </si>
  <si>
    <t>BEFM022</t>
  </si>
  <si>
    <t>BEFM022J</t>
  </si>
  <si>
    <t>BEFM024</t>
  </si>
  <si>
    <t>BEFM024J</t>
  </si>
  <si>
    <t>BEFM025</t>
  </si>
  <si>
    <t>BEFM025J</t>
  </si>
  <si>
    <t>BEFM026</t>
  </si>
  <si>
    <t>BEFM026J</t>
  </si>
  <si>
    <t>BEFM027</t>
  </si>
  <si>
    <t>BEFM027J</t>
  </si>
  <si>
    <t>BEFM028</t>
  </si>
  <si>
    <t>BEFM028J</t>
  </si>
  <si>
    <t>BEFM029</t>
  </si>
  <si>
    <t>BEFM030DA</t>
  </si>
  <si>
    <t>BEFM031DA</t>
  </si>
  <si>
    <t>BEFM032DA</t>
  </si>
  <si>
    <t>BEFM103</t>
  </si>
  <si>
    <t>BEFM104</t>
  </si>
  <si>
    <t>BEFM901</t>
  </si>
  <si>
    <t>BEFM907</t>
  </si>
  <si>
    <t>BEFM907A</t>
  </si>
  <si>
    <t>BEFM907AJ</t>
  </si>
  <si>
    <t>BEFM907B</t>
  </si>
  <si>
    <t>BEFM907BJ</t>
  </si>
  <si>
    <t>BEFM907C</t>
  </si>
  <si>
    <t>BEFM907J</t>
  </si>
  <si>
    <t>BEM1000DA</t>
  </si>
  <si>
    <t>BEM1001</t>
  </si>
  <si>
    <t>BEM1001DA3</t>
  </si>
  <si>
    <t>BEM1002</t>
  </si>
  <si>
    <t>BEM1002DA3</t>
  </si>
  <si>
    <t>BEM1003</t>
  </si>
  <si>
    <t>BEM1003DA3</t>
  </si>
  <si>
    <t>BEM1004</t>
  </si>
  <si>
    <t>BEM1004DA3</t>
  </si>
  <si>
    <t>BEM1005</t>
  </si>
  <si>
    <t>BEM1005DA3</t>
  </si>
  <si>
    <t>BEM1006</t>
  </si>
  <si>
    <t>BEM1007</t>
  </si>
  <si>
    <t>BEM1007A</t>
  </si>
  <si>
    <t>BEM1008</t>
  </si>
  <si>
    <t>BEM1009</t>
  </si>
  <si>
    <t>BEM1010</t>
  </si>
  <si>
    <t>BEM1012</t>
  </si>
  <si>
    <t>BEM1013</t>
  </si>
  <si>
    <t>BEM1014</t>
  </si>
  <si>
    <t>BEM1015</t>
  </si>
  <si>
    <t>BEM1016</t>
  </si>
  <si>
    <t>BEM1016A</t>
  </si>
  <si>
    <t>BEM1017</t>
  </si>
  <si>
    <t>BEM1018</t>
  </si>
  <si>
    <t>BEM1019</t>
  </si>
  <si>
    <t>BEM1020</t>
  </si>
  <si>
    <t>BEM1020A</t>
  </si>
  <si>
    <t>BEM1021</t>
  </si>
  <si>
    <t>BEM1022</t>
  </si>
  <si>
    <t>BEM1023</t>
  </si>
  <si>
    <t>BEM1024</t>
  </si>
  <si>
    <t>BEM1025</t>
  </si>
  <si>
    <t>BEM1026</t>
  </si>
  <si>
    <t>BEM1026A</t>
  </si>
  <si>
    <t>BEM1027</t>
  </si>
  <si>
    <t>BEM1028</t>
  </si>
  <si>
    <t>BEM1029DA</t>
  </si>
  <si>
    <t>BEM1030DA</t>
  </si>
  <si>
    <t>BEM1031DA</t>
  </si>
  <si>
    <t>BEM1032DA</t>
  </si>
  <si>
    <t>BEM1033DA</t>
  </si>
  <si>
    <t>BEM1034</t>
  </si>
  <si>
    <t>BEM1035DA</t>
  </si>
  <si>
    <t>BEM1036DA</t>
  </si>
  <si>
    <t>BEM1037DA</t>
  </si>
  <si>
    <t>BEM1038DA</t>
  </si>
  <si>
    <t>BEM1904</t>
  </si>
  <si>
    <t>BEM1907</t>
  </si>
  <si>
    <t>BEM1907A</t>
  </si>
  <si>
    <t>BEM1907B</t>
  </si>
  <si>
    <t>BEM1907C</t>
  </si>
  <si>
    <t>BEM1907DA3</t>
  </si>
  <si>
    <t>BEM1909</t>
  </si>
  <si>
    <t>BEM2001</t>
  </si>
  <si>
    <t>BEM2002</t>
  </si>
  <si>
    <t>BEM2003</t>
  </si>
  <si>
    <t>BEM2004</t>
  </si>
  <si>
    <t>BEM2005</t>
  </si>
  <si>
    <t>BEM2006</t>
  </si>
  <si>
    <t>BEM2006DA3</t>
  </si>
  <si>
    <t>BEM2007</t>
  </si>
  <si>
    <t>BEM2007DA3</t>
  </si>
  <si>
    <t>BEM2008</t>
  </si>
  <si>
    <t>BEM2008DA3</t>
  </si>
  <si>
    <t>BEM2009DA3</t>
  </si>
  <si>
    <t>BEM2010</t>
  </si>
  <si>
    <t>BEM2010DA3</t>
  </si>
  <si>
    <t>BEM2011</t>
  </si>
  <si>
    <t>BEM2011DA</t>
  </si>
  <si>
    <t>BEM2012</t>
  </si>
  <si>
    <t>BEM2012DA</t>
  </si>
  <si>
    <t>BEM2013</t>
  </si>
  <si>
    <t>BEM2013DA</t>
  </si>
  <si>
    <t>BEM2014</t>
  </si>
  <si>
    <t>BEM2014DA</t>
  </si>
  <si>
    <t>BEM2015</t>
  </si>
  <si>
    <t>BEM2016</t>
  </si>
  <si>
    <t>BEM2016A</t>
  </si>
  <si>
    <t>BEM2017</t>
  </si>
  <si>
    <t>BEM2018</t>
  </si>
  <si>
    <t>BEM2019</t>
  </si>
  <si>
    <t>BEM2020</t>
  </si>
  <si>
    <t>BEM2021</t>
  </si>
  <si>
    <t>BEM2022</t>
  </si>
  <si>
    <t>BEM2023</t>
  </si>
  <si>
    <t>BEM2024</t>
  </si>
  <si>
    <t>BEM2025</t>
  </si>
  <si>
    <t>BEM2026</t>
  </si>
  <si>
    <t>BEM2027</t>
  </si>
  <si>
    <t>BEM2028</t>
  </si>
  <si>
    <t>BEM2029</t>
  </si>
  <si>
    <t>BEM2030</t>
  </si>
  <si>
    <t>BEM2031</t>
  </si>
  <si>
    <t>BEM2032</t>
  </si>
  <si>
    <t>BEM2033</t>
  </si>
  <si>
    <t>BEM2034</t>
  </si>
  <si>
    <t>BEM2035</t>
  </si>
  <si>
    <t>BEM2036</t>
  </si>
  <si>
    <t>BEM2037</t>
  </si>
  <si>
    <t>BEM2038</t>
  </si>
  <si>
    <t>BEM2039</t>
  </si>
  <si>
    <t>BEM2040</t>
  </si>
  <si>
    <t>BEM2041</t>
  </si>
  <si>
    <t>BEM2042</t>
  </si>
  <si>
    <t>BEM2043</t>
  </si>
  <si>
    <t>BEM2044</t>
  </si>
  <si>
    <t>BEM2045</t>
  </si>
  <si>
    <t>BEM2046</t>
  </si>
  <si>
    <t>BEM2047</t>
  </si>
  <si>
    <t>BEM2048</t>
  </si>
  <si>
    <t>BEM2049</t>
  </si>
  <si>
    <t>BEM2050DA</t>
  </si>
  <si>
    <t>BEM2051DA</t>
  </si>
  <si>
    <t>BEM2052DA</t>
  </si>
  <si>
    <t>BEM2053DA</t>
  </si>
  <si>
    <t>BEM2054</t>
  </si>
  <si>
    <t>BEM2905</t>
  </si>
  <si>
    <t>BEM2909</t>
  </si>
  <si>
    <t>BEM3001</t>
  </si>
  <si>
    <t>BEM3002</t>
  </si>
  <si>
    <t>BEM3003</t>
  </si>
  <si>
    <t>BEM3004</t>
  </si>
  <si>
    <t>BEM3005</t>
  </si>
  <si>
    <t>BEM3006</t>
  </si>
  <si>
    <t>BEM3007</t>
  </si>
  <si>
    <t>BEM3008</t>
  </si>
  <si>
    <t>BEM3009</t>
  </si>
  <si>
    <t>BEM3010</t>
  </si>
  <si>
    <t>BEM3011</t>
  </si>
  <si>
    <t>BEM3011DA3</t>
  </si>
  <si>
    <t>BEM3012</t>
  </si>
  <si>
    <t>BEM3012DA3</t>
  </si>
  <si>
    <t>BEM3013</t>
  </si>
  <si>
    <t>BEM3013DA3</t>
  </si>
  <si>
    <t>BEM3014</t>
  </si>
  <si>
    <t>BEM3014DA3</t>
  </si>
  <si>
    <t>BEM3015</t>
  </si>
  <si>
    <t>BEM3015DA</t>
  </si>
  <si>
    <t>BEM3016</t>
  </si>
  <si>
    <t>BEM3016DA</t>
  </si>
  <si>
    <t>BEM3017</t>
  </si>
  <si>
    <t>BEM3017DA</t>
  </si>
  <si>
    <t>BEM3018</t>
  </si>
  <si>
    <t>BEM3018DA</t>
  </si>
  <si>
    <t>BEM3019</t>
  </si>
  <si>
    <t>BEM3020</t>
  </si>
  <si>
    <t>BEM3021</t>
  </si>
  <si>
    <t>BEM3022</t>
  </si>
  <si>
    <t>BEM3023</t>
  </si>
  <si>
    <t>BEM3024</t>
  </si>
  <si>
    <t>BEM3025</t>
  </si>
  <si>
    <t>BEM3026</t>
  </si>
  <si>
    <t>BEM3027</t>
  </si>
  <si>
    <t>BEM3028</t>
  </si>
  <si>
    <t>BEM3029</t>
  </si>
  <si>
    <t>BEM3030</t>
  </si>
  <si>
    <t>BEM3031</t>
  </si>
  <si>
    <t>BEM3032</t>
  </si>
  <si>
    <t>BEM3033</t>
  </si>
  <si>
    <t>BEM3033A</t>
  </si>
  <si>
    <t>BEM3034</t>
  </si>
  <si>
    <t>BEM3035</t>
  </si>
  <si>
    <t>BEM3036</t>
  </si>
  <si>
    <t>BEM3037</t>
  </si>
  <si>
    <t>BEM3038</t>
  </si>
  <si>
    <t>BEM3039</t>
  </si>
  <si>
    <t>BEM3040</t>
  </si>
  <si>
    <t>BEM3041</t>
  </si>
  <si>
    <t>BEM3042</t>
  </si>
  <si>
    <t>BEM3043</t>
  </si>
  <si>
    <t>BEM3044</t>
  </si>
  <si>
    <t>BEM3045</t>
  </si>
  <si>
    <t>BEM3046</t>
  </si>
  <si>
    <t>BEM3047</t>
  </si>
  <si>
    <t>BEM3048</t>
  </si>
  <si>
    <t>BEM3048A</t>
  </si>
  <si>
    <t>BEM3050</t>
  </si>
  <si>
    <t>BEM3051</t>
  </si>
  <si>
    <t>BEM3052</t>
  </si>
  <si>
    <t>BEM3053</t>
  </si>
  <si>
    <t>BEM3054</t>
  </si>
  <si>
    <t>BEM3055</t>
  </si>
  <si>
    <t>BEM3056</t>
  </si>
  <si>
    <t>BEM3057</t>
  </si>
  <si>
    <t>BEM3058</t>
  </si>
  <si>
    <t>BEM3059</t>
  </si>
  <si>
    <t>BEM3060</t>
  </si>
  <si>
    <t>BEM3061</t>
  </si>
  <si>
    <t>BEM3062</t>
  </si>
  <si>
    <t>BEM3063</t>
  </si>
  <si>
    <t>BEM3064</t>
  </si>
  <si>
    <t>BEM3065</t>
  </si>
  <si>
    <t>BEM3066</t>
  </si>
  <si>
    <t>BEM3067</t>
  </si>
  <si>
    <t>BEM3068</t>
  </si>
  <si>
    <t>BEM3069</t>
  </si>
  <si>
    <t>BEM3070</t>
  </si>
  <si>
    <t>BEM3071</t>
  </si>
  <si>
    <t>BEM3072</t>
  </si>
  <si>
    <t>BEM3073DA</t>
  </si>
  <si>
    <t>BEM3074DA</t>
  </si>
  <si>
    <t>BEM3075DA</t>
  </si>
  <si>
    <t>BEM3076DA</t>
  </si>
  <si>
    <t>BEM3077DA</t>
  </si>
  <si>
    <t>BEM3888B</t>
  </si>
  <si>
    <t>BEM3888D</t>
  </si>
  <si>
    <t>BEM3888E</t>
  </si>
  <si>
    <t>BEM3905</t>
  </si>
  <si>
    <t>BEM3909</t>
  </si>
  <si>
    <t>BEM5001</t>
  </si>
  <si>
    <t>BEM5002</t>
  </si>
  <si>
    <t>BEM5003</t>
  </si>
  <si>
    <t>BEM5004</t>
  </si>
  <si>
    <t>BEM5005</t>
  </si>
  <si>
    <t>BEM5006</t>
  </si>
  <si>
    <t>BEM5007</t>
  </si>
  <si>
    <t>BEM5008</t>
  </si>
  <si>
    <t>BEM5009</t>
  </si>
  <si>
    <t>BEM5010</t>
  </si>
  <si>
    <t>BEM5011</t>
  </si>
  <si>
    <t>BEM5012</t>
  </si>
  <si>
    <t>BEM5013</t>
  </si>
  <si>
    <t>BEM5014</t>
  </si>
  <si>
    <t>BEM5015</t>
  </si>
  <si>
    <t>BEM5016</t>
  </si>
  <si>
    <t>BEM5017</t>
  </si>
  <si>
    <t>BEM5018</t>
  </si>
  <si>
    <t>BEM5019</t>
  </si>
  <si>
    <t>BEM5101</t>
  </si>
  <si>
    <t>BEM5111</t>
  </si>
  <si>
    <t>BEM5201</t>
  </si>
  <si>
    <t>BEM5218</t>
  </si>
  <si>
    <t>BEM5304</t>
  </si>
  <si>
    <t>BEM6000</t>
  </si>
  <si>
    <t>BEM6001</t>
  </si>
  <si>
    <t>BEM6002</t>
  </si>
  <si>
    <t>BEM6003</t>
  </si>
  <si>
    <t>BEM6004</t>
  </si>
  <si>
    <t>BEM6005</t>
  </si>
  <si>
    <t>BEM6010</t>
  </si>
  <si>
    <t>BEM6011</t>
  </si>
  <si>
    <t>BEM6012</t>
  </si>
  <si>
    <t>BEM6013</t>
  </si>
  <si>
    <t>BEM6014</t>
  </si>
  <si>
    <t>BEM6015</t>
  </si>
  <si>
    <t>BEM6016</t>
  </si>
  <si>
    <t>BEM6017</t>
  </si>
  <si>
    <t>BEM6018</t>
  </si>
  <si>
    <t>BEM6021</t>
  </si>
  <si>
    <t>BEM6022</t>
  </si>
  <si>
    <t>BEM6023</t>
  </si>
  <si>
    <t>BEM6024</t>
  </si>
  <si>
    <t>BEM6031</t>
  </si>
  <si>
    <t>BEM6032</t>
  </si>
  <si>
    <t>BEM6033</t>
  </si>
  <si>
    <t>BEM6034</t>
  </si>
  <si>
    <t>BEM6040</t>
  </si>
  <si>
    <t>BEM6050</t>
  </si>
  <si>
    <t>BEM6051</t>
  </si>
  <si>
    <t>BEM6052</t>
  </si>
  <si>
    <t>BEM6053</t>
  </si>
  <si>
    <t>BEM6054</t>
  </si>
  <si>
    <t>BEM6055</t>
  </si>
  <si>
    <t>BEM6058</t>
  </si>
  <si>
    <t>BEM6101</t>
  </si>
  <si>
    <t>BEM6102</t>
  </si>
  <si>
    <t>BEM6111</t>
  </si>
  <si>
    <t>BEM6112</t>
  </si>
  <si>
    <t>BEM6120</t>
  </si>
  <si>
    <t>BEM6130</t>
  </si>
  <si>
    <t>BEM6131</t>
  </si>
  <si>
    <t>BEM6132</t>
  </si>
  <si>
    <t>BEM6133</t>
  </si>
  <si>
    <t>BEM6134</t>
  </si>
  <si>
    <t>BEM6137</t>
  </si>
  <si>
    <t>BEM6138</t>
  </si>
  <si>
    <t>BEM6139</t>
  </si>
  <si>
    <t>BEM6141</t>
  </si>
  <si>
    <t>BEM6142</t>
  </si>
  <si>
    <t>BEM6143</t>
  </si>
  <si>
    <t>BEM6144</t>
  </si>
  <si>
    <t>BEM6145</t>
  </si>
  <si>
    <t>BEM6146</t>
  </si>
  <si>
    <t>BEM6151</t>
  </si>
  <si>
    <t>BEM6152</t>
  </si>
  <si>
    <t>BEM6153</t>
  </si>
  <si>
    <t>BEM6200</t>
  </si>
  <si>
    <t>BEM6201</t>
  </si>
  <si>
    <t>BEM6202</t>
  </si>
  <si>
    <t>BEM6207</t>
  </si>
  <si>
    <t>BEM6208</t>
  </si>
  <si>
    <t>BEM6209</t>
  </si>
  <si>
    <t>BEM6210</t>
  </si>
  <si>
    <t>BEM6211</t>
  </si>
  <si>
    <t>BEM6212</t>
  </si>
  <si>
    <t>BEM6213</t>
  </si>
  <si>
    <t>BEM6214</t>
  </si>
  <si>
    <t>BEM6250</t>
  </si>
  <si>
    <t>BEM6251</t>
  </si>
  <si>
    <t>BEM6252</t>
  </si>
  <si>
    <t>BEM6253</t>
  </si>
  <si>
    <t>BEM6254</t>
  </si>
  <si>
    <t>BEM6255</t>
  </si>
  <si>
    <t>BEM6256</t>
  </si>
  <si>
    <t>BEM6301</t>
  </si>
  <si>
    <t>BEM6302</t>
  </si>
  <si>
    <t>BEM6303</t>
  </si>
  <si>
    <t>BEM6304</t>
  </si>
  <si>
    <t>BEM6305</t>
  </si>
  <si>
    <t>BEM6306</t>
  </si>
  <si>
    <t>BEM6307</t>
  </si>
  <si>
    <t>BEM6308</t>
  </si>
  <si>
    <t>BEM6309</t>
  </si>
  <si>
    <t>BEM6310</t>
  </si>
  <si>
    <t>BEM6311</t>
  </si>
  <si>
    <t>BEM6312</t>
  </si>
  <si>
    <t>BEM6313</t>
  </si>
  <si>
    <t>BEM6314</t>
  </si>
  <si>
    <t>BEM6315</t>
  </si>
  <si>
    <t>BEM6316</t>
  </si>
  <si>
    <t>BEM6317</t>
  </si>
  <si>
    <t>BEM6318</t>
  </si>
  <si>
    <t>BEM6319</t>
  </si>
  <si>
    <t>BEM6320</t>
  </si>
  <si>
    <t>BEM6321</t>
  </si>
  <si>
    <t>BEM6322</t>
  </si>
  <si>
    <t>BEM6323</t>
  </si>
  <si>
    <t>BEM6324</t>
  </si>
  <si>
    <t>BEM6326</t>
  </si>
  <si>
    <t>BEM6331</t>
  </si>
  <si>
    <t>BEM6333</t>
  </si>
  <si>
    <t>BEM6334</t>
  </si>
  <si>
    <t>BEM6341</t>
  </si>
  <si>
    <t>BEM6343</t>
  </si>
  <si>
    <t>BEM6344</t>
  </si>
  <si>
    <t>BEM6351</t>
  </si>
  <si>
    <t>BEM6352</t>
  </si>
  <si>
    <t>BEM6353</t>
  </si>
  <si>
    <t>BEM6450</t>
  </si>
  <si>
    <t>BEM6451</t>
  </si>
  <si>
    <t>BEM6452</t>
  </si>
  <si>
    <t>BEM6453</t>
  </si>
  <si>
    <t>BEM6454</t>
  </si>
  <si>
    <t>BEM6601</t>
  </si>
  <si>
    <t>BEM6601A</t>
  </si>
  <si>
    <t>BEM6601B</t>
  </si>
  <si>
    <t>BEM6602</t>
  </si>
  <si>
    <t>BEM6602A</t>
  </si>
  <si>
    <t>BEM6602B</t>
  </si>
  <si>
    <t>BEM6603</t>
  </si>
  <si>
    <t>BEM6603A</t>
  </si>
  <si>
    <t>BEM6603B</t>
  </si>
  <si>
    <t>BEM6604</t>
  </si>
  <si>
    <t>BEM6604A</t>
  </si>
  <si>
    <t>BEM6604B</t>
  </si>
  <si>
    <t>BEM6605</t>
  </si>
  <si>
    <t>BEM6605A</t>
  </si>
  <si>
    <t>BEM6606</t>
  </si>
  <si>
    <t>BEM6607</t>
  </si>
  <si>
    <t>BEM6608</t>
  </si>
  <si>
    <t>BEM6609</t>
  </si>
  <si>
    <t>BEM6610</t>
  </si>
  <si>
    <t>BEM6611</t>
  </si>
  <si>
    <t>BEM6612</t>
  </si>
  <si>
    <t>BEM6614</t>
  </si>
  <si>
    <t>BEM6616</t>
  </si>
  <si>
    <t>BEM6618</t>
  </si>
  <si>
    <t>BEM6619</t>
  </si>
  <si>
    <t>BEM6620</t>
  </si>
  <si>
    <t>BEM6621</t>
  </si>
  <si>
    <t>BEM6622</t>
  </si>
  <si>
    <t>BEM6623</t>
  </si>
  <si>
    <t>BEM6624</t>
  </si>
  <si>
    <t>BEM6625</t>
  </si>
  <si>
    <t>BEM6626</t>
  </si>
  <si>
    <t>BEM6627</t>
  </si>
  <si>
    <t>BEM6628</t>
  </si>
  <si>
    <t>BEM6630</t>
  </si>
  <si>
    <t>BEM6631</t>
  </si>
  <si>
    <t>BEM6633</t>
  </si>
  <si>
    <t>BEM6634</t>
  </si>
  <si>
    <t>BEM6635</t>
  </si>
  <si>
    <t>BEM6636</t>
  </si>
  <si>
    <t>BEM6637</t>
  </si>
  <si>
    <t>BEM6640</t>
  </si>
  <si>
    <t>BEM6642</t>
  </si>
  <si>
    <t>BEM6643</t>
  </si>
  <si>
    <t>BEM6644</t>
  </si>
  <si>
    <t>BEM6645</t>
  </si>
  <si>
    <t>BEM6646</t>
  </si>
  <si>
    <t>BEM6647</t>
  </si>
  <si>
    <t>BEM6648</t>
  </si>
  <si>
    <t>BEM6649</t>
  </si>
  <si>
    <t>BEM6650</t>
  </si>
  <si>
    <t>BEM6654</t>
  </si>
  <si>
    <t>BEM6655</t>
  </si>
  <si>
    <t>BEM6656</t>
  </si>
  <si>
    <t>BEM6657</t>
  </si>
  <si>
    <t>BEM6658</t>
  </si>
  <si>
    <t>BEM6659</t>
  </si>
  <si>
    <t>BEM6660</t>
  </si>
  <si>
    <t>BEM6666</t>
  </si>
  <si>
    <t>BEM6750</t>
  </si>
  <si>
    <t>BEM6751</t>
  </si>
  <si>
    <t>BEM6752</t>
  </si>
  <si>
    <t>BEM6753</t>
  </si>
  <si>
    <t>BEM6754</t>
  </si>
  <si>
    <t>BEMEX6601</t>
  </si>
  <si>
    <t>BEMEX6602</t>
  </si>
  <si>
    <t>BEMEX6603</t>
  </si>
  <si>
    <t>BEMEX6604</t>
  </si>
  <si>
    <t>BEMEX6605</t>
  </si>
  <si>
    <t>BEMEX6606</t>
  </si>
  <si>
    <t>BEMEX6607</t>
  </si>
  <si>
    <t>BEMEX6666</t>
  </si>
  <si>
    <t>BEMM000</t>
  </si>
  <si>
    <t>BEMM001</t>
  </si>
  <si>
    <t>BEMM002</t>
  </si>
  <si>
    <t>BEMM003</t>
  </si>
  <si>
    <t>BEMM004</t>
  </si>
  <si>
    <t>BEMM005</t>
  </si>
  <si>
    <t>BEMM006</t>
  </si>
  <si>
    <t>BEMM007</t>
  </si>
  <si>
    <t>BEMM010</t>
  </si>
  <si>
    <t>BEMM011</t>
  </si>
  <si>
    <t>BEMM012</t>
  </si>
  <si>
    <t>BEMM013</t>
  </si>
  <si>
    <t>BEMM014</t>
  </si>
  <si>
    <t>BEMM015</t>
  </si>
  <si>
    <t>BEMM016</t>
  </si>
  <si>
    <t>BEMM017</t>
  </si>
  <si>
    <t>BEMM018</t>
  </si>
  <si>
    <t>BEMM019</t>
  </si>
  <si>
    <t>BEMM020</t>
  </si>
  <si>
    <t>BEMM021</t>
  </si>
  <si>
    <t>BEMM022</t>
  </si>
  <si>
    <t>BEMM023</t>
  </si>
  <si>
    <t>BEMM024</t>
  </si>
  <si>
    <t>BEMM031</t>
  </si>
  <si>
    <t>BEMM032</t>
  </si>
  <si>
    <t>BEMM033</t>
  </si>
  <si>
    <t>BEMM034</t>
  </si>
  <si>
    <t>BEMM040</t>
  </si>
  <si>
    <t>BEMM041</t>
  </si>
  <si>
    <t>BEMM041J</t>
  </si>
  <si>
    <t>BEMM042</t>
  </si>
  <si>
    <t>BEMM042J</t>
  </si>
  <si>
    <t>BEMM043</t>
  </si>
  <si>
    <t>BEMM043J</t>
  </si>
  <si>
    <t>BEMM044</t>
  </si>
  <si>
    <t>BEMM044J</t>
  </si>
  <si>
    <t>BEMM045</t>
  </si>
  <si>
    <t>BEMM045J</t>
  </si>
  <si>
    <t>BEMM046</t>
  </si>
  <si>
    <t>BEMM046J</t>
  </si>
  <si>
    <t>BEMM047</t>
  </si>
  <si>
    <t>BEMM048</t>
  </si>
  <si>
    <t>BEMM048J</t>
  </si>
  <si>
    <t>BEMM049</t>
  </si>
  <si>
    <t>BEMM049J</t>
  </si>
  <si>
    <t>BEMM050</t>
  </si>
  <si>
    <t>BEMM051</t>
  </si>
  <si>
    <t>BEMM052</t>
  </si>
  <si>
    <t>BEMM053</t>
  </si>
  <si>
    <t>BEMM054</t>
  </si>
  <si>
    <t>BEMM055</t>
  </si>
  <si>
    <t>BEMM056</t>
  </si>
  <si>
    <t>BEMM056J</t>
  </si>
  <si>
    <t>BEMM057</t>
  </si>
  <si>
    <t>BEMM057J</t>
  </si>
  <si>
    <t>BEMM058</t>
  </si>
  <si>
    <t>BEMM059</t>
  </si>
  <si>
    <t>BEMM059A</t>
  </si>
  <si>
    <t>BEMM059J</t>
  </si>
  <si>
    <t>BEMM059Z1</t>
  </si>
  <si>
    <t>BEMM059Z2</t>
  </si>
  <si>
    <t>BEMM059Z3</t>
  </si>
  <si>
    <t>BEMM059Z4</t>
  </si>
  <si>
    <t>BEMM059Z5</t>
  </si>
  <si>
    <t>BEMM059Z6</t>
  </si>
  <si>
    <t>BEMM065</t>
  </si>
  <si>
    <t>BEMM066</t>
  </si>
  <si>
    <t>BEMM067</t>
  </si>
  <si>
    <t>BEMM068</t>
  </si>
  <si>
    <t>BEMM068J</t>
  </si>
  <si>
    <t>BEMM069</t>
  </si>
  <si>
    <t>BEMM069J</t>
  </si>
  <si>
    <t>BEMM070</t>
  </si>
  <si>
    <t>BEMM070J</t>
  </si>
  <si>
    <t>BEMM071</t>
  </si>
  <si>
    <t>BEMM071J</t>
  </si>
  <si>
    <t>BEMM072</t>
  </si>
  <si>
    <t>BEMM073</t>
  </si>
  <si>
    <t>BEMM074</t>
  </si>
  <si>
    <t>BEMM075</t>
  </si>
  <si>
    <t>BEMM076</t>
  </si>
  <si>
    <t>BEMM077</t>
  </si>
  <si>
    <t>BEMM078</t>
  </si>
  <si>
    <t>BEMM079</t>
  </si>
  <si>
    <t>BEMM080</t>
  </si>
  <si>
    <t>BEMM100DA</t>
  </si>
  <si>
    <t>BEMM101DA</t>
  </si>
  <si>
    <t>BEMM102</t>
  </si>
  <si>
    <t>BEMM102DA</t>
  </si>
  <si>
    <t>BEMM103</t>
  </si>
  <si>
    <t>BEMM103DA</t>
  </si>
  <si>
    <t>BEMM103J</t>
  </si>
  <si>
    <t>BEMM104</t>
  </si>
  <si>
    <t>BEMM104DA</t>
  </si>
  <si>
    <t>BEMM105DA</t>
  </si>
  <si>
    <t>BEMM106</t>
  </si>
  <si>
    <t>BEMM106DA</t>
  </si>
  <si>
    <t>BEMM107</t>
  </si>
  <si>
    <t>BEMM107DA</t>
  </si>
  <si>
    <t>BEMM108</t>
  </si>
  <si>
    <t>BEMM108Z1</t>
  </si>
  <si>
    <t>BEMM108Z2</t>
  </si>
  <si>
    <t>BEMM108Z3</t>
  </si>
  <si>
    <t>BEMM108Z4</t>
  </si>
  <si>
    <t>BEMM108Z5</t>
  </si>
  <si>
    <t>BEMM108Z6</t>
  </si>
  <si>
    <t>BEMM109</t>
  </si>
  <si>
    <t>BEMM110</t>
  </si>
  <si>
    <t>BEMM111</t>
  </si>
  <si>
    <t>BEMM111DA</t>
  </si>
  <si>
    <t>BEMM112</t>
  </si>
  <si>
    <t>BEMM112DA</t>
  </si>
  <si>
    <t>BEMM113</t>
  </si>
  <si>
    <t>BEMM113DA</t>
  </si>
  <si>
    <t>BEMM114</t>
  </si>
  <si>
    <t>BEMM114DA</t>
  </si>
  <si>
    <t>BEMM114J</t>
  </si>
  <si>
    <t>BEMM115</t>
  </si>
  <si>
    <t>BEMM115DA</t>
  </si>
  <si>
    <t>BEMM115J</t>
  </si>
  <si>
    <t>BEMM115Z1</t>
  </si>
  <si>
    <t>BEMM115Z2</t>
  </si>
  <si>
    <t>BEMM115Z3</t>
  </si>
  <si>
    <t>BEMM115Z4</t>
  </si>
  <si>
    <t>BEMM115Z5</t>
  </si>
  <si>
    <t>BEMM115Z6</t>
  </si>
  <si>
    <t>BEMM116</t>
  </si>
  <si>
    <t>BEMM116A</t>
  </si>
  <si>
    <t>BEMM116DA</t>
  </si>
  <si>
    <t>BEMM116J</t>
  </si>
  <si>
    <t>BEMM116Z1</t>
  </si>
  <si>
    <t>BEMM116Z2</t>
  </si>
  <si>
    <t>BEMM116Z3</t>
  </si>
  <si>
    <t>BEMM116Z4</t>
  </si>
  <si>
    <t>BEMM116Z5</t>
  </si>
  <si>
    <t>BEMM116Z6</t>
  </si>
  <si>
    <t>BEMM117</t>
  </si>
  <si>
    <t>BEMM117DA</t>
  </si>
  <si>
    <t>BEMM118</t>
  </si>
  <si>
    <t>BEMM118DA</t>
  </si>
  <si>
    <t>BEMM118J</t>
  </si>
  <si>
    <t>BEMM119</t>
  </si>
  <si>
    <t>BEMM119DA</t>
  </si>
  <si>
    <t>BEMM120</t>
  </si>
  <si>
    <t>BEMM120DA</t>
  </si>
  <si>
    <t>BEMM120J</t>
  </si>
  <si>
    <t>BEMM120Z1</t>
  </si>
  <si>
    <t>BEMM120Z2</t>
  </si>
  <si>
    <t>BEMM120Z3</t>
  </si>
  <si>
    <t>BEMM120Z4</t>
  </si>
  <si>
    <t>BEMM120Z5</t>
  </si>
  <si>
    <t>BEMM120Z6</t>
  </si>
  <si>
    <t>BEMM121</t>
  </si>
  <si>
    <t>BEMM121DA</t>
  </si>
  <si>
    <t>BEMM122</t>
  </si>
  <si>
    <t>BEMM122DA</t>
  </si>
  <si>
    <t>BEMM123</t>
  </si>
  <si>
    <t>BEMM123DA</t>
  </si>
  <si>
    <t>BEMM124</t>
  </si>
  <si>
    <t>BEMM124DA</t>
  </si>
  <si>
    <t>BEMM125</t>
  </si>
  <si>
    <t>BEMM125DA</t>
  </si>
  <si>
    <t>BEMM126</t>
  </si>
  <si>
    <t>BEMM126DA</t>
  </si>
  <si>
    <t>BEMM126J</t>
  </si>
  <si>
    <t>BEMM127</t>
  </si>
  <si>
    <t>BEMM127DA</t>
  </si>
  <si>
    <t>BEMM128</t>
  </si>
  <si>
    <t>BEMM128DA</t>
  </si>
  <si>
    <t>BEMM128J</t>
  </si>
  <si>
    <t>BEMM128Z1</t>
  </si>
  <si>
    <t>BEMM128Z2</t>
  </si>
  <si>
    <t>BEMM128Z3</t>
  </si>
  <si>
    <t>BEMM128Z4</t>
  </si>
  <si>
    <t>BEMM128Z5</t>
  </si>
  <si>
    <t>BEMM128Z6</t>
  </si>
  <si>
    <t>BEMM129</t>
  </si>
  <si>
    <t>BEMM129DA</t>
  </si>
  <si>
    <t>BEMM129J</t>
  </si>
  <si>
    <t>BEMM129Z1</t>
  </si>
  <si>
    <t>BEMM129Z2</t>
  </si>
  <si>
    <t>BEMM129Z3</t>
  </si>
  <si>
    <t>BEMM129Z4</t>
  </si>
  <si>
    <t>BEMM129Z5</t>
  </si>
  <si>
    <t>BEMM129Z6</t>
  </si>
  <si>
    <t>BEMM130</t>
  </si>
  <si>
    <t>BEMM130DA</t>
  </si>
  <si>
    <t>BEMM131</t>
  </si>
  <si>
    <t>BEMM131DA</t>
  </si>
  <si>
    <t>BEMM132</t>
  </si>
  <si>
    <t>BEMM132DA</t>
  </si>
  <si>
    <t>BEMM133</t>
  </si>
  <si>
    <t>BEMM133DA</t>
  </si>
  <si>
    <t>BEMM134</t>
  </si>
  <si>
    <t>BEMM134DA</t>
  </si>
  <si>
    <t>BEMM135</t>
  </si>
  <si>
    <t>BEMM136DA</t>
  </si>
  <si>
    <t>BEMM137</t>
  </si>
  <si>
    <t>BEMM138</t>
  </si>
  <si>
    <t>BEMM139</t>
  </si>
  <si>
    <t>BEMM140</t>
  </si>
  <si>
    <t>BEMM141</t>
  </si>
  <si>
    <t>BEMM142</t>
  </si>
  <si>
    <t>BEMM143</t>
  </si>
  <si>
    <t>BEMM144</t>
  </si>
  <si>
    <t>BEMM145</t>
  </si>
  <si>
    <t>BEMM146</t>
  </si>
  <si>
    <t>BEMM147</t>
  </si>
  <si>
    <t>BEMM148</t>
  </si>
  <si>
    <t>BEMM148J</t>
  </si>
  <si>
    <t>BEMM148Z1</t>
  </si>
  <si>
    <t>BEMM148Z2</t>
  </si>
  <si>
    <t>BEMM148Z3</t>
  </si>
  <si>
    <t>BEMM148Z4</t>
  </si>
  <si>
    <t>BEMM148Z5</t>
  </si>
  <si>
    <t>BEMM148Z6</t>
  </si>
  <si>
    <t>BEMM149</t>
  </si>
  <si>
    <t>BEMM149J</t>
  </si>
  <si>
    <t>BEMM150</t>
  </si>
  <si>
    <t>BEMM151</t>
  </si>
  <si>
    <t>BEMM152</t>
  </si>
  <si>
    <t>BEMM153</t>
  </si>
  <si>
    <t>BEMM157</t>
  </si>
  <si>
    <t>BEMM158</t>
  </si>
  <si>
    <t>BEMM159</t>
  </si>
  <si>
    <t>BEMM160</t>
  </si>
  <si>
    <t>BEMM161</t>
  </si>
  <si>
    <t>BEMM162</t>
  </si>
  <si>
    <t>BEMM163</t>
  </si>
  <si>
    <t>BEMM164</t>
  </si>
  <si>
    <t>BEMM164J</t>
  </si>
  <si>
    <t>BEMM165</t>
  </si>
  <si>
    <t>BEMM166</t>
  </si>
  <si>
    <t>BEMM166J</t>
  </si>
  <si>
    <t>BEMM166Z1</t>
  </si>
  <si>
    <t>BEMM166Z2</t>
  </si>
  <si>
    <t>BEMM166Z3</t>
  </si>
  <si>
    <t>BEMM166Z4</t>
  </si>
  <si>
    <t>BEMM166Z5</t>
  </si>
  <si>
    <t>BEMM166Z6</t>
  </si>
  <si>
    <t>BEMM167</t>
  </si>
  <si>
    <t>BEMM169</t>
  </si>
  <si>
    <t>BEMM170</t>
  </si>
  <si>
    <t>BEMM170J</t>
  </si>
  <si>
    <t>BEMM171</t>
  </si>
  <si>
    <t>BEMM171J</t>
  </si>
  <si>
    <t>BEMM171Z1</t>
  </si>
  <si>
    <t>BEMM171Z2</t>
  </si>
  <si>
    <t>BEMM171Z3</t>
  </si>
  <si>
    <t>BEMM171Z4</t>
  </si>
  <si>
    <t>BEMM171Z5</t>
  </si>
  <si>
    <t>BEMM171Z6</t>
  </si>
  <si>
    <t>BEMM172</t>
  </si>
  <si>
    <t>BEMM172J</t>
  </si>
  <si>
    <t>BEMM172Z1</t>
  </si>
  <si>
    <t>BEMM172Z2</t>
  </si>
  <si>
    <t>BEMM172Z3</t>
  </si>
  <si>
    <t>BEMM172Z4</t>
  </si>
  <si>
    <t>BEMM172Z5</t>
  </si>
  <si>
    <t>BEMM172Z6</t>
  </si>
  <si>
    <t>BEMM173</t>
  </si>
  <si>
    <t>BEMM173J</t>
  </si>
  <si>
    <t>BEMM173Z1</t>
  </si>
  <si>
    <t>BEMM173Z2</t>
  </si>
  <si>
    <t>BEMM173Z3</t>
  </si>
  <si>
    <t>BEMM173Z4</t>
  </si>
  <si>
    <t>BEMM173Z5</t>
  </si>
  <si>
    <t>BEMM173Z6</t>
  </si>
  <si>
    <t>BEMM174</t>
  </si>
  <si>
    <t>BEMM175</t>
  </si>
  <si>
    <t>BEMM175Z</t>
  </si>
  <si>
    <t>BEMM175Z1</t>
  </si>
  <si>
    <t>BEMM175Z2</t>
  </si>
  <si>
    <t>BEMM175Z3</t>
  </si>
  <si>
    <t>BEMM175Z4</t>
  </si>
  <si>
    <t>BEMM175Z5</t>
  </si>
  <si>
    <t>BEMM175Z6</t>
  </si>
  <si>
    <t>BEMM176</t>
  </si>
  <si>
    <t>BEMM177</t>
  </si>
  <si>
    <t>BEMM177Z1</t>
  </si>
  <si>
    <t>BEMM177Z2</t>
  </si>
  <si>
    <t>BEMM177Z3</t>
  </si>
  <si>
    <t>BEMM177Z4</t>
  </si>
  <si>
    <t>BEMM177Z5</t>
  </si>
  <si>
    <t>BEMM177Z6</t>
  </si>
  <si>
    <t>BEMM178</t>
  </si>
  <si>
    <t>BEMM178J</t>
  </si>
  <si>
    <t>BEMM179</t>
  </si>
  <si>
    <t>BEMM180</t>
  </si>
  <si>
    <t>BEMM181DA</t>
  </si>
  <si>
    <t>BEMM200</t>
  </si>
  <si>
    <t>BEMM201</t>
  </si>
  <si>
    <t>BEMM201DA</t>
  </si>
  <si>
    <t>BEMM202</t>
  </si>
  <si>
    <t>BEMM202DA</t>
  </si>
  <si>
    <t>BEMM203DA</t>
  </si>
  <si>
    <t>BEMM204DA</t>
  </si>
  <si>
    <t>BEMM205DA</t>
  </si>
  <si>
    <t>BEMM207</t>
  </si>
  <si>
    <t>BEMM208</t>
  </si>
  <si>
    <t>BEMM209</t>
  </si>
  <si>
    <t>BEMM210</t>
  </si>
  <si>
    <t>BEMM211</t>
  </si>
  <si>
    <t>BEMM211DA</t>
  </si>
  <si>
    <t>BEMM212</t>
  </si>
  <si>
    <t>BEMM212DA</t>
  </si>
  <si>
    <t>BEMM213</t>
  </si>
  <si>
    <t>BEMM213DA</t>
  </si>
  <si>
    <t>BEMM214</t>
  </si>
  <si>
    <t>BEMM215</t>
  </si>
  <si>
    <t>BEMM215J</t>
  </si>
  <si>
    <t>BEMM216</t>
  </si>
  <si>
    <t>BEMM216J</t>
  </si>
  <si>
    <t>BEMM217</t>
  </si>
  <si>
    <t>BEMM218</t>
  </si>
  <si>
    <t>BEMM219</t>
  </si>
  <si>
    <t>BEMM220</t>
  </si>
  <si>
    <t>BEMM221</t>
  </si>
  <si>
    <t>BEMM221J</t>
  </si>
  <si>
    <t>BEMM222</t>
  </si>
  <si>
    <t>BEMM222J</t>
  </si>
  <si>
    <t>BEMM223</t>
  </si>
  <si>
    <t>BEMM223J</t>
  </si>
  <si>
    <t>BEMM224</t>
  </si>
  <si>
    <t>BEMM224J</t>
  </si>
  <si>
    <t>BEMM225</t>
  </si>
  <si>
    <t>BEMM250</t>
  </si>
  <si>
    <t>BEMM250J</t>
  </si>
  <si>
    <t>BEMM250Z1</t>
  </si>
  <si>
    <t>BEMM250Z2</t>
  </si>
  <si>
    <t>BEMM250Z3</t>
  </si>
  <si>
    <t>BEMM250Z4</t>
  </si>
  <si>
    <t>BEMM250Z5</t>
  </si>
  <si>
    <t>BEMM250Z6</t>
  </si>
  <si>
    <t>BEMM251</t>
  </si>
  <si>
    <t>BEMM251A</t>
  </si>
  <si>
    <t>BEMM251J</t>
  </si>
  <si>
    <t>BEMM252</t>
  </si>
  <si>
    <t>BEMM253</t>
  </si>
  <si>
    <t>BEMM254</t>
  </si>
  <si>
    <t>BEMM255</t>
  </si>
  <si>
    <t>BEMM256</t>
  </si>
  <si>
    <t>BEMM257DA</t>
  </si>
  <si>
    <t>BEMM258DA</t>
  </si>
  <si>
    <t>BEMM259DA</t>
  </si>
  <si>
    <t>BEMM260DA</t>
  </si>
  <si>
    <t>BEMM261DA</t>
  </si>
  <si>
    <t>BEMM262DA</t>
  </si>
  <si>
    <t>BEMM263</t>
  </si>
  <si>
    <t>BEMM263DA</t>
  </si>
  <si>
    <t>BEMM264</t>
  </si>
  <si>
    <t>BEMM265</t>
  </si>
  <si>
    <t>BEMM266</t>
  </si>
  <si>
    <t>BEMM267</t>
  </si>
  <si>
    <t>BEMM268</t>
  </si>
  <si>
    <t>BEMM269</t>
  </si>
  <si>
    <t>BEMM270</t>
  </si>
  <si>
    <t>BEMM300</t>
  </si>
  <si>
    <t>BEMM301</t>
  </si>
  <si>
    <t>BEMM302</t>
  </si>
  <si>
    <t>BEMM303</t>
  </si>
  <si>
    <t>BEMM304</t>
  </si>
  <si>
    <t>BEMM305</t>
  </si>
  <si>
    <t>BEMM306</t>
  </si>
  <si>
    <t>BEMM307</t>
  </si>
  <si>
    <t>BEMM308</t>
  </si>
  <si>
    <t>BEMM309</t>
  </si>
  <si>
    <t>BEMM310</t>
  </si>
  <si>
    <t>BEMM311</t>
  </si>
  <si>
    <t>BEMM312</t>
  </si>
  <si>
    <t>BEMM313</t>
  </si>
  <si>
    <t>BEMM314</t>
  </si>
  <si>
    <t>BEMM315</t>
  </si>
  <si>
    <t>BEMM316</t>
  </si>
  <si>
    <t>BEMM317</t>
  </si>
  <si>
    <t>BEMM318</t>
  </si>
  <si>
    <t>BEMM319</t>
  </si>
  <si>
    <t>BEMM320</t>
  </si>
  <si>
    <t>BEMM321</t>
  </si>
  <si>
    <t>BEMM322</t>
  </si>
  <si>
    <t>BEMM323</t>
  </si>
  <si>
    <t>BEMM324</t>
  </si>
  <si>
    <t>BEMM325</t>
  </si>
  <si>
    <t>BEMM326</t>
  </si>
  <si>
    <t>BEMM327</t>
  </si>
  <si>
    <t>BEMM327A</t>
  </si>
  <si>
    <t>BEMM328</t>
  </si>
  <si>
    <t>BEMM328C</t>
  </si>
  <si>
    <t>BEMM329</t>
  </si>
  <si>
    <t>BEMM330</t>
  </si>
  <si>
    <t>BEMM331C</t>
  </si>
  <si>
    <t>BEMM332</t>
  </si>
  <si>
    <t>BEMM333</t>
  </si>
  <si>
    <t>BEMM334</t>
  </si>
  <si>
    <t>BEMM335</t>
  </si>
  <si>
    <t>BEMM336</t>
  </si>
  <si>
    <t>BEMM337</t>
  </si>
  <si>
    <t>BEMM338</t>
  </si>
  <si>
    <t>BEMM339</t>
  </si>
  <si>
    <t>BEMM340</t>
  </si>
  <si>
    <t>BEMM341</t>
  </si>
  <si>
    <t>BEMM342</t>
  </si>
  <si>
    <t>BEMM343</t>
  </si>
  <si>
    <t>BEMM344</t>
  </si>
  <si>
    <t>BEMM345</t>
  </si>
  <si>
    <t>BEMM346</t>
  </si>
  <si>
    <t>BEMM347</t>
  </si>
  <si>
    <t>BEMM348</t>
  </si>
  <si>
    <t>BEMM349</t>
  </si>
  <si>
    <t>BEMM350</t>
  </si>
  <si>
    <t>BEMM351</t>
  </si>
  <si>
    <t>BEMM352</t>
  </si>
  <si>
    <t>BEMM353</t>
  </si>
  <si>
    <t>BEMM354</t>
  </si>
  <si>
    <t>BEMM355</t>
  </si>
  <si>
    <t>BEMM356</t>
  </si>
  <si>
    <t>BEMM357</t>
  </si>
  <si>
    <t>BEMM358</t>
  </si>
  <si>
    <t>BEMM359</t>
  </si>
  <si>
    <t>BEMM360</t>
  </si>
  <si>
    <t>BEMM361</t>
  </si>
  <si>
    <t>BEMM362</t>
  </si>
  <si>
    <t>BEMM363</t>
  </si>
  <si>
    <t>BEMM364</t>
  </si>
  <si>
    <t>BEMM365</t>
  </si>
  <si>
    <t>BEMM370</t>
  </si>
  <si>
    <t>BEMM371</t>
  </si>
  <si>
    <t>BEMM371J</t>
  </si>
  <si>
    <t>BEMM373</t>
  </si>
  <si>
    <t>BEMM374</t>
  </si>
  <si>
    <t>BEMM374J</t>
  </si>
  <si>
    <t>BEMM374Z1</t>
  </si>
  <si>
    <t>BEMM374Z2</t>
  </si>
  <si>
    <t>BEMM374Z3</t>
  </si>
  <si>
    <t>BEMM374Z4</t>
  </si>
  <si>
    <t>BEMM374Z5</t>
  </si>
  <si>
    <t>BEMM374Z6</t>
  </si>
  <si>
    <t>BEMM375</t>
  </si>
  <si>
    <t>BEMM376</t>
  </si>
  <si>
    <t>BEMM377</t>
  </si>
  <si>
    <t>BEMM378</t>
  </si>
  <si>
    <t>BEMM379</t>
  </si>
  <si>
    <t>BEMM380</t>
  </si>
  <si>
    <t>BEMM381</t>
  </si>
  <si>
    <t>BEMM381J</t>
  </si>
  <si>
    <t>BEMM382</t>
  </si>
  <si>
    <t>BEMM383</t>
  </si>
  <si>
    <t>BEMM384</t>
  </si>
  <si>
    <t>BEMM384J</t>
  </si>
  <si>
    <t>BEMM385</t>
  </si>
  <si>
    <t>BEMM385J</t>
  </si>
  <si>
    <t>BEMM386</t>
  </si>
  <si>
    <t>BEMM386J</t>
  </si>
  <si>
    <t>BEMM388</t>
  </si>
  <si>
    <t>BEMM388J</t>
  </si>
  <si>
    <t>BEMM389</t>
  </si>
  <si>
    <t>BEMM389J</t>
  </si>
  <si>
    <t>BEMM390</t>
  </si>
  <si>
    <t>BEMM391</t>
  </si>
  <si>
    <t>BEMM391J</t>
  </si>
  <si>
    <t>BEMM392</t>
  </si>
  <si>
    <t>BEMM393</t>
  </si>
  <si>
    <t>BEMM394</t>
  </si>
  <si>
    <t>BEMM394J</t>
  </si>
  <si>
    <t>BEMM395</t>
  </si>
  <si>
    <t>BEMM450</t>
  </si>
  <si>
    <t>BEMM451</t>
  </si>
  <si>
    <t>BEMM452</t>
  </si>
  <si>
    <t>BEMM453</t>
  </si>
  <si>
    <t>BEMM454</t>
  </si>
  <si>
    <t>BEMM455</t>
  </si>
  <si>
    <t>BEMM455J</t>
  </si>
  <si>
    <t>BEMM456</t>
  </si>
  <si>
    <t>BEMM456J</t>
  </si>
  <si>
    <t>BEMM457</t>
  </si>
  <si>
    <t>BEMM457J</t>
  </si>
  <si>
    <t>BEMM458</t>
  </si>
  <si>
    <t>BEMM458J</t>
  </si>
  <si>
    <t>BEMM459</t>
  </si>
  <si>
    <t>BEMM459J</t>
  </si>
  <si>
    <t>BEMM460</t>
  </si>
  <si>
    <t>BEMM460J</t>
  </si>
  <si>
    <t>BEMM461</t>
  </si>
  <si>
    <t>BEMM461J</t>
  </si>
  <si>
    <t>BEMM462</t>
  </si>
  <si>
    <t>BEMM462J</t>
  </si>
  <si>
    <t>BEMM463</t>
  </si>
  <si>
    <t>BEMM463J</t>
  </si>
  <si>
    <t>BEMM464</t>
  </si>
  <si>
    <t>BEMM464J</t>
  </si>
  <si>
    <t>BEMM465</t>
  </si>
  <si>
    <t>BEMM465J</t>
  </si>
  <si>
    <t>BEMM466</t>
  </si>
  <si>
    <t>BEMM466J</t>
  </si>
  <si>
    <t>BEMM470</t>
  </si>
  <si>
    <t>BEMM471</t>
  </si>
  <si>
    <t>BEMM472</t>
  </si>
  <si>
    <t>BEMM472J</t>
  </si>
  <si>
    <t>BEMM473</t>
  </si>
  <si>
    <t>BEMM473J</t>
  </si>
  <si>
    <t>BEMM474</t>
  </si>
  <si>
    <t>BEMM474J</t>
  </si>
  <si>
    <t>BEMM475</t>
  </si>
  <si>
    <t>BEMM475J</t>
  </si>
  <si>
    <t>BEMM476</t>
  </si>
  <si>
    <t>BEMM476J</t>
  </si>
  <si>
    <t>BEMM477</t>
  </si>
  <si>
    <t>BEMM478</t>
  </si>
  <si>
    <t>BEMM479</t>
  </si>
  <si>
    <t>BEMM480</t>
  </si>
  <si>
    <t>BEMM481</t>
  </si>
  <si>
    <t>BEMM482</t>
  </si>
  <si>
    <t>BEMM483</t>
  </si>
  <si>
    <t>BEMM484</t>
  </si>
  <si>
    <t>BEMM485</t>
  </si>
  <si>
    <t>BEMM486</t>
  </si>
  <si>
    <t>BEMM486J</t>
  </si>
  <si>
    <t>BEMM487</t>
  </si>
  <si>
    <t>BEMM488</t>
  </si>
  <si>
    <t>BEMM489Z</t>
  </si>
  <si>
    <t>BEMM490Z</t>
  </si>
  <si>
    <t>BEMM491Z</t>
  </si>
  <si>
    <t>BEMM492Z</t>
  </si>
  <si>
    <t>BEMM493Z</t>
  </si>
  <si>
    <t>BEMM494Z</t>
  </si>
  <si>
    <t>BEMM495Z</t>
  </si>
  <si>
    <t>BEMM496Z</t>
  </si>
  <si>
    <t>BEMM497Z</t>
  </si>
  <si>
    <t>BEMM498Z</t>
  </si>
  <si>
    <t>BEMM601</t>
  </si>
  <si>
    <t>BEMM601A</t>
  </si>
  <si>
    <t>BEMM601B</t>
  </si>
  <si>
    <t>BEMM602</t>
  </si>
  <si>
    <t>BEMM602A</t>
  </si>
  <si>
    <t>BEMM602B</t>
  </si>
  <si>
    <t>BEMM603</t>
  </si>
  <si>
    <t>BEMM603A</t>
  </si>
  <si>
    <t>BEMM603B</t>
  </si>
  <si>
    <t>BEMM604</t>
  </si>
  <si>
    <t>BEMM604A</t>
  </si>
  <si>
    <t>BEMM604B</t>
  </si>
  <si>
    <t>BEMM605</t>
  </si>
  <si>
    <t>BEMM605A</t>
  </si>
  <si>
    <t>BEMM606</t>
  </si>
  <si>
    <t>BEMM607</t>
  </si>
  <si>
    <t>BEMM608</t>
  </si>
  <si>
    <t>BEMM609</t>
  </si>
  <si>
    <t>BEMM610</t>
  </si>
  <si>
    <t>BEMM611</t>
  </si>
  <si>
    <t>BEMM612</t>
  </si>
  <si>
    <t>BEMM614</t>
  </si>
  <si>
    <t>BEMM616</t>
  </si>
  <si>
    <t>BEMM618</t>
  </si>
  <si>
    <t>BEMM619</t>
  </si>
  <si>
    <t>BEMM620</t>
  </si>
  <si>
    <t>BEMM621</t>
  </si>
  <si>
    <t>BEMM622</t>
  </si>
  <si>
    <t>BEMM623</t>
  </si>
  <si>
    <t>BEMM624</t>
  </si>
  <si>
    <t>BEMM625</t>
  </si>
  <si>
    <t>BEMM626</t>
  </si>
  <si>
    <t>BEMM627</t>
  </si>
  <si>
    <t>BEMM628</t>
  </si>
  <si>
    <t>BEMM629</t>
  </si>
  <si>
    <t>BEMM630</t>
  </si>
  <si>
    <t>BEMM631</t>
  </si>
  <si>
    <t>BEMM633</t>
  </si>
  <si>
    <t>BEMM634</t>
  </si>
  <si>
    <t>BEMM635</t>
  </si>
  <si>
    <t>BEMM636</t>
  </si>
  <si>
    <t>BEMM637</t>
  </si>
  <si>
    <t>BEMM638</t>
  </si>
  <si>
    <t>BEMM640</t>
  </si>
  <si>
    <t>BEMM642</t>
  </si>
  <si>
    <t>BEMM643</t>
  </si>
  <si>
    <t>BEMM644</t>
  </si>
  <si>
    <t>BEMM645</t>
  </si>
  <si>
    <t>BEMM646</t>
  </si>
  <si>
    <t>BEMM647</t>
  </si>
  <si>
    <t>BEMM648</t>
  </si>
  <si>
    <t>BEMM649</t>
  </si>
  <si>
    <t>BEMM650</t>
  </si>
  <si>
    <t>BEMM655</t>
  </si>
  <si>
    <t>BEMM656</t>
  </si>
  <si>
    <t>BEMM657</t>
  </si>
  <si>
    <t>BEMM658</t>
  </si>
  <si>
    <t>BEMM659</t>
  </si>
  <si>
    <t>BEMM660</t>
  </si>
  <si>
    <t>BEMM661</t>
  </si>
  <si>
    <t>BEMM662</t>
  </si>
  <si>
    <t>BEMM663</t>
  </si>
  <si>
    <t>BEMM664</t>
  </si>
  <si>
    <t>BEMM665</t>
  </si>
  <si>
    <t>BEMM666</t>
  </si>
  <si>
    <t>BEMM667</t>
  </si>
  <si>
    <t>BEMM668</t>
  </si>
  <si>
    <t>BEMM669</t>
  </si>
  <si>
    <t>BEMM670</t>
  </si>
  <si>
    <t>BEMM671</t>
  </si>
  <si>
    <t>BEMM675</t>
  </si>
  <si>
    <t>BEMM676</t>
  </si>
  <si>
    <t>BEMM677</t>
  </si>
  <si>
    <t>BEMM678</t>
  </si>
  <si>
    <t>BEMM679</t>
  </si>
  <si>
    <t>BEMM680</t>
  </si>
  <si>
    <t>BEMM681</t>
  </si>
  <si>
    <t>BEMM682</t>
  </si>
  <si>
    <t>BEMM683</t>
  </si>
  <si>
    <t>BEMM684</t>
  </si>
  <si>
    <t>BEMM685</t>
  </si>
  <si>
    <t>BEMM686</t>
  </si>
  <si>
    <t>BEMM687</t>
  </si>
  <si>
    <t>BEMM688</t>
  </si>
  <si>
    <t>BEMM689</t>
  </si>
  <si>
    <t>BEMM690</t>
  </si>
  <si>
    <t>BEMM692</t>
  </si>
  <si>
    <t>BEMM693</t>
  </si>
  <si>
    <t>BEMM694</t>
  </si>
  <si>
    <t>BEMM696</t>
  </si>
  <si>
    <t>BEMM700</t>
  </si>
  <si>
    <t>BEMM701</t>
  </si>
  <si>
    <t>BEMM702</t>
  </si>
  <si>
    <t>BEMM703</t>
  </si>
  <si>
    <t>BEMM704</t>
  </si>
  <si>
    <t>BEMM705</t>
  </si>
  <si>
    <t>BEMM706</t>
  </si>
  <si>
    <t>BEMM707</t>
  </si>
  <si>
    <t>BEMM708</t>
  </si>
  <si>
    <t>BEMM709</t>
  </si>
  <si>
    <t>BEMM710</t>
  </si>
  <si>
    <t>BEMM711</t>
  </si>
  <si>
    <t>BEMM712</t>
  </si>
  <si>
    <t>BEMM713</t>
  </si>
  <si>
    <t>BEMM713A</t>
  </si>
  <si>
    <t>BEMM714</t>
  </si>
  <si>
    <t>BEMM715</t>
  </si>
  <si>
    <t>BEMM716</t>
  </si>
  <si>
    <t>BEMM717</t>
  </si>
  <si>
    <t>BEMM718</t>
  </si>
  <si>
    <t>BEMM719</t>
  </si>
  <si>
    <t>BEMM720</t>
  </si>
  <si>
    <t>BEMM721</t>
  </si>
  <si>
    <t>BEMM730</t>
  </si>
  <si>
    <t>BEMM731</t>
  </si>
  <si>
    <t>BEMM732</t>
  </si>
  <si>
    <t>BEMM733</t>
  </si>
  <si>
    <t>BEMM734</t>
  </si>
  <si>
    <t>BEMM735</t>
  </si>
  <si>
    <t>BEMM736</t>
  </si>
  <si>
    <t>BEMM737</t>
  </si>
  <si>
    <t>BEMM738</t>
  </si>
  <si>
    <t>BEMM739</t>
  </si>
  <si>
    <t>BEMM740</t>
  </si>
  <si>
    <t>BEMM741</t>
  </si>
  <si>
    <t>BEMM742</t>
  </si>
  <si>
    <t>BEMM743</t>
  </si>
  <si>
    <t>BEMM744</t>
  </si>
  <si>
    <t>BEMM745</t>
  </si>
  <si>
    <t>BEMM746</t>
  </si>
  <si>
    <t>BEMM747</t>
  </si>
  <si>
    <t>BEMM748</t>
  </si>
  <si>
    <t>BEMM749</t>
  </si>
  <si>
    <t>BEMM750</t>
  </si>
  <si>
    <t>BEMM751</t>
  </si>
  <si>
    <t>BEMM752</t>
  </si>
  <si>
    <t>BEMM753</t>
  </si>
  <si>
    <t>BEMM754</t>
  </si>
  <si>
    <t>BEMM755</t>
  </si>
  <si>
    <t>BEMM756</t>
  </si>
  <si>
    <t>BEMM757</t>
  </si>
  <si>
    <t>BEMM758</t>
  </si>
  <si>
    <t>BEMM759</t>
  </si>
  <si>
    <t>BEMM759A</t>
  </si>
  <si>
    <t>BEMM761</t>
  </si>
  <si>
    <t>BEMM762</t>
  </si>
  <si>
    <t>BEMM763</t>
  </si>
  <si>
    <t>BEMM764</t>
  </si>
  <si>
    <t>BEMM765</t>
  </si>
  <si>
    <t>BEMM766</t>
  </si>
  <si>
    <t>BEMM767</t>
  </si>
  <si>
    <t>BEMM768</t>
  </si>
  <si>
    <t>BEMM769</t>
  </si>
  <si>
    <t>BEMM770</t>
  </si>
  <si>
    <t>BEMM771</t>
  </si>
  <si>
    <t>BEMM772</t>
  </si>
  <si>
    <t>BEMM773</t>
  </si>
  <si>
    <t>BEMM774</t>
  </si>
  <si>
    <t>BEMM775</t>
  </si>
  <si>
    <t>BEMM776</t>
  </si>
  <si>
    <t>BEMM777</t>
  </si>
  <si>
    <t>BEMM778</t>
  </si>
  <si>
    <t>BEMM779</t>
  </si>
  <si>
    <t>BEMM780</t>
  </si>
  <si>
    <t>BEMM781</t>
  </si>
  <si>
    <t>BEMM782</t>
  </si>
  <si>
    <t>BEMM783</t>
  </si>
  <si>
    <t>BEMM784</t>
  </si>
  <si>
    <t>BEMM785</t>
  </si>
  <si>
    <t>BEMM786</t>
  </si>
  <si>
    <t>BEMM787</t>
  </si>
  <si>
    <t>BEMM788</t>
  </si>
  <si>
    <t>BEMM789</t>
  </si>
  <si>
    <t>BEMM790DA</t>
  </si>
  <si>
    <t>BEMM791DA</t>
  </si>
  <si>
    <t>BEMM900</t>
  </si>
  <si>
    <t>BEMM907</t>
  </si>
  <si>
    <t>BEMM907A</t>
  </si>
  <si>
    <t>BEMM907AJ</t>
  </si>
  <si>
    <t>BEMM907B</t>
  </si>
  <si>
    <t>BEMM907BJ</t>
  </si>
  <si>
    <t>BEMM907C</t>
  </si>
  <si>
    <t>BEMM907CJ</t>
  </si>
  <si>
    <t>BEMM907D</t>
  </si>
  <si>
    <t>BEMM907DA</t>
  </si>
  <si>
    <t>BEMM907DJ</t>
  </si>
  <si>
    <t>BEMM907E</t>
  </si>
  <si>
    <t>BEMM907EJ</t>
  </si>
  <si>
    <t>BEMM907F</t>
  </si>
  <si>
    <t>BEMM907FJ</t>
  </si>
  <si>
    <t>BEMM907G</t>
  </si>
  <si>
    <t>BEMM907GJ</t>
  </si>
  <si>
    <t>BEMM907H</t>
  </si>
  <si>
    <t>BEMM907HJ</t>
  </si>
  <si>
    <t>BEMM907J</t>
  </si>
  <si>
    <t>BEMM907JJ</t>
  </si>
  <si>
    <t>BEMM908DA</t>
  </si>
  <si>
    <t>BEMM909DA</t>
  </si>
  <si>
    <t>BEMM910DA</t>
  </si>
  <si>
    <t>BEP1010</t>
  </si>
  <si>
    <t>BEP1020</t>
  </si>
  <si>
    <t>BEP1030</t>
  </si>
  <si>
    <t>BEP1040</t>
  </si>
  <si>
    <t>BEP1050</t>
  </si>
  <si>
    <t>BEP1060</t>
  </si>
  <si>
    <t>BEP1070</t>
  </si>
  <si>
    <t>BEP1080</t>
  </si>
  <si>
    <t>BEP1090</t>
  </si>
  <si>
    <t>BEP1100</t>
  </si>
  <si>
    <t>BEP1110</t>
  </si>
  <si>
    <t>BEP1120</t>
  </si>
  <si>
    <t>BEP1130</t>
  </si>
  <si>
    <t>BEP1140</t>
  </si>
  <si>
    <t>BEP1150</t>
  </si>
  <si>
    <t>BEP1160</t>
  </si>
  <si>
    <t>BEP1904</t>
  </si>
  <si>
    <t>BEP1905</t>
  </si>
  <si>
    <t>BEP1906</t>
  </si>
  <si>
    <t>BEP1907</t>
  </si>
  <si>
    <t>BEP1909</t>
  </si>
  <si>
    <t>BEP2000</t>
  </si>
  <si>
    <t>BEP2010</t>
  </si>
  <si>
    <t>BEP2020</t>
  </si>
  <si>
    <t>BEP2030</t>
  </si>
  <si>
    <t>BEP2040</t>
  </si>
  <si>
    <t>BEP2050</t>
  </si>
  <si>
    <t>BEP2060</t>
  </si>
  <si>
    <t>BEP2070</t>
  </si>
  <si>
    <t>BEP2080</t>
  </si>
  <si>
    <t>BEP2090</t>
  </si>
  <si>
    <t>BEP2100</t>
  </si>
  <si>
    <t>BEP2110</t>
  </si>
  <si>
    <t>BEP2120</t>
  </si>
  <si>
    <t>BEP2130</t>
  </si>
  <si>
    <t>BEP2140</t>
  </si>
  <si>
    <t>BEP2150</t>
  </si>
  <si>
    <t>BEP2160</t>
  </si>
  <si>
    <t>BEP2170</t>
  </si>
  <si>
    <t>BEP2180</t>
  </si>
  <si>
    <t>BEP2190</t>
  </si>
  <si>
    <t>BEP2200</t>
  </si>
  <si>
    <t>BEP2210</t>
  </si>
  <si>
    <t>BEP2300</t>
  </si>
  <si>
    <t>BEP2904</t>
  </si>
  <si>
    <t>BEP2905</t>
  </si>
  <si>
    <t>BEP2906</t>
  </si>
  <si>
    <t>BEP2909</t>
  </si>
  <si>
    <t>BEP3002</t>
  </si>
  <si>
    <t>BEP3010</t>
  </si>
  <si>
    <t>BEP3011</t>
  </si>
  <si>
    <t>BEP3020</t>
  </si>
  <si>
    <t>BEP3030</t>
  </si>
  <si>
    <t>BEP3040</t>
  </si>
  <si>
    <t>BEP3050</t>
  </si>
  <si>
    <t>BEP3060</t>
  </si>
  <si>
    <t>BEP3070</t>
  </si>
  <si>
    <t>BEP3090</t>
  </si>
  <si>
    <t>BEP3100</t>
  </si>
  <si>
    <t>BEP3100A</t>
  </si>
  <si>
    <t>BEP3100B</t>
  </si>
  <si>
    <t>BEP3100C</t>
  </si>
  <si>
    <t>BEP3110</t>
  </si>
  <si>
    <t>BEP3120</t>
  </si>
  <si>
    <t>BEP3130</t>
  </si>
  <si>
    <t>BEP3140</t>
  </si>
  <si>
    <t>BEP3150</t>
  </si>
  <si>
    <t>BEP3160</t>
  </si>
  <si>
    <t>BEP3170</t>
  </si>
  <si>
    <t>BEP3171</t>
  </si>
  <si>
    <t>BEP3172</t>
  </si>
  <si>
    <t>BEP3904</t>
  </si>
  <si>
    <t>BEP3905</t>
  </si>
  <si>
    <t>BEP3906</t>
  </si>
  <si>
    <t>BEP3909</t>
  </si>
  <si>
    <t>BEPM001</t>
  </si>
  <si>
    <t>BEPM002</t>
  </si>
  <si>
    <t>BEPM003</t>
  </si>
  <si>
    <t>BEPM004</t>
  </si>
  <si>
    <t>BEPM005</t>
  </si>
  <si>
    <t>BEPM006</t>
  </si>
  <si>
    <t>BEPM007</t>
  </si>
  <si>
    <t>BEPM008</t>
  </si>
  <si>
    <t>BEPM009</t>
  </si>
  <si>
    <t>BEPM010</t>
  </si>
  <si>
    <t>BEPM011</t>
  </si>
  <si>
    <t>BEPM012</t>
  </si>
  <si>
    <t>BEX0001</t>
  </si>
  <si>
    <t>BEX0002</t>
  </si>
  <si>
    <t>BEX0003</t>
  </si>
  <si>
    <t>BEX0004</t>
  </si>
  <si>
    <t>BEX0200</t>
  </si>
  <si>
    <t>BEX0201</t>
  </si>
  <si>
    <t>BEX0202</t>
  </si>
  <si>
    <t>BEX1001</t>
  </si>
  <si>
    <t>BEX1002</t>
  </si>
  <si>
    <t>BEX1003</t>
  </si>
  <si>
    <t>BEX1004</t>
  </si>
  <si>
    <t>BEX1005</t>
  </si>
  <si>
    <t>BEX1006</t>
  </si>
  <si>
    <t>BEX1007</t>
  </si>
  <si>
    <t>BEX1008</t>
  </si>
  <si>
    <t>BEX1101</t>
  </si>
  <si>
    <t>BEX1102</t>
  </si>
  <si>
    <t>BEX1103</t>
  </si>
  <si>
    <t>BEX3101</t>
  </si>
  <si>
    <t>BEX3102</t>
  </si>
  <si>
    <t>BEX3103</t>
  </si>
  <si>
    <t>BIG3001</t>
  </si>
  <si>
    <t>BIO1001</t>
  </si>
  <si>
    <t>BIO1002</t>
  </si>
  <si>
    <t>BIO1003</t>
  </si>
  <si>
    <t>BIO1004</t>
  </si>
  <si>
    <t>BIO1005</t>
  </si>
  <si>
    <t>BIO1006</t>
  </si>
  <si>
    <t>BIO1007</t>
  </si>
  <si>
    <t>BIO1008</t>
  </si>
  <si>
    <t>BIO1009</t>
  </si>
  <si>
    <t>BIO1010</t>
  </si>
  <si>
    <t>BIO1011</t>
  </si>
  <si>
    <t>BIO1012</t>
  </si>
  <si>
    <t>BIO1013</t>
  </si>
  <si>
    <t>BIO1014</t>
  </si>
  <si>
    <t>BIO1015</t>
  </si>
  <si>
    <t>BIO1016</t>
  </si>
  <si>
    <t>BIO1096</t>
  </si>
  <si>
    <t>BIO1097</t>
  </si>
  <si>
    <t>BIO1098</t>
  </si>
  <si>
    <t>BIO1099</t>
  </si>
  <si>
    <t>BIO1201</t>
  </si>
  <si>
    <t>BIO1202</t>
  </si>
  <si>
    <t>BIO1203</t>
  </si>
  <si>
    <t>BIO1204</t>
  </si>
  <si>
    <t>BIO1205</t>
  </si>
  <si>
    <t>BIO1206</t>
  </si>
  <si>
    <t>BIO1207</t>
  </si>
  <si>
    <t>BIO1208</t>
  </si>
  <si>
    <t>BIO1209</t>
  </si>
  <si>
    <t>BIO1210</t>
  </si>
  <si>
    <t>BIO1211</t>
  </si>
  <si>
    <t>BIO1212</t>
  </si>
  <si>
    <t>BIO1213</t>
  </si>
  <si>
    <t>BIO1214</t>
  </si>
  <si>
    <t>BIO1215</t>
  </si>
  <si>
    <t>BIO1301</t>
  </si>
  <si>
    <t>BIO1302</t>
  </si>
  <si>
    <t>BIO1303</t>
  </si>
  <si>
    <t>BIO1304</t>
  </si>
  <si>
    <t>BIO1305</t>
  </si>
  <si>
    <t>BIO1306</t>
  </si>
  <si>
    <t>BIO1307</t>
  </si>
  <si>
    <t>BIO1308</t>
  </si>
  <si>
    <t>BIO1309</t>
  </si>
  <si>
    <t>BIO1310</t>
  </si>
  <si>
    <t>BIO1311</t>
  </si>
  <si>
    <t>BIO1312</t>
  </si>
  <si>
    <t>BIO1313</t>
  </si>
  <si>
    <t>BIO1314</t>
  </si>
  <si>
    <t>BIO1315</t>
  </si>
  <si>
    <t>BIO1316</t>
  </si>
  <si>
    <t>BIO1317</t>
  </si>
  <si>
    <t>BIO1318</t>
  </si>
  <si>
    <t>BIO1319</t>
  </si>
  <si>
    <t>BIO1320</t>
  </si>
  <si>
    <t>BIO1321</t>
  </si>
  <si>
    <t>BIO1322</t>
  </si>
  <si>
    <t>BIO1323</t>
  </si>
  <si>
    <t>BIO1324</t>
  </si>
  <si>
    <t>BIO1325</t>
  </si>
  <si>
    <t>BIO1326</t>
  </si>
  <si>
    <t>BIO1327</t>
  </si>
  <si>
    <t>BIO1329</t>
  </si>
  <si>
    <t>BIO1330</t>
  </si>
  <si>
    <t>BIO1331</t>
  </si>
  <si>
    <t>BIO1332</t>
  </si>
  <si>
    <t>BIO1333</t>
  </si>
  <si>
    <t>BIO1334</t>
  </si>
  <si>
    <t>BIO1335</t>
  </si>
  <si>
    <t>BIO1336</t>
  </si>
  <si>
    <t>BIO1337</t>
  </si>
  <si>
    <t>BIO1338</t>
  </si>
  <si>
    <t>BIO1339</t>
  </si>
  <si>
    <t>BIO1340</t>
  </si>
  <si>
    <t>BIO1341</t>
  </si>
  <si>
    <t>BIO1342</t>
  </si>
  <si>
    <t>BIO1343</t>
  </si>
  <si>
    <t>BIO1344</t>
  </si>
  <si>
    <t>BIO1345</t>
  </si>
  <si>
    <t>BIO1346</t>
  </si>
  <si>
    <t>BIO1347</t>
  </si>
  <si>
    <t>BIO1400</t>
  </si>
  <si>
    <t>BIO1401</t>
  </si>
  <si>
    <t>BIO1402</t>
  </si>
  <si>
    <t>BIO1403</t>
  </si>
  <si>
    <t>BIO1404</t>
  </si>
  <si>
    <t>BIO1405</t>
  </si>
  <si>
    <t>BIO1406</t>
  </si>
  <si>
    <t>BIO1407</t>
  </si>
  <si>
    <t>BIO1408</t>
  </si>
  <si>
    <t>BIO1409</t>
  </si>
  <si>
    <t>BIO1410</t>
  </si>
  <si>
    <t>BIO1411</t>
  </si>
  <si>
    <t>BIO1412</t>
  </si>
  <si>
    <t>BIO1413</t>
  </si>
  <si>
    <t>BIO1414</t>
  </si>
  <si>
    <t>BIO1415</t>
  </si>
  <si>
    <t>BIO1416</t>
  </si>
  <si>
    <t>BIO1417</t>
  </si>
  <si>
    <t>BIO1418</t>
  </si>
  <si>
    <t>BIO1419</t>
  </si>
  <si>
    <t>BIO1420</t>
  </si>
  <si>
    <t>BIO1421</t>
  </si>
  <si>
    <t>BIO1422</t>
  </si>
  <si>
    <t>BIO1423</t>
  </si>
  <si>
    <t>BIO1424</t>
  </si>
  <si>
    <t>BIO1425</t>
  </si>
  <si>
    <t>BIO1426</t>
  </si>
  <si>
    <t>BIO1427</t>
  </si>
  <si>
    <t>BIO1428</t>
  </si>
  <si>
    <t>BIO1429</t>
  </si>
  <si>
    <t>BIO1430</t>
  </si>
  <si>
    <t>BIO1431</t>
  </si>
  <si>
    <t>BIO1432</t>
  </si>
  <si>
    <t>BIO1433</t>
  </si>
  <si>
    <t>BIO1801</t>
  </si>
  <si>
    <t>BIO1802</t>
  </si>
  <si>
    <t>BIO1803</t>
  </si>
  <si>
    <t>BIO1904</t>
  </si>
  <si>
    <t>BIO1905</t>
  </si>
  <si>
    <t>BIO1905C</t>
  </si>
  <si>
    <t>BIO1907</t>
  </si>
  <si>
    <t>BIO1907C</t>
  </si>
  <si>
    <t>BIO1909</t>
  </si>
  <si>
    <t>BIO1909C</t>
  </si>
  <si>
    <t>BIO2000</t>
  </si>
  <si>
    <t>BIO2001</t>
  </si>
  <si>
    <t>BIO2002</t>
  </si>
  <si>
    <t>BIO2003</t>
  </si>
  <si>
    <t>BIO2004</t>
  </si>
  <si>
    <t>BIO2004A</t>
  </si>
  <si>
    <t>BIO2005</t>
  </si>
  <si>
    <t>BIO2006</t>
  </si>
  <si>
    <t>BIO2006A</t>
  </si>
  <si>
    <t>BIO2007</t>
  </si>
  <si>
    <t>BIO2007A</t>
  </si>
  <si>
    <t>BIO2008</t>
  </si>
  <si>
    <t>BIO2009</t>
  </si>
  <si>
    <t>BIO2012</t>
  </si>
  <si>
    <t>BIO2012A</t>
  </si>
  <si>
    <t>BIO2013</t>
  </si>
  <si>
    <t>BIO2014</t>
  </si>
  <si>
    <t>BIO2015</t>
  </si>
  <si>
    <t>BIO2016</t>
  </si>
  <si>
    <t>BIO2016A</t>
  </si>
  <si>
    <t>BIO2017</t>
  </si>
  <si>
    <t>BIO2019</t>
  </si>
  <si>
    <t>BIO2019A</t>
  </si>
  <si>
    <t>BIO2020</t>
  </si>
  <si>
    <t>BIO2020A</t>
  </si>
  <si>
    <t>BIO2021</t>
  </si>
  <si>
    <t>BIO2022</t>
  </si>
  <si>
    <t>BIO2022A</t>
  </si>
  <si>
    <t>BIO2023</t>
  </si>
  <si>
    <t>BIO2025</t>
  </si>
  <si>
    <t>BIO2026</t>
  </si>
  <si>
    <t>BIO2027</t>
  </si>
  <si>
    <t>BIO2030</t>
  </si>
  <si>
    <t>BIO2031</t>
  </si>
  <si>
    <t>BIO2032</t>
  </si>
  <si>
    <t>BIO2033</t>
  </si>
  <si>
    <t>BIO2034</t>
  </si>
  <si>
    <t>BIO2035</t>
  </si>
  <si>
    <t>BIO2036</t>
  </si>
  <si>
    <t>BIO2037</t>
  </si>
  <si>
    <t>BIO2040</t>
  </si>
  <si>
    <t>BIO2041</t>
  </si>
  <si>
    <t>BIO2042</t>
  </si>
  <si>
    <t>BIO2043</t>
  </si>
  <si>
    <t>BIO2044</t>
  </si>
  <si>
    <t>BIO2045</t>
  </si>
  <si>
    <t>BIO2046</t>
  </si>
  <si>
    <t>BIO2047</t>
  </si>
  <si>
    <t>BIO2048</t>
  </si>
  <si>
    <t>BIO2049</t>
  </si>
  <si>
    <t>BIO2050</t>
  </si>
  <si>
    <t>BIO2051</t>
  </si>
  <si>
    <t>BIO2052</t>
  </si>
  <si>
    <t>BIO2053</t>
  </si>
  <si>
    <t>BIO2054</t>
  </si>
  <si>
    <t>BIO2055</t>
  </si>
  <si>
    <t>BIO2056</t>
  </si>
  <si>
    <t>BIO2057</t>
  </si>
  <si>
    <t>BIO2058</t>
  </si>
  <si>
    <t>BIO2059</t>
  </si>
  <si>
    <t>BIO2061</t>
  </si>
  <si>
    <t>BIO2062</t>
  </si>
  <si>
    <t>BIO2065</t>
  </si>
  <si>
    <t>BIO2066</t>
  </si>
  <si>
    <t>BIO2067</t>
  </si>
  <si>
    <t>BIO2068</t>
  </si>
  <si>
    <t>BIO2069</t>
  </si>
  <si>
    <t>BIO2070</t>
  </si>
  <si>
    <t>BIO2071</t>
  </si>
  <si>
    <t>BIO2072</t>
  </si>
  <si>
    <t>BIO2073</t>
  </si>
  <si>
    <t>BIO2074</t>
  </si>
  <si>
    <t>BIO2075</t>
  </si>
  <si>
    <t>BIO2076</t>
  </si>
  <si>
    <t>BIO2077</t>
  </si>
  <si>
    <t>BIO2078</t>
  </si>
  <si>
    <t>BIO2078M</t>
  </si>
  <si>
    <t>BIO2079</t>
  </si>
  <si>
    <t>BIO2080</t>
  </si>
  <si>
    <t>BIO2081</t>
  </si>
  <si>
    <t>BIO2082</t>
  </si>
  <si>
    <t>BIO2083</t>
  </si>
  <si>
    <t>BIO2084</t>
  </si>
  <si>
    <t>BIO2085</t>
  </si>
  <si>
    <t>BIO2086</t>
  </si>
  <si>
    <t>BIO2087</t>
  </si>
  <si>
    <t>BIO2088</t>
  </si>
  <si>
    <t>BIO2088M</t>
  </si>
  <si>
    <t>BIO2089</t>
  </si>
  <si>
    <t>BIO2090</t>
  </si>
  <si>
    <t>BIO2091</t>
  </si>
  <si>
    <t>BIO2092</t>
  </si>
  <si>
    <t>BIO2093</t>
  </si>
  <si>
    <t>BIO2094</t>
  </si>
  <si>
    <t>BIO2095</t>
  </si>
  <si>
    <t>BIO2096</t>
  </si>
  <si>
    <t>BIO2097</t>
  </si>
  <si>
    <t>BIO2098</t>
  </si>
  <si>
    <t>BIO2099</t>
  </si>
  <si>
    <t>BIO2101</t>
  </si>
  <si>
    <t>BIO2104</t>
  </si>
  <si>
    <t>BIO2105</t>
  </si>
  <si>
    <t>BIO2106</t>
  </si>
  <si>
    <t>BIO2401</t>
  </si>
  <si>
    <t>BIO2402</t>
  </si>
  <si>
    <t>BIO2403</t>
  </si>
  <si>
    <t>BIO2404</t>
  </si>
  <si>
    <t>BIO2405</t>
  </si>
  <si>
    <t>BIO2406</t>
  </si>
  <si>
    <t>BIO2407</t>
  </si>
  <si>
    <t>BIO2408</t>
  </si>
  <si>
    <t>BIO2409</t>
  </si>
  <si>
    <t>BIO2410</t>
  </si>
  <si>
    <t>BIO2411</t>
  </si>
  <si>
    <t>BIO2412</t>
  </si>
  <si>
    <t>BIO2413</t>
  </si>
  <si>
    <t>BIO2414</t>
  </si>
  <si>
    <t>BIO2415</t>
  </si>
  <si>
    <t>BIO2416</t>
  </si>
  <si>
    <t>BIO2417</t>
  </si>
  <si>
    <t>BIO2418</t>
  </si>
  <si>
    <t>BIO2419</t>
  </si>
  <si>
    <t>BIO2420</t>
  </si>
  <si>
    <t>BIO2421</t>
  </si>
  <si>
    <t>BIO2422</t>
  </si>
  <si>
    <t>BIO2423</t>
  </si>
  <si>
    <t>BIO2424</t>
  </si>
  <si>
    <t>BIO2425</t>
  </si>
  <si>
    <t>BIO2426</t>
  </si>
  <si>
    <t>BIO2427</t>
  </si>
  <si>
    <t>BIO2428</t>
  </si>
  <si>
    <t>BIO2429</t>
  </si>
  <si>
    <t>BIO2430</t>
  </si>
  <si>
    <t>BIO2431</t>
  </si>
  <si>
    <t>BIO2432</t>
  </si>
  <si>
    <t>BIO2433</t>
  </si>
  <si>
    <t>BIO2434</t>
  </si>
  <si>
    <t>BIO2435</t>
  </si>
  <si>
    <t>BIO2436</t>
  </si>
  <si>
    <t>BIO2437</t>
  </si>
  <si>
    <t>BIO2438</t>
  </si>
  <si>
    <t>BIO2439</t>
  </si>
  <si>
    <t>BIO2440</t>
  </si>
  <si>
    <t>BIO2441</t>
  </si>
  <si>
    <t>BIO2442</t>
  </si>
  <si>
    <t>BIO2443</t>
  </si>
  <si>
    <t>BIO2444</t>
  </si>
  <si>
    <t>BIO2445</t>
  </si>
  <si>
    <t>BIO2446</t>
  </si>
  <si>
    <t>BIO2448</t>
  </si>
  <si>
    <t>BIO2449</t>
  </si>
  <si>
    <t>BIO2450</t>
  </si>
  <si>
    <t>BIO2451</t>
  </si>
  <si>
    <t>BIO2452</t>
  </si>
  <si>
    <t>BIO2453</t>
  </si>
  <si>
    <t>BIO2454</t>
  </si>
  <si>
    <t>BIO2905</t>
  </si>
  <si>
    <t>BIO2905C</t>
  </si>
  <si>
    <t>BIO2909</t>
  </si>
  <si>
    <t>BIO2909C</t>
  </si>
  <si>
    <t>BIO3001</t>
  </si>
  <si>
    <t>BIO3002</t>
  </si>
  <si>
    <t>BIO3003</t>
  </si>
  <si>
    <t>BIO3004</t>
  </si>
  <si>
    <t>BIO3005</t>
  </si>
  <si>
    <t>BIO3006</t>
  </si>
  <si>
    <t>BIO3007</t>
  </si>
  <si>
    <t>BIO3008</t>
  </si>
  <si>
    <t>BIO3010</t>
  </si>
  <si>
    <t>BIO3012</t>
  </si>
  <si>
    <t>BIO3013</t>
  </si>
  <si>
    <t>BIO3014</t>
  </si>
  <si>
    <t>BIO3015</t>
  </si>
  <si>
    <t>BIO3016</t>
  </si>
  <si>
    <t>BIO3017</t>
  </si>
  <si>
    <t>BIO3019</t>
  </si>
  <si>
    <t>BIO3021</t>
  </si>
  <si>
    <t>BIO3022</t>
  </si>
  <si>
    <t>BIO3023</t>
  </si>
  <si>
    <t>BIO3024</t>
  </si>
  <si>
    <t>BIO3025</t>
  </si>
  <si>
    <t>BIO3026</t>
  </si>
  <si>
    <t>BIO3027</t>
  </si>
  <si>
    <t>BIO3028</t>
  </si>
  <si>
    <t>BIO3029</t>
  </si>
  <si>
    <t>BIO3030</t>
  </si>
  <si>
    <t>BIO3031</t>
  </si>
  <si>
    <t>BIO3032</t>
  </si>
  <si>
    <t>BIO3033</t>
  </si>
  <si>
    <t>BIO3034</t>
  </si>
  <si>
    <t>BIO3035</t>
  </si>
  <si>
    <t>BIO3036</t>
  </si>
  <si>
    <t>BIO3037</t>
  </si>
  <si>
    <t>BIO3038</t>
  </si>
  <si>
    <t>BIO3039</t>
  </si>
  <si>
    <t>BIO3040</t>
  </si>
  <si>
    <t>BIO3041</t>
  </si>
  <si>
    <t>BIO3042</t>
  </si>
  <si>
    <t>BIO3043</t>
  </si>
  <si>
    <t>BIO3044</t>
  </si>
  <si>
    <t>BIO3045</t>
  </si>
  <si>
    <t>BIO3046</t>
  </si>
  <si>
    <t>BIO3047</t>
  </si>
  <si>
    <t>BIO3048</t>
  </si>
  <si>
    <t>BIO3049</t>
  </si>
  <si>
    <t>BIO3050</t>
  </si>
  <si>
    <t>BIO3051</t>
  </si>
  <si>
    <t>BIO3052</t>
  </si>
  <si>
    <t>BIO3053</t>
  </si>
  <si>
    <t>BIO3054</t>
  </si>
  <si>
    <t>BIO3055</t>
  </si>
  <si>
    <t>BIO3056</t>
  </si>
  <si>
    <t>BIO3057</t>
  </si>
  <si>
    <t>BIO3060</t>
  </si>
  <si>
    <t>BIO3061</t>
  </si>
  <si>
    <t>BIO3062</t>
  </si>
  <si>
    <t>BIO3063</t>
  </si>
  <si>
    <t>BIO3064</t>
  </si>
  <si>
    <t>BIO3065</t>
  </si>
  <si>
    <t>BIO3066</t>
  </si>
  <si>
    <t>BIO3067</t>
  </si>
  <si>
    <t>BIO3068</t>
  </si>
  <si>
    <t>BIO3069</t>
  </si>
  <si>
    <t>BIO3070</t>
  </si>
  <si>
    <t>BIO3071</t>
  </si>
  <si>
    <t>BIO3072</t>
  </si>
  <si>
    <t>BIO3073</t>
  </si>
  <si>
    <t>BIO3074</t>
  </si>
  <si>
    <t>BIO3075</t>
  </si>
  <si>
    <t>BIO3076</t>
  </si>
  <si>
    <t>BIO3077</t>
  </si>
  <si>
    <t>BIO3078</t>
  </si>
  <si>
    <t>BIO3079</t>
  </si>
  <si>
    <t>BIO3080</t>
  </si>
  <si>
    <t>BIO3081</t>
  </si>
  <si>
    <t>BIO3082</t>
  </si>
  <si>
    <t>BIO3083</t>
  </si>
  <si>
    <t>BIO3084</t>
  </si>
  <si>
    <t>BIO3085</t>
  </si>
  <si>
    <t>BIO3086</t>
  </si>
  <si>
    <t>BIO3087</t>
  </si>
  <si>
    <t>BIO3088</t>
  </si>
  <si>
    <t>BIO3089</t>
  </si>
  <si>
    <t>BIO3090</t>
  </si>
  <si>
    <t>BIO3091</t>
  </si>
  <si>
    <t>BIO3092</t>
  </si>
  <si>
    <t>BIO3093</t>
  </si>
  <si>
    <t>BIO3094</t>
  </si>
  <si>
    <t>BIO3095</t>
  </si>
  <si>
    <t>BIO3096</t>
  </si>
  <si>
    <t>BIO3097</t>
  </si>
  <si>
    <t>BIO3098</t>
  </si>
  <si>
    <t>BIO3099</t>
  </si>
  <si>
    <t>BIO3100</t>
  </si>
  <si>
    <t>BIO3101</t>
  </si>
  <si>
    <t>BIO3102</t>
  </si>
  <si>
    <t>BIO3103</t>
  </si>
  <si>
    <t>BIO3104</t>
  </si>
  <si>
    <t>BIO3105</t>
  </si>
  <si>
    <t>BIO3106</t>
  </si>
  <si>
    <t>BIO3107</t>
  </si>
  <si>
    <t>BIO3108</t>
  </si>
  <si>
    <t>BIO3109</t>
  </si>
  <si>
    <t>BIO3110</t>
  </si>
  <si>
    <t>BIO3111</t>
  </si>
  <si>
    <t>BIO3112</t>
  </si>
  <si>
    <t>BIO3113</t>
  </si>
  <si>
    <t>BIO3114</t>
  </si>
  <si>
    <t>BIO3115</t>
  </si>
  <si>
    <t>BIO3116</t>
  </si>
  <si>
    <t>BIO3117</t>
  </si>
  <si>
    <t>BIO3118</t>
  </si>
  <si>
    <t>BIO3120</t>
  </si>
  <si>
    <t>BIO3121</t>
  </si>
  <si>
    <t>BIO3122</t>
  </si>
  <si>
    <t>BIO3122A</t>
  </si>
  <si>
    <t>BIO3123</t>
  </si>
  <si>
    <t>BIO3124</t>
  </si>
  <si>
    <t>BIO3125</t>
  </si>
  <si>
    <t>BIO3126</t>
  </si>
  <si>
    <t>BIO3127</t>
  </si>
  <si>
    <t>BIO3128</t>
  </si>
  <si>
    <t>BIO3129</t>
  </si>
  <si>
    <t>BIO3130</t>
  </si>
  <si>
    <t>BIO3131</t>
  </si>
  <si>
    <t>BIO3132</t>
  </si>
  <si>
    <t>BIO3133</t>
  </si>
  <si>
    <t>BIO3134</t>
  </si>
  <si>
    <t>BIO3135</t>
  </si>
  <si>
    <t>BIO3136</t>
  </si>
  <si>
    <t>BIO3137</t>
  </si>
  <si>
    <t>BIO3400</t>
  </si>
  <si>
    <t>BIO3401</t>
  </si>
  <si>
    <t>BIO3402</t>
  </si>
  <si>
    <t>BIO3403</t>
  </si>
  <si>
    <t>BIO3404</t>
  </si>
  <si>
    <t>BIO3405</t>
  </si>
  <si>
    <t>BIO3406</t>
  </si>
  <si>
    <t>BIO3407</t>
  </si>
  <si>
    <t>BIO3409</t>
  </si>
  <si>
    <t>BIO3410</t>
  </si>
  <si>
    <t>BIO3411</t>
  </si>
  <si>
    <t>BIO3412</t>
  </si>
  <si>
    <t>BIO3413</t>
  </si>
  <si>
    <t>BIO3414</t>
  </si>
  <si>
    <t>BIO3415</t>
  </si>
  <si>
    <t>BIO3416</t>
  </si>
  <si>
    <t>BIO3417</t>
  </si>
  <si>
    <t>BIO3418</t>
  </si>
  <si>
    <t>BIO3419</t>
  </si>
  <si>
    <t>BIO3420</t>
  </si>
  <si>
    <t>BIO3421</t>
  </si>
  <si>
    <t>BIO3422</t>
  </si>
  <si>
    <t>BIO3423</t>
  </si>
  <si>
    <t>BIO3424</t>
  </si>
  <si>
    <t>BIO3425</t>
  </si>
  <si>
    <t>BIO3426</t>
  </si>
  <si>
    <t>BIO3427</t>
  </si>
  <si>
    <t>BIO3428</t>
  </si>
  <si>
    <t>BIO3429</t>
  </si>
  <si>
    <t>BIO3430</t>
  </si>
  <si>
    <t>BIO3431</t>
  </si>
  <si>
    <t>BIO3432</t>
  </si>
  <si>
    <t>BIO3433</t>
  </si>
  <si>
    <t>BIO3434</t>
  </si>
  <si>
    <t>BIO3435</t>
  </si>
  <si>
    <t>BIO3436</t>
  </si>
  <si>
    <t>BIO3437</t>
  </si>
  <si>
    <t>BIO3438</t>
  </si>
  <si>
    <t>BIO3439</t>
  </si>
  <si>
    <t>BIO3440</t>
  </si>
  <si>
    <t>BIO3441</t>
  </si>
  <si>
    <t>BIO3442</t>
  </si>
  <si>
    <t>BIO3443</t>
  </si>
  <si>
    <t>BIO3888B</t>
  </si>
  <si>
    <t>BIO3888E</t>
  </si>
  <si>
    <t>BIO3901</t>
  </si>
  <si>
    <t>BIO3902</t>
  </si>
  <si>
    <t>BIO3903</t>
  </si>
  <si>
    <t>BIO3905</t>
  </si>
  <si>
    <t>BIO3905C</t>
  </si>
  <si>
    <t>BIO3909</t>
  </si>
  <si>
    <t>BIO3909C</t>
  </si>
  <si>
    <t>BIO3910</t>
  </si>
  <si>
    <t>BIO3911</t>
  </si>
  <si>
    <t>BIO3912</t>
  </si>
  <si>
    <t>BIO4000</t>
  </si>
  <si>
    <t>BIO4905C</t>
  </si>
  <si>
    <t>BIO4909C</t>
  </si>
  <si>
    <t>BIO6001</t>
  </si>
  <si>
    <t>BIO6002</t>
  </si>
  <si>
    <t>BIO6003</t>
  </si>
  <si>
    <t>BIO6004</t>
  </si>
  <si>
    <t>BIO6005</t>
  </si>
  <si>
    <t>BIO6006</t>
  </si>
  <si>
    <t>BIO6007</t>
  </si>
  <si>
    <t>BIO6011</t>
  </si>
  <si>
    <t>BIO6012</t>
  </si>
  <si>
    <t>BIO6013</t>
  </si>
  <si>
    <t>BIO6014</t>
  </si>
  <si>
    <t>BIO6015</t>
  </si>
  <si>
    <t>BIO6016</t>
  </si>
  <si>
    <t>BIO6017</t>
  </si>
  <si>
    <t>BIO6018</t>
  </si>
  <si>
    <t>BIO6019</t>
  </si>
  <si>
    <t>BIO6020</t>
  </si>
  <si>
    <t>BIO6021</t>
  </si>
  <si>
    <t>BIO6022</t>
  </si>
  <si>
    <t>BIO6023</t>
  </si>
  <si>
    <t>BIO6024</t>
  </si>
  <si>
    <t>BIO6025</t>
  </si>
  <si>
    <t>BIO6026</t>
  </si>
  <si>
    <t>BIO6041</t>
  </si>
  <si>
    <t>BIO6042</t>
  </si>
  <si>
    <t>BIO6050</t>
  </si>
  <si>
    <t>BIO6101</t>
  </si>
  <si>
    <t>BIO6102</t>
  </si>
  <si>
    <t>BIO6103</t>
  </si>
  <si>
    <t>BIO6104</t>
  </si>
  <si>
    <t>BIO6105</t>
  </si>
  <si>
    <t>BIO6106</t>
  </si>
  <si>
    <t>BIO6107</t>
  </si>
  <si>
    <t>BIO6108</t>
  </si>
  <si>
    <t>BIO6201</t>
  </si>
  <si>
    <t>BIO6202</t>
  </si>
  <si>
    <t>BIO6203</t>
  </si>
  <si>
    <t>BIO6204</t>
  </si>
  <si>
    <t>BIO6205</t>
  </si>
  <si>
    <t>BIO6206</t>
  </si>
  <si>
    <t>BIO6207</t>
  </si>
  <si>
    <t>BIO6208</t>
  </si>
  <si>
    <t>BIO6210</t>
  </si>
  <si>
    <t>BIO6211</t>
  </si>
  <si>
    <t>BIO6301</t>
  </si>
  <si>
    <t>BIO6302</t>
  </si>
  <si>
    <t>BIO6303</t>
  </si>
  <si>
    <t>BIO6304</t>
  </si>
  <si>
    <t>BIO6305</t>
  </si>
  <si>
    <t>BIO6306</t>
  </si>
  <si>
    <t>BIO6307</t>
  </si>
  <si>
    <t>BIO6308</t>
  </si>
  <si>
    <t>BIO6402</t>
  </si>
  <si>
    <t>BIO6403</t>
  </si>
  <si>
    <t>BIO6404</t>
  </si>
  <si>
    <t>BIO6406</t>
  </si>
  <si>
    <t>BIO6407</t>
  </si>
  <si>
    <t>BIO6408</t>
  </si>
  <si>
    <t>BIO6409</t>
  </si>
  <si>
    <t>BIO6410</t>
  </si>
  <si>
    <t>BIO6411</t>
  </si>
  <si>
    <t>BIOM001</t>
  </si>
  <si>
    <t>BIOM002</t>
  </si>
  <si>
    <t>BIOM003</t>
  </si>
  <si>
    <t>BIOM004</t>
  </si>
  <si>
    <t>BIOM005</t>
  </si>
  <si>
    <t>BIOM006</t>
  </si>
  <si>
    <t>BIOM007</t>
  </si>
  <si>
    <t>BIOM011</t>
  </si>
  <si>
    <t>BIOM012</t>
  </si>
  <si>
    <t>BIOM013</t>
  </si>
  <si>
    <t>BIOM014</t>
  </si>
  <si>
    <t>BIOM015</t>
  </si>
  <si>
    <t>BIOM016</t>
  </si>
  <si>
    <t>BIOM017</t>
  </si>
  <si>
    <t>BIOM018</t>
  </si>
  <si>
    <t>BIOM019</t>
  </si>
  <si>
    <t>BIOM020</t>
  </si>
  <si>
    <t>BIOM021</t>
  </si>
  <si>
    <t>BIOM022</t>
  </si>
  <si>
    <t>BIOM023</t>
  </si>
  <si>
    <t>BIOM024</t>
  </si>
  <si>
    <t>BIOM025</t>
  </si>
  <si>
    <t>BIOM026</t>
  </si>
  <si>
    <t>BIOM027</t>
  </si>
  <si>
    <t>BIOM028</t>
  </si>
  <si>
    <t>BIOM029</t>
  </si>
  <si>
    <t>BIOM030</t>
  </si>
  <si>
    <t>BIOM031</t>
  </si>
  <si>
    <t>BIOM032</t>
  </si>
  <si>
    <t>BIOM041</t>
  </si>
  <si>
    <t>BIOM042</t>
  </si>
  <si>
    <t>BIOM050</t>
  </si>
  <si>
    <t>BIOM051</t>
  </si>
  <si>
    <t>BIOM052</t>
  </si>
  <si>
    <t>BIOM058</t>
  </si>
  <si>
    <t>BIOM059</t>
  </si>
  <si>
    <t>BIOM060</t>
  </si>
  <si>
    <t>BIOM061</t>
  </si>
  <si>
    <t>BIOM062</t>
  </si>
  <si>
    <t>BIOM063</t>
  </si>
  <si>
    <t>BIOM064</t>
  </si>
  <si>
    <t>BIOM065</t>
  </si>
  <si>
    <t>BIOM066</t>
  </si>
  <si>
    <t>BIOM067</t>
  </si>
  <si>
    <t>BIOM068</t>
  </si>
  <si>
    <t>BIOM069</t>
  </si>
  <si>
    <t>BIOM101</t>
  </si>
  <si>
    <t>BIOM102</t>
  </si>
  <si>
    <t>BIOM103</t>
  </si>
  <si>
    <t>BIOM104</t>
  </si>
  <si>
    <t>BIOM105</t>
  </si>
  <si>
    <t>BIOM106</t>
  </si>
  <si>
    <t>BIOM107</t>
  </si>
  <si>
    <t>BIOM108</t>
  </si>
  <si>
    <t>BIOM201</t>
  </si>
  <si>
    <t>BIOM202</t>
  </si>
  <si>
    <t>BIOM203</t>
  </si>
  <si>
    <t>BIOM204</t>
  </si>
  <si>
    <t>BIOM205</t>
  </si>
  <si>
    <t>BIOM206</t>
  </si>
  <si>
    <t>BIOM207</t>
  </si>
  <si>
    <t>BIOM208</t>
  </si>
  <si>
    <t>BIOM210</t>
  </si>
  <si>
    <t>BIOM211</t>
  </si>
  <si>
    <t>BIOM301</t>
  </si>
  <si>
    <t>BIOM302</t>
  </si>
  <si>
    <t>BIOM303</t>
  </si>
  <si>
    <t>BIOM304</t>
  </si>
  <si>
    <t>BIOM305</t>
  </si>
  <si>
    <t>BIOM306</t>
  </si>
  <si>
    <t>BIOM307</t>
  </si>
  <si>
    <t>BIOM308</t>
  </si>
  <si>
    <t>BIOM4001</t>
  </si>
  <si>
    <t>BIOM4002</t>
  </si>
  <si>
    <t>BIOM4003</t>
  </si>
  <si>
    <t>BIOM4004</t>
  </si>
  <si>
    <t>BIOM4005</t>
  </si>
  <si>
    <t>BIOM4006</t>
  </si>
  <si>
    <t>BIOM4007</t>
  </si>
  <si>
    <t>BIOM4008</t>
  </si>
  <si>
    <t>BIOM4009</t>
  </si>
  <si>
    <t>BIOM401</t>
  </si>
  <si>
    <t>BIOM4010</t>
  </si>
  <si>
    <t>BIOM4011</t>
  </si>
  <si>
    <t>BIOM4012</t>
  </si>
  <si>
    <t>BIOM4013</t>
  </si>
  <si>
    <t>BIOM4014</t>
  </si>
  <si>
    <t>BIOM4015</t>
  </si>
  <si>
    <t>BIOM4016</t>
  </si>
  <si>
    <t>BIOM4017</t>
  </si>
  <si>
    <t>BIOM4018</t>
  </si>
  <si>
    <t>BIOM4019</t>
  </si>
  <si>
    <t>BIOM402</t>
  </si>
  <si>
    <t>BIOM4020</t>
  </si>
  <si>
    <t>BIOM4021</t>
  </si>
  <si>
    <t>BIOM4022</t>
  </si>
  <si>
    <t>BIOM4023</t>
  </si>
  <si>
    <t>BIOM4024</t>
  </si>
  <si>
    <t>BIOM4025</t>
  </si>
  <si>
    <t>BIOM4026</t>
  </si>
  <si>
    <t>BIOM4027</t>
  </si>
  <si>
    <t>BIOM4028</t>
  </si>
  <si>
    <t>BIOM4029</t>
  </si>
  <si>
    <t>BIOM403</t>
  </si>
  <si>
    <t>BIOM4030</t>
  </si>
  <si>
    <t>BIOM4031</t>
  </si>
  <si>
    <t>BIOM4032</t>
  </si>
  <si>
    <t>BIOM4033</t>
  </si>
  <si>
    <t>BIOM4034</t>
  </si>
  <si>
    <t>BIOM4035</t>
  </si>
  <si>
    <t>BIOM4036</t>
  </si>
  <si>
    <t>BIOM4037</t>
  </si>
  <si>
    <t>BIOM4038</t>
  </si>
  <si>
    <t>BIOM4039</t>
  </si>
  <si>
    <t>BIOM404</t>
  </si>
  <si>
    <t>BIOM4040</t>
  </si>
  <si>
    <t>BIOM4041</t>
  </si>
  <si>
    <t>BIOM4042</t>
  </si>
  <si>
    <t>BIOM4043</t>
  </si>
  <si>
    <t>BIOM4044</t>
  </si>
  <si>
    <t>BIOM4045</t>
  </si>
  <si>
    <t>BIOM4046</t>
  </si>
  <si>
    <t>BIOM4047</t>
  </si>
  <si>
    <t>BIOM4048</t>
  </si>
  <si>
    <t>BIOM4049</t>
  </si>
  <si>
    <t>BIOM405</t>
  </si>
  <si>
    <t>BIOM4050</t>
  </si>
  <si>
    <t>BIOM4051</t>
  </si>
  <si>
    <t>BIOM406</t>
  </si>
  <si>
    <t>BIOM407</t>
  </si>
  <si>
    <t>BIOM408</t>
  </si>
  <si>
    <t>BIOM409</t>
  </si>
  <si>
    <t>BIOM410</t>
  </si>
  <si>
    <t>BIOM411</t>
  </si>
  <si>
    <t>BIOM412</t>
  </si>
  <si>
    <t>BIOM413</t>
  </si>
  <si>
    <t>BIOM414</t>
  </si>
  <si>
    <t>BIOM415</t>
  </si>
  <si>
    <t>BIOM416</t>
  </si>
  <si>
    <t>BIOM417</t>
  </si>
  <si>
    <t>BIOM418</t>
  </si>
  <si>
    <t>BIOM419</t>
  </si>
  <si>
    <t>BIOM501</t>
  </si>
  <si>
    <t>BIOM502</t>
  </si>
  <si>
    <t>BIOM503</t>
  </si>
  <si>
    <t>BIOM504</t>
  </si>
  <si>
    <t>BIOM505</t>
  </si>
  <si>
    <t>BIOM506</t>
  </si>
  <si>
    <t>BIOM507</t>
  </si>
  <si>
    <t>BIOM508</t>
  </si>
  <si>
    <t>BIOM509</t>
  </si>
  <si>
    <t>BIOM510</t>
  </si>
  <si>
    <t>BIOM511</t>
  </si>
  <si>
    <t>BIOM512</t>
  </si>
  <si>
    <t>BIOM513</t>
  </si>
  <si>
    <t>BIOM514</t>
  </si>
  <si>
    <t>BIOM515</t>
  </si>
  <si>
    <t>BIOM516</t>
  </si>
  <si>
    <t>BIOM517</t>
  </si>
  <si>
    <t>BIOM518</t>
  </si>
  <si>
    <t>BIOM519</t>
  </si>
  <si>
    <t>BIOM520</t>
  </si>
  <si>
    <t>BIOM521</t>
  </si>
  <si>
    <t>BIOM522</t>
  </si>
  <si>
    <t>BIOM523</t>
  </si>
  <si>
    <t>BIOM524</t>
  </si>
  <si>
    <t>BIOM525</t>
  </si>
  <si>
    <t>BIOM526</t>
  </si>
  <si>
    <t>BIOM527</t>
  </si>
  <si>
    <t>BIOM528</t>
  </si>
  <si>
    <t>BIOM529</t>
  </si>
  <si>
    <t>BIOM530</t>
  </si>
  <si>
    <t>BIOM531</t>
  </si>
  <si>
    <t>BIOM532</t>
  </si>
  <si>
    <t>BIOM533</t>
  </si>
  <si>
    <t>BIOM534</t>
  </si>
  <si>
    <t>BIOM535</t>
  </si>
  <si>
    <t>BIOM536</t>
  </si>
  <si>
    <t>BIOM537</t>
  </si>
  <si>
    <t>BIOM538</t>
  </si>
  <si>
    <t>BIOM540</t>
  </si>
  <si>
    <t>BIOM541</t>
  </si>
  <si>
    <t>BIOM542</t>
  </si>
  <si>
    <t>BIOM543</t>
  </si>
  <si>
    <t>BIOM544</t>
  </si>
  <si>
    <t>BIOM545</t>
  </si>
  <si>
    <t>BIOM546</t>
  </si>
  <si>
    <t>BIOM547</t>
  </si>
  <si>
    <t>BIOM548</t>
  </si>
  <si>
    <t>BIOM549</t>
  </si>
  <si>
    <t>BIOM550</t>
  </si>
  <si>
    <t>BIOM551</t>
  </si>
  <si>
    <t>BIOM552</t>
  </si>
  <si>
    <t>BIOM553</t>
  </si>
  <si>
    <t>BIOM554</t>
  </si>
  <si>
    <t>BIOM560</t>
  </si>
  <si>
    <t>BIOM561</t>
  </si>
  <si>
    <t>BIOM562</t>
  </si>
  <si>
    <t>BIOM563</t>
  </si>
  <si>
    <t>BIOM564</t>
  </si>
  <si>
    <t>BIOM565</t>
  </si>
  <si>
    <t>BIOM566</t>
  </si>
  <si>
    <t>BIOM567</t>
  </si>
  <si>
    <t>BIOM568</t>
  </si>
  <si>
    <t>BIOM569</t>
  </si>
  <si>
    <t>BIOM700</t>
  </si>
  <si>
    <t>BIOM700Z</t>
  </si>
  <si>
    <t>BIOM701</t>
  </si>
  <si>
    <t>BIOM701Z</t>
  </si>
  <si>
    <t>BIOM702</t>
  </si>
  <si>
    <t>BIOM702Z</t>
  </si>
  <si>
    <t>BIOM703</t>
  </si>
  <si>
    <t>BIOM703Z</t>
  </si>
  <si>
    <t>BIOM704</t>
  </si>
  <si>
    <t>BIOM704Z</t>
  </si>
  <si>
    <t>BIOM705</t>
  </si>
  <si>
    <t>BIOM705Z</t>
  </si>
  <si>
    <t>BIOM706</t>
  </si>
  <si>
    <t>BIOM706Z</t>
  </si>
  <si>
    <t>BIOM707</t>
  </si>
  <si>
    <t>BIOM707Z</t>
  </si>
  <si>
    <t>BIOM708</t>
  </si>
  <si>
    <t>BIOM708Z</t>
  </si>
  <si>
    <t>BIOM709</t>
  </si>
  <si>
    <t>BIOM709Z</t>
  </si>
  <si>
    <t>BIOM710</t>
  </si>
  <si>
    <t>BIOM710Z</t>
  </si>
  <si>
    <t>BIOM711</t>
  </si>
  <si>
    <t>BIOM711Z</t>
  </si>
  <si>
    <t>BIOM905C</t>
  </si>
  <si>
    <t>BIOM907</t>
  </si>
  <si>
    <t>BIOM907C</t>
  </si>
  <si>
    <t>BIOM909C</t>
  </si>
  <si>
    <t>BMC1013</t>
  </si>
  <si>
    <t>BMC1014</t>
  </si>
  <si>
    <t>BMC2010</t>
  </si>
  <si>
    <t>BMC2031</t>
  </si>
  <si>
    <t>BMC2100</t>
  </si>
  <si>
    <t>BMC3013</t>
  </si>
  <si>
    <t>BMC3017</t>
  </si>
  <si>
    <t>BMC3020</t>
  </si>
  <si>
    <t>BMC3022</t>
  </si>
  <si>
    <t>BMC3023</t>
  </si>
  <si>
    <t>BMC3025</t>
  </si>
  <si>
    <t>BMC3028</t>
  </si>
  <si>
    <t>BMC3029</t>
  </si>
  <si>
    <t>BMFIRM</t>
  </si>
  <si>
    <t>BMFIRM2</t>
  </si>
  <si>
    <t>BMFIRM3</t>
  </si>
  <si>
    <t>BMFL1</t>
  </si>
  <si>
    <t>BMFL2</t>
  </si>
  <si>
    <t>BMFL3</t>
  </si>
  <si>
    <t>BMFL4</t>
  </si>
  <si>
    <t>BMFL5</t>
  </si>
  <si>
    <t>BMPART</t>
  </si>
  <si>
    <t>BMPART2</t>
  </si>
  <si>
    <t>BMPL1</t>
  </si>
  <si>
    <t>BMPL2</t>
  </si>
  <si>
    <t>BMPL3</t>
  </si>
  <si>
    <t>BMPL4</t>
  </si>
  <si>
    <t>BMPL5</t>
  </si>
  <si>
    <t>BRIM001</t>
  </si>
  <si>
    <t>BRIM002</t>
  </si>
  <si>
    <t>BRIM003</t>
  </si>
  <si>
    <t>BRIM004</t>
  </si>
  <si>
    <t>BRIM005</t>
  </si>
  <si>
    <t>BRIM006</t>
  </si>
  <si>
    <t>BSD1000</t>
  </si>
  <si>
    <t>BSD1000K</t>
  </si>
  <si>
    <t>BSD1002</t>
  </si>
  <si>
    <t>BSD1003</t>
  </si>
  <si>
    <t>BSD2000</t>
  </si>
  <si>
    <t>BSD2001</t>
  </si>
  <si>
    <t>BSD2002</t>
  </si>
  <si>
    <t>BSD2003</t>
  </si>
  <si>
    <t>BSD2004</t>
  </si>
  <si>
    <t>BSD2005</t>
  </si>
  <si>
    <t>BSD3000</t>
  </si>
  <si>
    <t>BSDM100</t>
  </si>
  <si>
    <t>BSDM100Z1</t>
  </si>
  <si>
    <t>BSDM100Z2</t>
  </si>
  <si>
    <t>BSDM100Z3</t>
  </si>
  <si>
    <t>BSDM100Z4</t>
  </si>
  <si>
    <t>BSDM100Z5</t>
  </si>
  <si>
    <t>BSDM100Z6</t>
  </si>
  <si>
    <t>BSDM101</t>
  </si>
  <si>
    <t>BTH1010</t>
  </si>
  <si>
    <t>BTH1011</t>
  </si>
  <si>
    <t>BTH1020</t>
  </si>
  <si>
    <t>BTH1021</t>
  </si>
  <si>
    <t>BTH1030</t>
  </si>
  <si>
    <t>BTH1031</t>
  </si>
  <si>
    <t>BTH1040</t>
  </si>
  <si>
    <t>BTH1041</t>
  </si>
  <si>
    <t>BTH2000</t>
  </si>
  <si>
    <t>BTH2010</t>
  </si>
  <si>
    <t>BTH2011</t>
  </si>
  <si>
    <t>BTH2020</t>
  </si>
  <si>
    <t>BTH2021</t>
  </si>
  <si>
    <t>BTH2030</t>
  </si>
  <si>
    <t>BTH2031</t>
  </si>
  <si>
    <t>BTH2040</t>
  </si>
  <si>
    <t>BTH2041</t>
  </si>
  <si>
    <t>BTH2050</t>
  </si>
  <si>
    <t>BTH2051</t>
  </si>
  <si>
    <t>BTH2070</t>
  </si>
  <si>
    <t>BTH2071</t>
  </si>
  <si>
    <t>BTH2080</t>
  </si>
  <si>
    <t>BTH2081</t>
  </si>
  <si>
    <t>BTH2090</t>
  </si>
  <si>
    <t>BTH2091</t>
  </si>
  <si>
    <t>BTH2100</t>
  </si>
  <si>
    <t>BTH2101</t>
  </si>
  <si>
    <t>BTH2110</t>
  </si>
  <si>
    <t>BTH2111</t>
  </si>
  <si>
    <t>BTH2130</t>
  </si>
  <si>
    <t>BTH2131</t>
  </si>
  <si>
    <t>BTH2140</t>
  </si>
  <si>
    <t>BTH2141</t>
  </si>
  <si>
    <t>BTH2150</t>
  </si>
  <si>
    <t>BTH2151</t>
  </si>
  <si>
    <t>BTH2160</t>
  </si>
  <si>
    <t>BTH2161</t>
  </si>
  <si>
    <t>BTH3000</t>
  </si>
  <si>
    <t>BTH3001</t>
  </si>
  <si>
    <t>BTH3010</t>
  </si>
  <si>
    <t>BTH3011</t>
  </si>
  <si>
    <t>BTH3020</t>
  </si>
  <si>
    <t>BTH3021</t>
  </si>
  <si>
    <t>BTH3030</t>
  </si>
  <si>
    <t>BTH3031</t>
  </si>
  <si>
    <t>BTH3040</t>
  </si>
  <si>
    <t>BTH3041</t>
  </si>
  <si>
    <t>BTH3050</t>
  </si>
  <si>
    <t>BTH3051</t>
  </si>
  <si>
    <t>BTH3060</t>
  </si>
  <si>
    <t>BTH3070</t>
  </si>
  <si>
    <t>BTH3071</t>
  </si>
  <si>
    <t>BTH3080</t>
  </si>
  <si>
    <t>BTH3081</t>
  </si>
  <si>
    <t>BTH3090</t>
  </si>
  <si>
    <t>BTH3091</t>
  </si>
  <si>
    <t>BTH3100</t>
  </si>
  <si>
    <t>BTH3101</t>
  </si>
  <si>
    <t>BTH3110</t>
  </si>
  <si>
    <t>BTH3111</t>
  </si>
  <si>
    <t>BTH3120</t>
  </si>
  <si>
    <t>BTH3130</t>
  </si>
  <si>
    <t>BTH3131</t>
  </si>
  <si>
    <t>BTH3140</t>
  </si>
  <si>
    <t>BTH3141</t>
  </si>
  <si>
    <t>BTH3150</t>
  </si>
  <si>
    <t>BTH3151</t>
  </si>
  <si>
    <t>BTH3160</t>
  </si>
  <si>
    <t>BTH3161</t>
  </si>
  <si>
    <t>BTH3210</t>
  </si>
  <si>
    <t>BTH3500</t>
  </si>
  <si>
    <t>BUS1904</t>
  </si>
  <si>
    <t>BUS1905</t>
  </si>
  <si>
    <t>BUS1906</t>
  </si>
  <si>
    <t>BUS1907</t>
  </si>
  <si>
    <t>BUS1907A</t>
  </si>
  <si>
    <t>BUS1907B</t>
  </si>
  <si>
    <t>BUS1907C</t>
  </si>
  <si>
    <t>BUS1908</t>
  </si>
  <si>
    <t>BUS2001</t>
  </si>
  <si>
    <t>BUS2002</t>
  </si>
  <si>
    <t>BUS2002A</t>
  </si>
  <si>
    <t>BUS2003</t>
  </si>
  <si>
    <t>BUS2004</t>
  </si>
  <si>
    <t>BUS2005</t>
  </si>
  <si>
    <t>BUS2905</t>
  </si>
  <si>
    <t>BUS3000</t>
  </si>
  <si>
    <t>BUS3000A</t>
  </si>
  <si>
    <t>BUS3000B</t>
  </si>
  <si>
    <t>BUS3000C</t>
  </si>
  <si>
    <t>BUS3000D</t>
  </si>
  <si>
    <t>BUS3000E</t>
  </si>
  <si>
    <t>BUS3000F</t>
  </si>
  <si>
    <t>BUS3001</t>
  </si>
  <si>
    <t>BUS3002</t>
  </si>
  <si>
    <t>BUS3002A</t>
  </si>
  <si>
    <t>BUS3003</t>
  </si>
  <si>
    <t>BUS3905</t>
  </si>
  <si>
    <t>BUS9905</t>
  </si>
  <si>
    <t>BUS9906</t>
  </si>
  <si>
    <t>BUSM000</t>
  </si>
  <si>
    <t>BUSM001</t>
  </si>
  <si>
    <t>BUSM1904</t>
  </si>
  <si>
    <t>BUSM907</t>
  </si>
  <si>
    <t>CAA1001</t>
  </si>
  <si>
    <t>CAA1002</t>
  </si>
  <si>
    <t>CAA1003</t>
  </si>
  <si>
    <t>CAA1004</t>
  </si>
  <si>
    <t>CAA1005</t>
  </si>
  <si>
    <t>CAA1006</t>
  </si>
  <si>
    <t>CAA1007</t>
  </si>
  <si>
    <t>CAA1008</t>
  </si>
  <si>
    <t>CAA1009</t>
  </si>
  <si>
    <t>CAA1010</t>
  </si>
  <si>
    <t>CAA1011</t>
  </si>
  <si>
    <t>CAA1012</t>
  </si>
  <si>
    <t>CAA1013</t>
  </si>
  <si>
    <t>CAA1014</t>
  </si>
  <si>
    <t>CAA1015</t>
  </si>
  <si>
    <t>CAA1016</t>
  </si>
  <si>
    <t>CAA1017</t>
  </si>
  <si>
    <t>CAA1018</t>
  </si>
  <si>
    <t>CAA1019</t>
  </si>
  <si>
    <t>CAA1020</t>
  </si>
  <si>
    <t>CAA1021</t>
  </si>
  <si>
    <t>CAA1022</t>
  </si>
  <si>
    <t>CAA1023</t>
  </si>
  <si>
    <t>CAA1024</t>
  </si>
  <si>
    <t>CAA1025</t>
  </si>
  <si>
    <t>CAA1026</t>
  </si>
  <si>
    <t>CAA1027</t>
  </si>
  <si>
    <t>CAA1028</t>
  </si>
  <si>
    <t>CAA1029</t>
  </si>
  <si>
    <t>CAA1030</t>
  </si>
  <si>
    <t>CAA1031</t>
  </si>
  <si>
    <t>CAA1032</t>
  </si>
  <si>
    <t>CAA1033</t>
  </si>
  <si>
    <t>CAA1034</t>
  </si>
  <si>
    <t>CAA1035</t>
  </si>
  <si>
    <t>CAA1036</t>
  </si>
  <si>
    <t>CAA1038</t>
  </si>
  <si>
    <t>CAA1039</t>
  </si>
  <si>
    <t>CAA1040</t>
  </si>
  <si>
    <t>CAA1041</t>
  </si>
  <si>
    <t>CAA1042</t>
  </si>
  <si>
    <t>CAA1043</t>
  </si>
  <si>
    <t>CAA1044</t>
  </si>
  <si>
    <t>CAA1045</t>
  </si>
  <si>
    <t>CAA1046</t>
  </si>
  <si>
    <t>CAA1047</t>
  </si>
  <si>
    <t>CAA1048</t>
  </si>
  <si>
    <t>CAA1049</t>
  </si>
  <si>
    <t>CAA1050</t>
  </si>
  <si>
    <t>CAA1051</t>
  </si>
  <si>
    <t>CAA1053</t>
  </si>
  <si>
    <t>CAA1054</t>
  </si>
  <si>
    <t>CAA1055</t>
  </si>
  <si>
    <t>CAA1056</t>
  </si>
  <si>
    <t>CAA1057</t>
  </si>
  <si>
    <t>CAA1058</t>
  </si>
  <si>
    <t>CAA1059</t>
  </si>
  <si>
    <t>CAA1060</t>
  </si>
  <si>
    <t>CAA1061</t>
  </si>
  <si>
    <t>CAA1062</t>
  </si>
  <si>
    <t>CAA1063</t>
  </si>
  <si>
    <t>CAA1064</t>
  </si>
  <si>
    <t>CAA1065</t>
  </si>
  <si>
    <t>CAA1066</t>
  </si>
  <si>
    <t>CAA1067</t>
  </si>
  <si>
    <t>CAA1068</t>
  </si>
  <si>
    <t>CAA1071</t>
  </si>
  <si>
    <t>CAA1072</t>
  </si>
  <si>
    <t>CAA1073</t>
  </si>
  <si>
    <t>CAA1075</t>
  </si>
  <si>
    <t>CAA1076</t>
  </si>
  <si>
    <t>CAA1077</t>
  </si>
  <si>
    <t>CAA1078</t>
  </si>
  <si>
    <t>CAA1079</t>
  </si>
  <si>
    <t>CAA1080</t>
  </si>
  <si>
    <t>CAA1081</t>
  </si>
  <si>
    <t>CAA1082</t>
  </si>
  <si>
    <t>CAA1083</t>
  </si>
  <si>
    <t>CAA1084</t>
  </si>
  <si>
    <t>CAA1085</t>
  </si>
  <si>
    <t>CAA1086</t>
  </si>
  <si>
    <t>CAA1087</t>
  </si>
  <si>
    <t>CAA1088</t>
  </si>
  <si>
    <t>CAA1089</t>
  </si>
  <si>
    <t>CAA1090</t>
  </si>
  <si>
    <t>CAA1091</t>
  </si>
  <si>
    <t>CAA1092</t>
  </si>
  <si>
    <t>CAA1093</t>
  </si>
  <si>
    <t>CAA1094</t>
  </si>
  <si>
    <t>CAA1095</t>
  </si>
  <si>
    <t>CAA1096</t>
  </si>
  <si>
    <t>CAA1097</t>
  </si>
  <si>
    <t>CAA1098</t>
  </si>
  <si>
    <t>CAA1099</t>
  </si>
  <si>
    <t>CAA1100</t>
  </si>
  <si>
    <t>CAA1101</t>
  </si>
  <si>
    <t>CAA1562</t>
  </si>
  <si>
    <t>CAA1565</t>
  </si>
  <si>
    <t>CAA1570</t>
  </si>
  <si>
    <t>CAA2001</t>
  </si>
  <si>
    <t>CAA2002</t>
  </si>
  <si>
    <t>CAA2003</t>
  </si>
  <si>
    <t>CAA2004</t>
  </si>
  <si>
    <t>CAA2005</t>
  </si>
  <si>
    <t>CAA2006</t>
  </si>
  <si>
    <t>CAA2007</t>
  </si>
  <si>
    <t>CAA2008</t>
  </si>
  <si>
    <t>CAA2009</t>
  </si>
  <si>
    <t>CAA2010</t>
  </si>
  <si>
    <t>CAA2011</t>
  </si>
  <si>
    <t>CAA2012</t>
  </si>
  <si>
    <t>CAA2013</t>
  </si>
  <si>
    <t>CAA2014</t>
  </si>
  <si>
    <t>CAA2015</t>
  </si>
  <si>
    <t>CAA2312</t>
  </si>
  <si>
    <t>CAA2314</t>
  </si>
  <si>
    <t>CAA2315</t>
  </si>
  <si>
    <t>CAA2500</t>
  </si>
  <si>
    <t>CAA2508</t>
  </si>
  <si>
    <t>CAA3002</t>
  </si>
  <si>
    <t>CAA3003</t>
  </si>
  <si>
    <t>CAA3008</t>
  </si>
  <si>
    <t>CAA3010</t>
  </si>
  <si>
    <t>CAA3011</t>
  </si>
  <si>
    <t>CAA3012</t>
  </si>
  <si>
    <t>CAA3013</t>
  </si>
  <si>
    <t>CAA3014</t>
  </si>
  <si>
    <t>CAA3015</t>
  </si>
  <si>
    <t>CAA3312</t>
  </si>
  <si>
    <t>CAA3314</t>
  </si>
  <si>
    <t>CAA3315</t>
  </si>
  <si>
    <t>CAA3500</t>
  </si>
  <si>
    <t>CAA3513</t>
  </si>
  <si>
    <t>CAB1001</t>
  </si>
  <si>
    <t>CAB1002</t>
  </si>
  <si>
    <t>CAB1003</t>
  </si>
  <si>
    <t>CAB1004</t>
  </si>
  <si>
    <t>CAB1005</t>
  </si>
  <si>
    <t>CAB1006</t>
  </si>
  <si>
    <t>CAB1007</t>
  </si>
  <si>
    <t>CAB1008</t>
  </si>
  <si>
    <t>CAB1009</t>
  </si>
  <si>
    <t>CAB1010</t>
  </si>
  <si>
    <t>CAB1011</t>
  </si>
  <si>
    <t>CAB1012</t>
  </si>
  <si>
    <t>CAB1013</t>
  </si>
  <si>
    <t>CAB1014</t>
  </si>
  <si>
    <t>CAB1015</t>
  </si>
  <si>
    <t>CAB1016</t>
  </si>
  <si>
    <t>CAB1017</t>
  </si>
  <si>
    <t>CAB1018</t>
  </si>
  <si>
    <t>CAB1019</t>
  </si>
  <si>
    <t>CAB1020</t>
  </si>
  <si>
    <t>CAB1021</t>
  </si>
  <si>
    <t>CAB1022</t>
  </si>
  <si>
    <t>CAB1023</t>
  </si>
  <si>
    <t>CAB1024</t>
  </si>
  <si>
    <t>CAB1025</t>
  </si>
  <si>
    <t>CAB1026</t>
  </si>
  <si>
    <t>CAB1027</t>
  </si>
  <si>
    <t>CAB1028</t>
  </si>
  <si>
    <t>CAB1029</t>
  </si>
  <si>
    <t>CAB1030</t>
  </si>
  <si>
    <t>CAB1031</t>
  </si>
  <si>
    <t>CAB1032</t>
  </si>
  <si>
    <t>CAB1033</t>
  </si>
  <si>
    <t>CAB1034</t>
  </si>
  <si>
    <t>CAB1035</t>
  </si>
  <si>
    <t>CAB1036</t>
  </si>
  <si>
    <t>CAB1037</t>
  </si>
  <si>
    <t>CAB1038</t>
  </si>
  <si>
    <t>CAB1039</t>
  </si>
  <si>
    <t>CAB1040</t>
  </si>
  <si>
    <t>CAB1041</t>
  </si>
  <si>
    <t>CAB1042</t>
  </si>
  <si>
    <t>CAB1043</t>
  </si>
  <si>
    <t>CAB1044</t>
  </si>
  <si>
    <t>CAB1045</t>
  </si>
  <si>
    <t>CAB1046</t>
  </si>
  <si>
    <t>CAB1047</t>
  </si>
  <si>
    <t>CAB1048</t>
  </si>
  <si>
    <t>CAB1049</t>
  </si>
  <si>
    <t>CAB1050</t>
  </si>
  <si>
    <t>CAB1051</t>
  </si>
  <si>
    <t>CAB1052</t>
  </si>
  <si>
    <t>CAB1053</t>
  </si>
  <si>
    <t>CAB1054</t>
  </si>
  <si>
    <t>CAB1055</t>
  </si>
  <si>
    <t>CAB1056</t>
  </si>
  <si>
    <t>CAB1057</t>
  </si>
  <si>
    <t>CAB1058</t>
  </si>
  <si>
    <t>CAB1059</t>
  </si>
  <si>
    <t>CAB1060</t>
  </si>
  <si>
    <t>CAB1061</t>
  </si>
  <si>
    <t>CAB10612</t>
  </si>
  <si>
    <t>CAB1062</t>
  </si>
  <si>
    <t>CAB1063</t>
  </si>
  <si>
    <t>CAB1064</t>
  </si>
  <si>
    <t>CAB1065</t>
  </si>
  <si>
    <t>CAB1066</t>
  </si>
  <si>
    <t>CAB1067</t>
  </si>
  <si>
    <t>CAB1068</t>
  </si>
  <si>
    <t>CAB1069</t>
  </si>
  <si>
    <t>CAB1070</t>
  </si>
  <si>
    <t>CAB1071</t>
  </si>
  <si>
    <t>CAB1072</t>
  </si>
  <si>
    <t>CAB1073</t>
  </si>
  <si>
    <t>CAB1074</t>
  </si>
  <si>
    <t>CAB1075</t>
  </si>
  <si>
    <t>CAB1076</t>
  </si>
  <si>
    <t>CAB1077</t>
  </si>
  <si>
    <t>CAB1080</t>
  </si>
  <si>
    <t>CAB1081</t>
  </si>
  <si>
    <t>CAB1082</t>
  </si>
  <si>
    <t>CAB1084</t>
  </si>
  <si>
    <t>CAB1085</t>
  </si>
  <si>
    <t>CAB1086</t>
  </si>
  <si>
    <t>CAB1087</t>
  </si>
  <si>
    <t>CAB1088</t>
  </si>
  <si>
    <t>CAB1089</t>
  </si>
  <si>
    <t>CAB1090</t>
  </si>
  <si>
    <t>CAB1091</t>
  </si>
  <si>
    <t>CAB1092</t>
  </si>
  <si>
    <t>CAB1093</t>
  </si>
  <si>
    <t>CAB1094</t>
  </si>
  <si>
    <t>CAB1095</t>
  </si>
  <si>
    <t>CAB1096</t>
  </si>
  <si>
    <t>CAB1097</t>
  </si>
  <si>
    <t>CAB1098</t>
  </si>
  <si>
    <t>CAB1099</t>
  </si>
  <si>
    <t>CAB1101</t>
  </si>
  <si>
    <t>CAB1102</t>
  </si>
  <si>
    <t>CAB1103</t>
  </si>
  <si>
    <t>CAB1104</t>
  </si>
  <si>
    <t>CAB1105</t>
  </si>
  <si>
    <t>CAB1106</t>
  </si>
  <si>
    <t>CAB1107</t>
  </si>
  <si>
    <t>CAB1108</t>
  </si>
  <si>
    <t>CAB1109</t>
  </si>
  <si>
    <t>CAB1110</t>
  </si>
  <si>
    <t>CAB11101</t>
  </si>
  <si>
    <t>CAB1111</t>
  </si>
  <si>
    <t>CAB1112</t>
  </si>
  <si>
    <t>CAB1113</t>
  </si>
  <si>
    <t>CAB1114</t>
  </si>
  <si>
    <t>CAB1115</t>
  </si>
  <si>
    <t>CAB1116</t>
  </si>
  <si>
    <t>CAB1117</t>
  </si>
  <si>
    <t>CAB1119</t>
  </si>
  <si>
    <t>CAB1120</t>
  </si>
  <si>
    <t>CAB1121</t>
  </si>
  <si>
    <t>CAB1122</t>
  </si>
  <si>
    <t>CAB1123</t>
  </si>
  <si>
    <t>CAB1124</t>
  </si>
  <si>
    <t>CAB1125</t>
  </si>
  <si>
    <t>CAB1126</t>
  </si>
  <si>
    <t>CAB1127</t>
  </si>
  <si>
    <t>CAB1128</t>
  </si>
  <si>
    <t>CAB1129</t>
  </si>
  <si>
    <t>CAB1130</t>
  </si>
  <si>
    <t>CAB1131</t>
  </si>
  <si>
    <t>CAB1132</t>
  </si>
  <si>
    <t>CAB1133</t>
  </si>
  <si>
    <t>CAB1134</t>
  </si>
  <si>
    <t>CAB1135</t>
  </si>
  <si>
    <t>CAB1136</t>
  </si>
  <si>
    <t>CAB1137</t>
  </si>
  <si>
    <t>CAB1138</t>
  </si>
  <si>
    <t>CAB1139</t>
  </si>
  <si>
    <t>CAB1140</t>
  </si>
  <si>
    <t>CAB1142</t>
  </si>
  <si>
    <t>CAB1143</t>
  </si>
  <si>
    <t>CAB1144</t>
  </si>
  <si>
    <t>CAB1145</t>
  </si>
  <si>
    <t>CAB1146</t>
  </si>
  <si>
    <t>CAB1147</t>
  </si>
  <si>
    <t>CAB1148</t>
  </si>
  <si>
    <t>CAB1149</t>
  </si>
  <si>
    <t>CAB1150</t>
  </si>
  <si>
    <t>CAB1151</t>
  </si>
  <si>
    <t>CAB1152</t>
  </si>
  <si>
    <t>CAB1153</t>
  </si>
  <si>
    <t>CAB1199</t>
  </si>
  <si>
    <t>CAB1510</t>
  </si>
  <si>
    <t>CAB1517</t>
  </si>
  <si>
    <t>CAB1519</t>
  </si>
  <si>
    <t>CAB1520</t>
  </si>
  <si>
    <t>CAB1524</t>
  </si>
  <si>
    <t>CAB1534</t>
  </si>
  <si>
    <t>CAB2001</t>
  </si>
  <si>
    <t>CAB2002</t>
  </si>
  <si>
    <t>CAB2003</t>
  </si>
  <si>
    <t>CAB2004</t>
  </si>
  <si>
    <t>CAB2005</t>
  </si>
  <si>
    <t>CAB2006</t>
  </si>
  <si>
    <t>CAB2007</t>
  </si>
  <si>
    <t>CAB2008</t>
  </si>
  <si>
    <t>CAB2009</t>
  </si>
  <si>
    <t>CAB2010</t>
  </si>
  <si>
    <t>CAB2013</t>
  </si>
  <si>
    <t>CAB2014</t>
  </si>
  <si>
    <t>CAB2015</t>
  </si>
  <si>
    <t>CAB2016</t>
  </si>
  <si>
    <t>CAB2501</t>
  </si>
  <si>
    <t>CAB2502</t>
  </si>
  <si>
    <t>CAB2503</t>
  </si>
  <si>
    <t>CAB2504</t>
  </si>
  <si>
    <t>CAB2505</t>
  </si>
  <si>
    <t>CAB2901</t>
  </si>
  <si>
    <t>CAB3001EXE</t>
  </si>
  <si>
    <t>CAB3002</t>
  </si>
  <si>
    <t>CAB3003</t>
  </si>
  <si>
    <t>CAB3004</t>
  </si>
  <si>
    <t>CAB3005</t>
  </si>
  <si>
    <t>CAB3006</t>
  </si>
  <si>
    <t>CAB3007</t>
  </si>
  <si>
    <t>CAB3009</t>
  </si>
  <si>
    <t>CAB3010</t>
  </si>
  <si>
    <t>CAB3013</t>
  </si>
  <si>
    <t>CAB3013TRU</t>
  </si>
  <si>
    <t>CAB3014</t>
  </si>
  <si>
    <t>CAB3015</t>
  </si>
  <si>
    <t>CAB3016</t>
  </si>
  <si>
    <t>CAB3500</t>
  </si>
  <si>
    <t>CAB3505</t>
  </si>
  <si>
    <t>CAB3901</t>
  </si>
  <si>
    <t>CAC1001</t>
  </si>
  <si>
    <t>CAC1002</t>
  </si>
  <si>
    <t>CAC1003</t>
  </si>
  <si>
    <t>CAC1004</t>
  </si>
  <si>
    <t>CAC1005</t>
  </si>
  <si>
    <t>CAC1006</t>
  </si>
  <si>
    <t>CAC1007</t>
  </si>
  <si>
    <t>CAC1008</t>
  </si>
  <si>
    <t>CAC1009</t>
  </si>
  <si>
    <t>CAC1010</t>
  </si>
  <si>
    <t>CAC1011</t>
  </si>
  <si>
    <t>CAC1012</t>
  </si>
  <si>
    <t>CAC1013</t>
  </si>
  <si>
    <t>CAC1014</t>
  </si>
  <si>
    <t>CAC1015</t>
  </si>
  <si>
    <t>CAC1016</t>
  </si>
  <si>
    <t>CAC1017</t>
  </si>
  <si>
    <t>CAC1018</t>
  </si>
  <si>
    <t>CAC1019</t>
  </si>
  <si>
    <t>CAC1020</t>
  </si>
  <si>
    <t>CAC1021</t>
  </si>
  <si>
    <t>CAC1022</t>
  </si>
  <si>
    <t>CAC1023</t>
  </si>
  <si>
    <t>CAC1024</t>
  </si>
  <si>
    <t>CAC1025</t>
  </si>
  <si>
    <t>CAC1026</t>
  </si>
  <si>
    <t>CAC1027</t>
  </si>
  <si>
    <t>CAC1028</t>
  </si>
  <si>
    <t>CAC1029</t>
  </si>
  <si>
    <t>CAC1030</t>
  </si>
  <si>
    <t>CAC1031</t>
  </si>
  <si>
    <t>CAC10312</t>
  </si>
  <si>
    <t>CAC1032</t>
  </si>
  <si>
    <t>CAC1033</t>
  </si>
  <si>
    <t>CAC1034</t>
  </si>
  <si>
    <t>CAC1035</t>
  </si>
  <si>
    <t>CAC1036</t>
  </si>
  <si>
    <t>CAC1037</t>
  </si>
  <si>
    <t>CAC1038</t>
  </si>
  <si>
    <t>CAC1039</t>
  </si>
  <si>
    <t>CAC1040</t>
  </si>
  <si>
    <t>CAC1041</t>
  </si>
  <si>
    <t>CAC1042</t>
  </si>
  <si>
    <t>CAC1043</t>
  </si>
  <si>
    <t>CAC1044</t>
  </si>
  <si>
    <t>CAC1045</t>
  </si>
  <si>
    <t>CAC1046</t>
  </si>
  <si>
    <t>CAC1047</t>
  </si>
  <si>
    <t>CAC1048</t>
  </si>
  <si>
    <t>CAC1049</t>
  </si>
  <si>
    <t>CAC1050</t>
  </si>
  <si>
    <t>CAC1051</t>
  </si>
  <si>
    <t>CAC1052</t>
  </si>
  <si>
    <t>CAC1053</t>
  </si>
  <si>
    <t>CAC1054</t>
  </si>
  <si>
    <t>CAC1055</t>
  </si>
  <si>
    <t>CAC1056</t>
  </si>
  <si>
    <t>CAC1057</t>
  </si>
  <si>
    <t>CAC10578</t>
  </si>
  <si>
    <t>CAC1058</t>
  </si>
  <si>
    <t>CAC1061</t>
  </si>
  <si>
    <t>CAC1062</t>
  </si>
  <si>
    <t>CAC1063</t>
  </si>
  <si>
    <t>CAC1064</t>
  </si>
  <si>
    <t>CAC10645</t>
  </si>
  <si>
    <t>CAC1065</t>
  </si>
  <si>
    <t>CAC1066</t>
  </si>
  <si>
    <t>CAC1067</t>
  </si>
  <si>
    <t>CAC1068</t>
  </si>
  <si>
    <t>CAC1069</t>
  </si>
  <si>
    <t>CAC1070</t>
  </si>
  <si>
    <t>CAC1071</t>
  </si>
  <si>
    <t>CAC1072</t>
  </si>
  <si>
    <t>CAC1073</t>
  </si>
  <si>
    <t>CAC1074</t>
  </si>
  <si>
    <t>CAC1075</t>
  </si>
  <si>
    <t>CAC1076</t>
  </si>
  <si>
    <t>CAC1077</t>
  </si>
  <si>
    <t>CAC1078</t>
  </si>
  <si>
    <t>CAC1079</t>
  </si>
  <si>
    <t>CAC1081</t>
  </si>
  <si>
    <t>CAC1082</t>
  </si>
  <si>
    <t>CAC1083</t>
  </si>
  <si>
    <t>CAC1084</t>
  </si>
  <si>
    <t>CAC1085</t>
  </si>
  <si>
    <t>CAC1086</t>
  </si>
  <si>
    <t>CAC1087</t>
  </si>
  <si>
    <t>CAC1088</t>
  </si>
  <si>
    <t>CAC1089</t>
  </si>
  <si>
    <t>CAC1090</t>
  </si>
  <si>
    <t>CAC1091</t>
  </si>
  <si>
    <t>CAC1092</t>
  </si>
  <si>
    <t>CAC1093</t>
  </si>
  <si>
    <t>CAC1094</t>
  </si>
  <si>
    <t>CAC1095</t>
  </si>
  <si>
    <t>CAC1096</t>
  </si>
  <si>
    <t>CAC1097</t>
  </si>
  <si>
    <t>CAC1098</t>
  </si>
  <si>
    <t>CAC1099</t>
  </si>
  <si>
    <t>CAC1100</t>
  </si>
  <si>
    <t>CAC1101</t>
  </si>
  <si>
    <t>CAC1102</t>
  </si>
  <si>
    <t>CAC1103</t>
  </si>
  <si>
    <t>CAC11034</t>
  </si>
  <si>
    <t>CAC1104</t>
  </si>
  <si>
    <t>CAC1105</t>
  </si>
  <si>
    <t>CAC11056</t>
  </si>
  <si>
    <t>CAC1106</t>
  </si>
  <si>
    <t>CAC1107</t>
  </si>
  <si>
    <t>CAC1108</t>
  </si>
  <si>
    <t>CAC1109</t>
  </si>
  <si>
    <t>CAC1110</t>
  </si>
  <si>
    <t>CAC1111</t>
  </si>
  <si>
    <t>CAC1112</t>
  </si>
  <si>
    <t>CAC1113</t>
  </si>
  <si>
    <t>CAC1114</t>
  </si>
  <si>
    <t>CAC1115</t>
  </si>
  <si>
    <t>CAC1116</t>
  </si>
  <si>
    <t>CAC1117</t>
  </si>
  <si>
    <t>CAC1118</t>
  </si>
  <si>
    <t>CAC1119</t>
  </si>
  <si>
    <t>CAC1120</t>
  </si>
  <si>
    <t>CAC1121</t>
  </si>
  <si>
    <t>CAC1122</t>
  </si>
  <si>
    <t>CAC1123</t>
  </si>
  <si>
    <t>CAC1124</t>
  </si>
  <si>
    <t>CAC1125</t>
  </si>
  <si>
    <t>CAC1126</t>
  </si>
  <si>
    <t>CAC1127</t>
  </si>
  <si>
    <t>CAC1128</t>
  </si>
  <si>
    <t>CAC1129</t>
  </si>
  <si>
    <t>CAC1130</t>
  </si>
  <si>
    <t>CAC1131</t>
  </si>
  <si>
    <t>CAC1132</t>
  </si>
  <si>
    <t>CAC1133</t>
  </si>
  <si>
    <t>CAC1134</t>
  </si>
  <si>
    <t>CAC1135</t>
  </si>
  <si>
    <t>CAC1136</t>
  </si>
  <si>
    <t>CAC1137</t>
  </si>
  <si>
    <t>CAC1138</t>
  </si>
  <si>
    <t>CAC1139</t>
  </si>
  <si>
    <t>CAC1140</t>
  </si>
  <si>
    <t>CAC1141</t>
  </si>
  <si>
    <t>CAC1142</t>
  </si>
  <si>
    <t>CAC1143</t>
  </si>
  <si>
    <t>CAC1144</t>
  </si>
  <si>
    <t>CAC1145</t>
  </si>
  <si>
    <t>CAC1146</t>
  </si>
  <si>
    <t>CAC1147</t>
  </si>
  <si>
    <t>CAC1148</t>
  </si>
  <si>
    <t>CAC1149</t>
  </si>
  <si>
    <t>CAC11495</t>
  </si>
  <si>
    <t>CAC1150</t>
  </si>
  <si>
    <t>CAC1151</t>
  </si>
  <si>
    <t>CAC11512</t>
  </si>
  <si>
    <t>CAC1152</t>
  </si>
  <si>
    <t>CAC1153</t>
  </si>
  <si>
    <t>CAC1154</t>
  </si>
  <si>
    <t>CAC1155</t>
  </si>
  <si>
    <t>CAC1158</t>
  </si>
  <si>
    <t>CAC11589</t>
  </si>
  <si>
    <t>CAC1159</t>
  </si>
  <si>
    <t>CAC1160</t>
  </si>
  <si>
    <t>CAC1161</t>
  </si>
  <si>
    <t>CAC11612</t>
  </si>
  <si>
    <t>CAC1162</t>
  </si>
  <si>
    <t>CAC1163</t>
  </si>
  <si>
    <t>CAC1164</t>
  </si>
  <si>
    <t>CAC1165</t>
  </si>
  <si>
    <t>CAC1166</t>
  </si>
  <si>
    <t>CAC1167</t>
  </si>
  <si>
    <t>CAC1168</t>
  </si>
  <si>
    <t>CAC1169</t>
  </si>
  <si>
    <t>CAC1170</t>
  </si>
  <si>
    <t>CAC1171</t>
  </si>
  <si>
    <t>CAC1172</t>
  </si>
  <si>
    <t>CAC1173</t>
  </si>
  <si>
    <t>CAC1174</t>
  </si>
  <si>
    <t>CAC1175</t>
  </si>
  <si>
    <t>CAC1176</t>
  </si>
  <si>
    <t>CAC1177</t>
  </si>
  <si>
    <t>CAC1178</t>
  </si>
  <si>
    <t>CAC1179</t>
  </si>
  <si>
    <t>CAC1180</t>
  </si>
  <si>
    <t>CAC1181</t>
  </si>
  <si>
    <t>CAC1182</t>
  </si>
  <si>
    <t>CAC1183</t>
  </si>
  <si>
    <t>CAC1184</t>
  </si>
  <si>
    <t>CAC1185</t>
  </si>
  <si>
    <t>CAC1186</t>
  </si>
  <si>
    <t>CAC1187</t>
  </si>
  <si>
    <t>CAC1188</t>
  </si>
  <si>
    <t>CAC1189</t>
  </si>
  <si>
    <t>CAC1190</t>
  </si>
  <si>
    <t>CAC1191</t>
  </si>
  <si>
    <t>CAC1192</t>
  </si>
  <si>
    <t>CAC1193</t>
  </si>
  <si>
    <t>CAC1194</t>
  </si>
  <si>
    <t>CAC1196</t>
  </si>
  <si>
    <t>CAC1197</t>
  </si>
  <si>
    <t>CAC1198</t>
  </si>
  <si>
    <t>CAC1199</t>
  </si>
  <si>
    <t>CAC1200</t>
  </si>
  <si>
    <t>CAC1201</t>
  </si>
  <si>
    <t>CAC1202</t>
  </si>
  <si>
    <t>CAC1203</t>
  </si>
  <si>
    <t>CAC1204</t>
  </si>
  <si>
    <t>CAC1205</t>
  </si>
  <si>
    <t>CAC1206</t>
  </si>
  <si>
    <t>CAC1207</t>
  </si>
  <si>
    <t>CAC1208</t>
  </si>
  <si>
    <t>CAC1209PAD</t>
  </si>
  <si>
    <t>CAC1210</t>
  </si>
  <si>
    <t>CAC1211</t>
  </si>
  <si>
    <t>CAC1212</t>
  </si>
  <si>
    <t>CAC1213</t>
  </si>
  <si>
    <t>CAC1215</t>
  </si>
  <si>
    <t>CAC1216</t>
  </si>
  <si>
    <t>CAC1217</t>
  </si>
  <si>
    <t>CAC1219</t>
  </si>
  <si>
    <t>CAC1221</t>
  </si>
  <si>
    <t>CAC1222</t>
  </si>
  <si>
    <t>CAC1223</t>
  </si>
  <si>
    <t>CAC1224</t>
  </si>
  <si>
    <t>CAC1225</t>
  </si>
  <si>
    <t>CAC1226</t>
  </si>
  <si>
    <t>CAC1227</t>
  </si>
  <si>
    <t>CAC1228</t>
  </si>
  <si>
    <t>CAC1229</t>
  </si>
  <si>
    <t>CAC1230</t>
  </si>
  <si>
    <t>CAC1231</t>
  </si>
  <si>
    <t>CAC1232</t>
  </si>
  <si>
    <t>CAC1234</t>
  </si>
  <si>
    <t>CAC1236</t>
  </si>
  <si>
    <t>CAC1237</t>
  </si>
  <si>
    <t>CAC1238</t>
  </si>
  <si>
    <t>CAC1239</t>
  </si>
  <si>
    <t>CAC1240</t>
  </si>
  <si>
    <t>CAC1241</t>
  </si>
  <si>
    <t>CAC1242</t>
  </si>
  <si>
    <t>CAC1244</t>
  </si>
  <si>
    <t>CAC1246</t>
  </si>
  <si>
    <t>CAC1247</t>
  </si>
  <si>
    <t>CAC1249</t>
  </si>
  <si>
    <t>CAC1250</t>
  </si>
  <si>
    <t>CAC1251</t>
  </si>
  <si>
    <t>CAC1252</t>
  </si>
  <si>
    <t>CAC1253</t>
  </si>
  <si>
    <t>CAC1254</t>
  </si>
  <si>
    <t>CAC1255</t>
  </si>
  <si>
    <t>CAC1256</t>
  </si>
  <si>
    <t>CAC1257</t>
  </si>
  <si>
    <t>CAC1258</t>
  </si>
  <si>
    <t>CAC1259</t>
  </si>
  <si>
    <t>CAC1260</t>
  </si>
  <si>
    <t>CAC1261</t>
  </si>
  <si>
    <t>CAC1300</t>
  </si>
  <si>
    <t>CAC1301</t>
  </si>
  <si>
    <t>CAC1302</t>
  </si>
  <si>
    <t>CAC1303</t>
  </si>
  <si>
    <t>CAC1304</t>
  </si>
  <si>
    <t>CAC1517</t>
  </si>
  <si>
    <t>CAC1582</t>
  </si>
  <si>
    <t>CAC1583</t>
  </si>
  <si>
    <t>CAC1584</t>
  </si>
  <si>
    <t>CAC1585</t>
  </si>
  <si>
    <t>CAC1586</t>
  </si>
  <si>
    <t>CAC1587</t>
  </si>
  <si>
    <t>CAC1599</t>
  </si>
  <si>
    <t>CAC1603</t>
  </si>
  <si>
    <t>CAC1604</t>
  </si>
  <si>
    <t>CAC1606</t>
  </si>
  <si>
    <t>CAC1612</t>
  </si>
  <si>
    <t>CAC2001</t>
  </si>
  <si>
    <t>CAC2002</t>
  </si>
  <si>
    <t>CAC2004</t>
  </si>
  <si>
    <t>CAC2007</t>
  </si>
  <si>
    <t>CAC2009</t>
  </si>
  <si>
    <t>CAC2011</t>
  </si>
  <si>
    <t>CAC2012</t>
  </si>
  <si>
    <t>CAC2013</t>
  </si>
  <si>
    <t>CAC2014</t>
  </si>
  <si>
    <t>CAC2015</t>
  </si>
  <si>
    <t>CAC2016</t>
  </si>
  <si>
    <t>CAC2017</t>
  </si>
  <si>
    <t>CAC2018</t>
  </si>
  <si>
    <t>CAC2019</t>
  </si>
  <si>
    <t>CAC2020</t>
  </si>
  <si>
    <t>CAC2021</t>
  </si>
  <si>
    <t>CAC2022</t>
  </si>
  <si>
    <t>CAC2023</t>
  </si>
  <si>
    <t>CAC2024</t>
  </si>
  <si>
    <t>CAC2026</t>
  </si>
  <si>
    <t>CAC2027</t>
  </si>
  <si>
    <t>CAC2028</t>
  </si>
  <si>
    <t>CAC2029</t>
  </si>
  <si>
    <t>CAC2030</t>
  </si>
  <si>
    <t>CAC2031</t>
  </si>
  <si>
    <t>CAC2500</t>
  </si>
  <si>
    <t>CAC2501</t>
  </si>
  <si>
    <t>CAC2502</t>
  </si>
  <si>
    <t>CAC2504</t>
  </si>
  <si>
    <t>CAC2509</t>
  </si>
  <si>
    <t>CAC2510</t>
  </si>
  <si>
    <t>CAC2514</t>
  </si>
  <si>
    <t>CAC2515</t>
  </si>
  <si>
    <t>CAC2516</t>
  </si>
  <si>
    <t>CAC2517</t>
  </si>
  <si>
    <t>CAC2901</t>
  </si>
  <si>
    <t>CAC2902</t>
  </si>
  <si>
    <t>CAC3001</t>
  </si>
  <si>
    <t>CAC3004</t>
  </si>
  <si>
    <t>CAC3009</t>
  </si>
  <si>
    <t>CAC3015</t>
  </si>
  <si>
    <t>CAC3016</t>
  </si>
  <si>
    <t>CAC3018</t>
  </si>
  <si>
    <t>CAC3019</t>
  </si>
  <si>
    <t>CAC3020</t>
  </si>
  <si>
    <t>CAC3021</t>
  </si>
  <si>
    <t>CAC3026</t>
  </si>
  <si>
    <t>CAC3027</t>
  </si>
  <si>
    <t>CAC3028</t>
  </si>
  <si>
    <t>CAC3029</t>
  </si>
  <si>
    <t>CAC3030</t>
  </si>
  <si>
    <t>CAC3031</t>
  </si>
  <si>
    <t>CAC3500</t>
  </si>
  <si>
    <t>CAC3501</t>
  </si>
  <si>
    <t>CAC3901</t>
  </si>
  <si>
    <t>CAC3902</t>
  </si>
  <si>
    <t>CAD1001</t>
  </si>
  <si>
    <t>CAD1002</t>
  </si>
  <si>
    <t>CAD1003</t>
  </si>
  <si>
    <t>CAD1004</t>
  </si>
  <si>
    <t>CAD1005</t>
  </si>
  <si>
    <t>CAD1006</t>
  </si>
  <si>
    <t>CAD1007</t>
  </si>
  <si>
    <t>CAD1008</t>
  </si>
  <si>
    <t>CAD1009</t>
  </si>
  <si>
    <t>CAD1010</t>
  </si>
  <si>
    <t>CAD1011</t>
  </si>
  <si>
    <t>CAD1012</t>
  </si>
  <si>
    <t>CAD1013</t>
  </si>
  <si>
    <t>CAD1014</t>
  </si>
  <si>
    <t>CAD1015</t>
  </si>
  <si>
    <t>CAD1016</t>
  </si>
  <si>
    <t>CAD1017</t>
  </si>
  <si>
    <t>CAD1018</t>
  </si>
  <si>
    <t>CAD1019</t>
  </si>
  <si>
    <t>CAD1020</t>
  </si>
  <si>
    <t>CAD1021</t>
  </si>
  <si>
    <t>CAD1022</t>
  </si>
  <si>
    <t>CAD1023</t>
  </si>
  <si>
    <t>CAD1024</t>
  </si>
  <si>
    <t>CAD1025</t>
  </si>
  <si>
    <t>CAD1026</t>
  </si>
  <si>
    <t>CAD1027</t>
  </si>
  <si>
    <t>CAD1028</t>
  </si>
  <si>
    <t>CAD1029</t>
  </si>
  <si>
    <t>CAD1030</t>
  </si>
  <si>
    <t>CAD1031</t>
  </si>
  <si>
    <t>CAD1032</t>
  </si>
  <si>
    <t>CAD1033</t>
  </si>
  <si>
    <t>CAD1034</t>
  </si>
  <si>
    <t>CAD1035</t>
  </si>
  <si>
    <t>CAD1036</t>
  </si>
  <si>
    <t>CAD1037</t>
  </si>
  <si>
    <t>CAE0001</t>
  </si>
  <si>
    <t>CAE1001</t>
  </si>
  <si>
    <t>CAE1002</t>
  </si>
  <si>
    <t>CAE1003</t>
  </si>
  <si>
    <t>CAE1004</t>
  </si>
  <si>
    <t>CAE1005</t>
  </si>
  <si>
    <t>CAE1006</t>
  </si>
  <si>
    <t>CAE1007</t>
  </si>
  <si>
    <t>CAE1008</t>
  </si>
  <si>
    <t>CAE1009</t>
  </si>
  <si>
    <t>CAE1010</t>
  </si>
  <si>
    <t>CAE1011</t>
  </si>
  <si>
    <t>CAE1012</t>
  </si>
  <si>
    <t>CAE1013</t>
  </si>
  <si>
    <t>CAE1014</t>
  </si>
  <si>
    <t>CAE1015</t>
  </si>
  <si>
    <t>CAE1016</t>
  </si>
  <si>
    <t>CAE1017</t>
  </si>
  <si>
    <t>CAE1018</t>
  </si>
  <si>
    <t>CAE1019</t>
  </si>
  <si>
    <t>CAE1020</t>
  </si>
  <si>
    <t>CAE1021</t>
  </si>
  <si>
    <t>CAE1022</t>
  </si>
  <si>
    <t>CAE1023</t>
  </si>
  <si>
    <t>CAE1024</t>
  </si>
  <si>
    <t>CAE1025</t>
  </si>
  <si>
    <t>CAE1026</t>
  </si>
  <si>
    <t>CAE1027</t>
  </si>
  <si>
    <t>CAE1028</t>
  </si>
  <si>
    <t>CAE1029</t>
  </si>
  <si>
    <t>CAE1030</t>
  </si>
  <si>
    <t>CAE1031</t>
  </si>
  <si>
    <t>CAE1032</t>
  </si>
  <si>
    <t>CAE1033</t>
  </si>
  <si>
    <t>CAE1034</t>
  </si>
  <si>
    <t>CAE1035</t>
  </si>
  <si>
    <t>CAE1036</t>
  </si>
  <si>
    <t>CAE1037</t>
  </si>
  <si>
    <t>CAE1038</t>
  </si>
  <si>
    <t>CAE1039</t>
  </si>
  <si>
    <t>CAE1040</t>
  </si>
  <si>
    <t>CAE1041</t>
  </si>
  <si>
    <t>CAE1042</t>
  </si>
  <si>
    <t>CAE1043</t>
  </si>
  <si>
    <t>CAE1044</t>
  </si>
  <si>
    <t>CAE1045</t>
  </si>
  <si>
    <t>CAE1046</t>
  </si>
  <si>
    <t>CAE1047</t>
  </si>
  <si>
    <t>CAE1048</t>
  </si>
  <si>
    <t>CAE1049</t>
  </si>
  <si>
    <t>CAE1050</t>
  </si>
  <si>
    <t>CAE1051</t>
  </si>
  <si>
    <t>CAE1052</t>
  </si>
  <si>
    <t>CAE1053</t>
  </si>
  <si>
    <t>CAE1054</t>
  </si>
  <si>
    <t>CAE1055</t>
  </si>
  <si>
    <t>CAE1056</t>
  </si>
  <si>
    <t>CAE1057</t>
  </si>
  <si>
    <t>CAE1058</t>
  </si>
  <si>
    <t>CAE1060</t>
  </si>
  <si>
    <t>CAE1061</t>
  </si>
  <si>
    <t>CAE1062</t>
  </si>
  <si>
    <t>CAE1063</t>
  </si>
  <si>
    <t>CAE2001</t>
  </si>
  <si>
    <t>CAE2002</t>
  </si>
  <si>
    <t>CAE2003</t>
  </si>
  <si>
    <t>CAE2004</t>
  </si>
  <si>
    <t>CAE2005</t>
  </si>
  <si>
    <t>CAE2006</t>
  </si>
  <si>
    <t>CAE2007</t>
  </si>
  <si>
    <t>CAE2008</t>
  </si>
  <si>
    <t>CAE3009</t>
  </si>
  <si>
    <t>CAE6001</t>
  </si>
  <si>
    <t>CAE6002</t>
  </si>
  <si>
    <t>CAE6002BEX</t>
  </si>
  <si>
    <t>CAE6003</t>
  </si>
  <si>
    <t>CAE6004</t>
  </si>
  <si>
    <t>CAE6004BEX</t>
  </si>
  <si>
    <t>CAE6005</t>
  </si>
  <si>
    <t>CAE6006</t>
  </si>
  <si>
    <t>CAE6007</t>
  </si>
  <si>
    <t>CAE6008</t>
  </si>
  <si>
    <t>CAE6125CEX</t>
  </si>
  <si>
    <t>CAEM001</t>
  </si>
  <si>
    <t>CAEM002</t>
  </si>
  <si>
    <t>CAEM002BEX</t>
  </si>
  <si>
    <t>CAEM003</t>
  </si>
  <si>
    <t>CAEM004</t>
  </si>
  <si>
    <t>CAEM004BEX</t>
  </si>
  <si>
    <t>CAEM005</t>
  </si>
  <si>
    <t>CAEM006</t>
  </si>
  <si>
    <t>CAEM007</t>
  </si>
  <si>
    <t>CAEM008</t>
  </si>
  <si>
    <t>CAEM125CEX</t>
  </si>
  <si>
    <t>CAS1001</t>
  </si>
  <si>
    <t>CAS1002</t>
  </si>
  <si>
    <t>CAS1003</t>
  </si>
  <si>
    <t>CAS1004</t>
  </si>
  <si>
    <t>CAS1005</t>
  </si>
  <si>
    <t>CAS1006</t>
  </si>
  <si>
    <t>CAS1007</t>
  </si>
  <si>
    <t>CAS1008</t>
  </si>
  <si>
    <t>CAS1009</t>
  </si>
  <si>
    <t>CAS1010</t>
  </si>
  <si>
    <t>CAS1011</t>
  </si>
  <si>
    <t>CAS1012</t>
  </si>
  <si>
    <t>CAS1013</t>
  </si>
  <si>
    <t>CAS1014</t>
  </si>
  <si>
    <t>CAS1015</t>
  </si>
  <si>
    <t>CAS1016</t>
  </si>
  <si>
    <t>CAS1017</t>
  </si>
  <si>
    <t>CAS1018</t>
  </si>
  <si>
    <t>CAS1019</t>
  </si>
  <si>
    <t>CAS1020</t>
  </si>
  <si>
    <t>CAS1021</t>
  </si>
  <si>
    <t>CAS1022</t>
  </si>
  <si>
    <t>CAS1023</t>
  </si>
  <si>
    <t>CAS1024</t>
  </si>
  <si>
    <t>CAS1025</t>
  </si>
  <si>
    <t>CAS1026</t>
  </si>
  <si>
    <t>CAS1027</t>
  </si>
  <si>
    <t>CAS1028</t>
  </si>
  <si>
    <t>CAS1029</t>
  </si>
  <si>
    <t>CAS1030</t>
  </si>
  <si>
    <t>CAS1031</t>
  </si>
  <si>
    <t>CAS1032</t>
  </si>
  <si>
    <t>CAS1033</t>
  </si>
  <si>
    <t>CAS1034</t>
  </si>
  <si>
    <t>CAS1035</t>
  </si>
  <si>
    <t>CAS10356</t>
  </si>
  <si>
    <t>CAS1036</t>
  </si>
  <si>
    <t>CAS1037</t>
  </si>
  <si>
    <t>CAS1038</t>
  </si>
  <si>
    <t>CAS1039</t>
  </si>
  <si>
    <t>CAS1040</t>
  </si>
  <si>
    <t>CAS1041</t>
  </si>
  <si>
    <t>CAS1042</t>
  </si>
  <si>
    <t>CAS1043</t>
  </si>
  <si>
    <t>CAS1044</t>
  </si>
  <si>
    <t>CAS1045</t>
  </si>
  <si>
    <t>CAS1050</t>
  </si>
  <si>
    <t>CAS1051</t>
  </si>
  <si>
    <t>CAS1075</t>
  </si>
  <si>
    <t>CAS1526</t>
  </si>
  <si>
    <t>CAS1531</t>
  </si>
  <si>
    <t>CAS1532</t>
  </si>
  <si>
    <t>CAT1001</t>
  </si>
  <si>
    <t>CAT1002</t>
  </si>
  <si>
    <t>CAT1003</t>
  </si>
  <si>
    <t>CAT1004</t>
  </si>
  <si>
    <t>CAT1005</t>
  </si>
  <si>
    <t>CAT1006</t>
  </si>
  <si>
    <t>CAT1007</t>
  </si>
  <si>
    <t>CAT1008</t>
  </si>
  <si>
    <t>CAT1009</t>
  </si>
  <si>
    <t>CAT1010</t>
  </si>
  <si>
    <t>CAT1011</t>
  </si>
  <si>
    <t>CAT1012</t>
  </si>
  <si>
    <t>CAT1013</t>
  </si>
  <si>
    <t>CAT1014</t>
  </si>
  <si>
    <t>CAT1015</t>
  </si>
  <si>
    <t>CAT1016</t>
  </si>
  <si>
    <t>CAT1017</t>
  </si>
  <si>
    <t>CAT1018</t>
  </si>
  <si>
    <t>CAT1019</t>
  </si>
  <si>
    <t>CAT1020</t>
  </si>
  <si>
    <t>CAT1021</t>
  </si>
  <si>
    <t>CAT1022</t>
  </si>
  <si>
    <t>CAT1023</t>
  </si>
  <si>
    <t>CAT1024</t>
  </si>
  <si>
    <t>CAT1025</t>
  </si>
  <si>
    <t>CAT1026</t>
  </si>
  <si>
    <t>CAT1027</t>
  </si>
  <si>
    <t>CAT1028</t>
  </si>
  <si>
    <t>CAT1029</t>
  </si>
  <si>
    <t>CAT1030</t>
  </si>
  <si>
    <t>CAT1031</t>
  </si>
  <si>
    <t>CAT1032</t>
  </si>
  <si>
    <t>CAT1033</t>
  </si>
  <si>
    <t>CAT1034</t>
  </si>
  <si>
    <t>CAT1035</t>
  </si>
  <si>
    <t>CAT1036</t>
  </si>
  <si>
    <t>CAT1037</t>
  </si>
  <si>
    <t>CAT1038</t>
  </si>
  <si>
    <t>CAT1039</t>
  </si>
  <si>
    <t>CAT1041</t>
  </si>
  <si>
    <t>CAT1042</t>
  </si>
  <si>
    <t>CAT1043</t>
  </si>
  <si>
    <t>CAT1044</t>
  </si>
  <si>
    <t>CAT1045</t>
  </si>
  <si>
    <t>CAT1046</t>
  </si>
  <si>
    <t>CAT10467</t>
  </si>
  <si>
    <t>CAT1047</t>
  </si>
  <si>
    <t>CAT1048</t>
  </si>
  <si>
    <t>CAT1049</t>
  </si>
  <si>
    <t>CAT1050</t>
  </si>
  <si>
    <t>CAT1051</t>
  </si>
  <si>
    <t>CAT1052</t>
  </si>
  <si>
    <t>CAT1055</t>
  </si>
  <si>
    <t>CAT1056</t>
  </si>
  <si>
    <t>CAT1057</t>
  </si>
  <si>
    <t>CAT1058</t>
  </si>
  <si>
    <t>CAT1059</t>
  </si>
  <si>
    <t>CAT1060</t>
  </si>
  <si>
    <t>CAT1061</t>
  </si>
  <si>
    <t>CAT1062</t>
  </si>
  <si>
    <t>CAT1063</t>
  </si>
  <si>
    <t>CAT1064</t>
  </si>
  <si>
    <t>CAT1065</t>
  </si>
  <si>
    <t>CAT1066</t>
  </si>
  <si>
    <t>CAT1067</t>
  </si>
  <si>
    <t>CAT1068</t>
  </si>
  <si>
    <t>CAT1070</t>
  </si>
  <si>
    <t>CAT1071</t>
  </si>
  <si>
    <t>CAT1073</t>
  </si>
  <si>
    <t>CAT1074</t>
  </si>
  <si>
    <t>CAT1075</t>
  </si>
  <si>
    <t>CAT1076</t>
  </si>
  <si>
    <t>CAT10767</t>
  </si>
  <si>
    <t>CAT1077</t>
  </si>
  <si>
    <t>CAT1078</t>
  </si>
  <si>
    <t>CAT10789</t>
  </si>
  <si>
    <t>CAT1079</t>
  </si>
  <si>
    <t>CAT1080</t>
  </si>
  <si>
    <t>CAT1081</t>
  </si>
  <si>
    <t>CAT1082</t>
  </si>
  <si>
    <t>CAT1083</t>
  </si>
  <si>
    <t>CAT1084</t>
  </si>
  <si>
    <t>CAT1085</t>
  </si>
  <si>
    <t>CAT1087</t>
  </si>
  <si>
    <t>CAT1088</t>
  </si>
  <si>
    <t>CAT1089</t>
  </si>
  <si>
    <t>CAT1090</t>
  </si>
  <si>
    <t>CAT1091</t>
  </si>
  <si>
    <t>CAT1092</t>
  </si>
  <si>
    <t>CAT1094</t>
  </si>
  <si>
    <t>CAT1095</t>
  </si>
  <si>
    <t>CAT1096</t>
  </si>
  <si>
    <t>CAT1097</t>
  </si>
  <si>
    <t>CAT1098</t>
  </si>
  <si>
    <t>CAT1099</t>
  </si>
  <si>
    <t>CAT1100</t>
  </si>
  <si>
    <t>CAT1101</t>
  </si>
  <si>
    <t>CAT1102</t>
  </si>
  <si>
    <t>CAT1103</t>
  </si>
  <si>
    <t>CAT1104</t>
  </si>
  <si>
    <t>CAT1105</t>
  </si>
  <si>
    <t>CAT1106</t>
  </si>
  <si>
    <t>CAT1107</t>
  </si>
  <si>
    <t>CAT1108</t>
  </si>
  <si>
    <t>CAT1109</t>
  </si>
  <si>
    <t>CAT1111</t>
  </si>
  <si>
    <t>CAT1112</t>
  </si>
  <si>
    <t>CAT1113</t>
  </si>
  <si>
    <t>CAT1114</t>
  </si>
  <si>
    <t>CAT1115</t>
  </si>
  <si>
    <t>CAT1116</t>
  </si>
  <si>
    <t>CAT1117</t>
  </si>
  <si>
    <t>CAT1118</t>
  </si>
  <si>
    <t>CAT1119</t>
  </si>
  <si>
    <t>CAT1120</t>
  </si>
  <si>
    <t>CAT1506</t>
  </si>
  <si>
    <t>CAT1507</t>
  </si>
  <si>
    <t>CAT1508</t>
  </si>
  <si>
    <t>CAT1514</t>
  </si>
  <si>
    <t>CAT2000</t>
  </si>
  <si>
    <t>CAV1001</t>
  </si>
  <si>
    <t>CAV1002</t>
  </si>
  <si>
    <t>CAV1003</t>
  </si>
  <si>
    <t>CAV1004</t>
  </si>
  <si>
    <t>CAV1005</t>
  </si>
  <si>
    <t>CAV1006</t>
  </si>
  <si>
    <t>CAV1007</t>
  </si>
  <si>
    <t>CAV1008</t>
  </si>
  <si>
    <t>CAV1009</t>
  </si>
  <si>
    <t>CAV5001</t>
  </si>
  <si>
    <t>CAV5002</t>
  </si>
  <si>
    <t>CAV5003</t>
  </si>
  <si>
    <t>CAV5004</t>
  </si>
  <si>
    <t>CAV5005</t>
  </si>
  <si>
    <t>CAV5006</t>
  </si>
  <si>
    <t>CAV5007</t>
  </si>
  <si>
    <t>CAV5008</t>
  </si>
  <si>
    <t>CAV5009</t>
  </si>
  <si>
    <t>CAV5010</t>
  </si>
  <si>
    <t>CAV5011</t>
  </si>
  <si>
    <t>CAV5012</t>
  </si>
  <si>
    <t>CAV5013</t>
  </si>
  <si>
    <t>CAV5014</t>
  </si>
  <si>
    <t>CAV5015</t>
  </si>
  <si>
    <t>CAV5016</t>
  </si>
  <si>
    <t>CAV5017</t>
  </si>
  <si>
    <t>CAV5018</t>
  </si>
  <si>
    <t>CAV5019</t>
  </si>
  <si>
    <t>CAV5020</t>
  </si>
  <si>
    <t>CAV5021</t>
  </si>
  <si>
    <t>CAV5022</t>
  </si>
  <si>
    <t>CAV5023</t>
  </si>
  <si>
    <t>CAV5024</t>
  </si>
  <si>
    <t>CAV5025</t>
  </si>
  <si>
    <t>CAV5025APR</t>
  </si>
  <si>
    <t>CAV5026</t>
  </si>
  <si>
    <t>CAV5027</t>
  </si>
  <si>
    <t>CAV5028</t>
  </si>
  <si>
    <t>CAV5029</t>
  </si>
  <si>
    <t>CAV5030</t>
  </si>
  <si>
    <t>CAV5031</t>
  </si>
  <si>
    <t>CAV5032</t>
  </si>
  <si>
    <t>CAV5033</t>
  </si>
  <si>
    <t>CAV5034</t>
  </si>
  <si>
    <t>CAV5036</t>
  </si>
  <si>
    <t>CAV5037</t>
  </si>
  <si>
    <t>CAX1001</t>
  </si>
  <si>
    <t>CAX1002</t>
  </si>
  <si>
    <t>CAX1003</t>
  </si>
  <si>
    <t>CAX1004</t>
  </si>
  <si>
    <t>CAX1005</t>
  </si>
  <si>
    <t>CAX1006</t>
  </si>
  <si>
    <t>CAX1007</t>
  </si>
  <si>
    <t>CAX1008</t>
  </si>
  <si>
    <t>CAX1009</t>
  </si>
  <si>
    <t>CAX1010</t>
  </si>
  <si>
    <t>CAX1011</t>
  </si>
  <si>
    <t>CAX1012</t>
  </si>
  <si>
    <t>CAX1013</t>
  </si>
  <si>
    <t>CAX1015</t>
  </si>
  <si>
    <t>CAX1016</t>
  </si>
  <si>
    <t>CAX1017</t>
  </si>
  <si>
    <t>CAX1018</t>
  </si>
  <si>
    <t>CAX1019</t>
  </si>
  <si>
    <t>CAX1020</t>
  </si>
  <si>
    <t>CAX1021</t>
  </si>
  <si>
    <t>CAX1022</t>
  </si>
  <si>
    <t>CAX1023</t>
  </si>
  <si>
    <t>CAX1024</t>
  </si>
  <si>
    <t>CAX1025</t>
  </si>
  <si>
    <t>CAX1026</t>
  </si>
  <si>
    <t>CAX1027</t>
  </si>
  <si>
    <t>CAX1028</t>
  </si>
  <si>
    <t>CAX1029</t>
  </si>
  <si>
    <t>CAX1030</t>
  </si>
  <si>
    <t>CAX1031</t>
  </si>
  <si>
    <t>CAX1032</t>
  </si>
  <si>
    <t>CAX1033</t>
  </si>
  <si>
    <t>CAX1034</t>
  </si>
  <si>
    <t>CAX1035</t>
  </si>
  <si>
    <t>CAX1036</t>
  </si>
  <si>
    <t>CAX1037</t>
  </si>
  <si>
    <t>CAX1038</t>
  </si>
  <si>
    <t>CAX1039</t>
  </si>
  <si>
    <t>CAX1040</t>
  </si>
  <si>
    <t>CAX1041</t>
  </si>
  <si>
    <t>CAX1042</t>
  </si>
  <si>
    <t>CAX1043</t>
  </si>
  <si>
    <t>CAX1044</t>
  </si>
  <si>
    <t>CAX1045</t>
  </si>
  <si>
    <t>CAX1046</t>
  </si>
  <si>
    <t>CAX1047</t>
  </si>
  <si>
    <t>CAX1048</t>
  </si>
  <si>
    <t>CAX1049</t>
  </si>
  <si>
    <t>CAX1050</t>
  </si>
  <si>
    <t>CAX1051</t>
  </si>
  <si>
    <t>CAX1052</t>
  </si>
  <si>
    <t>CAX1053</t>
  </si>
  <si>
    <t>CAX1054</t>
  </si>
  <si>
    <t>CAX1055</t>
  </si>
  <si>
    <t>CAX1056</t>
  </si>
  <si>
    <t>CAX1057</t>
  </si>
  <si>
    <t>CAX1058</t>
  </si>
  <si>
    <t>CAX1059</t>
  </si>
  <si>
    <t>CAX1060</t>
  </si>
  <si>
    <t>CAX1061</t>
  </si>
  <si>
    <t>CAX1062</t>
  </si>
  <si>
    <t>CAX1063</t>
  </si>
  <si>
    <t>CAX1064</t>
  </si>
  <si>
    <t>CAX1065</t>
  </si>
  <si>
    <t>CAX1066</t>
  </si>
  <si>
    <t>CAX1067</t>
  </si>
  <si>
    <t>CAX1068</t>
  </si>
  <si>
    <t>CAX1069</t>
  </si>
  <si>
    <t>CAX1070</t>
  </si>
  <si>
    <t>CAX1071</t>
  </si>
  <si>
    <t>CAX1072</t>
  </si>
  <si>
    <t>CAX1073</t>
  </si>
  <si>
    <t>CAX1074</t>
  </si>
  <si>
    <t>CAX1075</t>
  </si>
  <si>
    <t>CAX1076</t>
  </si>
  <si>
    <t>CAX1077</t>
  </si>
  <si>
    <t>CAX1078</t>
  </si>
  <si>
    <t>CAX1079</t>
  </si>
  <si>
    <t>CAX1080</t>
  </si>
  <si>
    <t>CAX1081</t>
  </si>
  <si>
    <t>CAX1082</t>
  </si>
  <si>
    <t>CAX1083</t>
  </si>
  <si>
    <t>CAX1084</t>
  </si>
  <si>
    <t>CAX1085</t>
  </si>
  <si>
    <t>CAX1086</t>
  </si>
  <si>
    <t>CAX1087</t>
  </si>
  <si>
    <t>CAX1088</t>
  </si>
  <si>
    <t>CAX1089</t>
  </si>
  <si>
    <t>CAX1090</t>
  </si>
  <si>
    <t>CAX1091</t>
  </si>
  <si>
    <t>CAX1092</t>
  </si>
  <si>
    <t>CAX1093</t>
  </si>
  <si>
    <t>CAX1094</t>
  </si>
  <si>
    <t>CAX1095</t>
  </si>
  <si>
    <t>CAX1097</t>
  </si>
  <si>
    <t>CAX1099</t>
  </si>
  <si>
    <t>CAX1103</t>
  </si>
  <si>
    <t>CAX1104</t>
  </si>
  <si>
    <t>CAX1105</t>
  </si>
  <si>
    <t>CAX1106</t>
  </si>
  <si>
    <t>CAX1107</t>
  </si>
  <si>
    <t>CAX1108</t>
  </si>
  <si>
    <t>CAX1109</t>
  </si>
  <si>
    <t>CAX1110</t>
  </si>
  <si>
    <t>CAX1111</t>
  </si>
  <si>
    <t>CAX1112</t>
  </si>
  <si>
    <t>CAX1113</t>
  </si>
  <si>
    <t>CAX1114</t>
  </si>
  <si>
    <t>CAX1115</t>
  </si>
  <si>
    <t>CAX1116</t>
  </si>
  <si>
    <t>CAX1117</t>
  </si>
  <si>
    <t>CAX1118</t>
  </si>
  <si>
    <t>CAX1119</t>
  </si>
  <si>
    <t>CAX1121</t>
  </si>
  <si>
    <t>CAX1122</t>
  </si>
  <si>
    <t>CAX1123</t>
  </si>
  <si>
    <t>CAX1124</t>
  </si>
  <si>
    <t>CAX1125</t>
  </si>
  <si>
    <t>CAX1126</t>
  </si>
  <si>
    <t>CAX1127</t>
  </si>
  <si>
    <t>CAX1128</t>
  </si>
  <si>
    <t>CAX1129</t>
  </si>
  <si>
    <t>CAX1130</t>
  </si>
  <si>
    <t>CAX1131</t>
  </si>
  <si>
    <t>CAX1132</t>
  </si>
  <si>
    <t>CAX1133</t>
  </si>
  <si>
    <t>CAX1134</t>
  </si>
  <si>
    <t>CAX1135</t>
  </si>
  <si>
    <t>CAX1136</t>
  </si>
  <si>
    <t>CAX1137</t>
  </si>
  <si>
    <t>CAX1138</t>
  </si>
  <si>
    <t>CAX1139</t>
  </si>
  <si>
    <t>CAX1140</t>
  </si>
  <si>
    <t>CAX1141</t>
  </si>
  <si>
    <t>CAX1142</t>
  </si>
  <si>
    <t>CAX1143</t>
  </si>
  <si>
    <t>CAX1144</t>
  </si>
  <si>
    <t>CAX1145</t>
  </si>
  <si>
    <t>CAX1146</t>
  </si>
  <si>
    <t>CAX1147</t>
  </si>
  <si>
    <t>CAX1148</t>
  </si>
  <si>
    <t>CAX1149</t>
  </si>
  <si>
    <t>CAX1151</t>
  </si>
  <si>
    <t>CAX1152</t>
  </si>
  <si>
    <t>CAX1153</t>
  </si>
  <si>
    <t>CAX1154</t>
  </si>
  <si>
    <t>CAX1155</t>
  </si>
  <si>
    <t>CAX1156</t>
  </si>
  <si>
    <t>CAX1157</t>
  </si>
  <si>
    <t>CAX1158</t>
  </si>
  <si>
    <t>CAX1159</t>
  </si>
  <si>
    <t>CAX1160</t>
  </si>
  <si>
    <t>CAX1161</t>
  </si>
  <si>
    <t>CAX1162</t>
  </si>
  <si>
    <t>CAX1163</t>
  </si>
  <si>
    <t>CAX1164</t>
  </si>
  <si>
    <t>CAX1165</t>
  </si>
  <si>
    <t>CAX1166</t>
  </si>
  <si>
    <t>CAX1167</t>
  </si>
  <si>
    <t>CAX1168</t>
  </si>
  <si>
    <t>CAX1169</t>
  </si>
  <si>
    <t>CAX1170</t>
  </si>
  <si>
    <t>CAX1172</t>
  </si>
  <si>
    <t>CAX1173</t>
  </si>
  <si>
    <t>CAX1176</t>
  </si>
  <si>
    <t>CAX1177</t>
  </si>
  <si>
    <t>CAX1178</t>
  </si>
  <si>
    <t>CAX1179</t>
  </si>
  <si>
    <t>CAX1180</t>
  </si>
  <si>
    <t>CAX1181</t>
  </si>
  <si>
    <t>CAX1182</t>
  </si>
  <si>
    <t>CAX1183</t>
  </si>
  <si>
    <t>CAX1184</t>
  </si>
  <si>
    <t>CAX1185</t>
  </si>
  <si>
    <t>CAX1186</t>
  </si>
  <si>
    <t>CAX1187</t>
  </si>
  <si>
    <t>CAX1188</t>
  </si>
  <si>
    <t>CAX1189</t>
  </si>
  <si>
    <t>CAX1190</t>
  </si>
  <si>
    <t>CAX1191</t>
  </si>
  <si>
    <t>CEH2000</t>
  </si>
  <si>
    <t>CEH3040</t>
  </si>
  <si>
    <t>CES1001</t>
  </si>
  <si>
    <t>CES1002</t>
  </si>
  <si>
    <t>CES1003</t>
  </si>
  <si>
    <t>CES1004</t>
  </si>
  <si>
    <t>CES6000</t>
  </si>
  <si>
    <t>CES6001</t>
  </si>
  <si>
    <t>CES6002</t>
  </si>
  <si>
    <t>CES6003</t>
  </si>
  <si>
    <t>CES6004</t>
  </si>
  <si>
    <t>CES6005</t>
  </si>
  <si>
    <t>CES6006</t>
  </si>
  <si>
    <t>CES6007</t>
  </si>
  <si>
    <t>CES6008</t>
  </si>
  <si>
    <t>CES6009</t>
  </si>
  <si>
    <t>CES6010</t>
  </si>
  <si>
    <t>CES6011</t>
  </si>
  <si>
    <t>CES6012</t>
  </si>
  <si>
    <t>CES6013</t>
  </si>
  <si>
    <t>CES6014</t>
  </si>
  <si>
    <t>CES6015</t>
  </si>
  <si>
    <t>CES6016</t>
  </si>
  <si>
    <t>CES6017</t>
  </si>
  <si>
    <t>CES6020</t>
  </si>
  <si>
    <t>CES6021</t>
  </si>
  <si>
    <t>CES6022</t>
  </si>
  <si>
    <t>CES6023</t>
  </si>
  <si>
    <t>CES6024</t>
  </si>
  <si>
    <t>CES6025</t>
  </si>
  <si>
    <t>CES6026</t>
  </si>
  <si>
    <t>CESM000</t>
  </si>
  <si>
    <t>CESM001</t>
  </si>
  <si>
    <t>CESM002</t>
  </si>
  <si>
    <t>CESM003</t>
  </si>
  <si>
    <t>CESM004</t>
  </si>
  <si>
    <t>CESM005</t>
  </si>
  <si>
    <t>CESM006</t>
  </si>
  <si>
    <t>CESM007</t>
  </si>
  <si>
    <t>CESM008</t>
  </si>
  <si>
    <t>CESM009</t>
  </si>
  <si>
    <t>CESM010</t>
  </si>
  <si>
    <t>CESM011</t>
  </si>
  <si>
    <t>CESM012</t>
  </si>
  <si>
    <t>CESM013</t>
  </si>
  <si>
    <t>CESM014</t>
  </si>
  <si>
    <t>CESM015</t>
  </si>
  <si>
    <t>CESM016</t>
  </si>
  <si>
    <t>CESM017</t>
  </si>
  <si>
    <t>CESM020</t>
  </si>
  <si>
    <t>CESM021</t>
  </si>
  <si>
    <t>CESM022</t>
  </si>
  <si>
    <t>CESM023</t>
  </si>
  <si>
    <t>CESM024</t>
  </si>
  <si>
    <t>CESM025</t>
  </si>
  <si>
    <t>CESM026</t>
  </si>
  <si>
    <t>CHE1001</t>
  </si>
  <si>
    <t>CHE1002</t>
  </si>
  <si>
    <t>CHE1003</t>
  </si>
  <si>
    <t>CHE1004</t>
  </si>
  <si>
    <t>CHE1005</t>
  </si>
  <si>
    <t>CHE1006</t>
  </si>
  <si>
    <t>CHE1007</t>
  </si>
  <si>
    <t>CHE1008</t>
  </si>
  <si>
    <t>CHE1009</t>
  </si>
  <si>
    <t>CHE1010</t>
  </si>
  <si>
    <t>CHE1011</t>
  </si>
  <si>
    <t>CHE1012</t>
  </si>
  <si>
    <t>CHE1013</t>
  </si>
  <si>
    <t>CHE1014</t>
  </si>
  <si>
    <t>CHE1015</t>
  </si>
  <si>
    <t>CHE1016</t>
  </si>
  <si>
    <t>CHE1021</t>
  </si>
  <si>
    <t>CHE1022</t>
  </si>
  <si>
    <t>CHE1023</t>
  </si>
  <si>
    <t>CHE1053</t>
  </si>
  <si>
    <t>CHE2001</t>
  </si>
  <si>
    <t>CHE2002</t>
  </si>
  <si>
    <t>CHE2003</t>
  </si>
  <si>
    <t>CHE2004</t>
  </si>
  <si>
    <t>CHE2005</t>
  </si>
  <si>
    <t>CHE2006</t>
  </si>
  <si>
    <t>CHE2007</t>
  </si>
  <si>
    <t>CHE2008</t>
  </si>
  <si>
    <t>CHE2009</t>
  </si>
  <si>
    <t>CHE2010</t>
  </si>
  <si>
    <t>CHE2011</t>
  </si>
  <si>
    <t>CHE2012</t>
  </si>
  <si>
    <t>CHE2013</t>
  </si>
  <si>
    <t>CHE2014</t>
  </si>
  <si>
    <t>CHE2015</t>
  </si>
  <si>
    <t>CHE2016</t>
  </si>
  <si>
    <t>CHE2017</t>
  </si>
  <si>
    <t>CHE2018</t>
  </si>
  <si>
    <t>CHE2019</t>
  </si>
  <si>
    <t>CHE2020</t>
  </si>
  <si>
    <t>CHE2021</t>
  </si>
  <si>
    <t>CHE2022</t>
  </si>
  <si>
    <t>CHE2023</t>
  </si>
  <si>
    <t>CHE2024</t>
  </si>
  <si>
    <t>CHE2025</t>
  </si>
  <si>
    <t>CHE2026</t>
  </si>
  <si>
    <t>CHE2027</t>
  </si>
  <si>
    <t>CHE2028</t>
  </si>
  <si>
    <t>CHE2029</t>
  </si>
  <si>
    <t>CHE2030</t>
  </si>
  <si>
    <t>CHE2031</t>
  </si>
  <si>
    <t>CHE2032</t>
  </si>
  <si>
    <t>CHE2033</t>
  </si>
  <si>
    <t>CHE2034</t>
  </si>
  <si>
    <t>CHE2041</t>
  </si>
  <si>
    <t>CHE2042</t>
  </si>
  <si>
    <t>CHE2043</t>
  </si>
  <si>
    <t>CHE2044</t>
  </si>
  <si>
    <t>CHE2046</t>
  </si>
  <si>
    <t>CHE2051</t>
  </si>
  <si>
    <t>CHE2052</t>
  </si>
  <si>
    <t>CHE2053</t>
  </si>
  <si>
    <t>CHE2054</t>
  </si>
  <si>
    <t>CHE2055</t>
  </si>
  <si>
    <t>CHE2056</t>
  </si>
  <si>
    <t>CHE2057</t>
  </si>
  <si>
    <t>CHE2058</t>
  </si>
  <si>
    <t>CHE2153</t>
  </si>
  <si>
    <t>CHE2253</t>
  </si>
  <si>
    <t>CHE2901</t>
  </si>
  <si>
    <t>CHE2901B</t>
  </si>
  <si>
    <t>CHE2902</t>
  </si>
  <si>
    <t>CHE2903</t>
  </si>
  <si>
    <t>CHE2904A</t>
  </si>
  <si>
    <t>CHE2904B</t>
  </si>
  <si>
    <t>CHE2904C</t>
  </si>
  <si>
    <t>CHE2904D</t>
  </si>
  <si>
    <t>CHE2904E</t>
  </si>
  <si>
    <t>CHE2904F</t>
  </si>
  <si>
    <t>CHE2904G</t>
  </si>
  <si>
    <t>CHE2904H</t>
  </si>
  <si>
    <t>CHE2904J</t>
  </si>
  <si>
    <t>CHE2904K</t>
  </si>
  <si>
    <t>CHE2904L</t>
  </si>
  <si>
    <t>CHE2904M</t>
  </si>
  <si>
    <t>CHE2904N</t>
  </si>
  <si>
    <t>CHE2904O</t>
  </si>
  <si>
    <t>CHE2905</t>
  </si>
  <si>
    <t>CHE2906</t>
  </si>
  <si>
    <t>CHE2991</t>
  </si>
  <si>
    <t>CHE2992</t>
  </si>
  <si>
    <t>CHE2993</t>
  </si>
  <si>
    <t>CHE3001</t>
  </si>
  <si>
    <t>CHE3002</t>
  </si>
  <si>
    <t>CHE3003</t>
  </si>
  <si>
    <t>CHE3004</t>
  </si>
  <si>
    <t>CHE3005</t>
  </si>
  <si>
    <t>CHE3006</t>
  </si>
  <si>
    <t>CHE3007</t>
  </si>
  <si>
    <t>CHE3008</t>
  </si>
  <si>
    <t>CHE3009</t>
  </si>
  <si>
    <t>CHE3010</t>
  </si>
  <si>
    <t>CHE3011</t>
  </si>
  <si>
    <t>CHE3012</t>
  </si>
  <si>
    <t>CHE3013</t>
  </si>
  <si>
    <t>CHE3014</t>
  </si>
  <si>
    <t>CHE3015</t>
  </si>
  <si>
    <t>CHE3016</t>
  </si>
  <si>
    <t>CHE3017</t>
  </si>
  <si>
    <t>CHE3018</t>
  </si>
  <si>
    <t>CHE3019</t>
  </si>
  <si>
    <t>CHE3020</t>
  </si>
  <si>
    <t>CHE3021</t>
  </si>
  <si>
    <t>CHE3024</t>
  </si>
  <si>
    <t>CHE3026</t>
  </si>
  <si>
    <t>CHE3027</t>
  </si>
  <si>
    <t>CHE3030</t>
  </si>
  <si>
    <t>CHE3031</t>
  </si>
  <si>
    <t>CHE3045</t>
  </si>
  <si>
    <t>CHE3053</t>
  </si>
  <si>
    <t>CHE3900</t>
  </si>
  <si>
    <t>CHE3901</t>
  </si>
  <si>
    <t>CHE3902</t>
  </si>
  <si>
    <t>CHE3903</t>
  </si>
  <si>
    <t>CHE3904A</t>
  </si>
  <si>
    <t>CHE3904B</t>
  </si>
  <si>
    <t>CHE3904C</t>
  </si>
  <si>
    <t>CHE3904D</t>
  </si>
  <si>
    <t>CHE3904E</t>
  </si>
  <si>
    <t>CHE3904F</t>
  </si>
  <si>
    <t>CHE3904G</t>
  </si>
  <si>
    <t>CHE3904H</t>
  </si>
  <si>
    <t>CHE3904J</t>
  </si>
  <si>
    <t>CHE3904K</t>
  </si>
  <si>
    <t>CHE3904L</t>
  </si>
  <si>
    <t>CHE3904M</t>
  </si>
  <si>
    <t>CHE3904N</t>
  </si>
  <si>
    <t>CHE3904O</t>
  </si>
  <si>
    <t>CHE3904P</t>
  </si>
  <si>
    <t>CHE3905</t>
  </si>
  <si>
    <t>CHE3906</t>
  </si>
  <si>
    <t>CHE3907</t>
  </si>
  <si>
    <t>CHE4001</t>
  </si>
  <si>
    <t>CHE4002</t>
  </si>
  <si>
    <t>CHE4003</t>
  </si>
  <si>
    <t>CHE4004</t>
  </si>
  <si>
    <t>CHE4005</t>
  </si>
  <si>
    <t>CHE4006</t>
  </si>
  <si>
    <t>CHE4007</t>
  </si>
  <si>
    <t>CHE4008</t>
  </si>
  <si>
    <t>CHE4009</t>
  </si>
  <si>
    <t>CHE4010</t>
  </si>
  <si>
    <t>CHE4011</t>
  </si>
  <si>
    <t>CHE4012</t>
  </si>
  <si>
    <t>CHE4020</t>
  </si>
  <si>
    <t>CHE4021</t>
  </si>
  <si>
    <t>CHE4022</t>
  </si>
  <si>
    <t>CHE4023</t>
  </si>
  <si>
    <t>CHE4024</t>
  </si>
  <si>
    <t>CHE4025</t>
  </si>
  <si>
    <t>CHE4026</t>
  </si>
  <si>
    <t>CHE4027</t>
  </si>
  <si>
    <t>CHE4028</t>
  </si>
  <si>
    <t>CHE4029</t>
  </si>
  <si>
    <t>CHE4030</t>
  </si>
  <si>
    <t>CHE6001</t>
  </si>
  <si>
    <t>CHE6002</t>
  </si>
  <si>
    <t>CHE6003</t>
  </si>
  <si>
    <t>CHE6004</t>
  </si>
  <si>
    <t>CHE6005</t>
  </si>
  <si>
    <t>CHE6006</t>
  </si>
  <si>
    <t>CHE6007</t>
  </si>
  <si>
    <t>CHE6008</t>
  </si>
  <si>
    <t>CHE6009</t>
  </si>
  <si>
    <t>CHE6010</t>
  </si>
  <si>
    <t>CHE6011</t>
  </si>
  <si>
    <t>CHE6012</t>
  </si>
  <si>
    <t>CHE6013</t>
  </si>
  <si>
    <t>CHE6014</t>
  </si>
  <si>
    <t>CHE6015</t>
  </si>
  <si>
    <t>CHE6021</t>
  </si>
  <si>
    <t>CHE6022</t>
  </si>
  <si>
    <t>CHE6023</t>
  </si>
  <si>
    <t>CHE6024</t>
  </si>
  <si>
    <t>CHE6025</t>
  </si>
  <si>
    <t>CHE6026</t>
  </si>
  <si>
    <t>CHE6027</t>
  </si>
  <si>
    <t>CHE6028</t>
  </si>
  <si>
    <t>CHE6029</t>
  </si>
  <si>
    <t>CHEM001</t>
  </si>
  <si>
    <t>CHEM002</t>
  </si>
  <si>
    <t>CHEM003</t>
  </si>
  <si>
    <t>CHEM004</t>
  </si>
  <si>
    <t>CHEM005</t>
  </si>
  <si>
    <t>CHEM006</t>
  </si>
  <si>
    <t>CHEM007</t>
  </si>
  <si>
    <t>CHEM008</t>
  </si>
  <si>
    <t>CHEM009</t>
  </si>
  <si>
    <t>CHEM010</t>
  </si>
  <si>
    <t>CHEM011</t>
  </si>
  <si>
    <t>CHEM012</t>
  </si>
  <si>
    <t>CHEM013</t>
  </si>
  <si>
    <t>CHEM014</t>
  </si>
  <si>
    <t>CHEM015</t>
  </si>
  <si>
    <t>CHEM016</t>
  </si>
  <si>
    <t>CHEM021</t>
  </si>
  <si>
    <t>CHEM022</t>
  </si>
  <si>
    <t>CHEM023</t>
  </si>
  <si>
    <t>CHEM024</t>
  </si>
  <si>
    <t>CHEM025</t>
  </si>
  <si>
    <t>CHEM026</t>
  </si>
  <si>
    <t>CHEM027</t>
  </si>
  <si>
    <t>CHEM028</t>
  </si>
  <si>
    <t>CHEM029</t>
  </si>
  <si>
    <t>CHP2000</t>
  </si>
  <si>
    <t>CHP2400</t>
  </si>
  <si>
    <t>CHP3010</t>
  </si>
  <si>
    <t>CHP3040</t>
  </si>
  <si>
    <t>CHP3041</t>
  </si>
  <si>
    <t>CHP3042</t>
  </si>
  <si>
    <t>CHP3999</t>
  </si>
  <si>
    <t>CHS5001</t>
  </si>
  <si>
    <t>CHS5002</t>
  </si>
  <si>
    <t>CHS5003</t>
  </si>
  <si>
    <t>CHS5004</t>
  </si>
  <si>
    <t>CHS5005</t>
  </si>
  <si>
    <t>CHS5006</t>
  </si>
  <si>
    <t>CHS6002</t>
  </si>
  <si>
    <t>CHS6003</t>
  </si>
  <si>
    <t>CHS6004</t>
  </si>
  <si>
    <t>CHS6005</t>
  </si>
  <si>
    <t>CHS6006</t>
  </si>
  <si>
    <t>CHS6007</t>
  </si>
  <si>
    <t>CHS6008</t>
  </si>
  <si>
    <t>CHS6009</t>
  </si>
  <si>
    <t>CHSM002</t>
  </si>
  <si>
    <t>CHSM003</t>
  </si>
  <si>
    <t>CHSM004</t>
  </si>
  <si>
    <t>CHSM005</t>
  </si>
  <si>
    <t>CHSM006</t>
  </si>
  <si>
    <t>CHSM007</t>
  </si>
  <si>
    <t>CHSM008</t>
  </si>
  <si>
    <t>CHSM009</t>
  </si>
  <si>
    <t>CLA1001</t>
  </si>
  <si>
    <t>CLA1002</t>
  </si>
  <si>
    <t>CLA1003</t>
  </si>
  <si>
    <t>CLA1004</t>
  </si>
  <si>
    <t>CLA1005</t>
  </si>
  <si>
    <t>CLA1006</t>
  </si>
  <si>
    <t>CLA1007</t>
  </si>
  <si>
    <t>CLA1008</t>
  </si>
  <si>
    <t>CLA1009</t>
  </si>
  <si>
    <t>CLA1010</t>
  </si>
  <si>
    <t>CLA1011</t>
  </si>
  <si>
    <t>CLA1012</t>
  </si>
  <si>
    <t>CLA1013</t>
  </si>
  <si>
    <t>CLA1013A</t>
  </si>
  <si>
    <t>CLA1014</t>
  </si>
  <si>
    <t>CLA1014A</t>
  </si>
  <si>
    <t>CLA1015</t>
  </si>
  <si>
    <t>CLA1015A</t>
  </si>
  <si>
    <t>CLA1015B</t>
  </si>
  <si>
    <t>CLA1016</t>
  </si>
  <si>
    <t>CLA1016A</t>
  </si>
  <si>
    <t>CLA1016B</t>
  </si>
  <si>
    <t>CLA1017</t>
  </si>
  <si>
    <t>CLA1017A</t>
  </si>
  <si>
    <t>CLA1017B</t>
  </si>
  <si>
    <t>CLA1018</t>
  </si>
  <si>
    <t>CLA1018A</t>
  </si>
  <si>
    <t>CLA1018B</t>
  </si>
  <si>
    <t>CLA1019</t>
  </si>
  <si>
    <t>CLA1020</t>
  </si>
  <si>
    <t>CLA1021</t>
  </si>
  <si>
    <t>CLA1022</t>
  </si>
  <si>
    <t>CLA1023</t>
  </si>
  <si>
    <t>CLA1024</t>
  </si>
  <si>
    <t>CLA1025</t>
  </si>
  <si>
    <t>CLA1026</t>
  </si>
  <si>
    <t>CLA1027</t>
  </si>
  <si>
    <t>CLA1028</t>
  </si>
  <si>
    <t>CLA1201</t>
  </si>
  <si>
    <t>CLA1202</t>
  </si>
  <si>
    <t>CLA1203</t>
  </si>
  <si>
    <t>CLA1204</t>
  </si>
  <si>
    <t>CLA1223</t>
  </si>
  <si>
    <t>CLA1224</t>
  </si>
  <si>
    <t>CLA1225</t>
  </si>
  <si>
    <t>CLA1226</t>
  </si>
  <si>
    <t>CLA1227</t>
  </si>
  <si>
    <t>CLA1230</t>
  </si>
  <si>
    <t>CLA1251</t>
  </si>
  <si>
    <t>CLA1252</t>
  </si>
  <si>
    <t>CLA1254</t>
  </si>
  <si>
    <t>CLA1255</t>
  </si>
  <si>
    <t>CLA1272</t>
  </si>
  <si>
    <t>CLA1301</t>
  </si>
  <si>
    <t>CLA1302</t>
  </si>
  <si>
    <t>CLA1303</t>
  </si>
  <si>
    <t>CLA1304</t>
  </si>
  <si>
    <t>CLA1305</t>
  </si>
  <si>
    <t>CLA1306</t>
  </si>
  <si>
    <t>CLA1307</t>
  </si>
  <si>
    <t>CLA1308</t>
  </si>
  <si>
    <t>CLA1351</t>
  </si>
  <si>
    <t>CLA1352</t>
  </si>
  <si>
    <t>CLA1354</t>
  </si>
  <si>
    <t>CLA1355</t>
  </si>
  <si>
    <t>CLA1357</t>
  </si>
  <si>
    <t>CLA1358</t>
  </si>
  <si>
    <t>CLA1359</t>
  </si>
  <si>
    <t>CLA1401</t>
  </si>
  <si>
    <t>CLA1402</t>
  </si>
  <si>
    <t>CLA1403</t>
  </si>
  <si>
    <t>CLA1404</t>
  </si>
  <si>
    <t>CLA1405</t>
  </si>
  <si>
    <t>CLA1406</t>
  </si>
  <si>
    <t>CLA1407</t>
  </si>
  <si>
    <t>CLA1408</t>
  </si>
  <si>
    <t>CLA1409</t>
  </si>
  <si>
    <t>CLA1410</t>
  </si>
  <si>
    <t>CLA1411</t>
  </si>
  <si>
    <t>CLA1501</t>
  </si>
  <si>
    <t>CLA1502</t>
  </si>
  <si>
    <t>CLA1503</t>
  </si>
  <si>
    <t>CLA1504</t>
  </si>
  <si>
    <t>CLA1505</t>
  </si>
  <si>
    <t>CLA1506</t>
  </si>
  <si>
    <t>CLA1507</t>
  </si>
  <si>
    <t>CLA1508</t>
  </si>
  <si>
    <t>CLA1509</t>
  </si>
  <si>
    <t>CLA1510</t>
  </si>
  <si>
    <t>CLA1511</t>
  </si>
  <si>
    <t>CLA1512</t>
  </si>
  <si>
    <t>CLA1513</t>
  </si>
  <si>
    <t>CLA1514</t>
  </si>
  <si>
    <t>CLA1515</t>
  </si>
  <si>
    <t>CLA1516</t>
  </si>
  <si>
    <t>CLA1517</t>
  </si>
  <si>
    <t>CLA1805</t>
  </si>
  <si>
    <t>CLA1904</t>
  </si>
  <si>
    <t>CLA1905</t>
  </si>
  <si>
    <t>CLA1907</t>
  </si>
  <si>
    <t>CLA1909</t>
  </si>
  <si>
    <t>CLA2001</t>
  </si>
  <si>
    <t>CLA2002</t>
  </si>
  <si>
    <t>CLA2003</t>
  </si>
  <si>
    <t>CLA2004</t>
  </si>
  <si>
    <t>CLA2005</t>
  </si>
  <si>
    <t>CLA2006</t>
  </si>
  <si>
    <t>CLA2007</t>
  </si>
  <si>
    <t>CLA2008</t>
  </si>
  <si>
    <t>CLA2009</t>
  </si>
  <si>
    <t>CLA2010</t>
  </si>
  <si>
    <t>CLA2011</t>
  </si>
  <si>
    <t>CLA2012</t>
  </si>
  <si>
    <t>CLA2015</t>
  </si>
  <si>
    <t>CLA2015A</t>
  </si>
  <si>
    <t>CLA2015B</t>
  </si>
  <si>
    <t>CLA2016</t>
  </si>
  <si>
    <t>CLA2016A</t>
  </si>
  <si>
    <t>CLA2016B</t>
  </si>
  <si>
    <t>CLA2017</t>
  </si>
  <si>
    <t>CLA2017A</t>
  </si>
  <si>
    <t>CLA2017B</t>
  </si>
  <si>
    <t>CLA2018</t>
  </si>
  <si>
    <t>CLA2018A</t>
  </si>
  <si>
    <t>CLA2018B</t>
  </si>
  <si>
    <t>CLA2019</t>
  </si>
  <si>
    <t>CLA2020</t>
  </si>
  <si>
    <t>CLA2021</t>
  </si>
  <si>
    <t>CLA2022</t>
  </si>
  <si>
    <t>CLA2023</t>
  </si>
  <si>
    <t>CLA2202</t>
  </si>
  <si>
    <t>CLA2203</t>
  </si>
  <si>
    <t>CLA2205</t>
  </si>
  <si>
    <t>CLA2230</t>
  </si>
  <si>
    <t>CLA2252</t>
  </si>
  <si>
    <t>CLA2254</t>
  </si>
  <si>
    <t>CLA2272</t>
  </si>
  <si>
    <t>CLA2301</t>
  </si>
  <si>
    <t>CLA2302</t>
  </si>
  <si>
    <t>CLA2303</t>
  </si>
  <si>
    <t>CLA2304</t>
  </si>
  <si>
    <t>CLA2305</t>
  </si>
  <si>
    <t>CLA2306</t>
  </si>
  <si>
    <t>CLA2307</t>
  </si>
  <si>
    <t>CLA2308</t>
  </si>
  <si>
    <t>CLA2351</t>
  </si>
  <si>
    <t>CLA2352</t>
  </si>
  <si>
    <t>CLA2354</t>
  </si>
  <si>
    <t>CLA2355</t>
  </si>
  <si>
    <t>CLA2356</t>
  </si>
  <si>
    <t>CLA2357</t>
  </si>
  <si>
    <t>CLA2358</t>
  </si>
  <si>
    <t>CLA2359</t>
  </si>
  <si>
    <t>CLA2401</t>
  </si>
  <si>
    <t>CLA2402</t>
  </si>
  <si>
    <t>CLA2403</t>
  </si>
  <si>
    <t>CLA2404</t>
  </si>
  <si>
    <t>CLA2405</t>
  </si>
  <si>
    <t>CLA2406</t>
  </si>
  <si>
    <t>CLA2407</t>
  </si>
  <si>
    <t>CLA2408</t>
  </si>
  <si>
    <t>CLA2409</t>
  </si>
  <si>
    <t>CLA24098</t>
  </si>
  <si>
    <t>CLA2410</t>
  </si>
  <si>
    <t>CLA2411</t>
  </si>
  <si>
    <t>CLA2501</t>
  </si>
  <si>
    <t>CLA2502</t>
  </si>
  <si>
    <t>CLA2503</t>
  </si>
  <si>
    <t>CLA2504</t>
  </si>
  <si>
    <t>CLA2505</t>
  </si>
  <si>
    <t>CLA2506</t>
  </si>
  <si>
    <t>CLA2507</t>
  </si>
  <si>
    <t>CLA2508</t>
  </si>
  <si>
    <t>CLA2509</t>
  </si>
  <si>
    <t>CLA2510</t>
  </si>
  <si>
    <t>CLA2512</t>
  </si>
  <si>
    <t>CLA2513</t>
  </si>
  <si>
    <t>CLA2514</t>
  </si>
  <si>
    <t>CLA2515</t>
  </si>
  <si>
    <t>CLA2516</t>
  </si>
  <si>
    <t>CLA2517</t>
  </si>
  <si>
    <t>CLA2805</t>
  </si>
  <si>
    <t>CLA2905</t>
  </si>
  <si>
    <t>CLA2909</t>
  </si>
  <si>
    <t>CLA3001</t>
  </si>
  <si>
    <t>CLA3002</t>
  </si>
  <si>
    <t>CLA3003</t>
  </si>
  <si>
    <t>CLA3003A</t>
  </si>
  <si>
    <t>CLA3003B</t>
  </si>
  <si>
    <t>CLA3004</t>
  </si>
  <si>
    <t>CLA3004A</t>
  </si>
  <si>
    <t>CLA3004B</t>
  </si>
  <si>
    <t>CLA3005</t>
  </si>
  <si>
    <t>CLA3006</t>
  </si>
  <si>
    <t>CLA3007</t>
  </si>
  <si>
    <t>CLA3008</t>
  </si>
  <si>
    <t>CLA3009</t>
  </si>
  <si>
    <t>CLA3010</t>
  </si>
  <si>
    <t>CLA3011</t>
  </si>
  <si>
    <t>CLA3012</t>
  </si>
  <si>
    <t>CLA3013</t>
  </si>
  <si>
    <t>CLA3014</t>
  </si>
  <si>
    <t>CLA3015</t>
  </si>
  <si>
    <t>CLA3016</t>
  </si>
  <si>
    <t>CLA3017</t>
  </si>
  <si>
    <t>CLA3018</t>
  </si>
  <si>
    <t>CLA3019</t>
  </si>
  <si>
    <t>CLA3020</t>
  </si>
  <si>
    <t>CLA3021</t>
  </si>
  <si>
    <t>CLA3022</t>
  </si>
  <si>
    <t>CLA3023</t>
  </si>
  <si>
    <t>CLA3024</t>
  </si>
  <si>
    <t>CLA3025</t>
  </si>
  <si>
    <t>CLA3026</t>
  </si>
  <si>
    <t>CLA3027</t>
  </si>
  <si>
    <t>CLA3028</t>
  </si>
  <si>
    <t>CLA3031</t>
  </si>
  <si>
    <t>CLA3032</t>
  </si>
  <si>
    <t>CLA3033</t>
  </si>
  <si>
    <t>CLA3034</t>
  </si>
  <si>
    <t>CLA3035</t>
  </si>
  <si>
    <t>CLA3036</t>
  </si>
  <si>
    <t>CLA3037</t>
  </si>
  <si>
    <t>CLA3039</t>
  </si>
  <si>
    <t>CLA3040</t>
  </si>
  <si>
    <t>CLA3041</t>
  </si>
  <si>
    <t>CLA3042</t>
  </si>
  <si>
    <t>CLA3043</t>
  </si>
  <si>
    <t>CLA3044</t>
  </si>
  <si>
    <t>CLA3045</t>
  </si>
  <si>
    <t>CLA3046</t>
  </si>
  <si>
    <t>CLA3047</t>
  </si>
  <si>
    <t>CLA3048</t>
  </si>
  <si>
    <t>CLA3049</t>
  </si>
  <si>
    <t>CLA3050</t>
  </si>
  <si>
    <t>CLA3051</t>
  </si>
  <si>
    <t>CLA3052</t>
  </si>
  <si>
    <t>CLA3053</t>
  </si>
  <si>
    <t>CLA3054</t>
  </si>
  <si>
    <t>CLA3055</t>
  </si>
  <si>
    <t>CLA3056</t>
  </si>
  <si>
    <t>CLA3057</t>
  </si>
  <si>
    <t>CLA3058</t>
  </si>
  <si>
    <t>CLA3059</t>
  </si>
  <si>
    <t>CLA3105</t>
  </si>
  <si>
    <t>CLA3106</t>
  </si>
  <si>
    <t>CLA3108</t>
  </si>
  <si>
    <t>CLA3111</t>
  </si>
  <si>
    <t>CLA3112</t>
  </si>
  <si>
    <t>CLA3113</t>
  </si>
  <si>
    <t>CLA3114</t>
  </si>
  <si>
    <t>CLA3115</t>
  </si>
  <si>
    <t>CLA3116</t>
  </si>
  <si>
    <t>CLA3117</t>
  </si>
  <si>
    <t>CLA3118</t>
  </si>
  <si>
    <t>CLA3119</t>
  </si>
  <si>
    <t>CLA3120</t>
  </si>
  <si>
    <t>CLA3121</t>
  </si>
  <si>
    <t>CLA3123</t>
  </si>
  <si>
    <t>CLA3124</t>
  </si>
  <si>
    <t>CLA3125</t>
  </si>
  <si>
    <t>CLA3201</t>
  </si>
  <si>
    <t>CLA3202</t>
  </si>
  <si>
    <t>CLA3203</t>
  </si>
  <si>
    <t>CLA3204</t>
  </si>
  <si>
    <t>CLA3205</t>
  </si>
  <si>
    <t>CLA3206</t>
  </si>
  <si>
    <t>CLA3251</t>
  </si>
  <si>
    <t>CLA3252</t>
  </si>
  <si>
    <t>CLA3253</t>
  </si>
  <si>
    <t>CLA3254</t>
  </si>
  <si>
    <t>CLA3255</t>
  </si>
  <si>
    <t>CLA3256</t>
  </si>
  <si>
    <t>CLA3257</t>
  </si>
  <si>
    <t>CLA3258</t>
  </si>
  <si>
    <t>CLA3259</t>
  </si>
  <si>
    <t>CLA3260</t>
  </si>
  <si>
    <t>CLA3261</t>
  </si>
  <si>
    <t>CLA3262</t>
  </si>
  <si>
    <t>CLA3263</t>
  </si>
  <si>
    <t>CLA3264</t>
  </si>
  <si>
    <t>CLA3265</t>
  </si>
  <si>
    <t>CLA3266</t>
  </si>
  <si>
    <t>CLA3267</t>
  </si>
  <si>
    <t>CLA3268</t>
  </si>
  <si>
    <t>CLA3269</t>
  </si>
  <si>
    <t>CLA3270</t>
  </si>
  <si>
    <t>CLA3271</t>
  </si>
  <si>
    <t>CLA3273</t>
  </si>
  <si>
    <t>CLA3274</t>
  </si>
  <si>
    <t>CLA3275</t>
  </si>
  <si>
    <t>CLA3276</t>
  </si>
  <si>
    <t>CLA3277</t>
  </si>
  <si>
    <t>CLA3278</t>
  </si>
  <si>
    <t>CLA3279</t>
  </si>
  <si>
    <t>CLA3805</t>
  </si>
  <si>
    <t>CLA3888</t>
  </si>
  <si>
    <t>CLA3888A</t>
  </si>
  <si>
    <t>CLA3888B</t>
  </si>
  <si>
    <t>CLA3888C</t>
  </si>
  <si>
    <t>CLA3888D</t>
  </si>
  <si>
    <t>CLA3888E</t>
  </si>
  <si>
    <t>CLA3905</t>
  </si>
  <si>
    <t>CLA3909</t>
  </si>
  <si>
    <t>CLA6001</t>
  </si>
  <si>
    <t>CLA6001A</t>
  </si>
  <si>
    <t>CLA6002</t>
  </si>
  <si>
    <t>CLA6003</t>
  </si>
  <si>
    <t>CLA6003A</t>
  </si>
  <si>
    <t>CLA6004</t>
  </si>
  <si>
    <t>CLA6006</t>
  </si>
  <si>
    <t>CLA6007</t>
  </si>
  <si>
    <t>CLA6007A</t>
  </si>
  <si>
    <t>CLA6008</t>
  </si>
  <si>
    <t>CLA6009</t>
  </si>
  <si>
    <t>CLA6010</t>
  </si>
  <si>
    <t>CLA6011</t>
  </si>
  <si>
    <t>CLA6012</t>
  </si>
  <si>
    <t>CLA6012A</t>
  </si>
  <si>
    <t>CLA6017</t>
  </si>
  <si>
    <t>CLA6018</t>
  </si>
  <si>
    <t>CLA6018A</t>
  </si>
  <si>
    <t>CLA6019</t>
  </si>
  <si>
    <t>CLA6019A</t>
  </si>
  <si>
    <t>CLA6020</t>
  </si>
  <si>
    <t>CLA6021</t>
  </si>
  <si>
    <t>CLA6022</t>
  </si>
  <si>
    <t>CLA6023</t>
  </si>
  <si>
    <t>CLA6024</t>
  </si>
  <si>
    <t>CLA6025</t>
  </si>
  <si>
    <t>CLA6026</t>
  </si>
  <si>
    <t>CLA6027</t>
  </si>
  <si>
    <t>CLA6028</t>
  </si>
  <si>
    <t>CLA6028A</t>
  </si>
  <si>
    <t>CLA6029</t>
  </si>
  <si>
    <t>CLA6031</t>
  </si>
  <si>
    <t>CLA6032</t>
  </si>
  <si>
    <t>CLA6033</t>
  </si>
  <si>
    <t>CLA6034</t>
  </si>
  <si>
    <t>CLA6035</t>
  </si>
  <si>
    <t>CLA6036</t>
  </si>
  <si>
    <t>CLA6037</t>
  </si>
  <si>
    <t>CLA6038</t>
  </si>
  <si>
    <t>CLA6039</t>
  </si>
  <si>
    <t>CLA6039A</t>
  </si>
  <si>
    <t>CLA6040</t>
  </si>
  <si>
    <t>CLA6040A</t>
  </si>
  <si>
    <t>CLA6041</t>
  </si>
  <si>
    <t>CLA6041A</t>
  </si>
  <si>
    <t>CLA6042</t>
  </si>
  <si>
    <t>CLA6043</t>
  </si>
  <si>
    <t>CLAM001</t>
  </si>
  <si>
    <t>CLAM001A</t>
  </si>
  <si>
    <t>CLAM002</t>
  </si>
  <si>
    <t>CLAM003</t>
  </si>
  <si>
    <t>CLAM003A</t>
  </si>
  <si>
    <t>CLAM004</t>
  </si>
  <si>
    <t>CLAM005</t>
  </si>
  <si>
    <t>CLAM006</t>
  </si>
  <si>
    <t>CLAM007</t>
  </si>
  <si>
    <t>CLAM007A</t>
  </si>
  <si>
    <t>CLAM008</t>
  </si>
  <si>
    <t>CLAM009</t>
  </si>
  <si>
    <t>CLAM010</t>
  </si>
  <si>
    <t>CLAM011</t>
  </si>
  <si>
    <t>CLAM012</t>
  </si>
  <si>
    <t>CLAM012A</t>
  </si>
  <si>
    <t>CLAM017</t>
  </si>
  <si>
    <t>CLAM018</t>
  </si>
  <si>
    <t>CLAM018A</t>
  </si>
  <si>
    <t>CLAM019</t>
  </si>
  <si>
    <t>CLAM019A</t>
  </si>
  <si>
    <t>CLAM020</t>
  </si>
  <si>
    <t>CLAM021</t>
  </si>
  <si>
    <t>CLAM022</t>
  </si>
  <si>
    <t>CLAM023</t>
  </si>
  <si>
    <t>CLAM024</t>
  </si>
  <si>
    <t>CLAM025</t>
  </si>
  <si>
    <t>CLAM026</t>
  </si>
  <si>
    <t>CLAM027</t>
  </si>
  <si>
    <t>CLAM028</t>
  </si>
  <si>
    <t>CLAM028A</t>
  </si>
  <si>
    <t>CLAM029</t>
  </si>
  <si>
    <t>CLAM031</t>
  </si>
  <si>
    <t>CLAM032</t>
  </si>
  <si>
    <t>CLAM033</t>
  </si>
  <si>
    <t>CLAM034</t>
  </si>
  <si>
    <t>CLAM034A</t>
  </si>
  <si>
    <t>CLAM035</t>
  </si>
  <si>
    <t>CLAM036</t>
  </si>
  <si>
    <t>CLAM037</t>
  </si>
  <si>
    <t>CLAM038</t>
  </si>
  <si>
    <t>CLAM039</t>
  </si>
  <si>
    <t>CLAM039A</t>
  </si>
  <si>
    <t>CLAM040</t>
  </si>
  <si>
    <t>CLAM040A</t>
  </si>
  <si>
    <t>CLAM041</t>
  </si>
  <si>
    <t>CLAM041A</t>
  </si>
  <si>
    <t>CLAM042</t>
  </si>
  <si>
    <t>CLAM043</t>
  </si>
  <si>
    <t>CLAM044</t>
  </si>
  <si>
    <t>CLAM045</t>
  </si>
  <si>
    <t>CLAM045A</t>
  </si>
  <si>
    <t>CLAM046</t>
  </si>
  <si>
    <t>CLAM047</t>
  </si>
  <si>
    <t>CLAM049</t>
  </si>
  <si>
    <t>CLAM050</t>
  </si>
  <si>
    <t>CLAM051</t>
  </si>
  <si>
    <t>CLAM052</t>
  </si>
  <si>
    <t>CLAM053</t>
  </si>
  <si>
    <t>CLAM054</t>
  </si>
  <si>
    <t>CLAM055</t>
  </si>
  <si>
    <t>CLAM056</t>
  </si>
  <si>
    <t>CLAM057</t>
  </si>
  <si>
    <t>CLAM058</t>
  </si>
  <si>
    <t>CLAM059</t>
  </si>
  <si>
    <t>CLAM060</t>
  </si>
  <si>
    <t>CLAM061</t>
  </si>
  <si>
    <t>CLAM062</t>
  </si>
  <si>
    <t>CLAM063</t>
  </si>
  <si>
    <t>CLAM064</t>
  </si>
  <si>
    <t>CLAM065</t>
  </si>
  <si>
    <t>CLAM066</t>
  </si>
  <si>
    <t>CLAM067</t>
  </si>
  <si>
    <t>CLAM068</t>
  </si>
  <si>
    <t>CLAM069</t>
  </si>
  <si>
    <t>CLAM070</t>
  </si>
  <si>
    <t>CLAM071</t>
  </si>
  <si>
    <t>CLAM072</t>
  </si>
  <si>
    <t>CLAM073</t>
  </si>
  <si>
    <t>CLAM074</t>
  </si>
  <si>
    <t>CLAM075</t>
  </si>
  <si>
    <t>CLAM076</t>
  </si>
  <si>
    <t>CLAM077</t>
  </si>
  <si>
    <t>CLAM078</t>
  </si>
  <si>
    <t>CLAM079</t>
  </si>
  <si>
    <t>CLAM080</t>
  </si>
  <si>
    <t>CLAM081</t>
  </si>
  <si>
    <t>CLAM082</t>
  </si>
  <si>
    <t>CLAM083</t>
  </si>
  <si>
    <t>CLAM084</t>
  </si>
  <si>
    <t>CLAM085</t>
  </si>
  <si>
    <t>CLAM086</t>
  </si>
  <si>
    <t>CLAM087</t>
  </si>
  <si>
    <t>CLAM088</t>
  </si>
  <si>
    <t>CLAM089</t>
  </si>
  <si>
    <t>CLAM090</t>
  </si>
  <si>
    <t>CLAM091</t>
  </si>
  <si>
    <t>CLAM100</t>
  </si>
  <si>
    <t>CLAM101</t>
  </si>
  <si>
    <t>CLAM102</t>
  </si>
  <si>
    <t>CLAM103</t>
  </si>
  <si>
    <t>CLAM104</t>
  </si>
  <si>
    <t>CLAM105</t>
  </si>
  <si>
    <t>CLAM106</t>
  </si>
  <si>
    <t>CLAM107</t>
  </si>
  <si>
    <t>CLAM108</t>
  </si>
  <si>
    <t>CLAM109</t>
  </si>
  <si>
    <t>CLAM110</t>
  </si>
  <si>
    <t>CLAM111</t>
  </si>
  <si>
    <t>CLAM112</t>
  </si>
  <si>
    <t>CLAM113</t>
  </si>
  <si>
    <t>CLAM114</t>
  </si>
  <si>
    <t>CLAM115</t>
  </si>
  <si>
    <t>CLAM116</t>
  </si>
  <si>
    <t>CLAM117</t>
  </si>
  <si>
    <t>CLAM201</t>
  </si>
  <si>
    <t>CLAM202</t>
  </si>
  <si>
    <t>CLAM204</t>
  </si>
  <si>
    <t>CLAM205</t>
  </si>
  <si>
    <t>CLAM206</t>
  </si>
  <si>
    <t>CLAM251</t>
  </si>
  <si>
    <t>CLAM252</t>
  </si>
  <si>
    <t>CLAM253</t>
  </si>
  <si>
    <t>CLAM254</t>
  </si>
  <si>
    <t>CLAM255</t>
  </si>
  <si>
    <t>CLAM256</t>
  </si>
  <si>
    <t>CLAM257</t>
  </si>
  <si>
    <t>CLAM258</t>
  </si>
  <si>
    <t>CLAM259</t>
  </si>
  <si>
    <t>CLAM260</t>
  </si>
  <si>
    <t>CLAM261</t>
  </si>
  <si>
    <t>CLAM262</t>
  </si>
  <si>
    <t>CLAM907</t>
  </si>
  <si>
    <t>CLP0001</t>
  </si>
  <si>
    <t>CLP0002</t>
  </si>
  <si>
    <t>CLP0003</t>
  </si>
  <si>
    <t>CLP0003A</t>
  </si>
  <si>
    <t>CLP0003B</t>
  </si>
  <si>
    <t>CLP0004</t>
  </si>
  <si>
    <t>CLP0005</t>
  </si>
  <si>
    <t>CLP0006</t>
  </si>
  <si>
    <t>CLP0007</t>
  </si>
  <si>
    <t>CLP0008</t>
  </si>
  <si>
    <t>CLP3101</t>
  </si>
  <si>
    <t>CLP3102</t>
  </si>
  <si>
    <t>CLP3103</t>
  </si>
  <si>
    <t>CLP3104</t>
  </si>
  <si>
    <t>CLP3105</t>
  </si>
  <si>
    <t>CLP3106</t>
  </si>
  <si>
    <t>CLP3107</t>
  </si>
  <si>
    <t>CLP3999</t>
  </si>
  <si>
    <t>CLP5001</t>
  </si>
  <si>
    <t>CLP5002</t>
  </si>
  <si>
    <t>CLP5003</t>
  </si>
  <si>
    <t>CLP5004</t>
  </si>
  <si>
    <t>CLP5005</t>
  </si>
  <si>
    <t>CLP5006</t>
  </si>
  <si>
    <t>CLP5006A</t>
  </si>
  <si>
    <t>CLP5006B</t>
  </si>
  <si>
    <t>CLP5007</t>
  </si>
  <si>
    <t>CLP5008</t>
  </si>
  <si>
    <t>CLP5009</t>
  </si>
  <si>
    <t>CLP5010</t>
  </si>
  <si>
    <t>CLP5011</t>
  </si>
  <si>
    <t>CLP5012</t>
  </si>
  <si>
    <t>CLP5101</t>
  </si>
  <si>
    <t>CLP5102</t>
  </si>
  <si>
    <t>CLP5103</t>
  </si>
  <si>
    <t>CLP5104</t>
  </si>
  <si>
    <t>CLP5105</t>
  </si>
  <si>
    <t>CLP5106</t>
  </si>
  <si>
    <t>CLP5107</t>
  </si>
  <si>
    <t>CLP5999</t>
  </si>
  <si>
    <t>CLPM002</t>
  </si>
  <si>
    <t>CLPM003</t>
  </si>
  <si>
    <t>CLPM004</t>
  </si>
  <si>
    <t>CLPM005</t>
  </si>
  <si>
    <t>CLPM006A</t>
  </si>
  <si>
    <t>CLPM006B</t>
  </si>
  <si>
    <t>CLPM008</t>
  </si>
  <si>
    <t>CLPM009</t>
  </si>
  <si>
    <t>CLPM010</t>
  </si>
  <si>
    <t>CLPM011</t>
  </si>
  <si>
    <t>CLPM012</t>
  </si>
  <si>
    <t>CLPM013</t>
  </si>
  <si>
    <t>CLS1001</t>
  </si>
  <si>
    <t>CLS1002</t>
  </si>
  <si>
    <t>CLS2001</t>
  </si>
  <si>
    <t>CLS2002</t>
  </si>
  <si>
    <t>CLS2003</t>
  </si>
  <si>
    <t>CLS2004</t>
  </si>
  <si>
    <t>CLS2005</t>
  </si>
  <si>
    <t>CLS2006</t>
  </si>
  <si>
    <t>CLS3001</t>
  </si>
  <si>
    <t>CLS3002</t>
  </si>
  <si>
    <t>CLS3003</t>
  </si>
  <si>
    <t>CLS3004</t>
  </si>
  <si>
    <t>CLS3005</t>
  </si>
  <si>
    <t>CLS3888E</t>
  </si>
  <si>
    <t>CLS5003</t>
  </si>
  <si>
    <t>CLS5033</t>
  </si>
  <si>
    <t>CLS5034</t>
  </si>
  <si>
    <t>CLS5035</t>
  </si>
  <si>
    <t>CLS6001</t>
  </si>
  <si>
    <t>CLS6002</t>
  </si>
  <si>
    <t>CLS6003</t>
  </si>
  <si>
    <t>CLS6004</t>
  </si>
  <si>
    <t>CLS6008</t>
  </si>
  <si>
    <t>CLS6010</t>
  </si>
  <si>
    <t>CLS6021</t>
  </si>
  <si>
    <t>CLS6035</t>
  </si>
  <si>
    <t>CLS6040</t>
  </si>
  <si>
    <t>CLS6041</t>
  </si>
  <si>
    <t>CLS6042</t>
  </si>
  <si>
    <t>CLS6043</t>
  </si>
  <si>
    <t>CLS6044</t>
  </si>
  <si>
    <t>CLS6045</t>
  </si>
  <si>
    <t>CLS6046</t>
  </si>
  <si>
    <t>CLS6046A</t>
  </si>
  <si>
    <t>CLS6047</t>
  </si>
  <si>
    <t>CLS6048</t>
  </si>
  <si>
    <t>CLS6050</t>
  </si>
  <si>
    <t>CLS6051</t>
  </si>
  <si>
    <t>CLS6052</t>
  </si>
  <si>
    <t>CLS6053</t>
  </si>
  <si>
    <t>CLS6054</t>
  </si>
  <si>
    <t>CLS6055</t>
  </si>
  <si>
    <t>CLS6056</t>
  </si>
  <si>
    <t>CLSM001</t>
  </si>
  <si>
    <t>CLSM002</t>
  </si>
  <si>
    <t>CLSM003</t>
  </si>
  <si>
    <t>CLSM004</t>
  </si>
  <si>
    <t>CLSM008</t>
  </si>
  <si>
    <t>CLSM010</t>
  </si>
  <si>
    <t>CLSM021</t>
  </si>
  <si>
    <t>CLSM033</t>
  </si>
  <si>
    <t>CLSM034</t>
  </si>
  <si>
    <t>CLSM035</t>
  </si>
  <si>
    <t>CLSM040</t>
  </si>
  <si>
    <t>CLSM041</t>
  </si>
  <si>
    <t>CLSM042</t>
  </si>
  <si>
    <t>CLSM043</t>
  </si>
  <si>
    <t>CLSM044</t>
  </si>
  <si>
    <t>CLSM045</t>
  </si>
  <si>
    <t>CLSM046</t>
  </si>
  <si>
    <t>CLSM046A</t>
  </si>
  <si>
    <t>CLSM047</t>
  </si>
  <si>
    <t>CLSM048</t>
  </si>
  <si>
    <t>CLSM050</t>
  </si>
  <si>
    <t>CLSM051</t>
  </si>
  <si>
    <t>CLSM052</t>
  </si>
  <si>
    <t>CLSM053</t>
  </si>
  <si>
    <t>CLSM054</t>
  </si>
  <si>
    <t>CLSM055</t>
  </si>
  <si>
    <t>CLSM056</t>
  </si>
  <si>
    <t>CLSM100</t>
  </si>
  <si>
    <t>CLSM101</t>
  </si>
  <si>
    <t>CLSM102</t>
  </si>
  <si>
    <t>CLSM103</t>
  </si>
  <si>
    <t>CLSM104</t>
  </si>
  <si>
    <t>CLSM105</t>
  </si>
  <si>
    <t>CLSM106</t>
  </si>
  <si>
    <t>CLSM107</t>
  </si>
  <si>
    <t>CLSM108</t>
  </si>
  <si>
    <t>CLSM110</t>
  </si>
  <si>
    <t>CLSM150</t>
  </si>
  <si>
    <t>CLSM151</t>
  </si>
  <si>
    <t>CLSM152</t>
  </si>
  <si>
    <t>CLSM153</t>
  </si>
  <si>
    <t>CLSM154</t>
  </si>
  <si>
    <t>CLSM155</t>
  </si>
  <si>
    <t>CLSM156</t>
  </si>
  <si>
    <t>CLSM157</t>
  </si>
  <si>
    <t>CLSM158</t>
  </si>
  <si>
    <t>CLSM200</t>
  </si>
  <si>
    <t>CLSM201</t>
  </si>
  <si>
    <t>CLSM202</t>
  </si>
  <si>
    <t>CLSM203</t>
  </si>
  <si>
    <t>CLSM204</t>
  </si>
  <si>
    <t>CLSM205</t>
  </si>
  <si>
    <t>CLSM206</t>
  </si>
  <si>
    <t>CLSM207</t>
  </si>
  <si>
    <t>CLSM208</t>
  </si>
  <si>
    <t>CLSM209</t>
  </si>
  <si>
    <t>CLSM210</t>
  </si>
  <si>
    <t>CLSM211</t>
  </si>
  <si>
    <t>CLSM301</t>
  </si>
  <si>
    <t>CMM1001</t>
  </si>
  <si>
    <t>CMM1002</t>
  </si>
  <si>
    <t>CMM1003</t>
  </si>
  <si>
    <t>CMM1905</t>
  </si>
  <si>
    <t>CMM1907</t>
  </si>
  <si>
    <t>CMM1908</t>
  </si>
  <si>
    <t>CMM1909</t>
  </si>
  <si>
    <t>CMM2001</t>
  </si>
  <si>
    <t>CMM2002</t>
  </si>
  <si>
    <t>CMM2003</t>
  </si>
  <si>
    <t>CMM2004</t>
  </si>
  <si>
    <t>CMM2005</t>
  </si>
  <si>
    <t>CMM2006</t>
  </si>
  <si>
    <t>CMM2007</t>
  </si>
  <si>
    <t>CMM2008</t>
  </si>
  <si>
    <t>CMM2009</t>
  </si>
  <si>
    <t>CMM2010</t>
  </si>
  <si>
    <t>CMM2011</t>
  </si>
  <si>
    <t>CMM2012</t>
  </si>
  <si>
    <t>CMM2013</t>
  </si>
  <si>
    <t>CMM2905</t>
  </si>
  <si>
    <t>CMM2908</t>
  </si>
  <si>
    <t>CMM3001</t>
  </si>
  <si>
    <t>CMM3002</t>
  </si>
  <si>
    <t>CMM3003</t>
  </si>
  <si>
    <t>CMM3004</t>
  </si>
  <si>
    <t>CMM3905</t>
  </si>
  <si>
    <t>CMM3908</t>
  </si>
  <si>
    <t>CMMM001</t>
  </si>
  <si>
    <t>CMMM002</t>
  </si>
  <si>
    <t>CMMM003</t>
  </si>
  <si>
    <t>CMMM004</t>
  </si>
  <si>
    <t>CMMM005</t>
  </si>
  <si>
    <t>CMMM006</t>
  </si>
  <si>
    <t>CMMM007</t>
  </si>
  <si>
    <t>CMS5008</t>
  </si>
  <si>
    <t>CMS5033</t>
  </si>
  <si>
    <t>CMS5034</t>
  </si>
  <si>
    <t>CMS5035</t>
  </si>
  <si>
    <t>CMS5100</t>
  </si>
  <si>
    <t>CMS5101</t>
  </si>
  <si>
    <t>CMS5111</t>
  </si>
  <si>
    <t>CMS5201</t>
  </si>
  <si>
    <t>CMS5202</t>
  </si>
  <si>
    <t>CMS5203</t>
  </si>
  <si>
    <t>CMS5204</t>
  </si>
  <si>
    <t>CMS5206</t>
  </si>
  <si>
    <t>CMS5207</t>
  </si>
  <si>
    <t>CMS5211</t>
  </si>
  <si>
    <t>CMS5212</t>
  </si>
  <si>
    <t>CMS5213</t>
  </si>
  <si>
    <t>CMS5214</t>
  </si>
  <si>
    <t>CMS5216</t>
  </si>
  <si>
    <t>CMS5217</t>
  </si>
  <si>
    <t>CMS6201</t>
  </si>
  <si>
    <t>CMS6207</t>
  </si>
  <si>
    <t>CMS6211</t>
  </si>
  <si>
    <t>CMS6217</t>
  </si>
  <si>
    <t>CMS6301</t>
  </si>
  <si>
    <t>CMS6302</t>
  </si>
  <si>
    <t>CMS6303</t>
  </si>
  <si>
    <t>CMS6304</t>
  </si>
  <si>
    <t>CMS6306</t>
  </si>
  <si>
    <t>CMS6307</t>
  </si>
  <si>
    <t>CMS6311</t>
  </si>
  <si>
    <t>CMS6312</t>
  </si>
  <si>
    <t>CMS6313</t>
  </si>
  <si>
    <t>CMS6314</t>
  </si>
  <si>
    <t>CMS6316</t>
  </si>
  <si>
    <t>CMS6317</t>
  </si>
  <si>
    <t>CMS6401</t>
  </si>
  <si>
    <t>CMSM201</t>
  </si>
  <si>
    <t>CMSM207</t>
  </si>
  <si>
    <t>CMSM211</t>
  </si>
  <si>
    <t>CMSM217</t>
  </si>
  <si>
    <t>CMSM301</t>
  </si>
  <si>
    <t>CMSM302</t>
  </si>
  <si>
    <t>CMSM303</t>
  </si>
  <si>
    <t>CMSM304</t>
  </si>
  <si>
    <t>CMSM306</t>
  </si>
  <si>
    <t>CMSM307</t>
  </si>
  <si>
    <t>CMSM311</t>
  </si>
  <si>
    <t>CMSM312</t>
  </si>
  <si>
    <t>CMSM313</t>
  </si>
  <si>
    <t>CMSM314</t>
  </si>
  <si>
    <t>CMSM316</t>
  </si>
  <si>
    <t>CMSM317</t>
  </si>
  <si>
    <t>CMSM401</t>
  </si>
  <si>
    <t>COM1001</t>
  </si>
  <si>
    <t>COM1002</t>
  </si>
  <si>
    <t>COM1003</t>
  </si>
  <si>
    <t>COM1004</t>
  </si>
  <si>
    <t>COM1005</t>
  </si>
  <si>
    <t>COM1006</t>
  </si>
  <si>
    <t>COM1007</t>
  </si>
  <si>
    <t>COM1010</t>
  </si>
  <si>
    <t>COM1011</t>
  </si>
  <si>
    <t>COM1012</t>
  </si>
  <si>
    <t>COM1100</t>
  </si>
  <si>
    <t>COM1101</t>
  </si>
  <si>
    <t>COM1201</t>
  </si>
  <si>
    <t>COM1301</t>
  </si>
  <si>
    <t>COM1302</t>
  </si>
  <si>
    <t>COM1303</t>
  </si>
  <si>
    <t>COM1304</t>
  </si>
  <si>
    <t>COM1305</t>
  </si>
  <si>
    <t>COM1306</t>
  </si>
  <si>
    <t>COM1307</t>
  </si>
  <si>
    <t>COM1308</t>
  </si>
  <si>
    <t>COM1309</t>
  </si>
  <si>
    <t>COM1310</t>
  </si>
  <si>
    <t>COM1311</t>
  </si>
  <si>
    <t>COM1312</t>
  </si>
  <si>
    <t>COM1313</t>
  </si>
  <si>
    <t>COM1314</t>
  </si>
  <si>
    <t>COM1315</t>
  </si>
  <si>
    <t>COM1401</t>
  </si>
  <si>
    <t>COM1402</t>
  </si>
  <si>
    <t>COM1402C</t>
  </si>
  <si>
    <t>COM1403</t>
  </si>
  <si>
    <t>COM1404</t>
  </si>
  <si>
    <t>COM1405</t>
  </si>
  <si>
    <t>COM1406</t>
  </si>
  <si>
    <t>COM1407</t>
  </si>
  <si>
    <t>COM1408</t>
  </si>
  <si>
    <t>COM1409</t>
  </si>
  <si>
    <t>COM1410</t>
  </si>
  <si>
    <t>COM1411</t>
  </si>
  <si>
    <t>COM1412</t>
  </si>
  <si>
    <t>COM1501</t>
  </si>
  <si>
    <t>COM1502</t>
  </si>
  <si>
    <t>COM1503</t>
  </si>
  <si>
    <t>COM1504</t>
  </si>
  <si>
    <t>COM1505</t>
  </si>
  <si>
    <t>COM1904</t>
  </si>
  <si>
    <t>COM1905</t>
  </si>
  <si>
    <t>COM1907</t>
  </si>
  <si>
    <t>COM1909</t>
  </si>
  <si>
    <t>COM2001</t>
  </si>
  <si>
    <t>COM2002</t>
  </si>
  <si>
    <t>COM2003</t>
  </si>
  <si>
    <t>COM2004</t>
  </si>
  <si>
    <t>COM2005</t>
  </si>
  <si>
    <t>COM2006</t>
  </si>
  <si>
    <t>COM2007</t>
  </si>
  <si>
    <t>COM2008</t>
  </si>
  <si>
    <t>COM2011</t>
  </si>
  <si>
    <t>COM2012</t>
  </si>
  <si>
    <t>COM2013</t>
  </si>
  <si>
    <t>COM2014</t>
  </si>
  <si>
    <t>COM2101</t>
  </si>
  <si>
    <t>COM2201</t>
  </si>
  <si>
    <t>COM2202</t>
  </si>
  <si>
    <t>COM2301</t>
  </si>
  <si>
    <t>COM2302</t>
  </si>
  <si>
    <t>COM2303</t>
  </si>
  <si>
    <t>COM2304</t>
  </si>
  <si>
    <t>COM2305</t>
  </si>
  <si>
    <t>COM2306</t>
  </si>
  <si>
    <t>COM2307</t>
  </si>
  <si>
    <t>COM2308</t>
  </si>
  <si>
    <t>COM2309</t>
  </si>
  <si>
    <t>COM2310</t>
  </si>
  <si>
    <t>COM2311</t>
  </si>
  <si>
    <t>COM2320</t>
  </si>
  <si>
    <t>COM2401</t>
  </si>
  <si>
    <t>COM2402</t>
  </si>
  <si>
    <t>COM2403</t>
  </si>
  <si>
    <t>COM2404</t>
  </si>
  <si>
    <t>COM2405</t>
  </si>
  <si>
    <t>COM2406</t>
  </si>
  <si>
    <t>COM2407</t>
  </si>
  <si>
    <t>COM2408</t>
  </si>
  <si>
    <t>COM2409</t>
  </si>
  <si>
    <t>COM2412</t>
  </si>
  <si>
    <t>COM2500</t>
  </si>
  <si>
    <t>COM2501</t>
  </si>
  <si>
    <t>COM2502</t>
  </si>
  <si>
    <t>COM2503</t>
  </si>
  <si>
    <t>COM2504</t>
  </si>
  <si>
    <t>COM2505</t>
  </si>
  <si>
    <t>COM2506</t>
  </si>
  <si>
    <t>COM2905</t>
  </si>
  <si>
    <t>COM2909</t>
  </si>
  <si>
    <t>COM3001</t>
  </si>
  <si>
    <t>COM3002</t>
  </si>
  <si>
    <t>COM3003</t>
  </si>
  <si>
    <t>COM3004</t>
  </si>
  <si>
    <t>COM3005</t>
  </si>
  <si>
    <t>COM3006</t>
  </si>
  <si>
    <t>COM3007</t>
  </si>
  <si>
    <t>COM3008</t>
  </si>
  <si>
    <t>COM3009</t>
  </si>
  <si>
    <t>COM3010</t>
  </si>
  <si>
    <t>COM3011</t>
  </si>
  <si>
    <t>COM3012</t>
  </si>
  <si>
    <t>COM3013</t>
  </si>
  <si>
    <t>COM3014</t>
  </si>
  <si>
    <t>COM3015</t>
  </si>
  <si>
    <t>COM3016</t>
  </si>
  <si>
    <t>COM3017</t>
  </si>
  <si>
    <t>COM3021</t>
  </si>
  <si>
    <t>COM3022</t>
  </si>
  <si>
    <t>COM3023</t>
  </si>
  <si>
    <t>COM3101</t>
  </si>
  <si>
    <t>COM3102</t>
  </si>
  <si>
    <t>COM3201</t>
  </si>
  <si>
    <t>COM3202</t>
  </si>
  <si>
    <t>COM3301</t>
  </si>
  <si>
    <t>COM3302</t>
  </si>
  <si>
    <t>COM3303</t>
  </si>
  <si>
    <t>COM3304</t>
  </si>
  <si>
    <t>COM3305</t>
  </si>
  <si>
    <t>COM3306</t>
  </si>
  <si>
    <t>COM3307</t>
  </si>
  <si>
    <t>COM3308</t>
  </si>
  <si>
    <t>COM3309</t>
  </si>
  <si>
    <t>COM3310</t>
  </si>
  <si>
    <t>COM3311</t>
  </si>
  <si>
    <t>COM3312</t>
  </si>
  <si>
    <t>COM3313</t>
  </si>
  <si>
    <t>COM3314</t>
  </si>
  <si>
    <t>COM3315</t>
  </si>
  <si>
    <t>COM3316</t>
  </si>
  <si>
    <t>COM3317</t>
  </si>
  <si>
    <t>COM3318</t>
  </si>
  <si>
    <t>COM3319</t>
  </si>
  <si>
    <t>COM3321</t>
  </si>
  <si>
    <t>COM3322</t>
  </si>
  <si>
    <t>COM3323</t>
  </si>
  <si>
    <t>COM3324</t>
  </si>
  <si>
    <t>COM3401</t>
  </si>
  <si>
    <t>COM3402</t>
  </si>
  <si>
    <t>COM3402C</t>
  </si>
  <si>
    <t>COM3403</t>
  </si>
  <si>
    <t>COM3404</t>
  </si>
  <si>
    <t>COM3405</t>
  </si>
  <si>
    <t>COM3406</t>
  </si>
  <si>
    <t>COM3407</t>
  </si>
  <si>
    <t>COM3408</t>
  </si>
  <si>
    <t>COM3409</t>
  </si>
  <si>
    <t>COM3410</t>
  </si>
  <si>
    <t>COM3411</t>
  </si>
  <si>
    <t>COM3412</t>
  </si>
  <si>
    <t>COM3413</t>
  </si>
  <si>
    <t>COM3414</t>
  </si>
  <si>
    <t>COM3415</t>
  </si>
  <si>
    <t>COM3416</t>
  </si>
  <si>
    <t>COM3417</t>
  </si>
  <si>
    <t>COM3418</t>
  </si>
  <si>
    <t>COM3419</t>
  </si>
  <si>
    <t>COM3500</t>
  </si>
  <si>
    <t>COM3501</t>
  </si>
  <si>
    <t>COM3502</t>
  </si>
  <si>
    <t>COM3503</t>
  </si>
  <si>
    <t>COM3504</t>
  </si>
  <si>
    <t>COM3505</t>
  </si>
  <si>
    <t>COM3506</t>
  </si>
  <si>
    <t>COM3507</t>
  </si>
  <si>
    <t>COM3508</t>
  </si>
  <si>
    <t>COM3509</t>
  </si>
  <si>
    <t>COM3510</t>
  </si>
  <si>
    <t>COM3511</t>
  </si>
  <si>
    <t>COM3521</t>
  </si>
  <si>
    <t>COM3530</t>
  </si>
  <si>
    <t>COM3540</t>
  </si>
  <si>
    <t>COM3542</t>
  </si>
  <si>
    <t>COM3905</t>
  </si>
  <si>
    <t>COM3909</t>
  </si>
  <si>
    <t>COM6001</t>
  </si>
  <si>
    <t>COM6002</t>
  </si>
  <si>
    <t>COM6003</t>
  </si>
  <si>
    <t>COM6011</t>
  </si>
  <si>
    <t>COM6012</t>
  </si>
  <si>
    <t>COM6013</t>
  </si>
  <si>
    <t>COM6014</t>
  </si>
  <si>
    <t>COM6015</t>
  </si>
  <si>
    <t>COM6016</t>
  </si>
  <si>
    <t>COM6017</t>
  </si>
  <si>
    <t>COM6018</t>
  </si>
  <si>
    <t>COM6021</t>
  </si>
  <si>
    <t>COM6022</t>
  </si>
  <si>
    <t>COM6101</t>
  </si>
  <si>
    <t>COM6102</t>
  </si>
  <si>
    <t>COM6103</t>
  </si>
  <si>
    <t>COM6104</t>
  </si>
  <si>
    <t>COM6105</t>
  </si>
  <si>
    <t>COM6106</t>
  </si>
  <si>
    <t>COM6201</t>
  </si>
  <si>
    <t>COM6202</t>
  </si>
  <si>
    <t>COM6203</t>
  </si>
  <si>
    <t>COM6204</t>
  </si>
  <si>
    <t>COM6205</t>
  </si>
  <si>
    <t>COM6206</t>
  </si>
  <si>
    <t>COM6401</t>
  </si>
  <si>
    <t>COM6402</t>
  </si>
  <si>
    <t>COM6403</t>
  </si>
  <si>
    <t>COM6404</t>
  </si>
  <si>
    <t>COM6405</t>
  </si>
  <si>
    <t>COM6406</t>
  </si>
  <si>
    <t>COM6407</t>
  </si>
  <si>
    <t>COM6408</t>
  </si>
  <si>
    <t>COMM001</t>
  </si>
  <si>
    <t>COMM002</t>
  </si>
  <si>
    <t>COMM003</t>
  </si>
  <si>
    <t>COMM011</t>
  </si>
  <si>
    <t>COMM012</t>
  </si>
  <si>
    <t>COMM013</t>
  </si>
  <si>
    <t>COMM014</t>
  </si>
  <si>
    <t>COMM015</t>
  </si>
  <si>
    <t>COMM016</t>
  </si>
  <si>
    <t>COMM017</t>
  </si>
  <si>
    <t>COMM018</t>
  </si>
  <si>
    <t>COMM021</t>
  </si>
  <si>
    <t>COMM022</t>
  </si>
  <si>
    <t>COMM031</t>
  </si>
  <si>
    <t>COMM032</t>
  </si>
  <si>
    <t>COMM101</t>
  </si>
  <si>
    <t>COMM102</t>
  </si>
  <si>
    <t>COMM103</t>
  </si>
  <si>
    <t>COMM104</t>
  </si>
  <si>
    <t>COMM105</t>
  </si>
  <si>
    <t>COMM106</t>
  </si>
  <si>
    <t>COMM201</t>
  </si>
  <si>
    <t>COMM202</t>
  </si>
  <si>
    <t>COMM203</t>
  </si>
  <si>
    <t>COMM204</t>
  </si>
  <si>
    <t>COMM205</t>
  </si>
  <si>
    <t>COMM206</t>
  </si>
  <si>
    <t>COMM401</t>
  </si>
  <si>
    <t>COMM402</t>
  </si>
  <si>
    <t>COMM403</t>
  </si>
  <si>
    <t>COMM404</t>
  </si>
  <si>
    <t>COMM405</t>
  </si>
  <si>
    <t>COMM406</t>
  </si>
  <si>
    <t>COMM407</t>
  </si>
  <si>
    <t>COMM408</t>
  </si>
  <si>
    <t>COMM411</t>
  </si>
  <si>
    <t>COMM412DA</t>
  </si>
  <si>
    <t>COMM413DA</t>
  </si>
  <si>
    <t>COMM414DA</t>
  </si>
  <si>
    <t>COMM415DA</t>
  </si>
  <si>
    <t>COMM416DA</t>
  </si>
  <si>
    <t>COMM416DAJ</t>
  </si>
  <si>
    <t>COMM417DA</t>
  </si>
  <si>
    <t>COMM418DA</t>
  </si>
  <si>
    <t>COMM419DA</t>
  </si>
  <si>
    <t>COMM420DA</t>
  </si>
  <si>
    <t>COMM420DAJ</t>
  </si>
  <si>
    <t>COMM421DA</t>
  </si>
  <si>
    <t>COMM421DAJ</t>
  </si>
  <si>
    <t>COMM422DA</t>
  </si>
  <si>
    <t>COMM422DAJ</t>
  </si>
  <si>
    <t>COMM423DA</t>
  </si>
  <si>
    <t>COMM501</t>
  </si>
  <si>
    <t>COMM502</t>
  </si>
  <si>
    <t>COMM503</t>
  </si>
  <si>
    <t>COMM504</t>
  </si>
  <si>
    <t>COMM505</t>
  </si>
  <si>
    <t>COMM506</t>
  </si>
  <si>
    <t>COMM507</t>
  </si>
  <si>
    <t>COMM508</t>
  </si>
  <si>
    <t>COMM509</t>
  </si>
  <si>
    <t>COMM510</t>
  </si>
  <si>
    <t>COMM511</t>
  </si>
  <si>
    <t>COMM512</t>
  </si>
  <si>
    <t>COMM513</t>
  </si>
  <si>
    <t>COMM514</t>
  </si>
  <si>
    <t>COMM905</t>
  </si>
  <si>
    <t>COMM907</t>
  </si>
  <si>
    <t>COPDISS</t>
  </si>
  <si>
    <t>COPLOPTBK</t>
  </si>
  <si>
    <t>COPOLI</t>
  </si>
  <si>
    <t>COPOLII</t>
  </si>
  <si>
    <t>COPOLOB</t>
  </si>
  <si>
    <t>COPOLOPT</t>
  </si>
  <si>
    <t>COPOLOPTI</t>
  </si>
  <si>
    <t>COPOLOPTII</t>
  </si>
  <si>
    <t>COPOLRESI</t>
  </si>
  <si>
    <t>COPOLRESII</t>
  </si>
  <si>
    <t>COPOLRESIII</t>
  </si>
  <si>
    <t>COPOLWR</t>
  </si>
  <si>
    <t>CPD5001</t>
  </si>
  <si>
    <t>CPD5002</t>
  </si>
  <si>
    <t>CPD5003</t>
  </si>
  <si>
    <t>CPD5004</t>
  </si>
  <si>
    <t>CPD5005</t>
  </si>
  <si>
    <t>CPD5006</t>
  </si>
  <si>
    <t>CPD5007</t>
  </si>
  <si>
    <t>CPD5008</t>
  </si>
  <si>
    <t>CPD5009</t>
  </si>
  <si>
    <t>CPD5010</t>
  </si>
  <si>
    <t>CPD5011</t>
  </si>
  <si>
    <t>CPD5012</t>
  </si>
  <si>
    <t>CPD5013</t>
  </si>
  <si>
    <t>CPD5014</t>
  </si>
  <si>
    <t>CPD5015</t>
  </si>
  <si>
    <t>CPD5016</t>
  </si>
  <si>
    <t>CPD5017</t>
  </si>
  <si>
    <t>CPD5018</t>
  </si>
  <si>
    <t>CPD5019</t>
  </si>
  <si>
    <t>CPD5020</t>
  </si>
  <si>
    <t>CPD5021</t>
  </si>
  <si>
    <t>CPD5022</t>
  </si>
  <si>
    <t>CPD5023</t>
  </si>
  <si>
    <t>CPD5025</t>
  </si>
  <si>
    <t>CPD6001</t>
  </si>
  <si>
    <t>CPD6002</t>
  </si>
  <si>
    <t>CPD6003</t>
  </si>
  <si>
    <t>CPD6004</t>
  </si>
  <si>
    <t>CPD6005</t>
  </si>
  <si>
    <t>CPD6006</t>
  </si>
  <si>
    <t>CPD6007</t>
  </si>
  <si>
    <t>CPD6008</t>
  </si>
  <si>
    <t>CPD6009</t>
  </si>
  <si>
    <t>CPD6010</t>
  </si>
  <si>
    <t>CPD6011</t>
  </si>
  <si>
    <t>CPD6012</t>
  </si>
  <si>
    <t>CPD6013</t>
  </si>
  <si>
    <t>CPD6014</t>
  </si>
  <si>
    <t>CPD6015</t>
  </si>
  <si>
    <t>CPD6016</t>
  </si>
  <si>
    <t>CPD6017</t>
  </si>
  <si>
    <t>CPD6018</t>
  </si>
  <si>
    <t>CPD6019</t>
  </si>
  <si>
    <t>CPD6020</t>
  </si>
  <si>
    <t>CPD6021</t>
  </si>
  <si>
    <t>CPD6022</t>
  </si>
  <si>
    <t>CPD6023</t>
  </si>
  <si>
    <t>CPD6025</t>
  </si>
  <si>
    <t>CPD6029</t>
  </si>
  <si>
    <t>CPD6032</t>
  </si>
  <si>
    <t>CPD6035</t>
  </si>
  <si>
    <t>CPD6036</t>
  </si>
  <si>
    <t>CPD6037</t>
  </si>
  <si>
    <t>CPD6038</t>
  </si>
  <si>
    <t>CPD6040</t>
  </si>
  <si>
    <t>CPD6041</t>
  </si>
  <si>
    <t>CPD6042</t>
  </si>
  <si>
    <t>CPD6043</t>
  </si>
  <si>
    <t>CPD6044</t>
  </si>
  <si>
    <t>CPD6045</t>
  </si>
  <si>
    <t>CPD6046</t>
  </si>
  <si>
    <t>CPD6047</t>
  </si>
  <si>
    <t>CPD6048</t>
  </si>
  <si>
    <t>CPD6049</t>
  </si>
  <si>
    <t>CPD6050</t>
  </si>
  <si>
    <t>CPD6051</t>
  </si>
  <si>
    <t>CPD6052</t>
  </si>
  <si>
    <t>CPD6053</t>
  </si>
  <si>
    <t>CPD6054</t>
  </si>
  <si>
    <t>CPD6055</t>
  </si>
  <si>
    <t>CPD6056</t>
  </si>
  <si>
    <t>CPD6057</t>
  </si>
  <si>
    <t>CPD6058</t>
  </si>
  <si>
    <t>CPD6059</t>
  </si>
  <si>
    <t>CPD6060</t>
  </si>
  <si>
    <t>CPD6061</t>
  </si>
  <si>
    <t>CPD6062</t>
  </si>
  <si>
    <t>CPD6063</t>
  </si>
  <si>
    <t>CPD6064</t>
  </si>
  <si>
    <t>CPDM002</t>
  </si>
  <si>
    <t>CPDM003</t>
  </si>
  <si>
    <t>CPDM004</t>
  </si>
  <si>
    <t>CPDM008</t>
  </si>
  <si>
    <t>CPDM009</t>
  </si>
  <si>
    <t>CPDM010</t>
  </si>
  <si>
    <t>CPDM011</t>
  </si>
  <si>
    <t>CPDM017</t>
  </si>
  <si>
    <t>CPDM018</t>
  </si>
  <si>
    <t>CPDM019</t>
  </si>
  <si>
    <t>CPDM020</t>
  </si>
  <si>
    <t>CPDM021</t>
  </si>
  <si>
    <t>CPDM025</t>
  </si>
  <si>
    <t>CPDM037</t>
  </si>
  <si>
    <t>CPDM041</t>
  </si>
  <si>
    <t>CPDM042</t>
  </si>
  <si>
    <t>CPDM043</t>
  </si>
  <si>
    <t>CPDM044</t>
  </si>
  <si>
    <t>CPDM045</t>
  </si>
  <si>
    <t>CPDM047</t>
  </si>
  <si>
    <t>CPDM048</t>
  </si>
  <si>
    <t>CPDM049</t>
  </si>
  <si>
    <t>CPDM050</t>
  </si>
  <si>
    <t>CPDM051</t>
  </si>
  <si>
    <t>CPDM052</t>
  </si>
  <si>
    <t>CPDM053</t>
  </si>
  <si>
    <t>CPDM054</t>
  </si>
  <si>
    <t>CPDM055</t>
  </si>
  <si>
    <t>CPDM056</t>
  </si>
  <si>
    <t>CPDM057</t>
  </si>
  <si>
    <t>CPDM058</t>
  </si>
  <si>
    <t>CPDM059</t>
  </si>
  <si>
    <t>CPDM060</t>
  </si>
  <si>
    <t>CPDM061</t>
  </si>
  <si>
    <t>CPDM062</t>
  </si>
  <si>
    <t>CPDM063</t>
  </si>
  <si>
    <t>CPDM064</t>
  </si>
  <si>
    <t>CPDM065</t>
  </si>
  <si>
    <t>CPDM066</t>
  </si>
  <si>
    <t>CPDM066A</t>
  </si>
  <si>
    <t>CPDM067</t>
  </si>
  <si>
    <t>CPDM068</t>
  </si>
  <si>
    <t>CPDM069</t>
  </si>
  <si>
    <t>CPDM070</t>
  </si>
  <si>
    <t>CPDM071</t>
  </si>
  <si>
    <t>CPDM072</t>
  </si>
  <si>
    <t>CPDM075</t>
  </si>
  <si>
    <t>CPDM080</t>
  </si>
  <si>
    <t>CPDM081</t>
  </si>
  <si>
    <t>CPDM082</t>
  </si>
  <si>
    <t>CPDM083</t>
  </si>
  <si>
    <t>CPDM084</t>
  </si>
  <si>
    <t>CPDM085</t>
  </si>
  <si>
    <t>CPDM086</t>
  </si>
  <si>
    <t>CPDM090</t>
  </si>
  <si>
    <t>CPDM091</t>
  </si>
  <si>
    <t>CPDM092</t>
  </si>
  <si>
    <t>CPDM093</t>
  </si>
  <si>
    <t>CPDM094</t>
  </si>
  <si>
    <t>CPDM095</t>
  </si>
  <si>
    <t>CPDM096</t>
  </si>
  <si>
    <t>CPDM097</t>
  </si>
  <si>
    <t>CPDM098</t>
  </si>
  <si>
    <t>CPDM099</t>
  </si>
  <si>
    <t>CPDM100</t>
  </si>
  <si>
    <t>CPDM101</t>
  </si>
  <si>
    <t>CPDM102</t>
  </si>
  <si>
    <t>CPDM105</t>
  </si>
  <si>
    <t>CPDM106</t>
  </si>
  <si>
    <t>CPDM107</t>
  </si>
  <si>
    <t>CPDM108</t>
  </si>
  <si>
    <t>CPDM109</t>
  </si>
  <si>
    <t>CPDM110</t>
  </si>
  <si>
    <t>CPDM111</t>
  </si>
  <si>
    <t>CPDM112</t>
  </si>
  <si>
    <t>CPDM113</t>
  </si>
  <si>
    <t>CSC1001</t>
  </si>
  <si>
    <t>CSC1002</t>
  </si>
  <si>
    <t>CSC1003</t>
  </si>
  <si>
    <t>CSC1004</t>
  </si>
  <si>
    <t>CSC1005</t>
  </si>
  <si>
    <t>CSC1006</t>
  </si>
  <si>
    <t>CSC1007</t>
  </si>
  <si>
    <t>CSC1008</t>
  </si>
  <si>
    <t>CSC1009</t>
  </si>
  <si>
    <t>CSC1904</t>
  </si>
  <si>
    <t>CSC1905</t>
  </si>
  <si>
    <t>CSC1905A</t>
  </si>
  <si>
    <t>CSC1907</t>
  </si>
  <si>
    <t>CSC1909</t>
  </si>
  <si>
    <t>CSC2001</t>
  </si>
  <si>
    <t>CSC2002</t>
  </si>
  <si>
    <t>CSC2003</t>
  </si>
  <si>
    <t>CSC2004</t>
  </si>
  <si>
    <t>CSC2004B</t>
  </si>
  <si>
    <t>CSC2005</t>
  </si>
  <si>
    <t>CSC2006</t>
  </si>
  <si>
    <t>CSC2007</t>
  </si>
  <si>
    <t>CSC2008</t>
  </si>
  <si>
    <t>CSC2009</t>
  </si>
  <si>
    <t>CSC2010M</t>
  </si>
  <si>
    <t>CSC2011M</t>
  </si>
  <si>
    <t>CSC2012</t>
  </si>
  <si>
    <t>CSC2013</t>
  </si>
  <si>
    <t>CSC2014</t>
  </si>
  <si>
    <t>CSC2015</t>
  </si>
  <si>
    <t>CSC2016</t>
  </si>
  <si>
    <t>CSC2017</t>
  </si>
  <si>
    <t>CSC2018</t>
  </si>
  <si>
    <t>CSC2019</t>
  </si>
  <si>
    <t>CSC2020</t>
  </si>
  <si>
    <t>CSC2021</t>
  </si>
  <si>
    <t>CSC2022</t>
  </si>
  <si>
    <t>CSC2023</t>
  </si>
  <si>
    <t>CSC2024</t>
  </si>
  <si>
    <t>CSC2025</t>
  </si>
  <si>
    <t>CSC2026</t>
  </si>
  <si>
    <t>CSC2027</t>
  </si>
  <si>
    <t>CSC2905</t>
  </si>
  <si>
    <t>CSC2905A</t>
  </si>
  <si>
    <t>CSC2909</t>
  </si>
  <si>
    <t>CSC3001</t>
  </si>
  <si>
    <t>CSC3002</t>
  </si>
  <si>
    <t>CSC3003</t>
  </si>
  <si>
    <t>CSC3004</t>
  </si>
  <si>
    <t>CSC3005</t>
  </si>
  <si>
    <t>CSC3006</t>
  </si>
  <si>
    <t>CSC3007</t>
  </si>
  <si>
    <t>CSC3008</t>
  </si>
  <si>
    <t>CSC3009</t>
  </si>
  <si>
    <t>CSC3010</t>
  </si>
  <si>
    <t>CSC3011</t>
  </si>
  <si>
    <t>CSC3018</t>
  </si>
  <si>
    <t>CSC3019</t>
  </si>
  <si>
    <t>CSC3021</t>
  </si>
  <si>
    <t>CSC3022</t>
  </si>
  <si>
    <t>CSC3024</t>
  </si>
  <si>
    <t>CSC3028</t>
  </si>
  <si>
    <t>CSC3029</t>
  </si>
  <si>
    <t>CSC3030</t>
  </si>
  <si>
    <t>CSC3031</t>
  </si>
  <si>
    <t>CSC3032</t>
  </si>
  <si>
    <t>CSC3905</t>
  </si>
  <si>
    <t>CSC3905A</t>
  </si>
  <si>
    <t>CSC3909</t>
  </si>
  <si>
    <t>CSC4000</t>
  </si>
  <si>
    <t>CSC4001</t>
  </si>
  <si>
    <t>CSC4002</t>
  </si>
  <si>
    <t>CSC4003</t>
  </si>
  <si>
    <t>CSC4004</t>
  </si>
  <si>
    <t>CSC4005</t>
  </si>
  <si>
    <t>CSC4006</t>
  </si>
  <si>
    <t>CSC4007</t>
  </si>
  <si>
    <t>CSC4008</t>
  </si>
  <si>
    <t>CSC4009</t>
  </si>
  <si>
    <t>CSC4011</t>
  </si>
  <si>
    <t>CSC4011M</t>
  </si>
  <si>
    <t>CSC4013</t>
  </si>
  <si>
    <t>CSC4013M</t>
  </si>
  <si>
    <t>CSC4015</t>
  </si>
  <si>
    <t>CSC4016</t>
  </si>
  <si>
    <t>CSC4017</t>
  </si>
  <si>
    <t>CSC4018</t>
  </si>
  <si>
    <t>CSC4019</t>
  </si>
  <si>
    <t>CSC4020</t>
  </si>
  <si>
    <t>CSC4021</t>
  </si>
  <si>
    <t>CSC4022</t>
  </si>
  <si>
    <t>CSC4023</t>
  </si>
  <si>
    <t>CSC4024</t>
  </si>
  <si>
    <t>CSC4025</t>
  </si>
  <si>
    <t>CSC4026</t>
  </si>
  <si>
    <t>CSC4027</t>
  </si>
  <si>
    <t>CSC4028</t>
  </si>
  <si>
    <t>CSC4029</t>
  </si>
  <si>
    <t>CSC4030</t>
  </si>
  <si>
    <t>CSM0001</t>
  </si>
  <si>
    <t>CSM0002</t>
  </si>
  <si>
    <t>CSM0003</t>
  </si>
  <si>
    <t>CSM0004</t>
  </si>
  <si>
    <t>CSM0005</t>
  </si>
  <si>
    <t>CSM0006</t>
  </si>
  <si>
    <t>CSM0007</t>
  </si>
  <si>
    <t>CSM0008</t>
  </si>
  <si>
    <t>CSM0009</t>
  </si>
  <si>
    <t>CSM0010</t>
  </si>
  <si>
    <t>CSM0011</t>
  </si>
  <si>
    <t>CSM0011A</t>
  </si>
  <si>
    <t>CSM0012</t>
  </si>
  <si>
    <t>CSM0013</t>
  </si>
  <si>
    <t>CSM0014</t>
  </si>
  <si>
    <t>CSM0015</t>
  </si>
  <si>
    <t>CSM0016</t>
  </si>
  <si>
    <t>CSM0017</t>
  </si>
  <si>
    <t>CSM0018</t>
  </si>
  <si>
    <t>CSM0019</t>
  </si>
  <si>
    <t>CSM0020</t>
  </si>
  <si>
    <t>CSM0021</t>
  </si>
  <si>
    <t>CSM0022</t>
  </si>
  <si>
    <t>CSM0023</t>
  </si>
  <si>
    <t>CSM0025</t>
  </si>
  <si>
    <t>CSM0026</t>
  </si>
  <si>
    <t>CSM0027</t>
  </si>
  <si>
    <t>CSM0028</t>
  </si>
  <si>
    <t>CSM0029</t>
  </si>
  <si>
    <t>CSM0030</t>
  </si>
  <si>
    <t>CSM0031</t>
  </si>
  <si>
    <t>CSM0032</t>
  </si>
  <si>
    <t>CSM0033</t>
  </si>
  <si>
    <t>CSM0034</t>
  </si>
  <si>
    <t>CSM0035</t>
  </si>
  <si>
    <t>CSM0036</t>
  </si>
  <si>
    <t>CSM0037</t>
  </si>
  <si>
    <t>CSM0038</t>
  </si>
  <si>
    <t>CSM0039</t>
  </si>
  <si>
    <t>CSM0040</t>
  </si>
  <si>
    <t>CSM0041</t>
  </si>
  <si>
    <t>CSM0051</t>
  </si>
  <si>
    <t>CSM0052</t>
  </si>
  <si>
    <t>CSM0053</t>
  </si>
  <si>
    <t>CSM0054</t>
  </si>
  <si>
    <t>CSM0055</t>
  </si>
  <si>
    <t>CSM0056</t>
  </si>
  <si>
    <t>CSM0057</t>
  </si>
  <si>
    <t>CSM0058</t>
  </si>
  <si>
    <t>CSM0059</t>
  </si>
  <si>
    <t>CSM0060</t>
  </si>
  <si>
    <t>CSM0061</t>
  </si>
  <si>
    <t>CSM0062</t>
  </si>
  <si>
    <t>CSM0063</t>
  </si>
  <si>
    <t>CSM0064</t>
  </si>
  <si>
    <t>CSM0065</t>
  </si>
  <si>
    <t>CSM0066</t>
  </si>
  <si>
    <t>CSM0067</t>
  </si>
  <si>
    <t>CSM0068</t>
  </si>
  <si>
    <t>CSM0069</t>
  </si>
  <si>
    <t>CSM0070</t>
  </si>
  <si>
    <t>CSM0071</t>
  </si>
  <si>
    <t>CSM0072</t>
  </si>
  <si>
    <t>CSM0073</t>
  </si>
  <si>
    <t>CSM0075</t>
  </si>
  <si>
    <t>CSM0076</t>
  </si>
  <si>
    <t>CSM0077</t>
  </si>
  <si>
    <t>CSM0078</t>
  </si>
  <si>
    <t>CSM0079</t>
  </si>
  <si>
    <t>CSM0080</t>
  </si>
  <si>
    <t>CSM0081</t>
  </si>
  <si>
    <t>CSM0082</t>
  </si>
  <si>
    <t>CSM0083</t>
  </si>
  <si>
    <t>CSM0084</t>
  </si>
  <si>
    <t>CSM0085</t>
  </si>
  <si>
    <t>CSM0086</t>
  </si>
  <si>
    <t>CSM0087</t>
  </si>
  <si>
    <t>CSM0088</t>
  </si>
  <si>
    <t>CSM0089</t>
  </si>
  <si>
    <t>CSM0090</t>
  </si>
  <si>
    <t>CSM0091</t>
  </si>
  <si>
    <t>CSM0092</t>
  </si>
  <si>
    <t>CSM0093</t>
  </si>
  <si>
    <t>CSM0094</t>
  </si>
  <si>
    <t>CSM0095</t>
  </si>
  <si>
    <t>CSM0096</t>
  </si>
  <si>
    <t>CSM0100</t>
  </si>
  <si>
    <t>CSM0101</t>
  </si>
  <si>
    <t>CSM0102</t>
  </si>
  <si>
    <t>CSM0103</t>
  </si>
  <si>
    <t>CSM0104</t>
  </si>
  <si>
    <t>CSM0105</t>
  </si>
  <si>
    <t>CSM0106</t>
  </si>
  <si>
    <t>CSM0107</t>
  </si>
  <si>
    <t>CSM0108</t>
  </si>
  <si>
    <t>CSM0109</t>
  </si>
  <si>
    <t>CSM0110</t>
  </si>
  <si>
    <t>CSM0111</t>
  </si>
  <si>
    <t>CSM0120</t>
  </si>
  <si>
    <t>CSM0121</t>
  </si>
  <si>
    <t>CSM0122</t>
  </si>
  <si>
    <t>CSM0123</t>
  </si>
  <si>
    <t>CSM0124</t>
  </si>
  <si>
    <t>CSM0125</t>
  </si>
  <si>
    <t>CSM0126</t>
  </si>
  <si>
    <t>CSM0127</t>
  </si>
  <si>
    <t>CSM0128</t>
  </si>
  <si>
    <t>CSM0129</t>
  </si>
  <si>
    <t>CSM0130</t>
  </si>
  <si>
    <t>CSM0131</t>
  </si>
  <si>
    <t>CSM0132</t>
  </si>
  <si>
    <t>CSM0501</t>
  </si>
  <si>
    <t>CSM0502</t>
  </si>
  <si>
    <t>CSM0504</t>
  </si>
  <si>
    <t>CSM0505</t>
  </si>
  <si>
    <t>CSM0506</t>
  </si>
  <si>
    <t>CSM0507</t>
  </si>
  <si>
    <t>CSM0508</t>
  </si>
  <si>
    <t>CSM0509</t>
  </si>
  <si>
    <t>CSM0510</t>
  </si>
  <si>
    <t>CSM0511</t>
  </si>
  <si>
    <t>CSM0512</t>
  </si>
  <si>
    <t>CSM0513</t>
  </si>
  <si>
    <t>CSM0520</t>
  </si>
  <si>
    <t>CSM0521</t>
  </si>
  <si>
    <t>CSM0522</t>
  </si>
  <si>
    <t>CSM0523</t>
  </si>
  <si>
    <t>CSM0524</t>
  </si>
  <si>
    <t>CSM0525</t>
  </si>
  <si>
    <t>CSM0526</t>
  </si>
  <si>
    <t>CSM0527</t>
  </si>
  <si>
    <t>CSM0528</t>
  </si>
  <si>
    <t>CSM0529</t>
  </si>
  <si>
    <t>CSM0530</t>
  </si>
  <si>
    <t>CSM0531</t>
  </si>
  <si>
    <t>CSM0532</t>
  </si>
  <si>
    <t>CSM0533</t>
  </si>
  <si>
    <t>CSM0534</t>
  </si>
  <si>
    <t>CSM0535</t>
  </si>
  <si>
    <t>CSM0536</t>
  </si>
  <si>
    <t>CSM0537</t>
  </si>
  <si>
    <t>CSM0538</t>
  </si>
  <si>
    <t>CSM0539</t>
  </si>
  <si>
    <t>CSM0540</t>
  </si>
  <si>
    <t>CSM0541</t>
  </si>
  <si>
    <t>CSM0542</t>
  </si>
  <si>
    <t>CSM0543</t>
  </si>
  <si>
    <t>CSM0551</t>
  </si>
  <si>
    <t>CSM0552</t>
  </si>
  <si>
    <t>CSM0553</t>
  </si>
  <si>
    <t>CSM0554</t>
  </si>
  <si>
    <t>CSM0555</t>
  </si>
  <si>
    <t>CSM0556</t>
  </si>
  <si>
    <t>CSM0557</t>
  </si>
  <si>
    <t>CSM0558</t>
  </si>
  <si>
    <t>CSM0559</t>
  </si>
  <si>
    <t>CSM0560</t>
  </si>
  <si>
    <t>CSM0561</t>
  </si>
  <si>
    <t>CSM0562</t>
  </si>
  <si>
    <t>CSM0563</t>
  </si>
  <si>
    <t>CSM0564</t>
  </si>
  <si>
    <t>CSM0565</t>
  </si>
  <si>
    <t>CSM0566</t>
  </si>
  <si>
    <t>CSM0567</t>
  </si>
  <si>
    <t>CSM0568</t>
  </si>
  <si>
    <t>CSM0569</t>
  </si>
  <si>
    <t>CSM0570</t>
  </si>
  <si>
    <t>CSM0571</t>
  </si>
  <si>
    <t>CSM0572</t>
  </si>
  <si>
    <t>CSM0573</t>
  </si>
  <si>
    <t>CSM0574</t>
  </si>
  <si>
    <t>CSM0575</t>
  </si>
  <si>
    <t>CSM0576</t>
  </si>
  <si>
    <t>CSM0577</t>
  </si>
  <si>
    <t>CSM0578</t>
  </si>
  <si>
    <t>CSM0579</t>
  </si>
  <si>
    <t>CSM0580</t>
  </si>
  <si>
    <t>CSM0581</t>
  </si>
  <si>
    <t>CSM0582</t>
  </si>
  <si>
    <t>CSM0583</t>
  </si>
  <si>
    <t>CSM0584</t>
  </si>
  <si>
    <t>CSM0585</t>
  </si>
  <si>
    <t>CSM0586</t>
  </si>
  <si>
    <t>CSM0587</t>
  </si>
  <si>
    <t>CSM0590</t>
  </si>
  <si>
    <t>CSM0591</t>
  </si>
  <si>
    <t>CSM0592</t>
  </si>
  <si>
    <t>CSM0593</t>
  </si>
  <si>
    <t>CSM0594</t>
  </si>
  <si>
    <t>CSM0595</t>
  </si>
  <si>
    <t>CSM0596</t>
  </si>
  <si>
    <t>CSM0597</t>
  </si>
  <si>
    <t>CSM0598</t>
  </si>
  <si>
    <t>CSM0599</t>
  </si>
  <si>
    <t>CSM0600</t>
  </si>
  <si>
    <t>CSM0601</t>
  </si>
  <si>
    <t>CSM0602</t>
  </si>
  <si>
    <t>CSM0603</t>
  </si>
  <si>
    <t>CSM0604</t>
  </si>
  <si>
    <t>CSM0605</t>
  </si>
  <si>
    <t>CSM0606</t>
  </si>
  <si>
    <t>CSM0607</t>
  </si>
  <si>
    <t>CSM0608</t>
  </si>
  <si>
    <t>CSM0609</t>
  </si>
  <si>
    <t>CSM0610</t>
  </si>
  <si>
    <t>CSM0615</t>
  </si>
  <si>
    <t>CSM0616</t>
  </si>
  <si>
    <t>CSM0620</t>
  </si>
  <si>
    <t>CSM0621</t>
  </si>
  <si>
    <t>CSM0622</t>
  </si>
  <si>
    <t>CSM0853</t>
  </si>
  <si>
    <t>CSM1001</t>
  </si>
  <si>
    <t>CSM1002</t>
  </si>
  <si>
    <t>CSM1003</t>
  </si>
  <si>
    <t>CSM1004</t>
  </si>
  <si>
    <t>CSM1005</t>
  </si>
  <si>
    <t>CSM1006</t>
  </si>
  <si>
    <t>CSM1007</t>
  </si>
  <si>
    <t>CSM1008</t>
  </si>
  <si>
    <t>CSM1009</t>
  </si>
  <si>
    <t>CSM1010</t>
  </si>
  <si>
    <t>CSM1011</t>
  </si>
  <si>
    <t>CSM1012</t>
  </si>
  <si>
    <t>CSM1013</t>
  </si>
  <si>
    <t>CSM1014</t>
  </si>
  <si>
    <t>CSM1015</t>
  </si>
  <si>
    <t>CSM1016</t>
  </si>
  <si>
    <t>CSM1017</t>
  </si>
  <si>
    <t>CSM1018</t>
  </si>
  <si>
    <t>CSM1019</t>
  </si>
  <si>
    <t>CSM1020</t>
  </si>
  <si>
    <t>CSM1021</t>
  </si>
  <si>
    <t>CSM1022</t>
  </si>
  <si>
    <t>CSM1023</t>
  </si>
  <si>
    <t>CSM1024</t>
  </si>
  <si>
    <t>CSM1025</t>
  </si>
  <si>
    <t>CSM1026</t>
  </si>
  <si>
    <t>CSM1027</t>
  </si>
  <si>
    <t>CSM1028</t>
  </si>
  <si>
    <t>CSM1029</t>
  </si>
  <si>
    <t>CSM1030</t>
  </si>
  <si>
    <t>CSM1031</t>
  </si>
  <si>
    <t>CSM1032</t>
  </si>
  <si>
    <t>CSM1033</t>
  </si>
  <si>
    <t>CSM1034</t>
  </si>
  <si>
    <t>CSM1035</t>
  </si>
  <si>
    <t>CSM1036</t>
  </si>
  <si>
    <t>CSM1037</t>
  </si>
  <si>
    <t>CSM1038</t>
  </si>
  <si>
    <t>CSM1039</t>
  </si>
  <si>
    <t>CSM1040</t>
  </si>
  <si>
    <t>CSM1041</t>
  </si>
  <si>
    <t>CSM1042</t>
  </si>
  <si>
    <t>CSM1043</t>
  </si>
  <si>
    <t>CSM1044</t>
  </si>
  <si>
    <t>CSM1045</t>
  </si>
  <si>
    <t>CSM1101</t>
  </si>
  <si>
    <t>CSM1102</t>
  </si>
  <si>
    <t>CSM1103</t>
  </si>
  <si>
    <t>CSM1104</t>
  </si>
  <si>
    <t>CSM1105</t>
  </si>
  <si>
    <t>CSM1106</t>
  </si>
  <si>
    <t>CSM1107</t>
  </si>
  <si>
    <t>CSM1108</t>
  </si>
  <si>
    <t>CSM1109</t>
  </si>
  <si>
    <t>CSM1110</t>
  </si>
  <si>
    <t>CSM1111</t>
  </si>
  <si>
    <t>CSM1112</t>
  </si>
  <si>
    <t>CSM1113</t>
  </si>
  <si>
    <t>CSM1114</t>
  </si>
  <si>
    <t>CSM1115</t>
  </si>
  <si>
    <t>CSM1116</t>
  </si>
  <si>
    <t>CSM1117</t>
  </si>
  <si>
    <t>CSM1118</t>
  </si>
  <si>
    <t>CSM1119</t>
  </si>
  <si>
    <t>CSM1120</t>
  </si>
  <si>
    <t>CSM1121</t>
  </si>
  <si>
    <t>CSM1122</t>
  </si>
  <si>
    <t>CSM1123</t>
  </si>
  <si>
    <t>CSM1124</t>
  </si>
  <si>
    <t>CSM1125</t>
  </si>
  <si>
    <t>CSM1126</t>
  </si>
  <si>
    <t>CSM1127</t>
  </si>
  <si>
    <t>CSM1128</t>
  </si>
  <si>
    <t>CSM1129</t>
  </si>
  <si>
    <t>CSM1130</t>
  </si>
  <si>
    <t>CSM1131</t>
  </si>
  <si>
    <t>CSM1132</t>
  </si>
  <si>
    <t>CSM1133</t>
  </si>
  <si>
    <t>CSM1134</t>
  </si>
  <si>
    <t>CSM1135</t>
  </si>
  <si>
    <t>CSM1141</t>
  </si>
  <si>
    <t>CSM1142</t>
  </si>
  <si>
    <t>CSM1150</t>
  </si>
  <si>
    <t>CSM1151</t>
  </si>
  <si>
    <t>CSM1152</t>
  </si>
  <si>
    <t>CSM1153</t>
  </si>
  <si>
    <t>CSM1154</t>
  </si>
  <si>
    <t>CSM1155</t>
  </si>
  <si>
    <t>CSM1201</t>
  </si>
  <si>
    <t>CSM1202</t>
  </si>
  <si>
    <t>CSM1203</t>
  </si>
  <si>
    <t>CSM1204</t>
  </si>
  <si>
    <t>CSM1205</t>
  </si>
  <si>
    <t>CSM1206</t>
  </si>
  <si>
    <t>CSM1207</t>
  </si>
  <si>
    <t>CSM1208</t>
  </si>
  <si>
    <t>CSM1209</t>
  </si>
  <si>
    <t>CSM1250</t>
  </si>
  <si>
    <t>CSM1251</t>
  </si>
  <si>
    <t>CSM1252</t>
  </si>
  <si>
    <t>CSM1253</t>
  </si>
  <si>
    <t>CSM1254</t>
  </si>
  <si>
    <t>CSM1255</t>
  </si>
  <si>
    <t>CSM1256</t>
  </si>
  <si>
    <t>CSM1257</t>
  </si>
  <si>
    <t>CSM1258</t>
  </si>
  <si>
    <t>CSM1259</t>
  </si>
  <si>
    <t>CSM1260</t>
  </si>
  <si>
    <t>CSM1261</t>
  </si>
  <si>
    <t>CSM1262</t>
  </si>
  <si>
    <t>CSM1263</t>
  </si>
  <si>
    <t>CSM1264</t>
  </si>
  <si>
    <t>CSM1265</t>
  </si>
  <si>
    <t>CSM1266</t>
  </si>
  <si>
    <t>CSM1267</t>
  </si>
  <si>
    <t>CSM1268</t>
  </si>
  <si>
    <t>CSM1269</t>
  </si>
  <si>
    <t>CSM1270</t>
  </si>
  <si>
    <t>CSM1271</t>
  </si>
  <si>
    <t>CSM1272</t>
  </si>
  <si>
    <t>CSM1274</t>
  </si>
  <si>
    <t>CSM1275</t>
  </si>
  <si>
    <t>CSM1276</t>
  </si>
  <si>
    <t>CSM1277</t>
  </si>
  <si>
    <t>CSM1278</t>
  </si>
  <si>
    <t>CSM1279</t>
  </si>
  <si>
    <t>CSM1280</t>
  </si>
  <si>
    <t>CSM1281</t>
  </si>
  <si>
    <t>CSM1282</t>
  </si>
  <si>
    <t>CSM1283</t>
  </si>
  <si>
    <t>CSM1284</t>
  </si>
  <si>
    <t>CSM1285</t>
  </si>
  <si>
    <t>CSM1286</t>
  </si>
  <si>
    <t>CSM1287</t>
  </si>
  <si>
    <t>CSM1288DA</t>
  </si>
  <si>
    <t>CSM1289DA</t>
  </si>
  <si>
    <t>CSM1290DA</t>
  </si>
  <si>
    <t>CSM1291DA</t>
  </si>
  <si>
    <t>CSM1904</t>
  </si>
  <si>
    <t>CSM1905</t>
  </si>
  <si>
    <t>CSM1907</t>
  </si>
  <si>
    <t>CSM1908</t>
  </si>
  <si>
    <t>CSM1909</t>
  </si>
  <si>
    <t>CSM2001</t>
  </si>
  <si>
    <t>CSM2002</t>
  </si>
  <si>
    <t>CSM2003</t>
  </si>
  <si>
    <t>CSM2004</t>
  </si>
  <si>
    <t>CSM2005</t>
  </si>
  <si>
    <t>CSM2006</t>
  </si>
  <si>
    <t>CSM2007</t>
  </si>
  <si>
    <t>CSM2008</t>
  </si>
  <si>
    <t>CSM2009</t>
  </si>
  <si>
    <t>CSM2010</t>
  </si>
  <si>
    <t>CSM2011</t>
  </si>
  <si>
    <t>CSM2012</t>
  </si>
  <si>
    <t>CSM2013</t>
  </si>
  <si>
    <t>CSM2014</t>
  </si>
  <si>
    <t>CSM2015</t>
  </si>
  <si>
    <t>CSM2016</t>
  </si>
  <si>
    <t>CSM2017</t>
  </si>
  <si>
    <t>CSM2018</t>
  </si>
  <si>
    <t>CSM2019</t>
  </si>
  <si>
    <t>CSM2020</t>
  </si>
  <si>
    <t>CSM2021</t>
  </si>
  <si>
    <t>CSM2022</t>
  </si>
  <si>
    <t>CSM2023</t>
  </si>
  <si>
    <t>CSM2024</t>
  </si>
  <si>
    <t>CSM2025</t>
  </si>
  <si>
    <t>CSM2026</t>
  </si>
  <si>
    <t>CSM2027</t>
  </si>
  <si>
    <t>CSM2028</t>
  </si>
  <si>
    <t>CSM2029</t>
  </si>
  <si>
    <t>CSM2030</t>
  </si>
  <si>
    <t>CSM2031</t>
  </si>
  <si>
    <t>CSM2032</t>
  </si>
  <si>
    <t>CSM2033</t>
  </si>
  <si>
    <t>CSM2034</t>
  </si>
  <si>
    <t>CSM2035</t>
  </si>
  <si>
    <t>CSM2036</t>
  </si>
  <si>
    <t>CSM2037</t>
  </si>
  <si>
    <t>CSM2038</t>
  </si>
  <si>
    <t>CSM2039</t>
  </si>
  <si>
    <t>CSM2040</t>
  </si>
  <si>
    <t>CSM2041</t>
  </si>
  <si>
    <t>CSM2042</t>
  </si>
  <si>
    <t>CSM2043</t>
  </si>
  <si>
    <t>CSM2044</t>
  </si>
  <si>
    <t>CSM2045</t>
  </si>
  <si>
    <t>CSM2046</t>
  </si>
  <si>
    <t>CSM2047</t>
  </si>
  <si>
    <t>CSM2048</t>
  </si>
  <si>
    <t>CSM2049</t>
  </si>
  <si>
    <t>CSM2050</t>
  </si>
  <si>
    <t>CSM2051</t>
  </si>
  <si>
    <t>CSM2052</t>
  </si>
  <si>
    <t>CSM2101</t>
  </si>
  <si>
    <t>CSM2102</t>
  </si>
  <si>
    <t>CSM2103</t>
  </si>
  <si>
    <t>CSM2104</t>
  </si>
  <si>
    <t>CSM2105</t>
  </si>
  <si>
    <t>CSM2106</t>
  </si>
  <si>
    <t>CSM2107</t>
  </si>
  <si>
    <t>CSM2108</t>
  </si>
  <si>
    <t>CSM2109</t>
  </si>
  <si>
    <t>CSM2110</t>
  </si>
  <si>
    <t>CSM2111</t>
  </si>
  <si>
    <t>CSM2112</t>
  </si>
  <si>
    <t>CSM2113</t>
  </si>
  <si>
    <t>CSM2114</t>
  </si>
  <si>
    <t>CSM2115</t>
  </si>
  <si>
    <t>CSM2116</t>
  </si>
  <si>
    <t>CSM2117</t>
  </si>
  <si>
    <t>CSM2118</t>
  </si>
  <si>
    <t>CSM2119</t>
  </si>
  <si>
    <t>CSM2120</t>
  </si>
  <si>
    <t>CSM2121</t>
  </si>
  <si>
    <t>CSM2122</t>
  </si>
  <si>
    <t>CSM2123</t>
  </si>
  <si>
    <t>CSM2125</t>
  </si>
  <si>
    <t>CSM2126</t>
  </si>
  <si>
    <t>CSM2127</t>
  </si>
  <si>
    <t>CSM2128</t>
  </si>
  <si>
    <t>CSM2129</t>
  </si>
  <si>
    <t>CSM2130</t>
  </si>
  <si>
    <t>CSM2131</t>
  </si>
  <si>
    <t>CSM2132</t>
  </si>
  <si>
    <t>CSM2133</t>
  </si>
  <si>
    <t>CSM2134</t>
  </si>
  <si>
    <t>CSM2135</t>
  </si>
  <si>
    <t>CSM2136</t>
  </si>
  <si>
    <t>CSM2137</t>
  </si>
  <si>
    <t>CSM2138</t>
  </si>
  <si>
    <t>CSM2139</t>
  </si>
  <si>
    <t>CSM2140</t>
  </si>
  <si>
    <t>CSM2141</t>
  </si>
  <si>
    <t>CSM2142</t>
  </si>
  <si>
    <t>CSM2143</t>
  </si>
  <si>
    <t>CSM2144</t>
  </si>
  <si>
    <t>CSM2145</t>
  </si>
  <si>
    <t>CSM2150</t>
  </si>
  <si>
    <t>CSM2151</t>
  </si>
  <si>
    <t>CSM2152</t>
  </si>
  <si>
    <t>CSM2153</t>
  </si>
  <si>
    <t>CSM2154</t>
  </si>
  <si>
    <t>CSM2156</t>
  </si>
  <si>
    <t>CSM2157</t>
  </si>
  <si>
    <t>CSM2158</t>
  </si>
  <si>
    <t>CSM2162</t>
  </si>
  <si>
    <t>CSM2163</t>
  </si>
  <si>
    <t>CSM2165</t>
  </si>
  <si>
    <t>CSM2166</t>
  </si>
  <si>
    <t>CSM2167</t>
  </si>
  <si>
    <t>CSM2168</t>
  </si>
  <si>
    <t>CSM2169</t>
  </si>
  <si>
    <t>CSM2170</t>
  </si>
  <si>
    <t>CSM2171</t>
  </si>
  <si>
    <t>CSM2172</t>
  </si>
  <si>
    <t>CSM2173</t>
  </si>
  <si>
    <t>CSM2174</t>
  </si>
  <si>
    <t>CSM2175</t>
  </si>
  <si>
    <t>CSM2176</t>
  </si>
  <si>
    <t>CSM2177</t>
  </si>
  <si>
    <t>CSM2178</t>
  </si>
  <si>
    <t>CSM2179</t>
  </si>
  <si>
    <t>CSM2180</t>
  </si>
  <si>
    <t>CSM2181</t>
  </si>
  <si>
    <t>CSM2182</t>
  </si>
  <si>
    <t>CSM2183</t>
  </si>
  <si>
    <t>CSM2184</t>
  </si>
  <si>
    <t>CSM2185</t>
  </si>
  <si>
    <t>CSM2186</t>
  </si>
  <si>
    <t>CSM2187</t>
  </si>
  <si>
    <t>CSM2188</t>
  </si>
  <si>
    <t>CSM2189</t>
  </si>
  <si>
    <t>CSM2190</t>
  </si>
  <si>
    <t>CSM2250</t>
  </si>
  <si>
    <t>CSM2251</t>
  </si>
  <si>
    <t>CSM2252</t>
  </si>
  <si>
    <t>CSM2253</t>
  </si>
  <si>
    <t>CSM2254</t>
  </si>
  <si>
    <t>CSM2255</t>
  </si>
  <si>
    <t>CSM2256</t>
  </si>
  <si>
    <t>CSM2257</t>
  </si>
  <si>
    <t>CSM2258</t>
  </si>
  <si>
    <t>CSM2259</t>
  </si>
  <si>
    <t>CSM2260</t>
  </si>
  <si>
    <t>CSM2261</t>
  </si>
  <si>
    <t>CSM2262</t>
  </si>
  <si>
    <t>CSM2263</t>
  </si>
  <si>
    <t>CSM2264</t>
  </si>
  <si>
    <t>CSM2265</t>
  </si>
  <si>
    <t>CSM2266</t>
  </si>
  <si>
    <t>CSM2267</t>
  </si>
  <si>
    <t>CSM2268</t>
  </si>
  <si>
    <t>CSM2269</t>
  </si>
  <si>
    <t>CSM2270</t>
  </si>
  <si>
    <t>CSM2271</t>
  </si>
  <si>
    <t>CSM2272</t>
  </si>
  <si>
    <t>CSM2273</t>
  </si>
  <si>
    <t>CSM2274</t>
  </si>
  <si>
    <t>CSM2275</t>
  </si>
  <si>
    <t>CSM2276</t>
  </si>
  <si>
    <t>CSM2277</t>
  </si>
  <si>
    <t>CSM2278</t>
  </si>
  <si>
    <t>CSM2279</t>
  </si>
  <si>
    <t>CSM2280</t>
  </si>
  <si>
    <t>CSM2281</t>
  </si>
  <si>
    <t>CSM2282</t>
  </si>
  <si>
    <t>CSM2283</t>
  </si>
  <si>
    <t>CSM2284</t>
  </si>
  <si>
    <t>CSM2285</t>
  </si>
  <si>
    <t>CSM2286</t>
  </si>
  <si>
    <t>CSM2288</t>
  </si>
  <si>
    <t>CSM2289</t>
  </si>
  <si>
    <t>CSM2293</t>
  </si>
  <si>
    <t>CSM2294</t>
  </si>
  <si>
    <t>CSM2295</t>
  </si>
  <si>
    <t>CSM2296</t>
  </si>
  <si>
    <t>CSM2297</t>
  </si>
  <si>
    <t>CSM2298</t>
  </si>
  <si>
    <t>CSM2299</t>
  </si>
  <si>
    <t>CSM2300</t>
  </si>
  <si>
    <t>CSM2301</t>
  </si>
  <si>
    <t>CSM2302</t>
  </si>
  <si>
    <t>CSM2303</t>
  </si>
  <si>
    <t>CSM2304</t>
  </si>
  <si>
    <t>CSM2305</t>
  </si>
  <si>
    <t>CSM2306</t>
  </si>
  <si>
    <t>CSM2307</t>
  </si>
  <si>
    <t>CSM2308</t>
  </si>
  <si>
    <t>CSM2309</t>
  </si>
  <si>
    <t>CSM2310</t>
  </si>
  <si>
    <t>CSM2311</t>
  </si>
  <si>
    <t>CSM2312</t>
  </si>
  <si>
    <t>CSM2313</t>
  </si>
  <si>
    <t>CSM2314</t>
  </si>
  <si>
    <t>CSM2315</t>
  </si>
  <si>
    <t>CSM2316</t>
  </si>
  <si>
    <t>CSM2317</t>
  </si>
  <si>
    <t>CSM2318</t>
  </si>
  <si>
    <t>CSM2319</t>
  </si>
  <si>
    <t>CSM2320DA</t>
  </si>
  <si>
    <t>CSM2321DA</t>
  </si>
  <si>
    <t>CSM2322DA</t>
  </si>
  <si>
    <t>CSM2323DA</t>
  </si>
  <si>
    <t>CSM2360</t>
  </si>
  <si>
    <t>CSM2904</t>
  </si>
  <si>
    <t>CSM2905</t>
  </si>
  <si>
    <t>CSM2906</t>
  </si>
  <si>
    <t>CSM2907</t>
  </si>
  <si>
    <t>CSM2908</t>
  </si>
  <si>
    <t>CSM2909</t>
  </si>
  <si>
    <t>CSM2910</t>
  </si>
  <si>
    <t>CSM3000</t>
  </si>
  <si>
    <t>CSM3001</t>
  </si>
  <si>
    <t>CSM3002</t>
  </si>
  <si>
    <t>CSM3003</t>
  </si>
  <si>
    <t>CSM3004</t>
  </si>
  <si>
    <t>CSM3005</t>
  </si>
  <si>
    <t>CSM3006</t>
  </si>
  <si>
    <t>CSM3007</t>
  </si>
  <si>
    <t>CSM3008</t>
  </si>
  <si>
    <t>CSM3009</t>
  </si>
  <si>
    <t>CSM3010</t>
  </si>
  <si>
    <t>CSM3011</t>
  </si>
  <si>
    <t>CSM3012</t>
  </si>
  <si>
    <t>CSM3013</t>
  </si>
  <si>
    <t>CSM3014</t>
  </si>
  <si>
    <t>CSM3015</t>
  </si>
  <si>
    <t>CSM3016</t>
  </si>
  <si>
    <t>CSM3017</t>
  </si>
  <si>
    <t>CSM3018</t>
  </si>
  <si>
    <t>CSM3019</t>
  </si>
  <si>
    <t>CSM3020</t>
  </si>
  <si>
    <t>CSM3021</t>
  </si>
  <si>
    <t>CSM3022</t>
  </si>
  <si>
    <t>CSM3023</t>
  </si>
  <si>
    <t>CSM3025</t>
  </si>
  <si>
    <t>CSM3026</t>
  </si>
  <si>
    <t>CSM3027</t>
  </si>
  <si>
    <t>CSM3028</t>
  </si>
  <si>
    <t>CSM3029</t>
  </si>
  <si>
    <t>CSM3030</t>
  </si>
  <si>
    <t>CSM3031</t>
  </si>
  <si>
    <t>CSM3032</t>
  </si>
  <si>
    <t>CSM3033</t>
  </si>
  <si>
    <t>CSM3034</t>
  </si>
  <si>
    <t>CSM3035</t>
  </si>
  <si>
    <t>CSM3036</t>
  </si>
  <si>
    <t>CSM3037</t>
  </si>
  <si>
    <t>CSM3038</t>
  </si>
  <si>
    <t>CSM3039</t>
  </si>
  <si>
    <t>CSM3040</t>
  </si>
  <si>
    <t>CSM3041</t>
  </si>
  <si>
    <t>CSM3042</t>
  </si>
  <si>
    <t>CSM3043</t>
  </si>
  <si>
    <t>CSM3044</t>
  </si>
  <si>
    <t>CSM3045</t>
  </si>
  <si>
    <t>CSM3046</t>
  </si>
  <si>
    <t>CSM3047</t>
  </si>
  <si>
    <t>CSM3048</t>
  </si>
  <si>
    <t>CSM3049</t>
  </si>
  <si>
    <t>CSM3050</t>
  </si>
  <si>
    <t>CSM3051</t>
  </si>
  <si>
    <t>CSM3052</t>
  </si>
  <si>
    <t>CSM3053</t>
  </si>
  <si>
    <t>CSM3054</t>
  </si>
  <si>
    <t>CSM3055</t>
  </si>
  <si>
    <t>CSM3056</t>
  </si>
  <si>
    <t>CSM3057</t>
  </si>
  <si>
    <t>CSM3058</t>
  </si>
  <si>
    <t>CSM3059</t>
  </si>
  <si>
    <t>CSM3060</t>
  </si>
  <si>
    <t>CSM3061</t>
  </si>
  <si>
    <t>CSM3062</t>
  </si>
  <si>
    <t>CSM3063</t>
  </si>
  <si>
    <t>CSM3064</t>
  </si>
  <si>
    <t>CSM3065</t>
  </si>
  <si>
    <t>CSM3066</t>
  </si>
  <si>
    <t>CSM3067</t>
  </si>
  <si>
    <t>CSM3068</t>
  </si>
  <si>
    <t>CSM3069</t>
  </si>
  <si>
    <t>CSM3070</t>
  </si>
  <si>
    <t>CSM3071</t>
  </si>
  <si>
    <t>CSM3072</t>
  </si>
  <si>
    <t>CSM3073</t>
  </si>
  <si>
    <t>CSM3074</t>
  </si>
  <si>
    <t>CSM3101</t>
  </si>
  <si>
    <t>CSM3102</t>
  </si>
  <si>
    <t>CSM3103</t>
  </si>
  <si>
    <t>CSM3104</t>
  </si>
  <si>
    <t>CSM3106</t>
  </si>
  <si>
    <t>CSM3107</t>
  </si>
  <si>
    <t>CSM3108</t>
  </si>
  <si>
    <t>CSM3109</t>
  </si>
  <si>
    <t>CSM3110</t>
  </si>
  <si>
    <t>CSM3111</t>
  </si>
  <si>
    <t>CSM3112</t>
  </si>
  <si>
    <t>CSM3113</t>
  </si>
  <si>
    <t>CSM3114</t>
  </si>
  <si>
    <t>CSM3115</t>
  </si>
  <si>
    <t>CSM3116</t>
  </si>
  <si>
    <t>CSM3117</t>
  </si>
  <si>
    <t>CSM3118</t>
  </si>
  <si>
    <t>CSM3119</t>
  </si>
  <si>
    <t>CSM3121</t>
  </si>
  <si>
    <t>CSM3122</t>
  </si>
  <si>
    <t>CSM3123</t>
  </si>
  <si>
    <t>CSM3124</t>
  </si>
  <si>
    <t>CSM3125</t>
  </si>
  <si>
    <t>CSM3126</t>
  </si>
  <si>
    <t>CSM3127</t>
  </si>
  <si>
    <t>CSM3128</t>
  </si>
  <si>
    <t>CSM3129</t>
  </si>
  <si>
    <t>CSM3131</t>
  </si>
  <si>
    <t>CSM3132</t>
  </si>
  <si>
    <t>CSM3133</t>
  </si>
  <si>
    <t>CSM3134</t>
  </si>
  <si>
    <t>CSM3135</t>
  </si>
  <si>
    <t>CSM3136</t>
  </si>
  <si>
    <t>CSM3137</t>
  </si>
  <si>
    <t>CSM3138</t>
  </si>
  <si>
    <t>CSM3139</t>
  </si>
  <si>
    <t>CSM3140</t>
  </si>
  <si>
    <t>CSM3141</t>
  </si>
  <si>
    <t>CSM3142</t>
  </si>
  <si>
    <t>CSM3143</t>
  </si>
  <si>
    <t>CSM3144</t>
  </si>
  <si>
    <t>CSM3145</t>
  </si>
  <si>
    <t>CSM3146</t>
  </si>
  <si>
    <t>CSM3147</t>
  </si>
  <si>
    <t>CSM3148</t>
  </si>
  <si>
    <t>CSM3149</t>
  </si>
  <si>
    <t>CSM3150</t>
  </si>
  <si>
    <t>CSM3151</t>
  </si>
  <si>
    <t>CSM3152</t>
  </si>
  <si>
    <t>CSM3153</t>
  </si>
  <si>
    <t>CSM3155</t>
  </si>
  <si>
    <t>CSM3156</t>
  </si>
  <si>
    <t>CSM3157</t>
  </si>
  <si>
    <t>CSM3159</t>
  </si>
  <si>
    <t>CSM3160</t>
  </si>
  <si>
    <t>CSM3161</t>
  </si>
  <si>
    <t>CSM3162</t>
  </si>
  <si>
    <t>CSM3163</t>
  </si>
  <si>
    <t>CSM3164</t>
  </si>
  <si>
    <t>CSM3165</t>
  </si>
  <si>
    <t>CSM3166</t>
  </si>
  <si>
    <t>CSM3167</t>
  </si>
  <si>
    <t>CSM3168</t>
  </si>
  <si>
    <t>CSM3169</t>
  </si>
  <si>
    <t>CSM3170</t>
  </si>
  <si>
    <t>CSM3171</t>
  </si>
  <si>
    <t>CSM3173</t>
  </si>
  <si>
    <t>CSM3174</t>
  </si>
  <si>
    <t>CSM3175</t>
  </si>
  <si>
    <t>CSM3176</t>
  </si>
  <si>
    <t>CSM3177</t>
  </si>
  <si>
    <t>CSM3178</t>
  </si>
  <si>
    <t>CSM3179</t>
  </si>
  <si>
    <t>CSM3182</t>
  </si>
  <si>
    <t>CSM3183</t>
  </si>
  <si>
    <t>CSM3184</t>
  </si>
  <si>
    <t>CSM3185</t>
  </si>
  <si>
    <t>CSM3186</t>
  </si>
  <si>
    <t>CSM3187</t>
  </si>
  <si>
    <t>CSM3188</t>
  </si>
  <si>
    <t>CSM3189</t>
  </si>
  <si>
    <t>CSM3190</t>
  </si>
  <si>
    <t>CSM3191</t>
  </si>
  <si>
    <t>CSM3192</t>
  </si>
  <si>
    <t>CSM3193</t>
  </si>
  <si>
    <t>CSM3194</t>
  </si>
  <si>
    <t>CSM3195</t>
  </si>
  <si>
    <t>CSM3196</t>
  </si>
  <si>
    <t>CSM3197</t>
  </si>
  <si>
    <t>CSM3198</t>
  </si>
  <si>
    <t>CSM3199</t>
  </si>
  <si>
    <t>CSM3300</t>
  </si>
  <si>
    <t>CSM3301</t>
  </si>
  <si>
    <t>CSM3302</t>
  </si>
  <si>
    <t>CSM3303</t>
  </si>
  <si>
    <t>CSM3304</t>
  </si>
  <si>
    <t>CSM3305</t>
  </si>
  <si>
    <t>CSM3306</t>
  </si>
  <si>
    <t>CSM3307</t>
  </si>
  <si>
    <t>CSM3308</t>
  </si>
  <si>
    <t>CSM3309</t>
  </si>
  <si>
    <t>CSM3310</t>
  </si>
  <si>
    <t>CSM3311</t>
  </si>
  <si>
    <t>CSM3312</t>
  </si>
  <si>
    <t>CSM3313</t>
  </si>
  <si>
    <t>CSM3314</t>
  </si>
  <si>
    <t>CSM3315</t>
  </si>
  <si>
    <t>CSM3316</t>
  </si>
  <si>
    <t>CSM3317</t>
  </si>
  <si>
    <t>CSM3318</t>
  </si>
  <si>
    <t>CSM3319</t>
  </si>
  <si>
    <t>CSM3320</t>
  </si>
  <si>
    <t>CSM3321</t>
  </si>
  <si>
    <t>CSM3322</t>
  </si>
  <si>
    <t>CSM3323</t>
  </si>
  <si>
    <t>CSM3324</t>
  </si>
  <si>
    <t>CSM3325</t>
  </si>
  <si>
    <t>CSM3326</t>
  </si>
  <si>
    <t>CSM3327</t>
  </si>
  <si>
    <t>CSM3328</t>
  </si>
  <si>
    <t>CSM3329</t>
  </si>
  <si>
    <t>CSM3330</t>
  </si>
  <si>
    <t>CSM3331</t>
  </si>
  <si>
    <t>CSM3332</t>
  </si>
  <si>
    <t>CSM3333</t>
  </si>
  <si>
    <t>CSM3334</t>
  </si>
  <si>
    <t>CSM3335</t>
  </si>
  <si>
    <t>CSM3337</t>
  </si>
  <si>
    <t>CSM3338</t>
  </si>
  <si>
    <t>CSM3339</t>
  </si>
  <si>
    <t>CSM3340</t>
  </si>
  <si>
    <t>CSM3341</t>
  </si>
  <si>
    <t>CSM3342</t>
  </si>
  <si>
    <t>CSM3343</t>
  </si>
  <si>
    <t>CSM3344</t>
  </si>
  <si>
    <t>CSM3345</t>
  </si>
  <si>
    <t>CSM3346</t>
  </si>
  <si>
    <t>CSM3347</t>
  </si>
  <si>
    <t>CSM3348</t>
  </si>
  <si>
    <t>CSM3349</t>
  </si>
  <si>
    <t>CSM3350</t>
  </si>
  <si>
    <t>CSM3351</t>
  </si>
  <si>
    <t>CSM3352</t>
  </si>
  <si>
    <t>CSM3353</t>
  </si>
  <si>
    <t>CSM3356</t>
  </si>
  <si>
    <t>CSM3357</t>
  </si>
  <si>
    <t>CSM3360</t>
  </si>
  <si>
    <t>CSM3361</t>
  </si>
  <si>
    <t>CSM3362</t>
  </si>
  <si>
    <t>CSM3363</t>
  </si>
  <si>
    <t>CSM3364</t>
  </si>
  <si>
    <t>CSM3365</t>
  </si>
  <si>
    <t>CSM3366</t>
  </si>
  <si>
    <t>CSM3367</t>
  </si>
  <si>
    <t>CSM3368</t>
  </si>
  <si>
    <t>CSM3369</t>
  </si>
  <si>
    <t>CSM3370</t>
  </si>
  <si>
    <t>CSM3371</t>
  </si>
  <si>
    <t>CSM3372</t>
  </si>
  <si>
    <t>CSM3373</t>
  </si>
  <si>
    <t>CSM3374</t>
  </si>
  <si>
    <t>CSM3375</t>
  </si>
  <si>
    <t>CSM3376</t>
  </si>
  <si>
    <t>CSM3377</t>
  </si>
  <si>
    <t>CSM3378</t>
  </si>
  <si>
    <t>CSM3379</t>
  </si>
  <si>
    <t>CSM3380</t>
  </si>
  <si>
    <t>CSM3381</t>
  </si>
  <si>
    <t>CSM3382</t>
  </si>
  <si>
    <t>CSM3383</t>
  </si>
  <si>
    <t>CSM3384</t>
  </si>
  <si>
    <t>CSM3385</t>
  </si>
  <si>
    <t>CSM3386</t>
  </si>
  <si>
    <t>CSM3387</t>
  </si>
  <si>
    <t>CSM3388</t>
  </si>
  <si>
    <t>CSM3389</t>
  </si>
  <si>
    <t>CSM3390</t>
  </si>
  <si>
    <t>CSM3391</t>
  </si>
  <si>
    <t>CSM3393</t>
  </si>
  <si>
    <t>CSM3394</t>
  </si>
  <si>
    <t>CSM3395</t>
  </si>
  <si>
    <t>CSM3397</t>
  </si>
  <si>
    <t>CSM3398</t>
  </si>
  <si>
    <t>CSM3399</t>
  </si>
  <si>
    <t>CSM3400</t>
  </si>
  <si>
    <t>CSM3401</t>
  </si>
  <si>
    <t>CSM3402</t>
  </si>
  <si>
    <t>CSM3403</t>
  </si>
  <si>
    <t>CSM3404DA</t>
  </si>
  <si>
    <t>CSM3405DA</t>
  </si>
  <si>
    <t>CSM3406DA</t>
  </si>
  <si>
    <t>CSM3407DA</t>
  </si>
  <si>
    <t>CSM3408DA</t>
  </si>
  <si>
    <t>CSM3409</t>
  </si>
  <si>
    <t>CSM3444</t>
  </si>
  <si>
    <t>CSM3801A</t>
  </si>
  <si>
    <t>CSM3801B</t>
  </si>
  <si>
    <t>CSM3904</t>
  </si>
  <si>
    <t>CSM3905</t>
  </si>
  <si>
    <t>CSM3909</t>
  </si>
  <si>
    <t>CSM4101</t>
  </si>
  <si>
    <t>CSM4110</t>
  </si>
  <si>
    <t>CSM4111</t>
  </si>
  <si>
    <t>CSM4112</t>
  </si>
  <si>
    <t>CSM4113</t>
  </si>
  <si>
    <t>CSM4114</t>
  </si>
  <si>
    <t>CSM4115</t>
  </si>
  <si>
    <t>CSM4116</t>
  </si>
  <si>
    <t>CSM4117</t>
  </si>
  <si>
    <t>CSM4118</t>
  </si>
  <si>
    <t>CSM4119</t>
  </si>
  <si>
    <t>CSM4120</t>
  </si>
  <si>
    <t>CSM4121</t>
  </si>
  <si>
    <t>CSM4122</t>
  </si>
  <si>
    <t>CSM4123</t>
  </si>
  <si>
    <t>CSM4124</t>
  </si>
  <si>
    <t>CSM4125</t>
  </si>
  <si>
    <t>CSM4126</t>
  </si>
  <si>
    <t>CSM4127</t>
  </si>
  <si>
    <t>CSM4128</t>
  </si>
  <si>
    <t>CSM4129</t>
  </si>
  <si>
    <t>CSM4130</t>
  </si>
  <si>
    <t>CSM4160</t>
  </si>
  <si>
    <t>CSM4161</t>
  </si>
  <si>
    <t>CSM4162</t>
  </si>
  <si>
    <t>CSM4905</t>
  </si>
  <si>
    <t>CSM4909</t>
  </si>
  <si>
    <t>CSM5001</t>
  </si>
  <si>
    <t>CSM5002</t>
  </si>
  <si>
    <t>CSM5003</t>
  </si>
  <si>
    <t>CSM5004</t>
  </si>
  <si>
    <t>CSM5048</t>
  </si>
  <si>
    <t>CSM5059</t>
  </si>
  <si>
    <t>CSM6001</t>
  </si>
  <si>
    <t>CSM6002</t>
  </si>
  <si>
    <t>CSM6003</t>
  </si>
  <si>
    <t>CSM6004</t>
  </si>
  <si>
    <t>CSM6005</t>
  </si>
  <si>
    <t>CSM6006</t>
  </si>
  <si>
    <t>CSM6007</t>
  </si>
  <si>
    <t>CSM6008</t>
  </si>
  <si>
    <t>CSM6009</t>
  </si>
  <si>
    <t>CSM6010</t>
  </si>
  <si>
    <t>CSM6011</t>
  </si>
  <si>
    <t>CSM6012</t>
  </si>
  <si>
    <t>CSM6013</t>
  </si>
  <si>
    <t>CSM6014</t>
  </si>
  <si>
    <t>CSM6015</t>
  </si>
  <si>
    <t>CSM6016</t>
  </si>
  <si>
    <t>CSM6017</t>
  </si>
  <si>
    <t>CSM6018</t>
  </si>
  <si>
    <t>CSM6019</t>
  </si>
  <si>
    <t>CSM6020</t>
  </si>
  <si>
    <t>CSM6021</t>
  </si>
  <si>
    <t>CSM6022</t>
  </si>
  <si>
    <t>CSM6023</t>
  </si>
  <si>
    <t>CSM6024</t>
  </si>
  <si>
    <t>CSM6025</t>
  </si>
  <si>
    <t>CSM6026</t>
  </si>
  <si>
    <t>CSM6027</t>
  </si>
  <si>
    <t>CSM6028</t>
  </si>
  <si>
    <t>CSM6029</t>
  </si>
  <si>
    <t>CSM6030</t>
  </si>
  <si>
    <t>CSM6031</t>
  </si>
  <si>
    <t>CSM6032</t>
  </si>
  <si>
    <t>CSM6035</t>
  </si>
  <si>
    <t>CSM6036</t>
  </si>
  <si>
    <t>CSM6037</t>
  </si>
  <si>
    <t>CSM6040</t>
  </si>
  <si>
    <t>CSM6041</t>
  </si>
  <si>
    <t>CSM6042</t>
  </si>
  <si>
    <t>CSM6043</t>
  </si>
  <si>
    <t>CSM6044</t>
  </si>
  <si>
    <t>CSM6045</t>
  </si>
  <si>
    <t>CSM6046</t>
  </si>
  <si>
    <t>CSM6047</t>
  </si>
  <si>
    <t>CSM6048</t>
  </si>
  <si>
    <t>CSM6049</t>
  </si>
  <si>
    <t>CSM6050</t>
  </si>
  <si>
    <t>CSM6051</t>
  </si>
  <si>
    <t>CSM6052</t>
  </si>
  <si>
    <t>CSM6061</t>
  </si>
  <si>
    <t>CSM6062</t>
  </si>
  <si>
    <t>CSM6063</t>
  </si>
  <si>
    <t>CSM6064</t>
  </si>
  <si>
    <t>CSM6065</t>
  </si>
  <si>
    <t>CSM6066</t>
  </si>
  <si>
    <t>CSM6067</t>
  </si>
  <si>
    <t>CSM6068</t>
  </si>
  <si>
    <t>CSM6069</t>
  </si>
  <si>
    <t>CSM6070</t>
  </si>
  <si>
    <t>CSM6071</t>
  </si>
  <si>
    <t>CSM6072</t>
  </si>
  <si>
    <t>CSM6073</t>
  </si>
  <si>
    <t>CSM6074</t>
  </si>
  <si>
    <t>CSM6100</t>
  </si>
  <si>
    <t>CSM6101</t>
  </si>
  <si>
    <t>CSM6102</t>
  </si>
  <si>
    <t>CSM6103</t>
  </si>
  <si>
    <t>CSM6104</t>
  </si>
  <si>
    <t>CSM6105</t>
  </si>
  <si>
    <t>CSM6106</t>
  </si>
  <si>
    <t>CSM6109</t>
  </si>
  <si>
    <t>CSM6110</t>
  </si>
  <si>
    <t>CSM6202</t>
  </si>
  <si>
    <t>CSM6203</t>
  </si>
  <si>
    <t>CSM6204</t>
  </si>
  <si>
    <t>CSM6205</t>
  </si>
  <si>
    <t>CSM6206</t>
  </si>
  <si>
    <t>CSM6207</t>
  </si>
  <si>
    <t>CSM6209</t>
  </si>
  <si>
    <t>CSM6211</t>
  </si>
  <si>
    <t>CSM6212</t>
  </si>
  <si>
    <t>CSM6213</t>
  </si>
  <si>
    <t>CSM6214</t>
  </si>
  <si>
    <t>CSM6215</t>
  </si>
  <si>
    <t>CSM6216</t>
  </si>
  <si>
    <t>CSM6217</t>
  </si>
  <si>
    <t>CSMM001</t>
  </si>
  <si>
    <t>CSMM002</t>
  </si>
  <si>
    <t>CSMM003</t>
  </si>
  <si>
    <t>CSMM004</t>
  </si>
  <si>
    <t>CSMM005</t>
  </si>
  <si>
    <t>CSMM006</t>
  </si>
  <si>
    <t>CSMM007</t>
  </si>
  <si>
    <t>CSMM008</t>
  </si>
  <si>
    <t>CSMM009</t>
  </si>
  <si>
    <t>CSMM010</t>
  </si>
  <si>
    <t>CSMM011</t>
  </si>
  <si>
    <t>CSMM012</t>
  </si>
  <si>
    <t>CSMM013</t>
  </si>
  <si>
    <t>CSMM014</t>
  </si>
  <si>
    <t>CSMM015</t>
  </si>
  <si>
    <t>CSMM016</t>
  </si>
  <si>
    <t>CSMM017</t>
  </si>
  <si>
    <t>CSMM018</t>
  </si>
  <si>
    <t>CSMM019</t>
  </si>
  <si>
    <t>CSMM020</t>
  </si>
  <si>
    <t>CSMM021</t>
  </si>
  <si>
    <t>CSMM022</t>
  </si>
  <si>
    <t>CSMM023</t>
  </si>
  <si>
    <t>CSMM024</t>
  </si>
  <si>
    <t>CSMM025</t>
  </si>
  <si>
    <t>CSMM026</t>
  </si>
  <si>
    <t>CSMM027</t>
  </si>
  <si>
    <t>CSMM028</t>
  </si>
  <si>
    <t>CSMM029</t>
  </si>
  <si>
    <t>CSMM030</t>
  </si>
  <si>
    <t>CSMM031</t>
  </si>
  <si>
    <t>CSMM032</t>
  </si>
  <si>
    <t>CSMM035</t>
  </si>
  <si>
    <t>CSMM036</t>
  </si>
  <si>
    <t>CSMM037</t>
  </si>
  <si>
    <t>CSMM040</t>
  </si>
  <si>
    <t>CSMM041</t>
  </si>
  <si>
    <t>CSMM042</t>
  </si>
  <si>
    <t>CSMM043</t>
  </si>
  <si>
    <t>CSMM044</t>
  </si>
  <si>
    <t>CSMM045</t>
  </si>
  <si>
    <t>CSMM046</t>
  </si>
  <si>
    <t>CSMM047</t>
  </si>
  <si>
    <t>CSMM048</t>
  </si>
  <si>
    <t>CSMM049</t>
  </si>
  <si>
    <t>CSMM050</t>
  </si>
  <si>
    <t>CSMM051</t>
  </si>
  <si>
    <t>CSMM052</t>
  </si>
  <si>
    <t>CSMM061</t>
  </si>
  <si>
    <t>CSMM062</t>
  </si>
  <si>
    <t>CSMM063</t>
  </si>
  <si>
    <t>CSMM064</t>
  </si>
  <si>
    <t>CSMM065</t>
  </si>
  <si>
    <t>CSMM066</t>
  </si>
  <si>
    <t>CSMM067</t>
  </si>
  <si>
    <t>CSMM068</t>
  </si>
  <si>
    <t>CSMM069</t>
  </si>
  <si>
    <t>CSMM070</t>
  </si>
  <si>
    <t>CSMM071</t>
  </si>
  <si>
    <t>CSMM072</t>
  </si>
  <si>
    <t>CSMM073</t>
  </si>
  <si>
    <t>CSMM074</t>
  </si>
  <si>
    <t>CSMM075</t>
  </si>
  <si>
    <t>CSMM076</t>
  </si>
  <si>
    <t>CSMM077</t>
  </si>
  <si>
    <t>CSMM078</t>
  </si>
  <si>
    <t>CSMM079</t>
  </si>
  <si>
    <t>CSMM080</t>
  </si>
  <si>
    <t>CSMM081</t>
  </si>
  <si>
    <t>CSMM082</t>
  </si>
  <si>
    <t>CSMM083</t>
  </si>
  <si>
    <t>CSMM084</t>
  </si>
  <si>
    <t>CSMM100</t>
  </si>
  <si>
    <t>CSMM101</t>
  </si>
  <si>
    <t>CSMM102</t>
  </si>
  <si>
    <t>CSMM103</t>
  </si>
  <si>
    <t>CSMM104</t>
  </si>
  <si>
    <t>CSMM105</t>
  </si>
  <si>
    <t>CSMM106</t>
  </si>
  <si>
    <t>CSMM107</t>
  </si>
  <si>
    <t>CSMM108</t>
  </si>
  <si>
    <t>CSMM109</t>
  </si>
  <si>
    <t>CSMM110</t>
  </si>
  <si>
    <t>CSMM111</t>
  </si>
  <si>
    <t>CSMM112</t>
  </si>
  <si>
    <t>CSMM113</t>
  </si>
  <si>
    <t>CSMM114</t>
  </si>
  <si>
    <t>CSMM115</t>
  </si>
  <si>
    <t>CSMM116</t>
  </si>
  <si>
    <t>CSMM118</t>
  </si>
  <si>
    <t>CSMM120</t>
  </si>
  <si>
    <t>CSMM121</t>
  </si>
  <si>
    <t>CSMM122</t>
  </si>
  <si>
    <t>CSMM123</t>
  </si>
  <si>
    <t>CSMM124</t>
  </si>
  <si>
    <t>CSMM125</t>
  </si>
  <si>
    <t>CSMM126</t>
  </si>
  <si>
    <t>CSMM127</t>
  </si>
  <si>
    <t>CSMM128</t>
  </si>
  <si>
    <t>CSMM129</t>
  </si>
  <si>
    <t>CSMM130</t>
  </si>
  <si>
    <t>CSMM131</t>
  </si>
  <si>
    <t>CSMM132</t>
  </si>
  <si>
    <t>CSMM133</t>
  </si>
  <si>
    <t>CSMM134</t>
  </si>
  <si>
    <t>CSMM135</t>
  </si>
  <si>
    <t>CSMM136</t>
  </si>
  <si>
    <t>CSMM137</t>
  </si>
  <si>
    <t>CSMM138</t>
  </si>
  <si>
    <t>CSMM139</t>
  </si>
  <si>
    <t>CSMM140</t>
  </si>
  <si>
    <t>CSMM141</t>
  </si>
  <si>
    <t>CSMM142</t>
  </si>
  <si>
    <t>CSMM143</t>
  </si>
  <si>
    <t>CSMM144</t>
  </si>
  <si>
    <t>CSMM145</t>
  </si>
  <si>
    <t>CSMM146</t>
  </si>
  <si>
    <t>CSMM147</t>
  </si>
  <si>
    <t>CSMM148</t>
  </si>
  <si>
    <t>CSMM149</t>
  </si>
  <si>
    <t>CSMM150</t>
  </si>
  <si>
    <t>CSMM151</t>
  </si>
  <si>
    <t>CSMM152</t>
  </si>
  <si>
    <t>CSMM153</t>
  </si>
  <si>
    <t>CSMM160</t>
  </si>
  <si>
    <t>CSMM161</t>
  </si>
  <si>
    <t>CSMM162</t>
  </si>
  <si>
    <t>CSMM163</t>
  </si>
  <si>
    <t>CSMM170</t>
  </si>
  <si>
    <t>CSMM171</t>
  </si>
  <si>
    <t>CSMM172</t>
  </si>
  <si>
    <t>CSMM173</t>
  </si>
  <si>
    <t>CSMM174</t>
  </si>
  <si>
    <t>CSMM175</t>
  </si>
  <si>
    <t>CSMM176</t>
  </si>
  <si>
    <t>CSMM177</t>
  </si>
  <si>
    <t>CSMM178</t>
  </si>
  <si>
    <t>CSMM179</t>
  </si>
  <si>
    <t>CSMM180</t>
  </si>
  <si>
    <t>CSMM181</t>
  </si>
  <si>
    <t>CSMM182</t>
  </si>
  <si>
    <t>CSMM183</t>
  </si>
  <si>
    <t>CSMM184</t>
  </si>
  <si>
    <t>CSMM185</t>
  </si>
  <si>
    <t>CSMM186</t>
  </si>
  <si>
    <t>CSMM187</t>
  </si>
  <si>
    <t>CSMM188</t>
  </si>
  <si>
    <t>CSMM189</t>
  </si>
  <si>
    <t>CSMM190</t>
  </si>
  <si>
    <t>CSMM191</t>
  </si>
  <si>
    <t>CSMM192</t>
  </si>
  <si>
    <t>CSMM193</t>
  </si>
  <si>
    <t>CSMM194</t>
  </si>
  <si>
    <t>CSMM195</t>
  </si>
  <si>
    <t>CSMM202</t>
  </si>
  <si>
    <t>CSMM203</t>
  </si>
  <si>
    <t>CSMM204</t>
  </si>
  <si>
    <t>CSMM205</t>
  </si>
  <si>
    <t>CSMM206</t>
  </si>
  <si>
    <t>CSMM207</t>
  </si>
  <si>
    <t>CSMM209</t>
  </si>
  <si>
    <t>CSMM211</t>
  </si>
  <si>
    <t>CSMM212</t>
  </si>
  <si>
    <t>CSMM213</t>
  </si>
  <si>
    <t>CSMM214</t>
  </si>
  <si>
    <t>CSMM215</t>
  </si>
  <si>
    <t>CSMM216</t>
  </si>
  <si>
    <t>CSMM217</t>
  </si>
  <si>
    <t>CSMM218</t>
  </si>
  <si>
    <t>CSMM219</t>
  </si>
  <si>
    <t>CSMM220</t>
  </si>
  <si>
    <t>CSMM221</t>
  </si>
  <si>
    <t>CSMM222</t>
  </si>
  <si>
    <t>CSMM223</t>
  </si>
  <si>
    <t>CSMM401</t>
  </si>
  <si>
    <t>CSMM402</t>
  </si>
  <si>
    <t>CSMM403</t>
  </si>
  <si>
    <t>CSMM404</t>
  </si>
  <si>
    <t>CSMM405</t>
  </si>
  <si>
    <t>CSMM406</t>
  </si>
  <si>
    <t>CSMM407</t>
  </si>
  <si>
    <t>CSMM408</t>
  </si>
  <si>
    <t>CSMM409</t>
  </si>
  <si>
    <t>CSMM410</t>
  </si>
  <si>
    <t>CSMM411</t>
  </si>
  <si>
    <t>CSMM412</t>
  </si>
  <si>
    <t>CSMM413</t>
  </si>
  <si>
    <t>CSMM414</t>
  </si>
  <si>
    <t>CSMM415</t>
  </si>
  <si>
    <t>CSMM416</t>
  </si>
  <si>
    <t>CSMM417</t>
  </si>
  <si>
    <t>CSMM418</t>
  </si>
  <si>
    <t>CSMM419</t>
  </si>
  <si>
    <t>CSMM420</t>
  </si>
  <si>
    <t>CSMM421</t>
  </si>
  <si>
    <t>CSMM422</t>
  </si>
  <si>
    <t>CSMM423</t>
  </si>
  <si>
    <t>CSMM424</t>
  </si>
  <si>
    <t>CSMM425</t>
  </si>
  <si>
    <t>CSMM426</t>
  </si>
  <si>
    <t>CSMM427</t>
  </si>
  <si>
    <t>CSMM428</t>
  </si>
  <si>
    <t>CSMM429</t>
  </si>
  <si>
    <t>CSMM430</t>
  </si>
  <si>
    <t>CSMM431</t>
  </si>
  <si>
    <t>CSMM432</t>
  </si>
  <si>
    <t>CSMM433</t>
  </si>
  <si>
    <t>CSMM434</t>
  </si>
  <si>
    <t>CSMM435</t>
  </si>
  <si>
    <t>CSMM436</t>
  </si>
  <si>
    <t>CSMM437</t>
  </si>
  <si>
    <t>CSMM438</t>
  </si>
  <si>
    <t>CSMM439</t>
  </si>
  <si>
    <t>CSMM440</t>
  </si>
  <si>
    <t>CSMM441</t>
  </si>
  <si>
    <t>CSMM442</t>
  </si>
  <si>
    <t>CSMM443</t>
  </si>
  <si>
    <t>CSMM444</t>
  </si>
  <si>
    <t>CSMM445</t>
  </si>
  <si>
    <t>CSMM904</t>
  </si>
  <si>
    <t>CSMM905</t>
  </si>
  <si>
    <t>CSMM907</t>
  </si>
  <si>
    <t>CSMM909</t>
  </si>
  <si>
    <t>CSMO512</t>
  </si>
  <si>
    <t>CTH6001</t>
  </si>
  <si>
    <t>CTH6002</t>
  </si>
  <si>
    <t>CTH6002A</t>
  </si>
  <si>
    <t>CTH6003</t>
  </si>
  <si>
    <t>CTH6004</t>
  </si>
  <si>
    <t>CTHM001</t>
  </si>
  <si>
    <t>CTHM002</t>
  </si>
  <si>
    <t>CTHM002A</t>
  </si>
  <si>
    <t>CTHM003</t>
  </si>
  <si>
    <t>CTHM004</t>
  </si>
  <si>
    <t>CTHM005</t>
  </si>
  <si>
    <t>CTHM006</t>
  </si>
  <si>
    <t>CTHM007</t>
  </si>
  <si>
    <t>CX1017</t>
  </si>
  <si>
    <t>DAM2016</t>
  </si>
  <si>
    <t>DAM6005</t>
  </si>
  <si>
    <t>DAM6005B</t>
  </si>
  <si>
    <t>DAMM005</t>
  </si>
  <si>
    <t>DAMM005B</t>
  </si>
  <si>
    <t>DLA01</t>
  </si>
  <si>
    <t>DLA02</t>
  </si>
  <si>
    <t>DLA03</t>
  </si>
  <si>
    <t>DLA04</t>
  </si>
  <si>
    <t>DLA05</t>
  </si>
  <si>
    <t>DLA06</t>
  </si>
  <si>
    <t>DLA07</t>
  </si>
  <si>
    <t>DLA07A</t>
  </si>
  <si>
    <t>DLA07B</t>
  </si>
  <si>
    <t>DLA08</t>
  </si>
  <si>
    <t>DLA09</t>
  </si>
  <si>
    <t>DLA10</t>
  </si>
  <si>
    <t>DLA10A</t>
  </si>
  <si>
    <t>DLA11</t>
  </si>
  <si>
    <t>DLA11A</t>
  </si>
  <si>
    <t>DLA11B</t>
  </si>
  <si>
    <t>DLA12</t>
  </si>
  <si>
    <t>DLA13</t>
  </si>
  <si>
    <t>DLA14</t>
  </si>
  <si>
    <t>DLA15</t>
  </si>
  <si>
    <t>DLA16</t>
  </si>
  <si>
    <t>DLA17</t>
  </si>
  <si>
    <t>DLA18</t>
  </si>
  <si>
    <t>DLA19</t>
  </si>
  <si>
    <t>DLA20</t>
  </si>
  <si>
    <t>DLA21</t>
  </si>
  <si>
    <t>DLA22</t>
  </si>
  <si>
    <t>DLA23A</t>
  </si>
  <si>
    <t>DLA23B</t>
  </si>
  <si>
    <t>DLA23C</t>
  </si>
  <si>
    <t>DLA24A</t>
  </si>
  <si>
    <t>DLA24B</t>
  </si>
  <si>
    <t>DLA24C</t>
  </si>
  <si>
    <t>DLA25A</t>
  </si>
  <si>
    <t>DLA25B</t>
  </si>
  <si>
    <t>DLA26A</t>
  </si>
  <si>
    <t>DLA26B</t>
  </si>
  <si>
    <t>DLA27A</t>
  </si>
  <si>
    <t>DLA28A</t>
  </si>
  <si>
    <t>DLA29A</t>
  </si>
  <si>
    <t>DLA30A</t>
  </si>
  <si>
    <t>DLA31A</t>
  </si>
  <si>
    <t>DLA32A</t>
  </si>
  <si>
    <t>DLA33A</t>
  </si>
  <si>
    <t>DLA34A</t>
  </si>
  <si>
    <t>DLA35A</t>
  </si>
  <si>
    <t>DLA36A</t>
  </si>
  <si>
    <t>DLA37A</t>
  </si>
  <si>
    <t>DLA38A</t>
  </si>
  <si>
    <t>DLA39A</t>
  </si>
  <si>
    <t>DLA40A</t>
  </si>
  <si>
    <t>DLB01</t>
  </si>
  <si>
    <t>DLB02</t>
  </si>
  <si>
    <t>DLB03</t>
  </si>
  <si>
    <t>DLB04</t>
  </si>
  <si>
    <t>DLB05</t>
  </si>
  <si>
    <t>DLC01A</t>
  </si>
  <si>
    <t>DLC01B</t>
  </si>
  <si>
    <t>DLC01C</t>
  </si>
  <si>
    <t>DLC01D</t>
  </si>
  <si>
    <t>DLC02</t>
  </si>
  <si>
    <t>DLC02A</t>
  </si>
  <si>
    <t>DLC02B</t>
  </si>
  <si>
    <t>DLC03</t>
  </si>
  <si>
    <t>DLC03A</t>
  </si>
  <si>
    <t>DLC03B</t>
  </si>
  <si>
    <t>DLC03C</t>
  </si>
  <si>
    <t>DLC04</t>
  </si>
  <si>
    <t>DLC05</t>
  </si>
  <si>
    <t>DLC06</t>
  </si>
  <si>
    <t>DLC06A</t>
  </si>
  <si>
    <t>DLC06B</t>
  </si>
  <si>
    <t>DLC07</t>
  </si>
  <si>
    <t>DLC08</t>
  </si>
  <si>
    <t>DLC09</t>
  </si>
  <si>
    <t>DLC10</t>
  </si>
  <si>
    <t>DLC10A</t>
  </si>
  <si>
    <t>DLC10B</t>
  </si>
  <si>
    <t>DLC11</t>
  </si>
  <si>
    <t>DLC11A</t>
  </si>
  <si>
    <t>DLC11B</t>
  </si>
  <si>
    <t>DLC12</t>
  </si>
  <si>
    <t>DLC12A</t>
  </si>
  <si>
    <t>DLC12B</t>
  </si>
  <si>
    <t>DLC12C</t>
  </si>
  <si>
    <t>DLC14A</t>
  </si>
  <si>
    <t>DLC14B</t>
  </si>
  <si>
    <t>DLC15</t>
  </si>
  <si>
    <t>DLC15A</t>
  </si>
  <si>
    <t>DLC15B</t>
  </si>
  <si>
    <t>DLC15C</t>
  </si>
  <si>
    <t>DLC16</t>
  </si>
  <si>
    <t>DLC16B</t>
  </si>
  <si>
    <t>DLC17</t>
  </si>
  <si>
    <t>DLC17A</t>
  </si>
  <si>
    <t>DLC17B</t>
  </si>
  <si>
    <t>DLC18</t>
  </si>
  <si>
    <t>DLC18B</t>
  </si>
  <si>
    <t>DLC19</t>
  </si>
  <si>
    <t>DLC20</t>
  </si>
  <si>
    <t>DLC20A</t>
  </si>
  <si>
    <t>DLC20B</t>
  </si>
  <si>
    <t>DLC21A</t>
  </si>
  <si>
    <t>DLC21B</t>
  </si>
  <si>
    <t>DLC22A</t>
  </si>
  <si>
    <t>DLC22B</t>
  </si>
  <si>
    <t>DLC23</t>
  </si>
  <si>
    <t>DLCECDL</t>
  </si>
  <si>
    <t>DLD01</t>
  </si>
  <si>
    <t>DLD01A</t>
  </si>
  <si>
    <t>DLD01B</t>
  </si>
  <si>
    <t>DLD02A</t>
  </si>
  <si>
    <t>DLD03A</t>
  </si>
  <si>
    <t>DLE01</t>
  </si>
  <si>
    <t>DLE01A</t>
  </si>
  <si>
    <t>DLE01AS</t>
  </si>
  <si>
    <t>DLE01B</t>
  </si>
  <si>
    <t>DLE01BS</t>
  </si>
  <si>
    <t>DLE01S</t>
  </si>
  <si>
    <t>DLE01SB</t>
  </si>
  <si>
    <t>DLE02</t>
  </si>
  <si>
    <t>DLE02BS</t>
  </si>
  <si>
    <t>DLE02S</t>
  </si>
  <si>
    <t>DLE03</t>
  </si>
  <si>
    <t>DLE04</t>
  </si>
  <si>
    <t>DLE04S</t>
  </si>
  <si>
    <t>DLE05</t>
  </si>
  <si>
    <t>DLE05S</t>
  </si>
  <si>
    <t>DLE06</t>
  </si>
  <si>
    <t>DLE06S</t>
  </si>
  <si>
    <t>DLE07</t>
  </si>
  <si>
    <t>DLE08</t>
  </si>
  <si>
    <t>DLE09</t>
  </si>
  <si>
    <t>DLE09A</t>
  </si>
  <si>
    <t>DLE09B</t>
  </si>
  <si>
    <t>DLE09C</t>
  </si>
  <si>
    <t>DLE10</t>
  </si>
  <si>
    <t>DLE11A</t>
  </si>
  <si>
    <t>DLE11B</t>
  </si>
  <si>
    <t>DLE12A</t>
  </si>
  <si>
    <t>DLE12B</t>
  </si>
  <si>
    <t>DLE13A</t>
  </si>
  <si>
    <t>DLE14A</t>
  </si>
  <si>
    <t>DLE15A</t>
  </si>
  <si>
    <t>DLE16A</t>
  </si>
  <si>
    <t>DLE17A</t>
  </si>
  <si>
    <t>DLE18A</t>
  </si>
  <si>
    <t>DLE19A</t>
  </si>
  <si>
    <t>DLE20A</t>
  </si>
  <si>
    <t>DLE21A</t>
  </si>
  <si>
    <t>DLF01</t>
  </si>
  <si>
    <t>DLF01A</t>
  </si>
  <si>
    <t>DLF01B</t>
  </si>
  <si>
    <t>DLF02</t>
  </si>
  <si>
    <t>DLF03</t>
  </si>
  <si>
    <t>DLF04</t>
  </si>
  <si>
    <t>DLF05</t>
  </si>
  <si>
    <t>DLF06</t>
  </si>
  <si>
    <t>DLF07</t>
  </si>
  <si>
    <t>DLF08A</t>
  </si>
  <si>
    <t>DLF08B</t>
  </si>
  <si>
    <t>DLF09A</t>
  </si>
  <si>
    <t>DLF10A</t>
  </si>
  <si>
    <t>DLF10B</t>
  </si>
  <si>
    <t>DLF11A</t>
  </si>
  <si>
    <t>DLF12A</t>
  </si>
  <si>
    <t>DLF13A</t>
  </si>
  <si>
    <t>DLF14A</t>
  </si>
  <si>
    <t>DLF15A</t>
  </si>
  <si>
    <t>DLG01</t>
  </si>
  <si>
    <t>DLG02</t>
  </si>
  <si>
    <t>DLH01</t>
  </si>
  <si>
    <t>DLH02</t>
  </si>
  <si>
    <t>DLH03</t>
  </si>
  <si>
    <t>DLH04</t>
  </si>
  <si>
    <t>DLH05</t>
  </si>
  <si>
    <t>DLH06</t>
  </si>
  <si>
    <t>DLH06A</t>
  </si>
  <si>
    <t>DLH06B</t>
  </si>
  <si>
    <t>DLH06C</t>
  </si>
  <si>
    <t>DLH07</t>
  </si>
  <si>
    <t>DLH08</t>
  </si>
  <si>
    <t>DLH09</t>
  </si>
  <si>
    <t>DLH09A</t>
  </si>
  <si>
    <t>DLH09B</t>
  </si>
  <si>
    <t>DLH10</t>
  </si>
  <si>
    <t>DLH10A</t>
  </si>
  <si>
    <t>DLH10B</t>
  </si>
  <si>
    <t>DLH10C</t>
  </si>
  <si>
    <t>DLH11</t>
  </si>
  <si>
    <t>DLH11A</t>
  </si>
  <si>
    <t>DLH11B</t>
  </si>
  <si>
    <t>DLH11C</t>
  </si>
  <si>
    <t>DLH12</t>
  </si>
  <si>
    <t>DLH13</t>
  </si>
  <si>
    <t>DLH14</t>
  </si>
  <si>
    <t>DLH15A</t>
  </si>
  <si>
    <t>DLH16A</t>
  </si>
  <si>
    <t>DLH17</t>
  </si>
  <si>
    <t>DLH18</t>
  </si>
  <si>
    <t>DLH19</t>
  </si>
  <si>
    <t>DLH20</t>
  </si>
  <si>
    <t>DLH21</t>
  </si>
  <si>
    <t>DLH22</t>
  </si>
  <si>
    <t>DLH23</t>
  </si>
  <si>
    <t>DLH24</t>
  </si>
  <si>
    <t>DLH25</t>
  </si>
  <si>
    <t>DLH26</t>
  </si>
  <si>
    <t>DLH26A</t>
  </si>
  <si>
    <t>DLH26B</t>
  </si>
  <si>
    <t>DLH27</t>
  </si>
  <si>
    <t>DLH28</t>
  </si>
  <si>
    <t>DLH29</t>
  </si>
  <si>
    <t>DLH30A</t>
  </si>
  <si>
    <t>DLH31A</t>
  </si>
  <si>
    <t>DLH32A</t>
  </si>
  <si>
    <t>DLH33A</t>
  </si>
  <si>
    <t>DLH34A</t>
  </si>
  <si>
    <t>DLH35A</t>
  </si>
  <si>
    <t>DLH36A</t>
  </si>
  <si>
    <t>DLL01</t>
  </si>
  <si>
    <t>DLL01B</t>
  </si>
  <si>
    <t>DLL02</t>
  </si>
  <si>
    <t>DLL03</t>
  </si>
  <si>
    <t>DLL03A</t>
  </si>
  <si>
    <t>DLL03B</t>
  </si>
  <si>
    <t>DLL04</t>
  </si>
  <si>
    <t>DLL05</t>
  </si>
  <si>
    <t>DLL05B</t>
  </si>
  <si>
    <t>DLL06</t>
  </si>
  <si>
    <t>DLL07</t>
  </si>
  <si>
    <t>DLL08</t>
  </si>
  <si>
    <t>DLL08B</t>
  </si>
  <si>
    <t>DLL09</t>
  </si>
  <si>
    <t>DLL10</t>
  </si>
  <si>
    <t>DLL11</t>
  </si>
  <si>
    <t>DLL12</t>
  </si>
  <si>
    <t>DLL13</t>
  </si>
  <si>
    <t>DLL14</t>
  </si>
  <si>
    <t>DLL14A</t>
  </si>
  <si>
    <t>DLL14B</t>
  </si>
  <si>
    <t>DLL15</t>
  </si>
  <si>
    <t>DLL15A</t>
  </si>
  <si>
    <t>DLL15B</t>
  </si>
  <si>
    <t>DLL16</t>
  </si>
  <si>
    <t>DLL16A</t>
  </si>
  <si>
    <t>DLL16B</t>
  </si>
  <si>
    <t>DLL17</t>
  </si>
  <si>
    <t>DLL18</t>
  </si>
  <si>
    <t>DLL19</t>
  </si>
  <si>
    <t>DLL20</t>
  </si>
  <si>
    <t>DLL21A</t>
  </si>
  <si>
    <t>DLL21B</t>
  </si>
  <si>
    <t>DLL22</t>
  </si>
  <si>
    <t>DLL23A</t>
  </si>
  <si>
    <t>DLL24A</t>
  </si>
  <si>
    <t>DLL25A</t>
  </si>
  <si>
    <t>DLL26A</t>
  </si>
  <si>
    <t>DLL27A</t>
  </si>
  <si>
    <t>DLL28A</t>
  </si>
  <si>
    <t>DLL29A</t>
  </si>
  <si>
    <t>DLL31A</t>
  </si>
  <si>
    <t>DLL32A</t>
  </si>
  <si>
    <t>DLL32B</t>
  </si>
  <si>
    <t>DLL33A</t>
  </si>
  <si>
    <t>DLL34A</t>
  </si>
  <si>
    <t>DLM01</t>
  </si>
  <si>
    <t>DLM01B</t>
  </si>
  <si>
    <t>DLM02</t>
  </si>
  <si>
    <t>DLM03</t>
  </si>
  <si>
    <t>DLM105</t>
  </si>
  <si>
    <t>DLM106</t>
  </si>
  <si>
    <t>DLM108</t>
  </si>
  <si>
    <t>DLM117</t>
  </si>
  <si>
    <t>DLM118</t>
  </si>
  <si>
    <t>DLM119</t>
  </si>
  <si>
    <t>DLM120</t>
  </si>
  <si>
    <t>DLM201</t>
  </si>
  <si>
    <t>DLN01</t>
  </si>
  <si>
    <t>DLN02</t>
  </si>
  <si>
    <t>DLN03</t>
  </si>
  <si>
    <t>DLN04</t>
  </si>
  <si>
    <t>DLN05</t>
  </si>
  <si>
    <t>DLN06</t>
  </si>
  <si>
    <t>DLN06A</t>
  </si>
  <si>
    <t>DLN06B</t>
  </si>
  <si>
    <t>DLN06C</t>
  </si>
  <si>
    <t>DLN07</t>
  </si>
  <si>
    <t>DLN08</t>
  </si>
  <si>
    <t>DLN09</t>
  </si>
  <si>
    <t>DLN09A</t>
  </si>
  <si>
    <t>DLN09B</t>
  </si>
  <si>
    <t>DLN09C</t>
  </si>
  <si>
    <t>DLN10</t>
  </si>
  <si>
    <t>DLN10A</t>
  </si>
  <si>
    <t>DLN10B</t>
  </si>
  <si>
    <t>DLN10C</t>
  </si>
  <si>
    <t>DLN11</t>
  </si>
  <si>
    <t>DLN12</t>
  </si>
  <si>
    <t>DLN13</t>
  </si>
  <si>
    <t>DLN13A</t>
  </si>
  <si>
    <t>DLN13B</t>
  </si>
  <si>
    <t>DLN14</t>
  </si>
  <si>
    <t>DLN15</t>
  </si>
  <si>
    <t>DLN15B</t>
  </si>
  <si>
    <t>DLN16A</t>
  </si>
  <si>
    <t>DLN17</t>
  </si>
  <si>
    <t>DLN18</t>
  </si>
  <si>
    <t>DLN19A</t>
  </si>
  <si>
    <t>DLN20A</t>
  </si>
  <si>
    <t>DLN21A</t>
  </si>
  <si>
    <t>DLP034</t>
  </si>
  <si>
    <t>DLP035</t>
  </si>
  <si>
    <t>DLP039</t>
  </si>
  <si>
    <t>DLP040</t>
  </si>
  <si>
    <t>DLP041</t>
  </si>
  <si>
    <t>DLP046</t>
  </si>
  <si>
    <t>DLP047</t>
  </si>
  <si>
    <t>DLP049</t>
  </si>
  <si>
    <t>DLP052</t>
  </si>
  <si>
    <t>DLT01</t>
  </si>
  <si>
    <t>DLT02</t>
  </si>
  <si>
    <t>DLT03</t>
  </si>
  <si>
    <t>DLT04</t>
  </si>
  <si>
    <t>DLV01</t>
  </si>
  <si>
    <t>DLV03</t>
  </si>
  <si>
    <t>DLV03A</t>
  </si>
  <si>
    <t>DLV03B</t>
  </si>
  <si>
    <t>DLV04</t>
  </si>
  <si>
    <t>DLV04B</t>
  </si>
  <si>
    <t>DLV08</t>
  </si>
  <si>
    <t>DLV08A</t>
  </si>
  <si>
    <t>DLV08B</t>
  </si>
  <si>
    <t>DLV09</t>
  </si>
  <si>
    <t>DLV09A</t>
  </si>
  <si>
    <t>DLV09B</t>
  </si>
  <si>
    <t>DLV10</t>
  </si>
  <si>
    <t>DLV10A</t>
  </si>
  <si>
    <t>DLV10B</t>
  </si>
  <si>
    <t>DLV11</t>
  </si>
  <si>
    <t>DLV12</t>
  </si>
  <si>
    <t>DLV13A</t>
  </si>
  <si>
    <t>DLV14A</t>
  </si>
  <si>
    <t>DLW01</t>
  </si>
  <si>
    <t>DLW01A</t>
  </si>
  <si>
    <t>DLW01B</t>
  </si>
  <si>
    <t>DLW02</t>
  </si>
  <si>
    <t>DLW02A</t>
  </si>
  <si>
    <t>DLW02B</t>
  </si>
  <si>
    <t>DLWC01A</t>
  </si>
  <si>
    <t>DLWC01B</t>
  </si>
  <si>
    <t>DLWC02</t>
  </si>
  <si>
    <t>DLWC03</t>
  </si>
  <si>
    <t>DLWC04</t>
  </si>
  <si>
    <t>DLWC05A</t>
  </si>
  <si>
    <t>DLWC05B</t>
  </si>
  <si>
    <t>DLX01</t>
  </si>
  <si>
    <t>DLX02</t>
  </si>
  <si>
    <t>DLX03</t>
  </si>
  <si>
    <t>DRA1001</t>
  </si>
  <si>
    <t>DRA1002</t>
  </si>
  <si>
    <t>DRA1003</t>
  </si>
  <si>
    <t>DRA1004</t>
  </si>
  <si>
    <t>DRA1005</t>
  </si>
  <si>
    <t>DRA1006</t>
  </si>
  <si>
    <t>DRA1007</t>
  </si>
  <si>
    <t>DRA1008</t>
  </si>
  <si>
    <t>DRA1009</t>
  </si>
  <si>
    <t>DRA1010</t>
  </si>
  <si>
    <t>DRA1011</t>
  </si>
  <si>
    <t>DRA1012</t>
  </si>
  <si>
    <t>DRA1013</t>
  </si>
  <si>
    <t>DRA1014</t>
  </si>
  <si>
    <t>DRA1015</t>
  </si>
  <si>
    <t>DRA1016</t>
  </si>
  <si>
    <t>DRA1017</t>
  </si>
  <si>
    <t>DRA1018</t>
  </si>
  <si>
    <t>DRA1904</t>
  </si>
  <si>
    <t>DRA1905</t>
  </si>
  <si>
    <t>DRA1907</t>
  </si>
  <si>
    <t>DRA1909</t>
  </si>
  <si>
    <t>DRA2001</t>
  </si>
  <si>
    <t>DRA2001A</t>
  </si>
  <si>
    <t>DRA2001B</t>
  </si>
  <si>
    <t>DRA2002</t>
  </si>
  <si>
    <t>DRA2003</t>
  </si>
  <si>
    <t>DRA2004</t>
  </si>
  <si>
    <t>DRA2005</t>
  </si>
  <si>
    <t>DRA2006</t>
  </si>
  <si>
    <t>DRA2007</t>
  </si>
  <si>
    <t>DRA2008</t>
  </si>
  <si>
    <t>DRA2009</t>
  </si>
  <si>
    <t>DRA2010</t>
  </si>
  <si>
    <t>DRA2011</t>
  </si>
  <si>
    <t>DRA2012</t>
  </si>
  <si>
    <t>DRA2013</t>
  </si>
  <si>
    <t>DRA2014</t>
  </si>
  <si>
    <t>DRA2015</t>
  </si>
  <si>
    <t>DRA2016</t>
  </si>
  <si>
    <t>DRA2017</t>
  </si>
  <si>
    <t>DRA2018</t>
  </si>
  <si>
    <t>DRA2020</t>
  </si>
  <si>
    <t>DRA2022</t>
  </si>
  <si>
    <t>DRA2023</t>
  </si>
  <si>
    <t>DRA2024</t>
  </si>
  <si>
    <t>DRA2025</t>
  </si>
  <si>
    <t>DRA2026</t>
  </si>
  <si>
    <t>DRA2027</t>
  </si>
  <si>
    <t>DRA2028</t>
  </si>
  <si>
    <t>DRA2029</t>
  </si>
  <si>
    <t>DRA2030</t>
  </si>
  <si>
    <t>DRA2031</t>
  </si>
  <si>
    <t>DRA2032</t>
  </si>
  <si>
    <t>DRA2033</t>
  </si>
  <si>
    <t>DRA2034</t>
  </si>
  <si>
    <t>DRA2035</t>
  </si>
  <si>
    <t>DRA2036</t>
  </si>
  <si>
    <t>DRA2037</t>
  </si>
  <si>
    <t>DRA2038</t>
  </si>
  <si>
    <t>DRA2039</t>
  </si>
  <si>
    <t>DRA2040</t>
  </si>
  <si>
    <t>DRA2041A</t>
  </si>
  <si>
    <t>DRA2041B</t>
  </si>
  <si>
    <t>DRA2042</t>
  </si>
  <si>
    <t>DRA2043</t>
  </si>
  <si>
    <t>DRA2044</t>
  </si>
  <si>
    <t>DRA2045</t>
  </si>
  <si>
    <t>DRA2046</t>
  </si>
  <si>
    <t>DRA2047</t>
  </si>
  <si>
    <t>DRA2049</t>
  </si>
  <si>
    <t>DRA2050</t>
  </si>
  <si>
    <t>DRA2051</t>
  </si>
  <si>
    <t>DRA2052</t>
  </si>
  <si>
    <t>DRA2053</t>
  </si>
  <si>
    <t>DRA2054</t>
  </si>
  <si>
    <t>DRA2055</t>
  </si>
  <si>
    <t>DRA2056</t>
  </si>
  <si>
    <t>DRA2057</t>
  </si>
  <si>
    <t>DRA2058</t>
  </si>
  <si>
    <t>DRA2059</t>
  </si>
  <si>
    <t>DRA2060</t>
  </si>
  <si>
    <t>DRA2061A</t>
  </si>
  <si>
    <t>DRA2061B</t>
  </si>
  <si>
    <t>DRA2062</t>
  </si>
  <si>
    <t>DRA2063</t>
  </si>
  <si>
    <t>DRA2064</t>
  </si>
  <si>
    <t>DRA2065</t>
  </si>
  <si>
    <t>DRA2066</t>
  </si>
  <si>
    <t>DRA2067</t>
  </si>
  <si>
    <t>DRA2068</t>
  </si>
  <si>
    <t>DRA2069</t>
  </si>
  <si>
    <t>DRA2070</t>
  </si>
  <si>
    <t>DRA2071</t>
  </si>
  <si>
    <t>DRA2072</t>
  </si>
  <si>
    <t>DRA2073</t>
  </si>
  <si>
    <t>DRA2074</t>
  </si>
  <si>
    <t>DRA2081</t>
  </si>
  <si>
    <t>DRA2082</t>
  </si>
  <si>
    <t>DRA2083</t>
  </si>
  <si>
    <t>DRA2084</t>
  </si>
  <si>
    <t>DRA2085</t>
  </si>
  <si>
    <t>DRA2086</t>
  </si>
  <si>
    <t>DRA2087</t>
  </si>
  <si>
    <t>DRA2088</t>
  </si>
  <si>
    <t>DRA2089</t>
  </si>
  <si>
    <t>DRA2090</t>
  </si>
  <si>
    <t>DRA2091</t>
  </si>
  <si>
    <t>DRA2092</t>
  </si>
  <si>
    <t>DRA2093</t>
  </si>
  <si>
    <t>DRA2094</t>
  </si>
  <si>
    <t>DRA2095</t>
  </si>
  <si>
    <t>DRA2096</t>
  </si>
  <si>
    <t>DRA2097</t>
  </si>
  <si>
    <t>DRA2098</t>
  </si>
  <si>
    <t>DRA2099</t>
  </si>
  <si>
    <t>DRA2100</t>
  </si>
  <si>
    <t>DRA2101</t>
  </si>
  <si>
    <t>DRA2102</t>
  </si>
  <si>
    <t>DRA2103</t>
  </si>
  <si>
    <t>DRA2104</t>
  </si>
  <si>
    <t>DRA2105</t>
  </si>
  <si>
    <t>DRA2106</t>
  </si>
  <si>
    <t>DRA2107</t>
  </si>
  <si>
    <t>DRA2108</t>
  </si>
  <si>
    <t>DRA2109</t>
  </si>
  <si>
    <t>DRA2905</t>
  </si>
  <si>
    <t>DRA2909</t>
  </si>
  <si>
    <t>DRA3001</t>
  </si>
  <si>
    <t>DRA3002</t>
  </si>
  <si>
    <t>DRA3003</t>
  </si>
  <si>
    <t>DRA3004</t>
  </si>
  <si>
    <t>DRA3005</t>
  </si>
  <si>
    <t>DRA3006</t>
  </si>
  <si>
    <t>DRA3007</t>
  </si>
  <si>
    <t>DRA3008</t>
  </si>
  <si>
    <t>DRA3009</t>
  </si>
  <si>
    <t>DRA3010</t>
  </si>
  <si>
    <t>DRA3011</t>
  </si>
  <si>
    <t>DRA3012</t>
  </si>
  <si>
    <t>DRA3013</t>
  </si>
  <si>
    <t>DRA3014</t>
  </si>
  <si>
    <t>DRA3015</t>
  </si>
  <si>
    <t>DRA3016</t>
  </si>
  <si>
    <t>DRA3017</t>
  </si>
  <si>
    <t>DRA3018</t>
  </si>
  <si>
    <t>DRA3019</t>
  </si>
  <si>
    <t>DRA3020</t>
  </si>
  <si>
    <t>DRA3021</t>
  </si>
  <si>
    <t>DRA3022</t>
  </si>
  <si>
    <t>DRA3023</t>
  </si>
  <si>
    <t>DRA3024</t>
  </si>
  <si>
    <t>DRA3025</t>
  </si>
  <si>
    <t>DRA3026</t>
  </si>
  <si>
    <t>DRA3027</t>
  </si>
  <si>
    <t>DRA3028</t>
  </si>
  <si>
    <t>DRA3029</t>
  </si>
  <si>
    <t>DRA3030</t>
  </si>
  <si>
    <t>DRA3031</t>
  </si>
  <si>
    <t>DRA3032</t>
  </si>
  <si>
    <t>DRA3033</t>
  </si>
  <si>
    <t>DRA3034</t>
  </si>
  <si>
    <t>DRA3035</t>
  </si>
  <si>
    <t>DRA3036</t>
  </si>
  <si>
    <t>DRA3037</t>
  </si>
  <si>
    <t>DRA3038</t>
  </si>
  <si>
    <t>DRA3039</t>
  </si>
  <si>
    <t>DRA3040</t>
  </si>
  <si>
    <t>DRA3041</t>
  </si>
  <si>
    <t>DRA3042</t>
  </si>
  <si>
    <t>DRA3043</t>
  </si>
  <si>
    <t>DRA3044</t>
  </si>
  <si>
    <t>DRA3045</t>
  </si>
  <si>
    <t>DRA3046</t>
  </si>
  <si>
    <t>DRA3047</t>
  </si>
  <si>
    <t>DRA3048</t>
  </si>
  <si>
    <t>DRA3049</t>
  </si>
  <si>
    <t>DRA3050</t>
  </si>
  <si>
    <t>DRA3054</t>
  </si>
  <si>
    <t>DRA3055</t>
  </si>
  <si>
    <t>DRA3056</t>
  </si>
  <si>
    <t>DRA3057</t>
  </si>
  <si>
    <t>DRA3058</t>
  </si>
  <si>
    <t>DRA3059</t>
  </si>
  <si>
    <t>DRA3060</t>
  </si>
  <si>
    <t>DRA3061</t>
  </si>
  <si>
    <t>DRA3062</t>
  </si>
  <si>
    <t>DRA3063</t>
  </si>
  <si>
    <t>DRA3064</t>
  </si>
  <si>
    <t>DRA3065</t>
  </si>
  <si>
    <t>DRA3066</t>
  </si>
  <si>
    <t>DRA3067</t>
  </si>
  <si>
    <t>DRA3068</t>
  </si>
  <si>
    <t>DRA3069</t>
  </si>
  <si>
    <t>DRA3070</t>
  </si>
  <si>
    <t>DRA3071</t>
  </si>
  <si>
    <t>DRA3072</t>
  </si>
  <si>
    <t>DRA3073</t>
  </si>
  <si>
    <t>DRA3074</t>
  </si>
  <si>
    <t>DRA3075</t>
  </si>
  <si>
    <t>DRA3076</t>
  </si>
  <si>
    <t>DRA3077</t>
  </si>
  <si>
    <t>DRA3078</t>
  </si>
  <si>
    <t>DRA3079</t>
  </si>
  <si>
    <t>DRA3080</t>
  </si>
  <si>
    <t>DRA3081</t>
  </si>
  <si>
    <t>DRA3082</t>
  </si>
  <si>
    <t>DRA3083</t>
  </si>
  <si>
    <t>DRA3084</t>
  </si>
  <si>
    <t>DRA3085</t>
  </si>
  <si>
    <t>DRA3086</t>
  </si>
  <si>
    <t>DRA3087</t>
  </si>
  <si>
    <t>DRA3088</t>
  </si>
  <si>
    <t>DRA3089</t>
  </si>
  <si>
    <t>DRA3090</t>
  </si>
  <si>
    <t>DRA3091</t>
  </si>
  <si>
    <t>DRA3092</t>
  </si>
  <si>
    <t>DRA3093</t>
  </si>
  <si>
    <t>DRA3094</t>
  </si>
  <si>
    <t>DRA3095</t>
  </si>
  <si>
    <t>DRA3096</t>
  </si>
  <si>
    <t>DRA3097</t>
  </si>
  <si>
    <t>DRA3098</t>
  </si>
  <si>
    <t>DRA3099</t>
  </si>
  <si>
    <t>DRA3100</t>
  </si>
  <si>
    <t>DRA3101</t>
  </si>
  <si>
    <t>DRA3102</t>
  </si>
  <si>
    <t>DRA3103</t>
  </si>
  <si>
    <t>DRA3104</t>
  </si>
  <si>
    <t>DRA3105</t>
  </si>
  <si>
    <t>DRA3106</t>
  </si>
  <si>
    <t>DRA3888</t>
  </si>
  <si>
    <t>DRA3905</t>
  </si>
  <si>
    <t>DRA3909</t>
  </si>
  <si>
    <t>DRA6001</t>
  </si>
  <si>
    <t>DRA6002</t>
  </si>
  <si>
    <t>DRA6003</t>
  </si>
  <si>
    <t>DRA6004</t>
  </si>
  <si>
    <t>DRA6005</t>
  </si>
  <si>
    <t>DRA6006</t>
  </si>
  <si>
    <t>DRA6007</t>
  </si>
  <si>
    <t>DRA6008</t>
  </si>
  <si>
    <t>DRA6009</t>
  </si>
  <si>
    <t>DRA6010</t>
  </si>
  <si>
    <t>DRA6010A</t>
  </si>
  <si>
    <t>DRA6010B</t>
  </si>
  <si>
    <t>DRA6011</t>
  </si>
  <si>
    <t>DRA6012</t>
  </si>
  <si>
    <t>DRA6013A</t>
  </si>
  <si>
    <t>DRA6013B</t>
  </si>
  <si>
    <t>DRA6014</t>
  </si>
  <si>
    <t>DRAM001</t>
  </si>
  <si>
    <t>DRAM002</t>
  </si>
  <si>
    <t>DRAM003</t>
  </si>
  <si>
    <t>DRAM004</t>
  </si>
  <si>
    <t>DRAM005</t>
  </si>
  <si>
    <t>DRAM006</t>
  </si>
  <si>
    <t>DRAM007</t>
  </si>
  <si>
    <t>DRAM008</t>
  </si>
  <si>
    <t>DRAM009</t>
  </si>
  <si>
    <t>DRAM010</t>
  </si>
  <si>
    <t>DRAM010A</t>
  </si>
  <si>
    <t>DRAM010B</t>
  </si>
  <si>
    <t>DRAM011</t>
  </si>
  <si>
    <t>DRAM012</t>
  </si>
  <si>
    <t>DRAM013A</t>
  </si>
  <si>
    <t>DRAM013B</t>
  </si>
  <si>
    <t>DRAM014</t>
  </si>
  <si>
    <t>DRAM015</t>
  </si>
  <si>
    <t>DRAM016</t>
  </si>
  <si>
    <t>DRAM017</t>
  </si>
  <si>
    <t>DRAM018</t>
  </si>
  <si>
    <t>DRAM019</t>
  </si>
  <si>
    <t>DRAM020</t>
  </si>
  <si>
    <t>DRAM021</t>
  </si>
  <si>
    <t>DRAM022</t>
  </si>
  <si>
    <t>DRAM023</t>
  </si>
  <si>
    <t>DRAM024</t>
  </si>
  <si>
    <t>DRAM025</t>
  </si>
  <si>
    <t>DRAM026</t>
  </si>
  <si>
    <t>DRAM027</t>
  </si>
  <si>
    <t>DRAM028</t>
  </si>
  <si>
    <t>DRAM029</t>
  </si>
  <si>
    <t>DRAM030</t>
  </si>
  <si>
    <t>DRAM031</t>
  </si>
  <si>
    <t>DRAM032</t>
  </si>
  <si>
    <t>DRAM033</t>
  </si>
  <si>
    <t>DRAM034</t>
  </si>
  <si>
    <t>DRAM035</t>
  </si>
  <si>
    <t>DRAM036</t>
  </si>
  <si>
    <t>DRAM037</t>
  </si>
  <si>
    <t>DRAM038</t>
  </si>
  <si>
    <t>DRAM039</t>
  </si>
  <si>
    <t>DRAM040</t>
  </si>
  <si>
    <t>DRAM041</t>
  </si>
  <si>
    <t>DRAM042</t>
  </si>
  <si>
    <t>DRAM043</t>
  </si>
  <si>
    <t>DRAM044</t>
  </si>
  <si>
    <t>DRAM045</t>
  </si>
  <si>
    <t>DRAM046</t>
  </si>
  <si>
    <t>DRAM047</t>
  </si>
  <si>
    <t>DRAM048</t>
  </si>
  <si>
    <t>DRAM049</t>
  </si>
  <si>
    <t>DRAM050</t>
  </si>
  <si>
    <t>DRAM051</t>
  </si>
  <si>
    <t>DRAM052</t>
  </si>
  <si>
    <t>DRAM053</t>
  </si>
  <si>
    <t>DRAM054</t>
  </si>
  <si>
    <t>DRAM055</t>
  </si>
  <si>
    <t>DRAM056</t>
  </si>
  <si>
    <t>DRAM057</t>
  </si>
  <si>
    <t>DRAM058</t>
  </si>
  <si>
    <t>DRAM059</t>
  </si>
  <si>
    <t>DRAM060</t>
  </si>
  <si>
    <t>DRAM061</t>
  </si>
  <si>
    <t>DRAM062</t>
  </si>
  <si>
    <t>DRAM063</t>
  </si>
  <si>
    <t>DRAM064</t>
  </si>
  <si>
    <t>DRAM065</t>
  </si>
  <si>
    <t>DRAM066</t>
  </si>
  <si>
    <t>DRAM067</t>
  </si>
  <si>
    <t>DRAM068</t>
  </si>
  <si>
    <t>DRAM069</t>
  </si>
  <si>
    <t>DRAM070</t>
  </si>
  <si>
    <t>DRAM071</t>
  </si>
  <si>
    <t>DRAM072</t>
  </si>
  <si>
    <t>DRAM073</t>
  </si>
  <si>
    <t>DRAM074</t>
  </si>
  <si>
    <t>DRAM075</t>
  </si>
  <si>
    <t>DRAM076</t>
  </si>
  <si>
    <t>DRAM077</t>
  </si>
  <si>
    <t>DRAM078</t>
  </si>
  <si>
    <t>DRAM079</t>
  </si>
  <si>
    <t>DRAM080</t>
  </si>
  <si>
    <t>DRAM080J</t>
  </si>
  <si>
    <t>DRAM081</t>
  </si>
  <si>
    <t>DRAM082</t>
  </si>
  <si>
    <t>DRAM083</t>
  </si>
  <si>
    <t>DRAM084</t>
  </si>
  <si>
    <t>DRAM085</t>
  </si>
  <si>
    <t>DRAM086</t>
  </si>
  <si>
    <t>DRAM087</t>
  </si>
  <si>
    <t>DRAM087A</t>
  </si>
  <si>
    <t>DRAM088</t>
  </si>
  <si>
    <t>DRAM089</t>
  </si>
  <si>
    <t>DRAM090</t>
  </si>
  <si>
    <t>DRAM091</t>
  </si>
  <si>
    <t>DRAM092</t>
  </si>
  <si>
    <t>DRAM093</t>
  </si>
  <si>
    <t>DRAM094</t>
  </si>
  <si>
    <t>DRAM095</t>
  </si>
  <si>
    <t>DRAM096</t>
  </si>
  <si>
    <t>DRAM097</t>
  </si>
  <si>
    <t>DRAM098</t>
  </si>
  <si>
    <t>DRAM099</t>
  </si>
  <si>
    <t>DRAM100</t>
  </si>
  <si>
    <t>DRAM101</t>
  </si>
  <si>
    <t>DRAM102</t>
  </si>
  <si>
    <t>DRAM102J</t>
  </si>
  <si>
    <t>DRAM103</t>
  </si>
  <si>
    <t>DRAM103J</t>
  </si>
  <si>
    <t>DRAM104</t>
  </si>
  <si>
    <t>DRAM105</t>
  </si>
  <si>
    <t>DRAM106</t>
  </si>
  <si>
    <t>DRAM106A</t>
  </si>
  <si>
    <t>DRAM107</t>
  </si>
  <si>
    <t>DRAM108</t>
  </si>
  <si>
    <t>DRAM109</t>
  </si>
  <si>
    <t>DRAM110</t>
  </si>
  <si>
    <t>DRAM111</t>
  </si>
  <si>
    <t>DRAM112</t>
  </si>
  <si>
    <t>DRAM113</t>
  </si>
  <si>
    <t>DRAM114</t>
  </si>
  <si>
    <t>DRAM115</t>
  </si>
  <si>
    <t>DRAM116</t>
  </si>
  <si>
    <t>DRAM117</t>
  </si>
  <si>
    <t>DRAM118</t>
  </si>
  <si>
    <t>DRAM119</t>
  </si>
  <si>
    <t>DRAM120</t>
  </si>
  <si>
    <t>DRAM121</t>
  </si>
  <si>
    <t>DRAM122</t>
  </si>
  <si>
    <t>DRAM123</t>
  </si>
  <si>
    <t>DRAM124</t>
  </si>
  <si>
    <t>DRAM125</t>
  </si>
  <si>
    <t>DRAM126</t>
  </si>
  <si>
    <t>DRAM127</t>
  </si>
  <si>
    <t>DRAM128</t>
  </si>
  <si>
    <t>DRAM129</t>
  </si>
  <si>
    <t>DRAM130</t>
  </si>
  <si>
    <t>DRAM131</t>
  </si>
  <si>
    <t>DRAM132</t>
  </si>
  <si>
    <t>DRAM133</t>
  </si>
  <si>
    <t>DRAM134</t>
  </si>
  <si>
    <t>DRAM135</t>
  </si>
  <si>
    <t>DRAM136</t>
  </si>
  <si>
    <t>DRAM137</t>
  </si>
  <si>
    <t>DRAM138</t>
  </si>
  <si>
    <t>DRAM139</t>
  </si>
  <si>
    <t>DRAM140</t>
  </si>
  <si>
    <t>DRAM141</t>
  </si>
  <si>
    <t>DRAM141J</t>
  </si>
  <si>
    <t>DRAM142</t>
  </si>
  <si>
    <t>DRAM143</t>
  </si>
  <si>
    <t>DRAM143J</t>
  </si>
  <si>
    <t>DRAM144</t>
  </si>
  <si>
    <t>DRAM145</t>
  </si>
  <si>
    <t>DRAM145J</t>
  </si>
  <si>
    <t>DRAM147</t>
  </si>
  <si>
    <t>DRAM148</t>
  </si>
  <si>
    <t>DRAM149</t>
  </si>
  <si>
    <t>DRAM150</t>
  </si>
  <si>
    <t>DRAM151</t>
  </si>
  <si>
    <t>DRAM400</t>
  </si>
  <si>
    <t>DRAM907</t>
  </si>
  <si>
    <t>EAF1501</t>
  </si>
  <si>
    <t>EAF1502</t>
  </si>
  <si>
    <t>EAF1503</t>
  </si>
  <si>
    <t>EAF1504</t>
  </si>
  <si>
    <t>EAF1505</t>
  </si>
  <si>
    <t>EAF1506</t>
  </si>
  <si>
    <t>EAF1507</t>
  </si>
  <si>
    <t>EAF1904</t>
  </si>
  <si>
    <t>EAF1905</t>
  </si>
  <si>
    <t>EAF1907</t>
  </si>
  <si>
    <t>EAF1908</t>
  </si>
  <si>
    <t>EAF1909</t>
  </si>
  <si>
    <t>EAF2500</t>
  </si>
  <si>
    <t>EAF2502</t>
  </si>
  <si>
    <t>EAF2503</t>
  </si>
  <si>
    <t>EAF2504</t>
  </si>
  <si>
    <t>EAF2505</t>
  </si>
  <si>
    <t>EAF2506</t>
  </si>
  <si>
    <t>EAF2507</t>
  </si>
  <si>
    <t>EAF2508</t>
  </si>
  <si>
    <t>EAF2509</t>
  </si>
  <si>
    <t>EAF2510</t>
  </si>
  <si>
    <t>EAF2511</t>
  </si>
  <si>
    <t>EAF2512</t>
  </si>
  <si>
    <t>EAF2513</t>
  </si>
  <si>
    <t>EAF2905</t>
  </si>
  <si>
    <t>EAF2908</t>
  </si>
  <si>
    <t>EAF2909</t>
  </si>
  <si>
    <t>EAF3106</t>
  </si>
  <si>
    <t>EAF3233</t>
  </si>
  <si>
    <t>EAF3236</t>
  </si>
  <si>
    <t>EAF3501</t>
  </si>
  <si>
    <t>EAF3502</t>
  </si>
  <si>
    <t>EAF3503</t>
  </si>
  <si>
    <t>EAF3504</t>
  </si>
  <si>
    <t>EAF3505</t>
  </si>
  <si>
    <t>EAF3506</t>
  </si>
  <si>
    <t>EAF3507</t>
  </si>
  <si>
    <t>EAF3508</t>
  </si>
  <si>
    <t>EAF3509</t>
  </si>
  <si>
    <t>EAF3510</t>
  </si>
  <si>
    <t>EAF3511</t>
  </si>
  <si>
    <t>EAF3512</t>
  </si>
  <si>
    <t>EAF3513</t>
  </si>
  <si>
    <t>EAF3514</t>
  </si>
  <si>
    <t>EAF3515</t>
  </si>
  <si>
    <t>EAF3516</t>
  </si>
  <si>
    <t>EAF3517</t>
  </si>
  <si>
    <t>EAF3518</t>
  </si>
  <si>
    <t>EAF3519</t>
  </si>
  <si>
    <t>EAF3520</t>
  </si>
  <si>
    <t>EAF3521</t>
  </si>
  <si>
    <t>EAF3888E</t>
  </si>
  <si>
    <t>EAF3905</t>
  </si>
  <si>
    <t>EAF3908</t>
  </si>
  <si>
    <t>EAF3909</t>
  </si>
  <si>
    <t>EAFM001</t>
  </si>
  <si>
    <t>EAFM002</t>
  </si>
  <si>
    <t>EAFM003</t>
  </si>
  <si>
    <t>EAFM004</t>
  </si>
  <si>
    <t>EAFM005</t>
  </si>
  <si>
    <t>EAFM006</t>
  </si>
  <si>
    <t>EAFM007</t>
  </si>
  <si>
    <t>EAFM079</t>
  </si>
  <si>
    <t>EAFM080</t>
  </si>
  <si>
    <t>EAFM081</t>
  </si>
  <si>
    <t>EAFM082</t>
  </si>
  <si>
    <t>EAFM083</t>
  </si>
  <si>
    <t>EAFM084</t>
  </si>
  <si>
    <t>EAFM085</t>
  </si>
  <si>
    <t>EAFM086</t>
  </si>
  <si>
    <t>EAFM087</t>
  </si>
  <si>
    <t>EAFM088</t>
  </si>
  <si>
    <t>EAFM089</t>
  </si>
  <si>
    <t>EAFM200</t>
  </si>
  <si>
    <t>EAFM201</t>
  </si>
  <si>
    <t>EAFM202</t>
  </si>
  <si>
    <t>EAFM203</t>
  </si>
  <si>
    <t>EAFM204</t>
  </si>
  <si>
    <t>EAFM205</t>
  </si>
  <si>
    <t>EAFM400</t>
  </si>
  <si>
    <t>EAFM907</t>
  </si>
  <si>
    <t>EAFM908</t>
  </si>
  <si>
    <t>EAFM909</t>
  </si>
  <si>
    <t>EAFM910</t>
  </si>
  <si>
    <t>EAFM911</t>
  </si>
  <si>
    <t>EAR1011</t>
  </si>
  <si>
    <t>EAR1012</t>
  </si>
  <si>
    <t>EAR1013</t>
  </si>
  <si>
    <t>EAR1013A</t>
  </si>
  <si>
    <t>EAR2011</t>
  </si>
  <si>
    <t>EAR2012</t>
  </si>
  <si>
    <t>EAR2013</t>
  </si>
  <si>
    <t>EAR2013A</t>
  </si>
  <si>
    <t>EAR2041</t>
  </si>
  <si>
    <t>EAR3011</t>
  </si>
  <si>
    <t>EAR3012</t>
  </si>
  <si>
    <t>EAR3013</t>
  </si>
  <si>
    <t>EAR3013A</t>
  </si>
  <si>
    <t>EAR3014</t>
  </si>
  <si>
    <t>EAR3041</t>
  </si>
  <si>
    <t>EAR4011</t>
  </si>
  <si>
    <t>EAR4012</t>
  </si>
  <si>
    <t>EAR5001</t>
  </si>
  <si>
    <t>EAR5002</t>
  </si>
  <si>
    <t>EAR5003</t>
  </si>
  <si>
    <t>EARM001</t>
  </si>
  <si>
    <t>EARM002</t>
  </si>
  <si>
    <t>EAS0001</t>
  </si>
  <si>
    <t>EAS1001</t>
  </si>
  <si>
    <t>EAS1003</t>
  </si>
  <si>
    <t>EAS1004</t>
  </si>
  <si>
    <t>EAS1005</t>
  </si>
  <si>
    <t>EAS1006</t>
  </si>
  <si>
    <t>EAS1008</t>
  </si>
  <si>
    <t>EAS1009</t>
  </si>
  <si>
    <t>EAS1009A</t>
  </si>
  <si>
    <t>EAS1010</t>
  </si>
  <si>
    <t>EAS1011</t>
  </si>
  <si>
    <t>EAS1012</t>
  </si>
  <si>
    <t>EAS1013</t>
  </si>
  <si>
    <t>EAS1014</t>
  </si>
  <si>
    <t>EAS1015</t>
  </si>
  <si>
    <t>EAS1025</t>
  </si>
  <si>
    <t>EAS1026</t>
  </si>
  <si>
    <t>EAS1027</t>
  </si>
  <si>
    <t>EAS1028</t>
  </si>
  <si>
    <t>EAS1029</t>
  </si>
  <si>
    <t>EAS1030</t>
  </si>
  <si>
    <t>EAS1031</t>
  </si>
  <si>
    <t>EAS1032</t>
  </si>
  <si>
    <t>EAS1033</t>
  </si>
  <si>
    <t>EAS1034</t>
  </si>
  <si>
    <t>EAS1035</t>
  </si>
  <si>
    <t>EAS1036</t>
  </si>
  <si>
    <t>EAS1037</t>
  </si>
  <si>
    <t>EAS1038</t>
  </si>
  <si>
    <t>EAS1039</t>
  </si>
  <si>
    <t>EAS1040</t>
  </si>
  <si>
    <t>EAS1041</t>
  </si>
  <si>
    <t>EAS1042</t>
  </si>
  <si>
    <t>EAS1043</t>
  </si>
  <si>
    <t>EAS1044</t>
  </si>
  <si>
    <t>EAS1045</t>
  </si>
  <si>
    <t>EAS1904</t>
  </si>
  <si>
    <t>EAS1908</t>
  </si>
  <si>
    <t>EAS2001</t>
  </si>
  <si>
    <t>EAS2002</t>
  </si>
  <si>
    <t>EAS2003</t>
  </si>
  <si>
    <t>EAS2004</t>
  </si>
  <si>
    <t>EAS2005</t>
  </si>
  <si>
    <t>EAS2006</t>
  </si>
  <si>
    <t>EAS2007</t>
  </si>
  <si>
    <t>EAS2009</t>
  </si>
  <si>
    <t>EAS2010</t>
  </si>
  <si>
    <t>EAS2011</t>
  </si>
  <si>
    <t>EAS2012</t>
  </si>
  <si>
    <t>EAS2013</t>
  </si>
  <si>
    <t>EAS2014</t>
  </si>
  <si>
    <t>EAS2015</t>
  </si>
  <si>
    <t>EAS2016</t>
  </si>
  <si>
    <t>EAS2017</t>
  </si>
  <si>
    <t>EAS2018</t>
  </si>
  <si>
    <t>EAS2019</t>
  </si>
  <si>
    <t>EAS2020</t>
  </si>
  <si>
    <t>EAS2021</t>
  </si>
  <si>
    <t>EAS2022</t>
  </si>
  <si>
    <t>EAS2023</t>
  </si>
  <si>
    <t>EAS2024</t>
  </si>
  <si>
    <t>EAS2025</t>
  </si>
  <si>
    <t>EAS2026</t>
  </si>
  <si>
    <t>EAS2027</t>
  </si>
  <si>
    <t>EAS2028</t>
  </si>
  <si>
    <t>EAS2029</t>
  </si>
  <si>
    <t>EAS2030</t>
  </si>
  <si>
    <t>EAS2031</t>
  </si>
  <si>
    <t>EAS2032</t>
  </si>
  <si>
    <t>EAS2033</t>
  </si>
  <si>
    <t>EAS2034</t>
  </si>
  <si>
    <t>EAS2035</t>
  </si>
  <si>
    <t>EAS2036</t>
  </si>
  <si>
    <t>EAS2070</t>
  </si>
  <si>
    <t>EAS2071</t>
  </si>
  <si>
    <t>EAS2072</t>
  </si>
  <si>
    <t>EAS2073</t>
  </si>
  <si>
    <t>EAS2074</t>
  </si>
  <si>
    <t>EAS2075</t>
  </si>
  <si>
    <t>EAS2076</t>
  </si>
  <si>
    <t>EAS2077</t>
  </si>
  <si>
    <t>EAS2078</t>
  </si>
  <si>
    <t>EAS2079</t>
  </si>
  <si>
    <t>EAS2080</t>
  </si>
  <si>
    <t>EAS2081</t>
  </si>
  <si>
    <t>EAS2082</t>
  </si>
  <si>
    <t>EAS2083</t>
  </si>
  <si>
    <t>EAS2084</t>
  </si>
  <si>
    <t>EAS2085</t>
  </si>
  <si>
    <t>EAS2086</t>
  </si>
  <si>
    <t>EAS2087</t>
  </si>
  <si>
    <t>EAS2088</t>
  </si>
  <si>
    <t>EAS2089</t>
  </si>
  <si>
    <t>EAS2090</t>
  </si>
  <si>
    <t>EAS2101</t>
  </si>
  <si>
    <t>EAS2102</t>
  </si>
  <si>
    <t>EAS2103</t>
  </si>
  <si>
    <t>EAS2104</t>
  </si>
  <si>
    <t>EAS2105</t>
  </si>
  <si>
    <t>EAS2106</t>
  </si>
  <si>
    <t>EAS2110</t>
  </si>
  <si>
    <t>EAS2111</t>
  </si>
  <si>
    <t>EAS2112</t>
  </si>
  <si>
    <t>EAS2113</t>
  </si>
  <si>
    <t>EAS2114</t>
  </si>
  <si>
    <t>EAS2115</t>
  </si>
  <si>
    <t>EAS2116</t>
  </si>
  <si>
    <t>EAS2301</t>
  </si>
  <si>
    <t>EAS2310</t>
  </si>
  <si>
    <t>EAS2908</t>
  </si>
  <si>
    <t>EAS2998</t>
  </si>
  <si>
    <t>EAS2999</t>
  </si>
  <si>
    <t>EAS3000</t>
  </si>
  <si>
    <t>EAS3001</t>
  </si>
  <si>
    <t>EAS3002OS</t>
  </si>
  <si>
    <t>EAS3003</t>
  </si>
  <si>
    <t>EAS3004</t>
  </si>
  <si>
    <t>EAS3005</t>
  </si>
  <si>
    <t>EAS3006</t>
  </si>
  <si>
    <t>EAS3007</t>
  </si>
  <si>
    <t>EAS3008</t>
  </si>
  <si>
    <t>EAS3009</t>
  </si>
  <si>
    <t>EAS3010</t>
  </si>
  <si>
    <t>EAS3011</t>
  </si>
  <si>
    <t>EAS3012</t>
  </si>
  <si>
    <t>EAS3013</t>
  </si>
  <si>
    <t>EAS3014</t>
  </si>
  <si>
    <t>EAS3016</t>
  </si>
  <si>
    <t>EAS3017</t>
  </si>
  <si>
    <t>EAS3018</t>
  </si>
  <si>
    <t>EAS3021</t>
  </si>
  <si>
    <t>EAS3022</t>
  </si>
  <si>
    <t>EAS3023</t>
  </si>
  <si>
    <t>EAS3024</t>
  </si>
  <si>
    <t>EAS3025</t>
  </si>
  <si>
    <t>EAS3026</t>
  </si>
  <si>
    <t>EAS3027</t>
  </si>
  <si>
    <t>EAS3028</t>
  </si>
  <si>
    <t>EAS3029</t>
  </si>
  <si>
    <t>EAS3030</t>
  </si>
  <si>
    <t>EAS3031</t>
  </si>
  <si>
    <t>EAS3032</t>
  </si>
  <si>
    <t>EAS3033</t>
  </si>
  <si>
    <t>EAS3034</t>
  </si>
  <si>
    <t>EAS3035</t>
  </si>
  <si>
    <t>EAS3036</t>
  </si>
  <si>
    <t>EAS3037</t>
  </si>
  <si>
    <t>EAS3038</t>
  </si>
  <si>
    <t>EAS3039</t>
  </si>
  <si>
    <t>EAS3040</t>
  </si>
  <si>
    <t>EAS3041</t>
  </si>
  <si>
    <t>EAS3042</t>
  </si>
  <si>
    <t>EAS3043</t>
  </si>
  <si>
    <t>EAS3044</t>
  </si>
  <si>
    <t>EAS3045</t>
  </si>
  <si>
    <t>EAS3046</t>
  </si>
  <si>
    <t>EAS3047</t>
  </si>
  <si>
    <t>EAS3048</t>
  </si>
  <si>
    <t>EAS3049</t>
  </si>
  <si>
    <t>EAS3050</t>
  </si>
  <si>
    <t>EAS3051</t>
  </si>
  <si>
    <t>EAS3052</t>
  </si>
  <si>
    <t>EAS3053</t>
  </si>
  <si>
    <t>EAS3054</t>
  </si>
  <si>
    <t>EAS3055</t>
  </si>
  <si>
    <t>EAS3056</t>
  </si>
  <si>
    <t>EAS3057</t>
  </si>
  <si>
    <t>EAS3058</t>
  </si>
  <si>
    <t>EAS3059</t>
  </si>
  <si>
    <t>EAS3060</t>
  </si>
  <si>
    <t>EAS3061</t>
  </si>
  <si>
    <t>EAS3062</t>
  </si>
  <si>
    <t>EAS3063</t>
  </si>
  <si>
    <t>EAS3064</t>
  </si>
  <si>
    <t>EAS3065</t>
  </si>
  <si>
    <t>EAS3066</t>
  </si>
  <si>
    <t>EAS3067</t>
  </si>
  <si>
    <t>EAS3068</t>
  </si>
  <si>
    <t>EAS3069</t>
  </si>
  <si>
    <t>EAS3070</t>
  </si>
  <si>
    <t>EAS3071</t>
  </si>
  <si>
    <t>EAS3072</t>
  </si>
  <si>
    <t>EAS3073</t>
  </si>
  <si>
    <t>EAS3074</t>
  </si>
  <si>
    <t>EAS3075</t>
  </si>
  <si>
    <t>EAS3076</t>
  </si>
  <si>
    <t>EAS3077</t>
  </si>
  <si>
    <t>EAS3078</t>
  </si>
  <si>
    <t>EAS3079</t>
  </si>
  <si>
    <t>EAS3080</t>
  </si>
  <si>
    <t>EAS3081</t>
  </si>
  <si>
    <t>EAS3082</t>
  </si>
  <si>
    <t>EAS3083</t>
  </si>
  <si>
    <t>EAS3084</t>
  </si>
  <si>
    <t>EAS3085</t>
  </si>
  <si>
    <t>EAS3086</t>
  </si>
  <si>
    <t>EAS3087</t>
  </si>
  <si>
    <t>EAS3088</t>
  </si>
  <si>
    <t>EAS3089</t>
  </si>
  <si>
    <t>EAS3090</t>
  </si>
  <si>
    <t>EAS3091</t>
  </si>
  <si>
    <t>EAS3092</t>
  </si>
  <si>
    <t>EAS3093</t>
  </si>
  <si>
    <t>EAS3094</t>
  </si>
  <si>
    <t>EAS3095</t>
  </si>
  <si>
    <t>EAS3096</t>
  </si>
  <si>
    <t>EAS3097</t>
  </si>
  <si>
    <t>EAS3098</t>
  </si>
  <si>
    <t>EAS3099</t>
  </si>
  <si>
    <t>EAS3100</t>
  </si>
  <si>
    <t>EAS3101</t>
  </si>
  <si>
    <t>EAS3102</t>
  </si>
  <si>
    <t>EAS3103</t>
  </si>
  <si>
    <t>EAS3104</t>
  </si>
  <si>
    <t>EAS3105</t>
  </si>
  <si>
    <t>EAS3106</t>
  </si>
  <si>
    <t>EAS3107</t>
  </si>
  <si>
    <t>EAS3108</t>
  </si>
  <si>
    <t>EAS3109</t>
  </si>
  <si>
    <t>EAS3110</t>
  </si>
  <si>
    <t>EAS3111</t>
  </si>
  <si>
    <t>EAS3112</t>
  </si>
  <si>
    <t>EAS3113</t>
  </si>
  <si>
    <t>EAS3114</t>
  </si>
  <si>
    <t>EAS3115</t>
  </si>
  <si>
    <t>EAS3116</t>
  </si>
  <si>
    <t>EAS3117</t>
  </si>
  <si>
    <t>EAS3118</t>
  </si>
  <si>
    <t>EAS3119</t>
  </si>
  <si>
    <t>EAS3120</t>
  </si>
  <si>
    <t>EAS3121</t>
  </si>
  <si>
    <t>EAS3122</t>
  </si>
  <si>
    <t>EAS3123</t>
  </si>
  <si>
    <t>EAS3124</t>
  </si>
  <si>
    <t>EAS3125</t>
  </si>
  <si>
    <t>EAS3126</t>
  </si>
  <si>
    <t>EAS3127</t>
  </si>
  <si>
    <t>EAS3128</t>
  </si>
  <si>
    <t>EAS3129</t>
  </si>
  <si>
    <t>EAS3130</t>
  </si>
  <si>
    <t>EAS3131</t>
  </si>
  <si>
    <t>EAS3132</t>
  </si>
  <si>
    <t>EAS3133</t>
  </si>
  <si>
    <t>EAS3134</t>
  </si>
  <si>
    <t>EAS3135</t>
  </si>
  <si>
    <t>EAS3136</t>
  </si>
  <si>
    <t>EAS3137</t>
  </si>
  <si>
    <t>EAS3138</t>
  </si>
  <si>
    <t>EAS3139</t>
  </si>
  <si>
    <t>EAS3140</t>
  </si>
  <si>
    <t>EAS3141</t>
  </si>
  <si>
    <t>EAS3142</t>
  </si>
  <si>
    <t>EAS3143</t>
  </si>
  <si>
    <t>EAS3144</t>
  </si>
  <si>
    <t>EAS3145</t>
  </si>
  <si>
    <t>EAS3146</t>
  </si>
  <si>
    <t>EAS3147</t>
  </si>
  <si>
    <t>EAS3148</t>
  </si>
  <si>
    <t>EAS3149</t>
  </si>
  <si>
    <t>EAS3150</t>
  </si>
  <si>
    <t>EAS3151</t>
  </si>
  <si>
    <t>EAS3152</t>
  </si>
  <si>
    <t>EAS3153</t>
  </si>
  <si>
    <t>EAS3154</t>
  </si>
  <si>
    <t>EAS3155</t>
  </si>
  <si>
    <t>EAS3156</t>
  </si>
  <si>
    <t>EAS3157</t>
  </si>
  <si>
    <t>EAS3158</t>
  </si>
  <si>
    <t>EAS3159</t>
  </si>
  <si>
    <t>EAS3160</t>
  </si>
  <si>
    <t>EAS3161</t>
  </si>
  <si>
    <t>EAS3162</t>
  </si>
  <si>
    <t>EAS3163</t>
  </si>
  <si>
    <t>EAS3164</t>
  </si>
  <si>
    <t>EAS3165</t>
  </si>
  <si>
    <t>EAS3166</t>
  </si>
  <si>
    <t>EAS3167</t>
  </si>
  <si>
    <t>EAS3168</t>
  </si>
  <si>
    <t>EAS3169</t>
  </si>
  <si>
    <t>EAS3170</t>
  </si>
  <si>
    <t>EAS3171</t>
  </si>
  <si>
    <t>EAS3172</t>
  </si>
  <si>
    <t>EAS3173</t>
  </si>
  <si>
    <t>EAS3174</t>
  </si>
  <si>
    <t>EAS3175</t>
  </si>
  <si>
    <t>EAS3176</t>
  </si>
  <si>
    <t>EAS3177</t>
  </si>
  <si>
    <t>EAS3178</t>
  </si>
  <si>
    <t>EAS3179</t>
  </si>
  <si>
    <t>EAS3180</t>
  </si>
  <si>
    <t>EAS3181</t>
  </si>
  <si>
    <t>EAS3182</t>
  </si>
  <si>
    <t>EAS3183</t>
  </si>
  <si>
    <t>EAS3188</t>
  </si>
  <si>
    <t>EAS3189</t>
  </si>
  <si>
    <t>EAS3190</t>
  </si>
  <si>
    <t>EAS3191</t>
  </si>
  <si>
    <t>EAS3192</t>
  </si>
  <si>
    <t>EAS3193</t>
  </si>
  <si>
    <t>EAS3194</t>
  </si>
  <si>
    <t>EAS3195</t>
  </si>
  <si>
    <t>EAS3196</t>
  </si>
  <si>
    <t>EAS3197</t>
  </si>
  <si>
    <t>EAS3198</t>
  </si>
  <si>
    <t>EAS3199</t>
  </si>
  <si>
    <t>EAS3201</t>
  </si>
  <si>
    <t>EAS3202</t>
  </si>
  <si>
    <t>EAS3203</t>
  </si>
  <si>
    <t>EAS3204</t>
  </si>
  <si>
    <t>EAS3205</t>
  </si>
  <si>
    <t>EAS3206</t>
  </si>
  <si>
    <t>EAS3207</t>
  </si>
  <si>
    <t>EAS3208</t>
  </si>
  <si>
    <t>EAS3209</t>
  </si>
  <si>
    <t>EAS3210</t>
  </si>
  <si>
    <t>EAS3211</t>
  </si>
  <si>
    <t>EAS3212</t>
  </si>
  <si>
    <t>EAS3213</t>
  </si>
  <si>
    <t>EAS3214</t>
  </si>
  <si>
    <t>EAS3215</t>
  </si>
  <si>
    <t>EAS3216</t>
  </si>
  <si>
    <t>EAS3217</t>
  </si>
  <si>
    <t>EAS3218</t>
  </si>
  <si>
    <t>EAS3219</t>
  </si>
  <si>
    <t>EAS3220</t>
  </si>
  <si>
    <t>EAS3221</t>
  </si>
  <si>
    <t>EAS3222</t>
  </si>
  <si>
    <t>EAS3223</t>
  </si>
  <si>
    <t>EAS3224</t>
  </si>
  <si>
    <t>EAS3225</t>
  </si>
  <si>
    <t>EAS3226</t>
  </si>
  <si>
    <t>EAS3227</t>
  </si>
  <si>
    <t>EAS3228</t>
  </si>
  <si>
    <t>EAS3229</t>
  </si>
  <si>
    <t>EAS3230</t>
  </si>
  <si>
    <t>EAS3231</t>
  </si>
  <si>
    <t>EAS3232</t>
  </si>
  <si>
    <t>EAS3234</t>
  </si>
  <si>
    <t>EAS3235</t>
  </si>
  <si>
    <t>EAS3236</t>
  </si>
  <si>
    <t>EAS3237</t>
  </si>
  <si>
    <t>EAS3238</t>
  </si>
  <si>
    <t>EAS3239</t>
  </si>
  <si>
    <t>EAS3241</t>
  </si>
  <si>
    <t>EAS3242</t>
  </si>
  <si>
    <t>EAS3245</t>
  </si>
  <si>
    <t>EAS3246</t>
  </si>
  <si>
    <t>EAS3247</t>
  </si>
  <si>
    <t>EAS3248</t>
  </si>
  <si>
    <t>EAS3249</t>
  </si>
  <si>
    <t>EAS3250</t>
  </si>
  <si>
    <t>EAS3251</t>
  </si>
  <si>
    <t>EAS3252</t>
  </si>
  <si>
    <t>EAS3253</t>
  </si>
  <si>
    <t>EAS3301</t>
  </si>
  <si>
    <t>EAS3302</t>
  </si>
  <si>
    <t>EAS3303</t>
  </si>
  <si>
    <t>EAS3304</t>
  </si>
  <si>
    <t>EAS3305</t>
  </si>
  <si>
    <t>EAS3306</t>
  </si>
  <si>
    <t>EAS3307</t>
  </si>
  <si>
    <t>EAS3308</t>
  </si>
  <si>
    <t>EAS3309</t>
  </si>
  <si>
    <t>EAS3310</t>
  </si>
  <si>
    <t>EAS3311</t>
  </si>
  <si>
    <t>EAS3312</t>
  </si>
  <si>
    <t>EAS3401</t>
  </si>
  <si>
    <t>EAS3402</t>
  </si>
  <si>
    <t>EAS3405</t>
  </si>
  <si>
    <t>EAS3406</t>
  </si>
  <si>
    <t>EAS3407</t>
  </si>
  <si>
    <t>EAS3408</t>
  </si>
  <si>
    <t>EAS3409</t>
  </si>
  <si>
    <t>EAS3410</t>
  </si>
  <si>
    <t>EAS3411</t>
  </si>
  <si>
    <t>EAS3412</t>
  </si>
  <si>
    <t>EAS3413</t>
  </si>
  <si>
    <t>EAS3414</t>
  </si>
  <si>
    <t>EAS3415</t>
  </si>
  <si>
    <t>EAS3416</t>
  </si>
  <si>
    <t>EAS3417</t>
  </si>
  <si>
    <t>EAS3418</t>
  </si>
  <si>
    <t>EAS3419</t>
  </si>
  <si>
    <t>EAS3420</t>
  </si>
  <si>
    <t>EAS3421</t>
  </si>
  <si>
    <t>EAS3500</t>
  </si>
  <si>
    <t>EAS3501</t>
  </si>
  <si>
    <t>EAS3502</t>
  </si>
  <si>
    <t>EAS3503</t>
  </si>
  <si>
    <t>EAS3504</t>
  </si>
  <si>
    <t>EAS3505</t>
  </si>
  <si>
    <t>EAS3507</t>
  </si>
  <si>
    <t>EAS3508</t>
  </si>
  <si>
    <t>EAS3888</t>
  </si>
  <si>
    <t>EAS3888A</t>
  </si>
  <si>
    <t>EAS3888B</t>
  </si>
  <si>
    <t>EAS3888C</t>
  </si>
  <si>
    <t>EAS3888D</t>
  </si>
  <si>
    <t>EAS3888E</t>
  </si>
  <si>
    <t>EAS3908</t>
  </si>
  <si>
    <t>EAS6001</t>
  </si>
  <si>
    <t>EAS6002</t>
  </si>
  <si>
    <t>EAS6003</t>
  </si>
  <si>
    <t>EAS6004</t>
  </si>
  <si>
    <t>EAS6005</t>
  </si>
  <si>
    <t>EAS6006</t>
  </si>
  <si>
    <t>EAS6007</t>
  </si>
  <si>
    <t>EAS6008</t>
  </si>
  <si>
    <t>EAS6009</t>
  </si>
  <si>
    <t>EAS6010</t>
  </si>
  <si>
    <t>EAS6011</t>
  </si>
  <si>
    <t>EAS6012</t>
  </si>
  <si>
    <t>EAS6013</t>
  </si>
  <si>
    <t>EAS6014</t>
  </si>
  <si>
    <t>EAS6015</t>
  </si>
  <si>
    <t>EAS6016</t>
  </si>
  <si>
    <t>EAS6017</t>
  </si>
  <si>
    <t>EAS6018</t>
  </si>
  <si>
    <t>EAS6019</t>
  </si>
  <si>
    <t>EAS6020</t>
  </si>
  <si>
    <t>EAS6021</t>
  </si>
  <si>
    <t>EAS6022</t>
  </si>
  <si>
    <t>EAS6023</t>
  </si>
  <si>
    <t>EAS6024</t>
  </si>
  <si>
    <t>EAS6025</t>
  </si>
  <si>
    <t>EAS6026</t>
  </si>
  <si>
    <t>EAS6027</t>
  </si>
  <si>
    <t>EAS6028</t>
  </si>
  <si>
    <t>EAS6029</t>
  </si>
  <si>
    <t>EAS6030</t>
  </si>
  <si>
    <t>EAS6031</t>
  </si>
  <si>
    <t>EAS6032</t>
  </si>
  <si>
    <t>EAS6033</t>
  </si>
  <si>
    <t>EAS6034</t>
  </si>
  <si>
    <t>EAS6035</t>
  </si>
  <si>
    <t>EAS6036</t>
  </si>
  <si>
    <t>EAS6037</t>
  </si>
  <si>
    <t>EAS6038</t>
  </si>
  <si>
    <t>EAS6039</t>
  </si>
  <si>
    <t>EAS6040</t>
  </si>
  <si>
    <t>EAS6041</t>
  </si>
  <si>
    <t>EAS6042</t>
  </si>
  <si>
    <t>EAS6043</t>
  </si>
  <si>
    <t>EAS6044</t>
  </si>
  <si>
    <t>EAS6045</t>
  </si>
  <si>
    <t>EAS6046</t>
  </si>
  <si>
    <t>EAS6047</t>
  </si>
  <si>
    <t>EAS6048</t>
  </si>
  <si>
    <t>EAS6049</t>
  </si>
  <si>
    <t>EAS6051</t>
  </si>
  <si>
    <t>EAS6052</t>
  </si>
  <si>
    <t>EAS6053</t>
  </si>
  <si>
    <t>EAS6054</t>
  </si>
  <si>
    <t>EAS6055</t>
  </si>
  <si>
    <t>EAS6056</t>
  </si>
  <si>
    <t>EAS6057</t>
  </si>
  <si>
    <t>EAS6058</t>
  </si>
  <si>
    <t>EAS6059</t>
  </si>
  <si>
    <t>EASM001</t>
  </si>
  <si>
    <t>EASM002</t>
  </si>
  <si>
    <t>EASM003</t>
  </si>
  <si>
    <t>EASM004</t>
  </si>
  <si>
    <t>EASM005</t>
  </si>
  <si>
    <t>EASM006</t>
  </si>
  <si>
    <t>EASM007</t>
  </si>
  <si>
    <t>EASM008</t>
  </si>
  <si>
    <t>EASM009</t>
  </si>
  <si>
    <t>EASM010</t>
  </si>
  <si>
    <t>EASM011</t>
  </si>
  <si>
    <t>EASM012</t>
  </si>
  <si>
    <t>EASM013</t>
  </si>
  <si>
    <t>EASM014</t>
  </si>
  <si>
    <t>EASM015</t>
  </si>
  <si>
    <t>EASM016</t>
  </si>
  <si>
    <t>EASM017</t>
  </si>
  <si>
    <t>EASM018</t>
  </si>
  <si>
    <t>EASM019</t>
  </si>
  <si>
    <t>EASM020</t>
  </si>
  <si>
    <t>EASM021</t>
  </si>
  <si>
    <t>EASM022</t>
  </si>
  <si>
    <t>EASM023</t>
  </si>
  <si>
    <t>EASM024</t>
  </si>
  <si>
    <t>EASM025</t>
  </si>
  <si>
    <t>EASM026</t>
  </si>
  <si>
    <t>EASM027</t>
  </si>
  <si>
    <t>EASM028</t>
  </si>
  <si>
    <t>EASM029</t>
  </si>
  <si>
    <t>EASM030</t>
  </si>
  <si>
    <t>EASM031</t>
  </si>
  <si>
    <t>EASM032</t>
  </si>
  <si>
    <t>EASM033</t>
  </si>
  <si>
    <t>EASM034</t>
  </si>
  <si>
    <t>EASM035</t>
  </si>
  <si>
    <t>EASM036</t>
  </si>
  <si>
    <t>EASM037</t>
  </si>
  <si>
    <t>EASM038</t>
  </si>
  <si>
    <t>EASM039</t>
  </si>
  <si>
    <t>EASM040</t>
  </si>
  <si>
    <t>EASM041</t>
  </si>
  <si>
    <t>EASM042</t>
  </si>
  <si>
    <t>EASM043</t>
  </si>
  <si>
    <t>EASM044</t>
  </si>
  <si>
    <t>EASM045</t>
  </si>
  <si>
    <t>EASM046</t>
  </si>
  <si>
    <t>EASM047</t>
  </si>
  <si>
    <t>EASM048</t>
  </si>
  <si>
    <t>EASM049</t>
  </si>
  <si>
    <t>EASM051</t>
  </si>
  <si>
    <t>EASM052</t>
  </si>
  <si>
    <t>EASM053</t>
  </si>
  <si>
    <t>EASM054</t>
  </si>
  <si>
    <t>EASM055</t>
  </si>
  <si>
    <t>EASM056</t>
  </si>
  <si>
    <t>EASM057</t>
  </si>
  <si>
    <t>EASM058</t>
  </si>
  <si>
    <t>EASM059</t>
  </si>
  <si>
    <t>EASM061</t>
  </si>
  <si>
    <t>EASM063</t>
  </si>
  <si>
    <t>EASM066</t>
  </si>
  <si>
    <t>EASM067</t>
  </si>
  <si>
    <t>EASM068</t>
  </si>
  <si>
    <t>EASM069</t>
  </si>
  <si>
    <t>EASM070</t>
  </si>
  <si>
    <t>EASM071</t>
  </si>
  <si>
    <t>EASM072</t>
  </si>
  <si>
    <t>EASM073</t>
  </si>
  <si>
    <t>EASM075</t>
  </si>
  <si>
    <t>EASM076</t>
  </si>
  <si>
    <t>EASM077</t>
  </si>
  <si>
    <t>EASM078</t>
  </si>
  <si>
    <t>EASM079</t>
  </si>
  <si>
    <t>EASM080</t>
  </si>
  <si>
    <t>EASM081</t>
  </si>
  <si>
    <t>EASM082</t>
  </si>
  <si>
    <t>EASM083</t>
  </si>
  <si>
    <t>EASM084</t>
  </si>
  <si>
    <t>EASM085</t>
  </si>
  <si>
    <t>EASM085A</t>
  </si>
  <si>
    <t>EASM086</t>
  </si>
  <si>
    <t>EASM087</t>
  </si>
  <si>
    <t>EASM088</t>
  </si>
  <si>
    <t>EASM088A</t>
  </si>
  <si>
    <t>EASM089</t>
  </si>
  <si>
    <t>EASM090</t>
  </si>
  <si>
    <t>EASM091</t>
  </si>
  <si>
    <t>EASM092</t>
  </si>
  <si>
    <t>EASM093</t>
  </si>
  <si>
    <t>EASM094</t>
  </si>
  <si>
    <t>EASM095</t>
  </si>
  <si>
    <t>EASM096</t>
  </si>
  <si>
    <t>EASM097</t>
  </si>
  <si>
    <t>EASM098</t>
  </si>
  <si>
    <t>EASM099</t>
  </si>
  <si>
    <t>EASM100</t>
  </si>
  <si>
    <t>EASM101</t>
  </si>
  <si>
    <t>EASM102</t>
  </si>
  <si>
    <t>EASM103</t>
  </si>
  <si>
    <t>EASM104</t>
  </si>
  <si>
    <t>EASM105</t>
  </si>
  <si>
    <t>EASM106</t>
  </si>
  <si>
    <t>EASM107</t>
  </si>
  <si>
    <t>EASM108</t>
  </si>
  <si>
    <t>EASM109</t>
  </si>
  <si>
    <t>EASM110</t>
  </si>
  <si>
    <t>EASM111</t>
  </si>
  <si>
    <t>EASM112</t>
  </si>
  <si>
    <t>EASM113</t>
  </si>
  <si>
    <t>EASM114</t>
  </si>
  <si>
    <t>EASM115</t>
  </si>
  <si>
    <t>EASM116</t>
  </si>
  <si>
    <t>EASM117</t>
  </si>
  <si>
    <t>EASM118</t>
  </si>
  <si>
    <t>EASM119</t>
  </si>
  <si>
    <t>EASM120</t>
  </si>
  <si>
    <t>EASM121</t>
  </si>
  <si>
    <t>EASM122</t>
  </si>
  <si>
    <t>EASM123</t>
  </si>
  <si>
    <t>EASM124</t>
  </si>
  <si>
    <t>EASM125</t>
  </si>
  <si>
    <t>EASM126</t>
  </si>
  <si>
    <t>EASM127</t>
  </si>
  <si>
    <t>EASM128</t>
  </si>
  <si>
    <t>EASM129</t>
  </si>
  <si>
    <t>EASM130</t>
  </si>
  <si>
    <t>EASM131</t>
  </si>
  <si>
    <t>EASM132</t>
  </si>
  <si>
    <t>EASM133</t>
  </si>
  <si>
    <t>EASM134</t>
  </si>
  <si>
    <t>EASM135</t>
  </si>
  <si>
    <t>EASM136</t>
  </si>
  <si>
    <t>EASM137</t>
  </si>
  <si>
    <t>EASM138</t>
  </si>
  <si>
    <t>EASM139</t>
  </si>
  <si>
    <t>EASM142</t>
  </si>
  <si>
    <t>EASM143</t>
  </si>
  <si>
    <t>EASM144</t>
  </si>
  <si>
    <t>EASM145</t>
  </si>
  <si>
    <t>EASM146</t>
  </si>
  <si>
    <t>EASM147</t>
  </si>
  <si>
    <t>EASM148</t>
  </si>
  <si>
    <t>EASM150</t>
  </si>
  <si>
    <t>EASM151</t>
  </si>
  <si>
    <t>EASM152</t>
  </si>
  <si>
    <t>EASM153</t>
  </si>
  <si>
    <t>EASM154</t>
  </si>
  <si>
    <t>EASM155</t>
  </si>
  <si>
    <t>EASM156</t>
  </si>
  <si>
    <t>EASM157</t>
  </si>
  <si>
    <t>EASM160</t>
  </si>
  <si>
    <t>EASM166</t>
  </si>
  <si>
    <t>EASM167</t>
  </si>
  <si>
    <t>EASM168</t>
  </si>
  <si>
    <t>EASM169</t>
  </si>
  <si>
    <t>EASM170</t>
  </si>
  <si>
    <t>EASM171</t>
  </si>
  <si>
    <t>EASM172</t>
  </si>
  <si>
    <t>EASM173</t>
  </si>
  <si>
    <t>EASM174</t>
  </si>
  <si>
    <t>EASM175</t>
  </si>
  <si>
    <t>EASM176</t>
  </si>
  <si>
    <t>EASM177</t>
  </si>
  <si>
    <t>EASM178</t>
  </si>
  <si>
    <t>EASM179</t>
  </si>
  <si>
    <t>EASM180</t>
  </si>
  <si>
    <t>EASM181</t>
  </si>
  <si>
    <t>EASM182</t>
  </si>
  <si>
    <t>EASM183</t>
  </si>
  <si>
    <t>EASM184</t>
  </si>
  <si>
    <t>EASM185</t>
  </si>
  <si>
    <t>EASM185Z</t>
  </si>
  <si>
    <t>EASM186Z</t>
  </si>
  <si>
    <t>EASM187Z</t>
  </si>
  <si>
    <t>EASM188Z</t>
  </si>
  <si>
    <t>EASM189Z</t>
  </si>
  <si>
    <t>EASM190Z</t>
  </si>
  <si>
    <t>EASM191</t>
  </si>
  <si>
    <t>EASM192</t>
  </si>
  <si>
    <t>EASM193</t>
  </si>
  <si>
    <t>EASM194</t>
  </si>
  <si>
    <t>EASM195</t>
  </si>
  <si>
    <t>EASM400</t>
  </si>
  <si>
    <t>EASM908</t>
  </si>
  <si>
    <t>EBS1006</t>
  </si>
  <si>
    <t>EBS1006A</t>
  </si>
  <si>
    <t>EBS1012</t>
  </si>
  <si>
    <t>EBS1012A</t>
  </si>
  <si>
    <t>EBS1012C</t>
  </si>
  <si>
    <t>EBS1012D</t>
  </si>
  <si>
    <t>EBS1012E</t>
  </si>
  <si>
    <t>EBS1012F</t>
  </si>
  <si>
    <t>EBS1018</t>
  </si>
  <si>
    <t>EBS1018A</t>
  </si>
  <si>
    <t>EBS1100</t>
  </si>
  <si>
    <t>EBS1101</t>
  </si>
  <si>
    <t>EBS1102</t>
  </si>
  <si>
    <t>EBS1103</t>
  </si>
  <si>
    <t>EBS1104</t>
  </si>
  <si>
    <t>EBS1105</t>
  </si>
  <si>
    <t>EBS1106</t>
  </si>
  <si>
    <t>EBS1107</t>
  </si>
  <si>
    <t>EBS1108</t>
  </si>
  <si>
    <t>EBS1109</t>
  </si>
  <si>
    <t>EBS1110</t>
  </si>
  <si>
    <t>EBS1111</t>
  </si>
  <si>
    <t>EBS1112</t>
  </si>
  <si>
    <t>EBS2002</t>
  </si>
  <si>
    <t>EBS2004</t>
  </si>
  <si>
    <t>EBS2006</t>
  </si>
  <si>
    <t>EBS2006A</t>
  </si>
  <si>
    <t>EBS2006B</t>
  </si>
  <si>
    <t>EBS2012</t>
  </si>
  <si>
    <t>EBS2012A</t>
  </si>
  <si>
    <t>EBS2012B</t>
  </si>
  <si>
    <t>EBS2101</t>
  </si>
  <si>
    <t>EBS2102</t>
  </si>
  <si>
    <t>EBS2103</t>
  </si>
  <si>
    <t>EBS2104</t>
  </si>
  <si>
    <t>EBS2105</t>
  </si>
  <si>
    <t>EBS2106</t>
  </si>
  <si>
    <t>EBS2107</t>
  </si>
  <si>
    <t>EBS3001</t>
  </si>
  <si>
    <t>EBS3002</t>
  </si>
  <si>
    <t>EBS3003</t>
  </si>
  <si>
    <t>EBS3004</t>
  </si>
  <si>
    <t>EBS3005</t>
  </si>
  <si>
    <t>EBS3006</t>
  </si>
  <si>
    <t>EBS3007</t>
  </si>
  <si>
    <t>EBS3008</t>
  </si>
  <si>
    <t>EBS3009</t>
  </si>
  <si>
    <t>EBS3010</t>
  </si>
  <si>
    <t>EBS3011</t>
  </si>
  <si>
    <t>EBS3012</t>
  </si>
  <si>
    <t>EBS3013</t>
  </si>
  <si>
    <t>EBS3014</t>
  </si>
  <si>
    <t>EBS3015</t>
  </si>
  <si>
    <t>EBS3016</t>
  </si>
  <si>
    <t>EBS3017</t>
  </si>
  <si>
    <t>EBS3018</t>
  </si>
  <si>
    <t>EBS3019</t>
  </si>
  <si>
    <t>EBS3020</t>
  </si>
  <si>
    <t>EBS3021</t>
  </si>
  <si>
    <t>EBS3022</t>
  </si>
  <si>
    <t>EBS3023</t>
  </si>
  <si>
    <t>EBS3024</t>
  </si>
  <si>
    <t>EBS3025</t>
  </si>
  <si>
    <t>EBS3026</t>
  </si>
  <si>
    <t>EBS3027</t>
  </si>
  <si>
    <t>ECH1001</t>
  </si>
  <si>
    <t>ECH1002</t>
  </si>
  <si>
    <t>ECH1003</t>
  </si>
  <si>
    <t>ECH1004</t>
  </si>
  <si>
    <t>ECH1005</t>
  </si>
  <si>
    <t>ECH1006</t>
  </si>
  <si>
    <t>ECH1007</t>
  </si>
  <si>
    <t>ECH1008</t>
  </si>
  <si>
    <t>ECH1009</t>
  </si>
  <si>
    <t>ECH1011</t>
  </si>
  <si>
    <t>ECH2001</t>
  </si>
  <si>
    <t>ECH2002</t>
  </si>
  <si>
    <t>ECH2003</t>
  </si>
  <si>
    <t>ECH2004</t>
  </si>
  <si>
    <t>ECH2005</t>
  </si>
  <si>
    <t>ECH2006</t>
  </si>
  <si>
    <t>ECH2007</t>
  </si>
  <si>
    <t>ECH2008</t>
  </si>
  <si>
    <t>ECH2009</t>
  </si>
  <si>
    <t>ECH2010</t>
  </si>
  <si>
    <t>ECH2011</t>
  </si>
  <si>
    <t>ECH2012</t>
  </si>
  <si>
    <t>ECH2013</t>
  </si>
  <si>
    <t>ECH2016</t>
  </si>
  <si>
    <t>ECH2017</t>
  </si>
  <si>
    <t>ECH2018</t>
  </si>
  <si>
    <t>ECH2019</t>
  </si>
  <si>
    <t>ECH2020</t>
  </si>
  <si>
    <t>ECH2021</t>
  </si>
  <si>
    <t>ECH2022</t>
  </si>
  <si>
    <t>ECH2023</t>
  </si>
  <si>
    <t>ECH2023A</t>
  </si>
  <si>
    <t>ECH2024</t>
  </si>
  <si>
    <t>ECH2025</t>
  </si>
  <si>
    <t>ECH2026</t>
  </si>
  <si>
    <t>ECH2027</t>
  </si>
  <si>
    <t>ECH2028</t>
  </si>
  <si>
    <t>ECH2029</t>
  </si>
  <si>
    <t>ECH2030</t>
  </si>
  <si>
    <t>ECH2032</t>
  </si>
  <si>
    <t>ECH2033</t>
  </si>
  <si>
    <t>ECH2034</t>
  </si>
  <si>
    <t>ECH2050</t>
  </si>
  <si>
    <t>ECH2051</t>
  </si>
  <si>
    <t>ECH3001</t>
  </si>
  <si>
    <t>ECH3003</t>
  </si>
  <si>
    <t>ECH3004</t>
  </si>
  <si>
    <t>ECH3005</t>
  </si>
  <si>
    <t>ECH3006</t>
  </si>
  <si>
    <t>ECH3006A</t>
  </si>
  <si>
    <t>ECH3006B</t>
  </si>
  <si>
    <t>ECH3007</t>
  </si>
  <si>
    <t>ECH3007A</t>
  </si>
  <si>
    <t>ECH3007B</t>
  </si>
  <si>
    <t>ECH3008</t>
  </si>
  <si>
    <t>ECH3009</t>
  </si>
  <si>
    <t>ECH3014</t>
  </si>
  <si>
    <t>ECH3015</t>
  </si>
  <si>
    <t>ECH3016</t>
  </si>
  <si>
    <t>ECH3020</t>
  </si>
  <si>
    <t>ECH3021</t>
  </si>
  <si>
    <t>ECH3030</t>
  </si>
  <si>
    <t>ECH3033</t>
  </si>
  <si>
    <t>ECH3050</t>
  </si>
  <si>
    <t>ECM0000</t>
  </si>
  <si>
    <t>ECM0001</t>
  </si>
  <si>
    <t>ECM0002</t>
  </si>
  <si>
    <t>ECM1101</t>
  </si>
  <si>
    <t>ECM1102</t>
  </si>
  <si>
    <t>ECM1103</t>
  </si>
  <si>
    <t>ECM1104</t>
  </si>
  <si>
    <t>ECM1105</t>
  </si>
  <si>
    <t>ECM1106</t>
  </si>
  <si>
    <t>ECM1107</t>
  </si>
  <si>
    <t>ECM1108</t>
  </si>
  <si>
    <t>ECM1109</t>
  </si>
  <si>
    <t>ECM1110</t>
  </si>
  <si>
    <t>ECM1111</t>
  </si>
  <si>
    <t>ECM1200</t>
  </si>
  <si>
    <t>ECM1201</t>
  </si>
  <si>
    <t>ECM1202</t>
  </si>
  <si>
    <t>ECM1203</t>
  </si>
  <si>
    <t>ECM1204</t>
  </si>
  <si>
    <t>ECM1205</t>
  </si>
  <si>
    <t>ECM1206</t>
  </si>
  <si>
    <t>ECM1400</t>
  </si>
  <si>
    <t>ECM1401</t>
  </si>
  <si>
    <t>ECM1402</t>
  </si>
  <si>
    <t>ECM1403</t>
  </si>
  <si>
    <t>ECM1404</t>
  </si>
  <si>
    <t>ECM1405</t>
  </si>
  <si>
    <t>ECM1406</t>
  </si>
  <si>
    <t>ECM1407</t>
  </si>
  <si>
    <t>ECM1408</t>
  </si>
  <si>
    <t>ECM1409</t>
  </si>
  <si>
    <t>ECM1410</t>
  </si>
  <si>
    <t>ECM1411</t>
  </si>
  <si>
    <t>ECM1412</t>
  </si>
  <si>
    <t>ECM1413</t>
  </si>
  <si>
    <t>ECM1414</t>
  </si>
  <si>
    <t>ECM1415</t>
  </si>
  <si>
    <t>ECM1416</t>
  </si>
  <si>
    <t>ECM1417</t>
  </si>
  <si>
    <t>ECM1418</t>
  </si>
  <si>
    <t>ECM1419</t>
  </si>
  <si>
    <t>ECM1420</t>
  </si>
  <si>
    <t>ECM1421</t>
  </si>
  <si>
    <t>ECM1422</t>
  </si>
  <si>
    <t>ECM1423</t>
  </si>
  <si>
    <t>ECM1424</t>
  </si>
  <si>
    <t>ECM1701</t>
  </si>
  <si>
    <t>ECM1702</t>
  </si>
  <si>
    <t>ECM1703</t>
  </si>
  <si>
    <t>ECM1704</t>
  </si>
  <si>
    <t>ECM1705</t>
  </si>
  <si>
    <t>ECM1706</t>
  </si>
  <si>
    <t>ECM1707</t>
  </si>
  <si>
    <t>ECM1708</t>
  </si>
  <si>
    <t>ECM1709</t>
  </si>
  <si>
    <t>ECM1901</t>
  </si>
  <si>
    <t>ECM1901DA</t>
  </si>
  <si>
    <t>ECM1902</t>
  </si>
  <si>
    <t>ECM1903</t>
  </si>
  <si>
    <t>ECM1904</t>
  </si>
  <si>
    <t>ECM1905</t>
  </si>
  <si>
    <t>ECM1905C</t>
  </si>
  <si>
    <t>ECM1906</t>
  </si>
  <si>
    <t>ECM1907</t>
  </si>
  <si>
    <t>ECM1907DA</t>
  </si>
  <si>
    <t>ECM1908</t>
  </si>
  <si>
    <t>ECM1909</t>
  </si>
  <si>
    <t>ECM1909C</t>
  </si>
  <si>
    <t>ECM1909DA</t>
  </si>
  <si>
    <t>ECM1910</t>
  </si>
  <si>
    <t>ECM1911</t>
  </si>
  <si>
    <t>ECM1912</t>
  </si>
  <si>
    <t>ECM1913</t>
  </si>
  <si>
    <t>ECM1914</t>
  </si>
  <si>
    <t>ECM1915</t>
  </si>
  <si>
    <t>ECM1916</t>
  </si>
  <si>
    <t>ECM2100</t>
  </si>
  <si>
    <t>ECM2101</t>
  </si>
  <si>
    <t>ECM2102</t>
  </si>
  <si>
    <t>ECM2103</t>
  </si>
  <si>
    <t>ECM2104</t>
  </si>
  <si>
    <t>ECM2105</t>
  </si>
  <si>
    <t>ECM2106</t>
  </si>
  <si>
    <t>ECM2107</t>
  </si>
  <si>
    <t>ECM2108</t>
  </si>
  <si>
    <t>ECM2109</t>
  </si>
  <si>
    <t>ECM2110</t>
  </si>
  <si>
    <t>ECM2111</t>
  </si>
  <si>
    <t>ECM2112</t>
  </si>
  <si>
    <t>ECM2113</t>
  </si>
  <si>
    <t>ECM2114</t>
  </si>
  <si>
    <t>ECM2115</t>
  </si>
  <si>
    <t>ECM2116</t>
  </si>
  <si>
    <t>ECM2117</t>
  </si>
  <si>
    <t>ECM2118</t>
  </si>
  <si>
    <t>ECM2119</t>
  </si>
  <si>
    <t>ECM2120</t>
  </si>
  <si>
    <t>ECM2121</t>
  </si>
  <si>
    <t>ECM2200</t>
  </si>
  <si>
    <t>ECM2201</t>
  </si>
  <si>
    <t>ECM2202</t>
  </si>
  <si>
    <t>ECM2203</t>
  </si>
  <si>
    <t>ECM2204</t>
  </si>
  <si>
    <t>ECM2205</t>
  </si>
  <si>
    <t>ECM2206</t>
  </si>
  <si>
    <t>ECM2207</t>
  </si>
  <si>
    <t>ECM2208</t>
  </si>
  <si>
    <t>ECM2209</t>
  </si>
  <si>
    <t>ECM2400</t>
  </si>
  <si>
    <t>ECM2401</t>
  </si>
  <si>
    <t>ECM2402</t>
  </si>
  <si>
    <t>ECM2403</t>
  </si>
  <si>
    <t>ECM2404</t>
  </si>
  <si>
    <t>ECM2405</t>
  </si>
  <si>
    <t>ECM2406</t>
  </si>
  <si>
    <t>ECM2407</t>
  </si>
  <si>
    <t>ECM2408</t>
  </si>
  <si>
    <t>ECM2409</t>
  </si>
  <si>
    <t>ECM2410</t>
  </si>
  <si>
    <t>ECM2411</t>
  </si>
  <si>
    <t>ECM2412</t>
  </si>
  <si>
    <t>ECM2413</t>
  </si>
  <si>
    <t>ECM2414</t>
  </si>
  <si>
    <t>ECM2415</t>
  </si>
  <si>
    <t>ECM2416</t>
  </si>
  <si>
    <t>ECM2417</t>
  </si>
  <si>
    <t>ECM2418</t>
  </si>
  <si>
    <t>ECM2419</t>
  </si>
  <si>
    <t>ECM2420</t>
  </si>
  <si>
    <t>ECM2421</t>
  </si>
  <si>
    <t>ECM2422</t>
  </si>
  <si>
    <t>ECM2423</t>
  </si>
  <si>
    <t>ECM2424</t>
  </si>
  <si>
    <t>ECM2425</t>
  </si>
  <si>
    <t>ECM2426</t>
  </si>
  <si>
    <t>ECM2427</t>
  </si>
  <si>
    <t>ECM2428</t>
  </si>
  <si>
    <t>ECM2429</t>
  </si>
  <si>
    <t>ECM2430</t>
  </si>
  <si>
    <t>ECM2431</t>
  </si>
  <si>
    <t>ECM2432</t>
  </si>
  <si>
    <t>ECM2433</t>
  </si>
  <si>
    <t>ECM2434</t>
  </si>
  <si>
    <t>ECM2701</t>
  </si>
  <si>
    <t>ECM2702</t>
  </si>
  <si>
    <t>ECM2703</t>
  </si>
  <si>
    <t>ECM2704</t>
  </si>
  <si>
    <t>ECM2705</t>
  </si>
  <si>
    <t>ECM2706</t>
  </si>
  <si>
    <t>ECM2707</t>
  </si>
  <si>
    <t>ECM2708</t>
  </si>
  <si>
    <t>ECM2709</t>
  </si>
  <si>
    <t>ECM2710</t>
  </si>
  <si>
    <t>ECM2711</t>
  </si>
  <si>
    <t>ECM2712</t>
  </si>
  <si>
    <t>ECM2901</t>
  </si>
  <si>
    <t>ECM2901DA</t>
  </si>
  <si>
    <t>ECM2902</t>
  </si>
  <si>
    <t>ECM2903</t>
  </si>
  <si>
    <t>ECM2904</t>
  </si>
  <si>
    <t>ECM2905</t>
  </si>
  <si>
    <t>ECM2905C</t>
  </si>
  <si>
    <t>ECM2906</t>
  </si>
  <si>
    <t>ECM2907</t>
  </si>
  <si>
    <t>ECM2907DA</t>
  </si>
  <si>
    <t>ECM2908</t>
  </si>
  <si>
    <t>ECM2909</t>
  </si>
  <si>
    <t>ECM2909C</t>
  </si>
  <si>
    <t>ECM2909DA</t>
  </si>
  <si>
    <t>ECM2910</t>
  </si>
  <si>
    <t>ECM2911</t>
  </si>
  <si>
    <t>ECM2912</t>
  </si>
  <si>
    <t>ECM2913</t>
  </si>
  <si>
    <t>ECM3101</t>
  </si>
  <si>
    <t>ECM3102</t>
  </si>
  <si>
    <t>ECM3103</t>
  </si>
  <si>
    <t>ECM3104</t>
  </si>
  <si>
    <t>ECM3105</t>
  </si>
  <si>
    <t>ECM3106</t>
  </si>
  <si>
    <t>ECM3107</t>
  </si>
  <si>
    <t>ECM3108</t>
  </si>
  <si>
    <t>ECM3109</t>
  </si>
  <si>
    <t>ECM3110</t>
  </si>
  <si>
    <t>ECM3111</t>
  </si>
  <si>
    <t>ECM3112</t>
  </si>
  <si>
    <t>ECM3113</t>
  </si>
  <si>
    <t>ECM3114</t>
  </si>
  <si>
    <t>ECM3115</t>
  </si>
  <si>
    <t>ECM3116</t>
  </si>
  <si>
    <t>ECM3117</t>
  </si>
  <si>
    <t>ECM3118</t>
  </si>
  <si>
    <t>ECM3119</t>
  </si>
  <si>
    <t>ECM3120</t>
  </si>
  <si>
    <t>ECM3121</t>
  </si>
  <si>
    <t>ECM3122</t>
  </si>
  <si>
    <t>ECM3123</t>
  </si>
  <si>
    <t>ECM3124</t>
  </si>
  <si>
    <t>ECM3125</t>
  </si>
  <si>
    <t>ECM3126</t>
  </si>
  <si>
    <t>ECM3127</t>
  </si>
  <si>
    <t>ECM3128</t>
  </si>
  <si>
    <t>ECM3129</t>
  </si>
  <si>
    <t>ECM3130</t>
  </si>
  <si>
    <t>ECM3131</t>
  </si>
  <si>
    <t>ECM3132</t>
  </si>
  <si>
    <t>ECM3133</t>
  </si>
  <si>
    <t>ECM3134</t>
  </si>
  <si>
    <t>ECM3135</t>
  </si>
  <si>
    <t>ECM3136</t>
  </si>
  <si>
    <t>ECM3137</t>
  </si>
  <si>
    <t>ECM3138</t>
  </si>
  <si>
    <t>ECM3139</t>
  </si>
  <si>
    <t>ECM3140</t>
  </si>
  <si>
    <t>ECM3141</t>
  </si>
  <si>
    <t>ECM3142</t>
  </si>
  <si>
    <t>ECM3143</t>
  </si>
  <si>
    <t>ECM3144</t>
  </si>
  <si>
    <t>ECM3145</t>
  </si>
  <si>
    <t>ECM3146</t>
  </si>
  <si>
    <t>ECM3147</t>
  </si>
  <si>
    <t>ECM3148</t>
  </si>
  <si>
    <t>ECM3149</t>
  </si>
  <si>
    <t>ECM3150</t>
  </si>
  <si>
    <t>ECM3151</t>
  </si>
  <si>
    <t>ECM3152</t>
  </si>
  <si>
    <t>ECM3153</t>
  </si>
  <si>
    <t>ECM3154</t>
  </si>
  <si>
    <t>ECM3155</t>
  </si>
  <si>
    <t>ECM3156</t>
  </si>
  <si>
    <t>ECM3157</t>
  </si>
  <si>
    <t>ECM3158</t>
  </si>
  <si>
    <t>ECM3159</t>
  </si>
  <si>
    <t>ECM3160</t>
  </si>
  <si>
    <t>ECM3161</t>
  </si>
  <si>
    <t>ECM3162</t>
  </si>
  <si>
    <t>ECM3163</t>
  </si>
  <si>
    <t>ECM3164</t>
  </si>
  <si>
    <t>ECM3165</t>
  </si>
  <si>
    <t>ECM3166</t>
  </si>
  <si>
    <t>ECM3167</t>
  </si>
  <si>
    <t>ECM3168</t>
  </si>
  <si>
    <t>ECM3169</t>
  </si>
  <si>
    <t>ECM3170</t>
  </si>
  <si>
    <t>ECM3171</t>
  </si>
  <si>
    <t>ECM3172</t>
  </si>
  <si>
    <t>ECM3173</t>
  </si>
  <si>
    <t>ECM3174</t>
  </si>
  <si>
    <t>ECM3175</t>
  </si>
  <si>
    <t>ECM3176</t>
  </si>
  <si>
    <t>ECM3177</t>
  </si>
  <si>
    <t>ECM3200</t>
  </si>
  <si>
    <t>ECM3201</t>
  </si>
  <si>
    <t>ECM3202</t>
  </si>
  <si>
    <t>ECM3203</t>
  </si>
  <si>
    <t>ECM3204</t>
  </si>
  <si>
    <t>ECM3205</t>
  </si>
  <si>
    <t>ECM3206</t>
  </si>
  <si>
    <t>ECM3207</t>
  </si>
  <si>
    <t>ECM3208</t>
  </si>
  <si>
    <t>ECM3209</t>
  </si>
  <si>
    <t>ECM3210</t>
  </si>
  <si>
    <t>ECM3211</t>
  </si>
  <si>
    <t>ECM3401</t>
  </si>
  <si>
    <t>ECM3402</t>
  </si>
  <si>
    <t>ECM3403</t>
  </si>
  <si>
    <t>ECM3404</t>
  </si>
  <si>
    <t>ECM3405</t>
  </si>
  <si>
    <t>ECM3406</t>
  </si>
  <si>
    <t>ECM3407</t>
  </si>
  <si>
    <t>ECM3408</t>
  </si>
  <si>
    <t>ECM3409</t>
  </si>
  <si>
    <t>ECM3410</t>
  </si>
  <si>
    <t>ECM3411</t>
  </si>
  <si>
    <t>ECM3412</t>
  </si>
  <si>
    <t>ECM3413</t>
  </si>
  <si>
    <t>ECM3414</t>
  </si>
  <si>
    <t>ECM3415</t>
  </si>
  <si>
    <t>ECM3416</t>
  </si>
  <si>
    <t>ECM3417</t>
  </si>
  <si>
    <t>ECM3418</t>
  </si>
  <si>
    <t>ECM3419</t>
  </si>
  <si>
    <t>ECM3420</t>
  </si>
  <si>
    <t>ECM3421</t>
  </si>
  <si>
    <t>ECM3422</t>
  </si>
  <si>
    <t>ECM3423</t>
  </si>
  <si>
    <t>ECM3424</t>
  </si>
  <si>
    <t>ECM3425</t>
  </si>
  <si>
    <t>ECM3426</t>
  </si>
  <si>
    <t>ECM3427</t>
  </si>
  <si>
    <t>ECM3428</t>
  </si>
  <si>
    <t>ECM3429</t>
  </si>
  <si>
    <t>ECM3430</t>
  </si>
  <si>
    <t>ECM3431</t>
  </si>
  <si>
    <t>ECM3432</t>
  </si>
  <si>
    <t>ECM3433</t>
  </si>
  <si>
    <t>ECM3434</t>
  </si>
  <si>
    <t>ECM3435</t>
  </si>
  <si>
    <t>ECM34356</t>
  </si>
  <si>
    <t>ECM3436</t>
  </si>
  <si>
    <t>ECM3437</t>
  </si>
  <si>
    <t>ECM3438</t>
  </si>
  <si>
    <t>ECM3439</t>
  </si>
  <si>
    <t>ECM3440</t>
  </si>
  <si>
    <t>ECM3441</t>
  </si>
  <si>
    <t>ECM3442</t>
  </si>
  <si>
    <t>ECM3443</t>
  </si>
  <si>
    <t>ECM3444</t>
  </si>
  <si>
    <t>ECM3445</t>
  </si>
  <si>
    <t>ECM3446</t>
  </si>
  <si>
    <t>ECM3701</t>
  </si>
  <si>
    <t>ECM3702</t>
  </si>
  <si>
    <t>ECM3703</t>
  </si>
  <si>
    <t>ECM3704</t>
  </si>
  <si>
    <t>ECM3705</t>
  </si>
  <si>
    <t>ECM3706</t>
  </si>
  <si>
    <t>ECM3707</t>
  </si>
  <si>
    <t>ECM3708</t>
  </si>
  <si>
    <t>ECM3709</t>
  </si>
  <si>
    <t>ECM3710</t>
  </si>
  <si>
    <t>ECM3711</t>
  </si>
  <si>
    <t>ECM3712</t>
  </si>
  <si>
    <t>ECM3713</t>
  </si>
  <si>
    <t>ECM3714</t>
  </si>
  <si>
    <t>ECM3715</t>
  </si>
  <si>
    <t>ECM3716</t>
  </si>
  <si>
    <t>ECM3717</t>
  </si>
  <si>
    <t>ECM3718</t>
  </si>
  <si>
    <t>ECM3719</t>
  </si>
  <si>
    <t>ECM3720</t>
  </si>
  <si>
    <t>ECM3721</t>
  </si>
  <si>
    <t>ECM3722</t>
  </si>
  <si>
    <t>ECM3723</t>
  </si>
  <si>
    <t>ECM3724</t>
  </si>
  <si>
    <t>ECM3725</t>
  </si>
  <si>
    <t>ECM3726</t>
  </si>
  <si>
    <t>ECM3727</t>
  </si>
  <si>
    <t>ECM3728</t>
  </si>
  <si>
    <t>ECM3729</t>
  </si>
  <si>
    <t>ECM3730</t>
  </si>
  <si>
    <t>ECM3731</t>
  </si>
  <si>
    <t>ECM3732</t>
  </si>
  <si>
    <t>ECM3733</t>
  </si>
  <si>
    <t>ECM3734</t>
  </si>
  <si>
    <t>ECM3735</t>
  </si>
  <si>
    <t>ECM3736</t>
  </si>
  <si>
    <t>ECM3737</t>
  </si>
  <si>
    <t>ECM3738</t>
  </si>
  <si>
    <t>ECM3739</t>
  </si>
  <si>
    <t>ECM3740</t>
  </si>
  <si>
    <t>ECM3741</t>
  </si>
  <si>
    <t>ECM3888B</t>
  </si>
  <si>
    <t>ECM3888E</t>
  </si>
  <si>
    <t>ECM3901</t>
  </si>
  <si>
    <t>ECM3901DA</t>
  </si>
  <si>
    <t>ECM3902</t>
  </si>
  <si>
    <t>ECM3903</t>
  </si>
  <si>
    <t>ECM3904</t>
  </si>
  <si>
    <t>ECM3905</t>
  </si>
  <si>
    <t>ECM3905A</t>
  </si>
  <si>
    <t>ECM3905C</t>
  </si>
  <si>
    <t>ECM3906</t>
  </si>
  <si>
    <t>ECM3907</t>
  </si>
  <si>
    <t>ECM3907DA</t>
  </si>
  <si>
    <t>ECM3908</t>
  </si>
  <si>
    <t>ECM3909</t>
  </si>
  <si>
    <t>ECM3909C</t>
  </si>
  <si>
    <t>ECM3909DA</t>
  </si>
  <si>
    <t>ECM3910</t>
  </si>
  <si>
    <t>ECM3912</t>
  </si>
  <si>
    <t>ECM4901DA</t>
  </si>
  <si>
    <t>ECM4907DA</t>
  </si>
  <si>
    <t>ECM4909DA</t>
  </si>
  <si>
    <t>ECM5907DA</t>
  </si>
  <si>
    <t>ECM5909DA</t>
  </si>
  <si>
    <t>ECMM101</t>
  </si>
  <si>
    <t>ECMM101P</t>
  </si>
  <si>
    <t>ECMM102</t>
  </si>
  <si>
    <t>ECMM103</t>
  </si>
  <si>
    <t>ECMM103P</t>
  </si>
  <si>
    <t>ECMM104</t>
  </si>
  <si>
    <t>ECMM104P</t>
  </si>
  <si>
    <t>ECMM105</t>
  </si>
  <si>
    <t>ECMM105P</t>
  </si>
  <si>
    <t>ECMM106</t>
  </si>
  <si>
    <t>ECMM106P</t>
  </si>
  <si>
    <t>ECMM107</t>
  </si>
  <si>
    <t>ECMM107P</t>
  </si>
  <si>
    <t>ECMM108</t>
  </si>
  <si>
    <t>ECMM108P</t>
  </si>
  <si>
    <t>ECMM109</t>
  </si>
  <si>
    <t>ECMM109P</t>
  </si>
  <si>
    <t>ECMM110</t>
  </si>
  <si>
    <t>ECMM110P</t>
  </si>
  <si>
    <t>ECMM111</t>
  </si>
  <si>
    <t>ECMM111P</t>
  </si>
  <si>
    <t>ECMM112</t>
  </si>
  <si>
    <t>ECMM112J</t>
  </si>
  <si>
    <t>ECMM112P</t>
  </si>
  <si>
    <t>ECMM113</t>
  </si>
  <si>
    <t>ECMM113J</t>
  </si>
  <si>
    <t>ECMM113P</t>
  </si>
  <si>
    <t>ECMM114</t>
  </si>
  <si>
    <t>ECMM115</t>
  </si>
  <si>
    <t>ECMM116</t>
  </si>
  <si>
    <t>ECMM117</t>
  </si>
  <si>
    <t>ECMM118</t>
  </si>
  <si>
    <t>ECMM119</t>
  </si>
  <si>
    <t>ECMM120</t>
  </si>
  <si>
    <t>ECMM121</t>
  </si>
  <si>
    <t>ECMM122</t>
  </si>
  <si>
    <t>ECMM123</t>
  </si>
  <si>
    <t>ECMM124</t>
  </si>
  <si>
    <t>ECMM124P</t>
  </si>
  <si>
    <t>ECMM125</t>
  </si>
  <si>
    <t>ECMM126</t>
  </si>
  <si>
    <t>ECMM127</t>
  </si>
  <si>
    <t>ECMM127P</t>
  </si>
  <si>
    <t>ECMM128</t>
  </si>
  <si>
    <t>ECMM129</t>
  </si>
  <si>
    <t>ECMM130</t>
  </si>
  <si>
    <t>ECMM131</t>
  </si>
  <si>
    <t>ECMM132</t>
  </si>
  <si>
    <t>ECMM133</t>
  </si>
  <si>
    <t>ECMM133P</t>
  </si>
  <si>
    <t>ECMM134</t>
  </si>
  <si>
    <t>ECMM134P</t>
  </si>
  <si>
    <t>ECMM135</t>
  </si>
  <si>
    <t>ECMM136</t>
  </si>
  <si>
    <t>ECMM136P</t>
  </si>
  <si>
    <t>ECMM137</t>
  </si>
  <si>
    <t>ECMM138</t>
  </si>
  <si>
    <t>ECMM139</t>
  </si>
  <si>
    <t>ECMM140</t>
  </si>
  <si>
    <t>ECMM140P</t>
  </si>
  <si>
    <t>ECMM141</t>
  </si>
  <si>
    <t>ECMM142</t>
  </si>
  <si>
    <t>ECMM142P</t>
  </si>
  <si>
    <t>ECMM143</t>
  </si>
  <si>
    <t>ECMM144</t>
  </si>
  <si>
    <t>ECMM145</t>
  </si>
  <si>
    <t>ECMM146</t>
  </si>
  <si>
    <t>ECMM147</t>
  </si>
  <si>
    <t>ECMM148</t>
  </si>
  <si>
    <t>ECMM148P</t>
  </si>
  <si>
    <t>ECMM149</t>
  </si>
  <si>
    <t>ECMM149P</t>
  </si>
  <si>
    <t>ECMM150</t>
  </si>
  <si>
    <t>ECMM151</t>
  </si>
  <si>
    <t>ECMM151P</t>
  </si>
  <si>
    <t>ECMM152</t>
  </si>
  <si>
    <t>ECMM153</t>
  </si>
  <si>
    <t>ECMM153P</t>
  </si>
  <si>
    <t>ECMM154</t>
  </si>
  <si>
    <t>ECMM155</t>
  </si>
  <si>
    <t>ECMM156</t>
  </si>
  <si>
    <t>ECMM157</t>
  </si>
  <si>
    <t>ECMM158</t>
  </si>
  <si>
    <t>ECMM159</t>
  </si>
  <si>
    <t>ECMM160</t>
  </si>
  <si>
    <t>ECMM160P</t>
  </si>
  <si>
    <t>ECMM162</t>
  </si>
  <si>
    <t>ECMM162P</t>
  </si>
  <si>
    <t>ECMM163</t>
  </si>
  <si>
    <t>ECMM164</t>
  </si>
  <si>
    <t>ECMM164J</t>
  </si>
  <si>
    <t>ECMM168</t>
  </si>
  <si>
    <t>ECMM168P</t>
  </si>
  <si>
    <t>ECMM170</t>
  </si>
  <si>
    <t>ECMM171</t>
  </si>
  <si>
    <t>ECMM171P</t>
  </si>
  <si>
    <t>ECMM172</t>
  </si>
  <si>
    <t>ECMM173</t>
  </si>
  <si>
    <t>ECMM174</t>
  </si>
  <si>
    <t>ECMM175</t>
  </si>
  <si>
    <t>ECMM176</t>
  </si>
  <si>
    <t>ECMM177</t>
  </si>
  <si>
    <t>ECMM178</t>
  </si>
  <si>
    <t>ECMM179</t>
  </si>
  <si>
    <t>ECMM180</t>
  </si>
  <si>
    <t>ECMM181</t>
  </si>
  <si>
    <t>ECMM182</t>
  </si>
  <si>
    <t>ECMM183</t>
  </si>
  <si>
    <t>ECMM370</t>
  </si>
  <si>
    <t>ECMM401</t>
  </si>
  <si>
    <t>ECMM401U</t>
  </si>
  <si>
    <t>ECMM402</t>
  </si>
  <si>
    <t>ECMM403</t>
  </si>
  <si>
    <t>ECMM403U</t>
  </si>
  <si>
    <t>ECMM404</t>
  </si>
  <si>
    <t>ECMM405</t>
  </si>
  <si>
    <t>ECMM406</t>
  </si>
  <si>
    <t>ECMM407</t>
  </si>
  <si>
    <t>ECMM407U</t>
  </si>
  <si>
    <t>ECMM408</t>
  </si>
  <si>
    <t>ECMM409</t>
  </si>
  <si>
    <t>ECMM409U</t>
  </si>
  <si>
    <t>ECMM410</t>
  </si>
  <si>
    <t>ECMM410U</t>
  </si>
  <si>
    <t>ECMM411</t>
  </si>
  <si>
    <t>ECMM412</t>
  </si>
  <si>
    <t>ECMM412U</t>
  </si>
  <si>
    <t>ECMM413</t>
  </si>
  <si>
    <t>ECMM413U</t>
  </si>
  <si>
    <t>ECMM414</t>
  </si>
  <si>
    <t>ECMM414U</t>
  </si>
  <si>
    <t>ECMM415</t>
  </si>
  <si>
    <t>ECMM415P</t>
  </si>
  <si>
    <t>ECMM415U</t>
  </si>
  <si>
    <t>ECMM416</t>
  </si>
  <si>
    <t>ECMM417</t>
  </si>
  <si>
    <t>ECMM418</t>
  </si>
  <si>
    <t>ECMM419</t>
  </si>
  <si>
    <t>ECMM420</t>
  </si>
  <si>
    <t>ECMM421</t>
  </si>
  <si>
    <t>ECMM422</t>
  </si>
  <si>
    <t>ECMM422P</t>
  </si>
  <si>
    <t>ECMM423</t>
  </si>
  <si>
    <t>ECMM423P</t>
  </si>
  <si>
    <t>ECMM424</t>
  </si>
  <si>
    <t>ECMM425</t>
  </si>
  <si>
    <t>ECMM426</t>
  </si>
  <si>
    <t>ECMM427</t>
  </si>
  <si>
    <t>ECMM428</t>
  </si>
  <si>
    <t>ECMM429</t>
  </si>
  <si>
    <t>ECMM430</t>
  </si>
  <si>
    <t>ECMM431</t>
  </si>
  <si>
    <t>ECMM432</t>
  </si>
  <si>
    <t>ECMM433</t>
  </si>
  <si>
    <t>ECMM434</t>
  </si>
  <si>
    <t>ECMM435</t>
  </si>
  <si>
    <t>ECMM436</t>
  </si>
  <si>
    <t>ECMM437</t>
  </si>
  <si>
    <t>ECMM438</t>
  </si>
  <si>
    <t>ECMM439</t>
  </si>
  <si>
    <t>ECMM440</t>
  </si>
  <si>
    <t>ECMM441</t>
  </si>
  <si>
    <t>ECMM442</t>
  </si>
  <si>
    <t>ECMM443</t>
  </si>
  <si>
    <t>ECMM444</t>
  </si>
  <si>
    <t>ECMM445</t>
  </si>
  <si>
    <t>ECMM446</t>
  </si>
  <si>
    <t>ECMM447</t>
  </si>
  <si>
    <t>ECMM448</t>
  </si>
  <si>
    <t>ECMM449</t>
  </si>
  <si>
    <t>ECMM450</t>
  </si>
  <si>
    <t>ECMM451</t>
  </si>
  <si>
    <t>ECMM452</t>
  </si>
  <si>
    <t>ECMM453</t>
  </si>
  <si>
    <t>ECMM454</t>
  </si>
  <si>
    <t>ECMM455</t>
  </si>
  <si>
    <t>ECMM456</t>
  </si>
  <si>
    <t>ECMM457</t>
  </si>
  <si>
    <t>ECMM458</t>
  </si>
  <si>
    <t>ECMM459</t>
  </si>
  <si>
    <t>ECMM460</t>
  </si>
  <si>
    <t>ECMM461</t>
  </si>
  <si>
    <t>ECMM462</t>
  </si>
  <si>
    <t>ECMM463</t>
  </si>
  <si>
    <t>ECMM464</t>
  </si>
  <si>
    <t>ECMM465</t>
  </si>
  <si>
    <t>ECMM466</t>
  </si>
  <si>
    <t>ECMM701</t>
  </si>
  <si>
    <t>ECMM702</t>
  </si>
  <si>
    <t>ECMM702P</t>
  </si>
  <si>
    <t>ECMM702U</t>
  </si>
  <si>
    <t>ECMM703</t>
  </si>
  <si>
    <t>ECMM703P</t>
  </si>
  <si>
    <t>ECMM703U</t>
  </si>
  <si>
    <t>ECMM704</t>
  </si>
  <si>
    <t>ECMM705</t>
  </si>
  <si>
    <t>ECMM706</t>
  </si>
  <si>
    <t>ECMM706P</t>
  </si>
  <si>
    <t>ECMM706U</t>
  </si>
  <si>
    <t>ECMM707</t>
  </si>
  <si>
    <t>ECMM708</t>
  </si>
  <si>
    <t>ECMM709</t>
  </si>
  <si>
    <t>ECMM710</t>
  </si>
  <si>
    <t>ECMM711</t>
  </si>
  <si>
    <t>ECMM712P</t>
  </si>
  <si>
    <t>ECMM712U</t>
  </si>
  <si>
    <t>ECMM713P</t>
  </si>
  <si>
    <t>ECMM713U</t>
  </si>
  <si>
    <t>ECMM714P</t>
  </si>
  <si>
    <t>ECMM714U</t>
  </si>
  <si>
    <t>ECMM715P</t>
  </si>
  <si>
    <t>ECMM715U</t>
  </si>
  <si>
    <t>ECMM716P</t>
  </si>
  <si>
    <t>ECMM716U</t>
  </si>
  <si>
    <t>ECMM717P</t>
  </si>
  <si>
    <t>ECMM717U</t>
  </si>
  <si>
    <t>ECMM718</t>
  </si>
  <si>
    <t>ECMM718P</t>
  </si>
  <si>
    <t>ECMM718U</t>
  </si>
  <si>
    <t>ECMM719</t>
  </si>
  <si>
    <t>ECMM719P</t>
  </si>
  <si>
    <t>ECMM719U</t>
  </si>
  <si>
    <t>ECMM720</t>
  </si>
  <si>
    <t>ECMM721</t>
  </si>
  <si>
    <t>ECMM722</t>
  </si>
  <si>
    <t>ECMM722P</t>
  </si>
  <si>
    <t>ECMM722U</t>
  </si>
  <si>
    <t>ECMM723</t>
  </si>
  <si>
    <t>ECMM723P</t>
  </si>
  <si>
    <t>ECMM723U</t>
  </si>
  <si>
    <t>ECMM724</t>
  </si>
  <si>
    <t>ECMM724P</t>
  </si>
  <si>
    <t>ECMM724U</t>
  </si>
  <si>
    <t>ECMM725</t>
  </si>
  <si>
    <t>ECMM725P</t>
  </si>
  <si>
    <t>ECMM725U</t>
  </si>
  <si>
    <t>ECMM726</t>
  </si>
  <si>
    <t>ECMM727</t>
  </si>
  <si>
    <t>ECMM728</t>
  </si>
  <si>
    <t>ECMM728P</t>
  </si>
  <si>
    <t>ECMM728U</t>
  </si>
  <si>
    <t>ECMM729</t>
  </si>
  <si>
    <t>ECMM729P</t>
  </si>
  <si>
    <t>ECMM729U</t>
  </si>
  <si>
    <t>ECMM730</t>
  </si>
  <si>
    <t>ECMM730P</t>
  </si>
  <si>
    <t>ECMM730U</t>
  </si>
  <si>
    <t>ECMM731</t>
  </si>
  <si>
    <t>ECMM731P</t>
  </si>
  <si>
    <t>ECMM731U</t>
  </si>
  <si>
    <t>ECMM732</t>
  </si>
  <si>
    <t>ECMM733</t>
  </si>
  <si>
    <t>ECMM733P</t>
  </si>
  <si>
    <t>ECMM733U</t>
  </si>
  <si>
    <t>ECMM736</t>
  </si>
  <si>
    <t>ECMM736P</t>
  </si>
  <si>
    <t>ECMM737</t>
  </si>
  <si>
    <t>ECMM737U</t>
  </si>
  <si>
    <t>ECMM738</t>
  </si>
  <si>
    <t>ECMM738U</t>
  </si>
  <si>
    <t>ECMM739</t>
  </si>
  <si>
    <t>ECMM740</t>
  </si>
  <si>
    <t>ECMM741</t>
  </si>
  <si>
    <t>ECMM741P</t>
  </si>
  <si>
    <t>ECMM742</t>
  </si>
  <si>
    <t>ECMM742P</t>
  </si>
  <si>
    <t>ECMM743</t>
  </si>
  <si>
    <t>ECMM743P</t>
  </si>
  <si>
    <t>ECMM901</t>
  </si>
  <si>
    <t>ECMM901DA</t>
  </si>
  <si>
    <t>ECMM902</t>
  </si>
  <si>
    <t>ECMM903</t>
  </si>
  <si>
    <t>ECMM904</t>
  </si>
  <si>
    <t>ECMM905</t>
  </si>
  <si>
    <t>ECMM906</t>
  </si>
  <si>
    <t>ECMM907</t>
  </si>
  <si>
    <t>ECMM908</t>
  </si>
  <si>
    <t>ECMM909</t>
  </si>
  <si>
    <t>ECMM911</t>
  </si>
  <si>
    <t>ECO1001</t>
  </si>
  <si>
    <t>ECO1002</t>
  </si>
  <si>
    <t>ECO1003</t>
  </si>
  <si>
    <t>ECO1004</t>
  </si>
  <si>
    <t>ECO1005</t>
  </si>
  <si>
    <t>ECO1006</t>
  </si>
  <si>
    <t>ECO1007</t>
  </si>
  <si>
    <t>ECO1008</t>
  </si>
  <si>
    <t>ECO1009</t>
  </si>
  <si>
    <t>ECO1010</t>
  </si>
  <si>
    <t>ECO1011</t>
  </si>
  <si>
    <t>ECO1012</t>
  </si>
  <si>
    <t>ECO1013</t>
  </si>
  <si>
    <t>ECO1014</t>
  </si>
  <si>
    <t>ECO1015</t>
  </si>
  <si>
    <t>ECO2001</t>
  </si>
  <si>
    <t>ECO2002</t>
  </si>
  <si>
    <t>ECO2003</t>
  </si>
  <si>
    <t>ECO2004</t>
  </si>
  <si>
    <t>ECO2005</t>
  </si>
  <si>
    <t>ECO2006</t>
  </si>
  <si>
    <t>ECO2007</t>
  </si>
  <si>
    <t>ECO2008</t>
  </si>
  <si>
    <t>ECO2009</t>
  </si>
  <si>
    <t>ECO2010</t>
  </si>
  <si>
    <t>ECO2011</t>
  </si>
  <si>
    <t>ECO2012</t>
  </si>
  <si>
    <t>ECO2013</t>
  </si>
  <si>
    <t>ECO2014</t>
  </si>
  <si>
    <t>ECO2015</t>
  </si>
  <si>
    <t>ECO2016</t>
  </si>
  <si>
    <t>ECO2020</t>
  </si>
  <si>
    <t>ECO3002</t>
  </si>
  <si>
    <t>ECO3003</t>
  </si>
  <si>
    <t>ECO3004</t>
  </si>
  <si>
    <t>ECO3005</t>
  </si>
  <si>
    <t>ECO3006</t>
  </si>
  <si>
    <t>ECO3007</t>
  </si>
  <si>
    <t>ECO3008</t>
  </si>
  <si>
    <t>ECO3009</t>
  </si>
  <si>
    <t>ECO3010</t>
  </si>
  <si>
    <t>ECO3011</t>
  </si>
  <si>
    <t>ECO3012</t>
  </si>
  <si>
    <t>ECO3013</t>
  </si>
  <si>
    <t>ECO3014</t>
  </si>
  <si>
    <t>ECO3015</t>
  </si>
  <si>
    <t>ECO3016</t>
  </si>
  <si>
    <t>ECO3018</t>
  </si>
  <si>
    <t>ECO3020</t>
  </si>
  <si>
    <t>ECO3021</t>
  </si>
  <si>
    <t>ECO3023</t>
  </si>
  <si>
    <t>ECO3024</t>
  </si>
  <si>
    <t>ECO3027</t>
  </si>
  <si>
    <t>ECO3028</t>
  </si>
  <si>
    <t>ECO3029</t>
  </si>
  <si>
    <t>ECO3030</t>
  </si>
  <si>
    <t>ECO3031</t>
  </si>
  <si>
    <t>ECO3032</t>
  </si>
  <si>
    <t>ECO3033</t>
  </si>
  <si>
    <t>ECO3034</t>
  </si>
  <si>
    <t>ECO6001</t>
  </si>
  <si>
    <t>ECO6002</t>
  </si>
  <si>
    <t>ECO6003</t>
  </si>
  <si>
    <t>ECO6004</t>
  </si>
  <si>
    <t>ECO6005</t>
  </si>
  <si>
    <t>ECO6020</t>
  </si>
  <si>
    <t>ECO6021</t>
  </si>
  <si>
    <t>ECO6022</t>
  </si>
  <si>
    <t>ECO6023</t>
  </si>
  <si>
    <t>ECO6030</t>
  </si>
  <si>
    <t>ECO6031</t>
  </si>
  <si>
    <t>ECO6032</t>
  </si>
  <si>
    <t>ECO6033</t>
  </si>
  <si>
    <t>ECO6034</t>
  </si>
  <si>
    <t>ECO6035</t>
  </si>
  <si>
    <t>ECO6036</t>
  </si>
  <si>
    <t>ECO6037</t>
  </si>
  <si>
    <t>ECO6038</t>
  </si>
  <si>
    <t>ECO6039</t>
  </si>
  <si>
    <t>ECO6040</t>
  </si>
  <si>
    <t>ECO6041</t>
  </si>
  <si>
    <t>ECO6042</t>
  </si>
  <si>
    <t>ECO6043</t>
  </si>
  <si>
    <t>ECO6044</t>
  </si>
  <si>
    <t>ECO6045</t>
  </si>
  <si>
    <t>ECOM001</t>
  </si>
  <si>
    <t>ECOM002</t>
  </si>
  <si>
    <t>ECOM003</t>
  </si>
  <si>
    <t>ECOM004</t>
  </si>
  <si>
    <t>ECOM005</t>
  </si>
  <si>
    <t>ECOM020</t>
  </si>
  <si>
    <t>ECOM021</t>
  </si>
  <si>
    <t>ECOM022</t>
  </si>
  <si>
    <t>ECOM023</t>
  </si>
  <si>
    <t>ECOM030</t>
  </si>
  <si>
    <t>ECOM031</t>
  </si>
  <si>
    <t>ECOM032</t>
  </si>
  <si>
    <t>ECOM033</t>
  </si>
  <si>
    <t>ECOM034</t>
  </si>
  <si>
    <t>ECOM035</t>
  </si>
  <si>
    <t>ECOM036</t>
  </si>
  <si>
    <t>ECOM037</t>
  </si>
  <si>
    <t>ECOM038</t>
  </si>
  <si>
    <t>ECOM039</t>
  </si>
  <si>
    <t>ECOM040</t>
  </si>
  <si>
    <t>ECOM041</t>
  </si>
  <si>
    <t>ECOM042</t>
  </si>
  <si>
    <t>ECOM043</t>
  </si>
  <si>
    <t>ECOM044</t>
  </si>
  <si>
    <t>ECOM045</t>
  </si>
  <si>
    <t>ECPM001</t>
  </si>
  <si>
    <t>ECPM002</t>
  </si>
  <si>
    <t>ECPM003</t>
  </si>
  <si>
    <t>ECPM004</t>
  </si>
  <si>
    <t>ECPM005</t>
  </si>
  <si>
    <t>ECPM006</t>
  </si>
  <si>
    <t>ECPM007</t>
  </si>
  <si>
    <t>ECS3001</t>
  </si>
  <si>
    <t>ECS3002</t>
  </si>
  <si>
    <t>ECS3003</t>
  </si>
  <si>
    <t>ECS5000</t>
  </si>
  <si>
    <t>ECS5001</t>
  </si>
  <si>
    <t>ECS5002</t>
  </si>
  <si>
    <t>ECS5003</t>
  </si>
  <si>
    <t>ECSM001</t>
  </si>
  <si>
    <t>ECY1001</t>
  </si>
  <si>
    <t>ECY1002</t>
  </si>
  <si>
    <t>ECY1003</t>
  </si>
  <si>
    <t>ECY1004</t>
  </si>
  <si>
    <t>ECY1005</t>
  </si>
  <si>
    <t>ECY1006</t>
  </si>
  <si>
    <t>ECY1007</t>
  </si>
  <si>
    <t>ECY1008</t>
  </si>
  <si>
    <t>ECY1009</t>
  </si>
  <si>
    <t>ECY2001</t>
  </si>
  <si>
    <t>ECY2002</t>
  </si>
  <si>
    <t>ECY2003</t>
  </si>
  <si>
    <t>ECY2004</t>
  </si>
  <si>
    <t>ECY2005</t>
  </si>
  <si>
    <t>ECY2006</t>
  </si>
  <si>
    <t>ECY2007</t>
  </si>
  <si>
    <t>ECY2008</t>
  </si>
  <si>
    <t>ECY2009</t>
  </si>
  <si>
    <t>ECY2010</t>
  </si>
  <si>
    <t>ECY2011</t>
  </si>
  <si>
    <t>ECY2012</t>
  </si>
  <si>
    <t>ECY2013</t>
  </si>
  <si>
    <t>ECY2014</t>
  </si>
  <si>
    <t>ECY2015</t>
  </si>
  <si>
    <t>ECY2016</t>
  </si>
  <si>
    <t>ECY2030</t>
  </si>
  <si>
    <t>ECY2031</t>
  </si>
  <si>
    <t>ECY3001</t>
  </si>
  <si>
    <t>ECY3002</t>
  </si>
  <si>
    <t>ECY3003</t>
  </si>
  <si>
    <t>ECY3004</t>
  </si>
  <si>
    <t>ECY3006</t>
  </si>
  <si>
    <t>ECY3007</t>
  </si>
  <si>
    <t>ECY3009</t>
  </si>
  <si>
    <t>ECY3010</t>
  </si>
  <si>
    <t>ECY3011</t>
  </si>
  <si>
    <t>ECY3012</t>
  </si>
  <si>
    <t>EDA1904</t>
  </si>
  <si>
    <t>EDA5001</t>
  </si>
  <si>
    <t>EDAM001</t>
  </si>
  <si>
    <t>EDP1904</t>
  </si>
  <si>
    <t>EDP6071</t>
  </si>
  <si>
    <t>EDPM071</t>
  </si>
  <si>
    <t>EDPS001</t>
  </si>
  <si>
    <t>EDPS002</t>
  </si>
  <si>
    <t>EDPS003</t>
  </si>
  <si>
    <t>EDPS004</t>
  </si>
  <si>
    <t>EDPS005</t>
  </si>
  <si>
    <t>EDPS006</t>
  </si>
  <si>
    <t>EDPS007</t>
  </si>
  <si>
    <t>EDPS008</t>
  </si>
  <si>
    <t>EDT1021</t>
  </si>
  <si>
    <t>EDT1031</t>
  </si>
  <si>
    <t>EDT1032</t>
  </si>
  <si>
    <t>EDT1033</t>
  </si>
  <si>
    <t>EDT1034</t>
  </si>
  <si>
    <t>EDT2021</t>
  </si>
  <si>
    <t>EDT2030</t>
  </si>
  <si>
    <t>EDT2031</t>
  </si>
  <si>
    <t>EDT2032</t>
  </si>
  <si>
    <t>EDT2033</t>
  </si>
  <si>
    <t>EDT2034</t>
  </si>
  <si>
    <t>EDT2041</t>
  </si>
  <si>
    <t>EDT2131</t>
  </si>
  <si>
    <t>EDT2132</t>
  </si>
  <si>
    <t>EDT2133</t>
  </si>
  <si>
    <t>EDT2134</t>
  </si>
  <si>
    <t>EDT3021</t>
  </si>
  <si>
    <t>EDT3030</t>
  </si>
  <si>
    <t>EDT3033</t>
  </si>
  <si>
    <t>EDT3034</t>
  </si>
  <si>
    <t>EDT3041</t>
  </si>
  <si>
    <t>EDT3131</t>
  </si>
  <si>
    <t>EDT3132</t>
  </si>
  <si>
    <t>EDT3133</t>
  </si>
  <si>
    <t>EDT5001</t>
  </si>
  <si>
    <t>EDT5002</t>
  </si>
  <si>
    <t>EDT5003</t>
  </si>
  <si>
    <t>EDT5004</t>
  </si>
  <si>
    <t>EDT5005</t>
  </si>
  <si>
    <t>EDTM001</t>
  </si>
  <si>
    <t>EDTM005</t>
  </si>
  <si>
    <t>EDU0001</t>
  </si>
  <si>
    <t>EDU0002</t>
  </si>
  <si>
    <t>EDU0003</t>
  </si>
  <si>
    <t>EDU0004</t>
  </si>
  <si>
    <t>EDU0005</t>
  </si>
  <si>
    <t>EDU0006</t>
  </si>
  <si>
    <t>EDU0007</t>
  </si>
  <si>
    <t>EDU0008</t>
  </si>
  <si>
    <t>EDU1001</t>
  </si>
  <si>
    <t>EDU1002</t>
  </si>
  <si>
    <t>EDU1003</t>
  </si>
  <si>
    <t>EDU1004</t>
  </si>
  <si>
    <t>EDU1005</t>
  </si>
  <si>
    <t>EDU1006</t>
  </si>
  <si>
    <t>EDU1007</t>
  </si>
  <si>
    <t>EDU1008</t>
  </si>
  <si>
    <t>EDU1009</t>
  </si>
  <si>
    <t>EDU1010</t>
  </si>
  <si>
    <t>EDU1011</t>
  </si>
  <si>
    <t>EDU1012</t>
  </si>
  <si>
    <t>EDU1013</t>
  </si>
  <si>
    <t>EDU1014</t>
  </si>
  <si>
    <t>EDU1015</t>
  </si>
  <si>
    <t>EDU1016</t>
  </si>
  <si>
    <t>EDU1905</t>
  </si>
  <si>
    <t>EDU2000</t>
  </si>
  <si>
    <t>EDU2001</t>
  </si>
  <si>
    <t>EDU2002</t>
  </si>
  <si>
    <t>EDU2003</t>
  </si>
  <si>
    <t>EDU2004</t>
  </si>
  <si>
    <t>EDU2005</t>
  </si>
  <si>
    <t>EDU2006</t>
  </si>
  <si>
    <t>EDU2007</t>
  </si>
  <si>
    <t>EDU2008</t>
  </si>
  <si>
    <t>EDU2009</t>
  </si>
  <si>
    <t>EDU2010</t>
  </si>
  <si>
    <t>EDU2011</t>
  </si>
  <si>
    <t>EDU2012</t>
  </si>
  <si>
    <t>EDU2013</t>
  </si>
  <si>
    <t>EDU2015</t>
  </si>
  <si>
    <t>EDU2016</t>
  </si>
  <si>
    <t>EDU2017</t>
  </si>
  <si>
    <t>EDU2019</t>
  </si>
  <si>
    <t>EDU2020</t>
  </si>
  <si>
    <t>EDU2022</t>
  </si>
  <si>
    <t>EDU2023</t>
  </si>
  <si>
    <t>EDU2024</t>
  </si>
  <si>
    <t>EDU2025</t>
  </si>
  <si>
    <t>EDU2026</t>
  </si>
  <si>
    <t>EDU2027</t>
  </si>
  <si>
    <t>EDU2028</t>
  </si>
  <si>
    <t>EDU2029</t>
  </si>
  <si>
    <t>EDU2030</t>
  </si>
  <si>
    <t>EDU2151</t>
  </si>
  <si>
    <t>EDU2152</t>
  </si>
  <si>
    <t>EDU2905</t>
  </si>
  <si>
    <t>EDU2999</t>
  </si>
  <si>
    <t>EDU3001</t>
  </si>
  <si>
    <t>EDU3002</t>
  </si>
  <si>
    <t>EDU3003</t>
  </si>
  <si>
    <t>EDU3004</t>
  </si>
  <si>
    <t>EDU3005</t>
  </si>
  <si>
    <t>EDU3006</t>
  </si>
  <si>
    <t>EDU3007</t>
  </si>
  <si>
    <t>EDU3008</t>
  </si>
  <si>
    <t>EDU3012</t>
  </si>
  <si>
    <t>EDU3013</t>
  </si>
  <si>
    <t>EDU3014</t>
  </si>
  <si>
    <t>EDU3021</t>
  </si>
  <si>
    <t>EDU3022</t>
  </si>
  <si>
    <t>EDU3023</t>
  </si>
  <si>
    <t>EDU3024</t>
  </si>
  <si>
    <t>EDU3025</t>
  </si>
  <si>
    <t>EDU3026</t>
  </si>
  <si>
    <t>EDU3027</t>
  </si>
  <si>
    <t>EDU3028</t>
  </si>
  <si>
    <t>EDU3888E</t>
  </si>
  <si>
    <t>EDU3905</t>
  </si>
  <si>
    <t>EDUM001</t>
  </si>
  <si>
    <t>EDUM002</t>
  </si>
  <si>
    <t>EDUM003</t>
  </si>
  <si>
    <t>EDUM004</t>
  </si>
  <si>
    <t>EDUM005</t>
  </si>
  <si>
    <t>EDUM006</t>
  </si>
  <si>
    <t>EDUM007</t>
  </si>
  <si>
    <t>EDUM008</t>
  </si>
  <si>
    <t>EDUM009</t>
  </si>
  <si>
    <t>EDUM010</t>
  </si>
  <si>
    <t>EDUM011</t>
  </si>
  <si>
    <t>EDUM012</t>
  </si>
  <si>
    <t>EDUM013</t>
  </si>
  <si>
    <t>EDUM014</t>
  </si>
  <si>
    <t>EDUM015</t>
  </si>
  <si>
    <t>EDUM016</t>
  </si>
  <si>
    <t>EDUM017</t>
  </si>
  <si>
    <t>EDUM018</t>
  </si>
  <si>
    <t>EDUM019</t>
  </si>
  <si>
    <t>EDUM020</t>
  </si>
  <si>
    <t>EDUM021</t>
  </si>
  <si>
    <t>EDUM022</t>
  </si>
  <si>
    <t>EDUM023</t>
  </si>
  <si>
    <t>EDUM024</t>
  </si>
  <si>
    <t>EDUM025</t>
  </si>
  <si>
    <t>EDUM026</t>
  </si>
  <si>
    <t>EDUM027</t>
  </si>
  <si>
    <t>EDUM028</t>
  </si>
  <si>
    <t>EDUM029</t>
  </si>
  <si>
    <t>EDUM030</t>
  </si>
  <si>
    <t>EDUM031</t>
  </si>
  <si>
    <t>EDUM032</t>
  </si>
  <si>
    <t>EDUM033</t>
  </si>
  <si>
    <t>EDUM033X</t>
  </si>
  <si>
    <t>EDUM034</t>
  </si>
  <si>
    <t>EDUM034X</t>
  </si>
  <si>
    <t>EDUM036</t>
  </si>
  <si>
    <t>EDUM037</t>
  </si>
  <si>
    <t>EDUM038</t>
  </si>
  <si>
    <t>EDUM039</t>
  </si>
  <si>
    <t>EDUM040</t>
  </si>
  <si>
    <t>EDUM041</t>
  </si>
  <si>
    <t>EDUM042</t>
  </si>
  <si>
    <t>EDUM043</t>
  </si>
  <si>
    <t>EDUM044</t>
  </si>
  <si>
    <t>EDUM045</t>
  </si>
  <si>
    <t>EDUM046</t>
  </si>
  <si>
    <t>EDUM047</t>
  </si>
  <si>
    <t>EDUM048</t>
  </si>
  <si>
    <t>EDUM049</t>
  </si>
  <si>
    <t>EDUM050</t>
  </si>
  <si>
    <t>EDUM051</t>
  </si>
  <si>
    <t>EDUM052</t>
  </si>
  <si>
    <t>EDUM052X</t>
  </si>
  <si>
    <t>EDUM053</t>
  </si>
  <si>
    <t>EDUM054</t>
  </si>
  <si>
    <t>EDUM055</t>
  </si>
  <si>
    <t>EDUM056</t>
  </si>
  <si>
    <t>EDUM057</t>
  </si>
  <si>
    <t>EDUM058</t>
  </si>
  <si>
    <t>EDUM059</t>
  </si>
  <si>
    <t>EDUM060</t>
  </si>
  <si>
    <t>EDUM061</t>
  </si>
  <si>
    <t>EDUM062</t>
  </si>
  <si>
    <t>EDUM063</t>
  </si>
  <si>
    <t>EDUM064</t>
  </si>
  <si>
    <t>EDUM065</t>
  </si>
  <si>
    <t>EDUM066</t>
  </si>
  <si>
    <t>EDUM067</t>
  </si>
  <si>
    <t>EDUM904</t>
  </si>
  <si>
    <t>EDUM907</t>
  </si>
  <si>
    <t>EDX1001</t>
  </si>
  <si>
    <t>EDX2001</t>
  </si>
  <si>
    <t>EDX2002</t>
  </si>
  <si>
    <t>EDX2003</t>
  </si>
  <si>
    <t>EDX3001</t>
  </si>
  <si>
    <t>EDXM001</t>
  </si>
  <si>
    <t>EDXM002</t>
  </si>
  <si>
    <t>EDXM003</t>
  </si>
  <si>
    <t>EED1011</t>
  </si>
  <si>
    <t>EED1012</t>
  </si>
  <si>
    <t>EED1013</t>
  </si>
  <si>
    <t>EED1014</t>
  </si>
  <si>
    <t>EED1021</t>
  </si>
  <si>
    <t>EED2011A</t>
  </si>
  <si>
    <t>EED2011B</t>
  </si>
  <si>
    <t>EED2012A</t>
  </si>
  <si>
    <t>EED2012B</t>
  </si>
  <si>
    <t>EED2013</t>
  </si>
  <si>
    <t>EED2014</t>
  </si>
  <si>
    <t>EED2015</t>
  </si>
  <si>
    <t>EED2016</t>
  </si>
  <si>
    <t>EED2021A</t>
  </si>
  <si>
    <t>EED2021B</t>
  </si>
  <si>
    <t>EED2022A</t>
  </si>
  <si>
    <t>EED2022B</t>
  </si>
  <si>
    <t>EED2023</t>
  </si>
  <si>
    <t>EED2041</t>
  </si>
  <si>
    <t>EED2042</t>
  </si>
  <si>
    <t>EED3011A</t>
  </si>
  <si>
    <t>EED3011B</t>
  </si>
  <si>
    <t>EED3012A</t>
  </si>
  <si>
    <t>EED3012B</t>
  </si>
  <si>
    <t>EED3013</t>
  </si>
  <si>
    <t>EED3014</t>
  </si>
  <si>
    <t>EED3021</t>
  </si>
  <si>
    <t>EED3041</t>
  </si>
  <si>
    <t>EED3042</t>
  </si>
  <si>
    <t>EED4011A</t>
  </si>
  <si>
    <t>EED4011B</t>
  </si>
  <si>
    <t>EED4012</t>
  </si>
  <si>
    <t>EED4013</t>
  </si>
  <si>
    <t>EED4014A</t>
  </si>
  <si>
    <t>EED4014B</t>
  </si>
  <si>
    <t>EED4015</t>
  </si>
  <si>
    <t>EED5000</t>
  </si>
  <si>
    <t>EED5001</t>
  </si>
  <si>
    <t>EED5002</t>
  </si>
  <si>
    <t>EED5003</t>
  </si>
  <si>
    <t>EED5004</t>
  </si>
  <si>
    <t>EED5005</t>
  </si>
  <si>
    <t>EED5009</t>
  </si>
  <si>
    <t>EED5013</t>
  </si>
  <si>
    <t>EED5014</t>
  </si>
  <si>
    <t>EED7001</t>
  </si>
  <si>
    <t>EED7002</t>
  </si>
  <si>
    <t>EED7003</t>
  </si>
  <si>
    <t>EED7004</t>
  </si>
  <si>
    <t>EED7005</t>
  </si>
  <si>
    <t>EED7006</t>
  </si>
  <si>
    <t>EED7007</t>
  </si>
  <si>
    <t>EED7008</t>
  </si>
  <si>
    <t>EED7009</t>
  </si>
  <si>
    <t>EED7010</t>
  </si>
  <si>
    <t>EED7011</t>
  </si>
  <si>
    <t>EED7012</t>
  </si>
  <si>
    <t>EED7013</t>
  </si>
  <si>
    <t>EED7014</t>
  </si>
  <si>
    <t>EED7015</t>
  </si>
  <si>
    <t>EED7016</t>
  </si>
  <si>
    <t>EED7017</t>
  </si>
  <si>
    <t>EED7018</t>
  </si>
  <si>
    <t>EED7019</t>
  </si>
  <si>
    <t>EED7020</t>
  </si>
  <si>
    <t>EED7021</t>
  </si>
  <si>
    <t>EED7022</t>
  </si>
  <si>
    <t>EED7023</t>
  </si>
  <si>
    <t>EED7024</t>
  </si>
  <si>
    <t>EED7025</t>
  </si>
  <si>
    <t>EED7026</t>
  </si>
  <si>
    <t>EED7027</t>
  </si>
  <si>
    <t>EED7028</t>
  </si>
  <si>
    <t>EEDD001</t>
  </si>
  <si>
    <t>EEDD002</t>
  </si>
  <si>
    <t>EEDD003</t>
  </si>
  <si>
    <t>EEDD004</t>
  </si>
  <si>
    <t>EEDD005</t>
  </si>
  <si>
    <t>EEDD006</t>
  </si>
  <si>
    <t>EEDD007</t>
  </si>
  <si>
    <t>EEDD008</t>
  </si>
  <si>
    <t>EEDD009</t>
  </si>
  <si>
    <t>EEDD010</t>
  </si>
  <si>
    <t>EEDD011</t>
  </si>
  <si>
    <t>EEDD012</t>
  </si>
  <si>
    <t>EEDD013</t>
  </si>
  <si>
    <t>EEDD014</t>
  </si>
  <si>
    <t>EEDD015</t>
  </si>
  <si>
    <t>EEDD016</t>
  </si>
  <si>
    <t>EEDD017</t>
  </si>
  <si>
    <t>EEDD018</t>
  </si>
  <si>
    <t>EEDD019</t>
  </si>
  <si>
    <t>EEDD020</t>
  </si>
  <si>
    <t>EEDD021</t>
  </si>
  <si>
    <t>EEDD022</t>
  </si>
  <si>
    <t>EEDD023</t>
  </si>
  <si>
    <t>EEDD024</t>
  </si>
  <si>
    <t>EEDD025</t>
  </si>
  <si>
    <t>EEDD026</t>
  </si>
  <si>
    <t>EEDD027</t>
  </si>
  <si>
    <t>EEDD028</t>
  </si>
  <si>
    <t>EEDD029</t>
  </si>
  <si>
    <t>EEDD030</t>
  </si>
  <si>
    <t>EEDD031</t>
  </si>
  <si>
    <t>EEDD032</t>
  </si>
  <si>
    <t>EEDD033</t>
  </si>
  <si>
    <t>EEDD033D</t>
  </si>
  <si>
    <t>EEDD033F</t>
  </si>
  <si>
    <t>EEDD033S</t>
  </si>
  <si>
    <t>EEDD034</t>
  </si>
  <si>
    <t>EEDD035</t>
  </si>
  <si>
    <t>EEDD036</t>
  </si>
  <si>
    <t>EEDD037</t>
  </si>
  <si>
    <t>EEDD038</t>
  </si>
  <si>
    <t>EEDD039</t>
  </si>
  <si>
    <t>EEDD040</t>
  </si>
  <si>
    <t>EEDD041</t>
  </si>
  <si>
    <t>EEDD042</t>
  </si>
  <si>
    <t>EEDD043</t>
  </si>
  <si>
    <t>EEDD044</t>
  </si>
  <si>
    <t>EEDD045</t>
  </si>
  <si>
    <t>EEDD046</t>
  </si>
  <si>
    <t>EEDD047</t>
  </si>
  <si>
    <t>EEDD048</t>
  </si>
  <si>
    <t>EEDD049</t>
  </si>
  <si>
    <t>EEDD050</t>
  </si>
  <si>
    <t>EEDD051</t>
  </si>
  <si>
    <t>EEDD052</t>
  </si>
  <si>
    <t>EEDM001</t>
  </si>
  <si>
    <t>EEDM005</t>
  </si>
  <si>
    <t>EEDM009</t>
  </si>
  <si>
    <t>EEDM010</t>
  </si>
  <si>
    <t>EEDM011</t>
  </si>
  <si>
    <t>EEDM012</t>
  </si>
  <si>
    <t>EEDM013</t>
  </si>
  <si>
    <t>EES1021</t>
  </si>
  <si>
    <t>EES1031</t>
  </si>
  <si>
    <t>EES1032</t>
  </si>
  <si>
    <t>EES1033</t>
  </si>
  <si>
    <t>EES1101</t>
  </si>
  <si>
    <t>EES1131</t>
  </si>
  <si>
    <t>EES2021</t>
  </si>
  <si>
    <t>EES2031</t>
  </si>
  <si>
    <t>EES2032</t>
  </si>
  <si>
    <t>EES2101</t>
  </si>
  <si>
    <t>EES2102</t>
  </si>
  <si>
    <t>EES2131</t>
  </si>
  <si>
    <t>EES2141</t>
  </si>
  <si>
    <t>EES3000</t>
  </si>
  <si>
    <t>EES3021</t>
  </si>
  <si>
    <t>EES3022</t>
  </si>
  <si>
    <t>EES3023</t>
  </si>
  <si>
    <t>EES3024</t>
  </si>
  <si>
    <t>EES3031</t>
  </si>
  <si>
    <t>EES3032</t>
  </si>
  <si>
    <t>EES3051</t>
  </si>
  <si>
    <t>EES3052</t>
  </si>
  <si>
    <t>EES3053</t>
  </si>
  <si>
    <t>EES3101</t>
  </si>
  <si>
    <t>EES3102</t>
  </si>
  <si>
    <t>EES3103</t>
  </si>
  <si>
    <t>EES3104</t>
  </si>
  <si>
    <t>EES3105</t>
  </si>
  <si>
    <t>EES3106</t>
  </si>
  <si>
    <t>EES3107</t>
  </si>
  <si>
    <t>EES3111</t>
  </si>
  <si>
    <t>EES3112A</t>
  </si>
  <si>
    <t>EES3112B</t>
  </si>
  <si>
    <t>EES3112C</t>
  </si>
  <si>
    <t>EES3112D</t>
  </si>
  <si>
    <t>EES3113</t>
  </si>
  <si>
    <t>EES3114</t>
  </si>
  <si>
    <t>EES3121</t>
  </si>
  <si>
    <t>EES3122A</t>
  </si>
  <si>
    <t>EES3122B</t>
  </si>
  <si>
    <t>EES3122C</t>
  </si>
  <si>
    <t>EES3122D</t>
  </si>
  <si>
    <t>EES3123</t>
  </si>
  <si>
    <t>EES3124</t>
  </si>
  <si>
    <t>EES3125</t>
  </si>
  <si>
    <t>EES3131</t>
  </si>
  <si>
    <t>EES3132</t>
  </si>
  <si>
    <t>EES3133A</t>
  </si>
  <si>
    <t>EES3133B</t>
  </si>
  <si>
    <t>EES3133C</t>
  </si>
  <si>
    <t>EES3133D</t>
  </si>
  <si>
    <t>EES3134</t>
  </si>
  <si>
    <t>EES3135</t>
  </si>
  <si>
    <t>EES3136</t>
  </si>
  <si>
    <t>EES3141</t>
  </si>
  <si>
    <t>EES3142</t>
  </si>
  <si>
    <t>EES4014A</t>
  </si>
  <si>
    <t>EES4014B</t>
  </si>
  <si>
    <t>EES4014C</t>
  </si>
  <si>
    <t>EES4014D</t>
  </si>
  <si>
    <t>EES4014E</t>
  </si>
  <si>
    <t>EES4014F</t>
  </si>
  <si>
    <t>EES4014G</t>
  </si>
  <si>
    <t>EES4014H</t>
  </si>
  <si>
    <t>EES4014I</t>
  </si>
  <si>
    <t>EES4014J</t>
  </si>
  <si>
    <t>EES4021</t>
  </si>
  <si>
    <t>EES4022</t>
  </si>
  <si>
    <t>EES4023</t>
  </si>
  <si>
    <t>EES4024</t>
  </si>
  <si>
    <t>EES4051</t>
  </si>
  <si>
    <t>EES4052</t>
  </si>
  <si>
    <t>EES4053</t>
  </si>
  <si>
    <t>EES5000</t>
  </si>
  <si>
    <t>EES5002</t>
  </si>
  <si>
    <t>EES5003</t>
  </si>
  <si>
    <t>EES5004</t>
  </si>
  <si>
    <t>EES5005</t>
  </si>
  <si>
    <t>EES5006</t>
  </si>
  <si>
    <t>EES5007</t>
  </si>
  <si>
    <t>EES5008</t>
  </si>
  <si>
    <t>EES5009</t>
  </si>
  <si>
    <t>EES5010</t>
  </si>
  <si>
    <t>EES5011</t>
  </si>
  <si>
    <t>EES5012</t>
  </si>
  <si>
    <t>EES5013</t>
  </si>
  <si>
    <t>EES5014</t>
  </si>
  <si>
    <t>EES5015</t>
  </si>
  <si>
    <t>EES5016</t>
  </si>
  <si>
    <t>EES5016A</t>
  </si>
  <si>
    <t>EES5016B</t>
  </si>
  <si>
    <t>EES5016C</t>
  </si>
  <si>
    <t>EES5016D</t>
  </si>
  <si>
    <t>EES5016E</t>
  </si>
  <si>
    <t>EES5016F</t>
  </si>
  <si>
    <t>EES5016G</t>
  </si>
  <si>
    <t>EES5016H</t>
  </si>
  <si>
    <t>EES5016L</t>
  </si>
  <si>
    <t>EES5016M</t>
  </si>
  <si>
    <t>EES5016N</t>
  </si>
  <si>
    <t>EES5016O</t>
  </si>
  <si>
    <t>EES5016P</t>
  </si>
  <si>
    <t>EES5016Q</t>
  </si>
  <si>
    <t>EES5016R</t>
  </si>
  <si>
    <t>EES5016S</t>
  </si>
  <si>
    <t>EES5016T</t>
  </si>
  <si>
    <t>EES5017</t>
  </si>
  <si>
    <t>EES5018</t>
  </si>
  <si>
    <t>EFC5000</t>
  </si>
  <si>
    <t>EFE3001</t>
  </si>
  <si>
    <t>EFE3002</t>
  </si>
  <si>
    <t>EFE3003</t>
  </si>
  <si>
    <t>EFE5001</t>
  </si>
  <si>
    <t>EFE5002</t>
  </si>
  <si>
    <t>EFE5003</t>
  </si>
  <si>
    <t>EFE5004</t>
  </si>
  <si>
    <t>EFE5005</t>
  </si>
  <si>
    <t>EFE5010</t>
  </si>
  <si>
    <t>EFE5011</t>
  </si>
  <si>
    <t>EFE5012</t>
  </si>
  <si>
    <t>EFE5013</t>
  </si>
  <si>
    <t>EFE5014</t>
  </si>
  <si>
    <t>EFE5015</t>
  </si>
  <si>
    <t>EFE5016</t>
  </si>
  <si>
    <t>EFE5017</t>
  </si>
  <si>
    <t>EFE5018</t>
  </si>
  <si>
    <t>EFE5019</t>
  </si>
  <si>
    <t>EFE5020</t>
  </si>
  <si>
    <t>EFE5021</t>
  </si>
  <si>
    <t>EFE5022</t>
  </si>
  <si>
    <t>EFE5023</t>
  </si>
  <si>
    <t>EFE5024</t>
  </si>
  <si>
    <t>EFEM001</t>
  </si>
  <si>
    <t>EFP6002UEX</t>
  </si>
  <si>
    <t>EFP6033</t>
  </si>
  <si>
    <t>EFP6033DL</t>
  </si>
  <si>
    <t>EFP6033PEX</t>
  </si>
  <si>
    <t>EFP6034</t>
  </si>
  <si>
    <t>EFP6035</t>
  </si>
  <si>
    <t>EFP6036</t>
  </si>
  <si>
    <t>EFP6037</t>
  </si>
  <si>
    <t>EFP6037DL</t>
  </si>
  <si>
    <t>EFP6038</t>
  </si>
  <si>
    <t>EFP6039</t>
  </si>
  <si>
    <t>EFP6040</t>
  </si>
  <si>
    <t>EFP6040PEX</t>
  </si>
  <si>
    <t>EFP6040YEX</t>
  </si>
  <si>
    <t>EFP6041</t>
  </si>
  <si>
    <t>EFP6042</t>
  </si>
  <si>
    <t>EFP6042PEX</t>
  </si>
  <si>
    <t>EFP6043</t>
  </si>
  <si>
    <t>EFP6044</t>
  </si>
  <si>
    <t>EFP6045</t>
  </si>
  <si>
    <t>EFP6045PEX</t>
  </si>
  <si>
    <t>EFP6045PWE</t>
  </si>
  <si>
    <t>EFP6046</t>
  </si>
  <si>
    <t>EFP6047</t>
  </si>
  <si>
    <t>EFP6047DL</t>
  </si>
  <si>
    <t>EFP6048</t>
  </si>
  <si>
    <t>EFP6049</t>
  </si>
  <si>
    <t>EFP6049DL</t>
  </si>
  <si>
    <t>EFP6050</t>
  </si>
  <si>
    <t>EFP6051</t>
  </si>
  <si>
    <t>EFP6051DL</t>
  </si>
  <si>
    <t>EFP6051EEX</t>
  </si>
  <si>
    <t>EFP6051GEX</t>
  </si>
  <si>
    <t>EFP6051MJ</t>
  </si>
  <si>
    <t>EFP6051PEX</t>
  </si>
  <si>
    <t>EFP6052</t>
  </si>
  <si>
    <t>EFP6053</t>
  </si>
  <si>
    <t>EFP6054</t>
  </si>
  <si>
    <t>EFP6054YEX</t>
  </si>
  <si>
    <t>EFP6055</t>
  </si>
  <si>
    <t>EFP6055PHK</t>
  </si>
  <si>
    <t>EFP6056</t>
  </si>
  <si>
    <t>EFP6056DL</t>
  </si>
  <si>
    <t>EFP6056YEX</t>
  </si>
  <si>
    <t>EFP6057</t>
  </si>
  <si>
    <t>EFP6058</t>
  </si>
  <si>
    <t>EFP6058PBU</t>
  </si>
  <si>
    <t>EFP6058PDL</t>
  </si>
  <si>
    <t>EFP6058PSH</t>
  </si>
  <si>
    <t>EFP6058PWM</t>
  </si>
  <si>
    <t>EFP6061</t>
  </si>
  <si>
    <t>EFP6061DL</t>
  </si>
  <si>
    <t>EFP6061MJ</t>
  </si>
  <si>
    <t>EFP6061NEX</t>
  </si>
  <si>
    <t>EFP6061NTR</t>
  </si>
  <si>
    <t>EFP6061PDL</t>
  </si>
  <si>
    <t>EFP6061PEX</t>
  </si>
  <si>
    <t>EFP6062</t>
  </si>
  <si>
    <t>EFP6063</t>
  </si>
  <si>
    <t>EFP6063MJ</t>
  </si>
  <si>
    <t>EFP6063NDL</t>
  </si>
  <si>
    <t>EFP6063NEX</t>
  </si>
  <si>
    <t>EFP6064</t>
  </si>
  <si>
    <t>EFP6064MJ</t>
  </si>
  <si>
    <t>EFP6065</t>
  </si>
  <si>
    <t>EFP6066</t>
  </si>
  <si>
    <t>EFP6067</t>
  </si>
  <si>
    <t>EFP6067MJ</t>
  </si>
  <si>
    <t>EFP6068</t>
  </si>
  <si>
    <t>EFP6068DL</t>
  </si>
  <si>
    <t>EFP6069</t>
  </si>
  <si>
    <t>EFP6070</t>
  </si>
  <si>
    <t>EFP6070MJ</t>
  </si>
  <si>
    <t>EFP6071</t>
  </si>
  <si>
    <t>EFP6071MJ</t>
  </si>
  <si>
    <t>EFP6072</t>
  </si>
  <si>
    <t>EFP6072DL</t>
  </si>
  <si>
    <t>EFP6072MJ</t>
  </si>
  <si>
    <t>EFP6072NEX</t>
  </si>
  <si>
    <t>EFP6073</t>
  </si>
  <si>
    <t>EFP6073MJ</t>
  </si>
  <si>
    <t>EFP6074</t>
  </si>
  <si>
    <t>EFP6075</t>
  </si>
  <si>
    <t>EFP6076</t>
  </si>
  <si>
    <t>EFP6076MJ</t>
  </si>
  <si>
    <t>EFP6077</t>
  </si>
  <si>
    <t>EFP6077MJ</t>
  </si>
  <si>
    <t>EFP6077NDL</t>
  </si>
  <si>
    <t>EFP6077NEX</t>
  </si>
  <si>
    <t>EFP6078</t>
  </si>
  <si>
    <t>EFP6079</t>
  </si>
  <si>
    <t>EFP6080</t>
  </si>
  <si>
    <t>EFP6081</t>
  </si>
  <si>
    <t>EFP6081MJ</t>
  </si>
  <si>
    <t>EFP6082</t>
  </si>
  <si>
    <t>EFP6082MJ</t>
  </si>
  <si>
    <t>EFP6083</t>
  </si>
  <si>
    <t>EFP6083MJ</t>
  </si>
  <si>
    <t>EFP6084</t>
  </si>
  <si>
    <t>EFP6085</t>
  </si>
  <si>
    <t>EFP6085DL</t>
  </si>
  <si>
    <t>EFP6085NCW</t>
  </si>
  <si>
    <t>EFP6085NEX</t>
  </si>
  <si>
    <t>EFP6085NTR</t>
  </si>
  <si>
    <t>EFP6086</t>
  </si>
  <si>
    <t>EFP6086DL</t>
  </si>
  <si>
    <t>EFP6086NCW</t>
  </si>
  <si>
    <t>EFP6086NDL</t>
  </si>
  <si>
    <t>EFP6086NEX</t>
  </si>
  <si>
    <t>EFP6086NTR</t>
  </si>
  <si>
    <t>EFP6088</t>
  </si>
  <si>
    <t>EFP6088DL</t>
  </si>
  <si>
    <t>EFP6089</t>
  </si>
  <si>
    <t>EFP6089NEX</t>
  </si>
  <si>
    <t>EFP6090</t>
  </si>
  <si>
    <t>EFP6090NEX</t>
  </si>
  <si>
    <t>EFP6091</t>
  </si>
  <si>
    <t>EFP6091MJ</t>
  </si>
  <si>
    <t>EFP6092</t>
  </si>
  <si>
    <t>EFP6092DL</t>
  </si>
  <si>
    <t>EFP6092EEX</t>
  </si>
  <si>
    <t>EFP6092MJ</t>
  </si>
  <si>
    <t>EFP6093</t>
  </si>
  <si>
    <t>EFP6093EBE</t>
  </si>
  <si>
    <t>EFP6093EEX</t>
  </si>
  <si>
    <t>EFP6093MJ</t>
  </si>
  <si>
    <t>EFP6094</t>
  </si>
  <si>
    <t>EFP6094EEX</t>
  </si>
  <si>
    <t>EFP6094MJ</t>
  </si>
  <si>
    <t>EFP6095</t>
  </si>
  <si>
    <t>EFP6095MJ</t>
  </si>
  <si>
    <t>EFP6096</t>
  </si>
  <si>
    <t>EFP6096EDL</t>
  </si>
  <si>
    <t>EFP6096EEX</t>
  </si>
  <si>
    <t>EFP6097</t>
  </si>
  <si>
    <t>EFP6097EDL</t>
  </si>
  <si>
    <t>EFP6097EEX</t>
  </si>
  <si>
    <t>EFP6098</t>
  </si>
  <si>
    <t>EFP6099</t>
  </si>
  <si>
    <t>EFP6100</t>
  </si>
  <si>
    <t>EFP6101</t>
  </si>
  <si>
    <t>EFP6102</t>
  </si>
  <si>
    <t>EFP6103</t>
  </si>
  <si>
    <t>EFP6105</t>
  </si>
  <si>
    <t>EFP6106</t>
  </si>
  <si>
    <t>EFP6106DL</t>
  </si>
  <si>
    <t>EFP6106MDL</t>
  </si>
  <si>
    <t>EFP6106MEX</t>
  </si>
  <si>
    <t>EFP6107</t>
  </si>
  <si>
    <t>EFP6108</t>
  </si>
  <si>
    <t>EFP6108DL</t>
  </si>
  <si>
    <t>EFP6108MEX</t>
  </si>
  <si>
    <t>EFP6111</t>
  </si>
  <si>
    <t>EFP6112</t>
  </si>
  <si>
    <t>EFP6113</t>
  </si>
  <si>
    <t>EFP6114</t>
  </si>
  <si>
    <t>EFP6115</t>
  </si>
  <si>
    <t>EFP6116</t>
  </si>
  <si>
    <t>EFP6117</t>
  </si>
  <si>
    <t>EFP6117DL</t>
  </si>
  <si>
    <t>EFP6118</t>
  </si>
  <si>
    <t>EFP6118DL</t>
  </si>
  <si>
    <t>EFP6118MEX</t>
  </si>
  <si>
    <t>EFP6119</t>
  </si>
  <si>
    <t>EFP6119DL</t>
  </si>
  <si>
    <t>EFP6120</t>
  </si>
  <si>
    <t>EFP6121</t>
  </si>
  <si>
    <t>EFP6121CBE</t>
  </si>
  <si>
    <t>EFP6121CCY</t>
  </si>
  <si>
    <t>EFP6121CDL</t>
  </si>
  <si>
    <t>EFP6121CEX</t>
  </si>
  <si>
    <t>EFP6121CJE</t>
  </si>
  <si>
    <t>EFP6121CQU</t>
  </si>
  <si>
    <t>EFP6121CYE</t>
  </si>
  <si>
    <t>EFP6121DL</t>
  </si>
  <si>
    <t>EFP6122</t>
  </si>
  <si>
    <t>EFP6122CBE</t>
  </si>
  <si>
    <t>EFP6122CCY</t>
  </si>
  <si>
    <t>EFP6122CDL</t>
  </si>
  <si>
    <t>EFP6122CEX</t>
  </si>
  <si>
    <t>EFP6122CJE</t>
  </si>
  <si>
    <t>EFP6122CYE</t>
  </si>
  <si>
    <t>EFP6122DL</t>
  </si>
  <si>
    <t>EFP6123</t>
  </si>
  <si>
    <t>EFP6123CBE</t>
  </si>
  <si>
    <t>EFP6123CCY</t>
  </si>
  <si>
    <t>EFP6123CDL</t>
  </si>
  <si>
    <t>EFP6123CEX</t>
  </si>
  <si>
    <t>EFP6123CHK</t>
  </si>
  <si>
    <t>EFP6123CJE</t>
  </si>
  <si>
    <t>EFP6123CTA</t>
  </si>
  <si>
    <t>EFP6123CYE</t>
  </si>
  <si>
    <t>EFP6123DL</t>
  </si>
  <si>
    <t>EFP6124</t>
  </si>
  <si>
    <t>EFP6124CBE</t>
  </si>
  <si>
    <t>EFP6124CCY</t>
  </si>
  <si>
    <t>EFP6124CDL</t>
  </si>
  <si>
    <t>EFP6124CEX</t>
  </si>
  <si>
    <t>EFP6124CHK</t>
  </si>
  <si>
    <t>EFP6124CJE</t>
  </si>
  <si>
    <t>EFP6124CYE</t>
  </si>
  <si>
    <t>EFP6124DL</t>
  </si>
  <si>
    <t>EFP6125</t>
  </si>
  <si>
    <t>EFP6125BEX</t>
  </si>
  <si>
    <t>EFP6125CDL</t>
  </si>
  <si>
    <t>EFP6125CEX</t>
  </si>
  <si>
    <t>EFP6125CGU</t>
  </si>
  <si>
    <t>EFP6125CJE</t>
  </si>
  <si>
    <t>EFP6125CQU</t>
  </si>
  <si>
    <t>EFP6125CYE</t>
  </si>
  <si>
    <t>EFP6125DL</t>
  </si>
  <si>
    <t>EFP6126</t>
  </si>
  <si>
    <t>EFP6127</t>
  </si>
  <si>
    <t>EFP6127CDL</t>
  </si>
  <si>
    <t>EFP6127CEX</t>
  </si>
  <si>
    <t>EFP6127DL</t>
  </si>
  <si>
    <t>EFP6128</t>
  </si>
  <si>
    <t>EFP6131</t>
  </si>
  <si>
    <t>EFP6132</t>
  </si>
  <si>
    <t>EFP6133</t>
  </si>
  <si>
    <t>EFP6134</t>
  </si>
  <si>
    <t>EFP6141MJ</t>
  </si>
  <si>
    <t>EFP6143</t>
  </si>
  <si>
    <t>EFP6144</t>
  </si>
  <si>
    <t>EFP6156</t>
  </si>
  <si>
    <t>EFP6158</t>
  </si>
  <si>
    <t>EFP6159</t>
  </si>
  <si>
    <t>EFP6159GDL</t>
  </si>
  <si>
    <t>EFP6160</t>
  </si>
  <si>
    <t>EFP6161</t>
  </si>
  <si>
    <t>EFP6161GEX</t>
  </si>
  <si>
    <t>EFP6161GOL</t>
  </si>
  <si>
    <t>EFP6162</t>
  </si>
  <si>
    <t>EFP6162GDL</t>
  </si>
  <si>
    <t>EFP6162GEX</t>
  </si>
  <si>
    <t>EFP6163</t>
  </si>
  <si>
    <t>EFP6163GDL</t>
  </si>
  <si>
    <t>EFP6163GEX</t>
  </si>
  <si>
    <t>EFP6163GOL</t>
  </si>
  <si>
    <t>EFP6172</t>
  </si>
  <si>
    <t>EFP6172ADL</t>
  </si>
  <si>
    <t>EFP6173</t>
  </si>
  <si>
    <t>EFP6173ADL</t>
  </si>
  <si>
    <t>EFP6176</t>
  </si>
  <si>
    <t>EFP6177DL</t>
  </si>
  <si>
    <t>EFP6178DL</t>
  </si>
  <si>
    <t>EFP6179DL</t>
  </si>
  <si>
    <t>EFP6180</t>
  </si>
  <si>
    <t>EFP6180DL</t>
  </si>
  <si>
    <t>EFP6187</t>
  </si>
  <si>
    <t>EFP6188</t>
  </si>
  <si>
    <t>EFP6189</t>
  </si>
  <si>
    <t>EFP6189AEX</t>
  </si>
  <si>
    <t>EFP6190</t>
  </si>
  <si>
    <t>EFP6190AEX</t>
  </si>
  <si>
    <t>EFP6190DL</t>
  </si>
  <si>
    <t>EFP6190GOL</t>
  </si>
  <si>
    <t>EFP6191</t>
  </si>
  <si>
    <t>EFP6191/92</t>
  </si>
  <si>
    <t>EFP6191AEX</t>
  </si>
  <si>
    <t>EFP6192</t>
  </si>
  <si>
    <t>EFP6192AEX</t>
  </si>
  <si>
    <t>EFP6193</t>
  </si>
  <si>
    <t>EFP6202</t>
  </si>
  <si>
    <t>EFP6202DL</t>
  </si>
  <si>
    <t>EFP6202MEX</t>
  </si>
  <si>
    <t>EFP6203</t>
  </si>
  <si>
    <t>EFP6203DL</t>
  </si>
  <si>
    <t>EFP6203MDL</t>
  </si>
  <si>
    <t>EFP6203MEX</t>
  </si>
  <si>
    <t>EFP6204</t>
  </si>
  <si>
    <t>EFP6204DL</t>
  </si>
  <si>
    <t>EFP6204MDL</t>
  </si>
  <si>
    <t>EFP6205</t>
  </si>
  <si>
    <t>EFP6205MDL</t>
  </si>
  <si>
    <t>EFP6205MEX</t>
  </si>
  <si>
    <t>EFP6206</t>
  </si>
  <si>
    <t>EFP6207</t>
  </si>
  <si>
    <t>EFP6208</t>
  </si>
  <si>
    <t>EFP6209</t>
  </si>
  <si>
    <t>EFP6210</t>
  </si>
  <si>
    <t>EFP6211</t>
  </si>
  <si>
    <t>EFP6212</t>
  </si>
  <si>
    <t>EFP6213</t>
  </si>
  <si>
    <t>EFP6214</t>
  </si>
  <si>
    <t>EFP6215</t>
  </si>
  <si>
    <t>EFP6216</t>
  </si>
  <si>
    <t>EFP6217</t>
  </si>
  <si>
    <t>EFP6218</t>
  </si>
  <si>
    <t>EFP6219</t>
  </si>
  <si>
    <t>EFP6220</t>
  </si>
  <si>
    <t>EFP6221</t>
  </si>
  <si>
    <t>EFP6222</t>
  </si>
  <si>
    <t>EFP6223</t>
  </si>
  <si>
    <t>EFP6224</t>
  </si>
  <si>
    <t>EFP6225</t>
  </si>
  <si>
    <t>EFP6226</t>
  </si>
  <si>
    <t>EFP6227</t>
  </si>
  <si>
    <t>EFP6228</t>
  </si>
  <si>
    <t>EFP6229</t>
  </si>
  <si>
    <t>EFP6230</t>
  </si>
  <si>
    <t>EFP6231</t>
  </si>
  <si>
    <t>EFP6232</t>
  </si>
  <si>
    <t>EFP6233</t>
  </si>
  <si>
    <t>EFP6234</t>
  </si>
  <si>
    <t>EFP6235</t>
  </si>
  <si>
    <t>EFP6236</t>
  </si>
  <si>
    <t>EFP6237</t>
  </si>
  <si>
    <t>EFP6238</t>
  </si>
  <si>
    <t>EFP6239</t>
  </si>
  <si>
    <t>EFP6240</t>
  </si>
  <si>
    <t>EFP6241</t>
  </si>
  <si>
    <t>EFP6242</t>
  </si>
  <si>
    <t>EFP6243</t>
  </si>
  <si>
    <t>EFP6244</t>
  </si>
  <si>
    <t>EFP6245</t>
  </si>
  <si>
    <t>EFP6246</t>
  </si>
  <si>
    <t>EFP6247</t>
  </si>
  <si>
    <t>EFP6360</t>
  </si>
  <si>
    <t>EFP6601</t>
  </si>
  <si>
    <t>EFP6602</t>
  </si>
  <si>
    <t>EFP6604</t>
  </si>
  <si>
    <t>EFP6611</t>
  </si>
  <si>
    <t>EFP6612</t>
  </si>
  <si>
    <t>EFP6613</t>
  </si>
  <si>
    <t>EFP6614</t>
  </si>
  <si>
    <t>EFP6616</t>
  </si>
  <si>
    <t>EFP6617</t>
  </si>
  <si>
    <t>EFP6618</t>
  </si>
  <si>
    <t>EFP6619</t>
  </si>
  <si>
    <t>EFP6620</t>
  </si>
  <si>
    <t>EFP6621</t>
  </si>
  <si>
    <t>EFP6622</t>
  </si>
  <si>
    <t>EFP6623</t>
  </si>
  <si>
    <t>EFP6624</t>
  </si>
  <si>
    <t>EFP6625</t>
  </si>
  <si>
    <t>EFP6626</t>
  </si>
  <si>
    <t>EFP6627</t>
  </si>
  <si>
    <t>EFP6628</t>
  </si>
  <si>
    <t>EFP6629</t>
  </si>
  <si>
    <t>EFP6630</t>
  </si>
  <si>
    <t>EFP6631</t>
  </si>
  <si>
    <t>EFP6632</t>
  </si>
  <si>
    <t>EFP6633</t>
  </si>
  <si>
    <t>EFP6634</t>
  </si>
  <si>
    <t>EFP6635</t>
  </si>
  <si>
    <t>EFP6636</t>
  </si>
  <si>
    <t>EFP6637</t>
  </si>
  <si>
    <t>EFP6640</t>
  </si>
  <si>
    <t>EFP6641</t>
  </si>
  <si>
    <t>EFP6701</t>
  </si>
  <si>
    <t>EFP6702</t>
  </si>
  <si>
    <t>EFP6703</t>
  </si>
  <si>
    <t>EFP6704</t>
  </si>
  <si>
    <t>EFP6705</t>
  </si>
  <si>
    <t>EFP6711</t>
  </si>
  <si>
    <t>EFP6712</t>
  </si>
  <si>
    <t>EFP6713</t>
  </si>
  <si>
    <t>EFP6714</t>
  </si>
  <si>
    <t>EFP6715</t>
  </si>
  <si>
    <t>EFP6716</t>
  </si>
  <si>
    <t>EFP6717</t>
  </si>
  <si>
    <t>EFP6718</t>
  </si>
  <si>
    <t>EFP6719</t>
  </si>
  <si>
    <t>EFP6720</t>
  </si>
  <si>
    <t>EFP6721</t>
  </si>
  <si>
    <t>EFP6722</t>
  </si>
  <si>
    <t>EFP6723</t>
  </si>
  <si>
    <t>EFP6724</t>
  </si>
  <si>
    <t>EFP6725</t>
  </si>
  <si>
    <t>EFP6726</t>
  </si>
  <si>
    <t>EFP6730</t>
  </si>
  <si>
    <t>EFP6731</t>
  </si>
  <si>
    <t>EFP6732</t>
  </si>
  <si>
    <t>EFP6733</t>
  </si>
  <si>
    <t>EFP6734</t>
  </si>
  <si>
    <t>EFP6735</t>
  </si>
  <si>
    <t>EFP6736</t>
  </si>
  <si>
    <t>EFP6737</t>
  </si>
  <si>
    <t>EFP6738</t>
  </si>
  <si>
    <t>EFP6739</t>
  </si>
  <si>
    <t>EFP6740</t>
  </si>
  <si>
    <t>EFP6741</t>
  </si>
  <si>
    <t>EFP6742</t>
  </si>
  <si>
    <t>EFP6743</t>
  </si>
  <si>
    <t>EFP6744</t>
  </si>
  <si>
    <t>EFP6745</t>
  </si>
  <si>
    <t>EFP6746</t>
  </si>
  <si>
    <t>EFP6747</t>
  </si>
  <si>
    <t>EFP6748</t>
  </si>
  <si>
    <t>EFP6749</t>
  </si>
  <si>
    <t>EFP6750</t>
  </si>
  <si>
    <t>EFP6751</t>
  </si>
  <si>
    <t>EFP6752</t>
  </si>
  <si>
    <t>EFP6753</t>
  </si>
  <si>
    <t>EFP6754</t>
  </si>
  <si>
    <t>EFP6755</t>
  </si>
  <si>
    <t>EFP6770</t>
  </si>
  <si>
    <t>EFP6771</t>
  </si>
  <si>
    <t>EFP6772</t>
  </si>
  <si>
    <t>EFP6773</t>
  </si>
  <si>
    <t>EFP6774</t>
  </si>
  <si>
    <t>EFP6775</t>
  </si>
  <si>
    <t>EFP6776</t>
  </si>
  <si>
    <t>EFP6777</t>
  </si>
  <si>
    <t>EFP6778</t>
  </si>
  <si>
    <t>EFP6779</t>
  </si>
  <si>
    <t>EFP6780</t>
  </si>
  <si>
    <t>EFP6781</t>
  </si>
  <si>
    <t>EFP6782</t>
  </si>
  <si>
    <t>EFP6783</t>
  </si>
  <si>
    <t>EFP6784</t>
  </si>
  <si>
    <t>EFP6785</t>
  </si>
  <si>
    <t>EFP6786</t>
  </si>
  <si>
    <t>EFP6787</t>
  </si>
  <si>
    <t>EFP6788</t>
  </si>
  <si>
    <t>EFP6789</t>
  </si>
  <si>
    <t>EFP6790</t>
  </si>
  <si>
    <t>EFP6791</t>
  </si>
  <si>
    <t>EFP6792</t>
  </si>
  <si>
    <t>EFP6793</t>
  </si>
  <si>
    <t>EFP6794</t>
  </si>
  <si>
    <t>EFP6795</t>
  </si>
  <si>
    <t>EFP6796</t>
  </si>
  <si>
    <t>EFP6797</t>
  </si>
  <si>
    <t>EFP6798</t>
  </si>
  <si>
    <t>EFP6799</t>
  </si>
  <si>
    <t>EFP6800</t>
  </si>
  <si>
    <t>EFP6801</t>
  </si>
  <si>
    <t>EFP6802</t>
  </si>
  <si>
    <t>EFP6804</t>
  </si>
  <si>
    <t>EFP6805</t>
  </si>
  <si>
    <t>EFP6806</t>
  </si>
  <si>
    <t>EFP6807</t>
  </si>
  <si>
    <t>EFP6808</t>
  </si>
  <si>
    <t>EFP6809</t>
  </si>
  <si>
    <t>EFP6810</t>
  </si>
  <si>
    <t>EFP6811</t>
  </si>
  <si>
    <t>EFP6812</t>
  </si>
  <si>
    <t>EFP6813</t>
  </si>
  <si>
    <t>EFPM001</t>
  </si>
  <si>
    <t>EFPM002UEX</t>
  </si>
  <si>
    <t>EFPM003</t>
  </si>
  <si>
    <t>EFPM003Z1</t>
  </si>
  <si>
    <t>EFPM003Z2</t>
  </si>
  <si>
    <t>EFPM003Z3</t>
  </si>
  <si>
    <t>EFPM003Z4</t>
  </si>
  <si>
    <t>EFPM003Z5</t>
  </si>
  <si>
    <t>EFPM003Z6</t>
  </si>
  <si>
    <t>EFPM004</t>
  </si>
  <si>
    <t>EFPM004Z1</t>
  </si>
  <si>
    <t>EFPM004Z2</t>
  </si>
  <si>
    <t>EFPM004Z3</t>
  </si>
  <si>
    <t>EFPM004Z4</t>
  </si>
  <si>
    <t>EFPM004Z5</t>
  </si>
  <si>
    <t>EFPM004Z6</t>
  </si>
  <si>
    <t>EFPM005</t>
  </si>
  <si>
    <t>EFPM005Z1</t>
  </si>
  <si>
    <t>EFPM005Z2</t>
  </si>
  <si>
    <t>EFPM005Z3</t>
  </si>
  <si>
    <t>EFPM005Z4</t>
  </si>
  <si>
    <t>EFPM005Z5</t>
  </si>
  <si>
    <t>EFPM005Z6</t>
  </si>
  <si>
    <t>EFPM006</t>
  </si>
  <si>
    <t>EFPM006Z1</t>
  </si>
  <si>
    <t>EFPM006Z2</t>
  </si>
  <si>
    <t>EFPM006Z3</t>
  </si>
  <si>
    <t>EFPM006Z4</t>
  </si>
  <si>
    <t>EFPM006Z5</t>
  </si>
  <si>
    <t>EFPM006Z6</t>
  </si>
  <si>
    <t>EFPM007</t>
  </si>
  <si>
    <t>EFPM007Z1</t>
  </si>
  <si>
    <t>EFPM007Z2</t>
  </si>
  <si>
    <t>EFPM007Z3</t>
  </si>
  <si>
    <t>EFPM007Z4</t>
  </si>
  <si>
    <t>EFPM007Z5</t>
  </si>
  <si>
    <t>EFPM007Z6</t>
  </si>
  <si>
    <t>EFPM008</t>
  </si>
  <si>
    <t>EFPM008Z1</t>
  </si>
  <si>
    <t>EFPM008Z2</t>
  </si>
  <si>
    <t>EFPM008Z3</t>
  </si>
  <si>
    <t>EFPM008Z4</t>
  </si>
  <si>
    <t>EFPM008Z5</t>
  </si>
  <si>
    <t>EFPM008Z6</t>
  </si>
  <si>
    <t>EFPM009</t>
  </si>
  <si>
    <t>EFPM009Z1</t>
  </si>
  <si>
    <t>EFPM009Z2</t>
  </si>
  <si>
    <t>EFPM009Z3</t>
  </si>
  <si>
    <t>EFPM009Z4</t>
  </si>
  <si>
    <t>EFPM009Z5</t>
  </si>
  <si>
    <t>EFPM009Z6</t>
  </si>
  <si>
    <t>EFPM010</t>
  </si>
  <si>
    <t>EFPM010Z1</t>
  </si>
  <si>
    <t>EFPM010Z2</t>
  </si>
  <si>
    <t>EFPM010Z3</t>
  </si>
  <si>
    <t>EFPM010Z4</t>
  </si>
  <si>
    <t>EFPM010Z5</t>
  </si>
  <si>
    <t>EFPM010Z6</t>
  </si>
  <si>
    <t>EFPM011</t>
  </si>
  <si>
    <t>EFPM011Z1</t>
  </si>
  <si>
    <t>EFPM011Z2</t>
  </si>
  <si>
    <t>EFPM011Z3</t>
  </si>
  <si>
    <t>EFPM011Z4</t>
  </si>
  <si>
    <t>EFPM011Z5</t>
  </si>
  <si>
    <t>EFPM011Z6</t>
  </si>
  <si>
    <t>EFPM012</t>
  </si>
  <si>
    <t>EFPM012Z1</t>
  </si>
  <si>
    <t>EFPM012Z2</t>
  </si>
  <si>
    <t>EFPM012Z3</t>
  </si>
  <si>
    <t>EFPM012Z4</t>
  </si>
  <si>
    <t>EFPM012Z5</t>
  </si>
  <si>
    <t>EFPM012Z6</t>
  </si>
  <si>
    <t>EFPM013Z1</t>
  </si>
  <si>
    <t>EFPM013Z3</t>
  </si>
  <si>
    <t>EFPM013Z5</t>
  </si>
  <si>
    <t>EFPM033</t>
  </si>
  <si>
    <t>EFPM033DL</t>
  </si>
  <si>
    <t>EFPM033PEX</t>
  </si>
  <si>
    <t>EFPM034</t>
  </si>
  <si>
    <t>EFPM035</t>
  </si>
  <si>
    <t>EFPM036</t>
  </si>
  <si>
    <t>EFPM037</t>
  </si>
  <si>
    <t>EFPM037DL</t>
  </si>
  <si>
    <t>EFPM038</t>
  </si>
  <si>
    <t>EFPM039</t>
  </si>
  <si>
    <t>EFPM040</t>
  </si>
  <si>
    <t>EFPM040PEX</t>
  </si>
  <si>
    <t>EFPM040YEX</t>
  </si>
  <si>
    <t>EFPM041</t>
  </si>
  <si>
    <t>EFPM042</t>
  </si>
  <si>
    <t>EFPM042PEX</t>
  </si>
  <si>
    <t>EFPM043</t>
  </si>
  <si>
    <t>EFPM044</t>
  </si>
  <si>
    <t>EFPM045</t>
  </si>
  <si>
    <t>EFPM045PEX</t>
  </si>
  <si>
    <t>EFPM045PWE</t>
  </si>
  <si>
    <t>EFPM046</t>
  </si>
  <si>
    <t>EFPM047</t>
  </si>
  <si>
    <t>EFPM047DL</t>
  </si>
  <si>
    <t>EFPM048</t>
  </si>
  <si>
    <t>EFPM049</t>
  </si>
  <si>
    <t>EFPM049DL</t>
  </si>
  <si>
    <t>EFPM050</t>
  </si>
  <si>
    <t>EFPM051</t>
  </si>
  <si>
    <t>EFPM051DL</t>
  </si>
  <si>
    <t>EFPM051EEX</t>
  </si>
  <si>
    <t>EFPM051GEX</t>
  </si>
  <si>
    <t>EFPM051MJ</t>
  </si>
  <si>
    <t>EFPM051PEX</t>
  </si>
  <si>
    <t>EFPM052</t>
  </si>
  <si>
    <t>EFPM053</t>
  </si>
  <si>
    <t>EFPM054</t>
  </si>
  <si>
    <t>EFPM054YEX</t>
  </si>
  <si>
    <t>EFPM055</t>
  </si>
  <si>
    <t>EFPM055PHK</t>
  </si>
  <si>
    <t>EFPM056</t>
  </si>
  <si>
    <t>EFPM056DL</t>
  </si>
  <si>
    <t>EFPM056YEX</t>
  </si>
  <si>
    <t>EFPM057</t>
  </si>
  <si>
    <t>EFPM058</t>
  </si>
  <si>
    <t>EFPM058PBU</t>
  </si>
  <si>
    <t>EFPM058PDL</t>
  </si>
  <si>
    <t>EFPM058PSH</t>
  </si>
  <si>
    <t>EFPM058PWM</t>
  </si>
  <si>
    <t>EFPM061</t>
  </si>
  <si>
    <t>EFPM061DL</t>
  </si>
  <si>
    <t>EFPM061MJ</t>
  </si>
  <si>
    <t>EFPM061NEX</t>
  </si>
  <si>
    <t>EFPM061NTR</t>
  </si>
  <si>
    <t>EFPM061PDL</t>
  </si>
  <si>
    <t>EFPM061PEX</t>
  </si>
  <si>
    <t>EFPM062</t>
  </si>
  <si>
    <t>EFPM063</t>
  </si>
  <si>
    <t>EFPM063MJ</t>
  </si>
  <si>
    <t>EFPM063NDL</t>
  </si>
  <si>
    <t>EFPM063NEX</t>
  </si>
  <si>
    <t>EFPM064</t>
  </si>
  <si>
    <t>EFPM064MJ</t>
  </si>
  <si>
    <t>EFPM065</t>
  </si>
  <si>
    <t>EFPM066</t>
  </si>
  <si>
    <t>EFPM067</t>
  </si>
  <si>
    <t>EFPM067MJ</t>
  </si>
  <si>
    <t>EFPM068</t>
  </si>
  <si>
    <t>EFPM068DL</t>
  </si>
  <si>
    <t>EFPM069</t>
  </si>
  <si>
    <t>EFPM070</t>
  </si>
  <si>
    <t>EFPM070MJ</t>
  </si>
  <si>
    <t>EFPM071</t>
  </si>
  <si>
    <t>EFPM071MJ</t>
  </si>
  <si>
    <t>EFPM072</t>
  </si>
  <si>
    <t>EFPM072DL</t>
  </si>
  <si>
    <t>EFPM072MJ</t>
  </si>
  <si>
    <t>EFPM072NEX</t>
  </si>
  <si>
    <t>EFPM073</t>
  </si>
  <si>
    <t>EFPM073MJ</t>
  </si>
  <si>
    <t>EFPM074</t>
  </si>
  <si>
    <t>EFPM075</t>
  </si>
  <si>
    <t>EFPM076</t>
  </si>
  <si>
    <t>EFPM076MJ</t>
  </si>
  <si>
    <t>EFPM077</t>
  </si>
  <si>
    <t>EFPM077MJ</t>
  </si>
  <si>
    <t>EFPM077NDL</t>
  </si>
  <si>
    <t>EFPM077NEX</t>
  </si>
  <si>
    <t>EFPM078</t>
  </si>
  <si>
    <t>EFPM079</t>
  </si>
  <si>
    <t>EFPM080</t>
  </si>
  <si>
    <t>EFPM081</t>
  </si>
  <si>
    <t>EFPM081MJ</t>
  </si>
  <si>
    <t>EFPM082</t>
  </si>
  <si>
    <t>EFPM082MJ</t>
  </si>
  <si>
    <t>EFPM083</t>
  </si>
  <si>
    <t>EFPM083MJ</t>
  </si>
  <si>
    <t>EFPM084</t>
  </si>
  <si>
    <t>EFPM085</t>
  </si>
  <si>
    <t>EFPM085DL</t>
  </si>
  <si>
    <t>EFPM085NCW</t>
  </si>
  <si>
    <t>EFPM085NEX</t>
  </si>
  <si>
    <t>EFPM085NTR</t>
  </si>
  <si>
    <t>EFPM086</t>
  </si>
  <si>
    <t>EFPM086DL</t>
  </si>
  <si>
    <t>EFPM086NCW</t>
  </si>
  <si>
    <t>EFPM086NDL</t>
  </si>
  <si>
    <t>EFPM086NEX</t>
  </si>
  <si>
    <t>EFPM086NTR</t>
  </si>
  <si>
    <t>EFPM088</t>
  </si>
  <si>
    <t>EFPM088DL</t>
  </si>
  <si>
    <t>EFPM089</t>
  </si>
  <si>
    <t>EFPM089NEX</t>
  </si>
  <si>
    <t>EFPM090</t>
  </si>
  <si>
    <t>EFPM090NEX</t>
  </si>
  <si>
    <t>EFPM091</t>
  </si>
  <si>
    <t>EFPM091MJ</t>
  </si>
  <si>
    <t>EFPM092</t>
  </si>
  <si>
    <t>EFPM092DL</t>
  </si>
  <si>
    <t>EFPM092EEX</t>
  </si>
  <si>
    <t>EFPM092MJ</t>
  </si>
  <si>
    <t>EFPM093</t>
  </si>
  <si>
    <t>EFPM093EBE</t>
  </si>
  <si>
    <t>EFPM093EEX</t>
  </si>
  <si>
    <t>EFPM093MJ</t>
  </si>
  <si>
    <t>EFPM094</t>
  </si>
  <si>
    <t>EFPM094EEX</t>
  </si>
  <si>
    <t>EFPM094MJ</t>
  </si>
  <si>
    <t>EFPM095</t>
  </si>
  <si>
    <t>EFPM095MJ</t>
  </si>
  <si>
    <t>EFPM096</t>
  </si>
  <si>
    <t>EFPM096EDL</t>
  </si>
  <si>
    <t>EFPM096EEX</t>
  </si>
  <si>
    <t>EFPM097</t>
  </si>
  <si>
    <t>EFPM097EDL</t>
  </si>
  <si>
    <t>EFPM097EEX</t>
  </si>
  <si>
    <t>EFPM098</t>
  </si>
  <si>
    <t>EFPM099</t>
  </si>
  <si>
    <t>EFPM100</t>
  </si>
  <si>
    <t>EFPM101</t>
  </si>
  <si>
    <t>EFPM102</t>
  </si>
  <si>
    <t>EFPM103</t>
  </si>
  <si>
    <t>EFPM105</t>
  </si>
  <si>
    <t>EFPM106</t>
  </si>
  <si>
    <t>EFPM106DL</t>
  </si>
  <si>
    <t>EFPM106MDL</t>
  </si>
  <si>
    <t>EFPM106MEX</t>
  </si>
  <si>
    <t>EFPM107</t>
  </si>
  <si>
    <t>EFPM108</t>
  </si>
  <si>
    <t>EFPM108DL</t>
  </si>
  <si>
    <t>EFPM108MEX</t>
  </si>
  <si>
    <t>EFPM110</t>
  </si>
  <si>
    <t>EFPM111</t>
  </si>
  <si>
    <t>EFPM112</t>
  </si>
  <si>
    <t>EFPM113</t>
  </si>
  <si>
    <t>EFPM114</t>
  </si>
  <si>
    <t>EFPM115</t>
  </si>
  <si>
    <t>EFPM116</t>
  </si>
  <si>
    <t>EFPM117</t>
  </si>
  <si>
    <t>EFPM117DL</t>
  </si>
  <si>
    <t>EFPM118</t>
  </si>
  <si>
    <t>EFPM118DL</t>
  </si>
  <si>
    <t>EFPM118MEX</t>
  </si>
  <si>
    <t>EFPM119</t>
  </si>
  <si>
    <t>EFPM119DL</t>
  </si>
  <si>
    <t>EFPM120</t>
  </si>
  <si>
    <t>EFPM121</t>
  </si>
  <si>
    <t>EFPM121CBE</t>
  </si>
  <si>
    <t>EFPM121CCY</t>
  </si>
  <si>
    <t>EFPM121CDL</t>
  </si>
  <si>
    <t>EFPM121CEX</t>
  </si>
  <si>
    <t>EFPM121CJE</t>
  </si>
  <si>
    <t>EFPM121CQU</t>
  </si>
  <si>
    <t>EFPM121CYE</t>
  </si>
  <si>
    <t>EFPM121DL</t>
  </si>
  <si>
    <t>EFPM122</t>
  </si>
  <si>
    <t>EFPM122CBE</t>
  </si>
  <si>
    <t>EFPM122CCY</t>
  </si>
  <si>
    <t>EFPM122CDL</t>
  </si>
  <si>
    <t>EFPM122CEX</t>
  </si>
  <si>
    <t>EFPM122CJE</t>
  </si>
  <si>
    <t>EFPM122CYE</t>
  </si>
  <si>
    <t>EFPM122DL</t>
  </si>
  <si>
    <t>EFPM123</t>
  </si>
  <si>
    <t>EFPM123CBE</t>
  </si>
  <si>
    <t>EFPM123CCY</t>
  </si>
  <si>
    <t>EFPM123CDL</t>
  </si>
  <si>
    <t>EFPM123CEX</t>
  </si>
  <si>
    <t>EFPM123CHK</t>
  </si>
  <si>
    <t>EFPM123CJE</t>
  </si>
  <si>
    <t>EFPM123CTA</t>
  </si>
  <si>
    <t>EFPM123CYE</t>
  </si>
  <si>
    <t>EFPM123DL</t>
  </si>
  <si>
    <t>EFPM124</t>
  </si>
  <si>
    <t>EFPM124CBE</t>
  </si>
  <si>
    <t>EFPM124CCY</t>
  </si>
  <si>
    <t>EFPM124CDL</t>
  </si>
  <si>
    <t>EFPM124CEX</t>
  </si>
  <si>
    <t>EFPM124CHK</t>
  </si>
  <si>
    <t>EFPM124CJE</t>
  </si>
  <si>
    <t>EFPM124CYE</t>
  </si>
  <si>
    <t>EFPM124DL</t>
  </si>
  <si>
    <t>EFPM125</t>
  </si>
  <si>
    <t>EFPM125BEX</t>
  </si>
  <si>
    <t>EFPM125CDL</t>
  </si>
  <si>
    <t>EFPM125CEX</t>
  </si>
  <si>
    <t>EFPM125CGU</t>
  </si>
  <si>
    <t>EFPM125CJE</t>
  </si>
  <si>
    <t>EFPM125CQU</t>
  </si>
  <si>
    <t>EFPM125CYE</t>
  </si>
  <si>
    <t>EFPM125DL</t>
  </si>
  <si>
    <t>EFPM126</t>
  </si>
  <si>
    <t>EFPM127</t>
  </si>
  <si>
    <t>EFPM127CDL</t>
  </si>
  <si>
    <t>EFPM127CEX</t>
  </si>
  <si>
    <t>EFPM127DL</t>
  </si>
  <si>
    <t>EFPM128</t>
  </si>
  <si>
    <t>EFPM129</t>
  </si>
  <si>
    <t>EFPM131</t>
  </si>
  <si>
    <t>EFPM132</t>
  </si>
  <si>
    <t>EFPM133</t>
  </si>
  <si>
    <t>EFPM134</t>
  </si>
  <si>
    <t>EFPM141MJ</t>
  </si>
  <si>
    <t>EFPM143</t>
  </si>
  <si>
    <t>EFPM144</t>
  </si>
  <si>
    <t>EFPM150</t>
  </si>
  <si>
    <t>EFPM156</t>
  </si>
  <si>
    <t>EFPM158</t>
  </si>
  <si>
    <t>EFPM159</t>
  </si>
  <si>
    <t>EFPM159GDL</t>
  </si>
  <si>
    <t>EFPM160</t>
  </si>
  <si>
    <t>EFPM161</t>
  </si>
  <si>
    <t>EFPM161GEX</t>
  </si>
  <si>
    <t>EFPM161GOL</t>
  </si>
  <si>
    <t>EFPM162</t>
  </si>
  <si>
    <t>EFPM162GDL</t>
  </si>
  <si>
    <t>EFPM162GEX</t>
  </si>
  <si>
    <t>EFPM163</t>
  </si>
  <si>
    <t>EFPM163GDL</t>
  </si>
  <si>
    <t>EFPM163GEX</t>
  </si>
  <si>
    <t>EFPM163GOL</t>
  </si>
  <si>
    <t>EFPM172</t>
  </si>
  <si>
    <t>EFPM172ADL</t>
  </si>
  <si>
    <t>EFPM173</t>
  </si>
  <si>
    <t>EFPM173ADL</t>
  </si>
  <si>
    <t>EFPM176</t>
  </si>
  <si>
    <t>EFPM177DL</t>
  </si>
  <si>
    <t>EFPM178DL</t>
  </si>
  <si>
    <t>EFPM179DL</t>
  </si>
  <si>
    <t>EFPM180</t>
  </si>
  <si>
    <t>EFPM180DL</t>
  </si>
  <si>
    <t>EFPM187</t>
  </si>
  <si>
    <t>EFPM188</t>
  </si>
  <si>
    <t>EFPM189</t>
  </si>
  <si>
    <t>EFPM189AEX</t>
  </si>
  <si>
    <t>EFPM190</t>
  </si>
  <si>
    <t>EFPM190AEX</t>
  </si>
  <si>
    <t>EFPM190DL</t>
  </si>
  <si>
    <t>EFPM190GOL</t>
  </si>
  <si>
    <t>EFPM191</t>
  </si>
  <si>
    <t>EFPM191/92</t>
  </si>
  <si>
    <t>EFPM191AEX</t>
  </si>
  <si>
    <t>EFPM192</t>
  </si>
  <si>
    <t>EFPM192AEX</t>
  </si>
  <si>
    <t>EFPM193</t>
  </si>
  <si>
    <t>EFPM202</t>
  </si>
  <si>
    <t>EFPM202DL</t>
  </si>
  <si>
    <t>EFPM202MEX</t>
  </si>
  <si>
    <t>EFPM203</t>
  </si>
  <si>
    <t>EFPM203DL</t>
  </si>
  <si>
    <t>EFPM203MDL</t>
  </si>
  <si>
    <t>EFPM203MEX</t>
  </si>
  <si>
    <t>EFPM204</t>
  </si>
  <si>
    <t>EFPM204DL</t>
  </si>
  <si>
    <t>EFPM204MDL</t>
  </si>
  <si>
    <t>EFPM205</t>
  </si>
  <si>
    <t>EFPM205MDL</t>
  </si>
  <si>
    <t>EFPM205MEX</t>
  </si>
  <si>
    <t>EFPM206</t>
  </si>
  <si>
    <t>EFPM207</t>
  </si>
  <si>
    <t>EFPM208</t>
  </si>
  <si>
    <t>EFPM209</t>
  </si>
  <si>
    <t>EFPM210</t>
  </si>
  <si>
    <t>EFPM211</t>
  </si>
  <si>
    <t>EFPM212</t>
  </si>
  <si>
    <t>EFPM213</t>
  </si>
  <si>
    <t>EFPM214</t>
  </si>
  <si>
    <t>EFPM215</t>
  </si>
  <si>
    <t>EFPM216</t>
  </si>
  <si>
    <t>EFPM217</t>
  </si>
  <si>
    <t>EFPM218</t>
  </si>
  <si>
    <t>EFPM219</t>
  </si>
  <si>
    <t>EFPM220</t>
  </si>
  <si>
    <t>EFPM221</t>
  </si>
  <si>
    <t>EFPM222</t>
  </si>
  <si>
    <t>EFPM223</t>
  </si>
  <si>
    <t>EFPM224</t>
  </si>
  <si>
    <t>EFPM225</t>
  </si>
  <si>
    <t>EFPM226</t>
  </si>
  <si>
    <t>EFPM227</t>
  </si>
  <si>
    <t>EFPM228</t>
  </si>
  <si>
    <t>EFPM230</t>
  </si>
  <si>
    <t>EFPM231</t>
  </si>
  <si>
    <t>EFPM232</t>
  </si>
  <si>
    <t>EFPM233</t>
  </si>
  <si>
    <t>EFPM234</t>
  </si>
  <si>
    <t>EFPM235</t>
  </si>
  <si>
    <t>EFPM236</t>
  </si>
  <si>
    <t>EFPM237</t>
  </si>
  <si>
    <t>EFPM238</t>
  </si>
  <si>
    <t>EFPM239</t>
  </si>
  <si>
    <t>EFPM240</t>
  </si>
  <si>
    <t>EFPM241</t>
  </si>
  <si>
    <t>EFPM242</t>
  </si>
  <si>
    <t>EFPM243</t>
  </si>
  <si>
    <t>EFPM244</t>
  </si>
  <si>
    <t>EFPM245</t>
  </si>
  <si>
    <t>EFPM246</t>
  </si>
  <si>
    <t>EFPM247</t>
  </si>
  <si>
    <t>EFPM248</t>
  </si>
  <si>
    <t>EFPM249</t>
  </si>
  <si>
    <t>EFPM250</t>
  </si>
  <si>
    <t>EFPM251</t>
  </si>
  <si>
    <t>EFPM252</t>
  </si>
  <si>
    <t>EFPM253</t>
  </si>
  <si>
    <t>EFPM254</t>
  </si>
  <si>
    <t>EFPM255</t>
  </si>
  <si>
    <t>EFPM256</t>
  </si>
  <si>
    <t>EFPM257</t>
  </si>
  <si>
    <t>EFPM258</t>
  </si>
  <si>
    <t>EFPM259</t>
  </si>
  <si>
    <t>EFPM260</t>
  </si>
  <si>
    <t>EFPM261</t>
  </si>
  <si>
    <t>EFPM262</t>
  </si>
  <si>
    <t>EFPM263</t>
  </si>
  <si>
    <t>EFPM264</t>
  </si>
  <si>
    <t>EFPM265</t>
  </si>
  <si>
    <t>EFPM266</t>
  </si>
  <si>
    <t>EFPM267</t>
  </si>
  <si>
    <t>EFPM267J</t>
  </si>
  <si>
    <t>EFPM268</t>
  </si>
  <si>
    <t>EFPM268J</t>
  </si>
  <si>
    <t>EFPM269</t>
  </si>
  <si>
    <t>EFPM270</t>
  </si>
  <si>
    <t>EFPM271</t>
  </si>
  <si>
    <t>EFPM272</t>
  </si>
  <si>
    <t>EFPM273</t>
  </si>
  <si>
    <t>EFPM274</t>
  </si>
  <si>
    <t>EFPM275</t>
  </si>
  <si>
    <t>EFPM276</t>
  </si>
  <si>
    <t>EFPM277</t>
  </si>
  <si>
    <t>EFPM278</t>
  </si>
  <si>
    <t>EFPM279</t>
  </si>
  <si>
    <t>EFPM280</t>
  </si>
  <si>
    <t>EFPM281</t>
  </si>
  <si>
    <t>EFPM282</t>
  </si>
  <si>
    <t>EFPM283</t>
  </si>
  <si>
    <t>EFPM284</t>
  </si>
  <si>
    <t>EFPM285</t>
  </si>
  <si>
    <t>EFPM286</t>
  </si>
  <si>
    <t>EFPM287</t>
  </si>
  <si>
    <t>EFPM288</t>
  </si>
  <si>
    <t>EFPM289</t>
  </si>
  <si>
    <t>EFPM290</t>
  </si>
  <si>
    <t>EFPM291</t>
  </si>
  <si>
    <t>EFPM292</t>
  </si>
  <si>
    <t>EFPM293</t>
  </si>
  <si>
    <t>EFPM294</t>
  </si>
  <si>
    <t>EFPM301</t>
  </si>
  <si>
    <t>EFPM302</t>
  </si>
  <si>
    <t>EFPM303</t>
  </si>
  <si>
    <t>EFPM304</t>
  </si>
  <si>
    <t>EFPM305</t>
  </si>
  <si>
    <t>EFPM306</t>
  </si>
  <si>
    <t>EFPM307</t>
  </si>
  <si>
    <t>EFPM308</t>
  </si>
  <si>
    <t>EFPM308A</t>
  </si>
  <si>
    <t>EFPM308J</t>
  </si>
  <si>
    <t>EFPM309</t>
  </si>
  <si>
    <t>EFPM310</t>
  </si>
  <si>
    <t>EFPM311</t>
  </si>
  <si>
    <t>EFPM312</t>
  </si>
  <si>
    <t>EFPM313</t>
  </si>
  <si>
    <t>EFPM313J</t>
  </si>
  <si>
    <t>EFPM314</t>
  </si>
  <si>
    <t>EFPM315</t>
  </si>
  <si>
    <t>EFPM316</t>
  </si>
  <si>
    <t>EFPM317</t>
  </si>
  <si>
    <t>EFPM318</t>
  </si>
  <si>
    <t>EFPM319</t>
  </si>
  <si>
    <t>EFPM320</t>
  </si>
  <si>
    <t>EFPM321</t>
  </si>
  <si>
    <t>EFPM322</t>
  </si>
  <si>
    <t>EFPM323</t>
  </si>
  <si>
    <t>EFPM324</t>
  </si>
  <si>
    <t>EFPM325</t>
  </si>
  <si>
    <t>EFPM326</t>
  </si>
  <si>
    <t>EFPM327</t>
  </si>
  <si>
    <t>EFPM328</t>
  </si>
  <si>
    <t>EFPM329</t>
  </si>
  <si>
    <t>EFPM329J</t>
  </si>
  <si>
    <t>EFPM330</t>
  </si>
  <si>
    <t>EFPM360</t>
  </si>
  <si>
    <t>EFPM371</t>
  </si>
  <si>
    <t>EFPM372</t>
  </si>
  <si>
    <t>EFPM373</t>
  </si>
  <si>
    <t>EFPM374</t>
  </si>
  <si>
    <t>EFPM375</t>
  </si>
  <si>
    <t>EFPM601</t>
  </si>
  <si>
    <t>EFPM602</t>
  </si>
  <si>
    <t>EFPM604</t>
  </si>
  <si>
    <t>EFPM611</t>
  </si>
  <si>
    <t>EFPM612</t>
  </si>
  <si>
    <t>EFPM613</t>
  </si>
  <si>
    <t>EFPM614</t>
  </si>
  <si>
    <t>EFPM616</t>
  </si>
  <si>
    <t>EFPM617</t>
  </si>
  <si>
    <t>EFPM618</t>
  </si>
  <si>
    <t>EFPM619</t>
  </si>
  <si>
    <t>EFPM620</t>
  </si>
  <si>
    <t>EFPM621</t>
  </si>
  <si>
    <t>EFPM622</t>
  </si>
  <si>
    <t>EFPM623</t>
  </si>
  <si>
    <t>EFPM624</t>
  </si>
  <si>
    <t>EFPM625</t>
  </si>
  <si>
    <t>EFPM626</t>
  </si>
  <si>
    <t>EFPM627</t>
  </si>
  <si>
    <t>EFPM628</t>
  </si>
  <si>
    <t>EFPM629</t>
  </si>
  <si>
    <t>EFPM630</t>
  </si>
  <si>
    <t>EFPM631</t>
  </si>
  <si>
    <t>EFPM632</t>
  </si>
  <si>
    <t>EFPM633</t>
  </si>
  <si>
    <t>EFPM634</t>
  </si>
  <si>
    <t>EFPM635</t>
  </si>
  <si>
    <t>EFPM636</t>
  </si>
  <si>
    <t>EFPM637</t>
  </si>
  <si>
    <t>EFPM640</t>
  </si>
  <si>
    <t>EFPM641</t>
  </si>
  <si>
    <t>EFPM701</t>
  </si>
  <si>
    <t>EFPM702</t>
  </si>
  <si>
    <t>EFPM703</t>
  </si>
  <si>
    <t>EFPM704</t>
  </si>
  <si>
    <t>EFPM705</t>
  </si>
  <si>
    <t>EFPM711</t>
  </si>
  <si>
    <t>EFPM712</t>
  </si>
  <si>
    <t>EFPM713</t>
  </si>
  <si>
    <t>EFPM714</t>
  </si>
  <si>
    <t>EFPM715</t>
  </si>
  <si>
    <t>EFPM716</t>
  </si>
  <si>
    <t>EFPM717</t>
  </si>
  <si>
    <t>EFPM718</t>
  </si>
  <si>
    <t>EFPM719</t>
  </si>
  <si>
    <t>EFPM720</t>
  </si>
  <si>
    <t>EFPM721</t>
  </si>
  <si>
    <t>EFPM722</t>
  </si>
  <si>
    <t>EFPM723</t>
  </si>
  <si>
    <t>EFPM724</t>
  </si>
  <si>
    <t>EFPM725</t>
  </si>
  <si>
    <t>EFPM726</t>
  </si>
  <si>
    <t>EFPM730</t>
  </si>
  <si>
    <t>EFPM731</t>
  </si>
  <si>
    <t>EFPM732</t>
  </si>
  <si>
    <t>EFPM733</t>
  </si>
  <si>
    <t>EFPM734</t>
  </si>
  <si>
    <t>EFPM735</t>
  </si>
  <si>
    <t>EFPM736</t>
  </si>
  <si>
    <t>EFPM737</t>
  </si>
  <si>
    <t>EFPM738</t>
  </si>
  <si>
    <t>EFPM739</t>
  </si>
  <si>
    <t>EFPM740</t>
  </si>
  <si>
    <t>EFPM741</t>
  </si>
  <si>
    <t>EFPM742</t>
  </si>
  <si>
    <t>EFPM743</t>
  </si>
  <si>
    <t>EFPM744</t>
  </si>
  <si>
    <t>EFPM745</t>
  </si>
  <si>
    <t>EFPM746</t>
  </si>
  <si>
    <t>EFPM747</t>
  </si>
  <si>
    <t>EFPM748</t>
  </si>
  <si>
    <t>EFPM749</t>
  </si>
  <si>
    <t>EFPM750</t>
  </si>
  <si>
    <t>EFPM751</t>
  </si>
  <si>
    <t>EFPM752</t>
  </si>
  <si>
    <t>EFPM753</t>
  </si>
  <si>
    <t>EFPM754</t>
  </si>
  <si>
    <t>EFPM755</t>
  </si>
  <si>
    <t>EFPM770</t>
  </si>
  <si>
    <t>EFPM771</t>
  </si>
  <si>
    <t>EFPM772</t>
  </si>
  <si>
    <t>EFPM773</t>
  </si>
  <si>
    <t>EFPM774</t>
  </si>
  <si>
    <t>EFPM775</t>
  </si>
  <si>
    <t>EFPM776</t>
  </si>
  <si>
    <t>EFPM777</t>
  </si>
  <si>
    <t>EFPM778</t>
  </si>
  <si>
    <t>EFPM779</t>
  </si>
  <si>
    <t>EFPM780</t>
  </si>
  <si>
    <t>EFPM781</t>
  </si>
  <si>
    <t>EFPM782</t>
  </si>
  <si>
    <t>EFPM783</t>
  </si>
  <si>
    <t>EFPM784</t>
  </si>
  <si>
    <t>EFPM785</t>
  </si>
  <si>
    <t>EFPM786</t>
  </si>
  <si>
    <t>EFPM787</t>
  </si>
  <si>
    <t>EFPM788</t>
  </si>
  <si>
    <t>EFPM789</t>
  </si>
  <si>
    <t>EFPM790</t>
  </si>
  <si>
    <t>EFPM791</t>
  </si>
  <si>
    <t>EFPM792</t>
  </si>
  <si>
    <t>EFPM793</t>
  </si>
  <si>
    <t>EFPM794</t>
  </si>
  <si>
    <t>EFPM795</t>
  </si>
  <si>
    <t>EFPM796</t>
  </si>
  <si>
    <t>EFPM797</t>
  </si>
  <si>
    <t>EFPM798</t>
  </si>
  <si>
    <t>EFPM799</t>
  </si>
  <si>
    <t>EFPM800</t>
  </si>
  <si>
    <t>EFPM801</t>
  </si>
  <si>
    <t>EFPM802</t>
  </si>
  <si>
    <t>EFPM803</t>
  </si>
  <si>
    <t>EFPM804</t>
  </si>
  <si>
    <t>EFPM805</t>
  </si>
  <si>
    <t>EFPM806</t>
  </si>
  <si>
    <t>EFPM807</t>
  </si>
  <si>
    <t>EFPM808</t>
  </si>
  <si>
    <t>EFPM809</t>
  </si>
  <si>
    <t>EFPM810</t>
  </si>
  <si>
    <t>EFPM811</t>
  </si>
  <si>
    <t>EFPM812</t>
  </si>
  <si>
    <t>EFPM813</t>
  </si>
  <si>
    <t>EFPM814</t>
  </si>
  <si>
    <t>EFPM815</t>
  </si>
  <si>
    <t>EFPM816</t>
  </si>
  <si>
    <t>EFPM817</t>
  </si>
  <si>
    <t>EFPM818</t>
  </si>
  <si>
    <t>EFPM819</t>
  </si>
  <si>
    <t>EFPM820</t>
  </si>
  <si>
    <t>EFPM821</t>
  </si>
  <si>
    <t>EFPM822</t>
  </si>
  <si>
    <t>EFPM824</t>
  </si>
  <si>
    <t>EFPM825</t>
  </si>
  <si>
    <t>EFPM826</t>
  </si>
  <si>
    <t>EFPM827</t>
  </si>
  <si>
    <t>EFPM828</t>
  </si>
  <si>
    <t>EFPM829</t>
  </si>
  <si>
    <t>EFPM830</t>
  </si>
  <si>
    <t>EFPM831</t>
  </si>
  <si>
    <t>EFPM832</t>
  </si>
  <si>
    <t>EFPM833</t>
  </si>
  <si>
    <t>EFPM834</t>
  </si>
  <si>
    <t>EFPM835</t>
  </si>
  <si>
    <t>EFPM836</t>
  </si>
  <si>
    <t>EFPM837</t>
  </si>
  <si>
    <t>EFPM900</t>
  </si>
  <si>
    <t>EFPM900A</t>
  </si>
  <si>
    <t>EFPM900C</t>
  </si>
  <si>
    <t>EFPM901</t>
  </si>
  <si>
    <t>EFPM901C</t>
  </si>
  <si>
    <t>EFPM902</t>
  </si>
  <si>
    <t>EFPM902A</t>
  </si>
  <si>
    <t>EFPM902C</t>
  </si>
  <si>
    <t>EFPM903</t>
  </si>
  <si>
    <t>EFPM904</t>
  </si>
  <si>
    <t>EFPM905</t>
  </si>
  <si>
    <t>EFPM906</t>
  </si>
  <si>
    <t>EFPM907</t>
  </si>
  <si>
    <t>EFPM908</t>
  </si>
  <si>
    <t>EFPM909</t>
  </si>
  <si>
    <t>EFPM910</t>
  </si>
  <si>
    <t>EFPM911</t>
  </si>
  <si>
    <t>EFPM912</t>
  </si>
  <si>
    <t>EFPM912J</t>
  </si>
  <si>
    <t>EFPM913</t>
  </si>
  <si>
    <t>EFPM914</t>
  </si>
  <si>
    <t>EFPM914J</t>
  </si>
  <si>
    <t>EFPM915</t>
  </si>
  <si>
    <t>EFPM916</t>
  </si>
  <si>
    <t>EFPM917</t>
  </si>
  <si>
    <t>EFPM918</t>
  </si>
  <si>
    <t>EFPM919</t>
  </si>
  <si>
    <t>EFPM975</t>
  </si>
  <si>
    <t>EFPM975B</t>
  </si>
  <si>
    <t>EFPMAED</t>
  </si>
  <si>
    <t>EFPMIND_MA</t>
  </si>
  <si>
    <t>EFPMIND_TESO</t>
  </si>
  <si>
    <t>EFS3000</t>
  </si>
  <si>
    <t>EFS5000</t>
  </si>
  <si>
    <t>EGL1905</t>
  </si>
  <si>
    <t>EGL1907</t>
  </si>
  <si>
    <t>EGL1909</t>
  </si>
  <si>
    <t>EGL2905</t>
  </si>
  <si>
    <t>EGL2909</t>
  </si>
  <si>
    <t>EGL3905</t>
  </si>
  <si>
    <t>EGL3909</t>
  </si>
  <si>
    <t>EGLM907</t>
  </si>
  <si>
    <t>EHC5001</t>
  </si>
  <si>
    <t>EHCM001</t>
  </si>
  <si>
    <t>EHU1011</t>
  </si>
  <si>
    <t>EHU1012</t>
  </si>
  <si>
    <t>EHU1013</t>
  </si>
  <si>
    <t>EHU1014</t>
  </si>
  <si>
    <t>EHU1015</t>
  </si>
  <si>
    <t>EHU1021</t>
  </si>
  <si>
    <t>EHU1022</t>
  </si>
  <si>
    <t>EHU2011</t>
  </si>
  <si>
    <t>EHU2012</t>
  </si>
  <si>
    <t>EHU2013</t>
  </si>
  <si>
    <t>EHU2014</t>
  </si>
  <si>
    <t>EHU2021</t>
  </si>
  <si>
    <t>EHU2022</t>
  </si>
  <si>
    <t>EHU2041</t>
  </si>
  <si>
    <t>EHU3011A</t>
  </si>
  <si>
    <t>EHU3011B</t>
  </si>
  <si>
    <t>EHU3011C</t>
  </si>
  <si>
    <t>EHU3012</t>
  </si>
  <si>
    <t>EHU3022</t>
  </si>
  <si>
    <t>EHU3041</t>
  </si>
  <si>
    <t>EHU4011A</t>
  </si>
  <si>
    <t>EHU4011B</t>
  </si>
  <si>
    <t>EHU4011C</t>
  </si>
  <si>
    <t>EHU4012</t>
  </si>
  <si>
    <t>EHU5001</t>
  </si>
  <si>
    <t>EHU5002</t>
  </si>
  <si>
    <t>EHU5003</t>
  </si>
  <si>
    <t>EHU5004</t>
  </si>
  <si>
    <t>EHU5005</t>
  </si>
  <si>
    <t>EHU5006</t>
  </si>
  <si>
    <t>EHU5007</t>
  </si>
  <si>
    <t>EHU5008</t>
  </si>
  <si>
    <t>EHU5009</t>
  </si>
  <si>
    <t>EHU5010</t>
  </si>
  <si>
    <t>EHU5011</t>
  </si>
  <si>
    <t>EHUM002</t>
  </si>
  <si>
    <t>EHUM003</t>
  </si>
  <si>
    <t>EHUM005</t>
  </si>
  <si>
    <t>EHUM009</t>
  </si>
  <si>
    <t>EHUM010</t>
  </si>
  <si>
    <t>EHUM011</t>
  </si>
  <si>
    <t>EIS2032</t>
  </si>
  <si>
    <t>EIT2041</t>
  </si>
  <si>
    <t>EIT3041</t>
  </si>
  <si>
    <t>EIT5000</t>
  </si>
  <si>
    <t>EIT5001</t>
  </si>
  <si>
    <t>EIT5002</t>
  </si>
  <si>
    <t>EIT5003</t>
  </si>
  <si>
    <t>EITM003</t>
  </si>
  <si>
    <t>ELC0001</t>
  </si>
  <si>
    <t>ELC0001A</t>
  </si>
  <si>
    <t>ELC0002</t>
  </si>
  <si>
    <t>ELC0003</t>
  </si>
  <si>
    <t>ELC0004</t>
  </si>
  <si>
    <t>ELC0005</t>
  </si>
  <si>
    <t>ELC0006</t>
  </si>
  <si>
    <t>ELC0007</t>
  </si>
  <si>
    <t>ELC0008</t>
  </si>
  <si>
    <t>ELC0009</t>
  </si>
  <si>
    <t>ELC0010</t>
  </si>
  <si>
    <t>ELC0011</t>
  </si>
  <si>
    <t>ELC0012</t>
  </si>
  <si>
    <t>ELC0013</t>
  </si>
  <si>
    <t>ELC0014</t>
  </si>
  <si>
    <t>ELC0015</t>
  </si>
  <si>
    <t>ELC0400</t>
  </si>
  <si>
    <t>ELC0401</t>
  </si>
  <si>
    <t>ELC0402</t>
  </si>
  <si>
    <t>ELC0403</t>
  </si>
  <si>
    <t>ELC0404</t>
  </si>
  <si>
    <t>ELC0405</t>
  </si>
  <si>
    <t>ELC0406</t>
  </si>
  <si>
    <t>ELC0407</t>
  </si>
  <si>
    <t>ELC0408</t>
  </si>
  <si>
    <t>ELC0409</t>
  </si>
  <si>
    <t>ELC0410</t>
  </si>
  <si>
    <t>ELC1005</t>
  </si>
  <si>
    <t>ELC1006</t>
  </si>
  <si>
    <t>ELC1008</t>
  </si>
  <si>
    <t>ELC1011</t>
  </si>
  <si>
    <t>ELC1021</t>
  </si>
  <si>
    <t>ELC1022</t>
  </si>
  <si>
    <t>ELC1023</t>
  </si>
  <si>
    <t>ELC1024</t>
  </si>
  <si>
    <t>ELC1025</t>
  </si>
  <si>
    <t>ELC1026</t>
  </si>
  <si>
    <t>ELC1027</t>
  </si>
  <si>
    <t>ELC1714</t>
  </si>
  <si>
    <t>ELC1714B</t>
  </si>
  <si>
    <t>ELC1715</t>
  </si>
  <si>
    <t>ELC1715B</t>
  </si>
  <si>
    <t>ELC1724</t>
  </si>
  <si>
    <t>ELC1724B</t>
  </si>
  <si>
    <t>ELC1725</t>
  </si>
  <si>
    <t>ELC1725B</t>
  </si>
  <si>
    <t>ELC1800</t>
  </si>
  <si>
    <t>ELC1801</t>
  </si>
  <si>
    <t>ELC2001</t>
  </si>
  <si>
    <t>ELC2002</t>
  </si>
  <si>
    <t>ELC2003</t>
  </si>
  <si>
    <t>ELC2004</t>
  </si>
  <si>
    <t>ELC2005</t>
  </si>
  <si>
    <t>ELC2006</t>
  </si>
  <si>
    <t>ELC2008</t>
  </si>
  <si>
    <t>ELC2009</t>
  </si>
  <si>
    <t>ELC2010</t>
  </si>
  <si>
    <t>ELC2011</t>
  </si>
  <si>
    <t>ELC2201</t>
  </si>
  <si>
    <t>ELC2301</t>
  </si>
  <si>
    <t>ELC2302</t>
  </si>
  <si>
    <t>ELC2303</t>
  </si>
  <si>
    <t>ELC2304</t>
  </si>
  <si>
    <t>ELC2305</t>
  </si>
  <si>
    <t>ELC2306</t>
  </si>
  <si>
    <t>ELC2307</t>
  </si>
  <si>
    <t>ELC2308</t>
  </si>
  <si>
    <t>ELC2715</t>
  </si>
  <si>
    <t>ELC2715B</t>
  </si>
  <si>
    <t>ELC2716</t>
  </si>
  <si>
    <t>ELC2716B</t>
  </si>
  <si>
    <t>ELC2725</t>
  </si>
  <si>
    <t>ELC2725B</t>
  </si>
  <si>
    <t>ELC2726</t>
  </si>
  <si>
    <t>ELC2726B</t>
  </si>
  <si>
    <t>ELC2727</t>
  </si>
  <si>
    <t>ELC2727B</t>
  </si>
  <si>
    <t>ELC2728</t>
  </si>
  <si>
    <t>ELC2728B</t>
  </si>
  <si>
    <t>ELC2729</t>
  </si>
  <si>
    <t>ELC2729B</t>
  </si>
  <si>
    <t>ELC2730</t>
  </si>
  <si>
    <t>ELC2730B</t>
  </si>
  <si>
    <t>ELC2800</t>
  </si>
  <si>
    <t>ELC2801</t>
  </si>
  <si>
    <t>ELC3001</t>
  </si>
  <si>
    <t>ELC3003</t>
  </si>
  <si>
    <t>ELC3004</t>
  </si>
  <si>
    <t>ELC3005</t>
  </si>
  <si>
    <t>ELC3008</t>
  </si>
  <si>
    <t>ELC3009</t>
  </si>
  <si>
    <t>ELC3010</t>
  </si>
  <si>
    <t>ELC3101</t>
  </si>
  <si>
    <t>ELC3102</t>
  </si>
  <si>
    <t>ELC3103</t>
  </si>
  <si>
    <t>ELC3104</t>
  </si>
  <si>
    <t>ELC3105</t>
  </si>
  <si>
    <t>ELC3106</t>
  </si>
  <si>
    <t>ELC3107</t>
  </si>
  <si>
    <t>ELC3108</t>
  </si>
  <si>
    <t>ELC3160</t>
  </si>
  <si>
    <t>ELC3161</t>
  </si>
  <si>
    <t>ELC3201</t>
  </si>
  <si>
    <t>ELC3202</t>
  </si>
  <si>
    <t>ELC3203</t>
  </si>
  <si>
    <t>ELC3204</t>
  </si>
  <si>
    <t>ELC3205</t>
  </si>
  <si>
    <t>ELC3600</t>
  </si>
  <si>
    <t>ELC3601</t>
  </si>
  <si>
    <t>ELC3602</t>
  </si>
  <si>
    <t>ELC3603</t>
  </si>
  <si>
    <t>ELC3604</t>
  </si>
  <si>
    <t>ELC3605</t>
  </si>
  <si>
    <t>ELC3606</t>
  </si>
  <si>
    <t>ELC3800</t>
  </si>
  <si>
    <t>ELC4001</t>
  </si>
  <si>
    <t>ELC4011</t>
  </si>
  <si>
    <t>ELC4921</t>
  </si>
  <si>
    <t>ELC5001</t>
  </si>
  <si>
    <t>ELC5002</t>
  </si>
  <si>
    <t>ELC5004</t>
  </si>
  <si>
    <t>ELC5008</t>
  </si>
  <si>
    <t>ELC5103</t>
  </si>
  <si>
    <t>ELC5106</t>
  </si>
  <si>
    <t>ELC5108</t>
  </si>
  <si>
    <t>ELC5112</t>
  </si>
  <si>
    <t>ELC5114</t>
  </si>
  <si>
    <t>ELC5901</t>
  </si>
  <si>
    <t>ELC5902</t>
  </si>
  <si>
    <t>ELC5904</t>
  </si>
  <si>
    <t>ELC5911</t>
  </si>
  <si>
    <t>ELC5912</t>
  </si>
  <si>
    <t>ELC5913</t>
  </si>
  <si>
    <t>ELC5916</t>
  </si>
  <si>
    <t>ELC5917</t>
  </si>
  <si>
    <t>ELC5918</t>
  </si>
  <si>
    <t>ELC5921</t>
  </si>
  <si>
    <t>ELC5922</t>
  </si>
  <si>
    <t>ELC5923</t>
  </si>
  <si>
    <t>ELC5924</t>
  </si>
  <si>
    <t>ELC5931</t>
  </si>
  <si>
    <t>ELC5932</t>
  </si>
  <si>
    <t>ELC5933</t>
  </si>
  <si>
    <t>ELC5934</t>
  </si>
  <si>
    <t>ELC5935</t>
  </si>
  <si>
    <t>ELC5941</t>
  </si>
  <si>
    <t>ELC5942</t>
  </si>
  <si>
    <t>ELC5943</t>
  </si>
  <si>
    <t>ELC5944</t>
  </si>
  <si>
    <t>ELC5951</t>
  </si>
  <si>
    <t>ELC5952</t>
  </si>
  <si>
    <t>ELC5961</t>
  </si>
  <si>
    <t>ELC5971</t>
  </si>
  <si>
    <t>ELC5972</t>
  </si>
  <si>
    <t>ELC5973</t>
  </si>
  <si>
    <t>ELC5974</t>
  </si>
  <si>
    <t>ELC5975</t>
  </si>
  <si>
    <t>ELC5976</t>
  </si>
  <si>
    <t>ELC5977</t>
  </si>
  <si>
    <t>ELC5981</t>
  </si>
  <si>
    <t>ELC5983</t>
  </si>
  <si>
    <t>ELC5985</t>
  </si>
  <si>
    <t>ELC5991</t>
  </si>
  <si>
    <t>ELC5992</t>
  </si>
  <si>
    <t>ELC5993</t>
  </si>
  <si>
    <t>ELC5994</t>
  </si>
  <si>
    <t>ELC5995</t>
  </si>
  <si>
    <t>EMA1011</t>
  </si>
  <si>
    <t>EMA1011A</t>
  </si>
  <si>
    <t>EMA1011B</t>
  </si>
  <si>
    <t>EMA1012</t>
  </si>
  <si>
    <t>EMA1021</t>
  </si>
  <si>
    <t>EMA1021A</t>
  </si>
  <si>
    <t>EMA1021B</t>
  </si>
  <si>
    <t>EMA1022</t>
  </si>
  <si>
    <t>EMA1022A</t>
  </si>
  <si>
    <t>EMA1022B</t>
  </si>
  <si>
    <t>EMA1022C</t>
  </si>
  <si>
    <t>EMA1023</t>
  </si>
  <si>
    <t>EMA1024</t>
  </si>
  <si>
    <t>EMA1031</t>
  </si>
  <si>
    <t>EMA1032</t>
  </si>
  <si>
    <t>EMA1033</t>
  </si>
  <si>
    <t>EMA1034</t>
  </si>
  <si>
    <t>EMA1101</t>
  </si>
  <si>
    <t>EMA1102</t>
  </si>
  <si>
    <t>EMA1103</t>
  </si>
  <si>
    <t>EMA1104</t>
  </si>
  <si>
    <t>EMA2011</t>
  </si>
  <si>
    <t>EMA2011A</t>
  </si>
  <si>
    <t>EMA2012</t>
  </si>
  <si>
    <t>EMA2013</t>
  </si>
  <si>
    <t>EMA2021</t>
  </si>
  <si>
    <t>EMA2021A</t>
  </si>
  <si>
    <t>EMA2021B</t>
  </si>
  <si>
    <t>EMA2021C</t>
  </si>
  <si>
    <t>EMA2022</t>
  </si>
  <si>
    <t>EMA2022A</t>
  </si>
  <si>
    <t>EMA2022B</t>
  </si>
  <si>
    <t>EMA2022C</t>
  </si>
  <si>
    <t>EMA2031</t>
  </si>
  <si>
    <t>EMA2032</t>
  </si>
  <si>
    <t>EMA2033</t>
  </si>
  <si>
    <t>EMA2034</t>
  </si>
  <si>
    <t>EMA2041</t>
  </si>
  <si>
    <t>EMA2101</t>
  </si>
  <si>
    <t>EMA2102</t>
  </si>
  <si>
    <t>EMA2103</t>
  </si>
  <si>
    <t>EMA2104</t>
  </si>
  <si>
    <t>EMA2111</t>
  </si>
  <si>
    <t>EMA2112</t>
  </si>
  <si>
    <t>EMA2113</t>
  </si>
  <si>
    <t>EMA2114</t>
  </si>
  <si>
    <t>EMA3011</t>
  </si>
  <si>
    <t>EMA3012</t>
  </si>
  <si>
    <t>EMA3013</t>
  </si>
  <si>
    <t>EMA3021</t>
  </si>
  <si>
    <t>EMA3021A</t>
  </si>
  <si>
    <t>EMA3021B</t>
  </si>
  <si>
    <t>EMA3022</t>
  </si>
  <si>
    <t>EMA3022A</t>
  </si>
  <si>
    <t>EMA3022B</t>
  </si>
  <si>
    <t>EMA3022C</t>
  </si>
  <si>
    <t>EMA3031</t>
  </si>
  <si>
    <t>EMA3033</t>
  </si>
  <si>
    <t>EMA3034</t>
  </si>
  <si>
    <t>EMA3041</t>
  </si>
  <si>
    <t>EMA3101</t>
  </si>
  <si>
    <t>EMA3102</t>
  </si>
  <si>
    <t>EMA3103</t>
  </si>
  <si>
    <t>EMA3104</t>
  </si>
  <si>
    <t>EMA3105</t>
  </si>
  <si>
    <t>EMA3106</t>
  </si>
  <si>
    <t>EMA3107</t>
  </si>
  <si>
    <t>EMA3108</t>
  </si>
  <si>
    <t>EMA3109</t>
  </si>
  <si>
    <t>EMA3110</t>
  </si>
  <si>
    <t>EMA3112</t>
  </si>
  <si>
    <t>EMA4011</t>
  </si>
  <si>
    <t>EMA4012</t>
  </si>
  <si>
    <t>EMA4021</t>
  </si>
  <si>
    <t>EMA4022</t>
  </si>
  <si>
    <t>EMA4023</t>
  </si>
  <si>
    <t>EMA4024</t>
  </si>
  <si>
    <t>EMA4025</t>
  </si>
  <si>
    <t>EMA4026</t>
  </si>
  <si>
    <t>EMA5000</t>
  </si>
  <si>
    <t>EMA5001</t>
  </si>
  <si>
    <t>EMA5002</t>
  </si>
  <si>
    <t>EMA5003</t>
  </si>
  <si>
    <t>EMA5004</t>
  </si>
  <si>
    <t>EMA5005</t>
  </si>
  <si>
    <t>EMA5009</t>
  </si>
  <si>
    <t>EMAM001</t>
  </si>
  <si>
    <t>EMAM005</t>
  </si>
  <si>
    <t>EMAM009</t>
  </si>
  <si>
    <t>EME2041</t>
  </si>
  <si>
    <t>EME3041</t>
  </si>
  <si>
    <t>EME5000</t>
  </si>
  <si>
    <t>EML2041</t>
  </si>
  <si>
    <t>EML3041</t>
  </si>
  <si>
    <t>EML5001</t>
  </si>
  <si>
    <t>EML5002</t>
  </si>
  <si>
    <t>EML5003</t>
  </si>
  <si>
    <t>EML5004</t>
  </si>
  <si>
    <t>EML5005</t>
  </si>
  <si>
    <t>EML5006</t>
  </si>
  <si>
    <t>EML5007</t>
  </si>
  <si>
    <t>EML5008</t>
  </si>
  <si>
    <t>EML5009</t>
  </si>
  <si>
    <t>EMLM001</t>
  </si>
  <si>
    <t>EMLM002</t>
  </si>
  <si>
    <t>EMLM003</t>
  </si>
  <si>
    <t>EMLM004</t>
  </si>
  <si>
    <t>EMLM005</t>
  </si>
  <si>
    <t>EMLM006</t>
  </si>
  <si>
    <t>EMLM007</t>
  </si>
  <si>
    <t>EMLM008</t>
  </si>
  <si>
    <t>EMP1904</t>
  </si>
  <si>
    <t>EMP2001</t>
  </si>
  <si>
    <t>EMP2002</t>
  </si>
  <si>
    <t>EMP3001</t>
  </si>
  <si>
    <t>EMP3002</t>
  </si>
  <si>
    <t>EMP3003</t>
  </si>
  <si>
    <t>EMP9905</t>
  </si>
  <si>
    <t>EMPM001</t>
  </si>
  <si>
    <t>EMPM002</t>
  </si>
  <si>
    <t>EMPM003</t>
  </si>
  <si>
    <t>EMPM004</t>
  </si>
  <si>
    <t>EMPM005</t>
  </si>
  <si>
    <t>EMPM006</t>
  </si>
  <si>
    <t>EMPM007</t>
  </si>
  <si>
    <t>EMPM008</t>
  </si>
  <si>
    <t>EMPM009</t>
  </si>
  <si>
    <t>EMPM010</t>
  </si>
  <si>
    <t>EMPM011</t>
  </si>
  <si>
    <t>EMPM012</t>
  </si>
  <si>
    <t>EMPM013</t>
  </si>
  <si>
    <t>EMS1904</t>
  </si>
  <si>
    <t>EMS9905</t>
  </si>
  <si>
    <t>EMU1011</t>
  </si>
  <si>
    <t>EMU1012</t>
  </si>
  <si>
    <t>EMU1013</t>
  </si>
  <si>
    <t>EMU1014</t>
  </si>
  <si>
    <t>EMU1015</t>
  </si>
  <si>
    <t>EMU1016</t>
  </si>
  <si>
    <t>EMU2011</t>
  </si>
  <si>
    <t>EMU2012</t>
  </si>
  <si>
    <t>EMU2013</t>
  </si>
  <si>
    <t>EMU2014</t>
  </si>
  <si>
    <t>EMU2015</t>
  </si>
  <si>
    <t>EMU2016</t>
  </si>
  <si>
    <t>EMU2017</t>
  </si>
  <si>
    <t>EMU2018</t>
  </si>
  <si>
    <t>EMU2041</t>
  </si>
  <si>
    <t>EMU2042</t>
  </si>
  <si>
    <t>EMU3011</t>
  </si>
  <si>
    <t>EMU3012</t>
  </si>
  <si>
    <t>EMU3013</t>
  </si>
  <si>
    <t>EMU3013A</t>
  </si>
  <si>
    <t>EMU3013B</t>
  </si>
  <si>
    <t>EMU3013C</t>
  </si>
  <si>
    <t>EMU3014</t>
  </si>
  <si>
    <t>EMU3015</t>
  </si>
  <si>
    <t>EMU3016</t>
  </si>
  <si>
    <t>EMU3017</t>
  </si>
  <si>
    <t>EMU3018</t>
  </si>
  <si>
    <t>EMU3019</t>
  </si>
  <si>
    <t>EMU3041</t>
  </si>
  <si>
    <t>EMU3042</t>
  </si>
  <si>
    <t>EMU4011</t>
  </si>
  <si>
    <t>EMU4011A</t>
  </si>
  <si>
    <t>EMU4011B</t>
  </si>
  <si>
    <t>EMU4011C</t>
  </si>
  <si>
    <t>EMU4011D</t>
  </si>
  <si>
    <t>EMU4011E</t>
  </si>
  <si>
    <t>EMU4011F</t>
  </si>
  <si>
    <t>EMU4012</t>
  </si>
  <si>
    <t>EMU4013</t>
  </si>
  <si>
    <t>EMU4014</t>
  </si>
  <si>
    <t>EMU5001</t>
  </si>
  <si>
    <t>EMU5002</t>
  </si>
  <si>
    <t>EMU5003</t>
  </si>
  <si>
    <t>EMUM003</t>
  </si>
  <si>
    <t>ENE0001</t>
  </si>
  <si>
    <t>ENE1001</t>
  </si>
  <si>
    <t>ENE1002</t>
  </si>
  <si>
    <t>ENE1003</t>
  </si>
  <si>
    <t>ENE1004</t>
  </si>
  <si>
    <t>ENE1005</t>
  </si>
  <si>
    <t>ENE1006</t>
  </si>
  <si>
    <t>ENE1007</t>
  </si>
  <si>
    <t>ENE1008</t>
  </si>
  <si>
    <t>ENE1009</t>
  </si>
  <si>
    <t>ENE1010</t>
  </si>
  <si>
    <t>ENE1900</t>
  </si>
  <si>
    <t>ENE1905</t>
  </si>
  <si>
    <t>ENE1907</t>
  </si>
  <si>
    <t>ENE1909</t>
  </si>
  <si>
    <t>ENE1910</t>
  </si>
  <si>
    <t>ENE2001</t>
  </si>
  <si>
    <t>ENE2002</t>
  </si>
  <si>
    <t>ENE2003</t>
  </si>
  <si>
    <t>ENE2004</t>
  </si>
  <si>
    <t>ENE2005</t>
  </si>
  <si>
    <t>ENE2006</t>
  </si>
  <si>
    <t>ENE2007</t>
  </si>
  <si>
    <t>ENE2008</t>
  </si>
  <si>
    <t>ENE2900</t>
  </si>
  <si>
    <t>ENE2905</t>
  </si>
  <si>
    <t>ENE2907</t>
  </si>
  <si>
    <t>ENE2909</t>
  </si>
  <si>
    <t>ENE3001</t>
  </si>
  <si>
    <t>ENE3002</t>
  </si>
  <si>
    <t>ENE3003</t>
  </si>
  <si>
    <t>ENE3004</t>
  </si>
  <si>
    <t>ENE3005</t>
  </si>
  <si>
    <t>ENE3006</t>
  </si>
  <si>
    <t>ENE3007</t>
  </si>
  <si>
    <t>ENE3008</t>
  </si>
  <si>
    <t>ENE3009</t>
  </si>
  <si>
    <t>ENE3010</t>
  </si>
  <si>
    <t>ENE3011</t>
  </si>
  <si>
    <t>ENE3012</t>
  </si>
  <si>
    <t>ENE3013</t>
  </si>
  <si>
    <t>ENE3014</t>
  </si>
  <si>
    <t>ENE3015</t>
  </si>
  <si>
    <t>ENE3900</t>
  </si>
  <si>
    <t>ENE3905</t>
  </si>
  <si>
    <t>ENE3907</t>
  </si>
  <si>
    <t>ENE3909</t>
  </si>
  <si>
    <t>ENE4900</t>
  </si>
  <si>
    <t>ENE4905</t>
  </si>
  <si>
    <t>ENE4907</t>
  </si>
  <si>
    <t>ENE4909</t>
  </si>
  <si>
    <t>ENEM005</t>
  </si>
  <si>
    <t>ENEM006</t>
  </si>
  <si>
    <t>ENEM007</t>
  </si>
  <si>
    <t>ENEM008</t>
  </si>
  <si>
    <t>ENEM009</t>
  </si>
  <si>
    <t>ENEM010</t>
  </si>
  <si>
    <t>ENEM011</t>
  </si>
  <si>
    <t>ENEM012</t>
  </si>
  <si>
    <t>ENEM101</t>
  </si>
  <si>
    <t>ENEM102</t>
  </si>
  <si>
    <t>ENEM103</t>
  </si>
  <si>
    <t>ENEM104</t>
  </si>
  <si>
    <t>ENEM105</t>
  </si>
  <si>
    <t>ENEM106</t>
  </si>
  <si>
    <t>ENEM107</t>
  </si>
  <si>
    <t>ENEM900</t>
  </si>
  <si>
    <t>ENEM905</t>
  </si>
  <si>
    <t>ENEM907</t>
  </si>
  <si>
    <t>ENEM909</t>
  </si>
  <si>
    <t>ENEM910</t>
  </si>
  <si>
    <t>ENG1001</t>
  </si>
  <si>
    <t>ENG1002</t>
  </si>
  <si>
    <t>ENG1005</t>
  </si>
  <si>
    <t>ENG1006</t>
  </si>
  <si>
    <t>ENG1007</t>
  </si>
  <si>
    <t>ENG1008</t>
  </si>
  <si>
    <t>ENG1009</t>
  </si>
  <si>
    <t>ENG1200DA</t>
  </si>
  <si>
    <t>ENG1201DA</t>
  </si>
  <si>
    <t>ENG1202DA</t>
  </si>
  <si>
    <t>ENG1203DA</t>
  </si>
  <si>
    <t>ENG1204DA</t>
  </si>
  <si>
    <t>ENG1205DA</t>
  </si>
  <si>
    <t>ENG1206DA</t>
  </si>
  <si>
    <t>ENG1904</t>
  </si>
  <si>
    <t>ENG1905</t>
  </si>
  <si>
    <t>ENG1907</t>
  </si>
  <si>
    <t>ENG1909</t>
  </si>
  <si>
    <t>ENG2001</t>
  </si>
  <si>
    <t>ENG2002</t>
  </si>
  <si>
    <t>ENG2003</t>
  </si>
  <si>
    <t>ENG2004</t>
  </si>
  <si>
    <t>ENG2005</t>
  </si>
  <si>
    <t>ENG2006</t>
  </si>
  <si>
    <t>ENG2007</t>
  </si>
  <si>
    <t>ENG2008</t>
  </si>
  <si>
    <t>ENG2009</t>
  </si>
  <si>
    <t>ENG2010</t>
  </si>
  <si>
    <t>ENG2011</t>
  </si>
  <si>
    <t>ENG2012</t>
  </si>
  <si>
    <t>ENG2013</t>
  </si>
  <si>
    <t>ENG2014</t>
  </si>
  <si>
    <t>ENG2015</t>
  </si>
  <si>
    <t>ENG2016</t>
  </si>
  <si>
    <t>ENG2017</t>
  </si>
  <si>
    <t>ENG2019</t>
  </si>
  <si>
    <t>ENG2118</t>
  </si>
  <si>
    <t>ENG2119</t>
  </si>
  <si>
    <t>ENG2200DA</t>
  </si>
  <si>
    <t>ENG2201DA</t>
  </si>
  <si>
    <t>ENG2202DA</t>
  </si>
  <si>
    <t>ENG2203DA</t>
  </si>
  <si>
    <t>ENG2204DA</t>
  </si>
  <si>
    <t>ENG2206DA</t>
  </si>
  <si>
    <t>ENG2207DA</t>
  </si>
  <si>
    <t>ENG2208DA</t>
  </si>
  <si>
    <t>ENG2209DA</t>
  </si>
  <si>
    <t>ENG2905</t>
  </si>
  <si>
    <t>ENG2909</t>
  </si>
  <si>
    <t>ENG3001</t>
  </si>
  <si>
    <t>ENG3002</t>
  </si>
  <si>
    <t>ENG3003</t>
  </si>
  <si>
    <t>ENG3004</t>
  </si>
  <si>
    <t>ENG3005</t>
  </si>
  <si>
    <t>ENG3006</t>
  </si>
  <si>
    <t>ENG3007</t>
  </si>
  <si>
    <t>ENG3008</t>
  </si>
  <si>
    <t>ENG3008A</t>
  </si>
  <si>
    <t>ENG3008B</t>
  </si>
  <si>
    <t>ENG3009</t>
  </si>
  <si>
    <t>ENG3010</t>
  </si>
  <si>
    <t>ENG3011</t>
  </si>
  <si>
    <t>ENG3012</t>
  </si>
  <si>
    <t>ENG3013</t>
  </si>
  <si>
    <t>ENG3013A</t>
  </si>
  <si>
    <t>ENG3013B</t>
  </si>
  <si>
    <t>ENG3014</t>
  </si>
  <si>
    <t>ENG3015</t>
  </si>
  <si>
    <t>ENG3016</t>
  </si>
  <si>
    <t>ENG3017</t>
  </si>
  <si>
    <t>ENG3018</t>
  </si>
  <si>
    <t>ENG3019A</t>
  </si>
  <si>
    <t>ENG3019B</t>
  </si>
  <si>
    <t>ENG3020A</t>
  </si>
  <si>
    <t>ENG3020B</t>
  </si>
  <si>
    <t>ENG3021A</t>
  </si>
  <si>
    <t>ENG3021B</t>
  </si>
  <si>
    <t>ENG3022</t>
  </si>
  <si>
    <t>ENG3153</t>
  </si>
  <si>
    <t>ENG3164</t>
  </si>
  <si>
    <t>ENG3201DA</t>
  </si>
  <si>
    <t>ENG3202DA</t>
  </si>
  <si>
    <t>ENG3203DA</t>
  </si>
  <si>
    <t>ENG3204DA</t>
  </si>
  <si>
    <t>ENG3206DA</t>
  </si>
  <si>
    <t>ENG3207</t>
  </si>
  <si>
    <t>ENG3207DA</t>
  </si>
  <si>
    <t>ENG3211DA</t>
  </si>
  <si>
    <t>ENG3905</t>
  </si>
  <si>
    <t>ENG3909</t>
  </si>
  <si>
    <t>ENGM001</t>
  </si>
  <si>
    <t>ENGM002</t>
  </si>
  <si>
    <t>ENGM003</t>
  </si>
  <si>
    <t>ENGM005</t>
  </si>
  <si>
    <t>ENGM006</t>
  </si>
  <si>
    <t>ENGM008</t>
  </si>
  <si>
    <t>ENGM009</t>
  </si>
  <si>
    <t>ENGM010</t>
  </si>
  <si>
    <t>ENGM011</t>
  </si>
  <si>
    <t>ENGM012</t>
  </si>
  <si>
    <t>ENGM014</t>
  </si>
  <si>
    <t>ENGM015</t>
  </si>
  <si>
    <t>ENGM016</t>
  </si>
  <si>
    <t>ENGM017</t>
  </si>
  <si>
    <t>ENGM018</t>
  </si>
  <si>
    <t>ENGM019</t>
  </si>
  <si>
    <t>ENGM020</t>
  </si>
  <si>
    <t>ENGM021</t>
  </si>
  <si>
    <t>ENGM021J</t>
  </si>
  <si>
    <t>ENGM023</t>
  </si>
  <si>
    <t>ENGM023J</t>
  </si>
  <si>
    <t>ENGM024</t>
  </si>
  <si>
    <t>ENGM025</t>
  </si>
  <si>
    <t>ENGM026</t>
  </si>
  <si>
    <t>ENGM027</t>
  </si>
  <si>
    <t>ENGM027J</t>
  </si>
  <si>
    <t>ENGM028</t>
  </si>
  <si>
    <t>ENGM029</t>
  </si>
  <si>
    <t>ENGM030</t>
  </si>
  <si>
    <t>ENGM031</t>
  </si>
  <si>
    <t>ENGM032</t>
  </si>
  <si>
    <t>ENGM033</t>
  </si>
  <si>
    <t>ENGM034</t>
  </si>
  <si>
    <t>ENGM035</t>
  </si>
  <si>
    <t>ENGM036</t>
  </si>
  <si>
    <t>ENGM037</t>
  </si>
  <si>
    <t>ENGM038</t>
  </si>
  <si>
    <t>ENGM039</t>
  </si>
  <si>
    <t>ENGM040</t>
  </si>
  <si>
    <t>ENGM107</t>
  </si>
  <si>
    <t>ENGM907</t>
  </si>
  <si>
    <t>ENGM907J</t>
  </si>
  <si>
    <t>ENGM909PGT</t>
  </si>
  <si>
    <t>ENGM909PGTJ</t>
  </si>
  <si>
    <t>ENGM909UG</t>
  </si>
  <si>
    <t>EPE1021</t>
  </si>
  <si>
    <t>EPE1101</t>
  </si>
  <si>
    <t>EPE2021</t>
  </si>
  <si>
    <t>EPE2041</t>
  </si>
  <si>
    <t>EPE2101</t>
  </si>
  <si>
    <t>EPE3021</t>
  </si>
  <si>
    <t>EPE3022</t>
  </si>
  <si>
    <t>EPE3023</t>
  </si>
  <si>
    <t>EPE3024</t>
  </si>
  <si>
    <t>EPE3024A</t>
  </si>
  <si>
    <t>EPE3024B</t>
  </si>
  <si>
    <t>EPE3024C</t>
  </si>
  <si>
    <t>EPE3024D</t>
  </si>
  <si>
    <t>EPE3024E</t>
  </si>
  <si>
    <t>EPE3024F</t>
  </si>
  <si>
    <t>EPE3025</t>
  </si>
  <si>
    <t>EPE3041</t>
  </si>
  <si>
    <t>EPE3101</t>
  </si>
  <si>
    <t>EPE3102</t>
  </si>
  <si>
    <t>EPE4022</t>
  </si>
  <si>
    <t>EPE40224A</t>
  </si>
  <si>
    <t>EPE4023</t>
  </si>
  <si>
    <t>EPE4024</t>
  </si>
  <si>
    <t>EPE4024A</t>
  </si>
  <si>
    <t>EPE4024B</t>
  </si>
  <si>
    <t>EPE4024C</t>
  </si>
  <si>
    <t>EPE4024D</t>
  </si>
  <si>
    <t>EPE4024E</t>
  </si>
  <si>
    <t>EPE4024F</t>
  </si>
  <si>
    <t>EPE4024G</t>
  </si>
  <si>
    <t>EPE4025</t>
  </si>
  <si>
    <t>EPE5001</t>
  </si>
  <si>
    <t>EPE5002</t>
  </si>
  <si>
    <t>EPE5003</t>
  </si>
  <si>
    <t>EPE5004</t>
  </si>
  <si>
    <t>EPE5005</t>
  </si>
  <si>
    <t>EPE5006</t>
  </si>
  <si>
    <t>EPE5007</t>
  </si>
  <si>
    <t>EPEM001</t>
  </si>
  <si>
    <t>EPEM006</t>
  </si>
  <si>
    <t>EPEM007</t>
  </si>
  <si>
    <t>EPL2041</t>
  </si>
  <si>
    <t>EPL3041</t>
  </si>
  <si>
    <t>EPR3021</t>
  </si>
  <si>
    <t>EPS1011</t>
  </si>
  <si>
    <t>EPS1012</t>
  </si>
  <si>
    <t>EPS1013</t>
  </si>
  <si>
    <t>EPS1014</t>
  </si>
  <si>
    <t>EPS1015</t>
  </si>
  <si>
    <t>EPS1016</t>
  </si>
  <si>
    <t>EPS1017</t>
  </si>
  <si>
    <t>EPS1018</t>
  </si>
  <si>
    <t>EPS1020</t>
  </si>
  <si>
    <t>EPS1021</t>
  </si>
  <si>
    <t>EPS1102</t>
  </si>
  <si>
    <t>EPS1120</t>
  </si>
  <si>
    <t>EPS1121</t>
  </si>
  <si>
    <t>EPS1122</t>
  </si>
  <si>
    <t>EPS2011</t>
  </si>
  <si>
    <t>EPS2012</t>
  </si>
  <si>
    <t>EPS2013</t>
  </si>
  <si>
    <t>EPS2014</t>
  </si>
  <si>
    <t>EPS2015</t>
  </si>
  <si>
    <t>EPS2016</t>
  </si>
  <si>
    <t>EPS2017</t>
  </si>
  <si>
    <t>EPS2018</t>
  </si>
  <si>
    <t>EPS2020</t>
  </si>
  <si>
    <t>EPS2021</t>
  </si>
  <si>
    <t>EPS2102</t>
  </si>
  <si>
    <t>EPS2120</t>
  </si>
  <si>
    <t>EPS2121</t>
  </si>
  <si>
    <t>EPS2122</t>
  </si>
  <si>
    <t>EPS3000</t>
  </si>
  <si>
    <t>EPS3011</t>
  </si>
  <si>
    <t>EPS3020</t>
  </si>
  <si>
    <t>EPS3021</t>
  </si>
  <si>
    <t>EPS3022</t>
  </si>
  <si>
    <t>EPS3023</t>
  </si>
  <si>
    <t>EPS3024</t>
  </si>
  <si>
    <t>EPS3025</t>
  </si>
  <si>
    <t>EPS3027</t>
  </si>
  <si>
    <t>EPS3029</t>
  </si>
  <si>
    <t>EPS3030</t>
  </si>
  <si>
    <t>EPS3031</t>
  </si>
  <si>
    <t>EPS3032</t>
  </si>
  <si>
    <t>EPS3033</t>
  </si>
  <si>
    <t>EPS3102</t>
  </si>
  <si>
    <t>EPS3120</t>
  </si>
  <si>
    <t>EPS3121</t>
  </si>
  <si>
    <t>EPS3122</t>
  </si>
  <si>
    <t>EPS3123</t>
  </si>
  <si>
    <t>EPS4011</t>
  </si>
  <si>
    <t>EPS4012</t>
  </si>
  <si>
    <t>EPS4013</t>
  </si>
  <si>
    <t>EPS4020</t>
  </si>
  <si>
    <t>EPS4022</t>
  </si>
  <si>
    <t>EPS5000</t>
  </si>
  <si>
    <t>EPSM000</t>
  </si>
  <si>
    <t>ERA2000</t>
  </si>
  <si>
    <t>ERA2001A</t>
  </si>
  <si>
    <t>ERA2001B</t>
  </si>
  <si>
    <t>ERA3000A</t>
  </si>
  <si>
    <t>ERP6000</t>
  </si>
  <si>
    <t>ERP6001</t>
  </si>
  <si>
    <t>ERP6002</t>
  </si>
  <si>
    <t>ERP6003</t>
  </si>
  <si>
    <t>ERP6004</t>
  </si>
  <si>
    <t>ERPM000</t>
  </si>
  <si>
    <t>ERPM001</t>
  </si>
  <si>
    <t>ERPM002</t>
  </si>
  <si>
    <t>ERPM003</t>
  </si>
  <si>
    <t>ERPM004</t>
  </si>
  <si>
    <t>ERPM005</t>
  </si>
  <si>
    <t>ERPM006</t>
  </si>
  <si>
    <t>ERPM006Z</t>
  </si>
  <si>
    <t>ERPM007</t>
  </si>
  <si>
    <t>ERPM007Z</t>
  </si>
  <si>
    <t>ERPM008</t>
  </si>
  <si>
    <t>ERPM008Z</t>
  </si>
  <si>
    <t>ERPM009</t>
  </si>
  <si>
    <t>ERPM009Z</t>
  </si>
  <si>
    <t>ERPM010Z</t>
  </si>
  <si>
    <t>ESB1031</t>
  </si>
  <si>
    <t>ESB1032</t>
  </si>
  <si>
    <t>ESB1051</t>
  </si>
  <si>
    <t>ESB2031</t>
  </si>
  <si>
    <t>ESB2051</t>
  </si>
  <si>
    <t>ESB3001</t>
  </si>
  <si>
    <t>ESB3003</t>
  </si>
  <si>
    <t>ESB3004</t>
  </si>
  <si>
    <t>ESB3031</t>
  </si>
  <si>
    <t>ESB3103</t>
  </si>
  <si>
    <t>ESB5001</t>
  </si>
  <si>
    <t>ESB5002</t>
  </si>
  <si>
    <t>ESB5003</t>
  </si>
  <si>
    <t>ESB5004</t>
  </si>
  <si>
    <t>ESC000</t>
  </si>
  <si>
    <t>ESC1001</t>
  </si>
  <si>
    <t>ESC1001B</t>
  </si>
  <si>
    <t>ESC1002</t>
  </si>
  <si>
    <t>ESC1002A</t>
  </si>
  <si>
    <t>ESC1002B</t>
  </si>
  <si>
    <t>ESC1003</t>
  </si>
  <si>
    <t>ESC1004</t>
  </si>
  <si>
    <t>ESC1005</t>
  </si>
  <si>
    <t>ESC1025</t>
  </si>
  <si>
    <t>ESC1026</t>
  </si>
  <si>
    <t>ESC1031</t>
  </si>
  <si>
    <t>ESC1032</t>
  </si>
  <si>
    <t>ESC1033</t>
  </si>
  <si>
    <t>ESC1034</t>
  </si>
  <si>
    <t>ESC1051</t>
  </si>
  <si>
    <t>ESC1101</t>
  </si>
  <si>
    <t>ESC1102</t>
  </si>
  <si>
    <t>ESC1103</t>
  </si>
  <si>
    <t>ESC1104</t>
  </si>
  <si>
    <t>ESC1105</t>
  </si>
  <si>
    <t>ESC2001</t>
  </si>
  <si>
    <t>ESC2001A</t>
  </si>
  <si>
    <t>ESC2002</t>
  </si>
  <si>
    <t>ESC2002A</t>
  </si>
  <si>
    <t>ESC2002B</t>
  </si>
  <si>
    <t>ESC2002BCW</t>
  </si>
  <si>
    <t>ESC2003</t>
  </si>
  <si>
    <t>ESC2004</t>
  </si>
  <si>
    <t>ESC2025</t>
  </si>
  <si>
    <t>ESC2026</t>
  </si>
  <si>
    <t>ESC2027</t>
  </si>
  <si>
    <t>ESC2028</t>
  </si>
  <si>
    <t>ESC2031</t>
  </si>
  <si>
    <t>ESC2032</t>
  </si>
  <si>
    <t>ESC2033</t>
  </si>
  <si>
    <t>ESC2034</t>
  </si>
  <si>
    <t>ESC2041</t>
  </si>
  <si>
    <t>ESC2051</t>
  </si>
  <si>
    <t>ESC2101</t>
  </si>
  <si>
    <t>ESC2102</t>
  </si>
  <si>
    <t>ESC2103</t>
  </si>
  <si>
    <t>ESC2104</t>
  </si>
  <si>
    <t>ESC2105</t>
  </si>
  <si>
    <t>ESC2106</t>
  </si>
  <si>
    <t>ESC2111</t>
  </si>
  <si>
    <t>ESC2112</t>
  </si>
  <si>
    <t>ESC2114</t>
  </si>
  <si>
    <t>ESC2115</t>
  </si>
  <si>
    <t>ESC3001</t>
  </si>
  <si>
    <t>ESC3002</t>
  </si>
  <si>
    <t>ESC3003A</t>
  </si>
  <si>
    <t>ESC3003B</t>
  </si>
  <si>
    <t>ESC3003C</t>
  </si>
  <si>
    <t>ESC3003D</t>
  </si>
  <si>
    <t>ESC3004</t>
  </si>
  <si>
    <t>ESC3021</t>
  </si>
  <si>
    <t>ESC3027</t>
  </si>
  <si>
    <t>ESC3027A</t>
  </si>
  <si>
    <t>ESC3027B</t>
  </si>
  <si>
    <t>ESC3031</t>
  </si>
  <si>
    <t>ESC3033</t>
  </si>
  <si>
    <t>ESC3034</t>
  </si>
  <si>
    <t>ESC3041</t>
  </si>
  <si>
    <t>ESC3051</t>
  </si>
  <si>
    <t>ESC3101</t>
  </si>
  <si>
    <t>ESC3102</t>
  </si>
  <si>
    <t>ESC3103</t>
  </si>
  <si>
    <t>ESC3104</t>
  </si>
  <si>
    <t>ESC3105</t>
  </si>
  <si>
    <t>ESC3106</t>
  </si>
  <si>
    <t>ESC3107</t>
  </si>
  <si>
    <t>ESC3108</t>
  </si>
  <si>
    <t>ESC3109</t>
  </si>
  <si>
    <t>ESC3110</t>
  </si>
  <si>
    <t>ESC3111</t>
  </si>
  <si>
    <t>ESC3112</t>
  </si>
  <si>
    <t>ESC3113</t>
  </si>
  <si>
    <t>ESC4003A</t>
  </si>
  <si>
    <t>ESC4003B</t>
  </si>
  <si>
    <t>ESC4003C</t>
  </si>
  <si>
    <t>ESC4003D</t>
  </si>
  <si>
    <t>ESC4004</t>
  </si>
  <si>
    <t>ESC4024A</t>
  </si>
  <si>
    <t>ESC4024B</t>
  </si>
  <si>
    <t>ESC4024C</t>
  </si>
  <si>
    <t>ESC4024D</t>
  </si>
  <si>
    <t>ESC4027A</t>
  </si>
  <si>
    <t>ESC4027B</t>
  </si>
  <si>
    <t>ESC4051</t>
  </si>
  <si>
    <t>ESC5001</t>
  </si>
  <si>
    <t>ESC5002</t>
  </si>
  <si>
    <t>ESC5003</t>
  </si>
  <si>
    <t>ESC5004</t>
  </si>
  <si>
    <t>ESC5005</t>
  </si>
  <si>
    <t>ESC5006</t>
  </si>
  <si>
    <t>ESC5007</t>
  </si>
  <si>
    <t>ESCM001</t>
  </si>
  <si>
    <t>ESCM002</t>
  </si>
  <si>
    <t>ESCM003</t>
  </si>
  <si>
    <t>ESCM004</t>
  </si>
  <si>
    <t>ESCM005</t>
  </si>
  <si>
    <t>ESCM006</t>
  </si>
  <si>
    <t>ESCM007</t>
  </si>
  <si>
    <t>ESE9905</t>
  </si>
  <si>
    <t>ESP1001</t>
  </si>
  <si>
    <t>ESP1002</t>
  </si>
  <si>
    <t>ESP1003</t>
  </si>
  <si>
    <t>ESP1101</t>
  </si>
  <si>
    <t>ESP1102</t>
  </si>
  <si>
    <t>ESP2001</t>
  </si>
  <si>
    <t>ESP2002</t>
  </si>
  <si>
    <t>ESP2003</t>
  </si>
  <si>
    <t>ESP2101</t>
  </si>
  <si>
    <t>ESP2102</t>
  </si>
  <si>
    <t>ESP2103</t>
  </si>
  <si>
    <t>ESP3002</t>
  </si>
  <si>
    <t>ESP3101</t>
  </si>
  <si>
    <t>ESP3102</t>
  </si>
  <si>
    <t>ESP3103</t>
  </si>
  <si>
    <t>ESP4001</t>
  </si>
  <si>
    <t>ESP4002</t>
  </si>
  <si>
    <t>ESP4003</t>
  </si>
  <si>
    <t>ESPM001</t>
  </si>
  <si>
    <t>ESPM001M</t>
  </si>
  <si>
    <t>ESPM002</t>
  </si>
  <si>
    <t>ESPM002M</t>
  </si>
  <si>
    <t>ESPM003</t>
  </si>
  <si>
    <t>ESPM003M</t>
  </si>
  <si>
    <t>ESPM004</t>
  </si>
  <si>
    <t>ESPM005</t>
  </si>
  <si>
    <t>ESPM005M</t>
  </si>
  <si>
    <t>ESPM010</t>
  </si>
  <si>
    <t>ESPM011</t>
  </si>
  <si>
    <t>ESS1001</t>
  </si>
  <si>
    <t>ESS1001A</t>
  </si>
  <si>
    <t>ESS1001B</t>
  </si>
  <si>
    <t>ESS1002</t>
  </si>
  <si>
    <t>ESS1003</t>
  </si>
  <si>
    <t>ESS1004</t>
  </si>
  <si>
    <t>ESS1005</t>
  </si>
  <si>
    <t>ESS1006</t>
  </si>
  <si>
    <t>ESS1007</t>
  </si>
  <si>
    <t>ESS1008</t>
  </si>
  <si>
    <t>ESS1018</t>
  </si>
  <si>
    <t>ESS1101</t>
  </si>
  <si>
    <t>ESS1101A</t>
  </si>
  <si>
    <t>ESS1101B</t>
  </si>
  <si>
    <t>ESS1102</t>
  </si>
  <si>
    <t>ESS1201</t>
  </si>
  <si>
    <t>ESS1201A</t>
  </si>
  <si>
    <t>ESS1201B</t>
  </si>
  <si>
    <t>ESS1202</t>
  </si>
  <si>
    <t>ESS1203</t>
  </si>
  <si>
    <t>ESS1204</t>
  </si>
  <si>
    <t>ESS1301</t>
  </si>
  <si>
    <t>ESS1301A</t>
  </si>
  <si>
    <t>ESS1301B</t>
  </si>
  <si>
    <t>ESS1401</t>
  </si>
  <si>
    <t>ESS1401A</t>
  </si>
  <si>
    <t>ESS1401B</t>
  </si>
  <si>
    <t>ESS1401C</t>
  </si>
  <si>
    <t>ESS1401D</t>
  </si>
  <si>
    <t>ESS1401E</t>
  </si>
  <si>
    <t>ESS1401F</t>
  </si>
  <si>
    <t>ESS1402</t>
  </si>
  <si>
    <t>ESS1403</t>
  </si>
  <si>
    <t>ESS1404</t>
  </si>
  <si>
    <t>ESS1501</t>
  </si>
  <si>
    <t>ESS1502</t>
  </si>
  <si>
    <t>ESS1506</t>
  </si>
  <si>
    <t>ESS1601</t>
  </si>
  <si>
    <t>ESS1602</t>
  </si>
  <si>
    <t>ESS1603</t>
  </si>
  <si>
    <t>ESS1604</t>
  </si>
  <si>
    <t>ESS1605</t>
  </si>
  <si>
    <t>ESS1606</t>
  </si>
  <si>
    <t>ESS1701</t>
  </si>
  <si>
    <t>ESS1702</t>
  </si>
  <si>
    <t>ESS1703</t>
  </si>
  <si>
    <t>ESS1900</t>
  </si>
  <si>
    <t>ESS1901</t>
  </si>
  <si>
    <t>ESS2000</t>
  </si>
  <si>
    <t>ESS2001</t>
  </si>
  <si>
    <t>ESS2001A</t>
  </si>
  <si>
    <t>ESS2001B</t>
  </si>
  <si>
    <t>ESS2002</t>
  </si>
  <si>
    <t>ESS2003</t>
  </si>
  <si>
    <t>ESS2004</t>
  </si>
  <si>
    <t>ESS2006</t>
  </si>
  <si>
    <t>ESS2007</t>
  </si>
  <si>
    <t>ESS2017</t>
  </si>
  <si>
    <t>ESS2100</t>
  </si>
  <si>
    <t>ESS2101</t>
  </si>
  <si>
    <t>ESS2101A</t>
  </si>
  <si>
    <t>ESS2101B</t>
  </si>
  <si>
    <t>ESS2103</t>
  </si>
  <si>
    <t>ESS2107</t>
  </si>
  <si>
    <t>ESS2108</t>
  </si>
  <si>
    <t>ESS2201</t>
  </si>
  <si>
    <t>ESS2201A</t>
  </si>
  <si>
    <t>ESS2202</t>
  </si>
  <si>
    <t>ESS2222</t>
  </si>
  <si>
    <t>ESS2301</t>
  </si>
  <si>
    <t>ESS2301A</t>
  </si>
  <si>
    <t>ESS2301B</t>
  </si>
  <si>
    <t>ESS2302</t>
  </si>
  <si>
    <t>ESS2303</t>
  </si>
  <si>
    <t>ESS2304</t>
  </si>
  <si>
    <t>ESS2307</t>
  </si>
  <si>
    <t>ESS2401</t>
  </si>
  <si>
    <t>ESS2401A</t>
  </si>
  <si>
    <t>ESS2501</t>
  </si>
  <si>
    <t>ESS2501A</t>
  </si>
  <si>
    <t>ESS2501B</t>
  </si>
  <si>
    <t>ESS2501C</t>
  </si>
  <si>
    <t>ESS2501D</t>
  </si>
  <si>
    <t>ESS2502</t>
  </si>
  <si>
    <t>ESS2503</t>
  </si>
  <si>
    <t>ESS2504</t>
  </si>
  <si>
    <t>ESS2505</t>
  </si>
  <si>
    <t>ESS2506</t>
  </si>
  <si>
    <t>ESS2507</t>
  </si>
  <si>
    <t>ESS2508</t>
  </si>
  <si>
    <t>ESS2509</t>
  </si>
  <si>
    <t>ESS2510</t>
  </si>
  <si>
    <t>ESS2511</t>
  </si>
  <si>
    <t>ESS2512</t>
  </si>
  <si>
    <t>ESS2513</t>
  </si>
  <si>
    <t>ESS2514</t>
  </si>
  <si>
    <t>ESS2515</t>
  </si>
  <si>
    <t>ESS2601</t>
  </si>
  <si>
    <t>ESS2601A</t>
  </si>
  <si>
    <t>ESS2601B</t>
  </si>
  <si>
    <t>ESS2601C</t>
  </si>
  <si>
    <t>ESS2601D</t>
  </si>
  <si>
    <t>ESS2602</t>
  </si>
  <si>
    <t>ESS2603</t>
  </si>
  <si>
    <t>ESS2604</t>
  </si>
  <si>
    <t>ESS2701A</t>
  </si>
  <si>
    <t>ESS2703</t>
  </si>
  <si>
    <t>ESS2704</t>
  </si>
  <si>
    <t>ESS2705</t>
  </si>
  <si>
    <t>ESS2706</t>
  </si>
  <si>
    <t>ESS2707</t>
  </si>
  <si>
    <t>ESS2708</t>
  </si>
  <si>
    <t>ESS2709</t>
  </si>
  <si>
    <t>ESS2710</t>
  </si>
  <si>
    <t>ESS2711</t>
  </si>
  <si>
    <t>ESS2801</t>
  </si>
  <si>
    <t>ESS2802</t>
  </si>
  <si>
    <t>ESS2803</t>
  </si>
  <si>
    <t>ESS2808</t>
  </si>
  <si>
    <t>ESS2900</t>
  </si>
  <si>
    <t>ESS3001</t>
  </si>
  <si>
    <t>ESS3001A</t>
  </si>
  <si>
    <t>ESS3001B</t>
  </si>
  <si>
    <t>ESS3001C</t>
  </si>
  <si>
    <t>ESS3002</t>
  </si>
  <si>
    <t>ESS3100</t>
  </si>
  <si>
    <t>ESS3101</t>
  </si>
  <si>
    <t>ESS3101A</t>
  </si>
  <si>
    <t>ESS3101B</t>
  </si>
  <si>
    <t>ESS3103</t>
  </si>
  <si>
    <t>ESS3104</t>
  </si>
  <si>
    <t>ESS3105</t>
  </si>
  <si>
    <t>ESS3106</t>
  </si>
  <si>
    <t>ESS3107</t>
  </si>
  <si>
    <t>ESS3108</t>
  </si>
  <si>
    <t>ESS3109</t>
  </si>
  <si>
    <t>ESS3201</t>
  </si>
  <si>
    <t>ESS3201A</t>
  </si>
  <si>
    <t>ESS3201B</t>
  </si>
  <si>
    <t>ESS3202</t>
  </si>
  <si>
    <t>ESS3203</t>
  </si>
  <si>
    <t>ESS3204</t>
  </si>
  <si>
    <t>ESS3205</t>
  </si>
  <si>
    <t>ESS3301</t>
  </si>
  <si>
    <t>ESS3302</t>
  </si>
  <si>
    <t>ESS3303</t>
  </si>
  <si>
    <t>ESS3304</t>
  </si>
  <si>
    <t>ESS3305</t>
  </si>
  <si>
    <t>ESS3306</t>
  </si>
  <si>
    <t>ESS3307</t>
  </si>
  <si>
    <t>ESS3401A</t>
  </si>
  <si>
    <t>ESS3501</t>
  </si>
  <si>
    <t>ESS3501A</t>
  </si>
  <si>
    <t>ESS3501B</t>
  </si>
  <si>
    <t>ESS3501C</t>
  </si>
  <si>
    <t>ESS3501D</t>
  </si>
  <si>
    <t>ESS3502</t>
  </si>
  <si>
    <t>ESS3503</t>
  </si>
  <si>
    <t>ESS3505</t>
  </si>
  <si>
    <t>ESS3506</t>
  </si>
  <si>
    <t>ESS3507</t>
  </si>
  <si>
    <t>ESS3508</t>
  </si>
  <si>
    <t>ESS3509</t>
  </si>
  <si>
    <t>ESS3510</t>
  </si>
  <si>
    <t>ESS3511</t>
  </si>
  <si>
    <t>ESS3601</t>
  </si>
  <si>
    <t>ESS3602</t>
  </si>
  <si>
    <t>ESS3603</t>
  </si>
  <si>
    <t>ESS3701</t>
  </si>
  <si>
    <t>ESS3701A</t>
  </si>
  <si>
    <t>ESS3702</t>
  </si>
  <si>
    <t>ESS3703</t>
  </si>
  <si>
    <t>ESS3704</t>
  </si>
  <si>
    <t>ESS3705</t>
  </si>
  <si>
    <t>ESS3706</t>
  </si>
  <si>
    <t>ESS3707</t>
  </si>
  <si>
    <t>ESS3801</t>
  </si>
  <si>
    <t>ESS3802</t>
  </si>
  <si>
    <t>ESS3803</t>
  </si>
  <si>
    <t>ESS3804</t>
  </si>
  <si>
    <t>ESS3805</t>
  </si>
  <si>
    <t>ESS3806</t>
  </si>
  <si>
    <t>ESS3807</t>
  </si>
  <si>
    <t>ESS3808</t>
  </si>
  <si>
    <t>ESS3809</t>
  </si>
  <si>
    <t>ESS3810</t>
  </si>
  <si>
    <t>ESS3811</t>
  </si>
  <si>
    <t>ESS3888</t>
  </si>
  <si>
    <t>ESS3900</t>
  </si>
  <si>
    <t>ESS3901</t>
  </si>
  <si>
    <t>ESS3910</t>
  </si>
  <si>
    <t>ESSM001</t>
  </si>
  <si>
    <t>ESSM002</t>
  </si>
  <si>
    <t>ESSM003</t>
  </si>
  <si>
    <t>ESSM004</t>
  </si>
  <si>
    <t>ESSM005</t>
  </si>
  <si>
    <t>ESSM006</t>
  </si>
  <si>
    <t>ESSM007</t>
  </si>
  <si>
    <t>ESSM008</t>
  </si>
  <si>
    <t>ESSM009</t>
  </si>
  <si>
    <t>ESSM010</t>
  </si>
  <si>
    <t>ESSM011</t>
  </si>
  <si>
    <t>ESY5001</t>
  </si>
  <si>
    <t>ESYM001</t>
  </si>
  <si>
    <t>ETP6001</t>
  </si>
  <si>
    <t>ETP6002</t>
  </si>
  <si>
    <t>ETP6003</t>
  </si>
  <si>
    <t>ETP6004</t>
  </si>
  <si>
    <t>ETP6005</t>
  </si>
  <si>
    <t>ETPM001</t>
  </si>
  <si>
    <t>ETPM002</t>
  </si>
  <si>
    <t>ETPM003</t>
  </si>
  <si>
    <t>ETPM004</t>
  </si>
  <si>
    <t>ETPM005</t>
  </si>
  <si>
    <t>EX1010</t>
  </si>
  <si>
    <t>EX10100</t>
  </si>
  <si>
    <t>EX10110</t>
  </si>
  <si>
    <t>EX10120</t>
  </si>
  <si>
    <t>EX1020</t>
  </si>
  <si>
    <t>EX1030</t>
  </si>
  <si>
    <t>EX1040</t>
  </si>
  <si>
    <t>EX1050</t>
  </si>
  <si>
    <t>EX1060</t>
  </si>
  <si>
    <t>EX1070</t>
  </si>
  <si>
    <t>EX1080</t>
  </si>
  <si>
    <t>EX1090</t>
  </si>
  <si>
    <t>EX2010</t>
  </si>
  <si>
    <t>EX20100</t>
  </si>
  <si>
    <t>EX20110</t>
  </si>
  <si>
    <t>EX20120</t>
  </si>
  <si>
    <t>EX2020</t>
  </si>
  <si>
    <t>EX2030</t>
  </si>
  <si>
    <t>EX2040</t>
  </si>
  <si>
    <t>EX2050</t>
  </si>
  <si>
    <t>EX2060</t>
  </si>
  <si>
    <t>EX2070</t>
  </si>
  <si>
    <t>EX2080</t>
  </si>
  <si>
    <t>EX2090</t>
  </si>
  <si>
    <t>EXC3001</t>
  </si>
  <si>
    <t>EXC3002</t>
  </si>
  <si>
    <t>EXC3003</t>
  </si>
  <si>
    <t>EXE1001</t>
  </si>
  <si>
    <t>EXE1002</t>
  </si>
  <si>
    <t>EXE1003</t>
  </si>
  <si>
    <t>EXE1004</t>
  </si>
  <si>
    <t>EXE1005</t>
  </si>
  <si>
    <t>EXE1006</t>
  </si>
  <si>
    <t>EXE1007</t>
  </si>
  <si>
    <t>EXE1008</t>
  </si>
  <si>
    <t>EXE1009</t>
  </si>
  <si>
    <t>EXE1010</t>
  </si>
  <si>
    <t>EXE2001</t>
  </si>
  <si>
    <t>EXE2002</t>
  </si>
  <si>
    <t>EXE2003</t>
  </si>
  <si>
    <t>EXE2004</t>
  </si>
  <si>
    <t>EXE2005</t>
  </si>
  <si>
    <t>EXE2006</t>
  </si>
  <si>
    <t>EXE2007</t>
  </si>
  <si>
    <t>EXE2008</t>
  </si>
  <si>
    <t>EXE2009</t>
  </si>
  <si>
    <t>EXE2010</t>
  </si>
  <si>
    <t>EXE2101</t>
  </si>
  <si>
    <t>EXE2102</t>
  </si>
  <si>
    <t>EXE2103</t>
  </si>
  <si>
    <t>EXE3001</t>
  </si>
  <si>
    <t>EXE3002</t>
  </si>
  <si>
    <t>EXE3003</t>
  </si>
  <si>
    <t>EXE3101</t>
  </si>
  <si>
    <t>EXE3102</t>
  </si>
  <si>
    <t>EXE3103</t>
  </si>
  <si>
    <t>EXE3104</t>
  </si>
  <si>
    <t>EXE3105</t>
  </si>
  <si>
    <t>EXEMPT</t>
  </si>
  <si>
    <t>EXEMPT2</t>
  </si>
  <si>
    <t>EXEMPT6033</t>
  </si>
  <si>
    <t>EXEMPT6034</t>
  </si>
  <si>
    <t>EXEMPT6035</t>
  </si>
  <si>
    <t>EXEMPT6038</t>
  </si>
  <si>
    <t>EXEMPT6039</t>
  </si>
  <si>
    <t>EXEMPT6042</t>
  </si>
  <si>
    <t>EXEMPT6044</t>
  </si>
  <si>
    <t>EXEMPT6045</t>
  </si>
  <si>
    <t>EXEMPT6047</t>
  </si>
  <si>
    <t>EXEMPT6049</t>
  </si>
  <si>
    <t>EXEMPT6053</t>
  </si>
  <si>
    <t>EXEMPT6056</t>
  </si>
  <si>
    <t>EXEMPT6061</t>
  </si>
  <si>
    <t>EXEMPT6066</t>
  </si>
  <si>
    <t>EXEMPT6067</t>
  </si>
  <si>
    <t>EXEMPT6071</t>
  </si>
  <si>
    <t>EXEMPT6077</t>
  </si>
  <si>
    <t>EXEMPT6078</t>
  </si>
  <si>
    <t>EXEMPT6082</t>
  </si>
  <si>
    <t>EXEMPT6091</t>
  </si>
  <si>
    <t>EXEMPT6092</t>
  </si>
  <si>
    <t>EXEMPT6093</t>
  </si>
  <si>
    <t>EXEMPT6114</t>
  </si>
  <si>
    <t>EXEMPT6115</t>
  </si>
  <si>
    <t>EXEMPT6121</t>
  </si>
  <si>
    <t>EXEMPT6122</t>
  </si>
  <si>
    <t>EXEMPT6143</t>
  </si>
  <si>
    <t>EXEMPT6144</t>
  </si>
  <si>
    <t>EXEMPT6156</t>
  </si>
  <si>
    <t>EXEMPT6172</t>
  </si>
  <si>
    <t>EXEMPT6173</t>
  </si>
  <si>
    <t>EXEMPT6189</t>
  </si>
  <si>
    <t>EXEMPT6360</t>
  </si>
  <si>
    <t>EXG1010</t>
  </si>
  <si>
    <t>EXG10100</t>
  </si>
  <si>
    <t>EXG10110</t>
  </si>
  <si>
    <t>EXG10120</t>
  </si>
  <si>
    <t>EXG1020</t>
  </si>
  <si>
    <t>EXG1030</t>
  </si>
  <si>
    <t>EXG1040</t>
  </si>
  <si>
    <t>EXG1050</t>
  </si>
  <si>
    <t>EXG1060</t>
  </si>
  <si>
    <t>EXG1070</t>
  </si>
  <si>
    <t>EXG1080</t>
  </si>
  <si>
    <t>EXG1090</t>
  </si>
  <si>
    <t>EXG2010</t>
  </si>
  <si>
    <t>EXG20100</t>
  </si>
  <si>
    <t>EXG20110</t>
  </si>
  <si>
    <t>EXG20120</t>
  </si>
  <si>
    <t>EXG2020</t>
  </si>
  <si>
    <t>EXG2030</t>
  </si>
  <si>
    <t>EXG2040</t>
  </si>
  <si>
    <t>EXG2050</t>
  </si>
  <si>
    <t>EXG2060</t>
  </si>
  <si>
    <t>EXG2070</t>
  </si>
  <si>
    <t>EXG2080</t>
  </si>
  <si>
    <t>EXG2090</t>
  </si>
  <si>
    <t>EXP049</t>
  </si>
  <si>
    <t>EXP056</t>
  </si>
  <si>
    <t>EXS1010</t>
  </si>
  <si>
    <t>EXS10100</t>
  </si>
  <si>
    <t>EXS10110</t>
  </si>
  <si>
    <t>EXS10120</t>
  </si>
  <si>
    <t>EXS1020</t>
  </si>
  <si>
    <t>EXS1030</t>
  </si>
  <si>
    <t>EXS1040</t>
  </si>
  <si>
    <t>EXS1045</t>
  </si>
  <si>
    <t>EXS1050</t>
  </si>
  <si>
    <t>EXS1060</t>
  </si>
  <si>
    <t>EXS1070</t>
  </si>
  <si>
    <t>EXS1080</t>
  </si>
  <si>
    <t>EXS1090</t>
  </si>
  <si>
    <t>EXS2010</t>
  </si>
  <si>
    <t>EXS20100</t>
  </si>
  <si>
    <t>EXS20110</t>
  </si>
  <si>
    <t>EXS20120</t>
  </si>
  <si>
    <t>EXS2020</t>
  </si>
  <si>
    <t>EXS2030</t>
  </si>
  <si>
    <t>EXS2040</t>
  </si>
  <si>
    <t>EXS2050</t>
  </si>
  <si>
    <t>EXS2060</t>
  </si>
  <si>
    <t>EXS2070</t>
  </si>
  <si>
    <t>EXS2080</t>
  </si>
  <si>
    <t>EXS2090</t>
  </si>
  <si>
    <t>EXS3030</t>
  </si>
  <si>
    <t>FCH1000</t>
  </si>
  <si>
    <t>FCH1001</t>
  </si>
  <si>
    <t>FCH1904</t>
  </si>
  <si>
    <t>FCH1905</t>
  </si>
  <si>
    <t>FCH1905C</t>
  </si>
  <si>
    <t>FCH1907</t>
  </si>
  <si>
    <t>FCH1907C</t>
  </si>
  <si>
    <t>FCH1909C</t>
  </si>
  <si>
    <t>FCH2000</t>
  </si>
  <si>
    <t>FCH2000C</t>
  </si>
  <si>
    <t>FCH2015</t>
  </si>
  <si>
    <t>FCH2015C</t>
  </si>
  <si>
    <t>FCH2030</t>
  </si>
  <si>
    <t>FCH2030C</t>
  </si>
  <si>
    <t>FCH2220</t>
  </si>
  <si>
    <t>FCH2222</t>
  </si>
  <si>
    <t>FCH2224</t>
  </si>
  <si>
    <t>FCH2905</t>
  </si>
  <si>
    <t>FCH2905C</t>
  </si>
  <si>
    <t>FCH2909C</t>
  </si>
  <si>
    <t>FCH3000</t>
  </si>
  <si>
    <t>FCH3000C</t>
  </si>
  <si>
    <t>FCH3000X</t>
  </si>
  <si>
    <t>FCH3001</t>
  </si>
  <si>
    <t>FCH3002</t>
  </si>
  <si>
    <t>FCH3002C</t>
  </si>
  <si>
    <t>FCH3002X</t>
  </si>
  <si>
    <t>FCH3003</t>
  </si>
  <si>
    <t>FCH3004</t>
  </si>
  <si>
    <t>FCH3004C</t>
  </si>
  <si>
    <t>FCH3004X</t>
  </si>
  <si>
    <t>FCH3005</t>
  </si>
  <si>
    <t>FCH3005C</t>
  </si>
  <si>
    <t>FCH3006C</t>
  </si>
  <si>
    <t>FCH3007C</t>
  </si>
  <si>
    <t>FCH3888B</t>
  </si>
  <si>
    <t>FCH3888E</t>
  </si>
  <si>
    <t>FCH3905</t>
  </si>
  <si>
    <t>FCH3905C</t>
  </si>
  <si>
    <t>FCH3909C</t>
  </si>
  <si>
    <t>FCH4905</t>
  </si>
  <si>
    <t>FLA1115A</t>
  </si>
  <si>
    <t>FLA1115B</t>
  </si>
  <si>
    <t>FLA1120</t>
  </si>
  <si>
    <t>FLA1130</t>
  </si>
  <si>
    <t>FLA2215</t>
  </si>
  <si>
    <t>FLA2220</t>
  </si>
  <si>
    <t>FLA2230</t>
  </si>
  <si>
    <t>FLB1115A</t>
  </si>
  <si>
    <t>FLB1115B</t>
  </si>
  <si>
    <t>FLB2230</t>
  </si>
  <si>
    <t>FLC1001D</t>
  </si>
  <si>
    <t>FLC1001DC</t>
  </si>
  <si>
    <t>FLC1001F</t>
  </si>
  <si>
    <t>FLC1001FA</t>
  </si>
  <si>
    <t>FLC1001G</t>
  </si>
  <si>
    <t>FLC1001GA</t>
  </si>
  <si>
    <t>FLC1001GC</t>
  </si>
  <si>
    <t>FLC1001I</t>
  </si>
  <si>
    <t>FLC1001IA</t>
  </si>
  <si>
    <t>FLC1001ID</t>
  </si>
  <si>
    <t>FLC1001P</t>
  </si>
  <si>
    <t>FLC1001R</t>
  </si>
  <si>
    <t>FLC1001RC</t>
  </si>
  <si>
    <t>FLC1001S</t>
  </si>
  <si>
    <t>FLC1001SA</t>
  </si>
  <si>
    <t>FLC1001SD</t>
  </si>
  <si>
    <t>FLC1002S</t>
  </si>
  <si>
    <t>FLC1003S</t>
  </si>
  <si>
    <t>FLC1009A</t>
  </si>
  <si>
    <t>FLC1009F</t>
  </si>
  <si>
    <t>FLC1009G</t>
  </si>
  <si>
    <t>FLC1009I</t>
  </si>
  <si>
    <t>FLC1009S</t>
  </si>
  <si>
    <t>FLC1010I</t>
  </si>
  <si>
    <t>FLC1010P</t>
  </si>
  <si>
    <t>FLC1011D</t>
  </si>
  <si>
    <t>FLC1011F</t>
  </si>
  <si>
    <t>FLC1011G</t>
  </si>
  <si>
    <t>FLC1011GR</t>
  </si>
  <si>
    <t>FLC1011I</t>
  </si>
  <si>
    <t>FLC1011P</t>
  </si>
  <si>
    <t>FLC1011R</t>
  </si>
  <si>
    <t>FLC1011S</t>
  </si>
  <si>
    <t>FLC1110</t>
  </si>
  <si>
    <t>FLC1115</t>
  </si>
  <si>
    <t>FLC1115A</t>
  </si>
  <si>
    <t>FLC1115B</t>
  </si>
  <si>
    <t>FLC1120</t>
  </si>
  <si>
    <t>FLC1130</t>
  </si>
  <si>
    <t>FLC1230</t>
  </si>
  <si>
    <t>FLC1907F</t>
  </si>
  <si>
    <t>FLC1907G</t>
  </si>
  <si>
    <t>FLC1907S</t>
  </si>
  <si>
    <t>FLC2001DC</t>
  </si>
  <si>
    <t>FLC2215</t>
  </si>
  <si>
    <t>FLC2230</t>
  </si>
  <si>
    <t>FLC2315</t>
  </si>
  <si>
    <t>FLC2330</t>
  </si>
  <si>
    <t>FLC2630</t>
  </si>
  <si>
    <t>FLC2730</t>
  </si>
  <si>
    <t>FLC3001F</t>
  </si>
  <si>
    <t>FLC3001FA</t>
  </si>
  <si>
    <t>FLC3001FB</t>
  </si>
  <si>
    <t>FLC3001FC</t>
  </si>
  <si>
    <t>FLC3001G</t>
  </si>
  <si>
    <t>FLC3001GA</t>
  </si>
  <si>
    <t>FLC3001GB</t>
  </si>
  <si>
    <t>FLC3001GC</t>
  </si>
  <si>
    <t>FLC3001S</t>
  </si>
  <si>
    <t>FLC3001SA</t>
  </si>
  <si>
    <t>FLC3001SB</t>
  </si>
  <si>
    <t>FLC3001SC</t>
  </si>
  <si>
    <t>FLC3001SD</t>
  </si>
  <si>
    <t>FLC3002F</t>
  </si>
  <si>
    <t>FLC3002G</t>
  </si>
  <si>
    <t>FLC3003F</t>
  </si>
  <si>
    <t>FLC3009F</t>
  </si>
  <si>
    <t>FLC3009G</t>
  </si>
  <si>
    <t>FLC3009S</t>
  </si>
  <si>
    <t>FLC3010F</t>
  </si>
  <si>
    <t>FLC3010G</t>
  </si>
  <si>
    <t>FLC3010I</t>
  </si>
  <si>
    <t>FLC3010S</t>
  </si>
  <si>
    <t>FLC3011F</t>
  </si>
  <si>
    <t>FLC3011G</t>
  </si>
  <si>
    <t>FLC3011I</t>
  </si>
  <si>
    <t>FLC3011S</t>
  </si>
  <si>
    <t>FLC3012F</t>
  </si>
  <si>
    <t>FLC3012G</t>
  </si>
  <si>
    <t>FLC3012S</t>
  </si>
  <si>
    <t>FLC3415</t>
  </si>
  <si>
    <t>FLC3430</t>
  </si>
  <si>
    <t>FLC3515</t>
  </si>
  <si>
    <t>FLC3530</t>
  </si>
  <si>
    <t>FLC3615</t>
  </si>
  <si>
    <t>FLC3630</t>
  </si>
  <si>
    <t>FLC3715</t>
  </si>
  <si>
    <t>FLC3730</t>
  </si>
  <si>
    <t>FLC4001F</t>
  </si>
  <si>
    <t>FLC4001FA</t>
  </si>
  <si>
    <t>FLC4001FB</t>
  </si>
  <si>
    <t>FLC4001G</t>
  </si>
  <si>
    <t>FLC4001RC</t>
  </si>
  <si>
    <t>FLC4001S</t>
  </si>
  <si>
    <t>FLC4002FB</t>
  </si>
  <si>
    <t>FLC4002FD</t>
  </si>
  <si>
    <t>FLC4010F</t>
  </si>
  <si>
    <t>FLC4011F</t>
  </si>
  <si>
    <t>FLC5001F</t>
  </si>
  <si>
    <t>FLC5001FD</t>
  </si>
  <si>
    <t>FLC5001G</t>
  </si>
  <si>
    <t>FLC5001GB</t>
  </si>
  <si>
    <t>FLC5001GD</t>
  </si>
  <si>
    <t>FLC5001S</t>
  </si>
  <si>
    <t>FLC5001SB</t>
  </si>
  <si>
    <t>FLC5001SC</t>
  </si>
  <si>
    <t>FLC5001SD</t>
  </si>
  <si>
    <t>FLC5002F</t>
  </si>
  <si>
    <t>FLC5002FA</t>
  </si>
  <si>
    <t>FLC5002FB</t>
  </si>
  <si>
    <t>FLC5002FC</t>
  </si>
  <si>
    <t>FLC5002FD</t>
  </si>
  <si>
    <t>FLC5002G</t>
  </si>
  <si>
    <t>FLC5002GA</t>
  </si>
  <si>
    <t>FLC5002GB</t>
  </si>
  <si>
    <t>FLC5002GC</t>
  </si>
  <si>
    <t>FLC5002S</t>
  </si>
  <si>
    <t>FLC5003F</t>
  </si>
  <si>
    <t>FLC5003FD</t>
  </si>
  <si>
    <t>FLC5004F</t>
  </si>
  <si>
    <t>FLC5004FD</t>
  </si>
  <si>
    <t>FLC5005F</t>
  </si>
  <si>
    <t>FLC5006F</t>
  </si>
  <si>
    <t>FLC5009F</t>
  </si>
  <si>
    <t>FLC5010F</t>
  </si>
  <si>
    <t>FLC5010G</t>
  </si>
  <si>
    <t>FLC5010S</t>
  </si>
  <si>
    <t>FLC5011F</t>
  </si>
  <si>
    <t>FLC5011G</t>
  </si>
  <si>
    <t>FLC5011S</t>
  </si>
  <si>
    <t>FLC5012F</t>
  </si>
  <si>
    <t>FLC6001F</t>
  </si>
  <si>
    <t>FLC6001FC</t>
  </si>
  <si>
    <t>FLC6001FD</t>
  </si>
  <si>
    <t>FLC6001G</t>
  </si>
  <si>
    <t>FLC6001GB</t>
  </si>
  <si>
    <t>FLC6001GD</t>
  </si>
  <si>
    <t>FLC6001S</t>
  </si>
  <si>
    <t>FLC6002F</t>
  </si>
  <si>
    <t>FLC6002FC</t>
  </si>
  <si>
    <t>FLC6002GC</t>
  </si>
  <si>
    <t>FLC6010F</t>
  </si>
  <si>
    <t>FLC6010G</t>
  </si>
  <si>
    <t>FLC6010S</t>
  </si>
  <si>
    <t>FLC6011F</t>
  </si>
  <si>
    <t>FLC6011G</t>
  </si>
  <si>
    <t>FLC6011S</t>
  </si>
  <si>
    <t>FLD1115A</t>
  </si>
  <si>
    <t>FLD1115B</t>
  </si>
  <si>
    <t>FLD1130</t>
  </si>
  <si>
    <t>FLD2215</t>
  </si>
  <si>
    <t>FLD2230</t>
  </si>
  <si>
    <t>FLD2315</t>
  </si>
  <si>
    <t>FLE1115A</t>
  </si>
  <si>
    <t>FLE1115B</t>
  </si>
  <si>
    <t>FLE2330</t>
  </si>
  <si>
    <t>FLE3145</t>
  </si>
  <si>
    <t>FLE3415</t>
  </si>
  <si>
    <t>FLE3430</t>
  </si>
  <si>
    <t>FLF1110</t>
  </si>
  <si>
    <t>FLF1115</t>
  </si>
  <si>
    <t>FLF1115A</t>
  </si>
  <si>
    <t>FLF1115B</t>
  </si>
  <si>
    <t>FLF1115C</t>
  </si>
  <si>
    <t>FLF1120</t>
  </si>
  <si>
    <t>FLF1130</t>
  </si>
  <si>
    <t>FLF1230</t>
  </si>
  <si>
    <t>FLF2130</t>
  </si>
  <si>
    <t>FLF2210</t>
  </si>
  <si>
    <t>FLF2215</t>
  </si>
  <si>
    <t>FLF2215A</t>
  </si>
  <si>
    <t>FLF2215B</t>
  </si>
  <si>
    <t>FLF2215C</t>
  </si>
  <si>
    <t>FLF2220</t>
  </si>
  <si>
    <t>FLF2230</t>
  </si>
  <si>
    <t>FLF2310</t>
  </si>
  <si>
    <t>FLF2315</t>
  </si>
  <si>
    <t>FLF2315A</t>
  </si>
  <si>
    <t>FLF2315B</t>
  </si>
  <si>
    <t>FLF2315C</t>
  </si>
  <si>
    <t>FLF2320</t>
  </si>
  <si>
    <t>FLF2330</t>
  </si>
  <si>
    <t>FLF2430</t>
  </si>
  <si>
    <t>FLF2530</t>
  </si>
  <si>
    <t>FLF3023</t>
  </si>
  <si>
    <t>FLF3024</t>
  </si>
  <si>
    <t>FLF3410</t>
  </si>
  <si>
    <t>FLF3415</t>
  </si>
  <si>
    <t>FLF3415A</t>
  </si>
  <si>
    <t>FLF3415B</t>
  </si>
  <si>
    <t>FLF3415C</t>
  </si>
  <si>
    <t>FLF3420</t>
  </si>
  <si>
    <t>FLF3430</t>
  </si>
  <si>
    <t>FLF3510</t>
  </si>
  <si>
    <t>FLF3515</t>
  </si>
  <si>
    <t>FLF3515A</t>
  </si>
  <si>
    <t>FLF3515B</t>
  </si>
  <si>
    <t>FLF3515C</t>
  </si>
  <si>
    <t>FLF3530</t>
  </si>
  <si>
    <t>FLF3615</t>
  </si>
  <si>
    <t>FLF3615A</t>
  </si>
  <si>
    <t>FLF3615B</t>
  </si>
  <si>
    <t>FLF3615C</t>
  </si>
  <si>
    <t>FLF3620</t>
  </si>
  <si>
    <t>FLF3630</t>
  </si>
  <si>
    <t>FLF3715</t>
  </si>
  <si>
    <t>FLF3715A</t>
  </si>
  <si>
    <t>FLF3715B</t>
  </si>
  <si>
    <t>FLF3715C</t>
  </si>
  <si>
    <t>FLF3730</t>
  </si>
  <si>
    <t>FLF3815</t>
  </si>
  <si>
    <t>FLF3830</t>
  </si>
  <si>
    <t>FLF3915</t>
  </si>
  <si>
    <t>FLF3930</t>
  </si>
  <si>
    <t>FLG1110</t>
  </si>
  <si>
    <t>FLG1115</t>
  </si>
  <si>
    <t>FLG1115A</t>
  </si>
  <si>
    <t>FLG1115B</t>
  </si>
  <si>
    <t>FLG1115C</t>
  </si>
  <si>
    <t>FLG1130</t>
  </si>
  <si>
    <t>FLG1230</t>
  </si>
  <si>
    <t>FLG2130</t>
  </si>
  <si>
    <t>FLG2210</t>
  </si>
  <si>
    <t>FLG2215</t>
  </si>
  <si>
    <t>FLG2215A</t>
  </si>
  <si>
    <t>FLG2215B</t>
  </si>
  <si>
    <t>FLG2215C</t>
  </si>
  <si>
    <t>FLG2230</t>
  </si>
  <si>
    <t>FLG2315</t>
  </si>
  <si>
    <t>FLG2315A</t>
  </si>
  <si>
    <t>FLG2315B</t>
  </si>
  <si>
    <t>FLG2315C</t>
  </si>
  <si>
    <t>FLG2330</t>
  </si>
  <si>
    <t>FLG3023</t>
  </si>
  <si>
    <t>FLG3024</t>
  </si>
  <si>
    <t>FLG3410</t>
  </si>
  <si>
    <t>FLG3415</t>
  </si>
  <si>
    <t>FLG3415A</t>
  </si>
  <si>
    <t>FLG3415B</t>
  </si>
  <si>
    <t>FLG3415C</t>
  </si>
  <si>
    <t>FLG3420</t>
  </si>
  <si>
    <t>FLG3430</t>
  </si>
  <si>
    <t>FLG3510</t>
  </si>
  <si>
    <t>FLG3515</t>
  </si>
  <si>
    <t>FLG3515A</t>
  </si>
  <si>
    <t>FLG3515B</t>
  </si>
  <si>
    <t>FLG3515C</t>
  </si>
  <si>
    <t>FLG3516A</t>
  </si>
  <si>
    <t>FLG3530</t>
  </si>
  <si>
    <t>FLG3615</t>
  </si>
  <si>
    <t>FLG3615A</t>
  </si>
  <si>
    <t>FLG3615B</t>
  </si>
  <si>
    <t>FLG3615C</t>
  </si>
  <si>
    <t>FLG3630</t>
  </si>
  <si>
    <t>FLG7015</t>
  </si>
  <si>
    <t>FLI1110</t>
  </si>
  <si>
    <t>FLI1115</t>
  </si>
  <si>
    <t>FLI1115A</t>
  </si>
  <si>
    <t>FLI1115B</t>
  </si>
  <si>
    <t>FLI1115C</t>
  </si>
  <si>
    <t>FLI1120</t>
  </si>
  <si>
    <t>FLI1130</t>
  </si>
  <si>
    <t>FLI1230</t>
  </si>
  <si>
    <t>FLI2130</t>
  </si>
  <si>
    <t>FLI2210</t>
  </si>
  <si>
    <t>FLI2215</t>
  </si>
  <si>
    <t>FLI2215A</t>
  </si>
  <si>
    <t>FLI2215B</t>
  </si>
  <si>
    <t>FLI2215C</t>
  </si>
  <si>
    <t>FLI2230</t>
  </si>
  <si>
    <t>FLI2315</t>
  </si>
  <si>
    <t>FLI2315A</t>
  </si>
  <si>
    <t>FLI2315B</t>
  </si>
  <si>
    <t>FLI2315C</t>
  </si>
  <si>
    <t>FLI2330</t>
  </si>
  <si>
    <t>FLI2415</t>
  </si>
  <si>
    <t>FLI2430</t>
  </si>
  <si>
    <t>FLI3023</t>
  </si>
  <si>
    <t>FLI3024</t>
  </si>
  <si>
    <t>FLI3415</t>
  </si>
  <si>
    <t>FLI3415A</t>
  </si>
  <si>
    <t>FLI3415B</t>
  </si>
  <si>
    <t>FLI3415C</t>
  </si>
  <si>
    <t>FLI3430</t>
  </si>
  <si>
    <t>FLI3515</t>
  </si>
  <si>
    <t>FLI3530</t>
  </si>
  <si>
    <t>FLJ1115</t>
  </si>
  <si>
    <t>FLJ1115A</t>
  </si>
  <si>
    <t>FLJ1115B</t>
  </si>
  <si>
    <t>FLJ1115C</t>
  </si>
  <si>
    <t>FLJ1130</t>
  </si>
  <si>
    <t>FLJ2215</t>
  </si>
  <si>
    <t>FLJ2215A</t>
  </si>
  <si>
    <t>FLJ2215B</t>
  </si>
  <si>
    <t>FLJ2215C</t>
  </si>
  <si>
    <t>FLJ2230</t>
  </si>
  <si>
    <t>FLJ2315</t>
  </si>
  <si>
    <t>FLJ2315A</t>
  </si>
  <si>
    <t>FLJ2315B</t>
  </si>
  <si>
    <t>FLJ2315C</t>
  </si>
  <si>
    <t>FLJ2330</t>
  </si>
  <si>
    <t>FLJ3415</t>
  </si>
  <si>
    <t>FLJ3415C</t>
  </si>
  <si>
    <t>FLJ3430</t>
  </si>
  <si>
    <t>FLK1115</t>
  </si>
  <si>
    <t>FLK1115A</t>
  </si>
  <si>
    <t>FLK1115B</t>
  </si>
  <si>
    <t>FLK1115C</t>
  </si>
  <si>
    <t>FLK1130</t>
  </si>
  <si>
    <t>FLK2215A</t>
  </si>
  <si>
    <t>FLK2215B</t>
  </si>
  <si>
    <t>FLK2215C</t>
  </si>
  <si>
    <t>FLK2230</t>
  </si>
  <si>
    <t>FLM1115</t>
  </si>
  <si>
    <t>FLM1115A</t>
  </si>
  <si>
    <t>FLM1115B</t>
  </si>
  <si>
    <t>FLM1115C</t>
  </si>
  <si>
    <t>FLM1130</t>
  </si>
  <si>
    <t>FLM2215</t>
  </si>
  <si>
    <t>FLM2215A</t>
  </si>
  <si>
    <t>FLM2215B</t>
  </si>
  <si>
    <t>FLM2215C</t>
  </si>
  <si>
    <t>FLM2230</t>
  </si>
  <si>
    <t>FLM2315</t>
  </si>
  <si>
    <t>FLM2315A</t>
  </si>
  <si>
    <t>FLM2315B</t>
  </si>
  <si>
    <t>FLM2315C</t>
  </si>
  <si>
    <t>FLM2330</t>
  </si>
  <si>
    <t>FLM3015</t>
  </si>
  <si>
    <t>FLM3115</t>
  </si>
  <si>
    <t>FLM3215</t>
  </si>
  <si>
    <t>FLM3415</t>
  </si>
  <si>
    <t>FLM3415A</t>
  </si>
  <si>
    <t>FLM3415B</t>
  </si>
  <si>
    <t>FLM3415C</t>
  </si>
  <si>
    <t>FLM3430</t>
  </si>
  <si>
    <t>FLM3515</t>
  </si>
  <si>
    <t>FLM3515A</t>
  </si>
  <si>
    <t>FLM3515B</t>
  </si>
  <si>
    <t>FLM3530</t>
  </si>
  <si>
    <t>FLM3615</t>
  </si>
  <si>
    <t>FLM3615A</t>
  </si>
  <si>
    <t>FLM3615B</t>
  </si>
  <si>
    <t>FLM3615C</t>
  </si>
  <si>
    <t>FLM3630</t>
  </si>
  <si>
    <t>FLM3915</t>
  </si>
  <si>
    <t>FLM3930</t>
  </si>
  <si>
    <t>FLP1110</t>
  </si>
  <si>
    <t>FLP1115A</t>
  </si>
  <si>
    <t>FLP1115B</t>
  </si>
  <si>
    <t>FLP1120</t>
  </si>
  <si>
    <t>FLP1130</t>
  </si>
  <si>
    <t>FLP2215</t>
  </si>
  <si>
    <t>FLP2230</t>
  </si>
  <si>
    <t>FLR1115A</t>
  </si>
  <si>
    <t>FLR1115B</t>
  </si>
  <si>
    <t>FLR1115C</t>
  </si>
  <si>
    <t>FLR1130</t>
  </si>
  <si>
    <t>FLR2215A</t>
  </si>
  <si>
    <t>FLR2215B</t>
  </si>
  <si>
    <t>FLR2215C</t>
  </si>
  <si>
    <t>FLR2230</t>
  </si>
  <si>
    <t>FLR2330</t>
  </si>
  <si>
    <t>FLR3415</t>
  </si>
  <si>
    <t>FLR3430</t>
  </si>
  <si>
    <t>FLS1110</t>
  </si>
  <si>
    <t>FLS1115</t>
  </si>
  <si>
    <t>FLS1115A</t>
  </si>
  <si>
    <t>FLS1115B</t>
  </si>
  <si>
    <t>FLS1115C</t>
  </si>
  <si>
    <t>FLS1120</t>
  </si>
  <si>
    <t>FLS1130</t>
  </si>
  <si>
    <t>FLS1230</t>
  </si>
  <si>
    <t>FLS1231</t>
  </si>
  <si>
    <t>FLS2130</t>
  </si>
  <si>
    <t>FLS2210</t>
  </si>
  <si>
    <t>FLS2215</t>
  </si>
  <si>
    <t>FLS2215A</t>
  </si>
  <si>
    <t>FLS2215B</t>
  </si>
  <si>
    <t>FLS2215C</t>
  </si>
  <si>
    <t>FLS2230</t>
  </si>
  <si>
    <t>FLS2245</t>
  </si>
  <si>
    <t>FLS2315</t>
  </si>
  <si>
    <t>FLS2315A</t>
  </si>
  <si>
    <t>FLS2315B</t>
  </si>
  <si>
    <t>FLS2315C</t>
  </si>
  <si>
    <t>FLS2320</t>
  </si>
  <si>
    <t>FLS2330</t>
  </si>
  <si>
    <t>FLS2430</t>
  </si>
  <si>
    <t>FLS3023</t>
  </si>
  <si>
    <t>FLS3024</t>
  </si>
  <si>
    <t>FLS3410</t>
  </si>
  <si>
    <t>FLS3415</t>
  </si>
  <si>
    <t>FLS3415A</t>
  </si>
  <si>
    <t>FLS3415B</t>
  </si>
  <si>
    <t>FLS3415C</t>
  </si>
  <si>
    <t>FLS3420</t>
  </si>
  <si>
    <t>FLS3430</t>
  </si>
  <si>
    <t>FLS3515</t>
  </si>
  <si>
    <t>FLS3515A</t>
  </si>
  <si>
    <t>FLS3515B</t>
  </si>
  <si>
    <t>FLS3515C</t>
  </si>
  <si>
    <t>FLS3530</t>
  </si>
  <si>
    <t>FLS3615</t>
  </si>
  <si>
    <t>FLS3615A</t>
  </si>
  <si>
    <t>FLS3615B</t>
  </si>
  <si>
    <t>FLS3615C</t>
  </si>
  <si>
    <t>FLS3620</t>
  </si>
  <si>
    <t>FLS3630</t>
  </si>
  <si>
    <t>FLS3715</t>
  </si>
  <si>
    <t>FLS3715A</t>
  </si>
  <si>
    <t>FLS3715B</t>
  </si>
  <si>
    <t>FLS3715C</t>
  </si>
  <si>
    <t>FLS3730</t>
  </si>
  <si>
    <t>FLS3815</t>
  </si>
  <si>
    <t>FLS3815A</t>
  </si>
  <si>
    <t>FLS3815B</t>
  </si>
  <si>
    <t>FLS3815C</t>
  </si>
  <si>
    <t>FLS3830</t>
  </si>
  <si>
    <t>FLT2220</t>
  </si>
  <si>
    <t>FLU1130</t>
  </si>
  <si>
    <t>FLW1115A</t>
  </si>
  <si>
    <t>FLW1115B</t>
  </si>
  <si>
    <t>FLW1120</t>
  </si>
  <si>
    <t>FLW2220</t>
  </si>
  <si>
    <t>FLW2230</t>
  </si>
  <si>
    <t>FOA1002</t>
  </si>
  <si>
    <t>FOA1003</t>
  </si>
  <si>
    <t>FOA2001</t>
  </si>
  <si>
    <t>FOA2002</t>
  </si>
  <si>
    <t>FOA2003</t>
  </si>
  <si>
    <t>FOA2004</t>
  </si>
  <si>
    <t>FOA6001</t>
  </si>
  <si>
    <t>FOAM001</t>
  </si>
  <si>
    <t>GEL1909</t>
  </si>
  <si>
    <t>GEL2909</t>
  </si>
  <si>
    <t>GEL3909</t>
  </si>
  <si>
    <t>GEO0100</t>
  </si>
  <si>
    <t>GEO1001</t>
  </si>
  <si>
    <t>GEO1002</t>
  </si>
  <si>
    <t>GEO1003</t>
  </si>
  <si>
    <t>GEO1004</t>
  </si>
  <si>
    <t>GEO1005</t>
  </si>
  <si>
    <t>GEO1006</t>
  </si>
  <si>
    <t>GEO1007</t>
  </si>
  <si>
    <t>GEO1008</t>
  </si>
  <si>
    <t>GEO1009</t>
  </si>
  <si>
    <t>GEO1010</t>
  </si>
  <si>
    <t>GEO1101</t>
  </si>
  <si>
    <t>GEO1102</t>
  </si>
  <si>
    <t>GEO1103</t>
  </si>
  <si>
    <t>GEO1104</t>
  </si>
  <si>
    <t>GEO1105</t>
  </si>
  <si>
    <t>GEO1106</t>
  </si>
  <si>
    <t>GEO1107</t>
  </si>
  <si>
    <t>GEO1110</t>
  </si>
  <si>
    <t>GEO1201</t>
  </si>
  <si>
    <t>GEO1202</t>
  </si>
  <si>
    <t>GEO1203</t>
  </si>
  <si>
    <t>GEO1204</t>
  </si>
  <si>
    <t>GEO1205</t>
  </si>
  <si>
    <t>GEO1206</t>
  </si>
  <si>
    <t>GEO1206B</t>
  </si>
  <si>
    <t>GEO1207</t>
  </si>
  <si>
    <t>GEO1208</t>
  </si>
  <si>
    <t>GEO1209</t>
  </si>
  <si>
    <t>GEO1210</t>
  </si>
  <si>
    <t>GEO1211</t>
  </si>
  <si>
    <t>GEO1212</t>
  </si>
  <si>
    <t>GEO1213</t>
  </si>
  <si>
    <t>GEO1301</t>
  </si>
  <si>
    <t>GEO1302</t>
  </si>
  <si>
    <t>GEO1303</t>
  </si>
  <si>
    <t>GEO1304</t>
  </si>
  <si>
    <t>GEO1305</t>
  </si>
  <si>
    <t>GEO1306</t>
  </si>
  <si>
    <t>GEO1307</t>
  </si>
  <si>
    <t>GEO1308</t>
  </si>
  <si>
    <t>GEO1309</t>
  </si>
  <si>
    <t>GEO1310</t>
  </si>
  <si>
    <t>GEO1311</t>
  </si>
  <si>
    <t>GEO1312</t>
  </si>
  <si>
    <t>GEO1313</t>
  </si>
  <si>
    <t>GEO1315</t>
  </si>
  <si>
    <t>GEO1315A</t>
  </si>
  <si>
    <t>GEO1315B</t>
  </si>
  <si>
    <t>GEO1316</t>
  </si>
  <si>
    <t>GEO1401</t>
  </si>
  <si>
    <t>GEO1401B</t>
  </si>
  <si>
    <t>GEO1402</t>
  </si>
  <si>
    <t>GEO1402B</t>
  </si>
  <si>
    <t>GEO1403</t>
  </si>
  <si>
    <t>GEO1403B</t>
  </si>
  <si>
    <t>GEO1404</t>
  </si>
  <si>
    <t>GEO1404B</t>
  </si>
  <si>
    <t>GEO1405</t>
  </si>
  <si>
    <t>GEO1405B</t>
  </si>
  <si>
    <t>GEO1406B</t>
  </si>
  <si>
    <t>GEO1407B</t>
  </si>
  <si>
    <t>GEO1408B</t>
  </si>
  <si>
    <t>GEO1409B</t>
  </si>
  <si>
    <t>GEO1410</t>
  </si>
  <si>
    <t>GEO1411</t>
  </si>
  <si>
    <t>GEO1412</t>
  </si>
  <si>
    <t>GEO1413</t>
  </si>
  <si>
    <t>GEO1414</t>
  </si>
  <si>
    <t>GEO1415</t>
  </si>
  <si>
    <t>GEO1416</t>
  </si>
  <si>
    <t>GEO1417</t>
  </si>
  <si>
    <t>GEO1418</t>
  </si>
  <si>
    <t>GEO1419</t>
  </si>
  <si>
    <t>GEO1420</t>
  </si>
  <si>
    <t>GEO1421</t>
  </si>
  <si>
    <t>GEO1422</t>
  </si>
  <si>
    <t>GEO1501</t>
  </si>
  <si>
    <t>GEO1501B</t>
  </si>
  <si>
    <t>GEO1502</t>
  </si>
  <si>
    <t>GEO1502B</t>
  </si>
  <si>
    <t>GEO1503</t>
  </si>
  <si>
    <t>GEO1503B</t>
  </si>
  <si>
    <t>GEO1504</t>
  </si>
  <si>
    <t>GEO1504B</t>
  </si>
  <si>
    <t>GEO1505</t>
  </si>
  <si>
    <t>GEO1505B</t>
  </si>
  <si>
    <t>GEO1506B</t>
  </si>
  <si>
    <t>GEO1901</t>
  </si>
  <si>
    <t>GEO1904</t>
  </si>
  <si>
    <t>GEO1905</t>
  </si>
  <si>
    <t>GEO1905C</t>
  </si>
  <si>
    <t>GEO1907</t>
  </si>
  <si>
    <t>GEO1907C</t>
  </si>
  <si>
    <t>GEO1909</t>
  </si>
  <si>
    <t>GEO1909C</t>
  </si>
  <si>
    <t>GEO1999</t>
  </si>
  <si>
    <t>GEO1999B</t>
  </si>
  <si>
    <t>GEO2001</t>
  </si>
  <si>
    <t>GEO2002</t>
  </si>
  <si>
    <t>GEO2003A</t>
  </si>
  <si>
    <t>GEO2003B</t>
  </si>
  <si>
    <t>GEO2004</t>
  </si>
  <si>
    <t>GEO2005</t>
  </si>
  <si>
    <t>GEO2010</t>
  </si>
  <si>
    <t>GEO2011</t>
  </si>
  <si>
    <t>GEO2012</t>
  </si>
  <si>
    <t>GEO2013</t>
  </si>
  <si>
    <t>GEO2014</t>
  </si>
  <si>
    <t>GEO2015</t>
  </si>
  <si>
    <t>GEO2016</t>
  </si>
  <si>
    <t>GEO2017</t>
  </si>
  <si>
    <t>GEO2018</t>
  </si>
  <si>
    <t>GEO2019</t>
  </si>
  <si>
    <t>GEO2020</t>
  </si>
  <si>
    <t>GEO2021</t>
  </si>
  <si>
    <t>GEO2022</t>
  </si>
  <si>
    <t>GEO2023</t>
  </si>
  <si>
    <t>GEO2024</t>
  </si>
  <si>
    <t>GEO2025</t>
  </si>
  <si>
    <t>GEO2026</t>
  </si>
  <si>
    <t>GEO2027</t>
  </si>
  <si>
    <t>GEO2030</t>
  </si>
  <si>
    <t>GEO2031</t>
  </si>
  <si>
    <t>GEO2035</t>
  </si>
  <si>
    <t>GEO2036</t>
  </si>
  <si>
    <t>GEO2037</t>
  </si>
  <si>
    <t>GEO2038</t>
  </si>
  <si>
    <t>GEO2040</t>
  </si>
  <si>
    <t>GEO2041</t>
  </si>
  <si>
    <t>GEO2042</t>
  </si>
  <si>
    <t>GEO2101</t>
  </si>
  <si>
    <t>GEO2101A</t>
  </si>
  <si>
    <t>GEO2102</t>
  </si>
  <si>
    <t>GEO2102A</t>
  </si>
  <si>
    <t>GEO2103</t>
  </si>
  <si>
    <t>GEO2103A</t>
  </si>
  <si>
    <t>GEO2104</t>
  </si>
  <si>
    <t>GEO2104A</t>
  </si>
  <si>
    <t>GEO2105</t>
  </si>
  <si>
    <t>GEO2105A</t>
  </si>
  <si>
    <t>GEO2106</t>
  </si>
  <si>
    <t>GEO2106A</t>
  </si>
  <si>
    <t>GEO2107</t>
  </si>
  <si>
    <t>GEO2107A</t>
  </si>
  <si>
    <t>GEO2108</t>
  </si>
  <si>
    <t>GEO2108A</t>
  </si>
  <si>
    <t>GEO2109</t>
  </si>
  <si>
    <t>GEO2110</t>
  </si>
  <si>
    <t>GEO2110A</t>
  </si>
  <si>
    <t>GEO2111</t>
  </si>
  <si>
    <t>GEO2111A</t>
  </si>
  <si>
    <t>GEO2112</t>
  </si>
  <si>
    <t>GEO2112A</t>
  </si>
  <si>
    <t>GEO2113</t>
  </si>
  <si>
    <t>GEO2113A</t>
  </si>
  <si>
    <t>GEO2114</t>
  </si>
  <si>
    <t>GEO2114A</t>
  </si>
  <si>
    <t>GEO2115</t>
  </si>
  <si>
    <t>GEO2115A</t>
  </si>
  <si>
    <t>GEO2116</t>
  </si>
  <si>
    <t>GEO2116A</t>
  </si>
  <si>
    <t>GEO2117</t>
  </si>
  <si>
    <t>GEO2117A</t>
  </si>
  <si>
    <t>GEO2118</t>
  </si>
  <si>
    <t>GEO2118A</t>
  </si>
  <si>
    <t>GEO2119</t>
  </si>
  <si>
    <t>GEO2119A</t>
  </si>
  <si>
    <t>GEO2120</t>
  </si>
  <si>
    <t>GEO2120A</t>
  </si>
  <si>
    <t>GEO2121</t>
  </si>
  <si>
    <t>GEO2121A</t>
  </si>
  <si>
    <t>GEO2122</t>
  </si>
  <si>
    <t>GEO2123</t>
  </si>
  <si>
    <t>GEO2124</t>
  </si>
  <si>
    <t>GEO2124A</t>
  </si>
  <si>
    <t>GEO2125</t>
  </si>
  <si>
    <t>GEO2126</t>
  </si>
  <si>
    <t>GEO2126B</t>
  </si>
  <si>
    <t>GEO2127</t>
  </si>
  <si>
    <t>GEO2128</t>
  </si>
  <si>
    <t>GEO2129</t>
  </si>
  <si>
    <t>GEO2130</t>
  </si>
  <si>
    <t>GEO2131</t>
  </si>
  <si>
    <t>GEO2132</t>
  </si>
  <si>
    <t>GEO2133</t>
  </si>
  <si>
    <t>GEO2134</t>
  </si>
  <si>
    <t>GEO2135</t>
  </si>
  <si>
    <t>GEO2136</t>
  </si>
  <si>
    <t>GEO2137</t>
  </si>
  <si>
    <t>GEO2201</t>
  </si>
  <si>
    <t>GEO2201A</t>
  </si>
  <si>
    <t>GEO2202</t>
  </si>
  <si>
    <t>GEO2202A</t>
  </si>
  <si>
    <t>GEO2203</t>
  </si>
  <si>
    <t>GEO2203A</t>
  </si>
  <si>
    <t>GEO2204</t>
  </si>
  <si>
    <t>GEO2204A</t>
  </si>
  <si>
    <t>GEO2205</t>
  </si>
  <si>
    <t>GEO2205A</t>
  </si>
  <si>
    <t>GEO2206</t>
  </si>
  <si>
    <t>GEO2206A</t>
  </si>
  <si>
    <t>GEO2207</t>
  </si>
  <si>
    <t>GEO2208</t>
  </si>
  <si>
    <t>GEO2208A</t>
  </si>
  <si>
    <t>GEO2209</t>
  </si>
  <si>
    <t>GEO2209A</t>
  </si>
  <si>
    <t>GEO2210</t>
  </si>
  <si>
    <t>GEO2210A</t>
  </si>
  <si>
    <t>GEO2211</t>
  </si>
  <si>
    <t>GEO2211A</t>
  </si>
  <si>
    <t>GEO2212</t>
  </si>
  <si>
    <t>GEO2212A</t>
  </si>
  <si>
    <t>GEO2213</t>
  </si>
  <si>
    <t>GEO2213A</t>
  </si>
  <si>
    <t>GEO2214</t>
  </si>
  <si>
    <t>GEO2214A</t>
  </si>
  <si>
    <t>GEO2215</t>
  </si>
  <si>
    <t>GEO2215A</t>
  </si>
  <si>
    <t>GEO2216</t>
  </si>
  <si>
    <t>GEO2216A</t>
  </si>
  <si>
    <t>GEO2217</t>
  </si>
  <si>
    <t>GEO2217ER</t>
  </si>
  <si>
    <t>GEO2218</t>
  </si>
  <si>
    <t>GEO2218ER</t>
  </si>
  <si>
    <t>GEO2219</t>
  </si>
  <si>
    <t>GEO2219ER</t>
  </si>
  <si>
    <t>GEO2220</t>
  </si>
  <si>
    <t>GEO2220ER</t>
  </si>
  <si>
    <t>GEO2221</t>
  </si>
  <si>
    <t>GEO2222</t>
  </si>
  <si>
    <t>GEO2222ER</t>
  </si>
  <si>
    <t>GEO2223</t>
  </si>
  <si>
    <t>GEO2224</t>
  </si>
  <si>
    <t>GEO2225</t>
  </si>
  <si>
    <t>GEO2226</t>
  </si>
  <si>
    <t>GEO2227</t>
  </si>
  <si>
    <t>GEO2228</t>
  </si>
  <si>
    <t>GEO2230</t>
  </si>
  <si>
    <t>GEO2231</t>
  </si>
  <si>
    <t>GEO2232</t>
  </si>
  <si>
    <t>GEO2233</t>
  </si>
  <si>
    <t>GEO2234</t>
  </si>
  <si>
    <t>GEO2235</t>
  </si>
  <si>
    <t>GEO2301</t>
  </si>
  <si>
    <t>GEO2302</t>
  </si>
  <si>
    <t>GEO2303</t>
  </si>
  <si>
    <t>GEO2303A</t>
  </si>
  <si>
    <t>GEO2304</t>
  </si>
  <si>
    <t>GEO2304A</t>
  </si>
  <si>
    <t>GEO2305</t>
  </si>
  <si>
    <t>GEO2305A</t>
  </si>
  <si>
    <t>GEO2306</t>
  </si>
  <si>
    <t>GEO2306A</t>
  </si>
  <si>
    <t>GEO2307</t>
  </si>
  <si>
    <t>GEO2307A</t>
  </si>
  <si>
    <t>GEO2307B</t>
  </si>
  <si>
    <t>GEO2307C</t>
  </si>
  <si>
    <t>GEO2307D</t>
  </si>
  <si>
    <t>GEO2307E</t>
  </si>
  <si>
    <t>GEO2307F</t>
  </si>
  <si>
    <t>GEO2308</t>
  </si>
  <si>
    <t>GEO2308A</t>
  </si>
  <si>
    <t>GEO2308B</t>
  </si>
  <si>
    <t>GEO2308C</t>
  </si>
  <si>
    <t>GEO2308D</t>
  </si>
  <si>
    <t>GEO2308E</t>
  </si>
  <si>
    <t>GEO2308F</t>
  </si>
  <si>
    <t>GEO2309</t>
  </si>
  <si>
    <t>GEO2310</t>
  </si>
  <si>
    <t>GEO2310A</t>
  </si>
  <si>
    <t>GEO2311</t>
  </si>
  <si>
    <t>GEO2312</t>
  </si>
  <si>
    <t>GEO2313</t>
  </si>
  <si>
    <t>GEO2314A</t>
  </si>
  <si>
    <t>GEO2315</t>
  </si>
  <si>
    <t>GEO2316</t>
  </si>
  <si>
    <t>GEO2317</t>
  </si>
  <si>
    <t>GEO2318</t>
  </si>
  <si>
    <t>GEO2320</t>
  </si>
  <si>
    <t>GEO2321</t>
  </si>
  <si>
    <t>GEO2322</t>
  </si>
  <si>
    <t>GEO2322A</t>
  </si>
  <si>
    <t>GEO2322B</t>
  </si>
  <si>
    <t>GEO2322C</t>
  </si>
  <si>
    <t>GEO2323</t>
  </si>
  <si>
    <t>GEO2323A</t>
  </si>
  <si>
    <t>GEO2323B</t>
  </si>
  <si>
    <t>GEO2325</t>
  </si>
  <si>
    <t>GEO2326</t>
  </si>
  <si>
    <t>GEO2327</t>
  </si>
  <si>
    <t>GEO2328</t>
  </si>
  <si>
    <t>GEO2329</t>
  </si>
  <si>
    <t>GEO2330</t>
  </si>
  <si>
    <t>GEO2331</t>
  </si>
  <si>
    <t>GEO2332</t>
  </si>
  <si>
    <t>GEO2333</t>
  </si>
  <si>
    <t>GEO2334</t>
  </si>
  <si>
    <t>GEO2335</t>
  </si>
  <si>
    <t>GEO2336</t>
  </si>
  <si>
    <t>GEO2401</t>
  </si>
  <si>
    <t>GEO2402</t>
  </si>
  <si>
    <t>GEO2403</t>
  </si>
  <si>
    <t>GEO2404</t>
  </si>
  <si>
    <t>GEO2404B</t>
  </si>
  <si>
    <t>GEO2405</t>
  </si>
  <si>
    <t>GEO2406</t>
  </si>
  <si>
    <t>GEO2406B</t>
  </si>
  <si>
    <t>GEO2407</t>
  </si>
  <si>
    <t>GEO2407A</t>
  </si>
  <si>
    <t>GEO2407B</t>
  </si>
  <si>
    <t>GEO2408</t>
  </si>
  <si>
    <t>GEO2409</t>
  </si>
  <si>
    <t>GEO2410</t>
  </si>
  <si>
    <t>GEO2410B</t>
  </si>
  <si>
    <t>GEO2411</t>
  </si>
  <si>
    <t>GEO2412</t>
  </si>
  <si>
    <t>GEO2412B</t>
  </si>
  <si>
    <t>GEO2413</t>
  </si>
  <si>
    <t>GEO2413A</t>
  </si>
  <si>
    <t>GEO2413B</t>
  </si>
  <si>
    <t>GEO2414</t>
  </si>
  <si>
    <t>GEO2414B</t>
  </si>
  <si>
    <t>GEO2415</t>
  </si>
  <si>
    <t>GEO2415B</t>
  </si>
  <si>
    <t>GEO2416</t>
  </si>
  <si>
    <t>GEO2416B</t>
  </si>
  <si>
    <t>GEO2417</t>
  </si>
  <si>
    <t>GEO2417B</t>
  </si>
  <si>
    <t>GEO2418</t>
  </si>
  <si>
    <t>GEO2418B</t>
  </si>
  <si>
    <t>GEO2419</t>
  </si>
  <si>
    <t>GEO2419B</t>
  </si>
  <si>
    <t>GEO2420</t>
  </si>
  <si>
    <t>GEO2420B</t>
  </si>
  <si>
    <t>GEO2421</t>
  </si>
  <si>
    <t>GEO2421B</t>
  </si>
  <si>
    <t>GEO2422</t>
  </si>
  <si>
    <t>GEO2422B</t>
  </si>
  <si>
    <t>GEO2423</t>
  </si>
  <si>
    <t>GEO2424</t>
  </si>
  <si>
    <t>GEO2424B</t>
  </si>
  <si>
    <t>GEO2425</t>
  </si>
  <si>
    <t>GEO2426</t>
  </si>
  <si>
    <t>GEO2426B</t>
  </si>
  <si>
    <t>GEO2427</t>
  </si>
  <si>
    <t>GEO2428</t>
  </si>
  <si>
    <t>GEO2428B</t>
  </si>
  <si>
    <t>GEO2429</t>
  </si>
  <si>
    <t>GEO2429B</t>
  </si>
  <si>
    <t>GEO2430</t>
  </si>
  <si>
    <t>GEO2430B</t>
  </si>
  <si>
    <t>GEO2431</t>
  </si>
  <si>
    <t>GEO2432</t>
  </si>
  <si>
    <t>GEO2433</t>
  </si>
  <si>
    <t>GEO2434</t>
  </si>
  <si>
    <t>GEO2435</t>
  </si>
  <si>
    <t>GEO2436</t>
  </si>
  <si>
    <t>GEO2437</t>
  </si>
  <si>
    <t>GEO2438</t>
  </si>
  <si>
    <t>GEO2440</t>
  </si>
  <si>
    <t>GEO2441</t>
  </si>
  <si>
    <t>GEO2442</t>
  </si>
  <si>
    <t>GEO2443</t>
  </si>
  <si>
    <t>GEO2444</t>
  </si>
  <si>
    <t>GEO2445</t>
  </si>
  <si>
    <t>GEO2446</t>
  </si>
  <si>
    <t>GEO2447</t>
  </si>
  <si>
    <t>GEO2448</t>
  </si>
  <si>
    <t>GEO2449</t>
  </si>
  <si>
    <t>GEO2450</t>
  </si>
  <si>
    <t>GEO2451</t>
  </si>
  <si>
    <t>GEO2452</t>
  </si>
  <si>
    <t>GEO2453</t>
  </si>
  <si>
    <t>GEO2454</t>
  </si>
  <si>
    <t>GEO2455</t>
  </si>
  <si>
    <t>GEO2456</t>
  </si>
  <si>
    <t>GEO2457</t>
  </si>
  <si>
    <t>GEO2458</t>
  </si>
  <si>
    <t>GEO2459</t>
  </si>
  <si>
    <t>GEO2460</t>
  </si>
  <si>
    <t>GEO2461</t>
  </si>
  <si>
    <t>GEO2462</t>
  </si>
  <si>
    <t>GEO2463</t>
  </si>
  <si>
    <t>GEO2501</t>
  </si>
  <si>
    <t>GEO2502</t>
  </si>
  <si>
    <t>GEO2503</t>
  </si>
  <si>
    <t>GEO2504</t>
  </si>
  <si>
    <t>GEO2505</t>
  </si>
  <si>
    <t>GEO2506</t>
  </si>
  <si>
    <t>GEO2507</t>
  </si>
  <si>
    <t>GEO2508</t>
  </si>
  <si>
    <t>GEO2905</t>
  </si>
  <si>
    <t>GEO2905C</t>
  </si>
  <si>
    <t>GEO2909</t>
  </si>
  <si>
    <t>GEO2909C</t>
  </si>
  <si>
    <t>GEO3000</t>
  </si>
  <si>
    <t>GEO3001</t>
  </si>
  <si>
    <t>GEO3002</t>
  </si>
  <si>
    <t>GEO3004</t>
  </si>
  <si>
    <t>GEO3004A</t>
  </si>
  <si>
    <t>GEO3004B</t>
  </si>
  <si>
    <t>GEO3004C</t>
  </si>
  <si>
    <t>GEO3004D</t>
  </si>
  <si>
    <t>GEO3005</t>
  </si>
  <si>
    <t>GEO3006</t>
  </si>
  <si>
    <t>GEO3007</t>
  </si>
  <si>
    <t>GEO3008</t>
  </si>
  <si>
    <t>GEO3009</t>
  </si>
  <si>
    <t>GEO3010</t>
  </si>
  <si>
    <t>GEO3011</t>
  </si>
  <si>
    <t>GEO3012</t>
  </si>
  <si>
    <t>GEO3013</t>
  </si>
  <si>
    <t>GEO3014</t>
  </si>
  <si>
    <t>GEO3015</t>
  </si>
  <si>
    <t>GEO3016</t>
  </si>
  <si>
    <t>GEO3017</t>
  </si>
  <si>
    <t>GEO3018</t>
  </si>
  <si>
    <t>GEO3019</t>
  </si>
  <si>
    <t>GEO3020</t>
  </si>
  <si>
    <t>GEO3021</t>
  </si>
  <si>
    <t>GEO3027</t>
  </si>
  <si>
    <t>GEO3028</t>
  </si>
  <si>
    <t>GEO3029</t>
  </si>
  <si>
    <t>GEO3030</t>
  </si>
  <si>
    <t>GEO3031</t>
  </si>
  <si>
    <t>GEO3032</t>
  </si>
  <si>
    <t>GEO3033</t>
  </si>
  <si>
    <t>GEO3034</t>
  </si>
  <si>
    <t>GEO3042</t>
  </si>
  <si>
    <t>GEO3043</t>
  </si>
  <si>
    <t>GEO3044</t>
  </si>
  <si>
    <t>GEO3045</t>
  </si>
  <si>
    <t>GEO3046</t>
  </si>
  <si>
    <t>GEO3048</t>
  </si>
  <si>
    <t>GEO3049</t>
  </si>
  <si>
    <t>GEO3050</t>
  </si>
  <si>
    <t>GEO3051</t>
  </si>
  <si>
    <t>GEO3101</t>
  </si>
  <si>
    <t>GEO3101A</t>
  </si>
  <si>
    <t>GEO3102</t>
  </si>
  <si>
    <t>GEO3102A</t>
  </si>
  <si>
    <t>GEO3103</t>
  </si>
  <si>
    <t>GEO3103A</t>
  </si>
  <si>
    <t>GEO3104</t>
  </si>
  <si>
    <t>GEO3104A</t>
  </si>
  <si>
    <t>GEO3105</t>
  </si>
  <si>
    <t>GEO3105A</t>
  </si>
  <si>
    <t>GEO3106</t>
  </si>
  <si>
    <t>GEO3107</t>
  </si>
  <si>
    <t>GEO3107A</t>
  </si>
  <si>
    <t>GEO3108</t>
  </si>
  <si>
    <t>GEO3108A</t>
  </si>
  <si>
    <t>GEO3109</t>
  </si>
  <si>
    <t>GEO3109A</t>
  </si>
  <si>
    <t>GEO3110</t>
  </si>
  <si>
    <t>GEO3110A</t>
  </si>
  <si>
    <t>GEO3111</t>
  </si>
  <si>
    <t>GEO3111A</t>
  </si>
  <si>
    <t>GEO3112</t>
  </si>
  <si>
    <t>GEO3112A</t>
  </si>
  <si>
    <t>GEO3114</t>
  </si>
  <si>
    <t>GEO3114A</t>
  </si>
  <si>
    <t>GEO3115</t>
  </si>
  <si>
    <t>GEO3115A</t>
  </si>
  <si>
    <t>GEO3116</t>
  </si>
  <si>
    <t>GEO3116A</t>
  </si>
  <si>
    <t>GEO3117</t>
  </si>
  <si>
    <t>GEO3117A</t>
  </si>
  <si>
    <t>GEO3118</t>
  </si>
  <si>
    <t>GEO3118A</t>
  </si>
  <si>
    <t>GEO3119</t>
  </si>
  <si>
    <t>GEO3119A</t>
  </si>
  <si>
    <t>GEO3120</t>
  </si>
  <si>
    <t>GEO3120A</t>
  </si>
  <si>
    <t>GEO3121</t>
  </si>
  <si>
    <t>GEO3121A</t>
  </si>
  <si>
    <t>GEO3122</t>
  </si>
  <si>
    <t>GEO3122A</t>
  </si>
  <si>
    <t>GEO3123</t>
  </si>
  <si>
    <t>GEO3123A</t>
  </si>
  <si>
    <t>GEO3124</t>
  </si>
  <si>
    <t>GEO3124A</t>
  </si>
  <si>
    <t>GEO3125</t>
  </si>
  <si>
    <t>GEO3125A</t>
  </si>
  <si>
    <t>GEO3126</t>
  </si>
  <si>
    <t>GEO3126A</t>
  </si>
  <si>
    <t>GEO3127</t>
  </si>
  <si>
    <t>GEO3128</t>
  </si>
  <si>
    <t>GEO3129</t>
  </si>
  <si>
    <t>GEO3130</t>
  </si>
  <si>
    <t>GEO3131</t>
  </si>
  <si>
    <t>GEO3132</t>
  </si>
  <si>
    <t>GEO3133</t>
  </si>
  <si>
    <t>GEO3134</t>
  </si>
  <si>
    <t>GEO3135</t>
  </si>
  <si>
    <t>GEO3136</t>
  </si>
  <si>
    <t>GEO3137</t>
  </si>
  <si>
    <t>GEO3138</t>
  </si>
  <si>
    <t>GEO3139</t>
  </si>
  <si>
    <t>GEO3140</t>
  </si>
  <si>
    <t>GEO3141</t>
  </si>
  <si>
    <t>GEO3142</t>
  </si>
  <si>
    <t>GEO3143</t>
  </si>
  <si>
    <t>GEO3144</t>
  </si>
  <si>
    <t>GEO3145</t>
  </si>
  <si>
    <t>GEO3146</t>
  </si>
  <si>
    <t>GEO3147</t>
  </si>
  <si>
    <t>GEO3148</t>
  </si>
  <si>
    <t>GEO3149</t>
  </si>
  <si>
    <t>GEO3150</t>
  </si>
  <si>
    <t>GEO3154</t>
  </si>
  <si>
    <t>GEO3155</t>
  </si>
  <si>
    <t>GEO3201</t>
  </si>
  <si>
    <t>GEO3201A</t>
  </si>
  <si>
    <t>GEO3202</t>
  </si>
  <si>
    <t>GEO3202A</t>
  </si>
  <si>
    <t>GEO3203</t>
  </si>
  <si>
    <t>GEO3203A</t>
  </si>
  <si>
    <t>GEO3204</t>
  </si>
  <si>
    <t>GEO3204A</t>
  </si>
  <si>
    <t>GEO3205</t>
  </si>
  <si>
    <t>GEO3205A</t>
  </si>
  <si>
    <t>GEO3206</t>
  </si>
  <si>
    <t>GEO3206A</t>
  </si>
  <si>
    <t>GEO3207</t>
  </si>
  <si>
    <t>GEO3207A</t>
  </si>
  <si>
    <t>GEO3208</t>
  </si>
  <si>
    <t>GEO3208A</t>
  </si>
  <si>
    <t>GEO3209</t>
  </si>
  <si>
    <t>GEO3209A</t>
  </si>
  <si>
    <t>GEO3210</t>
  </si>
  <si>
    <t>GEO3210A</t>
  </si>
  <si>
    <t>GEO3211</t>
  </si>
  <si>
    <t>GEO3211A</t>
  </si>
  <si>
    <t>GEO3212</t>
  </si>
  <si>
    <t>GEO3212A</t>
  </si>
  <si>
    <t>GEO3213</t>
  </si>
  <si>
    <t>GEO3213A</t>
  </si>
  <si>
    <t>GEO3214</t>
  </si>
  <si>
    <t>GEO3214A</t>
  </si>
  <si>
    <t>GEO3215</t>
  </si>
  <si>
    <t>GEO3215A</t>
  </si>
  <si>
    <t>GEO3216</t>
  </si>
  <si>
    <t>GEO3216A</t>
  </si>
  <si>
    <t>GEO3217</t>
  </si>
  <si>
    <t>GEO3217A</t>
  </si>
  <si>
    <t>GEO3218</t>
  </si>
  <si>
    <t>GEO3218A</t>
  </si>
  <si>
    <t>GEO3219</t>
  </si>
  <si>
    <t>GEO3219A</t>
  </si>
  <si>
    <t>GEO3220</t>
  </si>
  <si>
    <t>GEO3220A</t>
  </si>
  <si>
    <t>GEO3221</t>
  </si>
  <si>
    <t>GEO3221A</t>
  </si>
  <si>
    <t>GEO3222</t>
  </si>
  <si>
    <t>GEO3222A</t>
  </si>
  <si>
    <t>GEO3223</t>
  </si>
  <si>
    <t>GEO3223A</t>
  </si>
  <si>
    <t>GEO3224</t>
  </si>
  <si>
    <t>GEO3225</t>
  </si>
  <si>
    <t>GEO3226</t>
  </si>
  <si>
    <t>GEO3227</t>
  </si>
  <si>
    <t>GEO3228</t>
  </si>
  <si>
    <t>GEO3229</t>
  </si>
  <si>
    <t>GEO3230</t>
  </si>
  <si>
    <t>GEO3231</t>
  </si>
  <si>
    <t>GEO3232</t>
  </si>
  <si>
    <t>GEO3233</t>
  </si>
  <si>
    <t>GEO3234</t>
  </si>
  <si>
    <t>GEO3235</t>
  </si>
  <si>
    <t>GEO3236</t>
  </si>
  <si>
    <t>GEO3237</t>
  </si>
  <si>
    <t>GEO3238</t>
  </si>
  <si>
    <t>GEO3239</t>
  </si>
  <si>
    <t>GEO3240</t>
  </si>
  <si>
    <t>GEO3241</t>
  </si>
  <si>
    <t>GEO3242</t>
  </si>
  <si>
    <t>GEO3243</t>
  </si>
  <si>
    <t>GEO3244</t>
  </si>
  <si>
    <t>GEO3245</t>
  </si>
  <si>
    <t>GEO3246</t>
  </si>
  <si>
    <t>GEO3301</t>
  </si>
  <si>
    <t>GEO3311</t>
  </si>
  <si>
    <t>GEO3312</t>
  </si>
  <si>
    <t>GEO3315</t>
  </si>
  <si>
    <t>GEO3315A</t>
  </si>
  <si>
    <t>GEO3321</t>
  </si>
  <si>
    <t>GEO3322</t>
  </si>
  <si>
    <t>GEO3323</t>
  </si>
  <si>
    <t>GEO3401</t>
  </si>
  <si>
    <t>GEO3402</t>
  </si>
  <si>
    <t>GEO3403</t>
  </si>
  <si>
    <t>GEO3404</t>
  </si>
  <si>
    <t>GEO3404B</t>
  </si>
  <si>
    <t>GEO3405</t>
  </si>
  <si>
    <t>GEO3406</t>
  </si>
  <si>
    <t>GEO3407</t>
  </si>
  <si>
    <t>GEO3408</t>
  </si>
  <si>
    <t>GEO3409</t>
  </si>
  <si>
    <t>GEO3409B</t>
  </si>
  <si>
    <t>GEO3410</t>
  </si>
  <si>
    <t>GEO3411</t>
  </si>
  <si>
    <t>GEO3411B</t>
  </si>
  <si>
    <t>GEO3412</t>
  </si>
  <si>
    <t>GEO3413</t>
  </si>
  <si>
    <t>GEO3414</t>
  </si>
  <si>
    <t>GEO3414B</t>
  </si>
  <si>
    <t>GEO3415</t>
  </si>
  <si>
    <t>GEO3415B</t>
  </si>
  <si>
    <t>GEO3416</t>
  </si>
  <si>
    <t>GEO3416B</t>
  </si>
  <si>
    <t>GEO3417</t>
  </si>
  <si>
    <t>GEO3417B</t>
  </si>
  <si>
    <t>GEO3418</t>
  </si>
  <si>
    <t>GEO3418B</t>
  </si>
  <si>
    <t>GEO3419</t>
  </si>
  <si>
    <t>GEO3419B</t>
  </si>
  <si>
    <t>GEO3420</t>
  </si>
  <si>
    <t>GEO3421</t>
  </si>
  <si>
    <t>GEO3421B</t>
  </si>
  <si>
    <t>GEO3422</t>
  </si>
  <si>
    <t>GEO3422B</t>
  </si>
  <si>
    <t>GEO3423</t>
  </si>
  <si>
    <t>GEO3423B</t>
  </si>
  <si>
    <t>GEO3424</t>
  </si>
  <si>
    <t>GEO3424B</t>
  </si>
  <si>
    <t>GEO3425</t>
  </si>
  <si>
    <t>GEO3425B</t>
  </si>
  <si>
    <t>GEO3426</t>
  </si>
  <si>
    <t>GEO3426B</t>
  </si>
  <si>
    <t>GEO3427</t>
  </si>
  <si>
    <t>GEO3427B</t>
  </si>
  <si>
    <t>GEO3428</t>
  </si>
  <si>
    <t>GEO3428B</t>
  </si>
  <si>
    <t>GEO3429</t>
  </si>
  <si>
    <t>GEO3429B</t>
  </si>
  <si>
    <t>GEO3430</t>
  </si>
  <si>
    <t>GEO3430B</t>
  </si>
  <si>
    <t>GEO3431</t>
  </si>
  <si>
    <t>GEO3431B</t>
  </si>
  <si>
    <t>GEO3432</t>
  </si>
  <si>
    <t>GEO3432B</t>
  </si>
  <si>
    <t>GEO3433</t>
  </si>
  <si>
    <t>GEO3433B</t>
  </si>
  <si>
    <t>GEO3434</t>
  </si>
  <si>
    <t>GEO3434B</t>
  </si>
  <si>
    <t>GEO3435</t>
  </si>
  <si>
    <t>GEO3435B</t>
  </si>
  <si>
    <t>GEO3436</t>
  </si>
  <si>
    <t>GEO3437</t>
  </si>
  <si>
    <t>GEO3437B</t>
  </si>
  <si>
    <t>GEO3438</t>
  </si>
  <si>
    <t>GEO3439</t>
  </si>
  <si>
    <t>GEO3440</t>
  </si>
  <si>
    <t>GEO3441</t>
  </si>
  <si>
    <t>GEO3442</t>
  </si>
  <si>
    <t>GEO3443</t>
  </si>
  <si>
    <t>GEO3444</t>
  </si>
  <si>
    <t>GEO3445</t>
  </si>
  <si>
    <t>GEO3446</t>
  </si>
  <si>
    <t>GEO3447</t>
  </si>
  <si>
    <t>GEO3448</t>
  </si>
  <si>
    <t>GEO3449</t>
  </si>
  <si>
    <t>GEO3450</t>
  </si>
  <si>
    <t>GEO3451</t>
  </si>
  <si>
    <t>GEO3452</t>
  </si>
  <si>
    <t>GEO3453</t>
  </si>
  <si>
    <t>GEO3454</t>
  </si>
  <si>
    <t>GEO3455</t>
  </si>
  <si>
    <t>GEO3456</t>
  </si>
  <si>
    <t>GEO3457</t>
  </si>
  <si>
    <t>GEO3458</t>
  </si>
  <si>
    <t>GEO3459</t>
  </si>
  <si>
    <t>GEO3460</t>
  </si>
  <si>
    <t>GEO3461</t>
  </si>
  <si>
    <t>GEO3462</t>
  </si>
  <si>
    <t>GEO3463</t>
  </si>
  <si>
    <t>GEO3464</t>
  </si>
  <si>
    <t>GEO3465</t>
  </si>
  <si>
    <t>GEO3466</t>
  </si>
  <si>
    <t>GEO3467</t>
  </si>
  <si>
    <t>GEO3468</t>
  </si>
  <si>
    <t>GEO3469</t>
  </si>
  <si>
    <t>GEO3470</t>
  </si>
  <si>
    <t>GEO3471</t>
  </si>
  <si>
    <t>GEO3472</t>
  </si>
  <si>
    <t>GEO3473</t>
  </si>
  <si>
    <t>GEO3501</t>
  </si>
  <si>
    <t>GEO3502</t>
  </si>
  <si>
    <t>GEO3503</t>
  </si>
  <si>
    <t>GEO3504</t>
  </si>
  <si>
    <t>GEO3505</t>
  </si>
  <si>
    <t>GEO3505B</t>
  </si>
  <si>
    <t>GEO3506</t>
  </si>
  <si>
    <t>GEO3506B</t>
  </si>
  <si>
    <t>GEO3507</t>
  </si>
  <si>
    <t>GEO3508</t>
  </si>
  <si>
    <t>GEO3510</t>
  </si>
  <si>
    <t>GEO3511A</t>
  </si>
  <si>
    <t>GEO3512</t>
  </si>
  <si>
    <t>GEO3513</t>
  </si>
  <si>
    <t>GEO3601</t>
  </si>
  <si>
    <t>GEO3602</t>
  </si>
  <si>
    <t>GEO3603</t>
  </si>
  <si>
    <t>GEO3888</t>
  </si>
  <si>
    <t>GEO3888A</t>
  </si>
  <si>
    <t>GEO3888B</t>
  </si>
  <si>
    <t>GEO3888C</t>
  </si>
  <si>
    <t>GEO3888D</t>
  </si>
  <si>
    <t>GEO3888E</t>
  </si>
  <si>
    <t>GEO3905</t>
  </si>
  <si>
    <t>GEO3905C</t>
  </si>
  <si>
    <t>GEO3909</t>
  </si>
  <si>
    <t>GEO3909C</t>
  </si>
  <si>
    <t>GEO3910</t>
  </si>
  <si>
    <t>GEO4905C</t>
  </si>
  <si>
    <t>GEO4909C</t>
  </si>
  <si>
    <t>GEO6001</t>
  </si>
  <si>
    <t>GEO6002</t>
  </si>
  <si>
    <t>GEO6003</t>
  </si>
  <si>
    <t>GEO6004</t>
  </si>
  <si>
    <t>GEO6005</t>
  </si>
  <si>
    <t>GEO6006</t>
  </si>
  <si>
    <t>GEO6007</t>
  </si>
  <si>
    <t>GEO6008</t>
  </si>
  <si>
    <t>GEO6009</t>
  </si>
  <si>
    <t>GEO6010</t>
  </si>
  <si>
    <t>GEO6050</t>
  </si>
  <si>
    <t>GEO6101</t>
  </si>
  <si>
    <t>GEO6102</t>
  </si>
  <si>
    <t>GEO6103</t>
  </si>
  <si>
    <t>GEO6104</t>
  </si>
  <si>
    <t>GEO6105</t>
  </si>
  <si>
    <t>GEO6106</t>
  </si>
  <si>
    <t>GEO6107</t>
  </si>
  <si>
    <t>GEO6108</t>
  </si>
  <si>
    <t>GEO6109</t>
  </si>
  <si>
    <t>GEOM001</t>
  </si>
  <si>
    <t>GEOM002</t>
  </si>
  <si>
    <t>GEOM003</t>
  </si>
  <si>
    <t>GEOM004</t>
  </si>
  <si>
    <t>GEOM005</t>
  </si>
  <si>
    <t>GEOM006</t>
  </si>
  <si>
    <t>GEOM007</t>
  </si>
  <si>
    <t>GEOM008</t>
  </si>
  <si>
    <t>GEOM009</t>
  </si>
  <si>
    <t>GEOM010</t>
  </si>
  <si>
    <t>GEOM011A</t>
  </si>
  <si>
    <t>GEOM018</t>
  </si>
  <si>
    <t>GEOM018B</t>
  </si>
  <si>
    <t>GEOM019</t>
  </si>
  <si>
    <t>GEOM019B</t>
  </si>
  <si>
    <t>GEOM021</t>
  </si>
  <si>
    <t>GEOM022</t>
  </si>
  <si>
    <t>GEOM023</t>
  </si>
  <si>
    <t>GEOM050</t>
  </si>
  <si>
    <t>GEOM052</t>
  </si>
  <si>
    <t>GEOM053</t>
  </si>
  <si>
    <t>GEOM054</t>
  </si>
  <si>
    <t>GEOM101</t>
  </si>
  <si>
    <t>GEOM101M</t>
  </si>
  <si>
    <t>GEOM102</t>
  </si>
  <si>
    <t>GEOM102M</t>
  </si>
  <si>
    <t>GEOM103</t>
  </si>
  <si>
    <t>GEOM103A</t>
  </si>
  <si>
    <t>GEOM104</t>
  </si>
  <si>
    <t>GEOM105</t>
  </si>
  <si>
    <t>GEOM105A</t>
  </si>
  <si>
    <t>GEOM106</t>
  </si>
  <si>
    <t>GEOM106A</t>
  </si>
  <si>
    <t>GEOM107</t>
  </si>
  <si>
    <t>GEOM108</t>
  </si>
  <si>
    <t>GEOM109</t>
  </si>
  <si>
    <t>GEOM110</t>
  </si>
  <si>
    <t>GEOM111</t>
  </si>
  <si>
    <t>GEOM112</t>
  </si>
  <si>
    <t>GEOM113</t>
  </si>
  <si>
    <t>GEOM114</t>
  </si>
  <si>
    <t>GEOM115</t>
  </si>
  <si>
    <t>GEOM116</t>
  </si>
  <si>
    <t>GEOM117</t>
  </si>
  <si>
    <t>GEOM118</t>
  </si>
  <si>
    <t>GEOM119</t>
  </si>
  <si>
    <t>GEOM120</t>
  </si>
  <si>
    <t>GEOM121</t>
  </si>
  <si>
    <t>GEOM122</t>
  </si>
  <si>
    <t>GEOM123</t>
  </si>
  <si>
    <t>GEOM124</t>
  </si>
  <si>
    <t>GEOM125</t>
  </si>
  <si>
    <t>GEOM128</t>
  </si>
  <si>
    <t>GEOM128B</t>
  </si>
  <si>
    <t>GEOM130</t>
  </si>
  <si>
    <t>GEOM131</t>
  </si>
  <si>
    <t>GEOM132</t>
  </si>
  <si>
    <t>GEOM140</t>
  </si>
  <si>
    <t>GEOM141</t>
  </si>
  <si>
    <t>GEOM142</t>
  </si>
  <si>
    <t>GEOM143</t>
  </si>
  <si>
    <t>GEOM144</t>
  </si>
  <si>
    <t>GEOM145</t>
  </si>
  <si>
    <t>GEOM146</t>
  </si>
  <si>
    <t>GEOM147</t>
  </si>
  <si>
    <t>GEOM148</t>
  </si>
  <si>
    <t>GEOM149</t>
  </si>
  <si>
    <t>GEOM150</t>
  </si>
  <si>
    <t>GEOM151</t>
  </si>
  <si>
    <t>GEOM152</t>
  </si>
  <si>
    <t>GEOM153</t>
  </si>
  <si>
    <t>GEOM154</t>
  </si>
  <si>
    <t>GEOM155</t>
  </si>
  <si>
    <t>GEOM156</t>
  </si>
  <si>
    <t>GEOM157</t>
  </si>
  <si>
    <t>GEOM158</t>
  </si>
  <si>
    <t>GEOM159</t>
  </si>
  <si>
    <t>GEOM160</t>
  </si>
  <si>
    <t>GEOM161</t>
  </si>
  <si>
    <t>GEOM162</t>
  </si>
  <si>
    <t>GEOM163</t>
  </si>
  <si>
    <t>GEOM164</t>
  </si>
  <si>
    <t>GEOM165</t>
  </si>
  <si>
    <t>GEOM166</t>
  </si>
  <si>
    <t>GEOM167</t>
  </si>
  <si>
    <t>GEOM170</t>
  </si>
  <si>
    <t>GEOM170B</t>
  </si>
  <si>
    <t>GEOM171</t>
  </si>
  <si>
    <t>GEOM171B</t>
  </si>
  <si>
    <t>GEOM172</t>
  </si>
  <si>
    <t>GEOM172B</t>
  </si>
  <si>
    <t>GEOM173</t>
  </si>
  <si>
    <t>GEOM174</t>
  </si>
  <si>
    <t>GEOM175</t>
  </si>
  <si>
    <t>GEOM176</t>
  </si>
  <si>
    <t>GEOM177</t>
  </si>
  <si>
    <t>GEOM178</t>
  </si>
  <si>
    <t>GEOM179</t>
  </si>
  <si>
    <t>GEOM180</t>
  </si>
  <si>
    <t>GEOM181</t>
  </si>
  <si>
    <t>GEOM182</t>
  </si>
  <si>
    <t>GEOM183</t>
  </si>
  <si>
    <t>GEOM184</t>
  </si>
  <si>
    <t>GEOM185</t>
  </si>
  <si>
    <t>GEOM186</t>
  </si>
  <si>
    <t>GEOM187</t>
  </si>
  <si>
    <t>GEOM199</t>
  </si>
  <si>
    <t>GEOM203</t>
  </si>
  <si>
    <t>GEOM204</t>
  </si>
  <si>
    <t>GEOM206</t>
  </si>
  <si>
    <t>GEOM207</t>
  </si>
  <si>
    <t>GEOM210</t>
  </si>
  <si>
    <t>GEOM211</t>
  </si>
  <si>
    <t>GEOM212</t>
  </si>
  <si>
    <t>GEOM213</t>
  </si>
  <si>
    <t>GEOM214</t>
  </si>
  <si>
    <t>GEOM215</t>
  </si>
  <si>
    <t>GEOM216</t>
  </si>
  <si>
    <t>GEOM217</t>
  </si>
  <si>
    <t>GEOM217A</t>
  </si>
  <si>
    <t>GEOM218</t>
  </si>
  <si>
    <t>GEOM219</t>
  </si>
  <si>
    <t>GEOM220</t>
  </si>
  <si>
    <t>GEOM221</t>
  </si>
  <si>
    <t>GEOM222</t>
  </si>
  <si>
    <t>GEOM223</t>
  </si>
  <si>
    <t>GEOM224</t>
  </si>
  <si>
    <t>GEOM225</t>
  </si>
  <si>
    <t>GEOM226</t>
  </si>
  <si>
    <t>GEOM227</t>
  </si>
  <si>
    <t>GEOM228</t>
  </si>
  <si>
    <t>GEOM229</t>
  </si>
  <si>
    <t>GEOM229A</t>
  </si>
  <si>
    <t>GEOM230</t>
  </si>
  <si>
    <t>GEOM230A</t>
  </si>
  <si>
    <t>GEOM231</t>
  </si>
  <si>
    <t>GEOM232</t>
  </si>
  <si>
    <t>GEOM232A</t>
  </si>
  <si>
    <t>GEOM233</t>
  </si>
  <si>
    <t>GEOM234</t>
  </si>
  <si>
    <t>GEOM235</t>
  </si>
  <si>
    <t>GEOM236</t>
  </si>
  <si>
    <t>GEOM237</t>
  </si>
  <si>
    <t>GEOM238</t>
  </si>
  <si>
    <t>GEOM239</t>
  </si>
  <si>
    <t>GEOM240</t>
  </si>
  <si>
    <t>GEOM241</t>
  </si>
  <si>
    <t>GEOM242</t>
  </si>
  <si>
    <t>GEOM242B</t>
  </si>
  <si>
    <t>GEOM243</t>
  </si>
  <si>
    <t>GEOM243B</t>
  </si>
  <si>
    <t>GEOM244</t>
  </si>
  <si>
    <t>GEOM245</t>
  </si>
  <si>
    <t>GEOM246</t>
  </si>
  <si>
    <t>GEOM247</t>
  </si>
  <si>
    <t>GEOM248</t>
  </si>
  <si>
    <t>GEOM249</t>
  </si>
  <si>
    <t>GEOM250</t>
  </si>
  <si>
    <t>GEOM301</t>
  </si>
  <si>
    <t>GEOM302</t>
  </si>
  <si>
    <t>GEOM303</t>
  </si>
  <si>
    <t>GEOM304</t>
  </si>
  <si>
    <t>GEOM305</t>
  </si>
  <si>
    <t>GEOM306</t>
  </si>
  <si>
    <t>GEOM307</t>
  </si>
  <si>
    <t>GEOM308</t>
  </si>
  <si>
    <t>GEOM310</t>
  </si>
  <si>
    <t>GEOM310A</t>
  </si>
  <si>
    <t>GEOM311</t>
  </si>
  <si>
    <t>GEOM311A</t>
  </si>
  <si>
    <t>GEOM320</t>
  </si>
  <si>
    <t>GEOM321</t>
  </si>
  <si>
    <t>GEOM321A</t>
  </si>
  <si>
    <t>GEOM322</t>
  </si>
  <si>
    <t>GEOM351</t>
  </si>
  <si>
    <t>GEOM352</t>
  </si>
  <si>
    <t>GEOM353</t>
  </si>
  <si>
    <t>GEOM354</t>
  </si>
  <si>
    <t>GEOM355</t>
  </si>
  <si>
    <t>GEOM356</t>
  </si>
  <si>
    <t>GEOM357</t>
  </si>
  <si>
    <t>GEOM358</t>
  </si>
  <si>
    <t>GEOM359</t>
  </si>
  <si>
    <t>GEOM360</t>
  </si>
  <si>
    <t>GEOM361</t>
  </si>
  <si>
    <t>GEOM363</t>
  </si>
  <si>
    <t>GEOM363B</t>
  </si>
  <si>
    <t>GEOM364</t>
  </si>
  <si>
    <t>GEOM365</t>
  </si>
  <si>
    <t>GEOM366</t>
  </si>
  <si>
    <t>GEOM367</t>
  </si>
  <si>
    <t>GEOM368</t>
  </si>
  <si>
    <t>GEOM369</t>
  </si>
  <si>
    <t>GEOM370</t>
  </si>
  <si>
    <t>GEOM371</t>
  </si>
  <si>
    <t>GEOM372</t>
  </si>
  <si>
    <t>GEOM373</t>
  </si>
  <si>
    <t>GEOM401</t>
  </si>
  <si>
    <t>GEOM402</t>
  </si>
  <si>
    <t>GEOM403</t>
  </si>
  <si>
    <t>GEOM404</t>
  </si>
  <si>
    <t>GEOM405</t>
  </si>
  <si>
    <t>GEOM406</t>
  </si>
  <si>
    <t>GEOM407</t>
  </si>
  <si>
    <t>GEOM408</t>
  </si>
  <si>
    <t>GEOM409</t>
  </si>
  <si>
    <t>GEOM410</t>
  </si>
  <si>
    <t>GEOM410A</t>
  </si>
  <si>
    <t>GEOM411</t>
  </si>
  <si>
    <t>GEOM412</t>
  </si>
  <si>
    <t>GEOM413</t>
  </si>
  <si>
    <t>GEOM414</t>
  </si>
  <si>
    <t>GEOM415</t>
  </si>
  <si>
    <t>GEOM416</t>
  </si>
  <si>
    <t>GEOM417</t>
  </si>
  <si>
    <t>GEOM418</t>
  </si>
  <si>
    <t>GEOM419</t>
  </si>
  <si>
    <t>GEOM420</t>
  </si>
  <si>
    <t>GEOM421</t>
  </si>
  <si>
    <t>GEOM422</t>
  </si>
  <si>
    <t>GEOM423</t>
  </si>
  <si>
    <t>GEOM424</t>
  </si>
  <si>
    <t>GEOM425Z</t>
  </si>
  <si>
    <t>GEOM426Z</t>
  </si>
  <si>
    <t>GEOM427Z</t>
  </si>
  <si>
    <t>GEOM428Z</t>
  </si>
  <si>
    <t>GEOM429Z</t>
  </si>
  <si>
    <t>GEOM430Z</t>
  </si>
  <si>
    <t>GEOM431</t>
  </si>
  <si>
    <t>GEOM432</t>
  </si>
  <si>
    <t>GEOM905C</t>
  </si>
  <si>
    <t>GEOM907</t>
  </si>
  <si>
    <t>GEOM907C</t>
  </si>
  <si>
    <t>GEOM907C1</t>
  </si>
  <si>
    <t>GEOM909C</t>
  </si>
  <si>
    <t>GOA3000</t>
  </si>
  <si>
    <t>GRC1001</t>
  </si>
  <si>
    <t>GRC1002</t>
  </si>
  <si>
    <t>GRC1003</t>
  </si>
  <si>
    <t>GRC1004</t>
  </si>
  <si>
    <t>GRC1005</t>
  </si>
  <si>
    <t>GRC1006</t>
  </si>
  <si>
    <t>GRC1007</t>
  </si>
  <si>
    <t>GRC1008</t>
  </si>
  <si>
    <t>GRC1009</t>
  </si>
  <si>
    <t>GRC1010</t>
  </si>
  <si>
    <t>GRC1011</t>
  </si>
  <si>
    <t>GRC1012</t>
  </si>
  <si>
    <t>GRC1013</t>
  </si>
  <si>
    <t>GRC1014</t>
  </si>
  <si>
    <t>GRC1015</t>
  </si>
  <si>
    <t>GRC1016</t>
  </si>
  <si>
    <t>GRC1101</t>
  </si>
  <si>
    <t>GRC1102</t>
  </si>
  <si>
    <t>GRC1103</t>
  </si>
  <si>
    <t>GRC1104</t>
  </si>
  <si>
    <t>GRC1105</t>
  </si>
  <si>
    <t>GRC1106</t>
  </si>
  <si>
    <t>GRC1107</t>
  </si>
  <si>
    <t>GRC1108</t>
  </si>
  <si>
    <t>GRC1109</t>
  </si>
  <si>
    <t>GRC1110</t>
  </si>
  <si>
    <t>GRC1111</t>
  </si>
  <si>
    <t>GRC1112</t>
  </si>
  <si>
    <t>GRC1113</t>
  </si>
  <si>
    <t>GRC1114</t>
  </si>
  <si>
    <t>GRC1115</t>
  </si>
  <si>
    <t>GRC1116</t>
  </si>
  <si>
    <t>GRC1117</t>
  </si>
  <si>
    <t>GRC1118</t>
  </si>
  <si>
    <t>GRC1119</t>
  </si>
  <si>
    <t>GRC2101</t>
  </si>
  <si>
    <t>GRC2102</t>
  </si>
  <si>
    <t>GRC2103</t>
  </si>
  <si>
    <t>GRC2104</t>
  </si>
  <si>
    <t>HAS1905</t>
  </si>
  <si>
    <t>HAS2004</t>
  </si>
  <si>
    <t>HAS2905</t>
  </si>
  <si>
    <t>HAS3005</t>
  </si>
  <si>
    <t>HAS3006</t>
  </si>
  <si>
    <t>HAS9905</t>
  </si>
  <si>
    <t>HEC1007</t>
  </si>
  <si>
    <t>HEC1008</t>
  </si>
  <si>
    <t>HEC1009</t>
  </si>
  <si>
    <t>HEC1010</t>
  </si>
  <si>
    <t>HEC1015</t>
  </si>
  <si>
    <t>HEC2000</t>
  </si>
  <si>
    <t>HEC2002</t>
  </si>
  <si>
    <t>HEC2003</t>
  </si>
  <si>
    <t>HEC2004</t>
  </si>
  <si>
    <t>HEC2005</t>
  </si>
  <si>
    <t>HEC2009</t>
  </si>
  <si>
    <t>HEC2016</t>
  </si>
  <si>
    <t>HEC2017</t>
  </si>
  <si>
    <t>HEC2020</t>
  </si>
  <si>
    <t>HEC2021</t>
  </si>
  <si>
    <t>HEC2022</t>
  </si>
  <si>
    <t>HEC2025</t>
  </si>
  <si>
    <t>HEC2033</t>
  </si>
  <si>
    <t>HEC2035</t>
  </si>
  <si>
    <t>HEC2050</t>
  </si>
  <si>
    <t>HEC2051</t>
  </si>
  <si>
    <t>HEC2053</t>
  </si>
  <si>
    <t>HEC3003</t>
  </si>
  <si>
    <t>HEC3003A</t>
  </si>
  <si>
    <t>HEC3003B</t>
  </si>
  <si>
    <t>HEC3009</t>
  </si>
  <si>
    <t>HEC3009A</t>
  </si>
  <si>
    <t>HEC3009B</t>
  </si>
  <si>
    <t>HEC3014</t>
  </si>
  <si>
    <t>HEC3020</t>
  </si>
  <si>
    <t>HEC3021</t>
  </si>
  <si>
    <t>HEC3028</t>
  </si>
  <si>
    <t>HEC3029</t>
  </si>
  <si>
    <t>HEC3030</t>
  </si>
  <si>
    <t>HEC3050</t>
  </si>
  <si>
    <t>HEC3100</t>
  </si>
  <si>
    <t>HEC3101</t>
  </si>
  <si>
    <t>HEC3115</t>
  </si>
  <si>
    <t>HEC3116</t>
  </si>
  <si>
    <t>HEC3120</t>
  </si>
  <si>
    <t>HEC3121</t>
  </si>
  <si>
    <t>HEC3125</t>
  </si>
  <si>
    <t>HEC3126</t>
  </si>
  <si>
    <t>HEC3130</t>
  </si>
  <si>
    <t>HEC3131</t>
  </si>
  <si>
    <t>HEC3135</t>
  </si>
  <si>
    <t>HEC3136</t>
  </si>
  <si>
    <t>HEC3200</t>
  </si>
  <si>
    <t>HEC3205</t>
  </si>
  <si>
    <t>HEC3210</t>
  </si>
  <si>
    <t>HEC3215</t>
  </si>
  <si>
    <t>HEC3220</t>
  </si>
  <si>
    <t>HEC3225</t>
  </si>
  <si>
    <t>HEC3230</t>
  </si>
  <si>
    <t>HEC3240</t>
  </si>
  <si>
    <t>HEC3245</t>
  </si>
  <si>
    <t>HIA1000</t>
  </si>
  <si>
    <t>HIA1001</t>
  </si>
  <si>
    <t>HIA1002</t>
  </si>
  <si>
    <t>HIA1003</t>
  </si>
  <si>
    <t>HIA1004</t>
  </si>
  <si>
    <t>HIA1005</t>
  </si>
  <si>
    <t>HIA1006</t>
  </si>
  <si>
    <t>HIA1007</t>
  </si>
  <si>
    <t>HIA1010</t>
  </si>
  <si>
    <t>HIA1015</t>
  </si>
  <si>
    <t>HIA1020</t>
  </si>
  <si>
    <t>HIA1025</t>
  </si>
  <si>
    <t>HIA1030</t>
  </si>
  <si>
    <t>HIA1035</t>
  </si>
  <si>
    <t>HIA1040</t>
  </si>
  <si>
    <t>HIA1042</t>
  </si>
  <si>
    <t>HIA1045</t>
  </si>
  <si>
    <t>HIA1050</t>
  </si>
  <si>
    <t>HIA2000</t>
  </si>
  <si>
    <t>HIA2005</t>
  </si>
  <si>
    <t>HIA2006</t>
  </si>
  <si>
    <t>HIA2010</t>
  </si>
  <si>
    <t>HIA2015</t>
  </si>
  <si>
    <t>HIA2020</t>
  </si>
  <si>
    <t>HIA2025</t>
  </si>
  <si>
    <t>HIA2030</t>
  </si>
  <si>
    <t>HIA2035</t>
  </si>
  <si>
    <t>HIA2042</t>
  </si>
  <si>
    <t>HIA2047</t>
  </si>
  <si>
    <t>HIA2050</t>
  </si>
  <si>
    <t>HIA2055</t>
  </si>
  <si>
    <t>HIA2062</t>
  </si>
  <si>
    <t>HIA2067</t>
  </si>
  <si>
    <t>HIA2070</t>
  </si>
  <si>
    <t>HIA2075</t>
  </si>
  <si>
    <t>HIA2080</t>
  </si>
  <si>
    <t>HIA2500</t>
  </si>
  <si>
    <t>HIA2505</t>
  </si>
  <si>
    <t>HIA2510</t>
  </si>
  <si>
    <t>HIA2515</t>
  </si>
  <si>
    <t>HIA2520</t>
  </si>
  <si>
    <t>HIA2525</t>
  </si>
  <si>
    <t>HIA2530</t>
  </si>
  <si>
    <t>HIA2535</t>
  </si>
  <si>
    <t>HIA2540</t>
  </si>
  <si>
    <t>HIA2545</t>
  </si>
  <si>
    <t>HIA2550</t>
  </si>
  <si>
    <t>HIA2555</t>
  </si>
  <si>
    <t>HIA2560</t>
  </si>
  <si>
    <t>HIA2565</t>
  </si>
  <si>
    <t>HIA2570</t>
  </si>
  <si>
    <t>HIA2575</t>
  </si>
  <si>
    <t>HIA2580</t>
  </si>
  <si>
    <t>HIA2585</t>
  </si>
  <si>
    <t>HIA3000</t>
  </si>
  <si>
    <t>HIA3001</t>
  </si>
  <si>
    <t>HIA3002</t>
  </si>
  <si>
    <t>HIA3004</t>
  </si>
  <si>
    <t>HIA3005</t>
  </si>
  <si>
    <t>HIA3005A</t>
  </si>
  <si>
    <t>HIA3005B</t>
  </si>
  <si>
    <t>HIA3008</t>
  </si>
  <si>
    <t>HIA3010</t>
  </si>
  <si>
    <t>HIA3015</t>
  </si>
  <si>
    <t>HIA3020</t>
  </si>
  <si>
    <t>HIA6000</t>
  </si>
  <si>
    <t>HIA6010</t>
  </si>
  <si>
    <t>HIA6015</t>
  </si>
  <si>
    <t>HIA6020</t>
  </si>
  <si>
    <t>HIA6025</t>
  </si>
  <si>
    <t>HIA6030</t>
  </si>
  <si>
    <t>HIA6050</t>
  </si>
  <si>
    <t>HIAM000</t>
  </si>
  <si>
    <t>HIAM010</t>
  </si>
  <si>
    <t>HIAM015</t>
  </si>
  <si>
    <t>HIAM020</t>
  </si>
  <si>
    <t>HIAM025</t>
  </si>
  <si>
    <t>HIAM030</t>
  </si>
  <si>
    <t>HIAM050</t>
  </si>
  <si>
    <t>HIC1000</t>
  </si>
  <si>
    <t>HIC1002</t>
  </si>
  <si>
    <t>HIC1003</t>
  </si>
  <si>
    <t>HIC1003A</t>
  </si>
  <si>
    <t>HIC1003B</t>
  </si>
  <si>
    <t>HIC1005</t>
  </si>
  <si>
    <t>HIC1006</t>
  </si>
  <si>
    <t>HIC1007</t>
  </si>
  <si>
    <t>HIC1008</t>
  </si>
  <si>
    <t>HIC1009</t>
  </si>
  <si>
    <t>HIC1010</t>
  </si>
  <si>
    <t>HIC1100</t>
  </si>
  <si>
    <t>HIC1200</t>
  </si>
  <si>
    <t>HIC1201</t>
  </si>
  <si>
    <t>HIC1202</t>
  </si>
  <si>
    <t>HIC1203</t>
  </si>
  <si>
    <t>HIC1204</t>
  </si>
  <si>
    <t>HIC1205</t>
  </si>
  <si>
    <t>HIC1300</t>
  </si>
  <si>
    <t>HIC1301</t>
  </si>
  <si>
    <t>HIC1302</t>
  </si>
  <si>
    <t>HIC1303</t>
  </si>
  <si>
    <t>HIC1304</t>
  </si>
  <si>
    <t>HIC1305</t>
  </si>
  <si>
    <t>HIC1306</t>
  </si>
  <si>
    <t>HIC1400</t>
  </si>
  <si>
    <t>HIC1401</t>
  </si>
  <si>
    <t>HIC1501</t>
  </si>
  <si>
    <t>HIC1502</t>
  </si>
  <si>
    <t>HIC1503</t>
  </si>
  <si>
    <t>HIC1504</t>
  </si>
  <si>
    <t>HIC1505</t>
  </si>
  <si>
    <t>HIC1600</t>
  </si>
  <si>
    <t>HIC1601</t>
  </si>
  <si>
    <t>HIC1602</t>
  </si>
  <si>
    <t>HIC1603</t>
  </si>
  <si>
    <t>HIC1604</t>
  </si>
  <si>
    <t>HIC1605</t>
  </si>
  <si>
    <t>HIC1905</t>
  </si>
  <si>
    <t>HIC1907</t>
  </si>
  <si>
    <t>HIC1909</t>
  </si>
  <si>
    <t>HIC2000</t>
  </si>
  <si>
    <t>HIC2001</t>
  </si>
  <si>
    <t>HIC2002</t>
  </si>
  <si>
    <t>HIC2003</t>
  </si>
  <si>
    <t>HIC2004</t>
  </si>
  <si>
    <t>HIC2005</t>
  </si>
  <si>
    <t>HIC2006</t>
  </si>
  <si>
    <t>HIC2020</t>
  </si>
  <si>
    <t>HIC2021</t>
  </si>
  <si>
    <t>HIC2022</t>
  </si>
  <si>
    <t>HIC2023</t>
  </si>
  <si>
    <t>HIC2024</t>
  </si>
  <si>
    <t>HIC2025</t>
  </si>
  <si>
    <t>HIC2026</t>
  </si>
  <si>
    <t>HIC2027</t>
  </si>
  <si>
    <t>HIC2028</t>
  </si>
  <si>
    <t>HIC2029</t>
  </si>
  <si>
    <t>HIC2030</t>
  </si>
  <si>
    <t>HIC2031</t>
  </si>
  <si>
    <t>HIC2032</t>
  </si>
  <si>
    <t>HIC2033</t>
  </si>
  <si>
    <t>HIC2034</t>
  </si>
  <si>
    <t>HIC2035</t>
  </si>
  <si>
    <t>HIC2101</t>
  </si>
  <si>
    <t>HIC2200</t>
  </si>
  <si>
    <t>HIC2300</t>
  </si>
  <si>
    <t>HIC2301</t>
  </si>
  <si>
    <t>HIC2302</t>
  </si>
  <si>
    <t>HIC2303</t>
  </si>
  <si>
    <t>HIC2304</t>
  </si>
  <si>
    <t>HIC2305</t>
  </si>
  <si>
    <t>HIC2306</t>
  </si>
  <si>
    <t>HIC2307</t>
  </si>
  <si>
    <t>HIC2308</t>
  </si>
  <si>
    <t>HIC2309</t>
  </si>
  <si>
    <t>HIC2310</t>
  </si>
  <si>
    <t>HIC2311</t>
  </si>
  <si>
    <t>HIC2312</t>
  </si>
  <si>
    <t>HIC2313</t>
  </si>
  <si>
    <t>HIC2314</t>
  </si>
  <si>
    <t>HIC2315</t>
  </si>
  <si>
    <t>HIC2316</t>
  </si>
  <si>
    <t>HIC2316A</t>
  </si>
  <si>
    <t>HIC2317</t>
  </si>
  <si>
    <t>HIC2318</t>
  </si>
  <si>
    <t>HIC2319</t>
  </si>
  <si>
    <t>HIC2320</t>
  </si>
  <si>
    <t>HIC2321</t>
  </si>
  <si>
    <t>HIC2322</t>
  </si>
  <si>
    <t>HIC2323</t>
  </si>
  <si>
    <t>HIC2324</t>
  </si>
  <si>
    <t>HIC2325</t>
  </si>
  <si>
    <t>HIC2326</t>
  </si>
  <si>
    <t>HIC2327</t>
  </si>
  <si>
    <t>HIC2328</t>
  </si>
  <si>
    <t>HIC2330</t>
  </si>
  <si>
    <t>HIC2331</t>
  </si>
  <si>
    <t>HIC2332</t>
  </si>
  <si>
    <t>HIC2333</t>
  </si>
  <si>
    <t>HIC2334</t>
  </si>
  <si>
    <t>HIC2335</t>
  </si>
  <si>
    <t>HIC2336</t>
  </si>
  <si>
    <t>HIC2337</t>
  </si>
  <si>
    <t>HIC2338</t>
  </si>
  <si>
    <t>HIC2905</t>
  </si>
  <si>
    <t>HIC2909</t>
  </si>
  <si>
    <t>HIC3001</t>
  </si>
  <si>
    <t>HIC3002</t>
  </si>
  <si>
    <t>HIC3003</t>
  </si>
  <si>
    <t>HIC3004</t>
  </si>
  <si>
    <t>HIC3006</t>
  </si>
  <si>
    <t>HIC3007</t>
  </si>
  <si>
    <t>HIC3040</t>
  </si>
  <si>
    <t>HIC3041</t>
  </si>
  <si>
    <t>HIC3042</t>
  </si>
  <si>
    <t>HIC3100</t>
  </si>
  <si>
    <t>HIC3101</t>
  </si>
  <si>
    <t>HIC3201</t>
  </si>
  <si>
    <t>HIC3202</t>
  </si>
  <si>
    <t>HIC3203</t>
  </si>
  <si>
    <t>HIC3204</t>
  </si>
  <si>
    <t>HIC3205</t>
  </si>
  <si>
    <t>HIC3206</t>
  </si>
  <si>
    <t>HIC3207</t>
  </si>
  <si>
    <t>HIC3208</t>
  </si>
  <si>
    <t>HIC3209</t>
  </si>
  <si>
    <t>HIC3210</t>
  </si>
  <si>
    <t>HIC3211</t>
  </si>
  <si>
    <t>HIC3300</t>
  </si>
  <si>
    <t>HIC3301</t>
  </si>
  <si>
    <t>HIC3302</t>
  </si>
  <si>
    <t>HIC3303</t>
  </si>
  <si>
    <t>HIC3304</t>
  </si>
  <si>
    <t>HIC3305</t>
  </si>
  <si>
    <t>HIC3306</t>
  </si>
  <si>
    <t>HIC3307</t>
  </si>
  <si>
    <t>HIC3308</t>
  </si>
  <si>
    <t>HIC3309</t>
  </si>
  <si>
    <t>HIC3310</t>
  </si>
  <si>
    <t>HIC3311</t>
  </si>
  <si>
    <t>HIC3312</t>
  </si>
  <si>
    <t>HIC3313</t>
  </si>
  <si>
    <t>HIC3314</t>
  </si>
  <si>
    <t>HIC3315</t>
  </si>
  <si>
    <t>HIC3316</t>
  </si>
  <si>
    <t>HIC3501</t>
  </si>
  <si>
    <t>HIC3502</t>
  </si>
  <si>
    <t>HIC3503</t>
  </si>
  <si>
    <t>HIC3504</t>
  </si>
  <si>
    <t>HIC3505</t>
  </si>
  <si>
    <t>HIC3506</t>
  </si>
  <si>
    <t>HIC3507</t>
  </si>
  <si>
    <t>HIC3508</t>
  </si>
  <si>
    <t>HIC3509</t>
  </si>
  <si>
    <t>HIC3510</t>
  </si>
  <si>
    <t>HIC3511</t>
  </si>
  <si>
    <t>HIC3512</t>
  </si>
  <si>
    <t>HIC3513</t>
  </si>
  <si>
    <t>HIC3905</t>
  </si>
  <si>
    <t>HIC3909</t>
  </si>
  <si>
    <t>HICM905</t>
  </si>
  <si>
    <t>HICM907</t>
  </si>
  <si>
    <t>HIG2000</t>
  </si>
  <si>
    <t>HIG3040</t>
  </si>
  <si>
    <t>HIH1000</t>
  </si>
  <si>
    <t>HIH1001</t>
  </si>
  <si>
    <t>HIH1002</t>
  </si>
  <si>
    <t>HIH1003</t>
  </si>
  <si>
    <t>HIH1004</t>
  </si>
  <si>
    <t>HIH1005</t>
  </si>
  <si>
    <t>HIH1006</t>
  </si>
  <si>
    <t>HIH1007</t>
  </si>
  <si>
    <t>HIH1008</t>
  </si>
  <si>
    <t>HIH1009</t>
  </si>
  <si>
    <t>HIH1010</t>
  </si>
  <si>
    <t>HIH1011</t>
  </si>
  <si>
    <t>HIH1012</t>
  </si>
  <si>
    <t>HIH1013</t>
  </si>
  <si>
    <t>HIH1014</t>
  </si>
  <si>
    <t>HIH1015</t>
  </si>
  <si>
    <t>HIH1016</t>
  </si>
  <si>
    <t>HIH1017</t>
  </si>
  <si>
    <t>HIH1018</t>
  </si>
  <si>
    <t>HIH1019</t>
  </si>
  <si>
    <t>HIH1020</t>
  </si>
  <si>
    <t>HIH1021</t>
  </si>
  <si>
    <t>HIH1022</t>
  </si>
  <si>
    <t>HIH1023</t>
  </si>
  <si>
    <t>HIH1024</t>
  </si>
  <si>
    <t>HIH1025</t>
  </si>
  <si>
    <t>HIH1026</t>
  </si>
  <si>
    <t>HIH1027</t>
  </si>
  <si>
    <t>HIH1028</t>
  </si>
  <si>
    <t>HIH1029</t>
  </si>
  <si>
    <t>HIH1030</t>
  </si>
  <si>
    <t>HIH1031</t>
  </si>
  <si>
    <t>HIH1032</t>
  </si>
  <si>
    <t>HIH1033</t>
  </si>
  <si>
    <t>HIH1034</t>
  </si>
  <si>
    <t>HIH1035</t>
  </si>
  <si>
    <t>HIH1036</t>
  </si>
  <si>
    <t>HIH1037</t>
  </si>
  <si>
    <t>HIH1038</t>
  </si>
  <si>
    <t>HIH1039</t>
  </si>
  <si>
    <t>HIH1040</t>
  </si>
  <si>
    <t>HIH1041</t>
  </si>
  <si>
    <t>HIH1042</t>
  </si>
  <si>
    <t>HIH1043</t>
  </si>
  <si>
    <t>HIH1044</t>
  </si>
  <si>
    <t>HIH1045</t>
  </si>
  <si>
    <t>HIH1046</t>
  </si>
  <si>
    <t>HIH1047</t>
  </si>
  <si>
    <t>HIH1048</t>
  </si>
  <si>
    <t>HIH1049</t>
  </si>
  <si>
    <t>HIH1050</t>
  </si>
  <si>
    <t>HIH1051</t>
  </si>
  <si>
    <t>HIH1052</t>
  </si>
  <si>
    <t>HIH1053</t>
  </si>
  <si>
    <t>HIH1054</t>
  </si>
  <si>
    <t>HIH1055</t>
  </si>
  <si>
    <t>HIH1056</t>
  </si>
  <si>
    <t>HIH1057</t>
  </si>
  <si>
    <t>HIH1058</t>
  </si>
  <si>
    <t>HIH1060</t>
  </si>
  <si>
    <t>HIH1062</t>
  </si>
  <si>
    <t>HIH1065</t>
  </si>
  <si>
    <t>HIH1066</t>
  </si>
  <si>
    <t>HIH1067</t>
  </si>
  <si>
    <t>HIH1068</t>
  </si>
  <si>
    <t>HIH1070</t>
  </si>
  <si>
    <t>HIH1075</t>
  </si>
  <si>
    <t>HIH1080</t>
  </si>
  <si>
    <t>HIH1085</t>
  </si>
  <si>
    <t>HIH1090</t>
  </si>
  <si>
    <t>HIH1095</t>
  </si>
  <si>
    <t>HIH1100</t>
  </si>
  <si>
    <t>HIH1101</t>
  </si>
  <si>
    <t>HIH1105</t>
  </si>
  <si>
    <t>HIH1109</t>
  </si>
  <si>
    <t>HIH1110</t>
  </si>
  <si>
    <t>HIH1115</t>
  </si>
  <si>
    <t>HIH1117</t>
  </si>
  <si>
    <t>HIH1120</t>
  </si>
  <si>
    <t>HIH1125</t>
  </si>
  <si>
    <t>HIH1130</t>
  </si>
  <si>
    <t>HIH1135</t>
  </si>
  <si>
    <t>HIH1136</t>
  </si>
  <si>
    <t>HIH1137</t>
  </si>
  <si>
    <t>HIH1138</t>
  </si>
  <si>
    <t>HIH1139</t>
  </si>
  <si>
    <t>HIH1140</t>
  </si>
  <si>
    <t>HIH1200</t>
  </si>
  <si>
    <t>HIH1201</t>
  </si>
  <si>
    <t>HIH1202</t>
  </si>
  <si>
    <t>HIH1203</t>
  </si>
  <si>
    <t>HIH1205</t>
  </si>
  <si>
    <t>HIH1207</t>
  </si>
  <si>
    <t>HIH1208</t>
  </si>
  <si>
    <t>HIH1210</t>
  </si>
  <si>
    <t>HIH1212</t>
  </si>
  <si>
    <t>HIH1213</t>
  </si>
  <si>
    <t>HIH1214</t>
  </si>
  <si>
    <t>HIH1215</t>
  </si>
  <si>
    <t>HIH1216</t>
  </si>
  <si>
    <t>HIH1217</t>
  </si>
  <si>
    <t>HIH1218</t>
  </si>
  <si>
    <t>HIH1220</t>
  </si>
  <si>
    <t>HIH1221</t>
  </si>
  <si>
    <t>HIH1224</t>
  </si>
  <si>
    <t>HIH1225</t>
  </si>
  <si>
    <t>HIH1230</t>
  </si>
  <si>
    <t>HIH1231</t>
  </si>
  <si>
    <t>HIH1232</t>
  </si>
  <si>
    <t>HIH1233</t>
  </si>
  <si>
    <t>HIH1234</t>
  </si>
  <si>
    <t>HIH1235</t>
  </si>
  <si>
    <t>HIH1236</t>
  </si>
  <si>
    <t>HIH1237</t>
  </si>
  <si>
    <t>HIH1240</t>
  </si>
  <si>
    <t>HIH1245</t>
  </si>
  <si>
    <t>HIH1246</t>
  </si>
  <si>
    <t>HIH1247</t>
  </si>
  <si>
    <t>HIH1248</t>
  </si>
  <si>
    <t>HIH1250</t>
  </si>
  <si>
    <t>HIH1251</t>
  </si>
  <si>
    <t>HIH1255</t>
  </si>
  <si>
    <t>HIH1260</t>
  </si>
  <si>
    <t>HIH1265</t>
  </si>
  <si>
    <t>HIH1270</t>
  </si>
  <si>
    <t>HIH1275</t>
  </si>
  <si>
    <t>HIH1280</t>
  </si>
  <si>
    <t>HIH1285</t>
  </si>
  <si>
    <t>HIH1290</t>
  </si>
  <si>
    <t>HIH1291</t>
  </si>
  <si>
    <t>HIH1292</t>
  </si>
  <si>
    <t>HIH1293</t>
  </si>
  <si>
    <t>HIH1295</t>
  </si>
  <si>
    <t>HIH1296</t>
  </si>
  <si>
    <t>HIH1298</t>
  </si>
  <si>
    <t>HIH1299</t>
  </si>
  <si>
    <t>HIH1400</t>
  </si>
  <si>
    <t>HIH1401</t>
  </si>
  <si>
    <t>HIH1402</t>
  </si>
  <si>
    <t>HIH1403</t>
  </si>
  <si>
    <t>HIH1404</t>
  </si>
  <si>
    <t>HIH1405</t>
  </si>
  <si>
    <t>HIH1406</t>
  </si>
  <si>
    <t>HIH1407</t>
  </si>
  <si>
    <t>HIH1408</t>
  </si>
  <si>
    <t>HIH1409</t>
  </si>
  <si>
    <t>HIH1410</t>
  </si>
  <si>
    <t>HIH1411</t>
  </si>
  <si>
    <t>HIH1412</t>
  </si>
  <si>
    <t>HIH1420</t>
  </si>
  <si>
    <t>HIH1500</t>
  </si>
  <si>
    <t>HIH1501</t>
  </si>
  <si>
    <t>HIH1503</t>
  </si>
  <si>
    <t>HIH1504</t>
  </si>
  <si>
    <t>HIH1505</t>
  </si>
  <si>
    <t>HIH1506</t>
  </si>
  <si>
    <t>HIH1507</t>
  </si>
  <si>
    <t>HIH1508</t>
  </si>
  <si>
    <t>HIH1510</t>
  </si>
  <si>
    <t>HIH1511</t>
  </si>
  <si>
    <t>HIH1515</t>
  </si>
  <si>
    <t>HIH1516</t>
  </si>
  <si>
    <t>HIH1517</t>
  </si>
  <si>
    <t>HIH1518</t>
  </si>
  <si>
    <t>HIH1520</t>
  </si>
  <si>
    <t>HIH1521</t>
  </si>
  <si>
    <t>HIH1522</t>
  </si>
  <si>
    <t>HIH1525</t>
  </si>
  <si>
    <t>HIH1527</t>
  </si>
  <si>
    <t>HIH1530</t>
  </si>
  <si>
    <t>HIH1533</t>
  </si>
  <si>
    <t>HIH1535</t>
  </si>
  <si>
    <t>HIH1536</t>
  </si>
  <si>
    <t>HIH1537</t>
  </si>
  <si>
    <t>HIH1538</t>
  </si>
  <si>
    <t>HIH1540</t>
  </si>
  <si>
    <t>HIH1541</t>
  </si>
  <si>
    <t>HIH1542</t>
  </si>
  <si>
    <t>HIH1543</t>
  </si>
  <si>
    <t>HIH1544</t>
  </si>
  <si>
    <t>HIH1545</t>
  </si>
  <si>
    <t>HIH1546</t>
  </si>
  <si>
    <t>HIH1547</t>
  </si>
  <si>
    <t>HIH1550</t>
  </si>
  <si>
    <t>HIH1551</t>
  </si>
  <si>
    <t>HIH1553</t>
  </si>
  <si>
    <t>HIH1554</t>
  </si>
  <si>
    <t>HIH1555</t>
  </si>
  <si>
    <t>HIH1559</t>
  </si>
  <si>
    <t>HIH1560</t>
  </si>
  <si>
    <t>HIH1561</t>
  </si>
  <si>
    <t>HIH1565</t>
  </si>
  <si>
    <t>HIH1570</t>
  </si>
  <si>
    <t>HIH1571</t>
  </si>
  <si>
    <t>HIH1575</t>
  </si>
  <si>
    <t>HIH1580</t>
  </si>
  <si>
    <t>HIH1585</t>
  </si>
  <si>
    <t>HIH1586</t>
  </si>
  <si>
    <t>HIH1590</t>
  </si>
  <si>
    <t>HIH1591</t>
  </si>
  <si>
    <t>HIH1592</t>
  </si>
  <si>
    <t>HIH1594</t>
  </si>
  <si>
    <t>HIH1595</t>
  </si>
  <si>
    <t>HIH1596</t>
  </si>
  <si>
    <t>HIH1597</t>
  </si>
  <si>
    <t>HIH1598</t>
  </si>
  <si>
    <t>HIH1599</t>
  </si>
  <si>
    <t>HIH1600</t>
  </si>
  <si>
    <t>HIH1601</t>
  </si>
  <si>
    <t>HIH1602</t>
  </si>
  <si>
    <t>HIH1603</t>
  </si>
  <si>
    <t>HIH1604</t>
  </si>
  <si>
    <t>HIH1605</t>
  </si>
  <si>
    <t>HIH1606</t>
  </si>
  <si>
    <t>HIH1607</t>
  </si>
  <si>
    <t>HIH1608</t>
  </si>
  <si>
    <t>HIH1609</t>
  </si>
  <si>
    <t>HIH1610</t>
  </si>
  <si>
    <t>HIH1611</t>
  </si>
  <si>
    <t>HIH1612</t>
  </si>
  <si>
    <t>HIH1613</t>
  </si>
  <si>
    <t>HIH1614</t>
  </si>
  <si>
    <t>HIH1615</t>
  </si>
  <si>
    <t>HIH1616</t>
  </si>
  <si>
    <t>HIH1617</t>
  </si>
  <si>
    <t>HIH1618</t>
  </si>
  <si>
    <t>HIH2000</t>
  </si>
  <si>
    <t>HIH2001</t>
  </si>
  <si>
    <t>HIH2002</t>
  </si>
  <si>
    <t>HIH2004</t>
  </si>
  <si>
    <t>HIH2005</t>
  </si>
  <si>
    <t>HIH2006</t>
  </si>
  <si>
    <t>HIH2007</t>
  </si>
  <si>
    <t>HIH2008</t>
  </si>
  <si>
    <t>HIH2009</t>
  </si>
  <si>
    <t>HIH2010</t>
  </si>
  <si>
    <t>HIH2011A</t>
  </si>
  <si>
    <t>HIH2012A</t>
  </si>
  <si>
    <t>HIH2013A</t>
  </si>
  <si>
    <t>HIH2014A</t>
  </si>
  <si>
    <t>HIH2015A</t>
  </si>
  <si>
    <t>HIH2015B</t>
  </si>
  <si>
    <t>HIH2016A</t>
  </si>
  <si>
    <t>HIH2017</t>
  </si>
  <si>
    <t>HIH2018A</t>
  </si>
  <si>
    <t>HIH2019A</t>
  </si>
  <si>
    <t>HIH2020</t>
  </si>
  <si>
    <t>HIH2021</t>
  </si>
  <si>
    <t>HIH2022</t>
  </si>
  <si>
    <t>HIH2023</t>
  </si>
  <si>
    <t>HIH2024A</t>
  </si>
  <si>
    <t>HIH2025</t>
  </si>
  <si>
    <t>HIH2026</t>
  </si>
  <si>
    <t>HIH2027</t>
  </si>
  <si>
    <t>HIH2028</t>
  </si>
  <si>
    <t>HIH2029A</t>
  </si>
  <si>
    <t>HIH2030A</t>
  </si>
  <si>
    <t>HIH2031A</t>
  </si>
  <si>
    <t>HIH2032A</t>
  </si>
  <si>
    <t>HIH2033</t>
  </si>
  <si>
    <t>HIH2034A</t>
  </si>
  <si>
    <t>HIH2035</t>
  </si>
  <si>
    <t>HIH2036A</t>
  </si>
  <si>
    <t>HIH2037</t>
  </si>
  <si>
    <t>HIH2038</t>
  </si>
  <si>
    <t>HIH2039</t>
  </si>
  <si>
    <t>HIH2040</t>
  </si>
  <si>
    <t>HIH2041</t>
  </si>
  <si>
    <t>HIH2047</t>
  </si>
  <si>
    <t>HIH2052</t>
  </si>
  <si>
    <t>HIH2056</t>
  </si>
  <si>
    <t>HIH2057</t>
  </si>
  <si>
    <t>HIH2058</t>
  </si>
  <si>
    <t>HIH2060</t>
  </si>
  <si>
    <t>HIH2062</t>
  </si>
  <si>
    <t>HIH2075</t>
  </si>
  <si>
    <t>HIH2076</t>
  </si>
  <si>
    <t>HIH2085</t>
  </si>
  <si>
    <t>HIH2090</t>
  </si>
  <si>
    <t>HIH2091A</t>
  </si>
  <si>
    <t>HIH2091B</t>
  </si>
  <si>
    <t>HIH2092A</t>
  </si>
  <si>
    <t>HIH2092B</t>
  </si>
  <si>
    <t>HIH2101</t>
  </si>
  <si>
    <t>HIH2105</t>
  </si>
  <si>
    <t>HIH2106</t>
  </si>
  <si>
    <t>HIH2106A</t>
  </si>
  <si>
    <t>HIH2107</t>
  </si>
  <si>
    <t>HIH2108</t>
  </si>
  <si>
    <t>HIH2108A</t>
  </si>
  <si>
    <t>HIH2109</t>
  </si>
  <si>
    <t>HIH2110</t>
  </si>
  <si>
    <t>HIH2111</t>
  </si>
  <si>
    <t>HIH2111A</t>
  </si>
  <si>
    <t>HIH2115</t>
  </si>
  <si>
    <t>HIH2117</t>
  </si>
  <si>
    <t>HIH2120</t>
  </si>
  <si>
    <t>HIH2121</t>
  </si>
  <si>
    <t>HIH2122</t>
  </si>
  <si>
    <t>HIH2125</t>
  </si>
  <si>
    <t>HIH2130</t>
  </si>
  <si>
    <t>HIH2135</t>
  </si>
  <si>
    <t>HIH2136A</t>
  </si>
  <si>
    <t>HIH2137A</t>
  </si>
  <si>
    <t>HIH2138A</t>
  </si>
  <si>
    <t>HIH2140</t>
  </si>
  <si>
    <t>HIH2141</t>
  </si>
  <si>
    <t>HIH2142</t>
  </si>
  <si>
    <t>HIH2145</t>
  </si>
  <si>
    <t>HIH2145A</t>
  </si>
  <si>
    <t>HIH2150</t>
  </si>
  <si>
    <t>HIH2151</t>
  </si>
  <si>
    <t>HIH2151A</t>
  </si>
  <si>
    <t>HIH2152</t>
  </si>
  <si>
    <t>HIH2153A</t>
  </si>
  <si>
    <t>HIH2155</t>
  </si>
  <si>
    <t>HIH2160</t>
  </si>
  <si>
    <t>HIH2161</t>
  </si>
  <si>
    <t>HIH2162</t>
  </si>
  <si>
    <t>HIH2163</t>
  </si>
  <si>
    <t>HIH2164</t>
  </si>
  <si>
    <t>HIH2165</t>
  </si>
  <si>
    <t>HIH2166</t>
  </si>
  <si>
    <t>HIH2167</t>
  </si>
  <si>
    <t>HIH2168</t>
  </si>
  <si>
    <t>HIH2169</t>
  </si>
  <si>
    <t>HIH2170</t>
  </si>
  <si>
    <t>HIH2171</t>
  </si>
  <si>
    <t>HIH2172</t>
  </si>
  <si>
    <t>HIH2173</t>
  </si>
  <si>
    <t>HIH2175</t>
  </si>
  <si>
    <t>HIH2176</t>
  </si>
  <si>
    <t>HIH2179</t>
  </si>
  <si>
    <t>HIH2179A</t>
  </si>
  <si>
    <t>HIH2180</t>
  </si>
  <si>
    <t>HIH2180A</t>
  </si>
  <si>
    <t>HIH2181</t>
  </si>
  <si>
    <t>HIH2181A</t>
  </si>
  <si>
    <t>HIH2182</t>
  </si>
  <si>
    <t>HIH2182A</t>
  </si>
  <si>
    <t>HIH2183A</t>
  </si>
  <si>
    <t>HIH2184A</t>
  </si>
  <si>
    <t>HIH2185A</t>
  </si>
  <si>
    <t>HIH2186A</t>
  </si>
  <si>
    <t>HIH2200A</t>
  </si>
  <si>
    <t>HIH2200B</t>
  </si>
  <si>
    <t>HIH2201A</t>
  </si>
  <si>
    <t>HIH2201B</t>
  </si>
  <si>
    <t>HIH2202A</t>
  </si>
  <si>
    <t>HIH2202B</t>
  </si>
  <si>
    <t>HIH2203A</t>
  </si>
  <si>
    <t>HIH2203B</t>
  </si>
  <si>
    <t>HIH2204A</t>
  </si>
  <si>
    <t>HIH2204B</t>
  </si>
  <si>
    <t>HIH2205A</t>
  </si>
  <si>
    <t>HIH2205B</t>
  </si>
  <si>
    <t>HIH2206A</t>
  </si>
  <si>
    <t>HIH2206B</t>
  </si>
  <si>
    <t>HIH2207A</t>
  </si>
  <si>
    <t>HIH2207B</t>
  </si>
  <si>
    <t>HIH2208A</t>
  </si>
  <si>
    <t>HIH2208B</t>
  </si>
  <si>
    <t>HIH2209A</t>
  </si>
  <si>
    <t>HIH2209B</t>
  </si>
  <si>
    <t>HIH2210A</t>
  </si>
  <si>
    <t>HIH2210B</t>
  </si>
  <si>
    <t>HIH2211A</t>
  </si>
  <si>
    <t>HIH2211B</t>
  </si>
  <si>
    <t>HIH2212</t>
  </si>
  <si>
    <t>HIH2212A</t>
  </si>
  <si>
    <t>HIH2213A</t>
  </si>
  <si>
    <t>HIH2213B</t>
  </si>
  <si>
    <t>HIH2214A</t>
  </si>
  <si>
    <t>HIH2214B</t>
  </si>
  <si>
    <t>HIH2215A</t>
  </si>
  <si>
    <t>HIH2215B</t>
  </si>
  <si>
    <t>HIH2216A</t>
  </si>
  <si>
    <t>HIH2216B</t>
  </si>
  <si>
    <t>HIH2217A</t>
  </si>
  <si>
    <t>HIH2217B</t>
  </si>
  <si>
    <t>HIH2218A</t>
  </si>
  <si>
    <t>HIH2218B</t>
  </si>
  <si>
    <t>HIH2219A</t>
  </si>
  <si>
    <t>HIH2219B</t>
  </si>
  <si>
    <t>HIH2220A</t>
  </si>
  <si>
    <t>HIH2220B</t>
  </si>
  <si>
    <t>HIH2221A</t>
  </si>
  <si>
    <t>HIH2221B</t>
  </si>
  <si>
    <t>HIH2222A</t>
  </si>
  <si>
    <t>HIH2222B</t>
  </si>
  <si>
    <t>HIH2223A</t>
  </si>
  <si>
    <t>HIH2223B</t>
  </si>
  <si>
    <t>HIH2224A</t>
  </si>
  <si>
    <t>HIH2224B</t>
  </si>
  <si>
    <t>HIH2225A</t>
  </si>
  <si>
    <t>HIH2225B</t>
  </si>
  <si>
    <t>HIH2226A</t>
  </si>
  <si>
    <t>HIH2226B</t>
  </si>
  <si>
    <t>HIH2227A</t>
  </si>
  <si>
    <t>HIH2227B</t>
  </si>
  <si>
    <t>HIH2228A</t>
  </si>
  <si>
    <t>HIH2228B</t>
  </si>
  <si>
    <t>HIH2229A</t>
  </si>
  <si>
    <t>HIH2229B</t>
  </si>
  <si>
    <t>HIH2230A</t>
  </si>
  <si>
    <t>HIH2230B</t>
  </si>
  <si>
    <t>HIH2231A</t>
  </si>
  <si>
    <t>HIH2231B</t>
  </si>
  <si>
    <t>HIH2232A</t>
  </si>
  <si>
    <t>HIH2232B</t>
  </si>
  <si>
    <t>HIH2233</t>
  </si>
  <si>
    <t>HIH2234</t>
  </si>
  <si>
    <t>HIH2235</t>
  </si>
  <si>
    <t>HIH2236</t>
  </si>
  <si>
    <t>HIH2237</t>
  </si>
  <si>
    <t>HIH2500</t>
  </si>
  <si>
    <t>HIH2505</t>
  </si>
  <si>
    <t>HIH2510</t>
  </si>
  <si>
    <t>HIH2515</t>
  </si>
  <si>
    <t>HIH2517</t>
  </si>
  <si>
    <t>HIH2520</t>
  </si>
  <si>
    <t>HIH2525</t>
  </si>
  <si>
    <t>HIH2530</t>
  </si>
  <si>
    <t>HIH2535</t>
  </si>
  <si>
    <t>HIH2540</t>
  </si>
  <si>
    <t>HIH2545</t>
  </si>
  <si>
    <t>HIH2550</t>
  </si>
  <si>
    <t>HIH2555</t>
  </si>
  <si>
    <t>HIH2560</t>
  </si>
  <si>
    <t>HIH2565</t>
  </si>
  <si>
    <t>HIH2570</t>
  </si>
  <si>
    <t>HIH2575</t>
  </si>
  <si>
    <t>HIH2580</t>
  </si>
  <si>
    <t>HIH2581</t>
  </si>
  <si>
    <t>HIH2582</t>
  </si>
  <si>
    <t>HIH2583</t>
  </si>
  <si>
    <t>HIH2584</t>
  </si>
  <si>
    <t>HIH2585</t>
  </si>
  <si>
    <t>HIH2586</t>
  </si>
  <si>
    <t>HIH2587</t>
  </si>
  <si>
    <t>HIH2588</t>
  </si>
  <si>
    <t>HIH2589</t>
  </si>
  <si>
    <t>HIH2590</t>
  </si>
  <si>
    <t>HIH2591</t>
  </si>
  <si>
    <t>HIH2592</t>
  </si>
  <si>
    <t>HIH2593</t>
  </si>
  <si>
    <t>HIH3000</t>
  </si>
  <si>
    <t>HIH3000A</t>
  </si>
  <si>
    <t>HIH3000B</t>
  </si>
  <si>
    <t>HIH3000C</t>
  </si>
  <si>
    <t>HIH3000D</t>
  </si>
  <si>
    <t>HIH3000E</t>
  </si>
  <si>
    <t>HIH3000F</t>
  </si>
  <si>
    <t>HIH3000G</t>
  </si>
  <si>
    <t>HIH3000H</t>
  </si>
  <si>
    <t>HIH3000I</t>
  </si>
  <si>
    <t>HIH3000J</t>
  </si>
  <si>
    <t>HIH3000K</t>
  </si>
  <si>
    <t>HIH3000L</t>
  </si>
  <si>
    <t>HIH3000M</t>
  </si>
  <si>
    <t>HIH3000N</t>
  </si>
  <si>
    <t>HIH3005</t>
  </si>
  <si>
    <t>HIH3006</t>
  </si>
  <si>
    <t>HIH3010</t>
  </si>
  <si>
    <t>HIH3010A</t>
  </si>
  <si>
    <t>HIH3010B</t>
  </si>
  <si>
    <t>HIH3012</t>
  </si>
  <si>
    <t>HIH3012A</t>
  </si>
  <si>
    <t>HIH3012B</t>
  </si>
  <si>
    <t>HIH3013</t>
  </si>
  <si>
    <t>HIH3014</t>
  </si>
  <si>
    <t>HIH3015</t>
  </si>
  <si>
    <t>HIH3015A</t>
  </si>
  <si>
    <t>HIH3015B</t>
  </si>
  <si>
    <t>HIH3016A</t>
  </si>
  <si>
    <t>HIH3016B</t>
  </si>
  <si>
    <t>HIH3017</t>
  </si>
  <si>
    <t>HIH3018</t>
  </si>
  <si>
    <t>HIH3020</t>
  </si>
  <si>
    <t>HIH3020A</t>
  </si>
  <si>
    <t>HIH3020B</t>
  </si>
  <si>
    <t>HIH3021</t>
  </si>
  <si>
    <t>HIH3022</t>
  </si>
  <si>
    <t>HIH3023</t>
  </si>
  <si>
    <t>HIH3024</t>
  </si>
  <si>
    <t>HIH3025</t>
  </si>
  <si>
    <t>HIH3025A</t>
  </si>
  <si>
    <t>HIH3025B</t>
  </si>
  <si>
    <t>HIH3026</t>
  </si>
  <si>
    <t>HIH3026A</t>
  </si>
  <si>
    <t>HIH3026B</t>
  </si>
  <si>
    <t>HIH3028</t>
  </si>
  <si>
    <t>HIH3028A</t>
  </si>
  <si>
    <t>HIH3028B</t>
  </si>
  <si>
    <t>HIH3030</t>
  </si>
  <si>
    <t>HIH3031</t>
  </si>
  <si>
    <t>HIH3032</t>
  </si>
  <si>
    <t>HIH3033</t>
  </si>
  <si>
    <t>HIH3034</t>
  </si>
  <si>
    <t>HIH3035</t>
  </si>
  <si>
    <t>HIH3035A</t>
  </si>
  <si>
    <t>HIH3035B</t>
  </si>
  <si>
    <t>HIH3036</t>
  </si>
  <si>
    <t>HIH3037</t>
  </si>
  <si>
    <t>HIH3038</t>
  </si>
  <si>
    <t>HIH3039</t>
  </si>
  <si>
    <t>HIH3040A</t>
  </si>
  <si>
    <t>HIH3040B</t>
  </si>
  <si>
    <t>HIH3041</t>
  </si>
  <si>
    <t>HIH3042</t>
  </si>
  <si>
    <t>HIH3043</t>
  </si>
  <si>
    <t>HIH3045</t>
  </si>
  <si>
    <t>HIH3047</t>
  </si>
  <si>
    <t>HIH3047A</t>
  </si>
  <si>
    <t>HIH3047B</t>
  </si>
  <si>
    <t>HIH3048A</t>
  </si>
  <si>
    <t>HIH3048B</t>
  </si>
  <si>
    <t>HIH3050</t>
  </si>
  <si>
    <t>HIH3050A</t>
  </si>
  <si>
    <t>HIH3050B</t>
  </si>
  <si>
    <t>HIH3051</t>
  </si>
  <si>
    <t>HIH3052</t>
  </si>
  <si>
    <t>HIH3053</t>
  </si>
  <si>
    <t>HIH3054</t>
  </si>
  <si>
    <t>HIH3055</t>
  </si>
  <si>
    <t>HIH3056</t>
  </si>
  <si>
    <t>HIH3057</t>
  </si>
  <si>
    <t>HIH3058</t>
  </si>
  <si>
    <t>HIH3059</t>
  </si>
  <si>
    <t>HIH3060A</t>
  </si>
  <si>
    <t>HIH3060B</t>
  </si>
  <si>
    <t>HIH3061</t>
  </si>
  <si>
    <t>HIH3062</t>
  </si>
  <si>
    <t>HIH3065</t>
  </si>
  <si>
    <t>HIH3067</t>
  </si>
  <si>
    <t>HIH3068A</t>
  </si>
  <si>
    <t>HIH3068B</t>
  </si>
  <si>
    <t>HIH3069</t>
  </si>
  <si>
    <t>HIH3070</t>
  </si>
  <si>
    <t>HIH3071</t>
  </si>
  <si>
    <t>HIH3072</t>
  </si>
  <si>
    <t>HIH3072A</t>
  </si>
  <si>
    <t>HIH3072B</t>
  </si>
  <si>
    <t>HIH3073</t>
  </si>
  <si>
    <t>HIH3074</t>
  </si>
  <si>
    <t>HIH3075</t>
  </si>
  <si>
    <t>HIH3075A</t>
  </si>
  <si>
    <t>HIH3075B</t>
  </si>
  <si>
    <t>HIH3076</t>
  </si>
  <si>
    <t>HIH3077</t>
  </si>
  <si>
    <t>HIH3078</t>
  </si>
  <si>
    <t>HIH3080</t>
  </si>
  <si>
    <t>HIH3080A</t>
  </si>
  <si>
    <t>HIH3080B</t>
  </si>
  <si>
    <t>HIH3085</t>
  </si>
  <si>
    <t>HIH3085A</t>
  </si>
  <si>
    <t>HIH3085B</t>
  </si>
  <si>
    <t>HIH3090</t>
  </si>
  <si>
    <t>HIH3090A</t>
  </si>
  <si>
    <t>HIH3090B</t>
  </si>
  <si>
    <t>HIH3095A</t>
  </si>
  <si>
    <t>HIH3095B</t>
  </si>
  <si>
    <t>HIH3100</t>
  </si>
  <si>
    <t>HIH3101</t>
  </si>
  <si>
    <t>HIH3102</t>
  </si>
  <si>
    <t>HIH3103</t>
  </si>
  <si>
    <t>HIH3104</t>
  </si>
  <si>
    <t>HIH3105</t>
  </si>
  <si>
    <t>HIH3106</t>
  </si>
  <si>
    <t>HIH3107</t>
  </si>
  <si>
    <t>HIH3108</t>
  </si>
  <si>
    <t>HIH3109</t>
  </si>
  <si>
    <t>HIH3110</t>
  </si>
  <si>
    <t>HIH3111</t>
  </si>
  <si>
    <t>HIH3112</t>
  </si>
  <si>
    <t>HIH3113</t>
  </si>
  <si>
    <t>HIH3115</t>
  </si>
  <si>
    <t>HIH3116</t>
  </si>
  <si>
    <t>HIH3117</t>
  </si>
  <si>
    <t>HIH3118</t>
  </si>
  <si>
    <t>HIH3120</t>
  </si>
  <si>
    <t>HIH3121</t>
  </si>
  <si>
    <t>HIH3122</t>
  </si>
  <si>
    <t>HIH3123</t>
  </si>
  <si>
    <t>HIH3125</t>
  </si>
  <si>
    <t>HIH3126</t>
  </si>
  <si>
    <t>HIH3127</t>
  </si>
  <si>
    <t>HIH3128</t>
  </si>
  <si>
    <t>HIH3130</t>
  </si>
  <si>
    <t>HIH3131</t>
  </si>
  <si>
    <t>HIH3132</t>
  </si>
  <si>
    <t>HIH3133</t>
  </si>
  <si>
    <t>HIH3135</t>
  </si>
  <si>
    <t>HIH3136</t>
  </si>
  <si>
    <t>HIH3137</t>
  </si>
  <si>
    <t>HIH3138</t>
  </si>
  <si>
    <t>HIH3140</t>
  </si>
  <si>
    <t>HIH3141</t>
  </si>
  <si>
    <t>HIH3142</t>
  </si>
  <si>
    <t>HIH3143</t>
  </si>
  <si>
    <t>HIH3145</t>
  </si>
  <si>
    <t>HIH3146</t>
  </si>
  <si>
    <t>HIH3148</t>
  </si>
  <si>
    <t>HIH3149</t>
  </si>
  <si>
    <t>HIH3150</t>
  </si>
  <si>
    <t>HIH3151</t>
  </si>
  <si>
    <t>HIH3152</t>
  </si>
  <si>
    <t>HIH3153</t>
  </si>
  <si>
    <t>HIH3155</t>
  </si>
  <si>
    <t>HIH3156</t>
  </si>
  <si>
    <t>HIH3157</t>
  </si>
  <si>
    <t>HIH3158</t>
  </si>
  <si>
    <t>HIH3160</t>
  </si>
  <si>
    <t>HIH3161</t>
  </si>
  <si>
    <t>HIH3162</t>
  </si>
  <si>
    <t>HIH3163</t>
  </si>
  <si>
    <t>HIH3165</t>
  </si>
  <si>
    <t>HIH3166</t>
  </si>
  <si>
    <t>HIH3167</t>
  </si>
  <si>
    <t>HIH3168</t>
  </si>
  <si>
    <t>HIH3170</t>
  </si>
  <si>
    <t>HIH3171</t>
  </si>
  <si>
    <t>HIH3172</t>
  </si>
  <si>
    <t>HIH3173</t>
  </si>
  <si>
    <t>HIH3175</t>
  </si>
  <si>
    <t>HIH3176</t>
  </si>
  <si>
    <t>HIH3177</t>
  </si>
  <si>
    <t>HIH3178</t>
  </si>
  <si>
    <t>HIH3180</t>
  </si>
  <si>
    <t>HIH3181</t>
  </si>
  <si>
    <t>HIH3182</t>
  </si>
  <si>
    <t>HIH3183</t>
  </si>
  <si>
    <t>HIH3185</t>
  </si>
  <si>
    <t>HIH3186</t>
  </si>
  <si>
    <t>HIH3187</t>
  </si>
  <si>
    <t>HIH3188</t>
  </si>
  <si>
    <t>HIH3190</t>
  </si>
  <si>
    <t>HIH3191</t>
  </si>
  <si>
    <t>HIH3192</t>
  </si>
  <si>
    <t>HIH3193</t>
  </si>
  <si>
    <t>HIH3195</t>
  </si>
  <si>
    <t>HIH3196</t>
  </si>
  <si>
    <t>HIH3197</t>
  </si>
  <si>
    <t>HIH3198</t>
  </si>
  <si>
    <t>HIH3200</t>
  </si>
  <si>
    <t>HIH3201</t>
  </si>
  <si>
    <t>HIH3202</t>
  </si>
  <si>
    <t>HIH3203</t>
  </si>
  <si>
    <t>HIH3205</t>
  </si>
  <si>
    <t>HIH3206</t>
  </si>
  <si>
    <t>HIH3207</t>
  </si>
  <si>
    <t>HIH3208</t>
  </si>
  <si>
    <t>HIH3209</t>
  </si>
  <si>
    <t>HIH3210</t>
  </si>
  <si>
    <t>HIH3215</t>
  </si>
  <si>
    <t>HIH3216</t>
  </si>
  <si>
    <t>HIH3217</t>
  </si>
  <si>
    <t>HIH3220</t>
  </si>
  <si>
    <t>HIH3225</t>
  </si>
  <si>
    <t>HIH3230</t>
  </si>
  <si>
    <t>HIH3240</t>
  </si>
  <si>
    <t>HIH3241</t>
  </si>
  <si>
    <t>HIH3242</t>
  </si>
  <si>
    <t>HIH3243</t>
  </si>
  <si>
    <t>HIH3244</t>
  </si>
  <si>
    <t>HIH3250</t>
  </si>
  <si>
    <t>HIH3251</t>
  </si>
  <si>
    <t>HIH3255</t>
  </si>
  <si>
    <t>HIH3256</t>
  </si>
  <si>
    <t>HIH3257</t>
  </si>
  <si>
    <t>HIH3258</t>
  </si>
  <si>
    <t>HIH3260</t>
  </si>
  <si>
    <t>HIH3261</t>
  </si>
  <si>
    <t>HIH3262</t>
  </si>
  <si>
    <t>HIH3263</t>
  </si>
  <si>
    <t>HIH3264</t>
  </si>
  <si>
    <t>HIH3265</t>
  </si>
  <si>
    <t>HIH3266</t>
  </si>
  <si>
    <t>HIH3267</t>
  </si>
  <si>
    <t>HIH3268</t>
  </si>
  <si>
    <t>HIH3269</t>
  </si>
  <si>
    <t>HIH3270</t>
  </si>
  <si>
    <t>HIH3271</t>
  </si>
  <si>
    <t>HIH3272</t>
  </si>
  <si>
    <t>HIH3273</t>
  </si>
  <si>
    <t>HIH3274</t>
  </si>
  <si>
    <t>HIH3275</t>
  </si>
  <si>
    <t>HIH3276</t>
  </si>
  <si>
    <t>HIH3277</t>
  </si>
  <si>
    <t>HIH3278</t>
  </si>
  <si>
    <t>HIH3279</t>
  </si>
  <si>
    <t>HIH3280</t>
  </si>
  <si>
    <t>HIH3281</t>
  </si>
  <si>
    <t>HIH3282</t>
  </si>
  <si>
    <t>HIH3283</t>
  </si>
  <si>
    <t>HIH3284</t>
  </si>
  <si>
    <t>HIH3285</t>
  </si>
  <si>
    <t>HIH3286</t>
  </si>
  <si>
    <t>HIH3287</t>
  </si>
  <si>
    <t>HIH3288</t>
  </si>
  <si>
    <t>HIH3290</t>
  </si>
  <si>
    <t>HIH3291</t>
  </si>
  <si>
    <t>HIH3292</t>
  </si>
  <si>
    <t>HIH3293</t>
  </si>
  <si>
    <t>HIH3294</t>
  </si>
  <si>
    <t>HIH3295</t>
  </si>
  <si>
    <t>HIH3296</t>
  </si>
  <si>
    <t>HIH3296A</t>
  </si>
  <si>
    <t>HIH3297</t>
  </si>
  <si>
    <t>HIH3297A</t>
  </si>
  <si>
    <t>HIH3298</t>
  </si>
  <si>
    <t>HIH3299</t>
  </si>
  <si>
    <t>HIH3301</t>
  </si>
  <si>
    <t>HIH3302</t>
  </si>
  <si>
    <t>HIH3303</t>
  </si>
  <si>
    <t>HIH3304</t>
  </si>
  <si>
    <t>HIH3305</t>
  </si>
  <si>
    <t>HIH3306</t>
  </si>
  <si>
    <t>HIH3310</t>
  </si>
  <si>
    <t>HIH3311</t>
  </si>
  <si>
    <t>HIH3312</t>
  </si>
  <si>
    <t>HIH3313</t>
  </si>
  <si>
    <t>HIH3314</t>
  </si>
  <si>
    <t>HIH3315</t>
  </si>
  <si>
    <t>HIH3316</t>
  </si>
  <si>
    <t>HIH3317</t>
  </si>
  <si>
    <t>HIH3318</t>
  </si>
  <si>
    <t>HIH3319</t>
  </si>
  <si>
    <t>HIH3320</t>
  </si>
  <si>
    <t>HIH3321</t>
  </si>
  <si>
    <t>HIH3322</t>
  </si>
  <si>
    <t>HIH3323</t>
  </si>
  <si>
    <t>HIH3324</t>
  </si>
  <si>
    <t>HIH3325</t>
  </si>
  <si>
    <t>HIH3326</t>
  </si>
  <si>
    <t>HIH3327</t>
  </si>
  <si>
    <t>HIH3328</t>
  </si>
  <si>
    <t>HIH3329</t>
  </si>
  <si>
    <t>HIH3330</t>
  </si>
  <si>
    <t>HIH3331</t>
  </si>
  <si>
    <t>HIH3332</t>
  </si>
  <si>
    <t>HIH3333</t>
  </si>
  <si>
    <t>HIH3334</t>
  </si>
  <si>
    <t>HIH3335</t>
  </si>
  <si>
    <t>HIH3336</t>
  </si>
  <si>
    <t>HIH3337</t>
  </si>
  <si>
    <t>HIH3410</t>
  </si>
  <si>
    <t>HIH3411</t>
  </si>
  <si>
    <t>HIH3500</t>
  </si>
  <si>
    <t>HIH3501</t>
  </si>
  <si>
    <t>HIH3502</t>
  </si>
  <si>
    <t>HIH3503</t>
  </si>
  <si>
    <t>HIH3504</t>
  </si>
  <si>
    <t>HIH3505</t>
  </si>
  <si>
    <t>HIH3506</t>
  </si>
  <si>
    <t>HIH3507</t>
  </si>
  <si>
    <t>HIH3510</t>
  </si>
  <si>
    <t>HIH3515</t>
  </si>
  <si>
    <t>HIH3517</t>
  </si>
  <si>
    <t>HIH3520</t>
  </si>
  <si>
    <t>HIH3523</t>
  </si>
  <si>
    <t>HIH3525</t>
  </si>
  <si>
    <t>HIH3526</t>
  </si>
  <si>
    <t>HIH3528</t>
  </si>
  <si>
    <t>HIH3530</t>
  </si>
  <si>
    <t>HIH3531</t>
  </si>
  <si>
    <t>HIH3535</t>
  </si>
  <si>
    <t>HIH3540</t>
  </si>
  <si>
    <t>HIH3545</t>
  </si>
  <si>
    <t>HIH3547</t>
  </si>
  <si>
    <t>HIH3548</t>
  </si>
  <si>
    <t>HIH3549</t>
  </si>
  <si>
    <t>HIH3550</t>
  </si>
  <si>
    <t>HIH3552</t>
  </si>
  <si>
    <t>HIH3555</t>
  </si>
  <si>
    <t>HIH3560</t>
  </si>
  <si>
    <t>HIH3565</t>
  </si>
  <si>
    <t>HIH3570</t>
  </si>
  <si>
    <t>HIH3575</t>
  </si>
  <si>
    <t>HIH3580</t>
  </si>
  <si>
    <t>HIH3585</t>
  </si>
  <si>
    <t>HIH3590</t>
  </si>
  <si>
    <t>HIH3592</t>
  </si>
  <si>
    <t>HIH3593</t>
  </si>
  <si>
    <t>HIH3594</t>
  </si>
  <si>
    <t>HIH3595</t>
  </si>
  <si>
    <t>HIH3596</t>
  </si>
  <si>
    <t>HIH3597</t>
  </si>
  <si>
    <t>HIH3598</t>
  </si>
  <si>
    <t>HIH3599</t>
  </si>
  <si>
    <t>HIH3610</t>
  </si>
  <si>
    <t>HIH3611</t>
  </si>
  <si>
    <t>HIH3612</t>
  </si>
  <si>
    <t>HIH3613</t>
  </si>
  <si>
    <t>HIH3614</t>
  </si>
  <si>
    <t>HIH3615</t>
  </si>
  <si>
    <t>HIH3616</t>
  </si>
  <si>
    <t>HIH3617</t>
  </si>
  <si>
    <t>HIH3618</t>
  </si>
  <si>
    <t>HIH3619</t>
  </si>
  <si>
    <t>HIH3620</t>
  </si>
  <si>
    <t>HIH3621</t>
  </si>
  <si>
    <t>HIH3622</t>
  </si>
  <si>
    <t>HIH3623</t>
  </si>
  <si>
    <t>HIH3624</t>
  </si>
  <si>
    <t>HIH3625</t>
  </si>
  <si>
    <t>HIH3626</t>
  </si>
  <si>
    <t>HIH3627</t>
  </si>
  <si>
    <t>HIH3628</t>
  </si>
  <si>
    <t>HIH3629</t>
  </si>
  <si>
    <t>HIH3630</t>
  </si>
  <si>
    <t>HIH3631</t>
  </si>
  <si>
    <t>HIH3632</t>
  </si>
  <si>
    <t>HIH3633</t>
  </si>
  <si>
    <t>HIH3634</t>
  </si>
  <si>
    <t>HIH3635</t>
  </si>
  <si>
    <t>HIH3636</t>
  </si>
  <si>
    <t>HIH3637</t>
  </si>
  <si>
    <t>HIH3638</t>
  </si>
  <si>
    <t>HIH3639</t>
  </si>
  <si>
    <t>HIH3640</t>
  </si>
  <si>
    <t>HIH3641</t>
  </si>
  <si>
    <t>HIH3642</t>
  </si>
  <si>
    <t>HIH3643</t>
  </si>
  <si>
    <t>HIH3644</t>
  </si>
  <si>
    <t>HIH3888</t>
  </si>
  <si>
    <t>HIH3888A</t>
  </si>
  <si>
    <t>HIH3888B</t>
  </si>
  <si>
    <t>HIH3888C</t>
  </si>
  <si>
    <t>HIH3888D</t>
  </si>
  <si>
    <t>HIH3888E</t>
  </si>
  <si>
    <t>HIH6000</t>
  </si>
  <si>
    <t>HIH6005</t>
  </si>
  <si>
    <t>HIH6010</t>
  </si>
  <si>
    <t>HIH6015</t>
  </si>
  <si>
    <t>HIH6017</t>
  </si>
  <si>
    <t>HIH6018</t>
  </si>
  <si>
    <t>HIH6020</t>
  </si>
  <si>
    <t>HIH6023</t>
  </si>
  <si>
    <t>HIH6024</t>
  </si>
  <si>
    <t>HIH6025</t>
  </si>
  <si>
    <t>HIH6026</t>
  </si>
  <si>
    <t>HIH6027</t>
  </si>
  <si>
    <t>HIH6028</t>
  </si>
  <si>
    <t>HIH6050</t>
  </si>
  <si>
    <t>HIHM000</t>
  </si>
  <si>
    <t>HIHM005</t>
  </si>
  <si>
    <t>HIHM010</t>
  </si>
  <si>
    <t>HIHM015</t>
  </si>
  <si>
    <t>HIHM017</t>
  </si>
  <si>
    <t>HIHM018</t>
  </si>
  <si>
    <t>HIHM020</t>
  </si>
  <si>
    <t>HIHM023</t>
  </si>
  <si>
    <t>HIHM024</t>
  </si>
  <si>
    <t>HIHM025</t>
  </si>
  <si>
    <t>HIHM026</t>
  </si>
  <si>
    <t>HIHM027</t>
  </si>
  <si>
    <t>HIHM028</t>
  </si>
  <si>
    <t>HIHM050</t>
  </si>
  <si>
    <t>HIS1904</t>
  </si>
  <si>
    <t>HIS1905</t>
  </si>
  <si>
    <t>HIS1907</t>
  </si>
  <si>
    <t>HIS1909</t>
  </si>
  <si>
    <t>HIS2905</t>
  </si>
  <si>
    <t>HIS2909</t>
  </si>
  <si>
    <t>HIS3905</t>
  </si>
  <si>
    <t>HIS3909</t>
  </si>
  <si>
    <t>HISM001</t>
  </si>
  <si>
    <t>HISM002</t>
  </si>
  <si>
    <t>HISM003</t>
  </si>
  <si>
    <t>HISM004</t>
  </si>
  <si>
    <t>HISM005</t>
  </si>
  <si>
    <t>HISM006</t>
  </si>
  <si>
    <t>HISM007</t>
  </si>
  <si>
    <t>HISM008</t>
  </si>
  <si>
    <t>HISM009</t>
  </si>
  <si>
    <t>HISM010</t>
  </si>
  <si>
    <t>HISM011</t>
  </si>
  <si>
    <t>HISM012</t>
  </si>
  <si>
    <t>HISM013</t>
  </si>
  <si>
    <t>HISM014</t>
  </si>
  <si>
    <t>HISM015</t>
  </si>
  <si>
    <t>HISM016</t>
  </si>
  <si>
    <t>HISM017</t>
  </si>
  <si>
    <t>HISM018</t>
  </si>
  <si>
    <t>HISM019</t>
  </si>
  <si>
    <t>HISM020</t>
  </si>
  <si>
    <t>HISM021</t>
  </si>
  <si>
    <t>HISM022</t>
  </si>
  <si>
    <t>HISM023</t>
  </si>
  <si>
    <t>HISM024</t>
  </si>
  <si>
    <t>HISM025</t>
  </si>
  <si>
    <t>HISM026</t>
  </si>
  <si>
    <t>HISM027</t>
  </si>
  <si>
    <t>HISM028</t>
  </si>
  <si>
    <t>HISM029</t>
  </si>
  <si>
    <t>HISM030</t>
  </si>
  <si>
    <t>HISM031</t>
  </si>
  <si>
    <t>HISM032</t>
  </si>
  <si>
    <t>HISM033</t>
  </si>
  <si>
    <t>HISM034</t>
  </si>
  <si>
    <t>HISM035</t>
  </si>
  <si>
    <t>HISM036</t>
  </si>
  <si>
    <t>HISM037</t>
  </si>
  <si>
    <t>HISM038</t>
  </si>
  <si>
    <t>HISM039</t>
  </si>
  <si>
    <t>HISM040</t>
  </si>
  <si>
    <t>HISM041</t>
  </si>
  <si>
    <t>HISM042</t>
  </si>
  <si>
    <t>HISM043</t>
  </si>
  <si>
    <t>HISM044</t>
  </si>
  <si>
    <t>HISM045</t>
  </si>
  <si>
    <t>HISM046</t>
  </si>
  <si>
    <t>HISM047</t>
  </si>
  <si>
    <t>HISM048</t>
  </si>
  <si>
    <t>HISM110</t>
  </si>
  <si>
    <t>HISM148</t>
  </si>
  <si>
    <t>HISM149</t>
  </si>
  <si>
    <t>HISM150</t>
  </si>
  <si>
    <t>HISM151</t>
  </si>
  <si>
    <t>HISM152</t>
  </si>
  <si>
    <t>HISM153</t>
  </si>
  <si>
    <t>HISM154</t>
  </si>
  <si>
    <t>HISM155</t>
  </si>
  <si>
    <t>HISM156</t>
  </si>
  <si>
    <t>HISM157</t>
  </si>
  <si>
    <t>HISM158</t>
  </si>
  <si>
    <t>HISM159</t>
  </si>
  <si>
    <t>HISM160</t>
  </si>
  <si>
    <t>HISM163</t>
  </si>
  <si>
    <t>HISM164</t>
  </si>
  <si>
    <t>HISM165</t>
  </si>
  <si>
    <t>HISM166</t>
  </si>
  <si>
    <t>HISM167</t>
  </si>
  <si>
    <t>HISM168</t>
  </si>
  <si>
    <t>HISM169</t>
  </si>
  <si>
    <t>HISM169A</t>
  </si>
  <si>
    <t>HISM170</t>
  </si>
  <si>
    <t>HISM171</t>
  </si>
  <si>
    <t>HISM172</t>
  </si>
  <si>
    <t>HISM173</t>
  </si>
  <si>
    <t>HISM174</t>
  </si>
  <si>
    <t>HISM175</t>
  </si>
  <si>
    <t>HISM176</t>
  </si>
  <si>
    <t>HISM177</t>
  </si>
  <si>
    <t>HISM178</t>
  </si>
  <si>
    <t>HISM180</t>
  </si>
  <si>
    <t>HISM181</t>
  </si>
  <si>
    <t>HISM182</t>
  </si>
  <si>
    <t>HISM183</t>
  </si>
  <si>
    <t>HISM184</t>
  </si>
  <si>
    <t>HISM185</t>
  </si>
  <si>
    <t>HISM186</t>
  </si>
  <si>
    <t>HISM200</t>
  </si>
  <si>
    <t>HISM205</t>
  </si>
  <si>
    <t>HISM215</t>
  </si>
  <si>
    <t>HISM225</t>
  </si>
  <si>
    <t>HISM260</t>
  </si>
  <si>
    <t>HISM315</t>
  </si>
  <si>
    <t>HISM320</t>
  </si>
  <si>
    <t>HISM325</t>
  </si>
  <si>
    <t>HISM330</t>
  </si>
  <si>
    <t>HISM335</t>
  </si>
  <si>
    <t>HISM400</t>
  </si>
  <si>
    <t>HISM401</t>
  </si>
  <si>
    <t>HISM402</t>
  </si>
  <si>
    <t>HISM403</t>
  </si>
  <si>
    <t>HISM405</t>
  </si>
  <si>
    <t>HISM406</t>
  </si>
  <si>
    <t>HISM408</t>
  </si>
  <si>
    <t>HISM410</t>
  </si>
  <si>
    <t>HISM411</t>
  </si>
  <si>
    <t>HISM416</t>
  </si>
  <si>
    <t>HISM423</t>
  </si>
  <si>
    <t>HISM425</t>
  </si>
  <si>
    <t>HISM426</t>
  </si>
  <si>
    <t>HISM427</t>
  </si>
  <si>
    <t>HISM435</t>
  </si>
  <si>
    <t>HISM450</t>
  </si>
  <si>
    <t>HISM455</t>
  </si>
  <si>
    <t>HISM461</t>
  </si>
  <si>
    <t>HISM462</t>
  </si>
  <si>
    <t>HISM473</t>
  </si>
  <si>
    <t>HISM476</t>
  </si>
  <si>
    <t>HISM477</t>
  </si>
  <si>
    <t>HISM478</t>
  </si>
  <si>
    <t>HISM479</t>
  </si>
  <si>
    <t>HISM480</t>
  </si>
  <si>
    <t>HISM481</t>
  </si>
  <si>
    <t>HISM482</t>
  </si>
  <si>
    <t>HISM483</t>
  </si>
  <si>
    <t>HISM907</t>
  </si>
  <si>
    <t>HISM909</t>
  </si>
  <si>
    <t>HLS9905</t>
  </si>
  <si>
    <t>HPDM000</t>
  </si>
  <si>
    <t>HPDM000C</t>
  </si>
  <si>
    <t>HPDM019</t>
  </si>
  <si>
    <t>HPDM020</t>
  </si>
  <si>
    <t>HPDM021</t>
  </si>
  <si>
    <t>HPDM022</t>
  </si>
  <si>
    <t>HPDM023</t>
  </si>
  <si>
    <t>HPDM024</t>
  </si>
  <si>
    <t>HPDM025</t>
  </si>
  <si>
    <t>HPDM026</t>
  </si>
  <si>
    <t>HPDM027</t>
  </si>
  <si>
    <t>HPDM028</t>
  </si>
  <si>
    <t>HPDM029</t>
  </si>
  <si>
    <t>HPDM029Z</t>
  </si>
  <si>
    <t>HPDM030</t>
  </si>
  <si>
    <t>HPDM030Z</t>
  </si>
  <si>
    <t>HPDM031</t>
  </si>
  <si>
    <t>HPDM031P</t>
  </si>
  <si>
    <t>HPDM032</t>
  </si>
  <si>
    <t>HPDM032Z</t>
  </si>
  <si>
    <t>HPDM033</t>
  </si>
  <si>
    <t>HPDM033Z</t>
  </si>
  <si>
    <t>HPDM034</t>
  </si>
  <si>
    <t>HPDM034Z</t>
  </si>
  <si>
    <t>HPDM035A</t>
  </si>
  <si>
    <t>HPDM035B</t>
  </si>
  <si>
    <t>HPDM036</t>
  </si>
  <si>
    <t>HPDM036Z</t>
  </si>
  <si>
    <t>HPDM037</t>
  </si>
  <si>
    <t>HPDM038</t>
  </si>
  <si>
    <t>HPDM038Z</t>
  </si>
  <si>
    <t>HPDM039</t>
  </si>
  <si>
    <t>HPDM040</t>
  </si>
  <si>
    <t>HPDM041</t>
  </si>
  <si>
    <t>HPDM041Z</t>
  </si>
  <si>
    <t>HPDM042</t>
  </si>
  <si>
    <t>HPDM043</t>
  </si>
  <si>
    <t>HPDM044</t>
  </si>
  <si>
    <t>HPDM044Z</t>
  </si>
  <si>
    <t>HPDM045</t>
  </si>
  <si>
    <t>HPDM045B</t>
  </si>
  <si>
    <t>HPDM046</t>
  </si>
  <si>
    <t>HPDM047</t>
  </si>
  <si>
    <t>HPDM048</t>
  </si>
  <si>
    <t>HPDM049</t>
  </si>
  <si>
    <t>HPDM050</t>
  </si>
  <si>
    <t>HPDM051</t>
  </si>
  <si>
    <t>HPDM052</t>
  </si>
  <si>
    <t>HPDM053</t>
  </si>
  <si>
    <t>HPDM054</t>
  </si>
  <si>
    <t>HPDM054Z</t>
  </si>
  <si>
    <t>HPDM055</t>
  </si>
  <si>
    <t>HPDM056</t>
  </si>
  <si>
    <t>HPDM056Z</t>
  </si>
  <si>
    <t>HPDM057</t>
  </si>
  <si>
    <t>HPDM057DA</t>
  </si>
  <si>
    <t>HPDM058</t>
  </si>
  <si>
    <t>HPDM058DA</t>
  </si>
  <si>
    <t>HPDM059</t>
  </si>
  <si>
    <t>HPDM059DA</t>
  </si>
  <si>
    <t>HPDM060</t>
  </si>
  <si>
    <t>HPDM061</t>
  </si>
  <si>
    <t>HPDM062</t>
  </si>
  <si>
    <t>HPDM063</t>
  </si>
  <si>
    <t>HPDM064</t>
  </si>
  <si>
    <t>HPDM065</t>
  </si>
  <si>
    <t>HPDM065DA</t>
  </si>
  <si>
    <t>HPDM066</t>
  </si>
  <si>
    <t>HPDM067</t>
  </si>
  <si>
    <t>HPDM068</t>
  </si>
  <si>
    <t>HPDM068DA</t>
  </si>
  <si>
    <t>HPDM069</t>
  </si>
  <si>
    <t>HPDM070</t>
  </si>
  <si>
    <t>HPDM071</t>
  </si>
  <si>
    <t>HPDM072</t>
  </si>
  <si>
    <t>HPDM073</t>
  </si>
  <si>
    <t>HPDM074</t>
  </si>
  <si>
    <t>HPDM075</t>
  </si>
  <si>
    <t>HPDM076</t>
  </si>
  <si>
    <t>HPDM077</t>
  </si>
  <si>
    <t>HPDM078</t>
  </si>
  <si>
    <t>HPDM079</t>
  </si>
  <si>
    <t>HPDM080</t>
  </si>
  <si>
    <t>HPDM081</t>
  </si>
  <si>
    <t>HPDM082A</t>
  </si>
  <si>
    <t>HPDM082B</t>
  </si>
  <si>
    <t>HPDM082Z</t>
  </si>
  <si>
    <t>HPDM083</t>
  </si>
  <si>
    <t>HPDM083P</t>
  </si>
  <si>
    <t>HPDM083Z</t>
  </si>
  <si>
    <t>HPDM085</t>
  </si>
  <si>
    <t>HPDM086</t>
  </si>
  <si>
    <t>HPDM087</t>
  </si>
  <si>
    <t>HPDM088</t>
  </si>
  <si>
    <t>HPDM089</t>
  </si>
  <si>
    <t>HPDM090</t>
  </si>
  <si>
    <t>HPDM091</t>
  </si>
  <si>
    <t>HPDM092</t>
  </si>
  <si>
    <t>HPDM093</t>
  </si>
  <si>
    <t>HPDM094</t>
  </si>
  <si>
    <t>HPDM095</t>
  </si>
  <si>
    <t>HPDM096</t>
  </si>
  <si>
    <t>HPDM097</t>
  </si>
  <si>
    <t>HPDM098</t>
  </si>
  <si>
    <t>HPDM099</t>
  </si>
  <si>
    <t>HPDM100</t>
  </si>
  <si>
    <t>HPDM101</t>
  </si>
  <si>
    <t>HPDM102</t>
  </si>
  <si>
    <t>HPDM103</t>
  </si>
  <si>
    <t>HPDM104</t>
  </si>
  <si>
    <t>HPDM105</t>
  </si>
  <si>
    <t>HPDM105Z</t>
  </si>
  <si>
    <t>HPDM106</t>
  </si>
  <si>
    <t>HPDM107</t>
  </si>
  <si>
    <t>HPDM108</t>
  </si>
  <si>
    <t>HPDM109</t>
  </si>
  <si>
    <t>HPDM110</t>
  </si>
  <si>
    <t>HPDM111</t>
  </si>
  <si>
    <t>HPDM112</t>
  </si>
  <si>
    <t>HPDM113DA</t>
  </si>
  <si>
    <t>HPDM114DA</t>
  </si>
  <si>
    <t>HPDM115DA</t>
  </si>
  <si>
    <t>HPDM116DA</t>
  </si>
  <si>
    <t>HPDM117DA</t>
  </si>
  <si>
    <t>HPDM118</t>
  </si>
  <si>
    <t>HPDM118ADA</t>
  </si>
  <si>
    <t>HPDM118BDA</t>
  </si>
  <si>
    <t>HPDM118CDA</t>
  </si>
  <si>
    <t>HPDM118Z</t>
  </si>
  <si>
    <t>HPDM119</t>
  </si>
  <si>
    <t>HPDM119DA</t>
  </si>
  <si>
    <t>HPDM119Z</t>
  </si>
  <si>
    <t>HPDM120</t>
  </si>
  <si>
    <t>HPDM120DA</t>
  </si>
  <si>
    <t>HPDM120Z</t>
  </si>
  <si>
    <t>HPDM121</t>
  </si>
  <si>
    <t>HPDM121Z</t>
  </si>
  <si>
    <t>HPDM122</t>
  </si>
  <si>
    <t>HPDM122Z</t>
  </si>
  <si>
    <t>HPDM123</t>
  </si>
  <si>
    <t>HPDM123Z</t>
  </si>
  <si>
    <t>HPDM124</t>
  </si>
  <si>
    <t>HPDM124Z</t>
  </si>
  <si>
    <t>HPDM125</t>
  </si>
  <si>
    <t>HPDM125Z</t>
  </si>
  <si>
    <t>HPDM126</t>
  </si>
  <si>
    <t>HPDM126Z</t>
  </si>
  <si>
    <t>HPDM127</t>
  </si>
  <si>
    <t>HPDM127DA</t>
  </si>
  <si>
    <t>HPDM127Z</t>
  </si>
  <si>
    <t>HPDM128</t>
  </si>
  <si>
    <t>HPDM128DA</t>
  </si>
  <si>
    <t>HPDM129</t>
  </si>
  <si>
    <t>HPDM130</t>
  </si>
  <si>
    <t>HPDM131</t>
  </si>
  <si>
    <t>HPDM132</t>
  </si>
  <si>
    <t>HPDM132DA</t>
  </si>
  <si>
    <t>HPDM133</t>
  </si>
  <si>
    <t>HPDM133DA</t>
  </si>
  <si>
    <t>HPDM134</t>
  </si>
  <si>
    <t>HPDM135</t>
  </si>
  <si>
    <t>HPDM136</t>
  </si>
  <si>
    <t>HPDM136Z</t>
  </si>
  <si>
    <t>HPDM137</t>
  </si>
  <si>
    <t>HPDM138</t>
  </si>
  <si>
    <t>HPDM139</t>
  </si>
  <si>
    <t>HPDM140</t>
  </si>
  <si>
    <t>HPDM140Z</t>
  </si>
  <si>
    <t>HPDM141</t>
  </si>
  <si>
    <t>HPDM141Z</t>
  </si>
  <si>
    <t>HPDM142</t>
  </si>
  <si>
    <t>HPDM143</t>
  </si>
  <si>
    <t>HPDM144DA</t>
  </si>
  <si>
    <t>HPDM145</t>
  </si>
  <si>
    <t>HPDM145DA</t>
  </si>
  <si>
    <t>HPDM146DA</t>
  </si>
  <si>
    <t>HPDM147</t>
  </si>
  <si>
    <t>HPDM147DA</t>
  </si>
  <si>
    <t>HPDM148</t>
  </si>
  <si>
    <t>HPDM149Z</t>
  </si>
  <si>
    <t>HPDM150Z</t>
  </si>
  <si>
    <t>HPDM151Z</t>
  </si>
  <si>
    <t>HPDM152</t>
  </si>
  <si>
    <t>HPDM152DA</t>
  </si>
  <si>
    <t>HPDM153</t>
  </si>
  <si>
    <t>HPDM154Z</t>
  </si>
  <si>
    <t>HPDM155Z</t>
  </si>
  <si>
    <t>HPDM156</t>
  </si>
  <si>
    <t>HPDM157</t>
  </si>
  <si>
    <t>HPDM158Z</t>
  </si>
  <si>
    <t>HPDM159</t>
  </si>
  <si>
    <t>HPDM160</t>
  </si>
  <si>
    <t>HPDM161</t>
  </si>
  <si>
    <t>HPDM162</t>
  </si>
  <si>
    <t>HPDM163</t>
  </si>
  <si>
    <t>HPDM164Z</t>
  </si>
  <si>
    <t>HPDM904</t>
  </si>
  <si>
    <t>HPS1001</t>
  </si>
  <si>
    <t>HPS1001A</t>
  </si>
  <si>
    <t>HPS1001B</t>
  </si>
  <si>
    <t>HPS1002</t>
  </si>
  <si>
    <t>HPS1002A</t>
  </si>
  <si>
    <t>HPS1002B</t>
  </si>
  <si>
    <t>HPS1003</t>
  </si>
  <si>
    <t>HPS1004</t>
  </si>
  <si>
    <t>HPS1004A</t>
  </si>
  <si>
    <t>HPS1004B</t>
  </si>
  <si>
    <t>HPS1005A</t>
  </si>
  <si>
    <t>HPS1005B</t>
  </si>
  <si>
    <t>HPS1020</t>
  </si>
  <si>
    <t>HPS1021</t>
  </si>
  <si>
    <t>HPS2001</t>
  </si>
  <si>
    <t>HPS2001A</t>
  </si>
  <si>
    <t>HPS2001B</t>
  </si>
  <si>
    <t>HPS2002A</t>
  </si>
  <si>
    <t>HPS2002B</t>
  </si>
  <si>
    <t>HPS2003</t>
  </si>
  <si>
    <t>HPS2003A</t>
  </si>
  <si>
    <t>HPS2003B</t>
  </si>
  <si>
    <t>HPS2004</t>
  </si>
  <si>
    <t>HPS2005A</t>
  </si>
  <si>
    <t>HPS2005B</t>
  </si>
  <si>
    <t>HPS2020</t>
  </si>
  <si>
    <t>HPS3000</t>
  </si>
  <si>
    <t>HPS3001</t>
  </si>
  <si>
    <t>HPS3002</t>
  </si>
  <si>
    <t>HPS3003</t>
  </si>
  <si>
    <t>HPS3010</t>
  </si>
  <si>
    <t>HPS3011</t>
  </si>
  <si>
    <t>HPS3012</t>
  </si>
  <si>
    <t>HPS3013</t>
  </si>
  <si>
    <t>HPS3014</t>
  </si>
  <si>
    <t>HPS3015</t>
  </si>
  <si>
    <t>HPS3016</t>
  </si>
  <si>
    <t>HPS3017</t>
  </si>
  <si>
    <t>HPS3018</t>
  </si>
  <si>
    <t>HPS3020</t>
  </si>
  <si>
    <t>HPS3040</t>
  </si>
  <si>
    <t>HPS3044</t>
  </si>
  <si>
    <t>HPS3050</t>
  </si>
  <si>
    <t>HPS3055</t>
  </si>
  <si>
    <t>HPS3888</t>
  </si>
  <si>
    <t>HPS3888A</t>
  </si>
  <si>
    <t>HPS3888B</t>
  </si>
  <si>
    <t>HPS3888C</t>
  </si>
  <si>
    <t>HPS3888D</t>
  </si>
  <si>
    <t>HPS3888E</t>
  </si>
  <si>
    <t>HPS3999</t>
  </si>
  <si>
    <t>HPS6000</t>
  </si>
  <si>
    <t>HPS6001</t>
  </si>
  <si>
    <t>HPS6001A</t>
  </si>
  <si>
    <t>HPS6002</t>
  </si>
  <si>
    <t>HPS6005</t>
  </si>
  <si>
    <t>HPS6006</t>
  </si>
  <si>
    <t>HPS6010</t>
  </si>
  <si>
    <t>HPS6015</t>
  </si>
  <si>
    <t>HPS6016</t>
  </si>
  <si>
    <t>HPS6020</t>
  </si>
  <si>
    <t>HPS6025</t>
  </si>
  <si>
    <t>HPS6030</t>
  </si>
  <si>
    <t>HPS6035</t>
  </si>
  <si>
    <t>HPS6040</t>
  </si>
  <si>
    <t>HPS6040A</t>
  </si>
  <si>
    <t>HPS6041</t>
  </si>
  <si>
    <t>HPS6042</t>
  </si>
  <si>
    <t>HPS6043</t>
  </si>
  <si>
    <t>HPS6050</t>
  </si>
  <si>
    <t>HPS6100</t>
  </si>
  <si>
    <t>HPS6101</t>
  </si>
  <si>
    <t>HPS6102</t>
  </si>
  <si>
    <t>HPS6103</t>
  </si>
  <si>
    <t>HPS6104</t>
  </si>
  <si>
    <t>HPS6105</t>
  </si>
  <si>
    <t>HPS6106</t>
  </si>
  <si>
    <t>HPS6107</t>
  </si>
  <si>
    <t>HPS6108</t>
  </si>
  <si>
    <t>HPS6110</t>
  </si>
  <si>
    <t>HPS6111</t>
  </si>
  <si>
    <t>HPS6112</t>
  </si>
  <si>
    <t>HPS6116</t>
  </si>
  <si>
    <t>HPS6117</t>
  </si>
  <si>
    <t>HPS6118</t>
  </si>
  <si>
    <t>HPS6119</t>
  </si>
  <si>
    <t>HPS6120</t>
  </si>
  <si>
    <t>HPS6121</t>
  </si>
  <si>
    <t>HPS6123</t>
  </si>
  <si>
    <t>HPS6124</t>
  </si>
  <si>
    <t>HPS6125</t>
  </si>
  <si>
    <t>HPS6136</t>
  </si>
  <si>
    <t>HPS6200</t>
  </si>
  <si>
    <t>HPS6205</t>
  </si>
  <si>
    <t>HPS6210</t>
  </si>
  <si>
    <t>HPS6215</t>
  </si>
  <si>
    <t>HPS6220</t>
  </si>
  <si>
    <t>HPS6225</t>
  </si>
  <si>
    <t>HPS6230</t>
  </si>
  <si>
    <t>HPS6235</t>
  </si>
  <si>
    <t>HPS6240</t>
  </si>
  <si>
    <t>HPS6245</t>
  </si>
  <si>
    <t>HPS6250</t>
  </si>
  <si>
    <t>HPS6255</t>
  </si>
  <si>
    <t>HPS6300</t>
  </si>
  <si>
    <t>HPS6305</t>
  </si>
  <si>
    <t>HPS6310</t>
  </si>
  <si>
    <t>HPS6315</t>
  </si>
  <si>
    <t>HPS6320</t>
  </si>
  <si>
    <t>HPS6325</t>
  </si>
  <si>
    <t>HPS6330</t>
  </si>
  <si>
    <t>HPS6400</t>
  </si>
  <si>
    <t>HPS6405</t>
  </si>
  <si>
    <t>HPS6410</t>
  </si>
  <si>
    <t>HPS6415</t>
  </si>
  <si>
    <t>HPS6420</t>
  </si>
  <si>
    <t>HPS6425</t>
  </si>
  <si>
    <t>HPS6430</t>
  </si>
  <si>
    <t>HPS6433</t>
  </si>
  <si>
    <t>HPS6435</t>
  </si>
  <si>
    <t>HPS6445</t>
  </si>
  <si>
    <t>HPS6450</t>
  </si>
  <si>
    <t>HPS6455</t>
  </si>
  <si>
    <t>HPS6460</t>
  </si>
  <si>
    <t>HPS6465</t>
  </si>
  <si>
    <t>HPS6470</t>
  </si>
  <si>
    <t>HPS6475</t>
  </si>
  <si>
    <t>HPS6480</t>
  </si>
  <si>
    <t>HPS6485</t>
  </si>
  <si>
    <t>HPS6490</t>
  </si>
  <si>
    <t>HPS6495</t>
  </si>
  <si>
    <t>HPS6499</t>
  </si>
  <si>
    <t>HPS6500</t>
  </si>
  <si>
    <t>HPS6505</t>
  </si>
  <si>
    <t>HPS6510</t>
  </si>
  <si>
    <t>HPS6515</t>
  </si>
  <si>
    <t>HPS6516</t>
  </si>
  <si>
    <t>HPS6520</t>
  </si>
  <si>
    <t>HPS6525</t>
  </si>
  <si>
    <t>HPS6530</t>
  </si>
  <si>
    <t>HPS6531</t>
  </si>
  <si>
    <t>HPS6535</t>
  </si>
  <si>
    <t>HPS6540</t>
  </si>
  <si>
    <t>HPS6545</t>
  </si>
  <si>
    <t>HPS6550</t>
  </si>
  <si>
    <t>HPS6555</t>
  </si>
  <si>
    <t>HPS6560</t>
  </si>
  <si>
    <t>HPS6565</t>
  </si>
  <si>
    <t>HPS6566</t>
  </si>
  <si>
    <t>HPS6567</t>
  </si>
  <si>
    <t>HPS6568</t>
  </si>
  <si>
    <t>HPS6580</t>
  </si>
  <si>
    <t>HPS6585</t>
  </si>
  <si>
    <t>HPS6590</t>
  </si>
  <si>
    <t>HPS6595</t>
  </si>
  <si>
    <t>HPS6600</t>
  </si>
  <si>
    <t>HPS6605</t>
  </si>
  <si>
    <t>HPS6610</t>
  </si>
  <si>
    <t>HPS6615</t>
  </si>
  <si>
    <t>HPS6650</t>
  </si>
  <si>
    <t>HPS6655</t>
  </si>
  <si>
    <t>HPS6660</t>
  </si>
  <si>
    <t>HPS6665</t>
  </si>
  <si>
    <t>HPS6670</t>
  </si>
  <si>
    <t>HPS6675</t>
  </si>
  <si>
    <t>HPS6680</t>
  </si>
  <si>
    <t>HPS6685</t>
  </si>
  <si>
    <t>HPS6700</t>
  </si>
  <si>
    <t>HPS6705</t>
  </si>
  <si>
    <t>HPS6710</t>
  </si>
  <si>
    <t>HPS6715</t>
  </si>
  <si>
    <t>HPS6720</t>
  </si>
  <si>
    <t>HPS6721</t>
  </si>
  <si>
    <t>HPS6725</t>
  </si>
  <si>
    <t>HPS6730</t>
  </si>
  <si>
    <t>HPS6735</t>
  </si>
  <si>
    <t>HPS6740</t>
  </si>
  <si>
    <t>HPS6750</t>
  </si>
  <si>
    <t>HPS6800</t>
  </si>
  <si>
    <t>HPS6810</t>
  </si>
  <si>
    <t>HPS6820</t>
  </si>
  <si>
    <t>HPS6830</t>
  </si>
  <si>
    <t>HPS6840</t>
  </si>
  <si>
    <t>HPS6850</t>
  </si>
  <si>
    <t>HPS6901</t>
  </si>
  <si>
    <t>HPS6902</t>
  </si>
  <si>
    <t>HPS6903</t>
  </si>
  <si>
    <t>HPS6904</t>
  </si>
  <si>
    <t>HPS6910</t>
  </si>
  <si>
    <t>HPS6911</t>
  </si>
  <si>
    <t>HPS6920</t>
  </si>
  <si>
    <t>HPS6921</t>
  </si>
  <si>
    <t>HPS6922</t>
  </si>
  <si>
    <t>HPS6930</t>
  </si>
  <si>
    <t>HPS6935</t>
  </si>
  <si>
    <t>HPS6940</t>
  </si>
  <si>
    <t>HPS6941</t>
  </si>
  <si>
    <t>HPS6945</t>
  </si>
  <si>
    <t>HPS6950</t>
  </si>
  <si>
    <t>HPS6955</t>
  </si>
  <si>
    <t>HPS6960</t>
  </si>
  <si>
    <t>HPS6965</t>
  </si>
  <si>
    <t>HPS6970</t>
  </si>
  <si>
    <t>HPSM001A</t>
  </si>
  <si>
    <t>HPSM002A</t>
  </si>
  <si>
    <t>HPSM002B</t>
  </si>
  <si>
    <t>HPSM003</t>
  </si>
  <si>
    <t>HPSM004</t>
  </si>
  <si>
    <t>HPSM005</t>
  </si>
  <si>
    <t>HPSM006</t>
  </si>
  <si>
    <t>HPSM010</t>
  </si>
  <si>
    <t>HPSM020</t>
  </si>
  <si>
    <t>HPSM021</t>
  </si>
  <si>
    <t>HPSM025</t>
  </si>
  <si>
    <t>HPSM030</t>
  </si>
  <si>
    <t>HPSM040</t>
  </si>
  <si>
    <t>HPSM041</t>
  </si>
  <si>
    <t>HPSM042</t>
  </si>
  <si>
    <t>HPSM043</t>
  </si>
  <si>
    <t>HPSM044</t>
  </si>
  <si>
    <t>HPSM045</t>
  </si>
  <si>
    <t>HPSM051</t>
  </si>
  <si>
    <t>HPSM052</t>
  </si>
  <si>
    <t>HPSM100</t>
  </si>
  <si>
    <t>HPSM101</t>
  </si>
  <si>
    <t>HPSM102</t>
  </si>
  <si>
    <t>HPSM103</t>
  </si>
  <si>
    <t>HPSM104</t>
  </si>
  <si>
    <t>HPSM105</t>
  </si>
  <si>
    <t>HPSM106</t>
  </si>
  <si>
    <t>HPSM107</t>
  </si>
  <si>
    <t>HPSM108</t>
  </si>
  <si>
    <t>HPSM109</t>
  </si>
  <si>
    <t>HPSM110</t>
  </si>
  <si>
    <t>HPSM111</t>
  </si>
  <si>
    <t>HPSM112</t>
  </si>
  <si>
    <t>HPSM113</t>
  </si>
  <si>
    <t>HPSM114</t>
  </si>
  <si>
    <t>HPSM115</t>
  </si>
  <si>
    <t>HPSM116</t>
  </si>
  <si>
    <t>HPSM118</t>
  </si>
  <si>
    <t>HPSM119</t>
  </si>
  <si>
    <t>HPSM130</t>
  </si>
  <si>
    <t>HPSM131</t>
  </si>
  <si>
    <t>HPSM132</t>
  </si>
  <si>
    <t>HPSM133</t>
  </si>
  <si>
    <t>HPSM134</t>
  </si>
  <si>
    <t>HPSM135</t>
  </si>
  <si>
    <t>HPSM136</t>
  </si>
  <si>
    <t>HPSM137</t>
  </si>
  <si>
    <t>HPSM138</t>
  </si>
  <si>
    <t>HPSM150</t>
  </si>
  <si>
    <t>HPSM151</t>
  </si>
  <si>
    <t>HPSM152</t>
  </si>
  <si>
    <t>HPSM153</t>
  </si>
  <si>
    <t>HPSM154</t>
  </si>
  <si>
    <t>HPSM155</t>
  </si>
  <si>
    <t>HPSM156</t>
  </si>
  <si>
    <t>HPSM157</t>
  </si>
  <si>
    <t>HPSM158</t>
  </si>
  <si>
    <t>HPSM200</t>
  </si>
  <si>
    <t>HPSM205</t>
  </si>
  <si>
    <t>HPSM215</t>
  </si>
  <si>
    <t>HPSM225</t>
  </si>
  <si>
    <t>HPSM255</t>
  </si>
  <si>
    <t>HPSM260</t>
  </si>
  <si>
    <t>HPSM300</t>
  </si>
  <si>
    <t>HPSM305</t>
  </si>
  <si>
    <t>HPSM315</t>
  </si>
  <si>
    <t>HPSM320</t>
  </si>
  <si>
    <t>HPSM325</t>
  </si>
  <si>
    <t>HPSM330</t>
  </si>
  <si>
    <t>HPSM335</t>
  </si>
  <si>
    <t>HPSM400</t>
  </si>
  <si>
    <t>HPSM401</t>
  </si>
  <si>
    <t>HPSM402</t>
  </si>
  <si>
    <t>HPSM405</t>
  </si>
  <si>
    <t>HPSM406</t>
  </si>
  <si>
    <t>HPSM408</t>
  </si>
  <si>
    <t>HPSM410</t>
  </si>
  <si>
    <t>HPSM411</t>
  </si>
  <si>
    <t>HPSM416</t>
  </si>
  <si>
    <t>HPSM423</t>
  </si>
  <si>
    <t>HPSM425</t>
  </si>
  <si>
    <t>HPSM435</t>
  </si>
  <si>
    <t>HPSM450</t>
  </si>
  <si>
    <t>HPSM455</t>
  </si>
  <si>
    <t>HPSM460</t>
  </si>
  <si>
    <t>HPSM461</t>
  </si>
  <si>
    <t>HPSM462</t>
  </si>
  <si>
    <t>HPSM473</t>
  </si>
  <si>
    <t>HPSM476</t>
  </si>
  <si>
    <t>HPSM477</t>
  </si>
  <si>
    <t>HPSM478</t>
  </si>
  <si>
    <t>HPSM480</t>
  </si>
  <si>
    <t>HPSM500</t>
  </si>
  <si>
    <t>HPSM501</t>
  </si>
  <si>
    <t>HPSM502</t>
  </si>
  <si>
    <t>HPSM505</t>
  </si>
  <si>
    <t>HPSM506</t>
  </si>
  <si>
    <t>HPSM510</t>
  </si>
  <si>
    <t>HPSM515</t>
  </si>
  <si>
    <t>HPSM516</t>
  </si>
  <si>
    <t>HPSM521</t>
  </si>
  <si>
    <t>HPSM522</t>
  </si>
  <si>
    <t>HPSM527</t>
  </si>
  <si>
    <t>HPSM531</t>
  </si>
  <si>
    <t>HPSM533</t>
  </si>
  <si>
    <t>HPSM535</t>
  </si>
  <si>
    <t>HPSM536</t>
  </si>
  <si>
    <t>HPSM540</t>
  </si>
  <si>
    <t>HPSM545</t>
  </si>
  <si>
    <t>HPSM548</t>
  </si>
  <si>
    <t>HPSM550</t>
  </si>
  <si>
    <t>HPSM555</t>
  </si>
  <si>
    <t>HPSM560</t>
  </si>
  <si>
    <t>HPSM561</t>
  </si>
  <si>
    <t>HPSM563</t>
  </si>
  <si>
    <t>HPSM564</t>
  </si>
  <si>
    <t>HPSM565</t>
  </si>
  <si>
    <t>HPSM566</t>
  </si>
  <si>
    <t>HPSM567</t>
  </si>
  <si>
    <t>HPSM568</t>
  </si>
  <si>
    <t>HPSM569</t>
  </si>
  <si>
    <t>HPSM580</t>
  </si>
  <si>
    <t>HPSM585</t>
  </si>
  <si>
    <t>HPSM590</t>
  </si>
  <si>
    <t>HPSM595</t>
  </si>
  <si>
    <t>HPSM596</t>
  </si>
  <si>
    <t>HPSM600</t>
  </si>
  <si>
    <t>HPSM605</t>
  </si>
  <si>
    <t>HPSM606</t>
  </si>
  <si>
    <t>HPSM606A</t>
  </si>
  <si>
    <t>HPSM607</t>
  </si>
  <si>
    <t>HPSM610</t>
  </si>
  <si>
    <t>HPSM615</t>
  </si>
  <si>
    <t>HPSM650</t>
  </si>
  <si>
    <t>HPSM651</t>
  </si>
  <si>
    <t>HPSM655</t>
  </si>
  <si>
    <t>HPSM656</t>
  </si>
  <si>
    <t>HPSM660</t>
  </si>
  <si>
    <t>HPSM665</t>
  </si>
  <si>
    <t>HPSM685</t>
  </si>
  <si>
    <t>HPSM686</t>
  </si>
  <si>
    <t>HPSM690</t>
  </si>
  <si>
    <t>HPSM700</t>
  </si>
  <si>
    <t>HPSM701</t>
  </si>
  <si>
    <t>HPSM705</t>
  </si>
  <si>
    <t>HPSM706</t>
  </si>
  <si>
    <t>HPSM710</t>
  </si>
  <si>
    <t>HPSM715</t>
  </si>
  <si>
    <t>HPSM716</t>
  </si>
  <si>
    <t>HPSM717</t>
  </si>
  <si>
    <t>HPSM718</t>
  </si>
  <si>
    <t>HPSM720</t>
  </si>
  <si>
    <t>HPSM721</t>
  </si>
  <si>
    <t>HPSM722</t>
  </si>
  <si>
    <t>HPSM725</t>
  </si>
  <si>
    <t>HPSM726</t>
  </si>
  <si>
    <t>HPSM732</t>
  </si>
  <si>
    <t>HPSM735</t>
  </si>
  <si>
    <t>HPSM736</t>
  </si>
  <si>
    <t>HPSM740</t>
  </si>
  <si>
    <t>HPSM746</t>
  </si>
  <si>
    <t>HPSM750</t>
  </si>
  <si>
    <t>HPSM751</t>
  </si>
  <si>
    <t>HPSM800</t>
  </si>
  <si>
    <t>HPSM801</t>
  </si>
  <si>
    <t>HPSM802</t>
  </si>
  <si>
    <t>HPSM803</t>
  </si>
  <si>
    <t>HPSM804</t>
  </si>
  <si>
    <t>HPSM805</t>
  </si>
  <si>
    <t>HPSM806</t>
  </si>
  <si>
    <t>HPSM807</t>
  </si>
  <si>
    <t>HPSM808</t>
  </si>
  <si>
    <t>HPSM810</t>
  </si>
  <si>
    <t>HPSM820</t>
  </si>
  <si>
    <t>HPSM830</t>
  </si>
  <si>
    <t>HPSM840</t>
  </si>
  <si>
    <t>HPSM850</t>
  </si>
  <si>
    <t>HPSM860</t>
  </si>
  <si>
    <t>HPSM865</t>
  </si>
  <si>
    <t>HPSM870</t>
  </si>
  <si>
    <t>HPSM875</t>
  </si>
  <si>
    <t>HPSM880</t>
  </si>
  <si>
    <t>HPSM904</t>
  </si>
  <si>
    <t>HPSM915</t>
  </si>
  <si>
    <t>HPSM923</t>
  </si>
  <si>
    <t>HPSM924</t>
  </si>
  <si>
    <t>HPSM941</t>
  </si>
  <si>
    <t>HPSM945</t>
  </si>
  <si>
    <t>HPSM950</t>
  </si>
  <si>
    <t>HPSM965</t>
  </si>
  <si>
    <t>HPSM966</t>
  </si>
  <si>
    <t>HPSM970</t>
  </si>
  <si>
    <t>HPSM971</t>
  </si>
  <si>
    <t>HPSM975</t>
  </si>
  <si>
    <t>HSA1907</t>
  </si>
  <si>
    <t>HSA1907B</t>
  </si>
  <si>
    <t>HUC1002</t>
  </si>
  <si>
    <t>HUC1003</t>
  </si>
  <si>
    <t>HUC1004</t>
  </si>
  <si>
    <t>HUC1905</t>
  </si>
  <si>
    <t>HUC1907</t>
  </si>
  <si>
    <t>HUC1909</t>
  </si>
  <si>
    <t>HUC2001</t>
  </si>
  <si>
    <t>HUC2002</t>
  </si>
  <si>
    <t>HUC2003</t>
  </si>
  <si>
    <t>HUC2004</t>
  </si>
  <si>
    <t>HUC2005</t>
  </si>
  <si>
    <t>HUC2006</t>
  </si>
  <si>
    <t>HUC2007</t>
  </si>
  <si>
    <t>HUC2008</t>
  </si>
  <si>
    <t>HUC2009</t>
  </si>
  <si>
    <t>HUC2010</t>
  </si>
  <si>
    <t>HUC2011</t>
  </si>
  <si>
    <t>HUC2012</t>
  </si>
  <si>
    <t>HUC2013</t>
  </si>
  <si>
    <t>HUC2014</t>
  </si>
  <si>
    <t>HUC2015</t>
  </si>
  <si>
    <t>HUC2016</t>
  </si>
  <si>
    <t>HUC2017</t>
  </si>
  <si>
    <t>HUC2905</t>
  </si>
  <si>
    <t>HUC2909</t>
  </si>
  <si>
    <t>HUC2914</t>
  </si>
  <si>
    <t>HUC3000</t>
  </si>
  <si>
    <t>HUC3001</t>
  </si>
  <si>
    <t>HUC3002</t>
  </si>
  <si>
    <t>HUC3003</t>
  </si>
  <si>
    <t>HUC3004</t>
  </si>
  <si>
    <t>HUC3005</t>
  </si>
  <si>
    <t>HUC3006</t>
  </si>
  <si>
    <t>HUC3007</t>
  </si>
  <si>
    <t>HUC3008</t>
  </si>
  <si>
    <t>HUC3009</t>
  </si>
  <si>
    <t>HUC3010</t>
  </si>
  <si>
    <t>HUC3011</t>
  </si>
  <si>
    <t>HUC3012</t>
  </si>
  <si>
    <t>HUC3013</t>
  </si>
  <si>
    <t>HUC3014</t>
  </si>
  <si>
    <t>HUC3015</t>
  </si>
  <si>
    <t>HUC3016</t>
  </si>
  <si>
    <t>HUC3044</t>
  </si>
  <si>
    <t>HUC3045</t>
  </si>
  <si>
    <t>HUC3046</t>
  </si>
  <si>
    <t>HUC3047</t>
  </si>
  <si>
    <t>HUC3048</t>
  </si>
  <si>
    <t>HUC3510</t>
  </si>
  <si>
    <t>HUC3905</t>
  </si>
  <si>
    <t>HUC3909</t>
  </si>
  <si>
    <t>HUC3913</t>
  </si>
  <si>
    <t>HUM1001</t>
  </si>
  <si>
    <t>HUM1002</t>
  </si>
  <si>
    <t>HUM1003</t>
  </si>
  <si>
    <t>HUM1004</t>
  </si>
  <si>
    <t>HUM1005</t>
  </si>
  <si>
    <t>HUM1006</t>
  </si>
  <si>
    <t>HUM1904</t>
  </si>
  <si>
    <t>HUM1905</t>
  </si>
  <si>
    <t>HUM1906</t>
  </si>
  <si>
    <t>HUM1907</t>
  </si>
  <si>
    <t>HUM2000</t>
  </si>
  <si>
    <t>HUM2001</t>
  </si>
  <si>
    <t>HUM2002</t>
  </si>
  <si>
    <t>HUM2003</t>
  </si>
  <si>
    <t>HUM2004</t>
  </si>
  <si>
    <t>HUM2005</t>
  </si>
  <si>
    <t>HUM2014</t>
  </si>
  <si>
    <t>HUM2400</t>
  </si>
  <si>
    <t>HUM2500</t>
  </si>
  <si>
    <t>HUM2905</t>
  </si>
  <si>
    <t>HUM2999</t>
  </si>
  <si>
    <t>HUM3001</t>
  </si>
  <si>
    <t>HUM3002</t>
  </si>
  <si>
    <t>HUM3003</t>
  </si>
  <si>
    <t>HUM3003A</t>
  </si>
  <si>
    <t>HUM3004</t>
  </si>
  <si>
    <t>HUM3014</t>
  </si>
  <si>
    <t>HUM3015</t>
  </si>
  <si>
    <t>HUM3016</t>
  </si>
  <si>
    <t>HUM3997</t>
  </si>
  <si>
    <t>HUM3998</t>
  </si>
  <si>
    <t>HUM3999</t>
  </si>
  <si>
    <t>HUM3999A</t>
  </si>
  <si>
    <t>HUM9905</t>
  </si>
  <si>
    <t>HUMM001</t>
  </si>
  <si>
    <t>HUMM002</t>
  </si>
  <si>
    <t>HUMM003</t>
  </si>
  <si>
    <t>HUMM004</t>
  </si>
  <si>
    <t>HUMM005</t>
  </si>
  <si>
    <t>HUMM006</t>
  </si>
  <si>
    <t>HUMM007</t>
  </si>
  <si>
    <t>HUMM008</t>
  </si>
  <si>
    <t>HUMM009</t>
  </si>
  <si>
    <t>HUMM010</t>
  </si>
  <si>
    <t>HUMM011</t>
  </si>
  <si>
    <t>HUMM012</t>
  </si>
  <si>
    <t>HUMM013</t>
  </si>
  <si>
    <t>HUMM014</t>
  </si>
  <si>
    <t>HUMM015</t>
  </si>
  <si>
    <t>HUMM016</t>
  </si>
  <si>
    <t>HUMM017</t>
  </si>
  <si>
    <t>HUMM018</t>
  </si>
  <si>
    <t>HUMM019</t>
  </si>
  <si>
    <t>HUMM107C</t>
  </si>
  <si>
    <t>ICS1001</t>
  </si>
  <si>
    <t>ICS1002</t>
  </si>
  <si>
    <t>ICS1003</t>
  </si>
  <si>
    <t>ICS1003A</t>
  </si>
  <si>
    <t>ICS1003B</t>
  </si>
  <si>
    <t>ICS1004</t>
  </si>
  <si>
    <t>ICS1004A</t>
  </si>
  <si>
    <t>ICS1004B</t>
  </si>
  <si>
    <t>ICS2001</t>
  </si>
  <si>
    <t>ICS2002</t>
  </si>
  <si>
    <t>ICS2003</t>
  </si>
  <si>
    <t>ICS2004</t>
  </si>
  <si>
    <t>ICS3001</t>
  </si>
  <si>
    <t>ICS3002</t>
  </si>
  <si>
    <t>ICS3003</t>
  </si>
  <si>
    <t>ICS3040</t>
  </si>
  <si>
    <t>ICS3100</t>
  </si>
  <si>
    <t>ICS3101</t>
  </si>
  <si>
    <t>ICS3501</t>
  </si>
  <si>
    <t>ICS3505</t>
  </si>
  <si>
    <t>ICS6001</t>
  </si>
  <si>
    <t>ICS6002</t>
  </si>
  <si>
    <t>ICS6003</t>
  </si>
  <si>
    <t>ICS6004</t>
  </si>
  <si>
    <t>ICSM001</t>
  </si>
  <si>
    <t>ICSM002</t>
  </si>
  <si>
    <t>ICSM003</t>
  </si>
  <si>
    <t>ICSM005</t>
  </si>
  <si>
    <t>ICSM006</t>
  </si>
  <si>
    <t>IEU1907</t>
  </si>
  <si>
    <t>IEUM907</t>
  </si>
  <si>
    <t>IND9999</t>
  </si>
  <si>
    <t>INT0001</t>
  </si>
  <si>
    <t>INT0001B</t>
  </si>
  <si>
    <t>INT0002</t>
  </si>
  <si>
    <t>INT0002B</t>
  </si>
  <si>
    <t>INT0003</t>
  </si>
  <si>
    <t>INT0003B</t>
  </si>
  <si>
    <t>INT0005</t>
  </si>
  <si>
    <t>INT0005B</t>
  </si>
  <si>
    <t>INT0006</t>
  </si>
  <si>
    <t>INT0006B</t>
  </si>
  <si>
    <t>INT0007</t>
  </si>
  <si>
    <t>INT0007B</t>
  </si>
  <si>
    <t>INT0008</t>
  </si>
  <si>
    <t>INT0009</t>
  </si>
  <si>
    <t>INT0010</t>
  </si>
  <si>
    <t>INT0011</t>
  </si>
  <si>
    <t>INT0012</t>
  </si>
  <si>
    <t>INT0012B</t>
  </si>
  <si>
    <t>INT0013</t>
  </si>
  <si>
    <t>INT0013B</t>
  </si>
  <si>
    <t>INT0014</t>
  </si>
  <si>
    <t>INT0015</t>
  </si>
  <si>
    <t>INT0015B</t>
  </si>
  <si>
    <t>INT0016</t>
  </si>
  <si>
    <t>INT0016B</t>
  </si>
  <si>
    <t>INT0017</t>
  </si>
  <si>
    <t>INT0017B</t>
  </si>
  <si>
    <t>INT0018</t>
  </si>
  <si>
    <t>INT0018B</t>
  </si>
  <si>
    <t>INT0019</t>
  </si>
  <si>
    <t>INT0019B</t>
  </si>
  <si>
    <t>INT0020</t>
  </si>
  <si>
    <t>INT0020B</t>
  </si>
  <si>
    <t>INT0021</t>
  </si>
  <si>
    <t>INT0021B</t>
  </si>
  <si>
    <t>INT0022</t>
  </si>
  <si>
    <t>INT0023</t>
  </si>
  <si>
    <t>INT0024</t>
  </si>
  <si>
    <t>INT0025</t>
  </si>
  <si>
    <t>INT0026</t>
  </si>
  <si>
    <t>INT0026B</t>
  </si>
  <si>
    <t>INT0027</t>
  </si>
  <si>
    <t>INT0027B</t>
  </si>
  <si>
    <t>INT0028</t>
  </si>
  <si>
    <t>INT0028B</t>
  </si>
  <si>
    <t>INT0029</t>
  </si>
  <si>
    <t>INT0029B</t>
  </si>
  <si>
    <t>INT0030</t>
  </si>
  <si>
    <t>INT0030B</t>
  </si>
  <si>
    <t>INT0031</t>
  </si>
  <si>
    <t>INT0031B</t>
  </si>
  <si>
    <t>INT0032</t>
  </si>
  <si>
    <t>INT0033</t>
  </si>
  <si>
    <t>INT0034</t>
  </si>
  <si>
    <t>INT0034B</t>
  </si>
  <si>
    <t>INT0035</t>
  </si>
  <si>
    <t>INT0035B</t>
  </si>
  <si>
    <t>INT0036</t>
  </si>
  <si>
    <t>INT0036B</t>
  </si>
  <si>
    <t>INT0037</t>
  </si>
  <si>
    <t>INT0037B</t>
  </si>
  <si>
    <t>INT0038</t>
  </si>
  <si>
    <t>INT0038B</t>
  </si>
  <si>
    <t>INT0039</t>
  </si>
  <si>
    <t>INT0039B</t>
  </si>
  <si>
    <t>INT0040</t>
  </si>
  <si>
    <t>INT0040B</t>
  </si>
  <si>
    <t>INT0041</t>
  </si>
  <si>
    <t>INT0041B</t>
  </si>
  <si>
    <t>INT0042</t>
  </si>
  <si>
    <t>INT0042B</t>
  </si>
  <si>
    <t>INT0043</t>
  </si>
  <si>
    <t>INT0043B</t>
  </si>
  <si>
    <t>INT0044</t>
  </si>
  <si>
    <t>INT0044B</t>
  </si>
  <si>
    <t>INT0045</t>
  </si>
  <si>
    <t>INT0045B</t>
  </si>
  <si>
    <t>INT0046</t>
  </si>
  <si>
    <t>INT0046B</t>
  </si>
  <si>
    <t>INT0047</t>
  </si>
  <si>
    <t>INT0047B</t>
  </si>
  <si>
    <t>INT0048</t>
  </si>
  <si>
    <t>INT0048B</t>
  </si>
  <si>
    <t>INT0049</t>
  </si>
  <si>
    <t>INT0049B</t>
  </si>
  <si>
    <t>INT0050</t>
  </si>
  <si>
    <t>INT0050B</t>
  </si>
  <si>
    <t>INT0051</t>
  </si>
  <si>
    <t>INT0051B</t>
  </si>
  <si>
    <t>INT0052</t>
  </si>
  <si>
    <t>INT0052B</t>
  </si>
  <si>
    <t>INT0052C</t>
  </si>
  <si>
    <t>INT0053</t>
  </si>
  <si>
    <t>INT0053B</t>
  </si>
  <si>
    <t>INT0053C</t>
  </si>
  <si>
    <t>INT0054</t>
  </si>
  <si>
    <t>INT0055</t>
  </si>
  <si>
    <t>INT0056</t>
  </si>
  <si>
    <t>INT0057</t>
  </si>
  <si>
    <t>INT0058</t>
  </si>
  <si>
    <t>INT0059</t>
  </si>
  <si>
    <t>INT0060</t>
  </si>
  <si>
    <t>INT0061</t>
  </si>
  <si>
    <t>INT0062</t>
  </si>
  <si>
    <t>INT0063</t>
  </si>
  <si>
    <t>INT0063B</t>
  </si>
  <si>
    <t>INT0063C</t>
  </si>
  <si>
    <t>INT0064</t>
  </si>
  <si>
    <t>INT0064B</t>
  </si>
  <si>
    <t>INT0064C</t>
  </si>
  <si>
    <t>INT0065</t>
  </si>
  <si>
    <t>INT0065B</t>
  </si>
  <si>
    <t>INT0065C</t>
  </si>
  <si>
    <t>INT0066</t>
  </si>
  <si>
    <t>INT0066B</t>
  </si>
  <si>
    <t>INT0066C</t>
  </si>
  <si>
    <t>INT0067</t>
  </si>
  <si>
    <t>INT0067B</t>
  </si>
  <si>
    <t>INT0067C</t>
  </si>
  <si>
    <t>INT0068</t>
  </si>
  <si>
    <t>INT0068B</t>
  </si>
  <si>
    <t>INT0068C</t>
  </si>
  <si>
    <t>INT0069</t>
  </si>
  <si>
    <t>INT0069B</t>
  </si>
  <si>
    <t>INT0069C</t>
  </si>
  <si>
    <t>INT0070</t>
  </si>
  <si>
    <t>INT0070B</t>
  </si>
  <si>
    <t>INT0070C</t>
  </si>
  <si>
    <t>INT0200</t>
  </si>
  <si>
    <t>INT0200B</t>
  </si>
  <si>
    <t>INT0201</t>
  </si>
  <si>
    <t>INT0202</t>
  </si>
  <si>
    <t>INT0203</t>
  </si>
  <si>
    <t>INT0204</t>
  </si>
  <si>
    <t>INT0205</t>
  </si>
  <si>
    <t>INT0400</t>
  </si>
  <si>
    <t>INT0401</t>
  </si>
  <si>
    <t>INT0402</t>
  </si>
  <si>
    <t>INT0403</t>
  </si>
  <si>
    <t>INT0404</t>
  </si>
  <si>
    <t>INT0405</t>
  </si>
  <si>
    <t>INT0406</t>
  </si>
  <si>
    <t>INT0407</t>
  </si>
  <si>
    <t>INT0408</t>
  </si>
  <si>
    <t>INT0409</t>
  </si>
  <si>
    <t>INT0410</t>
  </si>
  <si>
    <t>INT0411</t>
  </si>
  <si>
    <t>INT0412</t>
  </si>
  <si>
    <t>INT0412A</t>
  </si>
  <si>
    <t>INT0412B</t>
  </si>
  <si>
    <t>INT0412C</t>
  </si>
  <si>
    <t>INT0412D</t>
  </si>
  <si>
    <t>INT0412E</t>
  </si>
  <si>
    <t>INT0413</t>
  </si>
  <si>
    <t>INT0413A</t>
  </si>
  <si>
    <t>INT0413B</t>
  </si>
  <si>
    <t>INT0413C</t>
  </si>
  <si>
    <t>INT0413D</t>
  </si>
  <si>
    <t>INT0413E</t>
  </si>
  <si>
    <t>INT0414</t>
  </si>
  <si>
    <t>INT0414A</t>
  </si>
  <si>
    <t>INT0414B</t>
  </si>
  <si>
    <t>INT0414C</t>
  </si>
  <si>
    <t>INT0414D</t>
  </si>
  <si>
    <t>INT0414E</t>
  </si>
  <si>
    <t>INT0415</t>
  </si>
  <si>
    <t>INT0416</t>
  </si>
  <si>
    <t>INT0417</t>
  </si>
  <si>
    <t>INT0418</t>
  </si>
  <si>
    <t>INT0419</t>
  </si>
  <si>
    <t>INT0420</t>
  </si>
  <si>
    <t>INT0421</t>
  </si>
  <si>
    <t>INT0422</t>
  </si>
  <si>
    <t>INT0424</t>
  </si>
  <si>
    <t>INT0424A</t>
  </si>
  <si>
    <t>INT0424B</t>
  </si>
  <si>
    <t>INT0425</t>
  </si>
  <si>
    <t>INT0425A</t>
  </si>
  <si>
    <t>INT0425B</t>
  </si>
  <si>
    <t>INT0426</t>
  </si>
  <si>
    <t>INT0427</t>
  </si>
  <si>
    <t>INT0427A</t>
  </si>
  <si>
    <t>INT0427B</t>
  </si>
  <si>
    <t>INT0428</t>
  </si>
  <si>
    <t>INT0428A</t>
  </si>
  <si>
    <t>INT0428B</t>
  </si>
  <si>
    <t>INT1001</t>
  </si>
  <si>
    <t>INT1001B</t>
  </si>
  <si>
    <t>INT1002</t>
  </si>
  <si>
    <t>INT1003</t>
  </si>
  <si>
    <t>INT1003B</t>
  </si>
  <si>
    <t>INT1004</t>
  </si>
  <si>
    <t>INT1004B</t>
  </si>
  <si>
    <t>INT1005</t>
  </si>
  <si>
    <t>INT1005B</t>
  </si>
  <si>
    <t>INT1006</t>
  </si>
  <si>
    <t>INT1007</t>
  </si>
  <si>
    <t>INT1008</t>
  </si>
  <si>
    <t>INT1008B</t>
  </si>
  <si>
    <t>INT1009</t>
  </si>
  <si>
    <t>INT1009B</t>
  </si>
  <si>
    <t>INT1010</t>
  </si>
  <si>
    <t>INT1010B</t>
  </si>
  <si>
    <t>INT1011</t>
  </si>
  <si>
    <t>INT1011B</t>
  </si>
  <si>
    <t>INT1012</t>
  </si>
  <si>
    <t>INT1012B</t>
  </si>
  <si>
    <t>INT1013</t>
  </si>
  <si>
    <t>INT1013B</t>
  </si>
  <si>
    <t>INT1014</t>
  </si>
  <si>
    <t>INT1014B</t>
  </si>
  <si>
    <t>INT1015</t>
  </si>
  <si>
    <t>INT1015B</t>
  </si>
  <si>
    <t>INT1020</t>
  </si>
  <si>
    <t>INT1030</t>
  </si>
  <si>
    <t>INT1101</t>
  </si>
  <si>
    <t>INT1101B</t>
  </si>
  <si>
    <t>INT1102</t>
  </si>
  <si>
    <t>INT1102B</t>
  </si>
  <si>
    <t>INT1103</t>
  </si>
  <si>
    <t>INT1103B</t>
  </si>
  <si>
    <t>INT1104</t>
  </si>
  <si>
    <t>INT1104B</t>
  </si>
  <si>
    <t>INT1105</t>
  </si>
  <si>
    <t>INT1105B</t>
  </si>
  <si>
    <t>INT1106</t>
  </si>
  <si>
    <t>INT1106B</t>
  </si>
  <si>
    <t>INT1107</t>
  </si>
  <si>
    <t>INT1108</t>
  </si>
  <si>
    <t>INT1109</t>
  </si>
  <si>
    <t>INT1110</t>
  </si>
  <si>
    <t>INT1111</t>
  </si>
  <si>
    <t>INT1112</t>
  </si>
  <si>
    <t>INT1113</t>
  </si>
  <si>
    <t>INT1114</t>
  </si>
  <si>
    <t>INT1115</t>
  </si>
  <si>
    <t>INT1116</t>
  </si>
  <si>
    <t>INT1117</t>
  </si>
  <si>
    <t>INT1200</t>
  </si>
  <si>
    <t>INT1201</t>
  </si>
  <si>
    <t>INT1202</t>
  </si>
  <si>
    <t>INT1203</t>
  </si>
  <si>
    <t>INT1204</t>
  </si>
  <si>
    <t>INT1205</t>
  </si>
  <si>
    <t>INT1714</t>
  </si>
  <si>
    <t>INT1724</t>
  </si>
  <si>
    <t>INT1800</t>
  </si>
  <si>
    <t>INT2001</t>
  </si>
  <si>
    <t>INT2001B</t>
  </si>
  <si>
    <t>INT2301</t>
  </si>
  <si>
    <t>INT2302</t>
  </si>
  <si>
    <t>INT2303</t>
  </si>
  <si>
    <t>INT2304</t>
  </si>
  <si>
    <t>INT2305</t>
  </si>
  <si>
    <t>INT2306</t>
  </si>
  <si>
    <t>INT2715</t>
  </si>
  <si>
    <t>INT2725</t>
  </si>
  <si>
    <t>INT2800</t>
  </si>
  <si>
    <t>INT3600</t>
  </si>
  <si>
    <t>INT3600A</t>
  </si>
  <si>
    <t>INT3600B</t>
  </si>
  <si>
    <t>INT3601</t>
  </si>
  <si>
    <t>INT3601A</t>
  </si>
  <si>
    <t>INT3601B</t>
  </si>
  <si>
    <t>INT3602</t>
  </si>
  <si>
    <t>INT3602A</t>
  </si>
  <si>
    <t>INT3602B</t>
  </si>
  <si>
    <t>INT3603</t>
  </si>
  <si>
    <t>INT3603A</t>
  </si>
  <si>
    <t>INT3603B</t>
  </si>
  <si>
    <t>INT3604</t>
  </si>
  <si>
    <t>INT3604A</t>
  </si>
  <si>
    <t>INT3604B</t>
  </si>
  <si>
    <t>INT3605</t>
  </si>
  <si>
    <t>INT3605A</t>
  </si>
  <si>
    <t>INT3605B</t>
  </si>
  <si>
    <t>INT3606</t>
  </si>
  <si>
    <t>INT3606A</t>
  </si>
  <si>
    <t>INT3606B</t>
  </si>
  <si>
    <t>INT3607A</t>
  </si>
  <si>
    <t>INT3607B</t>
  </si>
  <si>
    <t>INT3608A</t>
  </si>
  <si>
    <t>INT3608B</t>
  </si>
  <si>
    <t>INT3609A</t>
  </si>
  <si>
    <t>INT3610A</t>
  </si>
  <si>
    <t>INT3611</t>
  </si>
  <si>
    <t>INT3611B</t>
  </si>
  <si>
    <t>INT3612</t>
  </si>
  <si>
    <t>INT3612B</t>
  </si>
  <si>
    <t>INT3613</t>
  </si>
  <si>
    <t>INT3613B</t>
  </si>
  <si>
    <t>INT3614</t>
  </si>
  <si>
    <t>INT3614B</t>
  </si>
  <si>
    <t>INT3615</t>
  </si>
  <si>
    <t>INT3615B</t>
  </si>
  <si>
    <t>INT3616</t>
  </si>
  <si>
    <t>INT3616B</t>
  </si>
  <si>
    <t>INT3617</t>
  </si>
  <si>
    <t>INT3617B</t>
  </si>
  <si>
    <t>INT3618</t>
  </si>
  <si>
    <t>INT3618B</t>
  </si>
  <si>
    <t>INT3619</t>
  </si>
  <si>
    <t>INT3619B</t>
  </si>
  <si>
    <t>INT3620</t>
  </si>
  <si>
    <t>INT3620B</t>
  </si>
  <si>
    <t>INT3621</t>
  </si>
  <si>
    <t>INT3621B</t>
  </si>
  <si>
    <t>INT3622</t>
  </si>
  <si>
    <t>INT3622B</t>
  </si>
  <si>
    <t>INT3623</t>
  </si>
  <si>
    <t>INT3623B</t>
  </si>
  <si>
    <t>INT3624</t>
  </si>
  <si>
    <t>INT3624B</t>
  </si>
  <si>
    <t>INT3625</t>
  </si>
  <si>
    <t>INT3625B</t>
  </si>
  <si>
    <t>INT3626</t>
  </si>
  <si>
    <t>INT3626B</t>
  </si>
  <si>
    <t>INT3627</t>
  </si>
  <si>
    <t>INT3627B</t>
  </si>
  <si>
    <t>INT3800</t>
  </si>
  <si>
    <t>INT9000</t>
  </si>
  <si>
    <t>INT9001</t>
  </si>
  <si>
    <t>INT9002</t>
  </si>
  <si>
    <t>INT9003</t>
  </si>
  <si>
    <t>INT9004</t>
  </si>
  <si>
    <t>INT9005</t>
  </si>
  <si>
    <t>INT9006</t>
  </si>
  <si>
    <t>INT9007</t>
  </si>
  <si>
    <t>INT9008</t>
  </si>
  <si>
    <t>INT9009</t>
  </si>
  <si>
    <t>INT9010</t>
  </si>
  <si>
    <t>INT9011</t>
  </si>
  <si>
    <t>INTO406</t>
  </si>
  <si>
    <t>INTRDA</t>
  </si>
  <si>
    <t>IPS6001</t>
  </si>
  <si>
    <t>IPS6002</t>
  </si>
  <si>
    <t>IPS6003</t>
  </si>
  <si>
    <t>IPS6004</t>
  </si>
  <si>
    <t>IPS6005</t>
  </si>
  <si>
    <t>IPS6006</t>
  </si>
  <si>
    <t>IPS6007</t>
  </si>
  <si>
    <t>IPS6008</t>
  </si>
  <si>
    <t>IPS6009</t>
  </si>
  <si>
    <t>IPS6010</t>
  </si>
  <si>
    <t>IPS6011</t>
  </si>
  <si>
    <t>IPS6013</t>
  </si>
  <si>
    <t>IPS6014</t>
  </si>
  <si>
    <t>IPS6015</t>
  </si>
  <si>
    <t>IPSM001</t>
  </si>
  <si>
    <t>IPSM002</t>
  </si>
  <si>
    <t>IPSM003</t>
  </si>
  <si>
    <t>IPSM004</t>
  </si>
  <si>
    <t>IPSM005</t>
  </si>
  <si>
    <t>IPSM006</t>
  </si>
  <si>
    <t>IPSM007</t>
  </si>
  <si>
    <t>IPSM008</t>
  </si>
  <si>
    <t>IPSM009</t>
  </si>
  <si>
    <t>IPSM010</t>
  </si>
  <si>
    <t>IPSM011</t>
  </si>
  <si>
    <t>IPSM013</t>
  </si>
  <si>
    <t>IPSM014</t>
  </si>
  <si>
    <t>IPSM015</t>
  </si>
  <si>
    <t>ISS1001</t>
  </si>
  <si>
    <t>ISS1101</t>
  </si>
  <si>
    <t>ISS1102</t>
  </si>
  <si>
    <t>ISS1103</t>
  </si>
  <si>
    <t>ISS2001</t>
  </si>
  <si>
    <t>ISS2002</t>
  </si>
  <si>
    <t>ISS2003</t>
  </si>
  <si>
    <t>ISS2004</t>
  </si>
  <si>
    <t>ISS2005</t>
  </si>
  <si>
    <t>ISS2006</t>
  </si>
  <si>
    <t>ISS2007</t>
  </si>
  <si>
    <t>ISS2008</t>
  </si>
  <si>
    <t>ISS3001</t>
  </si>
  <si>
    <t>ISS3002</t>
  </si>
  <si>
    <t>ISS3003</t>
  </si>
  <si>
    <t>ISS3004</t>
  </si>
  <si>
    <t>ISS3005</t>
  </si>
  <si>
    <t>ISS3006</t>
  </si>
  <si>
    <t>ISS3007</t>
  </si>
  <si>
    <t>ISS3008</t>
  </si>
  <si>
    <t>ISS3009</t>
  </si>
  <si>
    <t>ISS3010</t>
  </si>
  <si>
    <t>ISS3011</t>
  </si>
  <si>
    <t>ISSM001</t>
  </si>
  <si>
    <t>ISSM002</t>
  </si>
  <si>
    <t>ISSM003</t>
  </si>
  <si>
    <t>ISSM004</t>
  </si>
  <si>
    <t>ISSM005</t>
  </si>
  <si>
    <t>ISSM006</t>
  </si>
  <si>
    <t>ISSM007</t>
  </si>
  <si>
    <t>ISSM008</t>
  </si>
  <si>
    <t>ISSM009</t>
  </si>
  <si>
    <t>ISSM010</t>
  </si>
  <si>
    <t>ITP1001</t>
  </si>
  <si>
    <t>ITP1003</t>
  </si>
  <si>
    <t>ITP1004</t>
  </si>
  <si>
    <t>ITP1005</t>
  </si>
  <si>
    <t>ITP1007</t>
  </si>
  <si>
    <t>ITP1008</t>
  </si>
  <si>
    <t>ITP1009</t>
  </si>
  <si>
    <t>ITP1010</t>
  </si>
  <si>
    <t>ITP1011</t>
  </si>
  <si>
    <t>ITP1100</t>
  </si>
  <si>
    <t>ITP1200</t>
  </si>
  <si>
    <t>ITP2000</t>
  </si>
  <si>
    <t>ITP2001</t>
  </si>
  <si>
    <t>ITP2002</t>
  </si>
  <si>
    <t>ITP2100</t>
  </si>
  <si>
    <t>ITP2101</t>
  </si>
  <si>
    <t>ITP2102</t>
  </si>
  <si>
    <t>ITP2103</t>
  </si>
  <si>
    <t>ITP2104</t>
  </si>
  <si>
    <t>ITP2200</t>
  </si>
  <si>
    <t>ITP2201</t>
  </si>
  <si>
    <t>ITP2202</t>
  </si>
  <si>
    <t>ITP2203</t>
  </si>
  <si>
    <t>ITP2204</t>
  </si>
  <si>
    <t>ITP2303</t>
  </si>
  <si>
    <t>ITP3000</t>
  </si>
  <si>
    <t>ITP3001</t>
  </si>
  <si>
    <t>ITP3002</t>
  </si>
  <si>
    <t>ITP3003</t>
  </si>
  <si>
    <t>ITP3004</t>
  </si>
  <si>
    <t>ITP3102</t>
  </si>
  <si>
    <t>ITP3103</t>
  </si>
  <si>
    <t>ITP3104</t>
  </si>
  <si>
    <t>ITP3105</t>
  </si>
  <si>
    <t>ITP3106</t>
  </si>
  <si>
    <t>ITP3107</t>
  </si>
  <si>
    <t>ITP3108</t>
  </si>
  <si>
    <t>ITP3109</t>
  </si>
  <si>
    <t>ITP3202</t>
  </si>
  <si>
    <t>ITP32020</t>
  </si>
  <si>
    <t>ITP3203</t>
  </si>
  <si>
    <t>ITP3204</t>
  </si>
  <si>
    <t>ITP3205</t>
  </si>
  <si>
    <t>ITP3206</t>
  </si>
  <si>
    <t>ITP3207</t>
  </si>
  <si>
    <t>ITP3208</t>
  </si>
  <si>
    <t>ITP3209</t>
  </si>
  <si>
    <t>ITP3300</t>
  </si>
  <si>
    <t>ITP3301</t>
  </si>
  <si>
    <t>ITP3309</t>
  </si>
  <si>
    <t>ITP3888</t>
  </si>
  <si>
    <t>ITP3889</t>
  </si>
  <si>
    <t>ITP6200</t>
  </si>
  <si>
    <t>ITP6202</t>
  </si>
  <si>
    <t>ITP6203</t>
  </si>
  <si>
    <t>ITP6204</t>
  </si>
  <si>
    <t>ITPM200</t>
  </si>
  <si>
    <t>ITPM202</t>
  </si>
  <si>
    <t>ITPM203</t>
  </si>
  <si>
    <t>ITPM204</t>
  </si>
  <si>
    <t>IWE2000</t>
  </si>
  <si>
    <t>IWE2010</t>
  </si>
  <si>
    <t>IWE2015</t>
  </si>
  <si>
    <t>IWE2020</t>
  </si>
  <si>
    <t>IWE2030</t>
  </si>
  <si>
    <t>IWE3030</t>
  </si>
  <si>
    <t>JBIM001</t>
  </si>
  <si>
    <t>JBIM002</t>
  </si>
  <si>
    <t>JBIM003</t>
  </si>
  <si>
    <t>JBIM004</t>
  </si>
  <si>
    <t>JBIM005</t>
  </si>
  <si>
    <t>JBIM006</t>
  </si>
  <si>
    <t>JBIM007</t>
  </si>
  <si>
    <t>JBIM008</t>
  </si>
  <si>
    <t>JBIM009</t>
  </si>
  <si>
    <t>JYA7001</t>
  </si>
  <si>
    <t>JYA7002</t>
  </si>
  <si>
    <t>LAW1001</t>
  </si>
  <si>
    <t>LAW1002</t>
  </si>
  <si>
    <t>LAW1003</t>
  </si>
  <si>
    <t>LAW1003C</t>
  </si>
  <si>
    <t>LAW1004</t>
  </si>
  <si>
    <t>LAW1004C</t>
  </si>
  <si>
    <t>LAW1005</t>
  </si>
  <si>
    <t>LAW1006</t>
  </si>
  <si>
    <t>LAW1007</t>
  </si>
  <si>
    <t>LAW1007A</t>
  </si>
  <si>
    <t>LAW1008</t>
  </si>
  <si>
    <t>LAW1009</t>
  </si>
  <si>
    <t>LAW1009A</t>
  </si>
  <si>
    <t>LAW1010</t>
  </si>
  <si>
    <t>LAW1011</t>
  </si>
  <si>
    <t>LAW1012</t>
  </si>
  <si>
    <t>LAW1012B</t>
  </si>
  <si>
    <t>LAW1012C</t>
  </si>
  <si>
    <t>LAW1013</t>
  </si>
  <si>
    <t>LAW1014</t>
  </si>
  <si>
    <t>LAW1016C</t>
  </si>
  <si>
    <t>LAW1017</t>
  </si>
  <si>
    <t>LAW1020</t>
  </si>
  <si>
    <t>LAW1021</t>
  </si>
  <si>
    <t>LAW1022</t>
  </si>
  <si>
    <t>LAW1022C</t>
  </si>
  <si>
    <t>LAW1023</t>
  </si>
  <si>
    <t>LAW1023C</t>
  </si>
  <si>
    <t>LAW1024</t>
  </si>
  <si>
    <t>LAW1024C</t>
  </si>
  <si>
    <t>LAW1025</t>
  </si>
  <si>
    <t>LAW1026C</t>
  </si>
  <si>
    <t>LAW1027C</t>
  </si>
  <si>
    <t>LAW1028C</t>
  </si>
  <si>
    <t>LAW1035</t>
  </si>
  <si>
    <t>LAW1035C</t>
  </si>
  <si>
    <t>LAW1036</t>
  </si>
  <si>
    <t>LAW1037</t>
  </si>
  <si>
    <t>LAW1038</t>
  </si>
  <si>
    <t>LAW1039C</t>
  </si>
  <si>
    <t>LAW1040C</t>
  </si>
  <si>
    <t>LAW1041C</t>
  </si>
  <si>
    <t>LAW1099</t>
  </si>
  <si>
    <t>LAW1701</t>
  </si>
  <si>
    <t>LAW1904</t>
  </si>
  <si>
    <t>LAW1905</t>
  </si>
  <si>
    <t>LAW1905B</t>
  </si>
  <si>
    <t>LAW1905C</t>
  </si>
  <si>
    <t>LAW1906C</t>
  </si>
  <si>
    <t>LAW1907</t>
  </si>
  <si>
    <t>LAW1907C</t>
  </si>
  <si>
    <t>LAW1909</t>
  </si>
  <si>
    <t>LAW1909C</t>
  </si>
  <si>
    <t>LAW2001</t>
  </si>
  <si>
    <t>LAW2003</t>
  </si>
  <si>
    <t>LAW2004</t>
  </si>
  <si>
    <t>LAW2004B</t>
  </si>
  <si>
    <t>LAW2004C</t>
  </si>
  <si>
    <t>LAW2005C</t>
  </si>
  <si>
    <t>LAW2006</t>
  </si>
  <si>
    <t>LAW2006C</t>
  </si>
  <si>
    <t>LAW2007</t>
  </si>
  <si>
    <t>LAW2007C</t>
  </si>
  <si>
    <t>LAW2011</t>
  </si>
  <si>
    <t>LAW2012</t>
  </si>
  <si>
    <t>LAW2015</t>
  </si>
  <si>
    <t>LAW2015B</t>
  </si>
  <si>
    <t>LAW2015C</t>
  </si>
  <si>
    <t>LAW2015H</t>
  </si>
  <si>
    <t>LAW2016</t>
  </si>
  <si>
    <t>LAW2016C</t>
  </si>
  <si>
    <t>LAW2017</t>
  </si>
  <si>
    <t>LAW2017B</t>
  </si>
  <si>
    <t>LAW2017C</t>
  </si>
  <si>
    <t>LAW2018</t>
  </si>
  <si>
    <t>LAW2018C</t>
  </si>
  <si>
    <t>LAW2019</t>
  </si>
  <si>
    <t>LAW2019C</t>
  </si>
  <si>
    <t>LAW2020</t>
  </si>
  <si>
    <t>LAW2020C</t>
  </si>
  <si>
    <t>LAW2021</t>
  </si>
  <si>
    <t>LAW2021C</t>
  </si>
  <si>
    <t>LAW2022</t>
  </si>
  <si>
    <t>LAW2023</t>
  </si>
  <si>
    <t>LAW2023C</t>
  </si>
  <si>
    <t>LAW2024</t>
  </si>
  <si>
    <t>LAW2024C</t>
  </si>
  <si>
    <t>LAW2025</t>
  </si>
  <si>
    <t>LAW2026</t>
  </si>
  <si>
    <t>LAW2026C</t>
  </si>
  <si>
    <t>LAW2027</t>
  </si>
  <si>
    <t>LAW2028</t>
  </si>
  <si>
    <t>LAW2029</t>
  </si>
  <si>
    <t>LAW2030</t>
  </si>
  <si>
    <t>LAW2031</t>
  </si>
  <si>
    <t>LAW2032</t>
  </si>
  <si>
    <t>LAW2033</t>
  </si>
  <si>
    <t>LAW2034</t>
  </si>
  <si>
    <t>LAW2034A</t>
  </si>
  <si>
    <t>LAW2034C</t>
  </si>
  <si>
    <t>LAW2035</t>
  </si>
  <si>
    <t>LAW2035B</t>
  </si>
  <si>
    <t>LAW2035C</t>
  </si>
  <si>
    <t>LAW2035H</t>
  </si>
  <si>
    <t>LAW2036</t>
  </si>
  <si>
    <t>LAW2037</t>
  </si>
  <si>
    <t>LAW2037C</t>
  </si>
  <si>
    <t>LAW2038</t>
  </si>
  <si>
    <t>LAW2038C</t>
  </si>
  <si>
    <t>LAW2039</t>
  </si>
  <si>
    <t>LAW2040</t>
  </si>
  <si>
    <t>LAW2041</t>
  </si>
  <si>
    <t>LAW2052</t>
  </si>
  <si>
    <t>LAW2052C</t>
  </si>
  <si>
    <t>LAW2053</t>
  </si>
  <si>
    <t>LAW2053C</t>
  </si>
  <si>
    <t>LAW2054</t>
  </si>
  <si>
    <t>LAW2054C</t>
  </si>
  <si>
    <t>LAW2055</t>
  </si>
  <si>
    <t>LAW2056</t>
  </si>
  <si>
    <t>LAW2056C</t>
  </si>
  <si>
    <t>LAW2057</t>
  </si>
  <si>
    <t>LAW2057C</t>
  </si>
  <si>
    <t>LAW2058</t>
  </si>
  <si>
    <t>LAW2058C</t>
  </si>
  <si>
    <t>LAW2059</t>
  </si>
  <si>
    <t>LAW2059C</t>
  </si>
  <si>
    <t>LAW2060</t>
  </si>
  <si>
    <t>LAW2060C</t>
  </si>
  <si>
    <t>LAW2061</t>
  </si>
  <si>
    <t>LAW2061C</t>
  </si>
  <si>
    <t>LAW2062</t>
  </si>
  <si>
    <t>LAW2064</t>
  </si>
  <si>
    <t>LAW2064C</t>
  </si>
  <si>
    <t>LAW2065C</t>
  </si>
  <si>
    <t>LAW2066</t>
  </si>
  <si>
    <t>LAW2066C</t>
  </si>
  <si>
    <t>LAW2067C</t>
  </si>
  <si>
    <t>LAW2068</t>
  </si>
  <si>
    <t>LAW2068C</t>
  </si>
  <si>
    <t>LAW2069</t>
  </si>
  <si>
    <t>LAW2070</t>
  </si>
  <si>
    <t>LAW2071</t>
  </si>
  <si>
    <t>LAW2072</t>
  </si>
  <si>
    <t>LAW2073</t>
  </si>
  <si>
    <t>LAW2073C</t>
  </si>
  <si>
    <t>LAW2074</t>
  </si>
  <si>
    <t>LAW2074C</t>
  </si>
  <si>
    <t>LAW2075C</t>
  </si>
  <si>
    <t>LAW2076</t>
  </si>
  <si>
    <t>LAW2077</t>
  </si>
  <si>
    <t>LAW2078</t>
  </si>
  <si>
    <t>LAW2078C</t>
  </si>
  <si>
    <t>LAW2079</t>
  </si>
  <si>
    <t>LAW2080</t>
  </si>
  <si>
    <t>LAW2084</t>
  </si>
  <si>
    <t>LAW2085</t>
  </si>
  <si>
    <t>LAW2087</t>
  </si>
  <si>
    <t>LAW2088</t>
  </si>
  <si>
    <t>LAW2089</t>
  </si>
  <si>
    <t>LAW2090</t>
  </si>
  <si>
    <t>LAW2091</t>
  </si>
  <si>
    <t>LAW2092</t>
  </si>
  <si>
    <t>LAW2093</t>
  </si>
  <si>
    <t>LAW2094</t>
  </si>
  <si>
    <t>LAW2095</t>
  </si>
  <si>
    <t>LAW2096</t>
  </si>
  <si>
    <t>LAW2099</t>
  </si>
  <si>
    <t>LAW2100</t>
  </si>
  <si>
    <t>LAW2101</t>
  </si>
  <si>
    <t>LAW2102</t>
  </si>
  <si>
    <t>LAW2103</t>
  </si>
  <si>
    <t>LAW2103H</t>
  </si>
  <si>
    <t>LAW2104</t>
  </si>
  <si>
    <t>LAW2104C</t>
  </si>
  <si>
    <t>LAW2105</t>
  </si>
  <si>
    <t>LAW2106H</t>
  </si>
  <si>
    <t>LAW2107H</t>
  </si>
  <si>
    <t>LAW2108H</t>
  </si>
  <si>
    <t>LAW2109</t>
  </si>
  <si>
    <t>LAW2110</t>
  </si>
  <si>
    <t>LAW2111C</t>
  </si>
  <si>
    <t>LAW2112C</t>
  </si>
  <si>
    <t>LAW2113C</t>
  </si>
  <si>
    <t>LAW2114C</t>
  </si>
  <si>
    <t>LAW2115C</t>
  </si>
  <si>
    <t>LAW2131</t>
  </si>
  <si>
    <t>LAW2132</t>
  </si>
  <si>
    <t>LAW2133</t>
  </si>
  <si>
    <t>LAW2134</t>
  </si>
  <si>
    <t>LAW2136</t>
  </si>
  <si>
    <t>LAW2137</t>
  </si>
  <si>
    <t>LAW2138</t>
  </si>
  <si>
    <t>LAW2139</t>
  </si>
  <si>
    <t>LAW2141</t>
  </si>
  <si>
    <t>LAW2142</t>
  </si>
  <si>
    <t>LAW2143</t>
  </si>
  <si>
    <t>LAW2144</t>
  </si>
  <si>
    <t>LAW2145</t>
  </si>
  <si>
    <t>LAW2146</t>
  </si>
  <si>
    <t>LAW2148</t>
  </si>
  <si>
    <t>LAW2151B</t>
  </si>
  <si>
    <t>LAW2152</t>
  </si>
  <si>
    <t>LAW2153</t>
  </si>
  <si>
    <t>LAW2154</t>
  </si>
  <si>
    <t>LAW2155</t>
  </si>
  <si>
    <t>LAW2171</t>
  </si>
  <si>
    <t>LAW2190</t>
  </si>
  <si>
    <t>LAW2701</t>
  </si>
  <si>
    <t>LAW2905</t>
  </si>
  <si>
    <t>LAW2905B</t>
  </si>
  <si>
    <t>LAW2905C</t>
  </si>
  <si>
    <t>LAW2906</t>
  </si>
  <si>
    <t>LAW2909</t>
  </si>
  <si>
    <t>LAW2909C</t>
  </si>
  <si>
    <t>LAW3000</t>
  </si>
  <si>
    <t>LAW3000A</t>
  </si>
  <si>
    <t>LAW3000B</t>
  </si>
  <si>
    <t>LAW3000C</t>
  </si>
  <si>
    <t>LAW3001C</t>
  </si>
  <si>
    <t>LAW3002</t>
  </si>
  <si>
    <t>LAW3002C</t>
  </si>
  <si>
    <t>LAW3003</t>
  </si>
  <si>
    <t>LAW3003B</t>
  </si>
  <si>
    <t>LAW3003H</t>
  </si>
  <si>
    <t>LAW3004C</t>
  </si>
  <si>
    <t>LAW3005C</t>
  </si>
  <si>
    <t>LAW3006</t>
  </si>
  <si>
    <t>LAW3007</t>
  </si>
  <si>
    <t>LAW3007C</t>
  </si>
  <si>
    <t>LAW3008</t>
  </si>
  <si>
    <t>LAW3008C</t>
  </si>
  <si>
    <t>LAW3009</t>
  </si>
  <si>
    <t>LAW3009C</t>
  </si>
  <si>
    <t>LAW3010</t>
  </si>
  <si>
    <t>LAW3011</t>
  </si>
  <si>
    <t>LAW3011C</t>
  </si>
  <si>
    <t>LAW3016C</t>
  </si>
  <si>
    <t>LAW3017C</t>
  </si>
  <si>
    <t>LAW3017H</t>
  </si>
  <si>
    <t>LAW3018</t>
  </si>
  <si>
    <t>LAW3018C</t>
  </si>
  <si>
    <t>LAW3019</t>
  </si>
  <si>
    <t>LAW3019C</t>
  </si>
  <si>
    <t>LAW3019E</t>
  </si>
  <si>
    <t>LAW3019H</t>
  </si>
  <si>
    <t>LAW3020</t>
  </si>
  <si>
    <t>LAW3020C</t>
  </si>
  <si>
    <t>LAW3021</t>
  </si>
  <si>
    <t>LAW3021C</t>
  </si>
  <si>
    <t>LAW3023</t>
  </si>
  <si>
    <t>LAW3023C</t>
  </si>
  <si>
    <t>LAW3024</t>
  </si>
  <si>
    <t>LAW3024C</t>
  </si>
  <si>
    <t>LAW3025</t>
  </si>
  <si>
    <t>LAW3025C</t>
  </si>
  <si>
    <t>LAW3026</t>
  </si>
  <si>
    <t>LAW3026C</t>
  </si>
  <si>
    <t>LAW3028</t>
  </si>
  <si>
    <t>LAW3028C</t>
  </si>
  <si>
    <t>LAW3028E</t>
  </si>
  <si>
    <t>LAW3028F</t>
  </si>
  <si>
    <t>LAW3029</t>
  </si>
  <si>
    <t>LAW3030</t>
  </si>
  <si>
    <t>LAW3031</t>
  </si>
  <si>
    <t>LAW3032</t>
  </si>
  <si>
    <t>LAW3036</t>
  </si>
  <si>
    <t>LAW3037</t>
  </si>
  <si>
    <t>LAW3037C</t>
  </si>
  <si>
    <t>LAW3038</t>
  </si>
  <si>
    <t>LAW3038C</t>
  </si>
  <si>
    <t>LAW3039</t>
  </si>
  <si>
    <t>LAW3039C</t>
  </si>
  <si>
    <t>LAW3040</t>
  </si>
  <si>
    <t>LAW3040C</t>
  </si>
  <si>
    <t>LAW3041</t>
  </si>
  <si>
    <t>LAW3041B</t>
  </si>
  <si>
    <t>LAW3041C</t>
  </si>
  <si>
    <t>LAW3041D</t>
  </si>
  <si>
    <t>LAW3041H</t>
  </si>
  <si>
    <t>LAW3042</t>
  </si>
  <si>
    <t>LAW3043</t>
  </si>
  <si>
    <t>LAW3043A</t>
  </si>
  <si>
    <t>LAW3043C</t>
  </si>
  <si>
    <t>LAW3044</t>
  </si>
  <si>
    <t>LAW3045</t>
  </si>
  <si>
    <t>LAW3046</t>
  </si>
  <si>
    <t>LAW3047</t>
  </si>
  <si>
    <t>LAW3047A</t>
  </si>
  <si>
    <t>LAW3047AC</t>
  </si>
  <si>
    <t>LAW3047B</t>
  </si>
  <si>
    <t>LAW3047C</t>
  </si>
  <si>
    <t>LAW3048</t>
  </si>
  <si>
    <t>LAW3048C</t>
  </si>
  <si>
    <t>LAW3049</t>
  </si>
  <si>
    <t>LAW3050</t>
  </si>
  <si>
    <t>LAW3051</t>
  </si>
  <si>
    <t>LAW3052</t>
  </si>
  <si>
    <t>LAW3052C</t>
  </si>
  <si>
    <t>LAW3053</t>
  </si>
  <si>
    <t>LAW3053C</t>
  </si>
  <si>
    <t>LAW3054</t>
  </si>
  <si>
    <t>LAW3054C</t>
  </si>
  <si>
    <t>LAW3055</t>
  </si>
  <si>
    <t>LAW3055C</t>
  </si>
  <si>
    <t>LAW3056</t>
  </si>
  <si>
    <t>LAW3056C</t>
  </si>
  <si>
    <t>LAW3057</t>
  </si>
  <si>
    <t>LAW3057C</t>
  </si>
  <si>
    <t>LAW3058</t>
  </si>
  <si>
    <t>LAW3058C</t>
  </si>
  <si>
    <t>LAW3059</t>
  </si>
  <si>
    <t>LAW3059C</t>
  </si>
  <si>
    <t>LAW3060</t>
  </si>
  <si>
    <t>LAW3060C</t>
  </si>
  <si>
    <t>LAW3061</t>
  </si>
  <si>
    <t>LAW3061C</t>
  </si>
  <si>
    <t>LAW3062</t>
  </si>
  <si>
    <t>LAW3063</t>
  </si>
  <si>
    <t>LAW3064</t>
  </si>
  <si>
    <t>LAW3064C</t>
  </si>
  <si>
    <t>LAW3065</t>
  </si>
  <si>
    <t>LAW3065C</t>
  </si>
  <si>
    <t>LAW3066</t>
  </si>
  <si>
    <t>LAW3066C</t>
  </si>
  <si>
    <t>LAW3067C</t>
  </si>
  <si>
    <t>LAW3068</t>
  </si>
  <si>
    <t>LAW3068C</t>
  </si>
  <si>
    <t>LAW3069</t>
  </si>
  <si>
    <t>LAW3070</t>
  </si>
  <si>
    <t>LAW3071</t>
  </si>
  <si>
    <t>LAW3072</t>
  </si>
  <si>
    <t>LAW3072H</t>
  </si>
  <si>
    <t>LAW3073</t>
  </si>
  <si>
    <t>LAW3073C</t>
  </si>
  <si>
    <t>LAW3074</t>
  </si>
  <si>
    <t>LAW3074C</t>
  </si>
  <si>
    <t>LAW3075C</t>
  </si>
  <si>
    <t>LAW3076</t>
  </si>
  <si>
    <t>LAW3077</t>
  </si>
  <si>
    <t>LAW3079</t>
  </si>
  <si>
    <t>LAW3080</t>
  </si>
  <si>
    <t>LAW3081</t>
  </si>
  <si>
    <t>LAW3081C</t>
  </si>
  <si>
    <t>LAW3082</t>
  </si>
  <si>
    <t>LAW3082C</t>
  </si>
  <si>
    <t>LAW3083</t>
  </si>
  <si>
    <t>LAW3083C</t>
  </si>
  <si>
    <t>LAW3083H</t>
  </si>
  <si>
    <t>LAW3084</t>
  </si>
  <si>
    <t>LAW3084C</t>
  </si>
  <si>
    <t>LAW3085</t>
  </si>
  <si>
    <t>LAW3085C</t>
  </si>
  <si>
    <t>LAW3086</t>
  </si>
  <si>
    <t>LAW3087</t>
  </si>
  <si>
    <t>LAW3088</t>
  </si>
  <si>
    <t>LAW3089</t>
  </si>
  <si>
    <t>LAW3091</t>
  </si>
  <si>
    <t>LAW3092</t>
  </si>
  <si>
    <t>LAW3093</t>
  </si>
  <si>
    <t>LAW3099</t>
  </si>
  <si>
    <t>LAW3100</t>
  </si>
  <si>
    <t>LAW3101</t>
  </si>
  <si>
    <t>LAW3102</t>
  </si>
  <si>
    <t>LAW3103C</t>
  </si>
  <si>
    <t>LAW3104</t>
  </si>
  <si>
    <t>LAW3105C</t>
  </si>
  <si>
    <t>LAW3106C</t>
  </si>
  <si>
    <t>LAW3107C</t>
  </si>
  <si>
    <t>LAW3108C</t>
  </si>
  <si>
    <t>LAW3109C</t>
  </si>
  <si>
    <t>LAW3110C</t>
  </si>
  <si>
    <t>LAW3111C</t>
  </si>
  <si>
    <t>LAW3112C</t>
  </si>
  <si>
    <t>LAW3131</t>
  </si>
  <si>
    <t>LAW3132</t>
  </si>
  <si>
    <t>LAW3133</t>
  </si>
  <si>
    <t>LAW3134</t>
  </si>
  <si>
    <t>LAW3135</t>
  </si>
  <si>
    <t>LAW3136</t>
  </si>
  <si>
    <t>LAW3137</t>
  </si>
  <si>
    <t>LAW3138</t>
  </si>
  <si>
    <t>LAW3139</t>
  </si>
  <si>
    <t>LAW3140</t>
  </si>
  <si>
    <t>LAW3141</t>
  </si>
  <si>
    <t>LAW3142</t>
  </si>
  <si>
    <t>LAW3142E</t>
  </si>
  <si>
    <t>LAW3142F</t>
  </si>
  <si>
    <t>LAW3143</t>
  </si>
  <si>
    <t>LAW3144</t>
  </si>
  <si>
    <t>LAW3145</t>
  </si>
  <si>
    <t>LAW3146</t>
  </si>
  <si>
    <t>LAW3146A</t>
  </si>
  <si>
    <t>LAW3147</t>
  </si>
  <si>
    <t>LAW3148</t>
  </si>
  <si>
    <t>LAW3149</t>
  </si>
  <si>
    <t>LAW3150</t>
  </si>
  <si>
    <t>LAW3151A</t>
  </si>
  <si>
    <t>LAW3151B</t>
  </si>
  <si>
    <t>LAW3152</t>
  </si>
  <si>
    <t>LAW3153</t>
  </si>
  <si>
    <t>LAW3154</t>
  </si>
  <si>
    <t>LAW3155</t>
  </si>
  <si>
    <t>LAW3155E</t>
  </si>
  <si>
    <t>LAW3156</t>
  </si>
  <si>
    <t>LAW3156E</t>
  </si>
  <si>
    <t>LAW3156F</t>
  </si>
  <si>
    <t>LAW3157B</t>
  </si>
  <si>
    <t>LAW3158</t>
  </si>
  <si>
    <t>LAW3160</t>
  </si>
  <si>
    <t>LAW3161</t>
  </si>
  <si>
    <t>LAW3161H</t>
  </si>
  <si>
    <t>LAW3162</t>
  </si>
  <si>
    <t>LAW3163</t>
  </si>
  <si>
    <t>LAW3164</t>
  </si>
  <si>
    <t>LAW3164E</t>
  </si>
  <si>
    <t>LAW3164F</t>
  </si>
  <si>
    <t>LAW3165</t>
  </si>
  <si>
    <t>LAW3166</t>
  </si>
  <si>
    <t>LAW3167</t>
  </si>
  <si>
    <t>LAW3168</t>
  </si>
  <si>
    <t>LAW3168E</t>
  </si>
  <si>
    <t>LAW3168F</t>
  </si>
  <si>
    <t>LAW3169</t>
  </si>
  <si>
    <t>LAW3170</t>
  </si>
  <si>
    <t>LAW3171</t>
  </si>
  <si>
    <t>LAW3172</t>
  </si>
  <si>
    <t>LAW3173</t>
  </si>
  <si>
    <t>LAW3174</t>
  </si>
  <si>
    <t>LAW3175</t>
  </si>
  <si>
    <t>LAW3176</t>
  </si>
  <si>
    <t>LAW3177H</t>
  </si>
  <si>
    <t>LAW3178</t>
  </si>
  <si>
    <t>LAW3179</t>
  </si>
  <si>
    <t>LAW3180</t>
  </si>
  <si>
    <t>LAW3181</t>
  </si>
  <si>
    <t>LAW3182</t>
  </si>
  <si>
    <t>LAW3183</t>
  </si>
  <si>
    <t>LAW3184</t>
  </si>
  <si>
    <t>LAW3185</t>
  </si>
  <si>
    <t>LAW3186</t>
  </si>
  <si>
    <t>LAW3187</t>
  </si>
  <si>
    <t>LAW3188</t>
  </si>
  <si>
    <t>LAW3189</t>
  </si>
  <si>
    <t>LAW3190</t>
  </si>
  <si>
    <t>LAW3191</t>
  </si>
  <si>
    <t>LAW3192C</t>
  </si>
  <si>
    <t>LAW3193C</t>
  </si>
  <si>
    <t>LAW3194C</t>
  </si>
  <si>
    <t>LAW3195C</t>
  </si>
  <si>
    <t>LAW3196</t>
  </si>
  <si>
    <t>LAW3197</t>
  </si>
  <si>
    <t>LAW3198</t>
  </si>
  <si>
    <t>LAW3199</t>
  </si>
  <si>
    <t>LAW3200</t>
  </si>
  <si>
    <t>LAW3201</t>
  </si>
  <si>
    <t>LAW3202</t>
  </si>
  <si>
    <t>LAW3203</t>
  </si>
  <si>
    <t>LAW3204</t>
  </si>
  <si>
    <t>LAW3205</t>
  </si>
  <si>
    <t>LAW3206</t>
  </si>
  <si>
    <t>LAW3207</t>
  </si>
  <si>
    <t>LAW3208</t>
  </si>
  <si>
    <t>LAW3209E</t>
  </si>
  <si>
    <t>LAW3210F</t>
  </si>
  <si>
    <t>LAW3211</t>
  </si>
  <si>
    <t>LAW3212</t>
  </si>
  <si>
    <t>LAW3213</t>
  </si>
  <si>
    <t>LAW3214</t>
  </si>
  <si>
    <t>LAW3215</t>
  </si>
  <si>
    <t>LAW3700</t>
  </si>
  <si>
    <t>LAW3701</t>
  </si>
  <si>
    <t>LAW3702</t>
  </si>
  <si>
    <t>LAW3888</t>
  </si>
  <si>
    <t>LAW3905</t>
  </si>
  <si>
    <t>LAW3905C</t>
  </si>
  <si>
    <t>LAW3906</t>
  </si>
  <si>
    <t>LAW3909</t>
  </si>
  <si>
    <t>LAW3909C</t>
  </si>
  <si>
    <t>LAW3910</t>
  </si>
  <si>
    <t>LAW3911</t>
  </si>
  <si>
    <t>LAW3912</t>
  </si>
  <si>
    <t>LAW4000</t>
  </si>
  <si>
    <t>LAW4002</t>
  </si>
  <si>
    <t>LAW4003</t>
  </si>
  <si>
    <t>LAW4004</t>
  </si>
  <si>
    <t>LAW4004B</t>
  </si>
  <si>
    <t>LAW4004H</t>
  </si>
  <si>
    <t>LAW4005H</t>
  </si>
  <si>
    <t>LAW4006H</t>
  </si>
  <si>
    <t>LAW4015</t>
  </si>
  <si>
    <t>LAW4016</t>
  </si>
  <si>
    <t>LAW4017</t>
  </si>
  <si>
    <t>LAW4018</t>
  </si>
  <si>
    <t>LAW4019</t>
  </si>
  <si>
    <t>LAW4020</t>
  </si>
  <si>
    <t>LAW4021</t>
  </si>
  <si>
    <t>LAW4022</t>
  </si>
  <si>
    <t>LAW4023</t>
  </si>
  <si>
    <t>LAW4024</t>
  </si>
  <si>
    <t>LAW4025</t>
  </si>
  <si>
    <t>LAW4026</t>
  </si>
  <si>
    <t>LAW4027</t>
  </si>
  <si>
    <t>LAW4028</t>
  </si>
  <si>
    <t>LAW4034</t>
  </si>
  <si>
    <t>LAW4034B</t>
  </si>
  <si>
    <t>LAW4035</t>
  </si>
  <si>
    <t>LAW4040</t>
  </si>
  <si>
    <t>LAW4041</t>
  </si>
  <si>
    <t>LAW4042</t>
  </si>
  <si>
    <t>LAW4043</t>
  </si>
  <si>
    <t>LAW4044</t>
  </si>
  <si>
    <t>LAW4047</t>
  </si>
  <si>
    <t>LAW4048</t>
  </si>
  <si>
    <t>LAW4050</t>
  </si>
  <si>
    <t>LAW5002</t>
  </si>
  <si>
    <t>LAW5003</t>
  </si>
  <si>
    <t>LAW5004</t>
  </si>
  <si>
    <t>LAW5015</t>
  </si>
  <si>
    <t>LAW5016</t>
  </si>
  <si>
    <t>LAW5016A</t>
  </si>
  <si>
    <t>LAW5017</t>
  </si>
  <si>
    <t>LAW5018</t>
  </si>
  <si>
    <t>LAW5019</t>
  </si>
  <si>
    <t>LAW5041</t>
  </si>
  <si>
    <t>LAW5047</t>
  </si>
  <si>
    <t>LAW5050</t>
  </si>
  <si>
    <t>LAW5051</t>
  </si>
  <si>
    <t>LAW6001</t>
  </si>
  <si>
    <t>LAW6002</t>
  </si>
  <si>
    <t>LAW6003</t>
  </si>
  <si>
    <t>LAW6004</t>
  </si>
  <si>
    <t>LAW6005</t>
  </si>
  <si>
    <t>LAW6006</t>
  </si>
  <si>
    <t>LAW6007</t>
  </si>
  <si>
    <t>LAW6008</t>
  </si>
  <si>
    <t>LAW6009</t>
  </si>
  <si>
    <t>LAW6010</t>
  </si>
  <si>
    <t>LAW6012</t>
  </si>
  <si>
    <t>LAW6013</t>
  </si>
  <si>
    <t>LAW6014</t>
  </si>
  <si>
    <t>LAW6015</t>
  </si>
  <si>
    <t>LAW6016</t>
  </si>
  <si>
    <t>LAW6017</t>
  </si>
  <si>
    <t>LAW6018</t>
  </si>
  <si>
    <t>LAW6019</t>
  </si>
  <si>
    <t>LAW6020</t>
  </si>
  <si>
    <t>LAW6021</t>
  </si>
  <si>
    <t>LAW6022</t>
  </si>
  <si>
    <t>LAW6023</t>
  </si>
  <si>
    <t>LAW6024</t>
  </si>
  <si>
    <t>LAW6025</t>
  </si>
  <si>
    <t>LAW6026</t>
  </si>
  <si>
    <t>LAW6027</t>
  </si>
  <si>
    <t>LAW6028</t>
  </si>
  <si>
    <t>LAW6029</t>
  </si>
  <si>
    <t>LAW6030</t>
  </si>
  <si>
    <t>LAW6031</t>
  </si>
  <si>
    <t>LAW6032</t>
  </si>
  <si>
    <t>LAW6040</t>
  </si>
  <si>
    <t>LAW6601</t>
  </si>
  <si>
    <t>LAW6602</t>
  </si>
  <si>
    <t>LAW6604</t>
  </si>
  <si>
    <t>LAW6605</t>
  </si>
  <si>
    <t>LAW6606</t>
  </si>
  <si>
    <t>LAW6608</t>
  </si>
  <si>
    <t>LAW6609</t>
  </si>
  <si>
    <t>LAW6610</t>
  </si>
  <si>
    <t>LAW6612</t>
  </si>
  <si>
    <t>LAW6613</t>
  </si>
  <si>
    <t>LAW6614</t>
  </si>
  <si>
    <t>LAW6615</t>
  </si>
  <si>
    <t>LAW6616</t>
  </si>
  <si>
    <t>LAW6616A</t>
  </si>
  <si>
    <t>LAW6618</t>
  </si>
  <si>
    <t>LAW6620</t>
  </si>
  <si>
    <t>LAW6621</t>
  </si>
  <si>
    <t>LAW6622</t>
  </si>
  <si>
    <t>LAW6623</t>
  </si>
  <si>
    <t>LAW6624</t>
  </si>
  <si>
    <t>LAW6625</t>
  </si>
  <si>
    <t>LAW6626</t>
  </si>
  <si>
    <t>LAW6627</t>
  </si>
  <si>
    <t>LAW6628</t>
  </si>
  <si>
    <t>LAW6629</t>
  </si>
  <si>
    <t>LAW6630</t>
  </si>
  <si>
    <t>LAW6631</t>
  </si>
  <si>
    <t>LAW6632</t>
  </si>
  <si>
    <t>LAW6633</t>
  </si>
  <si>
    <t>LAW6634</t>
  </si>
  <si>
    <t>LAW6635</t>
  </si>
  <si>
    <t>LAW6636</t>
  </si>
  <si>
    <t>LAW6637</t>
  </si>
  <si>
    <t>LAW6638</t>
  </si>
  <si>
    <t>LAW6639</t>
  </si>
  <si>
    <t>LAW6640</t>
  </si>
  <si>
    <t>LAW6641</t>
  </si>
  <si>
    <t>LAW6642</t>
  </si>
  <si>
    <t>LAW6643</t>
  </si>
  <si>
    <t>LAW6644</t>
  </si>
  <si>
    <t>LAW6670</t>
  </si>
  <si>
    <t>LAW6671</t>
  </si>
  <si>
    <t>LAW6672</t>
  </si>
  <si>
    <t>LAW6673</t>
  </si>
  <si>
    <t>LAW6674</t>
  </si>
  <si>
    <t>LAW6675</t>
  </si>
  <si>
    <t>LAW6676</t>
  </si>
  <si>
    <t>LAW6677</t>
  </si>
  <si>
    <t>LAWM001</t>
  </si>
  <si>
    <t>LAWM002</t>
  </si>
  <si>
    <t>LAWM003</t>
  </si>
  <si>
    <t>LAWM004</t>
  </si>
  <si>
    <t>LAWM005</t>
  </si>
  <si>
    <t>LAWM006</t>
  </si>
  <si>
    <t>LAWM007</t>
  </si>
  <si>
    <t>LAWM008</t>
  </si>
  <si>
    <t>LAWM009</t>
  </si>
  <si>
    <t>LAWM010</t>
  </si>
  <si>
    <t>LAWM011</t>
  </si>
  <si>
    <t>LAWM012</t>
  </si>
  <si>
    <t>LAWM013</t>
  </si>
  <si>
    <t>LAWM014</t>
  </si>
  <si>
    <t>LAWM015</t>
  </si>
  <si>
    <t>LAWM016</t>
  </si>
  <si>
    <t>LAWM017</t>
  </si>
  <si>
    <t>LAWM018</t>
  </si>
  <si>
    <t>LAWM019</t>
  </si>
  <si>
    <t>LAWM020</t>
  </si>
  <si>
    <t>LAWM021</t>
  </si>
  <si>
    <t>LAWM022</t>
  </si>
  <si>
    <t>LAWM023</t>
  </si>
  <si>
    <t>LAWM024</t>
  </si>
  <si>
    <t>LAWM025</t>
  </si>
  <si>
    <t>LAWM026</t>
  </si>
  <si>
    <t>LAWM027</t>
  </si>
  <si>
    <t>LAWM028</t>
  </si>
  <si>
    <t>LAWM029</t>
  </si>
  <si>
    <t>LAWM030</t>
  </si>
  <si>
    <t>LAWM031</t>
  </si>
  <si>
    <t>LAWM032</t>
  </si>
  <si>
    <t>LAWM033</t>
  </si>
  <si>
    <t>LAWM034</t>
  </si>
  <si>
    <t>LAWM035</t>
  </si>
  <si>
    <t>LAWM036</t>
  </si>
  <si>
    <t>LAWM037</t>
  </si>
  <si>
    <t>LAWM038</t>
  </si>
  <si>
    <t>LAWM040</t>
  </si>
  <si>
    <t>LAWM041</t>
  </si>
  <si>
    <t>LAWM042</t>
  </si>
  <si>
    <t>LAWM043</t>
  </si>
  <si>
    <t>LAWM044</t>
  </si>
  <si>
    <t>LAWM045</t>
  </si>
  <si>
    <t>LAWM047</t>
  </si>
  <si>
    <t>LAWM048</t>
  </si>
  <si>
    <t>LAWM049</t>
  </si>
  <si>
    <t>LAWM050</t>
  </si>
  <si>
    <t>LAWM051</t>
  </si>
  <si>
    <t>LAWM052</t>
  </si>
  <si>
    <t>LAWM053</t>
  </si>
  <si>
    <t>LAWM054</t>
  </si>
  <si>
    <t>LAWM055</t>
  </si>
  <si>
    <t>LAWM056</t>
  </si>
  <si>
    <t>LAWM057</t>
  </si>
  <si>
    <t>LAWM058</t>
  </si>
  <si>
    <t>LAWM059</t>
  </si>
  <si>
    <t>LAWM060</t>
  </si>
  <si>
    <t>LAWM061</t>
  </si>
  <si>
    <t>LAWM062</t>
  </si>
  <si>
    <t>LAWM063</t>
  </si>
  <si>
    <t>LAWM064</t>
  </si>
  <si>
    <t>LAWM065</t>
  </si>
  <si>
    <t>LAWM066</t>
  </si>
  <si>
    <t>LAWM067</t>
  </si>
  <si>
    <t>LAWM068</t>
  </si>
  <si>
    <t>LAWM069</t>
  </si>
  <si>
    <t>LAWM070</t>
  </si>
  <si>
    <t>LAWM071</t>
  </si>
  <si>
    <t>LAWM072</t>
  </si>
  <si>
    <t>LAWM073</t>
  </si>
  <si>
    <t>LAWM074</t>
  </si>
  <si>
    <t>LAWM075</t>
  </si>
  <si>
    <t>LAWM076</t>
  </si>
  <si>
    <t>LAWM077</t>
  </si>
  <si>
    <t>LAWM078</t>
  </si>
  <si>
    <t>LAWM079</t>
  </si>
  <si>
    <t>LAWM080</t>
  </si>
  <si>
    <t>LAWM081</t>
  </si>
  <si>
    <t>LAWM082</t>
  </si>
  <si>
    <t>LAWM083</t>
  </si>
  <si>
    <t>LAWM084</t>
  </si>
  <si>
    <t>LAWM085</t>
  </si>
  <si>
    <t>LAWM086</t>
  </si>
  <si>
    <t>LAWM087</t>
  </si>
  <si>
    <t>LAWM088</t>
  </si>
  <si>
    <t>LAWM089</t>
  </si>
  <si>
    <t>LAWM090</t>
  </si>
  <si>
    <t>LAWM091</t>
  </si>
  <si>
    <t>LAWM093</t>
  </si>
  <si>
    <t>LAWM094</t>
  </si>
  <si>
    <t>LAWM095</t>
  </si>
  <si>
    <t>LAWM096</t>
  </si>
  <si>
    <t>LAWM097</t>
  </si>
  <si>
    <t>LAWM098</t>
  </si>
  <si>
    <t>LAWM099</t>
  </si>
  <si>
    <t>LAWM100</t>
  </si>
  <si>
    <t>LAWM101</t>
  </si>
  <si>
    <t>LAWM103</t>
  </si>
  <si>
    <t>LAWM104</t>
  </si>
  <si>
    <t>LAWM105</t>
  </si>
  <si>
    <t>LAWM106</t>
  </si>
  <si>
    <t>LAWM107</t>
  </si>
  <si>
    <t>LAWM108</t>
  </si>
  <si>
    <t>LAWM110</t>
  </si>
  <si>
    <t>LAWM111</t>
  </si>
  <si>
    <t>LAWM112</t>
  </si>
  <si>
    <t>LAWM113</t>
  </si>
  <si>
    <t>LAWM114</t>
  </si>
  <si>
    <t>LAWM115</t>
  </si>
  <si>
    <t>LAWM116</t>
  </si>
  <si>
    <t>LAWM117</t>
  </si>
  <si>
    <t>LAWM118</t>
  </si>
  <si>
    <t>LAWM119</t>
  </si>
  <si>
    <t>LAWM120</t>
  </si>
  <si>
    <t>LAWM121</t>
  </si>
  <si>
    <t>LAWM122</t>
  </si>
  <si>
    <t>LAWM125</t>
  </si>
  <si>
    <t>LAWM126</t>
  </si>
  <si>
    <t>LAWM127</t>
  </si>
  <si>
    <t>LAWM128</t>
  </si>
  <si>
    <t>LAWM129</t>
  </si>
  <si>
    <t>LAWM130</t>
  </si>
  <si>
    <t>LAWM131</t>
  </si>
  <si>
    <t>LAWM132</t>
  </si>
  <si>
    <t>LAWM133</t>
  </si>
  <si>
    <t>LAWM134</t>
  </si>
  <si>
    <t>LAWM135</t>
  </si>
  <si>
    <t>LAWM136</t>
  </si>
  <si>
    <t>LAWM137H</t>
  </si>
  <si>
    <t>LAWM138</t>
  </si>
  <si>
    <t>LAWM139</t>
  </si>
  <si>
    <t>LAWM140</t>
  </si>
  <si>
    <t>LAWM141</t>
  </si>
  <si>
    <t>LAWM142</t>
  </si>
  <si>
    <t>LAWM143</t>
  </si>
  <si>
    <t>LAWM144</t>
  </si>
  <si>
    <t>LAWM145</t>
  </si>
  <si>
    <t>LAWM146</t>
  </si>
  <si>
    <t>LAWM147</t>
  </si>
  <si>
    <t>LAWM148</t>
  </si>
  <si>
    <t>LAWM149</t>
  </si>
  <si>
    <t>LAWM150</t>
  </si>
  <si>
    <t>LAWM151</t>
  </si>
  <si>
    <t>LAWM601</t>
  </si>
  <si>
    <t>LAWM602</t>
  </si>
  <si>
    <t>LAWM604</t>
  </si>
  <si>
    <t>LAWM605</t>
  </si>
  <si>
    <t>LAWM606</t>
  </si>
  <si>
    <t>LAWM608</t>
  </si>
  <si>
    <t>LAWM609</t>
  </si>
  <si>
    <t>LAWM610</t>
  </si>
  <si>
    <t>LAWM612</t>
  </si>
  <si>
    <t>LAWM612A</t>
  </si>
  <si>
    <t>LAWM613</t>
  </si>
  <si>
    <t>LAWM614</t>
  </si>
  <si>
    <t>LAWM615</t>
  </si>
  <si>
    <t>LAWM616</t>
  </si>
  <si>
    <t>LAWM616A</t>
  </si>
  <si>
    <t>LAWM618</t>
  </si>
  <si>
    <t>LAWM618A</t>
  </si>
  <si>
    <t>LAWM619</t>
  </si>
  <si>
    <t>LAWM620</t>
  </si>
  <si>
    <t>LAWM621</t>
  </si>
  <si>
    <t>LAWM622</t>
  </si>
  <si>
    <t>LAWM623</t>
  </si>
  <si>
    <t>LAWM624</t>
  </si>
  <si>
    <t>LAWM625</t>
  </si>
  <si>
    <t>LAWM626</t>
  </si>
  <si>
    <t>LAWM627</t>
  </si>
  <si>
    <t>LAWM628</t>
  </si>
  <si>
    <t>LAWM629</t>
  </si>
  <si>
    <t>LAWM630</t>
  </si>
  <si>
    <t>LAWM631</t>
  </si>
  <si>
    <t>LAWM632</t>
  </si>
  <si>
    <t>LAWM633</t>
  </si>
  <si>
    <t>LAWM634</t>
  </si>
  <si>
    <t>LAWM635</t>
  </si>
  <si>
    <t>LAWM636</t>
  </si>
  <si>
    <t>LAWM637</t>
  </si>
  <si>
    <t>LAWM638</t>
  </si>
  <si>
    <t>LAWM639</t>
  </si>
  <si>
    <t>LAWM640</t>
  </si>
  <si>
    <t>LAWM641</t>
  </si>
  <si>
    <t>LAWM642</t>
  </si>
  <si>
    <t>LAWM643</t>
  </si>
  <si>
    <t>LAWM644</t>
  </si>
  <si>
    <t>LAWM645</t>
  </si>
  <si>
    <t>LAWM646</t>
  </si>
  <si>
    <t>LAWM647</t>
  </si>
  <si>
    <t>LAWM648</t>
  </si>
  <si>
    <t>LAWM649</t>
  </si>
  <si>
    <t>LAWM650</t>
  </si>
  <si>
    <t>LAWM651</t>
  </si>
  <si>
    <t>LAWM652</t>
  </si>
  <si>
    <t>LAWM653</t>
  </si>
  <si>
    <t>LAWM654</t>
  </si>
  <si>
    <t>LAWM655</t>
  </si>
  <si>
    <t>LAWM656</t>
  </si>
  <si>
    <t>LAWM657</t>
  </si>
  <si>
    <t>LAWM658</t>
  </si>
  <si>
    <t>LAWM659</t>
  </si>
  <si>
    <t>LAWM660</t>
  </si>
  <si>
    <t>LAWM661</t>
  </si>
  <si>
    <t>LAWM662</t>
  </si>
  <si>
    <t>LAWM663</t>
  </si>
  <si>
    <t>LAWM664</t>
  </si>
  <si>
    <t>LAWM665</t>
  </si>
  <si>
    <t>LAWM666</t>
  </si>
  <si>
    <t>LAWM666A</t>
  </si>
  <si>
    <t>LAWM667</t>
  </si>
  <si>
    <t>LAWM668</t>
  </si>
  <si>
    <t>LAWM669</t>
  </si>
  <si>
    <t>LAWM670</t>
  </si>
  <si>
    <t>LAWM671</t>
  </si>
  <si>
    <t>LAWM671A</t>
  </si>
  <si>
    <t>LAWM672</t>
  </si>
  <si>
    <t>LAWM673</t>
  </si>
  <si>
    <t>LAWM673A</t>
  </si>
  <si>
    <t>LAWM674</t>
  </si>
  <si>
    <t>LAWM675</t>
  </si>
  <si>
    <t>LAWM676</t>
  </si>
  <si>
    <t>LAWM677</t>
  </si>
  <si>
    <t>LAWM678</t>
  </si>
  <si>
    <t>LAWM679</t>
  </si>
  <si>
    <t>LAWM680</t>
  </si>
  <si>
    <t>LAWM681</t>
  </si>
  <si>
    <t>LAWM682</t>
  </si>
  <si>
    <t>LAWM683</t>
  </si>
  <si>
    <t>LAWM684</t>
  </si>
  <si>
    <t>LAWM685</t>
  </si>
  <si>
    <t>LAWM686</t>
  </si>
  <si>
    <t>LAWM687</t>
  </si>
  <si>
    <t>LAWM688</t>
  </si>
  <si>
    <t>LAWM689</t>
  </si>
  <si>
    <t>LAWM690</t>
  </si>
  <si>
    <t>LAWM691</t>
  </si>
  <si>
    <t>LAWM692</t>
  </si>
  <si>
    <t>LAWM693</t>
  </si>
  <si>
    <t>LAWM694</t>
  </si>
  <si>
    <t>LAWM695</t>
  </si>
  <si>
    <t>LAWM696</t>
  </si>
  <si>
    <t>LAWM697</t>
  </si>
  <si>
    <t>LAWM698</t>
  </si>
  <si>
    <t>LAWM699</t>
  </si>
  <si>
    <t>LAWM700</t>
  </si>
  <si>
    <t>LAWM701</t>
  </si>
  <si>
    <t>LAWM702</t>
  </si>
  <si>
    <t>LAWM703</t>
  </si>
  <si>
    <t>LAWM704</t>
  </si>
  <si>
    <t>LAWM705</t>
  </si>
  <si>
    <t>LAWM706</t>
  </si>
  <si>
    <t>LAWM707</t>
  </si>
  <si>
    <t>LAWM708</t>
  </si>
  <si>
    <t>LAWM709</t>
  </si>
  <si>
    <t>LAWM710</t>
  </si>
  <si>
    <t>LAWM711</t>
  </si>
  <si>
    <t>LAWM712</t>
  </si>
  <si>
    <t>LAWM713</t>
  </si>
  <si>
    <t>LAWM714</t>
  </si>
  <si>
    <t>LAWM715</t>
  </si>
  <si>
    <t>LAWM716</t>
  </si>
  <si>
    <t>LAWM907</t>
  </si>
  <si>
    <t>LAWM908</t>
  </si>
  <si>
    <t>LES1001</t>
  </si>
  <si>
    <t>LES1903</t>
  </si>
  <si>
    <t>LES1904</t>
  </si>
  <si>
    <t>LES2001</t>
  </si>
  <si>
    <t>LES2002</t>
  </si>
  <si>
    <t>LES2400</t>
  </si>
  <si>
    <t>LES2903</t>
  </si>
  <si>
    <t>LES2905</t>
  </si>
  <si>
    <t>LES3001</t>
  </si>
  <si>
    <t>LES3002</t>
  </si>
  <si>
    <t>LES3903</t>
  </si>
  <si>
    <t>LES3910</t>
  </si>
  <si>
    <t>LES9905</t>
  </si>
  <si>
    <t>LESM001</t>
  </si>
  <si>
    <t>LESM002</t>
  </si>
  <si>
    <t>LESM003</t>
  </si>
  <si>
    <t>LESM005</t>
  </si>
  <si>
    <t>LESM006</t>
  </si>
  <si>
    <t>LESM007</t>
  </si>
  <si>
    <t>LESM008</t>
  </si>
  <si>
    <t>LESM501</t>
  </si>
  <si>
    <t>LESM903</t>
  </si>
  <si>
    <t>LESM910</t>
  </si>
  <si>
    <t>LEX5001</t>
  </si>
  <si>
    <t>LEX5002</t>
  </si>
  <si>
    <t>LEX5003</t>
  </si>
  <si>
    <t>LEX5004</t>
  </si>
  <si>
    <t>LEX5005</t>
  </si>
  <si>
    <t>LEX5006</t>
  </si>
  <si>
    <t>LEX5007</t>
  </si>
  <si>
    <t>LEX5008</t>
  </si>
  <si>
    <t>LEX5010</t>
  </si>
  <si>
    <t>LEX6001</t>
  </si>
  <si>
    <t>LEX6002</t>
  </si>
  <si>
    <t>LEX6003</t>
  </si>
  <si>
    <t>LEX6004</t>
  </si>
  <si>
    <t>LEX6005</t>
  </si>
  <si>
    <t>LEX6006</t>
  </si>
  <si>
    <t>LEX6007</t>
  </si>
  <si>
    <t>LEX6007A</t>
  </si>
  <si>
    <t>LEX6007B</t>
  </si>
  <si>
    <t>LEX6008</t>
  </si>
  <si>
    <t>LEX6009</t>
  </si>
  <si>
    <t>LEX6010</t>
  </si>
  <si>
    <t>LEX6013</t>
  </si>
  <si>
    <t>LEXM001</t>
  </si>
  <si>
    <t>LEXM002</t>
  </si>
  <si>
    <t>LEXM003</t>
  </si>
  <si>
    <t>LEXM004</t>
  </si>
  <si>
    <t>LEXM005</t>
  </si>
  <si>
    <t>LEXM006</t>
  </si>
  <si>
    <t>LEXM007</t>
  </si>
  <si>
    <t>LEXM007A</t>
  </si>
  <si>
    <t>LEXM007B</t>
  </si>
  <si>
    <t>LEXM008</t>
  </si>
  <si>
    <t>LEXM009</t>
  </si>
  <si>
    <t>LEXM010</t>
  </si>
  <si>
    <t>LEXM013</t>
  </si>
  <si>
    <t>LIB1001</t>
  </si>
  <si>
    <t>LIB1002</t>
  </si>
  <si>
    <t>LIB1003</t>
  </si>
  <si>
    <t>LIB1101</t>
  </si>
  <si>
    <t>LIB1102</t>
  </si>
  <si>
    <t>LIB1103</t>
  </si>
  <si>
    <t>LIB1104</t>
  </si>
  <si>
    <t>LIB1105</t>
  </si>
  <si>
    <t>LIB1904</t>
  </si>
  <si>
    <t>LIB1905</t>
  </si>
  <si>
    <t>LIB1907</t>
  </si>
  <si>
    <t>LIB1909</t>
  </si>
  <si>
    <t>LIB2000</t>
  </si>
  <si>
    <t>LIB2007</t>
  </si>
  <si>
    <t>LIB2905</t>
  </si>
  <si>
    <t>LIB2909</t>
  </si>
  <si>
    <t>LIB3000</t>
  </si>
  <si>
    <t>LIB3905</t>
  </si>
  <si>
    <t>LIB3909</t>
  </si>
  <si>
    <t>LLA1012</t>
  </si>
  <si>
    <t>LLA1012A</t>
  </si>
  <si>
    <t>LLA1021</t>
  </si>
  <si>
    <t>LLA1021A</t>
  </si>
  <si>
    <t>LLA1031</t>
  </si>
  <si>
    <t>LLA1031A</t>
  </si>
  <si>
    <t>LLA1042</t>
  </si>
  <si>
    <t>LLA1042A</t>
  </si>
  <si>
    <t>LLA1051A</t>
  </si>
  <si>
    <t>LLA1052</t>
  </si>
  <si>
    <t>LLA1052A</t>
  </si>
  <si>
    <t>LLA1062</t>
  </si>
  <si>
    <t>LLA1062A</t>
  </si>
  <si>
    <t>LLA1072</t>
  </si>
  <si>
    <t>LLA1072A</t>
  </si>
  <si>
    <t>LLA1082</t>
  </si>
  <si>
    <t>LLA1101</t>
  </si>
  <si>
    <t>LLA1122</t>
  </si>
  <si>
    <t>LLA1132</t>
  </si>
  <si>
    <t>LLA1132A</t>
  </si>
  <si>
    <t>LLA1142</t>
  </si>
  <si>
    <t>LLA1142A</t>
  </si>
  <si>
    <t>LLA1151</t>
  </si>
  <si>
    <t>LLA1161</t>
  </si>
  <si>
    <t>LLA1161A</t>
  </si>
  <si>
    <t>LLA1191</t>
  </si>
  <si>
    <t>LLA1192</t>
  </si>
  <si>
    <t>LLA1201</t>
  </si>
  <si>
    <t>LLA1212</t>
  </si>
  <si>
    <t>LLA1212A</t>
  </si>
  <si>
    <t>LLA1221</t>
  </si>
  <si>
    <t>LLA1222A</t>
  </si>
  <si>
    <t>LLA1231</t>
  </si>
  <si>
    <t>LLA1241</t>
  </si>
  <si>
    <t>LLA2001</t>
  </si>
  <si>
    <t>LLA2011A</t>
  </si>
  <si>
    <t>LLA2012A</t>
  </si>
  <si>
    <t>LLA2021A</t>
  </si>
  <si>
    <t>LLA2022A</t>
  </si>
  <si>
    <t>LLA2031</t>
  </si>
  <si>
    <t>LLA2032</t>
  </si>
  <si>
    <t>LLA2041</t>
  </si>
  <si>
    <t>LLA2042</t>
  </si>
  <si>
    <t>LLB1011</t>
  </si>
  <si>
    <t>LLB1021</t>
  </si>
  <si>
    <t>LLC1012</t>
  </si>
  <si>
    <t>LLC1022</t>
  </si>
  <si>
    <t>LLC1032</t>
  </si>
  <si>
    <t>LLC1042</t>
  </si>
  <si>
    <t>LLC1052</t>
  </si>
  <si>
    <t>LLC1062</t>
  </si>
  <si>
    <t>LLC1072</t>
  </si>
  <si>
    <t>LLC1072A</t>
  </si>
  <si>
    <t>LLC1082</t>
  </si>
  <si>
    <t>LLC1092</t>
  </si>
  <si>
    <t>LLC1102</t>
  </si>
  <si>
    <t>LLC1112</t>
  </si>
  <si>
    <t>LLC1122</t>
  </si>
  <si>
    <t>LLC1132</t>
  </si>
  <si>
    <t>LLC1142</t>
  </si>
  <si>
    <t>LLC1142A</t>
  </si>
  <si>
    <t>LLC1152</t>
  </si>
  <si>
    <t>LLC1152A</t>
  </si>
  <si>
    <t>LLC1162</t>
  </si>
  <si>
    <t>LLC1162A</t>
  </si>
  <si>
    <t>LLC1172</t>
  </si>
  <si>
    <t>LLC1172A</t>
  </si>
  <si>
    <t>LLC1182</t>
  </si>
  <si>
    <t>LLC1192</t>
  </si>
  <si>
    <t>LLC1212</t>
  </si>
  <si>
    <t>LLD1031</t>
  </si>
  <si>
    <t>LLD1051</t>
  </si>
  <si>
    <t>LLD1061</t>
  </si>
  <si>
    <t>LLD1071</t>
  </si>
  <si>
    <t>LLD1081</t>
  </si>
  <si>
    <t>LLD1091</t>
  </si>
  <si>
    <t>LLD1101</t>
  </si>
  <si>
    <t>LLD2011</t>
  </si>
  <si>
    <t>LLD2021</t>
  </si>
  <si>
    <t>LLD2031</t>
  </si>
  <si>
    <t>LLD2041</t>
  </si>
  <si>
    <t>LLD2051</t>
  </si>
  <si>
    <t>LLD2061</t>
  </si>
  <si>
    <t>LLD2071</t>
  </si>
  <si>
    <t>LLD2081</t>
  </si>
  <si>
    <t>LLD2091</t>
  </si>
  <si>
    <t>LLD2101</t>
  </si>
  <si>
    <t>LLD3001</t>
  </si>
  <si>
    <t>LLD3011</t>
  </si>
  <si>
    <t>LLD3021</t>
  </si>
  <si>
    <t>LLD3031</t>
  </si>
  <si>
    <t>LLD3041</t>
  </si>
  <si>
    <t>LLE1011</t>
  </si>
  <si>
    <t>LLE1012A</t>
  </si>
  <si>
    <t>LLE1032</t>
  </si>
  <si>
    <t>LLE1032A</t>
  </si>
  <si>
    <t>LLE1042</t>
  </si>
  <si>
    <t>LLE1042A</t>
  </si>
  <si>
    <t>LLE1051</t>
  </si>
  <si>
    <t>LLE1052</t>
  </si>
  <si>
    <t>LLE1052A</t>
  </si>
  <si>
    <t>LLE1061</t>
  </si>
  <si>
    <t>LLE1081</t>
  </si>
  <si>
    <t>LLE1082</t>
  </si>
  <si>
    <t>LLE1091</t>
  </si>
  <si>
    <t>LLE1092</t>
  </si>
  <si>
    <t>LLE2012</t>
  </si>
  <si>
    <t>LLE2022</t>
  </si>
  <si>
    <t>LLE2032</t>
  </si>
  <si>
    <t>LLE2042</t>
  </si>
  <si>
    <t>LLH1011</t>
  </si>
  <si>
    <t>LLH1011A</t>
  </si>
  <si>
    <t>LLH1012</t>
  </si>
  <si>
    <t>LLH1012A</t>
  </si>
  <si>
    <t>LLH1021</t>
  </si>
  <si>
    <t>LLH1021A</t>
  </si>
  <si>
    <t>LLH1022</t>
  </si>
  <si>
    <t>LLH1022A</t>
  </si>
  <si>
    <t>LLH1031</t>
  </si>
  <si>
    <t>LLH1031A</t>
  </si>
  <si>
    <t>LLH1032</t>
  </si>
  <si>
    <t>LLH1032A</t>
  </si>
  <si>
    <t>LLH1032B</t>
  </si>
  <si>
    <t>LLH1041</t>
  </si>
  <si>
    <t>LLH1041A</t>
  </si>
  <si>
    <t>LLH1042</t>
  </si>
  <si>
    <t>LLH1042A</t>
  </si>
  <si>
    <t>LLH1042B</t>
  </si>
  <si>
    <t>LLH1052</t>
  </si>
  <si>
    <t>LLH1061</t>
  </si>
  <si>
    <t>LLH1062</t>
  </si>
  <si>
    <t>LLH1081</t>
  </si>
  <si>
    <t>LLH1082</t>
  </si>
  <si>
    <t>LLH1092</t>
  </si>
  <si>
    <t>LLH1101</t>
  </si>
  <si>
    <t>LLH1102</t>
  </si>
  <si>
    <t>LLH1112</t>
  </si>
  <si>
    <t>LLH1122</t>
  </si>
  <si>
    <t>LLH1132</t>
  </si>
  <si>
    <t>LLH1141</t>
  </si>
  <si>
    <t>LLH1151</t>
  </si>
  <si>
    <t>LLH1152</t>
  </si>
  <si>
    <t>LLH1162</t>
  </si>
  <si>
    <t>LLH1172</t>
  </si>
  <si>
    <t>LLH1181</t>
  </si>
  <si>
    <t>LLH1192</t>
  </si>
  <si>
    <t>LLH1202</t>
  </si>
  <si>
    <t>LLH1212</t>
  </si>
  <si>
    <t>LLH2001</t>
  </si>
  <si>
    <t>LLH2002</t>
  </si>
  <si>
    <t>LLH2003</t>
  </si>
  <si>
    <t>LLH2011</t>
  </si>
  <si>
    <t>LLH2012</t>
  </si>
  <si>
    <t>LLH2021</t>
  </si>
  <si>
    <t>LLH2022</t>
  </si>
  <si>
    <t>LLH2051</t>
  </si>
  <si>
    <t>LLH2061</t>
  </si>
  <si>
    <t>LLH2071</t>
  </si>
  <si>
    <t>LLH2072</t>
  </si>
  <si>
    <t>LLH2081</t>
  </si>
  <si>
    <t>LLH2082</t>
  </si>
  <si>
    <t>LLH2121</t>
  </si>
  <si>
    <t>LLH2122</t>
  </si>
  <si>
    <t>LLH2123</t>
  </si>
  <si>
    <t>LLH2132</t>
  </si>
  <si>
    <t>LLH2141</t>
  </si>
  <si>
    <t>LLH2142</t>
  </si>
  <si>
    <t>LLH2151</t>
  </si>
  <si>
    <t>LLH2161</t>
  </si>
  <si>
    <t>LLH2162</t>
  </si>
  <si>
    <t>LLH2171</t>
  </si>
  <si>
    <t>LLH2172</t>
  </si>
  <si>
    <t>LLH2182</t>
  </si>
  <si>
    <t>LLH2192</t>
  </si>
  <si>
    <t>LLH2202</t>
  </si>
  <si>
    <t>LLH2221</t>
  </si>
  <si>
    <t>LLH3001</t>
  </si>
  <si>
    <t>LLH3002</t>
  </si>
  <si>
    <t>LLH3003</t>
  </si>
  <si>
    <t>LLH3011</t>
  </si>
  <si>
    <t>LLH3012</t>
  </si>
  <si>
    <t>LLH3021</t>
  </si>
  <si>
    <t>LLH3022</t>
  </si>
  <si>
    <t>LLH3051</t>
  </si>
  <si>
    <t>LLH3061</t>
  </si>
  <si>
    <t>LLH3071</t>
  </si>
  <si>
    <t>LLH3072</t>
  </si>
  <si>
    <t>LLH3081</t>
  </si>
  <si>
    <t>LLH3082</t>
  </si>
  <si>
    <t>LLH3121</t>
  </si>
  <si>
    <t>LLH3122</t>
  </si>
  <si>
    <t>LLH3123</t>
  </si>
  <si>
    <t>LLH3132</t>
  </si>
  <si>
    <t>LLH3141</t>
  </si>
  <si>
    <t>LLH3142</t>
  </si>
  <si>
    <t>LLH3151</t>
  </si>
  <si>
    <t>LLH3161</t>
  </si>
  <si>
    <t>LLH3162</t>
  </si>
  <si>
    <t>LLH3171</t>
  </si>
  <si>
    <t>LLH3172</t>
  </si>
  <si>
    <t>LLH3182</t>
  </si>
  <si>
    <t>LLH3192</t>
  </si>
  <si>
    <t>LLH3221</t>
  </si>
  <si>
    <t>LLL1011</t>
  </si>
  <si>
    <t>LLL1021</t>
  </si>
  <si>
    <t>LLL1022</t>
  </si>
  <si>
    <t>LLL1031</t>
  </si>
  <si>
    <t>LLL1041</t>
  </si>
  <si>
    <t>LLL1051</t>
  </si>
  <si>
    <t>LLL1052</t>
  </si>
  <si>
    <t>LLL1061</t>
  </si>
  <si>
    <t>LLL1072</t>
  </si>
  <si>
    <t>LLL1082</t>
  </si>
  <si>
    <t>LLL1092</t>
  </si>
  <si>
    <t>LLL1102</t>
  </si>
  <si>
    <t>LLL1112</t>
  </si>
  <si>
    <t>LLL1122</t>
  </si>
  <si>
    <t>LLL1152</t>
  </si>
  <si>
    <t>LLL1161</t>
  </si>
  <si>
    <t>LLL1161A</t>
  </si>
  <si>
    <t>LLL1162A</t>
  </si>
  <si>
    <t>LLL1171</t>
  </si>
  <si>
    <t>LLL1171A</t>
  </si>
  <si>
    <t>LLL1181</t>
  </si>
  <si>
    <t>LLL1182</t>
  </si>
  <si>
    <t>LLL1192</t>
  </si>
  <si>
    <t>LLL1202</t>
  </si>
  <si>
    <t>LLL1211</t>
  </si>
  <si>
    <t>LLL1212</t>
  </si>
  <si>
    <t>LLL1222</t>
  </si>
  <si>
    <t>LLL1232</t>
  </si>
  <si>
    <t>LLL2002</t>
  </si>
  <si>
    <t>LLL2011</t>
  </si>
  <si>
    <t>LLL2021</t>
  </si>
  <si>
    <t>LLL2022</t>
  </si>
  <si>
    <t>LLL2031</t>
  </si>
  <si>
    <t>LLL2061</t>
  </si>
  <si>
    <t>LLL2062</t>
  </si>
  <si>
    <t>LLL2071</t>
  </si>
  <si>
    <t>LLL2072</t>
  </si>
  <si>
    <t>LLL2081</t>
  </si>
  <si>
    <t>LLL2082</t>
  </si>
  <si>
    <t>LLL2092</t>
  </si>
  <si>
    <t>LLL2102</t>
  </si>
  <si>
    <t>LLL2111</t>
  </si>
  <si>
    <t>LLL2112</t>
  </si>
  <si>
    <t>LLL3001</t>
  </si>
  <si>
    <t>LLL3002</t>
  </si>
  <si>
    <t>LLL3011</t>
  </si>
  <si>
    <t>LLL3021</t>
  </si>
  <si>
    <t>LLL3022</t>
  </si>
  <si>
    <t>LLL3031</t>
  </si>
  <si>
    <t>LLL3061</t>
  </si>
  <si>
    <t>LLL3062</t>
  </si>
  <si>
    <t>LLL3071</t>
  </si>
  <si>
    <t>LLL3072</t>
  </si>
  <si>
    <t>LLL3081</t>
  </si>
  <si>
    <t>LLL3082</t>
  </si>
  <si>
    <t>LLL3111</t>
  </si>
  <si>
    <t>LLL3112</t>
  </si>
  <si>
    <t>LLL3123</t>
  </si>
  <si>
    <t>LLM1021</t>
  </si>
  <si>
    <t>LLM1022</t>
  </si>
  <si>
    <t>LLM1032</t>
  </si>
  <si>
    <t>LLM1202</t>
  </si>
  <si>
    <t>LLM1212</t>
  </si>
  <si>
    <t>LLM2002</t>
  </si>
  <si>
    <t>LLM2012</t>
  </si>
  <si>
    <t>LLM2021</t>
  </si>
  <si>
    <t>LLM2032</t>
  </si>
  <si>
    <t>LLM2042</t>
  </si>
  <si>
    <t>LLM2052</t>
  </si>
  <si>
    <t>LLM2152</t>
  </si>
  <si>
    <t>LLM3002</t>
  </si>
  <si>
    <t>LLM3012</t>
  </si>
  <si>
    <t>LLM3021</t>
  </si>
  <si>
    <t>LLM3032</t>
  </si>
  <si>
    <t>LLM3042</t>
  </si>
  <si>
    <t>LLM3052</t>
  </si>
  <si>
    <t>LLM3152</t>
  </si>
  <si>
    <t>LLN1012</t>
  </si>
  <si>
    <t>LLN1022</t>
  </si>
  <si>
    <t>LLN1032</t>
  </si>
  <si>
    <t>LLN1042</t>
  </si>
  <si>
    <t>LLN1052</t>
  </si>
  <si>
    <t>LLN1062</t>
  </si>
  <si>
    <t>LLN1072</t>
  </si>
  <si>
    <t>LLN1082</t>
  </si>
  <si>
    <t>LLN1101</t>
  </si>
  <si>
    <t>LLN1112</t>
  </si>
  <si>
    <t>LLN1122</t>
  </si>
  <si>
    <t>LLN1132</t>
  </si>
  <si>
    <t>LLN1141</t>
  </si>
  <si>
    <t>LLN1202</t>
  </si>
  <si>
    <t>LLN1212</t>
  </si>
  <si>
    <t>LLN1212A</t>
  </si>
  <si>
    <t>LLN2001</t>
  </si>
  <si>
    <t>LLN2002</t>
  </si>
  <si>
    <t>LLN2003</t>
  </si>
  <si>
    <t>LLN2011</t>
  </si>
  <si>
    <t>LLN2012</t>
  </si>
  <si>
    <t>LLN2021</t>
  </si>
  <si>
    <t>LLN2022</t>
  </si>
  <si>
    <t>LLN2032</t>
  </si>
  <si>
    <t>LLN2042</t>
  </si>
  <si>
    <t>LLN2052</t>
  </si>
  <si>
    <t>LLN2062</t>
  </si>
  <si>
    <t>LLN2072</t>
  </si>
  <si>
    <t>LLN2082</t>
  </si>
  <si>
    <t>LLN2092</t>
  </si>
  <si>
    <t>LLN3002</t>
  </si>
  <si>
    <t>LLN3003</t>
  </si>
  <si>
    <t>LLN3004</t>
  </si>
  <si>
    <t>LLN3005</t>
  </si>
  <si>
    <t>LLN3006</t>
  </si>
  <si>
    <t>LLN3021</t>
  </si>
  <si>
    <t>LLN3042</t>
  </si>
  <si>
    <t>LLN3092</t>
  </si>
  <si>
    <t>LLQ1018</t>
  </si>
  <si>
    <t>LLQ1019</t>
  </si>
  <si>
    <t>LLQ1028</t>
  </si>
  <si>
    <t>LLQ1029</t>
  </si>
  <si>
    <t>LLQ1038</t>
  </si>
  <si>
    <t>LLQ1039</t>
  </si>
  <si>
    <t>LLQ1048</t>
  </si>
  <si>
    <t>LLQ1049</t>
  </si>
  <si>
    <t>LLQ1058</t>
  </si>
  <si>
    <t>LLQ1059</t>
  </si>
  <si>
    <t>LLQ1068</t>
  </si>
  <si>
    <t>LLQ1069</t>
  </si>
  <si>
    <t>LLQ1078</t>
  </si>
  <si>
    <t>LLQ1079</t>
  </si>
  <si>
    <t>LLQ1088</t>
  </si>
  <si>
    <t>LLQ1089</t>
  </si>
  <si>
    <t>LLQ1099</t>
  </si>
  <si>
    <t>LLQ1107</t>
  </si>
  <si>
    <t>LLQ1109</t>
  </si>
  <si>
    <t>LLQ1119</t>
  </si>
  <si>
    <t>LLQ1129</t>
  </si>
  <si>
    <t>LLQ1207</t>
  </si>
  <si>
    <t>LLQ1209</t>
  </si>
  <si>
    <t>LLQ1407</t>
  </si>
  <si>
    <t>LLQ1507</t>
  </si>
  <si>
    <t>LLQ1907</t>
  </si>
  <si>
    <t>LLQ2018</t>
  </si>
  <si>
    <t>LLQ2019</t>
  </si>
  <si>
    <t>LLQ2028</t>
  </si>
  <si>
    <t>LLQ2029</t>
  </si>
  <si>
    <t>LLQ2038</t>
  </si>
  <si>
    <t>LLQ2039</t>
  </si>
  <si>
    <t>LLQ2049</t>
  </si>
  <si>
    <t>LLQ2059</t>
  </si>
  <si>
    <t>LLQ2069</t>
  </si>
  <si>
    <t>LLQ2207</t>
  </si>
  <si>
    <t>LLQ3019</t>
  </si>
  <si>
    <t>LLQ3029</t>
  </si>
  <si>
    <t>LLQ3039</t>
  </si>
  <si>
    <t>LLQ3049</t>
  </si>
  <si>
    <t>LLQ3059</t>
  </si>
  <si>
    <t>LLQ3069</t>
  </si>
  <si>
    <t>LLR1011</t>
  </si>
  <si>
    <t>LLR2001</t>
  </si>
  <si>
    <t>LLR3001</t>
  </si>
  <si>
    <t>LLRM022</t>
  </si>
  <si>
    <t>LLRM071</t>
  </si>
  <si>
    <t>LLRM072</t>
  </si>
  <si>
    <t>LLRM111</t>
  </si>
  <si>
    <t>LLRM121</t>
  </si>
  <si>
    <t>LLRM122</t>
  </si>
  <si>
    <t>LLRM132</t>
  </si>
  <si>
    <t>LLRM142</t>
  </si>
  <si>
    <t>LLT1011</t>
  </si>
  <si>
    <t>LLT1012</t>
  </si>
  <si>
    <t>LLT1021</t>
  </si>
  <si>
    <t>LLT1022</t>
  </si>
  <si>
    <t>LLT1031</t>
  </si>
  <si>
    <t>LLT1032</t>
  </si>
  <si>
    <t>LLT1041</t>
  </si>
  <si>
    <t>LLT1042</t>
  </si>
  <si>
    <t>LLT1051</t>
  </si>
  <si>
    <t>LLT1052</t>
  </si>
  <si>
    <t>LLT1061</t>
  </si>
  <si>
    <t>LLT1062</t>
  </si>
  <si>
    <t>LLT1072</t>
  </si>
  <si>
    <t>LLT1082</t>
  </si>
  <si>
    <t>LLT1092</t>
  </si>
  <si>
    <t>LLT1102</t>
  </si>
  <si>
    <t>LLT1112</t>
  </si>
  <si>
    <t>LLT1121</t>
  </si>
  <si>
    <t>LLT1131</t>
  </si>
  <si>
    <t>LLT1141</t>
  </si>
  <si>
    <t>LLT1151</t>
  </si>
  <si>
    <t>LLT1152</t>
  </si>
  <si>
    <t>LLT1162</t>
  </si>
  <si>
    <t>LLT1172</t>
  </si>
  <si>
    <t>LLT1181</t>
  </si>
  <si>
    <t>LLT1182</t>
  </si>
  <si>
    <t>LLT1191</t>
  </si>
  <si>
    <t>LLT1201</t>
  </si>
  <si>
    <t>LLT1211</t>
  </si>
  <si>
    <t>LLT1222</t>
  </si>
  <si>
    <t>LLT1232</t>
  </si>
  <si>
    <t>LLT1242</t>
  </si>
  <si>
    <t>LLT1251</t>
  </si>
  <si>
    <t>LLT1261</t>
  </si>
  <si>
    <t>LLT1262</t>
  </si>
  <si>
    <t>LLT1271</t>
  </si>
  <si>
    <t>LLT1281</t>
  </si>
  <si>
    <t>LLT1291</t>
  </si>
  <si>
    <t>LLT1301</t>
  </si>
  <si>
    <t>LLT1311</t>
  </si>
  <si>
    <t>LLT1321</t>
  </si>
  <si>
    <t>LLT1511</t>
  </si>
  <si>
    <t>LLT1512</t>
  </si>
  <si>
    <t>LLT1522</t>
  </si>
  <si>
    <t>LLT1532</t>
  </si>
  <si>
    <t>LLT1541</t>
  </si>
  <si>
    <t>LLT1542</t>
  </si>
  <si>
    <t>LLT1551</t>
  </si>
  <si>
    <t>LLT1552</t>
  </si>
  <si>
    <t>LLT1561</t>
  </si>
  <si>
    <t>LLT1562</t>
  </si>
  <si>
    <t>LLT2001</t>
  </si>
  <si>
    <t>LLT2011</t>
  </si>
  <si>
    <t>LLT2021</t>
  </si>
  <si>
    <t>LLT2031</t>
  </si>
  <si>
    <t>LLT2041</t>
  </si>
  <si>
    <t>LLT2051</t>
  </si>
  <si>
    <t>LLT2061</t>
  </si>
  <si>
    <t>LLT2081</t>
  </si>
  <si>
    <t>LLT2091</t>
  </si>
  <si>
    <t>LLT2092</t>
  </si>
  <si>
    <t>LLT2101</t>
  </si>
  <si>
    <t>LLT2111</t>
  </si>
  <si>
    <t>LLT2121</t>
  </si>
  <si>
    <t>LLT2131</t>
  </si>
  <si>
    <t>LLT2141</t>
  </si>
  <si>
    <t>LLT2151</t>
  </si>
  <si>
    <t>LLT2161</t>
  </si>
  <si>
    <t>LLT2171</t>
  </si>
  <si>
    <t>LLT2181</t>
  </si>
  <si>
    <t>LLT2212</t>
  </si>
  <si>
    <t>LLT2222</t>
  </si>
  <si>
    <t>LLT2231</t>
  </si>
  <si>
    <t>LLT2241</t>
  </si>
  <si>
    <t>LLT2251</t>
  </si>
  <si>
    <t>LLT2271</t>
  </si>
  <si>
    <t>LLT2301</t>
  </si>
  <si>
    <t>LLT2311</t>
  </si>
  <si>
    <t>LLT2321</t>
  </si>
  <si>
    <t>LLT2531</t>
  </si>
  <si>
    <t>LLT2541</t>
  </si>
  <si>
    <t>LLT2551</t>
  </si>
  <si>
    <t>LLT2561</t>
  </si>
  <si>
    <t>LLT2571</t>
  </si>
  <si>
    <t>LLT2601</t>
  </si>
  <si>
    <t>LLT2611</t>
  </si>
  <si>
    <t>LLT2621</t>
  </si>
  <si>
    <t>LLT2631</t>
  </si>
  <si>
    <t>LLT2641</t>
  </si>
  <si>
    <t>LLT2731</t>
  </si>
  <si>
    <t>LLT2741</t>
  </si>
  <si>
    <t>LLT2751</t>
  </si>
  <si>
    <t>LLT2801</t>
  </si>
  <si>
    <t>LLT2811</t>
  </si>
  <si>
    <t>LLT2821</t>
  </si>
  <si>
    <t>LLT2921</t>
  </si>
  <si>
    <t>LLT3001</t>
  </si>
  <si>
    <t>LLT3021</t>
  </si>
  <si>
    <t>LLT3031</t>
  </si>
  <si>
    <t>LLT3041</t>
  </si>
  <si>
    <t>LLT3051</t>
  </si>
  <si>
    <t>LLT3092</t>
  </si>
  <si>
    <t>LLT3101</t>
  </si>
  <si>
    <t>LLT3111</t>
  </si>
  <si>
    <t>LLT3121</t>
  </si>
  <si>
    <t>LLT3131</t>
  </si>
  <si>
    <t>LLT3141</t>
  </si>
  <si>
    <t>LLT3151</t>
  </si>
  <si>
    <t>LLT3181</t>
  </si>
  <si>
    <t>LLT3212</t>
  </si>
  <si>
    <t>LLT3231</t>
  </si>
  <si>
    <t>LLT3241</t>
  </si>
  <si>
    <t>LLT3251</t>
  </si>
  <si>
    <t>LLT3271</t>
  </si>
  <si>
    <t>LLT3301</t>
  </si>
  <si>
    <t>LLT3311</t>
  </si>
  <si>
    <t>LLT3321</t>
  </si>
  <si>
    <t>LLT3531</t>
  </si>
  <si>
    <t>LLT3561</t>
  </si>
  <si>
    <t>LLT3571</t>
  </si>
  <si>
    <t>LLT3601</t>
  </si>
  <si>
    <t>LLT3611</t>
  </si>
  <si>
    <t>LLT3621</t>
  </si>
  <si>
    <t>LLT3631</t>
  </si>
  <si>
    <t>LLT3641</t>
  </si>
  <si>
    <t>LLT3731</t>
  </si>
  <si>
    <t>LLT3741</t>
  </si>
  <si>
    <t>LLT3751</t>
  </si>
  <si>
    <t>LLT3801</t>
  </si>
  <si>
    <t>LLT3811</t>
  </si>
  <si>
    <t>LLT3821</t>
  </si>
  <si>
    <t>LLU1011</t>
  </si>
  <si>
    <t>LLU1021</t>
  </si>
  <si>
    <t>LLU1031</t>
  </si>
  <si>
    <t>LLU1041</t>
  </si>
  <si>
    <t>LLU1052</t>
  </si>
  <si>
    <t>LLU1061</t>
  </si>
  <si>
    <t>LLU1062</t>
  </si>
  <si>
    <t>LLU1072</t>
  </si>
  <si>
    <t>LLU1091</t>
  </si>
  <si>
    <t>LLU1101</t>
  </si>
  <si>
    <t>LLU1112</t>
  </si>
  <si>
    <t>LLU1122</t>
  </si>
  <si>
    <t>LLU1131</t>
  </si>
  <si>
    <t>LLU1141</t>
  </si>
  <si>
    <t>LLU1151</t>
  </si>
  <si>
    <t>LLU1161</t>
  </si>
  <si>
    <t>LLU1171</t>
  </si>
  <si>
    <t>LLU1181</t>
  </si>
  <si>
    <t>LLU1191</t>
  </si>
  <si>
    <t>LLU1201</t>
  </si>
  <si>
    <t>LLU1211</t>
  </si>
  <si>
    <t>LLU1221</t>
  </si>
  <si>
    <t>LLU1231</t>
  </si>
  <si>
    <t>LLU1241</t>
  </si>
  <si>
    <t>LLU1251</t>
  </si>
  <si>
    <t>LLU1262</t>
  </si>
  <si>
    <t>LLU1292</t>
  </si>
  <si>
    <t>LLU1321</t>
  </si>
  <si>
    <t>LLU1331</t>
  </si>
  <si>
    <t>LLU1342</t>
  </si>
  <si>
    <t>LLU2001</t>
  </si>
  <si>
    <t>LLU2011</t>
  </si>
  <si>
    <t>LLU2031</t>
  </si>
  <si>
    <t>LLU2041</t>
  </si>
  <si>
    <t>LLU2051</t>
  </si>
  <si>
    <t>LLU2061</t>
  </si>
  <si>
    <t>LLU2081</t>
  </si>
  <si>
    <t>LLU2511</t>
  </si>
  <si>
    <t>LLU2551</t>
  </si>
  <si>
    <t>LLU2581</t>
  </si>
  <si>
    <t>LLU3001</t>
  </si>
  <si>
    <t>LLU3011</t>
  </si>
  <si>
    <t>LLU3031</t>
  </si>
  <si>
    <t>LLU3041</t>
  </si>
  <si>
    <t>LLU3051</t>
  </si>
  <si>
    <t>LLU3061</t>
  </si>
  <si>
    <t>LLU3081</t>
  </si>
  <si>
    <t>LLU3551</t>
  </si>
  <si>
    <t>LLU3581</t>
  </si>
  <si>
    <t>LLV1011</t>
  </si>
  <si>
    <t>LLV1021</t>
  </si>
  <si>
    <t>LLV1032</t>
  </si>
  <si>
    <t>LLV1042</t>
  </si>
  <si>
    <t>LLV1052</t>
  </si>
  <si>
    <t>LLV1061</t>
  </si>
  <si>
    <t>LLV1071</t>
  </si>
  <si>
    <t>LLV1072</t>
  </si>
  <si>
    <t>LLX1011</t>
  </si>
  <si>
    <t>LLX1021</t>
  </si>
  <si>
    <t>LLX1031</t>
  </si>
  <si>
    <t>LLX1041</t>
  </si>
  <si>
    <t>LLX1051</t>
  </si>
  <si>
    <t>LLX1061</t>
  </si>
  <si>
    <t>LLX1071</t>
  </si>
  <si>
    <t>LLX1081</t>
  </si>
  <si>
    <t>LLX1091</t>
  </si>
  <si>
    <t>LLX1101</t>
  </si>
  <si>
    <t>LLX1111</t>
  </si>
  <si>
    <t>LLX1121</t>
  </si>
  <si>
    <t>LLX1131</t>
  </si>
  <si>
    <t>LLX1141</t>
  </si>
  <si>
    <t>LLX1151</t>
  </si>
  <si>
    <t>LLX1161</t>
  </si>
  <si>
    <t>LLX1171</t>
  </si>
  <si>
    <t>LLX1181</t>
  </si>
  <si>
    <t>LLX1191</t>
  </si>
  <si>
    <t>LLX1201</t>
  </si>
  <si>
    <t>LLX1202</t>
  </si>
  <si>
    <t>LLX1221</t>
  </si>
  <si>
    <t>LLX1231</t>
  </si>
  <si>
    <t>LLX1241</t>
  </si>
  <si>
    <t>LLX1251</t>
  </si>
  <si>
    <t>LLX1261</t>
  </si>
  <si>
    <t>LLX1271</t>
  </si>
  <si>
    <t>LLX1281</t>
  </si>
  <si>
    <t>LLX1291</t>
  </si>
  <si>
    <t>LLX1301</t>
  </si>
  <si>
    <t>LLX1311</t>
  </si>
  <si>
    <t>LLX1321</t>
  </si>
  <si>
    <t>LLX1331</t>
  </si>
  <si>
    <t>LLX1341</t>
  </si>
  <si>
    <t>LLX1351</t>
  </si>
  <si>
    <t>LLX1361</t>
  </si>
  <si>
    <t>LLX1371</t>
  </si>
  <si>
    <t>LLX1381</t>
  </si>
  <si>
    <t>LLX1391</t>
  </si>
  <si>
    <t>LLX1401</t>
  </si>
  <si>
    <t>LLX1411</t>
  </si>
  <si>
    <t>LLX1431</t>
  </si>
  <si>
    <t>LLX1441</t>
  </si>
  <si>
    <t>LLX1451</t>
  </si>
  <si>
    <t>LLX1462</t>
  </si>
  <si>
    <t>LLX1463</t>
  </si>
  <si>
    <t>LLX1471</t>
  </si>
  <si>
    <t>LLX1481</t>
  </si>
  <si>
    <t>LLX1491</t>
  </si>
  <si>
    <t>LLX1501</t>
  </si>
  <si>
    <t>LLX1511</t>
  </si>
  <si>
    <t>LLX1521</t>
  </si>
  <si>
    <t>LLX1531</t>
  </si>
  <si>
    <t>LLX1541</t>
  </si>
  <si>
    <t>LLX1551</t>
  </si>
  <si>
    <t>LLX1561</t>
  </si>
  <si>
    <t>MAN1B</t>
  </si>
  <si>
    <t>MAN1BB</t>
  </si>
  <si>
    <t>MAN1D</t>
  </si>
  <si>
    <t>MAN1E</t>
  </si>
  <si>
    <t>MAN1F</t>
  </si>
  <si>
    <t>MAN1G</t>
  </si>
  <si>
    <t>MAN1H</t>
  </si>
  <si>
    <t>MAN1I</t>
  </si>
  <si>
    <t>MAN2A</t>
  </si>
  <si>
    <t>MAN2B</t>
  </si>
  <si>
    <t>MAN2C</t>
  </si>
  <si>
    <t>MAN2D</t>
  </si>
  <si>
    <t>MAN2E</t>
  </si>
  <si>
    <t>MAN2F</t>
  </si>
  <si>
    <t>MAN2G</t>
  </si>
  <si>
    <t>MAN3A</t>
  </si>
  <si>
    <t>MAN3B</t>
  </si>
  <si>
    <t>MAN3BB</t>
  </si>
  <si>
    <t>MAN3I</t>
  </si>
  <si>
    <t>MAN3I2</t>
  </si>
  <si>
    <t>MAN3II</t>
  </si>
  <si>
    <t>MAN3J</t>
  </si>
  <si>
    <t>MAN3J2</t>
  </si>
  <si>
    <t>MAN3X</t>
  </si>
  <si>
    <t>MAN3Y</t>
  </si>
  <si>
    <t>MAN3Z</t>
  </si>
  <si>
    <t>MAN3Z2</t>
  </si>
  <si>
    <t>MAN4B</t>
  </si>
  <si>
    <t>MAN4C</t>
  </si>
  <si>
    <t>MAN4D</t>
  </si>
  <si>
    <t>MAN4E</t>
  </si>
  <si>
    <t>MAN4F</t>
  </si>
  <si>
    <t>MAN4G</t>
  </si>
  <si>
    <t>MAN4H</t>
  </si>
  <si>
    <t>MAN4I</t>
  </si>
  <si>
    <t>MAN4L</t>
  </si>
  <si>
    <t>MAN4P</t>
  </si>
  <si>
    <t>MAN4Q</t>
  </si>
  <si>
    <t>MAN4R</t>
  </si>
  <si>
    <t>MAN4S</t>
  </si>
  <si>
    <t>MAN4T</t>
  </si>
  <si>
    <t>MAN4U</t>
  </si>
  <si>
    <t>MAN4V</t>
  </si>
  <si>
    <t>MANPROJ</t>
  </si>
  <si>
    <t>MAS1001</t>
  </si>
  <si>
    <t>MAS1002</t>
  </si>
  <si>
    <t>MAS1003</t>
  </si>
  <si>
    <t>MAS1004</t>
  </si>
  <si>
    <t>MAS1005</t>
  </si>
  <si>
    <t>MAS1006</t>
  </si>
  <si>
    <t>MAS1007</t>
  </si>
  <si>
    <t>MAS1008</t>
  </si>
  <si>
    <t>MAS1009</t>
  </si>
  <si>
    <t>MAS1010</t>
  </si>
  <si>
    <t>MAS1011</t>
  </si>
  <si>
    <t>MAS1012</t>
  </si>
  <si>
    <t>MAS1101</t>
  </si>
  <si>
    <t>MAS1102</t>
  </si>
  <si>
    <t>MAS1103</t>
  </si>
  <si>
    <t>MAS1104</t>
  </si>
  <si>
    <t>MAS1105</t>
  </si>
  <si>
    <t>MAS1106</t>
  </si>
  <si>
    <t>MAS1107</t>
  </si>
  <si>
    <t>MAS1108</t>
  </si>
  <si>
    <t>MAS2001</t>
  </si>
  <si>
    <t>MAS2002</t>
  </si>
  <si>
    <t>MAS2003</t>
  </si>
  <si>
    <t>MAS2004</t>
  </si>
  <si>
    <t>MAS2005</t>
  </si>
  <si>
    <t>MAS2006</t>
  </si>
  <si>
    <t>MAS2007</t>
  </si>
  <si>
    <t>MAS2008</t>
  </si>
  <si>
    <t>MAS2009</t>
  </si>
  <si>
    <t>MAS2010</t>
  </si>
  <si>
    <t>MAS2011</t>
  </si>
  <si>
    <t>MAS2012</t>
  </si>
  <si>
    <t>MAS2013</t>
  </si>
  <si>
    <t>MAS2014</t>
  </si>
  <si>
    <t>MAS2015</t>
  </si>
  <si>
    <t>MAS2016</t>
  </si>
  <si>
    <t>MAS2101</t>
  </si>
  <si>
    <t>MAS2102</t>
  </si>
  <si>
    <t>MAS2103</t>
  </si>
  <si>
    <t>MAS2104</t>
  </si>
  <si>
    <t>MAS2105</t>
  </si>
  <si>
    <t>MAS2106</t>
  </si>
  <si>
    <t>MAS2107</t>
  </si>
  <si>
    <t>MAS2108</t>
  </si>
  <si>
    <t>MAS3001</t>
  </si>
  <si>
    <t>MAS3002</t>
  </si>
  <si>
    <t>MAS3003</t>
  </si>
  <si>
    <t>MAS3004</t>
  </si>
  <si>
    <t>MAS3005</t>
  </si>
  <si>
    <t>MAS3006</t>
  </si>
  <si>
    <t>MAS3007</t>
  </si>
  <si>
    <t>MAS3008</t>
  </si>
  <si>
    <t>MAS3009</t>
  </si>
  <si>
    <t>MAS3010</t>
  </si>
  <si>
    <t>MAS3011</t>
  </si>
  <si>
    <t>MAS3012</t>
  </si>
  <si>
    <t>MAS3013</t>
  </si>
  <si>
    <t>MAS3014</t>
  </si>
  <si>
    <t>MAS3015</t>
  </si>
  <si>
    <t>MAS3016</t>
  </si>
  <si>
    <t>MAS3017</t>
  </si>
  <si>
    <t>MAS3018</t>
  </si>
  <si>
    <t>MAS3019</t>
  </si>
  <si>
    <t>MAS3020</t>
  </si>
  <si>
    <t>MAS3021</t>
  </si>
  <si>
    <t>MAS3022</t>
  </si>
  <si>
    <t>MAS3023</t>
  </si>
  <si>
    <t>MAS3024</t>
  </si>
  <si>
    <t>MAS3025</t>
  </si>
  <si>
    <t>MAS3026</t>
  </si>
  <si>
    <t>MAS3027</t>
  </si>
  <si>
    <t>MAS3028</t>
  </si>
  <si>
    <t>MAS3029</t>
  </si>
  <si>
    <t>MAS3030</t>
  </si>
  <si>
    <t>MAS3031</t>
  </si>
  <si>
    <t>MAS3032</t>
  </si>
  <si>
    <t>MAS3033</t>
  </si>
  <si>
    <t>MAS3034</t>
  </si>
  <si>
    <t>MAS3035</t>
  </si>
  <si>
    <t>MAS3036</t>
  </si>
  <si>
    <t>MAS3037</t>
  </si>
  <si>
    <t>MAS3038</t>
  </si>
  <si>
    <t>MAS3039</t>
  </si>
  <si>
    <t>MAS3040</t>
  </si>
  <si>
    <t>MAS3041</t>
  </si>
  <si>
    <t>MAS3042</t>
  </si>
  <si>
    <t>MAS3043</t>
  </si>
  <si>
    <t>MAS3044</t>
  </si>
  <si>
    <t>MAS3045</t>
  </si>
  <si>
    <t>MAS3046</t>
  </si>
  <si>
    <t>MAS3047</t>
  </si>
  <si>
    <t>MAS3048</t>
  </si>
  <si>
    <t>MAS4002</t>
  </si>
  <si>
    <t>MAS4004</t>
  </si>
  <si>
    <t>MAS4005</t>
  </si>
  <si>
    <t>MAS4006</t>
  </si>
  <si>
    <t>MAS4007</t>
  </si>
  <si>
    <t>MAS4008</t>
  </si>
  <si>
    <t>MAS4009</t>
  </si>
  <si>
    <t>MAS4010</t>
  </si>
  <si>
    <t>MAS4011</t>
  </si>
  <si>
    <t>MASM001</t>
  </si>
  <si>
    <t>MASM002</t>
  </si>
  <si>
    <t>MASM003</t>
  </si>
  <si>
    <t>MASM003P</t>
  </si>
  <si>
    <t>MASM003U</t>
  </si>
  <si>
    <t>MASM004</t>
  </si>
  <si>
    <t>MASM005</t>
  </si>
  <si>
    <t>MASM005P</t>
  </si>
  <si>
    <t>MASM005U</t>
  </si>
  <si>
    <t>MASM006</t>
  </si>
  <si>
    <t>MASM007</t>
  </si>
  <si>
    <t>MASM008</t>
  </si>
  <si>
    <t>MASM009</t>
  </si>
  <si>
    <t>MASM009P</t>
  </si>
  <si>
    <t>MASM009U</t>
  </si>
  <si>
    <t>MASM010</t>
  </si>
  <si>
    <t>MASM010P</t>
  </si>
  <si>
    <t>MASM010U</t>
  </si>
  <si>
    <t>MASM011</t>
  </si>
  <si>
    <t>MASM011P</t>
  </si>
  <si>
    <t>MASM011U</t>
  </si>
  <si>
    <t>MASM012</t>
  </si>
  <si>
    <t>MASM013</t>
  </si>
  <si>
    <t>MASM013P</t>
  </si>
  <si>
    <t>MASM013U</t>
  </si>
  <si>
    <t>MASM014</t>
  </si>
  <si>
    <t>MASM015</t>
  </si>
  <si>
    <t>MASM016</t>
  </si>
  <si>
    <t>MASM017</t>
  </si>
  <si>
    <t>MASM018</t>
  </si>
  <si>
    <t>MASM019</t>
  </si>
  <si>
    <t>MAT1001</t>
  </si>
  <si>
    <t>MAT1002</t>
  </si>
  <si>
    <t>MAT1003</t>
  </si>
  <si>
    <t>MAT1004</t>
  </si>
  <si>
    <t>MAT1005</t>
  </si>
  <si>
    <t>MAT1006</t>
  </si>
  <si>
    <t>MAT1007</t>
  </si>
  <si>
    <t>MAT1008</t>
  </si>
  <si>
    <t>MAT1009</t>
  </si>
  <si>
    <t>MAT1010</t>
  </si>
  <si>
    <t>MAT1011</t>
  </si>
  <si>
    <t>MAT1012</t>
  </si>
  <si>
    <t>MAT1025</t>
  </si>
  <si>
    <t>MAT1101</t>
  </si>
  <si>
    <t>MAT1102</t>
  </si>
  <si>
    <t>MAT1103</t>
  </si>
  <si>
    <t>MAT1104</t>
  </si>
  <si>
    <t>MAT1105</t>
  </si>
  <si>
    <t>MAT1106</t>
  </si>
  <si>
    <t>MAT1108</t>
  </si>
  <si>
    <t>MAT1109</t>
  </si>
  <si>
    <t>MAT1110</t>
  </si>
  <si>
    <t>MAT1111</t>
  </si>
  <si>
    <t>MAT1121</t>
  </si>
  <si>
    <t>MAT1122</t>
  </si>
  <si>
    <t>MAT1123</t>
  </si>
  <si>
    <t>MAT1124</t>
  </si>
  <si>
    <t>MAT1125</t>
  </si>
  <si>
    <t>MAT1126</t>
  </si>
  <si>
    <t>MAT1127</t>
  </si>
  <si>
    <t>MAT1201</t>
  </si>
  <si>
    <t>MAT1204</t>
  </si>
  <si>
    <t>MAT1904</t>
  </si>
  <si>
    <t>MAT1905</t>
  </si>
  <si>
    <t>MAT1907</t>
  </si>
  <si>
    <t>MAT1907A</t>
  </si>
  <si>
    <t>MAT1907BSC1</t>
  </si>
  <si>
    <t>MAT1907BSC2</t>
  </si>
  <si>
    <t>MAT1907CH1</t>
  </si>
  <si>
    <t>MAT1907CH2</t>
  </si>
  <si>
    <t>MAT1907FCH</t>
  </si>
  <si>
    <t>MAT1907MM1</t>
  </si>
  <si>
    <t>MAT1907PHY</t>
  </si>
  <si>
    <t>MAT1909</t>
  </si>
  <si>
    <t>MAT2201</t>
  </si>
  <si>
    <t>MAT2202</t>
  </si>
  <si>
    <t>MAT2205</t>
  </si>
  <si>
    <t>MAT2206</t>
  </si>
  <si>
    <t>MAT2207</t>
  </si>
  <si>
    <t>MAT2208</t>
  </si>
  <si>
    <t>MAT2209</t>
  </si>
  <si>
    <t>MAT2210</t>
  </si>
  <si>
    <t>MAT2231</t>
  </si>
  <si>
    <t>MAT2301</t>
  </si>
  <si>
    <t>MAT2302</t>
  </si>
  <si>
    <t>MAT2303</t>
  </si>
  <si>
    <t>MAT2304</t>
  </si>
  <si>
    <t>MAT2305</t>
  </si>
  <si>
    <t>MAT2306</t>
  </si>
  <si>
    <t>MAT2307</t>
  </si>
  <si>
    <t>MAT2308</t>
  </si>
  <si>
    <t>MAT2309</t>
  </si>
  <si>
    <t>MAT2310</t>
  </si>
  <si>
    <t>MAT2311</t>
  </si>
  <si>
    <t>MAT2312</t>
  </si>
  <si>
    <t>MAT2313</t>
  </si>
  <si>
    <t>MAT2316</t>
  </si>
  <si>
    <t>MAT2317</t>
  </si>
  <si>
    <t>MAT2318</t>
  </si>
  <si>
    <t>MAT2319</t>
  </si>
  <si>
    <t>MAT2320</t>
  </si>
  <si>
    <t>MAT2321</t>
  </si>
  <si>
    <t>MAT2331</t>
  </si>
  <si>
    <t>MAT2332</t>
  </si>
  <si>
    <t>MAT2333</t>
  </si>
  <si>
    <t>MAT2334</t>
  </si>
  <si>
    <t>MAT2335</t>
  </si>
  <si>
    <t>MAT2336</t>
  </si>
  <si>
    <t>MAT2341</t>
  </si>
  <si>
    <t>MAT2342</t>
  </si>
  <si>
    <t>MAT2343</t>
  </si>
  <si>
    <t>MAT2905</t>
  </si>
  <si>
    <t>MAT2909</t>
  </si>
  <si>
    <t>MAT2999</t>
  </si>
  <si>
    <t>MAT3019</t>
  </si>
  <si>
    <t>MAT3396</t>
  </si>
  <si>
    <t>MAT3397</t>
  </si>
  <si>
    <t>MAT3398</t>
  </si>
  <si>
    <t>MAT3399</t>
  </si>
  <si>
    <t>MAT3401</t>
  </si>
  <si>
    <t>MAT3402</t>
  </si>
  <si>
    <t>MAT3403</t>
  </si>
  <si>
    <t>MAT3404</t>
  </si>
  <si>
    <t>MAT3405</t>
  </si>
  <si>
    <t>MAT3406</t>
  </si>
  <si>
    <t>MAT3407</t>
  </si>
  <si>
    <t>MAT3408</t>
  </si>
  <si>
    <t>MAT3409</t>
  </si>
  <si>
    <t>MAT3410</t>
  </si>
  <si>
    <t>MAT3411</t>
  </si>
  <si>
    <t>MAT3412</t>
  </si>
  <si>
    <t>MAT3413</t>
  </si>
  <si>
    <t>MAT3414</t>
  </si>
  <si>
    <t>MAT3415</t>
  </si>
  <si>
    <t>MAT3416</t>
  </si>
  <si>
    <t>MAT3417</t>
  </si>
  <si>
    <t>MAT3418</t>
  </si>
  <si>
    <t>MAT3419</t>
  </si>
  <si>
    <t>MAT3420</t>
  </si>
  <si>
    <t>MAT3421</t>
  </si>
  <si>
    <t>MAT3422</t>
  </si>
  <si>
    <t>MAT3423</t>
  </si>
  <si>
    <t>MAT3424</t>
  </si>
  <si>
    <t>MAT3425</t>
  </si>
  <si>
    <t>MAT3426</t>
  </si>
  <si>
    <t>MAT3427</t>
  </si>
  <si>
    <t>MAT3430</t>
  </si>
  <si>
    <t>MAT3431</t>
  </si>
  <si>
    <t>MAT3432</t>
  </si>
  <si>
    <t>MAT3433</t>
  </si>
  <si>
    <t>MAT3434</t>
  </si>
  <si>
    <t>MAT3435</t>
  </si>
  <si>
    <t>MAT3436</t>
  </si>
  <si>
    <t>MAT3437</t>
  </si>
  <si>
    <t>MAT3438</t>
  </si>
  <si>
    <t>MAT3439</t>
  </si>
  <si>
    <t>MAT3440</t>
  </si>
  <si>
    <t>MAT3441</t>
  </si>
  <si>
    <t>MAT3442</t>
  </si>
  <si>
    <t>MAT3443</t>
  </si>
  <si>
    <t>MAT3444</t>
  </si>
  <si>
    <t>MAT3445</t>
  </si>
  <si>
    <t>MAT3446</t>
  </si>
  <si>
    <t>MAT3447</t>
  </si>
  <si>
    <t>MAT3448</t>
  </si>
  <si>
    <t>MAT3449</t>
  </si>
  <si>
    <t>MAT3450</t>
  </si>
  <si>
    <t>MAT3451</t>
  </si>
  <si>
    <t>MAT3452</t>
  </si>
  <si>
    <t>MAT3453</t>
  </si>
  <si>
    <t>MAT3454</t>
  </si>
  <si>
    <t>MAT3456</t>
  </si>
  <si>
    <t>MAT3457</t>
  </si>
  <si>
    <t>MAT3496</t>
  </si>
  <si>
    <t>MAT3497</t>
  </si>
  <si>
    <t>MAT3498</t>
  </si>
  <si>
    <t>MAT3499</t>
  </si>
  <si>
    <t>MAT3905</t>
  </si>
  <si>
    <t>MAT3905C</t>
  </si>
  <si>
    <t>MAT3905F</t>
  </si>
  <si>
    <t>MAT3909</t>
  </si>
  <si>
    <t>MAT4501</t>
  </si>
  <si>
    <t>MAT4502</t>
  </si>
  <si>
    <t>MAT4503</t>
  </si>
  <si>
    <t>MAT4504</t>
  </si>
  <si>
    <t>MAT4505</t>
  </si>
  <si>
    <t>MAT4506</t>
  </si>
  <si>
    <t>MAT4507</t>
  </si>
  <si>
    <t>MAT4508</t>
  </si>
  <si>
    <t>MAT4509</t>
  </si>
  <si>
    <t>MAT4905</t>
  </si>
  <si>
    <t>MAT6501</t>
  </si>
  <si>
    <t>MAT6502</t>
  </si>
  <si>
    <t>MAT6503</t>
  </si>
  <si>
    <t>MAT6504</t>
  </si>
  <si>
    <t>MAT6511</t>
  </si>
  <si>
    <t>MAT6512</t>
  </si>
  <si>
    <t>MAT6513</t>
  </si>
  <si>
    <t>MAT6514</t>
  </si>
  <si>
    <t>MAT6515</t>
  </si>
  <si>
    <t>MAT6520</t>
  </si>
  <si>
    <t>MAT6521</t>
  </si>
  <si>
    <t>MAT6522</t>
  </si>
  <si>
    <t>MAT6523</t>
  </si>
  <si>
    <t>MAT6525</t>
  </si>
  <si>
    <t>MAT6570</t>
  </si>
  <si>
    <t>MAT6571</t>
  </si>
  <si>
    <t>MATM501</t>
  </si>
  <si>
    <t>MATM502</t>
  </si>
  <si>
    <t>MATM503</t>
  </si>
  <si>
    <t>MATM504</t>
  </si>
  <si>
    <t>MATM511</t>
  </si>
  <si>
    <t>MATM512</t>
  </si>
  <si>
    <t>MATM513</t>
  </si>
  <si>
    <t>MATM514</t>
  </si>
  <si>
    <t>MATM515</t>
  </si>
  <si>
    <t>MATM520</t>
  </si>
  <si>
    <t>MATM521</t>
  </si>
  <si>
    <t>MATM522</t>
  </si>
  <si>
    <t>MATM523</t>
  </si>
  <si>
    <t>MATM525</t>
  </si>
  <si>
    <t>MATM570</t>
  </si>
  <si>
    <t>MATM571</t>
  </si>
  <si>
    <t>MATM905</t>
  </si>
  <si>
    <t>MATM907</t>
  </si>
  <si>
    <t>MATM907J</t>
  </si>
  <si>
    <t>MBA1014</t>
  </si>
  <si>
    <t>MBA1015</t>
  </si>
  <si>
    <t>MBA1016</t>
  </si>
  <si>
    <t>MBA1017</t>
  </si>
  <si>
    <t>MBA1018</t>
  </si>
  <si>
    <t>MBA1019</t>
  </si>
  <si>
    <t>MBA1020</t>
  </si>
  <si>
    <t>MBA1045</t>
  </si>
  <si>
    <t>MBA1061</t>
  </si>
  <si>
    <t>MBA1070</t>
  </si>
  <si>
    <t>MBA1072</t>
  </si>
  <si>
    <t>MBA1073</t>
  </si>
  <si>
    <t>MBA1074</t>
  </si>
  <si>
    <t>MBA1077</t>
  </si>
  <si>
    <t>MBA1079</t>
  </si>
  <si>
    <t>MBA1081</t>
  </si>
  <si>
    <t>MBAM801</t>
  </si>
  <si>
    <t>MBAM801A</t>
  </si>
  <si>
    <t>MBAM802</t>
  </si>
  <si>
    <t>MBAM803</t>
  </si>
  <si>
    <t>MBAM804</t>
  </si>
  <si>
    <t>MBAM805</t>
  </si>
  <si>
    <t>MBAM806</t>
  </si>
  <si>
    <t>MBAM807</t>
  </si>
  <si>
    <t>MBAM808</t>
  </si>
  <si>
    <t>MBAM809</t>
  </si>
  <si>
    <t>MBAM810</t>
  </si>
  <si>
    <t>MBAM811</t>
  </si>
  <si>
    <t>MBAM812</t>
  </si>
  <si>
    <t>MBAM813</t>
  </si>
  <si>
    <t>MBAM814</t>
  </si>
  <si>
    <t>MBAM814A</t>
  </si>
  <si>
    <t>MBAM815</t>
  </si>
  <si>
    <t>MBAM816</t>
  </si>
  <si>
    <t>MBAM817</t>
  </si>
  <si>
    <t>MBAM818</t>
  </si>
  <si>
    <t>MBAM819</t>
  </si>
  <si>
    <t>MBAM820</t>
  </si>
  <si>
    <t>MBAM821</t>
  </si>
  <si>
    <t>MBAM822</t>
  </si>
  <si>
    <t>MBAM823</t>
  </si>
  <si>
    <t>MBAM824</t>
  </si>
  <si>
    <t>MBAM825</t>
  </si>
  <si>
    <t>MBAM826</t>
  </si>
  <si>
    <t>MBAM827</t>
  </si>
  <si>
    <t>MBAM828</t>
  </si>
  <si>
    <t>MBAM829</t>
  </si>
  <si>
    <t>MBAM830</t>
  </si>
  <si>
    <t>MBAM831</t>
  </si>
  <si>
    <t>MBAM832</t>
  </si>
  <si>
    <t>MBAM833</t>
  </si>
  <si>
    <t>MBAM834</t>
  </si>
  <si>
    <t>MBAM835</t>
  </si>
  <si>
    <t>MBAM836</t>
  </si>
  <si>
    <t>MBAM837</t>
  </si>
  <si>
    <t>MBAM838</t>
  </si>
  <si>
    <t>MBAM839</t>
  </si>
  <si>
    <t>MBAM840</t>
  </si>
  <si>
    <t>MBAM841</t>
  </si>
  <si>
    <t>MBAM842</t>
  </si>
  <si>
    <t>MBAM843</t>
  </si>
  <si>
    <t>MBAM900A</t>
  </si>
  <si>
    <t>MBAM900B</t>
  </si>
  <si>
    <t>MBAM900C</t>
  </si>
  <si>
    <t>MBAM901</t>
  </si>
  <si>
    <t>MBAM901A</t>
  </si>
  <si>
    <t>MBAM902</t>
  </si>
  <si>
    <t>MBAM902A</t>
  </si>
  <si>
    <t>MBAM903</t>
  </si>
  <si>
    <t>MBAM903A</t>
  </si>
  <si>
    <t>MBAM904</t>
  </si>
  <si>
    <t>MBAM904A</t>
  </si>
  <si>
    <t>MBAM905</t>
  </si>
  <si>
    <t>MBAM905A</t>
  </si>
  <si>
    <t>MBAM906</t>
  </si>
  <si>
    <t>MBAM906A</t>
  </si>
  <si>
    <t>MBAM907</t>
  </si>
  <si>
    <t>MBAM907A</t>
  </si>
  <si>
    <t>MBAM908</t>
  </si>
  <si>
    <t>MBAM908A</t>
  </si>
  <si>
    <t>MBAM909</t>
  </si>
  <si>
    <t>MBAM909A</t>
  </si>
  <si>
    <t>MBAM910</t>
  </si>
  <si>
    <t>MBAM910A</t>
  </si>
  <si>
    <t>MBAM911</t>
  </si>
  <si>
    <t>MBAM912</t>
  </si>
  <si>
    <t>MBAM912A</t>
  </si>
  <si>
    <t>MBAM913</t>
  </si>
  <si>
    <t>MBAM913A</t>
  </si>
  <si>
    <t>MBAM914</t>
  </si>
  <si>
    <t>MBAM914A</t>
  </si>
  <si>
    <t>MBAM914B</t>
  </si>
  <si>
    <t>MBAM915</t>
  </si>
  <si>
    <t>MBAM915A</t>
  </si>
  <si>
    <t>MBAM915B</t>
  </si>
  <si>
    <t>MBAM916</t>
  </si>
  <si>
    <t>MBAM916A</t>
  </si>
  <si>
    <t>MBAM921</t>
  </si>
  <si>
    <t>MBAM921A</t>
  </si>
  <si>
    <t>MBAM922</t>
  </si>
  <si>
    <t>MBAM922A</t>
  </si>
  <si>
    <t>MBAM923</t>
  </si>
  <si>
    <t>MBAM923A</t>
  </si>
  <si>
    <t>MBAM924</t>
  </si>
  <si>
    <t>MBAM924A</t>
  </si>
  <si>
    <t>MBAM925</t>
  </si>
  <si>
    <t>MBAM925A</t>
  </si>
  <si>
    <t>MBAM926</t>
  </si>
  <si>
    <t>MBAM926A</t>
  </si>
  <si>
    <t>MBAM930</t>
  </si>
  <si>
    <t>MBAM930A</t>
  </si>
  <si>
    <t>MBAM931</t>
  </si>
  <si>
    <t>MBAM931A</t>
  </si>
  <si>
    <t>MBAM932</t>
  </si>
  <si>
    <t>MBAM932A</t>
  </si>
  <si>
    <t>MBAM933</t>
  </si>
  <si>
    <t>MBAM933A</t>
  </si>
  <si>
    <t>MBAM934</t>
  </si>
  <si>
    <t>MBAM934A</t>
  </si>
  <si>
    <t>MBAM934B</t>
  </si>
  <si>
    <t>MBAM935</t>
  </si>
  <si>
    <t>MBAM935A</t>
  </si>
  <si>
    <t>MBAM935B</t>
  </si>
  <si>
    <t>MBAM936</t>
  </si>
  <si>
    <t>MBAM936A</t>
  </si>
  <si>
    <t>MBAM936B</t>
  </si>
  <si>
    <t>MBAM937</t>
  </si>
  <si>
    <t>MBAM937A</t>
  </si>
  <si>
    <t>MBAM938</t>
  </si>
  <si>
    <t>MBAM938A</t>
  </si>
  <si>
    <t>MBAM939</t>
  </si>
  <si>
    <t>MBAM939A</t>
  </si>
  <si>
    <t>MBAM939B</t>
  </si>
  <si>
    <t>MBAM940</t>
  </si>
  <si>
    <t>MBAM941</t>
  </si>
  <si>
    <t>MBAM942</t>
  </si>
  <si>
    <t>MBAM942A</t>
  </si>
  <si>
    <t>MBAM942B</t>
  </si>
  <si>
    <t>MBAM943</t>
  </si>
  <si>
    <t>MBAM944</t>
  </si>
  <si>
    <t>MBAM945</t>
  </si>
  <si>
    <t>MBAM946</t>
  </si>
  <si>
    <t>MBAM947</t>
  </si>
  <si>
    <t>MBAM947B</t>
  </si>
  <si>
    <t>MBAM948</t>
  </si>
  <si>
    <t>MBAM949</t>
  </si>
  <si>
    <t>MBAM950</t>
  </si>
  <si>
    <t>MBAM951</t>
  </si>
  <si>
    <t>MBAM952</t>
  </si>
  <si>
    <t>MBAM953</t>
  </si>
  <si>
    <t>MBAM954</t>
  </si>
  <si>
    <t>MBAM955</t>
  </si>
  <si>
    <t>MBAM955B</t>
  </si>
  <si>
    <t>MBAM956</t>
  </si>
  <si>
    <t>MBAM956B</t>
  </si>
  <si>
    <t>MBAM957</t>
  </si>
  <si>
    <t>MBAM958</t>
  </si>
  <si>
    <t>MBAM958B</t>
  </si>
  <si>
    <t>MBAM959</t>
  </si>
  <si>
    <t>MBAM959B</t>
  </si>
  <si>
    <t>MBAM960</t>
  </si>
  <si>
    <t>MBAM961</t>
  </si>
  <si>
    <t>MBAM962</t>
  </si>
  <si>
    <t>MBAM962B</t>
  </si>
  <si>
    <t>MBAM963</t>
  </si>
  <si>
    <t>MBAM964</t>
  </si>
  <si>
    <t>MBAM965</t>
  </si>
  <si>
    <t>MBAM965B</t>
  </si>
  <si>
    <t>MBAM966</t>
  </si>
  <si>
    <t>MBAM966B</t>
  </si>
  <si>
    <t>MBAM967</t>
  </si>
  <si>
    <t>MBAM967B</t>
  </si>
  <si>
    <t>MBAM968B</t>
  </si>
  <si>
    <t>MBAM969B</t>
  </si>
  <si>
    <t>MDC1000</t>
  </si>
  <si>
    <t>MDC1001</t>
  </si>
  <si>
    <t>MDC1010</t>
  </si>
  <si>
    <t>MDC1020</t>
  </si>
  <si>
    <t>MDC1030</t>
  </si>
  <si>
    <t>MDC1040</t>
  </si>
  <si>
    <t>MDC1050</t>
  </si>
  <si>
    <t>MDC1060</t>
  </si>
  <si>
    <t>MDC1070</t>
  </si>
  <si>
    <t>MDC1080</t>
  </si>
  <si>
    <t>MDC1100</t>
  </si>
  <si>
    <t>MDC1110</t>
  </si>
  <si>
    <t>MDC1111</t>
  </si>
  <si>
    <t>MDC1120</t>
  </si>
  <si>
    <t>MDC1130</t>
  </si>
  <si>
    <t>MDC1140</t>
  </si>
  <si>
    <t>MDC1150</t>
  </si>
  <si>
    <t>MDC1160</t>
  </si>
  <si>
    <t>MDC1170</t>
  </si>
  <si>
    <t>MDC1180</t>
  </si>
  <si>
    <t>MDC1185</t>
  </si>
  <si>
    <t>MDC1190</t>
  </si>
  <si>
    <t>MDC1195</t>
  </si>
  <si>
    <t>MDC1200</t>
  </si>
  <si>
    <t>MDC1300</t>
  </si>
  <si>
    <t>MDC1400</t>
  </si>
  <si>
    <t>MDC1500</t>
  </si>
  <si>
    <t>MDC1501</t>
  </si>
  <si>
    <t>MDC1502</t>
  </si>
  <si>
    <t>MDC1904</t>
  </si>
  <si>
    <t>MDC1907</t>
  </si>
  <si>
    <t>MDC1909</t>
  </si>
  <si>
    <t>MDC2000</t>
  </si>
  <si>
    <t>MDC2001</t>
  </si>
  <si>
    <t>MDC2010</t>
  </si>
  <si>
    <t>MDC2011</t>
  </si>
  <si>
    <t>MDC2020</t>
  </si>
  <si>
    <t>MDC2021</t>
  </si>
  <si>
    <t>MDC2030</t>
  </si>
  <si>
    <t>MDC2031</t>
  </si>
  <si>
    <t>MDC2040</t>
  </si>
  <si>
    <t>MDC2041</t>
  </si>
  <si>
    <t>MDC2050</t>
  </si>
  <si>
    <t>MDC2051</t>
  </si>
  <si>
    <t>MDC2060</t>
  </si>
  <si>
    <t>MDC2061</t>
  </si>
  <si>
    <t>MDC2070</t>
  </si>
  <si>
    <t>MDC2071</t>
  </si>
  <si>
    <t>MDC2080</t>
  </si>
  <si>
    <t>MDC2081</t>
  </si>
  <si>
    <t>MDC2090</t>
  </si>
  <si>
    <t>MDC2091</t>
  </si>
  <si>
    <t>MDC2100</t>
  </si>
  <si>
    <t>MDC2200</t>
  </si>
  <si>
    <t>MDC2210</t>
  </si>
  <si>
    <t>MDC2220</t>
  </si>
  <si>
    <t>MDC2222</t>
  </si>
  <si>
    <t>MDC2230</t>
  </si>
  <si>
    <t>MDC2240</t>
  </si>
  <si>
    <t>MDC2250</t>
  </si>
  <si>
    <t>MDC2251</t>
  </si>
  <si>
    <t>MDC2260</t>
  </si>
  <si>
    <t>MDC2271</t>
  </si>
  <si>
    <t>MDC2272</t>
  </si>
  <si>
    <t>MDC2273</t>
  </si>
  <si>
    <t>MDC2274</t>
  </si>
  <si>
    <t>MDC2275</t>
  </si>
  <si>
    <t>MDC2280</t>
  </si>
  <si>
    <t>MDC2285</t>
  </si>
  <si>
    <t>MDC2290</t>
  </si>
  <si>
    <t>MDC2300</t>
  </si>
  <si>
    <t>MDC2400</t>
  </si>
  <si>
    <t>MDC2500</t>
  </si>
  <si>
    <t>MDC2501</t>
  </si>
  <si>
    <t>MDC2502</t>
  </si>
  <si>
    <t>MDC2909</t>
  </si>
  <si>
    <t>MDC3000</t>
  </si>
  <si>
    <t>MDC3001</t>
  </si>
  <si>
    <t>MDC3010</t>
  </si>
  <si>
    <t>MDC3011</t>
  </si>
  <si>
    <t>MDC3020</t>
  </si>
  <si>
    <t>MDC3021</t>
  </si>
  <si>
    <t>MDC3030</t>
  </si>
  <si>
    <t>MDC3031</t>
  </si>
  <si>
    <t>MDC3040</t>
  </si>
  <si>
    <t>MDC3041</t>
  </si>
  <si>
    <t>MDC3050</t>
  </si>
  <si>
    <t>MDC3051</t>
  </si>
  <si>
    <t>MDC3060</t>
  </si>
  <si>
    <t>MDC3061</t>
  </si>
  <si>
    <t>MDC3070</t>
  </si>
  <si>
    <t>MDC3071</t>
  </si>
  <si>
    <t>MDC3080</t>
  </si>
  <si>
    <t>MDC3081</t>
  </si>
  <si>
    <t>MDC3090</t>
  </si>
  <si>
    <t>MDC3091</t>
  </si>
  <si>
    <t>MDC3100</t>
  </si>
  <si>
    <t>MDC3200</t>
  </si>
  <si>
    <t>MDC3300</t>
  </si>
  <si>
    <t>MDC3400</t>
  </si>
  <si>
    <t>MDC3500</t>
  </si>
  <si>
    <t>MDC3501</t>
  </si>
  <si>
    <t>MDC3502</t>
  </si>
  <si>
    <t>MDC3909</t>
  </si>
  <si>
    <t>MDC4000</t>
  </si>
  <si>
    <t>MDC4001</t>
  </si>
  <si>
    <t>MDC4010</t>
  </si>
  <si>
    <t>MDC4011</t>
  </si>
  <si>
    <t>MDC4020</t>
  </si>
  <si>
    <t>MDC4021</t>
  </si>
  <si>
    <t>MDC4030</t>
  </si>
  <si>
    <t>MDC4031</t>
  </si>
  <si>
    <t>MDC4040</t>
  </si>
  <si>
    <t>MDC4041</t>
  </si>
  <si>
    <t>MDC4050</t>
  </si>
  <si>
    <t>MDC4051</t>
  </si>
  <si>
    <t>MDC4060</t>
  </si>
  <si>
    <t>MDC4061</t>
  </si>
  <si>
    <t>MDC4070</t>
  </si>
  <si>
    <t>MDC4071</t>
  </si>
  <si>
    <t>MDC4080</t>
  </si>
  <si>
    <t>MDC4081</t>
  </si>
  <si>
    <t>MDC4090</t>
  </si>
  <si>
    <t>MDC4091</t>
  </si>
  <si>
    <t>MDC4100</t>
  </si>
  <si>
    <t>MDC4200</t>
  </si>
  <si>
    <t>MDC4300</t>
  </si>
  <si>
    <t>MDC4400</t>
  </si>
  <si>
    <t>MDC4500</t>
  </si>
  <si>
    <t>MDC4501</t>
  </si>
  <si>
    <t>MDC4502</t>
  </si>
  <si>
    <t>MDC5000</t>
  </si>
  <si>
    <t>MDC5001</t>
  </si>
  <si>
    <t>MDC5010</t>
  </si>
  <si>
    <t>MDC5011</t>
  </si>
  <si>
    <t>MDC5020</t>
  </si>
  <si>
    <t>MDC5021</t>
  </si>
  <si>
    <t>MDC5030</t>
  </si>
  <si>
    <t>MDC5031</t>
  </si>
  <si>
    <t>MDC5040</t>
  </si>
  <si>
    <t>MDC5041</t>
  </si>
  <si>
    <t>MDC5050</t>
  </si>
  <si>
    <t>MDC5051</t>
  </si>
  <si>
    <t>MDC5060</t>
  </si>
  <si>
    <t>MDC5061</t>
  </si>
  <si>
    <t>MDC5100</t>
  </si>
  <si>
    <t>MDC5200</t>
  </si>
  <si>
    <t>MDC5300</t>
  </si>
  <si>
    <t>MDC5400</t>
  </si>
  <si>
    <t>MDC5500</t>
  </si>
  <si>
    <t>MDC5501</t>
  </si>
  <si>
    <t>MDC5502</t>
  </si>
  <si>
    <t>MDS1907</t>
  </si>
  <si>
    <t>MDS1909</t>
  </si>
  <si>
    <t>MDS2909</t>
  </si>
  <si>
    <t>MDS3909</t>
  </si>
  <si>
    <t>MDSM907</t>
  </si>
  <si>
    <t>MED6000</t>
  </si>
  <si>
    <t>MED6001</t>
  </si>
  <si>
    <t>MED6002</t>
  </si>
  <si>
    <t>MED6003</t>
  </si>
  <si>
    <t>MED6004</t>
  </si>
  <si>
    <t>MED6005</t>
  </si>
  <si>
    <t>MED6006</t>
  </si>
  <si>
    <t>MED6015</t>
  </si>
  <si>
    <t>MED6025</t>
  </si>
  <si>
    <t>MED6050</t>
  </si>
  <si>
    <t>MEDM000</t>
  </si>
  <si>
    <t>MEDM001</t>
  </si>
  <si>
    <t>MEDM002</t>
  </si>
  <si>
    <t>MEDM003</t>
  </si>
  <si>
    <t>MEDM003A</t>
  </si>
  <si>
    <t>MEDM004</t>
  </si>
  <si>
    <t>MEDM004A</t>
  </si>
  <si>
    <t>MEDM005</t>
  </si>
  <si>
    <t>MEDM006</t>
  </si>
  <si>
    <t>MEDM010</t>
  </si>
  <si>
    <t>MEDM015</t>
  </si>
  <si>
    <t>MEDM025</t>
  </si>
  <si>
    <t>MEDM050</t>
  </si>
  <si>
    <t>MHS3005</t>
  </si>
  <si>
    <t>MHS6001</t>
  </si>
  <si>
    <t>MHS6002</t>
  </si>
  <si>
    <t>MHS6003</t>
  </si>
  <si>
    <t>MHS6004</t>
  </si>
  <si>
    <t>MHS6005</t>
  </si>
  <si>
    <t>MHS6006</t>
  </si>
  <si>
    <t>MHS6007</t>
  </si>
  <si>
    <t>MHS6008</t>
  </si>
  <si>
    <t>MHS6009</t>
  </si>
  <si>
    <t>MHS6010</t>
  </si>
  <si>
    <t>MHS6011</t>
  </si>
  <si>
    <t>MHSM001</t>
  </si>
  <si>
    <t>MHSM002</t>
  </si>
  <si>
    <t>MHSM003</t>
  </si>
  <si>
    <t>MHSM004</t>
  </si>
  <si>
    <t>MHSM005</t>
  </si>
  <si>
    <t>MHSM006</t>
  </si>
  <si>
    <t>MHSM007</t>
  </si>
  <si>
    <t>MHSM008</t>
  </si>
  <si>
    <t>MHSM009</t>
  </si>
  <si>
    <t>MHSM010</t>
  </si>
  <si>
    <t>MHSM011</t>
  </si>
  <si>
    <t>MIN1909</t>
  </si>
  <si>
    <t>MIN2909</t>
  </si>
  <si>
    <t>MIN3909</t>
  </si>
  <si>
    <t>MIR6001</t>
  </si>
  <si>
    <t>MIR6002</t>
  </si>
  <si>
    <t>MIR6003</t>
  </si>
  <si>
    <t>MIR6004</t>
  </si>
  <si>
    <t>MIR6005</t>
  </si>
  <si>
    <t>MIR6006</t>
  </si>
  <si>
    <t>MIR6011</t>
  </si>
  <si>
    <t>MIR6012</t>
  </si>
  <si>
    <t>MIR6013</t>
  </si>
  <si>
    <t>MIR6014</t>
  </si>
  <si>
    <t>MIR6015</t>
  </si>
  <si>
    <t>MIR6020</t>
  </si>
  <si>
    <t>MIRM001</t>
  </si>
  <si>
    <t>MIRM002</t>
  </si>
  <si>
    <t>MIRM003</t>
  </si>
  <si>
    <t>MIRM004</t>
  </si>
  <si>
    <t>MIRM005</t>
  </si>
  <si>
    <t>MIRM006</t>
  </si>
  <si>
    <t>MIRM011</t>
  </si>
  <si>
    <t>MIRM012</t>
  </si>
  <si>
    <t>MIRM013</t>
  </si>
  <si>
    <t>MIRM014</t>
  </si>
  <si>
    <t>MIRM015</t>
  </si>
  <si>
    <t>MIRM020</t>
  </si>
  <si>
    <t>MIT1115</t>
  </si>
  <si>
    <t>MIT1116</t>
  </si>
  <si>
    <t>MIT1117</t>
  </si>
  <si>
    <t>MIT1215</t>
  </si>
  <si>
    <t>MIT1216</t>
  </si>
  <si>
    <t>MIT1217</t>
  </si>
  <si>
    <t>MIT2100</t>
  </si>
  <si>
    <t>MIT2101</t>
  </si>
  <si>
    <t>MIT2105</t>
  </si>
  <si>
    <t>MIT2106</t>
  </si>
  <si>
    <t>MIT2111</t>
  </si>
  <si>
    <t>MIT2114</t>
  </si>
  <si>
    <t>MIT2119</t>
  </si>
  <si>
    <t>MIT2120</t>
  </si>
  <si>
    <t>MIT2200</t>
  </si>
  <si>
    <t>MIT2201</t>
  </si>
  <si>
    <t>MIT2205</t>
  </si>
  <si>
    <t>MIT2206</t>
  </si>
  <si>
    <t>MIT2211</t>
  </si>
  <si>
    <t>MIT2214</t>
  </si>
  <si>
    <t>MIT2219</t>
  </si>
  <si>
    <t>MIT2220</t>
  </si>
  <si>
    <t>MIT2306</t>
  </si>
  <si>
    <t>MIT3101</t>
  </si>
  <si>
    <t>MIT3103</t>
  </si>
  <si>
    <t>MIT3104</t>
  </si>
  <si>
    <t>MIT3106</t>
  </si>
  <si>
    <t>MIT3107</t>
  </si>
  <si>
    <t>MIT3109</t>
  </si>
  <si>
    <t>MIT3110</t>
  </si>
  <si>
    <t>MIT3112</t>
  </si>
  <si>
    <t>MIT3113</t>
  </si>
  <si>
    <t>MIT3118</t>
  </si>
  <si>
    <t>MIT3121</t>
  </si>
  <si>
    <t>MIT3122</t>
  </si>
  <si>
    <t>MIT3201</t>
  </si>
  <si>
    <t>MIT3203</t>
  </si>
  <si>
    <t>MIT3204</t>
  </si>
  <si>
    <t>MIT3206</t>
  </si>
  <si>
    <t>MIT3207</t>
  </si>
  <si>
    <t>MIT3209</t>
  </si>
  <si>
    <t>MIT3210</t>
  </si>
  <si>
    <t>MIT3212</t>
  </si>
  <si>
    <t>MIT3213</t>
  </si>
  <si>
    <t>MIT3218</t>
  </si>
  <si>
    <t>MIT3221</t>
  </si>
  <si>
    <t>MIT3222</t>
  </si>
  <si>
    <t>MIT3300</t>
  </si>
  <si>
    <t>MIT3302</t>
  </si>
  <si>
    <t>MIT3306</t>
  </si>
  <si>
    <t>MIT3308</t>
  </si>
  <si>
    <t>MIT3888A</t>
  </si>
  <si>
    <t>MIT3888B</t>
  </si>
  <si>
    <t>MIT3888C</t>
  </si>
  <si>
    <t>MIT3888D</t>
  </si>
  <si>
    <t>MIT3888E</t>
  </si>
  <si>
    <t>MITM200</t>
  </si>
  <si>
    <t>MITM200A</t>
  </si>
  <si>
    <t>MITM201</t>
  </si>
  <si>
    <t>MITM202</t>
  </si>
  <si>
    <t>MITM207</t>
  </si>
  <si>
    <t>MITM207A</t>
  </si>
  <si>
    <t>MITM212</t>
  </si>
  <si>
    <t>MITM212A</t>
  </si>
  <si>
    <t>MITM213</t>
  </si>
  <si>
    <t>MITM213A</t>
  </si>
  <si>
    <t>MLA1001</t>
  </si>
  <si>
    <t>MLA1002</t>
  </si>
  <si>
    <t>MLA1003</t>
  </si>
  <si>
    <t>MLA1004</t>
  </si>
  <si>
    <t>MLA1005</t>
  </si>
  <si>
    <t>MLA1006</t>
  </si>
  <si>
    <t>MLA1007</t>
  </si>
  <si>
    <t>MLA1011</t>
  </si>
  <si>
    <t>MLA2001</t>
  </si>
  <si>
    <t>MLA2002</t>
  </si>
  <si>
    <t>MLA3001</t>
  </si>
  <si>
    <t>MLA3002</t>
  </si>
  <si>
    <t>MLA3003</t>
  </si>
  <si>
    <t>MLA3004</t>
  </si>
  <si>
    <t>MLA3005</t>
  </si>
  <si>
    <t>MLA3006</t>
  </si>
  <si>
    <t>MLA3007</t>
  </si>
  <si>
    <t>MLA3008</t>
  </si>
  <si>
    <t>MLA3009</t>
  </si>
  <si>
    <t>MLA3010</t>
  </si>
  <si>
    <t>MLA3011</t>
  </si>
  <si>
    <t>MLA3012</t>
  </si>
  <si>
    <t>MLA3013</t>
  </si>
  <si>
    <t>MLA3014</t>
  </si>
  <si>
    <t>MLA4001</t>
  </si>
  <si>
    <t>MLA4002</t>
  </si>
  <si>
    <t>MLA4003</t>
  </si>
  <si>
    <t>MLA4004</t>
  </si>
  <si>
    <t>MLA4005</t>
  </si>
  <si>
    <t>MLA4006</t>
  </si>
  <si>
    <t>MLA4007</t>
  </si>
  <si>
    <t>MLA4008</t>
  </si>
  <si>
    <t>MLA4009</t>
  </si>
  <si>
    <t>MLA4010</t>
  </si>
  <si>
    <t>MLC1201</t>
  </si>
  <si>
    <t>MLC1202</t>
  </si>
  <si>
    <t>MLC1203</t>
  </si>
  <si>
    <t>MLC1204</t>
  </si>
  <si>
    <t>MLC1205</t>
  </si>
  <si>
    <t>MLC1206</t>
  </si>
  <si>
    <t>MLC2201</t>
  </si>
  <si>
    <t>MLC2202</t>
  </si>
  <si>
    <t>MLC2203</t>
  </si>
  <si>
    <t>MLC2204</t>
  </si>
  <si>
    <t>MLC2205</t>
  </si>
  <si>
    <t>MLC2206</t>
  </si>
  <si>
    <t>MLC2207</t>
  </si>
  <si>
    <t>MLC2208</t>
  </si>
  <si>
    <t>MLC2210</t>
  </si>
  <si>
    <t>MLC2211</t>
  </si>
  <si>
    <t>MLC2214</t>
  </si>
  <si>
    <t>MLC2215</t>
  </si>
  <si>
    <t>MLC2216</t>
  </si>
  <si>
    <t>MLC2228</t>
  </si>
  <si>
    <t>MLC2233</t>
  </si>
  <si>
    <t>MLC2239</t>
  </si>
  <si>
    <t>MLC2240</t>
  </si>
  <si>
    <t>MLC2241</t>
  </si>
  <si>
    <t>MLC2242</t>
  </si>
  <si>
    <t>MLC2243</t>
  </si>
  <si>
    <t>MLC2244</t>
  </si>
  <si>
    <t>MLC2245</t>
  </si>
  <si>
    <t>MLC2246</t>
  </si>
  <si>
    <t>MLC2247</t>
  </si>
  <si>
    <t>MLC2248</t>
  </si>
  <si>
    <t>MLC3006</t>
  </si>
  <si>
    <t>MLC3007</t>
  </si>
  <si>
    <t>MLC3008</t>
  </si>
  <si>
    <t>MLC3009</t>
  </si>
  <si>
    <t>MLC3010</t>
  </si>
  <si>
    <t>MLC3011</t>
  </si>
  <si>
    <t>MLC3012</t>
  </si>
  <si>
    <t>MLC3013</t>
  </si>
  <si>
    <t>MLC3201</t>
  </si>
  <si>
    <t>MLC3202</t>
  </si>
  <si>
    <t>MLC3203</t>
  </si>
  <si>
    <t>MLC3204</t>
  </si>
  <si>
    <t>MLC3234</t>
  </si>
  <si>
    <t>MLC3235</t>
  </si>
  <si>
    <t>MLC3236</t>
  </si>
  <si>
    <t>MLC3237</t>
  </si>
  <si>
    <t>MLC3238</t>
  </si>
  <si>
    <t>MLC3243</t>
  </si>
  <si>
    <t>MLC3244</t>
  </si>
  <si>
    <t>MLC3245</t>
  </si>
  <si>
    <t>MLC3288</t>
  </si>
  <si>
    <t>MLC3289</t>
  </si>
  <si>
    <t>MLF1001</t>
  </si>
  <si>
    <t>MLF1002</t>
  </si>
  <si>
    <t>MLF1003</t>
  </si>
  <si>
    <t>MLF1004</t>
  </si>
  <si>
    <t>MLF1005</t>
  </si>
  <si>
    <t>MLF1006</t>
  </si>
  <si>
    <t>MLF1007</t>
  </si>
  <si>
    <t>MLF1008</t>
  </si>
  <si>
    <t>MLF1009</t>
  </si>
  <si>
    <t>MLF1010</t>
  </si>
  <si>
    <t>MLF1011</t>
  </si>
  <si>
    <t>MLF1012</t>
  </si>
  <si>
    <t>MLF1013</t>
  </si>
  <si>
    <t>MLF1014</t>
  </si>
  <si>
    <t>MLF1015</t>
  </si>
  <si>
    <t>MLF1016</t>
  </si>
  <si>
    <t>MLF1017</t>
  </si>
  <si>
    <t>MLF1052</t>
  </si>
  <si>
    <t>MLF1102</t>
  </si>
  <si>
    <t>MLF1103</t>
  </si>
  <si>
    <t>MLF1104</t>
  </si>
  <si>
    <t>MLF1105</t>
  </si>
  <si>
    <t>MLF1106</t>
  </si>
  <si>
    <t>MLF1107</t>
  </si>
  <si>
    <t>MLF1108</t>
  </si>
  <si>
    <t>MLF1109</t>
  </si>
  <si>
    <t>MLF1110</t>
  </si>
  <si>
    <t>MLF1111</t>
  </si>
  <si>
    <t>MLF1112</t>
  </si>
  <si>
    <t>MLF1116</t>
  </si>
  <si>
    <t>MLF1118</t>
  </si>
  <si>
    <t>MLF1119</t>
  </si>
  <si>
    <t>MLF1120</t>
  </si>
  <si>
    <t>MLF1121</t>
  </si>
  <si>
    <t>MLF2001</t>
  </si>
  <si>
    <t>MLF2002</t>
  </si>
  <si>
    <t>MLF2003</t>
  </si>
  <si>
    <t>MLF2004</t>
  </si>
  <si>
    <t>MLF2005</t>
  </si>
  <si>
    <t>MLF2011</t>
  </si>
  <si>
    <t>MLF2012</t>
  </si>
  <si>
    <t>MLF2013</t>
  </si>
  <si>
    <t>MLF2014</t>
  </si>
  <si>
    <t>MLF2015</t>
  </si>
  <si>
    <t>MLF2016</t>
  </si>
  <si>
    <t>MLF2017</t>
  </si>
  <si>
    <t>MLF2018</t>
  </si>
  <si>
    <t>MLF2019</t>
  </si>
  <si>
    <t>MLF2020</t>
  </si>
  <si>
    <t>MLF2021</t>
  </si>
  <si>
    <t>MLF2022</t>
  </si>
  <si>
    <t>MLF2023</t>
  </si>
  <si>
    <t>MLF2024</t>
  </si>
  <si>
    <t>MLF2025</t>
  </si>
  <si>
    <t>MLF2026</t>
  </si>
  <si>
    <t>MLF2027</t>
  </si>
  <si>
    <t>MLF2028</t>
  </si>
  <si>
    <t>MLF2029</t>
  </si>
  <si>
    <t>MLF2030</t>
  </si>
  <si>
    <t>MLF2031</t>
  </si>
  <si>
    <t>MLF2032</t>
  </si>
  <si>
    <t>MLF2033</t>
  </si>
  <si>
    <t>MLF2034</t>
  </si>
  <si>
    <t>MLF2035</t>
  </si>
  <si>
    <t>MLF2036</t>
  </si>
  <si>
    <t>MLF2037</t>
  </si>
  <si>
    <t>MLF2038</t>
  </si>
  <si>
    <t>MLF2039</t>
  </si>
  <si>
    <t>MLF2040</t>
  </si>
  <si>
    <t>MLF2041</t>
  </si>
  <si>
    <t>MLF2042</t>
  </si>
  <si>
    <t>MLF2043</t>
  </si>
  <si>
    <t>MLF2044</t>
  </si>
  <si>
    <t>MLF2045</t>
  </si>
  <si>
    <t>MLF2046</t>
  </si>
  <si>
    <t>MLF2047</t>
  </si>
  <si>
    <t>MLF2048</t>
  </si>
  <si>
    <t>MLF2049</t>
  </si>
  <si>
    <t>MLF2050</t>
  </si>
  <si>
    <t>MLF2051</t>
  </si>
  <si>
    <t>MLF2052</t>
  </si>
  <si>
    <t>MLF2053</t>
  </si>
  <si>
    <t>MLF2054</t>
  </si>
  <si>
    <t>MLF2055</t>
  </si>
  <si>
    <t>MLF2056</t>
  </si>
  <si>
    <t>MLF2057</t>
  </si>
  <si>
    <t>MLF2058</t>
  </si>
  <si>
    <t>MLF2059</t>
  </si>
  <si>
    <t>MLF2060</t>
  </si>
  <si>
    <t>MLF2061</t>
  </si>
  <si>
    <t>MLF2062</t>
  </si>
  <si>
    <t>MLF2063</t>
  </si>
  <si>
    <t>MLF2064</t>
  </si>
  <si>
    <t>MLF2065</t>
  </si>
  <si>
    <t>MLF2066</t>
  </si>
  <si>
    <t>MLF2067</t>
  </si>
  <si>
    <t>MLF2068</t>
  </si>
  <si>
    <t>MLF2069</t>
  </si>
  <si>
    <t>MLF2070</t>
  </si>
  <si>
    <t>MLF2071</t>
  </si>
  <si>
    <t>MLF2072</t>
  </si>
  <si>
    <t>MLF2074</t>
  </si>
  <si>
    <t>MLF2075</t>
  </si>
  <si>
    <t>MLF2076</t>
  </si>
  <si>
    <t>MLF2152</t>
  </si>
  <si>
    <t>MLF2204</t>
  </si>
  <si>
    <t>MLF3000</t>
  </si>
  <si>
    <t>MLF3001</t>
  </si>
  <si>
    <t>MLF3002</t>
  </si>
  <si>
    <t>MLF3003</t>
  </si>
  <si>
    <t>MLF3004</t>
  </si>
  <si>
    <t>MLF3005</t>
  </si>
  <si>
    <t>MLF3006</t>
  </si>
  <si>
    <t>MLF3011</t>
  </si>
  <si>
    <t>MLF3012</t>
  </si>
  <si>
    <t>MLF3013</t>
  </si>
  <si>
    <t>MLF3014</t>
  </si>
  <si>
    <t>MLF3015</t>
  </si>
  <si>
    <t>MLF3016</t>
  </si>
  <si>
    <t>MLF3017</t>
  </si>
  <si>
    <t>MLF3018</t>
  </si>
  <si>
    <t>MLF3019</t>
  </si>
  <si>
    <t>MLF3020</t>
  </si>
  <si>
    <t>MLF3021</t>
  </si>
  <si>
    <t>MLF3022</t>
  </si>
  <si>
    <t>MLF3023</t>
  </si>
  <si>
    <t>MLF3024</t>
  </si>
  <si>
    <t>MLF3025</t>
  </si>
  <si>
    <t>MLF3026</t>
  </si>
  <si>
    <t>MLF3027</t>
  </si>
  <si>
    <t>MLF3028</t>
  </si>
  <si>
    <t>MLF3029</t>
  </si>
  <si>
    <t>MLF3030</t>
  </si>
  <si>
    <t>MLF3031</t>
  </si>
  <si>
    <t>MLF3032</t>
  </si>
  <si>
    <t>MLF3033</t>
  </si>
  <si>
    <t>MLF3034</t>
  </si>
  <si>
    <t>MLF3035</t>
  </si>
  <si>
    <t>MLF3036</t>
  </si>
  <si>
    <t>MLF3037</t>
  </si>
  <si>
    <t>MLF3038</t>
  </si>
  <si>
    <t>MLF3039</t>
  </si>
  <si>
    <t>MLF3040</t>
  </si>
  <si>
    <t>MLF3041</t>
  </si>
  <si>
    <t>MLF3042</t>
  </si>
  <si>
    <t>MLF3043</t>
  </si>
  <si>
    <t>MLF3044</t>
  </si>
  <si>
    <t>MLF3045</t>
  </si>
  <si>
    <t>MLF3046</t>
  </si>
  <si>
    <t>MLF3047</t>
  </si>
  <si>
    <t>MLF3048</t>
  </si>
  <si>
    <t>MLF3049</t>
  </si>
  <si>
    <t>MLF3050</t>
  </si>
  <si>
    <t>MLF3051</t>
  </si>
  <si>
    <t>MLF3052</t>
  </si>
  <si>
    <t>MLF3053</t>
  </si>
  <si>
    <t>MLF3054</t>
  </si>
  <si>
    <t>MLF3055</t>
  </si>
  <si>
    <t>MLF3056</t>
  </si>
  <si>
    <t>MLF3057</t>
  </si>
  <si>
    <t>MLF3058</t>
  </si>
  <si>
    <t>MLF3059</t>
  </si>
  <si>
    <t>MLF3060</t>
  </si>
  <si>
    <t>MLF3061</t>
  </si>
  <si>
    <t>MLF3062</t>
  </si>
  <si>
    <t>MLF3063</t>
  </si>
  <si>
    <t>MLF3064</t>
  </si>
  <si>
    <t>MLF3065</t>
  </si>
  <si>
    <t>MLF3066</t>
  </si>
  <si>
    <t>MLF3067</t>
  </si>
  <si>
    <t>MLF3068</t>
  </si>
  <si>
    <t>MLF3069</t>
  </si>
  <si>
    <t>MLF3070</t>
  </si>
  <si>
    <t>MLF3071</t>
  </si>
  <si>
    <t>MLF3072</t>
  </si>
  <si>
    <t>MLF3073</t>
  </si>
  <si>
    <t>MLF3074</t>
  </si>
  <si>
    <t>MLF3075</t>
  </si>
  <si>
    <t>MLF3076</t>
  </si>
  <si>
    <t>MLF3077</t>
  </si>
  <si>
    <t>MLF3078</t>
  </si>
  <si>
    <t>MLF3079</t>
  </si>
  <si>
    <t>MLF3080</t>
  </si>
  <si>
    <t>MLF3081</t>
  </si>
  <si>
    <t>MLF3100</t>
  </si>
  <si>
    <t>MLF3100A</t>
  </si>
  <si>
    <t>MLF3100B</t>
  </si>
  <si>
    <t>MLF3101</t>
  </si>
  <si>
    <t>MLF3101A</t>
  </si>
  <si>
    <t>MLF3101B</t>
  </si>
  <si>
    <t>MLF3111</t>
  </si>
  <si>
    <t>MLF3201</t>
  </si>
  <si>
    <t>MLF3888</t>
  </si>
  <si>
    <t>MLF3888E</t>
  </si>
  <si>
    <t>MLF4001</t>
  </si>
  <si>
    <t>MLF4001A</t>
  </si>
  <si>
    <t>MLF4001B</t>
  </si>
  <si>
    <t>MLF4011</t>
  </si>
  <si>
    <t>MLF4012</t>
  </si>
  <si>
    <t>MLF4013</t>
  </si>
  <si>
    <t>MLF4014</t>
  </si>
  <si>
    <t>MLF4015</t>
  </si>
  <si>
    <t>MLF4016</t>
  </si>
  <si>
    <t>MLF4017</t>
  </si>
  <si>
    <t>MLF4018</t>
  </si>
  <si>
    <t>MLF4019</t>
  </si>
  <si>
    <t>MLF4020</t>
  </si>
  <si>
    <t>MLF4021</t>
  </si>
  <si>
    <t>MLF4022</t>
  </si>
  <si>
    <t>MLF4023</t>
  </si>
  <si>
    <t>MLF4024</t>
  </si>
  <si>
    <t>MLF4025</t>
  </si>
  <si>
    <t>MLF4026</t>
  </si>
  <si>
    <t>MLF4027</t>
  </si>
  <si>
    <t>MLF4028</t>
  </si>
  <si>
    <t>MLF4029</t>
  </si>
  <si>
    <t>MLF4030</t>
  </si>
  <si>
    <t>MLF4031</t>
  </si>
  <si>
    <t>MLF4032</t>
  </si>
  <si>
    <t>MLF4033</t>
  </si>
  <si>
    <t>MLF4034</t>
  </si>
  <si>
    <t>MLF4035</t>
  </si>
  <si>
    <t>MLF4036</t>
  </si>
  <si>
    <t>MLF4037</t>
  </si>
  <si>
    <t>MLF4038</t>
  </si>
  <si>
    <t>MLF4039</t>
  </si>
  <si>
    <t>MLF4040</t>
  </si>
  <si>
    <t>MLF4041</t>
  </si>
  <si>
    <t>MLF4042</t>
  </si>
  <si>
    <t>MLF4043</t>
  </si>
  <si>
    <t>MLF4044</t>
  </si>
  <si>
    <t>MLF4045</t>
  </si>
  <si>
    <t>MLF4046</t>
  </si>
  <si>
    <t>MLF4047</t>
  </si>
  <si>
    <t>MLF4048</t>
  </si>
  <si>
    <t>MLF4049</t>
  </si>
  <si>
    <t>MLF4050</t>
  </si>
  <si>
    <t>MLF4051</t>
  </si>
  <si>
    <t>MLF4201</t>
  </si>
  <si>
    <t>MLF6001</t>
  </si>
  <si>
    <t>MLF6002</t>
  </si>
  <si>
    <t>MLF6003</t>
  </si>
  <si>
    <t>MLF6004</t>
  </si>
  <si>
    <t>MLF6005</t>
  </si>
  <si>
    <t>MLF6006</t>
  </si>
  <si>
    <t>MLF6007</t>
  </si>
  <si>
    <t>MLF6008</t>
  </si>
  <si>
    <t>MLF6010</t>
  </si>
  <si>
    <t>MLF6011</t>
  </si>
  <si>
    <t>MLF6012</t>
  </si>
  <si>
    <t>MLF6017</t>
  </si>
  <si>
    <t>MLF6027</t>
  </si>
  <si>
    <t>MLF6037</t>
  </si>
  <si>
    <t>MLF6040</t>
  </si>
  <si>
    <t>MLF6043</t>
  </si>
  <si>
    <t>MLF6045</t>
  </si>
  <si>
    <t>MLFM001</t>
  </si>
  <si>
    <t>MLFM002</t>
  </si>
  <si>
    <t>MLFM003</t>
  </si>
  <si>
    <t>MLFM004</t>
  </si>
  <si>
    <t>MLFM005</t>
  </si>
  <si>
    <t>MLFM006</t>
  </si>
  <si>
    <t>MLFM007</t>
  </si>
  <si>
    <t>MLFM008</t>
  </si>
  <si>
    <t>MLFM010</t>
  </si>
  <si>
    <t>MLFM011</t>
  </si>
  <si>
    <t>MLFM012</t>
  </si>
  <si>
    <t>MLFM017</t>
  </si>
  <si>
    <t>MLFM027</t>
  </si>
  <si>
    <t>MLFM037</t>
  </si>
  <si>
    <t>MLFM040</t>
  </si>
  <si>
    <t>MLFM043</t>
  </si>
  <si>
    <t>MLFM045</t>
  </si>
  <si>
    <t>MLFM048</t>
  </si>
  <si>
    <t>MLFM049</t>
  </si>
  <si>
    <t>MLFM050</t>
  </si>
  <si>
    <t>MLG1001</t>
  </si>
  <si>
    <t>MLG1002</t>
  </si>
  <si>
    <t>MLG1003</t>
  </si>
  <si>
    <t>MLG1004</t>
  </si>
  <si>
    <t>MLG1005</t>
  </si>
  <si>
    <t>MLG1006</t>
  </si>
  <si>
    <t>MLG1007</t>
  </si>
  <si>
    <t>MLG1008</t>
  </si>
  <si>
    <t>MLG1009</t>
  </si>
  <si>
    <t>MLG1010</t>
  </si>
  <si>
    <t>MLG1011</t>
  </si>
  <si>
    <t>MLG1012</t>
  </si>
  <si>
    <t>MLG1013</t>
  </si>
  <si>
    <t>MLG1014</t>
  </si>
  <si>
    <t>MLG1015</t>
  </si>
  <si>
    <t>MLG1016</t>
  </si>
  <si>
    <t>MLG1017</t>
  </si>
  <si>
    <t>MLG1018</t>
  </si>
  <si>
    <t>MLG1019</t>
  </si>
  <si>
    <t>MLG1020</t>
  </si>
  <si>
    <t>MLG1021</t>
  </si>
  <si>
    <t>MLG1051</t>
  </si>
  <si>
    <t>MLG1052</t>
  </si>
  <si>
    <t>MLG2001</t>
  </si>
  <si>
    <t>MLG2002</t>
  </si>
  <si>
    <t>MLG2003</t>
  </si>
  <si>
    <t>MLG2012</t>
  </si>
  <si>
    <t>MLG2013</t>
  </si>
  <si>
    <t>MLG2014</t>
  </si>
  <si>
    <t>MLG2015</t>
  </si>
  <si>
    <t>MLG2016</t>
  </si>
  <si>
    <t>MLG2017</t>
  </si>
  <si>
    <t>MLG2018</t>
  </si>
  <si>
    <t>MLG2019</t>
  </si>
  <si>
    <t>MLG2022</t>
  </si>
  <si>
    <t>MLG2024</t>
  </si>
  <si>
    <t>MLG2026</t>
  </si>
  <si>
    <t>MLG2030</t>
  </si>
  <si>
    <t>MLG2031</t>
  </si>
  <si>
    <t>MLG2032</t>
  </si>
  <si>
    <t>MLG2033</t>
  </si>
  <si>
    <t>MLG2034</t>
  </si>
  <si>
    <t>MLG2035</t>
  </si>
  <si>
    <t>MLG2036</t>
  </si>
  <si>
    <t>MLG2037</t>
  </si>
  <si>
    <t>MLG2038</t>
  </si>
  <si>
    <t>MLG2039</t>
  </si>
  <si>
    <t>MLG2040</t>
  </si>
  <si>
    <t>MLG2041</t>
  </si>
  <si>
    <t>MLG2042</t>
  </si>
  <si>
    <t>MLG2043</t>
  </si>
  <si>
    <t>MLG2044</t>
  </si>
  <si>
    <t>MLG2045</t>
  </si>
  <si>
    <t>MLG2046</t>
  </si>
  <si>
    <t>MLG2047</t>
  </si>
  <si>
    <t>MLG2052</t>
  </si>
  <si>
    <t>MLG3000</t>
  </si>
  <si>
    <t>MLG3001</t>
  </si>
  <si>
    <t>MLG3002</t>
  </si>
  <si>
    <t>MLG3004</t>
  </si>
  <si>
    <t>MLG3005</t>
  </si>
  <si>
    <t>MLG3006</t>
  </si>
  <si>
    <t>MLG3007</t>
  </si>
  <si>
    <t>MLG3008</t>
  </si>
  <si>
    <t>MLG3009</t>
  </si>
  <si>
    <t>MLG3010</t>
  </si>
  <si>
    <t>MLG3011</t>
  </si>
  <si>
    <t>MLG3012</t>
  </si>
  <si>
    <t>MLG3013</t>
  </si>
  <si>
    <t>MLG3014</t>
  </si>
  <si>
    <t>MLG3015</t>
  </si>
  <si>
    <t>MLG3016</t>
  </si>
  <si>
    <t>MLG3017</t>
  </si>
  <si>
    <t>MLG3018</t>
  </si>
  <si>
    <t>MLG3019</t>
  </si>
  <si>
    <t>MLG3020</t>
  </si>
  <si>
    <t>MLG3021</t>
  </si>
  <si>
    <t>MLG3022</t>
  </si>
  <si>
    <t>MLG3023</t>
  </si>
  <si>
    <t>MLG3024</t>
  </si>
  <si>
    <t>MLG3025</t>
  </si>
  <si>
    <t>MLG3026</t>
  </si>
  <si>
    <t>MLG3027</t>
  </si>
  <si>
    <t>MLG3028</t>
  </si>
  <si>
    <t>MLG3029</t>
  </si>
  <si>
    <t>MLG3030</t>
  </si>
  <si>
    <t>MLG3031</t>
  </si>
  <si>
    <t>MLG3032</t>
  </si>
  <si>
    <t>MLG3033</t>
  </si>
  <si>
    <t>MLG3034</t>
  </si>
  <si>
    <t>MLG3035</t>
  </si>
  <si>
    <t>MLG3036</t>
  </si>
  <si>
    <t>MLG3037</t>
  </si>
  <si>
    <t>MLG3038</t>
  </si>
  <si>
    <t>MLG3039</t>
  </si>
  <si>
    <t>MLG3040</t>
  </si>
  <si>
    <t>MLG3101</t>
  </si>
  <si>
    <t>MLG3101A</t>
  </si>
  <si>
    <t>MLG3101B</t>
  </si>
  <si>
    <t>MLG3102</t>
  </si>
  <si>
    <t>MLG3103</t>
  </si>
  <si>
    <t>MLG3103A</t>
  </si>
  <si>
    <t>MLG3103B</t>
  </si>
  <si>
    <t>MLG3111</t>
  </si>
  <si>
    <t>MLG3112</t>
  </si>
  <si>
    <t>MLG3888</t>
  </si>
  <si>
    <t>MLG3888E</t>
  </si>
  <si>
    <t>MLG4001</t>
  </si>
  <si>
    <t>MLG4001A</t>
  </si>
  <si>
    <t>MLG4001B</t>
  </si>
  <si>
    <t>MLG4002</t>
  </si>
  <si>
    <t>MLG4003</t>
  </si>
  <si>
    <t>MLG4004</t>
  </si>
  <si>
    <t>MLG4005</t>
  </si>
  <si>
    <t>MLG4006</t>
  </si>
  <si>
    <t>MLG4007</t>
  </si>
  <si>
    <t>MLG4008</t>
  </si>
  <si>
    <t>MLG4009</t>
  </si>
  <si>
    <t>MLG4010</t>
  </si>
  <si>
    <t>MLG4011</t>
  </si>
  <si>
    <t>MLG4012</t>
  </si>
  <si>
    <t>MLG4013</t>
  </si>
  <si>
    <t>MLG4014</t>
  </si>
  <si>
    <t>MLG4015</t>
  </si>
  <si>
    <t>MLG4016</t>
  </si>
  <si>
    <t>MLG4017</t>
  </si>
  <si>
    <t>MLG4018</t>
  </si>
  <si>
    <t>MLG4019</t>
  </si>
  <si>
    <t>MLG4020</t>
  </si>
  <si>
    <t>MLG4021</t>
  </si>
  <si>
    <t>MLG4022</t>
  </si>
  <si>
    <t>MLG4023</t>
  </si>
  <si>
    <t>MLG4024</t>
  </si>
  <si>
    <t>MLG4025</t>
  </si>
  <si>
    <t>MLG4026</t>
  </si>
  <si>
    <t>MLG4027</t>
  </si>
  <si>
    <t>MLG4028</t>
  </si>
  <si>
    <t>MLG6001</t>
  </si>
  <si>
    <t>MLG6002</t>
  </si>
  <si>
    <t>MLG6003</t>
  </si>
  <si>
    <t>MLG6004</t>
  </si>
  <si>
    <t>MLG6005</t>
  </si>
  <si>
    <t>MLG6016</t>
  </si>
  <si>
    <t>MLGM001</t>
  </si>
  <si>
    <t>MLGM002</t>
  </si>
  <si>
    <t>MLGM003</t>
  </si>
  <si>
    <t>MLGM004</t>
  </si>
  <si>
    <t>MLGM005</t>
  </si>
  <si>
    <t>MLGM016</t>
  </si>
  <si>
    <t>MLGM017</t>
  </si>
  <si>
    <t>MLI1001</t>
  </si>
  <si>
    <t>MLI1002</t>
  </si>
  <si>
    <t>MLI1003</t>
  </si>
  <si>
    <t>MLI1004</t>
  </si>
  <si>
    <t>MLI1005</t>
  </si>
  <si>
    <t>MLI1006</t>
  </si>
  <si>
    <t>MLI1007</t>
  </si>
  <si>
    <t>MLI1008</t>
  </si>
  <si>
    <t>MLI1009</t>
  </si>
  <si>
    <t>MLI1010</t>
  </si>
  <si>
    <t>MLI1011</t>
  </si>
  <si>
    <t>MLI1012</t>
  </si>
  <si>
    <t>MLI1013</t>
  </si>
  <si>
    <t>MLI1014</t>
  </si>
  <si>
    <t>MLI1015</t>
  </si>
  <si>
    <t>MLI1016</t>
  </si>
  <si>
    <t>MLI1020</t>
  </si>
  <si>
    <t>MLI1021</t>
  </si>
  <si>
    <t>MLI1022</t>
  </si>
  <si>
    <t>MLI1051</t>
  </si>
  <si>
    <t>MLI1052</t>
  </si>
  <si>
    <t>MLI1053</t>
  </si>
  <si>
    <t>MLI1054</t>
  </si>
  <si>
    <t>MLI1055</t>
  </si>
  <si>
    <t>MLI1056</t>
  </si>
  <si>
    <t>MLI1101</t>
  </si>
  <si>
    <t>MLI1120</t>
  </si>
  <si>
    <t>MLI1121</t>
  </si>
  <si>
    <t>MLI1220</t>
  </si>
  <si>
    <t>MLI1320</t>
  </si>
  <si>
    <t>MLI1420</t>
  </si>
  <si>
    <t>MLI2001</t>
  </si>
  <si>
    <t>MLI2002</t>
  </si>
  <si>
    <t>MLI2003</t>
  </si>
  <si>
    <t>MLI2005</t>
  </si>
  <si>
    <t>MLI2006</t>
  </si>
  <si>
    <t>MLI2007</t>
  </si>
  <si>
    <t>MLI2008</t>
  </si>
  <si>
    <t>MLI2009</t>
  </si>
  <si>
    <t>MLI2010</t>
  </si>
  <si>
    <t>MLI2011</t>
  </si>
  <si>
    <t>MLI2012</t>
  </si>
  <si>
    <t>MLI2013</t>
  </si>
  <si>
    <t>MLI2014</t>
  </si>
  <si>
    <t>MLI2015</t>
  </si>
  <si>
    <t>MLI2016</t>
  </si>
  <si>
    <t>MLI2017</t>
  </si>
  <si>
    <t>MLI2018</t>
  </si>
  <si>
    <t>MLI2019</t>
  </si>
  <si>
    <t>MLI2020</t>
  </si>
  <si>
    <t>MLI2022</t>
  </si>
  <si>
    <t>MLI2023</t>
  </si>
  <si>
    <t>MLI2024</t>
  </si>
  <si>
    <t>MLI2025</t>
  </si>
  <si>
    <t>MLI2051</t>
  </si>
  <si>
    <t>MLI2120</t>
  </si>
  <si>
    <t>MLI2207</t>
  </si>
  <si>
    <t>MLI2220</t>
  </si>
  <si>
    <t>MLI3001</t>
  </si>
  <si>
    <t>MLI3002</t>
  </si>
  <si>
    <t>MLI3003</t>
  </si>
  <si>
    <t>MLI3004</t>
  </si>
  <si>
    <t>MLI3005</t>
  </si>
  <si>
    <t>MLI3006</t>
  </si>
  <si>
    <t>MLI3007</t>
  </si>
  <si>
    <t>MLI3008</t>
  </si>
  <si>
    <t>MLI3009</t>
  </si>
  <si>
    <t>MLI3010</t>
  </si>
  <si>
    <t>MLI3011</t>
  </si>
  <si>
    <t>MLI3012</t>
  </si>
  <si>
    <t>MLI3013</t>
  </si>
  <si>
    <t>MLI3014</t>
  </si>
  <si>
    <t>MLI3015</t>
  </si>
  <si>
    <t>MLI3016</t>
  </si>
  <si>
    <t>MLI3017</t>
  </si>
  <si>
    <t>MLI3018</t>
  </si>
  <si>
    <t>MLI3019</t>
  </si>
  <si>
    <t>MLI3020</t>
  </si>
  <si>
    <t>MLI3021</t>
  </si>
  <si>
    <t>MLI3022</t>
  </si>
  <si>
    <t>MLI3023</t>
  </si>
  <si>
    <t>MLI3024</t>
  </si>
  <si>
    <t>MLI3025</t>
  </si>
  <si>
    <t>MLI3026</t>
  </si>
  <si>
    <t>MLI3027</t>
  </si>
  <si>
    <t>MLI3028</t>
  </si>
  <si>
    <t>MLI3029</t>
  </si>
  <si>
    <t>MLI3030</t>
  </si>
  <si>
    <t>MLI3030A</t>
  </si>
  <si>
    <t>MLI3030B</t>
  </si>
  <si>
    <t>MLI3031</t>
  </si>
  <si>
    <t>MLI3032</t>
  </si>
  <si>
    <t>MLI3033</t>
  </si>
  <si>
    <t>MLI3051</t>
  </si>
  <si>
    <t>MLI3052</t>
  </si>
  <si>
    <t>MLI3053</t>
  </si>
  <si>
    <t>MLI3099</t>
  </si>
  <si>
    <t>MLI3101</t>
  </si>
  <si>
    <t>MLI3101A</t>
  </si>
  <si>
    <t>MLI3101B</t>
  </si>
  <si>
    <t>MLI3102</t>
  </si>
  <si>
    <t>MLI3111</t>
  </si>
  <si>
    <t>MLI3199</t>
  </si>
  <si>
    <t>MLI3888</t>
  </si>
  <si>
    <t>MLI4001</t>
  </si>
  <si>
    <t>MLI4001A</t>
  </si>
  <si>
    <t>MLI4001B</t>
  </si>
  <si>
    <t>MLI4002</t>
  </si>
  <si>
    <t>MLI4003</t>
  </si>
  <si>
    <t>MLI4004</t>
  </si>
  <si>
    <t>MLI4005</t>
  </si>
  <si>
    <t>MLI4006</t>
  </si>
  <si>
    <t>MLI4007</t>
  </si>
  <si>
    <t>MLI4008</t>
  </si>
  <si>
    <t>MLI4009</t>
  </si>
  <si>
    <t>MLI4010</t>
  </si>
  <si>
    <t>MLI4011</t>
  </si>
  <si>
    <t>MLI4012</t>
  </si>
  <si>
    <t>MLI4013</t>
  </si>
  <si>
    <t>MLI4014</t>
  </si>
  <si>
    <t>MLI4015</t>
  </si>
  <si>
    <t>MLI4016</t>
  </si>
  <si>
    <t>MLI4017</t>
  </si>
  <si>
    <t>MLI4018</t>
  </si>
  <si>
    <t>MLI4019</t>
  </si>
  <si>
    <t>MLI4020</t>
  </si>
  <si>
    <t>MLI4021</t>
  </si>
  <si>
    <t>MLI4022</t>
  </si>
  <si>
    <t>MLI4023</t>
  </si>
  <si>
    <t>MLI4030</t>
  </si>
  <si>
    <t>MLI4030A</t>
  </si>
  <si>
    <t>MLI4030B</t>
  </si>
  <si>
    <t>MLI4051</t>
  </si>
  <si>
    <t>MLI4099</t>
  </si>
  <si>
    <t>MLI6001</t>
  </si>
  <si>
    <t>MLI6002</t>
  </si>
  <si>
    <t>MLI6003</t>
  </si>
  <si>
    <t>MLI6004</t>
  </si>
  <si>
    <t>MLI6005</t>
  </si>
  <si>
    <t>MLI6006</t>
  </si>
  <si>
    <t>MLI6007</t>
  </si>
  <si>
    <t>MLI6008</t>
  </si>
  <si>
    <t>MLI6018</t>
  </si>
  <si>
    <t>MLIM001</t>
  </si>
  <si>
    <t>MLIM002</t>
  </si>
  <si>
    <t>MLIM003</t>
  </si>
  <si>
    <t>MLIM004</t>
  </si>
  <si>
    <t>MLIM005</t>
  </si>
  <si>
    <t>MLIM006</t>
  </si>
  <si>
    <t>MLIM007</t>
  </si>
  <si>
    <t>MLIM008</t>
  </si>
  <si>
    <t>MLIM009</t>
  </si>
  <si>
    <t>MLIM018</t>
  </si>
  <si>
    <t>MLIM020</t>
  </si>
  <si>
    <t>MLIM021</t>
  </si>
  <si>
    <t>MLIM022</t>
  </si>
  <si>
    <t>MLM1010</t>
  </si>
  <si>
    <t>MLM1011</t>
  </si>
  <si>
    <t>MLM1012</t>
  </si>
  <si>
    <t>MLM1013</t>
  </si>
  <si>
    <t>MLM1052</t>
  </si>
  <si>
    <t>MLM2002</t>
  </si>
  <si>
    <t>MLM2003</t>
  </si>
  <si>
    <t>MLM2009</t>
  </si>
  <si>
    <t>MLM2010</t>
  </si>
  <si>
    <t>MLM2011</t>
  </si>
  <si>
    <t>MLM2012</t>
  </si>
  <si>
    <t>MLM2052</t>
  </si>
  <si>
    <t>MLM3008</t>
  </si>
  <si>
    <t>MLM3009</t>
  </si>
  <si>
    <t>MLM3010</t>
  </si>
  <si>
    <t>MLM3011</t>
  </si>
  <si>
    <t>MLM3012</t>
  </si>
  <si>
    <t>MLM3111</t>
  </si>
  <si>
    <t>MLP1002</t>
  </si>
  <si>
    <t>MLP1003</t>
  </si>
  <si>
    <t>MLP1052</t>
  </si>
  <si>
    <t>MLP2002</t>
  </si>
  <si>
    <t>MLP2003</t>
  </si>
  <si>
    <t>MLP2004</t>
  </si>
  <si>
    <t>MLP2005</t>
  </si>
  <si>
    <t>MLP2006</t>
  </si>
  <si>
    <t>MLP2052</t>
  </si>
  <si>
    <t>MLP3002</t>
  </si>
  <si>
    <t>MLP3003</t>
  </si>
  <si>
    <t>MLP3004</t>
  </si>
  <si>
    <t>MLP3005</t>
  </si>
  <si>
    <t>MLP3006</t>
  </si>
  <si>
    <t>MLP3007</t>
  </si>
  <si>
    <t>MLP3008</t>
  </si>
  <si>
    <t>MLP3009</t>
  </si>
  <si>
    <t>MLP3111</t>
  </si>
  <si>
    <t>MLR1001</t>
  </si>
  <si>
    <t>MLR1002</t>
  </si>
  <si>
    <t>MLR1003</t>
  </si>
  <si>
    <t>MLR1003A</t>
  </si>
  <si>
    <t>MLR1004</t>
  </si>
  <si>
    <t>MLR1005</t>
  </si>
  <si>
    <t>MLR1015</t>
  </si>
  <si>
    <t>MLR1016</t>
  </si>
  <si>
    <t>MLR1020</t>
  </si>
  <si>
    <t>MLR1021</t>
  </si>
  <si>
    <t>MLR1022</t>
  </si>
  <si>
    <t>MLR1023</t>
  </si>
  <si>
    <t>MLR1024</t>
  </si>
  <si>
    <t>MLR1025</t>
  </si>
  <si>
    <t>MLR1030</t>
  </si>
  <si>
    <t>MLR1030A</t>
  </si>
  <si>
    <t>MLR1045</t>
  </si>
  <si>
    <t>MLR1051</t>
  </si>
  <si>
    <t>MLR1052</t>
  </si>
  <si>
    <t>MLR2001</t>
  </si>
  <si>
    <t>MLR2002</t>
  </si>
  <si>
    <t>MLR2004</t>
  </si>
  <si>
    <t>MLR2005</t>
  </si>
  <si>
    <t>MLR2006</t>
  </si>
  <si>
    <t>MLR2007</t>
  </si>
  <si>
    <t>MLR2008</t>
  </si>
  <si>
    <t>MLR2009</t>
  </si>
  <si>
    <t>MLR2010</t>
  </si>
  <si>
    <t>MLR2011</t>
  </si>
  <si>
    <t>MLR2012</t>
  </si>
  <si>
    <t>MLR2013</t>
  </si>
  <si>
    <t>MLR2014</t>
  </si>
  <si>
    <t>MLR2015</t>
  </si>
  <si>
    <t>MLR2016</t>
  </si>
  <si>
    <t>MLR2017</t>
  </si>
  <si>
    <t>MLR2018</t>
  </si>
  <si>
    <t>MLR2019</t>
  </si>
  <si>
    <t>MLR2020</t>
  </si>
  <si>
    <t>MLR2021</t>
  </si>
  <si>
    <t>MLR2022</t>
  </si>
  <si>
    <t>MLR2023</t>
  </si>
  <si>
    <t>MLR2024</t>
  </si>
  <si>
    <t>MLR2030</t>
  </si>
  <si>
    <t>MLR2051</t>
  </si>
  <si>
    <t>MLR2052</t>
  </si>
  <si>
    <t>MLR2053</t>
  </si>
  <si>
    <t>MLR2054</t>
  </si>
  <si>
    <t>MLR2055</t>
  </si>
  <si>
    <t>MLR3001</t>
  </si>
  <si>
    <t>MLR3002</t>
  </si>
  <si>
    <t>MLR3003</t>
  </si>
  <si>
    <t>MLR3004</t>
  </si>
  <si>
    <t>MLR3005</t>
  </si>
  <si>
    <t>MLR3006</t>
  </si>
  <si>
    <t>MLR3007</t>
  </si>
  <si>
    <t>MLR3008</t>
  </si>
  <si>
    <t>MLR3009</t>
  </si>
  <si>
    <t>MLR3010</t>
  </si>
  <si>
    <t>MLR3011</t>
  </si>
  <si>
    <t>MLR3012</t>
  </si>
  <si>
    <t>MLR3013</t>
  </si>
  <si>
    <t>MLR3014</t>
  </si>
  <si>
    <t>MLR3014B</t>
  </si>
  <si>
    <t>MLR3015</t>
  </si>
  <si>
    <t>MLR3016</t>
  </si>
  <si>
    <t>MLR3016A</t>
  </si>
  <si>
    <t>MLR3017</t>
  </si>
  <si>
    <t>MLR3017A</t>
  </si>
  <si>
    <t>MLR3018</t>
  </si>
  <si>
    <t>MLR3019</t>
  </si>
  <si>
    <t>MLR3020</t>
  </si>
  <si>
    <t>MLR3021</t>
  </si>
  <si>
    <t>MLR3022</t>
  </si>
  <si>
    <t>MLR3023</t>
  </si>
  <si>
    <t>MLR3024</t>
  </si>
  <si>
    <t>MLR3025</t>
  </si>
  <si>
    <t>MLR3026</t>
  </si>
  <si>
    <t>MLR3027</t>
  </si>
  <si>
    <t>MLR3028</t>
  </si>
  <si>
    <t>MLR3101</t>
  </si>
  <si>
    <t>MLR3101A</t>
  </si>
  <si>
    <t>MLR3101B</t>
  </si>
  <si>
    <t>MLR3102</t>
  </si>
  <si>
    <t>MLR3111</t>
  </si>
  <si>
    <t>MLR3888</t>
  </si>
  <si>
    <t>MLR3888B</t>
  </si>
  <si>
    <t>MLR4001</t>
  </si>
  <si>
    <t>MLR4001A</t>
  </si>
  <si>
    <t>MLR4001B</t>
  </si>
  <si>
    <t>MLR4002</t>
  </si>
  <si>
    <t>MLR4003</t>
  </si>
  <si>
    <t>MLR4004</t>
  </si>
  <si>
    <t>MLR4005</t>
  </si>
  <si>
    <t>MLR4006</t>
  </si>
  <si>
    <t>MLR4007</t>
  </si>
  <si>
    <t>MLR4008</t>
  </si>
  <si>
    <t>MLR4009</t>
  </si>
  <si>
    <t>MLR4010</t>
  </si>
  <si>
    <t>MLR4011</t>
  </si>
  <si>
    <t>MLR4012</t>
  </si>
  <si>
    <t>MLR4013</t>
  </si>
  <si>
    <t>MLR4014</t>
  </si>
  <si>
    <t>MLR4014B</t>
  </si>
  <si>
    <t>MLR4015</t>
  </si>
  <si>
    <t>MLR4016</t>
  </si>
  <si>
    <t>MLR4016A</t>
  </si>
  <si>
    <t>MLR4017</t>
  </si>
  <si>
    <t>MLR4018</t>
  </si>
  <si>
    <t>MLR4019</t>
  </si>
  <si>
    <t>MLR6001</t>
  </si>
  <si>
    <t>MLR6002</t>
  </si>
  <si>
    <t>MLR6003</t>
  </si>
  <si>
    <t>MLR6004</t>
  </si>
  <si>
    <t>MLRM001</t>
  </si>
  <si>
    <t>MLRM002</t>
  </si>
  <si>
    <t>MLRM003</t>
  </si>
  <si>
    <t>MLRM004</t>
  </si>
  <si>
    <t>MLRM005</t>
  </si>
  <si>
    <t>MLS1001</t>
  </si>
  <si>
    <t>MLS1002</t>
  </si>
  <si>
    <t>MLS1003</t>
  </si>
  <si>
    <t>MLS1004</t>
  </si>
  <si>
    <t>MLS1005</t>
  </si>
  <si>
    <t>MLS1006</t>
  </si>
  <si>
    <t>MLS1007</t>
  </si>
  <si>
    <t>MLS1008</t>
  </si>
  <si>
    <t>MLS1009</t>
  </si>
  <si>
    <t>MLS1010</t>
  </si>
  <si>
    <t>MLS1011</t>
  </si>
  <si>
    <t>MLS1012</t>
  </si>
  <si>
    <t>MLS1013</t>
  </si>
  <si>
    <t>MLS1014</t>
  </si>
  <si>
    <t>MLS1015</t>
  </si>
  <si>
    <t>MLS1016</t>
  </si>
  <si>
    <t>MLS1017</t>
  </si>
  <si>
    <t>MLS1018</t>
  </si>
  <si>
    <t>MLS1019</t>
  </si>
  <si>
    <t>MLS1020</t>
  </si>
  <si>
    <t>MLS1021</t>
  </si>
  <si>
    <t>MLS1022</t>
  </si>
  <si>
    <t>MLS1023</t>
  </si>
  <si>
    <t>MLS1024</t>
  </si>
  <si>
    <t>MLS1025</t>
  </si>
  <si>
    <t>MLS1026</t>
  </si>
  <si>
    <t>MLS1027</t>
  </si>
  <si>
    <t>MLS1028</t>
  </si>
  <si>
    <t>MLS1051</t>
  </si>
  <si>
    <t>MLS1051A</t>
  </si>
  <si>
    <t>MLS1051B</t>
  </si>
  <si>
    <t>MLS1052</t>
  </si>
  <si>
    <t>MLS1053</t>
  </si>
  <si>
    <t>MLS1054</t>
  </si>
  <si>
    <t>MLS1055</t>
  </si>
  <si>
    <t>MLS1056</t>
  </si>
  <si>
    <t>MLS1057</t>
  </si>
  <si>
    <t>MLS1061</t>
  </si>
  <si>
    <t>MLS1062</t>
  </si>
  <si>
    <t>MLS1063</t>
  </si>
  <si>
    <t>MLS1064</t>
  </si>
  <si>
    <t>MLS1065</t>
  </si>
  <si>
    <t>MLS1066</t>
  </si>
  <si>
    <t>MLS1067</t>
  </si>
  <si>
    <t>MLS1068</t>
  </si>
  <si>
    <t>MLS2001</t>
  </si>
  <si>
    <t>MLS2002</t>
  </si>
  <si>
    <t>MLS2003</t>
  </si>
  <si>
    <t>MLS2004</t>
  </si>
  <si>
    <t>MLS2005</t>
  </si>
  <si>
    <t>MLS2006</t>
  </si>
  <si>
    <t>MLS2007</t>
  </si>
  <si>
    <t>MLS2008</t>
  </si>
  <si>
    <t>MLS2009</t>
  </si>
  <si>
    <t>MLS2010</t>
  </si>
  <si>
    <t>MLS2011</t>
  </si>
  <si>
    <t>MLS2012</t>
  </si>
  <si>
    <t>MLS2013</t>
  </si>
  <si>
    <t>MLS2014</t>
  </si>
  <si>
    <t>MLS2015</t>
  </si>
  <si>
    <t>MLS2016</t>
  </si>
  <si>
    <t>MLS2017</t>
  </si>
  <si>
    <t>MLS2018</t>
  </si>
  <si>
    <t>MLS2019</t>
  </si>
  <si>
    <t>MLS2020</t>
  </si>
  <si>
    <t>MLS2021</t>
  </si>
  <si>
    <t>MLS2022</t>
  </si>
  <si>
    <t>MLS2023</t>
  </si>
  <si>
    <t>MLS2024</t>
  </si>
  <si>
    <t>MLS2025</t>
  </si>
  <si>
    <t>MLS2026</t>
  </si>
  <si>
    <t>MLS2027</t>
  </si>
  <si>
    <t>MLS2028</t>
  </si>
  <si>
    <t>MLS2029</t>
  </si>
  <si>
    <t>MLS2030</t>
  </si>
  <si>
    <t>MLS2031</t>
  </si>
  <si>
    <t>MLS2032</t>
  </si>
  <si>
    <t>MLS2033</t>
  </si>
  <si>
    <t>MLS2034</t>
  </si>
  <si>
    <t>MLS2035</t>
  </si>
  <si>
    <t>MLS2036</t>
  </si>
  <si>
    <t>MLS2037</t>
  </si>
  <si>
    <t>MLS2038</t>
  </si>
  <si>
    <t>MLS2039</t>
  </si>
  <si>
    <t>MLS2040</t>
  </si>
  <si>
    <t>MLS2041</t>
  </si>
  <si>
    <t>MLS2042</t>
  </si>
  <si>
    <t>MLS2043</t>
  </si>
  <si>
    <t>MLS2045</t>
  </si>
  <si>
    <t>MLS2046</t>
  </si>
  <si>
    <t>MLS2047</t>
  </si>
  <si>
    <t>MLS2048</t>
  </si>
  <si>
    <t>MLS2049</t>
  </si>
  <si>
    <t>MLS2050</t>
  </si>
  <si>
    <t>MLS2051</t>
  </si>
  <si>
    <t>MLS2052</t>
  </si>
  <si>
    <t>MLS2053</t>
  </si>
  <si>
    <t>MLS2054</t>
  </si>
  <si>
    <t>MLS2055</t>
  </si>
  <si>
    <t>MLS2056</t>
  </si>
  <si>
    <t>MLS2057</t>
  </si>
  <si>
    <t>MLS2058</t>
  </si>
  <si>
    <t>MLS2059</t>
  </si>
  <si>
    <t>MLS2060</t>
  </si>
  <si>
    <t>MLS2061</t>
  </si>
  <si>
    <t>MLS2062</t>
  </si>
  <si>
    <t>MLS2063</t>
  </si>
  <si>
    <t>MLS2064</t>
  </si>
  <si>
    <t>MLS2065</t>
  </si>
  <si>
    <t>MLS2066</t>
  </si>
  <si>
    <t>MLS2067</t>
  </si>
  <si>
    <t>MLS2068</t>
  </si>
  <si>
    <t>MLS2069</t>
  </si>
  <si>
    <t>MLS2070</t>
  </si>
  <si>
    <t>MLS2071</t>
  </si>
  <si>
    <t>MLS2072</t>
  </si>
  <si>
    <t>MLS2073</t>
  </si>
  <si>
    <t>MLS2156</t>
  </si>
  <si>
    <t>MLS2157</t>
  </si>
  <si>
    <t>MLS2158</t>
  </si>
  <si>
    <t>MLS2159</t>
  </si>
  <si>
    <t>MLS2160</t>
  </si>
  <si>
    <t>MLS2900</t>
  </si>
  <si>
    <t>MLS2901</t>
  </si>
  <si>
    <t>MLS3000</t>
  </si>
  <si>
    <t>MLS3001</t>
  </si>
  <si>
    <t>MLS3002</t>
  </si>
  <si>
    <t>MLS3003</t>
  </si>
  <si>
    <t>MLS3003A</t>
  </si>
  <si>
    <t>MLS3003B</t>
  </si>
  <si>
    <t>MLS3003C</t>
  </si>
  <si>
    <t>MLS3004</t>
  </si>
  <si>
    <t>MLS3005</t>
  </si>
  <si>
    <t>MLS3006</t>
  </si>
  <si>
    <t>MLS3007</t>
  </si>
  <si>
    <t>MLS3008</t>
  </si>
  <si>
    <t>MLS3009</t>
  </si>
  <si>
    <t>MLS3010</t>
  </si>
  <si>
    <t>MLS3011</t>
  </si>
  <si>
    <t>MLS3012</t>
  </si>
  <si>
    <t>MLS3013</t>
  </si>
  <si>
    <t>MLS3014</t>
  </si>
  <si>
    <t>MLS3015</t>
  </si>
  <si>
    <t>MLS3016</t>
  </si>
  <si>
    <t>MLS3017</t>
  </si>
  <si>
    <t>MLS3018</t>
  </si>
  <si>
    <t>MLS3019</t>
  </si>
  <si>
    <t>MLS3020</t>
  </si>
  <si>
    <t>MLS3021</t>
  </si>
  <si>
    <t>MLS3022</t>
  </si>
  <si>
    <t>MLS3023</t>
  </si>
  <si>
    <t>MLS3024</t>
  </si>
  <si>
    <t>MLS3025</t>
  </si>
  <si>
    <t>MLS3026</t>
  </si>
  <si>
    <t>MLS3027</t>
  </si>
  <si>
    <t>MLS3028</t>
  </si>
  <si>
    <t>MLS3029</t>
  </si>
  <si>
    <t>MLS3030</t>
  </si>
  <si>
    <t>MLS3031</t>
  </si>
  <si>
    <t>MLS3032</t>
  </si>
  <si>
    <t>MLS3033</t>
  </si>
  <si>
    <t>MLS3034</t>
  </si>
  <si>
    <t>MLS3035</t>
  </si>
  <si>
    <t>MLS3036</t>
  </si>
  <si>
    <t>MLS3037</t>
  </si>
  <si>
    <t>MLS3038</t>
  </si>
  <si>
    <t>MLS3039</t>
  </si>
  <si>
    <t>MLS3040</t>
  </si>
  <si>
    <t>MLS3041</t>
  </si>
  <si>
    <t>MLS3042</t>
  </si>
  <si>
    <t>MLS3043</t>
  </si>
  <si>
    <t>MLS3044</t>
  </si>
  <si>
    <t>MLS3045</t>
  </si>
  <si>
    <t>MLS3046</t>
  </si>
  <si>
    <t>MLS3047</t>
  </si>
  <si>
    <t>MLS3048</t>
  </si>
  <si>
    <t>MLS3049</t>
  </si>
  <si>
    <t>MLS3050</t>
  </si>
  <si>
    <t>MLS3051</t>
  </si>
  <si>
    <t>MLS3052</t>
  </si>
  <si>
    <t>MLS3053</t>
  </si>
  <si>
    <t>MLS3054</t>
  </si>
  <si>
    <t>MLS3055</t>
  </si>
  <si>
    <t>MLS3056</t>
  </si>
  <si>
    <t>MLS3057</t>
  </si>
  <si>
    <t>MLS3058</t>
  </si>
  <si>
    <t>MLS3059</t>
  </si>
  <si>
    <t>MLS3060</t>
  </si>
  <si>
    <t>MLS3061</t>
  </si>
  <si>
    <t>MLS3062</t>
  </si>
  <si>
    <t>MLS3063</t>
  </si>
  <si>
    <t>MLS3064</t>
  </si>
  <si>
    <t>MLS3065</t>
  </si>
  <si>
    <t>MLS3066</t>
  </si>
  <si>
    <t>MLS3067</t>
  </si>
  <si>
    <t>MLS3068</t>
  </si>
  <si>
    <t>MLS3069</t>
  </si>
  <si>
    <t>MLS3070</t>
  </si>
  <si>
    <t>MLS3071</t>
  </si>
  <si>
    <t>MLS3101</t>
  </si>
  <si>
    <t>MLS3101A</t>
  </si>
  <si>
    <t>MLS3101B</t>
  </si>
  <si>
    <t>MLS3102</t>
  </si>
  <si>
    <t>MLS3102A</t>
  </si>
  <si>
    <t>MLS3102B</t>
  </si>
  <si>
    <t>MLS3111</t>
  </si>
  <si>
    <t>MLS3112</t>
  </si>
  <si>
    <t>MLS3888</t>
  </si>
  <si>
    <t>MLS3888A</t>
  </si>
  <si>
    <t>MLS3888B</t>
  </si>
  <si>
    <t>MLS3888C</t>
  </si>
  <si>
    <t>MLS3888D</t>
  </si>
  <si>
    <t>MLS3888E</t>
  </si>
  <si>
    <t>MLS4001</t>
  </si>
  <si>
    <t>MLS4001A</t>
  </si>
  <si>
    <t>MLS4001B</t>
  </si>
  <si>
    <t>MLS4002</t>
  </si>
  <si>
    <t>MLS4002A</t>
  </si>
  <si>
    <t>MLS4002B</t>
  </si>
  <si>
    <t>MLS4003</t>
  </si>
  <si>
    <t>MLS4003A</t>
  </si>
  <si>
    <t>MLS4003B</t>
  </si>
  <si>
    <t>MLS4003C</t>
  </si>
  <si>
    <t>MLS4004</t>
  </si>
  <si>
    <t>MLS4005</t>
  </si>
  <si>
    <t>MLS4006</t>
  </si>
  <si>
    <t>MLS4007</t>
  </si>
  <si>
    <t>MLS4008</t>
  </si>
  <si>
    <t>MLS4009</t>
  </si>
  <si>
    <t>MLS4010</t>
  </si>
  <si>
    <t>MLS4011</t>
  </si>
  <si>
    <t>MLS4012</t>
  </si>
  <si>
    <t>MLS4013</t>
  </si>
  <si>
    <t>MLS4014</t>
  </si>
  <si>
    <t>MLS4015</t>
  </si>
  <si>
    <t>MLS4016</t>
  </si>
  <si>
    <t>MLS4017</t>
  </si>
  <si>
    <t>MLS4018</t>
  </si>
  <si>
    <t>MLS4019</t>
  </si>
  <si>
    <t>MLS4020</t>
  </si>
  <si>
    <t>MLS4021</t>
  </si>
  <si>
    <t>MLS4022</t>
  </si>
  <si>
    <t>MLS4023</t>
  </si>
  <si>
    <t>MLS4024</t>
  </si>
  <si>
    <t>MLS4025</t>
  </si>
  <si>
    <t>MLS4026</t>
  </si>
  <si>
    <t>MLS4027</t>
  </si>
  <si>
    <t>MLS4028</t>
  </si>
  <si>
    <t>MLS4029</t>
  </si>
  <si>
    <t>MLS4030</t>
  </si>
  <si>
    <t>MLS4031</t>
  </si>
  <si>
    <t>MLS4032</t>
  </si>
  <si>
    <t>MLS4033</t>
  </si>
  <si>
    <t>MLS4034</t>
  </si>
  <si>
    <t>MLS4035</t>
  </si>
  <si>
    <t>MLS4036</t>
  </si>
  <si>
    <t>MLS4037</t>
  </si>
  <si>
    <t>MLS4038</t>
  </si>
  <si>
    <t>MLS4039</t>
  </si>
  <si>
    <t>MLS4040</t>
  </si>
  <si>
    <t>MLS4041</t>
  </si>
  <si>
    <t>MLS4042</t>
  </si>
  <si>
    <t>MLS6001</t>
  </si>
  <si>
    <t>MLS6002</t>
  </si>
  <si>
    <t>MLS6003</t>
  </si>
  <si>
    <t>MLS6003A</t>
  </si>
  <si>
    <t>MLS6004</t>
  </si>
  <si>
    <t>MLS6005</t>
  </si>
  <si>
    <t>MLS6006</t>
  </si>
  <si>
    <t>MLS6007</t>
  </si>
  <si>
    <t>MLS6008</t>
  </si>
  <si>
    <t>MLS6009</t>
  </si>
  <si>
    <t>MLS6011</t>
  </si>
  <si>
    <t>MLS6011A</t>
  </si>
  <si>
    <t>MLS6013</t>
  </si>
  <si>
    <t>MLS6014</t>
  </si>
  <si>
    <t>MLS6017</t>
  </si>
  <si>
    <t>MLS6019</t>
  </si>
  <si>
    <t>MLS6020</t>
  </si>
  <si>
    <t>MLS6025</t>
  </si>
  <si>
    <t>MLS6027</t>
  </si>
  <si>
    <t>MLS6030</t>
  </si>
  <si>
    <t>MLSM001</t>
  </si>
  <si>
    <t>MLSM002</t>
  </si>
  <si>
    <t>MLSM003</t>
  </si>
  <si>
    <t>MLSM003A</t>
  </si>
  <si>
    <t>MLSM004</t>
  </si>
  <si>
    <t>MLSM005</t>
  </si>
  <si>
    <t>MLSM006</t>
  </si>
  <si>
    <t>MLSM007</t>
  </si>
  <si>
    <t>MLSM008</t>
  </si>
  <si>
    <t>MLSM009</t>
  </si>
  <si>
    <t>MLSM011</t>
  </si>
  <si>
    <t>MLSM011A</t>
  </si>
  <si>
    <t>MLSM012</t>
  </si>
  <si>
    <t>MLSM012A</t>
  </si>
  <si>
    <t>MLSM013</t>
  </si>
  <si>
    <t>MLSM014</t>
  </si>
  <si>
    <t>MLSM017</t>
  </si>
  <si>
    <t>MLSM019</t>
  </si>
  <si>
    <t>MLSM020</t>
  </si>
  <si>
    <t>MLSM025</t>
  </si>
  <si>
    <t>MLSM027</t>
  </si>
  <si>
    <t>MLSM030</t>
  </si>
  <si>
    <t>MLSM031</t>
  </si>
  <si>
    <t>MLSM032</t>
  </si>
  <si>
    <t>MLSM033</t>
  </si>
  <si>
    <t>MLX1001</t>
  </si>
  <si>
    <t>MLX1904</t>
  </si>
  <si>
    <t>MLX1905</t>
  </si>
  <si>
    <t>MLX1907</t>
  </si>
  <si>
    <t>MLX1909</t>
  </si>
  <si>
    <t>MLX2001</t>
  </si>
  <si>
    <t>MLX2905</t>
  </si>
  <si>
    <t>MLX2909</t>
  </si>
  <si>
    <t>MLX3905</t>
  </si>
  <si>
    <t>MLX3909</t>
  </si>
  <si>
    <t>MLXM905</t>
  </si>
  <si>
    <t>MLXM907</t>
  </si>
  <si>
    <t>MPE1EX</t>
  </si>
  <si>
    <t>MSO1111</t>
  </si>
  <si>
    <t>MSO1112</t>
  </si>
  <si>
    <t>MSO1121</t>
  </si>
  <si>
    <t>MSO1122</t>
  </si>
  <si>
    <t>MSO1131</t>
  </si>
  <si>
    <t>MSO1132</t>
  </si>
  <si>
    <t>MSO1134</t>
  </si>
  <si>
    <t>MSO1141</t>
  </si>
  <si>
    <t>MSO1142</t>
  </si>
  <si>
    <t>MSO1151</t>
  </si>
  <si>
    <t>MSO1193</t>
  </si>
  <si>
    <t>MSO1194</t>
  </si>
  <si>
    <t>MSO1500</t>
  </si>
  <si>
    <t>MSO1510</t>
  </si>
  <si>
    <t>MSO1520</t>
  </si>
  <si>
    <t>MSO1530</t>
  </si>
  <si>
    <t>MSO1540</t>
  </si>
  <si>
    <t>MSO1600</t>
  </si>
  <si>
    <t>MSO1610</t>
  </si>
  <si>
    <t>MSO1800</t>
  </si>
  <si>
    <t>MSO1810</t>
  </si>
  <si>
    <t>MSO1830</t>
  </si>
  <si>
    <t>MSO1900</t>
  </si>
  <si>
    <t>MSO1910</t>
  </si>
  <si>
    <t>MSO1920</t>
  </si>
  <si>
    <t>MSO1990</t>
  </si>
  <si>
    <t>MSO2010</t>
  </si>
  <si>
    <t>MSO2020</t>
  </si>
  <si>
    <t>MSO2030</t>
  </si>
  <si>
    <t>MSO2040</t>
  </si>
  <si>
    <t>MSO2100</t>
  </si>
  <si>
    <t>MSO2110</t>
  </si>
  <si>
    <t>MSO2120</t>
  </si>
  <si>
    <t>MSO2200</t>
  </si>
  <si>
    <t>MSO2210</t>
  </si>
  <si>
    <t>MSO2212</t>
  </si>
  <si>
    <t>MSO2220</t>
  </si>
  <si>
    <t>MSO2300</t>
  </si>
  <si>
    <t>MSO2310</t>
  </si>
  <si>
    <t>MSO2311</t>
  </si>
  <si>
    <t>MSO2320</t>
  </si>
  <si>
    <t>MSO2321</t>
  </si>
  <si>
    <t>MSO2322</t>
  </si>
  <si>
    <t>MSO2331</t>
  </si>
  <si>
    <t>MSO2332</t>
  </si>
  <si>
    <t>MSO2341</t>
  </si>
  <si>
    <t>MSO2342</t>
  </si>
  <si>
    <t>MSO2351</t>
  </si>
  <si>
    <t>MSO2352</t>
  </si>
  <si>
    <t>MSO2393</t>
  </si>
  <si>
    <t>MSO2394</t>
  </si>
  <si>
    <t>MSO2400</t>
  </si>
  <si>
    <t>MSO2410</t>
  </si>
  <si>
    <t>MSO2420</t>
  </si>
  <si>
    <t>MSO2500</t>
  </si>
  <si>
    <t>MSO2600</t>
  </si>
  <si>
    <t>MSO2700</t>
  </si>
  <si>
    <t>MSO2800</t>
  </si>
  <si>
    <t>MSO2900</t>
  </si>
  <si>
    <t>MSO2990</t>
  </si>
  <si>
    <t>MSO3110</t>
  </si>
  <si>
    <t>MSO3120</t>
  </si>
  <si>
    <t>MSO3130</t>
  </si>
  <si>
    <t>MSO3140</t>
  </si>
  <si>
    <t>MSO3150</t>
  </si>
  <si>
    <t>MSO3160</t>
  </si>
  <si>
    <t>MSO3170</t>
  </si>
  <si>
    <t>MSO3180</t>
  </si>
  <si>
    <t>MSO3190</t>
  </si>
  <si>
    <t>MSO3200</t>
  </si>
  <si>
    <t>MSO3210</t>
  </si>
  <si>
    <t>MSO3310</t>
  </si>
  <si>
    <t>MSO3320</t>
  </si>
  <si>
    <t>MSO3330</t>
  </si>
  <si>
    <t>MSO3340</t>
  </si>
  <si>
    <t>MSO3350</t>
  </si>
  <si>
    <t>MSO3401</t>
  </si>
  <si>
    <t>MSO3402</t>
  </si>
  <si>
    <t>MSO3403</t>
  </si>
  <si>
    <t>MSO3404</t>
  </si>
  <si>
    <t>MSO3405</t>
  </si>
  <si>
    <t>MSO3407</t>
  </si>
  <si>
    <t>MSO3408</t>
  </si>
  <si>
    <t>MSO3409</t>
  </si>
  <si>
    <t>MSO3410</t>
  </si>
  <si>
    <t>MSO3411</t>
  </si>
  <si>
    <t>MSO3412</t>
  </si>
  <si>
    <t>MSO3413</t>
  </si>
  <si>
    <t>MSO3414</t>
  </si>
  <si>
    <t>MSO3481</t>
  </si>
  <si>
    <t>MSO3491</t>
  </si>
  <si>
    <t>MSO3492</t>
  </si>
  <si>
    <t>MSO3506</t>
  </si>
  <si>
    <t>MSO3507</t>
  </si>
  <si>
    <t>MSO3600</t>
  </si>
  <si>
    <t>MSO3720</t>
  </si>
  <si>
    <t>MSO3730</t>
  </si>
  <si>
    <t>MSO3740</t>
  </si>
  <si>
    <t>MSO3750</t>
  </si>
  <si>
    <t>MSO3760</t>
  </si>
  <si>
    <t>MSO3810</t>
  </si>
  <si>
    <t>MSO3820</t>
  </si>
  <si>
    <t>MSO3980</t>
  </si>
  <si>
    <t>MSO3990</t>
  </si>
  <si>
    <t>MSO4507</t>
  </si>
  <si>
    <t>MSO4593</t>
  </si>
  <si>
    <t>MTH0001</t>
  </si>
  <si>
    <t>MTH0002</t>
  </si>
  <si>
    <t>MTH0003</t>
  </si>
  <si>
    <t>MTH0004</t>
  </si>
  <si>
    <t>MTH0005</t>
  </si>
  <si>
    <t>MTH0905</t>
  </si>
  <si>
    <t>MTH0907</t>
  </si>
  <si>
    <t>MTH0909</t>
  </si>
  <si>
    <t>MTH1000</t>
  </si>
  <si>
    <t>MTH1001</t>
  </si>
  <si>
    <t>MTH1002</t>
  </si>
  <si>
    <t>MTH1003</t>
  </si>
  <si>
    <t>MTH1004</t>
  </si>
  <si>
    <t>MTH1100</t>
  </si>
  <si>
    <t>MTH2001</t>
  </si>
  <si>
    <t>MTH2002</t>
  </si>
  <si>
    <t>MTH2003</t>
  </si>
  <si>
    <t>MTH2004</t>
  </si>
  <si>
    <t>MTH2005</t>
  </si>
  <si>
    <t>MTH2006</t>
  </si>
  <si>
    <t>MTH2007</t>
  </si>
  <si>
    <t>MTH2008</t>
  </si>
  <si>
    <t>MTH2009</t>
  </si>
  <si>
    <t>MTH2010</t>
  </si>
  <si>
    <t>MTH2011</t>
  </si>
  <si>
    <t>MTH2100</t>
  </si>
  <si>
    <t>MTH3001</t>
  </si>
  <si>
    <t>MTH3004</t>
  </si>
  <si>
    <t>MTH3006</t>
  </si>
  <si>
    <t>MTH3007</t>
  </si>
  <si>
    <t>MTH3008</t>
  </si>
  <si>
    <t>MTH3011</t>
  </si>
  <si>
    <t>MTH3012</t>
  </si>
  <si>
    <t>MTH3013</t>
  </si>
  <si>
    <t>MTH3019</t>
  </si>
  <si>
    <t>MTH3021</t>
  </si>
  <si>
    <t>MTH3022</t>
  </si>
  <si>
    <t>MTH3024</t>
  </si>
  <si>
    <t>MTH3025</t>
  </si>
  <si>
    <t>MTH3026</t>
  </si>
  <si>
    <t>MTH3027</t>
  </si>
  <si>
    <t>MTH3028</t>
  </si>
  <si>
    <t>MTH3030</t>
  </si>
  <si>
    <t>MTH3032</t>
  </si>
  <si>
    <t>MTH3035</t>
  </si>
  <si>
    <t>MTH3037</t>
  </si>
  <si>
    <t>MTH3038</t>
  </si>
  <si>
    <t>MTH3039</t>
  </si>
  <si>
    <t>MTH3040</t>
  </si>
  <si>
    <t>MTH3041</t>
  </si>
  <si>
    <t>MTH3042</t>
  </si>
  <si>
    <t>MTH3043</t>
  </si>
  <si>
    <t>MTH3044</t>
  </si>
  <si>
    <t>MTH3045</t>
  </si>
  <si>
    <t>MTH3046</t>
  </si>
  <si>
    <t>MTH3047</t>
  </si>
  <si>
    <t>MTH3048</t>
  </si>
  <si>
    <t>MTH3049</t>
  </si>
  <si>
    <t>MTH3100</t>
  </si>
  <si>
    <t>MTHM001</t>
  </si>
  <si>
    <t>MTHM001P</t>
  </si>
  <si>
    <t>MTHM002</t>
  </si>
  <si>
    <t>MTHM003</t>
  </si>
  <si>
    <t>MTHM004</t>
  </si>
  <si>
    <t>MTHM004P</t>
  </si>
  <si>
    <t>MTHM005</t>
  </si>
  <si>
    <t>MTHM006</t>
  </si>
  <si>
    <t>MTHM007</t>
  </si>
  <si>
    <t>MTHM008</t>
  </si>
  <si>
    <t>MTHM009</t>
  </si>
  <si>
    <t>MTHM010</t>
  </si>
  <si>
    <t>MTHM014</t>
  </si>
  <si>
    <t>MTHM015</t>
  </si>
  <si>
    <t>MTHM017</t>
  </si>
  <si>
    <t>MTHM017J</t>
  </si>
  <si>
    <t>MTHM018</t>
  </si>
  <si>
    <t>MTHM019</t>
  </si>
  <si>
    <t>MTHM021</t>
  </si>
  <si>
    <t>MTHM022</t>
  </si>
  <si>
    <t>MTHM023</t>
  </si>
  <si>
    <t>MTHM024</t>
  </si>
  <si>
    <t>MTHM025</t>
  </si>
  <si>
    <t>MTHM028</t>
  </si>
  <si>
    <t>MTHM029</t>
  </si>
  <si>
    <t>MTHM030</t>
  </si>
  <si>
    <t>MTHM031</t>
  </si>
  <si>
    <t>MTHM032</t>
  </si>
  <si>
    <t>MTHM033</t>
  </si>
  <si>
    <t>MTHM036</t>
  </si>
  <si>
    <t>MTHM037</t>
  </si>
  <si>
    <t>MTHM038</t>
  </si>
  <si>
    <t>MTHM039</t>
  </si>
  <si>
    <t>MTHM040</t>
  </si>
  <si>
    <t>MTHM041</t>
  </si>
  <si>
    <t>MTHM042</t>
  </si>
  <si>
    <t>MTHM043</t>
  </si>
  <si>
    <t>MTHM044</t>
  </si>
  <si>
    <t>MTHM045</t>
  </si>
  <si>
    <t>MTHM045P</t>
  </si>
  <si>
    <t>MTHM046</t>
  </si>
  <si>
    <t>MTHM047</t>
  </si>
  <si>
    <t>MTHM048</t>
  </si>
  <si>
    <t>MTHM049</t>
  </si>
  <si>
    <t>MTHM050</t>
  </si>
  <si>
    <t>MTHM051</t>
  </si>
  <si>
    <t>MTHM052</t>
  </si>
  <si>
    <t>MTHM053</t>
  </si>
  <si>
    <t>MTHM054</t>
  </si>
  <si>
    <t>MTHM055</t>
  </si>
  <si>
    <t>MTHM056</t>
  </si>
  <si>
    <t>MTHM501</t>
  </si>
  <si>
    <t>MTHM501J</t>
  </si>
  <si>
    <t>MTHM502</t>
  </si>
  <si>
    <t>MTHM502J</t>
  </si>
  <si>
    <t>MTHM503</t>
  </si>
  <si>
    <t>MTHM503J</t>
  </si>
  <si>
    <t>MTHM504</t>
  </si>
  <si>
    <t>MTHM504J</t>
  </si>
  <si>
    <t>MTHM505</t>
  </si>
  <si>
    <t>MTHM505J</t>
  </si>
  <si>
    <t>MTHM506</t>
  </si>
  <si>
    <t>MTHM506J</t>
  </si>
  <si>
    <t>MTHM507</t>
  </si>
  <si>
    <t>MTHM507J</t>
  </si>
  <si>
    <t>MTHM508</t>
  </si>
  <si>
    <t>MTHM601</t>
  </si>
  <si>
    <t>MTHM602</t>
  </si>
  <si>
    <t>MTHM603</t>
  </si>
  <si>
    <t>MTHM604</t>
  </si>
  <si>
    <t>MTHM605</t>
  </si>
  <si>
    <t>MTHM606</t>
  </si>
  <si>
    <t>MTHM607</t>
  </si>
  <si>
    <t>MTHM608</t>
  </si>
  <si>
    <t>MTHM609</t>
  </si>
  <si>
    <t>MTHM610</t>
  </si>
  <si>
    <t>MTHM611</t>
  </si>
  <si>
    <t>MTHM612</t>
  </si>
  <si>
    <t>MUS1001</t>
  </si>
  <si>
    <t>MUS1002</t>
  </si>
  <si>
    <t>MUS1003</t>
  </si>
  <si>
    <t>MUS1004</t>
  </si>
  <si>
    <t>MUS1005</t>
  </si>
  <si>
    <t>MUS1006</t>
  </si>
  <si>
    <t>MUS1007</t>
  </si>
  <si>
    <t>MUS1008</t>
  </si>
  <si>
    <t>MUS1009</t>
  </si>
  <si>
    <t>MUS1010</t>
  </si>
  <si>
    <t>MUS1011</t>
  </si>
  <si>
    <t>MUS1012</t>
  </si>
  <si>
    <t>MUS1013</t>
  </si>
  <si>
    <t>MUS1014</t>
  </si>
  <si>
    <t>MUS1015</t>
  </si>
  <si>
    <t>MUS1016</t>
  </si>
  <si>
    <t>MUS1017</t>
  </si>
  <si>
    <t>MUS1018</t>
  </si>
  <si>
    <t>MUS1019</t>
  </si>
  <si>
    <t>MUS1020</t>
  </si>
  <si>
    <t>MUS1021</t>
  </si>
  <si>
    <t>MUS1022</t>
  </si>
  <si>
    <t>MUS1023</t>
  </si>
  <si>
    <t>MUS2001</t>
  </si>
  <si>
    <t>MUS2002</t>
  </si>
  <si>
    <t>MUS2003</t>
  </si>
  <si>
    <t>MUS2004</t>
  </si>
  <si>
    <t>MUS2005</t>
  </si>
  <si>
    <t>MUS2006</t>
  </si>
  <si>
    <t>MUS2007</t>
  </si>
  <si>
    <t>MUS2008</t>
  </si>
  <si>
    <t>MUS2009</t>
  </si>
  <si>
    <t>MUS2010</t>
  </si>
  <si>
    <t>MUS2011</t>
  </si>
  <si>
    <t>MUS2012</t>
  </si>
  <si>
    <t>MUS2013</t>
  </si>
  <si>
    <t>MUS2014</t>
  </si>
  <si>
    <t>MUS2015</t>
  </si>
  <si>
    <t>MUS2016</t>
  </si>
  <si>
    <t>MUS2017</t>
  </si>
  <si>
    <t>MUS2018</t>
  </si>
  <si>
    <t>MUS2019</t>
  </si>
  <si>
    <t>MUS2020</t>
  </si>
  <si>
    <t>MUS2021</t>
  </si>
  <si>
    <t>MUS2022</t>
  </si>
  <si>
    <t>MUS2023</t>
  </si>
  <si>
    <t>MUS2024</t>
  </si>
  <si>
    <t>MUS2025</t>
  </si>
  <si>
    <t>MUS2026</t>
  </si>
  <si>
    <t>MUS2027</t>
  </si>
  <si>
    <t>MUS2028</t>
  </si>
  <si>
    <t>MUS2029</t>
  </si>
  <si>
    <t>MUS2030</t>
  </si>
  <si>
    <t>MUS2030A</t>
  </si>
  <si>
    <t>MUS2031</t>
  </si>
  <si>
    <t>MUS2032</t>
  </si>
  <si>
    <t>MUS2033</t>
  </si>
  <si>
    <t>MUS2034</t>
  </si>
  <si>
    <t>MUS2035</t>
  </si>
  <si>
    <t>MUS2036</t>
  </si>
  <si>
    <t>MUS2037</t>
  </si>
  <si>
    <t>MUS2038</t>
  </si>
  <si>
    <t>MUS2039</t>
  </si>
  <si>
    <t>MUS2040</t>
  </si>
  <si>
    <t>MUS2041</t>
  </si>
  <si>
    <t>MUS2042</t>
  </si>
  <si>
    <t>MUS2043</t>
  </si>
  <si>
    <t>MUS2044</t>
  </si>
  <si>
    <t>MUS2045</t>
  </si>
  <si>
    <t>MUS2046</t>
  </si>
  <si>
    <t>MUS2049</t>
  </si>
  <si>
    <t>MUS2050</t>
  </si>
  <si>
    <t>MUS2051</t>
  </si>
  <si>
    <t>MUS2052</t>
  </si>
  <si>
    <t>MUS2053</t>
  </si>
  <si>
    <t>MUS2054</t>
  </si>
  <si>
    <t>MUS2055</t>
  </si>
  <si>
    <t>MUS2056</t>
  </si>
  <si>
    <t>MUS2057</t>
  </si>
  <si>
    <t>MUS2101</t>
  </si>
  <si>
    <t>MUS2102</t>
  </si>
  <si>
    <t>MUS2103</t>
  </si>
  <si>
    <t>MUS2104</t>
  </si>
  <si>
    <t>MUS2105</t>
  </si>
  <si>
    <t>MUS2106</t>
  </si>
  <si>
    <t>MUS2107</t>
  </si>
  <si>
    <t>MUS2108</t>
  </si>
  <si>
    <t>MUS2109</t>
  </si>
  <si>
    <t>MUS2110</t>
  </si>
  <si>
    <t>MUS2111</t>
  </si>
  <si>
    <t>MUS2112</t>
  </si>
  <si>
    <t>MUS2113</t>
  </si>
  <si>
    <t>MUS2114</t>
  </si>
  <si>
    <t>MUS2115</t>
  </si>
  <si>
    <t>MUS2116</t>
  </si>
  <si>
    <t>MUS2117</t>
  </si>
  <si>
    <t>MUS2118</t>
  </si>
  <si>
    <t>MUS2119</t>
  </si>
  <si>
    <t>MUS2120</t>
  </si>
  <si>
    <t>MUS2121</t>
  </si>
  <si>
    <t>MUS2122</t>
  </si>
  <si>
    <t>MUS2123</t>
  </si>
  <si>
    <t>MUS2124</t>
  </si>
  <si>
    <t>MUS2125</t>
  </si>
  <si>
    <t>MUS2126</t>
  </si>
  <si>
    <t>MUS2127</t>
  </si>
  <si>
    <t>MUS2128</t>
  </si>
  <si>
    <t>MUS2129</t>
  </si>
  <si>
    <t>MUS2130</t>
  </si>
  <si>
    <t>MUS2131</t>
  </si>
  <si>
    <t>MUS2132</t>
  </si>
  <si>
    <t>MUS3001</t>
  </si>
  <si>
    <t>MUS3002</t>
  </si>
  <si>
    <t>MUS3003</t>
  </si>
  <si>
    <t>MUS3004</t>
  </si>
  <si>
    <t>MUS3005</t>
  </si>
  <si>
    <t>MUS3009</t>
  </si>
  <si>
    <t>MUS3010</t>
  </si>
  <si>
    <t>MUS3011</t>
  </si>
  <si>
    <t>MUS3012</t>
  </si>
  <si>
    <t>MUS3013</t>
  </si>
  <si>
    <t>MUS3014</t>
  </si>
  <si>
    <t>MUS3015</t>
  </si>
  <si>
    <t>MUS3016</t>
  </si>
  <si>
    <t>MUS3017</t>
  </si>
  <si>
    <t>MUS3018</t>
  </si>
  <si>
    <t>MUS3019</t>
  </si>
  <si>
    <t>MUS3020</t>
  </si>
  <si>
    <t>MUS3021</t>
  </si>
  <si>
    <t>MUS3022</t>
  </si>
  <si>
    <t>MUS3023</t>
  </si>
  <si>
    <t>MUS3024</t>
  </si>
  <si>
    <t>MUS3025</t>
  </si>
  <si>
    <t>MUS3026</t>
  </si>
  <si>
    <t>MUS3027</t>
  </si>
  <si>
    <t>MUS3028</t>
  </si>
  <si>
    <t>MUS3029</t>
  </si>
  <si>
    <t>MUS3030</t>
  </si>
  <si>
    <t>MUS3031</t>
  </si>
  <si>
    <t>MUS3032</t>
  </si>
  <si>
    <t>MUS3033</t>
  </si>
  <si>
    <t>MUS3034</t>
  </si>
  <si>
    <t>MUS3035</t>
  </si>
  <si>
    <t>MUS3036</t>
  </si>
  <si>
    <t>MUS3037</t>
  </si>
  <si>
    <t>MUS3038</t>
  </si>
  <si>
    <t>MUS3039</t>
  </si>
  <si>
    <t>MUS3040</t>
  </si>
  <si>
    <t>MUS3041</t>
  </si>
  <si>
    <t>MUS3042</t>
  </si>
  <si>
    <t>MUS3043</t>
  </si>
  <si>
    <t>MUS3044</t>
  </si>
  <si>
    <t>MUS3045</t>
  </si>
  <si>
    <t>MUS3046</t>
  </si>
  <si>
    <t>MUS3047</t>
  </si>
  <si>
    <t>MUS3048</t>
  </si>
  <si>
    <t>MUS3049</t>
  </si>
  <si>
    <t>MUS3050</t>
  </si>
  <si>
    <t>MUS3051</t>
  </si>
  <si>
    <t>MUS3052</t>
  </si>
  <si>
    <t>MUS3053</t>
  </si>
  <si>
    <t>MUS3054</t>
  </si>
  <si>
    <t>MUS3055</t>
  </si>
  <si>
    <t>MUS3056</t>
  </si>
  <si>
    <t>MUS3057</t>
  </si>
  <si>
    <t>MUS3061</t>
  </si>
  <si>
    <t>MUS3062</t>
  </si>
  <si>
    <t>MUS3063</t>
  </si>
  <si>
    <t>MUS3064</t>
  </si>
  <si>
    <t>MUS3065</t>
  </si>
  <si>
    <t>MUS3066</t>
  </si>
  <si>
    <t>MUS3067</t>
  </si>
  <si>
    <t>MUS3068</t>
  </si>
  <si>
    <t>MUS3069</t>
  </si>
  <si>
    <t>MUS3070</t>
  </si>
  <si>
    <t>MUS3071</t>
  </si>
  <si>
    <t>MUS3072</t>
  </si>
  <si>
    <t>MUS3073</t>
  </si>
  <si>
    <t>MUS3101</t>
  </si>
  <si>
    <t>MUS3102</t>
  </si>
  <si>
    <t>MUS3103</t>
  </si>
  <si>
    <t>MUS3104</t>
  </si>
  <si>
    <t>MUS3105</t>
  </si>
  <si>
    <t>MUS3106</t>
  </si>
  <si>
    <t>MUS3107</t>
  </si>
  <si>
    <t>MUS3108</t>
  </si>
  <si>
    <t>MUS3109</t>
  </si>
  <si>
    <t>MUS3110</t>
  </si>
  <si>
    <t>MUS3111</t>
  </si>
  <si>
    <t>MUS3112</t>
  </si>
  <si>
    <t>MUS3113</t>
  </si>
  <si>
    <t>MUS3114</t>
  </si>
  <si>
    <t>MUS3115</t>
  </si>
  <si>
    <t>MUS3116</t>
  </si>
  <si>
    <t>MUS3117</t>
  </si>
  <si>
    <t>MUS3118</t>
  </si>
  <si>
    <t>MUS3119</t>
  </si>
  <si>
    <t>MUS3120</t>
  </si>
  <si>
    <t>MUS6001</t>
  </si>
  <si>
    <t>MUS6002</t>
  </si>
  <si>
    <t>MUS6003</t>
  </si>
  <si>
    <t>MUS6004</t>
  </si>
  <si>
    <t>MUS6005</t>
  </si>
  <si>
    <t>MUS6006</t>
  </si>
  <si>
    <t>MUS6007</t>
  </si>
  <si>
    <t>MUS6008</t>
  </si>
  <si>
    <t>MUS6009</t>
  </si>
  <si>
    <t>MUS6010</t>
  </si>
  <si>
    <t>MUS6011</t>
  </si>
  <si>
    <t>MUS6012</t>
  </si>
  <si>
    <t>MUS6013</t>
  </si>
  <si>
    <t>MUS6014</t>
  </si>
  <si>
    <t>MUS6015</t>
  </si>
  <si>
    <t>MUS6016</t>
  </si>
  <si>
    <t>MUS6017</t>
  </si>
  <si>
    <t>MUS6018</t>
  </si>
  <si>
    <t>MUS6019</t>
  </si>
  <si>
    <t>MUS6020</t>
  </si>
  <si>
    <t>MUS6021</t>
  </si>
  <si>
    <t>MUS6022</t>
  </si>
  <si>
    <t>MUS6023</t>
  </si>
  <si>
    <t>MUS6024</t>
  </si>
  <si>
    <t>MUS6025</t>
  </si>
  <si>
    <t>MUSM001</t>
  </si>
  <si>
    <t>MUSM002</t>
  </si>
  <si>
    <t>MUSM003</t>
  </si>
  <si>
    <t>MUSM004</t>
  </si>
  <si>
    <t>MUSM005</t>
  </si>
  <si>
    <t>MUSM006</t>
  </si>
  <si>
    <t>MUSM007</t>
  </si>
  <si>
    <t>MUSM008</t>
  </si>
  <si>
    <t>MUSM009</t>
  </si>
  <si>
    <t>MUSM010</t>
  </si>
  <si>
    <t>MUSM011</t>
  </si>
  <si>
    <t>MUSM012</t>
  </si>
  <si>
    <t>MUSM013</t>
  </si>
  <si>
    <t>MUSM014</t>
  </si>
  <si>
    <t>MUSM015</t>
  </si>
  <si>
    <t>MUSM016</t>
  </si>
  <si>
    <t>MUSM017</t>
  </si>
  <si>
    <t>MUSM018</t>
  </si>
  <si>
    <t>MUSM019</t>
  </si>
  <si>
    <t>MUSM020</t>
  </si>
  <si>
    <t>MUSM021</t>
  </si>
  <si>
    <t>MUSM022</t>
  </si>
  <si>
    <t>MUSM023</t>
  </si>
  <si>
    <t>MUSM024</t>
  </si>
  <si>
    <t>MUSM025</t>
  </si>
  <si>
    <t>MUSM030</t>
  </si>
  <si>
    <t>MUSM031</t>
  </si>
  <si>
    <t>MUSM032</t>
  </si>
  <si>
    <t>MUSM033</t>
  </si>
  <si>
    <t>MUSM034</t>
  </si>
  <si>
    <t>MUSM035</t>
  </si>
  <si>
    <t>MUSM036</t>
  </si>
  <si>
    <t>MUSM037</t>
  </si>
  <si>
    <t>MUSM038</t>
  </si>
  <si>
    <t>MUSM039</t>
  </si>
  <si>
    <t>MUSM040</t>
  </si>
  <si>
    <t>MUSM041</t>
  </si>
  <si>
    <t>MUSM042</t>
  </si>
  <si>
    <t>MUSM043</t>
  </si>
  <si>
    <t>MUSM044</t>
  </si>
  <si>
    <t>MUSM045</t>
  </si>
  <si>
    <t>MUSM046</t>
  </si>
  <si>
    <t>MUSM047</t>
  </si>
  <si>
    <t>MUSM048</t>
  </si>
  <si>
    <t>MUSM049</t>
  </si>
  <si>
    <t>MUSM050</t>
  </si>
  <si>
    <t>NETWAR</t>
  </si>
  <si>
    <t>NETWIN</t>
  </si>
  <si>
    <t>NEU1004</t>
  </si>
  <si>
    <t>NEU1006</t>
  </si>
  <si>
    <t>NEU1007</t>
  </si>
  <si>
    <t>NEU1008</t>
  </si>
  <si>
    <t>NEU1009</t>
  </si>
  <si>
    <t>NEU1010</t>
  </si>
  <si>
    <t>NEU1095</t>
  </si>
  <si>
    <t>NEU1907</t>
  </si>
  <si>
    <t>NEU1909</t>
  </si>
  <si>
    <t>NEU2001</t>
  </si>
  <si>
    <t>NEU2002</t>
  </si>
  <si>
    <t>NEU2003</t>
  </si>
  <si>
    <t>NEU2004</t>
  </si>
  <si>
    <t>NEU2018</t>
  </si>
  <si>
    <t>NEU2019</t>
  </si>
  <si>
    <t>NEU2095</t>
  </si>
  <si>
    <t>NEU2907</t>
  </si>
  <si>
    <t>NEU2909</t>
  </si>
  <si>
    <t>NEU3001</t>
  </si>
  <si>
    <t>NEU3003</t>
  </si>
  <si>
    <t>NEU3008</t>
  </si>
  <si>
    <t>NEU3023</t>
  </si>
  <si>
    <t>NEU3025</t>
  </si>
  <si>
    <t>NEU3026</t>
  </si>
  <si>
    <t>NEU3027</t>
  </si>
  <si>
    <t>NEU3028</t>
  </si>
  <si>
    <t>NEU3029</t>
  </si>
  <si>
    <t>NEU3030</t>
  </si>
  <si>
    <t>NEU3095</t>
  </si>
  <si>
    <t>NEU3907</t>
  </si>
  <si>
    <t>NEU3909</t>
  </si>
  <si>
    <t>NEUM001</t>
  </si>
  <si>
    <t>NEUM002</t>
  </si>
  <si>
    <t>NEUM003</t>
  </si>
  <si>
    <t>NEUM004</t>
  </si>
  <si>
    <t>NEUM005</t>
  </si>
  <si>
    <t>NEUM006</t>
  </si>
  <si>
    <t>NSC1001</t>
  </si>
  <si>
    <t>NSC1002</t>
  </si>
  <si>
    <t>NSC1003</t>
  </si>
  <si>
    <t>NSC1004</t>
  </si>
  <si>
    <t>NSC1005</t>
  </si>
  <si>
    <t>NSC1904</t>
  </si>
  <si>
    <t>NSC1905</t>
  </si>
  <si>
    <t>NSC1907</t>
  </si>
  <si>
    <t>NSC1909</t>
  </si>
  <si>
    <t>NSC2001</t>
  </si>
  <si>
    <t>NSC2002</t>
  </si>
  <si>
    <t>NSC2003</t>
  </si>
  <si>
    <t>NSC2905</t>
  </si>
  <si>
    <t>NSC2909</t>
  </si>
  <si>
    <t>NSC3001</t>
  </si>
  <si>
    <t>NSC3002</t>
  </si>
  <si>
    <t>NSC3003</t>
  </si>
  <si>
    <t>NSC3004</t>
  </si>
  <si>
    <t>NSC3005</t>
  </si>
  <si>
    <t>NSC3006</t>
  </si>
  <si>
    <t>NSC3007</t>
  </si>
  <si>
    <t>NSC3008</t>
  </si>
  <si>
    <t>NSC3009</t>
  </si>
  <si>
    <t>NSC3010</t>
  </si>
  <si>
    <t>NSC3905</t>
  </si>
  <si>
    <t>NSC3909</t>
  </si>
  <si>
    <t>NSCM001</t>
  </si>
  <si>
    <t>NSCM002</t>
  </si>
  <si>
    <t>NSCM003</t>
  </si>
  <si>
    <t>NSCM004</t>
  </si>
  <si>
    <t>NSCM005</t>
  </si>
  <si>
    <t>NSCM006</t>
  </si>
  <si>
    <t>NSCM007</t>
  </si>
  <si>
    <t>NSCM009</t>
  </si>
  <si>
    <t>NSCM905</t>
  </si>
  <si>
    <t>NUR1000</t>
  </si>
  <si>
    <t>NUR1100</t>
  </si>
  <si>
    <t>NUR1100A</t>
  </si>
  <si>
    <t>NUR1907</t>
  </si>
  <si>
    <t>NUR2000</t>
  </si>
  <si>
    <t>NUR2100</t>
  </si>
  <si>
    <t>NUR2100A</t>
  </si>
  <si>
    <t>NUR3000</t>
  </si>
  <si>
    <t>NUR3050</t>
  </si>
  <si>
    <t>NUR3100</t>
  </si>
  <si>
    <t>NUR3100A</t>
  </si>
  <si>
    <t>NUR3101</t>
  </si>
  <si>
    <t>NUR3109</t>
  </si>
  <si>
    <t>NUR3150</t>
  </si>
  <si>
    <t>NUR3150A</t>
  </si>
  <si>
    <t>NUR3200</t>
  </si>
  <si>
    <t>NUR3300</t>
  </si>
  <si>
    <t>NUR3400</t>
  </si>
  <si>
    <t>NUR3500</t>
  </si>
  <si>
    <t>NUR3600</t>
  </si>
  <si>
    <t>NUR3905</t>
  </si>
  <si>
    <t>NURM100</t>
  </si>
  <si>
    <t>NURM101</t>
  </si>
  <si>
    <t>NURM102</t>
  </si>
  <si>
    <t>NURM103</t>
  </si>
  <si>
    <t>NURM104</t>
  </si>
  <si>
    <t>NURM105</t>
  </si>
  <si>
    <t>NURM106</t>
  </si>
  <si>
    <t>NURM107</t>
  </si>
  <si>
    <t>NURM108</t>
  </si>
  <si>
    <t>NURM109</t>
  </si>
  <si>
    <t>NURM110</t>
  </si>
  <si>
    <t>NURM111</t>
  </si>
  <si>
    <t>NURM112</t>
  </si>
  <si>
    <t>NURM113</t>
  </si>
  <si>
    <t>NURM114</t>
  </si>
  <si>
    <t>NURM905</t>
  </si>
  <si>
    <t>PAL1010</t>
  </si>
  <si>
    <t>PAL1015</t>
  </si>
  <si>
    <t>PAL1020</t>
  </si>
  <si>
    <t>PAL1030</t>
  </si>
  <si>
    <t>PAL1040</t>
  </si>
  <si>
    <t>PAL1045</t>
  </si>
  <si>
    <t>PAL1060</t>
  </si>
  <si>
    <t>PAL1090</t>
  </si>
  <si>
    <t>PAL1120</t>
  </si>
  <si>
    <t>PAL2000</t>
  </si>
  <si>
    <t>PAL2002</t>
  </si>
  <si>
    <t>PAL2002A</t>
  </si>
  <si>
    <t>PAL2004</t>
  </si>
  <si>
    <t>PAL2004A</t>
  </si>
  <si>
    <t>PAL2006</t>
  </si>
  <si>
    <t>PAL2006A</t>
  </si>
  <si>
    <t>PAL2006B</t>
  </si>
  <si>
    <t>PAL2006C</t>
  </si>
  <si>
    <t>PAL2006D</t>
  </si>
  <si>
    <t>PAL2006E</t>
  </si>
  <si>
    <t>PAL2006F</t>
  </si>
  <si>
    <t>PAL2006G</t>
  </si>
  <si>
    <t>PAL2010</t>
  </si>
  <si>
    <t>PAL2012</t>
  </si>
  <si>
    <t>PAL2012A</t>
  </si>
  <si>
    <t>PAL2012B</t>
  </si>
  <si>
    <t>PAL2012C</t>
  </si>
  <si>
    <t>PAL2012D</t>
  </si>
  <si>
    <t>PAL2012E</t>
  </si>
  <si>
    <t>PAL2012F</t>
  </si>
  <si>
    <t>PAL2012G</t>
  </si>
  <si>
    <t>PAL2012H</t>
  </si>
  <si>
    <t>PAL2012I</t>
  </si>
  <si>
    <t>PAL2012J</t>
  </si>
  <si>
    <t>PAL2012K</t>
  </si>
  <si>
    <t>PAL2012L</t>
  </si>
  <si>
    <t>PAL2015</t>
  </si>
  <si>
    <t>PAL2018</t>
  </si>
  <si>
    <t>PAL2018A</t>
  </si>
  <si>
    <t>PAL2018B</t>
  </si>
  <si>
    <t>PAL2020</t>
  </si>
  <si>
    <t>PAL2030</t>
  </si>
  <si>
    <t>PAL2040</t>
  </si>
  <si>
    <t>PAL2045</t>
  </si>
  <si>
    <t>PAL2060</t>
  </si>
  <si>
    <t>PAL2120</t>
  </si>
  <si>
    <t>PAL3004</t>
  </si>
  <si>
    <t>PAL3004A</t>
  </si>
  <si>
    <t>PAL3004B</t>
  </si>
  <si>
    <t>PAL3004C</t>
  </si>
  <si>
    <t>PAL3006</t>
  </si>
  <si>
    <t>PAL3006A</t>
  </si>
  <si>
    <t>PAL3006B</t>
  </si>
  <si>
    <t>PAL3006C</t>
  </si>
  <si>
    <t>PAL3012</t>
  </si>
  <si>
    <t>PAL3012A</t>
  </si>
  <si>
    <t>PAL3012B</t>
  </si>
  <si>
    <t>PAL3012C</t>
  </si>
  <si>
    <t>PAL3012D</t>
  </si>
  <si>
    <t>PAL3012E</t>
  </si>
  <si>
    <t>PAL3012F</t>
  </si>
  <si>
    <t>PAL3012G</t>
  </si>
  <si>
    <t>PAL3015</t>
  </si>
  <si>
    <t>PAL3018</t>
  </si>
  <si>
    <t>PAL3024</t>
  </si>
  <si>
    <t>PAL3030</t>
  </si>
  <si>
    <t>PAL3036</t>
  </si>
  <si>
    <t>PAL3045</t>
  </si>
  <si>
    <t>PAL3060</t>
  </si>
  <si>
    <t>PAL3120</t>
  </si>
  <si>
    <t>PAL3240</t>
  </si>
  <si>
    <t>PALM012</t>
  </si>
  <si>
    <t>PALM015</t>
  </si>
  <si>
    <t>PALM020</t>
  </si>
  <si>
    <t>PALM030</t>
  </si>
  <si>
    <t>PALM030A</t>
  </si>
  <si>
    <t>PALM030B</t>
  </si>
  <si>
    <t>PALM030C</t>
  </si>
  <si>
    <t>PALM036</t>
  </si>
  <si>
    <t>PALM040</t>
  </si>
  <si>
    <t>PALM045</t>
  </si>
  <si>
    <t>PALM060</t>
  </si>
  <si>
    <t>PALM075</t>
  </si>
  <si>
    <t>PALM080</t>
  </si>
  <si>
    <t>PALM090</t>
  </si>
  <si>
    <t>PALM100</t>
  </si>
  <si>
    <t>PALM120</t>
  </si>
  <si>
    <t>PALM135</t>
  </si>
  <si>
    <t>PALM150</t>
  </si>
  <si>
    <t>PALM165</t>
  </si>
  <si>
    <t>PALM180</t>
  </si>
  <si>
    <t>PAM1001</t>
  </si>
  <si>
    <t>PAM1002</t>
  </si>
  <si>
    <t>PAM1003</t>
  </si>
  <si>
    <t>PAM1004</t>
  </si>
  <si>
    <t>PAM1005</t>
  </si>
  <si>
    <t>PAM1006</t>
  </si>
  <si>
    <t>PAM1007</t>
  </si>
  <si>
    <t>PAM1008</t>
  </si>
  <si>
    <t>PAM1009</t>
  </si>
  <si>
    <t>PAM1011</t>
  </si>
  <si>
    <t>PAM1012</t>
  </si>
  <si>
    <t>PAM1013</t>
  </si>
  <si>
    <t>PAM1014</t>
  </si>
  <si>
    <t>PAM1015</t>
  </si>
  <si>
    <t>PAM1016</t>
  </si>
  <si>
    <t>PAM1017</t>
  </si>
  <si>
    <t>PAM1018</t>
  </si>
  <si>
    <t>PAM1019</t>
  </si>
  <si>
    <t>PAM1020</t>
  </si>
  <si>
    <t>PAM2001</t>
  </si>
  <si>
    <t>PAM2002</t>
  </si>
  <si>
    <t>PAM2003</t>
  </si>
  <si>
    <t>PAM2004</t>
  </si>
  <si>
    <t>PAM2005</t>
  </si>
  <si>
    <t>PAM2006</t>
  </si>
  <si>
    <t>PAM2007</t>
  </si>
  <si>
    <t>PAM2011</t>
  </si>
  <si>
    <t>PAM2012</t>
  </si>
  <si>
    <t>PAM2013</t>
  </si>
  <si>
    <t>PAM2014</t>
  </si>
  <si>
    <t>PAM2901</t>
  </si>
  <si>
    <t>PAM3001</t>
  </si>
  <si>
    <t>PAM3002</t>
  </si>
  <si>
    <t>PAM3003</t>
  </si>
  <si>
    <t>PAM3004</t>
  </si>
  <si>
    <t>PAM3005</t>
  </si>
  <si>
    <t>PAM3005A</t>
  </si>
  <si>
    <t>PAM3006</t>
  </si>
  <si>
    <t>PAM3006A</t>
  </si>
  <si>
    <t>PAM3006B</t>
  </si>
  <si>
    <t>PAM3012</t>
  </si>
  <si>
    <t>PAM3013</t>
  </si>
  <si>
    <t>PAM3014</t>
  </si>
  <si>
    <t>PAM3015</t>
  </si>
  <si>
    <t>PAM3015A</t>
  </si>
  <si>
    <t>PAM3016</t>
  </si>
  <si>
    <t>PAM3017</t>
  </si>
  <si>
    <t>PAM3018</t>
  </si>
  <si>
    <t>PAM3019</t>
  </si>
  <si>
    <t>PAM3020</t>
  </si>
  <si>
    <t>PAM3021</t>
  </si>
  <si>
    <t>PAMM100</t>
  </si>
  <si>
    <t>PAMM101</t>
  </si>
  <si>
    <t>PAMM102</t>
  </si>
  <si>
    <t>PAMM103</t>
  </si>
  <si>
    <t>PAMM104</t>
  </si>
  <si>
    <t>PAMM105</t>
  </si>
  <si>
    <t>PAMM106</t>
  </si>
  <si>
    <t>PAMM107</t>
  </si>
  <si>
    <t>PAMM108</t>
  </si>
  <si>
    <t>PAMM109</t>
  </si>
  <si>
    <t>PAMM110</t>
  </si>
  <si>
    <t>PAMM111</t>
  </si>
  <si>
    <t>PAMM112</t>
  </si>
  <si>
    <t>PAMM113</t>
  </si>
  <si>
    <t>PAMM114</t>
  </si>
  <si>
    <t>PCJ2000</t>
  </si>
  <si>
    <t>PHL1002</t>
  </si>
  <si>
    <t>PHL1002A</t>
  </si>
  <si>
    <t>PHL1002B</t>
  </si>
  <si>
    <t>PHL1003</t>
  </si>
  <si>
    <t>PHL1004</t>
  </si>
  <si>
    <t>PHL1005A</t>
  </si>
  <si>
    <t>PHL1005B</t>
  </si>
  <si>
    <t>PHL1006</t>
  </si>
  <si>
    <t>PHL1007</t>
  </si>
  <si>
    <t>PHL1008</t>
  </si>
  <si>
    <t>PHL1009</t>
  </si>
  <si>
    <t>PHL1010</t>
  </si>
  <si>
    <t>PHL1011</t>
  </si>
  <si>
    <t>PHL1012</t>
  </si>
  <si>
    <t>PHL1013</t>
  </si>
  <si>
    <t>PHL1014</t>
  </si>
  <si>
    <t>PHL1015</t>
  </si>
  <si>
    <t>PHL1016</t>
  </si>
  <si>
    <t>PHL1036</t>
  </si>
  <si>
    <t>PHL1111</t>
  </si>
  <si>
    <t>PHL1112</t>
  </si>
  <si>
    <t>PHL1113</t>
  </si>
  <si>
    <t>PHL1905</t>
  </si>
  <si>
    <t>PHL1907</t>
  </si>
  <si>
    <t>PHL1909</t>
  </si>
  <si>
    <t>PHL2001</t>
  </si>
  <si>
    <t>PHL2002</t>
  </si>
  <si>
    <t>PHL2004</t>
  </si>
  <si>
    <t>PHL2005A</t>
  </si>
  <si>
    <t>PHL2005B</t>
  </si>
  <si>
    <t>PHL2006</t>
  </si>
  <si>
    <t>PHL2007</t>
  </si>
  <si>
    <t>PHL2008</t>
  </si>
  <si>
    <t>PHL2009</t>
  </si>
  <si>
    <t>PHL2010</t>
  </si>
  <si>
    <t>PHL2010A</t>
  </si>
  <si>
    <t>PHL2010B</t>
  </si>
  <si>
    <t>PHL2011</t>
  </si>
  <si>
    <t>PHL2011A</t>
  </si>
  <si>
    <t>PHL2011B</t>
  </si>
  <si>
    <t>PHL2012</t>
  </si>
  <si>
    <t>PHL2013</t>
  </si>
  <si>
    <t>PHL2014</t>
  </si>
  <si>
    <t>PHL2015</t>
  </si>
  <si>
    <t>PHL2016</t>
  </si>
  <si>
    <t>PHL2017</t>
  </si>
  <si>
    <t>PHL2018</t>
  </si>
  <si>
    <t>PHL2019</t>
  </si>
  <si>
    <t>PHL2020</t>
  </si>
  <si>
    <t>PHL2021</t>
  </si>
  <si>
    <t>PHL2022</t>
  </si>
  <si>
    <t>PHL2024A</t>
  </si>
  <si>
    <t>PHL2025A</t>
  </si>
  <si>
    <t>PHL2026</t>
  </si>
  <si>
    <t>PHL2027</t>
  </si>
  <si>
    <t>PHL2028</t>
  </si>
  <si>
    <t>PHL2028A</t>
  </si>
  <si>
    <t>PHL2029</t>
  </si>
  <si>
    <t>PHL2030</t>
  </si>
  <si>
    <t>PHL2031</t>
  </si>
  <si>
    <t>PHL2032</t>
  </si>
  <si>
    <t>PHL2033</t>
  </si>
  <si>
    <t>PHL2035</t>
  </si>
  <si>
    <t>PHL2037</t>
  </si>
  <si>
    <t>PHL2038</t>
  </si>
  <si>
    <t>PHL2039</t>
  </si>
  <si>
    <t>PHL2040</t>
  </si>
  <si>
    <t>PHL2041</t>
  </si>
  <si>
    <t>PHL2042</t>
  </si>
  <si>
    <t>PHL2045</t>
  </si>
  <si>
    <t>PHL2046</t>
  </si>
  <si>
    <t>PHL2046A</t>
  </si>
  <si>
    <t>PHL2050</t>
  </si>
  <si>
    <t>PHL2051</t>
  </si>
  <si>
    <t>PHL2052</t>
  </si>
  <si>
    <t>PHL2053</t>
  </si>
  <si>
    <t>PHL2054</t>
  </si>
  <si>
    <t>PHL2055</t>
  </si>
  <si>
    <t>PHL2056</t>
  </si>
  <si>
    <t>PHL2060</t>
  </si>
  <si>
    <t>PHL2061</t>
  </si>
  <si>
    <t>PHL2074</t>
  </si>
  <si>
    <t>PHL2075</t>
  </si>
  <si>
    <t>PHL2076</t>
  </si>
  <si>
    <t>PHL2091</t>
  </si>
  <si>
    <t>PHL2096</t>
  </si>
  <si>
    <t>PHL2100</t>
  </si>
  <si>
    <t>PHL2105</t>
  </si>
  <si>
    <t>PHL2108</t>
  </si>
  <si>
    <t>PHL2109</t>
  </si>
  <si>
    <t>PHL2110</t>
  </si>
  <si>
    <t>PHL2111</t>
  </si>
  <si>
    <t>PHL2112</t>
  </si>
  <si>
    <t>PHL2114</t>
  </si>
  <si>
    <t>PHL2115</t>
  </si>
  <si>
    <t>PHL2116</t>
  </si>
  <si>
    <t>PHL2117</t>
  </si>
  <si>
    <t>PHL2118</t>
  </si>
  <si>
    <t>PHL2119</t>
  </si>
  <si>
    <t>PHL2120</t>
  </si>
  <si>
    <t>PHL2121</t>
  </si>
  <si>
    <t>PHL2122</t>
  </si>
  <si>
    <t>PHL2123</t>
  </si>
  <si>
    <t>PHL2124</t>
  </si>
  <si>
    <t>PHL2125</t>
  </si>
  <si>
    <t>PHL2126</t>
  </si>
  <si>
    <t>PHL2127</t>
  </si>
  <si>
    <t>PHL2222</t>
  </si>
  <si>
    <t>PHL2905</t>
  </si>
  <si>
    <t>PHL2909</t>
  </si>
  <si>
    <t>PHL3001</t>
  </si>
  <si>
    <t>PHL3002</t>
  </si>
  <si>
    <t>PHL3009</t>
  </si>
  <si>
    <t>PHL3010</t>
  </si>
  <si>
    <t>PHL3011</t>
  </si>
  <si>
    <t>PHL3012</t>
  </si>
  <si>
    <t>PHL3013</t>
  </si>
  <si>
    <t>PHL3014</t>
  </si>
  <si>
    <t>PHL3015</t>
  </si>
  <si>
    <t>PHL3016</t>
  </si>
  <si>
    <t>PHL3017</t>
  </si>
  <si>
    <t>PHL3018</t>
  </si>
  <si>
    <t>PHL3019</t>
  </si>
  <si>
    <t>PHL3020</t>
  </si>
  <si>
    <t>PHL3021</t>
  </si>
  <si>
    <t>PHL3022</t>
  </si>
  <si>
    <t>PHL3023</t>
  </si>
  <si>
    <t>PHL3024</t>
  </si>
  <si>
    <t>PHL3024A</t>
  </si>
  <si>
    <t>PHL3024B</t>
  </si>
  <si>
    <t>PHL3025</t>
  </si>
  <si>
    <t>PHL3025A</t>
  </si>
  <si>
    <t>PHL3025B</t>
  </si>
  <si>
    <t>PHL3026</t>
  </si>
  <si>
    <t>PHL3027</t>
  </si>
  <si>
    <t>PHL3028</t>
  </si>
  <si>
    <t>PHL3028A</t>
  </si>
  <si>
    <t>PHL3029</t>
  </si>
  <si>
    <t>PHL3030</t>
  </si>
  <si>
    <t>PHL3031</t>
  </si>
  <si>
    <t>PHL3032</t>
  </si>
  <si>
    <t>PHL3033</t>
  </si>
  <si>
    <t>PHL3034</t>
  </si>
  <si>
    <t>PHL3035</t>
  </si>
  <si>
    <t>PHL3036</t>
  </si>
  <si>
    <t>PHL3037</t>
  </si>
  <si>
    <t>PHL3038</t>
  </si>
  <si>
    <t>PHL3039</t>
  </si>
  <si>
    <t>PHL3040</t>
  </si>
  <si>
    <t>PHL3041</t>
  </si>
  <si>
    <t>PHL3042</t>
  </si>
  <si>
    <t>PHL3043</t>
  </si>
  <si>
    <t>PHL3044</t>
  </si>
  <si>
    <t>PHL3045</t>
  </si>
  <si>
    <t>PHL3046</t>
  </si>
  <si>
    <t>PHL3046A</t>
  </si>
  <si>
    <t>PHL3047</t>
  </si>
  <si>
    <t>PHL3048</t>
  </si>
  <si>
    <t>PHL3049</t>
  </si>
  <si>
    <t>PHL3050</t>
  </si>
  <si>
    <t>PHL3051</t>
  </si>
  <si>
    <t>PHL3052</t>
  </si>
  <si>
    <t>PHL3053</t>
  </si>
  <si>
    <t>PHL3054</t>
  </si>
  <si>
    <t>PHL3056</t>
  </si>
  <si>
    <t>PHL3060</t>
  </si>
  <si>
    <t>PHL3061</t>
  </si>
  <si>
    <t>PHL3074</t>
  </si>
  <si>
    <t>PHL3075</t>
  </si>
  <si>
    <t>PHL3076</t>
  </si>
  <si>
    <t>PHL3077</t>
  </si>
  <si>
    <t>PHL3078</t>
  </si>
  <si>
    <t>PHL3079</t>
  </si>
  <si>
    <t>PHL3080</t>
  </si>
  <si>
    <t>PHL3091</t>
  </si>
  <si>
    <t>PHL3096</t>
  </si>
  <si>
    <t>PHL3100</t>
  </si>
  <si>
    <t>PHL3108</t>
  </si>
  <si>
    <t>PHL3109</t>
  </si>
  <si>
    <t>PHL3110</t>
  </si>
  <si>
    <t>PHL3111</t>
  </si>
  <si>
    <t>PHL3112</t>
  </si>
  <si>
    <t>PHL3113</t>
  </si>
  <si>
    <t>PHL3114</t>
  </si>
  <si>
    <t>PHL3115</t>
  </si>
  <si>
    <t>PHL3116</t>
  </si>
  <si>
    <t>PHL3117</t>
  </si>
  <si>
    <t>PHL3118</t>
  </si>
  <si>
    <t>PHL3119</t>
  </si>
  <si>
    <t>PHL3120</t>
  </si>
  <si>
    <t>PHL3121</t>
  </si>
  <si>
    <t>PHL3122</t>
  </si>
  <si>
    <t>PHL3123</t>
  </si>
  <si>
    <t>PHL3124</t>
  </si>
  <si>
    <t>PHL3125</t>
  </si>
  <si>
    <t>PHL3126</t>
  </si>
  <si>
    <t>PHL3127</t>
  </si>
  <si>
    <t>PHL3128</t>
  </si>
  <si>
    <t>PHL3333</t>
  </si>
  <si>
    <t>PHL3888B</t>
  </si>
  <si>
    <t>PHL3888E</t>
  </si>
  <si>
    <t>PHL3905</t>
  </si>
  <si>
    <t>PHL3909</t>
  </si>
  <si>
    <t>PHLM001</t>
  </si>
  <si>
    <t>PHLM002</t>
  </si>
  <si>
    <t>PHLM003</t>
  </si>
  <si>
    <t>PHLM004</t>
  </si>
  <si>
    <t>PHLM005</t>
  </si>
  <si>
    <t>PHLM006</t>
  </si>
  <si>
    <t>PHLM007</t>
  </si>
  <si>
    <t>PHLM008</t>
  </si>
  <si>
    <t>PHLM009</t>
  </si>
  <si>
    <t>PHLM010</t>
  </si>
  <si>
    <t>PHLM011</t>
  </si>
  <si>
    <t>PHLM012</t>
  </si>
  <si>
    <t>PHLM013</t>
  </si>
  <si>
    <t>PHLM014</t>
  </si>
  <si>
    <t>PHLM015</t>
  </si>
  <si>
    <t>PHY0000</t>
  </si>
  <si>
    <t>PHY1001</t>
  </si>
  <si>
    <t>PHY1002</t>
  </si>
  <si>
    <t>PHY1003</t>
  </si>
  <si>
    <t>PHY1004</t>
  </si>
  <si>
    <t>PHY1005</t>
  </si>
  <si>
    <t>PHY1006</t>
  </si>
  <si>
    <t>PHY1007</t>
  </si>
  <si>
    <t>PHY1008</t>
  </si>
  <si>
    <t>PHY1009</t>
  </si>
  <si>
    <t>PHY1010</t>
  </si>
  <si>
    <t>PHY1011</t>
  </si>
  <si>
    <t>PHY1012</t>
  </si>
  <si>
    <t>PHY1013</t>
  </si>
  <si>
    <t>PHY1014</t>
  </si>
  <si>
    <t>PHY1015</t>
  </si>
  <si>
    <t>PHY1016</t>
  </si>
  <si>
    <t>PHY1021</t>
  </si>
  <si>
    <t>PHY1022</t>
  </si>
  <si>
    <t>PHY1023</t>
  </si>
  <si>
    <t>PHY1024</t>
  </si>
  <si>
    <t>PHY1025</t>
  </si>
  <si>
    <t>PHY1026</t>
  </si>
  <si>
    <t>PHY1027</t>
  </si>
  <si>
    <t>PHY1028</t>
  </si>
  <si>
    <t>PHY1029</t>
  </si>
  <si>
    <t>PHY1030</t>
  </si>
  <si>
    <t>PHY1031</t>
  </si>
  <si>
    <t>PHY1104</t>
  </si>
  <si>
    <t>PHY1105</t>
  </si>
  <si>
    <t>PHY1106</t>
  </si>
  <si>
    <t>PHY1107</t>
  </si>
  <si>
    <t>PHY1108</t>
  </si>
  <si>
    <t>PHY1110</t>
  </si>
  <si>
    <t>PHY1111</t>
  </si>
  <si>
    <t>PHY1115</t>
  </si>
  <si>
    <t>PHY1116</t>
  </si>
  <si>
    <t>PHY1117</t>
  </si>
  <si>
    <t>PHY1118</t>
  </si>
  <si>
    <t>PHY1126</t>
  </si>
  <si>
    <t>PHY1904</t>
  </si>
  <si>
    <t>PHY1905</t>
  </si>
  <si>
    <t>PHY1907</t>
  </si>
  <si>
    <t>PHY1909</t>
  </si>
  <si>
    <t>PHY2002</t>
  </si>
  <si>
    <t>PHY2003</t>
  </si>
  <si>
    <t>PHY2004</t>
  </si>
  <si>
    <t>PHY2006</t>
  </si>
  <si>
    <t>PHY2007</t>
  </si>
  <si>
    <t>PHY2009</t>
  </si>
  <si>
    <t>PHY2013</t>
  </si>
  <si>
    <t>PHY2016</t>
  </si>
  <si>
    <t>PHY2017</t>
  </si>
  <si>
    <t>PHY2018</t>
  </si>
  <si>
    <t>PHY2019</t>
  </si>
  <si>
    <t>PHY2020</t>
  </si>
  <si>
    <t>PHY2021</t>
  </si>
  <si>
    <t>PHY2022</t>
  </si>
  <si>
    <t>PHY2023</t>
  </si>
  <si>
    <t>PHY2024</t>
  </si>
  <si>
    <t>PHY2025</t>
  </si>
  <si>
    <t>PHY2026</t>
  </si>
  <si>
    <t>PHY2027</t>
  </si>
  <si>
    <t>PHY2028</t>
  </si>
  <si>
    <t>PHY2029</t>
  </si>
  <si>
    <t>PHY2030</t>
  </si>
  <si>
    <t>PHY2031</t>
  </si>
  <si>
    <t>PHY2032</t>
  </si>
  <si>
    <t>PHY2033A</t>
  </si>
  <si>
    <t>PHY2033B</t>
  </si>
  <si>
    <t>PHY2034</t>
  </si>
  <si>
    <t>PHY2035</t>
  </si>
  <si>
    <t>PHY2036</t>
  </si>
  <si>
    <t>PHY2037</t>
  </si>
  <si>
    <t>PHY2038</t>
  </si>
  <si>
    <t>PHY2201</t>
  </si>
  <si>
    <t>PHY2202</t>
  </si>
  <si>
    <t>PHY2203</t>
  </si>
  <si>
    <t>PHY2204</t>
  </si>
  <si>
    <t>PHY2205</t>
  </si>
  <si>
    <t>PHY2206</t>
  </si>
  <si>
    <t>PHY2207</t>
  </si>
  <si>
    <t>PHY2208</t>
  </si>
  <si>
    <t>PHY2209</t>
  </si>
  <si>
    <t>PHY2210</t>
  </si>
  <si>
    <t>PHY2211</t>
  </si>
  <si>
    <t>PHY2212</t>
  </si>
  <si>
    <t>PHY2213</t>
  </si>
  <si>
    <t>PHY2214</t>
  </si>
  <si>
    <t>PHY2215</t>
  </si>
  <si>
    <t>PHY2216</t>
  </si>
  <si>
    <t>PHY2217</t>
  </si>
  <si>
    <t>PHY2218</t>
  </si>
  <si>
    <t>PHY2220</t>
  </si>
  <si>
    <t>PHY2220A</t>
  </si>
  <si>
    <t>PHY2220B</t>
  </si>
  <si>
    <t>PHY2221</t>
  </si>
  <si>
    <t>PHY2222</t>
  </si>
  <si>
    <t>PHY2905</t>
  </si>
  <si>
    <t>PHY2909</t>
  </si>
  <si>
    <t>PHY3000</t>
  </si>
  <si>
    <t>PHY3030</t>
  </si>
  <si>
    <t>PHY3051</t>
  </si>
  <si>
    <t>PHY3052</t>
  </si>
  <si>
    <t>PHY3053</t>
  </si>
  <si>
    <t>PHY3054</t>
  </si>
  <si>
    <t>PHY3055</t>
  </si>
  <si>
    <t>PHY3056</t>
  </si>
  <si>
    <t>PHY3061</t>
  </si>
  <si>
    <t>PHY3062</t>
  </si>
  <si>
    <t>PHY3063</t>
  </si>
  <si>
    <t>PHY3064</t>
  </si>
  <si>
    <t>PHY3065</t>
  </si>
  <si>
    <t>PHY3066</t>
  </si>
  <si>
    <t>PHY3067</t>
  </si>
  <si>
    <t>PHY3068</t>
  </si>
  <si>
    <t>PHY3069</t>
  </si>
  <si>
    <t>PHY3070</t>
  </si>
  <si>
    <t>PHY3071</t>
  </si>
  <si>
    <t>PHY3101</t>
  </si>
  <si>
    <t>PHY3102</t>
  </si>
  <si>
    <t>PHY3103</t>
  </si>
  <si>
    <t>PHY3104</t>
  </si>
  <si>
    <t>PHY3105</t>
  </si>
  <si>
    <t>PHY3106</t>
  </si>
  <si>
    <t>PHY3107</t>
  </si>
  <si>
    <t>PHY3108</t>
  </si>
  <si>
    <t>PHY3109</t>
  </si>
  <si>
    <t>PHY3110</t>
  </si>
  <si>
    <t>PHY3111</t>
  </si>
  <si>
    <t>PHY3112</t>
  </si>
  <si>
    <t>PHY3113</t>
  </si>
  <si>
    <t>PHY3114</t>
  </si>
  <si>
    <t>PHY3115</t>
  </si>
  <si>
    <t>PHY3116</t>
  </si>
  <si>
    <t>PHY3117</t>
  </si>
  <si>
    <t>PHY3118</t>
  </si>
  <si>
    <t>PHY3119</t>
  </si>
  <si>
    <t>PHY3120</t>
  </si>
  <si>
    <t>PHY3121</t>
  </si>
  <si>
    <t>PHY3122</t>
  </si>
  <si>
    <t>PHY3123</t>
  </si>
  <si>
    <t>PHY3124</t>
  </si>
  <si>
    <t>PHY3125</t>
  </si>
  <si>
    <t>PHY3126</t>
  </si>
  <si>
    <t>PHY3127</t>
  </si>
  <si>
    <t>PHY3128</t>
  </si>
  <si>
    <t>PHY3129</t>
  </si>
  <si>
    <t>PHY3130</t>
  </si>
  <si>
    <t>PHY3131</t>
  </si>
  <si>
    <t>PHY3132</t>
  </si>
  <si>
    <t>PHY3133</t>
  </si>
  <si>
    <t>PHY3134</t>
  </si>
  <si>
    <t>PHY3135</t>
  </si>
  <si>
    <t>PHY3136</t>
  </si>
  <si>
    <t>PHY3137</t>
  </si>
  <si>
    <t>PHY3138</t>
  </si>
  <si>
    <t>PHY3139</t>
  </si>
  <si>
    <t>PHY3140</t>
  </si>
  <si>
    <t>PHY3141</t>
  </si>
  <si>
    <t>PHY3142</t>
  </si>
  <si>
    <t>PHY3143</t>
  </si>
  <si>
    <t>PHY3144</t>
  </si>
  <si>
    <t>PHY3145</t>
  </si>
  <si>
    <t>PHY3146</t>
  </si>
  <si>
    <t>PHY3147</t>
  </si>
  <si>
    <t>PHY3148</t>
  </si>
  <si>
    <t>PHY3149</t>
  </si>
  <si>
    <t>PHY3150</t>
  </si>
  <si>
    <t>PHY3201</t>
  </si>
  <si>
    <t>PHY3202</t>
  </si>
  <si>
    <t>PHY3203</t>
  </si>
  <si>
    <t>PHY3204</t>
  </si>
  <si>
    <t>PHY3205</t>
  </si>
  <si>
    <t>PHY3206</t>
  </si>
  <si>
    <t>PHY3207</t>
  </si>
  <si>
    <t>PHY3208</t>
  </si>
  <si>
    <t>PHY3209</t>
  </si>
  <si>
    <t>PHY3210</t>
  </si>
  <si>
    <t>PHY3211</t>
  </si>
  <si>
    <t>PHY3212</t>
  </si>
  <si>
    <t>PHY3213</t>
  </si>
  <si>
    <t>PHY3214</t>
  </si>
  <si>
    <t>PHY3215</t>
  </si>
  <si>
    <t>PHY3216</t>
  </si>
  <si>
    <t>PHY3217</t>
  </si>
  <si>
    <t>PHY3218</t>
  </si>
  <si>
    <t>PHY3220</t>
  </si>
  <si>
    <t>PHY3221</t>
  </si>
  <si>
    <t>PHY3222</t>
  </si>
  <si>
    <t>PHY3301</t>
  </si>
  <si>
    <t>PHY3302</t>
  </si>
  <si>
    <t>PHY3303</t>
  </si>
  <si>
    <t>PHY3304</t>
  </si>
  <si>
    <t>PHY3305</t>
  </si>
  <si>
    <t>PHY3306</t>
  </si>
  <si>
    <t>PHY3307</t>
  </si>
  <si>
    <t>PHY3308</t>
  </si>
  <si>
    <t>PHY3905</t>
  </si>
  <si>
    <t>PHY3909</t>
  </si>
  <si>
    <t>PHY3999</t>
  </si>
  <si>
    <t>PHY4301</t>
  </si>
  <si>
    <t>PHY4401</t>
  </si>
  <si>
    <t>PHY4402</t>
  </si>
  <si>
    <t>PHY4403</t>
  </si>
  <si>
    <t>PHY4404</t>
  </si>
  <si>
    <t>PHY4405</t>
  </si>
  <si>
    <t>PHY4406</t>
  </si>
  <si>
    <t>PHY4407</t>
  </si>
  <si>
    <t>PHY4408</t>
  </si>
  <si>
    <t>PHY4409</t>
  </si>
  <si>
    <t>PHY4410</t>
  </si>
  <si>
    <t>PHY4411</t>
  </si>
  <si>
    <t>PHY4412</t>
  </si>
  <si>
    <t>PHY4413</t>
  </si>
  <si>
    <t>PHY4414</t>
  </si>
  <si>
    <t>PHY4415</t>
  </si>
  <si>
    <t>PHY4416</t>
  </si>
  <si>
    <t>PHY4417</t>
  </si>
  <si>
    <t>PHY4419</t>
  </si>
  <si>
    <t>PHY4420</t>
  </si>
  <si>
    <t>PHY4421</t>
  </si>
  <si>
    <t>PHY4422</t>
  </si>
  <si>
    <t>PHY4423</t>
  </si>
  <si>
    <t>PHY4424</t>
  </si>
  <si>
    <t>PHY4425</t>
  </si>
  <si>
    <t>PHY4426</t>
  </si>
  <si>
    <t>PHY4427</t>
  </si>
  <si>
    <t>PHY4428</t>
  </si>
  <si>
    <t>PHY4429</t>
  </si>
  <si>
    <t>PHY4430</t>
  </si>
  <si>
    <t>PHY4431</t>
  </si>
  <si>
    <t>PHY4432</t>
  </si>
  <si>
    <t>PHY4433</t>
  </si>
  <si>
    <t>PHY4501</t>
  </si>
  <si>
    <t>PHY6001</t>
  </si>
  <si>
    <t>PHY6002</t>
  </si>
  <si>
    <t>PHY6003</t>
  </si>
  <si>
    <t>PHY6004</t>
  </si>
  <si>
    <t>PHY6005</t>
  </si>
  <si>
    <t>PHY6006</t>
  </si>
  <si>
    <t>PHY6007</t>
  </si>
  <si>
    <t>PHY6008</t>
  </si>
  <si>
    <t>PHY6101</t>
  </si>
  <si>
    <t>PHY6102</t>
  </si>
  <si>
    <t>PHY6103</t>
  </si>
  <si>
    <t>PHY6104</t>
  </si>
  <si>
    <t>PHY6105</t>
  </si>
  <si>
    <t>PHY6106</t>
  </si>
  <si>
    <t>PHY6107</t>
  </si>
  <si>
    <t>PHY6201</t>
  </si>
  <si>
    <t>PHY6202</t>
  </si>
  <si>
    <t>PHY6203</t>
  </si>
  <si>
    <t>PHY6204</t>
  </si>
  <si>
    <t>PHY6205</t>
  </si>
  <si>
    <t>PHY6206</t>
  </si>
  <si>
    <t>PHY6207</t>
  </si>
  <si>
    <t>PHYM001</t>
  </si>
  <si>
    <t>PHYM002</t>
  </si>
  <si>
    <t>PHYM002A</t>
  </si>
  <si>
    <t>PHYM002B</t>
  </si>
  <si>
    <t>PHYM003</t>
  </si>
  <si>
    <t>PHYM004</t>
  </si>
  <si>
    <t>PHYM005</t>
  </si>
  <si>
    <t>PHYM006</t>
  </si>
  <si>
    <t>PHYM007</t>
  </si>
  <si>
    <t>PHYM008</t>
  </si>
  <si>
    <t>PHYM009</t>
  </si>
  <si>
    <t>PHYM010</t>
  </si>
  <si>
    <t>PHYM011</t>
  </si>
  <si>
    <t>PHYM012</t>
  </si>
  <si>
    <t>PHYM013</t>
  </si>
  <si>
    <t>PHYM014</t>
  </si>
  <si>
    <t>PHYM015</t>
  </si>
  <si>
    <t>PHYM101</t>
  </si>
  <si>
    <t>PHYM102</t>
  </si>
  <si>
    <t>PHYM103</t>
  </si>
  <si>
    <t>PHYM104</t>
  </si>
  <si>
    <t>PHYM105</t>
  </si>
  <si>
    <t>PHYM106</t>
  </si>
  <si>
    <t>PHYM107</t>
  </si>
  <si>
    <t>PHYM201</t>
  </si>
  <si>
    <t>PHYM202</t>
  </si>
  <si>
    <t>PHYM203</t>
  </si>
  <si>
    <t>PHYM204</t>
  </si>
  <si>
    <t>PHYM205</t>
  </si>
  <si>
    <t>PHYM206</t>
  </si>
  <si>
    <t>PHYM207</t>
  </si>
  <si>
    <t>PHYM211</t>
  </si>
  <si>
    <t>PHYM212</t>
  </si>
  <si>
    <t>PHYM213</t>
  </si>
  <si>
    <t>PHYM301</t>
  </si>
  <si>
    <t>PHYM401</t>
  </si>
  <si>
    <t>PHYM411</t>
  </si>
  <si>
    <t>PHYM415</t>
  </si>
  <si>
    <t>PHYM416</t>
  </si>
  <si>
    <t>PHYM419</t>
  </si>
  <si>
    <t>PHYM421</t>
  </si>
  <si>
    <t>PHYM422</t>
  </si>
  <si>
    <t>PHYM423</t>
  </si>
  <si>
    <t>PHYM424</t>
  </si>
  <si>
    <t>PHYM425</t>
  </si>
  <si>
    <t>PHYM428</t>
  </si>
  <si>
    <t>PHYM429</t>
  </si>
  <si>
    <t>PHYM432</t>
  </si>
  <si>
    <t>PHYM433</t>
  </si>
  <si>
    <t>PHYM434</t>
  </si>
  <si>
    <t>PHYM435</t>
  </si>
  <si>
    <t>PHYM501</t>
  </si>
  <si>
    <t>PHYM502</t>
  </si>
  <si>
    <t>PHYM503</t>
  </si>
  <si>
    <t>PLC1130</t>
  </si>
  <si>
    <t>PLC2230</t>
  </si>
  <si>
    <t>PLF1115</t>
  </si>
  <si>
    <t>PLF1130</t>
  </si>
  <si>
    <t>PLF2215</t>
  </si>
  <si>
    <t>PLF2230</t>
  </si>
  <si>
    <t>PLF2315</t>
  </si>
  <si>
    <t>PLF2330</t>
  </si>
  <si>
    <t>PLF3415</t>
  </si>
  <si>
    <t>PLF3430</t>
  </si>
  <si>
    <t>PLF3515</t>
  </si>
  <si>
    <t>PLF3530</t>
  </si>
  <si>
    <t>PLG1115</t>
  </si>
  <si>
    <t>PLG1130</t>
  </si>
  <si>
    <t>PLG3415</t>
  </si>
  <si>
    <t>PLG3430</t>
  </si>
  <si>
    <t>PLM1115</t>
  </si>
  <si>
    <t>PLM1130</t>
  </si>
  <si>
    <t>PLM2230</t>
  </si>
  <si>
    <t>PLM2330</t>
  </si>
  <si>
    <t>PLS1115</t>
  </si>
  <si>
    <t>PLS1130</t>
  </si>
  <si>
    <t>PLS2215</t>
  </si>
  <si>
    <t>PLS2230</t>
  </si>
  <si>
    <t>PLS2315</t>
  </si>
  <si>
    <t>PLS2330</t>
  </si>
  <si>
    <t>PLS3415</t>
  </si>
  <si>
    <t>PLS3430</t>
  </si>
  <si>
    <t>PLS3515</t>
  </si>
  <si>
    <t>PLS3530</t>
  </si>
  <si>
    <t>PLS3715</t>
  </si>
  <si>
    <t>PLS3730</t>
  </si>
  <si>
    <t>PMA3003A</t>
  </si>
  <si>
    <t>PMH6001</t>
  </si>
  <si>
    <t>PMH6002</t>
  </si>
  <si>
    <t>PMH6003</t>
  </si>
  <si>
    <t>PMH6010</t>
  </si>
  <si>
    <t>PMHM001</t>
  </si>
  <si>
    <t>PMHM002</t>
  </si>
  <si>
    <t>PMHM003</t>
  </si>
  <si>
    <t>PMHM010</t>
  </si>
  <si>
    <t>PMHS2000</t>
  </si>
  <si>
    <t>PMHS2001</t>
  </si>
  <si>
    <t>PMHS2003</t>
  </si>
  <si>
    <t>PMHS2010</t>
  </si>
  <si>
    <t>PMHS2011</t>
  </si>
  <si>
    <t>PMHS2012</t>
  </si>
  <si>
    <t>PMHS2013</t>
  </si>
  <si>
    <t>PMHS3004</t>
  </si>
  <si>
    <t>PMHS3016</t>
  </si>
  <si>
    <t>PMHS3100</t>
  </si>
  <si>
    <t>PMHS3200</t>
  </si>
  <si>
    <t>PMHS3300</t>
  </si>
  <si>
    <t>PMHS3400</t>
  </si>
  <si>
    <t>PMHS3600</t>
  </si>
  <si>
    <t>PMHS3602</t>
  </si>
  <si>
    <t>PMHS3603</t>
  </si>
  <si>
    <t>PMHS3700</t>
  </si>
  <si>
    <t>PMHS3707</t>
  </si>
  <si>
    <t>PMHS3903</t>
  </si>
  <si>
    <t>PMHS3904</t>
  </si>
  <si>
    <t>PMHS3908</t>
  </si>
  <si>
    <t>PMHS3911</t>
  </si>
  <si>
    <t>PMHS5801</t>
  </si>
  <si>
    <t>PMHS6100</t>
  </si>
  <si>
    <t>PMHS6101</t>
  </si>
  <si>
    <t>PMHS6102</t>
  </si>
  <si>
    <t>PMHS6103</t>
  </si>
  <si>
    <t>PMHS6104</t>
  </si>
  <si>
    <t>PMHS6200</t>
  </si>
  <si>
    <t>PMHS6201</t>
  </si>
  <si>
    <t>PMHS6300</t>
  </si>
  <si>
    <t>PMHS6301</t>
  </si>
  <si>
    <t>PMHS6302</t>
  </si>
  <si>
    <t>PMHS6400</t>
  </si>
  <si>
    <t>PMHS6501</t>
  </si>
  <si>
    <t>PMHS6502</t>
  </si>
  <si>
    <t>PMHS6503</t>
  </si>
  <si>
    <t>PMHS6504</t>
  </si>
  <si>
    <t>PMHS6600</t>
  </si>
  <si>
    <t>PMHS6601</t>
  </si>
  <si>
    <t>PMHS6602</t>
  </si>
  <si>
    <t>PMHS6603</t>
  </si>
  <si>
    <t>PMHS6661</t>
  </si>
  <si>
    <t>PMHS6701</t>
  </si>
  <si>
    <t>PMHS6703</t>
  </si>
  <si>
    <t>PMHS6705</t>
  </si>
  <si>
    <t>PMHS6706</t>
  </si>
  <si>
    <t>PMHS6707</t>
  </si>
  <si>
    <t>PMHS6708</t>
  </si>
  <si>
    <t>PMHS6710</t>
  </si>
  <si>
    <t>PMHS6711</t>
  </si>
  <si>
    <t>PMHS6712</t>
  </si>
  <si>
    <t>PMHS6713</t>
  </si>
  <si>
    <t>PMHS6716</t>
  </si>
  <si>
    <t>PMHS6801</t>
  </si>
  <si>
    <t>PMHS6808</t>
  </si>
  <si>
    <t>PMHS6900</t>
  </si>
  <si>
    <t>PMHS6901</t>
  </si>
  <si>
    <t>PMHS6902</t>
  </si>
  <si>
    <t>PMHS6903</t>
  </si>
  <si>
    <t>PMHS6904</t>
  </si>
  <si>
    <t>PMHS6906</t>
  </si>
  <si>
    <t>PMHS6907</t>
  </si>
  <si>
    <t>PMHS6908</t>
  </si>
  <si>
    <t>PMHS6910</t>
  </si>
  <si>
    <t>PMHS6911</t>
  </si>
  <si>
    <t>PMHS6914</t>
  </si>
  <si>
    <t>PMHS6915</t>
  </si>
  <si>
    <t>PMHS6916</t>
  </si>
  <si>
    <t>PMHS6917</t>
  </si>
  <si>
    <t>PMHS6918</t>
  </si>
  <si>
    <t>PMHS6919</t>
  </si>
  <si>
    <t>PMHS6920</t>
  </si>
  <si>
    <t>PMS0101</t>
  </si>
  <si>
    <t>PMS0102</t>
  </si>
  <si>
    <t>PMS0201</t>
  </si>
  <si>
    <t>PMS0202</t>
  </si>
  <si>
    <t>PMS0203</t>
  </si>
  <si>
    <t>PMS0301</t>
  </si>
  <si>
    <t>PMS0302</t>
  </si>
  <si>
    <t>PMS0401</t>
  </si>
  <si>
    <t>PMS0402</t>
  </si>
  <si>
    <t>PMS0404</t>
  </si>
  <si>
    <t>PMS1001</t>
  </si>
  <si>
    <t>PMS1002</t>
  </si>
  <si>
    <t>PMS1003</t>
  </si>
  <si>
    <t>PMS1004</t>
  </si>
  <si>
    <t>PMS1005</t>
  </si>
  <si>
    <t>PMS1006</t>
  </si>
  <si>
    <t>PMS2001</t>
  </si>
  <si>
    <t>PMS2002</t>
  </si>
  <si>
    <t>PMS2003</t>
  </si>
  <si>
    <t>PMS2004</t>
  </si>
  <si>
    <t>PMS2005</t>
  </si>
  <si>
    <t>PMS3001</t>
  </si>
  <si>
    <t>PMS3002</t>
  </si>
  <si>
    <t>PMS3003A</t>
  </si>
  <si>
    <t>PMS3003B</t>
  </si>
  <si>
    <t>PMS3010</t>
  </si>
  <si>
    <t>PMS4001</t>
  </si>
  <si>
    <t>PMS4002</t>
  </si>
  <si>
    <t>PMS4003</t>
  </si>
  <si>
    <t>PMS4050</t>
  </si>
  <si>
    <t>PMS4051</t>
  </si>
  <si>
    <t>PMS4052</t>
  </si>
  <si>
    <t>PMS4053</t>
  </si>
  <si>
    <t>PMS4054</t>
  </si>
  <si>
    <t>PMS4055</t>
  </si>
  <si>
    <t>PMS4056</t>
  </si>
  <si>
    <t>PMS4057</t>
  </si>
  <si>
    <t>PMS4058</t>
  </si>
  <si>
    <t>PMS4059</t>
  </si>
  <si>
    <t>PMS4900</t>
  </si>
  <si>
    <t>PMS5004A</t>
  </si>
  <si>
    <t>PMS5004B</t>
  </si>
  <si>
    <t>PMS5005A</t>
  </si>
  <si>
    <t>PMS5005B</t>
  </si>
  <si>
    <t>PMS5006A</t>
  </si>
  <si>
    <t>PMS5006B</t>
  </si>
  <si>
    <t>PMS5006C</t>
  </si>
  <si>
    <t>PMS5007</t>
  </si>
  <si>
    <t>PMS5008</t>
  </si>
  <si>
    <t>PMS5101</t>
  </si>
  <si>
    <t>PMS5102</t>
  </si>
  <si>
    <t>PMS5103</t>
  </si>
  <si>
    <t>PMS5104</t>
  </si>
  <si>
    <t>PMS5801</t>
  </si>
  <si>
    <t>PMS6001</t>
  </si>
  <si>
    <t>PMS6002</t>
  </si>
  <si>
    <t>PMS6003</t>
  </si>
  <si>
    <t>PMS6050</t>
  </si>
  <si>
    <t>PMS6051</t>
  </si>
  <si>
    <t>PMS6052</t>
  </si>
  <si>
    <t>PMS6053</t>
  </si>
  <si>
    <t>PMS6054</t>
  </si>
  <si>
    <t>PMS6055</t>
  </si>
  <si>
    <t>PMS6056</t>
  </si>
  <si>
    <t>PMS6057</t>
  </si>
  <si>
    <t>PMS6058</t>
  </si>
  <si>
    <t>PMS6059</t>
  </si>
  <si>
    <t>PMS6801</t>
  </si>
  <si>
    <t>PMS6900</t>
  </si>
  <si>
    <t>PMSM001</t>
  </si>
  <si>
    <t>PMSM002</t>
  </si>
  <si>
    <t>PMSM003</t>
  </si>
  <si>
    <t>PMSM050</t>
  </si>
  <si>
    <t>PMSM051</t>
  </si>
  <si>
    <t>PMSM052</t>
  </si>
  <si>
    <t>PMSM053</t>
  </si>
  <si>
    <t>PMSM054</t>
  </si>
  <si>
    <t>PMSM055</t>
  </si>
  <si>
    <t>PMSM056</t>
  </si>
  <si>
    <t>PMSM057</t>
  </si>
  <si>
    <t>PMSM058</t>
  </si>
  <si>
    <t>PMSM059</t>
  </si>
  <si>
    <t>PMSM600</t>
  </si>
  <si>
    <t>PMSM801</t>
  </si>
  <si>
    <t>PMSM900</t>
  </si>
  <si>
    <t>POC1001</t>
  </si>
  <si>
    <t>POC1002</t>
  </si>
  <si>
    <t>POC1003</t>
  </si>
  <si>
    <t>POC1004</t>
  </si>
  <si>
    <t>POC1005</t>
  </si>
  <si>
    <t>POC1006</t>
  </si>
  <si>
    <t>POC1007</t>
  </si>
  <si>
    <t>POC1008</t>
  </si>
  <si>
    <t>POC1009</t>
  </si>
  <si>
    <t>POC1010</t>
  </si>
  <si>
    <t>POC1011</t>
  </si>
  <si>
    <t>POC1012</t>
  </si>
  <si>
    <t>POC1013</t>
  </si>
  <si>
    <t>POC1014</t>
  </si>
  <si>
    <t>POC1015</t>
  </si>
  <si>
    <t>POC1016</t>
  </si>
  <si>
    <t>POC1017</t>
  </si>
  <si>
    <t>POC1018</t>
  </si>
  <si>
    <t>POC1019</t>
  </si>
  <si>
    <t>POC1020</t>
  </si>
  <si>
    <t>POC1021</t>
  </si>
  <si>
    <t>POC1022</t>
  </si>
  <si>
    <t>POC1023</t>
  </si>
  <si>
    <t>POC1025</t>
  </si>
  <si>
    <t>POC1026</t>
  </si>
  <si>
    <t>POC1027</t>
  </si>
  <si>
    <t>POC1028</t>
  </si>
  <si>
    <t>POC1028B</t>
  </si>
  <si>
    <t>POC1029</t>
  </si>
  <si>
    <t>POC1030</t>
  </si>
  <si>
    <t>POC1031</t>
  </si>
  <si>
    <t>POC1032</t>
  </si>
  <si>
    <t>POC1905</t>
  </si>
  <si>
    <t>POC1907</t>
  </si>
  <si>
    <t>POC1908</t>
  </si>
  <si>
    <t>POC1909</t>
  </si>
  <si>
    <t>POC1999</t>
  </si>
  <si>
    <t>POC2001</t>
  </si>
  <si>
    <t>POC2002</t>
  </si>
  <si>
    <t>POC2003</t>
  </si>
  <si>
    <t>POC2004</t>
  </si>
  <si>
    <t>POC2005</t>
  </si>
  <si>
    <t>POC2006</t>
  </si>
  <si>
    <t>POC2007</t>
  </si>
  <si>
    <t>POC2008</t>
  </si>
  <si>
    <t>POC2009</t>
  </si>
  <si>
    <t>POC2010</t>
  </si>
  <si>
    <t>POC2011</t>
  </si>
  <si>
    <t>POC2012</t>
  </si>
  <si>
    <t>POC2013</t>
  </si>
  <si>
    <t>POC2014</t>
  </si>
  <si>
    <t>POC2015</t>
  </si>
  <si>
    <t>POC2016</t>
  </si>
  <si>
    <t>POC2017</t>
  </si>
  <si>
    <t>POC2018</t>
  </si>
  <si>
    <t>POC2019</t>
  </si>
  <si>
    <t>POC2020</t>
  </si>
  <si>
    <t>POC2021</t>
  </si>
  <si>
    <t>POC2022</t>
  </si>
  <si>
    <t>POC2023</t>
  </si>
  <si>
    <t>POC2024</t>
  </si>
  <si>
    <t>POC2024F</t>
  </si>
  <si>
    <t>POC2025</t>
  </si>
  <si>
    <t>POC2026</t>
  </si>
  <si>
    <t>POC2027</t>
  </si>
  <si>
    <t>POC2028</t>
  </si>
  <si>
    <t>POC2029</t>
  </si>
  <si>
    <t>POC2031</t>
  </si>
  <si>
    <t>POC2032</t>
  </si>
  <si>
    <t>POC2033</t>
  </si>
  <si>
    <t>POC2034</t>
  </si>
  <si>
    <t>POC2035</t>
  </si>
  <si>
    <t>POC2036</t>
  </si>
  <si>
    <t>POC2037</t>
  </si>
  <si>
    <t>POC2039</t>
  </si>
  <si>
    <t>POC2040</t>
  </si>
  <si>
    <t>POC2041</t>
  </si>
  <si>
    <t>POC2042</t>
  </si>
  <si>
    <t>POC2043</t>
  </si>
  <si>
    <t>POC2044</t>
  </si>
  <si>
    <t>POC2045</t>
  </si>
  <si>
    <t>POC2046</t>
  </si>
  <si>
    <t>POC2047</t>
  </si>
  <si>
    <t>POC2048</t>
  </si>
  <si>
    <t>POC2049</t>
  </si>
  <si>
    <t>POC2050</t>
  </si>
  <si>
    <t>POC2051</t>
  </si>
  <si>
    <t>POC2052</t>
  </si>
  <si>
    <t>POC2053</t>
  </si>
  <si>
    <t>POC2054</t>
  </si>
  <si>
    <t>POC2055</t>
  </si>
  <si>
    <t>POC2056</t>
  </si>
  <si>
    <t>POC2057</t>
  </si>
  <si>
    <t>POC2058</t>
  </si>
  <si>
    <t>POC2059</t>
  </si>
  <si>
    <t>POC2060</t>
  </si>
  <si>
    <t>POC2061</t>
  </si>
  <si>
    <t>POC2062</t>
  </si>
  <si>
    <t>POC2063</t>
  </si>
  <si>
    <t>POC2064</t>
  </si>
  <si>
    <t>POC2065</t>
  </si>
  <si>
    <t>POC2067</t>
  </si>
  <si>
    <t>POC2068</t>
  </si>
  <si>
    <t>POC2069</t>
  </si>
  <si>
    <t>POC2070</t>
  </si>
  <si>
    <t>POC2073</t>
  </si>
  <si>
    <t>POC2074</t>
  </si>
  <si>
    <t>POC2075</t>
  </si>
  <si>
    <t>POC2076</t>
  </si>
  <si>
    <t>POC2077</t>
  </si>
  <si>
    <t>POC2078</t>
  </si>
  <si>
    <t>POC2079</t>
  </si>
  <si>
    <t>POC2080</t>
  </si>
  <si>
    <t>POC2081</t>
  </si>
  <si>
    <t>POC2082</t>
  </si>
  <si>
    <t>POC2083</t>
  </si>
  <si>
    <t>POC2084</t>
  </si>
  <si>
    <t>POC2085</t>
  </si>
  <si>
    <t>POC2086</t>
  </si>
  <si>
    <t>POC2087</t>
  </si>
  <si>
    <t>POC2088</t>
  </si>
  <si>
    <t>POC2089</t>
  </si>
  <si>
    <t>POC2090</t>
  </si>
  <si>
    <t>POC2091</t>
  </si>
  <si>
    <t>POC2092</t>
  </si>
  <si>
    <t>POC2093</t>
  </si>
  <si>
    <t>POC2094</t>
  </si>
  <si>
    <t>POC2095</t>
  </si>
  <si>
    <t>POC2096</t>
  </si>
  <si>
    <t>POC2097</t>
  </si>
  <si>
    <t>POC2098</t>
  </si>
  <si>
    <t>POC2099</t>
  </si>
  <si>
    <t>POC2101</t>
  </si>
  <si>
    <t>POC2102</t>
  </si>
  <si>
    <t>POC2103</t>
  </si>
  <si>
    <t>POC2108</t>
  </si>
  <si>
    <t>POC2109</t>
  </si>
  <si>
    <t>POC2111</t>
  </si>
  <si>
    <t>POC2112</t>
  </si>
  <si>
    <t>POC2113</t>
  </si>
  <si>
    <t>POC2114</t>
  </si>
  <si>
    <t>POC2115</t>
  </si>
  <si>
    <t>POC2116</t>
  </si>
  <si>
    <t>POC2117</t>
  </si>
  <si>
    <t>POC2118</t>
  </si>
  <si>
    <t>POC2120</t>
  </si>
  <si>
    <t>POC2121</t>
  </si>
  <si>
    <t>POC2122</t>
  </si>
  <si>
    <t>POC2123</t>
  </si>
  <si>
    <t>POC2124</t>
  </si>
  <si>
    <t>POC2125</t>
  </si>
  <si>
    <t>POC2126</t>
  </si>
  <si>
    <t>POC2127</t>
  </si>
  <si>
    <t>POC2128</t>
  </si>
  <si>
    <t>POC2129</t>
  </si>
  <si>
    <t>POC2130</t>
  </si>
  <si>
    <t>POC2131</t>
  </si>
  <si>
    <t>POC2132</t>
  </si>
  <si>
    <t>POC2905</t>
  </si>
  <si>
    <t>POC2909</t>
  </si>
  <si>
    <t>POC3001</t>
  </si>
  <si>
    <t>POC3002</t>
  </si>
  <si>
    <t>POC3003</t>
  </si>
  <si>
    <t>POC3004</t>
  </si>
  <si>
    <t>POC3005</t>
  </si>
  <si>
    <t>POC3006</t>
  </si>
  <si>
    <t>POC3007</t>
  </si>
  <si>
    <t>POC3008</t>
  </si>
  <si>
    <t>POC3009</t>
  </si>
  <si>
    <t>POC3010</t>
  </si>
  <si>
    <t>POC3011</t>
  </si>
  <si>
    <t>POC3012</t>
  </si>
  <si>
    <t>POC3013</t>
  </si>
  <si>
    <t>POC3014</t>
  </si>
  <si>
    <t>POC3015</t>
  </si>
  <si>
    <t>POC3016</t>
  </si>
  <si>
    <t>POC3017</t>
  </si>
  <si>
    <t>POC3018</t>
  </si>
  <si>
    <t>POC3019</t>
  </si>
  <si>
    <t>POC3020</t>
  </si>
  <si>
    <t>POC3021</t>
  </si>
  <si>
    <t>POC3022</t>
  </si>
  <si>
    <t>POC3023</t>
  </si>
  <si>
    <t>POC3024</t>
  </si>
  <si>
    <t>POC3025</t>
  </si>
  <si>
    <t>POC3026</t>
  </si>
  <si>
    <t>POC3032</t>
  </si>
  <si>
    <t>POC3033</t>
  </si>
  <si>
    <t>POC3034</t>
  </si>
  <si>
    <t>POC3035</t>
  </si>
  <si>
    <t>POC3038</t>
  </si>
  <si>
    <t>POC3039</t>
  </si>
  <si>
    <t>POC3040</t>
  </si>
  <si>
    <t>POC3041</t>
  </si>
  <si>
    <t>POC3042</t>
  </si>
  <si>
    <t>POC3043</t>
  </si>
  <si>
    <t>POC3044</t>
  </si>
  <si>
    <t>POC3045</t>
  </si>
  <si>
    <t>POC3046</t>
  </si>
  <si>
    <t>POC3047</t>
  </si>
  <si>
    <t>POC3048</t>
  </si>
  <si>
    <t>POC3049</t>
  </si>
  <si>
    <t>POC3050</t>
  </si>
  <si>
    <t>POC3051</t>
  </si>
  <si>
    <t>POC3052</t>
  </si>
  <si>
    <t>POC3053</t>
  </si>
  <si>
    <t>POC3054</t>
  </si>
  <si>
    <t>POC3055</t>
  </si>
  <si>
    <t>POC3056</t>
  </si>
  <si>
    <t>POC3057</t>
  </si>
  <si>
    <t>POC3058</t>
  </si>
  <si>
    <t>POC3059</t>
  </si>
  <si>
    <t>POC3060</t>
  </si>
  <si>
    <t>POC3061</t>
  </si>
  <si>
    <t>POC3062</t>
  </si>
  <si>
    <t>POC3063</t>
  </si>
  <si>
    <t>POC3064</t>
  </si>
  <si>
    <t>POC3065</t>
  </si>
  <si>
    <t>POC3066</t>
  </si>
  <si>
    <t>POC3067</t>
  </si>
  <si>
    <t>POC3068</t>
  </si>
  <si>
    <t>POC3069</t>
  </si>
  <si>
    <t>POC3070</t>
  </si>
  <si>
    <t>POC3071</t>
  </si>
  <si>
    <t>POC3072</t>
  </si>
  <si>
    <t>POC3072F</t>
  </si>
  <si>
    <t>POC3073</t>
  </si>
  <si>
    <t>POC3074</t>
  </si>
  <si>
    <t>POC3075</t>
  </si>
  <si>
    <t>POC3076</t>
  </si>
  <si>
    <t>POC3077</t>
  </si>
  <si>
    <t>POC3078</t>
  </si>
  <si>
    <t>POC3079</t>
  </si>
  <si>
    <t>POC3080</t>
  </si>
  <si>
    <t>POC3081</t>
  </si>
  <si>
    <t>POC3082</t>
  </si>
  <si>
    <t>POC3083</t>
  </si>
  <si>
    <t>POC3084</t>
  </si>
  <si>
    <t>POC3085</t>
  </si>
  <si>
    <t>POC3086</t>
  </si>
  <si>
    <t>POC3087</t>
  </si>
  <si>
    <t>POC3088</t>
  </si>
  <si>
    <t>POC3089</t>
  </si>
  <si>
    <t>POC3090</t>
  </si>
  <si>
    <t>POC3091</t>
  </si>
  <si>
    <t>POC3092</t>
  </si>
  <si>
    <t>POC3093</t>
  </si>
  <si>
    <t>POC3094</t>
  </si>
  <si>
    <t>POC3095</t>
  </si>
  <si>
    <t>POC3096</t>
  </si>
  <si>
    <t>POC3097</t>
  </si>
  <si>
    <t>POC3098</t>
  </si>
  <si>
    <t>POC3099</t>
  </si>
  <si>
    <t>POC3100</t>
  </si>
  <si>
    <t>POC3100F</t>
  </si>
  <si>
    <t>POC3101</t>
  </si>
  <si>
    <t>POC3102</t>
  </si>
  <si>
    <t>POC3103</t>
  </si>
  <si>
    <t>POC3104</t>
  </si>
  <si>
    <t>POC3105</t>
  </si>
  <si>
    <t>POC3106</t>
  </si>
  <si>
    <t>POC3107</t>
  </si>
  <si>
    <t>POC3108</t>
  </si>
  <si>
    <t>POC3109</t>
  </si>
  <si>
    <t>POC3110</t>
  </si>
  <si>
    <t>POC3111</t>
  </si>
  <si>
    <t>POC3115</t>
  </si>
  <si>
    <t>POC3116</t>
  </si>
  <si>
    <t>POC3117</t>
  </si>
  <si>
    <t>POC3118</t>
  </si>
  <si>
    <t>POC3119</t>
  </si>
  <si>
    <t>POC3120</t>
  </si>
  <si>
    <t>POC3121</t>
  </si>
  <si>
    <t>POC3122</t>
  </si>
  <si>
    <t>POC3123</t>
  </si>
  <si>
    <t>POC3124</t>
  </si>
  <si>
    <t>POC3125</t>
  </si>
  <si>
    <t>POC3126</t>
  </si>
  <si>
    <t>POC3127</t>
  </si>
  <si>
    <t>POC3128</t>
  </si>
  <si>
    <t>POC3129</t>
  </si>
  <si>
    <t>POC3130</t>
  </si>
  <si>
    <t>POC3131</t>
  </si>
  <si>
    <t>POC3132</t>
  </si>
  <si>
    <t>POC3133</t>
  </si>
  <si>
    <t>POC3134</t>
  </si>
  <si>
    <t>POC3135</t>
  </si>
  <si>
    <t>POC3136</t>
  </si>
  <si>
    <t>POC3137</t>
  </si>
  <si>
    <t>POC3138</t>
  </si>
  <si>
    <t>POC3139</t>
  </si>
  <si>
    <t>POC3140</t>
  </si>
  <si>
    <t>POC3141</t>
  </si>
  <si>
    <t>POC3142</t>
  </si>
  <si>
    <t>POC3143</t>
  </si>
  <si>
    <t>POC3144</t>
  </si>
  <si>
    <t>POC3145</t>
  </si>
  <si>
    <t>POC3146</t>
  </si>
  <si>
    <t>POC3147</t>
  </si>
  <si>
    <t>POC3148</t>
  </si>
  <si>
    <t>POC3888E</t>
  </si>
  <si>
    <t>POC3905</t>
  </si>
  <si>
    <t>POC3909</t>
  </si>
  <si>
    <t>POCM001</t>
  </si>
  <si>
    <t>POCM002</t>
  </si>
  <si>
    <t>POCM003</t>
  </si>
  <si>
    <t>POCM004</t>
  </si>
  <si>
    <t>POCM005</t>
  </si>
  <si>
    <t>POCM006</t>
  </si>
  <si>
    <t>POCM007</t>
  </si>
  <si>
    <t>POCM008</t>
  </si>
  <si>
    <t>POCM009</t>
  </si>
  <si>
    <t>POCM010</t>
  </si>
  <si>
    <t>POCM011</t>
  </si>
  <si>
    <t>POCM012</t>
  </si>
  <si>
    <t>POCM013</t>
  </si>
  <si>
    <t>POCM014</t>
  </si>
  <si>
    <t>POCM015</t>
  </si>
  <si>
    <t>POCM016</t>
  </si>
  <si>
    <t>POCM017</t>
  </si>
  <si>
    <t>POCM018</t>
  </si>
  <si>
    <t>POCM019</t>
  </si>
  <si>
    <t>POCM020</t>
  </si>
  <si>
    <t>POCM021</t>
  </si>
  <si>
    <t>POCM101</t>
  </si>
  <si>
    <t>POCM102</t>
  </si>
  <si>
    <t>POCM907</t>
  </si>
  <si>
    <t>POL1001</t>
  </si>
  <si>
    <t>POL1001A</t>
  </si>
  <si>
    <t>POL1001B</t>
  </si>
  <si>
    <t>POL1002</t>
  </si>
  <si>
    <t>POL1003</t>
  </si>
  <si>
    <t>POL1004</t>
  </si>
  <si>
    <t>POL1004A</t>
  </si>
  <si>
    <t>POL1004B</t>
  </si>
  <si>
    <t>POL1005</t>
  </si>
  <si>
    <t>POL1006</t>
  </si>
  <si>
    <t>POL1007</t>
  </si>
  <si>
    <t>POL1008</t>
  </si>
  <si>
    <t>POL1010</t>
  </si>
  <si>
    <t>POL1013</t>
  </si>
  <si>
    <t>POL1013A</t>
  </si>
  <si>
    <t>POL1013B</t>
  </si>
  <si>
    <t>POL1014A</t>
  </si>
  <si>
    <t>POL1015B</t>
  </si>
  <si>
    <t>POL1016</t>
  </si>
  <si>
    <t>POL1016A</t>
  </si>
  <si>
    <t>POL1016B</t>
  </si>
  <si>
    <t>POL1017</t>
  </si>
  <si>
    <t>POL1018</t>
  </si>
  <si>
    <t>POL1019</t>
  </si>
  <si>
    <t>POL1020</t>
  </si>
  <si>
    <t>POL1021</t>
  </si>
  <si>
    <t>POL1022</t>
  </si>
  <si>
    <t>POL1023</t>
  </si>
  <si>
    <t>POL1024</t>
  </si>
  <si>
    <t>POL1025</t>
  </si>
  <si>
    <t>POL1026</t>
  </si>
  <si>
    <t>POL1027</t>
  </si>
  <si>
    <t>POL1028</t>
  </si>
  <si>
    <t>POL1029</t>
  </si>
  <si>
    <t>POL1041</t>
  </si>
  <si>
    <t>POL1041B</t>
  </si>
  <si>
    <t>POL1042</t>
  </si>
  <si>
    <t>POL1043</t>
  </si>
  <si>
    <t>POL1044</t>
  </si>
  <si>
    <t>POL1045</t>
  </si>
  <si>
    <t>POL1046</t>
  </si>
  <si>
    <t>POL1047</t>
  </si>
  <si>
    <t>POL1111</t>
  </si>
  <si>
    <t>POL1904</t>
  </si>
  <si>
    <t>POL1905</t>
  </si>
  <si>
    <t>POL1906</t>
  </si>
  <si>
    <t>POL1907</t>
  </si>
  <si>
    <t>POL1907A</t>
  </si>
  <si>
    <t>POL1907B</t>
  </si>
  <si>
    <t>POL1907C</t>
  </si>
  <si>
    <t>POL1907D</t>
  </si>
  <si>
    <t>POL1909</t>
  </si>
  <si>
    <t>POL2001</t>
  </si>
  <si>
    <t>POL2001A</t>
  </si>
  <si>
    <t>POL2001B</t>
  </si>
  <si>
    <t>POL2001OS</t>
  </si>
  <si>
    <t>POL2002</t>
  </si>
  <si>
    <t>POL2003</t>
  </si>
  <si>
    <t>POL2003A</t>
  </si>
  <si>
    <t>POL2004</t>
  </si>
  <si>
    <t>POL2004OS</t>
  </si>
  <si>
    <t>POL2005</t>
  </si>
  <si>
    <t>POL2005OS</t>
  </si>
  <si>
    <t>POL2006</t>
  </si>
  <si>
    <t>POL2007</t>
  </si>
  <si>
    <t>POL2008</t>
  </si>
  <si>
    <t>POL2008OS</t>
  </si>
  <si>
    <t>POL2009</t>
  </si>
  <si>
    <t>POL2009OS</t>
  </si>
  <si>
    <t>POL2010</t>
  </si>
  <si>
    <t>POL2011</t>
  </si>
  <si>
    <t>POL2012</t>
  </si>
  <si>
    <t>POL2013</t>
  </si>
  <si>
    <t>POL2014</t>
  </si>
  <si>
    <t>POL2015</t>
  </si>
  <si>
    <t>POL2016</t>
  </si>
  <si>
    <t>POL2017</t>
  </si>
  <si>
    <t>POL2018</t>
  </si>
  <si>
    <t>POL2019</t>
  </si>
  <si>
    <t>POL2020</t>
  </si>
  <si>
    <t>POL2021</t>
  </si>
  <si>
    <t>POL2022</t>
  </si>
  <si>
    <t>POL2023</t>
  </si>
  <si>
    <t>POL2024</t>
  </si>
  <si>
    <t>POL2025</t>
  </si>
  <si>
    <t>POL2026</t>
  </si>
  <si>
    <t>POL2027</t>
  </si>
  <si>
    <t>POL2028</t>
  </si>
  <si>
    <t>POL2030</t>
  </si>
  <si>
    <t>POL2031</t>
  </si>
  <si>
    <t>POL2032</t>
  </si>
  <si>
    <t>POL2032A</t>
  </si>
  <si>
    <t>POL2032B</t>
  </si>
  <si>
    <t>POL2033</t>
  </si>
  <si>
    <t>POL2034</t>
  </si>
  <si>
    <t>POL2035A</t>
  </si>
  <si>
    <t>POL2035B</t>
  </si>
  <si>
    <t>POL2036</t>
  </si>
  <si>
    <t>POL2037</t>
  </si>
  <si>
    <t>POL2038</t>
  </si>
  <si>
    <t>POL2039</t>
  </si>
  <si>
    <t>POL2040</t>
  </si>
  <si>
    <t>POL2041</t>
  </si>
  <si>
    <t>POL2042</t>
  </si>
  <si>
    <t>POL2043</t>
  </si>
  <si>
    <t>POL2044</t>
  </si>
  <si>
    <t>POL2045</t>
  </si>
  <si>
    <t>POL2046</t>
  </si>
  <si>
    <t>POL2047</t>
  </si>
  <si>
    <t>POL2048</t>
  </si>
  <si>
    <t>POL2049</t>
  </si>
  <si>
    <t>POL2050</t>
  </si>
  <si>
    <t>POL2051</t>
  </si>
  <si>
    <t>POL2052</t>
  </si>
  <si>
    <t>POL2053</t>
  </si>
  <si>
    <t>POL2054</t>
  </si>
  <si>
    <t>POL2055</t>
  </si>
  <si>
    <t>POL2056</t>
  </si>
  <si>
    <t>POL2057</t>
  </si>
  <si>
    <t>POL2058</t>
  </si>
  <si>
    <t>POL2059</t>
  </si>
  <si>
    <t>POL2060</t>
  </si>
  <si>
    <t>POL2061</t>
  </si>
  <si>
    <t>POL2062</t>
  </si>
  <si>
    <t>POL2063</t>
  </si>
  <si>
    <t>POL2064</t>
  </si>
  <si>
    <t>POL2065</t>
  </si>
  <si>
    <t>POL2066</t>
  </si>
  <si>
    <t>POL2067</t>
  </si>
  <si>
    <t>POL2068</t>
  </si>
  <si>
    <t>POL2069</t>
  </si>
  <si>
    <t>POL2070</t>
  </si>
  <si>
    <t>POL2071</t>
  </si>
  <si>
    <t>POL2072</t>
  </si>
  <si>
    <t>POL2073</t>
  </si>
  <si>
    <t>POL2074</t>
  </si>
  <si>
    <t>POL2075</t>
  </si>
  <si>
    <t>POL2076</t>
  </si>
  <si>
    <t>POL2077</t>
  </si>
  <si>
    <t>POL2078</t>
  </si>
  <si>
    <t>POL2079</t>
  </si>
  <si>
    <t>POL2081</t>
  </si>
  <si>
    <t>POL2082</t>
  </si>
  <si>
    <t>POL2083</t>
  </si>
  <si>
    <t>POL2084</t>
  </si>
  <si>
    <t>POL2085</t>
  </si>
  <si>
    <t>POL2086</t>
  </si>
  <si>
    <t>POL2087</t>
  </si>
  <si>
    <t>POL2089</t>
  </si>
  <si>
    <t>POL2091</t>
  </si>
  <si>
    <t>POL2094</t>
  </si>
  <si>
    <t>POL2095</t>
  </si>
  <si>
    <t>POL2096</t>
  </si>
  <si>
    <t>POL2097</t>
  </si>
  <si>
    <t>POL2098</t>
  </si>
  <si>
    <t>POL2099</t>
  </si>
  <si>
    <t>POL2100</t>
  </si>
  <si>
    <t>POL2101</t>
  </si>
  <si>
    <t>POL2102</t>
  </si>
  <si>
    <t>POL2103</t>
  </si>
  <si>
    <t>POL2104</t>
  </si>
  <si>
    <t>POL2105</t>
  </si>
  <si>
    <t>POL2106</t>
  </si>
  <si>
    <t>POL2107</t>
  </si>
  <si>
    <t>POL2108</t>
  </si>
  <si>
    <t>POL2109</t>
  </si>
  <si>
    <t>POL2110</t>
  </si>
  <si>
    <t>POL2111</t>
  </si>
  <si>
    <t>POL2112</t>
  </si>
  <si>
    <t>POL2113</t>
  </si>
  <si>
    <t>POL2114</t>
  </si>
  <si>
    <t>POL2115</t>
  </si>
  <si>
    <t>POL2116</t>
  </si>
  <si>
    <t>POL2117</t>
  </si>
  <si>
    <t>POL2118</t>
  </si>
  <si>
    <t>POL2119</t>
  </si>
  <si>
    <t>POL2120</t>
  </si>
  <si>
    <t>POL2121</t>
  </si>
  <si>
    <t>POL2122</t>
  </si>
  <si>
    <t>POL2123</t>
  </si>
  <si>
    <t>POL2124</t>
  </si>
  <si>
    <t>POL2125</t>
  </si>
  <si>
    <t>POL2126</t>
  </si>
  <si>
    <t>POL2127</t>
  </si>
  <si>
    <t>POL2128</t>
  </si>
  <si>
    <t>POL2129</t>
  </si>
  <si>
    <t>POL2162</t>
  </si>
  <si>
    <t>POL2163</t>
  </si>
  <si>
    <t>POL2222</t>
  </si>
  <si>
    <t>POL2905</t>
  </si>
  <si>
    <t>POL2909</t>
  </si>
  <si>
    <t>POL3000</t>
  </si>
  <si>
    <t>POL3001</t>
  </si>
  <si>
    <t>POL3002</t>
  </si>
  <si>
    <t>POL3003</t>
  </si>
  <si>
    <t>POL3004</t>
  </si>
  <si>
    <t>POL3005</t>
  </si>
  <si>
    <t>POL3005A</t>
  </si>
  <si>
    <t>POL3006</t>
  </si>
  <si>
    <t>POL3007</t>
  </si>
  <si>
    <t>POL3008</t>
  </si>
  <si>
    <t>POL3009</t>
  </si>
  <si>
    <t>POL3010</t>
  </si>
  <si>
    <t>POL3010A</t>
  </si>
  <si>
    <t>POL3011</t>
  </si>
  <si>
    <t>POL3012</t>
  </si>
  <si>
    <t>POL3013</t>
  </si>
  <si>
    <t>POL3014</t>
  </si>
  <si>
    <t>POL3015</t>
  </si>
  <si>
    <t>POL3016</t>
  </si>
  <si>
    <t>POL3017</t>
  </si>
  <si>
    <t>POL3018</t>
  </si>
  <si>
    <t>POL3019</t>
  </si>
  <si>
    <t>POL3020</t>
  </si>
  <si>
    <t>POL3021</t>
  </si>
  <si>
    <t>POL3022</t>
  </si>
  <si>
    <t>POL3023</t>
  </si>
  <si>
    <t>POL3024</t>
  </si>
  <si>
    <t>POL3025</t>
  </si>
  <si>
    <t>POL3026</t>
  </si>
  <si>
    <t>POL3027</t>
  </si>
  <si>
    <t>POL3028</t>
  </si>
  <si>
    <t>POL3029</t>
  </si>
  <si>
    <t>POL3030</t>
  </si>
  <si>
    <t>POL3031</t>
  </si>
  <si>
    <t>POL3032</t>
  </si>
  <si>
    <t>POL3033</t>
  </si>
  <si>
    <t>POL3034</t>
  </si>
  <si>
    <t>POL3035</t>
  </si>
  <si>
    <t>POL3036</t>
  </si>
  <si>
    <t>POL3037</t>
  </si>
  <si>
    <t>POL3038</t>
  </si>
  <si>
    <t>POL3039</t>
  </si>
  <si>
    <t>POL3040</t>
  </si>
  <si>
    <t>POL3040P</t>
  </si>
  <si>
    <t>POL3041</t>
  </si>
  <si>
    <t>POL3041A</t>
  </si>
  <si>
    <t>POL3041B</t>
  </si>
  <si>
    <t>POL3042</t>
  </si>
  <si>
    <t>POL3042A</t>
  </si>
  <si>
    <t>POL3042B</t>
  </si>
  <si>
    <t>POL3043</t>
  </si>
  <si>
    <t>POL3044</t>
  </si>
  <si>
    <t>POL3045</t>
  </si>
  <si>
    <t>POL3046</t>
  </si>
  <si>
    <t>POL3047</t>
  </si>
  <si>
    <t>POL3048</t>
  </si>
  <si>
    <t>POL3049</t>
  </si>
  <si>
    <t>POL3050</t>
  </si>
  <si>
    <t>POL3051</t>
  </si>
  <si>
    <t>POL3052</t>
  </si>
  <si>
    <t>POL3053</t>
  </si>
  <si>
    <t>POL3054</t>
  </si>
  <si>
    <t>POL3055</t>
  </si>
  <si>
    <t>POL3056</t>
  </si>
  <si>
    <t>POL3057</t>
  </si>
  <si>
    <t>POL3058</t>
  </si>
  <si>
    <t>POL3060</t>
  </si>
  <si>
    <t>POL3061</t>
  </si>
  <si>
    <t>POL3062</t>
  </si>
  <si>
    <t>POL3063</t>
  </si>
  <si>
    <t>POL3064</t>
  </si>
  <si>
    <t>POL3065</t>
  </si>
  <si>
    <t>POL3066</t>
  </si>
  <si>
    <t>POL3067</t>
  </si>
  <si>
    <t>POL3068</t>
  </si>
  <si>
    <t>POL3069</t>
  </si>
  <si>
    <t>POL3070</t>
  </si>
  <si>
    <t>POL3071</t>
  </si>
  <si>
    <t>POL3072</t>
  </si>
  <si>
    <t>POL3073</t>
  </si>
  <si>
    <t>POL3074</t>
  </si>
  <si>
    <t>POL3075</t>
  </si>
  <si>
    <t>POL3076</t>
  </si>
  <si>
    <t>POL3077</t>
  </si>
  <si>
    <t>POL3078</t>
  </si>
  <si>
    <t>POL3079</t>
  </si>
  <si>
    <t>POL3080</t>
  </si>
  <si>
    <t>POL3081</t>
  </si>
  <si>
    <t>POL3082</t>
  </si>
  <si>
    <t>POL3083</t>
  </si>
  <si>
    <t>POL3084</t>
  </si>
  <si>
    <t>POL3085</t>
  </si>
  <si>
    <t>POL3086</t>
  </si>
  <si>
    <t>POL3087</t>
  </si>
  <si>
    <t>POL3088</t>
  </si>
  <si>
    <t>POL3089</t>
  </si>
  <si>
    <t>POL3091</t>
  </si>
  <si>
    <t>POL3094</t>
  </si>
  <si>
    <t>POL3120</t>
  </si>
  <si>
    <t>POL3121</t>
  </si>
  <si>
    <t>POL3122</t>
  </si>
  <si>
    <t>POL3123</t>
  </si>
  <si>
    <t>POL3124</t>
  </si>
  <si>
    <t>POL3125</t>
  </si>
  <si>
    <t>POL3126</t>
  </si>
  <si>
    <t>POL3127</t>
  </si>
  <si>
    <t>POL3128</t>
  </si>
  <si>
    <t>POL3129</t>
  </si>
  <si>
    <t>POL3130</t>
  </si>
  <si>
    <t>POL3131</t>
  </si>
  <si>
    <t>POL3132</t>
  </si>
  <si>
    <t>POL3133</t>
  </si>
  <si>
    <t>POL3134</t>
  </si>
  <si>
    <t>POL3135</t>
  </si>
  <si>
    <t>POL3135A</t>
  </si>
  <si>
    <t>POL3135B</t>
  </si>
  <si>
    <t>POL3136</t>
  </si>
  <si>
    <t>POL3137</t>
  </si>
  <si>
    <t>POL3138</t>
  </si>
  <si>
    <t>POL3139</t>
  </si>
  <si>
    <t>POL3140</t>
  </si>
  <si>
    <t>POL3141</t>
  </si>
  <si>
    <t>POL3142</t>
  </si>
  <si>
    <t>POL3143</t>
  </si>
  <si>
    <t>POL3144</t>
  </si>
  <si>
    <t>POL3145</t>
  </si>
  <si>
    <t>POL3146</t>
  </si>
  <si>
    <t>POL3147</t>
  </si>
  <si>
    <t>POL3148</t>
  </si>
  <si>
    <t>POL3149</t>
  </si>
  <si>
    <t>POL3150</t>
  </si>
  <si>
    <t>POL3151</t>
  </si>
  <si>
    <t>POL3152</t>
  </si>
  <si>
    <t>POL3153</t>
  </si>
  <si>
    <t>POL3154</t>
  </si>
  <si>
    <t>POL3155</t>
  </si>
  <si>
    <t>POL3156</t>
  </si>
  <si>
    <t>POL3157</t>
  </si>
  <si>
    <t>POL3158</t>
  </si>
  <si>
    <t>POL3159</t>
  </si>
  <si>
    <t>POL3160</t>
  </si>
  <si>
    <t>POL3161</t>
  </si>
  <si>
    <t>POL3162</t>
  </si>
  <si>
    <t>POL3163</t>
  </si>
  <si>
    <t>POL3164</t>
  </si>
  <si>
    <t>POL3165</t>
  </si>
  <si>
    <t>POL3166</t>
  </si>
  <si>
    <t>POL3167</t>
  </si>
  <si>
    <t>POL3168</t>
  </si>
  <si>
    <t>POL3169</t>
  </si>
  <si>
    <t>POL3170</t>
  </si>
  <si>
    <t>POL3171</t>
  </si>
  <si>
    <t>POL3172</t>
  </si>
  <si>
    <t>POL3173</t>
  </si>
  <si>
    <t>POL3174</t>
  </si>
  <si>
    <t>POL3175</t>
  </si>
  <si>
    <t>POL3176</t>
  </si>
  <si>
    <t>POL3177</t>
  </si>
  <si>
    <t>POL3178</t>
  </si>
  <si>
    <t>POL3179</t>
  </si>
  <si>
    <t>POL3180</t>
  </si>
  <si>
    <t>POL3181</t>
  </si>
  <si>
    <t>POL3182</t>
  </si>
  <si>
    <t>POL3184</t>
  </si>
  <si>
    <t>POL3185</t>
  </si>
  <si>
    <t>POL3186</t>
  </si>
  <si>
    <t>POL3186B</t>
  </si>
  <si>
    <t>POL3187</t>
  </si>
  <si>
    <t>POL3188</t>
  </si>
  <si>
    <t>POL3189</t>
  </si>
  <si>
    <t>POL3190</t>
  </si>
  <si>
    <t>POL3191</t>
  </si>
  <si>
    <t>POL3192</t>
  </si>
  <si>
    <t>POL3193</t>
  </si>
  <si>
    <t>POL3194</t>
  </si>
  <si>
    <t>POL3195</t>
  </si>
  <si>
    <t>POL3196</t>
  </si>
  <si>
    <t>POL3197</t>
  </si>
  <si>
    <t>POL3198</t>
  </si>
  <si>
    <t>POL3199</t>
  </si>
  <si>
    <t>POL3201</t>
  </si>
  <si>
    <t>POL3202</t>
  </si>
  <si>
    <t>POL3203</t>
  </si>
  <si>
    <t>POL3204</t>
  </si>
  <si>
    <t>POL3205</t>
  </si>
  <si>
    <t>POL3206</t>
  </si>
  <si>
    <t>POL3207</t>
  </si>
  <si>
    <t>POL3208</t>
  </si>
  <si>
    <t>POL3209</t>
  </si>
  <si>
    <t>POL3210</t>
  </si>
  <si>
    <t>POL3211</t>
  </si>
  <si>
    <t>POL3212</t>
  </si>
  <si>
    <t>POL3213</t>
  </si>
  <si>
    <t>POL3214</t>
  </si>
  <si>
    <t>POL3215</t>
  </si>
  <si>
    <t>POL3216</t>
  </si>
  <si>
    <t>POL3217</t>
  </si>
  <si>
    <t>POL3218</t>
  </si>
  <si>
    <t>POL3219</t>
  </si>
  <si>
    <t>POL3220</t>
  </si>
  <si>
    <t>POL3221</t>
  </si>
  <si>
    <t>POL3222</t>
  </si>
  <si>
    <t>POL3223</t>
  </si>
  <si>
    <t>POL3224</t>
  </si>
  <si>
    <t>POL3225</t>
  </si>
  <si>
    <t>POL3226</t>
  </si>
  <si>
    <t>POL3227</t>
  </si>
  <si>
    <t>POL3228</t>
  </si>
  <si>
    <t>POL3229</t>
  </si>
  <si>
    <t>POL3230</t>
  </si>
  <si>
    <t>POL3231</t>
  </si>
  <si>
    <t>POL3232</t>
  </si>
  <si>
    <t>POL3233</t>
  </si>
  <si>
    <t>POL3234</t>
  </si>
  <si>
    <t>POL3235</t>
  </si>
  <si>
    <t>POL3236</t>
  </si>
  <si>
    <t>POL3237</t>
  </si>
  <si>
    <t>POL3238</t>
  </si>
  <si>
    <t>POL3239</t>
  </si>
  <si>
    <t>POL3240</t>
  </si>
  <si>
    <t>POL3241</t>
  </si>
  <si>
    <t>POL3242</t>
  </si>
  <si>
    <t>POL3244</t>
  </si>
  <si>
    <t>POL3245</t>
  </si>
  <si>
    <t>POL3246</t>
  </si>
  <si>
    <t>POL3247</t>
  </si>
  <si>
    <t>POL3248</t>
  </si>
  <si>
    <t>POL3250</t>
  </si>
  <si>
    <t>POL3251</t>
  </si>
  <si>
    <t>POL3252</t>
  </si>
  <si>
    <t>POL3253</t>
  </si>
  <si>
    <t>POL3254</t>
  </si>
  <si>
    <t>POL3255</t>
  </si>
  <si>
    <t>POL3256</t>
  </si>
  <si>
    <t>POL3257</t>
  </si>
  <si>
    <t>POL3258</t>
  </si>
  <si>
    <t>POL3259</t>
  </si>
  <si>
    <t>POL3260</t>
  </si>
  <si>
    <t>POL3261</t>
  </si>
  <si>
    <t>POL3262</t>
  </si>
  <si>
    <t>POL3263</t>
  </si>
  <si>
    <t>POL3264</t>
  </si>
  <si>
    <t>POL3265</t>
  </si>
  <si>
    <t>POL3266</t>
  </si>
  <si>
    <t>POL3267</t>
  </si>
  <si>
    <t>POL3268</t>
  </si>
  <si>
    <t>POL3269</t>
  </si>
  <si>
    <t>POL3270</t>
  </si>
  <si>
    <t>POL3271</t>
  </si>
  <si>
    <t>POL3272</t>
  </si>
  <si>
    <t>POL3273</t>
  </si>
  <si>
    <t>POL3274</t>
  </si>
  <si>
    <t>POL3275</t>
  </si>
  <si>
    <t>POL3276</t>
  </si>
  <si>
    <t>POL3277</t>
  </si>
  <si>
    <t>POL3278</t>
  </si>
  <si>
    <t>POL3279</t>
  </si>
  <si>
    <t>POL3280</t>
  </si>
  <si>
    <t>POL3281</t>
  </si>
  <si>
    <t>POL3282</t>
  </si>
  <si>
    <t>POL3283</t>
  </si>
  <si>
    <t>POL3284</t>
  </si>
  <si>
    <t>POL3285</t>
  </si>
  <si>
    <t>POL3286</t>
  </si>
  <si>
    <t>POL3287</t>
  </si>
  <si>
    <t>POL3288</t>
  </si>
  <si>
    <t>POL3289</t>
  </si>
  <si>
    <t>POL3290</t>
  </si>
  <si>
    <t>POL3291</t>
  </si>
  <si>
    <t>POL3292</t>
  </si>
  <si>
    <t>POL3293</t>
  </si>
  <si>
    <t>POL3294</t>
  </si>
  <si>
    <t>POL3295</t>
  </si>
  <si>
    <t>POL3296</t>
  </si>
  <si>
    <t>POL3297</t>
  </si>
  <si>
    <t>POL3298</t>
  </si>
  <si>
    <t>POL3299</t>
  </si>
  <si>
    <t>POL3300</t>
  </si>
  <si>
    <t>POL3888</t>
  </si>
  <si>
    <t>POL3888A</t>
  </si>
  <si>
    <t>POL3888B</t>
  </si>
  <si>
    <t>POL3888C</t>
  </si>
  <si>
    <t>POL3888D</t>
  </si>
  <si>
    <t>POL3888E</t>
  </si>
  <si>
    <t>POL3905</t>
  </si>
  <si>
    <t>POL3909</t>
  </si>
  <si>
    <t>POL6000</t>
  </si>
  <si>
    <t>POL6001</t>
  </si>
  <si>
    <t>POL6002</t>
  </si>
  <si>
    <t>POL6003</t>
  </si>
  <si>
    <t>POL6004</t>
  </si>
  <si>
    <t>POL6005</t>
  </si>
  <si>
    <t>POL6006</t>
  </si>
  <si>
    <t>POL6007</t>
  </si>
  <si>
    <t>POL6008</t>
  </si>
  <si>
    <t>POL6009</t>
  </si>
  <si>
    <t>POL6010</t>
  </si>
  <si>
    <t>POL6011</t>
  </si>
  <si>
    <t>POL6012</t>
  </si>
  <si>
    <t>POL6013</t>
  </si>
  <si>
    <t>POL6014</t>
  </si>
  <si>
    <t>POL6015</t>
  </si>
  <si>
    <t>POL6016</t>
  </si>
  <si>
    <t>POL6017</t>
  </si>
  <si>
    <t>POL6018</t>
  </si>
  <si>
    <t>POL6019</t>
  </si>
  <si>
    <t>POL6020</t>
  </si>
  <si>
    <t>POL6021</t>
  </si>
  <si>
    <t>POL6022</t>
  </si>
  <si>
    <t>POL6023</t>
  </si>
  <si>
    <t>POL6024</t>
  </si>
  <si>
    <t>POL6025</t>
  </si>
  <si>
    <t>POL6026</t>
  </si>
  <si>
    <t>POL6040</t>
  </si>
  <si>
    <t>POL6041</t>
  </si>
  <si>
    <t>POL6888</t>
  </si>
  <si>
    <t>POLM001M</t>
  </si>
  <si>
    <t>POLM002M</t>
  </si>
  <si>
    <t>POLM003M</t>
  </si>
  <si>
    <t>POLM004M</t>
  </si>
  <si>
    <t>POLM005M</t>
  </si>
  <si>
    <t>POLM006M</t>
  </si>
  <si>
    <t>POLM007M</t>
  </si>
  <si>
    <t>POLM008M</t>
  </si>
  <si>
    <t>POLM009M</t>
  </si>
  <si>
    <t>POLM010M</t>
  </si>
  <si>
    <t>POLM011M</t>
  </si>
  <si>
    <t>POLM012M</t>
  </si>
  <si>
    <t>POLM013M</t>
  </si>
  <si>
    <t>POLM014M</t>
  </si>
  <si>
    <t>POLM015M</t>
  </si>
  <si>
    <t>POLM016</t>
  </si>
  <si>
    <t>POLM016M</t>
  </si>
  <si>
    <t>POLM021</t>
  </si>
  <si>
    <t>POLM022</t>
  </si>
  <si>
    <t>POLM023</t>
  </si>
  <si>
    <t>POLM024</t>
  </si>
  <si>
    <t>POLM030</t>
  </si>
  <si>
    <t>POLM036</t>
  </si>
  <si>
    <t>POLM037</t>
  </si>
  <si>
    <t>POLM038</t>
  </si>
  <si>
    <t>POLM039</t>
  </si>
  <si>
    <t>POLM040</t>
  </si>
  <si>
    <t>POLM041</t>
  </si>
  <si>
    <t>POLM042</t>
  </si>
  <si>
    <t>POLM043</t>
  </si>
  <si>
    <t>POLM044</t>
  </si>
  <si>
    <t>POLM045</t>
  </si>
  <si>
    <t>POLM046</t>
  </si>
  <si>
    <t>POLM047</t>
  </si>
  <si>
    <t>POLM048</t>
  </si>
  <si>
    <t>POLM049</t>
  </si>
  <si>
    <t>POLM050</t>
  </si>
  <si>
    <t>POLM051</t>
  </si>
  <si>
    <t>POLM052</t>
  </si>
  <si>
    <t>POLM053</t>
  </si>
  <si>
    <t>POLM054</t>
  </si>
  <si>
    <t>POLM055</t>
  </si>
  <si>
    <t>POLM056</t>
  </si>
  <si>
    <t>POLM057</t>
  </si>
  <si>
    <t>POLM058</t>
  </si>
  <si>
    <t>POLM059</t>
  </si>
  <si>
    <t>POLM060</t>
  </si>
  <si>
    <t>POLM061</t>
  </si>
  <si>
    <t>POLM062</t>
  </si>
  <si>
    <t>POLM063</t>
  </si>
  <si>
    <t>POLM064</t>
  </si>
  <si>
    <t>POLM065</t>
  </si>
  <si>
    <t>POLM066</t>
  </si>
  <si>
    <t>POLM067</t>
  </si>
  <si>
    <t>POLM068</t>
  </si>
  <si>
    <t>POLM069</t>
  </si>
  <si>
    <t>POLM070</t>
  </si>
  <si>
    <t>POLM071</t>
  </si>
  <si>
    <t>POLM072</t>
  </si>
  <si>
    <t>POLM073</t>
  </si>
  <si>
    <t>POLM074</t>
  </si>
  <si>
    <t>POLM075</t>
  </si>
  <si>
    <t>POLM076</t>
  </si>
  <si>
    <t>POLM077</t>
  </si>
  <si>
    <t>POLM078</t>
  </si>
  <si>
    <t>POLM079</t>
  </si>
  <si>
    <t>POLM080</t>
  </si>
  <si>
    <t>POLM081</t>
  </si>
  <si>
    <t>POLM082</t>
  </si>
  <si>
    <t>POLM083</t>
  </si>
  <si>
    <t>POLM084</t>
  </si>
  <si>
    <t>POLM085</t>
  </si>
  <si>
    <t>POLM086</t>
  </si>
  <si>
    <t>POLM087</t>
  </si>
  <si>
    <t>POLM088</t>
  </si>
  <si>
    <t>POLM090</t>
  </si>
  <si>
    <t>POLM091</t>
  </si>
  <si>
    <t>POLM092</t>
  </si>
  <si>
    <t>POLM093</t>
  </si>
  <si>
    <t>POLM095</t>
  </si>
  <si>
    <t>POLM100</t>
  </si>
  <si>
    <t>POLM101</t>
  </si>
  <si>
    <t>POLM102</t>
  </si>
  <si>
    <t>POLM103</t>
  </si>
  <si>
    <t>POLM104</t>
  </si>
  <si>
    <t>POLM105</t>
  </si>
  <si>
    <t>POLM106X</t>
  </si>
  <si>
    <t>POLM107X</t>
  </si>
  <si>
    <t>POLM108X</t>
  </si>
  <si>
    <t>POLM109X</t>
  </si>
  <si>
    <t>POLM110X</t>
  </si>
  <si>
    <t>POLM111X</t>
  </si>
  <si>
    <t>POLM112X</t>
  </si>
  <si>
    <t>POLM113X</t>
  </si>
  <si>
    <t>POLM114X</t>
  </si>
  <si>
    <t>POLM115X</t>
  </si>
  <si>
    <t>POLM116X</t>
  </si>
  <si>
    <t>POLM117X</t>
  </si>
  <si>
    <t>POLM118X</t>
  </si>
  <si>
    <t>POLM119X</t>
  </si>
  <si>
    <t>POLM120X</t>
  </si>
  <si>
    <t>POLM121X</t>
  </si>
  <si>
    <t>POLM122X</t>
  </si>
  <si>
    <t>POLM123X</t>
  </si>
  <si>
    <t>POLM124X</t>
  </si>
  <si>
    <t>POLM130</t>
  </si>
  <si>
    <t>POLM133</t>
  </si>
  <si>
    <t>POLM135</t>
  </si>
  <si>
    <t>POLM137</t>
  </si>
  <si>
    <t>POLM138</t>
  </si>
  <si>
    <t>POLM139</t>
  </si>
  <si>
    <t>POLM140</t>
  </si>
  <si>
    <t>POLM141</t>
  </si>
  <si>
    <t>POLM142</t>
  </si>
  <si>
    <t>POLM143</t>
  </si>
  <si>
    <t>POLM144</t>
  </si>
  <si>
    <t>POLM145</t>
  </si>
  <si>
    <t>POLM146</t>
  </si>
  <si>
    <t>POLM147</t>
  </si>
  <si>
    <t>POLM148</t>
  </si>
  <si>
    <t>POLM150</t>
  </si>
  <si>
    <t>POLM151</t>
  </si>
  <si>
    <t>POLM152</t>
  </si>
  <si>
    <t>POLM153</t>
  </si>
  <si>
    <t>POLM154</t>
  </si>
  <si>
    <t>POLM155</t>
  </si>
  <si>
    <t>POLM156</t>
  </si>
  <si>
    <t>POLM157</t>
  </si>
  <si>
    <t>POLM158</t>
  </si>
  <si>
    <t>POLM159</t>
  </si>
  <si>
    <t>POLM160</t>
  </si>
  <si>
    <t>POLM161</t>
  </si>
  <si>
    <t>POLM162</t>
  </si>
  <si>
    <t>POLM163</t>
  </si>
  <si>
    <t>POLM164</t>
  </si>
  <si>
    <t>POLM165</t>
  </si>
  <si>
    <t>POLM166M</t>
  </si>
  <si>
    <t>POLM167</t>
  </si>
  <si>
    <t>POLM168</t>
  </si>
  <si>
    <t>POLM169</t>
  </si>
  <si>
    <t>POLM170</t>
  </si>
  <si>
    <t>POLM171</t>
  </si>
  <si>
    <t>POLM172</t>
  </si>
  <si>
    <t>POLM173</t>
  </si>
  <si>
    <t>POLM174</t>
  </si>
  <si>
    <t>POLM175</t>
  </si>
  <si>
    <t>POLM200</t>
  </si>
  <si>
    <t>POLM201</t>
  </si>
  <si>
    <t>POLM202</t>
  </si>
  <si>
    <t>POLM203</t>
  </si>
  <si>
    <t>POLM204</t>
  </si>
  <si>
    <t>POLM205</t>
  </si>
  <si>
    <t>POLM206</t>
  </si>
  <si>
    <t>POLM207</t>
  </si>
  <si>
    <t>POLM208</t>
  </si>
  <si>
    <t>POLM209</t>
  </si>
  <si>
    <t>POLM210</t>
  </si>
  <si>
    <t>POLM211</t>
  </si>
  <si>
    <t>POLM212</t>
  </si>
  <si>
    <t>POLM213</t>
  </si>
  <si>
    <t>POLM214</t>
  </si>
  <si>
    <t>POLM215</t>
  </si>
  <si>
    <t>POLM216</t>
  </si>
  <si>
    <t>POLM217</t>
  </si>
  <si>
    <t>POLM218</t>
  </si>
  <si>
    <t>POLM219</t>
  </si>
  <si>
    <t>POLM220M</t>
  </si>
  <si>
    <t>POLM221M</t>
  </si>
  <si>
    <t>POLM222M</t>
  </si>
  <si>
    <t>POLM223M</t>
  </si>
  <si>
    <t>POLM224M</t>
  </si>
  <si>
    <t>POLM225M</t>
  </si>
  <si>
    <t>POLM226M</t>
  </si>
  <si>
    <t>POLM227M</t>
  </si>
  <si>
    <t>POLM228M</t>
  </si>
  <si>
    <t>POLM230</t>
  </si>
  <si>
    <t>POLM231</t>
  </si>
  <si>
    <t>POLM232</t>
  </si>
  <si>
    <t>POLM233</t>
  </si>
  <si>
    <t>POLM234</t>
  </si>
  <si>
    <t>POLM235</t>
  </si>
  <si>
    <t>POLM236</t>
  </si>
  <si>
    <t>POLM237M</t>
  </si>
  <si>
    <t>POLM238</t>
  </si>
  <si>
    <t>POLM239</t>
  </si>
  <si>
    <t>POLM340</t>
  </si>
  <si>
    <t>POLM501</t>
  </si>
  <si>
    <t>POLM502</t>
  </si>
  <si>
    <t>POLM503</t>
  </si>
  <si>
    <t>POLM506</t>
  </si>
  <si>
    <t>POLM507</t>
  </si>
  <si>
    <t>POLM521</t>
  </si>
  <si>
    <t>POLM527</t>
  </si>
  <si>
    <t>POLM533</t>
  </si>
  <si>
    <t>POLM534</t>
  </si>
  <si>
    <t>POLM548</t>
  </si>
  <si>
    <t>POLM561</t>
  </si>
  <si>
    <t>POLM564</t>
  </si>
  <si>
    <t>POLM569</t>
  </si>
  <si>
    <t>POLM606</t>
  </si>
  <si>
    <t>POLM607</t>
  </si>
  <si>
    <t>POLM651</t>
  </si>
  <si>
    <t>POLM686</t>
  </si>
  <si>
    <t>POLM701</t>
  </si>
  <si>
    <t>POLM706</t>
  </si>
  <si>
    <t>POLM722</t>
  </si>
  <si>
    <t>POLM732</t>
  </si>
  <si>
    <t>POLM733</t>
  </si>
  <si>
    <t>POLM801</t>
  </si>
  <si>
    <t>POLM802</t>
  </si>
  <si>
    <t>POLM803</t>
  </si>
  <si>
    <t>POLM804</t>
  </si>
  <si>
    <t>POLM805</t>
  </si>
  <si>
    <t>POLM806</t>
  </si>
  <si>
    <t>POLM807</t>
  </si>
  <si>
    <t>POLM808</t>
  </si>
  <si>
    <t>POLM809</t>
  </si>
  <si>
    <t>POLM810</t>
  </si>
  <si>
    <t>POLM860</t>
  </si>
  <si>
    <t>POLM865</t>
  </si>
  <si>
    <t>POLM870</t>
  </si>
  <si>
    <t>POLM875</t>
  </si>
  <si>
    <t>POLM876</t>
  </si>
  <si>
    <t>POLM877</t>
  </si>
  <si>
    <t>POLM878</t>
  </si>
  <si>
    <t>POLM879</t>
  </si>
  <si>
    <t>POLM880DA</t>
  </si>
  <si>
    <t>POLM881DA</t>
  </si>
  <si>
    <t>POLM882DA</t>
  </si>
  <si>
    <t>POLM883DA</t>
  </si>
  <si>
    <t>POLM884DA</t>
  </si>
  <si>
    <t>POLM885DA</t>
  </si>
  <si>
    <t>POLM886</t>
  </si>
  <si>
    <t>POLM886DA</t>
  </si>
  <si>
    <t>POLM887</t>
  </si>
  <si>
    <t>POLM888</t>
  </si>
  <si>
    <t>POLM889</t>
  </si>
  <si>
    <t>POLM890</t>
  </si>
  <si>
    <t>POLM891DA</t>
  </si>
  <si>
    <t>POLM892DA</t>
  </si>
  <si>
    <t>POLM893DA</t>
  </si>
  <si>
    <t>POLM894DA</t>
  </si>
  <si>
    <t>POLM895DA</t>
  </si>
  <si>
    <t>POLM896DA</t>
  </si>
  <si>
    <t>POLM907</t>
  </si>
  <si>
    <t>PPHI073</t>
  </si>
  <si>
    <t>PPHI074</t>
  </si>
  <si>
    <t>PRDL01</t>
  </si>
  <si>
    <t>PRDL02</t>
  </si>
  <si>
    <t>PRDL04</t>
  </si>
  <si>
    <t>PRDL05</t>
  </si>
  <si>
    <t>PRDL06</t>
  </si>
  <si>
    <t>PRDL07</t>
  </si>
  <si>
    <t>PRDL11</t>
  </si>
  <si>
    <t>PRED01</t>
  </si>
  <si>
    <t>PRED02</t>
  </si>
  <si>
    <t>PRED03</t>
  </si>
  <si>
    <t>PRED04</t>
  </si>
  <si>
    <t>PRED05</t>
  </si>
  <si>
    <t>PRED06</t>
  </si>
  <si>
    <t>PRED07</t>
  </si>
  <si>
    <t>PRED08</t>
  </si>
  <si>
    <t>PRED09</t>
  </si>
  <si>
    <t>PRED10</t>
  </si>
  <si>
    <t>PRED11</t>
  </si>
  <si>
    <t>PSM3010</t>
  </si>
  <si>
    <t>PSY1001</t>
  </si>
  <si>
    <t>PSY1002</t>
  </si>
  <si>
    <t>PSY1003</t>
  </si>
  <si>
    <t>PSY1004</t>
  </si>
  <si>
    <t>PSY1005</t>
  </si>
  <si>
    <t>PSY1006</t>
  </si>
  <si>
    <t>PSY1007</t>
  </si>
  <si>
    <t>PSY1008</t>
  </si>
  <si>
    <t>PSY1009</t>
  </si>
  <si>
    <t>PSY1010</t>
  </si>
  <si>
    <t>PSY1011</t>
  </si>
  <si>
    <t>PSY1012</t>
  </si>
  <si>
    <t>PSY1013</t>
  </si>
  <si>
    <t>PSY1014</t>
  </si>
  <si>
    <t>PSY1015</t>
  </si>
  <si>
    <t>PSY1016</t>
  </si>
  <si>
    <t>PSY1017</t>
  </si>
  <si>
    <t>PSY1019</t>
  </si>
  <si>
    <t>PSY1020</t>
  </si>
  <si>
    <t>PSY1101</t>
  </si>
  <si>
    <t>PSY1102</t>
  </si>
  <si>
    <t>PSY1104</t>
  </si>
  <si>
    <t>PSY1105</t>
  </si>
  <si>
    <t>PSY1113</t>
  </si>
  <si>
    <t>PSY1114</t>
  </si>
  <si>
    <t>PSY1115</t>
  </si>
  <si>
    <t>PSY1116</t>
  </si>
  <si>
    <t>PSY1117</t>
  </si>
  <si>
    <t>PSY1118</t>
  </si>
  <si>
    <t>PSY1119</t>
  </si>
  <si>
    <t>PSY1120</t>
  </si>
  <si>
    <t>PSY1121</t>
  </si>
  <si>
    <t>PSY1122</t>
  </si>
  <si>
    <t>PSY1123</t>
  </si>
  <si>
    <t>PSY1124</t>
  </si>
  <si>
    <t>PSY1125</t>
  </si>
  <si>
    <t>PSY1126</t>
  </si>
  <si>
    <t>PSY1127</t>
  </si>
  <si>
    <t>PSY1128</t>
  </si>
  <si>
    <t>PSY1128A</t>
  </si>
  <si>
    <t>PSY1129</t>
  </si>
  <si>
    <t>PSY1201</t>
  </si>
  <si>
    <t>PSY1202</t>
  </si>
  <si>
    <t>PSY1203</t>
  </si>
  <si>
    <t>PSY1204</t>
  </si>
  <si>
    <t>PSY1205</t>
  </si>
  <si>
    <t>PSY1205A</t>
  </si>
  <si>
    <t>PSY1206</t>
  </si>
  <si>
    <t>PSY1207</t>
  </si>
  <si>
    <t>PSY1208</t>
  </si>
  <si>
    <t>PSY1301</t>
  </si>
  <si>
    <t>PSY1302</t>
  </si>
  <si>
    <t>PSY1303</t>
  </si>
  <si>
    <t>PSY1304</t>
  </si>
  <si>
    <t>PSY1904</t>
  </si>
  <si>
    <t>PSY1905</t>
  </si>
  <si>
    <t>PSY1907</t>
  </si>
  <si>
    <t>PSY1909</t>
  </si>
  <si>
    <t>PSY2001</t>
  </si>
  <si>
    <t>PSY2002</t>
  </si>
  <si>
    <t>PSY2003</t>
  </si>
  <si>
    <t>PSY2004</t>
  </si>
  <si>
    <t>PSY2005</t>
  </si>
  <si>
    <t>PSY2006</t>
  </si>
  <si>
    <t>PSY2007</t>
  </si>
  <si>
    <t>PSY2008</t>
  </si>
  <si>
    <t>PSY2009</t>
  </si>
  <si>
    <t>PSY2010</t>
  </si>
  <si>
    <t>PSY2011</t>
  </si>
  <si>
    <t>PSY2012</t>
  </si>
  <si>
    <t>PSY2013</t>
  </si>
  <si>
    <t>PSY2014</t>
  </si>
  <si>
    <t>PSY2015</t>
  </si>
  <si>
    <t>PSY2015A</t>
  </si>
  <si>
    <t>PSY2016</t>
  </si>
  <si>
    <t>PSY2017</t>
  </si>
  <si>
    <t>PSY2018</t>
  </si>
  <si>
    <t>PSY2019</t>
  </si>
  <si>
    <t>PSY2020</t>
  </si>
  <si>
    <t>PSY2021</t>
  </si>
  <si>
    <t>PSY2022</t>
  </si>
  <si>
    <t>PSY2023</t>
  </si>
  <si>
    <t>PSY2024</t>
  </si>
  <si>
    <t>PSY2025</t>
  </si>
  <si>
    <t>PSY2026</t>
  </si>
  <si>
    <t>PSY2027</t>
  </si>
  <si>
    <t>PSY2028</t>
  </si>
  <si>
    <t>PSY2029</t>
  </si>
  <si>
    <t>PSY2030</t>
  </si>
  <si>
    <t>PSY2031</t>
  </si>
  <si>
    <t>PSY2032</t>
  </si>
  <si>
    <t>PSY2033</t>
  </si>
  <si>
    <t>PSY2034</t>
  </si>
  <si>
    <t>PSY2035</t>
  </si>
  <si>
    <t>PSY2036</t>
  </si>
  <si>
    <t>PSY2102</t>
  </si>
  <si>
    <t>PSY2109</t>
  </si>
  <si>
    <t>PSY2201</t>
  </si>
  <si>
    <t>PSY2202</t>
  </si>
  <si>
    <t>PSY2203</t>
  </si>
  <si>
    <t>PSY2204</t>
  </si>
  <si>
    <t>PSY2205</t>
  </si>
  <si>
    <t>PSY2206</t>
  </si>
  <si>
    <t>PSY2206A</t>
  </si>
  <si>
    <t>PSY2207</t>
  </si>
  <si>
    <t>PSY2208</t>
  </si>
  <si>
    <t>PSY2209</t>
  </si>
  <si>
    <t>PSY2210</t>
  </si>
  <si>
    <t>PSY2211</t>
  </si>
  <si>
    <t>PSY2212</t>
  </si>
  <si>
    <t>PSY2213</t>
  </si>
  <si>
    <t>PSY2214</t>
  </si>
  <si>
    <t>PSY2215</t>
  </si>
  <si>
    <t>PSY2216</t>
  </si>
  <si>
    <t>PSY2217</t>
  </si>
  <si>
    <t>PSY2218</t>
  </si>
  <si>
    <t>PSY2301</t>
  </si>
  <si>
    <t>PSY2302</t>
  </si>
  <si>
    <t>PSY2303</t>
  </si>
  <si>
    <t>PSY2304</t>
  </si>
  <si>
    <t>PSY2305</t>
  </si>
  <si>
    <t>PSY2306</t>
  </si>
  <si>
    <t>PSY2905</t>
  </si>
  <si>
    <t>PSY2909</t>
  </si>
  <si>
    <t>PSY3000</t>
  </si>
  <si>
    <t>PSY3001</t>
  </si>
  <si>
    <t>PSY3002</t>
  </si>
  <si>
    <t>PSY3003</t>
  </si>
  <si>
    <t>PSY3004</t>
  </si>
  <si>
    <t>PSY3005</t>
  </si>
  <si>
    <t>PSY3006</t>
  </si>
  <si>
    <t>PSY3007</t>
  </si>
  <si>
    <t>PSY3010</t>
  </si>
  <si>
    <t>PSY3012</t>
  </si>
  <si>
    <t>PSY3013</t>
  </si>
  <si>
    <t>PSY3014</t>
  </si>
  <si>
    <t>PSY3015</t>
  </si>
  <si>
    <t>PSY3020</t>
  </si>
  <si>
    <t>PSY3021</t>
  </si>
  <si>
    <t>PSY3022</t>
  </si>
  <si>
    <t>PSY3023</t>
  </si>
  <si>
    <t>PSY3024</t>
  </si>
  <si>
    <t>PSY3025</t>
  </si>
  <si>
    <t>PSY3026</t>
  </si>
  <si>
    <t>PSY3027</t>
  </si>
  <si>
    <t>PSY3028</t>
  </si>
  <si>
    <t>PSY3029</t>
  </si>
  <si>
    <t>PSY3030</t>
  </si>
  <si>
    <t>PSY3031</t>
  </si>
  <si>
    <t>PSY3032</t>
  </si>
  <si>
    <t>PSY3033</t>
  </si>
  <si>
    <t>PSY3034</t>
  </si>
  <si>
    <t>PSY3035</t>
  </si>
  <si>
    <t>PSY3036</t>
  </si>
  <si>
    <t>PSY3037</t>
  </si>
  <si>
    <t>PSY3038</t>
  </si>
  <si>
    <t>PSY3039</t>
  </si>
  <si>
    <t>PSY3040</t>
  </si>
  <si>
    <t>PSY3041</t>
  </si>
  <si>
    <t>PSY3042</t>
  </si>
  <si>
    <t>PSY3043</t>
  </si>
  <si>
    <t>PSY3044</t>
  </si>
  <si>
    <t>PSY3045</t>
  </si>
  <si>
    <t>PSY3046</t>
  </si>
  <si>
    <t>PSY3047</t>
  </si>
  <si>
    <t>PSY3048</t>
  </si>
  <si>
    <t>PSY3102</t>
  </si>
  <si>
    <t>PSY3103</t>
  </si>
  <si>
    <t>PSY3200</t>
  </si>
  <si>
    <t>PSY3201</t>
  </si>
  <si>
    <t>PSY3202</t>
  </si>
  <si>
    <t>PSY3203</t>
  </si>
  <si>
    <t>PSY3204</t>
  </si>
  <si>
    <t>PSY3205</t>
  </si>
  <si>
    <t>PSY3206</t>
  </si>
  <si>
    <t>PSY3207</t>
  </si>
  <si>
    <t>PSY3208</t>
  </si>
  <si>
    <t>PSY3210</t>
  </si>
  <si>
    <t>PSY3211</t>
  </si>
  <si>
    <t>PSY3212</t>
  </si>
  <si>
    <t>PSY3213</t>
  </si>
  <si>
    <t>PSY3214</t>
  </si>
  <si>
    <t>PSY3215</t>
  </si>
  <si>
    <t>PSY3216</t>
  </si>
  <si>
    <t>PSY3217</t>
  </si>
  <si>
    <t>PSY3218</t>
  </si>
  <si>
    <t>PSY3219</t>
  </si>
  <si>
    <t>PSY3220</t>
  </si>
  <si>
    <t>PSY3221</t>
  </si>
  <si>
    <t>PSY3222</t>
  </si>
  <si>
    <t>PSY3223</t>
  </si>
  <si>
    <t>PSY3224</t>
  </si>
  <si>
    <t>PSY3225</t>
  </si>
  <si>
    <t>PSY3226</t>
  </si>
  <si>
    <t>PSY3227</t>
  </si>
  <si>
    <t>PSY3228</t>
  </si>
  <si>
    <t>PSY3229</t>
  </si>
  <si>
    <t>PSY3230</t>
  </si>
  <si>
    <t>PSY3231</t>
  </si>
  <si>
    <t>PSY3232</t>
  </si>
  <si>
    <t>PSY3233</t>
  </si>
  <si>
    <t>PSY3234</t>
  </si>
  <si>
    <t>PSY3235</t>
  </si>
  <si>
    <t>PSY3236</t>
  </si>
  <si>
    <t>PSY3237</t>
  </si>
  <si>
    <t>PSY3238</t>
  </si>
  <si>
    <t>PSY3239</t>
  </si>
  <si>
    <t>PSY3240</t>
  </si>
  <si>
    <t>PSY3250</t>
  </si>
  <si>
    <t>PSY3251</t>
  </si>
  <si>
    <t>PSY3252</t>
  </si>
  <si>
    <t>PSY3253</t>
  </si>
  <si>
    <t>PSY3254</t>
  </si>
  <si>
    <t>PSY3255</t>
  </si>
  <si>
    <t>PSY3256</t>
  </si>
  <si>
    <t>PSY3257</t>
  </si>
  <si>
    <t>PSY3258</t>
  </si>
  <si>
    <t>PSY3259</t>
  </si>
  <si>
    <t>PSY3260</t>
  </si>
  <si>
    <t>PSY3261</t>
  </si>
  <si>
    <t>PSY3262</t>
  </si>
  <si>
    <t>PSY3263</t>
  </si>
  <si>
    <t>PSY3264</t>
  </si>
  <si>
    <t>PSY3265</t>
  </si>
  <si>
    <t>PSY3266</t>
  </si>
  <si>
    <t>PSY3267</t>
  </si>
  <si>
    <t>PSY3268</t>
  </si>
  <si>
    <t>PSY3269</t>
  </si>
  <si>
    <t>PSY3270</t>
  </si>
  <si>
    <t>PSY3271</t>
  </si>
  <si>
    <t>PSY3272</t>
  </si>
  <si>
    <t>PSY3273</t>
  </si>
  <si>
    <t>PSY3274</t>
  </si>
  <si>
    <t>PSY3275</t>
  </si>
  <si>
    <t>PSY3276</t>
  </si>
  <si>
    <t>PSY3277</t>
  </si>
  <si>
    <t>PSY3278</t>
  </si>
  <si>
    <t>PSY3279</t>
  </si>
  <si>
    <t>PSY3280</t>
  </si>
  <si>
    <t>PSY3281</t>
  </si>
  <si>
    <t>PSY3282</t>
  </si>
  <si>
    <t>PSY3283</t>
  </si>
  <si>
    <t>PSY3284</t>
  </si>
  <si>
    <t>PSY3285</t>
  </si>
  <si>
    <t>PSY3286</t>
  </si>
  <si>
    <t>PSY3287</t>
  </si>
  <si>
    <t>PSY3288</t>
  </si>
  <si>
    <t>PSY3289</t>
  </si>
  <si>
    <t>PSY3290</t>
  </si>
  <si>
    <t>PSY3302</t>
  </si>
  <si>
    <t>PSY3303</t>
  </si>
  <si>
    <t>PSY3304</t>
  </si>
  <si>
    <t>PSY3305</t>
  </si>
  <si>
    <t>PSY3401</t>
  </si>
  <si>
    <t>PSY3402</t>
  </si>
  <si>
    <t>PSY3403</t>
  </si>
  <si>
    <t>PSY3404</t>
  </si>
  <si>
    <t>PSY3405</t>
  </si>
  <si>
    <t>PSY3406</t>
  </si>
  <si>
    <t>PSY3410</t>
  </si>
  <si>
    <t>PSY3411</t>
  </si>
  <si>
    <t>PSY3412</t>
  </si>
  <si>
    <t>PSY3413</t>
  </si>
  <si>
    <t>PSY3414</t>
  </si>
  <si>
    <t>PSY3415</t>
  </si>
  <si>
    <t>PSY3416</t>
  </si>
  <si>
    <t>PSY3417</t>
  </si>
  <si>
    <t>PSY3418</t>
  </si>
  <si>
    <t>PSY3419</t>
  </si>
  <si>
    <t>PSY3420</t>
  </si>
  <si>
    <t>PSY3421</t>
  </si>
  <si>
    <t>PSY3422</t>
  </si>
  <si>
    <t>PSY3423</t>
  </si>
  <si>
    <t>PSY3424</t>
  </si>
  <si>
    <t>PSY3425</t>
  </si>
  <si>
    <t>PSY3426</t>
  </si>
  <si>
    <t>PSY3427</t>
  </si>
  <si>
    <t>PSY3428</t>
  </si>
  <si>
    <t>PSY3429</t>
  </si>
  <si>
    <t>PSY3430</t>
  </si>
  <si>
    <t>PSY3431</t>
  </si>
  <si>
    <t>PSY3432</t>
  </si>
  <si>
    <t>PSY3433</t>
  </si>
  <si>
    <t>PSY3434</t>
  </si>
  <si>
    <t>PSY3435</t>
  </si>
  <si>
    <t>PSY3436</t>
  </si>
  <si>
    <t>PSY3437</t>
  </si>
  <si>
    <t>PSY3438</t>
  </si>
  <si>
    <t>PSY3439</t>
  </si>
  <si>
    <t>PSY3440</t>
  </si>
  <si>
    <t>PSY3441</t>
  </si>
  <si>
    <t>PSY3442</t>
  </si>
  <si>
    <t>PSY3443</t>
  </si>
  <si>
    <t>PSY3444</t>
  </si>
  <si>
    <t>PSY3445</t>
  </si>
  <si>
    <t>PSY3446</t>
  </si>
  <si>
    <t>PSY3447</t>
  </si>
  <si>
    <t>PSY3448</t>
  </si>
  <si>
    <t>PSY3449</t>
  </si>
  <si>
    <t>PSY3450</t>
  </si>
  <si>
    <t>PSY3451</t>
  </si>
  <si>
    <t>PSY3452</t>
  </si>
  <si>
    <t>PSY3453</t>
  </si>
  <si>
    <t>PSY3454</t>
  </si>
  <si>
    <t>PSY3455</t>
  </si>
  <si>
    <t>PSY3456</t>
  </si>
  <si>
    <t>PSY3457</t>
  </si>
  <si>
    <t>PSY3458</t>
  </si>
  <si>
    <t>PSY3459</t>
  </si>
  <si>
    <t>PSY3460</t>
  </si>
  <si>
    <t>PSY3461</t>
  </si>
  <si>
    <t>PSY3462</t>
  </si>
  <si>
    <t>PSY3888</t>
  </si>
  <si>
    <t>PSY3888A</t>
  </si>
  <si>
    <t>PSY3888B</t>
  </si>
  <si>
    <t>PSY3888C</t>
  </si>
  <si>
    <t>PSY3888D</t>
  </si>
  <si>
    <t>PSY3888E</t>
  </si>
  <si>
    <t>PSY3900</t>
  </si>
  <si>
    <t>PSY3901</t>
  </si>
  <si>
    <t>PSY3902</t>
  </si>
  <si>
    <t>PSY3903</t>
  </si>
  <si>
    <t>PSY3905</t>
  </si>
  <si>
    <t>PSY3906</t>
  </si>
  <si>
    <t>PSY3909</t>
  </si>
  <si>
    <t>PSY3910</t>
  </si>
  <si>
    <t>PSY6001</t>
  </si>
  <si>
    <t>PSY6002</t>
  </si>
  <si>
    <t>PSY6003</t>
  </si>
  <si>
    <t>PSY6004</t>
  </si>
  <si>
    <t>PSY6005</t>
  </si>
  <si>
    <t>PSY6006</t>
  </si>
  <si>
    <t>PSY6007</t>
  </si>
  <si>
    <t>PSY6008</t>
  </si>
  <si>
    <t>PSY6009</t>
  </si>
  <si>
    <t>PSY6010</t>
  </si>
  <si>
    <t>PSY6011</t>
  </si>
  <si>
    <t>PSY6020</t>
  </si>
  <si>
    <t>PSY6021</t>
  </si>
  <si>
    <t>PSY6022</t>
  </si>
  <si>
    <t>PSY6023</t>
  </si>
  <si>
    <t>PSY6024</t>
  </si>
  <si>
    <t>PSY6025</t>
  </si>
  <si>
    <t>PSY6026</t>
  </si>
  <si>
    <t>PSY6027</t>
  </si>
  <si>
    <t>PSY6030</t>
  </si>
  <si>
    <t>PSY6031</t>
  </si>
  <si>
    <t>PSY6033</t>
  </si>
  <si>
    <t>PSY6034</t>
  </si>
  <si>
    <t>PSY6035</t>
  </si>
  <si>
    <t>PSY6036</t>
  </si>
  <si>
    <t>PSY6037</t>
  </si>
  <si>
    <t>PSY6040</t>
  </si>
  <si>
    <t>PSY6041</t>
  </si>
  <si>
    <t>PSY6042</t>
  </si>
  <si>
    <t>PSY6043</t>
  </si>
  <si>
    <t>PSY6044</t>
  </si>
  <si>
    <t>PSY6045</t>
  </si>
  <si>
    <t>PSY6060</t>
  </si>
  <si>
    <t>PSY6061</t>
  </si>
  <si>
    <t>PSY6064</t>
  </si>
  <si>
    <t>PSY6065</t>
  </si>
  <si>
    <t>PSY6066</t>
  </si>
  <si>
    <t>PSY6067</t>
  </si>
  <si>
    <t>PSY6068</t>
  </si>
  <si>
    <t>PSY6069</t>
  </si>
  <si>
    <t>PSY6070</t>
  </si>
  <si>
    <t>PSY6071</t>
  </si>
  <si>
    <t>PSY6072</t>
  </si>
  <si>
    <t>PSY6073</t>
  </si>
  <si>
    <t>PSY6074</t>
  </si>
  <si>
    <t>PSY6075</t>
  </si>
  <si>
    <t>PSY6076</t>
  </si>
  <si>
    <t>PSY6077</t>
  </si>
  <si>
    <t>PSY6078</t>
  </si>
  <si>
    <t>PSY6079</t>
  </si>
  <si>
    <t>PSY6080</t>
  </si>
  <si>
    <t>PSY6081</t>
  </si>
  <si>
    <t>PSY6082</t>
  </si>
  <si>
    <t>PSY6083</t>
  </si>
  <si>
    <t>PSY6084</t>
  </si>
  <si>
    <t>PSY6085</t>
  </si>
  <si>
    <t>PSY6086</t>
  </si>
  <si>
    <t>PSY6087</t>
  </si>
  <si>
    <t>PSY6089</t>
  </si>
  <si>
    <t>PSY6090</t>
  </si>
  <si>
    <t>PSY6091</t>
  </si>
  <si>
    <t>PSY6092</t>
  </si>
  <si>
    <t>PSY6093</t>
  </si>
  <si>
    <t>PSY6094</t>
  </si>
  <si>
    <t>PSY6095</t>
  </si>
  <si>
    <t>PSY6096</t>
  </si>
  <si>
    <t>PSY6098</t>
  </si>
  <si>
    <t>PSYD042</t>
  </si>
  <si>
    <t>PSYD043</t>
  </si>
  <si>
    <t>PSYD044</t>
  </si>
  <si>
    <t>PSYD045</t>
  </si>
  <si>
    <t>PSYD050</t>
  </si>
  <si>
    <t>PSYD051</t>
  </si>
  <si>
    <t>PSYD052</t>
  </si>
  <si>
    <t>PSYD053</t>
  </si>
  <si>
    <t>PSYD054</t>
  </si>
  <si>
    <t>PSYD055</t>
  </si>
  <si>
    <t>PSYD056</t>
  </si>
  <si>
    <t>PSYD057</t>
  </si>
  <si>
    <t>PSYD1001</t>
  </si>
  <si>
    <t>PSYD1002</t>
  </si>
  <si>
    <t>PSYD1003</t>
  </si>
  <si>
    <t>PSYD2001</t>
  </si>
  <si>
    <t>PSYD2002</t>
  </si>
  <si>
    <t>PSYD2003</t>
  </si>
  <si>
    <t>PSYD3001</t>
  </si>
  <si>
    <t>PSYD3002</t>
  </si>
  <si>
    <t>PSYD3003</t>
  </si>
  <si>
    <t>PSYM001</t>
  </si>
  <si>
    <t>PSYM002</t>
  </si>
  <si>
    <t>PSYM003</t>
  </si>
  <si>
    <t>PSYM004</t>
  </si>
  <si>
    <t>PSYM005</t>
  </si>
  <si>
    <t>PSYM006</t>
  </si>
  <si>
    <t>PSYM007</t>
  </si>
  <si>
    <t>PSYM008</t>
  </si>
  <si>
    <t>PSYM009</t>
  </si>
  <si>
    <t>PSYM010</t>
  </si>
  <si>
    <t>PSYM011</t>
  </si>
  <si>
    <t>PSYM020</t>
  </si>
  <si>
    <t>PSYM021</t>
  </si>
  <si>
    <t>PSYM022</t>
  </si>
  <si>
    <t>PSYM023</t>
  </si>
  <si>
    <t>PSYM024</t>
  </si>
  <si>
    <t>PSYM025</t>
  </si>
  <si>
    <t>PSYM026</t>
  </si>
  <si>
    <t>PSYM027</t>
  </si>
  <si>
    <t>PSYM030</t>
  </si>
  <si>
    <t>PSYM031</t>
  </si>
  <si>
    <t>PSYM033</t>
  </si>
  <si>
    <t>PSYM034</t>
  </si>
  <si>
    <t>PSYM035</t>
  </si>
  <si>
    <t>PSYM036</t>
  </si>
  <si>
    <t>PSYM037</t>
  </si>
  <si>
    <t>PSYM040</t>
  </si>
  <si>
    <t>PSYM041</t>
  </si>
  <si>
    <t>PSYM042</t>
  </si>
  <si>
    <t>PSYM043</t>
  </si>
  <si>
    <t>PSYM044</t>
  </si>
  <si>
    <t>PSYM045</t>
  </si>
  <si>
    <t>PSYM050</t>
  </si>
  <si>
    <t>PSYM051</t>
  </si>
  <si>
    <t>PSYM052</t>
  </si>
  <si>
    <t>PSYM054</t>
  </si>
  <si>
    <t>PSYM055</t>
  </si>
  <si>
    <t>PSYM056</t>
  </si>
  <si>
    <t>PSYM057</t>
  </si>
  <si>
    <t>PSYM058</t>
  </si>
  <si>
    <t>PSYM059</t>
  </si>
  <si>
    <t>PSYM060</t>
  </si>
  <si>
    <t>PSYM061</t>
  </si>
  <si>
    <t>PSYM062</t>
  </si>
  <si>
    <t>PSYM063</t>
  </si>
  <si>
    <t>PSYM064</t>
  </si>
  <si>
    <t>PSYM065</t>
  </si>
  <si>
    <t>PSYM066</t>
  </si>
  <si>
    <t>PSYM067</t>
  </si>
  <si>
    <t>PSYM068</t>
  </si>
  <si>
    <t>PSYM069</t>
  </si>
  <si>
    <t>PSYM070</t>
  </si>
  <si>
    <t>PSYM071</t>
  </si>
  <si>
    <t>PSYM072</t>
  </si>
  <si>
    <t>PSYM073</t>
  </si>
  <si>
    <t>PSYM074</t>
  </si>
  <si>
    <t>PSYM075</t>
  </si>
  <si>
    <t>PSYM076</t>
  </si>
  <si>
    <t>PSYM077</t>
  </si>
  <si>
    <t>PSYM078</t>
  </si>
  <si>
    <t>PSYM079</t>
  </si>
  <si>
    <t>PSYM080</t>
  </si>
  <si>
    <t>PSYM081</t>
  </si>
  <si>
    <t>PSYM082</t>
  </si>
  <si>
    <t>PSYM083</t>
  </si>
  <si>
    <t>PSYM084</t>
  </si>
  <si>
    <t>PSYM085</t>
  </si>
  <si>
    <t>PSYM086</t>
  </si>
  <si>
    <t>PSYM087</t>
  </si>
  <si>
    <t>PSYM088</t>
  </si>
  <si>
    <t>PSYM089</t>
  </si>
  <si>
    <t>PSYM090</t>
  </si>
  <si>
    <t>PSYM091</t>
  </si>
  <si>
    <t>PSYM092</t>
  </si>
  <si>
    <t>PSYM093</t>
  </si>
  <si>
    <t>PSYM094</t>
  </si>
  <si>
    <t>PSYM095</t>
  </si>
  <si>
    <t>PSYM096</t>
  </si>
  <si>
    <t>PSYM097</t>
  </si>
  <si>
    <t>PSYM098</t>
  </si>
  <si>
    <t>PSYM099</t>
  </si>
  <si>
    <t>PSYM100</t>
  </si>
  <si>
    <t>PSYM101</t>
  </si>
  <si>
    <t>PSYM102</t>
  </si>
  <si>
    <t>PSYM103</t>
  </si>
  <si>
    <t>PSYM104</t>
  </si>
  <si>
    <t>PSYM104A</t>
  </si>
  <si>
    <t>PSYM105</t>
  </si>
  <si>
    <t>PSYM110</t>
  </si>
  <si>
    <t>PSYM111</t>
  </si>
  <si>
    <t>PSYM112</t>
  </si>
  <si>
    <t>PSYM113</t>
  </si>
  <si>
    <t>PSYM114</t>
  </si>
  <si>
    <t>PSYM115</t>
  </si>
  <si>
    <t>PSYM116</t>
  </si>
  <si>
    <t>PSYM117</t>
  </si>
  <si>
    <t>PSYM118</t>
  </si>
  <si>
    <t>PSYM119</t>
  </si>
  <si>
    <t>PSYM120</t>
  </si>
  <si>
    <t>PSYM121</t>
  </si>
  <si>
    <t>PSYM122</t>
  </si>
  <si>
    <t>PSYM123</t>
  </si>
  <si>
    <t>PSYM124</t>
  </si>
  <si>
    <t>PSYM125</t>
  </si>
  <si>
    <t>PSYM126</t>
  </si>
  <si>
    <t>PSYM127</t>
  </si>
  <si>
    <t>PSYM128</t>
  </si>
  <si>
    <t>PSYM129</t>
  </si>
  <si>
    <t>PSYM130</t>
  </si>
  <si>
    <t>PSYM131</t>
  </si>
  <si>
    <t>PSYM132</t>
  </si>
  <si>
    <t>PSYM133</t>
  </si>
  <si>
    <t>PSYM134</t>
  </si>
  <si>
    <t>PSYM135</t>
  </si>
  <si>
    <t>PSYM136</t>
  </si>
  <si>
    <t>PSYM137</t>
  </si>
  <si>
    <t>PSYM138</t>
  </si>
  <si>
    <t>PSYM139</t>
  </si>
  <si>
    <t>PSYM140</t>
  </si>
  <si>
    <t>PSYM141</t>
  </si>
  <si>
    <t>PSYM142</t>
  </si>
  <si>
    <t>PSYM143</t>
  </si>
  <si>
    <t>PSYM144</t>
  </si>
  <si>
    <t>PSYM145</t>
  </si>
  <si>
    <t>PSYM146</t>
  </si>
  <si>
    <t>PSYM147</t>
  </si>
  <si>
    <t>PSYM150</t>
  </si>
  <si>
    <t>PSYM151</t>
  </si>
  <si>
    <t>PSYM152</t>
  </si>
  <si>
    <t>PSYM160</t>
  </si>
  <si>
    <t>PSYM161</t>
  </si>
  <si>
    <t>PSYM162</t>
  </si>
  <si>
    <t>PSYM163</t>
  </si>
  <si>
    <t>PSYM164</t>
  </si>
  <si>
    <t>PSYM165</t>
  </si>
  <si>
    <t>PSYM166</t>
  </si>
  <si>
    <t>PSYM167</t>
  </si>
  <si>
    <t>PSYM168</t>
  </si>
  <si>
    <t>PSYM169</t>
  </si>
  <si>
    <t>PSYM170</t>
  </si>
  <si>
    <t>PSYM171</t>
  </si>
  <si>
    <t>PSYM172</t>
  </si>
  <si>
    <t>PSYM173</t>
  </si>
  <si>
    <t>PSYM174</t>
  </si>
  <si>
    <t>PSYM175</t>
  </si>
  <si>
    <t>PSYM176</t>
  </si>
  <si>
    <t>PSYM177</t>
  </si>
  <si>
    <t>PSYM178</t>
  </si>
  <si>
    <t>PSYM180</t>
  </si>
  <si>
    <t>PSYM181</t>
  </si>
  <si>
    <t>PSYM182</t>
  </si>
  <si>
    <t>PSYM183</t>
  </si>
  <si>
    <t>PSYM184</t>
  </si>
  <si>
    <t>PSYM185</t>
  </si>
  <si>
    <t>PSYM186</t>
  </si>
  <si>
    <t>PSYM187</t>
  </si>
  <si>
    <t>PSYM188</t>
  </si>
  <si>
    <t>PSYM189</t>
  </si>
  <si>
    <t>PSYM190</t>
  </si>
  <si>
    <t>PSYM191</t>
  </si>
  <si>
    <t>PSYM192</t>
  </si>
  <si>
    <t>PSYM193</t>
  </si>
  <si>
    <t>PSYM194</t>
  </si>
  <si>
    <t>PSYM195</t>
  </si>
  <si>
    <t>PSYM196</t>
  </si>
  <si>
    <t>PSYM197</t>
  </si>
  <si>
    <t>PSYM198</t>
  </si>
  <si>
    <t>PSYM199</t>
  </si>
  <si>
    <t>PSYM200</t>
  </si>
  <si>
    <t>PSYM201</t>
  </si>
  <si>
    <t>PSYM202</t>
  </si>
  <si>
    <t>PSYM203</t>
  </si>
  <si>
    <t>PSYM204</t>
  </si>
  <si>
    <t>PSYM205</t>
  </si>
  <si>
    <t>PSYM206</t>
  </si>
  <si>
    <t>PSYM207</t>
  </si>
  <si>
    <t>PSYM208</t>
  </si>
  <si>
    <t>PSYM210</t>
  </si>
  <si>
    <t>PSYM211</t>
  </si>
  <si>
    <t>PSYM212</t>
  </si>
  <si>
    <t>PSYM213</t>
  </si>
  <si>
    <t>PSYM214</t>
  </si>
  <si>
    <t>PSYM215</t>
  </si>
  <si>
    <t>PSYM216</t>
  </si>
  <si>
    <t>PSYM217</t>
  </si>
  <si>
    <t>PSYM218</t>
  </si>
  <si>
    <t>PSYM219</t>
  </si>
  <si>
    <t>PSYM220</t>
  </si>
  <si>
    <t>PSYM220Z</t>
  </si>
  <si>
    <t>PSYM221</t>
  </si>
  <si>
    <t>PSYM221Z</t>
  </si>
  <si>
    <t>PSYM222</t>
  </si>
  <si>
    <t>PSYM222Z</t>
  </si>
  <si>
    <t>PSYM223</t>
  </si>
  <si>
    <t>PSYM223Z</t>
  </si>
  <si>
    <t>PSYM224</t>
  </si>
  <si>
    <t>PSYM225</t>
  </si>
  <si>
    <t>PSYM225Z</t>
  </si>
  <si>
    <t>PSYM226</t>
  </si>
  <si>
    <t>PSYM227</t>
  </si>
  <si>
    <t>PSYM227Z</t>
  </si>
  <si>
    <t>PSYM228</t>
  </si>
  <si>
    <t>PSYM229</t>
  </si>
  <si>
    <t>PSYM230</t>
  </si>
  <si>
    <t>PSYM231</t>
  </si>
  <si>
    <t>PSYM232</t>
  </si>
  <si>
    <t>PSYM233</t>
  </si>
  <si>
    <t>PSYM300</t>
  </si>
  <si>
    <t>PSYM301</t>
  </si>
  <si>
    <t>PSYM302</t>
  </si>
  <si>
    <t>PSYM303</t>
  </si>
  <si>
    <t>PSYM304</t>
  </si>
  <si>
    <t>PSYM305</t>
  </si>
  <si>
    <t>PSYM306</t>
  </si>
  <si>
    <t>PSYM307</t>
  </si>
  <si>
    <t>PSYM308</t>
  </si>
  <si>
    <t>PSYM309</t>
  </si>
  <si>
    <t>PSYM310</t>
  </si>
  <si>
    <t>PSYM311</t>
  </si>
  <si>
    <t>PSYM312</t>
  </si>
  <si>
    <t>PSYM904</t>
  </si>
  <si>
    <t>PSYM906</t>
  </si>
  <si>
    <t>PSYM907</t>
  </si>
  <si>
    <t>PYC3001</t>
  </si>
  <si>
    <t>PYC3002</t>
  </si>
  <si>
    <t>PYC3003</t>
  </si>
  <si>
    <t>PYC3004</t>
  </si>
  <si>
    <t>PYC3005</t>
  </si>
  <si>
    <t>PYC3006</t>
  </si>
  <si>
    <t>PYC3007</t>
  </si>
  <si>
    <t>PYC3008</t>
  </si>
  <si>
    <t>PYC3009</t>
  </si>
  <si>
    <t>PYC3010</t>
  </si>
  <si>
    <t>PYC3011</t>
  </si>
  <si>
    <t>PYC3012</t>
  </si>
  <si>
    <t>PYC3013</t>
  </si>
  <si>
    <t>PYC3014</t>
  </si>
  <si>
    <t>PYC3015</t>
  </si>
  <si>
    <t>PYC3016</t>
  </si>
  <si>
    <t>PYC3017</t>
  </si>
  <si>
    <t>PYC3018</t>
  </si>
  <si>
    <t>PYC3019</t>
  </si>
  <si>
    <t>PYC3019DA</t>
  </si>
  <si>
    <t>PYC3020</t>
  </si>
  <si>
    <t>PYC3020DA</t>
  </si>
  <si>
    <t>PYC3021</t>
  </si>
  <si>
    <t>PYC3021DA</t>
  </si>
  <si>
    <t>PYC3022</t>
  </si>
  <si>
    <t>PYC3022A</t>
  </si>
  <si>
    <t>PYC3022B</t>
  </si>
  <si>
    <t>PYC3023</t>
  </si>
  <si>
    <t>PYC3023A</t>
  </si>
  <si>
    <t>PYC3023B</t>
  </si>
  <si>
    <t>PYC3024</t>
  </si>
  <si>
    <t>PYC3024A</t>
  </si>
  <si>
    <t>PYC3024B</t>
  </si>
  <si>
    <t>PYC3025</t>
  </si>
  <si>
    <t>PYC3025B</t>
  </si>
  <si>
    <t>PYC3026</t>
  </si>
  <si>
    <t>PYC3026B</t>
  </si>
  <si>
    <t>PYC3027</t>
  </si>
  <si>
    <t>PYC3027B</t>
  </si>
  <si>
    <t>PYC3028</t>
  </si>
  <si>
    <t>PYC3029</t>
  </si>
  <si>
    <t>PYC3030</t>
  </si>
  <si>
    <t>PYC3031</t>
  </si>
  <si>
    <t>PYC3032</t>
  </si>
  <si>
    <t>PYC3033</t>
  </si>
  <si>
    <t>PYC3034DA</t>
  </si>
  <si>
    <t>PYC3132</t>
  </si>
  <si>
    <t>PYC3133</t>
  </si>
  <si>
    <t>PYC3134</t>
  </si>
  <si>
    <t>PYC3135</t>
  </si>
  <si>
    <t>PYC3136</t>
  </si>
  <si>
    <t>PYC3137</t>
  </si>
  <si>
    <t>PYC3138</t>
  </si>
  <si>
    <t>PYCD001</t>
  </si>
  <si>
    <t>PYCD002</t>
  </si>
  <si>
    <t>PYCD003</t>
  </si>
  <si>
    <t>PYCD004</t>
  </si>
  <si>
    <t>PYCD005</t>
  </si>
  <si>
    <t>PYCD007</t>
  </si>
  <si>
    <t>PYCD011</t>
  </si>
  <si>
    <t>PYCD012</t>
  </si>
  <si>
    <t>PYCD013</t>
  </si>
  <si>
    <t>PYCD014</t>
  </si>
  <si>
    <t>PYCD015</t>
  </si>
  <si>
    <t>PYCM001</t>
  </si>
  <si>
    <t>PYCM002</t>
  </si>
  <si>
    <t>PYCM003</t>
  </si>
  <si>
    <t>PYCM004</t>
  </si>
  <si>
    <t>PYCM005</t>
  </si>
  <si>
    <t>PYCM006</t>
  </si>
  <si>
    <t>PYCM007</t>
  </si>
  <si>
    <t>PYCM008</t>
  </si>
  <si>
    <t>PYCM009</t>
  </si>
  <si>
    <t>PYCM010</t>
  </si>
  <si>
    <t>PYCM011</t>
  </si>
  <si>
    <t>PYCM012</t>
  </si>
  <si>
    <t>PYCM013</t>
  </si>
  <si>
    <t>PYCM014</t>
  </si>
  <si>
    <t>PYCM015</t>
  </si>
  <si>
    <t>PYCM016</t>
  </si>
  <si>
    <t>PYCM017</t>
  </si>
  <si>
    <t>PYCM018</t>
  </si>
  <si>
    <t>PYCM019</t>
  </si>
  <si>
    <t>PYCM020</t>
  </si>
  <si>
    <t>PYCM021</t>
  </si>
  <si>
    <t>PYCM022</t>
  </si>
  <si>
    <t>PYCM023</t>
  </si>
  <si>
    <t>PYCM024</t>
  </si>
  <si>
    <t>PYCM025</t>
  </si>
  <si>
    <t>PYCM026</t>
  </si>
  <si>
    <t>PYCM027</t>
  </si>
  <si>
    <t>PYCM028</t>
  </si>
  <si>
    <t>PYCM029</t>
  </si>
  <si>
    <t>PYCM030</t>
  </si>
  <si>
    <t>PYCM031</t>
  </si>
  <si>
    <t>PYCM032</t>
  </si>
  <si>
    <t>PYCM033</t>
  </si>
  <si>
    <t>PYCM034</t>
  </si>
  <si>
    <t>PYCM035</t>
  </si>
  <si>
    <t>PYCM036</t>
  </si>
  <si>
    <t>PYCM037</t>
  </si>
  <si>
    <t>PYCM037J</t>
  </si>
  <si>
    <t>PYCM038</t>
  </si>
  <si>
    <t>PYCM038J</t>
  </si>
  <si>
    <t>PYCM039</t>
  </si>
  <si>
    <t>PYCM039J</t>
  </si>
  <si>
    <t>PYCM040</t>
  </si>
  <si>
    <t>PYCM040J</t>
  </si>
  <si>
    <t>PYCM041</t>
  </si>
  <si>
    <t>PYCM042</t>
  </si>
  <si>
    <t>PYCM043</t>
  </si>
  <si>
    <t>PYCM044</t>
  </si>
  <si>
    <t>PYCM045</t>
  </si>
  <si>
    <t>PYCM046</t>
  </si>
  <si>
    <t>PYCM047</t>
  </si>
  <si>
    <t>PYCM048</t>
  </si>
  <si>
    <t>PYCM049</t>
  </si>
  <si>
    <t>PYCM050</t>
  </si>
  <si>
    <t>PYCM051</t>
  </si>
  <si>
    <t>PYCM052</t>
  </si>
  <si>
    <t>PYCM053</t>
  </si>
  <si>
    <t>PYCM054</t>
  </si>
  <si>
    <t>PYCM055</t>
  </si>
  <si>
    <t>PYCM056</t>
  </si>
  <si>
    <t>PYCM057</t>
  </si>
  <si>
    <t>PYCM058</t>
  </si>
  <si>
    <t>PYCM059</t>
  </si>
  <si>
    <t>PYCM060</t>
  </si>
  <si>
    <t>PYCM061</t>
  </si>
  <si>
    <t>PYCM062</t>
  </si>
  <si>
    <t>PYCM063</t>
  </si>
  <si>
    <t>PYCM064</t>
  </si>
  <si>
    <t>PYCM065</t>
  </si>
  <si>
    <t>PYCM066</t>
  </si>
  <si>
    <t>PYCM067</t>
  </si>
  <si>
    <t>PYCM067A</t>
  </si>
  <si>
    <t>PYCM067B</t>
  </si>
  <si>
    <t>PYCM068</t>
  </si>
  <si>
    <t>PYCM068A</t>
  </si>
  <si>
    <t>PYCM068B</t>
  </si>
  <si>
    <t>PYCM069</t>
  </si>
  <si>
    <t>PYCM069A</t>
  </si>
  <si>
    <t>PYCM069B</t>
  </si>
  <si>
    <t>PYCM070</t>
  </si>
  <si>
    <t>PYCM070DA</t>
  </si>
  <si>
    <t>PYCM071</t>
  </si>
  <si>
    <t>PYCM072</t>
  </si>
  <si>
    <t>PYCM073</t>
  </si>
  <si>
    <t>PYCM074</t>
  </si>
  <si>
    <t>PYCM075</t>
  </si>
  <si>
    <t>PYCM076</t>
  </si>
  <si>
    <t>PYCM077</t>
  </si>
  <si>
    <t>PYCM078</t>
  </si>
  <si>
    <t>PYCM079</t>
  </si>
  <si>
    <t>PYCM079A</t>
  </si>
  <si>
    <t>PYCM079B</t>
  </si>
  <si>
    <t>PYCM080</t>
  </si>
  <si>
    <t>PYCM080A</t>
  </si>
  <si>
    <t>PYCM080B</t>
  </si>
  <si>
    <t>PYCM081</t>
  </si>
  <si>
    <t>PYCM081A</t>
  </si>
  <si>
    <t>PYCM081B</t>
  </si>
  <si>
    <t>PYCM082</t>
  </si>
  <si>
    <t>PYCM082B</t>
  </si>
  <si>
    <t>PYCM083</t>
  </si>
  <si>
    <t>PYCM083B</t>
  </si>
  <si>
    <t>PYCM084</t>
  </si>
  <si>
    <t>PYCM084B</t>
  </si>
  <si>
    <t>PYCM085</t>
  </si>
  <si>
    <t>PYCM086</t>
  </si>
  <si>
    <t>PYCM087</t>
  </si>
  <si>
    <t>PYCM088</t>
  </si>
  <si>
    <t>PYCM089</t>
  </si>
  <si>
    <t>PYCM089A</t>
  </si>
  <si>
    <t>PYCM089B</t>
  </si>
  <si>
    <t>PYCM089C</t>
  </si>
  <si>
    <t>PYCM089D</t>
  </si>
  <si>
    <t>PYCM090</t>
  </si>
  <si>
    <t>PYCM090A</t>
  </si>
  <si>
    <t>PYCM090B</t>
  </si>
  <si>
    <t>PYCM091</t>
  </si>
  <si>
    <t>PYCM091A</t>
  </si>
  <si>
    <t>PYCM091B</t>
  </si>
  <si>
    <t>PYCM092</t>
  </si>
  <si>
    <t>PYCM093</t>
  </si>
  <si>
    <t>PYCM094</t>
  </si>
  <si>
    <t>PYCM095</t>
  </si>
  <si>
    <t>PYCM096</t>
  </si>
  <si>
    <t>PYCM097</t>
  </si>
  <si>
    <t>PYCM097DA</t>
  </si>
  <si>
    <t>PYCM098</t>
  </si>
  <si>
    <t>PYCM098DA</t>
  </si>
  <si>
    <t>PYCM099</t>
  </si>
  <si>
    <t>PYCM100</t>
  </si>
  <si>
    <t>PYCM100DA</t>
  </si>
  <si>
    <t>PYCM101</t>
  </si>
  <si>
    <t>PYCM101DA</t>
  </si>
  <si>
    <t>PYCM102DA</t>
  </si>
  <si>
    <t>PYCM103</t>
  </si>
  <si>
    <t>PYCM104</t>
  </si>
  <si>
    <t>PYCM105</t>
  </si>
  <si>
    <t>PYCM106</t>
  </si>
  <si>
    <t>PYCM107</t>
  </si>
  <si>
    <t>PYCM108</t>
  </si>
  <si>
    <t>PYCM109</t>
  </si>
  <si>
    <t>PYCM110</t>
  </si>
  <si>
    <t>PYCM111</t>
  </si>
  <si>
    <t>PYCM112</t>
  </si>
  <si>
    <t>PYCM113</t>
  </si>
  <si>
    <t>PYCM114</t>
  </si>
  <si>
    <t>PYCM115</t>
  </si>
  <si>
    <t>PYCM116</t>
  </si>
  <si>
    <t>PYCM117</t>
  </si>
  <si>
    <t>PYCM118</t>
  </si>
  <si>
    <t>PYCM119</t>
  </si>
  <si>
    <t>PYCM120</t>
  </si>
  <si>
    <t>PYCM121</t>
  </si>
  <si>
    <t>PYCM122</t>
  </si>
  <si>
    <t>PYCM123</t>
  </si>
  <si>
    <t>PYCM123A</t>
  </si>
  <si>
    <t>PYCM123B</t>
  </si>
  <si>
    <t>PYCM123C</t>
  </si>
  <si>
    <t>PYCM124</t>
  </si>
  <si>
    <t>PYCM125</t>
  </si>
  <si>
    <t>PYCM130</t>
  </si>
  <si>
    <t>PYCM131</t>
  </si>
  <si>
    <t>PYCM132</t>
  </si>
  <si>
    <t>PYCM133</t>
  </si>
  <si>
    <t>PYCM134</t>
  </si>
  <si>
    <t>PYCM135</t>
  </si>
  <si>
    <t>PYCM136</t>
  </si>
  <si>
    <t>PYCM137</t>
  </si>
  <si>
    <t>PYCM138</t>
  </si>
  <si>
    <t>PYCM901</t>
  </si>
  <si>
    <t>RAD1001DA</t>
  </si>
  <si>
    <t>RAD1002DA</t>
  </si>
  <si>
    <t>RAD1003DA</t>
  </si>
  <si>
    <t>RAD1004DA</t>
  </si>
  <si>
    <t>RAD1009DA</t>
  </si>
  <si>
    <t>RAD1904</t>
  </si>
  <si>
    <t>RAD1905</t>
  </si>
  <si>
    <t>RAD1907</t>
  </si>
  <si>
    <t>RAD1907DA</t>
  </si>
  <si>
    <t>RAD1909</t>
  </si>
  <si>
    <t>RAD2001DA</t>
  </si>
  <si>
    <t>RAD2002DA</t>
  </si>
  <si>
    <t>RAD2003DA</t>
  </si>
  <si>
    <t>RAD2004DA</t>
  </si>
  <si>
    <t>RAD2009DA</t>
  </si>
  <si>
    <t>RAD2905</t>
  </si>
  <si>
    <t>RAD2907DA</t>
  </si>
  <si>
    <t>RAD2909</t>
  </si>
  <si>
    <t>RAD3001DA</t>
  </si>
  <si>
    <t>RAD3002DA</t>
  </si>
  <si>
    <t>RAD3003ADA</t>
  </si>
  <si>
    <t>RAD3003DA</t>
  </si>
  <si>
    <t>RAD3004ADA</t>
  </si>
  <si>
    <t>RAD3004DA</t>
  </si>
  <si>
    <t>RAD3005DA</t>
  </si>
  <si>
    <t>RAD3009DA</t>
  </si>
  <si>
    <t>RAD3905</t>
  </si>
  <si>
    <t>RAD3907DA</t>
  </si>
  <si>
    <t>RAD3909</t>
  </si>
  <si>
    <t>RADM101DA</t>
  </si>
  <si>
    <t>RADM102DA</t>
  </si>
  <si>
    <t>RADM103DA</t>
  </si>
  <si>
    <t>RADM104DA</t>
  </si>
  <si>
    <t>RADM109DA</t>
  </si>
  <si>
    <t>RADM1907DA</t>
  </si>
  <si>
    <t>RADM201DA</t>
  </si>
  <si>
    <t>RADM202DA</t>
  </si>
  <si>
    <t>RADM203DA</t>
  </si>
  <si>
    <t>RADM204DA</t>
  </si>
  <si>
    <t>RADM205DA</t>
  </si>
  <si>
    <t>RADM209DA</t>
  </si>
  <si>
    <t>RADM2907DA</t>
  </si>
  <si>
    <t>SAS1000</t>
  </si>
  <si>
    <t>SBE2001</t>
  </si>
  <si>
    <t>SBE2001A</t>
  </si>
  <si>
    <t>SBE3000</t>
  </si>
  <si>
    <t>SBE3001</t>
  </si>
  <si>
    <t>SBE3002</t>
  </si>
  <si>
    <t>SBE3003</t>
  </si>
  <si>
    <t>SEC1001</t>
  </si>
  <si>
    <t>SEC1002</t>
  </si>
  <si>
    <t>SEC1003</t>
  </si>
  <si>
    <t>SEC2002</t>
  </si>
  <si>
    <t>SEC2138</t>
  </si>
  <si>
    <t>SEC3001</t>
  </si>
  <si>
    <t>SEC3146</t>
  </si>
  <si>
    <t>SECM001</t>
  </si>
  <si>
    <t>SECM002</t>
  </si>
  <si>
    <t>SECM003</t>
  </si>
  <si>
    <t>SECM003A</t>
  </si>
  <si>
    <t>SECM004</t>
  </si>
  <si>
    <t>SECM005</t>
  </si>
  <si>
    <t>SECM005A</t>
  </si>
  <si>
    <t>SECM006</t>
  </si>
  <si>
    <t>SECM007S</t>
  </si>
  <si>
    <t>SECM008S</t>
  </si>
  <si>
    <t>SECM009S</t>
  </si>
  <si>
    <t>SECM010S</t>
  </si>
  <si>
    <t>SECM011S</t>
  </si>
  <si>
    <t>SECM012S</t>
  </si>
  <si>
    <t>SECM013S</t>
  </si>
  <si>
    <t>SECM014S</t>
  </si>
  <si>
    <t>SECM015S</t>
  </si>
  <si>
    <t>SECM016S</t>
  </si>
  <si>
    <t>SECM017</t>
  </si>
  <si>
    <t>SECM018</t>
  </si>
  <si>
    <t>SECM019</t>
  </si>
  <si>
    <t>SECM020</t>
  </si>
  <si>
    <t>SECM021</t>
  </si>
  <si>
    <t>SECM022</t>
  </si>
  <si>
    <t>SECM023</t>
  </si>
  <si>
    <t>SECM024</t>
  </si>
  <si>
    <t>SECM025</t>
  </si>
  <si>
    <t>SECM907</t>
  </si>
  <si>
    <t>SHS1904</t>
  </si>
  <si>
    <t>SHS1905</t>
  </si>
  <si>
    <t>SHS1907</t>
  </si>
  <si>
    <t>SHS1909</t>
  </si>
  <si>
    <t>SHS2905</t>
  </si>
  <si>
    <t>SHS2909</t>
  </si>
  <si>
    <t>SHS3905</t>
  </si>
  <si>
    <t>SHS3909</t>
  </si>
  <si>
    <t>SHSM001</t>
  </si>
  <si>
    <t>SHSM002</t>
  </si>
  <si>
    <t>SHSM003</t>
  </si>
  <si>
    <t>SHSM004</t>
  </si>
  <si>
    <t>SHSM005</t>
  </si>
  <si>
    <t>SHSM006</t>
  </si>
  <si>
    <t>SHSM007</t>
  </si>
  <si>
    <t>SHSM008</t>
  </si>
  <si>
    <t>SHSM009</t>
  </si>
  <si>
    <t>SHSM010</t>
  </si>
  <si>
    <t>SHSM011</t>
  </si>
  <si>
    <t>SHSM012</t>
  </si>
  <si>
    <t>SHSM013</t>
  </si>
  <si>
    <t>SHSM014</t>
  </si>
  <si>
    <t>SHSM015</t>
  </si>
  <si>
    <t>SHSM016</t>
  </si>
  <si>
    <t>SHSM017</t>
  </si>
  <si>
    <t>SHSM018</t>
  </si>
  <si>
    <t>SHSM019</t>
  </si>
  <si>
    <t>SHSM020</t>
  </si>
  <si>
    <t>SHSM021</t>
  </si>
  <si>
    <t>SHSM022</t>
  </si>
  <si>
    <t>SHSM023</t>
  </si>
  <si>
    <t>SHSM024</t>
  </si>
  <si>
    <t>SHSM025</t>
  </si>
  <si>
    <t>SHSM026</t>
  </si>
  <si>
    <t>SHSM027</t>
  </si>
  <si>
    <t>SHSM028</t>
  </si>
  <si>
    <t>SHSM029</t>
  </si>
  <si>
    <t>SHSM030</t>
  </si>
  <si>
    <t>SHSM031</t>
  </si>
  <si>
    <t>SHSM032</t>
  </si>
  <si>
    <t>SHSM033</t>
  </si>
  <si>
    <t>SHSM034</t>
  </si>
  <si>
    <t>SHSM035</t>
  </si>
  <si>
    <t>SHSM036</t>
  </si>
  <si>
    <t>SHSM037</t>
  </si>
  <si>
    <t>SHSM038</t>
  </si>
  <si>
    <t>SHSM039</t>
  </si>
  <si>
    <t>SHSM040</t>
  </si>
  <si>
    <t>SHSM041</t>
  </si>
  <si>
    <t>SHSM050</t>
  </si>
  <si>
    <t>SHSM051</t>
  </si>
  <si>
    <t>SHSM052</t>
  </si>
  <si>
    <t>SHSM907</t>
  </si>
  <si>
    <t>SHSM912</t>
  </si>
  <si>
    <t>SML1014</t>
  </si>
  <si>
    <t>SML1015</t>
  </si>
  <si>
    <t>SML1017</t>
  </si>
  <si>
    <t>SML1067</t>
  </si>
  <si>
    <t>SML1105</t>
  </si>
  <si>
    <t>SML1201</t>
  </si>
  <si>
    <t>SML1202</t>
  </si>
  <si>
    <t>SML1203</t>
  </si>
  <si>
    <t>SML1204</t>
  </si>
  <si>
    <t>SML1205</t>
  </si>
  <si>
    <t>SML1206</t>
  </si>
  <si>
    <t>SML1207</t>
  </si>
  <si>
    <t>SML1208</t>
  </si>
  <si>
    <t>SML2002</t>
  </si>
  <si>
    <t>SML2003</t>
  </si>
  <si>
    <t>SML2004</t>
  </si>
  <si>
    <t>SML2201</t>
  </si>
  <si>
    <t>SML2202</t>
  </si>
  <si>
    <t>SML2204</t>
  </si>
  <si>
    <t>SML2205</t>
  </si>
  <si>
    <t>SML2206</t>
  </si>
  <si>
    <t>SML2207</t>
  </si>
  <si>
    <t>SML2208</t>
  </si>
  <si>
    <t>SML2209</t>
  </si>
  <si>
    <t>SML2214</t>
  </si>
  <si>
    <t>SML2215</t>
  </si>
  <si>
    <t>SML2216</t>
  </si>
  <si>
    <t>SML2228</t>
  </si>
  <si>
    <t>SML2233</t>
  </si>
  <si>
    <t>SML2239</t>
  </si>
  <si>
    <t>SML2242</t>
  </si>
  <si>
    <t>SML2243</t>
  </si>
  <si>
    <t>SML2244</t>
  </si>
  <si>
    <t>SML2245</t>
  </si>
  <si>
    <t>SML2246</t>
  </si>
  <si>
    <t>SML3000</t>
  </si>
  <si>
    <t>SML3001</t>
  </si>
  <si>
    <t>SML3001E</t>
  </si>
  <si>
    <t>SML3002</t>
  </si>
  <si>
    <t>SML3003</t>
  </si>
  <si>
    <t>SML3004</t>
  </si>
  <si>
    <t>SML3004A</t>
  </si>
  <si>
    <t>SML3004B</t>
  </si>
  <si>
    <t>SML3005</t>
  </si>
  <si>
    <t>SML3005E</t>
  </si>
  <si>
    <t>SML3006</t>
  </si>
  <si>
    <t>SML3007</t>
  </si>
  <si>
    <t>SML3008</t>
  </si>
  <si>
    <t>SML3009</t>
  </si>
  <si>
    <t>SML3010</t>
  </si>
  <si>
    <t>SML3011</t>
  </si>
  <si>
    <t>SML3012</t>
  </si>
  <si>
    <t>SML3013</t>
  </si>
  <si>
    <t>SML3014</t>
  </si>
  <si>
    <t>SML3015</t>
  </si>
  <si>
    <t>SML3016</t>
  </si>
  <si>
    <t>SML3017</t>
  </si>
  <si>
    <t>SML3018</t>
  </si>
  <si>
    <t>SML3019</t>
  </si>
  <si>
    <t>SML3020</t>
  </si>
  <si>
    <t>SML3025</t>
  </si>
  <si>
    <t>SML3030</t>
  </si>
  <si>
    <t>SML3031</t>
  </si>
  <si>
    <t>SML3032</t>
  </si>
  <si>
    <t>SML3033</t>
  </si>
  <si>
    <t>SML3034</t>
  </si>
  <si>
    <t>SML3035</t>
  </si>
  <si>
    <t>SML3036</t>
  </si>
  <si>
    <t>SML3037</t>
  </si>
  <si>
    <t>SML3038</t>
  </si>
  <si>
    <t>SML3039</t>
  </si>
  <si>
    <t>SML3040</t>
  </si>
  <si>
    <t>SML3041</t>
  </si>
  <si>
    <t>SML3042</t>
  </si>
  <si>
    <t>SML3043</t>
  </si>
  <si>
    <t>SML3050</t>
  </si>
  <si>
    <t>SML3101</t>
  </si>
  <si>
    <t>SML3103</t>
  </si>
  <si>
    <t>SML3104</t>
  </si>
  <si>
    <t>SML3105</t>
  </si>
  <si>
    <t>SML3201</t>
  </si>
  <si>
    <t>SML3288</t>
  </si>
  <si>
    <t>SML4001</t>
  </si>
  <si>
    <t>SML4003</t>
  </si>
  <si>
    <t>SML4004</t>
  </si>
  <si>
    <t>SML4005</t>
  </si>
  <si>
    <t>SML4006</t>
  </si>
  <si>
    <t>SML4007</t>
  </si>
  <si>
    <t>SML4008</t>
  </si>
  <si>
    <t>SML4015</t>
  </si>
  <si>
    <t>SML4016</t>
  </si>
  <si>
    <t>SML4030</t>
  </si>
  <si>
    <t>SML4201</t>
  </si>
  <si>
    <t>SML4202</t>
  </si>
  <si>
    <t>SML4234</t>
  </si>
  <si>
    <t>SML4236</t>
  </si>
  <si>
    <t>SML4238</t>
  </si>
  <si>
    <t>SML4243</t>
  </si>
  <si>
    <t>SML6000</t>
  </si>
  <si>
    <t>SML6001</t>
  </si>
  <si>
    <t>SML6002</t>
  </si>
  <si>
    <t>SML6003</t>
  </si>
  <si>
    <t>SML6004</t>
  </si>
  <si>
    <t>SML6005</t>
  </si>
  <si>
    <t>SML6006</t>
  </si>
  <si>
    <t>SML6007</t>
  </si>
  <si>
    <t>SML6010</t>
  </si>
  <si>
    <t>SML6011</t>
  </si>
  <si>
    <t>SML6012</t>
  </si>
  <si>
    <t>SML6013</t>
  </si>
  <si>
    <t>SML6014</t>
  </si>
  <si>
    <t>SML6015</t>
  </si>
  <si>
    <t>SML6016</t>
  </si>
  <si>
    <t>SML6017</t>
  </si>
  <si>
    <t>SML6018</t>
  </si>
  <si>
    <t>SML6019</t>
  </si>
  <si>
    <t>SML6020</t>
  </si>
  <si>
    <t>SML6021</t>
  </si>
  <si>
    <t>SML6025</t>
  </si>
  <si>
    <t>SML6029</t>
  </si>
  <si>
    <t>SML6030</t>
  </si>
  <si>
    <t>SML6031</t>
  </si>
  <si>
    <t>SML6032</t>
  </si>
  <si>
    <t>SML6033</t>
  </si>
  <si>
    <t>SML6034</t>
  </si>
  <si>
    <t>SML6035</t>
  </si>
  <si>
    <t>SML6036</t>
  </si>
  <si>
    <t>SML6037</t>
  </si>
  <si>
    <t>SML6040</t>
  </si>
  <si>
    <t>SML6041</t>
  </si>
  <si>
    <t>SML6042</t>
  </si>
  <si>
    <t>SML6043</t>
  </si>
  <si>
    <t>SML6044</t>
  </si>
  <si>
    <t>SML6045</t>
  </si>
  <si>
    <t>SML6046</t>
  </si>
  <si>
    <t>SML6047</t>
  </si>
  <si>
    <t>SML6048</t>
  </si>
  <si>
    <t>SML6049</t>
  </si>
  <si>
    <t>SML6050</t>
  </si>
  <si>
    <t>SML6051</t>
  </si>
  <si>
    <t>SML6052</t>
  </si>
  <si>
    <t>SML6053</t>
  </si>
  <si>
    <t>SML6054</t>
  </si>
  <si>
    <t>SML6100</t>
  </si>
  <si>
    <t>SML6101</t>
  </si>
  <si>
    <t>SML6102</t>
  </si>
  <si>
    <t>SML6103</t>
  </si>
  <si>
    <t>SML6104</t>
  </si>
  <si>
    <t>SML6105</t>
  </si>
  <si>
    <t>SML6106</t>
  </si>
  <si>
    <t>SML6107</t>
  </si>
  <si>
    <t>SML6108</t>
  </si>
  <si>
    <t>SML6109</t>
  </si>
  <si>
    <t>SML6110</t>
  </si>
  <si>
    <t>SML6201</t>
  </si>
  <si>
    <t>SML6202</t>
  </si>
  <si>
    <t>SML6203</t>
  </si>
  <si>
    <t>SML6204</t>
  </si>
  <si>
    <t>SML6205</t>
  </si>
  <si>
    <t>SML6205A</t>
  </si>
  <si>
    <t>SML6206</t>
  </si>
  <si>
    <t>SML6206A</t>
  </si>
  <si>
    <t>SML6207</t>
  </si>
  <si>
    <t>SML6208</t>
  </si>
  <si>
    <t>SML6209</t>
  </si>
  <si>
    <t>SMLM000</t>
  </si>
  <si>
    <t>SMLM001</t>
  </si>
  <si>
    <t>SMLM002</t>
  </si>
  <si>
    <t>SMLM003</t>
  </si>
  <si>
    <t>SMLM003DL</t>
  </si>
  <si>
    <t>SMLM004</t>
  </si>
  <si>
    <t>SMLM005</t>
  </si>
  <si>
    <t>SMLM006</t>
  </si>
  <si>
    <t>SMLM007</t>
  </si>
  <si>
    <t>SMLM007DL</t>
  </si>
  <si>
    <t>SMLM010</t>
  </si>
  <si>
    <t>SMLM011</t>
  </si>
  <si>
    <t>SMLM012</t>
  </si>
  <si>
    <t>SMLM013</t>
  </si>
  <si>
    <t>SMLM014</t>
  </si>
  <si>
    <t>SMLM015</t>
  </si>
  <si>
    <t>SMLM016</t>
  </si>
  <si>
    <t>SMLM017</t>
  </si>
  <si>
    <t>SMLM018</t>
  </si>
  <si>
    <t>SMLM019</t>
  </si>
  <si>
    <t>SMLM020</t>
  </si>
  <si>
    <t>SMLM020A</t>
  </si>
  <si>
    <t>SMLM021</t>
  </si>
  <si>
    <t>SMLM022</t>
  </si>
  <si>
    <t>SMLM022A</t>
  </si>
  <si>
    <t>SMLM023</t>
  </si>
  <si>
    <t>SMLM023A</t>
  </si>
  <si>
    <t>SMLM025</t>
  </si>
  <si>
    <t>SMLM029</t>
  </si>
  <si>
    <t>SMLM029DL</t>
  </si>
  <si>
    <t>SMLM030</t>
  </si>
  <si>
    <t>SMLM030DL</t>
  </si>
  <si>
    <t>SMLM031</t>
  </si>
  <si>
    <t>SMLM031DL</t>
  </si>
  <si>
    <t>SMLM032</t>
  </si>
  <si>
    <t>SMLM032DL</t>
  </si>
  <si>
    <t>SMLM033</t>
  </si>
  <si>
    <t>SMLM033DL</t>
  </si>
  <si>
    <t>SMLM034</t>
  </si>
  <si>
    <t>SMLM034DL</t>
  </si>
  <si>
    <t>SMLM035</t>
  </si>
  <si>
    <t>SMLM035DL</t>
  </si>
  <si>
    <t>SMLM036</t>
  </si>
  <si>
    <t>SMLM037</t>
  </si>
  <si>
    <t>SMLM037DL</t>
  </si>
  <si>
    <t>SMLM038</t>
  </si>
  <si>
    <t>SMLM038DL</t>
  </si>
  <si>
    <t>SMLM039</t>
  </si>
  <si>
    <t>SMLM040</t>
  </si>
  <si>
    <t>SMLM040A</t>
  </si>
  <si>
    <t>SMLM041</t>
  </si>
  <si>
    <t>SMLM042</t>
  </si>
  <si>
    <t>SMLM042A</t>
  </si>
  <si>
    <t>SMLM043</t>
  </si>
  <si>
    <t>SMLM044</t>
  </si>
  <si>
    <t>SMLM045</t>
  </si>
  <si>
    <t>SMLM046</t>
  </si>
  <si>
    <t>SMLM047</t>
  </si>
  <si>
    <t>SMLM048</t>
  </si>
  <si>
    <t>SMLM049</t>
  </si>
  <si>
    <t>SMLM050</t>
  </si>
  <si>
    <t>SMLM051</t>
  </si>
  <si>
    <t>SMLM052</t>
  </si>
  <si>
    <t>SMLM053</t>
  </si>
  <si>
    <t>SMLM054</t>
  </si>
  <si>
    <t>SMLM055</t>
  </si>
  <si>
    <t>SMLM056</t>
  </si>
  <si>
    <t>SMLM057</t>
  </si>
  <si>
    <t>SMLM058</t>
  </si>
  <si>
    <t>SMLM060</t>
  </si>
  <si>
    <t>SMLM060DL</t>
  </si>
  <si>
    <t>SMLM061</t>
  </si>
  <si>
    <t>SMLM061DL</t>
  </si>
  <si>
    <t>SMLM062</t>
  </si>
  <si>
    <t>SMLM062DL</t>
  </si>
  <si>
    <t>SMLM063</t>
  </si>
  <si>
    <t>SMLM063DL</t>
  </si>
  <si>
    <t>SMLM064</t>
  </si>
  <si>
    <t>SMLM064DL</t>
  </si>
  <si>
    <t>SMLM065</t>
  </si>
  <si>
    <t>SMLM065DL</t>
  </si>
  <si>
    <t>SMLM066</t>
  </si>
  <si>
    <t>SMLM066DL</t>
  </si>
  <si>
    <t>SMLM067</t>
  </si>
  <si>
    <t>SMLM067DL</t>
  </si>
  <si>
    <t>SMLM068</t>
  </si>
  <si>
    <t>SMLM069</t>
  </si>
  <si>
    <t>SMLM070</t>
  </si>
  <si>
    <t>SMLM071</t>
  </si>
  <si>
    <t>SMLM071A</t>
  </si>
  <si>
    <t>SMLM072</t>
  </si>
  <si>
    <t>SMLM073</t>
  </si>
  <si>
    <t>SMLM074</t>
  </si>
  <si>
    <t>SMLM075</t>
  </si>
  <si>
    <t>SMLM076</t>
  </si>
  <si>
    <t>SMLM077</t>
  </si>
  <si>
    <t>SMLM077DL</t>
  </si>
  <si>
    <t>SMLM078</t>
  </si>
  <si>
    <t>SMLM079</t>
  </si>
  <si>
    <t>SMLM080</t>
  </si>
  <si>
    <t>SMLM080DL</t>
  </si>
  <si>
    <t>SMLM081</t>
  </si>
  <si>
    <t>SMLM083</t>
  </si>
  <si>
    <t>SMLM084</t>
  </si>
  <si>
    <t>SMLM085</t>
  </si>
  <si>
    <t>SMLM086</t>
  </si>
  <si>
    <t>SMLM087</t>
  </si>
  <si>
    <t>SMLM088</t>
  </si>
  <si>
    <t>SMLM089</t>
  </si>
  <si>
    <t>SMLM090</t>
  </si>
  <si>
    <t>SMLM091</t>
  </si>
  <si>
    <t>SMLM092</t>
  </si>
  <si>
    <t>SMLM100</t>
  </si>
  <si>
    <t>SMLM101</t>
  </si>
  <si>
    <t>SMLM102</t>
  </si>
  <si>
    <t>SMLM103</t>
  </si>
  <si>
    <t>SMLM104</t>
  </si>
  <si>
    <t>SMLM105</t>
  </si>
  <si>
    <t>SMLM106</t>
  </si>
  <si>
    <t>SMLM107</t>
  </si>
  <si>
    <t>SMLM108</t>
  </si>
  <si>
    <t>SMLM109</t>
  </si>
  <si>
    <t>SMLM110</t>
  </si>
  <si>
    <t>SMLM111</t>
  </si>
  <si>
    <t>SMLM112</t>
  </si>
  <si>
    <t>SMLM113</t>
  </si>
  <si>
    <t>SMLM114</t>
  </si>
  <si>
    <t>SMLM115</t>
  </si>
  <si>
    <t>SMLM120</t>
  </si>
  <si>
    <t>SMLM121</t>
  </si>
  <si>
    <t>SMLM122</t>
  </si>
  <si>
    <t>SMLM123</t>
  </si>
  <si>
    <t>SMLM124</t>
  </si>
  <si>
    <t>SMLM125</t>
  </si>
  <si>
    <t>SMLM126</t>
  </si>
  <si>
    <t>SMLM127</t>
  </si>
  <si>
    <t>SMLM128</t>
  </si>
  <si>
    <t>SMLM129</t>
  </si>
  <si>
    <t>SMLM130</t>
  </si>
  <si>
    <t>SMLM131</t>
  </si>
  <si>
    <t>SMLM132</t>
  </si>
  <si>
    <t>SMLM133</t>
  </si>
  <si>
    <t>SMLM134</t>
  </si>
  <si>
    <t>SMLM140</t>
  </si>
  <si>
    <t>SMLM141</t>
  </si>
  <si>
    <t>SMLM142</t>
  </si>
  <si>
    <t>SMLM143</t>
  </si>
  <si>
    <t>SMLM144</t>
  </si>
  <si>
    <t>SMLM145</t>
  </si>
  <si>
    <t>SMLM146</t>
  </si>
  <si>
    <t>SMLM147</t>
  </si>
  <si>
    <t>SMLM150</t>
  </si>
  <si>
    <t>SMLM151</t>
  </si>
  <si>
    <t>SMLM152</t>
  </si>
  <si>
    <t>SMLM153</t>
  </si>
  <si>
    <t>SMLM154</t>
  </si>
  <si>
    <t>SMLM154A</t>
  </si>
  <si>
    <t>SMLM154B</t>
  </si>
  <si>
    <t>SMLM156</t>
  </si>
  <si>
    <t>SMLM157</t>
  </si>
  <si>
    <t>SMLM158</t>
  </si>
  <si>
    <t>SMLM159</t>
  </si>
  <si>
    <t>SMLM201</t>
  </si>
  <si>
    <t>SMLM201A</t>
  </si>
  <si>
    <t>SMLM202</t>
  </si>
  <si>
    <t>SMLM202A</t>
  </si>
  <si>
    <t>SMLM203</t>
  </si>
  <si>
    <t>SMLM203A</t>
  </si>
  <si>
    <t>SMLM204</t>
  </si>
  <si>
    <t>SMLM204A</t>
  </si>
  <si>
    <t>SMLM205</t>
  </si>
  <si>
    <t>SMLM205A</t>
  </si>
  <si>
    <t>SMLM205B</t>
  </si>
  <si>
    <t>SMLM206</t>
  </si>
  <si>
    <t>SMLM206A</t>
  </si>
  <si>
    <t>SMLM206B</t>
  </si>
  <si>
    <t>SMLM206C</t>
  </si>
  <si>
    <t>SMLM207</t>
  </si>
  <si>
    <t>SMLM207A</t>
  </si>
  <si>
    <t>SMLM208</t>
  </si>
  <si>
    <t>SMLM208A</t>
  </si>
  <si>
    <t>SMLM209</t>
  </si>
  <si>
    <t>SMLM211</t>
  </si>
  <si>
    <t>SMLM212</t>
  </si>
  <si>
    <t>SMLM213</t>
  </si>
  <si>
    <t>SMLM214</t>
  </si>
  <si>
    <t>SMLM215</t>
  </si>
  <si>
    <t>SMLM215A</t>
  </si>
  <si>
    <t>SMLM216</t>
  </si>
  <si>
    <t>SMLM216A</t>
  </si>
  <si>
    <t>SMLM217</t>
  </si>
  <si>
    <t>SMLM218</t>
  </si>
  <si>
    <t>SMLM219</t>
  </si>
  <si>
    <t>SMLM220</t>
  </si>
  <si>
    <t>SMLM221</t>
  </si>
  <si>
    <t>SMLM222</t>
  </si>
  <si>
    <t>SMLM223</t>
  </si>
  <si>
    <t>SMLM224</t>
  </si>
  <si>
    <t>SMLM225</t>
  </si>
  <si>
    <t>SMLM226</t>
  </si>
  <si>
    <t>SMLM227</t>
  </si>
  <si>
    <t>SMLM228</t>
  </si>
  <si>
    <t>SMLM229</t>
  </si>
  <si>
    <t>SMLM230</t>
  </si>
  <si>
    <t>SMLM231</t>
  </si>
  <si>
    <t>SMLM232</t>
  </si>
  <si>
    <t>SMLM233</t>
  </si>
  <si>
    <t>SMLM234</t>
  </si>
  <si>
    <t>SMLM235</t>
  </si>
  <si>
    <t>SMLM236</t>
  </si>
  <si>
    <t>SMLM237</t>
  </si>
  <si>
    <t>SMLM238</t>
  </si>
  <si>
    <t>SMLM300</t>
  </si>
  <si>
    <t>SOC1003</t>
  </si>
  <si>
    <t>SOC1004</t>
  </si>
  <si>
    <t>SOC1008</t>
  </si>
  <si>
    <t>SOC1012</t>
  </si>
  <si>
    <t>SOC1012A</t>
  </si>
  <si>
    <t>SOC1013</t>
  </si>
  <si>
    <t>SOC1013A</t>
  </si>
  <si>
    <t>SOC1014</t>
  </si>
  <si>
    <t>SOC1015</t>
  </si>
  <si>
    <t>SOC1016</t>
  </si>
  <si>
    <t>SOC1016A</t>
  </si>
  <si>
    <t>SOC1016B</t>
  </si>
  <si>
    <t>SOC1019</t>
  </si>
  <si>
    <t>SOC1020</t>
  </si>
  <si>
    <t>SOC1021</t>
  </si>
  <si>
    <t>SOC1022</t>
  </si>
  <si>
    <t>SOC1024</t>
  </si>
  <si>
    <t>SOC1025</t>
  </si>
  <si>
    <t>SOC1026</t>
  </si>
  <si>
    <t>SOC1026A</t>
  </si>
  <si>
    <t>SOC1026B</t>
  </si>
  <si>
    <t>SOC1027</t>
  </si>
  <si>
    <t>SOC1028</t>
  </si>
  <si>
    <t>SOC1030</t>
  </si>
  <si>
    <t>SOC1031</t>
  </si>
  <si>
    <t>SOC1031A</t>
  </si>
  <si>
    <t>SOC1031B</t>
  </si>
  <si>
    <t>SOC1032</t>
  </si>
  <si>
    <t>SOC1033</t>
  </si>
  <si>
    <t>SOC1034</t>
  </si>
  <si>
    <t>SOC1035</t>
  </si>
  <si>
    <t>SOC1036</t>
  </si>
  <si>
    <t>SOC1037</t>
  </si>
  <si>
    <t>SOC1038</t>
  </si>
  <si>
    <t>SOC1039</t>
  </si>
  <si>
    <t>SOC1040</t>
  </si>
  <si>
    <t>SOC1041</t>
  </si>
  <si>
    <t>SOC1042</t>
  </si>
  <si>
    <t>SOC1043</t>
  </si>
  <si>
    <t>SOC1045</t>
  </si>
  <si>
    <t>SOC1046</t>
  </si>
  <si>
    <t>SOC1047</t>
  </si>
  <si>
    <t>SOC1048</t>
  </si>
  <si>
    <t>SOC1049</t>
  </si>
  <si>
    <t>SOC1050</t>
  </si>
  <si>
    <t>SOC1051</t>
  </si>
  <si>
    <t>SOC1099</t>
  </si>
  <si>
    <t>SOC1111</t>
  </si>
  <si>
    <t>SOC1904</t>
  </si>
  <si>
    <t>SOC1905</t>
  </si>
  <si>
    <t>SOC1907</t>
  </si>
  <si>
    <t>SOC1909</t>
  </si>
  <si>
    <t>SOC2001</t>
  </si>
  <si>
    <t>SOC2002</t>
  </si>
  <si>
    <t>SOC2003A</t>
  </si>
  <si>
    <t>SOC2003B</t>
  </si>
  <si>
    <t>SOC2004</t>
  </si>
  <si>
    <t>SOC2005</t>
  </si>
  <si>
    <t>SOC2005A</t>
  </si>
  <si>
    <t>SOC2006</t>
  </si>
  <si>
    <t>SOC2007</t>
  </si>
  <si>
    <t>SOC2008</t>
  </si>
  <si>
    <t>SOC2009</t>
  </si>
  <si>
    <t>SOC2010</t>
  </si>
  <si>
    <t>SOC2011</t>
  </si>
  <si>
    <t>SOC2012</t>
  </si>
  <si>
    <t>SOC2014</t>
  </si>
  <si>
    <t>SOC2015</t>
  </si>
  <si>
    <t>SOC2016</t>
  </si>
  <si>
    <t>SOC2017</t>
  </si>
  <si>
    <t>SOC2018</t>
  </si>
  <si>
    <t>SOC2019</t>
  </si>
  <si>
    <t>SOC2020</t>
  </si>
  <si>
    <t>SOC2021</t>
  </si>
  <si>
    <t>SOC2022</t>
  </si>
  <si>
    <t>SOC2023</t>
  </si>
  <si>
    <t>SOC2024</t>
  </si>
  <si>
    <t>SOC2025</t>
  </si>
  <si>
    <t>SOC2026</t>
  </si>
  <si>
    <t>SOC2028</t>
  </si>
  <si>
    <t>SOC2029</t>
  </si>
  <si>
    <t>SOC2030</t>
  </si>
  <si>
    <t>SOC2031</t>
  </si>
  <si>
    <t>SOC2032</t>
  </si>
  <si>
    <t>SOC2033</t>
  </si>
  <si>
    <t>SOC2034</t>
  </si>
  <si>
    <t>SOC2035</t>
  </si>
  <si>
    <t>SOC2036</t>
  </si>
  <si>
    <t>SOC2037</t>
  </si>
  <si>
    <t>SOC2038</t>
  </si>
  <si>
    <t>SOC2039</t>
  </si>
  <si>
    <t>SOC2040</t>
  </si>
  <si>
    <t>SOC2041</t>
  </si>
  <si>
    <t>SOC2046</t>
  </si>
  <si>
    <t>SOC2046A</t>
  </si>
  <si>
    <t>SOC2049</t>
  </si>
  <si>
    <t>SOC2050</t>
  </si>
  <si>
    <t>SOC2051</t>
  </si>
  <si>
    <t>SOC2052</t>
  </si>
  <si>
    <t>SOC2060</t>
  </si>
  <si>
    <t>SOC2061</t>
  </si>
  <si>
    <t>SOC2062</t>
  </si>
  <si>
    <t>SOC2063</t>
  </si>
  <si>
    <t>SOC2064</t>
  </si>
  <si>
    <t>SOC2065</t>
  </si>
  <si>
    <t>SOC2066</t>
  </si>
  <si>
    <t>SOC2067</t>
  </si>
  <si>
    <t>SOC2068</t>
  </si>
  <si>
    <t>SOC2069</t>
  </si>
  <si>
    <t>SOC2074</t>
  </si>
  <si>
    <t>SOC2075</t>
  </si>
  <si>
    <t>SOC2077</t>
  </si>
  <si>
    <t>SOC2078B</t>
  </si>
  <si>
    <t>SOC2080</t>
  </si>
  <si>
    <t>SOC2084</t>
  </si>
  <si>
    <t>SOC2085</t>
  </si>
  <si>
    <t>SOC2086</t>
  </si>
  <si>
    <t>SOC2087</t>
  </si>
  <si>
    <t>SOC2088</t>
  </si>
  <si>
    <t>SOC2089</t>
  </si>
  <si>
    <t>SOC2091</t>
  </si>
  <si>
    <t>SOC2092</t>
  </si>
  <si>
    <t>SOC2093</t>
  </si>
  <si>
    <t>SOC2094</t>
  </si>
  <si>
    <t>SOC2095</t>
  </si>
  <si>
    <t>SOC2096</t>
  </si>
  <si>
    <t>SOC2097</t>
  </si>
  <si>
    <t>SOC2098</t>
  </si>
  <si>
    <t>SOC2099</t>
  </si>
  <si>
    <t>SOC2101</t>
  </si>
  <si>
    <t>SOC2102</t>
  </si>
  <si>
    <t>SOC2103</t>
  </si>
  <si>
    <t>SOC2104</t>
  </si>
  <si>
    <t>SOC2105</t>
  </si>
  <si>
    <t>SOC2107</t>
  </si>
  <si>
    <t>SOC2110</t>
  </si>
  <si>
    <t>SOC2112</t>
  </si>
  <si>
    <t>SOC2113</t>
  </si>
  <si>
    <t>SOC2114</t>
  </si>
  <si>
    <t>SOC2115</t>
  </si>
  <si>
    <t>SOC2116</t>
  </si>
  <si>
    <t>SOC2119</t>
  </si>
  <si>
    <t>SOC2120</t>
  </si>
  <si>
    <t>SOC2121</t>
  </si>
  <si>
    <t>SOC2122</t>
  </si>
  <si>
    <t>SOC2123</t>
  </si>
  <si>
    <t>SOC2124</t>
  </si>
  <si>
    <t>SOC2125</t>
  </si>
  <si>
    <t>SOC2126</t>
  </si>
  <si>
    <t>SOC2127</t>
  </si>
  <si>
    <t>SOC2128</t>
  </si>
  <si>
    <t>SOC2129</t>
  </si>
  <si>
    <t>SOC2130</t>
  </si>
  <si>
    <t>SOC2131</t>
  </si>
  <si>
    <t>SOC2132</t>
  </si>
  <si>
    <t>SOC2133</t>
  </si>
  <si>
    <t>SOC2134</t>
  </si>
  <si>
    <t>SOC2135</t>
  </si>
  <si>
    <t>SOC2136</t>
  </si>
  <si>
    <t>SOC2222</t>
  </si>
  <si>
    <t>SOC2905</t>
  </si>
  <si>
    <t>SOC2909</t>
  </si>
  <si>
    <t>SOC3000</t>
  </si>
  <si>
    <t>SOC3001</t>
  </si>
  <si>
    <t>SOC3002</t>
  </si>
  <si>
    <t>SOC3003</t>
  </si>
  <si>
    <t>SOC3004</t>
  </si>
  <si>
    <t>SOC3004A</t>
  </si>
  <si>
    <t>SOC3005</t>
  </si>
  <si>
    <t>SOC3005A</t>
  </si>
  <si>
    <t>SOC3006</t>
  </si>
  <si>
    <t>SOC3007</t>
  </si>
  <si>
    <t>SOC3008</t>
  </si>
  <si>
    <t>SOC3009</t>
  </si>
  <si>
    <t>SOC3010</t>
  </si>
  <si>
    <t>SOC3011</t>
  </si>
  <si>
    <t>SOC3012</t>
  </si>
  <si>
    <t>SOC3013</t>
  </si>
  <si>
    <t>SOC3014</t>
  </si>
  <si>
    <t>SOC3014B</t>
  </si>
  <si>
    <t>SOC3015</t>
  </si>
  <si>
    <t>SOC3015A</t>
  </si>
  <si>
    <t>SOC3016</t>
  </si>
  <si>
    <t>SOC3017</t>
  </si>
  <si>
    <t>SOC3018</t>
  </si>
  <si>
    <t>SOC3019</t>
  </si>
  <si>
    <t>SOC3019A</t>
  </si>
  <si>
    <t>SOC3019B</t>
  </si>
  <si>
    <t>SOC3020</t>
  </si>
  <si>
    <t>SOC3020A</t>
  </si>
  <si>
    <t>SOC3021</t>
  </si>
  <si>
    <t>SOC3022</t>
  </si>
  <si>
    <t>SOC3023</t>
  </si>
  <si>
    <t>SOC3024</t>
  </si>
  <si>
    <t>SOC3025</t>
  </si>
  <si>
    <t>SOC3026</t>
  </si>
  <si>
    <t>SOC3027</t>
  </si>
  <si>
    <t>SOC3028</t>
  </si>
  <si>
    <t>SOC3029</t>
  </si>
  <si>
    <t>SOC3030</t>
  </si>
  <si>
    <t>SOC3031</t>
  </si>
  <si>
    <t>SOC3032</t>
  </si>
  <si>
    <t>SOC3033</t>
  </si>
  <si>
    <t>SOC3034</t>
  </si>
  <si>
    <t>SOC3035</t>
  </si>
  <si>
    <t>SOC3036</t>
  </si>
  <si>
    <t>SOC3037</t>
  </si>
  <si>
    <t>SOC3040</t>
  </si>
  <si>
    <t>SOC3041</t>
  </si>
  <si>
    <t>SOC3042</t>
  </si>
  <si>
    <t>SOC3043</t>
  </si>
  <si>
    <t>SOC3044</t>
  </si>
  <si>
    <t>SOC3045</t>
  </si>
  <si>
    <t>SOC3046</t>
  </si>
  <si>
    <t>SOC3046A</t>
  </si>
  <si>
    <t>SOC3047</t>
  </si>
  <si>
    <t>SOC3048</t>
  </si>
  <si>
    <t>SOC3049</t>
  </si>
  <si>
    <t>SOC3050</t>
  </si>
  <si>
    <t>SOC3051</t>
  </si>
  <si>
    <t>SOC3052</t>
  </si>
  <si>
    <t>SOC3053</t>
  </si>
  <si>
    <t>SOC3054</t>
  </si>
  <si>
    <t>SOC3055</t>
  </si>
  <si>
    <t>SOC3056</t>
  </si>
  <si>
    <t>SOC3057A</t>
  </si>
  <si>
    <t>SOC3057B</t>
  </si>
  <si>
    <t>SOC3058</t>
  </si>
  <si>
    <t>SOC3058A</t>
  </si>
  <si>
    <t>SOC3058B</t>
  </si>
  <si>
    <t>SOC3059</t>
  </si>
  <si>
    <t>SOC3060</t>
  </si>
  <si>
    <t>SOC3061</t>
  </si>
  <si>
    <t>SOC3062</t>
  </si>
  <si>
    <t>SOC3063</t>
  </si>
  <si>
    <t>SOC3064</t>
  </si>
  <si>
    <t>SOC3065</t>
  </si>
  <si>
    <t>SOC3066</t>
  </si>
  <si>
    <t>SOC3066A</t>
  </si>
  <si>
    <t>SOC3066B</t>
  </si>
  <si>
    <t>SOC3067</t>
  </si>
  <si>
    <t>SOC3068</t>
  </si>
  <si>
    <t>SOC3069</t>
  </si>
  <si>
    <t>SOC3070</t>
  </si>
  <si>
    <t>SOC3071</t>
  </si>
  <si>
    <t>SOC3072</t>
  </si>
  <si>
    <t>SOC3073</t>
  </si>
  <si>
    <t>SOC3074</t>
  </si>
  <si>
    <t>SOC3075</t>
  </si>
  <si>
    <t>SOC3075A</t>
  </si>
  <si>
    <t>SOC3075B</t>
  </si>
  <si>
    <t>SOC3076</t>
  </si>
  <si>
    <t>SOC3077</t>
  </si>
  <si>
    <t>SOC3078A</t>
  </si>
  <si>
    <t>SOC3078B</t>
  </si>
  <si>
    <t>SOC3079</t>
  </si>
  <si>
    <t>SOC3080</t>
  </si>
  <si>
    <t>SOC3081</t>
  </si>
  <si>
    <t>SOC3082</t>
  </si>
  <si>
    <t>SOC3083</t>
  </si>
  <si>
    <t>SOC3083A</t>
  </si>
  <si>
    <t>SOC3084</t>
  </si>
  <si>
    <t>SOC3085</t>
  </si>
  <si>
    <t>SOC3086</t>
  </si>
  <si>
    <t>SOC3087</t>
  </si>
  <si>
    <t>SOC3088</t>
  </si>
  <si>
    <t>SOC3089</t>
  </si>
  <si>
    <t>SOC3090</t>
  </si>
  <si>
    <t>SOC3091</t>
  </si>
  <si>
    <t>SOC3092</t>
  </si>
  <si>
    <t>SOC3093</t>
  </si>
  <si>
    <t>SOC3094</t>
  </si>
  <si>
    <t>SOC3095</t>
  </si>
  <si>
    <t>SOC3096</t>
  </si>
  <si>
    <t>SOC3097</t>
  </si>
  <si>
    <t>SOC3098</t>
  </si>
  <si>
    <t>SOC3099</t>
  </si>
  <si>
    <t>SOC3100</t>
  </si>
  <si>
    <t>SOC3101</t>
  </si>
  <si>
    <t>SOC3102</t>
  </si>
  <si>
    <t>SOC3103</t>
  </si>
  <si>
    <t>SOC3104</t>
  </si>
  <si>
    <t>SOC3105</t>
  </si>
  <si>
    <t>SOC3106</t>
  </si>
  <si>
    <t>SOC3107</t>
  </si>
  <si>
    <t>SOC3108</t>
  </si>
  <si>
    <t>SOC3109</t>
  </si>
  <si>
    <t>SOC3110</t>
  </si>
  <si>
    <t>SOC3111</t>
  </si>
  <si>
    <t>SOC3112</t>
  </si>
  <si>
    <t>SOC3113</t>
  </si>
  <si>
    <t>SOC3114</t>
  </si>
  <si>
    <t>SOC3115</t>
  </si>
  <si>
    <t>SOC3116</t>
  </si>
  <si>
    <t>SOC3117</t>
  </si>
  <si>
    <t>SOC3118</t>
  </si>
  <si>
    <t>SOC3119</t>
  </si>
  <si>
    <t>SOC3120</t>
  </si>
  <si>
    <t>SOC3121</t>
  </si>
  <si>
    <t>SOC3122</t>
  </si>
  <si>
    <t>SOC3123</t>
  </si>
  <si>
    <t>SOC3124</t>
  </si>
  <si>
    <t>SOC3125</t>
  </si>
  <si>
    <t>SOC3126</t>
  </si>
  <si>
    <t>SOC3127</t>
  </si>
  <si>
    <t>SOC3128</t>
  </si>
  <si>
    <t>SOC3129</t>
  </si>
  <si>
    <t>SOC3130</t>
  </si>
  <si>
    <t>SOC3131</t>
  </si>
  <si>
    <t>SOC3132</t>
  </si>
  <si>
    <t>SOC3133</t>
  </si>
  <si>
    <t>SOC3134</t>
  </si>
  <si>
    <t>SOC3135</t>
  </si>
  <si>
    <t>SOC3136</t>
  </si>
  <si>
    <t>SOC3137</t>
  </si>
  <si>
    <t>SOC3138</t>
  </si>
  <si>
    <t>SOC3139</t>
  </si>
  <si>
    <t>SOC3140</t>
  </si>
  <si>
    <t>SOC3141</t>
  </si>
  <si>
    <t>SOC3142</t>
  </si>
  <si>
    <t>SOC3143</t>
  </si>
  <si>
    <t>SOC3144</t>
  </si>
  <si>
    <t>SOC3145</t>
  </si>
  <si>
    <t>SOC3146</t>
  </si>
  <si>
    <t>SOC3147</t>
  </si>
  <si>
    <t>SOC3333</t>
  </si>
  <si>
    <t>SOC3888</t>
  </si>
  <si>
    <t>SOC3888A</t>
  </si>
  <si>
    <t>SOC3888B</t>
  </si>
  <si>
    <t>SOC3888C</t>
  </si>
  <si>
    <t>SOC3888D</t>
  </si>
  <si>
    <t>SOC3888E</t>
  </si>
  <si>
    <t>SOC3905</t>
  </si>
  <si>
    <t>SOC3909</t>
  </si>
  <si>
    <t>SOC4001</t>
  </si>
  <si>
    <t>SOC4002</t>
  </si>
  <si>
    <t>SOC4003</t>
  </si>
  <si>
    <t>SOC4004</t>
  </si>
  <si>
    <t>SOC4005</t>
  </si>
  <si>
    <t>SOC6001</t>
  </si>
  <si>
    <t>SOC6002</t>
  </si>
  <si>
    <t>SOC6003</t>
  </si>
  <si>
    <t>SOC6004</t>
  </si>
  <si>
    <t>SOC6005</t>
  </si>
  <si>
    <t>SOC6006</t>
  </si>
  <si>
    <t>SOC6901</t>
  </si>
  <si>
    <t>SOCM002A</t>
  </si>
  <si>
    <t>SOCM002B</t>
  </si>
  <si>
    <t>SOCM003</t>
  </si>
  <si>
    <t>SOCM004</t>
  </si>
  <si>
    <t>SOCM005</t>
  </si>
  <si>
    <t>SOCM006</t>
  </si>
  <si>
    <t>SOCM007</t>
  </si>
  <si>
    <t>SOCM008</t>
  </si>
  <si>
    <t>SOCM009</t>
  </si>
  <si>
    <t>SOCM010</t>
  </si>
  <si>
    <t>SOCM011</t>
  </si>
  <si>
    <t>SOCM012</t>
  </si>
  <si>
    <t>SOCM013</t>
  </si>
  <si>
    <t>SOCM014</t>
  </si>
  <si>
    <t>SOCM015</t>
  </si>
  <si>
    <t>SOCM016</t>
  </si>
  <si>
    <t>SOCM016DL</t>
  </si>
  <si>
    <t>SOCM017</t>
  </si>
  <si>
    <t>SOCM018</t>
  </si>
  <si>
    <t>SOCM019</t>
  </si>
  <si>
    <t>SOCM020</t>
  </si>
  <si>
    <t>SOCM021</t>
  </si>
  <si>
    <t>SOCM022</t>
  </si>
  <si>
    <t>SOCM023</t>
  </si>
  <si>
    <t>SOCM024</t>
  </si>
  <si>
    <t>SOCM025</t>
  </si>
  <si>
    <t>SOCM026</t>
  </si>
  <si>
    <t>SOCM027</t>
  </si>
  <si>
    <t>SOCM028</t>
  </si>
  <si>
    <t>SOCM029</t>
  </si>
  <si>
    <t>SOCM030</t>
  </si>
  <si>
    <t>SOCM031</t>
  </si>
  <si>
    <t>SOCM032</t>
  </si>
  <si>
    <t>SOCM033</t>
  </si>
  <si>
    <t>SOCM034</t>
  </si>
  <si>
    <t>SOCM034A</t>
  </si>
  <si>
    <t>SOCM035</t>
  </si>
  <si>
    <t>SOCM036</t>
  </si>
  <si>
    <t>SOCM037</t>
  </si>
  <si>
    <t>SOCM038</t>
  </si>
  <si>
    <t>SOCM039</t>
  </si>
  <si>
    <t>SOCM040</t>
  </si>
  <si>
    <t>SOCM041</t>
  </si>
  <si>
    <t>SOCM042</t>
  </si>
  <si>
    <t>SOCM043</t>
  </si>
  <si>
    <t>SOCM044</t>
  </si>
  <si>
    <t>SOCM045</t>
  </si>
  <si>
    <t>SOCM046</t>
  </si>
  <si>
    <t>SOCM904</t>
  </si>
  <si>
    <t>SOCM907</t>
  </si>
  <si>
    <t>SOCM945</t>
  </si>
  <si>
    <t>SOCM950</t>
  </si>
  <si>
    <t>SOCM965</t>
  </si>
  <si>
    <t>SOCM966</t>
  </si>
  <si>
    <t>SOCM970</t>
  </si>
  <si>
    <t>SOE1001</t>
  </si>
  <si>
    <t>SOE1002</t>
  </si>
  <si>
    <t>SOE1003</t>
  </si>
  <si>
    <t>SOE1004</t>
  </si>
  <si>
    <t>SOE1005</t>
  </si>
  <si>
    <t>SOE1006</t>
  </si>
  <si>
    <t>SOE1007</t>
  </si>
  <si>
    <t>SOE1008</t>
  </si>
  <si>
    <t>SOE1009</t>
  </si>
  <si>
    <t>SOE1010</t>
  </si>
  <si>
    <t>SOE1021</t>
  </si>
  <si>
    <t>SOE1022</t>
  </si>
  <si>
    <t>SOE1023</t>
  </si>
  <si>
    <t>SOE1024</t>
  </si>
  <si>
    <t>SOE1025</t>
  </si>
  <si>
    <t>SOE1026</t>
  </si>
  <si>
    <t>SOE1027</t>
  </si>
  <si>
    <t>SOE1028</t>
  </si>
  <si>
    <t>SOE1029</t>
  </si>
  <si>
    <t>SOE1030</t>
  </si>
  <si>
    <t>SOE1031</t>
  </si>
  <si>
    <t>SOE1032</t>
  </si>
  <si>
    <t>SOE1033</t>
  </si>
  <si>
    <t>SOE1034</t>
  </si>
  <si>
    <t>SOE1035</t>
  </si>
  <si>
    <t>SOE1036</t>
  </si>
  <si>
    <t>SOE1037</t>
  </si>
  <si>
    <t>SOE1038</t>
  </si>
  <si>
    <t>SOE1040</t>
  </si>
  <si>
    <t>SOE1041</t>
  </si>
  <si>
    <t>SOE1042</t>
  </si>
  <si>
    <t>SOE1043</t>
  </si>
  <si>
    <t>SOE1044</t>
  </si>
  <si>
    <t>SOE1050</t>
  </si>
  <si>
    <t>SOE1051</t>
  </si>
  <si>
    <t>SOE1052</t>
  </si>
  <si>
    <t>SOE1053</t>
  </si>
  <si>
    <t>SOE1054</t>
  </si>
  <si>
    <t>SOE1055</t>
  </si>
  <si>
    <t>SOE2101</t>
  </si>
  <si>
    <t>SOE2102</t>
  </si>
  <si>
    <t>SOE2103</t>
  </si>
  <si>
    <t>SOE2104</t>
  </si>
  <si>
    <t>SOE2105</t>
  </si>
  <si>
    <t>SOE2106</t>
  </si>
  <si>
    <t>SOE2107</t>
  </si>
  <si>
    <t>SOE2108</t>
  </si>
  <si>
    <t>SOE2109</t>
  </si>
  <si>
    <t>SOE2110</t>
  </si>
  <si>
    <t>SOE2111</t>
  </si>
  <si>
    <t>SOE2112</t>
  </si>
  <si>
    <t>SOE2113</t>
  </si>
  <si>
    <t>SOE2114</t>
  </si>
  <si>
    <t>SOE2120</t>
  </si>
  <si>
    <t>SOE2121</t>
  </si>
  <si>
    <t>SOE2122</t>
  </si>
  <si>
    <t>SOE2123</t>
  </si>
  <si>
    <t>SOE2124</t>
  </si>
  <si>
    <t>SOE2125</t>
  </si>
  <si>
    <t>SOE2126</t>
  </si>
  <si>
    <t>SOE2127</t>
  </si>
  <si>
    <t>SOE2128</t>
  </si>
  <si>
    <t>SOE2129</t>
  </si>
  <si>
    <t>SOE2130</t>
  </si>
  <si>
    <t>SOE2131</t>
  </si>
  <si>
    <t>SOE2132</t>
  </si>
  <si>
    <t>SOE2133</t>
  </si>
  <si>
    <t>SOE2134</t>
  </si>
  <si>
    <t>SOE2135</t>
  </si>
  <si>
    <t>SOE2136</t>
  </si>
  <si>
    <t>SOE2137</t>
  </si>
  <si>
    <t>SOE2138</t>
  </si>
  <si>
    <t>SOE2139</t>
  </si>
  <si>
    <t>SOE2140</t>
  </si>
  <si>
    <t>SOE2141</t>
  </si>
  <si>
    <t>SOE2142</t>
  </si>
  <si>
    <t>SOE2143</t>
  </si>
  <si>
    <t>SOE2144</t>
  </si>
  <si>
    <t>SOE2145</t>
  </si>
  <si>
    <t>SOE2146</t>
  </si>
  <si>
    <t>SOE2147</t>
  </si>
  <si>
    <t>SOE2148</t>
  </si>
  <si>
    <t>SOE2149</t>
  </si>
  <si>
    <t>SOE2150</t>
  </si>
  <si>
    <t>SOE2151</t>
  </si>
  <si>
    <t>SOE2152</t>
  </si>
  <si>
    <t>SOE2153</t>
  </si>
  <si>
    <t>SOE2154</t>
  </si>
  <si>
    <t>SOE2155</t>
  </si>
  <si>
    <t>SOE2156</t>
  </si>
  <si>
    <t>SOE2157</t>
  </si>
  <si>
    <t>SOE2158</t>
  </si>
  <si>
    <t>SOE2159</t>
  </si>
  <si>
    <t>SOE2160</t>
  </si>
  <si>
    <t>SOE2161</t>
  </si>
  <si>
    <t>SOE2162</t>
  </si>
  <si>
    <t>SOE3001</t>
  </si>
  <si>
    <t>SOE3002</t>
  </si>
  <si>
    <t>SOE3003</t>
  </si>
  <si>
    <t>SOE3004</t>
  </si>
  <si>
    <t>SOE3005</t>
  </si>
  <si>
    <t>SOE3006</t>
  </si>
  <si>
    <t>SOE3007</t>
  </si>
  <si>
    <t>SOE3008</t>
  </si>
  <si>
    <t>SOE3010</t>
  </si>
  <si>
    <t>SOE3011</t>
  </si>
  <si>
    <t>SOE3012</t>
  </si>
  <si>
    <t>SOE3013</t>
  </si>
  <si>
    <t>SOE3014</t>
  </si>
  <si>
    <t>SOE3015</t>
  </si>
  <si>
    <t>SOE3016</t>
  </si>
  <si>
    <t>SOE3017</t>
  </si>
  <si>
    <t>SOE3018</t>
  </si>
  <si>
    <t>SOE3019</t>
  </si>
  <si>
    <t>SOE3021</t>
  </si>
  <si>
    <t>SOE3022</t>
  </si>
  <si>
    <t>SOE3023</t>
  </si>
  <si>
    <t>SOE3024</t>
  </si>
  <si>
    <t>SOE3025</t>
  </si>
  <si>
    <t>SOE3026</t>
  </si>
  <si>
    <t>SOE3028</t>
  </si>
  <si>
    <t>SOE3029</t>
  </si>
  <si>
    <t>SOE3030</t>
  </si>
  <si>
    <t>SOE3031</t>
  </si>
  <si>
    <t>SOE3032</t>
  </si>
  <si>
    <t>SOE3033</t>
  </si>
  <si>
    <t>SOE3034</t>
  </si>
  <si>
    <t>SOE3035</t>
  </si>
  <si>
    <t>SOE3037</t>
  </si>
  <si>
    <t>SOE3038</t>
  </si>
  <si>
    <t>SOE3041</t>
  </si>
  <si>
    <t>SOE3042</t>
  </si>
  <si>
    <t>SOE3044</t>
  </si>
  <si>
    <t>SOE3045</t>
  </si>
  <si>
    <t>SOE3046</t>
  </si>
  <si>
    <t>SOE3047</t>
  </si>
  <si>
    <t>SOE3048</t>
  </si>
  <si>
    <t>SOE3049</t>
  </si>
  <si>
    <t>SOE3051</t>
  </si>
  <si>
    <t>SOE3052</t>
  </si>
  <si>
    <t>SOE3053</t>
  </si>
  <si>
    <t>SOE3055</t>
  </si>
  <si>
    <t>SOE3057</t>
  </si>
  <si>
    <t>SOE3058</t>
  </si>
  <si>
    <t>SOE3059</t>
  </si>
  <si>
    <t>SOE3061</t>
  </si>
  <si>
    <t>SOE3064</t>
  </si>
  <si>
    <t>SOE3070</t>
  </si>
  <si>
    <t>SOE3071</t>
  </si>
  <si>
    <t>SOE3072</t>
  </si>
  <si>
    <t>SOE3077</t>
  </si>
  <si>
    <t>SOE3079</t>
  </si>
  <si>
    <t>SOE3101</t>
  </si>
  <si>
    <t>SOE3102</t>
  </si>
  <si>
    <t>SOE3104</t>
  </si>
  <si>
    <t>SOE3105</t>
  </si>
  <si>
    <t>SOE3106</t>
  </si>
  <si>
    <t>SOE3107</t>
  </si>
  <si>
    <t>SOE3108</t>
  </si>
  <si>
    <t>SOE3109</t>
  </si>
  <si>
    <t>SOE3110</t>
  </si>
  <si>
    <t>SOE3111</t>
  </si>
  <si>
    <t>SOE3112</t>
  </si>
  <si>
    <t>SOE3113</t>
  </si>
  <si>
    <t>SOE3114</t>
  </si>
  <si>
    <t>SOE3115</t>
  </si>
  <si>
    <t>SOE3116</t>
  </si>
  <si>
    <t>SOE3117</t>
  </si>
  <si>
    <t>SOE3118</t>
  </si>
  <si>
    <t>SOE3119</t>
  </si>
  <si>
    <t>SOE3120</t>
  </si>
  <si>
    <t>SOE3121</t>
  </si>
  <si>
    <t>SOE3122</t>
  </si>
  <si>
    <t>SOE3123</t>
  </si>
  <si>
    <t>SOE3124</t>
  </si>
  <si>
    <t>SOE3125</t>
  </si>
  <si>
    <t>SOE3126</t>
  </si>
  <si>
    <t>SOE3127</t>
  </si>
  <si>
    <t>SOE3128</t>
  </si>
  <si>
    <t>SOE3129</t>
  </si>
  <si>
    <t>SOE3130</t>
  </si>
  <si>
    <t>SOE3131</t>
  </si>
  <si>
    <t>SOE3132</t>
  </si>
  <si>
    <t>SOE3133</t>
  </si>
  <si>
    <t>SOE3134</t>
  </si>
  <si>
    <t>SOE3135</t>
  </si>
  <si>
    <t>SOE3136</t>
  </si>
  <si>
    <t>SOE3137</t>
  </si>
  <si>
    <t>SOE3138</t>
  </si>
  <si>
    <t>SOE3139</t>
  </si>
  <si>
    <t>SOE3140</t>
  </si>
  <si>
    <t>SOE3141</t>
  </si>
  <si>
    <t>SOE3142</t>
  </si>
  <si>
    <t>SOE3143</t>
  </si>
  <si>
    <t>SOE3144</t>
  </si>
  <si>
    <t>SOE3145</t>
  </si>
  <si>
    <t>SOE3146</t>
  </si>
  <si>
    <t>SOE3147</t>
  </si>
  <si>
    <t>SOE3148</t>
  </si>
  <si>
    <t>SOE3149</t>
  </si>
  <si>
    <t>SOE3150</t>
  </si>
  <si>
    <t>SOE3151</t>
  </si>
  <si>
    <t>SOE3152</t>
  </si>
  <si>
    <t>SOE3153</t>
  </si>
  <si>
    <t>SOE3154</t>
  </si>
  <si>
    <t>SOE3155</t>
  </si>
  <si>
    <t>SOE3156</t>
  </si>
  <si>
    <t>SOE3157</t>
  </si>
  <si>
    <t>SOE3158</t>
  </si>
  <si>
    <t>SOE3159</t>
  </si>
  <si>
    <t>SOE3160</t>
  </si>
  <si>
    <t>SOE3161</t>
  </si>
  <si>
    <t>SOE3162</t>
  </si>
  <si>
    <t>SOE3163</t>
  </si>
  <si>
    <t>SOE3164</t>
  </si>
  <si>
    <t>SOE3165</t>
  </si>
  <si>
    <t>SOE3166</t>
  </si>
  <si>
    <t>SOE3167</t>
  </si>
  <si>
    <t>SOE3168</t>
  </si>
  <si>
    <t>SOE3169</t>
  </si>
  <si>
    <t>SOE3170</t>
  </si>
  <si>
    <t>SOE3171</t>
  </si>
  <si>
    <t>SOE3172</t>
  </si>
  <si>
    <t>SOE3174</t>
  </si>
  <si>
    <t>SOE3175</t>
  </si>
  <si>
    <t>SOE3176</t>
  </si>
  <si>
    <t>SOE3177</t>
  </si>
  <si>
    <t>SOE3178</t>
  </si>
  <si>
    <t>SOE3179</t>
  </si>
  <si>
    <t>SOE3180</t>
  </si>
  <si>
    <t>SOE3181</t>
  </si>
  <si>
    <t>SOE3182</t>
  </si>
  <si>
    <t>SOE3183</t>
  </si>
  <si>
    <t>SOE3184</t>
  </si>
  <si>
    <t>SOE3186</t>
  </si>
  <si>
    <t>SOE3187</t>
  </si>
  <si>
    <t>SOE3188</t>
  </si>
  <si>
    <t>SOE3189</t>
  </si>
  <si>
    <t>SOE3190</t>
  </si>
  <si>
    <t>SOE3191</t>
  </si>
  <si>
    <t>SOE3192</t>
  </si>
  <si>
    <t>SOE3193</t>
  </si>
  <si>
    <t>SOE3194</t>
  </si>
  <si>
    <t>SOE3195</t>
  </si>
  <si>
    <t>SOE3196</t>
  </si>
  <si>
    <t>SOE3197</t>
  </si>
  <si>
    <t>SOE3198</t>
  </si>
  <si>
    <t>SOE3200</t>
  </si>
  <si>
    <t>SOE3201</t>
  </si>
  <si>
    <t>SOE3202</t>
  </si>
  <si>
    <t>SOE3203</t>
  </si>
  <si>
    <t>SOE3204</t>
  </si>
  <si>
    <t>SOE3205</t>
  </si>
  <si>
    <t>SOE3206</t>
  </si>
  <si>
    <t>SOE3207</t>
  </si>
  <si>
    <t>SOE3208</t>
  </si>
  <si>
    <t>SOE3209</t>
  </si>
  <si>
    <t>SOE3210</t>
  </si>
  <si>
    <t>SOE3211</t>
  </si>
  <si>
    <t>SOE3212</t>
  </si>
  <si>
    <t>SOE3213</t>
  </si>
  <si>
    <t>SOE3214</t>
  </si>
  <si>
    <t>SOE3215</t>
  </si>
  <si>
    <t>SOE3216</t>
  </si>
  <si>
    <t>SOE3217</t>
  </si>
  <si>
    <t>SOE3218</t>
  </si>
  <si>
    <t>SOE3219</t>
  </si>
  <si>
    <t>SOE3220</t>
  </si>
  <si>
    <t>SOE3221</t>
  </si>
  <si>
    <t>SOE3222</t>
  </si>
  <si>
    <t>SOE3223</t>
  </si>
  <si>
    <t>SOE3224</t>
  </si>
  <si>
    <t>SOE3225</t>
  </si>
  <si>
    <t>SOE3226</t>
  </si>
  <si>
    <t>SOE3227</t>
  </si>
  <si>
    <t>SOE3228</t>
  </si>
  <si>
    <t>SOE3229</t>
  </si>
  <si>
    <t>SOE3230</t>
  </si>
  <si>
    <t>SOE3231</t>
  </si>
  <si>
    <t>SOE3232</t>
  </si>
  <si>
    <t>SOE3233</t>
  </si>
  <si>
    <t>SOE3234</t>
  </si>
  <si>
    <t>SOE3235</t>
  </si>
  <si>
    <t>SOE3236</t>
  </si>
  <si>
    <t>SOE3237</t>
  </si>
  <si>
    <t>SOE3238</t>
  </si>
  <si>
    <t>SOE3239</t>
  </si>
  <si>
    <t>SOE3240</t>
  </si>
  <si>
    <t>SOE3241</t>
  </si>
  <si>
    <t>SOE3242</t>
  </si>
  <si>
    <t>SOE3243</t>
  </si>
  <si>
    <t>SOE3244</t>
  </si>
  <si>
    <t>SOE3245</t>
  </si>
  <si>
    <t>SOE3246</t>
  </si>
  <si>
    <t>SOE3247</t>
  </si>
  <si>
    <t>SOE3248</t>
  </si>
  <si>
    <t>SOE3249</t>
  </si>
  <si>
    <t>SOE3250</t>
  </si>
  <si>
    <t>SOE3252</t>
  </si>
  <si>
    <t>SOE3254</t>
  </si>
  <si>
    <t>SOE4001</t>
  </si>
  <si>
    <t>SOE4002</t>
  </si>
  <si>
    <t>SOE4003</t>
  </si>
  <si>
    <t>SOE4004</t>
  </si>
  <si>
    <t>SOE4005</t>
  </si>
  <si>
    <t>SOE4006</t>
  </si>
  <si>
    <t>SOE4007</t>
  </si>
  <si>
    <t>SOE4008</t>
  </si>
  <si>
    <t>SOE4009</t>
  </si>
  <si>
    <t>SOE4010</t>
  </si>
  <si>
    <t>SOE4011</t>
  </si>
  <si>
    <t>SOE4012</t>
  </si>
  <si>
    <t>SOE4013</t>
  </si>
  <si>
    <t>SOE4014</t>
  </si>
  <si>
    <t>SOE4015</t>
  </si>
  <si>
    <t>SOE4016</t>
  </si>
  <si>
    <t>SOE4017</t>
  </si>
  <si>
    <t>SOE4018</t>
  </si>
  <si>
    <t>SOE4019</t>
  </si>
  <si>
    <t>SOE4020</t>
  </si>
  <si>
    <t>SOE4021</t>
  </si>
  <si>
    <t>SOE4022</t>
  </si>
  <si>
    <t>SOE4023</t>
  </si>
  <si>
    <t>SOE4024</t>
  </si>
  <si>
    <t>SOE4025</t>
  </si>
  <si>
    <t>SOE4026</t>
  </si>
  <si>
    <t>SOE4027</t>
  </si>
  <si>
    <t>SOE4028</t>
  </si>
  <si>
    <t>SOE4029</t>
  </si>
  <si>
    <t>SOE4030</t>
  </si>
  <si>
    <t>SOE4031</t>
  </si>
  <si>
    <t>SOE4032</t>
  </si>
  <si>
    <t>SOE4033</t>
  </si>
  <si>
    <t>SOE4034</t>
  </si>
  <si>
    <t>SOE4035</t>
  </si>
  <si>
    <t>SOE4036</t>
  </si>
  <si>
    <t>SOE4037</t>
  </si>
  <si>
    <t>SOE4072</t>
  </si>
  <si>
    <t>SOE6001</t>
  </si>
  <si>
    <t>SOE6002</t>
  </si>
  <si>
    <t>SOE6003</t>
  </si>
  <si>
    <t>SOE6004</t>
  </si>
  <si>
    <t>SOE6005</t>
  </si>
  <si>
    <t>SOE6006</t>
  </si>
  <si>
    <t>SOE6007</t>
  </si>
  <si>
    <t>SOE6008</t>
  </si>
  <si>
    <t>SOE6009</t>
  </si>
  <si>
    <t>SOE6010</t>
  </si>
  <si>
    <t>SOE6011</t>
  </si>
  <si>
    <t>SOE6012</t>
  </si>
  <si>
    <t>SOE6013</t>
  </si>
  <si>
    <t>SOE6014</t>
  </si>
  <si>
    <t>SOE6015</t>
  </si>
  <si>
    <t>SOE6016</t>
  </si>
  <si>
    <t>SOE6017</t>
  </si>
  <si>
    <t>SOE6020</t>
  </si>
  <si>
    <t>SOE6100</t>
  </si>
  <si>
    <t>SOE6101</t>
  </si>
  <si>
    <t>SOE6102</t>
  </si>
  <si>
    <t>SOE6103</t>
  </si>
  <si>
    <t>SOE6104</t>
  </si>
  <si>
    <t>SOE6105</t>
  </si>
  <si>
    <t>SOE6106</t>
  </si>
  <si>
    <t>SOE6110</t>
  </si>
  <si>
    <t>SOE6111</t>
  </si>
  <si>
    <t>SOE6112</t>
  </si>
  <si>
    <t>SOE6113</t>
  </si>
  <si>
    <t>SOE6114</t>
  </si>
  <si>
    <t>SOE6115</t>
  </si>
  <si>
    <t>SOE6201</t>
  </si>
  <si>
    <t>SOE6202</t>
  </si>
  <si>
    <t>SOE6203</t>
  </si>
  <si>
    <t>SOEM001</t>
  </si>
  <si>
    <t>SOEM002</t>
  </si>
  <si>
    <t>SOEM003</t>
  </si>
  <si>
    <t>SOEM004</t>
  </si>
  <si>
    <t>SOEM005</t>
  </si>
  <si>
    <t>SOEM006</t>
  </si>
  <si>
    <t>SOEM007</t>
  </si>
  <si>
    <t>SOEM008</t>
  </si>
  <si>
    <t>SOEM009</t>
  </si>
  <si>
    <t>SOEM010</t>
  </si>
  <si>
    <t>SOEM011</t>
  </si>
  <si>
    <t>SOEM012</t>
  </si>
  <si>
    <t>SOEM013</t>
  </si>
  <si>
    <t>SOEM014</t>
  </si>
  <si>
    <t>SOEM015</t>
  </si>
  <si>
    <t>SOEM016</t>
  </si>
  <si>
    <t>SOEM017</t>
  </si>
  <si>
    <t>SOEM020</t>
  </si>
  <si>
    <t>SOEM022</t>
  </si>
  <si>
    <t>SOEM023</t>
  </si>
  <si>
    <t>SOEM024</t>
  </si>
  <si>
    <t>SOEM025</t>
  </si>
  <si>
    <t>SOEM026</t>
  </si>
  <si>
    <t>SOEM027</t>
  </si>
  <si>
    <t>SOEM028</t>
  </si>
  <si>
    <t>SOEM029</t>
  </si>
  <si>
    <t>SOEM030</t>
  </si>
  <si>
    <t>SOEM031</t>
  </si>
  <si>
    <t>SOEM032</t>
  </si>
  <si>
    <t>SOEM033</t>
  </si>
  <si>
    <t>SOEM034</t>
  </si>
  <si>
    <t>SOEM035</t>
  </si>
  <si>
    <t>SOEM036</t>
  </si>
  <si>
    <t>SOEM037</t>
  </si>
  <si>
    <t>SOEM038</t>
  </si>
  <si>
    <t>SOEM100</t>
  </si>
  <si>
    <t>SOEM101</t>
  </si>
  <si>
    <t>SOEM102</t>
  </si>
  <si>
    <t>SOEM103</t>
  </si>
  <si>
    <t>SOEM104</t>
  </si>
  <si>
    <t>SOEM105</t>
  </si>
  <si>
    <t>SOEM106</t>
  </si>
  <si>
    <t>SOEM110</t>
  </si>
  <si>
    <t>SOEM111</t>
  </si>
  <si>
    <t>SOEM112</t>
  </si>
  <si>
    <t>SOEM113</t>
  </si>
  <si>
    <t>SOEM114</t>
  </si>
  <si>
    <t>SOEM115</t>
  </si>
  <si>
    <t>SOEM116</t>
  </si>
  <si>
    <t>SOEM117</t>
  </si>
  <si>
    <t>SOEM201</t>
  </si>
  <si>
    <t>SOEM202</t>
  </si>
  <si>
    <t>SOEM203</t>
  </si>
  <si>
    <t>SOEM301</t>
  </si>
  <si>
    <t>SOEM302</t>
  </si>
  <si>
    <t>SOEM303</t>
  </si>
  <si>
    <t>SOEM304</t>
  </si>
  <si>
    <t>SOEM305</t>
  </si>
  <si>
    <t>SPA2001</t>
  </si>
  <si>
    <t>SPA2002</t>
  </si>
  <si>
    <t>SPA2003</t>
  </si>
  <si>
    <t>SPA2004</t>
  </si>
  <si>
    <t>SPA2005</t>
  </si>
  <si>
    <t>SPA2006</t>
  </si>
  <si>
    <t>SPA3001</t>
  </si>
  <si>
    <t>SPA3002</t>
  </si>
  <si>
    <t>SPA3003</t>
  </si>
  <si>
    <t>SSI0000</t>
  </si>
  <si>
    <t>SSI0001</t>
  </si>
  <si>
    <t>SSI0002</t>
  </si>
  <si>
    <t>SSI0003</t>
  </si>
  <si>
    <t>SSI1000</t>
  </si>
  <si>
    <t>SSI1001</t>
  </si>
  <si>
    <t>SSI1002</t>
  </si>
  <si>
    <t>SSI1003</t>
  </si>
  <si>
    <t>SSI1004</t>
  </si>
  <si>
    <t>SSI1005</t>
  </si>
  <si>
    <t>SSI1006</t>
  </si>
  <si>
    <t>SSI1007</t>
  </si>
  <si>
    <t>SSI1008</t>
  </si>
  <si>
    <t>SSI1904</t>
  </si>
  <si>
    <t>SSI2000</t>
  </si>
  <si>
    <t>SSI2001</t>
  </si>
  <si>
    <t>SSI2002</t>
  </si>
  <si>
    <t>SSI2003</t>
  </si>
  <si>
    <t>SSI2004</t>
  </si>
  <si>
    <t>SSI2005</t>
  </si>
  <si>
    <t>SSI2006</t>
  </si>
  <si>
    <t>SSI2007</t>
  </si>
  <si>
    <t>SSI2008</t>
  </si>
  <si>
    <t>SSI3001</t>
  </si>
  <si>
    <t>SSI3002</t>
  </si>
  <si>
    <t>SSI3003</t>
  </si>
  <si>
    <t>SSI3014</t>
  </si>
  <si>
    <t>SSI3015</t>
  </si>
  <si>
    <t>SSI3016</t>
  </si>
  <si>
    <t>SSI3017</t>
  </si>
  <si>
    <t>SSI3018</t>
  </si>
  <si>
    <t>SSI3019</t>
  </si>
  <si>
    <t>SSI3020</t>
  </si>
  <si>
    <t>SSI3021</t>
  </si>
  <si>
    <t>SSI3999</t>
  </si>
  <si>
    <t>SSI9905</t>
  </si>
  <si>
    <t>SSIM900</t>
  </si>
  <si>
    <t>SSIM901</t>
  </si>
  <si>
    <t>SSIM902</t>
  </si>
  <si>
    <t>SSIM903</t>
  </si>
  <si>
    <t>SSIM904</t>
  </si>
  <si>
    <t>SSIM905</t>
  </si>
  <si>
    <t>SSIM906</t>
  </si>
  <si>
    <t>SSIM907</t>
  </si>
  <si>
    <t>SSIM908</t>
  </si>
  <si>
    <t>SSIM909</t>
  </si>
  <si>
    <t>SSIM910</t>
  </si>
  <si>
    <t>SSIM911</t>
  </si>
  <si>
    <t>SSIM912</t>
  </si>
  <si>
    <t>SSIM913</t>
  </si>
  <si>
    <t>SSIM914</t>
  </si>
  <si>
    <t>SSIM915</t>
  </si>
  <si>
    <t>SSIM916</t>
  </si>
  <si>
    <t>SSIM917</t>
  </si>
  <si>
    <t>SSIM918</t>
  </si>
  <si>
    <t>SSIM919</t>
  </si>
  <si>
    <t>SWM1712</t>
  </si>
  <si>
    <t>SWM1722</t>
  </si>
  <si>
    <t>SWM1732</t>
  </si>
  <si>
    <t>SWM1742</t>
  </si>
  <si>
    <t>SWM1752</t>
  </si>
  <si>
    <t>SWM1762</t>
  </si>
  <si>
    <t>SWM1811</t>
  </si>
  <si>
    <t>SWM1812</t>
  </si>
  <si>
    <t>SWM1821</t>
  </si>
  <si>
    <t>SWM1822</t>
  </si>
  <si>
    <t>SWM1831</t>
  </si>
  <si>
    <t>SWM1832</t>
  </si>
  <si>
    <t>SWM1841</t>
  </si>
  <si>
    <t>SWM1842</t>
  </si>
  <si>
    <t>SWM1851</t>
  </si>
  <si>
    <t>SWM1852</t>
  </si>
  <si>
    <t>SWM1861</t>
  </si>
  <si>
    <t>SWM1862</t>
  </si>
  <si>
    <t>SWM1915</t>
  </si>
  <si>
    <t>SWM1942</t>
  </si>
  <si>
    <t>SWM1952</t>
  </si>
  <si>
    <t>SWM1961</t>
  </si>
  <si>
    <t>SWM2614</t>
  </si>
  <si>
    <t>SWM2631</t>
  </si>
  <si>
    <t>SWM2631A</t>
  </si>
  <si>
    <t>SWM2631B</t>
  </si>
  <si>
    <t>SWM2631C</t>
  </si>
  <si>
    <t>SWM2722</t>
  </si>
  <si>
    <t>SWM2732</t>
  </si>
  <si>
    <t>SWM2742</t>
  </si>
  <si>
    <t>SWM2752</t>
  </si>
  <si>
    <t>SWM2762</t>
  </si>
  <si>
    <t>SWM2772</t>
  </si>
  <si>
    <t>SWM2782</t>
  </si>
  <si>
    <t>SWM2821</t>
  </si>
  <si>
    <t>SWM2831</t>
  </si>
  <si>
    <t>SWM2841</t>
  </si>
  <si>
    <t>SWM2851</t>
  </si>
  <si>
    <t>SWM2861</t>
  </si>
  <si>
    <t>SWM2871</t>
  </si>
  <si>
    <t>SWM2881</t>
  </si>
  <si>
    <t>SWM2924</t>
  </si>
  <si>
    <t>SWM2925</t>
  </si>
  <si>
    <t>SWM2934</t>
  </si>
  <si>
    <t>SWM2935</t>
  </si>
  <si>
    <t>SWM2952</t>
  </si>
  <si>
    <t>SWM2962</t>
  </si>
  <si>
    <t>SWM2973</t>
  </si>
  <si>
    <t>SWM3614</t>
  </si>
  <si>
    <t>SWM3624</t>
  </si>
  <si>
    <t>SWM3631</t>
  </si>
  <si>
    <t>SWM3631A</t>
  </si>
  <si>
    <t>SWM3631B</t>
  </si>
  <si>
    <t>SWM3722</t>
  </si>
  <si>
    <t>SWM3732</t>
  </si>
  <si>
    <t>SWM3742</t>
  </si>
  <si>
    <t>SWM3752</t>
  </si>
  <si>
    <t>SWM3762</t>
  </si>
  <si>
    <t>SWM3772</t>
  </si>
  <si>
    <t>SWM3821</t>
  </si>
  <si>
    <t>SWM3831</t>
  </si>
  <si>
    <t>SWM3841</t>
  </si>
  <si>
    <t>SWM3851</t>
  </si>
  <si>
    <t>SWM3861</t>
  </si>
  <si>
    <t>SWM3871</t>
  </si>
  <si>
    <t>SWM3881</t>
  </si>
  <si>
    <t>SWM3924</t>
  </si>
  <si>
    <t>SWM3925</t>
  </si>
  <si>
    <t>SWM3934</t>
  </si>
  <si>
    <t>SWM3935</t>
  </si>
  <si>
    <t>SWM3973</t>
  </si>
  <si>
    <t>SWP3120</t>
  </si>
  <si>
    <t>SWP3121</t>
  </si>
  <si>
    <t>SWP3122</t>
  </si>
  <si>
    <t>SWP3123</t>
  </si>
  <si>
    <t>SWP3124</t>
  </si>
  <si>
    <t>SWP3125</t>
  </si>
  <si>
    <t>SWP3126</t>
  </si>
  <si>
    <t>SWP3127</t>
  </si>
  <si>
    <t>SWP3128</t>
  </si>
  <si>
    <t>SWP5101</t>
  </si>
  <si>
    <t>SWP5102</t>
  </si>
  <si>
    <t>SWP5103</t>
  </si>
  <si>
    <t>SWP5104</t>
  </si>
  <si>
    <t>SWP5105</t>
  </si>
  <si>
    <t>SWP5106</t>
  </si>
  <si>
    <t>SWP5107</t>
  </si>
  <si>
    <t>SWP5108</t>
  </si>
  <si>
    <t>SWP5109</t>
  </si>
  <si>
    <t>SWP5110</t>
  </si>
  <si>
    <t>SWP5111</t>
  </si>
  <si>
    <t>SWP5117</t>
  </si>
  <si>
    <t>SWP5120</t>
  </si>
  <si>
    <t>SWP5121</t>
  </si>
  <si>
    <t>SWP5122</t>
  </si>
  <si>
    <t>SWP5123</t>
  </si>
  <si>
    <t>SWP5124</t>
  </si>
  <si>
    <t>SWP5125</t>
  </si>
  <si>
    <t>SWP5126</t>
  </si>
  <si>
    <t>SWP5127</t>
  </si>
  <si>
    <t>SWP5128</t>
  </si>
  <si>
    <t>SWP5129</t>
  </si>
  <si>
    <t>SWP5130</t>
  </si>
  <si>
    <t>SWP5131</t>
  </si>
  <si>
    <t>SWP5132</t>
  </si>
  <si>
    <t>SWP5201</t>
  </si>
  <si>
    <t>SWP5202</t>
  </si>
  <si>
    <t>SWP5203</t>
  </si>
  <si>
    <t>SWP5204</t>
  </si>
  <si>
    <t>SWP5318</t>
  </si>
  <si>
    <t>SWP5319</t>
  </si>
  <si>
    <t>SWP6115</t>
  </si>
  <si>
    <t>SWP6116</t>
  </si>
  <si>
    <t>SWP6118</t>
  </si>
  <si>
    <t>SWP6120</t>
  </si>
  <si>
    <t>SWP6121</t>
  </si>
  <si>
    <t>SWP6122</t>
  </si>
  <si>
    <t>SWP6123</t>
  </si>
  <si>
    <t>SWP6124</t>
  </si>
  <si>
    <t>SWP6125</t>
  </si>
  <si>
    <t>SWP6126</t>
  </si>
  <si>
    <t>SWP6127</t>
  </si>
  <si>
    <t>SWP6128</t>
  </si>
  <si>
    <t>SWP6129</t>
  </si>
  <si>
    <t>SWP6130</t>
  </si>
  <si>
    <t>SWP6131</t>
  </si>
  <si>
    <t>SWP6132</t>
  </si>
  <si>
    <t>SWP6133</t>
  </si>
  <si>
    <t>SWPM115</t>
  </si>
  <si>
    <t>SWPM116</t>
  </si>
  <si>
    <t>SWPM118</t>
  </si>
  <si>
    <t>SWPM120</t>
  </si>
  <si>
    <t>SWPM121</t>
  </si>
  <si>
    <t>SWPM122</t>
  </si>
  <si>
    <t>SWPM123</t>
  </si>
  <si>
    <t>SWPM124</t>
  </si>
  <si>
    <t>SWPM125</t>
  </si>
  <si>
    <t>SWPM126</t>
  </si>
  <si>
    <t>SWPM127</t>
  </si>
  <si>
    <t>SWPM128</t>
  </si>
  <si>
    <t>SWPM129</t>
  </si>
  <si>
    <t>SWPM130</t>
  </si>
  <si>
    <t>SWPM131</t>
  </si>
  <si>
    <t>SWPM132</t>
  </si>
  <si>
    <t>SWPM133</t>
  </si>
  <si>
    <t>TCPIIP</t>
  </si>
  <si>
    <t>TEL1001</t>
  </si>
  <si>
    <t>TEL1002</t>
  </si>
  <si>
    <t>TEL1003</t>
  </si>
  <si>
    <t>TEL1004</t>
  </si>
  <si>
    <t>TEL1005</t>
  </si>
  <si>
    <t>TEL1006</t>
  </si>
  <si>
    <t>TEST</t>
  </si>
  <si>
    <t>TESTND</t>
  </si>
  <si>
    <t>THE1001</t>
  </si>
  <si>
    <t>THE1002</t>
  </si>
  <si>
    <t>THE1003</t>
  </si>
  <si>
    <t>THE1004</t>
  </si>
  <si>
    <t>THE1005</t>
  </si>
  <si>
    <t>THE1006</t>
  </si>
  <si>
    <t>THE1007</t>
  </si>
  <si>
    <t>THE1008</t>
  </si>
  <si>
    <t>THE1009</t>
  </si>
  <si>
    <t>THE1051</t>
  </si>
  <si>
    <t>THE1051A</t>
  </si>
  <si>
    <t>THE1052</t>
  </si>
  <si>
    <t>THE1052A</t>
  </si>
  <si>
    <t>THE1053</t>
  </si>
  <si>
    <t>THE1053A</t>
  </si>
  <si>
    <t>THE1054</t>
  </si>
  <si>
    <t>THE1054A</t>
  </si>
  <si>
    <t>THE1055</t>
  </si>
  <si>
    <t>THE1056</t>
  </si>
  <si>
    <t>THE1056A</t>
  </si>
  <si>
    <t>THE1057</t>
  </si>
  <si>
    <t>THE1057A</t>
  </si>
  <si>
    <t>THE1060</t>
  </si>
  <si>
    <t>THE1060A</t>
  </si>
  <si>
    <t>THE1061</t>
  </si>
  <si>
    <t>THE1061A</t>
  </si>
  <si>
    <t>THE1062</t>
  </si>
  <si>
    <t>THE1063</t>
  </si>
  <si>
    <t>THE1070</t>
  </si>
  <si>
    <t>THE1071</t>
  </si>
  <si>
    <t>THE1072</t>
  </si>
  <si>
    <t>THE1073</t>
  </si>
  <si>
    <t>THE1074</t>
  </si>
  <si>
    <t>THE1075</t>
  </si>
  <si>
    <t>THE1076</t>
  </si>
  <si>
    <t>THE1077</t>
  </si>
  <si>
    <t>THE1101</t>
  </si>
  <si>
    <t>THE1102</t>
  </si>
  <si>
    <t>THE1103</t>
  </si>
  <si>
    <t>THE1104</t>
  </si>
  <si>
    <t>THE1106</t>
  </si>
  <si>
    <t>THE1107</t>
  </si>
  <si>
    <t>THE1108</t>
  </si>
  <si>
    <t>THE1109</t>
  </si>
  <si>
    <t>THE1110</t>
  </si>
  <si>
    <t>THE1111</t>
  </si>
  <si>
    <t>THE1904</t>
  </si>
  <si>
    <t>THE1905</t>
  </si>
  <si>
    <t>THE1907</t>
  </si>
  <si>
    <t>THE1909</t>
  </si>
  <si>
    <t>THE2001</t>
  </si>
  <si>
    <t>THE2002</t>
  </si>
  <si>
    <t>THE2003</t>
  </si>
  <si>
    <t>THE2004</t>
  </si>
  <si>
    <t>THE2005</t>
  </si>
  <si>
    <t>THE2006</t>
  </si>
  <si>
    <t>THE2007</t>
  </si>
  <si>
    <t>THE2008</t>
  </si>
  <si>
    <t>THE2009</t>
  </si>
  <si>
    <t>THE2010</t>
  </si>
  <si>
    <t>THE2011</t>
  </si>
  <si>
    <t>THE2012</t>
  </si>
  <si>
    <t>THE2013</t>
  </si>
  <si>
    <t>THE2014</t>
  </si>
  <si>
    <t>THE2015</t>
  </si>
  <si>
    <t>THE2016</t>
  </si>
  <si>
    <t>THE2017</t>
  </si>
  <si>
    <t>THE2017A</t>
  </si>
  <si>
    <t>THE2018</t>
  </si>
  <si>
    <t>THE2018A</t>
  </si>
  <si>
    <t>THE2019</t>
  </si>
  <si>
    <t>THE2020</t>
  </si>
  <si>
    <t>THE2021</t>
  </si>
  <si>
    <t>THE2022</t>
  </si>
  <si>
    <t>THE2023</t>
  </si>
  <si>
    <t>THE2024</t>
  </si>
  <si>
    <t>THE2025</t>
  </si>
  <si>
    <t>THE2026</t>
  </si>
  <si>
    <t>THE2028</t>
  </si>
  <si>
    <t>THE2030</t>
  </si>
  <si>
    <t>THE2031</t>
  </si>
  <si>
    <t>THE2032</t>
  </si>
  <si>
    <t>THE2033</t>
  </si>
  <si>
    <t>THE2034</t>
  </si>
  <si>
    <t>THE2035</t>
  </si>
  <si>
    <t>THE2036</t>
  </si>
  <si>
    <t>THE2037</t>
  </si>
  <si>
    <t>THE2040</t>
  </si>
  <si>
    <t>THE2042</t>
  </si>
  <si>
    <t>THE2043</t>
  </si>
  <si>
    <t>THE2044</t>
  </si>
  <si>
    <t>THE2045</t>
  </si>
  <si>
    <t>THE2051</t>
  </si>
  <si>
    <t>THE2052</t>
  </si>
  <si>
    <t>THE2053</t>
  </si>
  <si>
    <t>THE2053B</t>
  </si>
  <si>
    <t>THE2054</t>
  </si>
  <si>
    <t>THE2055</t>
  </si>
  <si>
    <t>THE2056</t>
  </si>
  <si>
    <t>THE2056A</t>
  </si>
  <si>
    <t>THE2057</t>
  </si>
  <si>
    <t>THE2057B</t>
  </si>
  <si>
    <t>THE2058</t>
  </si>
  <si>
    <t>THE2059</t>
  </si>
  <si>
    <t>THE2059A</t>
  </si>
  <si>
    <t>THE2060</t>
  </si>
  <si>
    <t>THE2060A</t>
  </si>
  <si>
    <t>THE2060B</t>
  </si>
  <si>
    <t>THE2060C</t>
  </si>
  <si>
    <t>THE2061</t>
  </si>
  <si>
    <t>THE2061A</t>
  </si>
  <si>
    <t>THE2062</t>
  </si>
  <si>
    <t>THE2062B</t>
  </si>
  <si>
    <t>THE2063</t>
  </si>
  <si>
    <t>THE2063A</t>
  </si>
  <si>
    <t>THE2064</t>
  </si>
  <si>
    <t>THE2064A</t>
  </si>
  <si>
    <t>THE2065</t>
  </si>
  <si>
    <t>THE2065B</t>
  </si>
  <si>
    <t>THE2066</t>
  </si>
  <si>
    <t>THE2067</t>
  </si>
  <si>
    <t>THE2068</t>
  </si>
  <si>
    <t>THE2068B</t>
  </si>
  <si>
    <t>THE2069</t>
  </si>
  <si>
    <t>THE2069A</t>
  </si>
  <si>
    <t>THE2070</t>
  </si>
  <si>
    <t>THE2071</t>
  </si>
  <si>
    <t>THE2071A</t>
  </si>
  <si>
    <t>THE2072</t>
  </si>
  <si>
    <t>THE2072A</t>
  </si>
  <si>
    <t>THE2073</t>
  </si>
  <si>
    <t>THE2074</t>
  </si>
  <si>
    <t>THE2074A</t>
  </si>
  <si>
    <t>THE2075</t>
  </si>
  <si>
    <t>THE2076</t>
  </si>
  <si>
    <t>THE2076A</t>
  </si>
  <si>
    <t>THE2077</t>
  </si>
  <si>
    <t>THE2078</t>
  </si>
  <si>
    <t>THE2078A</t>
  </si>
  <si>
    <t>THE2079</t>
  </si>
  <si>
    <t>THE2079A</t>
  </si>
  <si>
    <t>THE2080</t>
  </si>
  <si>
    <t>THE2080A</t>
  </si>
  <si>
    <t>THE2081</t>
  </si>
  <si>
    <t>THE2081A</t>
  </si>
  <si>
    <t>THE2082</t>
  </si>
  <si>
    <t>THE2085</t>
  </si>
  <si>
    <t>THE2085A</t>
  </si>
  <si>
    <t>THE2086</t>
  </si>
  <si>
    <t>THE2086A</t>
  </si>
  <si>
    <t>THE2087</t>
  </si>
  <si>
    <t>THE2087A</t>
  </si>
  <si>
    <t>THE2088</t>
  </si>
  <si>
    <t>THE2089</t>
  </si>
  <si>
    <t>THE2089A</t>
  </si>
  <si>
    <t>THE2090</t>
  </si>
  <si>
    <t>THE2090A</t>
  </si>
  <si>
    <t>THE2091</t>
  </si>
  <si>
    <t>THE2091A</t>
  </si>
  <si>
    <t>THE2100</t>
  </si>
  <si>
    <t>THE2100A</t>
  </si>
  <si>
    <t>THE2105</t>
  </si>
  <si>
    <t>THE2105A</t>
  </si>
  <si>
    <t>THE2110</t>
  </si>
  <si>
    <t>THE2110A</t>
  </si>
  <si>
    <t>THE2115</t>
  </si>
  <si>
    <t>THE2115A</t>
  </si>
  <si>
    <t>THE2117</t>
  </si>
  <si>
    <t>THE2118</t>
  </si>
  <si>
    <t>THE2119</t>
  </si>
  <si>
    <t>THE2120A</t>
  </si>
  <si>
    <t>THE2125</t>
  </si>
  <si>
    <t>THE2125A</t>
  </si>
  <si>
    <t>THE2130</t>
  </si>
  <si>
    <t>THE2130A</t>
  </si>
  <si>
    <t>THE2135</t>
  </si>
  <si>
    <t>THE2135A</t>
  </si>
  <si>
    <t>THE2136</t>
  </si>
  <si>
    <t>THE2136A</t>
  </si>
  <si>
    <t>THE2137</t>
  </si>
  <si>
    <t>THE2137A</t>
  </si>
  <si>
    <t>THE2138</t>
  </si>
  <si>
    <t>THE2140</t>
  </si>
  <si>
    <t>THE2141</t>
  </si>
  <si>
    <t>THE2142</t>
  </si>
  <si>
    <t>THE2143</t>
  </si>
  <si>
    <t>THE2144</t>
  </si>
  <si>
    <t>THE2145</t>
  </si>
  <si>
    <t>THE2146</t>
  </si>
  <si>
    <t>THE2147</t>
  </si>
  <si>
    <t>THE2148</t>
  </si>
  <si>
    <t>THE2150</t>
  </si>
  <si>
    <t>THE2151</t>
  </si>
  <si>
    <t>THE2152</t>
  </si>
  <si>
    <t>THE2153</t>
  </si>
  <si>
    <t>THE2155</t>
  </si>
  <si>
    <t>THE2156</t>
  </si>
  <si>
    <t>THE2157</t>
  </si>
  <si>
    <t>THE2160</t>
  </si>
  <si>
    <t>THE2161</t>
  </si>
  <si>
    <t>THE2162</t>
  </si>
  <si>
    <t>THE2163</t>
  </si>
  <si>
    <t>THE2164</t>
  </si>
  <si>
    <t>THE2165</t>
  </si>
  <si>
    <t>THE2166</t>
  </si>
  <si>
    <t>THE2167</t>
  </si>
  <si>
    <t>THE2168</t>
  </si>
  <si>
    <t>THE2169</t>
  </si>
  <si>
    <t>THE2170</t>
  </si>
  <si>
    <t>THE2171</t>
  </si>
  <si>
    <t>THE2172</t>
  </si>
  <si>
    <t>THE2173</t>
  </si>
  <si>
    <t>THE2174</t>
  </si>
  <si>
    <t>THE2175</t>
  </si>
  <si>
    <t>THE2177</t>
  </si>
  <si>
    <t>THE2178</t>
  </si>
  <si>
    <t>THE2179</t>
  </si>
  <si>
    <t>THE2180</t>
  </si>
  <si>
    <t>THE2181</t>
  </si>
  <si>
    <t>THE2182</t>
  </si>
  <si>
    <t>THE2183</t>
  </si>
  <si>
    <t>THE2184</t>
  </si>
  <si>
    <t>THE2185</t>
  </si>
  <si>
    <t>THE2186</t>
  </si>
  <si>
    <t>THE2187</t>
  </si>
  <si>
    <t>THE2188</t>
  </si>
  <si>
    <t>THE2189</t>
  </si>
  <si>
    <t>THE2190</t>
  </si>
  <si>
    <t>THE2191</t>
  </si>
  <si>
    <t>THE2192</t>
  </si>
  <si>
    <t>THE2193</t>
  </si>
  <si>
    <t>THE2194</t>
  </si>
  <si>
    <t>THE2195</t>
  </si>
  <si>
    <t>THE2196</t>
  </si>
  <si>
    <t>THE2197</t>
  </si>
  <si>
    <t>THE2198</t>
  </si>
  <si>
    <t>THE2199</t>
  </si>
  <si>
    <t>THE2201</t>
  </si>
  <si>
    <t>THE2202</t>
  </si>
  <si>
    <t>THE2204</t>
  </si>
  <si>
    <t>THE2206</t>
  </si>
  <si>
    <t>THE2210</t>
  </si>
  <si>
    <t>THE2212</t>
  </si>
  <si>
    <t>THE2214</t>
  </si>
  <si>
    <t>THE2216</t>
  </si>
  <si>
    <t>THE2218</t>
  </si>
  <si>
    <t>THE2219</t>
  </si>
  <si>
    <t>THE2220</t>
  </si>
  <si>
    <t>THE2221</t>
  </si>
  <si>
    <t>THE2222</t>
  </si>
  <si>
    <t>THE2223</t>
  </si>
  <si>
    <t>THE2224</t>
  </si>
  <si>
    <t>THE2225</t>
  </si>
  <si>
    <t>THE2226</t>
  </si>
  <si>
    <t>THE2227</t>
  </si>
  <si>
    <t>THE2286</t>
  </si>
  <si>
    <t>THE2888</t>
  </si>
  <si>
    <t>THE2905</t>
  </si>
  <si>
    <t>THE2909</t>
  </si>
  <si>
    <t>THE3001</t>
  </si>
  <si>
    <t>THE3005</t>
  </si>
  <si>
    <t>THE3017</t>
  </si>
  <si>
    <t>THE3017A</t>
  </si>
  <si>
    <t>THE3018</t>
  </si>
  <si>
    <t>THE3018A</t>
  </si>
  <si>
    <t>THE3019</t>
  </si>
  <si>
    <t>THE3021</t>
  </si>
  <si>
    <t>THE3022</t>
  </si>
  <si>
    <t>THE3023</t>
  </si>
  <si>
    <t>THE3024</t>
  </si>
  <si>
    <t>THE3025</t>
  </si>
  <si>
    <t>THE3026</t>
  </si>
  <si>
    <t>THE3028</t>
  </si>
  <si>
    <t>THE3031</t>
  </si>
  <si>
    <t>THE3032</t>
  </si>
  <si>
    <t>THE3033</t>
  </si>
  <si>
    <t>THE3040</t>
  </si>
  <si>
    <t>THE3042</t>
  </si>
  <si>
    <t>THE3043</t>
  </si>
  <si>
    <t>THE3044</t>
  </si>
  <si>
    <t>THE3045</t>
  </si>
  <si>
    <t>THE3051</t>
  </si>
  <si>
    <t>THE3052</t>
  </si>
  <si>
    <t>THE3053</t>
  </si>
  <si>
    <t>THE3053B</t>
  </si>
  <si>
    <t>THE3054</t>
  </si>
  <si>
    <t>THE3055</t>
  </si>
  <si>
    <t>THE3056</t>
  </si>
  <si>
    <t>THE3056A</t>
  </si>
  <si>
    <t>THE3057</t>
  </si>
  <si>
    <t>THE3057B</t>
  </si>
  <si>
    <t>THE3058</t>
  </si>
  <si>
    <t>THE3059</t>
  </si>
  <si>
    <t>THE3059A</t>
  </si>
  <si>
    <t>THE3060</t>
  </si>
  <si>
    <t>THE3060A</t>
  </si>
  <si>
    <t>THE3060B</t>
  </si>
  <si>
    <t>THE3060C</t>
  </si>
  <si>
    <t>THE3061</t>
  </si>
  <si>
    <t>THE3061A</t>
  </si>
  <si>
    <t>THE3062</t>
  </si>
  <si>
    <t>THE3063</t>
  </si>
  <si>
    <t>THE3063A</t>
  </si>
  <si>
    <t>THE3064</t>
  </si>
  <si>
    <t>THE3064A</t>
  </si>
  <si>
    <t>THE3065</t>
  </si>
  <si>
    <t>THE3065B</t>
  </si>
  <si>
    <t>THE3066</t>
  </si>
  <si>
    <t>THE3067</t>
  </si>
  <si>
    <t>THE3068</t>
  </si>
  <si>
    <t>THE3068B</t>
  </si>
  <si>
    <t>THE3069</t>
  </si>
  <si>
    <t>THE3070</t>
  </si>
  <si>
    <t>THE3071</t>
  </si>
  <si>
    <t>THE3071A</t>
  </si>
  <si>
    <t>THE3072</t>
  </si>
  <si>
    <t>THE3072A</t>
  </si>
  <si>
    <t>THE3073</t>
  </si>
  <si>
    <t>THE3074</t>
  </si>
  <si>
    <t>THE3074A</t>
  </si>
  <si>
    <t>THE3075</t>
  </si>
  <si>
    <t>THE3076</t>
  </si>
  <si>
    <t>THE3076A</t>
  </si>
  <si>
    <t>THE3077</t>
  </si>
  <si>
    <t>THE3078</t>
  </si>
  <si>
    <t>THE3078A</t>
  </si>
  <si>
    <t>THE3079</t>
  </si>
  <si>
    <t>THE3079A</t>
  </si>
  <si>
    <t>THE3080</t>
  </si>
  <si>
    <t>THE3080A</t>
  </si>
  <si>
    <t>THE3081</t>
  </si>
  <si>
    <t>THE3082</t>
  </si>
  <si>
    <t>THE3083</t>
  </si>
  <si>
    <t>THE3084</t>
  </si>
  <si>
    <t>THE3084A</t>
  </si>
  <si>
    <t>THE3085</t>
  </si>
  <si>
    <t>THE3085A</t>
  </si>
  <si>
    <t>THE3086</t>
  </si>
  <si>
    <t>THE3086A</t>
  </si>
  <si>
    <t>THE3087</t>
  </si>
  <si>
    <t>THE3087A</t>
  </si>
  <si>
    <t>THE3088</t>
  </si>
  <si>
    <t>THE3089</t>
  </si>
  <si>
    <t>THE3089A</t>
  </si>
  <si>
    <t>THE3090</t>
  </si>
  <si>
    <t>THE3090A</t>
  </si>
  <si>
    <t>THE3091</t>
  </si>
  <si>
    <t>THE3091A</t>
  </si>
  <si>
    <t>THE3092</t>
  </si>
  <si>
    <t>THE3100</t>
  </si>
  <si>
    <t>THE3100A</t>
  </si>
  <si>
    <t>THE3105</t>
  </si>
  <si>
    <t>THE3105A</t>
  </si>
  <si>
    <t>THE3110</t>
  </si>
  <si>
    <t>THE3110A</t>
  </si>
  <si>
    <t>THE3115</t>
  </si>
  <si>
    <t>THE3115A</t>
  </si>
  <si>
    <t>THE3117</t>
  </si>
  <si>
    <t>THE3118</t>
  </si>
  <si>
    <t>THE3119</t>
  </si>
  <si>
    <t>THE3120</t>
  </si>
  <si>
    <t>THE3120A</t>
  </si>
  <si>
    <t>THE3125</t>
  </si>
  <si>
    <t>THE3125A</t>
  </si>
  <si>
    <t>THE3130</t>
  </si>
  <si>
    <t>THE3130A</t>
  </si>
  <si>
    <t>THE3135</t>
  </si>
  <si>
    <t>THE3135A</t>
  </si>
  <si>
    <t>THE3136</t>
  </si>
  <si>
    <t>THE3136A</t>
  </si>
  <si>
    <t>THE3137</t>
  </si>
  <si>
    <t>THE3137A</t>
  </si>
  <si>
    <t>THE3138</t>
  </si>
  <si>
    <t>THE3140</t>
  </si>
  <si>
    <t>THE3141</t>
  </si>
  <si>
    <t>THE3142</t>
  </si>
  <si>
    <t>THE3143</t>
  </si>
  <si>
    <t>THE3144</t>
  </si>
  <si>
    <t>THE3145</t>
  </si>
  <si>
    <t>THE3146</t>
  </si>
  <si>
    <t>THE3147</t>
  </si>
  <si>
    <t>THE3148</t>
  </si>
  <si>
    <t>THE3151</t>
  </si>
  <si>
    <t>THE3152</t>
  </si>
  <si>
    <t>THE3153</t>
  </si>
  <si>
    <t>THE3155</t>
  </si>
  <si>
    <t>THE3156</t>
  </si>
  <si>
    <t>THE3157</t>
  </si>
  <si>
    <t>THE3158</t>
  </si>
  <si>
    <t>THE3160</t>
  </si>
  <si>
    <t>THE3162</t>
  </si>
  <si>
    <t>THE3163</t>
  </si>
  <si>
    <t>THE3164</t>
  </si>
  <si>
    <t>THE3165</t>
  </si>
  <si>
    <t>THE3166</t>
  </si>
  <si>
    <t>THE3167</t>
  </si>
  <si>
    <t>THE3168</t>
  </si>
  <si>
    <t>THE3169</t>
  </si>
  <si>
    <t>THE3170</t>
  </si>
  <si>
    <t>THE3171</t>
  </si>
  <si>
    <t>THE3172</t>
  </si>
  <si>
    <t>THE3173</t>
  </si>
  <si>
    <t>THE3174</t>
  </si>
  <si>
    <t>THE3175</t>
  </si>
  <si>
    <t>THE3176</t>
  </si>
  <si>
    <t>THE3177</t>
  </si>
  <si>
    <t>THE3178</t>
  </si>
  <si>
    <t>THE3179</t>
  </si>
  <si>
    <t>THE3180</t>
  </si>
  <si>
    <t>THE3181</t>
  </si>
  <si>
    <t>THE3182</t>
  </si>
  <si>
    <t>THE3183</t>
  </si>
  <si>
    <t>THE3184</t>
  </si>
  <si>
    <t>THE3185</t>
  </si>
  <si>
    <t>THE3186</t>
  </si>
  <si>
    <t>THE3187</t>
  </si>
  <si>
    <t>THE3188</t>
  </si>
  <si>
    <t>THE3189</t>
  </si>
  <si>
    <t>THE3190</t>
  </si>
  <si>
    <t>THE3191</t>
  </si>
  <si>
    <t>THE3192</t>
  </si>
  <si>
    <t>THE3193</t>
  </si>
  <si>
    <t>THE3194</t>
  </si>
  <si>
    <t>THE3195</t>
  </si>
  <si>
    <t>THE3196</t>
  </si>
  <si>
    <t>THE3197</t>
  </si>
  <si>
    <t>THE3198</t>
  </si>
  <si>
    <t>THE3199</t>
  </si>
  <si>
    <t>THE3200</t>
  </si>
  <si>
    <t>THE3204</t>
  </si>
  <si>
    <t>THE3206</t>
  </si>
  <si>
    <t>THE3210</t>
  </si>
  <si>
    <t>THE3212</t>
  </si>
  <si>
    <t>THE3214</t>
  </si>
  <si>
    <t>THE3216</t>
  </si>
  <si>
    <t>THE3218</t>
  </si>
  <si>
    <t>THE3219</t>
  </si>
  <si>
    <t>THE3220</t>
  </si>
  <si>
    <t>THE3221</t>
  </si>
  <si>
    <t>THE3222</t>
  </si>
  <si>
    <t>THE3223</t>
  </si>
  <si>
    <t>THE3224</t>
  </si>
  <si>
    <t>THE3225</t>
  </si>
  <si>
    <t>THE3226</t>
  </si>
  <si>
    <t>THE3227</t>
  </si>
  <si>
    <t>THE3286</t>
  </si>
  <si>
    <t>THE3301</t>
  </si>
  <si>
    <t>THE3302</t>
  </si>
  <si>
    <t>THE3888</t>
  </si>
  <si>
    <t>THE3888E</t>
  </si>
  <si>
    <t>THE3905</t>
  </si>
  <si>
    <t>THE3909</t>
  </si>
  <si>
    <t>THE6001</t>
  </si>
  <si>
    <t>THE6002</t>
  </si>
  <si>
    <t>THE6003</t>
  </si>
  <si>
    <t>THE6004</t>
  </si>
  <si>
    <t>THE6005</t>
  </si>
  <si>
    <t>THE6010</t>
  </si>
  <si>
    <t>THE6011</t>
  </si>
  <si>
    <t>THE6012</t>
  </si>
  <si>
    <t>THE6013</t>
  </si>
  <si>
    <t>THE6013A</t>
  </si>
  <si>
    <t>THE6020</t>
  </si>
  <si>
    <t>THE6101</t>
  </si>
  <si>
    <t>THE6102</t>
  </si>
  <si>
    <t>THE6103</t>
  </si>
  <si>
    <t>THE6104</t>
  </si>
  <si>
    <t>THE6105</t>
  </si>
  <si>
    <t>THE6106</t>
  </si>
  <si>
    <t>THE6106A</t>
  </si>
  <si>
    <t>THE6201</t>
  </si>
  <si>
    <t>THE6202</t>
  </si>
  <si>
    <t>THE6203</t>
  </si>
  <si>
    <t>THE6204</t>
  </si>
  <si>
    <t>THE6204A</t>
  </si>
  <si>
    <t>THE6205</t>
  </si>
  <si>
    <t>THE6206</t>
  </si>
  <si>
    <t>THE6206A</t>
  </si>
  <si>
    <t>THE6206B</t>
  </si>
  <si>
    <t>THE6207</t>
  </si>
  <si>
    <t>THE6208</t>
  </si>
  <si>
    <t>THE6208A</t>
  </si>
  <si>
    <t>THE6209</t>
  </si>
  <si>
    <t>THE6210</t>
  </si>
  <si>
    <t>THE6212</t>
  </si>
  <si>
    <t>THE6213</t>
  </si>
  <si>
    <t>THE6213A</t>
  </si>
  <si>
    <t>THE6214</t>
  </si>
  <si>
    <t>THE6215</t>
  </si>
  <si>
    <t>THE6216</t>
  </si>
  <si>
    <t>THE6217</t>
  </si>
  <si>
    <t>THE6217A</t>
  </si>
  <si>
    <t>THE6218</t>
  </si>
  <si>
    <t>THE6218A</t>
  </si>
  <si>
    <t>THE6219</t>
  </si>
  <si>
    <t>THE6220</t>
  </si>
  <si>
    <t>THE6220A</t>
  </si>
  <si>
    <t>THE6221</t>
  </si>
  <si>
    <t>THE6221A</t>
  </si>
  <si>
    <t>THE6222</t>
  </si>
  <si>
    <t>THE6225</t>
  </si>
  <si>
    <t>THE6301</t>
  </si>
  <si>
    <t>THE9901</t>
  </si>
  <si>
    <t>THEM001</t>
  </si>
  <si>
    <t>THEM002</t>
  </si>
  <si>
    <t>THEM003</t>
  </si>
  <si>
    <t>THEM004</t>
  </si>
  <si>
    <t>THEM005</t>
  </si>
  <si>
    <t>THEM006</t>
  </si>
  <si>
    <t>THEM007</t>
  </si>
  <si>
    <t>THEM008</t>
  </si>
  <si>
    <t>THEM010</t>
  </si>
  <si>
    <t>THEM011</t>
  </si>
  <si>
    <t>THEM012</t>
  </si>
  <si>
    <t>THEM013</t>
  </si>
  <si>
    <t>THEM013A</t>
  </si>
  <si>
    <t>THEM020</t>
  </si>
  <si>
    <t>THEM101</t>
  </si>
  <si>
    <t>THEM102</t>
  </si>
  <si>
    <t>THEM103</t>
  </si>
  <si>
    <t>THEM104</t>
  </si>
  <si>
    <t>THEM105</t>
  </si>
  <si>
    <t>THEM106</t>
  </si>
  <si>
    <t>THEM106A</t>
  </si>
  <si>
    <t>THEM107</t>
  </si>
  <si>
    <t>THEM108</t>
  </si>
  <si>
    <t>THEM109</t>
  </si>
  <si>
    <t>THEM110</t>
  </si>
  <si>
    <t>THEM111</t>
  </si>
  <si>
    <t>THEM112</t>
  </si>
  <si>
    <t>THEM113</t>
  </si>
  <si>
    <t>THEM114</t>
  </si>
  <si>
    <t>THEM115</t>
  </si>
  <si>
    <t>THEM116</t>
  </si>
  <si>
    <t>THEM117</t>
  </si>
  <si>
    <t>THEM118</t>
  </si>
  <si>
    <t>THEM119</t>
  </si>
  <si>
    <t>THEM120</t>
  </si>
  <si>
    <t>THEM121</t>
  </si>
  <si>
    <t>THEM122</t>
  </si>
  <si>
    <t>THEM123</t>
  </si>
  <si>
    <t>THEM124</t>
  </si>
  <si>
    <t>THEM125</t>
  </si>
  <si>
    <t>THEM126</t>
  </si>
  <si>
    <t>THEM127</t>
  </si>
  <si>
    <t>THEM128</t>
  </si>
  <si>
    <t>THEM149</t>
  </si>
  <si>
    <t>THEM150</t>
  </si>
  <si>
    <t>THEM201</t>
  </si>
  <si>
    <t>THEM202</t>
  </si>
  <si>
    <t>THEM203</t>
  </si>
  <si>
    <t>THEM204</t>
  </si>
  <si>
    <t>THEM204A</t>
  </si>
  <si>
    <t>THEM205</t>
  </si>
  <si>
    <t>THEM206</t>
  </si>
  <si>
    <t>THEM206A</t>
  </si>
  <si>
    <t>THEM206B</t>
  </si>
  <si>
    <t>THEM207</t>
  </si>
  <si>
    <t>THEM208</t>
  </si>
  <si>
    <t>THEM208A</t>
  </si>
  <si>
    <t>THEM209</t>
  </si>
  <si>
    <t>THEM210</t>
  </si>
  <si>
    <t>THEM211</t>
  </si>
  <si>
    <t>THEM212</t>
  </si>
  <si>
    <t>THEM213</t>
  </si>
  <si>
    <t>THEM213A</t>
  </si>
  <si>
    <t>THEM214</t>
  </si>
  <si>
    <t>THEM215</t>
  </si>
  <si>
    <t>THEM216</t>
  </si>
  <si>
    <t>THEM217</t>
  </si>
  <si>
    <t>THEM217A</t>
  </si>
  <si>
    <t>THEM218</t>
  </si>
  <si>
    <t>THEM218A</t>
  </si>
  <si>
    <t>THEM219</t>
  </si>
  <si>
    <t>THEM220</t>
  </si>
  <si>
    <t>THEM220A</t>
  </si>
  <si>
    <t>THEM221</t>
  </si>
  <si>
    <t>THEM221A</t>
  </si>
  <si>
    <t>THEM222</t>
  </si>
  <si>
    <t>THEM225</t>
  </si>
  <si>
    <t>THEM230</t>
  </si>
  <si>
    <t>THEM235</t>
  </si>
  <si>
    <t>THEM240</t>
  </si>
  <si>
    <t>THEM301</t>
  </si>
  <si>
    <t>THEM302</t>
  </si>
  <si>
    <t>THEM303</t>
  </si>
  <si>
    <t>THEM304</t>
  </si>
  <si>
    <t>THEM305</t>
  </si>
  <si>
    <t>THEM306</t>
  </si>
  <si>
    <t>THEM307</t>
  </si>
  <si>
    <t>THEM308</t>
  </si>
  <si>
    <t>THEM309</t>
  </si>
  <si>
    <t>THEM310</t>
  </si>
  <si>
    <t>THEM311</t>
  </si>
  <si>
    <t>THEM400</t>
  </si>
  <si>
    <t>THEM401</t>
  </si>
  <si>
    <t>THEM402</t>
  </si>
  <si>
    <t>THEM403</t>
  </si>
  <si>
    <t>THEM404</t>
  </si>
  <si>
    <t>THEM405</t>
  </si>
  <si>
    <t>THEM410</t>
  </si>
  <si>
    <t>THEM411</t>
  </si>
  <si>
    <t>THEM412</t>
  </si>
  <si>
    <t>THEM413</t>
  </si>
  <si>
    <t>THEM414</t>
  </si>
  <si>
    <t>THEM416</t>
  </si>
  <si>
    <t>THEM417</t>
  </si>
  <si>
    <t>THEM418</t>
  </si>
  <si>
    <t>THEM419</t>
  </si>
  <si>
    <t>THEM420</t>
  </si>
  <si>
    <t>THEM421</t>
  </si>
  <si>
    <t>THEM422</t>
  </si>
  <si>
    <t>THEM423</t>
  </si>
  <si>
    <t>THEM424</t>
  </si>
  <si>
    <t>THEM425</t>
  </si>
  <si>
    <t>THEM426</t>
  </si>
  <si>
    <t>THEM427</t>
  </si>
  <si>
    <t>THEM428</t>
  </si>
  <si>
    <t>THEM429</t>
  </si>
  <si>
    <t>THEM430</t>
  </si>
  <si>
    <t>THEM431</t>
  </si>
  <si>
    <t>THEM432</t>
  </si>
  <si>
    <t>THEM433</t>
  </si>
  <si>
    <t>THEM434</t>
  </si>
  <si>
    <t>THEM435</t>
  </si>
  <si>
    <t>THEM436</t>
  </si>
  <si>
    <t>THEM437</t>
  </si>
  <si>
    <t>THEM438</t>
  </si>
  <si>
    <t>THEM907</t>
  </si>
  <si>
    <t>TLI6010</t>
  </si>
  <si>
    <t>TLI6310</t>
  </si>
  <si>
    <t>TLI6311</t>
  </si>
  <si>
    <t>TLI6312</t>
  </si>
  <si>
    <t>TLI6313</t>
  </si>
  <si>
    <t>TLI6314</t>
  </si>
  <si>
    <t>TLI6315</t>
  </si>
  <si>
    <t>TLI6316</t>
  </si>
  <si>
    <t>TLI6317</t>
  </si>
  <si>
    <t>TLI6318</t>
  </si>
  <si>
    <t>TLI6319</t>
  </si>
  <si>
    <t>TLI6320</t>
  </si>
  <si>
    <t>TLI6321</t>
  </si>
  <si>
    <t>TLI6322</t>
  </si>
  <si>
    <t>TLI6323</t>
  </si>
  <si>
    <t>TLI6324</t>
  </si>
  <si>
    <t>TLIM001</t>
  </si>
  <si>
    <t>TLIM002</t>
  </si>
  <si>
    <t>TLIM010</t>
  </si>
  <si>
    <t>TLIM100</t>
  </si>
  <si>
    <t>TLIM101</t>
  </si>
  <si>
    <t>TLIM102</t>
  </si>
  <si>
    <t>TLIM103</t>
  </si>
  <si>
    <t>TLIM104</t>
  </si>
  <si>
    <t>TLIM105</t>
  </si>
  <si>
    <t>TLIM106</t>
  </si>
  <si>
    <t>TLIM107</t>
  </si>
  <si>
    <t>TLIM108</t>
  </si>
  <si>
    <t>TLIM110</t>
  </si>
  <si>
    <t>TLIM111</t>
  </si>
  <si>
    <t>TLIM112</t>
  </si>
  <si>
    <t>TLIM113</t>
  </si>
  <si>
    <t>TLIM114</t>
  </si>
  <si>
    <t>TLIM115</t>
  </si>
  <si>
    <t>TLIM116</t>
  </si>
  <si>
    <t>TLIM117</t>
  </si>
  <si>
    <t>TLIM118</t>
  </si>
  <si>
    <t>TLIM210</t>
  </si>
  <si>
    <t>TLIM211</t>
  </si>
  <si>
    <t>TLIM212</t>
  </si>
  <si>
    <t>TLIM213</t>
  </si>
  <si>
    <t>TLIM214</t>
  </si>
  <si>
    <t>TLIM215</t>
  </si>
  <si>
    <t>TLIM216</t>
  </si>
  <si>
    <t>TLIM217</t>
  </si>
  <si>
    <t>TLIM218</t>
  </si>
  <si>
    <t>TLIM219</t>
  </si>
  <si>
    <t>TLIM220</t>
  </si>
  <si>
    <t>TLIM221</t>
  </si>
  <si>
    <t>TLIM222</t>
  </si>
  <si>
    <t>TLIM223</t>
  </si>
  <si>
    <t>TLIM224</t>
  </si>
  <si>
    <t>TLIM225</t>
  </si>
  <si>
    <t>TLIM226</t>
  </si>
  <si>
    <t>TLIM227</t>
  </si>
  <si>
    <t>TLIM228</t>
  </si>
  <si>
    <t>TLIM229</t>
  </si>
  <si>
    <t>TLIM230</t>
  </si>
  <si>
    <t>TLIM231</t>
  </si>
  <si>
    <t>TLIM310</t>
  </si>
  <si>
    <t>TLIM311</t>
  </si>
  <si>
    <t>TLIM312</t>
  </si>
  <si>
    <t>TLIM313</t>
  </si>
  <si>
    <t>TLIM314</t>
  </si>
  <si>
    <t>TLIM315</t>
  </si>
  <si>
    <t>TLIM316</t>
  </si>
  <si>
    <t>TLIM317</t>
  </si>
  <si>
    <t>TLIM318</t>
  </si>
  <si>
    <t>TLIM319</t>
  </si>
  <si>
    <t>TLIM320</t>
  </si>
  <si>
    <t>TLIM321</t>
  </si>
  <si>
    <t>TLIM322</t>
  </si>
  <si>
    <t>TREM001</t>
  </si>
  <si>
    <t>TREM002</t>
  </si>
  <si>
    <t>TREM003</t>
  </si>
  <si>
    <t>TREM005</t>
  </si>
  <si>
    <t>TREM006</t>
  </si>
  <si>
    <t>TRU0001</t>
  </si>
  <si>
    <t>TRU0002</t>
  </si>
  <si>
    <t>TRU0003</t>
  </si>
  <si>
    <t>TRU0004</t>
  </si>
  <si>
    <t>TRU0005</t>
  </si>
  <si>
    <t>TRU0006</t>
  </si>
  <si>
    <t>TRU0007</t>
  </si>
  <si>
    <t>TRU0008</t>
  </si>
  <si>
    <t>TRU0009</t>
  </si>
  <si>
    <t>TRU0010</t>
  </si>
  <si>
    <t>TRU0011</t>
  </si>
  <si>
    <t>TRU0012</t>
  </si>
  <si>
    <t>TRU0017</t>
  </si>
  <si>
    <t>TRU0050</t>
  </si>
  <si>
    <t>TRU0051</t>
  </si>
  <si>
    <t>TRU0052</t>
  </si>
  <si>
    <t>TRU0053</t>
  </si>
  <si>
    <t>TRU0054</t>
  </si>
  <si>
    <t>TRU0055</t>
  </si>
  <si>
    <t>TRU0056</t>
  </si>
  <si>
    <t>TRU0060</t>
  </si>
  <si>
    <t>TRU0061</t>
  </si>
  <si>
    <t>TRU0062</t>
  </si>
  <si>
    <t>TRU0063</t>
  </si>
  <si>
    <t>TRU0064</t>
  </si>
  <si>
    <t>TRU0065</t>
  </si>
  <si>
    <t>TRU0066</t>
  </si>
  <si>
    <t>TRU0201</t>
  </si>
  <si>
    <t>TRU0202</t>
  </si>
  <si>
    <t>TRU0203</t>
  </si>
  <si>
    <t>TRU0204</t>
  </si>
  <si>
    <t>TRU0205</t>
  </si>
  <si>
    <t>TRU0206</t>
  </si>
  <si>
    <t>TRU0207</t>
  </si>
  <si>
    <t>TRU0208</t>
  </si>
  <si>
    <t>TRU0209</t>
  </si>
  <si>
    <t>TRU0210</t>
  </si>
  <si>
    <t>TRU0214</t>
  </si>
  <si>
    <t>TRU0221</t>
  </si>
  <si>
    <t>TRU0222</t>
  </si>
  <si>
    <t>TRU0226</t>
  </si>
  <si>
    <t>TRU0227</t>
  </si>
  <si>
    <t>TRU0232</t>
  </si>
  <si>
    <t>TRU0301</t>
  </si>
  <si>
    <t>TRU0302</t>
  </si>
  <si>
    <t>TRU0303</t>
  </si>
  <si>
    <t>TRU0304</t>
  </si>
  <si>
    <t>TRU0305</t>
  </si>
  <si>
    <t>TRU0306</t>
  </si>
  <si>
    <t>TRU0307</t>
  </si>
  <si>
    <t>TRU0308</t>
  </si>
  <si>
    <t>TRU0309</t>
  </si>
  <si>
    <t>TRU0310</t>
  </si>
  <si>
    <t>TRU0311</t>
  </si>
  <si>
    <t>TRU0312</t>
  </si>
  <si>
    <t>TRU0313</t>
  </si>
  <si>
    <t>TRU0314</t>
  </si>
  <si>
    <t>TRU0401</t>
  </si>
  <si>
    <t>TRU0402</t>
  </si>
  <si>
    <t>TRU0403</t>
  </si>
  <si>
    <t>TRU0404</t>
  </si>
  <si>
    <t>TRU0405</t>
  </si>
  <si>
    <t>TRU0406</t>
  </si>
  <si>
    <t>TRU0407</t>
  </si>
  <si>
    <t>TRU0408</t>
  </si>
  <si>
    <t>TRU0409</t>
  </si>
  <si>
    <t>TRU0410</t>
  </si>
  <si>
    <t>TRU0601</t>
  </si>
  <si>
    <t>TRU0602</t>
  </si>
  <si>
    <t>TRU0603</t>
  </si>
  <si>
    <t>TRU0604</t>
  </si>
  <si>
    <t>TRU0605</t>
  </si>
  <si>
    <t>TRU0606</t>
  </si>
  <si>
    <t>TRU0607</t>
  </si>
  <si>
    <t>TRU0608</t>
  </si>
  <si>
    <t>TRU0609</t>
  </si>
  <si>
    <t>TRU0610</t>
  </si>
  <si>
    <t>TRU0611</t>
  </si>
  <si>
    <t>TRU0612</t>
  </si>
  <si>
    <t>TRU0613</t>
  </si>
  <si>
    <t>TRU0614</t>
  </si>
  <si>
    <t>TRU0801</t>
  </si>
  <si>
    <t>TRU0802</t>
  </si>
  <si>
    <t>TRU0803</t>
  </si>
  <si>
    <t>TRU0804</t>
  </si>
  <si>
    <t>TRU0805</t>
  </si>
  <si>
    <t>TRU0806</t>
  </si>
  <si>
    <t>TRU0807</t>
  </si>
  <si>
    <t>TRU0808</t>
  </si>
  <si>
    <t>TRU0809</t>
  </si>
  <si>
    <t>TRU0810</t>
  </si>
  <si>
    <t>TRU0811</t>
  </si>
  <si>
    <t>TRU0812</t>
  </si>
  <si>
    <t>TRU0813</t>
  </si>
  <si>
    <t>TRU1001</t>
  </si>
  <si>
    <t>TRU1002</t>
  </si>
  <si>
    <t>TRU1003</t>
  </si>
  <si>
    <t>TRU1004</t>
  </si>
  <si>
    <t>TRU1005</t>
  </si>
  <si>
    <t>TRU1006</t>
  </si>
  <si>
    <t>TRU1007</t>
  </si>
  <si>
    <t>TRU1008</t>
  </si>
  <si>
    <t>TRU1009</t>
  </si>
  <si>
    <t>TRU1010</t>
  </si>
  <si>
    <t>TRU1016</t>
  </si>
  <si>
    <t>TRU1017</t>
  </si>
  <si>
    <t>TRU1050</t>
  </si>
  <si>
    <t>TRU1051</t>
  </si>
  <si>
    <t>TRU1052</t>
  </si>
  <si>
    <t>TRU1053</t>
  </si>
  <si>
    <t>TRU1054</t>
  </si>
  <si>
    <t>TRU1055</t>
  </si>
  <si>
    <t>TRU1056</t>
  </si>
  <si>
    <t>TRU1057</t>
  </si>
  <si>
    <t>TRU1058</t>
  </si>
  <si>
    <t>TRU1059</t>
  </si>
  <si>
    <t>TRU1060</t>
  </si>
  <si>
    <t>TRU1061</t>
  </si>
  <si>
    <t>TRU1064</t>
  </si>
  <si>
    <t>TRU1065</t>
  </si>
  <si>
    <t>TRU1066</t>
  </si>
  <si>
    <t>TRU1067</t>
  </si>
  <si>
    <t>TRU1068</t>
  </si>
  <si>
    <t>TRU1100</t>
  </si>
  <si>
    <t>TRU1101</t>
  </si>
  <si>
    <t>TRU1102</t>
  </si>
  <si>
    <t>TRU1103</t>
  </si>
  <si>
    <t>TRU1104</t>
  </si>
  <si>
    <t>TRU1105</t>
  </si>
  <si>
    <t>TRU1113</t>
  </si>
  <si>
    <t>TRU1201</t>
  </si>
  <si>
    <t>TRU1202</t>
  </si>
  <si>
    <t>TRU1203</t>
  </si>
  <si>
    <t>TRU1204</t>
  </si>
  <si>
    <t>TRU1205</t>
  </si>
  <si>
    <t>TRU1206</t>
  </si>
  <si>
    <t>TRU1207</t>
  </si>
  <si>
    <t>TRU1208</t>
  </si>
  <si>
    <t>TRU1209</t>
  </si>
  <si>
    <t>TRU1210</t>
  </si>
  <si>
    <t>TRU1211</t>
  </si>
  <si>
    <t>TRU1221</t>
  </si>
  <si>
    <t>TRU1222</t>
  </si>
  <si>
    <t>TRU1223</t>
  </si>
  <si>
    <t>TRU1224</t>
  </si>
  <si>
    <t>TRU1301</t>
  </si>
  <si>
    <t>TRU1302</t>
  </si>
  <si>
    <t>TRU1303</t>
  </si>
  <si>
    <t>TRU1304</t>
  </si>
  <si>
    <t>TRU1305</t>
  </si>
  <si>
    <t>TRU1306</t>
  </si>
  <si>
    <t>TRU1307</t>
  </si>
  <si>
    <t>TRU1308</t>
  </si>
  <si>
    <t>TRU1309</t>
  </si>
  <si>
    <t>TRU1310</t>
  </si>
  <si>
    <t>TRU1311</t>
  </si>
  <si>
    <t>TRU1312</t>
  </si>
  <si>
    <t>TRU1314</t>
  </si>
  <si>
    <t>TRU1404</t>
  </si>
  <si>
    <t>TRU1407</t>
  </si>
  <si>
    <t>TRU1408</t>
  </si>
  <si>
    <t>TRU1409</t>
  </si>
  <si>
    <t>TRU1410</t>
  </si>
  <si>
    <t>TRU1411</t>
  </si>
  <si>
    <t>TRU1412</t>
  </si>
  <si>
    <t>TRU1413</t>
  </si>
  <si>
    <t>TRU1414</t>
  </si>
  <si>
    <t>TRU1415</t>
  </si>
  <si>
    <t>TRU1500</t>
  </si>
  <si>
    <t>TRU1501</t>
  </si>
  <si>
    <t>TRU1502</t>
  </si>
  <si>
    <t>TRU1503</t>
  </si>
  <si>
    <t>TRU1504</t>
  </si>
  <si>
    <t>TRU1505</t>
  </si>
  <si>
    <t>TRU1601</t>
  </si>
  <si>
    <t>TRU1602</t>
  </si>
  <si>
    <t>TRU1603</t>
  </si>
  <si>
    <t>TRU1604</t>
  </si>
  <si>
    <t>TRU1605</t>
  </si>
  <si>
    <t>TRU1606</t>
  </si>
  <si>
    <t>TRU1607</t>
  </si>
  <si>
    <t>TRU1608</t>
  </si>
  <si>
    <t>TRU1609</t>
  </si>
  <si>
    <t>TRU1610</t>
  </si>
  <si>
    <t>TRU1611</t>
  </si>
  <si>
    <t>TRU1701</t>
  </si>
  <si>
    <t>TRU1702</t>
  </si>
  <si>
    <t>TRU1703</t>
  </si>
  <si>
    <t>TRU1704</t>
  </si>
  <si>
    <t>TRU1705</t>
  </si>
  <si>
    <t>TRU1706</t>
  </si>
  <si>
    <t>TRU1707</t>
  </si>
  <si>
    <t>TRU1708</t>
  </si>
  <si>
    <t>TRU1803</t>
  </si>
  <si>
    <t>TRU1805</t>
  </si>
  <si>
    <t>TRU1806</t>
  </si>
  <si>
    <t>TRU1807</t>
  </si>
  <si>
    <t>TRU1810</t>
  </si>
  <si>
    <t>TRU1811</t>
  </si>
  <si>
    <t>TRU1812</t>
  </si>
  <si>
    <t>TRU1813</t>
  </si>
  <si>
    <t>TRU1814</t>
  </si>
  <si>
    <t>TRU1815</t>
  </si>
  <si>
    <t>TRU1816</t>
  </si>
  <si>
    <t>TRU1817</t>
  </si>
  <si>
    <t>TRU1905</t>
  </si>
  <si>
    <t>TRU1907</t>
  </si>
  <si>
    <t>TRU1908</t>
  </si>
  <si>
    <t>TRU1909</t>
  </si>
  <si>
    <t>TRU1910</t>
  </si>
  <si>
    <t>TRU1911</t>
  </si>
  <si>
    <t>TRU1912</t>
  </si>
  <si>
    <t>TRU2001</t>
  </si>
  <si>
    <t>TRU2002</t>
  </si>
  <si>
    <t>TRU2003</t>
  </si>
  <si>
    <t>TRU2003A</t>
  </si>
  <si>
    <t>TRU2004</t>
  </si>
  <si>
    <t>TRU2004A</t>
  </si>
  <si>
    <t>TRU2005</t>
  </si>
  <si>
    <t>TRU2005A</t>
  </si>
  <si>
    <t>TRU2006</t>
  </si>
  <si>
    <t>TRU2006A</t>
  </si>
  <si>
    <t>TRU2007</t>
  </si>
  <si>
    <t>TRU2007A</t>
  </si>
  <si>
    <t>TRU2008</t>
  </si>
  <si>
    <t>TRU2008A</t>
  </si>
  <si>
    <t>TRU2009</t>
  </si>
  <si>
    <t>TRU2009A</t>
  </si>
  <si>
    <t>TRU2010</t>
  </si>
  <si>
    <t>TRU2011</t>
  </si>
  <si>
    <t>TRU2011A</t>
  </si>
  <si>
    <t>TRU2012</t>
  </si>
  <si>
    <t>TRU2013</t>
  </si>
  <si>
    <t>TRU2014</t>
  </si>
  <si>
    <t>TRU2015</t>
  </si>
  <si>
    <t>TRU2016</t>
  </si>
  <si>
    <t>TRU2018</t>
  </si>
  <si>
    <t>TRU2020</t>
  </si>
  <si>
    <t>TRU2021</t>
  </si>
  <si>
    <t>TRU2701</t>
  </si>
  <si>
    <t>TRU2703</t>
  </si>
  <si>
    <t>TRU2704</t>
  </si>
  <si>
    <t>TRU2705</t>
  </si>
  <si>
    <t>TRU2706</t>
  </si>
  <si>
    <t>TRU2707</t>
  </si>
  <si>
    <t>TRU2709</t>
  </si>
  <si>
    <t>TRU2712</t>
  </si>
  <si>
    <t>TRU2713</t>
  </si>
  <si>
    <t>TRU2714</t>
  </si>
  <si>
    <t>TRU2715</t>
  </si>
  <si>
    <t>TRU2716</t>
  </si>
  <si>
    <t>TRU2717</t>
  </si>
  <si>
    <t>TRU2903</t>
  </si>
  <si>
    <t>TRU2904</t>
  </si>
  <si>
    <t>TRU2905</t>
  </si>
  <si>
    <t>TRU2906</t>
  </si>
  <si>
    <t>TRU2907</t>
  </si>
  <si>
    <t>TRU2908</t>
  </si>
  <si>
    <t>TRU2909</t>
  </si>
  <si>
    <t>TRU2910</t>
  </si>
  <si>
    <t>TRU2911</t>
  </si>
  <si>
    <t>TRU2912</t>
  </si>
  <si>
    <t>TRU2913</t>
  </si>
  <si>
    <t>TRU2914</t>
  </si>
  <si>
    <t>TRU3001</t>
  </si>
  <si>
    <t>TRU3001A</t>
  </si>
  <si>
    <t>TRU3002</t>
  </si>
  <si>
    <t>TRU3003</t>
  </si>
  <si>
    <t>TRU3004</t>
  </si>
  <si>
    <t>TRU3005</t>
  </si>
  <si>
    <t>TRU3006</t>
  </si>
  <si>
    <t>TRU3007</t>
  </si>
  <si>
    <t>TRU3008</t>
  </si>
  <si>
    <t>TRU3009</t>
  </si>
  <si>
    <t>TRU3010</t>
  </si>
  <si>
    <t>TRU3010A</t>
  </si>
  <si>
    <t>TRU3011</t>
  </si>
  <si>
    <t>TRU3012</t>
  </si>
  <si>
    <t>TRU3013</t>
  </si>
  <si>
    <t>TRU3014</t>
  </si>
  <si>
    <t>TRU3014A</t>
  </si>
  <si>
    <t>TRU3015</t>
  </si>
  <si>
    <t>TRU3015A</t>
  </si>
  <si>
    <t>TRU3016</t>
  </si>
  <si>
    <t>TRU3017</t>
  </si>
  <si>
    <t>TRU3018</t>
  </si>
  <si>
    <t>TRU3019</t>
  </si>
  <si>
    <t>TRU3020</t>
  </si>
  <si>
    <t>TRU3021</t>
  </si>
  <si>
    <t>TRU3022</t>
  </si>
  <si>
    <t>TRU3023</t>
  </si>
  <si>
    <t>TRU3024</t>
  </si>
  <si>
    <t>TRU3025</t>
  </si>
  <si>
    <t>TRU3026</t>
  </si>
  <si>
    <t>TRU3027</t>
  </si>
  <si>
    <t>TRU3028</t>
  </si>
  <si>
    <t>TRU3029</t>
  </si>
  <si>
    <t>TRU3030</t>
  </si>
  <si>
    <t>TRU3031</t>
  </si>
  <si>
    <t>TRU3032</t>
  </si>
  <si>
    <t>TRU3033</t>
  </si>
  <si>
    <t>TRU3034</t>
  </si>
  <si>
    <t>TRU3035</t>
  </si>
  <si>
    <t>TRU3036</t>
  </si>
  <si>
    <t>TRU3037</t>
  </si>
  <si>
    <t>TRU3038</t>
  </si>
  <si>
    <t>TRU3039</t>
  </si>
  <si>
    <t>TRU3040</t>
  </si>
  <si>
    <t>TRU3041</t>
  </si>
  <si>
    <t>TRU3042</t>
  </si>
  <si>
    <t>TRU3043</t>
  </si>
  <si>
    <t>TRU3044</t>
  </si>
  <si>
    <t>TRU3045</t>
  </si>
  <si>
    <t>TRU3046</t>
  </si>
  <si>
    <t>TRU3047</t>
  </si>
  <si>
    <t>TRU3048</t>
  </si>
  <si>
    <t>TRU3049</t>
  </si>
  <si>
    <t>TRU3050</t>
  </si>
  <si>
    <t>TRU3051</t>
  </si>
  <si>
    <t>TRU3701</t>
  </si>
  <si>
    <t>TRU3702</t>
  </si>
  <si>
    <t>TRU3703</t>
  </si>
  <si>
    <t>TRU3704</t>
  </si>
  <si>
    <t>TRU3705</t>
  </si>
  <si>
    <t>TRU3706</t>
  </si>
  <si>
    <t>TRU3707</t>
  </si>
  <si>
    <t>TRU3708</t>
  </si>
  <si>
    <t>TRU3710</t>
  </si>
  <si>
    <t>TRU3711</t>
  </si>
  <si>
    <t>TRU3712</t>
  </si>
  <si>
    <t>TRU3713</t>
  </si>
  <si>
    <t>TRU3714</t>
  </si>
  <si>
    <t>TRU3715</t>
  </si>
  <si>
    <t>TRU3716</t>
  </si>
  <si>
    <t>TRU3717</t>
  </si>
  <si>
    <t>TRU3718</t>
  </si>
  <si>
    <t>TRU3719</t>
  </si>
  <si>
    <t>TRU3720</t>
  </si>
  <si>
    <t>TRU3721</t>
  </si>
  <si>
    <t>TRU3888E</t>
  </si>
  <si>
    <t>TRU3905</t>
  </si>
  <si>
    <t>TRU3909</t>
  </si>
  <si>
    <t>TRU3910</t>
  </si>
  <si>
    <t>TRU3911</t>
  </si>
  <si>
    <t>TRU3912</t>
  </si>
  <si>
    <t>TRU3913</t>
  </si>
  <si>
    <t>TRU6001</t>
  </si>
  <si>
    <t>TRU6002</t>
  </si>
  <si>
    <t>TRU6003</t>
  </si>
  <si>
    <t>TRU6004</t>
  </si>
  <si>
    <t>TRU6005</t>
  </si>
  <si>
    <t>TRUM001</t>
  </si>
  <si>
    <t>TRUM002</t>
  </si>
  <si>
    <t>TRUM003</t>
  </si>
  <si>
    <t>TRUM004</t>
  </si>
  <si>
    <t>TRUM005</t>
  </si>
  <si>
    <t>TRUM006</t>
  </si>
  <si>
    <t>TRUM023</t>
  </si>
  <si>
    <t>TRUM092</t>
  </si>
  <si>
    <t>TRUM093</t>
  </si>
  <si>
    <t>TRUM094</t>
  </si>
  <si>
    <t>TRUM114</t>
  </si>
  <si>
    <t>TRUM115</t>
  </si>
  <si>
    <t>TRUM116</t>
  </si>
  <si>
    <t>TRUM117</t>
  </si>
  <si>
    <t>TRUM118</t>
  </si>
  <si>
    <t>TRUM119</t>
  </si>
  <si>
    <t>TRUM120</t>
  </si>
  <si>
    <t>TRUM121</t>
  </si>
  <si>
    <t>TRUM122</t>
  </si>
  <si>
    <t>UNI2001</t>
  </si>
  <si>
    <t>UNIM001Z</t>
  </si>
  <si>
    <t>UWEM001</t>
  </si>
  <si>
    <t>WET6000</t>
  </si>
  <si>
    <t>WET6001</t>
  </si>
  <si>
    <t>WET6002</t>
  </si>
  <si>
    <t>WET6003</t>
  </si>
  <si>
    <t>WET6010</t>
  </si>
  <si>
    <t>WET6011</t>
  </si>
  <si>
    <t>WETM000</t>
  </si>
  <si>
    <t>WETM001</t>
  </si>
  <si>
    <t>WETM002</t>
  </si>
  <si>
    <t>WETM003</t>
  </si>
  <si>
    <t>WETM010</t>
  </si>
  <si>
    <t>WETM011</t>
  </si>
  <si>
    <t>WNTSEX</t>
  </si>
  <si>
    <t>WOM6001</t>
  </si>
  <si>
    <t>WOM6004</t>
  </si>
  <si>
    <t>WOM6009</t>
  </si>
  <si>
    <t>WOM6012</t>
  </si>
  <si>
    <t>WOM6013</t>
  </si>
  <si>
    <t>WOM6014</t>
  </si>
  <si>
    <t>WOM6015</t>
  </si>
  <si>
    <t>WOM6017</t>
  </si>
  <si>
    <t>WOM6018</t>
  </si>
  <si>
    <t>WOM6019</t>
  </si>
  <si>
    <t>WOM6020</t>
  </si>
  <si>
    <t>WOM6021</t>
  </si>
  <si>
    <t>WOM6022</t>
  </si>
  <si>
    <t>WOM6023</t>
  </si>
  <si>
    <t>WOMM001</t>
  </si>
  <si>
    <t>WOMM004</t>
  </si>
  <si>
    <t>WOMM009</t>
  </si>
  <si>
    <t>WOMM012</t>
  </si>
  <si>
    <t>WOMM013</t>
  </si>
  <si>
    <t>WOMM014</t>
  </si>
  <si>
    <t>WOMM015</t>
  </si>
  <si>
    <t>WOMM017</t>
  </si>
  <si>
    <t>WOMM018</t>
  </si>
  <si>
    <t>WOMM019</t>
  </si>
  <si>
    <t>WOMM020</t>
  </si>
  <si>
    <t>WOMM021</t>
  </si>
  <si>
    <t>WOMM022</t>
  </si>
  <si>
    <t>WOMM023</t>
  </si>
  <si>
    <t>YAB1907</t>
  </si>
  <si>
    <t>YABM907</t>
  </si>
  <si>
    <t>Undergraduate or Postgraduate</t>
  </si>
  <si>
    <t>Undergraduate</t>
  </si>
  <si>
    <t>Programme-Award Category</t>
  </si>
  <si>
    <t>PRP6SMLSML17</t>
  </si>
  <si>
    <t>PRP3SMLSML19</t>
  </si>
  <si>
    <t>PRP6PHYPHY04</t>
  </si>
  <si>
    <t>PRP3PHYPHY05</t>
  </si>
  <si>
    <t>PRP6MASMAS04</t>
  </si>
  <si>
    <t>PRP3MASMAS13</t>
  </si>
  <si>
    <t>PRP6PHYPHY05</t>
  </si>
  <si>
    <t>PRP3PHYPHY06</t>
  </si>
  <si>
    <t>PRP6EMSCMHCA</t>
  </si>
  <si>
    <t>PRP6EMSEMS12</t>
  </si>
  <si>
    <t>PRP3EMSCMHCB</t>
  </si>
  <si>
    <t>PRP3EMSEMS14</t>
  </si>
  <si>
    <t>PRP3MINCSMCA</t>
  </si>
  <si>
    <t>PRP3GOAGOA18</t>
  </si>
  <si>
    <t>PRP6EMSEMS11</t>
  </si>
  <si>
    <t>PRP3EMSEMS13</t>
  </si>
  <si>
    <t>PRP6EMSEMSCG</t>
  </si>
  <si>
    <t>PRP6EMSEMS10</t>
  </si>
  <si>
    <t>PRP3EMSEMSCH</t>
  </si>
  <si>
    <t>PRP3EMSEMS12</t>
  </si>
  <si>
    <t>PRP6SBESBE11</t>
  </si>
  <si>
    <t>PRP6BIOBIOCF</t>
  </si>
  <si>
    <t>PND5PSYHPS01</t>
  </si>
  <si>
    <t>PND2PSYHPS01</t>
  </si>
  <si>
    <t>PDP0EGLHPSCA</t>
  </si>
  <si>
    <t>PND5SBESBE02</t>
  </si>
  <si>
    <t>PND5GOAGOA01</t>
  </si>
  <si>
    <t>PNR5PSYHPS01</t>
  </si>
  <si>
    <t>PCR0SBESBE09</t>
  </si>
  <si>
    <t>PCR0SBESBE08</t>
  </si>
  <si>
    <t>PNR5SBESBE02</t>
  </si>
  <si>
    <t>PNR5GOAGOA01</t>
  </si>
  <si>
    <t>PCT1PSYPSY11</t>
  </si>
  <si>
    <t>PNC5PSYHPS01</t>
  </si>
  <si>
    <t>PNC1PSYHPS01</t>
  </si>
  <si>
    <t>PNC5SBESBE02</t>
  </si>
  <si>
    <t>PNC5GOAGOA01</t>
  </si>
  <si>
    <t>PCT2EDUEDU08</t>
  </si>
  <si>
    <t>PGC1EDUSEC48</t>
  </si>
  <si>
    <t>PGC1EDUPRI22</t>
  </si>
  <si>
    <t>PGC1EDUPRI20</t>
  </si>
  <si>
    <t>PGC1EDUPRI21</t>
  </si>
  <si>
    <t>PGC1EDUSEC47</t>
  </si>
  <si>
    <t>P1Y1EDUEDUCB</t>
  </si>
  <si>
    <t>P1Y1EDUEDU07</t>
  </si>
  <si>
    <t>P1Y1EDUEDUCA</t>
  </si>
  <si>
    <t>P1Y1EDUEDU06</t>
  </si>
  <si>
    <t>PRM4PHYPHY03</t>
  </si>
  <si>
    <t>PRM3PHYPHY05</t>
  </si>
  <si>
    <t>PRM4MASMAS05</t>
  </si>
  <si>
    <t>PRM3MASMAS05</t>
  </si>
  <si>
    <t>PRM4PGEPGECA</t>
  </si>
  <si>
    <t>PRM4EMSEMSCE</t>
  </si>
  <si>
    <t>PRM4EMSEMS08</t>
  </si>
  <si>
    <t>PRM3EMSEMSCE</t>
  </si>
  <si>
    <t>PRM3EMSEMS08</t>
  </si>
  <si>
    <t>PTS1SBEMAS01</t>
  </si>
  <si>
    <t>PTS2HPSHPS10</t>
  </si>
  <si>
    <t>PTS1HPSHPS10</t>
  </si>
  <si>
    <t>PNS4PSYEDU01</t>
  </si>
  <si>
    <t>PNS5PSYHPS01</t>
  </si>
  <si>
    <t>PNS3PSYHPS01</t>
  </si>
  <si>
    <t>PTS2MASMAS07</t>
  </si>
  <si>
    <t>PTS1MASMAS18</t>
  </si>
  <si>
    <t>PTS1SBESBE52</t>
  </si>
  <si>
    <t>PTS1SBESBE50</t>
  </si>
  <si>
    <t>PNS5SBESBE02</t>
  </si>
  <si>
    <t>PNS5GOAGOA01</t>
  </si>
  <si>
    <t>PTS1SBEMAS02</t>
  </si>
  <si>
    <t>PTS1ECCECCCA</t>
  </si>
  <si>
    <t>PTS1HPSHPSCA</t>
  </si>
  <si>
    <t>PTS2ECSECS20</t>
  </si>
  <si>
    <t>PAS2ECSECS03</t>
  </si>
  <si>
    <t>PTS2ECSECS08</t>
  </si>
  <si>
    <t>PTS1SBESBE51</t>
  </si>
  <si>
    <t>PTS2MASMAS08</t>
  </si>
  <si>
    <t>PTS1MASMAS16</t>
  </si>
  <si>
    <t>PTS1PHYPHY03</t>
  </si>
  <si>
    <t>PTS2BIOSBE01</t>
  </si>
  <si>
    <t>PTS1BIOSBE01</t>
  </si>
  <si>
    <t>PTS1MASMAS17</t>
  </si>
  <si>
    <t>PRH4SMLSML14</t>
  </si>
  <si>
    <t>PRH2SMLSML22</t>
  </si>
  <si>
    <t>PRH4PHYPHY03</t>
  </si>
  <si>
    <t>PRH2PHYPHY03</t>
  </si>
  <si>
    <t>PRH4MASMAS02</t>
  </si>
  <si>
    <t>PRH2MASMAS10</t>
  </si>
  <si>
    <t>PRH4PHYPHY04</t>
  </si>
  <si>
    <t>PRH2PHYPHY04</t>
  </si>
  <si>
    <t>PRH4PHYECS01</t>
  </si>
  <si>
    <t>PRH4EMSCMHCA</t>
  </si>
  <si>
    <t>PRH4EMSEMS11</t>
  </si>
  <si>
    <t>PRH2EMSCMHCB</t>
  </si>
  <si>
    <t>PRH2EMSEMS15</t>
  </si>
  <si>
    <t>PRH4EMSEMS10</t>
  </si>
  <si>
    <t>PRH2EMSEMS14</t>
  </si>
  <si>
    <t>PRH4EMSEMSCG</t>
  </si>
  <si>
    <t>PRH4EMSEMS09</t>
  </si>
  <si>
    <t>PRH2EMSEMSCH</t>
  </si>
  <si>
    <t>PRH2EMSEMS13</t>
  </si>
  <si>
    <t>PRH4MASMASCB</t>
  </si>
  <si>
    <t>PRH2MASMASCB</t>
  </si>
  <si>
    <t>PRH4SBESBE09</t>
  </si>
  <si>
    <t>PTF3DRADRA01</t>
  </si>
  <si>
    <t>PTF2DRADRA01</t>
  </si>
  <si>
    <t>PTA1EDUEDU10</t>
  </si>
  <si>
    <t>PTA1HPSHPS85</t>
  </si>
  <si>
    <t>PTA2CMMCMM01</t>
  </si>
  <si>
    <t>PTA1CMMCMM01</t>
  </si>
  <si>
    <t>PTA2CMMCMM02</t>
  </si>
  <si>
    <t>PTA1CMMCMM02</t>
  </si>
  <si>
    <t>PTA2DRADRA02</t>
  </si>
  <si>
    <t>PTA1DRADRA02</t>
  </si>
  <si>
    <t>PTA2IAIIAI18</t>
  </si>
  <si>
    <t>PTA1IAIIAI25</t>
  </si>
  <si>
    <t>PNA2EDUEDU01</t>
  </si>
  <si>
    <t>PTL2LAWLAW12</t>
  </si>
  <si>
    <t>PTL1LAWLAW17</t>
  </si>
  <si>
    <t>UFL1LAWLAW01</t>
  </si>
  <si>
    <t>UFL2LAWLAW03</t>
  </si>
  <si>
    <t>LCT1PSYPSY03</t>
  </si>
  <si>
    <t>UFD3EXEEXE02</t>
  </si>
  <si>
    <t>UFD2EXEEXE04</t>
  </si>
  <si>
    <t>P1S0EDUEDUCA</t>
  </si>
  <si>
    <t>UDH2ECSECS01</t>
  </si>
  <si>
    <t>UDH1SBESBE02</t>
  </si>
  <si>
    <t>UDS2SBESBE02</t>
  </si>
  <si>
    <t>UFS4SBESBE69</t>
  </si>
  <si>
    <t>UFS4SBESBE68</t>
  </si>
  <si>
    <t>UDS4SBESBE12</t>
  </si>
  <si>
    <t>UDS4SBESBE10</t>
  </si>
  <si>
    <t>UFS4ECSINT01</t>
  </si>
  <si>
    <t>UFS4ECSECS11</t>
  </si>
  <si>
    <t>UFS4ECSECS03</t>
  </si>
  <si>
    <t>UFS4ECSECS04</t>
  </si>
  <si>
    <t>UFS4ECSINT02</t>
  </si>
  <si>
    <t>UFS4ECSECS02</t>
  </si>
  <si>
    <t>UDS4SBESBE11</t>
  </si>
  <si>
    <t>UFA4HPSHPS88</t>
  </si>
  <si>
    <t>UFA4HPSHPS89</t>
  </si>
  <si>
    <t>UFA3HPSHPS39</t>
  </si>
  <si>
    <t>UFA4HPSHPS87</t>
  </si>
  <si>
    <t>UFA3HPSHPS38</t>
  </si>
  <si>
    <t>UFA4SBESML04</t>
  </si>
  <si>
    <t>UFA4HPSHPS78</t>
  </si>
  <si>
    <t>UFA4HPSHPS80</t>
  </si>
  <si>
    <t>UFA4HPSHPS79</t>
  </si>
  <si>
    <t>UFA3HPSSML26</t>
  </si>
  <si>
    <t>UFA4HPSSML50</t>
  </si>
  <si>
    <t>UFA3HPSSML27</t>
  </si>
  <si>
    <t>UFA4HPSSML51</t>
  </si>
  <si>
    <t>UFA4HPSHPS81</t>
  </si>
  <si>
    <t>UFA4HPSHPS83</t>
  </si>
  <si>
    <t>UFA4HPSHPS82</t>
  </si>
  <si>
    <t>UFA3HPSHPS36</t>
  </si>
  <si>
    <t>UFA4HPSCTH08</t>
  </si>
  <si>
    <t>UFA4HPSCTH10</t>
  </si>
  <si>
    <t>UFA4HPSCTH09</t>
  </si>
  <si>
    <t>UFA3HPSCTH05</t>
  </si>
  <si>
    <t>UFA3HPSHPS35</t>
  </si>
  <si>
    <t>UFA4SMLSML49</t>
  </si>
  <si>
    <t>UFA4SMLSML47</t>
  </si>
  <si>
    <t>UFA4SMLSML48</t>
  </si>
  <si>
    <t>UFA3SMLSML21</t>
  </si>
  <si>
    <t>UFA4HPSHPS84</t>
  </si>
  <si>
    <t>UFA4HPSHPS86</t>
  </si>
  <si>
    <t>UFA4HPSHPS85</t>
  </si>
  <si>
    <t>UFA3HPSHPS37</t>
  </si>
  <si>
    <t>PRP3EMSCMHCC</t>
  </si>
  <si>
    <t>PRP3EMSEMSCI</t>
  </si>
  <si>
    <t>PRP3EMSEMSCJ</t>
  </si>
  <si>
    <t>PRP3EMSEMSCK</t>
  </si>
  <si>
    <t>PRP3EMSEMS15</t>
  </si>
  <si>
    <t>PRP3EMSEMS16</t>
  </si>
  <si>
    <t>PRP3EMSEMS17</t>
  </si>
  <si>
    <t>PRP3EMSEMS20</t>
  </si>
  <si>
    <t>PRP3EMSEMS18</t>
  </si>
  <si>
    <t>PRP3EMSEMS19</t>
  </si>
  <si>
    <t>PRP6EMSEMSCH</t>
  </si>
  <si>
    <t>PRP6EMSEMS13</t>
  </si>
  <si>
    <t>PRP6EMSEMS14</t>
  </si>
  <si>
    <t>PRP6EMSEMS15</t>
  </si>
  <si>
    <t>PRP6EMSEMS16</t>
  </si>
  <si>
    <t>PRP6MASMAS05</t>
  </si>
  <si>
    <t>PRH2EMSCMHCC</t>
  </si>
  <si>
    <t>PRH2EMSCMHCD</t>
  </si>
  <si>
    <t>PRP3EMSCMHCD</t>
  </si>
  <si>
    <t>PRH2EMSEMSCI</t>
  </si>
  <si>
    <t>PRH2EMSEMSCJ</t>
  </si>
  <si>
    <t>PRH2EMSEMSCM</t>
  </si>
  <si>
    <t>PRH2EMSEMS16</t>
  </si>
  <si>
    <t>PRH2EMSEMS17</t>
  </si>
  <si>
    <t>PRH2EMSEMS18</t>
  </si>
  <si>
    <t>PRH2EMSEMS19</t>
  </si>
  <si>
    <t>PRH2MASMAS11</t>
  </si>
  <si>
    <t>PRH4EMSEMSCH</t>
  </si>
  <si>
    <t>PRH4EMSEMS12</t>
  </si>
  <si>
    <t>PRH4EMSEMS13</t>
  </si>
  <si>
    <t>PRH4EMSEMS14</t>
  </si>
  <si>
    <t>PRH4MASMAS03</t>
  </si>
  <si>
    <t>PRB5SBESBE01</t>
  </si>
  <si>
    <t>PRM3EMSEMS09</t>
  </si>
  <si>
    <t>PRP2EMSEMS10</t>
  </si>
  <si>
    <t>PRV3EMSEMS02</t>
  </si>
  <si>
    <t>PRV3EMSEMS03</t>
  </si>
  <si>
    <t>PRV5EMSEMS02</t>
  </si>
  <si>
    <t>PRV5EMSEMS03</t>
  </si>
  <si>
    <t>LCT0INTINT01</t>
  </si>
  <si>
    <t>P1Y1EMSEMSCB</t>
  </si>
  <si>
    <t>P1Y1EMSEMS07</t>
  </si>
  <si>
    <t>P1Y1EMSEMS08</t>
  </si>
  <si>
    <t>P1Y1EMSEMS09</t>
  </si>
  <si>
    <t>P1Y1SBESBECA</t>
  </si>
  <si>
    <t>PAB2SBESBE05</t>
  </si>
  <si>
    <t>PAB2SBESBE06</t>
  </si>
  <si>
    <t>PAD2SBESBE03</t>
  </si>
  <si>
    <t>PAD2SBESBE04</t>
  </si>
  <si>
    <t>PDP2SBESBE08</t>
  </si>
  <si>
    <t>PDP2SBESBE09</t>
  </si>
  <si>
    <t>PDP2SBESBE10</t>
  </si>
  <si>
    <t>PDP2SBESBE11</t>
  </si>
  <si>
    <t>PTS1ECSECS43</t>
  </si>
  <si>
    <t>PTS1SBESBE53</t>
  </si>
  <si>
    <t>PTS2ECSECS21</t>
  </si>
  <si>
    <t>UDS4SBESBE13</t>
  </si>
  <si>
    <t>PTS1SBESBE54</t>
  </si>
  <si>
    <t>PTB2SBESBE08</t>
  </si>
  <si>
    <t>UFA4LAWLAW01</t>
  </si>
  <si>
    <t>Wellcome Trust Great Western Four Clinical Academic Training Programme for Health Professionals (GW4-CAT HP)</t>
  </si>
  <si>
    <t>RF9R-NO</t>
  </si>
  <si>
    <t>No ACWM</t>
  </si>
  <si>
    <t>UF9T-NO</t>
  </si>
  <si>
    <t>UGCredit Leadership and Management Pre-Apprenticeship Session (Part-Time, Distance Learning)</t>
  </si>
  <si>
    <t>UF9T-UC</t>
  </si>
  <si>
    <t>UGCredit Financial Services Pre-Apprenticeship Session (Part-Time, Distance Learning)</t>
  </si>
  <si>
    <t>South West Biosciences Doctoral Training Partnership (SWBio DTP) - Cornwall</t>
  </si>
  <si>
    <t>South West Biosciences Doctoral Training Partnership (SWBio DTP)</t>
  </si>
  <si>
    <t>TF0T-IN-SEM1</t>
  </si>
  <si>
    <t>UF0T-IN-SEM1</t>
  </si>
  <si>
    <t>Sabbatical Officer - Cornwall</t>
  </si>
  <si>
    <t>Return to Learning: An Introduction to Renewable Energy (Part-Time) - Cornwall</t>
  </si>
  <si>
    <t>UP0T-RT</t>
  </si>
  <si>
    <t>Professional Development in Education - September</t>
  </si>
  <si>
    <t>TP5T-MT</t>
  </si>
  <si>
    <t>Stage mean</t>
  </si>
  <si>
    <t>Professional Development in Education - January</t>
  </si>
  <si>
    <t>UP0T-SS</t>
  </si>
  <si>
    <t>TP1T-PR</t>
  </si>
  <si>
    <t>RF9R-NC</t>
  </si>
  <si>
    <t>RF9D-NC</t>
  </si>
  <si>
    <t>RP9R-NC</t>
  </si>
  <si>
    <t>RP9D-NC</t>
  </si>
  <si>
    <t>Centre for Finance and Investment (Xfi)</t>
  </si>
  <si>
    <t>PhDbyPub Art History and Visual Culture</t>
  </si>
  <si>
    <t>Art History and Visual Culture</t>
  </si>
  <si>
    <t>PhD Translation Studies (Part-Time, Distance Learning)</t>
  </si>
  <si>
    <t>PhD Translation Studies (Distance Learning)</t>
  </si>
  <si>
    <t>PhD Theology and Religion (Split Site)</t>
  </si>
  <si>
    <t>PhD Theology and Religion (Part-Time, Split Site)</t>
  </si>
  <si>
    <t>PhD The Physics of Living Systems (Part-Time)</t>
  </si>
  <si>
    <t>PhD The Physics of Living Systems</t>
  </si>
  <si>
    <t>PhD The Mathematics of Living Systems (Part-Time)</t>
  </si>
  <si>
    <t>PhD The Mathematics of Living Systems</t>
  </si>
  <si>
    <t>PhD Sport and Health Sciences (Split Site)</t>
  </si>
  <si>
    <t>PhD Psychology (SWBio) (Split Site)</t>
  </si>
  <si>
    <t>PhD Physics/Engineering (Metamaterials) (Part-Time)</t>
  </si>
  <si>
    <t>PhD Physics/Engineering (Metamaterials)</t>
  </si>
  <si>
    <t>PhD Physics (Split Site)</t>
  </si>
  <si>
    <t>PhD Physics (QUEX) (Part-Time)</t>
  </si>
  <si>
    <t>PhD Neuroscience (QUEX) (Part-Time) - Cornwall</t>
  </si>
  <si>
    <t>PhD Neuroscience (QUEX) (Part-Time)</t>
  </si>
  <si>
    <t>PhD Neuroscience (QUEX) - Cornwall</t>
  </si>
  <si>
    <t>PhD Neuroscience (QUEX)</t>
  </si>
  <si>
    <t>PhD Mining and Minerals Engineering (QUEX) - Cornwall</t>
  </si>
  <si>
    <t>PhD Middle East Politics (Split Site)</t>
  </si>
  <si>
    <t>PhD Media and Communications (Part-Time, Distance Learning)</t>
  </si>
  <si>
    <t>PhD Media and Communications (Part-Time)</t>
  </si>
  <si>
    <t>PhD Media and Communications (Distance Learning)</t>
  </si>
  <si>
    <t>PhD Mathematics (Split Site)</t>
  </si>
  <si>
    <t>PhD Legal Practice (Split Site)</t>
  </si>
  <si>
    <t>PhD Legal Practice (Part-Time, Split Site)</t>
  </si>
  <si>
    <t>PhD Geography Physical (Part-Time, Split Site)</t>
  </si>
  <si>
    <t>PhD Geography P (Split Site)</t>
  </si>
  <si>
    <t>PhD Geography P (Distance Learning)</t>
  </si>
  <si>
    <t>PhD Geography H (Split Site)</t>
  </si>
  <si>
    <t>PhD Geography H (Part-Time, Split Site)</t>
  </si>
  <si>
    <t>PhD Food, Nutrition and Health (QUEX) (Part-Time)</t>
  </si>
  <si>
    <t>PhD Food, Nutrition and Health (QUEX)</t>
  </si>
  <si>
    <t>PhD Food, Nutrition and Health (Part-Time) - Cornwall</t>
  </si>
  <si>
    <t>PhD Food, Nutrition and Health (Part-Time)</t>
  </si>
  <si>
    <t>PhD Food, Nutrition and Health - Cornwall</t>
  </si>
  <si>
    <t>PhD Food, Nutrition and Health</t>
  </si>
  <si>
    <t>PhD Film by Practice (Split Site, Distance Learning)</t>
  </si>
  <si>
    <t>PhD Film by Practice (Split Site)</t>
  </si>
  <si>
    <t>PhD Film by Practice (Part-Time, Split Site)</t>
  </si>
  <si>
    <t>PhD English (Split Site)</t>
  </si>
  <si>
    <t>PhD English (Part-Time, Split Site)</t>
  </si>
  <si>
    <t>PhD Engineering (Split Site)</t>
  </si>
  <si>
    <t>PhD Engineering (Part-Time, Split Site)</t>
  </si>
  <si>
    <t>TF1D-MT</t>
  </si>
  <si>
    <t>TF1T-MT</t>
  </si>
  <si>
    <t>PhD Education (Part-Time, Split Site)</t>
  </si>
  <si>
    <t>PhD Economics (Part-Time, Distance Learning)</t>
  </si>
  <si>
    <t>PhD Computer Science (Split Site)</t>
  </si>
  <si>
    <t>PhD Biological Sciences (SWBio) (Part-Time, Split Site) - Cornwall</t>
  </si>
  <si>
    <t>PhD Biological Sciences (SWBio) (Part-Time, Split Site)</t>
  </si>
  <si>
    <t>PhD Biological Sciences (Split Site, Distance Learning)</t>
  </si>
  <si>
    <t>PhD Biological Sciences (Split Site)</t>
  </si>
  <si>
    <t>PhD Biological Sciences (Part-Time, Split Site)</t>
  </si>
  <si>
    <t>PhD Biological Sciences (Part-Time, Distance Learning) (Split Site)</t>
  </si>
  <si>
    <t>PhD Art History and Visual Culture by Practice (Part-Time)</t>
  </si>
  <si>
    <t>PhD Art History and Visual Culture by Practice (Part-Time Distance Learning)</t>
  </si>
  <si>
    <t>PhD Art History and Visual Culture by Practice (Distance Learning)</t>
  </si>
  <si>
    <t>PhD Art History and Visual Culture by Practice</t>
  </si>
  <si>
    <t>PhD Art History and Visual Culture (Part-Time, Distance Learning)</t>
  </si>
  <si>
    <t>PhD Art History and Visual Culture (Part-Time)</t>
  </si>
  <si>
    <t>PhD Art History and Visual Culture (Distance Learning)</t>
  </si>
  <si>
    <t>PhD Art History and Visual Culture</t>
  </si>
  <si>
    <t>PGDip Writing for Children and Young Adults (Part-Time, Online, 5-year)</t>
  </si>
  <si>
    <t>TP5O-PD</t>
  </si>
  <si>
    <t>PGDip Writing for Children and Young Adults (Part-Time, Online, 2-year)</t>
  </si>
  <si>
    <t>TP2O-PD</t>
  </si>
  <si>
    <t>TF1T-PD</t>
  </si>
  <si>
    <t>TP2T-PD</t>
  </si>
  <si>
    <t>PGDip Strategic Leadership and Management (Higher Apprenticeship) (Part-Time, Online)</t>
  </si>
  <si>
    <t>TP2A-PD-ONLINE</t>
  </si>
  <si>
    <t>TP2A-PD</t>
  </si>
  <si>
    <t>TP2T-PD-NOEXIT</t>
  </si>
  <si>
    <t>PGDip Public Health (Part-Time, Online, 2-year)</t>
  </si>
  <si>
    <t>PGDip Public Health (Part-Time)</t>
  </si>
  <si>
    <t>TF1T-PD-NOEXIT</t>
  </si>
  <si>
    <t>PGDip Psychedelics: Mind, Medicine and Culture (Part-Time, Online, 5-year)</t>
  </si>
  <si>
    <t>PGDip Psychedelics: Mind, Medicine and Culture (Part-Time, Online, 2-year)</t>
  </si>
  <si>
    <t>PGDip Medical Mycology (Part-Time, Online, 4-year)</t>
  </si>
  <si>
    <t>TP4O-PD</t>
  </si>
  <si>
    <t>TP2D-PD</t>
  </si>
  <si>
    <t>PGDip International Heritage and Consultancy (Cornwall)</t>
  </si>
  <si>
    <t>PGDip International Business (Part-Time, Online, 5-year)</t>
  </si>
  <si>
    <t>Business Strategy and Marketing</t>
  </si>
  <si>
    <t>PGDip International Business (Part-Time, Online, 2-year)</t>
  </si>
  <si>
    <t>PGDip Human Resource Management (Part-Time, 2-year)</t>
  </si>
  <si>
    <t>Organisational Behaviour and HRM</t>
  </si>
  <si>
    <t>PGDip Health Data Science (Part-Time)</t>
  </si>
  <si>
    <t>PGDip Global Sustainability Solutions (Part-Time, Online, 5-year)</t>
  </si>
  <si>
    <t>PGDip Global Sustainability Solutions (Part-Time, Online, 2-year)</t>
  </si>
  <si>
    <t>PGDip Genomic Medicine (Part-Time)</t>
  </si>
  <si>
    <t>TP1T-PD-NOEXIT</t>
  </si>
  <si>
    <t>PGDip Cultures and Environments of Health</t>
  </si>
  <si>
    <t>PGDip Clinical Education (Part-Time)</t>
  </si>
  <si>
    <t>PGDip Business Transformations (Part-Time, Online, 5-year)</t>
  </si>
  <si>
    <t>Innovation, Technology and Entrepreneurship</t>
  </si>
  <si>
    <t>PGDip Business Transformations (Part-Time, Online, 2-year)</t>
  </si>
  <si>
    <t>PGCredit Writing for Children and Young Adults (Part-Time, Online, 5-year)</t>
  </si>
  <si>
    <t>TP5O-PT</t>
  </si>
  <si>
    <t>TP1T-PT</t>
  </si>
  <si>
    <t>TP1O-PT</t>
  </si>
  <si>
    <t>PGCredit Psychedelics: Mind, Medicine and Culture (Part-Time, Online, 5-year)</t>
  </si>
  <si>
    <t>PGCredit Organisational Behaviour and HRM (Part-Time)</t>
  </si>
  <si>
    <t>PGCredit Operations and Analytics (Part-Time)</t>
  </si>
  <si>
    <t>Operations and Analytics</t>
  </si>
  <si>
    <t>PGCredit Mathematics and Statistics (Part-Time)</t>
  </si>
  <si>
    <t>PGCredit International Business (Part-Time, Online, 5-year)</t>
  </si>
  <si>
    <t>PGCredit Innovation, Technology and Entrepreneurship (Part-Time)</t>
  </si>
  <si>
    <t>PGCredit History (Part-Time)</t>
  </si>
  <si>
    <t>PGCredit Health Sciences (Part-Time)</t>
  </si>
  <si>
    <t>PGCredit Global Sustainability Solutions (Part-Time, Online, 5-year)</t>
  </si>
  <si>
    <t>PGCredit Business Transformations (Part-Time, Online, 5-year)</t>
  </si>
  <si>
    <t>PGCredit Business Strategy and Marketing (Part-Time)</t>
  </si>
  <si>
    <t>PGCredit Art History and Visual Culture (Part-Time)</t>
  </si>
  <si>
    <t>TP1D-PC</t>
  </si>
  <si>
    <t>PGCert Writing for Children and Young Adults (Part-Time, Online, 5-year)</t>
  </si>
  <si>
    <t>TP5O-PC</t>
  </si>
  <si>
    <t>PGCert Writing for Children and Young Adults (Part-Time, Online)</t>
  </si>
  <si>
    <t>TP1O-PC</t>
  </si>
  <si>
    <t>TF1T-PC</t>
  </si>
  <si>
    <t>PGCert Public Health (Part-Time, Online)</t>
  </si>
  <si>
    <t>TP1T-PC</t>
  </si>
  <si>
    <t>TP2T-PC</t>
  </si>
  <si>
    <t>PGCert Psychological Therapies Practice (Low Intensity Cognitive Behavioural Therapy) (Part-Time)</t>
  </si>
  <si>
    <t>PGCert Psychedelics: Mind, Medicine and Culture (Part-Time, Online, 5-year)</t>
  </si>
  <si>
    <t>PGCert Psychedelics: Mind, Medicine and Culture (Part-Time, Online)</t>
  </si>
  <si>
    <t>PGCert Medical Mycology (Part-Time, Online, 2-year)</t>
  </si>
  <si>
    <t>TP2O-PC</t>
  </si>
  <si>
    <t>PGCert International Business (Part-Time, Online, 5-year)</t>
  </si>
  <si>
    <t>PGCert International Business (Part-Time, Online)</t>
  </si>
  <si>
    <t>PGCert Global Sustainability Solutions (Part-Time, Online, 5-year)</t>
  </si>
  <si>
    <t>PGCert Global Sustainability Solutions (Part-Time, Online)</t>
  </si>
  <si>
    <t>PGCert Genomic Medicine (Part-Time, 2-year)</t>
  </si>
  <si>
    <t>TP2A-PC</t>
  </si>
  <si>
    <t>PGCert Business Transformations (Part-Time, Online, 5-year)</t>
  </si>
  <si>
    <t>PGCert Business Transformations (Part-Time, Online)</t>
  </si>
  <si>
    <t>TP2A-PA</t>
  </si>
  <si>
    <t>TP2T-PU</t>
  </si>
  <si>
    <t>PGCert Academic Practice (PCAP) (Non-Apprenticeship) (Part-Time) (UoE-Funded)</t>
  </si>
  <si>
    <t>TF1T-PE</t>
  </si>
  <si>
    <t>PGCE Secondary (South West Teacher Training) (Distance Learning)</t>
  </si>
  <si>
    <t>PGCE Primary (South West Teacher Training) (Distance Learning)</t>
  </si>
  <si>
    <t>PGCE Primary (5-11)</t>
  </si>
  <si>
    <t>PGCE Primary (3-7)</t>
  </si>
  <si>
    <t>PGCE Post Compulsory Education (Part-Time)</t>
  </si>
  <si>
    <t>TP2T-PE</t>
  </si>
  <si>
    <t>TF1T-PP</t>
  </si>
  <si>
    <t>PGCE Biology with Physical Education Secondary</t>
  </si>
  <si>
    <t>PG NQ The Hague Process: Courses on the International Law Applicable to Cyber Operations</t>
  </si>
  <si>
    <t>TF1T-OA</t>
  </si>
  <si>
    <t>TP1T-OA</t>
  </si>
  <si>
    <t>PG NQ OAS Infant Observation Course</t>
  </si>
  <si>
    <t>PG NQ OAS Enhancing Low Intensity Treatment: Working with Long Term Conditions and Medically Unexplained Symptoms (Part-Time)</t>
  </si>
  <si>
    <t>PG NQ OAS Enhancing High Intensity Treatment: Working with Long Term Conditions and Medically Unexplained Symptoms (Part-Time)</t>
  </si>
  <si>
    <t>PG NQ OAS Clinical Psychology (Part-Time) 2 year</t>
  </si>
  <si>
    <t>PG NQ OAS Clinical Psychology (Part-Time)</t>
  </si>
  <si>
    <t>PG NQ LTHE - Units 1-5 (Part-Time, Distance Learning) - Cornwall</t>
  </si>
  <si>
    <t>PG NQ LTHE - Units 1-5 (Part-Time, Distance Learning)</t>
  </si>
  <si>
    <t>PG NQ LTHE - Units 1-5 (Part-Time) - Cornwall</t>
  </si>
  <si>
    <t>PG NQ LTHE - Units 1-5 (Part-Time)</t>
  </si>
  <si>
    <t>UF1T-IN-1YR</t>
  </si>
  <si>
    <t>UF0T-IN-SEM2</t>
  </si>
  <si>
    <t>One Semester English - Cornwall</t>
  </si>
  <si>
    <t>UF0T-IN</t>
  </si>
  <si>
    <t>TF0T-IN</t>
  </si>
  <si>
    <t>RF1T-OA</t>
  </si>
  <si>
    <t>OAS Politics - Cornwall</t>
  </si>
  <si>
    <t>OAS Mining Geology - Cornwall</t>
  </si>
  <si>
    <t>OAS Medical Studies - Cornwall</t>
  </si>
  <si>
    <t>OAS Law (Taught)</t>
  </si>
  <si>
    <t>OAS Geology - Cornwall</t>
  </si>
  <si>
    <t>OAS Geography (Physical) - Cornwall</t>
  </si>
  <si>
    <t>OAS Geography (Human) - Cornwall</t>
  </si>
  <si>
    <t>OAS Biological Sciences - Cornwall</t>
  </si>
  <si>
    <t>OAS Art History and Visual Culture</t>
  </si>
  <si>
    <t>Natural Environment Research Council Great Western Four+ Doctoral Training Partnership - Cornwall</t>
  </si>
  <si>
    <t>Natural Environment Research Council Great Western Four+ Doctoral Training Partnership</t>
  </si>
  <si>
    <t>Natural Environment Research Council Centre for Doctoral Training in Freshwater Biosciences and Sustainability (NERC GW4 FRESH CDT)</t>
  </si>
  <si>
    <t>National Award for Special Education Needs Coordination (Part-Time, Distance Learning)</t>
  </si>
  <si>
    <t>TP1D-PN</t>
  </si>
  <si>
    <t>UF4T-IM-2:3:4</t>
  </si>
  <si>
    <t>2:3:4-2:3:4</t>
  </si>
  <si>
    <t>UF5T-IM-2:1:4:6-S3OUT</t>
  </si>
  <si>
    <t>2:3:4:5-2:1:4:6</t>
  </si>
  <si>
    <t>UP8T-IM-2:3:4</t>
  </si>
  <si>
    <t>MScbyRes The Physics of Living Systems (Part-Time)</t>
  </si>
  <si>
    <t>MScbyRes The Physics of Living Systems</t>
  </si>
  <si>
    <t>MScbyRes The Mathematics of Living Systems (Part-Time)</t>
  </si>
  <si>
    <t>MScbyRes The Mathematics of Living Systems</t>
  </si>
  <si>
    <t>MScbyRes Psychology (Split Site)</t>
  </si>
  <si>
    <t>MScbyRes Physics (Split Site)</t>
  </si>
  <si>
    <t>MScbyRes Physical Geography (Split Site)</t>
  </si>
  <si>
    <t>MScbyRes Physical Geography (Part-Time, Distance Learning) - Cornwall</t>
  </si>
  <si>
    <t>MScbyRes Physical Geography (Part-Time) - Cornwall</t>
  </si>
  <si>
    <t>MScbyRes Mathematics (Split Site)</t>
  </si>
  <si>
    <t>MScbyRes Food, Nutrition and Health (Part-Time) - Cornwall</t>
  </si>
  <si>
    <t>MScbyRes Food, Nutrition and Health (Part-Time)</t>
  </si>
  <si>
    <t>MScbyRes Food, Nutrition and Health - Cornwall</t>
  </si>
  <si>
    <t>MScbyRes Food, Nutrition and Health</t>
  </si>
  <si>
    <t>MScbyRes Biological Sciences (Split Site)</t>
  </si>
  <si>
    <t>TP4T-MT</t>
  </si>
  <si>
    <t>TP2T-MT</t>
  </si>
  <si>
    <t>TP2A-MT</t>
  </si>
  <si>
    <t>TP3T-MT</t>
  </si>
  <si>
    <t>MSc Sustainable Finance and Climate Change</t>
  </si>
  <si>
    <t>MSc Surveying and Land/Environmental Management (Part-Time, 3-year) - Cornwall</t>
  </si>
  <si>
    <t>MSc Security and Data Science (Part-Time)</t>
  </si>
  <si>
    <t>MSc Security and Data Science</t>
  </si>
  <si>
    <t>MSc Psychology (Conversion) (Part-Time, Online, 4-year)</t>
  </si>
  <si>
    <t>TP4O-MT</t>
  </si>
  <si>
    <t>MSc Psychology (Conversion) (Part-Time, Online, 3-year)</t>
  </si>
  <si>
    <t>TP3D-MT</t>
  </si>
  <si>
    <t>MSc Psychology (Conversion) (Part-Time, Online, 2-year)</t>
  </si>
  <si>
    <t>TP2O-MT</t>
  </si>
  <si>
    <t>MSc Psychedelics: Mind, Medicine and Culture (Part-Time, Online, 5-year)</t>
  </si>
  <si>
    <t>TP5O-MT</t>
  </si>
  <si>
    <t>MSc Psychedelics: Mind, Medicine and Culture (Part-Time, Online, 3-year)</t>
  </si>
  <si>
    <t>TP3O-MT</t>
  </si>
  <si>
    <t>TF2T-MT-DD</t>
  </si>
  <si>
    <t>MSc Mining Engineering (Professional) (Part-Time, Distance Learning, 3-year) - Cornwall</t>
  </si>
  <si>
    <t>TP6O-MT</t>
  </si>
  <si>
    <t>MSc Medical Imaging: Skeletal Image Reporting (Part-Time, 3-year)</t>
  </si>
  <si>
    <t>MSc Mathematical Finance with Professional Placement</t>
  </si>
  <si>
    <t>TF2T-MT-240</t>
  </si>
  <si>
    <t>MSc Mathematical Finance</t>
  </si>
  <si>
    <t>TP2D-MT</t>
  </si>
  <si>
    <t>MSc Management (Part-Time, 2-year)</t>
  </si>
  <si>
    <t>MSc International Management (12 months)</t>
  </si>
  <si>
    <t>MSc International Finance and Banking</t>
  </si>
  <si>
    <t>MSc International Business and Strategy</t>
  </si>
  <si>
    <t>MSc International Business (Part-Time, Online, 5-year)</t>
  </si>
  <si>
    <t>MSc International Business (Part-Time, Online, 2-year)</t>
  </si>
  <si>
    <t>MSc Human Resource Management (Part-Time, 3-year)</t>
  </si>
  <si>
    <t>MSc Human Resource Management (Double Degree)</t>
  </si>
  <si>
    <t>MSc Healthcare Leadership and Management (Higher Apprenticeship) (Part-Time)</t>
  </si>
  <si>
    <t>MSc Global Sustainability Solutions (Part-Time, Online, 5-year)</t>
  </si>
  <si>
    <t>MSc Global Sustainability Solutions (Part-Time, Online, 2-year)</t>
  </si>
  <si>
    <t>MSc Genomic Medicine (Online) (Part-Time, Distance Learning, 3-year)</t>
  </si>
  <si>
    <t>TF2T-MT-QTEM</t>
  </si>
  <si>
    <t>MSc Finance and Management (9-month)</t>
  </si>
  <si>
    <t>MSc Finance and Data Science</t>
  </si>
  <si>
    <t>MSc Extreme Medicine (Part-Time, 3-year)</t>
  </si>
  <si>
    <t>MSc Evolutionary and Environmental Microbiology - Cornwall</t>
  </si>
  <si>
    <t>MSc Environmental Policy and Society - Cornwall</t>
  </si>
  <si>
    <t>MSc Educational Research (Part-Time, Distance Learning)</t>
  </si>
  <si>
    <t>MSc Digital and Technology Solutions (Non-Apprenticeship) (Part-Time)</t>
  </si>
  <si>
    <t>MSc Digital and Technology Solutions (Integrated Degree Apprenticeship) (Part-Time)</t>
  </si>
  <si>
    <t>TP4D-MT</t>
  </si>
  <si>
    <t>MSC Clinical Pharmacy (Part-Time, 3-year)</t>
  </si>
  <si>
    <t>MSc Clinical Education (Part-Time, 3-year)</t>
  </si>
  <si>
    <t>TF1T-MT-NOEXIT</t>
  </si>
  <si>
    <t>MSc Civil Engineering (Part-Time)</t>
  </si>
  <si>
    <t>MSc Business Transformations (Part-Time, Online, 5-year)</t>
  </si>
  <si>
    <t>MSc Business Transformations (Part-Time, Online, 2-year)</t>
  </si>
  <si>
    <t>MSc Business and Management</t>
  </si>
  <si>
    <t>MSc Biomedical Data and Artificial Intelligence (Part-Time)</t>
  </si>
  <si>
    <t>MSc Biomedical Data and Artificial Intelligence</t>
  </si>
  <si>
    <t>MSc Advanced Materials</t>
  </si>
  <si>
    <t>MSc Advanced Clinical Practice (Part-Time, 3-year)</t>
  </si>
  <si>
    <t>TP3A-MT</t>
  </si>
  <si>
    <t>MSc Advanced Biological Sciences and Business (Part-Time)</t>
  </si>
  <si>
    <t>MSc Advanced Biological Sciences and Business</t>
  </si>
  <si>
    <t>MSc Actuarial Science</t>
  </si>
  <si>
    <t>MRes Global Political Economy (SWDTC with Bristol and Bath) (Part-Time, 2-year)</t>
  </si>
  <si>
    <t>MPhilBiological Sciences (SWBio) (Part-Time, Split Site)</t>
  </si>
  <si>
    <t>MPhil World and Comparative Literature (Part-Time, Distance Learning)</t>
  </si>
  <si>
    <t>MPhil World and Comparative Literature (Part-Time)</t>
  </si>
  <si>
    <t>MPhil World and Comparative Literature (Distance Learning)</t>
  </si>
  <si>
    <t>MPhil Translation Studies (Part-Time, Distance Learning)</t>
  </si>
  <si>
    <t>MPhil Translation Studies (Part-Time)</t>
  </si>
  <si>
    <t>MPhil Translation Studies (Distance Learning)</t>
  </si>
  <si>
    <t>MPhil Theology and Religion (Split Site)</t>
  </si>
  <si>
    <t>MPhil Theology and Religion (Part-Time, Split Site)</t>
  </si>
  <si>
    <t>MPhil Theology and Religion (Part-Time, Distance Learning)</t>
  </si>
  <si>
    <t>MPhil Theology and Religion (Part-Time)</t>
  </si>
  <si>
    <t>MPhil Theology (Part-Time, Distance Learning)</t>
  </si>
  <si>
    <t>MPhil Theology (Part-Time)</t>
  </si>
  <si>
    <t>MPhil Theology (Hartford Joint Programme) (Part-Time)</t>
  </si>
  <si>
    <t>MPhil The Physics of Living Systems (Part-Time)</t>
  </si>
  <si>
    <t>MPhil The Physics of Living Systems</t>
  </si>
  <si>
    <t>MPhil The Mathematics of Living Systems (Part-Time)</t>
  </si>
  <si>
    <t>MPhil The Mathematics of Living Systems</t>
  </si>
  <si>
    <t>MPhil Sustainable Futures (Politics) (Part-Time) - Cornwall</t>
  </si>
  <si>
    <t>MPhil Sustainable Futures (Politics) - Cornwall</t>
  </si>
  <si>
    <t>MPhil Sustainable Futures (Part-Time) - Cornwall</t>
  </si>
  <si>
    <t>MPhil Sustainable Futures (Cornwall)</t>
  </si>
  <si>
    <t>MPhil Strategy and Security (Part-Time)</t>
  </si>
  <si>
    <t>MPhil Strategy and Security (Full-Time, Distance Learning)</t>
  </si>
  <si>
    <t>MPhil Sport and Health Sciences (Part-Time, Distance Learning)</t>
  </si>
  <si>
    <t>MPhil Sport and Health Sciences (Part-Time)</t>
  </si>
  <si>
    <t>MPhil Sport and Health Sciences (Distance Learning)</t>
  </si>
  <si>
    <t>MPhil Sociology (Part-Time, Distance Learning)</t>
  </si>
  <si>
    <t>MPhil Sociology (Part-Time)</t>
  </si>
  <si>
    <t>MPhil Sociology (Distance Learning)</t>
  </si>
  <si>
    <t>MPhil Security, Conflict and Human Rights (Part-Time) (Distance Learning)</t>
  </si>
  <si>
    <t>MPhil Security, Conflict and Human Rights (Part-Time)</t>
  </si>
  <si>
    <t>MPhil Security, Conflict and Human Rights (Distance Learning)</t>
  </si>
  <si>
    <t>MPhil Psychology (Part-Time, Split Site)</t>
  </si>
  <si>
    <t>MPhil Psychology (Part-Time, Distance Learning)</t>
  </si>
  <si>
    <t>MPhil Psychology (Part-Time)</t>
  </si>
  <si>
    <t>MPhil Psychology (Distance Learning)</t>
  </si>
  <si>
    <t>MPhil Politics (Part-Time, Distance Learning) - Cornwall</t>
  </si>
  <si>
    <t>MPhil Politics (Part-Time, Distance Learning)</t>
  </si>
  <si>
    <t>MPhil Politics (Part-Time) - Cornwall</t>
  </si>
  <si>
    <t>MPhil Politics (Part-Time)</t>
  </si>
  <si>
    <t>MPhil Politics (Distance Learning) - Cornwall</t>
  </si>
  <si>
    <t>MPhil Politics (Distance Learning)</t>
  </si>
  <si>
    <t>MPhil Politics - Cornwall</t>
  </si>
  <si>
    <t>MPhil Physics/Engineering (Metamaterials) (Part-Time)</t>
  </si>
  <si>
    <t>MPhil Physics/Engineering (Metamaterials)</t>
  </si>
  <si>
    <t>MPhil Physics/Engineering (CDT) (Part-Time)</t>
  </si>
  <si>
    <t>MPhil Physics (QUEX) (Part-Time)</t>
  </si>
  <si>
    <t>MPhil Physics (Part-Time)</t>
  </si>
  <si>
    <t>MPhil Philosophy (Part-Time, Distance Learning)</t>
  </si>
  <si>
    <t>MPhil Philosophy (Part-Time)</t>
  </si>
  <si>
    <t>MPhil Philosophy (Distance Learning)</t>
  </si>
  <si>
    <t>MPhil Performance Practice (Part-Time, Distance Learning)</t>
  </si>
  <si>
    <t>MPhil Performance Practice (Drama) (Part-Time)</t>
  </si>
  <si>
    <t>MPhil Palestine Studies (Part-Time, Distance Learning)</t>
  </si>
  <si>
    <t>MPhil Palestine Studies (Part-Time)</t>
  </si>
  <si>
    <t>MPhil Palestine Studies (Distance Learning)</t>
  </si>
  <si>
    <t>MPhil Nursing Science (Part-Time, Distance Learning)</t>
  </si>
  <si>
    <t>MPhil Nursing Science (Part-Time)</t>
  </si>
  <si>
    <t>MPhil Nursing Science (Distance Learning)</t>
  </si>
  <si>
    <t>MPhil Nursing Science - Cornwall (Part-Time, Distance Learning)</t>
  </si>
  <si>
    <t>MPhil Nursing Science - Cornwall (Part-Time)</t>
  </si>
  <si>
    <t>MPhil Neuroscience (QUEX) (Part-Time) - Cornwall</t>
  </si>
  <si>
    <t>MPhil Neuroscience (QUEX) (Part-Time)</t>
  </si>
  <si>
    <t>MPhil Neuroscience (QUEX) - Cornwall</t>
  </si>
  <si>
    <t>MPhil Neuroscience (QUEX)</t>
  </si>
  <si>
    <t>MPhil Modern Languages (Part-Time)</t>
  </si>
  <si>
    <t>MPhil Mining and Minerals Engineering (Part-Time) - Cornwall</t>
  </si>
  <si>
    <t>MPhil Middle East Politics (Part-Time, Distance Learning)</t>
  </si>
  <si>
    <t>MPhil Middle East Politics (Part-Time)</t>
  </si>
  <si>
    <t>MPhil Middle East Politics (Distance Learning)</t>
  </si>
  <si>
    <t>MPhil Medieval Studies (Part-Time, Distance Learning)</t>
  </si>
  <si>
    <t>MPhil Medieval Studies (Part-Time)</t>
  </si>
  <si>
    <t>MPhil Medical Studies (Part-Time) - Cornwall</t>
  </si>
  <si>
    <t>MPhil Medical Studies (Part-Time)</t>
  </si>
  <si>
    <t>MPhil Medical Imaging (Part-Time)</t>
  </si>
  <si>
    <t>MPhil Medical History (Part-Time, Distance Learning)</t>
  </si>
  <si>
    <t>MPhil Medical History (Part-Time)</t>
  </si>
  <si>
    <t>MPhil Medical History (Distance Learning)</t>
  </si>
  <si>
    <t>MPhil Media and Communications (Part-Time, Distance Learning)</t>
  </si>
  <si>
    <t>MPhil Media and Communications (Part-Time)</t>
  </si>
  <si>
    <t>MPhil Media and Communications (Distance Learning)</t>
  </si>
  <si>
    <t>MPhil Mathematics (Part-Time)</t>
  </si>
  <si>
    <t>MPhil Mathematics (P) - Cornwall</t>
  </si>
  <si>
    <t>MPhil Mathematics - Cornwall</t>
  </si>
  <si>
    <t>MPhil Maritime History (Part-Time, Distance Learning)</t>
  </si>
  <si>
    <t>MPhil Maritime History (Part-Time)</t>
  </si>
  <si>
    <t>MPhil Management Studies (Part-Time, Distance Learning)</t>
  </si>
  <si>
    <t>MPhil Management Studies (Part-Time) C</t>
  </si>
  <si>
    <t>MPhil Management Studies (Part-Time)</t>
  </si>
  <si>
    <t>MPhil Management Studies (Distance Learning)</t>
  </si>
  <si>
    <t>MPhil Management Studies - Cornwall (Part-Time, Distance Learning)</t>
  </si>
  <si>
    <t>MPhil Management Studies - Cornwall (Distance Learning)</t>
  </si>
  <si>
    <t>MPhil Management Studies - Cornwall</t>
  </si>
  <si>
    <t>MPhil Lusophone Studies (Part-Time)</t>
  </si>
  <si>
    <t>MPhil Legal Practice (Part-Time, Split Site)</t>
  </si>
  <si>
    <t>MPhil Legal Practice (Part-Time, Distance Learning)</t>
  </si>
  <si>
    <t>MPhil Legal Practice (Part-Time)</t>
  </si>
  <si>
    <t>MPhil Legal Practice (Distance Learning)</t>
  </si>
  <si>
    <t>MPhil Law (Part-Time, Distance Learning) - Cornwall</t>
  </si>
  <si>
    <t>MPhil Law (Part-Time, Distance Learning)</t>
  </si>
  <si>
    <t>MPhil Law (Part-Time) - Cornwall</t>
  </si>
  <si>
    <t>MPhil Law (Part-Time)</t>
  </si>
  <si>
    <t>MPhil Law (Distance Learning) - Cornwall</t>
  </si>
  <si>
    <t>MPhil Law (Distance Learning)</t>
  </si>
  <si>
    <t>MPhil Law - Cornwall</t>
  </si>
  <si>
    <t>MPhil Kurdish Studies (Part-Time, Distance Learning)</t>
  </si>
  <si>
    <t>MPhil Kurdish Studies (Part-Time)</t>
  </si>
  <si>
    <t>MPhil Kurdish Studies (Distance Learning)</t>
  </si>
  <si>
    <t>MPhil Italian (Part-Time, Distance Learning)</t>
  </si>
  <si>
    <t>MPhil in Sustainable Futures (Part-Time)</t>
  </si>
  <si>
    <t>MPhil History (Part-Time, Distance Learning) - Cornwall</t>
  </si>
  <si>
    <t>MPhil History (Part-Time, Distance Learning)</t>
  </si>
  <si>
    <t>MPhil History (Part-Time) - Cornwall</t>
  </si>
  <si>
    <t>MPhil History (Part-Time)</t>
  </si>
  <si>
    <t>MPhil History (Distance Learning) - Cornwall</t>
  </si>
  <si>
    <t>MPhil History (Distance Learning)</t>
  </si>
  <si>
    <t>MPhil History - Cornwall</t>
  </si>
  <si>
    <t>MPhil Hispanic Studies (Part-Time)</t>
  </si>
  <si>
    <t>MPhil Health and Wellbeing (Part-Time) - Cornwall</t>
  </si>
  <si>
    <t>MPhil Health and Wellbeing (Part-Time)</t>
  </si>
  <si>
    <t>MPhil Health and Wellbeing (Distance Learning)</t>
  </si>
  <si>
    <t>MPhil Health and Wellbeing - Cornwall</t>
  </si>
  <si>
    <t>MPhil German (Part-Time)</t>
  </si>
  <si>
    <t>MPhil Geology (Part-Time) - Cornwall</t>
  </si>
  <si>
    <t>MPhil Geography P (Part-Time, Distance Learning)</t>
  </si>
  <si>
    <t>MPhil Geography P (Part-Time) - Cornwall</t>
  </si>
  <si>
    <t>MPhil Geography P (Part-Time)</t>
  </si>
  <si>
    <t>MPhil Geography P - Cornwall</t>
  </si>
  <si>
    <t>MPhil Geography H (SS) - Cornwall</t>
  </si>
  <si>
    <t>MPhil Geography H (Part-Time, Split Site)</t>
  </si>
  <si>
    <t>MPhil Geography H (Part-Time) - Cornwall</t>
  </si>
  <si>
    <t>MPhil Geography H (Part-Time)</t>
  </si>
  <si>
    <t>MPhil Geography H (Distance Learning)</t>
  </si>
  <si>
    <t>MPhil Geography H - Cornwall</t>
  </si>
  <si>
    <t>MPhil Genomics in Society (Part-Time, Distance Learning)</t>
  </si>
  <si>
    <t>MPhil Genomics in Society (Distance Learning)</t>
  </si>
  <si>
    <t>MPhil Food, Nutrition and Health (QUEX) (Part-Time)</t>
  </si>
  <si>
    <t>MPhil Food, Nutrition and Health (QUEX)</t>
  </si>
  <si>
    <t>MPhil Food, Nutrition and Health (Part-Time) - Cornwall</t>
  </si>
  <si>
    <t>MPhil Food, Nutrition and Health (Part-Time)</t>
  </si>
  <si>
    <t>MPhil Food, Nutrition and Health - Cornwall</t>
  </si>
  <si>
    <t>MPhil Food, Nutrition and Health</t>
  </si>
  <si>
    <t>MPhil Finance (Part-Time, Distance Learning)</t>
  </si>
  <si>
    <t>MPhil Finance (Part-Time)</t>
  </si>
  <si>
    <t>MPhil Film by Practice (Split Site)</t>
  </si>
  <si>
    <t>MPhil Film by Practice (Part-Time, Split Site)</t>
  </si>
  <si>
    <t>MPhil Film by Practice (Part-Time)</t>
  </si>
  <si>
    <t>MPhil Film (Part-Time, Distance Learning)</t>
  </si>
  <si>
    <t>MPhil Film (Part-Time)</t>
  </si>
  <si>
    <t>MPhil European Politics (Part-Time)</t>
  </si>
  <si>
    <t>MPhil Ethno-Political Studies (Part-Time, Distance Learning)</t>
  </si>
  <si>
    <t>MPhil Ethno-Political Studies (Part-Time)</t>
  </si>
  <si>
    <t>MPhil Ethno-Political Studies (Distance Learning)</t>
  </si>
  <si>
    <t>MPhil Environmental Intelligence (CDT) (Part-Time) - Cornwall</t>
  </si>
  <si>
    <t>MPhil Environmental Intelligence (CDT) - Cornwall</t>
  </si>
  <si>
    <t>MPhil English (Part-Time, Distance Learning) - Cornwall</t>
  </si>
  <si>
    <t>MPhil English (Part-Time, Distance Learning)</t>
  </si>
  <si>
    <t>MPhil English (Part-Time) - Cornwall</t>
  </si>
  <si>
    <t>MPhil English (Part-Time)</t>
  </si>
  <si>
    <t>MPhil Engineering (Split Site)</t>
  </si>
  <si>
    <t>MPhil Engineering (Part-Time, Distance Learning)</t>
  </si>
  <si>
    <t>MPhil Engineering (Part-Time)</t>
  </si>
  <si>
    <t>MPhil Education (Part-Time, Distance Learning)</t>
  </si>
  <si>
    <t>MPhil Education (Part-Time)</t>
  </si>
  <si>
    <t>MPhil Economics (Part-Time, Distance Learning)</t>
  </si>
  <si>
    <t>MPhil Economics (Part-Time)</t>
  </si>
  <si>
    <t>MPhil Earth Resources (Part-Time) - Cornwall</t>
  </si>
  <si>
    <t>MPhil Drama (Part-Time)</t>
  </si>
  <si>
    <t>MPhil Creative Writing (Part-Time, Distance Learning)</t>
  </si>
  <si>
    <t>MPhil Creative Writing (Part-Time) - Cornwall</t>
  </si>
  <si>
    <t>MPhil Creative Writing (Part-Time)</t>
  </si>
  <si>
    <t>MPhil Cornish Studies (Part-Time, Distance Learning) - Cornwall</t>
  </si>
  <si>
    <t>MPhil Cornish Studies (Part-Time) - Cornwall</t>
  </si>
  <si>
    <t>MPhil Cornish Studies (Distance Learning) - Cornwall</t>
  </si>
  <si>
    <t>MPhil Cornish Studies - Cornwall</t>
  </si>
  <si>
    <t>MPhil Computer Science (Part-Time)</t>
  </si>
  <si>
    <t>MPhil Complex Living Systems (Part-Time)</t>
  </si>
  <si>
    <t>MPhil Classics and Ancient History (Part-Time, Distance Learning)</t>
  </si>
  <si>
    <t>MPhil Classics and Ancient History (Part-Time)</t>
  </si>
  <si>
    <t>MPhil Chinese Studies (Part-Time)</t>
  </si>
  <si>
    <t>MPhil Biological Sciences (SWBio) (Split Site)</t>
  </si>
  <si>
    <t>MPhil Biological Sciences (SWBio) (Part-Time)</t>
  </si>
  <si>
    <t>MPhil Biological Sciences (Split Site, Distance Learning)</t>
  </si>
  <si>
    <t>MPhil Biological Sciences (Split Site)</t>
  </si>
  <si>
    <t>MPhil Biological Sciences (Part-Time, Split Site, Distance Learning)</t>
  </si>
  <si>
    <t>MPhil Biological Sciences (Part-Time, Split Site) - Cornwall</t>
  </si>
  <si>
    <t>MPhil Biological Sciences (Part-Time, Split Site)</t>
  </si>
  <si>
    <t>MPhil Biological Sciences (Part-Time, Distance Learning)</t>
  </si>
  <si>
    <t>MPhil Biological Sciences (Part-Time) - Cornwall</t>
  </si>
  <si>
    <t>MPhil Biological Sciences (Part-Time)</t>
  </si>
  <si>
    <t>MPhil Biological Sciences - Cornwall (Part-Time, Distance Learning)</t>
  </si>
  <si>
    <t>MPhil Art History and Visual Culture by Practice (Part-Time)</t>
  </si>
  <si>
    <t>MPhil Art History and Visual Culture by Practice (Part-Time Distance Learning)</t>
  </si>
  <si>
    <t>MPhil Art History and Visual Culture by Practice (Distance Learning)</t>
  </si>
  <si>
    <t>MPhil Art History and Visual Culture by Practice</t>
  </si>
  <si>
    <t>MPhil Art History and Visual Culture (Part-Time, Distance Learning)</t>
  </si>
  <si>
    <t>MPhil Art History and Visual Culture (Part-Time)</t>
  </si>
  <si>
    <t>MPhil Art History and Visual Culture (Distance Learning)</t>
  </si>
  <si>
    <t>MPhil Art History and Visual Culture</t>
  </si>
  <si>
    <t>MPhil Archaology (Distance Learning)</t>
  </si>
  <si>
    <t>MPhil Archaeology (Part-Time, Distance Learning)</t>
  </si>
  <si>
    <t>MPhil Archaeology (Part-Time)</t>
  </si>
  <si>
    <t>MPhil Arab and Islamic Studies (Part-Time, Distance Learning)</t>
  </si>
  <si>
    <t>MPhil Arab and Islamic Studies (Part-Time)</t>
  </si>
  <si>
    <t>MPhil Arab and Islamic Studies (Distance Learning)</t>
  </si>
  <si>
    <t>MPhil Anthrozoology (Part-Time, Distance Learning)</t>
  </si>
  <si>
    <t>MPhil Anthrozoology (Part-Time)</t>
  </si>
  <si>
    <t>MPhil Anthrozoology (Distance Learning)</t>
  </si>
  <si>
    <t>MPhil Anthropology (Part-Time, Distance Learning)</t>
  </si>
  <si>
    <t>MPhil Anthropology (Part-Time)</t>
  </si>
  <si>
    <t>MPhil Anthropology (Distance Learning)</t>
  </si>
  <si>
    <t>MPhil Advanced Quantitative Methods in Social Sciences (POL) (Part-Time)</t>
  </si>
  <si>
    <t>MPhil Advanced Quantitative Methods in Social Sciences (Human Geography) (Part-Time)</t>
  </si>
  <si>
    <t>MPhil Advanced Quantitative Methods (AQM) in Social Sciences (SWDTP) (Part-Time)</t>
  </si>
  <si>
    <t>MPhil Accountancy (Part-Time, Distance Learning)</t>
  </si>
  <si>
    <t>MPhil Accountancy (Part-Time)</t>
  </si>
  <si>
    <t>Mining 101 (Part-Time) - Cornwall</t>
  </si>
  <si>
    <t>MFA Theatre Practice (Part-Time)</t>
  </si>
  <si>
    <t>TP3T-MT-360</t>
  </si>
  <si>
    <t>MFA Theatre Practice</t>
  </si>
  <si>
    <t>TF2T-MT-360</t>
  </si>
  <si>
    <t>Medical Research Council Great Western Four BioMed Doctoral Training Partnership (MRC GW4 BioMed DTP)</t>
  </si>
  <si>
    <t>TP2O-MT-TOPUP</t>
  </si>
  <si>
    <t>MBA Exeter Executive (Higher Apprenticeship) (Part-Time, Online)</t>
  </si>
  <si>
    <t>TP2A-MT-ONLINE</t>
  </si>
  <si>
    <t>MBA (Higher Apprenticeship) (Part-Time)</t>
  </si>
  <si>
    <t>Master of Public Health (MPH) (Part-Time, Online, 2-year)</t>
  </si>
  <si>
    <t>UF4T-IM-3:2:4</t>
  </si>
  <si>
    <t>2:3:4-3:2:4</t>
  </si>
  <si>
    <t>MAbyRes Theology and Religion (Split Site)</t>
  </si>
  <si>
    <t>MAbyRes Politics (Part-Time) - Cornwall</t>
  </si>
  <si>
    <t>MAbyRes Politics (Distance Learning)</t>
  </si>
  <si>
    <t>MAbyRes History (Part-Time)</t>
  </si>
  <si>
    <t>MAbyRes English (Part-Time)</t>
  </si>
  <si>
    <t>MAbyRes Drama (Part-Time Distance Learning)</t>
  </si>
  <si>
    <t>MA Writing for Children and Young Adults (Part-Time, Online, 5-year)</t>
  </si>
  <si>
    <t>MA Writing for Children and Young Adults (Part-Time, Online, 2-year)</t>
  </si>
  <si>
    <t>MA Technology and Education Futures</t>
  </si>
  <si>
    <t>MA Society, Culture and Media</t>
  </si>
  <si>
    <t>MA Social Media Management (Part-Time)</t>
  </si>
  <si>
    <t>MA Social Media Management</t>
  </si>
  <si>
    <t>MA Social Media and Digital Marketing (Part-Time)</t>
  </si>
  <si>
    <t>MA Social Media and Digital Marketing</t>
  </si>
  <si>
    <t>MA Screen Acting and Performance (Part-Time)</t>
  </si>
  <si>
    <t>MA Screen Acting and Performance</t>
  </si>
  <si>
    <t>MA Philosophy and Sociology of Science (Part-Time)</t>
  </si>
  <si>
    <t>TP4T-MT-360</t>
  </si>
  <si>
    <t>MA Magic and Occult Science (Part-Time)</t>
  </si>
  <si>
    <t>MA Magic and Occult Science</t>
  </si>
  <si>
    <t>MA Intercultural Communication and Education (Part-Time)</t>
  </si>
  <si>
    <t>MA Education (Part-Time, Online, 2-year)</t>
  </si>
  <si>
    <t>TP2O-MT-KEYPATH</t>
  </si>
  <si>
    <t>LLM Law and Technology (Part-Time)</t>
  </si>
  <si>
    <t>LLM Law and Technology</t>
  </si>
  <si>
    <t>UF4T-BH-2:1:4-S3OUT</t>
  </si>
  <si>
    <t>2:3:4-2:1:4</t>
  </si>
  <si>
    <t>LLB Law with Business with Professional Placement - Cornwall</t>
  </si>
  <si>
    <t>LLB Law with Business with Industrial Placement - Cornwall</t>
  </si>
  <si>
    <t>LLB Law with Business - Cornwall</t>
  </si>
  <si>
    <t>UF3T-BH</t>
  </si>
  <si>
    <t>2:3-1:2</t>
  </si>
  <si>
    <t>LLB Law (Part-Time)</t>
  </si>
  <si>
    <t>UP6T-BH</t>
  </si>
  <si>
    <t>LLB Law (Brickfields 2+1)</t>
  </si>
  <si>
    <t>UF1T-LC-BRICK2+1</t>
  </si>
  <si>
    <t>LLB Law (Brickfields 1+2)</t>
  </si>
  <si>
    <t>UF2T-LA-BRICK1+2</t>
  </si>
  <si>
    <t>UF2T-LG</t>
  </si>
  <si>
    <t>1:2-1:2</t>
  </si>
  <si>
    <t>UF4T-BH-2:4:1-S4OUT</t>
  </si>
  <si>
    <t>2:3:4-2:4:1</t>
  </si>
  <si>
    <t>UF2T-BH-HKUST</t>
  </si>
  <si>
    <t>INTO Pre-Sessional English for Graduate Diploma - October</t>
  </si>
  <si>
    <t>INTO Pre-Sessional English for Graduate Diploma - June</t>
  </si>
  <si>
    <t>UF1I-CH</t>
  </si>
  <si>
    <t>International Summer School - International Relations: Security, Conflict and Peace</t>
  </si>
  <si>
    <t>Inbound Study Abroad Semester 2 - Cornwall</t>
  </si>
  <si>
    <t>TF0T-IN-SEM2</t>
  </si>
  <si>
    <t>Inbound Study Abroad Semester 1 - Cornwall</t>
  </si>
  <si>
    <t>TF1T-IN-1YR</t>
  </si>
  <si>
    <t>GradDip Psychological Therapies Practice (Children, Young People and Families)</t>
  </si>
  <si>
    <t>GradDip Enhanced Psychological Therapies Practice (Low Intensity Cognitive Behavioural Therapy) (Part-Time)</t>
  </si>
  <si>
    <t>UP1A-GC</t>
  </si>
  <si>
    <t>GradCert Psychological Therapies Practice (Mental Health and Wellbeing in Specialist Adult Mental Health) (Part-Time)</t>
  </si>
  <si>
    <t>UP1T-GC</t>
  </si>
  <si>
    <t>GradCert Psychological Therapies Practice (Low Intensity Cognitive Behavioural Therapy) (Part-Time)</t>
  </si>
  <si>
    <t>GradCert Psychological Therapies Practice (Low Intensity Cognitive Behavioural Therapy for Children Young People and Families) (Part-Time)</t>
  </si>
  <si>
    <t>UP7T-BH-2:1:4-S3OUT</t>
  </si>
  <si>
    <t>Flexible Combined Honours with Work in UK - Cornwall</t>
  </si>
  <si>
    <t>Flexible Combined Honours with Work Abroad - Cornwall</t>
  </si>
  <si>
    <t>Flexible Combined Honours with UK Work Experience</t>
  </si>
  <si>
    <t>Flexible Combined Honours with Study Abroad - Cornwall</t>
  </si>
  <si>
    <t>UF4T-BH-1:4:8-S2OUT</t>
  </si>
  <si>
    <t>2:3:4-1:4:8</t>
  </si>
  <si>
    <t>UF1T-IB</t>
  </si>
  <si>
    <t>Flexible Combined Honours Intercalated</t>
  </si>
  <si>
    <t>Flexible Combined Honours (Part-Time) - Cornwall</t>
  </si>
  <si>
    <t>Flexible Combined Honours (Part-Time)</t>
  </si>
  <si>
    <t>Flexible Combined Honours - Cornwall</t>
  </si>
  <si>
    <t>FdSc Coaching and Fitness (Part-Time)</t>
  </si>
  <si>
    <t>UP3T-FD</t>
  </si>
  <si>
    <t>1:2-1:1</t>
  </si>
  <si>
    <t>FdSc Coaching and Fitness</t>
  </si>
  <si>
    <t>UF2T-FD</t>
  </si>
  <si>
    <t>FdA Business (Part-Time)</t>
  </si>
  <si>
    <t>UF1I-GD</t>
  </si>
  <si>
    <t>Exeter International Graduate Diploma (January)</t>
  </si>
  <si>
    <t>UF1I-GD-NONSEP</t>
  </si>
  <si>
    <t>UF1I-FC</t>
  </si>
  <si>
    <t>UF1I-FC-NONSEP</t>
  </si>
  <si>
    <t>Engineering and Physical Sciences Research Council Water Informatics Science and Engineering Centre for Doctoral Training (EPSRC WISE CDT)</t>
  </si>
  <si>
    <t>Engineering and Physical Sciences Research Council Centre for Doctoral Training (EPSRC CDT) in Sustainable Materials and Manufacturing - Cornwall</t>
  </si>
  <si>
    <t>Engineering and Physical Sciences Research Council Centre for Doctoral Training (EPSRC CDT) in Sustainable Materials and Manufacturing</t>
  </si>
  <si>
    <t>RF9R-CR-720</t>
  </si>
  <si>
    <t>EngD Offshore Renewable Energy (Split Site)</t>
  </si>
  <si>
    <t>RP9R-CR-540</t>
  </si>
  <si>
    <t>RF9R-CR-540</t>
  </si>
  <si>
    <t>Economic and Social Research Council South West Doctoral Training Partnership (ESRC SWDTP) - Cornwall</t>
  </si>
  <si>
    <t>Economic and Social Research Council South West Doctoral Training Partnership (ESRC SWDTP)</t>
  </si>
  <si>
    <t>UF4T-LJ</t>
  </si>
  <si>
    <t>TP9T-CM</t>
  </si>
  <si>
    <t>Certificate in Advanced Study - Learning and Teaching in Higher Education (LTHE) (Part-Time) - Cornwall</t>
  </si>
  <si>
    <t>TF9T-CA</t>
  </si>
  <si>
    <t>Certificate in Advanced Study - Learning and Teaching in Higher Education (LTHE)</t>
  </si>
  <si>
    <t>UP1A-CH</t>
  </si>
  <si>
    <t>CertHE Civil Engineering Senior Technician (Higher Apprenticeship) (Part-Time)</t>
  </si>
  <si>
    <t>UP2A-CH</t>
  </si>
  <si>
    <t>CertHE Applied Finance (Higher Apprenticeship) (Part-Time)</t>
  </si>
  <si>
    <t>CertEd(FE) Post Compulsory Education (Part-Time)</t>
  </si>
  <si>
    <t>UP2T-CE</t>
  </si>
  <si>
    <t>UF1T-CE</t>
  </si>
  <si>
    <t>UF3A-BH-120:150:90</t>
  </si>
  <si>
    <t>5:6-1:2</t>
  </si>
  <si>
    <t>BSc Responsible Business Management (Mary Seacole) (Non-Integrated Degree Apprenticeship)</t>
  </si>
  <si>
    <t>BSc Project Management (Non-Apprenticeship) (Part-Time, Distance Learning)</t>
  </si>
  <si>
    <t>BSc Project Management (Non-Apprenticeship) (Part-Time)</t>
  </si>
  <si>
    <t>BSc Project Management (Integrated Degree Apprenticeship) (Part-Time, Distance Learning)</t>
  </si>
  <si>
    <t>BSc Project Management (Integrated Degree Apprenticeship) (Part-Time)</t>
  </si>
  <si>
    <t>UF4T-BF</t>
  </si>
  <si>
    <t>BSc Mathematics with Management (Part-Time)</t>
  </si>
  <si>
    <t>BSc Intercalated Psychological Studies</t>
  </si>
  <si>
    <t>BSc Digital and Technology Solutions (Non-Apprenticeship) (Part-Time)</t>
  </si>
  <si>
    <t>UP4A-BH-90:90:90:90</t>
  </si>
  <si>
    <t>UF3A-BH</t>
  </si>
  <si>
    <t>BSc Data Science with International Foundation Year</t>
  </si>
  <si>
    <t>UF4I-BF</t>
  </si>
  <si>
    <t>BSc Data Science with Industrial Placement</t>
  </si>
  <si>
    <t>BSc Data Science with Foundation Year</t>
  </si>
  <si>
    <t>BSc Conservation Biology and Ecology with Professional Placement - Cornwall</t>
  </si>
  <si>
    <t>BSc Computing with Industrial Placement</t>
  </si>
  <si>
    <t>BSc Computer Science with International Foundation Year</t>
  </si>
  <si>
    <t>BSc Computer Science with Foundation Year</t>
  </si>
  <si>
    <t>UF1T-BH</t>
  </si>
  <si>
    <t>BSc Business and Management (Dual Degree û Inbound)</t>
  </si>
  <si>
    <t>UP4A-BH-120:75:60:105</t>
  </si>
  <si>
    <t>UP4A-BH-120:45:120:75</t>
  </si>
  <si>
    <t>BSc Applied Finance (Investment Management UBS - Cohort 1OJ21/1OO21) (Higher Apprenticeship) (Part-Time)</t>
  </si>
  <si>
    <t>UP4A-BH-120:90:60:90</t>
  </si>
  <si>
    <t>UP4A-BH-120:90:105:45</t>
  </si>
  <si>
    <t>UP4A-BH-120:30:105:105</t>
  </si>
  <si>
    <t>BSc Applied Finance (Higher Apprenticeship) (Part-Time)</t>
  </si>
  <si>
    <t>UF4T-BG</t>
  </si>
  <si>
    <t>BEng Mining Engineering - Cornwall</t>
  </si>
  <si>
    <t>BEng Mechanical Engineering with International Foundation Year</t>
  </si>
  <si>
    <t>BEng Materials Engineering with International Foundation Year</t>
  </si>
  <si>
    <t>BEng Engineering with International Foundation Year</t>
  </si>
  <si>
    <t>BEng Engineering and Management with International Foundation Year</t>
  </si>
  <si>
    <t>BEng Electronic Engineering with International Foundation Year</t>
  </si>
  <si>
    <t>BEng Electronic Engineering and Computer Science with International Foundation Year</t>
  </si>
  <si>
    <t>BEng Civil Engineering with International Foundation Year</t>
  </si>
  <si>
    <t>UP5A-BH-60:60:75:75:90</t>
  </si>
  <si>
    <t>UF5T-BM</t>
  </si>
  <si>
    <t>Bachelor of Business and Laws with Professional Placement - Cornwall</t>
  </si>
  <si>
    <t>Bachelor of Business and Laws with Industrial Placement - Cornwall</t>
  </si>
  <si>
    <t>Bachelor of Business and Laws - Cornwall</t>
  </si>
  <si>
    <t>BA Politics, Philosophy and Economics with Employment Experience Abroad</t>
  </si>
  <si>
    <t>BA Political and Philosophical Studies with Study Abroad</t>
  </si>
  <si>
    <t>BA Political and Philosophical Studies with Employment Experience Abroad</t>
  </si>
  <si>
    <t>BA Political and Philosophical Studies</t>
  </si>
  <si>
    <t>BA International Business and Modern Languages with Year Abroad</t>
  </si>
  <si>
    <t>BA Film and Television Studies with Study Abroad</t>
  </si>
  <si>
    <t>BA Film and Television Studies with Employment Experience Abroad</t>
  </si>
  <si>
    <t>BA Film and Television Studies with Employment Experience</t>
  </si>
  <si>
    <t>BA Film and Television Studies and Modern Languages (3-year)</t>
  </si>
  <si>
    <t>BA Film and Television Studies and Modern Languages</t>
  </si>
  <si>
    <t>BA Film and Television Studies and Global Cultural Studies (3-year)</t>
  </si>
  <si>
    <t>BA Film and Television Studies and Global Cultural Studies</t>
  </si>
  <si>
    <t>BA Film and Television Studies and Communications with Study Abroad</t>
  </si>
  <si>
    <t>BA Film and Television Studies and Communications with Employment Experience Abroad</t>
  </si>
  <si>
    <t>BA Film and Television Studies and Communications with Employment Experience</t>
  </si>
  <si>
    <t>BA Film and Television Studies and Communications</t>
  </si>
  <si>
    <t>BA Film and Television Studies</t>
  </si>
  <si>
    <t>BA English and Film and Television Studies with Study Abroad</t>
  </si>
  <si>
    <t>BA English and Film and Television Studies with Employment Experience Abroad</t>
  </si>
  <si>
    <t>BA English and Film and Television Studies with Employment Experience</t>
  </si>
  <si>
    <t>BA English and Film and Television Studies</t>
  </si>
  <si>
    <t>BA Drama and Film and Television Studies with Study Abroad</t>
  </si>
  <si>
    <t>BA Drama and Film and Television Studies with Employment Experience Abroad</t>
  </si>
  <si>
    <t>BA Drama and Film and Television Studies with Employment Experience</t>
  </si>
  <si>
    <t>BA Drama and Film and Television Studies</t>
  </si>
  <si>
    <t>BA Comparative Literatures and Cultures with Year Abroad</t>
  </si>
  <si>
    <t>BA Comparative Literatures and Cultures with Employment Experience Abroad</t>
  </si>
  <si>
    <t>BA Comparative Literatures and Cultures with Employment Experience</t>
  </si>
  <si>
    <t>BA Comparative Literatures and Cultures</t>
  </si>
  <si>
    <t>UF1T-BO</t>
  </si>
  <si>
    <t>BA Art History and Visual Culture with Study Abroad</t>
  </si>
  <si>
    <t>BA Art History and Visual Culture with Employment Experience Abroad</t>
  </si>
  <si>
    <t>BA Art History and Visual Culture with Employment Experience</t>
  </si>
  <si>
    <t>BA Art History and Visual Culture and Modern Languages (3-year)</t>
  </si>
  <si>
    <t>BA Art History and Visual Culture and Modern Languages</t>
  </si>
  <si>
    <t>BA Art History and Visual Culture and History with Study Abroad</t>
  </si>
  <si>
    <t>BA Art History and Visual Culture and History with Employment Experience Abroad</t>
  </si>
  <si>
    <t>BA Art History and Visual Culture and History with Employment Experience</t>
  </si>
  <si>
    <t>BA Art History and Visual Culture and History</t>
  </si>
  <si>
    <t>BA Art History and Visual Culture and Global Cultural Studies (3-year)</t>
  </si>
  <si>
    <t>BA Art History and Visual Culture and Global Cultural Studies</t>
  </si>
  <si>
    <t>BA Art History and Visual Culture and Film and Television Studies with Study Abroad</t>
  </si>
  <si>
    <t>BA Art History and Visual Culture and Film and Television Studies with Employment Experience Abroad</t>
  </si>
  <si>
    <t>BA Art History and Visual Culture and Film and Television Studies with Employment Experience</t>
  </si>
  <si>
    <t>BA Art History and Visual Culture and Film and Television Studies</t>
  </si>
  <si>
    <t>BA Art History and Visual Culture and English with Study Abroad</t>
  </si>
  <si>
    <t>BA Art History and Visual Culture and English with Employment Experience Abroad</t>
  </si>
  <si>
    <t>BA Art History and Visual Culture and English with Employment Experience</t>
  </si>
  <si>
    <t>BA Art History and Visual Culture and English</t>
  </si>
  <si>
    <t>BA Art History and Visual Culture and Drama with Study Abroad</t>
  </si>
  <si>
    <t>BA Art History and Visual Culture and Drama with Employment Experience Abroad</t>
  </si>
  <si>
    <t>BA Art History and Visual Culture and Drama with Employment Experience</t>
  </si>
  <si>
    <t>BA Art History and Visual Culture and Drama</t>
  </si>
  <si>
    <t>BA Art History and Visual Culture and Classical Studies with Study Abroad</t>
  </si>
  <si>
    <t>BA Art History and Visual Culture and Classical Studies with Employment Experience Abroad</t>
  </si>
  <si>
    <t>BA Art History and Visual Culture and Classical Studies with Employment Experience</t>
  </si>
  <si>
    <t>BA Art History and Visual Culture and Classical Studies</t>
  </si>
  <si>
    <t>BA Art History and Visual Culture</t>
  </si>
  <si>
    <t>Arts and Humanities Research Council South, West and Wales Doctoral Training Partnership (AHRC SWW DTP) - Cornwall</t>
  </si>
  <si>
    <t>Arts and Humanities Research Council South, West and Wales Doctoral Training Partnership (AHRC SWW DTP)</t>
  </si>
  <si>
    <t>PhD Medical Studies (CBS) (QUEX) - Cornwall</t>
  </si>
  <si>
    <t>PhD Medical Studies (CBS) - Cornwall</t>
  </si>
  <si>
    <t>PhD Medical Studies (PHSS) - Cornwall</t>
  </si>
  <si>
    <t>PhD Medical Studies (PHSS) (SWBio) - Cornwall</t>
  </si>
  <si>
    <t>PhD Medical Studies (CBS)</t>
  </si>
  <si>
    <t>PhD Medical Studies (HCS)</t>
  </si>
  <si>
    <t>PhD Medical Studies (PHSS)</t>
  </si>
  <si>
    <t>PhD Medical Studies (CBS) (SWBio)</t>
  </si>
  <si>
    <t>PhD Medical Studies (CBS) (QUEX)</t>
  </si>
  <si>
    <t>PhD Medical Studies (PHSS) (QUEX)</t>
  </si>
  <si>
    <t>PhD Medical Studies (PHSS) (Part-Time) - Cornwall</t>
  </si>
  <si>
    <t>PhD Medical Studies (CBS) (Part-Time)</t>
  </si>
  <si>
    <t>PhD Medical Studies (HCS) (Part-Time)</t>
  </si>
  <si>
    <t>PhD Medical Studies (PHSS) (Part-Time)</t>
  </si>
  <si>
    <t>PhD Medical Studies (HCS) (QUEX) (Part-Time)</t>
  </si>
  <si>
    <t>PhD Mathematics (QUEX) (Part-Time)</t>
  </si>
  <si>
    <t>MPhil Medical Studies (CBS) (QUEX) - Cornwall</t>
  </si>
  <si>
    <t>MPhil Medical Studies (PHSS) (QUEX) - Cornwall</t>
  </si>
  <si>
    <t>PhD Medical Studies (PHSS) (QUEX) - Cornwall</t>
  </si>
  <si>
    <t>MPhil Medical Studies (PHSS) - Cornwall</t>
  </si>
  <si>
    <t>MPhil Medical Studies (PHSS) (SWBio) - Cornwall</t>
  </si>
  <si>
    <t>MPhil Medical Studies (CBS) - Cornwall</t>
  </si>
  <si>
    <t>MPhil Medical Studies (CBS)</t>
  </si>
  <si>
    <t>MPhil Medical Studies (HCS)</t>
  </si>
  <si>
    <t>MPhil Medical Studies (PHSS)</t>
  </si>
  <si>
    <t>MPhil Medical Studies (CBS) (QUEX)</t>
  </si>
  <si>
    <t>MPhil Mathematics (QUEX)</t>
  </si>
  <si>
    <t>MPhil Medical Studies (PHSS) (Part-Time) - Cornwall</t>
  </si>
  <si>
    <t>MPhil Medical Studies (CBS) (Part-Time)</t>
  </si>
  <si>
    <t>MPhil Medical Studies (HCS) (Part-Time)</t>
  </si>
  <si>
    <t>MPhil Medical Studies (PHSS) (Part-Time)</t>
  </si>
  <si>
    <t>MPhil Mathematics (QUEX) (Part-Time)</t>
  </si>
  <si>
    <t>Exeter DBA (Part-Time, Distance Learning)</t>
  </si>
  <si>
    <t>RP5D-CR-540</t>
  </si>
  <si>
    <t>MScbyRes Medical Studies (CBS)</t>
  </si>
  <si>
    <t>PhDbyPub Medical Studies (HCS) (Part-Time)</t>
  </si>
  <si>
    <t>Doctor of Medicine (HCS)</t>
  </si>
  <si>
    <t>Doctor of Medicine (PHSS)</t>
  </si>
  <si>
    <t>Doctor of Medicine (HCS) (Part-Time)</t>
  </si>
  <si>
    <t>Doctor of Medicine (CBS) (Part-Time)</t>
  </si>
  <si>
    <t>Clinical and Biomedical Sciences</t>
  </si>
  <si>
    <t>INTO Exeter International Pre-Masters for Business (1 term)</t>
  </si>
  <si>
    <t>UP0I-GC</t>
  </si>
  <si>
    <t>OAS Medical Studies (PHSS) - Cornwall</t>
  </si>
  <si>
    <t>OAS Medical Studies (CBS)</t>
  </si>
  <si>
    <t>OAS Medical Studies (HCS)</t>
  </si>
  <si>
    <t>OAS Medical Studies (PHSS)</t>
  </si>
  <si>
    <t>OAS Management Studies - Cornwall</t>
  </si>
  <si>
    <t>PGDip Strategic Leadership and Management (Non-Apprenticeship) (Part-Time)</t>
  </si>
  <si>
    <t>PGDip Strategic Leadership and Management (Non-Apprenticeship) (Part-Time, Online)</t>
  </si>
  <si>
    <t>MSc Computer Science</t>
  </si>
  <si>
    <t>MSc Operations Management</t>
  </si>
  <si>
    <t>MSc Computer Science (Part-Time)</t>
  </si>
  <si>
    <t>BSc Banking and Financial Services (Higher Apprenticeship) (Part-Time)</t>
  </si>
  <si>
    <t>UP4A-BH-120:90:90:60</t>
  </si>
  <si>
    <t>MSc Project Management</t>
  </si>
  <si>
    <t>MBA Exeter Executive (Non-Apprenticeship, Top-up) (Part-Time, Online)</t>
  </si>
  <si>
    <t>TP2A-MT-ONLINE-TOPUP</t>
  </si>
  <si>
    <t>BA Legal Studies with International Study</t>
  </si>
  <si>
    <t>Non-standard PGR unclassified</t>
  </si>
  <si>
    <t>Non-standard UG unclassified</t>
  </si>
  <si>
    <t>Non-standard PGT unclassified</t>
  </si>
  <si>
    <t>Standard PGT classified (Distinction-Merit-Pass)</t>
  </si>
  <si>
    <t>Standard PGT unclassified</t>
  </si>
  <si>
    <t>Non-standard PGT classified (Distinction-Merit-Pass)</t>
  </si>
  <si>
    <t>Standard UG classified (1st-2.1-2.2-3rd)</t>
  </si>
  <si>
    <t>Standard UG classified (Distinction-Merit-Pass)</t>
  </si>
  <si>
    <t>Non-standard UG classified (Distinction-Merit-Pass)</t>
  </si>
  <si>
    <t>Non-standard UG classified (1st-2.1-2.2-3rd)</t>
  </si>
  <si>
    <t>Classification Type</t>
  </si>
  <si>
    <t>Classification Type - detailed</t>
  </si>
  <si>
    <t>Postgraduate Research</t>
  </si>
  <si>
    <t>Postgraduate Taught</t>
  </si>
  <si>
    <t>PRK3PSYPSY02</t>
  </si>
  <si>
    <t>DForenPsy Doctor of Forensic Psychology</t>
  </si>
  <si>
    <t>PRH2DRADRA02</t>
  </si>
  <si>
    <t>MPhil Drama (Distance Learning)</t>
  </si>
  <si>
    <t>PRP3DRADRA02</t>
  </si>
  <si>
    <t>PhD Drama (Distance Learning)</t>
  </si>
  <si>
    <t>PRH2MINCSMCA</t>
  </si>
  <si>
    <t>MPhil Mining and Minerals Engineering (QUEX) - Cornwall</t>
  </si>
  <si>
    <t>PRH4DRADRA02</t>
  </si>
  <si>
    <t>MPhil Drama (Part-Time, Distance Learning)</t>
  </si>
  <si>
    <t>PRP6DRADRA02</t>
  </si>
  <si>
    <t>PhD Drama (Part-Time, Distance Learning)</t>
  </si>
  <si>
    <t>PRH4MINCSMCA</t>
  </si>
  <si>
    <t>MPhil Mining and Minerals Engineering (QUEX) (Part-Time) - Cornwall</t>
  </si>
  <si>
    <t>PRP6MINCSMCA</t>
  </si>
  <si>
    <t>PhD Mining and Minerals Engineering (QUEX) (Part-Time) - Cornwall</t>
  </si>
  <si>
    <t>PRY9ESEESE01</t>
  </si>
  <si>
    <t>Doctor of Science ESE</t>
  </si>
  <si>
    <t>RP9R-HD</t>
  </si>
  <si>
    <t>PRY9ESEESE02</t>
  </si>
  <si>
    <t>Doctor of Letters ESE</t>
  </si>
  <si>
    <t>PRY9ESEESE03</t>
  </si>
  <si>
    <t>Doctor of Engineering ESE</t>
  </si>
  <si>
    <t>PRY9HASHAS01</t>
  </si>
  <si>
    <t>Doctor of Science HAS</t>
  </si>
  <si>
    <t>PRY9HASHAS02</t>
  </si>
  <si>
    <t>Doctor of Letters HAS</t>
  </si>
  <si>
    <t>PRY9HASHAS03</t>
  </si>
  <si>
    <t>Doctor of Laws HAS</t>
  </si>
  <si>
    <t>PRY9HASHAS04</t>
  </si>
  <si>
    <t>Doctor of Divinity HAS</t>
  </si>
  <si>
    <t>PRY9HLSHLS01</t>
  </si>
  <si>
    <t>Doctor of Science HLS</t>
  </si>
  <si>
    <t>PRY9HLSHLS02</t>
  </si>
  <si>
    <t>Doctor of Letters HLS</t>
  </si>
  <si>
    <t>ARA1041</t>
  </si>
  <si>
    <t>ARA1042</t>
  </si>
  <si>
    <t>ARA1043</t>
  </si>
  <si>
    <t>ARA1044</t>
  </si>
  <si>
    <t>ARA1045</t>
  </si>
  <si>
    <t>ARAM255</t>
  </si>
  <si>
    <t>BEA1014</t>
  </si>
  <si>
    <t>BEAM102</t>
  </si>
  <si>
    <t>BEAM103</t>
  </si>
  <si>
    <t>BEAM104</t>
  </si>
  <si>
    <t>BEAM105</t>
  </si>
  <si>
    <t>BEEM901</t>
  </si>
  <si>
    <t>BEF2012DA</t>
  </si>
  <si>
    <t>BEF2013DA</t>
  </si>
  <si>
    <t>BEF2021DA</t>
  </si>
  <si>
    <t>BEF2022DA</t>
  </si>
  <si>
    <t>BEF2023DA</t>
  </si>
  <si>
    <t>BEF2024DA</t>
  </si>
  <si>
    <t>BEF3008DA</t>
  </si>
  <si>
    <t>BEF3009DA</t>
  </si>
  <si>
    <t>BEF3010DA</t>
  </si>
  <si>
    <t>BEF3014DA</t>
  </si>
  <si>
    <t>BEF3015DA</t>
  </si>
  <si>
    <t>BEF3016DA</t>
  </si>
  <si>
    <t>BEF3017DA</t>
  </si>
  <si>
    <t>BEF3018DA</t>
  </si>
  <si>
    <t>BEM1039</t>
  </si>
  <si>
    <t>BEM3078DA</t>
  </si>
  <si>
    <t>BEM3079DA</t>
  </si>
  <si>
    <t>BEMD001</t>
  </si>
  <si>
    <t>BEMD002</t>
  </si>
  <si>
    <t>BEMD003</t>
  </si>
  <si>
    <t>BEMM182DA</t>
  </si>
  <si>
    <t>BEMM183</t>
  </si>
  <si>
    <t>BEMM184</t>
  </si>
  <si>
    <t>BEMM185</t>
  </si>
  <si>
    <t>BEMM186</t>
  </si>
  <si>
    <t>BEMM187</t>
  </si>
  <si>
    <t>BEMM188</t>
  </si>
  <si>
    <t>BEMM189</t>
  </si>
  <si>
    <t>BEMM792</t>
  </si>
  <si>
    <t>BEMM793</t>
  </si>
  <si>
    <t>BEMM794DA</t>
  </si>
  <si>
    <t>BEMM795DA</t>
  </si>
  <si>
    <t>BEMM796DA</t>
  </si>
  <si>
    <t>BEMM797</t>
  </si>
  <si>
    <t>BEMM798</t>
  </si>
  <si>
    <t>BEMM799</t>
  </si>
  <si>
    <t>BEMM907K</t>
  </si>
  <si>
    <t>BEMM907L</t>
  </si>
  <si>
    <t>BEMM907M</t>
  </si>
  <si>
    <t>BEP1034</t>
  </si>
  <si>
    <t>BEP1039</t>
  </si>
  <si>
    <t>BEP3061</t>
  </si>
  <si>
    <t>BEPM013</t>
  </si>
  <si>
    <t>BEPM904</t>
  </si>
  <si>
    <t>BIO1900C</t>
  </si>
  <si>
    <t>BIO2458</t>
  </si>
  <si>
    <t>BIO2459</t>
  </si>
  <si>
    <t>BIO2460</t>
  </si>
  <si>
    <t>BIO2900C</t>
  </si>
  <si>
    <t>BIO3900C</t>
  </si>
  <si>
    <t>BIOM420</t>
  </si>
  <si>
    <t>BIOM555</t>
  </si>
  <si>
    <t>BIOM567Z</t>
  </si>
  <si>
    <t>BIOM900C</t>
  </si>
  <si>
    <t>CMMM008</t>
  </si>
  <si>
    <t>CMMM009</t>
  </si>
  <si>
    <t>CMMM010</t>
  </si>
  <si>
    <t>CMMM011</t>
  </si>
  <si>
    <t>CMMM012</t>
  </si>
  <si>
    <t>CMMM907</t>
  </si>
  <si>
    <t>COMM033DA</t>
  </si>
  <si>
    <t>COMM034DA</t>
  </si>
  <si>
    <t>COMM035DA</t>
  </si>
  <si>
    <t>COMM036DA</t>
  </si>
  <si>
    <t>COMM037DA</t>
  </si>
  <si>
    <t>COMM107</t>
  </si>
  <si>
    <t>COMM108</t>
  </si>
  <si>
    <t>COMM109</t>
  </si>
  <si>
    <t>COMM110</t>
  </si>
  <si>
    <t>COMM424DA</t>
  </si>
  <si>
    <t>CSMM224</t>
  </si>
  <si>
    <t>DRAM152</t>
  </si>
  <si>
    <t>DRAM153</t>
  </si>
  <si>
    <t>DRAM154</t>
  </si>
  <si>
    <t>DRAM160</t>
  </si>
  <si>
    <t>DRAM161</t>
  </si>
  <si>
    <t>DRAM162</t>
  </si>
  <si>
    <t>DRAM163</t>
  </si>
  <si>
    <t>DRAM164</t>
  </si>
  <si>
    <t>EASM196</t>
  </si>
  <si>
    <t>ECM1418DA</t>
  </si>
  <si>
    <t>ECM1419DA</t>
  </si>
  <si>
    <t>ECM1420DA</t>
  </si>
  <si>
    <t>ECM1421DA</t>
  </si>
  <si>
    <t>ECM1422DA</t>
  </si>
  <si>
    <t>ECM1423DA</t>
  </si>
  <si>
    <t>ECM1424DA</t>
  </si>
  <si>
    <t>ECM2210DA</t>
  </si>
  <si>
    <t>ECM2428DA</t>
  </si>
  <si>
    <t>ECM2429DA</t>
  </si>
  <si>
    <t>ECM2430DA</t>
  </si>
  <si>
    <t>ECM2431DA</t>
  </si>
  <si>
    <t>ECM2432DA</t>
  </si>
  <si>
    <t>ECM3432DA</t>
  </si>
  <si>
    <t>ECM3433DA</t>
  </si>
  <si>
    <t>ECM3434DA</t>
  </si>
  <si>
    <t>ECM3435DA</t>
  </si>
  <si>
    <t>ECM3436DA</t>
  </si>
  <si>
    <t>ECM3437DA</t>
  </si>
  <si>
    <t>ECM3438DA</t>
  </si>
  <si>
    <t>ECM3439DA</t>
  </si>
  <si>
    <t>ECM3440DA</t>
  </si>
  <si>
    <t>ECM3441DA</t>
  </si>
  <si>
    <t>ECM3442DA</t>
  </si>
  <si>
    <t>ECM3443DA</t>
  </si>
  <si>
    <t>ECM3444DA</t>
  </si>
  <si>
    <t>ECM3445DA</t>
  </si>
  <si>
    <t>EDPS009</t>
  </si>
  <si>
    <t>EDPS010</t>
  </si>
  <si>
    <t>EDPS011</t>
  </si>
  <si>
    <t>EDUM070</t>
  </si>
  <si>
    <t>EDUM071</t>
  </si>
  <si>
    <t>EDUM072</t>
  </si>
  <si>
    <t>EDUM073</t>
  </si>
  <si>
    <t>EDUM074</t>
  </si>
  <si>
    <t>EDUM075</t>
  </si>
  <si>
    <t>EDUM076</t>
  </si>
  <si>
    <t>EDUM077</t>
  </si>
  <si>
    <t>EDUM078</t>
  </si>
  <si>
    <t>EDUM079</t>
  </si>
  <si>
    <t>EDUM080</t>
  </si>
  <si>
    <t>EDUM081</t>
  </si>
  <si>
    <t>EDUM082</t>
  </si>
  <si>
    <t>EDUM083</t>
  </si>
  <si>
    <t>EDUM084</t>
  </si>
  <si>
    <t>EDUM085</t>
  </si>
  <si>
    <t>EDUM090</t>
  </si>
  <si>
    <t>EDUM091</t>
  </si>
  <si>
    <t>EDUM092</t>
  </si>
  <si>
    <t>EDUM093</t>
  </si>
  <si>
    <t>EDUM094</t>
  </si>
  <si>
    <t>EDUM095</t>
  </si>
  <si>
    <t>EDUM096</t>
  </si>
  <si>
    <t>EDUM097</t>
  </si>
  <si>
    <t>EDUM098</t>
  </si>
  <si>
    <t>EDUM099</t>
  </si>
  <si>
    <t>EDUM100</t>
  </si>
  <si>
    <t>EDUM101</t>
  </si>
  <si>
    <t>EDUM102</t>
  </si>
  <si>
    <t>EDUM103</t>
  </si>
  <si>
    <t>EDUM105</t>
  </si>
  <si>
    <t>EDUM106</t>
  </si>
  <si>
    <t>EDUM107</t>
  </si>
  <si>
    <t>EDUM108</t>
  </si>
  <si>
    <t>EFPM200</t>
  </si>
  <si>
    <t>EFPM295</t>
  </si>
  <si>
    <t>EFPM331</t>
  </si>
  <si>
    <t>EFPM332</t>
  </si>
  <si>
    <t>EFPM920</t>
  </si>
  <si>
    <t>ELC2731</t>
  </si>
  <si>
    <t>EMGM905</t>
  </si>
  <si>
    <t>ERPM010</t>
  </si>
  <si>
    <t>ESS3003</t>
  </si>
  <si>
    <t>EXE1011</t>
  </si>
  <si>
    <t>EXE1012</t>
  </si>
  <si>
    <t>EXE1013</t>
  </si>
  <si>
    <t>EXE1014</t>
  </si>
  <si>
    <t>EXE1015</t>
  </si>
  <si>
    <t>EXE1016</t>
  </si>
  <si>
    <t>EXE2011</t>
  </si>
  <si>
    <t>EXE2012</t>
  </si>
  <si>
    <t>EXE2013</t>
  </si>
  <si>
    <t>EXE2014</t>
  </si>
  <si>
    <t>EXE2015</t>
  </si>
  <si>
    <t>EXE2016</t>
  </si>
  <si>
    <t>FLJ3415A</t>
  </si>
  <si>
    <t>FLJ3415B</t>
  </si>
  <si>
    <t>FLM3515C</t>
  </si>
  <si>
    <t>FLR2315A</t>
  </si>
  <si>
    <t>FLR2315B</t>
  </si>
  <si>
    <t>FLR2315C</t>
  </si>
  <si>
    <t>FLR3415A</t>
  </si>
  <si>
    <t>FLR3415B</t>
  </si>
  <si>
    <t>FLR3415C</t>
  </si>
  <si>
    <t>GEO1317</t>
  </si>
  <si>
    <t>GEO2319</t>
  </si>
  <si>
    <t>GEO2465</t>
  </si>
  <si>
    <t>GEO2466</t>
  </si>
  <si>
    <t>GEO3324</t>
  </si>
  <si>
    <t>GEO3325</t>
  </si>
  <si>
    <t>GEO3474</t>
  </si>
  <si>
    <t>GEOM433</t>
  </si>
  <si>
    <t>GEOM434Z</t>
  </si>
  <si>
    <t>GEOM435</t>
  </si>
  <si>
    <t>HAP1905</t>
  </si>
  <si>
    <t>HAP1906</t>
  </si>
  <si>
    <t>HAP1907</t>
  </si>
  <si>
    <t>HAP1909</t>
  </si>
  <si>
    <t>HAP1910</t>
  </si>
  <si>
    <t>HAP2901</t>
  </si>
  <si>
    <t>HAP2905</t>
  </si>
  <si>
    <t>HAP2906</t>
  </si>
  <si>
    <t>HAP2907</t>
  </si>
  <si>
    <t>HAP2909</t>
  </si>
  <si>
    <t>HAP3905</t>
  </si>
  <si>
    <t>HAP3907</t>
  </si>
  <si>
    <t>HAP3909</t>
  </si>
  <si>
    <t>HAPM101</t>
  </si>
  <si>
    <t>HAPM102</t>
  </si>
  <si>
    <t>HAPM103</t>
  </si>
  <si>
    <t>HASM001</t>
  </si>
  <si>
    <t>HASM002</t>
  </si>
  <si>
    <t>HASM003</t>
  </si>
  <si>
    <t>HASM004</t>
  </si>
  <si>
    <t>HASM005</t>
  </si>
  <si>
    <t>HASM006</t>
  </si>
  <si>
    <t>HASM007</t>
  </si>
  <si>
    <t>HASM008</t>
  </si>
  <si>
    <t>HASM009</t>
  </si>
  <si>
    <t>HASM010</t>
  </si>
  <si>
    <t>HIC2007</t>
  </si>
  <si>
    <t>HIC2009</t>
  </si>
  <si>
    <t>HIC3008</t>
  </si>
  <si>
    <t>HIH1421</t>
  </si>
  <si>
    <t>HIH1422</t>
  </si>
  <si>
    <t>HIH1532</t>
  </si>
  <si>
    <t>HIH1534</t>
  </si>
  <si>
    <t>HIH1539</t>
  </si>
  <si>
    <t>HISM201</t>
  </si>
  <si>
    <t>HPDM037Z</t>
  </si>
  <si>
    <t>HPDM039Z</t>
  </si>
  <si>
    <t>HPDM042Z</t>
  </si>
  <si>
    <t>HPDM043Z</t>
  </si>
  <si>
    <t>HPDM046Z</t>
  </si>
  <si>
    <t>HPDM049Z</t>
  </si>
  <si>
    <t>HPDM082AZ</t>
  </si>
  <si>
    <t>HPDM088Z</t>
  </si>
  <si>
    <t>HPDM165ADA</t>
  </si>
  <si>
    <t>HPDM165BDA</t>
  </si>
  <si>
    <t>HPDM166DA</t>
  </si>
  <si>
    <t>HPDM167</t>
  </si>
  <si>
    <t>HPDM168</t>
  </si>
  <si>
    <t>HPDM171</t>
  </si>
  <si>
    <t>HPDM172</t>
  </si>
  <si>
    <t>HPDM173</t>
  </si>
  <si>
    <t>HPDM174</t>
  </si>
  <si>
    <t>HPDM175</t>
  </si>
  <si>
    <t>INT0071</t>
  </si>
  <si>
    <t>INT0071B</t>
  </si>
  <si>
    <t>INT0071C</t>
  </si>
  <si>
    <t>INT0072</t>
  </si>
  <si>
    <t>INT0072B</t>
  </si>
  <si>
    <t>INT0072C</t>
  </si>
  <si>
    <t>INT0073</t>
  </si>
  <si>
    <t>INT0073C</t>
  </si>
  <si>
    <t>INT0074</t>
  </si>
  <si>
    <t>INT0074B</t>
  </si>
  <si>
    <t>INT0074C</t>
  </si>
  <si>
    <t>INT0075</t>
  </si>
  <si>
    <t>INT0075B</t>
  </si>
  <si>
    <t>INT0076</t>
  </si>
  <si>
    <t>INT3628</t>
  </si>
  <si>
    <t>INT3629</t>
  </si>
  <si>
    <t>INT9012</t>
  </si>
  <si>
    <t>INT9013</t>
  </si>
  <si>
    <t>INT9014</t>
  </si>
  <si>
    <t>INT9015</t>
  </si>
  <si>
    <t>INT9016</t>
  </si>
  <si>
    <t>INT9017</t>
  </si>
  <si>
    <t>INT9018</t>
  </si>
  <si>
    <t>INT9019</t>
  </si>
  <si>
    <t>LAW1910</t>
  </si>
  <si>
    <t>LAW3300C</t>
  </si>
  <si>
    <t>LAWM152</t>
  </si>
  <si>
    <t>LAWM153</t>
  </si>
  <si>
    <t>LAWM154</t>
  </si>
  <si>
    <t>LAWM155</t>
  </si>
  <si>
    <t>LAWM156</t>
  </si>
  <si>
    <t>LAWM157</t>
  </si>
  <si>
    <t>LAWM158</t>
  </si>
  <si>
    <t>LAWM159</t>
  </si>
  <si>
    <t>LAWM160</t>
  </si>
  <si>
    <t>LAWM161</t>
  </si>
  <si>
    <t>LAWM162</t>
  </si>
  <si>
    <t>LAWM163</t>
  </si>
  <si>
    <t>LAWM164</t>
  </si>
  <si>
    <t>LAWM165</t>
  </si>
  <si>
    <t>LAWM166</t>
  </si>
  <si>
    <t>LAWM167</t>
  </si>
  <si>
    <t>LAWM168</t>
  </si>
  <si>
    <t>LAWM169</t>
  </si>
  <si>
    <t>LAWM170</t>
  </si>
  <si>
    <t>LAWM171</t>
  </si>
  <si>
    <t>LAWM172</t>
  </si>
  <si>
    <t>LAWM173</t>
  </si>
  <si>
    <t>LAWM174</t>
  </si>
  <si>
    <t>LAWM175</t>
  </si>
  <si>
    <t>LAWM176</t>
  </si>
  <si>
    <t>LAWM177</t>
  </si>
  <si>
    <t>LAWM178</t>
  </si>
  <si>
    <t>LAWM179</t>
  </si>
  <si>
    <t>LAWM180</t>
  </si>
  <si>
    <t>LAWM181</t>
  </si>
  <si>
    <t>LAWM182</t>
  </si>
  <si>
    <t>LAWM183</t>
  </si>
  <si>
    <t>LAWM184C</t>
  </si>
  <si>
    <t>LAWM185C</t>
  </si>
  <si>
    <t>LAWM186</t>
  </si>
  <si>
    <t>LAWM187</t>
  </si>
  <si>
    <t>LAWM188</t>
  </si>
  <si>
    <t>LAWM905</t>
  </si>
  <si>
    <t>LAWM909</t>
  </si>
  <si>
    <t>MBAM844</t>
  </si>
  <si>
    <t>MBAM845</t>
  </si>
  <si>
    <t>MBAM846</t>
  </si>
  <si>
    <t>MBAM847</t>
  </si>
  <si>
    <t>MBAM848</t>
  </si>
  <si>
    <t>MBAM849</t>
  </si>
  <si>
    <t>MBAM850</t>
  </si>
  <si>
    <t>MBAM851</t>
  </si>
  <si>
    <t>MBAM852</t>
  </si>
  <si>
    <t>MBAM853</t>
  </si>
  <si>
    <t>MBAM854</t>
  </si>
  <si>
    <t>MBAM855</t>
  </si>
  <si>
    <t>MBAM856</t>
  </si>
  <si>
    <t>MBAM970B</t>
  </si>
  <si>
    <t>MDC3015</t>
  </si>
  <si>
    <t>MDC3025</t>
  </si>
  <si>
    <t>MDC3035</t>
  </si>
  <si>
    <t>MDC3510</t>
  </si>
  <si>
    <t>MDC3515</t>
  </si>
  <si>
    <t>MDC3520</t>
  </si>
  <si>
    <t>MDC3525</t>
  </si>
  <si>
    <t>MDC3530</t>
  </si>
  <si>
    <t>MDC3535</t>
  </si>
  <si>
    <t>MDC4015</t>
  </si>
  <si>
    <t>MDC4025</t>
  </si>
  <si>
    <t>MDC4035</t>
  </si>
  <si>
    <t>MDC4510</t>
  </si>
  <si>
    <t>MDC4515</t>
  </si>
  <si>
    <t>MDC4520</t>
  </si>
  <si>
    <t>MDC4525</t>
  </si>
  <si>
    <t>MDC4530</t>
  </si>
  <si>
    <t>MDC4535</t>
  </si>
  <si>
    <t>MLF1018</t>
  </si>
  <si>
    <t>MLR1006</t>
  </si>
  <si>
    <t>MLS1164</t>
  </si>
  <si>
    <t>MLX3001</t>
  </si>
  <si>
    <t>MTH0006</t>
  </si>
  <si>
    <t>MTH0007</t>
  </si>
  <si>
    <t>MTHM057</t>
  </si>
  <si>
    <t>MTHM058</t>
  </si>
  <si>
    <t>MTHM059</t>
  </si>
  <si>
    <t>MTHM060</t>
  </si>
  <si>
    <t>NUR1001</t>
  </si>
  <si>
    <t>NUR1002</t>
  </si>
  <si>
    <t>NUR1003</t>
  </si>
  <si>
    <t>NUR2001</t>
  </si>
  <si>
    <t>NUR2002</t>
  </si>
  <si>
    <t>NUR3001</t>
  </si>
  <si>
    <t>NUR3002</t>
  </si>
  <si>
    <t>NUR3003</t>
  </si>
  <si>
    <t>NUR3005</t>
  </si>
  <si>
    <t>NUR3006</t>
  </si>
  <si>
    <t>NUR3007</t>
  </si>
  <si>
    <t>NURM115</t>
  </si>
  <si>
    <t>PAL2020A</t>
  </si>
  <si>
    <t>PAL2020B</t>
  </si>
  <si>
    <t>PAL2020C</t>
  </si>
  <si>
    <t>PAL2020D</t>
  </si>
  <si>
    <t>PAL2020E</t>
  </si>
  <si>
    <t>PHYM016</t>
  </si>
  <si>
    <t>PHYM017</t>
  </si>
  <si>
    <t>PHYM018</t>
  </si>
  <si>
    <t>PHYM019</t>
  </si>
  <si>
    <t>POCM022</t>
  </si>
  <si>
    <t>POCM023</t>
  </si>
  <si>
    <t>POL1907E</t>
  </si>
  <si>
    <t>POL1907F</t>
  </si>
  <si>
    <t>POL1907G</t>
  </si>
  <si>
    <t>POL1907H</t>
  </si>
  <si>
    <t>POL1907I</t>
  </si>
  <si>
    <t>POL1907J</t>
  </si>
  <si>
    <t>POL3231B</t>
  </si>
  <si>
    <t>POL3301</t>
  </si>
  <si>
    <t>POLM025</t>
  </si>
  <si>
    <t>POLM897</t>
  </si>
  <si>
    <t>PSY1406</t>
  </si>
  <si>
    <t>PSY2406</t>
  </si>
  <si>
    <t>PSY3463</t>
  </si>
  <si>
    <t>PSY3464</t>
  </si>
  <si>
    <t>PSYD058</t>
  </si>
  <si>
    <t>PSYD059</t>
  </si>
  <si>
    <t>PSYD060</t>
  </si>
  <si>
    <t>PSYD061</t>
  </si>
  <si>
    <t>PSYD062</t>
  </si>
  <si>
    <t>PSYD063</t>
  </si>
  <si>
    <t>PSYD064</t>
  </si>
  <si>
    <t>PSYD065</t>
  </si>
  <si>
    <t>PSYD066</t>
  </si>
  <si>
    <t>PSYM234</t>
  </si>
  <si>
    <t>PSYM235Z</t>
  </si>
  <si>
    <t>PSYM236Z</t>
  </si>
  <si>
    <t>PSYM237Z</t>
  </si>
  <si>
    <t>PSYM238Z</t>
  </si>
  <si>
    <t>PSYM239Z</t>
  </si>
  <si>
    <t>PSYM240</t>
  </si>
  <si>
    <t>PYCD008</t>
  </si>
  <si>
    <t>PYCM090C</t>
  </si>
  <si>
    <t>PYCM090D</t>
  </si>
  <si>
    <t>PYCM123D</t>
  </si>
  <si>
    <t>SECM026</t>
  </si>
  <si>
    <t>SECM027</t>
  </si>
  <si>
    <t>SECM028</t>
  </si>
  <si>
    <t>SML1002</t>
  </si>
  <si>
    <t>SML1003</t>
  </si>
  <si>
    <t>SML1004</t>
  </si>
  <si>
    <t>SML1018</t>
  </si>
  <si>
    <t>SML2001</t>
  </si>
  <si>
    <t>SMLM093</t>
  </si>
  <si>
    <t>SOCM047</t>
  </si>
  <si>
    <t>SPA1001</t>
  </si>
  <si>
    <t>SPA1009</t>
  </si>
  <si>
    <t>SPAM001</t>
  </si>
  <si>
    <t>SPAM002</t>
  </si>
  <si>
    <t>SPAM003</t>
  </si>
  <si>
    <t>SPAM004</t>
  </si>
  <si>
    <t>UNID100</t>
  </si>
  <si>
    <t>ENG3023</t>
  </si>
  <si>
    <t>MTHM061</t>
  </si>
  <si>
    <t>MTHM062</t>
  </si>
  <si>
    <t>MTHM063</t>
  </si>
  <si>
    <t>SECM030</t>
  </si>
  <si>
    <t>SHSM053</t>
  </si>
  <si>
    <t>PRH2ECSECS08</t>
  </si>
  <si>
    <t>MPhil Engineering (QUEX)</t>
  </si>
  <si>
    <t>PRH4GOAGOACD</t>
  </si>
  <si>
    <t>MPhil Geography Human (Part-Time, Distance Learning) - Cornwall</t>
  </si>
  <si>
    <t>PRP6ECSECS07</t>
  </si>
  <si>
    <t>PhD Engineering (QUEX) (Part-Time)</t>
  </si>
  <si>
    <t>PRH4ECSECS04</t>
  </si>
  <si>
    <t>MPhil Engineering (QUEX) (Part-Time)</t>
  </si>
  <si>
    <t>PTL1LAWLAW10</t>
  </si>
  <si>
    <t>LLM International Commercial Law</t>
  </si>
  <si>
    <t>PGCE Primary û Foundation Stage/Key Stage 1 (School Direct)</t>
  </si>
  <si>
    <t>PTL2LAWLAW04</t>
  </si>
  <si>
    <t>LLM International Commercial Law (Part-Time)</t>
  </si>
  <si>
    <t>UF1T-GD-NOEXIT</t>
  </si>
  <si>
    <t>UFS3BIOBIO07</t>
  </si>
  <si>
    <t>BSc Molecular Biology and Biotechnology</t>
  </si>
  <si>
    <t>UFS3PHYPHY11</t>
  </si>
  <si>
    <t>UFS3PHYPHY12</t>
  </si>
  <si>
    <t>UFS3PHYPHY13</t>
  </si>
  <si>
    <t>BSc Theoretical Physics</t>
  </si>
  <si>
    <t>UFS3PHYPHY14</t>
  </si>
  <si>
    <t>BSc Physics with Biophysics</t>
  </si>
  <si>
    <t>UFS3PHYPHY15</t>
  </si>
  <si>
    <t>BSc Physics with Quantum Technology</t>
  </si>
  <si>
    <t>UFS4PHYPHY09</t>
  </si>
  <si>
    <t>UFS4BIOBIO13</t>
  </si>
  <si>
    <t>BSc Molecular Biology and Biotechnology with Industrial Experience</t>
  </si>
  <si>
    <t>UFS4PHYPHY07</t>
  </si>
  <si>
    <t>UFS4PHYPHY08</t>
  </si>
  <si>
    <t>UFX4PHYPHY19</t>
  </si>
  <si>
    <t>UFX4PHYPHY20</t>
  </si>
  <si>
    <t>UFX4PHYPHY21</t>
  </si>
  <si>
    <t>MPhys Theoretical Physics</t>
  </si>
  <si>
    <t>UFX4PHYPHY22</t>
  </si>
  <si>
    <t>MPhys Physics with Biophysics</t>
  </si>
  <si>
    <t>UFX4PHYPHY23</t>
  </si>
  <si>
    <t>MPhys Physics with Quantum Technology</t>
  </si>
  <si>
    <t>UFX4BIOBIO04</t>
  </si>
  <si>
    <t>MSci Molecular Biology and Biotechnology</t>
  </si>
  <si>
    <t>UFX5PHYPHY03</t>
  </si>
  <si>
    <t>UFX5PHYPHY04</t>
  </si>
  <si>
    <t>UP1T-GD-NOEXIT</t>
  </si>
  <si>
    <t>UP4A-BH-150:120:90:0</t>
  </si>
  <si>
    <t>UP4A-BH-DL150:120:90:0</t>
  </si>
  <si>
    <t>AHV2023</t>
  </si>
  <si>
    <t>AHV2024</t>
  </si>
  <si>
    <t>AHV3018</t>
  </si>
  <si>
    <t>AHV3019</t>
  </si>
  <si>
    <t>AHV3020</t>
  </si>
  <si>
    <t>BEA1015DA</t>
  </si>
  <si>
    <t>BEA1016DA</t>
  </si>
  <si>
    <t>BEA1017DA</t>
  </si>
  <si>
    <t>BEA1018DA</t>
  </si>
  <si>
    <t>BEA2021DA</t>
  </si>
  <si>
    <t>BEA2022DA</t>
  </si>
  <si>
    <t>BEA2023DA</t>
  </si>
  <si>
    <t>BEA2024DA</t>
  </si>
  <si>
    <t>BEA3030DA</t>
  </si>
  <si>
    <t>BEA3031DA</t>
  </si>
  <si>
    <t>BEA3032DA</t>
  </si>
  <si>
    <t>BEA3033DA</t>
  </si>
  <si>
    <t>BEA3034DA</t>
  </si>
  <si>
    <t>BEA3035DA</t>
  </si>
  <si>
    <t>BEF0100DA</t>
  </si>
  <si>
    <t>BEF0101DA</t>
  </si>
  <si>
    <t>CLAM263</t>
  </si>
  <si>
    <t>CRI2001</t>
  </si>
  <si>
    <t>CRI3001</t>
  </si>
  <si>
    <t>EAS3509</t>
  </si>
  <si>
    <t>EAS3510</t>
  </si>
  <si>
    <t>EAS3511</t>
  </si>
  <si>
    <t>ECE2001</t>
  </si>
  <si>
    <t>ECE2002</t>
  </si>
  <si>
    <t>ECE3001</t>
  </si>
  <si>
    <t>ECE3002</t>
  </si>
  <si>
    <t>HIH2594</t>
  </si>
  <si>
    <t>HPDM164</t>
  </si>
  <si>
    <t>LAW1910C</t>
  </si>
  <si>
    <t>MTH3050</t>
  </si>
  <si>
    <t>PHL2128</t>
  </si>
  <si>
    <t>PHL2129</t>
  </si>
  <si>
    <t>PHL3129</t>
  </si>
  <si>
    <t>POC3149</t>
  </si>
  <si>
    <t>POCM024</t>
  </si>
  <si>
    <t>POL2130</t>
  </si>
  <si>
    <t>POL2131</t>
  </si>
  <si>
    <t>POL2132</t>
  </si>
  <si>
    <t>POL3302</t>
  </si>
  <si>
    <t>POL3303</t>
  </si>
  <si>
    <t>POL3304</t>
  </si>
  <si>
    <t>SOC3148</t>
  </si>
  <si>
    <t>SPA2007</t>
  </si>
  <si>
    <t>SPA3007</t>
  </si>
  <si>
    <t>THE2228</t>
  </si>
  <si>
    <t>THE2229</t>
  </si>
  <si>
    <t>THE3228</t>
  </si>
  <si>
    <t>THE3229</t>
  </si>
  <si>
    <t>THEM312</t>
  </si>
  <si>
    <t>Module Type code</t>
  </si>
  <si>
    <t>STAN</t>
  </si>
  <si>
    <t>NCB</t>
  </si>
  <si>
    <t>FLD</t>
  </si>
  <si>
    <t>TTO</t>
  </si>
  <si>
    <t>AHV2025</t>
  </si>
  <si>
    <t>DISSUG</t>
  </si>
  <si>
    <t>DISSPG</t>
  </si>
  <si>
    <t>ANT1000</t>
  </si>
  <si>
    <t>ANT1013</t>
  </si>
  <si>
    <t>ANT2000</t>
  </si>
  <si>
    <t>ANT2118</t>
  </si>
  <si>
    <t>ANT2119</t>
  </si>
  <si>
    <t>ANT3118</t>
  </si>
  <si>
    <t>SA2</t>
  </si>
  <si>
    <t>YA</t>
  </si>
  <si>
    <t>WA2</t>
  </si>
  <si>
    <t>SA1</t>
  </si>
  <si>
    <t>ARA3050</t>
  </si>
  <si>
    <t>ARAM256</t>
  </si>
  <si>
    <t>ARAM257</t>
  </si>
  <si>
    <t>ARAM305</t>
  </si>
  <si>
    <t>ARC2132</t>
  </si>
  <si>
    <t>WE</t>
  </si>
  <si>
    <t>ARC3013</t>
  </si>
  <si>
    <t>ARC3135</t>
  </si>
  <si>
    <t>ARC3136</t>
  </si>
  <si>
    <t>APP</t>
  </si>
  <si>
    <t>WUK1</t>
  </si>
  <si>
    <t>ONL</t>
  </si>
  <si>
    <t>BEE2045</t>
  </si>
  <si>
    <t>BEE3076</t>
  </si>
  <si>
    <t>BEE3077</t>
  </si>
  <si>
    <t>BEF3119DA</t>
  </si>
  <si>
    <t>BEM1040</t>
  </si>
  <si>
    <t>BEM2055</t>
  </si>
  <si>
    <t>BEM2056</t>
  </si>
  <si>
    <t>BEM2057</t>
  </si>
  <si>
    <t>WA1</t>
  </si>
  <si>
    <t>BEM3080</t>
  </si>
  <si>
    <t>BEM3081</t>
  </si>
  <si>
    <t>BEM3082</t>
  </si>
  <si>
    <t>BEM3083</t>
  </si>
  <si>
    <t>PFO</t>
  </si>
  <si>
    <t>BEMM800</t>
  </si>
  <si>
    <t>BEMM801</t>
  </si>
  <si>
    <t>BEMM802</t>
  </si>
  <si>
    <t>BEMM803</t>
  </si>
  <si>
    <t>BEMM804</t>
  </si>
  <si>
    <t>BEMM805</t>
  </si>
  <si>
    <t>BEMM806</t>
  </si>
  <si>
    <t>BEMM807</t>
  </si>
  <si>
    <t>BEMM808</t>
  </si>
  <si>
    <t>SUM</t>
  </si>
  <si>
    <t>BIO1348</t>
  </si>
  <si>
    <t>BIO2102</t>
  </si>
  <si>
    <t>BIO2103</t>
  </si>
  <si>
    <t>BIO2107</t>
  </si>
  <si>
    <t>WUK2</t>
  </si>
  <si>
    <t>BIO3058</t>
  </si>
  <si>
    <t>BIO3059</t>
  </si>
  <si>
    <t>BIO3138</t>
  </si>
  <si>
    <t>BIO3139</t>
  </si>
  <si>
    <t>BIO3140</t>
  </si>
  <si>
    <t>BIO3141</t>
  </si>
  <si>
    <t>BIO3142</t>
  </si>
  <si>
    <t>BIO3143</t>
  </si>
  <si>
    <t>BIOM570</t>
  </si>
  <si>
    <t>BIOM571</t>
  </si>
  <si>
    <t>BIOM909C-UG</t>
  </si>
  <si>
    <t>BUSM002</t>
  </si>
  <si>
    <t>BUSM003</t>
  </si>
  <si>
    <t>INDS</t>
  </si>
  <si>
    <t>FLDW</t>
  </si>
  <si>
    <t>CLA1029</t>
  </si>
  <si>
    <t>CLA1030</t>
  </si>
  <si>
    <t>CLA1031</t>
  </si>
  <si>
    <t>CLA2029</t>
  </si>
  <si>
    <t>CLA2030</t>
  </si>
  <si>
    <t>CLA2031</t>
  </si>
  <si>
    <t>CLA3126</t>
  </si>
  <si>
    <t>CLA3127</t>
  </si>
  <si>
    <t>CLA3128</t>
  </si>
  <si>
    <t>CLAM227</t>
  </si>
  <si>
    <t>CLAM228</t>
  </si>
  <si>
    <t>CMM3005</t>
  </si>
  <si>
    <t>CMM3006</t>
  </si>
  <si>
    <t>COM2015</t>
  </si>
  <si>
    <t>COM2016</t>
  </si>
  <si>
    <t>CSC1010</t>
  </si>
  <si>
    <t>CSC1011</t>
  </si>
  <si>
    <t>CSC1012</t>
  </si>
  <si>
    <t>CSC1013</t>
  </si>
  <si>
    <t>CSC2028</t>
  </si>
  <si>
    <t>CSC2029</t>
  </si>
  <si>
    <t>CSC2030</t>
  </si>
  <si>
    <t>CSC2031</t>
  </si>
  <si>
    <t>CSC2032</t>
  </si>
  <si>
    <t>CSC2033</t>
  </si>
  <si>
    <t>CSC2034</t>
  </si>
  <si>
    <t>CSC2035</t>
  </si>
  <si>
    <t>CSC2036</t>
  </si>
  <si>
    <t>CSC2037</t>
  </si>
  <si>
    <t>CSC3033</t>
  </si>
  <si>
    <t>CSC3034</t>
  </si>
  <si>
    <t>CSC3035</t>
  </si>
  <si>
    <t>CSC3036</t>
  </si>
  <si>
    <t>CSC3037</t>
  </si>
  <si>
    <t>CSC3038</t>
  </si>
  <si>
    <t>CSMM905-UG</t>
  </si>
  <si>
    <t>CSMM909-UG</t>
  </si>
  <si>
    <t>DRA2076</t>
  </si>
  <si>
    <t>DRA2077</t>
  </si>
  <si>
    <t>DRA2110</t>
  </si>
  <si>
    <t>DRA2111</t>
  </si>
  <si>
    <t>DRA3051</t>
  </si>
  <si>
    <t>DRA3107</t>
  </si>
  <si>
    <t>EAF2514</t>
  </si>
  <si>
    <t>EAF2515</t>
  </si>
  <si>
    <t>EAS1016</t>
  </si>
  <si>
    <t>EAS3184</t>
  </si>
  <si>
    <t>EASM197</t>
  </si>
  <si>
    <t>EASM198</t>
  </si>
  <si>
    <t>ECEM905</t>
  </si>
  <si>
    <t>ECEM906</t>
  </si>
  <si>
    <t>ECEM907</t>
  </si>
  <si>
    <t>EFPM003Z</t>
  </si>
  <si>
    <t>EFPM004Z</t>
  </si>
  <si>
    <t>EFPM007Z</t>
  </si>
  <si>
    <t>EFPM008Z</t>
  </si>
  <si>
    <t>EFPM009Z</t>
  </si>
  <si>
    <t>EFPM010Z</t>
  </si>
  <si>
    <t>EFPM011Z</t>
  </si>
  <si>
    <t>EFPM012Z</t>
  </si>
  <si>
    <t>EFPM013Z</t>
  </si>
  <si>
    <t>EFPM333</t>
  </si>
  <si>
    <t>EFPM334</t>
  </si>
  <si>
    <t>EFPM335</t>
  </si>
  <si>
    <t>EFPM838</t>
  </si>
  <si>
    <t>EFPM839</t>
  </si>
  <si>
    <t>ENEM900-UG</t>
  </si>
  <si>
    <t>ENEM905-UG</t>
  </si>
  <si>
    <t>ENEM907-UG</t>
  </si>
  <si>
    <t>ENEM909-UG</t>
  </si>
  <si>
    <t>ENG1907DA</t>
  </si>
  <si>
    <t>ENG1909DA</t>
  </si>
  <si>
    <t>ENG2907DA</t>
  </si>
  <si>
    <t>ENG2909DA</t>
  </si>
  <si>
    <t>ENG3907DA</t>
  </si>
  <si>
    <t>ENG3909DA</t>
  </si>
  <si>
    <t>ESP2004</t>
  </si>
  <si>
    <t>ESP2005</t>
  </si>
  <si>
    <t>EXE2020</t>
  </si>
  <si>
    <t>EXE2021</t>
  </si>
  <si>
    <t>EXE2022</t>
  </si>
  <si>
    <t>EXE2023</t>
  </si>
  <si>
    <t>EXEM001</t>
  </si>
  <si>
    <t>EXEM002</t>
  </si>
  <si>
    <t>EXEM003</t>
  </si>
  <si>
    <t>EXEM004</t>
  </si>
  <si>
    <t>GEO1423</t>
  </si>
  <si>
    <t>GEO2337</t>
  </si>
  <si>
    <t>GEO2338</t>
  </si>
  <si>
    <t>GEO2467</t>
  </si>
  <si>
    <t>GEO3156</t>
  </si>
  <si>
    <t>GEO3157</t>
  </si>
  <si>
    <t>GEO3158</t>
  </si>
  <si>
    <t>GEO3326</t>
  </si>
  <si>
    <t>GEO3327</t>
  </si>
  <si>
    <t>GEO3328</t>
  </si>
  <si>
    <t>GEO3475</t>
  </si>
  <si>
    <t>GRC1120</t>
  </si>
  <si>
    <t>HAP3906</t>
  </si>
  <si>
    <t>HAS1001</t>
  </si>
  <si>
    <t>HAS3007</t>
  </si>
  <si>
    <t>HAS3008</t>
  </si>
  <si>
    <t>HAS3009</t>
  </si>
  <si>
    <t>HASM011</t>
  </si>
  <si>
    <t>HASM012</t>
  </si>
  <si>
    <t>HASM013</t>
  </si>
  <si>
    <t>HASM014</t>
  </si>
  <si>
    <t>HASM015</t>
  </si>
  <si>
    <t>HIC1011</t>
  </si>
  <si>
    <t>HIC2036</t>
  </si>
  <si>
    <t>HIC2037</t>
  </si>
  <si>
    <t>HIC2038</t>
  </si>
  <si>
    <t>HIC3009</t>
  </si>
  <si>
    <t>HIC3010</t>
  </si>
  <si>
    <t>HIH2238</t>
  </si>
  <si>
    <t>HIH2239</t>
  </si>
  <si>
    <t>HIH2240</t>
  </si>
  <si>
    <t>HIH2241</t>
  </si>
  <si>
    <t>HIH3412</t>
  </si>
  <si>
    <t>HIH3413</t>
  </si>
  <si>
    <t>HIH3414</t>
  </si>
  <si>
    <t>HIH3415</t>
  </si>
  <si>
    <t>HIH3416</t>
  </si>
  <si>
    <t>HIH3417</t>
  </si>
  <si>
    <t>HIH3418</t>
  </si>
  <si>
    <t>HIH3419</t>
  </si>
  <si>
    <t>HIH3420</t>
  </si>
  <si>
    <t>HIH3421</t>
  </si>
  <si>
    <t>HIH3422</t>
  </si>
  <si>
    <t>HIH3423</t>
  </si>
  <si>
    <t>HIH3424</t>
  </si>
  <si>
    <t>HIH3425</t>
  </si>
  <si>
    <t>HIH3426</t>
  </si>
  <si>
    <t>HIH3427</t>
  </si>
  <si>
    <t>HIH3428</t>
  </si>
  <si>
    <t>HIH3429</t>
  </si>
  <si>
    <t>HIH3430</t>
  </si>
  <si>
    <t>HIH3431</t>
  </si>
  <si>
    <t>HIH3432</t>
  </si>
  <si>
    <t>HIH3433</t>
  </si>
  <si>
    <t>HIH3434</t>
  </si>
  <si>
    <t>HIH3435</t>
  </si>
  <si>
    <t>HIH3436</t>
  </si>
  <si>
    <t>HIH3437</t>
  </si>
  <si>
    <t>HIH3438</t>
  </si>
  <si>
    <t>HIH3439</t>
  </si>
  <si>
    <t>HIH3440</t>
  </si>
  <si>
    <t>HIH3441</t>
  </si>
  <si>
    <t>HIH3442</t>
  </si>
  <si>
    <t>HIH3443</t>
  </si>
  <si>
    <t>HIH3444</t>
  </si>
  <si>
    <t>HIH3445</t>
  </si>
  <si>
    <t>HIH3446</t>
  </si>
  <si>
    <t>HIH3447</t>
  </si>
  <si>
    <t>HIH3448</t>
  </si>
  <si>
    <t>HIH3449</t>
  </si>
  <si>
    <t>HIH3450</t>
  </si>
  <si>
    <t>HIH3451</t>
  </si>
  <si>
    <t>HIH3452</t>
  </si>
  <si>
    <t>HISM049</t>
  </si>
  <si>
    <t>HPDM165CDA</t>
  </si>
  <si>
    <t>HPDM176</t>
  </si>
  <si>
    <t>HPDM177</t>
  </si>
  <si>
    <t>HPDM178</t>
  </si>
  <si>
    <t>HPDM179</t>
  </si>
  <si>
    <t>HPDM180</t>
  </si>
  <si>
    <t>HPDM181</t>
  </si>
  <si>
    <t>HPDM182</t>
  </si>
  <si>
    <t>HPDM907DA</t>
  </si>
  <si>
    <t>ISS1104</t>
  </si>
  <si>
    <t>LAW2081</t>
  </si>
  <si>
    <t>LAW2172</t>
  </si>
  <si>
    <t>LAW2173</t>
  </si>
  <si>
    <t>LAW3216</t>
  </si>
  <si>
    <t>LAW3217</t>
  </si>
  <si>
    <t>LAW3301C</t>
  </si>
  <si>
    <t>MLF2006</t>
  </si>
  <si>
    <t>MLF3007</t>
  </si>
  <si>
    <t>MLI2004</t>
  </si>
  <si>
    <t>MLM2008</t>
  </si>
  <si>
    <t>MLR2025</t>
  </si>
  <si>
    <t>MLR2026</t>
  </si>
  <si>
    <t>MLR3121</t>
  </si>
  <si>
    <t>MLR3123</t>
  </si>
  <si>
    <t>MLR3125</t>
  </si>
  <si>
    <t>MLS2044</t>
  </si>
  <si>
    <t>MLS3072</t>
  </si>
  <si>
    <t>PAL</t>
  </si>
  <si>
    <t>PHL2043</t>
  </si>
  <si>
    <t>PHL2130</t>
  </si>
  <si>
    <t>PLF3730</t>
  </si>
  <si>
    <t>PLS3731</t>
  </si>
  <si>
    <t>POC1033</t>
  </si>
  <si>
    <t>POC1034</t>
  </si>
  <si>
    <t>POC2150</t>
  </si>
  <si>
    <t>POC2151</t>
  </si>
  <si>
    <t>POC2152</t>
  </si>
  <si>
    <t>POC3150</t>
  </si>
  <si>
    <t>POC3151</t>
  </si>
  <si>
    <t>POC3152</t>
  </si>
  <si>
    <t>POC3153</t>
  </si>
  <si>
    <t>POC3154</t>
  </si>
  <si>
    <t>POCM154</t>
  </si>
  <si>
    <t>POL1000</t>
  </si>
  <si>
    <t>POL2164</t>
  </si>
  <si>
    <t>POL2165</t>
  </si>
  <si>
    <t>POL3090</t>
  </si>
  <si>
    <t>POL3100</t>
  </si>
  <si>
    <t>POL3101</t>
  </si>
  <si>
    <t>POL3102</t>
  </si>
  <si>
    <t>POL3305</t>
  </si>
  <si>
    <t>POL3306</t>
  </si>
  <si>
    <t>POL3307</t>
  </si>
  <si>
    <t>POL3308</t>
  </si>
  <si>
    <t>POL3309</t>
  </si>
  <si>
    <t>POL3310</t>
  </si>
  <si>
    <t>POL3311</t>
  </si>
  <si>
    <t>POL3312</t>
  </si>
  <si>
    <t>POLM307</t>
  </si>
  <si>
    <t>POLM341</t>
  </si>
  <si>
    <t>POLM342M</t>
  </si>
  <si>
    <t>POLM343</t>
  </si>
  <si>
    <t>POLM344</t>
  </si>
  <si>
    <t>PYCM139DA</t>
  </si>
  <si>
    <t>PYCM140DA</t>
  </si>
  <si>
    <t>SML3026</t>
  </si>
  <si>
    <t>SML3044</t>
  </si>
  <si>
    <t>SOC1000</t>
  </si>
  <si>
    <t>SOC1001</t>
  </si>
  <si>
    <t>SOC2137</t>
  </si>
  <si>
    <t>SOC3149</t>
  </si>
  <si>
    <t>SOCM048</t>
  </si>
  <si>
    <t>SOCM049</t>
  </si>
  <si>
    <t>SOCM050</t>
  </si>
  <si>
    <t>SPA1000</t>
  </si>
  <si>
    <t>SPA2000</t>
  </si>
  <si>
    <t>SPA2008</t>
  </si>
  <si>
    <t>SPA2009</t>
  </si>
  <si>
    <t>SPA2011</t>
  </si>
  <si>
    <t>SPA2012</t>
  </si>
  <si>
    <t>SPA2013</t>
  </si>
  <si>
    <t>SPA2014</t>
  </si>
  <si>
    <t>SPA3004</t>
  </si>
  <si>
    <t>SPA3009</t>
  </si>
  <si>
    <t>SPA3010</t>
  </si>
  <si>
    <t>SPA3011</t>
  </si>
  <si>
    <t>SPA3012</t>
  </si>
  <si>
    <t>SPA3013</t>
  </si>
  <si>
    <t>SPA3014</t>
  </si>
  <si>
    <t>SPAM005DA</t>
  </si>
  <si>
    <t>THE1120</t>
  </si>
  <si>
    <t>THE1121</t>
  </si>
  <si>
    <t>THE1122</t>
  </si>
  <si>
    <t>THE1123</t>
  </si>
  <si>
    <t>THE1124</t>
  </si>
  <si>
    <t>THE1125</t>
  </si>
  <si>
    <t>THE2230</t>
  </si>
  <si>
    <t>THE2231</t>
  </si>
  <si>
    <t>THE3121</t>
  </si>
  <si>
    <t>THE3230</t>
  </si>
  <si>
    <t>THE3231</t>
  </si>
  <si>
    <t>THEM151</t>
  </si>
  <si>
    <t>In Use?</t>
  </si>
  <si>
    <t>N</t>
  </si>
  <si>
    <t>Y</t>
  </si>
  <si>
    <t>Module Type</t>
  </si>
  <si>
    <t>Enter Programme Code Here</t>
  </si>
  <si>
    <r>
      <rPr>
        <sz val="10"/>
        <rFont val="Arial"/>
        <family val="2"/>
      </rPr>
      <t xml:space="preserve">Programme Code 
(this can be found in </t>
    </r>
    <r>
      <rPr>
        <b/>
        <u/>
        <sz val="10"/>
        <color theme="10"/>
        <rFont val="Arial"/>
        <family val="2"/>
      </rPr>
      <t>SRS</t>
    </r>
    <r>
      <rPr>
        <sz val="10"/>
        <rFont val="Arial"/>
        <family val="2"/>
      </rPr>
      <t>)</t>
    </r>
    <r>
      <rPr>
        <u/>
        <sz val="10"/>
        <color theme="10"/>
        <rFont val="Arial"/>
        <family val="2"/>
      </rPr>
      <t>:</t>
    </r>
  </si>
  <si>
    <t>PTA1EGLEGL18</t>
  </si>
  <si>
    <t>MA Shakespeare and Renaissance Studies</t>
  </si>
  <si>
    <t>PTA1EGLEGL19</t>
  </si>
  <si>
    <t>MA World Literatures</t>
  </si>
  <si>
    <t>PTA1EGLEGL20</t>
  </si>
  <si>
    <t>MA Modern and Contemporary Literature</t>
  </si>
  <si>
    <t>PTA1EGLEGL21</t>
  </si>
  <si>
    <t>MA Nature Writing</t>
  </si>
  <si>
    <t>PTS2SBESBE15</t>
  </si>
  <si>
    <t>MSc Management with Industrial Experience</t>
  </si>
  <si>
    <t>PTS2SBESBE16</t>
  </si>
  <si>
    <t>MSc Marketing with Industrial Experience</t>
  </si>
  <si>
    <t>PTS2SBESBE17</t>
  </si>
  <si>
    <t>MSc Digital Marketing with Industrial Experience</t>
  </si>
  <si>
    <t>PTS2SBESBE18</t>
  </si>
  <si>
    <t>MSc Financial Technology (FinTech) with Industrial Experience</t>
  </si>
  <si>
    <t>PTS2SBESBE19</t>
  </si>
  <si>
    <t>MSc Financial Analysis and Fund Management with Industrial Experience</t>
  </si>
  <si>
    <t>PTS2SBESBE20</t>
  </si>
  <si>
    <t>MSc Finance with Industrial Experience</t>
  </si>
  <si>
    <t>MSc Data Science (Professional) (Non-Apprenticeship, Top-up) (Part-Time)</t>
  </si>
  <si>
    <t>TP1A-MT-TOPUP</t>
  </si>
  <si>
    <t>PTA2EGLEGL09</t>
  </si>
  <si>
    <t>MA Shakespeare and Renaissance Studies (Part-Time)</t>
  </si>
  <si>
    <t>PTA2EGLEGL10</t>
  </si>
  <si>
    <t>MA World Literatures (Part-Time)</t>
  </si>
  <si>
    <t>PTA2EGLEGL11</t>
  </si>
  <si>
    <t>MA Modern and Contemporary Literature (Part-Time)</t>
  </si>
  <si>
    <t>PTA2EGLEGL12</t>
  </si>
  <si>
    <t>MA Nature Writing (Part-Time)</t>
  </si>
  <si>
    <t>TP2T-MT-TOPUP</t>
  </si>
  <si>
    <t>UFA3EGLHPS01</t>
  </si>
  <si>
    <t>BA English and History</t>
  </si>
  <si>
    <t>UFS4SBESBE71</t>
  </si>
  <si>
    <t>BSc Finance Studies with Industrial Experience</t>
  </si>
  <si>
    <t>UFS4SBESBE72</t>
  </si>
  <si>
    <t>BSc Finance Studies with Year Abroad</t>
  </si>
  <si>
    <t>UFS4HPSHPS19</t>
  </si>
  <si>
    <t>BSc Crime and Data Science with Employment Experience Abroad</t>
  </si>
  <si>
    <t>UFS4HPSHPS20</t>
  </si>
  <si>
    <t>BSc Criminology with Employment Experience Abroad</t>
  </si>
  <si>
    <t>UFA4EGLHPS01</t>
  </si>
  <si>
    <t>BA English and History with Study Abroad</t>
  </si>
  <si>
    <t>UFA4EGLHPS02</t>
  </si>
  <si>
    <t>BA English and History with Employment Experience</t>
  </si>
  <si>
    <t>UFA4EGLHPS03</t>
  </si>
  <si>
    <t>BA English and History with Employment Experience Abroad</t>
  </si>
  <si>
    <t>UFA4HPSCTH11</t>
  </si>
  <si>
    <t>BA Philosophy and Theology with Employment Experience</t>
  </si>
  <si>
    <t>UFA4HPSCTH12</t>
  </si>
  <si>
    <t>BA Philosophy and Theology with Employment Experience Abroad</t>
  </si>
  <si>
    <t>UFA4HPSHPS90</t>
  </si>
  <si>
    <t>BA Philosophy and History with Employment Experience</t>
  </si>
  <si>
    <t>UFA4HPSHPS91</t>
  </si>
  <si>
    <t>BA Philosophy and History with Employment Experience Abroad</t>
  </si>
  <si>
    <t>UFA4HPSHPS92</t>
  </si>
  <si>
    <t>BA Philosophy and Politics with Employment Experience Abroad</t>
  </si>
  <si>
    <t>UFA4HPSHPS93</t>
  </si>
  <si>
    <t>BA Philosophy and Sociology with Employment Experience</t>
  </si>
  <si>
    <t>UFS4HPSHPS23</t>
  </si>
  <si>
    <t>BSc Social Data Science with Employment Experience Abroad</t>
  </si>
  <si>
    <t>UFA4HPSHPS94</t>
  </si>
  <si>
    <t>BA Sociology and Anthropology with Employment Experience</t>
  </si>
  <si>
    <t>UFA4HPSHPS95</t>
  </si>
  <si>
    <t>BA Sociology and Anthropology with Employment Experience Abroad</t>
  </si>
  <si>
    <t>UFS4HPSHPS21</t>
  </si>
  <si>
    <t>BSc Sociology with Employment Experience</t>
  </si>
  <si>
    <t>UFS4HPSHPS22</t>
  </si>
  <si>
    <t>BSc Sociology with Employment Experience Abroad</t>
  </si>
  <si>
    <t>L1Y0ISSISS01</t>
  </si>
  <si>
    <t>International Summer School</t>
  </si>
  <si>
    <t>UDS4SBESBE14</t>
  </si>
  <si>
    <t>BSc (Hons) Applied Accounting (Integrated Degree Apprenticeship) (Part-Time)</t>
  </si>
  <si>
    <t>UFS4SBESBE70</t>
  </si>
  <si>
    <t>BSc (Hons) Applied Accounting (Non-Apprenticeship) (Part-Time)</t>
  </si>
  <si>
    <t>PRM3EMSEMSCF</t>
  </si>
  <si>
    <t>MScbyRes Public Health - Cornwall</t>
  </si>
  <si>
    <t>PRM3EMSEMSCG</t>
  </si>
  <si>
    <t>MScbyRes Public Health (Split Site) - Cornwall</t>
  </si>
  <si>
    <t>PRM3EMSEMS10</t>
  </si>
  <si>
    <t>MScbyRes Public Health</t>
  </si>
  <si>
    <t>PRM3EMSEMS11</t>
  </si>
  <si>
    <t>MScbyRes Public Health (Split Site)</t>
  </si>
  <si>
    <t>PRM4EMSEMSCF</t>
  </si>
  <si>
    <t>MScbyRes Public Health (Part-Time) - Cornwall</t>
  </si>
  <si>
    <t>PRM4EMSEMSCG</t>
  </si>
  <si>
    <t>MScbyRes Public Health (Part-Time, Split Site) - Cornwall</t>
  </si>
  <si>
    <t>PRM4EMSEMS09</t>
  </si>
  <si>
    <t>MScbyRes Public Health (Part-Time)</t>
  </si>
  <si>
    <t>PRM4EMSEMS10</t>
  </si>
  <si>
    <t>MScbyRes Public Health (Part-Time, Split Site)</t>
  </si>
  <si>
    <t>PRH1EMSEMSCA</t>
  </si>
  <si>
    <t>MPhilbyPub Public Health - Cornwall</t>
  </si>
  <si>
    <t>PRP2EMSEMSCA</t>
  </si>
  <si>
    <t>PhDbyPub Public Health - Cornwall</t>
  </si>
  <si>
    <t>PRH1EMSEMS01</t>
  </si>
  <si>
    <t>MPhilbyPub Public Health</t>
  </si>
  <si>
    <t>PRP2EMSEMS11</t>
  </si>
  <si>
    <t>PhDbyPub Public Health</t>
  </si>
  <si>
    <t>PRP3EMSEMSCL</t>
  </si>
  <si>
    <t>PhD Public Health - Cornwall</t>
  </si>
  <si>
    <t>PRH2EMSEMSCN</t>
  </si>
  <si>
    <t>MPhil Public Health - Cornwall</t>
  </si>
  <si>
    <t>PRH2EMSEMSCO</t>
  </si>
  <si>
    <t>MPhil Public Health (Splite Site) - Cornwall</t>
  </si>
  <si>
    <t>PRP3EMSEMSCM</t>
  </si>
  <si>
    <t>PhD Public Health (Split Site) - Cornwall</t>
  </si>
  <si>
    <t>PRP3EMSEMS21</t>
  </si>
  <si>
    <t>PhD Public Health</t>
  </si>
  <si>
    <t>PRH2EMSEMS21</t>
  </si>
  <si>
    <t>MPhil Public Health (Split Site)</t>
  </si>
  <si>
    <t>PRP3EMSEMS22</t>
  </si>
  <si>
    <t>PhD Public Health (Split Site)</t>
  </si>
  <si>
    <t>PRH2EMSEMS20</t>
  </si>
  <si>
    <t>MPhil Public Health</t>
  </si>
  <si>
    <t>PRH1EMSEMSCB</t>
  </si>
  <si>
    <t>MPhilbyPub Public Health (Part-Time) - Cornwall</t>
  </si>
  <si>
    <t>PRP2EMSEMSCB</t>
  </si>
  <si>
    <t>PhDbyPub Public Health (Part-Time) - Cornwall</t>
  </si>
  <si>
    <t>PRH1EMSEMS02</t>
  </si>
  <si>
    <t>MPhilbyPub Public Health (Part-Time)</t>
  </si>
  <si>
    <t>PRP2EMSEMS12</t>
  </si>
  <si>
    <t>PhDbyPub Public Health (Part-Time)</t>
  </si>
  <si>
    <t>PRP6BIOBIOCG</t>
  </si>
  <si>
    <t>PhD Biological Sciences (SWBio) (Part-Time) - Cornwall</t>
  </si>
  <si>
    <t>PRH4EMSEMSCI</t>
  </si>
  <si>
    <t>MPhil Public Health (Part-Time) - Cornwall</t>
  </si>
  <si>
    <t>PRP6EMSEMSCI</t>
  </si>
  <si>
    <t>PhD Public Health (Part-Time) - Cornwall</t>
  </si>
  <si>
    <t>PRH4EMSEMSCJ</t>
  </si>
  <si>
    <t>MPhil Public Health (Part-Time, Split Site) - Cornwall</t>
  </si>
  <si>
    <t>PRP6EMSEMSCJ</t>
  </si>
  <si>
    <t>PhD Public Health (Part-Time, Split Site) - Cornwall</t>
  </si>
  <si>
    <t>PRP6EMSEMS17</t>
  </si>
  <si>
    <t>PhD Public Health (Part-Time)</t>
  </si>
  <si>
    <t>PRH4EMSEMS15</t>
  </si>
  <si>
    <t>MPhil Public Health (Part-Time)</t>
  </si>
  <si>
    <t>PRH4EMSEMS16</t>
  </si>
  <si>
    <t>MPhil Public Health (Part-Time, Split Site)</t>
  </si>
  <si>
    <t>PRP6EMSEMS18</t>
  </si>
  <si>
    <t>PhD Public Health (Part-Time, Split Site)</t>
  </si>
  <si>
    <t>PRV3EMSEMSCB</t>
  </si>
  <si>
    <t>Doctor of Medicine Public Health - Cornwall</t>
  </si>
  <si>
    <t>PRV3EMSEMSCC</t>
  </si>
  <si>
    <t>Doctor of Medicine Public Health (Split Site) - Cornwall</t>
  </si>
  <si>
    <t>PRV3EMSEMS04</t>
  </si>
  <si>
    <t>Doctor of Medicine Public Health</t>
  </si>
  <si>
    <t>PRV3EMSEMS05</t>
  </si>
  <si>
    <t>Doctor of Medicine Public Health (Split Site)</t>
  </si>
  <si>
    <t>PRV5EMSEMSCB</t>
  </si>
  <si>
    <t>Doctor of Medicine Public Health (Part-Time) - Cornwall</t>
  </si>
  <si>
    <t>PRV5EMSEMSCC</t>
  </si>
  <si>
    <t>Doctor of Medicine Public Health (Part-Time, Split Site) - Cornwall</t>
  </si>
  <si>
    <t>PRV5EMSEMS04</t>
  </si>
  <si>
    <t>Doctor of Medicine Public Health (Part-Time)</t>
  </si>
  <si>
    <t>PRV5EMSEMS05</t>
  </si>
  <si>
    <t>Doctor of Medicine Public Health (Part-Time, Split Site)</t>
  </si>
  <si>
    <t>PTS2SHSSBE01</t>
  </si>
  <si>
    <t>MSc Sports Management (Part-Time)</t>
  </si>
  <si>
    <t>UFA3CTHCTH16</t>
  </si>
  <si>
    <t>BA Religion, Culture and Society</t>
  </si>
  <si>
    <t>UFA4CTHCTH22</t>
  </si>
  <si>
    <t>BA Religion, Culture and Society with Study Abroad</t>
  </si>
  <si>
    <t>UFA4CTHCTH23</t>
  </si>
  <si>
    <t>BA Religion, Culture and Society with Work Abroad</t>
  </si>
  <si>
    <t>UFA4CTHCTH24</t>
  </si>
  <si>
    <t>BA Religion, Culture and Society with Industrial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</si>
</sst>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0"/>
      <color theme="1"/>
      <name val="Arial"/>
      <family val="2"/>
    </font>
    <font>
      <i/>
      <sz val="10"/>
      <color theme="1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6500"/>
      <name val="Arial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rgb="FF444444"/>
      <name val="Arial"/>
      <family val="2"/>
    </font>
    <font>
      <i/>
      <sz val="10"/>
      <color theme="0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u/>
      <sz val="10"/>
      <color theme="10"/>
      <name val="Arial"/>
      <family val="2"/>
    </font>
    <font>
      <b/>
      <i/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D966"/>
        <bgColor rgb="FF000000"/>
      </patternFill>
    </fill>
  </fills>
  <borders count="35">
    <border>
      <left/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4">
    <xf numFmtId="0" fontId="0" fillId="0" borderId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6" fillId="3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21" applyNumberFormat="0" applyFill="0" applyAlignment="0" applyProtection="0"/>
    <xf numFmtId="0" fontId="10" fillId="0" borderId="22" applyNumberFormat="0" applyFill="0" applyAlignment="0" applyProtection="0"/>
    <xf numFmtId="0" fontId="11" fillId="0" borderId="23" applyNumberFormat="0" applyFill="0" applyAlignment="0" applyProtection="0"/>
    <xf numFmtId="0" fontId="11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3" fillId="14" borderId="27" applyNumberFormat="0" applyAlignment="0" applyProtection="0"/>
    <xf numFmtId="0" fontId="18" fillId="0" borderId="0" applyNumberFormat="0" applyFill="0" applyBorder="0" applyAlignment="0" applyProtection="0"/>
    <xf numFmtId="0" fontId="4" fillId="15" borderId="2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29" applyNumberFormat="0" applyFill="0" applyAlignment="0" applyProtection="0"/>
    <xf numFmtId="0" fontId="5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5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5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25" fillId="0" borderId="0" applyNumberFormat="0" applyFill="0" applyBorder="0" applyAlignment="0" applyProtection="0"/>
    <xf numFmtId="0" fontId="28" fillId="0" borderId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0" fontId="31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2" fillId="10" borderId="0" applyNumberFormat="0" applyBorder="0" applyAlignment="0" applyProtection="0"/>
    <xf numFmtId="0" fontId="33" fillId="11" borderId="0" applyNumberFormat="0" applyBorder="0" applyAlignment="0" applyProtection="0"/>
    <xf numFmtId="0" fontId="34" fillId="3" borderId="0" applyNumberFormat="0" applyBorder="0" applyAlignment="0" applyProtection="0"/>
    <xf numFmtId="0" fontId="35" fillId="12" borderId="24" applyNumberFormat="0" applyAlignment="0" applyProtection="0"/>
    <xf numFmtId="0" fontId="36" fillId="13" borderId="25" applyNumberFormat="0" applyAlignment="0" applyProtection="0"/>
    <xf numFmtId="0" fontId="37" fillId="13" borderId="24" applyNumberFormat="0" applyAlignment="0" applyProtection="0"/>
    <xf numFmtId="0" fontId="38" fillId="0" borderId="26" applyNumberFormat="0" applyFill="0" applyAlignment="0" applyProtection="0"/>
    <xf numFmtId="0" fontId="39" fillId="14" borderId="27" applyNumberFormat="0" applyAlignment="0" applyProtection="0"/>
    <xf numFmtId="0" fontId="40" fillId="0" borderId="0" applyNumberFormat="0" applyFill="0" applyBorder="0" applyAlignment="0" applyProtection="0"/>
    <xf numFmtId="0" fontId="28" fillId="15" borderId="28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9" applyNumberFormat="0" applyFill="0" applyAlignment="0" applyProtection="0"/>
    <xf numFmtId="0" fontId="43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43" fillId="4" borderId="0" applyNumberFormat="0" applyBorder="0" applyAlignment="0" applyProtection="0"/>
    <xf numFmtId="0" fontId="43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43" fillId="5" borderId="0" applyNumberFormat="0" applyBorder="0" applyAlignment="0" applyProtection="0"/>
    <xf numFmtId="0" fontId="43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3" fillId="6" borderId="0" applyNumberFormat="0" applyBorder="0" applyAlignment="0" applyProtection="0"/>
    <xf numFmtId="0" fontId="43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43" fillId="7" borderId="0" applyNumberFormat="0" applyBorder="0" applyAlignment="0" applyProtection="0"/>
    <xf numFmtId="0" fontId="43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43" fillId="8" borderId="0" applyNumberFormat="0" applyBorder="0" applyAlignment="0" applyProtection="0"/>
    <xf numFmtId="0" fontId="43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43" fillId="9" borderId="0" applyNumberFormat="0" applyBorder="0" applyAlignment="0" applyProtection="0"/>
  </cellStyleXfs>
  <cellXfs count="83">
    <xf numFmtId="0" fontId="0" fillId="0" borderId="0" xfId="0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" fillId="0" borderId="0" xfId="0" applyFont="1"/>
    <xf numFmtId="0" fontId="0" fillId="0" borderId="3" xfId="0" applyBorder="1"/>
    <xf numFmtId="0" fontId="0" fillId="0" borderId="0" xfId="0" applyAlignment="1">
      <alignment vertical="center"/>
    </xf>
    <xf numFmtId="2" fontId="0" fillId="0" borderId="0" xfId="0" applyNumberFormat="1"/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5" xfId="0" applyBorder="1"/>
    <xf numFmtId="49" fontId="0" fillId="0" borderId="7" xfId="0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5" fillId="0" borderId="0" xfId="0" applyFont="1"/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2" fontId="0" fillId="0" borderId="18" xfId="0" applyNumberFormat="1" applyBorder="1" applyAlignment="1">
      <alignment horizontal="right" vertical="center"/>
    </xf>
    <xf numFmtId="0" fontId="0" fillId="0" borderId="1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34" borderId="11" xfId="0" applyFill="1" applyBorder="1" applyAlignment="1" applyProtection="1">
      <alignment vertical="center"/>
      <protection locked="0"/>
    </xf>
    <xf numFmtId="0" fontId="0" fillId="0" borderId="18" xfId="0" applyBorder="1" applyAlignment="1">
      <alignment vertical="center"/>
    </xf>
    <xf numFmtId="0" fontId="0" fillId="34" borderId="12" xfId="0" applyFill="1" applyBorder="1" applyAlignment="1" applyProtection="1">
      <alignment vertical="center"/>
      <protection locked="0"/>
    </xf>
    <xf numFmtId="0" fontId="0" fillId="0" borderId="19" xfId="0" applyBorder="1" applyAlignment="1">
      <alignment vertical="center"/>
    </xf>
    <xf numFmtId="0" fontId="0" fillId="34" borderId="13" xfId="0" applyFill="1" applyBorder="1" applyAlignment="1" applyProtection="1">
      <alignment vertical="center"/>
      <protection locked="0"/>
    </xf>
    <xf numFmtId="0" fontId="0" fillId="0" borderId="20" xfId="0" applyBorder="1" applyAlignment="1">
      <alignment vertical="center"/>
    </xf>
    <xf numFmtId="0" fontId="0" fillId="0" borderId="30" xfId="0" applyBorder="1" applyAlignment="1">
      <alignment vertical="center"/>
    </xf>
    <xf numFmtId="2" fontId="0" fillId="0" borderId="20" xfId="0" applyNumberForma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2" fontId="0" fillId="0" borderId="20" xfId="0" applyNumberFormat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5" fillId="0" borderId="0" xfId="42" applyAlignment="1" applyProtection="1">
      <alignment horizontal="center" vertical="center" wrapText="1"/>
    </xf>
    <xf numFmtId="0" fontId="25" fillId="0" borderId="0" xfId="42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0" fillId="35" borderId="0" xfId="0" applyFill="1" applyAlignment="1">
      <alignment horizontal="left" vertical="center"/>
    </xf>
    <xf numFmtId="0" fontId="27" fillId="36" borderId="3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/>
    </xf>
    <xf numFmtId="0" fontId="0" fillId="34" borderId="18" xfId="0" applyFill="1" applyBorder="1" applyAlignment="1" applyProtection="1">
      <alignment vertical="center"/>
      <protection locked="0"/>
    </xf>
    <xf numFmtId="0" fontId="5" fillId="0" borderId="0" xfId="0" applyFont="1" applyAlignment="1">
      <alignment horizontal="center" vertical="center" wrapText="1"/>
    </xf>
    <xf numFmtId="0" fontId="44" fillId="0" borderId="0" xfId="0" applyFont="1"/>
    <xf numFmtId="0" fontId="5" fillId="0" borderId="0" xfId="0" applyFont="1" applyAlignment="1">
      <alignment vertical="center" wrapText="1"/>
    </xf>
    <xf numFmtId="0" fontId="28" fillId="0" borderId="0" xfId="43"/>
    <xf numFmtId="0" fontId="0" fillId="34" borderId="12" xfId="0" applyFill="1" applyBorder="1" applyAlignment="1" applyProtection="1">
      <alignment horizontal="right" vertical="center"/>
      <protection locked="0"/>
    </xf>
    <xf numFmtId="0" fontId="0" fillId="34" borderId="33" xfId="0" applyFill="1" applyBorder="1" applyAlignment="1" applyProtection="1">
      <alignment horizontal="right" vertical="center"/>
      <protection locked="0"/>
    </xf>
    <xf numFmtId="0" fontId="0" fillId="34" borderId="0" xfId="0" applyFill="1" applyAlignment="1" applyProtection="1">
      <alignment horizontal="right" vertical="center"/>
      <protection locked="0"/>
    </xf>
    <xf numFmtId="0" fontId="0" fillId="34" borderId="13" xfId="0" applyFill="1" applyBorder="1" applyAlignment="1" applyProtection="1">
      <alignment horizontal="right" vertical="center"/>
      <protection locked="0"/>
    </xf>
    <xf numFmtId="0" fontId="0" fillId="34" borderId="15" xfId="0" applyFill="1" applyBorder="1" applyAlignment="1" applyProtection="1">
      <alignment horizontal="right" vertical="center"/>
      <protection locked="0"/>
    </xf>
    <xf numFmtId="0" fontId="0" fillId="0" borderId="16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34" borderId="11" xfId="0" applyFill="1" applyBorder="1" applyAlignment="1" applyProtection="1">
      <alignment horizontal="right" vertical="center"/>
      <protection locked="0"/>
    </xf>
    <xf numFmtId="0" fontId="0" fillId="34" borderId="14" xfId="0" applyFill="1" applyBorder="1" applyAlignment="1" applyProtection="1">
      <alignment horizontal="right" vertical="center"/>
      <protection locked="0"/>
    </xf>
    <xf numFmtId="0" fontId="0" fillId="34" borderId="34" xfId="0" applyFill="1" applyBorder="1" applyAlignment="1" applyProtection="1">
      <alignment horizontal="right" vertical="center"/>
      <protection locked="0"/>
    </xf>
    <xf numFmtId="0" fontId="23" fillId="0" borderId="0" xfId="0" applyFont="1" applyAlignment="1">
      <alignment horizontal="center" vertical="center"/>
    </xf>
    <xf numFmtId="0" fontId="25" fillId="0" borderId="0" xfId="42" applyAlignment="1" applyProtection="1">
      <alignment horizontal="center" vertical="center" wrapText="1"/>
      <protection locked="0"/>
    </xf>
    <xf numFmtId="0" fontId="25" fillId="0" borderId="0" xfId="42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34" borderId="30" xfId="0" applyFill="1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</cellXfs>
  <cellStyles count="84">
    <cellStyle name="20% - Accent1" xfId="25" builtinId="30" customBuiltin="1"/>
    <cellStyle name="20% - Accent1 2" xfId="61" xr:uid="{B82B6339-D9D7-4564-8D77-4B59EC80C92A}"/>
    <cellStyle name="20% - Accent2" xfId="28" builtinId="34" customBuiltin="1"/>
    <cellStyle name="20% - Accent2 2" xfId="65" xr:uid="{0390A8F2-6488-4733-A8A0-E77883C2F7B1}"/>
    <cellStyle name="20% - Accent3" xfId="31" builtinId="38" customBuiltin="1"/>
    <cellStyle name="20% - Accent3 2" xfId="69" xr:uid="{02B3F360-10E6-49F2-91A3-B0DDD657E29F}"/>
    <cellStyle name="20% - Accent4" xfId="34" builtinId="42" customBuiltin="1"/>
    <cellStyle name="20% - Accent4 2" xfId="73" xr:uid="{A06F125B-4F32-4CD4-BA8B-D4AB05D1B72E}"/>
    <cellStyle name="20% - Accent5" xfId="37" builtinId="46" customBuiltin="1"/>
    <cellStyle name="20% - Accent5 2" xfId="77" xr:uid="{44EF7D3E-04D3-4B1C-A090-9DE818AF3CD5}"/>
    <cellStyle name="20% - Accent6" xfId="40" builtinId="50" customBuiltin="1"/>
    <cellStyle name="20% - Accent6 2" xfId="81" xr:uid="{0BE6A66E-1493-4FED-A604-3B1E6F251FE4}"/>
    <cellStyle name="40% - Accent1" xfId="26" builtinId="31" customBuiltin="1"/>
    <cellStyle name="40% - Accent1 2" xfId="62" xr:uid="{665E8CC1-40D6-41B4-B70C-732F5A15854D}"/>
    <cellStyle name="40% - Accent2" xfId="29" builtinId="35" customBuiltin="1"/>
    <cellStyle name="40% - Accent2 2" xfId="66" xr:uid="{2C8F988B-B8E6-4B9F-BDC7-74AC747728A5}"/>
    <cellStyle name="40% - Accent3" xfId="32" builtinId="39" customBuiltin="1"/>
    <cellStyle name="40% - Accent3 2" xfId="70" xr:uid="{EE6A7F0B-AE3E-4E81-BA0D-352465DBF30A}"/>
    <cellStyle name="40% - Accent4" xfId="35" builtinId="43" customBuiltin="1"/>
    <cellStyle name="40% - Accent4 2" xfId="74" xr:uid="{5E243DB2-6C49-4108-9131-EB3571D4AF75}"/>
    <cellStyle name="40% - Accent5" xfId="38" builtinId="47" customBuiltin="1"/>
    <cellStyle name="40% - Accent5 2" xfId="78" xr:uid="{55D0F16B-0AF1-4567-9DC8-15C01A2303D9}"/>
    <cellStyle name="40% - Accent6" xfId="41" builtinId="51" customBuiltin="1"/>
    <cellStyle name="40% - Accent6 2" xfId="82" xr:uid="{B2FCAD14-62E0-4AB7-A1AA-8D66B88AD2C0}"/>
    <cellStyle name="60% - Accent1 2" xfId="1" xr:uid="{A8414FD3-B700-4300-8688-6E50F4B2D612}"/>
    <cellStyle name="60% - Accent1 3" xfId="63" xr:uid="{B1A4A936-C70F-45D2-B03C-A6114F727BA0}"/>
    <cellStyle name="60% - Accent2 2" xfId="2" xr:uid="{A28F0ED1-3E74-4EC8-9017-50E7C7730232}"/>
    <cellStyle name="60% - Accent2 3" xfId="67" xr:uid="{195672F7-1F8A-40F7-818F-2223BBE1E8E9}"/>
    <cellStyle name="60% - Accent3 2" xfId="3" xr:uid="{975FEF79-17E2-44D9-A624-4DCE386B7C48}"/>
    <cellStyle name="60% - Accent3 3" xfId="71" xr:uid="{1DE8312A-44EC-4C21-9CCA-F841C7D3009F}"/>
    <cellStyle name="60% - Accent4 2" xfId="4" xr:uid="{8A6EF240-915E-4F11-85D3-BB29548486D2}"/>
    <cellStyle name="60% - Accent4 3" xfId="75" xr:uid="{025A9CB7-A17D-4010-A94C-31449C742DDE}"/>
    <cellStyle name="60% - Accent5 2" xfId="5" xr:uid="{29490F78-C87B-4FBE-8A93-F53A4F951B1E}"/>
    <cellStyle name="60% - Accent5 3" xfId="79" xr:uid="{B7780E15-734E-4F1D-B57D-4DF1B27B0C75}"/>
    <cellStyle name="60% - Accent6 2" xfId="6" xr:uid="{4D3A7704-4302-425D-98A7-0C9B381F7A83}"/>
    <cellStyle name="60% - Accent6 3" xfId="83" xr:uid="{D991493A-705D-449B-AA28-6261A77994AB}"/>
    <cellStyle name="Accent1" xfId="24" builtinId="29" customBuiltin="1"/>
    <cellStyle name="Accent1 2" xfId="60" xr:uid="{6445478A-A9F9-4CD7-B990-C56ECC4F4F08}"/>
    <cellStyle name="Accent2" xfId="27" builtinId="33" customBuiltin="1"/>
    <cellStyle name="Accent2 2" xfId="64" xr:uid="{578AC227-CE7D-4A90-9A88-06B1B1DE3F4B}"/>
    <cellStyle name="Accent3" xfId="30" builtinId="37" customBuiltin="1"/>
    <cellStyle name="Accent3 2" xfId="68" xr:uid="{78DFA08E-8B1C-4A0E-B9B7-43EE11F84504}"/>
    <cellStyle name="Accent4" xfId="33" builtinId="41" customBuiltin="1"/>
    <cellStyle name="Accent4 2" xfId="72" xr:uid="{7ABA3147-DB5C-4E63-A64C-22C483674E39}"/>
    <cellStyle name="Accent5" xfId="36" builtinId="45" customBuiltin="1"/>
    <cellStyle name="Accent5 2" xfId="76" xr:uid="{586631CC-28D9-40C6-9F03-9FA4241A65B0}"/>
    <cellStyle name="Accent6" xfId="39" builtinId="49" customBuiltin="1"/>
    <cellStyle name="Accent6 2" xfId="80" xr:uid="{768E0877-99B5-4E46-9D0A-AB6E9B4ECF45}"/>
    <cellStyle name="Bad" xfId="14" builtinId="27" customBuiltin="1"/>
    <cellStyle name="Bad 2" xfId="49" xr:uid="{DA2FED61-A9D3-4D07-9D3E-468F0B80F8C6}"/>
    <cellStyle name="Calculation" xfId="17" builtinId="22" customBuiltin="1"/>
    <cellStyle name="Calculation 2" xfId="53" xr:uid="{2D84543C-25D5-49EF-A910-307026E6F700}"/>
    <cellStyle name="Check Cell" xfId="19" builtinId="23" customBuiltin="1"/>
    <cellStyle name="Check Cell 2" xfId="55" xr:uid="{D656505F-A988-4024-A4FA-A4E698DF8201}"/>
    <cellStyle name="Explanatory Text" xfId="22" builtinId="53" customBuiltin="1"/>
    <cellStyle name="Explanatory Text 2" xfId="58" xr:uid="{41F94B28-E03B-4E2A-AACE-916F5EA6DEF7}"/>
    <cellStyle name="Good" xfId="13" builtinId="26" customBuiltin="1"/>
    <cellStyle name="Good 2" xfId="48" xr:uid="{6E1A4F48-CC95-4B14-A283-C7DCB153B283}"/>
    <cellStyle name="Heading 1" xfId="9" builtinId="16" customBuiltin="1"/>
    <cellStyle name="Heading 1 2" xfId="44" xr:uid="{473F7172-A2A3-48F8-A84F-2AD96D4DBB97}"/>
    <cellStyle name="Heading 2" xfId="10" builtinId="17" customBuiltin="1"/>
    <cellStyle name="Heading 2 2" xfId="45" xr:uid="{DFD42021-A99B-4C88-A4E9-10F031E70E41}"/>
    <cellStyle name="Heading 3" xfId="11" builtinId="18" customBuiltin="1"/>
    <cellStyle name="Heading 3 2" xfId="46" xr:uid="{96819C17-B067-495C-93C3-14E3EC6F2F4A}"/>
    <cellStyle name="Heading 4" xfId="12" builtinId="19" customBuiltin="1"/>
    <cellStyle name="Heading 4 2" xfId="47" xr:uid="{69BB2BCD-3742-48A2-8901-6B0C01EDCFA0}"/>
    <cellStyle name="Hyperlink" xfId="42" builtinId="8"/>
    <cellStyle name="Input" xfId="15" builtinId="20" customBuiltin="1"/>
    <cellStyle name="Input 2" xfId="51" xr:uid="{31C1DB5A-289A-4764-BA31-25B1D98B19FD}"/>
    <cellStyle name="Linked Cell" xfId="18" builtinId="24" customBuiltin="1"/>
    <cellStyle name="Linked Cell 2" xfId="54" xr:uid="{4429DB75-B85E-4685-BB7E-61B45B923B21}"/>
    <cellStyle name="Neutral 2" xfId="7" xr:uid="{614D45C5-3B31-46D8-859F-5CE52D02619A}"/>
    <cellStyle name="Neutral 3" xfId="50" xr:uid="{02A42AC1-8278-45F4-889D-58F9F9251E18}"/>
    <cellStyle name="Normal" xfId="0" builtinId="0"/>
    <cellStyle name="Normal 2" xfId="43" xr:uid="{86E43055-8CEE-47BC-9A20-436D28321F7D}"/>
    <cellStyle name="Note" xfId="21" builtinId="10" customBuiltin="1"/>
    <cellStyle name="Note 2" xfId="57" xr:uid="{823691E4-4440-4F00-B892-796E94E8885D}"/>
    <cellStyle name="Output" xfId="16" builtinId="21" customBuiltin="1"/>
    <cellStyle name="Output 2" xfId="52" xr:uid="{B18894BA-4A35-4D75-A401-232BEAD5D240}"/>
    <cellStyle name="Title" xfId="8" builtinId="15" customBuiltin="1"/>
    <cellStyle name="Total" xfId="23" builtinId="25" customBuiltin="1"/>
    <cellStyle name="Total 2" xfId="59" xr:uid="{0CE4C40B-8148-4A63-B6F0-3A420DD1FCD8}"/>
    <cellStyle name="Warning Text" xfId="20" builtinId="11" customBuiltin="1"/>
    <cellStyle name="Warning Text 2" xfId="56" xr:uid="{C366FB98-9608-498D-8325-8247862791B1}"/>
  </cellStyles>
  <dxfs count="27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b/>
        <i/>
        <color theme="8" tint="-0.499984740745262"/>
      </font>
      <fill>
        <patternFill>
          <bgColor theme="8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numFmt numFmtId="0" formatCode="General"/>
      <alignment horizontal="left" vertical="center" textRotation="0" indent="0" justifyLastLine="0" shrinkToFit="0" readingOrder="0"/>
    </dxf>
    <dxf>
      <numFmt numFmtId="0" formatCode="General"/>
      <alignment horizontal="left" vertical="center" textRotation="0" indent="0" justifyLastLine="0" shrinkToFit="0" readingOrder="0"/>
    </dxf>
    <dxf>
      <numFmt numFmtId="0" formatCode="General"/>
      <alignment horizontal="left" vertical="center" textRotation="0" indent="0" justifyLastLine="0" shrinkToFit="0" readingOrder="0"/>
    </dxf>
    <dxf>
      <numFmt numFmtId="0" formatCode="General"/>
      <alignment horizontal="left" vertical="center" textRotation="0" indent="0" justifyLastLine="0" shrinkToFit="0" readingOrder="0"/>
    </dxf>
    <dxf>
      <border outline="0">
        <top style="thin">
          <color theme="4" tint="0.39997558519241921"/>
        </top>
      </border>
    </dxf>
    <dxf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theme="4"/>
          <bgColor theme="4"/>
        </patternFill>
      </fill>
      <alignment horizontal="left" vertical="center" textRotation="0" indent="0" justifyLastLine="0" shrinkToFit="0" readingOrder="0"/>
    </dxf>
  </dxfs>
  <tableStyles count="0" defaultTableStyle="TableStyleMedium2" defaultPivotStyle="PivotStyleLight16"/>
  <colors>
    <mruColors>
      <color rgb="FFFDB5D4"/>
      <color rgb="FFF6B1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4</xdr:row>
      <xdr:rowOff>0</xdr:rowOff>
    </xdr:from>
    <xdr:ext cx="305533" cy="306998"/>
    <xdr:sp macro="" textlink="">
      <xdr:nvSpPr>
        <xdr:cNvPr id="2" name="AutoShape 33" descr="University of Exeter">
          <a:extLst>
            <a:ext uri="{FF2B5EF4-FFF2-40B4-BE49-F238E27FC236}">
              <a16:creationId xmlns:a16="http://schemas.microsoft.com/office/drawing/2014/main" id="{2CABF35C-2F99-428C-A564-84597BE27DC1}"/>
            </a:ext>
          </a:extLst>
        </xdr:cNvPr>
        <xdr:cNvSpPr>
          <a:spLocks noChangeAspect="1" noChangeArrowheads="1"/>
        </xdr:cNvSpPr>
      </xdr:nvSpPr>
      <xdr:spPr bwMode="auto">
        <a:xfrm>
          <a:off x="10848975" y="485775"/>
          <a:ext cx="305533" cy="306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1817077</xdr:colOff>
      <xdr:row>0</xdr:row>
      <xdr:rowOff>21982</xdr:rowOff>
    </xdr:from>
    <xdr:ext cx="2110154" cy="795172"/>
    <xdr:pic>
      <xdr:nvPicPr>
        <xdr:cNvPr id="3" name="Picture 2">
          <a:extLst>
            <a:ext uri="{FF2B5EF4-FFF2-40B4-BE49-F238E27FC236}">
              <a16:creationId xmlns:a16="http://schemas.microsoft.com/office/drawing/2014/main" id="{11DADDEF-708B-4111-B015-DB79EB8CD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9039" y="21982"/>
          <a:ext cx="2110154" cy="795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</xdr:row>
      <xdr:rowOff>0</xdr:rowOff>
    </xdr:from>
    <xdr:to>
      <xdr:col>11</xdr:col>
      <xdr:colOff>0</xdr:colOff>
      <xdr:row>3</xdr:row>
      <xdr:rowOff>28575</xdr:rowOff>
    </xdr:to>
    <xdr:sp macro="" textlink="">
      <xdr:nvSpPr>
        <xdr:cNvPr id="2081" name="AutoShape 33" descr="University of Exeter">
          <a:extLst>
            <a:ext uri="{FF2B5EF4-FFF2-40B4-BE49-F238E27FC236}">
              <a16:creationId xmlns:a16="http://schemas.microsoft.com/office/drawing/2014/main" id="{00C98CC1-759E-0A1B-628F-F31D0367D56A}"/>
            </a:ext>
          </a:extLst>
        </xdr:cNvPr>
        <xdr:cNvSpPr>
          <a:spLocks noChangeAspect="1" noChangeArrowheads="1"/>
        </xdr:cNvSpPr>
      </xdr:nvSpPr>
      <xdr:spPr bwMode="auto">
        <a:xfrm>
          <a:off x="6543675" y="16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461596</xdr:colOff>
      <xdr:row>2</xdr:row>
      <xdr:rowOff>0</xdr:rowOff>
    </xdr:from>
    <xdr:to>
      <xdr:col>7</xdr:col>
      <xdr:colOff>1734283</xdr:colOff>
      <xdr:row>6</xdr:row>
      <xdr:rowOff>74734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BBD7A-04CD-DE8C-251D-DFD69BBE2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4896" y="361950"/>
          <a:ext cx="3253887" cy="1217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7513D48-96EF-468D-A5E8-F94C5908E3D8}" name="Table1" displayName="Table1" ref="H1:K1499" totalsRowShown="0" headerRowDxfId="26" dataDxfId="25" tableBorderDxfId="24">
  <autoFilter ref="H1:K1499" xr:uid="{B7513D48-96EF-468D-A5E8-F94C5908E3D8}"/>
  <tableColumns count="4">
    <tableColumn id="1" xr3:uid="{D623F49F-323E-483D-BD98-282B1D6C924C}" name="Programme" dataDxfId="23">
      <calculatedColumnFormula>IF(Table1[[#This Row],[Undergraduate or Postgraduate]]="","",IF('Calculator - Dropdowns'!$D$6="Programme",$C2&amp;": "&amp;A2,IF($C2&amp;": "&amp;A2='Calculator - Dropdowns'!$D$6,$C2&amp;": "&amp;A2,"")))</calculatedColumnFormula>
    </tableColumn>
    <tableColumn id="4" xr3:uid="{F20537CB-26BB-4242-9A48-961FC9B9DBC8}" name="Undergraduate or Postgraduate" dataDxfId="22">
      <calculatedColumnFormula>IF(Table1[[#This Row],[Department]]="","",IF('Calculator - Dropdowns'!$D$5="Postgraduate Taught or Undergraduate",$B2,IF($B2='Calculator - Dropdowns'!$D$5,$B2,"")))</calculatedColumnFormula>
    </tableColumn>
    <tableColumn id="2" xr3:uid="{09F9CB1D-0958-46A3-A1D0-2900C2C34093}" name="Department" dataDxfId="21">
      <calculatedColumnFormula>IF(Table1[[#This Row],[Faculty]]="","",IF('Calculator - Dropdowns'!$D$4="Department",$D2,IF($D2='Calculator - Dropdowns'!$D$4,$D2,"")))</calculatedColumnFormula>
    </tableColumn>
    <tableColumn id="3" xr3:uid="{4DBF0D92-99BA-4F04-A67A-BC9769F2D792}" name="Faculty" dataDxfId="20">
      <calculatedColumnFormula>IF('Calculator - Dropdowns'!$D$3="Faculty",$E2,IF('Calculator - Dropdowns'!$D$3=E2,E2,""))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rs.exeter.ac.uk/urd/sits.urd/run/SIW_LGN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294FB-D36A-4BE3-903F-CE308D87ED8D}">
  <sheetPr>
    <pageSetUpPr fitToPage="1"/>
  </sheetPr>
  <dimension ref="A1:O75"/>
  <sheetViews>
    <sheetView showGridLines="0"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3" sqref="F3"/>
    </sheetView>
  </sheetViews>
  <sheetFormatPr defaultColWidth="0" defaultRowHeight="12.75" zeroHeight="1" x14ac:dyDescent="0.2"/>
  <cols>
    <col min="1" max="1" width="1.28515625" customWidth="1"/>
    <col min="2" max="2" width="1.7109375" customWidth="1"/>
    <col min="3" max="3" width="29.5703125" customWidth="1"/>
    <col min="4" max="4" width="2.7109375" customWidth="1"/>
    <col min="5" max="5" width="31.42578125" customWidth="1"/>
    <col min="6" max="6" width="36.5703125" customWidth="1"/>
    <col min="7" max="7" width="29.7109375" customWidth="1"/>
    <col min="8" max="8" width="29.42578125" customWidth="1"/>
    <col min="9" max="10" width="8.7109375" style="20" customWidth="1"/>
    <col min="11" max="11" width="6.42578125" style="20" customWidth="1"/>
    <col min="12" max="12" width="9.42578125" hidden="1" customWidth="1"/>
    <col min="13" max="13" width="7.28515625" hidden="1" customWidth="1"/>
    <col min="14" max="16384" width="9.140625" hidden="1"/>
  </cols>
  <sheetData>
    <row r="1" spans="2:15" ht="18" x14ac:dyDescent="0.25">
      <c r="B1" s="66" t="s">
        <v>0</v>
      </c>
      <c r="C1" s="66"/>
      <c r="D1" s="66"/>
      <c r="E1" s="66"/>
      <c r="F1" s="66"/>
      <c r="G1" s="66"/>
      <c r="H1" s="66"/>
      <c r="I1" s="51"/>
      <c r="J1" s="51"/>
      <c r="K1" s="51"/>
    </row>
    <row r="2" spans="2:15" x14ac:dyDescent="0.2"/>
    <row r="3" spans="2:15" ht="25.5" customHeight="1" x14ac:dyDescent="0.2">
      <c r="D3" s="67" t="s">
        <v>33876</v>
      </c>
      <c r="E3" s="68"/>
      <c r="F3" s="47" t="s">
        <v>33875</v>
      </c>
    </row>
    <row r="4" spans="2:15" ht="25.5" customHeight="1" x14ac:dyDescent="0.2">
      <c r="D4" s="43"/>
      <c r="E4" s="44"/>
      <c r="F4" s="45" t="str">
        <f>IF(OR(F3="Enter Programme Code Here",F3=""),"",IFERROR(INDEX('Programme lookup'!AB:AB,MATCH(SUBSTITUTE(SUBSTITUTE(F3," ",""),")",""),'Programme lookup'!B:B,0)),"Programme code not recognised"))</f>
        <v/>
      </c>
    </row>
    <row r="5" spans="2:15" x14ac:dyDescent="0.2">
      <c r="C5" s="8"/>
      <c r="D5" s="8"/>
      <c r="E5" s="16"/>
      <c r="F5" s="16"/>
      <c r="G5" s="16"/>
      <c r="H5" s="16"/>
      <c r="I5" s="50"/>
      <c r="J5" s="50"/>
      <c r="L5" s="6"/>
    </row>
    <row r="6" spans="2:15" x14ac:dyDescent="0.2">
      <c r="C6" s="8"/>
      <c r="D6" s="8"/>
      <c r="E6" s="16"/>
      <c r="F6" s="16"/>
      <c r="G6" s="16"/>
      <c r="H6" s="16"/>
      <c r="I6" s="50"/>
      <c r="J6" s="50"/>
      <c r="L6" s="6"/>
    </row>
    <row r="7" spans="2:15" x14ac:dyDescent="0.2">
      <c r="C7" s="69" t="str">
        <f>"Number of "&amp;LOWER(LEFT(G12,5))&amp;"s contributing to award:"</f>
        <v>Number of :s contributing to award:</v>
      </c>
      <c r="D7" s="72" t="str">
        <f>IFERROR(INDEX('Programme lookup'!I:I,MATCH(SUBSTITUTE(SUBSTITUTE(F3,")","")," ",""),'Programme lookup'!B:B,0)),"")</f>
        <v/>
      </c>
      <c r="E7" s="75" t="str">
        <f>"This indicates how many "&amp;LOWER(LEFT(G12,5))&amp;"s contribute to the programme award and how many tables below need to be filled out. Please ensure that you have scrolled down and entered all required data."</f>
        <v>This indicates how many :s contribute to the programme award and how many tables below need to be filled out. Please ensure that you have scrolled down and entered all required data.</v>
      </c>
      <c r="F7" s="76"/>
      <c r="G7" s="34" t="s">
        <v>1</v>
      </c>
      <c r="H7" s="23" t="str">
        <f>IFERROR((J44+J29+J59+J74)/(I29+I44+I59+I74),"")</f>
        <v/>
      </c>
      <c r="L7" s="6"/>
    </row>
    <row r="8" spans="2:15" x14ac:dyDescent="0.2">
      <c r="C8" s="70"/>
      <c r="D8" s="73"/>
      <c r="E8" s="75"/>
      <c r="F8" s="76"/>
      <c r="G8" s="36" t="s">
        <v>2</v>
      </c>
      <c r="H8" s="21" t="str">
        <f>IFERROR(INDEX(Classification!B:B,MATCH(H7,Classification!A:A,1)),"")</f>
        <v/>
      </c>
      <c r="L8" s="6"/>
    </row>
    <row r="9" spans="2:15" x14ac:dyDescent="0.2">
      <c r="C9" s="71"/>
      <c r="D9" s="74"/>
      <c r="E9" s="75"/>
      <c r="F9" s="76"/>
      <c r="G9" s="36" t="s">
        <v>3</v>
      </c>
      <c r="H9" s="21" t="str">
        <f>IFERROR(IF(OR(MOD(H7,10)&lt;8,MOD(H7,10)&gt;=9.5,H7&lt;IF(RIGHT(INDEX('Programme lookup'!AA:AA,MATCH(SUBSTITUTE(SUBSTITUTE(F3,")","")," ",""),'Programme lookup'!B:B,0)),4)="3rd)",40,50)),"No",IF(SUMIFS(I:I,D:D,"&gt;="&amp;CEILING(H7,10))/(I29+I44+I59+I74)&gt;=0.5,"Yes","No")),"")</f>
        <v/>
      </c>
      <c r="L9" s="6"/>
    </row>
    <row r="10" spans="2:15" x14ac:dyDescent="0.2">
      <c r="G10" s="37" t="s">
        <v>4</v>
      </c>
      <c r="H10" s="22" t="str">
        <f>IF(H9="Yes",IFERROR(INDEX(Classification!B:B,MATCH(CEILING(H7,10),Classification!A:A,1)),""),"")</f>
        <v/>
      </c>
      <c r="L10" s="6"/>
    </row>
    <row r="11" spans="2:15" x14ac:dyDescent="0.2">
      <c r="E11" s="16"/>
      <c r="F11" s="16"/>
      <c r="G11" s="16"/>
      <c r="H11" s="16"/>
      <c r="I11" s="50"/>
      <c r="J11" s="50"/>
      <c r="L11" s="6"/>
    </row>
    <row r="12" spans="2:15" x14ac:dyDescent="0.2">
      <c r="C12" s="24" t="s">
        <v>5</v>
      </c>
      <c r="D12" s="61" t="s">
        <v>6</v>
      </c>
      <c r="E12" s="62"/>
      <c r="F12" s="25" t="s">
        <v>7</v>
      </c>
      <c r="G12" s="34" t="str">
        <f>IFERROR(INDEX('Programme lookup'!J:J,MATCH(SUBSTITUTE(SUBSTITUTE(F3,")","")," ",""),'Programme lookup'!B:B,0)),"")&amp;":"</f>
        <v>:</v>
      </c>
      <c r="H12" s="35" t="str">
        <f>IFERROR(INDEX('Programme lookup'!AC:AC,MATCH(SUBSTITUTE(SUBSTITUTE(F3,")","")," ",""),'Programme lookup'!B:B,0))-IF(G12="Stage:",0,3),"")</f>
        <v/>
      </c>
      <c r="I12" s="19" t="str">
        <f>IF(F3="Programme","","weighted Credits")</f>
        <v>weighted Credits</v>
      </c>
      <c r="J12" s="19" t="str">
        <f>IF(F3="Programme","","weighted Marks")</f>
        <v>weighted Marks</v>
      </c>
      <c r="K12" s="20" t="s">
        <v>33874</v>
      </c>
      <c r="N12" s="9"/>
      <c r="O12" s="9"/>
    </row>
    <row r="13" spans="2:15" x14ac:dyDescent="0.2">
      <c r="C13" s="49"/>
      <c r="D13" s="63"/>
      <c r="E13" s="65"/>
      <c r="F13" s="27" t="str">
        <f>IFERROR(INDEX('Module look up'!B:B,MATCH(C13,'Module look up'!A:A,0)),"")</f>
        <v/>
      </c>
      <c r="G13" s="36" t="str">
        <f>IFERROR(LEFT(G12,5)&amp;" credits:","")</f>
        <v>: credits:</v>
      </c>
      <c r="H13" s="21" t="str">
        <f>IFERROR(INDEX('Programme lookup'!AG:AG,MATCH(SUBSTITUTE(SUBSTITUTE(F3,")","")," ",""),'Programme lookup'!B:B,0)),"")</f>
        <v/>
      </c>
      <c r="I13" s="20">
        <f>IF(K13="PFO",0,IFERROR($H$14*F13,0))</f>
        <v>0</v>
      </c>
      <c r="J13" s="20">
        <f t="shared" ref="J13" si="0">IFERROR(I13*D13,0)</f>
        <v>0</v>
      </c>
      <c r="K13" s="20" t="str">
        <f>IFERROR(INDEX('Module look up'!C:C,MATCH(C13,'Module look up'!A:A,0)),"")</f>
        <v/>
      </c>
    </row>
    <row r="14" spans="2:15" x14ac:dyDescent="0.2">
      <c r="C14" s="28"/>
      <c r="D14" s="54"/>
      <c r="E14" s="55"/>
      <c r="F14" s="29" t="str">
        <f>IFERROR(INDEX('Module look up'!B:B,MATCH(C14,'Module look up'!A:A,0)),"")</f>
        <v/>
      </c>
      <c r="G14" s="36" t="str">
        <f>IFERROR(LEFT(G12,5)&amp;" weighting:","")</f>
        <v>: weighting:</v>
      </c>
      <c r="H14" s="21" t="str">
        <f>IFERROR(INDEX('Programme lookup'!AK:AK,MATCH(SUBSTITUTE(SUBSTITUTE(F3,")","")," ",""),'Programme lookup'!B:B,0)),"")</f>
        <v/>
      </c>
      <c r="I14" s="20">
        <f>IF(K14="PFO",0,IFERROR($H$14*F14,0))</f>
        <v>0</v>
      </c>
      <c r="J14" s="20">
        <f t="shared" ref="J14:J28" si="1">IFERROR(I14*D14,0)</f>
        <v>0</v>
      </c>
      <c r="K14" s="20" t="str">
        <f>IFERROR(INDEX('Module look up'!C:C,MATCH(C14,'Module look up'!A:A,0)),"")</f>
        <v/>
      </c>
    </row>
    <row r="15" spans="2:15" x14ac:dyDescent="0.2">
      <c r="C15" s="28"/>
      <c r="D15" s="54"/>
      <c r="E15" s="55"/>
      <c r="F15" s="29" t="str">
        <f>IFERROR(INDEX('Module look up'!B:B,MATCH(C15,'Module look up'!A:A,0)),"")</f>
        <v/>
      </c>
      <c r="G15" s="37" t="str">
        <f>IFERROR(LEFT(G12,5)&amp;" average:","")</f>
        <v>: average:</v>
      </c>
      <c r="H15" s="38" t="str">
        <f>IFERROR(SUM(J13:J28)/SUM(I13:I28),"")</f>
        <v/>
      </c>
      <c r="I15" s="20">
        <f t="shared" ref="I15:I28" si="2">IF(K15="PFO",0,IFERROR($H$14*F15,0))</f>
        <v>0</v>
      </c>
      <c r="J15" s="20">
        <f t="shared" si="1"/>
        <v>0</v>
      </c>
      <c r="K15" s="20" t="str">
        <f>IFERROR(INDEX('Module look up'!C:C,MATCH(C15,'Module look up'!A:A,0)),"")</f>
        <v/>
      </c>
    </row>
    <row r="16" spans="2:15" x14ac:dyDescent="0.2">
      <c r="C16" s="28"/>
      <c r="D16" s="54"/>
      <c r="E16" s="55"/>
      <c r="F16" s="29" t="str">
        <f>IFERROR(INDEX('Module look up'!B:B,MATCH(C16,'Module look up'!A:A,0)),"")</f>
        <v/>
      </c>
      <c r="I16" s="20">
        <f t="shared" si="2"/>
        <v>0</v>
      </c>
      <c r="J16" s="20">
        <f t="shared" si="1"/>
        <v>0</v>
      </c>
      <c r="K16" s="20" t="str">
        <f>IFERROR(INDEX('Module look up'!C:C,MATCH(C16,'Module look up'!A:A,0)),"")</f>
        <v/>
      </c>
    </row>
    <row r="17" spans="3:11" x14ac:dyDescent="0.2">
      <c r="C17" s="28"/>
      <c r="D17" s="54"/>
      <c r="E17" s="55"/>
      <c r="F17" s="29" t="str">
        <f>IFERROR(INDEX('Module look up'!B:B,MATCH(C17,'Module look up'!A:A,0)),"")</f>
        <v/>
      </c>
      <c r="I17" s="20">
        <f t="shared" si="2"/>
        <v>0</v>
      </c>
      <c r="J17" s="20">
        <f t="shared" si="1"/>
        <v>0</v>
      </c>
      <c r="K17" s="20" t="str">
        <f>IFERROR(INDEX('Module look up'!C:C,MATCH(C17,'Module look up'!A:A,0)),"")</f>
        <v/>
      </c>
    </row>
    <row r="18" spans="3:11" x14ac:dyDescent="0.2">
      <c r="C18" s="28"/>
      <c r="D18" s="54"/>
      <c r="E18" s="55"/>
      <c r="F18" s="29" t="str">
        <f>IFERROR(INDEX('Module look up'!B:B,MATCH(C18,'Module look up'!A:A,0)),"")</f>
        <v/>
      </c>
      <c r="I18" s="20">
        <f t="shared" si="2"/>
        <v>0</v>
      </c>
      <c r="J18" s="20">
        <f t="shared" si="1"/>
        <v>0</v>
      </c>
      <c r="K18" s="20" t="str">
        <f>IFERROR(INDEX('Module look up'!C:C,MATCH(C18,'Module look up'!A:A,0)),"")</f>
        <v/>
      </c>
    </row>
    <row r="19" spans="3:11" x14ac:dyDescent="0.2">
      <c r="C19" s="28"/>
      <c r="D19" s="54"/>
      <c r="E19" s="55"/>
      <c r="F19" s="29" t="str">
        <f>IFERROR(INDEX('Module look up'!B:B,MATCH(C19,'Module look up'!A:A,0)),"")</f>
        <v/>
      </c>
      <c r="I19" s="20">
        <f t="shared" si="2"/>
        <v>0</v>
      </c>
      <c r="J19" s="20">
        <f t="shared" si="1"/>
        <v>0</v>
      </c>
      <c r="K19" s="20" t="str">
        <f>IFERROR(INDEX('Module look up'!C:C,MATCH(C19,'Module look up'!A:A,0)),"")</f>
        <v/>
      </c>
    </row>
    <row r="20" spans="3:11" x14ac:dyDescent="0.2">
      <c r="C20" s="28"/>
      <c r="D20" s="54"/>
      <c r="E20" s="55"/>
      <c r="F20" s="29" t="str">
        <f>IFERROR(INDEX('Module look up'!B:B,MATCH(C20,'Module look up'!A:A,0)),"")</f>
        <v/>
      </c>
      <c r="I20" s="20">
        <f>IF(K20="PFO",0,IFERROR($H$14*F20,0))</f>
        <v>0</v>
      </c>
      <c r="J20" s="20">
        <f t="shared" si="1"/>
        <v>0</v>
      </c>
      <c r="K20" s="20" t="str">
        <f>IFERROR(INDEX('Module look up'!C:C,MATCH(C20,'Module look up'!A:A,0)),"")</f>
        <v/>
      </c>
    </row>
    <row r="21" spans="3:11" x14ac:dyDescent="0.2">
      <c r="C21" s="28"/>
      <c r="D21" s="54"/>
      <c r="E21" s="55"/>
      <c r="F21" s="29" t="str">
        <f>IFERROR(INDEX('Module look up'!B:B,MATCH(C21,'Module look up'!A:A,0)),"")</f>
        <v/>
      </c>
      <c r="I21" s="20">
        <f t="shared" si="2"/>
        <v>0</v>
      </c>
      <c r="J21" s="20">
        <f t="shared" si="1"/>
        <v>0</v>
      </c>
      <c r="K21" s="20" t="str">
        <f>IFERROR(INDEX('Module look up'!C:C,MATCH(C21,'Module look up'!A:A,0)),"")</f>
        <v/>
      </c>
    </row>
    <row r="22" spans="3:11" x14ac:dyDescent="0.2">
      <c r="C22" s="28"/>
      <c r="D22" s="54"/>
      <c r="E22" s="55"/>
      <c r="F22" s="29" t="str">
        <f>IFERROR(INDEX('Module look up'!B:B,MATCH(C22,'Module look up'!A:A,0)),"")</f>
        <v/>
      </c>
      <c r="I22" s="20">
        <f t="shared" si="2"/>
        <v>0</v>
      </c>
      <c r="J22" s="20">
        <f t="shared" si="1"/>
        <v>0</v>
      </c>
      <c r="K22" s="20" t="str">
        <f>IFERROR(INDEX('Module look up'!C:C,MATCH(C22,'Module look up'!A:A,0)),"")</f>
        <v/>
      </c>
    </row>
    <row r="23" spans="3:11" x14ac:dyDescent="0.2">
      <c r="C23" s="28"/>
      <c r="D23" s="54"/>
      <c r="E23" s="55"/>
      <c r="F23" s="29" t="str">
        <f>IFERROR(INDEX('Module look up'!B:B,MATCH(C23,'Module look up'!A:A,0)),"")</f>
        <v/>
      </c>
      <c r="I23" s="20">
        <f t="shared" si="2"/>
        <v>0</v>
      </c>
      <c r="J23" s="20">
        <f t="shared" si="1"/>
        <v>0</v>
      </c>
      <c r="K23" s="20" t="str">
        <f>IFERROR(INDEX('Module look up'!C:C,MATCH(C23,'Module look up'!A:A,0)),"")</f>
        <v/>
      </c>
    </row>
    <row r="24" spans="3:11" x14ac:dyDescent="0.2">
      <c r="C24" s="28"/>
      <c r="D24" s="54"/>
      <c r="E24" s="55"/>
      <c r="F24" s="29" t="str">
        <f>IFERROR(INDEX('Module look up'!B:B,MATCH(C24,'Module look up'!A:A,0)),"")</f>
        <v/>
      </c>
      <c r="I24" s="20">
        <f t="shared" si="2"/>
        <v>0</v>
      </c>
      <c r="J24" s="20">
        <f t="shared" si="1"/>
        <v>0</v>
      </c>
      <c r="K24" s="20" t="str">
        <f>IFERROR(INDEX('Module look up'!C:C,MATCH(C24,'Module look up'!A:A,0)),"")</f>
        <v/>
      </c>
    </row>
    <row r="25" spans="3:11" x14ac:dyDescent="0.2">
      <c r="C25" s="28"/>
      <c r="D25" s="54"/>
      <c r="E25" s="55"/>
      <c r="F25" s="29" t="str">
        <f>IFERROR(INDEX('Module look up'!B:B,MATCH(C25,'Module look up'!A:A,0)),"")</f>
        <v/>
      </c>
      <c r="I25" s="20">
        <f t="shared" si="2"/>
        <v>0</v>
      </c>
      <c r="J25" s="20">
        <f t="shared" si="1"/>
        <v>0</v>
      </c>
      <c r="K25" s="20" t="str">
        <f>IFERROR(INDEX('Module look up'!C:C,MATCH(C25,'Module look up'!A:A,0)),"")</f>
        <v/>
      </c>
    </row>
    <row r="26" spans="3:11" x14ac:dyDescent="0.2">
      <c r="C26" s="28"/>
      <c r="D26" s="54"/>
      <c r="E26" s="56"/>
      <c r="F26" s="29" t="str">
        <f>IFERROR(INDEX('Module look up'!B:B,MATCH(C26,'Module look up'!A:A,0)),"")</f>
        <v/>
      </c>
      <c r="I26" s="20">
        <f t="shared" si="2"/>
        <v>0</v>
      </c>
      <c r="J26" s="20">
        <f t="shared" si="1"/>
        <v>0</v>
      </c>
      <c r="K26" s="20" t="str">
        <f>IFERROR(INDEX('Module look up'!C:C,MATCH(C26,'Module look up'!A:A,0)),"")</f>
        <v/>
      </c>
    </row>
    <row r="27" spans="3:11" x14ac:dyDescent="0.2">
      <c r="C27" s="28"/>
      <c r="D27" s="54"/>
      <c r="E27" s="56"/>
      <c r="F27" s="29" t="str">
        <f>IFERROR(INDEX('Module look up'!B:B,MATCH(C27,'Module look up'!A:A,0)),"")</f>
        <v/>
      </c>
      <c r="I27" s="20">
        <f t="shared" si="2"/>
        <v>0</v>
      </c>
      <c r="J27" s="20">
        <f t="shared" si="1"/>
        <v>0</v>
      </c>
      <c r="K27" s="20" t="str">
        <f>IFERROR(INDEX('Module look up'!C:C,MATCH(C27,'Module look up'!A:A,0)),"")</f>
        <v/>
      </c>
    </row>
    <row r="28" spans="3:11" x14ac:dyDescent="0.2">
      <c r="C28" s="30"/>
      <c r="D28" s="57"/>
      <c r="E28" s="58"/>
      <c r="F28" s="31" t="str">
        <f>IFERROR(INDEX('Module look up'!B:B,MATCH(C28,'Module look up'!A:A,0)),"")</f>
        <v/>
      </c>
      <c r="I28" s="20">
        <f t="shared" si="2"/>
        <v>0</v>
      </c>
      <c r="J28" s="20">
        <f t="shared" si="1"/>
        <v>0</v>
      </c>
      <c r="K28" s="20" t="str">
        <f>IFERROR(INDEX('Module look up'!C:C,MATCH(C28,'Module look up'!A:A,0)),"")</f>
        <v/>
      </c>
    </row>
    <row r="29" spans="3:11" x14ac:dyDescent="0.2">
      <c r="C29" s="59" t="s">
        <v>8</v>
      </c>
      <c r="D29" s="60"/>
      <c r="E29" s="60"/>
      <c r="F29" s="31">
        <f>SUM(F13:F28)</f>
        <v>0</v>
      </c>
      <c r="I29" s="20">
        <f>IFERROR(SUM(I13:I28),0)</f>
        <v>0</v>
      </c>
      <c r="J29" s="20">
        <f>IFERROR(SUM(J13:J28),0)</f>
        <v>0</v>
      </c>
      <c r="K29" s="20" t="str">
        <f>IFERROR(INDEX('Module look up'!C:C,MATCH(C29,'Module look up'!A:A,0)),"")</f>
        <v/>
      </c>
    </row>
    <row r="30" spans="3:11" x14ac:dyDescent="0.2"/>
    <row r="31" spans="3:11" x14ac:dyDescent="0.2">
      <c r="C31" s="24" t="s">
        <v>5</v>
      </c>
      <c r="D31" s="61" t="s">
        <v>6</v>
      </c>
      <c r="E31" s="62"/>
      <c r="F31" s="25" t="s">
        <v>7</v>
      </c>
      <c r="G31" s="27" t="str">
        <f>G12</f>
        <v>:</v>
      </c>
      <c r="H31" s="27" t="str">
        <f>IFERROR(INDEX('Programme lookup'!AD:AD,MATCH(SUBSTITUTE(SUBSTITUTE(F3,")","")," ",""),'Programme lookup'!B:B,0))-IF(G12="Stage:",0,3),"")</f>
        <v/>
      </c>
      <c r="I31" s="19" t="s">
        <v>9</v>
      </c>
      <c r="J31" s="19" t="s">
        <v>10</v>
      </c>
      <c r="K31" s="20" t="s">
        <v>33874</v>
      </c>
    </row>
    <row r="32" spans="3:11" x14ac:dyDescent="0.2">
      <c r="C32" s="26"/>
      <c r="D32" s="63"/>
      <c r="E32" s="64"/>
      <c r="F32" s="27" t="str">
        <f>IFERROR(INDEX('Module look up'!B:B,MATCH(C32,'Module look up'!A:A,0)),"")</f>
        <v/>
      </c>
      <c r="G32" s="29" t="str">
        <f>IFERROR(LEFT(G31,5)&amp;" credits:","")</f>
        <v>: credits:</v>
      </c>
      <c r="H32" s="29" t="str">
        <f>IFERROR(INDEX('Programme lookup'!AH:AH,MATCH(SUBSTITUTE(SUBSTITUTE(F3,")","")," ",""),'Programme lookup'!B:B,0)),"")</f>
        <v/>
      </c>
      <c r="I32" s="20">
        <f>IF(K32="PFO",0,IFERROR($H$33*F32,0))</f>
        <v>0</v>
      </c>
      <c r="J32" s="20">
        <f t="shared" ref="J32:J43" si="3">IFERROR(I32*D32,0)</f>
        <v>0</v>
      </c>
      <c r="K32" s="20" t="str">
        <f>IFERROR(INDEX('Module look up'!C:C,MATCH(C32,'Module look up'!A:A,0)),"")</f>
        <v/>
      </c>
    </row>
    <row r="33" spans="3:11" x14ac:dyDescent="0.2">
      <c r="C33" s="28"/>
      <c r="D33" s="54"/>
      <c r="E33" s="56"/>
      <c r="F33" s="29" t="str">
        <f>IFERROR(INDEX('Module look up'!B:B,MATCH(C33,'Module look up'!A:A,0)),"")</f>
        <v/>
      </c>
      <c r="G33" s="29" t="str">
        <f>IFERROR(LEFT(G31,5)&amp;" weighting:","")</f>
        <v>: weighting:</v>
      </c>
      <c r="H33" s="29" t="str">
        <f>IFERROR(INDEX('Programme lookup'!AL:AL,MATCH(SUBSTITUTE(SUBSTITUTE(F3,")","")," ",""),'Programme lookup'!B:B,0)),"")</f>
        <v/>
      </c>
      <c r="I33" s="20">
        <f t="shared" ref="I33:I43" si="4">IF(K33="PFO",0,IFERROR($H$33*F33,0))</f>
        <v>0</v>
      </c>
      <c r="J33" s="20">
        <f t="shared" si="3"/>
        <v>0</v>
      </c>
      <c r="K33" s="20" t="str">
        <f>IFERROR(INDEX('Module look up'!C:C,MATCH(C33,'Module look up'!A:A,0)),"")</f>
        <v/>
      </c>
    </row>
    <row r="34" spans="3:11" x14ac:dyDescent="0.2">
      <c r="C34" s="28"/>
      <c r="D34" s="54"/>
      <c r="E34" s="56"/>
      <c r="F34" s="29" t="str">
        <f>IFERROR(INDEX('Module look up'!B:B,MATCH(C34,'Module look up'!A:A,0)),"")</f>
        <v/>
      </c>
      <c r="G34" s="31" t="str">
        <f>IFERROR(LEFT(G31,5)&amp;" average:","")</f>
        <v>: average:</v>
      </c>
      <c r="H34" s="33" t="str">
        <f>IFERROR(SUM(J32:J43)/SUM(I32:I43),"")</f>
        <v/>
      </c>
      <c r="I34" s="20">
        <f t="shared" si="4"/>
        <v>0</v>
      </c>
      <c r="J34" s="20">
        <f t="shared" si="3"/>
        <v>0</v>
      </c>
      <c r="K34" s="20" t="str">
        <f>IFERROR(INDEX('Module look up'!C:C,MATCH(C34,'Module look up'!A:A,0)),"")</f>
        <v/>
      </c>
    </row>
    <row r="35" spans="3:11" x14ac:dyDescent="0.2">
      <c r="C35" s="28"/>
      <c r="D35" s="54"/>
      <c r="E35" s="56"/>
      <c r="F35" s="29" t="str">
        <f>IFERROR(INDEX('Module look up'!B:B,MATCH(C35,'Module look up'!A:A,0)),"")</f>
        <v/>
      </c>
      <c r="I35" s="20">
        <f t="shared" si="4"/>
        <v>0</v>
      </c>
      <c r="J35" s="20">
        <f t="shared" si="3"/>
        <v>0</v>
      </c>
      <c r="K35" s="20" t="str">
        <f>IFERROR(INDEX('Module look up'!C:C,MATCH(C35,'Module look up'!A:A,0)),"")</f>
        <v/>
      </c>
    </row>
    <row r="36" spans="3:11" x14ac:dyDescent="0.2">
      <c r="C36" s="28"/>
      <c r="D36" s="54"/>
      <c r="E36" s="56"/>
      <c r="F36" s="29" t="str">
        <f>IFERROR(INDEX('Module look up'!B:B,MATCH(C36,'Module look up'!A:A,0)),"")</f>
        <v/>
      </c>
      <c r="I36" s="20">
        <f t="shared" si="4"/>
        <v>0</v>
      </c>
      <c r="J36" s="20">
        <f t="shared" si="3"/>
        <v>0</v>
      </c>
      <c r="K36" s="20" t="str">
        <f>IFERROR(INDEX('Module look up'!C:C,MATCH(C36,'Module look up'!A:A,0)),"")</f>
        <v/>
      </c>
    </row>
    <row r="37" spans="3:11" x14ac:dyDescent="0.2">
      <c r="C37" s="28"/>
      <c r="D37" s="54"/>
      <c r="E37" s="56"/>
      <c r="F37" s="29" t="str">
        <f>IFERROR(INDEX('Module look up'!B:B,MATCH(C37,'Module look up'!A:A,0)),"")</f>
        <v/>
      </c>
      <c r="I37" s="20">
        <f t="shared" si="4"/>
        <v>0</v>
      </c>
      <c r="J37" s="20">
        <f t="shared" si="3"/>
        <v>0</v>
      </c>
      <c r="K37" s="20" t="str">
        <f>IFERROR(INDEX('Module look up'!C:C,MATCH(C37,'Module look up'!A:A,0)),"")</f>
        <v/>
      </c>
    </row>
    <row r="38" spans="3:11" x14ac:dyDescent="0.2">
      <c r="C38" s="28"/>
      <c r="D38" s="54"/>
      <c r="E38" s="56"/>
      <c r="F38" s="29" t="str">
        <f>IFERROR(INDEX('Module look up'!B:B,MATCH(C38,'Module look up'!A:A,0)),"")</f>
        <v/>
      </c>
      <c r="I38" s="20">
        <f t="shared" si="4"/>
        <v>0</v>
      </c>
      <c r="J38" s="20">
        <f t="shared" si="3"/>
        <v>0</v>
      </c>
      <c r="K38" s="20" t="str">
        <f>IFERROR(INDEX('Module look up'!C:C,MATCH(C38,'Module look up'!A:A,0)),"")</f>
        <v/>
      </c>
    </row>
    <row r="39" spans="3:11" x14ac:dyDescent="0.2">
      <c r="C39" s="28"/>
      <c r="D39" s="54"/>
      <c r="E39" s="56"/>
      <c r="F39" s="29" t="str">
        <f>IFERROR(INDEX('Module look up'!B:B,MATCH(C39,'Module look up'!A:A,0)),"")</f>
        <v/>
      </c>
      <c r="I39" s="20">
        <f t="shared" si="4"/>
        <v>0</v>
      </c>
      <c r="J39" s="20">
        <f t="shared" si="3"/>
        <v>0</v>
      </c>
      <c r="K39" s="20" t="str">
        <f>IFERROR(INDEX('Module look up'!C:C,MATCH(C39,'Module look up'!A:A,0)),"")</f>
        <v/>
      </c>
    </row>
    <row r="40" spans="3:11" x14ac:dyDescent="0.2">
      <c r="C40" s="28"/>
      <c r="D40" s="54"/>
      <c r="E40" s="56"/>
      <c r="F40" s="29" t="str">
        <f>IFERROR(INDEX('Module look up'!B:B,MATCH(C40,'Module look up'!A:A,0)),"")</f>
        <v/>
      </c>
      <c r="I40" s="20">
        <f t="shared" si="4"/>
        <v>0</v>
      </c>
      <c r="J40" s="20">
        <f t="shared" si="3"/>
        <v>0</v>
      </c>
      <c r="K40" s="20" t="str">
        <f>IFERROR(INDEX('Module look up'!C:C,MATCH(C40,'Module look up'!A:A,0)),"")</f>
        <v/>
      </c>
    </row>
    <row r="41" spans="3:11" x14ac:dyDescent="0.2">
      <c r="C41" s="28"/>
      <c r="D41" s="54"/>
      <c r="E41" s="56"/>
      <c r="F41" s="29" t="str">
        <f>IFERROR(INDEX('Module look up'!B:B,MATCH(C41,'Module look up'!A:A,0)),"")</f>
        <v/>
      </c>
      <c r="I41" s="20">
        <f t="shared" si="4"/>
        <v>0</v>
      </c>
      <c r="J41" s="20">
        <f t="shared" si="3"/>
        <v>0</v>
      </c>
      <c r="K41" s="20" t="str">
        <f>IFERROR(INDEX('Module look up'!C:C,MATCH(C41,'Module look up'!A:A,0)),"")</f>
        <v/>
      </c>
    </row>
    <row r="42" spans="3:11" x14ac:dyDescent="0.2">
      <c r="C42" s="28"/>
      <c r="D42" s="54"/>
      <c r="E42" s="56"/>
      <c r="F42" s="29" t="str">
        <f>IFERROR(INDEX('Module look up'!B:B,MATCH(C42,'Module look up'!A:A,0)),"")</f>
        <v/>
      </c>
      <c r="I42" s="20">
        <f t="shared" si="4"/>
        <v>0</v>
      </c>
      <c r="J42" s="20">
        <f t="shared" si="3"/>
        <v>0</v>
      </c>
      <c r="K42" s="20" t="str">
        <f>IFERROR(INDEX('Module look up'!C:C,MATCH(C42,'Module look up'!A:A,0)),"")</f>
        <v/>
      </c>
    </row>
    <row r="43" spans="3:11" x14ac:dyDescent="0.2">
      <c r="C43" s="30"/>
      <c r="D43" s="57"/>
      <c r="E43" s="58"/>
      <c r="F43" s="31" t="str">
        <f>IFERROR(INDEX('Module look up'!B:B,MATCH(C43,'Module look up'!A:A,0)),"")</f>
        <v/>
      </c>
      <c r="I43" s="20">
        <f t="shared" si="4"/>
        <v>0</v>
      </c>
      <c r="J43" s="20">
        <f t="shared" si="3"/>
        <v>0</v>
      </c>
      <c r="K43" s="20" t="str">
        <f>IFERROR(INDEX('Module look up'!C:C,MATCH(C43,'Module look up'!A:A,0)),"")</f>
        <v/>
      </c>
    </row>
    <row r="44" spans="3:11" x14ac:dyDescent="0.2">
      <c r="C44" s="59" t="s">
        <v>8</v>
      </c>
      <c r="D44" s="60"/>
      <c r="E44" s="60"/>
      <c r="F44" s="31">
        <f>SUM(F32:F43)</f>
        <v>0</v>
      </c>
      <c r="I44" s="20">
        <f>IFERROR(SUM(I32:I43),0)</f>
        <v>0</v>
      </c>
      <c r="J44" s="20">
        <f>IFERROR(SUM(J32:J43),0)</f>
        <v>0</v>
      </c>
      <c r="K44" s="20" t="str">
        <f>IFERROR(INDEX('Module look up'!C:C,MATCH(C44,'Module look up'!A:A,0)),"")</f>
        <v/>
      </c>
    </row>
    <row r="45" spans="3:11" x14ac:dyDescent="0.2">
      <c r="K45" s="20" t="str">
        <f>IFERROR(INDEX('Module look up'!C:C,MATCH(C45,'Module look up'!A:A,0)),"")</f>
        <v/>
      </c>
    </row>
    <row r="46" spans="3:11" x14ac:dyDescent="0.2">
      <c r="C46" s="24" t="s">
        <v>5</v>
      </c>
      <c r="D46" s="61" t="s">
        <v>6</v>
      </c>
      <c r="E46" s="62"/>
      <c r="F46" s="25" t="s">
        <v>7</v>
      </c>
      <c r="G46" s="27" t="str">
        <f>G31</f>
        <v>:</v>
      </c>
      <c r="H46" s="27" t="str">
        <f>IFERROR(INDEX('Programme lookup'!AE:AE,MATCH(SUBSTITUTE(SUBSTITUTE(F3,")","")," ",""),'Programme lookup'!B:B,0)),"")</f>
        <v/>
      </c>
      <c r="I46" s="19" t="s">
        <v>9</v>
      </c>
      <c r="J46" s="19" t="s">
        <v>10</v>
      </c>
      <c r="K46" s="20" t="s">
        <v>33874</v>
      </c>
    </row>
    <row r="47" spans="3:11" x14ac:dyDescent="0.2">
      <c r="C47" s="26"/>
      <c r="D47" s="63"/>
      <c r="E47" s="64"/>
      <c r="F47" s="27" t="str">
        <f>IFERROR(INDEX('Module look up'!B:B,MATCH(C47,'Module look up'!A:A,0)),"")</f>
        <v/>
      </c>
      <c r="G47" s="29" t="str">
        <f>IFERROR(LEFT(G46,5)&amp;" credits:","")</f>
        <v>: credits:</v>
      </c>
      <c r="H47" s="29" t="str">
        <f>IFERROR(INDEX('Programme lookup'!AI:AI,MATCH(SUBSTITUTE(SUBSTITUTE(F3,")","")," ",""),'Programme lookup'!B:B,0)),"")</f>
        <v/>
      </c>
      <c r="I47" s="20">
        <f>IF(K47="PFO",0,IFERROR($H$48*F47,0))</f>
        <v>0</v>
      </c>
      <c r="J47" s="20">
        <f t="shared" ref="J47:J58" si="5">IFERROR(I47*D47,0)</f>
        <v>0</v>
      </c>
      <c r="K47" s="20" t="str">
        <f>IFERROR(INDEX('Module look up'!C:C,MATCH(C47,'Module look up'!A:A,0)),"")</f>
        <v/>
      </c>
    </row>
    <row r="48" spans="3:11" x14ac:dyDescent="0.2">
      <c r="C48" s="28"/>
      <c r="D48" s="54"/>
      <c r="E48" s="56"/>
      <c r="F48" s="29" t="str">
        <f>IFERROR(INDEX('Module look up'!B:B,MATCH(C48,'Module look up'!A:A,0)),"")</f>
        <v/>
      </c>
      <c r="G48" s="29" t="str">
        <f>IFERROR(LEFT(G46,5)&amp;" weighting:","")</f>
        <v>: weighting:</v>
      </c>
      <c r="H48" s="29" t="str">
        <f>IFERROR(INDEX('Programme lookup'!AM:AM,MATCH(SUBSTITUTE(SUBSTITUTE(F3,")","")," ",""),'Programme lookup'!B:B,0)),"")</f>
        <v/>
      </c>
      <c r="I48" s="20">
        <f t="shared" ref="I48:I58" si="6">IF(K48="PFO",0,IFERROR($H$48*F48,0))</f>
        <v>0</v>
      </c>
      <c r="J48" s="20">
        <f t="shared" si="5"/>
        <v>0</v>
      </c>
      <c r="K48" s="20" t="str">
        <f>IFERROR(INDEX('Module look up'!C:C,MATCH(C48,'Module look up'!A:A,0)),"")</f>
        <v/>
      </c>
    </row>
    <row r="49" spans="3:11" x14ac:dyDescent="0.2">
      <c r="C49" s="28"/>
      <c r="D49" s="54"/>
      <c r="E49" s="56"/>
      <c r="F49" s="29" t="str">
        <f>IFERROR(INDEX('Module look up'!B:B,MATCH(C49,'Module look up'!A:A,0)),"")</f>
        <v/>
      </c>
      <c r="G49" s="31" t="str">
        <f>IFERROR(LEFT(G46,5)&amp;" average:","")</f>
        <v>: average:</v>
      </c>
      <c r="H49" s="33" t="str">
        <f>IFERROR(SUM(J47:J58)/SUM(I47:I58),"")</f>
        <v/>
      </c>
      <c r="I49" s="20">
        <f t="shared" si="6"/>
        <v>0</v>
      </c>
      <c r="J49" s="20">
        <f t="shared" si="5"/>
        <v>0</v>
      </c>
      <c r="K49" s="20" t="str">
        <f>IFERROR(INDEX('Module look up'!C:C,MATCH(C49,'Module look up'!A:A,0)),"")</f>
        <v/>
      </c>
    </row>
    <row r="50" spans="3:11" x14ac:dyDescent="0.2">
      <c r="C50" s="28"/>
      <c r="D50" s="54"/>
      <c r="E50" s="56"/>
      <c r="F50" s="29" t="str">
        <f>IFERROR(INDEX('Module look up'!B:B,MATCH(C50,'Module look up'!A:A,0)),"")</f>
        <v/>
      </c>
      <c r="I50" s="20">
        <f t="shared" si="6"/>
        <v>0</v>
      </c>
      <c r="J50" s="20">
        <f t="shared" si="5"/>
        <v>0</v>
      </c>
      <c r="K50" s="20" t="str">
        <f>IFERROR(INDEX('Module look up'!C:C,MATCH(C50,'Module look up'!A:A,0)),"")</f>
        <v/>
      </c>
    </row>
    <row r="51" spans="3:11" x14ac:dyDescent="0.2">
      <c r="C51" s="28"/>
      <c r="D51" s="54"/>
      <c r="E51" s="56"/>
      <c r="F51" s="29" t="str">
        <f>IFERROR(INDEX('Module look up'!B:B,MATCH(C51,'Module look up'!A:A,0)),"")</f>
        <v/>
      </c>
      <c r="I51" s="20">
        <f t="shared" si="6"/>
        <v>0</v>
      </c>
      <c r="J51" s="20">
        <f t="shared" si="5"/>
        <v>0</v>
      </c>
      <c r="K51" s="20" t="str">
        <f>IFERROR(INDEX('Module look up'!C:C,MATCH(C51,'Module look up'!A:A,0)),"")</f>
        <v/>
      </c>
    </row>
    <row r="52" spans="3:11" x14ac:dyDescent="0.2">
      <c r="C52" s="28"/>
      <c r="D52" s="54"/>
      <c r="E52" s="56"/>
      <c r="F52" s="29" t="str">
        <f>IFERROR(INDEX('Module look up'!B:B,MATCH(C52,'Module look up'!A:A,0)),"")</f>
        <v/>
      </c>
      <c r="I52" s="20">
        <f t="shared" si="6"/>
        <v>0</v>
      </c>
      <c r="J52" s="20">
        <f t="shared" si="5"/>
        <v>0</v>
      </c>
      <c r="K52" s="20" t="str">
        <f>IFERROR(INDEX('Module look up'!C:C,MATCH(C52,'Module look up'!A:A,0)),"")</f>
        <v/>
      </c>
    </row>
    <row r="53" spans="3:11" x14ac:dyDescent="0.2">
      <c r="C53" s="28"/>
      <c r="D53" s="54"/>
      <c r="E53" s="56"/>
      <c r="F53" s="29" t="str">
        <f>IFERROR(INDEX('Module look up'!B:B,MATCH(C53,'Module look up'!A:A,0)),"")</f>
        <v/>
      </c>
      <c r="I53" s="20">
        <f t="shared" si="6"/>
        <v>0</v>
      </c>
      <c r="J53" s="20">
        <f t="shared" si="5"/>
        <v>0</v>
      </c>
      <c r="K53" s="20" t="str">
        <f>IFERROR(INDEX('Module look up'!C:C,MATCH(C53,'Module look up'!A:A,0)),"")</f>
        <v/>
      </c>
    </row>
    <row r="54" spans="3:11" x14ac:dyDescent="0.2">
      <c r="C54" s="28"/>
      <c r="D54" s="54"/>
      <c r="E54" s="56"/>
      <c r="F54" s="29" t="str">
        <f>IFERROR(INDEX('Module look up'!B:B,MATCH(C54,'Module look up'!A:A,0)),"")</f>
        <v/>
      </c>
      <c r="I54" s="20">
        <f t="shared" si="6"/>
        <v>0</v>
      </c>
      <c r="J54" s="20">
        <f t="shared" si="5"/>
        <v>0</v>
      </c>
      <c r="K54" s="20" t="str">
        <f>IFERROR(INDEX('Module look up'!C:C,MATCH(C54,'Module look up'!A:A,0)),"")</f>
        <v/>
      </c>
    </row>
    <row r="55" spans="3:11" x14ac:dyDescent="0.2">
      <c r="C55" s="28"/>
      <c r="D55" s="54"/>
      <c r="E55" s="56"/>
      <c r="F55" s="29" t="str">
        <f>IFERROR(INDEX('Module look up'!B:B,MATCH(C55,'Module look up'!A:A,0)),"")</f>
        <v/>
      </c>
      <c r="I55" s="20">
        <f t="shared" si="6"/>
        <v>0</v>
      </c>
      <c r="J55" s="20">
        <f t="shared" si="5"/>
        <v>0</v>
      </c>
      <c r="K55" s="20" t="str">
        <f>IFERROR(INDEX('Module look up'!C:C,MATCH(C55,'Module look up'!A:A,0)),"")</f>
        <v/>
      </c>
    </row>
    <row r="56" spans="3:11" x14ac:dyDescent="0.2">
      <c r="C56" s="28"/>
      <c r="D56" s="54"/>
      <c r="E56" s="56"/>
      <c r="F56" s="29" t="str">
        <f>IFERROR(INDEX('Module look up'!B:B,MATCH(C56,'Module look up'!A:A,0)),"")</f>
        <v/>
      </c>
      <c r="I56" s="20">
        <f t="shared" si="6"/>
        <v>0</v>
      </c>
      <c r="J56" s="20">
        <f t="shared" si="5"/>
        <v>0</v>
      </c>
      <c r="K56" s="20" t="str">
        <f>IFERROR(INDEX('Module look up'!C:C,MATCH(C56,'Module look up'!A:A,0)),"")</f>
        <v/>
      </c>
    </row>
    <row r="57" spans="3:11" x14ac:dyDescent="0.2">
      <c r="C57" s="28"/>
      <c r="D57" s="54"/>
      <c r="E57" s="56"/>
      <c r="F57" s="29" t="str">
        <f>IFERROR(INDEX('Module look up'!B:B,MATCH(C57,'Module look up'!A:A,0)),"")</f>
        <v/>
      </c>
      <c r="I57" s="20">
        <f t="shared" si="6"/>
        <v>0</v>
      </c>
      <c r="J57" s="20">
        <f t="shared" si="5"/>
        <v>0</v>
      </c>
      <c r="K57" s="20" t="str">
        <f>IFERROR(INDEX('Module look up'!C:C,MATCH(C57,'Module look up'!A:A,0)),"")</f>
        <v/>
      </c>
    </row>
    <row r="58" spans="3:11" x14ac:dyDescent="0.2">
      <c r="C58" s="30"/>
      <c r="D58" s="57"/>
      <c r="E58" s="58"/>
      <c r="F58" s="31" t="str">
        <f>IFERROR(INDEX('Module look up'!B:B,MATCH(C58,'Module look up'!A:A,0)),"")</f>
        <v/>
      </c>
      <c r="I58" s="20">
        <f t="shared" si="6"/>
        <v>0</v>
      </c>
      <c r="J58" s="20">
        <f t="shared" si="5"/>
        <v>0</v>
      </c>
      <c r="K58" s="20" t="str">
        <f>IFERROR(INDEX('Module look up'!C:C,MATCH(C58,'Module look up'!A:A,0)),"")</f>
        <v/>
      </c>
    </row>
    <row r="59" spans="3:11" x14ac:dyDescent="0.2">
      <c r="C59" s="59" t="s">
        <v>8</v>
      </c>
      <c r="D59" s="60"/>
      <c r="E59" s="60"/>
      <c r="F59" s="31">
        <f>SUM(F47:F58)</f>
        <v>0</v>
      </c>
      <c r="I59" s="20">
        <f>IFERROR(SUM(I47:I58),0)</f>
        <v>0</v>
      </c>
      <c r="J59" s="20">
        <f>IFERROR(SUM(J47:J58),0)</f>
        <v>0</v>
      </c>
      <c r="K59" s="20" t="str">
        <f>IFERROR(INDEX('Module look up'!C:C,MATCH(C59,'Module look up'!A:A,0)),"")</f>
        <v/>
      </c>
    </row>
    <row r="60" spans="3:11" x14ac:dyDescent="0.2"/>
    <row r="61" spans="3:11" x14ac:dyDescent="0.2">
      <c r="C61" s="24" t="s">
        <v>5</v>
      </c>
      <c r="D61" s="61" t="s">
        <v>6</v>
      </c>
      <c r="E61" s="62"/>
      <c r="F61" s="25" t="s">
        <v>7</v>
      </c>
      <c r="G61" s="27" t="str">
        <f>G46</f>
        <v>:</v>
      </c>
      <c r="H61" s="27" t="str">
        <f>IFERROR(INDEX('Programme lookup'!AF:AF,MATCH(SUBSTITUTE(SUBSTITUTE(F3,")","")," ",""),'Programme lookup'!B:B,0)),"")</f>
        <v/>
      </c>
      <c r="I61" s="19" t="s">
        <v>9</v>
      </c>
      <c r="J61" s="19" t="s">
        <v>10</v>
      </c>
      <c r="K61" s="20" t="s">
        <v>33874</v>
      </c>
    </row>
    <row r="62" spans="3:11" x14ac:dyDescent="0.2">
      <c r="C62" s="26"/>
      <c r="D62" s="63"/>
      <c r="E62" s="64"/>
      <c r="F62" s="27" t="str">
        <f>IFERROR(INDEX('Module look up'!B:B,MATCH(C62,'Module look up'!A:A,0)),"")</f>
        <v/>
      </c>
      <c r="G62" s="29" t="str">
        <f>IFERROR(LEFT(G61,5)&amp;" credits:","")</f>
        <v>: credits:</v>
      </c>
      <c r="H62" s="29" t="str">
        <f>IFERROR(INDEX('Programme lookup'!AJ:AJ,MATCH(SUBSTITUTE(SUBSTITUTE(F3,")","")," ",""),'Programme lookup'!B:B,0)),"")</f>
        <v/>
      </c>
      <c r="I62" s="20">
        <f>IF(K62="PFO",0,IFERROR($H$63*F62,0))</f>
        <v>0</v>
      </c>
      <c r="J62" s="20">
        <f t="shared" ref="J62:J73" si="7">IFERROR(I62*D62,0)</f>
        <v>0</v>
      </c>
      <c r="K62" s="20" t="str">
        <f>IFERROR(INDEX('Module look up'!C:C,MATCH(C62,'Module look up'!A:A,0)),"")</f>
        <v/>
      </c>
    </row>
    <row r="63" spans="3:11" x14ac:dyDescent="0.2">
      <c r="C63" s="28"/>
      <c r="D63" s="54"/>
      <c r="E63" s="56"/>
      <c r="F63" s="29" t="str">
        <f>IFERROR(INDEX('Module look up'!B:B,MATCH(C63,'Module look up'!A:A,0)),"")</f>
        <v/>
      </c>
      <c r="G63" s="29" t="str">
        <f>IFERROR(LEFT(G61,5)&amp;" weighting:","")</f>
        <v>: weighting:</v>
      </c>
      <c r="H63" s="29" t="str">
        <f>IFERROR(INDEX('Programme lookup'!AN:AN,MATCH(SUBSTITUTE(SUBSTITUTE(F3,")","")," ",""),'Programme lookup'!B:B,0)),"")</f>
        <v/>
      </c>
      <c r="I63" s="20">
        <f t="shared" ref="I63:I73" si="8">IF(K63="PFO",0,IFERROR($H$63*F63,0))</f>
        <v>0</v>
      </c>
      <c r="J63" s="20">
        <f t="shared" si="7"/>
        <v>0</v>
      </c>
      <c r="K63" s="20" t="str">
        <f>IFERROR(INDEX('Module look up'!C:C,MATCH(C63,'Module look up'!A:A,0)),"")</f>
        <v/>
      </c>
    </row>
    <row r="64" spans="3:11" x14ac:dyDescent="0.2">
      <c r="C64" s="28"/>
      <c r="D64" s="54"/>
      <c r="E64" s="56"/>
      <c r="F64" s="29" t="str">
        <f>IFERROR(INDEX('Module look up'!B:B,MATCH(C64,'Module look up'!A:A,0)),"")</f>
        <v/>
      </c>
      <c r="G64" s="31" t="str">
        <f>IFERROR(LEFT(G61,5)&amp;" average:","")</f>
        <v>: average:</v>
      </c>
      <c r="H64" s="33" t="str">
        <f>IFERROR(SUMIFS(J62:J73,K62:K73,"&lt;&gt;PFO")/SUMIFS(I62:I73,K62:K73,"&lt;&gt;PFO"),"")</f>
        <v/>
      </c>
      <c r="I64" s="20">
        <f t="shared" si="8"/>
        <v>0</v>
      </c>
      <c r="J64" s="20">
        <f t="shared" si="7"/>
        <v>0</v>
      </c>
      <c r="K64" s="20" t="str">
        <f>IFERROR(INDEX('Module look up'!C:C,MATCH(C64,'Module look up'!A:A,0)),"")</f>
        <v/>
      </c>
    </row>
    <row r="65" spans="3:11" x14ac:dyDescent="0.2">
      <c r="C65" s="28"/>
      <c r="D65" s="54"/>
      <c r="E65" s="56"/>
      <c r="F65" s="29" t="str">
        <f>IFERROR(INDEX('Module look up'!B:B,MATCH(C65,'Module look up'!A:A,0)),"")</f>
        <v/>
      </c>
      <c r="I65" s="20">
        <f t="shared" si="8"/>
        <v>0</v>
      </c>
      <c r="J65" s="20">
        <f t="shared" si="7"/>
        <v>0</v>
      </c>
      <c r="K65" s="20" t="str">
        <f>IFERROR(INDEX('Module look up'!C:C,MATCH(C65,'Module look up'!A:A,0)),"")</f>
        <v/>
      </c>
    </row>
    <row r="66" spans="3:11" x14ac:dyDescent="0.2">
      <c r="C66" s="28"/>
      <c r="D66" s="54"/>
      <c r="E66" s="56"/>
      <c r="F66" s="29" t="str">
        <f>IFERROR(INDEX('Module look up'!B:B,MATCH(C66,'Module look up'!A:A,0)),"")</f>
        <v/>
      </c>
      <c r="I66" s="20">
        <f t="shared" si="8"/>
        <v>0</v>
      </c>
      <c r="J66" s="20">
        <f t="shared" si="7"/>
        <v>0</v>
      </c>
      <c r="K66" s="20" t="str">
        <f>IFERROR(INDEX('Module look up'!C:C,MATCH(C66,'Module look up'!A:A,0)),"")</f>
        <v/>
      </c>
    </row>
    <row r="67" spans="3:11" x14ac:dyDescent="0.2">
      <c r="C67" s="28"/>
      <c r="D67" s="54"/>
      <c r="E67" s="56"/>
      <c r="F67" s="29" t="str">
        <f>IFERROR(INDEX('Module look up'!B:B,MATCH(C67,'Module look up'!A:A,0)),"")</f>
        <v/>
      </c>
      <c r="I67" s="20">
        <f t="shared" si="8"/>
        <v>0</v>
      </c>
      <c r="J67" s="20">
        <f t="shared" si="7"/>
        <v>0</v>
      </c>
      <c r="K67" s="20" t="str">
        <f>IFERROR(INDEX('Module look up'!C:C,MATCH(C67,'Module look up'!A:A,0)),"")</f>
        <v/>
      </c>
    </row>
    <row r="68" spans="3:11" x14ac:dyDescent="0.2">
      <c r="C68" s="28"/>
      <c r="D68" s="54"/>
      <c r="E68" s="56"/>
      <c r="F68" s="29" t="str">
        <f>IFERROR(INDEX('Module look up'!B:B,MATCH(C68,'Module look up'!A:A,0)),"")</f>
        <v/>
      </c>
      <c r="I68" s="20">
        <f t="shared" si="8"/>
        <v>0</v>
      </c>
      <c r="J68" s="20">
        <f t="shared" si="7"/>
        <v>0</v>
      </c>
      <c r="K68" s="20" t="str">
        <f>IFERROR(INDEX('Module look up'!C:C,MATCH(C68,'Module look up'!A:A,0)),"")</f>
        <v/>
      </c>
    </row>
    <row r="69" spans="3:11" x14ac:dyDescent="0.2">
      <c r="C69" s="28"/>
      <c r="D69" s="54"/>
      <c r="E69" s="56"/>
      <c r="F69" s="29" t="str">
        <f>IFERROR(INDEX('Module look up'!B:B,MATCH(C69,'Module look up'!A:A,0)),"")</f>
        <v/>
      </c>
      <c r="I69" s="20">
        <f t="shared" si="8"/>
        <v>0</v>
      </c>
      <c r="J69" s="20">
        <f t="shared" si="7"/>
        <v>0</v>
      </c>
      <c r="K69" s="20" t="str">
        <f>IFERROR(INDEX('Module look up'!C:C,MATCH(C69,'Module look up'!A:A,0)),"")</f>
        <v/>
      </c>
    </row>
    <row r="70" spans="3:11" x14ac:dyDescent="0.2">
      <c r="C70" s="28"/>
      <c r="D70" s="54"/>
      <c r="E70" s="56"/>
      <c r="F70" s="29" t="str">
        <f>IFERROR(INDEX('Module look up'!B:B,MATCH(C70,'Module look up'!A:A,0)),"")</f>
        <v/>
      </c>
      <c r="I70" s="20">
        <f t="shared" si="8"/>
        <v>0</v>
      </c>
      <c r="J70" s="20">
        <f t="shared" si="7"/>
        <v>0</v>
      </c>
      <c r="K70" s="20" t="str">
        <f>IFERROR(INDEX('Module look up'!C:C,MATCH(C70,'Module look up'!A:A,0)),"")</f>
        <v/>
      </c>
    </row>
    <row r="71" spans="3:11" x14ac:dyDescent="0.2">
      <c r="C71" s="28"/>
      <c r="D71" s="54"/>
      <c r="E71" s="56"/>
      <c r="F71" s="29" t="str">
        <f>IFERROR(INDEX('Module look up'!B:B,MATCH(C71,'Module look up'!A:A,0)),"")</f>
        <v/>
      </c>
      <c r="I71" s="20">
        <f t="shared" si="8"/>
        <v>0</v>
      </c>
      <c r="J71" s="20">
        <f t="shared" si="7"/>
        <v>0</v>
      </c>
      <c r="K71" s="20" t="str">
        <f>IFERROR(INDEX('Module look up'!C:C,MATCH(C71,'Module look up'!A:A,0)),"")</f>
        <v/>
      </c>
    </row>
    <row r="72" spans="3:11" x14ac:dyDescent="0.2">
      <c r="C72" s="28"/>
      <c r="D72" s="54"/>
      <c r="E72" s="56"/>
      <c r="F72" s="29" t="str">
        <f>IFERROR(INDEX('Module look up'!B:B,MATCH(C72,'Module look up'!A:A,0)),"")</f>
        <v/>
      </c>
      <c r="I72" s="20">
        <f t="shared" si="8"/>
        <v>0</v>
      </c>
      <c r="J72" s="20">
        <f t="shared" si="7"/>
        <v>0</v>
      </c>
      <c r="K72" s="20" t="str">
        <f>IFERROR(INDEX('Module look up'!C:C,MATCH(C72,'Module look up'!A:A,0)),"")</f>
        <v/>
      </c>
    </row>
    <row r="73" spans="3:11" x14ac:dyDescent="0.2">
      <c r="C73" s="30"/>
      <c r="D73" s="57"/>
      <c r="E73" s="58"/>
      <c r="F73" s="31" t="str">
        <f>IFERROR(INDEX('Module look up'!B:B,MATCH(C73,'Module look up'!A:A,0)),"")</f>
        <v/>
      </c>
      <c r="I73" s="20">
        <f t="shared" si="8"/>
        <v>0</v>
      </c>
      <c r="J73" s="20">
        <f t="shared" si="7"/>
        <v>0</v>
      </c>
      <c r="K73" s="20" t="str">
        <f>IFERROR(INDEX('Module look up'!C:C,MATCH(C73,'Module look up'!A:A,0)),"")</f>
        <v/>
      </c>
    </row>
    <row r="74" spans="3:11" x14ac:dyDescent="0.2">
      <c r="C74" s="59" t="s">
        <v>8</v>
      </c>
      <c r="D74" s="60"/>
      <c r="E74" s="60"/>
      <c r="F74" s="32">
        <f>SUM(F62:F73)</f>
        <v>0</v>
      </c>
      <c r="I74" s="20">
        <f>IFERROR(SUM(I62:I73),0)</f>
        <v>0</v>
      </c>
      <c r="J74" s="20">
        <f>IFERROR(SUM(J62:J73),0)</f>
        <v>0</v>
      </c>
      <c r="K74" s="20" t="str">
        <f>IFERROR(INDEX('Module look up'!C:C,MATCH(C74,'Module look up'!A:A,0)),"")</f>
        <v/>
      </c>
    </row>
    <row r="75" spans="3:11" x14ac:dyDescent="0.2"/>
  </sheetData>
  <sheetProtection algorithmName="SHA-512" hashValue="4xUxu/1dA1OS490erqYH/FZdmEaNuEDWLM8FwZg4gna1JzAiQ0+a0RmmHUdo3S9ymiSsR9ykQNcyfSJOiGk9HQ==" saltValue="XxWKHVYr7Ai/kuz6wzrydQ==" spinCount="100000" sheet="1" objects="1" selectLockedCells="1"/>
  <protectedRanges>
    <protectedRange sqref="E5:J6 E11:J11 C32:E43 C47:E58 C62:E73 C13:E28" name="Range1"/>
  </protectedRanges>
  <mergeCells count="65">
    <mergeCell ref="B1:H1"/>
    <mergeCell ref="D3:E3"/>
    <mergeCell ref="C7:C9"/>
    <mergeCell ref="D7:D9"/>
    <mergeCell ref="E7:F9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6:E26"/>
    <mergeCell ref="D27:E27"/>
    <mergeCell ref="D28:E28"/>
    <mergeCell ref="C29:E29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9:E49"/>
    <mergeCell ref="D50:E50"/>
    <mergeCell ref="D51:E51"/>
    <mergeCell ref="D52:E52"/>
    <mergeCell ref="D42:E42"/>
    <mergeCell ref="D43:E43"/>
    <mergeCell ref="C44:E44"/>
    <mergeCell ref="D46:E46"/>
    <mergeCell ref="D47:E47"/>
    <mergeCell ref="D65:E65"/>
    <mergeCell ref="D66:E66"/>
    <mergeCell ref="D67:E67"/>
    <mergeCell ref="C74:E74"/>
    <mergeCell ref="D68:E68"/>
    <mergeCell ref="D69:E69"/>
    <mergeCell ref="D70:E70"/>
    <mergeCell ref="D71:E71"/>
    <mergeCell ref="D72:E72"/>
    <mergeCell ref="D73:E73"/>
    <mergeCell ref="D22:E22"/>
    <mergeCell ref="D23:E23"/>
    <mergeCell ref="D24:E24"/>
    <mergeCell ref="D25:E25"/>
    <mergeCell ref="D64:E64"/>
    <mergeCell ref="D58:E58"/>
    <mergeCell ref="C59:E59"/>
    <mergeCell ref="D61:E61"/>
    <mergeCell ref="D62:E62"/>
    <mergeCell ref="D63:E63"/>
    <mergeCell ref="D53:E53"/>
    <mergeCell ref="D54:E54"/>
    <mergeCell ref="D55:E55"/>
    <mergeCell ref="D56:E56"/>
    <mergeCell ref="D57:E57"/>
    <mergeCell ref="D48:E48"/>
  </mergeCells>
  <phoneticPr fontId="2" type="noConversion"/>
  <conditionalFormatting sqref="A6:H21 I6:O76 A22:D25 F22:H25 A26:H76">
    <cfRule type="expression" dxfId="19" priority="15">
      <formula>$D$7=""</formula>
    </cfRule>
  </conditionalFormatting>
  <conditionalFormatting sqref="C31:J44">
    <cfRule type="expression" dxfId="18" priority="16">
      <formula>$D$7&lt;2</formula>
    </cfRule>
  </conditionalFormatting>
  <conditionalFormatting sqref="C46:J60">
    <cfRule type="expression" dxfId="17" priority="17">
      <formula>$D$7&lt;3</formula>
    </cfRule>
  </conditionalFormatting>
  <conditionalFormatting sqref="C61:J74">
    <cfRule type="expression" dxfId="16" priority="18">
      <formula>$D$7&lt;4</formula>
    </cfRule>
  </conditionalFormatting>
  <conditionalFormatting sqref="F29">
    <cfRule type="expression" dxfId="15" priority="19">
      <formula>$F$29&lt;&gt;$H$13</formula>
    </cfRule>
  </conditionalFormatting>
  <conditionalFormatting sqref="F44">
    <cfRule type="expression" dxfId="14" priority="20">
      <formula>$F$44&lt;&gt;$H$32</formula>
    </cfRule>
  </conditionalFormatting>
  <conditionalFormatting sqref="F59">
    <cfRule type="expression" dxfId="13" priority="21">
      <formula>$F$59&lt;&gt;$H$47</formula>
    </cfRule>
  </conditionalFormatting>
  <conditionalFormatting sqref="F74">
    <cfRule type="expression" dxfId="12" priority="22">
      <formula>$F$74&lt;&gt;$H$62</formula>
    </cfRule>
  </conditionalFormatting>
  <hyperlinks>
    <hyperlink ref="D3" r:id="rId1" display="https://srs.exeter.ac.uk/urd/sits.urd/run/SIW_LGN" xr:uid="{2B60B9A1-FD0D-4396-A4E1-337380BC0FE2}"/>
  </hyperlinks>
  <printOptions horizontalCentered="1"/>
  <pageMargins left="0.25" right="0.25" top="0.75" bottom="0.75" header="0.3" footer="0.3"/>
  <pageSetup paperSize="9" scale="61" orientation="portrait" r:id="rId2"/>
  <headerFooter>
    <oddHeader>&amp;C&amp;G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5A522-FFF3-4D47-994A-E5DAC9D8BE33}">
  <sheetPr>
    <pageSetUpPr fitToPage="1"/>
  </sheetPr>
  <dimension ref="A1:O78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3" sqref="D3:F3"/>
    </sheetView>
  </sheetViews>
  <sheetFormatPr defaultColWidth="0" defaultRowHeight="15.75" customHeight="1" zeroHeight="1" x14ac:dyDescent="0.2"/>
  <cols>
    <col min="1" max="1" width="1.42578125" customWidth="1"/>
    <col min="2" max="2" width="1.7109375" customWidth="1"/>
    <col min="3" max="3" width="29.5703125" customWidth="1"/>
    <col min="4" max="4" width="2.7109375" customWidth="1"/>
    <col min="5" max="5" width="31.42578125" customWidth="1"/>
    <col min="6" max="6" width="43.42578125" customWidth="1"/>
    <col min="7" max="7" width="29.7109375" customWidth="1"/>
    <col min="8" max="8" width="28.85546875" customWidth="1"/>
    <col min="9" max="11" width="2.85546875" style="20" customWidth="1"/>
    <col min="12" max="16384" width="15.42578125" hidden="1"/>
  </cols>
  <sheetData>
    <row r="1" spans="2:15" ht="15.75" customHeight="1" x14ac:dyDescent="0.25">
      <c r="B1" s="66" t="s">
        <v>0</v>
      </c>
      <c r="C1" s="66"/>
      <c r="D1" s="66"/>
      <c r="E1" s="66"/>
      <c r="F1" s="66"/>
      <c r="G1" s="66"/>
      <c r="H1" s="66"/>
      <c r="I1" s="51"/>
      <c r="J1" s="51"/>
      <c r="K1" s="51"/>
    </row>
    <row r="2" spans="2:15" ht="12.75" x14ac:dyDescent="0.2"/>
    <row r="3" spans="2:15" ht="21.75" customHeight="1" x14ac:dyDescent="0.2">
      <c r="C3" s="8" t="s">
        <v>11</v>
      </c>
      <c r="D3" s="77" t="s">
        <v>12</v>
      </c>
      <c r="E3" s="77"/>
      <c r="F3" s="77"/>
      <c r="G3" s="16"/>
      <c r="H3" s="16"/>
      <c r="I3" s="52"/>
      <c r="J3" s="52"/>
      <c r="K3" s="52"/>
    </row>
    <row r="4" spans="2:15" ht="21.75" customHeight="1" x14ac:dyDescent="0.2">
      <c r="C4" s="8" t="s">
        <v>13</v>
      </c>
      <c r="D4" s="77" t="s">
        <v>14</v>
      </c>
      <c r="E4" s="77"/>
      <c r="F4" s="77"/>
      <c r="G4" s="16"/>
      <c r="H4" s="16"/>
      <c r="I4" s="52"/>
      <c r="J4" s="52"/>
      <c r="K4" s="52"/>
    </row>
    <row r="5" spans="2:15" ht="21.75" customHeight="1" x14ac:dyDescent="0.2">
      <c r="C5" s="8" t="s">
        <v>15</v>
      </c>
      <c r="D5" s="77" t="s">
        <v>16</v>
      </c>
      <c r="E5" s="77"/>
      <c r="F5" s="77"/>
      <c r="G5" s="16"/>
      <c r="H5" s="16"/>
      <c r="I5" s="52"/>
      <c r="J5" s="52"/>
      <c r="K5" s="52"/>
    </row>
    <row r="6" spans="2:15" ht="24.75" customHeight="1" x14ac:dyDescent="0.2">
      <c r="C6" s="8" t="s">
        <v>17</v>
      </c>
      <c r="D6" s="77" t="s">
        <v>18</v>
      </c>
      <c r="E6" s="77"/>
      <c r="F6" s="77"/>
      <c r="G6" s="16"/>
      <c r="H6" s="16"/>
      <c r="I6" s="52"/>
      <c r="J6" s="52"/>
      <c r="K6" s="52"/>
    </row>
    <row r="7" spans="2:15" ht="8.25" customHeight="1" x14ac:dyDescent="0.2">
      <c r="C7" s="8"/>
      <c r="D7" s="8"/>
      <c r="E7" s="16"/>
      <c r="F7" s="16"/>
      <c r="G7" s="16"/>
      <c r="H7" s="16"/>
      <c r="I7" s="50"/>
      <c r="J7" s="50"/>
      <c r="K7" s="50"/>
      <c r="L7" s="6"/>
    </row>
    <row r="8" spans="2:15" ht="8.25" customHeight="1" x14ac:dyDescent="0.2">
      <c r="C8" s="8"/>
      <c r="D8" s="8"/>
      <c r="E8" s="16"/>
      <c r="F8" s="16"/>
      <c r="G8" s="16"/>
      <c r="H8" s="16"/>
      <c r="I8" s="50"/>
      <c r="J8" s="50"/>
      <c r="K8" s="50"/>
      <c r="L8" s="6"/>
    </row>
    <row r="9" spans="2:15" ht="12.75" customHeight="1" x14ac:dyDescent="0.2">
      <c r="C9" s="69" t="str">
        <f>"Number of "&amp;LOWER(LEFT(G14,5))&amp;"s contributing to award:"</f>
        <v>Number of :s contributing to award:</v>
      </c>
      <c r="D9" s="72" t="str">
        <f>IFERROR(INDEX('Programme lookup'!I:I,MATCH(D6,'Programme lookup'!A:A,0)),"")</f>
        <v/>
      </c>
      <c r="E9" s="75" t="str">
        <f>"This indicates how many "&amp;LOWER(LEFT(G14,5))&amp;"s contribute to the programme award and how many tables below need to be filled out. Please ensure that you have scrolled down and entered all required data."</f>
        <v>This indicates how many :s contribute to the programme award and how many tables below need to be filled out. Please ensure that you have scrolled down and entered all required data.</v>
      </c>
      <c r="F9" s="76"/>
      <c r="G9" s="34" t="s">
        <v>1</v>
      </c>
      <c r="H9" s="23" t="str">
        <f>IFERROR((J46+J31+J61+J76)/(I31+I46+I61+I76),"")</f>
        <v/>
      </c>
      <c r="L9" s="6"/>
    </row>
    <row r="10" spans="2:15" ht="12.75" x14ac:dyDescent="0.2">
      <c r="C10" s="70"/>
      <c r="D10" s="73"/>
      <c r="E10" s="75"/>
      <c r="F10" s="76"/>
      <c r="G10" s="36" t="s">
        <v>2</v>
      </c>
      <c r="H10" s="21" t="str">
        <f>IFERROR(INDEX(Classification!D:D,MATCH(H9,Classification!C:C,1)),"")</f>
        <v/>
      </c>
      <c r="L10" s="6"/>
    </row>
    <row r="11" spans="2:15" ht="12.75" x14ac:dyDescent="0.2">
      <c r="C11" s="71"/>
      <c r="D11" s="74"/>
      <c r="E11" s="75"/>
      <c r="F11" s="76"/>
      <c r="G11" s="36" t="s">
        <v>3</v>
      </c>
      <c r="H11" s="21" t="str">
        <f>IFERROR(IF(OR(MOD(H9,10)&lt;8,MOD(H9,10)&gt;=9.5,H9&lt;IF(RIGHT(INDEX('Programme lookup'!AA:AA,MATCH(D6,'Programme lookup'!A:A,0)),4)="3rd)",40,50)),"No",IF(SUMIFS(I:I,D:D,"&gt;="&amp;CEILING(H9,10))/(I31+I46+I61+I76)&gt;=0.5,"Yes","No")),"")</f>
        <v/>
      </c>
      <c r="L11" s="6"/>
    </row>
    <row r="12" spans="2:15" ht="12.75" x14ac:dyDescent="0.2">
      <c r="G12" s="37" t="s">
        <v>4</v>
      </c>
      <c r="H12" s="22" t="str">
        <f>IF(H11="Yes",IFERROR(INDEX(Classification!D:D,MATCH(CEILING(H9,10),Classification!C:C,1)),""),"")</f>
        <v/>
      </c>
      <c r="L12" s="6"/>
    </row>
    <row r="13" spans="2:15" ht="12.75" x14ac:dyDescent="0.2">
      <c r="E13" s="16"/>
      <c r="F13" s="16"/>
      <c r="G13" s="16"/>
      <c r="H13" s="16"/>
      <c r="I13" s="50"/>
      <c r="J13" s="50"/>
      <c r="K13" s="50"/>
      <c r="L13" s="6"/>
    </row>
    <row r="14" spans="2:15" ht="12.75" x14ac:dyDescent="0.2">
      <c r="C14" s="24" t="s">
        <v>5</v>
      </c>
      <c r="D14" s="61" t="s">
        <v>6</v>
      </c>
      <c r="E14" s="62"/>
      <c r="F14" s="25" t="s">
        <v>7</v>
      </c>
      <c r="G14" s="34" t="str">
        <f>IFERROR(INDEX('Programme lookup'!J:J,MATCH(D6,'Programme lookup'!A:A,0)),"")&amp;":"</f>
        <v>:</v>
      </c>
      <c r="H14" s="35" t="str">
        <f>IFERROR(INDEX('Programme lookup'!AC:AC,MATCH(D6,'Programme lookup'!A:A,0))-IF(G14="Stage:",0,3),"")</f>
        <v/>
      </c>
      <c r="I14" s="19" t="str">
        <f>IF(D6="Programme","","weighted Credits")</f>
        <v/>
      </c>
      <c r="J14" s="19" t="str">
        <f>IF(D6="Programme","","weighted Marks")</f>
        <v/>
      </c>
      <c r="K14" s="19" t="s">
        <v>33874</v>
      </c>
      <c r="N14" s="9"/>
      <c r="O14" s="9"/>
    </row>
    <row r="15" spans="2:15" ht="12.75" x14ac:dyDescent="0.2">
      <c r="C15" s="26"/>
      <c r="D15" s="63"/>
      <c r="E15" s="65"/>
      <c r="F15" s="27" t="str">
        <f>IFERROR(INDEX('Module look up'!B:B,MATCH(C15,'Module look up'!A:A,0)),"")</f>
        <v/>
      </c>
      <c r="G15" s="36" t="str">
        <f>IFERROR(LEFT(G14,5)&amp;" credits:","")</f>
        <v>: credits:</v>
      </c>
      <c r="H15" s="21" t="str">
        <f>IFERROR(INDEX('Programme lookup'!AG:AG,MATCH(D6,'Programme lookup'!A:A,0)),"")</f>
        <v/>
      </c>
      <c r="I15" s="20">
        <f>IF(K15="PFO",0,IFERROR($H$16*F15,0))</f>
        <v>0</v>
      </c>
      <c r="J15" s="20">
        <f>IFERROR(I15*D15,0)</f>
        <v>0</v>
      </c>
      <c r="K15" s="20" t="str">
        <f>IFERROR(INDEX('Module look up'!C:C,MATCH(C15,'Module look up'!A:A,0)),"")</f>
        <v/>
      </c>
    </row>
    <row r="16" spans="2:15" ht="12.75" x14ac:dyDescent="0.2">
      <c r="C16" s="28"/>
      <c r="D16" s="54"/>
      <c r="E16" s="55"/>
      <c r="F16" s="29" t="str">
        <f>IFERROR(INDEX('Module look up'!B:B,MATCH(C16,'Module look up'!A:A,0)),"")</f>
        <v/>
      </c>
      <c r="G16" s="36" t="str">
        <f>IFERROR(LEFT(G14,5)&amp;" weighting:","")</f>
        <v>: weighting:</v>
      </c>
      <c r="H16" s="21" t="str">
        <f>IFERROR(INDEX('Programme lookup'!AK:AK,MATCH(D6,'Programme lookup'!A:A,0)),"")</f>
        <v/>
      </c>
      <c r="I16" s="20">
        <f t="shared" ref="I16:I30" si="0">IF(K16="PFO",0,IFERROR($H$16*F16,0))</f>
        <v>0</v>
      </c>
      <c r="J16" s="20">
        <f t="shared" ref="J16:J24" si="1">IFERROR(I16*D16,0)</f>
        <v>0</v>
      </c>
      <c r="K16" s="20" t="str">
        <f>IFERROR(INDEX('Module look up'!C:C,MATCH(C16,'Module look up'!A:A,0)),"")</f>
        <v/>
      </c>
    </row>
    <row r="17" spans="3:11" ht="12.75" x14ac:dyDescent="0.2">
      <c r="C17" s="28"/>
      <c r="D17" s="54"/>
      <c r="E17" s="55"/>
      <c r="F17" s="29" t="str">
        <f>IFERROR(INDEX('Module look up'!B:B,MATCH(C17,'Module look up'!A:A,0)),"")</f>
        <v/>
      </c>
      <c r="G17" s="37" t="str">
        <f>IFERROR(LEFT(G14,5)&amp;" average:","")</f>
        <v>: average:</v>
      </c>
      <c r="H17" s="38" t="str">
        <f>IFERROR(SUM(J15:J30)/SUM(I15:I30),"")</f>
        <v/>
      </c>
      <c r="I17" s="20">
        <f t="shared" si="0"/>
        <v>0</v>
      </c>
      <c r="J17" s="20">
        <f t="shared" si="1"/>
        <v>0</v>
      </c>
      <c r="K17" s="20" t="str">
        <f>IFERROR(INDEX('Module look up'!C:C,MATCH(C17,'Module look up'!A:A,0)),"")</f>
        <v/>
      </c>
    </row>
    <row r="18" spans="3:11" ht="12.75" x14ac:dyDescent="0.2">
      <c r="C18" s="28"/>
      <c r="D18" s="54"/>
      <c r="E18" s="55"/>
      <c r="F18" s="29" t="str">
        <f>IFERROR(INDEX('Module look up'!B:B,MATCH(C18,'Module look up'!A:A,0)),"")</f>
        <v/>
      </c>
      <c r="I18" s="20">
        <f t="shared" si="0"/>
        <v>0</v>
      </c>
      <c r="J18" s="20">
        <f t="shared" si="1"/>
        <v>0</v>
      </c>
      <c r="K18" s="20" t="str">
        <f>IFERROR(INDEX('Module look up'!C:C,MATCH(C18,'Module look up'!A:A,0)),"")</f>
        <v/>
      </c>
    </row>
    <row r="19" spans="3:11" ht="12.75" x14ac:dyDescent="0.2">
      <c r="C19" s="28"/>
      <c r="D19" s="54"/>
      <c r="E19" s="55"/>
      <c r="F19" s="29" t="str">
        <f>IFERROR(INDEX('Module look up'!B:B,MATCH(C19,'Module look up'!A:A,0)),"")</f>
        <v/>
      </c>
      <c r="I19" s="20">
        <f t="shared" si="0"/>
        <v>0</v>
      </c>
      <c r="J19" s="20">
        <f t="shared" si="1"/>
        <v>0</v>
      </c>
      <c r="K19" s="20" t="str">
        <f>IFERROR(INDEX('Module look up'!C:C,MATCH(C19,'Module look up'!A:A,0)),"")</f>
        <v/>
      </c>
    </row>
    <row r="20" spans="3:11" ht="12.75" x14ac:dyDescent="0.2">
      <c r="C20" s="28"/>
      <c r="D20" s="54"/>
      <c r="E20" s="56"/>
      <c r="F20" s="29" t="str">
        <f>IFERROR(INDEX('Module look up'!B:B,MATCH(C20,'Module look up'!A:A,0)),"")</f>
        <v/>
      </c>
      <c r="I20" s="20">
        <f t="shared" si="0"/>
        <v>0</v>
      </c>
      <c r="J20" s="20">
        <f t="shared" si="1"/>
        <v>0</v>
      </c>
      <c r="K20" s="20" t="str">
        <f>IFERROR(INDEX('Module look up'!C:C,MATCH(C20,'Module look up'!A:A,0)),"")</f>
        <v/>
      </c>
    </row>
    <row r="21" spans="3:11" ht="12.75" x14ac:dyDescent="0.2">
      <c r="C21" s="28"/>
      <c r="D21" s="54"/>
      <c r="E21" s="56"/>
      <c r="F21" s="29" t="str">
        <f>IFERROR(INDEX('Module look up'!B:B,MATCH(C21,'Module look up'!A:A,0)),"")</f>
        <v/>
      </c>
      <c r="I21" s="20">
        <f t="shared" si="0"/>
        <v>0</v>
      </c>
      <c r="J21" s="20">
        <f t="shared" si="1"/>
        <v>0</v>
      </c>
      <c r="K21" s="20" t="str">
        <f>IFERROR(INDEX('Module look up'!C:C,MATCH(C21,'Module look up'!A:A,0)),"")</f>
        <v/>
      </c>
    </row>
    <row r="22" spans="3:11" ht="12.75" x14ac:dyDescent="0.2">
      <c r="C22" s="28"/>
      <c r="D22" s="54"/>
      <c r="E22" s="56"/>
      <c r="F22" s="29" t="str">
        <f>IFERROR(INDEX('Module look up'!B:B,MATCH(C22,'Module look up'!A:A,0)),"")</f>
        <v/>
      </c>
      <c r="I22" s="20">
        <f t="shared" si="0"/>
        <v>0</v>
      </c>
      <c r="J22" s="20">
        <f t="shared" si="1"/>
        <v>0</v>
      </c>
      <c r="K22" s="20" t="str">
        <f>IFERROR(INDEX('Module look up'!C:C,MATCH(C22,'Module look up'!A:A,0)),"")</f>
        <v/>
      </c>
    </row>
    <row r="23" spans="3:11" ht="12.75" x14ac:dyDescent="0.2">
      <c r="C23" s="28"/>
      <c r="D23" s="54"/>
      <c r="E23" s="56"/>
      <c r="F23" s="29" t="str">
        <f>IFERROR(INDEX('Module look up'!B:B,MATCH(C23,'Module look up'!A:A,0)),"")</f>
        <v/>
      </c>
      <c r="I23" s="20">
        <f t="shared" si="0"/>
        <v>0</v>
      </c>
      <c r="J23" s="20">
        <f t="shared" si="1"/>
        <v>0</v>
      </c>
      <c r="K23" s="20" t="str">
        <f>IFERROR(INDEX('Module look up'!C:C,MATCH(C23,'Module look up'!A:A,0)),"")</f>
        <v/>
      </c>
    </row>
    <row r="24" spans="3:11" ht="12.75" x14ac:dyDescent="0.2">
      <c r="C24" s="28"/>
      <c r="D24" s="54"/>
      <c r="E24" s="56"/>
      <c r="F24" s="29" t="str">
        <f>IFERROR(INDEX('Module look up'!B:B,MATCH(C24,'Module look up'!A:A,0)),"")</f>
        <v/>
      </c>
      <c r="I24" s="20">
        <f t="shared" si="0"/>
        <v>0</v>
      </c>
      <c r="J24" s="20">
        <f t="shared" si="1"/>
        <v>0</v>
      </c>
      <c r="K24" s="20" t="str">
        <f>IFERROR(INDEX('Module look up'!C:C,MATCH(C24,'Module look up'!A:A,0)),"")</f>
        <v/>
      </c>
    </row>
    <row r="25" spans="3:11" ht="12.75" x14ac:dyDescent="0.2">
      <c r="C25" s="28"/>
      <c r="D25" s="54"/>
      <c r="E25" s="55"/>
      <c r="F25" s="29" t="str">
        <f>IFERROR(INDEX('Module look up'!B:B,MATCH(C25,'Module look up'!A:A,0)),"")</f>
        <v/>
      </c>
      <c r="I25" s="20">
        <f t="shared" si="0"/>
        <v>0</v>
      </c>
      <c r="J25" s="20">
        <f t="shared" ref="J25:J30" si="2">IFERROR(I25*D25,0)</f>
        <v>0</v>
      </c>
      <c r="K25" s="20" t="str">
        <f>IFERROR(INDEX('Module look up'!C:C,MATCH(C25,'Module look up'!A:A,0)),"")</f>
        <v/>
      </c>
    </row>
    <row r="26" spans="3:11" ht="12.75" x14ac:dyDescent="0.2">
      <c r="C26" s="28"/>
      <c r="D26" s="54"/>
      <c r="E26" s="55"/>
      <c r="F26" s="29" t="str">
        <f>IFERROR(INDEX('Module look up'!B:B,MATCH(C26,'Module look up'!A:A,0)),"")</f>
        <v/>
      </c>
      <c r="I26" s="20">
        <f t="shared" si="0"/>
        <v>0</v>
      </c>
      <c r="J26" s="20">
        <f t="shared" si="2"/>
        <v>0</v>
      </c>
      <c r="K26" s="20" t="str">
        <f>IFERROR(INDEX('Module look up'!C:C,MATCH(C26,'Module look up'!A:A,0)),"")</f>
        <v/>
      </c>
    </row>
    <row r="27" spans="3:11" ht="12.75" x14ac:dyDescent="0.2">
      <c r="C27" s="28"/>
      <c r="D27" s="54"/>
      <c r="E27" s="55"/>
      <c r="F27" s="29" t="str">
        <f>IFERROR(INDEX('Module look up'!B:B,MATCH(C27,'Module look up'!A:A,0)),"")</f>
        <v/>
      </c>
      <c r="I27" s="20">
        <f t="shared" si="0"/>
        <v>0</v>
      </c>
      <c r="J27" s="20">
        <f t="shared" si="2"/>
        <v>0</v>
      </c>
      <c r="K27" s="20" t="str">
        <f>IFERROR(INDEX('Module look up'!C:C,MATCH(C27,'Module look up'!A:A,0)),"")</f>
        <v/>
      </c>
    </row>
    <row r="28" spans="3:11" ht="12.75" x14ac:dyDescent="0.2">
      <c r="C28" s="28"/>
      <c r="D28" s="54"/>
      <c r="E28" s="55"/>
      <c r="F28" s="29" t="str">
        <f>IFERROR(INDEX('Module look up'!B:B,MATCH(C28,'Module look up'!A:A,0)),"")</f>
        <v/>
      </c>
      <c r="I28" s="20">
        <f t="shared" si="0"/>
        <v>0</v>
      </c>
      <c r="J28" s="20">
        <f t="shared" si="2"/>
        <v>0</v>
      </c>
      <c r="K28" s="20" t="str">
        <f>IFERROR(INDEX('Module look up'!C:C,MATCH(C28,'Module look up'!A:A,0)),"")</f>
        <v/>
      </c>
    </row>
    <row r="29" spans="3:11" ht="12.75" x14ac:dyDescent="0.2">
      <c r="C29" s="28"/>
      <c r="D29" s="54"/>
      <c r="E29" s="56"/>
      <c r="F29" s="29" t="str">
        <f>IFERROR(INDEX('Module look up'!B:B,MATCH(C29,'Module look up'!A:A,0)),"")</f>
        <v/>
      </c>
      <c r="I29" s="20">
        <f t="shared" si="0"/>
        <v>0</v>
      </c>
      <c r="J29" s="20">
        <f t="shared" si="2"/>
        <v>0</v>
      </c>
      <c r="K29" s="20" t="str">
        <f>IFERROR(INDEX('Module look up'!C:C,MATCH(C29,'Module look up'!A:A,0)),"")</f>
        <v/>
      </c>
    </row>
    <row r="30" spans="3:11" ht="12.75" x14ac:dyDescent="0.2">
      <c r="C30" s="30"/>
      <c r="D30" s="57"/>
      <c r="E30" s="58"/>
      <c r="F30" s="31" t="str">
        <f>IFERROR(INDEX('Module look up'!B:B,MATCH(C30,'Module look up'!A:A,0)),"")</f>
        <v/>
      </c>
      <c r="I30" s="20">
        <f t="shared" si="0"/>
        <v>0</v>
      </c>
      <c r="J30" s="20">
        <f t="shared" si="2"/>
        <v>0</v>
      </c>
      <c r="K30" s="20" t="str">
        <f>IFERROR(INDEX('Module look up'!C:C,MATCH(C30,'Module look up'!A:A,0)),"")</f>
        <v/>
      </c>
    </row>
    <row r="31" spans="3:11" ht="12.75" x14ac:dyDescent="0.2">
      <c r="C31" s="59" t="s">
        <v>8</v>
      </c>
      <c r="D31" s="60"/>
      <c r="E31" s="60"/>
      <c r="F31" s="31">
        <f>SUM(F15:F30)</f>
        <v>0</v>
      </c>
      <c r="I31" s="20">
        <f>IFERROR(SUM(I15:I30),0)</f>
        <v>0</v>
      </c>
      <c r="J31" s="20">
        <f>IFERROR(SUM(J15:J30),0)</f>
        <v>0</v>
      </c>
      <c r="K31" s="20" t="str">
        <f>IFERROR(INDEX('Module look up'!C:C,MATCH(C31,'Module look up'!A:A,0)),"")</f>
        <v/>
      </c>
    </row>
    <row r="32" spans="3:11" ht="12.75" x14ac:dyDescent="0.2"/>
    <row r="33" spans="3:11" ht="12.75" x14ac:dyDescent="0.2">
      <c r="C33" s="24" t="s">
        <v>5</v>
      </c>
      <c r="D33" s="61" t="s">
        <v>6</v>
      </c>
      <c r="E33" s="62"/>
      <c r="F33" s="25" t="s">
        <v>7</v>
      </c>
      <c r="G33" s="27" t="str">
        <f>G14</f>
        <v>:</v>
      </c>
      <c r="H33" s="27" t="str">
        <f>IFERROR(INDEX('Programme lookup'!AD:AD,MATCH(D6,'Programme lookup'!A:A,0))-IF(G14="Stage:",0,3),"")</f>
        <v/>
      </c>
      <c r="I33" s="19" t="s">
        <v>9</v>
      </c>
      <c r="J33" s="19" t="s">
        <v>10</v>
      </c>
      <c r="K33" s="19" t="s">
        <v>33874</v>
      </c>
    </row>
    <row r="34" spans="3:11" ht="12.75" x14ac:dyDescent="0.2">
      <c r="C34" s="26"/>
      <c r="D34" s="63"/>
      <c r="E34" s="65"/>
      <c r="F34" s="27" t="str">
        <f>IFERROR(INDEX('Module look up'!B:B,MATCH(C34,'Module look up'!A:A,0)),"")</f>
        <v/>
      </c>
      <c r="G34" s="29" t="str">
        <f>IFERROR(LEFT(G33,5)&amp;" credits:","")</f>
        <v>: credits:</v>
      </c>
      <c r="H34" s="29">
        <f>IFERROR(INDEX('Programme lookup'!AH:AH,MATCH(D6,'Programme lookup'!A:A,0)),0)</f>
        <v>0</v>
      </c>
      <c r="I34" s="20">
        <f>IF(K34="PFO",0,IFERROR($H$35*F34,0))</f>
        <v>0</v>
      </c>
      <c r="J34" s="20">
        <f>IFERROR(I34*D34,0)</f>
        <v>0</v>
      </c>
      <c r="K34" s="20" t="str">
        <f>IFERROR(INDEX('Module look up'!C:C,MATCH(C34,'Module look up'!A:A,0)),"")</f>
        <v/>
      </c>
    </row>
    <row r="35" spans="3:11" ht="12.75" x14ac:dyDescent="0.2">
      <c r="C35" s="28"/>
      <c r="D35" s="54"/>
      <c r="E35" s="55"/>
      <c r="F35" s="29" t="str">
        <f>IFERROR(INDEX('Module look up'!B:B,MATCH(C35,'Module look up'!A:A,0)),"")</f>
        <v/>
      </c>
      <c r="G35" s="29" t="str">
        <f>IFERROR(LEFT(G33,5)&amp;" weighting:","")</f>
        <v>: weighting:</v>
      </c>
      <c r="H35" s="29">
        <f>IFERROR(INDEX('Programme lookup'!AL:AL,MATCH(D6,'Programme lookup'!A:A,0)),0)</f>
        <v>0</v>
      </c>
      <c r="I35" s="20">
        <f t="shared" ref="I35:I45" si="3">IF(K35="PFO",0,IFERROR($H$35*F35,0))</f>
        <v>0</v>
      </c>
      <c r="J35" s="20">
        <f t="shared" ref="J35:J45" si="4">IFERROR(I35*D35,0)</f>
        <v>0</v>
      </c>
      <c r="K35" s="20" t="str">
        <f>IFERROR(INDEX('Module look up'!C:C,MATCH(C35,'Module look up'!A:A,0)),"")</f>
        <v/>
      </c>
    </row>
    <row r="36" spans="3:11" ht="12.75" x14ac:dyDescent="0.2">
      <c r="C36" s="28"/>
      <c r="D36" s="54"/>
      <c r="E36" s="55"/>
      <c r="F36" s="29" t="str">
        <f>IFERROR(INDEX('Module look up'!B:B,MATCH(C36,'Module look up'!A:A,0)),"")</f>
        <v/>
      </c>
      <c r="G36" s="31" t="str">
        <f>IFERROR(LEFT(G33,5)&amp;" average:","")</f>
        <v>: average:</v>
      </c>
      <c r="H36" s="33" t="str">
        <f>IFERROR(SUM(J34:J45)/SUM(I34:I45),"")</f>
        <v/>
      </c>
      <c r="I36" s="20">
        <f t="shared" si="3"/>
        <v>0</v>
      </c>
      <c r="J36" s="20">
        <f t="shared" si="4"/>
        <v>0</v>
      </c>
      <c r="K36" s="20" t="str">
        <f>IFERROR(INDEX('Module look up'!C:C,MATCH(C36,'Module look up'!A:A,0)),"")</f>
        <v/>
      </c>
    </row>
    <row r="37" spans="3:11" ht="12.75" x14ac:dyDescent="0.2">
      <c r="C37" s="28"/>
      <c r="D37" s="54"/>
      <c r="E37" s="55"/>
      <c r="F37" s="29" t="str">
        <f>IFERROR(INDEX('Module look up'!B:B,MATCH(C37,'Module look up'!A:A,0)),"")</f>
        <v/>
      </c>
      <c r="I37" s="20">
        <f t="shared" si="3"/>
        <v>0</v>
      </c>
      <c r="J37" s="20">
        <f t="shared" si="4"/>
        <v>0</v>
      </c>
      <c r="K37" s="20" t="str">
        <f>IFERROR(INDEX('Module look up'!C:C,MATCH(C37,'Module look up'!A:A,0)),"")</f>
        <v/>
      </c>
    </row>
    <row r="38" spans="3:11" ht="12.75" x14ac:dyDescent="0.2">
      <c r="C38" s="28"/>
      <c r="D38" s="54"/>
      <c r="E38" s="55"/>
      <c r="F38" s="29" t="str">
        <f>IFERROR(INDEX('Module look up'!B:B,MATCH(C38,'Module look up'!A:A,0)),"")</f>
        <v/>
      </c>
      <c r="I38" s="20">
        <f t="shared" si="3"/>
        <v>0</v>
      </c>
      <c r="J38" s="20">
        <f t="shared" si="4"/>
        <v>0</v>
      </c>
      <c r="K38" s="20" t="str">
        <f>IFERROR(INDEX('Module look up'!C:C,MATCH(C38,'Module look up'!A:A,0)),"")</f>
        <v/>
      </c>
    </row>
    <row r="39" spans="3:11" ht="12.75" x14ac:dyDescent="0.2">
      <c r="C39" s="28"/>
      <c r="D39" s="54"/>
      <c r="E39" s="55"/>
      <c r="F39" s="29" t="str">
        <f>IFERROR(INDEX('Module look up'!B:B,MATCH(C39,'Module look up'!A:A,0)),"")</f>
        <v/>
      </c>
      <c r="I39" s="20">
        <f t="shared" si="3"/>
        <v>0</v>
      </c>
      <c r="J39" s="20">
        <f t="shared" si="4"/>
        <v>0</v>
      </c>
      <c r="K39" s="20" t="str">
        <f>IFERROR(INDEX('Module look up'!C:C,MATCH(C39,'Module look up'!A:A,0)),"")</f>
        <v/>
      </c>
    </row>
    <row r="40" spans="3:11" ht="12.75" x14ac:dyDescent="0.2">
      <c r="C40" s="28"/>
      <c r="D40" s="54"/>
      <c r="E40" s="55"/>
      <c r="F40" s="29" t="str">
        <f>IFERROR(INDEX('Module look up'!B:B,MATCH(C40,'Module look up'!A:A,0)),"")</f>
        <v/>
      </c>
      <c r="I40" s="20">
        <f t="shared" si="3"/>
        <v>0</v>
      </c>
      <c r="J40" s="20">
        <f t="shared" si="4"/>
        <v>0</v>
      </c>
      <c r="K40" s="20" t="str">
        <f>IFERROR(INDEX('Module look up'!C:C,MATCH(C40,'Module look up'!A:A,0)),"")</f>
        <v/>
      </c>
    </row>
    <row r="41" spans="3:11" ht="12.75" x14ac:dyDescent="0.2">
      <c r="C41" s="28"/>
      <c r="D41" s="54"/>
      <c r="E41" s="56"/>
      <c r="F41" s="29" t="str">
        <f>IFERROR(INDEX('Module look up'!B:B,MATCH(C41,'Module look up'!A:A,0)),"")</f>
        <v/>
      </c>
      <c r="I41" s="20">
        <f t="shared" si="3"/>
        <v>0</v>
      </c>
      <c r="J41" s="20">
        <f t="shared" si="4"/>
        <v>0</v>
      </c>
      <c r="K41" s="20" t="str">
        <f>IFERROR(INDEX('Module look up'!C:C,MATCH(C41,'Module look up'!A:A,0)),"")</f>
        <v/>
      </c>
    </row>
    <row r="42" spans="3:11" ht="12.75" x14ac:dyDescent="0.2">
      <c r="C42" s="28"/>
      <c r="D42" s="54"/>
      <c r="E42" s="56"/>
      <c r="F42" s="29" t="str">
        <f>IFERROR(INDEX('Module look up'!B:B,MATCH(C42,'Module look up'!A:A,0)),"")</f>
        <v/>
      </c>
      <c r="I42" s="20">
        <f t="shared" si="3"/>
        <v>0</v>
      </c>
      <c r="J42" s="20">
        <f t="shared" si="4"/>
        <v>0</v>
      </c>
      <c r="K42" s="20" t="str">
        <f>IFERROR(INDEX('Module look up'!C:C,MATCH(C42,'Module look up'!A:A,0)),"")</f>
        <v/>
      </c>
    </row>
    <row r="43" spans="3:11" ht="12.75" x14ac:dyDescent="0.2">
      <c r="C43" s="28"/>
      <c r="D43" s="54"/>
      <c r="E43" s="56"/>
      <c r="F43" s="29" t="str">
        <f>IFERROR(INDEX('Module look up'!B:B,MATCH(C43,'Module look up'!A:A,0)),"")</f>
        <v/>
      </c>
      <c r="I43" s="20">
        <f t="shared" si="3"/>
        <v>0</v>
      </c>
      <c r="J43" s="20">
        <f t="shared" si="4"/>
        <v>0</v>
      </c>
      <c r="K43" s="20" t="str">
        <f>IFERROR(INDEX('Module look up'!C:C,MATCH(C43,'Module look up'!A:A,0)),"")</f>
        <v/>
      </c>
    </row>
    <row r="44" spans="3:11" ht="12.75" x14ac:dyDescent="0.2">
      <c r="C44" s="28"/>
      <c r="D44" s="54"/>
      <c r="E44" s="56"/>
      <c r="F44" s="29" t="str">
        <f>IFERROR(INDEX('Module look up'!B:B,MATCH(C44,'Module look up'!A:A,0)),"")</f>
        <v/>
      </c>
      <c r="I44" s="20">
        <f t="shared" si="3"/>
        <v>0</v>
      </c>
      <c r="J44" s="20">
        <f t="shared" si="4"/>
        <v>0</v>
      </c>
      <c r="K44" s="20" t="str">
        <f>IFERROR(INDEX('Module look up'!C:C,MATCH(C44,'Module look up'!A:A,0)),"")</f>
        <v/>
      </c>
    </row>
    <row r="45" spans="3:11" ht="12.75" x14ac:dyDescent="0.2">
      <c r="C45" s="30"/>
      <c r="D45" s="57"/>
      <c r="E45" s="58"/>
      <c r="F45" s="31" t="str">
        <f>IFERROR(INDEX('Module look up'!B:B,MATCH(C45,'Module look up'!A:A,0)),"")</f>
        <v/>
      </c>
      <c r="I45" s="20">
        <f t="shared" si="3"/>
        <v>0</v>
      </c>
      <c r="J45" s="20">
        <f t="shared" si="4"/>
        <v>0</v>
      </c>
      <c r="K45" s="20" t="str">
        <f>IFERROR(INDEX('Module look up'!C:C,MATCH(C45,'Module look up'!A:A,0)),"")</f>
        <v/>
      </c>
    </row>
    <row r="46" spans="3:11" ht="12.75" x14ac:dyDescent="0.2">
      <c r="C46" s="59" t="s">
        <v>8</v>
      </c>
      <c r="D46" s="60"/>
      <c r="E46" s="60"/>
      <c r="F46" s="31">
        <f>SUM(F34:F45)</f>
        <v>0</v>
      </c>
      <c r="I46" s="20">
        <f>IFERROR(SUM(I34:I45),0)</f>
        <v>0</v>
      </c>
      <c r="J46" s="20">
        <f>IFERROR(SUM(J34:J45),0)</f>
        <v>0</v>
      </c>
      <c r="K46" s="20" t="str">
        <f>IFERROR(INDEX('Module look up'!C:C,MATCH(C46,'Module look up'!A:A,0)),"")</f>
        <v/>
      </c>
    </row>
    <row r="47" spans="3:11" ht="12.75" x14ac:dyDescent="0.2">
      <c r="K47" s="20" t="str">
        <f>IFERROR(INDEX('Module look up'!C:C,MATCH(C47,'Module look up'!A:A,0)),"")</f>
        <v/>
      </c>
    </row>
    <row r="48" spans="3:11" ht="12.75" x14ac:dyDescent="0.2">
      <c r="C48" s="24" t="s">
        <v>5</v>
      </c>
      <c r="D48" s="61" t="s">
        <v>6</v>
      </c>
      <c r="E48" s="62"/>
      <c r="F48" s="25" t="s">
        <v>7</v>
      </c>
      <c r="G48" s="27" t="str">
        <f>G33</f>
        <v>:</v>
      </c>
      <c r="H48" s="27" t="str">
        <f>IFERROR(INDEX('Programme lookup'!AE:AE,MATCH(D6,'Programme lookup'!A:A,0)),"")</f>
        <v/>
      </c>
      <c r="I48" s="19" t="s">
        <v>9</v>
      </c>
      <c r="J48" s="19" t="s">
        <v>10</v>
      </c>
      <c r="K48" s="19" t="s">
        <v>33874</v>
      </c>
    </row>
    <row r="49" spans="3:11" ht="12.75" x14ac:dyDescent="0.2">
      <c r="C49" s="26"/>
      <c r="D49" s="63"/>
      <c r="E49" s="65"/>
      <c r="F49" s="27" t="str">
        <f>IFERROR(INDEX('Module look up'!B:B,MATCH(C49,'Module look up'!A:A,0)),"")</f>
        <v/>
      </c>
      <c r="G49" s="29" t="str">
        <f>IFERROR(LEFT(G48,5)&amp;" credits:","")</f>
        <v>: credits:</v>
      </c>
      <c r="H49" s="29">
        <f>IFERROR(INDEX('Programme lookup'!AI:AI,MATCH(D6,'Programme lookup'!A:A,0)),0)</f>
        <v>0</v>
      </c>
      <c r="I49" s="20">
        <f>IF(K49="PFO",0,IFERROR($H$50*F49,0))</f>
        <v>0</v>
      </c>
      <c r="J49" s="20">
        <f>IFERROR(I49*D49,0)</f>
        <v>0</v>
      </c>
      <c r="K49" s="20" t="str">
        <f>IFERROR(INDEX('Module look up'!C:C,MATCH(C49,'Module look up'!A:A,0)),"")</f>
        <v/>
      </c>
    </row>
    <row r="50" spans="3:11" ht="12.75" x14ac:dyDescent="0.2">
      <c r="C50" s="28"/>
      <c r="D50" s="54"/>
      <c r="E50" s="55"/>
      <c r="F50" s="29" t="str">
        <f>IFERROR(INDEX('Module look up'!B:B,MATCH(C50,'Module look up'!A:A,0)),"")</f>
        <v/>
      </c>
      <c r="G50" s="29" t="str">
        <f>IFERROR(LEFT(G48,5)&amp;" weighting:","")</f>
        <v>: weighting:</v>
      </c>
      <c r="H50" s="29">
        <f>IFERROR(INDEX('Programme lookup'!AM:AM,MATCH(D6,'Programme lookup'!A:A,0)),0)</f>
        <v>0</v>
      </c>
      <c r="I50" s="20">
        <f t="shared" ref="I50:I60" si="5">IF(K50="PFO",0,IFERROR($H$50*F50,0))</f>
        <v>0</v>
      </c>
      <c r="J50" s="20">
        <f t="shared" ref="J50:J60" si="6">IFERROR(I50*D50,0)</f>
        <v>0</v>
      </c>
      <c r="K50" s="20" t="str">
        <f>IFERROR(INDEX('Module look up'!C:C,MATCH(C50,'Module look up'!A:A,0)),"")</f>
        <v/>
      </c>
    </row>
    <row r="51" spans="3:11" ht="12.75" x14ac:dyDescent="0.2">
      <c r="C51" s="28"/>
      <c r="D51" s="54"/>
      <c r="E51" s="55"/>
      <c r="F51" s="29" t="str">
        <f>IFERROR(INDEX('Module look up'!B:B,MATCH(C51,'Module look up'!A:A,0)),"")</f>
        <v/>
      </c>
      <c r="G51" s="31" t="str">
        <f>IFERROR(LEFT(G48,5)&amp;" average:","")</f>
        <v>: average:</v>
      </c>
      <c r="H51" s="33" t="str">
        <f>IFERROR(SUM(J49:J60)/SUM(I49:I60),"")</f>
        <v/>
      </c>
      <c r="I51" s="20">
        <f t="shared" si="5"/>
        <v>0</v>
      </c>
      <c r="J51" s="20">
        <f t="shared" si="6"/>
        <v>0</v>
      </c>
      <c r="K51" s="20" t="str">
        <f>IFERROR(INDEX('Module look up'!C:C,MATCH(C51,'Module look up'!A:A,0)),"")</f>
        <v/>
      </c>
    </row>
    <row r="52" spans="3:11" ht="12.75" x14ac:dyDescent="0.2">
      <c r="C52" s="28"/>
      <c r="D52" s="54"/>
      <c r="E52" s="56"/>
      <c r="F52" s="29" t="str">
        <f>IFERROR(INDEX('Module look up'!B:B,MATCH(C52,'Module look up'!A:A,0)),"")</f>
        <v/>
      </c>
      <c r="I52" s="20">
        <f t="shared" si="5"/>
        <v>0</v>
      </c>
      <c r="J52" s="20">
        <f t="shared" si="6"/>
        <v>0</v>
      </c>
      <c r="K52" s="20" t="str">
        <f>IFERROR(INDEX('Module look up'!C:C,MATCH(C52,'Module look up'!A:A,0)),"")</f>
        <v/>
      </c>
    </row>
    <row r="53" spans="3:11" ht="12.75" x14ac:dyDescent="0.2">
      <c r="C53" s="28"/>
      <c r="D53" s="54"/>
      <c r="E53" s="56"/>
      <c r="F53" s="29" t="str">
        <f>IFERROR(INDEX('Module look up'!B:B,MATCH(C53,'Module look up'!A:A,0)),"")</f>
        <v/>
      </c>
      <c r="I53" s="20">
        <f>IF(K53="PFO",0,IFERROR($H$50*F53,0))</f>
        <v>0</v>
      </c>
      <c r="J53" s="20">
        <f t="shared" si="6"/>
        <v>0</v>
      </c>
      <c r="K53" s="20" t="str">
        <f>IFERROR(INDEX('Module look up'!C:C,MATCH(C53,'Module look up'!A:A,0)),"")</f>
        <v/>
      </c>
    </row>
    <row r="54" spans="3:11" ht="12.75" x14ac:dyDescent="0.2">
      <c r="C54" s="28"/>
      <c r="D54" s="54"/>
      <c r="E54" s="56"/>
      <c r="F54" s="29" t="str">
        <f>IFERROR(INDEX('Module look up'!B:B,MATCH(C54,'Module look up'!A:A,0)),"")</f>
        <v/>
      </c>
      <c r="I54" s="20">
        <f t="shared" si="5"/>
        <v>0</v>
      </c>
      <c r="J54" s="20">
        <f t="shared" si="6"/>
        <v>0</v>
      </c>
      <c r="K54" s="20" t="str">
        <f>IFERROR(INDEX('Module look up'!C:C,MATCH(C54,'Module look up'!A:A,0)),"")</f>
        <v/>
      </c>
    </row>
    <row r="55" spans="3:11" ht="12.75" x14ac:dyDescent="0.2">
      <c r="C55" s="28"/>
      <c r="D55" s="54"/>
      <c r="E55" s="56"/>
      <c r="F55" s="29" t="str">
        <f>IFERROR(INDEX('Module look up'!B:B,MATCH(C55,'Module look up'!A:A,0)),"")</f>
        <v/>
      </c>
      <c r="I55" s="20">
        <f t="shared" si="5"/>
        <v>0</v>
      </c>
      <c r="J55" s="20">
        <f t="shared" si="6"/>
        <v>0</v>
      </c>
      <c r="K55" s="20" t="str">
        <f>IFERROR(INDEX('Module look up'!C:C,MATCH(C55,'Module look up'!A:A,0)),"")</f>
        <v/>
      </c>
    </row>
    <row r="56" spans="3:11" ht="12.75" x14ac:dyDescent="0.2">
      <c r="C56" s="28"/>
      <c r="D56" s="54"/>
      <c r="E56" s="56"/>
      <c r="F56" s="29" t="str">
        <f>IFERROR(INDEX('Module look up'!B:B,MATCH(C56,'Module look up'!A:A,0)),"")</f>
        <v/>
      </c>
      <c r="I56" s="20">
        <f t="shared" si="5"/>
        <v>0</v>
      </c>
      <c r="J56" s="20">
        <f t="shared" si="6"/>
        <v>0</v>
      </c>
      <c r="K56" s="20" t="str">
        <f>IFERROR(INDEX('Module look up'!C:C,MATCH(C56,'Module look up'!A:A,0)),"")</f>
        <v/>
      </c>
    </row>
    <row r="57" spans="3:11" ht="12.75" x14ac:dyDescent="0.2">
      <c r="C57" s="28"/>
      <c r="D57" s="54"/>
      <c r="E57" s="56"/>
      <c r="F57" s="29" t="str">
        <f>IFERROR(INDEX('Module look up'!B:B,MATCH(C57,'Module look up'!A:A,0)),"")</f>
        <v/>
      </c>
      <c r="I57" s="20">
        <f t="shared" si="5"/>
        <v>0</v>
      </c>
      <c r="J57" s="20">
        <f t="shared" si="6"/>
        <v>0</v>
      </c>
      <c r="K57" s="20" t="str">
        <f>IFERROR(INDEX('Module look up'!C:C,MATCH(C57,'Module look up'!A:A,0)),"")</f>
        <v/>
      </c>
    </row>
    <row r="58" spans="3:11" ht="12.75" x14ac:dyDescent="0.2">
      <c r="C58" s="28"/>
      <c r="D58" s="54"/>
      <c r="E58" s="56"/>
      <c r="F58" s="29" t="str">
        <f>IFERROR(INDEX('Module look up'!B:B,MATCH(C58,'Module look up'!A:A,0)),"")</f>
        <v/>
      </c>
      <c r="I58" s="20">
        <f t="shared" si="5"/>
        <v>0</v>
      </c>
      <c r="J58" s="20">
        <f t="shared" si="6"/>
        <v>0</v>
      </c>
      <c r="K58" s="20" t="str">
        <f>IFERROR(INDEX('Module look up'!C:C,MATCH(C58,'Module look up'!A:A,0)),"")</f>
        <v/>
      </c>
    </row>
    <row r="59" spans="3:11" ht="12.75" x14ac:dyDescent="0.2">
      <c r="C59" s="28"/>
      <c r="D59" s="54"/>
      <c r="E59" s="56"/>
      <c r="F59" s="29" t="str">
        <f>IFERROR(INDEX('Module look up'!B:B,MATCH(C59,'Module look up'!A:A,0)),"")</f>
        <v/>
      </c>
      <c r="I59" s="20">
        <f t="shared" si="5"/>
        <v>0</v>
      </c>
      <c r="J59" s="20">
        <f t="shared" si="6"/>
        <v>0</v>
      </c>
      <c r="K59" s="20" t="str">
        <f>IFERROR(INDEX('Module look up'!C:C,MATCH(C59,'Module look up'!A:A,0)),"")</f>
        <v/>
      </c>
    </row>
    <row r="60" spans="3:11" ht="12.75" x14ac:dyDescent="0.2">
      <c r="C60" s="30"/>
      <c r="D60" s="57"/>
      <c r="E60" s="58"/>
      <c r="F60" s="31" t="str">
        <f>IFERROR(INDEX('Module look up'!B:B,MATCH(C60,'Module look up'!A:A,0)),"")</f>
        <v/>
      </c>
      <c r="I60" s="20">
        <f t="shared" si="5"/>
        <v>0</v>
      </c>
      <c r="J60" s="20">
        <f t="shared" si="6"/>
        <v>0</v>
      </c>
      <c r="K60" s="20" t="str">
        <f>IFERROR(INDEX('Module look up'!C:C,MATCH(C60,'Module look up'!A:A,0)),"")</f>
        <v/>
      </c>
    </row>
    <row r="61" spans="3:11" ht="12.75" x14ac:dyDescent="0.2">
      <c r="C61" s="59" t="s">
        <v>8</v>
      </c>
      <c r="D61" s="60"/>
      <c r="E61" s="60"/>
      <c r="F61" s="31">
        <f>SUM(F49:F60)</f>
        <v>0</v>
      </c>
      <c r="I61" s="20">
        <f>IFERROR(SUM(I49:I60),0)</f>
        <v>0</v>
      </c>
      <c r="J61" s="20">
        <f>IFERROR(SUM(J49:J60),0)</f>
        <v>0</v>
      </c>
      <c r="K61" s="20" t="str">
        <f>IFERROR(INDEX('Module look up'!C:C,MATCH(C61,'Module look up'!A:A,0)),"")</f>
        <v/>
      </c>
    </row>
    <row r="62" spans="3:11" ht="12.75" x14ac:dyDescent="0.2"/>
    <row r="63" spans="3:11" ht="12.75" x14ac:dyDescent="0.2">
      <c r="C63" s="24" t="s">
        <v>5</v>
      </c>
      <c r="D63" s="61" t="s">
        <v>6</v>
      </c>
      <c r="E63" s="62"/>
      <c r="F63" s="25" t="s">
        <v>7</v>
      </c>
      <c r="G63" s="27" t="str">
        <f>G48</f>
        <v>:</v>
      </c>
      <c r="H63" s="27" t="str">
        <f>IFERROR(INDEX('Programme lookup'!AF:AF,MATCH(D6,'Programme lookup'!A:A,0)),"")</f>
        <v/>
      </c>
      <c r="I63" s="19" t="s">
        <v>9</v>
      </c>
      <c r="J63" s="19" t="s">
        <v>10</v>
      </c>
      <c r="K63" s="19" t="s">
        <v>33874</v>
      </c>
    </row>
    <row r="64" spans="3:11" ht="12.75" x14ac:dyDescent="0.2">
      <c r="C64" s="26"/>
      <c r="D64" s="63"/>
      <c r="E64" s="64"/>
      <c r="F64" s="27" t="str">
        <f>IFERROR(INDEX('Module look up'!B:B,MATCH(C64,'Module look up'!A:A,0)),"")</f>
        <v/>
      </c>
      <c r="G64" s="29" t="str">
        <f>IFERROR(LEFT(G63,5)&amp;" credits:","")</f>
        <v>: credits:</v>
      </c>
      <c r="H64" s="29">
        <f>IFERROR(INDEX('Programme lookup'!AJ:AJ,MATCH(D6,'Programme lookup'!A:A,0)),0)</f>
        <v>0</v>
      </c>
      <c r="I64" s="20">
        <f>IF(K64="PFO",0,IFERROR($H$65*F64,0))</f>
        <v>0</v>
      </c>
      <c r="J64" s="20">
        <f>IFERROR(I64*D64,0)</f>
        <v>0</v>
      </c>
      <c r="K64" s="20" t="str">
        <f>IFERROR(INDEX('Module look up'!C:C,MATCH(C64,'Module look up'!A:A,0)),"")</f>
        <v/>
      </c>
    </row>
    <row r="65" spans="3:11" ht="12.75" x14ac:dyDescent="0.2">
      <c r="C65" s="28"/>
      <c r="D65" s="54"/>
      <c r="E65" s="56"/>
      <c r="F65" s="29" t="str">
        <f>IFERROR(INDEX('Module look up'!B:B,MATCH(C65,'Module look up'!A:A,0)),"")</f>
        <v/>
      </c>
      <c r="G65" s="29" t="str">
        <f>IFERROR(LEFT(G63,5)&amp;" weighting:","")</f>
        <v>: weighting:</v>
      </c>
      <c r="H65" s="29">
        <f>IFERROR(INDEX('Programme lookup'!AN:AN,MATCH(D6,'Programme lookup'!A:A,0)),0)</f>
        <v>0</v>
      </c>
      <c r="I65" s="20">
        <f t="shared" ref="I65:I75" si="7">IF(K65="PFO",0,IFERROR($H$65*F65,0))</f>
        <v>0</v>
      </c>
      <c r="J65" s="20">
        <f t="shared" ref="J65:J75" si="8">IFERROR(I65*D65,0)</f>
        <v>0</v>
      </c>
      <c r="K65" s="20" t="str">
        <f>IFERROR(INDEX('Module look up'!C:C,MATCH(C65,'Module look up'!A:A,0)),"")</f>
        <v/>
      </c>
    </row>
    <row r="66" spans="3:11" ht="12.75" x14ac:dyDescent="0.2">
      <c r="C66" s="28"/>
      <c r="D66" s="54"/>
      <c r="E66" s="56"/>
      <c r="F66" s="29" t="str">
        <f>IFERROR(INDEX('Module look up'!B:B,MATCH(C66,'Module look up'!A:A,0)),"")</f>
        <v/>
      </c>
      <c r="G66" s="31" t="str">
        <f>IFERROR(LEFT(G63,5)&amp;" average:","")</f>
        <v>: average:</v>
      </c>
      <c r="H66" s="33" t="str">
        <f>IFERROR(SUM(J64:J75)/SUM(I64:I75),"")</f>
        <v/>
      </c>
      <c r="I66" s="20">
        <f t="shared" si="7"/>
        <v>0</v>
      </c>
      <c r="J66" s="20">
        <f t="shared" si="8"/>
        <v>0</v>
      </c>
      <c r="K66" s="20" t="str">
        <f>IFERROR(INDEX('Module look up'!C:C,MATCH(C66,'Module look up'!A:A,0)),"")</f>
        <v/>
      </c>
    </row>
    <row r="67" spans="3:11" ht="12.75" x14ac:dyDescent="0.2">
      <c r="C67" s="28"/>
      <c r="D67" s="54"/>
      <c r="E67" s="56"/>
      <c r="F67" s="29" t="str">
        <f>IFERROR(INDEX('Module look up'!B:B,MATCH(C67,'Module look up'!A:A,0)),"")</f>
        <v/>
      </c>
      <c r="I67" s="20">
        <f t="shared" si="7"/>
        <v>0</v>
      </c>
      <c r="J67" s="20">
        <f t="shared" si="8"/>
        <v>0</v>
      </c>
      <c r="K67" s="20" t="str">
        <f>IFERROR(INDEX('Module look up'!C:C,MATCH(C67,'Module look up'!A:A,0)),"")</f>
        <v/>
      </c>
    </row>
    <row r="68" spans="3:11" ht="12.75" x14ac:dyDescent="0.2">
      <c r="C68" s="28"/>
      <c r="D68" s="54"/>
      <c r="E68" s="56"/>
      <c r="F68" s="29" t="str">
        <f>IFERROR(INDEX('Module look up'!B:B,MATCH(C68,'Module look up'!A:A,0)),"")</f>
        <v/>
      </c>
      <c r="I68" s="20">
        <f t="shared" si="7"/>
        <v>0</v>
      </c>
      <c r="J68" s="20">
        <f t="shared" si="8"/>
        <v>0</v>
      </c>
      <c r="K68" s="20" t="str">
        <f>IFERROR(INDEX('Module look up'!C:C,MATCH(C68,'Module look up'!A:A,0)),"")</f>
        <v/>
      </c>
    </row>
    <row r="69" spans="3:11" ht="12.75" x14ac:dyDescent="0.2">
      <c r="C69" s="28"/>
      <c r="D69" s="54"/>
      <c r="E69" s="56"/>
      <c r="F69" s="29" t="str">
        <f>IFERROR(INDEX('Module look up'!B:B,MATCH(C69,'Module look up'!A:A,0)),"")</f>
        <v/>
      </c>
      <c r="I69" s="20">
        <f t="shared" si="7"/>
        <v>0</v>
      </c>
      <c r="J69" s="20">
        <f t="shared" si="8"/>
        <v>0</v>
      </c>
      <c r="K69" s="20" t="str">
        <f>IFERROR(INDEX('Module look up'!C:C,MATCH(C69,'Module look up'!A:A,0)),"")</f>
        <v/>
      </c>
    </row>
    <row r="70" spans="3:11" ht="12.75" x14ac:dyDescent="0.2">
      <c r="C70" s="28"/>
      <c r="D70" s="54"/>
      <c r="E70" s="56"/>
      <c r="F70" s="29" t="str">
        <f>IFERROR(INDEX('Module look up'!B:B,MATCH(C70,'Module look up'!A:A,0)),"")</f>
        <v/>
      </c>
      <c r="I70" s="20">
        <f t="shared" si="7"/>
        <v>0</v>
      </c>
      <c r="J70" s="20">
        <f t="shared" si="8"/>
        <v>0</v>
      </c>
      <c r="K70" s="20" t="str">
        <f>IFERROR(INDEX('Module look up'!C:C,MATCH(C70,'Module look up'!A:A,0)),"")</f>
        <v/>
      </c>
    </row>
    <row r="71" spans="3:11" ht="12.75" x14ac:dyDescent="0.2">
      <c r="C71" s="28"/>
      <c r="D71" s="54"/>
      <c r="E71" s="56"/>
      <c r="F71" s="29" t="str">
        <f>IFERROR(INDEX('Module look up'!B:B,MATCH(C71,'Module look up'!A:A,0)),"")</f>
        <v/>
      </c>
      <c r="I71" s="20">
        <f t="shared" si="7"/>
        <v>0</v>
      </c>
      <c r="J71" s="20">
        <f t="shared" si="8"/>
        <v>0</v>
      </c>
      <c r="K71" s="20" t="str">
        <f>IFERROR(INDEX('Module look up'!C:C,MATCH(C71,'Module look up'!A:A,0)),"")</f>
        <v/>
      </c>
    </row>
    <row r="72" spans="3:11" ht="12.75" x14ac:dyDescent="0.2">
      <c r="C72" s="28"/>
      <c r="D72" s="54"/>
      <c r="E72" s="56"/>
      <c r="F72" s="29" t="str">
        <f>IFERROR(INDEX('Module look up'!B:B,MATCH(C72,'Module look up'!A:A,0)),"")</f>
        <v/>
      </c>
      <c r="I72" s="20">
        <f t="shared" si="7"/>
        <v>0</v>
      </c>
      <c r="J72" s="20">
        <f t="shared" si="8"/>
        <v>0</v>
      </c>
      <c r="K72" s="20" t="str">
        <f>IFERROR(INDEX('Module look up'!C:C,MATCH(C72,'Module look up'!A:A,0)),"")</f>
        <v/>
      </c>
    </row>
    <row r="73" spans="3:11" ht="12.75" x14ac:dyDescent="0.2">
      <c r="C73" s="28"/>
      <c r="D73" s="54"/>
      <c r="E73" s="56"/>
      <c r="F73" s="29" t="str">
        <f>IFERROR(INDEX('Module look up'!B:B,MATCH(C73,'Module look up'!A:A,0)),"")</f>
        <v/>
      </c>
      <c r="I73" s="20">
        <f t="shared" si="7"/>
        <v>0</v>
      </c>
      <c r="J73" s="20">
        <f t="shared" si="8"/>
        <v>0</v>
      </c>
      <c r="K73" s="20" t="str">
        <f>IFERROR(INDEX('Module look up'!C:C,MATCH(C73,'Module look up'!A:A,0)),"")</f>
        <v/>
      </c>
    </row>
    <row r="74" spans="3:11" ht="12.75" x14ac:dyDescent="0.2">
      <c r="C74" s="28"/>
      <c r="D74" s="54"/>
      <c r="E74" s="56"/>
      <c r="F74" s="29" t="str">
        <f>IFERROR(INDEX('Module look up'!B:B,MATCH(C74,'Module look up'!A:A,0)),"")</f>
        <v/>
      </c>
      <c r="I74" s="20">
        <f t="shared" si="7"/>
        <v>0</v>
      </c>
      <c r="J74" s="20">
        <f t="shared" si="8"/>
        <v>0</v>
      </c>
      <c r="K74" s="20" t="str">
        <f>IFERROR(INDEX('Module look up'!C:C,MATCH(C74,'Module look up'!A:A,0)),"")</f>
        <v/>
      </c>
    </row>
    <row r="75" spans="3:11" ht="12.75" x14ac:dyDescent="0.2">
      <c r="C75" s="30"/>
      <c r="D75" s="57"/>
      <c r="E75" s="58"/>
      <c r="F75" s="31" t="str">
        <f>IFERROR(INDEX('Module look up'!B:B,MATCH(C75,'Module look up'!A:A,0)),"")</f>
        <v/>
      </c>
      <c r="I75" s="20">
        <f t="shared" si="7"/>
        <v>0</v>
      </c>
      <c r="J75" s="20">
        <f t="shared" si="8"/>
        <v>0</v>
      </c>
      <c r="K75" s="20" t="str">
        <f>IFERROR(INDEX('Module look up'!C:C,MATCH(C75,'Module look up'!A:A,0)),"")</f>
        <v/>
      </c>
    </row>
    <row r="76" spans="3:11" ht="12.75" x14ac:dyDescent="0.2">
      <c r="C76" s="59" t="s">
        <v>8</v>
      </c>
      <c r="D76" s="60"/>
      <c r="E76" s="60"/>
      <c r="F76" s="32">
        <f>SUM(F64:F75)</f>
        <v>0</v>
      </c>
      <c r="I76" s="20">
        <f>IFERROR(SUM(I64:I75),0)</f>
        <v>0</v>
      </c>
      <c r="J76" s="20">
        <f>IFERROR(SUM(J64:J75),0)</f>
        <v>0</v>
      </c>
      <c r="K76" s="20" t="str">
        <f>IFERROR(INDEX('Module look up'!C:C,MATCH(C76,'Module look up'!A:A,0)),"")</f>
        <v/>
      </c>
    </row>
    <row r="77" spans="3:11" ht="15.75" customHeight="1" x14ac:dyDescent="0.2"/>
    <row r="78" spans="3:11" ht="15.75" customHeight="1" x14ac:dyDescent="0.2"/>
  </sheetData>
  <sheetProtection algorithmName="SHA-512" hashValue="veRtDk43nBzT4XDedmA61XSdRJ5PawgzvuoLBB4rfIDBvmElIHz4uUJw6qKO6Ely8dSR+C2ide1YlqU99rKqxA==" saltValue="/PUXP+umQRt1G8hETAIR6g==" spinCount="100000" sheet="1" objects="1" selectLockedCells="1"/>
  <protectedRanges>
    <protectedRange sqref="F3:J8 D3:D6 E7:E8 E13:J13 C64:E75 C49:E60 C15:E30 C34:E45" name="Range1"/>
  </protectedRanges>
  <mergeCells count="68">
    <mergeCell ref="C76:E76"/>
    <mergeCell ref="D75:E75"/>
    <mergeCell ref="D74:E74"/>
    <mergeCell ref="D73:E73"/>
    <mergeCell ref="D72:E72"/>
    <mergeCell ref="D71:E71"/>
    <mergeCell ref="D70:E70"/>
    <mergeCell ref="D9:D11"/>
    <mergeCell ref="C9:C11"/>
    <mergeCell ref="D52:E52"/>
    <mergeCell ref="D69:E69"/>
    <mergeCell ref="D68:E68"/>
    <mergeCell ref="D67:E67"/>
    <mergeCell ref="D66:E66"/>
    <mergeCell ref="D65:E65"/>
    <mergeCell ref="D64:E64"/>
    <mergeCell ref="C61:E61"/>
    <mergeCell ref="E9:F11"/>
    <mergeCell ref="D60:E60"/>
    <mergeCell ref="D59:E59"/>
    <mergeCell ref="D58:E58"/>
    <mergeCell ref="D57:E57"/>
    <mergeCell ref="D56:E56"/>
    <mergeCell ref="D24:E24"/>
    <mergeCell ref="D55:E55"/>
    <mergeCell ref="D54:E54"/>
    <mergeCell ref="D53:E53"/>
    <mergeCell ref="D37:E37"/>
    <mergeCell ref="D51:E51"/>
    <mergeCell ref="D50:E50"/>
    <mergeCell ref="D49:E49"/>
    <mergeCell ref="D45:E45"/>
    <mergeCell ref="D44:E44"/>
    <mergeCell ref="D43:E43"/>
    <mergeCell ref="D42:E42"/>
    <mergeCell ref="D41:E41"/>
    <mergeCell ref="D40:E40"/>
    <mergeCell ref="D39:E39"/>
    <mergeCell ref="D38:E38"/>
    <mergeCell ref="D36:E36"/>
    <mergeCell ref="D35:E35"/>
    <mergeCell ref="D34:E34"/>
    <mergeCell ref="D30:E30"/>
    <mergeCell ref="D29:E29"/>
    <mergeCell ref="B1:H1"/>
    <mergeCell ref="D63:E63"/>
    <mergeCell ref="D48:E48"/>
    <mergeCell ref="D33:E33"/>
    <mergeCell ref="D14:E14"/>
    <mergeCell ref="D17:E17"/>
    <mergeCell ref="D16:E16"/>
    <mergeCell ref="D15:E15"/>
    <mergeCell ref="C46:E46"/>
    <mergeCell ref="C31:E31"/>
    <mergeCell ref="D23:E23"/>
    <mergeCell ref="D22:E22"/>
    <mergeCell ref="D21:E21"/>
    <mergeCell ref="D20:E20"/>
    <mergeCell ref="D18:E18"/>
    <mergeCell ref="D3:F3"/>
    <mergeCell ref="D6:F6"/>
    <mergeCell ref="D5:F5"/>
    <mergeCell ref="D4:F4"/>
    <mergeCell ref="D25:E25"/>
    <mergeCell ref="D26:E26"/>
    <mergeCell ref="D27:E27"/>
    <mergeCell ref="D28:E28"/>
    <mergeCell ref="D19:E19"/>
  </mergeCells>
  <phoneticPr fontId="2" type="noConversion"/>
  <conditionalFormatting sqref="A8:H24 A25:D28 F25:H28 A29:H78">
    <cfRule type="expression" dxfId="11" priority="20">
      <formula>$D$9=""</formula>
    </cfRule>
  </conditionalFormatting>
  <conditionalFormatting sqref="C49">
    <cfRule type="expression" dxfId="10" priority="15">
      <formula>$D$9&lt;2</formula>
    </cfRule>
  </conditionalFormatting>
  <conditionalFormatting sqref="C65">
    <cfRule type="expression" dxfId="9" priority="16">
      <formula>$D$9&lt;2</formula>
    </cfRule>
    <cfRule type="expression" dxfId="8" priority="17">
      <formula>$D$9&lt;3</formula>
    </cfRule>
  </conditionalFormatting>
  <conditionalFormatting sqref="C33:K46">
    <cfRule type="expression" dxfId="7" priority="2">
      <formula>$D$9&lt;2</formula>
    </cfRule>
  </conditionalFormatting>
  <conditionalFormatting sqref="C48:K62">
    <cfRule type="expression" dxfId="6" priority="3">
      <formula>$D$9&lt;3</formula>
    </cfRule>
  </conditionalFormatting>
  <conditionalFormatting sqref="C63:K76">
    <cfRule type="expression" dxfId="5" priority="4">
      <formula>$D$9&lt;4</formula>
    </cfRule>
  </conditionalFormatting>
  <conditionalFormatting sqref="F31">
    <cfRule type="expression" dxfId="4" priority="88">
      <formula>$F$31&lt;&gt;$H$15</formula>
    </cfRule>
  </conditionalFormatting>
  <conditionalFormatting sqref="F46">
    <cfRule type="expression" dxfId="3" priority="89">
      <formula>$F$46&lt;&gt;$H$34</formula>
    </cfRule>
  </conditionalFormatting>
  <conditionalFormatting sqref="F61">
    <cfRule type="expression" dxfId="2" priority="90">
      <formula>$F$61&lt;&gt;$H$49</formula>
    </cfRule>
  </conditionalFormatting>
  <conditionalFormatting sqref="F76">
    <cfRule type="expression" dxfId="1" priority="91">
      <formula>$F$76&lt;&gt;$H$64</formula>
    </cfRule>
  </conditionalFormatting>
  <conditionalFormatting sqref="I8:O78">
    <cfRule type="expression" dxfId="0" priority="1">
      <formula>$D$9=""</formula>
    </cfRule>
  </conditionalFormatting>
  <printOptions horizontalCentered="1"/>
  <pageMargins left="0.25" right="0.25" top="0.75" bottom="0.75" header="0.3" footer="0.3"/>
  <pageSetup paperSize="9" scale="60" orientation="portrait" r:id="rId1"/>
  <headerFooter>
    <oddHeader>&amp;C&amp;G</oddHead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xWindow="708" yWindow="320" count="4">
        <x14:dataValidation type="list" allowBlank="1" showInputMessage="1" showErrorMessage="1" xr:uid="{AF240D2F-1CEE-4420-95ED-565F49A69AB1}">
          <x14:formula1>
            <xm:f>OFFSET('Data Validation List'!$A$1,0,0,COUNTIF('Data Validation List'!$A$1:$A$37,"&lt;&gt;"))</xm:f>
          </x14:formula1>
          <xm:sqref>D3</xm:sqref>
        </x14:dataValidation>
        <x14:dataValidation type="list" allowBlank="1" showInputMessage="1" showErrorMessage="1" xr:uid="{F1FE8503-91A4-4D3D-A985-D74EE8BF1521}">
          <x14:formula1>
            <xm:f>OFFSET('Data Validation List'!$B$1,0,0,COUNTIF('Data Validation List'!$B$1:$B$10000,"&lt;&gt;"))</xm:f>
          </x14:formula1>
          <xm:sqref>D4</xm:sqref>
        </x14:dataValidation>
        <x14:dataValidation type="list" allowBlank="1" showInputMessage="1" showErrorMessage="1" xr:uid="{49FD1460-C197-4E4C-8172-2CAC1FC05A10}">
          <x14:formula1>
            <xm:f>OFFSET('Data Validation List'!$D$1,0,0,COUNTIF('Data Validation List'!$D$1:$D$10000,"&lt;&gt;"))</xm:f>
          </x14:formula1>
          <xm:sqref>D6</xm:sqref>
        </x14:dataValidation>
        <x14:dataValidation type="list" allowBlank="1" showInputMessage="1" showErrorMessage="1" xr:uid="{686FE335-707A-483E-B7DE-F9AA5C9E01A8}">
          <x14:formula1>
            <xm:f>OFFSET('Data Validation List'!$C$1,0,0,COUNTIF('Data Validation List'!$C$1:$C$10,"&lt;&gt;"))</xm:f>
          </x14:formula1>
          <xm:sqref>D5 I5:J5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ADB9-5A46-47B7-BBB3-C664E8CE4E14}">
  <dimension ref="A1:D1499"/>
  <sheetViews>
    <sheetView workbookViewId="0">
      <selection activeCell="D6" sqref="D6:F6"/>
    </sheetView>
  </sheetViews>
  <sheetFormatPr defaultRowHeight="12.75" x14ac:dyDescent="0.2"/>
  <cols>
    <col min="1" max="1" width="52.28515625" bestFit="1" customWidth="1"/>
    <col min="2" max="2" width="10.5703125" bestFit="1" customWidth="1"/>
    <col min="3" max="3" width="25" customWidth="1"/>
    <col min="4" max="4" width="15.5703125" bestFit="1" customWidth="1"/>
  </cols>
  <sheetData>
    <row r="1" spans="1:4" x14ac:dyDescent="0.2">
      <c r="A1" t="s">
        <v>12</v>
      </c>
      <c r="B1" t="s">
        <v>14</v>
      </c>
      <c r="C1" t="s">
        <v>16</v>
      </c>
      <c r="D1" t="s">
        <v>18</v>
      </c>
    </row>
    <row r="2" spans="1:4" x14ac:dyDescent="0.2">
      <c r="A2" t="str" cm="1">
        <f t="array" ref="A2:A5">_xlfn.LET(_xlpm.Filtered, _xlfn.UNIQUE(_xlfn._xlws.FILTER(Table1[Faculty],Table1[Faculty]&lt;&gt;"","")), _xlfn._xlws.SORT(_xlpm.Filtered,,1))</f>
        <v>Faculty of Environment, Science and Economy</v>
      </c>
      <c r="B2" s="18" t="str" cm="1">
        <f t="array" ref="B2:B62">_xlfn.LET(_xlpm.Filtered, _xlfn.UNIQUE(_xlfn._xlws.FILTER(Table1[Department],Table1[Department]&lt;&gt;"","")), _xlfn._xlws.SORT(_xlpm.Filtered,,1))</f>
        <v>Academy of Nursing</v>
      </c>
      <c r="C2" s="18" t="str" cm="1">
        <f t="array" ref="C2:C3">_xlfn.LET(_xlpm.Filtered, _xlfn.UNIQUE(_xlfn._xlws.FILTER(Table1[Undergraduate or Postgraduate],Table1[Undergraduate or Postgraduate]&lt;&gt;"","")), _xlfn._xlws.SORT(_xlpm.Filtered,,1))</f>
        <v>Postgraduate Taught</v>
      </c>
      <c r="D2" t="str" cm="1">
        <f t="array" ref="D2:D1499">_xlfn.LET(_xlpm.Filtered, _xlfn.UNIQUE(_xlfn._xlws.FILTER(Table1[Programme],Table1[Programme]&lt;&gt;"","")), _xlfn._xlws.SORT(_xlpm.Filtered,,1))</f>
        <v>BA Accounting Studies with European Study: UFA4SBESBE39</v>
      </c>
    </row>
    <row r="3" spans="1:4" x14ac:dyDescent="0.2">
      <c r="A3" t="str">
        <v>Faculty of Health and Life Sciences</v>
      </c>
      <c r="B3" t="str">
        <v>Accounting</v>
      </c>
      <c r="C3" t="str">
        <v>Undergraduate</v>
      </c>
      <c r="D3" t="str">
        <v>BA Accounting Studies with Industrial Experience: UFA4SBESBE50</v>
      </c>
    </row>
    <row r="4" spans="1:4" x14ac:dyDescent="0.2">
      <c r="A4" t="str">
        <v>Faculty of Humanities, Arts and Social Sciences</v>
      </c>
      <c r="B4" t="str">
        <v>Advanced Clinical Practice</v>
      </c>
      <c r="D4" t="str">
        <v>BA Accounting Studies: UFA2SBESBE02</v>
      </c>
    </row>
    <row r="5" spans="1:4" x14ac:dyDescent="0.2">
      <c r="A5" t="str">
        <v>INTO</v>
      </c>
      <c r="B5" t="str">
        <v>Anthropology</v>
      </c>
      <c r="D5" t="str">
        <v>BA Ancient History and Archaeology with Employment Experience Abroad: UFA4CTHHPS03</v>
      </c>
    </row>
    <row r="6" spans="1:4" x14ac:dyDescent="0.2">
      <c r="B6" t="str">
        <v>Apprenticeships (Business School)</v>
      </c>
      <c r="D6" t="str">
        <v>BA Ancient History and Archaeology with Employment Experience: UFA4CTHHPS02</v>
      </c>
    </row>
    <row r="7" spans="1:4" x14ac:dyDescent="0.2">
      <c r="B7" t="str">
        <v>Archaeology</v>
      </c>
      <c r="D7" t="str">
        <v>BA Ancient History and Archaeology with Study Abroad: UFA4CTHGOA01</v>
      </c>
    </row>
    <row r="8" spans="1:4" x14ac:dyDescent="0.2">
      <c r="B8" t="str">
        <v>Art History and Visual Culture</v>
      </c>
      <c r="D8" t="str">
        <v>BA Ancient History and Archaeology: UFA3CTHGOA01</v>
      </c>
    </row>
    <row r="9" spans="1:4" x14ac:dyDescent="0.2">
      <c r="B9" t="str">
        <v>Biosciences</v>
      </c>
      <c r="D9" t="str">
        <v>BA Ancient History with Employment Experience Abroad: UFA4CTHCTH16</v>
      </c>
    </row>
    <row r="10" spans="1:4" x14ac:dyDescent="0.2">
      <c r="B10" t="str">
        <v>Business Strategy and Marketing</v>
      </c>
      <c r="D10" t="str">
        <v>BA Ancient History with Employment Experience: UFA4CTHCTH15</v>
      </c>
    </row>
    <row r="11" spans="1:4" x14ac:dyDescent="0.2">
      <c r="B11" t="str">
        <v>CEDAR</v>
      </c>
      <c r="D11" t="str">
        <v>BA Ancient History with Study Abroad: UFA4CTHCTH07</v>
      </c>
    </row>
    <row r="12" spans="1:4" x14ac:dyDescent="0.2">
      <c r="B12" t="str">
        <v>Centre for Finance and Investment (Xfi)</v>
      </c>
      <c r="D12" t="str">
        <v>BA Ancient History: UFA3CTHCTH05</v>
      </c>
    </row>
    <row r="13" spans="1:4" x14ac:dyDescent="0.2">
      <c r="B13" t="str">
        <v>Centre for Geography and Environmental Sciences</v>
      </c>
      <c r="D13" t="str">
        <v>BA Anthropology with Employment Experience Abroad: UFA4HPSHPS69</v>
      </c>
    </row>
    <row r="14" spans="1:4" x14ac:dyDescent="0.2">
      <c r="B14" t="str">
        <v>Classics and Ancient History</v>
      </c>
      <c r="D14" t="str">
        <v>BA Anthropology with Employment Experience: UFA4HPSHPS70</v>
      </c>
    </row>
    <row r="15" spans="1:4" x14ac:dyDescent="0.2">
      <c r="B15" t="str">
        <v>Communications Studies</v>
      </c>
      <c r="D15" t="str">
        <v>BA Anthropology with Study Abroad: UFA4HPSHPS40</v>
      </c>
    </row>
    <row r="16" spans="1:4" x14ac:dyDescent="0.2">
      <c r="B16" t="str">
        <v>Computer Science</v>
      </c>
      <c r="D16" t="str">
        <v>BA Anthropology: UFA3HPSHPS30</v>
      </c>
    </row>
    <row r="17" spans="2:4" x14ac:dyDescent="0.2">
      <c r="B17" t="str">
        <v>Criminology</v>
      </c>
      <c r="D17" t="str">
        <v>BA Arabic and Politics: UFA4IAIHPS01</v>
      </c>
    </row>
    <row r="18" spans="2:4" x14ac:dyDescent="0.2">
      <c r="B18" t="str">
        <v>Drama</v>
      </c>
      <c r="D18" t="str">
        <v>BA Archaeology and Anthropology with Employment Experience Abroad: UFA4HPSHPS57</v>
      </c>
    </row>
    <row r="19" spans="2:4" x14ac:dyDescent="0.2">
      <c r="B19" t="str">
        <v>Ecology and Conservation</v>
      </c>
      <c r="D19" t="str">
        <v>BA Archaeology and Anthropology with Employment Experience: UFA4HPSHPS56</v>
      </c>
    </row>
    <row r="20" spans="2:4" x14ac:dyDescent="0.2">
      <c r="B20" t="str">
        <v>Economics</v>
      </c>
      <c r="D20" t="str">
        <v>BA Archaeology and Anthropology with Study Abroad (Part-Time): UFA7HPSHPS01</v>
      </c>
    </row>
    <row r="21" spans="2:4" x14ac:dyDescent="0.2">
      <c r="B21" t="str">
        <v>Engineering</v>
      </c>
      <c r="D21" t="str">
        <v>BA Archaeology and Anthropology with Study Abroad: UFA4GOAGOA08</v>
      </c>
    </row>
    <row r="22" spans="2:4" x14ac:dyDescent="0.2">
      <c r="B22" t="str">
        <v>English and Creative Writing</v>
      </c>
      <c r="D22" t="str">
        <v>BA Archaeology and Anthropology: UFA3GOAGOA08</v>
      </c>
    </row>
    <row r="23" spans="2:4" x14ac:dyDescent="0.2">
      <c r="B23" t="str">
        <v>English at Penryn</v>
      </c>
      <c r="D23" t="str">
        <v>BA Archaeology with Employment Experience Abroad: UFA4HPSHPS55</v>
      </c>
    </row>
    <row r="24" spans="2:4" x14ac:dyDescent="0.2">
      <c r="B24" t="str">
        <v>Environmental Mathematics Group</v>
      </c>
      <c r="D24" t="str">
        <v>BA Archaeology with Employment Experience: UFA4HPSHPS54</v>
      </c>
    </row>
    <row r="25" spans="2:4" x14ac:dyDescent="0.2">
      <c r="B25" t="str">
        <v>European Centre for Environment and Human Health</v>
      </c>
      <c r="D25" t="str">
        <v>BA Archaeology with Study Abroad: UFA4GOAGOA07</v>
      </c>
    </row>
    <row r="26" spans="2:4" x14ac:dyDescent="0.2">
      <c r="B26" t="str">
        <v>Film</v>
      </c>
      <c r="D26" t="str">
        <v>BA Archaeology: UFA3GOAGOA07</v>
      </c>
    </row>
    <row r="27" spans="2:4" x14ac:dyDescent="0.2">
      <c r="B27" t="str">
        <v>Flexible Combined Honours</v>
      </c>
      <c r="D27" t="str">
        <v>BA Art History and Visual Culture and Classical Studies with Employment Experience Abroad: UFA4HPSCTH07</v>
      </c>
    </row>
    <row r="28" spans="2:4" x14ac:dyDescent="0.2">
      <c r="B28" t="str">
        <v>Geology</v>
      </c>
      <c r="D28" t="str">
        <v>BA Art History and Visual Culture and Classical Studies with Employment Experience: UFA4HPSCTH06</v>
      </c>
    </row>
    <row r="29" spans="2:4" x14ac:dyDescent="0.2">
      <c r="B29" t="str">
        <v>Health and Community Sciences</v>
      </c>
      <c r="D29" t="str">
        <v>BA Art History and Visual Culture and Classical Studies with Study Abroad: UFA4HPSCTH03</v>
      </c>
    </row>
    <row r="30" spans="2:4" x14ac:dyDescent="0.2">
      <c r="B30" t="str">
        <v>History</v>
      </c>
      <c r="D30" t="str">
        <v>BA Art History and Visual Culture and Classical Studies: UFA3HPSCTH04</v>
      </c>
    </row>
    <row r="31" spans="2:4" x14ac:dyDescent="0.2">
      <c r="B31" t="str">
        <v>History at Penryn</v>
      </c>
      <c r="D31" t="str">
        <v>BA Art History and Visual Culture and Drama with Employment Experience Abroad: UFA4HPSDRA02</v>
      </c>
    </row>
    <row r="32" spans="2:4" x14ac:dyDescent="0.2">
      <c r="B32" t="str">
        <v>Human Geography</v>
      </c>
      <c r="D32" t="str">
        <v>BA Art History and Visual Culture and Drama with Employment Experience: UFA4HPSDRA01</v>
      </c>
    </row>
    <row r="33" spans="2:4" x14ac:dyDescent="0.2">
      <c r="B33" t="str">
        <v>Innovation, Technology and Entrepreneurship</v>
      </c>
      <c r="D33" t="str">
        <v>BA Art History and Visual Culture and Drama with Study Abroad: UFA4HPSSPA01</v>
      </c>
    </row>
    <row r="34" spans="2:4" x14ac:dyDescent="0.2">
      <c r="B34" t="str">
        <v>Institute of Arab and Islamic Studies</v>
      </c>
      <c r="D34" t="str">
        <v>BA Art History and Visual Culture and Drama: UFA3HPSSPA01</v>
      </c>
    </row>
    <row r="35" spans="2:4" x14ac:dyDescent="0.2">
      <c r="B35" t="str">
        <v>INTO</v>
      </c>
      <c r="D35" t="str">
        <v>BA Art History and Visual Culture and English with Employment Experience Abroad: UFA4HPSEGL04</v>
      </c>
    </row>
    <row r="36" spans="2:4" x14ac:dyDescent="0.2">
      <c r="B36" t="str">
        <v>Law School at Penryn</v>
      </c>
      <c r="D36" t="str">
        <v>BA Art History and Visual Culture and English with Employment Experience: UFA4HPSEGL03</v>
      </c>
    </row>
    <row r="37" spans="2:4" x14ac:dyDescent="0.2">
      <c r="B37" t="str">
        <v>Liberal Arts</v>
      </c>
      <c r="D37" t="str">
        <v>BA Art History and Visual Culture and English with Study Abroad: UFA4HPSEGL02</v>
      </c>
    </row>
    <row r="38" spans="2:4" x14ac:dyDescent="0.2">
      <c r="B38" t="str">
        <v>Mathematics and Statistics</v>
      </c>
      <c r="D38" t="str">
        <v>BA Art History and Visual Culture and English: UFA3HPSEGL02</v>
      </c>
    </row>
    <row r="39" spans="2:4" x14ac:dyDescent="0.2">
      <c r="B39" t="str">
        <v>MBA</v>
      </c>
      <c r="D39" t="str">
        <v>BA Art History and Visual Culture and Film and Television Studies with Employment Experience Abroad: UFA4SMLEGL02</v>
      </c>
    </row>
    <row r="40" spans="2:4" x14ac:dyDescent="0.2">
      <c r="B40" t="str">
        <v>Medical Imaging (Radiography)</v>
      </c>
      <c r="D40" t="str">
        <v>BA Art History and Visual Culture and Film and Television Studies with Employment Experience: UFA4SMLEGL01</v>
      </c>
    </row>
    <row r="41" spans="2:4" x14ac:dyDescent="0.2">
      <c r="B41" t="str">
        <v>Medical Science</v>
      </c>
      <c r="D41" t="str">
        <v>BA Art History and Visual Culture and Film and Television Studies with Study Abroad: UFA4SMLEGL03</v>
      </c>
    </row>
    <row r="42" spans="2:4" x14ac:dyDescent="0.2">
      <c r="B42" t="str">
        <v>Medicine</v>
      </c>
      <c r="D42" t="str">
        <v>BA Art History and Visual Culture and Film and Television Studies: UFA3SMLEGL01</v>
      </c>
    </row>
    <row r="43" spans="2:4" x14ac:dyDescent="0.2">
      <c r="B43" t="str">
        <v>Mining and Minerals</v>
      </c>
      <c r="D43" t="str">
        <v>BA Art History and Visual Culture and Global Cultural Studies (3-year): UFA3SMLSML20</v>
      </c>
    </row>
    <row r="44" spans="2:4" x14ac:dyDescent="0.2">
      <c r="B44" t="str">
        <v>Modern Languages</v>
      </c>
      <c r="D44" t="str">
        <v>BA Art History and Visual Culture and Global Cultural Studies: UFA4SMLSML46</v>
      </c>
    </row>
    <row r="45" spans="2:4" x14ac:dyDescent="0.2">
      <c r="B45" t="str">
        <v>Natural Sciences</v>
      </c>
      <c r="D45" t="str">
        <v>BA Art History and Visual Culture and History with Employment Experience Abroad: UFA4HPSHPS61</v>
      </c>
    </row>
    <row r="46" spans="2:4" x14ac:dyDescent="0.2">
      <c r="B46" t="str">
        <v>Neuroscience</v>
      </c>
      <c r="D46" t="str">
        <v>BA Art History and Visual Culture and History with Employment Experience Abroad: UFA4HPSHPS86</v>
      </c>
    </row>
    <row r="47" spans="2:4" x14ac:dyDescent="0.2">
      <c r="B47" t="str">
        <v>Operations and Analytics</v>
      </c>
      <c r="D47" t="str">
        <v>BA Art History and Visual Culture and History with Employment Experience: UFA4HPSHPS60</v>
      </c>
    </row>
    <row r="48" spans="2:4" x14ac:dyDescent="0.2">
      <c r="B48" t="str">
        <v>Organisational Behaviour and HRM</v>
      </c>
      <c r="D48" t="str">
        <v>BA Art History and Visual Culture and History with Employment Experience: UFA4HPSHPS85</v>
      </c>
    </row>
    <row r="49" spans="2:4" x14ac:dyDescent="0.2">
      <c r="B49" t="str">
        <v>Pharmacy</v>
      </c>
      <c r="D49" t="str">
        <v>BA Art History and Visual Culture and History with Study Abroad: UFA4HPSHPS45</v>
      </c>
    </row>
    <row r="50" spans="2:4" x14ac:dyDescent="0.2">
      <c r="B50" t="str">
        <v>Philosophy</v>
      </c>
      <c r="D50" t="str">
        <v>BA Art History and Visual Culture and History with Study Abroad: UFA4HPSHPS84</v>
      </c>
    </row>
    <row r="51" spans="2:4" x14ac:dyDescent="0.2">
      <c r="B51" t="str">
        <v>Physical Geography</v>
      </c>
      <c r="D51" t="str">
        <v>BA Art History and Visual Culture and History: UFA3HPSHPS33</v>
      </c>
    </row>
    <row r="52" spans="2:4" x14ac:dyDescent="0.2">
      <c r="B52" t="str">
        <v>Physics and Astronomy</v>
      </c>
      <c r="D52" t="str">
        <v>BA Art History and Visual Culture and History: UFA3HPSHPS37</v>
      </c>
    </row>
    <row r="53" spans="2:4" x14ac:dyDescent="0.2">
      <c r="B53" t="str">
        <v>Politics</v>
      </c>
      <c r="D53" t="str">
        <v>BA Art History and Visual Culture and Modern Languages (3-year): UFA3HPSSML15</v>
      </c>
    </row>
    <row r="54" spans="2:4" x14ac:dyDescent="0.2">
      <c r="B54" t="str">
        <v>Politics at Penryn</v>
      </c>
      <c r="D54" t="str">
        <v>BA Art History and Visual Culture and Modern Languages: UFA4HPSSML37</v>
      </c>
    </row>
    <row r="55" spans="2:4" x14ac:dyDescent="0.2">
      <c r="B55" t="str">
        <v>Psychology</v>
      </c>
      <c r="D55" t="str">
        <v>BA Art History and Visual Culture with Employment Experience Abroad: UFA4HPSHPS59</v>
      </c>
    </row>
    <row r="56" spans="2:4" x14ac:dyDescent="0.2">
      <c r="B56" t="str">
        <v>Public Health</v>
      </c>
      <c r="D56" t="str">
        <v>BA Art History and Visual Culture with Employment Experience: UFA4HPSHPS58</v>
      </c>
    </row>
    <row r="57" spans="2:4" x14ac:dyDescent="0.2">
      <c r="B57" t="str">
        <v>School of Education</v>
      </c>
      <c r="D57" t="str">
        <v>BA Art History and Visual Culture with Study Abroad: UFA4HPSVCU02</v>
      </c>
    </row>
    <row r="58" spans="2:4" x14ac:dyDescent="0.2">
      <c r="B58" t="str">
        <v>Sociology</v>
      </c>
      <c r="D58" t="str">
        <v>BA Art History and Visual Culture: UFA3HPSVCU02</v>
      </c>
    </row>
    <row r="59" spans="2:4" x14ac:dyDescent="0.2">
      <c r="B59" t="str">
        <v>Sport and Health Sciences</v>
      </c>
      <c r="D59" t="str">
        <v>BA Business and Management with Industrial Experience: UFA4SBESBE44</v>
      </c>
    </row>
    <row r="60" spans="2:4" x14ac:dyDescent="0.2">
      <c r="B60" t="str">
        <v>Sustainable Futures</v>
      </c>
      <c r="D60" t="str">
        <v>BA Business and Management: UFA3SBESBE15</v>
      </c>
    </row>
    <row r="61" spans="2:4" x14ac:dyDescent="0.2">
      <c r="B61" t="str">
        <v>The Law School</v>
      </c>
      <c r="D61" t="str">
        <v>BA Business Studies with European Study: UFA4SBESBE16</v>
      </c>
    </row>
    <row r="62" spans="2:4" x14ac:dyDescent="0.2">
      <c r="B62" t="str">
        <v>Theology and Religion</v>
      </c>
      <c r="D62" t="str">
        <v>BA Business Studies with Industrial Experience: UFA4SBESBE55</v>
      </c>
    </row>
    <row r="63" spans="2:4" x14ac:dyDescent="0.2">
      <c r="D63" t="str">
        <v>BA Business Studies: UFA3SBESBE21</v>
      </c>
    </row>
    <row r="64" spans="2:4" x14ac:dyDescent="0.2">
      <c r="D64" t="str">
        <v>BA Classical Studies and English with Employment Experience Abroad: UFA4CTHEGL03</v>
      </c>
    </row>
    <row r="65" spans="4:4" x14ac:dyDescent="0.2">
      <c r="D65" t="str">
        <v>BA Classical Studies and English with Employment Experience: UFA4CTHEGL02</v>
      </c>
    </row>
    <row r="66" spans="4:4" x14ac:dyDescent="0.2">
      <c r="D66" t="str">
        <v>BA Classical Studies and English with Study Abroad: UFA4CTHEGL01</v>
      </c>
    </row>
    <row r="67" spans="4:4" x14ac:dyDescent="0.2">
      <c r="D67" t="str">
        <v>BA Classical Studies and English: UFA3CTHEGL01</v>
      </c>
    </row>
    <row r="68" spans="4:4" x14ac:dyDescent="0.2">
      <c r="D68" t="str">
        <v>BA Classical Studies and Global Cultural Studies (3-year): UFA3CTHSML02</v>
      </c>
    </row>
    <row r="69" spans="4:4" x14ac:dyDescent="0.2">
      <c r="D69" t="str">
        <v>BA Classical Studies and Global Cultural Studies: UFA4CTHSML09</v>
      </c>
    </row>
    <row r="70" spans="4:4" x14ac:dyDescent="0.2">
      <c r="D70" t="str">
        <v>BA Classical Studies and Modern Languages (3-year): UFA3CTHSML01</v>
      </c>
    </row>
    <row r="71" spans="4:4" x14ac:dyDescent="0.2">
      <c r="D71" t="str">
        <v>BA Classical Studies and Modern Languages: UFA4CTHSML07</v>
      </c>
    </row>
    <row r="72" spans="4:4" x14ac:dyDescent="0.2">
      <c r="D72" t="str">
        <v>BA Classical Studies and Philosophy with Employment Experience Abroad: UFA4CTHHPS05</v>
      </c>
    </row>
    <row r="73" spans="4:4" x14ac:dyDescent="0.2">
      <c r="D73" t="str">
        <v>BA Classical Studies and Philosophy with Employment Experience: UFA4CTHHPS04</v>
      </c>
    </row>
    <row r="74" spans="4:4" x14ac:dyDescent="0.2">
      <c r="D74" t="str">
        <v>BA Classical Studies and Philosophy with Study Abroad: UFA4CTHHPS01</v>
      </c>
    </row>
    <row r="75" spans="4:4" x14ac:dyDescent="0.2">
      <c r="D75" t="str">
        <v>BA Classical Studies and Philosophy: UFA3CTHHPS01</v>
      </c>
    </row>
    <row r="76" spans="4:4" x14ac:dyDescent="0.2">
      <c r="D76" t="str">
        <v>BA Classical Studies and Theology with Employment Experience Abroad: UFA4CTHCTH18</v>
      </c>
    </row>
    <row r="77" spans="4:4" x14ac:dyDescent="0.2">
      <c r="D77" t="str">
        <v>BA Classical Studies and Theology with Employment Experience: UFA4CTHCTH17</v>
      </c>
    </row>
    <row r="78" spans="4:4" x14ac:dyDescent="0.2">
      <c r="D78" t="str">
        <v>BA Classical Studies and Theology with Study Abroad: UFA4CTHCTH03</v>
      </c>
    </row>
    <row r="79" spans="4:4" x14ac:dyDescent="0.2">
      <c r="D79" t="str">
        <v>BA Classical Studies and Theology: UFA3CTHCTH12</v>
      </c>
    </row>
    <row r="80" spans="4:4" x14ac:dyDescent="0.2">
      <c r="D80" t="str">
        <v>BA Classical Studies with Employment Experience Abroad: UFA4CTHCTH12</v>
      </c>
    </row>
    <row r="81" spans="4:4" x14ac:dyDescent="0.2">
      <c r="D81" t="str">
        <v>BA Classical Studies with Employment Experience: UFA4CTHCTH11</v>
      </c>
    </row>
    <row r="82" spans="4:4" x14ac:dyDescent="0.2">
      <c r="D82" t="str">
        <v>BA Classical Studies with Study Abroad: UFA4CTHCTH02</v>
      </c>
    </row>
    <row r="83" spans="4:4" x14ac:dyDescent="0.2">
      <c r="D83" t="str">
        <v>BA Classical Studies: UFA3CTHCTH11</v>
      </c>
    </row>
    <row r="84" spans="4:4" x14ac:dyDescent="0.2">
      <c r="D84" t="str">
        <v>BA Classics with Employment Experience Abroad: UFA4CTHCTH14</v>
      </c>
    </row>
    <row r="85" spans="4:4" x14ac:dyDescent="0.2">
      <c r="D85" t="str">
        <v>BA Classics with Employment Experience: UFA4CTHCTH13</v>
      </c>
    </row>
    <row r="86" spans="4:4" x14ac:dyDescent="0.2">
      <c r="D86" t="str">
        <v>BA Classics with Study Abroad: UFA4CTHCTH01</v>
      </c>
    </row>
    <row r="87" spans="4:4" x14ac:dyDescent="0.2">
      <c r="D87" t="str">
        <v>BA Classics: UFA3CTHCTH02</v>
      </c>
    </row>
    <row r="88" spans="4:4" x14ac:dyDescent="0.2">
      <c r="D88" t="str">
        <v>BA Communications and Global Cultural Studies (3-year): UFA3EGLSML09</v>
      </c>
    </row>
    <row r="89" spans="4:4" x14ac:dyDescent="0.2">
      <c r="D89" t="str">
        <v>BA Communications and Global Cultural Studies: UFA4EGLSML17</v>
      </c>
    </row>
    <row r="90" spans="4:4" x14ac:dyDescent="0.2">
      <c r="D90" t="str">
        <v>BA Communications and Modern Languages (3-year): UFA3EGLSML08</v>
      </c>
    </row>
    <row r="91" spans="4:4" x14ac:dyDescent="0.2">
      <c r="D91" t="str">
        <v>BA Communications and Modern Languages: UFA4EGLSML15</v>
      </c>
    </row>
    <row r="92" spans="4:4" x14ac:dyDescent="0.2">
      <c r="D92" t="str">
        <v>BA Communications with Employment Experience Abroad: UFA4EGLEGL28</v>
      </c>
    </row>
    <row r="93" spans="4:4" x14ac:dyDescent="0.2">
      <c r="D93" t="str">
        <v>BA Communications with Employment Experience: UFA4EGLEGL27</v>
      </c>
    </row>
    <row r="94" spans="4:4" x14ac:dyDescent="0.2">
      <c r="D94" t="str">
        <v>BA Communications with Study Abroad: UFA4EGLEGL26</v>
      </c>
    </row>
    <row r="95" spans="4:4" x14ac:dyDescent="0.2">
      <c r="D95" t="str">
        <v>BA Communications: UFA3EGLEGL16</v>
      </c>
    </row>
    <row r="96" spans="4:4" x14ac:dyDescent="0.2">
      <c r="D96" t="str">
        <v>BA Comparative Literatures and Cultures with Employment Experience Abroad: UFA4SMLSML47</v>
      </c>
    </row>
    <row r="97" spans="4:4" x14ac:dyDescent="0.2">
      <c r="D97" t="str">
        <v>BA Comparative Literatures and Cultures with Employment Experience: UFA4SMLSML48</v>
      </c>
    </row>
    <row r="98" spans="4:4" x14ac:dyDescent="0.2">
      <c r="D98" t="str">
        <v>BA Comparative Literatures and Cultures with Year Abroad: UFA4SMLSML49</v>
      </c>
    </row>
    <row r="99" spans="4:4" x14ac:dyDescent="0.2">
      <c r="D99" t="str">
        <v>BA Comparative Literatures and Cultures: UFA3SMLSML21</v>
      </c>
    </row>
    <row r="100" spans="4:4" x14ac:dyDescent="0.2">
      <c r="D100" t="str">
        <v>BA Drama and Film and Television Studies with Employment Experience Abroad: UFA4DRAEGL03</v>
      </c>
    </row>
    <row r="101" spans="4:4" x14ac:dyDescent="0.2">
      <c r="D101" t="str">
        <v>BA Drama and Film and Television Studies with Employment Experience: UFA4DRAEGL02</v>
      </c>
    </row>
    <row r="102" spans="4:4" x14ac:dyDescent="0.2">
      <c r="D102" t="str">
        <v>BA Drama and Film and Television Studies with Study Abroad: UFA4DRAEGL01</v>
      </c>
    </row>
    <row r="103" spans="4:4" x14ac:dyDescent="0.2">
      <c r="D103" t="str">
        <v>BA Drama and Film and Television Studies: UFA3DRAEGL01</v>
      </c>
    </row>
    <row r="104" spans="4:4" x14ac:dyDescent="0.2">
      <c r="D104" t="str">
        <v>BA Drama with Employment Experience Abroad: UFA4DRADRA02</v>
      </c>
    </row>
    <row r="105" spans="4:4" x14ac:dyDescent="0.2">
      <c r="D105" t="str">
        <v>BA Drama with Employment Experience: UFA4DRADRA01</v>
      </c>
    </row>
    <row r="106" spans="4:4" x14ac:dyDescent="0.2">
      <c r="D106" t="str">
        <v>BA Drama with Study Abroad: UFA4SPASPA01</v>
      </c>
    </row>
    <row r="107" spans="4:4" x14ac:dyDescent="0.2">
      <c r="D107" t="str">
        <v>BA Drama: UFA3SPASPA01</v>
      </c>
    </row>
    <row r="108" spans="4:4" x14ac:dyDescent="0.2">
      <c r="D108" t="str">
        <v>BA English - Cornwall: UFA3EGLEGLCB</v>
      </c>
    </row>
    <row r="109" spans="4:4" x14ac:dyDescent="0.2">
      <c r="D109" t="str">
        <v>BA English and Communications with Employment Experience Abroad: UFA4EGLEGL31</v>
      </c>
    </row>
    <row r="110" spans="4:4" x14ac:dyDescent="0.2">
      <c r="D110" t="str">
        <v>BA English and Communications with Employment Experience: UFA4EGLEGL30</v>
      </c>
    </row>
    <row r="111" spans="4:4" x14ac:dyDescent="0.2">
      <c r="D111" t="str">
        <v>BA English and Communications with Study Abroad: UFA4EGLEGL29</v>
      </c>
    </row>
    <row r="112" spans="4:4" x14ac:dyDescent="0.2">
      <c r="D112" t="str">
        <v>BA English and Communications: UFA3EGLEGL17</v>
      </c>
    </row>
    <row r="113" spans="4:4" x14ac:dyDescent="0.2">
      <c r="D113" t="str">
        <v>BA English and Creative Writing with Employment Experience Abroad: UFA4EGLEGL25</v>
      </c>
    </row>
    <row r="114" spans="4:4" x14ac:dyDescent="0.2">
      <c r="D114" t="str">
        <v>BA English and Creative Writing with Employment Experience: UFA4EGLEGL24</v>
      </c>
    </row>
    <row r="115" spans="4:4" x14ac:dyDescent="0.2">
      <c r="D115" t="str">
        <v>BA English and Creative Writing with Study Abroad: UFA4EGLEGL23</v>
      </c>
    </row>
    <row r="116" spans="4:4" x14ac:dyDescent="0.2">
      <c r="D116" t="str">
        <v>BA English and Creative Writing: UFA3EGLEGL14</v>
      </c>
    </row>
    <row r="117" spans="4:4" x14ac:dyDescent="0.2">
      <c r="D117" t="str">
        <v>BA English and Drama with Employment Experience Abroad: UFA4EGLDRA02</v>
      </c>
    </row>
    <row r="118" spans="4:4" x14ac:dyDescent="0.2">
      <c r="D118" t="str">
        <v>BA English and Drama with Employment Experience: UFA4EGLDRA01</v>
      </c>
    </row>
    <row r="119" spans="4:4" x14ac:dyDescent="0.2">
      <c r="D119" t="str">
        <v>BA English and Drama with Study Abroad: UFA4EGLSPA01</v>
      </c>
    </row>
    <row r="120" spans="4:4" x14ac:dyDescent="0.2">
      <c r="D120" t="str">
        <v>BA English and Drama: UFA3EGLSPA02</v>
      </c>
    </row>
    <row r="121" spans="4:4" x14ac:dyDescent="0.2">
      <c r="D121" t="str">
        <v>BA English and European Cultural Studies: UFA4EGLSML12</v>
      </c>
    </row>
    <row r="122" spans="4:4" x14ac:dyDescent="0.2">
      <c r="D122" t="str">
        <v>BA English and Film and Television Studies with Employment Experience Abroad: UFA4EGLEGL21</v>
      </c>
    </row>
    <row r="123" spans="4:4" x14ac:dyDescent="0.2">
      <c r="D123" t="str">
        <v>BA English and Film and Television Studies with Employment Experience: UFA4EGLEGL20</v>
      </c>
    </row>
    <row r="124" spans="4:4" x14ac:dyDescent="0.2">
      <c r="D124" t="str">
        <v>BA English and Film and Television Studies with Study Abroad: UFA4EGLEGL22</v>
      </c>
    </row>
    <row r="125" spans="4:4" x14ac:dyDescent="0.2">
      <c r="D125" t="str">
        <v>BA English and Film and Television Studies: UFA3EGLEGL13</v>
      </c>
    </row>
    <row r="126" spans="4:4" x14ac:dyDescent="0.2">
      <c r="D126" t="str">
        <v>BA English and Global Cultural Studies (3-year): UFA3EGLSML10</v>
      </c>
    </row>
    <row r="127" spans="4:4" x14ac:dyDescent="0.2">
      <c r="D127" t="str">
        <v>BA English and Global Cultural Studies: UFA4EGLSML18</v>
      </c>
    </row>
    <row r="128" spans="4:4" x14ac:dyDescent="0.2">
      <c r="D128" t="str">
        <v>BA English and History - Cornwall: UFA3EGLHPSCA</v>
      </c>
    </row>
    <row r="129" spans="4:4" x14ac:dyDescent="0.2">
      <c r="D129" t="str">
        <v>BA English and History with EE - Cornwall: UFA4EGLHPSCB</v>
      </c>
    </row>
    <row r="130" spans="4:4" x14ac:dyDescent="0.2">
      <c r="D130" t="str">
        <v>BA English and History with EEA - Cornwall: UFA4EGLHPSCC</v>
      </c>
    </row>
    <row r="131" spans="4:4" x14ac:dyDescent="0.2">
      <c r="D131" t="str">
        <v>BA English and History with Employment Experience Abroad: UFA4EGLHPS03</v>
      </c>
    </row>
    <row r="132" spans="4:4" x14ac:dyDescent="0.2">
      <c r="D132" t="str">
        <v>BA English and History with Employment Experience: UFA4EGLHPS02</v>
      </c>
    </row>
    <row r="133" spans="4:4" x14ac:dyDescent="0.2">
      <c r="D133" t="str">
        <v>BA English and History with Study Abroad - Cornwall: UFA4EGLHPSCA</v>
      </c>
    </row>
    <row r="134" spans="4:4" x14ac:dyDescent="0.2">
      <c r="D134" t="str">
        <v>BA English and History with Study Abroad: UFA4EGLHPS01</v>
      </c>
    </row>
    <row r="135" spans="4:4" x14ac:dyDescent="0.2">
      <c r="D135" t="str">
        <v>BA English and History: UFA3EGLHPS01</v>
      </c>
    </row>
    <row r="136" spans="4:4" x14ac:dyDescent="0.2">
      <c r="D136" t="str">
        <v>BA English and Modern Languages (3-year): UFA3EGLSML05</v>
      </c>
    </row>
    <row r="137" spans="4:4" x14ac:dyDescent="0.2">
      <c r="D137" t="str">
        <v>BA English and Modern Languages: UFA4EGLSML09</v>
      </c>
    </row>
    <row r="138" spans="4:4" x14ac:dyDescent="0.2">
      <c r="D138" t="str">
        <v>BA English and Spanish: UFA4EGLSML07</v>
      </c>
    </row>
    <row r="139" spans="4:4" x14ac:dyDescent="0.2">
      <c r="D139" t="str">
        <v>BA English with Employment Experience - Cornwall: UFA4EGLEGLCB</v>
      </c>
    </row>
    <row r="140" spans="4:4" x14ac:dyDescent="0.2">
      <c r="D140" t="str">
        <v>BA English with Employment Experience Abroad - Cornwall: UFA4EGLEGLCC</v>
      </c>
    </row>
    <row r="141" spans="4:4" x14ac:dyDescent="0.2">
      <c r="D141" t="str">
        <v>BA English with Employment Experience Abroad: UFA4EGLEGL12</v>
      </c>
    </row>
    <row r="142" spans="4:4" x14ac:dyDescent="0.2">
      <c r="D142" t="str">
        <v>BA English with Employment Experience: UFA4EGLEGL11</v>
      </c>
    </row>
    <row r="143" spans="4:4" x14ac:dyDescent="0.2">
      <c r="D143" t="str">
        <v>BA English with Study Abroad (4-year) - Cornwall: UFA4EGLEGLCG</v>
      </c>
    </row>
    <row r="144" spans="4:4" x14ac:dyDescent="0.2">
      <c r="D144" t="str">
        <v>BA English with Study Abroad (Cornwall): UFA4EGLEGLCA</v>
      </c>
    </row>
    <row r="145" spans="4:4" x14ac:dyDescent="0.2">
      <c r="D145" t="str">
        <v>BA English with Study Abroad: UFA4EGLEGL10</v>
      </c>
    </row>
    <row r="146" spans="4:4" x14ac:dyDescent="0.2">
      <c r="D146" t="str">
        <v>BA English with Study in North America: UFA3EGLEGL06</v>
      </c>
    </row>
    <row r="147" spans="4:4" x14ac:dyDescent="0.2">
      <c r="D147" t="str">
        <v>BA English: UFA3EGLEGL11</v>
      </c>
    </row>
    <row r="148" spans="4:4" x14ac:dyDescent="0.2">
      <c r="D148" t="str">
        <v>BA Environmental Humanities - Cornwall: UFA3EGLEGLCC</v>
      </c>
    </row>
    <row r="149" spans="4:4" x14ac:dyDescent="0.2">
      <c r="D149" t="str">
        <v>BA Environmental Humanities with Employment Experience - Cornwall: UFA4EGLEGLCE</v>
      </c>
    </row>
    <row r="150" spans="4:4" x14ac:dyDescent="0.2">
      <c r="D150" t="str">
        <v>BA Environmental Humanities with Employment Experience Abroad - Cornwall: UFA4EGLEGLCF</v>
      </c>
    </row>
    <row r="151" spans="4:4" x14ac:dyDescent="0.2">
      <c r="D151" t="str">
        <v>BA Environmental Humanities with Study Abroad - Cornwall: UFA4EGLEGLCD</v>
      </c>
    </row>
    <row r="152" spans="4:4" x14ac:dyDescent="0.2">
      <c r="D152" t="str">
        <v>BA Film and Television Studies and Communications with Employment Experience Abroad: UFA4EGLEGL34</v>
      </c>
    </row>
    <row r="153" spans="4:4" x14ac:dyDescent="0.2">
      <c r="D153" t="str">
        <v>BA Film and Television Studies and Communications with Employment Experience: UFA4EGLEGL33</v>
      </c>
    </row>
    <row r="154" spans="4:4" x14ac:dyDescent="0.2">
      <c r="D154" t="str">
        <v>BA Film and Television Studies and Communications with Study Abroad: UFA4EGLEGL32</v>
      </c>
    </row>
    <row r="155" spans="4:4" x14ac:dyDescent="0.2">
      <c r="D155" t="str">
        <v>BA Film and Television Studies and Communications: UFA3EGLEGL18</v>
      </c>
    </row>
    <row r="156" spans="4:4" x14ac:dyDescent="0.2">
      <c r="D156" t="str">
        <v>BA Film and Television Studies and Global Cultural Studies (3-year): UFA3EGLSML11</v>
      </c>
    </row>
    <row r="157" spans="4:4" x14ac:dyDescent="0.2">
      <c r="D157" t="str">
        <v>BA Film and Television Studies and Global Cultural Studies: UFA4EGLSML19</v>
      </c>
    </row>
    <row r="158" spans="4:4" x14ac:dyDescent="0.2">
      <c r="D158" t="str">
        <v>BA Film and Television Studies and Modern Languages (3-year): UFA3EGLSML06</v>
      </c>
    </row>
    <row r="159" spans="4:4" x14ac:dyDescent="0.2">
      <c r="D159" t="str">
        <v>BA Film and Television Studies and Modern Languages: UFA4EGLSML11</v>
      </c>
    </row>
    <row r="160" spans="4:4" x14ac:dyDescent="0.2">
      <c r="D160" t="str">
        <v>BA Film and Television Studies with Employment Experience Abroad: UFA4EGLEGL18</v>
      </c>
    </row>
    <row r="161" spans="4:4" x14ac:dyDescent="0.2">
      <c r="D161" t="str">
        <v>BA Film and Television Studies with Employment Experience: UFA4EGLEGL17</v>
      </c>
    </row>
    <row r="162" spans="4:4" x14ac:dyDescent="0.2">
      <c r="D162" t="str">
        <v>BA Film and Television Studies with Study Abroad: UFA4EGLEGL19</v>
      </c>
    </row>
    <row r="163" spans="4:4" x14ac:dyDescent="0.2">
      <c r="D163" t="str">
        <v>BA Film and Television Studies: UFA3EGLEGL12</v>
      </c>
    </row>
    <row r="164" spans="4:4" x14ac:dyDescent="0.2">
      <c r="D164" t="str">
        <v>BA Film Studies and Global Cultural Studies (3-year): UFA3EGLSML12</v>
      </c>
    </row>
    <row r="165" spans="4:4" x14ac:dyDescent="0.2">
      <c r="D165" t="str">
        <v>BA Film Studies and Global Cultural Studies: UFA4EGLSML20</v>
      </c>
    </row>
    <row r="166" spans="4:4" x14ac:dyDescent="0.2">
      <c r="D166" t="str">
        <v>BA Geography with European Study: UFA4GOAGOA04</v>
      </c>
    </row>
    <row r="167" spans="4:4" x14ac:dyDescent="0.2">
      <c r="D167" t="str">
        <v>BA Geography with Professional Placement: UFA4GOAGOA10</v>
      </c>
    </row>
    <row r="168" spans="4:4" x14ac:dyDescent="0.2">
      <c r="D168" t="str">
        <v>BA Geography with Study Abroad: UFA4GOAGOA06</v>
      </c>
    </row>
    <row r="169" spans="4:4" x14ac:dyDescent="0.2">
      <c r="D169" t="str">
        <v>BA Geography: UFA3GOAGOA04</v>
      </c>
    </row>
    <row r="170" spans="4:4" x14ac:dyDescent="0.2">
      <c r="D170" t="str">
        <v>BA Global Cultural Studies (3-year): UFA3SMLSML19</v>
      </c>
    </row>
    <row r="171" spans="4:4" x14ac:dyDescent="0.2">
      <c r="D171" t="str">
        <v>BA Global Cultural Studies and Latin (3-year): UFA3SMLCTH03</v>
      </c>
    </row>
    <row r="172" spans="4:4" x14ac:dyDescent="0.2">
      <c r="D172" t="str">
        <v>BA Global Cultural Studies and Latin: UFA4SMLCTH05</v>
      </c>
    </row>
    <row r="173" spans="4:4" x14ac:dyDescent="0.2">
      <c r="D173" t="str">
        <v>BA Global Cultural Studies: UFA4SMLSML45</v>
      </c>
    </row>
    <row r="174" spans="4:4" x14ac:dyDescent="0.2">
      <c r="D174" t="str">
        <v>BA Global Politics - Cornwall: UFA3HPSHPSCK</v>
      </c>
    </row>
    <row r="175" spans="4:4" x14ac:dyDescent="0.2">
      <c r="D175" t="str">
        <v>BA Global Politics with Employment Experience - Cornwall: UFA4HPSHPSCQ</v>
      </c>
    </row>
    <row r="176" spans="4:4" x14ac:dyDescent="0.2">
      <c r="D176" t="str">
        <v>BA Global Politics with Study Abroad - Cornwall: UFA4HPSHPSCO</v>
      </c>
    </row>
    <row r="177" spans="4:4" x14ac:dyDescent="0.2">
      <c r="D177" t="str">
        <v>BA Greek and Roman Studies with Employment Experience Abroad: UFA4CTHCTH21</v>
      </c>
    </row>
    <row r="178" spans="4:4" x14ac:dyDescent="0.2">
      <c r="D178" t="str">
        <v>BA Greek and Roman Studies with Employment Experience: UFA4CTHCTH20</v>
      </c>
    </row>
    <row r="179" spans="4:4" x14ac:dyDescent="0.2">
      <c r="D179" t="str">
        <v>BA Greek and Roman Studies with Study Abroad: UFA4CTHCTH19</v>
      </c>
    </row>
    <row r="180" spans="4:4" x14ac:dyDescent="0.2">
      <c r="D180" t="str">
        <v>BA Greek and Roman Studies: UFA3CTHCTH15</v>
      </c>
    </row>
    <row r="181" spans="4:4" x14ac:dyDescent="0.2">
      <c r="D181" t="str">
        <v>BA History - Cornwall: UFA3HPSHPSCF</v>
      </c>
    </row>
    <row r="182" spans="4:4" x14ac:dyDescent="0.2">
      <c r="D182" t="str">
        <v>BA History and Ancient History with Employment Experience Abroad: UFA4HPSCTH05</v>
      </c>
    </row>
    <row r="183" spans="4:4" x14ac:dyDescent="0.2">
      <c r="D183" t="str">
        <v>BA History and Ancient History with Employment Experience Abroad: UFA4HPSCTH10</v>
      </c>
    </row>
    <row r="184" spans="4:4" x14ac:dyDescent="0.2">
      <c r="D184" t="str">
        <v>BA History and Ancient History with Employment Experience: UFA4HPSCTH04</v>
      </c>
    </row>
    <row r="185" spans="4:4" x14ac:dyDescent="0.2">
      <c r="D185" t="str">
        <v>BA History and Ancient History with Employment Experience: UFA4HPSCTH09</v>
      </c>
    </row>
    <row r="186" spans="4:4" x14ac:dyDescent="0.2">
      <c r="D186" t="str">
        <v>BA History and Ancient History with Study Abroad: UFA4HPSCTH08</v>
      </c>
    </row>
    <row r="187" spans="4:4" x14ac:dyDescent="0.2">
      <c r="D187" t="str">
        <v>BA History and Ancient History with Study Abroad: UFA4HPSHPS26</v>
      </c>
    </row>
    <row r="188" spans="4:4" x14ac:dyDescent="0.2">
      <c r="D188" t="str">
        <v>BA History and Ancient History: UFA3HPSCTH01</v>
      </c>
    </row>
    <row r="189" spans="4:4" x14ac:dyDescent="0.2">
      <c r="D189" t="str">
        <v>BA History and Ancient History: UFA3HPSCTH05</v>
      </c>
    </row>
    <row r="190" spans="4:4" x14ac:dyDescent="0.2">
      <c r="D190" t="str">
        <v>BA History and Archaeology with Employment Experience Abroad: UFA4HPSHPS51</v>
      </c>
    </row>
    <row r="191" spans="4:4" x14ac:dyDescent="0.2">
      <c r="D191" t="str">
        <v>BA History and Archaeology with Employment Experience Abroad: UFA4HPSHPS83</v>
      </c>
    </row>
    <row r="192" spans="4:4" x14ac:dyDescent="0.2">
      <c r="D192" t="str">
        <v>BA History and Archaeology with Employment Experience: UFA4HPSHPS50</v>
      </c>
    </row>
    <row r="193" spans="4:4" x14ac:dyDescent="0.2">
      <c r="D193" t="str">
        <v>BA History and Archaeology with Employment Experience: UFA4HPSHPS82</v>
      </c>
    </row>
    <row r="194" spans="4:4" x14ac:dyDescent="0.2">
      <c r="D194" t="str">
        <v>BA History and Archaeology with Study Abroad: UFA4HPSGOA03</v>
      </c>
    </row>
    <row r="195" spans="4:4" x14ac:dyDescent="0.2">
      <c r="D195" t="str">
        <v>BA History and Archaeology with Study Abroad: UFA4HPSHPS81</v>
      </c>
    </row>
    <row r="196" spans="4:4" x14ac:dyDescent="0.2">
      <c r="D196" t="str">
        <v>BA History and Archaeology: UFA3HPSGOA01</v>
      </c>
    </row>
    <row r="197" spans="4:4" x14ac:dyDescent="0.2">
      <c r="D197" t="str">
        <v>BA History and Archaeology: UFA3HPSHPS36</v>
      </c>
    </row>
    <row r="198" spans="4:4" x14ac:dyDescent="0.2">
      <c r="D198" t="str">
        <v>BA History and Business - Cornwall: UFA3HPSSBECA</v>
      </c>
    </row>
    <row r="199" spans="4:4" x14ac:dyDescent="0.2">
      <c r="D199" t="str">
        <v>BA History and Business with Employment Experience - Cornwall: UFA4HPSSBECB</v>
      </c>
    </row>
    <row r="200" spans="4:4" x14ac:dyDescent="0.2">
      <c r="D200" t="str">
        <v>BA History and Business with Employment Experience Abroad - Cornwall: UFA4HPSSBECC</v>
      </c>
    </row>
    <row r="201" spans="4:4" x14ac:dyDescent="0.2">
      <c r="D201" t="str">
        <v>BA History and Business with Study Abroad - Cornwall: UFA4HPSSBECA</v>
      </c>
    </row>
    <row r="202" spans="4:4" x14ac:dyDescent="0.2">
      <c r="D202" t="str">
        <v>BA History and Geography - Cornwall: UFA3HPSGOACB</v>
      </c>
    </row>
    <row r="203" spans="4:4" x14ac:dyDescent="0.2">
      <c r="D203" t="str">
        <v>BA History and Geography with Employment Experience - Cornwall: UFA4HPSGOACC</v>
      </c>
    </row>
    <row r="204" spans="4:4" x14ac:dyDescent="0.2">
      <c r="D204" t="str">
        <v>BA History and Geography with Employment Experience Abroad - Cornwall: UFA4HPSGOACD</v>
      </c>
    </row>
    <row r="205" spans="4:4" x14ac:dyDescent="0.2">
      <c r="D205" t="str">
        <v>BA History and Geography with Study Abroad - Cornwall: UFA4HPSGOACB</v>
      </c>
    </row>
    <row r="206" spans="4:4" x14ac:dyDescent="0.2">
      <c r="D206" t="str">
        <v>BA History and Global Cultural Studies (3-year): UFA3HPSSML20</v>
      </c>
    </row>
    <row r="207" spans="4:4" x14ac:dyDescent="0.2">
      <c r="D207" t="str">
        <v>BA History and Global Cultural Studies (3-year): UFA3HPSSML27</v>
      </c>
    </row>
    <row r="208" spans="4:4" x14ac:dyDescent="0.2">
      <c r="D208" t="str">
        <v>BA History and Global Cultural Studies: UFA4HPSSML44</v>
      </c>
    </row>
    <row r="209" spans="4:4" x14ac:dyDescent="0.2">
      <c r="D209" t="str">
        <v>BA History and Global Cultural Studies: UFA4HPSSML51</v>
      </c>
    </row>
    <row r="210" spans="4:4" x14ac:dyDescent="0.2">
      <c r="D210" t="str">
        <v>BA History and International Relations - Cornwall: UFA3HPSHPSCJ</v>
      </c>
    </row>
    <row r="211" spans="4:4" x14ac:dyDescent="0.2">
      <c r="D211" t="str">
        <v>BA History and International Relations with Employment Experience - Cornwall: UFA4HPSHPSCL</v>
      </c>
    </row>
    <row r="212" spans="4:4" x14ac:dyDescent="0.2">
      <c r="D212" t="str">
        <v>BA History and International Relations with Employment Experience Abroad - Cornwall: UFA4HPSHPSCM</v>
      </c>
    </row>
    <row r="213" spans="4:4" x14ac:dyDescent="0.2">
      <c r="D213" t="str">
        <v>BA History and International Relations with Employment Experience: UFA4HPSHPS48</v>
      </c>
    </row>
    <row r="214" spans="4:4" x14ac:dyDescent="0.2">
      <c r="D214" t="str">
        <v>BA History and International Relations with Study Abroad - Cornwall: UFA4HPSHPSCF</v>
      </c>
    </row>
    <row r="215" spans="4:4" x14ac:dyDescent="0.2">
      <c r="D215" t="str">
        <v>BA History and International Relations with Study Abroad: UFA4HPSHPS27</v>
      </c>
    </row>
    <row r="216" spans="4:4" x14ac:dyDescent="0.2">
      <c r="D216" t="str">
        <v>BA History and International Relations: UFA3HPSHPS16</v>
      </c>
    </row>
    <row r="217" spans="4:4" x14ac:dyDescent="0.2">
      <c r="D217" t="str">
        <v>BA History and Modern Languages (3-year): UFA3HPSSML26</v>
      </c>
    </row>
    <row r="218" spans="4:4" x14ac:dyDescent="0.2">
      <c r="D218" t="str">
        <v>BA History and Modern Languages: UFA4HPSSML33</v>
      </c>
    </row>
    <row r="219" spans="4:4" x14ac:dyDescent="0.2">
      <c r="D219" t="str">
        <v>BA History and Modern Languages: UFA4HPSSML50</v>
      </c>
    </row>
    <row r="220" spans="4:4" x14ac:dyDescent="0.2">
      <c r="D220" t="str">
        <v>BA History and Politics - Cornwall: UFA3HPSHPSCD</v>
      </c>
    </row>
    <row r="221" spans="4:4" x14ac:dyDescent="0.2">
      <c r="D221" t="str">
        <v>BA History and Politics with Employment Experience - Cornwall: UFA4HPSHPSCJ</v>
      </c>
    </row>
    <row r="222" spans="4:4" x14ac:dyDescent="0.2">
      <c r="D222" t="str">
        <v>BA History and Politics with Employment Experience Abroad - Cornwall: UFA4HPSHPSCK</v>
      </c>
    </row>
    <row r="223" spans="4:4" x14ac:dyDescent="0.2">
      <c r="D223" t="str">
        <v>BA History and Politics with Study Abroad - Cornwall: UFA4HPSHPSCA</v>
      </c>
    </row>
    <row r="224" spans="4:4" x14ac:dyDescent="0.2">
      <c r="D224" t="str">
        <v>BA History with Employment Experience - Cornwall: UFA4HPSHPSCG</v>
      </c>
    </row>
    <row r="225" spans="4:4" x14ac:dyDescent="0.2">
      <c r="D225" t="str">
        <v>BA History with Employment Experience Abroad- Cornwall: UFA4HPSHPSCH</v>
      </c>
    </row>
    <row r="226" spans="4:4" x14ac:dyDescent="0.2">
      <c r="D226" t="str">
        <v>BA History with Employment Experience Abroad: UFA4HPSHPS47</v>
      </c>
    </row>
    <row r="227" spans="4:4" x14ac:dyDescent="0.2">
      <c r="D227" t="str">
        <v>BA History with Employment Experience Abroad: UFA4HPSHPS80</v>
      </c>
    </row>
    <row r="228" spans="4:4" x14ac:dyDescent="0.2">
      <c r="D228" t="str">
        <v>BA History with Employment Experience: UFA4HPSHPS46</v>
      </c>
    </row>
    <row r="229" spans="4:4" x14ac:dyDescent="0.2">
      <c r="D229" t="str">
        <v>BA History with Employment Experience: UFA4HPSHPS79</v>
      </c>
    </row>
    <row r="230" spans="4:4" x14ac:dyDescent="0.2">
      <c r="D230" t="str">
        <v>BA History with Study Abroad - Cornwall: UFA4HPSHPSCB</v>
      </c>
    </row>
    <row r="231" spans="4:4" x14ac:dyDescent="0.2">
      <c r="D231" t="str">
        <v>BA History with Study Abroad: UFA4HPSHPS31</v>
      </c>
    </row>
    <row r="232" spans="4:4" x14ac:dyDescent="0.2">
      <c r="D232" t="str">
        <v>BA History with Study Abroad: UFA4HPSHPS78</v>
      </c>
    </row>
    <row r="233" spans="4:4" x14ac:dyDescent="0.2">
      <c r="D233" t="str">
        <v>BA History: UFA3HPSHPS11</v>
      </c>
    </row>
    <row r="234" spans="4:4" x14ac:dyDescent="0.2">
      <c r="D234" t="str">
        <v>BA History: UFA3HPSHPS35</v>
      </c>
    </row>
    <row r="235" spans="4:4" x14ac:dyDescent="0.2">
      <c r="D235" t="str">
        <v>BA International Business and Global Cultural Studies (3-year): UFA3SBESML02</v>
      </c>
    </row>
    <row r="236" spans="4:4" x14ac:dyDescent="0.2">
      <c r="D236" t="str">
        <v>BA International Business and Global Cultural Studies: UFA4SBESML03</v>
      </c>
    </row>
    <row r="237" spans="4:4" x14ac:dyDescent="0.2">
      <c r="D237" t="str">
        <v>BA International Business and Modern Languages (3-year): UFA3SBESML01</v>
      </c>
    </row>
    <row r="238" spans="4:4" x14ac:dyDescent="0.2">
      <c r="D238" t="str">
        <v>BA International Business and Modern Languages with Year Abroad: UFA4SBESML04</v>
      </c>
    </row>
    <row r="239" spans="4:4" x14ac:dyDescent="0.2">
      <c r="D239" t="str">
        <v>BA International Business and Modern Languages: UFA4SBESML01</v>
      </c>
    </row>
    <row r="240" spans="4:4" x14ac:dyDescent="0.2">
      <c r="D240" t="str">
        <v>BA International Relations - Cornwall: UFA3HPSHPSCI</v>
      </c>
    </row>
    <row r="241" spans="4:4" x14ac:dyDescent="0.2">
      <c r="D241" t="str">
        <v>BA International Relations and Global Cultural Studies (3-year): UFA3HPSSML23</v>
      </c>
    </row>
    <row r="242" spans="4:4" x14ac:dyDescent="0.2">
      <c r="D242" t="str">
        <v>BA International Relations and Global Cultural Studies: UFA4HPSSML47</v>
      </c>
    </row>
    <row r="243" spans="4:4" x14ac:dyDescent="0.2">
      <c r="D243" t="str">
        <v>BA International Relations and Modern Languages (3-year): UFA3HPSSML16</v>
      </c>
    </row>
    <row r="244" spans="4:4" x14ac:dyDescent="0.2">
      <c r="D244" t="str">
        <v>BA International Relations and Modern Languages: UFA4HPSSML32</v>
      </c>
    </row>
    <row r="245" spans="4:4" x14ac:dyDescent="0.2">
      <c r="D245" t="str">
        <v>BA International Relations with Employment Experience Abroad: UFA4HPSHPS63</v>
      </c>
    </row>
    <row r="246" spans="4:4" x14ac:dyDescent="0.2">
      <c r="D246" t="str">
        <v>BA International Relations with Employment Experience: UFA4HPSHPS72</v>
      </c>
    </row>
    <row r="247" spans="4:4" x14ac:dyDescent="0.2">
      <c r="D247" t="str">
        <v>BA International Relations with Study Abroad - Cornwall: UFA4HPSHPSCE</v>
      </c>
    </row>
    <row r="248" spans="4:4" x14ac:dyDescent="0.2">
      <c r="D248" t="str">
        <v>BA International Relations with Study Abroad: UFA4HPSHPS32</v>
      </c>
    </row>
    <row r="249" spans="4:4" x14ac:dyDescent="0.2">
      <c r="D249" t="str">
        <v>BA International Relations: UFA3HPSHPS15</v>
      </c>
    </row>
    <row r="250" spans="4:4" x14ac:dyDescent="0.2">
      <c r="D250" t="str">
        <v>BA Law: UFA1LAWLAW01</v>
      </c>
    </row>
    <row r="251" spans="4:4" x14ac:dyDescent="0.2">
      <c r="D251" t="str">
        <v>BA Legal Studies with International Study: UFA4LAWLAW01</v>
      </c>
    </row>
    <row r="252" spans="4:4" x14ac:dyDescent="0.2">
      <c r="D252" t="str">
        <v>BA Legal Studies: UFA3LAWLAW01</v>
      </c>
    </row>
    <row r="253" spans="4:4" x14ac:dyDescent="0.2">
      <c r="D253" t="str">
        <v>BA Liberal Arts (Global Cultural Studies) (3-year): UFA3HPSSML25</v>
      </c>
    </row>
    <row r="254" spans="4:4" x14ac:dyDescent="0.2">
      <c r="D254" t="str">
        <v>BA Liberal Arts (Global Cultural Studies): UFA4HPSSML49</v>
      </c>
    </row>
    <row r="255" spans="4:4" x14ac:dyDescent="0.2">
      <c r="D255" t="str">
        <v>BA Liberal Arts with Employment Experience Abroad: UFA4HPSHPS53</v>
      </c>
    </row>
    <row r="256" spans="4:4" x14ac:dyDescent="0.2">
      <c r="D256" t="str">
        <v>BA Liberal Arts with Employment Experience: UFA4HPSHPS52</v>
      </c>
    </row>
    <row r="257" spans="4:4" x14ac:dyDescent="0.2">
      <c r="D257" t="str">
        <v>BA Liberal Arts with Study Abroad: UFA4HPSHPS42</v>
      </c>
    </row>
    <row r="258" spans="4:4" x14ac:dyDescent="0.2">
      <c r="D258" t="str">
        <v>BA Liberal Arts: UFA3HPSHPS31</v>
      </c>
    </row>
    <row r="259" spans="4:4" x14ac:dyDescent="0.2">
      <c r="D259" t="str">
        <v>BA Management with Leadership: UFA6SBESBE01</v>
      </c>
    </row>
    <row r="260" spans="4:4" x14ac:dyDescent="0.2">
      <c r="D260" t="str">
        <v>BA Management with Marketing: UFA3SBESBE25</v>
      </c>
    </row>
    <row r="261" spans="4:4" x14ac:dyDescent="0.2">
      <c r="D261" t="str">
        <v>BA Middle East Studies: UFA3IAIIAI06</v>
      </c>
    </row>
    <row r="262" spans="4:4" x14ac:dyDescent="0.2">
      <c r="D262" t="str">
        <v>BA Modern Languages (3-year): UFA3SMLSML17</v>
      </c>
    </row>
    <row r="263" spans="4:4" x14ac:dyDescent="0.2">
      <c r="D263" t="str">
        <v>BA Modern Languages and Arabic (3-year): UFA3SMLIAI01</v>
      </c>
    </row>
    <row r="264" spans="4:4" x14ac:dyDescent="0.2">
      <c r="D264" t="str">
        <v>BA Modern Languages and Arabic (Year Abroad Stage 3): UFA4SMLIAI07</v>
      </c>
    </row>
    <row r="265" spans="4:4" x14ac:dyDescent="0.2">
      <c r="D265" t="str">
        <v>BA Modern Languages and Arabic: UFA4SMLIAI06</v>
      </c>
    </row>
    <row r="266" spans="4:4" x14ac:dyDescent="0.2">
      <c r="D266" t="str">
        <v>BA Modern Languages and Latin (3-year): UFA3SMLCTH02</v>
      </c>
    </row>
    <row r="267" spans="4:4" x14ac:dyDescent="0.2">
      <c r="D267" t="str">
        <v>BA Modern Languages and Latin: UFA4SMLCTH03</v>
      </c>
    </row>
    <row r="268" spans="4:4" x14ac:dyDescent="0.2">
      <c r="D268" t="str">
        <v>BA Modern Languages: UFA4SMLSML41</v>
      </c>
    </row>
    <row r="269" spans="4:4" x14ac:dyDescent="0.2">
      <c r="D269" t="str">
        <v>BA Philosophy and Global Cultural Studies (3-year): UFA3HPSSML22</v>
      </c>
    </row>
    <row r="270" spans="4:4" x14ac:dyDescent="0.2">
      <c r="D270" t="str">
        <v>BA Philosophy and Global Cultural Studies: UFA4HPSSML46</v>
      </c>
    </row>
    <row r="271" spans="4:4" x14ac:dyDescent="0.2">
      <c r="D271" t="str">
        <v>BA Philosophy and History with Employment Experience Abroad: UFA4HPSHPS91</v>
      </c>
    </row>
    <row r="272" spans="4:4" x14ac:dyDescent="0.2">
      <c r="D272" t="str">
        <v>BA Philosophy and History with Employment Experience: UFA4HPSHPS90</v>
      </c>
    </row>
    <row r="273" spans="4:4" x14ac:dyDescent="0.2">
      <c r="D273" t="str">
        <v>BA Philosophy and History with Study Abroad: UFA4HPSHPS33</v>
      </c>
    </row>
    <row r="274" spans="4:4" x14ac:dyDescent="0.2">
      <c r="D274" t="str">
        <v>BA Philosophy and History with Study Abroad: UFA4HPSHPS87</v>
      </c>
    </row>
    <row r="275" spans="4:4" x14ac:dyDescent="0.2">
      <c r="D275" t="str">
        <v>BA Philosophy and History: UFA3HPSHPS10</v>
      </c>
    </row>
    <row r="276" spans="4:4" x14ac:dyDescent="0.2">
      <c r="D276" t="str">
        <v>BA Philosophy and History: UFA3HPSHPS38</v>
      </c>
    </row>
    <row r="277" spans="4:4" x14ac:dyDescent="0.2">
      <c r="D277" t="str">
        <v>BA Philosophy and Modern Languages (3-year): UFA3HPSSML18</v>
      </c>
    </row>
    <row r="278" spans="4:4" x14ac:dyDescent="0.2">
      <c r="D278" t="str">
        <v>BA Philosophy and Modern Languages: UFA4HPSSML34</v>
      </c>
    </row>
    <row r="279" spans="4:4" x14ac:dyDescent="0.2">
      <c r="D279" t="str">
        <v>BA Philosophy and Politics with Employment Experience Abroad: UFA4HPSHPS92</v>
      </c>
    </row>
    <row r="280" spans="4:4" x14ac:dyDescent="0.2">
      <c r="D280" t="str">
        <v>BA Philosophy and Politics with Employment Experience: UFA4HPSHPS74</v>
      </c>
    </row>
    <row r="281" spans="4:4" x14ac:dyDescent="0.2">
      <c r="D281" t="str">
        <v>BA Philosophy and Politics with Study Abroad: UFA4HPSHPS35</v>
      </c>
    </row>
    <row r="282" spans="4:4" x14ac:dyDescent="0.2">
      <c r="D282" t="str">
        <v>BA Philosophy and Politics: UFA3HPSHPS09</v>
      </c>
    </row>
    <row r="283" spans="4:4" x14ac:dyDescent="0.2">
      <c r="D283" t="str">
        <v>BA Philosophy and Sociology with Employment Experience Abroad: UFA4HPSHPS67</v>
      </c>
    </row>
    <row r="284" spans="4:4" x14ac:dyDescent="0.2">
      <c r="D284" t="str">
        <v>BA Philosophy and Sociology with Employment Experience: UFA4HPSHPS93</v>
      </c>
    </row>
    <row r="285" spans="4:4" x14ac:dyDescent="0.2">
      <c r="D285" t="str">
        <v>BA Philosophy and Sociology with Study Abroad: UFA4HPSHPS36</v>
      </c>
    </row>
    <row r="286" spans="4:4" x14ac:dyDescent="0.2">
      <c r="D286" t="str">
        <v>BA Philosophy and Sociology: UFA3HPSHPS07</v>
      </c>
    </row>
    <row r="287" spans="4:4" x14ac:dyDescent="0.2">
      <c r="D287" t="str">
        <v>BA Philosophy and Theology with Employment Experience Abroad: UFA4HPSCTH12</v>
      </c>
    </row>
    <row r="288" spans="4:4" x14ac:dyDescent="0.2">
      <c r="D288" t="str">
        <v>BA Philosophy and Theology with Employment Experience: UFA4HPSCTH11</v>
      </c>
    </row>
    <row r="289" spans="4:4" x14ac:dyDescent="0.2">
      <c r="D289" t="str">
        <v>BA Philosophy and Theology with Study Abroad: UFA4HPSCTH01</v>
      </c>
    </row>
    <row r="290" spans="4:4" x14ac:dyDescent="0.2">
      <c r="D290" t="str">
        <v>BA Philosophy and Theology: UFA3HPSCTH02</v>
      </c>
    </row>
    <row r="291" spans="4:4" x14ac:dyDescent="0.2">
      <c r="D291" t="str">
        <v>BA Philosophy with Employment Experience Abroad: UFA4HPSHPS71</v>
      </c>
    </row>
    <row r="292" spans="4:4" x14ac:dyDescent="0.2">
      <c r="D292" t="str">
        <v>BA Philosophy with Employment Experience: UFA4HPSHPS73</v>
      </c>
    </row>
    <row r="293" spans="4:4" x14ac:dyDescent="0.2">
      <c r="D293" t="str">
        <v>BA Philosophy with Study Abroad: UFA4HPSHPS28</v>
      </c>
    </row>
    <row r="294" spans="4:4" x14ac:dyDescent="0.2">
      <c r="D294" t="str">
        <v>BA Philosophy: UFA3HPSHPS18</v>
      </c>
    </row>
    <row r="295" spans="4:4" x14ac:dyDescent="0.2">
      <c r="D295" t="str">
        <v>BA Political and Philosophical Studies with Employment Experience Abroad: UFA4HPSHPS89</v>
      </c>
    </row>
    <row r="296" spans="4:4" x14ac:dyDescent="0.2">
      <c r="D296" t="str">
        <v>BA Political and Philosophical Studies with Study Abroad: UFA4HPSHPS88</v>
      </c>
    </row>
    <row r="297" spans="4:4" x14ac:dyDescent="0.2">
      <c r="D297" t="str">
        <v>BA Political and Philosophical Studies: UFA3HPSHPS39</v>
      </c>
    </row>
    <row r="298" spans="4:4" x14ac:dyDescent="0.2">
      <c r="D298" t="str">
        <v>BA Politics and English - Cornwall: UFA3HPSEGLCA</v>
      </c>
    </row>
    <row r="299" spans="4:4" x14ac:dyDescent="0.2">
      <c r="D299" t="str">
        <v>BA Politics and English with Study Abroad - Cornwall: UFA4HPSEGLCA</v>
      </c>
    </row>
    <row r="300" spans="4:4" x14ac:dyDescent="0.2">
      <c r="D300" t="str">
        <v>BA Politics and English with Work Abroad - Cornwall: UFA4HPSEGLCB</v>
      </c>
    </row>
    <row r="301" spans="4:4" x14ac:dyDescent="0.2">
      <c r="D301" t="str">
        <v>BA Politics and Geography - Cornwall: UFA3HPSGOACA</v>
      </c>
    </row>
    <row r="302" spans="4:4" x14ac:dyDescent="0.2">
      <c r="D302" t="str">
        <v>BA Politics and Geography with Employment Experience - Cornwall: UFA4HPSGOACE</v>
      </c>
    </row>
    <row r="303" spans="4:4" x14ac:dyDescent="0.2">
      <c r="D303" t="str">
        <v>BA Politics and Geography with Study Abroad - Cornwall: UFA4HPSGOACA</v>
      </c>
    </row>
    <row r="304" spans="4:4" x14ac:dyDescent="0.2">
      <c r="D304" t="str">
        <v>BA Politics and Global Cultural Studies (3-year): UFA3HPSSML24</v>
      </c>
    </row>
    <row r="305" spans="4:4" x14ac:dyDescent="0.2">
      <c r="D305" t="str">
        <v>BA Politics and Global Cultural Studies: UFA4HPSSML48</v>
      </c>
    </row>
    <row r="306" spans="4:4" x14ac:dyDescent="0.2">
      <c r="D306" t="str">
        <v>BA Politics and International Relations - Cornwall: UFA3HPSHPSCH</v>
      </c>
    </row>
    <row r="307" spans="4:4" x14ac:dyDescent="0.2">
      <c r="D307" t="str">
        <v>BA Politics and International Relations with Employment Experience - Cornwall: UFA4HPSHPSCP</v>
      </c>
    </row>
    <row r="308" spans="4:4" x14ac:dyDescent="0.2">
      <c r="D308" t="str">
        <v>BA Politics and International Relations with Employment Experience Abroad - Cornwall: UFA4HPSHPSCN</v>
      </c>
    </row>
    <row r="309" spans="4:4" x14ac:dyDescent="0.2">
      <c r="D309" t="str">
        <v>BA Politics and International Relations with Study Abroad- Cornwall: UFA4HPSHPSCD</v>
      </c>
    </row>
    <row r="310" spans="4:4" x14ac:dyDescent="0.2">
      <c r="D310" t="str">
        <v>BA Politics and Modern Languages (3-year): UFA3HPSSML17</v>
      </c>
    </row>
    <row r="311" spans="4:4" x14ac:dyDescent="0.2">
      <c r="D311" t="str">
        <v>BA Politics and Modern Languages: UFA4HPSSML35</v>
      </c>
    </row>
    <row r="312" spans="4:4" x14ac:dyDescent="0.2">
      <c r="D312" t="str">
        <v>BA Politics and Sociology with Study Abroad: UFA4HPSHPS37</v>
      </c>
    </row>
    <row r="313" spans="4:4" x14ac:dyDescent="0.2">
      <c r="D313" t="str">
        <v>BA Politics and Sociology: UFA3HPSHPS03</v>
      </c>
    </row>
    <row r="314" spans="4:4" x14ac:dyDescent="0.2">
      <c r="D314" t="str">
        <v>BA Politics with Employment Experience Abroad: UFA4HPSHPS62</v>
      </c>
    </row>
    <row r="315" spans="4:4" x14ac:dyDescent="0.2">
      <c r="D315" t="str">
        <v>BA Politics with Employment Experience: UFA4HPSHPS77</v>
      </c>
    </row>
    <row r="316" spans="4:4" x14ac:dyDescent="0.2">
      <c r="D316" t="str">
        <v>BA Politics with Study Abroad: UFA4HPSHPS38</v>
      </c>
    </row>
    <row r="317" spans="4:4" x14ac:dyDescent="0.2">
      <c r="D317" t="str">
        <v>BA Politics, Philosophy and Economics with Employment Experience Abroad: UFA4HPSSBE02</v>
      </c>
    </row>
    <row r="318" spans="4:4" x14ac:dyDescent="0.2">
      <c r="D318" t="str">
        <v>BA Politics, Philosophy and Economics with Employment Experience: UFA4HPSSBE03</v>
      </c>
    </row>
    <row r="319" spans="4:4" x14ac:dyDescent="0.2">
      <c r="D319" t="str">
        <v>BA Politics, Philosophy and Economics with Study Abroad: UFA4HPSSBE01</v>
      </c>
    </row>
    <row r="320" spans="4:4" x14ac:dyDescent="0.2">
      <c r="D320" t="str">
        <v>BA Politics, Philosophy and Economics: UFA3HPSSBE02</v>
      </c>
    </row>
    <row r="321" spans="4:4" x14ac:dyDescent="0.2">
      <c r="D321" t="str">
        <v>BA Politics: UFA3HPSHPS01</v>
      </c>
    </row>
    <row r="322" spans="4:4" x14ac:dyDescent="0.2">
      <c r="D322" t="str">
        <v>BA Psychological Studies with Professional Placement: UFA4PSYPSY04</v>
      </c>
    </row>
    <row r="323" spans="4:4" x14ac:dyDescent="0.2">
      <c r="D323" t="str">
        <v>BA Psychological Studies with Study Abroad: UFA4PSYPSY03</v>
      </c>
    </row>
    <row r="324" spans="4:4" x14ac:dyDescent="0.2">
      <c r="D324" t="str">
        <v>BA Psychological Studies: UFA3PSYPSY03</v>
      </c>
    </row>
    <row r="325" spans="4:4" x14ac:dyDescent="0.2">
      <c r="D325" t="str">
        <v>BA Religion, Culture and Society with Industrial Experience: UFA4CTHCTH24</v>
      </c>
    </row>
    <row r="326" spans="4:4" x14ac:dyDescent="0.2">
      <c r="D326" t="str">
        <v>BA Religion, Culture and Society with Study Abroad: UFA4CTHCTH22</v>
      </c>
    </row>
    <row r="327" spans="4:4" x14ac:dyDescent="0.2">
      <c r="D327" t="str">
        <v>BA Religion, Culture and Society with Work Abroad: UFA4CTHCTH23</v>
      </c>
    </row>
    <row r="328" spans="4:4" x14ac:dyDescent="0.2">
      <c r="D328" t="str">
        <v>BA Religion, Culture and Society: UFA3CTHCTH16</v>
      </c>
    </row>
    <row r="329" spans="4:4" x14ac:dyDescent="0.2">
      <c r="D329" t="str">
        <v>BA Sociology and Anthropology with Employment Experience Abroad: UFA4HPSHPS95</v>
      </c>
    </row>
    <row r="330" spans="4:4" x14ac:dyDescent="0.2">
      <c r="D330" t="str">
        <v>BA Sociology and Anthropology with Employment Experience: UFA4HPSHPS94</v>
      </c>
    </row>
    <row r="331" spans="4:4" x14ac:dyDescent="0.2">
      <c r="D331" t="str">
        <v>BA Sociology and Anthropology with Study Abroad: UFA4HPSHPS41</v>
      </c>
    </row>
    <row r="332" spans="4:4" x14ac:dyDescent="0.2">
      <c r="D332" t="str">
        <v>BA Sociology and Anthropology: UFA3HPSHPS29</v>
      </c>
    </row>
    <row r="333" spans="4:4" x14ac:dyDescent="0.2">
      <c r="D333" t="str">
        <v>BA Sociology and Criminology with Employment Experience Abroad: UFA4HPSHPS66</v>
      </c>
    </row>
    <row r="334" spans="4:4" x14ac:dyDescent="0.2">
      <c r="D334" t="str">
        <v>BA Sociology and Criminology with Employment Experience: UFA4HPSHPS76</v>
      </c>
    </row>
    <row r="335" spans="4:4" x14ac:dyDescent="0.2">
      <c r="D335" t="str">
        <v>BA Sociology and Criminology with Study Abroad: UFA4HPSHPS65</v>
      </c>
    </row>
    <row r="336" spans="4:4" x14ac:dyDescent="0.2">
      <c r="D336" t="str">
        <v>BA Sociology and Criminology: UFA3HPSHPS34</v>
      </c>
    </row>
    <row r="337" spans="4:4" x14ac:dyDescent="0.2">
      <c r="D337" t="str">
        <v>BA Sociology and Global Cultural Studies (3-year): UFA3HPSSML21</v>
      </c>
    </row>
    <row r="338" spans="4:4" x14ac:dyDescent="0.2">
      <c r="D338" t="str">
        <v>BA Sociology and Global Cultural Studies: UFA4HPSSML45</v>
      </c>
    </row>
    <row r="339" spans="4:4" x14ac:dyDescent="0.2">
      <c r="D339" t="str">
        <v>BA Sociology and Modern Languages (3-year): UFA3HPSSML19</v>
      </c>
    </row>
    <row r="340" spans="4:4" x14ac:dyDescent="0.2">
      <c r="D340" t="str">
        <v>BA Sociology and Modern Languages: UFA4HPSSML36</v>
      </c>
    </row>
    <row r="341" spans="4:4" x14ac:dyDescent="0.2">
      <c r="D341" t="str">
        <v>BA Sociology with Employment Experience Abroad: UFA4HPSHPS68</v>
      </c>
    </row>
    <row r="342" spans="4:4" x14ac:dyDescent="0.2">
      <c r="D342" t="str">
        <v>BA Sociology with Employment Experience: UFA4HPSHPS75</v>
      </c>
    </row>
    <row r="343" spans="4:4" x14ac:dyDescent="0.2">
      <c r="D343" t="str">
        <v>BA Sociology with Study Abroad: UFA4HPSHPS39</v>
      </c>
    </row>
    <row r="344" spans="4:4" x14ac:dyDescent="0.2">
      <c r="D344" t="str">
        <v>BA Sociology: UFA3HPSHPS06</v>
      </c>
    </row>
    <row r="345" spans="4:4" x14ac:dyDescent="0.2">
      <c r="D345" t="str">
        <v>BA Theology and Religion with Employment Experience Abroad: UFA4CTHCTH10</v>
      </c>
    </row>
    <row r="346" spans="4:4" x14ac:dyDescent="0.2">
      <c r="D346" t="str">
        <v>BA Theology and Religion with Employment Experience: UFA4CTHCTH09</v>
      </c>
    </row>
    <row r="347" spans="4:4" x14ac:dyDescent="0.2">
      <c r="D347" t="str">
        <v>BA Theology and Religion with Study Abroad: UFA4CTHCTH08</v>
      </c>
    </row>
    <row r="348" spans="4:4" x14ac:dyDescent="0.2">
      <c r="D348" t="str">
        <v>BA Theology and Religion: UFA3CTHCTH14</v>
      </c>
    </row>
    <row r="349" spans="4:4" x14ac:dyDescent="0.2">
      <c r="D349" t="str">
        <v>BA/BSc Geography - Cornwall: UFS3GOAGOACF</v>
      </c>
    </row>
    <row r="350" spans="4:4" x14ac:dyDescent="0.2">
      <c r="D350" t="str">
        <v>BA/BSc Geography with Professional Placement - Cornwall: UFS4GOAGOACD</v>
      </c>
    </row>
    <row r="351" spans="4:4" x14ac:dyDescent="0.2">
      <c r="D351" t="str">
        <v>BA/BSc Geography with Study Abroad - Cornwall: UFS4GOAGOACC</v>
      </c>
    </row>
    <row r="352" spans="4:4" x14ac:dyDescent="0.2">
      <c r="D352" t="str">
        <v>Bachelor of Business and Laws - Cornwall: UFE3LAWSBECA</v>
      </c>
    </row>
    <row r="353" spans="4:4" x14ac:dyDescent="0.2">
      <c r="D353" t="str">
        <v>Bachelor of Business and Laws with Industrial Placement - Cornwall: UFE4LAWSBECB</v>
      </c>
    </row>
    <row r="354" spans="4:4" x14ac:dyDescent="0.2">
      <c r="D354" t="str">
        <v>Bachelor of Business and Laws with Professional Placement - Cornwall: UFE4LAWSBECC</v>
      </c>
    </row>
    <row r="355" spans="4:4" x14ac:dyDescent="0.2">
      <c r="D355" t="str">
        <v>BEng Civil Engineering (Non-Integrated Degree Apprenticeship): UDN5ECSECS02</v>
      </c>
    </row>
    <row r="356" spans="4:4" x14ac:dyDescent="0.2">
      <c r="D356" t="str">
        <v>BEng Civil Engineering Site Management (Non-Integrated Degree Apprenticeship): UDN5ECSECS01</v>
      </c>
    </row>
    <row r="357" spans="4:4" x14ac:dyDescent="0.2">
      <c r="D357" t="str">
        <v>BEng Civil Engineering with Foundation Year: UFN4ECSECS18</v>
      </c>
    </row>
    <row r="358" spans="4:4" x14ac:dyDescent="0.2">
      <c r="D358" t="str">
        <v>BEng Civil Engineering with International Foundation Year: UFN4ECSINT03</v>
      </c>
    </row>
    <row r="359" spans="4:4" x14ac:dyDescent="0.2">
      <c r="D359" t="str">
        <v>BEng Civil Engineering with International Year One: UFN3ECSINT01</v>
      </c>
    </row>
    <row r="360" spans="4:4" x14ac:dyDescent="0.2">
      <c r="D360" t="str">
        <v>BEng Civil Engineering with Year in Industry: UFN4ECSECS15</v>
      </c>
    </row>
    <row r="361" spans="4:4" x14ac:dyDescent="0.2">
      <c r="D361" t="str">
        <v>BEng Civil Engineering: UFN3ECSECS08</v>
      </c>
    </row>
    <row r="362" spans="4:4" x14ac:dyDescent="0.2">
      <c r="D362" t="str">
        <v>BEng Electronic Engineering and Computer Science with International Foundation Year: UFN4ECSINT06</v>
      </c>
    </row>
    <row r="363" spans="4:4" x14ac:dyDescent="0.2">
      <c r="D363" t="str">
        <v>BEng Electronic Engineering and Computer Science with International Year One: UFN3ECSINT03</v>
      </c>
    </row>
    <row r="364" spans="4:4" x14ac:dyDescent="0.2">
      <c r="D364" t="str">
        <v>BEng Electronic Engineering and Computer Science: UFN3ECSECS12</v>
      </c>
    </row>
    <row r="365" spans="4:4" x14ac:dyDescent="0.2">
      <c r="D365" t="str">
        <v>BEng Electronic Engineering with Foundation Year: UFN4ECSECS19</v>
      </c>
    </row>
    <row r="366" spans="4:4" x14ac:dyDescent="0.2">
      <c r="D366" t="str">
        <v>BEng Electronic Engineering with International Foundation Year: UFN4ECSINT05</v>
      </c>
    </row>
    <row r="367" spans="4:4" x14ac:dyDescent="0.2">
      <c r="D367" t="str">
        <v>BEng Electronic Engineering with International Year One: UFN3ECSINT02</v>
      </c>
    </row>
    <row r="368" spans="4:4" x14ac:dyDescent="0.2">
      <c r="D368" t="str">
        <v>BEng Electronic Engineering with Year in Industry: UFN4ECSECS11</v>
      </c>
    </row>
    <row r="369" spans="4:4" x14ac:dyDescent="0.2">
      <c r="D369" t="str">
        <v>BEng Electronic Engineering: UFN3ECSECS10</v>
      </c>
    </row>
    <row r="370" spans="4:4" x14ac:dyDescent="0.2">
      <c r="D370" t="str">
        <v>BEng Energy Engineering - Cornwall: UFN3CSMCSMCF</v>
      </c>
    </row>
    <row r="371" spans="4:4" x14ac:dyDescent="0.2">
      <c r="D371" t="str">
        <v>BEng Engineering and Entrepreneurship with Year in Industry: UFN4ECSECS16</v>
      </c>
    </row>
    <row r="372" spans="4:4" x14ac:dyDescent="0.2">
      <c r="D372" t="str">
        <v>BEng Engineering and Entrepreneurship: UFN3ECSECS05</v>
      </c>
    </row>
    <row r="373" spans="4:4" x14ac:dyDescent="0.2">
      <c r="D373" t="str">
        <v>BEng Engineering and Management with International Foundation Year: UFN4ECSINT07</v>
      </c>
    </row>
    <row r="374" spans="4:4" x14ac:dyDescent="0.2">
      <c r="D374" t="str">
        <v>BEng Engineering and Management with International Year One: UFN3ECSINT05</v>
      </c>
    </row>
    <row r="375" spans="4:4" x14ac:dyDescent="0.2">
      <c r="D375" t="str">
        <v>BEng Engineering and Management with Year in Industry: UFN4ECSECS14</v>
      </c>
    </row>
    <row r="376" spans="4:4" x14ac:dyDescent="0.2">
      <c r="D376" t="str">
        <v>BEng Engineering and Management: UFN3ECSECS01</v>
      </c>
    </row>
    <row r="377" spans="4:4" x14ac:dyDescent="0.2">
      <c r="D377" t="str">
        <v>BEng Engineering with Foundation Year: UFN4ECSECS17</v>
      </c>
    </row>
    <row r="378" spans="4:4" x14ac:dyDescent="0.2">
      <c r="D378" t="str">
        <v>BEng Engineering with International Foundation Year: UFN4ECSINT01</v>
      </c>
    </row>
    <row r="379" spans="4:4" x14ac:dyDescent="0.2">
      <c r="D379" t="str">
        <v>BEng Engineering with International Year One: UFN3ECSINT04</v>
      </c>
    </row>
    <row r="380" spans="4:4" x14ac:dyDescent="0.2">
      <c r="D380" t="str">
        <v>BEng Engineering: UFN3ECSECS06</v>
      </c>
    </row>
    <row r="381" spans="4:4" x14ac:dyDescent="0.2">
      <c r="D381" t="str">
        <v>BEng Materials Engineering with International Foundation Year: UFN4ECSINT02</v>
      </c>
    </row>
    <row r="382" spans="4:4" x14ac:dyDescent="0.2">
      <c r="D382" t="str">
        <v>BEng Materials Engineering with International Year One: UFN3ECSINT06</v>
      </c>
    </row>
    <row r="383" spans="4:4" x14ac:dyDescent="0.2">
      <c r="D383" t="str">
        <v>BEng Materials Engineering: UFN3ECSECS11</v>
      </c>
    </row>
    <row r="384" spans="4:4" x14ac:dyDescent="0.2">
      <c r="D384" t="str">
        <v>BEng Mechanical Engineering with Foundation Year: UFN4ECSECS20</v>
      </c>
    </row>
    <row r="385" spans="4:4" x14ac:dyDescent="0.2">
      <c r="D385" t="str">
        <v>BEng Mechanical Engineering with International Foundation Year: UFN4ECSINT04</v>
      </c>
    </row>
    <row r="386" spans="4:4" x14ac:dyDescent="0.2">
      <c r="D386" t="str">
        <v>BEng Mechanical Engineering with International Year One: UFN3ECSINT07</v>
      </c>
    </row>
    <row r="387" spans="4:4" x14ac:dyDescent="0.2">
      <c r="D387" t="str">
        <v>BEng Mechanical Engineering with Year in Industry: UFN4ECSECS12</v>
      </c>
    </row>
    <row r="388" spans="4:4" x14ac:dyDescent="0.2">
      <c r="D388" t="str">
        <v>BEng Mechanical Engineering: UFN3ECSECS09</v>
      </c>
    </row>
    <row r="389" spans="4:4" x14ac:dyDescent="0.2">
      <c r="D389" t="str">
        <v>BEng Mining Engineering - Cornwall: UFN3CSMCSMCA</v>
      </c>
    </row>
    <row r="390" spans="4:4" x14ac:dyDescent="0.2">
      <c r="D390" t="str">
        <v>BEng Mining Engineering (Integrated Degree Apprenticeship) (Part-Time) - Cornwall: UDN4MINMINCA</v>
      </c>
    </row>
    <row r="391" spans="4:4" x14ac:dyDescent="0.2">
      <c r="D391" t="str">
        <v>BEng Mining Engineering (Mutual Aid) (Part-Time) - Cornwall: UFN4MINMINCA</v>
      </c>
    </row>
    <row r="392" spans="4:4" x14ac:dyDescent="0.2">
      <c r="D392" t="str">
        <v>BEng Mining Engineering (Part-Time) - Cornwall: UFN4MINMINCB</v>
      </c>
    </row>
    <row r="393" spans="4:4" x14ac:dyDescent="0.2">
      <c r="D393" t="str">
        <v>BEng Mining Engineering with Study Abroad in Minerals Engineering - Cornwall: UFN4CSMCSMCB</v>
      </c>
    </row>
    <row r="394" spans="4:4" x14ac:dyDescent="0.2">
      <c r="D394" t="str">
        <v>BEng Renewable Energy Engineering - Cornwall: UFN3CSMCSMCG</v>
      </c>
    </row>
    <row r="395" spans="4:4" x14ac:dyDescent="0.2">
      <c r="D395" t="str">
        <v>BEng Renewable Energy Engineering with Foundation Year - Cornwall: UFN4ECSECSCA</v>
      </c>
    </row>
    <row r="396" spans="4:4" x14ac:dyDescent="0.2">
      <c r="D396" t="str">
        <v>BSc (Hons) Applied Accounting (Integrated Degree Apprenticeship) (Part-Time): UDS4SBESBE14</v>
      </c>
    </row>
    <row r="397" spans="4:4" x14ac:dyDescent="0.2">
      <c r="D397" t="str">
        <v>BSc (Hons) Applied Accounting (Non-Apprenticeship) (Part-Time): UFS4SBESBE70</v>
      </c>
    </row>
    <row r="398" spans="4:4" x14ac:dyDescent="0.2">
      <c r="D398" t="str">
        <v>BSc Accounting and Business with a Year Abroad: UFS4SBESBE29</v>
      </c>
    </row>
    <row r="399" spans="4:4" x14ac:dyDescent="0.2">
      <c r="D399" t="str">
        <v>BSc Accounting and Business with Industrial Experience: UFS4SBESBE22</v>
      </c>
    </row>
    <row r="400" spans="4:4" x14ac:dyDescent="0.2">
      <c r="D400" t="str">
        <v>BSc Accounting and Business: UFS3SBESBE07</v>
      </c>
    </row>
    <row r="401" spans="4:4" x14ac:dyDescent="0.2">
      <c r="D401" t="str">
        <v>BSc Accounting and Finance with a Year Abroad: UFS4SBESBE28</v>
      </c>
    </row>
    <row r="402" spans="4:4" x14ac:dyDescent="0.2">
      <c r="D402" t="str">
        <v>BSc Accounting and Finance with Industrial Experience: UFS4SBESBE16</v>
      </c>
    </row>
    <row r="403" spans="4:4" x14ac:dyDescent="0.2">
      <c r="D403" t="str">
        <v>BSc Accounting and Finance with Industrial Experience: UFS4SBESBE49</v>
      </c>
    </row>
    <row r="404" spans="4:4" x14ac:dyDescent="0.2">
      <c r="D404" t="str">
        <v>BSc Accounting and Finance: UFS3SBESBE05</v>
      </c>
    </row>
    <row r="405" spans="4:4" x14ac:dyDescent="0.2">
      <c r="D405" t="str">
        <v>BSc Accounting Studies with European Study: UFS4SBESBE24</v>
      </c>
    </row>
    <row r="406" spans="4:4" x14ac:dyDescent="0.2">
      <c r="D406" t="str">
        <v>BSc Accounting Studies with Industrial Experience: UFS4SBESBE23</v>
      </c>
    </row>
    <row r="407" spans="4:4" x14ac:dyDescent="0.2">
      <c r="D407" t="str">
        <v>BSc Accounting Studies with Industrial Experience: UFS4SBESBE50</v>
      </c>
    </row>
    <row r="408" spans="4:4" x14ac:dyDescent="0.2">
      <c r="D408" t="str">
        <v>BSc Accounting Studies with Year Abroad: UFS4SBESBE56</v>
      </c>
    </row>
    <row r="409" spans="4:4" x14ac:dyDescent="0.2">
      <c r="D409" t="str">
        <v>BSc Accounting Studies: UFS2SBESBE01</v>
      </c>
    </row>
    <row r="410" spans="4:4" x14ac:dyDescent="0.2">
      <c r="D410" t="str">
        <v>BSc Animal Behaviour - Cornwall: UFS3BIOBIOCE</v>
      </c>
    </row>
    <row r="411" spans="4:4" x14ac:dyDescent="0.2">
      <c r="D411" t="str">
        <v>BSc Animal Behaviour with Professional Placement - Cornwall: UFS4BIOBIOCG</v>
      </c>
    </row>
    <row r="412" spans="4:4" x14ac:dyDescent="0.2">
      <c r="D412" t="str">
        <v>BSc Animal Behaviour with Study Abroad - Cornwall: UFS4BIOBIOCD</v>
      </c>
    </row>
    <row r="413" spans="4:4" x14ac:dyDescent="0.2">
      <c r="D413" t="str">
        <v>BSc Applied Finance (Higher Apprenticeship) (Part-Time): UDS4SBESBE11</v>
      </c>
    </row>
    <row r="414" spans="4:4" x14ac:dyDescent="0.2">
      <c r="D414" t="str">
        <v>BSc Applied Finance (Investment Banking JPM - Cohort 1FJ20) (Higher Apprenticeship) (Part-Time): UDS4SBESBE06</v>
      </c>
    </row>
    <row r="415" spans="4:4" x14ac:dyDescent="0.2">
      <c r="D415" t="str">
        <v>BSc Applied Finance (Investment Banking JPM - Cohort 1FJ21) (Higher Apprenticeship) (Part-Time): UDS4SBESBE08</v>
      </c>
    </row>
    <row r="416" spans="4:4" x14ac:dyDescent="0.2">
      <c r="D416" t="str">
        <v>BSc Applied Finance (Investment BSc Management UBS - Cohort 1FO19) (Higher Apprenticeship) (Part-Time): UDS4SBESBE04</v>
      </c>
    </row>
    <row r="417" spans="4:4" x14ac:dyDescent="0.2">
      <c r="D417" t="str">
        <v>BSc Applied Finance (Investment Management UBS - Cohort 1OJ21/1OO21) (Higher Apprenticeship) (Part-Time): UDS4SBESBE09</v>
      </c>
    </row>
    <row r="418" spans="4:4" x14ac:dyDescent="0.2">
      <c r="D418" t="str">
        <v>BSc Applied Finance (Operations JPM - Cohort 1OJ19) (Higher Apprenticeship) (Part-Time): UDS4SBESBE05</v>
      </c>
    </row>
    <row r="419" spans="4:4" x14ac:dyDescent="0.2">
      <c r="D419" t="str">
        <v>BSc Applied Finance (Operations JPM - Cohort 1OJ20) (Higher Apprenticeship) (Part-Time): UDS4SBESBE07</v>
      </c>
    </row>
    <row r="420" spans="4:4" x14ac:dyDescent="0.2">
      <c r="D420" t="str">
        <v>BSc Applied Geology - Cornwall: UFS3CSMCSMCA</v>
      </c>
    </row>
    <row r="421" spans="4:4" x14ac:dyDescent="0.2">
      <c r="D421" t="str">
        <v>BSC Archaeological Science with Employment Experience Abroad: UFS4HPSHPS12</v>
      </c>
    </row>
    <row r="422" spans="4:4" x14ac:dyDescent="0.2">
      <c r="D422" t="str">
        <v>BSc Archaeological Science with Employment Experience: UFS4HPSHPS11</v>
      </c>
    </row>
    <row r="423" spans="4:4" x14ac:dyDescent="0.2">
      <c r="D423" t="str">
        <v>BSc Archaeological Science with Study Abroad: UFS4HPSHPS10</v>
      </c>
    </row>
    <row r="424" spans="4:4" x14ac:dyDescent="0.2">
      <c r="D424" t="str">
        <v>BSc Archaeological Science: UFS3HPSHPS06</v>
      </c>
    </row>
    <row r="425" spans="4:4" x14ac:dyDescent="0.2">
      <c r="D425" t="str">
        <v>BSc Archaeology with Forensic Science with Employment Experience Abroad: UFS4HPSHPS07</v>
      </c>
    </row>
    <row r="426" spans="4:4" x14ac:dyDescent="0.2">
      <c r="D426" t="str">
        <v>BSc Archaeology with Forensic Science with Employment Experience: UFS4HPSHPS06</v>
      </c>
    </row>
    <row r="427" spans="4:4" x14ac:dyDescent="0.2">
      <c r="D427" t="str">
        <v>BSc Archaeology with Forensic Science with Study Abroad: UFS4GAEGAE02</v>
      </c>
    </row>
    <row r="428" spans="4:4" x14ac:dyDescent="0.2">
      <c r="D428" t="str">
        <v>BSc Archaeology with Forensic Science: UFS3GAEGAE02</v>
      </c>
    </row>
    <row r="429" spans="4:4" x14ac:dyDescent="0.2">
      <c r="D429" t="str">
        <v>BSc Banking and Financial Services (Higher Apprenticeship) (Part-Time): UDS4SBESBE13</v>
      </c>
    </row>
    <row r="430" spans="4:4" x14ac:dyDescent="0.2">
      <c r="D430" t="str">
        <v>BSc Biochemistry with Industrial Experience: UFS4BIOBIO02</v>
      </c>
    </row>
    <row r="431" spans="4:4" x14ac:dyDescent="0.2">
      <c r="D431" t="str">
        <v>BSc Biochemistry with Study Abroad: UFS4BIOBIO01</v>
      </c>
    </row>
    <row r="432" spans="4:4" x14ac:dyDescent="0.2">
      <c r="D432" t="str">
        <v>BSc Biochemistry: UFS3BIOBIO03</v>
      </c>
    </row>
    <row r="433" spans="4:4" x14ac:dyDescent="0.2">
      <c r="D433" t="str">
        <v>BSc Biological and Medicinal Chemistry with Industrial Experience: UFS4CHEBIO01</v>
      </c>
    </row>
    <row r="434" spans="4:4" x14ac:dyDescent="0.2">
      <c r="D434" t="str">
        <v>BSc Biological and Medicinal Chemistry with Study Abroad: UFS4BCSBCS04</v>
      </c>
    </row>
    <row r="435" spans="4:4" x14ac:dyDescent="0.2">
      <c r="D435" t="str">
        <v>BSc Biological and Medicinal Chemistry: UFS3CHEBIO01</v>
      </c>
    </row>
    <row r="436" spans="4:4" x14ac:dyDescent="0.2">
      <c r="D436" t="str">
        <v>BSc Biological Sciences with Professional Placement: UFS4BIOBIO06</v>
      </c>
    </row>
    <row r="437" spans="4:4" x14ac:dyDescent="0.2">
      <c r="D437" t="str">
        <v>BSc Biological Sciences with Study Abroad: UFS4BCSBCS03</v>
      </c>
    </row>
    <row r="438" spans="4:4" x14ac:dyDescent="0.2">
      <c r="D438" t="str">
        <v>BSc Biological Sciences: UFS3BIOBIO01</v>
      </c>
    </row>
    <row r="439" spans="4:4" x14ac:dyDescent="0.2">
      <c r="D439" t="str">
        <v>BSc Business - Cornwall: UFS3SBESBECA</v>
      </c>
    </row>
    <row r="440" spans="4:4" x14ac:dyDescent="0.2">
      <c r="D440" t="str">
        <v>BSc Business Analytics with Industrial Experience: UFS4SBESBE37</v>
      </c>
    </row>
    <row r="441" spans="4:4" x14ac:dyDescent="0.2">
      <c r="D441" t="str">
        <v>BSc Business Analytics with Year Abroad: UFS4SBESBE36</v>
      </c>
    </row>
    <row r="442" spans="4:4" x14ac:dyDescent="0.2">
      <c r="D442" t="str">
        <v>BSc Business Analytics: UFS3SBESBE11</v>
      </c>
    </row>
    <row r="443" spans="4:4" x14ac:dyDescent="0.2">
      <c r="D443" t="str">
        <v>BSc Business and Environment - Cornwall: UFS3SBEGOACA</v>
      </c>
    </row>
    <row r="444" spans="4:4" x14ac:dyDescent="0.2">
      <c r="D444" t="str">
        <v>BSc Business and Environment with Industrial Experience - Cornwall: UFS4SBEGOACB</v>
      </c>
    </row>
    <row r="445" spans="4:4" x14ac:dyDescent="0.2">
      <c r="D445" t="str">
        <v>BSc Business and Environment with Year Abroad - Cornwall: UFS4SBEGOACA</v>
      </c>
    </row>
    <row r="446" spans="4:4" x14ac:dyDescent="0.2">
      <c r="D446" t="str">
        <v>BSc Business and Management (Dual Degree û Inbound): UFS3SBESBE10</v>
      </c>
    </row>
    <row r="447" spans="4:4" x14ac:dyDescent="0.2">
      <c r="D447" t="str">
        <v>BSc Business and Management with European Study: UFS4SBESBE39</v>
      </c>
    </row>
    <row r="448" spans="4:4" x14ac:dyDescent="0.2">
      <c r="D448" t="str">
        <v>BSc Business and Management with Industrial Experience: UFS4SBESBE34</v>
      </c>
    </row>
    <row r="449" spans="4:4" x14ac:dyDescent="0.2">
      <c r="D449" t="str">
        <v>BSc Business and Management with Industrial Experience: UFS4SBESBE46</v>
      </c>
    </row>
    <row r="450" spans="4:4" x14ac:dyDescent="0.2">
      <c r="D450" t="str">
        <v>BSc Business and Management with Year Abroad: UFS4SBESBE38</v>
      </c>
    </row>
    <row r="451" spans="4:4" x14ac:dyDescent="0.2">
      <c r="D451" t="str">
        <v>BSc Business and Management: UFS3SBESBE09</v>
      </c>
    </row>
    <row r="452" spans="4:4" x14ac:dyDescent="0.2">
      <c r="D452" t="str">
        <v>BSc Business Economics with Industrial Experience: UFS4SBESBE12</v>
      </c>
    </row>
    <row r="453" spans="4:4" x14ac:dyDescent="0.2">
      <c r="D453" t="str">
        <v>BSc Business Economics with Industrial Experience: UFS4SBESBE47</v>
      </c>
    </row>
    <row r="454" spans="4:4" x14ac:dyDescent="0.2">
      <c r="D454" t="str">
        <v>BSc Business Economics with Year Abroad: UFS4SBESBE31</v>
      </c>
    </row>
    <row r="455" spans="4:4" x14ac:dyDescent="0.2">
      <c r="D455" t="str">
        <v>BSc Business Economics: UFS3SBESBE02</v>
      </c>
    </row>
    <row r="456" spans="4:4" x14ac:dyDescent="0.2">
      <c r="D456" t="str">
        <v>BSc Business Studies with Economics with Industrial Experience: UFS4SBESBE58</v>
      </c>
    </row>
    <row r="457" spans="4:4" x14ac:dyDescent="0.2">
      <c r="D457" t="str">
        <v>BSc Business Studies with Economics with Year Abroad: UFS4SBESBE57</v>
      </c>
    </row>
    <row r="458" spans="4:4" x14ac:dyDescent="0.2">
      <c r="D458" t="str">
        <v>BSc Business Studies with Economics: UFS3SBESBE15</v>
      </c>
    </row>
    <row r="459" spans="4:4" x14ac:dyDescent="0.2">
      <c r="D459" t="str">
        <v>BSc Business Studies with Industrial Experience: UFS4SBESBE45</v>
      </c>
    </row>
    <row r="460" spans="4:4" x14ac:dyDescent="0.2">
      <c r="D460" t="str">
        <v>BSc Business Studies with Industrial Experience: UFS4SBESBE55</v>
      </c>
    </row>
    <row r="461" spans="4:4" x14ac:dyDescent="0.2">
      <c r="D461" t="str">
        <v>BSc Business Studies with Year Abroad: UFS4SBESBE44</v>
      </c>
    </row>
    <row r="462" spans="4:4" x14ac:dyDescent="0.2">
      <c r="D462" t="str">
        <v>BSc Business Studies: UFS3SBESBE13</v>
      </c>
    </row>
    <row r="463" spans="4:4" x14ac:dyDescent="0.2">
      <c r="D463" t="str">
        <v>BSc Business Studies: UFS3SBESBE14</v>
      </c>
    </row>
    <row r="464" spans="4:4" x14ac:dyDescent="0.2">
      <c r="D464" t="str">
        <v>BSc Business with Industrial Experience - Cornwall: UFS4SBESBECC</v>
      </c>
    </row>
    <row r="465" spans="4:4" x14ac:dyDescent="0.2">
      <c r="D465" t="str">
        <v>BSc Business with Industrial Experience - Cornwall: UFS4SBESBECE</v>
      </c>
    </row>
    <row r="466" spans="4:4" x14ac:dyDescent="0.2">
      <c r="D466" t="str">
        <v>BSc Business with International Study - Cornwall: UFS4SBESBECB</v>
      </c>
    </row>
    <row r="467" spans="4:4" x14ac:dyDescent="0.2">
      <c r="D467" t="str">
        <v>BSc Business with Year Abroad - Cornwall: UFS4SBESBECD</v>
      </c>
    </row>
    <row r="468" spans="4:4" x14ac:dyDescent="0.2">
      <c r="D468" t="str">
        <v>BSc Computer Science and Mathematics (Part-Time): UFS6ECSMAS01</v>
      </c>
    </row>
    <row r="469" spans="4:4" x14ac:dyDescent="0.2">
      <c r="D469" t="str">
        <v>BSc Computer Science and Mathematics with Industrial Placement: UFS4ECSMAS01</v>
      </c>
    </row>
    <row r="470" spans="4:4" x14ac:dyDescent="0.2">
      <c r="D470" t="str">
        <v>BSc Computer Science and Mathematics: UFS3ECSMAS12</v>
      </c>
    </row>
    <row r="471" spans="4:4" x14ac:dyDescent="0.2">
      <c r="D471" t="str">
        <v>BSc Computer Science with Foundation Year: UFS4ECSECS02</v>
      </c>
    </row>
    <row r="472" spans="4:4" x14ac:dyDescent="0.2">
      <c r="D472" t="str">
        <v>BSc Computer Science with Industrial Placement: UFS4ECSECS09</v>
      </c>
    </row>
    <row r="473" spans="4:4" x14ac:dyDescent="0.2">
      <c r="D473" t="str">
        <v>BSc Computer Science with International Foundation Year: UFS4ECSINT02</v>
      </c>
    </row>
    <row r="474" spans="4:4" x14ac:dyDescent="0.2">
      <c r="D474" t="str">
        <v>BSc Computer Science: UFS3ECSECS15</v>
      </c>
    </row>
    <row r="475" spans="4:4" x14ac:dyDescent="0.2">
      <c r="D475" t="str">
        <v>BSc Computing with Industrial Placement: UFS4ECSECS04</v>
      </c>
    </row>
    <row r="476" spans="4:4" x14ac:dyDescent="0.2">
      <c r="D476" t="str">
        <v>BSc Computing: UFS3ECSECS17</v>
      </c>
    </row>
    <row r="477" spans="4:4" x14ac:dyDescent="0.2">
      <c r="D477" t="str">
        <v>BSc Conservation Biology and Ecology - Cornwall: UFS3BIOBIOCB</v>
      </c>
    </row>
    <row r="478" spans="4:4" x14ac:dyDescent="0.2">
      <c r="D478" t="str">
        <v>BSc Conservation Biology and Ecology with Professional Placement - Cornwall: UFS4BIOBIOCH</v>
      </c>
    </row>
    <row r="479" spans="4:4" x14ac:dyDescent="0.2">
      <c r="D479" t="str">
        <v>BSc Conservation Biology and Ecology with Study Abroad: UFS4BIOBIOCB</v>
      </c>
    </row>
    <row r="480" spans="4:4" x14ac:dyDescent="0.2">
      <c r="D480" t="str">
        <v>BSc Crime and Data Science with Employment Experience Abroad: UFS4HPSHPS19</v>
      </c>
    </row>
    <row r="481" spans="4:4" x14ac:dyDescent="0.2">
      <c r="D481" t="str">
        <v>BSc Crime and Data Science with Industrial Experience: UFS4HPSHPS16</v>
      </c>
    </row>
    <row r="482" spans="4:4" x14ac:dyDescent="0.2">
      <c r="D482" t="str">
        <v>BSc Crime and Data Science with Study Abroad: UFS4HPSHPS17</v>
      </c>
    </row>
    <row r="483" spans="4:4" x14ac:dyDescent="0.2">
      <c r="D483" t="str">
        <v>BSc Crime and Data Science: UFS3HPSHPS08</v>
      </c>
    </row>
    <row r="484" spans="4:4" x14ac:dyDescent="0.2">
      <c r="D484" t="str">
        <v>BSc Criminology with Employment Experience Abroad: UFS4HPSHPS20</v>
      </c>
    </row>
    <row r="485" spans="4:4" x14ac:dyDescent="0.2">
      <c r="D485" t="str">
        <v>BSc Criminology with Employment Experience: UFS4HPSHPS18</v>
      </c>
    </row>
    <row r="486" spans="4:4" x14ac:dyDescent="0.2">
      <c r="D486" t="str">
        <v>BSc Criminology with Study Abroad: UFS4HPSHPS05</v>
      </c>
    </row>
    <row r="487" spans="4:4" x14ac:dyDescent="0.2">
      <c r="D487" t="str">
        <v>BSc Criminology: UFS3HPSHPS05</v>
      </c>
    </row>
    <row r="488" spans="4:4" x14ac:dyDescent="0.2">
      <c r="D488" t="str">
        <v>BSc Data Science (Integrated Degree Apprenticeship): UDS3EXEEXE01</v>
      </c>
    </row>
    <row r="489" spans="4:4" x14ac:dyDescent="0.2">
      <c r="D489" t="str">
        <v>BSc Data Science with Foundation Year: UFS4ECSECS03</v>
      </c>
    </row>
    <row r="490" spans="4:4" x14ac:dyDescent="0.2">
      <c r="D490" t="str">
        <v>BSc Data Science with Industrial Placement: UFS4ECSECS11</v>
      </c>
    </row>
    <row r="491" spans="4:4" x14ac:dyDescent="0.2">
      <c r="D491" t="str">
        <v>BSc Data Science with International Foundation Year: UFS4ECSINT01</v>
      </c>
    </row>
    <row r="492" spans="4:4" x14ac:dyDescent="0.2">
      <c r="D492" t="str">
        <v>BSc Data Science: UFS3ECSECS16</v>
      </c>
    </row>
    <row r="493" spans="4:4" x14ac:dyDescent="0.2">
      <c r="D493" t="str">
        <v>BSc Diagnostic Radiography and Imaging (Integrated Degree Apprenticeship): UDS3EMSEMS01</v>
      </c>
    </row>
    <row r="494" spans="4:4" x14ac:dyDescent="0.2">
      <c r="D494" t="str">
        <v>BSc Digital and Technology Solutions (Integrated Degree Apprenticeship): UDS4ECSECS01</v>
      </c>
    </row>
    <row r="495" spans="4:4" x14ac:dyDescent="0.2">
      <c r="D495" t="str">
        <v>BSc Digital and Technology Solutions (Non-Apprenticeship) (Part-Time): UFS4ECSECS10</v>
      </c>
    </row>
    <row r="496" spans="4:4" x14ac:dyDescent="0.2">
      <c r="D496" t="str">
        <v>BSc Economics and Finance with Industrial Experience: UFS4SBESBE06</v>
      </c>
    </row>
    <row r="497" spans="4:4" x14ac:dyDescent="0.2">
      <c r="D497" t="str">
        <v>BSc Economics and Finance with Industrial Experience: UFS4SBESBE53</v>
      </c>
    </row>
    <row r="498" spans="4:4" x14ac:dyDescent="0.2">
      <c r="D498" t="str">
        <v>BSc Economics and Finance with Year Abroad: UFS4SBESBE33</v>
      </c>
    </row>
    <row r="499" spans="4:4" x14ac:dyDescent="0.2">
      <c r="D499" t="str">
        <v>BSc Economics and Finance: UFS3SBESBE03</v>
      </c>
    </row>
    <row r="500" spans="4:4" x14ac:dyDescent="0.2">
      <c r="D500" t="str">
        <v>BSc Economics and Politics with Industrial Experience: UFS4SBEHPS02</v>
      </c>
    </row>
    <row r="501" spans="4:4" x14ac:dyDescent="0.2">
      <c r="D501" t="str">
        <v>BSc Economics and Politics with Industrial Experience: UFS4SBEHPS05</v>
      </c>
    </row>
    <row r="502" spans="4:4" x14ac:dyDescent="0.2">
      <c r="D502" t="str">
        <v>BSc Economics and Politics with Year Abroad: UFS4SBEHPS04</v>
      </c>
    </row>
    <row r="503" spans="4:4" x14ac:dyDescent="0.2">
      <c r="D503" t="str">
        <v>BSc Economics and Politics: UFS3SBEHPS01</v>
      </c>
    </row>
    <row r="504" spans="4:4" x14ac:dyDescent="0.2">
      <c r="D504" t="str">
        <v>BSc Economics with a Year Abroad: UFS4SBESBE30</v>
      </c>
    </row>
    <row r="505" spans="4:4" x14ac:dyDescent="0.2">
      <c r="D505" t="str">
        <v>BSc Economics with Econometrics with Industrial Experience: UFS4SBESBE13</v>
      </c>
    </row>
    <row r="506" spans="4:4" x14ac:dyDescent="0.2">
      <c r="D506" t="str">
        <v>BSc Economics with Econometrics with Industrial Experience: UFS4SBESBE54</v>
      </c>
    </row>
    <row r="507" spans="4:4" x14ac:dyDescent="0.2">
      <c r="D507" t="str">
        <v>BSc Economics with Econometrics with Year Abroad: UFS4SBESBE32</v>
      </c>
    </row>
    <row r="508" spans="4:4" x14ac:dyDescent="0.2">
      <c r="D508" t="str">
        <v>BSc Economics with Econometrics: UFS3SBESBE04</v>
      </c>
    </row>
    <row r="509" spans="4:4" x14ac:dyDescent="0.2">
      <c r="D509" t="str">
        <v>BSc Economics with European Study: UFS4SBESBE03</v>
      </c>
    </row>
    <row r="510" spans="4:4" x14ac:dyDescent="0.2">
      <c r="D510" t="str">
        <v>BSc Economics with Industrial Experience: UFS4SBESBE11</v>
      </c>
    </row>
    <row r="511" spans="4:4" x14ac:dyDescent="0.2">
      <c r="D511" t="str">
        <v>BSc Economics with Industrial Experience: UFS4SBESBE52</v>
      </c>
    </row>
    <row r="512" spans="4:4" x14ac:dyDescent="0.2">
      <c r="D512" t="str">
        <v>BSc Economics: UFS3SBESBE01</v>
      </c>
    </row>
    <row r="513" spans="4:4" x14ac:dyDescent="0.2">
      <c r="D513" t="str">
        <v>BSc Engineering Geology and Geotechnics - Cornwall: UFS3CSMCSMCC</v>
      </c>
    </row>
    <row r="514" spans="4:4" x14ac:dyDescent="0.2">
      <c r="D514" t="str">
        <v>BSc Environmental Geoscience - Cornwall: UFS3CSMCSMCH</v>
      </c>
    </row>
    <row r="515" spans="4:4" x14ac:dyDescent="0.2">
      <c r="D515" t="str">
        <v>BSc Environmental Science - Cornwall: UFS3GOABIOCA</v>
      </c>
    </row>
    <row r="516" spans="4:4" x14ac:dyDescent="0.2">
      <c r="D516" t="str">
        <v>BSc Environmental Science with Professional Placement - Cornwall: UFS4GOAGOACE</v>
      </c>
    </row>
    <row r="517" spans="4:4" x14ac:dyDescent="0.2">
      <c r="D517" t="str">
        <v>BSc Environmental Science with Study Abroad- Cornwall: UFS4GOAGOACB</v>
      </c>
    </row>
    <row r="518" spans="4:4" x14ac:dyDescent="0.2">
      <c r="D518" t="str">
        <v>BSc Evolutionary Biology - Cornwall: UFS3BIOBIOCC</v>
      </c>
    </row>
    <row r="519" spans="4:4" x14ac:dyDescent="0.2">
      <c r="D519" t="str">
        <v>BSc Evolutionary Biology with Professional Placement - Cornwall: UFS4BIOBIOCI</v>
      </c>
    </row>
    <row r="520" spans="4:4" x14ac:dyDescent="0.2">
      <c r="D520" t="str">
        <v>BSc Evolutionary Biology with Study Abroad: UFS4BIOBIOCC</v>
      </c>
    </row>
    <row r="521" spans="4:4" x14ac:dyDescent="0.2">
      <c r="D521" t="str">
        <v>BSc Exercise and Sport Sciences with Professional Placement: UFS4SHSSHS02</v>
      </c>
    </row>
    <row r="522" spans="4:4" x14ac:dyDescent="0.2">
      <c r="D522" t="str">
        <v>BSc Exercise and Sport Sciences with Study Abroad: UFS4SHSSHS01</v>
      </c>
    </row>
    <row r="523" spans="4:4" x14ac:dyDescent="0.2">
      <c r="D523" t="str">
        <v>BSc Exercise and Sport Sciences: UFS3SHSSHS01</v>
      </c>
    </row>
    <row r="524" spans="4:4" x14ac:dyDescent="0.2">
      <c r="D524" t="str">
        <v>BSc Finance Studies with Industrial Experience: UFS4SBESBE71</v>
      </c>
    </row>
    <row r="525" spans="4:4" x14ac:dyDescent="0.2">
      <c r="D525" t="str">
        <v>BSc Finance Studies with Year Abroad: UFS4SBESBE72</v>
      </c>
    </row>
    <row r="526" spans="4:4" x14ac:dyDescent="0.2">
      <c r="D526" t="str">
        <v>BSc Finance Studies: UFS3SBESBE20</v>
      </c>
    </row>
    <row r="527" spans="4:4" x14ac:dyDescent="0.2">
      <c r="D527" t="str">
        <v>BSc Finance with Industrial Experience: UFS4SBESBE59</v>
      </c>
    </row>
    <row r="528" spans="4:4" x14ac:dyDescent="0.2">
      <c r="D528" t="str">
        <v>BSc Finance with Year Abroad: UFS4SBESBE63</v>
      </c>
    </row>
    <row r="529" spans="4:4" x14ac:dyDescent="0.2">
      <c r="D529" t="str">
        <v>BSc Finance: Business Management with Industrial Experience: UFS4SBESBE61</v>
      </c>
    </row>
    <row r="530" spans="4:4" x14ac:dyDescent="0.2">
      <c r="D530" t="str">
        <v>BSc Finance: Business Management with Year Abroad: UFS4SBESBE65</v>
      </c>
    </row>
    <row r="531" spans="4:4" x14ac:dyDescent="0.2">
      <c r="D531" t="str">
        <v>BSc Finance: Business Management: UFS3SBESBE18</v>
      </c>
    </row>
    <row r="532" spans="4:4" x14ac:dyDescent="0.2">
      <c r="D532" t="str">
        <v>BSc Finance: Data Science with Industrial Experience: UFS4SBESBE62</v>
      </c>
    </row>
    <row r="533" spans="4:4" x14ac:dyDescent="0.2">
      <c r="D533" t="str">
        <v>BSc Finance: Data Science with Year Abroad: UFS4SBESBE66</v>
      </c>
    </row>
    <row r="534" spans="4:4" x14ac:dyDescent="0.2">
      <c r="D534" t="str">
        <v>BSc Finance: Data Science: UFS3SBESBE19</v>
      </c>
    </row>
    <row r="535" spans="4:4" x14ac:dyDescent="0.2">
      <c r="D535" t="str">
        <v>BSc Finance: Investment Banking with Industrial Experience: UFS4SBESBE60</v>
      </c>
    </row>
    <row r="536" spans="4:4" x14ac:dyDescent="0.2">
      <c r="D536" t="str">
        <v>BSc Finance: Investment Banking with Year Abroad: UFS4SBESBE64</v>
      </c>
    </row>
    <row r="537" spans="4:4" x14ac:dyDescent="0.2">
      <c r="D537" t="str">
        <v>BSc Finance: Investment Banking: UFS3SBESBE17</v>
      </c>
    </row>
    <row r="538" spans="4:4" x14ac:dyDescent="0.2">
      <c r="D538" t="str">
        <v>BSc Finance: UFS3SBESBE16</v>
      </c>
    </row>
    <row r="539" spans="4:4" x14ac:dyDescent="0.2">
      <c r="D539" t="str">
        <v>BSc Geography and Geology - Cornwall: UFS3GOACSMCB</v>
      </c>
    </row>
    <row r="540" spans="4:4" x14ac:dyDescent="0.2">
      <c r="D540" t="str">
        <v>BSc Geography with Applied GIS with European Study: UFS4GOAGOA04</v>
      </c>
    </row>
    <row r="541" spans="4:4" x14ac:dyDescent="0.2">
      <c r="D541" t="str">
        <v>BSc Geography with Applied GIS with Professional Placement: UFS4GOAGOA08</v>
      </c>
    </row>
    <row r="542" spans="4:4" x14ac:dyDescent="0.2">
      <c r="D542" t="str">
        <v>BSc Geography with Applied GIS with Study Abroad: UFS4GOAGOA05</v>
      </c>
    </row>
    <row r="543" spans="4:4" x14ac:dyDescent="0.2">
      <c r="D543" t="str">
        <v>BSc Geography with Applied GIS: UFS3GOAGOA08</v>
      </c>
    </row>
    <row r="544" spans="4:4" x14ac:dyDescent="0.2">
      <c r="D544" t="str">
        <v>BSc Geography with European Study: UFS4GAEGAE01</v>
      </c>
    </row>
    <row r="545" spans="4:4" x14ac:dyDescent="0.2">
      <c r="D545" t="str">
        <v>BSc Geography with Professional Placement: UFS4GOAGOA07</v>
      </c>
    </row>
    <row r="546" spans="4:4" x14ac:dyDescent="0.2">
      <c r="D546" t="str">
        <v>BSc Geography with Study Abroad: UFS4GOAGOA02</v>
      </c>
    </row>
    <row r="547" spans="4:4" x14ac:dyDescent="0.2">
      <c r="D547" t="str">
        <v>BSc Geography: UFS3GOAGOA06</v>
      </c>
    </row>
    <row r="548" spans="4:4" x14ac:dyDescent="0.2">
      <c r="D548" t="str">
        <v>BSc Geology - Cornwall: UFS3CSMCSMCF</v>
      </c>
    </row>
    <row r="549" spans="4:4" x14ac:dyDescent="0.2">
      <c r="D549" t="str">
        <v>BSc Health Science (Medical Imaging): UFS3EMSEMS03</v>
      </c>
    </row>
    <row r="550" spans="4:4" x14ac:dyDescent="0.2">
      <c r="D550" t="str">
        <v>BSc Health Studies: UFS3EMSEMS06</v>
      </c>
    </row>
    <row r="551" spans="4:4" x14ac:dyDescent="0.2">
      <c r="D551" t="str">
        <v>BSc Human Biosciences with Professional Placement: UFS4SHSBIO01</v>
      </c>
    </row>
    <row r="552" spans="4:4" x14ac:dyDescent="0.2">
      <c r="D552" t="str">
        <v>BSc Human Biosciences: UFS3SHSBIO01</v>
      </c>
    </row>
    <row r="553" spans="4:4" x14ac:dyDescent="0.2">
      <c r="D553" t="str">
        <v>BSc Human Sciences with Professional Placement: UFS4BIOGOACB</v>
      </c>
    </row>
    <row r="554" spans="4:4" x14ac:dyDescent="0.2">
      <c r="D554" t="str">
        <v>BSc Human Sciences with Study Abroad: UFS4BIOGOACA</v>
      </c>
    </row>
    <row r="555" spans="4:4" x14ac:dyDescent="0.2">
      <c r="D555" t="str">
        <v>BSc Human Sciences: UFS3BIOGOACB</v>
      </c>
    </row>
    <row r="556" spans="4:4" x14ac:dyDescent="0.2">
      <c r="D556" t="str">
        <v>BSc Information Technology Management for Business: UFS6ECSSBE01</v>
      </c>
    </row>
    <row r="557" spans="4:4" x14ac:dyDescent="0.2">
      <c r="D557" t="str">
        <v>BSc Intercalated Animal Behaviour - Cornwall: UFS1BIOBIOCA</v>
      </c>
    </row>
    <row r="558" spans="4:4" x14ac:dyDescent="0.2">
      <c r="D558" t="str">
        <v>BSc Intercalated Biosciences: UFS1BIOBIO01</v>
      </c>
    </row>
    <row r="559" spans="4:4" x14ac:dyDescent="0.2">
      <c r="D559" t="str">
        <v>BSc Intercalated Conservation Biology and Ecology - Cornwall: UFS1BIOBIOCB</v>
      </c>
    </row>
    <row r="560" spans="4:4" x14ac:dyDescent="0.2">
      <c r="D560" t="str">
        <v>BSc Intercalated Evolutionary Biology - Cornwall: UFS1BIOBIOCC</v>
      </c>
    </row>
    <row r="561" spans="4:4" x14ac:dyDescent="0.2">
      <c r="D561" t="str">
        <v>BSc Intercalated Exercise and Sport Sciences: UFS1SHSSHS01</v>
      </c>
    </row>
    <row r="562" spans="4:4" x14ac:dyDescent="0.2">
      <c r="D562" t="str">
        <v>BSc Intercalated Human Biosciences: UFS1SHSBIO01</v>
      </c>
    </row>
    <row r="563" spans="4:4" x14ac:dyDescent="0.2">
      <c r="D563" t="str">
        <v>BSc Intercalated Infectious Disease: UFS1BIOBIO02</v>
      </c>
    </row>
    <row r="564" spans="4:4" x14ac:dyDescent="0.2">
      <c r="D564" t="str">
        <v>BSc Intercalated Medical Sciences: UFS1EMSEMS01</v>
      </c>
    </row>
    <row r="565" spans="4:4" x14ac:dyDescent="0.2">
      <c r="D565" t="str">
        <v>BSc Intercalated Molecular and Cellular Science: UFS1BIOBIO03</v>
      </c>
    </row>
    <row r="566" spans="4:4" x14ac:dyDescent="0.2">
      <c r="D566" t="str">
        <v>BSc Intercalated Neuroscience: UFS1EMSEMS02</v>
      </c>
    </row>
    <row r="567" spans="4:4" x14ac:dyDescent="0.2">
      <c r="D567" t="str">
        <v>BSc Intercalated Psychological Studies: UFS1PSYPSY01</v>
      </c>
    </row>
    <row r="568" spans="4:4" x14ac:dyDescent="0.2">
      <c r="D568" t="str">
        <v>BSc Intercalated Sport and Exercise Medical Sciences: UFS1EMSSHS01</v>
      </c>
    </row>
    <row r="569" spans="4:4" x14ac:dyDescent="0.2">
      <c r="D569" t="str">
        <v>BSc Intercalated Zoology - Cornwall: UFS1BIOBIOCD</v>
      </c>
    </row>
    <row r="570" spans="4:4" x14ac:dyDescent="0.2">
      <c r="D570" t="str">
        <v>BSc Management with Marketing with Industrial Experience: UFS4SBESBE43</v>
      </c>
    </row>
    <row r="571" spans="4:4" x14ac:dyDescent="0.2">
      <c r="D571" t="str">
        <v>BSc Management with Marketing with Industrial Experience: UFS4SBESBE48</v>
      </c>
    </row>
    <row r="572" spans="4:4" x14ac:dyDescent="0.2">
      <c r="D572" t="str">
        <v>BSc Management with Marketing with Year Abroad: UFS4SBESBE67</v>
      </c>
    </row>
    <row r="573" spans="4:4" x14ac:dyDescent="0.2">
      <c r="D573" t="str">
        <v>BSc Management with Marketing: UFS3SBESBE12</v>
      </c>
    </row>
    <row r="574" spans="4:4" x14ac:dyDescent="0.2">
      <c r="D574" t="str">
        <v>BSc Marine Biology - Cornwall: UFS3BIOBIOCF</v>
      </c>
    </row>
    <row r="575" spans="4:4" x14ac:dyDescent="0.2">
      <c r="D575" t="str">
        <v>BSc Marine Biology with Professional Placement - Cornwall: UFS4BIOBIOCF</v>
      </c>
    </row>
    <row r="576" spans="4:4" x14ac:dyDescent="0.2">
      <c r="D576" t="str">
        <v>BSc Marine Biology with Study Abroad - Cornwall: UFS4BIOBIOCE</v>
      </c>
    </row>
    <row r="577" spans="4:4" x14ac:dyDescent="0.2">
      <c r="D577" t="str">
        <v>BSc Marine Science - Cornwall: UFS3GOACSMCC</v>
      </c>
    </row>
    <row r="578" spans="4:4" x14ac:dyDescent="0.2">
      <c r="D578" t="str">
        <v>BSc Marine Science with Professional Placement - Cornwall: UFS4GOACSMCE</v>
      </c>
    </row>
    <row r="579" spans="4:4" x14ac:dyDescent="0.2">
      <c r="D579" t="str">
        <v>BSc Marine Science with Study Abroad - Cornwall: UFS4GOACSMCD</v>
      </c>
    </row>
    <row r="580" spans="4:4" x14ac:dyDescent="0.2">
      <c r="D580" t="str">
        <v>BSc Marketing and Management with Industrial Experience: UFS4SBESBE26</v>
      </c>
    </row>
    <row r="581" spans="4:4" x14ac:dyDescent="0.2">
      <c r="D581" t="str">
        <v>BSc Marketing and Management with Year Abroad: UFS4SBESBE25</v>
      </c>
    </row>
    <row r="582" spans="4:4" x14ac:dyDescent="0.2">
      <c r="D582" t="str">
        <v>BSc Marketing and Management: UFS3SBESBE08</v>
      </c>
    </row>
    <row r="583" spans="4:4" x14ac:dyDescent="0.2">
      <c r="D583" t="str">
        <v>BSc Mathematical Sciences - Cornwall: UFS3MASMASCB</v>
      </c>
    </row>
    <row r="584" spans="4:4" x14ac:dyDescent="0.2">
      <c r="D584" t="str">
        <v>BSc Mathematics (Part-Time): UFS6MASMAS01</v>
      </c>
    </row>
    <row r="585" spans="4:4" x14ac:dyDescent="0.2">
      <c r="D585" t="str">
        <v>BSc Mathematics and Data Science: UFS3MASMAS15</v>
      </c>
    </row>
    <row r="586" spans="4:4" x14ac:dyDescent="0.2">
      <c r="D586" t="str">
        <v>BSc Mathematics and Engineering: UFS3ECSECS14</v>
      </c>
    </row>
    <row r="587" spans="4:4" x14ac:dyDescent="0.2">
      <c r="D587" t="str">
        <v>BSc Mathematics and Physics (Part-Time): UFS6MASPHY01</v>
      </c>
    </row>
    <row r="588" spans="4:4" x14ac:dyDescent="0.2">
      <c r="D588" t="str">
        <v>BSc Mathematics and Physics: UFS3MASPHY02</v>
      </c>
    </row>
    <row r="589" spans="4:4" x14ac:dyDescent="0.2">
      <c r="D589" t="str">
        <v>BSc Mathematics with a Year in Industry: UFS4MASMAS03</v>
      </c>
    </row>
    <row r="590" spans="4:4" x14ac:dyDescent="0.2">
      <c r="D590" t="str">
        <v>BSc Mathematics with Accounting (Part-Time): UFS6MASSBE04</v>
      </c>
    </row>
    <row r="591" spans="4:4" x14ac:dyDescent="0.2">
      <c r="D591" t="str">
        <v>BSc Mathematics with Accounting and a Year in Industry: UFS4MASSBE01</v>
      </c>
    </row>
    <row r="592" spans="4:4" x14ac:dyDescent="0.2">
      <c r="D592" t="str">
        <v>BSc Mathematics with Accounting: UFS3MASSBE02</v>
      </c>
    </row>
    <row r="593" spans="4:4" x14ac:dyDescent="0.2">
      <c r="D593" t="str">
        <v>BSc Mathematics with Economics (Part-Time): UFS6MASSBE01</v>
      </c>
    </row>
    <row r="594" spans="4:4" x14ac:dyDescent="0.2">
      <c r="D594" t="str">
        <v>BSc Mathematics with Economics and a Year in Industry: UFS4MASSBE02</v>
      </c>
    </row>
    <row r="595" spans="4:4" x14ac:dyDescent="0.2">
      <c r="D595" t="str">
        <v>BSc Mathematics with Economics: UFS3MASSBE03</v>
      </c>
    </row>
    <row r="596" spans="4:4" x14ac:dyDescent="0.2">
      <c r="D596" t="str">
        <v>BSc Mathematics with Finance (Part-Time): UFS6MASSBE02</v>
      </c>
    </row>
    <row r="597" spans="4:4" x14ac:dyDescent="0.2">
      <c r="D597" t="str">
        <v>BSc Mathematics with Finance and a Year in Industry: UFS4MASSBE03</v>
      </c>
    </row>
    <row r="598" spans="4:4" x14ac:dyDescent="0.2">
      <c r="D598" t="str">
        <v>BSc Mathematics with Finance: UFS3MASSBE04</v>
      </c>
    </row>
    <row r="599" spans="4:4" x14ac:dyDescent="0.2">
      <c r="D599" t="str">
        <v>BSc Mathematics with Foundation Year: UFS4MASMAS04</v>
      </c>
    </row>
    <row r="600" spans="4:4" x14ac:dyDescent="0.2">
      <c r="D600" t="str">
        <v>BSc Mathematics with Management (Part-Time): UFS6MASSBE03</v>
      </c>
    </row>
    <row r="601" spans="4:4" x14ac:dyDescent="0.2">
      <c r="D601" t="str">
        <v>BSc Mathematics with Management and a Year in Industry: UFS4MASSBE04</v>
      </c>
    </row>
    <row r="602" spans="4:4" x14ac:dyDescent="0.2">
      <c r="D602" t="str">
        <v>BSc Mathematics with Management: UFS3MASSBE01</v>
      </c>
    </row>
    <row r="603" spans="4:4" x14ac:dyDescent="0.2">
      <c r="D603" t="str">
        <v>BSc Mathematics: UFS3MASMAS09</v>
      </c>
    </row>
    <row r="604" spans="4:4" x14ac:dyDescent="0.2">
      <c r="D604" t="str">
        <v>BSc Medical Imaging (Diagnostic Radiography): UFS3EMSEMS02</v>
      </c>
    </row>
    <row r="605" spans="4:4" x14ac:dyDescent="0.2">
      <c r="D605" t="str">
        <v>BSc Medical Sciences (Health Research) with Professional Training Year: UFS4EMSBIO03</v>
      </c>
    </row>
    <row r="606" spans="4:4" x14ac:dyDescent="0.2">
      <c r="D606" t="str">
        <v>BSc Medical Sciences (Health Research) with Study Abroad: UFS4EMSBIO09</v>
      </c>
    </row>
    <row r="607" spans="4:4" x14ac:dyDescent="0.2">
      <c r="D607" t="str">
        <v>BSc Medical Sciences (Health Research): UFS3EMSBIO01</v>
      </c>
    </row>
    <row r="608" spans="4:4" x14ac:dyDescent="0.2">
      <c r="D608" t="str">
        <v>BSc Medical Sciences (Human Genomics) with Professional Training Year: UFS4EMSBIO02</v>
      </c>
    </row>
    <row r="609" spans="4:4" x14ac:dyDescent="0.2">
      <c r="D609" t="str">
        <v>BSc Medical Sciences (Human Genomics) with Study Abroad: UFS4EMSBIO06</v>
      </c>
    </row>
    <row r="610" spans="4:4" x14ac:dyDescent="0.2">
      <c r="D610" t="str">
        <v>BSc Medical Sciences (Human Genomics): UFS3EMSBIO02</v>
      </c>
    </row>
    <row r="611" spans="4:4" x14ac:dyDescent="0.2">
      <c r="D611" t="str">
        <v>BSc Medical Sciences (Neuroscience) with Professional Training Year: UFS4EMSBIO04</v>
      </c>
    </row>
    <row r="612" spans="4:4" x14ac:dyDescent="0.2">
      <c r="D612" t="str">
        <v>BSc Medical Sciences (Neuroscience) with Study Abroad: UFS4EMSBIO07</v>
      </c>
    </row>
    <row r="613" spans="4:4" x14ac:dyDescent="0.2">
      <c r="D613" t="str">
        <v>BSc Medical Sciences (Neuroscience): UFS3EMSBIO03</v>
      </c>
    </row>
    <row r="614" spans="4:4" x14ac:dyDescent="0.2">
      <c r="D614" t="str">
        <v>BSc Medical Sciences (Part-Time): UFS6EMSEMS01</v>
      </c>
    </row>
    <row r="615" spans="4:4" x14ac:dyDescent="0.2">
      <c r="D615" t="str">
        <v>BSc Medical Sciences (Pharmacology and Therapeutics) with Professional Training Year: UFS4EMSBIO05</v>
      </c>
    </row>
    <row r="616" spans="4:4" x14ac:dyDescent="0.2">
      <c r="D616" t="str">
        <v>BSc Medical Sciences (Pharmacology and Therapeutics) with Study Abroad: UFS4EMSBIO08</v>
      </c>
    </row>
    <row r="617" spans="4:4" x14ac:dyDescent="0.2">
      <c r="D617" t="str">
        <v>BSc Medical Sciences (Pharmacology and Therapeutics): UFS3EMSBIO04</v>
      </c>
    </row>
    <row r="618" spans="4:4" x14ac:dyDescent="0.2">
      <c r="D618" t="str">
        <v>BSc Medical Sciences with Professional Training Year (Part-Time): UFS7EMSEMS01</v>
      </c>
    </row>
    <row r="619" spans="4:4" x14ac:dyDescent="0.2">
      <c r="D619" t="str">
        <v>BSc Medical Sciences with Professional Training Year: UFS4EMSEMS01</v>
      </c>
    </row>
    <row r="620" spans="4:4" x14ac:dyDescent="0.2">
      <c r="D620" t="str">
        <v>BSc Medical Sciences with Study Abroad: UFS4EMSEMS03</v>
      </c>
    </row>
    <row r="621" spans="4:4" x14ac:dyDescent="0.2">
      <c r="D621" t="str">
        <v>BSc Medical Sciences: UFS3EMSEMS01</v>
      </c>
    </row>
    <row r="622" spans="4:4" x14ac:dyDescent="0.2">
      <c r="D622" t="str">
        <v>BSc Molecular Biology and Biotechnology with Industrial Experience: UFS4BIOBIO13</v>
      </c>
    </row>
    <row r="623" spans="4:4" x14ac:dyDescent="0.2">
      <c r="D623" t="str">
        <v>BSc Molecular Biology and Biotechnology: UFS3BIOBIO07</v>
      </c>
    </row>
    <row r="624" spans="4:4" x14ac:dyDescent="0.2">
      <c r="D624" t="str">
        <v>BSc Natural Sciences with Foundation Year: UFS4NSCNSC01</v>
      </c>
    </row>
    <row r="625" spans="4:4" x14ac:dyDescent="0.2">
      <c r="D625" t="str">
        <v>BSc Natural Sciences: UFS3NSCNSC01</v>
      </c>
    </row>
    <row r="626" spans="4:4" x14ac:dyDescent="0.2">
      <c r="D626" t="str">
        <v>BSc Neuroscience with Professional Placement: UFS4EMSEMS02</v>
      </c>
    </row>
    <row r="627" spans="4:4" x14ac:dyDescent="0.2">
      <c r="D627" t="str">
        <v>BSc Neuroscience: UFS3EMSEMS05</v>
      </c>
    </row>
    <row r="628" spans="4:4" x14ac:dyDescent="0.2">
      <c r="D628" t="str">
        <v>BSc Nutrition with Professional Placement: UFS4SHSSHS03</v>
      </c>
    </row>
    <row r="629" spans="4:4" x14ac:dyDescent="0.2">
      <c r="D629" t="str">
        <v>BSc Nutrition: UFS3SHSSHS02</v>
      </c>
    </row>
    <row r="630" spans="4:4" x14ac:dyDescent="0.2">
      <c r="D630" t="str">
        <v>BSc Physics with Astrophysics: UFS3PHYPHY08</v>
      </c>
    </row>
    <row r="631" spans="4:4" x14ac:dyDescent="0.2">
      <c r="D631" t="str">
        <v>BSc Physics with Astrophysics: UFS3PHYPHY12</v>
      </c>
    </row>
    <row r="632" spans="4:4" x14ac:dyDescent="0.2">
      <c r="D632" t="str">
        <v>BSc Physics with Biophysics: UFS3PHYPHY14</v>
      </c>
    </row>
    <row r="633" spans="4:4" x14ac:dyDescent="0.2">
      <c r="D633" t="str">
        <v>BSc Physics with Foundation Year: UFS4PHYPHY06</v>
      </c>
    </row>
    <row r="634" spans="4:4" x14ac:dyDescent="0.2">
      <c r="D634" t="str">
        <v>BSc Physics with Foundation Year: UFS4PHYPHY09</v>
      </c>
    </row>
    <row r="635" spans="4:4" x14ac:dyDescent="0.2">
      <c r="D635" t="str">
        <v>BSc Physics with Professional Placement: UFS4PHYPHY05</v>
      </c>
    </row>
    <row r="636" spans="4:4" x14ac:dyDescent="0.2">
      <c r="D636" t="str">
        <v>BSc Physics with Professional Placement: UFS4PHYPHY08</v>
      </c>
    </row>
    <row r="637" spans="4:4" x14ac:dyDescent="0.2">
      <c r="D637" t="str">
        <v>BSc Physics with Quantum Technology: UFS3PHYPHY15</v>
      </c>
    </row>
    <row r="638" spans="4:4" x14ac:dyDescent="0.2">
      <c r="D638" t="str">
        <v>BSc Physics with Study Abroad: UFS4PHYPHY04</v>
      </c>
    </row>
    <row r="639" spans="4:4" x14ac:dyDescent="0.2">
      <c r="D639" t="str">
        <v>BSc Physics with Study Abroad: UFS4PHYPHY07</v>
      </c>
    </row>
    <row r="640" spans="4:4" x14ac:dyDescent="0.2">
      <c r="D640" t="str">
        <v>BSc Physics: UFS3PHYPHY06</v>
      </c>
    </row>
    <row r="641" spans="4:4" x14ac:dyDescent="0.2">
      <c r="D641" t="str">
        <v>BSc Physics: UFS3PHYPHY11</v>
      </c>
    </row>
    <row r="642" spans="4:4" x14ac:dyDescent="0.2">
      <c r="D642" t="str">
        <v>BSc Politics and International Relations with Employment Experience Abroad: UFS4HPSHPS09</v>
      </c>
    </row>
    <row r="643" spans="4:4" x14ac:dyDescent="0.2">
      <c r="D643" t="str">
        <v>BSc Politics and International Relations with Employment Experience: UFS4HPSHPS13</v>
      </c>
    </row>
    <row r="644" spans="4:4" x14ac:dyDescent="0.2">
      <c r="D644" t="str">
        <v>BSc Politics and International Relations with Study Abroad: UFS4HPSHPS04</v>
      </c>
    </row>
    <row r="645" spans="4:4" x14ac:dyDescent="0.2">
      <c r="D645" t="str">
        <v>BSc Politics and International Relations: UFS3HPSHPS04</v>
      </c>
    </row>
    <row r="646" spans="4:4" x14ac:dyDescent="0.2">
      <c r="D646" t="str">
        <v>BSc Politics and Management - Cornwall: UFS3HPSSBECA</v>
      </c>
    </row>
    <row r="647" spans="4:4" x14ac:dyDescent="0.2">
      <c r="D647" t="str">
        <v>BSc Politics and Management with Employment Experience - Cornwall: UFS4HPSSBECB</v>
      </c>
    </row>
    <row r="648" spans="4:4" x14ac:dyDescent="0.2">
      <c r="D648" t="str">
        <v>BSc Politics and Management with Study Abroad - Cornwall: UFS4HPSSBECA</v>
      </c>
    </row>
    <row r="649" spans="4:4" x14ac:dyDescent="0.2">
      <c r="D649" t="str">
        <v>BSc Project Management (Integrated Degree Apprenticeship) (Part-Time): UDS4SBESBE10</v>
      </c>
    </row>
    <row r="650" spans="4:4" x14ac:dyDescent="0.2">
      <c r="D650" t="str">
        <v>BSc Project Management (Integrated Degree Apprenticeship) (Part-Time, Distance Learning): UDS4SBESBE12</v>
      </c>
    </row>
    <row r="651" spans="4:4" x14ac:dyDescent="0.2">
      <c r="D651" t="str">
        <v>BSc Project Management (Non-Apprenticeship) (Part-Time): UFS4SBESBE68</v>
      </c>
    </row>
    <row r="652" spans="4:4" x14ac:dyDescent="0.2">
      <c r="D652" t="str">
        <v>BSc Project Management (Non-Apprenticeship) (Part-Time, Distance Learning): UFS4SBESBE69</v>
      </c>
    </row>
    <row r="653" spans="4:4" x14ac:dyDescent="0.2">
      <c r="D653" t="str">
        <v>BSc Psychology with Professional Placement: UFS4PSYPSY02</v>
      </c>
    </row>
    <row r="654" spans="4:4" x14ac:dyDescent="0.2">
      <c r="D654" t="str">
        <v>BSc Psychology with Sport and Exercise Science with Professional Placement: UFS4PSYSHS01</v>
      </c>
    </row>
    <row r="655" spans="4:4" x14ac:dyDescent="0.2">
      <c r="D655" t="str">
        <v>BSc Psychology with Sport and Exercise Science: UFS3PSYPSY04</v>
      </c>
    </row>
    <row r="656" spans="4:4" x14ac:dyDescent="0.2">
      <c r="D656" t="str">
        <v>BSc Psychology with Study Abroad: UFS4PSYPSY01</v>
      </c>
    </row>
    <row r="657" spans="4:4" x14ac:dyDescent="0.2">
      <c r="D657" t="str">
        <v>BSc Psychology: UFS3PSYPSY01</v>
      </c>
    </row>
    <row r="658" spans="4:4" x14ac:dyDescent="0.2">
      <c r="D658" t="str">
        <v>BSc Renewable Energy - Cornwall: UFS3CSMCSMCB</v>
      </c>
    </row>
    <row r="659" spans="4:4" x14ac:dyDescent="0.2">
      <c r="D659" t="str">
        <v>BSc Resource and Exploration Geology - Cornwall: UFS3CSMCSMCG</v>
      </c>
    </row>
    <row r="660" spans="4:4" x14ac:dyDescent="0.2">
      <c r="D660" t="str">
        <v>BSc Responsible Business Management (Mary Seacole) (Non-Integrated Degree Apprenticeship): UDS2SBESBE02</v>
      </c>
    </row>
    <row r="661" spans="4:4" x14ac:dyDescent="0.2">
      <c r="D661" t="str">
        <v>BSc Responsible Business Management (Non-Apprenticeship): UFS2SBESBE02</v>
      </c>
    </row>
    <row r="662" spans="4:4" x14ac:dyDescent="0.2">
      <c r="D662" t="str">
        <v>BSc Responsible Business Management (Non-Integrated Degree Apprenticeship): UDS2SBESBE01</v>
      </c>
    </row>
    <row r="663" spans="4:4" x14ac:dyDescent="0.2">
      <c r="D663" t="str">
        <v>BSc Social Data Science with Employment Experience Abroad: UFS4HPSHPS23</v>
      </c>
    </row>
    <row r="664" spans="4:4" x14ac:dyDescent="0.2">
      <c r="D664" t="str">
        <v>BSc Social Data Science with Industrial Experience: UFS4HPSHPS15</v>
      </c>
    </row>
    <row r="665" spans="4:4" x14ac:dyDescent="0.2">
      <c r="D665" t="str">
        <v>BSc Social Data Science with Study Abroad: UFS4HPSHPS14</v>
      </c>
    </row>
    <row r="666" spans="4:4" x14ac:dyDescent="0.2">
      <c r="D666" t="str">
        <v>BSc Social Data Science: UFS3HPSHPS07</v>
      </c>
    </row>
    <row r="667" spans="4:4" x14ac:dyDescent="0.2">
      <c r="D667" t="str">
        <v>BSc Sociology and Criminology with Employment Experience Abroad: UFS4HPSHPS08</v>
      </c>
    </row>
    <row r="668" spans="4:4" x14ac:dyDescent="0.2">
      <c r="D668" t="str">
        <v>BSc Sociology and Criminology with Study Abroad: UFS4HPSHPS02</v>
      </c>
    </row>
    <row r="669" spans="4:4" x14ac:dyDescent="0.2">
      <c r="D669" t="str">
        <v>BSc Sociology and Criminology: UFS3HPSHPS03</v>
      </c>
    </row>
    <row r="670" spans="4:4" x14ac:dyDescent="0.2">
      <c r="D670" t="str">
        <v>BSc Sociology with Employment Experience Abroad: UFS4HPSHPS22</v>
      </c>
    </row>
    <row r="671" spans="4:4" x14ac:dyDescent="0.2">
      <c r="D671" t="str">
        <v>BSc Sociology with Employment Experience: UFS4HPSHPS21</v>
      </c>
    </row>
    <row r="672" spans="4:4" x14ac:dyDescent="0.2">
      <c r="D672" t="str">
        <v>BSc Sociology with Study Abroad: UFS4HPSHPS01</v>
      </c>
    </row>
    <row r="673" spans="4:4" x14ac:dyDescent="0.2">
      <c r="D673" t="str">
        <v>BSc Sociology: UFS3HPSHPS01</v>
      </c>
    </row>
    <row r="674" spans="4:4" x14ac:dyDescent="0.2">
      <c r="D674" t="str">
        <v>BSc Sport and Exercise Medical Sciences with Professional Training Year: UFS4EMSSHS01</v>
      </c>
    </row>
    <row r="675" spans="4:4" x14ac:dyDescent="0.2">
      <c r="D675" t="str">
        <v>BSc Sport and Exercise Medical Sciences: UFS3EMSSHS01</v>
      </c>
    </row>
    <row r="676" spans="4:4" x14ac:dyDescent="0.2">
      <c r="D676" t="str">
        <v>BSc Sustainable Energy Futures - Cornwall: UFS3ECSECSCA</v>
      </c>
    </row>
    <row r="677" spans="4:4" x14ac:dyDescent="0.2">
      <c r="D677" t="str">
        <v>BSc Sustainable Energy Futures with Industrial Placement - Cornwall: UFS4ECSECSCA</v>
      </c>
    </row>
    <row r="678" spans="4:4" x14ac:dyDescent="0.2">
      <c r="D678" t="str">
        <v>BSc Sustainable Energy Futures with Study Abroad - Cornwall: UFS4ECSECSCB</v>
      </c>
    </row>
    <row r="679" spans="4:4" x14ac:dyDescent="0.2">
      <c r="D679" t="str">
        <v>BSc Theoretical Physics: UFS3PHYPHY13</v>
      </c>
    </row>
    <row r="680" spans="4:4" x14ac:dyDescent="0.2">
      <c r="D680" t="str">
        <v>BSc Zoology - Cornwall: UFS3BIOBIOCD</v>
      </c>
    </row>
    <row r="681" spans="4:4" x14ac:dyDescent="0.2">
      <c r="D681" t="str">
        <v>BSc Zoology with Professional Placement - Cornwall: UFS4BIOBIOCJ</v>
      </c>
    </row>
    <row r="682" spans="4:4" x14ac:dyDescent="0.2">
      <c r="D682" t="str">
        <v>BSc Zoology with Professional Placement (Year 4) - Cornwall: UFS4BIOBIOCN</v>
      </c>
    </row>
    <row r="683" spans="4:4" x14ac:dyDescent="0.2">
      <c r="D683" t="str">
        <v>BSc Zoology with Study Abroad - Cornwall: UFS4BIOBIOCA</v>
      </c>
    </row>
    <row r="684" spans="4:4" x14ac:dyDescent="0.2">
      <c r="D684" t="str">
        <v>CPD Award Scheme: PCR9CPDCPD01</v>
      </c>
    </row>
    <row r="685" spans="4:4" x14ac:dyDescent="0.2">
      <c r="D685" t="str">
        <v>Dual LLB / Juris Doctor (JD) with the Chinese University of Hong Kong: UFL4LAWLAW10</v>
      </c>
    </row>
    <row r="686" spans="4:4" x14ac:dyDescent="0.2">
      <c r="D686" t="str">
        <v>Exeter International Extended Foundation (July): LIF1INTINT18</v>
      </c>
    </row>
    <row r="687" spans="4:4" x14ac:dyDescent="0.2">
      <c r="D687" t="str">
        <v>Exeter International Extended Foundation (September): LIF1INTINT19</v>
      </c>
    </row>
    <row r="688" spans="4:4" x14ac:dyDescent="0.2">
      <c r="D688" t="str">
        <v>Exeter International Foundation (Fast Track): LIF0INTINT24</v>
      </c>
    </row>
    <row r="689" spans="4:4" x14ac:dyDescent="0.2">
      <c r="D689" t="str">
        <v>Exeter International Foundation (January): LIF0INTINT23</v>
      </c>
    </row>
    <row r="690" spans="4:4" x14ac:dyDescent="0.2">
      <c r="D690" t="str">
        <v>Exeter International Foundation (September): LIF0INTINT22</v>
      </c>
    </row>
    <row r="691" spans="4:4" x14ac:dyDescent="0.2">
      <c r="D691" t="str">
        <v>Exeter International Graduate Diploma (January): LDP1INTINT13</v>
      </c>
    </row>
    <row r="692" spans="4:4" x14ac:dyDescent="0.2">
      <c r="D692" t="str">
        <v>Exeter International Graduate Diploma (September): LDP1INTINT12</v>
      </c>
    </row>
    <row r="693" spans="4:4" x14ac:dyDescent="0.2">
      <c r="D693" t="str">
        <v>FdA Business (Part-Time): UFD3EXEEXE01</v>
      </c>
    </row>
    <row r="694" spans="4:4" x14ac:dyDescent="0.2">
      <c r="D694" t="str">
        <v>FdA Business: UFD2EXEEXE03</v>
      </c>
    </row>
    <row r="695" spans="4:4" x14ac:dyDescent="0.2">
      <c r="D695" t="str">
        <v>FdSc Coaching and Fitness (Part-Time): UFD3EXEEXE02</v>
      </c>
    </row>
    <row r="696" spans="4:4" x14ac:dyDescent="0.2">
      <c r="D696" t="str">
        <v>FdSc Coaching and Fitness: UFD2EXEEXE04</v>
      </c>
    </row>
    <row r="697" spans="4:4" x14ac:dyDescent="0.2">
      <c r="D697" t="str">
        <v>Flexible Combined Honours - Cornwall: UFF3CA</v>
      </c>
    </row>
    <row r="698" spans="4:4" x14ac:dyDescent="0.2">
      <c r="D698" t="str">
        <v>Flexible Combined Honours (Part-Time) - Cornwall: UFF6CA</v>
      </c>
    </row>
    <row r="699" spans="4:4" x14ac:dyDescent="0.2">
      <c r="D699" t="str">
        <v>Flexible Combined Honours (Part-Time): UFF601</v>
      </c>
    </row>
    <row r="700" spans="4:4" x14ac:dyDescent="0.2">
      <c r="D700" t="str">
        <v>Flexible Combined Honours Intercalated - Cornwall: UFF1CB</v>
      </c>
    </row>
    <row r="701" spans="4:4" x14ac:dyDescent="0.2">
      <c r="D701" t="str">
        <v>Flexible Combined Honours Intercalated: UFF101</v>
      </c>
    </row>
    <row r="702" spans="4:4" x14ac:dyDescent="0.2">
      <c r="D702" t="str">
        <v>Flexible Combined Honours with Study Abroad - Cornwall: UFF4CB</v>
      </c>
    </row>
    <row r="703" spans="4:4" x14ac:dyDescent="0.2">
      <c r="D703" t="str">
        <v>Flexible Combined Honours with Study Abroad: UFF402</v>
      </c>
    </row>
    <row r="704" spans="4:4" x14ac:dyDescent="0.2">
      <c r="D704" t="str">
        <v>Flexible Combined Honours with Study Abroad: UFF403</v>
      </c>
    </row>
    <row r="705" spans="4:4" x14ac:dyDescent="0.2">
      <c r="D705" t="str">
        <v>Flexible Combined Honours with Study and Work Abroad: UFF406</v>
      </c>
    </row>
    <row r="706" spans="4:4" x14ac:dyDescent="0.2">
      <c r="D706" t="str">
        <v>Flexible Combined Honours with UK Work Experience: UFF404</v>
      </c>
    </row>
    <row r="707" spans="4:4" x14ac:dyDescent="0.2">
      <c r="D707" t="str">
        <v>Flexible Combined Honours with Work Abroad - Cornwall: UFF4CC</v>
      </c>
    </row>
    <row r="708" spans="4:4" x14ac:dyDescent="0.2">
      <c r="D708" t="str">
        <v>Flexible Combined Honours with Work Abroad: UFF405</v>
      </c>
    </row>
    <row r="709" spans="4:4" x14ac:dyDescent="0.2">
      <c r="D709" t="str">
        <v>Flexible Combined Honours with Work in UK - Cornwall: UFF4CA</v>
      </c>
    </row>
    <row r="710" spans="4:4" x14ac:dyDescent="0.2">
      <c r="D710" t="str">
        <v>Flexible Combined Honours: UFF301</v>
      </c>
    </row>
    <row r="711" spans="4:4" x14ac:dyDescent="0.2">
      <c r="D711" t="str">
        <v>GradCert Enhanced Evidence-Based Practice for Children, Young People and Families: LCT0PSYPSY01</v>
      </c>
    </row>
    <row r="712" spans="4:4" x14ac:dyDescent="0.2">
      <c r="D712" t="str">
        <v>GradCert Psychological Therapies Practice (Children and Young People with Autism and-or Learning Disability): LCT0PSYPSY03</v>
      </c>
    </row>
    <row r="713" spans="4:4" x14ac:dyDescent="0.2">
      <c r="D713" t="str">
        <v>GradCert Psychological Therapies Practice (Low Intensity Cognitive Behavioural Therapy for Children Young People and Families) (Part-Time): LCT1PSYPSY01</v>
      </c>
    </row>
    <row r="714" spans="4:4" x14ac:dyDescent="0.2">
      <c r="D714" t="str">
        <v>GradCert Psychological Therapies Practice (Low Intensity Cognitive Behavioural Therapy) (Part-Time): LCT1PSYPSY03</v>
      </c>
    </row>
    <row r="715" spans="4:4" x14ac:dyDescent="0.2">
      <c r="D715" t="str">
        <v>GradCert Psychological Therapies Practice (Low Intensity Cognitive Behavioural Therapy): LCT0PSYPSY02</v>
      </c>
    </row>
    <row r="716" spans="4:4" x14ac:dyDescent="0.2">
      <c r="D716" t="str">
        <v>GradCert Psychological Therapies Practice (Mental Health and Wellbeing in Specialist Adult Mental Health) (Part-Time): LCT1PSYPSY02</v>
      </c>
    </row>
    <row r="717" spans="4:4" x14ac:dyDescent="0.2">
      <c r="D717" t="str">
        <v>GradCert Psychological Wellbeing Practice (Higher Apprenticeship): UDC1PSYPSY01</v>
      </c>
    </row>
    <row r="718" spans="4:4" x14ac:dyDescent="0.2">
      <c r="D718" t="str">
        <v>GradDip Enhanced Psychological Therapies Practice (Low Intensity Cognitive Behavioural Therapy) (Part-Time): LDP1PSYPSY03</v>
      </c>
    </row>
    <row r="719" spans="4:4" x14ac:dyDescent="0.2">
      <c r="D719" t="str">
        <v>GradDip Mental Health Practice in Education Settings: LDP1PSYPSY02</v>
      </c>
    </row>
    <row r="720" spans="4:4" x14ac:dyDescent="0.2">
      <c r="D720" t="str">
        <v>GradDip Psychological Therapies Practice (Children, Young People and Families): LDP1PSYPSY01</v>
      </c>
    </row>
    <row r="721" spans="4:4" x14ac:dyDescent="0.2">
      <c r="D721" t="str">
        <v>GradDip Psychological Therapies Practice (Low Intensity Cognitive Behavioural Therapy for Children, Young People and Families): LDP1PSYPSY04</v>
      </c>
    </row>
    <row r="722" spans="4:4" x14ac:dyDescent="0.2">
      <c r="D722" t="str">
        <v>INTO Exeter International Pre-Masters for Business (1 term): LCT0INTINT01</v>
      </c>
    </row>
    <row r="723" spans="4:4" x14ac:dyDescent="0.2">
      <c r="D723" t="str">
        <v>INTO International Year One Accounting and Finance: LDC1INTINT11</v>
      </c>
    </row>
    <row r="724" spans="4:4" x14ac:dyDescent="0.2">
      <c r="D724" t="str">
        <v>INTO International Year One Accounting and Finance: LDC1INTINT13</v>
      </c>
    </row>
    <row r="725" spans="4:4" x14ac:dyDescent="0.2">
      <c r="D725" t="str">
        <v>INTO International Year One Biosciences: LDC1INTINT16</v>
      </c>
    </row>
    <row r="726" spans="4:4" x14ac:dyDescent="0.2">
      <c r="D726" t="str">
        <v>INTO International Year One Engineering: LDC1INTINT12</v>
      </c>
    </row>
    <row r="727" spans="4:4" x14ac:dyDescent="0.2">
      <c r="D727" t="str">
        <v>INTO International Year One in Management and Business Economics: LDC1INTINT09</v>
      </c>
    </row>
    <row r="728" spans="4:4" x14ac:dyDescent="0.2">
      <c r="D728" t="str">
        <v>INTO International Year One Management and Business Economics: LDC1INTINT14</v>
      </c>
    </row>
    <row r="729" spans="4:4" x14ac:dyDescent="0.2">
      <c r="D729" t="str">
        <v>INTO International Year One Mathematics with Business: LDC1INTINT15</v>
      </c>
    </row>
    <row r="730" spans="4:4" x14ac:dyDescent="0.2">
      <c r="D730" t="str">
        <v>INTO International Year One Psychology: LDC1INTINT10</v>
      </c>
    </row>
    <row r="731" spans="4:4" x14ac:dyDescent="0.2">
      <c r="D731" t="str">
        <v>LLB Engineering and Law (HKUST): UFL2LAWLAW02</v>
      </c>
    </row>
    <row r="732" spans="4:4" x14ac:dyDescent="0.2">
      <c r="D732" t="str">
        <v>LLB English Law and French Law/Master 1 (Maitrise): UFL4LAWLAW06</v>
      </c>
    </row>
    <row r="733" spans="4:4" x14ac:dyDescent="0.2">
      <c r="D733" t="str">
        <v>LLB English Law and German Law/LLM (Magister): UFL4LAWLAW05</v>
      </c>
    </row>
    <row r="734" spans="4:4" x14ac:dyDescent="0.2">
      <c r="D734" t="str">
        <v>LLB Graduate Law: UFL2LAWLAW01</v>
      </c>
    </row>
    <row r="735" spans="4:4" x14ac:dyDescent="0.2">
      <c r="D735" t="str">
        <v>LLB Law (Brickfields 1+2): UFL2LAWLAW03</v>
      </c>
    </row>
    <row r="736" spans="4:4" x14ac:dyDescent="0.2">
      <c r="D736" t="str">
        <v>LLB Law (Brickfields 2+1): UFL1LAWLAW01</v>
      </c>
    </row>
    <row r="737" spans="4:4" x14ac:dyDescent="0.2">
      <c r="D737" t="str">
        <v>LLB Law (Part-Time): UFL6LAWLAW01</v>
      </c>
    </row>
    <row r="738" spans="4:4" x14ac:dyDescent="0.2">
      <c r="D738" t="str">
        <v>LLB Law with Business - Cornwall: UFL3LAWSBECA</v>
      </c>
    </row>
    <row r="739" spans="4:4" x14ac:dyDescent="0.2">
      <c r="D739" t="str">
        <v>LLB Law with Business with Industrial Placement - Cornwall: UFL4LAWSBECB</v>
      </c>
    </row>
    <row r="740" spans="4:4" x14ac:dyDescent="0.2">
      <c r="D740" t="str">
        <v>LLB Law with Business with Professional Placement - Cornwall: UFL4LAWSBECC</v>
      </c>
    </row>
    <row r="741" spans="4:4" x14ac:dyDescent="0.2">
      <c r="D741" t="str">
        <v>LLB Law with European Study: UFL4LAWLAW01</v>
      </c>
    </row>
    <row r="742" spans="4:4" x14ac:dyDescent="0.2">
      <c r="D742" t="str">
        <v>LLB Law with Industrial Placement: UFL4LAWLAW09</v>
      </c>
    </row>
    <row r="743" spans="4:4" x14ac:dyDescent="0.2">
      <c r="D743" t="str">
        <v>LLB Law with International Study: UFL4LAWLAW03</v>
      </c>
    </row>
    <row r="744" spans="4:4" x14ac:dyDescent="0.2">
      <c r="D744" t="str">
        <v>LLB Law with Legal Placement: UFL4LAWLAW07</v>
      </c>
    </row>
    <row r="745" spans="4:4" x14ac:dyDescent="0.2">
      <c r="D745" t="str">
        <v>LLB Law with Professional Legal Placement: UFL4LAWLAW08</v>
      </c>
    </row>
    <row r="746" spans="4:4" x14ac:dyDescent="0.2">
      <c r="D746" t="str">
        <v>LLB Law with Professional Placement: UFL4LAWLAW04</v>
      </c>
    </row>
    <row r="747" spans="4:4" x14ac:dyDescent="0.2">
      <c r="D747" t="str">
        <v>LLB Law: UFL3LAWLAW01</v>
      </c>
    </row>
    <row r="748" spans="4:4" x14ac:dyDescent="0.2">
      <c r="D748" t="str">
        <v>LLM Commercial Law (Part-Time): PTL2LAWLAW07</v>
      </c>
    </row>
    <row r="749" spans="4:4" x14ac:dyDescent="0.2">
      <c r="D749" t="str">
        <v>LLM Commercial Law: PTL1LAWLAW12</v>
      </c>
    </row>
    <row r="750" spans="4:4" x14ac:dyDescent="0.2">
      <c r="D750" t="str">
        <v>LLM International Business Law (Part-Time): PTL2LAWLAW01</v>
      </c>
    </row>
    <row r="751" spans="4:4" x14ac:dyDescent="0.2">
      <c r="D751" t="str">
        <v>LLM International Business Law: PTL1LAWLAW04</v>
      </c>
    </row>
    <row r="752" spans="4:4" x14ac:dyDescent="0.2">
      <c r="D752" t="str">
        <v>LLM International Commercial Law (Part-Time): PTL2LAWLAW04</v>
      </c>
    </row>
    <row r="753" spans="4:4" x14ac:dyDescent="0.2">
      <c r="D753" t="str">
        <v>LLM International Commercial Law: PTL1LAWLAW10</v>
      </c>
    </row>
    <row r="754" spans="4:4" x14ac:dyDescent="0.2">
      <c r="D754" t="str">
        <v>LLM International Law (Part-Time): PTL2LAWLAW08</v>
      </c>
    </row>
    <row r="755" spans="4:4" x14ac:dyDescent="0.2">
      <c r="D755" t="str">
        <v>LLM International Law: PTL1LAWLAW13</v>
      </c>
    </row>
    <row r="756" spans="4:4" x14ac:dyDescent="0.2">
      <c r="D756" t="str">
        <v>LLM Law (Part-Time): PTL2LAWLAW05</v>
      </c>
    </row>
    <row r="757" spans="4:4" x14ac:dyDescent="0.2">
      <c r="D757" t="str">
        <v>LLM Law and Business (Finance and Accounting) (PT): PTL2LAWLAW10</v>
      </c>
    </row>
    <row r="758" spans="4:4" x14ac:dyDescent="0.2">
      <c r="D758" t="str">
        <v>LLM Law and Business (Finance and Accounting): PTL1LAWLAW15</v>
      </c>
    </row>
    <row r="759" spans="4:4" x14ac:dyDescent="0.2">
      <c r="D759" t="str">
        <v>LLM Law and Business (Management) (Part-Time): PTL2LAWLAW11</v>
      </c>
    </row>
    <row r="760" spans="4:4" x14ac:dyDescent="0.2">
      <c r="D760" t="str">
        <v>LLM Law and Business (Management): PTL1LAWLAW16</v>
      </c>
    </row>
    <row r="761" spans="4:4" x14ac:dyDescent="0.2">
      <c r="D761" t="str">
        <v>LLM Law and Business (PT): PTL2LAWLAW09</v>
      </c>
    </row>
    <row r="762" spans="4:4" x14ac:dyDescent="0.2">
      <c r="D762" t="str">
        <v>LLM Law and Business: PTL1LAWLAW14</v>
      </c>
    </row>
    <row r="763" spans="4:4" x14ac:dyDescent="0.2">
      <c r="D763" t="str">
        <v>LLM Law and Technology (Part-Time): PTL2LAWLAW12</v>
      </c>
    </row>
    <row r="764" spans="4:4" x14ac:dyDescent="0.2">
      <c r="D764" t="str">
        <v>LLM Law and Technology: PTL1LAWLAW17</v>
      </c>
    </row>
    <row r="765" spans="4:4" x14ac:dyDescent="0.2">
      <c r="D765" t="str">
        <v>LLM Law: PTL1LAWLAW11</v>
      </c>
    </row>
    <row r="766" spans="4:4" x14ac:dyDescent="0.2">
      <c r="D766" t="str">
        <v>MA Advanced Arabic (Part-Time): PTA2IAIIAI17</v>
      </c>
    </row>
    <row r="767" spans="4:4" x14ac:dyDescent="0.2">
      <c r="D767" t="str">
        <v>MA Advanced Arabic: PTA1IAIIAI24</v>
      </c>
    </row>
    <row r="768" spans="4:4" x14ac:dyDescent="0.2">
      <c r="D768" t="str">
        <v>MA Anthrozoology (Distance Learning): PTA1HPSHPS68</v>
      </c>
    </row>
    <row r="769" spans="4:4" x14ac:dyDescent="0.2">
      <c r="D769" t="str">
        <v>MA Anthrozoology (Part-Time, Distance Learning): PTA3HPSHPS03</v>
      </c>
    </row>
    <row r="770" spans="4:4" x14ac:dyDescent="0.2">
      <c r="D770" t="str">
        <v>MA Archaeology (Part-Time): PTA2GAEGAE04</v>
      </c>
    </row>
    <row r="771" spans="4:4" x14ac:dyDescent="0.2">
      <c r="D771" t="str">
        <v>MA Archaeology: PTA1GOAGOA02</v>
      </c>
    </row>
    <row r="772" spans="4:4" x14ac:dyDescent="0.2">
      <c r="D772" t="str">
        <v>MA Classics and Ancient History (Part-Time): PTA2CTHCTH04</v>
      </c>
    </row>
    <row r="773" spans="4:4" x14ac:dyDescent="0.2">
      <c r="D773" t="str">
        <v>MA Classics and Ancient History: PTA1CTHCTH09</v>
      </c>
    </row>
    <row r="774" spans="4:4" x14ac:dyDescent="0.2">
      <c r="D774" t="str">
        <v>MA Conflict, Security and Development (Part-Time): PTA2HPSHPS34</v>
      </c>
    </row>
    <row r="775" spans="4:4" x14ac:dyDescent="0.2">
      <c r="D775" t="str">
        <v>MA Conflict, Security and Development: PTA1HPSHPS66</v>
      </c>
    </row>
    <row r="776" spans="4:4" x14ac:dyDescent="0.2">
      <c r="D776" t="str">
        <v>MA Creative Arts in Education: PTA1EDUEDU07</v>
      </c>
    </row>
    <row r="777" spans="4:4" x14ac:dyDescent="0.2">
      <c r="D777" t="str">
        <v>MA Creative Writing (Part-Time): PTA2EGLEGL03</v>
      </c>
    </row>
    <row r="778" spans="4:4" x14ac:dyDescent="0.2">
      <c r="D778" t="str">
        <v>MA Creative Writing: PTA1EGLEGL09</v>
      </c>
    </row>
    <row r="779" spans="4:4" x14ac:dyDescent="0.2">
      <c r="D779" t="str">
        <v>MA Creativity: Innovation and Business (Part-Time): PTA2EGLEGL05</v>
      </c>
    </row>
    <row r="780" spans="4:4" x14ac:dyDescent="0.2">
      <c r="D780" t="str">
        <v>MA Creativity: Innovation and Business Strategy: PTA1EGLEGL14</v>
      </c>
    </row>
    <row r="781" spans="4:4" x14ac:dyDescent="0.2">
      <c r="D781" t="str">
        <v>MA Cultures and Environments of Health (Medical History and Humanities) (Part-Time): PTA2HPSHPS52</v>
      </c>
    </row>
    <row r="782" spans="4:4" x14ac:dyDescent="0.2">
      <c r="D782" t="str">
        <v>MA Cultures and Environments of Health (Medical History and Humanities): PTA1HPSHPS14</v>
      </c>
    </row>
    <row r="783" spans="4:4" x14ac:dyDescent="0.2">
      <c r="D783" t="str">
        <v>MA Cultures and Environments of Health (Part-Time): PTA2HPSHPS49</v>
      </c>
    </row>
    <row r="784" spans="4:4" x14ac:dyDescent="0.2">
      <c r="D784" t="str">
        <v>MA Cultures and Environments of Health: PTA1HPSHPS81</v>
      </c>
    </row>
    <row r="785" spans="4:4" x14ac:dyDescent="0.2">
      <c r="D785" t="str">
        <v>MA Curation: Art and Business: PTA1HPSHPS84</v>
      </c>
    </row>
    <row r="786" spans="4:4" x14ac:dyDescent="0.2">
      <c r="D786" t="str">
        <v>MA Curation: Contemporary Art and Cultural Management: PTA1SMLSML25</v>
      </c>
    </row>
    <row r="787" spans="4:4" x14ac:dyDescent="0.2">
      <c r="D787" t="str">
        <v>MA Education - Sept (Part-Time): PTA3EDUEDU02</v>
      </c>
    </row>
    <row r="788" spans="4:4" x14ac:dyDescent="0.2">
      <c r="D788" t="str">
        <v>MA Education - Sept (Part-Time, Distance Learning): PTA3EDUEDU04</v>
      </c>
    </row>
    <row r="789" spans="4:4" x14ac:dyDescent="0.2">
      <c r="D789" t="str">
        <v>MA Education (Online) (Part-Time): PKS2EDUEDU01</v>
      </c>
    </row>
    <row r="790" spans="4:4" x14ac:dyDescent="0.2">
      <c r="D790" t="str">
        <v>MA Education (Part-Time): PTA3EDUEDU06</v>
      </c>
    </row>
    <row r="791" spans="4:4" x14ac:dyDescent="0.2">
      <c r="D791" t="str">
        <v>MA Education (Part-Time): PTA5EDUEDU01</v>
      </c>
    </row>
    <row r="792" spans="4:4" x14ac:dyDescent="0.2">
      <c r="D792" t="str">
        <v>MA Education (Part-Time, Online, 2-year): PNA2EDUEDU01</v>
      </c>
    </row>
    <row r="793" spans="4:4" x14ac:dyDescent="0.2">
      <c r="D793" t="str">
        <v>MA Education Leadership and Management: PTA1EDUEDU06</v>
      </c>
    </row>
    <row r="794" spans="4:4" x14ac:dyDescent="0.2">
      <c r="D794" t="str">
        <v>MA English Literary Studies (Part-Time): PTA2EGLEGL04</v>
      </c>
    </row>
    <row r="795" spans="4:4" x14ac:dyDescent="0.2">
      <c r="D795" t="str">
        <v>MA English Literary Studies: PTA1EGLEGL11</v>
      </c>
    </row>
    <row r="796" spans="4:4" x14ac:dyDescent="0.2">
      <c r="D796" t="str">
        <v>MA European Politics (Part-Time): PTA2HPSHPS27</v>
      </c>
    </row>
    <row r="797" spans="4:4" x14ac:dyDescent="0.2">
      <c r="D797" t="str">
        <v>MA European Politics: PTA1HPSHPS61</v>
      </c>
    </row>
    <row r="798" spans="4:4" x14ac:dyDescent="0.2">
      <c r="D798" t="str">
        <v>MA Film and Screen Studies (Part-Time): PTA2EGLEGL07</v>
      </c>
    </row>
    <row r="799" spans="4:4" x14ac:dyDescent="0.2">
      <c r="D799" t="str">
        <v>MA Film and Screen Studies: PTA1EGLEGL16</v>
      </c>
    </row>
    <row r="800" spans="4:4" x14ac:dyDescent="0.2">
      <c r="D800" t="str">
        <v>MA Food Studies (Part-Time): PTA2HPSHPS40</v>
      </c>
    </row>
    <row r="801" spans="4:4" x14ac:dyDescent="0.2">
      <c r="D801" t="str">
        <v>MA Food Studies: PTA1HPSHPS72</v>
      </c>
    </row>
    <row r="802" spans="4:4" x14ac:dyDescent="0.2">
      <c r="D802" t="str">
        <v>MA Gender Studies (Middle East and Islamic World) (Part-Time): PTA2IAIIAI12</v>
      </c>
    </row>
    <row r="803" spans="4:4" x14ac:dyDescent="0.2">
      <c r="D803" t="str">
        <v>MA Gender Studies (Middle East and Islamic World): PTA1IAIIAI19</v>
      </c>
    </row>
    <row r="804" spans="4:4" x14ac:dyDescent="0.2">
      <c r="D804" t="str">
        <v>MA Global Literatures and Cultures (Part-Time): PTA2SMLSML07</v>
      </c>
    </row>
    <row r="805" spans="4:4" x14ac:dyDescent="0.2">
      <c r="D805" t="str">
        <v>MA Global Literatures and Cultures: PTA1SMLSML22</v>
      </c>
    </row>
    <row r="806" spans="4:4" x14ac:dyDescent="0.2">
      <c r="D806" t="str">
        <v>MA Gulf Studies (Part-Time): PTA2IAIIAI14</v>
      </c>
    </row>
    <row r="807" spans="4:4" x14ac:dyDescent="0.2">
      <c r="D807" t="str">
        <v>MA Gulf Studies: PTA1IAIIAI21</v>
      </c>
    </row>
    <row r="808" spans="4:4" x14ac:dyDescent="0.2">
      <c r="D808" t="str">
        <v>MA History (Part-Time): PTA2HPSHPS19</v>
      </c>
    </row>
    <row r="809" spans="4:4" x14ac:dyDescent="0.2">
      <c r="D809" t="str">
        <v>MA History: PTA1HPSHPS12</v>
      </c>
    </row>
    <row r="810" spans="4:4" x14ac:dyDescent="0.2">
      <c r="D810" t="str">
        <v>MA Intercultural Communication and Education (Part-Time): PTA2SMLEDU01</v>
      </c>
    </row>
    <row r="811" spans="4:4" x14ac:dyDescent="0.2">
      <c r="D811" t="str">
        <v>MA Intercultural Communication and Education: PTA1SMLEDU01</v>
      </c>
    </row>
    <row r="812" spans="4:4" x14ac:dyDescent="0.2">
      <c r="D812" t="str">
        <v>MA Intercultural Communication and International Business (Part-Time): PTA2SMLSBE01</v>
      </c>
    </row>
    <row r="813" spans="4:4" x14ac:dyDescent="0.2">
      <c r="D813" t="str">
        <v>MA Intercultural Communication and International Business: PTA1SMLSBE01</v>
      </c>
    </row>
    <row r="814" spans="4:4" x14ac:dyDescent="0.2">
      <c r="D814" t="str">
        <v>MA Intercultural Communication and Migration (Part-Time): PTA2SMLSML09</v>
      </c>
    </row>
    <row r="815" spans="4:4" x14ac:dyDescent="0.2">
      <c r="D815" t="str">
        <v>MA Intercultural Communication and Migration: PTA1SMLSML24</v>
      </c>
    </row>
    <row r="816" spans="4:4" x14ac:dyDescent="0.2">
      <c r="D816" t="str">
        <v>MA International Contemporary Art: Curation and Business: PTA1HPSHPS80</v>
      </c>
    </row>
    <row r="817" spans="4:4" x14ac:dyDescent="0.2">
      <c r="D817" t="str">
        <v>MA International Development (Part-Time): PTA2HPSHPS51</v>
      </c>
    </row>
    <row r="818" spans="4:4" x14ac:dyDescent="0.2">
      <c r="D818" t="str">
        <v>MA International Development: PTA1HPSHPS83</v>
      </c>
    </row>
    <row r="819" spans="4:4" x14ac:dyDescent="0.2">
      <c r="D819" t="str">
        <v>MA International Education: PTA1EDUEDU05</v>
      </c>
    </row>
    <row r="820" spans="4:4" x14ac:dyDescent="0.2">
      <c r="D820" t="str">
        <v>MA International Film Business: PTA1EGLEGL13</v>
      </c>
    </row>
    <row r="821" spans="4:4" x14ac:dyDescent="0.2">
      <c r="D821" t="str">
        <v>MA International Heritage Management and Consultancy (Part-Time) - Cornwall: PTA2EGLHPSCA</v>
      </c>
    </row>
    <row r="822" spans="4:4" x14ac:dyDescent="0.2">
      <c r="D822" t="str">
        <v>MA International Relations (Part-Time): PTA2HPSHPS21</v>
      </c>
    </row>
    <row r="823" spans="4:4" x14ac:dyDescent="0.2">
      <c r="D823" t="str">
        <v>MA International Relations and Arabic (Part-Time): PTA4IAIHPS03</v>
      </c>
    </row>
    <row r="824" spans="4:4" x14ac:dyDescent="0.2">
      <c r="D824" t="str">
        <v>MA International Relations and Arabic: PTA2IAIHPS03</v>
      </c>
    </row>
    <row r="825" spans="4:4" x14ac:dyDescent="0.2">
      <c r="D825" t="str">
        <v>MA International Relations: PTA1HPSHPS01</v>
      </c>
    </row>
    <row r="826" spans="4:4" x14ac:dyDescent="0.2">
      <c r="D826" t="str">
        <v>MA Islamic Studies (Part-Time): PTA2IAIIAI15</v>
      </c>
    </row>
    <row r="827" spans="4:4" x14ac:dyDescent="0.2">
      <c r="D827" t="str">
        <v>MA Islamic Studies: PTA1IAIIAI22</v>
      </c>
    </row>
    <row r="828" spans="4:4" x14ac:dyDescent="0.2">
      <c r="D828" t="str">
        <v>MA Kurdish Studies (Part-Time): PTA2IAIIAI11</v>
      </c>
    </row>
    <row r="829" spans="4:4" x14ac:dyDescent="0.2">
      <c r="D829" t="str">
        <v>MA Kurdish Studies: PTA1IAIIAI18</v>
      </c>
    </row>
    <row r="830" spans="4:4" x14ac:dyDescent="0.2">
      <c r="D830" t="str">
        <v>MA Language and Literacy in Education (Part-Time): PTA3EDUEDU07</v>
      </c>
    </row>
    <row r="831" spans="4:4" x14ac:dyDescent="0.2">
      <c r="D831" t="str">
        <v>MA Magic and Occult Science (Part-Time): PTA2IAIIAI18</v>
      </c>
    </row>
    <row r="832" spans="4:4" x14ac:dyDescent="0.2">
      <c r="D832" t="str">
        <v>MA Magic and Occult Science: PTA1IAIIAI25</v>
      </c>
    </row>
    <row r="833" spans="4:4" x14ac:dyDescent="0.2">
      <c r="D833" t="str">
        <v>MA Media and Communications (Part-Time): PTA2EGLEGL08</v>
      </c>
    </row>
    <row r="834" spans="4:4" x14ac:dyDescent="0.2">
      <c r="D834" t="str">
        <v>MA Media and Communications: PTA1EGLEGL17</v>
      </c>
    </row>
    <row r="835" spans="4:4" x14ac:dyDescent="0.2">
      <c r="D835" t="str">
        <v>MA Medieval Studies (Part-Time): PTA2SMLSML06</v>
      </c>
    </row>
    <row r="836" spans="4:4" x14ac:dyDescent="0.2">
      <c r="D836" t="str">
        <v>MA Medieval Studies: PTA1SMLSML02</v>
      </c>
    </row>
    <row r="837" spans="4:4" x14ac:dyDescent="0.2">
      <c r="D837" t="str">
        <v>MA Middle East and Islamic Studies: PTA1IAIIAI12</v>
      </c>
    </row>
    <row r="838" spans="4:4" x14ac:dyDescent="0.2">
      <c r="D838" t="str">
        <v>MA Middle East Politics (Part-Time): PTA2IAIIAI16</v>
      </c>
    </row>
    <row r="839" spans="4:4" x14ac:dyDescent="0.2">
      <c r="D839" t="str">
        <v>MA Middle East Politics and Arabic (Part-Time): PTA4IAIHPS01</v>
      </c>
    </row>
    <row r="840" spans="4:4" x14ac:dyDescent="0.2">
      <c r="D840" t="str">
        <v>MA Middle East Politics and Arabic: PTA2IAIHPS01</v>
      </c>
    </row>
    <row r="841" spans="4:4" x14ac:dyDescent="0.2">
      <c r="D841" t="str">
        <v>MA Middle East Politics and International Relations (Part-Time): PTA4IAIHPS02</v>
      </c>
    </row>
    <row r="842" spans="4:4" x14ac:dyDescent="0.2">
      <c r="D842" t="str">
        <v>MA Middle East Politics and International Relations: PTA2IAIHPS02</v>
      </c>
    </row>
    <row r="843" spans="4:4" x14ac:dyDescent="0.2">
      <c r="D843" t="str">
        <v>MA Middle East Politics: PTA1IAIIAI23</v>
      </c>
    </row>
    <row r="844" spans="4:4" x14ac:dyDescent="0.2">
      <c r="D844" t="str">
        <v>MA Middle East Studies (Part-Time): PTA2IAIIAI09</v>
      </c>
    </row>
    <row r="845" spans="4:4" x14ac:dyDescent="0.2">
      <c r="D845" t="str">
        <v>MA Middle East Studies: PTA1IAIIAI16</v>
      </c>
    </row>
    <row r="846" spans="4:4" x14ac:dyDescent="0.2">
      <c r="D846" t="str">
        <v>MA Modern and Contemporary Literature (Part-Time): PTA2EGLEGL11</v>
      </c>
    </row>
    <row r="847" spans="4:4" x14ac:dyDescent="0.2">
      <c r="D847" t="str">
        <v>MA Modern and Contemporary Literature: PTA1EGLEGL20</v>
      </c>
    </row>
    <row r="848" spans="4:4" x14ac:dyDescent="0.2">
      <c r="D848" t="str">
        <v>MA Nature Writing (Part-Time): PTA2EGLEGL12</v>
      </c>
    </row>
    <row r="849" spans="4:4" x14ac:dyDescent="0.2">
      <c r="D849" t="str">
        <v>MA Nature Writing: PTA1EGLEGL21</v>
      </c>
    </row>
    <row r="850" spans="4:4" x14ac:dyDescent="0.2">
      <c r="D850" t="str">
        <v>MA Palestine Studies (Part-Time): PTA2IAIIAI10</v>
      </c>
    </row>
    <row r="851" spans="4:4" x14ac:dyDescent="0.2">
      <c r="D851" t="str">
        <v>MA Palestine Studies: PTA1IAIIAI17</v>
      </c>
    </row>
    <row r="852" spans="4:4" x14ac:dyDescent="0.2">
      <c r="D852" t="str">
        <v>MA Philosophy (Part-Time): PTA2HPSHPS37</v>
      </c>
    </row>
    <row r="853" spans="4:4" x14ac:dyDescent="0.2">
      <c r="D853" t="str">
        <v>MA Philosophy and Sociology of Science (Part-Time): PTA2HPSHPS11</v>
      </c>
    </row>
    <row r="854" spans="4:4" x14ac:dyDescent="0.2">
      <c r="D854" t="str">
        <v>MA Philosophy and Sociology of Science: PTA1HPSHPS37</v>
      </c>
    </row>
    <row r="855" spans="4:4" x14ac:dyDescent="0.2">
      <c r="D855" t="str">
        <v>MA Philosophy: Ethics and Society (Part-Time): PTA2HPSHPS42</v>
      </c>
    </row>
    <row r="856" spans="4:4" x14ac:dyDescent="0.2">
      <c r="D856" t="str">
        <v>MA Philosophy: Ethics and Society: PTA1HPSHPS75</v>
      </c>
    </row>
    <row r="857" spans="4:4" x14ac:dyDescent="0.2">
      <c r="D857" t="str">
        <v>MA Philosophy: Mind, Body and Culture (Part-Time): PTA2HPSHPS41</v>
      </c>
    </row>
    <row r="858" spans="4:4" x14ac:dyDescent="0.2">
      <c r="D858" t="str">
        <v>MA Philosophy: Mind, Body and Culture: PTA1HPSHPS74</v>
      </c>
    </row>
    <row r="859" spans="4:4" x14ac:dyDescent="0.2">
      <c r="D859" t="str">
        <v>MA Philosophy: PTA1HPSHPS69</v>
      </c>
    </row>
    <row r="860" spans="4:4" x14ac:dyDescent="0.2">
      <c r="D860" t="str">
        <v>MA Philosophy: Science and the Natural World (Part-Time): PTA2HPSHPS43</v>
      </c>
    </row>
    <row r="861" spans="4:4" x14ac:dyDescent="0.2">
      <c r="D861" t="str">
        <v>MA Philosophy: Science and the Natural World: PTA1HPSHPS76</v>
      </c>
    </row>
    <row r="862" spans="4:4" x14ac:dyDescent="0.2">
      <c r="D862" t="str">
        <v>MA Political Thought (Part-Time): PTA2HPSHPS35</v>
      </c>
    </row>
    <row r="863" spans="4:4" x14ac:dyDescent="0.2">
      <c r="D863" t="str">
        <v>MA Political Thought: PTA1HPSHPS67</v>
      </c>
    </row>
    <row r="864" spans="4:4" x14ac:dyDescent="0.2">
      <c r="D864" t="str">
        <v>MA Politics and International Relations of the Middle East (Part-Time): PTA2HPSHPS33</v>
      </c>
    </row>
    <row r="865" spans="4:4" x14ac:dyDescent="0.2">
      <c r="D865" t="str">
        <v>MA Politics and International Relations of the Middle East: PTA1HPSHPS65</v>
      </c>
    </row>
    <row r="866" spans="4:4" x14ac:dyDescent="0.2">
      <c r="D866" t="str">
        <v>MA Publishing (Part-time): PTA2EGLEGL06</v>
      </c>
    </row>
    <row r="867" spans="4:4" x14ac:dyDescent="0.2">
      <c r="D867" t="str">
        <v>MA Publishing: PTA1EGLEGL15</v>
      </c>
    </row>
    <row r="868" spans="4:4" x14ac:dyDescent="0.2">
      <c r="D868" t="str">
        <v>MA Roman Archaeology (Part-Time): PTA2HPSCTH01</v>
      </c>
    </row>
    <row r="869" spans="4:4" x14ac:dyDescent="0.2">
      <c r="D869" t="str">
        <v>MA Roman Archaeology: PTA1HPSCTH01</v>
      </c>
    </row>
    <row r="870" spans="4:4" x14ac:dyDescent="0.2">
      <c r="D870" t="str">
        <v>MA Screen Acting and Performance (Part-Time): PTA2DRADRA02</v>
      </c>
    </row>
    <row r="871" spans="4:4" x14ac:dyDescent="0.2">
      <c r="D871" t="str">
        <v>MA Screen Acting and Performance: PTA1DRADRA02</v>
      </c>
    </row>
    <row r="872" spans="4:4" x14ac:dyDescent="0.2">
      <c r="D872" t="str">
        <v>MA Shakespeare and Renaissance Studies (Part-Time): PTA2EGLEGL09</v>
      </c>
    </row>
    <row r="873" spans="4:4" x14ac:dyDescent="0.2">
      <c r="D873" t="str">
        <v>MA Shakespeare and Renaissance Studies: PTA1EGLEGL18</v>
      </c>
    </row>
    <row r="874" spans="4:4" x14ac:dyDescent="0.2">
      <c r="D874" t="str">
        <v>MA Social Media and Digital Marketing (Part-Time): PTA2CMMCMM02</v>
      </c>
    </row>
    <row r="875" spans="4:4" x14ac:dyDescent="0.2">
      <c r="D875" t="str">
        <v>MA Social Media and Digital Marketing: PTA1CMMCMM02</v>
      </c>
    </row>
    <row r="876" spans="4:4" x14ac:dyDescent="0.2">
      <c r="D876" t="str">
        <v>MA Social Media Management (Part-Time): PTA2CMMCMM01</v>
      </c>
    </row>
    <row r="877" spans="4:4" x14ac:dyDescent="0.2">
      <c r="D877" t="str">
        <v>MA Social Media Management: PTA1CMMCMM01</v>
      </c>
    </row>
    <row r="878" spans="4:4" x14ac:dyDescent="0.2">
      <c r="D878" t="str">
        <v>MA Society and Culture (Part-Time): PTA2HPSHPS44</v>
      </c>
    </row>
    <row r="879" spans="4:4" x14ac:dyDescent="0.2">
      <c r="D879" t="str">
        <v>MA Society and Culture: Arts, Media and Consumption (Part-Time): PTA2HPSHPS45</v>
      </c>
    </row>
    <row r="880" spans="4:4" x14ac:dyDescent="0.2">
      <c r="D880" t="str">
        <v>MA Society and Culture: Meaning, Making, Consuming (Part-Time): PTA2HPSHPS50</v>
      </c>
    </row>
    <row r="881" spans="4:4" x14ac:dyDescent="0.2">
      <c r="D881" t="str">
        <v>MA Society and Culture: Meaning, Making, Consuming: PTA1HPSHPS82</v>
      </c>
    </row>
    <row r="882" spans="4:4" x14ac:dyDescent="0.2">
      <c r="D882" t="str">
        <v>MA Society and Culture: PTA1HPSHPS73</v>
      </c>
    </row>
    <row r="883" spans="4:4" x14ac:dyDescent="0.2">
      <c r="D883" t="str">
        <v>MA Society and Culture: Science and Technology Studies (Part-Time): PTA2HPSHPS46</v>
      </c>
    </row>
    <row r="884" spans="4:4" x14ac:dyDescent="0.2">
      <c r="D884" t="str">
        <v>MA Society and Culture: Science and Technology Studies: PTA1HPSHPS78</v>
      </c>
    </row>
    <row r="885" spans="4:4" x14ac:dyDescent="0.2">
      <c r="D885" t="str">
        <v>MA Society, Culture and Media: PTA1HPSHPS85</v>
      </c>
    </row>
    <row r="886" spans="4:4" x14ac:dyDescent="0.2">
      <c r="D886" t="str">
        <v>MA Special Educational Needs: PTA1EDUEDU09</v>
      </c>
    </row>
    <row r="887" spans="4:4" x14ac:dyDescent="0.2">
      <c r="D887" t="str">
        <v>MA Technology and Education Futures: PTA1EDUEDU10</v>
      </c>
    </row>
    <row r="888" spans="4:4" x14ac:dyDescent="0.2">
      <c r="D888" t="str">
        <v>MA Technology, Creativity and Thinking in Education: PTA1EDUEDU08</v>
      </c>
    </row>
    <row r="889" spans="4:4" x14ac:dyDescent="0.2">
      <c r="D889" t="str">
        <v>MA Theatre Practice (Applied Theatre) (Part-Time): PTA2DRADRA01</v>
      </c>
    </row>
    <row r="890" spans="4:4" x14ac:dyDescent="0.2">
      <c r="D890" t="str">
        <v>MA Theatre Practice (Applied Theatre): PTA1DRADRA01</v>
      </c>
    </row>
    <row r="891" spans="4:4" x14ac:dyDescent="0.2">
      <c r="D891" t="str">
        <v>MA Theatre Practice (Part-Time): PTA2SPASPA03</v>
      </c>
    </row>
    <row r="892" spans="4:4" x14ac:dyDescent="0.2">
      <c r="D892" t="str">
        <v>MA Theatre Practice: PTA1SPASPA01</v>
      </c>
    </row>
    <row r="893" spans="4:4" x14ac:dyDescent="0.2">
      <c r="D893" t="str">
        <v>MA Theology (Part Time): PTA2CTHCTH03</v>
      </c>
    </row>
    <row r="894" spans="4:4" x14ac:dyDescent="0.2">
      <c r="D894" t="str">
        <v>MA Theology and Religion (Part-Time): PTA2CTHCTH05</v>
      </c>
    </row>
    <row r="895" spans="4:4" x14ac:dyDescent="0.2">
      <c r="D895" t="str">
        <v>MA Theology and Religion: PTA1CTHCTH12</v>
      </c>
    </row>
    <row r="896" spans="4:4" x14ac:dyDescent="0.2">
      <c r="D896" t="str">
        <v>MA Translation Studies (Part-Time): PTA2SMLSML08</v>
      </c>
    </row>
    <row r="897" spans="4:4" x14ac:dyDescent="0.2">
      <c r="D897" t="str">
        <v>MA Translation Studies: PTA1SMLSML23</v>
      </c>
    </row>
    <row r="898" spans="4:4" x14ac:dyDescent="0.2">
      <c r="D898" t="str">
        <v>MA World Literatures (Part-Time): PTA2EGLEGL10</v>
      </c>
    </row>
    <row r="899" spans="4:4" x14ac:dyDescent="0.2">
      <c r="D899" t="str">
        <v>MA World Literatures: PTA1EGLEGL19</v>
      </c>
    </row>
    <row r="900" spans="4:4" x14ac:dyDescent="0.2">
      <c r="D900" t="str">
        <v>MA Writing for Children and Young Adults (Part-Time, Online, 2-year): PNA2EGLEGL01</v>
      </c>
    </row>
    <row r="901" spans="4:4" x14ac:dyDescent="0.2">
      <c r="D901" t="str">
        <v>MA Writing for Children and Young Adults (Part-Time, Online, 5-year): PNA5EGLEGL01</v>
      </c>
    </row>
    <row r="902" spans="4:4" x14ac:dyDescent="0.2">
      <c r="D902" t="str">
        <v>MArabic in Arabic and Islamic Studies: UFX4IAIIAI01</v>
      </c>
    </row>
    <row r="903" spans="4:4" x14ac:dyDescent="0.2">
      <c r="D903" t="str">
        <v>MArabic in Arabic and Islamic Studies: UFX4IAIIAI02</v>
      </c>
    </row>
    <row r="904" spans="4:4" x14ac:dyDescent="0.2">
      <c r="D904" t="str">
        <v>Master of Public Administration (Modular): PTP3HPSHPS01</v>
      </c>
    </row>
    <row r="905" spans="4:4" x14ac:dyDescent="0.2">
      <c r="D905" t="str">
        <v>Master of Public Administration with Applied Studies: PTP9HPSHPS01</v>
      </c>
    </row>
    <row r="906" spans="4:4" x14ac:dyDescent="0.2">
      <c r="D906" t="str">
        <v>Master of Public Administration: PTP1HPSHPS01</v>
      </c>
    </row>
    <row r="907" spans="4:4" x14ac:dyDescent="0.2">
      <c r="D907" t="str">
        <v>Master of Public Health (MPH) (Part-Time): PTH2EMSEMS01</v>
      </c>
    </row>
    <row r="908" spans="4:4" x14ac:dyDescent="0.2">
      <c r="D908" t="str">
        <v>Master of Public Health (MPH) (Part-Time, 3-year): PTH3EMSEMS01</v>
      </c>
    </row>
    <row r="909" spans="4:4" x14ac:dyDescent="0.2">
      <c r="D909" t="str">
        <v>Master of Public Health (MPH) (Part-Time, Online, 2-year): PNH2EMSEMS01</v>
      </c>
    </row>
    <row r="910" spans="4:4" x14ac:dyDescent="0.2">
      <c r="D910" t="str">
        <v>Master of Public Health (MPH) (Part-Time, Online, 3-year): PNH3EMSEMS01</v>
      </c>
    </row>
    <row r="911" spans="4:4" x14ac:dyDescent="0.2">
      <c r="D911" t="str">
        <v>Master of Public Health (MPH): PTH1EMSEMS01</v>
      </c>
    </row>
    <row r="912" spans="4:4" x14ac:dyDescent="0.2">
      <c r="D912" t="str">
        <v>MBA - One Planet: PTB1SBESBE22</v>
      </c>
    </row>
    <row r="913" spans="4:4" x14ac:dyDescent="0.2">
      <c r="D913" t="str">
        <v>MBA (Higher Apprenticeship) (Part-Time): PAB2SBESBE01</v>
      </c>
    </row>
    <row r="914" spans="4:4" x14ac:dyDescent="0.2">
      <c r="D914" t="str">
        <v>MBA Business Administration: PTB1SBESBE15</v>
      </c>
    </row>
    <row r="915" spans="4:4" x14ac:dyDescent="0.2">
      <c r="D915" t="str">
        <v>MBA Exeter (Modular): PTB3SBESBE04</v>
      </c>
    </row>
    <row r="916" spans="4:4" x14ac:dyDescent="0.2">
      <c r="D916" t="str">
        <v>MBA Exeter Executive (Higher Apprenticeship) (Part-Time): PAB2SBESBE03</v>
      </c>
    </row>
    <row r="917" spans="4:4" x14ac:dyDescent="0.2">
      <c r="D917" t="str">
        <v>MBA Exeter Executive (Higher Apprenticeship) (Part-Time): PAB2SBESBE05</v>
      </c>
    </row>
    <row r="918" spans="4:4" x14ac:dyDescent="0.2">
      <c r="D918" t="str">
        <v>MBA Exeter Executive (Higher Apprenticeship) (Part-Time, Online): PAB2SBESBE04</v>
      </c>
    </row>
    <row r="919" spans="4:4" x14ac:dyDescent="0.2">
      <c r="D919" t="str">
        <v>MBA Exeter Executive (Higher Apprenticeship) (Part-Time, Online): PAB2SBESBE06</v>
      </c>
    </row>
    <row r="920" spans="4:4" x14ac:dyDescent="0.2">
      <c r="D920" t="str">
        <v>MBA Exeter Executive (Non-Apprenticeship, Top-up) (Part-Time, Online): PTB2SBESBE08</v>
      </c>
    </row>
    <row r="921" spans="4:4" x14ac:dyDescent="0.2">
      <c r="D921" t="str">
        <v>MBA Exeter Executive (Top-up) (Part-Time, Online): PTB2SBESBE03</v>
      </c>
    </row>
    <row r="922" spans="4:4" x14ac:dyDescent="0.2">
      <c r="D922" t="str">
        <v>MBA Exeter: PTB1SBESBE23</v>
      </c>
    </row>
    <row r="923" spans="4:4" x14ac:dyDescent="0.2">
      <c r="D923" t="str">
        <v>MBA One Planet (Modular): PTB3SBESBE03</v>
      </c>
    </row>
    <row r="924" spans="4:4" x14ac:dyDescent="0.2">
      <c r="D924" t="str">
        <v>MEd Teaching English to Speakers of Other Languages (Part-Time): PTD2EDUEDU29</v>
      </c>
    </row>
    <row r="925" spans="4:4" x14ac:dyDescent="0.2">
      <c r="D925" t="str">
        <v>MEd Teaching English to Speakers of Other Languages (Summer Intensive): PTD3EDUEDU01</v>
      </c>
    </row>
    <row r="926" spans="4:4" x14ac:dyDescent="0.2">
      <c r="D926" t="str">
        <v>MEd Teaching English to Speakers of Other Languages: PTD1EDUEDU15</v>
      </c>
    </row>
    <row r="927" spans="4:4" x14ac:dyDescent="0.2">
      <c r="D927" t="str">
        <v>MEng Civil and Environmental Engineering with a Year in Industry: UFX5ECSECS08</v>
      </c>
    </row>
    <row r="928" spans="4:4" x14ac:dyDescent="0.2">
      <c r="D928" t="str">
        <v>MEng Civil Engineering with a Year in Industry: UFX5ECSECS07</v>
      </c>
    </row>
    <row r="929" spans="4:4" x14ac:dyDescent="0.2">
      <c r="D929" t="str">
        <v>MEng Civil Engineering with International Study: UFX4ECSECS23</v>
      </c>
    </row>
    <row r="930" spans="4:4" x14ac:dyDescent="0.2">
      <c r="D930" t="str">
        <v>MEng Civil Engineering: UFX4ECSECS06</v>
      </c>
    </row>
    <row r="931" spans="4:4" x14ac:dyDescent="0.2">
      <c r="D931" t="str">
        <v>MEng Electronic Engineering and Computer Science with a Year in Industry: UFX5ECSECS02</v>
      </c>
    </row>
    <row r="932" spans="4:4" x14ac:dyDescent="0.2">
      <c r="D932" t="str">
        <v>MEng Electronic Engineering with a Year in Industry: UFX5ECSECS05</v>
      </c>
    </row>
    <row r="933" spans="4:4" x14ac:dyDescent="0.2">
      <c r="D933" t="str">
        <v>MEng Electronic Engineering with International Study: UFX4ECSECS22</v>
      </c>
    </row>
    <row r="934" spans="4:4" x14ac:dyDescent="0.2">
      <c r="D934" t="str">
        <v>MEng Electronic Engineering: UFX4ECSECS03</v>
      </c>
    </row>
    <row r="935" spans="4:4" x14ac:dyDescent="0.2">
      <c r="D935" t="str">
        <v>MEng Energy Engineering - Cornwall: UFX4CSMCSMCJ</v>
      </c>
    </row>
    <row r="936" spans="4:4" x14ac:dyDescent="0.2">
      <c r="D936" t="str">
        <v>MEng Energy Engineering with Industrial Experience - Cornwall: UFX4CSMCSMCL</v>
      </c>
    </row>
    <row r="937" spans="4:4" x14ac:dyDescent="0.2">
      <c r="D937" t="str">
        <v>MEng Engineering and Entrepreneurship with a Year in Industry: UFX5ECSECS01</v>
      </c>
    </row>
    <row r="938" spans="4:4" x14ac:dyDescent="0.2">
      <c r="D938" t="str">
        <v>MEng Engineering and Entrepreneurship: UFX4ECSECS38</v>
      </c>
    </row>
    <row r="939" spans="4:4" x14ac:dyDescent="0.2">
      <c r="D939" t="str">
        <v>MEng Engineering and Management with a Year in Industry: UFX5ECSECS06</v>
      </c>
    </row>
    <row r="940" spans="4:4" x14ac:dyDescent="0.2">
      <c r="D940" t="str">
        <v>MEng Engineering and Management with International Study: UFX4ECSECS28</v>
      </c>
    </row>
    <row r="941" spans="4:4" x14ac:dyDescent="0.2">
      <c r="D941" t="str">
        <v>MEng Engineering and Management: UFX4ECSECS10</v>
      </c>
    </row>
    <row r="942" spans="4:4" x14ac:dyDescent="0.2">
      <c r="D942" t="str">
        <v>MEng Engineering: UFX4ECSECS16</v>
      </c>
    </row>
    <row r="943" spans="4:4" x14ac:dyDescent="0.2">
      <c r="D943" t="str">
        <v>MEng Materials Engineering with International Study: UFX4ECSECS30</v>
      </c>
    </row>
    <row r="944" spans="4:4" x14ac:dyDescent="0.2">
      <c r="D944" t="str">
        <v>MEng Mechanical Engineering with a Year in Industry: UFX5ECSECS03</v>
      </c>
    </row>
    <row r="945" spans="4:4" x14ac:dyDescent="0.2">
      <c r="D945" t="str">
        <v>MEng Mechanical Engineering with International Study: UFX4ECSECS31</v>
      </c>
    </row>
    <row r="946" spans="4:4" x14ac:dyDescent="0.2">
      <c r="D946" t="str">
        <v>MEng Mechanical Engineering: UFX4ECSECS02</v>
      </c>
    </row>
    <row r="947" spans="4:4" x14ac:dyDescent="0.2">
      <c r="D947" t="str">
        <v>MEng Mining Engineering - Cornwall: UFX4CSMCSMCF</v>
      </c>
    </row>
    <row r="948" spans="4:4" x14ac:dyDescent="0.2">
      <c r="D948" t="str">
        <v>MEng Mining Engineering with Industrial Experience - Cornwall: UFX4CSMCSMCK</v>
      </c>
    </row>
    <row r="949" spans="4:4" x14ac:dyDescent="0.2">
      <c r="D949" t="str">
        <v>MEng Renewable Energy Engineering - Cornwall: UFX4CSMCSMCM</v>
      </c>
    </row>
    <row r="950" spans="4:4" x14ac:dyDescent="0.2">
      <c r="D950" t="str">
        <v>MEng Renewable Energy Engineering with Industrial Experience - Cornwall: UFX4CSMCSMCN</v>
      </c>
    </row>
    <row r="951" spans="4:4" x14ac:dyDescent="0.2">
      <c r="D951" t="str">
        <v>MFA Theatre Practice (Part-Time): PTF3DRADRA01</v>
      </c>
    </row>
    <row r="952" spans="4:4" x14ac:dyDescent="0.2">
      <c r="D952" t="str">
        <v>MFA Theatre Practice: PTF2DRADRA01</v>
      </c>
    </row>
    <row r="953" spans="4:4" x14ac:dyDescent="0.2">
      <c r="D953" t="str">
        <v>MGeol Applied Geology - Cornwall: UFX4CSMCSMCH</v>
      </c>
    </row>
    <row r="954" spans="4:4" x14ac:dyDescent="0.2">
      <c r="D954" t="str">
        <v>MGeol Engineering, Geology and Geotechnics - Cornwall: UFX4CSMCSMCI</v>
      </c>
    </row>
    <row r="955" spans="4:4" x14ac:dyDescent="0.2">
      <c r="D955" t="str">
        <v>MGeol Geology - Cornwall: UFX4CSMCSMCG</v>
      </c>
    </row>
    <row r="956" spans="4:4" x14ac:dyDescent="0.2">
      <c r="D956" t="str">
        <v>MMath Mathematics (Part-Time): UFX8MASMAS01</v>
      </c>
    </row>
    <row r="957" spans="4:4" x14ac:dyDescent="0.2">
      <c r="D957" t="str">
        <v>MMath Mathematics with a Year in Industry: UFX5MASMAS01</v>
      </c>
    </row>
    <row r="958" spans="4:4" x14ac:dyDescent="0.2">
      <c r="D958" t="str">
        <v>MMath Mathematics with International Study (Part-Time): UFX8MASMAS03</v>
      </c>
    </row>
    <row r="959" spans="4:4" x14ac:dyDescent="0.2">
      <c r="D959" t="str">
        <v>MMath Mathematics with International Study: UFX4MASMAS10</v>
      </c>
    </row>
    <row r="960" spans="4:4" x14ac:dyDescent="0.2">
      <c r="D960" t="str">
        <v>MMath Mathematics with Professional Experience (Part-Time): UFX8MASMAS02</v>
      </c>
    </row>
    <row r="961" spans="4:4" x14ac:dyDescent="0.2">
      <c r="D961" t="str">
        <v>MMath Mathematics with Professional Experience: UFX4MASMAS09</v>
      </c>
    </row>
    <row r="962" spans="4:4" x14ac:dyDescent="0.2">
      <c r="D962" t="str">
        <v>MMath Mathematics: UFX4MASMAS04</v>
      </c>
    </row>
    <row r="963" spans="4:4" x14ac:dyDescent="0.2">
      <c r="D963" t="str">
        <v>MPhys Physics with Astrophysics: UFX4PHYPHY14</v>
      </c>
    </row>
    <row r="964" spans="4:4" x14ac:dyDescent="0.2">
      <c r="D964" t="str">
        <v>MPhys Physics with Astrophysics: UFX4PHYPHY20</v>
      </c>
    </row>
    <row r="965" spans="4:4" x14ac:dyDescent="0.2">
      <c r="D965" t="str">
        <v>MPhys Physics with Biophysics: UFX4PHYPHY22</v>
      </c>
    </row>
    <row r="966" spans="4:4" x14ac:dyDescent="0.2">
      <c r="D966" t="str">
        <v>MPhys Physics with Professional Placement: UFX5PHYPHY02</v>
      </c>
    </row>
    <row r="967" spans="4:4" x14ac:dyDescent="0.2">
      <c r="D967" t="str">
        <v>MPhys Physics with Professional Placement: UFX5PHYPHY04</v>
      </c>
    </row>
    <row r="968" spans="4:4" x14ac:dyDescent="0.2">
      <c r="D968" t="str">
        <v>MPhys Physics with Quantum Technology: UFX4PHYPHY23</v>
      </c>
    </row>
    <row r="969" spans="4:4" x14ac:dyDescent="0.2">
      <c r="D969" t="str">
        <v>MPhys Physics with Study Abroad: UFX5PHYPHY01</v>
      </c>
    </row>
    <row r="970" spans="4:4" x14ac:dyDescent="0.2">
      <c r="D970" t="str">
        <v>MPhys Physics with Study Abroad: UFX5PHYPHY03</v>
      </c>
    </row>
    <row r="971" spans="4:4" x14ac:dyDescent="0.2">
      <c r="D971" t="str">
        <v>MPhys Physics: UFX4PHYPHY04</v>
      </c>
    </row>
    <row r="972" spans="4:4" x14ac:dyDescent="0.2">
      <c r="D972" t="str">
        <v>MPhys Physics: UFX4PHYPHY19</v>
      </c>
    </row>
    <row r="973" spans="4:4" x14ac:dyDescent="0.2">
      <c r="D973" t="str">
        <v>MPhys Theoretical Physics: UFX4PHYPHY21</v>
      </c>
    </row>
    <row r="974" spans="4:4" x14ac:dyDescent="0.2">
      <c r="D974" t="str">
        <v>MRes Accounting and Finance: PTR1SBESBE05</v>
      </c>
    </row>
    <row r="975" spans="4:4" x14ac:dyDescent="0.2">
      <c r="D975" t="str">
        <v>MRes Advanced Biological Sciences: PTR2BIOBIO02</v>
      </c>
    </row>
    <row r="976" spans="4:4" x14ac:dyDescent="0.2">
      <c r="D976" t="str">
        <v>MRes Advanced Quantitative Methods (AQM) In Social Sciences (SWDTC) (Part-Time): PTR2HPSHPSEB</v>
      </c>
    </row>
    <row r="977" spans="4:4" x14ac:dyDescent="0.2">
      <c r="D977" t="str">
        <v>MRes Advanced Quantitative Methods (AQM) In Social Sciences (SWDTC): PTR1HPSHPSEB</v>
      </c>
    </row>
    <row r="978" spans="4:4" x14ac:dyDescent="0.2">
      <c r="D978" t="str">
        <v>MRes Critical Human Geographies (Part-Time): PTR2GOAGOA01</v>
      </c>
    </row>
    <row r="979" spans="4:4" x14ac:dyDescent="0.2">
      <c r="D979" t="str">
        <v>MRes Critical Human Geographies: PTR1GOAGOA02</v>
      </c>
    </row>
    <row r="980" spans="4:4" x14ac:dyDescent="0.2">
      <c r="D980" t="str">
        <v>MRes Economic and Social History (Part-Time): PTR2HPSHPS10</v>
      </c>
    </row>
    <row r="981" spans="4:4" x14ac:dyDescent="0.2">
      <c r="D981" t="str">
        <v>MRes Economic and Social History: PTR1HPSHPS10</v>
      </c>
    </row>
    <row r="982" spans="4:4" x14ac:dyDescent="0.2">
      <c r="D982" t="str">
        <v>MRes Economics (PhD pathway): PTR2SBESBE02</v>
      </c>
    </row>
    <row r="983" spans="4:4" x14ac:dyDescent="0.2">
      <c r="D983" t="str">
        <v>MRes Economics: PTR1SBESBE06</v>
      </c>
    </row>
    <row r="984" spans="4:4" x14ac:dyDescent="0.2">
      <c r="D984" t="str">
        <v>MRes Finance (PhD Pathway): PTR2SBESBE03</v>
      </c>
    </row>
    <row r="985" spans="4:4" x14ac:dyDescent="0.2">
      <c r="D985" t="str">
        <v>MRes Finance: PTR1SBESBE01</v>
      </c>
    </row>
    <row r="986" spans="4:4" x14ac:dyDescent="0.2">
      <c r="D986" t="str">
        <v>MRes Global Political Economy (SWDTC with Bristol and Bath) (Part-Time, 2-year): PTR2SBEHPS01</v>
      </c>
    </row>
    <row r="987" spans="4:4" x14ac:dyDescent="0.2">
      <c r="D987" t="str">
        <v>MRes Global Political Economy (SWDTC with Bristol and Bath): PTR1SBEHPS01</v>
      </c>
    </row>
    <row r="988" spans="4:4" x14ac:dyDescent="0.2">
      <c r="D988" t="str">
        <v>MRes Health and Wellbeing: PTR1SHSPSYEA</v>
      </c>
    </row>
    <row r="989" spans="4:4" x14ac:dyDescent="0.2">
      <c r="D989" t="str">
        <v>MRes Management: PTR1SBESBE04</v>
      </c>
    </row>
    <row r="990" spans="4:4" x14ac:dyDescent="0.2">
      <c r="D990" t="str">
        <v>MRes Medical Mycology and Fungal Immunology (Part-Time): PTR2BIOBIO01</v>
      </c>
    </row>
    <row r="991" spans="4:4" x14ac:dyDescent="0.2">
      <c r="D991" t="str">
        <v>MRes Medical Mycology and Fungal Immunology: PTR1BIOBIO03</v>
      </c>
    </row>
    <row r="992" spans="4:4" x14ac:dyDescent="0.2">
      <c r="D992" t="str">
        <v>MRes Middle East Studies (Social Studies) (Part-Time): PTR2IAIIAI01</v>
      </c>
    </row>
    <row r="993" spans="4:4" x14ac:dyDescent="0.2">
      <c r="D993" t="str">
        <v>MRes Middle East Studies (Social Studies): PTR1IAIIAI01</v>
      </c>
    </row>
    <row r="994" spans="4:4" x14ac:dyDescent="0.2">
      <c r="D994" t="str">
        <v>MRes Politics (Part-Time): PTR2HPSHPS01</v>
      </c>
    </row>
    <row r="995" spans="4:4" x14ac:dyDescent="0.2">
      <c r="D995" t="str">
        <v>MRes Politics: PTR1HPSHPS11</v>
      </c>
    </row>
    <row r="996" spans="4:4" x14ac:dyDescent="0.2">
      <c r="D996" t="str">
        <v>MRes Security, Conflict and Human Rights (Part-Time): PTR2HPSHPSEC</v>
      </c>
    </row>
    <row r="997" spans="4:4" x14ac:dyDescent="0.2">
      <c r="D997" t="str">
        <v>MRes Security, Conflict and Human Rights: PTR1HPSHPSEC</v>
      </c>
    </row>
    <row r="998" spans="4:4" x14ac:dyDescent="0.2">
      <c r="D998" t="str">
        <v>MRes Social Research (Part-Time): PTR2HPSHPS11</v>
      </c>
    </row>
    <row r="999" spans="4:4" x14ac:dyDescent="0.2">
      <c r="D999" t="str">
        <v>MRes Social Research: PTR1HPSHPS14</v>
      </c>
    </row>
    <row r="1000" spans="4:4" x14ac:dyDescent="0.2">
      <c r="D1000" t="str">
        <v>MRes Socio-Legal Research (Part-Time): PTR2LAWLAW01</v>
      </c>
    </row>
    <row r="1001" spans="4:4" x14ac:dyDescent="0.2">
      <c r="D1001" t="str">
        <v>MRes Socio-Legal Research: PTR1LAWLAW01</v>
      </c>
    </row>
    <row r="1002" spans="4:4" x14ac:dyDescent="0.2">
      <c r="D1002" t="str">
        <v>MRes Sustainable Futures - Cornwall: PTR1GOAGOAC2</v>
      </c>
    </row>
    <row r="1003" spans="4:4" x14ac:dyDescent="0.2">
      <c r="D1003" t="str">
        <v>MRes Sustainable Futures (Part-Time) - Cornwall: PTR2GOAGOACA</v>
      </c>
    </row>
    <row r="1004" spans="4:4" x14ac:dyDescent="0.2">
      <c r="D1004" t="str">
        <v>MRes Sustainable Futures (SWDTP) (Part-Time) - Cornwall: PTR2GOAGAECA</v>
      </c>
    </row>
    <row r="1005" spans="4:4" x14ac:dyDescent="0.2">
      <c r="D1005" t="str">
        <v>MRes Sustainable Futures (SWDTP): PTR1GOAGAECA</v>
      </c>
    </row>
    <row r="1006" spans="4:4" x14ac:dyDescent="0.2">
      <c r="D1006" t="str">
        <v>MSc Accounting and Finance: PTS1SBESBE19</v>
      </c>
    </row>
    <row r="1007" spans="4:4" x14ac:dyDescent="0.2">
      <c r="D1007" t="str">
        <v>MSc Accounting and Taxation (Part-Time): PTS2SBESBE02</v>
      </c>
    </row>
    <row r="1008" spans="4:4" x14ac:dyDescent="0.2">
      <c r="D1008" t="str">
        <v>MSc Actuarial Science: PTS1MASMAS17</v>
      </c>
    </row>
    <row r="1009" spans="4:4" x14ac:dyDescent="0.2">
      <c r="D1009" t="str">
        <v>MSc Advanced Biological Sciences (Part-Time): PTS2BIOBIO10</v>
      </c>
    </row>
    <row r="1010" spans="4:4" x14ac:dyDescent="0.2">
      <c r="D1010" t="str">
        <v>MSc Advanced Biological Sciences and Business (Part-Time): PTS2BIOSBE01</v>
      </c>
    </row>
    <row r="1011" spans="4:4" x14ac:dyDescent="0.2">
      <c r="D1011" t="str">
        <v>MSc Advanced Biological Sciences and Business: PTS1BIOSBE01</v>
      </c>
    </row>
    <row r="1012" spans="4:4" x14ac:dyDescent="0.2">
      <c r="D1012" t="str">
        <v>MSc Advanced Biological Sciences: PTS1BIOBIO12</v>
      </c>
    </row>
    <row r="1013" spans="4:4" x14ac:dyDescent="0.2">
      <c r="D1013" t="str">
        <v>MSc Advanced Clinical Practice (Integrated Degree Apprenticeship) (Part-Time): PAS3EMSEMS01</v>
      </c>
    </row>
    <row r="1014" spans="4:4" x14ac:dyDescent="0.2">
      <c r="D1014" t="str">
        <v>MSc Advanced Clinical Practice (Part-Time, 2-year): PTS2EMSEMS08</v>
      </c>
    </row>
    <row r="1015" spans="4:4" x14ac:dyDescent="0.2">
      <c r="D1015" t="str">
        <v>MSc Advanced Clinical Practice (Part-Time, 3-year): PTS3EMSEMS07</v>
      </c>
    </row>
    <row r="1016" spans="4:4" x14ac:dyDescent="0.2">
      <c r="D1016" t="str">
        <v>MSc Advanced Computer Science (Part-Time): PTS2ECSECS14</v>
      </c>
    </row>
    <row r="1017" spans="4:4" x14ac:dyDescent="0.2">
      <c r="D1017" t="str">
        <v>MSc Advanced Computer Science with Business (Part-Time): PTS2ECSSBE10</v>
      </c>
    </row>
    <row r="1018" spans="4:4" x14ac:dyDescent="0.2">
      <c r="D1018" t="str">
        <v>MSc Advanced Computer Science with Business: PTS1ECSSBE11</v>
      </c>
    </row>
    <row r="1019" spans="4:4" x14ac:dyDescent="0.2">
      <c r="D1019" t="str">
        <v>MSc Advanced Computer Science: PTS1ECSECS32</v>
      </c>
    </row>
    <row r="1020" spans="4:4" x14ac:dyDescent="0.2">
      <c r="D1020" t="str">
        <v>MSc Advanced Materials: PTS1PHYPHY03</v>
      </c>
    </row>
    <row r="1021" spans="4:4" x14ac:dyDescent="0.2">
      <c r="D1021" t="str">
        <v>MSc Advanced Mathematics: PTS1MASMAS07</v>
      </c>
    </row>
    <row r="1022" spans="4:4" x14ac:dyDescent="0.2">
      <c r="D1022" t="str">
        <v>MSc Advanced Practice: PTS1EMSEMS12</v>
      </c>
    </row>
    <row r="1023" spans="4:4" x14ac:dyDescent="0.2">
      <c r="D1023" t="str">
        <v>MSc Animal Behaviour (Part-Time): PTS2PSYPSY02</v>
      </c>
    </row>
    <row r="1024" spans="4:4" x14ac:dyDescent="0.2">
      <c r="D1024" t="str">
        <v>MSc Animal Behaviour (Part-time, 3-year): PTS3PSYPSY04</v>
      </c>
    </row>
    <row r="1025" spans="4:4" x14ac:dyDescent="0.2">
      <c r="D1025" t="str">
        <v>MSc Animal Behaviour: PTS1PSYPSY05</v>
      </c>
    </row>
    <row r="1026" spans="4:4" x14ac:dyDescent="0.2">
      <c r="D1026" t="str">
        <v>MSc Applied Data Science (Ecology and Evolution) - Cornwall: PTS1MASMASCC</v>
      </c>
    </row>
    <row r="1027" spans="4:4" x14ac:dyDescent="0.2">
      <c r="D1027" t="str">
        <v>MSc Applied Data Science (Environment and Sustainability) - Cornwall: PTS1MASMASCD</v>
      </c>
    </row>
    <row r="1028" spans="4:4" x14ac:dyDescent="0.2">
      <c r="D1028" t="str">
        <v>MSc Applied Data Science (Renewable Energy) - Cornwall: PTS1MASMASCB</v>
      </c>
    </row>
    <row r="1029" spans="4:4" x14ac:dyDescent="0.2">
      <c r="D1029" t="str">
        <v>MSc Applied Data Science and Modelling - Cornwall: PTS1MASMASCA</v>
      </c>
    </row>
    <row r="1030" spans="4:4" x14ac:dyDescent="0.2">
      <c r="D1030" t="str">
        <v>MSc Applied Data Science and Satellite Applications - Cornwall: PTS1MASMASCE</v>
      </c>
    </row>
    <row r="1031" spans="4:4" x14ac:dyDescent="0.2">
      <c r="D1031" t="str">
        <v>MSc Applied Data Science and Statistics (Part-Time): PTS2MASMAS05</v>
      </c>
    </row>
    <row r="1032" spans="4:4" x14ac:dyDescent="0.2">
      <c r="D1032" t="str">
        <v>MSc Applied Data Science and Statistics with Professional Placement: PTS2MASMAS04</v>
      </c>
    </row>
    <row r="1033" spans="4:4" x14ac:dyDescent="0.2">
      <c r="D1033" t="str">
        <v>MSc Applied Data Science and Statistics: PTS1ECSMAS01</v>
      </c>
    </row>
    <row r="1034" spans="4:4" x14ac:dyDescent="0.2">
      <c r="D1034" t="str">
        <v>MSc Applied Human Resource Management (Higher Apprenticeship) (Part-Time): PAS2SBESBE01</v>
      </c>
    </row>
    <row r="1035" spans="4:4" x14ac:dyDescent="0.2">
      <c r="D1035" t="str">
        <v>MSc Applied Human Resource Management (Non-Apprenticeship) (Part-Time): PTS2SBESBE14</v>
      </c>
    </row>
    <row r="1036" spans="4:4" x14ac:dyDescent="0.2">
      <c r="D1036" t="str">
        <v>MSc Applied Social Data Science: PTS1HPSHPS06</v>
      </c>
    </row>
    <row r="1037" spans="4:4" x14ac:dyDescent="0.2">
      <c r="D1037" t="str">
        <v>MSc Applied Strategic Leadership and Management (Higher Apprenticeship) (Part-Time): PAS2SBESBE02</v>
      </c>
    </row>
    <row r="1038" spans="4:4" x14ac:dyDescent="0.2">
      <c r="D1038" t="str">
        <v>MSc Behavioural Economics and Finance: PTS1SBESBE29</v>
      </c>
    </row>
    <row r="1039" spans="4:4" x14ac:dyDescent="0.2">
      <c r="D1039" t="str">
        <v>MSc Bioarchaeology (Forensic Anthropology) (Part-Time): PTS2GAEGAE17</v>
      </c>
    </row>
    <row r="1040" spans="4:4" x14ac:dyDescent="0.2">
      <c r="D1040" t="str">
        <v>MSc Bioarchaeology (Forensic Anthropology): PTS1GAEGAE16</v>
      </c>
    </row>
    <row r="1041" spans="4:4" x14ac:dyDescent="0.2">
      <c r="D1041" t="str">
        <v>MSc Bioarchaeology (Human Osteology) (Part-Time): PTS2GAEGAE14</v>
      </c>
    </row>
    <row r="1042" spans="4:4" x14ac:dyDescent="0.2">
      <c r="D1042" t="str">
        <v>MSc Bioarchaeology (Human Osteology): PTS1GAEGAE12</v>
      </c>
    </row>
    <row r="1043" spans="4:4" x14ac:dyDescent="0.2">
      <c r="D1043" t="str">
        <v>MSc Bioarchaeology (Zooarchaeology) (Part-Time): PTS2GAEGAE15</v>
      </c>
    </row>
    <row r="1044" spans="4:4" x14ac:dyDescent="0.2">
      <c r="D1044" t="str">
        <v>MSc Bioarchaeology (Zooarchaeology): PTS1GAEGAE11</v>
      </c>
    </row>
    <row r="1045" spans="4:4" x14ac:dyDescent="0.2">
      <c r="D1045" t="str">
        <v>MSc Biomedical Data and Artificial Intelligence (Part-Time): PTS2MASMAS08</v>
      </c>
    </row>
    <row r="1046" spans="4:4" x14ac:dyDescent="0.2">
      <c r="D1046" t="str">
        <v>MSc Biomedical Data and Artificial Intelligence: PTS1MASMAS16</v>
      </c>
    </row>
    <row r="1047" spans="4:4" x14ac:dyDescent="0.2">
      <c r="D1047" t="str">
        <v>MSc Business Analytics (QTEM): PTS2SBESBE13</v>
      </c>
    </row>
    <row r="1048" spans="4:4" x14ac:dyDescent="0.2">
      <c r="D1048" t="str">
        <v>MSc Business Analytics: PTS1SBESBE41</v>
      </c>
    </row>
    <row r="1049" spans="4:4" x14ac:dyDescent="0.2">
      <c r="D1049" t="str">
        <v>MSc Business and Environment - Cornwall: PTS1SBESBECA</v>
      </c>
    </row>
    <row r="1050" spans="4:4" x14ac:dyDescent="0.2">
      <c r="D1050" t="str">
        <v>MSc Business and Management: PTS1SBESBE51</v>
      </c>
    </row>
    <row r="1051" spans="4:4" x14ac:dyDescent="0.2">
      <c r="D1051" t="str">
        <v>MSc Business Transformations (Part-Time, Online, 2-year): PNS2SBESBE01</v>
      </c>
    </row>
    <row r="1052" spans="4:4" x14ac:dyDescent="0.2">
      <c r="D1052" t="str">
        <v>MSc Business Transformations (Part-Time, Online, 5-year): PNS5SBESBE01</v>
      </c>
    </row>
    <row r="1053" spans="4:4" x14ac:dyDescent="0.2">
      <c r="D1053" t="str">
        <v>MSc Business, Sustainability and Innovation: PTS1SBESBE43</v>
      </c>
    </row>
    <row r="1054" spans="4:4" x14ac:dyDescent="0.2">
      <c r="D1054" t="str">
        <v>MSc Civil Engineering (Part-Time): PTS2ECSECS08</v>
      </c>
    </row>
    <row r="1055" spans="4:4" x14ac:dyDescent="0.2">
      <c r="D1055" t="str">
        <v>MSc Civil Engineering with Management: PTS1ECSSBE04</v>
      </c>
    </row>
    <row r="1056" spans="4:4" x14ac:dyDescent="0.2">
      <c r="D1056" t="str">
        <v>MSc Civil Engineering: PTS1ECSECS26</v>
      </c>
    </row>
    <row r="1057" spans="4:4" x14ac:dyDescent="0.2">
      <c r="D1057" t="str">
        <v>MSc Clinical Associate in Psychology - Adult (Integrated Degree Apprenticeship) (Part-Time): PAS2PSYPSY03</v>
      </c>
    </row>
    <row r="1058" spans="4:4" x14ac:dyDescent="0.2">
      <c r="D1058" t="str">
        <v>MSc Clinical Associate in Psychology - Children and Young People (CYP) (Integrated Degree Apprenticeship) (Part-Time): PAS2PSYPSY04</v>
      </c>
    </row>
    <row r="1059" spans="4:4" x14ac:dyDescent="0.2">
      <c r="D1059" t="str">
        <v>MSc Clinical Associate in Psychology (Children, Young People and Families) - Cornwall: PTS1PSYPSYCB</v>
      </c>
    </row>
    <row r="1060" spans="4:4" x14ac:dyDescent="0.2">
      <c r="D1060" t="str">
        <v>MSc Clinical Associate in Psychology (Children, Young People and Families) (Part-Time) - Cornwall: PTS2PSYPSYCB</v>
      </c>
    </row>
    <row r="1061" spans="4:4" x14ac:dyDescent="0.2">
      <c r="D1061" t="str">
        <v>MSc Clinical Associate in Psychology (Children, Young People and Families) (Part-Time): PTS2PSYPSY15</v>
      </c>
    </row>
    <row r="1062" spans="4:4" x14ac:dyDescent="0.2">
      <c r="D1062" t="str">
        <v>MSc Clinical Associate in Psychology (Children, Young People and Families): PTS1PSYPSY14</v>
      </c>
    </row>
    <row r="1063" spans="4:4" x14ac:dyDescent="0.2">
      <c r="D1063" t="str">
        <v>MSc Clinical Associate in Psychology (MCAP) - Cornwall: PTS1PSYPSYCA</v>
      </c>
    </row>
    <row r="1064" spans="4:4" x14ac:dyDescent="0.2">
      <c r="D1064" t="str">
        <v>MSc Clinical Associate in Psychology (MCAP) (Part-Time) - Cornwall: PTS2PSYPSYCA</v>
      </c>
    </row>
    <row r="1065" spans="4:4" x14ac:dyDescent="0.2">
      <c r="D1065" t="str">
        <v>MSc Clinical Associate in Psychology (MCAP) (Part-Time): PTS2PSYPSY13</v>
      </c>
    </row>
    <row r="1066" spans="4:4" x14ac:dyDescent="0.2">
      <c r="D1066" t="str">
        <v>MSc Clinical Associate in Psychology (MCAP): PTS1PSYPSY13</v>
      </c>
    </row>
    <row r="1067" spans="4:4" x14ac:dyDescent="0.2">
      <c r="D1067" t="str">
        <v>MSc Clinical Associate in Psychology (Mental Health in Adults) (Integrated Degree Apprenticeship) (Part-Time): PAS2PSYPSY01</v>
      </c>
    </row>
    <row r="1068" spans="4:4" x14ac:dyDescent="0.2">
      <c r="D1068" t="str">
        <v>MSc Clinical Education (Part-Time, 2-year): PTS2EMSEMS09</v>
      </c>
    </row>
    <row r="1069" spans="4:4" x14ac:dyDescent="0.2">
      <c r="D1069" t="str">
        <v>MSc Clinical Education (Part-Time, 3-year): PTS3EMSEMS04</v>
      </c>
    </row>
    <row r="1070" spans="4:4" x14ac:dyDescent="0.2">
      <c r="D1070" t="str">
        <v>MSc Clinical Education: PTS1EMSEMS06</v>
      </c>
    </row>
    <row r="1071" spans="4:4" x14ac:dyDescent="0.2">
      <c r="D1071" t="str">
        <v>MSc Clinical Pharmacy (Part-Time, 2-year): PTS2EMSEMS10</v>
      </c>
    </row>
    <row r="1072" spans="4:4" x14ac:dyDescent="0.2">
      <c r="D1072" t="str">
        <v>MSC Clinical Pharmacy (Part-Time, 3-year): PTS3EMSEMS05</v>
      </c>
    </row>
    <row r="1073" spans="4:4" x14ac:dyDescent="0.2">
      <c r="D1073" t="str">
        <v>MSc Clinical Pharmacy: PTS1EMSEMS13</v>
      </c>
    </row>
    <row r="1074" spans="4:4" x14ac:dyDescent="0.2">
      <c r="D1074" t="str">
        <v>MSc Clinical Psychology (Part-Time): PTS2PSYPSY17</v>
      </c>
    </row>
    <row r="1075" spans="4:4" x14ac:dyDescent="0.2">
      <c r="D1075" t="str">
        <v>MSc Clinical Psychology: PTS1PSYPSY15</v>
      </c>
    </row>
    <row r="1076" spans="4:4" x14ac:dyDescent="0.2">
      <c r="D1076" t="str">
        <v>MSc Computer Science (Part-Time): PTS2ECSECS21</v>
      </c>
    </row>
    <row r="1077" spans="4:4" x14ac:dyDescent="0.2">
      <c r="D1077" t="str">
        <v>MSc Computer Science: PTS1ECSECS43</v>
      </c>
    </row>
    <row r="1078" spans="4:4" x14ac:dyDescent="0.2">
      <c r="D1078" t="str">
        <v>MSc Conservation and Biodiversity - Cornwall: PTS1BIOBIOCA</v>
      </c>
    </row>
    <row r="1079" spans="4:4" x14ac:dyDescent="0.2">
      <c r="D1079" t="str">
        <v>MSc Conservation and Biodiversity (Part-Time) - Cornwall: PTS2BIOBIOCB</v>
      </c>
    </row>
    <row r="1080" spans="4:4" x14ac:dyDescent="0.2">
      <c r="D1080" t="str">
        <v>MSc Conservation and Biodiversity with International Field Course - Cornwall: PTS1BIOBIOCI</v>
      </c>
    </row>
    <row r="1081" spans="4:4" x14ac:dyDescent="0.2">
      <c r="D1081" t="str">
        <v>MSc Conservation and Biodiversity with International Field Course (Part-Time) - Cornwall: PTS2BIOBIOCH</v>
      </c>
    </row>
    <row r="1082" spans="4:4" x14ac:dyDescent="0.2">
      <c r="D1082" t="str">
        <v>MSc Conservation and Biodiversity with UK Field Course - Cornwall: PTS1BIOBIOCF</v>
      </c>
    </row>
    <row r="1083" spans="4:4" x14ac:dyDescent="0.2">
      <c r="D1083" t="str">
        <v>MSc Conservation and Biodiversity with UK Field Course (Part-Time) - Cornwall: PTS2BIOBIOCE</v>
      </c>
    </row>
    <row r="1084" spans="4:4" x14ac:dyDescent="0.2">
      <c r="D1084" t="str">
        <v>MSc Conservation Science and Policy - Cornwall: PTS1GAEBIOCA</v>
      </c>
    </row>
    <row r="1085" spans="4:4" x14ac:dyDescent="0.2">
      <c r="D1085" t="str">
        <v>MSc Conservation Science and Policy with UK Field Course - Cornwall: PTS1GAEBIOCB</v>
      </c>
    </row>
    <row r="1086" spans="4:4" x14ac:dyDescent="0.2">
      <c r="D1086" t="str">
        <v>MSc Construction Design Management with Industrial Placement: PTS2ECSECS19</v>
      </c>
    </row>
    <row r="1087" spans="4:4" x14ac:dyDescent="0.2">
      <c r="D1087" t="str">
        <v>MSc Construction Design Management: PTS1ECSECS41</v>
      </c>
    </row>
    <row r="1088" spans="4:4" x14ac:dyDescent="0.2">
      <c r="D1088" t="str">
        <v>MSc Cyber Security Analytics (Part-Time): PTS2ECSECS17</v>
      </c>
    </row>
    <row r="1089" spans="4:4" x14ac:dyDescent="0.2">
      <c r="D1089" t="str">
        <v>MSc Cyber Security Analytics: PTS1ECSECS33</v>
      </c>
    </row>
    <row r="1090" spans="4:4" x14ac:dyDescent="0.2">
      <c r="D1090" t="str">
        <v>MSc Data Science (Non-Apprenticeship) (Part-Time): PTS2ECSECS18</v>
      </c>
    </row>
    <row r="1091" spans="4:4" x14ac:dyDescent="0.2">
      <c r="D1091" t="str">
        <v>MSc Data Science (Part-Time): PTS2ECSECS13</v>
      </c>
    </row>
    <row r="1092" spans="4:4" x14ac:dyDescent="0.2">
      <c r="D1092" t="str">
        <v>MSc Data Science (Professional) (Higher Apprenticeship) (Part-Time) - London: PAS2ECSECS02</v>
      </c>
    </row>
    <row r="1093" spans="4:4" x14ac:dyDescent="0.2">
      <c r="D1093" t="str">
        <v>MSc Data Science (Professional) (Higher Apprenticeship) (Part-Time): PAS2ECSECS01</v>
      </c>
    </row>
    <row r="1094" spans="4:4" x14ac:dyDescent="0.2">
      <c r="D1094" t="str">
        <v>MSc Data Science (Professional) (Non-Apprenticeship, Top-up) (Part-Time): PTS1ECSECS40</v>
      </c>
    </row>
    <row r="1095" spans="4:4" x14ac:dyDescent="0.2">
      <c r="D1095" t="str">
        <v>MSc Data Science (Professional) (Part-Time, Distance Learning): PTS2ECSECS12</v>
      </c>
    </row>
    <row r="1096" spans="4:4" x14ac:dyDescent="0.2">
      <c r="D1096" t="str">
        <v>MSc Data Science (Professional) (Part-Time, Distance Learning, 3-year): PTS3ECSECS01</v>
      </c>
    </row>
    <row r="1097" spans="4:4" x14ac:dyDescent="0.2">
      <c r="D1097" t="str">
        <v>MSc Data Science (Professional) (Part-Time, Distance Learning, 4-year): PTS4ECSECS07</v>
      </c>
    </row>
    <row r="1098" spans="4:4" x14ac:dyDescent="0.2">
      <c r="D1098" t="str">
        <v>MSc Data Science with Artificial Intelligence (Part-Time): PTS2ECSECS16</v>
      </c>
    </row>
    <row r="1099" spans="4:4" x14ac:dyDescent="0.2">
      <c r="D1099" t="str">
        <v>MSc Data Science with Artificial Intelligence: PTS1ECSECS34</v>
      </c>
    </row>
    <row r="1100" spans="4:4" x14ac:dyDescent="0.2">
      <c r="D1100" t="str">
        <v>MSc Data Science with Business (Part-Time): PTS2ECSSBE09</v>
      </c>
    </row>
    <row r="1101" spans="4:4" x14ac:dyDescent="0.2">
      <c r="D1101" t="str">
        <v>MSc Data Science with Business: PTS1ECSSBE10</v>
      </c>
    </row>
    <row r="1102" spans="4:4" x14ac:dyDescent="0.2">
      <c r="D1102" t="str">
        <v>MSc Data Science: PTS1ECSECS30</v>
      </c>
    </row>
    <row r="1103" spans="4:4" x14ac:dyDescent="0.2">
      <c r="D1103" t="str">
        <v>MSc Development Economics: PTS1SBESBE46</v>
      </c>
    </row>
    <row r="1104" spans="4:4" x14ac:dyDescent="0.2">
      <c r="D1104" t="str">
        <v>MSc Diagnostic Radiography and Imaging (Pre-Registration) (Integrated Degree Apprenticeship) (Part-Time): PAS2EMSEMS02</v>
      </c>
    </row>
    <row r="1105" spans="4:4" x14ac:dyDescent="0.2">
      <c r="D1105" t="str">
        <v>MSc Digital and Technology Solutions (Integrated Degree Apprenticeship) (Part-Time): PAS2ECSECS03</v>
      </c>
    </row>
    <row r="1106" spans="4:4" x14ac:dyDescent="0.2">
      <c r="D1106" t="str">
        <v>MSc Digital and Technology Solutions (Non-Apprenticeship) (Part-Time): PTS2ECSECS20</v>
      </c>
    </row>
    <row r="1107" spans="4:4" x14ac:dyDescent="0.2">
      <c r="D1107" t="str">
        <v>MSc Digital Marketing (9-month): PTS0SBESBE18</v>
      </c>
    </row>
    <row r="1108" spans="4:4" x14ac:dyDescent="0.2">
      <c r="D1108" t="str">
        <v>MSc Digital Marketing with Industrial Experience: PTS2SBESBE17</v>
      </c>
    </row>
    <row r="1109" spans="4:4" x14ac:dyDescent="0.2">
      <c r="D1109" t="str">
        <v>MSc Digital Marketing: PTS1SBESBE44</v>
      </c>
    </row>
    <row r="1110" spans="4:4" x14ac:dyDescent="0.2">
      <c r="D1110" t="str">
        <v>MSc Economics (Double Degree): PTS2SBESBEDH</v>
      </c>
    </row>
    <row r="1111" spans="4:4" x14ac:dyDescent="0.2">
      <c r="D1111" t="str">
        <v>MSc Economics (QTEM): PTS2SBESBE07</v>
      </c>
    </row>
    <row r="1112" spans="4:4" x14ac:dyDescent="0.2">
      <c r="D1112" t="str">
        <v>MSc Economics and Econometrics (Double Degree): PTS2SBESBEDI</v>
      </c>
    </row>
    <row r="1113" spans="4:4" x14ac:dyDescent="0.2">
      <c r="D1113" t="str">
        <v>MSc Economics and Econometrics (QTEM): PTS2SBESBE08</v>
      </c>
    </row>
    <row r="1114" spans="4:4" x14ac:dyDescent="0.2">
      <c r="D1114" t="str">
        <v>MSc Economics and Econometrics: PTS1SBESBE03</v>
      </c>
    </row>
    <row r="1115" spans="4:4" x14ac:dyDescent="0.2">
      <c r="D1115" t="str">
        <v>MSc Economics: Behavioural Insights: PTS1SBESBE47</v>
      </c>
    </row>
    <row r="1116" spans="4:4" x14ac:dyDescent="0.2">
      <c r="D1116" t="str">
        <v>MSc Economics: Development Economics: PTS1SBESBE48</v>
      </c>
    </row>
    <row r="1117" spans="4:4" x14ac:dyDescent="0.2">
      <c r="D1117" t="str">
        <v>MSc Economics: PTS1SBESBE05</v>
      </c>
    </row>
    <row r="1118" spans="4:4" x14ac:dyDescent="0.2">
      <c r="D1118" t="str">
        <v>MSc Educational Research (Distance Learning): PTS1EDUEDU03</v>
      </c>
    </row>
    <row r="1119" spans="4:4" x14ac:dyDescent="0.2">
      <c r="D1119" t="str">
        <v>MSc Educational Research (Part-Time): PTS2EDUEDU03</v>
      </c>
    </row>
    <row r="1120" spans="4:4" x14ac:dyDescent="0.2">
      <c r="D1120" t="str">
        <v>MSc Educational Research (Part-Time, Distance Learning): PTS2EDUEDU01</v>
      </c>
    </row>
    <row r="1121" spans="4:4" x14ac:dyDescent="0.2">
      <c r="D1121" t="str">
        <v>MSc Educational Research: PTS1EDUEDU01</v>
      </c>
    </row>
    <row r="1122" spans="4:4" x14ac:dyDescent="0.2">
      <c r="D1122" t="str">
        <v>MSc Electrical Power and Smart Grids: PTS1ECSECS39</v>
      </c>
    </row>
    <row r="1123" spans="4:4" x14ac:dyDescent="0.2">
      <c r="D1123" t="str">
        <v>MSc Engineering Business Management with Industrial Placement: PTS2ECSECS15</v>
      </c>
    </row>
    <row r="1124" spans="4:4" x14ac:dyDescent="0.2">
      <c r="D1124" t="str">
        <v>MSc Engineering Business Management: PTS1ECSSBE05</v>
      </c>
    </row>
    <row r="1125" spans="4:4" x14ac:dyDescent="0.2">
      <c r="D1125" t="str">
        <v>MSc Entrepreneurship and Innovation Management: PTS1SBESBE37</v>
      </c>
    </row>
    <row r="1126" spans="4:4" x14ac:dyDescent="0.2">
      <c r="D1126" t="str">
        <v>MSc Entrepreneurship and Technology Innovation: PTS1ECSECS37</v>
      </c>
    </row>
    <row r="1127" spans="4:4" x14ac:dyDescent="0.2">
      <c r="D1127" t="str">
        <v>MSc Environment and Human Health - Cornwall: PTS1EMSEMSCA</v>
      </c>
    </row>
    <row r="1128" spans="4:4" x14ac:dyDescent="0.2">
      <c r="D1128" t="str">
        <v>MSc Environment and Human Health (Distance Learning) - Cornwall: PTS1EMSEMSCB</v>
      </c>
    </row>
    <row r="1129" spans="4:4" x14ac:dyDescent="0.2">
      <c r="D1129" t="str">
        <v>MSc Environment and Human Health (Part-Time) -Cornwall: PTS2EMSEMSCA</v>
      </c>
    </row>
    <row r="1130" spans="4:4" x14ac:dyDescent="0.2">
      <c r="D1130" t="str">
        <v>MSc Environment and Human Health (Part-Time, 3-year) - Cornwall: PTS3EMSEMSCA</v>
      </c>
    </row>
    <row r="1131" spans="4:4" x14ac:dyDescent="0.2">
      <c r="D1131" t="str">
        <v>MSc Environment and Human Health (Part-Time, Distance Learning) - Cornwall: PTS2EMSEMSCB</v>
      </c>
    </row>
    <row r="1132" spans="4:4" x14ac:dyDescent="0.2">
      <c r="D1132" t="str">
        <v>MSc Environment and Human Health (Part-Time, Distance Learning, 3-year) - Cornwall: PTS3EMSEMSCB</v>
      </c>
    </row>
    <row r="1133" spans="4:4" x14ac:dyDescent="0.2">
      <c r="D1133" t="str">
        <v>MSc Environmental Intelligence: PTS1MASMAS14</v>
      </c>
    </row>
    <row r="1134" spans="4:4" x14ac:dyDescent="0.2">
      <c r="D1134" t="str">
        <v>MSc Environmental Management - Cornwall: PTS1CSMCSMCA</v>
      </c>
    </row>
    <row r="1135" spans="4:4" x14ac:dyDescent="0.2">
      <c r="D1135" t="str">
        <v>MSc Environmental Policy and Society - Cornwall: PTS1HPSHPSCA</v>
      </c>
    </row>
    <row r="1136" spans="4:4" x14ac:dyDescent="0.2">
      <c r="D1136" t="str">
        <v>MSc Evolutionary and Behavioural Ecology - Cornwall: PTS1BIOBIOCB</v>
      </c>
    </row>
    <row r="1137" spans="4:4" x14ac:dyDescent="0.2">
      <c r="D1137" t="str">
        <v>MSc Evolutionary and Behavioural Ecology (Part-Time) - Cornwall: PTS2BIOBIOCA</v>
      </c>
    </row>
    <row r="1138" spans="4:4" x14ac:dyDescent="0.2">
      <c r="D1138" t="str">
        <v>MSc Evolutionary and Behavioural Ecology with International Field Course - Cornwall: PTS1BIOBIOCJ</v>
      </c>
    </row>
    <row r="1139" spans="4:4" x14ac:dyDescent="0.2">
      <c r="D1139" t="str">
        <v>MSc Evolutionary and Behavioural Ecology with International Field Course (Part-Time) - Cornwall: PTS2BIOBIOCI</v>
      </c>
    </row>
    <row r="1140" spans="4:4" x14ac:dyDescent="0.2">
      <c r="D1140" t="str">
        <v>MSc Evolutionary and Behavioural Ecology with UK Field Course - Cornwall: PTS1BIOBIOCG</v>
      </c>
    </row>
    <row r="1141" spans="4:4" x14ac:dyDescent="0.2">
      <c r="D1141" t="str">
        <v>MSc Evolutionary and Behavioural Ecology with UK Field Course (Part-Time) - Cornwall: PTS2BIOBIOCF</v>
      </c>
    </row>
    <row r="1142" spans="4:4" x14ac:dyDescent="0.2">
      <c r="D1142" t="str">
        <v>MSc Evolutionary and Environmental Microbiology - Cornwall: PTS1ECCECCCA</v>
      </c>
    </row>
    <row r="1143" spans="4:4" x14ac:dyDescent="0.2">
      <c r="D1143" t="str">
        <v>MSc Experimental Archaeology (Part-Time): PTS2HPSHPS05</v>
      </c>
    </row>
    <row r="1144" spans="4:4" x14ac:dyDescent="0.2">
      <c r="D1144" t="str">
        <v>MSc Experimental Archaeology: PTS1HPSHPS05</v>
      </c>
    </row>
    <row r="1145" spans="4:4" x14ac:dyDescent="0.2">
      <c r="D1145" t="str">
        <v>MSc Exploration Geology - Cornwall: PTS1CSMCSMCK</v>
      </c>
    </row>
    <row r="1146" spans="4:4" x14ac:dyDescent="0.2">
      <c r="D1146" t="str">
        <v>MSc Extreme Medicine (Distance Learning): PTS1EMSEMS11</v>
      </c>
    </row>
    <row r="1147" spans="4:4" x14ac:dyDescent="0.2">
      <c r="D1147" t="str">
        <v>MSc Extreme Medicine (Part-Time, 3-year): PTS3EMSEMS03</v>
      </c>
    </row>
    <row r="1148" spans="4:4" x14ac:dyDescent="0.2">
      <c r="D1148" t="str">
        <v>MSc Extreme Medicine (Part-Time, Distance Learning): PTS2EMSEMS07</v>
      </c>
    </row>
    <row r="1149" spans="4:4" x14ac:dyDescent="0.2">
      <c r="D1149" t="str">
        <v>MSc Extreme Medicine (Part-Time, Distance Learning, 3-year): PTS3EMSEMS10</v>
      </c>
    </row>
    <row r="1150" spans="4:4" x14ac:dyDescent="0.2">
      <c r="D1150" t="str">
        <v>MSc Finance and Data Science: PTS1SBEMAS02</v>
      </c>
    </row>
    <row r="1151" spans="4:4" x14ac:dyDescent="0.2">
      <c r="D1151" t="str">
        <v>MSc Finance and Investment (9-month) (QTEM): PTS2SBESBE06</v>
      </c>
    </row>
    <row r="1152" spans="4:4" x14ac:dyDescent="0.2">
      <c r="D1152" t="str">
        <v>MSc Finance and Investment (9-month): PTS0SBESBE08</v>
      </c>
    </row>
    <row r="1153" spans="4:4" x14ac:dyDescent="0.2">
      <c r="D1153" t="str">
        <v>MSc Finance and Investment (Double Degree): PTS2SBESBEDF</v>
      </c>
    </row>
    <row r="1154" spans="4:4" x14ac:dyDescent="0.2">
      <c r="D1154" t="str">
        <v>MSc Finance and Investment (QTEM): PTS2SBESBE05</v>
      </c>
    </row>
    <row r="1155" spans="4:4" x14ac:dyDescent="0.2">
      <c r="D1155" t="str">
        <v>MSc Finance and Investment: PTS1SBESBE27</v>
      </c>
    </row>
    <row r="1156" spans="4:4" x14ac:dyDescent="0.2">
      <c r="D1156" t="str">
        <v>MSc Finance and Management (9-month) (Double Degree): PTS2SBESBEDB</v>
      </c>
    </row>
    <row r="1157" spans="4:4" x14ac:dyDescent="0.2">
      <c r="D1157" t="str">
        <v>MSc Finance and Management (9-month): PTS0SBESBE02</v>
      </c>
    </row>
    <row r="1158" spans="4:4" x14ac:dyDescent="0.2">
      <c r="D1158" t="str">
        <v>MSc Finance and Management (Double Degree): PTS2SBESBEDG</v>
      </c>
    </row>
    <row r="1159" spans="4:4" x14ac:dyDescent="0.2">
      <c r="D1159" t="str">
        <v>MSc Finance and Management: PTS1SBESBE28</v>
      </c>
    </row>
    <row r="1160" spans="4:4" x14ac:dyDescent="0.2">
      <c r="D1160" t="str">
        <v>MSc Finance and Marketing: PTS1SBESBE35</v>
      </c>
    </row>
    <row r="1161" spans="4:4" x14ac:dyDescent="0.2">
      <c r="D1161" t="str">
        <v>MSc Finance with Industrial Experience: PTS2SBESBE20</v>
      </c>
    </row>
    <row r="1162" spans="4:4" x14ac:dyDescent="0.2">
      <c r="D1162" t="str">
        <v>MSc Financial Analysis and Fund Management (Double Degree): PTS2SBESBEDE</v>
      </c>
    </row>
    <row r="1163" spans="4:4" x14ac:dyDescent="0.2">
      <c r="D1163" t="str">
        <v>MSC Financial Analysis and Fund Management (QTEM): PTS2SBESBE04</v>
      </c>
    </row>
    <row r="1164" spans="4:4" x14ac:dyDescent="0.2">
      <c r="D1164" t="str">
        <v>MSc Financial Analysis and Fund Management with Industrial Experience: PTS2SBESBE19</v>
      </c>
    </row>
    <row r="1165" spans="4:4" x14ac:dyDescent="0.2">
      <c r="D1165" t="str">
        <v>MSc Financial Analysis and Fund Management: PTS1SBESBE11</v>
      </c>
    </row>
    <row r="1166" spans="4:4" x14ac:dyDescent="0.2">
      <c r="D1166" t="str">
        <v>MSc Financial Economics (Double Degree): PTS2SBESBEDJ</v>
      </c>
    </row>
    <row r="1167" spans="4:4" x14ac:dyDescent="0.2">
      <c r="D1167" t="str">
        <v>MSc Financial Economics (QTEM): PTS2SBESBE09</v>
      </c>
    </row>
    <row r="1168" spans="4:4" x14ac:dyDescent="0.2">
      <c r="D1168" t="str">
        <v>MSc Financial Economics: PTS1SBESBE08</v>
      </c>
    </row>
    <row r="1169" spans="4:4" x14ac:dyDescent="0.2">
      <c r="D1169" t="str">
        <v>MSc Financial Management (9-month): PTS0SBESBE01</v>
      </c>
    </row>
    <row r="1170" spans="4:4" x14ac:dyDescent="0.2">
      <c r="D1170" t="str">
        <v>MSc Financial Mathematics (12-month): PTS1MASSBE02</v>
      </c>
    </row>
    <row r="1171" spans="4:4" x14ac:dyDescent="0.2">
      <c r="D1171" t="str">
        <v>MSc Financial Mathematics with Professional Placement: PTS2MASMAS03</v>
      </c>
    </row>
    <row r="1172" spans="4:4" x14ac:dyDescent="0.2">
      <c r="D1172" t="str">
        <v>MSc Financial Technology (FinTech) with Industrial Experience: PTS2SBESBE18</v>
      </c>
    </row>
    <row r="1173" spans="4:4" x14ac:dyDescent="0.2">
      <c r="D1173" t="str">
        <v>MSc Financial Technology (FinTech): PTS1SBESBE40</v>
      </c>
    </row>
    <row r="1174" spans="4:4" x14ac:dyDescent="0.2">
      <c r="D1174" t="str">
        <v>MSc Genomic Medicine (Online) (Distance Learning): PTS1EMSEMS14</v>
      </c>
    </row>
    <row r="1175" spans="4:4" x14ac:dyDescent="0.2">
      <c r="D1175" t="str">
        <v>MSc Genomic Medicine (Online) (Part-Time Distance Learning): PTS2EMSEMS11</v>
      </c>
    </row>
    <row r="1176" spans="4:4" x14ac:dyDescent="0.2">
      <c r="D1176" t="str">
        <v>MSc Genomic Medicine (Online) (Part-Time, Distance Learning, 3-year): PTS3EMSEMS12</v>
      </c>
    </row>
    <row r="1177" spans="4:4" x14ac:dyDescent="0.2">
      <c r="D1177" t="str">
        <v>MSc Genomic Medicine (Part-Time): PTS2EMSEMS02</v>
      </c>
    </row>
    <row r="1178" spans="4:4" x14ac:dyDescent="0.2">
      <c r="D1178" t="str">
        <v>MSc Genomic Medicine (Part-Time, 3-year): PTS3EMSEMS11</v>
      </c>
    </row>
    <row r="1179" spans="4:4" x14ac:dyDescent="0.2">
      <c r="D1179" t="str">
        <v>MSc Genomic Medicine: PTS1EMSEMS05</v>
      </c>
    </row>
    <row r="1180" spans="4:4" x14ac:dyDescent="0.2">
      <c r="D1180" t="str">
        <v>MSc Geographical Information Science (Part-Time): PTS2GOAGOA02</v>
      </c>
    </row>
    <row r="1181" spans="4:4" x14ac:dyDescent="0.2">
      <c r="D1181" t="str">
        <v>MSc Geographical Information Science: PTS1GOAGOA03</v>
      </c>
    </row>
    <row r="1182" spans="4:4" x14ac:dyDescent="0.2">
      <c r="D1182" t="str">
        <v>MSc Geotechnical Engineering - Cornwall: PTS1CSMCSMCJ</v>
      </c>
    </row>
    <row r="1183" spans="4:4" x14ac:dyDescent="0.2">
      <c r="D1183" t="str">
        <v>MSc Geotechnical Engineering (Part-Time) - Cornwall: PTS2CSMCSMCD</v>
      </c>
    </row>
    <row r="1184" spans="4:4" x14ac:dyDescent="0.2">
      <c r="D1184" t="str">
        <v>MSc Geotechnical Engineering (Part-Time, 4-year) - Cornwall: PTS4CSMCSMCB</v>
      </c>
    </row>
    <row r="1185" spans="4:4" x14ac:dyDescent="0.2">
      <c r="D1185" t="str">
        <v>MSc Global Governance (Part-Time): PTS2HPSHPS04</v>
      </c>
    </row>
    <row r="1186" spans="4:4" x14ac:dyDescent="0.2">
      <c r="D1186" t="str">
        <v>MSc Global Governance: PTS1HPSHPS04</v>
      </c>
    </row>
    <row r="1187" spans="4:4" x14ac:dyDescent="0.2">
      <c r="D1187" t="str">
        <v>MSc Global Operations Management: PTS1SBESBE45</v>
      </c>
    </row>
    <row r="1188" spans="4:4" x14ac:dyDescent="0.2">
      <c r="D1188" t="str">
        <v>MSc Global Security Studies (Part-Time): PTS2HPSHPS09</v>
      </c>
    </row>
    <row r="1189" spans="4:4" x14ac:dyDescent="0.2">
      <c r="D1189" t="str">
        <v>MSc Global Security Studies: PTS1HPSHPS09</v>
      </c>
    </row>
    <row r="1190" spans="4:4" x14ac:dyDescent="0.2">
      <c r="D1190" t="str">
        <v>MSc Global Sustainability Solutions (Part-Time): PTS2GOAGOA01</v>
      </c>
    </row>
    <row r="1191" spans="4:4" x14ac:dyDescent="0.2">
      <c r="D1191" t="str">
        <v>MSc Global Sustainability Solutions (Part-Time, Online, 2-year): PNS2GOAGOA01</v>
      </c>
    </row>
    <row r="1192" spans="4:4" x14ac:dyDescent="0.2">
      <c r="D1192" t="str">
        <v>MSc Global Sustainability Solutions (Part-Time, Online, 5-year): PNS5GOAGOA01</v>
      </c>
    </row>
    <row r="1193" spans="4:4" x14ac:dyDescent="0.2">
      <c r="D1193" t="str">
        <v>MSc Global Sustainability Solutions: PTS1GOAGOA02</v>
      </c>
    </row>
    <row r="1194" spans="4:4" x14ac:dyDescent="0.2">
      <c r="D1194" t="str">
        <v>MSc Health Data Science (Part-Time): PTS2EMSEMS06</v>
      </c>
    </row>
    <row r="1195" spans="4:4" x14ac:dyDescent="0.2">
      <c r="D1195" t="str">
        <v>MSc Health Data Science (Part-Time, 3-year): PTS3EMSEMS08</v>
      </c>
    </row>
    <row r="1196" spans="4:4" x14ac:dyDescent="0.2">
      <c r="D1196" t="str">
        <v>MSc Health Data Science: PTS1EMSEMS10</v>
      </c>
    </row>
    <row r="1197" spans="4:4" x14ac:dyDescent="0.2">
      <c r="D1197" t="str">
        <v>MSc Health Research Methods (Part-Time, 2-year): PTS2EMSEMS05</v>
      </c>
    </row>
    <row r="1198" spans="4:4" x14ac:dyDescent="0.2">
      <c r="D1198" t="str">
        <v>MSc Health Research Methods (Part-Time, 3-year): PTS3EMSEMS06</v>
      </c>
    </row>
    <row r="1199" spans="4:4" x14ac:dyDescent="0.2">
      <c r="D1199" t="str">
        <v>MSc Health Research Methods: PTS1EMSEMS08</v>
      </c>
    </row>
    <row r="1200" spans="4:4" x14ac:dyDescent="0.2">
      <c r="D1200" t="str">
        <v>MSc Healthcare Leadership and Management (Higher Apprenticeship) (Part-Time): PAS2EMSEMS01</v>
      </c>
    </row>
    <row r="1201" spans="4:4" x14ac:dyDescent="0.2">
      <c r="D1201" t="str">
        <v>MSc Healthcare Leadership and Management (Part-Time): PTS2EMSEMS04</v>
      </c>
    </row>
    <row r="1202" spans="4:4" x14ac:dyDescent="0.2">
      <c r="D1202" t="str">
        <v>MSc Healthcare Leadership and Management (Part-Time, 3-year): PTS3EMSEMS09</v>
      </c>
    </row>
    <row r="1203" spans="4:4" x14ac:dyDescent="0.2">
      <c r="D1203" t="str">
        <v>MSc Healthcare Leadership and Management: PTS1EMSEMS07</v>
      </c>
    </row>
    <row r="1204" spans="4:4" x14ac:dyDescent="0.2">
      <c r="D1204" t="str">
        <v>MSc Human Resource Management (Double Degree): PTS2SBESBE10</v>
      </c>
    </row>
    <row r="1205" spans="4:4" x14ac:dyDescent="0.2">
      <c r="D1205" t="str">
        <v>MSc Human Resource Management (Part-Time, 2-year): PTS2SBESBE03</v>
      </c>
    </row>
    <row r="1206" spans="4:4" x14ac:dyDescent="0.2">
      <c r="D1206" t="str">
        <v>MSc Human Resource Management (Part-Time, 3-year): PTS3SBESBE01</v>
      </c>
    </row>
    <row r="1207" spans="4:4" x14ac:dyDescent="0.2">
      <c r="D1207" t="str">
        <v>MSc Human Resource Management: PTS1SBESBE26</v>
      </c>
    </row>
    <row r="1208" spans="4:4" x14ac:dyDescent="0.2">
      <c r="D1208" t="str">
        <v>MSc International Business (Double Degree): PTS2SBESBEDL</v>
      </c>
    </row>
    <row r="1209" spans="4:4" x14ac:dyDescent="0.2">
      <c r="D1209" t="str">
        <v>MSc International Business (Part-Time, Online, 2-year): PNS2SBESBE02</v>
      </c>
    </row>
    <row r="1210" spans="4:4" x14ac:dyDescent="0.2">
      <c r="D1210" t="str">
        <v>MSc International Business (Part-Time, Online, 5-year): PNS5SBESBE02</v>
      </c>
    </row>
    <row r="1211" spans="4:4" x14ac:dyDescent="0.2">
      <c r="D1211" t="str">
        <v>MSc International Business and Strategy: PTS1SBESBE50</v>
      </c>
    </row>
    <row r="1212" spans="4:4" x14ac:dyDescent="0.2">
      <c r="D1212" t="str">
        <v>MSc International Business: PTS1SBESBE38</v>
      </c>
    </row>
    <row r="1213" spans="4:4" x14ac:dyDescent="0.2">
      <c r="D1213" t="str">
        <v>MSc International Finance and Banking: PTS1SBESBE52</v>
      </c>
    </row>
    <row r="1214" spans="4:4" x14ac:dyDescent="0.2">
      <c r="D1214" t="str">
        <v>MSc International Human Resource Management: PTS1SBESBE42</v>
      </c>
    </row>
    <row r="1215" spans="4:4" x14ac:dyDescent="0.2">
      <c r="D1215" t="str">
        <v>MSc International Management (12 months): PTS1SBESBE20</v>
      </c>
    </row>
    <row r="1216" spans="4:4" x14ac:dyDescent="0.2">
      <c r="D1216" t="str">
        <v>MSc International Management (9-month) (Double Degree): PTS2SBESBEDC</v>
      </c>
    </row>
    <row r="1217" spans="4:4" x14ac:dyDescent="0.2">
      <c r="D1217" t="str">
        <v>MSc International Management (9-month): PTS0SBESBE06</v>
      </c>
    </row>
    <row r="1218" spans="4:4" x14ac:dyDescent="0.2">
      <c r="D1218" t="str">
        <v>MSc International Management (Double Degree): PTS2SBESBEDA</v>
      </c>
    </row>
    <row r="1219" spans="4:4" x14ac:dyDescent="0.2">
      <c r="D1219" t="str">
        <v>MSc International Supply Chain Management with Industrial Placement: PTS2ECSSBE11</v>
      </c>
    </row>
    <row r="1220" spans="4:4" x14ac:dyDescent="0.2">
      <c r="D1220" t="str">
        <v>MSc International Supply Chain Management: PTS1ECSSBE01</v>
      </c>
    </row>
    <row r="1221" spans="4:4" x14ac:dyDescent="0.2">
      <c r="D1221" t="str">
        <v>MSc International Supply Management (Part-Time): PTS2ECSSBE07</v>
      </c>
    </row>
    <row r="1222" spans="4:4" x14ac:dyDescent="0.2">
      <c r="D1222" t="str">
        <v>MSc International Tourism Management: PTS1SBESBE25</v>
      </c>
    </row>
    <row r="1223" spans="4:4" x14ac:dyDescent="0.2">
      <c r="D1223" t="str">
        <v>MSc Island Biodiversity and Conservation (Part-Time): PTS2JBIJBI01</v>
      </c>
    </row>
    <row r="1224" spans="4:4" x14ac:dyDescent="0.2">
      <c r="D1224" t="str">
        <v>MSc Island Biodiversity and Conservation: PTS1JBIJBI01</v>
      </c>
    </row>
    <row r="1225" spans="4:4" x14ac:dyDescent="0.2">
      <c r="D1225" t="str">
        <v>MSc Leading Clinical Research Delivery (Part-Time, Distance Learning): PTS2EMSEMS13</v>
      </c>
    </row>
    <row r="1226" spans="4:4" x14ac:dyDescent="0.2">
      <c r="D1226" t="str">
        <v>MSc Leading Clinical Research Delivery (Part-Time, Distance Learning, 3-year): PTS3EMSEMS14</v>
      </c>
    </row>
    <row r="1227" spans="4:4" x14ac:dyDescent="0.2">
      <c r="D1227" t="str">
        <v>MSc Management (9-month): PTS0SBESBE17</v>
      </c>
    </row>
    <row r="1228" spans="4:4" x14ac:dyDescent="0.2">
      <c r="D1228" t="str">
        <v>MSc Management (Part-Time, 2-year): PTS2SBESBE12</v>
      </c>
    </row>
    <row r="1229" spans="4:4" x14ac:dyDescent="0.2">
      <c r="D1229" t="str">
        <v>MSc Management and Mining (Distance Learning) - Cornwall: PTS1SBECSMCA</v>
      </c>
    </row>
    <row r="1230" spans="4:4" x14ac:dyDescent="0.2">
      <c r="D1230" t="str">
        <v>MSc Management and Mining (Part-Time, Distance Learning) - Cornwall: PTS2SBECSMCA</v>
      </c>
    </row>
    <row r="1231" spans="4:4" x14ac:dyDescent="0.2">
      <c r="D1231" t="str">
        <v>MSc Management with Industrial Experience: PTS2SBESBE15</v>
      </c>
    </row>
    <row r="1232" spans="4:4" x14ac:dyDescent="0.2">
      <c r="D1232" t="str">
        <v>MSc Management: PTS1SBESBE39</v>
      </c>
    </row>
    <row r="1233" spans="4:4" x14ac:dyDescent="0.2">
      <c r="D1233" t="str">
        <v>MSc Marine and Coastal Sustainability - Cornwall: PTS1GOAGOACC</v>
      </c>
    </row>
    <row r="1234" spans="4:4" x14ac:dyDescent="0.2">
      <c r="D1234" t="str">
        <v>MSc Marine and Coastal Sustainability (Part-Time) - Cornwall: PTS2GOAGOACC</v>
      </c>
    </row>
    <row r="1235" spans="4:4" x14ac:dyDescent="0.2">
      <c r="D1235" t="str">
        <v>MSc Marine Environmental Management - Cornwall: PTS1BIOBIOCE</v>
      </c>
    </row>
    <row r="1236" spans="4:4" x14ac:dyDescent="0.2">
      <c r="D1236" t="str">
        <v>MSc Marine Environmental Management (Part-Time) - Cornwall: PTS2BIOBIOCC</v>
      </c>
    </row>
    <row r="1237" spans="4:4" x14ac:dyDescent="0.2">
      <c r="D1237" t="str">
        <v>MSc Marine Environmental Management with International Field Course - Cornwall: PTS1BIOBIOCK</v>
      </c>
    </row>
    <row r="1238" spans="4:4" x14ac:dyDescent="0.2">
      <c r="D1238" t="str">
        <v>MSc Marine Environmental Management with International Field Course (Part-Time) - Cornwall: PTS2BIOBIOCJ</v>
      </c>
    </row>
    <row r="1239" spans="4:4" x14ac:dyDescent="0.2">
      <c r="D1239" t="str">
        <v>MSc Marine Environmental Management with UK Field Course - Cornwall: PTS1BIOBIOCH</v>
      </c>
    </row>
    <row r="1240" spans="4:4" x14ac:dyDescent="0.2">
      <c r="D1240" t="str">
        <v>MSc Marine Environmental Management with UK Field Course (Part-Time) - Cornwall: PTS2BIOBIOCG</v>
      </c>
    </row>
    <row r="1241" spans="4:4" x14ac:dyDescent="0.2">
      <c r="D1241" t="str">
        <v>MSc Marine Vertebrate Ecology and Conservation - Cornwall: PTS1BIOBIOCD</v>
      </c>
    </row>
    <row r="1242" spans="4:4" x14ac:dyDescent="0.2">
      <c r="D1242" t="str">
        <v>MSc Marine Vertebrate Ecology and Conservation (Part-Time) - Cornwall: PTS2BIOBIOCD</v>
      </c>
    </row>
    <row r="1243" spans="4:4" x14ac:dyDescent="0.2">
      <c r="D1243" t="str">
        <v>MSc Marketing (9-month): PTS0SBESBE16</v>
      </c>
    </row>
    <row r="1244" spans="4:4" x14ac:dyDescent="0.2">
      <c r="D1244" t="str">
        <v>MSc Marketing (Double Degree): PTS2SBESBEDD</v>
      </c>
    </row>
    <row r="1245" spans="4:4" x14ac:dyDescent="0.2">
      <c r="D1245" t="str">
        <v>MSc Marketing and Financial Management (9 months): PTS0SBESBE19</v>
      </c>
    </row>
    <row r="1246" spans="4:4" x14ac:dyDescent="0.2">
      <c r="D1246" t="str">
        <v>MSc Marketing and Financial Management: PTS1SBESBE49</v>
      </c>
    </row>
    <row r="1247" spans="4:4" x14ac:dyDescent="0.2">
      <c r="D1247" t="str">
        <v>MSc Marketing and Financial Services (9-month): PTS0SBESBE14</v>
      </c>
    </row>
    <row r="1248" spans="4:4" x14ac:dyDescent="0.2">
      <c r="D1248" t="str">
        <v>MSc Marketing and Financial Services: PTS1SBESBE32</v>
      </c>
    </row>
    <row r="1249" spans="4:4" x14ac:dyDescent="0.2">
      <c r="D1249" t="str">
        <v>MSc Marketing with Industrial Experience: PTS2SBESBE16</v>
      </c>
    </row>
    <row r="1250" spans="4:4" x14ac:dyDescent="0.2">
      <c r="D1250" t="str">
        <v>MSc Marketing: PTS1SBESBE21</v>
      </c>
    </row>
    <row r="1251" spans="4:4" x14ac:dyDescent="0.2">
      <c r="D1251" t="str">
        <v>MSc Materials Engineering: PTS1ECSECS24</v>
      </c>
    </row>
    <row r="1252" spans="4:4" x14ac:dyDescent="0.2">
      <c r="D1252" t="str">
        <v>MSc Mathematical Finance with Professional Placement: PTS2MASMAS07</v>
      </c>
    </row>
    <row r="1253" spans="4:4" x14ac:dyDescent="0.2">
      <c r="D1253" t="str">
        <v>MSc Mathematical Finance: PTS1MASMAS18</v>
      </c>
    </row>
    <row r="1254" spans="4:4" x14ac:dyDescent="0.2">
      <c r="D1254" t="str">
        <v>MSc Mathematical Modelling (Biology and Medicine): PTS1MASMAS08</v>
      </c>
    </row>
    <row r="1255" spans="4:4" x14ac:dyDescent="0.2">
      <c r="D1255" t="str">
        <v>MSc Mathematical Modelling (Climate Science): PTS1MASMAS10</v>
      </c>
    </row>
    <row r="1256" spans="4:4" x14ac:dyDescent="0.2">
      <c r="D1256" t="str">
        <v>MSc Mathematics (Part-Time): PTS2MASMAS06</v>
      </c>
    </row>
    <row r="1257" spans="4:4" x14ac:dyDescent="0.2">
      <c r="D1257" t="str">
        <v>MSc Mathematics: PTS1MASMAS13</v>
      </c>
    </row>
    <row r="1258" spans="4:4" x14ac:dyDescent="0.2">
      <c r="D1258" t="str">
        <v>MSc Mechanical Engineering: PTS1ECSECS28</v>
      </c>
    </row>
    <row r="1259" spans="4:4" x14ac:dyDescent="0.2">
      <c r="D1259" t="str">
        <v>MSc Mechatronics: PTS1ECSECS36</v>
      </c>
    </row>
    <row r="1260" spans="4:4" x14ac:dyDescent="0.2">
      <c r="D1260" t="str">
        <v>MSc Medical Imaging: Skeletal Image Reporting (Part-Time, 3-year): PTS3EMSEMS02</v>
      </c>
    </row>
    <row r="1261" spans="4:4" x14ac:dyDescent="0.2">
      <c r="D1261" t="str">
        <v>MSc Medical Mycology (Part-Time, Online, 3-year): PNS3BIOBIO01</v>
      </c>
    </row>
    <row r="1262" spans="4:4" x14ac:dyDescent="0.2">
      <c r="D1262" t="str">
        <v>MSc Medical Mycology (Part-Time, Online, 6-year): PNS6BIOBIO01</v>
      </c>
    </row>
    <row r="1263" spans="4:4" x14ac:dyDescent="0.2">
      <c r="D1263" t="str">
        <v>MSc Mineral Resource Management (Erasmus Mundus) - Cornwall: PTS2CSMCSMCA</v>
      </c>
    </row>
    <row r="1264" spans="4:4" x14ac:dyDescent="0.2">
      <c r="D1264" t="str">
        <v>MSc Minerals Processing - Cornwall: PTS1CSMCSMCM</v>
      </c>
    </row>
    <row r="1265" spans="4:4" x14ac:dyDescent="0.2">
      <c r="D1265" t="str">
        <v>MSc Minerals Resource Management (Distance Learning) - Cornwall: PTS0CSMCSMCA</v>
      </c>
    </row>
    <row r="1266" spans="4:4" x14ac:dyDescent="0.2">
      <c r="D1266" t="str">
        <v>MSc Mining Engineering - Cornwall: PTS1CSMCSMCD</v>
      </c>
    </row>
    <row r="1267" spans="4:4" x14ac:dyDescent="0.2">
      <c r="D1267" t="str">
        <v>MSc Mining Engineering (Part-Time) - Cornwall: PTS2CSMCSMCB</v>
      </c>
    </row>
    <row r="1268" spans="4:4" x14ac:dyDescent="0.2">
      <c r="D1268" t="str">
        <v>MSc Mining Engineering (Professional) (Part-Time, Distance Learning, 3-year) - Cornwall: PTS3CSMCSMCA</v>
      </c>
    </row>
    <row r="1269" spans="4:4" x14ac:dyDescent="0.2">
      <c r="D1269" t="str">
        <v>MSc Mining Environmental Management - Cornwall: PTS1CSMCSMCN</v>
      </c>
    </row>
    <row r="1270" spans="4:4" x14ac:dyDescent="0.2">
      <c r="D1270" t="str">
        <v>MSc Mining Environmental Management (Part-Time) - Cornwall: PTS2CSMCSMCE</v>
      </c>
    </row>
    <row r="1271" spans="4:4" x14ac:dyDescent="0.2">
      <c r="D1271" t="str">
        <v>MSc Mining Environmental Management (Part-Time, 4-year) - Cornwall: PTS4CSMCSMCC</v>
      </c>
    </row>
    <row r="1272" spans="4:4" x14ac:dyDescent="0.2">
      <c r="D1272" t="str">
        <v>MSc Mining Geology - Cornwall: PTS1CSMCSMCC</v>
      </c>
    </row>
    <row r="1273" spans="4:4" x14ac:dyDescent="0.2">
      <c r="D1273" t="str">
        <v>MSc Money and Banking: PTS1SBESBE12</v>
      </c>
    </row>
    <row r="1274" spans="4:4" x14ac:dyDescent="0.2">
      <c r="D1274" t="str">
        <v>MSc Money, Banking and Finance (Double Degree): PTS2SBESBEDK</v>
      </c>
    </row>
    <row r="1275" spans="4:4" x14ac:dyDescent="0.2">
      <c r="D1275" t="str">
        <v>MSc Money, Banking and Finance: PTS1SBESBE36</v>
      </c>
    </row>
    <row r="1276" spans="4:4" x14ac:dyDescent="0.2">
      <c r="D1276" t="str">
        <v>MSc Neuroscience (Part-Time): PTS2EMSEMS12</v>
      </c>
    </row>
    <row r="1277" spans="4:4" x14ac:dyDescent="0.2">
      <c r="D1277" t="str">
        <v>MSc Neuroscience (Part-Time, 3-year): PTS3EMSEMS13</v>
      </c>
    </row>
    <row r="1278" spans="4:4" x14ac:dyDescent="0.2">
      <c r="D1278" t="str">
        <v>MSc Neuroscience: PTS1EMSEMS15</v>
      </c>
    </row>
    <row r="1279" spans="4:4" x14ac:dyDescent="0.2">
      <c r="D1279" t="str">
        <v>MSc Operations Management: PTS1SBESBE53</v>
      </c>
    </row>
    <row r="1280" spans="4:4" x14ac:dyDescent="0.2">
      <c r="D1280" t="str">
        <v>MSc Paediatric Exercise and Health (Part-Time): PTS2SHSSHS02</v>
      </c>
    </row>
    <row r="1281" spans="4:4" x14ac:dyDescent="0.2">
      <c r="D1281" t="str">
        <v>MSc Paediatric Exercise and Health: PTS1SHSSHS05</v>
      </c>
    </row>
    <row r="1282" spans="4:4" x14ac:dyDescent="0.2">
      <c r="D1282" t="str">
        <v>MSc Pathogen Evolution - Cornwall: PTS1BIOBIOCL</v>
      </c>
    </row>
    <row r="1283" spans="4:4" x14ac:dyDescent="0.2">
      <c r="D1283" t="str">
        <v>MSc Physics: PTS1PHYPHY02</v>
      </c>
    </row>
    <row r="1284" spans="4:4" x14ac:dyDescent="0.2">
      <c r="D1284" t="str">
        <v>MSc Project Management: PTS1SBESBE54</v>
      </c>
    </row>
    <row r="1285" spans="4:4" x14ac:dyDescent="0.2">
      <c r="D1285" t="str">
        <v>MSc Psychedelics: Mind, Medicine and Culture (Part-Time, Online, 3-year): PNS3PSYHPS01</v>
      </c>
    </row>
    <row r="1286" spans="4:4" x14ac:dyDescent="0.2">
      <c r="D1286" t="str">
        <v>MSc Psychedelics: Mind, Medicine and Culture (Part-Time, Online, 5-year): PNS5PSYHPS01</v>
      </c>
    </row>
    <row r="1287" spans="4:4" x14ac:dyDescent="0.2">
      <c r="D1287" t="str">
        <v>MSc Psychological Research Methods (Part-Time): PTS2PSYPSY04</v>
      </c>
    </row>
    <row r="1288" spans="4:4" x14ac:dyDescent="0.2">
      <c r="D1288" t="str">
        <v>MSc Psychological Research Methods (Part-Time, 3-year): PTS3PSYPSY02</v>
      </c>
    </row>
    <row r="1289" spans="4:4" x14ac:dyDescent="0.2">
      <c r="D1289" t="str">
        <v>MSc Psychological Research Methods: PTS1PSYPSY01</v>
      </c>
    </row>
    <row r="1290" spans="4:4" x14ac:dyDescent="0.2">
      <c r="D1290" t="str">
        <v>MSc Psychological Therapies Practice and Research (Psychodynamic/Psychoanalytic Therapy) (Part-Time): PTS2PSYPSY11</v>
      </c>
    </row>
    <row r="1291" spans="4:4" x14ac:dyDescent="0.2">
      <c r="D1291" t="str">
        <v>MSc Psychological Therapies Practice and Research (Systemic Therapy) (Part-Time): PTS2PSYPSY10</v>
      </c>
    </row>
    <row r="1292" spans="4:4" x14ac:dyDescent="0.2">
      <c r="D1292" t="str">
        <v>MSc Psychological Therapies Practice and Research: PTS2PSYPSY16</v>
      </c>
    </row>
    <row r="1293" spans="4:4" x14ac:dyDescent="0.2">
      <c r="D1293" t="str">
        <v>MSc Psychology (Conversion) (Part-Time): PTS2PSYEDU01</v>
      </c>
    </row>
    <row r="1294" spans="4:4" x14ac:dyDescent="0.2">
      <c r="D1294" t="str">
        <v>MSc Psychology (Conversion) (Part-Time, Online, 2-year): PNS2PSYEDU01</v>
      </c>
    </row>
    <row r="1295" spans="4:4" x14ac:dyDescent="0.2">
      <c r="D1295" t="str">
        <v>MSc Psychology (Conversion) (Part-Time, Online, 3-year): PNS3PSYEDU01</v>
      </c>
    </row>
    <row r="1296" spans="4:4" x14ac:dyDescent="0.2">
      <c r="D1296" t="str">
        <v>MSc Psychology (Conversion) (Part-Time, Online, 4-year): PNS4PSYEDU01</v>
      </c>
    </row>
    <row r="1297" spans="4:4" x14ac:dyDescent="0.2">
      <c r="D1297" t="str">
        <v>MSc Psychology (Conversion): PTS1PSYEDU01</v>
      </c>
    </row>
    <row r="1298" spans="4:4" x14ac:dyDescent="0.2">
      <c r="D1298" t="str">
        <v>MSc Public Policy (Part-Time): PTS2HPSHPS07</v>
      </c>
    </row>
    <row r="1299" spans="4:4" x14ac:dyDescent="0.2">
      <c r="D1299" t="str">
        <v>MSc Public Policy: PTS1HPSHPS07</v>
      </c>
    </row>
    <row r="1300" spans="4:4" x14ac:dyDescent="0.2">
      <c r="D1300" t="str">
        <v>MSc Regenerative Tourism - Cornwall: PTS1SBESBECB</v>
      </c>
    </row>
    <row r="1301" spans="4:4" x14ac:dyDescent="0.2">
      <c r="D1301" t="str">
        <v>MSc Renewable Energy Engineering - Cornwall: PTS1ECSECSCA</v>
      </c>
    </row>
    <row r="1302" spans="4:4" x14ac:dyDescent="0.2">
      <c r="D1302" t="str">
        <v>MSc Security and Data Science (Part-Time): PTS2HPSHPS10</v>
      </c>
    </row>
    <row r="1303" spans="4:4" x14ac:dyDescent="0.2">
      <c r="D1303" t="str">
        <v>MSc Security and Data Science: PTS1HPSHPS10</v>
      </c>
    </row>
    <row r="1304" spans="4:4" x14ac:dyDescent="0.2">
      <c r="D1304" t="str">
        <v>MSc Social and Organisational Psychology (Part-Time 3-year): PTS3PSYPSY03</v>
      </c>
    </row>
    <row r="1305" spans="4:4" x14ac:dyDescent="0.2">
      <c r="D1305" t="str">
        <v>MSc Social and Organisational Psychology (Part-Time): PTS2PSYPSY05</v>
      </c>
    </row>
    <row r="1306" spans="4:4" x14ac:dyDescent="0.2">
      <c r="D1306" t="str">
        <v>MSc Social and Organisational Psychology: PTS1PSYPSY03</v>
      </c>
    </row>
    <row r="1307" spans="4:4" x14ac:dyDescent="0.2">
      <c r="D1307" t="str">
        <v>MSc Social Data Science (Part-Time): PTS2HPSHPS08</v>
      </c>
    </row>
    <row r="1308" spans="4:4" x14ac:dyDescent="0.2">
      <c r="D1308" t="str">
        <v>MSc Social Data Science: PTS1HPSHPS08</v>
      </c>
    </row>
    <row r="1309" spans="4:4" x14ac:dyDescent="0.2">
      <c r="D1309" t="str">
        <v>MSc Sport and Exercise Medicine (Part-Time): PTS2SHSEMS01</v>
      </c>
    </row>
    <row r="1310" spans="4:4" x14ac:dyDescent="0.2">
      <c r="D1310" t="str">
        <v>MSc Sport and Exercise Medicine (Part-Time, 3-year): PTS3SHSEMS01</v>
      </c>
    </row>
    <row r="1311" spans="4:4" x14ac:dyDescent="0.2">
      <c r="D1311" t="str">
        <v>MSc Sport and Exercise Medicine: PTS1SHSEMS01</v>
      </c>
    </row>
    <row r="1312" spans="4:4" x14ac:dyDescent="0.2">
      <c r="D1312" t="str">
        <v>MSc Sport and Health Sciences (Part-Time): PTS2SHSSHS03</v>
      </c>
    </row>
    <row r="1313" spans="4:4" x14ac:dyDescent="0.2">
      <c r="D1313" t="str">
        <v>MSc Sport and Health Sciences: PTS1SHSSHS01</v>
      </c>
    </row>
    <row r="1314" spans="4:4" x14ac:dyDescent="0.2">
      <c r="D1314" t="str">
        <v>MSc Sports Management (Part-Time): PTS2SHSSBE01</v>
      </c>
    </row>
    <row r="1315" spans="4:4" x14ac:dyDescent="0.2">
      <c r="D1315" t="str">
        <v>MSc Sports Management: PTS1SHSSBE01</v>
      </c>
    </row>
    <row r="1316" spans="4:4" x14ac:dyDescent="0.2">
      <c r="D1316" t="str">
        <v>MSc Statistics: PTS1MASMAS11</v>
      </c>
    </row>
    <row r="1317" spans="4:4" x14ac:dyDescent="0.2">
      <c r="D1317" t="str">
        <v>MSc Surveying and Land/Environmental Management - Cornwall: PTS1CSMCSMCF</v>
      </c>
    </row>
    <row r="1318" spans="4:4" x14ac:dyDescent="0.2">
      <c r="D1318" t="str">
        <v>MSc Surveying and Land/Environmental Management (Part-Time) - Cornwall: PTS2CSMGAECA</v>
      </c>
    </row>
    <row r="1319" spans="4:4" x14ac:dyDescent="0.2">
      <c r="D1319" t="str">
        <v>MSc Surveying and Land/Environmental Management (Part-Time, 3-year) - Cornwall: PTS3CSMCSMCB</v>
      </c>
    </row>
    <row r="1320" spans="4:4" x14ac:dyDescent="0.2">
      <c r="D1320" t="str">
        <v>MSc Sustainable Business Management - Cornwall: PTS1SBESBECC</v>
      </c>
    </row>
    <row r="1321" spans="4:4" x14ac:dyDescent="0.2">
      <c r="D1321" t="str">
        <v>MSc Sustainable Business Management (Environment) - Cornwall: PTS1SBESBECE</v>
      </c>
    </row>
    <row r="1322" spans="4:4" x14ac:dyDescent="0.2">
      <c r="D1322" t="str">
        <v>MSc Sustainable Business Management (Tourism) - Cornwall: PTS1SBESBECD</v>
      </c>
    </row>
    <row r="1323" spans="4:4" x14ac:dyDescent="0.2">
      <c r="D1323" t="str">
        <v>MSc Sustainable Development - Cornwall: PTS1GAEGAECL</v>
      </c>
    </row>
    <row r="1324" spans="4:4" x14ac:dyDescent="0.2">
      <c r="D1324" t="str">
        <v>MSc Sustainable Development (Part-Time) - Cornwall: PTS2GAEGAECF</v>
      </c>
    </row>
    <row r="1325" spans="4:4" x14ac:dyDescent="0.2">
      <c r="D1325" t="str">
        <v>MSc Sustainable Development with International Placement - Cornwall: PTS1GOAGOACB</v>
      </c>
    </row>
    <row r="1326" spans="4:4" x14ac:dyDescent="0.2">
      <c r="D1326" t="str">
        <v>MSc Sustainable Development with International Placement (Part-Time) - Cornwall: PTS2GOAGOACB</v>
      </c>
    </row>
    <row r="1327" spans="4:4" x14ac:dyDescent="0.2">
      <c r="D1327" t="str">
        <v>MSc Sustainable Engineering: PTS1ECSECS42</v>
      </c>
    </row>
    <row r="1328" spans="4:4" x14ac:dyDescent="0.2">
      <c r="D1328" t="str">
        <v>MSc Sustainable Finance and Climate Change: PTS1SBEMAS01</v>
      </c>
    </row>
    <row r="1329" spans="4:4" x14ac:dyDescent="0.2">
      <c r="D1329" t="str">
        <v>MSc Sustainable Materials and Manufacturing (Part-Time): PTS2ECSECS05</v>
      </c>
    </row>
    <row r="1330" spans="4:4" x14ac:dyDescent="0.2">
      <c r="D1330" t="str">
        <v>MSc Sustainable Materials and Manufacturing (Part-Time, 3-year): PTS3ECSECS02</v>
      </c>
    </row>
    <row r="1331" spans="4:4" x14ac:dyDescent="0.2">
      <c r="D1331" t="str">
        <v>MSc Systems Thinking (Higher Apprenticeship) (Part-Time): PAS2HPSHPS01</v>
      </c>
    </row>
    <row r="1332" spans="4:4" x14ac:dyDescent="0.2">
      <c r="D1332" t="str">
        <v>MSc Systems Thinking in the Public Sector (Higher Apprenticeship) (Part-Time): PAS2HPSHPS02</v>
      </c>
    </row>
    <row r="1333" spans="4:4" x14ac:dyDescent="0.2">
      <c r="D1333" t="str">
        <v>MSc Technology Ventures and Innovation Management: PTS1ECSECS35</v>
      </c>
    </row>
    <row r="1334" spans="4:4" x14ac:dyDescent="0.2">
      <c r="D1334" t="str">
        <v>MSc Urban Analytics: PTS1ECSECS38</v>
      </c>
    </row>
    <row r="1335" spans="4:4" x14ac:dyDescent="0.2">
      <c r="D1335" t="str">
        <v>MSc Water Engineering with Management (Part-Time): PTS2ECSSBE01</v>
      </c>
    </row>
    <row r="1336" spans="4:4" x14ac:dyDescent="0.2">
      <c r="D1336" t="str">
        <v>MSc Water Engineering: PTS1ECSECS25</v>
      </c>
    </row>
    <row r="1337" spans="4:4" x14ac:dyDescent="0.2">
      <c r="D1337" t="str">
        <v>MSc Water Science, Policy and Governance (Part-Time): PTS2ECSECS11</v>
      </c>
    </row>
    <row r="1338" spans="4:4" x14ac:dyDescent="0.2">
      <c r="D1338" t="str">
        <v>MSc Water Science, Policy and Governance (Part-Time, 4-year): PTS4ECSECS06</v>
      </c>
    </row>
    <row r="1339" spans="4:4" x14ac:dyDescent="0.2">
      <c r="D1339" t="str">
        <v>MSc Water Science, Policy and Governance: PTS1ECSECS29</v>
      </c>
    </row>
    <row r="1340" spans="4:4" x14ac:dyDescent="0.2">
      <c r="D1340" t="str">
        <v>MSc Weather and Climate Science: PTS1MASMAS12</v>
      </c>
    </row>
    <row r="1341" spans="4:4" x14ac:dyDescent="0.2">
      <c r="D1341" t="str">
        <v>MSci Animal Behaviour- Cornwall: UFX4BIOBIOCA</v>
      </c>
    </row>
    <row r="1342" spans="4:4" x14ac:dyDescent="0.2">
      <c r="D1342" t="str">
        <v>MSci Applied Psychology (Clinical): UFX4PSYPSY01</v>
      </c>
    </row>
    <row r="1343" spans="4:4" x14ac:dyDescent="0.2">
      <c r="D1343" t="str">
        <v>MSci Biochemistry: UFX4BIOBIO02</v>
      </c>
    </row>
    <row r="1344" spans="4:4" x14ac:dyDescent="0.2">
      <c r="D1344" t="str">
        <v>MSci Biological and Medicinal Chemistry: UFX4BIOBIO03</v>
      </c>
    </row>
    <row r="1345" spans="4:4" x14ac:dyDescent="0.2">
      <c r="D1345" t="str">
        <v>MSci Biological Sciences: UFX4BIOBIO01</v>
      </c>
    </row>
    <row r="1346" spans="4:4" x14ac:dyDescent="0.2">
      <c r="D1346" t="str">
        <v>MSci Computer Science and Mathematics (Part-Time): UFX8ECSMAS01</v>
      </c>
    </row>
    <row r="1347" spans="4:4" x14ac:dyDescent="0.2">
      <c r="D1347" t="str">
        <v>MSci Computer Science and Mathematics: UFX4ECSMAS01</v>
      </c>
    </row>
    <row r="1348" spans="4:4" x14ac:dyDescent="0.2">
      <c r="D1348" t="str">
        <v>MSci Computer Science: UFX4ECSECS36</v>
      </c>
    </row>
    <row r="1349" spans="4:4" x14ac:dyDescent="0.2">
      <c r="D1349" t="str">
        <v>MSci Conservation Biology and Ecology - Cornwall: UFX4BIOBIOCB</v>
      </c>
    </row>
    <row r="1350" spans="4:4" x14ac:dyDescent="0.2">
      <c r="D1350" t="str">
        <v>MSci Data Science: UFX4ECSECS39</v>
      </c>
    </row>
    <row r="1351" spans="4:4" x14ac:dyDescent="0.2">
      <c r="D1351" t="str">
        <v>MSci Engineering Geology and Geotechnics - Cornwall: UFX4CSMCSMCO</v>
      </c>
    </row>
    <row r="1352" spans="4:4" x14ac:dyDescent="0.2">
      <c r="D1352" t="str">
        <v>MSci Environmental Geoscience - Cornwall: UFX4CSMCSMCR</v>
      </c>
    </row>
    <row r="1353" spans="4:4" x14ac:dyDescent="0.2">
      <c r="D1353" t="str">
        <v>MSci Environmental Science - Cornwall: UFX4GAEGAECB</v>
      </c>
    </row>
    <row r="1354" spans="4:4" x14ac:dyDescent="0.2">
      <c r="D1354" t="str">
        <v>MSci Evolutionary Biology - Cornwall: UFX4BIOBIOCD</v>
      </c>
    </row>
    <row r="1355" spans="4:4" x14ac:dyDescent="0.2">
      <c r="D1355" t="str">
        <v>MSci Exercise and Sport Sciences: UFX4SHSSHS01</v>
      </c>
    </row>
    <row r="1356" spans="4:4" x14ac:dyDescent="0.2">
      <c r="D1356" t="str">
        <v>MSci Geology - Cornwall: UFX4CSMCSMCQ</v>
      </c>
    </row>
    <row r="1357" spans="4:4" x14ac:dyDescent="0.2">
      <c r="D1357" t="str">
        <v>MSci Human Sciences - Cornwall: UFX4BIOBIOCF</v>
      </c>
    </row>
    <row r="1358" spans="4:4" x14ac:dyDescent="0.2">
      <c r="D1358" t="str">
        <v>MSci Marine Biology - Cornwall: UFX4BIOBIOCE</v>
      </c>
    </row>
    <row r="1359" spans="4:4" x14ac:dyDescent="0.2">
      <c r="D1359" t="str">
        <v>MSci Mathematical Sciences (Environmental Sciences) - Cornwall: UFX4MASMASCA</v>
      </c>
    </row>
    <row r="1360" spans="4:4" x14ac:dyDescent="0.2">
      <c r="D1360" t="str">
        <v>MSci Mathematics (Climate Science) (Part-Time): UFX8MASMAS05</v>
      </c>
    </row>
    <row r="1361" spans="4:4" x14ac:dyDescent="0.2">
      <c r="D1361" t="str">
        <v>MSci Mathematics (Climate Science): UFX4MASMAS08</v>
      </c>
    </row>
    <row r="1362" spans="4:4" x14ac:dyDescent="0.2">
      <c r="D1362" t="str">
        <v>MSci Mathematics (Geophysical and Astrophysical Fluid Dynamics) (Part-Time): UFX8MASMAS06</v>
      </c>
    </row>
    <row r="1363" spans="4:4" x14ac:dyDescent="0.2">
      <c r="D1363" t="str">
        <v>MSci Mathematics (Geophysical and Astrophysical Fluid Dynamics): UFX4MASMAS11</v>
      </c>
    </row>
    <row r="1364" spans="4:4" x14ac:dyDescent="0.2">
      <c r="D1364" t="str">
        <v>MSci Mathematics (Mathematical Biology) (Part-Time): UFX8MASMAS04</v>
      </c>
    </row>
    <row r="1365" spans="4:4" x14ac:dyDescent="0.2">
      <c r="D1365" t="str">
        <v>MSci Mathematics (Mathematical Biology): UFX4MASMAS07</v>
      </c>
    </row>
    <row r="1366" spans="4:4" x14ac:dyDescent="0.2">
      <c r="D1366" t="str">
        <v>MSci Mathematics and Data Science: UFX4MASMAS13</v>
      </c>
    </row>
    <row r="1367" spans="4:4" x14ac:dyDescent="0.2">
      <c r="D1367" t="str">
        <v>MSci Mathematics with Accounting (Part-Time): UFX8MASSBE04</v>
      </c>
    </row>
    <row r="1368" spans="4:4" x14ac:dyDescent="0.2">
      <c r="D1368" t="str">
        <v>MSci Mathematics with Accounting and a Year in Industry: UFX5MASMAS02</v>
      </c>
    </row>
    <row r="1369" spans="4:4" x14ac:dyDescent="0.2">
      <c r="D1369" t="str">
        <v>MSci Mathematics with Accounting: UFX4MASSBE05</v>
      </c>
    </row>
    <row r="1370" spans="4:4" x14ac:dyDescent="0.2">
      <c r="D1370" t="str">
        <v>MSci Mathematics with Economics (Part-Time): UFX8MASSBE03</v>
      </c>
    </row>
    <row r="1371" spans="4:4" x14ac:dyDescent="0.2">
      <c r="D1371" t="str">
        <v>MSci Mathematics with Economics and a Year in Industry: UFX5MASMAS03</v>
      </c>
    </row>
    <row r="1372" spans="4:4" x14ac:dyDescent="0.2">
      <c r="D1372" t="str">
        <v>MSci Mathematics with Economics: UFX4MASSBE04</v>
      </c>
    </row>
    <row r="1373" spans="4:4" x14ac:dyDescent="0.2">
      <c r="D1373" t="str">
        <v>MSci Mathematics with Finance (Part-Time): UFX8MASSBE02</v>
      </c>
    </row>
    <row r="1374" spans="4:4" x14ac:dyDescent="0.2">
      <c r="D1374" t="str">
        <v>MSci Mathematics with Finance and a Year in Industry: UFX5MASMAS04</v>
      </c>
    </row>
    <row r="1375" spans="4:4" x14ac:dyDescent="0.2">
      <c r="D1375" t="str">
        <v>MSci Mathematics with Finance: UFX4MASSBE03</v>
      </c>
    </row>
    <row r="1376" spans="4:4" x14ac:dyDescent="0.2">
      <c r="D1376" t="str">
        <v>MSci Mathematics with Management (Part-Time): UFX8MASSBE01</v>
      </c>
    </row>
    <row r="1377" spans="4:4" x14ac:dyDescent="0.2">
      <c r="D1377" t="str">
        <v>MSci Mathematics with Management and a Year in Industry: UFX5MASMAS05</v>
      </c>
    </row>
    <row r="1378" spans="4:4" x14ac:dyDescent="0.2">
      <c r="D1378" t="str">
        <v>MSci Mathematics with Management: UFX4MASSBE02</v>
      </c>
    </row>
    <row r="1379" spans="4:4" x14ac:dyDescent="0.2">
      <c r="D1379" t="str">
        <v>MSci Mathematics: UFX4MASMAS06</v>
      </c>
    </row>
    <row r="1380" spans="4:4" x14ac:dyDescent="0.2">
      <c r="D1380" t="str">
        <v>MSci Medical Imaging (Diagnostic Radiography): UFX4EMSEMS05</v>
      </c>
    </row>
    <row r="1381" spans="4:4" x14ac:dyDescent="0.2">
      <c r="D1381" t="str">
        <v>MSci Medical Sciences (Human Genomics): UFX4EMSBIO01</v>
      </c>
    </row>
    <row r="1382" spans="4:4" x14ac:dyDescent="0.2">
      <c r="D1382" t="str">
        <v>MSci Molecular Biology and Biotechnology: UFX4BIOBIO04</v>
      </c>
    </row>
    <row r="1383" spans="4:4" x14ac:dyDescent="0.2">
      <c r="D1383" t="str">
        <v>MSci Natural Sciences with International Study: UFX4NSCNSC02</v>
      </c>
    </row>
    <row r="1384" spans="4:4" x14ac:dyDescent="0.2">
      <c r="D1384" t="str">
        <v>MSci Natural Sciences: UFX4NSCNSC01</v>
      </c>
    </row>
    <row r="1385" spans="4:4" x14ac:dyDescent="0.2">
      <c r="D1385" t="str">
        <v>MSci Nursing (Adult and Mental Health): UFX4EMSEMS03</v>
      </c>
    </row>
    <row r="1386" spans="4:4" x14ac:dyDescent="0.2">
      <c r="D1386" t="str">
        <v>MSci Nursing (Adult): UFX4EMSEMS04</v>
      </c>
    </row>
    <row r="1387" spans="4:4" x14ac:dyDescent="0.2">
      <c r="D1387" t="str">
        <v>MSci Nursing: UFX4EMSEMS02</v>
      </c>
    </row>
    <row r="1388" spans="4:4" x14ac:dyDescent="0.2">
      <c r="D1388" t="str">
        <v>MSci Resource and Exploration Geology - Cornwall: UFX4CSMCSMCP</v>
      </c>
    </row>
    <row r="1389" spans="4:4" x14ac:dyDescent="0.2">
      <c r="D1389" t="str">
        <v>MSci Zoology - Cornwall: UFX4BIOBIOCC</v>
      </c>
    </row>
    <row r="1390" spans="4:4" x14ac:dyDescent="0.2">
      <c r="D1390" t="str">
        <v>National Award for Special Education Needs Coordination (Part-Time, Distance Learning): PCT2EDUEDU04</v>
      </c>
    </row>
    <row r="1391" spans="4:4" x14ac:dyDescent="0.2">
      <c r="D1391" t="str">
        <v>PGCert Advanced Practice (Part-Time): PCT0EMSEMS05</v>
      </c>
    </row>
    <row r="1392" spans="4:4" x14ac:dyDescent="0.2">
      <c r="D1392" t="str">
        <v>PGCert Business Transformations (Part-Time, Online): PNC0SBESBE01</v>
      </c>
    </row>
    <row r="1393" spans="4:4" x14ac:dyDescent="0.2">
      <c r="D1393" t="str">
        <v>PGCert Business Transformations (Part-Time, Online, 5-year): PNC5SBESBE01</v>
      </c>
    </row>
    <row r="1394" spans="4:4" x14ac:dyDescent="0.2">
      <c r="D1394" t="str">
        <v>PGCert Clinical Education (Part-Time): PCT1EMSEMS17</v>
      </c>
    </row>
    <row r="1395" spans="4:4" x14ac:dyDescent="0.2">
      <c r="D1395" t="str">
        <v>PGCert Clinical Leadership and Transformational Service Change (Part-Time): PCT0PSYPSY03</v>
      </c>
    </row>
    <row r="1396" spans="4:4" x14ac:dyDescent="0.2">
      <c r="D1396" t="str">
        <v>PGCert Clinical Pharmacy: PCT1EMSEMS11</v>
      </c>
    </row>
    <row r="1397" spans="4:4" x14ac:dyDescent="0.2">
      <c r="D1397" t="str">
        <v>PGCert Clinical Supervision of Low Intensity Interventions for Children and Young People (Part-Time): PCT0PSYPSY09</v>
      </c>
    </row>
    <row r="1398" spans="4:4" x14ac:dyDescent="0.2">
      <c r="D1398" t="str">
        <v>PGCert Clinical Supervision of Psychological Therapies Practice (Part-Time): PCT0PSYPSY04</v>
      </c>
    </row>
    <row r="1399" spans="4:4" x14ac:dyDescent="0.2">
      <c r="D1399" t="str">
        <v>PGCert Contemporary Legal Studies in Bangkok: PCT1LAWLAW01</v>
      </c>
    </row>
    <row r="1400" spans="4:4" x14ac:dyDescent="0.2">
      <c r="D1400" t="str">
        <v>PGCert Cultures and Environments of Health (Part-Time): PCT1HPSHPS02</v>
      </c>
    </row>
    <row r="1401" spans="4:4" x14ac:dyDescent="0.2">
      <c r="D1401" t="str">
        <v>PGCert Enhanced Evidence-Based Practice for Children, Young People and Families: PCT0PSYPSY02</v>
      </c>
    </row>
    <row r="1402" spans="4:4" x14ac:dyDescent="0.2">
      <c r="D1402" t="str">
        <v>PGCert Enhanced Practice for Children and Young People (Low Intensity Cognitive Behavioural Therapy) (Part-Time): PCT1PSYPSY10</v>
      </c>
    </row>
    <row r="1403" spans="4:4" x14ac:dyDescent="0.2">
      <c r="D1403" t="str">
        <v>PGCert Environment and Human Health (Part-Time) - Cornwall: PCT1EMSEMSCA</v>
      </c>
    </row>
    <row r="1404" spans="4:4" x14ac:dyDescent="0.2">
      <c r="D1404" t="str">
        <v>PGCert Environment and Human Health (Part-Time, Distance Learning) - Cornwall: PCT1EMSEMSCB</v>
      </c>
    </row>
    <row r="1405" spans="4:4" x14ac:dyDescent="0.2">
      <c r="D1405" t="str">
        <v>PGCert Extreme Medicine (Part-Time, Distance Learning): PCT1EMSEMS15</v>
      </c>
    </row>
    <row r="1406" spans="4:4" x14ac:dyDescent="0.2">
      <c r="D1406" t="str">
        <v>PGCert Financial Services (Higher Apprenticeship) (Part-Time): PAC2SBESBE01</v>
      </c>
    </row>
    <row r="1407" spans="4:4" x14ac:dyDescent="0.2">
      <c r="D1407" t="str">
        <v>PGCert Genomic Medicine (Online) (Part-Time, Distance Learning): PCT1EMSEMS12</v>
      </c>
    </row>
    <row r="1408" spans="4:4" x14ac:dyDescent="0.2">
      <c r="D1408" t="str">
        <v>PGCert Genomic Medicine (Part-Time, 1-year): PCT1EMSEMS16</v>
      </c>
    </row>
    <row r="1409" spans="4:4" x14ac:dyDescent="0.2">
      <c r="D1409" t="str">
        <v>PGCert Genomic Medicine (Part-Time, 2-year): PCT2EMSEMS03</v>
      </c>
    </row>
    <row r="1410" spans="4:4" x14ac:dyDescent="0.2">
      <c r="D1410" t="str">
        <v>PGCert Global Sustainability Solutions (Part-Time, Online): PNC0GOAGOA01</v>
      </c>
    </row>
    <row r="1411" spans="4:4" x14ac:dyDescent="0.2">
      <c r="D1411" t="str">
        <v>PGCert Global Sustainability Solutions (Part-Time, Online, 5-year): PNC5GOAGOA01</v>
      </c>
    </row>
    <row r="1412" spans="4:4" x14ac:dyDescent="0.2">
      <c r="D1412" t="str">
        <v>PGCert Health Data Science (Part-Time): PCT1EMSEMS18</v>
      </c>
    </row>
    <row r="1413" spans="4:4" x14ac:dyDescent="0.2">
      <c r="D1413" t="str">
        <v>PGCert Health Research Methods (Part-Time): PCT1EMSEMS13</v>
      </c>
    </row>
    <row r="1414" spans="4:4" x14ac:dyDescent="0.2">
      <c r="D1414" t="str">
        <v>PGCert Healthcare Leadership and Management (Part-Time): PCT0EMSEMS01</v>
      </c>
    </row>
    <row r="1415" spans="4:4" x14ac:dyDescent="0.2">
      <c r="D1415" t="str">
        <v>PGCert International Business (Part-Time, Online): PNC0SBESBE02</v>
      </c>
    </row>
    <row r="1416" spans="4:4" x14ac:dyDescent="0.2">
      <c r="D1416" t="str">
        <v>PGCert International Business (Part-Time, Online, 5-year): PNC5SBESBE02</v>
      </c>
    </row>
    <row r="1417" spans="4:4" x14ac:dyDescent="0.2">
      <c r="D1417" t="str">
        <v>PGCert Leading Clinical Research Delivery (Part-Time, Distance Learning): PCT1EMSEMS19</v>
      </c>
    </row>
    <row r="1418" spans="4:4" x14ac:dyDescent="0.2">
      <c r="D1418" t="str">
        <v>PGCert Leading in the Digital Economy: PCT1SBESBE04</v>
      </c>
    </row>
    <row r="1419" spans="4:4" x14ac:dyDescent="0.2">
      <c r="D1419" t="str">
        <v>PGCert Medical Mycology (Part-Time, Online, 2-year): PNC2BIOBIO01</v>
      </c>
    </row>
    <row r="1420" spans="4:4" x14ac:dyDescent="0.2">
      <c r="D1420" t="str">
        <v>PGCert Metamaterials: PCT0ECSPHY01</v>
      </c>
    </row>
    <row r="1421" spans="4:4" x14ac:dyDescent="0.2">
      <c r="D1421" t="str">
        <v>PGCert Neuroscience (Part-Time): PCT1EMSEMS20</v>
      </c>
    </row>
    <row r="1422" spans="4:4" x14ac:dyDescent="0.2">
      <c r="D1422" t="str">
        <v>PGCert Professional Practice in Mental Health Law (Trainee MPAC) (Part-Time): PCT2PSYLAW02</v>
      </c>
    </row>
    <row r="1423" spans="4:4" x14ac:dyDescent="0.2">
      <c r="D1423" t="str">
        <v>PGCert Psychedelics: Mind, Medicine and Culture (Part-Time, Online): PNC1PSYHPS01</v>
      </c>
    </row>
    <row r="1424" spans="4:4" x14ac:dyDescent="0.2">
      <c r="D1424" t="str">
        <v>PGCert Psychedelics: Mind, Medicine and Culture (Part-Time, Online, 5-year): PNC5PSYHPS01</v>
      </c>
    </row>
    <row r="1425" spans="4:4" x14ac:dyDescent="0.2">
      <c r="D1425" t="str">
        <v>PGCert Psychological Therapies Practice (Children and Young People with Autism and-or Learning Disability): PCT0PSYPSY08</v>
      </c>
    </row>
    <row r="1426" spans="4:4" x14ac:dyDescent="0.2">
      <c r="D1426" t="str">
        <v>PGCert Psychological Therapies Practice (Low Intensity Cognitive Behavioural Therapy for Children, Young People and Families) (Part-Time): PCT1PSYPSY05</v>
      </c>
    </row>
    <row r="1427" spans="4:4" x14ac:dyDescent="0.2">
      <c r="D1427" t="str">
        <v>PGCert Psychological Therapies Practice (Low Intensity Cognitive Behavioural Therapy) (Part-Time): PCT1PSYPSY11</v>
      </c>
    </row>
    <row r="1428" spans="4:4" x14ac:dyDescent="0.2">
      <c r="D1428" t="str">
        <v>PGCert Psychological Therapies Practice (Low Intensity Cognitive Behavioural Therapy): PCT0PSYPSY06</v>
      </c>
    </row>
    <row r="1429" spans="4:4" x14ac:dyDescent="0.2">
      <c r="D1429" t="str">
        <v>PGCert Psychological Therapies Practice (Mental Health and Wellbeing in Specialist Adult Mental Health) (Part-Time): PCT1PSYPSY08</v>
      </c>
    </row>
    <row r="1430" spans="4:4" x14ac:dyDescent="0.2">
      <c r="D1430" t="str">
        <v>PGCert Psychological Therapies Practice (Severe Mental Health Problems: Cognitive Behavioural Therapy for Personality Disorder) (Part-Time): PCT1PSYPSY07</v>
      </c>
    </row>
    <row r="1431" spans="4:4" x14ac:dyDescent="0.2">
      <c r="D1431" t="str">
        <v>PGCert Psychological Therapies Practice (Severe Mental Health Problems: Cognitive Behavioural Therapy for Psychosis and Bipolar Disorder) (Part-Time): PCT1PSYPSY06</v>
      </c>
    </row>
    <row r="1432" spans="4:4" x14ac:dyDescent="0.2">
      <c r="D1432" t="str">
        <v>PGCert Public Health (Part-Time): PCT1EMSEMS14</v>
      </c>
    </row>
    <row r="1433" spans="4:4" x14ac:dyDescent="0.2">
      <c r="D1433" t="str">
        <v>PGCert Public Health (Part-Time, Online): PNC1EMSEMS01</v>
      </c>
    </row>
    <row r="1434" spans="4:4" x14ac:dyDescent="0.2">
      <c r="D1434" t="str">
        <v>PGCert Teaching English to Speakers of Other Languages: PCT1EDUEDU29</v>
      </c>
    </row>
    <row r="1435" spans="4:4" x14ac:dyDescent="0.2">
      <c r="D1435" t="str">
        <v>PGCert Water Informatics (WISE): PCT0ECSECS01</v>
      </c>
    </row>
    <row r="1436" spans="4:4" x14ac:dyDescent="0.2">
      <c r="D1436" t="str">
        <v>PGCert Writing for Children and Young Adults (Part-Time, Online): PNC1EGLEGL01</v>
      </c>
    </row>
    <row r="1437" spans="4:4" x14ac:dyDescent="0.2">
      <c r="D1437" t="str">
        <v>PGCert Writing for Children and Young Adults (Part-Time, Online, 5-year): PNC5EGLEGL01</v>
      </c>
    </row>
    <row r="1438" spans="4:4" x14ac:dyDescent="0.2">
      <c r="D1438" t="str">
        <v>PGCert Youth Intensive Psychological Practice (Part-Time, Distance Learning): PCT1PSYPSY09</v>
      </c>
    </row>
    <row r="1439" spans="4:4" x14ac:dyDescent="0.2">
      <c r="D1439" t="str">
        <v>PGDip Advanced Clinical Practice (Part-Time): PDP2EMSEMS07</v>
      </c>
    </row>
    <row r="1440" spans="4:4" x14ac:dyDescent="0.2">
      <c r="D1440" t="str">
        <v>PGDip Business Transformations (Part-Time, Online, 2-year): PND2SBESBE01</v>
      </c>
    </row>
    <row r="1441" spans="4:4" x14ac:dyDescent="0.2">
      <c r="D1441" t="str">
        <v>PGDip Business Transformations (Part-Time, Online, 5-year): PND5SBESBE01</v>
      </c>
    </row>
    <row r="1442" spans="4:4" x14ac:dyDescent="0.2">
      <c r="D1442" t="str">
        <v>PGDip Clinical Education (Part-Time): PDP2EMSEMS03</v>
      </c>
    </row>
    <row r="1443" spans="4:4" x14ac:dyDescent="0.2">
      <c r="D1443" t="str">
        <v>PGDip Clinical Pharmacy (Part-Time): PDP2EMSEMS06</v>
      </c>
    </row>
    <row r="1444" spans="4:4" x14ac:dyDescent="0.2">
      <c r="D1444" t="str">
        <v>PGDip Cultures and Environments of Health (Part-Time): PDP2HPSHPS01</v>
      </c>
    </row>
    <row r="1445" spans="4:4" x14ac:dyDescent="0.2">
      <c r="D1445" t="str">
        <v>PGDip Cultures and Environments of Health: PDP1HPSHPS01</v>
      </c>
    </row>
    <row r="1446" spans="4:4" x14ac:dyDescent="0.2">
      <c r="D1446" t="str">
        <v>PGDip Data Science (Professional) (Higher Apprenticeship) (Part-Time): PAD2ECSECS01</v>
      </c>
    </row>
    <row r="1447" spans="4:4" x14ac:dyDescent="0.2">
      <c r="D1447" t="str">
        <v>PGDip Data Science (Professional) (Part-Time): PDP2ECSECS01</v>
      </c>
    </row>
    <row r="1448" spans="4:4" x14ac:dyDescent="0.2">
      <c r="D1448" t="str">
        <v>PGDip Economics Research: PDP1SBESBE04</v>
      </c>
    </row>
    <row r="1449" spans="4:4" x14ac:dyDescent="0.2">
      <c r="D1449" t="str">
        <v>PGDip Enhanced Psychological Therapies Practice (Low Intensity Cognitive Behavioural Therapy) (Part-Time): PDP1PSYPSY08</v>
      </c>
    </row>
    <row r="1450" spans="4:4" x14ac:dyDescent="0.2">
      <c r="D1450" t="str">
        <v>PGDip Environment and Human Health (Part-Time) - Cornwall: PDP2EMSEMSCA</v>
      </c>
    </row>
    <row r="1451" spans="4:4" x14ac:dyDescent="0.2">
      <c r="D1451" t="str">
        <v>PGDip Environment and Human Health (Part-Time, Distance Learning) - Cornwall: PDP2EMSEMSCB</v>
      </c>
    </row>
    <row r="1452" spans="4:4" x14ac:dyDescent="0.2">
      <c r="D1452" t="str">
        <v>PGDip Extreme Medicine (Part-Time, Distance Learning): PDP2EMSEMS05</v>
      </c>
    </row>
    <row r="1453" spans="4:4" x14ac:dyDescent="0.2">
      <c r="D1453" t="str">
        <v>PGDip Genomic Medicine (Online) (Part-Time, Distance Learning): PDP2EMSEMS12</v>
      </c>
    </row>
    <row r="1454" spans="4:4" x14ac:dyDescent="0.2">
      <c r="D1454" t="str">
        <v>PGDip Genomic Medicine (Part-Time): PDP2EMSEMS02</v>
      </c>
    </row>
    <row r="1455" spans="4:4" x14ac:dyDescent="0.2">
      <c r="D1455" t="str">
        <v>PGDip Global Sustainability Solutions (Part-Time, Online, 2-year): PND2GOAGOA01</v>
      </c>
    </row>
    <row r="1456" spans="4:4" x14ac:dyDescent="0.2">
      <c r="D1456" t="str">
        <v>PGDip Global Sustainability Solutions (Part-Time, Online, 5-year): PND5GOAGOA01</v>
      </c>
    </row>
    <row r="1457" spans="4:4" x14ac:dyDescent="0.2">
      <c r="D1457" t="str">
        <v>PGDip Health Data Science (Part-Time): PDP2EMSEMS09</v>
      </c>
    </row>
    <row r="1458" spans="4:4" x14ac:dyDescent="0.2">
      <c r="D1458" t="str">
        <v>PGDip Health Research Methods (Part-Time): PDP2EMSEMS11</v>
      </c>
    </row>
    <row r="1459" spans="4:4" x14ac:dyDescent="0.2">
      <c r="D1459" t="str">
        <v>PGDip Healthcare Leadership and Management (Higher Apprenticeship) (Part-Time): PAD2EMSEMS01</v>
      </c>
    </row>
    <row r="1460" spans="4:4" x14ac:dyDescent="0.2">
      <c r="D1460" t="str">
        <v>PGDip Healthcare Leadership and Management (Part-Time): PDP2EMSEMS10</v>
      </c>
    </row>
    <row r="1461" spans="4:4" x14ac:dyDescent="0.2">
      <c r="D1461" t="str">
        <v>PGDip Human Resource Management (Part-Time, 2-year): PDP2SBESBE07</v>
      </c>
    </row>
    <row r="1462" spans="4:4" x14ac:dyDescent="0.2">
      <c r="D1462" t="str">
        <v>PGDip Human Resource Management: PDP0SBESBE02</v>
      </c>
    </row>
    <row r="1463" spans="4:4" x14ac:dyDescent="0.2">
      <c r="D1463" t="str">
        <v>PGDip International Business (Part-Time, Online, 2-year): PND2SBESBE02</v>
      </c>
    </row>
    <row r="1464" spans="4:4" x14ac:dyDescent="0.2">
      <c r="D1464" t="str">
        <v>PGDip International Business (Part-Time, Online, 5-year): PND5SBESBE02</v>
      </c>
    </row>
    <row r="1465" spans="4:4" x14ac:dyDescent="0.2">
      <c r="D1465" t="str">
        <v>PGDip International Heritage and Consultancy (Cornwall): PDP0EGLHPSCA</v>
      </c>
    </row>
    <row r="1466" spans="4:4" x14ac:dyDescent="0.2">
      <c r="D1466" t="str">
        <v>PGDip Leading Clinical Research Delivery (Part-Time, Distance Learning): PDP2EMSEMS13</v>
      </c>
    </row>
    <row r="1467" spans="4:4" x14ac:dyDescent="0.2">
      <c r="D1467" t="str">
        <v>PGDip Medical Mycology (Part-Time, Online, 4-year): PND4BIOBIO01</v>
      </c>
    </row>
    <row r="1468" spans="4:4" x14ac:dyDescent="0.2">
      <c r="D1468" t="str">
        <v>PGDip Mental Health Practice in Education Settings: PDP1PSYPSY07</v>
      </c>
    </row>
    <row r="1469" spans="4:4" x14ac:dyDescent="0.2">
      <c r="D1469" t="str">
        <v>PGDip Mining Engineering - Cornwall: PDP1CSMCSMCA</v>
      </c>
    </row>
    <row r="1470" spans="4:4" x14ac:dyDescent="0.2">
      <c r="D1470" t="str">
        <v>PGDip Psychedelics: Mind, Medicine and Culture (Part-Time, Online, 2-year): PND2PSYHPS01</v>
      </c>
    </row>
    <row r="1471" spans="4:4" x14ac:dyDescent="0.2">
      <c r="D1471" t="str">
        <v>PGDip Psychedelics: Mind, Medicine and Culture (Part-Time, Online, 5-year): PND5PSYHPS01</v>
      </c>
    </row>
    <row r="1472" spans="4:4" x14ac:dyDescent="0.2">
      <c r="D1472" t="str">
        <v>PGDip Psychological Therapies Practice (Children, Young People and Families): PDP1PSYPSY06</v>
      </c>
    </row>
    <row r="1473" spans="4:4" x14ac:dyDescent="0.2">
      <c r="D1473" t="str">
        <v>PGDip Psychological Therapies Practice (Cognitive Behavioural Therapy for Psychosis and Bipolar Disorder): PDP2PSYPSY04</v>
      </c>
    </row>
    <row r="1474" spans="4:4" x14ac:dyDescent="0.2">
      <c r="D1474" t="str">
        <v>PGDip Psychological Therapies Practice (High Intensity Cognitive Behavioural Therapy) (Part-Time): PDP2PSYPSY07</v>
      </c>
    </row>
    <row r="1475" spans="4:4" x14ac:dyDescent="0.2">
      <c r="D1475" t="str">
        <v>PGDip Psychological Therapies Practice (High Intensity Cognitive Behavioural Therapy): PDP1PSYPSY05</v>
      </c>
    </row>
    <row r="1476" spans="4:4" x14ac:dyDescent="0.2">
      <c r="D1476" t="str">
        <v>PGDip Psychological Therapies Practice (Low Intensity Cognitive Behavioural Therapy for Children, Young People and Families): PDP1PSYPSY09</v>
      </c>
    </row>
    <row r="1477" spans="4:4" x14ac:dyDescent="0.2">
      <c r="D1477" t="str">
        <v>PGDip Psychological Therapies Practice (Severe Mental Health Problems: Cognitive Behavioural Therapy for Personality Disorder) (Part-Time): PDP2PSYPSY06</v>
      </c>
    </row>
    <row r="1478" spans="4:4" x14ac:dyDescent="0.2">
      <c r="D1478" t="str">
        <v>PGDip Psychological Therapies Practice (Severe Mental Health Problems: Cognitive Behavioural Therapy for Psychosis and Bipolar Disorder) (Part-Time): PDP2PSYPSY05</v>
      </c>
    </row>
    <row r="1479" spans="4:4" x14ac:dyDescent="0.2">
      <c r="D1479" t="str">
        <v>PGDip Public Health (Part-Time): PDP2EMSEMS08</v>
      </c>
    </row>
    <row r="1480" spans="4:4" x14ac:dyDescent="0.2">
      <c r="D1480" t="str">
        <v>PGDip Public Health (Part-Time, Online, 2-year): PND2EMSEMS01</v>
      </c>
    </row>
    <row r="1481" spans="4:4" x14ac:dyDescent="0.2">
      <c r="D1481" t="str">
        <v>PGDip Senior Wellbeing Practitioner for Children and Young People (Low Intensity Cognitive Behavioural Therapy) (Part-Time): PDP2PSYPSY08</v>
      </c>
    </row>
    <row r="1482" spans="4:4" x14ac:dyDescent="0.2">
      <c r="D1482" t="str">
        <v>PGDip Strategic Leadership and Management (Higher Apprenticeship) (Part-Time): PAD2SBESBE01</v>
      </c>
    </row>
    <row r="1483" spans="4:4" x14ac:dyDescent="0.2">
      <c r="D1483" t="str">
        <v>PGDip Strategic Leadership and Management (Higher Apprenticeship) (Part-Time): PAD2SBESBE03</v>
      </c>
    </row>
    <row r="1484" spans="4:4" x14ac:dyDescent="0.2">
      <c r="D1484" t="str">
        <v>PGDip Strategic Leadership and Management (Higher Apprenticeship) (Part-Time, Online): PAD2SBESBE02</v>
      </c>
    </row>
    <row r="1485" spans="4:4" x14ac:dyDescent="0.2">
      <c r="D1485" t="str">
        <v>PGDip Strategic Leadership and Management (Higher Apprenticeship) (Part-Time, Online): PAD2SBESBE04</v>
      </c>
    </row>
    <row r="1486" spans="4:4" x14ac:dyDescent="0.2">
      <c r="D1486" t="str">
        <v>PGDip Strategic Leadership and Management (Non-Apprenticeship) (Part-Time): PDP2SBESBE08</v>
      </c>
    </row>
    <row r="1487" spans="4:4" x14ac:dyDescent="0.2">
      <c r="D1487" t="str">
        <v>PGDip Strategic Leadership and Management (Non-Apprenticeship) (Part-Time): PDP2SBESBE10</v>
      </c>
    </row>
    <row r="1488" spans="4:4" x14ac:dyDescent="0.2">
      <c r="D1488" t="str">
        <v>PGDip Strategic Leadership and Management (Non-Apprenticeship) (Part-Time, Online): PDP2SBESBE09</v>
      </c>
    </row>
    <row r="1489" spans="4:4" x14ac:dyDescent="0.2">
      <c r="D1489" t="str">
        <v>PGDip Strategic Leadership and Management (Non-Apprenticeship) (Part-Time, Online): PDP2SBESBE11</v>
      </c>
    </row>
    <row r="1490" spans="4:4" x14ac:dyDescent="0.2">
      <c r="D1490" t="str">
        <v>PGDip Surveying and Land Environmental Management - Cornwall: PDP1CSMCSMCC</v>
      </c>
    </row>
    <row r="1491" spans="4:4" x14ac:dyDescent="0.2">
      <c r="D1491" t="str">
        <v>PGDip Surveying and Land Environmental Management (Part-Time) - Cornwall: PDP2CSMCSMCC</v>
      </c>
    </row>
    <row r="1492" spans="4:4" x14ac:dyDescent="0.2">
      <c r="D1492" t="str">
        <v>PGDip Teaching English to Speakers of Other Languages: PDP1EDUEDU07</v>
      </c>
    </row>
    <row r="1493" spans="4:4" x14ac:dyDescent="0.2">
      <c r="D1493" t="str">
        <v>PGDip Water Informatics (WISE): PDP0ECSECS02</v>
      </c>
    </row>
    <row r="1494" spans="4:4" x14ac:dyDescent="0.2">
      <c r="D1494" t="str">
        <v>PGDip Writing for Children and Young Adults (Part-Time, Online, 2-year): PND2EGLEGL01</v>
      </c>
    </row>
    <row r="1495" spans="4:4" x14ac:dyDescent="0.2">
      <c r="D1495" t="str">
        <v>PGDip Writing for Children and Young Adults (Part-Time, Online, 5-year): PND5EGLEGL01</v>
      </c>
    </row>
    <row r="1496" spans="4:4" x14ac:dyDescent="0.2">
      <c r="D1496" t="str">
        <v>PhD Education 4-year (MSc Educational Research) (Distance Learning): PTS1EDUEDU04</v>
      </c>
    </row>
    <row r="1497" spans="4:4" x14ac:dyDescent="0.2">
      <c r="D1497" t="str">
        <v>PhD Education 4-year (MSc Educational Research): PTS1EDUEDU02</v>
      </c>
    </row>
    <row r="1498" spans="4:4" x14ac:dyDescent="0.2">
      <c r="D1498" t="str">
        <v>Professional Development in Education - January: PCR9EDUEDU04</v>
      </c>
    </row>
    <row r="1499" spans="4:4" x14ac:dyDescent="0.2">
      <c r="D1499" t="str">
        <v>Professional Development in Education - September: PCR9EDUEDU03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355D-9DF2-4D9C-86B3-6515D6B5DACE}">
  <dimension ref="A1:M8"/>
  <sheetViews>
    <sheetView workbookViewId="0">
      <selection activeCell="A8" sqref="A8"/>
    </sheetView>
  </sheetViews>
  <sheetFormatPr defaultRowHeight="12.75" x14ac:dyDescent="0.2"/>
  <cols>
    <col min="1" max="1" width="14.85546875" bestFit="1" customWidth="1"/>
    <col min="2" max="2" width="34.5703125" bestFit="1" customWidth="1"/>
    <col min="3" max="3" width="14.85546875" bestFit="1" customWidth="1"/>
    <col min="4" max="4" width="34.5703125" bestFit="1" customWidth="1"/>
    <col min="5" max="5" width="7.5703125" bestFit="1" customWidth="1"/>
    <col min="6" max="6" width="12" bestFit="1" customWidth="1"/>
    <col min="7" max="7" width="7.5703125" bestFit="1" customWidth="1"/>
    <col min="8" max="8" width="12" bestFit="1" customWidth="1"/>
    <col min="9" max="9" width="7.5703125" bestFit="1" customWidth="1"/>
    <col min="10" max="10" width="12" bestFit="1" customWidth="1"/>
    <col min="12" max="12" width="15.140625" bestFit="1" customWidth="1"/>
    <col min="13" max="13" width="3" bestFit="1" customWidth="1"/>
  </cols>
  <sheetData>
    <row r="1" spans="1:13" ht="13.5" thickBot="1" x14ac:dyDescent="0.25">
      <c r="A1" s="81" t="s">
        <v>19</v>
      </c>
      <c r="B1" s="82"/>
      <c r="C1" s="81" t="s">
        <v>20</v>
      </c>
      <c r="D1" s="82"/>
    </row>
    <row r="2" spans="1:13" x14ac:dyDescent="0.2">
      <c r="A2" s="7" t="s">
        <v>21</v>
      </c>
      <c r="B2" s="14" t="e">
        <f>INDEX('Programme lookup'!AA:AA,MATCH(SUBSTITUTE(SUBSTITUTE('Calculator - Programme Code'!$F$3,")","")," ",""),'Programme lookup'!B:B,0))</f>
        <v>#N/A</v>
      </c>
      <c r="C2" s="7" t="s">
        <v>21</v>
      </c>
      <c r="D2" s="14" t="e">
        <f>INDEX('Programme lookup'!AA:AA,MATCH('Calculator - Dropdowns'!D6,'Programme lookup'!A:A,0))</f>
        <v>#N/A</v>
      </c>
      <c r="E2" s="78" t="s">
        <v>22</v>
      </c>
      <c r="F2" s="79"/>
      <c r="G2" s="80" t="s">
        <v>23</v>
      </c>
      <c r="H2" s="80"/>
      <c r="I2" s="78" t="s">
        <v>24</v>
      </c>
      <c r="J2" s="79"/>
      <c r="L2" t="s">
        <v>25</v>
      </c>
      <c r="M2">
        <v>40</v>
      </c>
    </row>
    <row r="3" spans="1:13" x14ac:dyDescent="0.2">
      <c r="A3" s="1" t="s">
        <v>26</v>
      </c>
      <c r="B3" s="2" t="s">
        <v>2</v>
      </c>
      <c r="C3" s="1" t="s">
        <v>26</v>
      </c>
      <c r="D3" s="2" t="s">
        <v>2</v>
      </c>
      <c r="E3" s="1" t="s">
        <v>26</v>
      </c>
      <c r="F3" s="2" t="s">
        <v>2</v>
      </c>
      <c r="G3" t="s">
        <v>26</v>
      </c>
      <c r="H3" t="s">
        <v>2</v>
      </c>
      <c r="I3" s="1" t="s">
        <v>26</v>
      </c>
      <c r="J3" s="2" t="s">
        <v>2</v>
      </c>
      <c r="L3" t="s">
        <v>27</v>
      </c>
      <c r="M3">
        <v>40</v>
      </c>
    </row>
    <row r="4" spans="1:13" x14ac:dyDescent="0.2">
      <c r="A4" s="1" t="str">
        <f>IFERROR(IF(OR($B$2="Non-standard UG classified (Distinction-Merit-Pass)",$B$2="Standard UG classified (Distinction-Merit-Pass)"),G4,IF(OR($B$2="Standard UG classified (1st-2.1-2.2-3rd)",$B$2="Non-standard UG classified (1st-2.1-2.2-3rd)"),E4,I4)),"")</f>
        <v/>
      </c>
      <c r="B4" s="2" t="str">
        <f>IFERROR(IF(OR($B$2="Non-standard UG classified (Distinction-Merit-Pass)",$B$2="Standard UG classified (Distinction-Merit-Pass)"),H4,IF(OR($B$2="Standard UG classified (1st-2.1-2.2-3rd)",$B$2="Non-standard UG classified (1st-2.1-2.2-3rd)"),F4,J4)),"")</f>
        <v/>
      </c>
      <c r="C4" s="1" t="str">
        <f t="shared" ref="C4:D7" si="0">IFERROR(IF(OR($D$2="Standard UG classified (Distinction-Merit-Pass)",$D$2="Non-standard UG classified (Distinction-Merit-Pass)"),G4,IF(OR($D$2="Standard UG classified (1st-2.1-2.2-3rd)",$D$2="Non-standard UG classified (1st-2.1-2.2-3rd)"),E4,I4)),"")</f>
        <v/>
      </c>
      <c r="D4" s="2" t="str">
        <f t="shared" si="0"/>
        <v/>
      </c>
      <c r="E4" s="1">
        <v>0</v>
      </c>
      <c r="F4" s="2" t="s">
        <v>28</v>
      </c>
      <c r="G4">
        <v>0</v>
      </c>
      <c r="H4" t="s">
        <v>28</v>
      </c>
      <c r="I4" s="1">
        <v>0</v>
      </c>
      <c r="J4" s="2" t="s">
        <v>28</v>
      </c>
      <c r="L4" t="s">
        <v>29</v>
      </c>
      <c r="M4">
        <v>50</v>
      </c>
    </row>
    <row r="5" spans="1:13" x14ac:dyDescent="0.2">
      <c r="A5" s="1" t="str">
        <f>IFERROR(IF(OR($B$2="Non-standard UG classified (Distinction-Merit-Pass)",$B$2="Standard UG classified (Distinction-Merit-Pass)"),G5,IF(OR($B$2="Standard UG classified (1st-2.1-2.2-3rd)",$B$2="Non-standard UG classified (1st-2.1-2.2-3rd)"),E5,I5)),"")</f>
        <v/>
      </c>
      <c r="B5" s="2" t="str">
        <f t="shared" ref="B5:B7" si="1">IFERROR(IF(OR($B$2="Non-standard UG classified (Distinction-Merit-Pass)",$B$2="Standard UG classified (Distinction-Merit-Pass)"),H5,IF(OR($B$2="Standard UG classified (1st-2.1-2.2-3rd)",$B$2="Non-standard UG classified (1st-2.1-2.2-3rd)"),F5,J5)),"")</f>
        <v/>
      </c>
      <c r="C5" s="1" t="str">
        <f t="shared" si="0"/>
        <v/>
      </c>
      <c r="D5" s="2" t="str">
        <f t="shared" si="0"/>
        <v/>
      </c>
      <c r="E5" s="1">
        <v>40</v>
      </c>
      <c r="F5" s="2" t="s">
        <v>30</v>
      </c>
      <c r="G5">
        <v>40</v>
      </c>
      <c r="H5" t="s">
        <v>31</v>
      </c>
      <c r="I5" s="1">
        <v>50</v>
      </c>
      <c r="J5" s="2" t="s">
        <v>31</v>
      </c>
    </row>
    <row r="6" spans="1:13" x14ac:dyDescent="0.2">
      <c r="A6" s="1" t="str">
        <f>IFERROR(IF(OR($B$2="Non-standard UG classified (Distinction-Merit-Pass)",$B$2="Standard UG classified (Distinction-Merit-Pass)"),G6,IF(OR($B$2="Standard UG classified (1st-2.1-2.2-3rd)",$B$2="Non-standard UG classified (1st-2.1-2.2-3rd)"),E6,I6)),"")</f>
        <v/>
      </c>
      <c r="B6" s="2" t="str">
        <f t="shared" si="1"/>
        <v/>
      </c>
      <c r="C6" s="1" t="str">
        <f t="shared" si="0"/>
        <v/>
      </c>
      <c r="D6" s="2" t="str">
        <f t="shared" si="0"/>
        <v/>
      </c>
      <c r="E6" s="1">
        <v>49.5</v>
      </c>
      <c r="F6" s="15" t="s">
        <v>32</v>
      </c>
      <c r="G6">
        <v>59.5</v>
      </c>
      <c r="H6" t="s">
        <v>33</v>
      </c>
      <c r="I6" s="1">
        <v>59.5</v>
      </c>
      <c r="J6" s="2" t="s">
        <v>33</v>
      </c>
    </row>
    <row r="7" spans="1:13" ht="13.5" thickBot="1" x14ac:dyDescent="0.25">
      <c r="A7" s="1" t="str">
        <f>IFERROR(IF(OR($B$2="Non-standard UG classified (Distinction-Merit-Pass)",$B$2="Standard UG classified (Distinction-Merit-Pass)"),G7,IF(OR($B$2="Standard UG classified (1st-2.1-2.2-3rd)",$B$2="Non-standard UG classified (1st-2.1-2.2-3rd)"),E7,I7)),"")</f>
        <v/>
      </c>
      <c r="B7" s="2" t="str">
        <f t="shared" si="1"/>
        <v/>
      </c>
      <c r="C7" s="1" t="str">
        <f t="shared" si="0"/>
        <v/>
      </c>
      <c r="D7" s="2" t="str">
        <f t="shared" si="0"/>
        <v/>
      </c>
      <c r="E7" s="1">
        <v>59.5</v>
      </c>
      <c r="F7" s="15" t="s">
        <v>34</v>
      </c>
      <c r="G7" s="4">
        <v>69.5</v>
      </c>
      <c r="H7" s="4" t="s">
        <v>35</v>
      </c>
      <c r="I7" s="3">
        <v>69.5</v>
      </c>
      <c r="J7" s="5" t="s">
        <v>35</v>
      </c>
    </row>
    <row r="8" spans="1:13" ht="13.5" thickBot="1" x14ac:dyDescent="0.25">
      <c r="A8" s="3" t="str">
        <f>IFERROR(IF(OR($B$2="Non-standard UG classified (Distinction-Merit-Pass)",$B$2="Standard UG classified (Distinction-Merit-Pass)"),"",IF(OR($B$2="Standard UG classified (1st-2.1-2.2-3rd)",$B$2="Non-standard UG classified (1st-2.1-2.2-3rd)"),E8,"")),"")</f>
        <v/>
      </c>
      <c r="B8" s="5" t="str">
        <f>IFERROR(IF(OR($B$2="Non-standard UG classified (Distinction-Merit-Pass)",$B$2="Standard UG classified (Distinction-Merit-Pass)"),"",IF(OR($B$2="Standard UG classified (1st-2.1-2.2-3rd)",$B$2="Non-standard UG classified (1st-2.1-2.2-3rd)"),F8,"")),"")</f>
        <v/>
      </c>
      <c r="C8" s="3" t="str">
        <f>IFERROR(IF(OR($D$2="Standard UG classified (Distinction-Merit-Pass)",$D$2="Non-standard UG classified (Distinction-Merit-Pass)"),"",IF(OR($D$2="Standard UG classified (1st-2.1-2.2-3rd)",$D$2="Non-standard UG classified (1st-2.1-2.2-3rd)"),E8,"")),"")</f>
        <v/>
      </c>
      <c r="D8" s="5" t="str">
        <f>IFERROR(IF(OR($D$2="Standard UG classified (Distinction-Merit-Pass)",$D$2="Non-standard UG classified (Distinction-Merit-Pass)"),"",IF(OR($D$2="Standard UG classified (1st-2.1-2.2-3rd)",$D$2="Non-standard UG classified (1st-2.1-2.2-3rd)"),F8,"")),"")</f>
        <v/>
      </c>
      <c r="E8" s="3">
        <v>69.5</v>
      </c>
      <c r="F8" s="5" t="s">
        <v>36</v>
      </c>
    </row>
  </sheetData>
  <mergeCells count="5">
    <mergeCell ref="E2:F2"/>
    <mergeCell ref="I2:J2"/>
    <mergeCell ref="G2:H2"/>
    <mergeCell ref="A1:B1"/>
    <mergeCell ref="C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D416A-683D-444B-B5FC-00FD749FFEAB}">
  <sheetPr filterMode="1"/>
  <dimension ref="A1:AO2911"/>
  <sheetViews>
    <sheetView workbookViewId="0">
      <pane xSplit="2" ySplit="1" topLeftCell="C2814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defaultRowHeight="12.75" x14ac:dyDescent="0.2"/>
  <cols>
    <col min="1" max="1" width="71.140625" style="17" customWidth="1"/>
    <col min="2" max="2" width="25.28515625" style="17" bestFit="1" customWidth="1"/>
    <col min="3" max="3" width="25.28515625" style="17" customWidth="1"/>
    <col min="4" max="4" width="50.5703125" style="10" customWidth="1"/>
    <col min="5" max="5" width="45.140625" style="10" bestFit="1" customWidth="1"/>
    <col min="6" max="6" width="43.7109375" style="10" bestFit="1" customWidth="1"/>
    <col min="7" max="7" width="27.28515625" style="17" bestFit="1" customWidth="1"/>
    <col min="8" max="8" width="20" style="17" bestFit="1" customWidth="1"/>
    <col min="9" max="9" width="34.28515625" style="17" bestFit="1" customWidth="1"/>
    <col min="10" max="10" width="21.28515625" style="17" bestFit="1" customWidth="1"/>
    <col min="11" max="11" width="13.140625" style="17" bestFit="1" customWidth="1"/>
    <col min="12" max="12" width="24.140625" style="17" bestFit="1" customWidth="1"/>
    <col min="13" max="17" width="16" style="17" bestFit="1" customWidth="1"/>
    <col min="18" max="19" width="15.140625" style="17" bestFit="1" customWidth="1"/>
    <col min="20" max="24" width="15.7109375" style="17" bestFit="1" customWidth="1"/>
    <col min="25" max="26" width="14.85546875" style="17" bestFit="1" customWidth="1"/>
    <col min="27" max="27" width="56.42578125" style="17" customWidth="1"/>
    <col min="28" max="28" width="17.28515625" style="17" bestFit="1" customWidth="1"/>
    <col min="29" max="32" width="4.28515625" style="17" bestFit="1" customWidth="1"/>
    <col min="33" max="36" width="5.28515625" style="17" bestFit="1" customWidth="1"/>
    <col min="37" max="40" width="5.5703125" style="17" bestFit="1" customWidth="1"/>
    <col min="41" max="41" width="33.85546875" style="17" customWidth="1"/>
    <col min="42" max="16384" width="9.140625" style="17"/>
  </cols>
  <sheetData>
    <row r="1" spans="1:41" x14ac:dyDescent="0.2">
      <c r="A1" s="46" t="s">
        <v>37</v>
      </c>
      <c r="B1" s="10" t="s">
        <v>38</v>
      </c>
      <c r="C1" s="10" t="s">
        <v>32962</v>
      </c>
      <c r="D1" s="10" t="s">
        <v>39</v>
      </c>
      <c r="E1" s="10" t="s">
        <v>14</v>
      </c>
      <c r="F1" s="10" t="s">
        <v>12</v>
      </c>
      <c r="G1" s="17" t="s">
        <v>31937</v>
      </c>
      <c r="H1" s="17" t="s">
        <v>40</v>
      </c>
      <c r="I1" s="17" t="s">
        <v>41</v>
      </c>
      <c r="J1" s="17" t="s">
        <v>42</v>
      </c>
      <c r="K1" s="17" t="s">
        <v>43</v>
      </c>
      <c r="L1" s="17" t="s">
        <v>44</v>
      </c>
      <c r="M1" s="17" t="s">
        <v>53</v>
      </c>
      <c r="N1" s="17" t="s">
        <v>54</v>
      </c>
      <c r="O1" s="17" t="s">
        <v>55</v>
      </c>
      <c r="P1" s="17" t="s">
        <v>56</v>
      </c>
      <c r="Q1" s="17" t="s">
        <v>57</v>
      </c>
      <c r="R1" s="17" t="s">
        <v>58</v>
      </c>
      <c r="S1" s="17" t="s">
        <v>59</v>
      </c>
      <c r="T1" s="17" t="s">
        <v>60</v>
      </c>
      <c r="U1" s="17" t="s">
        <v>61</v>
      </c>
      <c r="V1" s="17" t="s">
        <v>62</v>
      </c>
      <c r="W1" s="17" t="s">
        <v>63</v>
      </c>
      <c r="X1" s="17" t="s">
        <v>64</v>
      </c>
      <c r="Y1" s="17" t="s">
        <v>65</v>
      </c>
      <c r="Z1" s="17" t="s">
        <v>66</v>
      </c>
      <c r="AA1" s="17" t="s">
        <v>32963</v>
      </c>
      <c r="AB1" s="46" t="s">
        <v>67</v>
      </c>
      <c r="AC1" s="46">
        <v>1</v>
      </c>
      <c r="AD1" s="46">
        <v>2</v>
      </c>
      <c r="AE1" s="46">
        <v>3</v>
      </c>
      <c r="AF1" s="46">
        <v>4</v>
      </c>
      <c r="AG1" s="46" t="s">
        <v>45</v>
      </c>
      <c r="AH1" s="46" t="s">
        <v>46</v>
      </c>
      <c r="AI1" s="46" t="s">
        <v>47</v>
      </c>
      <c r="AJ1" s="46" t="s">
        <v>48</v>
      </c>
      <c r="AK1" s="46" t="s">
        <v>49</v>
      </c>
      <c r="AL1" s="46" t="s">
        <v>50</v>
      </c>
      <c r="AM1" s="46" t="s">
        <v>51</v>
      </c>
      <c r="AN1" s="46" t="s">
        <v>52</v>
      </c>
      <c r="AO1" s="46"/>
    </row>
    <row r="2" spans="1:41" hidden="1" x14ac:dyDescent="0.2">
      <c r="A2" s="17" t="str">
        <f t="shared" ref="A2:A65" si="0">D2&amp;": "&amp;B2</f>
        <v>OAS Accountancy: P1Y1SBESBE11</v>
      </c>
      <c r="B2" s="11" t="s">
        <v>2264</v>
      </c>
      <c r="C2" s="11" t="s">
        <v>32964</v>
      </c>
      <c r="D2" s="11" t="s">
        <v>2265</v>
      </c>
      <c r="E2" s="11" t="s">
        <v>341</v>
      </c>
      <c r="F2" s="11" t="s">
        <v>82</v>
      </c>
      <c r="G2" s="11" t="s">
        <v>32358</v>
      </c>
      <c r="H2" s="11" t="s">
        <v>72</v>
      </c>
      <c r="I2" s="11">
        <v>0</v>
      </c>
      <c r="J2" s="11" t="s">
        <v>32168</v>
      </c>
      <c r="K2" s="11" t="s">
        <v>32168</v>
      </c>
      <c r="L2" s="11">
        <v>0</v>
      </c>
      <c r="M2" s="11">
        <v>0</v>
      </c>
      <c r="N2" s="11">
        <v>0</v>
      </c>
      <c r="O2" s="11">
        <v>0</v>
      </c>
      <c r="P2" s="11">
        <v>0</v>
      </c>
      <c r="Q2" s="11">
        <v>0</v>
      </c>
      <c r="R2" s="11">
        <v>0</v>
      </c>
      <c r="S2" s="11">
        <v>0</v>
      </c>
      <c r="T2" s="11">
        <v>0</v>
      </c>
      <c r="U2" s="11">
        <v>0</v>
      </c>
      <c r="V2" s="11">
        <v>0</v>
      </c>
      <c r="W2" s="11">
        <v>0</v>
      </c>
      <c r="X2" s="11">
        <v>0</v>
      </c>
      <c r="Y2" s="11">
        <v>0</v>
      </c>
      <c r="Z2" s="11">
        <v>0</v>
      </c>
      <c r="AA2" s="12" t="s">
        <v>32952</v>
      </c>
      <c r="AB2" s="17" t="str">
        <f t="shared" ref="AB2:AB65" si="1">IF(H2="Yes","Programme: "&amp;D2,"Programme is not compatible with this tool")</f>
        <v>Programme is not compatible with this tool</v>
      </c>
      <c r="AC2" s="17" t="str">
        <f t="shared" ref="AC2:AC65" si="2">IF(J2="Stage",IF(M2&lt;&gt;0,1,IF(N2&lt;&gt;0,2,IF(O2&lt;&gt;0,3,IF(P2&lt;&gt;0,4,IF(Q2&lt;&gt;0,5,""))))),IF(J2="","",IF(R2&lt;&gt;0,5,IF(S2&lt;&gt;0,6,""))))</f>
        <v/>
      </c>
      <c r="AD2" s="17">
        <f t="shared" ref="AD2:AD65" si="3">IF(J2="Stage",IF(AND(N2&lt;&gt;0,AC2&lt;2),2,IF(AND(O2&lt;&gt;0,AC2&lt;3),3,IF(AND(P2&lt;&gt;0,AC2&lt;4),4,IF(AND(Q2&lt;&gt;0,AC2&lt;5),5,"")))),IF(J2="","",IF(AC2&lt;&gt;0,6)))</f>
        <v>6</v>
      </c>
      <c r="AE2" s="17" t="str">
        <f t="shared" ref="AE2:AE65" si="4">IF(AND(O2&lt;&gt;0,AD2&lt;3),3,IF(AND(P2&lt;&gt;0,AD2&lt;4),4,IF(AND(Q2&lt;&gt;0,AD2&lt;5),5,"")))</f>
        <v/>
      </c>
      <c r="AF2" s="17" t="str">
        <f t="shared" ref="AF2:AF65" si="5">IF(AND(P2&lt;&gt;0,AE2&lt;4),4,IF(AND(Q2&lt;&gt;0,AE2&lt;5),5,""))</f>
        <v/>
      </c>
      <c r="AG2" s="17" t="str" cm="1">
        <f t="array" ref="AG2">IFERROR(IF(J2="Level",INDEX($M2:$S2,AC2+1),INDEX($M2:$S2,AC2)),"")</f>
        <v/>
      </c>
      <c r="AH2" s="17" cm="1">
        <f t="array" ref="AH2">IFERROR(IF(J2="Level",INDEX($M2:$S2,AD2+1),INDEX($M2:$S2,AD2)),"")</f>
        <v>0</v>
      </c>
      <c r="AI2" s="17" t="str" cm="1">
        <f t="array" ref="AI2">IFERROR(INDEX($M2:$S2,AE2),"")</f>
        <v/>
      </c>
      <c r="AJ2" s="17" t="str" cm="1">
        <f t="array" ref="AJ2">IFERROR(INDEX($M2:$S2,AF2),"")</f>
        <v/>
      </c>
      <c r="AK2" s="17" t="str" cm="1">
        <f t="array" ref="AK2">IFERROR(IF(J2="Level",INDEX($T2:$Z2,AC2+1),INDEX($T2:$Z2,AC2)),"")</f>
        <v/>
      </c>
      <c r="AL2" s="17" cm="1">
        <f t="array" ref="AL2">IFERROR(IF(J2="Level",INDEX($T2:$Z2,AD2+1),INDEX($T2:$Z2,AD2)),"")</f>
        <v>0</v>
      </c>
      <c r="AM2" s="17" t="str" cm="1">
        <f t="array" ref="AM2">IFERROR(INDEX($T2:$Z2,AE2),"")</f>
        <v/>
      </c>
      <c r="AN2" s="17" t="str" cm="1">
        <f t="array" ref="AN2">IFERROR(INDEX($T2:$Z2,AF2),"")</f>
        <v/>
      </c>
    </row>
    <row r="3" spans="1:41" hidden="1" x14ac:dyDescent="0.2">
      <c r="A3" s="17" t="str">
        <f t="shared" si="0"/>
        <v>OAS Management: P1T0SBESBE02</v>
      </c>
      <c r="B3" s="11" t="s">
        <v>2196</v>
      </c>
      <c r="C3" s="11" t="s">
        <v>32964</v>
      </c>
      <c r="D3" s="11" t="s">
        <v>2197</v>
      </c>
      <c r="E3" s="11" t="s">
        <v>32276</v>
      </c>
      <c r="F3" s="11" t="s">
        <v>82</v>
      </c>
      <c r="G3" s="11" t="s">
        <v>32358</v>
      </c>
      <c r="H3" s="11" t="s">
        <v>72</v>
      </c>
      <c r="I3" s="11">
        <v>0</v>
      </c>
      <c r="J3" s="11" t="s">
        <v>32168</v>
      </c>
      <c r="K3" s="11" t="s">
        <v>32168</v>
      </c>
      <c r="L3" s="11">
        <v>0</v>
      </c>
      <c r="M3" s="11">
        <v>0</v>
      </c>
      <c r="N3" s="11">
        <v>0</v>
      </c>
      <c r="O3" s="11">
        <v>0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0</v>
      </c>
      <c r="X3" s="11">
        <v>0</v>
      </c>
      <c r="Y3" s="11">
        <v>0</v>
      </c>
      <c r="Z3" s="11">
        <v>0</v>
      </c>
      <c r="AA3" s="12" t="s">
        <v>32952</v>
      </c>
      <c r="AB3" s="17" t="str">
        <f t="shared" si="1"/>
        <v>Programme is not compatible with this tool</v>
      </c>
      <c r="AC3" s="17" t="str">
        <f t="shared" si="2"/>
        <v/>
      </c>
      <c r="AD3" s="17">
        <f t="shared" si="3"/>
        <v>6</v>
      </c>
      <c r="AE3" s="17" t="str">
        <f t="shared" si="4"/>
        <v/>
      </c>
      <c r="AF3" s="17" t="str">
        <f t="shared" si="5"/>
        <v/>
      </c>
      <c r="AG3" s="17" t="str" cm="1">
        <f t="array" ref="AG3">IFERROR(IF(J3="Level",INDEX($M3:$S3,AC3+1),INDEX($M3:$S3,AC3)),"")</f>
        <v/>
      </c>
      <c r="AH3" s="17" cm="1">
        <f t="array" ref="AH3">IFERROR(IF(J3="Level",INDEX($M3:$S3,AD3+1),INDEX($M3:$S3,AD3)),"")</f>
        <v>0</v>
      </c>
      <c r="AI3" s="17" t="str" cm="1">
        <f t="array" ref="AI3">IFERROR(INDEX($M3:$S3,AE3),"")</f>
        <v/>
      </c>
      <c r="AJ3" s="17" t="str" cm="1">
        <f t="array" ref="AJ3">IFERROR(INDEX($M3:$S3,AF3),"")</f>
        <v/>
      </c>
      <c r="AK3" s="17" t="str" cm="1">
        <f t="array" ref="AK3">IFERROR(IF(J3="Level",INDEX($T3:$Z3,AC3+1),INDEX($T3:$Z3,AC3)),"")</f>
        <v/>
      </c>
      <c r="AL3" s="17" cm="1">
        <f t="array" ref="AL3">IFERROR(IF(J3="Level",INDEX($T3:$Z3,AD3+1),INDEX($T3:$Z3,AD3)),"")</f>
        <v>0</v>
      </c>
      <c r="AM3" s="17" t="str" cm="1">
        <f t="array" ref="AM3">IFERROR(INDEX($T3:$Z3,AE3),"")</f>
        <v/>
      </c>
      <c r="AN3" s="17" t="str" cm="1">
        <f t="array" ref="AN3">IFERROR(INDEX($T3:$Z3,AF3),"")</f>
        <v/>
      </c>
    </row>
    <row r="4" spans="1:41" hidden="1" x14ac:dyDescent="0.2">
      <c r="A4" s="17" t="str">
        <f t="shared" si="0"/>
        <v>OAS Geography (Human) - Cornwall: P1Y1GOAGOACA</v>
      </c>
      <c r="B4" s="11" t="s">
        <v>2236</v>
      </c>
      <c r="C4" s="11" t="s">
        <v>32964</v>
      </c>
      <c r="D4" s="11" t="s">
        <v>32365</v>
      </c>
      <c r="E4" s="11" t="s">
        <v>313</v>
      </c>
      <c r="F4" s="11" t="s">
        <v>82</v>
      </c>
      <c r="G4" s="11" t="s">
        <v>32358</v>
      </c>
      <c r="H4" s="11" t="s">
        <v>72</v>
      </c>
      <c r="I4" s="11">
        <v>0</v>
      </c>
      <c r="J4" s="11" t="s">
        <v>32168</v>
      </c>
      <c r="K4" s="11" t="s">
        <v>32168</v>
      </c>
      <c r="L4" s="11">
        <v>0</v>
      </c>
      <c r="M4" s="11">
        <v>0</v>
      </c>
      <c r="N4" s="11">
        <v>0</v>
      </c>
      <c r="O4" s="11">
        <v>0</v>
      </c>
      <c r="P4" s="11">
        <v>0</v>
      </c>
      <c r="Q4" s="11">
        <v>0</v>
      </c>
      <c r="R4" s="11">
        <v>0</v>
      </c>
      <c r="S4" s="11">
        <v>0</v>
      </c>
      <c r="T4" s="11">
        <v>0</v>
      </c>
      <c r="U4" s="11">
        <v>0</v>
      </c>
      <c r="V4" s="11">
        <v>0</v>
      </c>
      <c r="W4" s="11">
        <v>0</v>
      </c>
      <c r="X4" s="11">
        <v>0</v>
      </c>
      <c r="Y4" s="11">
        <v>0</v>
      </c>
      <c r="Z4" s="11">
        <v>0</v>
      </c>
      <c r="AA4" s="12" t="s">
        <v>32952</v>
      </c>
      <c r="AB4" s="17" t="str">
        <f t="shared" si="1"/>
        <v>Programme is not compatible with this tool</v>
      </c>
      <c r="AC4" s="17" t="str">
        <f t="shared" si="2"/>
        <v/>
      </c>
      <c r="AD4" s="17">
        <f t="shared" si="3"/>
        <v>6</v>
      </c>
      <c r="AE4" s="17" t="str">
        <f t="shared" si="4"/>
        <v/>
      </c>
      <c r="AF4" s="17" t="str">
        <f t="shared" si="5"/>
        <v/>
      </c>
      <c r="AG4" s="17" t="str" cm="1">
        <f t="array" ref="AG4">IFERROR(IF(J4="Level",INDEX($M4:$S4,AC4+1),INDEX($M4:$S4,AC4)),"")</f>
        <v/>
      </c>
      <c r="AH4" s="17" cm="1">
        <f t="array" ref="AH4">IFERROR(IF(J4="Level",INDEX($M4:$S4,AD4+1),INDEX($M4:$S4,AD4)),"")</f>
        <v>0</v>
      </c>
      <c r="AI4" s="17" t="str" cm="1">
        <f t="array" ref="AI4">IFERROR(INDEX($M4:$S4,AE4),"")</f>
        <v/>
      </c>
      <c r="AJ4" s="17" t="str" cm="1">
        <f t="array" ref="AJ4">IFERROR(INDEX($M4:$S4,AF4),"")</f>
        <v/>
      </c>
      <c r="AK4" s="17" t="str" cm="1">
        <f t="array" ref="AK4">IFERROR(IF(J4="Level",INDEX($T4:$Z4,AC4+1),INDEX($T4:$Z4,AC4)),"")</f>
        <v/>
      </c>
      <c r="AL4" s="17" cm="1">
        <f t="array" ref="AL4">IFERROR(IF(J4="Level",INDEX($T4:$Z4,AD4+1),INDEX($T4:$Z4,AD4)),"")</f>
        <v>0</v>
      </c>
      <c r="AM4" s="17" t="str" cm="1">
        <f t="array" ref="AM4">IFERROR(INDEX($T4:$Z4,AE4),"")</f>
        <v/>
      </c>
      <c r="AN4" s="17" t="str" cm="1">
        <f t="array" ref="AN4">IFERROR(INDEX($T4:$Z4,AF4),"")</f>
        <v/>
      </c>
    </row>
    <row r="5" spans="1:41" hidden="1" x14ac:dyDescent="0.2">
      <c r="A5" s="17" t="str">
        <f t="shared" si="0"/>
        <v>OAS Geography (Physical) - Cornwall: P1Y1GOAGOACB</v>
      </c>
      <c r="B5" s="11" t="s">
        <v>2237</v>
      </c>
      <c r="C5" s="11" t="s">
        <v>32964</v>
      </c>
      <c r="D5" s="11" t="s">
        <v>32364</v>
      </c>
      <c r="E5" s="11" t="s">
        <v>313</v>
      </c>
      <c r="F5" s="11" t="s">
        <v>82</v>
      </c>
      <c r="G5" s="11" t="s">
        <v>32358</v>
      </c>
      <c r="H5" s="11" t="s">
        <v>72</v>
      </c>
      <c r="I5" s="11">
        <v>0</v>
      </c>
      <c r="J5" s="11" t="s">
        <v>32168</v>
      </c>
      <c r="K5" s="11" t="s">
        <v>32168</v>
      </c>
      <c r="L5" s="11">
        <v>0</v>
      </c>
      <c r="M5" s="11">
        <v>0</v>
      </c>
      <c r="N5" s="11">
        <v>0</v>
      </c>
      <c r="O5" s="11">
        <v>0</v>
      </c>
      <c r="P5" s="11">
        <v>0</v>
      </c>
      <c r="Q5" s="11">
        <v>0</v>
      </c>
      <c r="R5" s="11">
        <v>0</v>
      </c>
      <c r="S5" s="11">
        <v>0</v>
      </c>
      <c r="T5" s="11">
        <v>0</v>
      </c>
      <c r="U5" s="11">
        <v>0</v>
      </c>
      <c r="V5" s="11">
        <v>0</v>
      </c>
      <c r="W5" s="11">
        <v>0</v>
      </c>
      <c r="X5" s="11">
        <v>0</v>
      </c>
      <c r="Y5" s="11">
        <v>0</v>
      </c>
      <c r="Z5" s="11">
        <v>0</v>
      </c>
      <c r="AA5" s="12" t="s">
        <v>32952</v>
      </c>
      <c r="AB5" s="17" t="str">
        <f t="shared" si="1"/>
        <v>Programme is not compatible with this tool</v>
      </c>
      <c r="AC5" s="17" t="str">
        <f t="shared" si="2"/>
        <v/>
      </c>
      <c r="AD5" s="17">
        <f t="shared" si="3"/>
        <v>6</v>
      </c>
      <c r="AE5" s="17" t="str">
        <f t="shared" si="4"/>
        <v/>
      </c>
      <c r="AF5" s="17" t="str">
        <f t="shared" si="5"/>
        <v/>
      </c>
      <c r="AG5" s="17" t="str" cm="1">
        <f t="array" ref="AG5">IFERROR(IF(J5="Level",INDEX($M5:$S5,AC5+1),INDEX($M5:$S5,AC5)),"")</f>
        <v/>
      </c>
      <c r="AH5" s="17" cm="1">
        <f t="array" ref="AH5">IFERROR(IF(J5="Level",INDEX($M5:$S5,AD5+1),INDEX($M5:$S5,AD5)),"")</f>
        <v>0</v>
      </c>
      <c r="AI5" s="17" t="str" cm="1">
        <f t="array" ref="AI5">IFERROR(INDEX($M5:$S5,AE5),"")</f>
        <v/>
      </c>
      <c r="AJ5" s="17" t="str" cm="1">
        <f t="array" ref="AJ5">IFERROR(INDEX($M5:$S5,AF5),"")</f>
        <v/>
      </c>
      <c r="AK5" s="17" t="str" cm="1">
        <f t="array" ref="AK5">IFERROR(IF(J5="Level",INDEX($T5:$Z5,AC5+1),INDEX($T5:$Z5,AC5)),"")</f>
        <v/>
      </c>
      <c r="AL5" s="17" cm="1">
        <f t="array" ref="AL5">IFERROR(IF(J5="Level",INDEX($T5:$Z5,AD5+1),INDEX($T5:$Z5,AD5)),"")</f>
        <v>0</v>
      </c>
      <c r="AM5" s="17" t="str" cm="1">
        <f t="array" ref="AM5">IFERROR(INDEX($T5:$Z5,AE5),"")</f>
        <v/>
      </c>
      <c r="AN5" s="17" t="str" cm="1">
        <f t="array" ref="AN5">IFERROR(INDEX($T5:$Z5,AF5),"")</f>
        <v/>
      </c>
    </row>
    <row r="6" spans="1:41" hidden="1" x14ac:dyDescent="0.2">
      <c r="A6" s="17" t="str">
        <f t="shared" si="0"/>
        <v>OAS Computer Science: P1Y1ECSECS02</v>
      </c>
      <c r="B6" s="11" t="s">
        <v>2217</v>
      </c>
      <c r="C6" s="11" t="s">
        <v>32964</v>
      </c>
      <c r="D6" s="11" t="s">
        <v>2218</v>
      </c>
      <c r="E6" s="11" t="s">
        <v>420</v>
      </c>
      <c r="F6" s="11" t="s">
        <v>82</v>
      </c>
      <c r="G6" s="11" t="s">
        <v>32358</v>
      </c>
      <c r="H6" s="11" t="s">
        <v>72</v>
      </c>
      <c r="I6" s="11">
        <v>0</v>
      </c>
      <c r="J6" s="11" t="s">
        <v>32168</v>
      </c>
      <c r="K6" s="11" t="s">
        <v>32168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v>0</v>
      </c>
      <c r="T6" s="11">
        <v>0</v>
      </c>
      <c r="U6" s="11">
        <v>0</v>
      </c>
      <c r="V6" s="11">
        <v>0</v>
      </c>
      <c r="W6" s="11">
        <v>0</v>
      </c>
      <c r="X6" s="11">
        <v>0</v>
      </c>
      <c r="Y6" s="11">
        <v>0</v>
      </c>
      <c r="Z6" s="11">
        <v>0</v>
      </c>
      <c r="AA6" s="12" t="s">
        <v>32952</v>
      </c>
      <c r="AB6" s="17" t="str">
        <f t="shared" si="1"/>
        <v>Programme is not compatible with this tool</v>
      </c>
      <c r="AC6" s="17" t="str">
        <f t="shared" si="2"/>
        <v/>
      </c>
      <c r="AD6" s="17">
        <f t="shared" si="3"/>
        <v>6</v>
      </c>
      <c r="AE6" s="17" t="str">
        <f t="shared" si="4"/>
        <v/>
      </c>
      <c r="AF6" s="17" t="str">
        <f t="shared" si="5"/>
        <v/>
      </c>
      <c r="AG6" s="17" t="str" cm="1">
        <f t="array" ref="AG6">IFERROR(IF(J6="Level",INDEX($M6:$S6,AC6+1),INDEX($M6:$S6,AC6)),"")</f>
        <v/>
      </c>
      <c r="AH6" s="17" cm="1">
        <f t="array" ref="AH6">IFERROR(IF(J6="Level",INDEX($M6:$S6,AD6+1),INDEX($M6:$S6,AD6)),"")</f>
        <v>0</v>
      </c>
      <c r="AI6" s="17" t="str" cm="1">
        <f t="array" ref="AI6">IFERROR(INDEX($M6:$S6,AE6),"")</f>
        <v/>
      </c>
      <c r="AJ6" s="17" t="str" cm="1">
        <f t="array" ref="AJ6">IFERROR(INDEX($M6:$S6,AF6),"")</f>
        <v/>
      </c>
      <c r="AK6" s="17" t="str" cm="1">
        <f t="array" ref="AK6">IFERROR(IF(J6="Level",INDEX($T6:$Z6,AC6+1),INDEX($T6:$Z6,AC6)),"")</f>
        <v/>
      </c>
      <c r="AL6" s="17" cm="1">
        <f t="array" ref="AL6">IFERROR(IF(J6="Level",INDEX($T6:$Z6,AD6+1),INDEX($T6:$Z6,AD6)),"")</f>
        <v>0</v>
      </c>
      <c r="AM6" s="17" t="str" cm="1">
        <f t="array" ref="AM6">IFERROR(INDEX($T6:$Z6,AE6),"")</f>
        <v/>
      </c>
      <c r="AN6" s="17" t="str" cm="1">
        <f t="array" ref="AN6">IFERROR(INDEX($T6:$Z6,AF6),"")</f>
        <v/>
      </c>
    </row>
    <row r="7" spans="1:41" hidden="1" x14ac:dyDescent="0.2">
      <c r="A7" s="17" t="str">
        <f t="shared" si="0"/>
        <v>OAS Biological Sciences - Cornwall: P1Y1BIOBIOCA</v>
      </c>
      <c r="B7" s="11" t="s">
        <v>2202</v>
      </c>
      <c r="C7" s="11" t="s">
        <v>32964</v>
      </c>
      <c r="D7" s="11" t="s">
        <v>32366</v>
      </c>
      <c r="E7" s="11" t="s">
        <v>133</v>
      </c>
      <c r="F7" s="11" t="s">
        <v>82</v>
      </c>
      <c r="G7" s="11" t="s">
        <v>32358</v>
      </c>
      <c r="H7" s="11" t="s">
        <v>72</v>
      </c>
      <c r="I7" s="11">
        <v>0</v>
      </c>
      <c r="J7" s="11" t="s">
        <v>32168</v>
      </c>
      <c r="K7" s="11" t="s">
        <v>32168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1">
        <v>0</v>
      </c>
      <c r="AA7" s="12" t="s">
        <v>32952</v>
      </c>
      <c r="AB7" s="17" t="str">
        <f t="shared" si="1"/>
        <v>Programme is not compatible with this tool</v>
      </c>
      <c r="AC7" s="17" t="str">
        <f t="shared" si="2"/>
        <v/>
      </c>
      <c r="AD7" s="17">
        <f t="shared" si="3"/>
        <v>6</v>
      </c>
      <c r="AE7" s="17" t="str">
        <f t="shared" si="4"/>
        <v/>
      </c>
      <c r="AF7" s="17" t="str">
        <f t="shared" si="5"/>
        <v/>
      </c>
      <c r="AG7" s="17" t="str" cm="1">
        <f t="array" ref="AG7">IFERROR(IF(J7="Level",INDEX($M7:$S7,AC7+1),INDEX($M7:$S7,AC7)),"")</f>
        <v/>
      </c>
      <c r="AH7" s="17" cm="1">
        <f t="array" ref="AH7">IFERROR(IF(J7="Level",INDEX($M7:$S7,AD7+1),INDEX($M7:$S7,AD7)),"")</f>
        <v>0</v>
      </c>
      <c r="AI7" s="17" t="str" cm="1">
        <f t="array" ref="AI7">IFERROR(INDEX($M7:$S7,AE7),"")</f>
        <v/>
      </c>
      <c r="AJ7" s="17" t="str" cm="1">
        <f t="array" ref="AJ7">IFERROR(INDEX($M7:$S7,AF7),"")</f>
        <v/>
      </c>
      <c r="AK7" s="17" t="str" cm="1">
        <f t="array" ref="AK7">IFERROR(IF(J7="Level",INDEX($T7:$Z7,AC7+1),INDEX($T7:$Z7,AC7)),"")</f>
        <v/>
      </c>
      <c r="AL7" s="17" cm="1">
        <f t="array" ref="AL7">IFERROR(IF(J7="Level",INDEX($T7:$Z7,AD7+1),INDEX($T7:$Z7,AD7)),"")</f>
        <v>0</v>
      </c>
      <c r="AM7" s="17" t="str" cm="1">
        <f t="array" ref="AM7">IFERROR(INDEX($T7:$Z7,AE7),"")</f>
        <v/>
      </c>
      <c r="AN7" s="17" t="str" cm="1">
        <f t="array" ref="AN7">IFERROR(INDEX($T7:$Z7,AF7),"")</f>
        <v/>
      </c>
    </row>
    <row r="8" spans="1:41" hidden="1" x14ac:dyDescent="0.2">
      <c r="A8" s="17" t="str">
        <f t="shared" si="0"/>
        <v>OAS Economics: P1Y1SBESBE03</v>
      </c>
      <c r="B8" s="11" t="s">
        <v>2262</v>
      </c>
      <c r="C8" s="11" t="s">
        <v>32964</v>
      </c>
      <c r="D8" s="11" t="s">
        <v>2263</v>
      </c>
      <c r="E8" s="11" t="s">
        <v>344</v>
      </c>
      <c r="F8" s="11" t="s">
        <v>82</v>
      </c>
      <c r="G8" s="11" t="s">
        <v>32358</v>
      </c>
      <c r="H8" s="11" t="s">
        <v>72</v>
      </c>
      <c r="I8" s="11">
        <v>0</v>
      </c>
      <c r="J8" s="11" t="s">
        <v>32168</v>
      </c>
      <c r="K8" s="11" t="s">
        <v>32168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2" t="s">
        <v>32952</v>
      </c>
      <c r="AB8" s="17" t="str">
        <f t="shared" si="1"/>
        <v>Programme is not compatible with this tool</v>
      </c>
      <c r="AC8" s="17" t="str">
        <f t="shared" si="2"/>
        <v/>
      </c>
      <c r="AD8" s="17">
        <f t="shared" si="3"/>
        <v>6</v>
      </c>
      <c r="AE8" s="17" t="str">
        <f t="shared" si="4"/>
        <v/>
      </c>
      <c r="AF8" s="17" t="str">
        <f t="shared" si="5"/>
        <v/>
      </c>
      <c r="AG8" s="17" t="str" cm="1">
        <f t="array" ref="AG8">IFERROR(IF(J8="Level",INDEX($M8:$S8,AC8+1),INDEX($M8:$S8,AC8)),"")</f>
        <v/>
      </c>
      <c r="AH8" s="17" cm="1">
        <f t="array" ref="AH8">IFERROR(IF(J8="Level",INDEX($M8:$S8,AD8+1),INDEX($M8:$S8,AD8)),"")</f>
        <v>0</v>
      </c>
      <c r="AI8" s="17" t="str" cm="1">
        <f t="array" ref="AI8">IFERROR(INDEX($M8:$S8,AE8),"")</f>
        <v/>
      </c>
      <c r="AJ8" s="17" t="str" cm="1">
        <f t="array" ref="AJ8">IFERROR(INDEX($M8:$S8,AF8),"")</f>
        <v/>
      </c>
      <c r="AK8" s="17" t="str" cm="1">
        <f t="array" ref="AK8">IFERROR(IF(J8="Level",INDEX($T8:$Z8,AC8+1),INDEX($T8:$Z8,AC8)),"")</f>
        <v/>
      </c>
      <c r="AL8" s="17" cm="1">
        <f t="array" ref="AL8">IFERROR(IF(J8="Level",INDEX($T8:$Z8,AD8+1),INDEX($T8:$Z8,AD8)),"")</f>
        <v>0</v>
      </c>
      <c r="AM8" s="17" t="str" cm="1">
        <f t="array" ref="AM8">IFERROR(INDEX($T8:$Z8,AE8),"")</f>
        <v/>
      </c>
      <c r="AN8" s="17" t="str" cm="1">
        <f t="array" ref="AN8">IFERROR(INDEX($T8:$Z8,AF8),"")</f>
        <v/>
      </c>
    </row>
    <row r="9" spans="1:41" hidden="1" x14ac:dyDescent="0.2">
      <c r="A9" s="17" t="str">
        <f t="shared" si="0"/>
        <v>OAS Mathematics - Cornwall: P1Y1MASMASCA</v>
      </c>
      <c r="B9" s="11" t="s">
        <v>2253</v>
      </c>
      <c r="C9" s="11" t="s">
        <v>32964</v>
      </c>
      <c r="D9" s="11" t="s">
        <v>2254</v>
      </c>
      <c r="E9" s="11" t="s">
        <v>533</v>
      </c>
      <c r="F9" s="11" t="s">
        <v>82</v>
      </c>
      <c r="G9" s="11" t="s">
        <v>32358</v>
      </c>
      <c r="H9" s="11" t="s">
        <v>72</v>
      </c>
      <c r="I9" s="11">
        <v>0</v>
      </c>
      <c r="J9" s="11" t="s">
        <v>32168</v>
      </c>
      <c r="K9" s="11" t="s">
        <v>32168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2" t="s">
        <v>32952</v>
      </c>
      <c r="AB9" s="17" t="str">
        <f t="shared" si="1"/>
        <v>Programme is not compatible with this tool</v>
      </c>
      <c r="AC9" s="17" t="str">
        <f t="shared" si="2"/>
        <v/>
      </c>
      <c r="AD9" s="17">
        <f t="shared" si="3"/>
        <v>6</v>
      </c>
      <c r="AE9" s="17" t="str">
        <f t="shared" si="4"/>
        <v/>
      </c>
      <c r="AF9" s="17" t="str">
        <f t="shared" si="5"/>
        <v/>
      </c>
      <c r="AG9" s="17" t="str" cm="1">
        <f t="array" ref="AG9">IFERROR(IF(J9="Level",INDEX($M9:$S9,AC9+1),INDEX($M9:$S9,AC9)),"")</f>
        <v/>
      </c>
      <c r="AH9" s="17" cm="1">
        <f t="array" ref="AH9">IFERROR(IF(J9="Level",INDEX($M9:$S9,AD9+1),INDEX($M9:$S9,AD9)),"")</f>
        <v>0</v>
      </c>
      <c r="AI9" s="17" t="str" cm="1">
        <f t="array" ref="AI9">IFERROR(INDEX($M9:$S9,AE9),"")</f>
        <v/>
      </c>
      <c r="AJ9" s="17" t="str" cm="1">
        <f t="array" ref="AJ9">IFERROR(INDEX($M9:$S9,AF9),"")</f>
        <v/>
      </c>
      <c r="AK9" s="17" t="str" cm="1">
        <f t="array" ref="AK9">IFERROR(IF(J9="Level",INDEX($T9:$Z9,AC9+1),INDEX($T9:$Z9,AC9)),"")</f>
        <v/>
      </c>
      <c r="AL9" s="17" cm="1">
        <f t="array" ref="AL9">IFERROR(IF(J9="Level",INDEX($T9:$Z9,AD9+1),INDEX($T9:$Z9,AD9)),"")</f>
        <v>0</v>
      </c>
      <c r="AM9" s="17" t="str" cm="1">
        <f t="array" ref="AM9">IFERROR(INDEX($T9:$Z9,AE9),"")</f>
        <v/>
      </c>
      <c r="AN9" s="17" t="str" cm="1">
        <f t="array" ref="AN9">IFERROR(INDEX($T9:$Z9,AF9),"")</f>
        <v/>
      </c>
    </row>
    <row r="10" spans="1:41" hidden="1" x14ac:dyDescent="0.2">
      <c r="A10" s="17" t="str">
        <f t="shared" si="0"/>
        <v>OAS Renewable Energy - Cornwall: P1Y1CSMCSMCB</v>
      </c>
      <c r="B10" s="11" t="s">
        <v>2204</v>
      </c>
      <c r="C10" s="11" t="s">
        <v>32964</v>
      </c>
      <c r="D10" s="11" t="s">
        <v>2205</v>
      </c>
      <c r="E10" s="11" t="s">
        <v>409</v>
      </c>
      <c r="F10" s="11" t="s">
        <v>82</v>
      </c>
      <c r="G10" s="11" t="s">
        <v>32358</v>
      </c>
      <c r="H10" s="11" t="s">
        <v>72</v>
      </c>
      <c r="I10" s="11">
        <v>0</v>
      </c>
      <c r="J10" s="11" t="s">
        <v>32168</v>
      </c>
      <c r="K10" s="11" t="s">
        <v>32168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2" t="s">
        <v>32952</v>
      </c>
      <c r="AB10" s="17" t="str">
        <f t="shared" si="1"/>
        <v>Programme is not compatible with this tool</v>
      </c>
      <c r="AC10" s="17" t="str">
        <f t="shared" si="2"/>
        <v/>
      </c>
      <c r="AD10" s="17">
        <f t="shared" si="3"/>
        <v>6</v>
      </c>
      <c r="AE10" s="17" t="str">
        <f t="shared" si="4"/>
        <v/>
      </c>
      <c r="AF10" s="17" t="str">
        <f t="shared" si="5"/>
        <v/>
      </c>
      <c r="AG10" s="17" t="str" cm="1">
        <f t="array" ref="AG10">IFERROR(IF(J10="Level",INDEX($M10:$S10,AC10+1),INDEX($M10:$S10,AC10)),"")</f>
        <v/>
      </c>
      <c r="AH10" s="17" cm="1">
        <f t="array" ref="AH10">IFERROR(IF(J10="Level",INDEX($M10:$S10,AD10+1),INDEX($M10:$S10,AD10)),"")</f>
        <v>0</v>
      </c>
      <c r="AI10" s="17" t="str" cm="1">
        <f t="array" ref="AI10">IFERROR(INDEX($M10:$S10,AE10),"")</f>
        <v/>
      </c>
      <c r="AJ10" s="17" t="str" cm="1">
        <f t="array" ref="AJ10">IFERROR(INDEX($M10:$S10,AF10),"")</f>
        <v/>
      </c>
      <c r="AK10" s="17" t="str" cm="1">
        <f t="array" ref="AK10">IFERROR(IF(J10="Level",INDEX($T10:$Z10,AC10+1),INDEX($T10:$Z10,AC10)),"")</f>
        <v/>
      </c>
      <c r="AL10" s="17" cm="1">
        <f t="array" ref="AL10">IFERROR(IF(J10="Level",INDEX($T10:$Z10,AD10+1),INDEX($T10:$Z10,AD10)),"")</f>
        <v>0</v>
      </c>
      <c r="AM10" s="17" t="str" cm="1">
        <f t="array" ref="AM10">IFERROR(INDEX($T10:$Z10,AE10),"")</f>
        <v/>
      </c>
      <c r="AN10" s="17" t="str" cm="1">
        <f t="array" ref="AN10">IFERROR(INDEX($T10:$Z10,AF10),"")</f>
        <v/>
      </c>
    </row>
    <row r="11" spans="1:41" hidden="1" x14ac:dyDescent="0.2">
      <c r="A11" s="17" t="str">
        <f t="shared" si="0"/>
        <v>OAS Engineering: P1Y1ECSECS01</v>
      </c>
      <c r="B11" s="11" t="s">
        <v>2215</v>
      </c>
      <c r="C11" s="11" t="s">
        <v>32964</v>
      </c>
      <c r="D11" s="11" t="s">
        <v>2216</v>
      </c>
      <c r="E11" s="11" t="s">
        <v>409</v>
      </c>
      <c r="F11" s="11" t="s">
        <v>82</v>
      </c>
      <c r="G11" s="11" t="s">
        <v>32358</v>
      </c>
      <c r="H11" s="11" t="s">
        <v>72</v>
      </c>
      <c r="I11" s="11">
        <v>0</v>
      </c>
      <c r="J11" s="11" t="s">
        <v>32168</v>
      </c>
      <c r="K11" s="11" t="s">
        <v>32168</v>
      </c>
      <c r="L11" s="11"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2" t="s">
        <v>32952</v>
      </c>
      <c r="AB11" s="17" t="str">
        <f t="shared" si="1"/>
        <v>Programme is not compatible with this tool</v>
      </c>
      <c r="AC11" s="17" t="str">
        <f t="shared" si="2"/>
        <v/>
      </c>
      <c r="AD11" s="17">
        <f t="shared" si="3"/>
        <v>6</v>
      </c>
      <c r="AE11" s="17" t="str">
        <f t="shared" si="4"/>
        <v/>
      </c>
      <c r="AF11" s="17" t="str">
        <f t="shared" si="5"/>
        <v/>
      </c>
      <c r="AG11" s="17" t="str" cm="1">
        <f t="array" ref="AG11">IFERROR(IF(J11="Level",INDEX($M11:$S11,AC11+1),INDEX($M11:$S11,AC11)),"")</f>
        <v/>
      </c>
      <c r="AH11" s="17" cm="1">
        <f t="array" ref="AH11">IFERROR(IF(J11="Level",INDEX($M11:$S11,AD11+1),INDEX($M11:$S11,AD11)),"")</f>
        <v>0</v>
      </c>
      <c r="AI11" s="17" t="str" cm="1">
        <f t="array" ref="AI11">IFERROR(INDEX($M11:$S11,AE11),"")</f>
        <v/>
      </c>
      <c r="AJ11" s="17" t="str" cm="1">
        <f t="array" ref="AJ11">IFERROR(INDEX($M11:$S11,AF11),"")</f>
        <v/>
      </c>
      <c r="AK11" s="17" t="str" cm="1">
        <f t="array" ref="AK11">IFERROR(IF(J11="Level",INDEX($T11:$Z11,AC11+1),INDEX($T11:$Z11,AC11)),"")</f>
        <v/>
      </c>
      <c r="AL11" s="17" cm="1">
        <f t="array" ref="AL11">IFERROR(IF(J11="Level",INDEX($T11:$Z11,AD11+1),INDEX($T11:$Z11,AD11)),"")</f>
        <v>0</v>
      </c>
      <c r="AM11" s="17" t="str" cm="1">
        <f t="array" ref="AM11">IFERROR(INDEX($T11:$Z11,AE11),"")</f>
        <v/>
      </c>
      <c r="AN11" s="17" t="str" cm="1">
        <f t="array" ref="AN11">IFERROR(INDEX($T11:$Z11,AF11),"")</f>
        <v/>
      </c>
    </row>
    <row r="12" spans="1:41" hidden="1" x14ac:dyDescent="0.2">
      <c r="A12" s="17" t="str">
        <f t="shared" si="0"/>
        <v>OAS Finance (Research): P1R1SBESBE01</v>
      </c>
      <c r="B12" s="11" t="s">
        <v>2191</v>
      </c>
      <c r="C12" s="11" t="s">
        <v>32964</v>
      </c>
      <c r="D12" s="11" t="s">
        <v>2192</v>
      </c>
      <c r="E12" s="11" t="s">
        <v>32190</v>
      </c>
      <c r="F12" s="11" t="s">
        <v>82</v>
      </c>
      <c r="G12" s="11" t="s">
        <v>32358</v>
      </c>
      <c r="H12" s="11" t="s">
        <v>72</v>
      </c>
      <c r="I12" s="11">
        <v>0</v>
      </c>
      <c r="J12" s="11" t="s">
        <v>32168</v>
      </c>
      <c r="K12" s="11" t="s">
        <v>32168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2" t="s">
        <v>32952</v>
      </c>
      <c r="AB12" s="17" t="str">
        <f t="shared" si="1"/>
        <v>Programme is not compatible with this tool</v>
      </c>
      <c r="AC12" s="17" t="str">
        <f t="shared" si="2"/>
        <v/>
      </c>
      <c r="AD12" s="17">
        <f t="shared" si="3"/>
        <v>6</v>
      </c>
      <c r="AE12" s="17" t="str">
        <f t="shared" si="4"/>
        <v/>
      </c>
      <c r="AF12" s="17" t="str">
        <f t="shared" si="5"/>
        <v/>
      </c>
      <c r="AG12" s="17" t="str" cm="1">
        <f t="array" ref="AG12">IFERROR(IF(J12="Level",INDEX($M12:$S12,AC12+1),INDEX($M12:$S12,AC12)),"")</f>
        <v/>
      </c>
      <c r="AH12" s="17" cm="1">
        <f t="array" ref="AH12">IFERROR(IF(J12="Level",INDEX($M12:$S12,AD12+1),INDEX($M12:$S12,AD12)),"")</f>
        <v>0</v>
      </c>
      <c r="AI12" s="17" t="str" cm="1">
        <f t="array" ref="AI12">IFERROR(INDEX($M12:$S12,AE12),"")</f>
        <v/>
      </c>
      <c r="AJ12" s="17" t="str" cm="1">
        <f t="array" ref="AJ12">IFERROR(INDEX($M12:$S12,AF12),"")</f>
        <v/>
      </c>
      <c r="AK12" s="17" t="str" cm="1">
        <f t="array" ref="AK12">IFERROR(IF(J12="Level",INDEX($T12:$Z12,AC12+1),INDEX($T12:$Z12,AC12)),"")</f>
        <v/>
      </c>
      <c r="AL12" s="17" cm="1">
        <f t="array" ref="AL12">IFERROR(IF(J12="Level",INDEX($T12:$Z12,AD12+1),INDEX($T12:$Z12,AD12)),"")</f>
        <v>0</v>
      </c>
      <c r="AM12" s="17" t="str" cm="1">
        <f t="array" ref="AM12">IFERROR(INDEX($T12:$Z12,AE12),"")</f>
        <v/>
      </c>
      <c r="AN12" s="17" t="str" cm="1">
        <f t="array" ref="AN12">IFERROR(INDEX($T12:$Z12,AF12),"")</f>
        <v/>
      </c>
    </row>
    <row r="13" spans="1:41" hidden="1" x14ac:dyDescent="0.2">
      <c r="A13" s="17" t="str">
        <f t="shared" si="0"/>
        <v>OAS Mining Geology - Cornwall: P1Y1CSMCSMCA</v>
      </c>
      <c r="B13" s="11" t="s">
        <v>2203</v>
      </c>
      <c r="C13" s="11" t="s">
        <v>32964</v>
      </c>
      <c r="D13" s="11" t="s">
        <v>32360</v>
      </c>
      <c r="E13" s="11" t="s">
        <v>392</v>
      </c>
      <c r="F13" s="11" t="s">
        <v>82</v>
      </c>
      <c r="G13" s="11" t="s">
        <v>32358</v>
      </c>
      <c r="H13" s="11" t="s">
        <v>72</v>
      </c>
      <c r="I13" s="11">
        <v>0</v>
      </c>
      <c r="J13" s="11" t="s">
        <v>32168</v>
      </c>
      <c r="K13" s="11" t="s">
        <v>32168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2" t="s">
        <v>32952</v>
      </c>
      <c r="AB13" s="17" t="str">
        <f t="shared" si="1"/>
        <v>Programme is not compatible with this tool</v>
      </c>
      <c r="AC13" s="17" t="str">
        <f t="shared" si="2"/>
        <v/>
      </c>
      <c r="AD13" s="17">
        <f t="shared" si="3"/>
        <v>6</v>
      </c>
      <c r="AE13" s="17" t="str">
        <f t="shared" si="4"/>
        <v/>
      </c>
      <c r="AF13" s="17" t="str">
        <f t="shared" si="5"/>
        <v/>
      </c>
      <c r="AG13" s="17" t="str" cm="1">
        <f t="array" ref="AG13">IFERROR(IF(J13="Level",INDEX($M13:$S13,AC13+1),INDEX($M13:$S13,AC13)),"")</f>
        <v/>
      </c>
      <c r="AH13" s="17" cm="1">
        <f t="array" ref="AH13">IFERROR(IF(J13="Level",INDEX($M13:$S13,AD13+1),INDEX($M13:$S13,AD13)),"")</f>
        <v>0</v>
      </c>
      <c r="AI13" s="17" t="str" cm="1">
        <f t="array" ref="AI13">IFERROR(INDEX($M13:$S13,AE13),"")</f>
        <v/>
      </c>
      <c r="AJ13" s="17" t="str" cm="1">
        <f t="array" ref="AJ13">IFERROR(INDEX($M13:$S13,AF13),"")</f>
        <v/>
      </c>
      <c r="AK13" s="17" t="str" cm="1">
        <f t="array" ref="AK13">IFERROR(IF(J13="Level",INDEX($T13:$Z13,AC13+1),INDEX($T13:$Z13,AC13)),"")</f>
        <v/>
      </c>
      <c r="AL13" s="17" cm="1">
        <f t="array" ref="AL13">IFERROR(IF(J13="Level",INDEX($T13:$Z13,AD13+1),INDEX($T13:$Z13,AD13)),"")</f>
        <v>0</v>
      </c>
      <c r="AM13" s="17" t="str" cm="1">
        <f t="array" ref="AM13">IFERROR(INDEX($T13:$Z13,AE13),"")</f>
        <v/>
      </c>
      <c r="AN13" s="17" t="str" cm="1">
        <f t="array" ref="AN13">IFERROR(INDEX($T13:$Z13,AF13),"")</f>
        <v/>
      </c>
    </row>
    <row r="14" spans="1:41" hidden="1" x14ac:dyDescent="0.2">
      <c r="A14" s="17" t="str">
        <f t="shared" si="0"/>
        <v>OAS Geology - Cornwall: P1Y1CSMCSMCD</v>
      </c>
      <c r="B14" s="11" t="s">
        <v>2208</v>
      </c>
      <c r="C14" s="11" t="s">
        <v>32964</v>
      </c>
      <c r="D14" s="11" t="s">
        <v>32363</v>
      </c>
      <c r="E14" s="11" t="s">
        <v>392</v>
      </c>
      <c r="F14" s="11" t="s">
        <v>82</v>
      </c>
      <c r="G14" s="11" t="s">
        <v>32358</v>
      </c>
      <c r="H14" s="11" t="s">
        <v>72</v>
      </c>
      <c r="I14" s="11">
        <v>0</v>
      </c>
      <c r="J14" s="11" t="s">
        <v>32168</v>
      </c>
      <c r="K14" s="11" t="s">
        <v>32168</v>
      </c>
      <c r="L14" s="11">
        <v>0</v>
      </c>
      <c r="M14" s="11">
        <v>0</v>
      </c>
      <c r="N14" s="11">
        <v>0</v>
      </c>
      <c r="O14" s="11">
        <v>0</v>
      </c>
      <c r="P14" s="11">
        <v>0</v>
      </c>
      <c r="Q14" s="11">
        <v>0</v>
      </c>
      <c r="R14" s="11">
        <v>0</v>
      </c>
      <c r="S14" s="11">
        <v>0</v>
      </c>
      <c r="T14" s="11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2" t="s">
        <v>32952</v>
      </c>
      <c r="AB14" s="17" t="str">
        <f t="shared" si="1"/>
        <v>Programme is not compatible with this tool</v>
      </c>
      <c r="AC14" s="17" t="str">
        <f t="shared" si="2"/>
        <v/>
      </c>
      <c r="AD14" s="17">
        <f t="shared" si="3"/>
        <v>6</v>
      </c>
      <c r="AE14" s="17" t="str">
        <f t="shared" si="4"/>
        <v/>
      </c>
      <c r="AF14" s="17" t="str">
        <f t="shared" si="5"/>
        <v/>
      </c>
      <c r="AG14" s="17" t="str" cm="1">
        <f t="array" ref="AG14">IFERROR(IF(J14="Level",INDEX($M14:$S14,AC14+1),INDEX($M14:$S14,AC14)),"")</f>
        <v/>
      </c>
      <c r="AH14" s="17" cm="1">
        <f t="array" ref="AH14">IFERROR(IF(J14="Level",INDEX($M14:$S14,AD14+1),INDEX($M14:$S14,AD14)),"")</f>
        <v>0</v>
      </c>
      <c r="AI14" s="17" t="str" cm="1">
        <f t="array" ref="AI14">IFERROR(INDEX($M14:$S14,AE14),"")</f>
        <v/>
      </c>
      <c r="AJ14" s="17" t="str" cm="1">
        <f t="array" ref="AJ14">IFERROR(INDEX($M14:$S14,AF14),"")</f>
        <v/>
      </c>
      <c r="AK14" s="17" t="str" cm="1">
        <f t="array" ref="AK14">IFERROR(IF(J14="Level",INDEX($T14:$Z14,AC14+1),INDEX($T14:$Z14,AC14)),"")</f>
        <v/>
      </c>
      <c r="AL14" s="17" cm="1">
        <f t="array" ref="AL14">IFERROR(IF(J14="Level",INDEX($T14:$Z14,AD14+1),INDEX($T14:$Z14,AD14)),"")</f>
        <v>0</v>
      </c>
      <c r="AM14" s="17" t="str" cm="1">
        <f t="array" ref="AM14">IFERROR(INDEX($T14:$Z14,AE14),"")</f>
        <v/>
      </c>
      <c r="AN14" s="17" t="str" cm="1">
        <f t="array" ref="AN14">IFERROR(INDEX($T14:$Z14,AF14),"")</f>
        <v/>
      </c>
    </row>
    <row r="15" spans="1:41" hidden="1" x14ac:dyDescent="0.2">
      <c r="A15" s="17" t="str">
        <f t="shared" si="0"/>
        <v>OAS Geography: P1Y1GOAGOA07</v>
      </c>
      <c r="B15" s="11" t="s">
        <v>2232</v>
      </c>
      <c r="C15" s="11" t="s">
        <v>32964</v>
      </c>
      <c r="D15" s="11" t="s">
        <v>2233</v>
      </c>
      <c r="E15" s="11" t="s">
        <v>316</v>
      </c>
      <c r="F15" s="11" t="s">
        <v>82</v>
      </c>
      <c r="G15" s="11" t="s">
        <v>32358</v>
      </c>
      <c r="H15" s="11" t="s">
        <v>72</v>
      </c>
      <c r="I15" s="11">
        <v>0</v>
      </c>
      <c r="J15" s="11" t="s">
        <v>32168</v>
      </c>
      <c r="K15" s="11" t="s">
        <v>32168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0</v>
      </c>
      <c r="R15" s="11">
        <v>0</v>
      </c>
      <c r="S15" s="11">
        <v>0</v>
      </c>
      <c r="T15" s="11">
        <v>0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1">
        <v>0</v>
      </c>
      <c r="AA15" s="12" t="s">
        <v>32952</v>
      </c>
      <c r="AB15" s="17" t="str">
        <f t="shared" si="1"/>
        <v>Programme is not compatible with this tool</v>
      </c>
      <c r="AC15" s="17" t="str">
        <f t="shared" si="2"/>
        <v/>
      </c>
      <c r="AD15" s="17">
        <f t="shared" si="3"/>
        <v>6</v>
      </c>
      <c r="AE15" s="17" t="str">
        <f t="shared" si="4"/>
        <v/>
      </c>
      <c r="AF15" s="17" t="str">
        <f t="shared" si="5"/>
        <v/>
      </c>
      <c r="AG15" s="17" t="str" cm="1">
        <f t="array" ref="AG15">IFERROR(IF(J15="Level",INDEX($M15:$S15,AC15+1),INDEX($M15:$S15,AC15)),"")</f>
        <v/>
      </c>
      <c r="AH15" s="17" cm="1">
        <f t="array" ref="AH15">IFERROR(IF(J15="Level",INDEX($M15:$S15,AD15+1),INDEX($M15:$S15,AD15)),"")</f>
        <v>0</v>
      </c>
      <c r="AI15" s="17" t="str" cm="1">
        <f t="array" ref="AI15">IFERROR(INDEX($M15:$S15,AE15),"")</f>
        <v/>
      </c>
      <c r="AJ15" s="17" t="str" cm="1">
        <f t="array" ref="AJ15">IFERROR(INDEX($M15:$S15,AF15),"")</f>
        <v/>
      </c>
      <c r="AK15" s="17" t="str" cm="1">
        <f t="array" ref="AK15">IFERROR(IF(J15="Level",INDEX($T15:$Z15,AC15+1),INDEX($T15:$Z15,AC15)),"")</f>
        <v/>
      </c>
      <c r="AL15" s="17" cm="1">
        <f t="array" ref="AL15">IFERROR(IF(J15="Level",INDEX($T15:$Z15,AD15+1),INDEX($T15:$Z15,AD15)),"")</f>
        <v>0</v>
      </c>
      <c r="AM15" s="17" t="str" cm="1">
        <f t="array" ref="AM15">IFERROR(INDEX($T15:$Z15,AE15),"")</f>
        <v/>
      </c>
      <c r="AN15" s="17" t="str" cm="1">
        <f t="array" ref="AN15">IFERROR(INDEX($T15:$Z15,AF15),"")</f>
        <v/>
      </c>
    </row>
    <row r="16" spans="1:41" hidden="1" x14ac:dyDescent="0.2">
      <c r="A16" s="17" t="str">
        <f t="shared" si="0"/>
        <v>OAS Human Geography: P1Y1GOAGOA08</v>
      </c>
      <c r="B16" s="11" t="s">
        <v>2234</v>
      </c>
      <c r="C16" s="11" t="s">
        <v>32964</v>
      </c>
      <c r="D16" s="11" t="s">
        <v>2235</v>
      </c>
      <c r="E16" s="11" t="s">
        <v>316</v>
      </c>
      <c r="F16" s="11" t="s">
        <v>82</v>
      </c>
      <c r="G16" s="11" t="s">
        <v>32358</v>
      </c>
      <c r="H16" s="11" t="s">
        <v>72</v>
      </c>
      <c r="I16" s="11">
        <v>0</v>
      </c>
      <c r="J16" s="11" t="s">
        <v>32168</v>
      </c>
      <c r="K16" s="11" t="s">
        <v>32168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1">
        <v>0</v>
      </c>
      <c r="AA16" s="12" t="s">
        <v>32952</v>
      </c>
      <c r="AB16" s="17" t="str">
        <f t="shared" si="1"/>
        <v>Programme is not compatible with this tool</v>
      </c>
      <c r="AC16" s="17" t="str">
        <f t="shared" si="2"/>
        <v/>
      </c>
      <c r="AD16" s="17">
        <f t="shared" si="3"/>
        <v>6</v>
      </c>
      <c r="AE16" s="17" t="str">
        <f t="shared" si="4"/>
        <v/>
      </c>
      <c r="AF16" s="17" t="str">
        <f t="shared" si="5"/>
        <v/>
      </c>
      <c r="AG16" s="17" t="str" cm="1">
        <f t="array" ref="AG16">IFERROR(IF(J16="Level",INDEX($M16:$S16,AC16+1),INDEX($M16:$S16,AC16)),"")</f>
        <v/>
      </c>
      <c r="AH16" s="17" cm="1">
        <f t="array" ref="AH16">IFERROR(IF(J16="Level",INDEX($M16:$S16,AD16+1),INDEX($M16:$S16,AD16)),"")</f>
        <v>0</v>
      </c>
      <c r="AI16" s="17" t="str" cm="1">
        <f t="array" ref="AI16">IFERROR(INDEX($M16:$S16,AE16),"")</f>
        <v/>
      </c>
      <c r="AJ16" s="17" t="str" cm="1">
        <f t="array" ref="AJ16">IFERROR(INDEX($M16:$S16,AF16),"")</f>
        <v/>
      </c>
      <c r="AK16" s="17" t="str" cm="1">
        <f t="array" ref="AK16">IFERROR(IF(J16="Level",INDEX($T16:$Z16,AC16+1),INDEX($T16:$Z16,AC16)),"")</f>
        <v/>
      </c>
      <c r="AL16" s="17" cm="1">
        <f t="array" ref="AL16">IFERROR(IF(J16="Level",INDEX($T16:$Z16,AD16+1),INDEX($T16:$Z16,AD16)),"")</f>
        <v>0</v>
      </c>
      <c r="AM16" s="17" t="str" cm="1">
        <f t="array" ref="AM16">IFERROR(INDEX($T16:$Z16,AE16),"")</f>
        <v/>
      </c>
      <c r="AN16" s="17" t="str" cm="1">
        <f t="array" ref="AN16">IFERROR(INDEX($T16:$Z16,AF16),"")</f>
        <v/>
      </c>
    </row>
    <row r="17" spans="1:40" hidden="1" x14ac:dyDescent="0.2">
      <c r="A17" s="17" t="str">
        <f t="shared" si="0"/>
        <v>OAS Mathematics Research: P1R1MASMAS01</v>
      </c>
      <c r="B17" s="11" t="s">
        <v>2189</v>
      </c>
      <c r="C17" s="11" t="s">
        <v>32964</v>
      </c>
      <c r="D17" s="11" t="s">
        <v>2190</v>
      </c>
      <c r="E17" s="11" t="s">
        <v>445</v>
      </c>
      <c r="F17" s="11" t="s">
        <v>82</v>
      </c>
      <c r="G17" s="11" t="s">
        <v>32358</v>
      </c>
      <c r="H17" s="11" t="s">
        <v>72</v>
      </c>
      <c r="I17" s="11">
        <v>0</v>
      </c>
      <c r="J17" s="11" t="s">
        <v>32168</v>
      </c>
      <c r="K17" s="11" t="s">
        <v>32168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2" t="s">
        <v>32952</v>
      </c>
      <c r="AB17" s="17" t="str">
        <f t="shared" si="1"/>
        <v>Programme is not compatible with this tool</v>
      </c>
      <c r="AC17" s="17" t="str">
        <f t="shared" si="2"/>
        <v/>
      </c>
      <c r="AD17" s="17">
        <f t="shared" si="3"/>
        <v>6</v>
      </c>
      <c r="AE17" s="17" t="str">
        <f t="shared" si="4"/>
        <v/>
      </c>
      <c r="AF17" s="17" t="str">
        <f t="shared" si="5"/>
        <v/>
      </c>
      <c r="AG17" s="17" t="str" cm="1">
        <f t="array" ref="AG17">IFERROR(IF(J17="Level",INDEX($M17:$S17,AC17+1),INDEX($M17:$S17,AC17)),"")</f>
        <v/>
      </c>
      <c r="AH17" s="17" cm="1">
        <f t="array" ref="AH17">IFERROR(IF(J17="Level",INDEX($M17:$S17,AD17+1),INDEX($M17:$S17,AD17)),"")</f>
        <v>0</v>
      </c>
      <c r="AI17" s="17" t="str" cm="1">
        <f t="array" ref="AI17">IFERROR(INDEX($M17:$S17,AE17),"")</f>
        <v/>
      </c>
      <c r="AJ17" s="17" t="str" cm="1">
        <f t="array" ref="AJ17">IFERROR(INDEX($M17:$S17,AF17),"")</f>
        <v/>
      </c>
      <c r="AK17" s="17" t="str" cm="1">
        <f t="array" ref="AK17">IFERROR(IF(J17="Level",INDEX($T17:$Z17,AC17+1),INDEX($T17:$Z17,AC17)),"")</f>
        <v/>
      </c>
      <c r="AL17" s="17" cm="1">
        <f t="array" ref="AL17">IFERROR(IF(J17="Level",INDEX($T17:$Z17,AD17+1),INDEX($T17:$Z17,AD17)),"")</f>
        <v>0</v>
      </c>
      <c r="AM17" s="17" t="str" cm="1">
        <f t="array" ref="AM17">IFERROR(INDEX($T17:$Z17,AE17),"")</f>
        <v/>
      </c>
      <c r="AN17" s="17" t="str" cm="1">
        <f t="array" ref="AN17">IFERROR(INDEX($T17:$Z17,AF17),"")</f>
        <v/>
      </c>
    </row>
    <row r="18" spans="1:40" hidden="1" x14ac:dyDescent="0.2">
      <c r="A18" s="17" t="str">
        <f t="shared" si="0"/>
        <v>OAS Management Studies: P1Y1SBESBE01</v>
      </c>
      <c r="B18" s="11" t="s">
        <v>2260</v>
      </c>
      <c r="C18" s="11" t="s">
        <v>32964</v>
      </c>
      <c r="D18" s="11" t="s">
        <v>2261</v>
      </c>
      <c r="E18" s="11" t="s">
        <v>81</v>
      </c>
      <c r="F18" s="11" t="s">
        <v>82</v>
      </c>
      <c r="G18" s="11" t="s">
        <v>32358</v>
      </c>
      <c r="H18" s="11" t="s">
        <v>72</v>
      </c>
      <c r="I18" s="11">
        <v>0</v>
      </c>
      <c r="J18" s="11" t="s">
        <v>32168</v>
      </c>
      <c r="K18" s="11" t="s">
        <v>32168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2" t="s">
        <v>32952</v>
      </c>
      <c r="AB18" s="17" t="str">
        <f t="shared" si="1"/>
        <v>Programme is not compatible with this tool</v>
      </c>
      <c r="AC18" s="17" t="str">
        <f t="shared" si="2"/>
        <v/>
      </c>
      <c r="AD18" s="17">
        <f t="shared" si="3"/>
        <v>6</v>
      </c>
      <c r="AE18" s="17" t="str">
        <f t="shared" si="4"/>
        <v/>
      </c>
      <c r="AF18" s="17" t="str">
        <f t="shared" si="5"/>
        <v/>
      </c>
      <c r="AG18" s="17" t="str" cm="1">
        <f t="array" ref="AG18">IFERROR(IF(J18="Level",INDEX($M18:$S18,AC18+1),INDEX($M18:$S18,AC18)),"")</f>
        <v/>
      </c>
      <c r="AH18" s="17" cm="1">
        <f t="array" ref="AH18">IFERROR(IF(J18="Level",INDEX($M18:$S18,AD18+1),INDEX($M18:$S18,AD18)),"")</f>
        <v>0</v>
      </c>
      <c r="AI18" s="17" t="str" cm="1">
        <f t="array" ref="AI18">IFERROR(INDEX($M18:$S18,AE18),"")</f>
        <v/>
      </c>
      <c r="AJ18" s="17" t="str" cm="1">
        <f t="array" ref="AJ18">IFERROR(INDEX($M18:$S18,AF18),"")</f>
        <v/>
      </c>
      <c r="AK18" s="17" t="str" cm="1">
        <f t="array" ref="AK18">IFERROR(IF(J18="Level",INDEX($T18:$Z18,AC18+1),INDEX($T18:$Z18,AC18)),"")</f>
        <v/>
      </c>
      <c r="AL18" s="17" cm="1">
        <f t="array" ref="AL18">IFERROR(IF(J18="Level",INDEX($T18:$Z18,AD18+1),INDEX($T18:$Z18,AD18)),"")</f>
        <v>0</v>
      </c>
      <c r="AM18" s="17" t="str" cm="1">
        <f t="array" ref="AM18">IFERROR(INDEX($T18:$Z18,AE18),"")</f>
        <v/>
      </c>
      <c r="AN18" s="17" t="str" cm="1">
        <f t="array" ref="AN18">IFERROR(INDEX($T18:$Z18,AF18),"")</f>
        <v/>
      </c>
    </row>
    <row r="19" spans="1:40" hidden="1" x14ac:dyDescent="0.2">
      <c r="A19" s="17" t="str">
        <f t="shared" si="0"/>
        <v>OAS Management Studies - Cornwall: P1Y1SBESBECA</v>
      </c>
      <c r="B19" s="11" t="s">
        <v>32150</v>
      </c>
      <c r="C19" s="11" t="s">
        <v>32964</v>
      </c>
      <c r="D19" s="11" t="s">
        <v>32940</v>
      </c>
      <c r="E19" s="11" t="s">
        <v>81</v>
      </c>
      <c r="F19" s="11" t="s">
        <v>82</v>
      </c>
      <c r="G19" s="11" t="s">
        <v>32358</v>
      </c>
      <c r="H19" s="11" t="s">
        <v>72</v>
      </c>
      <c r="I19" s="11">
        <v>0</v>
      </c>
      <c r="J19" s="11" t="s">
        <v>32168</v>
      </c>
      <c r="K19" s="11" t="s">
        <v>32168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2" t="s">
        <v>32952</v>
      </c>
      <c r="AB19" s="17" t="str">
        <f t="shared" si="1"/>
        <v>Programme is not compatible with this tool</v>
      </c>
      <c r="AC19" s="17" t="str">
        <f t="shared" si="2"/>
        <v/>
      </c>
      <c r="AD19" s="17">
        <f t="shared" si="3"/>
        <v>6</v>
      </c>
      <c r="AE19" s="17" t="str">
        <f t="shared" si="4"/>
        <v/>
      </c>
      <c r="AF19" s="17" t="str">
        <f t="shared" si="5"/>
        <v/>
      </c>
      <c r="AG19" s="17" t="str" cm="1">
        <f t="array" ref="AG19">IFERROR(IF(J19="Level",INDEX($M19:$S19,AC19+1),INDEX($M19:$S19,AC19)),"")</f>
        <v/>
      </c>
      <c r="AH19" s="17" cm="1">
        <f t="array" ref="AH19">IFERROR(IF(J19="Level",INDEX($M19:$S19,AD19+1),INDEX($M19:$S19,AD19)),"")</f>
        <v>0</v>
      </c>
      <c r="AI19" s="17" t="str" cm="1">
        <f t="array" ref="AI19">IFERROR(INDEX($M19:$S19,AE19),"")</f>
        <v/>
      </c>
      <c r="AJ19" s="17" t="str" cm="1">
        <f t="array" ref="AJ19">IFERROR(INDEX($M19:$S19,AF19),"")</f>
        <v/>
      </c>
      <c r="AK19" s="17" t="str" cm="1">
        <f t="array" ref="AK19">IFERROR(IF(J19="Level",INDEX($T19:$Z19,AC19+1),INDEX($T19:$Z19,AC19)),"")</f>
        <v/>
      </c>
      <c r="AL19" s="17" cm="1">
        <f t="array" ref="AL19">IFERROR(IF(J19="Level",INDEX($T19:$Z19,AD19+1),INDEX($T19:$Z19,AD19)),"")</f>
        <v>0</v>
      </c>
      <c r="AM19" s="17" t="str" cm="1">
        <f t="array" ref="AM19">IFERROR(INDEX($T19:$Z19,AE19),"")</f>
        <v/>
      </c>
      <c r="AN19" s="17" t="str" cm="1">
        <f t="array" ref="AN19">IFERROR(INDEX($T19:$Z19,AF19),"")</f>
        <v/>
      </c>
    </row>
    <row r="20" spans="1:40" hidden="1" x14ac:dyDescent="0.2">
      <c r="A20" s="17" t="str">
        <f t="shared" si="0"/>
        <v>OAS Mining and Minerals Engineering - Cornwall: P1Y1CSMCSMCC</v>
      </c>
      <c r="B20" s="11" t="s">
        <v>2206</v>
      </c>
      <c r="C20" s="11" t="s">
        <v>32964</v>
      </c>
      <c r="D20" s="11" t="s">
        <v>2207</v>
      </c>
      <c r="E20" s="11" t="s">
        <v>391</v>
      </c>
      <c r="F20" s="11" t="s">
        <v>82</v>
      </c>
      <c r="G20" s="11" t="s">
        <v>32358</v>
      </c>
      <c r="H20" s="11" t="s">
        <v>72</v>
      </c>
      <c r="I20" s="11">
        <v>0</v>
      </c>
      <c r="J20" s="11" t="s">
        <v>32168</v>
      </c>
      <c r="K20" s="11" t="s">
        <v>32168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2" t="s">
        <v>32952</v>
      </c>
      <c r="AB20" s="17" t="str">
        <f t="shared" si="1"/>
        <v>Programme is not compatible with this tool</v>
      </c>
      <c r="AC20" s="17" t="str">
        <f t="shared" si="2"/>
        <v/>
      </c>
      <c r="AD20" s="17">
        <f t="shared" si="3"/>
        <v>6</v>
      </c>
      <c r="AE20" s="17" t="str">
        <f t="shared" si="4"/>
        <v/>
      </c>
      <c r="AF20" s="17" t="str">
        <f t="shared" si="5"/>
        <v/>
      </c>
      <c r="AG20" s="17" t="str" cm="1">
        <f t="array" ref="AG20">IFERROR(IF(J20="Level",INDEX($M20:$S20,AC20+1),INDEX($M20:$S20,AC20)),"")</f>
        <v/>
      </c>
      <c r="AH20" s="17" cm="1">
        <f t="array" ref="AH20">IFERROR(IF(J20="Level",INDEX($M20:$S20,AD20+1),INDEX($M20:$S20,AD20)),"")</f>
        <v>0</v>
      </c>
      <c r="AI20" s="17" t="str" cm="1">
        <f t="array" ref="AI20">IFERROR(INDEX($M20:$S20,AE20),"")</f>
        <v/>
      </c>
      <c r="AJ20" s="17" t="str" cm="1">
        <f t="array" ref="AJ20">IFERROR(INDEX($M20:$S20,AF20),"")</f>
        <v/>
      </c>
      <c r="AK20" s="17" t="str" cm="1">
        <f t="array" ref="AK20">IFERROR(IF(J20="Level",INDEX($T20:$Z20,AC20+1),INDEX($T20:$Z20,AC20)),"")</f>
        <v/>
      </c>
      <c r="AL20" s="17" cm="1">
        <f t="array" ref="AL20">IFERROR(IF(J20="Level",INDEX($T20:$Z20,AD20+1),INDEX($T20:$Z20,AD20)),"")</f>
        <v>0</v>
      </c>
      <c r="AM20" s="17" t="str" cm="1">
        <f t="array" ref="AM20">IFERROR(INDEX($T20:$Z20,AE20),"")</f>
        <v/>
      </c>
      <c r="AN20" s="17" t="str" cm="1">
        <f t="array" ref="AN20">IFERROR(INDEX($T20:$Z20,AF20),"")</f>
        <v/>
      </c>
    </row>
    <row r="21" spans="1:40" hidden="1" x14ac:dyDescent="0.2">
      <c r="A21" s="17" t="str">
        <f t="shared" si="0"/>
        <v>OAS Physical Geography - Research: P1R1GOAGOA02</v>
      </c>
      <c r="B21" s="11" t="s">
        <v>2187</v>
      </c>
      <c r="C21" s="11" t="s">
        <v>32964</v>
      </c>
      <c r="D21" s="11" t="s">
        <v>2188</v>
      </c>
      <c r="E21" s="11" t="s">
        <v>498</v>
      </c>
      <c r="F21" s="11" t="s">
        <v>82</v>
      </c>
      <c r="G21" s="11" t="s">
        <v>32358</v>
      </c>
      <c r="H21" s="11" t="s">
        <v>72</v>
      </c>
      <c r="I21" s="11">
        <v>0</v>
      </c>
      <c r="J21" s="11" t="s">
        <v>32168</v>
      </c>
      <c r="K21" s="11" t="s">
        <v>32168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2" t="s">
        <v>32952</v>
      </c>
      <c r="AB21" s="17" t="str">
        <f t="shared" si="1"/>
        <v>Programme is not compatible with this tool</v>
      </c>
      <c r="AC21" s="17" t="str">
        <f t="shared" si="2"/>
        <v/>
      </c>
      <c r="AD21" s="17">
        <f t="shared" si="3"/>
        <v>6</v>
      </c>
      <c r="AE21" s="17" t="str">
        <f t="shared" si="4"/>
        <v/>
      </c>
      <c r="AF21" s="17" t="str">
        <f t="shared" si="5"/>
        <v/>
      </c>
      <c r="AG21" s="17" t="str" cm="1">
        <f t="array" ref="AG21">IFERROR(IF(J21="Level",INDEX($M21:$S21,AC21+1),INDEX($M21:$S21,AC21)),"")</f>
        <v/>
      </c>
      <c r="AH21" s="17" cm="1">
        <f t="array" ref="AH21">IFERROR(IF(J21="Level",INDEX($M21:$S21,AD21+1),INDEX($M21:$S21,AD21)),"")</f>
        <v>0</v>
      </c>
      <c r="AI21" s="17" t="str" cm="1">
        <f t="array" ref="AI21">IFERROR(INDEX($M21:$S21,AE21),"")</f>
        <v/>
      </c>
      <c r="AJ21" s="17" t="str" cm="1">
        <f t="array" ref="AJ21">IFERROR(INDEX($M21:$S21,AF21),"")</f>
        <v/>
      </c>
      <c r="AK21" s="17" t="str" cm="1">
        <f t="array" ref="AK21">IFERROR(IF(J21="Level",INDEX($T21:$Z21,AC21+1),INDEX($T21:$Z21,AC21)),"")</f>
        <v/>
      </c>
      <c r="AL21" s="17" cm="1">
        <f t="array" ref="AL21">IFERROR(IF(J21="Level",INDEX($T21:$Z21,AD21+1),INDEX($T21:$Z21,AD21)),"")</f>
        <v>0</v>
      </c>
      <c r="AM21" s="17" t="str" cm="1">
        <f t="array" ref="AM21">IFERROR(INDEX($T21:$Z21,AE21),"")</f>
        <v/>
      </c>
      <c r="AN21" s="17" t="str" cm="1">
        <f t="array" ref="AN21">IFERROR(INDEX($T21:$Z21,AF21),"")</f>
        <v/>
      </c>
    </row>
    <row r="22" spans="1:40" hidden="1" x14ac:dyDescent="0.2">
      <c r="A22" s="17" t="str">
        <f t="shared" si="0"/>
        <v>OAS Geography (Part Time): P1Y2GOAGOA01</v>
      </c>
      <c r="B22" s="11" t="s">
        <v>2273</v>
      </c>
      <c r="C22" s="11" t="s">
        <v>32964</v>
      </c>
      <c r="D22" s="11" t="s">
        <v>2274</v>
      </c>
      <c r="E22" s="11" t="s">
        <v>498</v>
      </c>
      <c r="F22" s="11" t="s">
        <v>82</v>
      </c>
      <c r="G22" s="11" t="s">
        <v>32358</v>
      </c>
      <c r="H22" s="11" t="s">
        <v>72</v>
      </c>
      <c r="I22" s="11">
        <v>0</v>
      </c>
      <c r="J22" s="11" t="s">
        <v>32168</v>
      </c>
      <c r="K22" s="11" t="s">
        <v>32168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2" t="s">
        <v>32952</v>
      </c>
      <c r="AB22" s="17" t="str">
        <f t="shared" si="1"/>
        <v>Programme is not compatible with this tool</v>
      </c>
      <c r="AC22" s="17" t="str">
        <f t="shared" si="2"/>
        <v/>
      </c>
      <c r="AD22" s="17">
        <f t="shared" si="3"/>
        <v>6</v>
      </c>
      <c r="AE22" s="17" t="str">
        <f t="shared" si="4"/>
        <v/>
      </c>
      <c r="AF22" s="17" t="str">
        <f t="shared" si="5"/>
        <v/>
      </c>
      <c r="AG22" s="17" t="str" cm="1">
        <f t="array" ref="AG22">IFERROR(IF(J22="Level",INDEX($M22:$S22,AC22+1),INDEX($M22:$S22,AC22)),"")</f>
        <v/>
      </c>
      <c r="AH22" s="17" cm="1">
        <f t="array" ref="AH22">IFERROR(IF(J22="Level",INDEX($M22:$S22,AD22+1),INDEX($M22:$S22,AD22)),"")</f>
        <v>0</v>
      </c>
      <c r="AI22" s="17" t="str" cm="1">
        <f t="array" ref="AI22">IFERROR(INDEX($M22:$S22,AE22),"")</f>
        <v/>
      </c>
      <c r="AJ22" s="17" t="str" cm="1">
        <f t="array" ref="AJ22">IFERROR(INDEX($M22:$S22,AF22),"")</f>
        <v/>
      </c>
      <c r="AK22" s="17" t="str" cm="1">
        <f t="array" ref="AK22">IFERROR(IF(J22="Level",INDEX($T22:$Z22,AC22+1),INDEX($T22:$Z22,AC22)),"")</f>
        <v/>
      </c>
      <c r="AL22" s="17" cm="1">
        <f t="array" ref="AL22">IFERROR(IF(J22="Level",INDEX($T22:$Z22,AD22+1),INDEX($T22:$Z22,AD22)),"")</f>
        <v>0</v>
      </c>
      <c r="AM22" s="17" t="str" cm="1">
        <f t="array" ref="AM22">IFERROR(INDEX($T22:$Z22,AE22),"")</f>
        <v/>
      </c>
      <c r="AN22" s="17" t="str" cm="1">
        <f t="array" ref="AN22">IFERROR(INDEX($T22:$Z22,AF22),"")</f>
        <v/>
      </c>
    </row>
    <row r="23" spans="1:40" hidden="1" x14ac:dyDescent="0.2">
      <c r="A23" s="17" t="str">
        <f t="shared" si="0"/>
        <v>OAS Physics: P1Y1PHYPHY01</v>
      </c>
      <c r="B23" s="11" t="s">
        <v>2255</v>
      </c>
      <c r="C23" s="11" t="s">
        <v>32964</v>
      </c>
      <c r="D23" s="11" t="s">
        <v>2256</v>
      </c>
      <c r="E23" s="11" t="s">
        <v>546</v>
      </c>
      <c r="F23" s="11" t="s">
        <v>82</v>
      </c>
      <c r="G23" s="11" t="s">
        <v>32358</v>
      </c>
      <c r="H23" s="11" t="s">
        <v>72</v>
      </c>
      <c r="I23" s="11">
        <v>0</v>
      </c>
      <c r="J23" s="11" t="s">
        <v>32168</v>
      </c>
      <c r="K23" s="11" t="s">
        <v>32168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2" t="s">
        <v>32952</v>
      </c>
      <c r="AB23" s="17" t="str">
        <f t="shared" si="1"/>
        <v>Programme is not compatible with this tool</v>
      </c>
      <c r="AC23" s="17" t="str">
        <f t="shared" si="2"/>
        <v/>
      </c>
      <c r="AD23" s="17">
        <f t="shared" si="3"/>
        <v>6</v>
      </c>
      <c r="AE23" s="17" t="str">
        <f t="shared" si="4"/>
        <v/>
      </c>
      <c r="AF23" s="17" t="str">
        <f t="shared" si="5"/>
        <v/>
      </c>
      <c r="AG23" s="17" t="str" cm="1">
        <f t="array" ref="AG23">IFERROR(IF(J23="Level",INDEX($M23:$S23,AC23+1),INDEX($M23:$S23,AC23)),"")</f>
        <v/>
      </c>
      <c r="AH23" s="17" cm="1">
        <f t="array" ref="AH23">IFERROR(IF(J23="Level",INDEX($M23:$S23,AD23+1),INDEX($M23:$S23,AD23)),"")</f>
        <v>0</v>
      </c>
      <c r="AI23" s="17" t="str" cm="1">
        <f t="array" ref="AI23">IFERROR(INDEX($M23:$S23,AE23),"")</f>
        <v/>
      </c>
      <c r="AJ23" s="17" t="str" cm="1">
        <f t="array" ref="AJ23">IFERROR(INDEX($M23:$S23,AF23),"")</f>
        <v/>
      </c>
      <c r="AK23" s="17" t="str" cm="1">
        <f t="array" ref="AK23">IFERROR(IF(J23="Level",INDEX($T23:$Z23,AC23+1),INDEX($T23:$Z23,AC23)),"")</f>
        <v/>
      </c>
      <c r="AL23" s="17" cm="1">
        <f t="array" ref="AL23">IFERROR(IF(J23="Level",INDEX($T23:$Z23,AD23+1),INDEX($T23:$Z23,AD23)),"")</f>
        <v>0</v>
      </c>
      <c r="AM23" s="17" t="str" cm="1">
        <f t="array" ref="AM23">IFERROR(INDEX($T23:$Z23,AE23),"")</f>
        <v/>
      </c>
      <c r="AN23" s="17" t="str" cm="1">
        <f t="array" ref="AN23">IFERROR(INDEX($T23:$Z23,AF23),"")</f>
        <v/>
      </c>
    </row>
    <row r="24" spans="1:40" hidden="1" x14ac:dyDescent="0.2">
      <c r="A24" s="17" t="str">
        <f t="shared" si="0"/>
        <v>OAS Art History and Visual Culture: P1Y1SMLSML08</v>
      </c>
      <c r="B24" s="11" t="s">
        <v>2270</v>
      </c>
      <c r="C24" s="11" t="s">
        <v>32964</v>
      </c>
      <c r="D24" s="11" t="s">
        <v>32367</v>
      </c>
      <c r="E24" s="11" t="s">
        <v>32192</v>
      </c>
      <c r="F24" s="11" t="s">
        <v>76</v>
      </c>
      <c r="G24" s="11" t="s">
        <v>32358</v>
      </c>
      <c r="H24" s="11" t="s">
        <v>72</v>
      </c>
      <c r="I24" s="11">
        <v>0</v>
      </c>
      <c r="J24" s="11" t="s">
        <v>32168</v>
      </c>
      <c r="K24" s="11" t="s">
        <v>32168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2" t="s">
        <v>32952</v>
      </c>
      <c r="AB24" s="17" t="str">
        <f t="shared" si="1"/>
        <v>Programme is not compatible with this tool</v>
      </c>
      <c r="AC24" s="17" t="str">
        <f t="shared" si="2"/>
        <v/>
      </c>
      <c r="AD24" s="17">
        <f t="shared" si="3"/>
        <v>6</v>
      </c>
      <c r="AE24" s="17" t="str">
        <f t="shared" si="4"/>
        <v/>
      </c>
      <c r="AF24" s="17" t="str">
        <f t="shared" si="5"/>
        <v/>
      </c>
      <c r="AG24" s="17" t="str" cm="1">
        <f t="array" ref="AG24">IFERROR(IF(J24="Level",INDEX($M24:$S24,AC24+1),INDEX($M24:$S24,AC24)),"")</f>
        <v/>
      </c>
      <c r="AH24" s="17" cm="1">
        <f t="array" ref="AH24">IFERROR(IF(J24="Level",INDEX($M24:$S24,AD24+1),INDEX($M24:$S24,AD24)),"")</f>
        <v>0</v>
      </c>
      <c r="AI24" s="17" t="str" cm="1">
        <f t="array" ref="AI24">IFERROR(INDEX($M24:$S24,AE24),"")</f>
        <v/>
      </c>
      <c r="AJ24" s="17" t="str" cm="1">
        <f t="array" ref="AJ24">IFERROR(INDEX($M24:$S24,AF24),"")</f>
        <v/>
      </c>
      <c r="AK24" s="17" t="str" cm="1">
        <f t="array" ref="AK24">IFERROR(IF(J24="Level",INDEX($T24:$Z24,AC24+1),INDEX($T24:$Z24,AC24)),"")</f>
        <v/>
      </c>
      <c r="AL24" s="17" cm="1">
        <f t="array" ref="AL24">IFERROR(IF(J24="Level",INDEX($T24:$Z24,AD24+1),INDEX($T24:$Z24,AD24)),"")</f>
        <v>0</v>
      </c>
      <c r="AM24" s="17" t="str" cm="1">
        <f t="array" ref="AM24">IFERROR(INDEX($T24:$Z24,AE24),"")</f>
        <v/>
      </c>
      <c r="AN24" s="17" t="str" cm="1">
        <f t="array" ref="AN24">IFERROR(INDEX($T24:$Z24,AF24),"")</f>
        <v/>
      </c>
    </row>
    <row r="25" spans="1:40" hidden="1" x14ac:dyDescent="0.2">
      <c r="A25" s="17" t="str">
        <f t="shared" si="0"/>
        <v>OAS Anthropology: P1Y1HPSHPS15</v>
      </c>
      <c r="B25" s="11" t="s">
        <v>2246</v>
      </c>
      <c r="C25" s="11" t="s">
        <v>32964</v>
      </c>
      <c r="D25" s="11" t="s">
        <v>2247</v>
      </c>
      <c r="E25" s="11" t="s">
        <v>237</v>
      </c>
      <c r="F25" s="11" t="s">
        <v>76</v>
      </c>
      <c r="G25" s="11" t="s">
        <v>32358</v>
      </c>
      <c r="H25" s="11" t="s">
        <v>72</v>
      </c>
      <c r="I25" s="11">
        <v>0</v>
      </c>
      <c r="J25" s="11" t="s">
        <v>32168</v>
      </c>
      <c r="K25" s="11" t="s">
        <v>32168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2" t="s">
        <v>32952</v>
      </c>
      <c r="AB25" s="17" t="str">
        <f t="shared" si="1"/>
        <v>Programme is not compatible with this tool</v>
      </c>
      <c r="AC25" s="17" t="str">
        <f t="shared" si="2"/>
        <v/>
      </c>
      <c r="AD25" s="17">
        <f t="shared" si="3"/>
        <v>6</v>
      </c>
      <c r="AE25" s="17" t="str">
        <f t="shared" si="4"/>
        <v/>
      </c>
      <c r="AF25" s="17" t="str">
        <f t="shared" si="5"/>
        <v/>
      </c>
      <c r="AG25" s="17" t="str" cm="1">
        <f t="array" ref="AG25">IFERROR(IF(J25="Level",INDEX($M25:$S25,AC25+1),INDEX($M25:$S25,AC25)),"")</f>
        <v/>
      </c>
      <c r="AH25" s="17" cm="1">
        <f t="array" ref="AH25">IFERROR(IF(J25="Level",INDEX($M25:$S25,AD25+1),INDEX($M25:$S25,AD25)),"")</f>
        <v>0</v>
      </c>
      <c r="AI25" s="17" t="str" cm="1">
        <f t="array" ref="AI25">IFERROR(INDEX($M25:$S25,AE25),"")</f>
        <v/>
      </c>
      <c r="AJ25" s="17" t="str" cm="1">
        <f t="array" ref="AJ25">IFERROR(INDEX($M25:$S25,AF25),"")</f>
        <v/>
      </c>
      <c r="AK25" s="17" t="str" cm="1">
        <f t="array" ref="AK25">IFERROR(IF(J25="Level",INDEX($T25:$Z25,AC25+1),INDEX($T25:$Z25,AC25)),"")</f>
        <v/>
      </c>
      <c r="AL25" s="17" cm="1">
        <f t="array" ref="AL25">IFERROR(IF(J25="Level",INDEX($T25:$Z25,AD25+1),INDEX($T25:$Z25,AD25)),"")</f>
        <v>0</v>
      </c>
      <c r="AM25" s="17" t="str" cm="1">
        <f t="array" ref="AM25">IFERROR(INDEX($T25:$Z25,AE25),"")</f>
        <v/>
      </c>
      <c r="AN25" s="17" t="str" cm="1">
        <f t="array" ref="AN25">IFERROR(INDEX($T25:$Z25,AF25),"")</f>
        <v/>
      </c>
    </row>
    <row r="26" spans="1:40" hidden="1" x14ac:dyDescent="0.2">
      <c r="A26" s="17" t="str">
        <f t="shared" si="0"/>
        <v>OAS Archaeology - Research: P1R1GOAGOA01</v>
      </c>
      <c r="B26" s="11" t="s">
        <v>2185</v>
      </c>
      <c r="C26" s="11" t="s">
        <v>32964</v>
      </c>
      <c r="D26" s="11" t="s">
        <v>2186</v>
      </c>
      <c r="E26" s="11" t="s">
        <v>209</v>
      </c>
      <c r="F26" s="11" t="s">
        <v>76</v>
      </c>
      <c r="G26" s="11" t="s">
        <v>32358</v>
      </c>
      <c r="H26" s="11" t="s">
        <v>72</v>
      </c>
      <c r="I26" s="11">
        <v>0</v>
      </c>
      <c r="J26" s="11" t="s">
        <v>32168</v>
      </c>
      <c r="K26" s="11" t="s">
        <v>32168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2" t="s">
        <v>32952</v>
      </c>
      <c r="AB26" s="17" t="str">
        <f t="shared" si="1"/>
        <v>Programme is not compatible with this tool</v>
      </c>
      <c r="AC26" s="17" t="str">
        <f t="shared" si="2"/>
        <v/>
      </c>
      <c r="AD26" s="17">
        <f t="shared" si="3"/>
        <v>6</v>
      </c>
      <c r="AE26" s="17" t="str">
        <f t="shared" si="4"/>
        <v/>
      </c>
      <c r="AF26" s="17" t="str">
        <f t="shared" si="5"/>
        <v/>
      </c>
      <c r="AG26" s="17" t="str" cm="1">
        <f t="array" ref="AG26">IFERROR(IF(J26="Level",INDEX($M26:$S26,AC26+1),INDEX($M26:$S26,AC26)),"")</f>
        <v/>
      </c>
      <c r="AH26" s="17" cm="1">
        <f t="array" ref="AH26">IFERROR(IF(J26="Level",INDEX($M26:$S26,AD26+1),INDEX($M26:$S26,AD26)),"")</f>
        <v>0</v>
      </c>
      <c r="AI26" s="17" t="str" cm="1">
        <f t="array" ref="AI26">IFERROR(INDEX($M26:$S26,AE26),"")</f>
        <v/>
      </c>
      <c r="AJ26" s="17" t="str" cm="1">
        <f t="array" ref="AJ26">IFERROR(INDEX($M26:$S26,AF26),"")</f>
        <v/>
      </c>
      <c r="AK26" s="17" t="str" cm="1">
        <f t="array" ref="AK26">IFERROR(IF(J26="Level",INDEX($T26:$Z26,AC26+1),INDEX($T26:$Z26,AC26)),"")</f>
        <v/>
      </c>
      <c r="AL26" s="17" cm="1">
        <f t="array" ref="AL26">IFERROR(IF(J26="Level",INDEX($T26:$Z26,AD26+1),INDEX($T26:$Z26,AD26)),"")</f>
        <v>0</v>
      </c>
      <c r="AM26" s="17" t="str" cm="1">
        <f t="array" ref="AM26">IFERROR(INDEX($T26:$Z26,AE26),"")</f>
        <v/>
      </c>
      <c r="AN26" s="17" t="str" cm="1">
        <f t="array" ref="AN26">IFERROR(INDEX($T26:$Z26,AF26),"")</f>
        <v/>
      </c>
    </row>
    <row r="27" spans="1:40" hidden="1" x14ac:dyDescent="0.2">
      <c r="A27" s="17" t="str">
        <f t="shared" si="0"/>
        <v>OAS Archaeology: P1Y1GOAGOA06</v>
      </c>
      <c r="B27" s="11" t="s">
        <v>2230</v>
      </c>
      <c r="C27" s="11" t="s">
        <v>32964</v>
      </c>
      <c r="D27" s="11" t="s">
        <v>2231</v>
      </c>
      <c r="E27" s="11" t="s">
        <v>209</v>
      </c>
      <c r="F27" s="11" t="s">
        <v>76</v>
      </c>
      <c r="G27" s="11" t="s">
        <v>32358</v>
      </c>
      <c r="H27" s="11" t="s">
        <v>72</v>
      </c>
      <c r="I27" s="11">
        <v>0</v>
      </c>
      <c r="J27" s="11" t="s">
        <v>32168</v>
      </c>
      <c r="K27" s="11" t="s">
        <v>32168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1">
        <v>0</v>
      </c>
      <c r="AA27" s="12" t="s">
        <v>32952</v>
      </c>
      <c r="AB27" s="17" t="str">
        <f t="shared" si="1"/>
        <v>Programme is not compatible with this tool</v>
      </c>
      <c r="AC27" s="17" t="str">
        <f t="shared" si="2"/>
        <v/>
      </c>
      <c r="AD27" s="17">
        <f t="shared" si="3"/>
        <v>6</v>
      </c>
      <c r="AE27" s="17" t="str">
        <f t="shared" si="4"/>
        <v/>
      </c>
      <c r="AF27" s="17" t="str">
        <f t="shared" si="5"/>
        <v/>
      </c>
      <c r="AG27" s="17" t="str" cm="1">
        <f t="array" ref="AG27">IFERROR(IF(J27="Level",INDEX($M27:$S27,AC27+1),INDEX($M27:$S27,AC27)),"")</f>
        <v/>
      </c>
      <c r="AH27" s="17" cm="1">
        <f t="array" ref="AH27">IFERROR(IF(J27="Level",INDEX($M27:$S27,AD27+1),INDEX($M27:$S27,AD27)),"")</f>
        <v>0</v>
      </c>
      <c r="AI27" s="17" t="str" cm="1">
        <f t="array" ref="AI27">IFERROR(INDEX($M27:$S27,AE27),"")</f>
        <v/>
      </c>
      <c r="AJ27" s="17" t="str" cm="1">
        <f t="array" ref="AJ27">IFERROR(INDEX($M27:$S27,AF27),"")</f>
        <v/>
      </c>
      <c r="AK27" s="17" t="str" cm="1">
        <f t="array" ref="AK27">IFERROR(IF(J27="Level",INDEX($T27:$Z27,AC27+1),INDEX($T27:$Z27,AC27)),"")</f>
        <v/>
      </c>
      <c r="AL27" s="17" cm="1">
        <f t="array" ref="AL27">IFERROR(IF(J27="Level",INDEX($T27:$Z27,AD27+1),INDEX($T27:$Z27,AD27)),"")</f>
        <v>0</v>
      </c>
      <c r="AM27" s="17" t="str" cm="1">
        <f t="array" ref="AM27">IFERROR(INDEX($T27:$Z27,AE27),"")</f>
        <v/>
      </c>
      <c r="AN27" s="17" t="str" cm="1">
        <f t="array" ref="AN27">IFERROR(INDEX($T27:$Z27,AF27),"")</f>
        <v/>
      </c>
    </row>
    <row r="28" spans="1:40" hidden="1" x14ac:dyDescent="0.2">
      <c r="A28" s="17" t="str">
        <f t="shared" si="0"/>
        <v>OAS Classics and Ancient History: P1Y1CTHCTH03</v>
      </c>
      <c r="B28" s="11" t="s">
        <v>2211</v>
      </c>
      <c r="C28" s="11" t="s">
        <v>32964</v>
      </c>
      <c r="D28" s="11" t="s">
        <v>2212</v>
      </c>
      <c r="E28" s="11" t="s">
        <v>172</v>
      </c>
      <c r="F28" s="11" t="s">
        <v>76</v>
      </c>
      <c r="G28" s="11" t="s">
        <v>32358</v>
      </c>
      <c r="H28" s="11" t="s">
        <v>72</v>
      </c>
      <c r="I28" s="11">
        <v>0</v>
      </c>
      <c r="J28" s="11" t="s">
        <v>32168</v>
      </c>
      <c r="K28" s="11" t="s">
        <v>32168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  <c r="Z28" s="11">
        <v>0</v>
      </c>
      <c r="AA28" s="12" t="s">
        <v>32952</v>
      </c>
      <c r="AB28" s="17" t="str">
        <f t="shared" si="1"/>
        <v>Programme is not compatible with this tool</v>
      </c>
      <c r="AC28" s="17" t="str">
        <f t="shared" si="2"/>
        <v/>
      </c>
      <c r="AD28" s="17">
        <f t="shared" si="3"/>
        <v>6</v>
      </c>
      <c r="AE28" s="17" t="str">
        <f t="shared" si="4"/>
        <v/>
      </c>
      <c r="AF28" s="17" t="str">
        <f t="shared" si="5"/>
        <v/>
      </c>
      <c r="AG28" s="17" t="str" cm="1">
        <f t="array" ref="AG28">IFERROR(IF(J28="Level",INDEX($M28:$S28,AC28+1),INDEX($M28:$S28,AC28)),"")</f>
        <v/>
      </c>
      <c r="AH28" s="17" cm="1">
        <f t="array" ref="AH28">IFERROR(IF(J28="Level",INDEX($M28:$S28,AD28+1),INDEX($M28:$S28,AD28)),"")</f>
        <v>0</v>
      </c>
      <c r="AI28" s="17" t="str" cm="1">
        <f t="array" ref="AI28">IFERROR(INDEX($M28:$S28,AE28),"")</f>
        <v/>
      </c>
      <c r="AJ28" s="17" t="str" cm="1">
        <f t="array" ref="AJ28">IFERROR(INDEX($M28:$S28,AF28),"")</f>
        <v/>
      </c>
      <c r="AK28" s="17" t="str" cm="1">
        <f t="array" ref="AK28">IFERROR(IF(J28="Level",INDEX($T28:$Z28,AC28+1),INDEX($T28:$Z28,AC28)),"")</f>
        <v/>
      </c>
      <c r="AL28" s="17" cm="1">
        <f t="array" ref="AL28">IFERROR(IF(J28="Level",INDEX($T28:$Z28,AD28+1),INDEX($T28:$Z28,AD28)),"")</f>
        <v>0</v>
      </c>
      <c r="AM28" s="17" t="str" cm="1">
        <f t="array" ref="AM28">IFERROR(INDEX($T28:$Z28,AE28),"")</f>
        <v/>
      </c>
      <c r="AN28" s="17" t="str" cm="1">
        <f t="array" ref="AN28">IFERROR(INDEX($T28:$Z28,AF28),"")</f>
        <v/>
      </c>
    </row>
    <row r="29" spans="1:40" hidden="1" x14ac:dyDescent="0.2">
      <c r="A29" s="17" t="str">
        <f t="shared" si="0"/>
        <v>OAS Media and Communications: P1Y1EGLEGL04</v>
      </c>
      <c r="B29" s="11" t="s">
        <v>2223</v>
      </c>
      <c r="C29" s="11" t="s">
        <v>32964</v>
      </c>
      <c r="D29" s="11" t="s">
        <v>2224</v>
      </c>
      <c r="E29" s="11" t="s">
        <v>205</v>
      </c>
      <c r="F29" s="11" t="s">
        <v>76</v>
      </c>
      <c r="G29" s="11" t="s">
        <v>32358</v>
      </c>
      <c r="H29" s="11" t="s">
        <v>72</v>
      </c>
      <c r="I29" s="11">
        <v>0</v>
      </c>
      <c r="J29" s="11" t="s">
        <v>32168</v>
      </c>
      <c r="K29" s="11" t="s">
        <v>32168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1">
        <v>0</v>
      </c>
      <c r="AA29" s="12" t="s">
        <v>32952</v>
      </c>
      <c r="AB29" s="17" t="str">
        <f t="shared" si="1"/>
        <v>Programme is not compatible with this tool</v>
      </c>
      <c r="AC29" s="17" t="str">
        <f t="shared" si="2"/>
        <v/>
      </c>
      <c r="AD29" s="17">
        <f t="shared" si="3"/>
        <v>6</v>
      </c>
      <c r="AE29" s="17" t="str">
        <f t="shared" si="4"/>
        <v/>
      </c>
      <c r="AF29" s="17" t="str">
        <f t="shared" si="5"/>
        <v/>
      </c>
      <c r="AG29" s="17" t="str" cm="1">
        <f t="array" ref="AG29">IFERROR(IF(J29="Level",INDEX($M29:$S29,AC29+1),INDEX($M29:$S29,AC29)),"")</f>
        <v/>
      </c>
      <c r="AH29" s="17" cm="1">
        <f t="array" ref="AH29">IFERROR(IF(J29="Level",INDEX($M29:$S29,AD29+1),INDEX($M29:$S29,AD29)),"")</f>
        <v>0</v>
      </c>
      <c r="AI29" s="17" t="str" cm="1">
        <f t="array" ref="AI29">IFERROR(INDEX($M29:$S29,AE29),"")</f>
        <v/>
      </c>
      <c r="AJ29" s="17" t="str" cm="1">
        <f t="array" ref="AJ29">IFERROR(INDEX($M29:$S29,AF29),"")</f>
        <v/>
      </c>
      <c r="AK29" s="17" t="str" cm="1">
        <f t="array" ref="AK29">IFERROR(IF(J29="Level",INDEX($T29:$Z29,AC29+1),INDEX($T29:$Z29,AC29)),"")</f>
        <v/>
      </c>
      <c r="AL29" s="17" cm="1">
        <f t="array" ref="AL29">IFERROR(IF(J29="Level",INDEX($T29:$Z29,AD29+1),INDEX($T29:$Z29,AD29)),"")</f>
        <v>0</v>
      </c>
      <c r="AM29" s="17" t="str" cm="1">
        <f t="array" ref="AM29">IFERROR(INDEX($T29:$Z29,AE29),"")</f>
        <v/>
      </c>
      <c r="AN29" s="17" t="str" cm="1">
        <f t="array" ref="AN29">IFERROR(INDEX($T29:$Z29,AF29),"")</f>
        <v/>
      </c>
    </row>
    <row r="30" spans="1:40" hidden="1" x14ac:dyDescent="0.2">
      <c r="A30" s="17" t="str">
        <f t="shared" si="0"/>
        <v>OAS Drama (Research): P1Y1DRADRA01</v>
      </c>
      <c r="B30" s="11" t="s">
        <v>2213</v>
      </c>
      <c r="C30" s="11" t="s">
        <v>32964</v>
      </c>
      <c r="D30" s="11" t="s">
        <v>2214</v>
      </c>
      <c r="E30" s="11" t="s">
        <v>177</v>
      </c>
      <c r="F30" s="11" t="s">
        <v>76</v>
      </c>
      <c r="G30" s="11" t="s">
        <v>32358</v>
      </c>
      <c r="H30" s="11" t="s">
        <v>72</v>
      </c>
      <c r="I30" s="11">
        <v>0</v>
      </c>
      <c r="J30" s="11" t="s">
        <v>32168</v>
      </c>
      <c r="K30" s="11" t="s">
        <v>32168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  <c r="Z30" s="11">
        <v>0</v>
      </c>
      <c r="AA30" s="12" t="s">
        <v>32952</v>
      </c>
      <c r="AB30" s="17" t="str">
        <f t="shared" si="1"/>
        <v>Programme is not compatible with this tool</v>
      </c>
      <c r="AC30" s="17" t="str">
        <f t="shared" si="2"/>
        <v/>
      </c>
      <c r="AD30" s="17">
        <f t="shared" si="3"/>
        <v>6</v>
      </c>
      <c r="AE30" s="17" t="str">
        <f t="shared" si="4"/>
        <v/>
      </c>
      <c r="AF30" s="17" t="str">
        <f t="shared" si="5"/>
        <v/>
      </c>
      <c r="AG30" s="17" t="str" cm="1">
        <f t="array" ref="AG30">IFERROR(IF(J30="Level",INDEX($M30:$S30,AC30+1),INDEX($M30:$S30,AC30)),"")</f>
        <v/>
      </c>
      <c r="AH30" s="17" cm="1">
        <f t="array" ref="AH30">IFERROR(IF(J30="Level",INDEX($M30:$S30,AD30+1),INDEX($M30:$S30,AD30)),"")</f>
        <v>0</v>
      </c>
      <c r="AI30" s="17" t="str" cm="1">
        <f t="array" ref="AI30">IFERROR(INDEX($M30:$S30,AE30),"")</f>
        <v/>
      </c>
      <c r="AJ30" s="17" t="str" cm="1">
        <f t="array" ref="AJ30">IFERROR(INDEX($M30:$S30,AF30),"")</f>
        <v/>
      </c>
      <c r="AK30" s="17" t="str" cm="1">
        <f t="array" ref="AK30">IFERROR(IF(J30="Level",INDEX($T30:$Z30,AC30+1),INDEX($T30:$Z30,AC30)),"")</f>
        <v/>
      </c>
      <c r="AL30" s="17" cm="1">
        <f t="array" ref="AL30">IFERROR(IF(J30="Level",INDEX($T30:$Z30,AD30+1),INDEX($T30:$Z30,AD30)),"")</f>
        <v>0</v>
      </c>
      <c r="AM30" s="17" t="str" cm="1">
        <f t="array" ref="AM30">IFERROR(INDEX($T30:$Z30,AE30),"")</f>
        <v/>
      </c>
      <c r="AN30" s="17" t="str" cm="1">
        <f t="array" ref="AN30">IFERROR(INDEX($T30:$Z30,AF30),"")</f>
        <v/>
      </c>
    </row>
    <row r="31" spans="1:40" hidden="1" x14ac:dyDescent="0.2">
      <c r="A31" s="17" t="str">
        <f t="shared" si="0"/>
        <v>OAS Drama: P1Y1SPASPA01</v>
      </c>
      <c r="B31" s="11" t="s">
        <v>2271</v>
      </c>
      <c r="C31" s="11" t="s">
        <v>32964</v>
      </c>
      <c r="D31" s="11" t="s">
        <v>2272</v>
      </c>
      <c r="E31" s="11" t="s">
        <v>177</v>
      </c>
      <c r="F31" s="11" t="s">
        <v>76</v>
      </c>
      <c r="G31" s="11" t="s">
        <v>32358</v>
      </c>
      <c r="H31" s="11" t="s">
        <v>72</v>
      </c>
      <c r="I31" s="11">
        <v>0</v>
      </c>
      <c r="J31" s="11" t="s">
        <v>32168</v>
      </c>
      <c r="K31" s="11" t="s">
        <v>32168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  <c r="Z31" s="11">
        <v>0</v>
      </c>
      <c r="AA31" s="12" t="s">
        <v>32952</v>
      </c>
      <c r="AB31" s="17" t="str">
        <f t="shared" si="1"/>
        <v>Programme is not compatible with this tool</v>
      </c>
      <c r="AC31" s="17" t="str">
        <f t="shared" si="2"/>
        <v/>
      </c>
      <c r="AD31" s="17">
        <f t="shared" si="3"/>
        <v>6</v>
      </c>
      <c r="AE31" s="17" t="str">
        <f t="shared" si="4"/>
        <v/>
      </c>
      <c r="AF31" s="17" t="str">
        <f t="shared" si="5"/>
        <v/>
      </c>
      <c r="AG31" s="17" t="str" cm="1">
        <f t="array" ref="AG31">IFERROR(IF(J31="Level",INDEX($M31:$S31,AC31+1),INDEX($M31:$S31,AC31)),"")</f>
        <v/>
      </c>
      <c r="AH31" s="17" cm="1">
        <f t="array" ref="AH31">IFERROR(IF(J31="Level",INDEX($M31:$S31,AD31+1),INDEX($M31:$S31,AD31)),"")</f>
        <v>0</v>
      </c>
      <c r="AI31" s="17" t="str" cm="1">
        <f t="array" ref="AI31">IFERROR(INDEX($M31:$S31,AE31),"")</f>
        <v/>
      </c>
      <c r="AJ31" s="17" t="str" cm="1">
        <f t="array" ref="AJ31">IFERROR(INDEX($M31:$S31,AF31),"")</f>
        <v/>
      </c>
      <c r="AK31" s="17" t="str" cm="1">
        <f t="array" ref="AK31">IFERROR(IF(J31="Level",INDEX($T31:$Z31,AC31+1),INDEX($T31:$Z31,AC31)),"")</f>
        <v/>
      </c>
      <c r="AL31" s="17" cm="1">
        <f t="array" ref="AL31">IFERROR(IF(J31="Level",INDEX($T31:$Z31,AD31+1),INDEX($T31:$Z31,AD31)),"")</f>
        <v>0</v>
      </c>
      <c r="AM31" s="17" t="str" cm="1">
        <f t="array" ref="AM31">IFERROR(INDEX($T31:$Z31,AE31),"")</f>
        <v/>
      </c>
      <c r="AN31" s="17" t="str" cm="1">
        <f t="array" ref="AN31">IFERROR(INDEX($T31:$Z31,AF31),"")</f>
        <v/>
      </c>
    </row>
    <row r="32" spans="1:40" hidden="1" x14ac:dyDescent="0.2">
      <c r="A32" s="17" t="str">
        <f t="shared" si="0"/>
        <v>OAS Education: P1Y1EDUEDU01</v>
      </c>
      <c r="B32" s="11" t="s">
        <v>2219</v>
      </c>
      <c r="C32" s="11" t="s">
        <v>32964</v>
      </c>
      <c r="D32" s="11" t="s">
        <v>2220</v>
      </c>
      <c r="E32" s="11" t="s">
        <v>180</v>
      </c>
      <c r="F32" s="11" t="s">
        <v>76</v>
      </c>
      <c r="G32" s="11" t="s">
        <v>32358</v>
      </c>
      <c r="H32" s="11" t="s">
        <v>72</v>
      </c>
      <c r="I32" s="11">
        <v>0</v>
      </c>
      <c r="J32" s="11" t="s">
        <v>32168</v>
      </c>
      <c r="K32" s="11" t="s">
        <v>32168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  <c r="Z32" s="11">
        <v>0</v>
      </c>
      <c r="AA32" s="12" t="s">
        <v>32952</v>
      </c>
      <c r="AB32" s="17" t="str">
        <f t="shared" si="1"/>
        <v>Programme is not compatible with this tool</v>
      </c>
      <c r="AC32" s="17" t="str">
        <f t="shared" si="2"/>
        <v/>
      </c>
      <c r="AD32" s="17">
        <f t="shared" si="3"/>
        <v>6</v>
      </c>
      <c r="AE32" s="17" t="str">
        <f t="shared" si="4"/>
        <v/>
      </c>
      <c r="AF32" s="17" t="str">
        <f t="shared" si="5"/>
        <v/>
      </c>
      <c r="AG32" s="17" t="str" cm="1">
        <f t="array" ref="AG32">IFERROR(IF(J32="Level",INDEX($M32:$S32,AC32+1),INDEX($M32:$S32,AC32)),"")</f>
        <v/>
      </c>
      <c r="AH32" s="17" cm="1">
        <f t="array" ref="AH32">IFERROR(IF(J32="Level",INDEX($M32:$S32,AD32+1),INDEX($M32:$S32,AD32)),"")</f>
        <v>0</v>
      </c>
      <c r="AI32" s="17" t="str" cm="1">
        <f t="array" ref="AI32">IFERROR(INDEX($M32:$S32,AE32),"")</f>
        <v/>
      </c>
      <c r="AJ32" s="17" t="str" cm="1">
        <f t="array" ref="AJ32">IFERROR(INDEX($M32:$S32,AF32),"")</f>
        <v/>
      </c>
      <c r="AK32" s="17" t="str" cm="1">
        <f t="array" ref="AK32">IFERROR(IF(J32="Level",INDEX($T32:$Z32,AC32+1),INDEX($T32:$Z32,AC32)),"")</f>
        <v/>
      </c>
      <c r="AL32" s="17" cm="1">
        <f t="array" ref="AL32">IFERROR(IF(J32="Level",INDEX($T32:$Z32,AD32+1),INDEX($T32:$Z32,AD32)),"")</f>
        <v>0</v>
      </c>
      <c r="AM32" s="17" t="str" cm="1">
        <f t="array" ref="AM32">IFERROR(INDEX($T32:$Z32,AE32),"")</f>
        <v/>
      </c>
      <c r="AN32" s="17" t="str" cm="1">
        <f t="array" ref="AN32">IFERROR(INDEX($T32:$Z32,AF32),"")</f>
        <v/>
      </c>
    </row>
    <row r="33" spans="1:40" hidden="1" x14ac:dyDescent="0.2">
      <c r="A33" s="17" t="str">
        <f t="shared" si="0"/>
        <v>OAS English: P1Y1EGLEGL03</v>
      </c>
      <c r="B33" s="11" t="s">
        <v>2221</v>
      </c>
      <c r="C33" s="11" t="s">
        <v>32964</v>
      </c>
      <c r="D33" s="11" t="s">
        <v>2222</v>
      </c>
      <c r="E33" s="11" t="s">
        <v>191</v>
      </c>
      <c r="F33" s="11" t="s">
        <v>76</v>
      </c>
      <c r="G33" s="11" t="s">
        <v>32358</v>
      </c>
      <c r="H33" s="11" t="s">
        <v>72</v>
      </c>
      <c r="I33" s="11">
        <v>0</v>
      </c>
      <c r="J33" s="11" t="s">
        <v>32168</v>
      </c>
      <c r="K33" s="11" t="s">
        <v>32168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  <c r="Z33" s="11">
        <v>0</v>
      </c>
      <c r="AA33" s="12" t="s">
        <v>32952</v>
      </c>
      <c r="AB33" s="17" t="str">
        <f t="shared" si="1"/>
        <v>Programme is not compatible with this tool</v>
      </c>
      <c r="AC33" s="17" t="str">
        <f t="shared" si="2"/>
        <v/>
      </c>
      <c r="AD33" s="17">
        <f t="shared" si="3"/>
        <v>6</v>
      </c>
      <c r="AE33" s="17" t="str">
        <f t="shared" si="4"/>
        <v/>
      </c>
      <c r="AF33" s="17" t="str">
        <f t="shared" si="5"/>
        <v/>
      </c>
      <c r="AG33" s="17" t="str" cm="1">
        <f t="array" ref="AG33">IFERROR(IF(J33="Level",INDEX($M33:$S33,AC33+1),INDEX($M33:$S33,AC33)),"")</f>
        <v/>
      </c>
      <c r="AH33" s="17" cm="1">
        <f t="array" ref="AH33">IFERROR(IF(J33="Level",INDEX($M33:$S33,AD33+1),INDEX($M33:$S33,AD33)),"")</f>
        <v>0</v>
      </c>
      <c r="AI33" s="17" t="str" cm="1">
        <f t="array" ref="AI33">IFERROR(INDEX($M33:$S33,AE33),"")</f>
        <v/>
      </c>
      <c r="AJ33" s="17" t="str" cm="1">
        <f t="array" ref="AJ33">IFERROR(INDEX($M33:$S33,AF33),"")</f>
        <v/>
      </c>
      <c r="AK33" s="17" t="str" cm="1">
        <f t="array" ref="AK33">IFERROR(IF(J33="Level",INDEX($T33:$Z33,AC33+1),INDEX($T33:$Z33,AC33)),"")</f>
        <v/>
      </c>
      <c r="AL33" s="17" cm="1">
        <f t="array" ref="AL33">IFERROR(IF(J33="Level",INDEX($T33:$Z33,AD33+1),INDEX($T33:$Z33,AD33)),"")</f>
        <v>0</v>
      </c>
      <c r="AM33" s="17" t="str" cm="1">
        <f t="array" ref="AM33">IFERROR(INDEX($T33:$Z33,AE33),"")</f>
        <v/>
      </c>
      <c r="AN33" s="17" t="str" cm="1">
        <f t="array" ref="AN33">IFERROR(INDEX($T33:$Z33,AF33),"")</f>
        <v/>
      </c>
    </row>
    <row r="34" spans="1:40" hidden="1" x14ac:dyDescent="0.2">
      <c r="A34" s="17" t="str">
        <f t="shared" si="0"/>
        <v>OAS History: P1Y1HPSHPS04</v>
      </c>
      <c r="B34" s="11" t="s">
        <v>2242</v>
      </c>
      <c r="C34" s="11" t="s">
        <v>32964</v>
      </c>
      <c r="D34" s="11" t="s">
        <v>2243</v>
      </c>
      <c r="E34" s="11" t="s">
        <v>217</v>
      </c>
      <c r="F34" s="11" t="s">
        <v>76</v>
      </c>
      <c r="G34" s="11" t="s">
        <v>32358</v>
      </c>
      <c r="H34" s="11" t="s">
        <v>72</v>
      </c>
      <c r="I34" s="11">
        <v>0</v>
      </c>
      <c r="J34" s="11" t="s">
        <v>32168</v>
      </c>
      <c r="K34" s="11" t="s">
        <v>32168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  <c r="Z34" s="11">
        <v>0</v>
      </c>
      <c r="AA34" s="12" t="s">
        <v>32952</v>
      </c>
      <c r="AB34" s="17" t="str">
        <f t="shared" si="1"/>
        <v>Programme is not compatible with this tool</v>
      </c>
      <c r="AC34" s="17" t="str">
        <f t="shared" si="2"/>
        <v/>
      </c>
      <c r="AD34" s="17">
        <f t="shared" si="3"/>
        <v>6</v>
      </c>
      <c r="AE34" s="17" t="str">
        <f t="shared" si="4"/>
        <v/>
      </c>
      <c r="AF34" s="17" t="str">
        <f t="shared" si="5"/>
        <v/>
      </c>
      <c r="AG34" s="17" t="str" cm="1">
        <f t="array" ref="AG34">IFERROR(IF(J34="Level",INDEX($M34:$S34,AC34+1),INDEX($M34:$S34,AC34)),"")</f>
        <v/>
      </c>
      <c r="AH34" s="17" cm="1">
        <f t="array" ref="AH34">IFERROR(IF(J34="Level",INDEX($M34:$S34,AD34+1),INDEX($M34:$S34,AD34)),"")</f>
        <v>0</v>
      </c>
      <c r="AI34" s="17" t="str" cm="1">
        <f t="array" ref="AI34">IFERROR(INDEX($M34:$S34,AE34),"")</f>
        <v/>
      </c>
      <c r="AJ34" s="17" t="str" cm="1">
        <f t="array" ref="AJ34">IFERROR(INDEX($M34:$S34,AF34),"")</f>
        <v/>
      </c>
      <c r="AK34" s="17" t="str" cm="1">
        <f t="array" ref="AK34">IFERROR(IF(J34="Level",INDEX($T34:$Z34,AC34+1),INDEX($T34:$Z34,AC34)),"")</f>
        <v/>
      </c>
      <c r="AL34" s="17" cm="1">
        <f t="array" ref="AL34">IFERROR(IF(J34="Level",INDEX($T34:$Z34,AD34+1),INDEX($T34:$Z34,AD34)),"")</f>
        <v>0</v>
      </c>
      <c r="AM34" s="17" t="str" cm="1">
        <f t="array" ref="AM34">IFERROR(INDEX($T34:$Z34,AE34),"")</f>
        <v/>
      </c>
      <c r="AN34" s="17" t="str" cm="1">
        <f t="array" ref="AN34">IFERROR(INDEX($T34:$Z34,AF34),"")</f>
        <v/>
      </c>
    </row>
    <row r="35" spans="1:40" hidden="1" x14ac:dyDescent="0.2">
      <c r="A35" s="17" t="str">
        <f t="shared" si="0"/>
        <v>OAS Arabic and Islamic Studies: P1Y1IAIIAI01</v>
      </c>
      <c r="B35" s="11" t="s">
        <v>2249</v>
      </c>
      <c r="C35" s="11" t="s">
        <v>32964</v>
      </c>
      <c r="D35" s="11" t="s">
        <v>2250</v>
      </c>
      <c r="E35" s="11" t="s">
        <v>261</v>
      </c>
      <c r="F35" s="11" t="s">
        <v>76</v>
      </c>
      <c r="G35" s="11" t="s">
        <v>32358</v>
      </c>
      <c r="H35" s="11" t="s">
        <v>72</v>
      </c>
      <c r="I35" s="11">
        <v>0</v>
      </c>
      <c r="J35" s="11" t="s">
        <v>32168</v>
      </c>
      <c r="K35" s="11" t="s">
        <v>32168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1">
        <v>0</v>
      </c>
      <c r="AA35" s="12" t="s">
        <v>32952</v>
      </c>
      <c r="AB35" s="17" t="str">
        <f t="shared" si="1"/>
        <v>Programme is not compatible with this tool</v>
      </c>
      <c r="AC35" s="17" t="str">
        <f t="shared" si="2"/>
        <v/>
      </c>
      <c r="AD35" s="17">
        <f t="shared" si="3"/>
        <v>6</v>
      </c>
      <c r="AE35" s="17" t="str">
        <f t="shared" si="4"/>
        <v/>
      </c>
      <c r="AF35" s="17" t="str">
        <f t="shared" si="5"/>
        <v/>
      </c>
      <c r="AG35" s="17" t="str" cm="1">
        <f t="array" ref="AG35">IFERROR(IF(J35="Level",INDEX($M35:$S35,AC35+1),INDEX($M35:$S35,AC35)),"")</f>
        <v/>
      </c>
      <c r="AH35" s="17" cm="1">
        <f t="array" ref="AH35">IFERROR(IF(J35="Level",INDEX($M35:$S35,AD35+1),INDEX($M35:$S35,AD35)),"")</f>
        <v>0</v>
      </c>
      <c r="AI35" s="17" t="str" cm="1">
        <f t="array" ref="AI35">IFERROR(INDEX($M35:$S35,AE35),"")</f>
        <v/>
      </c>
      <c r="AJ35" s="17" t="str" cm="1">
        <f t="array" ref="AJ35">IFERROR(INDEX($M35:$S35,AF35),"")</f>
        <v/>
      </c>
      <c r="AK35" s="17" t="str" cm="1">
        <f t="array" ref="AK35">IFERROR(IF(J35="Level",INDEX($T35:$Z35,AC35+1),INDEX($T35:$Z35,AC35)),"")</f>
        <v/>
      </c>
      <c r="AL35" s="17" cm="1">
        <f t="array" ref="AL35">IFERROR(IF(J35="Level",INDEX($T35:$Z35,AD35+1),INDEX($T35:$Z35,AD35)),"")</f>
        <v>0</v>
      </c>
      <c r="AM35" s="17" t="str" cm="1">
        <f t="array" ref="AM35">IFERROR(INDEX($T35:$Z35,AE35),"")</f>
        <v/>
      </c>
      <c r="AN35" s="17" t="str" cm="1">
        <f t="array" ref="AN35">IFERROR(INDEX($T35:$Z35,AF35),"")</f>
        <v/>
      </c>
    </row>
    <row r="36" spans="1:40" hidden="1" x14ac:dyDescent="0.2">
      <c r="A36" s="17" t="str">
        <f t="shared" si="0"/>
        <v>OAS Law (Taught): P1T0LAWLAW02</v>
      </c>
      <c r="B36" s="11" t="s">
        <v>2195</v>
      </c>
      <c r="C36" s="11" t="s">
        <v>32964</v>
      </c>
      <c r="D36" s="11" t="s">
        <v>32362</v>
      </c>
      <c r="E36" s="11" t="s">
        <v>75</v>
      </c>
      <c r="F36" s="11" t="s">
        <v>76</v>
      </c>
      <c r="G36" s="11" t="s">
        <v>32358</v>
      </c>
      <c r="H36" s="11" t="s">
        <v>72</v>
      </c>
      <c r="I36" s="11">
        <v>0</v>
      </c>
      <c r="J36" s="11" t="s">
        <v>32168</v>
      </c>
      <c r="K36" s="11" t="s">
        <v>32168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1">
        <v>0</v>
      </c>
      <c r="AA36" s="12" t="s">
        <v>32952</v>
      </c>
      <c r="AB36" s="17" t="str">
        <f t="shared" si="1"/>
        <v>Programme is not compatible with this tool</v>
      </c>
      <c r="AC36" s="17" t="str">
        <f t="shared" si="2"/>
        <v/>
      </c>
      <c r="AD36" s="17">
        <f t="shared" si="3"/>
        <v>6</v>
      </c>
      <c r="AE36" s="17" t="str">
        <f t="shared" si="4"/>
        <v/>
      </c>
      <c r="AF36" s="17" t="str">
        <f t="shared" si="5"/>
        <v/>
      </c>
      <c r="AG36" s="17" t="str" cm="1">
        <f t="array" ref="AG36">IFERROR(IF(J36="Level",INDEX($M36:$S36,AC36+1),INDEX($M36:$S36,AC36)),"")</f>
        <v/>
      </c>
      <c r="AH36" s="17" cm="1">
        <f t="array" ref="AH36">IFERROR(IF(J36="Level",INDEX($M36:$S36,AD36+1),INDEX($M36:$S36,AD36)),"")</f>
        <v>0</v>
      </c>
      <c r="AI36" s="17" t="str" cm="1">
        <f t="array" ref="AI36">IFERROR(INDEX($M36:$S36,AE36),"")</f>
        <v/>
      </c>
      <c r="AJ36" s="17" t="str" cm="1">
        <f t="array" ref="AJ36">IFERROR(INDEX($M36:$S36,AF36),"")</f>
        <v/>
      </c>
      <c r="AK36" s="17" t="str" cm="1">
        <f t="array" ref="AK36">IFERROR(IF(J36="Level",INDEX($T36:$Z36,AC36+1),INDEX($T36:$Z36,AC36)),"")</f>
        <v/>
      </c>
      <c r="AL36" s="17" cm="1">
        <f t="array" ref="AL36">IFERROR(IF(J36="Level",INDEX($T36:$Z36,AD36+1),INDEX($T36:$Z36,AD36)),"")</f>
        <v>0</v>
      </c>
      <c r="AM36" s="17" t="str" cm="1">
        <f t="array" ref="AM36">IFERROR(INDEX($T36:$Z36,AE36),"")</f>
        <v/>
      </c>
      <c r="AN36" s="17" t="str" cm="1">
        <f t="array" ref="AN36">IFERROR(INDEX($T36:$Z36,AF36),"")</f>
        <v/>
      </c>
    </row>
    <row r="37" spans="1:40" hidden="1" x14ac:dyDescent="0.2">
      <c r="A37" s="17" t="str">
        <f t="shared" si="0"/>
        <v>OAS Law: P1Y1LAWLAW01</v>
      </c>
      <c r="B37" s="11" t="s">
        <v>2251</v>
      </c>
      <c r="C37" s="11" t="s">
        <v>32964</v>
      </c>
      <c r="D37" s="11" t="s">
        <v>2252</v>
      </c>
      <c r="E37" s="11" t="s">
        <v>75</v>
      </c>
      <c r="F37" s="11" t="s">
        <v>76</v>
      </c>
      <c r="G37" s="11" t="s">
        <v>32358</v>
      </c>
      <c r="H37" s="11" t="s">
        <v>72</v>
      </c>
      <c r="I37" s="11">
        <v>0</v>
      </c>
      <c r="J37" s="11" t="s">
        <v>32168</v>
      </c>
      <c r="K37" s="11" t="s">
        <v>32168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1">
        <v>0</v>
      </c>
      <c r="AA37" s="12" t="s">
        <v>32952</v>
      </c>
      <c r="AB37" s="17" t="str">
        <f t="shared" si="1"/>
        <v>Programme is not compatible with this tool</v>
      </c>
      <c r="AC37" s="17" t="str">
        <f t="shared" si="2"/>
        <v/>
      </c>
      <c r="AD37" s="17">
        <f t="shared" si="3"/>
        <v>6</v>
      </c>
      <c r="AE37" s="17" t="str">
        <f t="shared" si="4"/>
        <v/>
      </c>
      <c r="AF37" s="17" t="str">
        <f t="shared" si="5"/>
        <v/>
      </c>
      <c r="AG37" s="17" t="str" cm="1">
        <f t="array" ref="AG37">IFERROR(IF(J37="Level",INDEX($M37:$S37,AC37+1),INDEX($M37:$S37,AC37)),"")</f>
        <v/>
      </c>
      <c r="AH37" s="17" cm="1">
        <f t="array" ref="AH37">IFERROR(IF(J37="Level",INDEX($M37:$S37,AD37+1),INDEX($M37:$S37,AD37)),"")</f>
        <v>0</v>
      </c>
      <c r="AI37" s="17" t="str" cm="1">
        <f t="array" ref="AI37">IFERROR(INDEX($M37:$S37,AE37),"")</f>
        <v/>
      </c>
      <c r="AJ37" s="17" t="str" cm="1">
        <f t="array" ref="AJ37">IFERROR(INDEX($M37:$S37,AF37),"")</f>
        <v/>
      </c>
      <c r="AK37" s="17" t="str" cm="1">
        <f t="array" ref="AK37">IFERROR(IF(J37="Level",INDEX($T37:$Z37,AC37+1),INDEX($T37:$Z37,AC37)),"")</f>
        <v/>
      </c>
      <c r="AL37" s="17" cm="1">
        <f t="array" ref="AL37">IFERROR(IF(J37="Level",INDEX($T37:$Z37,AD37+1),INDEX($T37:$Z37,AD37)),"")</f>
        <v>0</v>
      </c>
      <c r="AM37" s="17" t="str" cm="1">
        <f t="array" ref="AM37">IFERROR(INDEX($T37:$Z37,AE37),"")</f>
        <v/>
      </c>
      <c r="AN37" s="17" t="str" cm="1">
        <f t="array" ref="AN37">IFERROR(INDEX($T37:$Z37,AF37),"")</f>
        <v/>
      </c>
    </row>
    <row r="38" spans="1:40" hidden="1" x14ac:dyDescent="0.2">
      <c r="A38" s="17" t="str">
        <f t="shared" si="0"/>
        <v>OAS Modern Foreign Languages: P1Y1SMLSML07</v>
      </c>
      <c r="B38" s="11" t="s">
        <v>2268</v>
      </c>
      <c r="C38" s="11" t="s">
        <v>32964</v>
      </c>
      <c r="D38" s="11" t="s">
        <v>2269</v>
      </c>
      <c r="E38" s="11" t="s">
        <v>280</v>
      </c>
      <c r="F38" s="11" t="s">
        <v>76</v>
      </c>
      <c r="G38" s="11" t="s">
        <v>32358</v>
      </c>
      <c r="H38" s="11" t="s">
        <v>72</v>
      </c>
      <c r="I38" s="11">
        <v>0</v>
      </c>
      <c r="J38" s="11" t="s">
        <v>32168</v>
      </c>
      <c r="K38" s="11" t="s">
        <v>32168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2" t="s">
        <v>32952</v>
      </c>
      <c r="AB38" s="17" t="str">
        <f t="shared" si="1"/>
        <v>Programme is not compatible with this tool</v>
      </c>
      <c r="AC38" s="17" t="str">
        <f t="shared" si="2"/>
        <v/>
      </c>
      <c r="AD38" s="17">
        <f t="shared" si="3"/>
        <v>6</v>
      </c>
      <c r="AE38" s="17" t="str">
        <f t="shared" si="4"/>
        <v/>
      </c>
      <c r="AF38" s="17" t="str">
        <f t="shared" si="5"/>
        <v/>
      </c>
      <c r="AG38" s="17" t="str" cm="1">
        <f t="array" ref="AG38">IFERROR(IF(J38="Level",INDEX($M38:$S38,AC38+1),INDEX($M38:$S38,AC38)),"")</f>
        <v/>
      </c>
      <c r="AH38" s="17" cm="1">
        <f t="array" ref="AH38">IFERROR(IF(J38="Level",INDEX($M38:$S38,AD38+1),INDEX($M38:$S38,AD38)),"")</f>
        <v>0</v>
      </c>
      <c r="AI38" s="17" t="str" cm="1">
        <f t="array" ref="AI38">IFERROR(INDEX($M38:$S38,AE38),"")</f>
        <v/>
      </c>
      <c r="AJ38" s="17" t="str" cm="1">
        <f t="array" ref="AJ38">IFERROR(INDEX($M38:$S38,AF38),"")</f>
        <v/>
      </c>
      <c r="AK38" s="17" t="str" cm="1">
        <f t="array" ref="AK38">IFERROR(IF(J38="Level",INDEX($T38:$Z38,AC38+1),INDEX($T38:$Z38,AC38)),"")</f>
        <v/>
      </c>
      <c r="AL38" s="17" cm="1">
        <f t="array" ref="AL38">IFERROR(IF(J38="Level",INDEX($T38:$Z38,AD38+1),INDEX($T38:$Z38,AD38)),"")</f>
        <v>0</v>
      </c>
      <c r="AM38" s="17" t="str" cm="1">
        <f t="array" ref="AM38">IFERROR(INDEX($T38:$Z38,AE38),"")</f>
        <v/>
      </c>
      <c r="AN38" s="17" t="str" cm="1">
        <f t="array" ref="AN38">IFERROR(INDEX($T38:$Z38,AF38),"")</f>
        <v/>
      </c>
    </row>
    <row r="39" spans="1:40" hidden="1" x14ac:dyDescent="0.2">
      <c r="A39" s="17" t="str">
        <f t="shared" si="0"/>
        <v>OAS Philosophy: P1Y1HPSHPS14</v>
      </c>
      <c r="B39" s="11" t="s">
        <v>2244</v>
      </c>
      <c r="C39" s="11" t="s">
        <v>32964</v>
      </c>
      <c r="D39" s="11" t="s">
        <v>2245</v>
      </c>
      <c r="E39" s="11" t="s">
        <v>222</v>
      </c>
      <c r="F39" s="11" t="s">
        <v>76</v>
      </c>
      <c r="G39" s="11" t="s">
        <v>32358</v>
      </c>
      <c r="H39" s="11" t="s">
        <v>72</v>
      </c>
      <c r="I39" s="11">
        <v>0</v>
      </c>
      <c r="J39" s="11" t="s">
        <v>32168</v>
      </c>
      <c r="K39" s="11" t="s">
        <v>32168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1">
        <v>0</v>
      </c>
      <c r="AA39" s="12" t="s">
        <v>32952</v>
      </c>
      <c r="AB39" s="17" t="str">
        <f t="shared" si="1"/>
        <v>Programme is not compatible with this tool</v>
      </c>
      <c r="AC39" s="17" t="str">
        <f t="shared" si="2"/>
        <v/>
      </c>
      <c r="AD39" s="17">
        <f t="shared" si="3"/>
        <v>6</v>
      </c>
      <c r="AE39" s="17" t="str">
        <f t="shared" si="4"/>
        <v/>
      </c>
      <c r="AF39" s="17" t="str">
        <f t="shared" si="5"/>
        <v/>
      </c>
      <c r="AG39" s="17" t="str" cm="1">
        <f t="array" ref="AG39">IFERROR(IF(J39="Level",INDEX($M39:$S39,AC39+1),INDEX($M39:$S39,AC39)),"")</f>
        <v/>
      </c>
      <c r="AH39" s="17" cm="1">
        <f t="array" ref="AH39">IFERROR(IF(J39="Level",INDEX($M39:$S39,AD39+1),INDEX($M39:$S39,AD39)),"")</f>
        <v>0</v>
      </c>
      <c r="AI39" s="17" t="str" cm="1">
        <f t="array" ref="AI39">IFERROR(INDEX($M39:$S39,AE39),"")</f>
        <v/>
      </c>
      <c r="AJ39" s="17" t="str" cm="1">
        <f t="array" ref="AJ39">IFERROR(INDEX($M39:$S39,AF39),"")</f>
        <v/>
      </c>
      <c r="AK39" s="17" t="str" cm="1">
        <f t="array" ref="AK39">IFERROR(IF(J39="Level",INDEX($T39:$Z39,AC39+1),INDEX($T39:$Z39,AC39)),"")</f>
        <v/>
      </c>
      <c r="AL39" s="17" cm="1">
        <f t="array" ref="AL39">IFERROR(IF(J39="Level",INDEX($T39:$Z39,AD39+1),INDEX($T39:$Z39,AD39)),"")</f>
        <v>0</v>
      </c>
      <c r="AM39" s="17" t="str" cm="1">
        <f t="array" ref="AM39">IFERROR(INDEX($T39:$Z39,AE39),"")</f>
        <v/>
      </c>
      <c r="AN39" s="17" t="str" cm="1">
        <f t="array" ref="AN39">IFERROR(INDEX($T39:$Z39,AF39),"")</f>
        <v/>
      </c>
    </row>
    <row r="40" spans="1:40" hidden="1" x14ac:dyDescent="0.2">
      <c r="A40" s="17" t="str">
        <f t="shared" si="0"/>
        <v>OAS Politics - Cornwall: P1Y1HPSHPSCA</v>
      </c>
      <c r="B40" s="11" t="s">
        <v>2248</v>
      </c>
      <c r="C40" s="11" t="s">
        <v>32964</v>
      </c>
      <c r="D40" s="11" t="s">
        <v>32359</v>
      </c>
      <c r="E40" s="11" t="s">
        <v>258</v>
      </c>
      <c r="F40" s="11" t="s">
        <v>76</v>
      </c>
      <c r="G40" s="11" t="s">
        <v>32358</v>
      </c>
      <c r="H40" s="11" t="s">
        <v>72</v>
      </c>
      <c r="I40" s="11">
        <v>0</v>
      </c>
      <c r="J40" s="11" t="s">
        <v>32168</v>
      </c>
      <c r="K40" s="11" t="s">
        <v>32168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2" t="s">
        <v>32952</v>
      </c>
      <c r="AB40" s="17" t="str">
        <f t="shared" si="1"/>
        <v>Programme is not compatible with this tool</v>
      </c>
      <c r="AC40" s="17" t="str">
        <f t="shared" si="2"/>
        <v/>
      </c>
      <c r="AD40" s="17">
        <f t="shared" si="3"/>
        <v>6</v>
      </c>
      <c r="AE40" s="17" t="str">
        <f t="shared" si="4"/>
        <v/>
      </c>
      <c r="AF40" s="17" t="str">
        <f t="shared" si="5"/>
        <v/>
      </c>
      <c r="AG40" s="17" t="str" cm="1">
        <f t="array" ref="AG40">IFERROR(IF(J40="Level",INDEX($M40:$S40,AC40+1),INDEX($M40:$S40,AC40)),"")</f>
        <v/>
      </c>
      <c r="AH40" s="17" cm="1">
        <f t="array" ref="AH40">IFERROR(IF(J40="Level",INDEX($M40:$S40,AD40+1),INDEX($M40:$S40,AD40)),"")</f>
        <v>0</v>
      </c>
      <c r="AI40" s="17" t="str" cm="1">
        <f t="array" ref="AI40">IFERROR(INDEX($M40:$S40,AE40),"")</f>
        <v/>
      </c>
      <c r="AJ40" s="17" t="str" cm="1">
        <f t="array" ref="AJ40">IFERROR(INDEX($M40:$S40,AF40),"")</f>
        <v/>
      </c>
      <c r="AK40" s="17" t="str" cm="1">
        <f t="array" ref="AK40">IFERROR(IF(J40="Level",INDEX($T40:$Z40,AC40+1),INDEX($T40:$Z40,AC40)),"")</f>
        <v/>
      </c>
      <c r="AL40" s="17" cm="1">
        <f t="array" ref="AL40">IFERROR(IF(J40="Level",INDEX($T40:$Z40,AD40+1),INDEX($T40:$Z40,AD40)),"")</f>
        <v>0</v>
      </c>
      <c r="AM40" s="17" t="str" cm="1">
        <f t="array" ref="AM40">IFERROR(INDEX($T40:$Z40,AE40),"")</f>
        <v/>
      </c>
      <c r="AN40" s="17" t="str" cm="1">
        <f t="array" ref="AN40">IFERROR(INDEX($T40:$Z40,AF40),"")</f>
        <v/>
      </c>
    </row>
    <row r="41" spans="1:40" hidden="1" x14ac:dyDescent="0.2">
      <c r="A41" s="17" t="str">
        <f t="shared" si="0"/>
        <v>OAS Politics: P1Y1HPSHPS03</v>
      </c>
      <c r="B41" s="11" t="s">
        <v>2240</v>
      </c>
      <c r="C41" s="11" t="s">
        <v>32964</v>
      </c>
      <c r="D41" s="11" t="s">
        <v>2241</v>
      </c>
      <c r="E41" s="11" t="s">
        <v>214</v>
      </c>
      <c r="F41" s="11" t="s">
        <v>76</v>
      </c>
      <c r="G41" s="11" t="s">
        <v>32358</v>
      </c>
      <c r="H41" s="11" t="s">
        <v>72</v>
      </c>
      <c r="I41" s="11">
        <v>0</v>
      </c>
      <c r="J41" s="11" t="s">
        <v>32168</v>
      </c>
      <c r="K41" s="11" t="s">
        <v>32168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2" t="s">
        <v>32952</v>
      </c>
      <c r="AB41" s="17" t="str">
        <f t="shared" si="1"/>
        <v>Programme is not compatible with this tool</v>
      </c>
      <c r="AC41" s="17" t="str">
        <f t="shared" si="2"/>
        <v/>
      </c>
      <c r="AD41" s="17">
        <f t="shared" si="3"/>
        <v>6</v>
      </c>
      <c r="AE41" s="17" t="str">
        <f t="shared" si="4"/>
        <v/>
      </c>
      <c r="AF41" s="17" t="str">
        <f t="shared" si="5"/>
        <v/>
      </c>
      <c r="AG41" s="17" t="str" cm="1">
        <f t="array" ref="AG41">IFERROR(IF(J41="Level",INDEX($M41:$S41,AC41+1),INDEX($M41:$S41,AC41)),"")</f>
        <v/>
      </c>
      <c r="AH41" s="17" cm="1">
        <f t="array" ref="AH41">IFERROR(IF(J41="Level",INDEX($M41:$S41,AD41+1),INDEX($M41:$S41,AD41)),"")</f>
        <v>0</v>
      </c>
      <c r="AI41" s="17" t="str" cm="1">
        <f t="array" ref="AI41">IFERROR(INDEX($M41:$S41,AE41),"")</f>
        <v/>
      </c>
      <c r="AJ41" s="17" t="str" cm="1">
        <f t="array" ref="AJ41">IFERROR(INDEX($M41:$S41,AF41),"")</f>
        <v/>
      </c>
      <c r="AK41" s="17" t="str" cm="1">
        <f t="array" ref="AK41">IFERROR(IF(J41="Level",INDEX($T41:$Z41,AC41+1),INDEX($T41:$Z41,AC41)),"")</f>
        <v/>
      </c>
      <c r="AL41" s="17" cm="1">
        <f t="array" ref="AL41">IFERROR(IF(J41="Level",INDEX($T41:$Z41,AD41+1),INDEX($T41:$Z41,AD41)),"")</f>
        <v>0</v>
      </c>
      <c r="AM41" s="17" t="str" cm="1">
        <f t="array" ref="AM41">IFERROR(INDEX($T41:$Z41,AE41),"")</f>
        <v/>
      </c>
      <c r="AN41" s="17" t="str" cm="1">
        <f t="array" ref="AN41">IFERROR(INDEX($T41:$Z41,AF41),"")</f>
        <v/>
      </c>
    </row>
    <row r="42" spans="1:40" hidden="1" x14ac:dyDescent="0.2">
      <c r="A42" s="17" t="str">
        <f t="shared" si="0"/>
        <v>OAS Sociology: P1Y1HPSHPS02</v>
      </c>
      <c r="B42" s="11" t="s">
        <v>2238</v>
      </c>
      <c r="C42" s="11" t="s">
        <v>32964</v>
      </c>
      <c r="D42" s="11" t="s">
        <v>2239</v>
      </c>
      <c r="E42" s="11" t="s">
        <v>234</v>
      </c>
      <c r="F42" s="11" t="s">
        <v>76</v>
      </c>
      <c r="G42" s="11" t="s">
        <v>32358</v>
      </c>
      <c r="H42" s="11" t="s">
        <v>72</v>
      </c>
      <c r="I42" s="11">
        <v>0</v>
      </c>
      <c r="J42" s="11" t="s">
        <v>32168</v>
      </c>
      <c r="K42" s="11" t="s">
        <v>32168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2" t="s">
        <v>32952</v>
      </c>
      <c r="AB42" s="17" t="str">
        <f t="shared" si="1"/>
        <v>Programme is not compatible with this tool</v>
      </c>
      <c r="AC42" s="17" t="str">
        <f t="shared" si="2"/>
        <v/>
      </c>
      <c r="AD42" s="17">
        <f t="shared" si="3"/>
        <v>6</v>
      </c>
      <c r="AE42" s="17" t="str">
        <f t="shared" si="4"/>
        <v/>
      </c>
      <c r="AF42" s="17" t="str">
        <f t="shared" si="5"/>
        <v/>
      </c>
      <c r="AG42" s="17" t="str" cm="1">
        <f t="array" ref="AG42">IFERROR(IF(J42="Level",INDEX($M42:$S42,AC42+1),INDEX($M42:$S42,AC42)),"")</f>
        <v/>
      </c>
      <c r="AH42" s="17" cm="1">
        <f t="array" ref="AH42">IFERROR(IF(J42="Level",INDEX($M42:$S42,AD42+1),INDEX($M42:$S42,AD42)),"")</f>
        <v>0</v>
      </c>
      <c r="AI42" s="17" t="str" cm="1">
        <f t="array" ref="AI42">IFERROR(INDEX($M42:$S42,AE42),"")</f>
        <v/>
      </c>
      <c r="AJ42" s="17" t="str" cm="1">
        <f t="array" ref="AJ42">IFERROR(INDEX($M42:$S42,AF42),"")</f>
        <v/>
      </c>
      <c r="AK42" s="17" t="str" cm="1">
        <f t="array" ref="AK42">IFERROR(IF(J42="Level",INDEX($T42:$Z42,AC42+1),INDEX($T42:$Z42,AC42)),"")</f>
        <v/>
      </c>
      <c r="AL42" s="17" cm="1">
        <f t="array" ref="AL42">IFERROR(IF(J42="Level",INDEX($T42:$Z42,AD42+1),INDEX($T42:$Z42,AD42)),"")</f>
        <v>0</v>
      </c>
      <c r="AM42" s="17" t="str" cm="1">
        <f t="array" ref="AM42">IFERROR(INDEX($T42:$Z42,AE42),"")</f>
        <v/>
      </c>
      <c r="AN42" s="17" t="str" cm="1">
        <f t="array" ref="AN42">IFERROR(INDEX($T42:$Z42,AF42),"")</f>
        <v/>
      </c>
    </row>
    <row r="43" spans="1:40" hidden="1" x14ac:dyDescent="0.2">
      <c r="A43" s="17" t="str">
        <f t="shared" si="0"/>
        <v>OAS Theology: P1Y1CTHCTH01</v>
      </c>
      <c r="B43" s="11" t="s">
        <v>2209</v>
      </c>
      <c r="C43" s="11" t="s">
        <v>32964</v>
      </c>
      <c r="D43" s="11" t="s">
        <v>2210</v>
      </c>
      <c r="E43" s="11" t="s">
        <v>169</v>
      </c>
      <c r="F43" s="11" t="s">
        <v>76</v>
      </c>
      <c r="G43" s="11" t="s">
        <v>32358</v>
      </c>
      <c r="H43" s="11" t="s">
        <v>72</v>
      </c>
      <c r="I43" s="11">
        <v>0</v>
      </c>
      <c r="J43" s="11" t="s">
        <v>32168</v>
      </c>
      <c r="K43" s="11" t="s">
        <v>32168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2" t="s">
        <v>32952</v>
      </c>
      <c r="AB43" s="17" t="str">
        <f t="shared" si="1"/>
        <v>Programme is not compatible with this tool</v>
      </c>
      <c r="AC43" s="17" t="str">
        <f t="shared" si="2"/>
        <v/>
      </c>
      <c r="AD43" s="17">
        <f t="shared" si="3"/>
        <v>6</v>
      </c>
      <c r="AE43" s="17" t="str">
        <f t="shared" si="4"/>
        <v/>
      </c>
      <c r="AF43" s="17" t="str">
        <f t="shared" si="5"/>
        <v/>
      </c>
      <c r="AG43" s="17" t="str" cm="1">
        <f t="array" ref="AG43">IFERROR(IF(J43="Level",INDEX($M43:$S43,AC43+1),INDEX($M43:$S43,AC43)),"")</f>
        <v/>
      </c>
      <c r="AH43" s="17" cm="1">
        <f t="array" ref="AH43">IFERROR(IF(J43="Level",INDEX($M43:$S43,AD43+1),INDEX($M43:$S43,AD43)),"")</f>
        <v>0</v>
      </c>
      <c r="AI43" s="17" t="str" cm="1">
        <f t="array" ref="AI43">IFERROR(INDEX($M43:$S43,AE43),"")</f>
        <v/>
      </c>
      <c r="AJ43" s="17" t="str" cm="1">
        <f t="array" ref="AJ43">IFERROR(INDEX($M43:$S43,AF43),"")</f>
        <v/>
      </c>
      <c r="AK43" s="17" t="str" cm="1">
        <f t="array" ref="AK43">IFERROR(IF(J43="Level",INDEX($T43:$Z43,AC43+1),INDEX($T43:$Z43,AC43)),"")</f>
        <v/>
      </c>
      <c r="AL43" s="17" cm="1">
        <f t="array" ref="AL43">IFERROR(IF(J43="Level",INDEX($T43:$Z43,AD43+1),INDEX($T43:$Z43,AD43)),"")</f>
        <v>0</v>
      </c>
      <c r="AM43" s="17" t="str" cm="1">
        <f t="array" ref="AM43">IFERROR(INDEX($T43:$Z43,AE43),"")</f>
        <v/>
      </c>
      <c r="AN43" s="17" t="str" cm="1">
        <f t="array" ref="AN43">IFERROR(INDEX($T43:$Z43,AF43),"")</f>
        <v/>
      </c>
    </row>
    <row r="44" spans="1:40" hidden="1" x14ac:dyDescent="0.2">
      <c r="A44" s="17" t="str">
        <f t="shared" si="0"/>
        <v>OAS Biological Sciences: P1Y1BIOBIO01</v>
      </c>
      <c r="B44" s="11" t="s">
        <v>2200</v>
      </c>
      <c r="C44" s="11" t="s">
        <v>32964</v>
      </c>
      <c r="D44" s="11" t="s">
        <v>2201</v>
      </c>
      <c r="E44" s="11" t="s">
        <v>126</v>
      </c>
      <c r="F44" s="11" t="s">
        <v>71</v>
      </c>
      <c r="G44" s="11" t="s">
        <v>32358</v>
      </c>
      <c r="H44" s="11" t="s">
        <v>72</v>
      </c>
      <c r="I44" s="11">
        <v>0</v>
      </c>
      <c r="J44" s="11" t="s">
        <v>32168</v>
      </c>
      <c r="K44" s="11" t="s">
        <v>32168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2" t="s">
        <v>32952</v>
      </c>
      <c r="AB44" s="17" t="str">
        <f t="shared" si="1"/>
        <v>Programme is not compatible with this tool</v>
      </c>
      <c r="AC44" s="17" t="str">
        <f t="shared" si="2"/>
        <v/>
      </c>
      <c r="AD44" s="17">
        <f t="shared" si="3"/>
        <v>6</v>
      </c>
      <c r="AE44" s="17" t="str">
        <f t="shared" si="4"/>
        <v/>
      </c>
      <c r="AF44" s="17" t="str">
        <f t="shared" si="5"/>
        <v/>
      </c>
      <c r="AG44" s="17" t="str" cm="1">
        <f t="array" ref="AG44">IFERROR(IF(J44="Level",INDEX($M44:$S44,AC44+1),INDEX($M44:$S44,AC44)),"")</f>
        <v/>
      </c>
      <c r="AH44" s="17" cm="1">
        <f t="array" ref="AH44">IFERROR(IF(J44="Level",INDEX($M44:$S44,AD44+1),INDEX($M44:$S44,AD44)),"")</f>
        <v>0</v>
      </c>
      <c r="AI44" s="17" t="str" cm="1">
        <f t="array" ref="AI44">IFERROR(INDEX($M44:$S44,AE44),"")</f>
        <v/>
      </c>
      <c r="AJ44" s="17" t="str" cm="1">
        <f t="array" ref="AJ44">IFERROR(INDEX($M44:$S44,AF44),"")</f>
        <v/>
      </c>
      <c r="AK44" s="17" t="str" cm="1">
        <f t="array" ref="AK44">IFERROR(IF(J44="Level",INDEX($T44:$Z44,AC44+1),INDEX($T44:$Z44,AC44)),"")</f>
        <v/>
      </c>
      <c r="AL44" s="17" cm="1">
        <f t="array" ref="AL44">IFERROR(IF(J44="Level",INDEX($T44:$Z44,AD44+1),INDEX($T44:$Z44,AD44)),"")</f>
        <v>0</v>
      </c>
      <c r="AM44" s="17" t="str" cm="1">
        <f t="array" ref="AM44">IFERROR(INDEX($T44:$Z44,AE44),"")</f>
        <v/>
      </c>
      <c r="AN44" s="17" t="str" cm="1">
        <f t="array" ref="AN44">IFERROR(INDEX($T44:$Z44,AF44),"")</f>
        <v/>
      </c>
    </row>
    <row r="45" spans="1:40" hidden="1" x14ac:dyDescent="0.2">
      <c r="A45" s="17" t="str">
        <f t="shared" si="0"/>
        <v>OAS Medical Studies (CBS): P1Y1EMSEMS07</v>
      </c>
      <c r="B45" s="11" t="s">
        <v>32147</v>
      </c>
      <c r="C45" s="11" t="s">
        <v>32964</v>
      </c>
      <c r="D45" s="11" t="s">
        <v>32937</v>
      </c>
      <c r="E45" s="11" t="s">
        <v>142</v>
      </c>
      <c r="F45" s="11" t="s">
        <v>71</v>
      </c>
      <c r="G45" s="11" t="s">
        <v>32358</v>
      </c>
      <c r="H45" s="11" t="s">
        <v>72</v>
      </c>
      <c r="I45" s="11">
        <v>0</v>
      </c>
      <c r="J45" s="11" t="s">
        <v>32168</v>
      </c>
      <c r="K45" s="11" t="s">
        <v>32168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2" t="s">
        <v>32952</v>
      </c>
      <c r="AB45" s="17" t="str">
        <f t="shared" si="1"/>
        <v>Programme is not compatible with this tool</v>
      </c>
      <c r="AC45" s="17" t="str">
        <f t="shared" si="2"/>
        <v/>
      </c>
      <c r="AD45" s="17">
        <f t="shared" si="3"/>
        <v>6</v>
      </c>
      <c r="AE45" s="17" t="str">
        <f t="shared" si="4"/>
        <v/>
      </c>
      <c r="AF45" s="17" t="str">
        <f t="shared" si="5"/>
        <v/>
      </c>
      <c r="AG45" s="17" t="str" cm="1">
        <f t="array" ref="AG45">IFERROR(IF(J45="Level",INDEX($M45:$S45,AC45+1),INDEX($M45:$S45,AC45)),"")</f>
        <v/>
      </c>
      <c r="AH45" s="17" cm="1">
        <f t="array" ref="AH45">IFERROR(IF(J45="Level",INDEX($M45:$S45,AD45+1),INDEX($M45:$S45,AD45)),"")</f>
        <v>0</v>
      </c>
      <c r="AI45" s="17" t="str" cm="1">
        <f t="array" ref="AI45">IFERROR(INDEX($M45:$S45,AE45),"")</f>
        <v/>
      </c>
      <c r="AJ45" s="17" t="str" cm="1">
        <f t="array" ref="AJ45">IFERROR(INDEX($M45:$S45,AF45),"")</f>
        <v/>
      </c>
      <c r="AK45" s="17" t="str" cm="1">
        <f t="array" ref="AK45">IFERROR(IF(J45="Level",INDEX($T45:$Z45,AC45+1),INDEX($T45:$Z45,AC45)),"")</f>
        <v/>
      </c>
      <c r="AL45" s="17" cm="1">
        <f t="array" ref="AL45">IFERROR(IF(J45="Level",INDEX($T45:$Z45,AD45+1),INDEX($T45:$Z45,AD45)),"")</f>
        <v>0</v>
      </c>
      <c r="AM45" s="17" t="str" cm="1">
        <f t="array" ref="AM45">IFERROR(INDEX($T45:$Z45,AE45),"")</f>
        <v/>
      </c>
      <c r="AN45" s="17" t="str" cm="1">
        <f t="array" ref="AN45">IFERROR(INDEX($T45:$Z45,AF45),"")</f>
        <v/>
      </c>
    </row>
    <row r="46" spans="1:40" hidden="1" x14ac:dyDescent="0.2">
      <c r="A46" s="17" t="str">
        <f t="shared" si="0"/>
        <v>OAS Medical Studies: P1Y1EMSEMS04</v>
      </c>
      <c r="B46" s="11" t="s">
        <v>2227</v>
      </c>
      <c r="C46" s="11" t="s">
        <v>32964</v>
      </c>
      <c r="D46" s="11" t="s">
        <v>2228</v>
      </c>
      <c r="E46" s="11" t="s">
        <v>2198</v>
      </c>
      <c r="F46" s="11" t="s">
        <v>71</v>
      </c>
      <c r="G46" s="11" t="s">
        <v>32358</v>
      </c>
      <c r="H46" s="11" t="s">
        <v>72</v>
      </c>
      <c r="I46" s="11">
        <v>0</v>
      </c>
      <c r="J46" s="11" t="s">
        <v>32168</v>
      </c>
      <c r="K46" s="11" t="s">
        <v>32168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2" t="s">
        <v>32952</v>
      </c>
      <c r="AB46" s="17" t="str">
        <f t="shared" si="1"/>
        <v>Programme is not compatible with this tool</v>
      </c>
      <c r="AC46" s="17" t="str">
        <f t="shared" si="2"/>
        <v/>
      </c>
      <c r="AD46" s="17">
        <f t="shared" si="3"/>
        <v>6</v>
      </c>
      <c r="AE46" s="17" t="str">
        <f t="shared" si="4"/>
        <v/>
      </c>
      <c r="AF46" s="17" t="str">
        <f t="shared" si="5"/>
        <v/>
      </c>
      <c r="AG46" s="17" t="str" cm="1">
        <f t="array" ref="AG46">IFERROR(IF(J46="Level",INDEX($M46:$S46,AC46+1),INDEX($M46:$S46,AC46)),"")</f>
        <v/>
      </c>
      <c r="AH46" s="17" cm="1">
        <f t="array" ref="AH46">IFERROR(IF(J46="Level",INDEX($M46:$S46,AD46+1),INDEX($M46:$S46,AD46)),"")</f>
        <v>0</v>
      </c>
      <c r="AI46" s="17" t="str" cm="1">
        <f t="array" ref="AI46">IFERROR(INDEX($M46:$S46,AE46),"")</f>
        <v/>
      </c>
      <c r="AJ46" s="17" t="str" cm="1">
        <f t="array" ref="AJ46">IFERROR(INDEX($M46:$S46,AF46),"")</f>
        <v/>
      </c>
      <c r="AK46" s="17" t="str" cm="1">
        <f t="array" ref="AK46">IFERROR(IF(J46="Level",INDEX($T46:$Z46,AC46+1),INDEX($T46:$Z46,AC46)),"")</f>
        <v/>
      </c>
      <c r="AL46" s="17" cm="1">
        <f t="array" ref="AL46">IFERROR(IF(J46="Level",INDEX($T46:$Z46,AD46+1),INDEX($T46:$Z46,AD46)),"")</f>
        <v>0</v>
      </c>
      <c r="AM46" s="17" t="str" cm="1">
        <f t="array" ref="AM46">IFERROR(INDEX($T46:$Z46,AE46),"")</f>
        <v/>
      </c>
      <c r="AN46" s="17" t="str" cm="1">
        <f t="array" ref="AN46">IFERROR(INDEX($T46:$Z46,AF46),"")</f>
        <v/>
      </c>
    </row>
    <row r="47" spans="1:40" hidden="1" x14ac:dyDescent="0.2">
      <c r="A47" s="17" t="str">
        <f t="shared" si="0"/>
        <v>OAS Medical Studies - Cornwall: P1Y1EMSEMSCA</v>
      </c>
      <c r="B47" s="11" t="s">
        <v>2229</v>
      </c>
      <c r="C47" s="11" t="s">
        <v>32964</v>
      </c>
      <c r="D47" s="11" t="s">
        <v>32361</v>
      </c>
      <c r="E47" s="11" t="s">
        <v>2198</v>
      </c>
      <c r="F47" s="11" t="s">
        <v>71</v>
      </c>
      <c r="G47" s="11" t="s">
        <v>32358</v>
      </c>
      <c r="H47" s="11" t="s">
        <v>72</v>
      </c>
      <c r="I47" s="11">
        <v>0</v>
      </c>
      <c r="J47" s="11" t="s">
        <v>32168</v>
      </c>
      <c r="K47" s="11" t="s">
        <v>32168</v>
      </c>
      <c r="L47" s="11">
        <v>0</v>
      </c>
      <c r="M47" s="11">
        <v>0</v>
      </c>
      <c r="N47" s="11">
        <v>0</v>
      </c>
      <c r="O47" s="11">
        <v>0</v>
      </c>
      <c r="P47" s="11">
        <v>0</v>
      </c>
      <c r="Q47" s="11">
        <v>0</v>
      </c>
      <c r="R47" s="11">
        <v>0</v>
      </c>
      <c r="S47" s="11">
        <v>0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2" t="s">
        <v>32952</v>
      </c>
      <c r="AB47" s="17" t="str">
        <f t="shared" si="1"/>
        <v>Programme is not compatible with this tool</v>
      </c>
      <c r="AC47" s="17" t="str">
        <f t="shared" si="2"/>
        <v/>
      </c>
      <c r="AD47" s="17">
        <f t="shared" si="3"/>
        <v>6</v>
      </c>
      <c r="AE47" s="17" t="str">
        <f t="shared" si="4"/>
        <v/>
      </c>
      <c r="AF47" s="17" t="str">
        <f t="shared" si="5"/>
        <v/>
      </c>
      <c r="AG47" s="17" t="str" cm="1">
        <f t="array" ref="AG47">IFERROR(IF(J47="Level",INDEX($M47:$S47,AC47+1),INDEX($M47:$S47,AC47)),"")</f>
        <v/>
      </c>
      <c r="AH47" s="17" cm="1">
        <f t="array" ref="AH47">IFERROR(IF(J47="Level",INDEX($M47:$S47,AD47+1),INDEX($M47:$S47,AD47)),"")</f>
        <v>0</v>
      </c>
      <c r="AI47" s="17" t="str" cm="1">
        <f t="array" ref="AI47">IFERROR(INDEX($M47:$S47,AE47),"")</f>
        <v/>
      </c>
      <c r="AJ47" s="17" t="str" cm="1">
        <f t="array" ref="AJ47">IFERROR(INDEX($M47:$S47,AF47),"")</f>
        <v/>
      </c>
      <c r="AK47" s="17" t="str" cm="1">
        <f t="array" ref="AK47">IFERROR(IF(J47="Level",INDEX($T47:$Z47,AC47+1),INDEX($T47:$Z47,AC47)),"")</f>
        <v/>
      </c>
      <c r="AL47" s="17" cm="1">
        <f t="array" ref="AL47">IFERROR(IF(J47="Level",INDEX($T47:$Z47,AD47+1),INDEX($T47:$Z47,AD47)),"")</f>
        <v>0</v>
      </c>
      <c r="AM47" s="17" t="str" cm="1">
        <f t="array" ref="AM47">IFERROR(INDEX($T47:$Z47,AE47),"")</f>
        <v/>
      </c>
      <c r="AN47" s="17" t="str" cm="1">
        <f t="array" ref="AN47">IFERROR(INDEX($T47:$Z47,AF47),"")</f>
        <v/>
      </c>
    </row>
    <row r="48" spans="1:40" hidden="1" x14ac:dyDescent="0.2">
      <c r="A48" s="17" t="str">
        <f t="shared" si="0"/>
        <v>OAS Medical Studies (HCS): P1Y1EMSEMS08</v>
      </c>
      <c r="B48" s="11" t="s">
        <v>32148</v>
      </c>
      <c r="C48" s="11" t="s">
        <v>32964</v>
      </c>
      <c r="D48" s="11" t="s">
        <v>32938</v>
      </c>
      <c r="E48" s="11" t="s">
        <v>464</v>
      </c>
      <c r="F48" s="11" t="s">
        <v>71</v>
      </c>
      <c r="G48" s="11" t="s">
        <v>32358</v>
      </c>
      <c r="H48" s="11" t="s">
        <v>72</v>
      </c>
      <c r="I48" s="11">
        <v>0</v>
      </c>
      <c r="J48" s="11" t="s">
        <v>32168</v>
      </c>
      <c r="K48" s="11" t="s">
        <v>32168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2" t="s">
        <v>32952</v>
      </c>
      <c r="AB48" s="17" t="str">
        <f t="shared" si="1"/>
        <v>Programme is not compatible with this tool</v>
      </c>
      <c r="AC48" s="17" t="str">
        <f t="shared" si="2"/>
        <v/>
      </c>
      <c r="AD48" s="17">
        <f t="shared" si="3"/>
        <v>6</v>
      </c>
      <c r="AE48" s="17" t="str">
        <f t="shared" si="4"/>
        <v/>
      </c>
      <c r="AF48" s="17" t="str">
        <f t="shared" si="5"/>
        <v/>
      </c>
      <c r="AG48" s="17" t="str" cm="1">
        <f t="array" ref="AG48">IFERROR(IF(J48="Level",INDEX($M48:$S48,AC48+1),INDEX($M48:$S48,AC48)),"")</f>
        <v/>
      </c>
      <c r="AH48" s="17" cm="1">
        <f t="array" ref="AH48">IFERROR(IF(J48="Level",INDEX($M48:$S48,AD48+1),INDEX($M48:$S48,AD48)),"")</f>
        <v>0</v>
      </c>
      <c r="AI48" s="17" t="str" cm="1">
        <f t="array" ref="AI48">IFERROR(INDEX($M48:$S48,AE48),"")</f>
        <v/>
      </c>
      <c r="AJ48" s="17" t="str" cm="1">
        <f t="array" ref="AJ48">IFERROR(INDEX($M48:$S48,AF48),"")</f>
        <v/>
      </c>
      <c r="AK48" s="17" t="str" cm="1">
        <f t="array" ref="AK48">IFERROR(IF(J48="Level",INDEX($T48:$Z48,AC48+1),INDEX($T48:$Z48,AC48)),"")</f>
        <v/>
      </c>
      <c r="AL48" s="17" cm="1">
        <f t="array" ref="AL48">IFERROR(IF(J48="Level",INDEX($T48:$Z48,AD48+1),INDEX($T48:$Z48,AD48)),"")</f>
        <v>0</v>
      </c>
      <c r="AM48" s="17" t="str" cm="1">
        <f t="array" ref="AM48">IFERROR(INDEX($T48:$Z48,AE48),"")</f>
        <v/>
      </c>
      <c r="AN48" s="17" t="str" cm="1">
        <f t="array" ref="AN48">IFERROR(INDEX($T48:$Z48,AF48),"")</f>
        <v/>
      </c>
    </row>
    <row r="49" spans="1:40" hidden="1" x14ac:dyDescent="0.2">
      <c r="A49" s="17" t="str">
        <f t="shared" si="0"/>
        <v>OAS Medical Studies (PHSS): P1Y1EMSEMS09</v>
      </c>
      <c r="B49" s="11" t="s">
        <v>32149</v>
      </c>
      <c r="C49" s="11" t="s">
        <v>32964</v>
      </c>
      <c r="D49" s="11" t="s">
        <v>32939</v>
      </c>
      <c r="E49" s="11" t="s">
        <v>308</v>
      </c>
      <c r="F49" s="11" t="s">
        <v>71</v>
      </c>
      <c r="G49" s="11" t="s">
        <v>32358</v>
      </c>
      <c r="H49" s="11" t="s">
        <v>72</v>
      </c>
      <c r="I49" s="11">
        <v>0</v>
      </c>
      <c r="J49" s="11" t="s">
        <v>32168</v>
      </c>
      <c r="K49" s="11" t="s">
        <v>32168</v>
      </c>
      <c r="L49" s="11">
        <v>0</v>
      </c>
      <c r="M49" s="11">
        <v>0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2" t="s">
        <v>32952</v>
      </c>
      <c r="AB49" s="17" t="str">
        <f t="shared" si="1"/>
        <v>Programme is not compatible with this tool</v>
      </c>
      <c r="AC49" s="17" t="str">
        <f t="shared" si="2"/>
        <v/>
      </c>
      <c r="AD49" s="17">
        <f t="shared" si="3"/>
        <v>6</v>
      </c>
      <c r="AE49" s="17" t="str">
        <f t="shared" si="4"/>
        <v/>
      </c>
      <c r="AF49" s="17" t="str">
        <f t="shared" si="5"/>
        <v/>
      </c>
      <c r="AG49" s="17" t="str" cm="1">
        <f t="array" ref="AG49">IFERROR(IF(J49="Level",INDEX($M49:$S49,AC49+1),INDEX($M49:$S49,AC49)),"")</f>
        <v/>
      </c>
      <c r="AH49" s="17" cm="1">
        <f t="array" ref="AH49">IFERROR(IF(J49="Level",INDEX($M49:$S49,AD49+1),INDEX($M49:$S49,AD49)),"")</f>
        <v>0</v>
      </c>
      <c r="AI49" s="17" t="str" cm="1">
        <f t="array" ref="AI49">IFERROR(INDEX($M49:$S49,AE49),"")</f>
        <v/>
      </c>
      <c r="AJ49" s="17" t="str" cm="1">
        <f t="array" ref="AJ49">IFERROR(INDEX($M49:$S49,AF49),"")</f>
        <v/>
      </c>
      <c r="AK49" s="17" t="str" cm="1">
        <f t="array" ref="AK49">IFERROR(IF(J49="Level",INDEX($T49:$Z49,AC49+1),INDEX($T49:$Z49,AC49)),"")</f>
        <v/>
      </c>
      <c r="AL49" s="17" cm="1">
        <f t="array" ref="AL49">IFERROR(IF(J49="Level",INDEX($T49:$Z49,AD49+1),INDEX($T49:$Z49,AD49)),"")</f>
        <v>0</v>
      </c>
      <c r="AM49" s="17" t="str" cm="1">
        <f t="array" ref="AM49">IFERROR(INDEX($T49:$Z49,AE49),"")</f>
        <v/>
      </c>
      <c r="AN49" s="17" t="str" cm="1">
        <f t="array" ref="AN49">IFERROR(INDEX($T49:$Z49,AF49),"")</f>
        <v/>
      </c>
    </row>
    <row r="50" spans="1:40" hidden="1" x14ac:dyDescent="0.2">
      <c r="A50" s="17" t="str">
        <f t="shared" si="0"/>
        <v>OAS Medical Studies (PHSS) - Cornwall: P1Y1EMSEMSCB</v>
      </c>
      <c r="B50" s="11" t="s">
        <v>32146</v>
      </c>
      <c r="C50" s="11" t="s">
        <v>32964</v>
      </c>
      <c r="D50" s="11" t="s">
        <v>32936</v>
      </c>
      <c r="E50" s="11" t="s">
        <v>308</v>
      </c>
      <c r="F50" s="11" t="s">
        <v>71</v>
      </c>
      <c r="G50" s="11" t="s">
        <v>32358</v>
      </c>
      <c r="H50" s="11" t="s">
        <v>72</v>
      </c>
      <c r="I50" s="11">
        <v>0</v>
      </c>
      <c r="J50" s="11" t="s">
        <v>32168</v>
      </c>
      <c r="K50" s="11" t="s">
        <v>32168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1">
        <v>0</v>
      </c>
      <c r="AA50" s="12" t="s">
        <v>32952</v>
      </c>
      <c r="AB50" s="17" t="str">
        <f t="shared" si="1"/>
        <v>Programme is not compatible with this tool</v>
      </c>
      <c r="AC50" s="17" t="str">
        <f t="shared" si="2"/>
        <v/>
      </c>
      <c r="AD50" s="17">
        <f t="shared" si="3"/>
        <v>6</v>
      </c>
      <c r="AE50" s="17" t="str">
        <f t="shared" si="4"/>
        <v/>
      </c>
      <c r="AF50" s="17" t="str">
        <f t="shared" si="5"/>
        <v/>
      </c>
      <c r="AG50" s="17" t="str" cm="1">
        <f t="array" ref="AG50">IFERROR(IF(J50="Level",INDEX($M50:$S50,AC50+1),INDEX($M50:$S50,AC50)),"")</f>
        <v/>
      </c>
      <c r="AH50" s="17" cm="1">
        <f t="array" ref="AH50">IFERROR(IF(J50="Level",INDEX($M50:$S50,AD50+1),INDEX($M50:$S50,AD50)),"")</f>
        <v>0</v>
      </c>
      <c r="AI50" s="17" t="str" cm="1">
        <f t="array" ref="AI50">IFERROR(INDEX($M50:$S50,AE50),"")</f>
        <v/>
      </c>
      <c r="AJ50" s="17" t="str" cm="1">
        <f t="array" ref="AJ50">IFERROR(INDEX($M50:$S50,AF50),"")</f>
        <v/>
      </c>
      <c r="AK50" s="17" t="str" cm="1">
        <f t="array" ref="AK50">IFERROR(IF(J50="Level",INDEX($T50:$Z50,AC50+1),INDEX($T50:$Z50,AC50)),"")</f>
        <v/>
      </c>
      <c r="AL50" s="17" cm="1">
        <f t="array" ref="AL50">IFERROR(IF(J50="Level",INDEX($T50:$Z50,AD50+1),INDEX($T50:$Z50,AD50)),"")</f>
        <v>0</v>
      </c>
      <c r="AM50" s="17" t="str" cm="1">
        <f t="array" ref="AM50">IFERROR(INDEX($T50:$Z50,AE50),"")</f>
        <v/>
      </c>
      <c r="AN50" s="17" t="str" cm="1">
        <f t="array" ref="AN50">IFERROR(INDEX($T50:$Z50,AF50),"")</f>
        <v/>
      </c>
    </row>
    <row r="51" spans="1:40" hidden="1" x14ac:dyDescent="0.2">
      <c r="A51" s="17" t="str">
        <f t="shared" si="0"/>
        <v>OAS Psychology: P1Y1PSYPSY03</v>
      </c>
      <c r="B51" s="11" t="s">
        <v>2257</v>
      </c>
      <c r="C51" s="11" t="s">
        <v>32964</v>
      </c>
      <c r="D51" s="11" t="s">
        <v>2258</v>
      </c>
      <c r="E51" s="11" t="s">
        <v>149</v>
      </c>
      <c r="F51" s="11" t="s">
        <v>71</v>
      </c>
      <c r="G51" s="11" t="s">
        <v>32358</v>
      </c>
      <c r="H51" s="11" t="s">
        <v>72</v>
      </c>
      <c r="I51" s="11">
        <v>0</v>
      </c>
      <c r="J51" s="11" t="s">
        <v>32168</v>
      </c>
      <c r="K51" s="11" t="s">
        <v>32168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2" t="s">
        <v>32952</v>
      </c>
      <c r="AB51" s="17" t="str">
        <f t="shared" si="1"/>
        <v>Programme is not compatible with this tool</v>
      </c>
      <c r="AC51" s="17" t="str">
        <f t="shared" si="2"/>
        <v/>
      </c>
      <c r="AD51" s="17">
        <f t="shared" si="3"/>
        <v>6</v>
      </c>
      <c r="AE51" s="17" t="str">
        <f t="shared" si="4"/>
        <v/>
      </c>
      <c r="AF51" s="17" t="str">
        <f t="shared" si="5"/>
        <v/>
      </c>
      <c r="AG51" s="17" t="str" cm="1">
        <f t="array" ref="AG51">IFERROR(IF(J51="Level",INDEX($M51:$S51,AC51+1),INDEX($M51:$S51,AC51)),"")</f>
        <v/>
      </c>
      <c r="AH51" s="17" cm="1">
        <f t="array" ref="AH51">IFERROR(IF(J51="Level",INDEX($M51:$S51,AD51+1),INDEX($M51:$S51,AD51)),"")</f>
        <v>0</v>
      </c>
      <c r="AI51" s="17" t="str" cm="1">
        <f t="array" ref="AI51">IFERROR(INDEX($M51:$S51,AE51),"")</f>
        <v/>
      </c>
      <c r="AJ51" s="17" t="str" cm="1">
        <f t="array" ref="AJ51">IFERROR(INDEX($M51:$S51,AF51),"")</f>
        <v/>
      </c>
      <c r="AK51" s="17" t="str" cm="1">
        <f t="array" ref="AK51">IFERROR(IF(J51="Level",INDEX($T51:$Z51,AC51+1),INDEX($T51:$Z51,AC51)),"")</f>
        <v/>
      </c>
      <c r="AL51" s="17" cm="1">
        <f t="array" ref="AL51">IFERROR(IF(J51="Level",INDEX($T51:$Z51,AD51+1),INDEX($T51:$Z51,AD51)),"")</f>
        <v>0</v>
      </c>
      <c r="AM51" s="17" t="str" cm="1">
        <f t="array" ref="AM51">IFERROR(INDEX($T51:$Z51,AE51),"")</f>
        <v/>
      </c>
      <c r="AN51" s="17" t="str" cm="1">
        <f t="array" ref="AN51">IFERROR(INDEX($T51:$Z51,AF51),"")</f>
        <v/>
      </c>
    </row>
    <row r="52" spans="1:40" hidden="1" x14ac:dyDescent="0.2">
      <c r="A52" s="17" t="str">
        <f t="shared" si="0"/>
        <v>OAS Psychology: P1Y1PSYPSY07</v>
      </c>
      <c r="B52" s="11" t="s">
        <v>2259</v>
      </c>
      <c r="C52" s="11" t="s">
        <v>32964</v>
      </c>
      <c r="D52" s="11" t="s">
        <v>2258</v>
      </c>
      <c r="E52" s="11" t="s">
        <v>149</v>
      </c>
      <c r="F52" s="11" t="s">
        <v>71</v>
      </c>
      <c r="G52" s="11" t="s">
        <v>32358</v>
      </c>
      <c r="H52" s="11" t="s">
        <v>72</v>
      </c>
      <c r="I52" s="11">
        <v>0</v>
      </c>
      <c r="J52" s="11" t="s">
        <v>32168</v>
      </c>
      <c r="K52" s="11" t="s">
        <v>32168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2" t="s">
        <v>32952</v>
      </c>
      <c r="AB52" s="17" t="str">
        <f t="shared" si="1"/>
        <v>Programme is not compatible with this tool</v>
      </c>
      <c r="AC52" s="17" t="str">
        <f t="shared" si="2"/>
        <v/>
      </c>
      <c r="AD52" s="17">
        <f t="shared" si="3"/>
        <v>6</v>
      </c>
      <c r="AE52" s="17" t="str">
        <f t="shared" si="4"/>
        <v/>
      </c>
      <c r="AF52" s="17" t="str">
        <f t="shared" si="5"/>
        <v/>
      </c>
      <c r="AG52" s="17" t="str" cm="1">
        <f t="array" ref="AG52">IFERROR(IF(J52="Level",INDEX($M52:$S52,AC52+1),INDEX($M52:$S52,AC52)),"")</f>
        <v/>
      </c>
      <c r="AH52" s="17" cm="1">
        <f t="array" ref="AH52">IFERROR(IF(J52="Level",INDEX($M52:$S52,AD52+1),INDEX($M52:$S52,AD52)),"")</f>
        <v>0</v>
      </c>
      <c r="AI52" s="17" t="str" cm="1">
        <f t="array" ref="AI52">IFERROR(INDEX($M52:$S52,AE52),"")</f>
        <v/>
      </c>
      <c r="AJ52" s="17" t="str" cm="1">
        <f t="array" ref="AJ52">IFERROR(INDEX($M52:$S52,AF52),"")</f>
        <v/>
      </c>
      <c r="AK52" s="17" t="str" cm="1">
        <f t="array" ref="AK52">IFERROR(IF(J52="Level",INDEX($T52:$Z52,AC52+1),INDEX($T52:$Z52,AC52)),"")</f>
        <v/>
      </c>
      <c r="AL52" s="17" cm="1">
        <f t="array" ref="AL52">IFERROR(IF(J52="Level",INDEX($T52:$Z52,AD52+1),INDEX($T52:$Z52,AD52)),"")</f>
        <v>0</v>
      </c>
      <c r="AM52" s="17" t="str" cm="1">
        <f t="array" ref="AM52">IFERROR(INDEX($T52:$Z52,AE52),"")</f>
        <v/>
      </c>
      <c r="AN52" s="17" t="str" cm="1">
        <f t="array" ref="AN52">IFERROR(INDEX($T52:$Z52,AF52),"")</f>
        <v/>
      </c>
    </row>
    <row r="53" spans="1:40" hidden="1" x14ac:dyDescent="0.2">
      <c r="A53" s="17" t="str">
        <f t="shared" si="0"/>
        <v>OAS Medical Imaging (Research): P1Y1EMSEMS01</v>
      </c>
      <c r="B53" s="11" t="s">
        <v>2225</v>
      </c>
      <c r="C53" s="11" t="s">
        <v>32964</v>
      </c>
      <c r="D53" s="11" t="s">
        <v>2226</v>
      </c>
      <c r="E53" s="11" t="s">
        <v>1113</v>
      </c>
      <c r="F53" s="11" t="s">
        <v>71</v>
      </c>
      <c r="G53" s="11" t="s">
        <v>32358</v>
      </c>
      <c r="H53" s="11" t="s">
        <v>72</v>
      </c>
      <c r="I53" s="11">
        <v>0</v>
      </c>
      <c r="J53" s="11" t="s">
        <v>32168</v>
      </c>
      <c r="K53" s="11" t="s">
        <v>32168</v>
      </c>
      <c r="L53" s="11">
        <v>0</v>
      </c>
      <c r="M53" s="11">
        <v>0</v>
      </c>
      <c r="N53" s="11">
        <v>0</v>
      </c>
      <c r="O53" s="11">
        <v>0</v>
      </c>
      <c r="P53" s="11">
        <v>0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2" t="s">
        <v>32952</v>
      </c>
      <c r="AB53" s="17" t="str">
        <f t="shared" si="1"/>
        <v>Programme is not compatible with this tool</v>
      </c>
      <c r="AC53" s="17" t="str">
        <f t="shared" si="2"/>
        <v/>
      </c>
      <c r="AD53" s="17">
        <f t="shared" si="3"/>
        <v>6</v>
      </c>
      <c r="AE53" s="17" t="str">
        <f t="shared" si="4"/>
        <v/>
      </c>
      <c r="AF53" s="17" t="str">
        <f t="shared" si="5"/>
        <v/>
      </c>
      <c r="AG53" s="17" t="str" cm="1">
        <f t="array" ref="AG53">IFERROR(IF(J53="Level",INDEX($M53:$S53,AC53+1),INDEX($M53:$S53,AC53)),"")</f>
        <v/>
      </c>
      <c r="AH53" s="17" cm="1">
        <f t="array" ref="AH53">IFERROR(IF(J53="Level",INDEX($M53:$S53,AD53+1),INDEX($M53:$S53,AD53)),"")</f>
        <v>0</v>
      </c>
      <c r="AI53" s="17" t="str" cm="1">
        <f t="array" ref="AI53">IFERROR(INDEX($M53:$S53,AE53),"")</f>
        <v/>
      </c>
      <c r="AJ53" s="17" t="str" cm="1">
        <f t="array" ref="AJ53">IFERROR(INDEX($M53:$S53,AF53),"")</f>
        <v/>
      </c>
      <c r="AK53" s="17" t="str" cm="1">
        <f t="array" ref="AK53">IFERROR(IF(J53="Level",INDEX($T53:$Z53,AC53+1),INDEX($T53:$Z53,AC53)),"")</f>
        <v/>
      </c>
      <c r="AL53" s="17" cm="1">
        <f t="array" ref="AL53">IFERROR(IF(J53="Level",INDEX($T53:$Z53,AD53+1),INDEX($T53:$Z53,AD53)),"")</f>
        <v>0</v>
      </c>
      <c r="AM53" s="17" t="str" cm="1">
        <f t="array" ref="AM53">IFERROR(INDEX($T53:$Z53,AE53),"")</f>
        <v/>
      </c>
      <c r="AN53" s="17" t="str" cm="1">
        <f t="array" ref="AN53">IFERROR(INDEX($T53:$Z53,AF53),"")</f>
        <v/>
      </c>
    </row>
    <row r="54" spans="1:40" hidden="1" x14ac:dyDescent="0.2">
      <c r="A54" s="17" t="str">
        <f t="shared" si="0"/>
        <v>OAS Sport and Health Sciences: P1Y1SHSSHS02</v>
      </c>
      <c r="B54" s="11" t="s">
        <v>2266</v>
      </c>
      <c r="C54" s="11" t="s">
        <v>32964</v>
      </c>
      <c r="D54" s="11" t="s">
        <v>2267</v>
      </c>
      <c r="E54" s="11" t="s">
        <v>152</v>
      </c>
      <c r="F54" s="11" t="s">
        <v>71</v>
      </c>
      <c r="G54" s="11" t="s">
        <v>32358</v>
      </c>
      <c r="H54" s="11" t="s">
        <v>72</v>
      </c>
      <c r="I54" s="11">
        <v>0</v>
      </c>
      <c r="J54" s="11" t="s">
        <v>32168</v>
      </c>
      <c r="K54" s="11" t="s">
        <v>32168</v>
      </c>
      <c r="L54" s="11">
        <v>0</v>
      </c>
      <c r="M54" s="11">
        <v>0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0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2" t="s">
        <v>32952</v>
      </c>
      <c r="AB54" s="17" t="str">
        <f t="shared" si="1"/>
        <v>Programme is not compatible with this tool</v>
      </c>
      <c r="AC54" s="17" t="str">
        <f t="shared" si="2"/>
        <v/>
      </c>
      <c r="AD54" s="17">
        <f t="shared" si="3"/>
        <v>6</v>
      </c>
      <c r="AE54" s="17" t="str">
        <f t="shared" si="4"/>
        <v/>
      </c>
      <c r="AF54" s="17" t="str">
        <f t="shared" si="5"/>
        <v/>
      </c>
      <c r="AG54" s="17" t="str" cm="1">
        <f t="array" ref="AG54">IFERROR(IF(J54="Level",INDEX($M54:$S54,AC54+1),INDEX($M54:$S54,AC54)),"")</f>
        <v/>
      </c>
      <c r="AH54" s="17" cm="1">
        <f t="array" ref="AH54">IFERROR(IF(J54="Level",INDEX($M54:$S54,AD54+1),INDEX($M54:$S54,AD54)),"")</f>
        <v>0</v>
      </c>
      <c r="AI54" s="17" t="str" cm="1">
        <f t="array" ref="AI54">IFERROR(INDEX($M54:$S54,AE54),"")</f>
        <v/>
      </c>
      <c r="AJ54" s="17" t="str" cm="1">
        <f t="array" ref="AJ54">IFERROR(INDEX($M54:$S54,AF54),"")</f>
        <v/>
      </c>
      <c r="AK54" s="17" t="str" cm="1">
        <f t="array" ref="AK54">IFERROR(IF(J54="Level",INDEX($T54:$Z54,AC54+1),INDEX($T54:$Z54,AC54)),"")</f>
        <v/>
      </c>
      <c r="AL54" s="17" cm="1">
        <f t="array" ref="AL54">IFERROR(IF(J54="Level",INDEX($T54:$Z54,AD54+1),INDEX($T54:$Z54,AD54)),"")</f>
        <v>0</v>
      </c>
      <c r="AM54" s="17" t="str" cm="1">
        <f t="array" ref="AM54">IFERROR(INDEX($T54:$Z54,AE54),"")</f>
        <v/>
      </c>
      <c r="AN54" s="17" t="str" cm="1">
        <f t="array" ref="AN54">IFERROR(INDEX($T54:$Z54,AF54),"")</f>
        <v/>
      </c>
    </row>
    <row r="55" spans="1:40" hidden="1" x14ac:dyDescent="0.2">
      <c r="A55" s="17" t="str">
        <f t="shared" si="0"/>
        <v>PhD Accountancy (Distance Learning): PRP3SBESBE11</v>
      </c>
      <c r="B55" s="11" t="s">
        <v>3468</v>
      </c>
      <c r="C55" s="11" t="s">
        <v>32964</v>
      </c>
      <c r="D55" s="11" t="s">
        <v>3469</v>
      </c>
      <c r="E55" s="11" t="s">
        <v>341</v>
      </c>
      <c r="F55" s="11" t="s">
        <v>82</v>
      </c>
      <c r="G55" s="11" t="s">
        <v>32187</v>
      </c>
      <c r="H55" s="11" t="s">
        <v>72</v>
      </c>
      <c r="I55" s="11">
        <v>0</v>
      </c>
      <c r="J55" s="11" t="s">
        <v>32168</v>
      </c>
      <c r="K55" s="11" t="s">
        <v>32168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2" t="s">
        <v>32952</v>
      </c>
      <c r="AB55" s="17" t="str">
        <f t="shared" si="1"/>
        <v>Programme is not compatible with this tool</v>
      </c>
      <c r="AC55" s="17" t="str">
        <f t="shared" si="2"/>
        <v/>
      </c>
      <c r="AD55" s="17">
        <f t="shared" si="3"/>
        <v>6</v>
      </c>
      <c r="AE55" s="17" t="str">
        <f t="shared" si="4"/>
        <v/>
      </c>
      <c r="AF55" s="17" t="str">
        <f t="shared" si="5"/>
        <v/>
      </c>
      <c r="AG55" s="17" t="str" cm="1">
        <f t="array" ref="AG55">IFERROR(IF(J55="Level",INDEX($M55:$S55,AC55+1),INDEX($M55:$S55,AC55)),"")</f>
        <v/>
      </c>
      <c r="AH55" s="17" cm="1">
        <f t="array" ref="AH55">IFERROR(IF(J55="Level",INDEX($M55:$S55,AD55+1),INDEX($M55:$S55,AD55)),"")</f>
        <v>0</v>
      </c>
      <c r="AI55" s="17" t="str" cm="1">
        <f t="array" ref="AI55">IFERROR(INDEX($M55:$S55,AE55),"")</f>
        <v/>
      </c>
      <c r="AJ55" s="17" t="str" cm="1">
        <f t="array" ref="AJ55">IFERROR(INDEX($M55:$S55,AF55),"")</f>
        <v/>
      </c>
      <c r="AK55" s="17" t="str" cm="1">
        <f t="array" ref="AK55">IFERROR(IF(J55="Level",INDEX($T55:$Z55,AC55+1),INDEX($T55:$Z55,AC55)),"")</f>
        <v/>
      </c>
      <c r="AL55" s="17" cm="1">
        <f t="array" ref="AL55">IFERROR(IF(J55="Level",INDEX($T55:$Z55,AD55+1),INDEX($T55:$Z55,AD55)),"")</f>
        <v>0</v>
      </c>
      <c r="AM55" s="17" t="str" cm="1">
        <f t="array" ref="AM55">IFERROR(INDEX($T55:$Z55,AE55),"")</f>
        <v/>
      </c>
      <c r="AN55" s="17" t="str" cm="1">
        <f t="array" ref="AN55">IFERROR(INDEX($T55:$Z55,AF55),"")</f>
        <v/>
      </c>
    </row>
    <row r="56" spans="1:40" hidden="1" x14ac:dyDescent="0.2">
      <c r="A56" s="17" t="str">
        <f t="shared" si="0"/>
        <v>PhD Accounting and Finance (Distance Learning): PRP3SBESBE12</v>
      </c>
      <c r="B56" s="11" t="s">
        <v>3470</v>
      </c>
      <c r="C56" s="11" t="s">
        <v>32964</v>
      </c>
      <c r="D56" s="11" t="s">
        <v>3471</v>
      </c>
      <c r="E56" s="11" t="s">
        <v>341</v>
      </c>
      <c r="F56" s="11" t="s">
        <v>82</v>
      </c>
      <c r="G56" s="11" t="s">
        <v>32187</v>
      </c>
      <c r="H56" s="11" t="s">
        <v>72</v>
      </c>
      <c r="I56" s="11">
        <v>0</v>
      </c>
      <c r="J56" s="11" t="s">
        <v>32168</v>
      </c>
      <c r="K56" s="11" t="s">
        <v>32168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2" t="s">
        <v>32952</v>
      </c>
      <c r="AB56" s="17" t="str">
        <f t="shared" si="1"/>
        <v>Programme is not compatible with this tool</v>
      </c>
      <c r="AC56" s="17" t="str">
        <f t="shared" si="2"/>
        <v/>
      </c>
      <c r="AD56" s="17">
        <f t="shared" si="3"/>
        <v>6</v>
      </c>
      <c r="AE56" s="17" t="str">
        <f t="shared" si="4"/>
        <v/>
      </c>
      <c r="AF56" s="17" t="str">
        <f t="shared" si="5"/>
        <v/>
      </c>
      <c r="AG56" s="17" t="str" cm="1">
        <f t="array" ref="AG56">IFERROR(IF(J56="Level",INDEX($M56:$S56,AC56+1),INDEX($M56:$S56,AC56)),"")</f>
        <v/>
      </c>
      <c r="AH56" s="17" cm="1">
        <f t="array" ref="AH56">IFERROR(IF(J56="Level",INDEX($M56:$S56,AD56+1),INDEX($M56:$S56,AD56)),"")</f>
        <v>0</v>
      </c>
      <c r="AI56" s="17" t="str" cm="1">
        <f t="array" ref="AI56">IFERROR(INDEX($M56:$S56,AE56),"")</f>
        <v/>
      </c>
      <c r="AJ56" s="17" t="str" cm="1">
        <f t="array" ref="AJ56">IFERROR(INDEX($M56:$S56,AF56),"")</f>
        <v/>
      </c>
      <c r="AK56" s="17" t="str" cm="1">
        <f t="array" ref="AK56">IFERROR(IF(J56="Level",INDEX($T56:$Z56,AC56+1),INDEX($T56:$Z56,AC56)),"")</f>
        <v/>
      </c>
      <c r="AL56" s="17" cm="1">
        <f t="array" ref="AL56">IFERROR(IF(J56="Level",INDEX($T56:$Z56,AD56+1),INDEX($T56:$Z56,AD56)),"")</f>
        <v>0</v>
      </c>
      <c r="AM56" s="17" t="str" cm="1">
        <f t="array" ref="AM56">IFERROR(INDEX($T56:$Z56,AE56),"")</f>
        <v/>
      </c>
      <c r="AN56" s="17" t="str" cm="1">
        <f t="array" ref="AN56">IFERROR(INDEX($T56:$Z56,AF56),"")</f>
        <v/>
      </c>
    </row>
    <row r="57" spans="1:40" hidden="1" x14ac:dyDescent="0.2">
      <c r="A57" s="17" t="str">
        <f t="shared" si="0"/>
        <v>MPhil Geography Human (Distance Learning) - Cornwall: PRH2GOAGOACF</v>
      </c>
      <c r="B57" s="11" t="s">
        <v>2610</v>
      </c>
      <c r="C57" s="11" t="s">
        <v>32964</v>
      </c>
      <c r="D57" s="11" t="s">
        <v>2611</v>
      </c>
      <c r="E57" s="11" t="s">
        <v>313</v>
      </c>
      <c r="F57" s="11" t="s">
        <v>82</v>
      </c>
      <c r="G57" s="11" t="s">
        <v>32187</v>
      </c>
      <c r="H57" s="11" t="s">
        <v>72</v>
      </c>
      <c r="I57" s="11">
        <v>0</v>
      </c>
      <c r="J57" s="11" t="s">
        <v>32168</v>
      </c>
      <c r="K57" s="11" t="s">
        <v>32168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2" t="s">
        <v>32952</v>
      </c>
      <c r="AB57" s="17" t="str">
        <f t="shared" si="1"/>
        <v>Programme is not compatible with this tool</v>
      </c>
      <c r="AC57" s="17" t="str">
        <f t="shared" si="2"/>
        <v/>
      </c>
      <c r="AD57" s="17">
        <f t="shared" si="3"/>
        <v>6</v>
      </c>
      <c r="AE57" s="17" t="str">
        <f t="shared" si="4"/>
        <v/>
      </c>
      <c r="AF57" s="17" t="str">
        <f t="shared" si="5"/>
        <v/>
      </c>
      <c r="AG57" s="17" t="str" cm="1">
        <f t="array" ref="AG57">IFERROR(IF(J57="Level",INDEX($M57:$S57,AC57+1),INDEX($M57:$S57,AC57)),"")</f>
        <v/>
      </c>
      <c r="AH57" s="17" cm="1">
        <f t="array" ref="AH57">IFERROR(IF(J57="Level",INDEX($M57:$S57,AD57+1),INDEX($M57:$S57,AD57)),"")</f>
        <v>0</v>
      </c>
      <c r="AI57" s="17" t="str" cm="1">
        <f t="array" ref="AI57">IFERROR(INDEX($M57:$S57,AE57),"")</f>
        <v/>
      </c>
      <c r="AJ57" s="17" t="str" cm="1">
        <f t="array" ref="AJ57">IFERROR(INDEX($M57:$S57,AF57),"")</f>
        <v/>
      </c>
      <c r="AK57" s="17" t="str" cm="1">
        <f t="array" ref="AK57">IFERROR(IF(J57="Level",INDEX($T57:$Z57,AC57+1),INDEX($T57:$Z57,AC57)),"")</f>
        <v/>
      </c>
      <c r="AL57" s="17" cm="1">
        <f t="array" ref="AL57">IFERROR(IF(J57="Level",INDEX($T57:$Z57,AD57+1),INDEX($T57:$Z57,AD57)),"")</f>
        <v>0</v>
      </c>
      <c r="AM57" s="17" t="str" cm="1">
        <f t="array" ref="AM57">IFERROR(INDEX($T57:$Z57,AE57),"")</f>
        <v/>
      </c>
      <c r="AN57" s="17" t="str" cm="1">
        <f t="array" ref="AN57">IFERROR(INDEX($T57:$Z57,AF57),"")</f>
        <v/>
      </c>
    </row>
    <row r="58" spans="1:40" hidden="1" x14ac:dyDescent="0.2">
      <c r="A58" s="17" t="str">
        <f t="shared" si="0"/>
        <v>PhD Geography Human (Distance Learning) - Cornwall: PRP3GOAGOACF</v>
      </c>
      <c r="B58" s="11" t="s">
        <v>3315</v>
      </c>
      <c r="C58" s="11" t="s">
        <v>32964</v>
      </c>
      <c r="D58" s="11" t="s">
        <v>3316</v>
      </c>
      <c r="E58" s="11" t="s">
        <v>313</v>
      </c>
      <c r="F58" s="11" t="s">
        <v>82</v>
      </c>
      <c r="G58" s="11" t="s">
        <v>32187</v>
      </c>
      <c r="H58" s="11" t="s">
        <v>72</v>
      </c>
      <c r="I58" s="11">
        <v>0</v>
      </c>
      <c r="J58" s="11" t="s">
        <v>32168</v>
      </c>
      <c r="K58" s="11" t="s">
        <v>32168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2" t="s">
        <v>32952</v>
      </c>
      <c r="AB58" s="17" t="str">
        <f t="shared" si="1"/>
        <v>Programme is not compatible with this tool</v>
      </c>
      <c r="AC58" s="17" t="str">
        <f t="shared" si="2"/>
        <v/>
      </c>
      <c r="AD58" s="17">
        <f t="shared" si="3"/>
        <v>6</v>
      </c>
      <c r="AE58" s="17" t="str">
        <f t="shared" si="4"/>
        <v/>
      </c>
      <c r="AF58" s="17" t="str">
        <f t="shared" si="5"/>
        <v/>
      </c>
      <c r="AG58" s="17" t="str" cm="1">
        <f t="array" ref="AG58">IFERROR(IF(J58="Level",INDEX($M58:$S58,AC58+1),INDEX($M58:$S58,AC58)),"")</f>
        <v/>
      </c>
      <c r="AH58" s="17" cm="1">
        <f t="array" ref="AH58">IFERROR(IF(J58="Level",INDEX($M58:$S58,AD58+1),INDEX($M58:$S58,AD58)),"")</f>
        <v>0</v>
      </c>
      <c r="AI58" s="17" t="str" cm="1">
        <f t="array" ref="AI58">IFERROR(INDEX($M58:$S58,AE58),"")</f>
        <v/>
      </c>
      <c r="AJ58" s="17" t="str" cm="1">
        <f t="array" ref="AJ58">IFERROR(INDEX($M58:$S58,AF58),"")</f>
        <v/>
      </c>
      <c r="AK58" s="17" t="str" cm="1">
        <f t="array" ref="AK58">IFERROR(IF(J58="Level",INDEX($T58:$Z58,AC58+1),INDEX($T58:$Z58,AC58)),"")</f>
        <v/>
      </c>
      <c r="AL58" s="17" cm="1">
        <f t="array" ref="AL58">IFERROR(IF(J58="Level",INDEX($T58:$Z58,AD58+1),INDEX($T58:$Z58,AD58)),"")</f>
        <v>0</v>
      </c>
      <c r="AM58" s="17" t="str" cm="1">
        <f t="array" ref="AM58">IFERROR(INDEX($T58:$Z58,AE58),"")</f>
        <v/>
      </c>
      <c r="AN58" s="17" t="str" cm="1">
        <f t="array" ref="AN58">IFERROR(INDEX($T58:$Z58,AF58),"")</f>
        <v/>
      </c>
    </row>
    <row r="59" spans="1:40" hidden="1" x14ac:dyDescent="0.2">
      <c r="A59" s="17" t="str">
        <f t="shared" si="0"/>
        <v>MScbyRes Computer Science (Distance Learning): PRM3ECSECS03</v>
      </c>
      <c r="B59" s="11" t="s">
        <v>2996</v>
      </c>
      <c r="C59" s="11" t="s">
        <v>32964</v>
      </c>
      <c r="D59" s="11" t="s">
        <v>2997</v>
      </c>
      <c r="E59" s="11" t="s">
        <v>420</v>
      </c>
      <c r="F59" s="11" t="s">
        <v>82</v>
      </c>
      <c r="G59" s="11" t="s">
        <v>32187</v>
      </c>
      <c r="H59" s="11" t="s">
        <v>72</v>
      </c>
      <c r="I59" s="11">
        <v>0</v>
      </c>
      <c r="J59" s="11" t="s">
        <v>32168</v>
      </c>
      <c r="K59" s="11" t="s">
        <v>32168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2" t="s">
        <v>32952</v>
      </c>
      <c r="AB59" s="17" t="str">
        <f t="shared" si="1"/>
        <v>Programme is not compatible with this tool</v>
      </c>
      <c r="AC59" s="17" t="str">
        <f t="shared" si="2"/>
        <v/>
      </c>
      <c r="AD59" s="17">
        <f t="shared" si="3"/>
        <v>6</v>
      </c>
      <c r="AE59" s="17" t="str">
        <f t="shared" si="4"/>
        <v/>
      </c>
      <c r="AF59" s="17" t="str">
        <f t="shared" si="5"/>
        <v/>
      </c>
      <c r="AG59" s="17" t="str" cm="1">
        <f t="array" ref="AG59">IFERROR(IF(J59="Level",INDEX($M59:$S59,AC59+1),INDEX($M59:$S59,AC59)),"")</f>
        <v/>
      </c>
      <c r="AH59" s="17" cm="1">
        <f t="array" ref="AH59">IFERROR(IF(J59="Level",INDEX($M59:$S59,AD59+1),INDEX($M59:$S59,AD59)),"")</f>
        <v>0</v>
      </c>
      <c r="AI59" s="17" t="str" cm="1">
        <f t="array" ref="AI59">IFERROR(INDEX($M59:$S59,AE59),"")</f>
        <v/>
      </c>
      <c r="AJ59" s="17" t="str" cm="1">
        <f t="array" ref="AJ59">IFERROR(INDEX($M59:$S59,AF59),"")</f>
        <v/>
      </c>
      <c r="AK59" s="17" t="str" cm="1">
        <f t="array" ref="AK59">IFERROR(IF(J59="Level",INDEX($T59:$Z59,AC59+1),INDEX($T59:$Z59,AC59)),"")</f>
        <v/>
      </c>
      <c r="AL59" s="17" cm="1">
        <f t="array" ref="AL59">IFERROR(IF(J59="Level",INDEX($T59:$Z59,AD59+1),INDEX($T59:$Z59,AD59)),"")</f>
        <v>0</v>
      </c>
      <c r="AM59" s="17" t="str" cm="1">
        <f t="array" ref="AM59">IFERROR(INDEX($T59:$Z59,AE59),"")</f>
        <v/>
      </c>
      <c r="AN59" s="17" t="str" cm="1">
        <f t="array" ref="AN59">IFERROR(INDEX($T59:$Z59,AF59),"")</f>
        <v/>
      </c>
    </row>
    <row r="60" spans="1:40" hidden="1" x14ac:dyDescent="0.2">
      <c r="A60" s="17" t="str">
        <f t="shared" si="0"/>
        <v>PhD Computer Science (Distance Learning): PRP3ECSECS09</v>
      </c>
      <c r="B60" s="11" t="s">
        <v>3203</v>
      </c>
      <c r="C60" s="11" t="s">
        <v>32964</v>
      </c>
      <c r="D60" s="11" t="s">
        <v>3204</v>
      </c>
      <c r="E60" s="11" t="s">
        <v>420</v>
      </c>
      <c r="F60" s="11" t="s">
        <v>82</v>
      </c>
      <c r="G60" s="11" t="s">
        <v>32187</v>
      </c>
      <c r="H60" s="11" t="s">
        <v>72</v>
      </c>
      <c r="I60" s="11">
        <v>0</v>
      </c>
      <c r="J60" s="11" t="s">
        <v>32168</v>
      </c>
      <c r="K60" s="11" t="s">
        <v>32168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2" t="s">
        <v>32952</v>
      </c>
      <c r="AB60" s="17" t="str">
        <f t="shared" si="1"/>
        <v>Programme is not compatible with this tool</v>
      </c>
      <c r="AC60" s="17" t="str">
        <f t="shared" si="2"/>
        <v/>
      </c>
      <c r="AD60" s="17">
        <f t="shared" si="3"/>
        <v>6</v>
      </c>
      <c r="AE60" s="17" t="str">
        <f t="shared" si="4"/>
        <v/>
      </c>
      <c r="AF60" s="17" t="str">
        <f t="shared" si="5"/>
        <v/>
      </c>
      <c r="AG60" s="17" t="str" cm="1">
        <f t="array" ref="AG60">IFERROR(IF(J60="Level",INDEX($M60:$S60,AC60+1),INDEX($M60:$S60,AC60)),"")</f>
        <v/>
      </c>
      <c r="AH60" s="17" cm="1">
        <f t="array" ref="AH60">IFERROR(IF(J60="Level",INDEX($M60:$S60,AD60+1),INDEX($M60:$S60,AD60)),"")</f>
        <v>0</v>
      </c>
      <c r="AI60" s="17" t="str" cm="1">
        <f t="array" ref="AI60">IFERROR(INDEX($M60:$S60,AE60),"")</f>
        <v/>
      </c>
      <c r="AJ60" s="17" t="str" cm="1">
        <f t="array" ref="AJ60">IFERROR(INDEX($M60:$S60,AF60),"")</f>
        <v/>
      </c>
      <c r="AK60" s="17" t="str" cm="1">
        <f t="array" ref="AK60">IFERROR(IF(J60="Level",INDEX($T60:$Z60,AC60+1),INDEX($T60:$Z60,AC60)),"")</f>
        <v/>
      </c>
      <c r="AL60" s="17" cm="1">
        <f t="array" ref="AL60">IFERROR(IF(J60="Level",INDEX($T60:$Z60,AD60+1),INDEX($T60:$Z60,AD60)),"")</f>
        <v>0</v>
      </c>
      <c r="AM60" s="17" t="str" cm="1">
        <f t="array" ref="AM60">IFERROR(INDEX($T60:$Z60,AE60),"")</f>
        <v/>
      </c>
      <c r="AN60" s="17" t="str" cm="1">
        <f t="array" ref="AN60">IFERROR(INDEX($T60:$Z60,AF60),"")</f>
        <v/>
      </c>
    </row>
    <row r="61" spans="1:40" hidden="1" x14ac:dyDescent="0.2">
      <c r="A61" s="17" t="str">
        <f t="shared" si="0"/>
        <v>MPhil Biological Sciences (Distance Learning) - Cornwall: PRH2BIOBIOCE</v>
      </c>
      <c r="B61" s="11" t="s">
        <v>2480</v>
      </c>
      <c r="C61" s="11" t="s">
        <v>32964</v>
      </c>
      <c r="D61" s="11" t="s">
        <v>2481</v>
      </c>
      <c r="E61" s="11" t="s">
        <v>133</v>
      </c>
      <c r="F61" s="11" t="s">
        <v>82</v>
      </c>
      <c r="G61" s="11" t="s">
        <v>32187</v>
      </c>
      <c r="H61" s="11" t="s">
        <v>72</v>
      </c>
      <c r="I61" s="11">
        <v>0</v>
      </c>
      <c r="J61" s="11" t="s">
        <v>32168</v>
      </c>
      <c r="K61" s="11" t="s">
        <v>32168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2" t="s">
        <v>32952</v>
      </c>
      <c r="AB61" s="17" t="str">
        <f t="shared" si="1"/>
        <v>Programme is not compatible with this tool</v>
      </c>
      <c r="AC61" s="17" t="str">
        <f t="shared" si="2"/>
        <v/>
      </c>
      <c r="AD61" s="17">
        <f t="shared" si="3"/>
        <v>6</v>
      </c>
      <c r="AE61" s="17" t="str">
        <f t="shared" si="4"/>
        <v/>
      </c>
      <c r="AF61" s="17" t="str">
        <f t="shared" si="5"/>
        <v/>
      </c>
      <c r="AG61" s="17" t="str" cm="1">
        <f t="array" ref="AG61">IFERROR(IF(J61="Level",INDEX($M61:$S61,AC61+1),INDEX($M61:$S61,AC61)),"")</f>
        <v/>
      </c>
      <c r="AH61" s="17" cm="1">
        <f t="array" ref="AH61">IFERROR(IF(J61="Level",INDEX($M61:$S61,AD61+1),INDEX($M61:$S61,AD61)),"")</f>
        <v>0</v>
      </c>
      <c r="AI61" s="17" t="str" cm="1">
        <f t="array" ref="AI61">IFERROR(INDEX($M61:$S61,AE61),"")</f>
        <v/>
      </c>
      <c r="AJ61" s="17" t="str" cm="1">
        <f t="array" ref="AJ61">IFERROR(INDEX($M61:$S61,AF61),"")</f>
        <v/>
      </c>
      <c r="AK61" s="17" t="str" cm="1">
        <f t="array" ref="AK61">IFERROR(IF(J61="Level",INDEX($T61:$Z61,AC61+1),INDEX($T61:$Z61,AC61)),"")</f>
        <v/>
      </c>
      <c r="AL61" s="17" cm="1">
        <f t="array" ref="AL61">IFERROR(IF(J61="Level",INDEX($T61:$Z61,AD61+1),INDEX($T61:$Z61,AD61)),"")</f>
        <v>0</v>
      </c>
      <c r="AM61" s="17" t="str" cm="1">
        <f t="array" ref="AM61">IFERROR(INDEX($T61:$Z61,AE61),"")</f>
        <v/>
      </c>
      <c r="AN61" s="17" t="str" cm="1">
        <f t="array" ref="AN61">IFERROR(INDEX($T61:$Z61,AF61),"")</f>
        <v/>
      </c>
    </row>
    <row r="62" spans="1:40" ht="25.5" hidden="1" x14ac:dyDescent="0.2">
      <c r="A62" s="17" t="str">
        <f t="shared" si="0"/>
        <v>MScbyRes Biological Sciences (Distance Learning) - Cornwall: PRM3BIOBIOCC</v>
      </c>
      <c r="B62" s="11" t="s">
        <v>2978</v>
      </c>
      <c r="C62" s="11" t="s">
        <v>32964</v>
      </c>
      <c r="D62" s="11" t="s">
        <v>2979</v>
      </c>
      <c r="E62" s="11" t="s">
        <v>133</v>
      </c>
      <c r="F62" s="11" t="s">
        <v>82</v>
      </c>
      <c r="G62" s="11" t="s">
        <v>32187</v>
      </c>
      <c r="H62" s="11" t="s">
        <v>72</v>
      </c>
      <c r="I62" s="11">
        <v>0</v>
      </c>
      <c r="J62" s="11" t="s">
        <v>32168</v>
      </c>
      <c r="K62" s="11" t="s">
        <v>32168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1">
        <v>0</v>
      </c>
      <c r="AA62" s="12" t="s">
        <v>32952</v>
      </c>
      <c r="AB62" s="17" t="str">
        <f t="shared" si="1"/>
        <v>Programme is not compatible with this tool</v>
      </c>
      <c r="AC62" s="17" t="str">
        <f t="shared" si="2"/>
        <v/>
      </c>
      <c r="AD62" s="17">
        <f t="shared" si="3"/>
        <v>6</v>
      </c>
      <c r="AE62" s="17" t="str">
        <f t="shared" si="4"/>
        <v/>
      </c>
      <c r="AF62" s="17" t="str">
        <f t="shared" si="5"/>
        <v/>
      </c>
      <c r="AG62" s="17" t="str" cm="1">
        <f t="array" ref="AG62">IFERROR(IF(J62="Level",INDEX($M62:$S62,AC62+1),INDEX($M62:$S62,AC62)),"")</f>
        <v/>
      </c>
      <c r="AH62" s="17" cm="1">
        <f t="array" ref="AH62">IFERROR(IF(J62="Level",INDEX($M62:$S62,AD62+1),INDEX($M62:$S62,AD62)),"")</f>
        <v>0</v>
      </c>
      <c r="AI62" s="17" t="str" cm="1">
        <f t="array" ref="AI62">IFERROR(INDEX($M62:$S62,AE62),"")</f>
        <v/>
      </c>
      <c r="AJ62" s="17" t="str" cm="1">
        <f t="array" ref="AJ62">IFERROR(INDEX($M62:$S62,AF62),"")</f>
        <v/>
      </c>
      <c r="AK62" s="17" t="str" cm="1">
        <f t="array" ref="AK62">IFERROR(IF(J62="Level",INDEX($T62:$Z62,AC62+1),INDEX($T62:$Z62,AC62)),"")</f>
        <v/>
      </c>
      <c r="AL62" s="17" cm="1">
        <f t="array" ref="AL62">IFERROR(IF(J62="Level",INDEX($T62:$Z62,AD62+1),INDEX($T62:$Z62,AD62)),"")</f>
        <v>0</v>
      </c>
      <c r="AM62" s="17" t="str" cm="1">
        <f t="array" ref="AM62">IFERROR(INDEX($T62:$Z62,AE62),"")</f>
        <v/>
      </c>
      <c r="AN62" s="17" t="str" cm="1">
        <f t="array" ref="AN62">IFERROR(INDEX($T62:$Z62,AF62),"")</f>
        <v/>
      </c>
    </row>
    <row r="63" spans="1:40" hidden="1" x14ac:dyDescent="0.2">
      <c r="A63" s="17" t="str">
        <f t="shared" si="0"/>
        <v>PhD Biological Sciences (Distance Learning) - Cornwall: PRP3BIOBIOCE</v>
      </c>
      <c r="B63" s="11" t="s">
        <v>3162</v>
      </c>
      <c r="C63" s="11" t="s">
        <v>32964</v>
      </c>
      <c r="D63" s="11" t="s">
        <v>3163</v>
      </c>
      <c r="E63" s="11" t="s">
        <v>133</v>
      </c>
      <c r="F63" s="11" t="s">
        <v>82</v>
      </c>
      <c r="G63" s="11" t="s">
        <v>32187</v>
      </c>
      <c r="H63" s="11" t="s">
        <v>72</v>
      </c>
      <c r="I63" s="11">
        <v>0</v>
      </c>
      <c r="J63" s="11" t="s">
        <v>32168</v>
      </c>
      <c r="K63" s="11" t="s">
        <v>32168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2" t="s">
        <v>32952</v>
      </c>
      <c r="AB63" s="17" t="str">
        <f t="shared" si="1"/>
        <v>Programme is not compatible with this tool</v>
      </c>
      <c r="AC63" s="17" t="str">
        <f t="shared" si="2"/>
        <v/>
      </c>
      <c r="AD63" s="17">
        <f t="shared" si="3"/>
        <v>6</v>
      </c>
      <c r="AE63" s="17" t="str">
        <f t="shared" si="4"/>
        <v/>
      </c>
      <c r="AF63" s="17" t="str">
        <f t="shared" si="5"/>
        <v/>
      </c>
      <c r="AG63" s="17" t="str" cm="1">
        <f t="array" ref="AG63">IFERROR(IF(J63="Level",INDEX($M63:$S63,AC63+1),INDEX($M63:$S63,AC63)),"")</f>
        <v/>
      </c>
      <c r="AH63" s="17" cm="1">
        <f t="array" ref="AH63">IFERROR(IF(J63="Level",INDEX($M63:$S63,AD63+1),INDEX($M63:$S63,AD63)),"")</f>
        <v>0</v>
      </c>
      <c r="AI63" s="17" t="str" cm="1">
        <f t="array" ref="AI63">IFERROR(INDEX($M63:$S63,AE63),"")</f>
        <v/>
      </c>
      <c r="AJ63" s="17" t="str" cm="1">
        <f t="array" ref="AJ63">IFERROR(INDEX($M63:$S63,AF63),"")</f>
        <v/>
      </c>
      <c r="AK63" s="17" t="str" cm="1">
        <f t="array" ref="AK63">IFERROR(IF(J63="Level",INDEX($T63:$Z63,AC63+1),INDEX($T63:$Z63,AC63)),"")</f>
        <v/>
      </c>
      <c r="AL63" s="17" cm="1">
        <f t="array" ref="AL63">IFERROR(IF(J63="Level",INDEX($T63:$Z63,AD63+1),INDEX($T63:$Z63,AD63)),"")</f>
        <v>0</v>
      </c>
      <c r="AM63" s="17" t="str" cm="1">
        <f t="array" ref="AM63">IFERROR(INDEX($T63:$Z63,AE63),"")</f>
        <v/>
      </c>
      <c r="AN63" s="17" t="str" cm="1">
        <f t="array" ref="AN63">IFERROR(INDEX($T63:$Z63,AF63),"")</f>
        <v/>
      </c>
    </row>
    <row r="64" spans="1:40" hidden="1" x14ac:dyDescent="0.2">
      <c r="A64" s="17" t="str">
        <f t="shared" si="0"/>
        <v>MScbyRes Mathematics (Distance Learning) - Cornwall: PRM3MASMASCB</v>
      </c>
      <c r="B64" s="11" t="s">
        <v>3044</v>
      </c>
      <c r="C64" s="11" t="s">
        <v>32964</v>
      </c>
      <c r="D64" s="11" t="s">
        <v>3045</v>
      </c>
      <c r="E64" s="11" t="s">
        <v>533</v>
      </c>
      <c r="F64" s="11" t="s">
        <v>82</v>
      </c>
      <c r="G64" s="11" t="s">
        <v>32187</v>
      </c>
      <c r="H64" s="11" t="s">
        <v>72</v>
      </c>
      <c r="I64" s="11">
        <v>0</v>
      </c>
      <c r="J64" s="11" t="s">
        <v>32168</v>
      </c>
      <c r="K64" s="11" t="s">
        <v>32168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1">
        <v>0</v>
      </c>
      <c r="AA64" s="12" t="s">
        <v>32952</v>
      </c>
      <c r="AB64" s="17" t="str">
        <f t="shared" si="1"/>
        <v>Programme is not compatible with this tool</v>
      </c>
      <c r="AC64" s="17" t="str">
        <f t="shared" si="2"/>
        <v/>
      </c>
      <c r="AD64" s="17">
        <f t="shared" si="3"/>
        <v>6</v>
      </c>
      <c r="AE64" s="17" t="str">
        <f t="shared" si="4"/>
        <v/>
      </c>
      <c r="AF64" s="17" t="str">
        <f t="shared" si="5"/>
        <v/>
      </c>
      <c r="AG64" s="17" t="str" cm="1">
        <f t="array" ref="AG64">IFERROR(IF(J64="Level",INDEX($M64:$S64,AC64+1),INDEX($M64:$S64,AC64)),"")</f>
        <v/>
      </c>
      <c r="AH64" s="17" cm="1">
        <f t="array" ref="AH64">IFERROR(IF(J64="Level",INDEX($M64:$S64,AD64+1),INDEX($M64:$S64,AD64)),"")</f>
        <v>0</v>
      </c>
      <c r="AI64" s="17" t="str" cm="1">
        <f t="array" ref="AI64">IFERROR(INDEX($M64:$S64,AE64),"")</f>
        <v/>
      </c>
      <c r="AJ64" s="17" t="str" cm="1">
        <f t="array" ref="AJ64">IFERROR(INDEX($M64:$S64,AF64),"")</f>
        <v/>
      </c>
      <c r="AK64" s="17" t="str" cm="1">
        <f t="array" ref="AK64">IFERROR(IF(J64="Level",INDEX($T64:$Z64,AC64+1),INDEX($T64:$Z64,AC64)),"")</f>
        <v/>
      </c>
      <c r="AL64" s="17" cm="1">
        <f t="array" ref="AL64">IFERROR(IF(J64="Level",INDEX($T64:$Z64,AD64+1),INDEX($T64:$Z64,AD64)),"")</f>
        <v>0</v>
      </c>
      <c r="AM64" s="17" t="str" cm="1">
        <f t="array" ref="AM64">IFERROR(INDEX($T64:$Z64,AE64),"")</f>
        <v/>
      </c>
      <c r="AN64" s="17" t="str" cm="1">
        <f t="array" ref="AN64">IFERROR(INDEX($T64:$Z64,AF64),"")</f>
        <v/>
      </c>
    </row>
    <row r="65" spans="1:40" hidden="1" x14ac:dyDescent="0.2">
      <c r="A65" s="17" t="str">
        <f t="shared" si="0"/>
        <v>MPhil Renewable Energy (Distance Learning) - Cornwall: PRH2CSMCSMCE</v>
      </c>
      <c r="B65" s="11" t="s">
        <v>2492</v>
      </c>
      <c r="C65" s="11" t="s">
        <v>32964</v>
      </c>
      <c r="D65" s="11" t="s">
        <v>2493</v>
      </c>
      <c r="E65" s="11" t="s">
        <v>409</v>
      </c>
      <c r="F65" s="11" t="s">
        <v>82</v>
      </c>
      <c r="G65" s="11" t="s">
        <v>32187</v>
      </c>
      <c r="H65" s="11" t="s">
        <v>72</v>
      </c>
      <c r="I65" s="11">
        <v>0</v>
      </c>
      <c r="J65" s="11" t="s">
        <v>32168</v>
      </c>
      <c r="K65" s="11" t="s">
        <v>32168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2" t="s">
        <v>32952</v>
      </c>
      <c r="AB65" s="17" t="str">
        <f t="shared" si="1"/>
        <v>Programme is not compatible with this tool</v>
      </c>
      <c r="AC65" s="17" t="str">
        <f t="shared" si="2"/>
        <v/>
      </c>
      <c r="AD65" s="17">
        <f t="shared" si="3"/>
        <v>6</v>
      </c>
      <c r="AE65" s="17" t="str">
        <f t="shared" si="4"/>
        <v/>
      </c>
      <c r="AF65" s="17" t="str">
        <f t="shared" si="5"/>
        <v/>
      </c>
      <c r="AG65" s="17" t="str" cm="1">
        <f t="array" ref="AG65">IFERROR(IF(J65="Level",INDEX($M65:$S65,AC65+1),INDEX($M65:$S65,AC65)),"")</f>
        <v/>
      </c>
      <c r="AH65" s="17" cm="1">
        <f t="array" ref="AH65">IFERROR(IF(J65="Level",INDEX($M65:$S65,AD65+1),INDEX($M65:$S65,AD65)),"")</f>
        <v>0</v>
      </c>
      <c r="AI65" s="17" t="str" cm="1">
        <f t="array" ref="AI65">IFERROR(INDEX($M65:$S65,AE65),"")</f>
        <v/>
      </c>
      <c r="AJ65" s="17" t="str" cm="1">
        <f t="array" ref="AJ65">IFERROR(INDEX($M65:$S65,AF65),"")</f>
        <v/>
      </c>
      <c r="AK65" s="17" t="str" cm="1">
        <f t="array" ref="AK65">IFERROR(IF(J65="Level",INDEX($T65:$Z65,AC65+1),INDEX($T65:$Z65,AC65)),"")</f>
        <v/>
      </c>
      <c r="AL65" s="17" cm="1">
        <f t="array" ref="AL65">IFERROR(IF(J65="Level",INDEX($T65:$Z65,AD65+1),INDEX($T65:$Z65,AD65)),"")</f>
        <v>0</v>
      </c>
      <c r="AM65" s="17" t="str" cm="1">
        <f t="array" ref="AM65">IFERROR(INDEX($T65:$Z65,AE65),"")</f>
        <v/>
      </c>
      <c r="AN65" s="17" t="str" cm="1">
        <f t="array" ref="AN65">IFERROR(INDEX($T65:$Z65,AF65),"")</f>
        <v/>
      </c>
    </row>
    <row r="66" spans="1:40" ht="25.5" hidden="1" x14ac:dyDescent="0.2">
      <c r="A66" s="17" t="str">
        <f t="shared" ref="A66:A129" si="6">D66&amp;": "&amp;B66</f>
        <v>MScbyRes Renewable Energy (Distance Learning) - Cornwall: PRM3CSMCSMCE</v>
      </c>
      <c r="B66" s="11" t="s">
        <v>2990</v>
      </c>
      <c r="C66" s="11" t="s">
        <v>32964</v>
      </c>
      <c r="D66" s="11" t="s">
        <v>2991</v>
      </c>
      <c r="E66" s="11" t="s">
        <v>409</v>
      </c>
      <c r="F66" s="11" t="s">
        <v>82</v>
      </c>
      <c r="G66" s="11" t="s">
        <v>32187</v>
      </c>
      <c r="H66" s="11" t="s">
        <v>72</v>
      </c>
      <c r="I66" s="11">
        <v>0</v>
      </c>
      <c r="J66" s="11" t="s">
        <v>32168</v>
      </c>
      <c r="K66" s="11" t="s">
        <v>32168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1">
        <v>0</v>
      </c>
      <c r="AA66" s="12" t="s">
        <v>32952</v>
      </c>
      <c r="AB66" s="17" t="str">
        <f t="shared" ref="AB66:AB129" si="7">IF(H66="Yes","Programme: "&amp;D66,"Programme is not compatible with this tool")</f>
        <v>Programme is not compatible with this tool</v>
      </c>
      <c r="AC66" s="17" t="str">
        <f t="shared" ref="AC66:AC129" si="8">IF(J66="Stage",IF(M66&lt;&gt;0,1,IF(N66&lt;&gt;0,2,IF(O66&lt;&gt;0,3,IF(P66&lt;&gt;0,4,IF(Q66&lt;&gt;0,5,""))))),IF(J66="","",IF(R66&lt;&gt;0,5,IF(S66&lt;&gt;0,6,""))))</f>
        <v/>
      </c>
      <c r="AD66" s="17">
        <f t="shared" ref="AD66:AD129" si="9">IF(J66="Stage",IF(AND(N66&lt;&gt;0,AC66&lt;2),2,IF(AND(O66&lt;&gt;0,AC66&lt;3),3,IF(AND(P66&lt;&gt;0,AC66&lt;4),4,IF(AND(Q66&lt;&gt;0,AC66&lt;5),5,"")))),IF(J66="","",IF(AC66&lt;&gt;0,6)))</f>
        <v>6</v>
      </c>
      <c r="AE66" s="17" t="str">
        <f t="shared" ref="AE66:AE129" si="10">IF(AND(O66&lt;&gt;0,AD66&lt;3),3,IF(AND(P66&lt;&gt;0,AD66&lt;4),4,IF(AND(Q66&lt;&gt;0,AD66&lt;5),5,"")))</f>
        <v/>
      </c>
      <c r="AF66" s="17" t="str">
        <f t="shared" ref="AF66:AF129" si="11">IF(AND(P66&lt;&gt;0,AE66&lt;4),4,IF(AND(Q66&lt;&gt;0,AE66&lt;5),5,""))</f>
        <v/>
      </c>
      <c r="AG66" s="17" t="str" cm="1">
        <f t="array" ref="AG66">IFERROR(IF(J66="Level",INDEX($M66:$S66,AC66+1),INDEX($M66:$S66,AC66)),"")</f>
        <v/>
      </c>
      <c r="AH66" s="17" cm="1">
        <f t="array" ref="AH66">IFERROR(IF(J66="Level",INDEX($M66:$S66,AD66+1),INDEX($M66:$S66,AD66)),"")</f>
        <v>0</v>
      </c>
      <c r="AI66" s="17" t="str" cm="1">
        <f t="array" ref="AI66">IFERROR(INDEX($M66:$S66,AE66),"")</f>
        <v/>
      </c>
      <c r="AJ66" s="17" t="str" cm="1">
        <f t="array" ref="AJ66">IFERROR(INDEX($M66:$S66,AF66),"")</f>
        <v/>
      </c>
      <c r="AK66" s="17" t="str" cm="1">
        <f t="array" ref="AK66">IFERROR(IF(J66="Level",INDEX($T66:$Z66,AC66+1),INDEX($T66:$Z66,AC66)),"")</f>
        <v/>
      </c>
      <c r="AL66" s="17" cm="1">
        <f t="array" ref="AL66">IFERROR(IF(J66="Level",INDEX($T66:$Z66,AD66+1),INDEX($T66:$Z66,AD66)),"")</f>
        <v>0</v>
      </c>
      <c r="AM66" s="17" t="str" cm="1">
        <f t="array" ref="AM66">IFERROR(INDEX($T66:$Z66,AE66),"")</f>
        <v/>
      </c>
      <c r="AN66" s="17" t="str" cm="1">
        <f t="array" ref="AN66">IFERROR(INDEX($T66:$Z66,AF66),"")</f>
        <v/>
      </c>
    </row>
    <row r="67" spans="1:40" hidden="1" x14ac:dyDescent="0.2">
      <c r="A67" s="17" t="str">
        <f t="shared" si="6"/>
        <v>PhD Renewable Energy (Distance Learning) - Cornwall: PRP3CSMCSMCF</v>
      </c>
      <c r="B67" s="11" t="s">
        <v>3176</v>
      </c>
      <c r="C67" s="11" t="s">
        <v>32964</v>
      </c>
      <c r="D67" s="11" t="s">
        <v>3177</v>
      </c>
      <c r="E67" s="11" t="s">
        <v>409</v>
      </c>
      <c r="F67" s="11" t="s">
        <v>82</v>
      </c>
      <c r="G67" s="11" t="s">
        <v>32187</v>
      </c>
      <c r="H67" s="11" t="s">
        <v>72</v>
      </c>
      <c r="I67" s="11">
        <v>0</v>
      </c>
      <c r="J67" s="11" t="s">
        <v>32168</v>
      </c>
      <c r="K67" s="11" t="s">
        <v>32168</v>
      </c>
      <c r="L67" s="11">
        <v>0</v>
      </c>
      <c r="M67" s="11">
        <v>0</v>
      </c>
      <c r="N67" s="11">
        <v>0</v>
      </c>
      <c r="O67" s="11">
        <v>0</v>
      </c>
      <c r="P67" s="11">
        <v>0</v>
      </c>
      <c r="Q67" s="11">
        <v>0</v>
      </c>
      <c r="R67" s="11">
        <v>0</v>
      </c>
      <c r="S67" s="11">
        <v>0</v>
      </c>
      <c r="T67" s="11">
        <v>0</v>
      </c>
      <c r="U67" s="11">
        <v>0</v>
      </c>
      <c r="V67" s="11">
        <v>0</v>
      </c>
      <c r="W67" s="11">
        <v>0</v>
      </c>
      <c r="X67" s="11">
        <v>0</v>
      </c>
      <c r="Y67" s="11">
        <v>0</v>
      </c>
      <c r="Z67" s="11">
        <v>0</v>
      </c>
      <c r="AA67" s="12" t="s">
        <v>32952</v>
      </c>
      <c r="AB67" s="17" t="str">
        <f t="shared" si="7"/>
        <v>Programme is not compatible with this tool</v>
      </c>
      <c r="AC67" s="17" t="str">
        <f t="shared" si="8"/>
        <v/>
      </c>
      <c r="AD67" s="17">
        <f t="shared" si="9"/>
        <v>6</v>
      </c>
      <c r="AE67" s="17" t="str">
        <f t="shared" si="10"/>
        <v/>
      </c>
      <c r="AF67" s="17" t="str">
        <f t="shared" si="11"/>
        <v/>
      </c>
      <c r="AG67" s="17" t="str" cm="1">
        <f t="array" ref="AG67">IFERROR(IF(J67="Level",INDEX($M67:$S67,AC67+1),INDEX($M67:$S67,AC67)),"")</f>
        <v/>
      </c>
      <c r="AH67" s="17" cm="1">
        <f t="array" ref="AH67">IFERROR(IF(J67="Level",INDEX($M67:$S67,AD67+1),INDEX($M67:$S67,AD67)),"")</f>
        <v>0</v>
      </c>
      <c r="AI67" s="17" t="str" cm="1">
        <f t="array" ref="AI67">IFERROR(INDEX($M67:$S67,AE67),"")</f>
        <v/>
      </c>
      <c r="AJ67" s="17" t="str" cm="1">
        <f t="array" ref="AJ67">IFERROR(INDEX($M67:$S67,AF67),"")</f>
        <v/>
      </c>
      <c r="AK67" s="17" t="str" cm="1">
        <f t="array" ref="AK67">IFERROR(IF(J67="Level",INDEX($T67:$Z67,AC67+1),INDEX($T67:$Z67,AC67)),"")</f>
        <v/>
      </c>
      <c r="AL67" s="17" cm="1">
        <f t="array" ref="AL67">IFERROR(IF(J67="Level",INDEX($T67:$Z67,AD67+1),INDEX($T67:$Z67,AD67)),"")</f>
        <v>0</v>
      </c>
      <c r="AM67" s="17" t="str" cm="1">
        <f t="array" ref="AM67">IFERROR(INDEX($T67:$Z67,AE67),"")</f>
        <v/>
      </c>
      <c r="AN67" s="17" t="str" cm="1">
        <f t="array" ref="AN67">IFERROR(INDEX($T67:$Z67,AF67),"")</f>
        <v/>
      </c>
    </row>
    <row r="68" spans="1:40" hidden="1" x14ac:dyDescent="0.2">
      <c r="A68" s="17" t="str">
        <f t="shared" si="6"/>
        <v>PhD Engineering (Distance Learning): PRP3ECSECS10</v>
      </c>
      <c r="B68" s="11" t="s">
        <v>3205</v>
      </c>
      <c r="C68" s="11" t="s">
        <v>32964</v>
      </c>
      <c r="D68" s="11" t="s">
        <v>3206</v>
      </c>
      <c r="E68" s="11" t="s">
        <v>409</v>
      </c>
      <c r="F68" s="11" t="s">
        <v>82</v>
      </c>
      <c r="G68" s="11" t="s">
        <v>32187</v>
      </c>
      <c r="H68" s="11" t="s">
        <v>72</v>
      </c>
      <c r="I68" s="11">
        <v>0</v>
      </c>
      <c r="J68" s="11" t="s">
        <v>32168</v>
      </c>
      <c r="K68" s="11" t="s">
        <v>32168</v>
      </c>
      <c r="L68" s="11">
        <v>0</v>
      </c>
      <c r="M68" s="11">
        <v>0</v>
      </c>
      <c r="N68" s="11">
        <v>0</v>
      </c>
      <c r="O68" s="11">
        <v>0</v>
      </c>
      <c r="P68" s="11">
        <v>0</v>
      </c>
      <c r="Q68" s="11">
        <v>0</v>
      </c>
      <c r="R68" s="11">
        <v>0</v>
      </c>
      <c r="S68" s="11">
        <v>0</v>
      </c>
      <c r="T68" s="11">
        <v>0</v>
      </c>
      <c r="U68" s="11">
        <v>0</v>
      </c>
      <c r="V68" s="11">
        <v>0</v>
      </c>
      <c r="W68" s="11">
        <v>0</v>
      </c>
      <c r="X68" s="11">
        <v>0</v>
      </c>
      <c r="Y68" s="11">
        <v>0</v>
      </c>
      <c r="Z68" s="11">
        <v>0</v>
      </c>
      <c r="AA68" s="12" t="s">
        <v>32952</v>
      </c>
      <c r="AB68" s="17" t="str">
        <f t="shared" si="7"/>
        <v>Programme is not compatible with this tool</v>
      </c>
      <c r="AC68" s="17" t="str">
        <f t="shared" si="8"/>
        <v/>
      </c>
      <c r="AD68" s="17">
        <f t="shared" si="9"/>
        <v>6</v>
      </c>
      <c r="AE68" s="17" t="str">
        <f t="shared" si="10"/>
        <v/>
      </c>
      <c r="AF68" s="17" t="str">
        <f t="shared" si="11"/>
        <v/>
      </c>
      <c r="AG68" s="17" t="str" cm="1">
        <f t="array" ref="AG68">IFERROR(IF(J68="Level",INDEX($M68:$S68,AC68+1),INDEX($M68:$S68,AC68)),"")</f>
        <v/>
      </c>
      <c r="AH68" s="17" cm="1">
        <f t="array" ref="AH68">IFERROR(IF(J68="Level",INDEX($M68:$S68,AD68+1),INDEX($M68:$S68,AD68)),"")</f>
        <v>0</v>
      </c>
      <c r="AI68" s="17" t="str" cm="1">
        <f t="array" ref="AI68">IFERROR(INDEX($M68:$S68,AE68),"")</f>
        <v/>
      </c>
      <c r="AJ68" s="17" t="str" cm="1">
        <f t="array" ref="AJ68">IFERROR(INDEX($M68:$S68,AF68),"")</f>
        <v/>
      </c>
      <c r="AK68" s="17" t="str" cm="1">
        <f t="array" ref="AK68">IFERROR(IF(J68="Level",INDEX($T68:$Z68,AC68+1),INDEX($T68:$Z68,AC68)),"")</f>
        <v/>
      </c>
      <c r="AL68" s="17" cm="1">
        <f t="array" ref="AL68">IFERROR(IF(J68="Level",INDEX($T68:$Z68,AD68+1),INDEX($T68:$Z68,AD68)),"")</f>
        <v>0</v>
      </c>
      <c r="AM68" s="17" t="str" cm="1">
        <f t="array" ref="AM68">IFERROR(INDEX($T68:$Z68,AE68),"")</f>
        <v/>
      </c>
      <c r="AN68" s="17" t="str" cm="1">
        <f t="array" ref="AN68">IFERROR(INDEX($T68:$Z68,AF68),"")</f>
        <v/>
      </c>
    </row>
    <row r="69" spans="1:40" hidden="1" x14ac:dyDescent="0.2">
      <c r="A69" s="17" t="str">
        <f t="shared" si="6"/>
        <v>PhD Finance (Distance Learning): PRP3SBESBE13</v>
      </c>
      <c r="B69" s="11" t="s">
        <v>3472</v>
      </c>
      <c r="C69" s="11" t="s">
        <v>32964</v>
      </c>
      <c r="D69" s="11" t="s">
        <v>3473</v>
      </c>
      <c r="E69" s="11" t="s">
        <v>32190</v>
      </c>
      <c r="F69" s="11" t="s">
        <v>82</v>
      </c>
      <c r="G69" s="11" t="s">
        <v>32187</v>
      </c>
      <c r="H69" s="11" t="s">
        <v>72</v>
      </c>
      <c r="I69" s="11">
        <v>0</v>
      </c>
      <c r="J69" s="11" t="s">
        <v>32168</v>
      </c>
      <c r="K69" s="11" t="s">
        <v>32168</v>
      </c>
      <c r="L69" s="11">
        <v>0</v>
      </c>
      <c r="M69" s="11">
        <v>0</v>
      </c>
      <c r="N69" s="11">
        <v>0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0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2" t="s">
        <v>32952</v>
      </c>
      <c r="AB69" s="17" t="str">
        <f t="shared" si="7"/>
        <v>Programme is not compatible with this tool</v>
      </c>
      <c r="AC69" s="17" t="str">
        <f t="shared" si="8"/>
        <v/>
      </c>
      <c r="AD69" s="17">
        <f t="shared" si="9"/>
        <v>6</v>
      </c>
      <c r="AE69" s="17" t="str">
        <f t="shared" si="10"/>
        <v/>
      </c>
      <c r="AF69" s="17" t="str">
        <f t="shared" si="11"/>
        <v/>
      </c>
      <c r="AG69" s="17" t="str" cm="1">
        <f t="array" ref="AG69">IFERROR(IF(J69="Level",INDEX($M69:$S69,AC69+1),INDEX($M69:$S69,AC69)),"")</f>
        <v/>
      </c>
      <c r="AH69" s="17" cm="1">
        <f t="array" ref="AH69">IFERROR(IF(J69="Level",INDEX($M69:$S69,AD69+1),INDEX($M69:$S69,AD69)),"")</f>
        <v>0</v>
      </c>
      <c r="AI69" s="17" t="str" cm="1">
        <f t="array" ref="AI69">IFERROR(INDEX($M69:$S69,AE69),"")</f>
        <v/>
      </c>
      <c r="AJ69" s="17" t="str" cm="1">
        <f t="array" ref="AJ69">IFERROR(INDEX($M69:$S69,AF69),"")</f>
        <v/>
      </c>
      <c r="AK69" s="17" t="str" cm="1">
        <f t="array" ref="AK69">IFERROR(IF(J69="Level",INDEX($T69:$Z69,AC69+1),INDEX($T69:$Z69,AC69)),"")</f>
        <v/>
      </c>
      <c r="AL69" s="17" cm="1">
        <f t="array" ref="AL69">IFERROR(IF(J69="Level",INDEX($T69:$Z69,AD69+1),INDEX($T69:$Z69,AD69)),"")</f>
        <v>0</v>
      </c>
      <c r="AM69" s="17" t="str" cm="1">
        <f t="array" ref="AM69">IFERROR(INDEX($T69:$Z69,AE69),"")</f>
        <v/>
      </c>
      <c r="AN69" s="17" t="str" cm="1">
        <f t="array" ref="AN69">IFERROR(INDEX($T69:$Z69,AF69),"")</f>
        <v/>
      </c>
    </row>
    <row r="70" spans="1:40" hidden="1" x14ac:dyDescent="0.2">
      <c r="A70" s="17" t="str">
        <f t="shared" si="6"/>
        <v>PhDbyPub Geology (Distance Learning) - Cornwall: PRP2CSMCSMCA</v>
      </c>
      <c r="B70" s="11" t="s">
        <v>3873</v>
      </c>
      <c r="C70" s="11" t="s">
        <v>32964</v>
      </c>
      <c r="D70" s="11" t="s">
        <v>3874</v>
      </c>
      <c r="E70" s="11" t="s">
        <v>392</v>
      </c>
      <c r="F70" s="11" t="s">
        <v>82</v>
      </c>
      <c r="G70" s="11" t="s">
        <v>32187</v>
      </c>
      <c r="H70" s="11" t="s">
        <v>72</v>
      </c>
      <c r="I70" s="11">
        <v>0</v>
      </c>
      <c r="J70" s="11" t="s">
        <v>32168</v>
      </c>
      <c r="K70" s="11" t="s">
        <v>32168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0</v>
      </c>
      <c r="U70" s="11">
        <v>0</v>
      </c>
      <c r="V70" s="11">
        <v>0</v>
      </c>
      <c r="W70" s="11">
        <v>0</v>
      </c>
      <c r="X70" s="11">
        <v>0</v>
      </c>
      <c r="Y70" s="11">
        <v>0</v>
      </c>
      <c r="Z70" s="11">
        <v>0</v>
      </c>
      <c r="AA70" s="12" t="s">
        <v>32952</v>
      </c>
      <c r="AB70" s="17" t="str">
        <f t="shared" si="7"/>
        <v>Programme is not compatible with this tool</v>
      </c>
      <c r="AC70" s="17" t="str">
        <f t="shared" si="8"/>
        <v/>
      </c>
      <c r="AD70" s="17">
        <f t="shared" si="9"/>
        <v>6</v>
      </c>
      <c r="AE70" s="17" t="str">
        <f t="shared" si="10"/>
        <v/>
      </c>
      <c r="AF70" s="17" t="str">
        <f t="shared" si="11"/>
        <v/>
      </c>
      <c r="AG70" s="17" t="str" cm="1">
        <f t="array" ref="AG70">IFERROR(IF(J70="Level",INDEX($M70:$S70,AC70+1),INDEX($M70:$S70,AC70)),"")</f>
        <v/>
      </c>
      <c r="AH70" s="17" cm="1">
        <f t="array" ref="AH70">IFERROR(IF(J70="Level",INDEX($M70:$S70,AD70+1),INDEX($M70:$S70,AD70)),"")</f>
        <v>0</v>
      </c>
      <c r="AI70" s="17" t="str" cm="1">
        <f t="array" ref="AI70">IFERROR(INDEX($M70:$S70,AE70),"")</f>
        <v/>
      </c>
      <c r="AJ70" s="17" t="str" cm="1">
        <f t="array" ref="AJ70">IFERROR(INDEX($M70:$S70,AF70),"")</f>
        <v/>
      </c>
      <c r="AK70" s="17" t="str" cm="1">
        <f t="array" ref="AK70">IFERROR(IF(J70="Level",INDEX($T70:$Z70,AC70+1),INDEX($T70:$Z70,AC70)),"")</f>
        <v/>
      </c>
      <c r="AL70" s="17" cm="1">
        <f t="array" ref="AL70">IFERROR(IF(J70="Level",INDEX($T70:$Z70,AD70+1),INDEX($T70:$Z70,AD70)),"")</f>
        <v>0</v>
      </c>
      <c r="AM70" s="17" t="str" cm="1">
        <f t="array" ref="AM70">IFERROR(INDEX($T70:$Z70,AE70),"")</f>
        <v/>
      </c>
      <c r="AN70" s="17" t="str" cm="1">
        <f t="array" ref="AN70">IFERROR(INDEX($T70:$Z70,AF70),"")</f>
        <v/>
      </c>
    </row>
    <row r="71" spans="1:40" hidden="1" x14ac:dyDescent="0.2">
      <c r="A71" s="17" t="str">
        <f t="shared" si="6"/>
        <v>MPhil Geography H (Distance Learning): PRH2GOAGOA10</v>
      </c>
      <c r="B71" s="11" t="s">
        <v>2595</v>
      </c>
      <c r="C71" s="11" t="s">
        <v>32964</v>
      </c>
      <c r="D71" s="11" t="s">
        <v>32590</v>
      </c>
      <c r="E71" s="11" t="s">
        <v>316</v>
      </c>
      <c r="F71" s="11" t="s">
        <v>82</v>
      </c>
      <c r="G71" s="11" t="s">
        <v>32187</v>
      </c>
      <c r="H71" s="11" t="s">
        <v>72</v>
      </c>
      <c r="I71" s="11">
        <v>0</v>
      </c>
      <c r="J71" s="11" t="s">
        <v>32168</v>
      </c>
      <c r="K71" s="11" t="s">
        <v>32168</v>
      </c>
      <c r="L71" s="11">
        <v>0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0</v>
      </c>
      <c r="S71" s="11">
        <v>0</v>
      </c>
      <c r="T71" s="11">
        <v>0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1">
        <v>0</v>
      </c>
      <c r="AA71" s="12" t="s">
        <v>32952</v>
      </c>
      <c r="AB71" s="17" t="str">
        <f t="shared" si="7"/>
        <v>Programme is not compatible with this tool</v>
      </c>
      <c r="AC71" s="17" t="str">
        <f t="shared" si="8"/>
        <v/>
      </c>
      <c r="AD71" s="17">
        <f t="shared" si="9"/>
        <v>6</v>
      </c>
      <c r="AE71" s="17" t="str">
        <f t="shared" si="10"/>
        <v/>
      </c>
      <c r="AF71" s="17" t="str">
        <f t="shared" si="11"/>
        <v/>
      </c>
      <c r="AG71" s="17" t="str" cm="1">
        <f t="array" ref="AG71">IFERROR(IF(J71="Level",INDEX($M71:$S71,AC71+1),INDEX($M71:$S71,AC71)),"")</f>
        <v/>
      </c>
      <c r="AH71" s="17" cm="1">
        <f t="array" ref="AH71">IFERROR(IF(J71="Level",INDEX($M71:$S71,AD71+1),INDEX($M71:$S71,AD71)),"")</f>
        <v>0</v>
      </c>
      <c r="AI71" s="17" t="str" cm="1">
        <f t="array" ref="AI71">IFERROR(INDEX($M71:$S71,AE71),"")</f>
        <v/>
      </c>
      <c r="AJ71" s="17" t="str" cm="1">
        <f t="array" ref="AJ71">IFERROR(INDEX($M71:$S71,AF71),"")</f>
        <v/>
      </c>
      <c r="AK71" s="17" t="str" cm="1">
        <f t="array" ref="AK71">IFERROR(IF(J71="Level",INDEX($T71:$Z71,AC71+1),INDEX($T71:$Z71,AC71)),"")</f>
        <v/>
      </c>
      <c r="AL71" s="17" cm="1">
        <f t="array" ref="AL71">IFERROR(IF(J71="Level",INDEX($T71:$Z71,AD71+1),INDEX($T71:$Z71,AD71)),"")</f>
        <v>0</v>
      </c>
      <c r="AM71" s="17" t="str" cm="1">
        <f t="array" ref="AM71">IFERROR(INDEX($T71:$Z71,AE71),"")</f>
        <v/>
      </c>
      <c r="AN71" s="17" t="str" cm="1">
        <f t="array" ref="AN71">IFERROR(INDEX($T71:$Z71,AF71),"")</f>
        <v/>
      </c>
    </row>
    <row r="72" spans="1:40" hidden="1" x14ac:dyDescent="0.2">
      <c r="A72" s="17" t="str">
        <f t="shared" si="6"/>
        <v>PhD Geography (Human) (Distance Learning): PRP3GOAGOA11</v>
      </c>
      <c r="B72" s="11" t="s">
        <v>3292</v>
      </c>
      <c r="C72" s="11" t="s">
        <v>32964</v>
      </c>
      <c r="D72" s="11" t="s">
        <v>3293</v>
      </c>
      <c r="E72" s="11" t="s">
        <v>316</v>
      </c>
      <c r="F72" s="11" t="s">
        <v>82</v>
      </c>
      <c r="G72" s="11" t="s">
        <v>32187</v>
      </c>
      <c r="H72" s="11" t="s">
        <v>72</v>
      </c>
      <c r="I72" s="11">
        <v>0</v>
      </c>
      <c r="J72" s="11" t="s">
        <v>32168</v>
      </c>
      <c r="K72" s="11" t="s">
        <v>32168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0</v>
      </c>
      <c r="Z72" s="11">
        <v>0</v>
      </c>
      <c r="AA72" s="12" t="s">
        <v>32952</v>
      </c>
      <c r="AB72" s="17" t="str">
        <f t="shared" si="7"/>
        <v>Programme is not compatible with this tool</v>
      </c>
      <c r="AC72" s="17" t="str">
        <f t="shared" si="8"/>
        <v/>
      </c>
      <c r="AD72" s="17">
        <f t="shared" si="9"/>
        <v>6</v>
      </c>
      <c r="AE72" s="17" t="str">
        <f t="shared" si="10"/>
        <v/>
      </c>
      <c r="AF72" s="17" t="str">
        <f t="shared" si="11"/>
        <v/>
      </c>
      <c r="AG72" s="17" t="str" cm="1">
        <f t="array" ref="AG72">IFERROR(IF(J72="Level",INDEX($M72:$S72,AC72+1),INDEX($M72:$S72,AC72)),"")</f>
        <v/>
      </c>
      <c r="AH72" s="17" cm="1">
        <f t="array" ref="AH72">IFERROR(IF(J72="Level",INDEX($M72:$S72,AD72+1),INDEX($M72:$S72,AD72)),"")</f>
        <v>0</v>
      </c>
      <c r="AI72" s="17" t="str" cm="1">
        <f t="array" ref="AI72">IFERROR(INDEX($M72:$S72,AE72),"")</f>
        <v/>
      </c>
      <c r="AJ72" s="17" t="str" cm="1">
        <f t="array" ref="AJ72">IFERROR(INDEX($M72:$S72,AF72),"")</f>
        <v/>
      </c>
      <c r="AK72" s="17" t="str" cm="1">
        <f t="array" ref="AK72">IFERROR(IF(J72="Level",INDEX($T72:$Z72,AC72+1),INDEX($T72:$Z72,AC72)),"")</f>
        <v/>
      </c>
      <c r="AL72" s="17" cm="1">
        <f t="array" ref="AL72">IFERROR(IF(J72="Level",INDEX($T72:$Z72,AD72+1),INDEX($T72:$Z72,AD72)),"")</f>
        <v>0</v>
      </c>
      <c r="AM72" s="17" t="str" cm="1">
        <f t="array" ref="AM72">IFERROR(INDEX($T72:$Z72,AE72),"")</f>
        <v/>
      </c>
      <c r="AN72" s="17" t="str" cm="1">
        <f t="array" ref="AN72">IFERROR(INDEX($T72:$Z72,AF72),"")</f>
        <v/>
      </c>
    </row>
    <row r="73" spans="1:40" hidden="1" x14ac:dyDescent="0.2">
      <c r="A73" s="17" t="str">
        <f t="shared" si="6"/>
        <v>MScbyRes Mathematics (Distance Learning): PRM3MASMAS03</v>
      </c>
      <c r="B73" s="11" t="s">
        <v>3039</v>
      </c>
      <c r="C73" s="11" t="s">
        <v>32964</v>
      </c>
      <c r="D73" s="11" t="s">
        <v>3040</v>
      </c>
      <c r="E73" s="11" t="s">
        <v>445</v>
      </c>
      <c r="F73" s="11" t="s">
        <v>82</v>
      </c>
      <c r="G73" s="11" t="s">
        <v>32187</v>
      </c>
      <c r="H73" s="11" t="s">
        <v>72</v>
      </c>
      <c r="I73" s="11">
        <v>0</v>
      </c>
      <c r="J73" s="11" t="s">
        <v>32168</v>
      </c>
      <c r="K73" s="11" t="s">
        <v>32168</v>
      </c>
      <c r="L73" s="11">
        <v>0</v>
      </c>
      <c r="M73" s="11">
        <v>0</v>
      </c>
      <c r="N73" s="11">
        <v>0</v>
      </c>
      <c r="O73" s="11">
        <v>0</v>
      </c>
      <c r="P73" s="11">
        <v>0</v>
      </c>
      <c r="Q73" s="11">
        <v>0</v>
      </c>
      <c r="R73" s="11">
        <v>0</v>
      </c>
      <c r="S73" s="11">
        <v>0</v>
      </c>
      <c r="T73" s="11">
        <v>0</v>
      </c>
      <c r="U73" s="11">
        <v>0</v>
      </c>
      <c r="V73" s="11">
        <v>0</v>
      </c>
      <c r="W73" s="11">
        <v>0</v>
      </c>
      <c r="X73" s="11">
        <v>0</v>
      </c>
      <c r="Y73" s="11">
        <v>0</v>
      </c>
      <c r="Z73" s="11">
        <v>0</v>
      </c>
      <c r="AA73" s="12" t="s">
        <v>32952</v>
      </c>
      <c r="AB73" s="17" t="str">
        <f t="shared" si="7"/>
        <v>Programme is not compatible with this tool</v>
      </c>
      <c r="AC73" s="17" t="str">
        <f t="shared" si="8"/>
        <v/>
      </c>
      <c r="AD73" s="17">
        <f t="shared" si="9"/>
        <v>6</v>
      </c>
      <c r="AE73" s="17" t="str">
        <f t="shared" si="10"/>
        <v/>
      </c>
      <c r="AF73" s="17" t="str">
        <f t="shared" si="11"/>
        <v/>
      </c>
      <c r="AG73" s="17" t="str" cm="1">
        <f t="array" ref="AG73">IFERROR(IF(J73="Level",INDEX($M73:$S73,AC73+1),INDEX($M73:$S73,AC73)),"")</f>
        <v/>
      </c>
      <c r="AH73" s="17" cm="1">
        <f t="array" ref="AH73">IFERROR(IF(J73="Level",INDEX($M73:$S73,AD73+1),INDEX($M73:$S73,AD73)),"")</f>
        <v>0</v>
      </c>
      <c r="AI73" s="17" t="str" cm="1">
        <f t="array" ref="AI73">IFERROR(INDEX($M73:$S73,AE73),"")</f>
        <v/>
      </c>
      <c r="AJ73" s="17" t="str" cm="1">
        <f t="array" ref="AJ73">IFERROR(INDEX($M73:$S73,AF73),"")</f>
        <v/>
      </c>
      <c r="AK73" s="17" t="str" cm="1">
        <f t="array" ref="AK73">IFERROR(IF(J73="Level",INDEX($T73:$Z73,AC73+1),INDEX($T73:$Z73,AC73)),"")</f>
        <v/>
      </c>
      <c r="AL73" s="17" cm="1">
        <f t="array" ref="AL73">IFERROR(IF(J73="Level",INDEX($T73:$Z73,AD73+1),INDEX($T73:$Z73,AD73)),"")</f>
        <v>0</v>
      </c>
      <c r="AM73" s="17" t="str" cm="1">
        <f t="array" ref="AM73">IFERROR(INDEX($T73:$Z73,AE73),"")</f>
        <v/>
      </c>
      <c r="AN73" s="17" t="str" cm="1">
        <f t="array" ref="AN73">IFERROR(INDEX($T73:$Z73,AF73),"")</f>
        <v/>
      </c>
    </row>
    <row r="74" spans="1:40" hidden="1" x14ac:dyDescent="0.2">
      <c r="A74" s="17" t="str">
        <f t="shared" si="6"/>
        <v>MPhil Management Studies (Distance Learning): PRH2SBESBE09</v>
      </c>
      <c r="B74" s="11" t="s">
        <v>2732</v>
      </c>
      <c r="C74" s="11" t="s">
        <v>32964</v>
      </c>
      <c r="D74" s="11" t="s">
        <v>32547</v>
      </c>
      <c r="E74" s="11" t="s">
        <v>81</v>
      </c>
      <c r="F74" s="11" t="s">
        <v>82</v>
      </c>
      <c r="G74" s="11" t="s">
        <v>32187</v>
      </c>
      <c r="H74" s="11" t="s">
        <v>72</v>
      </c>
      <c r="I74" s="11">
        <v>0</v>
      </c>
      <c r="J74" s="11" t="s">
        <v>32168</v>
      </c>
      <c r="K74" s="11" t="s">
        <v>32168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0</v>
      </c>
      <c r="S74" s="11">
        <v>0</v>
      </c>
      <c r="T74" s="11">
        <v>0</v>
      </c>
      <c r="U74" s="11">
        <v>0</v>
      </c>
      <c r="V74" s="11">
        <v>0</v>
      </c>
      <c r="W74" s="11">
        <v>0</v>
      </c>
      <c r="X74" s="11">
        <v>0</v>
      </c>
      <c r="Y74" s="11">
        <v>0</v>
      </c>
      <c r="Z74" s="11">
        <v>0</v>
      </c>
      <c r="AA74" s="12" t="s">
        <v>32952</v>
      </c>
      <c r="AB74" s="17" t="str">
        <f t="shared" si="7"/>
        <v>Programme is not compatible with this tool</v>
      </c>
      <c r="AC74" s="17" t="str">
        <f t="shared" si="8"/>
        <v/>
      </c>
      <c r="AD74" s="17">
        <f t="shared" si="9"/>
        <v>6</v>
      </c>
      <c r="AE74" s="17" t="str">
        <f t="shared" si="10"/>
        <v/>
      </c>
      <c r="AF74" s="17" t="str">
        <f t="shared" si="11"/>
        <v/>
      </c>
      <c r="AG74" s="17" t="str" cm="1">
        <f t="array" ref="AG74">IFERROR(IF(J74="Level",INDEX($M74:$S74,AC74+1),INDEX($M74:$S74,AC74)),"")</f>
        <v/>
      </c>
      <c r="AH74" s="17" cm="1">
        <f t="array" ref="AH74">IFERROR(IF(J74="Level",INDEX($M74:$S74,AD74+1),INDEX($M74:$S74,AD74)),"")</f>
        <v>0</v>
      </c>
      <c r="AI74" s="17" t="str" cm="1">
        <f t="array" ref="AI74">IFERROR(INDEX($M74:$S74,AE74),"")</f>
        <v/>
      </c>
      <c r="AJ74" s="17" t="str" cm="1">
        <f t="array" ref="AJ74">IFERROR(INDEX($M74:$S74,AF74),"")</f>
        <v/>
      </c>
      <c r="AK74" s="17" t="str" cm="1">
        <f t="array" ref="AK74">IFERROR(IF(J74="Level",INDEX($T74:$Z74,AC74+1),INDEX($T74:$Z74,AC74)),"")</f>
        <v/>
      </c>
      <c r="AL74" s="17" cm="1">
        <f t="array" ref="AL74">IFERROR(IF(J74="Level",INDEX($T74:$Z74,AD74+1),INDEX($T74:$Z74,AD74)),"")</f>
        <v>0</v>
      </c>
      <c r="AM74" s="17" t="str" cm="1">
        <f t="array" ref="AM74">IFERROR(INDEX($T74:$Z74,AE74),"")</f>
        <v/>
      </c>
      <c r="AN74" s="17" t="str" cm="1">
        <f t="array" ref="AN74">IFERROR(INDEX($T74:$Z74,AF74),"")</f>
        <v/>
      </c>
    </row>
    <row r="75" spans="1:40" hidden="1" x14ac:dyDescent="0.2">
      <c r="A75" s="17" t="str">
        <f t="shared" si="6"/>
        <v>PhD Management Studies (Distance Learning): PRP3SBESBE10</v>
      </c>
      <c r="B75" s="11" t="s">
        <v>3466</v>
      </c>
      <c r="C75" s="11" t="s">
        <v>32964</v>
      </c>
      <c r="D75" s="11" t="s">
        <v>3467</v>
      </c>
      <c r="E75" s="11" t="s">
        <v>81</v>
      </c>
      <c r="F75" s="11" t="s">
        <v>82</v>
      </c>
      <c r="G75" s="11" t="s">
        <v>32187</v>
      </c>
      <c r="H75" s="11" t="s">
        <v>72</v>
      </c>
      <c r="I75" s="11">
        <v>0</v>
      </c>
      <c r="J75" s="11" t="s">
        <v>32168</v>
      </c>
      <c r="K75" s="11" t="s">
        <v>32168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1">
        <v>0</v>
      </c>
      <c r="AA75" s="12" t="s">
        <v>32952</v>
      </c>
      <c r="AB75" s="17" t="str">
        <f t="shared" si="7"/>
        <v>Programme is not compatible with this tool</v>
      </c>
      <c r="AC75" s="17" t="str">
        <f t="shared" si="8"/>
        <v/>
      </c>
      <c r="AD75" s="17">
        <f t="shared" si="9"/>
        <v>6</v>
      </c>
      <c r="AE75" s="17" t="str">
        <f t="shared" si="10"/>
        <v/>
      </c>
      <c r="AF75" s="17" t="str">
        <f t="shared" si="11"/>
        <v/>
      </c>
      <c r="AG75" s="17" t="str" cm="1">
        <f t="array" ref="AG75">IFERROR(IF(J75="Level",INDEX($M75:$S75,AC75+1),INDEX($M75:$S75,AC75)),"")</f>
        <v/>
      </c>
      <c r="AH75" s="17" cm="1">
        <f t="array" ref="AH75">IFERROR(IF(J75="Level",INDEX($M75:$S75,AD75+1),INDEX($M75:$S75,AD75)),"")</f>
        <v>0</v>
      </c>
      <c r="AI75" s="17" t="str" cm="1">
        <f t="array" ref="AI75">IFERROR(INDEX($M75:$S75,AE75),"")</f>
        <v/>
      </c>
      <c r="AJ75" s="17" t="str" cm="1">
        <f t="array" ref="AJ75">IFERROR(INDEX($M75:$S75,AF75),"")</f>
        <v/>
      </c>
      <c r="AK75" s="17" t="str" cm="1">
        <f t="array" ref="AK75">IFERROR(IF(J75="Level",INDEX($T75:$Z75,AC75+1),INDEX($T75:$Z75,AC75)),"")</f>
        <v/>
      </c>
      <c r="AL75" s="17" cm="1">
        <f t="array" ref="AL75">IFERROR(IF(J75="Level",INDEX($T75:$Z75,AD75+1),INDEX($T75:$Z75,AD75)),"")</f>
        <v>0</v>
      </c>
      <c r="AM75" s="17" t="str" cm="1">
        <f t="array" ref="AM75">IFERROR(INDEX($T75:$Z75,AE75),"")</f>
        <v/>
      </c>
      <c r="AN75" s="17" t="str" cm="1">
        <f t="array" ref="AN75">IFERROR(INDEX($T75:$Z75,AF75),"")</f>
        <v/>
      </c>
    </row>
    <row r="76" spans="1:40" hidden="1" x14ac:dyDescent="0.2">
      <c r="A76" s="17" t="str">
        <f t="shared" si="6"/>
        <v>PhD Geography P (Distance Learning): PRP3GOAGOA18</v>
      </c>
      <c r="B76" s="11" t="s">
        <v>31951</v>
      </c>
      <c r="C76" s="11" t="s">
        <v>32964</v>
      </c>
      <c r="D76" s="11" t="s">
        <v>32221</v>
      </c>
      <c r="E76" s="11" t="s">
        <v>498</v>
      </c>
      <c r="F76" s="11" t="s">
        <v>82</v>
      </c>
      <c r="G76" s="11" t="s">
        <v>32187</v>
      </c>
      <c r="H76" s="11" t="s">
        <v>72</v>
      </c>
      <c r="I76" s="11">
        <v>0</v>
      </c>
      <c r="J76" s="11" t="s">
        <v>32168</v>
      </c>
      <c r="K76" s="11" t="s">
        <v>32168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1">
        <v>0</v>
      </c>
      <c r="AA76" s="12" t="s">
        <v>32952</v>
      </c>
      <c r="AB76" s="17" t="str">
        <f t="shared" si="7"/>
        <v>Programme is not compatible with this tool</v>
      </c>
      <c r="AC76" s="17" t="str">
        <f t="shared" si="8"/>
        <v/>
      </c>
      <c r="AD76" s="17">
        <f t="shared" si="9"/>
        <v>6</v>
      </c>
      <c r="AE76" s="17" t="str">
        <f t="shared" si="10"/>
        <v/>
      </c>
      <c r="AF76" s="17" t="str">
        <f t="shared" si="11"/>
        <v/>
      </c>
      <c r="AG76" s="17" t="str" cm="1">
        <f t="array" ref="AG76">IFERROR(IF(J76="Level",INDEX($M76:$S76,AC76+1),INDEX($M76:$S76,AC76)),"")</f>
        <v/>
      </c>
      <c r="AH76" s="17" cm="1">
        <f t="array" ref="AH76">IFERROR(IF(J76="Level",INDEX($M76:$S76,AD76+1),INDEX($M76:$S76,AD76)),"")</f>
        <v>0</v>
      </c>
      <c r="AI76" s="17" t="str" cm="1">
        <f t="array" ref="AI76">IFERROR(INDEX($M76:$S76,AE76),"")</f>
        <v/>
      </c>
      <c r="AJ76" s="17" t="str" cm="1">
        <f t="array" ref="AJ76">IFERROR(INDEX($M76:$S76,AF76),"")</f>
        <v/>
      </c>
      <c r="AK76" s="17" t="str" cm="1">
        <f t="array" ref="AK76">IFERROR(IF(J76="Level",INDEX($T76:$Z76,AC76+1),INDEX($T76:$Z76,AC76)),"")</f>
        <v/>
      </c>
      <c r="AL76" s="17" cm="1">
        <f t="array" ref="AL76">IFERROR(IF(J76="Level",INDEX($T76:$Z76,AD76+1),INDEX($T76:$Z76,AD76)),"")</f>
        <v>0</v>
      </c>
      <c r="AM76" s="17" t="str" cm="1">
        <f t="array" ref="AM76">IFERROR(INDEX($T76:$Z76,AE76),"")</f>
        <v/>
      </c>
      <c r="AN76" s="17" t="str" cm="1">
        <f t="array" ref="AN76">IFERROR(INDEX($T76:$Z76,AF76),"")</f>
        <v/>
      </c>
    </row>
    <row r="77" spans="1:40" hidden="1" x14ac:dyDescent="0.2">
      <c r="A77" s="17" t="str">
        <f t="shared" si="6"/>
        <v>MScbyRes Physics (Distance Learning): PRM3PHYPHY03</v>
      </c>
      <c r="B77" s="11" t="s">
        <v>3050</v>
      </c>
      <c r="C77" s="11" t="s">
        <v>32964</v>
      </c>
      <c r="D77" s="11" t="s">
        <v>3051</v>
      </c>
      <c r="E77" s="11" t="s">
        <v>546</v>
      </c>
      <c r="F77" s="11" t="s">
        <v>82</v>
      </c>
      <c r="G77" s="11" t="s">
        <v>32187</v>
      </c>
      <c r="H77" s="11" t="s">
        <v>72</v>
      </c>
      <c r="I77" s="11">
        <v>0</v>
      </c>
      <c r="J77" s="11" t="s">
        <v>32168</v>
      </c>
      <c r="K77" s="11" t="s">
        <v>32168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A77" s="12" t="s">
        <v>32952</v>
      </c>
      <c r="AB77" s="17" t="str">
        <f t="shared" si="7"/>
        <v>Programme is not compatible with this tool</v>
      </c>
      <c r="AC77" s="17" t="str">
        <f t="shared" si="8"/>
        <v/>
      </c>
      <c r="AD77" s="17">
        <f t="shared" si="9"/>
        <v>6</v>
      </c>
      <c r="AE77" s="17" t="str">
        <f t="shared" si="10"/>
        <v/>
      </c>
      <c r="AF77" s="17" t="str">
        <f t="shared" si="11"/>
        <v/>
      </c>
      <c r="AG77" s="17" t="str" cm="1">
        <f t="array" ref="AG77">IFERROR(IF(J77="Level",INDEX($M77:$S77,AC77+1),INDEX($M77:$S77,AC77)),"")</f>
        <v/>
      </c>
      <c r="AH77" s="17" cm="1">
        <f t="array" ref="AH77">IFERROR(IF(J77="Level",INDEX($M77:$S77,AD77+1),INDEX($M77:$S77,AD77)),"")</f>
        <v>0</v>
      </c>
      <c r="AI77" s="17" t="str" cm="1">
        <f t="array" ref="AI77">IFERROR(INDEX($M77:$S77,AE77),"")</f>
        <v/>
      </c>
      <c r="AJ77" s="17" t="str" cm="1">
        <f t="array" ref="AJ77">IFERROR(INDEX($M77:$S77,AF77),"")</f>
        <v/>
      </c>
      <c r="AK77" s="17" t="str" cm="1">
        <f t="array" ref="AK77">IFERROR(IF(J77="Level",INDEX($T77:$Z77,AC77+1),INDEX($T77:$Z77,AC77)),"")</f>
        <v/>
      </c>
      <c r="AL77" s="17" cm="1">
        <f t="array" ref="AL77">IFERROR(IF(J77="Level",INDEX($T77:$Z77,AD77+1),INDEX($T77:$Z77,AD77)),"")</f>
        <v>0</v>
      </c>
      <c r="AM77" s="17" t="str" cm="1">
        <f t="array" ref="AM77">IFERROR(INDEX($T77:$Z77,AE77),"")</f>
        <v/>
      </c>
      <c r="AN77" s="17" t="str" cm="1">
        <f t="array" ref="AN77">IFERROR(INDEX($T77:$Z77,AF77),"")</f>
        <v/>
      </c>
    </row>
    <row r="78" spans="1:40" hidden="1" x14ac:dyDescent="0.2">
      <c r="A78" s="17" t="str">
        <f t="shared" si="6"/>
        <v>MPhil Management Studies - Cornwall (Distance Learning): PRH2SBESBECB</v>
      </c>
      <c r="B78" s="11" t="s">
        <v>2738</v>
      </c>
      <c r="C78" s="11" t="s">
        <v>32964</v>
      </c>
      <c r="D78" s="11" t="s">
        <v>32549</v>
      </c>
      <c r="E78" s="11" t="s">
        <v>617</v>
      </c>
      <c r="F78" s="11" t="s">
        <v>82</v>
      </c>
      <c r="G78" s="11" t="s">
        <v>32187</v>
      </c>
      <c r="H78" s="11" t="s">
        <v>72</v>
      </c>
      <c r="I78" s="11">
        <v>0</v>
      </c>
      <c r="J78" s="11" t="s">
        <v>32168</v>
      </c>
      <c r="K78" s="11" t="s">
        <v>32168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1">
        <v>0</v>
      </c>
      <c r="AA78" s="12" t="s">
        <v>32952</v>
      </c>
      <c r="AB78" s="17" t="str">
        <f t="shared" si="7"/>
        <v>Programme is not compatible with this tool</v>
      </c>
      <c r="AC78" s="17" t="str">
        <f t="shared" si="8"/>
        <v/>
      </c>
      <c r="AD78" s="17">
        <f t="shared" si="9"/>
        <v>6</v>
      </c>
      <c r="AE78" s="17" t="str">
        <f t="shared" si="10"/>
        <v/>
      </c>
      <c r="AF78" s="17" t="str">
        <f t="shared" si="11"/>
        <v/>
      </c>
      <c r="AG78" s="17" t="str" cm="1">
        <f t="array" ref="AG78">IFERROR(IF(J78="Level",INDEX($M78:$S78,AC78+1),INDEX($M78:$S78,AC78)),"")</f>
        <v/>
      </c>
      <c r="AH78" s="17" cm="1">
        <f t="array" ref="AH78">IFERROR(IF(J78="Level",INDEX($M78:$S78,AD78+1),INDEX($M78:$S78,AD78)),"")</f>
        <v>0</v>
      </c>
      <c r="AI78" s="17" t="str" cm="1">
        <f t="array" ref="AI78">IFERROR(INDEX($M78:$S78,AE78),"")</f>
        <v/>
      </c>
      <c r="AJ78" s="17" t="str" cm="1">
        <f t="array" ref="AJ78">IFERROR(INDEX($M78:$S78,AF78),"")</f>
        <v/>
      </c>
      <c r="AK78" s="17" t="str" cm="1">
        <f t="array" ref="AK78">IFERROR(IF(J78="Level",INDEX($T78:$Z78,AC78+1),INDEX($T78:$Z78,AC78)),"")</f>
        <v/>
      </c>
      <c r="AL78" s="17" cm="1">
        <f t="array" ref="AL78">IFERROR(IF(J78="Level",INDEX($T78:$Z78,AD78+1),INDEX($T78:$Z78,AD78)),"")</f>
        <v>0</v>
      </c>
      <c r="AM78" s="17" t="str" cm="1">
        <f t="array" ref="AM78">IFERROR(INDEX($T78:$Z78,AE78),"")</f>
        <v/>
      </c>
      <c r="AN78" s="17" t="str" cm="1">
        <f t="array" ref="AN78">IFERROR(INDEX($T78:$Z78,AF78),"")</f>
        <v/>
      </c>
    </row>
    <row r="79" spans="1:40" hidden="1" x14ac:dyDescent="0.2">
      <c r="A79" s="17" t="str">
        <f t="shared" si="6"/>
        <v>PhD Management Studies (Distance Learning) - Cornwall: PRP3SBESBECB</v>
      </c>
      <c r="B79" s="11" t="s">
        <v>3480</v>
      </c>
      <c r="C79" s="11" t="s">
        <v>32964</v>
      </c>
      <c r="D79" s="11" t="s">
        <v>3481</v>
      </c>
      <c r="E79" s="11" t="s">
        <v>617</v>
      </c>
      <c r="F79" s="11" t="s">
        <v>82</v>
      </c>
      <c r="G79" s="11" t="s">
        <v>32187</v>
      </c>
      <c r="H79" s="11" t="s">
        <v>72</v>
      </c>
      <c r="I79" s="11">
        <v>0</v>
      </c>
      <c r="J79" s="11" t="s">
        <v>32168</v>
      </c>
      <c r="K79" s="11" t="s">
        <v>32168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1">
        <v>0</v>
      </c>
      <c r="AA79" s="12" t="s">
        <v>32952</v>
      </c>
      <c r="AB79" s="17" t="str">
        <f t="shared" si="7"/>
        <v>Programme is not compatible with this tool</v>
      </c>
      <c r="AC79" s="17" t="str">
        <f t="shared" si="8"/>
        <v/>
      </c>
      <c r="AD79" s="17">
        <f t="shared" si="9"/>
        <v>6</v>
      </c>
      <c r="AE79" s="17" t="str">
        <f t="shared" si="10"/>
        <v/>
      </c>
      <c r="AF79" s="17" t="str">
        <f t="shared" si="11"/>
        <v/>
      </c>
      <c r="AG79" s="17" t="str" cm="1">
        <f t="array" ref="AG79">IFERROR(IF(J79="Level",INDEX($M79:$S79,AC79+1),INDEX($M79:$S79,AC79)),"")</f>
        <v/>
      </c>
      <c r="AH79" s="17" cm="1">
        <f t="array" ref="AH79">IFERROR(IF(J79="Level",INDEX($M79:$S79,AD79+1),INDEX($M79:$S79,AD79)),"")</f>
        <v>0</v>
      </c>
      <c r="AI79" s="17" t="str" cm="1">
        <f t="array" ref="AI79">IFERROR(INDEX($M79:$S79,AE79),"")</f>
        <v/>
      </c>
      <c r="AJ79" s="17" t="str" cm="1">
        <f t="array" ref="AJ79">IFERROR(INDEX($M79:$S79,AF79),"")</f>
        <v/>
      </c>
      <c r="AK79" s="17" t="str" cm="1">
        <f t="array" ref="AK79">IFERROR(IF(J79="Level",INDEX($T79:$Z79,AC79+1),INDEX($T79:$Z79,AC79)),"")</f>
        <v/>
      </c>
      <c r="AL79" s="17" cm="1">
        <f t="array" ref="AL79">IFERROR(IF(J79="Level",INDEX($T79:$Z79,AD79+1),INDEX($T79:$Z79,AD79)),"")</f>
        <v>0</v>
      </c>
      <c r="AM79" s="17" t="str" cm="1">
        <f t="array" ref="AM79">IFERROR(INDEX($T79:$Z79,AE79),"")</f>
        <v/>
      </c>
      <c r="AN79" s="17" t="str" cm="1">
        <f t="array" ref="AN79">IFERROR(INDEX($T79:$Z79,AF79),"")</f>
        <v/>
      </c>
    </row>
    <row r="80" spans="1:40" hidden="1" x14ac:dyDescent="0.2">
      <c r="A80" s="17" t="str">
        <f t="shared" si="6"/>
        <v>MPhil Art History and Visual Culture (Distance Learning): PRH2HPSVCU02</v>
      </c>
      <c r="B80" s="11" t="s">
        <v>2665</v>
      </c>
      <c r="C80" s="11" t="s">
        <v>32964</v>
      </c>
      <c r="D80" s="11" t="s">
        <v>32655</v>
      </c>
      <c r="E80" s="11" t="s">
        <v>32192</v>
      </c>
      <c r="F80" s="11" t="s">
        <v>76</v>
      </c>
      <c r="G80" s="11" t="s">
        <v>32187</v>
      </c>
      <c r="H80" s="11" t="s">
        <v>72</v>
      </c>
      <c r="I80" s="11">
        <v>0</v>
      </c>
      <c r="J80" s="11" t="s">
        <v>32168</v>
      </c>
      <c r="K80" s="11" t="s">
        <v>32168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2" t="s">
        <v>32952</v>
      </c>
      <c r="AB80" s="17" t="str">
        <f t="shared" si="7"/>
        <v>Programme is not compatible with this tool</v>
      </c>
      <c r="AC80" s="17" t="str">
        <f t="shared" si="8"/>
        <v/>
      </c>
      <c r="AD80" s="17">
        <f t="shared" si="9"/>
        <v>6</v>
      </c>
      <c r="AE80" s="17" t="str">
        <f t="shared" si="10"/>
        <v/>
      </c>
      <c r="AF80" s="17" t="str">
        <f t="shared" si="11"/>
        <v/>
      </c>
      <c r="AG80" s="17" t="str" cm="1">
        <f t="array" ref="AG80">IFERROR(IF(J80="Level",INDEX($M80:$S80,AC80+1),INDEX($M80:$S80,AC80)),"")</f>
        <v/>
      </c>
      <c r="AH80" s="17" cm="1">
        <f t="array" ref="AH80">IFERROR(IF(J80="Level",INDEX($M80:$S80,AD80+1),INDEX($M80:$S80,AD80)),"")</f>
        <v>0</v>
      </c>
      <c r="AI80" s="17" t="str" cm="1">
        <f t="array" ref="AI80">IFERROR(INDEX($M80:$S80,AE80),"")</f>
        <v/>
      </c>
      <c r="AJ80" s="17" t="str" cm="1">
        <f t="array" ref="AJ80">IFERROR(INDEX($M80:$S80,AF80),"")</f>
        <v/>
      </c>
      <c r="AK80" s="17" t="str" cm="1">
        <f t="array" ref="AK80">IFERROR(IF(J80="Level",INDEX($T80:$Z80,AC80+1),INDEX($T80:$Z80,AC80)),"")</f>
        <v/>
      </c>
      <c r="AL80" s="17" cm="1">
        <f t="array" ref="AL80">IFERROR(IF(J80="Level",INDEX($T80:$Z80,AD80+1),INDEX($T80:$Z80,AD80)),"")</f>
        <v>0</v>
      </c>
      <c r="AM80" s="17" t="str" cm="1">
        <f t="array" ref="AM80">IFERROR(INDEX($T80:$Z80,AE80),"")</f>
        <v/>
      </c>
      <c r="AN80" s="17" t="str" cm="1">
        <f t="array" ref="AN80">IFERROR(INDEX($T80:$Z80,AF80),"")</f>
        <v/>
      </c>
    </row>
    <row r="81" spans="1:40" ht="25.5" hidden="1" x14ac:dyDescent="0.2">
      <c r="A81" s="17" t="str">
        <f t="shared" si="6"/>
        <v>MPhil Art History and Visual Culture by Practice (Distance Learning): PRH2SMLSML21</v>
      </c>
      <c r="B81" s="11" t="s">
        <v>2784</v>
      </c>
      <c r="C81" s="11" t="s">
        <v>32964</v>
      </c>
      <c r="D81" s="11" t="s">
        <v>32651</v>
      </c>
      <c r="E81" s="11" t="s">
        <v>32192</v>
      </c>
      <c r="F81" s="11" t="s">
        <v>76</v>
      </c>
      <c r="G81" s="11" t="s">
        <v>32187</v>
      </c>
      <c r="H81" s="11" t="s">
        <v>72</v>
      </c>
      <c r="I81" s="11">
        <v>0</v>
      </c>
      <c r="J81" s="11" t="s">
        <v>32168</v>
      </c>
      <c r="K81" s="11" t="s">
        <v>32168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1">
        <v>0</v>
      </c>
      <c r="AA81" s="12" t="s">
        <v>32952</v>
      </c>
      <c r="AB81" s="17" t="str">
        <f t="shared" si="7"/>
        <v>Programme is not compatible with this tool</v>
      </c>
      <c r="AC81" s="17" t="str">
        <f t="shared" si="8"/>
        <v/>
      </c>
      <c r="AD81" s="17">
        <f t="shared" si="9"/>
        <v>6</v>
      </c>
      <c r="AE81" s="17" t="str">
        <f t="shared" si="10"/>
        <v/>
      </c>
      <c r="AF81" s="17" t="str">
        <f t="shared" si="11"/>
        <v/>
      </c>
      <c r="AG81" s="17" t="str" cm="1">
        <f t="array" ref="AG81">IFERROR(IF(J81="Level",INDEX($M81:$S81,AC81+1),INDEX($M81:$S81,AC81)),"")</f>
        <v/>
      </c>
      <c r="AH81" s="17" cm="1">
        <f t="array" ref="AH81">IFERROR(IF(J81="Level",INDEX($M81:$S81,AD81+1),INDEX($M81:$S81,AD81)),"")</f>
        <v>0</v>
      </c>
      <c r="AI81" s="17" t="str" cm="1">
        <f t="array" ref="AI81">IFERROR(INDEX($M81:$S81,AE81),"")</f>
        <v/>
      </c>
      <c r="AJ81" s="17" t="str" cm="1">
        <f t="array" ref="AJ81">IFERROR(INDEX($M81:$S81,AF81),"")</f>
        <v/>
      </c>
      <c r="AK81" s="17" t="str" cm="1">
        <f t="array" ref="AK81">IFERROR(IF(J81="Level",INDEX($T81:$Z81,AC81+1),INDEX($T81:$Z81,AC81)),"")</f>
        <v/>
      </c>
      <c r="AL81" s="17" cm="1">
        <f t="array" ref="AL81">IFERROR(IF(J81="Level",INDEX($T81:$Z81,AD81+1),INDEX($T81:$Z81,AD81)),"")</f>
        <v>0</v>
      </c>
      <c r="AM81" s="17" t="str" cm="1">
        <f t="array" ref="AM81">IFERROR(INDEX($T81:$Z81,AE81),"")</f>
        <v/>
      </c>
      <c r="AN81" s="17" t="str" cm="1">
        <f t="array" ref="AN81">IFERROR(INDEX($T81:$Z81,AF81),"")</f>
        <v/>
      </c>
    </row>
    <row r="82" spans="1:40" hidden="1" x14ac:dyDescent="0.2">
      <c r="A82" s="17" t="str">
        <f t="shared" si="6"/>
        <v>PhD Art History and Visual Culture (Distance Learning): PRP3HPSVCU02</v>
      </c>
      <c r="B82" s="11" t="s">
        <v>3386</v>
      </c>
      <c r="C82" s="11" t="s">
        <v>32964</v>
      </c>
      <c r="D82" s="11" t="s">
        <v>32254</v>
      </c>
      <c r="E82" s="11" t="s">
        <v>32192</v>
      </c>
      <c r="F82" s="11" t="s">
        <v>76</v>
      </c>
      <c r="G82" s="11" t="s">
        <v>32187</v>
      </c>
      <c r="H82" s="11" t="s">
        <v>72</v>
      </c>
      <c r="I82" s="11">
        <v>0</v>
      </c>
      <c r="J82" s="11" t="s">
        <v>32168</v>
      </c>
      <c r="K82" s="11" t="s">
        <v>32168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2" t="s">
        <v>32952</v>
      </c>
      <c r="AB82" s="17" t="str">
        <f t="shared" si="7"/>
        <v>Programme is not compatible with this tool</v>
      </c>
      <c r="AC82" s="17" t="str">
        <f t="shared" si="8"/>
        <v/>
      </c>
      <c r="AD82" s="17">
        <f t="shared" si="9"/>
        <v>6</v>
      </c>
      <c r="AE82" s="17" t="str">
        <f t="shared" si="10"/>
        <v/>
      </c>
      <c r="AF82" s="17" t="str">
        <f t="shared" si="11"/>
        <v/>
      </c>
      <c r="AG82" s="17" t="str" cm="1">
        <f t="array" ref="AG82">IFERROR(IF(J82="Level",INDEX($M82:$S82,AC82+1),INDEX($M82:$S82,AC82)),"")</f>
        <v/>
      </c>
      <c r="AH82" s="17" cm="1">
        <f t="array" ref="AH82">IFERROR(IF(J82="Level",INDEX($M82:$S82,AD82+1),INDEX($M82:$S82,AD82)),"")</f>
        <v>0</v>
      </c>
      <c r="AI82" s="17" t="str" cm="1">
        <f t="array" ref="AI82">IFERROR(INDEX($M82:$S82,AE82),"")</f>
        <v/>
      </c>
      <c r="AJ82" s="17" t="str" cm="1">
        <f t="array" ref="AJ82">IFERROR(INDEX($M82:$S82,AF82),"")</f>
        <v/>
      </c>
      <c r="AK82" s="17" t="str" cm="1">
        <f t="array" ref="AK82">IFERROR(IF(J82="Level",INDEX($T82:$Z82,AC82+1),INDEX($T82:$Z82,AC82)),"")</f>
        <v/>
      </c>
      <c r="AL82" s="17" cm="1">
        <f t="array" ref="AL82">IFERROR(IF(J82="Level",INDEX($T82:$Z82,AD82+1),INDEX($T82:$Z82,AD82)),"")</f>
        <v>0</v>
      </c>
      <c r="AM82" s="17" t="str" cm="1">
        <f t="array" ref="AM82">IFERROR(INDEX($T82:$Z82,AE82),"")</f>
        <v/>
      </c>
      <c r="AN82" s="17" t="str" cm="1">
        <f t="array" ref="AN82">IFERROR(INDEX($T82:$Z82,AF82),"")</f>
        <v/>
      </c>
    </row>
    <row r="83" spans="1:40" ht="25.5" hidden="1" x14ac:dyDescent="0.2">
      <c r="A83" s="17" t="str">
        <f t="shared" si="6"/>
        <v>PhD Art History and Visual Culture by Practice (Distance Learning): PRP3SMLSML18</v>
      </c>
      <c r="B83" s="11" t="s">
        <v>3527</v>
      </c>
      <c r="C83" s="11" t="s">
        <v>32964</v>
      </c>
      <c r="D83" s="11" t="s">
        <v>32250</v>
      </c>
      <c r="E83" s="11" t="s">
        <v>32192</v>
      </c>
      <c r="F83" s="11" t="s">
        <v>76</v>
      </c>
      <c r="G83" s="11" t="s">
        <v>32187</v>
      </c>
      <c r="H83" s="11" t="s">
        <v>72</v>
      </c>
      <c r="I83" s="11">
        <v>0</v>
      </c>
      <c r="J83" s="11" t="s">
        <v>32168</v>
      </c>
      <c r="K83" s="11" t="s">
        <v>32168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1">
        <v>0</v>
      </c>
      <c r="AA83" s="12" t="s">
        <v>32952</v>
      </c>
      <c r="AB83" s="17" t="str">
        <f t="shared" si="7"/>
        <v>Programme is not compatible with this tool</v>
      </c>
      <c r="AC83" s="17" t="str">
        <f t="shared" si="8"/>
        <v/>
      </c>
      <c r="AD83" s="17">
        <f t="shared" si="9"/>
        <v>6</v>
      </c>
      <c r="AE83" s="17" t="str">
        <f t="shared" si="10"/>
        <v/>
      </c>
      <c r="AF83" s="17" t="str">
        <f t="shared" si="11"/>
        <v/>
      </c>
      <c r="AG83" s="17" t="str" cm="1">
        <f t="array" ref="AG83">IFERROR(IF(J83="Level",INDEX($M83:$S83,AC83+1),INDEX($M83:$S83,AC83)),"")</f>
        <v/>
      </c>
      <c r="AH83" s="17" cm="1">
        <f t="array" ref="AH83">IFERROR(IF(J83="Level",INDEX($M83:$S83,AD83+1),INDEX($M83:$S83,AD83)),"")</f>
        <v>0</v>
      </c>
      <c r="AI83" s="17" t="str" cm="1">
        <f t="array" ref="AI83">IFERROR(INDEX($M83:$S83,AE83),"")</f>
        <v/>
      </c>
      <c r="AJ83" s="17" t="str" cm="1">
        <f t="array" ref="AJ83">IFERROR(INDEX($M83:$S83,AF83),"")</f>
        <v/>
      </c>
      <c r="AK83" s="17" t="str" cm="1">
        <f t="array" ref="AK83">IFERROR(IF(J83="Level",INDEX($T83:$Z83,AC83+1),INDEX($T83:$Z83,AC83)),"")</f>
        <v/>
      </c>
      <c r="AL83" s="17" cm="1">
        <f t="array" ref="AL83">IFERROR(IF(J83="Level",INDEX($T83:$Z83,AD83+1),INDEX($T83:$Z83,AD83)),"")</f>
        <v>0</v>
      </c>
      <c r="AM83" s="17" t="str" cm="1">
        <f t="array" ref="AM83">IFERROR(INDEX($T83:$Z83,AE83),"")</f>
        <v/>
      </c>
      <c r="AN83" s="17" t="str" cm="1">
        <f t="array" ref="AN83">IFERROR(INDEX($T83:$Z83,AF83),"")</f>
        <v/>
      </c>
    </row>
    <row r="84" spans="1:40" hidden="1" x14ac:dyDescent="0.2">
      <c r="A84" s="17" t="str">
        <f t="shared" si="6"/>
        <v>MPhil Anthropology (Distance Learning): PRH2HPSHPS35</v>
      </c>
      <c r="B84" s="11" t="s">
        <v>2641</v>
      </c>
      <c r="C84" s="11" t="s">
        <v>32964</v>
      </c>
      <c r="D84" s="11" t="s">
        <v>32668</v>
      </c>
      <c r="E84" s="11" t="s">
        <v>237</v>
      </c>
      <c r="F84" s="11" t="s">
        <v>76</v>
      </c>
      <c r="G84" s="11" t="s">
        <v>32187</v>
      </c>
      <c r="H84" s="11" t="s">
        <v>72</v>
      </c>
      <c r="I84" s="11">
        <v>0</v>
      </c>
      <c r="J84" s="11" t="s">
        <v>32168</v>
      </c>
      <c r="K84" s="11" t="s">
        <v>32168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2" t="s">
        <v>32952</v>
      </c>
      <c r="AB84" s="17" t="str">
        <f t="shared" si="7"/>
        <v>Programme is not compatible with this tool</v>
      </c>
      <c r="AC84" s="17" t="str">
        <f t="shared" si="8"/>
        <v/>
      </c>
      <c r="AD84" s="17">
        <f t="shared" si="9"/>
        <v>6</v>
      </c>
      <c r="AE84" s="17" t="str">
        <f t="shared" si="10"/>
        <v/>
      </c>
      <c r="AF84" s="17" t="str">
        <f t="shared" si="11"/>
        <v/>
      </c>
      <c r="AG84" s="17" t="str" cm="1">
        <f t="array" ref="AG84">IFERROR(IF(J84="Level",INDEX($M84:$S84,AC84+1),INDEX($M84:$S84,AC84)),"")</f>
        <v/>
      </c>
      <c r="AH84" s="17" cm="1">
        <f t="array" ref="AH84">IFERROR(IF(J84="Level",INDEX($M84:$S84,AD84+1),INDEX($M84:$S84,AD84)),"")</f>
        <v>0</v>
      </c>
      <c r="AI84" s="17" t="str" cm="1">
        <f t="array" ref="AI84">IFERROR(INDEX($M84:$S84,AE84),"")</f>
        <v/>
      </c>
      <c r="AJ84" s="17" t="str" cm="1">
        <f t="array" ref="AJ84">IFERROR(INDEX($M84:$S84,AF84),"")</f>
        <v/>
      </c>
      <c r="AK84" s="17" t="str" cm="1">
        <f t="array" ref="AK84">IFERROR(IF(J84="Level",INDEX($T84:$Z84,AC84+1),INDEX($T84:$Z84,AC84)),"")</f>
        <v/>
      </c>
      <c r="AL84" s="17" cm="1">
        <f t="array" ref="AL84">IFERROR(IF(J84="Level",INDEX($T84:$Z84,AD84+1),INDEX($T84:$Z84,AD84)),"")</f>
        <v>0</v>
      </c>
      <c r="AM84" s="17" t="str" cm="1">
        <f t="array" ref="AM84">IFERROR(INDEX($T84:$Z84,AE84),"")</f>
        <v/>
      </c>
      <c r="AN84" s="17" t="str" cm="1">
        <f t="array" ref="AN84">IFERROR(INDEX($T84:$Z84,AF84),"")</f>
        <v/>
      </c>
    </row>
    <row r="85" spans="1:40" hidden="1" x14ac:dyDescent="0.2">
      <c r="A85" s="17" t="str">
        <f t="shared" si="6"/>
        <v>MPhil Anthrozoology (Distance Learning): PRH2HPSHPS38</v>
      </c>
      <c r="B85" s="11" t="s">
        <v>2646</v>
      </c>
      <c r="C85" s="11" t="s">
        <v>32964</v>
      </c>
      <c r="D85" s="11" t="s">
        <v>32665</v>
      </c>
      <c r="E85" s="11" t="s">
        <v>237</v>
      </c>
      <c r="F85" s="11" t="s">
        <v>76</v>
      </c>
      <c r="G85" s="11" t="s">
        <v>32187</v>
      </c>
      <c r="H85" s="11" t="s">
        <v>72</v>
      </c>
      <c r="I85" s="11">
        <v>0</v>
      </c>
      <c r="J85" s="11" t="s">
        <v>32168</v>
      </c>
      <c r="K85" s="11" t="s">
        <v>32168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2" t="s">
        <v>32952</v>
      </c>
      <c r="AB85" s="17" t="str">
        <f t="shared" si="7"/>
        <v>Programme is not compatible with this tool</v>
      </c>
      <c r="AC85" s="17" t="str">
        <f t="shared" si="8"/>
        <v/>
      </c>
      <c r="AD85" s="17">
        <f t="shared" si="9"/>
        <v>6</v>
      </c>
      <c r="AE85" s="17" t="str">
        <f t="shared" si="10"/>
        <v/>
      </c>
      <c r="AF85" s="17" t="str">
        <f t="shared" si="11"/>
        <v/>
      </c>
      <c r="AG85" s="17" t="str" cm="1">
        <f t="array" ref="AG85">IFERROR(IF(J85="Level",INDEX($M85:$S85,AC85+1),INDEX($M85:$S85,AC85)),"")</f>
        <v/>
      </c>
      <c r="AH85" s="17" cm="1">
        <f t="array" ref="AH85">IFERROR(IF(J85="Level",INDEX($M85:$S85,AD85+1),INDEX($M85:$S85,AD85)),"")</f>
        <v>0</v>
      </c>
      <c r="AI85" s="17" t="str" cm="1">
        <f t="array" ref="AI85">IFERROR(INDEX($M85:$S85,AE85),"")</f>
        <v/>
      </c>
      <c r="AJ85" s="17" t="str" cm="1">
        <f t="array" ref="AJ85">IFERROR(INDEX($M85:$S85,AF85),"")</f>
        <v/>
      </c>
      <c r="AK85" s="17" t="str" cm="1">
        <f t="array" ref="AK85">IFERROR(IF(J85="Level",INDEX($T85:$Z85,AC85+1),INDEX($T85:$Z85,AC85)),"")</f>
        <v/>
      </c>
      <c r="AL85" s="17" cm="1">
        <f t="array" ref="AL85">IFERROR(IF(J85="Level",INDEX($T85:$Z85,AD85+1),INDEX($T85:$Z85,AD85)),"")</f>
        <v>0</v>
      </c>
      <c r="AM85" s="17" t="str" cm="1">
        <f t="array" ref="AM85">IFERROR(INDEX($T85:$Z85,AE85),"")</f>
        <v/>
      </c>
      <c r="AN85" s="17" t="str" cm="1">
        <f t="array" ref="AN85">IFERROR(INDEX($T85:$Z85,AF85),"")</f>
        <v/>
      </c>
    </row>
    <row r="86" spans="1:40" hidden="1" x14ac:dyDescent="0.2">
      <c r="A86" s="17" t="str">
        <f t="shared" si="6"/>
        <v>MAbyRes Anthropology (Distance Learning): PRM3HPSHPS07</v>
      </c>
      <c r="B86" s="11" t="s">
        <v>2371</v>
      </c>
      <c r="C86" s="11" t="s">
        <v>32964</v>
      </c>
      <c r="D86" s="11" t="s">
        <v>2372</v>
      </c>
      <c r="E86" s="11" t="s">
        <v>237</v>
      </c>
      <c r="F86" s="11" t="s">
        <v>76</v>
      </c>
      <c r="G86" s="11" t="s">
        <v>32187</v>
      </c>
      <c r="H86" s="11" t="s">
        <v>72</v>
      </c>
      <c r="I86" s="11">
        <v>0</v>
      </c>
      <c r="J86" s="11" t="s">
        <v>32168</v>
      </c>
      <c r="K86" s="11" t="s">
        <v>32168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1">
        <v>0</v>
      </c>
      <c r="AA86" s="12" t="s">
        <v>32952</v>
      </c>
      <c r="AB86" s="17" t="str">
        <f t="shared" si="7"/>
        <v>Programme is not compatible with this tool</v>
      </c>
      <c r="AC86" s="17" t="str">
        <f t="shared" si="8"/>
        <v/>
      </c>
      <c r="AD86" s="17">
        <f t="shared" si="9"/>
        <v>6</v>
      </c>
      <c r="AE86" s="17" t="str">
        <f t="shared" si="10"/>
        <v/>
      </c>
      <c r="AF86" s="17" t="str">
        <f t="shared" si="11"/>
        <v/>
      </c>
      <c r="AG86" s="17" t="str" cm="1">
        <f t="array" ref="AG86">IFERROR(IF(J86="Level",INDEX($M86:$S86,AC86+1),INDEX($M86:$S86,AC86)),"")</f>
        <v/>
      </c>
      <c r="AH86" s="17" cm="1">
        <f t="array" ref="AH86">IFERROR(IF(J86="Level",INDEX($M86:$S86,AD86+1),INDEX($M86:$S86,AD86)),"")</f>
        <v>0</v>
      </c>
      <c r="AI86" s="17" t="str" cm="1">
        <f t="array" ref="AI86">IFERROR(INDEX($M86:$S86,AE86),"")</f>
        <v/>
      </c>
      <c r="AJ86" s="17" t="str" cm="1">
        <f t="array" ref="AJ86">IFERROR(INDEX($M86:$S86,AF86),"")</f>
        <v/>
      </c>
      <c r="AK86" s="17" t="str" cm="1">
        <f t="array" ref="AK86">IFERROR(IF(J86="Level",INDEX($T86:$Z86,AC86+1),INDEX($T86:$Z86,AC86)),"")</f>
        <v/>
      </c>
      <c r="AL86" s="17" cm="1">
        <f t="array" ref="AL86">IFERROR(IF(J86="Level",INDEX($T86:$Z86,AD86+1),INDEX($T86:$Z86,AD86)),"")</f>
        <v>0</v>
      </c>
      <c r="AM86" s="17" t="str" cm="1">
        <f t="array" ref="AM86">IFERROR(INDEX($T86:$Z86,AE86),"")</f>
        <v/>
      </c>
      <c r="AN86" s="17" t="str" cm="1">
        <f t="array" ref="AN86">IFERROR(INDEX($T86:$Z86,AF86),"")</f>
        <v/>
      </c>
    </row>
    <row r="87" spans="1:40" hidden="1" x14ac:dyDescent="0.2">
      <c r="A87" s="17" t="str">
        <f t="shared" si="6"/>
        <v>PhD Anthropology (Distance Learning): PRP3HPSHPS35</v>
      </c>
      <c r="B87" s="11" t="s">
        <v>3351</v>
      </c>
      <c r="C87" s="11" t="s">
        <v>32964</v>
      </c>
      <c r="D87" s="11" t="s">
        <v>3352</v>
      </c>
      <c r="E87" s="11" t="s">
        <v>237</v>
      </c>
      <c r="F87" s="11" t="s">
        <v>76</v>
      </c>
      <c r="G87" s="11" t="s">
        <v>32187</v>
      </c>
      <c r="H87" s="11" t="s">
        <v>72</v>
      </c>
      <c r="I87" s="11">
        <v>0</v>
      </c>
      <c r="J87" s="11" t="s">
        <v>32168</v>
      </c>
      <c r="K87" s="11" t="s">
        <v>32168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0</v>
      </c>
      <c r="T87" s="11">
        <v>0</v>
      </c>
      <c r="U87" s="11">
        <v>0</v>
      </c>
      <c r="V87" s="11">
        <v>0</v>
      </c>
      <c r="W87" s="11">
        <v>0</v>
      </c>
      <c r="X87" s="11">
        <v>0</v>
      </c>
      <c r="Y87" s="11">
        <v>0</v>
      </c>
      <c r="Z87" s="11">
        <v>0</v>
      </c>
      <c r="AA87" s="12" t="s">
        <v>32952</v>
      </c>
      <c r="AB87" s="17" t="str">
        <f t="shared" si="7"/>
        <v>Programme is not compatible with this tool</v>
      </c>
      <c r="AC87" s="17" t="str">
        <f t="shared" si="8"/>
        <v/>
      </c>
      <c r="AD87" s="17">
        <f t="shared" si="9"/>
        <v>6</v>
      </c>
      <c r="AE87" s="17" t="str">
        <f t="shared" si="10"/>
        <v/>
      </c>
      <c r="AF87" s="17" t="str">
        <f t="shared" si="11"/>
        <v/>
      </c>
      <c r="AG87" s="17" t="str" cm="1">
        <f t="array" ref="AG87">IFERROR(IF(J87="Level",INDEX($M87:$S87,AC87+1),INDEX($M87:$S87,AC87)),"")</f>
        <v/>
      </c>
      <c r="AH87" s="17" cm="1">
        <f t="array" ref="AH87">IFERROR(IF(J87="Level",INDEX($M87:$S87,AD87+1),INDEX($M87:$S87,AD87)),"")</f>
        <v>0</v>
      </c>
      <c r="AI87" s="17" t="str" cm="1">
        <f t="array" ref="AI87">IFERROR(INDEX($M87:$S87,AE87),"")</f>
        <v/>
      </c>
      <c r="AJ87" s="17" t="str" cm="1">
        <f t="array" ref="AJ87">IFERROR(INDEX($M87:$S87,AF87),"")</f>
        <v/>
      </c>
      <c r="AK87" s="17" t="str" cm="1">
        <f t="array" ref="AK87">IFERROR(IF(J87="Level",INDEX($T87:$Z87,AC87+1),INDEX($T87:$Z87,AC87)),"")</f>
        <v/>
      </c>
      <c r="AL87" s="17" cm="1">
        <f t="array" ref="AL87">IFERROR(IF(J87="Level",INDEX($T87:$Z87,AD87+1),INDEX($T87:$Z87,AD87)),"")</f>
        <v>0</v>
      </c>
      <c r="AM87" s="17" t="str" cm="1">
        <f t="array" ref="AM87">IFERROR(INDEX($T87:$Z87,AE87),"")</f>
        <v/>
      </c>
      <c r="AN87" s="17" t="str" cm="1">
        <f t="array" ref="AN87">IFERROR(INDEX($T87:$Z87,AF87),"")</f>
        <v/>
      </c>
    </row>
    <row r="88" spans="1:40" hidden="1" x14ac:dyDescent="0.2">
      <c r="A88" s="17" t="str">
        <f t="shared" si="6"/>
        <v>PhD Anthrozoology (Distance Learning): PRP3HPSHPS38</v>
      </c>
      <c r="B88" s="11" t="s">
        <v>3357</v>
      </c>
      <c r="C88" s="11" t="s">
        <v>32964</v>
      </c>
      <c r="D88" s="11" t="s">
        <v>3358</v>
      </c>
      <c r="E88" s="11" t="s">
        <v>237</v>
      </c>
      <c r="F88" s="11" t="s">
        <v>76</v>
      </c>
      <c r="G88" s="11" t="s">
        <v>32187</v>
      </c>
      <c r="H88" s="11" t="s">
        <v>72</v>
      </c>
      <c r="I88" s="11">
        <v>0</v>
      </c>
      <c r="J88" s="11" t="s">
        <v>32168</v>
      </c>
      <c r="K88" s="11" t="s">
        <v>32168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2" t="s">
        <v>32952</v>
      </c>
      <c r="AB88" s="17" t="str">
        <f t="shared" si="7"/>
        <v>Programme is not compatible with this tool</v>
      </c>
      <c r="AC88" s="17" t="str">
        <f t="shared" si="8"/>
        <v/>
      </c>
      <c r="AD88" s="17">
        <f t="shared" si="9"/>
        <v>6</v>
      </c>
      <c r="AE88" s="17" t="str">
        <f t="shared" si="10"/>
        <v/>
      </c>
      <c r="AF88" s="17" t="str">
        <f t="shared" si="11"/>
        <v/>
      </c>
      <c r="AG88" s="17" t="str" cm="1">
        <f t="array" ref="AG88">IFERROR(IF(J88="Level",INDEX($M88:$S88,AC88+1),INDEX($M88:$S88,AC88)),"")</f>
        <v/>
      </c>
      <c r="AH88" s="17" cm="1">
        <f t="array" ref="AH88">IFERROR(IF(J88="Level",INDEX($M88:$S88,AD88+1),INDEX($M88:$S88,AD88)),"")</f>
        <v>0</v>
      </c>
      <c r="AI88" s="17" t="str" cm="1">
        <f t="array" ref="AI88">IFERROR(INDEX($M88:$S88,AE88),"")</f>
        <v/>
      </c>
      <c r="AJ88" s="17" t="str" cm="1">
        <f t="array" ref="AJ88">IFERROR(INDEX($M88:$S88,AF88),"")</f>
        <v/>
      </c>
      <c r="AK88" s="17" t="str" cm="1">
        <f t="array" ref="AK88">IFERROR(IF(J88="Level",INDEX($T88:$Z88,AC88+1),INDEX($T88:$Z88,AC88)),"")</f>
        <v/>
      </c>
      <c r="AL88" s="17" cm="1">
        <f t="array" ref="AL88">IFERROR(IF(J88="Level",INDEX($T88:$Z88,AD88+1),INDEX($T88:$Z88,AD88)),"")</f>
        <v>0</v>
      </c>
      <c r="AM88" s="17" t="str" cm="1">
        <f t="array" ref="AM88">IFERROR(INDEX($T88:$Z88,AE88),"")</f>
        <v/>
      </c>
      <c r="AN88" s="17" t="str" cm="1">
        <f t="array" ref="AN88">IFERROR(INDEX($T88:$Z88,AF88),"")</f>
        <v/>
      </c>
    </row>
    <row r="89" spans="1:40" hidden="1" x14ac:dyDescent="0.2">
      <c r="A89" s="17" t="str">
        <f t="shared" si="6"/>
        <v>MPhil Archaology (Distance Learning): PRH2GOAGOA07</v>
      </c>
      <c r="B89" s="11" t="s">
        <v>2590</v>
      </c>
      <c r="C89" s="11" t="s">
        <v>32964</v>
      </c>
      <c r="D89" s="11" t="s">
        <v>32657</v>
      </c>
      <c r="E89" s="11" t="s">
        <v>209</v>
      </c>
      <c r="F89" s="11" t="s">
        <v>76</v>
      </c>
      <c r="G89" s="11" t="s">
        <v>32187</v>
      </c>
      <c r="H89" s="11" t="s">
        <v>72</v>
      </c>
      <c r="I89" s="11">
        <v>0</v>
      </c>
      <c r="J89" s="11" t="s">
        <v>32168</v>
      </c>
      <c r="K89" s="11" t="s">
        <v>32168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2" t="s">
        <v>32952</v>
      </c>
      <c r="AB89" s="17" t="str">
        <f t="shared" si="7"/>
        <v>Programme is not compatible with this tool</v>
      </c>
      <c r="AC89" s="17" t="str">
        <f t="shared" si="8"/>
        <v/>
      </c>
      <c r="AD89" s="17">
        <f t="shared" si="9"/>
        <v>6</v>
      </c>
      <c r="AE89" s="17" t="str">
        <f t="shared" si="10"/>
        <v/>
      </c>
      <c r="AF89" s="17" t="str">
        <f t="shared" si="11"/>
        <v/>
      </c>
      <c r="AG89" s="17" t="str" cm="1">
        <f t="array" ref="AG89">IFERROR(IF(J89="Level",INDEX($M89:$S89,AC89+1),INDEX($M89:$S89,AC89)),"")</f>
        <v/>
      </c>
      <c r="AH89" s="17" cm="1">
        <f t="array" ref="AH89">IFERROR(IF(J89="Level",INDEX($M89:$S89,AD89+1),INDEX($M89:$S89,AD89)),"")</f>
        <v>0</v>
      </c>
      <c r="AI89" s="17" t="str" cm="1">
        <f t="array" ref="AI89">IFERROR(INDEX($M89:$S89,AE89),"")</f>
        <v/>
      </c>
      <c r="AJ89" s="17" t="str" cm="1">
        <f t="array" ref="AJ89">IFERROR(INDEX($M89:$S89,AF89),"")</f>
        <v/>
      </c>
      <c r="AK89" s="17" t="str" cm="1">
        <f t="array" ref="AK89">IFERROR(IF(J89="Level",INDEX($T89:$Z89,AC89+1),INDEX($T89:$Z89,AC89)),"")</f>
        <v/>
      </c>
      <c r="AL89" s="17" cm="1">
        <f t="array" ref="AL89">IFERROR(IF(J89="Level",INDEX($T89:$Z89,AD89+1),INDEX($T89:$Z89,AD89)),"")</f>
        <v>0</v>
      </c>
      <c r="AM89" s="17" t="str" cm="1">
        <f t="array" ref="AM89">IFERROR(INDEX($T89:$Z89,AE89),"")</f>
        <v/>
      </c>
      <c r="AN89" s="17" t="str" cm="1">
        <f t="array" ref="AN89">IFERROR(INDEX($T89:$Z89,AF89),"")</f>
        <v/>
      </c>
    </row>
    <row r="90" spans="1:40" hidden="1" x14ac:dyDescent="0.2">
      <c r="A90" s="17" t="str">
        <f t="shared" si="6"/>
        <v>MAbyRes Archaeology (Distance Learning): PRM3HPSHPS10</v>
      </c>
      <c r="B90" s="11" t="s">
        <v>2376</v>
      </c>
      <c r="C90" s="11" t="s">
        <v>32964</v>
      </c>
      <c r="D90" s="11" t="s">
        <v>2377</v>
      </c>
      <c r="E90" s="11" t="s">
        <v>209</v>
      </c>
      <c r="F90" s="11" t="s">
        <v>76</v>
      </c>
      <c r="G90" s="11" t="s">
        <v>32187</v>
      </c>
      <c r="H90" s="11" t="s">
        <v>72</v>
      </c>
      <c r="I90" s="11">
        <v>0</v>
      </c>
      <c r="J90" s="11" t="s">
        <v>32168</v>
      </c>
      <c r="K90" s="11" t="s">
        <v>32168</v>
      </c>
      <c r="L90" s="11">
        <v>0</v>
      </c>
      <c r="M90" s="11">
        <v>0</v>
      </c>
      <c r="N90" s="11">
        <v>0</v>
      </c>
      <c r="O90" s="11">
        <v>0</v>
      </c>
      <c r="P90" s="11">
        <v>0</v>
      </c>
      <c r="Q90" s="11">
        <v>0</v>
      </c>
      <c r="R90" s="11">
        <v>0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2" t="s">
        <v>32952</v>
      </c>
      <c r="AB90" s="17" t="str">
        <f t="shared" si="7"/>
        <v>Programme is not compatible with this tool</v>
      </c>
      <c r="AC90" s="17" t="str">
        <f t="shared" si="8"/>
        <v/>
      </c>
      <c r="AD90" s="17">
        <f t="shared" si="9"/>
        <v>6</v>
      </c>
      <c r="AE90" s="17" t="str">
        <f t="shared" si="10"/>
        <v/>
      </c>
      <c r="AF90" s="17" t="str">
        <f t="shared" si="11"/>
        <v/>
      </c>
      <c r="AG90" s="17" t="str" cm="1">
        <f t="array" ref="AG90">IFERROR(IF(J90="Level",INDEX($M90:$S90,AC90+1),INDEX($M90:$S90,AC90)),"")</f>
        <v/>
      </c>
      <c r="AH90" s="17" cm="1">
        <f t="array" ref="AH90">IFERROR(IF(J90="Level",INDEX($M90:$S90,AD90+1),INDEX($M90:$S90,AD90)),"")</f>
        <v>0</v>
      </c>
      <c r="AI90" s="17" t="str" cm="1">
        <f t="array" ref="AI90">IFERROR(INDEX($M90:$S90,AE90),"")</f>
        <v/>
      </c>
      <c r="AJ90" s="17" t="str" cm="1">
        <f t="array" ref="AJ90">IFERROR(INDEX($M90:$S90,AF90),"")</f>
        <v/>
      </c>
      <c r="AK90" s="17" t="str" cm="1">
        <f t="array" ref="AK90">IFERROR(IF(J90="Level",INDEX($T90:$Z90,AC90+1),INDEX($T90:$Z90,AC90)),"")</f>
        <v/>
      </c>
      <c r="AL90" s="17" cm="1">
        <f t="array" ref="AL90">IFERROR(IF(J90="Level",INDEX($T90:$Z90,AD90+1),INDEX($T90:$Z90,AD90)),"")</f>
        <v>0</v>
      </c>
      <c r="AM90" s="17" t="str" cm="1">
        <f t="array" ref="AM90">IFERROR(INDEX($T90:$Z90,AE90),"")</f>
        <v/>
      </c>
      <c r="AN90" s="17" t="str" cm="1">
        <f t="array" ref="AN90">IFERROR(INDEX($T90:$Z90,AF90),"")</f>
        <v/>
      </c>
    </row>
    <row r="91" spans="1:40" hidden="1" x14ac:dyDescent="0.2">
      <c r="A91" s="17" t="str">
        <f t="shared" si="6"/>
        <v>PhD Archaeology (Distance Learning): PRP3GOAGOA07</v>
      </c>
      <c r="B91" s="11" t="s">
        <v>3287</v>
      </c>
      <c r="C91" s="11" t="s">
        <v>32964</v>
      </c>
      <c r="D91" s="11" t="s">
        <v>3288</v>
      </c>
      <c r="E91" s="11" t="s">
        <v>209</v>
      </c>
      <c r="F91" s="11" t="s">
        <v>76</v>
      </c>
      <c r="G91" s="11" t="s">
        <v>32187</v>
      </c>
      <c r="H91" s="11" t="s">
        <v>72</v>
      </c>
      <c r="I91" s="11">
        <v>0</v>
      </c>
      <c r="J91" s="11" t="s">
        <v>32168</v>
      </c>
      <c r="K91" s="11" t="s">
        <v>32168</v>
      </c>
      <c r="L91" s="11">
        <v>0</v>
      </c>
      <c r="M91" s="11">
        <v>0</v>
      </c>
      <c r="N91" s="11">
        <v>0</v>
      </c>
      <c r="O91" s="11">
        <v>0</v>
      </c>
      <c r="P91" s="11">
        <v>0</v>
      </c>
      <c r="Q91" s="11">
        <v>0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0</v>
      </c>
      <c r="Y91" s="11">
        <v>0</v>
      </c>
      <c r="Z91" s="11">
        <v>0</v>
      </c>
      <c r="AA91" s="12" t="s">
        <v>32952</v>
      </c>
      <c r="AB91" s="17" t="str">
        <f t="shared" si="7"/>
        <v>Programme is not compatible with this tool</v>
      </c>
      <c r="AC91" s="17" t="str">
        <f t="shared" si="8"/>
        <v/>
      </c>
      <c r="AD91" s="17">
        <f t="shared" si="9"/>
        <v>6</v>
      </c>
      <c r="AE91" s="17" t="str">
        <f t="shared" si="10"/>
        <v/>
      </c>
      <c r="AF91" s="17" t="str">
        <f t="shared" si="11"/>
        <v/>
      </c>
      <c r="AG91" s="17" t="str" cm="1">
        <f t="array" ref="AG91">IFERROR(IF(J91="Level",INDEX($M91:$S91,AC91+1),INDEX($M91:$S91,AC91)),"")</f>
        <v/>
      </c>
      <c r="AH91" s="17" cm="1">
        <f t="array" ref="AH91">IFERROR(IF(J91="Level",INDEX($M91:$S91,AD91+1),INDEX($M91:$S91,AD91)),"")</f>
        <v>0</v>
      </c>
      <c r="AI91" s="17" t="str" cm="1">
        <f t="array" ref="AI91">IFERROR(INDEX($M91:$S91,AE91),"")</f>
        <v/>
      </c>
      <c r="AJ91" s="17" t="str" cm="1">
        <f t="array" ref="AJ91">IFERROR(INDEX($M91:$S91,AF91),"")</f>
        <v/>
      </c>
      <c r="AK91" s="17" t="str" cm="1">
        <f t="array" ref="AK91">IFERROR(IF(J91="Level",INDEX($T91:$Z91,AC91+1),INDEX($T91:$Z91,AC91)),"")</f>
        <v/>
      </c>
      <c r="AL91" s="17" cm="1">
        <f t="array" ref="AL91">IFERROR(IF(J91="Level",INDEX($T91:$Z91,AD91+1),INDEX($T91:$Z91,AD91)),"")</f>
        <v>0</v>
      </c>
      <c r="AM91" s="17" t="str" cm="1">
        <f t="array" ref="AM91">IFERROR(INDEX($T91:$Z91,AE91),"")</f>
        <v/>
      </c>
      <c r="AN91" s="17" t="str" cm="1">
        <f t="array" ref="AN91">IFERROR(INDEX($T91:$Z91,AF91),"")</f>
        <v/>
      </c>
    </row>
    <row r="92" spans="1:40" hidden="1" x14ac:dyDescent="0.2">
      <c r="A92" s="17" t="str">
        <f t="shared" si="6"/>
        <v>MPhil Classics and Ancient History (Distance Learning): PRH2CTHCTH11</v>
      </c>
      <c r="B92" s="11" t="s">
        <v>2507</v>
      </c>
      <c r="C92" s="11" t="s">
        <v>32964</v>
      </c>
      <c r="D92" s="11" t="s">
        <v>2508</v>
      </c>
      <c r="E92" s="11" t="s">
        <v>172</v>
      </c>
      <c r="F92" s="11" t="s">
        <v>76</v>
      </c>
      <c r="G92" s="11" t="s">
        <v>32187</v>
      </c>
      <c r="H92" s="11" t="s">
        <v>72</v>
      </c>
      <c r="I92" s="11">
        <v>0</v>
      </c>
      <c r="J92" s="11" t="s">
        <v>32168</v>
      </c>
      <c r="K92" s="11" t="s">
        <v>32168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1">
        <v>0</v>
      </c>
      <c r="AA92" s="12" t="s">
        <v>32952</v>
      </c>
      <c r="AB92" s="17" t="str">
        <f t="shared" si="7"/>
        <v>Programme is not compatible with this tool</v>
      </c>
      <c r="AC92" s="17" t="str">
        <f t="shared" si="8"/>
        <v/>
      </c>
      <c r="AD92" s="17">
        <f t="shared" si="9"/>
        <v>6</v>
      </c>
      <c r="AE92" s="17" t="str">
        <f t="shared" si="10"/>
        <v/>
      </c>
      <c r="AF92" s="17" t="str">
        <f t="shared" si="11"/>
        <v/>
      </c>
      <c r="AG92" s="17" t="str" cm="1">
        <f t="array" ref="AG92">IFERROR(IF(J92="Level",INDEX($M92:$S92,AC92+1),INDEX($M92:$S92,AC92)),"")</f>
        <v/>
      </c>
      <c r="AH92" s="17" cm="1">
        <f t="array" ref="AH92">IFERROR(IF(J92="Level",INDEX($M92:$S92,AD92+1),INDEX($M92:$S92,AD92)),"")</f>
        <v>0</v>
      </c>
      <c r="AI92" s="17" t="str" cm="1">
        <f t="array" ref="AI92">IFERROR(INDEX($M92:$S92,AE92),"")</f>
        <v/>
      </c>
      <c r="AJ92" s="17" t="str" cm="1">
        <f t="array" ref="AJ92">IFERROR(INDEX($M92:$S92,AF92),"")</f>
        <v/>
      </c>
      <c r="AK92" s="17" t="str" cm="1">
        <f t="array" ref="AK92">IFERROR(IF(J92="Level",INDEX($T92:$Z92,AC92+1),INDEX($T92:$Z92,AC92)),"")</f>
        <v/>
      </c>
      <c r="AL92" s="17" cm="1">
        <f t="array" ref="AL92">IFERROR(IF(J92="Level",INDEX($T92:$Z92,AD92+1),INDEX($T92:$Z92,AD92)),"")</f>
        <v>0</v>
      </c>
      <c r="AM92" s="17" t="str" cm="1">
        <f t="array" ref="AM92">IFERROR(INDEX($T92:$Z92,AE92),"")</f>
        <v/>
      </c>
      <c r="AN92" s="17" t="str" cm="1">
        <f t="array" ref="AN92">IFERROR(INDEX($T92:$Z92,AF92),"")</f>
        <v/>
      </c>
    </row>
    <row r="93" spans="1:40" ht="25.5" hidden="1" x14ac:dyDescent="0.2">
      <c r="A93" s="17" t="str">
        <f t="shared" si="6"/>
        <v>MAbyRes Classics and Ancient History (Distance Learning): PRM3CTHCTH02</v>
      </c>
      <c r="B93" s="11" t="s">
        <v>2344</v>
      </c>
      <c r="C93" s="11" t="s">
        <v>32964</v>
      </c>
      <c r="D93" s="11" t="s">
        <v>2345</v>
      </c>
      <c r="E93" s="11" t="s">
        <v>172</v>
      </c>
      <c r="F93" s="11" t="s">
        <v>76</v>
      </c>
      <c r="G93" s="11" t="s">
        <v>32187</v>
      </c>
      <c r="H93" s="11" t="s">
        <v>72</v>
      </c>
      <c r="I93" s="11">
        <v>0</v>
      </c>
      <c r="J93" s="11" t="s">
        <v>32168</v>
      </c>
      <c r="K93" s="11" t="s">
        <v>32168</v>
      </c>
      <c r="L93" s="11">
        <v>0</v>
      </c>
      <c r="M93" s="11">
        <v>0</v>
      </c>
      <c r="N93" s="11">
        <v>0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0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1">
        <v>0</v>
      </c>
      <c r="AA93" s="12" t="s">
        <v>32952</v>
      </c>
      <c r="AB93" s="17" t="str">
        <f t="shared" si="7"/>
        <v>Programme is not compatible with this tool</v>
      </c>
      <c r="AC93" s="17" t="str">
        <f t="shared" si="8"/>
        <v/>
      </c>
      <c r="AD93" s="17">
        <f t="shared" si="9"/>
        <v>6</v>
      </c>
      <c r="AE93" s="17" t="str">
        <f t="shared" si="10"/>
        <v/>
      </c>
      <c r="AF93" s="17" t="str">
        <f t="shared" si="11"/>
        <v/>
      </c>
      <c r="AG93" s="17" t="str" cm="1">
        <f t="array" ref="AG93">IFERROR(IF(J93="Level",INDEX($M93:$S93,AC93+1),INDEX($M93:$S93,AC93)),"")</f>
        <v/>
      </c>
      <c r="AH93" s="17" cm="1">
        <f t="array" ref="AH93">IFERROR(IF(J93="Level",INDEX($M93:$S93,AD93+1),INDEX($M93:$S93,AD93)),"")</f>
        <v>0</v>
      </c>
      <c r="AI93" s="17" t="str" cm="1">
        <f t="array" ref="AI93">IFERROR(INDEX($M93:$S93,AE93),"")</f>
        <v/>
      </c>
      <c r="AJ93" s="17" t="str" cm="1">
        <f t="array" ref="AJ93">IFERROR(INDEX($M93:$S93,AF93),"")</f>
        <v/>
      </c>
      <c r="AK93" s="17" t="str" cm="1">
        <f t="array" ref="AK93">IFERROR(IF(J93="Level",INDEX($T93:$Z93,AC93+1),INDEX($T93:$Z93,AC93)),"")</f>
        <v/>
      </c>
      <c r="AL93" s="17" cm="1">
        <f t="array" ref="AL93">IFERROR(IF(J93="Level",INDEX($T93:$Z93,AD93+1),INDEX($T93:$Z93,AD93)),"")</f>
        <v>0</v>
      </c>
      <c r="AM93" s="17" t="str" cm="1">
        <f t="array" ref="AM93">IFERROR(INDEX($T93:$Z93,AE93),"")</f>
        <v/>
      </c>
      <c r="AN93" s="17" t="str" cm="1">
        <f t="array" ref="AN93">IFERROR(INDEX($T93:$Z93,AF93),"")</f>
        <v/>
      </c>
    </row>
    <row r="94" spans="1:40" hidden="1" x14ac:dyDescent="0.2">
      <c r="A94" s="17" t="str">
        <f t="shared" si="6"/>
        <v>PhD Classics and Ancient History (Distance Learning): PRP3CTHCTH12</v>
      </c>
      <c r="B94" s="11" t="s">
        <v>3191</v>
      </c>
      <c r="C94" s="11" t="s">
        <v>32964</v>
      </c>
      <c r="D94" s="11" t="s">
        <v>3192</v>
      </c>
      <c r="E94" s="11" t="s">
        <v>172</v>
      </c>
      <c r="F94" s="11" t="s">
        <v>76</v>
      </c>
      <c r="G94" s="11" t="s">
        <v>32187</v>
      </c>
      <c r="H94" s="11" t="s">
        <v>72</v>
      </c>
      <c r="I94" s="11">
        <v>0</v>
      </c>
      <c r="J94" s="11" t="s">
        <v>32168</v>
      </c>
      <c r="K94" s="11" t="s">
        <v>32168</v>
      </c>
      <c r="L94" s="11">
        <v>0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2" t="s">
        <v>32952</v>
      </c>
      <c r="AB94" s="17" t="str">
        <f t="shared" si="7"/>
        <v>Programme is not compatible with this tool</v>
      </c>
      <c r="AC94" s="17" t="str">
        <f t="shared" si="8"/>
        <v/>
      </c>
      <c r="AD94" s="17">
        <f t="shared" si="9"/>
        <v>6</v>
      </c>
      <c r="AE94" s="17" t="str">
        <f t="shared" si="10"/>
        <v/>
      </c>
      <c r="AF94" s="17" t="str">
        <f t="shared" si="11"/>
        <v/>
      </c>
      <c r="AG94" s="17" t="str" cm="1">
        <f t="array" ref="AG94">IFERROR(IF(J94="Level",INDEX($M94:$S94,AC94+1),INDEX($M94:$S94,AC94)),"")</f>
        <v/>
      </c>
      <c r="AH94" s="17" cm="1">
        <f t="array" ref="AH94">IFERROR(IF(J94="Level",INDEX($M94:$S94,AD94+1),INDEX($M94:$S94,AD94)),"")</f>
        <v>0</v>
      </c>
      <c r="AI94" s="17" t="str" cm="1">
        <f t="array" ref="AI94">IFERROR(INDEX($M94:$S94,AE94),"")</f>
        <v/>
      </c>
      <c r="AJ94" s="17" t="str" cm="1">
        <f t="array" ref="AJ94">IFERROR(INDEX($M94:$S94,AF94),"")</f>
        <v/>
      </c>
      <c r="AK94" s="17" t="str" cm="1">
        <f t="array" ref="AK94">IFERROR(IF(J94="Level",INDEX($T94:$Z94,AC94+1),INDEX($T94:$Z94,AC94)),"")</f>
        <v/>
      </c>
      <c r="AL94" s="17" cm="1">
        <f t="array" ref="AL94">IFERROR(IF(J94="Level",INDEX($T94:$Z94,AD94+1),INDEX($T94:$Z94,AD94)),"")</f>
        <v>0</v>
      </c>
      <c r="AM94" s="17" t="str" cm="1">
        <f t="array" ref="AM94">IFERROR(INDEX($T94:$Z94,AE94),"")</f>
        <v/>
      </c>
      <c r="AN94" s="17" t="str" cm="1">
        <f t="array" ref="AN94">IFERROR(INDEX($T94:$Z94,AF94),"")</f>
        <v/>
      </c>
    </row>
    <row r="95" spans="1:40" hidden="1" x14ac:dyDescent="0.2">
      <c r="A95" s="17" t="str">
        <f t="shared" si="6"/>
        <v>MPhil Media and Communications (Distance Learning): PRH2EGLEGL17</v>
      </c>
      <c r="B95" s="11" t="s">
        <v>2537</v>
      </c>
      <c r="C95" s="11" t="s">
        <v>32964</v>
      </c>
      <c r="D95" s="11" t="s">
        <v>32538</v>
      </c>
      <c r="E95" s="11" t="s">
        <v>205</v>
      </c>
      <c r="F95" s="11" t="s">
        <v>76</v>
      </c>
      <c r="G95" s="11" t="s">
        <v>32187</v>
      </c>
      <c r="H95" s="11" t="s">
        <v>72</v>
      </c>
      <c r="I95" s="11">
        <v>0</v>
      </c>
      <c r="J95" s="11" t="s">
        <v>32168</v>
      </c>
      <c r="K95" s="11" t="s">
        <v>32168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v>0</v>
      </c>
      <c r="R95" s="11">
        <v>0</v>
      </c>
      <c r="S95" s="11">
        <v>0</v>
      </c>
      <c r="T95" s="11">
        <v>0</v>
      </c>
      <c r="U95" s="11">
        <v>0</v>
      </c>
      <c r="V95" s="11">
        <v>0</v>
      </c>
      <c r="W95" s="11">
        <v>0</v>
      </c>
      <c r="X95" s="11">
        <v>0</v>
      </c>
      <c r="Y95" s="11">
        <v>0</v>
      </c>
      <c r="Z95" s="11">
        <v>0</v>
      </c>
      <c r="AA95" s="12" t="s">
        <v>32952</v>
      </c>
      <c r="AB95" s="17" t="str">
        <f t="shared" si="7"/>
        <v>Programme is not compatible with this tool</v>
      </c>
      <c r="AC95" s="17" t="str">
        <f t="shared" si="8"/>
        <v/>
      </c>
      <c r="AD95" s="17">
        <f t="shared" si="9"/>
        <v>6</v>
      </c>
      <c r="AE95" s="17" t="str">
        <f t="shared" si="10"/>
        <v/>
      </c>
      <c r="AF95" s="17" t="str">
        <f t="shared" si="11"/>
        <v/>
      </c>
      <c r="AG95" s="17" t="str" cm="1">
        <f t="array" ref="AG95">IFERROR(IF(J95="Level",INDEX($M95:$S95,AC95+1),INDEX($M95:$S95,AC95)),"")</f>
        <v/>
      </c>
      <c r="AH95" s="17" cm="1">
        <f t="array" ref="AH95">IFERROR(IF(J95="Level",INDEX($M95:$S95,AD95+1),INDEX($M95:$S95,AD95)),"")</f>
        <v>0</v>
      </c>
      <c r="AI95" s="17" t="str" cm="1">
        <f t="array" ref="AI95">IFERROR(INDEX($M95:$S95,AE95),"")</f>
        <v/>
      </c>
      <c r="AJ95" s="17" t="str" cm="1">
        <f t="array" ref="AJ95">IFERROR(INDEX($M95:$S95,AF95),"")</f>
        <v/>
      </c>
      <c r="AK95" s="17" t="str" cm="1">
        <f t="array" ref="AK95">IFERROR(IF(J95="Level",INDEX($T95:$Z95,AC95+1),INDEX($T95:$Z95,AC95)),"")</f>
        <v/>
      </c>
      <c r="AL95" s="17" cm="1">
        <f t="array" ref="AL95">IFERROR(IF(J95="Level",INDEX($T95:$Z95,AD95+1),INDEX($T95:$Z95,AD95)),"")</f>
        <v>0</v>
      </c>
      <c r="AM95" s="17" t="str" cm="1">
        <f t="array" ref="AM95">IFERROR(INDEX($T95:$Z95,AE95),"")</f>
        <v/>
      </c>
      <c r="AN95" s="17" t="str" cm="1">
        <f t="array" ref="AN95">IFERROR(INDEX($T95:$Z95,AF95),"")</f>
        <v/>
      </c>
    </row>
    <row r="96" spans="1:40" hidden="1" x14ac:dyDescent="0.2">
      <c r="A96" s="17" t="str">
        <f t="shared" si="6"/>
        <v>PhD Media and Communications (Distance Learning): PRP3EGLEGL21</v>
      </c>
      <c r="B96" s="11" t="s">
        <v>3236</v>
      </c>
      <c r="C96" s="11" t="s">
        <v>32964</v>
      </c>
      <c r="D96" s="11" t="s">
        <v>32215</v>
      </c>
      <c r="E96" s="11" t="s">
        <v>205</v>
      </c>
      <c r="F96" s="11" t="s">
        <v>76</v>
      </c>
      <c r="G96" s="11" t="s">
        <v>32187</v>
      </c>
      <c r="H96" s="11" t="s">
        <v>72</v>
      </c>
      <c r="I96" s="11">
        <v>0</v>
      </c>
      <c r="J96" s="11" t="s">
        <v>32168</v>
      </c>
      <c r="K96" s="11" t="s">
        <v>32168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2" t="s">
        <v>32952</v>
      </c>
      <c r="AB96" s="17" t="str">
        <f t="shared" si="7"/>
        <v>Programme is not compatible with this tool</v>
      </c>
      <c r="AC96" s="17" t="str">
        <f t="shared" si="8"/>
        <v/>
      </c>
      <c r="AD96" s="17">
        <f t="shared" si="9"/>
        <v>6</v>
      </c>
      <c r="AE96" s="17" t="str">
        <f t="shared" si="10"/>
        <v/>
      </c>
      <c r="AF96" s="17" t="str">
        <f t="shared" si="11"/>
        <v/>
      </c>
      <c r="AG96" s="17" t="str" cm="1">
        <f t="array" ref="AG96">IFERROR(IF(J96="Level",INDEX($M96:$S96,AC96+1),INDEX($M96:$S96,AC96)),"")</f>
        <v/>
      </c>
      <c r="AH96" s="17" cm="1">
        <f t="array" ref="AH96">IFERROR(IF(J96="Level",INDEX($M96:$S96,AD96+1),INDEX($M96:$S96,AD96)),"")</f>
        <v>0</v>
      </c>
      <c r="AI96" s="17" t="str" cm="1">
        <f t="array" ref="AI96">IFERROR(INDEX($M96:$S96,AE96),"")</f>
        <v/>
      </c>
      <c r="AJ96" s="17" t="str" cm="1">
        <f t="array" ref="AJ96">IFERROR(INDEX($M96:$S96,AF96),"")</f>
        <v/>
      </c>
      <c r="AK96" s="17" t="str" cm="1">
        <f t="array" ref="AK96">IFERROR(IF(J96="Level",INDEX($T96:$Z96,AC96+1),INDEX($T96:$Z96,AC96)),"")</f>
        <v/>
      </c>
      <c r="AL96" s="17" cm="1">
        <f t="array" ref="AL96">IFERROR(IF(J96="Level",INDEX($T96:$Z96,AD96+1),INDEX($T96:$Z96,AD96)),"")</f>
        <v>0</v>
      </c>
      <c r="AM96" s="17" t="str" cm="1">
        <f t="array" ref="AM96">IFERROR(INDEX($T96:$Z96,AE96),"")</f>
        <v/>
      </c>
      <c r="AN96" s="17" t="str" cm="1">
        <f t="array" ref="AN96">IFERROR(INDEX($T96:$Z96,AF96),"")</f>
        <v/>
      </c>
    </row>
    <row r="97" spans="1:40" hidden="1" x14ac:dyDescent="0.2">
      <c r="A97" s="17" t="str">
        <f t="shared" si="6"/>
        <v>MPhil Performance Practice (Distance Learning): PRH2DRADRA01</v>
      </c>
      <c r="B97" s="11" t="s">
        <v>2509</v>
      </c>
      <c r="C97" s="11" t="s">
        <v>32964</v>
      </c>
      <c r="D97" s="11" t="s">
        <v>2510</v>
      </c>
      <c r="E97" s="11" t="s">
        <v>177</v>
      </c>
      <c r="F97" s="11" t="s">
        <v>76</v>
      </c>
      <c r="G97" s="11" t="s">
        <v>32187</v>
      </c>
      <c r="H97" s="11" t="s">
        <v>72</v>
      </c>
      <c r="I97" s="11">
        <v>0</v>
      </c>
      <c r="J97" s="11" t="s">
        <v>32168</v>
      </c>
      <c r="K97" s="11" t="s">
        <v>32168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1">
        <v>0</v>
      </c>
      <c r="AA97" s="12" t="s">
        <v>32952</v>
      </c>
      <c r="AB97" s="17" t="str">
        <f t="shared" si="7"/>
        <v>Programme is not compatible with this tool</v>
      </c>
      <c r="AC97" s="17" t="str">
        <f t="shared" si="8"/>
        <v/>
      </c>
      <c r="AD97" s="17">
        <f t="shared" si="9"/>
        <v>6</v>
      </c>
      <c r="AE97" s="17" t="str">
        <f t="shared" si="10"/>
        <v/>
      </c>
      <c r="AF97" s="17" t="str">
        <f t="shared" si="11"/>
        <v/>
      </c>
      <c r="AG97" s="17" t="str" cm="1">
        <f t="array" ref="AG97">IFERROR(IF(J97="Level",INDEX($M97:$S97,AC97+1),INDEX($M97:$S97,AC97)),"")</f>
        <v/>
      </c>
      <c r="AH97" s="17" cm="1">
        <f t="array" ref="AH97">IFERROR(IF(J97="Level",INDEX($M97:$S97,AD97+1),INDEX($M97:$S97,AD97)),"")</f>
        <v>0</v>
      </c>
      <c r="AI97" s="17" t="str" cm="1">
        <f t="array" ref="AI97">IFERROR(INDEX($M97:$S97,AE97),"")</f>
        <v/>
      </c>
      <c r="AJ97" s="17" t="str" cm="1">
        <f t="array" ref="AJ97">IFERROR(INDEX($M97:$S97,AF97),"")</f>
        <v/>
      </c>
      <c r="AK97" s="17" t="str" cm="1">
        <f t="array" ref="AK97">IFERROR(IF(J97="Level",INDEX($T97:$Z97,AC97+1),INDEX($T97:$Z97,AC97)),"")</f>
        <v/>
      </c>
      <c r="AL97" s="17" cm="1">
        <f t="array" ref="AL97">IFERROR(IF(J97="Level",INDEX($T97:$Z97,AD97+1),INDEX($T97:$Z97,AD97)),"")</f>
        <v>0</v>
      </c>
      <c r="AM97" s="17" t="str" cm="1">
        <f t="array" ref="AM97">IFERROR(INDEX($T97:$Z97,AE97),"")</f>
        <v/>
      </c>
      <c r="AN97" s="17" t="str" cm="1">
        <f t="array" ref="AN97">IFERROR(INDEX($T97:$Z97,AF97),"")</f>
        <v/>
      </c>
    </row>
    <row r="98" spans="1:40" hidden="1" x14ac:dyDescent="0.2">
      <c r="A98" s="17" t="str">
        <f t="shared" si="6"/>
        <v>MPhil Drama (Distance Learning): PRH2DRADRA02</v>
      </c>
      <c r="B98" s="11" t="s">
        <v>32968</v>
      </c>
      <c r="C98" s="11" t="s">
        <v>32964</v>
      </c>
      <c r="D98" s="11" t="s">
        <v>32969</v>
      </c>
      <c r="E98" s="11" t="s">
        <v>177</v>
      </c>
      <c r="F98" s="11" t="s">
        <v>76</v>
      </c>
      <c r="G98" s="11" t="s">
        <v>32187</v>
      </c>
      <c r="H98" s="11" t="s">
        <v>72</v>
      </c>
      <c r="I98" s="11">
        <v>0</v>
      </c>
      <c r="J98" s="11" t="s">
        <v>32168</v>
      </c>
      <c r="K98" s="11" t="s">
        <v>32168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1">
        <v>0</v>
      </c>
      <c r="AA98" s="12" t="s">
        <v>32952</v>
      </c>
      <c r="AB98" s="17" t="str">
        <f t="shared" si="7"/>
        <v>Programme is not compatible with this tool</v>
      </c>
      <c r="AC98" s="17" t="str">
        <f t="shared" si="8"/>
        <v/>
      </c>
      <c r="AD98" s="17">
        <f t="shared" si="9"/>
        <v>6</v>
      </c>
      <c r="AE98" s="17" t="str">
        <f t="shared" si="10"/>
        <v/>
      </c>
      <c r="AF98" s="17" t="str">
        <f t="shared" si="11"/>
        <v/>
      </c>
      <c r="AG98" s="17" t="str" cm="1">
        <f t="array" ref="AG98">IFERROR(IF(J98="Level",INDEX($M98:$S98,AC98+1),INDEX($M98:$S98,AC98)),"")</f>
        <v/>
      </c>
      <c r="AH98" s="17" cm="1">
        <f t="array" ref="AH98">IFERROR(IF(J98="Level",INDEX($M98:$S98,AD98+1),INDEX($M98:$S98,AD98)),"")</f>
        <v>0</v>
      </c>
      <c r="AI98" s="17" t="str" cm="1">
        <f t="array" ref="AI98">IFERROR(INDEX($M98:$S98,AE98),"")</f>
        <v/>
      </c>
      <c r="AJ98" s="17" t="str" cm="1">
        <f t="array" ref="AJ98">IFERROR(INDEX($M98:$S98,AF98),"")</f>
        <v/>
      </c>
      <c r="AK98" s="17" t="str" cm="1">
        <f t="array" ref="AK98">IFERROR(IF(J98="Level",INDEX($T98:$Z98,AC98+1),INDEX($T98:$Z98,AC98)),"")</f>
        <v/>
      </c>
      <c r="AL98" s="17" cm="1">
        <f t="array" ref="AL98">IFERROR(IF(J98="Level",INDEX($T98:$Z98,AD98+1),INDEX($T98:$Z98,AD98)),"")</f>
        <v>0</v>
      </c>
      <c r="AM98" s="17" t="str" cm="1">
        <f t="array" ref="AM98">IFERROR(INDEX($T98:$Z98,AE98),"")</f>
        <v/>
      </c>
      <c r="AN98" s="17" t="str" cm="1">
        <f t="array" ref="AN98">IFERROR(INDEX($T98:$Z98,AF98),"")</f>
        <v/>
      </c>
    </row>
    <row r="99" spans="1:40" hidden="1" x14ac:dyDescent="0.2">
      <c r="A99" s="17" t="str">
        <f t="shared" si="6"/>
        <v>MAbyRes Drama (Distance Learning): PRM3DRADRA02</v>
      </c>
      <c r="B99" s="11" t="s">
        <v>2348</v>
      </c>
      <c r="C99" s="11" t="s">
        <v>32964</v>
      </c>
      <c r="D99" s="11" t="s">
        <v>2349</v>
      </c>
      <c r="E99" s="11" t="s">
        <v>177</v>
      </c>
      <c r="F99" s="11" t="s">
        <v>76</v>
      </c>
      <c r="G99" s="11" t="s">
        <v>32187</v>
      </c>
      <c r="H99" s="11" t="s">
        <v>72</v>
      </c>
      <c r="I99" s="11">
        <v>0</v>
      </c>
      <c r="J99" s="11" t="s">
        <v>32168</v>
      </c>
      <c r="K99" s="11" t="s">
        <v>32168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1">
        <v>0</v>
      </c>
      <c r="AA99" s="12" t="s">
        <v>32952</v>
      </c>
      <c r="AB99" s="17" t="str">
        <f t="shared" si="7"/>
        <v>Programme is not compatible with this tool</v>
      </c>
      <c r="AC99" s="17" t="str">
        <f t="shared" si="8"/>
        <v/>
      </c>
      <c r="AD99" s="17">
        <f t="shared" si="9"/>
        <v>6</v>
      </c>
      <c r="AE99" s="17" t="str">
        <f t="shared" si="10"/>
        <v/>
      </c>
      <c r="AF99" s="17" t="str">
        <f t="shared" si="11"/>
        <v/>
      </c>
      <c r="AG99" s="17" t="str" cm="1">
        <f t="array" ref="AG99">IFERROR(IF(J99="Level",INDEX($M99:$S99,AC99+1),INDEX($M99:$S99,AC99)),"")</f>
        <v/>
      </c>
      <c r="AH99" s="17" cm="1">
        <f t="array" ref="AH99">IFERROR(IF(J99="Level",INDEX($M99:$S99,AD99+1),INDEX($M99:$S99,AD99)),"")</f>
        <v>0</v>
      </c>
      <c r="AI99" s="17" t="str" cm="1">
        <f t="array" ref="AI99">IFERROR(INDEX($M99:$S99,AE99),"")</f>
        <v/>
      </c>
      <c r="AJ99" s="17" t="str" cm="1">
        <f t="array" ref="AJ99">IFERROR(INDEX($M99:$S99,AF99),"")</f>
        <v/>
      </c>
      <c r="AK99" s="17" t="str" cm="1">
        <f t="array" ref="AK99">IFERROR(IF(J99="Level",INDEX($T99:$Z99,AC99+1),INDEX($T99:$Z99,AC99)),"")</f>
        <v/>
      </c>
      <c r="AL99" s="17" cm="1">
        <f t="array" ref="AL99">IFERROR(IF(J99="Level",INDEX($T99:$Z99,AD99+1),INDEX($T99:$Z99,AD99)),"")</f>
        <v>0</v>
      </c>
      <c r="AM99" s="17" t="str" cm="1">
        <f t="array" ref="AM99">IFERROR(INDEX($T99:$Z99,AE99),"")</f>
        <v/>
      </c>
      <c r="AN99" s="17" t="str" cm="1">
        <f t="array" ref="AN99">IFERROR(INDEX($T99:$Z99,AF99),"")</f>
        <v/>
      </c>
    </row>
    <row r="100" spans="1:40" hidden="1" x14ac:dyDescent="0.2">
      <c r="A100" s="17" t="str">
        <f t="shared" si="6"/>
        <v>PhD Performance Practice (Distance Learning): PRP3DRADRA01</v>
      </c>
      <c r="B100" s="11" t="s">
        <v>3193</v>
      </c>
      <c r="C100" s="11" t="s">
        <v>32964</v>
      </c>
      <c r="D100" s="11" t="s">
        <v>3194</v>
      </c>
      <c r="E100" s="11" t="s">
        <v>177</v>
      </c>
      <c r="F100" s="11" t="s">
        <v>76</v>
      </c>
      <c r="G100" s="11" t="s">
        <v>32187</v>
      </c>
      <c r="H100" s="11" t="s">
        <v>72</v>
      </c>
      <c r="I100" s="11">
        <v>0</v>
      </c>
      <c r="J100" s="11" t="s">
        <v>32168</v>
      </c>
      <c r="K100" s="11" t="s">
        <v>32168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1">
        <v>0</v>
      </c>
      <c r="AA100" s="12" t="s">
        <v>32952</v>
      </c>
      <c r="AB100" s="17" t="str">
        <f t="shared" si="7"/>
        <v>Programme is not compatible with this tool</v>
      </c>
      <c r="AC100" s="17" t="str">
        <f t="shared" si="8"/>
        <v/>
      </c>
      <c r="AD100" s="17">
        <f t="shared" si="9"/>
        <v>6</v>
      </c>
      <c r="AE100" s="17" t="str">
        <f t="shared" si="10"/>
        <v/>
      </c>
      <c r="AF100" s="17" t="str">
        <f t="shared" si="11"/>
        <v/>
      </c>
      <c r="AG100" s="17" t="str" cm="1">
        <f t="array" ref="AG100">IFERROR(IF(J100="Level",INDEX($M100:$S100,AC100+1),INDEX($M100:$S100,AC100)),"")</f>
        <v/>
      </c>
      <c r="AH100" s="17" cm="1">
        <f t="array" ref="AH100">IFERROR(IF(J100="Level",INDEX($M100:$S100,AD100+1),INDEX($M100:$S100,AD100)),"")</f>
        <v>0</v>
      </c>
      <c r="AI100" s="17" t="str" cm="1">
        <f t="array" ref="AI100">IFERROR(INDEX($M100:$S100,AE100),"")</f>
        <v/>
      </c>
      <c r="AJ100" s="17" t="str" cm="1">
        <f t="array" ref="AJ100">IFERROR(INDEX($M100:$S100,AF100),"")</f>
        <v/>
      </c>
      <c r="AK100" s="17" t="str" cm="1">
        <f t="array" ref="AK100">IFERROR(IF(J100="Level",INDEX($T100:$Z100,AC100+1),INDEX($T100:$Z100,AC100)),"")</f>
        <v/>
      </c>
      <c r="AL100" s="17" cm="1">
        <f t="array" ref="AL100">IFERROR(IF(J100="Level",INDEX($T100:$Z100,AD100+1),INDEX($T100:$Z100,AD100)),"")</f>
        <v>0</v>
      </c>
      <c r="AM100" s="17" t="str" cm="1">
        <f t="array" ref="AM100">IFERROR(INDEX($T100:$Z100,AE100),"")</f>
        <v/>
      </c>
      <c r="AN100" s="17" t="str" cm="1">
        <f t="array" ref="AN100">IFERROR(INDEX($T100:$Z100,AF100),"")</f>
        <v/>
      </c>
    </row>
    <row r="101" spans="1:40" hidden="1" x14ac:dyDescent="0.2">
      <c r="A101" s="17" t="str">
        <f t="shared" si="6"/>
        <v>PhD Drama (Distance Learning): PRP3DRADRA02</v>
      </c>
      <c r="B101" s="11" t="s">
        <v>32970</v>
      </c>
      <c r="C101" s="11" t="s">
        <v>32964</v>
      </c>
      <c r="D101" s="11" t="s">
        <v>32971</v>
      </c>
      <c r="E101" s="11" t="s">
        <v>177</v>
      </c>
      <c r="F101" s="11" t="s">
        <v>76</v>
      </c>
      <c r="G101" s="11" t="s">
        <v>32187</v>
      </c>
      <c r="H101" s="11" t="s">
        <v>72</v>
      </c>
      <c r="I101" s="11">
        <v>0</v>
      </c>
      <c r="J101" s="11" t="s">
        <v>32168</v>
      </c>
      <c r="K101" s="11" t="s">
        <v>32168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1">
        <v>0</v>
      </c>
      <c r="AA101" s="12" t="s">
        <v>32952</v>
      </c>
      <c r="AB101" s="17" t="str">
        <f t="shared" si="7"/>
        <v>Programme is not compatible with this tool</v>
      </c>
      <c r="AC101" s="17" t="str">
        <f t="shared" si="8"/>
        <v/>
      </c>
      <c r="AD101" s="17">
        <f t="shared" si="9"/>
        <v>6</v>
      </c>
      <c r="AE101" s="17" t="str">
        <f t="shared" si="10"/>
        <v/>
      </c>
      <c r="AF101" s="17" t="str">
        <f t="shared" si="11"/>
        <v/>
      </c>
      <c r="AG101" s="17" t="str" cm="1">
        <f t="array" ref="AG101">IFERROR(IF(J101="Level",INDEX($M101:$S101,AC101+1),INDEX($M101:$S101,AC101)),"")</f>
        <v/>
      </c>
      <c r="AH101" s="17" cm="1">
        <f t="array" ref="AH101">IFERROR(IF(J101="Level",INDEX($M101:$S101,AD101+1),INDEX($M101:$S101,AD101)),"")</f>
        <v>0</v>
      </c>
      <c r="AI101" s="17" t="str" cm="1">
        <f t="array" ref="AI101">IFERROR(INDEX($M101:$S101,AE101),"")</f>
        <v/>
      </c>
      <c r="AJ101" s="17" t="str" cm="1">
        <f t="array" ref="AJ101">IFERROR(INDEX($M101:$S101,AF101),"")</f>
        <v/>
      </c>
      <c r="AK101" s="17" t="str" cm="1">
        <f t="array" ref="AK101">IFERROR(IF(J101="Level",INDEX($T101:$Z101,AC101+1),INDEX($T101:$Z101,AC101)),"")</f>
        <v/>
      </c>
      <c r="AL101" s="17" cm="1">
        <f t="array" ref="AL101">IFERROR(IF(J101="Level",INDEX($T101:$Z101,AD101+1),INDEX($T101:$Z101,AD101)),"")</f>
        <v>0</v>
      </c>
      <c r="AM101" s="17" t="str" cm="1">
        <f t="array" ref="AM101">IFERROR(INDEX($T101:$Z101,AE101),"")</f>
        <v/>
      </c>
      <c r="AN101" s="17" t="str" cm="1">
        <f t="array" ref="AN101">IFERROR(INDEX($T101:$Z101,AF101),"")</f>
        <v/>
      </c>
    </row>
    <row r="102" spans="1:40" hidden="1" x14ac:dyDescent="0.2">
      <c r="A102" s="17" t="str">
        <f t="shared" si="6"/>
        <v>MPhil Education (Distance Learning): PRH2EDUEDU07</v>
      </c>
      <c r="B102" s="11" t="s">
        <v>2520</v>
      </c>
      <c r="C102" s="11" t="s">
        <v>32964</v>
      </c>
      <c r="D102" s="11" t="s">
        <v>2521</v>
      </c>
      <c r="E102" s="11" t="s">
        <v>180</v>
      </c>
      <c r="F102" s="11" t="s">
        <v>76</v>
      </c>
      <c r="G102" s="11" t="s">
        <v>32187</v>
      </c>
      <c r="H102" s="11" t="s">
        <v>72</v>
      </c>
      <c r="I102" s="11">
        <v>0</v>
      </c>
      <c r="J102" s="11" t="s">
        <v>32168</v>
      </c>
      <c r="K102" s="11" t="s">
        <v>32168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1">
        <v>0</v>
      </c>
      <c r="AA102" s="12" t="s">
        <v>32952</v>
      </c>
      <c r="AB102" s="17" t="str">
        <f t="shared" si="7"/>
        <v>Programme is not compatible with this tool</v>
      </c>
      <c r="AC102" s="17" t="str">
        <f t="shared" si="8"/>
        <v/>
      </c>
      <c r="AD102" s="17">
        <f t="shared" si="9"/>
        <v>6</v>
      </c>
      <c r="AE102" s="17" t="str">
        <f t="shared" si="10"/>
        <v/>
      </c>
      <c r="AF102" s="17" t="str">
        <f t="shared" si="11"/>
        <v/>
      </c>
      <c r="AG102" s="17" t="str" cm="1">
        <f t="array" ref="AG102">IFERROR(IF(J102="Level",INDEX($M102:$S102,AC102+1),INDEX($M102:$S102,AC102)),"")</f>
        <v/>
      </c>
      <c r="AH102" s="17" cm="1">
        <f t="array" ref="AH102">IFERROR(IF(J102="Level",INDEX($M102:$S102,AD102+1),INDEX($M102:$S102,AD102)),"")</f>
        <v>0</v>
      </c>
      <c r="AI102" s="17" t="str" cm="1">
        <f t="array" ref="AI102">IFERROR(INDEX($M102:$S102,AE102),"")</f>
        <v/>
      </c>
      <c r="AJ102" s="17" t="str" cm="1">
        <f t="array" ref="AJ102">IFERROR(INDEX($M102:$S102,AF102),"")</f>
        <v/>
      </c>
      <c r="AK102" s="17" t="str" cm="1">
        <f t="array" ref="AK102">IFERROR(IF(J102="Level",INDEX($T102:$Z102,AC102+1),INDEX($T102:$Z102,AC102)),"")</f>
        <v/>
      </c>
      <c r="AL102" s="17" cm="1">
        <f t="array" ref="AL102">IFERROR(IF(J102="Level",INDEX($T102:$Z102,AD102+1),INDEX($T102:$Z102,AD102)),"")</f>
        <v>0</v>
      </c>
      <c r="AM102" s="17" t="str" cm="1">
        <f t="array" ref="AM102">IFERROR(INDEX($T102:$Z102,AE102),"")</f>
        <v/>
      </c>
      <c r="AN102" s="17" t="str" cm="1">
        <f t="array" ref="AN102">IFERROR(INDEX($T102:$Z102,AF102),"")</f>
        <v/>
      </c>
    </row>
    <row r="103" spans="1:40" hidden="1" x14ac:dyDescent="0.2">
      <c r="A103" s="17" t="str">
        <f t="shared" si="6"/>
        <v>PhD Education (Distance Learning): PRP3EDUEDU08</v>
      </c>
      <c r="B103" s="11" t="s">
        <v>3215</v>
      </c>
      <c r="C103" s="11" t="s">
        <v>32964</v>
      </c>
      <c r="D103" s="11" t="s">
        <v>3216</v>
      </c>
      <c r="E103" s="11" t="s">
        <v>180</v>
      </c>
      <c r="F103" s="11" t="s">
        <v>76</v>
      </c>
      <c r="G103" s="11" t="s">
        <v>32187</v>
      </c>
      <c r="H103" s="11" t="s">
        <v>72</v>
      </c>
      <c r="I103" s="11">
        <v>0</v>
      </c>
      <c r="J103" s="11" t="s">
        <v>32168</v>
      </c>
      <c r="K103" s="11" t="s">
        <v>32168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1">
        <v>0</v>
      </c>
      <c r="AA103" s="12" t="s">
        <v>32952</v>
      </c>
      <c r="AB103" s="17" t="str">
        <f t="shared" si="7"/>
        <v>Programme is not compatible with this tool</v>
      </c>
      <c r="AC103" s="17" t="str">
        <f t="shared" si="8"/>
        <v/>
      </c>
      <c r="AD103" s="17">
        <f t="shared" si="9"/>
        <v>6</v>
      </c>
      <c r="AE103" s="17" t="str">
        <f t="shared" si="10"/>
        <v/>
      </c>
      <c r="AF103" s="17" t="str">
        <f t="shared" si="11"/>
        <v/>
      </c>
      <c r="AG103" s="17" t="str" cm="1">
        <f t="array" ref="AG103">IFERROR(IF(J103="Level",INDEX($M103:$S103,AC103+1),INDEX($M103:$S103,AC103)),"")</f>
        <v/>
      </c>
      <c r="AH103" s="17" cm="1">
        <f t="array" ref="AH103">IFERROR(IF(J103="Level",INDEX($M103:$S103,AD103+1),INDEX($M103:$S103,AD103)),"")</f>
        <v>0</v>
      </c>
      <c r="AI103" s="17" t="str" cm="1">
        <f t="array" ref="AI103">IFERROR(INDEX($M103:$S103,AE103),"")</f>
        <v/>
      </c>
      <c r="AJ103" s="17" t="str" cm="1">
        <f t="array" ref="AJ103">IFERROR(INDEX($M103:$S103,AF103),"")</f>
        <v/>
      </c>
      <c r="AK103" s="17" t="str" cm="1">
        <f t="array" ref="AK103">IFERROR(IF(J103="Level",INDEX($T103:$Z103,AC103+1),INDEX($T103:$Z103,AC103)),"")</f>
        <v/>
      </c>
      <c r="AL103" s="17" cm="1">
        <f t="array" ref="AL103">IFERROR(IF(J103="Level",INDEX($T103:$Z103,AD103+1),INDEX($T103:$Z103,AD103)),"")</f>
        <v>0</v>
      </c>
      <c r="AM103" s="17" t="str" cm="1">
        <f t="array" ref="AM103">IFERROR(INDEX($T103:$Z103,AE103),"")</f>
        <v/>
      </c>
      <c r="AN103" s="17" t="str" cm="1">
        <f t="array" ref="AN103">IFERROR(INDEX($T103:$Z103,AF103),"")</f>
        <v/>
      </c>
    </row>
    <row r="104" spans="1:40" hidden="1" x14ac:dyDescent="0.2">
      <c r="A104" s="17" t="str">
        <f t="shared" si="6"/>
        <v>PhD Education (Distance Learning, 4-year): PRP4EDUEDU03</v>
      </c>
      <c r="B104" s="11" t="s">
        <v>3536</v>
      </c>
      <c r="C104" s="11" t="s">
        <v>32964</v>
      </c>
      <c r="D104" s="11" t="s">
        <v>3537</v>
      </c>
      <c r="E104" s="11" t="s">
        <v>180</v>
      </c>
      <c r="F104" s="11" t="s">
        <v>76</v>
      </c>
      <c r="G104" s="11" t="s">
        <v>32187</v>
      </c>
      <c r="H104" s="11" t="s">
        <v>72</v>
      </c>
      <c r="I104" s="11">
        <v>0</v>
      </c>
      <c r="J104" s="11" t="s">
        <v>32168</v>
      </c>
      <c r="K104" s="11" t="s">
        <v>32168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1">
        <v>0</v>
      </c>
      <c r="AA104" s="12" t="s">
        <v>32952</v>
      </c>
      <c r="AB104" s="17" t="str">
        <f t="shared" si="7"/>
        <v>Programme is not compatible with this tool</v>
      </c>
      <c r="AC104" s="17" t="str">
        <f t="shared" si="8"/>
        <v/>
      </c>
      <c r="AD104" s="17">
        <f t="shared" si="9"/>
        <v>6</v>
      </c>
      <c r="AE104" s="17" t="str">
        <f t="shared" si="10"/>
        <v/>
      </c>
      <c r="AF104" s="17" t="str">
        <f t="shared" si="11"/>
        <v/>
      </c>
      <c r="AG104" s="17" t="str" cm="1">
        <f t="array" ref="AG104">IFERROR(IF(J104="Level",INDEX($M104:$S104,AC104+1),INDEX($M104:$S104,AC104)),"")</f>
        <v/>
      </c>
      <c r="AH104" s="17" cm="1">
        <f t="array" ref="AH104">IFERROR(IF(J104="Level",INDEX($M104:$S104,AD104+1),INDEX($M104:$S104,AD104)),"")</f>
        <v>0</v>
      </c>
      <c r="AI104" s="17" t="str" cm="1">
        <f t="array" ref="AI104">IFERROR(INDEX($M104:$S104,AE104),"")</f>
        <v/>
      </c>
      <c r="AJ104" s="17" t="str" cm="1">
        <f t="array" ref="AJ104">IFERROR(INDEX($M104:$S104,AF104),"")</f>
        <v/>
      </c>
      <c r="AK104" s="17" t="str" cm="1">
        <f t="array" ref="AK104">IFERROR(IF(J104="Level",INDEX($T104:$Z104,AC104+1),INDEX($T104:$Z104,AC104)),"")</f>
        <v/>
      </c>
      <c r="AL104" s="17" cm="1">
        <f t="array" ref="AL104">IFERROR(IF(J104="Level",INDEX($T104:$Z104,AD104+1),INDEX($T104:$Z104,AD104)),"")</f>
        <v>0</v>
      </c>
      <c r="AM104" s="17" t="str" cm="1">
        <f t="array" ref="AM104">IFERROR(INDEX($T104:$Z104,AE104),"")</f>
        <v/>
      </c>
      <c r="AN104" s="17" t="str" cm="1">
        <f t="array" ref="AN104">IFERROR(INDEX($T104:$Z104,AF104),"")</f>
        <v/>
      </c>
    </row>
    <row r="105" spans="1:40" hidden="1" x14ac:dyDescent="0.2">
      <c r="A105" s="17" t="str">
        <f t="shared" si="6"/>
        <v>MPhil Creative Writing (Distance Learning): PRH2EGLEGL13</v>
      </c>
      <c r="B105" s="11" t="s">
        <v>2529</v>
      </c>
      <c r="C105" s="11" t="s">
        <v>32964</v>
      </c>
      <c r="D105" s="11" t="s">
        <v>2530</v>
      </c>
      <c r="E105" s="11" t="s">
        <v>191</v>
      </c>
      <c r="F105" s="11" t="s">
        <v>76</v>
      </c>
      <c r="G105" s="11" t="s">
        <v>32187</v>
      </c>
      <c r="H105" s="11" t="s">
        <v>72</v>
      </c>
      <c r="I105" s="11">
        <v>0</v>
      </c>
      <c r="J105" s="11" t="s">
        <v>32168</v>
      </c>
      <c r="K105" s="11" t="s">
        <v>32168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1">
        <v>0</v>
      </c>
      <c r="AA105" s="12" t="s">
        <v>32952</v>
      </c>
      <c r="AB105" s="17" t="str">
        <f t="shared" si="7"/>
        <v>Programme is not compatible with this tool</v>
      </c>
      <c r="AC105" s="17" t="str">
        <f t="shared" si="8"/>
        <v/>
      </c>
      <c r="AD105" s="17">
        <f t="shared" si="9"/>
        <v>6</v>
      </c>
      <c r="AE105" s="17" t="str">
        <f t="shared" si="10"/>
        <v/>
      </c>
      <c r="AF105" s="17" t="str">
        <f t="shared" si="11"/>
        <v/>
      </c>
      <c r="AG105" s="17" t="str" cm="1">
        <f t="array" ref="AG105">IFERROR(IF(J105="Level",INDEX($M105:$S105,AC105+1),INDEX($M105:$S105,AC105)),"")</f>
        <v/>
      </c>
      <c r="AH105" s="17" cm="1">
        <f t="array" ref="AH105">IFERROR(IF(J105="Level",INDEX($M105:$S105,AD105+1),INDEX($M105:$S105,AD105)),"")</f>
        <v>0</v>
      </c>
      <c r="AI105" s="17" t="str" cm="1">
        <f t="array" ref="AI105">IFERROR(INDEX($M105:$S105,AE105),"")</f>
        <v/>
      </c>
      <c r="AJ105" s="17" t="str" cm="1">
        <f t="array" ref="AJ105">IFERROR(INDEX($M105:$S105,AF105),"")</f>
        <v/>
      </c>
      <c r="AK105" s="17" t="str" cm="1">
        <f t="array" ref="AK105">IFERROR(IF(J105="Level",INDEX($T105:$Z105,AC105+1),INDEX($T105:$Z105,AC105)),"")</f>
        <v/>
      </c>
      <c r="AL105" s="17" cm="1">
        <f t="array" ref="AL105">IFERROR(IF(J105="Level",INDEX($T105:$Z105,AD105+1),INDEX($T105:$Z105,AD105)),"")</f>
        <v>0</v>
      </c>
      <c r="AM105" s="17" t="str" cm="1">
        <f t="array" ref="AM105">IFERROR(INDEX($T105:$Z105,AE105),"")</f>
        <v/>
      </c>
      <c r="AN105" s="17" t="str" cm="1">
        <f t="array" ref="AN105">IFERROR(INDEX($T105:$Z105,AF105),"")</f>
        <v/>
      </c>
    </row>
    <row r="106" spans="1:40" hidden="1" x14ac:dyDescent="0.2">
      <c r="A106" s="17" t="str">
        <f t="shared" si="6"/>
        <v>MPhil English (Distance Learning): PRH2EGLEGL14</v>
      </c>
      <c r="B106" s="11" t="s">
        <v>2531</v>
      </c>
      <c r="C106" s="11" t="s">
        <v>32964</v>
      </c>
      <c r="D106" s="11" t="s">
        <v>2532</v>
      </c>
      <c r="E106" s="11" t="s">
        <v>191</v>
      </c>
      <c r="F106" s="11" t="s">
        <v>76</v>
      </c>
      <c r="G106" s="11" t="s">
        <v>32187</v>
      </c>
      <c r="H106" s="11" t="s">
        <v>72</v>
      </c>
      <c r="I106" s="11">
        <v>0</v>
      </c>
      <c r="J106" s="11" t="s">
        <v>32168</v>
      </c>
      <c r="K106" s="11" t="s">
        <v>32168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1">
        <v>0</v>
      </c>
      <c r="AA106" s="12" t="s">
        <v>32952</v>
      </c>
      <c r="AB106" s="17" t="str">
        <f t="shared" si="7"/>
        <v>Programme is not compatible with this tool</v>
      </c>
      <c r="AC106" s="17" t="str">
        <f t="shared" si="8"/>
        <v/>
      </c>
      <c r="AD106" s="17">
        <f t="shared" si="9"/>
        <v>6</v>
      </c>
      <c r="AE106" s="17" t="str">
        <f t="shared" si="10"/>
        <v/>
      </c>
      <c r="AF106" s="17" t="str">
        <f t="shared" si="11"/>
        <v/>
      </c>
      <c r="AG106" s="17" t="str" cm="1">
        <f t="array" ref="AG106">IFERROR(IF(J106="Level",INDEX($M106:$S106,AC106+1),INDEX($M106:$S106,AC106)),"")</f>
        <v/>
      </c>
      <c r="AH106" s="17" cm="1">
        <f t="array" ref="AH106">IFERROR(IF(J106="Level",INDEX($M106:$S106,AD106+1),INDEX($M106:$S106,AD106)),"")</f>
        <v>0</v>
      </c>
      <c r="AI106" s="17" t="str" cm="1">
        <f t="array" ref="AI106">IFERROR(INDEX($M106:$S106,AE106),"")</f>
        <v/>
      </c>
      <c r="AJ106" s="17" t="str" cm="1">
        <f t="array" ref="AJ106">IFERROR(INDEX($M106:$S106,AF106),"")</f>
        <v/>
      </c>
      <c r="AK106" s="17" t="str" cm="1">
        <f t="array" ref="AK106">IFERROR(IF(J106="Level",INDEX($T106:$Z106,AC106+1),INDEX($T106:$Z106,AC106)),"")</f>
        <v/>
      </c>
      <c r="AL106" s="17" cm="1">
        <f t="array" ref="AL106">IFERROR(IF(J106="Level",INDEX($T106:$Z106,AD106+1),INDEX($T106:$Z106,AD106)),"")</f>
        <v>0</v>
      </c>
      <c r="AM106" s="17" t="str" cm="1">
        <f t="array" ref="AM106">IFERROR(INDEX($T106:$Z106,AE106),"")</f>
        <v/>
      </c>
      <c r="AN106" s="17" t="str" cm="1">
        <f t="array" ref="AN106">IFERROR(INDEX($T106:$Z106,AF106),"")</f>
        <v/>
      </c>
    </row>
    <row r="107" spans="1:40" hidden="1" x14ac:dyDescent="0.2">
      <c r="A107" s="17" t="str">
        <f t="shared" si="6"/>
        <v>MAbyRes English (Distance Learning): PRM3EGLEGL02</v>
      </c>
      <c r="B107" s="11" t="s">
        <v>2352</v>
      </c>
      <c r="C107" s="11" t="s">
        <v>32964</v>
      </c>
      <c r="D107" s="11" t="s">
        <v>2353</v>
      </c>
      <c r="E107" s="11" t="s">
        <v>191</v>
      </c>
      <c r="F107" s="11" t="s">
        <v>76</v>
      </c>
      <c r="G107" s="11" t="s">
        <v>32187</v>
      </c>
      <c r="H107" s="11" t="s">
        <v>72</v>
      </c>
      <c r="I107" s="11">
        <v>0</v>
      </c>
      <c r="J107" s="11" t="s">
        <v>32168</v>
      </c>
      <c r="K107" s="11" t="s">
        <v>32168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0</v>
      </c>
      <c r="S107" s="11">
        <v>0</v>
      </c>
      <c r="T107" s="11">
        <v>0</v>
      </c>
      <c r="U107" s="11">
        <v>0</v>
      </c>
      <c r="V107" s="11">
        <v>0</v>
      </c>
      <c r="W107" s="11">
        <v>0</v>
      </c>
      <c r="X107" s="11">
        <v>0</v>
      </c>
      <c r="Y107" s="11">
        <v>0</v>
      </c>
      <c r="Z107" s="11">
        <v>0</v>
      </c>
      <c r="AA107" s="12" t="s">
        <v>32952</v>
      </c>
      <c r="AB107" s="17" t="str">
        <f t="shared" si="7"/>
        <v>Programme is not compatible with this tool</v>
      </c>
      <c r="AC107" s="17" t="str">
        <f t="shared" si="8"/>
        <v/>
      </c>
      <c r="AD107" s="17">
        <f t="shared" si="9"/>
        <v>6</v>
      </c>
      <c r="AE107" s="17" t="str">
        <f t="shared" si="10"/>
        <v/>
      </c>
      <c r="AF107" s="17" t="str">
        <f t="shared" si="11"/>
        <v/>
      </c>
      <c r="AG107" s="17" t="str" cm="1">
        <f t="array" ref="AG107">IFERROR(IF(J107="Level",INDEX($M107:$S107,AC107+1),INDEX($M107:$S107,AC107)),"")</f>
        <v/>
      </c>
      <c r="AH107" s="17" cm="1">
        <f t="array" ref="AH107">IFERROR(IF(J107="Level",INDEX($M107:$S107,AD107+1),INDEX($M107:$S107,AD107)),"")</f>
        <v>0</v>
      </c>
      <c r="AI107" s="17" t="str" cm="1">
        <f t="array" ref="AI107">IFERROR(INDEX($M107:$S107,AE107),"")</f>
        <v/>
      </c>
      <c r="AJ107" s="17" t="str" cm="1">
        <f t="array" ref="AJ107">IFERROR(INDEX($M107:$S107,AF107),"")</f>
        <v/>
      </c>
      <c r="AK107" s="17" t="str" cm="1">
        <f t="array" ref="AK107">IFERROR(IF(J107="Level",INDEX($T107:$Z107,AC107+1),INDEX($T107:$Z107,AC107)),"")</f>
        <v/>
      </c>
      <c r="AL107" s="17" cm="1">
        <f t="array" ref="AL107">IFERROR(IF(J107="Level",INDEX($T107:$Z107,AD107+1),INDEX($T107:$Z107,AD107)),"")</f>
        <v>0</v>
      </c>
      <c r="AM107" s="17" t="str" cm="1">
        <f t="array" ref="AM107">IFERROR(INDEX($T107:$Z107,AE107),"")</f>
        <v/>
      </c>
      <c r="AN107" s="17" t="str" cm="1">
        <f t="array" ref="AN107">IFERROR(INDEX($T107:$Z107,AF107),"")</f>
        <v/>
      </c>
    </row>
    <row r="108" spans="1:40" hidden="1" x14ac:dyDescent="0.2">
      <c r="A108" s="17" t="str">
        <f t="shared" si="6"/>
        <v>PhD English (Distance Learning): PRP3EGLEGL16</v>
      </c>
      <c r="B108" s="11" t="s">
        <v>3226</v>
      </c>
      <c r="C108" s="11" t="s">
        <v>32964</v>
      </c>
      <c r="D108" s="11" t="s">
        <v>3227</v>
      </c>
      <c r="E108" s="11" t="s">
        <v>191</v>
      </c>
      <c r="F108" s="11" t="s">
        <v>76</v>
      </c>
      <c r="G108" s="11" t="s">
        <v>32187</v>
      </c>
      <c r="H108" s="11" t="s">
        <v>72</v>
      </c>
      <c r="I108" s="11">
        <v>0</v>
      </c>
      <c r="J108" s="11" t="s">
        <v>32168</v>
      </c>
      <c r="K108" s="11" t="s">
        <v>32168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0</v>
      </c>
      <c r="S108" s="11">
        <v>0</v>
      </c>
      <c r="T108" s="11">
        <v>0</v>
      </c>
      <c r="U108" s="11">
        <v>0</v>
      </c>
      <c r="V108" s="11">
        <v>0</v>
      </c>
      <c r="W108" s="11">
        <v>0</v>
      </c>
      <c r="X108" s="11">
        <v>0</v>
      </c>
      <c r="Y108" s="11">
        <v>0</v>
      </c>
      <c r="Z108" s="11">
        <v>0</v>
      </c>
      <c r="AA108" s="12" t="s">
        <v>32952</v>
      </c>
      <c r="AB108" s="17" t="str">
        <f t="shared" si="7"/>
        <v>Programme is not compatible with this tool</v>
      </c>
      <c r="AC108" s="17" t="str">
        <f t="shared" si="8"/>
        <v/>
      </c>
      <c r="AD108" s="17">
        <f t="shared" si="9"/>
        <v>6</v>
      </c>
      <c r="AE108" s="17" t="str">
        <f t="shared" si="10"/>
        <v/>
      </c>
      <c r="AF108" s="17" t="str">
        <f t="shared" si="11"/>
        <v/>
      </c>
      <c r="AG108" s="17" t="str" cm="1">
        <f t="array" ref="AG108">IFERROR(IF(J108="Level",INDEX($M108:$S108,AC108+1),INDEX($M108:$S108,AC108)),"")</f>
        <v/>
      </c>
      <c r="AH108" s="17" cm="1">
        <f t="array" ref="AH108">IFERROR(IF(J108="Level",INDEX($M108:$S108,AD108+1),INDEX($M108:$S108,AD108)),"")</f>
        <v>0</v>
      </c>
      <c r="AI108" s="17" t="str" cm="1">
        <f t="array" ref="AI108">IFERROR(INDEX($M108:$S108,AE108),"")</f>
        <v/>
      </c>
      <c r="AJ108" s="17" t="str" cm="1">
        <f t="array" ref="AJ108">IFERROR(INDEX($M108:$S108,AF108),"")</f>
        <v/>
      </c>
      <c r="AK108" s="17" t="str" cm="1">
        <f t="array" ref="AK108">IFERROR(IF(J108="Level",INDEX($T108:$Z108,AC108+1),INDEX($T108:$Z108,AC108)),"")</f>
        <v/>
      </c>
      <c r="AL108" s="17" cm="1">
        <f t="array" ref="AL108">IFERROR(IF(J108="Level",INDEX($T108:$Z108,AD108+1),INDEX($T108:$Z108,AD108)),"")</f>
        <v>0</v>
      </c>
      <c r="AM108" s="17" t="str" cm="1">
        <f t="array" ref="AM108">IFERROR(INDEX($T108:$Z108,AE108),"")</f>
        <v/>
      </c>
      <c r="AN108" s="17" t="str" cm="1">
        <f t="array" ref="AN108">IFERROR(INDEX($T108:$Z108,AF108),"")</f>
        <v/>
      </c>
    </row>
    <row r="109" spans="1:40" hidden="1" x14ac:dyDescent="0.2">
      <c r="A109" s="17" t="str">
        <f t="shared" si="6"/>
        <v>PhD Creative Writing (Distance Learning): PRP3EGLEGL17</v>
      </c>
      <c r="B109" s="11" t="s">
        <v>3228</v>
      </c>
      <c r="C109" s="11" t="s">
        <v>32964</v>
      </c>
      <c r="D109" s="11" t="s">
        <v>3229</v>
      </c>
      <c r="E109" s="11" t="s">
        <v>191</v>
      </c>
      <c r="F109" s="11" t="s">
        <v>76</v>
      </c>
      <c r="G109" s="11" t="s">
        <v>32187</v>
      </c>
      <c r="H109" s="11" t="s">
        <v>72</v>
      </c>
      <c r="I109" s="11">
        <v>0</v>
      </c>
      <c r="J109" s="11" t="s">
        <v>32168</v>
      </c>
      <c r="K109" s="11" t="s">
        <v>32168</v>
      </c>
      <c r="L109" s="11">
        <v>0</v>
      </c>
      <c r="M109" s="11">
        <v>0</v>
      </c>
      <c r="N109" s="11">
        <v>0</v>
      </c>
      <c r="O109" s="11">
        <v>0</v>
      </c>
      <c r="P109" s="11">
        <v>0</v>
      </c>
      <c r="Q109" s="11">
        <v>0</v>
      </c>
      <c r="R109" s="11">
        <v>0</v>
      </c>
      <c r="S109" s="11">
        <v>0</v>
      </c>
      <c r="T109" s="11">
        <v>0</v>
      </c>
      <c r="U109" s="11">
        <v>0</v>
      </c>
      <c r="V109" s="11">
        <v>0</v>
      </c>
      <c r="W109" s="11">
        <v>0</v>
      </c>
      <c r="X109" s="11">
        <v>0</v>
      </c>
      <c r="Y109" s="11">
        <v>0</v>
      </c>
      <c r="Z109" s="11">
        <v>0</v>
      </c>
      <c r="AA109" s="12" t="s">
        <v>32952</v>
      </c>
      <c r="AB109" s="17" t="str">
        <f t="shared" si="7"/>
        <v>Programme is not compatible with this tool</v>
      </c>
      <c r="AC109" s="17" t="str">
        <f t="shared" si="8"/>
        <v/>
      </c>
      <c r="AD109" s="17">
        <f t="shared" si="9"/>
        <v>6</v>
      </c>
      <c r="AE109" s="17" t="str">
        <f t="shared" si="10"/>
        <v/>
      </c>
      <c r="AF109" s="17" t="str">
        <f t="shared" si="11"/>
        <v/>
      </c>
      <c r="AG109" s="17" t="str" cm="1">
        <f t="array" ref="AG109">IFERROR(IF(J109="Level",INDEX($M109:$S109,AC109+1),INDEX($M109:$S109,AC109)),"")</f>
        <v/>
      </c>
      <c r="AH109" s="17" cm="1">
        <f t="array" ref="AH109">IFERROR(IF(J109="Level",INDEX($M109:$S109,AD109+1),INDEX($M109:$S109,AD109)),"")</f>
        <v>0</v>
      </c>
      <c r="AI109" s="17" t="str" cm="1">
        <f t="array" ref="AI109">IFERROR(INDEX($M109:$S109,AE109),"")</f>
        <v/>
      </c>
      <c r="AJ109" s="17" t="str" cm="1">
        <f t="array" ref="AJ109">IFERROR(INDEX($M109:$S109,AF109),"")</f>
        <v/>
      </c>
      <c r="AK109" s="17" t="str" cm="1">
        <f t="array" ref="AK109">IFERROR(IF(J109="Level",INDEX($T109:$Z109,AC109+1),INDEX($T109:$Z109,AC109)),"")</f>
        <v/>
      </c>
      <c r="AL109" s="17" cm="1">
        <f t="array" ref="AL109">IFERROR(IF(J109="Level",INDEX($T109:$Z109,AD109+1),INDEX($T109:$Z109,AD109)),"")</f>
        <v>0</v>
      </c>
      <c r="AM109" s="17" t="str" cm="1">
        <f t="array" ref="AM109">IFERROR(INDEX($T109:$Z109,AE109),"")</f>
        <v/>
      </c>
      <c r="AN109" s="17" t="str" cm="1">
        <f t="array" ref="AN109">IFERROR(INDEX($T109:$Z109,AF109),"")</f>
        <v/>
      </c>
    </row>
    <row r="110" spans="1:40" hidden="1" x14ac:dyDescent="0.2">
      <c r="A110" s="17" t="str">
        <f t="shared" si="6"/>
        <v>MAbyRes English (Distance Learning) - Cornwall: PRM3EGLEGLCB</v>
      </c>
      <c r="B110" s="11" t="s">
        <v>2356</v>
      </c>
      <c r="C110" s="11" t="s">
        <v>32964</v>
      </c>
      <c r="D110" s="11" t="s">
        <v>2357</v>
      </c>
      <c r="E110" s="11" t="s">
        <v>874</v>
      </c>
      <c r="F110" s="11" t="s">
        <v>76</v>
      </c>
      <c r="G110" s="11" t="s">
        <v>32187</v>
      </c>
      <c r="H110" s="11" t="s">
        <v>72</v>
      </c>
      <c r="I110" s="11">
        <v>0</v>
      </c>
      <c r="J110" s="11" t="s">
        <v>32168</v>
      </c>
      <c r="K110" s="11" t="s">
        <v>32168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0</v>
      </c>
      <c r="Y110" s="11">
        <v>0</v>
      </c>
      <c r="Z110" s="11">
        <v>0</v>
      </c>
      <c r="AA110" s="12" t="s">
        <v>32952</v>
      </c>
      <c r="AB110" s="17" t="str">
        <f t="shared" si="7"/>
        <v>Programme is not compatible with this tool</v>
      </c>
      <c r="AC110" s="17" t="str">
        <f t="shared" si="8"/>
        <v/>
      </c>
      <c r="AD110" s="17">
        <f t="shared" si="9"/>
        <v>6</v>
      </c>
      <c r="AE110" s="17" t="str">
        <f t="shared" si="10"/>
        <v/>
      </c>
      <c r="AF110" s="17" t="str">
        <f t="shared" si="11"/>
        <v/>
      </c>
      <c r="AG110" s="17" t="str" cm="1">
        <f t="array" ref="AG110">IFERROR(IF(J110="Level",INDEX($M110:$S110,AC110+1),INDEX($M110:$S110,AC110)),"")</f>
        <v/>
      </c>
      <c r="AH110" s="17" cm="1">
        <f t="array" ref="AH110">IFERROR(IF(J110="Level",INDEX($M110:$S110,AD110+1),INDEX($M110:$S110,AD110)),"")</f>
        <v>0</v>
      </c>
      <c r="AI110" s="17" t="str" cm="1">
        <f t="array" ref="AI110">IFERROR(INDEX($M110:$S110,AE110),"")</f>
        <v/>
      </c>
      <c r="AJ110" s="17" t="str" cm="1">
        <f t="array" ref="AJ110">IFERROR(INDEX($M110:$S110,AF110),"")</f>
        <v/>
      </c>
      <c r="AK110" s="17" t="str" cm="1">
        <f t="array" ref="AK110">IFERROR(IF(J110="Level",INDEX($T110:$Z110,AC110+1),INDEX($T110:$Z110,AC110)),"")</f>
        <v/>
      </c>
      <c r="AL110" s="17" cm="1">
        <f t="array" ref="AL110">IFERROR(IF(J110="Level",INDEX($T110:$Z110,AD110+1),INDEX($T110:$Z110,AD110)),"")</f>
        <v>0</v>
      </c>
      <c r="AM110" s="17" t="str" cm="1">
        <f t="array" ref="AM110">IFERROR(INDEX($T110:$Z110,AE110),"")</f>
        <v/>
      </c>
      <c r="AN110" s="17" t="str" cm="1">
        <f t="array" ref="AN110">IFERROR(INDEX($T110:$Z110,AF110),"")</f>
        <v/>
      </c>
    </row>
    <row r="111" spans="1:40" hidden="1" x14ac:dyDescent="0.2">
      <c r="A111" s="17" t="str">
        <f t="shared" si="6"/>
        <v>MPhil Film by Practice (Distance Learning): PRH2EGLEGL15</v>
      </c>
      <c r="B111" s="11" t="s">
        <v>2533</v>
      </c>
      <c r="C111" s="11" t="s">
        <v>32964</v>
      </c>
      <c r="D111" s="11" t="s">
        <v>2534</v>
      </c>
      <c r="E111" s="11" t="s">
        <v>196</v>
      </c>
      <c r="F111" s="11" t="s">
        <v>76</v>
      </c>
      <c r="G111" s="11" t="s">
        <v>32187</v>
      </c>
      <c r="H111" s="11" t="s">
        <v>72</v>
      </c>
      <c r="I111" s="11">
        <v>0</v>
      </c>
      <c r="J111" s="11" t="s">
        <v>32168</v>
      </c>
      <c r="K111" s="11" t="s">
        <v>32168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2" t="s">
        <v>32952</v>
      </c>
      <c r="AB111" s="17" t="str">
        <f t="shared" si="7"/>
        <v>Programme is not compatible with this tool</v>
      </c>
      <c r="AC111" s="17" t="str">
        <f t="shared" si="8"/>
        <v/>
      </c>
      <c r="AD111" s="17">
        <f t="shared" si="9"/>
        <v>6</v>
      </c>
      <c r="AE111" s="17" t="str">
        <f t="shared" si="10"/>
        <v/>
      </c>
      <c r="AF111" s="17" t="str">
        <f t="shared" si="11"/>
        <v/>
      </c>
      <c r="AG111" s="17" t="str" cm="1">
        <f t="array" ref="AG111">IFERROR(IF(J111="Level",INDEX($M111:$S111,AC111+1),INDEX($M111:$S111,AC111)),"")</f>
        <v/>
      </c>
      <c r="AH111" s="17" cm="1">
        <f t="array" ref="AH111">IFERROR(IF(J111="Level",INDEX($M111:$S111,AD111+1),INDEX($M111:$S111,AD111)),"")</f>
        <v>0</v>
      </c>
      <c r="AI111" s="17" t="str" cm="1">
        <f t="array" ref="AI111">IFERROR(INDEX($M111:$S111,AE111),"")</f>
        <v/>
      </c>
      <c r="AJ111" s="17" t="str" cm="1">
        <f t="array" ref="AJ111">IFERROR(INDEX($M111:$S111,AF111),"")</f>
        <v/>
      </c>
      <c r="AK111" s="17" t="str" cm="1">
        <f t="array" ref="AK111">IFERROR(IF(J111="Level",INDEX($T111:$Z111,AC111+1),INDEX($T111:$Z111,AC111)),"")</f>
        <v/>
      </c>
      <c r="AL111" s="17" cm="1">
        <f t="array" ref="AL111">IFERROR(IF(J111="Level",INDEX($T111:$Z111,AD111+1),INDEX($T111:$Z111,AD111)),"")</f>
        <v>0</v>
      </c>
      <c r="AM111" s="17" t="str" cm="1">
        <f t="array" ref="AM111">IFERROR(INDEX($T111:$Z111,AE111),"")</f>
        <v/>
      </c>
      <c r="AN111" s="17" t="str" cm="1">
        <f t="array" ref="AN111">IFERROR(INDEX($T111:$Z111,AF111),"")</f>
        <v/>
      </c>
    </row>
    <row r="112" spans="1:40" hidden="1" x14ac:dyDescent="0.2">
      <c r="A112" s="17" t="str">
        <f t="shared" si="6"/>
        <v>MPhil Film (Distance Learning): PRH2SMLSML19</v>
      </c>
      <c r="B112" s="11" t="s">
        <v>2781</v>
      </c>
      <c r="C112" s="11" t="s">
        <v>32964</v>
      </c>
      <c r="D112" s="11" t="s">
        <v>2782</v>
      </c>
      <c r="E112" s="11" t="s">
        <v>196</v>
      </c>
      <c r="F112" s="11" t="s">
        <v>76</v>
      </c>
      <c r="G112" s="11" t="s">
        <v>32187</v>
      </c>
      <c r="H112" s="11" t="s">
        <v>72</v>
      </c>
      <c r="I112" s="11">
        <v>0</v>
      </c>
      <c r="J112" s="11" t="s">
        <v>32168</v>
      </c>
      <c r="K112" s="11" t="s">
        <v>32168</v>
      </c>
      <c r="L112" s="11">
        <v>0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0</v>
      </c>
      <c r="Z112" s="11">
        <v>0</v>
      </c>
      <c r="AA112" s="12" t="s">
        <v>32952</v>
      </c>
      <c r="AB112" s="17" t="str">
        <f t="shared" si="7"/>
        <v>Programme is not compatible with this tool</v>
      </c>
      <c r="AC112" s="17" t="str">
        <f t="shared" si="8"/>
        <v/>
      </c>
      <c r="AD112" s="17">
        <f t="shared" si="9"/>
        <v>6</v>
      </c>
      <c r="AE112" s="17" t="str">
        <f t="shared" si="10"/>
        <v/>
      </c>
      <c r="AF112" s="17" t="str">
        <f t="shared" si="11"/>
        <v/>
      </c>
      <c r="AG112" s="17" t="str" cm="1">
        <f t="array" ref="AG112">IFERROR(IF(J112="Level",INDEX($M112:$S112,AC112+1),INDEX($M112:$S112,AC112)),"")</f>
        <v/>
      </c>
      <c r="AH112" s="17" cm="1">
        <f t="array" ref="AH112">IFERROR(IF(J112="Level",INDEX($M112:$S112,AD112+1),INDEX($M112:$S112,AD112)),"")</f>
        <v>0</v>
      </c>
      <c r="AI112" s="17" t="str" cm="1">
        <f t="array" ref="AI112">IFERROR(INDEX($M112:$S112,AE112),"")</f>
        <v/>
      </c>
      <c r="AJ112" s="17" t="str" cm="1">
        <f t="array" ref="AJ112">IFERROR(INDEX($M112:$S112,AF112),"")</f>
        <v/>
      </c>
      <c r="AK112" s="17" t="str" cm="1">
        <f t="array" ref="AK112">IFERROR(IF(J112="Level",INDEX($T112:$Z112,AC112+1),INDEX($T112:$Z112,AC112)),"")</f>
        <v/>
      </c>
      <c r="AL112" s="17" cm="1">
        <f t="array" ref="AL112">IFERROR(IF(J112="Level",INDEX($T112:$Z112,AD112+1),INDEX($T112:$Z112,AD112)),"")</f>
        <v>0</v>
      </c>
      <c r="AM112" s="17" t="str" cm="1">
        <f t="array" ref="AM112">IFERROR(INDEX($T112:$Z112,AE112),"")</f>
        <v/>
      </c>
      <c r="AN112" s="17" t="str" cm="1">
        <f t="array" ref="AN112">IFERROR(INDEX($T112:$Z112,AF112),"")</f>
        <v/>
      </c>
    </row>
    <row r="113" spans="1:40" hidden="1" x14ac:dyDescent="0.2">
      <c r="A113" s="17" t="str">
        <f t="shared" si="6"/>
        <v>PhD Film by Practice (Split Site, Distance Learning): PRP3EGLEGL15</v>
      </c>
      <c r="B113" s="11" t="s">
        <v>3225</v>
      </c>
      <c r="C113" s="11" t="s">
        <v>32964</v>
      </c>
      <c r="D113" s="11" t="s">
        <v>32230</v>
      </c>
      <c r="E113" s="11" t="s">
        <v>196</v>
      </c>
      <c r="F113" s="11" t="s">
        <v>76</v>
      </c>
      <c r="G113" s="11" t="s">
        <v>32187</v>
      </c>
      <c r="H113" s="11" t="s">
        <v>72</v>
      </c>
      <c r="I113" s="11">
        <v>0</v>
      </c>
      <c r="J113" s="11" t="s">
        <v>32168</v>
      </c>
      <c r="K113" s="11" t="s">
        <v>32168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2" t="s">
        <v>32952</v>
      </c>
      <c r="AB113" s="17" t="str">
        <f t="shared" si="7"/>
        <v>Programme is not compatible with this tool</v>
      </c>
      <c r="AC113" s="17" t="str">
        <f t="shared" si="8"/>
        <v/>
      </c>
      <c r="AD113" s="17">
        <f t="shared" si="9"/>
        <v>6</v>
      </c>
      <c r="AE113" s="17" t="str">
        <f t="shared" si="10"/>
        <v/>
      </c>
      <c r="AF113" s="17" t="str">
        <f t="shared" si="11"/>
        <v/>
      </c>
      <c r="AG113" s="17" t="str" cm="1">
        <f t="array" ref="AG113">IFERROR(IF(J113="Level",INDEX($M113:$S113,AC113+1),INDEX($M113:$S113,AC113)),"")</f>
        <v/>
      </c>
      <c r="AH113" s="17" cm="1">
        <f t="array" ref="AH113">IFERROR(IF(J113="Level",INDEX($M113:$S113,AD113+1),INDEX($M113:$S113,AD113)),"")</f>
        <v>0</v>
      </c>
      <c r="AI113" s="17" t="str" cm="1">
        <f t="array" ref="AI113">IFERROR(INDEX($M113:$S113,AE113),"")</f>
        <v/>
      </c>
      <c r="AJ113" s="17" t="str" cm="1">
        <f t="array" ref="AJ113">IFERROR(INDEX($M113:$S113,AF113),"")</f>
        <v/>
      </c>
      <c r="AK113" s="17" t="str" cm="1">
        <f t="array" ref="AK113">IFERROR(IF(J113="Level",INDEX($T113:$Z113,AC113+1),INDEX($T113:$Z113,AC113)),"")</f>
        <v/>
      </c>
      <c r="AL113" s="17" cm="1">
        <f t="array" ref="AL113">IFERROR(IF(J113="Level",INDEX($T113:$Z113,AD113+1),INDEX($T113:$Z113,AD113)),"")</f>
        <v>0</v>
      </c>
      <c r="AM113" s="17" t="str" cm="1">
        <f t="array" ref="AM113">IFERROR(INDEX($T113:$Z113,AE113),"")</f>
        <v/>
      </c>
      <c r="AN113" s="17" t="str" cm="1">
        <f t="array" ref="AN113">IFERROR(INDEX($T113:$Z113,AF113),"")</f>
        <v/>
      </c>
    </row>
    <row r="114" spans="1:40" hidden="1" x14ac:dyDescent="0.2">
      <c r="A114" s="17" t="str">
        <f t="shared" si="6"/>
        <v>PhD Film (Distance Learning): PRP3EGLEGL18</v>
      </c>
      <c r="B114" s="11" t="s">
        <v>3230</v>
      </c>
      <c r="C114" s="11" t="s">
        <v>32964</v>
      </c>
      <c r="D114" s="11" t="s">
        <v>3231</v>
      </c>
      <c r="E114" s="11" t="s">
        <v>196</v>
      </c>
      <c r="F114" s="11" t="s">
        <v>76</v>
      </c>
      <c r="G114" s="11" t="s">
        <v>32187</v>
      </c>
      <c r="H114" s="11" t="s">
        <v>72</v>
      </c>
      <c r="I114" s="11">
        <v>0</v>
      </c>
      <c r="J114" s="11" t="s">
        <v>32168</v>
      </c>
      <c r="K114" s="11" t="s">
        <v>32168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2" t="s">
        <v>32952</v>
      </c>
      <c r="AB114" s="17" t="str">
        <f t="shared" si="7"/>
        <v>Programme is not compatible with this tool</v>
      </c>
      <c r="AC114" s="17" t="str">
        <f t="shared" si="8"/>
        <v/>
      </c>
      <c r="AD114" s="17">
        <f t="shared" si="9"/>
        <v>6</v>
      </c>
      <c r="AE114" s="17" t="str">
        <f t="shared" si="10"/>
        <v/>
      </c>
      <c r="AF114" s="17" t="str">
        <f t="shared" si="11"/>
        <v/>
      </c>
      <c r="AG114" s="17" t="str" cm="1">
        <f t="array" ref="AG114">IFERROR(IF(J114="Level",INDEX($M114:$S114,AC114+1),INDEX($M114:$S114,AC114)),"")</f>
        <v/>
      </c>
      <c r="AH114" s="17" cm="1">
        <f t="array" ref="AH114">IFERROR(IF(J114="Level",INDEX($M114:$S114,AD114+1),INDEX($M114:$S114,AD114)),"")</f>
        <v>0</v>
      </c>
      <c r="AI114" s="17" t="str" cm="1">
        <f t="array" ref="AI114">IFERROR(INDEX($M114:$S114,AE114),"")</f>
        <v/>
      </c>
      <c r="AJ114" s="17" t="str" cm="1">
        <f t="array" ref="AJ114">IFERROR(INDEX($M114:$S114,AF114),"")</f>
        <v/>
      </c>
      <c r="AK114" s="17" t="str" cm="1">
        <f t="array" ref="AK114">IFERROR(IF(J114="Level",INDEX($T114:$Z114,AC114+1),INDEX($T114:$Z114,AC114)),"")</f>
        <v/>
      </c>
      <c r="AL114" s="17" cm="1">
        <f t="array" ref="AL114">IFERROR(IF(J114="Level",INDEX($T114:$Z114,AD114+1),INDEX($T114:$Z114,AD114)),"")</f>
        <v>0</v>
      </c>
      <c r="AM114" s="17" t="str" cm="1">
        <f t="array" ref="AM114">IFERROR(INDEX($T114:$Z114,AE114),"")</f>
        <v/>
      </c>
      <c r="AN114" s="17" t="str" cm="1">
        <f t="array" ref="AN114">IFERROR(INDEX($T114:$Z114,AF114),"")</f>
        <v/>
      </c>
    </row>
    <row r="115" spans="1:40" hidden="1" x14ac:dyDescent="0.2">
      <c r="A115" s="17" t="str">
        <f t="shared" si="6"/>
        <v>PhD Film by Practice (Distance Learning): PRP3EGLEGL19</v>
      </c>
      <c r="B115" s="11" t="s">
        <v>3232</v>
      </c>
      <c r="C115" s="11" t="s">
        <v>32964</v>
      </c>
      <c r="D115" s="11" t="s">
        <v>3233</v>
      </c>
      <c r="E115" s="11" t="s">
        <v>196</v>
      </c>
      <c r="F115" s="11" t="s">
        <v>76</v>
      </c>
      <c r="G115" s="11" t="s">
        <v>32187</v>
      </c>
      <c r="H115" s="11" t="s">
        <v>72</v>
      </c>
      <c r="I115" s="11">
        <v>0</v>
      </c>
      <c r="J115" s="11" t="s">
        <v>32168</v>
      </c>
      <c r="K115" s="11" t="s">
        <v>32168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2" t="s">
        <v>32952</v>
      </c>
      <c r="AB115" s="17" t="str">
        <f t="shared" si="7"/>
        <v>Programme is not compatible with this tool</v>
      </c>
      <c r="AC115" s="17" t="str">
        <f t="shared" si="8"/>
        <v/>
      </c>
      <c r="AD115" s="17">
        <f t="shared" si="9"/>
        <v>6</v>
      </c>
      <c r="AE115" s="17" t="str">
        <f t="shared" si="10"/>
        <v/>
      </c>
      <c r="AF115" s="17" t="str">
        <f t="shared" si="11"/>
        <v/>
      </c>
      <c r="AG115" s="17" t="str" cm="1">
        <f t="array" ref="AG115">IFERROR(IF(J115="Level",INDEX($M115:$S115,AC115+1),INDEX($M115:$S115,AC115)),"")</f>
        <v/>
      </c>
      <c r="AH115" s="17" cm="1">
        <f t="array" ref="AH115">IFERROR(IF(J115="Level",INDEX($M115:$S115,AD115+1),INDEX($M115:$S115,AD115)),"")</f>
        <v>0</v>
      </c>
      <c r="AI115" s="17" t="str" cm="1">
        <f t="array" ref="AI115">IFERROR(INDEX($M115:$S115,AE115),"")</f>
        <v/>
      </c>
      <c r="AJ115" s="17" t="str" cm="1">
        <f t="array" ref="AJ115">IFERROR(INDEX($M115:$S115,AF115),"")</f>
        <v/>
      </c>
      <c r="AK115" s="17" t="str" cm="1">
        <f t="array" ref="AK115">IFERROR(IF(J115="Level",INDEX($T115:$Z115,AC115+1),INDEX($T115:$Z115,AC115)),"")</f>
        <v/>
      </c>
      <c r="AL115" s="17" cm="1">
        <f t="array" ref="AL115">IFERROR(IF(J115="Level",INDEX($T115:$Z115,AD115+1),INDEX($T115:$Z115,AD115)),"")</f>
        <v>0</v>
      </c>
      <c r="AM115" s="17" t="str" cm="1">
        <f t="array" ref="AM115">IFERROR(INDEX($T115:$Z115,AE115),"")</f>
        <v/>
      </c>
      <c r="AN115" s="17" t="str" cm="1">
        <f t="array" ref="AN115">IFERROR(INDEX($T115:$Z115,AF115),"")</f>
        <v/>
      </c>
    </row>
    <row r="116" spans="1:40" hidden="1" x14ac:dyDescent="0.2">
      <c r="A116" s="17" t="str">
        <f t="shared" si="6"/>
        <v>MPhil Cornish Studies (Distance Learning) - Cornwall: PRH2HPSHPSCD</v>
      </c>
      <c r="B116" s="11" t="s">
        <v>2654</v>
      </c>
      <c r="C116" s="11" t="s">
        <v>32964</v>
      </c>
      <c r="D116" s="11" t="s">
        <v>32631</v>
      </c>
      <c r="E116" s="11" t="s">
        <v>206</v>
      </c>
      <c r="F116" s="11" t="s">
        <v>76</v>
      </c>
      <c r="G116" s="11" t="s">
        <v>32187</v>
      </c>
      <c r="H116" s="11" t="s">
        <v>72</v>
      </c>
      <c r="I116" s="11">
        <v>0</v>
      </c>
      <c r="J116" s="11" t="s">
        <v>32168</v>
      </c>
      <c r="K116" s="11" t="s">
        <v>32168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1">
        <v>0</v>
      </c>
      <c r="AA116" s="12" t="s">
        <v>32952</v>
      </c>
      <c r="AB116" s="17" t="str">
        <f t="shared" si="7"/>
        <v>Programme is not compatible with this tool</v>
      </c>
      <c r="AC116" s="17" t="str">
        <f t="shared" si="8"/>
        <v/>
      </c>
      <c r="AD116" s="17">
        <f t="shared" si="9"/>
        <v>6</v>
      </c>
      <c r="AE116" s="17" t="str">
        <f t="shared" si="10"/>
        <v/>
      </c>
      <c r="AF116" s="17" t="str">
        <f t="shared" si="11"/>
        <v/>
      </c>
      <c r="AG116" s="17" t="str" cm="1">
        <f t="array" ref="AG116">IFERROR(IF(J116="Level",INDEX($M116:$S116,AC116+1),INDEX($M116:$S116,AC116)),"")</f>
        <v/>
      </c>
      <c r="AH116" s="17" cm="1">
        <f t="array" ref="AH116">IFERROR(IF(J116="Level",INDEX($M116:$S116,AD116+1),INDEX($M116:$S116,AD116)),"")</f>
        <v>0</v>
      </c>
      <c r="AI116" s="17" t="str" cm="1">
        <f t="array" ref="AI116">IFERROR(INDEX($M116:$S116,AE116),"")</f>
        <v/>
      </c>
      <c r="AJ116" s="17" t="str" cm="1">
        <f t="array" ref="AJ116">IFERROR(INDEX($M116:$S116,AF116),"")</f>
        <v/>
      </c>
      <c r="AK116" s="17" t="str" cm="1">
        <f t="array" ref="AK116">IFERROR(IF(J116="Level",INDEX($T116:$Z116,AC116+1),INDEX($T116:$Z116,AC116)),"")</f>
        <v/>
      </c>
      <c r="AL116" s="17" cm="1">
        <f t="array" ref="AL116">IFERROR(IF(J116="Level",INDEX($T116:$Z116,AD116+1),INDEX($T116:$Z116,AD116)),"")</f>
        <v>0</v>
      </c>
      <c r="AM116" s="17" t="str" cm="1">
        <f t="array" ref="AM116">IFERROR(INDEX($T116:$Z116,AE116),"")</f>
        <v/>
      </c>
      <c r="AN116" s="17" t="str" cm="1">
        <f t="array" ref="AN116">IFERROR(INDEX($T116:$Z116,AF116),"")</f>
        <v/>
      </c>
    </row>
    <row r="117" spans="1:40" hidden="1" x14ac:dyDescent="0.2">
      <c r="A117" s="17" t="str">
        <f t="shared" si="6"/>
        <v>MPhil History (Distance Learning) - Cornwall: PRH2HPSHPSCE</v>
      </c>
      <c r="B117" s="11" t="s">
        <v>2655</v>
      </c>
      <c r="C117" s="11" t="s">
        <v>32964</v>
      </c>
      <c r="D117" s="11" t="s">
        <v>32572</v>
      </c>
      <c r="E117" s="11" t="s">
        <v>206</v>
      </c>
      <c r="F117" s="11" t="s">
        <v>76</v>
      </c>
      <c r="G117" s="11" t="s">
        <v>32187</v>
      </c>
      <c r="H117" s="11" t="s">
        <v>72</v>
      </c>
      <c r="I117" s="11">
        <v>0</v>
      </c>
      <c r="J117" s="11" t="s">
        <v>32168</v>
      </c>
      <c r="K117" s="11" t="s">
        <v>32168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1">
        <v>0</v>
      </c>
      <c r="AA117" s="12" t="s">
        <v>32952</v>
      </c>
      <c r="AB117" s="17" t="str">
        <f t="shared" si="7"/>
        <v>Programme is not compatible with this tool</v>
      </c>
      <c r="AC117" s="17" t="str">
        <f t="shared" si="8"/>
        <v/>
      </c>
      <c r="AD117" s="17">
        <f t="shared" si="9"/>
        <v>6</v>
      </c>
      <c r="AE117" s="17" t="str">
        <f t="shared" si="10"/>
        <v/>
      </c>
      <c r="AF117" s="17" t="str">
        <f t="shared" si="11"/>
        <v/>
      </c>
      <c r="AG117" s="17" t="str" cm="1">
        <f t="array" ref="AG117">IFERROR(IF(J117="Level",INDEX($M117:$S117,AC117+1),INDEX($M117:$S117,AC117)),"")</f>
        <v/>
      </c>
      <c r="AH117" s="17" cm="1">
        <f t="array" ref="AH117">IFERROR(IF(J117="Level",INDEX($M117:$S117,AD117+1),INDEX($M117:$S117,AD117)),"")</f>
        <v>0</v>
      </c>
      <c r="AI117" s="17" t="str" cm="1">
        <f t="array" ref="AI117">IFERROR(INDEX($M117:$S117,AE117),"")</f>
        <v/>
      </c>
      <c r="AJ117" s="17" t="str" cm="1">
        <f t="array" ref="AJ117">IFERROR(INDEX($M117:$S117,AF117),"")</f>
        <v/>
      </c>
      <c r="AK117" s="17" t="str" cm="1">
        <f t="array" ref="AK117">IFERROR(IF(J117="Level",INDEX($T117:$Z117,AC117+1),INDEX($T117:$Z117,AC117)),"")</f>
        <v/>
      </c>
      <c r="AL117" s="17" cm="1">
        <f t="array" ref="AL117">IFERROR(IF(J117="Level",INDEX($T117:$Z117,AD117+1),INDEX($T117:$Z117,AD117)),"")</f>
        <v>0</v>
      </c>
      <c r="AM117" s="17" t="str" cm="1">
        <f t="array" ref="AM117">IFERROR(INDEX($T117:$Z117,AE117),"")</f>
        <v/>
      </c>
      <c r="AN117" s="17" t="str" cm="1">
        <f t="array" ref="AN117">IFERROR(INDEX($T117:$Z117,AF117),"")</f>
        <v/>
      </c>
    </row>
    <row r="118" spans="1:40" hidden="1" x14ac:dyDescent="0.2">
      <c r="A118" s="17" t="str">
        <f t="shared" si="6"/>
        <v>PhD History (Distance Learning) - Cornwall: PRP3HPSHPSCE</v>
      </c>
      <c r="B118" s="11" t="s">
        <v>3373</v>
      </c>
      <c r="C118" s="11" t="s">
        <v>32964</v>
      </c>
      <c r="D118" s="11" t="s">
        <v>3374</v>
      </c>
      <c r="E118" s="11" t="s">
        <v>206</v>
      </c>
      <c r="F118" s="11" t="s">
        <v>76</v>
      </c>
      <c r="G118" s="11" t="s">
        <v>32187</v>
      </c>
      <c r="H118" s="11" t="s">
        <v>72</v>
      </c>
      <c r="I118" s="11">
        <v>0</v>
      </c>
      <c r="J118" s="11" t="s">
        <v>32168</v>
      </c>
      <c r="K118" s="11" t="s">
        <v>32168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2" t="s">
        <v>32952</v>
      </c>
      <c r="AB118" s="17" t="str">
        <f t="shared" si="7"/>
        <v>Programme is not compatible with this tool</v>
      </c>
      <c r="AC118" s="17" t="str">
        <f t="shared" si="8"/>
        <v/>
      </c>
      <c r="AD118" s="17">
        <f t="shared" si="9"/>
        <v>6</v>
      </c>
      <c r="AE118" s="17" t="str">
        <f t="shared" si="10"/>
        <v/>
      </c>
      <c r="AF118" s="17" t="str">
        <f t="shared" si="11"/>
        <v/>
      </c>
      <c r="AG118" s="17" t="str" cm="1">
        <f t="array" ref="AG118">IFERROR(IF(J118="Level",INDEX($M118:$S118,AC118+1),INDEX($M118:$S118,AC118)),"")</f>
        <v/>
      </c>
      <c r="AH118" s="17" cm="1">
        <f t="array" ref="AH118">IFERROR(IF(J118="Level",INDEX($M118:$S118,AD118+1),INDEX($M118:$S118,AD118)),"")</f>
        <v>0</v>
      </c>
      <c r="AI118" s="17" t="str" cm="1">
        <f t="array" ref="AI118">IFERROR(INDEX($M118:$S118,AE118),"")</f>
        <v/>
      </c>
      <c r="AJ118" s="17" t="str" cm="1">
        <f t="array" ref="AJ118">IFERROR(INDEX($M118:$S118,AF118),"")</f>
        <v/>
      </c>
      <c r="AK118" s="17" t="str" cm="1">
        <f t="array" ref="AK118">IFERROR(IF(J118="Level",INDEX($T118:$Z118,AC118+1),INDEX($T118:$Z118,AC118)),"")</f>
        <v/>
      </c>
      <c r="AL118" s="17" cm="1">
        <f t="array" ref="AL118">IFERROR(IF(J118="Level",INDEX($T118:$Z118,AD118+1),INDEX($T118:$Z118,AD118)),"")</f>
        <v>0</v>
      </c>
      <c r="AM118" s="17" t="str" cm="1">
        <f t="array" ref="AM118">IFERROR(INDEX($T118:$Z118,AE118),"")</f>
        <v/>
      </c>
      <c r="AN118" s="17" t="str" cm="1">
        <f t="array" ref="AN118">IFERROR(INDEX($T118:$Z118,AF118),"")</f>
        <v/>
      </c>
    </row>
    <row r="119" spans="1:40" hidden="1" x14ac:dyDescent="0.2">
      <c r="A119" s="17" t="str">
        <f t="shared" si="6"/>
        <v>PhD Cornish Studies (Distance Learning) - Cornwall: PRP3HPSHPSCG</v>
      </c>
      <c r="B119" s="11" t="s">
        <v>3377</v>
      </c>
      <c r="C119" s="11" t="s">
        <v>32964</v>
      </c>
      <c r="D119" s="11" t="s">
        <v>3378</v>
      </c>
      <c r="E119" s="11" t="s">
        <v>206</v>
      </c>
      <c r="F119" s="11" t="s">
        <v>76</v>
      </c>
      <c r="G119" s="11" t="s">
        <v>32187</v>
      </c>
      <c r="H119" s="11" t="s">
        <v>72</v>
      </c>
      <c r="I119" s="11">
        <v>0</v>
      </c>
      <c r="J119" s="11" t="s">
        <v>32168</v>
      </c>
      <c r="K119" s="11" t="s">
        <v>32168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1">
        <v>0</v>
      </c>
      <c r="AA119" s="12" t="s">
        <v>32952</v>
      </c>
      <c r="AB119" s="17" t="str">
        <f t="shared" si="7"/>
        <v>Programme is not compatible with this tool</v>
      </c>
      <c r="AC119" s="17" t="str">
        <f t="shared" si="8"/>
        <v/>
      </c>
      <c r="AD119" s="17">
        <f t="shared" si="9"/>
        <v>6</v>
      </c>
      <c r="AE119" s="17" t="str">
        <f t="shared" si="10"/>
        <v/>
      </c>
      <c r="AF119" s="17" t="str">
        <f t="shared" si="11"/>
        <v/>
      </c>
      <c r="AG119" s="17" t="str" cm="1">
        <f t="array" ref="AG119">IFERROR(IF(J119="Level",INDEX($M119:$S119,AC119+1),INDEX($M119:$S119,AC119)),"")</f>
        <v/>
      </c>
      <c r="AH119" s="17" cm="1">
        <f t="array" ref="AH119">IFERROR(IF(J119="Level",INDEX($M119:$S119,AD119+1),INDEX($M119:$S119,AD119)),"")</f>
        <v>0</v>
      </c>
      <c r="AI119" s="17" t="str" cm="1">
        <f t="array" ref="AI119">IFERROR(INDEX($M119:$S119,AE119),"")</f>
        <v/>
      </c>
      <c r="AJ119" s="17" t="str" cm="1">
        <f t="array" ref="AJ119">IFERROR(INDEX($M119:$S119,AF119),"")</f>
        <v/>
      </c>
      <c r="AK119" s="17" t="str" cm="1">
        <f t="array" ref="AK119">IFERROR(IF(J119="Level",INDEX($T119:$Z119,AC119+1),INDEX($T119:$Z119,AC119)),"")</f>
        <v/>
      </c>
      <c r="AL119" s="17" cm="1">
        <f t="array" ref="AL119">IFERROR(IF(J119="Level",INDEX($T119:$Z119,AD119+1),INDEX($T119:$Z119,AD119)),"")</f>
        <v>0</v>
      </c>
      <c r="AM119" s="17" t="str" cm="1">
        <f t="array" ref="AM119">IFERROR(INDEX($T119:$Z119,AE119),"")</f>
        <v/>
      </c>
      <c r="AN119" s="17" t="str" cm="1">
        <f t="array" ref="AN119">IFERROR(INDEX($T119:$Z119,AF119),"")</f>
        <v/>
      </c>
    </row>
    <row r="120" spans="1:40" hidden="1" x14ac:dyDescent="0.2">
      <c r="A120" s="17" t="str">
        <f t="shared" si="6"/>
        <v>MPhil History (Distance Learning): PRH2HPSHPS22</v>
      </c>
      <c r="B120" s="11" t="s">
        <v>2629</v>
      </c>
      <c r="C120" s="11" t="s">
        <v>32964</v>
      </c>
      <c r="D120" s="11" t="s">
        <v>32573</v>
      </c>
      <c r="E120" s="11" t="s">
        <v>217</v>
      </c>
      <c r="F120" s="11" t="s">
        <v>76</v>
      </c>
      <c r="G120" s="11" t="s">
        <v>32187</v>
      </c>
      <c r="H120" s="11" t="s">
        <v>72</v>
      </c>
      <c r="I120" s="11">
        <v>0</v>
      </c>
      <c r="J120" s="11" t="s">
        <v>32168</v>
      </c>
      <c r="K120" s="11" t="s">
        <v>32168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1">
        <v>0</v>
      </c>
      <c r="AA120" s="12" t="s">
        <v>32952</v>
      </c>
      <c r="AB120" s="17" t="str">
        <f t="shared" si="7"/>
        <v>Programme is not compatible with this tool</v>
      </c>
      <c r="AC120" s="17" t="str">
        <f t="shared" si="8"/>
        <v/>
      </c>
      <c r="AD120" s="17">
        <f t="shared" si="9"/>
        <v>6</v>
      </c>
      <c r="AE120" s="17" t="str">
        <f t="shared" si="10"/>
        <v/>
      </c>
      <c r="AF120" s="17" t="str">
        <f t="shared" si="11"/>
        <v/>
      </c>
      <c r="AG120" s="17" t="str" cm="1">
        <f t="array" ref="AG120">IFERROR(IF(J120="Level",INDEX($M120:$S120,AC120+1),INDEX($M120:$S120,AC120)),"")</f>
        <v/>
      </c>
      <c r="AH120" s="17" cm="1">
        <f t="array" ref="AH120">IFERROR(IF(J120="Level",INDEX($M120:$S120,AD120+1),INDEX($M120:$S120,AD120)),"")</f>
        <v>0</v>
      </c>
      <c r="AI120" s="17" t="str" cm="1">
        <f t="array" ref="AI120">IFERROR(INDEX($M120:$S120,AE120),"")</f>
        <v/>
      </c>
      <c r="AJ120" s="17" t="str" cm="1">
        <f t="array" ref="AJ120">IFERROR(INDEX($M120:$S120,AF120),"")</f>
        <v/>
      </c>
      <c r="AK120" s="17" t="str" cm="1">
        <f t="array" ref="AK120">IFERROR(IF(J120="Level",INDEX($T120:$Z120,AC120+1),INDEX($T120:$Z120,AC120)),"")</f>
        <v/>
      </c>
      <c r="AL120" s="17" cm="1">
        <f t="array" ref="AL120">IFERROR(IF(J120="Level",INDEX($T120:$Z120,AD120+1),INDEX($T120:$Z120,AD120)),"")</f>
        <v>0</v>
      </c>
      <c r="AM120" s="17" t="str" cm="1">
        <f t="array" ref="AM120">IFERROR(INDEX($T120:$Z120,AE120),"")</f>
        <v/>
      </c>
      <c r="AN120" s="17" t="str" cm="1">
        <f t="array" ref="AN120">IFERROR(INDEX($T120:$Z120,AF120),"")</f>
        <v/>
      </c>
    </row>
    <row r="121" spans="1:40" hidden="1" x14ac:dyDescent="0.2">
      <c r="A121" s="17" t="str">
        <f t="shared" si="6"/>
        <v>MPhil Medical History (Distance Learning): PRH2HPSHPS25</v>
      </c>
      <c r="B121" s="11" t="s">
        <v>2631</v>
      </c>
      <c r="C121" s="11" t="s">
        <v>32964</v>
      </c>
      <c r="D121" s="11" t="s">
        <v>32535</v>
      </c>
      <c r="E121" s="11" t="s">
        <v>217</v>
      </c>
      <c r="F121" s="11" t="s">
        <v>76</v>
      </c>
      <c r="G121" s="11" t="s">
        <v>32187</v>
      </c>
      <c r="H121" s="11" t="s">
        <v>72</v>
      </c>
      <c r="I121" s="11">
        <v>0</v>
      </c>
      <c r="J121" s="11" t="s">
        <v>32168</v>
      </c>
      <c r="K121" s="11" t="s">
        <v>32168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1">
        <v>0</v>
      </c>
      <c r="AA121" s="12" t="s">
        <v>32952</v>
      </c>
      <c r="AB121" s="17" t="str">
        <f t="shared" si="7"/>
        <v>Programme is not compatible with this tool</v>
      </c>
      <c r="AC121" s="17" t="str">
        <f t="shared" si="8"/>
        <v/>
      </c>
      <c r="AD121" s="17">
        <f t="shared" si="9"/>
        <v>6</v>
      </c>
      <c r="AE121" s="17" t="str">
        <f t="shared" si="10"/>
        <v/>
      </c>
      <c r="AF121" s="17" t="str">
        <f t="shared" si="11"/>
        <v/>
      </c>
      <c r="AG121" s="17" t="str" cm="1">
        <f t="array" ref="AG121">IFERROR(IF(J121="Level",INDEX($M121:$S121,AC121+1),INDEX($M121:$S121,AC121)),"")</f>
        <v/>
      </c>
      <c r="AH121" s="17" cm="1">
        <f t="array" ref="AH121">IFERROR(IF(J121="Level",INDEX($M121:$S121,AD121+1),INDEX($M121:$S121,AD121)),"")</f>
        <v>0</v>
      </c>
      <c r="AI121" s="17" t="str" cm="1">
        <f t="array" ref="AI121">IFERROR(INDEX($M121:$S121,AE121),"")</f>
        <v/>
      </c>
      <c r="AJ121" s="17" t="str" cm="1">
        <f t="array" ref="AJ121">IFERROR(INDEX($M121:$S121,AF121),"")</f>
        <v/>
      </c>
      <c r="AK121" s="17" t="str" cm="1">
        <f t="array" ref="AK121">IFERROR(IF(J121="Level",INDEX($T121:$Z121,AC121+1),INDEX($T121:$Z121,AC121)),"")</f>
        <v/>
      </c>
      <c r="AL121" s="17" cm="1">
        <f t="array" ref="AL121">IFERROR(IF(J121="Level",INDEX($T121:$Z121,AD121+1),INDEX($T121:$Z121,AD121)),"")</f>
        <v>0</v>
      </c>
      <c r="AM121" s="17" t="str" cm="1">
        <f t="array" ref="AM121">IFERROR(INDEX($T121:$Z121,AE121),"")</f>
        <v/>
      </c>
      <c r="AN121" s="17" t="str" cm="1">
        <f t="array" ref="AN121">IFERROR(INDEX($T121:$Z121,AF121),"")</f>
        <v/>
      </c>
    </row>
    <row r="122" spans="1:40" hidden="1" x14ac:dyDescent="0.2">
      <c r="A122" s="17" t="str">
        <f t="shared" si="6"/>
        <v>MAbyRes History (Distance Learning): PRM3HPSHPS12</v>
      </c>
      <c r="B122" s="11" t="s">
        <v>2380</v>
      </c>
      <c r="C122" s="11" t="s">
        <v>32964</v>
      </c>
      <c r="D122" s="11" t="s">
        <v>2381</v>
      </c>
      <c r="E122" s="11" t="s">
        <v>217</v>
      </c>
      <c r="F122" s="11" t="s">
        <v>76</v>
      </c>
      <c r="G122" s="11" t="s">
        <v>32187</v>
      </c>
      <c r="H122" s="11" t="s">
        <v>72</v>
      </c>
      <c r="I122" s="11">
        <v>0</v>
      </c>
      <c r="J122" s="11" t="s">
        <v>32168</v>
      </c>
      <c r="K122" s="11" t="s">
        <v>32168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1">
        <v>0</v>
      </c>
      <c r="AA122" s="12" t="s">
        <v>32952</v>
      </c>
      <c r="AB122" s="17" t="str">
        <f t="shared" si="7"/>
        <v>Programme is not compatible with this tool</v>
      </c>
      <c r="AC122" s="17" t="str">
        <f t="shared" si="8"/>
        <v/>
      </c>
      <c r="AD122" s="17">
        <f t="shared" si="9"/>
        <v>6</v>
      </c>
      <c r="AE122" s="17" t="str">
        <f t="shared" si="10"/>
        <v/>
      </c>
      <c r="AF122" s="17" t="str">
        <f t="shared" si="11"/>
        <v/>
      </c>
      <c r="AG122" s="17" t="str" cm="1">
        <f t="array" ref="AG122">IFERROR(IF(J122="Level",INDEX($M122:$S122,AC122+1),INDEX($M122:$S122,AC122)),"")</f>
        <v/>
      </c>
      <c r="AH122" s="17" cm="1">
        <f t="array" ref="AH122">IFERROR(IF(J122="Level",INDEX($M122:$S122,AD122+1),INDEX($M122:$S122,AD122)),"")</f>
        <v>0</v>
      </c>
      <c r="AI122" s="17" t="str" cm="1">
        <f t="array" ref="AI122">IFERROR(INDEX($M122:$S122,AE122),"")</f>
        <v/>
      </c>
      <c r="AJ122" s="17" t="str" cm="1">
        <f t="array" ref="AJ122">IFERROR(INDEX($M122:$S122,AF122),"")</f>
        <v/>
      </c>
      <c r="AK122" s="17" t="str" cm="1">
        <f t="array" ref="AK122">IFERROR(IF(J122="Level",INDEX($T122:$Z122,AC122+1),INDEX($T122:$Z122,AC122)),"")</f>
        <v/>
      </c>
      <c r="AL122" s="17" cm="1">
        <f t="array" ref="AL122">IFERROR(IF(J122="Level",INDEX($T122:$Z122,AD122+1),INDEX($T122:$Z122,AD122)),"")</f>
        <v>0</v>
      </c>
      <c r="AM122" s="17" t="str" cm="1">
        <f t="array" ref="AM122">IFERROR(INDEX($T122:$Z122,AE122),"")</f>
        <v/>
      </c>
      <c r="AN122" s="17" t="str" cm="1">
        <f t="array" ref="AN122">IFERROR(INDEX($T122:$Z122,AF122),"")</f>
        <v/>
      </c>
    </row>
    <row r="123" spans="1:40" hidden="1" x14ac:dyDescent="0.2">
      <c r="A123" s="17" t="str">
        <f t="shared" si="6"/>
        <v>PhD History (Distance Learning): PRP3HPSHPS24</v>
      </c>
      <c r="B123" s="11" t="s">
        <v>3333</v>
      </c>
      <c r="C123" s="11" t="s">
        <v>32964</v>
      </c>
      <c r="D123" s="11" t="s">
        <v>3334</v>
      </c>
      <c r="E123" s="11" t="s">
        <v>217</v>
      </c>
      <c r="F123" s="11" t="s">
        <v>76</v>
      </c>
      <c r="G123" s="11" t="s">
        <v>32187</v>
      </c>
      <c r="H123" s="11" t="s">
        <v>72</v>
      </c>
      <c r="I123" s="11">
        <v>0</v>
      </c>
      <c r="J123" s="11" t="s">
        <v>32168</v>
      </c>
      <c r="K123" s="11" t="s">
        <v>32168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1">
        <v>0</v>
      </c>
      <c r="AA123" s="12" t="s">
        <v>32952</v>
      </c>
      <c r="AB123" s="17" t="str">
        <f t="shared" si="7"/>
        <v>Programme is not compatible with this tool</v>
      </c>
      <c r="AC123" s="17" t="str">
        <f t="shared" si="8"/>
        <v/>
      </c>
      <c r="AD123" s="17">
        <f t="shared" si="9"/>
        <v>6</v>
      </c>
      <c r="AE123" s="17" t="str">
        <f t="shared" si="10"/>
        <v/>
      </c>
      <c r="AF123" s="17" t="str">
        <f t="shared" si="11"/>
        <v/>
      </c>
      <c r="AG123" s="17" t="str" cm="1">
        <f t="array" ref="AG123">IFERROR(IF(J123="Level",INDEX($M123:$S123,AC123+1),INDEX($M123:$S123,AC123)),"")</f>
        <v/>
      </c>
      <c r="AH123" s="17" cm="1">
        <f t="array" ref="AH123">IFERROR(IF(J123="Level",INDEX($M123:$S123,AD123+1),INDEX($M123:$S123,AD123)),"")</f>
        <v>0</v>
      </c>
      <c r="AI123" s="17" t="str" cm="1">
        <f t="array" ref="AI123">IFERROR(INDEX($M123:$S123,AE123),"")</f>
        <v/>
      </c>
      <c r="AJ123" s="17" t="str" cm="1">
        <f t="array" ref="AJ123">IFERROR(INDEX($M123:$S123,AF123),"")</f>
        <v/>
      </c>
      <c r="AK123" s="17" t="str" cm="1">
        <f t="array" ref="AK123">IFERROR(IF(J123="Level",INDEX($T123:$Z123,AC123+1),INDEX($T123:$Z123,AC123)),"")</f>
        <v/>
      </c>
      <c r="AL123" s="17" cm="1">
        <f t="array" ref="AL123">IFERROR(IF(J123="Level",INDEX($T123:$Z123,AD123+1),INDEX($T123:$Z123,AD123)),"")</f>
        <v>0</v>
      </c>
      <c r="AM123" s="17" t="str" cm="1">
        <f t="array" ref="AM123">IFERROR(INDEX($T123:$Z123,AE123),"")</f>
        <v/>
      </c>
      <c r="AN123" s="17" t="str" cm="1">
        <f t="array" ref="AN123">IFERROR(INDEX($T123:$Z123,AF123),"")</f>
        <v/>
      </c>
    </row>
    <row r="124" spans="1:40" hidden="1" x14ac:dyDescent="0.2">
      <c r="A124" s="17" t="str">
        <f t="shared" si="6"/>
        <v>PhD Medical History (Distance Learning): PRP3HPSHPS27</v>
      </c>
      <c r="B124" s="11" t="s">
        <v>3337</v>
      </c>
      <c r="C124" s="11" t="s">
        <v>32964</v>
      </c>
      <c r="D124" s="11" t="s">
        <v>3338</v>
      </c>
      <c r="E124" s="11" t="s">
        <v>217</v>
      </c>
      <c r="F124" s="11" t="s">
        <v>76</v>
      </c>
      <c r="G124" s="11" t="s">
        <v>32187</v>
      </c>
      <c r="H124" s="11" t="s">
        <v>72</v>
      </c>
      <c r="I124" s="11">
        <v>0</v>
      </c>
      <c r="J124" s="11" t="s">
        <v>32168</v>
      </c>
      <c r="K124" s="11" t="s">
        <v>32168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1">
        <v>0</v>
      </c>
      <c r="AA124" s="12" t="s">
        <v>32952</v>
      </c>
      <c r="AB124" s="17" t="str">
        <f t="shared" si="7"/>
        <v>Programme is not compatible with this tool</v>
      </c>
      <c r="AC124" s="17" t="str">
        <f t="shared" si="8"/>
        <v/>
      </c>
      <c r="AD124" s="17">
        <f t="shared" si="9"/>
        <v>6</v>
      </c>
      <c r="AE124" s="17" t="str">
        <f t="shared" si="10"/>
        <v/>
      </c>
      <c r="AF124" s="17" t="str">
        <f t="shared" si="11"/>
        <v/>
      </c>
      <c r="AG124" s="17" t="str" cm="1">
        <f t="array" ref="AG124">IFERROR(IF(J124="Level",INDEX($M124:$S124,AC124+1),INDEX($M124:$S124,AC124)),"")</f>
        <v/>
      </c>
      <c r="AH124" s="17" cm="1">
        <f t="array" ref="AH124">IFERROR(IF(J124="Level",INDEX($M124:$S124,AD124+1),INDEX($M124:$S124,AD124)),"")</f>
        <v>0</v>
      </c>
      <c r="AI124" s="17" t="str" cm="1">
        <f t="array" ref="AI124">IFERROR(INDEX($M124:$S124,AE124),"")</f>
        <v/>
      </c>
      <c r="AJ124" s="17" t="str" cm="1">
        <f t="array" ref="AJ124">IFERROR(INDEX($M124:$S124,AF124),"")</f>
        <v/>
      </c>
      <c r="AK124" s="17" t="str" cm="1">
        <f t="array" ref="AK124">IFERROR(IF(J124="Level",INDEX($T124:$Z124,AC124+1),INDEX($T124:$Z124,AC124)),"")</f>
        <v/>
      </c>
      <c r="AL124" s="17" cm="1">
        <f t="array" ref="AL124">IFERROR(IF(J124="Level",INDEX($T124:$Z124,AD124+1),INDEX($T124:$Z124,AD124)),"")</f>
        <v>0</v>
      </c>
      <c r="AM124" s="17" t="str" cm="1">
        <f t="array" ref="AM124">IFERROR(INDEX($T124:$Z124,AE124),"")</f>
        <v/>
      </c>
      <c r="AN124" s="17" t="str" cm="1">
        <f t="array" ref="AN124">IFERROR(INDEX($T124:$Z124,AF124),"")</f>
        <v/>
      </c>
    </row>
    <row r="125" spans="1:40" hidden="1" x14ac:dyDescent="0.2">
      <c r="A125" s="17" t="str">
        <f t="shared" si="6"/>
        <v>MPhil Ethno-Political Studies (Distance Learning): PRH2HPSHPS26</v>
      </c>
      <c r="B125" s="11" t="s">
        <v>2632</v>
      </c>
      <c r="C125" s="11" t="s">
        <v>32964</v>
      </c>
      <c r="D125" s="11" t="s">
        <v>32610</v>
      </c>
      <c r="E125" s="11" t="s">
        <v>261</v>
      </c>
      <c r="F125" s="11" t="s">
        <v>76</v>
      </c>
      <c r="G125" s="11" t="s">
        <v>32187</v>
      </c>
      <c r="H125" s="11" t="s">
        <v>72</v>
      </c>
      <c r="I125" s="11">
        <v>0</v>
      </c>
      <c r="J125" s="11" t="s">
        <v>32168</v>
      </c>
      <c r="K125" s="11" t="s">
        <v>32168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1">
        <v>0</v>
      </c>
      <c r="AA125" s="12" t="s">
        <v>32952</v>
      </c>
      <c r="AB125" s="17" t="str">
        <f t="shared" si="7"/>
        <v>Programme is not compatible with this tool</v>
      </c>
      <c r="AC125" s="17" t="str">
        <f t="shared" si="8"/>
        <v/>
      </c>
      <c r="AD125" s="17">
        <f t="shared" si="9"/>
        <v>6</v>
      </c>
      <c r="AE125" s="17" t="str">
        <f t="shared" si="10"/>
        <v/>
      </c>
      <c r="AF125" s="17" t="str">
        <f t="shared" si="11"/>
        <v/>
      </c>
      <c r="AG125" s="17" t="str" cm="1">
        <f t="array" ref="AG125">IFERROR(IF(J125="Level",INDEX($M125:$S125,AC125+1),INDEX($M125:$S125,AC125)),"")</f>
        <v/>
      </c>
      <c r="AH125" s="17" cm="1">
        <f t="array" ref="AH125">IFERROR(IF(J125="Level",INDEX($M125:$S125,AD125+1),INDEX($M125:$S125,AD125)),"")</f>
        <v>0</v>
      </c>
      <c r="AI125" s="17" t="str" cm="1">
        <f t="array" ref="AI125">IFERROR(INDEX($M125:$S125,AE125),"")</f>
        <v/>
      </c>
      <c r="AJ125" s="17" t="str" cm="1">
        <f t="array" ref="AJ125">IFERROR(INDEX($M125:$S125,AF125),"")</f>
        <v/>
      </c>
      <c r="AK125" s="17" t="str" cm="1">
        <f t="array" ref="AK125">IFERROR(IF(J125="Level",INDEX($T125:$Z125,AC125+1),INDEX($T125:$Z125,AC125)),"")</f>
        <v/>
      </c>
      <c r="AL125" s="17" cm="1">
        <f t="array" ref="AL125">IFERROR(IF(J125="Level",INDEX($T125:$Z125,AD125+1),INDEX($T125:$Z125,AD125)),"")</f>
        <v>0</v>
      </c>
      <c r="AM125" s="17" t="str" cm="1">
        <f t="array" ref="AM125">IFERROR(INDEX($T125:$Z125,AE125),"")</f>
        <v/>
      </c>
      <c r="AN125" s="17" t="str" cm="1">
        <f t="array" ref="AN125">IFERROR(INDEX($T125:$Z125,AF125),"")</f>
        <v/>
      </c>
    </row>
    <row r="126" spans="1:40" hidden="1" x14ac:dyDescent="0.2">
      <c r="A126" s="17" t="str">
        <f t="shared" si="6"/>
        <v>MPhil Kurdish Studies (Distance Learning): PRH2IAIIAI13</v>
      </c>
      <c r="B126" s="11" t="s">
        <v>2672</v>
      </c>
      <c r="C126" s="11" t="s">
        <v>32964</v>
      </c>
      <c r="D126" s="11" t="s">
        <v>32565</v>
      </c>
      <c r="E126" s="11" t="s">
        <v>261</v>
      </c>
      <c r="F126" s="11" t="s">
        <v>76</v>
      </c>
      <c r="G126" s="11" t="s">
        <v>32187</v>
      </c>
      <c r="H126" s="11" t="s">
        <v>72</v>
      </c>
      <c r="I126" s="11">
        <v>0</v>
      </c>
      <c r="J126" s="11" t="s">
        <v>32168</v>
      </c>
      <c r="K126" s="11" t="s">
        <v>32168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1">
        <v>0</v>
      </c>
      <c r="AA126" s="12" t="s">
        <v>32952</v>
      </c>
      <c r="AB126" s="17" t="str">
        <f t="shared" si="7"/>
        <v>Programme is not compatible with this tool</v>
      </c>
      <c r="AC126" s="17" t="str">
        <f t="shared" si="8"/>
        <v/>
      </c>
      <c r="AD126" s="17">
        <f t="shared" si="9"/>
        <v>6</v>
      </c>
      <c r="AE126" s="17" t="str">
        <f t="shared" si="10"/>
        <v/>
      </c>
      <c r="AF126" s="17" t="str">
        <f t="shared" si="11"/>
        <v/>
      </c>
      <c r="AG126" s="17" t="str" cm="1">
        <f t="array" ref="AG126">IFERROR(IF(J126="Level",INDEX($M126:$S126,AC126+1),INDEX($M126:$S126,AC126)),"")</f>
        <v/>
      </c>
      <c r="AH126" s="17" cm="1">
        <f t="array" ref="AH126">IFERROR(IF(J126="Level",INDEX($M126:$S126,AD126+1),INDEX($M126:$S126,AD126)),"")</f>
        <v>0</v>
      </c>
      <c r="AI126" s="17" t="str" cm="1">
        <f t="array" ref="AI126">IFERROR(INDEX($M126:$S126,AE126),"")</f>
        <v/>
      </c>
      <c r="AJ126" s="17" t="str" cm="1">
        <f t="array" ref="AJ126">IFERROR(INDEX($M126:$S126,AF126),"")</f>
        <v/>
      </c>
      <c r="AK126" s="17" t="str" cm="1">
        <f t="array" ref="AK126">IFERROR(IF(J126="Level",INDEX($T126:$Z126,AC126+1),INDEX($T126:$Z126,AC126)),"")</f>
        <v/>
      </c>
      <c r="AL126" s="17" cm="1">
        <f t="array" ref="AL126">IFERROR(IF(J126="Level",INDEX($T126:$Z126,AD126+1),INDEX($T126:$Z126,AD126)),"")</f>
        <v>0</v>
      </c>
      <c r="AM126" s="17" t="str" cm="1">
        <f t="array" ref="AM126">IFERROR(INDEX($T126:$Z126,AE126),"")</f>
        <v/>
      </c>
      <c r="AN126" s="17" t="str" cm="1">
        <f t="array" ref="AN126">IFERROR(INDEX($T126:$Z126,AF126),"")</f>
        <v/>
      </c>
    </row>
    <row r="127" spans="1:40" hidden="1" x14ac:dyDescent="0.2">
      <c r="A127" s="17" t="str">
        <f t="shared" si="6"/>
        <v>MPhil Arab and Islamic Studies (Distance Learning): PRH2IAIIAI14</v>
      </c>
      <c r="B127" s="11" t="s">
        <v>2673</v>
      </c>
      <c r="C127" s="11" t="s">
        <v>32964</v>
      </c>
      <c r="D127" s="11" t="s">
        <v>32662</v>
      </c>
      <c r="E127" s="11" t="s">
        <v>261</v>
      </c>
      <c r="F127" s="11" t="s">
        <v>76</v>
      </c>
      <c r="G127" s="11" t="s">
        <v>32187</v>
      </c>
      <c r="H127" s="11" t="s">
        <v>72</v>
      </c>
      <c r="I127" s="11">
        <v>0</v>
      </c>
      <c r="J127" s="11" t="s">
        <v>32168</v>
      </c>
      <c r="K127" s="11" t="s">
        <v>32168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2" t="s">
        <v>32952</v>
      </c>
      <c r="AB127" s="17" t="str">
        <f t="shared" si="7"/>
        <v>Programme is not compatible with this tool</v>
      </c>
      <c r="AC127" s="17" t="str">
        <f t="shared" si="8"/>
        <v/>
      </c>
      <c r="AD127" s="17">
        <f t="shared" si="9"/>
        <v>6</v>
      </c>
      <c r="AE127" s="17" t="str">
        <f t="shared" si="10"/>
        <v/>
      </c>
      <c r="AF127" s="17" t="str">
        <f t="shared" si="11"/>
        <v/>
      </c>
      <c r="AG127" s="17" t="str" cm="1">
        <f t="array" ref="AG127">IFERROR(IF(J127="Level",INDEX($M127:$S127,AC127+1),INDEX($M127:$S127,AC127)),"")</f>
        <v/>
      </c>
      <c r="AH127" s="17" cm="1">
        <f t="array" ref="AH127">IFERROR(IF(J127="Level",INDEX($M127:$S127,AD127+1),INDEX($M127:$S127,AD127)),"")</f>
        <v>0</v>
      </c>
      <c r="AI127" s="17" t="str" cm="1">
        <f t="array" ref="AI127">IFERROR(INDEX($M127:$S127,AE127),"")</f>
        <v/>
      </c>
      <c r="AJ127" s="17" t="str" cm="1">
        <f t="array" ref="AJ127">IFERROR(INDEX($M127:$S127,AF127),"")</f>
        <v/>
      </c>
      <c r="AK127" s="17" t="str" cm="1">
        <f t="array" ref="AK127">IFERROR(IF(J127="Level",INDEX($T127:$Z127,AC127+1),INDEX($T127:$Z127,AC127)),"")</f>
        <v/>
      </c>
      <c r="AL127" s="17" cm="1">
        <f t="array" ref="AL127">IFERROR(IF(J127="Level",INDEX($T127:$Z127,AD127+1),INDEX($T127:$Z127,AD127)),"")</f>
        <v>0</v>
      </c>
      <c r="AM127" s="17" t="str" cm="1">
        <f t="array" ref="AM127">IFERROR(INDEX($T127:$Z127,AE127),"")</f>
        <v/>
      </c>
      <c r="AN127" s="17" t="str" cm="1">
        <f t="array" ref="AN127">IFERROR(INDEX($T127:$Z127,AF127),"")</f>
        <v/>
      </c>
    </row>
    <row r="128" spans="1:40" hidden="1" x14ac:dyDescent="0.2">
      <c r="A128" s="17" t="str">
        <f t="shared" si="6"/>
        <v>MPhil Palestine Studies (Distance Learning): PRH2IAIIAI16</v>
      </c>
      <c r="B128" s="11" t="s">
        <v>2676</v>
      </c>
      <c r="C128" s="11" t="s">
        <v>32964</v>
      </c>
      <c r="D128" s="11" t="s">
        <v>32513</v>
      </c>
      <c r="E128" s="11" t="s">
        <v>261</v>
      </c>
      <c r="F128" s="11" t="s">
        <v>76</v>
      </c>
      <c r="G128" s="11" t="s">
        <v>32187</v>
      </c>
      <c r="H128" s="11" t="s">
        <v>72</v>
      </c>
      <c r="I128" s="11">
        <v>0</v>
      </c>
      <c r="J128" s="11" t="s">
        <v>32168</v>
      </c>
      <c r="K128" s="11" t="s">
        <v>32168</v>
      </c>
      <c r="L128" s="11">
        <v>0</v>
      </c>
      <c r="M128" s="11">
        <v>0</v>
      </c>
      <c r="N128" s="11">
        <v>0</v>
      </c>
      <c r="O128" s="11">
        <v>0</v>
      </c>
      <c r="P128" s="11">
        <v>0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1">
        <v>0</v>
      </c>
      <c r="AA128" s="12" t="s">
        <v>32952</v>
      </c>
      <c r="AB128" s="17" t="str">
        <f t="shared" si="7"/>
        <v>Programme is not compatible with this tool</v>
      </c>
      <c r="AC128" s="17" t="str">
        <f t="shared" si="8"/>
        <v/>
      </c>
      <c r="AD128" s="17">
        <f t="shared" si="9"/>
        <v>6</v>
      </c>
      <c r="AE128" s="17" t="str">
        <f t="shared" si="10"/>
        <v/>
      </c>
      <c r="AF128" s="17" t="str">
        <f t="shared" si="11"/>
        <v/>
      </c>
      <c r="AG128" s="17" t="str" cm="1">
        <f t="array" ref="AG128">IFERROR(IF(J128="Level",INDEX($M128:$S128,AC128+1),INDEX($M128:$S128,AC128)),"")</f>
        <v/>
      </c>
      <c r="AH128" s="17" cm="1">
        <f t="array" ref="AH128">IFERROR(IF(J128="Level",INDEX($M128:$S128,AD128+1),INDEX($M128:$S128,AD128)),"")</f>
        <v>0</v>
      </c>
      <c r="AI128" s="17" t="str" cm="1">
        <f t="array" ref="AI128">IFERROR(INDEX($M128:$S128,AE128),"")</f>
        <v/>
      </c>
      <c r="AJ128" s="17" t="str" cm="1">
        <f t="array" ref="AJ128">IFERROR(INDEX($M128:$S128,AF128),"")</f>
        <v/>
      </c>
      <c r="AK128" s="17" t="str" cm="1">
        <f t="array" ref="AK128">IFERROR(IF(J128="Level",INDEX($T128:$Z128,AC128+1),INDEX($T128:$Z128,AC128)),"")</f>
        <v/>
      </c>
      <c r="AL128" s="17" cm="1">
        <f t="array" ref="AL128">IFERROR(IF(J128="Level",INDEX($T128:$Z128,AD128+1),INDEX($T128:$Z128,AD128)),"")</f>
        <v>0</v>
      </c>
      <c r="AM128" s="17" t="str" cm="1">
        <f t="array" ref="AM128">IFERROR(INDEX($T128:$Z128,AE128),"")</f>
        <v/>
      </c>
      <c r="AN128" s="17" t="str" cm="1">
        <f t="array" ref="AN128">IFERROR(INDEX($T128:$Z128,AF128),"")</f>
        <v/>
      </c>
    </row>
    <row r="129" spans="1:40" hidden="1" x14ac:dyDescent="0.2">
      <c r="A129" s="17" t="str">
        <f t="shared" si="6"/>
        <v>MPhil Middle East Politics (Distance Learning): PRH2IAIIAI17</v>
      </c>
      <c r="B129" s="11" t="s">
        <v>2677</v>
      </c>
      <c r="C129" s="11" t="s">
        <v>32964</v>
      </c>
      <c r="D129" s="11" t="s">
        <v>32527</v>
      </c>
      <c r="E129" s="11" t="s">
        <v>261</v>
      </c>
      <c r="F129" s="11" t="s">
        <v>76</v>
      </c>
      <c r="G129" s="11" t="s">
        <v>32187</v>
      </c>
      <c r="H129" s="11" t="s">
        <v>72</v>
      </c>
      <c r="I129" s="11">
        <v>0</v>
      </c>
      <c r="J129" s="11" t="s">
        <v>32168</v>
      </c>
      <c r="K129" s="11" t="s">
        <v>32168</v>
      </c>
      <c r="L129" s="11">
        <v>0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0</v>
      </c>
      <c r="U129" s="11">
        <v>0</v>
      </c>
      <c r="V129" s="11">
        <v>0</v>
      </c>
      <c r="W129" s="11">
        <v>0</v>
      </c>
      <c r="X129" s="11">
        <v>0</v>
      </c>
      <c r="Y129" s="11">
        <v>0</v>
      </c>
      <c r="Z129" s="11">
        <v>0</v>
      </c>
      <c r="AA129" s="12" t="s">
        <v>32952</v>
      </c>
      <c r="AB129" s="17" t="str">
        <f t="shared" si="7"/>
        <v>Programme is not compatible with this tool</v>
      </c>
      <c r="AC129" s="17" t="str">
        <f t="shared" si="8"/>
        <v/>
      </c>
      <c r="AD129" s="17">
        <f t="shared" si="9"/>
        <v>6</v>
      </c>
      <c r="AE129" s="17" t="str">
        <f t="shared" si="10"/>
        <v/>
      </c>
      <c r="AF129" s="17" t="str">
        <f t="shared" si="11"/>
        <v/>
      </c>
      <c r="AG129" s="17" t="str" cm="1">
        <f t="array" ref="AG129">IFERROR(IF(J129="Level",INDEX($M129:$S129,AC129+1),INDEX($M129:$S129,AC129)),"")</f>
        <v/>
      </c>
      <c r="AH129" s="17" cm="1">
        <f t="array" ref="AH129">IFERROR(IF(J129="Level",INDEX($M129:$S129,AD129+1),INDEX($M129:$S129,AD129)),"")</f>
        <v>0</v>
      </c>
      <c r="AI129" s="17" t="str" cm="1">
        <f t="array" ref="AI129">IFERROR(INDEX($M129:$S129,AE129),"")</f>
        <v/>
      </c>
      <c r="AJ129" s="17" t="str" cm="1">
        <f t="array" ref="AJ129">IFERROR(INDEX($M129:$S129,AF129),"")</f>
        <v/>
      </c>
      <c r="AK129" s="17" t="str" cm="1">
        <f t="array" ref="AK129">IFERROR(IF(J129="Level",INDEX($T129:$Z129,AC129+1),INDEX($T129:$Z129,AC129)),"")</f>
        <v/>
      </c>
      <c r="AL129" s="17" cm="1">
        <f t="array" ref="AL129">IFERROR(IF(J129="Level",INDEX($T129:$Z129,AD129+1),INDEX($T129:$Z129,AD129)),"")</f>
        <v>0</v>
      </c>
      <c r="AM129" s="17" t="str" cm="1">
        <f t="array" ref="AM129">IFERROR(INDEX($T129:$Z129,AE129),"")</f>
        <v/>
      </c>
      <c r="AN129" s="17" t="str" cm="1">
        <f t="array" ref="AN129">IFERROR(INDEX($T129:$Z129,AF129),"")</f>
        <v/>
      </c>
    </row>
    <row r="130" spans="1:40" hidden="1" x14ac:dyDescent="0.2">
      <c r="A130" s="17" t="str">
        <f t="shared" ref="A130:A193" si="12">D130&amp;": "&amp;B130</f>
        <v>PhDbyPub Palestine Studies (Distance Learning): PRP2IAIIAI02</v>
      </c>
      <c r="B130" s="11" t="s">
        <v>3938</v>
      </c>
      <c r="C130" s="11" t="s">
        <v>32964</v>
      </c>
      <c r="D130" s="11" t="s">
        <v>3939</v>
      </c>
      <c r="E130" s="11" t="s">
        <v>261</v>
      </c>
      <c r="F130" s="11" t="s">
        <v>76</v>
      </c>
      <c r="G130" s="11" t="s">
        <v>32187</v>
      </c>
      <c r="H130" s="11" t="s">
        <v>72</v>
      </c>
      <c r="I130" s="11">
        <v>0</v>
      </c>
      <c r="J130" s="11" t="s">
        <v>32168</v>
      </c>
      <c r="K130" s="11" t="s">
        <v>32168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0</v>
      </c>
      <c r="R130" s="11">
        <v>0</v>
      </c>
      <c r="S130" s="11">
        <v>0</v>
      </c>
      <c r="T130" s="11">
        <v>0</v>
      </c>
      <c r="U130" s="11">
        <v>0</v>
      </c>
      <c r="V130" s="11">
        <v>0</v>
      </c>
      <c r="W130" s="11">
        <v>0</v>
      </c>
      <c r="X130" s="11">
        <v>0</v>
      </c>
      <c r="Y130" s="11">
        <v>0</v>
      </c>
      <c r="Z130" s="11">
        <v>0</v>
      </c>
      <c r="AA130" s="12" t="s">
        <v>32952</v>
      </c>
      <c r="AB130" s="17" t="str">
        <f t="shared" ref="AB130:AB193" si="13">IF(H130="Yes","Programme: "&amp;D130,"Programme is not compatible with this tool")</f>
        <v>Programme is not compatible with this tool</v>
      </c>
      <c r="AC130" s="17" t="str">
        <f t="shared" ref="AC130:AC193" si="14">IF(J130="Stage",IF(M130&lt;&gt;0,1,IF(N130&lt;&gt;0,2,IF(O130&lt;&gt;0,3,IF(P130&lt;&gt;0,4,IF(Q130&lt;&gt;0,5,""))))),IF(J130="","",IF(R130&lt;&gt;0,5,IF(S130&lt;&gt;0,6,""))))</f>
        <v/>
      </c>
      <c r="AD130" s="17">
        <f t="shared" ref="AD130:AD193" si="15">IF(J130="Stage",IF(AND(N130&lt;&gt;0,AC130&lt;2),2,IF(AND(O130&lt;&gt;0,AC130&lt;3),3,IF(AND(P130&lt;&gt;0,AC130&lt;4),4,IF(AND(Q130&lt;&gt;0,AC130&lt;5),5,"")))),IF(J130="","",IF(AC130&lt;&gt;0,6)))</f>
        <v>6</v>
      </c>
      <c r="AE130" s="17" t="str">
        <f t="shared" ref="AE130:AE193" si="16">IF(AND(O130&lt;&gt;0,AD130&lt;3),3,IF(AND(P130&lt;&gt;0,AD130&lt;4),4,IF(AND(Q130&lt;&gt;0,AD130&lt;5),5,"")))</f>
        <v/>
      </c>
      <c r="AF130" s="17" t="str">
        <f t="shared" ref="AF130:AF193" si="17">IF(AND(P130&lt;&gt;0,AE130&lt;4),4,IF(AND(Q130&lt;&gt;0,AE130&lt;5),5,""))</f>
        <v/>
      </c>
      <c r="AG130" s="17" t="str" cm="1">
        <f t="array" ref="AG130">IFERROR(IF(J130="Level",INDEX($M130:$S130,AC130+1),INDEX($M130:$S130,AC130)),"")</f>
        <v/>
      </c>
      <c r="AH130" s="17" cm="1">
        <f t="array" ref="AH130">IFERROR(IF(J130="Level",INDEX($M130:$S130,AD130+1),INDEX($M130:$S130,AD130)),"")</f>
        <v>0</v>
      </c>
      <c r="AI130" s="17" t="str" cm="1">
        <f t="array" ref="AI130">IFERROR(INDEX($M130:$S130,AE130),"")</f>
        <v/>
      </c>
      <c r="AJ130" s="17" t="str" cm="1">
        <f t="array" ref="AJ130">IFERROR(INDEX($M130:$S130,AF130),"")</f>
        <v/>
      </c>
      <c r="AK130" s="17" t="str" cm="1">
        <f t="array" ref="AK130">IFERROR(IF(J130="Level",INDEX($T130:$Z130,AC130+1),INDEX($T130:$Z130,AC130)),"")</f>
        <v/>
      </c>
      <c r="AL130" s="17" cm="1">
        <f t="array" ref="AL130">IFERROR(IF(J130="Level",INDEX($T130:$Z130,AD130+1),INDEX($T130:$Z130,AD130)),"")</f>
        <v>0</v>
      </c>
      <c r="AM130" s="17" t="str" cm="1">
        <f t="array" ref="AM130">IFERROR(INDEX($T130:$Z130,AE130),"")</f>
        <v/>
      </c>
      <c r="AN130" s="17" t="str" cm="1">
        <f t="array" ref="AN130">IFERROR(INDEX($T130:$Z130,AF130),"")</f>
        <v/>
      </c>
    </row>
    <row r="131" spans="1:40" hidden="1" x14ac:dyDescent="0.2">
      <c r="A131" s="17" t="str">
        <f t="shared" si="12"/>
        <v>PhD Ethno-Political Studies (Distance Learning): PRP3HPSHPS28</v>
      </c>
      <c r="B131" s="11" t="s">
        <v>3339</v>
      </c>
      <c r="C131" s="11" t="s">
        <v>32964</v>
      </c>
      <c r="D131" s="11" t="s">
        <v>3340</v>
      </c>
      <c r="E131" s="11" t="s">
        <v>261</v>
      </c>
      <c r="F131" s="11" t="s">
        <v>76</v>
      </c>
      <c r="G131" s="11" t="s">
        <v>32187</v>
      </c>
      <c r="H131" s="11" t="s">
        <v>72</v>
      </c>
      <c r="I131" s="11">
        <v>0</v>
      </c>
      <c r="J131" s="11" t="s">
        <v>32168</v>
      </c>
      <c r="K131" s="11" t="s">
        <v>32168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0</v>
      </c>
      <c r="Z131" s="11">
        <v>0</v>
      </c>
      <c r="AA131" s="12" t="s">
        <v>32952</v>
      </c>
      <c r="AB131" s="17" t="str">
        <f t="shared" si="13"/>
        <v>Programme is not compatible with this tool</v>
      </c>
      <c r="AC131" s="17" t="str">
        <f t="shared" si="14"/>
        <v/>
      </c>
      <c r="AD131" s="17">
        <f t="shared" si="15"/>
        <v>6</v>
      </c>
      <c r="AE131" s="17" t="str">
        <f t="shared" si="16"/>
        <v/>
      </c>
      <c r="AF131" s="17" t="str">
        <f t="shared" si="17"/>
        <v/>
      </c>
      <c r="AG131" s="17" t="str" cm="1">
        <f t="array" ref="AG131">IFERROR(IF(J131="Level",INDEX($M131:$S131,AC131+1),INDEX($M131:$S131,AC131)),"")</f>
        <v/>
      </c>
      <c r="AH131" s="17" cm="1">
        <f t="array" ref="AH131">IFERROR(IF(J131="Level",INDEX($M131:$S131,AD131+1),INDEX($M131:$S131,AD131)),"")</f>
        <v>0</v>
      </c>
      <c r="AI131" s="17" t="str" cm="1">
        <f t="array" ref="AI131">IFERROR(INDEX($M131:$S131,AE131),"")</f>
        <v/>
      </c>
      <c r="AJ131" s="17" t="str" cm="1">
        <f t="array" ref="AJ131">IFERROR(INDEX($M131:$S131,AF131),"")</f>
        <v/>
      </c>
      <c r="AK131" s="17" t="str" cm="1">
        <f t="array" ref="AK131">IFERROR(IF(J131="Level",INDEX($T131:$Z131,AC131+1),INDEX($T131:$Z131,AC131)),"")</f>
        <v/>
      </c>
      <c r="AL131" s="17" cm="1">
        <f t="array" ref="AL131">IFERROR(IF(J131="Level",INDEX($T131:$Z131,AD131+1),INDEX($T131:$Z131,AD131)),"")</f>
        <v>0</v>
      </c>
      <c r="AM131" s="17" t="str" cm="1">
        <f t="array" ref="AM131">IFERROR(INDEX($T131:$Z131,AE131),"")</f>
        <v/>
      </c>
      <c r="AN131" s="17" t="str" cm="1">
        <f t="array" ref="AN131">IFERROR(INDEX($T131:$Z131,AF131),"")</f>
        <v/>
      </c>
    </row>
    <row r="132" spans="1:40" hidden="1" x14ac:dyDescent="0.2">
      <c r="A132" s="17" t="str">
        <f t="shared" si="12"/>
        <v>PhD Arab and Islamic Studies (Distance Learning): PRP3IAIIAI15</v>
      </c>
      <c r="B132" s="11" t="s">
        <v>3393</v>
      </c>
      <c r="C132" s="11" t="s">
        <v>32964</v>
      </c>
      <c r="D132" s="11" t="s">
        <v>3394</v>
      </c>
      <c r="E132" s="11" t="s">
        <v>261</v>
      </c>
      <c r="F132" s="11" t="s">
        <v>76</v>
      </c>
      <c r="G132" s="11" t="s">
        <v>32187</v>
      </c>
      <c r="H132" s="11" t="s">
        <v>72</v>
      </c>
      <c r="I132" s="11">
        <v>0</v>
      </c>
      <c r="J132" s="11" t="s">
        <v>32168</v>
      </c>
      <c r="K132" s="11" t="s">
        <v>32168</v>
      </c>
      <c r="L132" s="11">
        <v>0</v>
      </c>
      <c r="M132" s="11">
        <v>0</v>
      </c>
      <c r="N132" s="11">
        <v>0</v>
      </c>
      <c r="O132" s="11">
        <v>0</v>
      </c>
      <c r="P132" s="11">
        <v>0</v>
      </c>
      <c r="Q132" s="11">
        <v>0</v>
      </c>
      <c r="R132" s="11">
        <v>0</v>
      </c>
      <c r="S132" s="11">
        <v>0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1">
        <v>0</v>
      </c>
      <c r="AA132" s="12" t="s">
        <v>32952</v>
      </c>
      <c r="AB132" s="17" t="str">
        <f t="shared" si="13"/>
        <v>Programme is not compatible with this tool</v>
      </c>
      <c r="AC132" s="17" t="str">
        <f t="shared" si="14"/>
        <v/>
      </c>
      <c r="AD132" s="17">
        <f t="shared" si="15"/>
        <v>6</v>
      </c>
      <c r="AE132" s="17" t="str">
        <f t="shared" si="16"/>
        <v/>
      </c>
      <c r="AF132" s="17" t="str">
        <f t="shared" si="17"/>
        <v/>
      </c>
      <c r="AG132" s="17" t="str" cm="1">
        <f t="array" ref="AG132">IFERROR(IF(J132="Level",INDEX($M132:$S132,AC132+1),INDEX($M132:$S132,AC132)),"")</f>
        <v/>
      </c>
      <c r="AH132" s="17" cm="1">
        <f t="array" ref="AH132">IFERROR(IF(J132="Level",INDEX($M132:$S132,AD132+1),INDEX($M132:$S132,AD132)),"")</f>
        <v>0</v>
      </c>
      <c r="AI132" s="17" t="str" cm="1">
        <f t="array" ref="AI132">IFERROR(INDEX($M132:$S132,AE132),"")</f>
        <v/>
      </c>
      <c r="AJ132" s="17" t="str" cm="1">
        <f t="array" ref="AJ132">IFERROR(INDEX($M132:$S132,AF132),"")</f>
        <v/>
      </c>
      <c r="AK132" s="17" t="str" cm="1">
        <f t="array" ref="AK132">IFERROR(IF(J132="Level",INDEX($T132:$Z132,AC132+1),INDEX($T132:$Z132,AC132)),"")</f>
        <v/>
      </c>
      <c r="AL132" s="17" cm="1">
        <f t="array" ref="AL132">IFERROR(IF(J132="Level",INDEX($T132:$Z132,AD132+1),INDEX($T132:$Z132,AD132)),"")</f>
        <v>0</v>
      </c>
      <c r="AM132" s="17" t="str" cm="1">
        <f t="array" ref="AM132">IFERROR(INDEX($T132:$Z132,AE132),"")</f>
        <v/>
      </c>
      <c r="AN132" s="17" t="str" cm="1">
        <f t="array" ref="AN132">IFERROR(INDEX($T132:$Z132,AF132),"")</f>
        <v/>
      </c>
    </row>
    <row r="133" spans="1:40" hidden="1" x14ac:dyDescent="0.2">
      <c r="A133" s="17" t="str">
        <f t="shared" si="12"/>
        <v>PhD Palestine Studies (Distance Learning): PRP3IAIIAI18</v>
      </c>
      <c r="B133" s="11" t="s">
        <v>3397</v>
      </c>
      <c r="C133" s="11" t="s">
        <v>32964</v>
      </c>
      <c r="D133" s="11" t="s">
        <v>3398</v>
      </c>
      <c r="E133" s="11" t="s">
        <v>261</v>
      </c>
      <c r="F133" s="11" t="s">
        <v>76</v>
      </c>
      <c r="G133" s="11" t="s">
        <v>32187</v>
      </c>
      <c r="H133" s="11" t="s">
        <v>72</v>
      </c>
      <c r="I133" s="11">
        <v>0</v>
      </c>
      <c r="J133" s="11" t="s">
        <v>32168</v>
      </c>
      <c r="K133" s="11" t="s">
        <v>32168</v>
      </c>
      <c r="L133" s="11">
        <v>0</v>
      </c>
      <c r="M133" s="11">
        <v>0</v>
      </c>
      <c r="N133" s="11">
        <v>0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0</v>
      </c>
      <c r="Z133" s="11">
        <v>0</v>
      </c>
      <c r="AA133" s="12" t="s">
        <v>32952</v>
      </c>
      <c r="AB133" s="17" t="str">
        <f t="shared" si="13"/>
        <v>Programme is not compatible with this tool</v>
      </c>
      <c r="AC133" s="17" t="str">
        <f t="shared" si="14"/>
        <v/>
      </c>
      <c r="AD133" s="17">
        <f t="shared" si="15"/>
        <v>6</v>
      </c>
      <c r="AE133" s="17" t="str">
        <f t="shared" si="16"/>
        <v/>
      </c>
      <c r="AF133" s="17" t="str">
        <f t="shared" si="17"/>
        <v/>
      </c>
      <c r="AG133" s="17" t="str" cm="1">
        <f t="array" ref="AG133">IFERROR(IF(J133="Level",INDEX($M133:$S133,AC133+1),INDEX($M133:$S133,AC133)),"")</f>
        <v/>
      </c>
      <c r="AH133" s="17" cm="1">
        <f t="array" ref="AH133">IFERROR(IF(J133="Level",INDEX($M133:$S133,AD133+1),INDEX($M133:$S133,AD133)),"")</f>
        <v>0</v>
      </c>
      <c r="AI133" s="17" t="str" cm="1">
        <f t="array" ref="AI133">IFERROR(INDEX($M133:$S133,AE133),"")</f>
        <v/>
      </c>
      <c r="AJ133" s="17" t="str" cm="1">
        <f t="array" ref="AJ133">IFERROR(INDEX($M133:$S133,AF133),"")</f>
        <v/>
      </c>
      <c r="AK133" s="17" t="str" cm="1">
        <f t="array" ref="AK133">IFERROR(IF(J133="Level",INDEX($T133:$Z133,AC133+1),INDEX($T133:$Z133,AC133)),"")</f>
        <v/>
      </c>
      <c r="AL133" s="17" cm="1">
        <f t="array" ref="AL133">IFERROR(IF(J133="Level",INDEX($T133:$Z133,AD133+1),INDEX($T133:$Z133,AD133)),"")</f>
        <v>0</v>
      </c>
      <c r="AM133" s="17" t="str" cm="1">
        <f t="array" ref="AM133">IFERROR(INDEX($T133:$Z133,AE133),"")</f>
        <v/>
      </c>
      <c r="AN133" s="17" t="str" cm="1">
        <f t="array" ref="AN133">IFERROR(INDEX($T133:$Z133,AF133),"")</f>
        <v/>
      </c>
    </row>
    <row r="134" spans="1:40" hidden="1" x14ac:dyDescent="0.2">
      <c r="A134" s="17" t="str">
        <f t="shared" si="12"/>
        <v>PhD Middle East Politics (Distance Learning): PRP3IAIIAI19</v>
      </c>
      <c r="B134" s="11" t="s">
        <v>3399</v>
      </c>
      <c r="C134" s="11" t="s">
        <v>32964</v>
      </c>
      <c r="D134" s="11" t="s">
        <v>3400</v>
      </c>
      <c r="E134" s="11" t="s">
        <v>261</v>
      </c>
      <c r="F134" s="11" t="s">
        <v>76</v>
      </c>
      <c r="G134" s="11" t="s">
        <v>32187</v>
      </c>
      <c r="H134" s="11" t="s">
        <v>72</v>
      </c>
      <c r="I134" s="11">
        <v>0</v>
      </c>
      <c r="J134" s="11" t="s">
        <v>32168</v>
      </c>
      <c r="K134" s="11" t="s">
        <v>32168</v>
      </c>
      <c r="L134" s="11">
        <v>0</v>
      </c>
      <c r="M134" s="11">
        <v>0</v>
      </c>
      <c r="N134" s="11">
        <v>0</v>
      </c>
      <c r="O134" s="11">
        <v>0</v>
      </c>
      <c r="P134" s="11">
        <v>0</v>
      </c>
      <c r="Q134" s="11">
        <v>0</v>
      </c>
      <c r="R134" s="11">
        <v>0</v>
      </c>
      <c r="S134" s="11">
        <v>0</v>
      </c>
      <c r="T134" s="11">
        <v>0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1">
        <v>0</v>
      </c>
      <c r="AA134" s="12" t="s">
        <v>32952</v>
      </c>
      <c r="AB134" s="17" t="str">
        <f t="shared" si="13"/>
        <v>Programme is not compatible with this tool</v>
      </c>
      <c r="AC134" s="17" t="str">
        <f t="shared" si="14"/>
        <v/>
      </c>
      <c r="AD134" s="17">
        <f t="shared" si="15"/>
        <v>6</v>
      </c>
      <c r="AE134" s="17" t="str">
        <f t="shared" si="16"/>
        <v/>
      </c>
      <c r="AF134" s="17" t="str">
        <f t="shared" si="17"/>
        <v/>
      </c>
      <c r="AG134" s="17" t="str" cm="1">
        <f t="array" ref="AG134">IFERROR(IF(J134="Level",INDEX($M134:$S134,AC134+1),INDEX($M134:$S134,AC134)),"")</f>
        <v/>
      </c>
      <c r="AH134" s="17" cm="1">
        <f t="array" ref="AH134">IFERROR(IF(J134="Level",INDEX($M134:$S134,AD134+1),INDEX($M134:$S134,AD134)),"")</f>
        <v>0</v>
      </c>
      <c r="AI134" s="17" t="str" cm="1">
        <f t="array" ref="AI134">IFERROR(INDEX($M134:$S134,AE134),"")</f>
        <v/>
      </c>
      <c r="AJ134" s="17" t="str" cm="1">
        <f t="array" ref="AJ134">IFERROR(INDEX($M134:$S134,AF134),"")</f>
        <v/>
      </c>
      <c r="AK134" s="17" t="str" cm="1">
        <f t="array" ref="AK134">IFERROR(IF(J134="Level",INDEX($T134:$Z134,AC134+1),INDEX($T134:$Z134,AC134)),"")</f>
        <v/>
      </c>
      <c r="AL134" s="17" cm="1">
        <f t="array" ref="AL134">IFERROR(IF(J134="Level",INDEX($T134:$Z134,AD134+1),INDEX($T134:$Z134,AD134)),"")</f>
        <v>0</v>
      </c>
      <c r="AM134" s="17" t="str" cm="1">
        <f t="array" ref="AM134">IFERROR(INDEX($T134:$Z134,AE134),"")</f>
        <v/>
      </c>
      <c r="AN134" s="17" t="str" cm="1">
        <f t="array" ref="AN134">IFERROR(INDEX($T134:$Z134,AF134),"")</f>
        <v/>
      </c>
    </row>
    <row r="135" spans="1:40" hidden="1" x14ac:dyDescent="0.2">
      <c r="A135" s="17" t="str">
        <f t="shared" si="12"/>
        <v>PhD Kurdish Studies (Distance Learning): PRP3IAIIAI20</v>
      </c>
      <c r="B135" s="11" t="s">
        <v>3401</v>
      </c>
      <c r="C135" s="11" t="s">
        <v>32964</v>
      </c>
      <c r="D135" s="11" t="s">
        <v>3402</v>
      </c>
      <c r="E135" s="11" t="s">
        <v>261</v>
      </c>
      <c r="F135" s="11" t="s">
        <v>76</v>
      </c>
      <c r="G135" s="11" t="s">
        <v>32187</v>
      </c>
      <c r="H135" s="11" t="s">
        <v>72</v>
      </c>
      <c r="I135" s="11">
        <v>0</v>
      </c>
      <c r="J135" s="11" t="s">
        <v>32168</v>
      </c>
      <c r="K135" s="11" t="s">
        <v>32168</v>
      </c>
      <c r="L135" s="11">
        <v>0</v>
      </c>
      <c r="M135" s="11">
        <v>0</v>
      </c>
      <c r="N135" s="11">
        <v>0</v>
      </c>
      <c r="O135" s="11">
        <v>0</v>
      </c>
      <c r="P135" s="11">
        <v>0</v>
      </c>
      <c r="Q135" s="11">
        <v>0</v>
      </c>
      <c r="R135" s="11">
        <v>0</v>
      </c>
      <c r="S135" s="11">
        <v>0</v>
      </c>
      <c r="T135" s="11">
        <v>0</v>
      </c>
      <c r="U135" s="11">
        <v>0</v>
      </c>
      <c r="V135" s="11">
        <v>0</v>
      </c>
      <c r="W135" s="11">
        <v>0</v>
      </c>
      <c r="X135" s="11">
        <v>0</v>
      </c>
      <c r="Y135" s="11">
        <v>0</v>
      </c>
      <c r="Z135" s="11">
        <v>0</v>
      </c>
      <c r="AA135" s="12" t="s">
        <v>32952</v>
      </c>
      <c r="AB135" s="17" t="str">
        <f t="shared" si="13"/>
        <v>Programme is not compatible with this tool</v>
      </c>
      <c r="AC135" s="17" t="str">
        <f t="shared" si="14"/>
        <v/>
      </c>
      <c r="AD135" s="17">
        <f t="shared" si="15"/>
        <v>6</v>
      </c>
      <c r="AE135" s="17" t="str">
        <f t="shared" si="16"/>
        <v/>
      </c>
      <c r="AF135" s="17" t="str">
        <f t="shared" si="17"/>
        <v/>
      </c>
      <c r="AG135" s="17" t="str" cm="1">
        <f t="array" ref="AG135">IFERROR(IF(J135="Level",INDEX($M135:$S135,AC135+1),INDEX($M135:$S135,AC135)),"")</f>
        <v/>
      </c>
      <c r="AH135" s="17" cm="1">
        <f t="array" ref="AH135">IFERROR(IF(J135="Level",INDEX($M135:$S135,AD135+1),INDEX($M135:$S135,AD135)),"")</f>
        <v>0</v>
      </c>
      <c r="AI135" s="17" t="str" cm="1">
        <f t="array" ref="AI135">IFERROR(INDEX($M135:$S135,AE135),"")</f>
        <v/>
      </c>
      <c r="AJ135" s="17" t="str" cm="1">
        <f t="array" ref="AJ135">IFERROR(INDEX($M135:$S135,AF135),"")</f>
        <v/>
      </c>
      <c r="AK135" s="17" t="str" cm="1">
        <f t="array" ref="AK135">IFERROR(IF(J135="Level",INDEX($T135:$Z135,AC135+1),INDEX($T135:$Z135,AC135)),"")</f>
        <v/>
      </c>
      <c r="AL135" s="17" cm="1">
        <f t="array" ref="AL135">IFERROR(IF(J135="Level",INDEX($T135:$Z135,AD135+1),INDEX($T135:$Z135,AD135)),"")</f>
        <v>0</v>
      </c>
      <c r="AM135" s="17" t="str" cm="1">
        <f t="array" ref="AM135">IFERROR(INDEX($T135:$Z135,AE135),"")</f>
        <v/>
      </c>
      <c r="AN135" s="17" t="str" cm="1">
        <f t="array" ref="AN135">IFERROR(INDEX($T135:$Z135,AF135),"")</f>
        <v/>
      </c>
    </row>
    <row r="136" spans="1:40" hidden="1" x14ac:dyDescent="0.2">
      <c r="A136" s="17" t="str">
        <f t="shared" si="12"/>
        <v>MPhil Law (Distance Learning): PRH2LAWLAW02</v>
      </c>
      <c r="B136" s="11" t="s">
        <v>2684</v>
      </c>
      <c r="C136" s="11" t="s">
        <v>32964</v>
      </c>
      <c r="D136" s="11" t="s">
        <v>32561</v>
      </c>
      <c r="E136" s="11" t="s">
        <v>75</v>
      </c>
      <c r="F136" s="11" t="s">
        <v>76</v>
      </c>
      <c r="G136" s="11" t="s">
        <v>32187</v>
      </c>
      <c r="H136" s="11" t="s">
        <v>72</v>
      </c>
      <c r="I136" s="11">
        <v>0</v>
      </c>
      <c r="J136" s="11" t="s">
        <v>32168</v>
      </c>
      <c r="K136" s="11" t="s">
        <v>32168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1">
        <v>0</v>
      </c>
      <c r="AA136" s="12" t="s">
        <v>32952</v>
      </c>
      <c r="AB136" s="17" t="str">
        <f t="shared" si="13"/>
        <v>Programme is not compatible with this tool</v>
      </c>
      <c r="AC136" s="17" t="str">
        <f t="shared" si="14"/>
        <v/>
      </c>
      <c r="AD136" s="17">
        <f t="shared" si="15"/>
        <v>6</v>
      </c>
      <c r="AE136" s="17" t="str">
        <f t="shared" si="16"/>
        <v/>
      </c>
      <c r="AF136" s="17" t="str">
        <f t="shared" si="17"/>
        <v/>
      </c>
      <c r="AG136" s="17" t="str" cm="1">
        <f t="array" ref="AG136">IFERROR(IF(J136="Level",INDEX($M136:$S136,AC136+1),INDEX($M136:$S136,AC136)),"")</f>
        <v/>
      </c>
      <c r="AH136" s="17" cm="1">
        <f t="array" ref="AH136">IFERROR(IF(J136="Level",INDEX($M136:$S136,AD136+1),INDEX($M136:$S136,AD136)),"")</f>
        <v>0</v>
      </c>
      <c r="AI136" s="17" t="str" cm="1">
        <f t="array" ref="AI136">IFERROR(INDEX($M136:$S136,AE136),"")</f>
        <v/>
      </c>
      <c r="AJ136" s="17" t="str" cm="1">
        <f t="array" ref="AJ136">IFERROR(INDEX($M136:$S136,AF136),"")</f>
        <v/>
      </c>
      <c r="AK136" s="17" t="str" cm="1">
        <f t="array" ref="AK136">IFERROR(IF(J136="Level",INDEX($T136:$Z136,AC136+1),INDEX($T136:$Z136,AC136)),"")</f>
        <v/>
      </c>
      <c r="AL136" s="17" cm="1">
        <f t="array" ref="AL136">IFERROR(IF(J136="Level",INDEX($T136:$Z136,AD136+1),INDEX($T136:$Z136,AD136)),"")</f>
        <v>0</v>
      </c>
      <c r="AM136" s="17" t="str" cm="1">
        <f t="array" ref="AM136">IFERROR(INDEX($T136:$Z136,AE136),"")</f>
        <v/>
      </c>
      <c r="AN136" s="17" t="str" cm="1">
        <f t="array" ref="AN136">IFERROR(INDEX($T136:$Z136,AF136),"")</f>
        <v/>
      </c>
    </row>
    <row r="137" spans="1:40" hidden="1" x14ac:dyDescent="0.2">
      <c r="A137" s="17" t="str">
        <f t="shared" si="12"/>
        <v>MPhil Legal Practice (Distance Learning): PRH2LAWLAW04</v>
      </c>
      <c r="B137" s="11" t="s">
        <v>2687</v>
      </c>
      <c r="C137" s="11" t="s">
        <v>32964</v>
      </c>
      <c r="D137" s="11" t="s">
        <v>32555</v>
      </c>
      <c r="E137" s="11" t="s">
        <v>75</v>
      </c>
      <c r="F137" s="11" t="s">
        <v>76</v>
      </c>
      <c r="G137" s="11" t="s">
        <v>32187</v>
      </c>
      <c r="H137" s="11" t="s">
        <v>72</v>
      </c>
      <c r="I137" s="11">
        <v>0</v>
      </c>
      <c r="J137" s="11" t="s">
        <v>32168</v>
      </c>
      <c r="K137" s="11" t="s">
        <v>32168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1">
        <v>0</v>
      </c>
      <c r="AA137" s="12" t="s">
        <v>32952</v>
      </c>
      <c r="AB137" s="17" t="str">
        <f t="shared" si="13"/>
        <v>Programme is not compatible with this tool</v>
      </c>
      <c r="AC137" s="17" t="str">
        <f t="shared" si="14"/>
        <v/>
      </c>
      <c r="AD137" s="17">
        <f t="shared" si="15"/>
        <v>6</v>
      </c>
      <c r="AE137" s="17" t="str">
        <f t="shared" si="16"/>
        <v/>
      </c>
      <c r="AF137" s="17" t="str">
        <f t="shared" si="17"/>
        <v/>
      </c>
      <c r="AG137" s="17" t="str" cm="1">
        <f t="array" ref="AG137">IFERROR(IF(J137="Level",INDEX($M137:$S137,AC137+1),INDEX($M137:$S137,AC137)),"")</f>
        <v/>
      </c>
      <c r="AH137" s="17" cm="1">
        <f t="array" ref="AH137">IFERROR(IF(J137="Level",INDEX($M137:$S137,AD137+1),INDEX($M137:$S137,AD137)),"")</f>
        <v>0</v>
      </c>
      <c r="AI137" s="17" t="str" cm="1">
        <f t="array" ref="AI137">IFERROR(INDEX($M137:$S137,AE137),"")</f>
        <v/>
      </c>
      <c r="AJ137" s="17" t="str" cm="1">
        <f t="array" ref="AJ137">IFERROR(INDEX($M137:$S137,AF137),"")</f>
        <v/>
      </c>
      <c r="AK137" s="17" t="str" cm="1">
        <f t="array" ref="AK137">IFERROR(IF(J137="Level",INDEX($T137:$Z137,AC137+1),INDEX($T137:$Z137,AC137)),"")</f>
        <v/>
      </c>
      <c r="AL137" s="17" cm="1">
        <f t="array" ref="AL137">IFERROR(IF(J137="Level",INDEX($T137:$Z137,AD137+1),INDEX($T137:$Z137,AD137)),"")</f>
        <v>0</v>
      </c>
      <c r="AM137" s="17" t="str" cm="1">
        <f t="array" ref="AM137">IFERROR(INDEX($T137:$Z137,AE137),"")</f>
        <v/>
      </c>
      <c r="AN137" s="17" t="str" cm="1">
        <f t="array" ref="AN137">IFERROR(INDEX($T137:$Z137,AF137),"")</f>
        <v/>
      </c>
    </row>
    <row r="138" spans="1:40" hidden="1" x14ac:dyDescent="0.2">
      <c r="A138" s="17" t="str">
        <f t="shared" si="12"/>
        <v>PhDbyPub Law (Part-Time, Distance Learning): PRP2LAWLAW02</v>
      </c>
      <c r="B138" s="11" t="s">
        <v>3948</v>
      </c>
      <c r="C138" s="11" t="s">
        <v>32964</v>
      </c>
      <c r="D138" s="11" t="s">
        <v>3949</v>
      </c>
      <c r="E138" s="11" t="s">
        <v>75</v>
      </c>
      <c r="F138" s="11" t="s">
        <v>76</v>
      </c>
      <c r="G138" s="11" t="s">
        <v>32187</v>
      </c>
      <c r="H138" s="11" t="s">
        <v>72</v>
      </c>
      <c r="I138" s="11">
        <v>0</v>
      </c>
      <c r="J138" s="11" t="s">
        <v>32168</v>
      </c>
      <c r="K138" s="11" t="s">
        <v>32168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1">
        <v>0</v>
      </c>
      <c r="AA138" s="12" t="s">
        <v>32952</v>
      </c>
      <c r="AB138" s="17" t="str">
        <f t="shared" si="13"/>
        <v>Programme is not compatible with this tool</v>
      </c>
      <c r="AC138" s="17" t="str">
        <f t="shared" si="14"/>
        <v/>
      </c>
      <c r="AD138" s="17">
        <f t="shared" si="15"/>
        <v>6</v>
      </c>
      <c r="AE138" s="17" t="str">
        <f t="shared" si="16"/>
        <v/>
      </c>
      <c r="AF138" s="17" t="str">
        <f t="shared" si="17"/>
        <v/>
      </c>
      <c r="AG138" s="17" t="str" cm="1">
        <f t="array" ref="AG138">IFERROR(IF(J138="Level",INDEX($M138:$S138,AC138+1),INDEX($M138:$S138,AC138)),"")</f>
        <v/>
      </c>
      <c r="AH138" s="17" cm="1">
        <f t="array" ref="AH138">IFERROR(IF(J138="Level",INDEX($M138:$S138,AD138+1),INDEX($M138:$S138,AD138)),"")</f>
        <v>0</v>
      </c>
      <c r="AI138" s="17" t="str" cm="1">
        <f t="array" ref="AI138">IFERROR(INDEX($M138:$S138,AE138),"")</f>
        <v/>
      </c>
      <c r="AJ138" s="17" t="str" cm="1">
        <f t="array" ref="AJ138">IFERROR(INDEX($M138:$S138,AF138),"")</f>
        <v/>
      </c>
      <c r="AK138" s="17" t="str" cm="1">
        <f t="array" ref="AK138">IFERROR(IF(J138="Level",INDEX($T138:$Z138,AC138+1),INDEX($T138:$Z138,AC138)),"")</f>
        <v/>
      </c>
      <c r="AL138" s="17" cm="1">
        <f t="array" ref="AL138">IFERROR(IF(J138="Level",INDEX($T138:$Z138,AD138+1),INDEX($T138:$Z138,AD138)),"")</f>
        <v>0</v>
      </c>
      <c r="AM138" s="17" t="str" cm="1">
        <f t="array" ref="AM138">IFERROR(INDEX($T138:$Z138,AE138),"")</f>
        <v/>
      </c>
      <c r="AN138" s="17" t="str" cm="1">
        <f t="array" ref="AN138">IFERROR(INDEX($T138:$Z138,AF138),"")</f>
        <v/>
      </c>
    </row>
    <row r="139" spans="1:40" hidden="1" x14ac:dyDescent="0.2">
      <c r="A139" s="17" t="str">
        <f t="shared" si="12"/>
        <v>PhD Law (Distance Learning): PRP3LAWLAW03</v>
      </c>
      <c r="B139" s="11" t="s">
        <v>3408</v>
      </c>
      <c r="C139" s="11" t="s">
        <v>32964</v>
      </c>
      <c r="D139" s="11" t="s">
        <v>3409</v>
      </c>
      <c r="E139" s="11" t="s">
        <v>75</v>
      </c>
      <c r="F139" s="11" t="s">
        <v>76</v>
      </c>
      <c r="G139" s="11" t="s">
        <v>32187</v>
      </c>
      <c r="H139" s="11" t="s">
        <v>72</v>
      </c>
      <c r="I139" s="11">
        <v>0</v>
      </c>
      <c r="J139" s="11" t="s">
        <v>32168</v>
      </c>
      <c r="K139" s="11" t="s">
        <v>32168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1">
        <v>0</v>
      </c>
      <c r="AA139" s="12" t="s">
        <v>32952</v>
      </c>
      <c r="AB139" s="17" t="str">
        <f t="shared" si="13"/>
        <v>Programme is not compatible with this tool</v>
      </c>
      <c r="AC139" s="17" t="str">
        <f t="shared" si="14"/>
        <v/>
      </c>
      <c r="AD139" s="17">
        <f t="shared" si="15"/>
        <v>6</v>
      </c>
      <c r="AE139" s="17" t="str">
        <f t="shared" si="16"/>
        <v/>
      </c>
      <c r="AF139" s="17" t="str">
        <f t="shared" si="17"/>
        <v/>
      </c>
      <c r="AG139" s="17" t="str" cm="1">
        <f t="array" ref="AG139">IFERROR(IF(J139="Level",INDEX($M139:$S139,AC139+1),INDEX($M139:$S139,AC139)),"")</f>
        <v/>
      </c>
      <c r="AH139" s="17" cm="1">
        <f t="array" ref="AH139">IFERROR(IF(J139="Level",INDEX($M139:$S139,AD139+1),INDEX($M139:$S139,AD139)),"")</f>
        <v>0</v>
      </c>
      <c r="AI139" s="17" t="str" cm="1">
        <f t="array" ref="AI139">IFERROR(INDEX($M139:$S139,AE139),"")</f>
        <v/>
      </c>
      <c r="AJ139" s="17" t="str" cm="1">
        <f t="array" ref="AJ139">IFERROR(INDEX($M139:$S139,AF139),"")</f>
        <v/>
      </c>
      <c r="AK139" s="17" t="str" cm="1">
        <f t="array" ref="AK139">IFERROR(IF(J139="Level",INDEX($T139:$Z139,AC139+1),INDEX($T139:$Z139,AC139)),"")</f>
        <v/>
      </c>
      <c r="AL139" s="17" cm="1">
        <f t="array" ref="AL139">IFERROR(IF(J139="Level",INDEX($T139:$Z139,AD139+1),INDEX($T139:$Z139,AD139)),"")</f>
        <v>0</v>
      </c>
      <c r="AM139" s="17" t="str" cm="1">
        <f t="array" ref="AM139">IFERROR(INDEX($T139:$Z139,AE139),"")</f>
        <v/>
      </c>
      <c r="AN139" s="17" t="str" cm="1">
        <f t="array" ref="AN139">IFERROR(INDEX($T139:$Z139,AF139),"")</f>
        <v/>
      </c>
    </row>
    <row r="140" spans="1:40" hidden="1" x14ac:dyDescent="0.2">
      <c r="A140" s="17" t="str">
        <f t="shared" si="12"/>
        <v>PhD Legal Practice (Distance Learning): PRP3LAWLAW05</v>
      </c>
      <c r="B140" s="11" t="s">
        <v>3412</v>
      </c>
      <c r="C140" s="11" t="s">
        <v>32964</v>
      </c>
      <c r="D140" s="11" t="s">
        <v>3413</v>
      </c>
      <c r="E140" s="11" t="s">
        <v>75</v>
      </c>
      <c r="F140" s="11" t="s">
        <v>76</v>
      </c>
      <c r="G140" s="11" t="s">
        <v>32187</v>
      </c>
      <c r="H140" s="11" t="s">
        <v>72</v>
      </c>
      <c r="I140" s="11">
        <v>0</v>
      </c>
      <c r="J140" s="11" t="s">
        <v>32168</v>
      </c>
      <c r="K140" s="11" t="s">
        <v>32168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2" t="s">
        <v>32952</v>
      </c>
      <c r="AB140" s="17" t="str">
        <f t="shared" si="13"/>
        <v>Programme is not compatible with this tool</v>
      </c>
      <c r="AC140" s="17" t="str">
        <f t="shared" si="14"/>
        <v/>
      </c>
      <c r="AD140" s="17">
        <f t="shared" si="15"/>
        <v>6</v>
      </c>
      <c r="AE140" s="17" t="str">
        <f t="shared" si="16"/>
        <v/>
      </c>
      <c r="AF140" s="17" t="str">
        <f t="shared" si="17"/>
        <v/>
      </c>
      <c r="AG140" s="17" t="str" cm="1">
        <f t="array" ref="AG140">IFERROR(IF(J140="Level",INDEX($M140:$S140,AC140+1),INDEX($M140:$S140,AC140)),"")</f>
        <v/>
      </c>
      <c r="AH140" s="17" cm="1">
        <f t="array" ref="AH140">IFERROR(IF(J140="Level",INDEX($M140:$S140,AD140+1),INDEX($M140:$S140,AD140)),"")</f>
        <v>0</v>
      </c>
      <c r="AI140" s="17" t="str" cm="1">
        <f t="array" ref="AI140">IFERROR(INDEX($M140:$S140,AE140),"")</f>
        <v/>
      </c>
      <c r="AJ140" s="17" t="str" cm="1">
        <f t="array" ref="AJ140">IFERROR(INDEX($M140:$S140,AF140),"")</f>
        <v/>
      </c>
      <c r="AK140" s="17" t="str" cm="1">
        <f t="array" ref="AK140">IFERROR(IF(J140="Level",INDEX($T140:$Z140,AC140+1),INDEX($T140:$Z140,AC140)),"")</f>
        <v/>
      </c>
      <c r="AL140" s="17" cm="1">
        <f t="array" ref="AL140">IFERROR(IF(J140="Level",INDEX($T140:$Z140,AD140+1),INDEX($T140:$Z140,AD140)),"")</f>
        <v>0</v>
      </c>
      <c r="AM140" s="17" t="str" cm="1">
        <f t="array" ref="AM140">IFERROR(INDEX($T140:$Z140,AE140),"")</f>
        <v/>
      </c>
      <c r="AN140" s="17" t="str" cm="1">
        <f t="array" ref="AN140">IFERROR(INDEX($T140:$Z140,AF140),"")</f>
        <v/>
      </c>
    </row>
    <row r="141" spans="1:40" hidden="1" x14ac:dyDescent="0.2">
      <c r="A141" s="17" t="str">
        <f t="shared" si="12"/>
        <v>MPhil Law (Distance Learning) - Cornwall: PRH2LAWLAWCB</v>
      </c>
      <c r="B141" s="11" t="s">
        <v>2693</v>
      </c>
      <c r="C141" s="11" t="s">
        <v>32964</v>
      </c>
      <c r="D141" s="11" t="s">
        <v>32560</v>
      </c>
      <c r="E141" s="11" t="s">
        <v>1018</v>
      </c>
      <c r="F141" s="11" t="s">
        <v>76</v>
      </c>
      <c r="G141" s="11" t="s">
        <v>32187</v>
      </c>
      <c r="H141" s="11" t="s">
        <v>72</v>
      </c>
      <c r="I141" s="11">
        <v>0</v>
      </c>
      <c r="J141" s="11" t="s">
        <v>32168</v>
      </c>
      <c r="K141" s="11" t="s">
        <v>32168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1">
        <v>0</v>
      </c>
      <c r="AA141" s="12" t="s">
        <v>32952</v>
      </c>
      <c r="AB141" s="17" t="str">
        <f t="shared" si="13"/>
        <v>Programme is not compatible with this tool</v>
      </c>
      <c r="AC141" s="17" t="str">
        <f t="shared" si="14"/>
        <v/>
      </c>
      <c r="AD141" s="17">
        <f t="shared" si="15"/>
        <v>6</v>
      </c>
      <c r="AE141" s="17" t="str">
        <f t="shared" si="16"/>
        <v/>
      </c>
      <c r="AF141" s="17" t="str">
        <f t="shared" si="17"/>
        <v/>
      </c>
      <c r="AG141" s="17" t="str" cm="1">
        <f t="array" ref="AG141">IFERROR(IF(J141="Level",INDEX($M141:$S141,AC141+1),INDEX($M141:$S141,AC141)),"")</f>
        <v/>
      </c>
      <c r="AH141" s="17" cm="1">
        <f t="array" ref="AH141">IFERROR(IF(J141="Level",INDEX($M141:$S141,AD141+1),INDEX($M141:$S141,AD141)),"")</f>
        <v>0</v>
      </c>
      <c r="AI141" s="17" t="str" cm="1">
        <f t="array" ref="AI141">IFERROR(INDEX($M141:$S141,AE141),"")</f>
        <v/>
      </c>
      <c r="AJ141" s="17" t="str" cm="1">
        <f t="array" ref="AJ141">IFERROR(INDEX($M141:$S141,AF141),"")</f>
        <v/>
      </c>
      <c r="AK141" s="17" t="str" cm="1">
        <f t="array" ref="AK141">IFERROR(IF(J141="Level",INDEX($T141:$Z141,AC141+1),INDEX($T141:$Z141,AC141)),"")</f>
        <v/>
      </c>
      <c r="AL141" s="17" cm="1">
        <f t="array" ref="AL141">IFERROR(IF(J141="Level",INDEX($T141:$Z141,AD141+1),INDEX($T141:$Z141,AD141)),"")</f>
        <v>0</v>
      </c>
      <c r="AM141" s="17" t="str" cm="1">
        <f t="array" ref="AM141">IFERROR(INDEX($T141:$Z141,AE141),"")</f>
        <v/>
      </c>
      <c r="AN141" s="17" t="str" cm="1">
        <f t="array" ref="AN141">IFERROR(INDEX($T141:$Z141,AF141),"")</f>
        <v/>
      </c>
    </row>
    <row r="142" spans="1:40" hidden="1" x14ac:dyDescent="0.2">
      <c r="A142" s="17" t="str">
        <f t="shared" si="12"/>
        <v>PhD Law (Distance Learning) - Cornwall: PRP3LAWLAWCB</v>
      </c>
      <c r="B142" s="11" t="s">
        <v>3419</v>
      </c>
      <c r="C142" s="11" t="s">
        <v>32964</v>
      </c>
      <c r="D142" s="11" t="s">
        <v>3420</v>
      </c>
      <c r="E142" s="11" t="s">
        <v>1018</v>
      </c>
      <c r="F142" s="11" t="s">
        <v>76</v>
      </c>
      <c r="G142" s="11" t="s">
        <v>32187</v>
      </c>
      <c r="H142" s="11" t="s">
        <v>72</v>
      </c>
      <c r="I142" s="11">
        <v>0</v>
      </c>
      <c r="J142" s="11" t="s">
        <v>32168</v>
      </c>
      <c r="K142" s="11" t="s">
        <v>32168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1">
        <v>0</v>
      </c>
      <c r="AA142" s="12" t="s">
        <v>32952</v>
      </c>
      <c r="AB142" s="17" t="str">
        <f t="shared" si="13"/>
        <v>Programme is not compatible with this tool</v>
      </c>
      <c r="AC142" s="17" t="str">
        <f t="shared" si="14"/>
        <v/>
      </c>
      <c r="AD142" s="17">
        <f t="shared" si="15"/>
        <v>6</v>
      </c>
      <c r="AE142" s="17" t="str">
        <f t="shared" si="16"/>
        <v/>
      </c>
      <c r="AF142" s="17" t="str">
        <f t="shared" si="17"/>
        <v/>
      </c>
      <c r="AG142" s="17" t="str" cm="1">
        <f t="array" ref="AG142">IFERROR(IF(J142="Level",INDEX($M142:$S142,AC142+1),INDEX($M142:$S142,AC142)),"")</f>
        <v/>
      </c>
      <c r="AH142" s="17" cm="1">
        <f t="array" ref="AH142">IFERROR(IF(J142="Level",INDEX($M142:$S142,AD142+1),INDEX($M142:$S142,AD142)),"")</f>
        <v>0</v>
      </c>
      <c r="AI142" s="17" t="str" cm="1">
        <f t="array" ref="AI142">IFERROR(INDEX($M142:$S142,AE142),"")</f>
        <v/>
      </c>
      <c r="AJ142" s="17" t="str" cm="1">
        <f t="array" ref="AJ142">IFERROR(INDEX($M142:$S142,AF142),"")</f>
        <v/>
      </c>
      <c r="AK142" s="17" t="str" cm="1">
        <f t="array" ref="AK142">IFERROR(IF(J142="Level",INDEX($T142:$Z142,AC142+1),INDEX($T142:$Z142,AC142)),"")</f>
        <v/>
      </c>
      <c r="AL142" s="17" cm="1">
        <f t="array" ref="AL142">IFERROR(IF(J142="Level",INDEX($T142:$Z142,AD142+1),INDEX($T142:$Z142,AD142)),"")</f>
        <v>0</v>
      </c>
      <c r="AM142" s="17" t="str" cm="1">
        <f t="array" ref="AM142">IFERROR(INDEX($T142:$Z142,AE142),"")</f>
        <v/>
      </c>
      <c r="AN142" s="17" t="str" cm="1">
        <f t="array" ref="AN142">IFERROR(INDEX($T142:$Z142,AF142),"")</f>
        <v/>
      </c>
    </row>
    <row r="143" spans="1:40" ht="25.5" hidden="1" x14ac:dyDescent="0.2">
      <c r="A143" s="17" t="str">
        <f t="shared" si="12"/>
        <v>MPhil World and Comparative Literature (Distance Learning): PRH2SMLEGL02</v>
      </c>
      <c r="B143" s="11" t="s">
        <v>2754</v>
      </c>
      <c r="C143" s="11" t="s">
        <v>32964</v>
      </c>
      <c r="D143" s="11" t="s">
        <v>32460</v>
      </c>
      <c r="E143" s="11" t="s">
        <v>280</v>
      </c>
      <c r="F143" s="11" t="s">
        <v>76</v>
      </c>
      <c r="G143" s="11" t="s">
        <v>32187</v>
      </c>
      <c r="H143" s="11" t="s">
        <v>72</v>
      </c>
      <c r="I143" s="11">
        <v>0</v>
      </c>
      <c r="J143" s="11" t="s">
        <v>32168</v>
      </c>
      <c r="K143" s="11" t="s">
        <v>32168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1">
        <v>0</v>
      </c>
      <c r="AA143" s="12" t="s">
        <v>32952</v>
      </c>
      <c r="AB143" s="17" t="str">
        <f t="shared" si="13"/>
        <v>Programme is not compatible with this tool</v>
      </c>
      <c r="AC143" s="17" t="str">
        <f t="shared" si="14"/>
        <v/>
      </c>
      <c r="AD143" s="17">
        <f t="shared" si="15"/>
        <v>6</v>
      </c>
      <c r="AE143" s="17" t="str">
        <f t="shared" si="16"/>
        <v/>
      </c>
      <c r="AF143" s="17" t="str">
        <f t="shared" si="17"/>
        <v/>
      </c>
      <c r="AG143" s="17" t="str" cm="1">
        <f t="array" ref="AG143">IFERROR(IF(J143="Level",INDEX($M143:$S143,AC143+1),INDEX($M143:$S143,AC143)),"")</f>
        <v/>
      </c>
      <c r="AH143" s="17" cm="1">
        <f t="array" ref="AH143">IFERROR(IF(J143="Level",INDEX($M143:$S143,AD143+1),INDEX($M143:$S143,AD143)),"")</f>
        <v>0</v>
      </c>
      <c r="AI143" s="17" t="str" cm="1">
        <f t="array" ref="AI143">IFERROR(INDEX($M143:$S143,AE143),"")</f>
        <v/>
      </c>
      <c r="AJ143" s="17" t="str" cm="1">
        <f t="array" ref="AJ143">IFERROR(INDEX($M143:$S143,AF143),"")</f>
        <v/>
      </c>
      <c r="AK143" s="17" t="str" cm="1">
        <f t="array" ref="AK143">IFERROR(IF(J143="Level",INDEX($T143:$Z143,AC143+1),INDEX($T143:$Z143,AC143)),"")</f>
        <v/>
      </c>
      <c r="AL143" s="17" cm="1">
        <f t="array" ref="AL143">IFERROR(IF(J143="Level",INDEX($T143:$Z143,AD143+1),INDEX($T143:$Z143,AD143)),"")</f>
        <v>0</v>
      </c>
      <c r="AM143" s="17" t="str" cm="1">
        <f t="array" ref="AM143">IFERROR(INDEX($T143:$Z143,AE143),"")</f>
        <v/>
      </c>
      <c r="AN143" s="17" t="str" cm="1">
        <f t="array" ref="AN143">IFERROR(INDEX($T143:$Z143,AF143),"")</f>
        <v/>
      </c>
    </row>
    <row r="144" spans="1:40" hidden="1" x14ac:dyDescent="0.2">
      <c r="A144" s="17" t="str">
        <f t="shared" si="12"/>
        <v>MPhil Translation Studies (Distance Learning): PRH2SMLSML22</v>
      </c>
      <c r="B144" s="11" t="s">
        <v>32020</v>
      </c>
      <c r="C144" s="11" t="s">
        <v>32964</v>
      </c>
      <c r="D144" s="11" t="s">
        <v>32463</v>
      </c>
      <c r="E144" s="11" t="s">
        <v>280</v>
      </c>
      <c r="F144" s="11" t="s">
        <v>76</v>
      </c>
      <c r="G144" s="11" t="s">
        <v>32187</v>
      </c>
      <c r="H144" s="11" t="s">
        <v>72</v>
      </c>
      <c r="I144" s="11">
        <v>0</v>
      </c>
      <c r="J144" s="11" t="s">
        <v>32168</v>
      </c>
      <c r="K144" s="11" t="s">
        <v>32168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1">
        <v>0</v>
      </c>
      <c r="AA144" s="12" t="s">
        <v>32952</v>
      </c>
      <c r="AB144" s="17" t="str">
        <f t="shared" si="13"/>
        <v>Programme is not compatible with this tool</v>
      </c>
      <c r="AC144" s="17" t="str">
        <f t="shared" si="14"/>
        <v/>
      </c>
      <c r="AD144" s="17">
        <f t="shared" si="15"/>
        <v>6</v>
      </c>
      <c r="AE144" s="17" t="str">
        <f t="shared" si="16"/>
        <v/>
      </c>
      <c r="AF144" s="17" t="str">
        <f t="shared" si="17"/>
        <v/>
      </c>
      <c r="AG144" s="17" t="str" cm="1">
        <f t="array" ref="AG144">IFERROR(IF(J144="Level",INDEX($M144:$S144,AC144+1),INDEX($M144:$S144,AC144)),"")</f>
        <v/>
      </c>
      <c r="AH144" s="17" cm="1">
        <f t="array" ref="AH144">IFERROR(IF(J144="Level",INDEX($M144:$S144,AD144+1),INDEX($M144:$S144,AD144)),"")</f>
        <v>0</v>
      </c>
      <c r="AI144" s="17" t="str" cm="1">
        <f t="array" ref="AI144">IFERROR(INDEX($M144:$S144,AE144),"")</f>
        <v/>
      </c>
      <c r="AJ144" s="17" t="str" cm="1">
        <f t="array" ref="AJ144">IFERROR(INDEX($M144:$S144,AF144),"")</f>
        <v/>
      </c>
      <c r="AK144" s="17" t="str" cm="1">
        <f t="array" ref="AK144">IFERROR(IF(J144="Level",INDEX($T144:$Z144,AC144+1),INDEX($T144:$Z144,AC144)),"")</f>
        <v/>
      </c>
      <c r="AL144" s="17" cm="1">
        <f t="array" ref="AL144">IFERROR(IF(J144="Level",INDEX($T144:$Z144,AD144+1),INDEX($T144:$Z144,AD144)),"")</f>
        <v>0</v>
      </c>
      <c r="AM144" s="17" t="str" cm="1">
        <f t="array" ref="AM144">IFERROR(INDEX($T144:$Z144,AE144),"")</f>
        <v/>
      </c>
      <c r="AN144" s="17" t="str" cm="1">
        <f t="array" ref="AN144">IFERROR(INDEX($T144:$Z144,AF144),"")</f>
        <v/>
      </c>
    </row>
    <row r="145" spans="1:40" ht="25.5" hidden="1" x14ac:dyDescent="0.2">
      <c r="A145" s="17" t="str">
        <f t="shared" si="12"/>
        <v>MAbyRes World and Comparative Literature (Distance Learning): PRM3SMLEGL02</v>
      </c>
      <c r="B145" s="11" t="s">
        <v>2390</v>
      </c>
      <c r="C145" s="11" t="s">
        <v>32964</v>
      </c>
      <c r="D145" s="11" t="s">
        <v>2391</v>
      </c>
      <c r="E145" s="11" t="s">
        <v>280</v>
      </c>
      <c r="F145" s="11" t="s">
        <v>76</v>
      </c>
      <c r="G145" s="11" t="s">
        <v>32187</v>
      </c>
      <c r="H145" s="11" t="s">
        <v>72</v>
      </c>
      <c r="I145" s="11">
        <v>0</v>
      </c>
      <c r="J145" s="11" t="s">
        <v>32168</v>
      </c>
      <c r="K145" s="11" t="s">
        <v>32168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1">
        <v>0</v>
      </c>
      <c r="AA145" s="12" t="s">
        <v>32952</v>
      </c>
      <c r="AB145" s="17" t="str">
        <f t="shared" si="13"/>
        <v>Programme is not compatible with this tool</v>
      </c>
      <c r="AC145" s="17" t="str">
        <f t="shared" si="14"/>
        <v/>
      </c>
      <c r="AD145" s="17">
        <f t="shared" si="15"/>
        <v>6</v>
      </c>
      <c r="AE145" s="17" t="str">
        <f t="shared" si="16"/>
        <v/>
      </c>
      <c r="AF145" s="17" t="str">
        <f t="shared" si="17"/>
        <v/>
      </c>
      <c r="AG145" s="17" t="str" cm="1">
        <f t="array" ref="AG145">IFERROR(IF(J145="Level",INDEX($M145:$S145,AC145+1),INDEX($M145:$S145,AC145)),"")</f>
        <v/>
      </c>
      <c r="AH145" s="17" cm="1">
        <f t="array" ref="AH145">IFERROR(IF(J145="Level",INDEX($M145:$S145,AD145+1),INDEX($M145:$S145,AD145)),"")</f>
        <v>0</v>
      </c>
      <c r="AI145" s="17" t="str" cm="1">
        <f t="array" ref="AI145">IFERROR(INDEX($M145:$S145,AE145),"")</f>
        <v/>
      </c>
      <c r="AJ145" s="17" t="str" cm="1">
        <f t="array" ref="AJ145">IFERROR(INDEX($M145:$S145,AF145),"")</f>
        <v/>
      </c>
      <c r="AK145" s="17" t="str" cm="1">
        <f t="array" ref="AK145">IFERROR(IF(J145="Level",INDEX($T145:$Z145,AC145+1),INDEX($T145:$Z145,AC145)),"")</f>
        <v/>
      </c>
      <c r="AL145" s="17" cm="1">
        <f t="array" ref="AL145">IFERROR(IF(J145="Level",INDEX($T145:$Z145,AD145+1),INDEX($T145:$Z145,AD145)),"")</f>
        <v>0</v>
      </c>
      <c r="AM145" s="17" t="str" cm="1">
        <f t="array" ref="AM145">IFERROR(INDEX($T145:$Z145,AE145),"")</f>
        <v/>
      </c>
      <c r="AN145" s="17" t="str" cm="1">
        <f t="array" ref="AN145">IFERROR(INDEX($T145:$Z145,AF145),"")</f>
        <v/>
      </c>
    </row>
    <row r="146" spans="1:40" hidden="1" x14ac:dyDescent="0.2">
      <c r="A146" s="17" t="str">
        <f t="shared" si="12"/>
        <v>MAbyRes Modern Languages (Distance Learning): PRM3SMLSML02</v>
      </c>
      <c r="B146" s="11" t="s">
        <v>2394</v>
      </c>
      <c r="C146" s="11" t="s">
        <v>32964</v>
      </c>
      <c r="D146" s="11" t="s">
        <v>2395</v>
      </c>
      <c r="E146" s="11" t="s">
        <v>280</v>
      </c>
      <c r="F146" s="11" t="s">
        <v>76</v>
      </c>
      <c r="G146" s="11" t="s">
        <v>32187</v>
      </c>
      <c r="H146" s="11" t="s">
        <v>72</v>
      </c>
      <c r="I146" s="11">
        <v>0</v>
      </c>
      <c r="J146" s="11" t="s">
        <v>32168</v>
      </c>
      <c r="K146" s="11" t="s">
        <v>32168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2" t="s">
        <v>32952</v>
      </c>
      <c r="AB146" s="17" t="str">
        <f t="shared" si="13"/>
        <v>Programme is not compatible with this tool</v>
      </c>
      <c r="AC146" s="17" t="str">
        <f t="shared" si="14"/>
        <v/>
      </c>
      <c r="AD146" s="17">
        <f t="shared" si="15"/>
        <v>6</v>
      </c>
      <c r="AE146" s="17" t="str">
        <f t="shared" si="16"/>
        <v/>
      </c>
      <c r="AF146" s="17" t="str">
        <f t="shared" si="17"/>
        <v/>
      </c>
      <c r="AG146" s="17" t="str" cm="1">
        <f t="array" ref="AG146">IFERROR(IF(J146="Level",INDEX($M146:$S146,AC146+1),INDEX($M146:$S146,AC146)),"")</f>
        <v/>
      </c>
      <c r="AH146" s="17" cm="1">
        <f t="array" ref="AH146">IFERROR(IF(J146="Level",INDEX($M146:$S146,AD146+1),INDEX($M146:$S146,AD146)),"")</f>
        <v>0</v>
      </c>
      <c r="AI146" s="17" t="str" cm="1">
        <f t="array" ref="AI146">IFERROR(INDEX($M146:$S146,AE146),"")</f>
        <v/>
      </c>
      <c r="AJ146" s="17" t="str" cm="1">
        <f t="array" ref="AJ146">IFERROR(INDEX($M146:$S146,AF146),"")</f>
        <v/>
      </c>
      <c r="AK146" s="17" t="str" cm="1">
        <f t="array" ref="AK146">IFERROR(IF(J146="Level",INDEX($T146:$Z146,AC146+1),INDEX($T146:$Z146,AC146)),"")</f>
        <v/>
      </c>
      <c r="AL146" s="17" cm="1">
        <f t="array" ref="AL146">IFERROR(IF(J146="Level",INDEX($T146:$Z146,AD146+1),INDEX($T146:$Z146,AD146)),"")</f>
        <v>0</v>
      </c>
      <c r="AM146" s="17" t="str" cm="1">
        <f t="array" ref="AM146">IFERROR(INDEX($T146:$Z146,AE146),"")</f>
        <v/>
      </c>
      <c r="AN146" s="17" t="str" cm="1">
        <f t="array" ref="AN146">IFERROR(INDEX($T146:$Z146,AF146),"")</f>
        <v/>
      </c>
    </row>
    <row r="147" spans="1:40" hidden="1" x14ac:dyDescent="0.2">
      <c r="A147" s="17" t="str">
        <f t="shared" si="12"/>
        <v>PhD World and Comparative Literature (Distance Learning): PRP3SMLEGL02</v>
      </c>
      <c r="B147" s="11" t="s">
        <v>3498</v>
      </c>
      <c r="C147" s="11" t="s">
        <v>32964</v>
      </c>
      <c r="D147" s="11" t="s">
        <v>3499</v>
      </c>
      <c r="E147" s="11" t="s">
        <v>280</v>
      </c>
      <c r="F147" s="11" t="s">
        <v>76</v>
      </c>
      <c r="G147" s="11" t="s">
        <v>32187</v>
      </c>
      <c r="H147" s="11" t="s">
        <v>72</v>
      </c>
      <c r="I147" s="11">
        <v>0</v>
      </c>
      <c r="J147" s="11" t="s">
        <v>32168</v>
      </c>
      <c r="K147" s="11" t="s">
        <v>32168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1">
        <v>0</v>
      </c>
      <c r="AA147" s="12" t="s">
        <v>32952</v>
      </c>
      <c r="AB147" s="17" t="str">
        <f t="shared" si="13"/>
        <v>Programme is not compatible with this tool</v>
      </c>
      <c r="AC147" s="17" t="str">
        <f t="shared" si="14"/>
        <v/>
      </c>
      <c r="AD147" s="17">
        <f t="shared" si="15"/>
        <v>6</v>
      </c>
      <c r="AE147" s="17" t="str">
        <f t="shared" si="16"/>
        <v/>
      </c>
      <c r="AF147" s="17" t="str">
        <f t="shared" si="17"/>
        <v/>
      </c>
      <c r="AG147" s="17" t="str" cm="1">
        <f t="array" ref="AG147">IFERROR(IF(J147="Level",INDEX($M147:$S147,AC147+1),INDEX($M147:$S147,AC147)),"")</f>
        <v/>
      </c>
      <c r="AH147" s="17" cm="1">
        <f t="array" ref="AH147">IFERROR(IF(J147="Level",INDEX($M147:$S147,AD147+1),INDEX($M147:$S147,AD147)),"")</f>
        <v>0</v>
      </c>
      <c r="AI147" s="17" t="str" cm="1">
        <f t="array" ref="AI147">IFERROR(INDEX($M147:$S147,AE147),"")</f>
        <v/>
      </c>
      <c r="AJ147" s="17" t="str" cm="1">
        <f t="array" ref="AJ147">IFERROR(INDEX($M147:$S147,AF147),"")</f>
        <v/>
      </c>
      <c r="AK147" s="17" t="str" cm="1">
        <f t="array" ref="AK147">IFERROR(IF(J147="Level",INDEX($T147:$Z147,AC147+1),INDEX($T147:$Z147,AC147)),"")</f>
        <v/>
      </c>
      <c r="AL147" s="17" cm="1">
        <f t="array" ref="AL147">IFERROR(IF(J147="Level",INDEX($T147:$Z147,AD147+1),INDEX($T147:$Z147,AD147)),"")</f>
        <v>0</v>
      </c>
      <c r="AM147" s="17" t="str" cm="1">
        <f t="array" ref="AM147">IFERROR(INDEX($T147:$Z147,AE147),"")</f>
        <v/>
      </c>
      <c r="AN147" s="17" t="str" cm="1">
        <f t="array" ref="AN147">IFERROR(INDEX($T147:$Z147,AF147),"")</f>
        <v/>
      </c>
    </row>
    <row r="148" spans="1:40" hidden="1" x14ac:dyDescent="0.2">
      <c r="A148" s="17" t="str">
        <f t="shared" si="12"/>
        <v>PhD Translation Studies (Distance Learning): PRP3SMLSML19</v>
      </c>
      <c r="B148" s="11" t="s">
        <v>31939</v>
      </c>
      <c r="C148" s="11" t="s">
        <v>32964</v>
      </c>
      <c r="D148" s="11" t="s">
        <v>32194</v>
      </c>
      <c r="E148" s="11" t="s">
        <v>280</v>
      </c>
      <c r="F148" s="11" t="s">
        <v>76</v>
      </c>
      <c r="G148" s="11" t="s">
        <v>32187</v>
      </c>
      <c r="H148" s="11" t="s">
        <v>72</v>
      </c>
      <c r="I148" s="11">
        <v>0</v>
      </c>
      <c r="J148" s="11" t="s">
        <v>32168</v>
      </c>
      <c r="K148" s="11" t="s">
        <v>32168</v>
      </c>
      <c r="L148" s="11">
        <v>0</v>
      </c>
      <c r="M148" s="11">
        <v>0</v>
      </c>
      <c r="N148" s="11">
        <v>0</v>
      </c>
      <c r="O148" s="11">
        <v>0</v>
      </c>
      <c r="P148" s="11">
        <v>0</v>
      </c>
      <c r="Q148" s="11">
        <v>0</v>
      </c>
      <c r="R148" s="11">
        <v>0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1">
        <v>0</v>
      </c>
      <c r="AA148" s="12" t="s">
        <v>32952</v>
      </c>
      <c r="AB148" s="17" t="str">
        <f t="shared" si="13"/>
        <v>Programme is not compatible with this tool</v>
      </c>
      <c r="AC148" s="17" t="str">
        <f t="shared" si="14"/>
        <v/>
      </c>
      <c r="AD148" s="17">
        <f t="shared" si="15"/>
        <v>6</v>
      </c>
      <c r="AE148" s="17" t="str">
        <f t="shared" si="16"/>
        <v/>
      </c>
      <c r="AF148" s="17" t="str">
        <f t="shared" si="17"/>
        <v/>
      </c>
      <c r="AG148" s="17" t="str" cm="1">
        <f t="array" ref="AG148">IFERROR(IF(J148="Level",INDEX($M148:$S148,AC148+1),INDEX($M148:$S148,AC148)),"")</f>
        <v/>
      </c>
      <c r="AH148" s="17" cm="1">
        <f t="array" ref="AH148">IFERROR(IF(J148="Level",INDEX($M148:$S148,AD148+1),INDEX($M148:$S148,AD148)),"")</f>
        <v>0</v>
      </c>
      <c r="AI148" s="17" t="str" cm="1">
        <f t="array" ref="AI148">IFERROR(INDEX($M148:$S148,AE148),"")</f>
        <v/>
      </c>
      <c r="AJ148" s="17" t="str" cm="1">
        <f t="array" ref="AJ148">IFERROR(INDEX($M148:$S148,AF148),"")</f>
        <v/>
      </c>
      <c r="AK148" s="17" t="str" cm="1">
        <f t="array" ref="AK148">IFERROR(IF(J148="Level",INDEX($T148:$Z148,AC148+1),INDEX($T148:$Z148,AC148)),"")</f>
        <v/>
      </c>
      <c r="AL148" s="17" cm="1">
        <f t="array" ref="AL148">IFERROR(IF(J148="Level",INDEX($T148:$Z148,AD148+1),INDEX($T148:$Z148,AD148)),"")</f>
        <v>0</v>
      </c>
      <c r="AM148" s="17" t="str" cm="1">
        <f t="array" ref="AM148">IFERROR(INDEX($T148:$Z148,AE148),"")</f>
        <v/>
      </c>
      <c r="AN148" s="17" t="str" cm="1">
        <f t="array" ref="AN148">IFERROR(INDEX($T148:$Z148,AF148),"")</f>
        <v/>
      </c>
    </row>
    <row r="149" spans="1:40" hidden="1" x14ac:dyDescent="0.2">
      <c r="A149" s="17" t="str">
        <f t="shared" si="12"/>
        <v>MPhil Genomics in Society (Distance Learning): PRH2HPSHPS27</v>
      </c>
      <c r="B149" s="11" t="s">
        <v>2633</v>
      </c>
      <c r="C149" s="11" t="s">
        <v>32964</v>
      </c>
      <c r="D149" s="11" t="s">
        <v>32593</v>
      </c>
      <c r="E149" s="11" t="s">
        <v>222</v>
      </c>
      <c r="F149" s="11" t="s">
        <v>76</v>
      </c>
      <c r="G149" s="11" t="s">
        <v>32187</v>
      </c>
      <c r="H149" s="11" t="s">
        <v>72</v>
      </c>
      <c r="I149" s="11">
        <v>0</v>
      </c>
      <c r="J149" s="11" t="s">
        <v>32168</v>
      </c>
      <c r="K149" s="11" t="s">
        <v>32168</v>
      </c>
      <c r="L149" s="11">
        <v>0</v>
      </c>
      <c r="M149" s="11">
        <v>0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2" t="s">
        <v>32952</v>
      </c>
      <c r="AB149" s="17" t="str">
        <f t="shared" si="13"/>
        <v>Programme is not compatible with this tool</v>
      </c>
      <c r="AC149" s="17" t="str">
        <f t="shared" si="14"/>
        <v/>
      </c>
      <c r="AD149" s="17">
        <f t="shared" si="15"/>
        <v>6</v>
      </c>
      <c r="AE149" s="17" t="str">
        <f t="shared" si="16"/>
        <v/>
      </c>
      <c r="AF149" s="17" t="str">
        <f t="shared" si="17"/>
        <v/>
      </c>
      <c r="AG149" s="17" t="str" cm="1">
        <f t="array" ref="AG149">IFERROR(IF(J149="Level",INDEX($M149:$S149,AC149+1),INDEX($M149:$S149,AC149)),"")</f>
        <v/>
      </c>
      <c r="AH149" s="17" cm="1">
        <f t="array" ref="AH149">IFERROR(IF(J149="Level",INDEX($M149:$S149,AD149+1),INDEX($M149:$S149,AD149)),"")</f>
        <v>0</v>
      </c>
      <c r="AI149" s="17" t="str" cm="1">
        <f t="array" ref="AI149">IFERROR(INDEX($M149:$S149,AE149),"")</f>
        <v/>
      </c>
      <c r="AJ149" s="17" t="str" cm="1">
        <f t="array" ref="AJ149">IFERROR(INDEX($M149:$S149,AF149),"")</f>
        <v/>
      </c>
      <c r="AK149" s="17" t="str" cm="1">
        <f t="array" ref="AK149">IFERROR(IF(J149="Level",INDEX($T149:$Z149,AC149+1),INDEX($T149:$Z149,AC149)),"")</f>
        <v/>
      </c>
      <c r="AL149" s="17" cm="1">
        <f t="array" ref="AL149">IFERROR(IF(J149="Level",INDEX($T149:$Z149,AD149+1),INDEX($T149:$Z149,AD149)),"")</f>
        <v>0</v>
      </c>
      <c r="AM149" s="17" t="str" cm="1">
        <f t="array" ref="AM149">IFERROR(INDEX($T149:$Z149,AE149),"")</f>
        <v/>
      </c>
      <c r="AN149" s="17" t="str" cm="1">
        <f t="array" ref="AN149">IFERROR(INDEX($T149:$Z149,AF149),"")</f>
        <v/>
      </c>
    </row>
    <row r="150" spans="1:40" hidden="1" x14ac:dyDescent="0.2">
      <c r="A150" s="17" t="str">
        <f t="shared" si="12"/>
        <v>MPhil Philosophy (Distance Learning): PRH2HPSHPS31</v>
      </c>
      <c r="B150" s="11" t="s">
        <v>2635</v>
      </c>
      <c r="C150" s="11" t="s">
        <v>32964</v>
      </c>
      <c r="D150" s="11" t="s">
        <v>32508</v>
      </c>
      <c r="E150" s="11" t="s">
        <v>222</v>
      </c>
      <c r="F150" s="11" t="s">
        <v>76</v>
      </c>
      <c r="G150" s="11" t="s">
        <v>32187</v>
      </c>
      <c r="H150" s="11" t="s">
        <v>72</v>
      </c>
      <c r="I150" s="11">
        <v>0</v>
      </c>
      <c r="J150" s="11" t="s">
        <v>32168</v>
      </c>
      <c r="K150" s="11" t="s">
        <v>32168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2" t="s">
        <v>32952</v>
      </c>
      <c r="AB150" s="17" t="str">
        <f t="shared" si="13"/>
        <v>Programme is not compatible with this tool</v>
      </c>
      <c r="AC150" s="17" t="str">
        <f t="shared" si="14"/>
        <v/>
      </c>
      <c r="AD150" s="17">
        <f t="shared" si="15"/>
        <v>6</v>
      </c>
      <c r="AE150" s="17" t="str">
        <f t="shared" si="16"/>
        <v/>
      </c>
      <c r="AF150" s="17" t="str">
        <f t="shared" si="17"/>
        <v/>
      </c>
      <c r="AG150" s="17" t="str" cm="1">
        <f t="array" ref="AG150">IFERROR(IF(J150="Level",INDEX($M150:$S150,AC150+1),INDEX($M150:$S150,AC150)),"")</f>
        <v/>
      </c>
      <c r="AH150" s="17" cm="1">
        <f t="array" ref="AH150">IFERROR(IF(J150="Level",INDEX($M150:$S150,AD150+1),INDEX($M150:$S150,AD150)),"")</f>
        <v>0</v>
      </c>
      <c r="AI150" s="17" t="str" cm="1">
        <f t="array" ref="AI150">IFERROR(INDEX($M150:$S150,AE150),"")</f>
        <v/>
      </c>
      <c r="AJ150" s="17" t="str" cm="1">
        <f t="array" ref="AJ150">IFERROR(INDEX($M150:$S150,AF150),"")</f>
        <v/>
      </c>
      <c r="AK150" s="17" t="str" cm="1">
        <f t="array" ref="AK150">IFERROR(IF(J150="Level",INDEX($T150:$Z150,AC150+1),INDEX($T150:$Z150,AC150)),"")</f>
        <v/>
      </c>
      <c r="AL150" s="17" cm="1">
        <f t="array" ref="AL150">IFERROR(IF(J150="Level",INDEX($T150:$Z150,AD150+1),INDEX($T150:$Z150,AD150)),"")</f>
        <v>0</v>
      </c>
      <c r="AM150" s="17" t="str" cm="1">
        <f t="array" ref="AM150">IFERROR(INDEX($T150:$Z150,AE150),"")</f>
        <v/>
      </c>
      <c r="AN150" s="17" t="str" cm="1">
        <f t="array" ref="AN150">IFERROR(INDEX($T150:$Z150,AF150),"")</f>
        <v/>
      </c>
    </row>
    <row r="151" spans="1:40" hidden="1" x14ac:dyDescent="0.2">
      <c r="A151" s="17" t="str">
        <f t="shared" si="12"/>
        <v>PhD Philosophy (Distance Learning): PRP3HPSHPS31</v>
      </c>
      <c r="B151" s="11" t="s">
        <v>3343</v>
      </c>
      <c r="C151" s="11" t="s">
        <v>32964</v>
      </c>
      <c r="D151" s="11" t="s">
        <v>3344</v>
      </c>
      <c r="E151" s="11" t="s">
        <v>222</v>
      </c>
      <c r="F151" s="11" t="s">
        <v>76</v>
      </c>
      <c r="G151" s="11" t="s">
        <v>32187</v>
      </c>
      <c r="H151" s="11" t="s">
        <v>72</v>
      </c>
      <c r="I151" s="11">
        <v>0</v>
      </c>
      <c r="J151" s="11" t="s">
        <v>32168</v>
      </c>
      <c r="K151" s="11" t="s">
        <v>32168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2" t="s">
        <v>32952</v>
      </c>
      <c r="AB151" s="17" t="str">
        <f t="shared" si="13"/>
        <v>Programme is not compatible with this tool</v>
      </c>
      <c r="AC151" s="17" t="str">
        <f t="shared" si="14"/>
        <v/>
      </c>
      <c r="AD151" s="17">
        <f t="shared" si="15"/>
        <v>6</v>
      </c>
      <c r="AE151" s="17" t="str">
        <f t="shared" si="16"/>
        <v/>
      </c>
      <c r="AF151" s="17" t="str">
        <f t="shared" si="17"/>
        <v/>
      </c>
      <c r="AG151" s="17" t="str" cm="1">
        <f t="array" ref="AG151">IFERROR(IF(J151="Level",INDEX($M151:$S151,AC151+1),INDEX($M151:$S151,AC151)),"")</f>
        <v/>
      </c>
      <c r="AH151" s="17" cm="1">
        <f t="array" ref="AH151">IFERROR(IF(J151="Level",INDEX($M151:$S151,AD151+1),INDEX($M151:$S151,AD151)),"")</f>
        <v>0</v>
      </c>
      <c r="AI151" s="17" t="str" cm="1">
        <f t="array" ref="AI151">IFERROR(INDEX($M151:$S151,AE151),"")</f>
        <v/>
      </c>
      <c r="AJ151" s="17" t="str" cm="1">
        <f t="array" ref="AJ151">IFERROR(INDEX($M151:$S151,AF151),"")</f>
        <v/>
      </c>
      <c r="AK151" s="17" t="str" cm="1">
        <f t="array" ref="AK151">IFERROR(IF(J151="Level",INDEX($T151:$Z151,AC151+1),INDEX($T151:$Z151,AC151)),"")</f>
        <v/>
      </c>
      <c r="AL151" s="17" cm="1">
        <f t="array" ref="AL151">IFERROR(IF(J151="Level",INDEX($T151:$Z151,AD151+1),INDEX($T151:$Z151,AD151)),"")</f>
        <v>0</v>
      </c>
      <c r="AM151" s="17" t="str" cm="1">
        <f t="array" ref="AM151">IFERROR(INDEX($T151:$Z151,AE151),"")</f>
        <v/>
      </c>
      <c r="AN151" s="17" t="str" cm="1">
        <f t="array" ref="AN151">IFERROR(INDEX($T151:$Z151,AF151),"")</f>
        <v/>
      </c>
    </row>
    <row r="152" spans="1:40" hidden="1" x14ac:dyDescent="0.2">
      <c r="A152" s="17" t="str">
        <f t="shared" si="12"/>
        <v>MPhil Politics (Distance Learning) - Cornwall: PRH2HPSHPSCF</v>
      </c>
      <c r="B152" s="11" t="s">
        <v>2656</v>
      </c>
      <c r="C152" s="11" t="s">
        <v>32964</v>
      </c>
      <c r="D152" s="11" t="s">
        <v>32498</v>
      </c>
      <c r="E152" s="11" t="s">
        <v>258</v>
      </c>
      <c r="F152" s="11" t="s">
        <v>76</v>
      </c>
      <c r="G152" s="11" t="s">
        <v>32187</v>
      </c>
      <c r="H152" s="11" t="s">
        <v>72</v>
      </c>
      <c r="I152" s="11">
        <v>0</v>
      </c>
      <c r="J152" s="11" t="s">
        <v>32168</v>
      </c>
      <c r="K152" s="11" t="s">
        <v>32168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2" t="s">
        <v>32952</v>
      </c>
      <c r="AB152" s="17" t="str">
        <f t="shared" si="13"/>
        <v>Programme is not compatible with this tool</v>
      </c>
      <c r="AC152" s="17" t="str">
        <f t="shared" si="14"/>
        <v/>
      </c>
      <c r="AD152" s="17">
        <f t="shared" si="15"/>
        <v>6</v>
      </c>
      <c r="AE152" s="17" t="str">
        <f t="shared" si="16"/>
        <v/>
      </c>
      <c r="AF152" s="17" t="str">
        <f t="shared" si="17"/>
        <v/>
      </c>
      <c r="AG152" s="17" t="str" cm="1">
        <f t="array" ref="AG152">IFERROR(IF(J152="Level",INDEX($M152:$S152,AC152+1),INDEX($M152:$S152,AC152)),"")</f>
        <v/>
      </c>
      <c r="AH152" s="17" cm="1">
        <f t="array" ref="AH152">IFERROR(IF(J152="Level",INDEX($M152:$S152,AD152+1),INDEX($M152:$S152,AD152)),"")</f>
        <v>0</v>
      </c>
      <c r="AI152" s="17" t="str" cm="1">
        <f t="array" ref="AI152">IFERROR(INDEX($M152:$S152,AE152),"")</f>
        <v/>
      </c>
      <c r="AJ152" s="17" t="str" cm="1">
        <f t="array" ref="AJ152">IFERROR(INDEX($M152:$S152,AF152),"")</f>
        <v/>
      </c>
      <c r="AK152" s="17" t="str" cm="1">
        <f t="array" ref="AK152">IFERROR(IF(J152="Level",INDEX($T152:$Z152,AC152+1),INDEX($T152:$Z152,AC152)),"")</f>
        <v/>
      </c>
      <c r="AL152" s="17" cm="1">
        <f t="array" ref="AL152">IFERROR(IF(J152="Level",INDEX($T152:$Z152,AD152+1),INDEX($T152:$Z152,AD152)),"")</f>
        <v>0</v>
      </c>
      <c r="AM152" s="17" t="str" cm="1">
        <f t="array" ref="AM152">IFERROR(INDEX($T152:$Z152,AE152),"")</f>
        <v/>
      </c>
      <c r="AN152" s="17" t="str" cm="1">
        <f t="array" ref="AN152">IFERROR(INDEX($T152:$Z152,AF152),"")</f>
        <v/>
      </c>
    </row>
    <row r="153" spans="1:40" hidden="1" x14ac:dyDescent="0.2">
      <c r="A153" s="17" t="str">
        <f t="shared" si="12"/>
        <v>PhD Politics (Distance Learning) - Cornwall: PRP3HPSHPSCF</v>
      </c>
      <c r="B153" s="11" t="s">
        <v>3375</v>
      </c>
      <c r="C153" s="11" t="s">
        <v>32964</v>
      </c>
      <c r="D153" s="11" t="s">
        <v>3376</v>
      </c>
      <c r="E153" s="11" t="s">
        <v>258</v>
      </c>
      <c r="F153" s="11" t="s">
        <v>76</v>
      </c>
      <c r="G153" s="11" t="s">
        <v>32187</v>
      </c>
      <c r="H153" s="11" t="s">
        <v>72</v>
      </c>
      <c r="I153" s="11">
        <v>0</v>
      </c>
      <c r="J153" s="11" t="s">
        <v>32168</v>
      </c>
      <c r="K153" s="11" t="s">
        <v>32168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2" t="s">
        <v>32952</v>
      </c>
      <c r="AB153" s="17" t="str">
        <f t="shared" si="13"/>
        <v>Programme is not compatible with this tool</v>
      </c>
      <c r="AC153" s="17" t="str">
        <f t="shared" si="14"/>
        <v/>
      </c>
      <c r="AD153" s="17">
        <f t="shared" si="15"/>
        <v>6</v>
      </c>
      <c r="AE153" s="17" t="str">
        <f t="shared" si="16"/>
        <v/>
      </c>
      <c r="AF153" s="17" t="str">
        <f t="shared" si="17"/>
        <v/>
      </c>
      <c r="AG153" s="17" t="str" cm="1">
        <f t="array" ref="AG153">IFERROR(IF(J153="Level",INDEX($M153:$S153,AC153+1),INDEX($M153:$S153,AC153)),"")</f>
        <v/>
      </c>
      <c r="AH153" s="17" cm="1">
        <f t="array" ref="AH153">IFERROR(IF(J153="Level",INDEX($M153:$S153,AD153+1),INDEX($M153:$S153,AD153)),"")</f>
        <v>0</v>
      </c>
      <c r="AI153" s="17" t="str" cm="1">
        <f t="array" ref="AI153">IFERROR(INDEX($M153:$S153,AE153),"")</f>
        <v/>
      </c>
      <c r="AJ153" s="17" t="str" cm="1">
        <f t="array" ref="AJ153">IFERROR(INDEX($M153:$S153,AF153),"")</f>
        <v/>
      </c>
      <c r="AK153" s="17" t="str" cm="1">
        <f t="array" ref="AK153">IFERROR(IF(J153="Level",INDEX($T153:$Z153,AC153+1),INDEX($T153:$Z153,AC153)),"")</f>
        <v/>
      </c>
      <c r="AL153" s="17" cm="1">
        <f t="array" ref="AL153">IFERROR(IF(J153="Level",INDEX($T153:$Z153,AD153+1),INDEX($T153:$Z153,AD153)),"")</f>
        <v>0</v>
      </c>
      <c r="AM153" s="17" t="str" cm="1">
        <f t="array" ref="AM153">IFERROR(INDEX($T153:$Z153,AE153),"")</f>
        <v/>
      </c>
      <c r="AN153" s="17" t="str" cm="1">
        <f t="array" ref="AN153">IFERROR(INDEX($T153:$Z153,AF153),"")</f>
        <v/>
      </c>
    </row>
    <row r="154" spans="1:40" hidden="1" x14ac:dyDescent="0.2">
      <c r="A154" s="17" t="str">
        <f t="shared" si="12"/>
        <v>MPhil Politics (Distance Learning): PRH2HPSHPS23</v>
      </c>
      <c r="B154" s="11" t="s">
        <v>2630</v>
      </c>
      <c r="C154" s="11" t="s">
        <v>32964</v>
      </c>
      <c r="D154" s="11" t="s">
        <v>32499</v>
      </c>
      <c r="E154" s="11" t="s">
        <v>214</v>
      </c>
      <c r="F154" s="11" t="s">
        <v>76</v>
      </c>
      <c r="G154" s="11" t="s">
        <v>32187</v>
      </c>
      <c r="H154" s="11" t="s">
        <v>72</v>
      </c>
      <c r="I154" s="11">
        <v>0</v>
      </c>
      <c r="J154" s="11" t="s">
        <v>32168</v>
      </c>
      <c r="K154" s="11" t="s">
        <v>32168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2" t="s">
        <v>32952</v>
      </c>
      <c r="AB154" s="17" t="str">
        <f t="shared" si="13"/>
        <v>Programme is not compatible with this tool</v>
      </c>
      <c r="AC154" s="17" t="str">
        <f t="shared" si="14"/>
        <v/>
      </c>
      <c r="AD154" s="17">
        <f t="shared" si="15"/>
        <v>6</v>
      </c>
      <c r="AE154" s="17" t="str">
        <f t="shared" si="16"/>
        <v/>
      </c>
      <c r="AF154" s="17" t="str">
        <f t="shared" si="17"/>
        <v/>
      </c>
      <c r="AG154" s="17" t="str" cm="1">
        <f t="array" ref="AG154">IFERROR(IF(J154="Level",INDEX($M154:$S154,AC154+1),INDEX($M154:$S154,AC154)),"")</f>
        <v/>
      </c>
      <c r="AH154" s="17" cm="1">
        <f t="array" ref="AH154">IFERROR(IF(J154="Level",INDEX($M154:$S154,AD154+1),INDEX($M154:$S154,AD154)),"")</f>
        <v>0</v>
      </c>
      <c r="AI154" s="17" t="str" cm="1">
        <f t="array" ref="AI154">IFERROR(INDEX($M154:$S154,AE154),"")</f>
        <v/>
      </c>
      <c r="AJ154" s="17" t="str" cm="1">
        <f t="array" ref="AJ154">IFERROR(INDEX($M154:$S154,AF154),"")</f>
        <v/>
      </c>
      <c r="AK154" s="17" t="str" cm="1">
        <f t="array" ref="AK154">IFERROR(IF(J154="Level",INDEX($T154:$Z154,AC154+1),INDEX($T154:$Z154,AC154)),"")</f>
        <v/>
      </c>
      <c r="AL154" s="17" cm="1">
        <f t="array" ref="AL154">IFERROR(IF(J154="Level",INDEX($T154:$Z154,AD154+1),INDEX($T154:$Z154,AD154)),"")</f>
        <v>0</v>
      </c>
      <c r="AM154" s="17" t="str" cm="1">
        <f t="array" ref="AM154">IFERROR(INDEX($T154:$Z154,AE154),"")</f>
        <v/>
      </c>
      <c r="AN154" s="17" t="str" cm="1">
        <f t="array" ref="AN154">IFERROR(INDEX($T154:$Z154,AF154),"")</f>
        <v/>
      </c>
    </row>
    <row r="155" spans="1:40" ht="25.5" hidden="1" x14ac:dyDescent="0.2">
      <c r="A155" s="17" t="str">
        <f t="shared" si="12"/>
        <v>MPhil Strategy and Security (Full-Time, Distance Learning): PRH2HPSHPS33</v>
      </c>
      <c r="B155" s="11" t="s">
        <v>2638</v>
      </c>
      <c r="C155" s="11" t="s">
        <v>32964</v>
      </c>
      <c r="D155" s="11" t="s">
        <v>32480</v>
      </c>
      <c r="E155" s="11" t="s">
        <v>214</v>
      </c>
      <c r="F155" s="11" t="s">
        <v>76</v>
      </c>
      <c r="G155" s="11" t="s">
        <v>32187</v>
      </c>
      <c r="H155" s="11" t="s">
        <v>72</v>
      </c>
      <c r="I155" s="11">
        <v>0</v>
      </c>
      <c r="J155" s="11" t="s">
        <v>32168</v>
      </c>
      <c r="K155" s="11" t="s">
        <v>32168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1">
        <v>0</v>
      </c>
      <c r="AA155" s="12" t="s">
        <v>32952</v>
      </c>
      <c r="AB155" s="17" t="str">
        <f t="shared" si="13"/>
        <v>Programme is not compatible with this tool</v>
      </c>
      <c r="AC155" s="17" t="str">
        <f t="shared" si="14"/>
        <v/>
      </c>
      <c r="AD155" s="17">
        <f t="shared" si="15"/>
        <v>6</v>
      </c>
      <c r="AE155" s="17" t="str">
        <f t="shared" si="16"/>
        <v/>
      </c>
      <c r="AF155" s="17" t="str">
        <f t="shared" si="17"/>
        <v/>
      </c>
      <c r="AG155" s="17" t="str" cm="1">
        <f t="array" ref="AG155">IFERROR(IF(J155="Level",INDEX($M155:$S155,AC155+1),INDEX($M155:$S155,AC155)),"")</f>
        <v/>
      </c>
      <c r="AH155" s="17" cm="1">
        <f t="array" ref="AH155">IFERROR(IF(J155="Level",INDEX($M155:$S155,AD155+1),INDEX($M155:$S155,AD155)),"")</f>
        <v>0</v>
      </c>
      <c r="AI155" s="17" t="str" cm="1">
        <f t="array" ref="AI155">IFERROR(INDEX($M155:$S155,AE155),"")</f>
        <v/>
      </c>
      <c r="AJ155" s="17" t="str" cm="1">
        <f t="array" ref="AJ155">IFERROR(INDEX($M155:$S155,AF155),"")</f>
        <v/>
      </c>
      <c r="AK155" s="17" t="str" cm="1">
        <f t="array" ref="AK155">IFERROR(IF(J155="Level",INDEX($T155:$Z155,AC155+1),INDEX($T155:$Z155,AC155)),"")</f>
        <v/>
      </c>
      <c r="AL155" s="17" cm="1">
        <f t="array" ref="AL155">IFERROR(IF(J155="Level",INDEX($T155:$Z155,AD155+1),INDEX($T155:$Z155,AD155)),"")</f>
        <v>0</v>
      </c>
      <c r="AM155" s="17" t="str" cm="1">
        <f t="array" ref="AM155">IFERROR(INDEX($T155:$Z155,AE155),"")</f>
        <v/>
      </c>
      <c r="AN155" s="17" t="str" cm="1">
        <f t="array" ref="AN155">IFERROR(INDEX($T155:$Z155,AF155),"")</f>
        <v/>
      </c>
    </row>
    <row r="156" spans="1:40" ht="25.5" hidden="1" x14ac:dyDescent="0.2">
      <c r="A156" s="17" t="str">
        <f t="shared" si="12"/>
        <v>MPhil Security, Conflict and Human Rights (Distance Learning): PRH2HPSHPSED</v>
      </c>
      <c r="B156" s="11" t="s">
        <v>2659</v>
      </c>
      <c r="C156" s="11" t="s">
        <v>32964</v>
      </c>
      <c r="D156" s="11" t="s">
        <v>32489</v>
      </c>
      <c r="E156" s="11" t="s">
        <v>214</v>
      </c>
      <c r="F156" s="11" t="s">
        <v>76</v>
      </c>
      <c r="G156" s="11" t="s">
        <v>32187</v>
      </c>
      <c r="H156" s="11" t="s">
        <v>72</v>
      </c>
      <c r="I156" s="11">
        <v>0</v>
      </c>
      <c r="J156" s="11" t="s">
        <v>32168</v>
      </c>
      <c r="K156" s="11" t="s">
        <v>32168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2" t="s">
        <v>32952</v>
      </c>
      <c r="AB156" s="17" t="str">
        <f t="shared" si="13"/>
        <v>Programme is not compatible with this tool</v>
      </c>
      <c r="AC156" s="17" t="str">
        <f t="shared" si="14"/>
        <v/>
      </c>
      <c r="AD156" s="17">
        <f t="shared" si="15"/>
        <v>6</v>
      </c>
      <c r="AE156" s="17" t="str">
        <f t="shared" si="16"/>
        <v/>
      </c>
      <c r="AF156" s="17" t="str">
        <f t="shared" si="17"/>
        <v/>
      </c>
      <c r="AG156" s="17" t="str" cm="1">
        <f t="array" ref="AG156">IFERROR(IF(J156="Level",INDEX($M156:$S156,AC156+1),INDEX($M156:$S156,AC156)),"")</f>
        <v/>
      </c>
      <c r="AH156" s="17" cm="1">
        <f t="array" ref="AH156">IFERROR(IF(J156="Level",INDEX($M156:$S156,AD156+1),INDEX($M156:$S156,AD156)),"")</f>
        <v>0</v>
      </c>
      <c r="AI156" s="17" t="str" cm="1">
        <f t="array" ref="AI156">IFERROR(INDEX($M156:$S156,AE156),"")</f>
        <v/>
      </c>
      <c r="AJ156" s="17" t="str" cm="1">
        <f t="array" ref="AJ156">IFERROR(INDEX($M156:$S156,AF156),"")</f>
        <v/>
      </c>
      <c r="AK156" s="17" t="str" cm="1">
        <f t="array" ref="AK156">IFERROR(IF(J156="Level",INDEX($T156:$Z156,AC156+1),INDEX($T156:$Z156,AC156)),"")</f>
        <v/>
      </c>
      <c r="AL156" s="17" cm="1">
        <f t="array" ref="AL156">IFERROR(IF(J156="Level",INDEX($T156:$Z156,AD156+1),INDEX($T156:$Z156,AD156)),"")</f>
        <v>0</v>
      </c>
      <c r="AM156" s="17" t="str" cm="1">
        <f t="array" ref="AM156">IFERROR(INDEX($T156:$Z156,AE156),"")</f>
        <v/>
      </c>
      <c r="AN156" s="17" t="str" cm="1">
        <f t="array" ref="AN156">IFERROR(INDEX($T156:$Z156,AF156),"")</f>
        <v/>
      </c>
    </row>
    <row r="157" spans="1:40" hidden="1" x14ac:dyDescent="0.2">
      <c r="A157" s="17" t="str">
        <f t="shared" si="12"/>
        <v>MAbyRes Politics (Distance Learning): PRM3HPSHPS09</v>
      </c>
      <c r="B157" s="11" t="s">
        <v>2375</v>
      </c>
      <c r="C157" s="11" t="s">
        <v>32964</v>
      </c>
      <c r="D157" s="11" t="s">
        <v>32689</v>
      </c>
      <c r="E157" s="11" t="s">
        <v>214</v>
      </c>
      <c r="F157" s="11" t="s">
        <v>76</v>
      </c>
      <c r="G157" s="11" t="s">
        <v>32187</v>
      </c>
      <c r="H157" s="11" t="s">
        <v>72</v>
      </c>
      <c r="I157" s="11">
        <v>0</v>
      </c>
      <c r="J157" s="11" t="s">
        <v>32168</v>
      </c>
      <c r="K157" s="11" t="s">
        <v>32168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2" t="s">
        <v>32952</v>
      </c>
      <c r="AB157" s="17" t="str">
        <f t="shared" si="13"/>
        <v>Programme is not compatible with this tool</v>
      </c>
      <c r="AC157" s="17" t="str">
        <f t="shared" si="14"/>
        <v/>
      </c>
      <c r="AD157" s="17">
        <f t="shared" si="15"/>
        <v>6</v>
      </c>
      <c r="AE157" s="17" t="str">
        <f t="shared" si="16"/>
        <v/>
      </c>
      <c r="AF157" s="17" t="str">
        <f t="shared" si="17"/>
        <v/>
      </c>
      <c r="AG157" s="17" t="str" cm="1">
        <f t="array" ref="AG157">IFERROR(IF(J157="Level",INDEX($M157:$S157,AC157+1),INDEX($M157:$S157,AC157)),"")</f>
        <v/>
      </c>
      <c r="AH157" s="17" cm="1">
        <f t="array" ref="AH157">IFERROR(IF(J157="Level",INDEX($M157:$S157,AD157+1),INDEX($M157:$S157,AD157)),"")</f>
        <v>0</v>
      </c>
      <c r="AI157" s="17" t="str" cm="1">
        <f t="array" ref="AI157">IFERROR(INDEX($M157:$S157,AE157),"")</f>
        <v/>
      </c>
      <c r="AJ157" s="17" t="str" cm="1">
        <f t="array" ref="AJ157">IFERROR(INDEX($M157:$S157,AF157),"")</f>
        <v/>
      </c>
      <c r="AK157" s="17" t="str" cm="1">
        <f t="array" ref="AK157">IFERROR(IF(J157="Level",INDEX($T157:$Z157,AC157+1),INDEX($T157:$Z157,AC157)),"")</f>
        <v/>
      </c>
      <c r="AL157" s="17" cm="1">
        <f t="array" ref="AL157">IFERROR(IF(J157="Level",INDEX($T157:$Z157,AD157+1),INDEX($T157:$Z157,AD157)),"")</f>
        <v>0</v>
      </c>
      <c r="AM157" s="17" t="str" cm="1">
        <f t="array" ref="AM157">IFERROR(INDEX($T157:$Z157,AE157),"")</f>
        <v/>
      </c>
      <c r="AN157" s="17" t="str" cm="1">
        <f t="array" ref="AN157">IFERROR(INDEX($T157:$Z157,AF157),"")</f>
        <v/>
      </c>
    </row>
    <row r="158" spans="1:40" hidden="1" x14ac:dyDescent="0.2">
      <c r="A158" s="17" t="str">
        <f t="shared" si="12"/>
        <v>PhD Politics (Distance Learning): PRP3HPSHPS26</v>
      </c>
      <c r="B158" s="11" t="s">
        <v>3335</v>
      </c>
      <c r="C158" s="11" t="s">
        <v>32964</v>
      </c>
      <c r="D158" s="11" t="s">
        <v>3336</v>
      </c>
      <c r="E158" s="11" t="s">
        <v>214</v>
      </c>
      <c r="F158" s="11" t="s">
        <v>76</v>
      </c>
      <c r="G158" s="11" t="s">
        <v>32187</v>
      </c>
      <c r="H158" s="11" t="s">
        <v>72</v>
      </c>
      <c r="I158" s="11">
        <v>0</v>
      </c>
      <c r="J158" s="11" t="s">
        <v>32168</v>
      </c>
      <c r="K158" s="11" t="s">
        <v>32168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2" t="s">
        <v>32952</v>
      </c>
      <c r="AB158" s="17" t="str">
        <f t="shared" si="13"/>
        <v>Programme is not compatible with this tool</v>
      </c>
      <c r="AC158" s="17" t="str">
        <f t="shared" si="14"/>
        <v/>
      </c>
      <c r="AD158" s="17">
        <f t="shared" si="15"/>
        <v>6</v>
      </c>
      <c r="AE158" s="17" t="str">
        <f t="shared" si="16"/>
        <v/>
      </c>
      <c r="AF158" s="17" t="str">
        <f t="shared" si="17"/>
        <v/>
      </c>
      <c r="AG158" s="17" t="str" cm="1">
        <f t="array" ref="AG158">IFERROR(IF(J158="Level",INDEX($M158:$S158,AC158+1),INDEX($M158:$S158,AC158)),"")</f>
        <v/>
      </c>
      <c r="AH158" s="17" cm="1">
        <f t="array" ref="AH158">IFERROR(IF(J158="Level",INDEX($M158:$S158,AD158+1),INDEX($M158:$S158,AD158)),"")</f>
        <v>0</v>
      </c>
      <c r="AI158" s="17" t="str" cm="1">
        <f t="array" ref="AI158">IFERROR(INDEX($M158:$S158,AE158),"")</f>
        <v/>
      </c>
      <c r="AJ158" s="17" t="str" cm="1">
        <f t="array" ref="AJ158">IFERROR(INDEX($M158:$S158,AF158),"")</f>
        <v/>
      </c>
      <c r="AK158" s="17" t="str" cm="1">
        <f t="array" ref="AK158">IFERROR(IF(J158="Level",INDEX($T158:$Z158,AC158+1),INDEX($T158:$Z158,AC158)),"")</f>
        <v/>
      </c>
      <c r="AL158" s="17" cm="1">
        <f t="array" ref="AL158">IFERROR(IF(J158="Level",INDEX($T158:$Z158,AD158+1),INDEX($T158:$Z158,AD158)),"")</f>
        <v>0</v>
      </c>
      <c r="AM158" s="17" t="str" cm="1">
        <f t="array" ref="AM158">IFERROR(INDEX($T158:$Z158,AE158),"")</f>
        <v/>
      </c>
      <c r="AN158" s="17" t="str" cm="1">
        <f t="array" ref="AN158">IFERROR(INDEX($T158:$Z158,AF158),"")</f>
        <v/>
      </c>
    </row>
    <row r="159" spans="1:40" hidden="1" x14ac:dyDescent="0.2">
      <c r="A159" s="17" t="str">
        <f t="shared" si="12"/>
        <v>PhD Strategy and Security (Distance Learning): PRP3HPSHPS33</v>
      </c>
      <c r="B159" s="11" t="s">
        <v>3347</v>
      </c>
      <c r="C159" s="11" t="s">
        <v>32964</v>
      </c>
      <c r="D159" s="11" t="s">
        <v>3348</v>
      </c>
      <c r="E159" s="11" t="s">
        <v>214</v>
      </c>
      <c r="F159" s="11" t="s">
        <v>76</v>
      </c>
      <c r="G159" s="11" t="s">
        <v>32187</v>
      </c>
      <c r="H159" s="11" t="s">
        <v>72</v>
      </c>
      <c r="I159" s="11">
        <v>0</v>
      </c>
      <c r="J159" s="11" t="s">
        <v>32168</v>
      </c>
      <c r="K159" s="11" t="s">
        <v>32168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2" t="s">
        <v>32952</v>
      </c>
      <c r="AB159" s="17" t="str">
        <f t="shared" si="13"/>
        <v>Programme is not compatible with this tool</v>
      </c>
      <c r="AC159" s="17" t="str">
        <f t="shared" si="14"/>
        <v/>
      </c>
      <c r="AD159" s="17">
        <f t="shared" si="15"/>
        <v>6</v>
      </c>
      <c r="AE159" s="17" t="str">
        <f t="shared" si="16"/>
        <v/>
      </c>
      <c r="AF159" s="17" t="str">
        <f t="shared" si="17"/>
        <v/>
      </c>
      <c r="AG159" s="17" t="str" cm="1">
        <f t="array" ref="AG159">IFERROR(IF(J159="Level",INDEX($M159:$S159,AC159+1),INDEX($M159:$S159,AC159)),"")</f>
        <v/>
      </c>
      <c r="AH159" s="17" cm="1">
        <f t="array" ref="AH159">IFERROR(IF(J159="Level",INDEX($M159:$S159,AD159+1),INDEX($M159:$S159,AD159)),"")</f>
        <v>0</v>
      </c>
      <c r="AI159" s="17" t="str" cm="1">
        <f t="array" ref="AI159">IFERROR(INDEX($M159:$S159,AE159),"")</f>
        <v/>
      </c>
      <c r="AJ159" s="17" t="str" cm="1">
        <f t="array" ref="AJ159">IFERROR(INDEX($M159:$S159,AF159),"")</f>
        <v/>
      </c>
      <c r="AK159" s="17" t="str" cm="1">
        <f t="array" ref="AK159">IFERROR(IF(J159="Level",INDEX($T159:$Z159,AC159+1),INDEX($T159:$Z159,AC159)),"")</f>
        <v/>
      </c>
      <c r="AL159" s="17" cm="1">
        <f t="array" ref="AL159">IFERROR(IF(J159="Level",INDEX($T159:$Z159,AD159+1),INDEX($T159:$Z159,AD159)),"")</f>
        <v>0</v>
      </c>
      <c r="AM159" s="17" t="str" cm="1">
        <f t="array" ref="AM159">IFERROR(INDEX($T159:$Z159,AE159),"")</f>
        <v/>
      </c>
      <c r="AN159" s="17" t="str" cm="1">
        <f t="array" ref="AN159">IFERROR(INDEX($T159:$Z159,AF159),"")</f>
        <v/>
      </c>
    </row>
    <row r="160" spans="1:40" ht="25.5" hidden="1" x14ac:dyDescent="0.2">
      <c r="A160" s="17" t="str">
        <f t="shared" si="12"/>
        <v>PhD Security, Conflict and Human Rights (Distance Learning): PRP3HPSHPSEC</v>
      </c>
      <c r="B160" s="11" t="s">
        <v>3381</v>
      </c>
      <c r="C160" s="11" t="s">
        <v>32964</v>
      </c>
      <c r="D160" s="11" t="s">
        <v>3382</v>
      </c>
      <c r="E160" s="11" t="s">
        <v>214</v>
      </c>
      <c r="F160" s="11" t="s">
        <v>76</v>
      </c>
      <c r="G160" s="11" t="s">
        <v>32187</v>
      </c>
      <c r="H160" s="11" t="s">
        <v>72</v>
      </c>
      <c r="I160" s="11">
        <v>0</v>
      </c>
      <c r="J160" s="11" t="s">
        <v>32168</v>
      </c>
      <c r="K160" s="11" t="s">
        <v>32168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2" t="s">
        <v>32952</v>
      </c>
      <c r="AB160" s="17" t="str">
        <f t="shared" si="13"/>
        <v>Programme is not compatible with this tool</v>
      </c>
      <c r="AC160" s="17" t="str">
        <f t="shared" si="14"/>
        <v/>
      </c>
      <c r="AD160" s="17">
        <f t="shared" si="15"/>
        <v>6</v>
      </c>
      <c r="AE160" s="17" t="str">
        <f t="shared" si="16"/>
        <v/>
      </c>
      <c r="AF160" s="17" t="str">
        <f t="shared" si="17"/>
        <v/>
      </c>
      <c r="AG160" s="17" t="str" cm="1">
        <f t="array" ref="AG160">IFERROR(IF(J160="Level",INDEX($M160:$S160,AC160+1),INDEX($M160:$S160,AC160)),"")</f>
        <v/>
      </c>
      <c r="AH160" s="17" cm="1">
        <f t="array" ref="AH160">IFERROR(IF(J160="Level",INDEX($M160:$S160,AD160+1),INDEX($M160:$S160,AD160)),"")</f>
        <v>0</v>
      </c>
      <c r="AI160" s="17" t="str" cm="1">
        <f t="array" ref="AI160">IFERROR(INDEX($M160:$S160,AE160),"")</f>
        <v/>
      </c>
      <c r="AJ160" s="17" t="str" cm="1">
        <f t="array" ref="AJ160">IFERROR(INDEX($M160:$S160,AF160),"")</f>
        <v/>
      </c>
      <c r="AK160" s="17" t="str" cm="1">
        <f t="array" ref="AK160">IFERROR(IF(J160="Level",INDEX($T160:$Z160,AC160+1),INDEX($T160:$Z160,AC160)),"")</f>
        <v/>
      </c>
      <c r="AL160" s="17" cm="1">
        <f t="array" ref="AL160">IFERROR(IF(J160="Level",INDEX($T160:$Z160,AD160+1),INDEX($T160:$Z160,AD160)),"")</f>
        <v>0</v>
      </c>
      <c r="AM160" s="17" t="str" cm="1">
        <f t="array" ref="AM160">IFERROR(INDEX($T160:$Z160,AE160),"")</f>
        <v/>
      </c>
      <c r="AN160" s="17" t="str" cm="1">
        <f t="array" ref="AN160">IFERROR(INDEX($T160:$Z160,AF160),"")</f>
        <v/>
      </c>
    </row>
    <row r="161" spans="1:40" hidden="1" x14ac:dyDescent="0.2">
      <c r="A161" s="17" t="str">
        <f t="shared" si="12"/>
        <v>MPhil Sociology (Distance Learning): PRH2HPSHPS29</v>
      </c>
      <c r="B161" s="11" t="s">
        <v>2634</v>
      </c>
      <c r="C161" s="11" t="s">
        <v>32964</v>
      </c>
      <c r="D161" s="11" t="s">
        <v>32486</v>
      </c>
      <c r="E161" s="11" t="s">
        <v>234</v>
      </c>
      <c r="F161" s="11" t="s">
        <v>76</v>
      </c>
      <c r="G161" s="11" t="s">
        <v>32187</v>
      </c>
      <c r="H161" s="11" t="s">
        <v>72</v>
      </c>
      <c r="I161" s="11">
        <v>0</v>
      </c>
      <c r="J161" s="11" t="s">
        <v>32168</v>
      </c>
      <c r="K161" s="11" t="s">
        <v>32168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2" t="s">
        <v>32952</v>
      </c>
      <c r="AB161" s="17" t="str">
        <f t="shared" si="13"/>
        <v>Programme is not compatible with this tool</v>
      </c>
      <c r="AC161" s="17" t="str">
        <f t="shared" si="14"/>
        <v/>
      </c>
      <c r="AD161" s="17">
        <f t="shared" si="15"/>
        <v>6</v>
      </c>
      <c r="AE161" s="17" t="str">
        <f t="shared" si="16"/>
        <v/>
      </c>
      <c r="AF161" s="17" t="str">
        <f t="shared" si="17"/>
        <v/>
      </c>
      <c r="AG161" s="17" t="str" cm="1">
        <f t="array" ref="AG161">IFERROR(IF(J161="Level",INDEX($M161:$S161,AC161+1),INDEX($M161:$S161,AC161)),"")</f>
        <v/>
      </c>
      <c r="AH161" s="17" cm="1">
        <f t="array" ref="AH161">IFERROR(IF(J161="Level",INDEX($M161:$S161,AD161+1),INDEX($M161:$S161,AD161)),"")</f>
        <v>0</v>
      </c>
      <c r="AI161" s="17" t="str" cm="1">
        <f t="array" ref="AI161">IFERROR(INDEX($M161:$S161,AE161),"")</f>
        <v/>
      </c>
      <c r="AJ161" s="17" t="str" cm="1">
        <f t="array" ref="AJ161">IFERROR(INDEX($M161:$S161,AF161),"")</f>
        <v/>
      </c>
      <c r="AK161" s="17" t="str" cm="1">
        <f t="array" ref="AK161">IFERROR(IF(J161="Level",INDEX($T161:$Z161,AC161+1),INDEX($T161:$Z161,AC161)),"")</f>
        <v/>
      </c>
      <c r="AL161" s="17" cm="1">
        <f t="array" ref="AL161">IFERROR(IF(J161="Level",INDEX($T161:$Z161,AD161+1),INDEX($T161:$Z161,AD161)),"")</f>
        <v>0</v>
      </c>
      <c r="AM161" s="17" t="str" cm="1">
        <f t="array" ref="AM161">IFERROR(INDEX($T161:$Z161,AE161),"")</f>
        <v/>
      </c>
      <c r="AN161" s="17" t="str" cm="1">
        <f t="array" ref="AN161">IFERROR(INDEX($T161:$Z161,AF161),"")</f>
        <v/>
      </c>
    </row>
    <row r="162" spans="1:40" hidden="1" x14ac:dyDescent="0.2">
      <c r="A162" s="17" t="str">
        <f t="shared" si="12"/>
        <v>PhDbyPub Sociology (Distance Learning): PRP2HPSHPS04</v>
      </c>
      <c r="B162" s="11" t="s">
        <v>3929</v>
      </c>
      <c r="C162" s="11" t="s">
        <v>32964</v>
      </c>
      <c r="D162" s="11" t="s">
        <v>3930</v>
      </c>
      <c r="E162" s="11" t="s">
        <v>234</v>
      </c>
      <c r="F162" s="11" t="s">
        <v>76</v>
      </c>
      <c r="G162" s="11" t="s">
        <v>32187</v>
      </c>
      <c r="H162" s="11" t="s">
        <v>72</v>
      </c>
      <c r="I162" s="11">
        <v>0</v>
      </c>
      <c r="J162" s="11" t="s">
        <v>32168</v>
      </c>
      <c r="K162" s="11" t="s">
        <v>32168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2" t="s">
        <v>32952</v>
      </c>
      <c r="AB162" s="17" t="str">
        <f t="shared" si="13"/>
        <v>Programme is not compatible with this tool</v>
      </c>
      <c r="AC162" s="17" t="str">
        <f t="shared" si="14"/>
        <v/>
      </c>
      <c r="AD162" s="17">
        <f t="shared" si="15"/>
        <v>6</v>
      </c>
      <c r="AE162" s="17" t="str">
        <f t="shared" si="16"/>
        <v/>
      </c>
      <c r="AF162" s="17" t="str">
        <f t="shared" si="17"/>
        <v/>
      </c>
      <c r="AG162" s="17" t="str" cm="1">
        <f t="array" ref="AG162">IFERROR(IF(J162="Level",INDEX($M162:$S162,AC162+1),INDEX($M162:$S162,AC162)),"")</f>
        <v/>
      </c>
      <c r="AH162" s="17" cm="1">
        <f t="array" ref="AH162">IFERROR(IF(J162="Level",INDEX($M162:$S162,AD162+1),INDEX($M162:$S162,AD162)),"")</f>
        <v>0</v>
      </c>
      <c r="AI162" s="17" t="str" cm="1">
        <f t="array" ref="AI162">IFERROR(INDEX($M162:$S162,AE162),"")</f>
        <v/>
      </c>
      <c r="AJ162" s="17" t="str" cm="1">
        <f t="array" ref="AJ162">IFERROR(INDEX($M162:$S162,AF162),"")</f>
        <v/>
      </c>
      <c r="AK162" s="17" t="str" cm="1">
        <f t="array" ref="AK162">IFERROR(IF(J162="Level",INDEX($T162:$Z162,AC162+1),INDEX($T162:$Z162,AC162)),"")</f>
        <v/>
      </c>
      <c r="AL162" s="17" cm="1">
        <f t="array" ref="AL162">IFERROR(IF(J162="Level",INDEX($T162:$Z162,AD162+1),INDEX($T162:$Z162,AD162)),"")</f>
        <v>0</v>
      </c>
      <c r="AM162" s="17" t="str" cm="1">
        <f t="array" ref="AM162">IFERROR(INDEX($T162:$Z162,AE162),"")</f>
        <v/>
      </c>
      <c r="AN162" s="17" t="str" cm="1">
        <f t="array" ref="AN162">IFERROR(INDEX($T162:$Z162,AF162),"")</f>
        <v/>
      </c>
    </row>
    <row r="163" spans="1:40" hidden="1" x14ac:dyDescent="0.2">
      <c r="A163" s="17" t="str">
        <f t="shared" si="12"/>
        <v>PhD Sociology (Distance Learning): PRP3HPSHPS30</v>
      </c>
      <c r="B163" s="11" t="s">
        <v>3341</v>
      </c>
      <c r="C163" s="11" t="s">
        <v>32964</v>
      </c>
      <c r="D163" s="11" t="s">
        <v>3342</v>
      </c>
      <c r="E163" s="11" t="s">
        <v>234</v>
      </c>
      <c r="F163" s="11" t="s">
        <v>76</v>
      </c>
      <c r="G163" s="11" t="s">
        <v>32187</v>
      </c>
      <c r="H163" s="11" t="s">
        <v>72</v>
      </c>
      <c r="I163" s="11">
        <v>0</v>
      </c>
      <c r="J163" s="11" t="s">
        <v>32168</v>
      </c>
      <c r="K163" s="11" t="s">
        <v>32168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2" t="s">
        <v>32952</v>
      </c>
      <c r="AB163" s="17" t="str">
        <f t="shared" si="13"/>
        <v>Programme is not compatible with this tool</v>
      </c>
      <c r="AC163" s="17" t="str">
        <f t="shared" si="14"/>
        <v/>
      </c>
      <c r="AD163" s="17">
        <f t="shared" si="15"/>
        <v>6</v>
      </c>
      <c r="AE163" s="17" t="str">
        <f t="shared" si="16"/>
        <v/>
      </c>
      <c r="AF163" s="17" t="str">
        <f t="shared" si="17"/>
        <v/>
      </c>
      <c r="AG163" s="17" t="str" cm="1">
        <f t="array" ref="AG163">IFERROR(IF(J163="Level",INDEX($M163:$S163,AC163+1),INDEX($M163:$S163,AC163)),"")</f>
        <v/>
      </c>
      <c r="AH163" s="17" cm="1">
        <f t="array" ref="AH163">IFERROR(IF(J163="Level",INDEX($M163:$S163,AD163+1),INDEX($M163:$S163,AD163)),"")</f>
        <v>0</v>
      </c>
      <c r="AI163" s="17" t="str" cm="1">
        <f t="array" ref="AI163">IFERROR(INDEX($M163:$S163,AE163),"")</f>
        <v/>
      </c>
      <c r="AJ163" s="17" t="str" cm="1">
        <f t="array" ref="AJ163">IFERROR(INDEX($M163:$S163,AF163),"")</f>
        <v/>
      </c>
      <c r="AK163" s="17" t="str" cm="1">
        <f t="array" ref="AK163">IFERROR(IF(J163="Level",INDEX($T163:$Z163,AC163+1),INDEX($T163:$Z163,AC163)),"")</f>
        <v/>
      </c>
      <c r="AL163" s="17" cm="1">
        <f t="array" ref="AL163">IFERROR(IF(J163="Level",INDEX($T163:$Z163,AD163+1),INDEX($T163:$Z163,AD163)),"")</f>
        <v>0</v>
      </c>
      <c r="AM163" s="17" t="str" cm="1">
        <f t="array" ref="AM163">IFERROR(INDEX($T163:$Z163,AE163),"")</f>
        <v/>
      </c>
      <c r="AN163" s="17" t="str" cm="1">
        <f t="array" ref="AN163">IFERROR(INDEX($T163:$Z163,AF163),"")</f>
        <v/>
      </c>
    </row>
    <row r="164" spans="1:40" hidden="1" x14ac:dyDescent="0.2">
      <c r="A164" s="17" t="str">
        <f t="shared" si="12"/>
        <v>MPhil Theology (Distance Learning): PRH2CTHCTH05</v>
      </c>
      <c r="B164" s="11" t="s">
        <v>2498</v>
      </c>
      <c r="C164" s="11" t="s">
        <v>32964</v>
      </c>
      <c r="D164" s="11" t="s">
        <v>2499</v>
      </c>
      <c r="E164" s="11" t="s">
        <v>169</v>
      </c>
      <c r="F164" s="11" t="s">
        <v>76</v>
      </c>
      <c r="G164" s="11" t="s">
        <v>32187</v>
      </c>
      <c r="H164" s="11" t="s">
        <v>72</v>
      </c>
      <c r="I164" s="11">
        <v>0</v>
      </c>
      <c r="J164" s="11" t="s">
        <v>32168</v>
      </c>
      <c r="K164" s="11" t="s">
        <v>32168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2" t="s">
        <v>32952</v>
      </c>
      <c r="AB164" s="17" t="str">
        <f t="shared" si="13"/>
        <v>Programme is not compatible with this tool</v>
      </c>
      <c r="AC164" s="17" t="str">
        <f t="shared" si="14"/>
        <v/>
      </c>
      <c r="AD164" s="17">
        <f t="shared" si="15"/>
        <v>6</v>
      </c>
      <c r="AE164" s="17" t="str">
        <f t="shared" si="16"/>
        <v/>
      </c>
      <c r="AF164" s="17" t="str">
        <f t="shared" si="17"/>
        <v/>
      </c>
      <c r="AG164" s="17" t="str" cm="1">
        <f t="array" ref="AG164">IFERROR(IF(J164="Level",INDEX($M164:$S164,AC164+1),INDEX($M164:$S164,AC164)),"")</f>
        <v/>
      </c>
      <c r="AH164" s="17" cm="1">
        <f t="array" ref="AH164">IFERROR(IF(J164="Level",INDEX($M164:$S164,AD164+1),INDEX($M164:$S164,AD164)),"")</f>
        <v>0</v>
      </c>
      <c r="AI164" s="17" t="str" cm="1">
        <f t="array" ref="AI164">IFERROR(INDEX($M164:$S164,AE164),"")</f>
        <v/>
      </c>
      <c r="AJ164" s="17" t="str" cm="1">
        <f t="array" ref="AJ164">IFERROR(INDEX($M164:$S164,AF164),"")</f>
        <v/>
      </c>
      <c r="AK164" s="17" t="str" cm="1">
        <f t="array" ref="AK164">IFERROR(IF(J164="Level",INDEX($T164:$Z164,AC164+1),INDEX($T164:$Z164,AC164)),"")</f>
        <v/>
      </c>
      <c r="AL164" s="17" cm="1">
        <f t="array" ref="AL164">IFERROR(IF(J164="Level",INDEX($T164:$Z164,AD164+1),INDEX($T164:$Z164,AD164)),"")</f>
        <v>0</v>
      </c>
      <c r="AM164" s="17" t="str" cm="1">
        <f t="array" ref="AM164">IFERROR(INDEX($T164:$Z164,AE164),"")</f>
        <v/>
      </c>
      <c r="AN164" s="17" t="str" cm="1">
        <f t="array" ref="AN164">IFERROR(INDEX($T164:$Z164,AF164),"")</f>
        <v/>
      </c>
    </row>
    <row r="165" spans="1:40" hidden="1" x14ac:dyDescent="0.2">
      <c r="A165" s="17" t="str">
        <f t="shared" si="12"/>
        <v>MPhil Theology and Religion (Distance Learning): PRH2CTHCTH08</v>
      </c>
      <c r="B165" s="11" t="s">
        <v>2502</v>
      </c>
      <c r="C165" s="11" t="s">
        <v>32964</v>
      </c>
      <c r="D165" s="11" t="s">
        <v>2503</v>
      </c>
      <c r="E165" s="11" t="s">
        <v>169</v>
      </c>
      <c r="F165" s="11" t="s">
        <v>76</v>
      </c>
      <c r="G165" s="11" t="s">
        <v>32187</v>
      </c>
      <c r="H165" s="11" t="s">
        <v>72</v>
      </c>
      <c r="I165" s="11">
        <v>0</v>
      </c>
      <c r="J165" s="11" t="s">
        <v>32168</v>
      </c>
      <c r="K165" s="11" t="s">
        <v>32168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2" t="s">
        <v>32952</v>
      </c>
      <c r="AB165" s="17" t="str">
        <f t="shared" si="13"/>
        <v>Programme is not compatible with this tool</v>
      </c>
      <c r="AC165" s="17" t="str">
        <f t="shared" si="14"/>
        <v/>
      </c>
      <c r="AD165" s="17">
        <f t="shared" si="15"/>
        <v>6</v>
      </c>
      <c r="AE165" s="17" t="str">
        <f t="shared" si="16"/>
        <v/>
      </c>
      <c r="AF165" s="17" t="str">
        <f t="shared" si="17"/>
        <v/>
      </c>
      <c r="AG165" s="17" t="str" cm="1">
        <f t="array" ref="AG165">IFERROR(IF(J165="Level",INDEX($M165:$S165,AC165+1),INDEX($M165:$S165,AC165)),"")</f>
        <v/>
      </c>
      <c r="AH165" s="17" cm="1">
        <f t="array" ref="AH165">IFERROR(IF(J165="Level",INDEX($M165:$S165,AD165+1),INDEX($M165:$S165,AD165)),"")</f>
        <v>0</v>
      </c>
      <c r="AI165" s="17" t="str" cm="1">
        <f t="array" ref="AI165">IFERROR(INDEX($M165:$S165,AE165),"")</f>
        <v/>
      </c>
      <c r="AJ165" s="17" t="str" cm="1">
        <f t="array" ref="AJ165">IFERROR(INDEX($M165:$S165,AF165),"")</f>
        <v/>
      </c>
      <c r="AK165" s="17" t="str" cm="1">
        <f t="array" ref="AK165">IFERROR(IF(J165="Level",INDEX($T165:$Z165,AC165+1),INDEX($T165:$Z165,AC165)),"")</f>
        <v/>
      </c>
      <c r="AL165" s="17" cm="1">
        <f t="array" ref="AL165">IFERROR(IF(J165="Level",INDEX($T165:$Z165,AD165+1),INDEX($T165:$Z165,AD165)),"")</f>
        <v>0</v>
      </c>
      <c r="AM165" s="17" t="str" cm="1">
        <f t="array" ref="AM165">IFERROR(INDEX($T165:$Z165,AE165),"")</f>
        <v/>
      </c>
      <c r="AN165" s="17" t="str" cm="1">
        <f t="array" ref="AN165">IFERROR(INDEX($T165:$Z165,AF165),"")</f>
        <v/>
      </c>
    </row>
    <row r="166" spans="1:40" hidden="1" x14ac:dyDescent="0.2">
      <c r="A166" s="17" t="str">
        <f t="shared" si="12"/>
        <v>MAbyRes Theology and Religion (Distance Learning): PRM3HPSHPS02</v>
      </c>
      <c r="B166" s="11" t="s">
        <v>2362</v>
      </c>
      <c r="C166" s="11" t="s">
        <v>32964</v>
      </c>
      <c r="D166" s="11" t="s">
        <v>2363</v>
      </c>
      <c r="E166" s="11" t="s">
        <v>169</v>
      </c>
      <c r="F166" s="11" t="s">
        <v>76</v>
      </c>
      <c r="G166" s="11" t="s">
        <v>32187</v>
      </c>
      <c r="H166" s="11" t="s">
        <v>72</v>
      </c>
      <c r="I166" s="11">
        <v>0</v>
      </c>
      <c r="J166" s="11" t="s">
        <v>32168</v>
      </c>
      <c r="K166" s="11" t="s">
        <v>32168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2" t="s">
        <v>32952</v>
      </c>
      <c r="AB166" s="17" t="str">
        <f t="shared" si="13"/>
        <v>Programme is not compatible with this tool</v>
      </c>
      <c r="AC166" s="17" t="str">
        <f t="shared" si="14"/>
        <v/>
      </c>
      <c r="AD166" s="17">
        <f t="shared" si="15"/>
        <v>6</v>
      </c>
      <c r="AE166" s="17" t="str">
        <f t="shared" si="16"/>
        <v/>
      </c>
      <c r="AF166" s="17" t="str">
        <f t="shared" si="17"/>
        <v/>
      </c>
      <c r="AG166" s="17" t="str" cm="1">
        <f t="array" ref="AG166">IFERROR(IF(J166="Level",INDEX($M166:$S166,AC166+1),INDEX($M166:$S166,AC166)),"")</f>
        <v/>
      </c>
      <c r="AH166" s="17" cm="1">
        <f t="array" ref="AH166">IFERROR(IF(J166="Level",INDEX($M166:$S166,AD166+1),INDEX($M166:$S166,AD166)),"")</f>
        <v>0</v>
      </c>
      <c r="AI166" s="17" t="str" cm="1">
        <f t="array" ref="AI166">IFERROR(INDEX($M166:$S166,AE166),"")</f>
        <v/>
      </c>
      <c r="AJ166" s="17" t="str" cm="1">
        <f t="array" ref="AJ166">IFERROR(INDEX($M166:$S166,AF166),"")</f>
        <v/>
      </c>
      <c r="AK166" s="17" t="str" cm="1">
        <f t="array" ref="AK166">IFERROR(IF(J166="Level",INDEX($T166:$Z166,AC166+1),INDEX($T166:$Z166,AC166)),"")</f>
        <v/>
      </c>
      <c r="AL166" s="17" cm="1">
        <f t="array" ref="AL166">IFERROR(IF(J166="Level",INDEX($T166:$Z166,AD166+1),INDEX($T166:$Z166,AD166)),"")</f>
        <v>0</v>
      </c>
      <c r="AM166" s="17" t="str" cm="1">
        <f t="array" ref="AM166">IFERROR(INDEX($T166:$Z166,AE166),"")</f>
        <v/>
      </c>
      <c r="AN166" s="17" t="str" cm="1">
        <f t="array" ref="AN166">IFERROR(INDEX($T166:$Z166,AF166),"")</f>
        <v/>
      </c>
    </row>
    <row r="167" spans="1:40" hidden="1" x14ac:dyDescent="0.2">
      <c r="A167" s="17" t="str">
        <f t="shared" si="12"/>
        <v>PhD Theology (Distance Learning): PRP3CTHCTH07</v>
      </c>
      <c r="B167" s="11" t="s">
        <v>3182</v>
      </c>
      <c r="C167" s="11" t="s">
        <v>32964</v>
      </c>
      <c r="D167" s="11" t="s">
        <v>3183</v>
      </c>
      <c r="E167" s="11" t="s">
        <v>169</v>
      </c>
      <c r="F167" s="11" t="s">
        <v>76</v>
      </c>
      <c r="G167" s="11" t="s">
        <v>32187</v>
      </c>
      <c r="H167" s="11" t="s">
        <v>72</v>
      </c>
      <c r="I167" s="11">
        <v>0</v>
      </c>
      <c r="J167" s="11" t="s">
        <v>32168</v>
      </c>
      <c r="K167" s="11" t="s">
        <v>32168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2" t="s">
        <v>32952</v>
      </c>
      <c r="AB167" s="17" t="str">
        <f t="shared" si="13"/>
        <v>Programme is not compatible with this tool</v>
      </c>
      <c r="AC167" s="17" t="str">
        <f t="shared" si="14"/>
        <v/>
      </c>
      <c r="AD167" s="17">
        <f t="shared" si="15"/>
        <v>6</v>
      </c>
      <c r="AE167" s="17" t="str">
        <f t="shared" si="16"/>
        <v/>
      </c>
      <c r="AF167" s="17" t="str">
        <f t="shared" si="17"/>
        <v/>
      </c>
      <c r="AG167" s="17" t="str" cm="1">
        <f t="array" ref="AG167">IFERROR(IF(J167="Level",INDEX($M167:$S167,AC167+1),INDEX($M167:$S167,AC167)),"")</f>
        <v/>
      </c>
      <c r="AH167" s="17" cm="1">
        <f t="array" ref="AH167">IFERROR(IF(J167="Level",INDEX($M167:$S167,AD167+1),INDEX($M167:$S167,AD167)),"")</f>
        <v>0</v>
      </c>
      <c r="AI167" s="17" t="str" cm="1">
        <f t="array" ref="AI167">IFERROR(INDEX($M167:$S167,AE167),"")</f>
        <v/>
      </c>
      <c r="AJ167" s="17" t="str" cm="1">
        <f t="array" ref="AJ167">IFERROR(INDEX($M167:$S167,AF167),"")</f>
        <v/>
      </c>
      <c r="AK167" s="17" t="str" cm="1">
        <f t="array" ref="AK167">IFERROR(IF(J167="Level",INDEX($T167:$Z167,AC167+1),INDEX($T167:$Z167,AC167)),"")</f>
        <v/>
      </c>
      <c r="AL167" s="17" cm="1">
        <f t="array" ref="AL167">IFERROR(IF(J167="Level",INDEX($T167:$Z167,AD167+1),INDEX($T167:$Z167,AD167)),"")</f>
        <v>0</v>
      </c>
      <c r="AM167" s="17" t="str" cm="1">
        <f t="array" ref="AM167">IFERROR(INDEX($T167:$Z167,AE167),"")</f>
        <v/>
      </c>
      <c r="AN167" s="17" t="str" cm="1">
        <f t="array" ref="AN167">IFERROR(INDEX($T167:$Z167,AF167),"")</f>
        <v/>
      </c>
    </row>
    <row r="168" spans="1:40" hidden="1" x14ac:dyDescent="0.2">
      <c r="A168" s="17" t="str">
        <f t="shared" si="12"/>
        <v>PhD Theology and Religion (Distance Learning): PRP3CTHCTH09</v>
      </c>
      <c r="B168" s="11" t="s">
        <v>3186</v>
      </c>
      <c r="C168" s="11" t="s">
        <v>32964</v>
      </c>
      <c r="D168" s="11" t="s">
        <v>3187</v>
      </c>
      <c r="E168" s="11" t="s">
        <v>169</v>
      </c>
      <c r="F168" s="11" t="s">
        <v>76</v>
      </c>
      <c r="G168" s="11" t="s">
        <v>32187</v>
      </c>
      <c r="H168" s="11" t="s">
        <v>72</v>
      </c>
      <c r="I168" s="11">
        <v>0</v>
      </c>
      <c r="J168" s="11" t="s">
        <v>32168</v>
      </c>
      <c r="K168" s="11" t="s">
        <v>32168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2" t="s">
        <v>32952</v>
      </c>
      <c r="AB168" s="17" t="str">
        <f t="shared" si="13"/>
        <v>Programme is not compatible with this tool</v>
      </c>
      <c r="AC168" s="17" t="str">
        <f t="shared" si="14"/>
        <v/>
      </c>
      <c r="AD168" s="17">
        <f t="shared" si="15"/>
        <v>6</v>
      </c>
      <c r="AE168" s="17" t="str">
        <f t="shared" si="16"/>
        <v/>
      </c>
      <c r="AF168" s="17" t="str">
        <f t="shared" si="17"/>
        <v/>
      </c>
      <c r="AG168" s="17" t="str" cm="1">
        <f t="array" ref="AG168">IFERROR(IF(J168="Level",INDEX($M168:$S168,AC168+1),INDEX($M168:$S168,AC168)),"")</f>
        <v/>
      </c>
      <c r="AH168" s="17" cm="1">
        <f t="array" ref="AH168">IFERROR(IF(J168="Level",INDEX($M168:$S168,AD168+1),INDEX($M168:$S168,AD168)),"")</f>
        <v>0</v>
      </c>
      <c r="AI168" s="17" t="str" cm="1">
        <f t="array" ref="AI168">IFERROR(INDEX($M168:$S168,AE168),"")</f>
        <v/>
      </c>
      <c r="AJ168" s="17" t="str" cm="1">
        <f t="array" ref="AJ168">IFERROR(INDEX($M168:$S168,AF168),"")</f>
        <v/>
      </c>
      <c r="AK168" s="17" t="str" cm="1">
        <f t="array" ref="AK168">IFERROR(IF(J168="Level",INDEX($T168:$Z168,AC168+1),INDEX($T168:$Z168,AC168)),"")</f>
        <v/>
      </c>
      <c r="AL168" s="17" cm="1">
        <f t="array" ref="AL168">IFERROR(IF(J168="Level",INDEX($T168:$Z168,AD168+1),INDEX($T168:$Z168,AD168)),"")</f>
        <v>0</v>
      </c>
      <c r="AM168" s="17" t="str" cm="1">
        <f t="array" ref="AM168">IFERROR(INDEX($T168:$Z168,AE168),"")</f>
        <v/>
      </c>
      <c r="AN168" s="17" t="str" cm="1">
        <f t="array" ref="AN168">IFERROR(INDEX($T168:$Z168,AF168),"")</f>
        <v/>
      </c>
    </row>
    <row r="169" spans="1:40" hidden="1" x14ac:dyDescent="0.2">
      <c r="A169" s="17" t="str">
        <f t="shared" si="12"/>
        <v>MPhil Biological Sciences (Split Site, Distance Learning): PRH2BIOBIO09</v>
      </c>
      <c r="B169" s="11" t="s">
        <v>2465</v>
      </c>
      <c r="C169" s="11" t="s">
        <v>32964</v>
      </c>
      <c r="D169" s="11" t="s">
        <v>32640</v>
      </c>
      <c r="E169" s="11" t="s">
        <v>126</v>
      </c>
      <c r="F169" s="11" t="s">
        <v>71</v>
      </c>
      <c r="G169" s="11" t="s">
        <v>32187</v>
      </c>
      <c r="H169" s="11" t="s">
        <v>72</v>
      </c>
      <c r="I169" s="11">
        <v>0</v>
      </c>
      <c r="J169" s="11" t="s">
        <v>32168</v>
      </c>
      <c r="K169" s="11" t="s">
        <v>32168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2" t="s">
        <v>32952</v>
      </c>
      <c r="AB169" s="17" t="str">
        <f t="shared" si="13"/>
        <v>Programme is not compatible with this tool</v>
      </c>
      <c r="AC169" s="17" t="str">
        <f t="shared" si="14"/>
        <v/>
      </c>
      <c r="AD169" s="17">
        <f t="shared" si="15"/>
        <v>6</v>
      </c>
      <c r="AE169" s="17" t="str">
        <f t="shared" si="16"/>
        <v/>
      </c>
      <c r="AF169" s="17" t="str">
        <f t="shared" si="17"/>
        <v/>
      </c>
      <c r="AG169" s="17" t="str" cm="1">
        <f t="array" ref="AG169">IFERROR(IF(J169="Level",INDEX($M169:$S169,AC169+1),INDEX($M169:$S169,AC169)),"")</f>
        <v/>
      </c>
      <c r="AH169" s="17" cm="1">
        <f t="array" ref="AH169">IFERROR(IF(J169="Level",INDEX($M169:$S169,AD169+1),INDEX($M169:$S169,AD169)),"")</f>
        <v>0</v>
      </c>
      <c r="AI169" s="17" t="str" cm="1">
        <f t="array" ref="AI169">IFERROR(INDEX($M169:$S169,AE169),"")</f>
        <v/>
      </c>
      <c r="AJ169" s="17" t="str" cm="1">
        <f t="array" ref="AJ169">IFERROR(INDEX($M169:$S169,AF169),"")</f>
        <v/>
      </c>
      <c r="AK169" s="17" t="str" cm="1">
        <f t="array" ref="AK169">IFERROR(IF(J169="Level",INDEX($T169:$Z169,AC169+1),INDEX($T169:$Z169,AC169)),"")</f>
        <v/>
      </c>
      <c r="AL169" s="17" cm="1">
        <f t="array" ref="AL169">IFERROR(IF(J169="Level",INDEX($T169:$Z169,AD169+1),INDEX($T169:$Z169,AD169)),"")</f>
        <v>0</v>
      </c>
      <c r="AM169" s="17" t="str" cm="1">
        <f t="array" ref="AM169">IFERROR(INDEX($T169:$Z169,AE169),"")</f>
        <v/>
      </c>
      <c r="AN169" s="17" t="str" cm="1">
        <f t="array" ref="AN169">IFERROR(INDEX($T169:$Z169,AF169),"")</f>
        <v/>
      </c>
    </row>
    <row r="170" spans="1:40" hidden="1" x14ac:dyDescent="0.2">
      <c r="A170" s="17" t="str">
        <f t="shared" si="12"/>
        <v>PhD Biological Sciences (Split Site, Distance Learning): PRP3BIOBIO09</v>
      </c>
      <c r="B170" s="11" t="s">
        <v>3147</v>
      </c>
      <c r="C170" s="11" t="s">
        <v>32964</v>
      </c>
      <c r="D170" s="11" t="s">
        <v>32244</v>
      </c>
      <c r="E170" s="11" t="s">
        <v>126</v>
      </c>
      <c r="F170" s="11" t="s">
        <v>71</v>
      </c>
      <c r="G170" s="11" t="s">
        <v>32187</v>
      </c>
      <c r="H170" s="11" t="s">
        <v>72</v>
      </c>
      <c r="I170" s="11">
        <v>0</v>
      </c>
      <c r="J170" s="11" t="s">
        <v>32168</v>
      </c>
      <c r="K170" s="11" t="s">
        <v>32168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2" t="s">
        <v>32952</v>
      </c>
      <c r="AB170" s="17" t="str">
        <f t="shared" si="13"/>
        <v>Programme is not compatible with this tool</v>
      </c>
      <c r="AC170" s="17" t="str">
        <f t="shared" si="14"/>
        <v/>
      </c>
      <c r="AD170" s="17">
        <f t="shared" si="15"/>
        <v>6</v>
      </c>
      <c r="AE170" s="17" t="str">
        <f t="shared" si="16"/>
        <v/>
      </c>
      <c r="AF170" s="17" t="str">
        <f t="shared" si="17"/>
        <v/>
      </c>
      <c r="AG170" s="17" t="str" cm="1">
        <f t="array" ref="AG170">IFERROR(IF(J170="Level",INDEX($M170:$S170,AC170+1),INDEX($M170:$S170,AC170)),"")</f>
        <v/>
      </c>
      <c r="AH170" s="17" cm="1">
        <f t="array" ref="AH170">IFERROR(IF(J170="Level",INDEX($M170:$S170,AD170+1),INDEX($M170:$S170,AD170)),"")</f>
        <v>0</v>
      </c>
      <c r="AI170" s="17" t="str" cm="1">
        <f t="array" ref="AI170">IFERROR(INDEX($M170:$S170,AE170),"")</f>
        <v/>
      </c>
      <c r="AJ170" s="17" t="str" cm="1">
        <f t="array" ref="AJ170">IFERROR(INDEX($M170:$S170,AF170),"")</f>
        <v/>
      </c>
      <c r="AK170" s="17" t="str" cm="1">
        <f t="array" ref="AK170">IFERROR(IF(J170="Level",INDEX($T170:$Z170,AC170+1),INDEX($T170:$Z170,AC170)),"")</f>
        <v/>
      </c>
      <c r="AL170" s="17" cm="1">
        <f t="array" ref="AL170">IFERROR(IF(J170="Level",INDEX($T170:$Z170,AD170+1),INDEX($T170:$Z170,AD170)),"")</f>
        <v>0</v>
      </c>
      <c r="AM170" s="17" t="str" cm="1">
        <f t="array" ref="AM170">IFERROR(INDEX($T170:$Z170,AE170),"")</f>
        <v/>
      </c>
      <c r="AN170" s="17" t="str" cm="1">
        <f t="array" ref="AN170">IFERROR(INDEX($T170:$Z170,AF170),"")</f>
        <v/>
      </c>
    </row>
    <row r="171" spans="1:40" hidden="1" x14ac:dyDescent="0.2">
      <c r="A171" s="17" t="str">
        <f t="shared" si="12"/>
        <v>PhD Medical Studies (CBS) (QUEX) - Cornwall: PRP3EMSCMHCC</v>
      </c>
      <c r="B171" s="11" t="s">
        <v>32106</v>
      </c>
      <c r="C171" s="11" t="s">
        <v>32964</v>
      </c>
      <c r="D171" s="11" t="s">
        <v>32893</v>
      </c>
      <c r="E171" s="11" t="s">
        <v>142</v>
      </c>
      <c r="F171" s="11" t="s">
        <v>71</v>
      </c>
      <c r="G171" s="11" t="s">
        <v>32187</v>
      </c>
      <c r="H171" s="11" t="s">
        <v>72</v>
      </c>
      <c r="I171" s="11">
        <v>0</v>
      </c>
      <c r="J171" s="11" t="s">
        <v>32168</v>
      </c>
      <c r="K171" s="11" t="s">
        <v>32168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2" t="s">
        <v>32952</v>
      </c>
      <c r="AB171" s="17" t="str">
        <f t="shared" si="13"/>
        <v>Programme is not compatible with this tool</v>
      </c>
      <c r="AC171" s="17" t="str">
        <f t="shared" si="14"/>
        <v/>
      </c>
      <c r="AD171" s="17">
        <f t="shared" si="15"/>
        <v>6</v>
      </c>
      <c r="AE171" s="17" t="str">
        <f t="shared" si="16"/>
        <v/>
      </c>
      <c r="AF171" s="17" t="str">
        <f t="shared" si="17"/>
        <v/>
      </c>
      <c r="AG171" s="17" t="str" cm="1">
        <f t="array" ref="AG171">IFERROR(IF(J171="Level",INDEX($M171:$S171,AC171+1),INDEX($M171:$S171,AC171)),"")</f>
        <v/>
      </c>
      <c r="AH171" s="17" cm="1">
        <f t="array" ref="AH171">IFERROR(IF(J171="Level",INDEX($M171:$S171,AD171+1),INDEX($M171:$S171,AD171)),"")</f>
        <v>0</v>
      </c>
      <c r="AI171" s="17" t="str" cm="1">
        <f t="array" ref="AI171">IFERROR(INDEX($M171:$S171,AE171),"")</f>
        <v/>
      </c>
      <c r="AJ171" s="17" t="str" cm="1">
        <f t="array" ref="AJ171">IFERROR(INDEX($M171:$S171,AF171),"")</f>
        <v/>
      </c>
      <c r="AK171" s="17" t="str" cm="1">
        <f t="array" ref="AK171">IFERROR(IF(J171="Level",INDEX($T171:$Z171,AC171+1),INDEX($T171:$Z171,AC171)),"")</f>
        <v/>
      </c>
      <c r="AL171" s="17" cm="1">
        <f t="array" ref="AL171">IFERROR(IF(J171="Level",INDEX($T171:$Z171,AD171+1),INDEX($T171:$Z171,AD171)),"")</f>
        <v>0</v>
      </c>
      <c r="AM171" s="17" t="str" cm="1">
        <f t="array" ref="AM171">IFERROR(INDEX($T171:$Z171,AE171),"")</f>
        <v/>
      </c>
      <c r="AN171" s="17" t="str" cm="1">
        <f t="array" ref="AN171">IFERROR(INDEX($T171:$Z171,AF171),"")</f>
        <v/>
      </c>
    </row>
    <row r="172" spans="1:40" hidden="1" x14ac:dyDescent="0.2">
      <c r="A172" s="17" t="str">
        <f t="shared" si="12"/>
        <v>PhD Medical Studies (CBS): PRP3EMSEMS15</v>
      </c>
      <c r="B172" s="11" t="s">
        <v>32110</v>
      </c>
      <c r="C172" s="11" t="s">
        <v>32964</v>
      </c>
      <c r="D172" s="11" t="s">
        <v>32897</v>
      </c>
      <c r="E172" s="11" t="s">
        <v>142</v>
      </c>
      <c r="F172" s="11" t="s">
        <v>71</v>
      </c>
      <c r="G172" s="11" t="s">
        <v>32187</v>
      </c>
      <c r="H172" s="11" t="s">
        <v>72</v>
      </c>
      <c r="I172" s="11">
        <v>0</v>
      </c>
      <c r="J172" s="11" t="s">
        <v>32168</v>
      </c>
      <c r="K172" s="11" t="s">
        <v>32168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1">
        <v>0</v>
      </c>
      <c r="AA172" s="12" t="s">
        <v>32952</v>
      </c>
      <c r="AB172" s="17" t="str">
        <f t="shared" si="13"/>
        <v>Programme is not compatible with this tool</v>
      </c>
      <c r="AC172" s="17" t="str">
        <f t="shared" si="14"/>
        <v/>
      </c>
      <c r="AD172" s="17">
        <f t="shared" si="15"/>
        <v>6</v>
      </c>
      <c r="AE172" s="17" t="str">
        <f t="shared" si="16"/>
        <v/>
      </c>
      <c r="AF172" s="17" t="str">
        <f t="shared" si="17"/>
        <v/>
      </c>
      <c r="AG172" s="17" t="str" cm="1">
        <f t="array" ref="AG172">IFERROR(IF(J172="Level",INDEX($M172:$S172,AC172+1),INDEX($M172:$S172,AC172)),"")</f>
        <v/>
      </c>
      <c r="AH172" s="17" cm="1">
        <f t="array" ref="AH172">IFERROR(IF(J172="Level",INDEX($M172:$S172,AD172+1),INDEX($M172:$S172,AD172)),"")</f>
        <v>0</v>
      </c>
      <c r="AI172" s="17" t="str" cm="1">
        <f t="array" ref="AI172">IFERROR(INDEX($M172:$S172,AE172),"")</f>
        <v/>
      </c>
      <c r="AJ172" s="17" t="str" cm="1">
        <f t="array" ref="AJ172">IFERROR(INDEX($M172:$S172,AF172),"")</f>
        <v/>
      </c>
      <c r="AK172" s="17" t="str" cm="1">
        <f t="array" ref="AK172">IFERROR(IF(J172="Level",INDEX($T172:$Z172,AC172+1),INDEX($T172:$Z172,AC172)),"")</f>
        <v/>
      </c>
      <c r="AL172" s="17" cm="1">
        <f t="array" ref="AL172">IFERROR(IF(J172="Level",INDEX($T172:$Z172,AD172+1),INDEX($T172:$Z172,AD172)),"")</f>
        <v>0</v>
      </c>
      <c r="AM172" s="17" t="str" cm="1">
        <f t="array" ref="AM172">IFERROR(INDEX($T172:$Z172,AE172),"")</f>
        <v/>
      </c>
      <c r="AN172" s="17" t="str" cm="1">
        <f t="array" ref="AN172">IFERROR(INDEX($T172:$Z172,AF172),"")</f>
        <v/>
      </c>
    </row>
    <row r="173" spans="1:40" hidden="1" x14ac:dyDescent="0.2">
      <c r="A173" s="17" t="str">
        <f t="shared" si="12"/>
        <v>PhD Medical Studies (CBS) (QUEX): PRP3EMSEMS18</v>
      </c>
      <c r="B173" s="11" t="s">
        <v>32114</v>
      </c>
      <c r="C173" s="11" t="s">
        <v>32964</v>
      </c>
      <c r="D173" s="11" t="s">
        <v>32901</v>
      </c>
      <c r="E173" s="11" t="s">
        <v>142</v>
      </c>
      <c r="F173" s="11" t="s">
        <v>71</v>
      </c>
      <c r="G173" s="11" t="s">
        <v>32187</v>
      </c>
      <c r="H173" s="11" t="s">
        <v>72</v>
      </c>
      <c r="I173" s="11">
        <v>0</v>
      </c>
      <c r="J173" s="11" t="s">
        <v>32168</v>
      </c>
      <c r="K173" s="11" t="s">
        <v>32168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2" t="s">
        <v>32952</v>
      </c>
      <c r="AB173" s="17" t="str">
        <f t="shared" si="13"/>
        <v>Programme is not compatible with this tool</v>
      </c>
      <c r="AC173" s="17" t="str">
        <f t="shared" si="14"/>
        <v/>
      </c>
      <c r="AD173" s="17">
        <f t="shared" si="15"/>
        <v>6</v>
      </c>
      <c r="AE173" s="17" t="str">
        <f t="shared" si="16"/>
        <v/>
      </c>
      <c r="AF173" s="17" t="str">
        <f t="shared" si="17"/>
        <v/>
      </c>
      <c r="AG173" s="17" t="str" cm="1">
        <f t="array" ref="AG173">IFERROR(IF(J173="Level",INDEX($M173:$S173,AC173+1),INDEX($M173:$S173,AC173)),"")</f>
        <v/>
      </c>
      <c r="AH173" s="17" cm="1">
        <f t="array" ref="AH173">IFERROR(IF(J173="Level",INDEX($M173:$S173,AD173+1),INDEX($M173:$S173,AD173)),"")</f>
        <v>0</v>
      </c>
      <c r="AI173" s="17" t="str" cm="1">
        <f t="array" ref="AI173">IFERROR(INDEX($M173:$S173,AE173),"")</f>
        <v/>
      </c>
      <c r="AJ173" s="17" t="str" cm="1">
        <f t="array" ref="AJ173">IFERROR(INDEX($M173:$S173,AF173),"")</f>
        <v/>
      </c>
      <c r="AK173" s="17" t="str" cm="1">
        <f t="array" ref="AK173">IFERROR(IF(J173="Level",INDEX($T173:$Z173,AC173+1),INDEX($T173:$Z173,AC173)),"")</f>
        <v/>
      </c>
      <c r="AL173" s="17" cm="1">
        <f t="array" ref="AL173">IFERROR(IF(J173="Level",INDEX($T173:$Z173,AD173+1),INDEX($T173:$Z173,AD173)),"")</f>
        <v>0</v>
      </c>
      <c r="AM173" s="17" t="str" cm="1">
        <f t="array" ref="AM173">IFERROR(INDEX($T173:$Z173,AE173),"")</f>
        <v/>
      </c>
      <c r="AN173" s="17" t="str" cm="1">
        <f t="array" ref="AN173">IFERROR(INDEX($T173:$Z173,AF173),"")</f>
        <v/>
      </c>
    </row>
    <row r="174" spans="1:40" hidden="1" x14ac:dyDescent="0.2">
      <c r="A174" s="17" t="str">
        <f t="shared" si="12"/>
        <v>PhD Medical Studies (CBS) (SWBio): PRP3EMSEMS20</v>
      </c>
      <c r="B174" s="11" t="s">
        <v>32113</v>
      </c>
      <c r="C174" s="11" t="s">
        <v>32964</v>
      </c>
      <c r="D174" s="11" t="s">
        <v>32900</v>
      </c>
      <c r="E174" s="11" t="s">
        <v>142</v>
      </c>
      <c r="F174" s="11" t="s">
        <v>71</v>
      </c>
      <c r="G174" s="11" t="s">
        <v>32187</v>
      </c>
      <c r="H174" s="11" t="s">
        <v>72</v>
      </c>
      <c r="I174" s="11">
        <v>0</v>
      </c>
      <c r="J174" s="11" t="s">
        <v>32168</v>
      </c>
      <c r="K174" s="11" t="s">
        <v>32168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2" t="s">
        <v>32952</v>
      </c>
      <c r="AB174" s="17" t="str">
        <f t="shared" si="13"/>
        <v>Programme is not compatible with this tool</v>
      </c>
      <c r="AC174" s="17" t="str">
        <f t="shared" si="14"/>
        <v/>
      </c>
      <c r="AD174" s="17">
        <f t="shared" si="15"/>
        <v>6</v>
      </c>
      <c r="AE174" s="17" t="str">
        <f t="shared" si="16"/>
        <v/>
      </c>
      <c r="AF174" s="17" t="str">
        <f t="shared" si="17"/>
        <v/>
      </c>
      <c r="AG174" s="17" t="str" cm="1">
        <f t="array" ref="AG174">IFERROR(IF(J174="Level",INDEX($M174:$S174,AC174+1),INDEX($M174:$S174,AC174)),"")</f>
        <v/>
      </c>
      <c r="AH174" s="17" cm="1">
        <f t="array" ref="AH174">IFERROR(IF(J174="Level",INDEX($M174:$S174,AD174+1),INDEX($M174:$S174,AD174)),"")</f>
        <v>0</v>
      </c>
      <c r="AI174" s="17" t="str" cm="1">
        <f t="array" ref="AI174">IFERROR(INDEX($M174:$S174,AE174),"")</f>
        <v/>
      </c>
      <c r="AJ174" s="17" t="str" cm="1">
        <f t="array" ref="AJ174">IFERROR(INDEX($M174:$S174,AF174),"")</f>
        <v/>
      </c>
      <c r="AK174" s="17" t="str" cm="1">
        <f t="array" ref="AK174">IFERROR(IF(J174="Level",INDEX($T174:$Z174,AC174+1),INDEX($T174:$Z174,AC174)),"")</f>
        <v/>
      </c>
      <c r="AL174" s="17" cm="1">
        <f t="array" ref="AL174">IFERROR(IF(J174="Level",INDEX($T174:$Z174,AD174+1),INDEX($T174:$Z174,AD174)),"")</f>
        <v>0</v>
      </c>
      <c r="AM174" s="17" t="str" cm="1">
        <f t="array" ref="AM174">IFERROR(INDEX($T174:$Z174,AE174),"")</f>
        <v/>
      </c>
      <c r="AN174" s="17" t="str" cm="1">
        <f t="array" ref="AN174">IFERROR(INDEX($T174:$Z174,AF174),"")</f>
        <v/>
      </c>
    </row>
    <row r="175" spans="1:40" hidden="1" x14ac:dyDescent="0.2">
      <c r="A175" s="17" t="str">
        <f t="shared" si="12"/>
        <v>PhD Medical Studies (CBS) - Cornwall: PRP3EMSEMSCI</v>
      </c>
      <c r="B175" s="11" t="s">
        <v>32107</v>
      </c>
      <c r="C175" s="11" t="s">
        <v>32964</v>
      </c>
      <c r="D175" s="11" t="s">
        <v>32894</v>
      </c>
      <c r="E175" s="11" t="s">
        <v>142</v>
      </c>
      <c r="F175" s="11" t="s">
        <v>71</v>
      </c>
      <c r="G175" s="11" t="s">
        <v>32187</v>
      </c>
      <c r="H175" s="11" t="s">
        <v>72</v>
      </c>
      <c r="I175" s="11">
        <v>0</v>
      </c>
      <c r="J175" s="11" t="s">
        <v>32168</v>
      </c>
      <c r="K175" s="11" t="s">
        <v>32168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2" t="s">
        <v>32952</v>
      </c>
      <c r="AB175" s="17" t="str">
        <f t="shared" si="13"/>
        <v>Programme is not compatible with this tool</v>
      </c>
      <c r="AC175" s="17" t="str">
        <f t="shared" si="14"/>
        <v/>
      </c>
      <c r="AD175" s="17">
        <f t="shared" si="15"/>
        <v>6</v>
      </c>
      <c r="AE175" s="17" t="str">
        <f t="shared" si="16"/>
        <v/>
      </c>
      <c r="AF175" s="17" t="str">
        <f t="shared" si="17"/>
        <v/>
      </c>
      <c r="AG175" s="17" t="str" cm="1">
        <f t="array" ref="AG175">IFERROR(IF(J175="Level",INDEX($M175:$S175,AC175+1),INDEX($M175:$S175,AC175)),"")</f>
        <v/>
      </c>
      <c r="AH175" s="17" cm="1">
        <f t="array" ref="AH175">IFERROR(IF(J175="Level",INDEX($M175:$S175,AD175+1),INDEX($M175:$S175,AD175)),"")</f>
        <v>0</v>
      </c>
      <c r="AI175" s="17" t="str" cm="1">
        <f t="array" ref="AI175">IFERROR(INDEX($M175:$S175,AE175),"")</f>
        <v/>
      </c>
      <c r="AJ175" s="17" t="str" cm="1">
        <f t="array" ref="AJ175">IFERROR(INDEX($M175:$S175,AF175),"")</f>
        <v/>
      </c>
      <c r="AK175" s="17" t="str" cm="1">
        <f t="array" ref="AK175">IFERROR(IF(J175="Level",INDEX($T175:$Z175,AC175+1),INDEX($T175:$Z175,AC175)),"")</f>
        <v/>
      </c>
      <c r="AL175" s="17" cm="1">
        <f t="array" ref="AL175">IFERROR(IF(J175="Level",INDEX($T175:$Z175,AD175+1),INDEX($T175:$Z175,AD175)),"")</f>
        <v>0</v>
      </c>
      <c r="AM175" s="17" t="str" cm="1">
        <f t="array" ref="AM175">IFERROR(INDEX($T175:$Z175,AE175),"")</f>
        <v/>
      </c>
      <c r="AN175" s="17" t="str" cm="1">
        <f t="array" ref="AN175">IFERROR(INDEX($T175:$Z175,AF175),"")</f>
        <v/>
      </c>
    </row>
    <row r="176" spans="1:40" hidden="1" x14ac:dyDescent="0.2">
      <c r="A176" s="17" t="str">
        <f t="shared" si="12"/>
        <v>PhD Medical Studies (HCS): PRP3EMSEMS16</v>
      </c>
      <c r="B176" s="11" t="s">
        <v>32111</v>
      </c>
      <c r="C176" s="11" t="s">
        <v>32964</v>
      </c>
      <c r="D176" s="11" t="s">
        <v>32898</v>
      </c>
      <c r="E176" s="11" t="s">
        <v>464</v>
      </c>
      <c r="F176" s="11" t="s">
        <v>71</v>
      </c>
      <c r="G176" s="11" t="s">
        <v>32187</v>
      </c>
      <c r="H176" s="11" t="s">
        <v>72</v>
      </c>
      <c r="I176" s="11">
        <v>0</v>
      </c>
      <c r="J176" s="11" t="s">
        <v>32168</v>
      </c>
      <c r="K176" s="11" t="s">
        <v>32168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2" t="s">
        <v>32952</v>
      </c>
      <c r="AB176" s="17" t="str">
        <f t="shared" si="13"/>
        <v>Programme is not compatible with this tool</v>
      </c>
      <c r="AC176" s="17" t="str">
        <f t="shared" si="14"/>
        <v/>
      </c>
      <c r="AD176" s="17">
        <f t="shared" si="15"/>
        <v>6</v>
      </c>
      <c r="AE176" s="17" t="str">
        <f t="shared" si="16"/>
        <v/>
      </c>
      <c r="AF176" s="17" t="str">
        <f t="shared" si="17"/>
        <v/>
      </c>
      <c r="AG176" s="17" t="str" cm="1">
        <f t="array" ref="AG176">IFERROR(IF(J176="Level",INDEX($M176:$S176,AC176+1),INDEX($M176:$S176,AC176)),"")</f>
        <v/>
      </c>
      <c r="AH176" s="17" cm="1">
        <f t="array" ref="AH176">IFERROR(IF(J176="Level",INDEX($M176:$S176,AD176+1),INDEX($M176:$S176,AD176)),"")</f>
        <v>0</v>
      </c>
      <c r="AI176" s="17" t="str" cm="1">
        <f t="array" ref="AI176">IFERROR(INDEX($M176:$S176,AE176),"")</f>
        <v/>
      </c>
      <c r="AJ176" s="17" t="str" cm="1">
        <f t="array" ref="AJ176">IFERROR(INDEX($M176:$S176,AF176),"")</f>
        <v/>
      </c>
      <c r="AK176" s="17" t="str" cm="1">
        <f t="array" ref="AK176">IFERROR(IF(J176="Level",INDEX($T176:$Z176,AC176+1),INDEX($T176:$Z176,AC176)),"")</f>
        <v/>
      </c>
      <c r="AL176" s="17" cm="1">
        <f t="array" ref="AL176">IFERROR(IF(J176="Level",INDEX($T176:$Z176,AD176+1),INDEX($T176:$Z176,AD176)),"")</f>
        <v>0</v>
      </c>
      <c r="AM176" s="17" t="str" cm="1">
        <f t="array" ref="AM176">IFERROR(INDEX($T176:$Z176,AE176),"")</f>
        <v/>
      </c>
      <c r="AN176" s="17" t="str" cm="1">
        <f t="array" ref="AN176">IFERROR(INDEX($T176:$Z176,AF176),"")</f>
        <v/>
      </c>
    </row>
    <row r="177" spans="1:40" hidden="1" x14ac:dyDescent="0.2">
      <c r="A177" s="17" t="str">
        <f t="shared" si="12"/>
        <v>MPhil Nursing Science (Distance Learning): PRH2EMSEMS05</v>
      </c>
      <c r="B177" s="11" t="s">
        <v>2552</v>
      </c>
      <c r="C177" s="11" t="s">
        <v>32964</v>
      </c>
      <c r="D177" s="11" t="s">
        <v>32516</v>
      </c>
      <c r="E177" s="11" t="s">
        <v>1118</v>
      </c>
      <c r="F177" s="11" t="s">
        <v>71</v>
      </c>
      <c r="G177" s="11" t="s">
        <v>32187</v>
      </c>
      <c r="H177" s="11" t="s">
        <v>72</v>
      </c>
      <c r="I177" s="11">
        <v>0</v>
      </c>
      <c r="J177" s="11" t="s">
        <v>32168</v>
      </c>
      <c r="K177" s="11" t="s">
        <v>32168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2" t="s">
        <v>32952</v>
      </c>
      <c r="AB177" s="17" t="str">
        <f t="shared" si="13"/>
        <v>Programme is not compatible with this tool</v>
      </c>
      <c r="AC177" s="17" t="str">
        <f t="shared" si="14"/>
        <v/>
      </c>
      <c r="AD177" s="17">
        <f t="shared" si="15"/>
        <v>6</v>
      </c>
      <c r="AE177" s="17" t="str">
        <f t="shared" si="16"/>
        <v/>
      </c>
      <c r="AF177" s="17" t="str">
        <f t="shared" si="17"/>
        <v/>
      </c>
      <c r="AG177" s="17" t="str" cm="1">
        <f t="array" ref="AG177">IFERROR(IF(J177="Level",INDEX($M177:$S177,AC177+1),INDEX($M177:$S177,AC177)),"")</f>
        <v/>
      </c>
      <c r="AH177" s="17" cm="1">
        <f t="array" ref="AH177">IFERROR(IF(J177="Level",INDEX($M177:$S177,AD177+1),INDEX($M177:$S177,AD177)),"")</f>
        <v>0</v>
      </c>
      <c r="AI177" s="17" t="str" cm="1">
        <f t="array" ref="AI177">IFERROR(INDEX($M177:$S177,AE177),"")</f>
        <v/>
      </c>
      <c r="AJ177" s="17" t="str" cm="1">
        <f t="array" ref="AJ177">IFERROR(INDEX($M177:$S177,AF177),"")</f>
        <v/>
      </c>
      <c r="AK177" s="17" t="str" cm="1">
        <f t="array" ref="AK177">IFERROR(IF(J177="Level",INDEX($T177:$Z177,AC177+1),INDEX($T177:$Z177,AC177)),"")</f>
        <v/>
      </c>
      <c r="AL177" s="17" cm="1">
        <f t="array" ref="AL177">IFERROR(IF(J177="Level",INDEX($T177:$Z177,AD177+1),INDEX($T177:$Z177,AD177)),"")</f>
        <v>0</v>
      </c>
      <c r="AM177" s="17" t="str" cm="1">
        <f t="array" ref="AM177">IFERROR(INDEX($T177:$Z177,AE177),"")</f>
        <v/>
      </c>
      <c r="AN177" s="17" t="str" cm="1">
        <f t="array" ref="AN177">IFERROR(INDEX($T177:$Z177,AF177),"")</f>
        <v/>
      </c>
    </row>
    <row r="178" spans="1:40" hidden="1" x14ac:dyDescent="0.2">
      <c r="A178" s="17" t="str">
        <f t="shared" si="12"/>
        <v>MPhil Nursing Science (Distance Learning) - Cornwall: PRH2EMSEMSCC</v>
      </c>
      <c r="B178" s="11" t="s">
        <v>2571</v>
      </c>
      <c r="C178" s="11" t="s">
        <v>32964</v>
      </c>
      <c r="D178" s="11" t="s">
        <v>2572</v>
      </c>
      <c r="E178" s="11" t="s">
        <v>1118</v>
      </c>
      <c r="F178" s="11" t="s">
        <v>71</v>
      </c>
      <c r="G178" s="11" t="s">
        <v>32187</v>
      </c>
      <c r="H178" s="11" t="s">
        <v>72</v>
      </c>
      <c r="I178" s="11">
        <v>0</v>
      </c>
      <c r="J178" s="11" t="s">
        <v>32168</v>
      </c>
      <c r="K178" s="11" t="s">
        <v>32168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2" t="s">
        <v>32952</v>
      </c>
      <c r="AB178" s="17" t="str">
        <f t="shared" si="13"/>
        <v>Programme is not compatible with this tool</v>
      </c>
      <c r="AC178" s="17" t="str">
        <f t="shared" si="14"/>
        <v/>
      </c>
      <c r="AD178" s="17">
        <f t="shared" si="15"/>
        <v>6</v>
      </c>
      <c r="AE178" s="17" t="str">
        <f t="shared" si="16"/>
        <v/>
      </c>
      <c r="AF178" s="17" t="str">
        <f t="shared" si="17"/>
        <v/>
      </c>
      <c r="AG178" s="17" t="str" cm="1">
        <f t="array" ref="AG178">IFERROR(IF(J178="Level",INDEX($M178:$S178,AC178+1),INDEX($M178:$S178,AC178)),"")</f>
        <v/>
      </c>
      <c r="AH178" s="17" cm="1">
        <f t="array" ref="AH178">IFERROR(IF(J178="Level",INDEX($M178:$S178,AD178+1),INDEX($M178:$S178,AD178)),"")</f>
        <v>0</v>
      </c>
      <c r="AI178" s="17" t="str" cm="1">
        <f t="array" ref="AI178">IFERROR(INDEX($M178:$S178,AE178),"")</f>
        <v/>
      </c>
      <c r="AJ178" s="17" t="str" cm="1">
        <f t="array" ref="AJ178">IFERROR(INDEX($M178:$S178,AF178),"")</f>
        <v/>
      </c>
      <c r="AK178" s="17" t="str" cm="1">
        <f t="array" ref="AK178">IFERROR(IF(J178="Level",INDEX($T178:$Z178,AC178+1),INDEX($T178:$Z178,AC178)),"")</f>
        <v/>
      </c>
      <c r="AL178" s="17" cm="1">
        <f t="array" ref="AL178">IFERROR(IF(J178="Level",INDEX($T178:$Z178,AD178+1),INDEX($T178:$Z178,AD178)),"")</f>
        <v>0</v>
      </c>
      <c r="AM178" s="17" t="str" cm="1">
        <f t="array" ref="AM178">IFERROR(INDEX($T178:$Z178,AE178),"")</f>
        <v/>
      </c>
      <c r="AN178" s="17" t="str" cm="1">
        <f t="array" ref="AN178">IFERROR(INDEX($T178:$Z178,AF178),"")</f>
        <v/>
      </c>
    </row>
    <row r="179" spans="1:40" hidden="1" x14ac:dyDescent="0.2">
      <c r="A179" s="17" t="str">
        <f t="shared" si="12"/>
        <v>MScbyRes Nursing Science (Distance Learning): PRM3EMSEMS04</v>
      </c>
      <c r="B179" s="11" t="s">
        <v>3004</v>
      </c>
      <c r="C179" s="11" t="s">
        <v>32964</v>
      </c>
      <c r="D179" s="11" t="s">
        <v>3005</v>
      </c>
      <c r="E179" s="11" t="s">
        <v>1118</v>
      </c>
      <c r="F179" s="11" t="s">
        <v>71</v>
      </c>
      <c r="G179" s="11" t="s">
        <v>32187</v>
      </c>
      <c r="H179" s="11" t="s">
        <v>72</v>
      </c>
      <c r="I179" s="11">
        <v>0</v>
      </c>
      <c r="J179" s="11" t="s">
        <v>32168</v>
      </c>
      <c r="K179" s="11" t="s">
        <v>32168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2" t="s">
        <v>32952</v>
      </c>
      <c r="AB179" s="17" t="str">
        <f t="shared" si="13"/>
        <v>Programme is not compatible with this tool</v>
      </c>
      <c r="AC179" s="17" t="str">
        <f t="shared" si="14"/>
        <v/>
      </c>
      <c r="AD179" s="17">
        <f t="shared" si="15"/>
        <v>6</v>
      </c>
      <c r="AE179" s="17" t="str">
        <f t="shared" si="16"/>
        <v/>
      </c>
      <c r="AF179" s="17" t="str">
        <f t="shared" si="17"/>
        <v/>
      </c>
      <c r="AG179" s="17" t="str" cm="1">
        <f t="array" ref="AG179">IFERROR(IF(J179="Level",INDEX($M179:$S179,AC179+1),INDEX($M179:$S179,AC179)),"")</f>
        <v/>
      </c>
      <c r="AH179" s="17" cm="1">
        <f t="array" ref="AH179">IFERROR(IF(J179="Level",INDEX($M179:$S179,AD179+1),INDEX($M179:$S179,AD179)),"")</f>
        <v>0</v>
      </c>
      <c r="AI179" s="17" t="str" cm="1">
        <f t="array" ref="AI179">IFERROR(INDEX($M179:$S179,AE179),"")</f>
        <v/>
      </c>
      <c r="AJ179" s="17" t="str" cm="1">
        <f t="array" ref="AJ179">IFERROR(INDEX($M179:$S179,AF179),"")</f>
        <v/>
      </c>
      <c r="AK179" s="17" t="str" cm="1">
        <f t="array" ref="AK179">IFERROR(IF(J179="Level",INDEX($T179:$Z179,AC179+1),INDEX($T179:$Z179,AC179)),"")</f>
        <v/>
      </c>
      <c r="AL179" s="17" cm="1">
        <f t="array" ref="AL179">IFERROR(IF(J179="Level",INDEX($T179:$Z179,AD179+1),INDEX($T179:$Z179,AD179)),"")</f>
        <v>0</v>
      </c>
      <c r="AM179" s="17" t="str" cm="1">
        <f t="array" ref="AM179">IFERROR(INDEX($T179:$Z179,AE179),"")</f>
        <v/>
      </c>
      <c r="AN179" s="17" t="str" cm="1">
        <f t="array" ref="AN179">IFERROR(INDEX($T179:$Z179,AF179),"")</f>
        <v/>
      </c>
    </row>
    <row r="180" spans="1:40" hidden="1" x14ac:dyDescent="0.2">
      <c r="A180" s="17" t="str">
        <f t="shared" si="12"/>
        <v>PhD Nursing Science (Distance Learning): PRP3EMSEMS04</v>
      </c>
      <c r="B180" s="11" t="s">
        <v>3249</v>
      </c>
      <c r="C180" s="11" t="s">
        <v>32964</v>
      </c>
      <c r="D180" s="11" t="s">
        <v>3250</v>
      </c>
      <c r="E180" s="11" t="s">
        <v>1118</v>
      </c>
      <c r="F180" s="11" t="s">
        <v>71</v>
      </c>
      <c r="G180" s="11" t="s">
        <v>32187</v>
      </c>
      <c r="H180" s="11" t="s">
        <v>72</v>
      </c>
      <c r="I180" s="11">
        <v>0</v>
      </c>
      <c r="J180" s="11" t="s">
        <v>32168</v>
      </c>
      <c r="K180" s="11" t="s">
        <v>32168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2" t="s">
        <v>32952</v>
      </c>
      <c r="AB180" s="17" t="str">
        <f t="shared" si="13"/>
        <v>Programme is not compatible with this tool</v>
      </c>
      <c r="AC180" s="17" t="str">
        <f t="shared" si="14"/>
        <v/>
      </c>
      <c r="AD180" s="17">
        <f t="shared" si="15"/>
        <v>6</v>
      </c>
      <c r="AE180" s="17" t="str">
        <f t="shared" si="16"/>
        <v/>
      </c>
      <c r="AF180" s="17" t="str">
        <f t="shared" si="17"/>
        <v/>
      </c>
      <c r="AG180" s="17" t="str" cm="1">
        <f t="array" ref="AG180">IFERROR(IF(J180="Level",INDEX($M180:$S180,AC180+1),INDEX($M180:$S180,AC180)),"")</f>
        <v/>
      </c>
      <c r="AH180" s="17" cm="1">
        <f t="array" ref="AH180">IFERROR(IF(J180="Level",INDEX($M180:$S180,AD180+1),INDEX($M180:$S180,AD180)),"")</f>
        <v>0</v>
      </c>
      <c r="AI180" s="17" t="str" cm="1">
        <f t="array" ref="AI180">IFERROR(INDEX($M180:$S180,AE180),"")</f>
        <v/>
      </c>
      <c r="AJ180" s="17" t="str" cm="1">
        <f t="array" ref="AJ180">IFERROR(INDEX($M180:$S180,AF180),"")</f>
        <v/>
      </c>
      <c r="AK180" s="17" t="str" cm="1">
        <f t="array" ref="AK180">IFERROR(IF(J180="Level",INDEX($T180:$Z180,AC180+1),INDEX($T180:$Z180,AC180)),"")</f>
        <v/>
      </c>
      <c r="AL180" s="17" cm="1">
        <f t="array" ref="AL180">IFERROR(IF(J180="Level",INDEX($T180:$Z180,AD180+1),INDEX($T180:$Z180,AD180)),"")</f>
        <v>0</v>
      </c>
      <c r="AM180" s="17" t="str" cm="1">
        <f t="array" ref="AM180">IFERROR(INDEX($T180:$Z180,AE180),"")</f>
        <v/>
      </c>
      <c r="AN180" s="17" t="str" cm="1">
        <f t="array" ref="AN180">IFERROR(INDEX($T180:$Z180,AF180),"")</f>
        <v/>
      </c>
    </row>
    <row r="181" spans="1:40" hidden="1" x14ac:dyDescent="0.2">
      <c r="A181" s="17" t="str">
        <f t="shared" si="12"/>
        <v>PhD Nursing Science (Distance Learning) - Cornwall: PRP3EMSEMSCC</v>
      </c>
      <c r="B181" s="11" t="s">
        <v>3269</v>
      </c>
      <c r="C181" s="11" t="s">
        <v>32964</v>
      </c>
      <c r="D181" s="11" t="s">
        <v>3270</v>
      </c>
      <c r="E181" s="11" t="s">
        <v>1118</v>
      </c>
      <c r="F181" s="11" t="s">
        <v>71</v>
      </c>
      <c r="G181" s="11" t="s">
        <v>32187</v>
      </c>
      <c r="H181" s="11" t="s">
        <v>72</v>
      </c>
      <c r="I181" s="11">
        <v>0</v>
      </c>
      <c r="J181" s="11" t="s">
        <v>32168</v>
      </c>
      <c r="K181" s="11" t="s">
        <v>32168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2" t="s">
        <v>32952</v>
      </c>
      <c r="AB181" s="17" t="str">
        <f t="shared" si="13"/>
        <v>Programme is not compatible with this tool</v>
      </c>
      <c r="AC181" s="17" t="str">
        <f t="shared" si="14"/>
        <v/>
      </c>
      <c r="AD181" s="17">
        <f t="shared" si="15"/>
        <v>6</v>
      </c>
      <c r="AE181" s="17" t="str">
        <f t="shared" si="16"/>
        <v/>
      </c>
      <c r="AF181" s="17" t="str">
        <f t="shared" si="17"/>
        <v/>
      </c>
      <c r="AG181" s="17" t="str" cm="1">
        <f t="array" ref="AG181">IFERROR(IF(J181="Level",INDEX($M181:$S181,AC181+1),INDEX($M181:$S181,AC181)),"")</f>
        <v/>
      </c>
      <c r="AH181" s="17" cm="1">
        <f t="array" ref="AH181">IFERROR(IF(J181="Level",INDEX($M181:$S181,AD181+1),INDEX($M181:$S181,AD181)),"")</f>
        <v>0</v>
      </c>
      <c r="AI181" s="17" t="str" cm="1">
        <f t="array" ref="AI181">IFERROR(INDEX($M181:$S181,AE181),"")</f>
        <v/>
      </c>
      <c r="AJ181" s="17" t="str" cm="1">
        <f t="array" ref="AJ181">IFERROR(INDEX($M181:$S181,AF181),"")</f>
        <v/>
      </c>
      <c r="AK181" s="17" t="str" cm="1">
        <f t="array" ref="AK181">IFERROR(IF(J181="Level",INDEX($T181:$Z181,AC181+1),INDEX($T181:$Z181,AC181)),"")</f>
        <v/>
      </c>
      <c r="AL181" s="17" cm="1">
        <f t="array" ref="AL181">IFERROR(IF(J181="Level",INDEX($T181:$Z181,AD181+1),INDEX($T181:$Z181,AD181)),"")</f>
        <v>0</v>
      </c>
      <c r="AM181" s="17" t="str" cm="1">
        <f t="array" ref="AM181">IFERROR(INDEX($T181:$Z181,AE181),"")</f>
        <v/>
      </c>
      <c r="AN181" s="17" t="str" cm="1">
        <f t="array" ref="AN181">IFERROR(INDEX($T181:$Z181,AF181),"")</f>
        <v/>
      </c>
    </row>
    <row r="182" spans="1:40" hidden="1" x14ac:dyDescent="0.2">
      <c r="A182" s="17" t="str">
        <f t="shared" si="12"/>
        <v>PhD Medical Studies (PHSS) (QUEX) - Cornwall: PRP3EMSCMHCD</v>
      </c>
      <c r="B182" s="11" t="s">
        <v>32124</v>
      </c>
      <c r="C182" s="11" t="s">
        <v>32964</v>
      </c>
      <c r="D182" s="11" t="s">
        <v>32911</v>
      </c>
      <c r="E182" s="11" t="s">
        <v>308</v>
      </c>
      <c r="F182" s="11" t="s">
        <v>71</v>
      </c>
      <c r="G182" s="11" t="s">
        <v>32187</v>
      </c>
      <c r="H182" s="11" t="s">
        <v>72</v>
      </c>
      <c r="I182" s="11">
        <v>0</v>
      </c>
      <c r="J182" s="11" t="s">
        <v>32168</v>
      </c>
      <c r="K182" s="11" t="s">
        <v>32168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2" t="s">
        <v>32952</v>
      </c>
      <c r="AB182" s="17" t="str">
        <f t="shared" si="13"/>
        <v>Programme is not compatible with this tool</v>
      </c>
      <c r="AC182" s="17" t="str">
        <f t="shared" si="14"/>
        <v/>
      </c>
      <c r="AD182" s="17">
        <f t="shared" si="15"/>
        <v>6</v>
      </c>
      <c r="AE182" s="17" t="str">
        <f t="shared" si="16"/>
        <v/>
      </c>
      <c r="AF182" s="17" t="str">
        <f t="shared" si="17"/>
        <v/>
      </c>
      <c r="AG182" s="17" t="str" cm="1">
        <f t="array" ref="AG182">IFERROR(IF(J182="Level",INDEX($M182:$S182,AC182+1),INDEX($M182:$S182,AC182)),"")</f>
        <v/>
      </c>
      <c r="AH182" s="17" cm="1">
        <f t="array" ref="AH182">IFERROR(IF(J182="Level",INDEX($M182:$S182,AD182+1),INDEX($M182:$S182,AD182)),"")</f>
        <v>0</v>
      </c>
      <c r="AI182" s="17" t="str" cm="1">
        <f t="array" ref="AI182">IFERROR(INDEX($M182:$S182,AE182),"")</f>
        <v/>
      </c>
      <c r="AJ182" s="17" t="str" cm="1">
        <f t="array" ref="AJ182">IFERROR(INDEX($M182:$S182,AF182),"")</f>
        <v/>
      </c>
      <c r="AK182" s="17" t="str" cm="1">
        <f t="array" ref="AK182">IFERROR(IF(J182="Level",INDEX($T182:$Z182,AC182+1),INDEX($T182:$Z182,AC182)),"")</f>
        <v/>
      </c>
      <c r="AL182" s="17" cm="1">
        <f t="array" ref="AL182">IFERROR(IF(J182="Level",INDEX($T182:$Z182,AD182+1),INDEX($T182:$Z182,AD182)),"")</f>
        <v>0</v>
      </c>
      <c r="AM182" s="17" t="str" cm="1">
        <f t="array" ref="AM182">IFERROR(INDEX($T182:$Z182,AE182),"")</f>
        <v/>
      </c>
      <c r="AN182" s="17" t="str" cm="1">
        <f t="array" ref="AN182">IFERROR(INDEX($T182:$Z182,AF182),"")</f>
        <v/>
      </c>
    </row>
    <row r="183" spans="1:40" hidden="1" x14ac:dyDescent="0.2">
      <c r="A183" s="17" t="str">
        <f t="shared" si="12"/>
        <v>PhD Medical Studies (PHSS): PRP3EMSEMS17</v>
      </c>
      <c r="B183" s="11" t="s">
        <v>32112</v>
      </c>
      <c r="C183" s="11" t="s">
        <v>32964</v>
      </c>
      <c r="D183" s="11" t="s">
        <v>32899</v>
      </c>
      <c r="E183" s="11" t="s">
        <v>308</v>
      </c>
      <c r="F183" s="11" t="s">
        <v>71</v>
      </c>
      <c r="G183" s="11" t="s">
        <v>32187</v>
      </c>
      <c r="H183" s="11" t="s">
        <v>72</v>
      </c>
      <c r="I183" s="11">
        <v>0</v>
      </c>
      <c r="J183" s="11" t="s">
        <v>32168</v>
      </c>
      <c r="K183" s="11" t="s">
        <v>32168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2" t="s">
        <v>32952</v>
      </c>
      <c r="AB183" s="17" t="str">
        <f t="shared" si="13"/>
        <v>Programme is not compatible with this tool</v>
      </c>
      <c r="AC183" s="17" t="str">
        <f t="shared" si="14"/>
        <v/>
      </c>
      <c r="AD183" s="17">
        <f t="shared" si="15"/>
        <v>6</v>
      </c>
      <c r="AE183" s="17" t="str">
        <f t="shared" si="16"/>
        <v/>
      </c>
      <c r="AF183" s="17" t="str">
        <f t="shared" si="17"/>
        <v/>
      </c>
      <c r="AG183" s="17" t="str" cm="1">
        <f t="array" ref="AG183">IFERROR(IF(J183="Level",INDEX($M183:$S183,AC183+1),INDEX($M183:$S183,AC183)),"")</f>
        <v/>
      </c>
      <c r="AH183" s="17" cm="1">
        <f t="array" ref="AH183">IFERROR(IF(J183="Level",INDEX($M183:$S183,AD183+1),INDEX($M183:$S183,AD183)),"")</f>
        <v>0</v>
      </c>
      <c r="AI183" s="17" t="str" cm="1">
        <f t="array" ref="AI183">IFERROR(INDEX($M183:$S183,AE183),"")</f>
        <v/>
      </c>
      <c r="AJ183" s="17" t="str" cm="1">
        <f t="array" ref="AJ183">IFERROR(INDEX($M183:$S183,AF183),"")</f>
        <v/>
      </c>
      <c r="AK183" s="17" t="str" cm="1">
        <f t="array" ref="AK183">IFERROR(IF(J183="Level",INDEX($T183:$Z183,AC183+1),INDEX($T183:$Z183,AC183)),"")</f>
        <v/>
      </c>
      <c r="AL183" s="17" cm="1">
        <f t="array" ref="AL183">IFERROR(IF(J183="Level",INDEX($T183:$Z183,AD183+1),INDEX($T183:$Z183,AD183)),"")</f>
        <v>0</v>
      </c>
      <c r="AM183" s="17" t="str" cm="1">
        <f t="array" ref="AM183">IFERROR(INDEX($T183:$Z183,AE183),"")</f>
        <v/>
      </c>
      <c r="AN183" s="17" t="str" cm="1">
        <f t="array" ref="AN183">IFERROR(INDEX($T183:$Z183,AF183),"")</f>
        <v/>
      </c>
    </row>
    <row r="184" spans="1:40" hidden="1" x14ac:dyDescent="0.2">
      <c r="A184" s="17" t="str">
        <f t="shared" si="12"/>
        <v>PhD Medical Studies (PHSS) (QUEX): PRP3EMSEMS19</v>
      </c>
      <c r="B184" s="11" t="s">
        <v>32115</v>
      </c>
      <c r="C184" s="11" t="s">
        <v>32964</v>
      </c>
      <c r="D184" s="11" t="s">
        <v>32902</v>
      </c>
      <c r="E184" s="11" t="s">
        <v>308</v>
      </c>
      <c r="F184" s="11" t="s">
        <v>71</v>
      </c>
      <c r="G184" s="11" t="s">
        <v>32187</v>
      </c>
      <c r="H184" s="11" t="s">
        <v>72</v>
      </c>
      <c r="I184" s="11">
        <v>0</v>
      </c>
      <c r="J184" s="11" t="s">
        <v>32168</v>
      </c>
      <c r="K184" s="11" t="s">
        <v>32168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2" t="s">
        <v>32952</v>
      </c>
      <c r="AB184" s="17" t="str">
        <f t="shared" si="13"/>
        <v>Programme is not compatible with this tool</v>
      </c>
      <c r="AC184" s="17" t="str">
        <f t="shared" si="14"/>
        <v/>
      </c>
      <c r="AD184" s="17">
        <f t="shared" si="15"/>
        <v>6</v>
      </c>
      <c r="AE184" s="17" t="str">
        <f t="shared" si="16"/>
        <v/>
      </c>
      <c r="AF184" s="17" t="str">
        <f t="shared" si="17"/>
        <v/>
      </c>
      <c r="AG184" s="17" t="str" cm="1">
        <f t="array" ref="AG184">IFERROR(IF(J184="Level",INDEX($M184:$S184,AC184+1),INDEX($M184:$S184,AC184)),"")</f>
        <v/>
      </c>
      <c r="AH184" s="17" cm="1">
        <f t="array" ref="AH184">IFERROR(IF(J184="Level",INDEX($M184:$S184,AD184+1),INDEX($M184:$S184,AD184)),"")</f>
        <v>0</v>
      </c>
      <c r="AI184" s="17" t="str" cm="1">
        <f t="array" ref="AI184">IFERROR(INDEX($M184:$S184,AE184),"")</f>
        <v/>
      </c>
      <c r="AJ184" s="17" t="str" cm="1">
        <f t="array" ref="AJ184">IFERROR(INDEX($M184:$S184,AF184),"")</f>
        <v/>
      </c>
      <c r="AK184" s="17" t="str" cm="1">
        <f t="array" ref="AK184">IFERROR(IF(J184="Level",INDEX($T184:$Z184,AC184+1),INDEX($T184:$Z184,AC184)),"")</f>
        <v/>
      </c>
      <c r="AL184" s="17" cm="1">
        <f t="array" ref="AL184">IFERROR(IF(J184="Level",INDEX($T184:$Z184,AD184+1),INDEX($T184:$Z184,AD184)),"")</f>
        <v>0</v>
      </c>
      <c r="AM184" s="17" t="str" cm="1">
        <f t="array" ref="AM184">IFERROR(INDEX($T184:$Z184,AE184),"")</f>
        <v/>
      </c>
      <c r="AN184" s="17" t="str" cm="1">
        <f t="array" ref="AN184">IFERROR(INDEX($T184:$Z184,AF184),"")</f>
        <v/>
      </c>
    </row>
    <row r="185" spans="1:40" hidden="1" x14ac:dyDescent="0.2">
      <c r="A185" s="17" t="str">
        <f t="shared" si="12"/>
        <v>PhD Medical Studies (PHSS) - Cornwall: PRP3EMSEMSCJ</v>
      </c>
      <c r="B185" s="11" t="s">
        <v>32108</v>
      </c>
      <c r="C185" s="11" t="s">
        <v>32964</v>
      </c>
      <c r="D185" s="11" t="s">
        <v>32895</v>
      </c>
      <c r="E185" s="11" t="s">
        <v>308</v>
      </c>
      <c r="F185" s="11" t="s">
        <v>71</v>
      </c>
      <c r="G185" s="11" t="s">
        <v>32187</v>
      </c>
      <c r="H185" s="11" t="s">
        <v>72</v>
      </c>
      <c r="I185" s="11">
        <v>0</v>
      </c>
      <c r="J185" s="11" t="s">
        <v>32168</v>
      </c>
      <c r="K185" s="11" t="s">
        <v>32168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2" t="s">
        <v>32952</v>
      </c>
      <c r="AB185" s="17" t="str">
        <f t="shared" si="13"/>
        <v>Programme is not compatible with this tool</v>
      </c>
      <c r="AC185" s="17" t="str">
        <f t="shared" si="14"/>
        <v/>
      </c>
      <c r="AD185" s="17">
        <f t="shared" si="15"/>
        <v>6</v>
      </c>
      <c r="AE185" s="17" t="str">
        <f t="shared" si="16"/>
        <v/>
      </c>
      <c r="AF185" s="17" t="str">
        <f t="shared" si="17"/>
        <v/>
      </c>
      <c r="AG185" s="17" t="str" cm="1">
        <f t="array" ref="AG185">IFERROR(IF(J185="Level",INDEX($M185:$S185,AC185+1),INDEX($M185:$S185,AC185)),"")</f>
        <v/>
      </c>
      <c r="AH185" s="17" cm="1">
        <f t="array" ref="AH185">IFERROR(IF(J185="Level",INDEX($M185:$S185,AD185+1),INDEX($M185:$S185,AD185)),"")</f>
        <v>0</v>
      </c>
      <c r="AI185" s="17" t="str" cm="1">
        <f t="array" ref="AI185">IFERROR(INDEX($M185:$S185,AE185),"")</f>
        <v/>
      </c>
      <c r="AJ185" s="17" t="str" cm="1">
        <f t="array" ref="AJ185">IFERROR(INDEX($M185:$S185,AF185),"")</f>
        <v/>
      </c>
      <c r="AK185" s="17" t="str" cm="1">
        <f t="array" ref="AK185">IFERROR(IF(J185="Level",INDEX($T185:$Z185,AC185+1),INDEX($T185:$Z185,AC185)),"")</f>
        <v/>
      </c>
      <c r="AL185" s="17" cm="1">
        <f t="array" ref="AL185">IFERROR(IF(J185="Level",INDEX($T185:$Z185,AD185+1),INDEX($T185:$Z185,AD185)),"")</f>
        <v>0</v>
      </c>
      <c r="AM185" s="17" t="str" cm="1">
        <f t="array" ref="AM185">IFERROR(INDEX($T185:$Z185,AE185),"")</f>
        <v/>
      </c>
      <c r="AN185" s="17" t="str" cm="1">
        <f t="array" ref="AN185">IFERROR(INDEX($T185:$Z185,AF185),"")</f>
        <v/>
      </c>
    </row>
    <row r="186" spans="1:40" hidden="1" x14ac:dyDescent="0.2">
      <c r="A186" s="17" t="str">
        <f t="shared" si="12"/>
        <v>PhD Medical Studies (PHSS) (SWBio) - Cornwall: PRP3EMSEMSCK</v>
      </c>
      <c r="B186" s="11" t="s">
        <v>32109</v>
      </c>
      <c r="C186" s="11" t="s">
        <v>32964</v>
      </c>
      <c r="D186" s="11" t="s">
        <v>32896</v>
      </c>
      <c r="E186" s="11" t="s">
        <v>308</v>
      </c>
      <c r="F186" s="11" t="s">
        <v>71</v>
      </c>
      <c r="G186" s="11" t="s">
        <v>32187</v>
      </c>
      <c r="H186" s="11" t="s">
        <v>72</v>
      </c>
      <c r="I186" s="11">
        <v>0</v>
      </c>
      <c r="J186" s="11" t="s">
        <v>32168</v>
      </c>
      <c r="K186" s="11" t="s">
        <v>32168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2" t="s">
        <v>32952</v>
      </c>
      <c r="AB186" s="17" t="str">
        <f t="shared" si="13"/>
        <v>Programme is not compatible with this tool</v>
      </c>
      <c r="AC186" s="17" t="str">
        <f t="shared" si="14"/>
        <v/>
      </c>
      <c r="AD186" s="17">
        <f t="shared" si="15"/>
        <v>6</v>
      </c>
      <c r="AE186" s="17" t="str">
        <f t="shared" si="16"/>
        <v/>
      </c>
      <c r="AF186" s="17" t="str">
        <f t="shared" si="17"/>
        <v/>
      </c>
      <c r="AG186" s="17" t="str" cm="1">
        <f t="array" ref="AG186">IFERROR(IF(J186="Level",INDEX($M186:$S186,AC186+1),INDEX($M186:$S186,AC186)),"")</f>
        <v/>
      </c>
      <c r="AH186" s="17" cm="1">
        <f t="array" ref="AH186">IFERROR(IF(J186="Level",INDEX($M186:$S186,AD186+1),INDEX($M186:$S186,AD186)),"")</f>
        <v>0</v>
      </c>
      <c r="AI186" s="17" t="str" cm="1">
        <f t="array" ref="AI186">IFERROR(INDEX($M186:$S186,AE186),"")</f>
        <v/>
      </c>
      <c r="AJ186" s="17" t="str" cm="1">
        <f t="array" ref="AJ186">IFERROR(INDEX($M186:$S186,AF186),"")</f>
        <v/>
      </c>
      <c r="AK186" s="17" t="str" cm="1">
        <f t="array" ref="AK186">IFERROR(IF(J186="Level",INDEX($T186:$Z186,AC186+1),INDEX($T186:$Z186,AC186)),"")</f>
        <v/>
      </c>
      <c r="AL186" s="17" cm="1">
        <f t="array" ref="AL186">IFERROR(IF(J186="Level",INDEX($T186:$Z186,AD186+1),INDEX($T186:$Z186,AD186)),"")</f>
        <v>0</v>
      </c>
      <c r="AM186" s="17" t="str" cm="1">
        <f t="array" ref="AM186">IFERROR(INDEX($T186:$Z186,AE186),"")</f>
        <v/>
      </c>
      <c r="AN186" s="17" t="str" cm="1">
        <f t="array" ref="AN186">IFERROR(INDEX($T186:$Z186,AF186),"")</f>
        <v/>
      </c>
    </row>
    <row r="187" spans="1:40" hidden="1" x14ac:dyDescent="0.2">
      <c r="A187" s="17" t="str">
        <f t="shared" si="12"/>
        <v>MPhil Psychology (Distance Learning): PRH2PSYPSY09</v>
      </c>
      <c r="B187" s="11" t="s">
        <v>2711</v>
      </c>
      <c r="C187" s="11" t="s">
        <v>32964</v>
      </c>
      <c r="D187" s="11" t="s">
        <v>32493</v>
      </c>
      <c r="E187" s="11" t="s">
        <v>149</v>
      </c>
      <c r="F187" s="11" t="s">
        <v>71</v>
      </c>
      <c r="G187" s="11" t="s">
        <v>32187</v>
      </c>
      <c r="H187" s="11" t="s">
        <v>72</v>
      </c>
      <c r="I187" s="11">
        <v>0</v>
      </c>
      <c r="J187" s="11" t="s">
        <v>32168</v>
      </c>
      <c r="K187" s="11" t="s">
        <v>32168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2" t="s">
        <v>32952</v>
      </c>
      <c r="AB187" s="17" t="str">
        <f t="shared" si="13"/>
        <v>Programme is not compatible with this tool</v>
      </c>
      <c r="AC187" s="17" t="str">
        <f t="shared" si="14"/>
        <v/>
      </c>
      <c r="AD187" s="17">
        <f t="shared" si="15"/>
        <v>6</v>
      </c>
      <c r="AE187" s="17" t="str">
        <f t="shared" si="16"/>
        <v/>
      </c>
      <c r="AF187" s="17" t="str">
        <f t="shared" si="17"/>
        <v/>
      </c>
      <c r="AG187" s="17" t="str" cm="1">
        <f t="array" ref="AG187">IFERROR(IF(J187="Level",INDEX($M187:$S187,AC187+1),INDEX($M187:$S187,AC187)),"")</f>
        <v/>
      </c>
      <c r="AH187" s="17" cm="1">
        <f t="array" ref="AH187">IFERROR(IF(J187="Level",INDEX($M187:$S187,AD187+1),INDEX($M187:$S187,AD187)),"")</f>
        <v>0</v>
      </c>
      <c r="AI187" s="17" t="str" cm="1">
        <f t="array" ref="AI187">IFERROR(INDEX($M187:$S187,AE187),"")</f>
        <v/>
      </c>
      <c r="AJ187" s="17" t="str" cm="1">
        <f t="array" ref="AJ187">IFERROR(INDEX($M187:$S187,AF187),"")</f>
        <v/>
      </c>
      <c r="AK187" s="17" t="str" cm="1">
        <f t="array" ref="AK187">IFERROR(IF(J187="Level",INDEX($T187:$Z187,AC187+1),INDEX($T187:$Z187,AC187)),"")</f>
        <v/>
      </c>
      <c r="AL187" s="17" cm="1">
        <f t="array" ref="AL187">IFERROR(IF(J187="Level",INDEX($T187:$Z187,AD187+1),INDEX($T187:$Z187,AD187)),"")</f>
        <v>0</v>
      </c>
      <c r="AM187" s="17" t="str" cm="1">
        <f t="array" ref="AM187">IFERROR(INDEX($T187:$Z187,AE187),"")</f>
        <v/>
      </c>
      <c r="AN187" s="17" t="str" cm="1">
        <f t="array" ref="AN187">IFERROR(INDEX($T187:$Z187,AF187),"")</f>
        <v/>
      </c>
    </row>
    <row r="188" spans="1:40" hidden="1" x14ac:dyDescent="0.2">
      <c r="A188" s="17" t="str">
        <f t="shared" si="12"/>
        <v>MScbyRes Psychology (Distance Learning): PRM3PSYPSY03</v>
      </c>
      <c r="B188" s="11" t="s">
        <v>3056</v>
      </c>
      <c r="C188" s="11" t="s">
        <v>32964</v>
      </c>
      <c r="D188" s="11" t="s">
        <v>3057</v>
      </c>
      <c r="E188" s="11" t="s">
        <v>149</v>
      </c>
      <c r="F188" s="11" t="s">
        <v>71</v>
      </c>
      <c r="G188" s="11" t="s">
        <v>32187</v>
      </c>
      <c r="H188" s="11" t="s">
        <v>72</v>
      </c>
      <c r="I188" s="11">
        <v>0</v>
      </c>
      <c r="J188" s="11" t="s">
        <v>32168</v>
      </c>
      <c r="K188" s="11" t="s">
        <v>32168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2" t="s">
        <v>32952</v>
      </c>
      <c r="AB188" s="17" t="str">
        <f t="shared" si="13"/>
        <v>Programme is not compatible with this tool</v>
      </c>
      <c r="AC188" s="17" t="str">
        <f t="shared" si="14"/>
        <v/>
      </c>
      <c r="AD188" s="17">
        <f t="shared" si="15"/>
        <v>6</v>
      </c>
      <c r="AE188" s="17" t="str">
        <f t="shared" si="16"/>
        <v/>
      </c>
      <c r="AF188" s="17" t="str">
        <f t="shared" si="17"/>
        <v/>
      </c>
      <c r="AG188" s="17" t="str" cm="1">
        <f t="array" ref="AG188">IFERROR(IF(J188="Level",INDEX($M188:$S188,AC188+1),INDEX($M188:$S188,AC188)),"")</f>
        <v/>
      </c>
      <c r="AH188" s="17" cm="1">
        <f t="array" ref="AH188">IFERROR(IF(J188="Level",INDEX($M188:$S188,AD188+1),INDEX($M188:$S188,AD188)),"")</f>
        <v>0</v>
      </c>
      <c r="AI188" s="17" t="str" cm="1">
        <f t="array" ref="AI188">IFERROR(INDEX($M188:$S188,AE188),"")</f>
        <v/>
      </c>
      <c r="AJ188" s="17" t="str" cm="1">
        <f t="array" ref="AJ188">IFERROR(INDEX($M188:$S188,AF188),"")</f>
        <v/>
      </c>
      <c r="AK188" s="17" t="str" cm="1">
        <f t="array" ref="AK188">IFERROR(IF(J188="Level",INDEX($T188:$Z188,AC188+1),INDEX($T188:$Z188,AC188)),"")</f>
        <v/>
      </c>
      <c r="AL188" s="17" cm="1">
        <f t="array" ref="AL188">IFERROR(IF(J188="Level",INDEX($T188:$Z188,AD188+1),INDEX($T188:$Z188,AD188)),"")</f>
        <v>0</v>
      </c>
      <c r="AM188" s="17" t="str" cm="1">
        <f t="array" ref="AM188">IFERROR(INDEX($T188:$Z188,AE188),"")</f>
        <v/>
      </c>
      <c r="AN188" s="17" t="str" cm="1">
        <f t="array" ref="AN188">IFERROR(INDEX($T188:$Z188,AF188),"")</f>
        <v/>
      </c>
    </row>
    <row r="189" spans="1:40" hidden="1" x14ac:dyDescent="0.2">
      <c r="A189" s="17" t="str">
        <f t="shared" si="12"/>
        <v>PhD Psychology (Distance Learning): PRP3PSYPSY08</v>
      </c>
      <c r="B189" s="11" t="s">
        <v>3447</v>
      </c>
      <c r="C189" s="11" t="s">
        <v>32964</v>
      </c>
      <c r="D189" s="11" t="s">
        <v>3448</v>
      </c>
      <c r="E189" s="11" t="s">
        <v>149</v>
      </c>
      <c r="F189" s="11" t="s">
        <v>71</v>
      </c>
      <c r="G189" s="11" t="s">
        <v>32187</v>
      </c>
      <c r="H189" s="11" t="s">
        <v>72</v>
      </c>
      <c r="I189" s="11">
        <v>0</v>
      </c>
      <c r="J189" s="11" t="s">
        <v>32168</v>
      </c>
      <c r="K189" s="11" t="s">
        <v>32168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2" t="s">
        <v>32952</v>
      </c>
      <c r="AB189" s="17" t="str">
        <f t="shared" si="13"/>
        <v>Programme is not compatible with this tool</v>
      </c>
      <c r="AC189" s="17" t="str">
        <f t="shared" si="14"/>
        <v/>
      </c>
      <c r="AD189" s="17">
        <f t="shared" si="15"/>
        <v>6</v>
      </c>
      <c r="AE189" s="17" t="str">
        <f t="shared" si="16"/>
        <v/>
      </c>
      <c r="AF189" s="17" t="str">
        <f t="shared" si="17"/>
        <v/>
      </c>
      <c r="AG189" s="17" t="str" cm="1">
        <f t="array" ref="AG189">IFERROR(IF(J189="Level",INDEX($M189:$S189,AC189+1),INDEX($M189:$S189,AC189)),"")</f>
        <v/>
      </c>
      <c r="AH189" s="17" cm="1">
        <f t="array" ref="AH189">IFERROR(IF(J189="Level",INDEX($M189:$S189,AD189+1),INDEX($M189:$S189,AD189)),"")</f>
        <v>0</v>
      </c>
      <c r="AI189" s="17" t="str" cm="1">
        <f t="array" ref="AI189">IFERROR(INDEX($M189:$S189,AE189),"")</f>
        <v/>
      </c>
      <c r="AJ189" s="17" t="str" cm="1">
        <f t="array" ref="AJ189">IFERROR(INDEX($M189:$S189,AF189),"")</f>
        <v/>
      </c>
      <c r="AK189" s="17" t="str" cm="1">
        <f t="array" ref="AK189">IFERROR(IF(J189="Level",INDEX($T189:$Z189,AC189+1),INDEX($T189:$Z189,AC189)),"")</f>
        <v/>
      </c>
      <c r="AL189" s="17" cm="1">
        <f t="array" ref="AL189">IFERROR(IF(J189="Level",INDEX($T189:$Z189,AD189+1),INDEX($T189:$Z189,AD189)),"")</f>
        <v>0</v>
      </c>
      <c r="AM189" s="17" t="str" cm="1">
        <f t="array" ref="AM189">IFERROR(INDEX($T189:$Z189,AE189),"")</f>
        <v/>
      </c>
      <c r="AN189" s="17" t="str" cm="1">
        <f t="array" ref="AN189">IFERROR(INDEX($T189:$Z189,AF189),"")</f>
        <v/>
      </c>
    </row>
    <row r="190" spans="1:40" hidden="1" x14ac:dyDescent="0.2">
      <c r="A190" s="17" t="str">
        <f t="shared" si="12"/>
        <v>MPhil Health and Wellbeing (Distance Learning): PRH2SHSSHS06</v>
      </c>
      <c r="B190" s="11" t="s">
        <v>2743</v>
      </c>
      <c r="C190" s="11" t="s">
        <v>32964</v>
      </c>
      <c r="D190" s="11" t="s">
        <v>32578</v>
      </c>
      <c r="E190" s="11" t="s">
        <v>152</v>
      </c>
      <c r="F190" s="11" t="s">
        <v>71</v>
      </c>
      <c r="G190" s="11" t="s">
        <v>32187</v>
      </c>
      <c r="H190" s="11" t="s">
        <v>72</v>
      </c>
      <c r="I190" s="11">
        <v>0</v>
      </c>
      <c r="J190" s="11" t="s">
        <v>32168</v>
      </c>
      <c r="K190" s="11" t="s">
        <v>32168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2" t="s">
        <v>32952</v>
      </c>
      <c r="AB190" s="17" t="str">
        <f t="shared" si="13"/>
        <v>Programme is not compatible with this tool</v>
      </c>
      <c r="AC190" s="17" t="str">
        <f t="shared" si="14"/>
        <v/>
      </c>
      <c r="AD190" s="17">
        <f t="shared" si="15"/>
        <v>6</v>
      </c>
      <c r="AE190" s="17" t="str">
        <f t="shared" si="16"/>
        <v/>
      </c>
      <c r="AF190" s="17" t="str">
        <f t="shared" si="17"/>
        <v/>
      </c>
      <c r="AG190" s="17" t="str" cm="1">
        <f t="array" ref="AG190">IFERROR(IF(J190="Level",INDEX($M190:$S190,AC190+1),INDEX($M190:$S190,AC190)),"")</f>
        <v/>
      </c>
      <c r="AH190" s="17" cm="1">
        <f t="array" ref="AH190">IFERROR(IF(J190="Level",INDEX($M190:$S190,AD190+1),INDEX($M190:$S190,AD190)),"")</f>
        <v>0</v>
      </c>
      <c r="AI190" s="17" t="str" cm="1">
        <f t="array" ref="AI190">IFERROR(INDEX($M190:$S190,AE190),"")</f>
        <v/>
      </c>
      <c r="AJ190" s="17" t="str" cm="1">
        <f t="array" ref="AJ190">IFERROR(INDEX($M190:$S190,AF190),"")</f>
        <v/>
      </c>
      <c r="AK190" s="17" t="str" cm="1">
        <f t="array" ref="AK190">IFERROR(IF(J190="Level",INDEX($T190:$Z190,AC190+1),INDEX($T190:$Z190,AC190)),"")</f>
        <v/>
      </c>
      <c r="AL190" s="17" cm="1">
        <f t="array" ref="AL190">IFERROR(IF(J190="Level",INDEX($T190:$Z190,AD190+1),INDEX($T190:$Z190,AD190)),"")</f>
        <v>0</v>
      </c>
      <c r="AM190" s="17" t="str" cm="1">
        <f t="array" ref="AM190">IFERROR(INDEX($T190:$Z190,AE190),"")</f>
        <v/>
      </c>
      <c r="AN190" s="17" t="str" cm="1">
        <f t="array" ref="AN190">IFERROR(INDEX($T190:$Z190,AF190),"")</f>
        <v/>
      </c>
    </row>
    <row r="191" spans="1:40" hidden="1" x14ac:dyDescent="0.2">
      <c r="A191" s="17" t="str">
        <f t="shared" si="12"/>
        <v>MPhil Sport and Health Sciences (Distance Learning): PRH2SHSSHS09</v>
      </c>
      <c r="B191" s="11" t="s">
        <v>2748</v>
      </c>
      <c r="C191" s="11" t="s">
        <v>32964</v>
      </c>
      <c r="D191" s="11" t="s">
        <v>32483</v>
      </c>
      <c r="E191" s="11" t="s">
        <v>152</v>
      </c>
      <c r="F191" s="11" t="s">
        <v>71</v>
      </c>
      <c r="G191" s="11" t="s">
        <v>32187</v>
      </c>
      <c r="H191" s="11" t="s">
        <v>72</v>
      </c>
      <c r="I191" s="11">
        <v>0</v>
      </c>
      <c r="J191" s="11" t="s">
        <v>32168</v>
      </c>
      <c r="K191" s="11" t="s">
        <v>32168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2" t="s">
        <v>32952</v>
      </c>
      <c r="AB191" s="17" t="str">
        <f t="shared" si="13"/>
        <v>Programme is not compatible with this tool</v>
      </c>
      <c r="AC191" s="17" t="str">
        <f t="shared" si="14"/>
        <v/>
      </c>
      <c r="AD191" s="17">
        <f t="shared" si="15"/>
        <v>6</v>
      </c>
      <c r="AE191" s="17" t="str">
        <f t="shared" si="16"/>
        <v/>
      </c>
      <c r="AF191" s="17" t="str">
        <f t="shared" si="17"/>
        <v/>
      </c>
      <c r="AG191" s="17" t="str" cm="1">
        <f t="array" ref="AG191">IFERROR(IF(J191="Level",INDEX($M191:$S191,AC191+1),INDEX($M191:$S191,AC191)),"")</f>
        <v/>
      </c>
      <c r="AH191" s="17" cm="1">
        <f t="array" ref="AH191">IFERROR(IF(J191="Level",INDEX($M191:$S191,AD191+1),INDEX($M191:$S191,AD191)),"")</f>
        <v>0</v>
      </c>
      <c r="AI191" s="17" t="str" cm="1">
        <f t="array" ref="AI191">IFERROR(INDEX($M191:$S191,AE191),"")</f>
        <v/>
      </c>
      <c r="AJ191" s="17" t="str" cm="1">
        <f t="array" ref="AJ191">IFERROR(INDEX($M191:$S191,AF191),"")</f>
        <v/>
      </c>
      <c r="AK191" s="17" t="str" cm="1">
        <f t="array" ref="AK191">IFERROR(IF(J191="Level",INDEX($T191:$Z191,AC191+1),INDEX($T191:$Z191,AC191)),"")</f>
        <v/>
      </c>
      <c r="AL191" s="17" cm="1">
        <f t="array" ref="AL191">IFERROR(IF(J191="Level",INDEX($T191:$Z191,AD191+1),INDEX($T191:$Z191,AD191)),"")</f>
        <v>0</v>
      </c>
      <c r="AM191" s="17" t="str" cm="1">
        <f t="array" ref="AM191">IFERROR(INDEX($T191:$Z191,AE191),"")</f>
        <v/>
      </c>
      <c r="AN191" s="17" t="str" cm="1">
        <f t="array" ref="AN191">IFERROR(INDEX($T191:$Z191,AF191),"")</f>
        <v/>
      </c>
    </row>
    <row r="192" spans="1:40" hidden="1" x14ac:dyDescent="0.2">
      <c r="A192" s="17" t="str">
        <f t="shared" si="12"/>
        <v>PhD Health and Wellbeing (Distance Learning): PRP3SHSSHS06</v>
      </c>
      <c r="B192" s="11" t="s">
        <v>3486</v>
      </c>
      <c r="C192" s="11" t="s">
        <v>32964</v>
      </c>
      <c r="D192" s="11" t="s">
        <v>3487</v>
      </c>
      <c r="E192" s="11" t="s">
        <v>152</v>
      </c>
      <c r="F192" s="11" t="s">
        <v>71</v>
      </c>
      <c r="G192" s="11" t="s">
        <v>32187</v>
      </c>
      <c r="H192" s="11" t="s">
        <v>72</v>
      </c>
      <c r="I192" s="11">
        <v>0</v>
      </c>
      <c r="J192" s="11" t="s">
        <v>32168</v>
      </c>
      <c r="K192" s="11" t="s">
        <v>32168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2" t="s">
        <v>32952</v>
      </c>
      <c r="AB192" s="17" t="str">
        <f t="shared" si="13"/>
        <v>Programme is not compatible with this tool</v>
      </c>
      <c r="AC192" s="17" t="str">
        <f t="shared" si="14"/>
        <v/>
      </c>
      <c r="AD192" s="17">
        <f t="shared" si="15"/>
        <v>6</v>
      </c>
      <c r="AE192" s="17" t="str">
        <f t="shared" si="16"/>
        <v/>
      </c>
      <c r="AF192" s="17" t="str">
        <f t="shared" si="17"/>
        <v/>
      </c>
      <c r="AG192" s="17" t="str" cm="1">
        <f t="array" ref="AG192">IFERROR(IF(J192="Level",INDEX($M192:$S192,AC192+1),INDEX($M192:$S192,AC192)),"")</f>
        <v/>
      </c>
      <c r="AH192" s="17" cm="1">
        <f t="array" ref="AH192">IFERROR(IF(J192="Level",INDEX($M192:$S192,AD192+1),INDEX($M192:$S192,AD192)),"")</f>
        <v>0</v>
      </c>
      <c r="AI192" s="17" t="str" cm="1">
        <f t="array" ref="AI192">IFERROR(INDEX($M192:$S192,AE192),"")</f>
        <v/>
      </c>
      <c r="AJ192" s="17" t="str" cm="1">
        <f t="array" ref="AJ192">IFERROR(INDEX($M192:$S192,AF192),"")</f>
        <v/>
      </c>
      <c r="AK192" s="17" t="str" cm="1">
        <f t="array" ref="AK192">IFERROR(IF(J192="Level",INDEX($T192:$Z192,AC192+1),INDEX($T192:$Z192,AC192)),"")</f>
        <v/>
      </c>
      <c r="AL192" s="17" cm="1">
        <f t="array" ref="AL192">IFERROR(IF(J192="Level",INDEX($T192:$Z192,AD192+1),INDEX($T192:$Z192,AD192)),"")</f>
        <v>0</v>
      </c>
      <c r="AM192" s="17" t="str" cm="1">
        <f t="array" ref="AM192">IFERROR(INDEX($T192:$Z192,AE192),"")</f>
        <v/>
      </c>
      <c r="AN192" s="17" t="str" cm="1">
        <f t="array" ref="AN192">IFERROR(INDEX($T192:$Z192,AF192),"")</f>
        <v/>
      </c>
    </row>
    <row r="193" spans="1:40" hidden="1" x14ac:dyDescent="0.2">
      <c r="A193" s="17" t="str">
        <f t="shared" si="12"/>
        <v>PhD Sport and Health Sciences (Distance Learning): PRP3SHSSHS09</v>
      </c>
      <c r="B193" s="11" t="s">
        <v>3491</v>
      </c>
      <c r="C193" s="11" t="s">
        <v>32964</v>
      </c>
      <c r="D193" s="11" t="s">
        <v>3492</v>
      </c>
      <c r="E193" s="11" t="s">
        <v>152</v>
      </c>
      <c r="F193" s="11" t="s">
        <v>71</v>
      </c>
      <c r="G193" s="11" t="s">
        <v>32187</v>
      </c>
      <c r="H193" s="11" t="s">
        <v>72</v>
      </c>
      <c r="I193" s="11">
        <v>0</v>
      </c>
      <c r="J193" s="11" t="s">
        <v>32168</v>
      </c>
      <c r="K193" s="11" t="s">
        <v>32168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2" t="s">
        <v>32952</v>
      </c>
      <c r="AB193" s="17" t="str">
        <f t="shared" si="13"/>
        <v>Programme is not compatible with this tool</v>
      </c>
      <c r="AC193" s="17" t="str">
        <f t="shared" si="14"/>
        <v/>
      </c>
      <c r="AD193" s="17">
        <f t="shared" si="15"/>
        <v>6</v>
      </c>
      <c r="AE193" s="17" t="str">
        <f t="shared" si="16"/>
        <v/>
      </c>
      <c r="AF193" s="17" t="str">
        <f t="shared" si="17"/>
        <v/>
      </c>
      <c r="AG193" s="17" t="str" cm="1">
        <f t="array" ref="AG193">IFERROR(IF(J193="Level",INDEX($M193:$S193,AC193+1),INDEX($M193:$S193,AC193)),"")</f>
        <v/>
      </c>
      <c r="AH193" s="17" cm="1">
        <f t="array" ref="AH193">IFERROR(IF(J193="Level",INDEX($M193:$S193,AD193+1),INDEX($M193:$S193,AD193)),"")</f>
        <v>0</v>
      </c>
      <c r="AI193" s="17" t="str" cm="1">
        <f t="array" ref="AI193">IFERROR(INDEX($M193:$S193,AE193),"")</f>
        <v/>
      </c>
      <c r="AJ193" s="17" t="str" cm="1">
        <f t="array" ref="AJ193">IFERROR(INDEX($M193:$S193,AF193),"")</f>
        <v/>
      </c>
      <c r="AK193" s="17" t="str" cm="1">
        <f t="array" ref="AK193">IFERROR(IF(J193="Level",INDEX($T193:$Z193,AC193+1),INDEX($T193:$Z193,AC193)),"")</f>
        <v/>
      </c>
      <c r="AL193" s="17" cm="1">
        <f t="array" ref="AL193">IFERROR(IF(J193="Level",INDEX($T193:$Z193,AD193+1),INDEX($T193:$Z193,AD193)),"")</f>
        <v>0</v>
      </c>
      <c r="AM193" s="17" t="str" cm="1">
        <f t="array" ref="AM193">IFERROR(INDEX($T193:$Z193,AE193),"")</f>
        <v/>
      </c>
      <c r="AN193" s="17" t="str" cm="1">
        <f t="array" ref="AN193">IFERROR(INDEX($T193:$Z193,AF193),"")</f>
        <v/>
      </c>
    </row>
    <row r="194" spans="1:40" hidden="1" x14ac:dyDescent="0.2">
      <c r="A194" s="17" t="str">
        <f t="shared" ref="A194:A257" si="18">D194&amp;": "&amp;B194</f>
        <v>EdD Educational Psychology: PRG2EDUEDU02</v>
      </c>
      <c r="B194" s="11" t="s">
        <v>2319</v>
      </c>
      <c r="C194" s="11" t="s">
        <v>32964</v>
      </c>
      <c r="D194" s="11" t="s">
        <v>2320</v>
      </c>
      <c r="E194" s="11" t="s">
        <v>180</v>
      </c>
      <c r="F194" s="11" t="s">
        <v>76</v>
      </c>
      <c r="G194" s="11" t="s">
        <v>32774</v>
      </c>
      <c r="H194" s="11" t="s">
        <v>72</v>
      </c>
      <c r="I194" s="11">
        <v>0</v>
      </c>
      <c r="J194" s="11" t="s">
        <v>32168</v>
      </c>
      <c r="K194" s="11" t="s">
        <v>32168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2" t="s">
        <v>32952</v>
      </c>
      <c r="AB194" s="17" t="str">
        <f t="shared" ref="AB194:AB257" si="19">IF(H194="Yes","Programme: "&amp;D194,"Programme is not compatible with this tool")</f>
        <v>Programme is not compatible with this tool</v>
      </c>
      <c r="AC194" s="17" t="str">
        <f t="shared" ref="AC194:AC257" si="20">IF(J194="Stage",IF(M194&lt;&gt;0,1,IF(N194&lt;&gt;0,2,IF(O194&lt;&gt;0,3,IF(P194&lt;&gt;0,4,IF(Q194&lt;&gt;0,5,""))))),IF(J194="","",IF(R194&lt;&gt;0,5,IF(S194&lt;&gt;0,6,""))))</f>
        <v/>
      </c>
      <c r="AD194" s="17">
        <f t="shared" ref="AD194:AD257" si="21">IF(J194="Stage",IF(AND(N194&lt;&gt;0,AC194&lt;2),2,IF(AND(O194&lt;&gt;0,AC194&lt;3),3,IF(AND(P194&lt;&gt;0,AC194&lt;4),4,IF(AND(Q194&lt;&gt;0,AC194&lt;5),5,"")))),IF(J194="","",IF(AC194&lt;&gt;0,6)))</f>
        <v>6</v>
      </c>
      <c r="AE194" s="17" t="str">
        <f t="shared" ref="AE194:AE257" si="22">IF(AND(O194&lt;&gt;0,AD194&lt;3),3,IF(AND(P194&lt;&gt;0,AD194&lt;4),4,IF(AND(Q194&lt;&gt;0,AD194&lt;5),5,"")))</f>
        <v/>
      </c>
      <c r="AF194" s="17" t="str">
        <f t="shared" ref="AF194:AF257" si="23">IF(AND(P194&lt;&gt;0,AE194&lt;4),4,IF(AND(Q194&lt;&gt;0,AE194&lt;5),5,""))</f>
        <v/>
      </c>
      <c r="AG194" s="17" t="str" cm="1">
        <f t="array" ref="AG194">IFERROR(IF(J194="Level",INDEX($M194:$S194,AC194+1),INDEX($M194:$S194,AC194)),"")</f>
        <v/>
      </c>
      <c r="AH194" s="17" cm="1">
        <f t="array" ref="AH194">IFERROR(IF(J194="Level",INDEX($M194:$S194,AD194+1),INDEX($M194:$S194,AD194)),"")</f>
        <v>0</v>
      </c>
      <c r="AI194" s="17" t="str" cm="1">
        <f t="array" ref="AI194">IFERROR(INDEX($M194:$S194,AE194),"")</f>
        <v/>
      </c>
      <c r="AJ194" s="17" t="str" cm="1">
        <f t="array" ref="AJ194">IFERROR(INDEX($M194:$S194,AF194),"")</f>
        <v/>
      </c>
      <c r="AK194" s="17" t="str" cm="1">
        <f t="array" ref="AK194">IFERROR(IF(J194="Level",INDEX($T194:$Z194,AC194+1),INDEX($T194:$Z194,AC194)),"")</f>
        <v/>
      </c>
      <c r="AL194" s="17" cm="1">
        <f t="array" ref="AL194">IFERROR(IF(J194="Level",INDEX($T194:$Z194,AD194+1),INDEX($T194:$Z194,AD194)),"")</f>
        <v>0</v>
      </c>
      <c r="AM194" s="17" t="str" cm="1">
        <f t="array" ref="AM194">IFERROR(INDEX($T194:$Z194,AE194),"")</f>
        <v/>
      </c>
      <c r="AN194" s="17" t="str" cm="1">
        <f t="array" ref="AN194">IFERROR(INDEX($T194:$Z194,AF194),"")</f>
        <v/>
      </c>
    </row>
    <row r="195" spans="1:40" ht="25.5" hidden="1" x14ac:dyDescent="0.2">
      <c r="A195" s="17" t="str">
        <f t="shared" si="18"/>
        <v>EdD Teaching English to Speakers of Other Languages (Exeter): PRG2EDUEDU03</v>
      </c>
      <c r="B195" s="11" t="s">
        <v>2321</v>
      </c>
      <c r="C195" s="11" t="s">
        <v>32964</v>
      </c>
      <c r="D195" s="11" t="s">
        <v>2322</v>
      </c>
      <c r="E195" s="11" t="s">
        <v>180</v>
      </c>
      <c r="F195" s="11" t="s">
        <v>76</v>
      </c>
      <c r="G195" s="11" t="s">
        <v>32774</v>
      </c>
      <c r="H195" s="11" t="s">
        <v>72</v>
      </c>
      <c r="I195" s="11">
        <v>0</v>
      </c>
      <c r="J195" s="11" t="s">
        <v>32168</v>
      </c>
      <c r="K195" s="11" t="s">
        <v>32168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2" t="s">
        <v>32952</v>
      </c>
      <c r="AB195" s="17" t="str">
        <f t="shared" si="19"/>
        <v>Programme is not compatible with this tool</v>
      </c>
      <c r="AC195" s="17" t="str">
        <f t="shared" si="20"/>
        <v/>
      </c>
      <c r="AD195" s="17">
        <f t="shared" si="21"/>
        <v>6</v>
      </c>
      <c r="AE195" s="17" t="str">
        <f t="shared" si="22"/>
        <v/>
      </c>
      <c r="AF195" s="17" t="str">
        <f t="shared" si="23"/>
        <v/>
      </c>
      <c r="AG195" s="17" t="str" cm="1">
        <f t="array" ref="AG195">IFERROR(IF(J195="Level",INDEX($M195:$S195,AC195+1),INDEX($M195:$S195,AC195)),"")</f>
        <v/>
      </c>
      <c r="AH195" s="17" cm="1">
        <f t="array" ref="AH195">IFERROR(IF(J195="Level",INDEX($M195:$S195,AD195+1),INDEX($M195:$S195,AD195)),"")</f>
        <v>0</v>
      </c>
      <c r="AI195" s="17" t="str" cm="1">
        <f t="array" ref="AI195">IFERROR(INDEX($M195:$S195,AE195),"")</f>
        <v/>
      </c>
      <c r="AJ195" s="17" t="str" cm="1">
        <f t="array" ref="AJ195">IFERROR(INDEX($M195:$S195,AF195),"")</f>
        <v/>
      </c>
      <c r="AK195" s="17" t="str" cm="1">
        <f t="array" ref="AK195">IFERROR(IF(J195="Level",INDEX($T195:$Z195,AC195+1),INDEX($T195:$Z195,AC195)),"")</f>
        <v/>
      </c>
      <c r="AL195" s="17" cm="1">
        <f t="array" ref="AL195">IFERROR(IF(J195="Level",INDEX($T195:$Z195,AD195+1),INDEX($T195:$Z195,AD195)),"")</f>
        <v>0</v>
      </c>
      <c r="AM195" s="17" t="str" cm="1">
        <f t="array" ref="AM195">IFERROR(INDEX($T195:$Z195,AE195),"")</f>
        <v/>
      </c>
      <c r="AN195" s="17" t="str" cm="1">
        <f t="array" ref="AN195">IFERROR(INDEX($T195:$Z195,AF195),"")</f>
        <v/>
      </c>
    </row>
    <row r="196" spans="1:40" hidden="1" x14ac:dyDescent="0.2">
      <c r="A196" s="17" t="str">
        <f t="shared" si="18"/>
        <v>DEdPsy Educational Child and Community Psychology: PRW3EDUEDU01</v>
      </c>
      <c r="B196" s="11" t="s">
        <v>2317</v>
      </c>
      <c r="C196" s="11" t="s">
        <v>32964</v>
      </c>
      <c r="D196" s="11" t="s">
        <v>2318</v>
      </c>
      <c r="E196" s="11" t="s">
        <v>180</v>
      </c>
      <c r="F196" s="11" t="s">
        <v>76</v>
      </c>
      <c r="G196" s="11" t="s">
        <v>32774</v>
      </c>
      <c r="H196" s="11" t="s">
        <v>72</v>
      </c>
      <c r="I196" s="11">
        <v>0</v>
      </c>
      <c r="J196" s="11" t="s">
        <v>32168</v>
      </c>
      <c r="K196" s="11" t="s">
        <v>32168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2" t="s">
        <v>32952</v>
      </c>
      <c r="AB196" s="17" t="str">
        <f t="shared" si="19"/>
        <v>Programme is not compatible with this tool</v>
      </c>
      <c r="AC196" s="17" t="str">
        <f t="shared" si="20"/>
        <v/>
      </c>
      <c r="AD196" s="17">
        <f t="shared" si="21"/>
        <v>6</v>
      </c>
      <c r="AE196" s="17" t="str">
        <f t="shared" si="22"/>
        <v/>
      </c>
      <c r="AF196" s="17" t="str">
        <f t="shared" si="23"/>
        <v/>
      </c>
      <c r="AG196" s="17" t="str" cm="1">
        <f t="array" ref="AG196">IFERROR(IF(J196="Level",INDEX($M196:$S196,AC196+1),INDEX($M196:$S196,AC196)),"")</f>
        <v/>
      </c>
      <c r="AH196" s="17" cm="1">
        <f t="array" ref="AH196">IFERROR(IF(J196="Level",INDEX($M196:$S196,AD196+1),INDEX($M196:$S196,AD196)),"")</f>
        <v>0</v>
      </c>
      <c r="AI196" s="17" t="str" cm="1">
        <f t="array" ref="AI196">IFERROR(INDEX($M196:$S196,AE196),"")</f>
        <v/>
      </c>
      <c r="AJ196" s="17" t="str" cm="1">
        <f t="array" ref="AJ196">IFERROR(INDEX($M196:$S196,AF196),"")</f>
        <v/>
      </c>
      <c r="AK196" s="17" t="str" cm="1">
        <f t="array" ref="AK196">IFERROR(IF(J196="Level",INDEX($T196:$Z196,AC196+1),INDEX($T196:$Z196,AC196)),"")</f>
        <v/>
      </c>
      <c r="AL196" s="17" cm="1">
        <f t="array" ref="AL196">IFERROR(IF(J196="Level",INDEX($T196:$Z196,AD196+1),INDEX($T196:$Z196,AD196)),"")</f>
        <v>0</v>
      </c>
      <c r="AM196" s="17" t="str" cm="1">
        <f t="array" ref="AM196">IFERROR(INDEX($T196:$Z196,AE196),"")</f>
        <v/>
      </c>
      <c r="AN196" s="17" t="str" cm="1">
        <f t="array" ref="AN196">IFERROR(INDEX($T196:$Z196,AF196),"")</f>
        <v/>
      </c>
    </row>
    <row r="197" spans="1:40" hidden="1" x14ac:dyDescent="0.2">
      <c r="A197" s="17" t="str">
        <f t="shared" si="18"/>
        <v>DClinRes Doctor of Clinical Research: PRK3PSYPSY01</v>
      </c>
      <c r="B197" s="11" t="s">
        <v>2314</v>
      </c>
      <c r="C197" s="11" t="s">
        <v>32964</v>
      </c>
      <c r="D197" s="11" t="s">
        <v>2316</v>
      </c>
      <c r="E197" s="11" t="s">
        <v>149</v>
      </c>
      <c r="F197" s="11" t="s">
        <v>71</v>
      </c>
      <c r="G197" s="11" t="s">
        <v>32774</v>
      </c>
      <c r="H197" s="11" t="s">
        <v>72</v>
      </c>
      <c r="I197" s="11">
        <v>0</v>
      </c>
      <c r="J197" s="11" t="s">
        <v>32168</v>
      </c>
      <c r="K197" s="11" t="s">
        <v>32168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2" t="s">
        <v>32952</v>
      </c>
      <c r="AB197" s="17" t="str">
        <f t="shared" si="19"/>
        <v>Programme is not compatible with this tool</v>
      </c>
      <c r="AC197" s="17" t="str">
        <f t="shared" si="20"/>
        <v/>
      </c>
      <c r="AD197" s="17">
        <f t="shared" si="21"/>
        <v>6</v>
      </c>
      <c r="AE197" s="17" t="str">
        <f t="shared" si="22"/>
        <v/>
      </c>
      <c r="AF197" s="17" t="str">
        <f t="shared" si="23"/>
        <v/>
      </c>
      <c r="AG197" s="17" t="str" cm="1">
        <f t="array" ref="AG197">IFERROR(IF(J197="Level",INDEX($M197:$S197,AC197+1),INDEX($M197:$S197,AC197)),"")</f>
        <v/>
      </c>
      <c r="AH197" s="17" cm="1">
        <f t="array" ref="AH197">IFERROR(IF(J197="Level",INDEX($M197:$S197,AD197+1),INDEX($M197:$S197,AD197)),"")</f>
        <v>0</v>
      </c>
      <c r="AI197" s="17" t="str" cm="1">
        <f t="array" ref="AI197">IFERROR(INDEX($M197:$S197,AE197),"")</f>
        <v/>
      </c>
      <c r="AJ197" s="17" t="str" cm="1">
        <f t="array" ref="AJ197">IFERROR(INDEX($M197:$S197,AF197),"")</f>
        <v/>
      </c>
      <c r="AK197" s="17" t="str" cm="1">
        <f t="array" ref="AK197">IFERROR(IF(J197="Level",INDEX($T197:$Z197,AC197+1),INDEX($T197:$Z197,AC197)),"")</f>
        <v/>
      </c>
      <c r="AL197" s="17" cm="1">
        <f t="array" ref="AL197">IFERROR(IF(J197="Level",INDEX($T197:$Z197,AD197+1),INDEX($T197:$Z197,AD197)),"")</f>
        <v>0</v>
      </c>
      <c r="AM197" s="17" t="str" cm="1">
        <f t="array" ref="AM197">IFERROR(INDEX($T197:$Z197,AE197),"")</f>
        <v/>
      </c>
      <c r="AN197" s="17" t="str" cm="1">
        <f t="array" ref="AN197">IFERROR(INDEX($T197:$Z197,AF197),"")</f>
        <v/>
      </c>
    </row>
    <row r="198" spans="1:40" hidden="1" x14ac:dyDescent="0.2">
      <c r="A198" s="17" t="str">
        <f t="shared" si="18"/>
        <v>DForenPsy Doctor of Forensic Psychology: PRK3PSYPSY02</v>
      </c>
      <c r="B198" s="11" t="s">
        <v>32966</v>
      </c>
      <c r="C198" s="11" t="s">
        <v>32964</v>
      </c>
      <c r="D198" s="11" t="s">
        <v>32967</v>
      </c>
      <c r="E198" s="11" t="s">
        <v>149</v>
      </c>
      <c r="F198" s="11" t="s">
        <v>71</v>
      </c>
      <c r="G198" s="11" t="s">
        <v>32774</v>
      </c>
      <c r="H198" s="11" t="s">
        <v>72</v>
      </c>
      <c r="I198" s="11">
        <v>0</v>
      </c>
      <c r="J198" s="11" t="s">
        <v>32168</v>
      </c>
      <c r="K198" s="11" t="s">
        <v>32168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2" t="s">
        <v>32952</v>
      </c>
      <c r="AB198" s="17" t="str">
        <f t="shared" si="19"/>
        <v>Programme is not compatible with this tool</v>
      </c>
      <c r="AC198" s="17" t="str">
        <f t="shared" si="20"/>
        <v/>
      </c>
      <c r="AD198" s="17">
        <f t="shared" si="21"/>
        <v>6</v>
      </c>
      <c r="AE198" s="17" t="str">
        <f t="shared" si="22"/>
        <v/>
      </c>
      <c r="AF198" s="17" t="str">
        <f t="shared" si="23"/>
        <v/>
      </c>
      <c r="AG198" s="17" t="str" cm="1">
        <f t="array" ref="AG198">IFERROR(IF(J198="Level",INDEX($M198:$S198,AC198+1),INDEX($M198:$S198,AC198)),"")</f>
        <v/>
      </c>
      <c r="AH198" s="17" cm="1">
        <f t="array" ref="AH198">IFERROR(IF(J198="Level",INDEX($M198:$S198,AD198+1),INDEX($M198:$S198,AD198)),"")</f>
        <v>0</v>
      </c>
      <c r="AI198" s="17" t="str" cm="1">
        <f t="array" ref="AI198">IFERROR(INDEX($M198:$S198,AE198),"")</f>
        <v/>
      </c>
      <c r="AJ198" s="17" t="str" cm="1">
        <f t="array" ref="AJ198">IFERROR(INDEX($M198:$S198,AF198),"")</f>
        <v/>
      </c>
      <c r="AK198" s="17" t="str" cm="1">
        <f t="array" ref="AK198">IFERROR(IF(J198="Level",INDEX($T198:$Z198,AC198+1),INDEX($T198:$Z198,AC198)),"")</f>
        <v/>
      </c>
      <c r="AL198" s="17" cm="1">
        <f t="array" ref="AL198">IFERROR(IF(J198="Level",INDEX($T198:$Z198,AD198+1),INDEX($T198:$Z198,AD198)),"")</f>
        <v>0</v>
      </c>
      <c r="AM198" s="17" t="str" cm="1">
        <f t="array" ref="AM198">IFERROR(INDEX($T198:$Z198,AE198),"")</f>
        <v/>
      </c>
      <c r="AN198" s="17" t="str" cm="1">
        <f t="array" ref="AN198">IFERROR(INDEX($T198:$Z198,AF198),"")</f>
        <v/>
      </c>
    </row>
    <row r="199" spans="1:40" hidden="1" x14ac:dyDescent="0.2">
      <c r="A199" s="17" t="str">
        <f t="shared" si="18"/>
        <v>EngD Sustainable Materials and Manufacturing: PRD4ECSECS01</v>
      </c>
      <c r="B199" s="11" t="s">
        <v>2335</v>
      </c>
      <c r="C199" s="11" t="s">
        <v>32964</v>
      </c>
      <c r="D199" s="11" t="s">
        <v>2336</v>
      </c>
      <c r="E199" s="11" t="s">
        <v>409</v>
      </c>
      <c r="F199" s="11" t="s">
        <v>82</v>
      </c>
      <c r="G199" s="11" t="s">
        <v>32771</v>
      </c>
      <c r="H199" s="11" t="s">
        <v>72</v>
      </c>
      <c r="I199" s="11">
        <v>0</v>
      </c>
      <c r="J199" s="11" t="s">
        <v>32168</v>
      </c>
      <c r="K199" s="11" t="s">
        <v>32168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2" t="s">
        <v>32952</v>
      </c>
      <c r="AB199" s="17" t="str">
        <f t="shared" si="19"/>
        <v>Programme is not compatible with this tool</v>
      </c>
      <c r="AC199" s="17" t="str">
        <f t="shared" si="20"/>
        <v/>
      </c>
      <c r="AD199" s="17">
        <f t="shared" si="21"/>
        <v>6</v>
      </c>
      <c r="AE199" s="17" t="str">
        <f t="shared" si="22"/>
        <v/>
      </c>
      <c r="AF199" s="17" t="str">
        <f t="shared" si="23"/>
        <v/>
      </c>
      <c r="AG199" s="17" t="str" cm="1">
        <f t="array" ref="AG199">IFERROR(IF(J199="Level",INDEX($M199:$S199,AC199+1),INDEX($M199:$S199,AC199)),"")</f>
        <v/>
      </c>
      <c r="AH199" s="17" cm="1">
        <f t="array" ref="AH199">IFERROR(IF(J199="Level",INDEX($M199:$S199,AD199+1),INDEX($M199:$S199,AD199)),"")</f>
        <v>0</v>
      </c>
      <c r="AI199" s="17" t="str" cm="1">
        <f t="array" ref="AI199">IFERROR(INDEX($M199:$S199,AE199),"")</f>
        <v/>
      </c>
      <c r="AJ199" s="17" t="str" cm="1">
        <f t="array" ref="AJ199">IFERROR(INDEX($M199:$S199,AF199),"")</f>
        <v/>
      </c>
      <c r="AK199" s="17" t="str" cm="1">
        <f t="array" ref="AK199">IFERROR(IF(J199="Level",INDEX($T199:$Z199,AC199+1),INDEX($T199:$Z199,AC199)),"")</f>
        <v/>
      </c>
      <c r="AL199" s="17" cm="1">
        <f t="array" ref="AL199">IFERROR(IF(J199="Level",INDEX($T199:$Z199,AD199+1),INDEX($T199:$Z199,AD199)),"")</f>
        <v>0</v>
      </c>
      <c r="AM199" s="17" t="str" cm="1">
        <f t="array" ref="AM199">IFERROR(INDEX($T199:$Z199,AE199),"")</f>
        <v/>
      </c>
      <c r="AN199" s="17" t="str" cm="1">
        <f t="array" ref="AN199">IFERROR(INDEX($T199:$Z199,AF199),"")</f>
        <v/>
      </c>
    </row>
    <row r="200" spans="1:40" hidden="1" x14ac:dyDescent="0.2">
      <c r="A200" s="17" t="str">
        <f t="shared" si="18"/>
        <v>EngD Sustainable Materials and Manufacturing - Cornwall: PRD4ECSECSCA</v>
      </c>
      <c r="B200" s="11" t="s">
        <v>2337</v>
      </c>
      <c r="C200" s="11" t="s">
        <v>32964</v>
      </c>
      <c r="D200" s="11" t="s">
        <v>2338</v>
      </c>
      <c r="E200" s="11" t="s">
        <v>409</v>
      </c>
      <c r="F200" s="11" t="s">
        <v>82</v>
      </c>
      <c r="G200" s="11" t="s">
        <v>32771</v>
      </c>
      <c r="H200" s="11" t="s">
        <v>72</v>
      </c>
      <c r="I200" s="11">
        <v>0</v>
      </c>
      <c r="J200" s="11" t="s">
        <v>32168</v>
      </c>
      <c r="K200" s="11" t="s">
        <v>32168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2" t="s">
        <v>32952</v>
      </c>
      <c r="AB200" s="17" t="str">
        <f t="shared" si="19"/>
        <v>Programme is not compatible with this tool</v>
      </c>
      <c r="AC200" s="17" t="str">
        <f t="shared" si="20"/>
        <v/>
      </c>
      <c r="AD200" s="17">
        <f t="shared" si="21"/>
        <v>6</v>
      </c>
      <c r="AE200" s="17" t="str">
        <f t="shared" si="22"/>
        <v/>
      </c>
      <c r="AF200" s="17" t="str">
        <f t="shared" si="23"/>
        <v/>
      </c>
      <c r="AG200" s="17" t="str" cm="1">
        <f t="array" ref="AG200">IFERROR(IF(J200="Level",INDEX($M200:$S200,AC200+1),INDEX($M200:$S200,AC200)),"")</f>
        <v/>
      </c>
      <c r="AH200" s="17" cm="1">
        <f t="array" ref="AH200">IFERROR(IF(J200="Level",INDEX($M200:$S200,AD200+1),INDEX($M200:$S200,AD200)),"")</f>
        <v>0</v>
      </c>
      <c r="AI200" s="17" t="str" cm="1">
        <f t="array" ref="AI200">IFERROR(INDEX($M200:$S200,AE200),"")</f>
        <v/>
      </c>
      <c r="AJ200" s="17" t="str" cm="1">
        <f t="array" ref="AJ200">IFERROR(INDEX($M200:$S200,AF200),"")</f>
        <v/>
      </c>
      <c r="AK200" s="17" t="str" cm="1">
        <f t="array" ref="AK200">IFERROR(IF(J200="Level",INDEX($T200:$Z200,AC200+1),INDEX($T200:$Z200,AC200)),"")</f>
        <v/>
      </c>
      <c r="AL200" s="17" cm="1">
        <f t="array" ref="AL200">IFERROR(IF(J200="Level",INDEX($T200:$Z200,AD200+1),INDEX($T200:$Z200,AD200)),"")</f>
        <v>0</v>
      </c>
      <c r="AM200" s="17" t="str" cm="1">
        <f t="array" ref="AM200">IFERROR(INDEX($T200:$Z200,AE200),"")</f>
        <v/>
      </c>
      <c r="AN200" s="17" t="str" cm="1">
        <f t="array" ref="AN200">IFERROR(INDEX($T200:$Z200,AF200),"")</f>
        <v/>
      </c>
    </row>
    <row r="201" spans="1:40" hidden="1" x14ac:dyDescent="0.2">
      <c r="A201" s="17" t="str">
        <f t="shared" si="18"/>
        <v>EngD Offshore Renewable Energy (Split Site): PRD5CSMCSMC1</v>
      </c>
      <c r="B201" s="11" t="s">
        <v>2339</v>
      </c>
      <c r="C201" s="11" t="s">
        <v>32964</v>
      </c>
      <c r="D201" s="11" t="s">
        <v>32772</v>
      </c>
      <c r="E201" s="11" t="s">
        <v>409</v>
      </c>
      <c r="F201" s="11" t="s">
        <v>82</v>
      </c>
      <c r="G201" s="11" t="s">
        <v>32771</v>
      </c>
      <c r="H201" s="11" t="s">
        <v>72</v>
      </c>
      <c r="I201" s="11">
        <v>0</v>
      </c>
      <c r="J201" s="11" t="s">
        <v>32168</v>
      </c>
      <c r="K201" s="11" t="s">
        <v>32168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1">
        <v>0</v>
      </c>
      <c r="AA201" s="12" t="s">
        <v>32952</v>
      </c>
      <c r="AB201" s="17" t="str">
        <f t="shared" si="19"/>
        <v>Programme is not compatible with this tool</v>
      </c>
      <c r="AC201" s="17" t="str">
        <f t="shared" si="20"/>
        <v/>
      </c>
      <c r="AD201" s="17">
        <f t="shared" si="21"/>
        <v>6</v>
      </c>
      <c r="AE201" s="17" t="str">
        <f t="shared" si="22"/>
        <v/>
      </c>
      <c r="AF201" s="17" t="str">
        <f t="shared" si="23"/>
        <v/>
      </c>
      <c r="AG201" s="17" t="str" cm="1">
        <f t="array" ref="AG201">IFERROR(IF(J201="Level",INDEX($M201:$S201,AC201+1),INDEX($M201:$S201,AC201)),"")</f>
        <v/>
      </c>
      <c r="AH201" s="17" cm="1">
        <f t="array" ref="AH201">IFERROR(IF(J201="Level",INDEX($M201:$S201,AD201+1),INDEX($M201:$S201,AD201)),"")</f>
        <v>0</v>
      </c>
      <c r="AI201" s="17" t="str" cm="1">
        <f t="array" ref="AI201">IFERROR(INDEX($M201:$S201,AE201),"")</f>
        <v/>
      </c>
      <c r="AJ201" s="17" t="str" cm="1">
        <f t="array" ref="AJ201">IFERROR(INDEX($M201:$S201,AF201),"")</f>
        <v/>
      </c>
      <c r="AK201" s="17" t="str" cm="1">
        <f t="array" ref="AK201">IFERROR(IF(J201="Level",INDEX($T201:$Z201,AC201+1),INDEX($T201:$Z201,AC201)),"")</f>
        <v/>
      </c>
      <c r="AL201" s="17" cm="1">
        <f t="array" ref="AL201">IFERROR(IF(J201="Level",INDEX($T201:$Z201,AD201+1),INDEX($T201:$Z201,AD201)),"")</f>
        <v>0</v>
      </c>
      <c r="AM201" s="17" t="str" cm="1">
        <f t="array" ref="AM201">IFERROR(INDEX($T201:$Z201,AE201),"")</f>
        <v/>
      </c>
      <c r="AN201" s="17" t="str" cm="1">
        <f t="array" ref="AN201">IFERROR(INDEX($T201:$Z201,AF201),"")</f>
        <v/>
      </c>
    </row>
    <row r="202" spans="1:40" hidden="1" x14ac:dyDescent="0.2">
      <c r="A202" s="17" t="str">
        <f t="shared" si="18"/>
        <v>EngD Offshore Renewable Energy (Split Site): PRD9CSMCSMC1</v>
      </c>
      <c r="B202" s="11" t="s">
        <v>2340</v>
      </c>
      <c r="C202" s="11" t="s">
        <v>32964</v>
      </c>
      <c r="D202" s="11" t="s">
        <v>32772</v>
      </c>
      <c r="E202" s="11" t="s">
        <v>409</v>
      </c>
      <c r="F202" s="11" t="s">
        <v>82</v>
      </c>
      <c r="G202" s="11" t="s">
        <v>32771</v>
      </c>
      <c r="H202" s="11" t="s">
        <v>72</v>
      </c>
      <c r="I202" s="11">
        <v>0</v>
      </c>
      <c r="J202" s="11" t="s">
        <v>32168</v>
      </c>
      <c r="K202" s="11" t="s">
        <v>32168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1">
        <v>0</v>
      </c>
      <c r="AA202" s="12" t="s">
        <v>32952</v>
      </c>
      <c r="AB202" s="17" t="str">
        <f t="shared" si="19"/>
        <v>Programme is not compatible with this tool</v>
      </c>
      <c r="AC202" s="17" t="str">
        <f t="shared" si="20"/>
        <v/>
      </c>
      <c r="AD202" s="17">
        <f t="shared" si="21"/>
        <v>6</v>
      </c>
      <c r="AE202" s="17" t="str">
        <f t="shared" si="22"/>
        <v/>
      </c>
      <c r="AF202" s="17" t="str">
        <f t="shared" si="23"/>
        <v/>
      </c>
      <c r="AG202" s="17" t="str" cm="1">
        <f t="array" ref="AG202">IFERROR(IF(J202="Level",INDEX($M202:$S202,AC202+1),INDEX($M202:$S202,AC202)),"")</f>
        <v/>
      </c>
      <c r="AH202" s="17" cm="1">
        <f t="array" ref="AH202">IFERROR(IF(J202="Level",INDEX($M202:$S202,AD202+1),INDEX($M202:$S202,AD202)),"")</f>
        <v>0</v>
      </c>
      <c r="AI202" s="17" t="str" cm="1">
        <f t="array" ref="AI202">IFERROR(INDEX($M202:$S202,AE202),"")</f>
        <v/>
      </c>
      <c r="AJ202" s="17" t="str" cm="1">
        <f t="array" ref="AJ202">IFERROR(INDEX($M202:$S202,AF202),"")</f>
        <v/>
      </c>
      <c r="AK202" s="17" t="str" cm="1">
        <f t="array" ref="AK202">IFERROR(IF(J202="Level",INDEX($T202:$Z202,AC202+1),INDEX($T202:$Z202,AC202)),"")</f>
        <v/>
      </c>
      <c r="AL202" s="17" cm="1">
        <f t="array" ref="AL202">IFERROR(IF(J202="Level",INDEX($T202:$Z202,AD202+1),INDEX($T202:$Z202,AD202)),"")</f>
        <v>0</v>
      </c>
      <c r="AM202" s="17" t="str" cm="1">
        <f t="array" ref="AM202">IFERROR(INDEX($T202:$Z202,AE202),"")</f>
        <v/>
      </c>
      <c r="AN202" s="17" t="str" cm="1">
        <f t="array" ref="AN202">IFERROR(INDEX($T202:$Z202,AF202),"")</f>
        <v/>
      </c>
    </row>
    <row r="203" spans="1:40" hidden="1" x14ac:dyDescent="0.2">
      <c r="A203" s="17" t="str">
        <f t="shared" si="18"/>
        <v>MPhil Accountancy: PRH2SBESBE04</v>
      </c>
      <c r="B203" s="11" t="s">
        <v>2724</v>
      </c>
      <c r="C203" s="11" t="s">
        <v>32964</v>
      </c>
      <c r="D203" s="11" t="s">
        <v>2725</v>
      </c>
      <c r="E203" s="11" t="s">
        <v>341</v>
      </c>
      <c r="F203" s="11" t="s">
        <v>82</v>
      </c>
      <c r="G203" s="11" t="s">
        <v>32186</v>
      </c>
      <c r="H203" s="11" t="s">
        <v>72</v>
      </c>
      <c r="I203" s="11">
        <v>0</v>
      </c>
      <c r="J203" s="11" t="s">
        <v>32168</v>
      </c>
      <c r="K203" s="11" t="s">
        <v>32168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1">
        <v>0</v>
      </c>
      <c r="AA203" s="12" t="s">
        <v>32952</v>
      </c>
      <c r="AB203" s="17" t="str">
        <f t="shared" si="19"/>
        <v>Programme is not compatible with this tool</v>
      </c>
      <c r="AC203" s="17" t="str">
        <f t="shared" si="20"/>
        <v/>
      </c>
      <c r="AD203" s="17">
        <f t="shared" si="21"/>
        <v>6</v>
      </c>
      <c r="AE203" s="17" t="str">
        <f t="shared" si="22"/>
        <v/>
      </c>
      <c r="AF203" s="17" t="str">
        <f t="shared" si="23"/>
        <v/>
      </c>
      <c r="AG203" s="17" t="str" cm="1">
        <f t="array" ref="AG203">IFERROR(IF(J203="Level",INDEX($M203:$S203,AC203+1),INDEX($M203:$S203,AC203)),"")</f>
        <v/>
      </c>
      <c r="AH203" s="17" cm="1">
        <f t="array" ref="AH203">IFERROR(IF(J203="Level",INDEX($M203:$S203,AD203+1),INDEX($M203:$S203,AD203)),"")</f>
        <v>0</v>
      </c>
      <c r="AI203" s="17" t="str" cm="1">
        <f t="array" ref="AI203">IFERROR(INDEX($M203:$S203,AE203),"")</f>
        <v/>
      </c>
      <c r="AJ203" s="17" t="str" cm="1">
        <f t="array" ref="AJ203">IFERROR(INDEX($M203:$S203,AF203),"")</f>
        <v/>
      </c>
      <c r="AK203" s="17" t="str" cm="1">
        <f t="array" ref="AK203">IFERROR(IF(J203="Level",INDEX($T203:$Z203,AC203+1),INDEX($T203:$Z203,AC203)),"")</f>
        <v/>
      </c>
      <c r="AL203" s="17" cm="1">
        <f t="array" ref="AL203">IFERROR(IF(J203="Level",INDEX($T203:$Z203,AD203+1),INDEX($T203:$Z203,AD203)),"")</f>
        <v>0</v>
      </c>
      <c r="AM203" s="17" t="str" cm="1">
        <f t="array" ref="AM203">IFERROR(INDEX($T203:$Z203,AE203),"")</f>
        <v/>
      </c>
      <c r="AN203" s="17" t="str" cm="1">
        <f t="array" ref="AN203">IFERROR(INDEX($T203:$Z203,AF203),"")</f>
        <v/>
      </c>
    </row>
    <row r="204" spans="1:40" hidden="1" x14ac:dyDescent="0.2">
      <c r="A204" s="17" t="str">
        <f t="shared" si="18"/>
        <v>PhD Accountancy: PRP3SBESBE02</v>
      </c>
      <c r="B204" s="11" t="s">
        <v>3456</v>
      </c>
      <c r="C204" s="11" t="s">
        <v>32964</v>
      </c>
      <c r="D204" s="11" t="s">
        <v>3457</v>
      </c>
      <c r="E204" s="11" t="s">
        <v>341</v>
      </c>
      <c r="F204" s="11" t="s">
        <v>82</v>
      </c>
      <c r="G204" s="11" t="s">
        <v>32186</v>
      </c>
      <c r="H204" s="11" t="s">
        <v>72</v>
      </c>
      <c r="I204" s="11">
        <v>0</v>
      </c>
      <c r="J204" s="11" t="s">
        <v>32168</v>
      </c>
      <c r="K204" s="11" t="s">
        <v>32168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1">
        <v>0</v>
      </c>
      <c r="AA204" s="12" t="s">
        <v>32952</v>
      </c>
      <c r="AB204" s="17" t="str">
        <f t="shared" si="19"/>
        <v>Programme is not compatible with this tool</v>
      </c>
      <c r="AC204" s="17" t="str">
        <f t="shared" si="20"/>
        <v/>
      </c>
      <c r="AD204" s="17">
        <f t="shared" si="21"/>
        <v>6</v>
      </c>
      <c r="AE204" s="17" t="str">
        <f t="shared" si="22"/>
        <v/>
      </c>
      <c r="AF204" s="17" t="str">
        <f t="shared" si="23"/>
        <v/>
      </c>
      <c r="AG204" s="17" t="str" cm="1">
        <f t="array" ref="AG204">IFERROR(IF(J204="Level",INDEX($M204:$S204,AC204+1),INDEX($M204:$S204,AC204)),"")</f>
        <v/>
      </c>
      <c r="AH204" s="17" cm="1">
        <f t="array" ref="AH204">IFERROR(IF(J204="Level",INDEX($M204:$S204,AD204+1),INDEX($M204:$S204,AD204)),"")</f>
        <v>0</v>
      </c>
      <c r="AI204" s="17" t="str" cm="1">
        <f t="array" ref="AI204">IFERROR(INDEX($M204:$S204,AE204),"")</f>
        <v/>
      </c>
      <c r="AJ204" s="17" t="str" cm="1">
        <f t="array" ref="AJ204">IFERROR(INDEX($M204:$S204,AF204),"")</f>
        <v/>
      </c>
      <c r="AK204" s="17" t="str" cm="1">
        <f t="array" ref="AK204">IFERROR(IF(J204="Level",INDEX($T204:$Z204,AC204+1),INDEX($T204:$Z204,AC204)),"")</f>
        <v/>
      </c>
      <c r="AL204" s="17" cm="1">
        <f t="array" ref="AL204">IFERROR(IF(J204="Level",INDEX($T204:$Z204,AD204+1),INDEX($T204:$Z204,AD204)),"")</f>
        <v>0</v>
      </c>
      <c r="AM204" s="17" t="str" cm="1">
        <f t="array" ref="AM204">IFERROR(INDEX($T204:$Z204,AE204),"")</f>
        <v/>
      </c>
      <c r="AN204" s="17" t="str" cm="1">
        <f t="array" ref="AN204">IFERROR(INDEX($T204:$Z204,AF204),"")</f>
        <v/>
      </c>
    </row>
    <row r="205" spans="1:40" hidden="1" x14ac:dyDescent="0.2">
      <c r="A205" s="17" t="str">
        <f t="shared" si="18"/>
        <v>MPhil Geography H - Cornwall: PRH2GOAGOACA</v>
      </c>
      <c r="B205" s="11" t="s">
        <v>2604</v>
      </c>
      <c r="C205" s="11" t="s">
        <v>32964</v>
      </c>
      <c r="D205" s="11" t="s">
        <v>32591</v>
      </c>
      <c r="E205" s="11" t="s">
        <v>313</v>
      </c>
      <c r="F205" s="11" t="s">
        <v>82</v>
      </c>
      <c r="G205" s="11" t="s">
        <v>32186</v>
      </c>
      <c r="H205" s="11" t="s">
        <v>72</v>
      </c>
      <c r="I205" s="11">
        <v>0</v>
      </c>
      <c r="J205" s="11" t="s">
        <v>32168</v>
      </c>
      <c r="K205" s="11" t="s">
        <v>32168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1">
        <v>0</v>
      </c>
      <c r="AA205" s="12" t="s">
        <v>32952</v>
      </c>
      <c r="AB205" s="17" t="str">
        <f t="shared" si="19"/>
        <v>Programme is not compatible with this tool</v>
      </c>
      <c r="AC205" s="17" t="str">
        <f t="shared" si="20"/>
        <v/>
      </c>
      <c r="AD205" s="17">
        <f t="shared" si="21"/>
        <v>6</v>
      </c>
      <c r="AE205" s="17" t="str">
        <f t="shared" si="22"/>
        <v/>
      </c>
      <c r="AF205" s="17" t="str">
        <f t="shared" si="23"/>
        <v/>
      </c>
      <c r="AG205" s="17" t="str" cm="1">
        <f t="array" ref="AG205">IFERROR(IF(J205="Level",INDEX($M205:$S205,AC205+1),INDEX($M205:$S205,AC205)),"")</f>
        <v/>
      </c>
      <c r="AH205" s="17" cm="1">
        <f t="array" ref="AH205">IFERROR(IF(J205="Level",INDEX($M205:$S205,AD205+1),INDEX($M205:$S205,AD205)),"")</f>
        <v>0</v>
      </c>
      <c r="AI205" s="17" t="str" cm="1">
        <f t="array" ref="AI205">IFERROR(INDEX($M205:$S205,AE205),"")</f>
        <v/>
      </c>
      <c r="AJ205" s="17" t="str" cm="1">
        <f t="array" ref="AJ205">IFERROR(INDEX($M205:$S205,AF205),"")</f>
        <v/>
      </c>
      <c r="AK205" s="17" t="str" cm="1">
        <f t="array" ref="AK205">IFERROR(IF(J205="Level",INDEX($T205:$Z205,AC205+1),INDEX($T205:$Z205,AC205)),"")</f>
        <v/>
      </c>
      <c r="AL205" s="17" cm="1">
        <f t="array" ref="AL205">IFERROR(IF(J205="Level",INDEX($T205:$Z205,AD205+1),INDEX($T205:$Z205,AD205)),"")</f>
        <v>0</v>
      </c>
      <c r="AM205" s="17" t="str" cm="1">
        <f t="array" ref="AM205">IFERROR(INDEX($T205:$Z205,AE205),"")</f>
        <v/>
      </c>
      <c r="AN205" s="17" t="str" cm="1">
        <f t="array" ref="AN205">IFERROR(INDEX($T205:$Z205,AF205),"")</f>
        <v/>
      </c>
    </row>
    <row r="206" spans="1:40" hidden="1" x14ac:dyDescent="0.2">
      <c r="A206" s="17" t="str">
        <f t="shared" si="18"/>
        <v>MPhil Geography P - Cornwall: PRH2GOAGOACB</v>
      </c>
      <c r="B206" s="11" t="s">
        <v>2605</v>
      </c>
      <c r="C206" s="11" t="s">
        <v>32964</v>
      </c>
      <c r="D206" s="11" t="s">
        <v>32585</v>
      </c>
      <c r="E206" s="11" t="s">
        <v>313</v>
      </c>
      <c r="F206" s="11" t="s">
        <v>82</v>
      </c>
      <c r="G206" s="11" t="s">
        <v>32186</v>
      </c>
      <c r="H206" s="11" t="s">
        <v>72</v>
      </c>
      <c r="I206" s="11">
        <v>0</v>
      </c>
      <c r="J206" s="11" t="s">
        <v>32168</v>
      </c>
      <c r="K206" s="11" t="s">
        <v>32168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1">
        <v>0</v>
      </c>
      <c r="AA206" s="12" t="s">
        <v>32952</v>
      </c>
      <c r="AB206" s="17" t="str">
        <f t="shared" si="19"/>
        <v>Programme is not compatible with this tool</v>
      </c>
      <c r="AC206" s="17" t="str">
        <f t="shared" si="20"/>
        <v/>
      </c>
      <c r="AD206" s="17">
        <f t="shared" si="21"/>
        <v>6</v>
      </c>
      <c r="AE206" s="17" t="str">
        <f t="shared" si="22"/>
        <v/>
      </c>
      <c r="AF206" s="17" t="str">
        <f t="shared" si="23"/>
        <v/>
      </c>
      <c r="AG206" s="17" t="str" cm="1">
        <f t="array" ref="AG206">IFERROR(IF(J206="Level",INDEX($M206:$S206,AC206+1),INDEX($M206:$S206,AC206)),"")</f>
        <v/>
      </c>
      <c r="AH206" s="17" cm="1">
        <f t="array" ref="AH206">IFERROR(IF(J206="Level",INDEX($M206:$S206,AD206+1),INDEX($M206:$S206,AD206)),"")</f>
        <v>0</v>
      </c>
      <c r="AI206" s="17" t="str" cm="1">
        <f t="array" ref="AI206">IFERROR(INDEX($M206:$S206,AE206),"")</f>
        <v/>
      </c>
      <c r="AJ206" s="17" t="str" cm="1">
        <f t="array" ref="AJ206">IFERROR(INDEX($M206:$S206,AF206),"")</f>
        <v/>
      </c>
      <c r="AK206" s="17" t="str" cm="1">
        <f t="array" ref="AK206">IFERROR(IF(J206="Level",INDEX($T206:$Z206,AC206+1),INDEX($T206:$Z206,AC206)),"")</f>
        <v/>
      </c>
      <c r="AL206" s="17" cm="1">
        <f t="array" ref="AL206">IFERROR(IF(J206="Level",INDEX($T206:$Z206,AD206+1),INDEX($T206:$Z206,AD206)),"")</f>
        <v>0</v>
      </c>
      <c r="AM206" s="17" t="str" cm="1">
        <f t="array" ref="AM206">IFERROR(INDEX($T206:$Z206,AE206),"")</f>
        <v/>
      </c>
      <c r="AN206" s="17" t="str" cm="1">
        <f t="array" ref="AN206">IFERROR(INDEX($T206:$Z206,AF206),"")</f>
        <v/>
      </c>
    </row>
    <row r="207" spans="1:40" hidden="1" x14ac:dyDescent="0.2">
      <c r="A207" s="17" t="str">
        <f t="shared" si="18"/>
        <v>MPhil Geography H (SS) - Cornwall: PRH2GOAGOACC</v>
      </c>
      <c r="B207" s="11" t="s">
        <v>2606</v>
      </c>
      <c r="C207" s="11" t="s">
        <v>32964</v>
      </c>
      <c r="D207" s="11" t="s">
        <v>32586</v>
      </c>
      <c r="E207" s="11" t="s">
        <v>313</v>
      </c>
      <c r="F207" s="11" t="s">
        <v>82</v>
      </c>
      <c r="G207" s="11" t="s">
        <v>32186</v>
      </c>
      <c r="H207" s="11" t="s">
        <v>72</v>
      </c>
      <c r="I207" s="11">
        <v>0</v>
      </c>
      <c r="J207" s="11" t="s">
        <v>32168</v>
      </c>
      <c r="K207" s="11" t="s">
        <v>32168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1">
        <v>0</v>
      </c>
      <c r="AA207" s="12" t="s">
        <v>32952</v>
      </c>
      <c r="AB207" s="17" t="str">
        <f t="shared" si="19"/>
        <v>Programme is not compatible with this tool</v>
      </c>
      <c r="AC207" s="17" t="str">
        <f t="shared" si="20"/>
        <v/>
      </c>
      <c r="AD207" s="17">
        <f t="shared" si="21"/>
        <v>6</v>
      </c>
      <c r="AE207" s="17" t="str">
        <f t="shared" si="22"/>
        <v/>
      </c>
      <c r="AF207" s="17" t="str">
        <f t="shared" si="23"/>
        <v/>
      </c>
      <c r="AG207" s="17" t="str" cm="1">
        <f t="array" ref="AG207">IFERROR(IF(J207="Level",INDEX($M207:$S207,AC207+1),INDEX($M207:$S207,AC207)),"")</f>
        <v/>
      </c>
      <c r="AH207" s="17" cm="1">
        <f t="array" ref="AH207">IFERROR(IF(J207="Level",INDEX($M207:$S207,AD207+1),INDEX($M207:$S207,AD207)),"")</f>
        <v>0</v>
      </c>
      <c r="AI207" s="17" t="str" cm="1">
        <f t="array" ref="AI207">IFERROR(INDEX($M207:$S207,AE207),"")</f>
        <v/>
      </c>
      <c r="AJ207" s="17" t="str" cm="1">
        <f t="array" ref="AJ207">IFERROR(INDEX($M207:$S207,AF207),"")</f>
        <v/>
      </c>
      <c r="AK207" s="17" t="str" cm="1">
        <f t="array" ref="AK207">IFERROR(IF(J207="Level",INDEX($T207:$Z207,AC207+1),INDEX($T207:$Z207,AC207)),"")</f>
        <v/>
      </c>
      <c r="AL207" s="17" cm="1">
        <f t="array" ref="AL207">IFERROR(IF(J207="Level",INDEX($T207:$Z207,AD207+1),INDEX($T207:$Z207,AD207)),"")</f>
        <v>0</v>
      </c>
      <c r="AM207" s="17" t="str" cm="1">
        <f t="array" ref="AM207">IFERROR(INDEX($T207:$Z207,AE207),"")</f>
        <v/>
      </c>
      <c r="AN207" s="17" t="str" cm="1">
        <f t="array" ref="AN207">IFERROR(INDEX($T207:$Z207,AF207),"")</f>
        <v/>
      </c>
    </row>
    <row r="208" spans="1:40" hidden="1" x14ac:dyDescent="0.2">
      <c r="A208" s="17" t="str">
        <f t="shared" si="18"/>
        <v>MPhil Sustainable Futures (Cornwall): PRH2GOAGOACD</v>
      </c>
      <c r="B208" s="11" t="s">
        <v>2607</v>
      </c>
      <c r="C208" s="11" t="s">
        <v>32964</v>
      </c>
      <c r="D208" s="11" t="s">
        <v>32478</v>
      </c>
      <c r="E208" s="11" t="s">
        <v>313</v>
      </c>
      <c r="F208" s="11" t="s">
        <v>82</v>
      </c>
      <c r="G208" s="11" t="s">
        <v>32186</v>
      </c>
      <c r="H208" s="11" t="s">
        <v>72</v>
      </c>
      <c r="I208" s="11">
        <v>0</v>
      </c>
      <c r="J208" s="11" t="s">
        <v>32168</v>
      </c>
      <c r="K208" s="11" t="s">
        <v>32168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0</v>
      </c>
      <c r="Z208" s="11">
        <v>0</v>
      </c>
      <c r="AA208" s="12" t="s">
        <v>32952</v>
      </c>
      <c r="AB208" s="17" t="str">
        <f t="shared" si="19"/>
        <v>Programme is not compatible with this tool</v>
      </c>
      <c r="AC208" s="17" t="str">
        <f t="shared" si="20"/>
        <v/>
      </c>
      <c r="AD208" s="17">
        <f t="shared" si="21"/>
        <v>6</v>
      </c>
      <c r="AE208" s="17" t="str">
        <f t="shared" si="22"/>
        <v/>
      </c>
      <c r="AF208" s="17" t="str">
        <f t="shared" si="23"/>
        <v/>
      </c>
      <c r="AG208" s="17" t="str" cm="1">
        <f t="array" ref="AG208">IFERROR(IF(J208="Level",INDEX($M208:$S208,AC208+1),INDEX($M208:$S208,AC208)),"")</f>
        <v/>
      </c>
      <c r="AH208" s="17" cm="1">
        <f t="array" ref="AH208">IFERROR(IF(J208="Level",INDEX($M208:$S208,AD208+1),INDEX($M208:$S208,AD208)),"")</f>
        <v>0</v>
      </c>
      <c r="AI208" s="17" t="str" cm="1">
        <f t="array" ref="AI208">IFERROR(INDEX($M208:$S208,AE208),"")</f>
        <v/>
      </c>
      <c r="AJ208" s="17" t="str" cm="1">
        <f t="array" ref="AJ208">IFERROR(INDEX($M208:$S208,AF208),"")</f>
        <v/>
      </c>
      <c r="AK208" s="17" t="str" cm="1">
        <f t="array" ref="AK208">IFERROR(IF(J208="Level",INDEX($T208:$Z208,AC208+1),INDEX($T208:$Z208,AC208)),"")</f>
        <v/>
      </c>
      <c r="AL208" s="17" cm="1">
        <f t="array" ref="AL208">IFERROR(IF(J208="Level",INDEX($T208:$Z208,AD208+1),INDEX($T208:$Z208,AD208)),"")</f>
        <v>0</v>
      </c>
      <c r="AM208" s="17" t="str" cm="1">
        <f t="array" ref="AM208">IFERROR(INDEX($T208:$Z208,AE208),"")</f>
        <v/>
      </c>
      <c r="AN208" s="17" t="str" cm="1">
        <f t="array" ref="AN208">IFERROR(INDEX($T208:$Z208,AF208),"")</f>
        <v/>
      </c>
    </row>
    <row r="209" spans="1:40" hidden="1" x14ac:dyDescent="0.2">
      <c r="A209" s="17" t="str">
        <f t="shared" si="18"/>
        <v>MPhil Geography Physical (Split Site) - Cornwall: PRH2GOAGOACE</v>
      </c>
      <c r="B209" s="11" t="s">
        <v>2608</v>
      </c>
      <c r="C209" s="11" t="s">
        <v>32964</v>
      </c>
      <c r="D209" s="11" t="s">
        <v>2609</v>
      </c>
      <c r="E209" s="11" t="s">
        <v>313</v>
      </c>
      <c r="F209" s="11" t="s">
        <v>82</v>
      </c>
      <c r="G209" s="11" t="s">
        <v>32186</v>
      </c>
      <c r="H209" s="11" t="s">
        <v>72</v>
      </c>
      <c r="I209" s="11">
        <v>0</v>
      </c>
      <c r="J209" s="11" t="s">
        <v>32168</v>
      </c>
      <c r="K209" s="11" t="s">
        <v>32168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  <c r="Z209" s="11">
        <v>0</v>
      </c>
      <c r="AA209" s="12" t="s">
        <v>32952</v>
      </c>
      <c r="AB209" s="17" t="str">
        <f t="shared" si="19"/>
        <v>Programme is not compatible with this tool</v>
      </c>
      <c r="AC209" s="17" t="str">
        <f t="shared" si="20"/>
        <v/>
      </c>
      <c r="AD209" s="17">
        <f t="shared" si="21"/>
        <v>6</v>
      </c>
      <c r="AE209" s="17" t="str">
        <f t="shared" si="22"/>
        <v/>
      </c>
      <c r="AF209" s="17" t="str">
        <f t="shared" si="23"/>
        <v/>
      </c>
      <c r="AG209" s="17" t="str" cm="1">
        <f t="array" ref="AG209">IFERROR(IF(J209="Level",INDEX($M209:$S209,AC209+1),INDEX($M209:$S209,AC209)),"")</f>
        <v/>
      </c>
      <c r="AH209" s="17" cm="1">
        <f t="array" ref="AH209">IFERROR(IF(J209="Level",INDEX($M209:$S209,AD209+1),INDEX($M209:$S209,AD209)),"")</f>
        <v>0</v>
      </c>
      <c r="AI209" s="17" t="str" cm="1">
        <f t="array" ref="AI209">IFERROR(INDEX($M209:$S209,AE209),"")</f>
        <v/>
      </c>
      <c r="AJ209" s="17" t="str" cm="1">
        <f t="array" ref="AJ209">IFERROR(INDEX($M209:$S209,AF209),"")</f>
        <v/>
      </c>
      <c r="AK209" s="17" t="str" cm="1">
        <f t="array" ref="AK209">IFERROR(IF(J209="Level",INDEX($T209:$Z209,AC209+1),INDEX($T209:$Z209,AC209)),"")</f>
        <v/>
      </c>
      <c r="AL209" s="17" cm="1">
        <f t="array" ref="AL209">IFERROR(IF(J209="Level",INDEX($T209:$Z209,AD209+1),INDEX($T209:$Z209,AD209)),"")</f>
        <v>0</v>
      </c>
      <c r="AM209" s="17" t="str" cm="1">
        <f t="array" ref="AM209">IFERROR(INDEX($T209:$Z209,AE209),"")</f>
        <v/>
      </c>
      <c r="AN209" s="17" t="str" cm="1">
        <f t="array" ref="AN209">IFERROR(INDEX($T209:$Z209,AF209),"")</f>
        <v/>
      </c>
    </row>
    <row r="210" spans="1:40" hidden="1" x14ac:dyDescent="0.2">
      <c r="A210" s="17" t="str">
        <f t="shared" si="18"/>
        <v>MScbyRes Geography - Cornwall: PRM3GOAGOACA</v>
      </c>
      <c r="B210" s="11" t="s">
        <v>3025</v>
      </c>
      <c r="C210" s="11" t="s">
        <v>32964</v>
      </c>
      <c r="D210" s="11" t="s">
        <v>3026</v>
      </c>
      <c r="E210" s="11" t="s">
        <v>313</v>
      </c>
      <c r="F210" s="11" t="s">
        <v>82</v>
      </c>
      <c r="G210" s="11" t="s">
        <v>32186</v>
      </c>
      <c r="H210" s="11" t="s">
        <v>72</v>
      </c>
      <c r="I210" s="11">
        <v>0</v>
      </c>
      <c r="J210" s="11" t="s">
        <v>32168</v>
      </c>
      <c r="K210" s="11" t="s">
        <v>32168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1">
        <v>0</v>
      </c>
      <c r="AA210" s="12" t="s">
        <v>32952</v>
      </c>
      <c r="AB210" s="17" t="str">
        <f t="shared" si="19"/>
        <v>Programme is not compatible with this tool</v>
      </c>
      <c r="AC210" s="17" t="str">
        <f t="shared" si="20"/>
        <v/>
      </c>
      <c r="AD210" s="17">
        <f t="shared" si="21"/>
        <v>6</v>
      </c>
      <c r="AE210" s="17" t="str">
        <f t="shared" si="22"/>
        <v/>
      </c>
      <c r="AF210" s="17" t="str">
        <f t="shared" si="23"/>
        <v/>
      </c>
      <c r="AG210" s="17" t="str" cm="1">
        <f t="array" ref="AG210">IFERROR(IF(J210="Level",INDEX($M210:$S210,AC210+1),INDEX($M210:$S210,AC210)),"")</f>
        <v/>
      </c>
      <c r="AH210" s="17" cm="1">
        <f t="array" ref="AH210">IFERROR(IF(J210="Level",INDEX($M210:$S210,AD210+1),INDEX($M210:$S210,AD210)),"")</f>
        <v>0</v>
      </c>
      <c r="AI210" s="17" t="str" cm="1">
        <f t="array" ref="AI210">IFERROR(INDEX($M210:$S210,AE210),"")</f>
        <v/>
      </c>
      <c r="AJ210" s="17" t="str" cm="1">
        <f t="array" ref="AJ210">IFERROR(INDEX($M210:$S210,AF210),"")</f>
        <v/>
      </c>
      <c r="AK210" s="17" t="str" cm="1">
        <f t="array" ref="AK210">IFERROR(IF(J210="Level",INDEX($T210:$Z210,AC210+1),INDEX($T210:$Z210,AC210)),"")</f>
        <v/>
      </c>
      <c r="AL210" s="17" cm="1">
        <f t="array" ref="AL210">IFERROR(IF(J210="Level",INDEX($T210:$Z210,AD210+1),INDEX($T210:$Z210,AD210)),"")</f>
        <v>0</v>
      </c>
      <c r="AM210" s="17" t="str" cm="1">
        <f t="array" ref="AM210">IFERROR(INDEX($T210:$Z210,AE210),"")</f>
        <v/>
      </c>
      <c r="AN210" s="17" t="str" cm="1">
        <f t="array" ref="AN210">IFERROR(INDEX($T210:$Z210,AF210),"")</f>
        <v/>
      </c>
    </row>
    <row r="211" spans="1:40" hidden="1" x14ac:dyDescent="0.2">
      <c r="A211" s="17" t="str">
        <f t="shared" si="18"/>
        <v>MScbyRes Geography (Split Site) - Cornwall: PRM3GOAGOACB</v>
      </c>
      <c r="B211" s="11" t="s">
        <v>3027</v>
      </c>
      <c r="C211" s="11" t="s">
        <v>32964</v>
      </c>
      <c r="D211" s="11" t="s">
        <v>3028</v>
      </c>
      <c r="E211" s="11" t="s">
        <v>313</v>
      </c>
      <c r="F211" s="11" t="s">
        <v>82</v>
      </c>
      <c r="G211" s="11" t="s">
        <v>32186</v>
      </c>
      <c r="H211" s="11" t="s">
        <v>72</v>
      </c>
      <c r="I211" s="11">
        <v>0</v>
      </c>
      <c r="J211" s="11" t="s">
        <v>32168</v>
      </c>
      <c r="K211" s="11" t="s">
        <v>32168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>
        <v>0</v>
      </c>
      <c r="V211" s="11">
        <v>0</v>
      </c>
      <c r="W211" s="11">
        <v>0</v>
      </c>
      <c r="X211" s="11">
        <v>0</v>
      </c>
      <c r="Y211" s="11">
        <v>0</v>
      </c>
      <c r="Z211" s="11">
        <v>0</v>
      </c>
      <c r="AA211" s="12" t="s">
        <v>32952</v>
      </c>
      <c r="AB211" s="17" t="str">
        <f t="shared" si="19"/>
        <v>Programme is not compatible with this tool</v>
      </c>
      <c r="AC211" s="17" t="str">
        <f t="shared" si="20"/>
        <v/>
      </c>
      <c r="AD211" s="17">
        <f t="shared" si="21"/>
        <v>6</v>
      </c>
      <c r="AE211" s="17" t="str">
        <f t="shared" si="22"/>
        <v/>
      </c>
      <c r="AF211" s="17" t="str">
        <f t="shared" si="23"/>
        <v/>
      </c>
      <c r="AG211" s="17" t="str" cm="1">
        <f t="array" ref="AG211">IFERROR(IF(J211="Level",INDEX($M211:$S211,AC211+1),INDEX($M211:$S211,AC211)),"")</f>
        <v/>
      </c>
      <c r="AH211" s="17" cm="1">
        <f t="array" ref="AH211">IFERROR(IF(J211="Level",INDEX($M211:$S211,AD211+1),INDEX($M211:$S211,AD211)),"")</f>
        <v>0</v>
      </c>
      <c r="AI211" s="17" t="str" cm="1">
        <f t="array" ref="AI211">IFERROR(INDEX($M211:$S211,AE211),"")</f>
        <v/>
      </c>
      <c r="AJ211" s="17" t="str" cm="1">
        <f t="array" ref="AJ211">IFERROR(INDEX($M211:$S211,AF211),"")</f>
        <v/>
      </c>
      <c r="AK211" s="17" t="str" cm="1">
        <f t="array" ref="AK211">IFERROR(IF(J211="Level",INDEX($T211:$Z211,AC211+1),INDEX($T211:$Z211,AC211)),"")</f>
        <v/>
      </c>
      <c r="AL211" s="17" cm="1">
        <f t="array" ref="AL211">IFERROR(IF(J211="Level",INDEX($T211:$Z211,AD211+1),INDEX($T211:$Z211,AD211)),"")</f>
        <v>0</v>
      </c>
      <c r="AM211" s="17" t="str" cm="1">
        <f t="array" ref="AM211">IFERROR(INDEX($T211:$Z211,AE211),"")</f>
        <v/>
      </c>
      <c r="AN211" s="17" t="str" cm="1">
        <f t="array" ref="AN211">IFERROR(INDEX($T211:$Z211,AF211),"")</f>
        <v/>
      </c>
    </row>
    <row r="212" spans="1:40" hidden="1" x14ac:dyDescent="0.2">
      <c r="A212" s="17" t="str">
        <f t="shared" si="18"/>
        <v>MScbyRes Human Geography - Cornwall: PRM3GOAGOACC</v>
      </c>
      <c r="B212" s="11" t="s">
        <v>3029</v>
      </c>
      <c r="C212" s="11" t="s">
        <v>32964</v>
      </c>
      <c r="D212" s="11" t="s">
        <v>3030</v>
      </c>
      <c r="E212" s="11" t="s">
        <v>313</v>
      </c>
      <c r="F212" s="11" t="s">
        <v>82</v>
      </c>
      <c r="G212" s="11" t="s">
        <v>32186</v>
      </c>
      <c r="H212" s="11" t="s">
        <v>72</v>
      </c>
      <c r="I212" s="11">
        <v>0</v>
      </c>
      <c r="J212" s="11" t="s">
        <v>32168</v>
      </c>
      <c r="K212" s="11" t="s">
        <v>32168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1">
        <v>0</v>
      </c>
      <c r="AA212" s="12" t="s">
        <v>32952</v>
      </c>
      <c r="AB212" s="17" t="str">
        <f t="shared" si="19"/>
        <v>Programme is not compatible with this tool</v>
      </c>
      <c r="AC212" s="17" t="str">
        <f t="shared" si="20"/>
        <v/>
      </c>
      <c r="AD212" s="17">
        <f t="shared" si="21"/>
        <v>6</v>
      </c>
      <c r="AE212" s="17" t="str">
        <f t="shared" si="22"/>
        <v/>
      </c>
      <c r="AF212" s="17" t="str">
        <f t="shared" si="23"/>
        <v/>
      </c>
      <c r="AG212" s="17" t="str" cm="1">
        <f t="array" ref="AG212">IFERROR(IF(J212="Level",INDEX($M212:$S212,AC212+1),INDEX($M212:$S212,AC212)),"")</f>
        <v/>
      </c>
      <c r="AH212" s="17" cm="1">
        <f t="array" ref="AH212">IFERROR(IF(J212="Level",INDEX($M212:$S212,AD212+1),INDEX($M212:$S212,AD212)),"")</f>
        <v>0</v>
      </c>
      <c r="AI212" s="17" t="str" cm="1">
        <f t="array" ref="AI212">IFERROR(INDEX($M212:$S212,AE212),"")</f>
        <v/>
      </c>
      <c r="AJ212" s="17" t="str" cm="1">
        <f t="array" ref="AJ212">IFERROR(INDEX($M212:$S212,AF212),"")</f>
        <v/>
      </c>
      <c r="AK212" s="17" t="str" cm="1">
        <f t="array" ref="AK212">IFERROR(IF(J212="Level",INDEX($T212:$Z212,AC212+1),INDEX($T212:$Z212,AC212)),"")</f>
        <v/>
      </c>
      <c r="AL212" s="17" cm="1">
        <f t="array" ref="AL212">IFERROR(IF(J212="Level",INDEX($T212:$Z212,AD212+1),INDEX($T212:$Z212,AD212)),"")</f>
        <v>0</v>
      </c>
      <c r="AM212" s="17" t="str" cm="1">
        <f t="array" ref="AM212">IFERROR(INDEX($T212:$Z212,AE212),"")</f>
        <v/>
      </c>
      <c r="AN212" s="17" t="str" cm="1">
        <f t="array" ref="AN212">IFERROR(INDEX($T212:$Z212,AF212),"")</f>
        <v/>
      </c>
    </row>
    <row r="213" spans="1:40" hidden="1" x14ac:dyDescent="0.2">
      <c r="A213" s="17" t="str">
        <f t="shared" si="18"/>
        <v>MScbyRes Human Geography (Split Site) - Cornwall: PRM3GOAGOACD</v>
      </c>
      <c r="B213" s="11" t="s">
        <v>3031</v>
      </c>
      <c r="C213" s="11" t="s">
        <v>32964</v>
      </c>
      <c r="D213" s="11" t="s">
        <v>3032</v>
      </c>
      <c r="E213" s="11" t="s">
        <v>313</v>
      </c>
      <c r="F213" s="11" t="s">
        <v>82</v>
      </c>
      <c r="G213" s="11" t="s">
        <v>32186</v>
      </c>
      <c r="H213" s="11" t="s">
        <v>72</v>
      </c>
      <c r="I213" s="11">
        <v>0</v>
      </c>
      <c r="J213" s="11" t="s">
        <v>32168</v>
      </c>
      <c r="K213" s="11" t="s">
        <v>32168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1">
        <v>0</v>
      </c>
      <c r="AA213" s="12" t="s">
        <v>32952</v>
      </c>
      <c r="AB213" s="17" t="str">
        <f t="shared" si="19"/>
        <v>Programme is not compatible with this tool</v>
      </c>
      <c r="AC213" s="17" t="str">
        <f t="shared" si="20"/>
        <v/>
      </c>
      <c r="AD213" s="17">
        <f t="shared" si="21"/>
        <v>6</v>
      </c>
      <c r="AE213" s="17" t="str">
        <f t="shared" si="22"/>
        <v/>
      </c>
      <c r="AF213" s="17" t="str">
        <f t="shared" si="23"/>
        <v/>
      </c>
      <c r="AG213" s="17" t="str" cm="1">
        <f t="array" ref="AG213">IFERROR(IF(J213="Level",INDEX($M213:$S213,AC213+1),INDEX($M213:$S213,AC213)),"")</f>
        <v/>
      </c>
      <c r="AH213" s="17" cm="1">
        <f t="array" ref="AH213">IFERROR(IF(J213="Level",INDEX($M213:$S213,AD213+1),INDEX($M213:$S213,AD213)),"")</f>
        <v>0</v>
      </c>
      <c r="AI213" s="17" t="str" cm="1">
        <f t="array" ref="AI213">IFERROR(INDEX($M213:$S213,AE213),"")</f>
        <v/>
      </c>
      <c r="AJ213" s="17" t="str" cm="1">
        <f t="array" ref="AJ213">IFERROR(INDEX($M213:$S213,AF213),"")</f>
        <v/>
      </c>
      <c r="AK213" s="17" t="str" cm="1">
        <f t="array" ref="AK213">IFERROR(IF(J213="Level",INDEX($T213:$Z213,AC213+1),INDEX($T213:$Z213,AC213)),"")</f>
        <v/>
      </c>
      <c r="AL213" s="17" cm="1">
        <f t="array" ref="AL213">IFERROR(IF(J213="Level",INDEX($T213:$Z213,AD213+1),INDEX($T213:$Z213,AD213)),"")</f>
        <v>0</v>
      </c>
      <c r="AM213" s="17" t="str" cm="1">
        <f t="array" ref="AM213">IFERROR(INDEX($T213:$Z213,AE213),"")</f>
        <v/>
      </c>
      <c r="AN213" s="17" t="str" cm="1">
        <f t="array" ref="AN213">IFERROR(INDEX($T213:$Z213,AF213),"")</f>
        <v/>
      </c>
    </row>
    <row r="214" spans="1:40" hidden="1" x14ac:dyDescent="0.2">
      <c r="A214" s="17" t="str">
        <f t="shared" si="18"/>
        <v>MScbyRes Physical Geography - Cornwall: PRM3GOAGOACE</v>
      </c>
      <c r="B214" s="11" t="s">
        <v>3033</v>
      </c>
      <c r="C214" s="11" t="s">
        <v>32964</v>
      </c>
      <c r="D214" s="11" t="s">
        <v>3034</v>
      </c>
      <c r="E214" s="11" t="s">
        <v>313</v>
      </c>
      <c r="F214" s="11" t="s">
        <v>82</v>
      </c>
      <c r="G214" s="11" t="s">
        <v>32186</v>
      </c>
      <c r="H214" s="11" t="s">
        <v>72</v>
      </c>
      <c r="I214" s="11">
        <v>0</v>
      </c>
      <c r="J214" s="11" t="s">
        <v>32168</v>
      </c>
      <c r="K214" s="11" t="s">
        <v>32168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0</v>
      </c>
      <c r="Z214" s="11">
        <v>0</v>
      </c>
      <c r="AA214" s="12" t="s">
        <v>32952</v>
      </c>
      <c r="AB214" s="17" t="str">
        <f t="shared" si="19"/>
        <v>Programme is not compatible with this tool</v>
      </c>
      <c r="AC214" s="17" t="str">
        <f t="shared" si="20"/>
        <v/>
      </c>
      <c r="AD214" s="17">
        <f t="shared" si="21"/>
        <v>6</v>
      </c>
      <c r="AE214" s="17" t="str">
        <f t="shared" si="22"/>
        <v/>
      </c>
      <c r="AF214" s="17" t="str">
        <f t="shared" si="23"/>
        <v/>
      </c>
      <c r="AG214" s="17" t="str" cm="1">
        <f t="array" ref="AG214">IFERROR(IF(J214="Level",INDEX($M214:$S214,AC214+1),INDEX($M214:$S214,AC214)),"")</f>
        <v/>
      </c>
      <c r="AH214" s="17" cm="1">
        <f t="array" ref="AH214">IFERROR(IF(J214="Level",INDEX($M214:$S214,AD214+1),INDEX($M214:$S214,AD214)),"")</f>
        <v>0</v>
      </c>
      <c r="AI214" s="17" t="str" cm="1">
        <f t="array" ref="AI214">IFERROR(INDEX($M214:$S214,AE214),"")</f>
        <v/>
      </c>
      <c r="AJ214" s="17" t="str" cm="1">
        <f t="array" ref="AJ214">IFERROR(INDEX($M214:$S214,AF214),"")</f>
        <v/>
      </c>
      <c r="AK214" s="17" t="str" cm="1">
        <f t="array" ref="AK214">IFERROR(IF(J214="Level",INDEX($T214:$Z214,AC214+1),INDEX($T214:$Z214,AC214)),"")</f>
        <v/>
      </c>
      <c r="AL214" s="17" cm="1">
        <f t="array" ref="AL214">IFERROR(IF(J214="Level",INDEX($T214:$Z214,AD214+1),INDEX($T214:$Z214,AD214)),"")</f>
        <v>0</v>
      </c>
      <c r="AM214" s="17" t="str" cm="1">
        <f t="array" ref="AM214">IFERROR(INDEX($T214:$Z214,AE214),"")</f>
        <v/>
      </c>
      <c r="AN214" s="17" t="str" cm="1">
        <f t="array" ref="AN214">IFERROR(INDEX($T214:$Z214,AF214),"")</f>
        <v/>
      </c>
    </row>
    <row r="215" spans="1:40" hidden="1" x14ac:dyDescent="0.2">
      <c r="A215" s="17" t="str">
        <f t="shared" si="18"/>
        <v>MScbyRes Physical Geography (Split Site) - Cornwall: PRM3GOAGOACF</v>
      </c>
      <c r="B215" s="11" t="s">
        <v>3035</v>
      </c>
      <c r="C215" s="11" t="s">
        <v>32964</v>
      </c>
      <c r="D215" s="11" t="s">
        <v>3036</v>
      </c>
      <c r="E215" s="11" t="s">
        <v>313</v>
      </c>
      <c r="F215" s="11" t="s">
        <v>82</v>
      </c>
      <c r="G215" s="11" t="s">
        <v>32186</v>
      </c>
      <c r="H215" s="11" t="s">
        <v>72</v>
      </c>
      <c r="I215" s="11">
        <v>0</v>
      </c>
      <c r="J215" s="11" t="s">
        <v>32168</v>
      </c>
      <c r="K215" s="11" t="s">
        <v>32168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>
        <v>0</v>
      </c>
      <c r="V215" s="11">
        <v>0</v>
      </c>
      <c r="W215" s="11">
        <v>0</v>
      </c>
      <c r="X215" s="11">
        <v>0</v>
      </c>
      <c r="Y215" s="11">
        <v>0</v>
      </c>
      <c r="Z215" s="11">
        <v>0</v>
      </c>
      <c r="AA215" s="12" t="s">
        <v>32952</v>
      </c>
      <c r="AB215" s="17" t="str">
        <f t="shared" si="19"/>
        <v>Programme is not compatible with this tool</v>
      </c>
      <c r="AC215" s="17" t="str">
        <f t="shared" si="20"/>
        <v/>
      </c>
      <c r="AD215" s="17">
        <f t="shared" si="21"/>
        <v>6</v>
      </c>
      <c r="AE215" s="17" t="str">
        <f t="shared" si="22"/>
        <v/>
      </c>
      <c r="AF215" s="17" t="str">
        <f t="shared" si="23"/>
        <v/>
      </c>
      <c r="AG215" s="17" t="str" cm="1">
        <f t="array" ref="AG215">IFERROR(IF(J215="Level",INDEX($M215:$S215,AC215+1),INDEX($M215:$S215,AC215)),"")</f>
        <v/>
      </c>
      <c r="AH215" s="17" cm="1">
        <f t="array" ref="AH215">IFERROR(IF(J215="Level",INDEX($M215:$S215,AD215+1),INDEX($M215:$S215,AD215)),"")</f>
        <v>0</v>
      </c>
      <c r="AI215" s="17" t="str" cm="1">
        <f t="array" ref="AI215">IFERROR(INDEX($M215:$S215,AE215),"")</f>
        <v/>
      </c>
      <c r="AJ215" s="17" t="str" cm="1">
        <f t="array" ref="AJ215">IFERROR(INDEX($M215:$S215,AF215),"")</f>
        <v/>
      </c>
      <c r="AK215" s="17" t="str" cm="1">
        <f t="array" ref="AK215">IFERROR(IF(J215="Level",INDEX($T215:$Z215,AC215+1),INDEX($T215:$Z215,AC215)),"")</f>
        <v/>
      </c>
      <c r="AL215" s="17" cm="1">
        <f t="array" ref="AL215">IFERROR(IF(J215="Level",INDEX($T215:$Z215,AD215+1),INDEX($T215:$Z215,AD215)),"")</f>
        <v>0</v>
      </c>
      <c r="AM215" s="17" t="str" cm="1">
        <f t="array" ref="AM215">IFERROR(INDEX($T215:$Z215,AE215),"")</f>
        <v/>
      </c>
      <c r="AN215" s="17" t="str" cm="1">
        <f t="array" ref="AN215">IFERROR(INDEX($T215:$Z215,AF215),"")</f>
        <v/>
      </c>
    </row>
    <row r="216" spans="1:40" hidden="1" x14ac:dyDescent="0.2">
      <c r="A216" s="17" t="str">
        <f t="shared" si="18"/>
        <v>PhDbyPub Human Geography (Part-Time) - Cornwall: PRP2GOAGOACA</v>
      </c>
      <c r="B216" s="11" t="s">
        <v>3919</v>
      </c>
      <c r="C216" s="11" t="s">
        <v>32964</v>
      </c>
      <c r="D216" s="11" t="s">
        <v>3920</v>
      </c>
      <c r="E216" s="11" t="s">
        <v>313</v>
      </c>
      <c r="F216" s="11" t="s">
        <v>82</v>
      </c>
      <c r="G216" s="11" t="s">
        <v>32186</v>
      </c>
      <c r="H216" s="11" t="s">
        <v>72</v>
      </c>
      <c r="I216" s="11">
        <v>0</v>
      </c>
      <c r="J216" s="11" t="s">
        <v>32168</v>
      </c>
      <c r="K216" s="11" t="s">
        <v>32168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1">
        <v>0</v>
      </c>
      <c r="AA216" s="12" t="s">
        <v>32952</v>
      </c>
      <c r="AB216" s="17" t="str">
        <f t="shared" si="19"/>
        <v>Programme is not compatible with this tool</v>
      </c>
      <c r="AC216" s="17" t="str">
        <f t="shared" si="20"/>
        <v/>
      </c>
      <c r="AD216" s="17">
        <f t="shared" si="21"/>
        <v>6</v>
      </c>
      <c r="AE216" s="17" t="str">
        <f t="shared" si="22"/>
        <v/>
      </c>
      <c r="AF216" s="17" t="str">
        <f t="shared" si="23"/>
        <v/>
      </c>
      <c r="AG216" s="17" t="str" cm="1">
        <f t="array" ref="AG216">IFERROR(IF(J216="Level",INDEX($M216:$S216,AC216+1),INDEX($M216:$S216,AC216)),"")</f>
        <v/>
      </c>
      <c r="AH216" s="17" cm="1">
        <f t="array" ref="AH216">IFERROR(IF(J216="Level",INDEX($M216:$S216,AD216+1),INDEX($M216:$S216,AD216)),"")</f>
        <v>0</v>
      </c>
      <c r="AI216" s="17" t="str" cm="1">
        <f t="array" ref="AI216">IFERROR(INDEX($M216:$S216,AE216),"")</f>
        <v/>
      </c>
      <c r="AJ216" s="17" t="str" cm="1">
        <f t="array" ref="AJ216">IFERROR(INDEX($M216:$S216,AF216),"")</f>
        <v/>
      </c>
      <c r="AK216" s="17" t="str" cm="1">
        <f t="array" ref="AK216">IFERROR(IF(J216="Level",INDEX($T216:$Z216,AC216+1),INDEX($T216:$Z216,AC216)),"")</f>
        <v/>
      </c>
      <c r="AL216" s="17" cm="1">
        <f t="array" ref="AL216">IFERROR(IF(J216="Level",INDEX($T216:$Z216,AD216+1),INDEX($T216:$Z216,AD216)),"")</f>
        <v>0</v>
      </c>
      <c r="AM216" s="17" t="str" cm="1">
        <f t="array" ref="AM216">IFERROR(INDEX($T216:$Z216,AE216),"")</f>
        <v/>
      </c>
      <c r="AN216" s="17" t="str" cm="1">
        <f t="array" ref="AN216">IFERROR(INDEX($T216:$Z216,AF216),"")</f>
        <v/>
      </c>
    </row>
    <row r="217" spans="1:40" hidden="1" x14ac:dyDescent="0.2">
      <c r="A217" s="17" t="str">
        <f t="shared" si="18"/>
        <v>PhDbyPub Human Geography - Cornwall: PRP2GOAGOACB</v>
      </c>
      <c r="B217" s="11" t="s">
        <v>3921</v>
      </c>
      <c r="C217" s="11" t="s">
        <v>32964</v>
      </c>
      <c r="D217" s="11" t="s">
        <v>3922</v>
      </c>
      <c r="E217" s="11" t="s">
        <v>313</v>
      </c>
      <c r="F217" s="11" t="s">
        <v>82</v>
      </c>
      <c r="G217" s="11" t="s">
        <v>32186</v>
      </c>
      <c r="H217" s="11" t="s">
        <v>72</v>
      </c>
      <c r="I217" s="11">
        <v>0</v>
      </c>
      <c r="J217" s="11" t="s">
        <v>32168</v>
      </c>
      <c r="K217" s="11" t="s">
        <v>32168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1">
        <v>0</v>
      </c>
      <c r="AA217" s="12" t="s">
        <v>32952</v>
      </c>
      <c r="AB217" s="17" t="str">
        <f t="shared" si="19"/>
        <v>Programme is not compatible with this tool</v>
      </c>
      <c r="AC217" s="17" t="str">
        <f t="shared" si="20"/>
        <v/>
      </c>
      <c r="AD217" s="17">
        <f t="shared" si="21"/>
        <v>6</v>
      </c>
      <c r="AE217" s="17" t="str">
        <f t="shared" si="22"/>
        <v/>
      </c>
      <c r="AF217" s="17" t="str">
        <f t="shared" si="23"/>
        <v/>
      </c>
      <c r="AG217" s="17" t="str" cm="1">
        <f t="array" ref="AG217">IFERROR(IF(J217="Level",INDEX($M217:$S217,AC217+1),INDEX($M217:$S217,AC217)),"")</f>
        <v/>
      </c>
      <c r="AH217" s="17" cm="1">
        <f t="array" ref="AH217">IFERROR(IF(J217="Level",INDEX($M217:$S217,AD217+1),INDEX($M217:$S217,AD217)),"")</f>
        <v>0</v>
      </c>
      <c r="AI217" s="17" t="str" cm="1">
        <f t="array" ref="AI217">IFERROR(INDEX($M217:$S217,AE217),"")</f>
        <v/>
      </c>
      <c r="AJ217" s="17" t="str" cm="1">
        <f t="array" ref="AJ217">IFERROR(INDEX($M217:$S217,AF217),"")</f>
        <v/>
      </c>
      <c r="AK217" s="17" t="str" cm="1">
        <f t="array" ref="AK217">IFERROR(IF(J217="Level",INDEX($T217:$Z217,AC217+1),INDEX($T217:$Z217,AC217)),"")</f>
        <v/>
      </c>
      <c r="AL217" s="17" cm="1">
        <f t="array" ref="AL217">IFERROR(IF(J217="Level",INDEX($T217:$Z217,AD217+1),INDEX($T217:$Z217,AD217)),"")</f>
        <v>0</v>
      </c>
      <c r="AM217" s="17" t="str" cm="1">
        <f t="array" ref="AM217">IFERROR(INDEX($T217:$Z217,AE217),"")</f>
        <v/>
      </c>
      <c r="AN217" s="17" t="str" cm="1">
        <f t="array" ref="AN217">IFERROR(INDEX($T217:$Z217,AF217),"")</f>
        <v/>
      </c>
    </row>
    <row r="218" spans="1:40" hidden="1" x14ac:dyDescent="0.2">
      <c r="A218" s="17" t="str">
        <f t="shared" si="18"/>
        <v>PhD Geography H - Cornwall: PRP3GOAGOACA</v>
      </c>
      <c r="B218" s="11" t="s">
        <v>3305</v>
      </c>
      <c r="C218" s="11" t="s">
        <v>32964</v>
      </c>
      <c r="D218" s="11" t="s">
        <v>3306</v>
      </c>
      <c r="E218" s="11" t="s">
        <v>313</v>
      </c>
      <c r="F218" s="11" t="s">
        <v>82</v>
      </c>
      <c r="G218" s="11" t="s">
        <v>32186</v>
      </c>
      <c r="H218" s="11" t="s">
        <v>72</v>
      </c>
      <c r="I218" s="11">
        <v>0</v>
      </c>
      <c r="J218" s="11" t="s">
        <v>32168</v>
      </c>
      <c r="K218" s="11" t="s">
        <v>32168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1">
        <v>0</v>
      </c>
      <c r="AA218" s="12" t="s">
        <v>32952</v>
      </c>
      <c r="AB218" s="17" t="str">
        <f t="shared" si="19"/>
        <v>Programme is not compatible with this tool</v>
      </c>
      <c r="AC218" s="17" t="str">
        <f t="shared" si="20"/>
        <v/>
      </c>
      <c r="AD218" s="17">
        <f t="shared" si="21"/>
        <v>6</v>
      </c>
      <c r="AE218" s="17" t="str">
        <f t="shared" si="22"/>
        <v/>
      </c>
      <c r="AF218" s="17" t="str">
        <f t="shared" si="23"/>
        <v/>
      </c>
      <c r="AG218" s="17" t="str" cm="1">
        <f t="array" ref="AG218">IFERROR(IF(J218="Level",INDEX($M218:$S218,AC218+1),INDEX($M218:$S218,AC218)),"")</f>
        <v/>
      </c>
      <c r="AH218" s="17" cm="1">
        <f t="array" ref="AH218">IFERROR(IF(J218="Level",INDEX($M218:$S218,AD218+1),INDEX($M218:$S218,AD218)),"")</f>
        <v>0</v>
      </c>
      <c r="AI218" s="17" t="str" cm="1">
        <f t="array" ref="AI218">IFERROR(INDEX($M218:$S218,AE218),"")</f>
        <v/>
      </c>
      <c r="AJ218" s="17" t="str" cm="1">
        <f t="array" ref="AJ218">IFERROR(INDEX($M218:$S218,AF218),"")</f>
        <v/>
      </c>
      <c r="AK218" s="17" t="str" cm="1">
        <f t="array" ref="AK218">IFERROR(IF(J218="Level",INDEX($T218:$Z218,AC218+1),INDEX($T218:$Z218,AC218)),"")</f>
        <v/>
      </c>
      <c r="AL218" s="17" cm="1">
        <f t="array" ref="AL218">IFERROR(IF(J218="Level",INDEX($T218:$Z218,AD218+1),INDEX($T218:$Z218,AD218)),"")</f>
        <v>0</v>
      </c>
      <c r="AM218" s="17" t="str" cm="1">
        <f t="array" ref="AM218">IFERROR(INDEX($T218:$Z218,AE218),"")</f>
        <v/>
      </c>
      <c r="AN218" s="17" t="str" cm="1">
        <f t="array" ref="AN218">IFERROR(INDEX($T218:$Z218,AF218),"")</f>
        <v/>
      </c>
    </row>
    <row r="219" spans="1:40" hidden="1" x14ac:dyDescent="0.2">
      <c r="A219" s="17" t="str">
        <f t="shared" si="18"/>
        <v>PhD Geography P - Cornwall: PRP3GOAGOACB</v>
      </c>
      <c r="B219" s="11" t="s">
        <v>3307</v>
      </c>
      <c r="C219" s="11" t="s">
        <v>32964</v>
      </c>
      <c r="D219" s="11" t="s">
        <v>3308</v>
      </c>
      <c r="E219" s="11" t="s">
        <v>313</v>
      </c>
      <c r="F219" s="11" t="s">
        <v>82</v>
      </c>
      <c r="G219" s="11" t="s">
        <v>32186</v>
      </c>
      <c r="H219" s="11" t="s">
        <v>72</v>
      </c>
      <c r="I219" s="11">
        <v>0</v>
      </c>
      <c r="J219" s="11" t="s">
        <v>32168</v>
      </c>
      <c r="K219" s="11" t="s">
        <v>32168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1">
        <v>0</v>
      </c>
      <c r="AA219" s="12" t="s">
        <v>32952</v>
      </c>
      <c r="AB219" s="17" t="str">
        <f t="shared" si="19"/>
        <v>Programme is not compatible with this tool</v>
      </c>
      <c r="AC219" s="17" t="str">
        <f t="shared" si="20"/>
        <v/>
      </c>
      <c r="AD219" s="17">
        <f t="shared" si="21"/>
        <v>6</v>
      </c>
      <c r="AE219" s="17" t="str">
        <f t="shared" si="22"/>
        <v/>
      </c>
      <c r="AF219" s="17" t="str">
        <f t="shared" si="23"/>
        <v/>
      </c>
      <c r="AG219" s="17" t="str" cm="1">
        <f t="array" ref="AG219">IFERROR(IF(J219="Level",INDEX($M219:$S219,AC219+1),INDEX($M219:$S219,AC219)),"")</f>
        <v/>
      </c>
      <c r="AH219" s="17" cm="1">
        <f t="array" ref="AH219">IFERROR(IF(J219="Level",INDEX($M219:$S219,AD219+1),INDEX($M219:$S219,AD219)),"")</f>
        <v>0</v>
      </c>
      <c r="AI219" s="17" t="str" cm="1">
        <f t="array" ref="AI219">IFERROR(INDEX($M219:$S219,AE219),"")</f>
        <v/>
      </c>
      <c r="AJ219" s="17" t="str" cm="1">
        <f t="array" ref="AJ219">IFERROR(INDEX($M219:$S219,AF219),"")</f>
        <v/>
      </c>
      <c r="AK219" s="17" t="str" cm="1">
        <f t="array" ref="AK219">IFERROR(IF(J219="Level",INDEX($T219:$Z219,AC219+1),INDEX($T219:$Z219,AC219)),"")</f>
        <v/>
      </c>
      <c r="AL219" s="17" cm="1">
        <f t="array" ref="AL219">IFERROR(IF(J219="Level",INDEX($T219:$Z219,AD219+1),INDEX($T219:$Z219,AD219)),"")</f>
        <v>0</v>
      </c>
      <c r="AM219" s="17" t="str" cm="1">
        <f t="array" ref="AM219">IFERROR(INDEX($T219:$Z219,AE219),"")</f>
        <v/>
      </c>
      <c r="AN219" s="17" t="str" cm="1">
        <f t="array" ref="AN219">IFERROR(INDEX($T219:$Z219,AF219),"")</f>
        <v/>
      </c>
    </row>
    <row r="220" spans="1:40" hidden="1" x14ac:dyDescent="0.2">
      <c r="A220" s="17" t="str">
        <f t="shared" si="18"/>
        <v>PhD Geography H (Split Site) - Cornwall: PRP3GOAGOACC</v>
      </c>
      <c r="B220" s="11" t="s">
        <v>3309</v>
      </c>
      <c r="C220" s="11" t="s">
        <v>32964</v>
      </c>
      <c r="D220" s="11" t="s">
        <v>3310</v>
      </c>
      <c r="E220" s="11" t="s">
        <v>313</v>
      </c>
      <c r="F220" s="11" t="s">
        <v>82</v>
      </c>
      <c r="G220" s="11" t="s">
        <v>32186</v>
      </c>
      <c r="H220" s="11" t="s">
        <v>72</v>
      </c>
      <c r="I220" s="11">
        <v>0</v>
      </c>
      <c r="J220" s="11" t="s">
        <v>32168</v>
      </c>
      <c r="K220" s="11" t="s">
        <v>32168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1">
        <v>0</v>
      </c>
      <c r="AA220" s="12" t="s">
        <v>32952</v>
      </c>
      <c r="AB220" s="17" t="str">
        <f t="shared" si="19"/>
        <v>Programme is not compatible with this tool</v>
      </c>
      <c r="AC220" s="17" t="str">
        <f t="shared" si="20"/>
        <v/>
      </c>
      <c r="AD220" s="17">
        <f t="shared" si="21"/>
        <v>6</v>
      </c>
      <c r="AE220" s="17" t="str">
        <f t="shared" si="22"/>
        <v/>
      </c>
      <c r="AF220" s="17" t="str">
        <f t="shared" si="23"/>
        <v/>
      </c>
      <c r="AG220" s="17" t="str" cm="1">
        <f t="array" ref="AG220">IFERROR(IF(J220="Level",INDEX($M220:$S220,AC220+1),INDEX($M220:$S220,AC220)),"")</f>
        <v/>
      </c>
      <c r="AH220" s="17" cm="1">
        <f t="array" ref="AH220">IFERROR(IF(J220="Level",INDEX($M220:$S220,AD220+1),INDEX($M220:$S220,AD220)),"")</f>
        <v>0</v>
      </c>
      <c r="AI220" s="17" t="str" cm="1">
        <f t="array" ref="AI220">IFERROR(INDEX($M220:$S220,AE220),"")</f>
        <v/>
      </c>
      <c r="AJ220" s="17" t="str" cm="1">
        <f t="array" ref="AJ220">IFERROR(INDEX($M220:$S220,AF220),"")</f>
        <v/>
      </c>
      <c r="AK220" s="17" t="str" cm="1">
        <f t="array" ref="AK220">IFERROR(IF(J220="Level",INDEX($T220:$Z220,AC220+1),INDEX($T220:$Z220,AC220)),"")</f>
        <v/>
      </c>
      <c r="AL220" s="17" cm="1">
        <f t="array" ref="AL220">IFERROR(IF(J220="Level",INDEX($T220:$Z220,AD220+1),INDEX($T220:$Z220,AD220)),"")</f>
        <v>0</v>
      </c>
      <c r="AM220" s="17" t="str" cm="1">
        <f t="array" ref="AM220">IFERROR(INDEX($T220:$Z220,AE220),"")</f>
        <v/>
      </c>
      <c r="AN220" s="17" t="str" cm="1">
        <f t="array" ref="AN220">IFERROR(INDEX($T220:$Z220,AF220),"")</f>
        <v/>
      </c>
    </row>
    <row r="221" spans="1:40" hidden="1" x14ac:dyDescent="0.2">
      <c r="A221" s="17" t="str">
        <f t="shared" si="18"/>
        <v>PhD Sustainable Futures - Cornwall: PRP3GOAGOACD</v>
      </c>
      <c r="B221" s="11" t="s">
        <v>3311</v>
      </c>
      <c r="C221" s="11" t="s">
        <v>32964</v>
      </c>
      <c r="D221" s="11" t="s">
        <v>3312</v>
      </c>
      <c r="E221" s="11" t="s">
        <v>313</v>
      </c>
      <c r="F221" s="11" t="s">
        <v>82</v>
      </c>
      <c r="G221" s="11" t="s">
        <v>32186</v>
      </c>
      <c r="H221" s="11" t="s">
        <v>72</v>
      </c>
      <c r="I221" s="11">
        <v>0</v>
      </c>
      <c r="J221" s="11" t="s">
        <v>32168</v>
      </c>
      <c r="K221" s="11" t="s">
        <v>32168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1">
        <v>0</v>
      </c>
      <c r="AA221" s="12" t="s">
        <v>32952</v>
      </c>
      <c r="AB221" s="17" t="str">
        <f t="shared" si="19"/>
        <v>Programme is not compatible with this tool</v>
      </c>
      <c r="AC221" s="17" t="str">
        <f t="shared" si="20"/>
        <v/>
      </c>
      <c r="AD221" s="17">
        <f t="shared" si="21"/>
        <v>6</v>
      </c>
      <c r="AE221" s="17" t="str">
        <f t="shared" si="22"/>
        <v/>
      </c>
      <c r="AF221" s="17" t="str">
        <f t="shared" si="23"/>
        <v/>
      </c>
      <c r="AG221" s="17" t="str" cm="1">
        <f t="array" ref="AG221">IFERROR(IF(J221="Level",INDEX($M221:$S221,AC221+1),INDEX($M221:$S221,AC221)),"")</f>
        <v/>
      </c>
      <c r="AH221" s="17" cm="1">
        <f t="array" ref="AH221">IFERROR(IF(J221="Level",INDEX($M221:$S221,AD221+1),INDEX($M221:$S221,AD221)),"")</f>
        <v>0</v>
      </c>
      <c r="AI221" s="17" t="str" cm="1">
        <f t="array" ref="AI221">IFERROR(INDEX($M221:$S221,AE221),"")</f>
        <v/>
      </c>
      <c r="AJ221" s="17" t="str" cm="1">
        <f t="array" ref="AJ221">IFERROR(INDEX($M221:$S221,AF221),"")</f>
        <v/>
      </c>
      <c r="AK221" s="17" t="str" cm="1">
        <f t="array" ref="AK221">IFERROR(IF(J221="Level",INDEX($T221:$Z221,AC221+1),INDEX($T221:$Z221,AC221)),"")</f>
        <v/>
      </c>
      <c r="AL221" s="17" cm="1">
        <f t="array" ref="AL221">IFERROR(IF(J221="Level",INDEX($T221:$Z221,AD221+1),INDEX($T221:$Z221,AD221)),"")</f>
        <v>0</v>
      </c>
      <c r="AM221" s="17" t="str" cm="1">
        <f t="array" ref="AM221">IFERROR(INDEX($T221:$Z221,AE221),"")</f>
        <v/>
      </c>
      <c r="AN221" s="17" t="str" cm="1">
        <f t="array" ref="AN221">IFERROR(INDEX($T221:$Z221,AF221),"")</f>
        <v/>
      </c>
    </row>
    <row r="222" spans="1:40" hidden="1" x14ac:dyDescent="0.2">
      <c r="A222" s="17" t="str">
        <f t="shared" si="18"/>
        <v>PhD Geography Physical (Split Site) - Cornwall: PRP3GOAGOACE</v>
      </c>
      <c r="B222" s="11" t="s">
        <v>3313</v>
      </c>
      <c r="C222" s="11" t="s">
        <v>32964</v>
      </c>
      <c r="D222" s="11" t="s">
        <v>3314</v>
      </c>
      <c r="E222" s="11" t="s">
        <v>313</v>
      </c>
      <c r="F222" s="11" t="s">
        <v>82</v>
      </c>
      <c r="G222" s="11" t="s">
        <v>32186</v>
      </c>
      <c r="H222" s="11" t="s">
        <v>72</v>
      </c>
      <c r="I222" s="11">
        <v>0</v>
      </c>
      <c r="J222" s="11" t="s">
        <v>32168</v>
      </c>
      <c r="K222" s="11" t="s">
        <v>32168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1">
        <v>0</v>
      </c>
      <c r="AA222" s="12" t="s">
        <v>32952</v>
      </c>
      <c r="AB222" s="17" t="str">
        <f t="shared" si="19"/>
        <v>Programme is not compatible with this tool</v>
      </c>
      <c r="AC222" s="17" t="str">
        <f t="shared" si="20"/>
        <v/>
      </c>
      <c r="AD222" s="17">
        <f t="shared" si="21"/>
        <v>6</v>
      </c>
      <c r="AE222" s="17" t="str">
        <f t="shared" si="22"/>
        <v/>
      </c>
      <c r="AF222" s="17" t="str">
        <f t="shared" si="23"/>
        <v/>
      </c>
      <c r="AG222" s="17" t="str" cm="1">
        <f t="array" ref="AG222">IFERROR(IF(J222="Level",INDEX($M222:$S222,AC222+1),INDEX($M222:$S222,AC222)),"")</f>
        <v/>
      </c>
      <c r="AH222" s="17" cm="1">
        <f t="array" ref="AH222">IFERROR(IF(J222="Level",INDEX($M222:$S222,AD222+1),INDEX($M222:$S222,AD222)),"")</f>
        <v>0</v>
      </c>
      <c r="AI222" s="17" t="str" cm="1">
        <f t="array" ref="AI222">IFERROR(INDEX($M222:$S222,AE222),"")</f>
        <v/>
      </c>
      <c r="AJ222" s="17" t="str" cm="1">
        <f t="array" ref="AJ222">IFERROR(INDEX($M222:$S222,AF222),"")</f>
        <v/>
      </c>
      <c r="AK222" s="17" t="str" cm="1">
        <f t="array" ref="AK222">IFERROR(IF(J222="Level",INDEX($T222:$Z222,AC222+1),INDEX($T222:$Z222,AC222)),"")</f>
        <v/>
      </c>
      <c r="AL222" s="17" cm="1">
        <f t="array" ref="AL222">IFERROR(IF(J222="Level",INDEX($T222:$Z222,AD222+1),INDEX($T222:$Z222,AD222)),"")</f>
        <v>0</v>
      </c>
      <c r="AM222" s="17" t="str" cm="1">
        <f t="array" ref="AM222">IFERROR(INDEX($T222:$Z222,AE222),"")</f>
        <v/>
      </c>
      <c r="AN222" s="17" t="str" cm="1">
        <f t="array" ref="AN222">IFERROR(INDEX($T222:$Z222,AF222),"")</f>
        <v/>
      </c>
    </row>
    <row r="223" spans="1:40" hidden="1" x14ac:dyDescent="0.2">
      <c r="A223" s="17" t="str">
        <f t="shared" si="18"/>
        <v>MPhil Computer Science: PRH2ECSECS03</v>
      </c>
      <c r="B223" s="11" t="s">
        <v>2513</v>
      </c>
      <c r="C223" s="11" t="s">
        <v>32964</v>
      </c>
      <c r="D223" s="11" t="s">
        <v>2514</v>
      </c>
      <c r="E223" s="11" t="s">
        <v>420</v>
      </c>
      <c r="F223" s="11" t="s">
        <v>82</v>
      </c>
      <c r="G223" s="11" t="s">
        <v>32186</v>
      </c>
      <c r="H223" s="11" t="s">
        <v>72</v>
      </c>
      <c r="I223" s="11">
        <v>0</v>
      </c>
      <c r="J223" s="11" t="s">
        <v>32168</v>
      </c>
      <c r="K223" s="11" t="s">
        <v>32168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1">
        <v>0</v>
      </c>
      <c r="AA223" s="12" t="s">
        <v>32952</v>
      </c>
      <c r="AB223" s="17" t="str">
        <f t="shared" si="19"/>
        <v>Programme is not compatible with this tool</v>
      </c>
      <c r="AC223" s="17" t="str">
        <f t="shared" si="20"/>
        <v/>
      </c>
      <c r="AD223" s="17">
        <f t="shared" si="21"/>
        <v>6</v>
      </c>
      <c r="AE223" s="17" t="str">
        <f t="shared" si="22"/>
        <v/>
      </c>
      <c r="AF223" s="17" t="str">
        <f t="shared" si="23"/>
        <v/>
      </c>
      <c r="AG223" s="17" t="str" cm="1">
        <f t="array" ref="AG223">IFERROR(IF(J223="Level",INDEX($M223:$S223,AC223+1),INDEX($M223:$S223,AC223)),"")</f>
        <v/>
      </c>
      <c r="AH223" s="17" cm="1">
        <f t="array" ref="AH223">IFERROR(IF(J223="Level",INDEX($M223:$S223,AD223+1),INDEX($M223:$S223,AD223)),"")</f>
        <v>0</v>
      </c>
      <c r="AI223" s="17" t="str" cm="1">
        <f t="array" ref="AI223">IFERROR(INDEX($M223:$S223,AE223),"")</f>
        <v/>
      </c>
      <c r="AJ223" s="17" t="str" cm="1">
        <f t="array" ref="AJ223">IFERROR(INDEX($M223:$S223,AF223),"")</f>
        <v/>
      </c>
      <c r="AK223" s="17" t="str" cm="1">
        <f t="array" ref="AK223">IFERROR(IF(J223="Level",INDEX($T223:$Z223,AC223+1),INDEX($T223:$Z223,AC223)),"")</f>
        <v/>
      </c>
      <c r="AL223" s="17" cm="1">
        <f t="array" ref="AL223">IFERROR(IF(J223="Level",INDEX($T223:$Z223,AD223+1),INDEX($T223:$Z223,AD223)),"")</f>
        <v>0</v>
      </c>
      <c r="AM223" s="17" t="str" cm="1">
        <f t="array" ref="AM223">IFERROR(INDEX($T223:$Z223,AE223),"")</f>
        <v/>
      </c>
      <c r="AN223" s="17" t="str" cm="1">
        <f t="array" ref="AN223">IFERROR(INDEX($T223:$Z223,AF223),"")</f>
        <v/>
      </c>
    </row>
    <row r="224" spans="1:40" hidden="1" x14ac:dyDescent="0.2">
      <c r="A224" s="17" t="str">
        <f t="shared" si="18"/>
        <v>MScbyRes Computer Science: PRM3ECSECS01</v>
      </c>
      <c r="B224" s="11" t="s">
        <v>2992</v>
      </c>
      <c r="C224" s="11" t="s">
        <v>32964</v>
      </c>
      <c r="D224" s="11" t="s">
        <v>2993</v>
      </c>
      <c r="E224" s="11" t="s">
        <v>420</v>
      </c>
      <c r="F224" s="11" t="s">
        <v>82</v>
      </c>
      <c r="G224" s="11" t="s">
        <v>32186</v>
      </c>
      <c r="H224" s="11" t="s">
        <v>72</v>
      </c>
      <c r="I224" s="11">
        <v>0</v>
      </c>
      <c r="J224" s="11" t="s">
        <v>32168</v>
      </c>
      <c r="K224" s="11" t="s">
        <v>32168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1">
        <v>0</v>
      </c>
      <c r="AA224" s="12" t="s">
        <v>32952</v>
      </c>
      <c r="AB224" s="17" t="str">
        <f t="shared" si="19"/>
        <v>Programme is not compatible with this tool</v>
      </c>
      <c r="AC224" s="17" t="str">
        <f t="shared" si="20"/>
        <v/>
      </c>
      <c r="AD224" s="17">
        <f t="shared" si="21"/>
        <v>6</v>
      </c>
      <c r="AE224" s="17" t="str">
        <f t="shared" si="22"/>
        <v/>
      </c>
      <c r="AF224" s="17" t="str">
        <f t="shared" si="23"/>
        <v/>
      </c>
      <c r="AG224" s="17" t="str" cm="1">
        <f t="array" ref="AG224">IFERROR(IF(J224="Level",INDEX($M224:$S224,AC224+1),INDEX($M224:$S224,AC224)),"")</f>
        <v/>
      </c>
      <c r="AH224" s="17" cm="1">
        <f t="array" ref="AH224">IFERROR(IF(J224="Level",INDEX($M224:$S224,AD224+1),INDEX($M224:$S224,AD224)),"")</f>
        <v>0</v>
      </c>
      <c r="AI224" s="17" t="str" cm="1">
        <f t="array" ref="AI224">IFERROR(INDEX($M224:$S224,AE224),"")</f>
        <v/>
      </c>
      <c r="AJ224" s="17" t="str" cm="1">
        <f t="array" ref="AJ224">IFERROR(INDEX($M224:$S224,AF224),"")</f>
        <v/>
      </c>
      <c r="AK224" s="17" t="str" cm="1">
        <f t="array" ref="AK224">IFERROR(IF(J224="Level",INDEX($T224:$Z224,AC224+1),INDEX($T224:$Z224,AC224)),"")</f>
        <v/>
      </c>
      <c r="AL224" s="17" cm="1">
        <f t="array" ref="AL224">IFERROR(IF(J224="Level",INDEX($T224:$Z224,AD224+1),INDEX($T224:$Z224,AD224)),"")</f>
        <v>0</v>
      </c>
      <c r="AM224" s="17" t="str" cm="1">
        <f t="array" ref="AM224">IFERROR(INDEX($T224:$Z224,AE224),"")</f>
        <v/>
      </c>
      <c r="AN224" s="17" t="str" cm="1">
        <f t="array" ref="AN224">IFERROR(INDEX($T224:$Z224,AF224),"")</f>
        <v/>
      </c>
    </row>
    <row r="225" spans="1:40" hidden="1" x14ac:dyDescent="0.2">
      <c r="A225" s="17" t="str">
        <f t="shared" si="18"/>
        <v>PhD Computer Science: PRP3ECSECS04</v>
      </c>
      <c r="B225" s="11" t="s">
        <v>3197</v>
      </c>
      <c r="C225" s="11" t="s">
        <v>32964</v>
      </c>
      <c r="D225" s="11" t="s">
        <v>3198</v>
      </c>
      <c r="E225" s="11" t="s">
        <v>420</v>
      </c>
      <c r="F225" s="11" t="s">
        <v>82</v>
      </c>
      <c r="G225" s="11" t="s">
        <v>32186</v>
      </c>
      <c r="H225" s="11" t="s">
        <v>72</v>
      </c>
      <c r="I225" s="11">
        <v>0</v>
      </c>
      <c r="J225" s="11" t="s">
        <v>32168</v>
      </c>
      <c r="K225" s="11" t="s">
        <v>32168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1">
        <v>0</v>
      </c>
      <c r="AA225" s="12" t="s">
        <v>32952</v>
      </c>
      <c r="AB225" s="17" t="str">
        <f t="shared" si="19"/>
        <v>Programme is not compatible with this tool</v>
      </c>
      <c r="AC225" s="17" t="str">
        <f t="shared" si="20"/>
        <v/>
      </c>
      <c r="AD225" s="17">
        <f t="shared" si="21"/>
        <v>6</v>
      </c>
      <c r="AE225" s="17" t="str">
        <f t="shared" si="22"/>
        <v/>
      </c>
      <c r="AF225" s="17" t="str">
        <f t="shared" si="23"/>
        <v/>
      </c>
      <c r="AG225" s="17" t="str" cm="1">
        <f t="array" ref="AG225">IFERROR(IF(J225="Level",INDEX($M225:$S225,AC225+1),INDEX($M225:$S225,AC225)),"")</f>
        <v/>
      </c>
      <c r="AH225" s="17" cm="1">
        <f t="array" ref="AH225">IFERROR(IF(J225="Level",INDEX($M225:$S225,AD225+1),INDEX($M225:$S225,AD225)),"")</f>
        <v>0</v>
      </c>
      <c r="AI225" s="17" t="str" cm="1">
        <f t="array" ref="AI225">IFERROR(INDEX($M225:$S225,AE225),"")</f>
        <v/>
      </c>
      <c r="AJ225" s="17" t="str" cm="1">
        <f t="array" ref="AJ225">IFERROR(INDEX($M225:$S225,AF225),"")</f>
        <v/>
      </c>
      <c r="AK225" s="17" t="str" cm="1">
        <f t="array" ref="AK225">IFERROR(IF(J225="Level",INDEX($T225:$Z225,AC225+1),INDEX($T225:$Z225,AC225)),"")</f>
        <v/>
      </c>
      <c r="AL225" s="17" cm="1">
        <f t="array" ref="AL225">IFERROR(IF(J225="Level",INDEX($T225:$Z225,AD225+1),INDEX($T225:$Z225,AD225)),"")</f>
        <v>0</v>
      </c>
      <c r="AM225" s="17" t="str" cm="1">
        <f t="array" ref="AM225">IFERROR(INDEX($T225:$Z225,AE225),"")</f>
        <v/>
      </c>
      <c r="AN225" s="17" t="str" cm="1">
        <f t="array" ref="AN225">IFERROR(INDEX($T225:$Z225,AF225),"")</f>
        <v/>
      </c>
    </row>
    <row r="226" spans="1:40" hidden="1" x14ac:dyDescent="0.2">
      <c r="A226" s="17" t="str">
        <f t="shared" si="18"/>
        <v>PhD Computer Science (Split Site): PRP3ECSECS06</v>
      </c>
      <c r="B226" s="11" t="s">
        <v>3199</v>
      </c>
      <c r="C226" s="11" t="s">
        <v>32964</v>
      </c>
      <c r="D226" s="11" t="s">
        <v>32241</v>
      </c>
      <c r="E226" s="11" t="s">
        <v>420</v>
      </c>
      <c r="F226" s="11" t="s">
        <v>82</v>
      </c>
      <c r="G226" s="11" t="s">
        <v>32186</v>
      </c>
      <c r="H226" s="11" t="s">
        <v>72</v>
      </c>
      <c r="I226" s="11">
        <v>0</v>
      </c>
      <c r="J226" s="11" t="s">
        <v>32168</v>
      </c>
      <c r="K226" s="11" t="s">
        <v>32168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1">
        <v>0</v>
      </c>
      <c r="AA226" s="12" t="s">
        <v>32952</v>
      </c>
      <c r="AB226" s="17" t="str">
        <f t="shared" si="19"/>
        <v>Programme is not compatible with this tool</v>
      </c>
      <c r="AC226" s="17" t="str">
        <f t="shared" si="20"/>
        <v/>
      </c>
      <c r="AD226" s="17">
        <f t="shared" si="21"/>
        <v>6</v>
      </c>
      <c r="AE226" s="17" t="str">
        <f t="shared" si="22"/>
        <v/>
      </c>
      <c r="AF226" s="17" t="str">
        <f t="shared" si="23"/>
        <v/>
      </c>
      <c r="AG226" s="17" t="str" cm="1">
        <f t="array" ref="AG226">IFERROR(IF(J226="Level",INDEX($M226:$S226,AC226+1),INDEX($M226:$S226,AC226)),"")</f>
        <v/>
      </c>
      <c r="AH226" s="17" cm="1">
        <f t="array" ref="AH226">IFERROR(IF(J226="Level",INDEX($M226:$S226,AD226+1),INDEX($M226:$S226,AD226)),"")</f>
        <v>0</v>
      </c>
      <c r="AI226" s="17" t="str" cm="1">
        <f t="array" ref="AI226">IFERROR(INDEX($M226:$S226,AE226),"")</f>
        <v/>
      </c>
      <c r="AJ226" s="17" t="str" cm="1">
        <f t="array" ref="AJ226">IFERROR(INDEX($M226:$S226,AF226),"")</f>
        <v/>
      </c>
      <c r="AK226" s="17" t="str" cm="1">
        <f t="array" ref="AK226">IFERROR(IF(J226="Level",INDEX($T226:$Z226,AC226+1),INDEX($T226:$Z226,AC226)),"")</f>
        <v/>
      </c>
      <c r="AL226" s="17" cm="1">
        <f t="array" ref="AL226">IFERROR(IF(J226="Level",INDEX($T226:$Z226,AD226+1),INDEX($T226:$Z226,AD226)),"")</f>
        <v>0</v>
      </c>
      <c r="AM226" s="17" t="str" cm="1">
        <f t="array" ref="AM226">IFERROR(INDEX($T226:$Z226,AE226),"")</f>
        <v/>
      </c>
      <c r="AN226" s="17" t="str" cm="1">
        <f t="array" ref="AN226">IFERROR(INDEX($T226:$Z226,AF226),"")</f>
        <v/>
      </c>
    </row>
    <row r="227" spans="1:40" hidden="1" x14ac:dyDescent="0.2">
      <c r="A227" s="17" t="str">
        <f t="shared" si="18"/>
        <v>PhD Computer Science (QUEX): PRP3ECSECS12</v>
      </c>
      <c r="B227" s="11" t="s">
        <v>3209</v>
      </c>
      <c r="C227" s="11" t="s">
        <v>32964</v>
      </c>
      <c r="D227" s="11" t="s">
        <v>3210</v>
      </c>
      <c r="E227" s="11" t="s">
        <v>420</v>
      </c>
      <c r="F227" s="11" t="s">
        <v>82</v>
      </c>
      <c r="G227" s="11" t="s">
        <v>32186</v>
      </c>
      <c r="H227" s="11" t="s">
        <v>72</v>
      </c>
      <c r="I227" s="11">
        <v>0</v>
      </c>
      <c r="J227" s="11" t="s">
        <v>32168</v>
      </c>
      <c r="K227" s="11" t="s">
        <v>32168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2" t="s">
        <v>32952</v>
      </c>
      <c r="AB227" s="17" t="str">
        <f t="shared" si="19"/>
        <v>Programme is not compatible with this tool</v>
      </c>
      <c r="AC227" s="17" t="str">
        <f t="shared" si="20"/>
        <v/>
      </c>
      <c r="AD227" s="17">
        <f t="shared" si="21"/>
        <v>6</v>
      </c>
      <c r="AE227" s="17" t="str">
        <f t="shared" si="22"/>
        <v/>
      </c>
      <c r="AF227" s="17" t="str">
        <f t="shared" si="23"/>
        <v/>
      </c>
      <c r="AG227" s="17" t="str" cm="1">
        <f t="array" ref="AG227">IFERROR(IF(J227="Level",INDEX($M227:$S227,AC227+1),INDEX($M227:$S227,AC227)),"")</f>
        <v/>
      </c>
      <c r="AH227" s="17" cm="1">
        <f t="array" ref="AH227">IFERROR(IF(J227="Level",INDEX($M227:$S227,AD227+1),INDEX($M227:$S227,AD227)),"")</f>
        <v>0</v>
      </c>
      <c r="AI227" s="17" t="str" cm="1">
        <f t="array" ref="AI227">IFERROR(INDEX($M227:$S227,AE227),"")</f>
        <v/>
      </c>
      <c r="AJ227" s="17" t="str" cm="1">
        <f t="array" ref="AJ227">IFERROR(INDEX($M227:$S227,AF227),"")</f>
        <v/>
      </c>
      <c r="AK227" s="17" t="str" cm="1">
        <f t="array" ref="AK227">IFERROR(IF(J227="Level",INDEX($T227:$Z227,AC227+1),INDEX($T227:$Z227,AC227)),"")</f>
        <v/>
      </c>
      <c r="AL227" s="17" cm="1">
        <f t="array" ref="AL227">IFERROR(IF(J227="Level",INDEX($T227:$Z227,AD227+1),INDEX($T227:$Z227,AD227)),"")</f>
        <v>0</v>
      </c>
      <c r="AM227" s="17" t="str" cm="1">
        <f t="array" ref="AM227">IFERROR(INDEX($T227:$Z227,AE227),"")</f>
        <v/>
      </c>
      <c r="AN227" s="17" t="str" cm="1">
        <f t="array" ref="AN227">IFERROR(INDEX($T227:$Z227,AF227),"")</f>
        <v/>
      </c>
    </row>
    <row r="228" spans="1:40" hidden="1" x14ac:dyDescent="0.2">
      <c r="A228" s="17" t="str">
        <f t="shared" si="18"/>
        <v>MPhil Biological Sciences (QUEX) - Cornwall: PRH2BIOBCSCA</v>
      </c>
      <c r="B228" s="11" t="s">
        <v>2455</v>
      </c>
      <c r="C228" s="11" t="s">
        <v>32964</v>
      </c>
      <c r="D228" s="11" t="s">
        <v>2456</v>
      </c>
      <c r="E228" s="11" t="s">
        <v>133</v>
      </c>
      <c r="F228" s="11" t="s">
        <v>82</v>
      </c>
      <c r="G228" s="11" t="s">
        <v>32186</v>
      </c>
      <c r="H228" s="11" t="s">
        <v>72</v>
      </c>
      <c r="I228" s="11">
        <v>0</v>
      </c>
      <c r="J228" s="11" t="s">
        <v>32168</v>
      </c>
      <c r="K228" s="11" t="s">
        <v>32168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2" t="s">
        <v>32952</v>
      </c>
      <c r="AB228" s="17" t="str">
        <f t="shared" si="19"/>
        <v>Programme is not compatible with this tool</v>
      </c>
      <c r="AC228" s="17" t="str">
        <f t="shared" si="20"/>
        <v/>
      </c>
      <c r="AD228" s="17">
        <f t="shared" si="21"/>
        <v>6</v>
      </c>
      <c r="AE228" s="17" t="str">
        <f t="shared" si="22"/>
        <v/>
      </c>
      <c r="AF228" s="17" t="str">
        <f t="shared" si="23"/>
        <v/>
      </c>
      <c r="AG228" s="17" t="str" cm="1">
        <f t="array" ref="AG228">IFERROR(IF(J228="Level",INDEX($M228:$S228,AC228+1),INDEX($M228:$S228,AC228)),"")</f>
        <v/>
      </c>
      <c r="AH228" s="17" cm="1">
        <f t="array" ref="AH228">IFERROR(IF(J228="Level",INDEX($M228:$S228,AD228+1),INDEX($M228:$S228,AD228)),"")</f>
        <v>0</v>
      </c>
      <c r="AI228" s="17" t="str" cm="1">
        <f t="array" ref="AI228">IFERROR(INDEX($M228:$S228,AE228),"")</f>
        <v/>
      </c>
      <c r="AJ228" s="17" t="str" cm="1">
        <f t="array" ref="AJ228">IFERROR(INDEX($M228:$S228,AF228),"")</f>
        <v/>
      </c>
      <c r="AK228" s="17" t="str" cm="1">
        <f t="array" ref="AK228">IFERROR(IF(J228="Level",INDEX($T228:$Z228,AC228+1),INDEX($T228:$Z228,AC228)),"")</f>
        <v/>
      </c>
      <c r="AL228" s="17" cm="1">
        <f t="array" ref="AL228">IFERROR(IF(J228="Level",INDEX($T228:$Z228,AD228+1),INDEX($T228:$Z228,AD228)),"")</f>
        <v>0</v>
      </c>
      <c r="AM228" s="17" t="str" cm="1">
        <f t="array" ref="AM228">IFERROR(INDEX($T228:$Z228,AE228),"")</f>
        <v/>
      </c>
      <c r="AN228" s="17" t="str" cm="1">
        <f t="array" ref="AN228">IFERROR(INDEX($T228:$Z228,AF228),"")</f>
        <v/>
      </c>
    </row>
    <row r="229" spans="1:40" hidden="1" x14ac:dyDescent="0.2">
      <c r="A229" s="17" t="str">
        <f t="shared" si="18"/>
        <v>MPhil Biological Sciences - Cornwall: PRH2BIOBIOCA</v>
      </c>
      <c r="B229" s="11" t="s">
        <v>2474</v>
      </c>
      <c r="C229" s="11" t="s">
        <v>32964</v>
      </c>
      <c r="D229" s="11" t="s">
        <v>2475</v>
      </c>
      <c r="E229" s="11" t="s">
        <v>133</v>
      </c>
      <c r="F229" s="11" t="s">
        <v>82</v>
      </c>
      <c r="G229" s="11" t="s">
        <v>32186</v>
      </c>
      <c r="H229" s="11" t="s">
        <v>72</v>
      </c>
      <c r="I229" s="11">
        <v>0</v>
      </c>
      <c r="J229" s="11" t="s">
        <v>32168</v>
      </c>
      <c r="K229" s="11" t="s">
        <v>32168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2" t="s">
        <v>32952</v>
      </c>
      <c r="AB229" s="17" t="str">
        <f t="shared" si="19"/>
        <v>Programme is not compatible with this tool</v>
      </c>
      <c r="AC229" s="17" t="str">
        <f t="shared" si="20"/>
        <v/>
      </c>
      <c r="AD229" s="17">
        <f t="shared" si="21"/>
        <v>6</v>
      </c>
      <c r="AE229" s="17" t="str">
        <f t="shared" si="22"/>
        <v/>
      </c>
      <c r="AF229" s="17" t="str">
        <f t="shared" si="23"/>
        <v/>
      </c>
      <c r="AG229" s="17" t="str" cm="1">
        <f t="array" ref="AG229">IFERROR(IF(J229="Level",INDEX($M229:$S229,AC229+1),INDEX($M229:$S229,AC229)),"")</f>
        <v/>
      </c>
      <c r="AH229" s="17" cm="1">
        <f t="array" ref="AH229">IFERROR(IF(J229="Level",INDEX($M229:$S229,AD229+1),INDEX($M229:$S229,AD229)),"")</f>
        <v>0</v>
      </c>
      <c r="AI229" s="17" t="str" cm="1">
        <f t="array" ref="AI229">IFERROR(INDEX($M229:$S229,AE229),"")</f>
        <v/>
      </c>
      <c r="AJ229" s="17" t="str" cm="1">
        <f t="array" ref="AJ229">IFERROR(INDEX($M229:$S229,AF229),"")</f>
        <v/>
      </c>
      <c r="AK229" s="17" t="str" cm="1">
        <f t="array" ref="AK229">IFERROR(IF(J229="Level",INDEX($T229:$Z229,AC229+1),INDEX($T229:$Z229,AC229)),"")</f>
        <v/>
      </c>
      <c r="AL229" s="17" cm="1">
        <f t="array" ref="AL229">IFERROR(IF(J229="Level",INDEX($T229:$Z229,AD229+1),INDEX($T229:$Z229,AD229)),"")</f>
        <v>0</v>
      </c>
      <c r="AM229" s="17" t="str" cm="1">
        <f t="array" ref="AM229">IFERROR(INDEX($T229:$Z229,AE229),"")</f>
        <v/>
      </c>
      <c r="AN229" s="17" t="str" cm="1">
        <f t="array" ref="AN229">IFERROR(INDEX($T229:$Z229,AF229),"")</f>
        <v/>
      </c>
    </row>
    <row r="230" spans="1:40" hidden="1" x14ac:dyDescent="0.2">
      <c r="A230" s="17" t="str">
        <f t="shared" si="18"/>
        <v>MPhil Biological Sciences (Split Site) - Cornwall: PRH2BIOBIOCC</v>
      </c>
      <c r="B230" s="11" t="s">
        <v>2476</v>
      </c>
      <c r="C230" s="11" t="s">
        <v>32964</v>
      </c>
      <c r="D230" s="11" t="s">
        <v>2477</v>
      </c>
      <c r="E230" s="11" t="s">
        <v>133</v>
      </c>
      <c r="F230" s="11" t="s">
        <v>82</v>
      </c>
      <c r="G230" s="11" t="s">
        <v>32186</v>
      </c>
      <c r="H230" s="11" t="s">
        <v>72</v>
      </c>
      <c r="I230" s="11">
        <v>0</v>
      </c>
      <c r="J230" s="11" t="s">
        <v>32168</v>
      </c>
      <c r="K230" s="11" t="s">
        <v>32168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2" t="s">
        <v>32952</v>
      </c>
      <c r="AB230" s="17" t="str">
        <f t="shared" si="19"/>
        <v>Programme is not compatible with this tool</v>
      </c>
      <c r="AC230" s="17" t="str">
        <f t="shared" si="20"/>
        <v/>
      </c>
      <c r="AD230" s="17">
        <f t="shared" si="21"/>
        <v>6</v>
      </c>
      <c r="AE230" s="17" t="str">
        <f t="shared" si="22"/>
        <v/>
      </c>
      <c r="AF230" s="17" t="str">
        <f t="shared" si="23"/>
        <v/>
      </c>
      <c r="AG230" s="17" t="str" cm="1">
        <f t="array" ref="AG230">IFERROR(IF(J230="Level",INDEX($M230:$S230,AC230+1),INDEX($M230:$S230,AC230)),"")</f>
        <v/>
      </c>
      <c r="AH230" s="17" cm="1">
        <f t="array" ref="AH230">IFERROR(IF(J230="Level",INDEX($M230:$S230,AD230+1),INDEX($M230:$S230,AD230)),"")</f>
        <v>0</v>
      </c>
      <c r="AI230" s="17" t="str" cm="1">
        <f t="array" ref="AI230">IFERROR(INDEX($M230:$S230,AE230),"")</f>
        <v/>
      </c>
      <c r="AJ230" s="17" t="str" cm="1">
        <f t="array" ref="AJ230">IFERROR(INDEX($M230:$S230,AF230),"")</f>
        <v/>
      </c>
      <c r="AK230" s="17" t="str" cm="1">
        <f t="array" ref="AK230">IFERROR(IF(J230="Level",INDEX($T230:$Z230,AC230+1),INDEX($T230:$Z230,AC230)),"")</f>
        <v/>
      </c>
      <c r="AL230" s="17" cm="1">
        <f t="array" ref="AL230">IFERROR(IF(J230="Level",INDEX($T230:$Z230,AD230+1),INDEX($T230:$Z230,AD230)),"")</f>
        <v>0</v>
      </c>
      <c r="AM230" s="17" t="str" cm="1">
        <f t="array" ref="AM230">IFERROR(INDEX($T230:$Z230,AE230),"")</f>
        <v/>
      </c>
      <c r="AN230" s="17" t="str" cm="1">
        <f t="array" ref="AN230">IFERROR(INDEX($T230:$Z230,AF230),"")</f>
        <v/>
      </c>
    </row>
    <row r="231" spans="1:40" hidden="1" x14ac:dyDescent="0.2">
      <c r="A231" s="17" t="str">
        <f t="shared" si="18"/>
        <v>MPhil Biological Sciences (SWBio) - Cornwall: PRH2BIOBIOCD</v>
      </c>
      <c r="B231" s="11" t="s">
        <v>2478</v>
      </c>
      <c r="C231" s="11" t="s">
        <v>32964</v>
      </c>
      <c r="D231" s="11" t="s">
        <v>2479</v>
      </c>
      <c r="E231" s="11" t="s">
        <v>133</v>
      </c>
      <c r="F231" s="11" t="s">
        <v>82</v>
      </c>
      <c r="G231" s="11" t="s">
        <v>32186</v>
      </c>
      <c r="H231" s="11" t="s">
        <v>72</v>
      </c>
      <c r="I231" s="11">
        <v>0</v>
      </c>
      <c r="J231" s="11" t="s">
        <v>32168</v>
      </c>
      <c r="K231" s="11" t="s">
        <v>32168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2" t="s">
        <v>32952</v>
      </c>
      <c r="AB231" s="17" t="str">
        <f t="shared" si="19"/>
        <v>Programme is not compatible with this tool</v>
      </c>
      <c r="AC231" s="17" t="str">
        <f t="shared" si="20"/>
        <v/>
      </c>
      <c r="AD231" s="17">
        <f t="shared" si="21"/>
        <v>6</v>
      </c>
      <c r="AE231" s="17" t="str">
        <f t="shared" si="22"/>
        <v/>
      </c>
      <c r="AF231" s="17" t="str">
        <f t="shared" si="23"/>
        <v/>
      </c>
      <c r="AG231" s="17" t="str" cm="1">
        <f t="array" ref="AG231">IFERROR(IF(J231="Level",INDEX($M231:$S231,AC231+1),INDEX($M231:$S231,AC231)),"")</f>
        <v/>
      </c>
      <c r="AH231" s="17" cm="1">
        <f t="array" ref="AH231">IFERROR(IF(J231="Level",INDEX($M231:$S231,AD231+1),INDEX($M231:$S231,AD231)),"")</f>
        <v>0</v>
      </c>
      <c r="AI231" s="17" t="str" cm="1">
        <f t="array" ref="AI231">IFERROR(INDEX($M231:$S231,AE231),"")</f>
        <v/>
      </c>
      <c r="AJ231" s="17" t="str" cm="1">
        <f t="array" ref="AJ231">IFERROR(INDEX($M231:$S231,AF231),"")</f>
        <v/>
      </c>
      <c r="AK231" s="17" t="str" cm="1">
        <f t="array" ref="AK231">IFERROR(IF(J231="Level",INDEX($T231:$Z231,AC231+1),INDEX($T231:$Z231,AC231)),"")</f>
        <v/>
      </c>
      <c r="AL231" s="17" cm="1">
        <f t="array" ref="AL231">IFERROR(IF(J231="Level",INDEX($T231:$Z231,AD231+1),INDEX($T231:$Z231,AD231)),"")</f>
        <v>0</v>
      </c>
      <c r="AM231" s="17" t="str" cm="1">
        <f t="array" ref="AM231">IFERROR(INDEX($T231:$Z231,AE231),"")</f>
        <v/>
      </c>
      <c r="AN231" s="17" t="str" cm="1">
        <f t="array" ref="AN231">IFERROR(INDEX($T231:$Z231,AF231),"")</f>
        <v/>
      </c>
    </row>
    <row r="232" spans="1:40" hidden="1" x14ac:dyDescent="0.2">
      <c r="A232" s="17" t="str">
        <f t="shared" si="18"/>
        <v>MPhil Biological Sciences (SWBio) (Split Site) - Cornwall: PRH2BIOBIOCF</v>
      </c>
      <c r="B232" s="11" t="s">
        <v>2482</v>
      </c>
      <c r="C232" s="11" t="s">
        <v>32964</v>
      </c>
      <c r="D232" s="11" t="s">
        <v>2483</v>
      </c>
      <c r="E232" s="11" t="s">
        <v>133</v>
      </c>
      <c r="F232" s="11" t="s">
        <v>82</v>
      </c>
      <c r="G232" s="11" t="s">
        <v>32186</v>
      </c>
      <c r="H232" s="11" t="s">
        <v>72</v>
      </c>
      <c r="I232" s="11">
        <v>0</v>
      </c>
      <c r="J232" s="11" t="s">
        <v>32168</v>
      </c>
      <c r="K232" s="11" t="s">
        <v>32168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2" t="s">
        <v>32952</v>
      </c>
      <c r="AB232" s="17" t="str">
        <f t="shared" si="19"/>
        <v>Programme is not compatible with this tool</v>
      </c>
      <c r="AC232" s="17" t="str">
        <f t="shared" si="20"/>
        <v/>
      </c>
      <c r="AD232" s="17">
        <f t="shared" si="21"/>
        <v>6</v>
      </c>
      <c r="AE232" s="17" t="str">
        <f t="shared" si="22"/>
        <v/>
      </c>
      <c r="AF232" s="17" t="str">
        <f t="shared" si="23"/>
        <v/>
      </c>
      <c r="AG232" s="17" t="str" cm="1">
        <f t="array" ref="AG232">IFERROR(IF(J232="Level",INDEX($M232:$S232,AC232+1),INDEX($M232:$S232,AC232)),"")</f>
        <v/>
      </c>
      <c r="AH232" s="17" cm="1">
        <f t="array" ref="AH232">IFERROR(IF(J232="Level",INDEX($M232:$S232,AD232+1),INDEX($M232:$S232,AD232)),"")</f>
        <v>0</v>
      </c>
      <c r="AI232" s="17" t="str" cm="1">
        <f t="array" ref="AI232">IFERROR(INDEX($M232:$S232,AE232),"")</f>
        <v/>
      </c>
      <c r="AJ232" s="17" t="str" cm="1">
        <f t="array" ref="AJ232">IFERROR(INDEX($M232:$S232,AF232),"")</f>
        <v/>
      </c>
      <c r="AK232" s="17" t="str" cm="1">
        <f t="array" ref="AK232">IFERROR(IF(J232="Level",INDEX($T232:$Z232,AC232+1),INDEX($T232:$Z232,AC232)),"")</f>
        <v/>
      </c>
      <c r="AL232" s="17" cm="1">
        <f t="array" ref="AL232">IFERROR(IF(J232="Level",INDEX($T232:$Z232,AD232+1),INDEX($T232:$Z232,AD232)),"")</f>
        <v>0</v>
      </c>
      <c r="AM232" s="17" t="str" cm="1">
        <f t="array" ref="AM232">IFERROR(INDEX($T232:$Z232,AE232),"")</f>
        <v/>
      </c>
      <c r="AN232" s="17" t="str" cm="1">
        <f t="array" ref="AN232">IFERROR(INDEX($T232:$Z232,AF232),"")</f>
        <v/>
      </c>
    </row>
    <row r="233" spans="1:40" hidden="1" x14ac:dyDescent="0.2">
      <c r="A233" s="17" t="str">
        <f t="shared" si="18"/>
        <v>MScbyRes Biological Sciences - Cornwall: PRM3BIOBIOCB</v>
      </c>
      <c r="B233" s="11" t="s">
        <v>2976</v>
      </c>
      <c r="C233" s="11" t="s">
        <v>32964</v>
      </c>
      <c r="D233" s="11" t="s">
        <v>2977</v>
      </c>
      <c r="E233" s="11" t="s">
        <v>133</v>
      </c>
      <c r="F233" s="11" t="s">
        <v>82</v>
      </c>
      <c r="G233" s="11" t="s">
        <v>32186</v>
      </c>
      <c r="H233" s="11" t="s">
        <v>72</v>
      </c>
      <c r="I233" s="11">
        <v>0</v>
      </c>
      <c r="J233" s="11" t="s">
        <v>32168</v>
      </c>
      <c r="K233" s="11" t="s">
        <v>32168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2" t="s">
        <v>32952</v>
      </c>
      <c r="AB233" s="17" t="str">
        <f t="shared" si="19"/>
        <v>Programme is not compatible with this tool</v>
      </c>
      <c r="AC233" s="17" t="str">
        <f t="shared" si="20"/>
        <v/>
      </c>
      <c r="AD233" s="17">
        <f t="shared" si="21"/>
        <v>6</v>
      </c>
      <c r="AE233" s="17" t="str">
        <f t="shared" si="22"/>
        <v/>
      </c>
      <c r="AF233" s="17" t="str">
        <f t="shared" si="23"/>
        <v/>
      </c>
      <c r="AG233" s="17" t="str" cm="1">
        <f t="array" ref="AG233">IFERROR(IF(J233="Level",INDEX($M233:$S233,AC233+1),INDEX($M233:$S233,AC233)),"")</f>
        <v/>
      </c>
      <c r="AH233" s="17" cm="1">
        <f t="array" ref="AH233">IFERROR(IF(J233="Level",INDEX($M233:$S233,AD233+1),INDEX($M233:$S233,AD233)),"")</f>
        <v>0</v>
      </c>
      <c r="AI233" s="17" t="str" cm="1">
        <f t="array" ref="AI233">IFERROR(INDEX($M233:$S233,AE233),"")</f>
        <v/>
      </c>
      <c r="AJ233" s="17" t="str" cm="1">
        <f t="array" ref="AJ233">IFERROR(INDEX($M233:$S233,AF233),"")</f>
        <v/>
      </c>
      <c r="AK233" s="17" t="str" cm="1">
        <f t="array" ref="AK233">IFERROR(IF(J233="Level",INDEX($T233:$Z233,AC233+1),INDEX($T233:$Z233,AC233)),"")</f>
        <v/>
      </c>
      <c r="AL233" s="17" cm="1">
        <f t="array" ref="AL233">IFERROR(IF(J233="Level",INDEX($T233:$Z233,AD233+1),INDEX($T233:$Z233,AD233)),"")</f>
        <v>0</v>
      </c>
      <c r="AM233" s="17" t="str" cm="1">
        <f t="array" ref="AM233">IFERROR(INDEX($T233:$Z233,AE233),"")</f>
        <v/>
      </c>
      <c r="AN233" s="17" t="str" cm="1">
        <f t="array" ref="AN233">IFERROR(INDEX($T233:$Z233,AF233),"")</f>
        <v/>
      </c>
    </row>
    <row r="234" spans="1:40" hidden="1" x14ac:dyDescent="0.2">
      <c r="A234" s="17" t="str">
        <f t="shared" si="18"/>
        <v>MScbyRes Biological Sciences (Split Site) - Cornwall: PRM3BIOBIOCD</v>
      </c>
      <c r="B234" s="11" t="s">
        <v>2980</v>
      </c>
      <c r="C234" s="11" t="s">
        <v>32964</v>
      </c>
      <c r="D234" s="11" t="s">
        <v>2981</v>
      </c>
      <c r="E234" s="11" t="s">
        <v>133</v>
      </c>
      <c r="F234" s="11" t="s">
        <v>82</v>
      </c>
      <c r="G234" s="11" t="s">
        <v>32186</v>
      </c>
      <c r="H234" s="11" t="s">
        <v>72</v>
      </c>
      <c r="I234" s="11">
        <v>0</v>
      </c>
      <c r="J234" s="11" t="s">
        <v>32168</v>
      </c>
      <c r="K234" s="11" t="s">
        <v>32168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2" t="s">
        <v>32952</v>
      </c>
      <c r="AB234" s="17" t="str">
        <f t="shared" si="19"/>
        <v>Programme is not compatible with this tool</v>
      </c>
      <c r="AC234" s="17" t="str">
        <f t="shared" si="20"/>
        <v/>
      </c>
      <c r="AD234" s="17">
        <f t="shared" si="21"/>
        <v>6</v>
      </c>
      <c r="AE234" s="17" t="str">
        <f t="shared" si="22"/>
        <v/>
      </c>
      <c r="AF234" s="17" t="str">
        <f t="shared" si="23"/>
        <v/>
      </c>
      <c r="AG234" s="17" t="str" cm="1">
        <f t="array" ref="AG234">IFERROR(IF(J234="Level",INDEX($M234:$S234,AC234+1),INDEX($M234:$S234,AC234)),"")</f>
        <v/>
      </c>
      <c r="AH234" s="17" cm="1">
        <f t="array" ref="AH234">IFERROR(IF(J234="Level",INDEX($M234:$S234,AD234+1),INDEX($M234:$S234,AD234)),"")</f>
        <v>0</v>
      </c>
      <c r="AI234" s="17" t="str" cm="1">
        <f t="array" ref="AI234">IFERROR(INDEX($M234:$S234,AE234),"")</f>
        <v/>
      </c>
      <c r="AJ234" s="17" t="str" cm="1">
        <f t="array" ref="AJ234">IFERROR(INDEX($M234:$S234,AF234),"")</f>
        <v/>
      </c>
      <c r="AK234" s="17" t="str" cm="1">
        <f t="array" ref="AK234">IFERROR(IF(J234="Level",INDEX($T234:$Z234,AC234+1),INDEX($T234:$Z234,AC234)),"")</f>
        <v/>
      </c>
      <c r="AL234" s="17" cm="1">
        <f t="array" ref="AL234">IFERROR(IF(J234="Level",INDEX($T234:$Z234,AD234+1),INDEX($T234:$Z234,AD234)),"")</f>
        <v>0</v>
      </c>
      <c r="AM234" s="17" t="str" cm="1">
        <f t="array" ref="AM234">IFERROR(INDEX($T234:$Z234,AE234),"")</f>
        <v/>
      </c>
      <c r="AN234" s="17" t="str" cm="1">
        <f t="array" ref="AN234">IFERROR(INDEX($T234:$Z234,AF234),"")</f>
        <v/>
      </c>
    </row>
    <row r="235" spans="1:40" hidden="1" x14ac:dyDescent="0.2">
      <c r="A235" s="17" t="str">
        <f t="shared" si="18"/>
        <v>PhDbyPub Biological Sciences - Cornwall: PRP2BIOBIOCA</v>
      </c>
      <c r="B235" s="11" t="s">
        <v>3871</v>
      </c>
      <c r="C235" s="11" t="s">
        <v>32964</v>
      </c>
      <c r="D235" s="11" t="s">
        <v>3872</v>
      </c>
      <c r="E235" s="11" t="s">
        <v>133</v>
      </c>
      <c r="F235" s="11" t="s">
        <v>82</v>
      </c>
      <c r="G235" s="11" t="s">
        <v>32186</v>
      </c>
      <c r="H235" s="11" t="s">
        <v>72</v>
      </c>
      <c r="I235" s="11">
        <v>0</v>
      </c>
      <c r="J235" s="11" t="s">
        <v>32168</v>
      </c>
      <c r="K235" s="11" t="s">
        <v>32168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2" t="s">
        <v>32952</v>
      </c>
      <c r="AB235" s="17" t="str">
        <f t="shared" si="19"/>
        <v>Programme is not compatible with this tool</v>
      </c>
      <c r="AC235" s="17" t="str">
        <f t="shared" si="20"/>
        <v/>
      </c>
      <c r="AD235" s="17">
        <f t="shared" si="21"/>
        <v>6</v>
      </c>
      <c r="AE235" s="17" t="str">
        <f t="shared" si="22"/>
        <v/>
      </c>
      <c r="AF235" s="17" t="str">
        <f t="shared" si="23"/>
        <v/>
      </c>
      <c r="AG235" s="17" t="str" cm="1">
        <f t="array" ref="AG235">IFERROR(IF(J235="Level",INDEX($M235:$S235,AC235+1),INDEX($M235:$S235,AC235)),"")</f>
        <v/>
      </c>
      <c r="AH235" s="17" cm="1">
        <f t="array" ref="AH235">IFERROR(IF(J235="Level",INDEX($M235:$S235,AD235+1),INDEX($M235:$S235,AD235)),"")</f>
        <v>0</v>
      </c>
      <c r="AI235" s="17" t="str" cm="1">
        <f t="array" ref="AI235">IFERROR(INDEX($M235:$S235,AE235),"")</f>
        <v/>
      </c>
      <c r="AJ235" s="17" t="str" cm="1">
        <f t="array" ref="AJ235">IFERROR(INDEX($M235:$S235,AF235),"")</f>
        <v/>
      </c>
      <c r="AK235" s="17" t="str" cm="1">
        <f t="array" ref="AK235">IFERROR(IF(J235="Level",INDEX($T235:$Z235,AC235+1),INDEX($T235:$Z235,AC235)),"")</f>
        <v/>
      </c>
      <c r="AL235" s="17" cm="1">
        <f t="array" ref="AL235">IFERROR(IF(J235="Level",INDEX($T235:$Z235,AD235+1),INDEX($T235:$Z235,AD235)),"")</f>
        <v>0</v>
      </c>
      <c r="AM235" s="17" t="str" cm="1">
        <f t="array" ref="AM235">IFERROR(INDEX($T235:$Z235,AE235),"")</f>
        <v/>
      </c>
      <c r="AN235" s="17" t="str" cm="1">
        <f t="array" ref="AN235">IFERROR(INDEX($T235:$Z235,AF235),"")</f>
        <v/>
      </c>
    </row>
    <row r="236" spans="1:40" hidden="1" x14ac:dyDescent="0.2">
      <c r="A236" s="17" t="str">
        <f t="shared" si="18"/>
        <v>PhD Biological Sciences (QUEX) - Cornwall: PRP3BIOBCSCA</v>
      </c>
      <c r="B236" s="11" t="s">
        <v>3137</v>
      </c>
      <c r="C236" s="11" t="s">
        <v>32964</v>
      </c>
      <c r="D236" s="11" t="s">
        <v>3138</v>
      </c>
      <c r="E236" s="11" t="s">
        <v>133</v>
      </c>
      <c r="F236" s="11" t="s">
        <v>82</v>
      </c>
      <c r="G236" s="11" t="s">
        <v>32186</v>
      </c>
      <c r="H236" s="11" t="s">
        <v>72</v>
      </c>
      <c r="I236" s="11">
        <v>0</v>
      </c>
      <c r="J236" s="11" t="s">
        <v>32168</v>
      </c>
      <c r="K236" s="11" t="s">
        <v>32168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2" t="s">
        <v>32952</v>
      </c>
      <c r="AB236" s="17" t="str">
        <f t="shared" si="19"/>
        <v>Programme is not compatible with this tool</v>
      </c>
      <c r="AC236" s="17" t="str">
        <f t="shared" si="20"/>
        <v/>
      </c>
      <c r="AD236" s="17">
        <f t="shared" si="21"/>
        <v>6</v>
      </c>
      <c r="AE236" s="17" t="str">
        <f t="shared" si="22"/>
        <v/>
      </c>
      <c r="AF236" s="17" t="str">
        <f t="shared" si="23"/>
        <v/>
      </c>
      <c r="AG236" s="17" t="str" cm="1">
        <f t="array" ref="AG236">IFERROR(IF(J236="Level",INDEX($M236:$S236,AC236+1),INDEX($M236:$S236,AC236)),"")</f>
        <v/>
      </c>
      <c r="AH236" s="17" cm="1">
        <f t="array" ref="AH236">IFERROR(IF(J236="Level",INDEX($M236:$S236,AD236+1),INDEX($M236:$S236,AD236)),"")</f>
        <v>0</v>
      </c>
      <c r="AI236" s="17" t="str" cm="1">
        <f t="array" ref="AI236">IFERROR(INDEX($M236:$S236,AE236),"")</f>
        <v/>
      </c>
      <c r="AJ236" s="17" t="str" cm="1">
        <f t="array" ref="AJ236">IFERROR(INDEX($M236:$S236,AF236),"")</f>
        <v/>
      </c>
      <c r="AK236" s="17" t="str" cm="1">
        <f t="array" ref="AK236">IFERROR(IF(J236="Level",INDEX($T236:$Z236,AC236+1),INDEX($T236:$Z236,AC236)),"")</f>
        <v/>
      </c>
      <c r="AL236" s="17" cm="1">
        <f t="array" ref="AL236">IFERROR(IF(J236="Level",INDEX($T236:$Z236,AD236+1),INDEX($T236:$Z236,AD236)),"")</f>
        <v>0</v>
      </c>
      <c r="AM236" s="17" t="str" cm="1">
        <f t="array" ref="AM236">IFERROR(INDEX($T236:$Z236,AE236),"")</f>
        <v/>
      </c>
      <c r="AN236" s="17" t="str" cm="1">
        <f t="array" ref="AN236">IFERROR(INDEX($T236:$Z236,AF236),"")</f>
        <v/>
      </c>
    </row>
    <row r="237" spans="1:40" hidden="1" x14ac:dyDescent="0.2">
      <c r="A237" s="17" t="str">
        <f t="shared" si="18"/>
        <v>PhD Biological Sciences - Cornwall: PRP3BIOBIOCA</v>
      </c>
      <c r="B237" s="11" t="s">
        <v>3156</v>
      </c>
      <c r="C237" s="11" t="s">
        <v>32964</v>
      </c>
      <c r="D237" s="11" t="s">
        <v>3157</v>
      </c>
      <c r="E237" s="11" t="s">
        <v>133</v>
      </c>
      <c r="F237" s="11" t="s">
        <v>82</v>
      </c>
      <c r="G237" s="11" t="s">
        <v>32186</v>
      </c>
      <c r="H237" s="11" t="s">
        <v>72</v>
      </c>
      <c r="I237" s="11">
        <v>0</v>
      </c>
      <c r="J237" s="11" t="s">
        <v>32168</v>
      </c>
      <c r="K237" s="11" t="s">
        <v>32168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2" t="s">
        <v>32952</v>
      </c>
      <c r="AB237" s="17" t="str">
        <f t="shared" si="19"/>
        <v>Programme is not compatible with this tool</v>
      </c>
      <c r="AC237" s="17" t="str">
        <f t="shared" si="20"/>
        <v/>
      </c>
      <c r="AD237" s="17">
        <f t="shared" si="21"/>
        <v>6</v>
      </c>
      <c r="AE237" s="17" t="str">
        <f t="shared" si="22"/>
        <v/>
      </c>
      <c r="AF237" s="17" t="str">
        <f t="shared" si="23"/>
        <v/>
      </c>
      <c r="AG237" s="17" t="str" cm="1">
        <f t="array" ref="AG237">IFERROR(IF(J237="Level",INDEX($M237:$S237,AC237+1),INDEX($M237:$S237,AC237)),"")</f>
        <v/>
      </c>
      <c r="AH237" s="17" cm="1">
        <f t="array" ref="AH237">IFERROR(IF(J237="Level",INDEX($M237:$S237,AD237+1),INDEX($M237:$S237,AD237)),"")</f>
        <v>0</v>
      </c>
      <c r="AI237" s="17" t="str" cm="1">
        <f t="array" ref="AI237">IFERROR(INDEX($M237:$S237,AE237),"")</f>
        <v/>
      </c>
      <c r="AJ237" s="17" t="str" cm="1">
        <f t="array" ref="AJ237">IFERROR(INDEX($M237:$S237,AF237),"")</f>
        <v/>
      </c>
      <c r="AK237" s="17" t="str" cm="1">
        <f t="array" ref="AK237">IFERROR(IF(J237="Level",INDEX($T237:$Z237,AC237+1),INDEX($T237:$Z237,AC237)),"")</f>
        <v/>
      </c>
      <c r="AL237" s="17" cm="1">
        <f t="array" ref="AL237">IFERROR(IF(J237="Level",INDEX($T237:$Z237,AD237+1),INDEX($T237:$Z237,AD237)),"")</f>
        <v>0</v>
      </c>
      <c r="AM237" s="17" t="str" cm="1">
        <f t="array" ref="AM237">IFERROR(INDEX($T237:$Z237,AE237),"")</f>
        <v/>
      </c>
      <c r="AN237" s="17" t="str" cm="1">
        <f t="array" ref="AN237">IFERROR(INDEX($T237:$Z237,AF237),"")</f>
        <v/>
      </c>
    </row>
    <row r="238" spans="1:40" hidden="1" x14ac:dyDescent="0.2">
      <c r="A238" s="17" t="str">
        <f t="shared" si="18"/>
        <v>PhD Biological Sciences (Split Site) - Cornwall: PRP3BIOBIOCB</v>
      </c>
      <c r="B238" s="11" t="s">
        <v>3158</v>
      </c>
      <c r="C238" s="11" t="s">
        <v>32964</v>
      </c>
      <c r="D238" s="11" t="s">
        <v>3159</v>
      </c>
      <c r="E238" s="11" t="s">
        <v>133</v>
      </c>
      <c r="F238" s="11" t="s">
        <v>82</v>
      </c>
      <c r="G238" s="11" t="s">
        <v>32186</v>
      </c>
      <c r="H238" s="11" t="s">
        <v>72</v>
      </c>
      <c r="I238" s="11">
        <v>0</v>
      </c>
      <c r="J238" s="11" t="s">
        <v>32168</v>
      </c>
      <c r="K238" s="11" t="s">
        <v>32168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2" t="s">
        <v>32952</v>
      </c>
      <c r="AB238" s="17" t="str">
        <f t="shared" si="19"/>
        <v>Programme is not compatible with this tool</v>
      </c>
      <c r="AC238" s="17" t="str">
        <f t="shared" si="20"/>
        <v/>
      </c>
      <c r="AD238" s="17">
        <f t="shared" si="21"/>
        <v>6</v>
      </c>
      <c r="AE238" s="17" t="str">
        <f t="shared" si="22"/>
        <v/>
      </c>
      <c r="AF238" s="17" t="str">
        <f t="shared" si="23"/>
        <v/>
      </c>
      <c r="AG238" s="17" t="str" cm="1">
        <f t="array" ref="AG238">IFERROR(IF(J238="Level",INDEX($M238:$S238,AC238+1),INDEX($M238:$S238,AC238)),"")</f>
        <v/>
      </c>
      <c r="AH238" s="17" cm="1">
        <f t="array" ref="AH238">IFERROR(IF(J238="Level",INDEX($M238:$S238,AD238+1),INDEX($M238:$S238,AD238)),"")</f>
        <v>0</v>
      </c>
      <c r="AI238" s="17" t="str" cm="1">
        <f t="array" ref="AI238">IFERROR(INDEX($M238:$S238,AE238),"")</f>
        <v/>
      </c>
      <c r="AJ238" s="17" t="str" cm="1">
        <f t="array" ref="AJ238">IFERROR(INDEX($M238:$S238,AF238),"")</f>
        <v/>
      </c>
      <c r="AK238" s="17" t="str" cm="1">
        <f t="array" ref="AK238">IFERROR(IF(J238="Level",INDEX($T238:$Z238,AC238+1),INDEX($T238:$Z238,AC238)),"")</f>
        <v/>
      </c>
      <c r="AL238" s="17" cm="1">
        <f t="array" ref="AL238">IFERROR(IF(J238="Level",INDEX($T238:$Z238,AD238+1),INDEX($T238:$Z238,AD238)),"")</f>
        <v>0</v>
      </c>
      <c r="AM238" s="17" t="str" cm="1">
        <f t="array" ref="AM238">IFERROR(INDEX($T238:$Z238,AE238),"")</f>
        <v/>
      </c>
      <c r="AN238" s="17" t="str" cm="1">
        <f t="array" ref="AN238">IFERROR(INDEX($T238:$Z238,AF238),"")</f>
        <v/>
      </c>
    </row>
    <row r="239" spans="1:40" hidden="1" x14ac:dyDescent="0.2">
      <c r="A239" s="17" t="str">
        <f t="shared" si="18"/>
        <v>PhD Biological Sciences (SWBio) - Cornwall: PRP3BIOBIOCD</v>
      </c>
      <c r="B239" s="11" t="s">
        <v>3160</v>
      </c>
      <c r="C239" s="11" t="s">
        <v>32964</v>
      </c>
      <c r="D239" s="11" t="s">
        <v>3161</v>
      </c>
      <c r="E239" s="11" t="s">
        <v>133</v>
      </c>
      <c r="F239" s="11" t="s">
        <v>82</v>
      </c>
      <c r="G239" s="11" t="s">
        <v>32186</v>
      </c>
      <c r="H239" s="11" t="s">
        <v>72</v>
      </c>
      <c r="I239" s="11">
        <v>0</v>
      </c>
      <c r="J239" s="11" t="s">
        <v>32168</v>
      </c>
      <c r="K239" s="11" t="s">
        <v>32168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2" t="s">
        <v>32952</v>
      </c>
      <c r="AB239" s="17" t="str">
        <f t="shared" si="19"/>
        <v>Programme is not compatible with this tool</v>
      </c>
      <c r="AC239" s="17" t="str">
        <f t="shared" si="20"/>
        <v/>
      </c>
      <c r="AD239" s="17">
        <f t="shared" si="21"/>
        <v>6</v>
      </c>
      <c r="AE239" s="17" t="str">
        <f t="shared" si="22"/>
        <v/>
      </c>
      <c r="AF239" s="17" t="str">
        <f t="shared" si="23"/>
        <v/>
      </c>
      <c r="AG239" s="17" t="str" cm="1">
        <f t="array" ref="AG239">IFERROR(IF(J239="Level",INDEX($M239:$S239,AC239+1),INDEX($M239:$S239,AC239)),"")</f>
        <v/>
      </c>
      <c r="AH239" s="17" cm="1">
        <f t="array" ref="AH239">IFERROR(IF(J239="Level",INDEX($M239:$S239,AD239+1),INDEX($M239:$S239,AD239)),"")</f>
        <v>0</v>
      </c>
      <c r="AI239" s="17" t="str" cm="1">
        <f t="array" ref="AI239">IFERROR(INDEX($M239:$S239,AE239),"")</f>
        <v/>
      </c>
      <c r="AJ239" s="17" t="str" cm="1">
        <f t="array" ref="AJ239">IFERROR(INDEX($M239:$S239,AF239),"")</f>
        <v/>
      </c>
      <c r="AK239" s="17" t="str" cm="1">
        <f t="array" ref="AK239">IFERROR(IF(J239="Level",INDEX($T239:$Z239,AC239+1),INDEX($T239:$Z239,AC239)),"")</f>
        <v/>
      </c>
      <c r="AL239" s="17" cm="1">
        <f t="array" ref="AL239">IFERROR(IF(J239="Level",INDEX($T239:$Z239,AD239+1),INDEX($T239:$Z239,AD239)),"")</f>
        <v>0</v>
      </c>
      <c r="AM239" s="17" t="str" cm="1">
        <f t="array" ref="AM239">IFERROR(INDEX($T239:$Z239,AE239),"")</f>
        <v/>
      </c>
      <c r="AN239" s="17" t="str" cm="1">
        <f t="array" ref="AN239">IFERROR(INDEX($T239:$Z239,AF239),"")</f>
        <v/>
      </c>
    </row>
    <row r="240" spans="1:40" hidden="1" x14ac:dyDescent="0.2">
      <c r="A240" s="17" t="str">
        <f t="shared" si="18"/>
        <v>PhD Biological Sciences (SWBio) (Split Site) - Cornwall: PRP3BIOBIOCF</v>
      </c>
      <c r="B240" s="11" t="s">
        <v>3164</v>
      </c>
      <c r="C240" s="11" t="s">
        <v>32964</v>
      </c>
      <c r="D240" s="11" t="s">
        <v>3165</v>
      </c>
      <c r="E240" s="11" t="s">
        <v>133</v>
      </c>
      <c r="F240" s="11" t="s">
        <v>82</v>
      </c>
      <c r="G240" s="11" t="s">
        <v>32186</v>
      </c>
      <c r="H240" s="11" t="s">
        <v>72</v>
      </c>
      <c r="I240" s="11">
        <v>0</v>
      </c>
      <c r="J240" s="11" t="s">
        <v>32168</v>
      </c>
      <c r="K240" s="11" t="s">
        <v>32168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2" t="s">
        <v>32952</v>
      </c>
      <c r="AB240" s="17" t="str">
        <f t="shared" si="19"/>
        <v>Programme is not compatible with this tool</v>
      </c>
      <c r="AC240" s="17" t="str">
        <f t="shared" si="20"/>
        <v/>
      </c>
      <c r="AD240" s="17">
        <f t="shared" si="21"/>
        <v>6</v>
      </c>
      <c r="AE240" s="17" t="str">
        <f t="shared" si="22"/>
        <v/>
      </c>
      <c r="AF240" s="17" t="str">
        <f t="shared" si="23"/>
        <v/>
      </c>
      <c r="AG240" s="17" t="str" cm="1">
        <f t="array" ref="AG240">IFERROR(IF(J240="Level",INDEX($M240:$S240,AC240+1),INDEX($M240:$S240,AC240)),"")</f>
        <v/>
      </c>
      <c r="AH240" s="17" cm="1">
        <f t="array" ref="AH240">IFERROR(IF(J240="Level",INDEX($M240:$S240,AD240+1),INDEX($M240:$S240,AD240)),"")</f>
        <v>0</v>
      </c>
      <c r="AI240" s="17" t="str" cm="1">
        <f t="array" ref="AI240">IFERROR(INDEX($M240:$S240,AE240),"")</f>
        <v/>
      </c>
      <c r="AJ240" s="17" t="str" cm="1">
        <f t="array" ref="AJ240">IFERROR(INDEX($M240:$S240,AF240),"")</f>
        <v/>
      </c>
      <c r="AK240" s="17" t="str" cm="1">
        <f t="array" ref="AK240">IFERROR(IF(J240="Level",INDEX($T240:$Z240,AC240+1),INDEX($T240:$Z240,AC240)),"")</f>
        <v/>
      </c>
      <c r="AL240" s="17" cm="1">
        <f t="array" ref="AL240">IFERROR(IF(J240="Level",INDEX($T240:$Z240,AD240+1),INDEX($T240:$Z240,AD240)),"")</f>
        <v>0</v>
      </c>
      <c r="AM240" s="17" t="str" cm="1">
        <f t="array" ref="AM240">IFERROR(INDEX($T240:$Z240,AE240),"")</f>
        <v/>
      </c>
      <c r="AN240" s="17" t="str" cm="1">
        <f t="array" ref="AN240">IFERROR(INDEX($T240:$Z240,AF240),"")</f>
        <v/>
      </c>
    </row>
    <row r="241" spans="1:40" hidden="1" x14ac:dyDescent="0.2">
      <c r="A241" s="17" t="str">
        <f t="shared" si="18"/>
        <v>MPhil Economics: PRH2SBESBE06</v>
      </c>
      <c r="B241" s="11" t="s">
        <v>2728</v>
      </c>
      <c r="C241" s="11" t="s">
        <v>32964</v>
      </c>
      <c r="D241" s="11" t="s">
        <v>2729</v>
      </c>
      <c r="E241" s="11" t="s">
        <v>344</v>
      </c>
      <c r="F241" s="11" t="s">
        <v>82</v>
      </c>
      <c r="G241" s="11" t="s">
        <v>32186</v>
      </c>
      <c r="H241" s="11" t="s">
        <v>72</v>
      </c>
      <c r="I241" s="11">
        <v>0</v>
      </c>
      <c r="J241" s="11" t="s">
        <v>32168</v>
      </c>
      <c r="K241" s="11" t="s">
        <v>32168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2" t="s">
        <v>32952</v>
      </c>
      <c r="AB241" s="17" t="str">
        <f t="shared" si="19"/>
        <v>Programme is not compatible with this tool</v>
      </c>
      <c r="AC241" s="17" t="str">
        <f t="shared" si="20"/>
        <v/>
      </c>
      <c r="AD241" s="17">
        <f t="shared" si="21"/>
        <v>6</v>
      </c>
      <c r="AE241" s="17" t="str">
        <f t="shared" si="22"/>
        <v/>
      </c>
      <c r="AF241" s="17" t="str">
        <f t="shared" si="23"/>
        <v/>
      </c>
      <c r="AG241" s="17" t="str" cm="1">
        <f t="array" ref="AG241">IFERROR(IF(J241="Level",INDEX($M241:$S241,AC241+1),INDEX($M241:$S241,AC241)),"")</f>
        <v/>
      </c>
      <c r="AH241" s="17" cm="1">
        <f t="array" ref="AH241">IFERROR(IF(J241="Level",INDEX($M241:$S241,AD241+1),INDEX($M241:$S241,AD241)),"")</f>
        <v>0</v>
      </c>
      <c r="AI241" s="17" t="str" cm="1">
        <f t="array" ref="AI241">IFERROR(INDEX($M241:$S241,AE241),"")</f>
        <v/>
      </c>
      <c r="AJ241" s="17" t="str" cm="1">
        <f t="array" ref="AJ241">IFERROR(INDEX($M241:$S241,AF241),"")</f>
        <v/>
      </c>
      <c r="AK241" s="17" t="str" cm="1">
        <f t="array" ref="AK241">IFERROR(IF(J241="Level",INDEX($T241:$Z241,AC241+1),INDEX($T241:$Z241,AC241)),"")</f>
        <v/>
      </c>
      <c r="AL241" s="17" cm="1">
        <f t="array" ref="AL241">IFERROR(IF(J241="Level",INDEX($T241:$Z241,AD241+1),INDEX($T241:$Z241,AD241)),"")</f>
        <v>0</v>
      </c>
      <c r="AM241" s="17" t="str" cm="1">
        <f t="array" ref="AM241">IFERROR(INDEX($T241:$Z241,AE241),"")</f>
        <v/>
      </c>
      <c r="AN241" s="17" t="str" cm="1">
        <f t="array" ref="AN241">IFERROR(INDEX($T241:$Z241,AF241),"")</f>
        <v/>
      </c>
    </row>
    <row r="242" spans="1:40" hidden="1" x14ac:dyDescent="0.2">
      <c r="A242" s="17" t="str">
        <f t="shared" si="18"/>
        <v>MPhil Economics (QUEX): PRH2SBESBE10</v>
      </c>
      <c r="B242" s="11" t="s">
        <v>2733</v>
      </c>
      <c r="C242" s="11" t="s">
        <v>32964</v>
      </c>
      <c r="D242" s="11" t="s">
        <v>2734</v>
      </c>
      <c r="E242" s="11" t="s">
        <v>344</v>
      </c>
      <c r="F242" s="11" t="s">
        <v>82</v>
      </c>
      <c r="G242" s="11" t="s">
        <v>32186</v>
      </c>
      <c r="H242" s="11" t="s">
        <v>72</v>
      </c>
      <c r="I242" s="11">
        <v>0</v>
      </c>
      <c r="J242" s="11" t="s">
        <v>32168</v>
      </c>
      <c r="K242" s="11" t="s">
        <v>32168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2" t="s">
        <v>32952</v>
      </c>
      <c r="AB242" s="17" t="str">
        <f t="shared" si="19"/>
        <v>Programme is not compatible with this tool</v>
      </c>
      <c r="AC242" s="17" t="str">
        <f t="shared" si="20"/>
        <v/>
      </c>
      <c r="AD242" s="17">
        <f t="shared" si="21"/>
        <v>6</v>
      </c>
      <c r="AE242" s="17" t="str">
        <f t="shared" si="22"/>
        <v/>
      </c>
      <c r="AF242" s="17" t="str">
        <f t="shared" si="23"/>
        <v/>
      </c>
      <c r="AG242" s="17" t="str" cm="1">
        <f t="array" ref="AG242">IFERROR(IF(J242="Level",INDEX($M242:$S242,AC242+1),INDEX($M242:$S242,AC242)),"")</f>
        <v/>
      </c>
      <c r="AH242" s="17" cm="1">
        <f t="array" ref="AH242">IFERROR(IF(J242="Level",INDEX($M242:$S242,AD242+1),INDEX($M242:$S242,AD242)),"")</f>
        <v>0</v>
      </c>
      <c r="AI242" s="17" t="str" cm="1">
        <f t="array" ref="AI242">IFERROR(INDEX($M242:$S242,AE242),"")</f>
        <v/>
      </c>
      <c r="AJ242" s="17" t="str" cm="1">
        <f t="array" ref="AJ242">IFERROR(INDEX($M242:$S242,AF242),"")</f>
        <v/>
      </c>
      <c r="AK242" s="17" t="str" cm="1">
        <f t="array" ref="AK242">IFERROR(IF(J242="Level",INDEX($T242:$Z242,AC242+1),INDEX($T242:$Z242,AC242)),"")</f>
        <v/>
      </c>
      <c r="AL242" s="17" cm="1">
        <f t="array" ref="AL242">IFERROR(IF(J242="Level",INDEX($T242:$Z242,AD242+1),INDEX($T242:$Z242,AD242)),"")</f>
        <v>0</v>
      </c>
      <c r="AM242" s="17" t="str" cm="1">
        <f t="array" ref="AM242">IFERROR(INDEX($T242:$Z242,AE242),"")</f>
        <v/>
      </c>
      <c r="AN242" s="17" t="str" cm="1">
        <f t="array" ref="AN242">IFERROR(INDEX($T242:$Z242,AF242),"")</f>
        <v/>
      </c>
    </row>
    <row r="243" spans="1:40" hidden="1" x14ac:dyDescent="0.2">
      <c r="A243" s="17" t="str">
        <f t="shared" si="18"/>
        <v>PhD Economics: PRP3SBESBE06</v>
      </c>
      <c r="B243" s="11" t="s">
        <v>3462</v>
      </c>
      <c r="C243" s="11" t="s">
        <v>32964</v>
      </c>
      <c r="D243" s="11" t="s">
        <v>3463</v>
      </c>
      <c r="E243" s="11" t="s">
        <v>344</v>
      </c>
      <c r="F243" s="11" t="s">
        <v>82</v>
      </c>
      <c r="G243" s="11" t="s">
        <v>32186</v>
      </c>
      <c r="H243" s="11" t="s">
        <v>72</v>
      </c>
      <c r="I243" s="11">
        <v>0</v>
      </c>
      <c r="J243" s="11" t="s">
        <v>32168</v>
      </c>
      <c r="K243" s="11" t="s">
        <v>32168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2" t="s">
        <v>32952</v>
      </c>
      <c r="AB243" s="17" t="str">
        <f t="shared" si="19"/>
        <v>Programme is not compatible with this tool</v>
      </c>
      <c r="AC243" s="17" t="str">
        <f t="shared" si="20"/>
        <v/>
      </c>
      <c r="AD243" s="17">
        <f t="shared" si="21"/>
        <v>6</v>
      </c>
      <c r="AE243" s="17" t="str">
        <f t="shared" si="22"/>
        <v/>
      </c>
      <c r="AF243" s="17" t="str">
        <f t="shared" si="23"/>
        <v/>
      </c>
      <c r="AG243" s="17" t="str" cm="1">
        <f t="array" ref="AG243">IFERROR(IF(J243="Level",INDEX($M243:$S243,AC243+1),INDEX($M243:$S243,AC243)),"")</f>
        <v/>
      </c>
      <c r="AH243" s="17" cm="1">
        <f t="array" ref="AH243">IFERROR(IF(J243="Level",INDEX($M243:$S243,AD243+1),INDEX($M243:$S243,AD243)),"")</f>
        <v>0</v>
      </c>
      <c r="AI243" s="17" t="str" cm="1">
        <f t="array" ref="AI243">IFERROR(INDEX($M243:$S243,AE243),"")</f>
        <v/>
      </c>
      <c r="AJ243" s="17" t="str" cm="1">
        <f t="array" ref="AJ243">IFERROR(INDEX($M243:$S243,AF243),"")</f>
        <v/>
      </c>
      <c r="AK243" s="17" t="str" cm="1">
        <f t="array" ref="AK243">IFERROR(IF(J243="Level",INDEX($T243:$Z243,AC243+1),INDEX($T243:$Z243,AC243)),"")</f>
        <v/>
      </c>
      <c r="AL243" s="17" cm="1">
        <f t="array" ref="AL243">IFERROR(IF(J243="Level",INDEX($T243:$Z243,AD243+1),INDEX($T243:$Z243,AD243)),"")</f>
        <v>0</v>
      </c>
      <c r="AM243" s="17" t="str" cm="1">
        <f t="array" ref="AM243">IFERROR(INDEX($T243:$Z243,AE243),"")</f>
        <v/>
      </c>
      <c r="AN243" s="17" t="str" cm="1">
        <f t="array" ref="AN243">IFERROR(INDEX($T243:$Z243,AF243),"")</f>
        <v/>
      </c>
    </row>
    <row r="244" spans="1:40" hidden="1" x14ac:dyDescent="0.2">
      <c r="A244" s="17" t="str">
        <f t="shared" si="18"/>
        <v>PhD Economics (QUEX): PRP3SBESBE14</v>
      </c>
      <c r="B244" s="11" t="s">
        <v>3474</v>
      </c>
      <c r="C244" s="11" t="s">
        <v>32964</v>
      </c>
      <c r="D244" s="11" t="s">
        <v>3475</v>
      </c>
      <c r="E244" s="11" t="s">
        <v>344</v>
      </c>
      <c r="F244" s="11" t="s">
        <v>82</v>
      </c>
      <c r="G244" s="11" t="s">
        <v>32186</v>
      </c>
      <c r="H244" s="11" t="s">
        <v>72</v>
      </c>
      <c r="I244" s="11">
        <v>0</v>
      </c>
      <c r="J244" s="11" t="s">
        <v>32168</v>
      </c>
      <c r="K244" s="11" t="s">
        <v>32168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2" t="s">
        <v>32952</v>
      </c>
      <c r="AB244" s="17" t="str">
        <f t="shared" si="19"/>
        <v>Programme is not compatible with this tool</v>
      </c>
      <c r="AC244" s="17" t="str">
        <f t="shared" si="20"/>
        <v/>
      </c>
      <c r="AD244" s="17">
        <f t="shared" si="21"/>
        <v>6</v>
      </c>
      <c r="AE244" s="17" t="str">
        <f t="shared" si="22"/>
        <v/>
      </c>
      <c r="AF244" s="17" t="str">
        <f t="shared" si="23"/>
        <v/>
      </c>
      <c r="AG244" s="17" t="str" cm="1">
        <f t="array" ref="AG244">IFERROR(IF(J244="Level",INDEX($M244:$S244,AC244+1),INDEX($M244:$S244,AC244)),"")</f>
        <v/>
      </c>
      <c r="AH244" s="17" cm="1">
        <f t="array" ref="AH244">IFERROR(IF(J244="Level",INDEX($M244:$S244,AD244+1),INDEX($M244:$S244,AD244)),"")</f>
        <v>0</v>
      </c>
      <c r="AI244" s="17" t="str" cm="1">
        <f t="array" ref="AI244">IFERROR(INDEX($M244:$S244,AE244),"")</f>
        <v/>
      </c>
      <c r="AJ244" s="17" t="str" cm="1">
        <f t="array" ref="AJ244">IFERROR(INDEX($M244:$S244,AF244),"")</f>
        <v/>
      </c>
      <c r="AK244" s="17" t="str" cm="1">
        <f t="array" ref="AK244">IFERROR(IF(J244="Level",INDEX($T244:$Z244,AC244+1),INDEX($T244:$Z244,AC244)),"")</f>
        <v/>
      </c>
      <c r="AL244" s="17" cm="1">
        <f t="array" ref="AL244">IFERROR(IF(J244="Level",INDEX($T244:$Z244,AD244+1),INDEX($T244:$Z244,AD244)),"")</f>
        <v>0</v>
      </c>
      <c r="AM244" s="17" t="str" cm="1">
        <f t="array" ref="AM244">IFERROR(INDEX($T244:$Z244,AE244),"")</f>
        <v/>
      </c>
      <c r="AN244" s="17" t="str" cm="1">
        <f t="array" ref="AN244">IFERROR(INDEX($T244:$Z244,AF244),"")</f>
        <v/>
      </c>
    </row>
    <row r="245" spans="1:40" hidden="1" x14ac:dyDescent="0.2">
      <c r="A245" s="17" t="str">
        <f t="shared" si="18"/>
        <v>MPhil Mathematics - Cornwall: PRH2MASMASCA</v>
      </c>
      <c r="B245" s="11" t="s">
        <v>2698</v>
      </c>
      <c r="C245" s="11" t="s">
        <v>32964</v>
      </c>
      <c r="D245" s="11" t="s">
        <v>32541</v>
      </c>
      <c r="E245" s="11" t="s">
        <v>533</v>
      </c>
      <c r="F245" s="11" t="s">
        <v>82</v>
      </c>
      <c r="G245" s="11" t="s">
        <v>32186</v>
      </c>
      <c r="H245" s="11" t="s">
        <v>72</v>
      </c>
      <c r="I245" s="11">
        <v>0</v>
      </c>
      <c r="J245" s="11" t="s">
        <v>32168</v>
      </c>
      <c r="K245" s="11" t="s">
        <v>32168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2" t="s">
        <v>32952</v>
      </c>
      <c r="AB245" s="17" t="str">
        <f t="shared" si="19"/>
        <v>Programme is not compatible with this tool</v>
      </c>
      <c r="AC245" s="17" t="str">
        <f t="shared" si="20"/>
        <v/>
      </c>
      <c r="AD245" s="17">
        <f t="shared" si="21"/>
        <v>6</v>
      </c>
      <c r="AE245" s="17" t="str">
        <f t="shared" si="22"/>
        <v/>
      </c>
      <c r="AF245" s="17" t="str">
        <f t="shared" si="23"/>
        <v/>
      </c>
      <c r="AG245" s="17" t="str" cm="1">
        <f t="array" ref="AG245">IFERROR(IF(J245="Level",INDEX($M245:$S245,AC245+1),INDEX($M245:$S245,AC245)),"")</f>
        <v/>
      </c>
      <c r="AH245" s="17" cm="1">
        <f t="array" ref="AH245">IFERROR(IF(J245="Level",INDEX($M245:$S245,AD245+1),INDEX($M245:$S245,AD245)),"")</f>
        <v>0</v>
      </c>
      <c r="AI245" s="17" t="str" cm="1">
        <f t="array" ref="AI245">IFERROR(INDEX($M245:$S245,AE245),"")</f>
        <v/>
      </c>
      <c r="AJ245" s="17" t="str" cm="1">
        <f t="array" ref="AJ245">IFERROR(INDEX($M245:$S245,AF245),"")</f>
        <v/>
      </c>
      <c r="AK245" s="17" t="str" cm="1">
        <f t="array" ref="AK245">IFERROR(IF(J245="Level",INDEX($T245:$Z245,AC245+1),INDEX($T245:$Z245,AC245)),"")</f>
        <v/>
      </c>
      <c r="AL245" s="17" cm="1">
        <f t="array" ref="AL245">IFERROR(IF(J245="Level",INDEX($T245:$Z245,AD245+1),INDEX($T245:$Z245,AD245)),"")</f>
        <v>0</v>
      </c>
      <c r="AM245" s="17" t="str" cm="1">
        <f t="array" ref="AM245">IFERROR(INDEX($T245:$Z245,AE245),"")</f>
        <v/>
      </c>
      <c r="AN245" s="17" t="str" cm="1">
        <f t="array" ref="AN245">IFERROR(INDEX($T245:$Z245,AF245),"")</f>
        <v/>
      </c>
    </row>
    <row r="246" spans="1:40" hidden="1" x14ac:dyDescent="0.2">
      <c r="A246" s="17" t="str">
        <f t="shared" si="18"/>
        <v>MPhil Environmental Intelligence (CDT) - Cornwall: PRH2MASMASCB</v>
      </c>
      <c r="B246" s="11" t="s">
        <v>32039</v>
      </c>
      <c r="C246" s="11" t="s">
        <v>32964</v>
      </c>
      <c r="D246" s="11" t="s">
        <v>32612</v>
      </c>
      <c r="E246" s="11" t="s">
        <v>533</v>
      </c>
      <c r="F246" s="11" t="s">
        <v>82</v>
      </c>
      <c r="G246" s="11" t="s">
        <v>32186</v>
      </c>
      <c r="H246" s="11" t="s">
        <v>72</v>
      </c>
      <c r="I246" s="11">
        <v>0</v>
      </c>
      <c r="J246" s="11" t="s">
        <v>32168</v>
      </c>
      <c r="K246" s="11" t="s">
        <v>32168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2" t="s">
        <v>32952</v>
      </c>
      <c r="AB246" s="17" t="str">
        <f t="shared" si="19"/>
        <v>Programme is not compatible with this tool</v>
      </c>
      <c r="AC246" s="17" t="str">
        <f t="shared" si="20"/>
        <v/>
      </c>
      <c r="AD246" s="17">
        <f t="shared" si="21"/>
        <v>6</v>
      </c>
      <c r="AE246" s="17" t="str">
        <f t="shared" si="22"/>
        <v/>
      </c>
      <c r="AF246" s="17" t="str">
        <f t="shared" si="23"/>
        <v/>
      </c>
      <c r="AG246" s="17" t="str" cm="1">
        <f t="array" ref="AG246">IFERROR(IF(J246="Level",INDEX($M246:$S246,AC246+1),INDEX($M246:$S246,AC246)),"")</f>
        <v/>
      </c>
      <c r="AH246" s="17" cm="1">
        <f t="array" ref="AH246">IFERROR(IF(J246="Level",INDEX($M246:$S246,AD246+1),INDEX($M246:$S246,AD246)),"")</f>
        <v>0</v>
      </c>
      <c r="AI246" s="17" t="str" cm="1">
        <f t="array" ref="AI246">IFERROR(INDEX($M246:$S246,AE246),"")</f>
        <v/>
      </c>
      <c r="AJ246" s="17" t="str" cm="1">
        <f t="array" ref="AJ246">IFERROR(INDEX($M246:$S246,AF246),"")</f>
        <v/>
      </c>
      <c r="AK246" s="17" t="str" cm="1">
        <f t="array" ref="AK246">IFERROR(IF(J246="Level",INDEX($T246:$Z246,AC246+1),INDEX($T246:$Z246,AC246)),"")</f>
        <v/>
      </c>
      <c r="AL246" s="17" cm="1">
        <f t="array" ref="AL246">IFERROR(IF(J246="Level",INDEX($T246:$Z246,AD246+1),INDEX($T246:$Z246,AD246)),"")</f>
        <v>0</v>
      </c>
      <c r="AM246" s="17" t="str" cm="1">
        <f t="array" ref="AM246">IFERROR(INDEX($T246:$Z246,AE246),"")</f>
        <v/>
      </c>
      <c r="AN246" s="17" t="str" cm="1">
        <f t="array" ref="AN246">IFERROR(INDEX($T246:$Z246,AF246),"")</f>
        <v/>
      </c>
    </row>
    <row r="247" spans="1:40" hidden="1" x14ac:dyDescent="0.2">
      <c r="A247" s="17" t="str">
        <f t="shared" si="18"/>
        <v>MScbyRes Mathematics - Cornwall: PRM3MASMASCA</v>
      </c>
      <c r="B247" s="11" t="s">
        <v>3042</v>
      </c>
      <c r="C247" s="11" t="s">
        <v>32964</v>
      </c>
      <c r="D247" s="11" t="s">
        <v>3043</v>
      </c>
      <c r="E247" s="11" t="s">
        <v>533</v>
      </c>
      <c r="F247" s="11" t="s">
        <v>82</v>
      </c>
      <c r="G247" s="11" t="s">
        <v>32186</v>
      </c>
      <c r="H247" s="11" t="s">
        <v>72</v>
      </c>
      <c r="I247" s="11">
        <v>0</v>
      </c>
      <c r="J247" s="11" t="s">
        <v>32168</v>
      </c>
      <c r="K247" s="11" t="s">
        <v>32168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2" t="s">
        <v>32952</v>
      </c>
      <c r="AB247" s="17" t="str">
        <f t="shared" si="19"/>
        <v>Programme is not compatible with this tool</v>
      </c>
      <c r="AC247" s="17" t="str">
        <f t="shared" si="20"/>
        <v/>
      </c>
      <c r="AD247" s="17">
        <f t="shared" si="21"/>
        <v>6</v>
      </c>
      <c r="AE247" s="17" t="str">
        <f t="shared" si="22"/>
        <v/>
      </c>
      <c r="AF247" s="17" t="str">
        <f t="shared" si="23"/>
        <v/>
      </c>
      <c r="AG247" s="17" t="str" cm="1">
        <f t="array" ref="AG247">IFERROR(IF(J247="Level",INDEX($M247:$S247,AC247+1),INDEX($M247:$S247,AC247)),"")</f>
        <v/>
      </c>
      <c r="AH247" s="17" cm="1">
        <f t="array" ref="AH247">IFERROR(IF(J247="Level",INDEX($M247:$S247,AD247+1),INDEX($M247:$S247,AD247)),"")</f>
        <v>0</v>
      </c>
      <c r="AI247" s="17" t="str" cm="1">
        <f t="array" ref="AI247">IFERROR(INDEX($M247:$S247,AE247),"")</f>
        <v/>
      </c>
      <c r="AJ247" s="17" t="str" cm="1">
        <f t="array" ref="AJ247">IFERROR(INDEX($M247:$S247,AF247),"")</f>
        <v/>
      </c>
      <c r="AK247" s="17" t="str" cm="1">
        <f t="array" ref="AK247">IFERROR(IF(J247="Level",INDEX($T247:$Z247,AC247+1),INDEX($T247:$Z247,AC247)),"")</f>
        <v/>
      </c>
      <c r="AL247" s="17" cm="1">
        <f t="array" ref="AL247">IFERROR(IF(J247="Level",INDEX($T247:$Z247,AD247+1),INDEX($T247:$Z247,AD247)),"")</f>
        <v>0</v>
      </c>
      <c r="AM247" s="17" t="str" cm="1">
        <f t="array" ref="AM247">IFERROR(INDEX($T247:$Z247,AE247),"")</f>
        <v/>
      </c>
      <c r="AN247" s="17" t="str" cm="1">
        <f t="array" ref="AN247">IFERROR(INDEX($T247:$Z247,AF247),"")</f>
        <v/>
      </c>
    </row>
    <row r="248" spans="1:40" hidden="1" x14ac:dyDescent="0.2">
      <c r="A248" s="17" t="str">
        <f t="shared" si="18"/>
        <v>MScbyRes Mathematics (Split Site) - Cornwall: PRM3MASMASCC</v>
      </c>
      <c r="B248" s="11" t="s">
        <v>3046</v>
      </c>
      <c r="C248" s="11" t="s">
        <v>32964</v>
      </c>
      <c r="D248" s="11" t="s">
        <v>3047</v>
      </c>
      <c r="E248" s="11" t="s">
        <v>533</v>
      </c>
      <c r="F248" s="11" t="s">
        <v>82</v>
      </c>
      <c r="G248" s="11" t="s">
        <v>32186</v>
      </c>
      <c r="H248" s="11" t="s">
        <v>72</v>
      </c>
      <c r="I248" s="11">
        <v>0</v>
      </c>
      <c r="J248" s="11" t="s">
        <v>32168</v>
      </c>
      <c r="K248" s="11" t="s">
        <v>32168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2" t="s">
        <v>32952</v>
      </c>
      <c r="AB248" s="17" t="str">
        <f t="shared" si="19"/>
        <v>Programme is not compatible with this tool</v>
      </c>
      <c r="AC248" s="17" t="str">
        <f t="shared" si="20"/>
        <v/>
      </c>
      <c r="AD248" s="17">
        <f t="shared" si="21"/>
        <v>6</v>
      </c>
      <c r="AE248" s="17" t="str">
        <f t="shared" si="22"/>
        <v/>
      </c>
      <c r="AF248" s="17" t="str">
        <f t="shared" si="23"/>
        <v/>
      </c>
      <c r="AG248" s="17" t="str" cm="1">
        <f t="array" ref="AG248">IFERROR(IF(J248="Level",INDEX($M248:$S248,AC248+1),INDEX($M248:$S248,AC248)),"")</f>
        <v/>
      </c>
      <c r="AH248" s="17" cm="1">
        <f t="array" ref="AH248">IFERROR(IF(J248="Level",INDEX($M248:$S248,AD248+1),INDEX($M248:$S248,AD248)),"")</f>
        <v>0</v>
      </c>
      <c r="AI248" s="17" t="str" cm="1">
        <f t="array" ref="AI248">IFERROR(INDEX($M248:$S248,AE248),"")</f>
        <v/>
      </c>
      <c r="AJ248" s="17" t="str" cm="1">
        <f t="array" ref="AJ248">IFERROR(INDEX($M248:$S248,AF248),"")</f>
        <v/>
      </c>
      <c r="AK248" s="17" t="str" cm="1">
        <f t="array" ref="AK248">IFERROR(IF(J248="Level",INDEX($T248:$Z248,AC248+1),INDEX($T248:$Z248,AC248)),"")</f>
        <v/>
      </c>
      <c r="AL248" s="17" cm="1">
        <f t="array" ref="AL248">IFERROR(IF(J248="Level",INDEX($T248:$Z248,AD248+1),INDEX($T248:$Z248,AD248)),"")</f>
        <v>0</v>
      </c>
      <c r="AM248" s="17" t="str" cm="1">
        <f t="array" ref="AM248">IFERROR(INDEX($T248:$Z248,AE248),"")</f>
        <v/>
      </c>
      <c r="AN248" s="17" t="str" cm="1">
        <f t="array" ref="AN248">IFERROR(INDEX($T248:$Z248,AF248),"")</f>
        <v/>
      </c>
    </row>
    <row r="249" spans="1:40" hidden="1" x14ac:dyDescent="0.2">
      <c r="A249" s="17" t="str">
        <f t="shared" si="18"/>
        <v>PhD Mathematics - Cornwall: PRP3MASMASCA</v>
      </c>
      <c r="B249" s="11" t="s">
        <v>3430</v>
      </c>
      <c r="C249" s="11" t="s">
        <v>32964</v>
      </c>
      <c r="D249" s="11" t="s">
        <v>3431</v>
      </c>
      <c r="E249" s="11" t="s">
        <v>533</v>
      </c>
      <c r="F249" s="11" t="s">
        <v>82</v>
      </c>
      <c r="G249" s="11" t="s">
        <v>32186</v>
      </c>
      <c r="H249" s="11" t="s">
        <v>72</v>
      </c>
      <c r="I249" s="11">
        <v>0</v>
      </c>
      <c r="J249" s="11" t="s">
        <v>32168</v>
      </c>
      <c r="K249" s="11" t="s">
        <v>32168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2" t="s">
        <v>32952</v>
      </c>
      <c r="AB249" s="17" t="str">
        <f t="shared" si="19"/>
        <v>Programme is not compatible with this tool</v>
      </c>
      <c r="AC249" s="17" t="str">
        <f t="shared" si="20"/>
        <v/>
      </c>
      <c r="AD249" s="17">
        <f t="shared" si="21"/>
        <v>6</v>
      </c>
      <c r="AE249" s="17" t="str">
        <f t="shared" si="22"/>
        <v/>
      </c>
      <c r="AF249" s="17" t="str">
        <f t="shared" si="23"/>
        <v/>
      </c>
      <c r="AG249" s="17" t="str" cm="1">
        <f t="array" ref="AG249">IFERROR(IF(J249="Level",INDEX($M249:$S249,AC249+1),INDEX($M249:$S249,AC249)),"")</f>
        <v/>
      </c>
      <c r="AH249" s="17" cm="1">
        <f t="array" ref="AH249">IFERROR(IF(J249="Level",INDEX($M249:$S249,AD249+1),INDEX($M249:$S249,AD249)),"")</f>
        <v>0</v>
      </c>
      <c r="AI249" s="17" t="str" cm="1">
        <f t="array" ref="AI249">IFERROR(INDEX($M249:$S249,AE249),"")</f>
        <v/>
      </c>
      <c r="AJ249" s="17" t="str" cm="1">
        <f t="array" ref="AJ249">IFERROR(INDEX($M249:$S249,AF249),"")</f>
        <v/>
      </c>
      <c r="AK249" s="17" t="str" cm="1">
        <f t="array" ref="AK249">IFERROR(IF(J249="Level",INDEX($T249:$Z249,AC249+1),INDEX($T249:$Z249,AC249)),"")</f>
        <v/>
      </c>
      <c r="AL249" s="17" cm="1">
        <f t="array" ref="AL249">IFERROR(IF(J249="Level",INDEX($T249:$Z249,AD249+1),INDEX($T249:$Z249,AD249)),"")</f>
        <v>0</v>
      </c>
      <c r="AM249" s="17" t="str" cm="1">
        <f t="array" ref="AM249">IFERROR(INDEX($T249:$Z249,AE249),"")</f>
        <v/>
      </c>
      <c r="AN249" s="17" t="str" cm="1">
        <f t="array" ref="AN249">IFERROR(INDEX($T249:$Z249,AF249),"")</f>
        <v/>
      </c>
    </row>
    <row r="250" spans="1:40" hidden="1" x14ac:dyDescent="0.2">
      <c r="A250" s="17" t="str">
        <f t="shared" si="18"/>
        <v>PhD Environmental Intelligence (CDT) - Cornwall: PRP3MASMASCC</v>
      </c>
      <c r="B250" s="11" t="s">
        <v>3432</v>
      </c>
      <c r="C250" s="11" t="s">
        <v>32964</v>
      </c>
      <c r="D250" s="11" t="s">
        <v>3433</v>
      </c>
      <c r="E250" s="11" t="s">
        <v>533</v>
      </c>
      <c r="F250" s="11" t="s">
        <v>82</v>
      </c>
      <c r="G250" s="11" t="s">
        <v>32186</v>
      </c>
      <c r="H250" s="11" t="s">
        <v>72</v>
      </c>
      <c r="I250" s="11">
        <v>0</v>
      </c>
      <c r="J250" s="11" t="s">
        <v>32168</v>
      </c>
      <c r="K250" s="11" t="s">
        <v>32168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2" t="s">
        <v>32952</v>
      </c>
      <c r="AB250" s="17" t="str">
        <f t="shared" si="19"/>
        <v>Programme is not compatible with this tool</v>
      </c>
      <c r="AC250" s="17" t="str">
        <f t="shared" si="20"/>
        <v/>
      </c>
      <c r="AD250" s="17">
        <f t="shared" si="21"/>
        <v>6</v>
      </c>
      <c r="AE250" s="17" t="str">
        <f t="shared" si="22"/>
        <v/>
      </c>
      <c r="AF250" s="17" t="str">
        <f t="shared" si="23"/>
        <v/>
      </c>
      <c r="AG250" s="17" t="str" cm="1">
        <f t="array" ref="AG250">IFERROR(IF(J250="Level",INDEX($M250:$S250,AC250+1),INDEX($M250:$S250,AC250)),"")</f>
        <v/>
      </c>
      <c r="AH250" s="17" cm="1">
        <f t="array" ref="AH250">IFERROR(IF(J250="Level",INDEX($M250:$S250,AD250+1),INDEX($M250:$S250,AD250)),"")</f>
        <v>0</v>
      </c>
      <c r="AI250" s="17" t="str" cm="1">
        <f t="array" ref="AI250">IFERROR(INDEX($M250:$S250,AE250),"")</f>
        <v/>
      </c>
      <c r="AJ250" s="17" t="str" cm="1">
        <f t="array" ref="AJ250">IFERROR(INDEX($M250:$S250,AF250),"")</f>
        <v/>
      </c>
      <c r="AK250" s="17" t="str" cm="1">
        <f t="array" ref="AK250">IFERROR(IF(J250="Level",INDEX($T250:$Z250,AC250+1),INDEX($T250:$Z250,AC250)),"")</f>
        <v/>
      </c>
      <c r="AL250" s="17" cm="1">
        <f t="array" ref="AL250">IFERROR(IF(J250="Level",INDEX($T250:$Z250,AD250+1),INDEX($T250:$Z250,AD250)),"")</f>
        <v>0</v>
      </c>
      <c r="AM250" s="17" t="str" cm="1">
        <f t="array" ref="AM250">IFERROR(INDEX($T250:$Z250,AE250),"")</f>
        <v/>
      </c>
      <c r="AN250" s="17" t="str" cm="1">
        <f t="array" ref="AN250">IFERROR(INDEX($T250:$Z250,AF250),"")</f>
        <v/>
      </c>
    </row>
    <row r="251" spans="1:40" hidden="1" x14ac:dyDescent="0.2">
      <c r="A251" s="17" t="str">
        <f t="shared" si="18"/>
        <v>EngD Water Engineering: PRE3ECSECS01</v>
      </c>
      <c r="B251" s="11" t="s">
        <v>2331</v>
      </c>
      <c r="C251" s="11" t="s">
        <v>32964</v>
      </c>
      <c r="D251" s="11" t="s">
        <v>2332</v>
      </c>
      <c r="E251" s="11" t="s">
        <v>409</v>
      </c>
      <c r="F251" s="11" t="s">
        <v>82</v>
      </c>
      <c r="G251" s="11" t="s">
        <v>32186</v>
      </c>
      <c r="H251" s="11" t="s">
        <v>72</v>
      </c>
      <c r="I251" s="11">
        <v>0</v>
      </c>
      <c r="J251" s="11" t="s">
        <v>32168</v>
      </c>
      <c r="K251" s="11" t="s">
        <v>32168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2" t="s">
        <v>32952</v>
      </c>
      <c r="AB251" s="17" t="str">
        <f t="shared" si="19"/>
        <v>Programme is not compatible with this tool</v>
      </c>
      <c r="AC251" s="17" t="str">
        <f t="shared" si="20"/>
        <v/>
      </c>
      <c r="AD251" s="17">
        <f t="shared" si="21"/>
        <v>6</v>
      </c>
      <c r="AE251" s="17" t="str">
        <f t="shared" si="22"/>
        <v/>
      </c>
      <c r="AF251" s="17" t="str">
        <f t="shared" si="23"/>
        <v/>
      </c>
      <c r="AG251" s="17" t="str" cm="1">
        <f t="array" ref="AG251">IFERROR(IF(J251="Level",INDEX($M251:$S251,AC251+1),INDEX($M251:$S251,AC251)),"")</f>
        <v/>
      </c>
      <c r="AH251" s="17" cm="1">
        <f t="array" ref="AH251">IFERROR(IF(J251="Level",INDEX($M251:$S251,AD251+1),INDEX($M251:$S251,AD251)),"")</f>
        <v>0</v>
      </c>
      <c r="AI251" s="17" t="str" cm="1">
        <f t="array" ref="AI251">IFERROR(INDEX($M251:$S251,AE251),"")</f>
        <v/>
      </c>
      <c r="AJ251" s="17" t="str" cm="1">
        <f t="array" ref="AJ251">IFERROR(INDEX($M251:$S251,AF251),"")</f>
        <v/>
      </c>
      <c r="AK251" s="17" t="str" cm="1">
        <f t="array" ref="AK251">IFERROR(IF(J251="Level",INDEX($T251:$Z251,AC251+1),INDEX($T251:$Z251,AC251)),"")</f>
        <v/>
      </c>
      <c r="AL251" s="17" cm="1">
        <f t="array" ref="AL251">IFERROR(IF(J251="Level",INDEX($T251:$Z251,AD251+1),INDEX($T251:$Z251,AD251)),"")</f>
        <v>0</v>
      </c>
      <c r="AM251" s="17" t="str" cm="1">
        <f t="array" ref="AM251">IFERROR(INDEX($T251:$Z251,AE251),"")</f>
        <v/>
      </c>
      <c r="AN251" s="17" t="str" cm="1">
        <f t="array" ref="AN251">IFERROR(INDEX($T251:$Z251,AF251),"")</f>
        <v/>
      </c>
    </row>
    <row r="252" spans="1:40" hidden="1" x14ac:dyDescent="0.2">
      <c r="A252" s="17" t="str">
        <f t="shared" si="18"/>
        <v>MPhilbyPub Engineering: PRH1ECSECS01</v>
      </c>
      <c r="B252" s="11" t="s">
        <v>2955</v>
      </c>
      <c r="C252" s="11" t="s">
        <v>32964</v>
      </c>
      <c r="D252" s="11" t="s">
        <v>2956</v>
      </c>
      <c r="E252" s="11" t="s">
        <v>409</v>
      </c>
      <c r="F252" s="11" t="s">
        <v>82</v>
      </c>
      <c r="G252" s="11" t="s">
        <v>32186</v>
      </c>
      <c r="H252" s="11" t="s">
        <v>72</v>
      </c>
      <c r="I252" s="11">
        <v>0</v>
      </c>
      <c r="J252" s="11" t="s">
        <v>32168</v>
      </c>
      <c r="K252" s="11" t="s">
        <v>32168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2" t="s">
        <v>32952</v>
      </c>
      <c r="AB252" s="17" t="str">
        <f t="shared" si="19"/>
        <v>Programme is not compatible with this tool</v>
      </c>
      <c r="AC252" s="17" t="str">
        <f t="shared" si="20"/>
        <v/>
      </c>
      <c r="AD252" s="17">
        <f t="shared" si="21"/>
        <v>6</v>
      </c>
      <c r="AE252" s="17" t="str">
        <f t="shared" si="22"/>
        <v/>
      </c>
      <c r="AF252" s="17" t="str">
        <f t="shared" si="23"/>
        <v/>
      </c>
      <c r="AG252" s="17" t="str" cm="1">
        <f t="array" ref="AG252">IFERROR(IF(J252="Level",INDEX($M252:$S252,AC252+1),INDEX($M252:$S252,AC252)),"")</f>
        <v/>
      </c>
      <c r="AH252" s="17" cm="1">
        <f t="array" ref="AH252">IFERROR(IF(J252="Level",INDEX($M252:$S252,AD252+1),INDEX($M252:$S252,AD252)),"")</f>
        <v>0</v>
      </c>
      <c r="AI252" s="17" t="str" cm="1">
        <f t="array" ref="AI252">IFERROR(INDEX($M252:$S252,AE252),"")</f>
        <v/>
      </c>
      <c r="AJ252" s="17" t="str" cm="1">
        <f t="array" ref="AJ252">IFERROR(INDEX($M252:$S252,AF252),"")</f>
        <v/>
      </c>
      <c r="AK252" s="17" t="str" cm="1">
        <f t="array" ref="AK252">IFERROR(IF(J252="Level",INDEX($T252:$Z252,AC252+1),INDEX($T252:$Z252,AC252)),"")</f>
        <v/>
      </c>
      <c r="AL252" s="17" cm="1">
        <f t="array" ref="AL252">IFERROR(IF(J252="Level",INDEX($T252:$Z252,AD252+1),INDEX($T252:$Z252,AD252)),"")</f>
        <v>0</v>
      </c>
      <c r="AM252" s="17" t="str" cm="1">
        <f t="array" ref="AM252">IFERROR(INDEX($T252:$Z252,AE252),"")</f>
        <v/>
      </c>
      <c r="AN252" s="17" t="str" cm="1">
        <f t="array" ref="AN252">IFERROR(INDEX($T252:$Z252,AF252),"")</f>
        <v/>
      </c>
    </row>
    <row r="253" spans="1:40" hidden="1" x14ac:dyDescent="0.2">
      <c r="A253" s="17" t="str">
        <f t="shared" si="18"/>
        <v>MPhil Renewable Energy - Cornwall: PRH2CSMCSMCB</v>
      </c>
      <c r="B253" s="11" t="s">
        <v>2486</v>
      </c>
      <c r="C253" s="11" t="s">
        <v>32964</v>
      </c>
      <c r="D253" s="11" t="s">
        <v>2487</v>
      </c>
      <c r="E253" s="11" t="s">
        <v>409</v>
      </c>
      <c r="F253" s="11" t="s">
        <v>82</v>
      </c>
      <c r="G253" s="11" t="s">
        <v>32186</v>
      </c>
      <c r="H253" s="11" t="s">
        <v>72</v>
      </c>
      <c r="I253" s="11">
        <v>0</v>
      </c>
      <c r="J253" s="11" t="s">
        <v>32168</v>
      </c>
      <c r="K253" s="11" t="s">
        <v>32168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2" t="s">
        <v>32952</v>
      </c>
      <c r="AB253" s="17" t="str">
        <f t="shared" si="19"/>
        <v>Programme is not compatible with this tool</v>
      </c>
      <c r="AC253" s="17" t="str">
        <f t="shared" si="20"/>
        <v/>
      </c>
      <c r="AD253" s="17">
        <f t="shared" si="21"/>
        <v>6</v>
      </c>
      <c r="AE253" s="17" t="str">
        <f t="shared" si="22"/>
        <v/>
      </c>
      <c r="AF253" s="17" t="str">
        <f t="shared" si="23"/>
        <v/>
      </c>
      <c r="AG253" s="17" t="str" cm="1">
        <f t="array" ref="AG253">IFERROR(IF(J253="Level",INDEX($M253:$S253,AC253+1),INDEX($M253:$S253,AC253)),"")</f>
        <v/>
      </c>
      <c r="AH253" s="17" cm="1">
        <f t="array" ref="AH253">IFERROR(IF(J253="Level",INDEX($M253:$S253,AD253+1),INDEX($M253:$S253,AD253)),"")</f>
        <v>0</v>
      </c>
      <c r="AI253" s="17" t="str" cm="1">
        <f t="array" ref="AI253">IFERROR(INDEX($M253:$S253,AE253),"")</f>
        <v/>
      </c>
      <c r="AJ253" s="17" t="str" cm="1">
        <f t="array" ref="AJ253">IFERROR(INDEX($M253:$S253,AF253),"")</f>
        <v/>
      </c>
      <c r="AK253" s="17" t="str" cm="1">
        <f t="array" ref="AK253">IFERROR(IF(J253="Level",INDEX($T253:$Z253,AC253+1),INDEX($T253:$Z253,AC253)),"")</f>
        <v/>
      </c>
      <c r="AL253" s="17" cm="1">
        <f t="array" ref="AL253">IFERROR(IF(J253="Level",INDEX($T253:$Z253,AD253+1),INDEX($T253:$Z253,AD253)),"")</f>
        <v>0</v>
      </c>
      <c r="AM253" s="17" t="str" cm="1">
        <f t="array" ref="AM253">IFERROR(INDEX($T253:$Z253,AE253),"")</f>
        <v/>
      </c>
      <c r="AN253" s="17" t="str" cm="1">
        <f t="array" ref="AN253">IFERROR(INDEX($T253:$Z253,AF253),"")</f>
        <v/>
      </c>
    </row>
    <row r="254" spans="1:40" hidden="1" x14ac:dyDescent="0.2">
      <c r="A254" s="17" t="str">
        <f t="shared" si="18"/>
        <v>MPhil Engineering: PRH2ECSECS01</v>
      </c>
      <c r="B254" s="11" t="s">
        <v>2511</v>
      </c>
      <c r="C254" s="11" t="s">
        <v>32964</v>
      </c>
      <c r="D254" s="11" t="s">
        <v>2512</v>
      </c>
      <c r="E254" s="11" t="s">
        <v>409</v>
      </c>
      <c r="F254" s="11" t="s">
        <v>82</v>
      </c>
      <c r="G254" s="11" t="s">
        <v>32186</v>
      </c>
      <c r="H254" s="11" t="s">
        <v>72</v>
      </c>
      <c r="I254" s="11">
        <v>0</v>
      </c>
      <c r="J254" s="11" t="s">
        <v>32168</v>
      </c>
      <c r="K254" s="11" t="s">
        <v>32168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2" t="s">
        <v>32952</v>
      </c>
      <c r="AB254" s="17" t="str">
        <f t="shared" si="19"/>
        <v>Programme is not compatible with this tool</v>
      </c>
      <c r="AC254" s="17" t="str">
        <f t="shared" si="20"/>
        <v/>
      </c>
      <c r="AD254" s="17">
        <f t="shared" si="21"/>
        <v>6</v>
      </c>
      <c r="AE254" s="17" t="str">
        <f t="shared" si="22"/>
        <v/>
      </c>
      <c r="AF254" s="17" t="str">
        <f t="shared" si="23"/>
        <v/>
      </c>
      <c r="AG254" s="17" t="str" cm="1">
        <f t="array" ref="AG254">IFERROR(IF(J254="Level",INDEX($M254:$S254,AC254+1),INDEX($M254:$S254,AC254)),"")</f>
        <v/>
      </c>
      <c r="AH254" s="17" cm="1">
        <f t="array" ref="AH254">IFERROR(IF(J254="Level",INDEX($M254:$S254,AD254+1),INDEX($M254:$S254,AD254)),"")</f>
        <v>0</v>
      </c>
      <c r="AI254" s="17" t="str" cm="1">
        <f t="array" ref="AI254">IFERROR(INDEX($M254:$S254,AE254),"")</f>
        <v/>
      </c>
      <c r="AJ254" s="17" t="str" cm="1">
        <f t="array" ref="AJ254">IFERROR(INDEX($M254:$S254,AF254),"")</f>
        <v/>
      </c>
      <c r="AK254" s="17" t="str" cm="1">
        <f t="array" ref="AK254">IFERROR(IF(J254="Level",INDEX($T254:$Z254,AC254+1),INDEX($T254:$Z254,AC254)),"")</f>
        <v/>
      </c>
      <c r="AL254" s="17" cm="1">
        <f t="array" ref="AL254">IFERROR(IF(J254="Level",INDEX($T254:$Z254,AD254+1),INDEX($T254:$Z254,AD254)),"")</f>
        <v>0</v>
      </c>
      <c r="AM254" s="17" t="str" cm="1">
        <f t="array" ref="AM254">IFERROR(INDEX($T254:$Z254,AE254),"")</f>
        <v/>
      </c>
      <c r="AN254" s="17" t="str" cm="1">
        <f t="array" ref="AN254">IFERROR(INDEX($T254:$Z254,AF254),"")</f>
        <v/>
      </c>
    </row>
    <row r="255" spans="1:40" hidden="1" x14ac:dyDescent="0.2">
      <c r="A255" s="17" t="str">
        <f t="shared" si="18"/>
        <v>MPhil Renewable Energy: PRH2ECSECS06</v>
      </c>
      <c r="B255" s="11" t="s">
        <v>2515</v>
      </c>
      <c r="C255" s="11" t="s">
        <v>32964</v>
      </c>
      <c r="D255" s="11" t="s">
        <v>2516</v>
      </c>
      <c r="E255" s="11" t="s">
        <v>409</v>
      </c>
      <c r="F255" s="11" t="s">
        <v>82</v>
      </c>
      <c r="G255" s="11" t="s">
        <v>32186</v>
      </c>
      <c r="H255" s="11" t="s">
        <v>72</v>
      </c>
      <c r="I255" s="11">
        <v>0</v>
      </c>
      <c r="J255" s="11" t="s">
        <v>32168</v>
      </c>
      <c r="K255" s="11" t="s">
        <v>32168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2" t="s">
        <v>32952</v>
      </c>
      <c r="AB255" s="17" t="str">
        <f t="shared" si="19"/>
        <v>Programme is not compatible with this tool</v>
      </c>
      <c r="AC255" s="17" t="str">
        <f t="shared" si="20"/>
        <v/>
      </c>
      <c r="AD255" s="17">
        <f t="shared" si="21"/>
        <v>6</v>
      </c>
      <c r="AE255" s="17" t="str">
        <f t="shared" si="22"/>
        <v/>
      </c>
      <c r="AF255" s="17" t="str">
        <f t="shared" si="23"/>
        <v/>
      </c>
      <c r="AG255" s="17" t="str" cm="1">
        <f t="array" ref="AG255">IFERROR(IF(J255="Level",INDEX($M255:$S255,AC255+1),INDEX($M255:$S255,AC255)),"")</f>
        <v/>
      </c>
      <c r="AH255" s="17" cm="1">
        <f t="array" ref="AH255">IFERROR(IF(J255="Level",INDEX($M255:$S255,AD255+1),INDEX($M255:$S255,AD255)),"")</f>
        <v>0</v>
      </c>
      <c r="AI255" s="17" t="str" cm="1">
        <f t="array" ref="AI255">IFERROR(INDEX($M255:$S255,AE255),"")</f>
        <v/>
      </c>
      <c r="AJ255" s="17" t="str" cm="1">
        <f t="array" ref="AJ255">IFERROR(INDEX($M255:$S255,AF255),"")</f>
        <v/>
      </c>
      <c r="AK255" s="17" t="str" cm="1">
        <f t="array" ref="AK255">IFERROR(IF(J255="Level",INDEX($T255:$Z255,AC255+1),INDEX($T255:$Z255,AC255)),"")</f>
        <v/>
      </c>
      <c r="AL255" s="17" cm="1">
        <f t="array" ref="AL255">IFERROR(IF(J255="Level",INDEX($T255:$Z255,AD255+1),INDEX($T255:$Z255,AD255)),"")</f>
        <v>0</v>
      </c>
      <c r="AM255" s="17" t="str" cm="1">
        <f t="array" ref="AM255">IFERROR(INDEX($T255:$Z255,AE255),"")</f>
        <v/>
      </c>
      <c r="AN255" s="17" t="str" cm="1">
        <f t="array" ref="AN255">IFERROR(INDEX($T255:$Z255,AF255),"")</f>
        <v/>
      </c>
    </row>
    <row r="256" spans="1:40" hidden="1" x14ac:dyDescent="0.2">
      <c r="A256" s="17" t="str">
        <f t="shared" si="18"/>
        <v>MPhil Engineering (Split Site): PRH2ECSECS07</v>
      </c>
      <c r="B256" s="11" t="s">
        <v>2517</v>
      </c>
      <c r="C256" s="11" t="s">
        <v>32964</v>
      </c>
      <c r="D256" s="11" t="s">
        <v>32617</v>
      </c>
      <c r="E256" s="11" t="s">
        <v>409</v>
      </c>
      <c r="F256" s="11" t="s">
        <v>82</v>
      </c>
      <c r="G256" s="11" t="s">
        <v>32186</v>
      </c>
      <c r="H256" s="11" t="s">
        <v>72</v>
      </c>
      <c r="I256" s="11">
        <v>0</v>
      </c>
      <c r="J256" s="11" t="s">
        <v>32168</v>
      </c>
      <c r="K256" s="11" t="s">
        <v>32168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2" t="s">
        <v>32952</v>
      </c>
      <c r="AB256" s="17" t="str">
        <f t="shared" si="19"/>
        <v>Programme is not compatible with this tool</v>
      </c>
      <c r="AC256" s="17" t="str">
        <f t="shared" si="20"/>
        <v/>
      </c>
      <c r="AD256" s="17">
        <f t="shared" si="21"/>
        <v>6</v>
      </c>
      <c r="AE256" s="17" t="str">
        <f t="shared" si="22"/>
        <v/>
      </c>
      <c r="AF256" s="17" t="str">
        <f t="shared" si="23"/>
        <v/>
      </c>
      <c r="AG256" s="17" t="str" cm="1">
        <f t="array" ref="AG256">IFERROR(IF(J256="Level",INDEX($M256:$S256,AC256+1),INDEX($M256:$S256,AC256)),"")</f>
        <v/>
      </c>
      <c r="AH256" s="17" cm="1">
        <f t="array" ref="AH256">IFERROR(IF(J256="Level",INDEX($M256:$S256,AD256+1),INDEX($M256:$S256,AD256)),"")</f>
        <v>0</v>
      </c>
      <c r="AI256" s="17" t="str" cm="1">
        <f t="array" ref="AI256">IFERROR(INDEX($M256:$S256,AE256),"")</f>
        <v/>
      </c>
      <c r="AJ256" s="17" t="str" cm="1">
        <f t="array" ref="AJ256">IFERROR(INDEX($M256:$S256,AF256),"")</f>
        <v/>
      </c>
      <c r="AK256" s="17" t="str" cm="1">
        <f t="array" ref="AK256">IFERROR(IF(J256="Level",INDEX($T256:$Z256,AC256+1),INDEX($T256:$Z256,AC256)),"")</f>
        <v/>
      </c>
      <c r="AL256" s="17" cm="1">
        <f t="array" ref="AL256">IFERROR(IF(J256="Level",INDEX($T256:$Z256,AD256+1),INDEX($T256:$Z256,AD256)),"")</f>
        <v>0</v>
      </c>
      <c r="AM256" s="17" t="str" cm="1">
        <f t="array" ref="AM256">IFERROR(INDEX($T256:$Z256,AE256),"")</f>
        <v/>
      </c>
      <c r="AN256" s="17" t="str" cm="1">
        <f t="array" ref="AN256">IFERROR(INDEX($T256:$Z256,AF256),"")</f>
        <v/>
      </c>
    </row>
    <row r="257" spans="1:40" hidden="1" x14ac:dyDescent="0.2">
      <c r="A257" s="17" t="str">
        <f t="shared" si="18"/>
        <v>MPhil Engineering (QUEX): PRH2ECSECS08</v>
      </c>
      <c r="B257" s="11" t="s">
        <v>33437</v>
      </c>
      <c r="C257" s="11" t="s">
        <v>32964</v>
      </c>
      <c r="D257" s="11" t="s">
        <v>33438</v>
      </c>
      <c r="E257" s="11" t="s">
        <v>409</v>
      </c>
      <c r="F257" s="11" t="s">
        <v>82</v>
      </c>
      <c r="G257" s="11" t="s">
        <v>32186</v>
      </c>
      <c r="H257" s="11" t="s">
        <v>72</v>
      </c>
      <c r="I257" s="11">
        <v>0</v>
      </c>
      <c r="J257" s="11" t="s">
        <v>32168</v>
      </c>
      <c r="K257" s="11" t="s">
        <v>32168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2" t="s">
        <v>32952</v>
      </c>
      <c r="AB257" s="17" t="str">
        <f t="shared" si="19"/>
        <v>Programme is not compatible with this tool</v>
      </c>
      <c r="AC257" s="17" t="str">
        <f t="shared" si="20"/>
        <v/>
      </c>
      <c r="AD257" s="17">
        <f t="shared" si="21"/>
        <v>6</v>
      </c>
      <c r="AE257" s="17" t="str">
        <f t="shared" si="22"/>
        <v/>
      </c>
      <c r="AF257" s="17" t="str">
        <f t="shared" si="23"/>
        <v/>
      </c>
      <c r="AG257" s="17" t="str" cm="1">
        <f t="array" ref="AG257">IFERROR(IF(J257="Level",INDEX($M257:$S257,AC257+1),INDEX($M257:$S257,AC257)),"")</f>
        <v/>
      </c>
      <c r="AH257" s="17" cm="1">
        <f t="array" ref="AH257">IFERROR(IF(J257="Level",INDEX($M257:$S257,AD257+1),INDEX($M257:$S257,AD257)),"")</f>
        <v>0</v>
      </c>
      <c r="AI257" s="17" t="str" cm="1">
        <f t="array" ref="AI257">IFERROR(INDEX($M257:$S257,AE257),"")</f>
        <v/>
      </c>
      <c r="AJ257" s="17" t="str" cm="1">
        <f t="array" ref="AJ257">IFERROR(INDEX($M257:$S257,AF257),"")</f>
        <v/>
      </c>
      <c r="AK257" s="17" t="str" cm="1">
        <f t="array" ref="AK257">IFERROR(IF(J257="Level",INDEX($T257:$Z257,AC257+1),INDEX($T257:$Z257,AC257)),"")</f>
        <v/>
      </c>
      <c r="AL257" s="17" cm="1">
        <f t="array" ref="AL257">IFERROR(IF(J257="Level",INDEX($T257:$Z257,AD257+1),INDEX($T257:$Z257,AD257)),"")</f>
        <v>0</v>
      </c>
      <c r="AM257" s="17" t="str" cm="1">
        <f t="array" ref="AM257">IFERROR(INDEX($T257:$Z257,AE257),"")</f>
        <v/>
      </c>
      <c r="AN257" s="17" t="str" cm="1">
        <f t="array" ref="AN257">IFERROR(INDEX($T257:$Z257,AF257),"")</f>
        <v/>
      </c>
    </row>
    <row r="258" spans="1:40" hidden="1" x14ac:dyDescent="0.2">
      <c r="A258" s="17" t="str">
        <f t="shared" ref="A258:A321" si="24">D258&amp;": "&amp;B258</f>
        <v>MScbyRes Renewable Energy - Cornwall: PRM3CSMCSMCA</v>
      </c>
      <c r="B258" s="11" t="s">
        <v>2982</v>
      </c>
      <c r="C258" s="11" t="s">
        <v>32964</v>
      </c>
      <c r="D258" s="11" t="s">
        <v>2983</v>
      </c>
      <c r="E258" s="11" t="s">
        <v>409</v>
      </c>
      <c r="F258" s="11" t="s">
        <v>82</v>
      </c>
      <c r="G258" s="11" t="s">
        <v>32186</v>
      </c>
      <c r="H258" s="11" t="s">
        <v>72</v>
      </c>
      <c r="I258" s="11">
        <v>0</v>
      </c>
      <c r="J258" s="11" t="s">
        <v>32168</v>
      </c>
      <c r="K258" s="11" t="s">
        <v>32168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2" t="s">
        <v>32952</v>
      </c>
      <c r="AB258" s="17" t="str">
        <f t="shared" ref="AB258:AB321" si="25">IF(H258="Yes","Programme: "&amp;D258,"Programme is not compatible with this tool")</f>
        <v>Programme is not compatible with this tool</v>
      </c>
      <c r="AC258" s="17" t="str">
        <f t="shared" ref="AC258:AC321" si="26">IF(J258="Stage",IF(M258&lt;&gt;0,1,IF(N258&lt;&gt;0,2,IF(O258&lt;&gt;0,3,IF(P258&lt;&gt;0,4,IF(Q258&lt;&gt;0,5,""))))),IF(J258="","",IF(R258&lt;&gt;0,5,IF(S258&lt;&gt;0,6,""))))</f>
        <v/>
      </c>
      <c r="AD258" s="17">
        <f t="shared" ref="AD258:AD321" si="27">IF(J258="Stage",IF(AND(N258&lt;&gt;0,AC258&lt;2),2,IF(AND(O258&lt;&gt;0,AC258&lt;3),3,IF(AND(P258&lt;&gt;0,AC258&lt;4),4,IF(AND(Q258&lt;&gt;0,AC258&lt;5),5,"")))),IF(J258="","",IF(AC258&lt;&gt;0,6)))</f>
        <v>6</v>
      </c>
      <c r="AE258" s="17" t="str">
        <f t="shared" ref="AE258:AE321" si="28">IF(AND(O258&lt;&gt;0,AD258&lt;3),3,IF(AND(P258&lt;&gt;0,AD258&lt;4),4,IF(AND(Q258&lt;&gt;0,AD258&lt;5),5,"")))</f>
        <v/>
      </c>
      <c r="AF258" s="17" t="str">
        <f t="shared" ref="AF258:AF321" si="29">IF(AND(P258&lt;&gt;0,AE258&lt;4),4,IF(AND(Q258&lt;&gt;0,AE258&lt;5),5,""))</f>
        <v/>
      </c>
      <c r="AG258" s="17" t="str" cm="1">
        <f t="array" ref="AG258">IFERROR(IF(J258="Level",INDEX($M258:$S258,AC258+1),INDEX($M258:$S258,AC258)),"")</f>
        <v/>
      </c>
      <c r="AH258" s="17" cm="1">
        <f t="array" ref="AH258">IFERROR(IF(J258="Level",INDEX($M258:$S258,AD258+1),INDEX($M258:$S258,AD258)),"")</f>
        <v>0</v>
      </c>
      <c r="AI258" s="17" t="str" cm="1">
        <f t="array" ref="AI258">IFERROR(INDEX($M258:$S258,AE258),"")</f>
        <v/>
      </c>
      <c r="AJ258" s="17" t="str" cm="1">
        <f t="array" ref="AJ258">IFERROR(INDEX($M258:$S258,AF258),"")</f>
        <v/>
      </c>
      <c r="AK258" s="17" t="str" cm="1">
        <f t="array" ref="AK258">IFERROR(IF(J258="Level",INDEX($T258:$Z258,AC258+1),INDEX($T258:$Z258,AC258)),"")</f>
        <v/>
      </c>
      <c r="AL258" s="17" cm="1">
        <f t="array" ref="AL258">IFERROR(IF(J258="Level",INDEX($T258:$Z258,AD258+1),INDEX($T258:$Z258,AD258)),"")</f>
        <v>0</v>
      </c>
      <c r="AM258" s="17" t="str" cm="1">
        <f t="array" ref="AM258">IFERROR(INDEX($T258:$Z258,AE258),"")</f>
        <v/>
      </c>
      <c r="AN258" s="17" t="str" cm="1">
        <f t="array" ref="AN258">IFERROR(INDEX($T258:$Z258,AF258),"")</f>
        <v/>
      </c>
    </row>
    <row r="259" spans="1:40" hidden="1" x14ac:dyDescent="0.2">
      <c r="A259" s="17" t="str">
        <f t="shared" si="24"/>
        <v>MScbyRes Renewable Energy (Split Site) - Cornwall: PRM3CSMCSMCB</v>
      </c>
      <c r="B259" s="11" t="s">
        <v>2984</v>
      </c>
      <c r="C259" s="11" t="s">
        <v>32964</v>
      </c>
      <c r="D259" s="11" t="s">
        <v>2985</v>
      </c>
      <c r="E259" s="11" t="s">
        <v>409</v>
      </c>
      <c r="F259" s="11" t="s">
        <v>82</v>
      </c>
      <c r="G259" s="11" t="s">
        <v>32186</v>
      </c>
      <c r="H259" s="11" t="s">
        <v>72</v>
      </c>
      <c r="I259" s="11">
        <v>0</v>
      </c>
      <c r="J259" s="11" t="s">
        <v>32168</v>
      </c>
      <c r="K259" s="11" t="s">
        <v>32168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2" t="s">
        <v>32952</v>
      </c>
      <c r="AB259" s="17" t="str">
        <f t="shared" si="25"/>
        <v>Programme is not compatible with this tool</v>
      </c>
      <c r="AC259" s="17" t="str">
        <f t="shared" si="26"/>
        <v/>
      </c>
      <c r="AD259" s="17">
        <f t="shared" si="27"/>
        <v>6</v>
      </c>
      <c r="AE259" s="17" t="str">
        <f t="shared" si="28"/>
        <v/>
      </c>
      <c r="AF259" s="17" t="str">
        <f t="shared" si="29"/>
        <v/>
      </c>
      <c r="AG259" s="17" t="str" cm="1">
        <f t="array" ref="AG259">IFERROR(IF(J259="Level",INDEX($M259:$S259,AC259+1),INDEX($M259:$S259,AC259)),"")</f>
        <v/>
      </c>
      <c r="AH259" s="17" cm="1">
        <f t="array" ref="AH259">IFERROR(IF(J259="Level",INDEX($M259:$S259,AD259+1),INDEX($M259:$S259,AD259)),"")</f>
        <v>0</v>
      </c>
      <c r="AI259" s="17" t="str" cm="1">
        <f t="array" ref="AI259">IFERROR(INDEX($M259:$S259,AE259),"")</f>
        <v/>
      </c>
      <c r="AJ259" s="17" t="str" cm="1">
        <f t="array" ref="AJ259">IFERROR(INDEX($M259:$S259,AF259),"")</f>
        <v/>
      </c>
      <c r="AK259" s="17" t="str" cm="1">
        <f t="array" ref="AK259">IFERROR(IF(J259="Level",INDEX($T259:$Z259,AC259+1),INDEX($T259:$Z259,AC259)),"")</f>
        <v/>
      </c>
      <c r="AL259" s="17" cm="1">
        <f t="array" ref="AL259">IFERROR(IF(J259="Level",INDEX($T259:$Z259,AD259+1),INDEX($T259:$Z259,AD259)),"")</f>
        <v>0</v>
      </c>
      <c r="AM259" s="17" t="str" cm="1">
        <f t="array" ref="AM259">IFERROR(INDEX($T259:$Z259,AE259),"")</f>
        <v/>
      </c>
      <c r="AN259" s="17" t="str" cm="1">
        <f t="array" ref="AN259">IFERROR(INDEX($T259:$Z259,AF259),"")</f>
        <v/>
      </c>
    </row>
    <row r="260" spans="1:40" hidden="1" x14ac:dyDescent="0.2">
      <c r="A260" s="17" t="str">
        <f t="shared" si="24"/>
        <v>MScbyRes Engineering: PRM3ECSECS02</v>
      </c>
      <c r="B260" s="11" t="s">
        <v>2994</v>
      </c>
      <c r="C260" s="11" t="s">
        <v>32964</v>
      </c>
      <c r="D260" s="11" t="s">
        <v>2995</v>
      </c>
      <c r="E260" s="11" t="s">
        <v>409</v>
      </c>
      <c r="F260" s="11" t="s">
        <v>82</v>
      </c>
      <c r="G260" s="11" t="s">
        <v>32186</v>
      </c>
      <c r="H260" s="11" t="s">
        <v>72</v>
      </c>
      <c r="I260" s="11">
        <v>0</v>
      </c>
      <c r="J260" s="11" t="s">
        <v>32168</v>
      </c>
      <c r="K260" s="11" t="s">
        <v>32168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2" t="s">
        <v>32952</v>
      </c>
      <c r="AB260" s="17" t="str">
        <f t="shared" si="25"/>
        <v>Programme is not compatible with this tool</v>
      </c>
      <c r="AC260" s="17" t="str">
        <f t="shared" si="26"/>
        <v/>
      </c>
      <c r="AD260" s="17">
        <f t="shared" si="27"/>
        <v>6</v>
      </c>
      <c r="AE260" s="17" t="str">
        <f t="shared" si="28"/>
        <v/>
      </c>
      <c r="AF260" s="17" t="str">
        <f t="shared" si="29"/>
        <v/>
      </c>
      <c r="AG260" s="17" t="str" cm="1">
        <f t="array" ref="AG260">IFERROR(IF(J260="Level",INDEX($M260:$S260,AC260+1),INDEX($M260:$S260,AC260)),"")</f>
        <v/>
      </c>
      <c r="AH260" s="17" cm="1">
        <f t="array" ref="AH260">IFERROR(IF(J260="Level",INDEX($M260:$S260,AD260+1),INDEX($M260:$S260,AD260)),"")</f>
        <v>0</v>
      </c>
      <c r="AI260" s="17" t="str" cm="1">
        <f t="array" ref="AI260">IFERROR(INDEX($M260:$S260,AE260),"")</f>
        <v/>
      </c>
      <c r="AJ260" s="17" t="str" cm="1">
        <f t="array" ref="AJ260">IFERROR(INDEX($M260:$S260,AF260),"")</f>
        <v/>
      </c>
      <c r="AK260" s="17" t="str" cm="1">
        <f t="array" ref="AK260">IFERROR(IF(J260="Level",INDEX($T260:$Z260,AC260+1),INDEX($T260:$Z260,AC260)),"")</f>
        <v/>
      </c>
      <c r="AL260" s="17" cm="1">
        <f t="array" ref="AL260">IFERROR(IF(J260="Level",INDEX($T260:$Z260,AD260+1),INDEX($T260:$Z260,AD260)),"")</f>
        <v>0</v>
      </c>
      <c r="AM260" s="17" t="str" cm="1">
        <f t="array" ref="AM260">IFERROR(INDEX($T260:$Z260,AE260),"")</f>
        <v/>
      </c>
      <c r="AN260" s="17" t="str" cm="1">
        <f t="array" ref="AN260">IFERROR(INDEX($T260:$Z260,AF260),"")</f>
        <v/>
      </c>
    </row>
    <row r="261" spans="1:40" hidden="1" x14ac:dyDescent="0.2">
      <c r="A261" s="17" t="str">
        <f t="shared" si="24"/>
        <v>PhDbyPub Renewable Energy - Cornwall: PRP2CSMCSMCB</v>
      </c>
      <c r="B261" s="11" t="s">
        <v>3875</v>
      </c>
      <c r="C261" s="11" t="s">
        <v>32964</v>
      </c>
      <c r="D261" s="11" t="s">
        <v>3876</v>
      </c>
      <c r="E261" s="11" t="s">
        <v>409</v>
      </c>
      <c r="F261" s="11" t="s">
        <v>82</v>
      </c>
      <c r="G261" s="11" t="s">
        <v>32186</v>
      </c>
      <c r="H261" s="11" t="s">
        <v>72</v>
      </c>
      <c r="I261" s="11">
        <v>0</v>
      </c>
      <c r="J261" s="11" t="s">
        <v>32168</v>
      </c>
      <c r="K261" s="11" t="s">
        <v>32168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2" t="s">
        <v>32952</v>
      </c>
      <c r="AB261" s="17" t="str">
        <f t="shared" si="25"/>
        <v>Programme is not compatible with this tool</v>
      </c>
      <c r="AC261" s="17" t="str">
        <f t="shared" si="26"/>
        <v/>
      </c>
      <c r="AD261" s="17">
        <f t="shared" si="27"/>
        <v>6</v>
      </c>
      <c r="AE261" s="17" t="str">
        <f t="shared" si="28"/>
        <v/>
      </c>
      <c r="AF261" s="17" t="str">
        <f t="shared" si="29"/>
        <v/>
      </c>
      <c r="AG261" s="17" t="str" cm="1">
        <f t="array" ref="AG261">IFERROR(IF(J261="Level",INDEX($M261:$S261,AC261+1),INDEX($M261:$S261,AC261)),"")</f>
        <v/>
      </c>
      <c r="AH261" s="17" cm="1">
        <f t="array" ref="AH261">IFERROR(IF(J261="Level",INDEX($M261:$S261,AD261+1),INDEX($M261:$S261,AD261)),"")</f>
        <v>0</v>
      </c>
      <c r="AI261" s="17" t="str" cm="1">
        <f t="array" ref="AI261">IFERROR(INDEX($M261:$S261,AE261),"")</f>
        <v/>
      </c>
      <c r="AJ261" s="17" t="str" cm="1">
        <f t="array" ref="AJ261">IFERROR(INDEX($M261:$S261,AF261),"")</f>
        <v/>
      </c>
      <c r="AK261" s="17" t="str" cm="1">
        <f t="array" ref="AK261">IFERROR(IF(J261="Level",INDEX($T261:$Z261,AC261+1),INDEX($T261:$Z261,AC261)),"")</f>
        <v/>
      </c>
      <c r="AL261" s="17" cm="1">
        <f t="array" ref="AL261">IFERROR(IF(J261="Level",INDEX($T261:$Z261,AD261+1),INDEX($T261:$Z261,AD261)),"")</f>
        <v>0</v>
      </c>
      <c r="AM261" s="17" t="str" cm="1">
        <f t="array" ref="AM261">IFERROR(INDEX($T261:$Z261,AE261),"")</f>
        <v/>
      </c>
      <c r="AN261" s="17" t="str" cm="1">
        <f t="array" ref="AN261">IFERROR(INDEX($T261:$Z261,AF261),"")</f>
        <v/>
      </c>
    </row>
    <row r="262" spans="1:40" hidden="1" x14ac:dyDescent="0.2">
      <c r="A262" s="17" t="str">
        <f t="shared" si="24"/>
        <v>PhD Renewable Energy - Cornwall: PRP3CSMCSMCB</v>
      </c>
      <c r="B262" s="11" t="s">
        <v>3168</v>
      </c>
      <c r="C262" s="11" t="s">
        <v>32964</v>
      </c>
      <c r="D262" s="11" t="s">
        <v>3169</v>
      </c>
      <c r="E262" s="11" t="s">
        <v>409</v>
      </c>
      <c r="F262" s="11" t="s">
        <v>82</v>
      </c>
      <c r="G262" s="11" t="s">
        <v>32186</v>
      </c>
      <c r="H262" s="11" t="s">
        <v>72</v>
      </c>
      <c r="I262" s="11">
        <v>0</v>
      </c>
      <c r="J262" s="11" t="s">
        <v>32168</v>
      </c>
      <c r="K262" s="11" t="s">
        <v>32168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2" t="s">
        <v>32952</v>
      </c>
      <c r="AB262" s="17" t="str">
        <f t="shared" si="25"/>
        <v>Programme is not compatible with this tool</v>
      </c>
      <c r="AC262" s="17" t="str">
        <f t="shared" si="26"/>
        <v/>
      </c>
      <c r="AD262" s="17">
        <f t="shared" si="27"/>
        <v>6</v>
      </c>
      <c r="AE262" s="17" t="str">
        <f t="shared" si="28"/>
        <v/>
      </c>
      <c r="AF262" s="17" t="str">
        <f t="shared" si="29"/>
        <v/>
      </c>
      <c r="AG262" s="17" t="str" cm="1">
        <f t="array" ref="AG262">IFERROR(IF(J262="Level",INDEX($M262:$S262,AC262+1),INDEX($M262:$S262,AC262)),"")</f>
        <v/>
      </c>
      <c r="AH262" s="17" cm="1">
        <f t="array" ref="AH262">IFERROR(IF(J262="Level",INDEX($M262:$S262,AD262+1),INDEX($M262:$S262,AD262)),"")</f>
        <v>0</v>
      </c>
      <c r="AI262" s="17" t="str" cm="1">
        <f t="array" ref="AI262">IFERROR(INDEX($M262:$S262,AE262),"")</f>
        <v/>
      </c>
      <c r="AJ262" s="17" t="str" cm="1">
        <f t="array" ref="AJ262">IFERROR(INDEX($M262:$S262,AF262),"")</f>
        <v/>
      </c>
      <c r="AK262" s="17" t="str" cm="1">
        <f t="array" ref="AK262">IFERROR(IF(J262="Level",INDEX($T262:$Z262,AC262+1),INDEX($T262:$Z262,AC262)),"")</f>
        <v/>
      </c>
      <c r="AL262" s="17" cm="1">
        <f t="array" ref="AL262">IFERROR(IF(J262="Level",INDEX($T262:$Z262,AD262+1),INDEX($T262:$Z262,AD262)),"")</f>
        <v>0</v>
      </c>
      <c r="AM262" s="17" t="str" cm="1">
        <f t="array" ref="AM262">IFERROR(INDEX($T262:$Z262,AE262),"")</f>
        <v/>
      </c>
      <c r="AN262" s="17" t="str" cm="1">
        <f t="array" ref="AN262">IFERROR(INDEX($T262:$Z262,AF262),"")</f>
        <v/>
      </c>
    </row>
    <row r="263" spans="1:40" hidden="1" x14ac:dyDescent="0.2">
      <c r="A263" s="17" t="str">
        <f t="shared" si="24"/>
        <v>PhD Renewable Energy (Split Site) - Cornwall: PRP3CSMCSMCE</v>
      </c>
      <c r="B263" s="11" t="s">
        <v>3174</v>
      </c>
      <c r="C263" s="11" t="s">
        <v>32964</v>
      </c>
      <c r="D263" s="11" t="s">
        <v>3175</v>
      </c>
      <c r="E263" s="11" t="s">
        <v>409</v>
      </c>
      <c r="F263" s="11" t="s">
        <v>82</v>
      </c>
      <c r="G263" s="11" t="s">
        <v>32186</v>
      </c>
      <c r="H263" s="11" t="s">
        <v>72</v>
      </c>
      <c r="I263" s="11">
        <v>0</v>
      </c>
      <c r="J263" s="11" t="s">
        <v>32168</v>
      </c>
      <c r="K263" s="11" t="s">
        <v>32168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2" t="s">
        <v>32952</v>
      </c>
      <c r="AB263" s="17" t="str">
        <f t="shared" si="25"/>
        <v>Programme is not compatible with this tool</v>
      </c>
      <c r="AC263" s="17" t="str">
        <f t="shared" si="26"/>
        <v/>
      </c>
      <c r="AD263" s="17">
        <f t="shared" si="27"/>
        <v>6</v>
      </c>
      <c r="AE263" s="17" t="str">
        <f t="shared" si="28"/>
        <v/>
      </c>
      <c r="AF263" s="17" t="str">
        <f t="shared" si="29"/>
        <v/>
      </c>
      <c r="AG263" s="17" t="str" cm="1">
        <f t="array" ref="AG263">IFERROR(IF(J263="Level",INDEX($M263:$S263,AC263+1),INDEX($M263:$S263,AC263)),"")</f>
        <v/>
      </c>
      <c r="AH263" s="17" cm="1">
        <f t="array" ref="AH263">IFERROR(IF(J263="Level",INDEX($M263:$S263,AD263+1),INDEX($M263:$S263,AD263)),"")</f>
        <v>0</v>
      </c>
      <c r="AI263" s="17" t="str" cm="1">
        <f t="array" ref="AI263">IFERROR(INDEX($M263:$S263,AE263),"")</f>
        <v/>
      </c>
      <c r="AJ263" s="17" t="str" cm="1">
        <f t="array" ref="AJ263">IFERROR(INDEX($M263:$S263,AF263),"")</f>
        <v/>
      </c>
      <c r="AK263" s="17" t="str" cm="1">
        <f t="array" ref="AK263">IFERROR(IF(J263="Level",INDEX($T263:$Z263,AC263+1),INDEX($T263:$Z263,AC263)),"")</f>
        <v/>
      </c>
      <c r="AL263" s="17" cm="1">
        <f t="array" ref="AL263">IFERROR(IF(J263="Level",INDEX($T263:$Z263,AD263+1),INDEX($T263:$Z263,AD263)),"")</f>
        <v>0</v>
      </c>
      <c r="AM263" s="17" t="str" cm="1">
        <f t="array" ref="AM263">IFERROR(INDEX($T263:$Z263,AE263),"")</f>
        <v/>
      </c>
      <c r="AN263" s="17" t="str" cm="1">
        <f t="array" ref="AN263">IFERROR(INDEX($T263:$Z263,AF263),"")</f>
        <v/>
      </c>
    </row>
    <row r="264" spans="1:40" hidden="1" x14ac:dyDescent="0.2">
      <c r="A264" s="17" t="str">
        <f t="shared" si="24"/>
        <v>PhD Engineering: PRP3ECSECS03</v>
      </c>
      <c r="B264" s="11" t="s">
        <v>3195</v>
      </c>
      <c r="C264" s="11" t="s">
        <v>32964</v>
      </c>
      <c r="D264" s="11" t="s">
        <v>3196</v>
      </c>
      <c r="E264" s="11" t="s">
        <v>409</v>
      </c>
      <c r="F264" s="11" t="s">
        <v>82</v>
      </c>
      <c r="G264" s="11" t="s">
        <v>32186</v>
      </c>
      <c r="H264" s="11" t="s">
        <v>72</v>
      </c>
      <c r="I264" s="11">
        <v>0</v>
      </c>
      <c r="J264" s="11" t="s">
        <v>32168</v>
      </c>
      <c r="K264" s="11" t="s">
        <v>32168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2" t="s">
        <v>32952</v>
      </c>
      <c r="AB264" s="17" t="str">
        <f t="shared" si="25"/>
        <v>Programme is not compatible with this tool</v>
      </c>
      <c r="AC264" s="17" t="str">
        <f t="shared" si="26"/>
        <v/>
      </c>
      <c r="AD264" s="17">
        <f t="shared" si="27"/>
        <v>6</v>
      </c>
      <c r="AE264" s="17" t="str">
        <f t="shared" si="28"/>
        <v/>
      </c>
      <c r="AF264" s="17" t="str">
        <f t="shared" si="29"/>
        <v/>
      </c>
      <c r="AG264" s="17" t="str" cm="1">
        <f t="array" ref="AG264">IFERROR(IF(J264="Level",INDEX($M264:$S264,AC264+1),INDEX($M264:$S264,AC264)),"")</f>
        <v/>
      </c>
      <c r="AH264" s="17" cm="1">
        <f t="array" ref="AH264">IFERROR(IF(J264="Level",INDEX($M264:$S264,AD264+1),INDEX($M264:$S264,AD264)),"")</f>
        <v>0</v>
      </c>
      <c r="AI264" s="17" t="str" cm="1">
        <f t="array" ref="AI264">IFERROR(INDEX($M264:$S264,AE264),"")</f>
        <v/>
      </c>
      <c r="AJ264" s="17" t="str" cm="1">
        <f t="array" ref="AJ264">IFERROR(INDEX($M264:$S264,AF264),"")</f>
        <v/>
      </c>
      <c r="AK264" s="17" t="str" cm="1">
        <f t="array" ref="AK264">IFERROR(IF(J264="Level",INDEX($T264:$Z264,AC264+1),INDEX($T264:$Z264,AC264)),"")</f>
        <v/>
      </c>
      <c r="AL264" s="17" cm="1">
        <f t="array" ref="AL264">IFERROR(IF(J264="Level",INDEX($T264:$Z264,AD264+1),INDEX($T264:$Z264,AD264)),"")</f>
        <v>0</v>
      </c>
      <c r="AM264" s="17" t="str" cm="1">
        <f t="array" ref="AM264">IFERROR(INDEX($T264:$Z264,AE264),"")</f>
        <v/>
      </c>
      <c r="AN264" s="17" t="str" cm="1">
        <f t="array" ref="AN264">IFERROR(INDEX($T264:$Z264,AF264),"")</f>
        <v/>
      </c>
    </row>
    <row r="265" spans="1:40" hidden="1" x14ac:dyDescent="0.2">
      <c r="A265" s="17" t="str">
        <f t="shared" si="24"/>
        <v>PhD Engineering (Split Site): PRP3ECSECS07</v>
      </c>
      <c r="B265" s="11" t="s">
        <v>3200</v>
      </c>
      <c r="C265" s="11" t="s">
        <v>32964</v>
      </c>
      <c r="D265" s="11" t="s">
        <v>32235</v>
      </c>
      <c r="E265" s="11" t="s">
        <v>409</v>
      </c>
      <c r="F265" s="11" t="s">
        <v>82</v>
      </c>
      <c r="G265" s="11" t="s">
        <v>32186</v>
      </c>
      <c r="H265" s="11" t="s">
        <v>72</v>
      </c>
      <c r="I265" s="11">
        <v>0</v>
      </c>
      <c r="J265" s="11" t="s">
        <v>32168</v>
      </c>
      <c r="K265" s="11" t="s">
        <v>32168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2" t="s">
        <v>32952</v>
      </c>
      <c r="AB265" s="17" t="str">
        <f t="shared" si="25"/>
        <v>Programme is not compatible with this tool</v>
      </c>
      <c r="AC265" s="17" t="str">
        <f t="shared" si="26"/>
        <v/>
      </c>
      <c r="AD265" s="17">
        <f t="shared" si="27"/>
        <v>6</v>
      </c>
      <c r="AE265" s="17" t="str">
        <f t="shared" si="28"/>
        <v/>
      </c>
      <c r="AF265" s="17" t="str">
        <f t="shared" si="29"/>
        <v/>
      </c>
      <c r="AG265" s="17" t="str" cm="1">
        <f t="array" ref="AG265">IFERROR(IF(J265="Level",INDEX($M265:$S265,AC265+1),INDEX($M265:$S265,AC265)),"")</f>
        <v/>
      </c>
      <c r="AH265" s="17" cm="1">
        <f t="array" ref="AH265">IFERROR(IF(J265="Level",INDEX($M265:$S265,AD265+1),INDEX($M265:$S265,AD265)),"")</f>
        <v>0</v>
      </c>
      <c r="AI265" s="17" t="str" cm="1">
        <f t="array" ref="AI265">IFERROR(INDEX($M265:$S265,AE265),"")</f>
        <v/>
      </c>
      <c r="AJ265" s="17" t="str" cm="1">
        <f t="array" ref="AJ265">IFERROR(INDEX($M265:$S265,AF265),"")</f>
        <v/>
      </c>
      <c r="AK265" s="17" t="str" cm="1">
        <f t="array" ref="AK265">IFERROR(IF(J265="Level",INDEX($T265:$Z265,AC265+1),INDEX($T265:$Z265,AC265)),"")</f>
        <v/>
      </c>
      <c r="AL265" s="17" cm="1">
        <f t="array" ref="AL265">IFERROR(IF(J265="Level",INDEX($T265:$Z265,AD265+1),INDEX($T265:$Z265,AD265)),"")</f>
        <v>0</v>
      </c>
      <c r="AM265" s="17" t="str" cm="1">
        <f t="array" ref="AM265">IFERROR(INDEX($T265:$Z265,AE265),"")</f>
        <v/>
      </c>
      <c r="AN265" s="17" t="str" cm="1">
        <f t="array" ref="AN265">IFERROR(INDEX($T265:$Z265,AF265),"")</f>
        <v/>
      </c>
    </row>
    <row r="266" spans="1:40" hidden="1" x14ac:dyDescent="0.2">
      <c r="A266" s="17" t="str">
        <f t="shared" si="24"/>
        <v>PhD Water Informatics Engineering (WISE CDT): PRP3ECSECS08</v>
      </c>
      <c r="B266" s="11" t="s">
        <v>3201</v>
      </c>
      <c r="C266" s="11" t="s">
        <v>32964</v>
      </c>
      <c r="D266" s="11" t="s">
        <v>3202</v>
      </c>
      <c r="E266" s="11" t="s">
        <v>409</v>
      </c>
      <c r="F266" s="11" t="s">
        <v>82</v>
      </c>
      <c r="G266" s="11" t="s">
        <v>32186</v>
      </c>
      <c r="H266" s="11" t="s">
        <v>72</v>
      </c>
      <c r="I266" s="11">
        <v>0</v>
      </c>
      <c r="J266" s="11" t="s">
        <v>32168</v>
      </c>
      <c r="K266" s="11" t="s">
        <v>32168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2" t="s">
        <v>32952</v>
      </c>
      <c r="AB266" s="17" t="str">
        <f t="shared" si="25"/>
        <v>Programme is not compatible with this tool</v>
      </c>
      <c r="AC266" s="17" t="str">
        <f t="shared" si="26"/>
        <v/>
      </c>
      <c r="AD266" s="17">
        <f t="shared" si="27"/>
        <v>6</v>
      </c>
      <c r="AE266" s="17" t="str">
        <f t="shared" si="28"/>
        <v/>
      </c>
      <c r="AF266" s="17" t="str">
        <f t="shared" si="29"/>
        <v/>
      </c>
      <c r="AG266" s="17" t="str" cm="1">
        <f t="array" ref="AG266">IFERROR(IF(J266="Level",INDEX($M266:$S266,AC266+1),INDEX($M266:$S266,AC266)),"")</f>
        <v/>
      </c>
      <c r="AH266" s="17" cm="1">
        <f t="array" ref="AH266">IFERROR(IF(J266="Level",INDEX($M266:$S266,AD266+1),INDEX($M266:$S266,AD266)),"")</f>
        <v>0</v>
      </c>
      <c r="AI266" s="17" t="str" cm="1">
        <f t="array" ref="AI266">IFERROR(INDEX($M266:$S266,AE266),"")</f>
        <v/>
      </c>
      <c r="AJ266" s="17" t="str" cm="1">
        <f t="array" ref="AJ266">IFERROR(INDEX($M266:$S266,AF266),"")</f>
        <v/>
      </c>
      <c r="AK266" s="17" t="str" cm="1">
        <f t="array" ref="AK266">IFERROR(IF(J266="Level",INDEX($T266:$Z266,AC266+1),INDEX($T266:$Z266,AC266)),"")</f>
        <v/>
      </c>
      <c r="AL266" s="17" cm="1">
        <f t="array" ref="AL266">IFERROR(IF(J266="Level",INDEX($T266:$Z266,AD266+1),INDEX($T266:$Z266,AD266)),"")</f>
        <v>0</v>
      </c>
      <c r="AM266" s="17" t="str" cm="1">
        <f t="array" ref="AM266">IFERROR(INDEX($T266:$Z266,AE266),"")</f>
        <v/>
      </c>
      <c r="AN266" s="17" t="str" cm="1">
        <f t="array" ref="AN266">IFERROR(INDEX($T266:$Z266,AF266),"")</f>
        <v/>
      </c>
    </row>
    <row r="267" spans="1:40" hidden="1" x14ac:dyDescent="0.2">
      <c r="A267" s="17" t="str">
        <f t="shared" si="24"/>
        <v>PhD Engineering (QUEX): PRP3ECSECS11</v>
      </c>
      <c r="B267" s="11" t="s">
        <v>3207</v>
      </c>
      <c r="C267" s="11" t="s">
        <v>32964</v>
      </c>
      <c r="D267" s="11" t="s">
        <v>3208</v>
      </c>
      <c r="E267" s="11" t="s">
        <v>409</v>
      </c>
      <c r="F267" s="11" t="s">
        <v>82</v>
      </c>
      <c r="G267" s="11" t="s">
        <v>32186</v>
      </c>
      <c r="H267" s="11" t="s">
        <v>72</v>
      </c>
      <c r="I267" s="11">
        <v>0</v>
      </c>
      <c r="J267" s="11" t="s">
        <v>32168</v>
      </c>
      <c r="K267" s="11" t="s">
        <v>32168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2" t="s">
        <v>32952</v>
      </c>
      <c r="AB267" s="17" t="str">
        <f t="shared" si="25"/>
        <v>Programme is not compatible with this tool</v>
      </c>
      <c r="AC267" s="17" t="str">
        <f t="shared" si="26"/>
        <v/>
      </c>
      <c r="AD267" s="17">
        <f t="shared" si="27"/>
        <v>6</v>
      </c>
      <c r="AE267" s="17" t="str">
        <f t="shared" si="28"/>
        <v/>
      </c>
      <c r="AF267" s="17" t="str">
        <f t="shared" si="29"/>
        <v/>
      </c>
      <c r="AG267" s="17" t="str" cm="1">
        <f t="array" ref="AG267">IFERROR(IF(J267="Level",INDEX($M267:$S267,AC267+1),INDEX($M267:$S267,AC267)),"")</f>
        <v/>
      </c>
      <c r="AH267" s="17" cm="1">
        <f t="array" ref="AH267">IFERROR(IF(J267="Level",INDEX($M267:$S267,AD267+1),INDEX($M267:$S267,AD267)),"")</f>
        <v>0</v>
      </c>
      <c r="AI267" s="17" t="str" cm="1">
        <f t="array" ref="AI267">IFERROR(INDEX($M267:$S267,AE267),"")</f>
        <v/>
      </c>
      <c r="AJ267" s="17" t="str" cm="1">
        <f t="array" ref="AJ267">IFERROR(INDEX($M267:$S267,AF267),"")</f>
        <v/>
      </c>
      <c r="AK267" s="17" t="str" cm="1">
        <f t="array" ref="AK267">IFERROR(IF(J267="Level",INDEX($T267:$Z267,AC267+1),INDEX($T267:$Z267,AC267)),"")</f>
        <v/>
      </c>
      <c r="AL267" s="17" cm="1">
        <f t="array" ref="AL267">IFERROR(IF(J267="Level",INDEX($T267:$Z267,AD267+1),INDEX($T267:$Z267,AD267)),"")</f>
        <v>0</v>
      </c>
      <c r="AM267" s="17" t="str" cm="1">
        <f t="array" ref="AM267">IFERROR(INDEX($T267:$Z267,AE267),"")</f>
        <v/>
      </c>
      <c r="AN267" s="17" t="str" cm="1">
        <f t="array" ref="AN267">IFERROR(INDEX($T267:$Z267,AF267),"")</f>
        <v/>
      </c>
    </row>
    <row r="268" spans="1:40" hidden="1" x14ac:dyDescent="0.2">
      <c r="A268" s="17" t="str">
        <f t="shared" si="24"/>
        <v>PhD Renewable Energy: PRP3ECSECS13</v>
      </c>
      <c r="B268" s="11" t="s">
        <v>3211</v>
      </c>
      <c r="C268" s="11" t="s">
        <v>32964</v>
      </c>
      <c r="D268" s="11" t="s">
        <v>3212</v>
      </c>
      <c r="E268" s="11" t="s">
        <v>409</v>
      </c>
      <c r="F268" s="11" t="s">
        <v>82</v>
      </c>
      <c r="G268" s="11" t="s">
        <v>32186</v>
      </c>
      <c r="H268" s="11" t="s">
        <v>72</v>
      </c>
      <c r="I268" s="11">
        <v>0</v>
      </c>
      <c r="J268" s="11" t="s">
        <v>32168</v>
      </c>
      <c r="K268" s="11" t="s">
        <v>32168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2" t="s">
        <v>32952</v>
      </c>
      <c r="AB268" s="17" t="str">
        <f t="shared" si="25"/>
        <v>Programme is not compatible with this tool</v>
      </c>
      <c r="AC268" s="17" t="str">
        <f t="shared" si="26"/>
        <v/>
      </c>
      <c r="AD268" s="17">
        <f t="shared" si="27"/>
        <v>6</v>
      </c>
      <c r="AE268" s="17" t="str">
        <f t="shared" si="28"/>
        <v/>
      </c>
      <c r="AF268" s="17" t="str">
        <f t="shared" si="29"/>
        <v/>
      </c>
      <c r="AG268" s="17" t="str" cm="1">
        <f t="array" ref="AG268">IFERROR(IF(J268="Level",INDEX($M268:$S268,AC268+1),INDEX($M268:$S268,AC268)),"")</f>
        <v/>
      </c>
      <c r="AH268" s="17" cm="1">
        <f t="array" ref="AH268">IFERROR(IF(J268="Level",INDEX($M268:$S268,AD268+1),INDEX($M268:$S268,AD268)),"")</f>
        <v>0</v>
      </c>
      <c r="AI268" s="17" t="str" cm="1">
        <f t="array" ref="AI268">IFERROR(INDEX($M268:$S268,AE268),"")</f>
        <v/>
      </c>
      <c r="AJ268" s="17" t="str" cm="1">
        <f t="array" ref="AJ268">IFERROR(INDEX($M268:$S268,AF268),"")</f>
        <v/>
      </c>
      <c r="AK268" s="17" t="str" cm="1">
        <f t="array" ref="AK268">IFERROR(IF(J268="Level",INDEX($T268:$Z268,AC268+1),INDEX($T268:$Z268,AC268)),"")</f>
        <v/>
      </c>
      <c r="AL268" s="17" cm="1">
        <f t="array" ref="AL268">IFERROR(IF(J268="Level",INDEX($T268:$Z268,AD268+1),INDEX($T268:$Z268,AD268)),"")</f>
        <v>0</v>
      </c>
      <c r="AM268" s="17" t="str" cm="1">
        <f t="array" ref="AM268">IFERROR(INDEX($T268:$Z268,AE268),"")</f>
        <v/>
      </c>
      <c r="AN268" s="17" t="str" cm="1">
        <f t="array" ref="AN268">IFERROR(INDEX($T268:$Z268,AF268),"")</f>
        <v/>
      </c>
    </row>
    <row r="269" spans="1:40" hidden="1" x14ac:dyDescent="0.2">
      <c r="A269" s="17" t="str">
        <f t="shared" si="24"/>
        <v>MPhil Finance: PRH2SBESBE05</v>
      </c>
      <c r="B269" s="11" t="s">
        <v>2726</v>
      </c>
      <c r="C269" s="11" t="s">
        <v>32964</v>
      </c>
      <c r="D269" s="11" t="s">
        <v>2727</v>
      </c>
      <c r="E269" s="11" t="s">
        <v>32190</v>
      </c>
      <c r="F269" s="11" t="s">
        <v>82</v>
      </c>
      <c r="G269" s="11" t="s">
        <v>32186</v>
      </c>
      <c r="H269" s="11" t="s">
        <v>72</v>
      </c>
      <c r="I269" s="11">
        <v>0</v>
      </c>
      <c r="J269" s="11" t="s">
        <v>32168</v>
      </c>
      <c r="K269" s="11" t="s">
        <v>32168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2" t="s">
        <v>32952</v>
      </c>
      <c r="AB269" s="17" t="str">
        <f t="shared" si="25"/>
        <v>Programme is not compatible with this tool</v>
      </c>
      <c r="AC269" s="17" t="str">
        <f t="shared" si="26"/>
        <v/>
      </c>
      <c r="AD269" s="17">
        <f t="shared" si="27"/>
        <v>6</v>
      </c>
      <c r="AE269" s="17" t="str">
        <f t="shared" si="28"/>
        <v/>
      </c>
      <c r="AF269" s="17" t="str">
        <f t="shared" si="29"/>
        <v/>
      </c>
      <c r="AG269" s="17" t="str" cm="1">
        <f t="array" ref="AG269">IFERROR(IF(J269="Level",INDEX($M269:$S269,AC269+1),INDEX($M269:$S269,AC269)),"")</f>
        <v/>
      </c>
      <c r="AH269" s="17" cm="1">
        <f t="array" ref="AH269">IFERROR(IF(J269="Level",INDEX($M269:$S269,AD269+1),INDEX($M269:$S269,AD269)),"")</f>
        <v>0</v>
      </c>
      <c r="AI269" s="17" t="str" cm="1">
        <f t="array" ref="AI269">IFERROR(INDEX($M269:$S269,AE269),"")</f>
        <v/>
      </c>
      <c r="AJ269" s="17" t="str" cm="1">
        <f t="array" ref="AJ269">IFERROR(INDEX($M269:$S269,AF269),"")</f>
        <v/>
      </c>
      <c r="AK269" s="17" t="str" cm="1">
        <f t="array" ref="AK269">IFERROR(IF(J269="Level",INDEX($T269:$Z269,AC269+1),INDEX($T269:$Z269,AC269)),"")</f>
        <v/>
      </c>
      <c r="AL269" s="17" cm="1">
        <f t="array" ref="AL269">IFERROR(IF(J269="Level",INDEX($T269:$Z269,AD269+1),INDEX($T269:$Z269,AD269)),"")</f>
        <v>0</v>
      </c>
      <c r="AM269" s="17" t="str" cm="1">
        <f t="array" ref="AM269">IFERROR(INDEX($T269:$Z269,AE269),"")</f>
        <v/>
      </c>
      <c r="AN269" s="17" t="str" cm="1">
        <f t="array" ref="AN269">IFERROR(INDEX($T269:$Z269,AF269),"")</f>
        <v/>
      </c>
    </row>
    <row r="270" spans="1:40" hidden="1" x14ac:dyDescent="0.2">
      <c r="A270" s="17" t="str">
        <f t="shared" si="24"/>
        <v>MPhil Finance (SS): PRH2SBESBE08</v>
      </c>
      <c r="B270" s="11" t="s">
        <v>2730</v>
      </c>
      <c r="C270" s="11" t="s">
        <v>32964</v>
      </c>
      <c r="D270" s="11" t="s">
        <v>2731</v>
      </c>
      <c r="E270" s="11" t="s">
        <v>32190</v>
      </c>
      <c r="F270" s="11" t="s">
        <v>82</v>
      </c>
      <c r="G270" s="11" t="s">
        <v>32186</v>
      </c>
      <c r="H270" s="11" t="s">
        <v>72</v>
      </c>
      <c r="I270" s="11">
        <v>0</v>
      </c>
      <c r="J270" s="11" t="s">
        <v>32168</v>
      </c>
      <c r="K270" s="11" t="s">
        <v>32168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2" t="s">
        <v>32952</v>
      </c>
      <c r="AB270" s="17" t="str">
        <f t="shared" si="25"/>
        <v>Programme is not compatible with this tool</v>
      </c>
      <c r="AC270" s="17" t="str">
        <f t="shared" si="26"/>
        <v/>
      </c>
      <c r="AD270" s="17">
        <f t="shared" si="27"/>
        <v>6</v>
      </c>
      <c r="AE270" s="17" t="str">
        <f t="shared" si="28"/>
        <v/>
      </c>
      <c r="AF270" s="17" t="str">
        <f t="shared" si="29"/>
        <v/>
      </c>
      <c r="AG270" s="17" t="str" cm="1">
        <f t="array" ref="AG270">IFERROR(IF(J270="Level",INDEX($M270:$S270,AC270+1),INDEX($M270:$S270,AC270)),"")</f>
        <v/>
      </c>
      <c r="AH270" s="17" cm="1">
        <f t="array" ref="AH270">IFERROR(IF(J270="Level",INDEX($M270:$S270,AD270+1),INDEX($M270:$S270,AD270)),"")</f>
        <v>0</v>
      </c>
      <c r="AI270" s="17" t="str" cm="1">
        <f t="array" ref="AI270">IFERROR(INDEX($M270:$S270,AE270),"")</f>
        <v/>
      </c>
      <c r="AJ270" s="17" t="str" cm="1">
        <f t="array" ref="AJ270">IFERROR(INDEX($M270:$S270,AF270),"")</f>
        <v/>
      </c>
      <c r="AK270" s="17" t="str" cm="1">
        <f t="array" ref="AK270">IFERROR(IF(J270="Level",INDEX($T270:$Z270,AC270+1),INDEX($T270:$Z270,AC270)),"")</f>
        <v/>
      </c>
      <c r="AL270" s="17" cm="1">
        <f t="array" ref="AL270">IFERROR(IF(J270="Level",INDEX($T270:$Z270,AD270+1),INDEX($T270:$Z270,AD270)),"")</f>
        <v>0</v>
      </c>
      <c r="AM270" s="17" t="str" cm="1">
        <f t="array" ref="AM270">IFERROR(INDEX($T270:$Z270,AE270),"")</f>
        <v/>
      </c>
      <c r="AN270" s="17" t="str" cm="1">
        <f t="array" ref="AN270">IFERROR(INDEX($T270:$Z270,AF270),"")</f>
        <v/>
      </c>
    </row>
    <row r="271" spans="1:40" hidden="1" x14ac:dyDescent="0.2">
      <c r="A271" s="17" t="str">
        <f t="shared" si="24"/>
        <v>PhDbyPub Finance: PRP2SBESBE01</v>
      </c>
      <c r="B271" s="11" t="s">
        <v>3956</v>
      </c>
      <c r="C271" s="11" t="s">
        <v>32964</v>
      </c>
      <c r="D271" s="11" t="s">
        <v>3957</v>
      </c>
      <c r="E271" s="11" t="s">
        <v>32190</v>
      </c>
      <c r="F271" s="11" t="s">
        <v>82</v>
      </c>
      <c r="G271" s="11" t="s">
        <v>32186</v>
      </c>
      <c r="H271" s="11" t="s">
        <v>72</v>
      </c>
      <c r="I271" s="11">
        <v>0</v>
      </c>
      <c r="J271" s="11" t="s">
        <v>32168</v>
      </c>
      <c r="K271" s="11" t="s">
        <v>32168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2" t="s">
        <v>32952</v>
      </c>
      <c r="AB271" s="17" t="str">
        <f t="shared" si="25"/>
        <v>Programme is not compatible with this tool</v>
      </c>
      <c r="AC271" s="17" t="str">
        <f t="shared" si="26"/>
        <v/>
      </c>
      <c r="AD271" s="17">
        <f t="shared" si="27"/>
        <v>6</v>
      </c>
      <c r="AE271" s="17" t="str">
        <f t="shared" si="28"/>
        <v/>
      </c>
      <c r="AF271" s="17" t="str">
        <f t="shared" si="29"/>
        <v/>
      </c>
      <c r="AG271" s="17" t="str" cm="1">
        <f t="array" ref="AG271">IFERROR(IF(J271="Level",INDEX($M271:$S271,AC271+1),INDEX($M271:$S271,AC271)),"")</f>
        <v/>
      </c>
      <c r="AH271" s="17" cm="1">
        <f t="array" ref="AH271">IFERROR(IF(J271="Level",INDEX($M271:$S271,AD271+1),INDEX($M271:$S271,AD271)),"")</f>
        <v>0</v>
      </c>
      <c r="AI271" s="17" t="str" cm="1">
        <f t="array" ref="AI271">IFERROR(INDEX($M271:$S271,AE271),"")</f>
        <v/>
      </c>
      <c r="AJ271" s="17" t="str" cm="1">
        <f t="array" ref="AJ271">IFERROR(INDEX($M271:$S271,AF271),"")</f>
        <v/>
      </c>
      <c r="AK271" s="17" t="str" cm="1">
        <f t="array" ref="AK271">IFERROR(IF(J271="Level",INDEX($T271:$Z271,AC271+1),INDEX($T271:$Z271,AC271)),"")</f>
        <v/>
      </c>
      <c r="AL271" s="17" cm="1">
        <f t="array" ref="AL271">IFERROR(IF(J271="Level",INDEX($T271:$Z271,AD271+1),INDEX($T271:$Z271,AD271)),"")</f>
        <v>0</v>
      </c>
      <c r="AM271" s="17" t="str" cm="1">
        <f t="array" ref="AM271">IFERROR(INDEX($T271:$Z271,AE271),"")</f>
        <v/>
      </c>
      <c r="AN271" s="17" t="str" cm="1">
        <f t="array" ref="AN271">IFERROR(INDEX($T271:$Z271,AF271),"")</f>
        <v/>
      </c>
    </row>
    <row r="272" spans="1:40" hidden="1" x14ac:dyDescent="0.2">
      <c r="A272" s="17" t="str">
        <f t="shared" si="24"/>
        <v>PhD Finance: PRP3SBESBE05</v>
      </c>
      <c r="B272" s="11" t="s">
        <v>3460</v>
      </c>
      <c r="C272" s="11" t="s">
        <v>32964</v>
      </c>
      <c r="D272" s="11" t="s">
        <v>3461</v>
      </c>
      <c r="E272" s="11" t="s">
        <v>32190</v>
      </c>
      <c r="F272" s="11" t="s">
        <v>82</v>
      </c>
      <c r="G272" s="11" t="s">
        <v>32186</v>
      </c>
      <c r="H272" s="11" t="s">
        <v>72</v>
      </c>
      <c r="I272" s="11">
        <v>0</v>
      </c>
      <c r="J272" s="11" t="s">
        <v>32168</v>
      </c>
      <c r="K272" s="11" t="s">
        <v>32168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2" t="s">
        <v>32952</v>
      </c>
      <c r="AB272" s="17" t="str">
        <f t="shared" si="25"/>
        <v>Programme is not compatible with this tool</v>
      </c>
      <c r="AC272" s="17" t="str">
        <f t="shared" si="26"/>
        <v/>
      </c>
      <c r="AD272" s="17">
        <f t="shared" si="27"/>
        <v>6</v>
      </c>
      <c r="AE272" s="17" t="str">
        <f t="shared" si="28"/>
        <v/>
      </c>
      <c r="AF272" s="17" t="str">
        <f t="shared" si="29"/>
        <v/>
      </c>
      <c r="AG272" s="17" t="str" cm="1">
        <f t="array" ref="AG272">IFERROR(IF(J272="Level",INDEX($M272:$S272,AC272+1),INDEX($M272:$S272,AC272)),"")</f>
        <v/>
      </c>
      <c r="AH272" s="17" cm="1">
        <f t="array" ref="AH272">IFERROR(IF(J272="Level",INDEX($M272:$S272,AD272+1),INDEX($M272:$S272,AD272)),"")</f>
        <v>0</v>
      </c>
      <c r="AI272" s="17" t="str" cm="1">
        <f t="array" ref="AI272">IFERROR(INDEX($M272:$S272,AE272),"")</f>
        <v/>
      </c>
      <c r="AJ272" s="17" t="str" cm="1">
        <f t="array" ref="AJ272">IFERROR(INDEX($M272:$S272,AF272),"")</f>
        <v/>
      </c>
      <c r="AK272" s="17" t="str" cm="1">
        <f t="array" ref="AK272">IFERROR(IF(J272="Level",INDEX($T272:$Z272,AC272+1),INDEX($T272:$Z272,AC272)),"")</f>
        <v/>
      </c>
      <c r="AL272" s="17" cm="1">
        <f t="array" ref="AL272">IFERROR(IF(J272="Level",INDEX($T272:$Z272,AD272+1),INDEX($T272:$Z272,AD272)),"")</f>
        <v>0</v>
      </c>
      <c r="AM272" s="17" t="str" cm="1">
        <f t="array" ref="AM272">IFERROR(INDEX($T272:$Z272,AE272),"")</f>
        <v/>
      </c>
      <c r="AN272" s="17" t="str" cm="1">
        <f t="array" ref="AN272">IFERROR(INDEX($T272:$Z272,AF272),"")</f>
        <v/>
      </c>
    </row>
    <row r="273" spans="1:40" hidden="1" x14ac:dyDescent="0.2">
      <c r="A273" s="17" t="str">
        <f t="shared" si="24"/>
        <v>MPhil Geology - Cornwall: PRH2CSMCSMCC</v>
      </c>
      <c r="B273" s="11" t="s">
        <v>2488</v>
      </c>
      <c r="C273" s="11" t="s">
        <v>32964</v>
      </c>
      <c r="D273" s="11" t="s">
        <v>2489</v>
      </c>
      <c r="E273" s="11" t="s">
        <v>392</v>
      </c>
      <c r="F273" s="11" t="s">
        <v>82</v>
      </c>
      <c r="G273" s="11" t="s">
        <v>32186</v>
      </c>
      <c r="H273" s="11" t="s">
        <v>72</v>
      </c>
      <c r="I273" s="11">
        <v>0</v>
      </c>
      <c r="J273" s="11" t="s">
        <v>32168</v>
      </c>
      <c r="K273" s="11" t="s">
        <v>32168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2" t="s">
        <v>32952</v>
      </c>
      <c r="AB273" s="17" t="str">
        <f t="shared" si="25"/>
        <v>Programme is not compatible with this tool</v>
      </c>
      <c r="AC273" s="17" t="str">
        <f t="shared" si="26"/>
        <v/>
      </c>
      <c r="AD273" s="17">
        <f t="shared" si="27"/>
        <v>6</v>
      </c>
      <c r="AE273" s="17" t="str">
        <f t="shared" si="28"/>
        <v/>
      </c>
      <c r="AF273" s="17" t="str">
        <f t="shared" si="29"/>
        <v/>
      </c>
      <c r="AG273" s="17" t="str" cm="1">
        <f t="array" ref="AG273">IFERROR(IF(J273="Level",INDEX($M273:$S273,AC273+1),INDEX($M273:$S273,AC273)),"")</f>
        <v/>
      </c>
      <c r="AH273" s="17" cm="1">
        <f t="array" ref="AH273">IFERROR(IF(J273="Level",INDEX($M273:$S273,AD273+1),INDEX($M273:$S273,AD273)),"")</f>
        <v>0</v>
      </c>
      <c r="AI273" s="17" t="str" cm="1">
        <f t="array" ref="AI273">IFERROR(INDEX($M273:$S273,AE273),"")</f>
        <v/>
      </c>
      <c r="AJ273" s="17" t="str" cm="1">
        <f t="array" ref="AJ273">IFERROR(INDEX($M273:$S273,AF273),"")</f>
        <v/>
      </c>
      <c r="AK273" s="17" t="str" cm="1">
        <f t="array" ref="AK273">IFERROR(IF(J273="Level",INDEX($T273:$Z273,AC273+1),INDEX($T273:$Z273,AC273)),"")</f>
        <v/>
      </c>
      <c r="AL273" s="17" cm="1">
        <f t="array" ref="AL273">IFERROR(IF(J273="Level",INDEX($T273:$Z273,AD273+1),INDEX($T273:$Z273,AD273)),"")</f>
        <v>0</v>
      </c>
      <c r="AM273" s="17" t="str" cm="1">
        <f t="array" ref="AM273">IFERROR(INDEX($T273:$Z273,AE273),"")</f>
        <v/>
      </c>
      <c r="AN273" s="17" t="str" cm="1">
        <f t="array" ref="AN273">IFERROR(INDEX($T273:$Z273,AF273),"")</f>
        <v/>
      </c>
    </row>
    <row r="274" spans="1:40" hidden="1" x14ac:dyDescent="0.2">
      <c r="A274" s="17" t="str">
        <f t="shared" si="24"/>
        <v>MScbyRes Geology - Cornwall: PRM3CSMCSMCC</v>
      </c>
      <c r="B274" s="11" t="s">
        <v>2986</v>
      </c>
      <c r="C274" s="11" t="s">
        <v>32964</v>
      </c>
      <c r="D274" s="11" t="s">
        <v>2987</v>
      </c>
      <c r="E274" s="11" t="s">
        <v>392</v>
      </c>
      <c r="F274" s="11" t="s">
        <v>82</v>
      </c>
      <c r="G274" s="11" t="s">
        <v>32186</v>
      </c>
      <c r="H274" s="11" t="s">
        <v>72</v>
      </c>
      <c r="I274" s="11">
        <v>0</v>
      </c>
      <c r="J274" s="11" t="s">
        <v>32168</v>
      </c>
      <c r="K274" s="11" t="s">
        <v>32168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2" t="s">
        <v>32952</v>
      </c>
      <c r="AB274" s="17" t="str">
        <f t="shared" si="25"/>
        <v>Programme is not compatible with this tool</v>
      </c>
      <c r="AC274" s="17" t="str">
        <f t="shared" si="26"/>
        <v/>
      </c>
      <c r="AD274" s="17">
        <f t="shared" si="27"/>
        <v>6</v>
      </c>
      <c r="AE274" s="17" t="str">
        <f t="shared" si="28"/>
        <v/>
      </c>
      <c r="AF274" s="17" t="str">
        <f t="shared" si="29"/>
        <v/>
      </c>
      <c r="AG274" s="17" t="str" cm="1">
        <f t="array" ref="AG274">IFERROR(IF(J274="Level",INDEX($M274:$S274,AC274+1),INDEX($M274:$S274,AC274)),"")</f>
        <v/>
      </c>
      <c r="AH274" s="17" cm="1">
        <f t="array" ref="AH274">IFERROR(IF(J274="Level",INDEX($M274:$S274,AD274+1),INDEX($M274:$S274,AD274)),"")</f>
        <v>0</v>
      </c>
      <c r="AI274" s="17" t="str" cm="1">
        <f t="array" ref="AI274">IFERROR(INDEX($M274:$S274,AE274),"")</f>
        <v/>
      </c>
      <c r="AJ274" s="17" t="str" cm="1">
        <f t="array" ref="AJ274">IFERROR(INDEX($M274:$S274,AF274),"")</f>
        <v/>
      </c>
      <c r="AK274" s="17" t="str" cm="1">
        <f t="array" ref="AK274">IFERROR(IF(J274="Level",INDEX($T274:$Z274,AC274+1),INDEX($T274:$Z274,AC274)),"")</f>
        <v/>
      </c>
      <c r="AL274" s="17" cm="1">
        <f t="array" ref="AL274">IFERROR(IF(J274="Level",INDEX($T274:$Z274,AD274+1),INDEX($T274:$Z274,AD274)),"")</f>
        <v>0</v>
      </c>
      <c r="AM274" s="17" t="str" cm="1">
        <f t="array" ref="AM274">IFERROR(INDEX($T274:$Z274,AE274),"")</f>
        <v/>
      </c>
      <c r="AN274" s="17" t="str" cm="1">
        <f t="array" ref="AN274">IFERROR(INDEX($T274:$Z274,AF274),"")</f>
        <v/>
      </c>
    </row>
    <row r="275" spans="1:40" hidden="1" x14ac:dyDescent="0.2">
      <c r="A275" s="17" t="str">
        <f t="shared" si="24"/>
        <v>PhD Geology - Cornwall: PRP3CSMCSMCD</v>
      </c>
      <c r="B275" s="11" t="s">
        <v>3172</v>
      </c>
      <c r="C275" s="11" t="s">
        <v>32964</v>
      </c>
      <c r="D275" s="11" t="s">
        <v>3173</v>
      </c>
      <c r="E275" s="11" t="s">
        <v>392</v>
      </c>
      <c r="F275" s="11" t="s">
        <v>82</v>
      </c>
      <c r="G275" s="11" t="s">
        <v>32186</v>
      </c>
      <c r="H275" s="11" t="s">
        <v>72</v>
      </c>
      <c r="I275" s="11">
        <v>0</v>
      </c>
      <c r="J275" s="11" t="s">
        <v>32168</v>
      </c>
      <c r="K275" s="11" t="s">
        <v>32168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2" t="s">
        <v>32952</v>
      </c>
      <c r="AB275" s="17" t="str">
        <f t="shared" si="25"/>
        <v>Programme is not compatible with this tool</v>
      </c>
      <c r="AC275" s="17" t="str">
        <f t="shared" si="26"/>
        <v/>
      </c>
      <c r="AD275" s="17">
        <f t="shared" si="27"/>
        <v>6</v>
      </c>
      <c r="AE275" s="17" t="str">
        <f t="shared" si="28"/>
        <v/>
      </c>
      <c r="AF275" s="17" t="str">
        <f t="shared" si="29"/>
        <v/>
      </c>
      <c r="AG275" s="17" t="str" cm="1">
        <f t="array" ref="AG275">IFERROR(IF(J275="Level",INDEX($M275:$S275,AC275+1),INDEX($M275:$S275,AC275)),"")</f>
        <v/>
      </c>
      <c r="AH275" s="17" cm="1">
        <f t="array" ref="AH275">IFERROR(IF(J275="Level",INDEX($M275:$S275,AD275+1),INDEX($M275:$S275,AD275)),"")</f>
        <v>0</v>
      </c>
      <c r="AI275" s="17" t="str" cm="1">
        <f t="array" ref="AI275">IFERROR(INDEX($M275:$S275,AE275),"")</f>
        <v/>
      </c>
      <c r="AJ275" s="17" t="str" cm="1">
        <f t="array" ref="AJ275">IFERROR(INDEX($M275:$S275,AF275),"")</f>
        <v/>
      </c>
      <c r="AK275" s="17" t="str" cm="1">
        <f t="array" ref="AK275">IFERROR(IF(J275="Level",INDEX($T275:$Z275,AC275+1),INDEX($T275:$Z275,AC275)),"")</f>
        <v/>
      </c>
      <c r="AL275" s="17" cm="1">
        <f t="array" ref="AL275">IFERROR(IF(J275="Level",INDEX($T275:$Z275,AD275+1),INDEX($T275:$Z275,AD275)),"")</f>
        <v>0</v>
      </c>
      <c r="AM275" s="17" t="str" cm="1">
        <f t="array" ref="AM275">IFERROR(INDEX($T275:$Z275,AE275),"")</f>
        <v/>
      </c>
      <c r="AN275" s="17" t="str" cm="1">
        <f t="array" ref="AN275">IFERROR(INDEX($T275:$Z275,AF275),"")</f>
        <v/>
      </c>
    </row>
    <row r="276" spans="1:40" hidden="1" x14ac:dyDescent="0.2">
      <c r="A276" s="17" t="str">
        <f t="shared" si="24"/>
        <v>MPhil Geography H (SS): PRH2GAEGAE04</v>
      </c>
      <c r="B276" s="11" t="s">
        <v>2582</v>
      </c>
      <c r="C276" s="11" t="s">
        <v>32964</v>
      </c>
      <c r="D276" s="11" t="s">
        <v>2583</v>
      </c>
      <c r="E276" s="11" t="s">
        <v>316</v>
      </c>
      <c r="F276" s="11" t="s">
        <v>82</v>
      </c>
      <c r="G276" s="11" t="s">
        <v>32186</v>
      </c>
      <c r="H276" s="11" t="s">
        <v>72</v>
      </c>
      <c r="I276" s="11">
        <v>0</v>
      </c>
      <c r="J276" s="11" t="s">
        <v>32168</v>
      </c>
      <c r="K276" s="11" t="s">
        <v>32168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2" t="s">
        <v>32952</v>
      </c>
      <c r="AB276" s="17" t="str">
        <f t="shared" si="25"/>
        <v>Programme is not compatible with this tool</v>
      </c>
      <c r="AC276" s="17" t="str">
        <f t="shared" si="26"/>
        <v/>
      </c>
      <c r="AD276" s="17">
        <f t="shared" si="27"/>
        <v>6</v>
      </c>
      <c r="AE276" s="17" t="str">
        <f t="shared" si="28"/>
        <v/>
      </c>
      <c r="AF276" s="17" t="str">
        <f t="shared" si="29"/>
        <v/>
      </c>
      <c r="AG276" s="17" t="str" cm="1">
        <f t="array" ref="AG276">IFERROR(IF(J276="Level",INDEX($M276:$S276,AC276+1),INDEX($M276:$S276,AC276)),"")</f>
        <v/>
      </c>
      <c r="AH276" s="17" cm="1">
        <f t="array" ref="AH276">IFERROR(IF(J276="Level",INDEX($M276:$S276,AD276+1),INDEX($M276:$S276,AD276)),"")</f>
        <v>0</v>
      </c>
      <c r="AI276" s="17" t="str" cm="1">
        <f t="array" ref="AI276">IFERROR(INDEX($M276:$S276,AE276),"")</f>
        <v/>
      </c>
      <c r="AJ276" s="17" t="str" cm="1">
        <f t="array" ref="AJ276">IFERROR(INDEX($M276:$S276,AF276),"")</f>
        <v/>
      </c>
      <c r="AK276" s="17" t="str" cm="1">
        <f t="array" ref="AK276">IFERROR(IF(J276="Level",INDEX($T276:$Z276,AC276+1),INDEX($T276:$Z276,AC276)),"")</f>
        <v/>
      </c>
      <c r="AL276" s="17" cm="1">
        <f t="array" ref="AL276">IFERROR(IF(J276="Level",INDEX($T276:$Z276,AD276+1),INDEX($T276:$Z276,AD276)),"")</f>
        <v>0</v>
      </c>
      <c r="AM276" s="17" t="str" cm="1">
        <f t="array" ref="AM276">IFERROR(INDEX($T276:$Z276,AE276),"")</f>
        <v/>
      </c>
      <c r="AN276" s="17" t="str" cm="1">
        <f t="array" ref="AN276">IFERROR(INDEX($T276:$Z276,AF276),"")</f>
        <v/>
      </c>
    </row>
    <row r="277" spans="1:40" hidden="1" x14ac:dyDescent="0.2">
      <c r="A277" s="17" t="str">
        <f t="shared" si="24"/>
        <v>MPhil Geography H: PRH2GOAGOA05</v>
      </c>
      <c r="B277" s="11" t="s">
        <v>2586</v>
      </c>
      <c r="C277" s="11" t="s">
        <v>32964</v>
      </c>
      <c r="D277" s="11" t="s">
        <v>2587</v>
      </c>
      <c r="E277" s="11" t="s">
        <v>316</v>
      </c>
      <c r="F277" s="11" t="s">
        <v>82</v>
      </c>
      <c r="G277" s="11" t="s">
        <v>32186</v>
      </c>
      <c r="H277" s="11" t="s">
        <v>72</v>
      </c>
      <c r="I277" s="11">
        <v>0</v>
      </c>
      <c r="J277" s="11" t="s">
        <v>32168</v>
      </c>
      <c r="K277" s="11" t="s">
        <v>32168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2" t="s">
        <v>32952</v>
      </c>
      <c r="AB277" s="17" t="str">
        <f t="shared" si="25"/>
        <v>Programme is not compatible with this tool</v>
      </c>
      <c r="AC277" s="17" t="str">
        <f t="shared" si="26"/>
        <v/>
      </c>
      <c r="AD277" s="17">
        <f t="shared" si="27"/>
        <v>6</v>
      </c>
      <c r="AE277" s="17" t="str">
        <f t="shared" si="28"/>
        <v/>
      </c>
      <c r="AF277" s="17" t="str">
        <f t="shared" si="29"/>
        <v/>
      </c>
      <c r="AG277" s="17" t="str" cm="1">
        <f t="array" ref="AG277">IFERROR(IF(J277="Level",INDEX($M277:$S277,AC277+1),INDEX($M277:$S277,AC277)),"")</f>
        <v/>
      </c>
      <c r="AH277" s="17" cm="1">
        <f t="array" ref="AH277">IFERROR(IF(J277="Level",INDEX($M277:$S277,AD277+1),INDEX($M277:$S277,AD277)),"")</f>
        <v>0</v>
      </c>
      <c r="AI277" s="17" t="str" cm="1">
        <f t="array" ref="AI277">IFERROR(INDEX($M277:$S277,AE277),"")</f>
        <v/>
      </c>
      <c r="AJ277" s="17" t="str" cm="1">
        <f t="array" ref="AJ277">IFERROR(INDEX($M277:$S277,AF277),"")</f>
        <v/>
      </c>
      <c r="AK277" s="17" t="str" cm="1">
        <f t="array" ref="AK277">IFERROR(IF(J277="Level",INDEX($T277:$Z277,AC277+1),INDEX($T277:$Z277,AC277)),"")</f>
        <v/>
      </c>
      <c r="AL277" s="17" cm="1">
        <f t="array" ref="AL277">IFERROR(IF(J277="Level",INDEX($T277:$Z277,AD277+1),INDEX($T277:$Z277,AD277)),"")</f>
        <v>0</v>
      </c>
      <c r="AM277" s="17" t="str" cm="1">
        <f t="array" ref="AM277">IFERROR(INDEX($T277:$Z277,AE277),"")</f>
        <v/>
      </c>
      <c r="AN277" s="17" t="str" cm="1">
        <f t="array" ref="AN277">IFERROR(INDEX($T277:$Z277,AF277),"")</f>
        <v/>
      </c>
    </row>
    <row r="278" spans="1:40" hidden="1" x14ac:dyDescent="0.2">
      <c r="A278" s="17" t="str">
        <f t="shared" si="24"/>
        <v>MPhil Sustainable Futures: PRH2GOAGOA11</v>
      </c>
      <c r="B278" s="11" t="s">
        <v>2596</v>
      </c>
      <c r="C278" s="11" t="s">
        <v>32964</v>
      </c>
      <c r="D278" s="11" t="s">
        <v>2597</v>
      </c>
      <c r="E278" s="11" t="s">
        <v>316</v>
      </c>
      <c r="F278" s="11" t="s">
        <v>82</v>
      </c>
      <c r="G278" s="11" t="s">
        <v>32186</v>
      </c>
      <c r="H278" s="11" t="s">
        <v>72</v>
      </c>
      <c r="I278" s="11">
        <v>0</v>
      </c>
      <c r="J278" s="11" t="s">
        <v>32168</v>
      </c>
      <c r="K278" s="11" t="s">
        <v>32168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2" t="s">
        <v>32952</v>
      </c>
      <c r="AB278" s="17" t="str">
        <f t="shared" si="25"/>
        <v>Programme is not compatible with this tool</v>
      </c>
      <c r="AC278" s="17" t="str">
        <f t="shared" si="26"/>
        <v/>
      </c>
      <c r="AD278" s="17">
        <f t="shared" si="27"/>
        <v>6</v>
      </c>
      <c r="AE278" s="17" t="str">
        <f t="shared" si="28"/>
        <v/>
      </c>
      <c r="AF278" s="17" t="str">
        <f t="shared" si="29"/>
        <v/>
      </c>
      <c r="AG278" s="17" t="str" cm="1">
        <f t="array" ref="AG278">IFERROR(IF(J278="Level",INDEX($M278:$S278,AC278+1),INDEX($M278:$S278,AC278)),"")</f>
        <v/>
      </c>
      <c r="AH278" s="17" cm="1">
        <f t="array" ref="AH278">IFERROR(IF(J278="Level",INDEX($M278:$S278,AD278+1),INDEX($M278:$S278,AD278)),"")</f>
        <v>0</v>
      </c>
      <c r="AI278" s="17" t="str" cm="1">
        <f t="array" ref="AI278">IFERROR(INDEX($M278:$S278,AE278),"")</f>
        <v/>
      </c>
      <c r="AJ278" s="17" t="str" cm="1">
        <f t="array" ref="AJ278">IFERROR(INDEX($M278:$S278,AF278),"")</f>
        <v/>
      </c>
      <c r="AK278" s="17" t="str" cm="1">
        <f t="array" ref="AK278">IFERROR(IF(J278="Level",INDEX($T278:$Z278,AC278+1),INDEX($T278:$Z278,AC278)),"")</f>
        <v/>
      </c>
      <c r="AL278" s="17" cm="1">
        <f t="array" ref="AL278">IFERROR(IF(J278="Level",INDEX($T278:$Z278,AD278+1),INDEX($T278:$Z278,AD278)),"")</f>
        <v>0</v>
      </c>
      <c r="AM278" s="17" t="str" cm="1">
        <f t="array" ref="AM278">IFERROR(INDEX($T278:$Z278,AE278),"")</f>
        <v/>
      </c>
      <c r="AN278" s="17" t="str" cm="1">
        <f t="array" ref="AN278">IFERROR(INDEX($T278:$Z278,AF278),"")</f>
        <v/>
      </c>
    </row>
    <row r="279" spans="1:40" ht="25.5" hidden="1" x14ac:dyDescent="0.2">
      <c r="A279" s="17" t="str">
        <f t="shared" si="24"/>
        <v>MPhil Advanced Quantitative Methods in Social Sciences (Human Geography): PRH2GOAGOA12</v>
      </c>
      <c r="B279" s="11" t="s">
        <v>2598</v>
      </c>
      <c r="C279" s="11" t="s">
        <v>32964</v>
      </c>
      <c r="D279" s="11" t="s">
        <v>2599</v>
      </c>
      <c r="E279" s="11" t="s">
        <v>316</v>
      </c>
      <c r="F279" s="11" t="s">
        <v>82</v>
      </c>
      <c r="G279" s="11" t="s">
        <v>32186</v>
      </c>
      <c r="H279" s="11" t="s">
        <v>72</v>
      </c>
      <c r="I279" s="11">
        <v>0</v>
      </c>
      <c r="J279" s="11" t="s">
        <v>32168</v>
      </c>
      <c r="K279" s="11" t="s">
        <v>32168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2" t="s">
        <v>32952</v>
      </c>
      <c r="AB279" s="17" t="str">
        <f t="shared" si="25"/>
        <v>Programme is not compatible with this tool</v>
      </c>
      <c r="AC279" s="17" t="str">
        <f t="shared" si="26"/>
        <v/>
      </c>
      <c r="AD279" s="17">
        <f t="shared" si="27"/>
        <v>6</v>
      </c>
      <c r="AE279" s="17" t="str">
        <f t="shared" si="28"/>
        <v/>
      </c>
      <c r="AF279" s="17" t="str">
        <f t="shared" si="29"/>
        <v/>
      </c>
      <c r="AG279" s="17" t="str" cm="1">
        <f t="array" ref="AG279">IFERROR(IF(J279="Level",INDEX($M279:$S279,AC279+1),INDEX($M279:$S279,AC279)),"")</f>
        <v/>
      </c>
      <c r="AH279" s="17" cm="1">
        <f t="array" ref="AH279">IFERROR(IF(J279="Level",INDEX($M279:$S279,AD279+1),INDEX($M279:$S279,AD279)),"")</f>
        <v>0</v>
      </c>
      <c r="AI279" s="17" t="str" cm="1">
        <f t="array" ref="AI279">IFERROR(INDEX($M279:$S279,AE279),"")</f>
        <v/>
      </c>
      <c r="AJ279" s="17" t="str" cm="1">
        <f t="array" ref="AJ279">IFERROR(INDEX($M279:$S279,AF279),"")</f>
        <v/>
      </c>
      <c r="AK279" s="17" t="str" cm="1">
        <f t="array" ref="AK279">IFERROR(IF(J279="Level",INDEX($T279:$Z279,AC279+1),INDEX($T279:$Z279,AC279)),"")</f>
        <v/>
      </c>
      <c r="AL279" s="17" cm="1">
        <f t="array" ref="AL279">IFERROR(IF(J279="Level",INDEX($T279:$Z279,AD279+1),INDEX($T279:$Z279,AD279)),"")</f>
        <v>0</v>
      </c>
      <c r="AM279" s="17" t="str" cm="1">
        <f t="array" ref="AM279">IFERROR(INDEX($T279:$Z279,AE279),"")</f>
        <v/>
      </c>
      <c r="AN279" s="17" t="str" cm="1">
        <f t="array" ref="AN279">IFERROR(INDEX($T279:$Z279,AF279),"")</f>
        <v/>
      </c>
    </row>
    <row r="280" spans="1:40" ht="25.5" hidden="1" x14ac:dyDescent="0.2">
      <c r="A280" s="17" t="str">
        <f t="shared" si="24"/>
        <v>MPhil Advanced Quantitative Methods in Social Sciences (Geography): PRH2GOAGOA13</v>
      </c>
      <c r="B280" s="11" t="s">
        <v>2600</v>
      </c>
      <c r="C280" s="11" t="s">
        <v>32964</v>
      </c>
      <c r="D280" s="11" t="s">
        <v>2601</v>
      </c>
      <c r="E280" s="11" t="s">
        <v>316</v>
      </c>
      <c r="F280" s="11" t="s">
        <v>82</v>
      </c>
      <c r="G280" s="11" t="s">
        <v>32186</v>
      </c>
      <c r="H280" s="11" t="s">
        <v>72</v>
      </c>
      <c r="I280" s="11">
        <v>0</v>
      </c>
      <c r="J280" s="11" t="s">
        <v>32168</v>
      </c>
      <c r="K280" s="11" t="s">
        <v>32168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2" t="s">
        <v>32952</v>
      </c>
      <c r="AB280" s="17" t="str">
        <f t="shared" si="25"/>
        <v>Programme is not compatible with this tool</v>
      </c>
      <c r="AC280" s="17" t="str">
        <f t="shared" si="26"/>
        <v/>
      </c>
      <c r="AD280" s="17">
        <f t="shared" si="27"/>
        <v>6</v>
      </c>
      <c r="AE280" s="17" t="str">
        <f t="shared" si="28"/>
        <v/>
      </c>
      <c r="AF280" s="17" t="str">
        <f t="shared" si="29"/>
        <v/>
      </c>
      <c r="AG280" s="17" t="str" cm="1">
        <f t="array" ref="AG280">IFERROR(IF(J280="Level",INDEX($M280:$S280,AC280+1),INDEX($M280:$S280,AC280)),"")</f>
        <v/>
      </c>
      <c r="AH280" s="17" cm="1">
        <f t="array" ref="AH280">IFERROR(IF(J280="Level",INDEX($M280:$S280,AD280+1),INDEX($M280:$S280,AD280)),"")</f>
        <v>0</v>
      </c>
      <c r="AI280" s="17" t="str" cm="1">
        <f t="array" ref="AI280">IFERROR(INDEX($M280:$S280,AE280),"")</f>
        <v/>
      </c>
      <c r="AJ280" s="17" t="str" cm="1">
        <f t="array" ref="AJ280">IFERROR(INDEX($M280:$S280,AF280),"")</f>
        <v/>
      </c>
      <c r="AK280" s="17" t="str" cm="1">
        <f t="array" ref="AK280">IFERROR(IF(J280="Level",INDEX($T280:$Z280,AC280+1),INDEX($T280:$Z280,AC280)),"")</f>
        <v/>
      </c>
      <c r="AL280" s="17" cm="1">
        <f t="array" ref="AL280">IFERROR(IF(J280="Level",INDEX($T280:$Z280,AD280+1),INDEX($T280:$Z280,AD280)),"")</f>
        <v>0</v>
      </c>
      <c r="AM280" s="17" t="str" cm="1">
        <f t="array" ref="AM280">IFERROR(INDEX($T280:$Z280,AE280),"")</f>
        <v/>
      </c>
      <c r="AN280" s="17" t="str" cm="1">
        <f t="array" ref="AN280">IFERROR(INDEX($T280:$Z280,AF280),"")</f>
        <v/>
      </c>
    </row>
    <row r="281" spans="1:40" hidden="1" x14ac:dyDescent="0.2">
      <c r="A281" s="17" t="str">
        <f t="shared" si="24"/>
        <v>MPhil Geography H (QUEX): PRH2GOAGOA14</v>
      </c>
      <c r="B281" s="11" t="s">
        <v>2602</v>
      </c>
      <c r="C281" s="11" t="s">
        <v>32964</v>
      </c>
      <c r="D281" s="11" t="s">
        <v>2603</v>
      </c>
      <c r="E281" s="11" t="s">
        <v>316</v>
      </c>
      <c r="F281" s="11" t="s">
        <v>82</v>
      </c>
      <c r="G281" s="11" t="s">
        <v>32186</v>
      </c>
      <c r="H281" s="11" t="s">
        <v>72</v>
      </c>
      <c r="I281" s="11">
        <v>0</v>
      </c>
      <c r="J281" s="11" t="s">
        <v>32168</v>
      </c>
      <c r="K281" s="11" t="s">
        <v>32168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2" t="s">
        <v>32952</v>
      </c>
      <c r="AB281" s="17" t="str">
        <f t="shared" si="25"/>
        <v>Programme is not compatible with this tool</v>
      </c>
      <c r="AC281" s="17" t="str">
        <f t="shared" si="26"/>
        <v/>
      </c>
      <c r="AD281" s="17">
        <f t="shared" si="27"/>
        <v>6</v>
      </c>
      <c r="AE281" s="17" t="str">
        <f t="shared" si="28"/>
        <v/>
      </c>
      <c r="AF281" s="17" t="str">
        <f t="shared" si="29"/>
        <v/>
      </c>
      <c r="AG281" s="17" t="str" cm="1">
        <f t="array" ref="AG281">IFERROR(IF(J281="Level",INDEX($M281:$S281,AC281+1),INDEX($M281:$S281,AC281)),"")</f>
        <v/>
      </c>
      <c r="AH281" s="17" cm="1">
        <f t="array" ref="AH281">IFERROR(IF(J281="Level",INDEX($M281:$S281,AD281+1),INDEX($M281:$S281,AD281)),"")</f>
        <v>0</v>
      </c>
      <c r="AI281" s="17" t="str" cm="1">
        <f t="array" ref="AI281">IFERROR(INDEX($M281:$S281,AE281),"")</f>
        <v/>
      </c>
      <c r="AJ281" s="17" t="str" cm="1">
        <f t="array" ref="AJ281">IFERROR(INDEX($M281:$S281,AF281),"")</f>
        <v/>
      </c>
      <c r="AK281" s="17" t="str" cm="1">
        <f t="array" ref="AK281">IFERROR(IF(J281="Level",INDEX($T281:$Z281,AC281+1),INDEX($T281:$Z281,AC281)),"")</f>
        <v/>
      </c>
      <c r="AL281" s="17" cm="1">
        <f t="array" ref="AL281">IFERROR(IF(J281="Level",INDEX($T281:$Z281,AD281+1),INDEX($T281:$Z281,AD281)),"")</f>
        <v>0</v>
      </c>
      <c r="AM281" s="17" t="str" cm="1">
        <f t="array" ref="AM281">IFERROR(INDEX($T281:$Z281,AE281),"")</f>
        <v/>
      </c>
      <c r="AN281" s="17" t="str" cm="1">
        <f t="array" ref="AN281">IFERROR(INDEX($T281:$Z281,AF281),"")</f>
        <v/>
      </c>
    </row>
    <row r="282" spans="1:40" hidden="1" x14ac:dyDescent="0.2">
      <c r="A282" s="17" t="str">
        <f t="shared" si="24"/>
        <v>MScbyRes Geography: PRM3GOAGOA01</v>
      </c>
      <c r="B282" s="11" t="s">
        <v>3018</v>
      </c>
      <c r="C282" s="11" t="s">
        <v>32964</v>
      </c>
      <c r="D282" s="11" t="s">
        <v>3019</v>
      </c>
      <c r="E282" s="11" t="s">
        <v>316</v>
      </c>
      <c r="F282" s="11" t="s">
        <v>82</v>
      </c>
      <c r="G282" s="11" t="s">
        <v>32186</v>
      </c>
      <c r="H282" s="11" t="s">
        <v>72</v>
      </c>
      <c r="I282" s="11">
        <v>0</v>
      </c>
      <c r="J282" s="11" t="s">
        <v>32168</v>
      </c>
      <c r="K282" s="11" t="s">
        <v>32168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2" t="s">
        <v>32952</v>
      </c>
      <c r="AB282" s="17" t="str">
        <f t="shared" si="25"/>
        <v>Programme is not compatible with this tool</v>
      </c>
      <c r="AC282" s="17" t="str">
        <f t="shared" si="26"/>
        <v/>
      </c>
      <c r="AD282" s="17">
        <f t="shared" si="27"/>
        <v>6</v>
      </c>
      <c r="AE282" s="17" t="str">
        <f t="shared" si="28"/>
        <v/>
      </c>
      <c r="AF282" s="17" t="str">
        <f t="shared" si="29"/>
        <v/>
      </c>
      <c r="AG282" s="17" t="str" cm="1">
        <f t="array" ref="AG282">IFERROR(IF(J282="Level",INDEX($M282:$S282,AC282+1),INDEX($M282:$S282,AC282)),"")</f>
        <v/>
      </c>
      <c r="AH282" s="17" cm="1">
        <f t="array" ref="AH282">IFERROR(IF(J282="Level",INDEX($M282:$S282,AD282+1),INDEX($M282:$S282,AD282)),"")</f>
        <v>0</v>
      </c>
      <c r="AI282" s="17" t="str" cm="1">
        <f t="array" ref="AI282">IFERROR(INDEX($M282:$S282,AE282),"")</f>
        <v/>
      </c>
      <c r="AJ282" s="17" t="str" cm="1">
        <f t="array" ref="AJ282">IFERROR(INDEX($M282:$S282,AF282),"")</f>
        <v/>
      </c>
      <c r="AK282" s="17" t="str" cm="1">
        <f t="array" ref="AK282">IFERROR(IF(J282="Level",INDEX($T282:$Z282,AC282+1),INDEX($T282:$Z282,AC282)),"")</f>
        <v/>
      </c>
      <c r="AL282" s="17" cm="1">
        <f t="array" ref="AL282">IFERROR(IF(J282="Level",INDEX($T282:$Z282,AD282+1),INDEX($T282:$Z282,AD282)),"")</f>
        <v>0</v>
      </c>
      <c r="AM282" s="17" t="str" cm="1">
        <f t="array" ref="AM282">IFERROR(INDEX($T282:$Z282,AE282),"")</f>
        <v/>
      </c>
      <c r="AN282" s="17" t="str" cm="1">
        <f t="array" ref="AN282">IFERROR(INDEX($T282:$Z282,AF282),"")</f>
        <v/>
      </c>
    </row>
    <row r="283" spans="1:40" hidden="1" x14ac:dyDescent="0.2">
      <c r="A283" s="17" t="str">
        <f t="shared" si="24"/>
        <v>MScbyRes Human Geography: PRM3GOAGOA02</v>
      </c>
      <c r="B283" s="11" t="s">
        <v>3020</v>
      </c>
      <c r="C283" s="11" t="s">
        <v>32964</v>
      </c>
      <c r="D283" s="11" t="s">
        <v>3021</v>
      </c>
      <c r="E283" s="11" t="s">
        <v>316</v>
      </c>
      <c r="F283" s="11" t="s">
        <v>82</v>
      </c>
      <c r="G283" s="11" t="s">
        <v>32186</v>
      </c>
      <c r="H283" s="11" t="s">
        <v>72</v>
      </c>
      <c r="I283" s="11">
        <v>0</v>
      </c>
      <c r="J283" s="11" t="s">
        <v>32168</v>
      </c>
      <c r="K283" s="11" t="s">
        <v>32168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2" t="s">
        <v>32952</v>
      </c>
      <c r="AB283" s="17" t="str">
        <f t="shared" si="25"/>
        <v>Programme is not compatible with this tool</v>
      </c>
      <c r="AC283" s="17" t="str">
        <f t="shared" si="26"/>
        <v/>
      </c>
      <c r="AD283" s="17">
        <f t="shared" si="27"/>
        <v>6</v>
      </c>
      <c r="AE283" s="17" t="str">
        <f t="shared" si="28"/>
        <v/>
      </c>
      <c r="AF283" s="17" t="str">
        <f t="shared" si="29"/>
        <v/>
      </c>
      <c r="AG283" s="17" t="str" cm="1">
        <f t="array" ref="AG283">IFERROR(IF(J283="Level",INDEX($M283:$S283,AC283+1),INDEX($M283:$S283,AC283)),"")</f>
        <v/>
      </c>
      <c r="AH283" s="17" cm="1">
        <f t="array" ref="AH283">IFERROR(IF(J283="Level",INDEX($M283:$S283,AD283+1),INDEX($M283:$S283,AD283)),"")</f>
        <v>0</v>
      </c>
      <c r="AI283" s="17" t="str" cm="1">
        <f t="array" ref="AI283">IFERROR(INDEX($M283:$S283,AE283),"")</f>
        <v/>
      </c>
      <c r="AJ283" s="17" t="str" cm="1">
        <f t="array" ref="AJ283">IFERROR(INDEX($M283:$S283,AF283),"")</f>
        <v/>
      </c>
      <c r="AK283" s="17" t="str" cm="1">
        <f t="array" ref="AK283">IFERROR(IF(J283="Level",INDEX($T283:$Z283,AC283+1),INDEX($T283:$Z283,AC283)),"")</f>
        <v/>
      </c>
      <c r="AL283" s="17" cm="1">
        <f t="array" ref="AL283">IFERROR(IF(J283="Level",INDEX($T283:$Z283,AD283+1),INDEX($T283:$Z283,AD283)),"")</f>
        <v>0</v>
      </c>
      <c r="AM283" s="17" t="str" cm="1">
        <f t="array" ref="AM283">IFERROR(INDEX($T283:$Z283,AE283),"")</f>
        <v/>
      </c>
      <c r="AN283" s="17" t="str" cm="1">
        <f t="array" ref="AN283">IFERROR(INDEX($T283:$Z283,AF283),"")</f>
        <v/>
      </c>
    </row>
    <row r="284" spans="1:40" hidden="1" x14ac:dyDescent="0.2">
      <c r="A284" s="17" t="str">
        <f t="shared" si="24"/>
        <v>PhD Geography H: PRP3GOAGOA05</v>
      </c>
      <c r="B284" s="11" t="s">
        <v>3283</v>
      </c>
      <c r="C284" s="11" t="s">
        <v>32964</v>
      </c>
      <c r="D284" s="11" t="s">
        <v>3284</v>
      </c>
      <c r="E284" s="11" t="s">
        <v>316</v>
      </c>
      <c r="F284" s="11" t="s">
        <v>82</v>
      </c>
      <c r="G284" s="11" t="s">
        <v>32186</v>
      </c>
      <c r="H284" s="11" t="s">
        <v>72</v>
      </c>
      <c r="I284" s="11">
        <v>0</v>
      </c>
      <c r="J284" s="11" t="s">
        <v>32168</v>
      </c>
      <c r="K284" s="11" t="s">
        <v>32168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2" t="s">
        <v>32952</v>
      </c>
      <c r="AB284" s="17" t="str">
        <f t="shared" si="25"/>
        <v>Programme is not compatible with this tool</v>
      </c>
      <c r="AC284" s="17" t="str">
        <f t="shared" si="26"/>
        <v/>
      </c>
      <c r="AD284" s="17">
        <f t="shared" si="27"/>
        <v>6</v>
      </c>
      <c r="AE284" s="17" t="str">
        <f t="shared" si="28"/>
        <v/>
      </c>
      <c r="AF284" s="17" t="str">
        <f t="shared" si="29"/>
        <v/>
      </c>
      <c r="AG284" s="17" t="str" cm="1">
        <f t="array" ref="AG284">IFERROR(IF(J284="Level",INDEX($M284:$S284,AC284+1),INDEX($M284:$S284,AC284)),"")</f>
        <v/>
      </c>
      <c r="AH284" s="17" cm="1">
        <f t="array" ref="AH284">IFERROR(IF(J284="Level",INDEX($M284:$S284,AD284+1),INDEX($M284:$S284,AD284)),"")</f>
        <v>0</v>
      </c>
      <c r="AI284" s="17" t="str" cm="1">
        <f t="array" ref="AI284">IFERROR(INDEX($M284:$S284,AE284),"")</f>
        <v/>
      </c>
      <c r="AJ284" s="17" t="str" cm="1">
        <f t="array" ref="AJ284">IFERROR(INDEX($M284:$S284,AF284),"")</f>
        <v/>
      </c>
      <c r="AK284" s="17" t="str" cm="1">
        <f t="array" ref="AK284">IFERROR(IF(J284="Level",INDEX($T284:$Z284,AC284+1),INDEX($T284:$Z284,AC284)),"")</f>
        <v/>
      </c>
      <c r="AL284" s="17" cm="1">
        <f t="array" ref="AL284">IFERROR(IF(J284="Level",INDEX($T284:$Z284,AD284+1),INDEX($T284:$Z284,AD284)),"")</f>
        <v>0</v>
      </c>
      <c r="AM284" s="17" t="str" cm="1">
        <f t="array" ref="AM284">IFERROR(INDEX($T284:$Z284,AE284),"")</f>
        <v/>
      </c>
      <c r="AN284" s="17" t="str" cm="1">
        <f t="array" ref="AN284">IFERROR(INDEX($T284:$Z284,AF284),"")</f>
        <v/>
      </c>
    </row>
    <row r="285" spans="1:40" hidden="1" x14ac:dyDescent="0.2">
      <c r="A285" s="17" t="str">
        <f t="shared" si="24"/>
        <v>PhD Sustainable Futures: PRP3GOAGOA12</v>
      </c>
      <c r="B285" s="11" t="s">
        <v>3294</v>
      </c>
      <c r="C285" s="11" t="s">
        <v>32964</v>
      </c>
      <c r="D285" s="11" t="s">
        <v>3295</v>
      </c>
      <c r="E285" s="11" t="s">
        <v>316</v>
      </c>
      <c r="F285" s="11" t="s">
        <v>82</v>
      </c>
      <c r="G285" s="11" t="s">
        <v>32186</v>
      </c>
      <c r="H285" s="11" t="s">
        <v>72</v>
      </c>
      <c r="I285" s="11">
        <v>0</v>
      </c>
      <c r="J285" s="11" t="s">
        <v>32168</v>
      </c>
      <c r="K285" s="11" t="s">
        <v>32168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2" t="s">
        <v>32952</v>
      </c>
      <c r="AB285" s="17" t="str">
        <f t="shared" si="25"/>
        <v>Programme is not compatible with this tool</v>
      </c>
      <c r="AC285" s="17" t="str">
        <f t="shared" si="26"/>
        <v/>
      </c>
      <c r="AD285" s="17">
        <f t="shared" si="27"/>
        <v>6</v>
      </c>
      <c r="AE285" s="17" t="str">
        <f t="shared" si="28"/>
        <v/>
      </c>
      <c r="AF285" s="17" t="str">
        <f t="shared" si="29"/>
        <v/>
      </c>
      <c r="AG285" s="17" t="str" cm="1">
        <f t="array" ref="AG285">IFERROR(IF(J285="Level",INDEX($M285:$S285,AC285+1),INDEX($M285:$S285,AC285)),"")</f>
        <v/>
      </c>
      <c r="AH285" s="17" cm="1">
        <f t="array" ref="AH285">IFERROR(IF(J285="Level",INDEX($M285:$S285,AD285+1),INDEX($M285:$S285,AD285)),"")</f>
        <v>0</v>
      </c>
      <c r="AI285" s="17" t="str" cm="1">
        <f t="array" ref="AI285">IFERROR(INDEX($M285:$S285,AE285),"")</f>
        <v/>
      </c>
      <c r="AJ285" s="17" t="str" cm="1">
        <f t="array" ref="AJ285">IFERROR(INDEX($M285:$S285,AF285),"")</f>
        <v/>
      </c>
      <c r="AK285" s="17" t="str" cm="1">
        <f t="array" ref="AK285">IFERROR(IF(J285="Level",INDEX($T285:$Z285,AC285+1),INDEX($T285:$Z285,AC285)),"")</f>
        <v/>
      </c>
      <c r="AL285" s="17" cm="1">
        <f t="array" ref="AL285">IFERROR(IF(J285="Level",INDEX($T285:$Z285,AD285+1),INDEX($T285:$Z285,AD285)),"")</f>
        <v>0</v>
      </c>
      <c r="AM285" s="17" t="str" cm="1">
        <f t="array" ref="AM285">IFERROR(INDEX($T285:$Z285,AE285),"")</f>
        <v/>
      </c>
      <c r="AN285" s="17" t="str" cm="1">
        <f t="array" ref="AN285">IFERROR(INDEX($T285:$Z285,AF285),"")</f>
        <v/>
      </c>
    </row>
    <row r="286" spans="1:40" ht="25.5" hidden="1" x14ac:dyDescent="0.2">
      <c r="A286" s="17" t="str">
        <f t="shared" si="24"/>
        <v>PhD Advanced Quantitative Methods in Social Sciences (Human Geography): PRP3GOAGOA13</v>
      </c>
      <c r="B286" s="11" t="s">
        <v>3296</v>
      </c>
      <c r="C286" s="11" t="s">
        <v>32964</v>
      </c>
      <c r="D286" s="11" t="s">
        <v>3297</v>
      </c>
      <c r="E286" s="11" t="s">
        <v>316</v>
      </c>
      <c r="F286" s="11" t="s">
        <v>82</v>
      </c>
      <c r="G286" s="11" t="s">
        <v>32186</v>
      </c>
      <c r="H286" s="11" t="s">
        <v>72</v>
      </c>
      <c r="I286" s="11">
        <v>0</v>
      </c>
      <c r="J286" s="11" t="s">
        <v>32168</v>
      </c>
      <c r="K286" s="11" t="s">
        <v>32168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2" t="s">
        <v>32952</v>
      </c>
      <c r="AB286" s="17" t="str">
        <f t="shared" si="25"/>
        <v>Programme is not compatible with this tool</v>
      </c>
      <c r="AC286" s="17" t="str">
        <f t="shared" si="26"/>
        <v/>
      </c>
      <c r="AD286" s="17">
        <f t="shared" si="27"/>
        <v>6</v>
      </c>
      <c r="AE286" s="17" t="str">
        <f t="shared" si="28"/>
        <v/>
      </c>
      <c r="AF286" s="17" t="str">
        <f t="shared" si="29"/>
        <v/>
      </c>
      <c r="AG286" s="17" t="str" cm="1">
        <f t="array" ref="AG286">IFERROR(IF(J286="Level",INDEX($M286:$S286,AC286+1),INDEX($M286:$S286,AC286)),"")</f>
        <v/>
      </c>
      <c r="AH286" s="17" cm="1">
        <f t="array" ref="AH286">IFERROR(IF(J286="Level",INDEX($M286:$S286,AD286+1),INDEX($M286:$S286,AD286)),"")</f>
        <v>0</v>
      </c>
      <c r="AI286" s="17" t="str" cm="1">
        <f t="array" ref="AI286">IFERROR(INDEX($M286:$S286,AE286),"")</f>
        <v/>
      </c>
      <c r="AJ286" s="17" t="str" cm="1">
        <f t="array" ref="AJ286">IFERROR(INDEX($M286:$S286,AF286),"")</f>
        <v/>
      </c>
      <c r="AK286" s="17" t="str" cm="1">
        <f t="array" ref="AK286">IFERROR(IF(J286="Level",INDEX($T286:$Z286,AC286+1),INDEX($T286:$Z286,AC286)),"")</f>
        <v/>
      </c>
      <c r="AL286" s="17" cm="1">
        <f t="array" ref="AL286">IFERROR(IF(J286="Level",INDEX($T286:$Z286,AD286+1),INDEX($T286:$Z286,AD286)),"")</f>
        <v>0</v>
      </c>
      <c r="AM286" s="17" t="str" cm="1">
        <f t="array" ref="AM286">IFERROR(INDEX($T286:$Z286,AE286),"")</f>
        <v/>
      </c>
      <c r="AN286" s="17" t="str" cm="1">
        <f t="array" ref="AN286">IFERROR(INDEX($T286:$Z286,AF286),"")</f>
        <v/>
      </c>
    </row>
    <row r="287" spans="1:40" ht="25.5" hidden="1" x14ac:dyDescent="0.2">
      <c r="A287" s="17" t="str">
        <f t="shared" si="24"/>
        <v>PhD Advanced Quantitative Methods in Social Sciences (Geography): PRP3GOAGOA14</v>
      </c>
      <c r="B287" s="11" t="s">
        <v>3298</v>
      </c>
      <c r="C287" s="11" t="s">
        <v>32964</v>
      </c>
      <c r="D287" s="11" t="s">
        <v>3299</v>
      </c>
      <c r="E287" s="11" t="s">
        <v>316</v>
      </c>
      <c r="F287" s="11" t="s">
        <v>82</v>
      </c>
      <c r="G287" s="11" t="s">
        <v>32186</v>
      </c>
      <c r="H287" s="11" t="s">
        <v>72</v>
      </c>
      <c r="I287" s="11">
        <v>0</v>
      </c>
      <c r="J287" s="11" t="s">
        <v>32168</v>
      </c>
      <c r="K287" s="11" t="s">
        <v>32168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2" t="s">
        <v>32952</v>
      </c>
      <c r="AB287" s="17" t="str">
        <f t="shared" si="25"/>
        <v>Programme is not compatible with this tool</v>
      </c>
      <c r="AC287" s="17" t="str">
        <f t="shared" si="26"/>
        <v/>
      </c>
      <c r="AD287" s="17">
        <f t="shared" si="27"/>
        <v>6</v>
      </c>
      <c r="AE287" s="17" t="str">
        <f t="shared" si="28"/>
        <v/>
      </c>
      <c r="AF287" s="17" t="str">
        <f t="shared" si="29"/>
        <v/>
      </c>
      <c r="AG287" s="17" t="str" cm="1">
        <f t="array" ref="AG287">IFERROR(IF(J287="Level",INDEX($M287:$S287,AC287+1),INDEX($M287:$S287,AC287)),"")</f>
        <v/>
      </c>
      <c r="AH287" s="17" cm="1">
        <f t="array" ref="AH287">IFERROR(IF(J287="Level",INDEX($M287:$S287,AD287+1),INDEX($M287:$S287,AD287)),"")</f>
        <v>0</v>
      </c>
      <c r="AI287" s="17" t="str" cm="1">
        <f t="array" ref="AI287">IFERROR(INDEX($M287:$S287,AE287),"")</f>
        <v/>
      </c>
      <c r="AJ287" s="17" t="str" cm="1">
        <f t="array" ref="AJ287">IFERROR(INDEX($M287:$S287,AF287),"")</f>
        <v/>
      </c>
      <c r="AK287" s="17" t="str" cm="1">
        <f t="array" ref="AK287">IFERROR(IF(J287="Level",INDEX($T287:$Z287,AC287+1),INDEX($T287:$Z287,AC287)),"")</f>
        <v/>
      </c>
      <c r="AL287" s="17" cm="1">
        <f t="array" ref="AL287">IFERROR(IF(J287="Level",INDEX($T287:$Z287,AD287+1),INDEX($T287:$Z287,AD287)),"")</f>
        <v>0</v>
      </c>
      <c r="AM287" s="17" t="str" cm="1">
        <f t="array" ref="AM287">IFERROR(INDEX($T287:$Z287,AE287),"")</f>
        <v/>
      </c>
      <c r="AN287" s="17" t="str" cm="1">
        <f t="array" ref="AN287">IFERROR(INDEX($T287:$Z287,AF287),"")</f>
        <v/>
      </c>
    </row>
    <row r="288" spans="1:40" hidden="1" x14ac:dyDescent="0.2">
      <c r="A288" s="17" t="str">
        <f t="shared" si="24"/>
        <v>PhD Geography H (Split Site): PRP3GOAGOA15</v>
      </c>
      <c r="B288" s="11" t="s">
        <v>3300</v>
      </c>
      <c r="C288" s="11" t="s">
        <v>32964</v>
      </c>
      <c r="D288" s="11" t="s">
        <v>32222</v>
      </c>
      <c r="E288" s="11" t="s">
        <v>316</v>
      </c>
      <c r="F288" s="11" t="s">
        <v>82</v>
      </c>
      <c r="G288" s="11" t="s">
        <v>32186</v>
      </c>
      <c r="H288" s="11" t="s">
        <v>72</v>
      </c>
      <c r="I288" s="11">
        <v>0</v>
      </c>
      <c r="J288" s="11" t="s">
        <v>32168</v>
      </c>
      <c r="K288" s="11" t="s">
        <v>32168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2" t="s">
        <v>32952</v>
      </c>
      <c r="AB288" s="17" t="str">
        <f t="shared" si="25"/>
        <v>Programme is not compatible with this tool</v>
      </c>
      <c r="AC288" s="17" t="str">
        <f t="shared" si="26"/>
        <v/>
      </c>
      <c r="AD288" s="17">
        <f t="shared" si="27"/>
        <v>6</v>
      </c>
      <c r="AE288" s="17" t="str">
        <f t="shared" si="28"/>
        <v/>
      </c>
      <c r="AF288" s="17" t="str">
        <f t="shared" si="29"/>
        <v/>
      </c>
      <c r="AG288" s="17" t="str" cm="1">
        <f t="array" ref="AG288">IFERROR(IF(J288="Level",INDEX($M288:$S288,AC288+1),INDEX($M288:$S288,AC288)),"")</f>
        <v/>
      </c>
      <c r="AH288" s="17" cm="1">
        <f t="array" ref="AH288">IFERROR(IF(J288="Level",INDEX($M288:$S288,AD288+1),INDEX($M288:$S288,AD288)),"")</f>
        <v>0</v>
      </c>
      <c r="AI288" s="17" t="str" cm="1">
        <f t="array" ref="AI288">IFERROR(INDEX($M288:$S288,AE288),"")</f>
        <v/>
      </c>
      <c r="AJ288" s="17" t="str" cm="1">
        <f t="array" ref="AJ288">IFERROR(INDEX($M288:$S288,AF288),"")</f>
        <v/>
      </c>
      <c r="AK288" s="17" t="str" cm="1">
        <f t="array" ref="AK288">IFERROR(IF(J288="Level",INDEX($T288:$Z288,AC288+1),INDEX($T288:$Z288,AC288)),"")</f>
        <v/>
      </c>
      <c r="AL288" s="17" cm="1">
        <f t="array" ref="AL288">IFERROR(IF(J288="Level",INDEX($T288:$Z288,AD288+1),INDEX($T288:$Z288,AD288)),"")</f>
        <v>0</v>
      </c>
      <c r="AM288" s="17" t="str" cm="1">
        <f t="array" ref="AM288">IFERROR(INDEX($T288:$Z288,AE288),"")</f>
        <v/>
      </c>
      <c r="AN288" s="17" t="str" cm="1">
        <f t="array" ref="AN288">IFERROR(INDEX($T288:$Z288,AF288),"")</f>
        <v/>
      </c>
    </row>
    <row r="289" spans="1:40" hidden="1" x14ac:dyDescent="0.2">
      <c r="A289" s="17" t="str">
        <f t="shared" si="24"/>
        <v>PhD Geography H (QUEX): PRP3GOAGOA17</v>
      </c>
      <c r="B289" s="11" t="s">
        <v>3303</v>
      </c>
      <c r="C289" s="11" t="s">
        <v>32964</v>
      </c>
      <c r="D289" s="11" t="s">
        <v>3304</v>
      </c>
      <c r="E289" s="11" t="s">
        <v>316</v>
      </c>
      <c r="F289" s="11" t="s">
        <v>82</v>
      </c>
      <c r="G289" s="11" t="s">
        <v>32186</v>
      </c>
      <c r="H289" s="11" t="s">
        <v>72</v>
      </c>
      <c r="I289" s="11">
        <v>0</v>
      </c>
      <c r="J289" s="11" t="s">
        <v>32168</v>
      </c>
      <c r="K289" s="11" t="s">
        <v>32168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2" t="s">
        <v>32952</v>
      </c>
      <c r="AB289" s="17" t="str">
        <f t="shared" si="25"/>
        <v>Programme is not compatible with this tool</v>
      </c>
      <c r="AC289" s="17" t="str">
        <f t="shared" si="26"/>
        <v/>
      </c>
      <c r="AD289" s="17">
        <f t="shared" si="27"/>
        <v>6</v>
      </c>
      <c r="AE289" s="17" t="str">
        <f t="shared" si="28"/>
        <v/>
      </c>
      <c r="AF289" s="17" t="str">
        <f t="shared" si="29"/>
        <v/>
      </c>
      <c r="AG289" s="17" t="str" cm="1">
        <f t="array" ref="AG289">IFERROR(IF(J289="Level",INDEX($M289:$S289,AC289+1),INDEX($M289:$S289,AC289)),"")</f>
        <v/>
      </c>
      <c r="AH289" s="17" cm="1">
        <f t="array" ref="AH289">IFERROR(IF(J289="Level",INDEX($M289:$S289,AD289+1),INDEX($M289:$S289,AD289)),"")</f>
        <v>0</v>
      </c>
      <c r="AI289" s="17" t="str" cm="1">
        <f t="array" ref="AI289">IFERROR(INDEX($M289:$S289,AE289),"")</f>
        <v/>
      </c>
      <c r="AJ289" s="17" t="str" cm="1">
        <f t="array" ref="AJ289">IFERROR(INDEX($M289:$S289,AF289),"")</f>
        <v/>
      </c>
      <c r="AK289" s="17" t="str" cm="1">
        <f t="array" ref="AK289">IFERROR(IF(J289="Level",INDEX($T289:$Z289,AC289+1),INDEX($T289:$Z289,AC289)),"")</f>
        <v/>
      </c>
      <c r="AL289" s="17" cm="1">
        <f t="array" ref="AL289">IFERROR(IF(J289="Level",INDEX($T289:$Z289,AD289+1),INDEX($T289:$Z289,AD289)),"")</f>
        <v>0</v>
      </c>
      <c r="AM289" s="17" t="str" cm="1">
        <f t="array" ref="AM289">IFERROR(INDEX($T289:$Z289,AE289),"")</f>
        <v/>
      </c>
      <c r="AN289" s="17" t="str" cm="1">
        <f t="array" ref="AN289">IFERROR(INDEX($T289:$Z289,AF289),"")</f>
        <v/>
      </c>
    </row>
    <row r="290" spans="1:40" hidden="1" x14ac:dyDescent="0.2">
      <c r="A290" s="17" t="str">
        <f t="shared" si="24"/>
        <v>MPhil Mathematics: PRH2MASMAS06</v>
      </c>
      <c r="B290" s="11" t="s">
        <v>2694</v>
      </c>
      <c r="C290" s="11" t="s">
        <v>32964</v>
      </c>
      <c r="D290" s="11" t="s">
        <v>2695</v>
      </c>
      <c r="E290" s="11" t="s">
        <v>445</v>
      </c>
      <c r="F290" s="11" t="s">
        <v>82</v>
      </c>
      <c r="G290" s="11" t="s">
        <v>32186</v>
      </c>
      <c r="H290" s="11" t="s">
        <v>72</v>
      </c>
      <c r="I290" s="11">
        <v>0</v>
      </c>
      <c r="J290" s="11" t="s">
        <v>32168</v>
      </c>
      <c r="K290" s="11" t="s">
        <v>32168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2" t="s">
        <v>32952</v>
      </c>
      <c r="AB290" s="17" t="str">
        <f t="shared" si="25"/>
        <v>Programme is not compatible with this tool</v>
      </c>
      <c r="AC290" s="17" t="str">
        <f t="shared" si="26"/>
        <v/>
      </c>
      <c r="AD290" s="17">
        <f t="shared" si="27"/>
        <v>6</v>
      </c>
      <c r="AE290" s="17" t="str">
        <f t="shared" si="28"/>
        <v/>
      </c>
      <c r="AF290" s="17" t="str">
        <f t="shared" si="29"/>
        <v/>
      </c>
      <c r="AG290" s="17" t="str" cm="1">
        <f t="array" ref="AG290">IFERROR(IF(J290="Level",INDEX($M290:$S290,AC290+1),INDEX($M290:$S290,AC290)),"")</f>
        <v/>
      </c>
      <c r="AH290" s="17" cm="1">
        <f t="array" ref="AH290">IFERROR(IF(J290="Level",INDEX($M290:$S290,AD290+1),INDEX($M290:$S290,AD290)),"")</f>
        <v>0</v>
      </c>
      <c r="AI290" s="17" t="str" cm="1">
        <f t="array" ref="AI290">IFERROR(INDEX($M290:$S290,AE290),"")</f>
        <v/>
      </c>
      <c r="AJ290" s="17" t="str" cm="1">
        <f t="array" ref="AJ290">IFERROR(INDEX($M290:$S290,AF290),"")</f>
        <v/>
      </c>
      <c r="AK290" s="17" t="str" cm="1">
        <f t="array" ref="AK290">IFERROR(IF(J290="Level",INDEX($T290:$Z290,AC290+1),INDEX($T290:$Z290,AC290)),"")</f>
        <v/>
      </c>
      <c r="AL290" s="17" cm="1">
        <f t="array" ref="AL290">IFERROR(IF(J290="Level",INDEX($T290:$Z290,AD290+1),INDEX($T290:$Z290,AD290)),"")</f>
        <v>0</v>
      </c>
      <c r="AM290" s="17" t="str" cm="1">
        <f t="array" ref="AM290">IFERROR(INDEX($T290:$Z290,AE290),"")</f>
        <v/>
      </c>
      <c r="AN290" s="17" t="str" cm="1">
        <f t="array" ref="AN290">IFERROR(INDEX($T290:$Z290,AF290),"")</f>
        <v/>
      </c>
    </row>
    <row r="291" spans="1:40" hidden="1" x14ac:dyDescent="0.2">
      <c r="A291" s="17" t="str">
        <f t="shared" si="24"/>
        <v>MPhil Environmental Intelligence (CDT): PRH2MASMAS09</v>
      </c>
      <c r="B291" s="11" t="s">
        <v>2696</v>
      </c>
      <c r="C291" s="11" t="s">
        <v>32964</v>
      </c>
      <c r="D291" s="11" t="s">
        <v>2697</v>
      </c>
      <c r="E291" s="11" t="s">
        <v>445</v>
      </c>
      <c r="F291" s="11" t="s">
        <v>82</v>
      </c>
      <c r="G291" s="11" t="s">
        <v>32186</v>
      </c>
      <c r="H291" s="11" t="s">
        <v>72</v>
      </c>
      <c r="I291" s="11">
        <v>0</v>
      </c>
      <c r="J291" s="11" t="s">
        <v>32168</v>
      </c>
      <c r="K291" s="11" t="s">
        <v>32168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2" t="s">
        <v>32952</v>
      </c>
      <c r="AB291" s="17" t="str">
        <f t="shared" si="25"/>
        <v>Programme is not compatible with this tool</v>
      </c>
      <c r="AC291" s="17" t="str">
        <f t="shared" si="26"/>
        <v/>
      </c>
      <c r="AD291" s="17">
        <f t="shared" si="27"/>
        <v>6</v>
      </c>
      <c r="AE291" s="17" t="str">
        <f t="shared" si="28"/>
        <v/>
      </c>
      <c r="AF291" s="17" t="str">
        <f t="shared" si="29"/>
        <v/>
      </c>
      <c r="AG291" s="17" t="str" cm="1">
        <f t="array" ref="AG291">IFERROR(IF(J291="Level",INDEX($M291:$S291,AC291+1),INDEX($M291:$S291,AC291)),"")</f>
        <v/>
      </c>
      <c r="AH291" s="17" cm="1">
        <f t="array" ref="AH291">IFERROR(IF(J291="Level",INDEX($M291:$S291,AD291+1),INDEX($M291:$S291,AD291)),"")</f>
        <v>0</v>
      </c>
      <c r="AI291" s="17" t="str" cm="1">
        <f t="array" ref="AI291">IFERROR(INDEX($M291:$S291,AE291),"")</f>
        <v/>
      </c>
      <c r="AJ291" s="17" t="str" cm="1">
        <f t="array" ref="AJ291">IFERROR(INDEX($M291:$S291,AF291),"")</f>
        <v/>
      </c>
      <c r="AK291" s="17" t="str" cm="1">
        <f t="array" ref="AK291">IFERROR(IF(J291="Level",INDEX($T291:$Z291,AC291+1),INDEX($T291:$Z291,AC291)),"")</f>
        <v/>
      </c>
      <c r="AL291" s="17" cm="1">
        <f t="array" ref="AL291">IFERROR(IF(J291="Level",INDEX($T291:$Z291,AD291+1),INDEX($T291:$Z291,AD291)),"")</f>
        <v>0</v>
      </c>
      <c r="AM291" s="17" t="str" cm="1">
        <f t="array" ref="AM291">IFERROR(INDEX($T291:$Z291,AE291),"")</f>
        <v/>
      </c>
      <c r="AN291" s="17" t="str" cm="1">
        <f t="array" ref="AN291">IFERROR(INDEX($T291:$Z291,AF291),"")</f>
        <v/>
      </c>
    </row>
    <row r="292" spans="1:40" hidden="1" x14ac:dyDescent="0.2">
      <c r="A292" s="17" t="str">
        <f t="shared" si="24"/>
        <v>MPhil The Mathematics of Living Systems: PRH2MASMAS10</v>
      </c>
      <c r="B292" s="11" t="s">
        <v>32024</v>
      </c>
      <c r="C292" s="11" t="s">
        <v>32964</v>
      </c>
      <c r="D292" s="11" t="s">
        <v>32474</v>
      </c>
      <c r="E292" s="11" t="s">
        <v>445</v>
      </c>
      <c r="F292" s="11" t="s">
        <v>82</v>
      </c>
      <c r="G292" s="11" t="s">
        <v>32186</v>
      </c>
      <c r="H292" s="11" t="s">
        <v>72</v>
      </c>
      <c r="I292" s="11">
        <v>0</v>
      </c>
      <c r="J292" s="11" t="s">
        <v>32168</v>
      </c>
      <c r="K292" s="11" t="s">
        <v>32168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2" t="s">
        <v>32952</v>
      </c>
      <c r="AB292" s="17" t="str">
        <f t="shared" si="25"/>
        <v>Programme is not compatible with this tool</v>
      </c>
      <c r="AC292" s="17" t="str">
        <f t="shared" si="26"/>
        <v/>
      </c>
      <c r="AD292" s="17">
        <f t="shared" si="27"/>
        <v>6</v>
      </c>
      <c r="AE292" s="17" t="str">
        <f t="shared" si="28"/>
        <v/>
      </c>
      <c r="AF292" s="17" t="str">
        <f t="shared" si="29"/>
        <v/>
      </c>
      <c r="AG292" s="17" t="str" cm="1">
        <f t="array" ref="AG292">IFERROR(IF(J292="Level",INDEX($M292:$S292,AC292+1),INDEX($M292:$S292,AC292)),"")</f>
        <v/>
      </c>
      <c r="AH292" s="17" cm="1">
        <f t="array" ref="AH292">IFERROR(IF(J292="Level",INDEX($M292:$S292,AD292+1),INDEX($M292:$S292,AD292)),"")</f>
        <v>0</v>
      </c>
      <c r="AI292" s="17" t="str" cm="1">
        <f t="array" ref="AI292">IFERROR(INDEX($M292:$S292,AE292),"")</f>
        <v/>
      </c>
      <c r="AJ292" s="17" t="str" cm="1">
        <f t="array" ref="AJ292">IFERROR(INDEX($M292:$S292,AF292),"")</f>
        <v/>
      </c>
      <c r="AK292" s="17" t="str" cm="1">
        <f t="array" ref="AK292">IFERROR(IF(J292="Level",INDEX($T292:$Z292,AC292+1),INDEX($T292:$Z292,AC292)),"")</f>
        <v/>
      </c>
      <c r="AL292" s="17" cm="1">
        <f t="array" ref="AL292">IFERROR(IF(J292="Level",INDEX($T292:$Z292,AD292+1),INDEX($T292:$Z292,AD292)),"")</f>
        <v>0</v>
      </c>
      <c r="AM292" s="17" t="str" cm="1">
        <f t="array" ref="AM292">IFERROR(INDEX($T292:$Z292,AE292),"")</f>
        <v/>
      </c>
      <c r="AN292" s="17" t="str" cm="1">
        <f t="array" ref="AN292">IFERROR(INDEX($T292:$Z292,AF292),"")</f>
        <v/>
      </c>
    </row>
    <row r="293" spans="1:40" hidden="1" x14ac:dyDescent="0.2">
      <c r="A293" s="17" t="str">
        <f t="shared" si="24"/>
        <v>MPhil Mathematics (QUEX): PRH2MASMAS11</v>
      </c>
      <c r="B293" s="11" t="s">
        <v>32132</v>
      </c>
      <c r="C293" s="11" t="s">
        <v>32964</v>
      </c>
      <c r="D293" s="11" t="s">
        <v>32919</v>
      </c>
      <c r="E293" s="11" t="s">
        <v>445</v>
      </c>
      <c r="F293" s="11" t="s">
        <v>82</v>
      </c>
      <c r="G293" s="11" t="s">
        <v>32186</v>
      </c>
      <c r="H293" s="11" t="s">
        <v>72</v>
      </c>
      <c r="I293" s="11">
        <v>0</v>
      </c>
      <c r="J293" s="11" t="s">
        <v>32168</v>
      </c>
      <c r="K293" s="11" t="s">
        <v>32168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2" t="s">
        <v>32952</v>
      </c>
      <c r="AB293" s="17" t="str">
        <f t="shared" si="25"/>
        <v>Programme is not compatible with this tool</v>
      </c>
      <c r="AC293" s="17" t="str">
        <f t="shared" si="26"/>
        <v/>
      </c>
      <c r="AD293" s="17">
        <f t="shared" si="27"/>
        <v>6</v>
      </c>
      <c r="AE293" s="17" t="str">
        <f t="shared" si="28"/>
        <v/>
      </c>
      <c r="AF293" s="17" t="str">
        <f t="shared" si="29"/>
        <v/>
      </c>
      <c r="AG293" s="17" t="str" cm="1">
        <f t="array" ref="AG293">IFERROR(IF(J293="Level",INDEX($M293:$S293,AC293+1),INDEX($M293:$S293,AC293)),"")</f>
        <v/>
      </c>
      <c r="AH293" s="17" cm="1">
        <f t="array" ref="AH293">IFERROR(IF(J293="Level",INDEX($M293:$S293,AD293+1),INDEX($M293:$S293,AD293)),"")</f>
        <v>0</v>
      </c>
      <c r="AI293" s="17" t="str" cm="1">
        <f t="array" ref="AI293">IFERROR(INDEX($M293:$S293,AE293),"")</f>
        <v/>
      </c>
      <c r="AJ293" s="17" t="str" cm="1">
        <f t="array" ref="AJ293">IFERROR(INDEX($M293:$S293,AF293),"")</f>
        <v/>
      </c>
      <c r="AK293" s="17" t="str" cm="1">
        <f t="array" ref="AK293">IFERROR(IF(J293="Level",INDEX($T293:$Z293,AC293+1),INDEX($T293:$Z293,AC293)),"")</f>
        <v/>
      </c>
      <c r="AL293" s="17" cm="1">
        <f t="array" ref="AL293">IFERROR(IF(J293="Level",INDEX($T293:$Z293,AD293+1),INDEX($T293:$Z293,AD293)),"")</f>
        <v>0</v>
      </c>
      <c r="AM293" s="17" t="str" cm="1">
        <f t="array" ref="AM293">IFERROR(INDEX($T293:$Z293,AE293),"")</f>
        <v/>
      </c>
      <c r="AN293" s="17" t="str" cm="1">
        <f t="array" ref="AN293">IFERROR(INDEX($T293:$Z293,AF293),"")</f>
        <v/>
      </c>
    </row>
    <row r="294" spans="1:40" hidden="1" x14ac:dyDescent="0.2">
      <c r="A294" s="17" t="str">
        <f t="shared" si="24"/>
        <v>MScbyRes Mathematics: PRM3MASMAS02</v>
      </c>
      <c r="B294" s="11" t="s">
        <v>3037</v>
      </c>
      <c r="C294" s="11" t="s">
        <v>32964</v>
      </c>
      <c r="D294" s="11" t="s">
        <v>3038</v>
      </c>
      <c r="E294" s="11" t="s">
        <v>445</v>
      </c>
      <c r="F294" s="11" t="s">
        <v>82</v>
      </c>
      <c r="G294" s="11" t="s">
        <v>32186</v>
      </c>
      <c r="H294" s="11" t="s">
        <v>72</v>
      </c>
      <c r="I294" s="11">
        <v>0</v>
      </c>
      <c r="J294" s="11" t="s">
        <v>32168</v>
      </c>
      <c r="K294" s="11" t="s">
        <v>32168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2" t="s">
        <v>32952</v>
      </c>
      <c r="AB294" s="17" t="str">
        <f t="shared" si="25"/>
        <v>Programme is not compatible with this tool</v>
      </c>
      <c r="AC294" s="17" t="str">
        <f t="shared" si="26"/>
        <v/>
      </c>
      <c r="AD294" s="17">
        <f t="shared" si="27"/>
        <v>6</v>
      </c>
      <c r="AE294" s="17" t="str">
        <f t="shared" si="28"/>
        <v/>
      </c>
      <c r="AF294" s="17" t="str">
        <f t="shared" si="29"/>
        <v/>
      </c>
      <c r="AG294" s="17" t="str" cm="1">
        <f t="array" ref="AG294">IFERROR(IF(J294="Level",INDEX($M294:$S294,AC294+1),INDEX($M294:$S294,AC294)),"")</f>
        <v/>
      </c>
      <c r="AH294" s="17" cm="1">
        <f t="array" ref="AH294">IFERROR(IF(J294="Level",INDEX($M294:$S294,AD294+1),INDEX($M294:$S294,AD294)),"")</f>
        <v>0</v>
      </c>
      <c r="AI294" s="17" t="str" cm="1">
        <f t="array" ref="AI294">IFERROR(INDEX($M294:$S294,AE294),"")</f>
        <v/>
      </c>
      <c r="AJ294" s="17" t="str" cm="1">
        <f t="array" ref="AJ294">IFERROR(INDEX($M294:$S294,AF294),"")</f>
        <v/>
      </c>
      <c r="AK294" s="17" t="str" cm="1">
        <f t="array" ref="AK294">IFERROR(IF(J294="Level",INDEX($T294:$Z294,AC294+1),INDEX($T294:$Z294,AC294)),"")</f>
        <v/>
      </c>
      <c r="AL294" s="17" cm="1">
        <f t="array" ref="AL294">IFERROR(IF(J294="Level",INDEX($T294:$Z294,AD294+1),INDEX($T294:$Z294,AD294)),"")</f>
        <v>0</v>
      </c>
      <c r="AM294" s="17" t="str" cm="1">
        <f t="array" ref="AM294">IFERROR(INDEX($T294:$Z294,AE294),"")</f>
        <v/>
      </c>
      <c r="AN294" s="17" t="str" cm="1">
        <f t="array" ref="AN294">IFERROR(INDEX($T294:$Z294,AF294),"")</f>
        <v/>
      </c>
    </row>
    <row r="295" spans="1:40" hidden="1" x14ac:dyDescent="0.2">
      <c r="A295" s="17" t="str">
        <f t="shared" si="24"/>
        <v>MScbyRes Mathematics (Split Site): PRM3MASMAS04</v>
      </c>
      <c r="B295" s="11" t="s">
        <v>3041</v>
      </c>
      <c r="C295" s="11" t="s">
        <v>32964</v>
      </c>
      <c r="D295" s="11" t="s">
        <v>32387</v>
      </c>
      <c r="E295" s="11" t="s">
        <v>445</v>
      </c>
      <c r="F295" s="11" t="s">
        <v>82</v>
      </c>
      <c r="G295" s="11" t="s">
        <v>32186</v>
      </c>
      <c r="H295" s="11" t="s">
        <v>72</v>
      </c>
      <c r="I295" s="11">
        <v>0</v>
      </c>
      <c r="J295" s="11" t="s">
        <v>32168</v>
      </c>
      <c r="K295" s="11" t="s">
        <v>32168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2" t="s">
        <v>32952</v>
      </c>
      <c r="AB295" s="17" t="str">
        <f t="shared" si="25"/>
        <v>Programme is not compatible with this tool</v>
      </c>
      <c r="AC295" s="17" t="str">
        <f t="shared" si="26"/>
        <v/>
      </c>
      <c r="AD295" s="17">
        <f t="shared" si="27"/>
        <v>6</v>
      </c>
      <c r="AE295" s="17" t="str">
        <f t="shared" si="28"/>
        <v/>
      </c>
      <c r="AF295" s="17" t="str">
        <f t="shared" si="29"/>
        <v/>
      </c>
      <c r="AG295" s="17" t="str" cm="1">
        <f t="array" ref="AG295">IFERROR(IF(J295="Level",INDEX($M295:$S295,AC295+1),INDEX($M295:$S295,AC295)),"")</f>
        <v/>
      </c>
      <c r="AH295" s="17" cm="1">
        <f t="array" ref="AH295">IFERROR(IF(J295="Level",INDEX($M295:$S295,AD295+1),INDEX($M295:$S295,AD295)),"")</f>
        <v>0</v>
      </c>
      <c r="AI295" s="17" t="str" cm="1">
        <f t="array" ref="AI295">IFERROR(INDEX($M295:$S295,AE295),"")</f>
        <v/>
      </c>
      <c r="AJ295" s="17" t="str" cm="1">
        <f t="array" ref="AJ295">IFERROR(INDEX($M295:$S295,AF295),"")</f>
        <v/>
      </c>
      <c r="AK295" s="17" t="str" cm="1">
        <f t="array" ref="AK295">IFERROR(IF(J295="Level",INDEX($T295:$Z295,AC295+1),INDEX($T295:$Z295,AC295)),"")</f>
        <v/>
      </c>
      <c r="AL295" s="17" cm="1">
        <f t="array" ref="AL295">IFERROR(IF(J295="Level",INDEX($T295:$Z295,AD295+1),INDEX($T295:$Z295,AD295)),"")</f>
        <v>0</v>
      </c>
      <c r="AM295" s="17" t="str" cm="1">
        <f t="array" ref="AM295">IFERROR(INDEX($T295:$Z295,AE295),"")</f>
        <v/>
      </c>
      <c r="AN295" s="17" t="str" cm="1">
        <f t="array" ref="AN295">IFERROR(INDEX($T295:$Z295,AF295),"")</f>
        <v/>
      </c>
    </row>
    <row r="296" spans="1:40" hidden="1" x14ac:dyDescent="0.2">
      <c r="A296" s="17" t="str">
        <f t="shared" si="24"/>
        <v>MScbyRes The Mathematics of Living Systems: PRM3MASMAS05</v>
      </c>
      <c r="B296" s="11" t="s">
        <v>31988</v>
      </c>
      <c r="C296" s="11" t="s">
        <v>32964</v>
      </c>
      <c r="D296" s="11" t="s">
        <v>32381</v>
      </c>
      <c r="E296" s="11" t="s">
        <v>445</v>
      </c>
      <c r="F296" s="11" t="s">
        <v>82</v>
      </c>
      <c r="G296" s="11" t="s">
        <v>32186</v>
      </c>
      <c r="H296" s="11" t="s">
        <v>72</v>
      </c>
      <c r="I296" s="11">
        <v>0</v>
      </c>
      <c r="J296" s="11" t="s">
        <v>32168</v>
      </c>
      <c r="K296" s="11" t="s">
        <v>32168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2" t="s">
        <v>32952</v>
      </c>
      <c r="AB296" s="17" t="str">
        <f t="shared" si="25"/>
        <v>Programme is not compatible with this tool</v>
      </c>
      <c r="AC296" s="17" t="str">
        <f t="shared" si="26"/>
        <v/>
      </c>
      <c r="AD296" s="17">
        <f t="shared" si="27"/>
        <v>6</v>
      </c>
      <c r="AE296" s="17" t="str">
        <f t="shared" si="28"/>
        <v/>
      </c>
      <c r="AF296" s="17" t="str">
        <f t="shared" si="29"/>
        <v/>
      </c>
      <c r="AG296" s="17" t="str" cm="1">
        <f t="array" ref="AG296">IFERROR(IF(J296="Level",INDEX($M296:$S296,AC296+1),INDEX($M296:$S296,AC296)),"")</f>
        <v/>
      </c>
      <c r="AH296" s="17" cm="1">
        <f t="array" ref="AH296">IFERROR(IF(J296="Level",INDEX($M296:$S296,AD296+1),INDEX($M296:$S296,AD296)),"")</f>
        <v>0</v>
      </c>
      <c r="AI296" s="17" t="str" cm="1">
        <f t="array" ref="AI296">IFERROR(INDEX($M296:$S296,AE296),"")</f>
        <v/>
      </c>
      <c r="AJ296" s="17" t="str" cm="1">
        <f t="array" ref="AJ296">IFERROR(INDEX($M296:$S296,AF296),"")</f>
        <v/>
      </c>
      <c r="AK296" s="17" t="str" cm="1">
        <f t="array" ref="AK296">IFERROR(IF(J296="Level",INDEX($T296:$Z296,AC296+1),INDEX($T296:$Z296,AC296)),"")</f>
        <v/>
      </c>
      <c r="AL296" s="17" cm="1">
        <f t="array" ref="AL296">IFERROR(IF(J296="Level",INDEX($T296:$Z296,AD296+1),INDEX($T296:$Z296,AD296)),"")</f>
        <v>0</v>
      </c>
      <c r="AM296" s="17" t="str" cm="1">
        <f t="array" ref="AM296">IFERROR(INDEX($T296:$Z296,AE296),"")</f>
        <v/>
      </c>
      <c r="AN296" s="17" t="str" cm="1">
        <f t="array" ref="AN296">IFERROR(INDEX($T296:$Z296,AF296),"")</f>
        <v/>
      </c>
    </row>
    <row r="297" spans="1:40" hidden="1" x14ac:dyDescent="0.2">
      <c r="A297" s="17" t="str">
        <f t="shared" si="24"/>
        <v>PhDbyPub Mathematics: PRP2MASMAS01</v>
      </c>
      <c r="B297" s="11" t="s">
        <v>3950</v>
      </c>
      <c r="C297" s="11" t="s">
        <v>32964</v>
      </c>
      <c r="D297" s="11" t="s">
        <v>3951</v>
      </c>
      <c r="E297" s="11" t="s">
        <v>445</v>
      </c>
      <c r="F297" s="11" t="s">
        <v>82</v>
      </c>
      <c r="G297" s="11" t="s">
        <v>32186</v>
      </c>
      <c r="H297" s="11" t="s">
        <v>72</v>
      </c>
      <c r="I297" s="11">
        <v>0</v>
      </c>
      <c r="J297" s="11" t="s">
        <v>32168</v>
      </c>
      <c r="K297" s="11" t="s">
        <v>32168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2" t="s">
        <v>32952</v>
      </c>
      <c r="AB297" s="17" t="str">
        <f t="shared" si="25"/>
        <v>Programme is not compatible with this tool</v>
      </c>
      <c r="AC297" s="17" t="str">
        <f t="shared" si="26"/>
        <v/>
      </c>
      <c r="AD297" s="17">
        <f t="shared" si="27"/>
        <v>6</v>
      </c>
      <c r="AE297" s="17" t="str">
        <f t="shared" si="28"/>
        <v/>
      </c>
      <c r="AF297" s="17" t="str">
        <f t="shared" si="29"/>
        <v/>
      </c>
      <c r="AG297" s="17" t="str" cm="1">
        <f t="array" ref="AG297">IFERROR(IF(J297="Level",INDEX($M297:$S297,AC297+1),INDEX($M297:$S297,AC297)),"")</f>
        <v/>
      </c>
      <c r="AH297" s="17" cm="1">
        <f t="array" ref="AH297">IFERROR(IF(J297="Level",INDEX($M297:$S297,AD297+1),INDEX($M297:$S297,AD297)),"")</f>
        <v>0</v>
      </c>
      <c r="AI297" s="17" t="str" cm="1">
        <f t="array" ref="AI297">IFERROR(INDEX($M297:$S297,AE297),"")</f>
        <v/>
      </c>
      <c r="AJ297" s="17" t="str" cm="1">
        <f t="array" ref="AJ297">IFERROR(INDEX($M297:$S297,AF297),"")</f>
        <v/>
      </c>
      <c r="AK297" s="17" t="str" cm="1">
        <f t="array" ref="AK297">IFERROR(IF(J297="Level",INDEX($T297:$Z297,AC297+1),INDEX($T297:$Z297,AC297)),"")</f>
        <v/>
      </c>
      <c r="AL297" s="17" cm="1">
        <f t="array" ref="AL297">IFERROR(IF(J297="Level",INDEX($T297:$Z297,AD297+1),INDEX($T297:$Z297,AD297)),"")</f>
        <v>0</v>
      </c>
      <c r="AM297" s="17" t="str" cm="1">
        <f t="array" ref="AM297">IFERROR(INDEX($T297:$Z297,AE297),"")</f>
        <v/>
      </c>
      <c r="AN297" s="17" t="str" cm="1">
        <f t="array" ref="AN297">IFERROR(INDEX($T297:$Z297,AF297),"")</f>
        <v/>
      </c>
    </row>
    <row r="298" spans="1:40" hidden="1" x14ac:dyDescent="0.2">
      <c r="A298" s="17" t="str">
        <f t="shared" si="24"/>
        <v>PhD Mathematics: PRP3MASMAS06</v>
      </c>
      <c r="B298" s="11" t="s">
        <v>3421</v>
      </c>
      <c r="C298" s="11" t="s">
        <v>32964</v>
      </c>
      <c r="D298" s="11" t="s">
        <v>3422</v>
      </c>
      <c r="E298" s="11" t="s">
        <v>445</v>
      </c>
      <c r="F298" s="11" t="s">
        <v>82</v>
      </c>
      <c r="G298" s="11" t="s">
        <v>32186</v>
      </c>
      <c r="H298" s="11" t="s">
        <v>72</v>
      </c>
      <c r="I298" s="11">
        <v>0</v>
      </c>
      <c r="J298" s="11" t="s">
        <v>32168</v>
      </c>
      <c r="K298" s="11" t="s">
        <v>32168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2" t="s">
        <v>32952</v>
      </c>
      <c r="AB298" s="17" t="str">
        <f t="shared" si="25"/>
        <v>Programme is not compatible with this tool</v>
      </c>
      <c r="AC298" s="17" t="str">
        <f t="shared" si="26"/>
        <v/>
      </c>
      <c r="AD298" s="17">
        <f t="shared" si="27"/>
        <v>6</v>
      </c>
      <c r="AE298" s="17" t="str">
        <f t="shared" si="28"/>
        <v/>
      </c>
      <c r="AF298" s="17" t="str">
        <f t="shared" si="29"/>
        <v/>
      </c>
      <c r="AG298" s="17" t="str" cm="1">
        <f t="array" ref="AG298">IFERROR(IF(J298="Level",INDEX($M298:$S298,AC298+1),INDEX($M298:$S298,AC298)),"")</f>
        <v/>
      </c>
      <c r="AH298" s="17" cm="1">
        <f t="array" ref="AH298">IFERROR(IF(J298="Level",INDEX($M298:$S298,AD298+1),INDEX($M298:$S298,AD298)),"")</f>
        <v>0</v>
      </c>
      <c r="AI298" s="17" t="str" cm="1">
        <f t="array" ref="AI298">IFERROR(INDEX($M298:$S298,AE298),"")</f>
        <v/>
      </c>
      <c r="AJ298" s="17" t="str" cm="1">
        <f t="array" ref="AJ298">IFERROR(INDEX($M298:$S298,AF298),"")</f>
        <v/>
      </c>
      <c r="AK298" s="17" t="str" cm="1">
        <f t="array" ref="AK298">IFERROR(IF(J298="Level",INDEX($T298:$Z298,AC298+1),INDEX($T298:$Z298,AC298)),"")</f>
        <v/>
      </c>
      <c r="AL298" s="17" cm="1">
        <f t="array" ref="AL298">IFERROR(IF(J298="Level",INDEX($T298:$Z298,AD298+1),INDEX($T298:$Z298,AD298)),"")</f>
        <v>0</v>
      </c>
      <c r="AM298" s="17" t="str" cm="1">
        <f t="array" ref="AM298">IFERROR(INDEX($T298:$Z298,AE298),"")</f>
        <v/>
      </c>
      <c r="AN298" s="17" t="str" cm="1">
        <f t="array" ref="AN298">IFERROR(INDEX($T298:$Z298,AF298),"")</f>
        <v/>
      </c>
    </row>
    <row r="299" spans="1:40" hidden="1" x14ac:dyDescent="0.2">
      <c r="A299" s="17" t="str">
        <f t="shared" si="24"/>
        <v>PhD Mathematics (Split Site): PRP3MASMAS09</v>
      </c>
      <c r="B299" s="11" t="s">
        <v>3423</v>
      </c>
      <c r="C299" s="11" t="s">
        <v>32964</v>
      </c>
      <c r="D299" s="11" t="s">
        <v>32216</v>
      </c>
      <c r="E299" s="11" t="s">
        <v>445</v>
      </c>
      <c r="F299" s="11" t="s">
        <v>82</v>
      </c>
      <c r="G299" s="11" t="s">
        <v>32186</v>
      </c>
      <c r="H299" s="11" t="s">
        <v>72</v>
      </c>
      <c r="I299" s="11">
        <v>0</v>
      </c>
      <c r="J299" s="11" t="s">
        <v>32168</v>
      </c>
      <c r="K299" s="11" t="s">
        <v>32168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2" t="s">
        <v>32952</v>
      </c>
      <c r="AB299" s="17" t="str">
        <f t="shared" si="25"/>
        <v>Programme is not compatible with this tool</v>
      </c>
      <c r="AC299" s="17" t="str">
        <f t="shared" si="26"/>
        <v/>
      </c>
      <c r="AD299" s="17">
        <f t="shared" si="27"/>
        <v>6</v>
      </c>
      <c r="AE299" s="17" t="str">
        <f t="shared" si="28"/>
        <v/>
      </c>
      <c r="AF299" s="17" t="str">
        <f t="shared" si="29"/>
        <v/>
      </c>
      <c r="AG299" s="17" t="str" cm="1">
        <f t="array" ref="AG299">IFERROR(IF(J299="Level",INDEX($M299:$S299,AC299+1),INDEX($M299:$S299,AC299)),"")</f>
        <v/>
      </c>
      <c r="AH299" s="17" cm="1">
        <f t="array" ref="AH299">IFERROR(IF(J299="Level",INDEX($M299:$S299,AD299+1),INDEX($M299:$S299,AD299)),"")</f>
        <v>0</v>
      </c>
      <c r="AI299" s="17" t="str" cm="1">
        <f t="array" ref="AI299">IFERROR(INDEX($M299:$S299,AE299),"")</f>
        <v/>
      </c>
      <c r="AJ299" s="17" t="str" cm="1">
        <f t="array" ref="AJ299">IFERROR(INDEX($M299:$S299,AF299),"")</f>
        <v/>
      </c>
      <c r="AK299" s="17" t="str" cm="1">
        <f t="array" ref="AK299">IFERROR(IF(J299="Level",INDEX($T299:$Z299,AC299+1),INDEX($T299:$Z299,AC299)),"")</f>
        <v/>
      </c>
      <c r="AL299" s="17" cm="1">
        <f t="array" ref="AL299">IFERROR(IF(J299="Level",INDEX($T299:$Z299,AD299+1),INDEX($T299:$Z299,AD299)),"")</f>
        <v>0</v>
      </c>
      <c r="AM299" s="17" t="str" cm="1">
        <f t="array" ref="AM299">IFERROR(INDEX($T299:$Z299,AE299),"")</f>
        <v/>
      </c>
      <c r="AN299" s="17" t="str" cm="1">
        <f t="array" ref="AN299">IFERROR(INDEX($T299:$Z299,AF299),"")</f>
        <v/>
      </c>
    </row>
    <row r="300" spans="1:40" hidden="1" x14ac:dyDescent="0.2">
      <c r="A300" s="17" t="str">
        <f t="shared" si="24"/>
        <v>PhD Mathematics (SWBio): PRP3MASMAS10</v>
      </c>
      <c r="B300" s="11" t="s">
        <v>3424</v>
      </c>
      <c r="C300" s="11" t="s">
        <v>32964</v>
      </c>
      <c r="D300" s="11" t="s">
        <v>3425</v>
      </c>
      <c r="E300" s="11" t="s">
        <v>445</v>
      </c>
      <c r="F300" s="11" t="s">
        <v>82</v>
      </c>
      <c r="G300" s="11" t="s">
        <v>32186</v>
      </c>
      <c r="H300" s="11" t="s">
        <v>72</v>
      </c>
      <c r="I300" s="11">
        <v>0</v>
      </c>
      <c r="J300" s="11" t="s">
        <v>32168</v>
      </c>
      <c r="K300" s="11" t="s">
        <v>32168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2" t="s">
        <v>32952</v>
      </c>
      <c r="AB300" s="17" t="str">
        <f t="shared" si="25"/>
        <v>Programme is not compatible with this tool</v>
      </c>
      <c r="AC300" s="17" t="str">
        <f t="shared" si="26"/>
        <v/>
      </c>
      <c r="AD300" s="17">
        <f t="shared" si="27"/>
        <v>6</v>
      </c>
      <c r="AE300" s="17" t="str">
        <f t="shared" si="28"/>
        <v/>
      </c>
      <c r="AF300" s="17" t="str">
        <f t="shared" si="29"/>
        <v/>
      </c>
      <c r="AG300" s="17" t="str" cm="1">
        <f t="array" ref="AG300">IFERROR(IF(J300="Level",INDEX($M300:$S300,AC300+1),INDEX($M300:$S300,AC300)),"")</f>
        <v/>
      </c>
      <c r="AH300" s="17" cm="1">
        <f t="array" ref="AH300">IFERROR(IF(J300="Level",INDEX($M300:$S300,AD300+1),INDEX($M300:$S300,AD300)),"")</f>
        <v>0</v>
      </c>
      <c r="AI300" s="17" t="str" cm="1">
        <f t="array" ref="AI300">IFERROR(INDEX($M300:$S300,AE300),"")</f>
        <v/>
      </c>
      <c r="AJ300" s="17" t="str" cm="1">
        <f t="array" ref="AJ300">IFERROR(INDEX($M300:$S300,AF300),"")</f>
        <v/>
      </c>
      <c r="AK300" s="17" t="str" cm="1">
        <f t="array" ref="AK300">IFERROR(IF(J300="Level",INDEX($T300:$Z300,AC300+1),INDEX($T300:$Z300,AC300)),"")</f>
        <v/>
      </c>
      <c r="AL300" s="17" cm="1">
        <f t="array" ref="AL300">IFERROR(IF(J300="Level",INDEX($T300:$Z300,AD300+1),INDEX($T300:$Z300,AD300)),"")</f>
        <v>0</v>
      </c>
      <c r="AM300" s="17" t="str" cm="1">
        <f t="array" ref="AM300">IFERROR(INDEX($T300:$Z300,AE300),"")</f>
        <v/>
      </c>
      <c r="AN300" s="17" t="str" cm="1">
        <f t="array" ref="AN300">IFERROR(INDEX($T300:$Z300,AF300),"")</f>
        <v/>
      </c>
    </row>
    <row r="301" spans="1:40" hidden="1" x14ac:dyDescent="0.2">
      <c r="A301" s="17" t="str">
        <f t="shared" si="24"/>
        <v>PhD Environmental Intelligence (CDT): PRP3MASMAS11</v>
      </c>
      <c r="B301" s="11" t="s">
        <v>3426</v>
      </c>
      <c r="C301" s="11" t="s">
        <v>32964</v>
      </c>
      <c r="D301" s="11" t="s">
        <v>3427</v>
      </c>
      <c r="E301" s="11" t="s">
        <v>445</v>
      </c>
      <c r="F301" s="11" t="s">
        <v>82</v>
      </c>
      <c r="G301" s="11" t="s">
        <v>32186</v>
      </c>
      <c r="H301" s="11" t="s">
        <v>72</v>
      </c>
      <c r="I301" s="11">
        <v>0</v>
      </c>
      <c r="J301" s="11" t="s">
        <v>32168</v>
      </c>
      <c r="K301" s="11" t="s">
        <v>32168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2" t="s">
        <v>32952</v>
      </c>
      <c r="AB301" s="17" t="str">
        <f t="shared" si="25"/>
        <v>Programme is not compatible with this tool</v>
      </c>
      <c r="AC301" s="17" t="str">
        <f t="shared" si="26"/>
        <v/>
      </c>
      <c r="AD301" s="17">
        <f t="shared" si="27"/>
        <v>6</v>
      </c>
      <c r="AE301" s="17" t="str">
        <f t="shared" si="28"/>
        <v/>
      </c>
      <c r="AF301" s="17" t="str">
        <f t="shared" si="29"/>
        <v/>
      </c>
      <c r="AG301" s="17" t="str" cm="1">
        <f t="array" ref="AG301">IFERROR(IF(J301="Level",INDEX($M301:$S301,AC301+1),INDEX($M301:$S301,AC301)),"")</f>
        <v/>
      </c>
      <c r="AH301" s="17" cm="1">
        <f t="array" ref="AH301">IFERROR(IF(J301="Level",INDEX($M301:$S301,AD301+1),INDEX($M301:$S301,AD301)),"")</f>
        <v>0</v>
      </c>
      <c r="AI301" s="17" t="str" cm="1">
        <f t="array" ref="AI301">IFERROR(INDEX($M301:$S301,AE301),"")</f>
        <v/>
      </c>
      <c r="AJ301" s="17" t="str" cm="1">
        <f t="array" ref="AJ301">IFERROR(INDEX($M301:$S301,AF301),"")</f>
        <v/>
      </c>
      <c r="AK301" s="17" t="str" cm="1">
        <f t="array" ref="AK301">IFERROR(IF(J301="Level",INDEX($T301:$Z301,AC301+1),INDEX($T301:$Z301,AC301)),"")</f>
        <v/>
      </c>
      <c r="AL301" s="17" cm="1">
        <f t="array" ref="AL301">IFERROR(IF(J301="Level",INDEX($T301:$Z301,AD301+1),INDEX($T301:$Z301,AD301)),"")</f>
        <v>0</v>
      </c>
      <c r="AM301" s="17" t="str" cm="1">
        <f t="array" ref="AM301">IFERROR(INDEX($T301:$Z301,AE301),"")</f>
        <v/>
      </c>
      <c r="AN301" s="17" t="str" cm="1">
        <f t="array" ref="AN301">IFERROR(INDEX($T301:$Z301,AF301),"")</f>
        <v/>
      </c>
    </row>
    <row r="302" spans="1:40" hidden="1" x14ac:dyDescent="0.2">
      <c r="A302" s="17" t="str">
        <f t="shared" si="24"/>
        <v>PhD Mathematics (QUEX): PRP3MASMAS12</v>
      </c>
      <c r="B302" s="11" t="s">
        <v>3428</v>
      </c>
      <c r="C302" s="11" t="s">
        <v>32964</v>
      </c>
      <c r="D302" s="11" t="s">
        <v>3429</v>
      </c>
      <c r="E302" s="11" t="s">
        <v>445</v>
      </c>
      <c r="F302" s="11" t="s">
        <v>82</v>
      </c>
      <c r="G302" s="11" t="s">
        <v>32186</v>
      </c>
      <c r="H302" s="11" t="s">
        <v>72</v>
      </c>
      <c r="I302" s="11">
        <v>0</v>
      </c>
      <c r="J302" s="11" t="s">
        <v>32168</v>
      </c>
      <c r="K302" s="11" t="s">
        <v>32168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2" t="s">
        <v>32952</v>
      </c>
      <c r="AB302" s="17" t="str">
        <f t="shared" si="25"/>
        <v>Programme is not compatible with this tool</v>
      </c>
      <c r="AC302" s="17" t="str">
        <f t="shared" si="26"/>
        <v/>
      </c>
      <c r="AD302" s="17">
        <f t="shared" si="27"/>
        <v>6</v>
      </c>
      <c r="AE302" s="17" t="str">
        <f t="shared" si="28"/>
        <v/>
      </c>
      <c r="AF302" s="17" t="str">
        <f t="shared" si="29"/>
        <v/>
      </c>
      <c r="AG302" s="17" t="str" cm="1">
        <f t="array" ref="AG302">IFERROR(IF(J302="Level",INDEX($M302:$S302,AC302+1),INDEX($M302:$S302,AC302)),"")</f>
        <v/>
      </c>
      <c r="AH302" s="17" cm="1">
        <f t="array" ref="AH302">IFERROR(IF(J302="Level",INDEX($M302:$S302,AD302+1),INDEX($M302:$S302,AD302)),"")</f>
        <v>0</v>
      </c>
      <c r="AI302" s="17" t="str" cm="1">
        <f t="array" ref="AI302">IFERROR(INDEX($M302:$S302,AE302),"")</f>
        <v/>
      </c>
      <c r="AJ302" s="17" t="str" cm="1">
        <f t="array" ref="AJ302">IFERROR(INDEX($M302:$S302,AF302),"")</f>
        <v/>
      </c>
      <c r="AK302" s="17" t="str" cm="1">
        <f t="array" ref="AK302">IFERROR(IF(J302="Level",INDEX($T302:$Z302,AC302+1),INDEX($T302:$Z302,AC302)),"")</f>
        <v/>
      </c>
      <c r="AL302" s="17" cm="1">
        <f t="array" ref="AL302">IFERROR(IF(J302="Level",INDEX($T302:$Z302,AD302+1),INDEX($T302:$Z302,AD302)),"")</f>
        <v>0</v>
      </c>
      <c r="AM302" s="17" t="str" cm="1">
        <f t="array" ref="AM302">IFERROR(INDEX($T302:$Z302,AE302),"")</f>
        <v/>
      </c>
      <c r="AN302" s="17" t="str" cm="1">
        <f t="array" ref="AN302">IFERROR(INDEX($T302:$Z302,AF302),"")</f>
        <v/>
      </c>
    </row>
    <row r="303" spans="1:40" hidden="1" x14ac:dyDescent="0.2">
      <c r="A303" s="17" t="str">
        <f t="shared" si="24"/>
        <v>PhD The Mathematics of Living Systems: PRP3MASMAS13</v>
      </c>
      <c r="B303" s="11" t="s">
        <v>31943</v>
      </c>
      <c r="C303" s="11" t="s">
        <v>32964</v>
      </c>
      <c r="D303" s="11" t="s">
        <v>32200</v>
      </c>
      <c r="E303" s="11" t="s">
        <v>445</v>
      </c>
      <c r="F303" s="11" t="s">
        <v>82</v>
      </c>
      <c r="G303" s="11" t="s">
        <v>32186</v>
      </c>
      <c r="H303" s="11" t="s">
        <v>72</v>
      </c>
      <c r="I303" s="11">
        <v>0</v>
      </c>
      <c r="J303" s="11" t="s">
        <v>32168</v>
      </c>
      <c r="K303" s="11" t="s">
        <v>32168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2" t="s">
        <v>32952</v>
      </c>
      <c r="AB303" s="17" t="str">
        <f t="shared" si="25"/>
        <v>Programme is not compatible with this tool</v>
      </c>
      <c r="AC303" s="17" t="str">
        <f t="shared" si="26"/>
        <v/>
      </c>
      <c r="AD303" s="17">
        <f t="shared" si="27"/>
        <v>6</v>
      </c>
      <c r="AE303" s="17" t="str">
        <f t="shared" si="28"/>
        <v/>
      </c>
      <c r="AF303" s="17" t="str">
        <f t="shared" si="29"/>
        <v/>
      </c>
      <c r="AG303" s="17" t="str" cm="1">
        <f t="array" ref="AG303">IFERROR(IF(J303="Level",INDEX($M303:$S303,AC303+1),INDEX($M303:$S303,AC303)),"")</f>
        <v/>
      </c>
      <c r="AH303" s="17" cm="1">
        <f t="array" ref="AH303">IFERROR(IF(J303="Level",INDEX($M303:$S303,AD303+1),INDEX($M303:$S303,AD303)),"")</f>
        <v>0</v>
      </c>
      <c r="AI303" s="17" t="str" cm="1">
        <f t="array" ref="AI303">IFERROR(INDEX($M303:$S303,AE303),"")</f>
        <v/>
      </c>
      <c r="AJ303" s="17" t="str" cm="1">
        <f t="array" ref="AJ303">IFERROR(INDEX($M303:$S303,AF303),"")</f>
        <v/>
      </c>
      <c r="AK303" s="17" t="str" cm="1">
        <f t="array" ref="AK303">IFERROR(IF(J303="Level",INDEX($T303:$Z303,AC303+1),INDEX($T303:$Z303,AC303)),"")</f>
        <v/>
      </c>
      <c r="AL303" s="17" cm="1">
        <f t="array" ref="AL303">IFERROR(IF(J303="Level",INDEX($T303:$Z303,AD303+1),INDEX($T303:$Z303,AD303)),"")</f>
        <v>0</v>
      </c>
      <c r="AM303" s="17" t="str" cm="1">
        <f t="array" ref="AM303">IFERROR(INDEX($T303:$Z303,AE303),"")</f>
        <v/>
      </c>
      <c r="AN303" s="17" t="str" cm="1">
        <f t="array" ref="AN303">IFERROR(INDEX($T303:$Z303,AF303),"")</f>
        <v/>
      </c>
    </row>
    <row r="304" spans="1:40" hidden="1" x14ac:dyDescent="0.2">
      <c r="A304" s="17" t="str">
        <f t="shared" si="24"/>
        <v>MPhil Management Studies: PRH2SBESBE01</v>
      </c>
      <c r="B304" s="11" t="s">
        <v>2720</v>
      </c>
      <c r="C304" s="11" t="s">
        <v>32964</v>
      </c>
      <c r="D304" s="11" t="s">
        <v>2721</v>
      </c>
      <c r="E304" s="11" t="s">
        <v>81</v>
      </c>
      <c r="F304" s="11" t="s">
        <v>82</v>
      </c>
      <c r="G304" s="11" t="s">
        <v>32186</v>
      </c>
      <c r="H304" s="11" t="s">
        <v>72</v>
      </c>
      <c r="I304" s="11">
        <v>0</v>
      </c>
      <c r="J304" s="11" t="s">
        <v>32168</v>
      </c>
      <c r="K304" s="11" t="s">
        <v>32168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2" t="s">
        <v>32952</v>
      </c>
      <c r="AB304" s="17" t="str">
        <f t="shared" si="25"/>
        <v>Programme is not compatible with this tool</v>
      </c>
      <c r="AC304" s="17" t="str">
        <f t="shared" si="26"/>
        <v/>
      </c>
      <c r="AD304" s="17">
        <f t="shared" si="27"/>
        <v>6</v>
      </c>
      <c r="AE304" s="17" t="str">
        <f t="shared" si="28"/>
        <v/>
      </c>
      <c r="AF304" s="17" t="str">
        <f t="shared" si="29"/>
        <v/>
      </c>
      <c r="AG304" s="17" t="str" cm="1">
        <f t="array" ref="AG304">IFERROR(IF(J304="Level",INDEX($M304:$S304,AC304+1),INDEX($M304:$S304,AC304)),"")</f>
        <v/>
      </c>
      <c r="AH304" s="17" cm="1">
        <f t="array" ref="AH304">IFERROR(IF(J304="Level",INDEX($M304:$S304,AD304+1),INDEX($M304:$S304,AD304)),"")</f>
        <v>0</v>
      </c>
      <c r="AI304" s="17" t="str" cm="1">
        <f t="array" ref="AI304">IFERROR(INDEX($M304:$S304,AE304),"")</f>
        <v/>
      </c>
      <c r="AJ304" s="17" t="str" cm="1">
        <f t="array" ref="AJ304">IFERROR(INDEX($M304:$S304,AF304),"")</f>
        <v/>
      </c>
      <c r="AK304" s="17" t="str" cm="1">
        <f t="array" ref="AK304">IFERROR(IF(J304="Level",INDEX($T304:$Z304,AC304+1),INDEX($T304:$Z304,AC304)),"")</f>
        <v/>
      </c>
      <c r="AL304" s="17" cm="1">
        <f t="array" ref="AL304">IFERROR(IF(J304="Level",INDEX($T304:$Z304,AD304+1),INDEX($T304:$Z304,AD304)),"")</f>
        <v>0</v>
      </c>
      <c r="AM304" s="17" t="str" cm="1">
        <f t="array" ref="AM304">IFERROR(INDEX($T304:$Z304,AE304),"")</f>
        <v/>
      </c>
      <c r="AN304" s="17" t="str" cm="1">
        <f t="array" ref="AN304">IFERROR(INDEX($T304:$Z304,AF304),"")</f>
        <v/>
      </c>
    </row>
    <row r="305" spans="1:40" hidden="1" x14ac:dyDescent="0.2">
      <c r="A305" s="17" t="str">
        <f t="shared" si="24"/>
        <v>MPhil Leadership Studies: PRH2SBESBE02</v>
      </c>
      <c r="B305" s="11" t="s">
        <v>2722</v>
      </c>
      <c r="C305" s="11" t="s">
        <v>32964</v>
      </c>
      <c r="D305" s="11" t="s">
        <v>2723</v>
      </c>
      <c r="E305" s="11" t="s">
        <v>81</v>
      </c>
      <c r="F305" s="11" t="s">
        <v>82</v>
      </c>
      <c r="G305" s="11" t="s">
        <v>32186</v>
      </c>
      <c r="H305" s="11" t="s">
        <v>72</v>
      </c>
      <c r="I305" s="11">
        <v>0</v>
      </c>
      <c r="J305" s="11" t="s">
        <v>32168</v>
      </c>
      <c r="K305" s="11" t="s">
        <v>32168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2" t="s">
        <v>32952</v>
      </c>
      <c r="AB305" s="17" t="str">
        <f t="shared" si="25"/>
        <v>Programme is not compatible with this tool</v>
      </c>
      <c r="AC305" s="17" t="str">
        <f t="shared" si="26"/>
        <v/>
      </c>
      <c r="AD305" s="17">
        <f t="shared" si="27"/>
        <v>6</v>
      </c>
      <c r="AE305" s="17" t="str">
        <f t="shared" si="28"/>
        <v/>
      </c>
      <c r="AF305" s="17" t="str">
        <f t="shared" si="29"/>
        <v/>
      </c>
      <c r="AG305" s="17" t="str" cm="1">
        <f t="array" ref="AG305">IFERROR(IF(J305="Level",INDEX($M305:$S305,AC305+1),INDEX($M305:$S305,AC305)),"")</f>
        <v/>
      </c>
      <c r="AH305" s="17" cm="1">
        <f t="array" ref="AH305">IFERROR(IF(J305="Level",INDEX($M305:$S305,AD305+1),INDEX($M305:$S305,AD305)),"")</f>
        <v>0</v>
      </c>
      <c r="AI305" s="17" t="str" cm="1">
        <f t="array" ref="AI305">IFERROR(INDEX($M305:$S305,AE305),"")</f>
        <v/>
      </c>
      <c r="AJ305" s="17" t="str" cm="1">
        <f t="array" ref="AJ305">IFERROR(INDEX($M305:$S305,AF305),"")</f>
        <v/>
      </c>
      <c r="AK305" s="17" t="str" cm="1">
        <f t="array" ref="AK305">IFERROR(IF(J305="Level",INDEX($T305:$Z305,AC305+1),INDEX($T305:$Z305,AC305)),"")</f>
        <v/>
      </c>
      <c r="AL305" s="17" cm="1">
        <f t="array" ref="AL305">IFERROR(IF(J305="Level",INDEX($T305:$Z305,AD305+1),INDEX($T305:$Z305,AD305)),"")</f>
        <v>0</v>
      </c>
      <c r="AM305" s="17" t="str" cm="1">
        <f t="array" ref="AM305">IFERROR(INDEX($T305:$Z305,AE305),"")</f>
        <v/>
      </c>
      <c r="AN305" s="17" t="str" cm="1">
        <f t="array" ref="AN305">IFERROR(INDEX($T305:$Z305,AF305),"")</f>
        <v/>
      </c>
    </row>
    <row r="306" spans="1:40" hidden="1" x14ac:dyDescent="0.2">
      <c r="A306" s="17" t="str">
        <f t="shared" si="24"/>
        <v>MPhil Management Studies (QUEX): PRH2SBESBE11</v>
      </c>
      <c r="B306" s="11" t="s">
        <v>2735</v>
      </c>
      <c r="C306" s="11" t="s">
        <v>32964</v>
      </c>
      <c r="D306" s="11" t="s">
        <v>2736</v>
      </c>
      <c r="E306" s="11" t="s">
        <v>81</v>
      </c>
      <c r="F306" s="11" t="s">
        <v>82</v>
      </c>
      <c r="G306" s="11" t="s">
        <v>32186</v>
      </c>
      <c r="H306" s="11" t="s">
        <v>72</v>
      </c>
      <c r="I306" s="11">
        <v>0</v>
      </c>
      <c r="J306" s="11" t="s">
        <v>32168</v>
      </c>
      <c r="K306" s="11" t="s">
        <v>32168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2" t="s">
        <v>32952</v>
      </c>
      <c r="AB306" s="17" t="str">
        <f t="shared" si="25"/>
        <v>Programme is not compatible with this tool</v>
      </c>
      <c r="AC306" s="17" t="str">
        <f t="shared" si="26"/>
        <v/>
      </c>
      <c r="AD306" s="17">
        <f t="shared" si="27"/>
        <v>6</v>
      </c>
      <c r="AE306" s="17" t="str">
        <f t="shared" si="28"/>
        <v/>
      </c>
      <c r="AF306" s="17" t="str">
        <f t="shared" si="29"/>
        <v/>
      </c>
      <c r="AG306" s="17" t="str" cm="1">
        <f t="array" ref="AG306">IFERROR(IF(J306="Level",INDEX($M306:$S306,AC306+1),INDEX($M306:$S306,AC306)),"")</f>
        <v/>
      </c>
      <c r="AH306" s="17" cm="1">
        <f t="array" ref="AH306">IFERROR(IF(J306="Level",INDEX($M306:$S306,AD306+1),INDEX($M306:$S306,AD306)),"")</f>
        <v>0</v>
      </c>
      <c r="AI306" s="17" t="str" cm="1">
        <f t="array" ref="AI306">IFERROR(INDEX($M306:$S306,AE306),"")</f>
        <v/>
      </c>
      <c r="AJ306" s="17" t="str" cm="1">
        <f t="array" ref="AJ306">IFERROR(INDEX($M306:$S306,AF306),"")</f>
        <v/>
      </c>
      <c r="AK306" s="17" t="str" cm="1">
        <f t="array" ref="AK306">IFERROR(IF(J306="Level",INDEX($T306:$Z306,AC306+1),INDEX($T306:$Z306,AC306)),"")</f>
        <v/>
      </c>
      <c r="AL306" s="17" cm="1">
        <f t="array" ref="AL306">IFERROR(IF(J306="Level",INDEX($T306:$Z306,AD306+1),INDEX($T306:$Z306,AD306)),"")</f>
        <v>0</v>
      </c>
      <c r="AM306" s="17" t="str" cm="1">
        <f t="array" ref="AM306">IFERROR(INDEX($T306:$Z306,AE306),"")</f>
        <v/>
      </c>
      <c r="AN306" s="17" t="str" cm="1">
        <f t="array" ref="AN306">IFERROR(INDEX($T306:$Z306,AF306),"")</f>
        <v/>
      </c>
    </row>
    <row r="307" spans="1:40" hidden="1" x14ac:dyDescent="0.2">
      <c r="A307" s="17" t="str">
        <f t="shared" si="24"/>
        <v>PhDbyPub Management Studies: PRP2SBESBE02</v>
      </c>
      <c r="B307" s="11" t="s">
        <v>3958</v>
      </c>
      <c r="C307" s="11" t="s">
        <v>32964</v>
      </c>
      <c r="D307" s="11" t="s">
        <v>3959</v>
      </c>
      <c r="E307" s="11" t="s">
        <v>81</v>
      </c>
      <c r="F307" s="11" t="s">
        <v>82</v>
      </c>
      <c r="G307" s="11" t="s">
        <v>32186</v>
      </c>
      <c r="H307" s="11" t="s">
        <v>72</v>
      </c>
      <c r="I307" s="11">
        <v>0</v>
      </c>
      <c r="J307" s="11" t="s">
        <v>32168</v>
      </c>
      <c r="K307" s="11" t="s">
        <v>32168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2" t="s">
        <v>32952</v>
      </c>
      <c r="AB307" s="17" t="str">
        <f t="shared" si="25"/>
        <v>Programme is not compatible with this tool</v>
      </c>
      <c r="AC307" s="17" t="str">
        <f t="shared" si="26"/>
        <v/>
      </c>
      <c r="AD307" s="17">
        <f t="shared" si="27"/>
        <v>6</v>
      </c>
      <c r="AE307" s="17" t="str">
        <f t="shared" si="28"/>
        <v/>
      </c>
      <c r="AF307" s="17" t="str">
        <f t="shared" si="29"/>
        <v/>
      </c>
      <c r="AG307" s="17" t="str" cm="1">
        <f t="array" ref="AG307">IFERROR(IF(J307="Level",INDEX($M307:$S307,AC307+1),INDEX($M307:$S307,AC307)),"")</f>
        <v/>
      </c>
      <c r="AH307" s="17" cm="1">
        <f t="array" ref="AH307">IFERROR(IF(J307="Level",INDEX($M307:$S307,AD307+1),INDEX($M307:$S307,AD307)),"")</f>
        <v>0</v>
      </c>
      <c r="AI307" s="17" t="str" cm="1">
        <f t="array" ref="AI307">IFERROR(INDEX($M307:$S307,AE307),"")</f>
        <v/>
      </c>
      <c r="AJ307" s="17" t="str" cm="1">
        <f t="array" ref="AJ307">IFERROR(INDEX($M307:$S307,AF307),"")</f>
        <v/>
      </c>
      <c r="AK307" s="17" t="str" cm="1">
        <f t="array" ref="AK307">IFERROR(IF(J307="Level",INDEX($T307:$Z307,AC307+1),INDEX($T307:$Z307,AC307)),"")</f>
        <v/>
      </c>
      <c r="AL307" s="17" cm="1">
        <f t="array" ref="AL307">IFERROR(IF(J307="Level",INDEX($T307:$Z307,AD307+1),INDEX($T307:$Z307,AD307)),"")</f>
        <v>0</v>
      </c>
      <c r="AM307" s="17" t="str" cm="1">
        <f t="array" ref="AM307">IFERROR(INDEX($T307:$Z307,AE307),"")</f>
        <v/>
      </c>
      <c r="AN307" s="17" t="str" cm="1">
        <f t="array" ref="AN307">IFERROR(INDEX($T307:$Z307,AF307),"")</f>
        <v/>
      </c>
    </row>
    <row r="308" spans="1:40" hidden="1" x14ac:dyDescent="0.2">
      <c r="A308" s="17" t="str">
        <f t="shared" si="24"/>
        <v>PhD Management Studies: PRP3SBESBE04</v>
      </c>
      <c r="B308" s="11" t="s">
        <v>3458</v>
      </c>
      <c r="C308" s="11" t="s">
        <v>32964</v>
      </c>
      <c r="D308" s="11" t="s">
        <v>3459</v>
      </c>
      <c r="E308" s="11" t="s">
        <v>81</v>
      </c>
      <c r="F308" s="11" t="s">
        <v>82</v>
      </c>
      <c r="G308" s="11" t="s">
        <v>32186</v>
      </c>
      <c r="H308" s="11" t="s">
        <v>72</v>
      </c>
      <c r="I308" s="11">
        <v>0</v>
      </c>
      <c r="J308" s="11" t="s">
        <v>32168</v>
      </c>
      <c r="K308" s="11" t="s">
        <v>32168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1">
        <v>0</v>
      </c>
      <c r="AA308" s="12" t="s">
        <v>32952</v>
      </c>
      <c r="AB308" s="17" t="str">
        <f t="shared" si="25"/>
        <v>Programme is not compatible with this tool</v>
      </c>
      <c r="AC308" s="17" t="str">
        <f t="shared" si="26"/>
        <v/>
      </c>
      <c r="AD308" s="17">
        <f t="shared" si="27"/>
        <v>6</v>
      </c>
      <c r="AE308" s="17" t="str">
        <f t="shared" si="28"/>
        <v/>
      </c>
      <c r="AF308" s="17" t="str">
        <f t="shared" si="29"/>
        <v/>
      </c>
      <c r="AG308" s="17" t="str" cm="1">
        <f t="array" ref="AG308">IFERROR(IF(J308="Level",INDEX($M308:$S308,AC308+1),INDEX($M308:$S308,AC308)),"")</f>
        <v/>
      </c>
      <c r="AH308" s="17" cm="1">
        <f t="array" ref="AH308">IFERROR(IF(J308="Level",INDEX($M308:$S308,AD308+1),INDEX($M308:$S308,AD308)),"")</f>
        <v>0</v>
      </c>
      <c r="AI308" s="17" t="str" cm="1">
        <f t="array" ref="AI308">IFERROR(INDEX($M308:$S308,AE308),"")</f>
        <v/>
      </c>
      <c r="AJ308" s="17" t="str" cm="1">
        <f t="array" ref="AJ308">IFERROR(INDEX($M308:$S308,AF308),"")</f>
        <v/>
      </c>
      <c r="AK308" s="17" t="str" cm="1">
        <f t="array" ref="AK308">IFERROR(IF(J308="Level",INDEX($T308:$Z308,AC308+1),INDEX($T308:$Z308,AC308)),"")</f>
        <v/>
      </c>
      <c r="AL308" s="17" cm="1">
        <f t="array" ref="AL308">IFERROR(IF(J308="Level",INDEX($T308:$Z308,AD308+1),INDEX($T308:$Z308,AD308)),"")</f>
        <v>0</v>
      </c>
      <c r="AM308" s="17" t="str" cm="1">
        <f t="array" ref="AM308">IFERROR(INDEX($T308:$Z308,AE308),"")</f>
        <v/>
      </c>
      <c r="AN308" s="17" t="str" cm="1">
        <f t="array" ref="AN308">IFERROR(INDEX($T308:$Z308,AF308),"")</f>
        <v/>
      </c>
    </row>
    <row r="309" spans="1:40" hidden="1" x14ac:dyDescent="0.2">
      <c r="A309" s="17" t="str">
        <f t="shared" si="24"/>
        <v>PhD Leadership Studies: PRP3SBESBE07</v>
      </c>
      <c r="B309" s="11" t="s">
        <v>3464</v>
      </c>
      <c r="C309" s="11" t="s">
        <v>32964</v>
      </c>
      <c r="D309" s="11" t="s">
        <v>3465</v>
      </c>
      <c r="E309" s="11" t="s">
        <v>81</v>
      </c>
      <c r="F309" s="11" t="s">
        <v>82</v>
      </c>
      <c r="G309" s="11" t="s">
        <v>32186</v>
      </c>
      <c r="H309" s="11" t="s">
        <v>72</v>
      </c>
      <c r="I309" s="11">
        <v>0</v>
      </c>
      <c r="J309" s="11" t="s">
        <v>32168</v>
      </c>
      <c r="K309" s="11" t="s">
        <v>32168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1">
        <v>0</v>
      </c>
      <c r="AA309" s="12" t="s">
        <v>32952</v>
      </c>
      <c r="AB309" s="17" t="str">
        <f t="shared" si="25"/>
        <v>Programme is not compatible with this tool</v>
      </c>
      <c r="AC309" s="17" t="str">
        <f t="shared" si="26"/>
        <v/>
      </c>
      <c r="AD309" s="17">
        <f t="shared" si="27"/>
        <v>6</v>
      </c>
      <c r="AE309" s="17" t="str">
        <f t="shared" si="28"/>
        <v/>
      </c>
      <c r="AF309" s="17" t="str">
        <f t="shared" si="29"/>
        <v/>
      </c>
      <c r="AG309" s="17" t="str" cm="1">
        <f t="array" ref="AG309">IFERROR(IF(J309="Level",INDEX($M309:$S309,AC309+1),INDEX($M309:$S309,AC309)),"")</f>
        <v/>
      </c>
      <c r="AH309" s="17" cm="1">
        <f t="array" ref="AH309">IFERROR(IF(J309="Level",INDEX($M309:$S309,AD309+1),INDEX($M309:$S309,AD309)),"")</f>
        <v>0</v>
      </c>
      <c r="AI309" s="17" t="str" cm="1">
        <f t="array" ref="AI309">IFERROR(INDEX($M309:$S309,AE309),"")</f>
        <v/>
      </c>
      <c r="AJ309" s="17" t="str" cm="1">
        <f t="array" ref="AJ309">IFERROR(INDEX($M309:$S309,AF309),"")</f>
        <v/>
      </c>
      <c r="AK309" s="17" t="str" cm="1">
        <f t="array" ref="AK309">IFERROR(IF(J309="Level",INDEX($T309:$Z309,AC309+1),INDEX($T309:$Z309,AC309)),"")</f>
        <v/>
      </c>
      <c r="AL309" s="17" cm="1">
        <f t="array" ref="AL309">IFERROR(IF(J309="Level",INDEX($T309:$Z309,AD309+1),INDEX($T309:$Z309,AD309)),"")</f>
        <v>0</v>
      </c>
      <c r="AM309" s="17" t="str" cm="1">
        <f t="array" ref="AM309">IFERROR(INDEX($T309:$Z309,AE309),"")</f>
        <v/>
      </c>
      <c r="AN309" s="17" t="str" cm="1">
        <f t="array" ref="AN309">IFERROR(INDEX($T309:$Z309,AF309),"")</f>
        <v/>
      </c>
    </row>
    <row r="310" spans="1:40" hidden="1" x14ac:dyDescent="0.2">
      <c r="A310" s="17" t="str">
        <f t="shared" si="24"/>
        <v>PhD Management Studies (QUEX): PRP3SBESBE15</v>
      </c>
      <c r="B310" s="11" t="s">
        <v>3476</v>
      </c>
      <c r="C310" s="11" t="s">
        <v>32964</v>
      </c>
      <c r="D310" s="11" t="s">
        <v>3477</v>
      </c>
      <c r="E310" s="11" t="s">
        <v>81</v>
      </c>
      <c r="F310" s="11" t="s">
        <v>82</v>
      </c>
      <c r="G310" s="11" t="s">
        <v>32186</v>
      </c>
      <c r="H310" s="11" t="s">
        <v>72</v>
      </c>
      <c r="I310" s="11">
        <v>0</v>
      </c>
      <c r="J310" s="11" t="s">
        <v>32168</v>
      </c>
      <c r="K310" s="11" t="s">
        <v>32168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1">
        <v>0</v>
      </c>
      <c r="AA310" s="12" t="s">
        <v>32952</v>
      </c>
      <c r="AB310" s="17" t="str">
        <f t="shared" si="25"/>
        <v>Programme is not compatible with this tool</v>
      </c>
      <c r="AC310" s="17" t="str">
        <f t="shared" si="26"/>
        <v/>
      </c>
      <c r="AD310" s="17">
        <f t="shared" si="27"/>
        <v>6</v>
      </c>
      <c r="AE310" s="17" t="str">
        <f t="shared" si="28"/>
        <v/>
      </c>
      <c r="AF310" s="17" t="str">
        <f t="shared" si="29"/>
        <v/>
      </c>
      <c r="AG310" s="17" t="str" cm="1">
        <f t="array" ref="AG310">IFERROR(IF(J310="Level",INDEX($M310:$S310,AC310+1),INDEX($M310:$S310,AC310)),"")</f>
        <v/>
      </c>
      <c r="AH310" s="17" cm="1">
        <f t="array" ref="AH310">IFERROR(IF(J310="Level",INDEX($M310:$S310,AD310+1),INDEX($M310:$S310,AD310)),"")</f>
        <v>0</v>
      </c>
      <c r="AI310" s="17" t="str" cm="1">
        <f t="array" ref="AI310">IFERROR(INDEX($M310:$S310,AE310),"")</f>
        <v/>
      </c>
      <c r="AJ310" s="17" t="str" cm="1">
        <f t="array" ref="AJ310">IFERROR(INDEX($M310:$S310,AF310),"")</f>
        <v/>
      </c>
      <c r="AK310" s="17" t="str" cm="1">
        <f t="array" ref="AK310">IFERROR(IF(J310="Level",INDEX($T310:$Z310,AC310+1),INDEX($T310:$Z310,AC310)),"")</f>
        <v/>
      </c>
      <c r="AL310" s="17" cm="1">
        <f t="array" ref="AL310">IFERROR(IF(J310="Level",INDEX($T310:$Z310,AD310+1),INDEX($T310:$Z310,AD310)),"")</f>
        <v>0</v>
      </c>
      <c r="AM310" s="17" t="str" cm="1">
        <f t="array" ref="AM310">IFERROR(INDEX($T310:$Z310,AE310),"")</f>
        <v/>
      </c>
      <c r="AN310" s="17" t="str" cm="1">
        <f t="array" ref="AN310">IFERROR(INDEX($T310:$Z310,AF310),"")</f>
        <v/>
      </c>
    </row>
    <row r="311" spans="1:40" hidden="1" x14ac:dyDescent="0.2">
      <c r="A311" s="17" t="str">
        <f t="shared" si="24"/>
        <v>MPhil Earth Resources - Cornwall: PRH2CSMCSMCA</v>
      </c>
      <c r="B311" s="11" t="s">
        <v>2484</v>
      </c>
      <c r="C311" s="11" t="s">
        <v>32964</v>
      </c>
      <c r="D311" s="11" t="s">
        <v>2485</v>
      </c>
      <c r="E311" s="11" t="s">
        <v>391</v>
      </c>
      <c r="F311" s="11" t="s">
        <v>82</v>
      </c>
      <c r="G311" s="11" t="s">
        <v>32186</v>
      </c>
      <c r="H311" s="11" t="s">
        <v>72</v>
      </c>
      <c r="I311" s="11">
        <v>0</v>
      </c>
      <c r="J311" s="11" t="s">
        <v>32168</v>
      </c>
      <c r="K311" s="11" t="s">
        <v>32168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1">
        <v>0</v>
      </c>
      <c r="AA311" s="12" t="s">
        <v>32952</v>
      </c>
      <c r="AB311" s="17" t="str">
        <f t="shared" si="25"/>
        <v>Programme is not compatible with this tool</v>
      </c>
      <c r="AC311" s="17" t="str">
        <f t="shared" si="26"/>
        <v/>
      </c>
      <c r="AD311" s="17">
        <f t="shared" si="27"/>
        <v>6</v>
      </c>
      <c r="AE311" s="17" t="str">
        <f t="shared" si="28"/>
        <v/>
      </c>
      <c r="AF311" s="17" t="str">
        <f t="shared" si="29"/>
        <v/>
      </c>
      <c r="AG311" s="17" t="str" cm="1">
        <f t="array" ref="AG311">IFERROR(IF(J311="Level",INDEX($M311:$S311,AC311+1),INDEX($M311:$S311,AC311)),"")</f>
        <v/>
      </c>
      <c r="AH311" s="17" cm="1">
        <f t="array" ref="AH311">IFERROR(IF(J311="Level",INDEX($M311:$S311,AD311+1),INDEX($M311:$S311,AD311)),"")</f>
        <v>0</v>
      </c>
      <c r="AI311" s="17" t="str" cm="1">
        <f t="array" ref="AI311">IFERROR(INDEX($M311:$S311,AE311),"")</f>
        <v/>
      </c>
      <c r="AJ311" s="17" t="str" cm="1">
        <f t="array" ref="AJ311">IFERROR(INDEX($M311:$S311,AF311),"")</f>
        <v/>
      </c>
      <c r="AK311" s="17" t="str" cm="1">
        <f t="array" ref="AK311">IFERROR(IF(J311="Level",INDEX($T311:$Z311,AC311+1),INDEX($T311:$Z311,AC311)),"")</f>
        <v/>
      </c>
      <c r="AL311" s="17" cm="1">
        <f t="array" ref="AL311">IFERROR(IF(J311="Level",INDEX($T311:$Z311,AD311+1),INDEX($T311:$Z311,AD311)),"")</f>
        <v>0</v>
      </c>
      <c r="AM311" s="17" t="str" cm="1">
        <f t="array" ref="AM311">IFERROR(INDEX($T311:$Z311,AE311),"")</f>
        <v/>
      </c>
      <c r="AN311" s="17" t="str" cm="1">
        <f t="array" ref="AN311">IFERROR(INDEX($T311:$Z311,AF311),"")</f>
        <v/>
      </c>
    </row>
    <row r="312" spans="1:40" hidden="1" x14ac:dyDescent="0.2">
      <c r="A312" s="17" t="str">
        <f t="shared" si="24"/>
        <v>MPhil Mining and Minerals Engineering - Cornwall: PRH2CSMCSMCD</v>
      </c>
      <c r="B312" s="11" t="s">
        <v>2490</v>
      </c>
      <c r="C312" s="11" t="s">
        <v>32964</v>
      </c>
      <c r="D312" s="11" t="s">
        <v>2491</v>
      </c>
      <c r="E312" s="11" t="s">
        <v>391</v>
      </c>
      <c r="F312" s="11" t="s">
        <v>82</v>
      </c>
      <c r="G312" s="11" t="s">
        <v>32186</v>
      </c>
      <c r="H312" s="11" t="s">
        <v>72</v>
      </c>
      <c r="I312" s="11">
        <v>0</v>
      </c>
      <c r="J312" s="11" t="s">
        <v>32168</v>
      </c>
      <c r="K312" s="11" t="s">
        <v>32168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1">
        <v>0</v>
      </c>
      <c r="AA312" s="12" t="s">
        <v>32952</v>
      </c>
      <c r="AB312" s="17" t="str">
        <f t="shared" si="25"/>
        <v>Programme is not compatible with this tool</v>
      </c>
      <c r="AC312" s="17" t="str">
        <f t="shared" si="26"/>
        <v/>
      </c>
      <c r="AD312" s="17">
        <f t="shared" si="27"/>
        <v>6</v>
      </c>
      <c r="AE312" s="17" t="str">
        <f t="shared" si="28"/>
        <v/>
      </c>
      <c r="AF312" s="17" t="str">
        <f t="shared" si="29"/>
        <v/>
      </c>
      <c r="AG312" s="17" t="str" cm="1">
        <f t="array" ref="AG312">IFERROR(IF(J312="Level",INDEX($M312:$S312,AC312+1),INDEX($M312:$S312,AC312)),"")</f>
        <v/>
      </c>
      <c r="AH312" s="17" cm="1">
        <f t="array" ref="AH312">IFERROR(IF(J312="Level",INDEX($M312:$S312,AD312+1),INDEX($M312:$S312,AD312)),"")</f>
        <v>0</v>
      </c>
      <c r="AI312" s="17" t="str" cm="1">
        <f t="array" ref="AI312">IFERROR(INDEX($M312:$S312,AE312),"")</f>
        <v/>
      </c>
      <c r="AJ312" s="17" t="str" cm="1">
        <f t="array" ref="AJ312">IFERROR(INDEX($M312:$S312,AF312),"")</f>
        <v/>
      </c>
      <c r="AK312" s="17" t="str" cm="1">
        <f t="array" ref="AK312">IFERROR(IF(J312="Level",INDEX($T312:$Z312,AC312+1),INDEX($T312:$Z312,AC312)),"")</f>
        <v/>
      </c>
      <c r="AL312" s="17" cm="1">
        <f t="array" ref="AL312">IFERROR(IF(J312="Level",INDEX($T312:$Z312,AD312+1),INDEX($T312:$Z312,AD312)),"")</f>
        <v>0</v>
      </c>
      <c r="AM312" s="17" t="str" cm="1">
        <f t="array" ref="AM312">IFERROR(INDEX($T312:$Z312,AE312),"")</f>
        <v/>
      </c>
      <c r="AN312" s="17" t="str" cm="1">
        <f t="array" ref="AN312">IFERROR(INDEX($T312:$Z312,AF312),"")</f>
        <v/>
      </c>
    </row>
    <row r="313" spans="1:40" hidden="1" x14ac:dyDescent="0.2">
      <c r="A313" s="17" t="str">
        <f t="shared" si="24"/>
        <v>MPhil Mining and Minerals Engineering (QUEX) - Cornwall: PRH2MINCSMCA</v>
      </c>
      <c r="B313" s="11" t="s">
        <v>32972</v>
      </c>
      <c r="C313" s="11" t="s">
        <v>32964</v>
      </c>
      <c r="D313" s="11" t="s">
        <v>32973</v>
      </c>
      <c r="E313" s="11" t="s">
        <v>391</v>
      </c>
      <c r="F313" s="11" t="s">
        <v>82</v>
      </c>
      <c r="G313" s="11" t="s">
        <v>32186</v>
      </c>
      <c r="H313" s="11" t="s">
        <v>72</v>
      </c>
      <c r="I313" s="11">
        <v>0</v>
      </c>
      <c r="J313" s="11" t="s">
        <v>32168</v>
      </c>
      <c r="K313" s="11" t="s">
        <v>32168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1">
        <v>0</v>
      </c>
      <c r="AA313" s="12" t="s">
        <v>32952</v>
      </c>
      <c r="AB313" s="17" t="str">
        <f t="shared" si="25"/>
        <v>Programme is not compatible with this tool</v>
      </c>
      <c r="AC313" s="17" t="str">
        <f t="shared" si="26"/>
        <v/>
      </c>
      <c r="AD313" s="17">
        <f t="shared" si="27"/>
        <v>6</v>
      </c>
      <c r="AE313" s="17" t="str">
        <f t="shared" si="28"/>
        <v/>
      </c>
      <c r="AF313" s="17" t="str">
        <f t="shared" si="29"/>
        <v/>
      </c>
      <c r="AG313" s="17" t="str" cm="1">
        <f t="array" ref="AG313">IFERROR(IF(J313="Level",INDEX($M313:$S313,AC313+1),INDEX($M313:$S313,AC313)),"")</f>
        <v/>
      </c>
      <c r="AH313" s="17" cm="1">
        <f t="array" ref="AH313">IFERROR(IF(J313="Level",INDEX($M313:$S313,AD313+1),INDEX($M313:$S313,AD313)),"")</f>
        <v>0</v>
      </c>
      <c r="AI313" s="17" t="str" cm="1">
        <f t="array" ref="AI313">IFERROR(INDEX($M313:$S313,AE313),"")</f>
        <v/>
      </c>
      <c r="AJ313" s="17" t="str" cm="1">
        <f t="array" ref="AJ313">IFERROR(INDEX($M313:$S313,AF313),"")</f>
        <v/>
      </c>
      <c r="AK313" s="17" t="str" cm="1">
        <f t="array" ref="AK313">IFERROR(IF(J313="Level",INDEX($T313:$Z313,AC313+1),INDEX($T313:$Z313,AC313)),"")</f>
        <v/>
      </c>
      <c r="AL313" s="17" cm="1">
        <f t="array" ref="AL313">IFERROR(IF(J313="Level",INDEX($T313:$Z313,AD313+1),INDEX($T313:$Z313,AD313)),"")</f>
        <v>0</v>
      </c>
      <c r="AM313" s="17" t="str" cm="1">
        <f t="array" ref="AM313">IFERROR(INDEX($T313:$Z313,AE313),"")</f>
        <v/>
      </c>
      <c r="AN313" s="17" t="str" cm="1">
        <f t="array" ref="AN313">IFERROR(INDEX($T313:$Z313,AF313),"")</f>
        <v/>
      </c>
    </row>
    <row r="314" spans="1:40" hidden="1" x14ac:dyDescent="0.2">
      <c r="A314" s="17" t="str">
        <f t="shared" si="24"/>
        <v>MScbyRes Mining and Minerals Engineering - Cornwall: PRM3CSMCSMCD</v>
      </c>
      <c r="B314" s="11" t="s">
        <v>2988</v>
      </c>
      <c r="C314" s="11" t="s">
        <v>32964</v>
      </c>
      <c r="D314" s="11" t="s">
        <v>2989</v>
      </c>
      <c r="E314" s="11" t="s">
        <v>391</v>
      </c>
      <c r="F314" s="11" t="s">
        <v>82</v>
      </c>
      <c r="G314" s="11" t="s">
        <v>32186</v>
      </c>
      <c r="H314" s="11" t="s">
        <v>72</v>
      </c>
      <c r="I314" s="11">
        <v>0</v>
      </c>
      <c r="J314" s="11" t="s">
        <v>32168</v>
      </c>
      <c r="K314" s="11" t="s">
        <v>32168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1">
        <v>0</v>
      </c>
      <c r="AA314" s="12" t="s">
        <v>32952</v>
      </c>
      <c r="AB314" s="17" t="str">
        <f t="shared" si="25"/>
        <v>Programme is not compatible with this tool</v>
      </c>
      <c r="AC314" s="17" t="str">
        <f t="shared" si="26"/>
        <v/>
      </c>
      <c r="AD314" s="17">
        <f t="shared" si="27"/>
        <v>6</v>
      </c>
      <c r="AE314" s="17" t="str">
        <f t="shared" si="28"/>
        <v/>
      </c>
      <c r="AF314" s="17" t="str">
        <f t="shared" si="29"/>
        <v/>
      </c>
      <c r="AG314" s="17" t="str" cm="1">
        <f t="array" ref="AG314">IFERROR(IF(J314="Level",INDEX($M314:$S314,AC314+1),INDEX($M314:$S314,AC314)),"")</f>
        <v/>
      </c>
      <c r="AH314" s="17" cm="1">
        <f t="array" ref="AH314">IFERROR(IF(J314="Level",INDEX($M314:$S314,AD314+1),INDEX($M314:$S314,AD314)),"")</f>
        <v>0</v>
      </c>
      <c r="AI314" s="17" t="str" cm="1">
        <f t="array" ref="AI314">IFERROR(INDEX($M314:$S314,AE314),"")</f>
        <v/>
      </c>
      <c r="AJ314" s="17" t="str" cm="1">
        <f t="array" ref="AJ314">IFERROR(INDEX($M314:$S314,AF314),"")</f>
        <v/>
      </c>
      <c r="AK314" s="17" t="str" cm="1">
        <f t="array" ref="AK314">IFERROR(IF(J314="Level",INDEX($T314:$Z314,AC314+1),INDEX($T314:$Z314,AC314)),"")</f>
        <v/>
      </c>
      <c r="AL314" s="17" cm="1">
        <f t="array" ref="AL314">IFERROR(IF(J314="Level",INDEX($T314:$Z314,AD314+1),INDEX($T314:$Z314,AD314)),"")</f>
        <v>0</v>
      </c>
      <c r="AM314" s="17" t="str" cm="1">
        <f t="array" ref="AM314">IFERROR(INDEX($T314:$Z314,AE314),"")</f>
        <v/>
      </c>
      <c r="AN314" s="17" t="str" cm="1">
        <f t="array" ref="AN314">IFERROR(INDEX($T314:$Z314,AF314),"")</f>
        <v/>
      </c>
    </row>
    <row r="315" spans="1:40" hidden="1" x14ac:dyDescent="0.2">
      <c r="A315" s="17" t="str">
        <f t="shared" si="24"/>
        <v>PhD Earth Resources - Cornwall: PRP3CSMCSMCA</v>
      </c>
      <c r="B315" s="11" t="s">
        <v>3166</v>
      </c>
      <c r="C315" s="11" t="s">
        <v>32964</v>
      </c>
      <c r="D315" s="11" t="s">
        <v>3167</v>
      </c>
      <c r="E315" s="11" t="s">
        <v>391</v>
      </c>
      <c r="F315" s="11" t="s">
        <v>82</v>
      </c>
      <c r="G315" s="11" t="s">
        <v>32186</v>
      </c>
      <c r="H315" s="11" t="s">
        <v>72</v>
      </c>
      <c r="I315" s="11">
        <v>0</v>
      </c>
      <c r="J315" s="11" t="s">
        <v>32168</v>
      </c>
      <c r="K315" s="11" t="s">
        <v>32168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1">
        <v>0</v>
      </c>
      <c r="AA315" s="12" t="s">
        <v>32952</v>
      </c>
      <c r="AB315" s="17" t="str">
        <f t="shared" si="25"/>
        <v>Programme is not compatible with this tool</v>
      </c>
      <c r="AC315" s="17" t="str">
        <f t="shared" si="26"/>
        <v/>
      </c>
      <c r="AD315" s="17">
        <f t="shared" si="27"/>
        <v>6</v>
      </c>
      <c r="AE315" s="17" t="str">
        <f t="shared" si="28"/>
        <v/>
      </c>
      <c r="AF315" s="17" t="str">
        <f t="shared" si="29"/>
        <v/>
      </c>
      <c r="AG315" s="17" t="str" cm="1">
        <f t="array" ref="AG315">IFERROR(IF(J315="Level",INDEX($M315:$S315,AC315+1),INDEX($M315:$S315,AC315)),"")</f>
        <v/>
      </c>
      <c r="AH315" s="17" cm="1">
        <f t="array" ref="AH315">IFERROR(IF(J315="Level",INDEX($M315:$S315,AD315+1),INDEX($M315:$S315,AD315)),"")</f>
        <v>0</v>
      </c>
      <c r="AI315" s="17" t="str" cm="1">
        <f t="array" ref="AI315">IFERROR(INDEX($M315:$S315,AE315),"")</f>
        <v/>
      </c>
      <c r="AJ315" s="17" t="str" cm="1">
        <f t="array" ref="AJ315">IFERROR(INDEX($M315:$S315,AF315),"")</f>
        <v/>
      </c>
      <c r="AK315" s="17" t="str" cm="1">
        <f t="array" ref="AK315">IFERROR(IF(J315="Level",INDEX($T315:$Z315,AC315+1),INDEX($T315:$Z315,AC315)),"")</f>
        <v/>
      </c>
      <c r="AL315" s="17" cm="1">
        <f t="array" ref="AL315">IFERROR(IF(J315="Level",INDEX($T315:$Z315,AD315+1),INDEX($T315:$Z315,AD315)),"")</f>
        <v>0</v>
      </c>
      <c r="AM315" s="17" t="str" cm="1">
        <f t="array" ref="AM315">IFERROR(INDEX($T315:$Z315,AE315),"")</f>
        <v/>
      </c>
      <c r="AN315" s="17" t="str" cm="1">
        <f t="array" ref="AN315">IFERROR(INDEX($T315:$Z315,AF315),"")</f>
        <v/>
      </c>
    </row>
    <row r="316" spans="1:40" hidden="1" x14ac:dyDescent="0.2">
      <c r="A316" s="17" t="str">
        <f t="shared" si="24"/>
        <v>PhD Mining and Minerals Engineering - Cornwall: PRP3CSMCSMCC</v>
      </c>
      <c r="B316" s="11" t="s">
        <v>3170</v>
      </c>
      <c r="C316" s="11" t="s">
        <v>32964</v>
      </c>
      <c r="D316" s="11" t="s">
        <v>3171</v>
      </c>
      <c r="E316" s="11" t="s">
        <v>391</v>
      </c>
      <c r="F316" s="11" t="s">
        <v>82</v>
      </c>
      <c r="G316" s="11" t="s">
        <v>32186</v>
      </c>
      <c r="H316" s="11" t="s">
        <v>72</v>
      </c>
      <c r="I316" s="11">
        <v>0</v>
      </c>
      <c r="J316" s="11" t="s">
        <v>32168</v>
      </c>
      <c r="K316" s="11" t="s">
        <v>32168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1">
        <v>0</v>
      </c>
      <c r="AA316" s="12" t="s">
        <v>32952</v>
      </c>
      <c r="AB316" s="17" t="str">
        <f t="shared" si="25"/>
        <v>Programme is not compatible with this tool</v>
      </c>
      <c r="AC316" s="17" t="str">
        <f t="shared" si="26"/>
        <v/>
      </c>
      <c r="AD316" s="17">
        <f t="shared" si="27"/>
        <v>6</v>
      </c>
      <c r="AE316" s="17" t="str">
        <f t="shared" si="28"/>
        <v/>
      </c>
      <c r="AF316" s="17" t="str">
        <f t="shared" si="29"/>
        <v/>
      </c>
      <c r="AG316" s="17" t="str" cm="1">
        <f t="array" ref="AG316">IFERROR(IF(J316="Level",INDEX($M316:$S316,AC316+1),INDEX($M316:$S316,AC316)),"")</f>
        <v/>
      </c>
      <c r="AH316" s="17" cm="1">
        <f t="array" ref="AH316">IFERROR(IF(J316="Level",INDEX($M316:$S316,AD316+1),INDEX($M316:$S316,AD316)),"")</f>
        <v>0</v>
      </c>
      <c r="AI316" s="17" t="str" cm="1">
        <f t="array" ref="AI316">IFERROR(INDEX($M316:$S316,AE316),"")</f>
        <v/>
      </c>
      <c r="AJ316" s="17" t="str" cm="1">
        <f t="array" ref="AJ316">IFERROR(INDEX($M316:$S316,AF316),"")</f>
        <v/>
      </c>
      <c r="AK316" s="17" t="str" cm="1">
        <f t="array" ref="AK316">IFERROR(IF(J316="Level",INDEX($T316:$Z316,AC316+1),INDEX($T316:$Z316,AC316)),"")</f>
        <v/>
      </c>
      <c r="AL316" s="17" cm="1">
        <f t="array" ref="AL316">IFERROR(IF(J316="Level",INDEX($T316:$Z316,AD316+1),INDEX($T316:$Z316,AD316)),"")</f>
        <v>0</v>
      </c>
      <c r="AM316" s="17" t="str" cm="1">
        <f t="array" ref="AM316">IFERROR(INDEX($T316:$Z316,AE316),"")</f>
        <v/>
      </c>
      <c r="AN316" s="17" t="str" cm="1">
        <f t="array" ref="AN316">IFERROR(INDEX($T316:$Z316,AF316),"")</f>
        <v/>
      </c>
    </row>
    <row r="317" spans="1:40" hidden="1" x14ac:dyDescent="0.2">
      <c r="A317" s="17" t="str">
        <f t="shared" si="24"/>
        <v>PhD Mining and Minerals Engineering (QUEX) - Cornwall: PRP3MINCSMCA</v>
      </c>
      <c r="B317" s="11" t="s">
        <v>31950</v>
      </c>
      <c r="C317" s="11" t="s">
        <v>32964</v>
      </c>
      <c r="D317" s="11" t="s">
        <v>32211</v>
      </c>
      <c r="E317" s="11" t="s">
        <v>391</v>
      </c>
      <c r="F317" s="11" t="s">
        <v>82</v>
      </c>
      <c r="G317" s="11" t="s">
        <v>32186</v>
      </c>
      <c r="H317" s="11" t="s">
        <v>72</v>
      </c>
      <c r="I317" s="11">
        <v>0</v>
      </c>
      <c r="J317" s="11" t="s">
        <v>32168</v>
      </c>
      <c r="K317" s="11" t="s">
        <v>32168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1">
        <v>0</v>
      </c>
      <c r="AA317" s="12" t="s">
        <v>32952</v>
      </c>
      <c r="AB317" s="17" t="str">
        <f t="shared" si="25"/>
        <v>Programme is not compatible with this tool</v>
      </c>
      <c r="AC317" s="17" t="str">
        <f t="shared" si="26"/>
        <v/>
      </c>
      <c r="AD317" s="17">
        <f t="shared" si="27"/>
        <v>6</v>
      </c>
      <c r="AE317" s="17" t="str">
        <f t="shared" si="28"/>
        <v/>
      </c>
      <c r="AF317" s="17" t="str">
        <f t="shared" si="29"/>
        <v/>
      </c>
      <c r="AG317" s="17" t="str" cm="1">
        <f t="array" ref="AG317">IFERROR(IF(J317="Level",INDEX($M317:$S317,AC317+1),INDEX($M317:$S317,AC317)),"")</f>
        <v/>
      </c>
      <c r="AH317" s="17" cm="1">
        <f t="array" ref="AH317">IFERROR(IF(J317="Level",INDEX($M317:$S317,AD317+1),INDEX($M317:$S317,AD317)),"")</f>
        <v>0</v>
      </c>
      <c r="AI317" s="17" t="str" cm="1">
        <f t="array" ref="AI317">IFERROR(INDEX($M317:$S317,AE317),"")</f>
        <v/>
      </c>
      <c r="AJ317" s="17" t="str" cm="1">
        <f t="array" ref="AJ317">IFERROR(INDEX($M317:$S317,AF317),"")</f>
        <v/>
      </c>
      <c r="AK317" s="17" t="str" cm="1">
        <f t="array" ref="AK317">IFERROR(IF(J317="Level",INDEX($T317:$Z317,AC317+1),INDEX($T317:$Z317,AC317)),"")</f>
        <v/>
      </c>
      <c r="AL317" s="17" cm="1">
        <f t="array" ref="AL317">IFERROR(IF(J317="Level",INDEX($T317:$Z317,AD317+1),INDEX($T317:$Z317,AD317)),"")</f>
        <v>0</v>
      </c>
      <c r="AM317" s="17" t="str" cm="1">
        <f t="array" ref="AM317">IFERROR(INDEX($T317:$Z317,AE317),"")</f>
        <v/>
      </c>
      <c r="AN317" s="17" t="str" cm="1">
        <f t="array" ref="AN317">IFERROR(INDEX($T317:$Z317,AF317),"")</f>
        <v/>
      </c>
    </row>
    <row r="318" spans="1:40" hidden="1" x14ac:dyDescent="0.2">
      <c r="A318" s="17" t="str">
        <f t="shared" si="24"/>
        <v>MPhil Natural Sciences: PRH2NSCNSC01</v>
      </c>
      <c r="B318" s="11" t="s">
        <v>2699</v>
      </c>
      <c r="C318" s="11" t="s">
        <v>32964</v>
      </c>
      <c r="D318" s="11" t="s">
        <v>2700</v>
      </c>
      <c r="E318" s="11" t="s">
        <v>1168</v>
      </c>
      <c r="F318" s="11" t="s">
        <v>82</v>
      </c>
      <c r="G318" s="11" t="s">
        <v>32186</v>
      </c>
      <c r="H318" s="11" t="s">
        <v>72</v>
      </c>
      <c r="I318" s="11">
        <v>0</v>
      </c>
      <c r="J318" s="11" t="s">
        <v>32168</v>
      </c>
      <c r="K318" s="11" t="s">
        <v>32168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1">
        <v>0</v>
      </c>
      <c r="AA318" s="12" t="s">
        <v>32952</v>
      </c>
      <c r="AB318" s="17" t="str">
        <f t="shared" si="25"/>
        <v>Programme is not compatible with this tool</v>
      </c>
      <c r="AC318" s="17" t="str">
        <f t="shared" si="26"/>
        <v/>
      </c>
      <c r="AD318" s="17">
        <f t="shared" si="27"/>
        <v>6</v>
      </c>
      <c r="AE318" s="17" t="str">
        <f t="shared" si="28"/>
        <v/>
      </c>
      <c r="AF318" s="17" t="str">
        <f t="shared" si="29"/>
        <v/>
      </c>
      <c r="AG318" s="17" t="str" cm="1">
        <f t="array" ref="AG318">IFERROR(IF(J318="Level",INDEX($M318:$S318,AC318+1),INDEX($M318:$S318,AC318)),"")</f>
        <v/>
      </c>
      <c r="AH318" s="17" cm="1">
        <f t="array" ref="AH318">IFERROR(IF(J318="Level",INDEX($M318:$S318,AD318+1),INDEX($M318:$S318,AD318)),"")</f>
        <v>0</v>
      </c>
      <c r="AI318" s="17" t="str" cm="1">
        <f t="array" ref="AI318">IFERROR(INDEX($M318:$S318,AE318),"")</f>
        <v/>
      </c>
      <c r="AJ318" s="17" t="str" cm="1">
        <f t="array" ref="AJ318">IFERROR(INDEX($M318:$S318,AF318),"")</f>
        <v/>
      </c>
      <c r="AK318" s="17" t="str" cm="1">
        <f t="array" ref="AK318">IFERROR(IF(J318="Level",INDEX($T318:$Z318,AC318+1),INDEX($T318:$Z318,AC318)),"")</f>
        <v/>
      </c>
      <c r="AL318" s="17" cm="1">
        <f t="array" ref="AL318">IFERROR(IF(J318="Level",INDEX($T318:$Z318,AD318+1),INDEX($T318:$Z318,AD318)),"")</f>
        <v>0</v>
      </c>
      <c r="AM318" s="17" t="str" cm="1">
        <f t="array" ref="AM318">IFERROR(INDEX($T318:$Z318,AE318),"")</f>
        <v/>
      </c>
      <c r="AN318" s="17" t="str" cm="1">
        <f t="array" ref="AN318">IFERROR(INDEX($T318:$Z318,AF318),"")</f>
        <v/>
      </c>
    </row>
    <row r="319" spans="1:40" hidden="1" x14ac:dyDescent="0.2">
      <c r="A319" s="17" t="str">
        <f t="shared" si="24"/>
        <v>PhD Natural Sciences: PRP3NSCNSC01</v>
      </c>
      <c r="B319" s="11" t="s">
        <v>3434</v>
      </c>
      <c r="C319" s="11" t="s">
        <v>32964</v>
      </c>
      <c r="D319" s="11" t="s">
        <v>3435</v>
      </c>
      <c r="E319" s="11" t="s">
        <v>1168</v>
      </c>
      <c r="F319" s="11" t="s">
        <v>82</v>
      </c>
      <c r="G319" s="11" t="s">
        <v>32186</v>
      </c>
      <c r="H319" s="11" t="s">
        <v>72</v>
      </c>
      <c r="I319" s="11">
        <v>0</v>
      </c>
      <c r="J319" s="11" t="s">
        <v>32168</v>
      </c>
      <c r="K319" s="11" t="s">
        <v>32168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1">
        <v>0</v>
      </c>
      <c r="AA319" s="12" t="s">
        <v>32952</v>
      </c>
      <c r="AB319" s="17" t="str">
        <f t="shared" si="25"/>
        <v>Programme is not compatible with this tool</v>
      </c>
      <c r="AC319" s="17" t="str">
        <f t="shared" si="26"/>
        <v/>
      </c>
      <c r="AD319" s="17">
        <f t="shared" si="27"/>
        <v>6</v>
      </c>
      <c r="AE319" s="17" t="str">
        <f t="shared" si="28"/>
        <v/>
      </c>
      <c r="AF319" s="17" t="str">
        <f t="shared" si="29"/>
        <v/>
      </c>
      <c r="AG319" s="17" t="str" cm="1">
        <f t="array" ref="AG319">IFERROR(IF(J319="Level",INDEX($M319:$S319,AC319+1),INDEX($M319:$S319,AC319)),"")</f>
        <v/>
      </c>
      <c r="AH319" s="17" cm="1">
        <f t="array" ref="AH319">IFERROR(IF(J319="Level",INDEX($M319:$S319,AD319+1),INDEX($M319:$S319,AD319)),"")</f>
        <v>0</v>
      </c>
      <c r="AI319" s="17" t="str" cm="1">
        <f t="array" ref="AI319">IFERROR(INDEX($M319:$S319,AE319),"")</f>
        <v/>
      </c>
      <c r="AJ319" s="17" t="str" cm="1">
        <f t="array" ref="AJ319">IFERROR(INDEX($M319:$S319,AF319),"")</f>
        <v/>
      </c>
      <c r="AK319" s="17" t="str" cm="1">
        <f t="array" ref="AK319">IFERROR(IF(J319="Level",INDEX($T319:$Z319,AC319+1),INDEX($T319:$Z319,AC319)),"")</f>
        <v/>
      </c>
      <c r="AL319" s="17" cm="1">
        <f t="array" ref="AL319">IFERROR(IF(J319="Level",INDEX($T319:$Z319,AD319+1),INDEX($T319:$Z319,AD319)),"")</f>
        <v>0</v>
      </c>
      <c r="AM319" s="17" t="str" cm="1">
        <f t="array" ref="AM319">IFERROR(INDEX($T319:$Z319,AE319),"")</f>
        <v/>
      </c>
      <c r="AN319" s="17" t="str" cm="1">
        <f t="array" ref="AN319">IFERROR(INDEX($T319:$Z319,AF319),"")</f>
        <v/>
      </c>
    </row>
    <row r="320" spans="1:40" hidden="1" x14ac:dyDescent="0.2">
      <c r="A320" s="17" t="str">
        <f t="shared" si="24"/>
        <v>MPhil Geography P: PRH2GOAGOA06</v>
      </c>
      <c r="B320" s="11" t="s">
        <v>2588</v>
      </c>
      <c r="C320" s="11" t="s">
        <v>32964</v>
      </c>
      <c r="D320" s="11" t="s">
        <v>2589</v>
      </c>
      <c r="E320" s="11" t="s">
        <v>498</v>
      </c>
      <c r="F320" s="11" t="s">
        <v>82</v>
      </c>
      <c r="G320" s="11" t="s">
        <v>32186</v>
      </c>
      <c r="H320" s="11" t="s">
        <v>72</v>
      </c>
      <c r="I320" s="11">
        <v>0</v>
      </c>
      <c r="J320" s="11" t="s">
        <v>32168</v>
      </c>
      <c r="K320" s="11" t="s">
        <v>32168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1">
        <v>0</v>
      </c>
      <c r="AA320" s="12" t="s">
        <v>32952</v>
      </c>
      <c r="AB320" s="17" t="str">
        <f t="shared" si="25"/>
        <v>Programme is not compatible with this tool</v>
      </c>
      <c r="AC320" s="17" t="str">
        <f t="shared" si="26"/>
        <v/>
      </c>
      <c r="AD320" s="17">
        <f t="shared" si="27"/>
        <v>6</v>
      </c>
      <c r="AE320" s="17" t="str">
        <f t="shared" si="28"/>
        <v/>
      </c>
      <c r="AF320" s="17" t="str">
        <f t="shared" si="29"/>
        <v/>
      </c>
      <c r="AG320" s="17" t="str" cm="1">
        <f t="array" ref="AG320">IFERROR(IF(J320="Level",INDEX($M320:$S320,AC320+1),INDEX($M320:$S320,AC320)),"")</f>
        <v/>
      </c>
      <c r="AH320" s="17" cm="1">
        <f t="array" ref="AH320">IFERROR(IF(J320="Level",INDEX($M320:$S320,AD320+1),INDEX($M320:$S320,AD320)),"")</f>
        <v>0</v>
      </c>
      <c r="AI320" s="17" t="str" cm="1">
        <f t="array" ref="AI320">IFERROR(INDEX($M320:$S320,AE320),"")</f>
        <v/>
      </c>
      <c r="AJ320" s="17" t="str" cm="1">
        <f t="array" ref="AJ320">IFERROR(INDEX($M320:$S320,AF320),"")</f>
        <v/>
      </c>
      <c r="AK320" s="17" t="str" cm="1">
        <f t="array" ref="AK320">IFERROR(IF(J320="Level",INDEX($T320:$Z320,AC320+1),INDEX($T320:$Z320,AC320)),"")</f>
        <v/>
      </c>
      <c r="AL320" s="17" cm="1">
        <f t="array" ref="AL320">IFERROR(IF(J320="Level",INDEX($T320:$Z320,AD320+1),INDEX($T320:$Z320,AD320)),"")</f>
        <v>0</v>
      </c>
      <c r="AM320" s="17" t="str" cm="1">
        <f t="array" ref="AM320">IFERROR(INDEX($T320:$Z320,AE320),"")</f>
        <v/>
      </c>
      <c r="AN320" s="17" t="str" cm="1">
        <f t="array" ref="AN320">IFERROR(INDEX($T320:$Z320,AF320),"")</f>
        <v/>
      </c>
    </row>
    <row r="321" spans="1:40" hidden="1" x14ac:dyDescent="0.2">
      <c r="A321" s="17" t="str">
        <f t="shared" si="24"/>
        <v>MPhil Geography P (SS): PRH2GOAGOA08</v>
      </c>
      <c r="B321" s="11" t="s">
        <v>2591</v>
      </c>
      <c r="C321" s="11" t="s">
        <v>32964</v>
      </c>
      <c r="D321" s="11" t="s">
        <v>2592</v>
      </c>
      <c r="E321" s="11" t="s">
        <v>498</v>
      </c>
      <c r="F321" s="11" t="s">
        <v>82</v>
      </c>
      <c r="G321" s="11" t="s">
        <v>32186</v>
      </c>
      <c r="H321" s="11" t="s">
        <v>72</v>
      </c>
      <c r="I321" s="11">
        <v>0</v>
      </c>
      <c r="J321" s="11" t="s">
        <v>32168</v>
      </c>
      <c r="K321" s="11" t="s">
        <v>32168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1">
        <v>0</v>
      </c>
      <c r="AA321" s="12" t="s">
        <v>32952</v>
      </c>
      <c r="AB321" s="17" t="str">
        <f t="shared" si="25"/>
        <v>Programme is not compatible with this tool</v>
      </c>
      <c r="AC321" s="17" t="str">
        <f t="shared" si="26"/>
        <v/>
      </c>
      <c r="AD321" s="17">
        <f t="shared" si="27"/>
        <v>6</v>
      </c>
      <c r="AE321" s="17" t="str">
        <f t="shared" si="28"/>
        <v/>
      </c>
      <c r="AF321" s="17" t="str">
        <f t="shared" si="29"/>
        <v/>
      </c>
      <c r="AG321" s="17" t="str" cm="1">
        <f t="array" ref="AG321">IFERROR(IF(J321="Level",INDEX($M321:$S321,AC321+1),INDEX($M321:$S321,AC321)),"")</f>
        <v/>
      </c>
      <c r="AH321" s="17" cm="1">
        <f t="array" ref="AH321">IFERROR(IF(J321="Level",INDEX($M321:$S321,AD321+1),INDEX($M321:$S321,AD321)),"")</f>
        <v>0</v>
      </c>
      <c r="AI321" s="17" t="str" cm="1">
        <f t="array" ref="AI321">IFERROR(INDEX($M321:$S321,AE321),"")</f>
        <v/>
      </c>
      <c r="AJ321" s="17" t="str" cm="1">
        <f t="array" ref="AJ321">IFERROR(INDEX($M321:$S321,AF321),"")</f>
        <v/>
      </c>
      <c r="AK321" s="17" t="str" cm="1">
        <f t="array" ref="AK321">IFERROR(IF(J321="Level",INDEX($T321:$Z321,AC321+1),INDEX($T321:$Z321,AC321)),"")</f>
        <v/>
      </c>
      <c r="AL321" s="17" cm="1">
        <f t="array" ref="AL321">IFERROR(IF(J321="Level",INDEX($T321:$Z321,AD321+1),INDEX($T321:$Z321,AD321)),"")</f>
        <v>0</v>
      </c>
      <c r="AM321" s="17" t="str" cm="1">
        <f t="array" ref="AM321">IFERROR(INDEX($T321:$Z321,AE321),"")</f>
        <v/>
      </c>
      <c r="AN321" s="17" t="str" cm="1">
        <f t="array" ref="AN321">IFERROR(INDEX($T321:$Z321,AF321),"")</f>
        <v/>
      </c>
    </row>
    <row r="322" spans="1:40" hidden="1" x14ac:dyDescent="0.2">
      <c r="A322" s="17" t="str">
        <f t="shared" ref="A322:A385" si="30">D322&amp;": "&amp;B322</f>
        <v>MScbyRes Physical Geography: PRM3GOAGOA04</v>
      </c>
      <c r="B322" s="11" t="s">
        <v>3022</v>
      </c>
      <c r="C322" s="11" t="s">
        <v>32964</v>
      </c>
      <c r="D322" s="11" t="s">
        <v>3023</v>
      </c>
      <c r="E322" s="11" t="s">
        <v>498</v>
      </c>
      <c r="F322" s="11" t="s">
        <v>82</v>
      </c>
      <c r="G322" s="11" t="s">
        <v>32186</v>
      </c>
      <c r="H322" s="11" t="s">
        <v>72</v>
      </c>
      <c r="I322" s="11">
        <v>0</v>
      </c>
      <c r="J322" s="11" t="s">
        <v>32168</v>
      </c>
      <c r="K322" s="11" t="s">
        <v>32168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1">
        <v>0</v>
      </c>
      <c r="AA322" s="12" t="s">
        <v>32952</v>
      </c>
      <c r="AB322" s="17" t="str">
        <f t="shared" ref="AB322:AB385" si="31">IF(H322="Yes","Programme: "&amp;D322,"Programme is not compatible with this tool")</f>
        <v>Programme is not compatible with this tool</v>
      </c>
      <c r="AC322" s="17" t="str">
        <f t="shared" ref="AC322:AC385" si="32">IF(J322="Stage",IF(M322&lt;&gt;0,1,IF(N322&lt;&gt;0,2,IF(O322&lt;&gt;0,3,IF(P322&lt;&gt;0,4,IF(Q322&lt;&gt;0,5,""))))),IF(J322="","",IF(R322&lt;&gt;0,5,IF(S322&lt;&gt;0,6,""))))</f>
        <v/>
      </c>
      <c r="AD322" s="17">
        <f t="shared" ref="AD322:AD385" si="33">IF(J322="Stage",IF(AND(N322&lt;&gt;0,AC322&lt;2),2,IF(AND(O322&lt;&gt;0,AC322&lt;3),3,IF(AND(P322&lt;&gt;0,AC322&lt;4),4,IF(AND(Q322&lt;&gt;0,AC322&lt;5),5,"")))),IF(J322="","",IF(AC322&lt;&gt;0,6)))</f>
        <v>6</v>
      </c>
      <c r="AE322" s="17" t="str">
        <f t="shared" ref="AE322:AE385" si="34">IF(AND(O322&lt;&gt;0,AD322&lt;3),3,IF(AND(P322&lt;&gt;0,AD322&lt;4),4,IF(AND(Q322&lt;&gt;0,AD322&lt;5),5,"")))</f>
        <v/>
      </c>
      <c r="AF322" s="17" t="str">
        <f t="shared" ref="AF322:AF385" si="35">IF(AND(P322&lt;&gt;0,AE322&lt;4),4,IF(AND(Q322&lt;&gt;0,AE322&lt;5),5,""))</f>
        <v/>
      </c>
      <c r="AG322" s="17" t="str" cm="1">
        <f t="array" ref="AG322">IFERROR(IF(J322="Level",INDEX($M322:$S322,AC322+1),INDEX($M322:$S322,AC322)),"")</f>
        <v/>
      </c>
      <c r="AH322" s="17" cm="1">
        <f t="array" ref="AH322">IFERROR(IF(J322="Level",INDEX($M322:$S322,AD322+1),INDEX($M322:$S322,AD322)),"")</f>
        <v>0</v>
      </c>
      <c r="AI322" s="17" t="str" cm="1">
        <f t="array" ref="AI322">IFERROR(INDEX($M322:$S322,AE322),"")</f>
        <v/>
      </c>
      <c r="AJ322" s="17" t="str" cm="1">
        <f t="array" ref="AJ322">IFERROR(INDEX($M322:$S322,AF322),"")</f>
        <v/>
      </c>
      <c r="AK322" s="17" t="str" cm="1">
        <f t="array" ref="AK322">IFERROR(IF(J322="Level",INDEX($T322:$Z322,AC322+1),INDEX($T322:$Z322,AC322)),"")</f>
        <v/>
      </c>
      <c r="AL322" s="17" cm="1">
        <f t="array" ref="AL322">IFERROR(IF(J322="Level",INDEX($T322:$Z322,AD322+1),INDEX($T322:$Z322,AD322)),"")</f>
        <v>0</v>
      </c>
      <c r="AM322" s="17" t="str" cm="1">
        <f t="array" ref="AM322">IFERROR(INDEX($T322:$Z322,AE322),"")</f>
        <v/>
      </c>
      <c r="AN322" s="17" t="str" cm="1">
        <f t="array" ref="AN322">IFERROR(INDEX($T322:$Z322,AF322),"")</f>
        <v/>
      </c>
    </row>
    <row r="323" spans="1:40" hidden="1" x14ac:dyDescent="0.2">
      <c r="A323" s="17" t="str">
        <f t="shared" si="30"/>
        <v>MScbyRes Physical Geography (Split Site): PRM3GOAGOA05</v>
      </c>
      <c r="B323" s="11" t="s">
        <v>3024</v>
      </c>
      <c r="C323" s="11" t="s">
        <v>32964</v>
      </c>
      <c r="D323" s="11" t="s">
        <v>32384</v>
      </c>
      <c r="E323" s="11" t="s">
        <v>498</v>
      </c>
      <c r="F323" s="11" t="s">
        <v>82</v>
      </c>
      <c r="G323" s="11" t="s">
        <v>32186</v>
      </c>
      <c r="H323" s="11" t="s">
        <v>72</v>
      </c>
      <c r="I323" s="11">
        <v>0</v>
      </c>
      <c r="J323" s="11" t="s">
        <v>32168</v>
      </c>
      <c r="K323" s="11" t="s">
        <v>32168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1">
        <v>0</v>
      </c>
      <c r="AA323" s="12" t="s">
        <v>32952</v>
      </c>
      <c r="AB323" s="17" t="str">
        <f t="shared" si="31"/>
        <v>Programme is not compatible with this tool</v>
      </c>
      <c r="AC323" s="17" t="str">
        <f t="shared" si="32"/>
        <v/>
      </c>
      <c r="AD323" s="17">
        <f t="shared" si="33"/>
        <v>6</v>
      </c>
      <c r="AE323" s="17" t="str">
        <f t="shared" si="34"/>
        <v/>
      </c>
      <c r="AF323" s="17" t="str">
        <f t="shared" si="35"/>
        <v/>
      </c>
      <c r="AG323" s="17" t="str" cm="1">
        <f t="array" ref="AG323">IFERROR(IF(J323="Level",INDEX($M323:$S323,AC323+1),INDEX($M323:$S323,AC323)),"")</f>
        <v/>
      </c>
      <c r="AH323" s="17" cm="1">
        <f t="array" ref="AH323">IFERROR(IF(J323="Level",INDEX($M323:$S323,AD323+1),INDEX($M323:$S323,AD323)),"")</f>
        <v>0</v>
      </c>
      <c r="AI323" s="17" t="str" cm="1">
        <f t="array" ref="AI323">IFERROR(INDEX($M323:$S323,AE323),"")</f>
        <v/>
      </c>
      <c r="AJ323" s="17" t="str" cm="1">
        <f t="array" ref="AJ323">IFERROR(INDEX($M323:$S323,AF323),"")</f>
        <v/>
      </c>
      <c r="AK323" s="17" t="str" cm="1">
        <f t="array" ref="AK323">IFERROR(IF(J323="Level",INDEX($T323:$Z323,AC323+1),INDEX($T323:$Z323,AC323)),"")</f>
        <v/>
      </c>
      <c r="AL323" s="17" cm="1">
        <f t="array" ref="AL323">IFERROR(IF(J323="Level",INDEX($T323:$Z323,AD323+1),INDEX($T323:$Z323,AD323)),"")</f>
        <v>0</v>
      </c>
      <c r="AM323" s="17" t="str" cm="1">
        <f t="array" ref="AM323">IFERROR(INDEX($T323:$Z323,AE323),"")</f>
        <v/>
      </c>
      <c r="AN323" s="17" t="str" cm="1">
        <f t="array" ref="AN323">IFERROR(INDEX($T323:$Z323,AF323),"")</f>
        <v/>
      </c>
    </row>
    <row r="324" spans="1:40" hidden="1" x14ac:dyDescent="0.2">
      <c r="A324" s="17" t="str">
        <f t="shared" si="30"/>
        <v>PhDbyPub Geography (Physical): PRP2GOAGOA03</v>
      </c>
      <c r="B324" s="11" t="s">
        <v>3915</v>
      </c>
      <c r="C324" s="11" t="s">
        <v>32964</v>
      </c>
      <c r="D324" s="11" t="s">
        <v>3916</v>
      </c>
      <c r="E324" s="11" t="s">
        <v>498</v>
      </c>
      <c r="F324" s="11" t="s">
        <v>82</v>
      </c>
      <c r="G324" s="11" t="s">
        <v>32186</v>
      </c>
      <c r="H324" s="11" t="s">
        <v>72</v>
      </c>
      <c r="I324" s="11">
        <v>0</v>
      </c>
      <c r="J324" s="11" t="s">
        <v>32168</v>
      </c>
      <c r="K324" s="11" t="s">
        <v>32168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1">
        <v>0</v>
      </c>
      <c r="AA324" s="12" t="s">
        <v>32952</v>
      </c>
      <c r="AB324" s="17" t="str">
        <f t="shared" si="31"/>
        <v>Programme is not compatible with this tool</v>
      </c>
      <c r="AC324" s="17" t="str">
        <f t="shared" si="32"/>
        <v/>
      </c>
      <c r="AD324" s="17">
        <f t="shared" si="33"/>
        <v>6</v>
      </c>
      <c r="AE324" s="17" t="str">
        <f t="shared" si="34"/>
        <v/>
      </c>
      <c r="AF324" s="17" t="str">
        <f t="shared" si="35"/>
        <v/>
      </c>
      <c r="AG324" s="17" t="str" cm="1">
        <f t="array" ref="AG324">IFERROR(IF(J324="Level",INDEX($M324:$S324,AC324+1),INDEX($M324:$S324,AC324)),"")</f>
        <v/>
      </c>
      <c r="AH324" s="17" cm="1">
        <f t="array" ref="AH324">IFERROR(IF(J324="Level",INDEX($M324:$S324,AD324+1),INDEX($M324:$S324,AD324)),"")</f>
        <v>0</v>
      </c>
      <c r="AI324" s="17" t="str" cm="1">
        <f t="array" ref="AI324">IFERROR(INDEX($M324:$S324,AE324),"")</f>
        <v/>
      </c>
      <c r="AJ324" s="17" t="str" cm="1">
        <f t="array" ref="AJ324">IFERROR(INDEX($M324:$S324,AF324),"")</f>
        <v/>
      </c>
      <c r="AK324" s="17" t="str" cm="1">
        <f t="array" ref="AK324">IFERROR(IF(J324="Level",INDEX($T324:$Z324,AC324+1),INDEX($T324:$Z324,AC324)),"")</f>
        <v/>
      </c>
      <c r="AL324" s="17" cm="1">
        <f t="array" ref="AL324">IFERROR(IF(J324="Level",INDEX($T324:$Z324,AD324+1),INDEX($T324:$Z324,AD324)),"")</f>
        <v>0</v>
      </c>
      <c r="AM324" s="17" t="str" cm="1">
        <f t="array" ref="AM324">IFERROR(INDEX($T324:$Z324,AE324),"")</f>
        <v/>
      </c>
      <c r="AN324" s="17" t="str" cm="1">
        <f t="array" ref="AN324">IFERROR(INDEX($T324:$Z324,AF324),"")</f>
        <v/>
      </c>
    </row>
    <row r="325" spans="1:40" hidden="1" x14ac:dyDescent="0.2">
      <c r="A325" s="17" t="str">
        <f t="shared" si="30"/>
        <v>PhD Geography P: PRP3GOAGOA06</v>
      </c>
      <c r="B325" s="11" t="s">
        <v>3285</v>
      </c>
      <c r="C325" s="11" t="s">
        <v>32964</v>
      </c>
      <c r="D325" s="11" t="s">
        <v>3286</v>
      </c>
      <c r="E325" s="11" t="s">
        <v>498</v>
      </c>
      <c r="F325" s="11" t="s">
        <v>82</v>
      </c>
      <c r="G325" s="11" t="s">
        <v>32186</v>
      </c>
      <c r="H325" s="11" t="s">
        <v>72</v>
      </c>
      <c r="I325" s="11">
        <v>0</v>
      </c>
      <c r="J325" s="11" t="s">
        <v>32168</v>
      </c>
      <c r="K325" s="11" t="s">
        <v>32168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1">
        <v>0</v>
      </c>
      <c r="AA325" s="12" t="s">
        <v>32952</v>
      </c>
      <c r="AB325" s="17" t="str">
        <f t="shared" si="31"/>
        <v>Programme is not compatible with this tool</v>
      </c>
      <c r="AC325" s="17" t="str">
        <f t="shared" si="32"/>
        <v/>
      </c>
      <c r="AD325" s="17">
        <f t="shared" si="33"/>
        <v>6</v>
      </c>
      <c r="AE325" s="17" t="str">
        <f t="shared" si="34"/>
        <v/>
      </c>
      <c r="AF325" s="17" t="str">
        <f t="shared" si="35"/>
        <v/>
      </c>
      <c r="AG325" s="17" t="str" cm="1">
        <f t="array" ref="AG325">IFERROR(IF(J325="Level",INDEX($M325:$S325,AC325+1),INDEX($M325:$S325,AC325)),"")</f>
        <v/>
      </c>
      <c r="AH325" s="17" cm="1">
        <f t="array" ref="AH325">IFERROR(IF(J325="Level",INDEX($M325:$S325,AD325+1),INDEX($M325:$S325,AD325)),"")</f>
        <v>0</v>
      </c>
      <c r="AI325" s="17" t="str" cm="1">
        <f t="array" ref="AI325">IFERROR(INDEX($M325:$S325,AE325),"")</f>
        <v/>
      </c>
      <c r="AJ325" s="17" t="str" cm="1">
        <f t="array" ref="AJ325">IFERROR(INDEX($M325:$S325,AF325),"")</f>
        <v/>
      </c>
      <c r="AK325" s="17" t="str" cm="1">
        <f t="array" ref="AK325">IFERROR(IF(J325="Level",INDEX($T325:$Z325,AC325+1),INDEX($T325:$Z325,AC325)),"")</f>
        <v/>
      </c>
      <c r="AL325" s="17" cm="1">
        <f t="array" ref="AL325">IFERROR(IF(J325="Level",INDEX($T325:$Z325,AD325+1),INDEX($T325:$Z325,AD325)),"")</f>
        <v>0</v>
      </c>
      <c r="AM325" s="17" t="str" cm="1">
        <f t="array" ref="AM325">IFERROR(INDEX($T325:$Z325,AE325),"")</f>
        <v/>
      </c>
      <c r="AN325" s="17" t="str" cm="1">
        <f t="array" ref="AN325">IFERROR(INDEX($T325:$Z325,AF325),"")</f>
        <v/>
      </c>
    </row>
    <row r="326" spans="1:40" hidden="1" x14ac:dyDescent="0.2">
      <c r="A326" s="17" t="str">
        <f t="shared" si="30"/>
        <v>PhD Geography P (Split Site): PRP3GOAGOA09</v>
      </c>
      <c r="B326" s="11" t="s">
        <v>3289</v>
      </c>
      <c r="C326" s="11" t="s">
        <v>32964</v>
      </c>
      <c r="D326" s="11" t="s">
        <v>32220</v>
      </c>
      <c r="E326" s="11" t="s">
        <v>498</v>
      </c>
      <c r="F326" s="11" t="s">
        <v>82</v>
      </c>
      <c r="G326" s="11" t="s">
        <v>32186</v>
      </c>
      <c r="H326" s="11" t="s">
        <v>72</v>
      </c>
      <c r="I326" s="11">
        <v>0</v>
      </c>
      <c r="J326" s="11" t="s">
        <v>32168</v>
      </c>
      <c r="K326" s="11" t="s">
        <v>32168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1">
        <v>0</v>
      </c>
      <c r="AA326" s="12" t="s">
        <v>32952</v>
      </c>
      <c r="AB326" s="17" t="str">
        <f t="shared" si="31"/>
        <v>Programme is not compatible with this tool</v>
      </c>
      <c r="AC326" s="17" t="str">
        <f t="shared" si="32"/>
        <v/>
      </c>
      <c r="AD326" s="17">
        <f t="shared" si="33"/>
        <v>6</v>
      </c>
      <c r="AE326" s="17" t="str">
        <f t="shared" si="34"/>
        <v/>
      </c>
      <c r="AF326" s="17" t="str">
        <f t="shared" si="35"/>
        <v/>
      </c>
      <c r="AG326" s="17" t="str" cm="1">
        <f t="array" ref="AG326">IFERROR(IF(J326="Level",INDEX($M326:$S326,AC326+1),INDEX($M326:$S326,AC326)),"")</f>
        <v/>
      </c>
      <c r="AH326" s="17" cm="1">
        <f t="array" ref="AH326">IFERROR(IF(J326="Level",INDEX($M326:$S326,AD326+1),INDEX($M326:$S326,AD326)),"")</f>
        <v>0</v>
      </c>
      <c r="AI326" s="17" t="str" cm="1">
        <f t="array" ref="AI326">IFERROR(INDEX($M326:$S326,AE326),"")</f>
        <v/>
      </c>
      <c r="AJ326" s="17" t="str" cm="1">
        <f t="array" ref="AJ326">IFERROR(INDEX($M326:$S326,AF326),"")</f>
        <v/>
      </c>
      <c r="AK326" s="17" t="str" cm="1">
        <f t="array" ref="AK326">IFERROR(IF(J326="Level",INDEX($T326:$Z326,AC326+1),INDEX($T326:$Z326,AC326)),"")</f>
        <v/>
      </c>
      <c r="AL326" s="17" cm="1">
        <f t="array" ref="AL326">IFERROR(IF(J326="Level",INDEX($T326:$Z326,AD326+1),INDEX($T326:$Z326,AD326)),"")</f>
        <v>0</v>
      </c>
      <c r="AM326" s="17" t="str" cm="1">
        <f t="array" ref="AM326">IFERROR(INDEX($T326:$Z326,AE326),"")</f>
        <v/>
      </c>
      <c r="AN326" s="17" t="str" cm="1">
        <f t="array" ref="AN326">IFERROR(INDEX($T326:$Z326,AF326),"")</f>
        <v/>
      </c>
    </row>
    <row r="327" spans="1:40" hidden="1" x14ac:dyDescent="0.2">
      <c r="A327" s="17" t="str">
        <f t="shared" si="30"/>
        <v>PhD Geography P (QUEX): PRP3GOAGOA16</v>
      </c>
      <c r="B327" s="11" t="s">
        <v>3301</v>
      </c>
      <c r="C327" s="11" t="s">
        <v>32964</v>
      </c>
      <c r="D327" s="11" t="s">
        <v>3302</v>
      </c>
      <c r="E327" s="11" t="s">
        <v>498</v>
      </c>
      <c r="F327" s="11" t="s">
        <v>82</v>
      </c>
      <c r="G327" s="11" t="s">
        <v>32186</v>
      </c>
      <c r="H327" s="11" t="s">
        <v>72</v>
      </c>
      <c r="I327" s="11">
        <v>0</v>
      </c>
      <c r="J327" s="11" t="s">
        <v>32168</v>
      </c>
      <c r="K327" s="11" t="s">
        <v>32168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1">
        <v>0</v>
      </c>
      <c r="AA327" s="12" t="s">
        <v>32952</v>
      </c>
      <c r="AB327" s="17" t="str">
        <f t="shared" si="31"/>
        <v>Programme is not compatible with this tool</v>
      </c>
      <c r="AC327" s="17" t="str">
        <f t="shared" si="32"/>
        <v/>
      </c>
      <c r="AD327" s="17">
        <f t="shared" si="33"/>
        <v>6</v>
      </c>
      <c r="AE327" s="17" t="str">
        <f t="shared" si="34"/>
        <v/>
      </c>
      <c r="AF327" s="17" t="str">
        <f t="shared" si="35"/>
        <v/>
      </c>
      <c r="AG327" s="17" t="str" cm="1">
        <f t="array" ref="AG327">IFERROR(IF(J327="Level",INDEX($M327:$S327,AC327+1),INDEX($M327:$S327,AC327)),"")</f>
        <v/>
      </c>
      <c r="AH327" s="17" cm="1">
        <f t="array" ref="AH327">IFERROR(IF(J327="Level",INDEX($M327:$S327,AD327+1),INDEX($M327:$S327,AD327)),"")</f>
        <v>0</v>
      </c>
      <c r="AI327" s="17" t="str" cm="1">
        <f t="array" ref="AI327">IFERROR(INDEX($M327:$S327,AE327),"")</f>
        <v/>
      </c>
      <c r="AJ327" s="17" t="str" cm="1">
        <f t="array" ref="AJ327">IFERROR(INDEX($M327:$S327,AF327),"")</f>
        <v/>
      </c>
      <c r="AK327" s="17" t="str" cm="1">
        <f t="array" ref="AK327">IFERROR(IF(J327="Level",INDEX($T327:$Z327,AC327+1),INDEX($T327:$Z327,AC327)),"")</f>
        <v/>
      </c>
      <c r="AL327" s="17" cm="1">
        <f t="array" ref="AL327">IFERROR(IF(J327="Level",INDEX($T327:$Z327,AD327+1),INDEX($T327:$Z327,AD327)),"")</f>
        <v>0</v>
      </c>
      <c r="AM327" s="17" t="str" cm="1">
        <f t="array" ref="AM327">IFERROR(INDEX($T327:$Z327,AE327),"")</f>
        <v/>
      </c>
      <c r="AN327" s="17" t="str" cm="1">
        <f t="array" ref="AN327">IFERROR(INDEX($T327:$Z327,AF327),"")</f>
        <v/>
      </c>
    </row>
    <row r="328" spans="1:40" hidden="1" x14ac:dyDescent="0.2">
      <c r="A328" s="17" t="str">
        <f t="shared" si="30"/>
        <v>MPhil Physics/Engineering (CDT): PRH2PHYECS01</v>
      </c>
      <c r="B328" s="11" t="s">
        <v>2701</v>
      </c>
      <c r="C328" s="11" t="s">
        <v>32964</v>
      </c>
      <c r="D328" s="11" t="s">
        <v>2702</v>
      </c>
      <c r="E328" s="11" t="s">
        <v>546</v>
      </c>
      <c r="F328" s="11" t="s">
        <v>82</v>
      </c>
      <c r="G328" s="11" t="s">
        <v>32186</v>
      </c>
      <c r="H328" s="11" t="s">
        <v>72</v>
      </c>
      <c r="I328" s="11">
        <v>0</v>
      </c>
      <c r="J328" s="11" t="s">
        <v>32168</v>
      </c>
      <c r="K328" s="11" t="s">
        <v>32168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1">
        <v>0</v>
      </c>
      <c r="AA328" s="12" t="s">
        <v>32952</v>
      </c>
      <c r="AB328" s="17" t="str">
        <f t="shared" si="31"/>
        <v>Programme is not compatible with this tool</v>
      </c>
      <c r="AC328" s="17" t="str">
        <f t="shared" si="32"/>
        <v/>
      </c>
      <c r="AD328" s="17">
        <f t="shared" si="33"/>
        <v>6</v>
      </c>
      <c r="AE328" s="17" t="str">
        <f t="shared" si="34"/>
        <v/>
      </c>
      <c r="AF328" s="17" t="str">
        <f t="shared" si="35"/>
        <v/>
      </c>
      <c r="AG328" s="17" t="str" cm="1">
        <f t="array" ref="AG328">IFERROR(IF(J328="Level",INDEX($M328:$S328,AC328+1),INDEX($M328:$S328,AC328)),"")</f>
        <v/>
      </c>
      <c r="AH328" s="17" cm="1">
        <f t="array" ref="AH328">IFERROR(IF(J328="Level",INDEX($M328:$S328,AD328+1),INDEX($M328:$S328,AD328)),"")</f>
        <v>0</v>
      </c>
      <c r="AI328" s="17" t="str" cm="1">
        <f t="array" ref="AI328">IFERROR(INDEX($M328:$S328,AE328),"")</f>
        <v/>
      </c>
      <c r="AJ328" s="17" t="str" cm="1">
        <f t="array" ref="AJ328">IFERROR(INDEX($M328:$S328,AF328),"")</f>
        <v/>
      </c>
      <c r="AK328" s="17" t="str" cm="1">
        <f t="array" ref="AK328">IFERROR(IF(J328="Level",INDEX($T328:$Z328,AC328+1),INDEX($T328:$Z328,AC328)),"")</f>
        <v/>
      </c>
      <c r="AL328" s="17" cm="1">
        <f t="array" ref="AL328">IFERROR(IF(J328="Level",INDEX($T328:$Z328,AD328+1),INDEX($T328:$Z328,AD328)),"")</f>
        <v>0</v>
      </c>
      <c r="AM328" s="17" t="str" cm="1">
        <f t="array" ref="AM328">IFERROR(INDEX($T328:$Z328,AE328),"")</f>
        <v/>
      </c>
      <c r="AN328" s="17" t="str" cm="1">
        <f t="array" ref="AN328">IFERROR(INDEX($T328:$Z328,AF328),"")</f>
        <v/>
      </c>
    </row>
    <row r="329" spans="1:40" hidden="1" x14ac:dyDescent="0.2">
      <c r="A329" s="17" t="str">
        <f t="shared" si="30"/>
        <v>MPhil Physics: PRH2PHYPHY01</v>
      </c>
      <c r="B329" s="11" t="s">
        <v>2703</v>
      </c>
      <c r="C329" s="11" t="s">
        <v>32964</v>
      </c>
      <c r="D329" s="11" t="s">
        <v>2704</v>
      </c>
      <c r="E329" s="11" t="s">
        <v>546</v>
      </c>
      <c r="F329" s="11" t="s">
        <v>82</v>
      </c>
      <c r="G329" s="11" t="s">
        <v>32186</v>
      </c>
      <c r="H329" s="11" t="s">
        <v>72</v>
      </c>
      <c r="I329" s="11">
        <v>0</v>
      </c>
      <c r="J329" s="11" t="s">
        <v>32168</v>
      </c>
      <c r="K329" s="11" t="s">
        <v>32168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1">
        <v>0</v>
      </c>
      <c r="AA329" s="12" t="s">
        <v>32952</v>
      </c>
      <c r="AB329" s="17" t="str">
        <f t="shared" si="31"/>
        <v>Programme is not compatible with this tool</v>
      </c>
      <c r="AC329" s="17" t="str">
        <f t="shared" si="32"/>
        <v/>
      </c>
      <c r="AD329" s="17">
        <f t="shared" si="33"/>
        <v>6</v>
      </c>
      <c r="AE329" s="17" t="str">
        <f t="shared" si="34"/>
        <v/>
      </c>
      <c r="AF329" s="17" t="str">
        <f t="shared" si="35"/>
        <v/>
      </c>
      <c r="AG329" s="17" t="str" cm="1">
        <f t="array" ref="AG329">IFERROR(IF(J329="Level",INDEX($M329:$S329,AC329+1),INDEX($M329:$S329,AC329)),"")</f>
        <v/>
      </c>
      <c r="AH329" s="17" cm="1">
        <f t="array" ref="AH329">IFERROR(IF(J329="Level",INDEX($M329:$S329,AD329+1),INDEX($M329:$S329,AD329)),"")</f>
        <v>0</v>
      </c>
      <c r="AI329" s="17" t="str" cm="1">
        <f t="array" ref="AI329">IFERROR(INDEX($M329:$S329,AE329),"")</f>
        <v/>
      </c>
      <c r="AJ329" s="17" t="str" cm="1">
        <f t="array" ref="AJ329">IFERROR(INDEX($M329:$S329,AF329),"")</f>
        <v/>
      </c>
      <c r="AK329" s="17" t="str" cm="1">
        <f t="array" ref="AK329">IFERROR(IF(J329="Level",INDEX($T329:$Z329,AC329+1),INDEX($T329:$Z329,AC329)),"")</f>
        <v/>
      </c>
      <c r="AL329" s="17" cm="1">
        <f t="array" ref="AL329">IFERROR(IF(J329="Level",INDEX($T329:$Z329,AD329+1),INDEX($T329:$Z329,AD329)),"")</f>
        <v>0</v>
      </c>
      <c r="AM329" s="17" t="str" cm="1">
        <f t="array" ref="AM329">IFERROR(INDEX($T329:$Z329,AE329),"")</f>
        <v/>
      </c>
      <c r="AN329" s="17" t="str" cm="1">
        <f t="array" ref="AN329">IFERROR(INDEX($T329:$Z329,AF329),"")</f>
        <v/>
      </c>
    </row>
    <row r="330" spans="1:40" hidden="1" x14ac:dyDescent="0.2">
      <c r="A330" s="17" t="str">
        <f t="shared" si="30"/>
        <v>MPhil Physics (QUEX): PRH2PHYPHY02</v>
      </c>
      <c r="B330" s="11" t="s">
        <v>2705</v>
      </c>
      <c r="C330" s="11" t="s">
        <v>32964</v>
      </c>
      <c r="D330" s="11" t="s">
        <v>2706</v>
      </c>
      <c r="E330" s="11" t="s">
        <v>546</v>
      </c>
      <c r="F330" s="11" t="s">
        <v>82</v>
      </c>
      <c r="G330" s="11" t="s">
        <v>32186</v>
      </c>
      <c r="H330" s="11" t="s">
        <v>72</v>
      </c>
      <c r="I330" s="11">
        <v>0</v>
      </c>
      <c r="J330" s="11" t="s">
        <v>32168</v>
      </c>
      <c r="K330" s="11" t="s">
        <v>32168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1">
        <v>0</v>
      </c>
      <c r="AA330" s="12" t="s">
        <v>32952</v>
      </c>
      <c r="AB330" s="17" t="str">
        <f t="shared" si="31"/>
        <v>Programme is not compatible with this tool</v>
      </c>
      <c r="AC330" s="17" t="str">
        <f t="shared" si="32"/>
        <v/>
      </c>
      <c r="AD330" s="17">
        <f t="shared" si="33"/>
        <v>6</v>
      </c>
      <c r="AE330" s="17" t="str">
        <f t="shared" si="34"/>
        <v/>
      </c>
      <c r="AF330" s="17" t="str">
        <f t="shared" si="35"/>
        <v/>
      </c>
      <c r="AG330" s="17" t="str" cm="1">
        <f t="array" ref="AG330">IFERROR(IF(J330="Level",INDEX($M330:$S330,AC330+1),INDEX($M330:$S330,AC330)),"")</f>
        <v/>
      </c>
      <c r="AH330" s="17" cm="1">
        <f t="array" ref="AH330">IFERROR(IF(J330="Level",INDEX($M330:$S330,AD330+1),INDEX($M330:$S330,AD330)),"")</f>
        <v>0</v>
      </c>
      <c r="AI330" s="17" t="str" cm="1">
        <f t="array" ref="AI330">IFERROR(INDEX($M330:$S330,AE330),"")</f>
        <v/>
      </c>
      <c r="AJ330" s="17" t="str" cm="1">
        <f t="array" ref="AJ330">IFERROR(INDEX($M330:$S330,AF330),"")</f>
        <v/>
      </c>
      <c r="AK330" s="17" t="str" cm="1">
        <f t="array" ref="AK330">IFERROR(IF(J330="Level",INDEX($T330:$Z330,AC330+1),INDEX($T330:$Z330,AC330)),"")</f>
        <v/>
      </c>
      <c r="AL330" s="17" cm="1">
        <f t="array" ref="AL330">IFERROR(IF(J330="Level",INDEX($T330:$Z330,AD330+1),INDEX($T330:$Z330,AD330)),"")</f>
        <v>0</v>
      </c>
      <c r="AM330" s="17" t="str" cm="1">
        <f t="array" ref="AM330">IFERROR(INDEX($T330:$Z330,AE330),"")</f>
        <v/>
      </c>
      <c r="AN330" s="17" t="str" cm="1">
        <f t="array" ref="AN330">IFERROR(INDEX($T330:$Z330,AF330),"")</f>
        <v/>
      </c>
    </row>
    <row r="331" spans="1:40" hidden="1" x14ac:dyDescent="0.2">
      <c r="A331" s="17" t="str">
        <f t="shared" si="30"/>
        <v>MPhil The Physics of Living Systems: PRH2PHYPHY03</v>
      </c>
      <c r="B331" s="11" t="s">
        <v>32022</v>
      </c>
      <c r="C331" s="11" t="s">
        <v>32964</v>
      </c>
      <c r="D331" s="11" t="s">
        <v>32472</v>
      </c>
      <c r="E331" s="11" t="s">
        <v>546</v>
      </c>
      <c r="F331" s="11" t="s">
        <v>82</v>
      </c>
      <c r="G331" s="11" t="s">
        <v>32186</v>
      </c>
      <c r="H331" s="11" t="s">
        <v>72</v>
      </c>
      <c r="I331" s="11">
        <v>0</v>
      </c>
      <c r="J331" s="11" t="s">
        <v>32168</v>
      </c>
      <c r="K331" s="11" t="s">
        <v>32168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1">
        <v>0</v>
      </c>
      <c r="AA331" s="12" t="s">
        <v>32952</v>
      </c>
      <c r="AB331" s="17" t="str">
        <f t="shared" si="31"/>
        <v>Programme is not compatible with this tool</v>
      </c>
      <c r="AC331" s="17" t="str">
        <f t="shared" si="32"/>
        <v/>
      </c>
      <c r="AD331" s="17">
        <f t="shared" si="33"/>
        <v>6</v>
      </c>
      <c r="AE331" s="17" t="str">
        <f t="shared" si="34"/>
        <v/>
      </c>
      <c r="AF331" s="17" t="str">
        <f t="shared" si="35"/>
        <v/>
      </c>
      <c r="AG331" s="17" t="str" cm="1">
        <f t="array" ref="AG331">IFERROR(IF(J331="Level",INDEX($M331:$S331,AC331+1),INDEX($M331:$S331,AC331)),"")</f>
        <v/>
      </c>
      <c r="AH331" s="17" cm="1">
        <f t="array" ref="AH331">IFERROR(IF(J331="Level",INDEX($M331:$S331,AD331+1),INDEX($M331:$S331,AD331)),"")</f>
        <v>0</v>
      </c>
      <c r="AI331" s="17" t="str" cm="1">
        <f t="array" ref="AI331">IFERROR(INDEX($M331:$S331,AE331),"")</f>
        <v/>
      </c>
      <c r="AJ331" s="17" t="str" cm="1">
        <f t="array" ref="AJ331">IFERROR(INDEX($M331:$S331,AF331),"")</f>
        <v/>
      </c>
      <c r="AK331" s="17" t="str" cm="1">
        <f t="array" ref="AK331">IFERROR(IF(J331="Level",INDEX($T331:$Z331,AC331+1),INDEX($T331:$Z331,AC331)),"")</f>
        <v/>
      </c>
      <c r="AL331" s="17" cm="1">
        <f t="array" ref="AL331">IFERROR(IF(J331="Level",INDEX($T331:$Z331,AD331+1),INDEX($T331:$Z331,AD331)),"")</f>
        <v>0</v>
      </c>
      <c r="AM331" s="17" t="str" cm="1">
        <f t="array" ref="AM331">IFERROR(INDEX($T331:$Z331,AE331),"")</f>
        <v/>
      </c>
      <c r="AN331" s="17" t="str" cm="1">
        <f t="array" ref="AN331">IFERROR(INDEX($T331:$Z331,AF331),"")</f>
        <v/>
      </c>
    </row>
    <row r="332" spans="1:40" hidden="1" x14ac:dyDescent="0.2">
      <c r="A332" s="17" t="str">
        <f t="shared" si="30"/>
        <v>MPhil Physics/Engineering (Metamaterials): PRH2PHYPHY04</v>
      </c>
      <c r="B332" s="11" t="s">
        <v>32026</v>
      </c>
      <c r="C332" s="11" t="s">
        <v>32964</v>
      </c>
      <c r="D332" s="11" t="s">
        <v>32502</v>
      </c>
      <c r="E332" s="11" t="s">
        <v>546</v>
      </c>
      <c r="F332" s="11" t="s">
        <v>82</v>
      </c>
      <c r="G332" s="11" t="s">
        <v>32186</v>
      </c>
      <c r="H332" s="11" t="s">
        <v>72</v>
      </c>
      <c r="I332" s="11">
        <v>0</v>
      </c>
      <c r="J332" s="11" t="s">
        <v>32168</v>
      </c>
      <c r="K332" s="11" t="s">
        <v>32168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1">
        <v>0</v>
      </c>
      <c r="AA332" s="12" t="s">
        <v>32952</v>
      </c>
      <c r="AB332" s="17" t="str">
        <f t="shared" si="31"/>
        <v>Programme is not compatible with this tool</v>
      </c>
      <c r="AC332" s="17" t="str">
        <f t="shared" si="32"/>
        <v/>
      </c>
      <c r="AD332" s="17">
        <f t="shared" si="33"/>
        <v>6</v>
      </c>
      <c r="AE332" s="17" t="str">
        <f t="shared" si="34"/>
        <v/>
      </c>
      <c r="AF332" s="17" t="str">
        <f t="shared" si="35"/>
        <v/>
      </c>
      <c r="AG332" s="17" t="str" cm="1">
        <f t="array" ref="AG332">IFERROR(IF(J332="Level",INDEX($M332:$S332,AC332+1),INDEX($M332:$S332,AC332)),"")</f>
        <v/>
      </c>
      <c r="AH332" s="17" cm="1">
        <f t="array" ref="AH332">IFERROR(IF(J332="Level",INDEX($M332:$S332,AD332+1),INDEX($M332:$S332,AD332)),"")</f>
        <v>0</v>
      </c>
      <c r="AI332" s="17" t="str" cm="1">
        <f t="array" ref="AI332">IFERROR(INDEX($M332:$S332,AE332),"")</f>
        <v/>
      </c>
      <c r="AJ332" s="17" t="str" cm="1">
        <f t="array" ref="AJ332">IFERROR(INDEX($M332:$S332,AF332),"")</f>
        <v/>
      </c>
      <c r="AK332" s="17" t="str" cm="1">
        <f t="array" ref="AK332">IFERROR(IF(J332="Level",INDEX($T332:$Z332,AC332+1),INDEX($T332:$Z332,AC332)),"")</f>
        <v/>
      </c>
      <c r="AL332" s="17" cm="1">
        <f t="array" ref="AL332">IFERROR(IF(J332="Level",INDEX($T332:$Z332,AD332+1),INDEX($T332:$Z332,AD332)),"")</f>
        <v>0</v>
      </c>
      <c r="AM332" s="17" t="str" cm="1">
        <f t="array" ref="AM332">IFERROR(INDEX($T332:$Z332,AE332),"")</f>
        <v/>
      </c>
      <c r="AN332" s="17" t="str" cm="1">
        <f t="array" ref="AN332">IFERROR(INDEX($T332:$Z332,AF332),"")</f>
        <v/>
      </c>
    </row>
    <row r="333" spans="1:40" hidden="1" x14ac:dyDescent="0.2">
      <c r="A333" s="17" t="str">
        <f t="shared" si="30"/>
        <v>MScbyRes Physics: PRM3PHYPHY02</v>
      </c>
      <c r="B333" s="11" t="s">
        <v>3048</v>
      </c>
      <c r="C333" s="11" t="s">
        <v>32964</v>
      </c>
      <c r="D333" s="11" t="s">
        <v>3049</v>
      </c>
      <c r="E333" s="11" t="s">
        <v>546</v>
      </c>
      <c r="F333" s="11" t="s">
        <v>82</v>
      </c>
      <c r="G333" s="11" t="s">
        <v>32186</v>
      </c>
      <c r="H333" s="11" t="s">
        <v>72</v>
      </c>
      <c r="I333" s="11">
        <v>0</v>
      </c>
      <c r="J333" s="11" t="s">
        <v>32168</v>
      </c>
      <c r="K333" s="11" t="s">
        <v>32168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1">
        <v>0</v>
      </c>
      <c r="AA333" s="12" t="s">
        <v>32952</v>
      </c>
      <c r="AB333" s="17" t="str">
        <f t="shared" si="31"/>
        <v>Programme is not compatible with this tool</v>
      </c>
      <c r="AC333" s="17" t="str">
        <f t="shared" si="32"/>
        <v/>
      </c>
      <c r="AD333" s="17">
        <f t="shared" si="33"/>
        <v>6</v>
      </c>
      <c r="AE333" s="17" t="str">
        <f t="shared" si="34"/>
        <v/>
      </c>
      <c r="AF333" s="17" t="str">
        <f t="shared" si="35"/>
        <v/>
      </c>
      <c r="AG333" s="17" t="str" cm="1">
        <f t="array" ref="AG333">IFERROR(IF(J333="Level",INDEX($M333:$S333,AC333+1),INDEX($M333:$S333,AC333)),"")</f>
        <v/>
      </c>
      <c r="AH333" s="17" cm="1">
        <f t="array" ref="AH333">IFERROR(IF(J333="Level",INDEX($M333:$S333,AD333+1),INDEX($M333:$S333,AD333)),"")</f>
        <v>0</v>
      </c>
      <c r="AI333" s="17" t="str" cm="1">
        <f t="array" ref="AI333">IFERROR(INDEX($M333:$S333,AE333),"")</f>
        <v/>
      </c>
      <c r="AJ333" s="17" t="str" cm="1">
        <f t="array" ref="AJ333">IFERROR(INDEX($M333:$S333,AF333),"")</f>
        <v/>
      </c>
      <c r="AK333" s="17" t="str" cm="1">
        <f t="array" ref="AK333">IFERROR(IF(J333="Level",INDEX($T333:$Z333,AC333+1),INDEX($T333:$Z333,AC333)),"")</f>
        <v/>
      </c>
      <c r="AL333" s="17" cm="1">
        <f t="array" ref="AL333">IFERROR(IF(J333="Level",INDEX($T333:$Z333,AD333+1),INDEX($T333:$Z333,AD333)),"")</f>
        <v>0</v>
      </c>
      <c r="AM333" s="17" t="str" cm="1">
        <f t="array" ref="AM333">IFERROR(INDEX($T333:$Z333,AE333),"")</f>
        <v/>
      </c>
      <c r="AN333" s="17" t="str" cm="1">
        <f t="array" ref="AN333">IFERROR(INDEX($T333:$Z333,AF333),"")</f>
        <v/>
      </c>
    </row>
    <row r="334" spans="1:40" hidden="1" x14ac:dyDescent="0.2">
      <c r="A334" s="17" t="str">
        <f t="shared" si="30"/>
        <v>MScbyRes Physics (Split Site): PRM3PHYPHY04</v>
      </c>
      <c r="B334" s="11" t="s">
        <v>3052</v>
      </c>
      <c r="C334" s="11" t="s">
        <v>32964</v>
      </c>
      <c r="D334" s="11" t="s">
        <v>32383</v>
      </c>
      <c r="E334" s="11" t="s">
        <v>546</v>
      </c>
      <c r="F334" s="11" t="s">
        <v>82</v>
      </c>
      <c r="G334" s="11" t="s">
        <v>32186</v>
      </c>
      <c r="H334" s="11" t="s">
        <v>72</v>
      </c>
      <c r="I334" s="11">
        <v>0</v>
      </c>
      <c r="J334" s="11" t="s">
        <v>32168</v>
      </c>
      <c r="K334" s="11" t="s">
        <v>32168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1">
        <v>0</v>
      </c>
      <c r="AA334" s="12" t="s">
        <v>32952</v>
      </c>
      <c r="AB334" s="17" t="str">
        <f t="shared" si="31"/>
        <v>Programme is not compatible with this tool</v>
      </c>
      <c r="AC334" s="17" t="str">
        <f t="shared" si="32"/>
        <v/>
      </c>
      <c r="AD334" s="17">
        <f t="shared" si="33"/>
        <v>6</v>
      </c>
      <c r="AE334" s="17" t="str">
        <f t="shared" si="34"/>
        <v/>
      </c>
      <c r="AF334" s="17" t="str">
        <f t="shared" si="35"/>
        <v/>
      </c>
      <c r="AG334" s="17" t="str" cm="1">
        <f t="array" ref="AG334">IFERROR(IF(J334="Level",INDEX($M334:$S334,AC334+1),INDEX($M334:$S334,AC334)),"")</f>
        <v/>
      </c>
      <c r="AH334" s="17" cm="1">
        <f t="array" ref="AH334">IFERROR(IF(J334="Level",INDEX($M334:$S334,AD334+1),INDEX($M334:$S334,AD334)),"")</f>
        <v>0</v>
      </c>
      <c r="AI334" s="17" t="str" cm="1">
        <f t="array" ref="AI334">IFERROR(INDEX($M334:$S334,AE334),"")</f>
        <v/>
      </c>
      <c r="AJ334" s="17" t="str" cm="1">
        <f t="array" ref="AJ334">IFERROR(INDEX($M334:$S334,AF334),"")</f>
        <v/>
      </c>
      <c r="AK334" s="17" t="str" cm="1">
        <f t="array" ref="AK334">IFERROR(IF(J334="Level",INDEX($T334:$Z334,AC334+1),INDEX($T334:$Z334,AC334)),"")</f>
        <v/>
      </c>
      <c r="AL334" s="17" cm="1">
        <f t="array" ref="AL334">IFERROR(IF(J334="Level",INDEX($T334:$Z334,AD334+1),INDEX($T334:$Z334,AD334)),"")</f>
        <v>0</v>
      </c>
      <c r="AM334" s="17" t="str" cm="1">
        <f t="array" ref="AM334">IFERROR(INDEX($T334:$Z334,AE334),"")</f>
        <v/>
      </c>
      <c r="AN334" s="17" t="str" cm="1">
        <f t="array" ref="AN334">IFERROR(INDEX($T334:$Z334,AF334),"")</f>
        <v/>
      </c>
    </row>
    <row r="335" spans="1:40" hidden="1" x14ac:dyDescent="0.2">
      <c r="A335" s="17" t="str">
        <f t="shared" si="30"/>
        <v>MScbyRes The Physics of Living Systems: PRM3PHYPHY05</v>
      </c>
      <c r="B335" s="11" t="s">
        <v>31986</v>
      </c>
      <c r="C335" s="11" t="s">
        <v>32964</v>
      </c>
      <c r="D335" s="11" t="s">
        <v>32379</v>
      </c>
      <c r="E335" s="11" t="s">
        <v>546</v>
      </c>
      <c r="F335" s="11" t="s">
        <v>82</v>
      </c>
      <c r="G335" s="11" t="s">
        <v>32186</v>
      </c>
      <c r="H335" s="11" t="s">
        <v>72</v>
      </c>
      <c r="I335" s="11">
        <v>0</v>
      </c>
      <c r="J335" s="11" t="s">
        <v>32168</v>
      </c>
      <c r="K335" s="11" t="s">
        <v>32168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1">
        <v>0</v>
      </c>
      <c r="AA335" s="12" t="s">
        <v>32952</v>
      </c>
      <c r="AB335" s="17" t="str">
        <f t="shared" si="31"/>
        <v>Programme is not compatible with this tool</v>
      </c>
      <c r="AC335" s="17" t="str">
        <f t="shared" si="32"/>
        <v/>
      </c>
      <c r="AD335" s="17">
        <f t="shared" si="33"/>
        <v>6</v>
      </c>
      <c r="AE335" s="17" t="str">
        <f t="shared" si="34"/>
        <v/>
      </c>
      <c r="AF335" s="17" t="str">
        <f t="shared" si="35"/>
        <v/>
      </c>
      <c r="AG335" s="17" t="str" cm="1">
        <f t="array" ref="AG335">IFERROR(IF(J335="Level",INDEX($M335:$S335,AC335+1),INDEX($M335:$S335,AC335)),"")</f>
        <v/>
      </c>
      <c r="AH335" s="17" cm="1">
        <f t="array" ref="AH335">IFERROR(IF(J335="Level",INDEX($M335:$S335,AD335+1),INDEX($M335:$S335,AD335)),"")</f>
        <v>0</v>
      </c>
      <c r="AI335" s="17" t="str" cm="1">
        <f t="array" ref="AI335">IFERROR(INDEX($M335:$S335,AE335),"")</f>
        <v/>
      </c>
      <c r="AJ335" s="17" t="str" cm="1">
        <f t="array" ref="AJ335">IFERROR(INDEX($M335:$S335,AF335),"")</f>
        <v/>
      </c>
      <c r="AK335" s="17" t="str" cm="1">
        <f t="array" ref="AK335">IFERROR(IF(J335="Level",INDEX($T335:$Z335,AC335+1),INDEX($T335:$Z335,AC335)),"")</f>
        <v/>
      </c>
      <c r="AL335" s="17" cm="1">
        <f t="array" ref="AL335">IFERROR(IF(J335="Level",INDEX($T335:$Z335,AD335+1),INDEX($T335:$Z335,AD335)),"")</f>
        <v>0</v>
      </c>
      <c r="AM335" s="17" t="str" cm="1">
        <f t="array" ref="AM335">IFERROR(INDEX($T335:$Z335,AE335),"")</f>
        <v/>
      </c>
      <c r="AN335" s="17" t="str" cm="1">
        <f t="array" ref="AN335">IFERROR(INDEX($T335:$Z335,AF335),"")</f>
        <v/>
      </c>
    </row>
    <row r="336" spans="1:40" hidden="1" x14ac:dyDescent="0.2">
      <c r="A336" s="17" t="str">
        <f t="shared" si="30"/>
        <v>PhDbyPub Physics: PRP2PHYPHY01</v>
      </c>
      <c r="B336" s="11" t="s">
        <v>3952</v>
      </c>
      <c r="C336" s="11" t="s">
        <v>32964</v>
      </c>
      <c r="D336" s="11" t="s">
        <v>3953</v>
      </c>
      <c r="E336" s="11" t="s">
        <v>546</v>
      </c>
      <c r="F336" s="11" t="s">
        <v>82</v>
      </c>
      <c r="G336" s="11" t="s">
        <v>32186</v>
      </c>
      <c r="H336" s="11" t="s">
        <v>72</v>
      </c>
      <c r="I336" s="11">
        <v>0</v>
      </c>
      <c r="J336" s="11" t="s">
        <v>32168</v>
      </c>
      <c r="K336" s="11" t="s">
        <v>32168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1">
        <v>0</v>
      </c>
      <c r="AA336" s="12" t="s">
        <v>32952</v>
      </c>
      <c r="AB336" s="17" t="str">
        <f t="shared" si="31"/>
        <v>Programme is not compatible with this tool</v>
      </c>
      <c r="AC336" s="17" t="str">
        <f t="shared" si="32"/>
        <v/>
      </c>
      <c r="AD336" s="17">
        <f t="shared" si="33"/>
        <v>6</v>
      </c>
      <c r="AE336" s="17" t="str">
        <f t="shared" si="34"/>
        <v/>
      </c>
      <c r="AF336" s="17" t="str">
        <f t="shared" si="35"/>
        <v/>
      </c>
      <c r="AG336" s="17" t="str" cm="1">
        <f t="array" ref="AG336">IFERROR(IF(J336="Level",INDEX($M336:$S336,AC336+1),INDEX($M336:$S336,AC336)),"")</f>
        <v/>
      </c>
      <c r="AH336" s="17" cm="1">
        <f t="array" ref="AH336">IFERROR(IF(J336="Level",INDEX($M336:$S336,AD336+1),INDEX($M336:$S336,AD336)),"")</f>
        <v>0</v>
      </c>
      <c r="AI336" s="17" t="str" cm="1">
        <f t="array" ref="AI336">IFERROR(INDEX($M336:$S336,AE336),"")</f>
        <v/>
      </c>
      <c r="AJ336" s="17" t="str" cm="1">
        <f t="array" ref="AJ336">IFERROR(INDEX($M336:$S336,AF336),"")</f>
        <v/>
      </c>
      <c r="AK336" s="17" t="str" cm="1">
        <f t="array" ref="AK336">IFERROR(IF(J336="Level",INDEX($T336:$Z336,AC336+1),INDEX($T336:$Z336,AC336)),"")</f>
        <v/>
      </c>
      <c r="AL336" s="17" cm="1">
        <f t="array" ref="AL336">IFERROR(IF(J336="Level",INDEX($T336:$Z336,AD336+1),INDEX($T336:$Z336,AD336)),"")</f>
        <v>0</v>
      </c>
      <c r="AM336" s="17" t="str" cm="1">
        <f t="array" ref="AM336">IFERROR(INDEX($T336:$Z336,AE336),"")</f>
        <v/>
      </c>
      <c r="AN336" s="17" t="str" cm="1">
        <f t="array" ref="AN336">IFERROR(INDEX($T336:$Z336,AF336),"")</f>
        <v/>
      </c>
    </row>
    <row r="337" spans="1:40" hidden="1" x14ac:dyDescent="0.2">
      <c r="A337" s="17" t="str">
        <f t="shared" si="30"/>
        <v>PhD Physics/Engineering (CDT): PRP3PHYECS01</v>
      </c>
      <c r="B337" s="11" t="s">
        <v>3436</v>
      </c>
      <c r="C337" s="11" t="s">
        <v>32964</v>
      </c>
      <c r="D337" s="11" t="s">
        <v>3437</v>
      </c>
      <c r="E337" s="11" t="s">
        <v>546</v>
      </c>
      <c r="F337" s="11" t="s">
        <v>82</v>
      </c>
      <c r="G337" s="11" t="s">
        <v>32186</v>
      </c>
      <c r="H337" s="11" t="s">
        <v>72</v>
      </c>
      <c r="I337" s="11">
        <v>0</v>
      </c>
      <c r="J337" s="11" t="s">
        <v>32168</v>
      </c>
      <c r="K337" s="11" t="s">
        <v>32168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1">
        <v>0</v>
      </c>
      <c r="AA337" s="12" t="s">
        <v>32952</v>
      </c>
      <c r="AB337" s="17" t="str">
        <f t="shared" si="31"/>
        <v>Programme is not compatible with this tool</v>
      </c>
      <c r="AC337" s="17" t="str">
        <f t="shared" si="32"/>
        <v/>
      </c>
      <c r="AD337" s="17">
        <f t="shared" si="33"/>
        <v>6</v>
      </c>
      <c r="AE337" s="17" t="str">
        <f t="shared" si="34"/>
        <v/>
      </c>
      <c r="AF337" s="17" t="str">
        <f t="shared" si="35"/>
        <v/>
      </c>
      <c r="AG337" s="17" t="str" cm="1">
        <f t="array" ref="AG337">IFERROR(IF(J337="Level",INDEX($M337:$S337,AC337+1),INDEX($M337:$S337,AC337)),"")</f>
        <v/>
      </c>
      <c r="AH337" s="17" cm="1">
        <f t="array" ref="AH337">IFERROR(IF(J337="Level",INDEX($M337:$S337,AD337+1),INDEX($M337:$S337,AD337)),"")</f>
        <v>0</v>
      </c>
      <c r="AI337" s="17" t="str" cm="1">
        <f t="array" ref="AI337">IFERROR(INDEX($M337:$S337,AE337),"")</f>
        <v/>
      </c>
      <c r="AJ337" s="17" t="str" cm="1">
        <f t="array" ref="AJ337">IFERROR(INDEX($M337:$S337,AF337),"")</f>
        <v/>
      </c>
      <c r="AK337" s="17" t="str" cm="1">
        <f t="array" ref="AK337">IFERROR(IF(J337="Level",INDEX($T337:$Z337,AC337+1),INDEX($T337:$Z337,AC337)),"")</f>
        <v/>
      </c>
      <c r="AL337" s="17" cm="1">
        <f t="array" ref="AL337">IFERROR(IF(J337="Level",INDEX($T337:$Z337,AD337+1),INDEX($T337:$Z337,AD337)),"")</f>
        <v>0</v>
      </c>
      <c r="AM337" s="17" t="str" cm="1">
        <f t="array" ref="AM337">IFERROR(INDEX($T337:$Z337,AE337),"")</f>
        <v/>
      </c>
      <c r="AN337" s="17" t="str" cm="1">
        <f t="array" ref="AN337">IFERROR(INDEX($T337:$Z337,AF337),"")</f>
        <v/>
      </c>
    </row>
    <row r="338" spans="1:40" hidden="1" x14ac:dyDescent="0.2">
      <c r="A338" s="17" t="str">
        <f t="shared" si="30"/>
        <v>PhD Physics: PRP3PHYPHY01</v>
      </c>
      <c r="B338" s="11" t="s">
        <v>3438</v>
      </c>
      <c r="C338" s="11" t="s">
        <v>32964</v>
      </c>
      <c r="D338" s="11" t="s">
        <v>3439</v>
      </c>
      <c r="E338" s="11" t="s">
        <v>546</v>
      </c>
      <c r="F338" s="11" t="s">
        <v>82</v>
      </c>
      <c r="G338" s="11" t="s">
        <v>32186</v>
      </c>
      <c r="H338" s="11" t="s">
        <v>72</v>
      </c>
      <c r="I338" s="11">
        <v>0</v>
      </c>
      <c r="J338" s="11" t="s">
        <v>32168</v>
      </c>
      <c r="K338" s="11" t="s">
        <v>32168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1">
        <v>0</v>
      </c>
      <c r="AA338" s="12" t="s">
        <v>32952</v>
      </c>
      <c r="AB338" s="17" t="str">
        <f t="shared" si="31"/>
        <v>Programme is not compatible with this tool</v>
      </c>
      <c r="AC338" s="17" t="str">
        <f t="shared" si="32"/>
        <v/>
      </c>
      <c r="AD338" s="17">
        <f t="shared" si="33"/>
        <v>6</v>
      </c>
      <c r="AE338" s="17" t="str">
        <f t="shared" si="34"/>
        <v/>
      </c>
      <c r="AF338" s="17" t="str">
        <f t="shared" si="35"/>
        <v/>
      </c>
      <c r="AG338" s="17" t="str" cm="1">
        <f t="array" ref="AG338">IFERROR(IF(J338="Level",INDEX($M338:$S338,AC338+1),INDEX($M338:$S338,AC338)),"")</f>
        <v/>
      </c>
      <c r="AH338" s="17" cm="1">
        <f t="array" ref="AH338">IFERROR(IF(J338="Level",INDEX($M338:$S338,AD338+1),INDEX($M338:$S338,AD338)),"")</f>
        <v>0</v>
      </c>
      <c r="AI338" s="17" t="str" cm="1">
        <f t="array" ref="AI338">IFERROR(INDEX($M338:$S338,AE338),"")</f>
        <v/>
      </c>
      <c r="AJ338" s="17" t="str" cm="1">
        <f t="array" ref="AJ338">IFERROR(INDEX($M338:$S338,AF338),"")</f>
        <v/>
      </c>
      <c r="AK338" s="17" t="str" cm="1">
        <f t="array" ref="AK338">IFERROR(IF(J338="Level",INDEX($T338:$Z338,AC338+1),INDEX($T338:$Z338,AC338)),"")</f>
        <v/>
      </c>
      <c r="AL338" s="17" cm="1">
        <f t="array" ref="AL338">IFERROR(IF(J338="Level",INDEX($T338:$Z338,AD338+1),INDEX($T338:$Z338,AD338)),"")</f>
        <v>0</v>
      </c>
      <c r="AM338" s="17" t="str" cm="1">
        <f t="array" ref="AM338">IFERROR(INDEX($T338:$Z338,AE338),"")</f>
        <v/>
      </c>
      <c r="AN338" s="17" t="str" cm="1">
        <f t="array" ref="AN338">IFERROR(INDEX($T338:$Z338,AF338),"")</f>
        <v/>
      </c>
    </row>
    <row r="339" spans="1:40" hidden="1" x14ac:dyDescent="0.2">
      <c r="A339" s="17" t="str">
        <f t="shared" si="30"/>
        <v>PhD Physics (Split Site): PRP3PHYPHY02</v>
      </c>
      <c r="B339" s="11" t="s">
        <v>3440</v>
      </c>
      <c r="C339" s="11" t="s">
        <v>32964</v>
      </c>
      <c r="D339" s="11" t="s">
        <v>32205</v>
      </c>
      <c r="E339" s="11" t="s">
        <v>546</v>
      </c>
      <c r="F339" s="11" t="s">
        <v>82</v>
      </c>
      <c r="G339" s="11" t="s">
        <v>32186</v>
      </c>
      <c r="H339" s="11" t="s">
        <v>72</v>
      </c>
      <c r="I339" s="11">
        <v>0</v>
      </c>
      <c r="J339" s="11" t="s">
        <v>32168</v>
      </c>
      <c r="K339" s="11" t="s">
        <v>32168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1">
        <v>0</v>
      </c>
      <c r="AA339" s="12" t="s">
        <v>32952</v>
      </c>
      <c r="AB339" s="17" t="str">
        <f t="shared" si="31"/>
        <v>Programme is not compatible with this tool</v>
      </c>
      <c r="AC339" s="17" t="str">
        <f t="shared" si="32"/>
        <v/>
      </c>
      <c r="AD339" s="17">
        <f t="shared" si="33"/>
        <v>6</v>
      </c>
      <c r="AE339" s="17" t="str">
        <f t="shared" si="34"/>
        <v/>
      </c>
      <c r="AF339" s="17" t="str">
        <f t="shared" si="35"/>
        <v/>
      </c>
      <c r="AG339" s="17" t="str" cm="1">
        <f t="array" ref="AG339">IFERROR(IF(J339="Level",INDEX($M339:$S339,AC339+1),INDEX($M339:$S339,AC339)),"")</f>
        <v/>
      </c>
      <c r="AH339" s="17" cm="1">
        <f t="array" ref="AH339">IFERROR(IF(J339="Level",INDEX($M339:$S339,AD339+1),INDEX($M339:$S339,AD339)),"")</f>
        <v>0</v>
      </c>
      <c r="AI339" s="17" t="str" cm="1">
        <f t="array" ref="AI339">IFERROR(INDEX($M339:$S339,AE339),"")</f>
        <v/>
      </c>
      <c r="AJ339" s="17" t="str" cm="1">
        <f t="array" ref="AJ339">IFERROR(INDEX($M339:$S339,AF339),"")</f>
        <v/>
      </c>
      <c r="AK339" s="17" t="str" cm="1">
        <f t="array" ref="AK339">IFERROR(IF(J339="Level",INDEX($T339:$Z339,AC339+1),INDEX($T339:$Z339,AC339)),"")</f>
        <v/>
      </c>
      <c r="AL339" s="17" cm="1">
        <f t="array" ref="AL339">IFERROR(IF(J339="Level",INDEX($T339:$Z339,AD339+1),INDEX($T339:$Z339,AD339)),"")</f>
        <v>0</v>
      </c>
      <c r="AM339" s="17" t="str" cm="1">
        <f t="array" ref="AM339">IFERROR(INDEX($T339:$Z339,AE339),"")</f>
        <v/>
      </c>
      <c r="AN339" s="17" t="str" cm="1">
        <f t="array" ref="AN339">IFERROR(INDEX($T339:$Z339,AF339),"")</f>
        <v/>
      </c>
    </row>
    <row r="340" spans="1:40" hidden="1" x14ac:dyDescent="0.2">
      <c r="A340" s="17" t="str">
        <f t="shared" si="30"/>
        <v>PhD Physics (SWBio): PRP3PHYPHY03</v>
      </c>
      <c r="B340" s="11" t="s">
        <v>3441</v>
      </c>
      <c r="C340" s="11" t="s">
        <v>32964</v>
      </c>
      <c r="D340" s="11" t="s">
        <v>3442</v>
      </c>
      <c r="E340" s="11" t="s">
        <v>546</v>
      </c>
      <c r="F340" s="11" t="s">
        <v>82</v>
      </c>
      <c r="G340" s="11" t="s">
        <v>32186</v>
      </c>
      <c r="H340" s="11" t="s">
        <v>72</v>
      </c>
      <c r="I340" s="11">
        <v>0</v>
      </c>
      <c r="J340" s="11" t="s">
        <v>32168</v>
      </c>
      <c r="K340" s="11" t="s">
        <v>32168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1">
        <v>0</v>
      </c>
      <c r="AA340" s="12" t="s">
        <v>32952</v>
      </c>
      <c r="AB340" s="17" t="str">
        <f t="shared" si="31"/>
        <v>Programme is not compatible with this tool</v>
      </c>
      <c r="AC340" s="17" t="str">
        <f t="shared" si="32"/>
        <v/>
      </c>
      <c r="AD340" s="17">
        <f t="shared" si="33"/>
        <v>6</v>
      </c>
      <c r="AE340" s="17" t="str">
        <f t="shared" si="34"/>
        <v/>
      </c>
      <c r="AF340" s="17" t="str">
        <f t="shared" si="35"/>
        <v/>
      </c>
      <c r="AG340" s="17" t="str" cm="1">
        <f t="array" ref="AG340">IFERROR(IF(J340="Level",INDEX($M340:$S340,AC340+1),INDEX($M340:$S340,AC340)),"")</f>
        <v/>
      </c>
      <c r="AH340" s="17" cm="1">
        <f t="array" ref="AH340">IFERROR(IF(J340="Level",INDEX($M340:$S340,AD340+1),INDEX($M340:$S340,AD340)),"")</f>
        <v>0</v>
      </c>
      <c r="AI340" s="17" t="str" cm="1">
        <f t="array" ref="AI340">IFERROR(INDEX($M340:$S340,AE340),"")</f>
        <v/>
      </c>
      <c r="AJ340" s="17" t="str" cm="1">
        <f t="array" ref="AJ340">IFERROR(INDEX($M340:$S340,AF340),"")</f>
        <v/>
      </c>
      <c r="AK340" s="17" t="str" cm="1">
        <f t="array" ref="AK340">IFERROR(IF(J340="Level",INDEX($T340:$Z340,AC340+1),INDEX($T340:$Z340,AC340)),"")</f>
        <v/>
      </c>
      <c r="AL340" s="17" cm="1">
        <f t="array" ref="AL340">IFERROR(IF(J340="Level",INDEX($T340:$Z340,AD340+1),INDEX($T340:$Z340,AD340)),"")</f>
        <v>0</v>
      </c>
      <c r="AM340" s="17" t="str" cm="1">
        <f t="array" ref="AM340">IFERROR(INDEX($T340:$Z340,AE340),"")</f>
        <v/>
      </c>
      <c r="AN340" s="17" t="str" cm="1">
        <f t="array" ref="AN340">IFERROR(INDEX($T340:$Z340,AF340),"")</f>
        <v/>
      </c>
    </row>
    <row r="341" spans="1:40" hidden="1" x14ac:dyDescent="0.2">
      <c r="A341" s="17" t="str">
        <f t="shared" si="30"/>
        <v>PhD Physics (QUEX): PRP3PHYPHY04</v>
      </c>
      <c r="B341" s="11" t="s">
        <v>3443</v>
      </c>
      <c r="C341" s="11" t="s">
        <v>32964</v>
      </c>
      <c r="D341" s="11" t="s">
        <v>3444</v>
      </c>
      <c r="E341" s="11" t="s">
        <v>546</v>
      </c>
      <c r="F341" s="11" t="s">
        <v>82</v>
      </c>
      <c r="G341" s="11" t="s">
        <v>32186</v>
      </c>
      <c r="H341" s="11" t="s">
        <v>72</v>
      </c>
      <c r="I341" s="11">
        <v>0</v>
      </c>
      <c r="J341" s="11" t="s">
        <v>32168</v>
      </c>
      <c r="K341" s="11" t="s">
        <v>32168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1">
        <v>0</v>
      </c>
      <c r="AA341" s="12" t="s">
        <v>32952</v>
      </c>
      <c r="AB341" s="17" t="str">
        <f t="shared" si="31"/>
        <v>Programme is not compatible with this tool</v>
      </c>
      <c r="AC341" s="17" t="str">
        <f t="shared" si="32"/>
        <v/>
      </c>
      <c r="AD341" s="17">
        <f t="shared" si="33"/>
        <v>6</v>
      </c>
      <c r="AE341" s="17" t="str">
        <f t="shared" si="34"/>
        <v/>
      </c>
      <c r="AF341" s="17" t="str">
        <f t="shared" si="35"/>
        <v/>
      </c>
      <c r="AG341" s="17" t="str" cm="1">
        <f t="array" ref="AG341">IFERROR(IF(J341="Level",INDEX($M341:$S341,AC341+1),INDEX($M341:$S341,AC341)),"")</f>
        <v/>
      </c>
      <c r="AH341" s="17" cm="1">
        <f t="array" ref="AH341">IFERROR(IF(J341="Level",INDEX($M341:$S341,AD341+1),INDEX($M341:$S341,AD341)),"")</f>
        <v>0</v>
      </c>
      <c r="AI341" s="17" t="str" cm="1">
        <f t="array" ref="AI341">IFERROR(INDEX($M341:$S341,AE341),"")</f>
        <v/>
      </c>
      <c r="AJ341" s="17" t="str" cm="1">
        <f t="array" ref="AJ341">IFERROR(INDEX($M341:$S341,AF341),"")</f>
        <v/>
      </c>
      <c r="AK341" s="17" t="str" cm="1">
        <f t="array" ref="AK341">IFERROR(IF(J341="Level",INDEX($T341:$Z341,AC341+1),INDEX($T341:$Z341,AC341)),"")</f>
        <v/>
      </c>
      <c r="AL341" s="17" cm="1">
        <f t="array" ref="AL341">IFERROR(IF(J341="Level",INDEX($T341:$Z341,AD341+1),INDEX($T341:$Z341,AD341)),"")</f>
        <v>0</v>
      </c>
      <c r="AM341" s="17" t="str" cm="1">
        <f t="array" ref="AM341">IFERROR(INDEX($T341:$Z341,AE341),"")</f>
        <v/>
      </c>
      <c r="AN341" s="17" t="str" cm="1">
        <f t="array" ref="AN341">IFERROR(INDEX($T341:$Z341,AF341),"")</f>
        <v/>
      </c>
    </row>
    <row r="342" spans="1:40" hidden="1" x14ac:dyDescent="0.2">
      <c r="A342" s="17" t="str">
        <f t="shared" si="30"/>
        <v>PhD The Physics of Living Systems: PRP3PHYPHY05</v>
      </c>
      <c r="B342" s="11" t="s">
        <v>31941</v>
      </c>
      <c r="C342" s="11" t="s">
        <v>32964</v>
      </c>
      <c r="D342" s="11" t="s">
        <v>32198</v>
      </c>
      <c r="E342" s="11" t="s">
        <v>546</v>
      </c>
      <c r="F342" s="11" t="s">
        <v>82</v>
      </c>
      <c r="G342" s="11" t="s">
        <v>32186</v>
      </c>
      <c r="H342" s="11" t="s">
        <v>72</v>
      </c>
      <c r="I342" s="11">
        <v>0</v>
      </c>
      <c r="J342" s="11" t="s">
        <v>32168</v>
      </c>
      <c r="K342" s="11" t="s">
        <v>32168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1">
        <v>0</v>
      </c>
      <c r="AA342" s="12" t="s">
        <v>32952</v>
      </c>
      <c r="AB342" s="17" t="str">
        <f t="shared" si="31"/>
        <v>Programme is not compatible with this tool</v>
      </c>
      <c r="AC342" s="17" t="str">
        <f t="shared" si="32"/>
        <v/>
      </c>
      <c r="AD342" s="17">
        <f t="shared" si="33"/>
        <v>6</v>
      </c>
      <c r="AE342" s="17" t="str">
        <f t="shared" si="34"/>
        <v/>
      </c>
      <c r="AF342" s="17" t="str">
        <f t="shared" si="35"/>
        <v/>
      </c>
      <c r="AG342" s="17" t="str" cm="1">
        <f t="array" ref="AG342">IFERROR(IF(J342="Level",INDEX($M342:$S342,AC342+1),INDEX($M342:$S342,AC342)),"")</f>
        <v/>
      </c>
      <c r="AH342" s="17" cm="1">
        <f t="array" ref="AH342">IFERROR(IF(J342="Level",INDEX($M342:$S342,AD342+1),INDEX($M342:$S342,AD342)),"")</f>
        <v>0</v>
      </c>
      <c r="AI342" s="17" t="str" cm="1">
        <f t="array" ref="AI342">IFERROR(INDEX($M342:$S342,AE342),"")</f>
        <v/>
      </c>
      <c r="AJ342" s="17" t="str" cm="1">
        <f t="array" ref="AJ342">IFERROR(INDEX($M342:$S342,AF342),"")</f>
        <v/>
      </c>
      <c r="AK342" s="17" t="str" cm="1">
        <f t="array" ref="AK342">IFERROR(IF(J342="Level",INDEX($T342:$Z342,AC342+1),INDEX($T342:$Z342,AC342)),"")</f>
        <v/>
      </c>
      <c r="AL342" s="17" cm="1">
        <f t="array" ref="AL342">IFERROR(IF(J342="Level",INDEX($T342:$Z342,AD342+1),INDEX($T342:$Z342,AD342)),"")</f>
        <v>0</v>
      </c>
      <c r="AM342" s="17" t="str" cm="1">
        <f t="array" ref="AM342">IFERROR(INDEX($T342:$Z342,AE342),"")</f>
        <v/>
      </c>
      <c r="AN342" s="17" t="str" cm="1">
        <f t="array" ref="AN342">IFERROR(INDEX($T342:$Z342,AF342),"")</f>
        <v/>
      </c>
    </row>
    <row r="343" spans="1:40" hidden="1" x14ac:dyDescent="0.2">
      <c r="A343" s="17" t="str">
        <f t="shared" si="30"/>
        <v>PhD Physics/Engineering (Metamaterials): PRP3PHYPHY06</v>
      </c>
      <c r="B343" s="11" t="s">
        <v>31945</v>
      </c>
      <c r="C343" s="11" t="s">
        <v>32964</v>
      </c>
      <c r="D343" s="11" t="s">
        <v>32204</v>
      </c>
      <c r="E343" s="11" t="s">
        <v>546</v>
      </c>
      <c r="F343" s="11" t="s">
        <v>82</v>
      </c>
      <c r="G343" s="11" t="s">
        <v>32186</v>
      </c>
      <c r="H343" s="11" t="s">
        <v>72</v>
      </c>
      <c r="I343" s="11">
        <v>0</v>
      </c>
      <c r="J343" s="11" t="s">
        <v>32168</v>
      </c>
      <c r="K343" s="11" t="s">
        <v>32168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1">
        <v>0</v>
      </c>
      <c r="AA343" s="12" t="s">
        <v>32952</v>
      </c>
      <c r="AB343" s="17" t="str">
        <f t="shared" si="31"/>
        <v>Programme is not compatible with this tool</v>
      </c>
      <c r="AC343" s="17" t="str">
        <f t="shared" si="32"/>
        <v/>
      </c>
      <c r="AD343" s="17">
        <f t="shared" si="33"/>
        <v>6</v>
      </c>
      <c r="AE343" s="17" t="str">
        <f t="shared" si="34"/>
        <v/>
      </c>
      <c r="AF343" s="17" t="str">
        <f t="shared" si="35"/>
        <v/>
      </c>
      <c r="AG343" s="17" t="str" cm="1">
        <f t="array" ref="AG343">IFERROR(IF(J343="Level",INDEX($M343:$S343,AC343+1),INDEX($M343:$S343,AC343)),"")</f>
        <v/>
      </c>
      <c r="AH343" s="17" cm="1">
        <f t="array" ref="AH343">IFERROR(IF(J343="Level",INDEX($M343:$S343,AD343+1),INDEX($M343:$S343,AD343)),"")</f>
        <v>0</v>
      </c>
      <c r="AI343" s="17" t="str" cm="1">
        <f t="array" ref="AI343">IFERROR(INDEX($M343:$S343,AE343),"")</f>
        <v/>
      </c>
      <c r="AJ343" s="17" t="str" cm="1">
        <f t="array" ref="AJ343">IFERROR(INDEX($M343:$S343,AF343),"")</f>
        <v/>
      </c>
      <c r="AK343" s="17" t="str" cm="1">
        <f t="array" ref="AK343">IFERROR(IF(J343="Level",INDEX($T343:$Z343,AC343+1),INDEX($T343:$Z343,AC343)),"")</f>
        <v/>
      </c>
      <c r="AL343" s="17" cm="1">
        <f t="array" ref="AL343">IFERROR(IF(J343="Level",INDEX($T343:$Z343,AD343+1),INDEX($T343:$Z343,AD343)),"")</f>
        <v>0</v>
      </c>
      <c r="AM343" s="17" t="str" cm="1">
        <f t="array" ref="AM343">IFERROR(INDEX($T343:$Z343,AE343),"")</f>
        <v/>
      </c>
      <c r="AN343" s="17" t="str" cm="1">
        <f t="array" ref="AN343">IFERROR(INDEX($T343:$Z343,AF343),"")</f>
        <v/>
      </c>
    </row>
    <row r="344" spans="1:40" hidden="1" x14ac:dyDescent="0.2">
      <c r="A344" s="17" t="str">
        <f t="shared" si="30"/>
        <v>MPhil Management Studies - Cornwall: PRH2SBESBECA</v>
      </c>
      <c r="B344" s="11" t="s">
        <v>2737</v>
      </c>
      <c r="C344" s="11" t="s">
        <v>32964</v>
      </c>
      <c r="D344" s="11" t="s">
        <v>32550</v>
      </c>
      <c r="E344" s="11" t="s">
        <v>617</v>
      </c>
      <c r="F344" s="11" t="s">
        <v>82</v>
      </c>
      <c r="G344" s="11" t="s">
        <v>32186</v>
      </c>
      <c r="H344" s="11" t="s">
        <v>72</v>
      </c>
      <c r="I344" s="11">
        <v>0</v>
      </c>
      <c r="J344" s="11" t="s">
        <v>32168</v>
      </c>
      <c r="K344" s="11" t="s">
        <v>32168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1">
        <v>0</v>
      </c>
      <c r="AA344" s="12" t="s">
        <v>32952</v>
      </c>
      <c r="AB344" s="17" t="str">
        <f t="shared" si="31"/>
        <v>Programme is not compatible with this tool</v>
      </c>
      <c r="AC344" s="17" t="str">
        <f t="shared" si="32"/>
        <v/>
      </c>
      <c r="AD344" s="17">
        <f t="shared" si="33"/>
        <v>6</v>
      </c>
      <c r="AE344" s="17" t="str">
        <f t="shared" si="34"/>
        <v/>
      </c>
      <c r="AF344" s="17" t="str">
        <f t="shared" si="35"/>
        <v/>
      </c>
      <c r="AG344" s="17" t="str" cm="1">
        <f t="array" ref="AG344">IFERROR(IF(J344="Level",INDEX($M344:$S344,AC344+1),INDEX($M344:$S344,AC344)),"")</f>
        <v/>
      </c>
      <c r="AH344" s="17" cm="1">
        <f t="array" ref="AH344">IFERROR(IF(J344="Level",INDEX($M344:$S344,AD344+1),INDEX($M344:$S344,AD344)),"")</f>
        <v>0</v>
      </c>
      <c r="AI344" s="17" t="str" cm="1">
        <f t="array" ref="AI344">IFERROR(INDEX($M344:$S344,AE344),"")</f>
        <v/>
      </c>
      <c r="AJ344" s="17" t="str" cm="1">
        <f t="array" ref="AJ344">IFERROR(INDEX($M344:$S344,AF344),"")</f>
        <v/>
      </c>
      <c r="AK344" s="17" t="str" cm="1">
        <f t="array" ref="AK344">IFERROR(IF(J344="Level",INDEX($T344:$Z344,AC344+1),INDEX($T344:$Z344,AC344)),"")</f>
        <v/>
      </c>
      <c r="AL344" s="17" cm="1">
        <f t="array" ref="AL344">IFERROR(IF(J344="Level",INDEX($T344:$Z344,AD344+1),INDEX($T344:$Z344,AD344)),"")</f>
        <v>0</v>
      </c>
      <c r="AM344" s="17" t="str" cm="1">
        <f t="array" ref="AM344">IFERROR(INDEX($T344:$Z344,AE344),"")</f>
        <v/>
      </c>
      <c r="AN344" s="17" t="str" cm="1">
        <f t="array" ref="AN344">IFERROR(INDEX($T344:$Z344,AF344),"")</f>
        <v/>
      </c>
    </row>
    <row r="345" spans="1:40" hidden="1" x14ac:dyDescent="0.2">
      <c r="A345" s="17" t="str">
        <f t="shared" si="30"/>
        <v>PhD Management Studies - Cornwall: PRP3SBESBECA</v>
      </c>
      <c r="B345" s="11" t="s">
        <v>3478</v>
      </c>
      <c r="C345" s="11" t="s">
        <v>32964</v>
      </c>
      <c r="D345" s="11" t="s">
        <v>3479</v>
      </c>
      <c r="E345" s="11" t="s">
        <v>617</v>
      </c>
      <c r="F345" s="11" t="s">
        <v>82</v>
      </c>
      <c r="G345" s="11" t="s">
        <v>32186</v>
      </c>
      <c r="H345" s="11" t="s">
        <v>72</v>
      </c>
      <c r="I345" s="11">
        <v>0</v>
      </c>
      <c r="J345" s="11" t="s">
        <v>32168</v>
      </c>
      <c r="K345" s="11" t="s">
        <v>32168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1">
        <v>0</v>
      </c>
      <c r="AA345" s="12" t="s">
        <v>32952</v>
      </c>
      <c r="AB345" s="17" t="str">
        <f t="shared" si="31"/>
        <v>Programme is not compatible with this tool</v>
      </c>
      <c r="AC345" s="17" t="str">
        <f t="shared" si="32"/>
        <v/>
      </c>
      <c r="AD345" s="17">
        <f t="shared" si="33"/>
        <v>6</v>
      </c>
      <c r="AE345" s="17" t="str">
        <f t="shared" si="34"/>
        <v/>
      </c>
      <c r="AF345" s="17" t="str">
        <f t="shared" si="35"/>
        <v/>
      </c>
      <c r="AG345" s="17" t="str" cm="1">
        <f t="array" ref="AG345">IFERROR(IF(J345="Level",INDEX($M345:$S345,AC345+1),INDEX($M345:$S345,AC345)),"")</f>
        <v/>
      </c>
      <c r="AH345" s="17" cm="1">
        <f t="array" ref="AH345">IFERROR(IF(J345="Level",INDEX($M345:$S345,AD345+1),INDEX($M345:$S345,AD345)),"")</f>
        <v>0</v>
      </c>
      <c r="AI345" s="17" t="str" cm="1">
        <f t="array" ref="AI345">IFERROR(INDEX($M345:$S345,AE345),"")</f>
        <v/>
      </c>
      <c r="AJ345" s="17" t="str" cm="1">
        <f t="array" ref="AJ345">IFERROR(INDEX($M345:$S345,AF345),"")</f>
        <v/>
      </c>
      <c r="AK345" s="17" t="str" cm="1">
        <f t="array" ref="AK345">IFERROR(IF(J345="Level",INDEX($T345:$Z345,AC345+1),INDEX($T345:$Z345,AC345)),"")</f>
        <v/>
      </c>
      <c r="AL345" s="17" cm="1">
        <f t="array" ref="AL345">IFERROR(IF(J345="Level",INDEX($T345:$Z345,AD345+1),INDEX($T345:$Z345,AD345)),"")</f>
        <v>0</v>
      </c>
      <c r="AM345" s="17" t="str" cm="1">
        <f t="array" ref="AM345">IFERROR(INDEX($T345:$Z345,AE345),"")</f>
        <v/>
      </c>
      <c r="AN345" s="17" t="str" cm="1">
        <f t="array" ref="AN345">IFERROR(INDEX($T345:$Z345,AF345),"")</f>
        <v/>
      </c>
    </row>
    <row r="346" spans="1:40" hidden="1" x14ac:dyDescent="0.2">
      <c r="A346" s="17" t="str">
        <f t="shared" si="30"/>
        <v>MPhil Art History and Visual Culture: PRH2HPSVCU01</v>
      </c>
      <c r="B346" s="11" t="s">
        <v>2664</v>
      </c>
      <c r="C346" s="11" t="s">
        <v>32964</v>
      </c>
      <c r="D346" s="11" t="s">
        <v>32656</v>
      </c>
      <c r="E346" s="11" t="s">
        <v>32192</v>
      </c>
      <c r="F346" s="11" t="s">
        <v>76</v>
      </c>
      <c r="G346" s="11" t="s">
        <v>32186</v>
      </c>
      <c r="H346" s="11" t="s">
        <v>72</v>
      </c>
      <c r="I346" s="11">
        <v>0</v>
      </c>
      <c r="J346" s="11" t="s">
        <v>32168</v>
      </c>
      <c r="K346" s="11" t="s">
        <v>32168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1">
        <v>0</v>
      </c>
      <c r="AA346" s="12" t="s">
        <v>32952</v>
      </c>
      <c r="AB346" s="17" t="str">
        <f t="shared" si="31"/>
        <v>Programme is not compatible with this tool</v>
      </c>
      <c r="AC346" s="17" t="str">
        <f t="shared" si="32"/>
        <v/>
      </c>
      <c r="AD346" s="17">
        <f t="shared" si="33"/>
        <v>6</v>
      </c>
      <c r="AE346" s="17" t="str">
        <f t="shared" si="34"/>
        <v/>
      </c>
      <c r="AF346" s="17" t="str">
        <f t="shared" si="35"/>
        <v/>
      </c>
      <c r="AG346" s="17" t="str" cm="1">
        <f t="array" ref="AG346">IFERROR(IF(J346="Level",INDEX($M346:$S346,AC346+1),INDEX($M346:$S346,AC346)),"")</f>
        <v/>
      </c>
      <c r="AH346" s="17" cm="1">
        <f t="array" ref="AH346">IFERROR(IF(J346="Level",INDEX($M346:$S346,AD346+1),INDEX($M346:$S346,AD346)),"")</f>
        <v>0</v>
      </c>
      <c r="AI346" s="17" t="str" cm="1">
        <f t="array" ref="AI346">IFERROR(INDEX($M346:$S346,AE346),"")</f>
        <v/>
      </c>
      <c r="AJ346" s="17" t="str" cm="1">
        <f t="array" ref="AJ346">IFERROR(INDEX($M346:$S346,AF346),"")</f>
        <v/>
      </c>
      <c r="AK346" s="17" t="str" cm="1">
        <f t="array" ref="AK346">IFERROR(IF(J346="Level",INDEX($T346:$Z346,AC346+1),INDEX($T346:$Z346,AC346)),"")</f>
        <v/>
      </c>
      <c r="AL346" s="17" cm="1">
        <f t="array" ref="AL346">IFERROR(IF(J346="Level",INDEX($T346:$Z346,AD346+1),INDEX($T346:$Z346,AD346)),"")</f>
        <v>0</v>
      </c>
      <c r="AM346" s="17" t="str" cm="1">
        <f t="array" ref="AM346">IFERROR(INDEX($T346:$Z346,AE346),"")</f>
        <v/>
      </c>
      <c r="AN346" s="17" t="str" cm="1">
        <f t="array" ref="AN346">IFERROR(INDEX($T346:$Z346,AF346),"")</f>
        <v/>
      </c>
    </row>
    <row r="347" spans="1:40" hidden="1" x14ac:dyDescent="0.2">
      <c r="A347" s="17" t="str">
        <f t="shared" si="30"/>
        <v>MPhil Art History and Visual Culture by Practice: PRH2SMLSML20</v>
      </c>
      <c r="B347" s="11" t="s">
        <v>2783</v>
      </c>
      <c r="C347" s="11" t="s">
        <v>32964</v>
      </c>
      <c r="D347" s="11" t="s">
        <v>32652</v>
      </c>
      <c r="E347" s="11" t="s">
        <v>32192</v>
      </c>
      <c r="F347" s="11" t="s">
        <v>76</v>
      </c>
      <c r="G347" s="11" t="s">
        <v>32186</v>
      </c>
      <c r="H347" s="11" t="s">
        <v>72</v>
      </c>
      <c r="I347" s="11">
        <v>0</v>
      </c>
      <c r="J347" s="11" t="s">
        <v>32168</v>
      </c>
      <c r="K347" s="11" t="s">
        <v>32168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1">
        <v>0</v>
      </c>
      <c r="AA347" s="12" t="s">
        <v>32952</v>
      </c>
      <c r="AB347" s="17" t="str">
        <f t="shared" si="31"/>
        <v>Programme is not compatible with this tool</v>
      </c>
      <c r="AC347" s="17" t="str">
        <f t="shared" si="32"/>
        <v/>
      </c>
      <c r="AD347" s="17">
        <f t="shared" si="33"/>
        <v>6</v>
      </c>
      <c r="AE347" s="17" t="str">
        <f t="shared" si="34"/>
        <v/>
      </c>
      <c r="AF347" s="17" t="str">
        <f t="shared" si="35"/>
        <v/>
      </c>
      <c r="AG347" s="17" t="str" cm="1">
        <f t="array" ref="AG347">IFERROR(IF(J347="Level",INDEX($M347:$S347,AC347+1),INDEX($M347:$S347,AC347)),"")</f>
        <v/>
      </c>
      <c r="AH347" s="17" cm="1">
        <f t="array" ref="AH347">IFERROR(IF(J347="Level",INDEX($M347:$S347,AD347+1),INDEX($M347:$S347,AD347)),"")</f>
        <v>0</v>
      </c>
      <c r="AI347" s="17" t="str" cm="1">
        <f t="array" ref="AI347">IFERROR(INDEX($M347:$S347,AE347),"")</f>
        <v/>
      </c>
      <c r="AJ347" s="17" t="str" cm="1">
        <f t="array" ref="AJ347">IFERROR(INDEX($M347:$S347,AF347),"")</f>
        <v/>
      </c>
      <c r="AK347" s="17" t="str" cm="1">
        <f t="array" ref="AK347">IFERROR(IF(J347="Level",INDEX($T347:$Z347,AC347+1),INDEX($T347:$Z347,AC347)),"")</f>
        <v/>
      </c>
      <c r="AL347" s="17" cm="1">
        <f t="array" ref="AL347">IFERROR(IF(J347="Level",INDEX($T347:$Z347,AD347+1),INDEX($T347:$Z347,AD347)),"")</f>
        <v>0</v>
      </c>
      <c r="AM347" s="17" t="str" cm="1">
        <f t="array" ref="AM347">IFERROR(INDEX($T347:$Z347,AE347),"")</f>
        <v/>
      </c>
      <c r="AN347" s="17" t="str" cm="1">
        <f t="array" ref="AN347">IFERROR(INDEX($T347:$Z347,AF347),"")</f>
        <v/>
      </c>
    </row>
    <row r="348" spans="1:40" hidden="1" x14ac:dyDescent="0.2">
      <c r="A348" s="17" t="str">
        <f t="shared" si="30"/>
        <v>PhDbyPub Art History and Visual Culture: PRP2HPSHPS07</v>
      </c>
      <c r="B348" s="11" t="s">
        <v>3935</v>
      </c>
      <c r="C348" s="11" t="s">
        <v>32964</v>
      </c>
      <c r="D348" s="11" t="s">
        <v>32191</v>
      </c>
      <c r="E348" s="11" t="s">
        <v>32192</v>
      </c>
      <c r="F348" s="11" t="s">
        <v>76</v>
      </c>
      <c r="G348" s="11" t="s">
        <v>32186</v>
      </c>
      <c r="H348" s="11" t="s">
        <v>72</v>
      </c>
      <c r="I348" s="11">
        <v>0</v>
      </c>
      <c r="J348" s="11" t="s">
        <v>32168</v>
      </c>
      <c r="K348" s="11" t="s">
        <v>32168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1">
        <v>0</v>
      </c>
      <c r="AA348" s="12" t="s">
        <v>32952</v>
      </c>
      <c r="AB348" s="17" t="str">
        <f t="shared" si="31"/>
        <v>Programme is not compatible with this tool</v>
      </c>
      <c r="AC348" s="17" t="str">
        <f t="shared" si="32"/>
        <v/>
      </c>
      <c r="AD348" s="17">
        <f t="shared" si="33"/>
        <v>6</v>
      </c>
      <c r="AE348" s="17" t="str">
        <f t="shared" si="34"/>
        <v/>
      </c>
      <c r="AF348" s="17" t="str">
        <f t="shared" si="35"/>
        <v/>
      </c>
      <c r="AG348" s="17" t="str" cm="1">
        <f t="array" ref="AG348">IFERROR(IF(J348="Level",INDEX($M348:$S348,AC348+1),INDEX($M348:$S348,AC348)),"")</f>
        <v/>
      </c>
      <c r="AH348" s="17" cm="1">
        <f t="array" ref="AH348">IFERROR(IF(J348="Level",INDEX($M348:$S348,AD348+1),INDEX($M348:$S348,AD348)),"")</f>
        <v>0</v>
      </c>
      <c r="AI348" s="17" t="str" cm="1">
        <f t="array" ref="AI348">IFERROR(INDEX($M348:$S348,AE348),"")</f>
        <v/>
      </c>
      <c r="AJ348" s="17" t="str" cm="1">
        <f t="array" ref="AJ348">IFERROR(INDEX($M348:$S348,AF348),"")</f>
        <v/>
      </c>
      <c r="AK348" s="17" t="str" cm="1">
        <f t="array" ref="AK348">IFERROR(IF(J348="Level",INDEX($T348:$Z348,AC348+1),INDEX($T348:$Z348,AC348)),"")</f>
        <v/>
      </c>
      <c r="AL348" s="17" cm="1">
        <f t="array" ref="AL348">IFERROR(IF(J348="Level",INDEX($T348:$Z348,AD348+1),INDEX($T348:$Z348,AD348)),"")</f>
        <v>0</v>
      </c>
      <c r="AM348" s="17" t="str" cm="1">
        <f t="array" ref="AM348">IFERROR(INDEX($T348:$Z348,AE348),"")</f>
        <v/>
      </c>
      <c r="AN348" s="17" t="str" cm="1">
        <f t="array" ref="AN348">IFERROR(INDEX($T348:$Z348,AF348),"")</f>
        <v/>
      </c>
    </row>
    <row r="349" spans="1:40" hidden="1" x14ac:dyDescent="0.2">
      <c r="A349" s="17" t="str">
        <f t="shared" si="30"/>
        <v>PhD Art History and Visual Culture: PRP3HPSVCU01</v>
      </c>
      <c r="B349" s="11" t="s">
        <v>3385</v>
      </c>
      <c r="C349" s="11" t="s">
        <v>32964</v>
      </c>
      <c r="D349" s="11" t="s">
        <v>32255</v>
      </c>
      <c r="E349" s="11" t="s">
        <v>32192</v>
      </c>
      <c r="F349" s="11" t="s">
        <v>76</v>
      </c>
      <c r="G349" s="11" t="s">
        <v>32186</v>
      </c>
      <c r="H349" s="11" t="s">
        <v>72</v>
      </c>
      <c r="I349" s="11">
        <v>0</v>
      </c>
      <c r="J349" s="11" t="s">
        <v>32168</v>
      </c>
      <c r="K349" s="11" t="s">
        <v>32168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1">
        <v>0</v>
      </c>
      <c r="AA349" s="12" t="s">
        <v>32952</v>
      </c>
      <c r="AB349" s="17" t="str">
        <f t="shared" si="31"/>
        <v>Programme is not compatible with this tool</v>
      </c>
      <c r="AC349" s="17" t="str">
        <f t="shared" si="32"/>
        <v/>
      </c>
      <c r="AD349" s="17">
        <f t="shared" si="33"/>
        <v>6</v>
      </c>
      <c r="AE349" s="17" t="str">
        <f t="shared" si="34"/>
        <v/>
      </c>
      <c r="AF349" s="17" t="str">
        <f t="shared" si="35"/>
        <v/>
      </c>
      <c r="AG349" s="17" t="str" cm="1">
        <f t="array" ref="AG349">IFERROR(IF(J349="Level",INDEX($M349:$S349,AC349+1),INDEX($M349:$S349,AC349)),"")</f>
        <v/>
      </c>
      <c r="AH349" s="17" cm="1">
        <f t="array" ref="AH349">IFERROR(IF(J349="Level",INDEX($M349:$S349,AD349+1),INDEX($M349:$S349,AD349)),"")</f>
        <v>0</v>
      </c>
      <c r="AI349" s="17" t="str" cm="1">
        <f t="array" ref="AI349">IFERROR(INDEX($M349:$S349,AE349),"")</f>
        <v/>
      </c>
      <c r="AJ349" s="17" t="str" cm="1">
        <f t="array" ref="AJ349">IFERROR(INDEX($M349:$S349,AF349),"")</f>
        <v/>
      </c>
      <c r="AK349" s="17" t="str" cm="1">
        <f t="array" ref="AK349">IFERROR(IF(J349="Level",INDEX($T349:$Z349,AC349+1),INDEX($T349:$Z349,AC349)),"")</f>
        <v/>
      </c>
      <c r="AL349" s="17" cm="1">
        <f t="array" ref="AL349">IFERROR(IF(J349="Level",INDEX($T349:$Z349,AD349+1),INDEX($T349:$Z349,AD349)),"")</f>
        <v>0</v>
      </c>
      <c r="AM349" s="17" t="str" cm="1">
        <f t="array" ref="AM349">IFERROR(INDEX($T349:$Z349,AE349),"")</f>
        <v/>
      </c>
      <c r="AN349" s="17" t="str" cm="1">
        <f t="array" ref="AN349">IFERROR(INDEX($T349:$Z349,AF349),"")</f>
        <v/>
      </c>
    </row>
    <row r="350" spans="1:40" hidden="1" x14ac:dyDescent="0.2">
      <c r="A350" s="17" t="str">
        <f t="shared" si="30"/>
        <v>PhD Art History and Visual Culture by Practice: PRP3SMLSML17</v>
      </c>
      <c r="B350" s="11" t="s">
        <v>3526</v>
      </c>
      <c r="C350" s="11" t="s">
        <v>32964</v>
      </c>
      <c r="D350" s="11" t="s">
        <v>32251</v>
      </c>
      <c r="E350" s="11" t="s">
        <v>32192</v>
      </c>
      <c r="F350" s="11" t="s">
        <v>76</v>
      </c>
      <c r="G350" s="11" t="s">
        <v>32186</v>
      </c>
      <c r="H350" s="11" t="s">
        <v>72</v>
      </c>
      <c r="I350" s="11">
        <v>0</v>
      </c>
      <c r="J350" s="11" t="s">
        <v>32168</v>
      </c>
      <c r="K350" s="11" t="s">
        <v>32168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1">
        <v>0</v>
      </c>
      <c r="AA350" s="12" t="s">
        <v>32952</v>
      </c>
      <c r="AB350" s="17" t="str">
        <f t="shared" si="31"/>
        <v>Programme is not compatible with this tool</v>
      </c>
      <c r="AC350" s="17" t="str">
        <f t="shared" si="32"/>
        <v/>
      </c>
      <c r="AD350" s="17">
        <f t="shared" si="33"/>
        <v>6</v>
      </c>
      <c r="AE350" s="17" t="str">
        <f t="shared" si="34"/>
        <v/>
      </c>
      <c r="AF350" s="17" t="str">
        <f t="shared" si="35"/>
        <v/>
      </c>
      <c r="AG350" s="17" t="str" cm="1">
        <f t="array" ref="AG350">IFERROR(IF(J350="Level",INDEX($M350:$S350,AC350+1),INDEX($M350:$S350,AC350)),"")</f>
        <v/>
      </c>
      <c r="AH350" s="17" cm="1">
        <f t="array" ref="AH350">IFERROR(IF(J350="Level",INDEX($M350:$S350,AD350+1),INDEX($M350:$S350,AD350)),"")</f>
        <v>0</v>
      </c>
      <c r="AI350" s="17" t="str" cm="1">
        <f t="array" ref="AI350">IFERROR(INDEX($M350:$S350,AE350),"")</f>
        <v/>
      </c>
      <c r="AJ350" s="17" t="str" cm="1">
        <f t="array" ref="AJ350">IFERROR(INDEX($M350:$S350,AF350),"")</f>
        <v/>
      </c>
      <c r="AK350" s="17" t="str" cm="1">
        <f t="array" ref="AK350">IFERROR(IF(J350="Level",INDEX($T350:$Z350,AC350+1),INDEX($T350:$Z350,AC350)),"")</f>
        <v/>
      </c>
      <c r="AL350" s="17" cm="1">
        <f t="array" ref="AL350">IFERROR(IF(J350="Level",INDEX($T350:$Z350,AD350+1),INDEX($T350:$Z350,AD350)),"")</f>
        <v>0</v>
      </c>
      <c r="AM350" s="17" t="str" cm="1">
        <f t="array" ref="AM350">IFERROR(INDEX($T350:$Z350,AE350),"")</f>
        <v/>
      </c>
      <c r="AN350" s="17" t="str" cm="1">
        <f t="array" ref="AN350">IFERROR(INDEX($T350:$Z350,AF350),"")</f>
        <v/>
      </c>
    </row>
    <row r="351" spans="1:40" hidden="1" x14ac:dyDescent="0.2">
      <c r="A351" s="17" t="str">
        <f t="shared" si="30"/>
        <v>MPhil Anthropology: PRH2HPSHPS34</v>
      </c>
      <c r="B351" s="11" t="s">
        <v>2639</v>
      </c>
      <c r="C351" s="11" t="s">
        <v>32964</v>
      </c>
      <c r="D351" s="11" t="s">
        <v>2640</v>
      </c>
      <c r="E351" s="11" t="s">
        <v>237</v>
      </c>
      <c r="F351" s="11" t="s">
        <v>76</v>
      </c>
      <c r="G351" s="11" t="s">
        <v>32186</v>
      </c>
      <c r="H351" s="11" t="s">
        <v>72</v>
      </c>
      <c r="I351" s="11">
        <v>0</v>
      </c>
      <c r="J351" s="11" t="s">
        <v>32168</v>
      </c>
      <c r="K351" s="11" t="s">
        <v>32168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1">
        <v>0</v>
      </c>
      <c r="AA351" s="12" t="s">
        <v>32952</v>
      </c>
      <c r="AB351" s="17" t="str">
        <f t="shared" si="31"/>
        <v>Programme is not compatible with this tool</v>
      </c>
      <c r="AC351" s="17" t="str">
        <f t="shared" si="32"/>
        <v/>
      </c>
      <c r="AD351" s="17">
        <f t="shared" si="33"/>
        <v>6</v>
      </c>
      <c r="AE351" s="17" t="str">
        <f t="shared" si="34"/>
        <v/>
      </c>
      <c r="AF351" s="17" t="str">
        <f t="shared" si="35"/>
        <v/>
      </c>
      <c r="AG351" s="17" t="str" cm="1">
        <f t="array" ref="AG351">IFERROR(IF(J351="Level",INDEX($M351:$S351,AC351+1),INDEX($M351:$S351,AC351)),"")</f>
        <v/>
      </c>
      <c r="AH351" s="17" cm="1">
        <f t="array" ref="AH351">IFERROR(IF(J351="Level",INDEX($M351:$S351,AD351+1),INDEX($M351:$S351,AD351)),"")</f>
        <v>0</v>
      </c>
      <c r="AI351" s="17" t="str" cm="1">
        <f t="array" ref="AI351">IFERROR(INDEX($M351:$S351,AE351),"")</f>
        <v/>
      </c>
      <c r="AJ351" s="17" t="str" cm="1">
        <f t="array" ref="AJ351">IFERROR(INDEX($M351:$S351,AF351),"")</f>
        <v/>
      </c>
      <c r="AK351" s="17" t="str" cm="1">
        <f t="array" ref="AK351">IFERROR(IF(J351="Level",INDEX($T351:$Z351,AC351+1),INDEX($T351:$Z351,AC351)),"")</f>
        <v/>
      </c>
      <c r="AL351" s="17" cm="1">
        <f t="array" ref="AL351">IFERROR(IF(J351="Level",INDEX($T351:$Z351,AD351+1),INDEX($T351:$Z351,AD351)),"")</f>
        <v>0</v>
      </c>
      <c r="AM351" s="17" t="str" cm="1">
        <f t="array" ref="AM351">IFERROR(INDEX($T351:$Z351,AE351),"")</f>
        <v/>
      </c>
      <c r="AN351" s="17" t="str" cm="1">
        <f t="array" ref="AN351">IFERROR(INDEX($T351:$Z351,AF351),"")</f>
        <v/>
      </c>
    </row>
    <row r="352" spans="1:40" hidden="1" x14ac:dyDescent="0.2">
      <c r="A352" s="17" t="str">
        <f t="shared" si="30"/>
        <v>MPhil Anthrozoology: PRH2HPSHPS37</v>
      </c>
      <c r="B352" s="11" t="s">
        <v>2644</v>
      </c>
      <c r="C352" s="11" t="s">
        <v>32964</v>
      </c>
      <c r="D352" s="11" t="s">
        <v>2645</v>
      </c>
      <c r="E352" s="11" t="s">
        <v>237</v>
      </c>
      <c r="F352" s="11" t="s">
        <v>76</v>
      </c>
      <c r="G352" s="11" t="s">
        <v>32186</v>
      </c>
      <c r="H352" s="11" t="s">
        <v>72</v>
      </c>
      <c r="I352" s="11">
        <v>0</v>
      </c>
      <c r="J352" s="11" t="s">
        <v>32168</v>
      </c>
      <c r="K352" s="11" t="s">
        <v>32168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1">
        <v>0</v>
      </c>
      <c r="AA352" s="12" t="s">
        <v>32952</v>
      </c>
      <c r="AB352" s="17" t="str">
        <f t="shared" si="31"/>
        <v>Programme is not compatible with this tool</v>
      </c>
      <c r="AC352" s="17" t="str">
        <f t="shared" si="32"/>
        <v/>
      </c>
      <c r="AD352" s="17">
        <f t="shared" si="33"/>
        <v>6</v>
      </c>
      <c r="AE352" s="17" t="str">
        <f t="shared" si="34"/>
        <v/>
      </c>
      <c r="AF352" s="17" t="str">
        <f t="shared" si="35"/>
        <v/>
      </c>
      <c r="AG352" s="17" t="str" cm="1">
        <f t="array" ref="AG352">IFERROR(IF(J352="Level",INDEX($M352:$S352,AC352+1),INDEX($M352:$S352,AC352)),"")</f>
        <v/>
      </c>
      <c r="AH352" s="17" cm="1">
        <f t="array" ref="AH352">IFERROR(IF(J352="Level",INDEX($M352:$S352,AD352+1),INDEX($M352:$S352,AD352)),"")</f>
        <v>0</v>
      </c>
      <c r="AI352" s="17" t="str" cm="1">
        <f t="array" ref="AI352">IFERROR(INDEX($M352:$S352,AE352),"")</f>
        <v/>
      </c>
      <c r="AJ352" s="17" t="str" cm="1">
        <f t="array" ref="AJ352">IFERROR(INDEX($M352:$S352,AF352),"")</f>
        <v/>
      </c>
      <c r="AK352" s="17" t="str" cm="1">
        <f t="array" ref="AK352">IFERROR(IF(J352="Level",INDEX($T352:$Z352,AC352+1),INDEX($T352:$Z352,AC352)),"")</f>
        <v/>
      </c>
      <c r="AL352" s="17" cm="1">
        <f t="array" ref="AL352">IFERROR(IF(J352="Level",INDEX($T352:$Z352,AD352+1),INDEX($T352:$Z352,AD352)),"")</f>
        <v>0</v>
      </c>
      <c r="AM352" s="17" t="str" cm="1">
        <f t="array" ref="AM352">IFERROR(INDEX($T352:$Z352,AE352),"")</f>
        <v/>
      </c>
      <c r="AN352" s="17" t="str" cm="1">
        <f t="array" ref="AN352">IFERROR(INDEX($T352:$Z352,AF352),"")</f>
        <v/>
      </c>
    </row>
    <row r="353" spans="1:40" hidden="1" x14ac:dyDescent="0.2">
      <c r="A353" s="17" t="str">
        <f t="shared" si="30"/>
        <v>MAbyRes Anthropology: PRM3HPSHPS06</v>
      </c>
      <c r="B353" s="11" t="s">
        <v>2369</v>
      </c>
      <c r="C353" s="11" t="s">
        <v>32964</v>
      </c>
      <c r="D353" s="11" t="s">
        <v>2370</v>
      </c>
      <c r="E353" s="11" t="s">
        <v>237</v>
      </c>
      <c r="F353" s="11" t="s">
        <v>76</v>
      </c>
      <c r="G353" s="11" t="s">
        <v>32186</v>
      </c>
      <c r="H353" s="11" t="s">
        <v>72</v>
      </c>
      <c r="I353" s="11">
        <v>0</v>
      </c>
      <c r="J353" s="11" t="s">
        <v>32168</v>
      </c>
      <c r="K353" s="11" t="s">
        <v>32168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1">
        <v>0</v>
      </c>
      <c r="AA353" s="12" t="s">
        <v>32952</v>
      </c>
      <c r="AB353" s="17" t="str">
        <f t="shared" si="31"/>
        <v>Programme is not compatible with this tool</v>
      </c>
      <c r="AC353" s="17" t="str">
        <f t="shared" si="32"/>
        <v/>
      </c>
      <c r="AD353" s="17">
        <f t="shared" si="33"/>
        <v>6</v>
      </c>
      <c r="AE353" s="17" t="str">
        <f t="shared" si="34"/>
        <v/>
      </c>
      <c r="AF353" s="17" t="str">
        <f t="shared" si="35"/>
        <v/>
      </c>
      <c r="AG353" s="17" t="str" cm="1">
        <f t="array" ref="AG353">IFERROR(IF(J353="Level",INDEX($M353:$S353,AC353+1),INDEX($M353:$S353,AC353)),"")</f>
        <v/>
      </c>
      <c r="AH353" s="17" cm="1">
        <f t="array" ref="AH353">IFERROR(IF(J353="Level",INDEX($M353:$S353,AD353+1),INDEX($M353:$S353,AD353)),"")</f>
        <v>0</v>
      </c>
      <c r="AI353" s="17" t="str" cm="1">
        <f t="array" ref="AI353">IFERROR(INDEX($M353:$S353,AE353),"")</f>
        <v/>
      </c>
      <c r="AJ353" s="17" t="str" cm="1">
        <f t="array" ref="AJ353">IFERROR(INDEX($M353:$S353,AF353),"")</f>
        <v/>
      </c>
      <c r="AK353" s="17" t="str" cm="1">
        <f t="array" ref="AK353">IFERROR(IF(J353="Level",INDEX($T353:$Z353,AC353+1),INDEX($T353:$Z353,AC353)),"")</f>
        <v/>
      </c>
      <c r="AL353" s="17" cm="1">
        <f t="array" ref="AL353">IFERROR(IF(J353="Level",INDEX($T353:$Z353,AD353+1),INDEX($T353:$Z353,AD353)),"")</f>
        <v>0</v>
      </c>
      <c r="AM353" s="17" t="str" cm="1">
        <f t="array" ref="AM353">IFERROR(INDEX($T353:$Z353,AE353),"")</f>
        <v/>
      </c>
      <c r="AN353" s="17" t="str" cm="1">
        <f t="array" ref="AN353">IFERROR(INDEX($T353:$Z353,AF353),"")</f>
        <v/>
      </c>
    </row>
    <row r="354" spans="1:40" hidden="1" x14ac:dyDescent="0.2">
      <c r="A354" s="17" t="str">
        <f t="shared" si="30"/>
        <v>PhD Anthropology: PRP3HPSHPS34</v>
      </c>
      <c r="B354" s="11" t="s">
        <v>3349</v>
      </c>
      <c r="C354" s="11" t="s">
        <v>32964</v>
      </c>
      <c r="D354" s="11" t="s">
        <v>3350</v>
      </c>
      <c r="E354" s="11" t="s">
        <v>237</v>
      </c>
      <c r="F354" s="11" t="s">
        <v>76</v>
      </c>
      <c r="G354" s="11" t="s">
        <v>32186</v>
      </c>
      <c r="H354" s="11" t="s">
        <v>72</v>
      </c>
      <c r="I354" s="11">
        <v>0</v>
      </c>
      <c r="J354" s="11" t="s">
        <v>32168</v>
      </c>
      <c r="K354" s="11" t="s">
        <v>32168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1">
        <v>0</v>
      </c>
      <c r="AA354" s="12" t="s">
        <v>32952</v>
      </c>
      <c r="AB354" s="17" t="str">
        <f t="shared" si="31"/>
        <v>Programme is not compatible with this tool</v>
      </c>
      <c r="AC354" s="17" t="str">
        <f t="shared" si="32"/>
        <v/>
      </c>
      <c r="AD354" s="17">
        <f t="shared" si="33"/>
        <v>6</v>
      </c>
      <c r="AE354" s="17" t="str">
        <f t="shared" si="34"/>
        <v/>
      </c>
      <c r="AF354" s="17" t="str">
        <f t="shared" si="35"/>
        <v/>
      </c>
      <c r="AG354" s="17" t="str" cm="1">
        <f t="array" ref="AG354">IFERROR(IF(J354="Level",INDEX($M354:$S354,AC354+1),INDEX($M354:$S354,AC354)),"")</f>
        <v/>
      </c>
      <c r="AH354" s="17" cm="1">
        <f t="array" ref="AH354">IFERROR(IF(J354="Level",INDEX($M354:$S354,AD354+1),INDEX($M354:$S354,AD354)),"")</f>
        <v>0</v>
      </c>
      <c r="AI354" s="17" t="str" cm="1">
        <f t="array" ref="AI354">IFERROR(INDEX($M354:$S354,AE354),"")</f>
        <v/>
      </c>
      <c r="AJ354" s="17" t="str" cm="1">
        <f t="array" ref="AJ354">IFERROR(INDEX($M354:$S354,AF354),"")</f>
        <v/>
      </c>
      <c r="AK354" s="17" t="str" cm="1">
        <f t="array" ref="AK354">IFERROR(IF(J354="Level",INDEX($T354:$Z354,AC354+1),INDEX($T354:$Z354,AC354)),"")</f>
        <v/>
      </c>
      <c r="AL354" s="17" cm="1">
        <f t="array" ref="AL354">IFERROR(IF(J354="Level",INDEX($T354:$Z354,AD354+1),INDEX($T354:$Z354,AD354)),"")</f>
        <v>0</v>
      </c>
      <c r="AM354" s="17" t="str" cm="1">
        <f t="array" ref="AM354">IFERROR(INDEX($T354:$Z354,AE354),"")</f>
        <v/>
      </c>
      <c r="AN354" s="17" t="str" cm="1">
        <f t="array" ref="AN354">IFERROR(INDEX($T354:$Z354,AF354),"")</f>
        <v/>
      </c>
    </row>
    <row r="355" spans="1:40" hidden="1" x14ac:dyDescent="0.2">
      <c r="A355" s="17" t="str">
        <f t="shared" si="30"/>
        <v>PhD Anthrozoology: PRP3HPSHPS37</v>
      </c>
      <c r="B355" s="11" t="s">
        <v>3355</v>
      </c>
      <c r="C355" s="11" t="s">
        <v>32964</v>
      </c>
      <c r="D355" s="11" t="s">
        <v>3356</v>
      </c>
      <c r="E355" s="11" t="s">
        <v>237</v>
      </c>
      <c r="F355" s="11" t="s">
        <v>76</v>
      </c>
      <c r="G355" s="11" t="s">
        <v>32186</v>
      </c>
      <c r="H355" s="11" t="s">
        <v>72</v>
      </c>
      <c r="I355" s="11">
        <v>0</v>
      </c>
      <c r="J355" s="11" t="s">
        <v>32168</v>
      </c>
      <c r="K355" s="11" t="s">
        <v>32168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1">
        <v>0</v>
      </c>
      <c r="AA355" s="12" t="s">
        <v>32952</v>
      </c>
      <c r="AB355" s="17" t="str">
        <f t="shared" si="31"/>
        <v>Programme is not compatible with this tool</v>
      </c>
      <c r="AC355" s="17" t="str">
        <f t="shared" si="32"/>
        <v/>
      </c>
      <c r="AD355" s="17">
        <f t="shared" si="33"/>
        <v>6</v>
      </c>
      <c r="AE355" s="17" t="str">
        <f t="shared" si="34"/>
        <v/>
      </c>
      <c r="AF355" s="17" t="str">
        <f t="shared" si="35"/>
        <v/>
      </c>
      <c r="AG355" s="17" t="str" cm="1">
        <f t="array" ref="AG355">IFERROR(IF(J355="Level",INDEX($M355:$S355,AC355+1),INDEX($M355:$S355,AC355)),"")</f>
        <v/>
      </c>
      <c r="AH355" s="17" cm="1">
        <f t="array" ref="AH355">IFERROR(IF(J355="Level",INDEX($M355:$S355,AD355+1),INDEX($M355:$S355,AD355)),"")</f>
        <v>0</v>
      </c>
      <c r="AI355" s="17" t="str" cm="1">
        <f t="array" ref="AI355">IFERROR(INDEX($M355:$S355,AE355),"")</f>
        <v/>
      </c>
      <c r="AJ355" s="17" t="str" cm="1">
        <f t="array" ref="AJ355">IFERROR(INDEX($M355:$S355,AF355),"")</f>
        <v/>
      </c>
      <c r="AK355" s="17" t="str" cm="1">
        <f t="array" ref="AK355">IFERROR(IF(J355="Level",INDEX($T355:$Z355,AC355+1),INDEX($T355:$Z355,AC355)),"")</f>
        <v/>
      </c>
      <c r="AL355" s="17" cm="1">
        <f t="array" ref="AL355">IFERROR(IF(J355="Level",INDEX($T355:$Z355,AD355+1),INDEX($T355:$Z355,AD355)),"")</f>
        <v>0</v>
      </c>
      <c r="AM355" s="17" t="str" cm="1">
        <f t="array" ref="AM355">IFERROR(INDEX($T355:$Z355,AE355),"")</f>
        <v/>
      </c>
      <c r="AN355" s="17" t="str" cm="1">
        <f t="array" ref="AN355">IFERROR(INDEX($T355:$Z355,AF355),"")</f>
        <v/>
      </c>
    </row>
    <row r="356" spans="1:40" hidden="1" x14ac:dyDescent="0.2">
      <c r="A356" s="17" t="str">
        <f t="shared" si="30"/>
        <v>MPhil Archaeology: PRH2GOAGOA01</v>
      </c>
      <c r="B356" s="11" t="s">
        <v>2584</v>
      </c>
      <c r="C356" s="11" t="s">
        <v>32964</v>
      </c>
      <c r="D356" s="11" t="s">
        <v>2585</v>
      </c>
      <c r="E356" s="11" t="s">
        <v>209</v>
      </c>
      <c r="F356" s="11" t="s">
        <v>76</v>
      </c>
      <c r="G356" s="11" t="s">
        <v>32186</v>
      </c>
      <c r="H356" s="11" t="s">
        <v>72</v>
      </c>
      <c r="I356" s="11">
        <v>0</v>
      </c>
      <c r="J356" s="11" t="s">
        <v>32168</v>
      </c>
      <c r="K356" s="11" t="s">
        <v>32168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1">
        <v>0</v>
      </c>
      <c r="AA356" s="12" t="s">
        <v>32952</v>
      </c>
      <c r="AB356" s="17" t="str">
        <f t="shared" si="31"/>
        <v>Programme is not compatible with this tool</v>
      </c>
      <c r="AC356" s="17" t="str">
        <f t="shared" si="32"/>
        <v/>
      </c>
      <c r="AD356" s="17">
        <f t="shared" si="33"/>
        <v>6</v>
      </c>
      <c r="AE356" s="17" t="str">
        <f t="shared" si="34"/>
        <v/>
      </c>
      <c r="AF356" s="17" t="str">
        <f t="shared" si="35"/>
        <v/>
      </c>
      <c r="AG356" s="17" t="str" cm="1">
        <f t="array" ref="AG356">IFERROR(IF(J356="Level",INDEX($M356:$S356,AC356+1),INDEX($M356:$S356,AC356)),"")</f>
        <v/>
      </c>
      <c r="AH356" s="17" cm="1">
        <f t="array" ref="AH356">IFERROR(IF(J356="Level",INDEX($M356:$S356,AD356+1),INDEX($M356:$S356,AD356)),"")</f>
        <v>0</v>
      </c>
      <c r="AI356" s="17" t="str" cm="1">
        <f t="array" ref="AI356">IFERROR(INDEX($M356:$S356,AE356),"")</f>
        <v/>
      </c>
      <c r="AJ356" s="17" t="str" cm="1">
        <f t="array" ref="AJ356">IFERROR(INDEX($M356:$S356,AF356),"")</f>
        <v/>
      </c>
      <c r="AK356" s="17" t="str" cm="1">
        <f t="array" ref="AK356">IFERROR(IF(J356="Level",INDEX($T356:$Z356,AC356+1),INDEX($T356:$Z356,AC356)),"")</f>
        <v/>
      </c>
      <c r="AL356" s="17" cm="1">
        <f t="array" ref="AL356">IFERROR(IF(J356="Level",INDEX($T356:$Z356,AD356+1),INDEX($T356:$Z356,AD356)),"")</f>
        <v>0</v>
      </c>
      <c r="AM356" s="17" t="str" cm="1">
        <f t="array" ref="AM356">IFERROR(INDEX($T356:$Z356,AE356),"")</f>
        <v/>
      </c>
      <c r="AN356" s="17" t="str" cm="1">
        <f t="array" ref="AN356">IFERROR(INDEX($T356:$Z356,AF356),"")</f>
        <v/>
      </c>
    </row>
    <row r="357" spans="1:40" hidden="1" x14ac:dyDescent="0.2">
      <c r="A357" s="17" t="str">
        <f t="shared" si="30"/>
        <v>MPhil Archaeology (NIAS): PRH2GOAGOA09</v>
      </c>
      <c r="B357" s="11" t="s">
        <v>2593</v>
      </c>
      <c r="C357" s="11" t="s">
        <v>32964</v>
      </c>
      <c r="D357" s="11" t="s">
        <v>2594</v>
      </c>
      <c r="E357" s="11" t="s">
        <v>209</v>
      </c>
      <c r="F357" s="11" t="s">
        <v>76</v>
      </c>
      <c r="G357" s="11" t="s">
        <v>32186</v>
      </c>
      <c r="H357" s="11" t="s">
        <v>72</v>
      </c>
      <c r="I357" s="11">
        <v>0</v>
      </c>
      <c r="J357" s="11" t="s">
        <v>32168</v>
      </c>
      <c r="K357" s="11" t="s">
        <v>32168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1">
        <v>0</v>
      </c>
      <c r="AA357" s="12" t="s">
        <v>32952</v>
      </c>
      <c r="AB357" s="17" t="str">
        <f t="shared" si="31"/>
        <v>Programme is not compatible with this tool</v>
      </c>
      <c r="AC357" s="17" t="str">
        <f t="shared" si="32"/>
        <v/>
      </c>
      <c r="AD357" s="17">
        <f t="shared" si="33"/>
        <v>6</v>
      </c>
      <c r="AE357" s="17" t="str">
        <f t="shared" si="34"/>
        <v/>
      </c>
      <c r="AF357" s="17" t="str">
        <f t="shared" si="35"/>
        <v/>
      </c>
      <c r="AG357" s="17" t="str" cm="1">
        <f t="array" ref="AG357">IFERROR(IF(J357="Level",INDEX($M357:$S357,AC357+1),INDEX($M357:$S357,AC357)),"")</f>
        <v/>
      </c>
      <c r="AH357" s="17" cm="1">
        <f t="array" ref="AH357">IFERROR(IF(J357="Level",INDEX($M357:$S357,AD357+1),INDEX($M357:$S357,AD357)),"")</f>
        <v>0</v>
      </c>
      <c r="AI357" s="17" t="str" cm="1">
        <f t="array" ref="AI357">IFERROR(INDEX($M357:$S357,AE357),"")</f>
        <v/>
      </c>
      <c r="AJ357" s="17" t="str" cm="1">
        <f t="array" ref="AJ357">IFERROR(INDEX($M357:$S357,AF357),"")</f>
        <v/>
      </c>
      <c r="AK357" s="17" t="str" cm="1">
        <f t="array" ref="AK357">IFERROR(IF(J357="Level",INDEX($T357:$Z357,AC357+1),INDEX($T357:$Z357,AC357)),"")</f>
        <v/>
      </c>
      <c r="AL357" s="17" cm="1">
        <f t="array" ref="AL357">IFERROR(IF(J357="Level",INDEX($T357:$Z357,AD357+1),INDEX($T357:$Z357,AD357)),"")</f>
        <v>0</v>
      </c>
      <c r="AM357" s="17" t="str" cm="1">
        <f t="array" ref="AM357">IFERROR(INDEX($T357:$Z357,AE357),"")</f>
        <v/>
      </c>
      <c r="AN357" s="17" t="str" cm="1">
        <f t="array" ref="AN357">IFERROR(INDEX($T357:$Z357,AF357),"")</f>
        <v/>
      </c>
    </row>
    <row r="358" spans="1:40" hidden="1" x14ac:dyDescent="0.2">
      <c r="A358" s="17" t="str">
        <f t="shared" si="30"/>
        <v>MAbyRes Archaeology: PRM3GOAGOA03</v>
      </c>
      <c r="B358" s="11" t="s">
        <v>2358</v>
      </c>
      <c r="C358" s="11" t="s">
        <v>32964</v>
      </c>
      <c r="D358" s="11" t="s">
        <v>2359</v>
      </c>
      <c r="E358" s="11" t="s">
        <v>209</v>
      </c>
      <c r="F358" s="11" t="s">
        <v>76</v>
      </c>
      <c r="G358" s="11" t="s">
        <v>32186</v>
      </c>
      <c r="H358" s="11" t="s">
        <v>72</v>
      </c>
      <c r="I358" s="11">
        <v>0</v>
      </c>
      <c r="J358" s="11" t="s">
        <v>32168</v>
      </c>
      <c r="K358" s="11" t="s">
        <v>32168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1">
        <v>0</v>
      </c>
      <c r="AA358" s="12" t="s">
        <v>32952</v>
      </c>
      <c r="AB358" s="17" t="str">
        <f t="shared" si="31"/>
        <v>Programme is not compatible with this tool</v>
      </c>
      <c r="AC358" s="17" t="str">
        <f t="shared" si="32"/>
        <v/>
      </c>
      <c r="AD358" s="17">
        <f t="shared" si="33"/>
        <v>6</v>
      </c>
      <c r="AE358" s="17" t="str">
        <f t="shared" si="34"/>
        <v/>
      </c>
      <c r="AF358" s="17" t="str">
        <f t="shared" si="35"/>
        <v/>
      </c>
      <c r="AG358" s="17" t="str" cm="1">
        <f t="array" ref="AG358">IFERROR(IF(J358="Level",INDEX($M358:$S358,AC358+1),INDEX($M358:$S358,AC358)),"")</f>
        <v/>
      </c>
      <c r="AH358" s="17" cm="1">
        <f t="array" ref="AH358">IFERROR(IF(J358="Level",INDEX($M358:$S358,AD358+1),INDEX($M358:$S358,AD358)),"")</f>
        <v>0</v>
      </c>
      <c r="AI358" s="17" t="str" cm="1">
        <f t="array" ref="AI358">IFERROR(INDEX($M358:$S358,AE358),"")</f>
        <v/>
      </c>
      <c r="AJ358" s="17" t="str" cm="1">
        <f t="array" ref="AJ358">IFERROR(INDEX($M358:$S358,AF358),"")</f>
        <v/>
      </c>
      <c r="AK358" s="17" t="str" cm="1">
        <f t="array" ref="AK358">IFERROR(IF(J358="Level",INDEX($T358:$Z358,AC358+1),INDEX($T358:$Z358,AC358)),"")</f>
        <v/>
      </c>
      <c r="AL358" s="17" cm="1">
        <f t="array" ref="AL358">IFERROR(IF(J358="Level",INDEX($T358:$Z358,AD358+1),INDEX($T358:$Z358,AD358)),"")</f>
        <v>0</v>
      </c>
      <c r="AM358" s="17" t="str" cm="1">
        <f t="array" ref="AM358">IFERROR(INDEX($T358:$Z358,AE358),"")</f>
        <v/>
      </c>
      <c r="AN358" s="17" t="str" cm="1">
        <f t="array" ref="AN358">IFERROR(INDEX($T358:$Z358,AF358),"")</f>
        <v/>
      </c>
    </row>
    <row r="359" spans="1:40" hidden="1" x14ac:dyDescent="0.2">
      <c r="A359" s="17" t="str">
        <f t="shared" si="30"/>
        <v>PhDbyPub Archaeology: PRP2GOAGOA01</v>
      </c>
      <c r="B359" s="11" t="s">
        <v>3911</v>
      </c>
      <c r="C359" s="11" t="s">
        <v>32964</v>
      </c>
      <c r="D359" s="11" t="s">
        <v>3912</v>
      </c>
      <c r="E359" s="11" t="s">
        <v>209</v>
      </c>
      <c r="F359" s="11" t="s">
        <v>76</v>
      </c>
      <c r="G359" s="11" t="s">
        <v>32186</v>
      </c>
      <c r="H359" s="11" t="s">
        <v>72</v>
      </c>
      <c r="I359" s="11">
        <v>0</v>
      </c>
      <c r="J359" s="11" t="s">
        <v>32168</v>
      </c>
      <c r="K359" s="11" t="s">
        <v>32168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1">
        <v>0</v>
      </c>
      <c r="AA359" s="12" t="s">
        <v>32952</v>
      </c>
      <c r="AB359" s="17" t="str">
        <f t="shared" si="31"/>
        <v>Programme is not compatible with this tool</v>
      </c>
      <c r="AC359" s="17" t="str">
        <f t="shared" si="32"/>
        <v/>
      </c>
      <c r="AD359" s="17">
        <f t="shared" si="33"/>
        <v>6</v>
      </c>
      <c r="AE359" s="17" t="str">
        <f t="shared" si="34"/>
        <v/>
      </c>
      <c r="AF359" s="17" t="str">
        <f t="shared" si="35"/>
        <v/>
      </c>
      <c r="AG359" s="17" t="str" cm="1">
        <f t="array" ref="AG359">IFERROR(IF(J359="Level",INDEX($M359:$S359,AC359+1),INDEX($M359:$S359,AC359)),"")</f>
        <v/>
      </c>
      <c r="AH359" s="17" cm="1">
        <f t="array" ref="AH359">IFERROR(IF(J359="Level",INDEX($M359:$S359,AD359+1),INDEX($M359:$S359,AD359)),"")</f>
        <v>0</v>
      </c>
      <c r="AI359" s="17" t="str" cm="1">
        <f t="array" ref="AI359">IFERROR(INDEX($M359:$S359,AE359),"")</f>
        <v/>
      </c>
      <c r="AJ359" s="17" t="str" cm="1">
        <f t="array" ref="AJ359">IFERROR(INDEX($M359:$S359,AF359),"")</f>
        <v/>
      </c>
      <c r="AK359" s="17" t="str" cm="1">
        <f t="array" ref="AK359">IFERROR(IF(J359="Level",INDEX($T359:$Z359,AC359+1),INDEX($T359:$Z359,AC359)),"")</f>
        <v/>
      </c>
      <c r="AL359" s="17" cm="1">
        <f t="array" ref="AL359">IFERROR(IF(J359="Level",INDEX($T359:$Z359,AD359+1),INDEX($T359:$Z359,AD359)),"")</f>
        <v>0</v>
      </c>
      <c r="AM359" s="17" t="str" cm="1">
        <f t="array" ref="AM359">IFERROR(INDEX($T359:$Z359,AE359),"")</f>
        <v/>
      </c>
      <c r="AN359" s="17" t="str" cm="1">
        <f t="array" ref="AN359">IFERROR(INDEX($T359:$Z359,AF359),"")</f>
        <v/>
      </c>
    </row>
    <row r="360" spans="1:40" hidden="1" x14ac:dyDescent="0.2">
      <c r="A360" s="17" t="str">
        <f t="shared" si="30"/>
        <v>PhD Archaeology: PRP3GOAGOA01</v>
      </c>
      <c r="B360" s="11" t="s">
        <v>3281</v>
      </c>
      <c r="C360" s="11" t="s">
        <v>32964</v>
      </c>
      <c r="D360" s="11" t="s">
        <v>3282</v>
      </c>
      <c r="E360" s="11" t="s">
        <v>209</v>
      </c>
      <c r="F360" s="11" t="s">
        <v>76</v>
      </c>
      <c r="G360" s="11" t="s">
        <v>32186</v>
      </c>
      <c r="H360" s="11" t="s">
        <v>72</v>
      </c>
      <c r="I360" s="11">
        <v>0</v>
      </c>
      <c r="J360" s="11" t="s">
        <v>32168</v>
      </c>
      <c r="K360" s="11" t="s">
        <v>32168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1">
        <v>0</v>
      </c>
      <c r="AA360" s="12" t="s">
        <v>32952</v>
      </c>
      <c r="AB360" s="17" t="str">
        <f t="shared" si="31"/>
        <v>Programme is not compatible with this tool</v>
      </c>
      <c r="AC360" s="17" t="str">
        <f t="shared" si="32"/>
        <v/>
      </c>
      <c r="AD360" s="17">
        <f t="shared" si="33"/>
        <v>6</v>
      </c>
      <c r="AE360" s="17" t="str">
        <f t="shared" si="34"/>
        <v/>
      </c>
      <c r="AF360" s="17" t="str">
        <f t="shared" si="35"/>
        <v/>
      </c>
      <c r="AG360" s="17" t="str" cm="1">
        <f t="array" ref="AG360">IFERROR(IF(J360="Level",INDEX($M360:$S360,AC360+1),INDEX($M360:$S360,AC360)),"")</f>
        <v/>
      </c>
      <c r="AH360" s="17" cm="1">
        <f t="array" ref="AH360">IFERROR(IF(J360="Level",INDEX($M360:$S360,AD360+1),INDEX($M360:$S360,AD360)),"")</f>
        <v>0</v>
      </c>
      <c r="AI360" s="17" t="str" cm="1">
        <f t="array" ref="AI360">IFERROR(INDEX($M360:$S360,AE360),"")</f>
        <v/>
      </c>
      <c r="AJ360" s="17" t="str" cm="1">
        <f t="array" ref="AJ360">IFERROR(INDEX($M360:$S360,AF360),"")</f>
        <v/>
      </c>
      <c r="AK360" s="17" t="str" cm="1">
        <f t="array" ref="AK360">IFERROR(IF(J360="Level",INDEX($T360:$Z360,AC360+1),INDEX($T360:$Z360,AC360)),"")</f>
        <v/>
      </c>
      <c r="AL360" s="17" cm="1">
        <f t="array" ref="AL360">IFERROR(IF(J360="Level",INDEX($T360:$Z360,AD360+1),INDEX($T360:$Z360,AD360)),"")</f>
        <v>0</v>
      </c>
      <c r="AM360" s="17" t="str" cm="1">
        <f t="array" ref="AM360">IFERROR(INDEX($T360:$Z360,AE360),"")</f>
        <v/>
      </c>
      <c r="AN360" s="17" t="str" cm="1">
        <f t="array" ref="AN360">IFERROR(INDEX($T360:$Z360,AF360),"")</f>
        <v/>
      </c>
    </row>
    <row r="361" spans="1:40" hidden="1" x14ac:dyDescent="0.2">
      <c r="A361" s="17" t="str">
        <f t="shared" si="30"/>
        <v>PhD Archaeology (NIAS): PRP3GOAGOA10</v>
      </c>
      <c r="B361" s="11" t="s">
        <v>3290</v>
      </c>
      <c r="C361" s="11" t="s">
        <v>32964</v>
      </c>
      <c r="D361" s="11" t="s">
        <v>3291</v>
      </c>
      <c r="E361" s="11" t="s">
        <v>209</v>
      </c>
      <c r="F361" s="11" t="s">
        <v>76</v>
      </c>
      <c r="G361" s="11" t="s">
        <v>32186</v>
      </c>
      <c r="H361" s="11" t="s">
        <v>72</v>
      </c>
      <c r="I361" s="11">
        <v>0</v>
      </c>
      <c r="J361" s="11" t="s">
        <v>32168</v>
      </c>
      <c r="K361" s="11" t="s">
        <v>32168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1">
        <v>0</v>
      </c>
      <c r="AA361" s="12" t="s">
        <v>32952</v>
      </c>
      <c r="AB361" s="17" t="str">
        <f t="shared" si="31"/>
        <v>Programme is not compatible with this tool</v>
      </c>
      <c r="AC361" s="17" t="str">
        <f t="shared" si="32"/>
        <v/>
      </c>
      <c r="AD361" s="17">
        <f t="shared" si="33"/>
        <v>6</v>
      </c>
      <c r="AE361" s="17" t="str">
        <f t="shared" si="34"/>
        <v/>
      </c>
      <c r="AF361" s="17" t="str">
        <f t="shared" si="35"/>
        <v/>
      </c>
      <c r="AG361" s="17" t="str" cm="1">
        <f t="array" ref="AG361">IFERROR(IF(J361="Level",INDEX($M361:$S361,AC361+1),INDEX($M361:$S361,AC361)),"")</f>
        <v/>
      </c>
      <c r="AH361" s="17" cm="1">
        <f t="array" ref="AH361">IFERROR(IF(J361="Level",INDEX($M361:$S361,AD361+1),INDEX($M361:$S361,AD361)),"")</f>
        <v>0</v>
      </c>
      <c r="AI361" s="17" t="str" cm="1">
        <f t="array" ref="AI361">IFERROR(INDEX($M361:$S361,AE361),"")</f>
        <v/>
      </c>
      <c r="AJ361" s="17" t="str" cm="1">
        <f t="array" ref="AJ361">IFERROR(INDEX($M361:$S361,AF361),"")</f>
        <v/>
      </c>
      <c r="AK361" s="17" t="str" cm="1">
        <f t="array" ref="AK361">IFERROR(IF(J361="Level",INDEX($T361:$Z361,AC361+1),INDEX($T361:$Z361,AC361)),"")</f>
        <v/>
      </c>
      <c r="AL361" s="17" cm="1">
        <f t="array" ref="AL361">IFERROR(IF(J361="Level",INDEX($T361:$Z361,AD361+1),INDEX($T361:$Z361,AD361)),"")</f>
        <v>0</v>
      </c>
      <c r="AM361" s="17" t="str" cm="1">
        <f t="array" ref="AM361">IFERROR(INDEX($T361:$Z361,AE361),"")</f>
        <v/>
      </c>
      <c r="AN361" s="17" t="str" cm="1">
        <f t="array" ref="AN361">IFERROR(INDEX($T361:$Z361,AF361),"")</f>
        <v/>
      </c>
    </row>
    <row r="362" spans="1:40" hidden="1" x14ac:dyDescent="0.2">
      <c r="A362" s="17" t="str">
        <f t="shared" si="30"/>
        <v>MPhil Classics and Ancient History: PRH2CTHCTH10</v>
      </c>
      <c r="B362" s="11" t="s">
        <v>2505</v>
      </c>
      <c r="C362" s="11" t="s">
        <v>32964</v>
      </c>
      <c r="D362" s="11" t="s">
        <v>2506</v>
      </c>
      <c r="E362" s="11" t="s">
        <v>172</v>
      </c>
      <c r="F362" s="11" t="s">
        <v>76</v>
      </c>
      <c r="G362" s="11" t="s">
        <v>32186</v>
      </c>
      <c r="H362" s="11" t="s">
        <v>72</v>
      </c>
      <c r="I362" s="11">
        <v>0</v>
      </c>
      <c r="J362" s="11" t="s">
        <v>32168</v>
      </c>
      <c r="K362" s="11" t="s">
        <v>32168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1">
        <v>0</v>
      </c>
      <c r="AA362" s="12" t="s">
        <v>32952</v>
      </c>
      <c r="AB362" s="17" t="str">
        <f t="shared" si="31"/>
        <v>Programme is not compatible with this tool</v>
      </c>
      <c r="AC362" s="17" t="str">
        <f t="shared" si="32"/>
        <v/>
      </c>
      <c r="AD362" s="17">
        <f t="shared" si="33"/>
        <v>6</v>
      </c>
      <c r="AE362" s="17" t="str">
        <f t="shared" si="34"/>
        <v/>
      </c>
      <c r="AF362" s="17" t="str">
        <f t="shared" si="35"/>
        <v/>
      </c>
      <c r="AG362" s="17" t="str" cm="1">
        <f t="array" ref="AG362">IFERROR(IF(J362="Level",INDEX($M362:$S362,AC362+1),INDEX($M362:$S362,AC362)),"")</f>
        <v/>
      </c>
      <c r="AH362" s="17" cm="1">
        <f t="array" ref="AH362">IFERROR(IF(J362="Level",INDEX($M362:$S362,AD362+1),INDEX($M362:$S362,AD362)),"")</f>
        <v>0</v>
      </c>
      <c r="AI362" s="17" t="str" cm="1">
        <f t="array" ref="AI362">IFERROR(INDEX($M362:$S362,AE362),"")</f>
        <v/>
      </c>
      <c r="AJ362" s="17" t="str" cm="1">
        <f t="array" ref="AJ362">IFERROR(INDEX($M362:$S362,AF362),"")</f>
        <v/>
      </c>
      <c r="AK362" s="17" t="str" cm="1">
        <f t="array" ref="AK362">IFERROR(IF(J362="Level",INDEX($T362:$Z362,AC362+1),INDEX($T362:$Z362,AC362)),"")</f>
        <v/>
      </c>
      <c r="AL362" s="17" cm="1">
        <f t="array" ref="AL362">IFERROR(IF(J362="Level",INDEX($T362:$Z362,AD362+1),INDEX($T362:$Z362,AD362)),"")</f>
        <v>0</v>
      </c>
      <c r="AM362" s="17" t="str" cm="1">
        <f t="array" ref="AM362">IFERROR(INDEX($T362:$Z362,AE362),"")</f>
        <v/>
      </c>
      <c r="AN362" s="17" t="str" cm="1">
        <f t="array" ref="AN362">IFERROR(INDEX($T362:$Z362,AF362),"")</f>
        <v/>
      </c>
    </row>
    <row r="363" spans="1:40" hidden="1" x14ac:dyDescent="0.2">
      <c r="A363" s="17" t="str">
        <f t="shared" si="30"/>
        <v>MAbyRes Classics and Ancient History: PRM3CTHCTH01</v>
      </c>
      <c r="B363" s="11" t="s">
        <v>2342</v>
      </c>
      <c r="C363" s="11" t="s">
        <v>32964</v>
      </c>
      <c r="D363" s="11" t="s">
        <v>2343</v>
      </c>
      <c r="E363" s="11" t="s">
        <v>172</v>
      </c>
      <c r="F363" s="11" t="s">
        <v>76</v>
      </c>
      <c r="G363" s="11" t="s">
        <v>32186</v>
      </c>
      <c r="H363" s="11" t="s">
        <v>72</v>
      </c>
      <c r="I363" s="11">
        <v>0</v>
      </c>
      <c r="J363" s="11" t="s">
        <v>32168</v>
      </c>
      <c r="K363" s="11" t="s">
        <v>32168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1">
        <v>0</v>
      </c>
      <c r="AA363" s="12" t="s">
        <v>32952</v>
      </c>
      <c r="AB363" s="17" t="str">
        <f t="shared" si="31"/>
        <v>Programme is not compatible with this tool</v>
      </c>
      <c r="AC363" s="17" t="str">
        <f t="shared" si="32"/>
        <v/>
      </c>
      <c r="AD363" s="17">
        <f t="shared" si="33"/>
        <v>6</v>
      </c>
      <c r="AE363" s="17" t="str">
        <f t="shared" si="34"/>
        <v/>
      </c>
      <c r="AF363" s="17" t="str">
        <f t="shared" si="35"/>
        <v/>
      </c>
      <c r="AG363" s="17" t="str" cm="1">
        <f t="array" ref="AG363">IFERROR(IF(J363="Level",INDEX($M363:$S363,AC363+1),INDEX($M363:$S363,AC363)),"")</f>
        <v/>
      </c>
      <c r="AH363" s="17" cm="1">
        <f t="array" ref="AH363">IFERROR(IF(J363="Level",INDEX($M363:$S363,AD363+1),INDEX($M363:$S363,AD363)),"")</f>
        <v>0</v>
      </c>
      <c r="AI363" s="17" t="str" cm="1">
        <f t="array" ref="AI363">IFERROR(INDEX($M363:$S363,AE363),"")</f>
        <v/>
      </c>
      <c r="AJ363" s="17" t="str" cm="1">
        <f t="array" ref="AJ363">IFERROR(INDEX($M363:$S363,AF363),"")</f>
        <v/>
      </c>
      <c r="AK363" s="17" t="str" cm="1">
        <f t="array" ref="AK363">IFERROR(IF(J363="Level",INDEX($T363:$Z363,AC363+1),INDEX($T363:$Z363,AC363)),"")</f>
        <v/>
      </c>
      <c r="AL363" s="17" cm="1">
        <f t="array" ref="AL363">IFERROR(IF(J363="Level",INDEX($T363:$Z363,AD363+1),INDEX($T363:$Z363,AD363)),"")</f>
        <v>0</v>
      </c>
      <c r="AM363" s="17" t="str" cm="1">
        <f t="array" ref="AM363">IFERROR(INDEX($T363:$Z363,AE363),"")</f>
        <v/>
      </c>
      <c r="AN363" s="17" t="str" cm="1">
        <f t="array" ref="AN363">IFERROR(INDEX($T363:$Z363,AF363),"")</f>
        <v/>
      </c>
    </row>
    <row r="364" spans="1:40" hidden="1" x14ac:dyDescent="0.2">
      <c r="A364" s="17" t="str">
        <f t="shared" si="30"/>
        <v>PhD Classics and Ancient History: PRP3CTHCTH11</v>
      </c>
      <c r="B364" s="11" t="s">
        <v>3189</v>
      </c>
      <c r="C364" s="11" t="s">
        <v>32964</v>
      </c>
      <c r="D364" s="11" t="s">
        <v>3190</v>
      </c>
      <c r="E364" s="11" t="s">
        <v>172</v>
      </c>
      <c r="F364" s="11" t="s">
        <v>76</v>
      </c>
      <c r="G364" s="11" t="s">
        <v>32186</v>
      </c>
      <c r="H364" s="11" t="s">
        <v>72</v>
      </c>
      <c r="I364" s="11">
        <v>0</v>
      </c>
      <c r="J364" s="11" t="s">
        <v>32168</v>
      </c>
      <c r="K364" s="11" t="s">
        <v>32168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1">
        <v>0</v>
      </c>
      <c r="AA364" s="12" t="s">
        <v>32952</v>
      </c>
      <c r="AB364" s="17" t="str">
        <f t="shared" si="31"/>
        <v>Programme is not compatible with this tool</v>
      </c>
      <c r="AC364" s="17" t="str">
        <f t="shared" si="32"/>
        <v/>
      </c>
      <c r="AD364" s="17">
        <f t="shared" si="33"/>
        <v>6</v>
      </c>
      <c r="AE364" s="17" t="str">
        <f t="shared" si="34"/>
        <v/>
      </c>
      <c r="AF364" s="17" t="str">
        <f t="shared" si="35"/>
        <v/>
      </c>
      <c r="AG364" s="17" t="str" cm="1">
        <f t="array" ref="AG364">IFERROR(IF(J364="Level",INDEX($M364:$S364,AC364+1),INDEX($M364:$S364,AC364)),"")</f>
        <v/>
      </c>
      <c r="AH364" s="17" cm="1">
        <f t="array" ref="AH364">IFERROR(IF(J364="Level",INDEX($M364:$S364,AD364+1),INDEX($M364:$S364,AD364)),"")</f>
        <v>0</v>
      </c>
      <c r="AI364" s="17" t="str" cm="1">
        <f t="array" ref="AI364">IFERROR(INDEX($M364:$S364,AE364),"")</f>
        <v/>
      </c>
      <c r="AJ364" s="17" t="str" cm="1">
        <f t="array" ref="AJ364">IFERROR(INDEX($M364:$S364,AF364),"")</f>
        <v/>
      </c>
      <c r="AK364" s="17" t="str" cm="1">
        <f t="array" ref="AK364">IFERROR(IF(J364="Level",INDEX($T364:$Z364,AC364+1),INDEX($T364:$Z364,AC364)),"")</f>
        <v/>
      </c>
      <c r="AL364" s="17" cm="1">
        <f t="array" ref="AL364">IFERROR(IF(J364="Level",INDEX($T364:$Z364,AD364+1),INDEX($T364:$Z364,AD364)),"")</f>
        <v>0</v>
      </c>
      <c r="AM364" s="17" t="str" cm="1">
        <f t="array" ref="AM364">IFERROR(INDEX($T364:$Z364,AE364),"")</f>
        <v/>
      </c>
      <c r="AN364" s="17" t="str" cm="1">
        <f t="array" ref="AN364">IFERROR(INDEX($T364:$Z364,AF364),"")</f>
        <v/>
      </c>
    </row>
    <row r="365" spans="1:40" hidden="1" x14ac:dyDescent="0.2">
      <c r="A365" s="17" t="str">
        <f t="shared" si="30"/>
        <v>MPhil Media and Communications: PRH2EGLEGL16</v>
      </c>
      <c r="B365" s="11" t="s">
        <v>2535</v>
      </c>
      <c r="C365" s="11" t="s">
        <v>32964</v>
      </c>
      <c r="D365" s="11" t="s">
        <v>2536</v>
      </c>
      <c r="E365" s="11" t="s">
        <v>205</v>
      </c>
      <c r="F365" s="11" t="s">
        <v>76</v>
      </c>
      <c r="G365" s="11" t="s">
        <v>32186</v>
      </c>
      <c r="H365" s="11" t="s">
        <v>72</v>
      </c>
      <c r="I365" s="11">
        <v>0</v>
      </c>
      <c r="J365" s="11" t="s">
        <v>32168</v>
      </c>
      <c r="K365" s="11" t="s">
        <v>32168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1">
        <v>0</v>
      </c>
      <c r="AA365" s="12" t="s">
        <v>32952</v>
      </c>
      <c r="AB365" s="17" t="str">
        <f t="shared" si="31"/>
        <v>Programme is not compatible with this tool</v>
      </c>
      <c r="AC365" s="17" t="str">
        <f t="shared" si="32"/>
        <v/>
      </c>
      <c r="AD365" s="17">
        <f t="shared" si="33"/>
        <v>6</v>
      </c>
      <c r="AE365" s="17" t="str">
        <f t="shared" si="34"/>
        <v/>
      </c>
      <c r="AF365" s="17" t="str">
        <f t="shared" si="35"/>
        <v/>
      </c>
      <c r="AG365" s="17" t="str" cm="1">
        <f t="array" ref="AG365">IFERROR(IF(J365="Level",INDEX($M365:$S365,AC365+1),INDEX($M365:$S365,AC365)),"")</f>
        <v/>
      </c>
      <c r="AH365" s="17" cm="1">
        <f t="array" ref="AH365">IFERROR(IF(J365="Level",INDEX($M365:$S365,AD365+1),INDEX($M365:$S365,AD365)),"")</f>
        <v>0</v>
      </c>
      <c r="AI365" s="17" t="str" cm="1">
        <f t="array" ref="AI365">IFERROR(INDEX($M365:$S365,AE365),"")</f>
        <v/>
      </c>
      <c r="AJ365" s="17" t="str" cm="1">
        <f t="array" ref="AJ365">IFERROR(INDEX($M365:$S365,AF365),"")</f>
        <v/>
      </c>
      <c r="AK365" s="17" t="str" cm="1">
        <f t="array" ref="AK365">IFERROR(IF(J365="Level",INDEX($T365:$Z365,AC365+1),INDEX($T365:$Z365,AC365)),"")</f>
        <v/>
      </c>
      <c r="AL365" s="17" cm="1">
        <f t="array" ref="AL365">IFERROR(IF(J365="Level",INDEX($T365:$Z365,AD365+1),INDEX($T365:$Z365,AD365)),"")</f>
        <v>0</v>
      </c>
      <c r="AM365" s="17" t="str" cm="1">
        <f t="array" ref="AM365">IFERROR(INDEX($T365:$Z365,AE365),"")</f>
        <v/>
      </c>
      <c r="AN365" s="17" t="str" cm="1">
        <f t="array" ref="AN365">IFERROR(INDEX($T365:$Z365,AF365),"")</f>
        <v/>
      </c>
    </row>
    <row r="366" spans="1:40" hidden="1" x14ac:dyDescent="0.2">
      <c r="A366" s="17" t="str">
        <f t="shared" si="30"/>
        <v>PhD Media and Communications: PRP3EGLEGL20</v>
      </c>
      <c r="B366" s="11" t="s">
        <v>3234</v>
      </c>
      <c r="C366" s="11" t="s">
        <v>32964</v>
      </c>
      <c r="D366" s="11" t="s">
        <v>3235</v>
      </c>
      <c r="E366" s="11" t="s">
        <v>205</v>
      </c>
      <c r="F366" s="11" t="s">
        <v>76</v>
      </c>
      <c r="G366" s="11" t="s">
        <v>32186</v>
      </c>
      <c r="H366" s="11" t="s">
        <v>72</v>
      </c>
      <c r="I366" s="11">
        <v>0</v>
      </c>
      <c r="J366" s="11" t="s">
        <v>32168</v>
      </c>
      <c r="K366" s="11" t="s">
        <v>32168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1">
        <v>0</v>
      </c>
      <c r="AA366" s="12" t="s">
        <v>32952</v>
      </c>
      <c r="AB366" s="17" t="str">
        <f t="shared" si="31"/>
        <v>Programme is not compatible with this tool</v>
      </c>
      <c r="AC366" s="17" t="str">
        <f t="shared" si="32"/>
        <v/>
      </c>
      <c r="AD366" s="17">
        <f t="shared" si="33"/>
        <v>6</v>
      </c>
      <c r="AE366" s="17" t="str">
        <f t="shared" si="34"/>
        <v/>
      </c>
      <c r="AF366" s="17" t="str">
        <f t="shared" si="35"/>
        <v/>
      </c>
      <c r="AG366" s="17" t="str" cm="1">
        <f t="array" ref="AG366">IFERROR(IF(J366="Level",INDEX($M366:$S366,AC366+1),INDEX($M366:$S366,AC366)),"")</f>
        <v/>
      </c>
      <c r="AH366" s="17" cm="1">
        <f t="array" ref="AH366">IFERROR(IF(J366="Level",INDEX($M366:$S366,AD366+1),INDEX($M366:$S366,AD366)),"")</f>
        <v>0</v>
      </c>
      <c r="AI366" s="17" t="str" cm="1">
        <f t="array" ref="AI366">IFERROR(INDEX($M366:$S366,AE366),"")</f>
        <v/>
      </c>
      <c r="AJ366" s="17" t="str" cm="1">
        <f t="array" ref="AJ366">IFERROR(INDEX($M366:$S366,AF366),"")</f>
        <v/>
      </c>
      <c r="AK366" s="17" t="str" cm="1">
        <f t="array" ref="AK366">IFERROR(IF(J366="Level",INDEX($T366:$Z366,AC366+1),INDEX($T366:$Z366,AC366)),"")</f>
        <v/>
      </c>
      <c r="AL366" s="17" cm="1">
        <f t="array" ref="AL366">IFERROR(IF(J366="Level",INDEX($T366:$Z366,AD366+1),INDEX($T366:$Z366,AD366)),"")</f>
        <v>0</v>
      </c>
      <c r="AM366" s="17" t="str" cm="1">
        <f t="array" ref="AM366">IFERROR(INDEX($T366:$Z366,AE366),"")</f>
        <v/>
      </c>
      <c r="AN366" s="17" t="str" cm="1">
        <f t="array" ref="AN366">IFERROR(INDEX($T366:$Z366,AF366),"")</f>
        <v/>
      </c>
    </row>
    <row r="367" spans="1:40" hidden="1" x14ac:dyDescent="0.2">
      <c r="A367" s="17" t="str">
        <f t="shared" si="30"/>
        <v>MPhil Drama: PRH2SPASPA01</v>
      </c>
      <c r="B367" s="11" t="s">
        <v>2785</v>
      </c>
      <c r="C367" s="11" t="s">
        <v>32964</v>
      </c>
      <c r="D367" s="11" t="s">
        <v>2786</v>
      </c>
      <c r="E367" s="11" t="s">
        <v>177</v>
      </c>
      <c r="F367" s="11" t="s">
        <v>76</v>
      </c>
      <c r="G367" s="11" t="s">
        <v>32186</v>
      </c>
      <c r="H367" s="11" t="s">
        <v>72</v>
      </c>
      <c r="I367" s="11">
        <v>0</v>
      </c>
      <c r="J367" s="11" t="s">
        <v>32168</v>
      </c>
      <c r="K367" s="11" t="s">
        <v>32168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1">
        <v>0</v>
      </c>
      <c r="AA367" s="12" t="s">
        <v>32952</v>
      </c>
      <c r="AB367" s="17" t="str">
        <f t="shared" si="31"/>
        <v>Programme is not compatible with this tool</v>
      </c>
      <c r="AC367" s="17" t="str">
        <f t="shared" si="32"/>
        <v/>
      </c>
      <c r="AD367" s="17">
        <f t="shared" si="33"/>
        <v>6</v>
      </c>
      <c r="AE367" s="17" t="str">
        <f t="shared" si="34"/>
        <v/>
      </c>
      <c r="AF367" s="17" t="str">
        <f t="shared" si="35"/>
        <v/>
      </c>
      <c r="AG367" s="17" t="str" cm="1">
        <f t="array" ref="AG367">IFERROR(IF(J367="Level",INDEX($M367:$S367,AC367+1),INDEX($M367:$S367,AC367)),"")</f>
        <v/>
      </c>
      <c r="AH367" s="17" cm="1">
        <f t="array" ref="AH367">IFERROR(IF(J367="Level",INDEX($M367:$S367,AD367+1),INDEX($M367:$S367,AD367)),"")</f>
        <v>0</v>
      </c>
      <c r="AI367" s="17" t="str" cm="1">
        <f t="array" ref="AI367">IFERROR(INDEX($M367:$S367,AE367),"")</f>
        <v/>
      </c>
      <c r="AJ367" s="17" t="str" cm="1">
        <f t="array" ref="AJ367">IFERROR(INDEX($M367:$S367,AF367),"")</f>
        <v/>
      </c>
      <c r="AK367" s="17" t="str" cm="1">
        <f t="array" ref="AK367">IFERROR(IF(J367="Level",INDEX($T367:$Z367,AC367+1),INDEX($T367:$Z367,AC367)),"")</f>
        <v/>
      </c>
      <c r="AL367" s="17" cm="1">
        <f t="array" ref="AL367">IFERROR(IF(J367="Level",INDEX($T367:$Z367,AD367+1),INDEX($T367:$Z367,AD367)),"")</f>
        <v>0</v>
      </c>
      <c r="AM367" s="17" t="str" cm="1">
        <f t="array" ref="AM367">IFERROR(INDEX($T367:$Z367,AE367),"")</f>
        <v/>
      </c>
      <c r="AN367" s="17" t="str" cm="1">
        <f t="array" ref="AN367">IFERROR(INDEX($T367:$Z367,AF367),"")</f>
        <v/>
      </c>
    </row>
    <row r="368" spans="1:40" hidden="1" x14ac:dyDescent="0.2">
      <c r="A368" s="17" t="str">
        <f t="shared" si="30"/>
        <v>MPhil Performance Practice (Drama): PRH2SPASPA05</v>
      </c>
      <c r="B368" s="11" t="s">
        <v>2787</v>
      </c>
      <c r="C368" s="11" t="s">
        <v>32964</v>
      </c>
      <c r="D368" s="11" t="s">
        <v>2788</v>
      </c>
      <c r="E368" s="11" t="s">
        <v>177</v>
      </c>
      <c r="F368" s="11" t="s">
        <v>76</v>
      </c>
      <c r="G368" s="11" t="s">
        <v>32186</v>
      </c>
      <c r="H368" s="11" t="s">
        <v>72</v>
      </c>
      <c r="I368" s="11">
        <v>0</v>
      </c>
      <c r="J368" s="11" t="s">
        <v>32168</v>
      </c>
      <c r="K368" s="11" t="s">
        <v>32168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1">
        <v>0</v>
      </c>
      <c r="AA368" s="12" t="s">
        <v>32952</v>
      </c>
      <c r="AB368" s="17" t="str">
        <f t="shared" si="31"/>
        <v>Programme is not compatible with this tool</v>
      </c>
      <c r="AC368" s="17" t="str">
        <f t="shared" si="32"/>
        <v/>
      </c>
      <c r="AD368" s="17">
        <f t="shared" si="33"/>
        <v>6</v>
      </c>
      <c r="AE368" s="17" t="str">
        <f t="shared" si="34"/>
        <v/>
      </c>
      <c r="AF368" s="17" t="str">
        <f t="shared" si="35"/>
        <v/>
      </c>
      <c r="AG368" s="17" t="str" cm="1">
        <f t="array" ref="AG368">IFERROR(IF(J368="Level",INDEX($M368:$S368,AC368+1),INDEX($M368:$S368,AC368)),"")</f>
        <v/>
      </c>
      <c r="AH368" s="17" cm="1">
        <f t="array" ref="AH368">IFERROR(IF(J368="Level",INDEX($M368:$S368,AD368+1),INDEX($M368:$S368,AD368)),"")</f>
        <v>0</v>
      </c>
      <c r="AI368" s="17" t="str" cm="1">
        <f t="array" ref="AI368">IFERROR(INDEX($M368:$S368,AE368),"")</f>
        <v/>
      </c>
      <c r="AJ368" s="17" t="str" cm="1">
        <f t="array" ref="AJ368">IFERROR(INDEX($M368:$S368,AF368),"")</f>
        <v/>
      </c>
      <c r="AK368" s="17" t="str" cm="1">
        <f t="array" ref="AK368">IFERROR(IF(J368="Level",INDEX($T368:$Z368,AC368+1),INDEX($T368:$Z368,AC368)),"")</f>
        <v/>
      </c>
      <c r="AL368" s="17" cm="1">
        <f t="array" ref="AL368">IFERROR(IF(J368="Level",INDEX($T368:$Z368,AD368+1),INDEX($T368:$Z368,AD368)),"")</f>
        <v>0</v>
      </c>
      <c r="AM368" s="17" t="str" cm="1">
        <f t="array" ref="AM368">IFERROR(INDEX($T368:$Z368,AE368),"")</f>
        <v/>
      </c>
      <c r="AN368" s="17" t="str" cm="1">
        <f t="array" ref="AN368">IFERROR(INDEX($T368:$Z368,AF368),"")</f>
        <v/>
      </c>
    </row>
    <row r="369" spans="1:40" hidden="1" x14ac:dyDescent="0.2">
      <c r="A369" s="17" t="str">
        <f t="shared" si="30"/>
        <v>MPhil Drama (NIAS): PRH2SPASPA08</v>
      </c>
      <c r="B369" s="11" t="s">
        <v>2789</v>
      </c>
      <c r="C369" s="11" t="s">
        <v>32964</v>
      </c>
      <c r="D369" s="11" t="s">
        <v>2790</v>
      </c>
      <c r="E369" s="11" t="s">
        <v>177</v>
      </c>
      <c r="F369" s="11" t="s">
        <v>76</v>
      </c>
      <c r="G369" s="11" t="s">
        <v>32186</v>
      </c>
      <c r="H369" s="11" t="s">
        <v>72</v>
      </c>
      <c r="I369" s="11">
        <v>0</v>
      </c>
      <c r="J369" s="11" t="s">
        <v>32168</v>
      </c>
      <c r="K369" s="11" t="s">
        <v>32168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1">
        <v>0</v>
      </c>
      <c r="AA369" s="12" t="s">
        <v>32952</v>
      </c>
      <c r="AB369" s="17" t="str">
        <f t="shared" si="31"/>
        <v>Programme is not compatible with this tool</v>
      </c>
      <c r="AC369" s="17" t="str">
        <f t="shared" si="32"/>
        <v/>
      </c>
      <c r="AD369" s="17">
        <f t="shared" si="33"/>
        <v>6</v>
      </c>
      <c r="AE369" s="17" t="str">
        <f t="shared" si="34"/>
        <v/>
      </c>
      <c r="AF369" s="17" t="str">
        <f t="shared" si="35"/>
        <v/>
      </c>
      <c r="AG369" s="17" t="str" cm="1">
        <f t="array" ref="AG369">IFERROR(IF(J369="Level",INDEX($M369:$S369,AC369+1),INDEX($M369:$S369,AC369)),"")</f>
        <v/>
      </c>
      <c r="AH369" s="17" cm="1">
        <f t="array" ref="AH369">IFERROR(IF(J369="Level",INDEX($M369:$S369,AD369+1),INDEX($M369:$S369,AD369)),"")</f>
        <v>0</v>
      </c>
      <c r="AI369" s="17" t="str" cm="1">
        <f t="array" ref="AI369">IFERROR(INDEX($M369:$S369,AE369),"")</f>
        <v/>
      </c>
      <c r="AJ369" s="17" t="str" cm="1">
        <f t="array" ref="AJ369">IFERROR(INDEX($M369:$S369,AF369),"")</f>
        <v/>
      </c>
      <c r="AK369" s="17" t="str" cm="1">
        <f t="array" ref="AK369">IFERROR(IF(J369="Level",INDEX($T369:$Z369,AC369+1),INDEX($T369:$Z369,AC369)),"")</f>
        <v/>
      </c>
      <c r="AL369" s="17" cm="1">
        <f t="array" ref="AL369">IFERROR(IF(J369="Level",INDEX($T369:$Z369,AD369+1),INDEX($T369:$Z369,AD369)),"")</f>
        <v>0</v>
      </c>
      <c r="AM369" s="17" t="str" cm="1">
        <f t="array" ref="AM369">IFERROR(INDEX($T369:$Z369,AE369),"")</f>
        <v/>
      </c>
      <c r="AN369" s="17" t="str" cm="1">
        <f t="array" ref="AN369">IFERROR(INDEX($T369:$Z369,AF369),"")</f>
        <v/>
      </c>
    </row>
    <row r="370" spans="1:40" hidden="1" x14ac:dyDescent="0.2">
      <c r="A370" s="17" t="str">
        <f t="shared" si="30"/>
        <v>MAbyRes Drama: PRM3DRADRA01</v>
      </c>
      <c r="B370" s="11" t="s">
        <v>2346</v>
      </c>
      <c r="C370" s="11" t="s">
        <v>32964</v>
      </c>
      <c r="D370" s="11" t="s">
        <v>2347</v>
      </c>
      <c r="E370" s="11" t="s">
        <v>177</v>
      </c>
      <c r="F370" s="11" t="s">
        <v>76</v>
      </c>
      <c r="G370" s="11" t="s">
        <v>32186</v>
      </c>
      <c r="H370" s="11" t="s">
        <v>72</v>
      </c>
      <c r="I370" s="11">
        <v>0</v>
      </c>
      <c r="J370" s="11" t="s">
        <v>32168</v>
      </c>
      <c r="K370" s="11" t="s">
        <v>32168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1">
        <v>0</v>
      </c>
      <c r="AA370" s="12" t="s">
        <v>32952</v>
      </c>
      <c r="AB370" s="17" t="str">
        <f t="shared" si="31"/>
        <v>Programme is not compatible with this tool</v>
      </c>
      <c r="AC370" s="17" t="str">
        <f t="shared" si="32"/>
        <v/>
      </c>
      <c r="AD370" s="17">
        <f t="shared" si="33"/>
        <v>6</v>
      </c>
      <c r="AE370" s="17" t="str">
        <f t="shared" si="34"/>
        <v/>
      </c>
      <c r="AF370" s="17" t="str">
        <f t="shared" si="35"/>
        <v/>
      </c>
      <c r="AG370" s="17" t="str" cm="1">
        <f t="array" ref="AG370">IFERROR(IF(J370="Level",INDEX($M370:$S370,AC370+1),INDEX($M370:$S370,AC370)),"")</f>
        <v/>
      </c>
      <c r="AH370" s="17" cm="1">
        <f t="array" ref="AH370">IFERROR(IF(J370="Level",INDEX($M370:$S370,AD370+1),INDEX($M370:$S370,AD370)),"")</f>
        <v>0</v>
      </c>
      <c r="AI370" s="17" t="str" cm="1">
        <f t="array" ref="AI370">IFERROR(INDEX($M370:$S370,AE370),"")</f>
        <v/>
      </c>
      <c r="AJ370" s="17" t="str" cm="1">
        <f t="array" ref="AJ370">IFERROR(INDEX($M370:$S370,AF370),"")</f>
        <v/>
      </c>
      <c r="AK370" s="17" t="str" cm="1">
        <f t="array" ref="AK370">IFERROR(IF(J370="Level",INDEX($T370:$Z370,AC370+1),INDEX($T370:$Z370,AC370)),"")</f>
        <v/>
      </c>
      <c r="AL370" s="17" cm="1">
        <f t="array" ref="AL370">IFERROR(IF(J370="Level",INDEX($T370:$Z370,AD370+1),INDEX($T370:$Z370,AD370)),"")</f>
        <v>0</v>
      </c>
      <c r="AM370" s="17" t="str" cm="1">
        <f t="array" ref="AM370">IFERROR(INDEX($T370:$Z370,AE370),"")</f>
        <v/>
      </c>
      <c r="AN370" s="17" t="str" cm="1">
        <f t="array" ref="AN370">IFERROR(INDEX($T370:$Z370,AF370),"")</f>
        <v/>
      </c>
    </row>
    <row r="371" spans="1:40" hidden="1" x14ac:dyDescent="0.2">
      <c r="A371" s="17" t="str">
        <f t="shared" si="30"/>
        <v>PhDbyPub Performance Practice: PRP2SPASPA01</v>
      </c>
      <c r="B371" s="11" t="s">
        <v>3966</v>
      </c>
      <c r="C371" s="11" t="s">
        <v>32964</v>
      </c>
      <c r="D371" s="11" t="s">
        <v>3967</v>
      </c>
      <c r="E371" s="11" t="s">
        <v>177</v>
      </c>
      <c r="F371" s="11" t="s">
        <v>76</v>
      </c>
      <c r="G371" s="11" t="s">
        <v>32186</v>
      </c>
      <c r="H371" s="11" t="s">
        <v>72</v>
      </c>
      <c r="I371" s="11">
        <v>0</v>
      </c>
      <c r="J371" s="11" t="s">
        <v>32168</v>
      </c>
      <c r="K371" s="11" t="s">
        <v>32168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1">
        <v>0</v>
      </c>
      <c r="AA371" s="12" t="s">
        <v>32952</v>
      </c>
      <c r="AB371" s="17" t="str">
        <f t="shared" si="31"/>
        <v>Programme is not compatible with this tool</v>
      </c>
      <c r="AC371" s="17" t="str">
        <f t="shared" si="32"/>
        <v/>
      </c>
      <c r="AD371" s="17">
        <f t="shared" si="33"/>
        <v>6</v>
      </c>
      <c r="AE371" s="17" t="str">
        <f t="shared" si="34"/>
        <v/>
      </c>
      <c r="AF371" s="17" t="str">
        <f t="shared" si="35"/>
        <v/>
      </c>
      <c r="AG371" s="17" t="str" cm="1">
        <f t="array" ref="AG371">IFERROR(IF(J371="Level",INDEX($M371:$S371,AC371+1),INDEX($M371:$S371,AC371)),"")</f>
        <v/>
      </c>
      <c r="AH371" s="17" cm="1">
        <f t="array" ref="AH371">IFERROR(IF(J371="Level",INDEX($M371:$S371,AD371+1),INDEX($M371:$S371,AD371)),"")</f>
        <v>0</v>
      </c>
      <c r="AI371" s="17" t="str" cm="1">
        <f t="array" ref="AI371">IFERROR(INDEX($M371:$S371,AE371),"")</f>
        <v/>
      </c>
      <c r="AJ371" s="17" t="str" cm="1">
        <f t="array" ref="AJ371">IFERROR(INDEX($M371:$S371,AF371),"")</f>
        <v/>
      </c>
      <c r="AK371" s="17" t="str" cm="1">
        <f t="array" ref="AK371">IFERROR(IF(J371="Level",INDEX($T371:$Z371,AC371+1),INDEX($T371:$Z371,AC371)),"")</f>
        <v/>
      </c>
      <c r="AL371" s="17" cm="1">
        <f t="array" ref="AL371">IFERROR(IF(J371="Level",INDEX($T371:$Z371,AD371+1),INDEX($T371:$Z371,AD371)),"")</f>
        <v>0</v>
      </c>
      <c r="AM371" s="17" t="str" cm="1">
        <f t="array" ref="AM371">IFERROR(INDEX($T371:$Z371,AE371),"")</f>
        <v/>
      </c>
      <c r="AN371" s="17" t="str" cm="1">
        <f t="array" ref="AN371">IFERROR(INDEX($T371:$Z371,AF371),"")</f>
        <v/>
      </c>
    </row>
    <row r="372" spans="1:40" hidden="1" x14ac:dyDescent="0.2">
      <c r="A372" s="17" t="str">
        <f t="shared" si="30"/>
        <v>PhD Drama: PRP3SPASPA02</v>
      </c>
      <c r="B372" s="11" t="s">
        <v>3528</v>
      </c>
      <c r="C372" s="11" t="s">
        <v>32964</v>
      </c>
      <c r="D372" s="11" t="s">
        <v>3529</v>
      </c>
      <c r="E372" s="11" t="s">
        <v>177</v>
      </c>
      <c r="F372" s="11" t="s">
        <v>76</v>
      </c>
      <c r="G372" s="11" t="s">
        <v>32186</v>
      </c>
      <c r="H372" s="11" t="s">
        <v>72</v>
      </c>
      <c r="I372" s="11">
        <v>0</v>
      </c>
      <c r="J372" s="11" t="s">
        <v>32168</v>
      </c>
      <c r="K372" s="11" t="s">
        <v>32168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1">
        <v>0</v>
      </c>
      <c r="AA372" s="12" t="s">
        <v>32952</v>
      </c>
      <c r="AB372" s="17" t="str">
        <f t="shared" si="31"/>
        <v>Programme is not compatible with this tool</v>
      </c>
      <c r="AC372" s="17" t="str">
        <f t="shared" si="32"/>
        <v/>
      </c>
      <c r="AD372" s="17">
        <f t="shared" si="33"/>
        <v>6</v>
      </c>
      <c r="AE372" s="17" t="str">
        <f t="shared" si="34"/>
        <v/>
      </c>
      <c r="AF372" s="17" t="str">
        <f t="shared" si="35"/>
        <v/>
      </c>
      <c r="AG372" s="17" t="str" cm="1">
        <f t="array" ref="AG372">IFERROR(IF(J372="Level",INDEX($M372:$S372,AC372+1),INDEX($M372:$S372,AC372)),"")</f>
        <v/>
      </c>
      <c r="AH372" s="17" cm="1">
        <f t="array" ref="AH372">IFERROR(IF(J372="Level",INDEX($M372:$S372,AD372+1),INDEX($M372:$S372,AD372)),"")</f>
        <v>0</v>
      </c>
      <c r="AI372" s="17" t="str" cm="1">
        <f t="array" ref="AI372">IFERROR(INDEX($M372:$S372,AE372),"")</f>
        <v/>
      </c>
      <c r="AJ372" s="17" t="str" cm="1">
        <f t="array" ref="AJ372">IFERROR(INDEX($M372:$S372,AF372),"")</f>
        <v/>
      </c>
      <c r="AK372" s="17" t="str" cm="1">
        <f t="array" ref="AK372">IFERROR(IF(J372="Level",INDEX($T372:$Z372,AC372+1),INDEX($T372:$Z372,AC372)),"")</f>
        <v/>
      </c>
      <c r="AL372" s="17" cm="1">
        <f t="array" ref="AL372">IFERROR(IF(J372="Level",INDEX($T372:$Z372,AD372+1),INDEX($T372:$Z372,AD372)),"")</f>
        <v>0</v>
      </c>
      <c r="AM372" s="17" t="str" cm="1">
        <f t="array" ref="AM372">IFERROR(INDEX($T372:$Z372,AE372),"")</f>
        <v/>
      </c>
      <c r="AN372" s="17" t="str" cm="1">
        <f t="array" ref="AN372">IFERROR(INDEX($T372:$Z372,AF372),"")</f>
        <v/>
      </c>
    </row>
    <row r="373" spans="1:40" hidden="1" x14ac:dyDescent="0.2">
      <c r="A373" s="17" t="str">
        <f t="shared" si="30"/>
        <v>PhD Performance Practice (Drama): PRP3SPASPA05</v>
      </c>
      <c r="B373" s="11" t="s">
        <v>3530</v>
      </c>
      <c r="C373" s="11" t="s">
        <v>32964</v>
      </c>
      <c r="D373" s="11" t="s">
        <v>3531</v>
      </c>
      <c r="E373" s="11" t="s">
        <v>177</v>
      </c>
      <c r="F373" s="11" t="s">
        <v>76</v>
      </c>
      <c r="G373" s="11" t="s">
        <v>32186</v>
      </c>
      <c r="H373" s="11" t="s">
        <v>72</v>
      </c>
      <c r="I373" s="11">
        <v>0</v>
      </c>
      <c r="J373" s="11" t="s">
        <v>32168</v>
      </c>
      <c r="K373" s="11" t="s">
        <v>32168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1">
        <v>0</v>
      </c>
      <c r="AA373" s="12" t="s">
        <v>32952</v>
      </c>
      <c r="AB373" s="17" t="str">
        <f t="shared" si="31"/>
        <v>Programme is not compatible with this tool</v>
      </c>
      <c r="AC373" s="17" t="str">
        <f t="shared" si="32"/>
        <v/>
      </c>
      <c r="AD373" s="17">
        <f t="shared" si="33"/>
        <v>6</v>
      </c>
      <c r="AE373" s="17" t="str">
        <f t="shared" si="34"/>
        <v/>
      </c>
      <c r="AF373" s="17" t="str">
        <f t="shared" si="35"/>
        <v/>
      </c>
      <c r="AG373" s="17" t="str" cm="1">
        <f t="array" ref="AG373">IFERROR(IF(J373="Level",INDEX($M373:$S373,AC373+1),INDEX($M373:$S373,AC373)),"")</f>
        <v/>
      </c>
      <c r="AH373" s="17" cm="1">
        <f t="array" ref="AH373">IFERROR(IF(J373="Level",INDEX($M373:$S373,AD373+1),INDEX($M373:$S373,AD373)),"")</f>
        <v>0</v>
      </c>
      <c r="AI373" s="17" t="str" cm="1">
        <f t="array" ref="AI373">IFERROR(INDEX($M373:$S373,AE373),"")</f>
        <v/>
      </c>
      <c r="AJ373" s="17" t="str" cm="1">
        <f t="array" ref="AJ373">IFERROR(INDEX($M373:$S373,AF373),"")</f>
        <v/>
      </c>
      <c r="AK373" s="17" t="str" cm="1">
        <f t="array" ref="AK373">IFERROR(IF(J373="Level",INDEX($T373:$Z373,AC373+1),INDEX($T373:$Z373,AC373)),"")</f>
        <v/>
      </c>
      <c r="AL373" s="17" cm="1">
        <f t="array" ref="AL373">IFERROR(IF(J373="Level",INDEX($T373:$Z373,AD373+1),INDEX($T373:$Z373,AD373)),"")</f>
        <v>0</v>
      </c>
      <c r="AM373" s="17" t="str" cm="1">
        <f t="array" ref="AM373">IFERROR(INDEX($T373:$Z373,AE373),"")</f>
        <v/>
      </c>
      <c r="AN373" s="17" t="str" cm="1">
        <f t="array" ref="AN373">IFERROR(INDEX($T373:$Z373,AF373),"")</f>
        <v/>
      </c>
    </row>
    <row r="374" spans="1:40" hidden="1" x14ac:dyDescent="0.2">
      <c r="A374" s="17" t="str">
        <f t="shared" si="30"/>
        <v>PhD Drama (NIAS): PRP3SPASPA07</v>
      </c>
      <c r="B374" s="11" t="s">
        <v>3532</v>
      </c>
      <c r="C374" s="11" t="s">
        <v>32964</v>
      </c>
      <c r="D374" s="11" t="s">
        <v>3533</v>
      </c>
      <c r="E374" s="11" t="s">
        <v>177</v>
      </c>
      <c r="F374" s="11" t="s">
        <v>76</v>
      </c>
      <c r="G374" s="11" t="s">
        <v>32186</v>
      </c>
      <c r="H374" s="11" t="s">
        <v>72</v>
      </c>
      <c r="I374" s="11">
        <v>0</v>
      </c>
      <c r="J374" s="11" t="s">
        <v>32168</v>
      </c>
      <c r="K374" s="11" t="s">
        <v>32168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1">
        <v>0</v>
      </c>
      <c r="AA374" s="12" t="s">
        <v>32952</v>
      </c>
      <c r="AB374" s="17" t="str">
        <f t="shared" si="31"/>
        <v>Programme is not compatible with this tool</v>
      </c>
      <c r="AC374" s="17" t="str">
        <f t="shared" si="32"/>
        <v/>
      </c>
      <c r="AD374" s="17">
        <f t="shared" si="33"/>
        <v>6</v>
      </c>
      <c r="AE374" s="17" t="str">
        <f t="shared" si="34"/>
        <v/>
      </c>
      <c r="AF374" s="17" t="str">
        <f t="shared" si="35"/>
        <v/>
      </c>
      <c r="AG374" s="17" t="str" cm="1">
        <f t="array" ref="AG374">IFERROR(IF(J374="Level",INDEX($M374:$S374,AC374+1),INDEX($M374:$S374,AC374)),"")</f>
        <v/>
      </c>
      <c r="AH374" s="17" cm="1">
        <f t="array" ref="AH374">IFERROR(IF(J374="Level",INDEX($M374:$S374,AD374+1),INDEX($M374:$S374,AD374)),"")</f>
        <v>0</v>
      </c>
      <c r="AI374" s="17" t="str" cm="1">
        <f t="array" ref="AI374">IFERROR(INDEX($M374:$S374,AE374),"")</f>
        <v/>
      </c>
      <c r="AJ374" s="17" t="str" cm="1">
        <f t="array" ref="AJ374">IFERROR(INDEX($M374:$S374,AF374),"")</f>
        <v/>
      </c>
      <c r="AK374" s="17" t="str" cm="1">
        <f t="array" ref="AK374">IFERROR(IF(J374="Level",INDEX($T374:$Z374,AC374+1),INDEX($T374:$Z374,AC374)),"")</f>
        <v/>
      </c>
      <c r="AL374" s="17" cm="1">
        <f t="array" ref="AL374">IFERROR(IF(J374="Level",INDEX($T374:$Z374,AD374+1),INDEX($T374:$Z374,AD374)),"")</f>
        <v>0</v>
      </c>
      <c r="AM374" s="17" t="str" cm="1">
        <f t="array" ref="AM374">IFERROR(INDEX($T374:$Z374,AE374),"")</f>
        <v/>
      </c>
      <c r="AN374" s="17" t="str" cm="1">
        <f t="array" ref="AN374">IFERROR(INDEX($T374:$Z374,AF374),"")</f>
        <v/>
      </c>
    </row>
    <row r="375" spans="1:40" hidden="1" x14ac:dyDescent="0.2">
      <c r="A375" s="17" t="str">
        <f t="shared" si="30"/>
        <v>MPhil Education: PRH2EDUEDU03</v>
      </c>
      <c r="B375" s="11" t="s">
        <v>2518</v>
      </c>
      <c r="C375" s="11" t="s">
        <v>32964</v>
      </c>
      <c r="D375" s="11" t="s">
        <v>2519</v>
      </c>
      <c r="E375" s="11" t="s">
        <v>180</v>
      </c>
      <c r="F375" s="11" t="s">
        <v>76</v>
      </c>
      <c r="G375" s="11" t="s">
        <v>32186</v>
      </c>
      <c r="H375" s="11" t="s">
        <v>72</v>
      </c>
      <c r="I375" s="11">
        <v>0</v>
      </c>
      <c r="J375" s="11" t="s">
        <v>32168</v>
      </c>
      <c r="K375" s="11" t="s">
        <v>32168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1">
        <v>0</v>
      </c>
      <c r="AA375" s="12" t="s">
        <v>32952</v>
      </c>
      <c r="AB375" s="17" t="str">
        <f t="shared" si="31"/>
        <v>Programme is not compatible with this tool</v>
      </c>
      <c r="AC375" s="17" t="str">
        <f t="shared" si="32"/>
        <v/>
      </c>
      <c r="AD375" s="17">
        <f t="shared" si="33"/>
        <v>6</v>
      </c>
      <c r="AE375" s="17" t="str">
        <f t="shared" si="34"/>
        <v/>
      </c>
      <c r="AF375" s="17" t="str">
        <f t="shared" si="35"/>
        <v/>
      </c>
      <c r="AG375" s="17" t="str" cm="1">
        <f t="array" ref="AG375">IFERROR(IF(J375="Level",INDEX($M375:$S375,AC375+1),INDEX($M375:$S375,AC375)),"")</f>
        <v/>
      </c>
      <c r="AH375" s="17" cm="1">
        <f t="array" ref="AH375">IFERROR(IF(J375="Level",INDEX($M375:$S375,AD375+1),INDEX($M375:$S375,AD375)),"")</f>
        <v>0</v>
      </c>
      <c r="AI375" s="17" t="str" cm="1">
        <f t="array" ref="AI375">IFERROR(INDEX($M375:$S375,AE375),"")</f>
        <v/>
      </c>
      <c r="AJ375" s="17" t="str" cm="1">
        <f t="array" ref="AJ375">IFERROR(INDEX($M375:$S375,AF375),"")</f>
        <v/>
      </c>
      <c r="AK375" s="17" t="str" cm="1">
        <f t="array" ref="AK375">IFERROR(IF(J375="Level",INDEX($T375:$Z375,AC375+1),INDEX($T375:$Z375,AC375)),"")</f>
        <v/>
      </c>
      <c r="AL375" s="17" cm="1">
        <f t="array" ref="AL375">IFERROR(IF(J375="Level",INDEX($T375:$Z375,AD375+1),INDEX($T375:$Z375,AD375)),"")</f>
        <v>0</v>
      </c>
      <c r="AM375" s="17" t="str" cm="1">
        <f t="array" ref="AM375">IFERROR(INDEX($T375:$Z375,AE375),"")</f>
        <v/>
      </c>
      <c r="AN375" s="17" t="str" cm="1">
        <f t="array" ref="AN375">IFERROR(INDEX($T375:$Z375,AF375),"")</f>
        <v/>
      </c>
    </row>
    <row r="376" spans="1:40" hidden="1" x14ac:dyDescent="0.2">
      <c r="A376" s="17" t="str">
        <f t="shared" si="30"/>
        <v>PhD Education: PRP3EDUEDU01</v>
      </c>
      <c r="B376" s="11" t="s">
        <v>3213</v>
      </c>
      <c r="C376" s="11" t="s">
        <v>32964</v>
      </c>
      <c r="D376" s="11" t="s">
        <v>3214</v>
      </c>
      <c r="E376" s="11" t="s">
        <v>180</v>
      </c>
      <c r="F376" s="11" t="s">
        <v>76</v>
      </c>
      <c r="G376" s="11" t="s">
        <v>32186</v>
      </c>
      <c r="H376" s="11" t="s">
        <v>72</v>
      </c>
      <c r="I376" s="11">
        <v>0</v>
      </c>
      <c r="J376" s="11" t="s">
        <v>32168</v>
      </c>
      <c r="K376" s="11" t="s">
        <v>32168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1">
        <v>0</v>
      </c>
      <c r="AA376" s="12" t="s">
        <v>32952</v>
      </c>
      <c r="AB376" s="17" t="str">
        <f t="shared" si="31"/>
        <v>Programme is not compatible with this tool</v>
      </c>
      <c r="AC376" s="17" t="str">
        <f t="shared" si="32"/>
        <v/>
      </c>
      <c r="AD376" s="17">
        <f t="shared" si="33"/>
        <v>6</v>
      </c>
      <c r="AE376" s="17" t="str">
        <f t="shared" si="34"/>
        <v/>
      </c>
      <c r="AF376" s="17" t="str">
        <f t="shared" si="35"/>
        <v/>
      </c>
      <c r="AG376" s="17" t="str" cm="1">
        <f t="array" ref="AG376">IFERROR(IF(J376="Level",INDEX($M376:$S376,AC376+1),INDEX($M376:$S376,AC376)),"")</f>
        <v/>
      </c>
      <c r="AH376" s="17" cm="1">
        <f t="array" ref="AH376">IFERROR(IF(J376="Level",INDEX($M376:$S376,AD376+1),INDEX($M376:$S376,AD376)),"")</f>
        <v>0</v>
      </c>
      <c r="AI376" s="17" t="str" cm="1">
        <f t="array" ref="AI376">IFERROR(INDEX($M376:$S376,AE376),"")</f>
        <v/>
      </c>
      <c r="AJ376" s="17" t="str" cm="1">
        <f t="array" ref="AJ376">IFERROR(INDEX($M376:$S376,AF376),"")</f>
        <v/>
      </c>
      <c r="AK376" s="17" t="str" cm="1">
        <f t="array" ref="AK376">IFERROR(IF(J376="Level",INDEX($T376:$Z376,AC376+1),INDEX($T376:$Z376,AC376)),"")</f>
        <v/>
      </c>
      <c r="AL376" s="17" cm="1">
        <f t="array" ref="AL376">IFERROR(IF(J376="Level",INDEX($T376:$Z376,AD376+1),INDEX($T376:$Z376,AD376)),"")</f>
        <v>0</v>
      </c>
      <c r="AM376" s="17" t="str" cm="1">
        <f t="array" ref="AM376">IFERROR(INDEX($T376:$Z376,AE376),"")</f>
        <v/>
      </c>
      <c r="AN376" s="17" t="str" cm="1">
        <f t="array" ref="AN376">IFERROR(INDEX($T376:$Z376,AF376),"")</f>
        <v/>
      </c>
    </row>
    <row r="377" spans="1:40" hidden="1" x14ac:dyDescent="0.2">
      <c r="A377" s="17" t="str">
        <f t="shared" si="30"/>
        <v>PhD Education (4-year): PRP4EDUEDU01</v>
      </c>
      <c r="B377" s="11" t="s">
        <v>3534</v>
      </c>
      <c r="C377" s="11" t="s">
        <v>32964</v>
      </c>
      <c r="D377" s="11" t="s">
        <v>3535</v>
      </c>
      <c r="E377" s="11" t="s">
        <v>180</v>
      </c>
      <c r="F377" s="11" t="s">
        <v>76</v>
      </c>
      <c r="G377" s="11" t="s">
        <v>32186</v>
      </c>
      <c r="H377" s="11" t="s">
        <v>72</v>
      </c>
      <c r="I377" s="11">
        <v>0</v>
      </c>
      <c r="J377" s="11" t="s">
        <v>32168</v>
      </c>
      <c r="K377" s="11" t="s">
        <v>32168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1">
        <v>0</v>
      </c>
      <c r="AA377" s="12" t="s">
        <v>32952</v>
      </c>
      <c r="AB377" s="17" t="str">
        <f t="shared" si="31"/>
        <v>Programme is not compatible with this tool</v>
      </c>
      <c r="AC377" s="17" t="str">
        <f t="shared" si="32"/>
        <v/>
      </c>
      <c r="AD377" s="17">
        <f t="shared" si="33"/>
        <v>6</v>
      </c>
      <c r="AE377" s="17" t="str">
        <f t="shared" si="34"/>
        <v/>
      </c>
      <c r="AF377" s="17" t="str">
        <f t="shared" si="35"/>
        <v/>
      </c>
      <c r="AG377" s="17" t="str" cm="1">
        <f t="array" ref="AG377">IFERROR(IF(J377="Level",INDEX($M377:$S377,AC377+1),INDEX($M377:$S377,AC377)),"")</f>
        <v/>
      </c>
      <c r="AH377" s="17" cm="1">
        <f t="array" ref="AH377">IFERROR(IF(J377="Level",INDEX($M377:$S377,AD377+1),INDEX($M377:$S377,AD377)),"")</f>
        <v>0</v>
      </c>
      <c r="AI377" s="17" t="str" cm="1">
        <f t="array" ref="AI377">IFERROR(INDEX($M377:$S377,AE377),"")</f>
        <v/>
      </c>
      <c r="AJ377" s="17" t="str" cm="1">
        <f t="array" ref="AJ377">IFERROR(INDEX($M377:$S377,AF377),"")</f>
        <v/>
      </c>
      <c r="AK377" s="17" t="str" cm="1">
        <f t="array" ref="AK377">IFERROR(IF(J377="Level",INDEX($T377:$Z377,AC377+1),INDEX($T377:$Z377,AC377)),"")</f>
        <v/>
      </c>
      <c r="AL377" s="17" cm="1">
        <f t="array" ref="AL377">IFERROR(IF(J377="Level",INDEX($T377:$Z377,AD377+1),INDEX($T377:$Z377,AD377)),"")</f>
        <v>0</v>
      </c>
      <c r="AM377" s="17" t="str" cm="1">
        <f t="array" ref="AM377">IFERROR(INDEX($T377:$Z377,AE377),"")</f>
        <v/>
      </c>
      <c r="AN377" s="17" t="str" cm="1">
        <f t="array" ref="AN377">IFERROR(INDEX($T377:$Z377,AF377),"")</f>
        <v/>
      </c>
    </row>
    <row r="378" spans="1:40" hidden="1" x14ac:dyDescent="0.2">
      <c r="A378" s="17" t="str">
        <f t="shared" si="30"/>
        <v>MPhil English: PRH2EGLEGL02</v>
      </c>
      <c r="B378" s="11" t="s">
        <v>2522</v>
      </c>
      <c r="C378" s="11" t="s">
        <v>32964</v>
      </c>
      <c r="D378" s="11" t="s">
        <v>2523</v>
      </c>
      <c r="E378" s="11" t="s">
        <v>191</v>
      </c>
      <c r="F378" s="11" t="s">
        <v>76</v>
      </c>
      <c r="G378" s="11" t="s">
        <v>32186</v>
      </c>
      <c r="H378" s="11" t="s">
        <v>72</v>
      </c>
      <c r="I378" s="11">
        <v>0</v>
      </c>
      <c r="J378" s="11" t="s">
        <v>32168</v>
      </c>
      <c r="K378" s="11" t="s">
        <v>32168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1">
        <v>0</v>
      </c>
      <c r="AA378" s="12" t="s">
        <v>32952</v>
      </c>
      <c r="AB378" s="17" t="str">
        <f t="shared" si="31"/>
        <v>Programme is not compatible with this tool</v>
      </c>
      <c r="AC378" s="17" t="str">
        <f t="shared" si="32"/>
        <v/>
      </c>
      <c r="AD378" s="17">
        <f t="shared" si="33"/>
        <v>6</v>
      </c>
      <c r="AE378" s="17" t="str">
        <f t="shared" si="34"/>
        <v/>
      </c>
      <c r="AF378" s="17" t="str">
        <f t="shared" si="35"/>
        <v/>
      </c>
      <c r="AG378" s="17" t="str" cm="1">
        <f t="array" ref="AG378">IFERROR(IF(J378="Level",INDEX($M378:$S378,AC378+1),INDEX($M378:$S378,AC378)),"")</f>
        <v/>
      </c>
      <c r="AH378" s="17" cm="1">
        <f t="array" ref="AH378">IFERROR(IF(J378="Level",INDEX($M378:$S378,AD378+1),INDEX($M378:$S378,AD378)),"")</f>
        <v>0</v>
      </c>
      <c r="AI378" s="17" t="str" cm="1">
        <f t="array" ref="AI378">IFERROR(INDEX($M378:$S378,AE378),"")</f>
        <v/>
      </c>
      <c r="AJ378" s="17" t="str" cm="1">
        <f t="array" ref="AJ378">IFERROR(INDEX($M378:$S378,AF378),"")</f>
        <v/>
      </c>
      <c r="AK378" s="17" t="str" cm="1">
        <f t="array" ref="AK378">IFERROR(IF(J378="Level",INDEX($T378:$Z378,AC378+1),INDEX($T378:$Z378,AC378)),"")</f>
        <v/>
      </c>
      <c r="AL378" s="17" cm="1">
        <f t="array" ref="AL378">IFERROR(IF(J378="Level",INDEX($T378:$Z378,AD378+1),INDEX($T378:$Z378,AD378)),"")</f>
        <v>0</v>
      </c>
      <c r="AM378" s="17" t="str" cm="1">
        <f t="array" ref="AM378">IFERROR(INDEX($T378:$Z378,AE378),"")</f>
        <v/>
      </c>
      <c r="AN378" s="17" t="str" cm="1">
        <f t="array" ref="AN378">IFERROR(INDEX($T378:$Z378,AF378),"")</f>
        <v/>
      </c>
    </row>
    <row r="379" spans="1:40" hidden="1" x14ac:dyDescent="0.2">
      <c r="A379" s="17" t="str">
        <f t="shared" si="30"/>
        <v>MPhil Creative Writing: PRH2EGLEGL12</v>
      </c>
      <c r="B379" s="11" t="s">
        <v>2527</v>
      </c>
      <c r="C379" s="11" t="s">
        <v>32964</v>
      </c>
      <c r="D379" s="11" t="s">
        <v>2528</v>
      </c>
      <c r="E379" s="11" t="s">
        <v>191</v>
      </c>
      <c r="F379" s="11" t="s">
        <v>76</v>
      </c>
      <c r="G379" s="11" t="s">
        <v>32186</v>
      </c>
      <c r="H379" s="11" t="s">
        <v>72</v>
      </c>
      <c r="I379" s="11">
        <v>0</v>
      </c>
      <c r="J379" s="11" t="s">
        <v>32168</v>
      </c>
      <c r="K379" s="11" t="s">
        <v>32168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1">
        <v>0</v>
      </c>
      <c r="AA379" s="12" t="s">
        <v>32952</v>
      </c>
      <c r="AB379" s="17" t="str">
        <f t="shared" si="31"/>
        <v>Programme is not compatible with this tool</v>
      </c>
      <c r="AC379" s="17" t="str">
        <f t="shared" si="32"/>
        <v/>
      </c>
      <c r="AD379" s="17">
        <f t="shared" si="33"/>
        <v>6</v>
      </c>
      <c r="AE379" s="17" t="str">
        <f t="shared" si="34"/>
        <v/>
      </c>
      <c r="AF379" s="17" t="str">
        <f t="shared" si="35"/>
        <v/>
      </c>
      <c r="AG379" s="17" t="str" cm="1">
        <f t="array" ref="AG379">IFERROR(IF(J379="Level",INDEX($M379:$S379,AC379+1),INDEX($M379:$S379,AC379)),"")</f>
        <v/>
      </c>
      <c r="AH379" s="17" cm="1">
        <f t="array" ref="AH379">IFERROR(IF(J379="Level",INDEX($M379:$S379,AD379+1),INDEX($M379:$S379,AD379)),"")</f>
        <v>0</v>
      </c>
      <c r="AI379" s="17" t="str" cm="1">
        <f t="array" ref="AI379">IFERROR(INDEX($M379:$S379,AE379),"")</f>
        <v/>
      </c>
      <c r="AJ379" s="17" t="str" cm="1">
        <f t="array" ref="AJ379">IFERROR(INDEX($M379:$S379,AF379),"")</f>
        <v/>
      </c>
      <c r="AK379" s="17" t="str" cm="1">
        <f t="array" ref="AK379">IFERROR(IF(J379="Level",INDEX($T379:$Z379,AC379+1),INDEX($T379:$Z379,AC379)),"")</f>
        <v/>
      </c>
      <c r="AL379" s="17" cm="1">
        <f t="array" ref="AL379">IFERROR(IF(J379="Level",INDEX($T379:$Z379,AD379+1),INDEX($T379:$Z379,AD379)),"")</f>
        <v>0</v>
      </c>
      <c r="AM379" s="17" t="str" cm="1">
        <f t="array" ref="AM379">IFERROR(INDEX($T379:$Z379,AE379),"")</f>
        <v/>
      </c>
      <c r="AN379" s="17" t="str" cm="1">
        <f t="array" ref="AN379">IFERROR(INDEX($T379:$Z379,AF379),"")</f>
        <v/>
      </c>
    </row>
    <row r="380" spans="1:40" hidden="1" x14ac:dyDescent="0.2">
      <c r="A380" s="17" t="str">
        <f t="shared" si="30"/>
        <v>MAbyRes English: PRM3EGLEGL01</v>
      </c>
      <c r="B380" s="11" t="s">
        <v>2350</v>
      </c>
      <c r="C380" s="11" t="s">
        <v>32964</v>
      </c>
      <c r="D380" s="11" t="s">
        <v>2351</v>
      </c>
      <c r="E380" s="11" t="s">
        <v>191</v>
      </c>
      <c r="F380" s="11" t="s">
        <v>76</v>
      </c>
      <c r="G380" s="11" t="s">
        <v>32186</v>
      </c>
      <c r="H380" s="11" t="s">
        <v>72</v>
      </c>
      <c r="I380" s="11">
        <v>0</v>
      </c>
      <c r="J380" s="11" t="s">
        <v>32168</v>
      </c>
      <c r="K380" s="11" t="s">
        <v>32168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1">
        <v>0</v>
      </c>
      <c r="AA380" s="12" t="s">
        <v>32952</v>
      </c>
      <c r="AB380" s="17" t="str">
        <f t="shared" si="31"/>
        <v>Programme is not compatible with this tool</v>
      </c>
      <c r="AC380" s="17" t="str">
        <f t="shared" si="32"/>
        <v/>
      </c>
      <c r="AD380" s="17">
        <f t="shared" si="33"/>
        <v>6</v>
      </c>
      <c r="AE380" s="17" t="str">
        <f t="shared" si="34"/>
        <v/>
      </c>
      <c r="AF380" s="17" t="str">
        <f t="shared" si="35"/>
        <v/>
      </c>
      <c r="AG380" s="17" t="str" cm="1">
        <f t="array" ref="AG380">IFERROR(IF(J380="Level",INDEX($M380:$S380,AC380+1),INDEX($M380:$S380,AC380)),"")</f>
        <v/>
      </c>
      <c r="AH380" s="17" cm="1">
        <f t="array" ref="AH380">IFERROR(IF(J380="Level",INDEX($M380:$S380,AD380+1),INDEX($M380:$S380,AD380)),"")</f>
        <v>0</v>
      </c>
      <c r="AI380" s="17" t="str" cm="1">
        <f t="array" ref="AI380">IFERROR(INDEX($M380:$S380,AE380),"")</f>
        <v/>
      </c>
      <c r="AJ380" s="17" t="str" cm="1">
        <f t="array" ref="AJ380">IFERROR(INDEX($M380:$S380,AF380),"")</f>
        <v/>
      </c>
      <c r="AK380" s="17" t="str" cm="1">
        <f t="array" ref="AK380">IFERROR(IF(J380="Level",INDEX($T380:$Z380,AC380+1),INDEX($T380:$Z380,AC380)),"")</f>
        <v/>
      </c>
      <c r="AL380" s="17" cm="1">
        <f t="array" ref="AL380">IFERROR(IF(J380="Level",INDEX($T380:$Z380,AD380+1),INDEX($T380:$Z380,AD380)),"")</f>
        <v>0</v>
      </c>
      <c r="AM380" s="17" t="str" cm="1">
        <f t="array" ref="AM380">IFERROR(INDEX($T380:$Z380,AE380),"")</f>
        <v/>
      </c>
      <c r="AN380" s="17" t="str" cm="1">
        <f t="array" ref="AN380">IFERROR(INDEX($T380:$Z380,AF380),"")</f>
        <v/>
      </c>
    </row>
    <row r="381" spans="1:40" hidden="1" x14ac:dyDescent="0.2">
      <c r="A381" s="17" t="str">
        <f t="shared" si="30"/>
        <v>PhDbyPub English: PRP2EGLEGL02</v>
      </c>
      <c r="B381" s="11" t="s">
        <v>3891</v>
      </c>
      <c r="C381" s="11" t="s">
        <v>32964</v>
      </c>
      <c r="D381" s="11" t="s">
        <v>3892</v>
      </c>
      <c r="E381" s="11" t="s">
        <v>191</v>
      </c>
      <c r="F381" s="11" t="s">
        <v>76</v>
      </c>
      <c r="G381" s="11" t="s">
        <v>32186</v>
      </c>
      <c r="H381" s="11" t="s">
        <v>72</v>
      </c>
      <c r="I381" s="11">
        <v>0</v>
      </c>
      <c r="J381" s="11" t="s">
        <v>32168</v>
      </c>
      <c r="K381" s="11" t="s">
        <v>32168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1">
        <v>0</v>
      </c>
      <c r="AA381" s="12" t="s">
        <v>32952</v>
      </c>
      <c r="AB381" s="17" t="str">
        <f t="shared" si="31"/>
        <v>Programme is not compatible with this tool</v>
      </c>
      <c r="AC381" s="17" t="str">
        <f t="shared" si="32"/>
        <v/>
      </c>
      <c r="AD381" s="17">
        <f t="shared" si="33"/>
        <v>6</v>
      </c>
      <c r="AE381" s="17" t="str">
        <f t="shared" si="34"/>
        <v/>
      </c>
      <c r="AF381" s="17" t="str">
        <f t="shared" si="35"/>
        <v/>
      </c>
      <c r="AG381" s="17" t="str" cm="1">
        <f t="array" ref="AG381">IFERROR(IF(J381="Level",INDEX($M381:$S381,AC381+1),INDEX($M381:$S381,AC381)),"")</f>
        <v/>
      </c>
      <c r="AH381" s="17" cm="1">
        <f t="array" ref="AH381">IFERROR(IF(J381="Level",INDEX($M381:$S381,AD381+1),INDEX($M381:$S381,AD381)),"")</f>
        <v>0</v>
      </c>
      <c r="AI381" s="17" t="str" cm="1">
        <f t="array" ref="AI381">IFERROR(INDEX($M381:$S381,AE381),"")</f>
        <v/>
      </c>
      <c r="AJ381" s="17" t="str" cm="1">
        <f t="array" ref="AJ381">IFERROR(INDEX($M381:$S381,AF381),"")</f>
        <v/>
      </c>
      <c r="AK381" s="17" t="str" cm="1">
        <f t="array" ref="AK381">IFERROR(IF(J381="Level",INDEX($T381:$Z381,AC381+1),INDEX($T381:$Z381,AC381)),"")</f>
        <v/>
      </c>
      <c r="AL381" s="17" cm="1">
        <f t="array" ref="AL381">IFERROR(IF(J381="Level",INDEX($T381:$Z381,AD381+1),INDEX($T381:$Z381,AD381)),"")</f>
        <v>0</v>
      </c>
      <c r="AM381" s="17" t="str" cm="1">
        <f t="array" ref="AM381">IFERROR(INDEX($T381:$Z381,AE381),"")</f>
        <v/>
      </c>
      <c r="AN381" s="17" t="str" cm="1">
        <f t="array" ref="AN381">IFERROR(INDEX($T381:$Z381,AF381),"")</f>
        <v/>
      </c>
    </row>
    <row r="382" spans="1:40" hidden="1" x14ac:dyDescent="0.2">
      <c r="A382" s="17" t="str">
        <f t="shared" si="30"/>
        <v>PhD English: PRP3EGLEGL04</v>
      </c>
      <c r="B382" s="11" t="s">
        <v>3217</v>
      </c>
      <c r="C382" s="11" t="s">
        <v>32964</v>
      </c>
      <c r="D382" s="11" t="s">
        <v>3218</v>
      </c>
      <c r="E382" s="11" t="s">
        <v>191</v>
      </c>
      <c r="F382" s="11" t="s">
        <v>76</v>
      </c>
      <c r="G382" s="11" t="s">
        <v>32186</v>
      </c>
      <c r="H382" s="11" t="s">
        <v>72</v>
      </c>
      <c r="I382" s="11">
        <v>0</v>
      </c>
      <c r="J382" s="11" t="s">
        <v>32168</v>
      </c>
      <c r="K382" s="11" t="s">
        <v>32168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1">
        <v>0</v>
      </c>
      <c r="AA382" s="12" t="s">
        <v>32952</v>
      </c>
      <c r="AB382" s="17" t="str">
        <f t="shared" si="31"/>
        <v>Programme is not compatible with this tool</v>
      </c>
      <c r="AC382" s="17" t="str">
        <f t="shared" si="32"/>
        <v/>
      </c>
      <c r="AD382" s="17">
        <f t="shared" si="33"/>
        <v>6</v>
      </c>
      <c r="AE382" s="17" t="str">
        <f t="shared" si="34"/>
        <v/>
      </c>
      <c r="AF382" s="17" t="str">
        <f t="shared" si="35"/>
        <v/>
      </c>
      <c r="AG382" s="17" t="str" cm="1">
        <f t="array" ref="AG382">IFERROR(IF(J382="Level",INDEX($M382:$S382,AC382+1),INDEX($M382:$S382,AC382)),"")</f>
        <v/>
      </c>
      <c r="AH382" s="17" cm="1">
        <f t="array" ref="AH382">IFERROR(IF(J382="Level",INDEX($M382:$S382,AD382+1),INDEX($M382:$S382,AD382)),"")</f>
        <v>0</v>
      </c>
      <c r="AI382" s="17" t="str" cm="1">
        <f t="array" ref="AI382">IFERROR(INDEX($M382:$S382,AE382),"")</f>
        <v/>
      </c>
      <c r="AJ382" s="17" t="str" cm="1">
        <f t="array" ref="AJ382">IFERROR(INDEX($M382:$S382,AF382),"")</f>
        <v/>
      </c>
      <c r="AK382" s="17" t="str" cm="1">
        <f t="array" ref="AK382">IFERROR(IF(J382="Level",INDEX($T382:$Z382,AC382+1),INDEX($T382:$Z382,AC382)),"")</f>
        <v/>
      </c>
      <c r="AL382" s="17" cm="1">
        <f t="array" ref="AL382">IFERROR(IF(J382="Level",INDEX($T382:$Z382,AD382+1),INDEX($T382:$Z382,AD382)),"")</f>
        <v>0</v>
      </c>
      <c r="AM382" s="17" t="str" cm="1">
        <f t="array" ref="AM382">IFERROR(INDEX($T382:$Z382,AE382),"")</f>
        <v/>
      </c>
      <c r="AN382" s="17" t="str" cm="1">
        <f t="array" ref="AN382">IFERROR(INDEX($T382:$Z382,AF382),"")</f>
        <v/>
      </c>
    </row>
    <row r="383" spans="1:40" hidden="1" x14ac:dyDescent="0.2">
      <c r="A383" s="17" t="str">
        <f t="shared" si="30"/>
        <v>PhD English (Split Site): PRP3EGLEGL11</v>
      </c>
      <c r="B383" s="11" t="s">
        <v>3219</v>
      </c>
      <c r="C383" s="11" t="s">
        <v>32964</v>
      </c>
      <c r="D383" s="11" t="s">
        <v>32233</v>
      </c>
      <c r="E383" s="11" t="s">
        <v>191</v>
      </c>
      <c r="F383" s="11" t="s">
        <v>76</v>
      </c>
      <c r="G383" s="11" t="s">
        <v>32186</v>
      </c>
      <c r="H383" s="11" t="s">
        <v>72</v>
      </c>
      <c r="I383" s="11">
        <v>0</v>
      </c>
      <c r="J383" s="11" t="s">
        <v>32168</v>
      </c>
      <c r="K383" s="11" t="s">
        <v>32168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1">
        <v>0</v>
      </c>
      <c r="AA383" s="12" t="s">
        <v>32952</v>
      </c>
      <c r="AB383" s="17" t="str">
        <f t="shared" si="31"/>
        <v>Programme is not compatible with this tool</v>
      </c>
      <c r="AC383" s="17" t="str">
        <f t="shared" si="32"/>
        <v/>
      </c>
      <c r="AD383" s="17">
        <f t="shared" si="33"/>
        <v>6</v>
      </c>
      <c r="AE383" s="17" t="str">
        <f t="shared" si="34"/>
        <v/>
      </c>
      <c r="AF383" s="17" t="str">
        <f t="shared" si="35"/>
        <v/>
      </c>
      <c r="AG383" s="17" t="str" cm="1">
        <f t="array" ref="AG383">IFERROR(IF(J383="Level",INDEX($M383:$S383,AC383+1),INDEX($M383:$S383,AC383)),"")</f>
        <v/>
      </c>
      <c r="AH383" s="17" cm="1">
        <f t="array" ref="AH383">IFERROR(IF(J383="Level",INDEX($M383:$S383,AD383+1),INDEX($M383:$S383,AD383)),"")</f>
        <v>0</v>
      </c>
      <c r="AI383" s="17" t="str" cm="1">
        <f t="array" ref="AI383">IFERROR(INDEX($M383:$S383,AE383),"")</f>
        <v/>
      </c>
      <c r="AJ383" s="17" t="str" cm="1">
        <f t="array" ref="AJ383">IFERROR(INDEX($M383:$S383,AF383),"")</f>
        <v/>
      </c>
      <c r="AK383" s="17" t="str" cm="1">
        <f t="array" ref="AK383">IFERROR(IF(J383="Level",INDEX($T383:$Z383,AC383+1),INDEX($T383:$Z383,AC383)),"")</f>
        <v/>
      </c>
      <c r="AL383" s="17" cm="1">
        <f t="array" ref="AL383">IFERROR(IF(J383="Level",INDEX($T383:$Z383,AD383+1),INDEX($T383:$Z383,AD383)),"")</f>
        <v>0</v>
      </c>
      <c r="AM383" s="17" t="str" cm="1">
        <f t="array" ref="AM383">IFERROR(INDEX($T383:$Z383,AE383),"")</f>
        <v/>
      </c>
      <c r="AN383" s="17" t="str" cm="1">
        <f t="array" ref="AN383">IFERROR(INDEX($T383:$Z383,AF383),"")</f>
        <v/>
      </c>
    </row>
    <row r="384" spans="1:40" hidden="1" x14ac:dyDescent="0.2">
      <c r="A384" s="17" t="str">
        <f t="shared" si="30"/>
        <v>PhD Creative Writing: PRP3EGLEGL14</v>
      </c>
      <c r="B384" s="11" t="s">
        <v>3223</v>
      </c>
      <c r="C384" s="11" t="s">
        <v>32964</v>
      </c>
      <c r="D384" s="11" t="s">
        <v>3224</v>
      </c>
      <c r="E384" s="11" t="s">
        <v>191</v>
      </c>
      <c r="F384" s="11" t="s">
        <v>76</v>
      </c>
      <c r="G384" s="11" t="s">
        <v>32186</v>
      </c>
      <c r="H384" s="11" t="s">
        <v>72</v>
      </c>
      <c r="I384" s="11">
        <v>0</v>
      </c>
      <c r="J384" s="11" t="s">
        <v>32168</v>
      </c>
      <c r="K384" s="11" t="s">
        <v>32168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1">
        <v>0</v>
      </c>
      <c r="AA384" s="12" t="s">
        <v>32952</v>
      </c>
      <c r="AB384" s="17" t="str">
        <f t="shared" si="31"/>
        <v>Programme is not compatible with this tool</v>
      </c>
      <c r="AC384" s="17" t="str">
        <f t="shared" si="32"/>
        <v/>
      </c>
      <c r="AD384" s="17">
        <f t="shared" si="33"/>
        <v>6</v>
      </c>
      <c r="AE384" s="17" t="str">
        <f t="shared" si="34"/>
        <v/>
      </c>
      <c r="AF384" s="17" t="str">
        <f t="shared" si="35"/>
        <v/>
      </c>
      <c r="AG384" s="17" t="str" cm="1">
        <f t="array" ref="AG384">IFERROR(IF(J384="Level",INDEX($M384:$S384,AC384+1),INDEX($M384:$S384,AC384)),"")</f>
        <v/>
      </c>
      <c r="AH384" s="17" cm="1">
        <f t="array" ref="AH384">IFERROR(IF(J384="Level",INDEX($M384:$S384,AD384+1),INDEX($M384:$S384,AD384)),"")</f>
        <v>0</v>
      </c>
      <c r="AI384" s="17" t="str" cm="1">
        <f t="array" ref="AI384">IFERROR(INDEX($M384:$S384,AE384),"")</f>
        <v/>
      </c>
      <c r="AJ384" s="17" t="str" cm="1">
        <f t="array" ref="AJ384">IFERROR(INDEX($M384:$S384,AF384),"")</f>
        <v/>
      </c>
      <c r="AK384" s="17" t="str" cm="1">
        <f t="array" ref="AK384">IFERROR(IF(J384="Level",INDEX($T384:$Z384,AC384+1),INDEX($T384:$Z384,AC384)),"")</f>
        <v/>
      </c>
      <c r="AL384" s="17" cm="1">
        <f t="array" ref="AL384">IFERROR(IF(J384="Level",INDEX($T384:$Z384,AD384+1),INDEX($T384:$Z384,AD384)),"")</f>
        <v>0</v>
      </c>
      <c r="AM384" s="17" t="str" cm="1">
        <f t="array" ref="AM384">IFERROR(INDEX($T384:$Z384,AE384),"")</f>
        <v/>
      </c>
      <c r="AN384" s="17" t="str" cm="1">
        <f t="array" ref="AN384">IFERROR(INDEX($T384:$Z384,AF384),"")</f>
        <v/>
      </c>
    </row>
    <row r="385" spans="1:40" hidden="1" x14ac:dyDescent="0.2">
      <c r="A385" s="17" t="str">
        <f t="shared" si="30"/>
        <v>MPhil English - Cornwall: PRH2EGLEGLCA</v>
      </c>
      <c r="B385" s="11" t="s">
        <v>2538</v>
      </c>
      <c r="C385" s="11" t="s">
        <v>32964</v>
      </c>
      <c r="D385" s="11" t="s">
        <v>2539</v>
      </c>
      <c r="E385" s="11" t="s">
        <v>874</v>
      </c>
      <c r="F385" s="11" t="s">
        <v>76</v>
      </c>
      <c r="G385" s="11" t="s">
        <v>32186</v>
      </c>
      <c r="H385" s="11" t="s">
        <v>72</v>
      </c>
      <c r="I385" s="11">
        <v>0</v>
      </c>
      <c r="J385" s="11" t="s">
        <v>32168</v>
      </c>
      <c r="K385" s="11" t="s">
        <v>32168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1">
        <v>0</v>
      </c>
      <c r="AA385" s="12" t="s">
        <v>32952</v>
      </c>
      <c r="AB385" s="17" t="str">
        <f t="shared" si="31"/>
        <v>Programme is not compatible with this tool</v>
      </c>
      <c r="AC385" s="17" t="str">
        <f t="shared" si="32"/>
        <v/>
      </c>
      <c r="AD385" s="17">
        <f t="shared" si="33"/>
        <v>6</v>
      </c>
      <c r="AE385" s="17" t="str">
        <f t="shared" si="34"/>
        <v/>
      </c>
      <c r="AF385" s="17" t="str">
        <f t="shared" si="35"/>
        <v/>
      </c>
      <c r="AG385" s="17" t="str" cm="1">
        <f t="array" ref="AG385">IFERROR(IF(J385="Level",INDEX($M385:$S385,AC385+1),INDEX($M385:$S385,AC385)),"")</f>
        <v/>
      </c>
      <c r="AH385" s="17" cm="1">
        <f t="array" ref="AH385">IFERROR(IF(J385="Level",INDEX($M385:$S385,AD385+1),INDEX($M385:$S385,AD385)),"")</f>
        <v>0</v>
      </c>
      <c r="AI385" s="17" t="str" cm="1">
        <f t="array" ref="AI385">IFERROR(INDEX($M385:$S385,AE385),"")</f>
        <v/>
      </c>
      <c r="AJ385" s="17" t="str" cm="1">
        <f t="array" ref="AJ385">IFERROR(INDEX($M385:$S385,AF385),"")</f>
        <v/>
      </c>
      <c r="AK385" s="17" t="str" cm="1">
        <f t="array" ref="AK385">IFERROR(IF(J385="Level",INDEX($T385:$Z385,AC385+1),INDEX($T385:$Z385,AC385)),"")</f>
        <v/>
      </c>
      <c r="AL385" s="17" cm="1">
        <f t="array" ref="AL385">IFERROR(IF(J385="Level",INDEX($T385:$Z385,AD385+1),INDEX($T385:$Z385,AD385)),"")</f>
        <v>0</v>
      </c>
      <c r="AM385" s="17" t="str" cm="1">
        <f t="array" ref="AM385">IFERROR(INDEX($T385:$Z385,AE385),"")</f>
        <v/>
      </c>
      <c r="AN385" s="17" t="str" cm="1">
        <f t="array" ref="AN385">IFERROR(INDEX($T385:$Z385,AF385),"")</f>
        <v/>
      </c>
    </row>
    <row r="386" spans="1:40" hidden="1" x14ac:dyDescent="0.2">
      <c r="A386" s="17" t="str">
        <f t="shared" ref="A386:A449" si="36">D386&amp;": "&amp;B386</f>
        <v>MPhil Creative Writing - Cornwall: PRH2EGLEGLCB</v>
      </c>
      <c r="B386" s="11" t="s">
        <v>2540</v>
      </c>
      <c r="C386" s="11" t="s">
        <v>32964</v>
      </c>
      <c r="D386" s="11" t="s">
        <v>2541</v>
      </c>
      <c r="E386" s="11" t="s">
        <v>874</v>
      </c>
      <c r="F386" s="11" t="s">
        <v>76</v>
      </c>
      <c r="G386" s="11" t="s">
        <v>32186</v>
      </c>
      <c r="H386" s="11" t="s">
        <v>72</v>
      </c>
      <c r="I386" s="11">
        <v>0</v>
      </c>
      <c r="J386" s="11" t="s">
        <v>32168</v>
      </c>
      <c r="K386" s="11" t="s">
        <v>32168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1">
        <v>0</v>
      </c>
      <c r="AA386" s="12" t="s">
        <v>32952</v>
      </c>
      <c r="AB386" s="17" t="str">
        <f t="shared" ref="AB386:AB449" si="37">IF(H386="Yes","Programme: "&amp;D386,"Programme is not compatible with this tool")</f>
        <v>Programme is not compatible with this tool</v>
      </c>
      <c r="AC386" s="17" t="str">
        <f t="shared" ref="AC386:AC449" si="38">IF(J386="Stage",IF(M386&lt;&gt;0,1,IF(N386&lt;&gt;0,2,IF(O386&lt;&gt;0,3,IF(P386&lt;&gt;0,4,IF(Q386&lt;&gt;0,5,""))))),IF(J386="","",IF(R386&lt;&gt;0,5,IF(S386&lt;&gt;0,6,""))))</f>
        <v/>
      </c>
      <c r="AD386" s="17">
        <f t="shared" ref="AD386:AD449" si="39">IF(J386="Stage",IF(AND(N386&lt;&gt;0,AC386&lt;2),2,IF(AND(O386&lt;&gt;0,AC386&lt;3),3,IF(AND(P386&lt;&gt;0,AC386&lt;4),4,IF(AND(Q386&lt;&gt;0,AC386&lt;5),5,"")))),IF(J386="","",IF(AC386&lt;&gt;0,6)))</f>
        <v>6</v>
      </c>
      <c r="AE386" s="17" t="str">
        <f t="shared" ref="AE386:AE449" si="40">IF(AND(O386&lt;&gt;0,AD386&lt;3),3,IF(AND(P386&lt;&gt;0,AD386&lt;4),4,IF(AND(Q386&lt;&gt;0,AD386&lt;5),5,"")))</f>
        <v/>
      </c>
      <c r="AF386" s="17" t="str">
        <f t="shared" ref="AF386:AF449" si="41">IF(AND(P386&lt;&gt;0,AE386&lt;4),4,IF(AND(Q386&lt;&gt;0,AE386&lt;5),5,""))</f>
        <v/>
      </c>
      <c r="AG386" s="17" t="str" cm="1">
        <f t="array" ref="AG386">IFERROR(IF(J386="Level",INDEX($M386:$S386,AC386+1),INDEX($M386:$S386,AC386)),"")</f>
        <v/>
      </c>
      <c r="AH386" s="17" cm="1">
        <f t="array" ref="AH386">IFERROR(IF(J386="Level",INDEX($M386:$S386,AD386+1),INDEX($M386:$S386,AD386)),"")</f>
        <v>0</v>
      </c>
      <c r="AI386" s="17" t="str" cm="1">
        <f t="array" ref="AI386">IFERROR(INDEX($M386:$S386,AE386),"")</f>
        <v/>
      </c>
      <c r="AJ386" s="17" t="str" cm="1">
        <f t="array" ref="AJ386">IFERROR(INDEX($M386:$S386,AF386),"")</f>
        <v/>
      </c>
      <c r="AK386" s="17" t="str" cm="1">
        <f t="array" ref="AK386">IFERROR(IF(J386="Level",INDEX($T386:$Z386,AC386+1),INDEX($T386:$Z386,AC386)),"")</f>
        <v/>
      </c>
      <c r="AL386" s="17" cm="1">
        <f t="array" ref="AL386">IFERROR(IF(J386="Level",INDEX($T386:$Z386,AD386+1),INDEX($T386:$Z386,AD386)),"")</f>
        <v>0</v>
      </c>
      <c r="AM386" s="17" t="str" cm="1">
        <f t="array" ref="AM386">IFERROR(INDEX($T386:$Z386,AE386),"")</f>
        <v/>
      </c>
      <c r="AN386" s="17" t="str" cm="1">
        <f t="array" ref="AN386">IFERROR(INDEX($T386:$Z386,AF386),"")</f>
        <v/>
      </c>
    </row>
    <row r="387" spans="1:40" hidden="1" x14ac:dyDescent="0.2">
      <c r="A387" s="17" t="str">
        <f t="shared" si="36"/>
        <v>MAbyRes English - Cornwall: PRM3EGLEGLCA</v>
      </c>
      <c r="B387" s="11" t="s">
        <v>2354</v>
      </c>
      <c r="C387" s="11" t="s">
        <v>32964</v>
      </c>
      <c r="D387" s="11" t="s">
        <v>2355</v>
      </c>
      <c r="E387" s="11" t="s">
        <v>874</v>
      </c>
      <c r="F387" s="11" t="s">
        <v>76</v>
      </c>
      <c r="G387" s="11" t="s">
        <v>32186</v>
      </c>
      <c r="H387" s="11" t="s">
        <v>72</v>
      </c>
      <c r="I387" s="11">
        <v>0</v>
      </c>
      <c r="J387" s="11" t="s">
        <v>32168</v>
      </c>
      <c r="K387" s="11" t="s">
        <v>32168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1">
        <v>0</v>
      </c>
      <c r="AA387" s="12" t="s">
        <v>32952</v>
      </c>
      <c r="AB387" s="17" t="str">
        <f t="shared" si="37"/>
        <v>Programme is not compatible with this tool</v>
      </c>
      <c r="AC387" s="17" t="str">
        <f t="shared" si="38"/>
        <v/>
      </c>
      <c r="AD387" s="17">
        <f t="shared" si="39"/>
        <v>6</v>
      </c>
      <c r="AE387" s="17" t="str">
        <f t="shared" si="40"/>
        <v/>
      </c>
      <c r="AF387" s="17" t="str">
        <f t="shared" si="41"/>
        <v/>
      </c>
      <c r="AG387" s="17" t="str" cm="1">
        <f t="array" ref="AG387">IFERROR(IF(J387="Level",INDEX($M387:$S387,AC387+1),INDEX($M387:$S387,AC387)),"")</f>
        <v/>
      </c>
      <c r="AH387" s="17" cm="1">
        <f t="array" ref="AH387">IFERROR(IF(J387="Level",INDEX($M387:$S387,AD387+1),INDEX($M387:$S387,AD387)),"")</f>
        <v>0</v>
      </c>
      <c r="AI387" s="17" t="str" cm="1">
        <f t="array" ref="AI387">IFERROR(INDEX($M387:$S387,AE387),"")</f>
        <v/>
      </c>
      <c r="AJ387" s="17" t="str" cm="1">
        <f t="array" ref="AJ387">IFERROR(INDEX($M387:$S387,AF387),"")</f>
        <v/>
      </c>
      <c r="AK387" s="17" t="str" cm="1">
        <f t="array" ref="AK387">IFERROR(IF(J387="Level",INDEX($T387:$Z387,AC387+1),INDEX($T387:$Z387,AC387)),"")</f>
        <v/>
      </c>
      <c r="AL387" s="17" cm="1">
        <f t="array" ref="AL387">IFERROR(IF(J387="Level",INDEX($T387:$Z387,AD387+1),INDEX($T387:$Z387,AD387)),"")</f>
        <v>0</v>
      </c>
      <c r="AM387" s="17" t="str" cm="1">
        <f t="array" ref="AM387">IFERROR(INDEX($T387:$Z387,AE387),"")</f>
        <v/>
      </c>
      <c r="AN387" s="17" t="str" cm="1">
        <f t="array" ref="AN387">IFERROR(INDEX($T387:$Z387,AF387),"")</f>
        <v/>
      </c>
    </row>
    <row r="388" spans="1:40" hidden="1" x14ac:dyDescent="0.2">
      <c r="A388" s="17" t="str">
        <f t="shared" si="36"/>
        <v>PhD English - Cornwall: PRP3EGLEGLCA</v>
      </c>
      <c r="B388" s="11" t="s">
        <v>3237</v>
      </c>
      <c r="C388" s="11" t="s">
        <v>32964</v>
      </c>
      <c r="D388" s="11" t="s">
        <v>3238</v>
      </c>
      <c r="E388" s="11" t="s">
        <v>874</v>
      </c>
      <c r="F388" s="11" t="s">
        <v>76</v>
      </c>
      <c r="G388" s="11" t="s">
        <v>32186</v>
      </c>
      <c r="H388" s="11" t="s">
        <v>72</v>
      </c>
      <c r="I388" s="11">
        <v>0</v>
      </c>
      <c r="J388" s="11" t="s">
        <v>32168</v>
      </c>
      <c r="K388" s="11" t="s">
        <v>32168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1">
        <v>0</v>
      </c>
      <c r="AA388" s="12" t="s">
        <v>32952</v>
      </c>
      <c r="AB388" s="17" t="str">
        <f t="shared" si="37"/>
        <v>Programme is not compatible with this tool</v>
      </c>
      <c r="AC388" s="17" t="str">
        <f t="shared" si="38"/>
        <v/>
      </c>
      <c r="AD388" s="17">
        <f t="shared" si="39"/>
        <v>6</v>
      </c>
      <c r="AE388" s="17" t="str">
        <f t="shared" si="40"/>
        <v/>
      </c>
      <c r="AF388" s="17" t="str">
        <f t="shared" si="41"/>
        <v/>
      </c>
      <c r="AG388" s="17" t="str" cm="1">
        <f t="array" ref="AG388">IFERROR(IF(J388="Level",INDEX($M388:$S388,AC388+1),INDEX($M388:$S388,AC388)),"")</f>
        <v/>
      </c>
      <c r="AH388" s="17" cm="1">
        <f t="array" ref="AH388">IFERROR(IF(J388="Level",INDEX($M388:$S388,AD388+1),INDEX($M388:$S388,AD388)),"")</f>
        <v>0</v>
      </c>
      <c r="AI388" s="17" t="str" cm="1">
        <f t="array" ref="AI388">IFERROR(INDEX($M388:$S388,AE388),"")</f>
        <v/>
      </c>
      <c r="AJ388" s="17" t="str" cm="1">
        <f t="array" ref="AJ388">IFERROR(INDEX($M388:$S388,AF388),"")</f>
        <v/>
      </c>
      <c r="AK388" s="17" t="str" cm="1">
        <f t="array" ref="AK388">IFERROR(IF(J388="Level",INDEX($T388:$Z388,AC388+1),INDEX($T388:$Z388,AC388)),"")</f>
        <v/>
      </c>
      <c r="AL388" s="17" cm="1">
        <f t="array" ref="AL388">IFERROR(IF(J388="Level",INDEX($T388:$Z388,AD388+1),INDEX($T388:$Z388,AD388)),"")</f>
        <v>0</v>
      </c>
      <c r="AM388" s="17" t="str" cm="1">
        <f t="array" ref="AM388">IFERROR(INDEX($T388:$Z388,AE388),"")</f>
        <v/>
      </c>
      <c r="AN388" s="17" t="str" cm="1">
        <f t="array" ref="AN388">IFERROR(INDEX($T388:$Z388,AF388),"")</f>
        <v/>
      </c>
    </row>
    <row r="389" spans="1:40" hidden="1" x14ac:dyDescent="0.2">
      <c r="A389" s="17" t="str">
        <f t="shared" si="36"/>
        <v>PhD Creative Writing - Cornwall: PRP3EGLEGLCB</v>
      </c>
      <c r="B389" s="11" t="s">
        <v>3239</v>
      </c>
      <c r="C389" s="11" t="s">
        <v>32964</v>
      </c>
      <c r="D389" s="11" t="s">
        <v>3240</v>
      </c>
      <c r="E389" s="11" t="s">
        <v>874</v>
      </c>
      <c r="F389" s="11" t="s">
        <v>76</v>
      </c>
      <c r="G389" s="11" t="s">
        <v>32186</v>
      </c>
      <c r="H389" s="11" t="s">
        <v>72</v>
      </c>
      <c r="I389" s="11">
        <v>0</v>
      </c>
      <c r="J389" s="11" t="s">
        <v>32168</v>
      </c>
      <c r="K389" s="11" t="s">
        <v>32168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1">
        <v>0</v>
      </c>
      <c r="AA389" s="12" t="s">
        <v>32952</v>
      </c>
      <c r="AB389" s="17" t="str">
        <f t="shared" si="37"/>
        <v>Programme is not compatible with this tool</v>
      </c>
      <c r="AC389" s="17" t="str">
        <f t="shared" si="38"/>
        <v/>
      </c>
      <c r="AD389" s="17">
        <f t="shared" si="39"/>
        <v>6</v>
      </c>
      <c r="AE389" s="17" t="str">
        <f t="shared" si="40"/>
        <v/>
      </c>
      <c r="AF389" s="17" t="str">
        <f t="shared" si="41"/>
        <v/>
      </c>
      <c r="AG389" s="17" t="str" cm="1">
        <f t="array" ref="AG389">IFERROR(IF(J389="Level",INDEX($M389:$S389,AC389+1),INDEX($M389:$S389,AC389)),"")</f>
        <v/>
      </c>
      <c r="AH389" s="17" cm="1">
        <f t="array" ref="AH389">IFERROR(IF(J389="Level",INDEX($M389:$S389,AD389+1),INDEX($M389:$S389,AD389)),"")</f>
        <v>0</v>
      </c>
      <c r="AI389" s="17" t="str" cm="1">
        <f t="array" ref="AI389">IFERROR(INDEX($M389:$S389,AE389),"")</f>
        <v/>
      </c>
      <c r="AJ389" s="17" t="str" cm="1">
        <f t="array" ref="AJ389">IFERROR(INDEX($M389:$S389,AF389),"")</f>
        <v/>
      </c>
      <c r="AK389" s="17" t="str" cm="1">
        <f t="array" ref="AK389">IFERROR(IF(J389="Level",INDEX($T389:$Z389,AC389+1),INDEX($T389:$Z389,AC389)),"")</f>
        <v/>
      </c>
      <c r="AL389" s="17" cm="1">
        <f t="array" ref="AL389">IFERROR(IF(J389="Level",INDEX($T389:$Z389,AD389+1),INDEX($T389:$Z389,AD389)),"")</f>
        <v>0</v>
      </c>
      <c r="AM389" s="17" t="str" cm="1">
        <f t="array" ref="AM389">IFERROR(INDEX($T389:$Z389,AE389),"")</f>
        <v/>
      </c>
      <c r="AN389" s="17" t="str" cm="1">
        <f t="array" ref="AN389">IFERROR(INDEX($T389:$Z389,AF389),"")</f>
        <v/>
      </c>
    </row>
    <row r="390" spans="1:40" hidden="1" x14ac:dyDescent="0.2">
      <c r="A390" s="17" t="str">
        <f t="shared" si="36"/>
        <v>MPhil Film by Practice (Split Site): PRH2EGLEGL10</v>
      </c>
      <c r="B390" s="11" t="s">
        <v>2524</v>
      </c>
      <c r="C390" s="11" t="s">
        <v>32964</v>
      </c>
      <c r="D390" s="11" t="s">
        <v>32602</v>
      </c>
      <c r="E390" s="11" t="s">
        <v>196</v>
      </c>
      <c r="F390" s="11" t="s">
        <v>76</v>
      </c>
      <c r="G390" s="11" t="s">
        <v>32186</v>
      </c>
      <c r="H390" s="11" t="s">
        <v>72</v>
      </c>
      <c r="I390" s="11">
        <v>0</v>
      </c>
      <c r="J390" s="11" t="s">
        <v>32168</v>
      </c>
      <c r="K390" s="11" t="s">
        <v>32168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1">
        <v>0</v>
      </c>
      <c r="AA390" s="12" t="s">
        <v>32952</v>
      </c>
      <c r="AB390" s="17" t="str">
        <f t="shared" si="37"/>
        <v>Programme is not compatible with this tool</v>
      </c>
      <c r="AC390" s="17" t="str">
        <f t="shared" si="38"/>
        <v/>
      </c>
      <c r="AD390" s="17">
        <f t="shared" si="39"/>
        <v>6</v>
      </c>
      <c r="AE390" s="17" t="str">
        <f t="shared" si="40"/>
        <v/>
      </c>
      <c r="AF390" s="17" t="str">
        <f t="shared" si="41"/>
        <v/>
      </c>
      <c r="AG390" s="17" t="str" cm="1">
        <f t="array" ref="AG390">IFERROR(IF(J390="Level",INDEX($M390:$S390,AC390+1),INDEX($M390:$S390,AC390)),"")</f>
        <v/>
      </c>
      <c r="AH390" s="17" cm="1">
        <f t="array" ref="AH390">IFERROR(IF(J390="Level",INDEX($M390:$S390,AD390+1),INDEX($M390:$S390,AD390)),"")</f>
        <v>0</v>
      </c>
      <c r="AI390" s="17" t="str" cm="1">
        <f t="array" ref="AI390">IFERROR(INDEX($M390:$S390,AE390),"")</f>
        <v/>
      </c>
      <c r="AJ390" s="17" t="str" cm="1">
        <f t="array" ref="AJ390">IFERROR(INDEX($M390:$S390,AF390),"")</f>
        <v/>
      </c>
      <c r="AK390" s="17" t="str" cm="1">
        <f t="array" ref="AK390">IFERROR(IF(J390="Level",INDEX($T390:$Z390,AC390+1),INDEX($T390:$Z390,AC390)),"")</f>
        <v/>
      </c>
      <c r="AL390" s="17" cm="1">
        <f t="array" ref="AL390">IFERROR(IF(J390="Level",INDEX($T390:$Z390,AD390+1),INDEX($T390:$Z390,AD390)),"")</f>
        <v>0</v>
      </c>
      <c r="AM390" s="17" t="str" cm="1">
        <f t="array" ref="AM390">IFERROR(INDEX($T390:$Z390,AE390),"")</f>
        <v/>
      </c>
      <c r="AN390" s="17" t="str" cm="1">
        <f t="array" ref="AN390">IFERROR(INDEX($T390:$Z390,AF390),"")</f>
        <v/>
      </c>
    </row>
    <row r="391" spans="1:40" hidden="1" x14ac:dyDescent="0.2">
      <c r="A391" s="17" t="str">
        <f t="shared" si="36"/>
        <v>MPhil Film by Practice: PRH2EGLEGL11</v>
      </c>
      <c r="B391" s="11" t="s">
        <v>2525</v>
      </c>
      <c r="C391" s="11" t="s">
        <v>32964</v>
      </c>
      <c r="D391" s="11" t="s">
        <v>2526</v>
      </c>
      <c r="E391" s="11" t="s">
        <v>196</v>
      </c>
      <c r="F391" s="11" t="s">
        <v>76</v>
      </c>
      <c r="G391" s="11" t="s">
        <v>32186</v>
      </c>
      <c r="H391" s="11" t="s">
        <v>72</v>
      </c>
      <c r="I391" s="11">
        <v>0</v>
      </c>
      <c r="J391" s="11" t="s">
        <v>32168</v>
      </c>
      <c r="K391" s="11" t="s">
        <v>32168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1">
        <v>0</v>
      </c>
      <c r="AA391" s="12" t="s">
        <v>32952</v>
      </c>
      <c r="AB391" s="17" t="str">
        <f t="shared" si="37"/>
        <v>Programme is not compatible with this tool</v>
      </c>
      <c r="AC391" s="17" t="str">
        <f t="shared" si="38"/>
        <v/>
      </c>
      <c r="AD391" s="17">
        <f t="shared" si="39"/>
        <v>6</v>
      </c>
      <c r="AE391" s="17" t="str">
        <f t="shared" si="40"/>
        <v/>
      </c>
      <c r="AF391" s="17" t="str">
        <f t="shared" si="41"/>
        <v/>
      </c>
      <c r="AG391" s="17" t="str" cm="1">
        <f t="array" ref="AG391">IFERROR(IF(J391="Level",INDEX($M391:$S391,AC391+1),INDEX($M391:$S391,AC391)),"")</f>
        <v/>
      </c>
      <c r="AH391" s="17" cm="1">
        <f t="array" ref="AH391">IFERROR(IF(J391="Level",INDEX($M391:$S391,AD391+1),INDEX($M391:$S391,AD391)),"")</f>
        <v>0</v>
      </c>
      <c r="AI391" s="17" t="str" cm="1">
        <f t="array" ref="AI391">IFERROR(INDEX($M391:$S391,AE391),"")</f>
        <v/>
      </c>
      <c r="AJ391" s="17" t="str" cm="1">
        <f t="array" ref="AJ391">IFERROR(INDEX($M391:$S391,AF391),"")</f>
        <v/>
      </c>
      <c r="AK391" s="17" t="str" cm="1">
        <f t="array" ref="AK391">IFERROR(IF(J391="Level",INDEX($T391:$Z391,AC391+1),INDEX($T391:$Z391,AC391)),"")</f>
        <v/>
      </c>
      <c r="AL391" s="17" cm="1">
        <f t="array" ref="AL391">IFERROR(IF(J391="Level",INDEX($T391:$Z391,AD391+1),INDEX($T391:$Z391,AD391)),"")</f>
        <v>0</v>
      </c>
      <c r="AM391" s="17" t="str" cm="1">
        <f t="array" ref="AM391">IFERROR(INDEX($T391:$Z391,AE391),"")</f>
        <v/>
      </c>
      <c r="AN391" s="17" t="str" cm="1">
        <f t="array" ref="AN391">IFERROR(INDEX($T391:$Z391,AF391),"")</f>
        <v/>
      </c>
    </row>
    <row r="392" spans="1:40" hidden="1" x14ac:dyDescent="0.2">
      <c r="A392" s="17" t="str">
        <f t="shared" si="36"/>
        <v>MPhil Film: PRH2SMLSML09</v>
      </c>
      <c r="B392" s="11" t="s">
        <v>2763</v>
      </c>
      <c r="C392" s="11" t="s">
        <v>32964</v>
      </c>
      <c r="D392" s="11" t="s">
        <v>2764</v>
      </c>
      <c r="E392" s="11" t="s">
        <v>196</v>
      </c>
      <c r="F392" s="11" t="s">
        <v>76</v>
      </c>
      <c r="G392" s="11" t="s">
        <v>32186</v>
      </c>
      <c r="H392" s="11" t="s">
        <v>72</v>
      </c>
      <c r="I392" s="11">
        <v>0</v>
      </c>
      <c r="J392" s="11" t="s">
        <v>32168</v>
      </c>
      <c r="K392" s="11" t="s">
        <v>32168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1">
        <v>0</v>
      </c>
      <c r="AA392" s="12" t="s">
        <v>32952</v>
      </c>
      <c r="AB392" s="17" t="str">
        <f t="shared" si="37"/>
        <v>Programme is not compatible with this tool</v>
      </c>
      <c r="AC392" s="17" t="str">
        <f t="shared" si="38"/>
        <v/>
      </c>
      <c r="AD392" s="17">
        <f t="shared" si="39"/>
        <v>6</v>
      </c>
      <c r="AE392" s="17" t="str">
        <f t="shared" si="40"/>
        <v/>
      </c>
      <c r="AF392" s="17" t="str">
        <f t="shared" si="41"/>
        <v/>
      </c>
      <c r="AG392" s="17" t="str" cm="1">
        <f t="array" ref="AG392">IFERROR(IF(J392="Level",INDEX($M392:$S392,AC392+1),INDEX($M392:$S392,AC392)),"")</f>
        <v/>
      </c>
      <c r="AH392" s="17" cm="1">
        <f t="array" ref="AH392">IFERROR(IF(J392="Level",INDEX($M392:$S392,AD392+1),INDEX($M392:$S392,AD392)),"")</f>
        <v>0</v>
      </c>
      <c r="AI392" s="17" t="str" cm="1">
        <f t="array" ref="AI392">IFERROR(INDEX($M392:$S392,AE392),"")</f>
        <v/>
      </c>
      <c r="AJ392" s="17" t="str" cm="1">
        <f t="array" ref="AJ392">IFERROR(INDEX($M392:$S392,AF392),"")</f>
        <v/>
      </c>
      <c r="AK392" s="17" t="str" cm="1">
        <f t="array" ref="AK392">IFERROR(IF(J392="Level",INDEX($T392:$Z392,AC392+1),INDEX($T392:$Z392,AC392)),"")</f>
        <v/>
      </c>
      <c r="AL392" s="17" cm="1">
        <f t="array" ref="AL392">IFERROR(IF(J392="Level",INDEX($T392:$Z392,AD392+1),INDEX($T392:$Z392,AD392)),"")</f>
        <v>0</v>
      </c>
      <c r="AM392" s="17" t="str" cm="1">
        <f t="array" ref="AM392">IFERROR(INDEX($T392:$Z392,AE392),"")</f>
        <v/>
      </c>
      <c r="AN392" s="17" t="str" cm="1">
        <f t="array" ref="AN392">IFERROR(INDEX($T392:$Z392,AF392),"")</f>
        <v/>
      </c>
    </row>
    <row r="393" spans="1:40" hidden="1" x14ac:dyDescent="0.2">
      <c r="A393" s="17" t="str">
        <f t="shared" si="36"/>
        <v>PhD Film by Practice (Split Site): PRP3EGLEGL12</v>
      </c>
      <c r="B393" s="11" t="s">
        <v>3220</v>
      </c>
      <c r="C393" s="11" t="s">
        <v>32964</v>
      </c>
      <c r="D393" s="11" t="s">
        <v>32231</v>
      </c>
      <c r="E393" s="11" t="s">
        <v>196</v>
      </c>
      <c r="F393" s="11" t="s">
        <v>76</v>
      </c>
      <c r="G393" s="11" t="s">
        <v>32186</v>
      </c>
      <c r="H393" s="11" t="s">
        <v>72</v>
      </c>
      <c r="I393" s="11">
        <v>0</v>
      </c>
      <c r="J393" s="11" t="s">
        <v>32168</v>
      </c>
      <c r="K393" s="11" t="s">
        <v>32168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1">
        <v>0</v>
      </c>
      <c r="AA393" s="12" t="s">
        <v>32952</v>
      </c>
      <c r="AB393" s="17" t="str">
        <f t="shared" si="37"/>
        <v>Programme is not compatible with this tool</v>
      </c>
      <c r="AC393" s="17" t="str">
        <f t="shared" si="38"/>
        <v/>
      </c>
      <c r="AD393" s="17">
        <f t="shared" si="39"/>
        <v>6</v>
      </c>
      <c r="AE393" s="17" t="str">
        <f t="shared" si="40"/>
        <v/>
      </c>
      <c r="AF393" s="17" t="str">
        <f t="shared" si="41"/>
        <v/>
      </c>
      <c r="AG393" s="17" t="str" cm="1">
        <f t="array" ref="AG393">IFERROR(IF(J393="Level",INDEX($M393:$S393,AC393+1),INDEX($M393:$S393,AC393)),"")</f>
        <v/>
      </c>
      <c r="AH393" s="17" cm="1">
        <f t="array" ref="AH393">IFERROR(IF(J393="Level",INDEX($M393:$S393,AD393+1),INDEX($M393:$S393,AD393)),"")</f>
        <v>0</v>
      </c>
      <c r="AI393" s="17" t="str" cm="1">
        <f t="array" ref="AI393">IFERROR(INDEX($M393:$S393,AE393),"")</f>
        <v/>
      </c>
      <c r="AJ393" s="17" t="str" cm="1">
        <f t="array" ref="AJ393">IFERROR(INDEX($M393:$S393,AF393),"")</f>
        <v/>
      </c>
      <c r="AK393" s="17" t="str" cm="1">
        <f t="array" ref="AK393">IFERROR(IF(J393="Level",INDEX($T393:$Z393,AC393+1),INDEX($T393:$Z393,AC393)),"")</f>
        <v/>
      </c>
      <c r="AL393" s="17" cm="1">
        <f t="array" ref="AL393">IFERROR(IF(J393="Level",INDEX($T393:$Z393,AD393+1),INDEX($T393:$Z393,AD393)),"")</f>
        <v>0</v>
      </c>
      <c r="AM393" s="17" t="str" cm="1">
        <f t="array" ref="AM393">IFERROR(INDEX($T393:$Z393,AE393),"")</f>
        <v/>
      </c>
      <c r="AN393" s="17" t="str" cm="1">
        <f t="array" ref="AN393">IFERROR(INDEX($T393:$Z393,AF393),"")</f>
        <v/>
      </c>
    </row>
    <row r="394" spans="1:40" hidden="1" x14ac:dyDescent="0.2">
      <c r="A394" s="17" t="str">
        <f t="shared" si="36"/>
        <v>PhD Film by Practice: PRP3EGLEGL13</v>
      </c>
      <c r="B394" s="11" t="s">
        <v>3221</v>
      </c>
      <c r="C394" s="11" t="s">
        <v>32964</v>
      </c>
      <c r="D394" s="11" t="s">
        <v>3222</v>
      </c>
      <c r="E394" s="11" t="s">
        <v>196</v>
      </c>
      <c r="F394" s="11" t="s">
        <v>76</v>
      </c>
      <c r="G394" s="11" t="s">
        <v>32186</v>
      </c>
      <c r="H394" s="11" t="s">
        <v>72</v>
      </c>
      <c r="I394" s="11">
        <v>0</v>
      </c>
      <c r="J394" s="11" t="s">
        <v>32168</v>
      </c>
      <c r="K394" s="11" t="s">
        <v>32168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1">
        <v>0</v>
      </c>
      <c r="AA394" s="12" t="s">
        <v>32952</v>
      </c>
      <c r="AB394" s="17" t="str">
        <f t="shared" si="37"/>
        <v>Programme is not compatible with this tool</v>
      </c>
      <c r="AC394" s="17" t="str">
        <f t="shared" si="38"/>
        <v/>
      </c>
      <c r="AD394" s="17">
        <f t="shared" si="39"/>
        <v>6</v>
      </c>
      <c r="AE394" s="17" t="str">
        <f t="shared" si="40"/>
        <v/>
      </c>
      <c r="AF394" s="17" t="str">
        <f t="shared" si="41"/>
        <v/>
      </c>
      <c r="AG394" s="17" t="str" cm="1">
        <f t="array" ref="AG394">IFERROR(IF(J394="Level",INDEX($M394:$S394,AC394+1),INDEX($M394:$S394,AC394)),"")</f>
        <v/>
      </c>
      <c r="AH394" s="17" cm="1">
        <f t="array" ref="AH394">IFERROR(IF(J394="Level",INDEX($M394:$S394,AD394+1),INDEX($M394:$S394,AD394)),"")</f>
        <v>0</v>
      </c>
      <c r="AI394" s="17" t="str" cm="1">
        <f t="array" ref="AI394">IFERROR(INDEX($M394:$S394,AE394),"")</f>
        <v/>
      </c>
      <c r="AJ394" s="17" t="str" cm="1">
        <f t="array" ref="AJ394">IFERROR(INDEX($M394:$S394,AF394),"")</f>
        <v/>
      </c>
      <c r="AK394" s="17" t="str" cm="1">
        <f t="array" ref="AK394">IFERROR(IF(J394="Level",INDEX($T394:$Z394,AC394+1),INDEX($T394:$Z394,AC394)),"")</f>
        <v/>
      </c>
      <c r="AL394" s="17" cm="1">
        <f t="array" ref="AL394">IFERROR(IF(J394="Level",INDEX($T394:$Z394,AD394+1),INDEX($T394:$Z394,AD394)),"")</f>
        <v>0</v>
      </c>
      <c r="AM394" s="17" t="str" cm="1">
        <f t="array" ref="AM394">IFERROR(INDEX($T394:$Z394,AE394),"")</f>
        <v/>
      </c>
      <c r="AN394" s="17" t="str" cm="1">
        <f t="array" ref="AN394">IFERROR(INDEX($T394:$Z394,AF394),"")</f>
        <v/>
      </c>
    </row>
    <row r="395" spans="1:40" hidden="1" x14ac:dyDescent="0.2">
      <c r="A395" s="17" t="str">
        <f t="shared" si="36"/>
        <v>PhD Film: PRP3SMLSML07</v>
      </c>
      <c r="B395" s="11" t="s">
        <v>3508</v>
      </c>
      <c r="C395" s="11" t="s">
        <v>32964</v>
      </c>
      <c r="D395" s="11" t="s">
        <v>3509</v>
      </c>
      <c r="E395" s="11" t="s">
        <v>196</v>
      </c>
      <c r="F395" s="11" t="s">
        <v>76</v>
      </c>
      <c r="G395" s="11" t="s">
        <v>32186</v>
      </c>
      <c r="H395" s="11" t="s">
        <v>72</v>
      </c>
      <c r="I395" s="11">
        <v>0</v>
      </c>
      <c r="J395" s="11" t="s">
        <v>32168</v>
      </c>
      <c r="K395" s="11" t="s">
        <v>32168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1">
        <v>0</v>
      </c>
      <c r="AA395" s="12" t="s">
        <v>32952</v>
      </c>
      <c r="AB395" s="17" t="str">
        <f t="shared" si="37"/>
        <v>Programme is not compatible with this tool</v>
      </c>
      <c r="AC395" s="17" t="str">
        <f t="shared" si="38"/>
        <v/>
      </c>
      <c r="AD395" s="17">
        <f t="shared" si="39"/>
        <v>6</v>
      </c>
      <c r="AE395" s="17" t="str">
        <f t="shared" si="40"/>
        <v/>
      </c>
      <c r="AF395" s="17" t="str">
        <f t="shared" si="41"/>
        <v/>
      </c>
      <c r="AG395" s="17" t="str" cm="1">
        <f t="array" ref="AG395">IFERROR(IF(J395="Level",INDEX($M395:$S395,AC395+1),INDEX($M395:$S395,AC395)),"")</f>
        <v/>
      </c>
      <c r="AH395" s="17" cm="1">
        <f t="array" ref="AH395">IFERROR(IF(J395="Level",INDEX($M395:$S395,AD395+1),INDEX($M395:$S395,AD395)),"")</f>
        <v>0</v>
      </c>
      <c r="AI395" s="17" t="str" cm="1">
        <f t="array" ref="AI395">IFERROR(INDEX($M395:$S395,AE395),"")</f>
        <v/>
      </c>
      <c r="AJ395" s="17" t="str" cm="1">
        <f t="array" ref="AJ395">IFERROR(INDEX($M395:$S395,AF395),"")</f>
        <v/>
      </c>
      <c r="AK395" s="17" t="str" cm="1">
        <f t="array" ref="AK395">IFERROR(IF(J395="Level",INDEX($T395:$Z395,AC395+1),INDEX($T395:$Z395,AC395)),"")</f>
        <v/>
      </c>
      <c r="AL395" s="17" cm="1">
        <f t="array" ref="AL395">IFERROR(IF(J395="Level",INDEX($T395:$Z395,AD395+1),INDEX($T395:$Z395,AD395)),"")</f>
        <v>0</v>
      </c>
      <c r="AM395" s="17" t="str" cm="1">
        <f t="array" ref="AM395">IFERROR(INDEX($T395:$Z395,AE395),"")</f>
        <v/>
      </c>
      <c r="AN395" s="17" t="str" cm="1">
        <f t="array" ref="AN395">IFERROR(INDEX($T395:$Z395,AF395),"")</f>
        <v/>
      </c>
    </row>
    <row r="396" spans="1:40" hidden="1" x14ac:dyDescent="0.2">
      <c r="A396" s="17" t="str">
        <f t="shared" si="36"/>
        <v>MPhil Cornish Studies - Cornwall: PRH2HPSHPSCA</v>
      </c>
      <c r="B396" s="11" t="s">
        <v>2651</v>
      </c>
      <c r="C396" s="11" t="s">
        <v>32964</v>
      </c>
      <c r="D396" s="11" t="s">
        <v>32632</v>
      </c>
      <c r="E396" s="11" t="s">
        <v>206</v>
      </c>
      <c r="F396" s="11" t="s">
        <v>76</v>
      </c>
      <c r="G396" s="11" t="s">
        <v>32186</v>
      </c>
      <c r="H396" s="11" t="s">
        <v>72</v>
      </c>
      <c r="I396" s="11">
        <v>0</v>
      </c>
      <c r="J396" s="11" t="s">
        <v>32168</v>
      </c>
      <c r="K396" s="11" t="s">
        <v>32168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1">
        <v>0</v>
      </c>
      <c r="AA396" s="12" t="s">
        <v>32952</v>
      </c>
      <c r="AB396" s="17" t="str">
        <f t="shared" si="37"/>
        <v>Programme is not compatible with this tool</v>
      </c>
      <c r="AC396" s="17" t="str">
        <f t="shared" si="38"/>
        <v/>
      </c>
      <c r="AD396" s="17">
        <f t="shared" si="39"/>
        <v>6</v>
      </c>
      <c r="AE396" s="17" t="str">
        <f t="shared" si="40"/>
        <v/>
      </c>
      <c r="AF396" s="17" t="str">
        <f t="shared" si="41"/>
        <v/>
      </c>
      <c r="AG396" s="17" t="str" cm="1">
        <f t="array" ref="AG396">IFERROR(IF(J396="Level",INDEX($M396:$S396,AC396+1),INDEX($M396:$S396,AC396)),"")</f>
        <v/>
      </c>
      <c r="AH396" s="17" cm="1">
        <f t="array" ref="AH396">IFERROR(IF(J396="Level",INDEX($M396:$S396,AD396+1),INDEX($M396:$S396,AD396)),"")</f>
        <v>0</v>
      </c>
      <c r="AI396" s="17" t="str" cm="1">
        <f t="array" ref="AI396">IFERROR(INDEX($M396:$S396,AE396),"")</f>
        <v/>
      </c>
      <c r="AJ396" s="17" t="str" cm="1">
        <f t="array" ref="AJ396">IFERROR(INDEX($M396:$S396,AF396),"")</f>
        <v/>
      </c>
      <c r="AK396" s="17" t="str" cm="1">
        <f t="array" ref="AK396">IFERROR(IF(J396="Level",INDEX($T396:$Z396,AC396+1),INDEX($T396:$Z396,AC396)),"")</f>
        <v/>
      </c>
      <c r="AL396" s="17" cm="1">
        <f t="array" ref="AL396">IFERROR(IF(J396="Level",INDEX($T396:$Z396,AD396+1),INDEX($T396:$Z396,AD396)),"")</f>
        <v>0</v>
      </c>
      <c r="AM396" s="17" t="str" cm="1">
        <f t="array" ref="AM396">IFERROR(INDEX($T396:$Z396,AE396),"")</f>
        <v/>
      </c>
      <c r="AN396" s="17" t="str" cm="1">
        <f t="array" ref="AN396">IFERROR(INDEX($T396:$Z396,AF396),"")</f>
        <v/>
      </c>
    </row>
    <row r="397" spans="1:40" hidden="1" x14ac:dyDescent="0.2">
      <c r="A397" s="17" t="str">
        <f t="shared" si="36"/>
        <v>MPhil History - Cornwall: PRH2HPSHPSCB</v>
      </c>
      <c r="B397" s="11" t="s">
        <v>2652</v>
      </c>
      <c r="C397" s="11" t="s">
        <v>32964</v>
      </c>
      <c r="D397" s="11" t="s">
        <v>32574</v>
      </c>
      <c r="E397" s="11" t="s">
        <v>206</v>
      </c>
      <c r="F397" s="11" t="s">
        <v>76</v>
      </c>
      <c r="G397" s="11" t="s">
        <v>32186</v>
      </c>
      <c r="H397" s="11" t="s">
        <v>72</v>
      </c>
      <c r="I397" s="11">
        <v>0</v>
      </c>
      <c r="J397" s="11" t="s">
        <v>32168</v>
      </c>
      <c r="K397" s="11" t="s">
        <v>32168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1">
        <v>0</v>
      </c>
      <c r="AA397" s="12" t="s">
        <v>32952</v>
      </c>
      <c r="AB397" s="17" t="str">
        <f t="shared" si="37"/>
        <v>Programme is not compatible with this tool</v>
      </c>
      <c r="AC397" s="17" t="str">
        <f t="shared" si="38"/>
        <v/>
      </c>
      <c r="AD397" s="17">
        <f t="shared" si="39"/>
        <v>6</v>
      </c>
      <c r="AE397" s="17" t="str">
        <f t="shared" si="40"/>
        <v/>
      </c>
      <c r="AF397" s="17" t="str">
        <f t="shared" si="41"/>
        <v/>
      </c>
      <c r="AG397" s="17" t="str" cm="1">
        <f t="array" ref="AG397">IFERROR(IF(J397="Level",INDEX($M397:$S397,AC397+1),INDEX($M397:$S397,AC397)),"")</f>
        <v/>
      </c>
      <c r="AH397" s="17" cm="1">
        <f t="array" ref="AH397">IFERROR(IF(J397="Level",INDEX($M397:$S397,AD397+1),INDEX($M397:$S397,AD397)),"")</f>
        <v>0</v>
      </c>
      <c r="AI397" s="17" t="str" cm="1">
        <f t="array" ref="AI397">IFERROR(INDEX($M397:$S397,AE397),"")</f>
        <v/>
      </c>
      <c r="AJ397" s="17" t="str" cm="1">
        <f t="array" ref="AJ397">IFERROR(INDEX($M397:$S397,AF397),"")</f>
        <v/>
      </c>
      <c r="AK397" s="17" t="str" cm="1">
        <f t="array" ref="AK397">IFERROR(IF(J397="Level",INDEX($T397:$Z397,AC397+1),INDEX($T397:$Z397,AC397)),"")</f>
        <v/>
      </c>
      <c r="AL397" s="17" cm="1">
        <f t="array" ref="AL397">IFERROR(IF(J397="Level",INDEX($T397:$Z397,AD397+1),INDEX($T397:$Z397,AD397)),"")</f>
        <v>0</v>
      </c>
      <c r="AM397" s="17" t="str" cm="1">
        <f t="array" ref="AM397">IFERROR(INDEX($T397:$Z397,AE397),"")</f>
        <v/>
      </c>
      <c r="AN397" s="17" t="str" cm="1">
        <f t="array" ref="AN397">IFERROR(INDEX($T397:$Z397,AF397),"")</f>
        <v/>
      </c>
    </row>
    <row r="398" spans="1:40" hidden="1" x14ac:dyDescent="0.2">
      <c r="A398" s="17" t="str">
        <f t="shared" si="36"/>
        <v>MAbyRes History - Cornwall: PRM3HPSHPSCA</v>
      </c>
      <c r="B398" s="11" t="s">
        <v>2382</v>
      </c>
      <c r="C398" s="11" t="s">
        <v>32964</v>
      </c>
      <c r="D398" s="11" t="s">
        <v>2383</v>
      </c>
      <c r="E398" s="11" t="s">
        <v>206</v>
      </c>
      <c r="F398" s="11" t="s">
        <v>76</v>
      </c>
      <c r="G398" s="11" t="s">
        <v>32186</v>
      </c>
      <c r="H398" s="11" t="s">
        <v>72</v>
      </c>
      <c r="I398" s="11">
        <v>0</v>
      </c>
      <c r="J398" s="11" t="s">
        <v>32168</v>
      </c>
      <c r="K398" s="11" t="s">
        <v>32168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1">
        <v>0</v>
      </c>
      <c r="AA398" s="12" t="s">
        <v>32952</v>
      </c>
      <c r="AB398" s="17" t="str">
        <f t="shared" si="37"/>
        <v>Programme is not compatible with this tool</v>
      </c>
      <c r="AC398" s="17" t="str">
        <f t="shared" si="38"/>
        <v/>
      </c>
      <c r="AD398" s="17">
        <f t="shared" si="39"/>
        <v>6</v>
      </c>
      <c r="AE398" s="17" t="str">
        <f t="shared" si="40"/>
        <v/>
      </c>
      <c r="AF398" s="17" t="str">
        <f t="shared" si="41"/>
        <v/>
      </c>
      <c r="AG398" s="17" t="str" cm="1">
        <f t="array" ref="AG398">IFERROR(IF(J398="Level",INDEX($M398:$S398,AC398+1),INDEX($M398:$S398,AC398)),"")</f>
        <v/>
      </c>
      <c r="AH398" s="17" cm="1">
        <f t="array" ref="AH398">IFERROR(IF(J398="Level",INDEX($M398:$S398,AD398+1),INDEX($M398:$S398,AD398)),"")</f>
        <v>0</v>
      </c>
      <c r="AI398" s="17" t="str" cm="1">
        <f t="array" ref="AI398">IFERROR(INDEX($M398:$S398,AE398),"")</f>
        <v/>
      </c>
      <c r="AJ398" s="17" t="str" cm="1">
        <f t="array" ref="AJ398">IFERROR(INDEX($M398:$S398,AF398),"")</f>
        <v/>
      </c>
      <c r="AK398" s="17" t="str" cm="1">
        <f t="array" ref="AK398">IFERROR(IF(J398="Level",INDEX($T398:$Z398,AC398+1),INDEX($T398:$Z398,AC398)),"")</f>
        <v/>
      </c>
      <c r="AL398" s="17" cm="1">
        <f t="array" ref="AL398">IFERROR(IF(J398="Level",INDEX($T398:$Z398,AD398+1),INDEX($T398:$Z398,AD398)),"")</f>
        <v>0</v>
      </c>
      <c r="AM398" s="17" t="str" cm="1">
        <f t="array" ref="AM398">IFERROR(INDEX($T398:$Z398,AE398),"")</f>
        <v/>
      </c>
      <c r="AN398" s="17" t="str" cm="1">
        <f t="array" ref="AN398">IFERROR(INDEX($T398:$Z398,AF398),"")</f>
        <v/>
      </c>
    </row>
    <row r="399" spans="1:40" hidden="1" x14ac:dyDescent="0.2">
      <c r="A399" s="17" t="str">
        <f t="shared" si="36"/>
        <v>PhD Cornish Studies - Cornwall: PRP3HPSHPSCA</v>
      </c>
      <c r="B399" s="11" t="s">
        <v>3367</v>
      </c>
      <c r="C399" s="11" t="s">
        <v>32964</v>
      </c>
      <c r="D399" s="11" t="s">
        <v>3368</v>
      </c>
      <c r="E399" s="11" t="s">
        <v>206</v>
      </c>
      <c r="F399" s="11" t="s">
        <v>76</v>
      </c>
      <c r="G399" s="11" t="s">
        <v>32186</v>
      </c>
      <c r="H399" s="11" t="s">
        <v>72</v>
      </c>
      <c r="I399" s="11">
        <v>0</v>
      </c>
      <c r="J399" s="11" t="s">
        <v>32168</v>
      </c>
      <c r="K399" s="11" t="s">
        <v>32168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1">
        <v>0</v>
      </c>
      <c r="AA399" s="12" t="s">
        <v>32952</v>
      </c>
      <c r="AB399" s="17" t="str">
        <f t="shared" si="37"/>
        <v>Programme is not compatible with this tool</v>
      </c>
      <c r="AC399" s="17" t="str">
        <f t="shared" si="38"/>
        <v/>
      </c>
      <c r="AD399" s="17">
        <f t="shared" si="39"/>
        <v>6</v>
      </c>
      <c r="AE399" s="17" t="str">
        <f t="shared" si="40"/>
        <v/>
      </c>
      <c r="AF399" s="17" t="str">
        <f t="shared" si="41"/>
        <v/>
      </c>
      <c r="AG399" s="17" t="str" cm="1">
        <f t="array" ref="AG399">IFERROR(IF(J399="Level",INDEX($M399:$S399,AC399+1),INDEX($M399:$S399,AC399)),"")</f>
        <v/>
      </c>
      <c r="AH399" s="17" cm="1">
        <f t="array" ref="AH399">IFERROR(IF(J399="Level",INDEX($M399:$S399,AD399+1),INDEX($M399:$S399,AD399)),"")</f>
        <v>0</v>
      </c>
      <c r="AI399" s="17" t="str" cm="1">
        <f t="array" ref="AI399">IFERROR(INDEX($M399:$S399,AE399),"")</f>
        <v/>
      </c>
      <c r="AJ399" s="17" t="str" cm="1">
        <f t="array" ref="AJ399">IFERROR(INDEX($M399:$S399,AF399),"")</f>
        <v/>
      </c>
      <c r="AK399" s="17" t="str" cm="1">
        <f t="array" ref="AK399">IFERROR(IF(J399="Level",INDEX($T399:$Z399,AC399+1),INDEX($T399:$Z399,AC399)),"")</f>
        <v/>
      </c>
      <c r="AL399" s="17" cm="1">
        <f t="array" ref="AL399">IFERROR(IF(J399="Level",INDEX($T399:$Z399,AD399+1),INDEX($T399:$Z399,AD399)),"")</f>
        <v>0</v>
      </c>
      <c r="AM399" s="17" t="str" cm="1">
        <f t="array" ref="AM399">IFERROR(INDEX($T399:$Z399,AE399),"")</f>
        <v/>
      </c>
      <c r="AN399" s="17" t="str" cm="1">
        <f t="array" ref="AN399">IFERROR(INDEX($T399:$Z399,AF399),"")</f>
        <v/>
      </c>
    </row>
    <row r="400" spans="1:40" hidden="1" x14ac:dyDescent="0.2">
      <c r="A400" s="17" t="str">
        <f t="shared" si="36"/>
        <v>PhD History - Cornwall: PRP3HPSHPSCC</v>
      </c>
      <c r="B400" s="11" t="s">
        <v>3371</v>
      </c>
      <c r="C400" s="11" t="s">
        <v>32964</v>
      </c>
      <c r="D400" s="11" t="s">
        <v>3372</v>
      </c>
      <c r="E400" s="11" t="s">
        <v>206</v>
      </c>
      <c r="F400" s="11" t="s">
        <v>76</v>
      </c>
      <c r="G400" s="11" t="s">
        <v>32186</v>
      </c>
      <c r="H400" s="11" t="s">
        <v>72</v>
      </c>
      <c r="I400" s="11">
        <v>0</v>
      </c>
      <c r="J400" s="11" t="s">
        <v>32168</v>
      </c>
      <c r="K400" s="11" t="s">
        <v>32168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1">
        <v>0</v>
      </c>
      <c r="AA400" s="12" t="s">
        <v>32952</v>
      </c>
      <c r="AB400" s="17" t="str">
        <f t="shared" si="37"/>
        <v>Programme is not compatible with this tool</v>
      </c>
      <c r="AC400" s="17" t="str">
        <f t="shared" si="38"/>
        <v/>
      </c>
      <c r="AD400" s="17">
        <f t="shared" si="39"/>
        <v>6</v>
      </c>
      <c r="AE400" s="17" t="str">
        <f t="shared" si="40"/>
        <v/>
      </c>
      <c r="AF400" s="17" t="str">
        <f t="shared" si="41"/>
        <v/>
      </c>
      <c r="AG400" s="17" t="str" cm="1">
        <f t="array" ref="AG400">IFERROR(IF(J400="Level",INDEX($M400:$S400,AC400+1),INDEX($M400:$S400,AC400)),"")</f>
        <v/>
      </c>
      <c r="AH400" s="17" cm="1">
        <f t="array" ref="AH400">IFERROR(IF(J400="Level",INDEX($M400:$S400,AD400+1),INDEX($M400:$S400,AD400)),"")</f>
        <v>0</v>
      </c>
      <c r="AI400" s="17" t="str" cm="1">
        <f t="array" ref="AI400">IFERROR(INDEX($M400:$S400,AE400),"")</f>
        <v/>
      </c>
      <c r="AJ400" s="17" t="str" cm="1">
        <f t="array" ref="AJ400">IFERROR(INDEX($M400:$S400,AF400),"")</f>
        <v/>
      </c>
      <c r="AK400" s="17" t="str" cm="1">
        <f t="array" ref="AK400">IFERROR(IF(J400="Level",INDEX($T400:$Z400,AC400+1),INDEX($T400:$Z400,AC400)),"")</f>
        <v/>
      </c>
      <c r="AL400" s="17" cm="1">
        <f t="array" ref="AL400">IFERROR(IF(J400="Level",INDEX($T400:$Z400,AD400+1),INDEX($T400:$Z400,AD400)),"")</f>
        <v>0</v>
      </c>
      <c r="AM400" s="17" t="str" cm="1">
        <f t="array" ref="AM400">IFERROR(INDEX($T400:$Z400,AE400),"")</f>
        <v/>
      </c>
      <c r="AN400" s="17" t="str" cm="1">
        <f t="array" ref="AN400">IFERROR(INDEX($T400:$Z400,AF400),"")</f>
        <v/>
      </c>
    </row>
    <row r="401" spans="1:40" hidden="1" x14ac:dyDescent="0.2">
      <c r="A401" s="17" t="str">
        <f t="shared" si="36"/>
        <v>MPhil History: PRH2HPSHPS01</v>
      </c>
      <c r="B401" s="11" t="s">
        <v>2613</v>
      </c>
      <c r="C401" s="11" t="s">
        <v>32964</v>
      </c>
      <c r="D401" s="11" t="s">
        <v>2614</v>
      </c>
      <c r="E401" s="11" t="s">
        <v>217</v>
      </c>
      <c r="F401" s="11" t="s">
        <v>76</v>
      </c>
      <c r="G401" s="11" t="s">
        <v>32186</v>
      </c>
      <c r="H401" s="11" t="s">
        <v>72</v>
      </c>
      <c r="I401" s="11">
        <v>0</v>
      </c>
      <c r="J401" s="11" t="s">
        <v>32168</v>
      </c>
      <c r="K401" s="11" t="s">
        <v>32168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1">
        <v>0</v>
      </c>
      <c r="AA401" s="12" t="s">
        <v>32952</v>
      </c>
      <c r="AB401" s="17" t="str">
        <f t="shared" si="37"/>
        <v>Programme is not compatible with this tool</v>
      </c>
      <c r="AC401" s="17" t="str">
        <f t="shared" si="38"/>
        <v/>
      </c>
      <c r="AD401" s="17">
        <f t="shared" si="39"/>
        <v>6</v>
      </c>
      <c r="AE401" s="17" t="str">
        <f t="shared" si="40"/>
        <v/>
      </c>
      <c r="AF401" s="17" t="str">
        <f t="shared" si="41"/>
        <v/>
      </c>
      <c r="AG401" s="17" t="str" cm="1">
        <f t="array" ref="AG401">IFERROR(IF(J401="Level",INDEX($M401:$S401,AC401+1),INDEX($M401:$S401,AC401)),"")</f>
        <v/>
      </c>
      <c r="AH401" s="17" cm="1">
        <f t="array" ref="AH401">IFERROR(IF(J401="Level",INDEX($M401:$S401,AD401+1),INDEX($M401:$S401,AD401)),"")</f>
        <v>0</v>
      </c>
      <c r="AI401" s="17" t="str" cm="1">
        <f t="array" ref="AI401">IFERROR(INDEX($M401:$S401,AE401),"")</f>
        <v/>
      </c>
      <c r="AJ401" s="17" t="str" cm="1">
        <f t="array" ref="AJ401">IFERROR(INDEX($M401:$S401,AF401),"")</f>
        <v/>
      </c>
      <c r="AK401" s="17" t="str" cm="1">
        <f t="array" ref="AK401">IFERROR(IF(J401="Level",INDEX($T401:$Z401,AC401+1),INDEX($T401:$Z401,AC401)),"")</f>
        <v/>
      </c>
      <c r="AL401" s="17" cm="1">
        <f t="array" ref="AL401">IFERROR(IF(J401="Level",INDEX($T401:$Z401,AD401+1),INDEX($T401:$Z401,AD401)),"")</f>
        <v>0</v>
      </c>
      <c r="AM401" s="17" t="str" cm="1">
        <f t="array" ref="AM401">IFERROR(INDEX($T401:$Z401,AE401),"")</f>
        <v/>
      </c>
      <c r="AN401" s="17" t="str" cm="1">
        <f t="array" ref="AN401">IFERROR(INDEX($T401:$Z401,AF401),"")</f>
        <v/>
      </c>
    </row>
    <row r="402" spans="1:40" hidden="1" x14ac:dyDescent="0.2">
      <c r="A402" s="17" t="str">
        <f t="shared" si="36"/>
        <v>MPhil Maritime History: PRH2HPSHPS05</v>
      </c>
      <c r="B402" s="11" t="s">
        <v>2617</v>
      </c>
      <c r="C402" s="11" t="s">
        <v>32964</v>
      </c>
      <c r="D402" s="11" t="s">
        <v>2618</v>
      </c>
      <c r="E402" s="11" t="s">
        <v>217</v>
      </c>
      <c r="F402" s="11" t="s">
        <v>76</v>
      </c>
      <c r="G402" s="11" t="s">
        <v>32186</v>
      </c>
      <c r="H402" s="11" t="s">
        <v>72</v>
      </c>
      <c r="I402" s="11">
        <v>0</v>
      </c>
      <c r="J402" s="11" t="s">
        <v>32168</v>
      </c>
      <c r="K402" s="11" t="s">
        <v>32168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1">
        <v>0</v>
      </c>
      <c r="AA402" s="12" t="s">
        <v>32952</v>
      </c>
      <c r="AB402" s="17" t="str">
        <f t="shared" si="37"/>
        <v>Programme is not compatible with this tool</v>
      </c>
      <c r="AC402" s="17" t="str">
        <f t="shared" si="38"/>
        <v/>
      </c>
      <c r="AD402" s="17">
        <f t="shared" si="39"/>
        <v>6</v>
      </c>
      <c r="AE402" s="17" t="str">
        <f t="shared" si="40"/>
        <v/>
      </c>
      <c r="AF402" s="17" t="str">
        <f t="shared" si="41"/>
        <v/>
      </c>
      <c r="AG402" s="17" t="str" cm="1">
        <f t="array" ref="AG402">IFERROR(IF(J402="Level",INDEX($M402:$S402,AC402+1),INDEX($M402:$S402,AC402)),"")</f>
        <v/>
      </c>
      <c r="AH402" s="17" cm="1">
        <f t="array" ref="AH402">IFERROR(IF(J402="Level",INDEX($M402:$S402,AD402+1),INDEX($M402:$S402,AD402)),"")</f>
        <v>0</v>
      </c>
      <c r="AI402" s="17" t="str" cm="1">
        <f t="array" ref="AI402">IFERROR(INDEX($M402:$S402,AE402),"")</f>
        <v/>
      </c>
      <c r="AJ402" s="17" t="str" cm="1">
        <f t="array" ref="AJ402">IFERROR(INDEX($M402:$S402,AF402),"")</f>
        <v/>
      </c>
      <c r="AK402" s="17" t="str" cm="1">
        <f t="array" ref="AK402">IFERROR(IF(J402="Level",INDEX($T402:$Z402,AC402+1),INDEX($T402:$Z402,AC402)),"")</f>
        <v/>
      </c>
      <c r="AL402" s="17" cm="1">
        <f t="array" ref="AL402">IFERROR(IF(J402="Level",INDEX($T402:$Z402,AD402+1),INDEX($T402:$Z402,AD402)),"")</f>
        <v>0</v>
      </c>
      <c r="AM402" s="17" t="str" cm="1">
        <f t="array" ref="AM402">IFERROR(INDEX($T402:$Z402,AE402),"")</f>
        <v/>
      </c>
      <c r="AN402" s="17" t="str" cm="1">
        <f t="array" ref="AN402">IFERROR(INDEX($T402:$Z402,AF402),"")</f>
        <v/>
      </c>
    </row>
    <row r="403" spans="1:40" hidden="1" x14ac:dyDescent="0.2">
      <c r="A403" s="17" t="str">
        <f t="shared" si="36"/>
        <v>MPhil Medical History: PRH2HPSHPS07</v>
      </c>
      <c r="B403" s="11" t="s">
        <v>2619</v>
      </c>
      <c r="C403" s="11" t="s">
        <v>32964</v>
      </c>
      <c r="D403" s="11" t="s">
        <v>2620</v>
      </c>
      <c r="E403" s="11" t="s">
        <v>217</v>
      </c>
      <c r="F403" s="11" t="s">
        <v>76</v>
      </c>
      <c r="G403" s="11" t="s">
        <v>32186</v>
      </c>
      <c r="H403" s="11" t="s">
        <v>72</v>
      </c>
      <c r="I403" s="11">
        <v>0</v>
      </c>
      <c r="J403" s="11" t="s">
        <v>32168</v>
      </c>
      <c r="K403" s="11" t="s">
        <v>32168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1">
        <v>0</v>
      </c>
      <c r="AA403" s="12" t="s">
        <v>32952</v>
      </c>
      <c r="AB403" s="17" t="str">
        <f t="shared" si="37"/>
        <v>Programme is not compatible with this tool</v>
      </c>
      <c r="AC403" s="17" t="str">
        <f t="shared" si="38"/>
        <v/>
      </c>
      <c r="AD403" s="17">
        <f t="shared" si="39"/>
        <v>6</v>
      </c>
      <c r="AE403" s="17" t="str">
        <f t="shared" si="40"/>
        <v/>
      </c>
      <c r="AF403" s="17" t="str">
        <f t="shared" si="41"/>
        <v/>
      </c>
      <c r="AG403" s="17" t="str" cm="1">
        <f t="array" ref="AG403">IFERROR(IF(J403="Level",INDEX($M403:$S403,AC403+1),INDEX($M403:$S403,AC403)),"")</f>
        <v/>
      </c>
      <c r="AH403" s="17" cm="1">
        <f t="array" ref="AH403">IFERROR(IF(J403="Level",INDEX($M403:$S403,AD403+1),INDEX($M403:$S403,AD403)),"")</f>
        <v>0</v>
      </c>
      <c r="AI403" s="17" t="str" cm="1">
        <f t="array" ref="AI403">IFERROR(INDEX($M403:$S403,AE403),"")</f>
        <v/>
      </c>
      <c r="AJ403" s="17" t="str" cm="1">
        <f t="array" ref="AJ403">IFERROR(INDEX($M403:$S403,AF403),"")</f>
        <v/>
      </c>
      <c r="AK403" s="17" t="str" cm="1">
        <f t="array" ref="AK403">IFERROR(IF(J403="Level",INDEX($T403:$Z403,AC403+1),INDEX($T403:$Z403,AC403)),"")</f>
        <v/>
      </c>
      <c r="AL403" s="17" cm="1">
        <f t="array" ref="AL403">IFERROR(IF(J403="Level",INDEX($T403:$Z403,AD403+1),INDEX($T403:$Z403,AD403)),"")</f>
        <v>0</v>
      </c>
      <c r="AM403" s="17" t="str" cm="1">
        <f t="array" ref="AM403">IFERROR(INDEX($T403:$Z403,AE403),"")</f>
        <v/>
      </c>
      <c r="AN403" s="17" t="str" cm="1">
        <f t="array" ref="AN403">IFERROR(INDEX($T403:$Z403,AF403),"")</f>
        <v/>
      </c>
    </row>
    <row r="404" spans="1:40" hidden="1" x14ac:dyDescent="0.2">
      <c r="A404" s="17" t="str">
        <f t="shared" si="36"/>
        <v>MPhil Medieval Studies: PRH2SMLSML15</v>
      </c>
      <c r="B404" s="11" t="s">
        <v>2773</v>
      </c>
      <c r="C404" s="11" t="s">
        <v>32964</v>
      </c>
      <c r="D404" s="11" t="s">
        <v>2774</v>
      </c>
      <c r="E404" s="11" t="s">
        <v>217</v>
      </c>
      <c r="F404" s="11" t="s">
        <v>76</v>
      </c>
      <c r="G404" s="11" t="s">
        <v>32186</v>
      </c>
      <c r="H404" s="11" t="s">
        <v>72</v>
      </c>
      <c r="I404" s="11">
        <v>0</v>
      </c>
      <c r="J404" s="11" t="s">
        <v>32168</v>
      </c>
      <c r="K404" s="11" t="s">
        <v>32168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1">
        <v>0</v>
      </c>
      <c r="AA404" s="12" t="s">
        <v>32952</v>
      </c>
      <c r="AB404" s="17" t="str">
        <f t="shared" si="37"/>
        <v>Programme is not compatible with this tool</v>
      </c>
      <c r="AC404" s="17" t="str">
        <f t="shared" si="38"/>
        <v/>
      </c>
      <c r="AD404" s="17">
        <f t="shared" si="39"/>
        <v>6</v>
      </c>
      <c r="AE404" s="17" t="str">
        <f t="shared" si="40"/>
        <v/>
      </c>
      <c r="AF404" s="17" t="str">
        <f t="shared" si="41"/>
        <v/>
      </c>
      <c r="AG404" s="17" t="str" cm="1">
        <f t="array" ref="AG404">IFERROR(IF(J404="Level",INDEX($M404:$S404,AC404+1),INDEX($M404:$S404,AC404)),"")</f>
        <v/>
      </c>
      <c r="AH404" s="17" cm="1">
        <f t="array" ref="AH404">IFERROR(IF(J404="Level",INDEX($M404:$S404,AD404+1),INDEX($M404:$S404,AD404)),"")</f>
        <v>0</v>
      </c>
      <c r="AI404" s="17" t="str" cm="1">
        <f t="array" ref="AI404">IFERROR(INDEX($M404:$S404,AE404),"")</f>
        <v/>
      </c>
      <c r="AJ404" s="17" t="str" cm="1">
        <f t="array" ref="AJ404">IFERROR(INDEX($M404:$S404,AF404),"")</f>
        <v/>
      </c>
      <c r="AK404" s="17" t="str" cm="1">
        <f t="array" ref="AK404">IFERROR(IF(J404="Level",INDEX($T404:$Z404,AC404+1),INDEX($T404:$Z404,AC404)),"")</f>
        <v/>
      </c>
      <c r="AL404" s="17" cm="1">
        <f t="array" ref="AL404">IFERROR(IF(J404="Level",INDEX($T404:$Z404,AD404+1),INDEX($T404:$Z404,AD404)),"")</f>
        <v>0</v>
      </c>
      <c r="AM404" s="17" t="str" cm="1">
        <f t="array" ref="AM404">IFERROR(INDEX($T404:$Z404,AE404),"")</f>
        <v/>
      </c>
      <c r="AN404" s="17" t="str" cm="1">
        <f t="array" ref="AN404">IFERROR(INDEX($T404:$Z404,AF404),"")</f>
        <v/>
      </c>
    </row>
    <row r="405" spans="1:40" hidden="1" x14ac:dyDescent="0.2">
      <c r="A405" s="17" t="str">
        <f t="shared" si="36"/>
        <v>MAbyRes History: PRM3HPSHPS11</v>
      </c>
      <c r="B405" s="11" t="s">
        <v>2378</v>
      </c>
      <c r="C405" s="11" t="s">
        <v>32964</v>
      </c>
      <c r="D405" s="11" t="s">
        <v>2379</v>
      </c>
      <c r="E405" s="11" t="s">
        <v>217</v>
      </c>
      <c r="F405" s="11" t="s">
        <v>76</v>
      </c>
      <c r="G405" s="11" t="s">
        <v>32186</v>
      </c>
      <c r="H405" s="11" t="s">
        <v>72</v>
      </c>
      <c r="I405" s="11">
        <v>0</v>
      </c>
      <c r="J405" s="11" t="s">
        <v>32168</v>
      </c>
      <c r="K405" s="11" t="s">
        <v>32168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1">
        <v>0</v>
      </c>
      <c r="AA405" s="12" t="s">
        <v>32952</v>
      </c>
      <c r="AB405" s="17" t="str">
        <f t="shared" si="37"/>
        <v>Programme is not compatible with this tool</v>
      </c>
      <c r="AC405" s="17" t="str">
        <f t="shared" si="38"/>
        <v/>
      </c>
      <c r="AD405" s="17">
        <f t="shared" si="39"/>
        <v>6</v>
      </c>
      <c r="AE405" s="17" t="str">
        <f t="shared" si="40"/>
        <v/>
      </c>
      <c r="AF405" s="17" t="str">
        <f t="shared" si="41"/>
        <v/>
      </c>
      <c r="AG405" s="17" t="str" cm="1">
        <f t="array" ref="AG405">IFERROR(IF(J405="Level",INDEX($M405:$S405,AC405+1),INDEX($M405:$S405,AC405)),"")</f>
        <v/>
      </c>
      <c r="AH405" s="17" cm="1">
        <f t="array" ref="AH405">IFERROR(IF(J405="Level",INDEX($M405:$S405,AD405+1),INDEX($M405:$S405,AD405)),"")</f>
        <v>0</v>
      </c>
      <c r="AI405" s="17" t="str" cm="1">
        <f t="array" ref="AI405">IFERROR(INDEX($M405:$S405,AE405),"")</f>
        <v/>
      </c>
      <c r="AJ405" s="17" t="str" cm="1">
        <f t="array" ref="AJ405">IFERROR(INDEX($M405:$S405,AF405),"")</f>
        <v/>
      </c>
      <c r="AK405" s="17" t="str" cm="1">
        <f t="array" ref="AK405">IFERROR(IF(J405="Level",INDEX($T405:$Z405,AC405+1),INDEX($T405:$Z405,AC405)),"")</f>
        <v/>
      </c>
      <c r="AL405" s="17" cm="1">
        <f t="array" ref="AL405">IFERROR(IF(J405="Level",INDEX($T405:$Z405,AD405+1),INDEX($T405:$Z405,AD405)),"")</f>
        <v>0</v>
      </c>
      <c r="AM405" s="17" t="str" cm="1">
        <f t="array" ref="AM405">IFERROR(INDEX($T405:$Z405,AE405),"")</f>
        <v/>
      </c>
      <c r="AN405" s="17" t="str" cm="1">
        <f t="array" ref="AN405">IFERROR(INDEX($T405:$Z405,AF405),"")</f>
        <v/>
      </c>
    </row>
    <row r="406" spans="1:40" hidden="1" x14ac:dyDescent="0.2">
      <c r="A406" s="17" t="str">
        <f t="shared" si="36"/>
        <v>PhD History: PRP3HPSHPS07</v>
      </c>
      <c r="B406" s="11" t="s">
        <v>3323</v>
      </c>
      <c r="C406" s="11" t="s">
        <v>32964</v>
      </c>
      <c r="D406" s="11" t="s">
        <v>3324</v>
      </c>
      <c r="E406" s="11" t="s">
        <v>217</v>
      </c>
      <c r="F406" s="11" t="s">
        <v>76</v>
      </c>
      <c r="G406" s="11" t="s">
        <v>32186</v>
      </c>
      <c r="H406" s="11" t="s">
        <v>72</v>
      </c>
      <c r="I406" s="11">
        <v>0</v>
      </c>
      <c r="J406" s="11" t="s">
        <v>32168</v>
      </c>
      <c r="K406" s="11" t="s">
        <v>32168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1">
        <v>0</v>
      </c>
      <c r="AA406" s="12" t="s">
        <v>32952</v>
      </c>
      <c r="AB406" s="17" t="str">
        <f t="shared" si="37"/>
        <v>Programme is not compatible with this tool</v>
      </c>
      <c r="AC406" s="17" t="str">
        <f t="shared" si="38"/>
        <v/>
      </c>
      <c r="AD406" s="17">
        <f t="shared" si="39"/>
        <v>6</v>
      </c>
      <c r="AE406" s="17" t="str">
        <f t="shared" si="40"/>
        <v/>
      </c>
      <c r="AF406" s="17" t="str">
        <f t="shared" si="41"/>
        <v/>
      </c>
      <c r="AG406" s="17" t="str" cm="1">
        <f t="array" ref="AG406">IFERROR(IF(J406="Level",INDEX($M406:$S406,AC406+1),INDEX($M406:$S406,AC406)),"")</f>
        <v/>
      </c>
      <c r="AH406" s="17" cm="1">
        <f t="array" ref="AH406">IFERROR(IF(J406="Level",INDEX($M406:$S406,AD406+1),INDEX($M406:$S406,AD406)),"")</f>
        <v>0</v>
      </c>
      <c r="AI406" s="17" t="str" cm="1">
        <f t="array" ref="AI406">IFERROR(INDEX($M406:$S406,AE406),"")</f>
        <v/>
      </c>
      <c r="AJ406" s="17" t="str" cm="1">
        <f t="array" ref="AJ406">IFERROR(INDEX($M406:$S406,AF406),"")</f>
        <v/>
      </c>
      <c r="AK406" s="17" t="str" cm="1">
        <f t="array" ref="AK406">IFERROR(IF(J406="Level",INDEX($T406:$Z406,AC406+1),INDEX($T406:$Z406,AC406)),"")</f>
        <v/>
      </c>
      <c r="AL406" s="17" cm="1">
        <f t="array" ref="AL406">IFERROR(IF(J406="Level",INDEX($T406:$Z406,AD406+1),INDEX($T406:$Z406,AD406)),"")</f>
        <v>0</v>
      </c>
      <c r="AM406" s="17" t="str" cm="1">
        <f t="array" ref="AM406">IFERROR(INDEX($T406:$Z406,AE406),"")</f>
        <v/>
      </c>
      <c r="AN406" s="17" t="str" cm="1">
        <f t="array" ref="AN406">IFERROR(INDEX($T406:$Z406,AF406),"")</f>
        <v/>
      </c>
    </row>
    <row r="407" spans="1:40" hidden="1" x14ac:dyDescent="0.2">
      <c r="A407" s="17" t="str">
        <f t="shared" si="36"/>
        <v>PhD Maritime History: PRP3HPSHPS09</v>
      </c>
      <c r="B407" s="11" t="s">
        <v>3325</v>
      </c>
      <c r="C407" s="11" t="s">
        <v>32964</v>
      </c>
      <c r="D407" s="11" t="s">
        <v>3326</v>
      </c>
      <c r="E407" s="11" t="s">
        <v>217</v>
      </c>
      <c r="F407" s="11" t="s">
        <v>76</v>
      </c>
      <c r="G407" s="11" t="s">
        <v>32186</v>
      </c>
      <c r="H407" s="11" t="s">
        <v>72</v>
      </c>
      <c r="I407" s="11">
        <v>0</v>
      </c>
      <c r="J407" s="11" t="s">
        <v>32168</v>
      </c>
      <c r="K407" s="11" t="s">
        <v>32168</v>
      </c>
      <c r="L407" s="11">
        <v>0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>
        <v>0</v>
      </c>
      <c r="V407" s="11">
        <v>0</v>
      </c>
      <c r="W407" s="11">
        <v>0</v>
      </c>
      <c r="X407" s="11">
        <v>0</v>
      </c>
      <c r="Y407" s="11">
        <v>0</v>
      </c>
      <c r="Z407" s="11">
        <v>0</v>
      </c>
      <c r="AA407" s="12" t="s">
        <v>32952</v>
      </c>
      <c r="AB407" s="17" t="str">
        <f t="shared" si="37"/>
        <v>Programme is not compatible with this tool</v>
      </c>
      <c r="AC407" s="17" t="str">
        <f t="shared" si="38"/>
        <v/>
      </c>
      <c r="AD407" s="17">
        <f t="shared" si="39"/>
        <v>6</v>
      </c>
      <c r="AE407" s="17" t="str">
        <f t="shared" si="40"/>
        <v/>
      </c>
      <c r="AF407" s="17" t="str">
        <f t="shared" si="41"/>
        <v/>
      </c>
      <c r="AG407" s="17" t="str" cm="1">
        <f t="array" ref="AG407">IFERROR(IF(J407="Level",INDEX($M407:$S407,AC407+1),INDEX($M407:$S407,AC407)),"")</f>
        <v/>
      </c>
      <c r="AH407" s="17" cm="1">
        <f t="array" ref="AH407">IFERROR(IF(J407="Level",INDEX($M407:$S407,AD407+1),INDEX($M407:$S407,AD407)),"")</f>
        <v>0</v>
      </c>
      <c r="AI407" s="17" t="str" cm="1">
        <f t="array" ref="AI407">IFERROR(INDEX($M407:$S407,AE407),"")</f>
        <v/>
      </c>
      <c r="AJ407" s="17" t="str" cm="1">
        <f t="array" ref="AJ407">IFERROR(INDEX($M407:$S407,AF407),"")</f>
        <v/>
      </c>
      <c r="AK407" s="17" t="str" cm="1">
        <f t="array" ref="AK407">IFERROR(IF(J407="Level",INDEX($T407:$Z407,AC407+1),INDEX($T407:$Z407,AC407)),"")</f>
        <v/>
      </c>
      <c r="AL407" s="17" cm="1">
        <f t="array" ref="AL407">IFERROR(IF(J407="Level",INDEX($T407:$Z407,AD407+1),INDEX($T407:$Z407,AD407)),"")</f>
        <v>0</v>
      </c>
      <c r="AM407" s="17" t="str" cm="1">
        <f t="array" ref="AM407">IFERROR(INDEX($T407:$Z407,AE407),"")</f>
        <v/>
      </c>
      <c r="AN407" s="17" t="str" cm="1">
        <f t="array" ref="AN407">IFERROR(INDEX($T407:$Z407,AF407),"")</f>
        <v/>
      </c>
    </row>
    <row r="408" spans="1:40" hidden="1" x14ac:dyDescent="0.2">
      <c r="A408" s="17" t="str">
        <f t="shared" si="36"/>
        <v>PhD Medical History: PRP3HPSHPS39</v>
      </c>
      <c r="B408" s="11" t="s">
        <v>3359</v>
      </c>
      <c r="C408" s="11" t="s">
        <v>32964</v>
      </c>
      <c r="D408" s="11" t="s">
        <v>3360</v>
      </c>
      <c r="E408" s="11" t="s">
        <v>217</v>
      </c>
      <c r="F408" s="11" t="s">
        <v>76</v>
      </c>
      <c r="G408" s="11" t="s">
        <v>32186</v>
      </c>
      <c r="H408" s="11" t="s">
        <v>72</v>
      </c>
      <c r="I408" s="11">
        <v>0</v>
      </c>
      <c r="J408" s="11" t="s">
        <v>32168</v>
      </c>
      <c r="K408" s="11" t="s">
        <v>32168</v>
      </c>
      <c r="L408" s="11">
        <v>0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>
        <v>0</v>
      </c>
      <c r="V408" s="11">
        <v>0</v>
      </c>
      <c r="W408" s="11">
        <v>0</v>
      </c>
      <c r="X408" s="11">
        <v>0</v>
      </c>
      <c r="Y408" s="11">
        <v>0</v>
      </c>
      <c r="Z408" s="11">
        <v>0</v>
      </c>
      <c r="AA408" s="12" t="s">
        <v>32952</v>
      </c>
      <c r="AB408" s="17" t="str">
        <f t="shared" si="37"/>
        <v>Programme is not compatible with this tool</v>
      </c>
      <c r="AC408" s="17" t="str">
        <f t="shared" si="38"/>
        <v/>
      </c>
      <c r="AD408" s="17">
        <f t="shared" si="39"/>
        <v>6</v>
      </c>
      <c r="AE408" s="17" t="str">
        <f t="shared" si="40"/>
        <v/>
      </c>
      <c r="AF408" s="17" t="str">
        <f t="shared" si="41"/>
        <v/>
      </c>
      <c r="AG408" s="17" t="str" cm="1">
        <f t="array" ref="AG408">IFERROR(IF(J408="Level",INDEX($M408:$S408,AC408+1),INDEX($M408:$S408,AC408)),"")</f>
        <v/>
      </c>
      <c r="AH408" s="17" cm="1">
        <f t="array" ref="AH408">IFERROR(IF(J408="Level",INDEX($M408:$S408,AD408+1),INDEX($M408:$S408,AD408)),"")</f>
        <v>0</v>
      </c>
      <c r="AI408" s="17" t="str" cm="1">
        <f t="array" ref="AI408">IFERROR(INDEX($M408:$S408,AE408),"")</f>
        <v/>
      </c>
      <c r="AJ408" s="17" t="str" cm="1">
        <f t="array" ref="AJ408">IFERROR(INDEX($M408:$S408,AF408),"")</f>
        <v/>
      </c>
      <c r="AK408" s="17" t="str" cm="1">
        <f t="array" ref="AK408">IFERROR(IF(J408="Level",INDEX($T408:$Z408,AC408+1),INDEX($T408:$Z408,AC408)),"")</f>
        <v/>
      </c>
      <c r="AL408" s="17" cm="1">
        <f t="array" ref="AL408">IFERROR(IF(J408="Level",INDEX($T408:$Z408,AD408+1),INDEX($T408:$Z408,AD408)),"")</f>
        <v>0</v>
      </c>
      <c r="AM408" s="17" t="str" cm="1">
        <f t="array" ref="AM408">IFERROR(INDEX($T408:$Z408,AE408),"")</f>
        <v/>
      </c>
      <c r="AN408" s="17" t="str" cm="1">
        <f t="array" ref="AN408">IFERROR(INDEX($T408:$Z408,AF408),"")</f>
        <v/>
      </c>
    </row>
    <row r="409" spans="1:40" hidden="1" x14ac:dyDescent="0.2">
      <c r="A409" s="17" t="str">
        <f t="shared" si="36"/>
        <v>PhD History (QUEX): PRP3HPSHPS41</v>
      </c>
      <c r="B409" s="11" t="s">
        <v>3363</v>
      </c>
      <c r="C409" s="11" t="s">
        <v>32964</v>
      </c>
      <c r="D409" s="11" t="s">
        <v>3364</v>
      </c>
      <c r="E409" s="11" t="s">
        <v>217</v>
      </c>
      <c r="F409" s="11" t="s">
        <v>76</v>
      </c>
      <c r="G409" s="11" t="s">
        <v>32186</v>
      </c>
      <c r="H409" s="11" t="s">
        <v>72</v>
      </c>
      <c r="I409" s="11">
        <v>0</v>
      </c>
      <c r="J409" s="11" t="s">
        <v>32168</v>
      </c>
      <c r="K409" s="11" t="s">
        <v>32168</v>
      </c>
      <c r="L409" s="11">
        <v>0</v>
      </c>
      <c r="M409" s="11">
        <v>0</v>
      </c>
      <c r="N409" s="11">
        <v>0</v>
      </c>
      <c r="O409" s="11">
        <v>0</v>
      </c>
      <c r="P409" s="11">
        <v>0</v>
      </c>
      <c r="Q409" s="11">
        <v>0</v>
      </c>
      <c r="R409" s="11">
        <v>0</v>
      </c>
      <c r="S409" s="11">
        <v>0</v>
      </c>
      <c r="T409" s="11">
        <v>0</v>
      </c>
      <c r="U409" s="11">
        <v>0</v>
      </c>
      <c r="V409" s="11">
        <v>0</v>
      </c>
      <c r="W409" s="11">
        <v>0</v>
      </c>
      <c r="X409" s="11">
        <v>0</v>
      </c>
      <c r="Y409" s="11">
        <v>0</v>
      </c>
      <c r="Z409" s="11">
        <v>0</v>
      </c>
      <c r="AA409" s="12" t="s">
        <v>32952</v>
      </c>
      <c r="AB409" s="17" t="str">
        <f t="shared" si="37"/>
        <v>Programme is not compatible with this tool</v>
      </c>
      <c r="AC409" s="17" t="str">
        <f t="shared" si="38"/>
        <v/>
      </c>
      <c r="AD409" s="17">
        <f t="shared" si="39"/>
        <v>6</v>
      </c>
      <c r="AE409" s="17" t="str">
        <f t="shared" si="40"/>
        <v/>
      </c>
      <c r="AF409" s="17" t="str">
        <f t="shared" si="41"/>
        <v/>
      </c>
      <c r="AG409" s="17" t="str" cm="1">
        <f t="array" ref="AG409">IFERROR(IF(J409="Level",INDEX($M409:$S409,AC409+1),INDEX($M409:$S409,AC409)),"")</f>
        <v/>
      </c>
      <c r="AH409" s="17" cm="1">
        <f t="array" ref="AH409">IFERROR(IF(J409="Level",INDEX($M409:$S409,AD409+1),INDEX($M409:$S409,AD409)),"")</f>
        <v>0</v>
      </c>
      <c r="AI409" s="17" t="str" cm="1">
        <f t="array" ref="AI409">IFERROR(INDEX($M409:$S409,AE409),"")</f>
        <v/>
      </c>
      <c r="AJ409" s="17" t="str" cm="1">
        <f t="array" ref="AJ409">IFERROR(INDEX($M409:$S409,AF409),"")</f>
        <v/>
      </c>
      <c r="AK409" s="17" t="str" cm="1">
        <f t="array" ref="AK409">IFERROR(IF(J409="Level",INDEX($T409:$Z409,AC409+1),INDEX($T409:$Z409,AC409)),"")</f>
        <v/>
      </c>
      <c r="AL409" s="17" cm="1">
        <f t="array" ref="AL409">IFERROR(IF(J409="Level",INDEX($T409:$Z409,AD409+1),INDEX($T409:$Z409,AD409)),"")</f>
        <v>0</v>
      </c>
      <c r="AM409" s="17" t="str" cm="1">
        <f t="array" ref="AM409">IFERROR(INDEX($T409:$Z409,AE409),"")</f>
        <v/>
      </c>
      <c r="AN409" s="17" t="str" cm="1">
        <f t="array" ref="AN409">IFERROR(INDEX($T409:$Z409,AF409),"")</f>
        <v/>
      </c>
    </row>
    <row r="410" spans="1:40" hidden="1" x14ac:dyDescent="0.2">
      <c r="A410" s="17" t="str">
        <f t="shared" si="36"/>
        <v>PhD Medieval Studies: PRP3SMLSML11</v>
      </c>
      <c r="B410" s="11" t="s">
        <v>3514</v>
      </c>
      <c r="C410" s="11" t="s">
        <v>32964</v>
      </c>
      <c r="D410" s="11" t="s">
        <v>3515</v>
      </c>
      <c r="E410" s="11" t="s">
        <v>217</v>
      </c>
      <c r="F410" s="11" t="s">
        <v>76</v>
      </c>
      <c r="G410" s="11" t="s">
        <v>32186</v>
      </c>
      <c r="H410" s="11" t="s">
        <v>72</v>
      </c>
      <c r="I410" s="11">
        <v>0</v>
      </c>
      <c r="J410" s="11" t="s">
        <v>32168</v>
      </c>
      <c r="K410" s="11" t="s">
        <v>32168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>
        <v>0</v>
      </c>
      <c r="V410" s="11">
        <v>0</v>
      </c>
      <c r="W410" s="11">
        <v>0</v>
      </c>
      <c r="X410" s="11">
        <v>0</v>
      </c>
      <c r="Y410" s="11">
        <v>0</v>
      </c>
      <c r="Z410" s="11">
        <v>0</v>
      </c>
      <c r="AA410" s="12" t="s">
        <v>32952</v>
      </c>
      <c r="AB410" s="17" t="str">
        <f t="shared" si="37"/>
        <v>Programme is not compatible with this tool</v>
      </c>
      <c r="AC410" s="17" t="str">
        <f t="shared" si="38"/>
        <v/>
      </c>
      <c r="AD410" s="17">
        <f t="shared" si="39"/>
        <v>6</v>
      </c>
      <c r="AE410" s="17" t="str">
        <f t="shared" si="40"/>
        <v/>
      </c>
      <c r="AF410" s="17" t="str">
        <f t="shared" si="41"/>
        <v/>
      </c>
      <c r="AG410" s="17" t="str" cm="1">
        <f t="array" ref="AG410">IFERROR(IF(J410="Level",INDEX($M410:$S410,AC410+1),INDEX($M410:$S410,AC410)),"")</f>
        <v/>
      </c>
      <c r="AH410" s="17" cm="1">
        <f t="array" ref="AH410">IFERROR(IF(J410="Level",INDEX($M410:$S410,AD410+1),INDEX($M410:$S410,AD410)),"")</f>
        <v>0</v>
      </c>
      <c r="AI410" s="17" t="str" cm="1">
        <f t="array" ref="AI410">IFERROR(INDEX($M410:$S410,AE410),"")</f>
        <v/>
      </c>
      <c r="AJ410" s="17" t="str" cm="1">
        <f t="array" ref="AJ410">IFERROR(INDEX($M410:$S410,AF410),"")</f>
        <v/>
      </c>
      <c r="AK410" s="17" t="str" cm="1">
        <f t="array" ref="AK410">IFERROR(IF(J410="Level",INDEX($T410:$Z410,AC410+1),INDEX($T410:$Z410,AC410)),"")</f>
        <v/>
      </c>
      <c r="AL410" s="17" cm="1">
        <f t="array" ref="AL410">IFERROR(IF(J410="Level",INDEX($T410:$Z410,AD410+1),INDEX($T410:$Z410,AD410)),"")</f>
        <v>0</v>
      </c>
      <c r="AM410" s="17" t="str" cm="1">
        <f t="array" ref="AM410">IFERROR(INDEX($T410:$Z410,AE410),"")</f>
        <v/>
      </c>
      <c r="AN410" s="17" t="str" cm="1">
        <f t="array" ref="AN410">IFERROR(INDEX($T410:$Z410,AF410),"")</f>
        <v/>
      </c>
    </row>
    <row r="411" spans="1:40" hidden="1" x14ac:dyDescent="0.2">
      <c r="A411" s="17" t="str">
        <f t="shared" si="36"/>
        <v>MPhil Ethno-Political Studies: PRH2HPSHPS19</v>
      </c>
      <c r="B411" s="11" t="s">
        <v>2625</v>
      </c>
      <c r="C411" s="11" t="s">
        <v>32964</v>
      </c>
      <c r="D411" s="11" t="s">
        <v>2626</v>
      </c>
      <c r="E411" s="11" t="s">
        <v>261</v>
      </c>
      <c r="F411" s="11" t="s">
        <v>76</v>
      </c>
      <c r="G411" s="11" t="s">
        <v>32186</v>
      </c>
      <c r="H411" s="11" t="s">
        <v>72</v>
      </c>
      <c r="I411" s="11">
        <v>0</v>
      </c>
      <c r="J411" s="11" t="s">
        <v>32168</v>
      </c>
      <c r="K411" s="11" t="s">
        <v>32168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>
        <v>0</v>
      </c>
      <c r="V411" s="11">
        <v>0</v>
      </c>
      <c r="W411" s="11">
        <v>0</v>
      </c>
      <c r="X411" s="11">
        <v>0</v>
      </c>
      <c r="Y411" s="11">
        <v>0</v>
      </c>
      <c r="Z411" s="11">
        <v>0</v>
      </c>
      <c r="AA411" s="12" t="s">
        <v>32952</v>
      </c>
      <c r="AB411" s="17" t="str">
        <f t="shared" si="37"/>
        <v>Programme is not compatible with this tool</v>
      </c>
      <c r="AC411" s="17" t="str">
        <f t="shared" si="38"/>
        <v/>
      </c>
      <c r="AD411" s="17">
        <f t="shared" si="39"/>
        <v>6</v>
      </c>
      <c r="AE411" s="17" t="str">
        <f t="shared" si="40"/>
        <v/>
      </c>
      <c r="AF411" s="17" t="str">
        <f t="shared" si="41"/>
        <v/>
      </c>
      <c r="AG411" s="17" t="str" cm="1">
        <f t="array" ref="AG411">IFERROR(IF(J411="Level",INDEX($M411:$S411,AC411+1),INDEX($M411:$S411,AC411)),"")</f>
        <v/>
      </c>
      <c r="AH411" s="17" cm="1">
        <f t="array" ref="AH411">IFERROR(IF(J411="Level",INDEX($M411:$S411,AD411+1),INDEX($M411:$S411,AD411)),"")</f>
        <v>0</v>
      </c>
      <c r="AI411" s="17" t="str" cm="1">
        <f t="array" ref="AI411">IFERROR(INDEX($M411:$S411,AE411),"")</f>
        <v/>
      </c>
      <c r="AJ411" s="17" t="str" cm="1">
        <f t="array" ref="AJ411">IFERROR(INDEX($M411:$S411,AF411),"")</f>
        <v/>
      </c>
      <c r="AK411" s="17" t="str" cm="1">
        <f t="array" ref="AK411">IFERROR(IF(J411="Level",INDEX($T411:$Z411,AC411+1),INDEX($T411:$Z411,AC411)),"")</f>
        <v/>
      </c>
      <c r="AL411" s="17" cm="1">
        <f t="array" ref="AL411">IFERROR(IF(J411="Level",INDEX($T411:$Z411,AD411+1),INDEX($T411:$Z411,AD411)),"")</f>
        <v>0</v>
      </c>
      <c r="AM411" s="17" t="str" cm="1">
        <f t="array" ref="AM411">IFERROR(INDEX($T411:$Z411,AE411),"")</f>
        <v/>
      </c>
      <c r="AN411" s="17" t="str" cm="1">
        <f t="array" ref="AN411">IFERROR(INDEX($T411:$Z411,AF411),"")</f>
        <v/>
      </c>
    </row>
    <row r="412" spans="1:40" hidden="1" x14ac:dyDescent="0.2">
      <c r="A412" s="17" t="str">
        <f t="shared" si="36"/>
        <v>MPhil Arab and Islamic Studies: PRH2IAIIAI03</v>
      </c>
      <c r="B412" s="11" t="s">
        <v>2666</v>
      </c>
      <c r="C412" s="11" t="s">
        <v>32964</v>
      </c>
      <c r="D412" s="11" t="s">
        <v>2667</v>
      </c>
      <c r="E412" s="11" t="s">
        <v>261</v>
      </c>
      <c r="F412" s="11" t="s">
        <v>76</v>
      </c>
      <c r="G412" s="11" t="s">
        <v>32186</v>
      </c>
      <c r="H412" s="11" t="s">
        <v>72</v>
      </c>
      <c r="I412" s="11">
        <v>0</v>
      </c>
      <c r="J412" s="11" t="s">
        <v>32168</v>
      </c>
      <c r="K412" s="11" t="s">
        <v>32168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>
        <v>0</v>
      </c>
      <c r="V412" s="11">
        <v>0</v>
      </c>
      <c r="W412" s="11">
        <v>0</v>
      </c>
      <c r="X412" s="11">
        <v>0</v>
      </c>
      <c r="Y412" s="11">
        <v>0</v>
      </c>
      <c r="Z412" s="11">
        <v>0</v>
      </c>
      <c r="AA412" s="12" t="s">
        <v>32952</v>
      </c>
      <c r="AB412" s="17" t="str">
        <f t="shared" si="37"/>
        <v>Programme is not compatible with this tool</v>
      </c>
      <c r="AC412" s="17" t="str">
        <f t="shared" si="38"/>
        <v/>
      </c>
      <c r="AD412" s="17">
        <f t="shared" si="39"/>
        <v>6</v>
      </c>
      <c r="AE412" s="17" t="str">
        <f t="shared" si="40"/>
        <v/>
      </c>
      <c r="AF412" s="17" t="str">
        <f t="shared" si="41"/>
        <v/>
      </c>
      <c r="AG412" s="17" t="str" cm="1">
        <f t="array" ref="AG412">IFERROR(IF(J412="Level",INDEX($M412:$S412,AC412+1),INDEX($M412:$S412,AC412)),"")</f>
        <v/>
      </c>
      <c r="AH412" s="17" cm="1">
        <f t="array" ref="AH412">IFERROR(IF(J412="Level",INDEX($M412:$S412,AD412+1),INDEX($M412:$S412,AD412)),"")</f>
        <v>0</v>
      </c>
      <c r="AI412" s="17" t="str" cm="1">
        <f t="array" ref="AI412">IFERROR(INDEX($M412:$S412,AE412),"")</f>
        <v/>
      </c>
      <c r="AJ412" s="17" t="str" cm="1">
        <f t="array" ref="AJ412">IFERROR(INDEX($M412:$S412,AF412),"")</f>
        <v/>
      </c>
      <c r="AK412" s="17" t="str" cm="1">
        <f t="array" ref="AK412">IFERROR(IF(J412="Level",INDEX($T412:$Z412,AC412+1),INDEX($T412:$Z412,AC412)),"")</f>
        <v/>
      </c>
      <c r="AL412" s="17" cm="1">
        <f t="array" ref="AL412">IFERROR(IF(J412="Level",INDEX($T412:$Z412,AD412+1),INDEX($T412:$Z412,AD412)),"")</f>
        <v>0</v>
      </c>
      <c r="AM412" s="17" t="str" cm="1">
        <f t="array" ref="AM412">IFERROR(INDEX($T412:$Z412,AE412),"")</f>
        <v/>
      </c>
      <c r="AN412" s="17" t="str" cm="1">
        <f t="array" ref="AN412">IFERROR(INDEX($T412:$Z412,AF412),"")</f>
        <v/>
      </c>
    </row>
    <row r="413" spans="1:40" hidden="1" x14ac:dyDescent="0.2">
      <c r="A413" s="17" t="str">
        <f t="shared" si="36"/>
        <v>MPhil Kurdish Studies: PRH2IAIIAI11</v>
      </c>
      <c r="B413" s="11" t="s">
        <v>2668</v>
      </c>
      <c r="C413" s="11" t="s">
        <v>32964</v>
      </c>
      <c r="D413" s="11" t="s">
        <v>2669</v>
      </c>
      <c r="E413" s="11" t="s">
        <v>261</v>
      </c>
      <c r="F413" s="11" t="s">
        <v>76</v>
      </c>
      <c r="G413" s="11" t="s">
        <v>32186</v>
      </c>
      <c r="H413" s="11" t="s">
        <v>72</v>
      </c>
      <c r="I413" s="11">
        <v>0</v>
      </c>
      <c r="J413" s="11" t="s">
        <v>32168</v>
      </c>
      <c r="K413" s="11" t="s">
        <v>32168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>
        <v>0</v>
      </c>
      <c r="V413" s="11">
        <v>0</v>
      </c>
      <c r="W413" s="11">
        <v>0</v>
      </c>
      <c r="X413" s="11">
        <v>0</v>
      </c>
      <c r="Y413" s="11">
        <v>0</v>
      </c>
      <c r="Z413" s="11">
        <v>0</v>
      </c>
      <c r="AA413" s="12" t="s">
        <v>32952</v>
      </c>
      <c r="AB413" s="17" t="str">
        <f t="shared" si="37"/>
        <v>Programme is not compatible with this tool</v>
      </c>
      <c r="AC413" s="17" t="str">
        <f t="shared" si="38"/>
        <v/>
      </c>
      <c r="AD413" s="17">
        <f t="shared" si="39"/>
        <v>6</v>
      </c>
      <c r="AE413" s="17" t="str">
        <f t="shared" si="40"/>
        <v/>
      </c>
      <c r="AF413" s="17" t="str">
        <f t="shared" si="41"/>
        <v/>
      </c>
      <c r="AG413" s="17" t="str" cm="1">
        <f t="array" ref="AG413">IFERROR(IF(J413="Level",INDEX($M413:$S413,AC413+1),INDEX($M413:$S413,AC413)),"")</f>
        <v/>
      </c>
      <c r="AH413" s="17" cm="1">
        <f t="array" ref="AH413">IFERROR(IF(J413="Level",INDEX($M413:$S413,AD413+1),INDEX($M413:$S413,AD413)),"")</f>
        <v>0</v>
      </c>
      <c r="AI413" s="17" t="str" cm="1">
        <f t="array" ref="AI413">IFERROR(INDEX($M413:$S413,AE413),"")</f>
        <v/>
      </c>
      <c r="AJ413" s="17" t="str" cm="1">
        <f t="array" ref="AJ413">IFERROR(INDEX($M413:$S413,AF413),"")</f>
        <v/>
      </c>
      <c r="AK413" s="17" t="str" cm="1">
        <f t="array" ref="AK413">IFERROR(IF(J413="Level",INDEX($T413:$Z413,AC413+1),INDEX($T413:$Z413,AC413)),"")</f>
        <v/>
      </c>
      <c r="AL413" s="17" cm="1">
        <f t="array" ref="AL413">IFERROR(IF(J413="Level",INDEX($T413:$Z413,AD413+1),INDEX($T413:$Z413,AD413)),"")</f>
        <v>0</v>
      </c>
      <c r="AM413" s="17" t="str" cm="1">
        <f t="array" ref="AM413">IFERROR(INDEX($T413:$Z413,AE413),"")</f>
        <v/>
      </c>
      <c r="AN413" s="17" t="str" cm="1">
        <f t="array" ref="AN413">IFERROR(INDEX($T413:$Z413,AF413),"")</f>
        <v/>
      </c>
    </row>
    <row r="414" spans="1:40" hidden="1" x14ac:dyDescent="0.2">
      <c r="A414" s="17" t="str">
        <f t="shared" si="36"/>
        <v>MPhil Palestine Studies: PRH2IAIIAI12</v>
      </c>
      <c r="B414" s="11" t="s">
        <v>2670</v>
      </c>
      <c r="C414" s="11" t="s">
        <v>32964</v>
      </c>
      <c r="D414" s="11" t="s">
        <v>2671</v>
      </c>
      <c r="E414" s="11" t="s">
        <v>261</v>
      </c>
      <c r="F414" s="11" t="s">
        <v>76</v>
      </c>
      <c r="G414" s="11" t="s">
        <v>32186</v>
      </c>
      <c r="H414" s="11" t="s">
        <v>72</v>
      </c>
      <c r="I414" s="11">
        <v>0</v>
      </c>
      <c r="J414" s="11" t="s">
        <v>32168</v>
      </c>
      <c r="K414" s="11" t="s">
        <v>32168</v>
      </c>
      <c r="L414" s="11">
        <v>0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>
        <v>0</v>
      </c>
      <c r="V414" s="11">
        <v>0</v>
      </c>
      <c r="W414" s="11">
        <v>0</v>
      </c>
      <c r="X414" s="11">
        <v>0</v>
      </c>
      <c r="Y414" s="11">
        <v>0</v>
      </c>
      <c r="Z414" s="11">
        <v>0</v>
      </c>
      <c r="AA414" s="12" t="s">
        <v>32952</v>
      </c>
      <c r="AB414" s="17" t="str">
        <f t="shared" si="37"/>
        <v>Programme is not compatible with this tool</v>
      </c>
      <c r="AC414" s="17" t="str">
        <f t="shared" si="38"/>
        <v/>
      </c>
      <c r="AD414" s="17">
        <f t="shared" si="39"/>
        <v>6</v>
      </c>
      <c r="AE414" s="17" t="str">
        <f t="shared" si="40"/>
        <v/>
      </c>
      <c r="AF414" s="17" t="str">
        <f t="shared" si="41"/>
        <v/>
      </c>
      <c r="AG414" s="17" t="str" cm="1">
        <f t="array" ref="AG414">IFERROR(IF(J414="Level",INDEX($M414:$S414,AC414+1),INDEX($M414:$S414,AC414)),"")</f>
        <v/>
      </c>
      <c r="AH414" s="17" cm="1">
        <f t="array" ref="AH414">IFERROR(IF(J414="Level",INDEX($M414:$S414,AD414+1),INDEX($M414:$S414,AD414)),"")</f>
        <v>0</v>
      </c>
      <c r="AI414" s="17" t="str" cm="1">
        <f t="array" ref="AI414">IFERROR(INDEX($M414:$S414,AE414),"")</f>
        <v/>
      </c>
      <c r="AJ414" s="17" t="str" cm="1">
        <f t="array" ref="AJ414">IFERROR(INDEX($M414:$S414,AF414),"")</f>
        <v/>
      </c>
      <c r="AK414" s="17" t="str" cm="1">
        <f t="array" ref="AK414">IFERROR(IF(J414="Level",INDEX($T414:$Z414,AC414+1),INDEX($T414:$Z414,AC414)),"")</f>
        <v/>
      </c>
      <c r="AL414" s="17" cm="1">
        <f t="array" ref="AL414">IFERROR(IF(J414="Level",INDEX($T414:$Z414,AD414+1),INDEX($T414:$Z414,AD414)),"")</f>
        <v>0</v>
      </c>
      <c r="AM414" s="17" t="str" cm="1">
        <f t="array" ref="AM414">IFERROR(INDEX($T414:$Z414,AE414),"")</f>
        <v/>
      </c>
      <c r="AN414" s="17" t="str" cm="1">
        <f t="array" ref="AN414">IFERROR(INDEX($T414:$Z414,AF414),"")</f>
        <v/>
      </c>
    </row>
    <row r="415" spans="1:40" hidden="1" x14ac:dyDescent="0.2">
      <c r="A415" s="17" t="str">
        <f t="shared" si="36"/>
        <v>MPhil Middle East Politics: PRH2IAIIAI15</v>
      </c>
      <c r="B415" s="11" t="s">
        <v>2674</v>
      </c>
      <c r="C415" s="11" t="s">
        <v>32964</v>
      </c>
      <c r="D415" s="11" t="s">
        <v>2675</v>
      </c>
      <c r="E415" s="11" t="s">
        <v>261</v>
      </c>
      <c r="F415" s="11" t="s">
        <v>76</v>
      </c>
      <c r="G415" s="11" t="s">
        <v>32186</v>
      </c>
      <c r="H415" s="11" t="s">
        <v>72</v>
      </c>
      <c r="I415" s="11">
        <v>0</v>
      </c>
      <c r="J415" s="11" t="s">
        <v>32168</v>
      </c>
      <c r="K415" s="11" t="s">
        <v>32168</v>
      </c>
      <c r="L415" s="11">
        <v>0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>
        <v>0</v>
      </c>
      <c r="V415" s="11">
        <v>0</v>
      </c>
      <c r="W415" s="11">
        <v>0</v>
      </c>
      <c r="X415" s="11">
        <v>0</v>
      </c>
      <c r="Y415" s="11">
        <v>0</v>
      </c>
      <c r="Z415" s="11">
        <v>0</v>
      </c>
      <c r="AA415" s="12" t="s">
        <v>32952</v>
      </c>
      <c r="AB415" s="17" t="str">
        <f t="shared" si="37"/>
        <v>Programme is not compatible with this tool</v>
      </c>
      <c r="AC415" s="17" t="str">
        <f t="shared" si="38"/>
        <v/>
      </c>
      <c r="AD415" s="17">
        <f t="shared" si="39"/>
        <v>6</v>
      </c>
      <c r="AE415" s="17" t="str">
        <f t="shared" si="40"/>
        <v/>
      </c>
      <c r="AF415" s="17" t="str">
        <f t="shared" si="41"/>
        <v/>
      </c>
      <c r="AG415" s="17" t="str" cm="1">
        <f t="array" ref="AG415">IFERROR(IF(J415="Level",INDEX($M415:$S415,AC415+1),INDEX($M415:$S415,AC415)),"")</f>
        <v/>
      </c>
      <c r="AH415" s="17" cm="1">
        <f t="array" ref="AH415">IFERROR(IF(J415="Level",INDEX($M415:$S415,AD415+1),INDEX($M415:$S415,AD415)),"")</f>
        <v>0</v>
      </c>
      <c r="AI415" s="17" t="str" cm="1">
        <f t="array" ref="AI415">IFERROR(INDEX($M415:$S415,AE415),"")</f>
        <v/>
      </c>
      <c r="AJ415" s="17" t="str" cm="1">
        <f t="array" ref="AJ415">IFERROR(INDEX($M415:$S415,AF415),"")</f>
        <v/>
      </c>
      <c r="AK415" s="17" t="str" cm="1">
        <f t="array" ref="AK415">IFERROR(IF(J415="Level",INDEX($T415:$Z415,AC415+1),INDEX($T415:$Z415,AC415)),"")</f>
        <v/>
      </c>
      <c r="AL415" s="17" cm="1">
        <f t="array" ref="AL415">IFERROR(IF(J415="Level",INDEX($T415:$Z415,AD415+1),INDEX($T415:$Z415,AD415)),"")</f>
        <v>0</v>
      </c>
      <c r="AM415" s="17" t="str" cm="1">
        <f t="array" ref="AM415">IFERROR(INDEX($T415:$Z415,AE415),"")</f>
        <v/>
      </c>
      <c r="AN415" s="17" t="str" cm="1">
        <f t="array" ref="AN415">IFERROR(INDEX($T415:$Z415,AF415),"")</f>
        <v/>
      </c>
    </row>
    <row r="416" spans="1:40" hidden="1" x14ac:dyDescent="0.2">
      <c r="A416" s="17" t="str">
        <f t="shared" si="36"/>
        <v>MPhil Middle East Politics (SS): PRH2IAIIAI18</v>
      </c>
      <c r="B416" s="11" t="s">
        <v>2678</v>
      </c>
      <c r="C416" s="11" t="s">
        <v>32964</v>
      </c>
      <c r="D416" s="11" t="s">
        <v>2679</v>
      </c>
      <c r="E416" s="11" t="s">
        <v>261</v>
      </c>
      <c r="F416" s="11" t="s">
        <v>76</v>
      </c>
      <c r="G416" s="11" t="s">
        <v>32186</v>
      </c>
      <c r="H416" s="11" t="s">
        <v>72</v>
      </c>
      <c r="I416" s="11">
        <v>0</v>
      </c>
      <c r="J416" s="11" t="s">
        <v>32168</v>
      </c>
      <c r="K416" s="11" t="s">
        <v>32168</v>
      </c>
      <c r="L416" s="11">
        <v>0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>
        <v>0</v>
      </c>
      <c r="V416" s="11">
        <v>0</v>
      </c>
      <c r="W416" s="11">
        <v>0</v>
      </c>
      <c r="X416" s="11">
        <v>0</v>
      </c>
      <c r="Y416" s="11">
        <v>0</v>
      </c>
      <c r="Z416" s="11">
        <v>0</v>
      </c>
      <c r="AA416" s="12" t="s">
        <v>32952</v>
      </c>
      <c r="AB416" s="17" t="str">
        <f t="shared" si="37"/>
        <v>Programme is not compatible with this tool</v>
      </c>
      <c r="AC416" s="17" t="str">
        <f t="shared" si="38"/>
        <v/>
      </c>
      <c r="AD416" s="17">
        <f t="shared" si="39"/>
        <v>6</v>
      </c>
      <c r="AE416" s="17" t="str">
        <f t="shared" si="40"/>
        <v/>
      </c>
      <c r="AF416" s="17" t="str">
        <f t="shared" si="41"/>
        <v/>
      </c>
      <c r="AG416" s="17" t="str" cm="1">
        <f t="array" ref="AG416">IFERROR(IF(J416="Level",INDEX($M416:$S416,AC416+1),INDEX($M416:$S416,AC416)),"")</f>
        <v/>
      </c>
      <c r="AH416" s="17" cm="1">
        <f t="array" ref="AH416">IFERROR(IF(J416="Level",INDEX($M416:$S416,AD416+1),INDEX($M416:$S416,AD416)),"")</f>
        <v>0</v>
      </c>
      <c r="AI416" s="17" t="str" cm="1">
        <f t="array" ref="AI416">IFERROR(INDEX($M416:$S416,AE416),"")</f>
        <v/>
      </c>
      <c r="AJ416" s="17" t="str" cm="1">
        <f t="array" ref="AJ416">IFERROR(INDEX($M416:$S416,AF416),"")</f>
        <v/>
      </c>
      <c r="AK416" s="17" t="str" cm="1">
        <f t="array" ref="AK416">IFERROR(IF(J416="Level",INDEX($T416:$Z416,AC416+1),INDEX($T416:$Z416,AC416)),"")</f>
        <v/>
      </c>
      <c r="AL416" s="17" cm="1">
        <f t="array" ref="AL416">IFERROR(IF(J416="Level",INDEX($T416:$Z416,AD416+1),INDEX($T416:$Z416,AD416)),"")</f>
        <v>0</v>
      </c>
      <c r="AM416" s="17" t="str" cm="1">
        <f t="array" ref="AM416">IFERROR(INDEX($T416:$Z416,AE416),"")</f>
        <v/>
      </c>
      <c r="AN416" s="17" t="str" cm="1">
        <f t="array" ref="AN416">IFERROR(INDEX($T416:$Z416,AF416),"")</f>
        <v/>
      </c>
    </row>
    <row r="417" spans="1:40" ht="25.5" hidden="1" x14ac:dyDescent="0.2">
      <c r="A417" s="17" t="str">
        <f t="shared" si="36"/>
        <v>MPhil Advanced Quantitative Methods in Social Sciences (IAIS): PRH2IAIIAI19</v>
      </c>
      <c r="B417" s="11" t="s">
        <v>2680</v>
      </c>
      <c r="C417" s="11" t="s">
        <v>32964</v>
      </c>
      <c r="D417" s="11" t="s">
        <v>2681</v>
      </c>
      <c r="E417" s="11" t="s">
        <v>261</v>
      </c>
      <c r="F417" s="11" t="s">
        <v>76</v>
      </c>
      <c r="G417" s="11" t="s">
        <v>32186</v>
      </c>
      <c r="H417" s="11" t="s">
        <v>72</v>
      </c>
      <c r="I417" s="11">
        <v>0</v>
      </c>
      <c r="J417" s="11" t="s">
        <v>32168</v>
      </c>
      <c r="K417" s="11" t="s">
        <v>32168</v>
      </c>
      <c r="L417" s="11">
        <v>0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>
        <v>0</v>
      </c>
      <c r="V417" s="11">
        <v>0</v>
      </c>
      <c r="W417" s="11">
        <v>0</v>
      </c>
      <c r="X417" s="11">
        <v>0</v>
      </c>
      <c r="Y417" s="11">
        <v>0</v>
      </c>
      <c r="Z417" s="11">
        <v>0</v>
      </c>
      <c r="AA417" s="12" t="s">
        <v>32952</v>
      </c>
      <c r="AB417" s="17" t="str">
        <f t="shared" si="37"/>
        <v>Programme is not compatible with this tool</v>
      </c>
      <c r="AC417" s="17" t="str">
        <f t="shared" si="38"/>
        <v/>
      </c>
      <c r="AD417" s="17">
        <f t="shared" si="39"/>
        <v>6</v>
      </c>
      <c r="AE417" s="17" t="str">
        <f t="shared" si="40"/>
        <v/>
      </c>
      <c r="AF417" s="17" t="str">
        <f t="shared" si="41"/>
        <v/>
      </c>
      <c r="AG417" s="17" t="str" cm="1">
        <f t="array" ref="AG417">IFERROR(IF(J417="Level",INDEX($M417:$S417,AC417+1),INDEX($M417:$S417,AC417)),"")</f>
        <v/>
      </c>
      <c r="AH417" s="17" cm="1">
        <f t="array" ref="AH417">IFERROR(IF(J417="Level",INDEX($M417:$S417,AD417+1),INDEX($M417:$S417,AD417)),"")</f>
        <v>0</v>
      </c>
      <c r="AI417" s="17" t="str" cm="1">
        <f t="array" ref="AI417">IFERROR(INDEX($M417:$S417,AE417),"")</f>
        <v/>
      </c>
      <c r="AJ417" s="17" t="str" cm="1">
        <f t="array" ref="AJ417">IFERROR(INDEX($M417:$S417,AF417),"")</f>
        <v/>
      </c>
      <c r="AK417" s="17" t="str" cm="1">
        <f t="array" ref="AK417">IFERROR(IF(J417="Level",INDEX($T417:$Z417,AC417+1),INDEX($T417:$Z417,AC417)),"")</f>
        <v/>
      </c>
      <c r="AL417" s="17" cm="1">
        <f t="array" ref="AL417">IFERROR(IF(J417="Level",INDEX($T417:$Z417,AD417+1),INDEX($T417:$Z417,AD417)),"")</f>
        <v>0</v>
      </c>
      <c r="AM417" s="17" t="str" cm="1">
        <f t="array" ref="AM417">IFERROR(INDEX($T417:$Z417,AE417),"")</f>
        <v/>
      </c>
      <c r="AN417" s="17" t="str" cm="1">
        <f t="array" ref="AN417">IFERROR(INDEX($T417:$Z417,AF417),"")</f>
        <v/>
      </c>
    </row>
    <row r="418" spans="1:40" hidden="1" x14ac:dyDescent="0.2">
      <c r="A418" s="17" t="str">
        <f t="shared" si="36"/>
        <v>PhDbyPub Palestine Studies: PRP2IAIIAI01</v>
      </c>
      <c r="B418" s="11" t="s">
        <v>3936</v>
      </c>
      <c r="C418" s="11" t="s">
        <v>32964</v>
      </c>
      <c r="D418" s="11" t="s">
        <v>3937</v>
      </c>
      <c r="E418" s="11" t="s">
        <v>261</v>
      </c>
      <c r="F418" s="11" t="s">
        <v>76</v>
      </c>
      <c r="G418" s="11" t="s">
        <v>32186</v>
      </c>
      <c r="H418" s="11" t="s">
        <v>72</v>
      </c>
      <c r="I418" s="11">
        <v>0</v>
      </c>
      <c r="J418" s="11" t="s">
        <v>32168</v>
      </c>
      <c r="K418" s="11" t="s">
        <v>32168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0</v>
      </c>
      <c r="X418" s="11">
        <v>0</v>
      </c>
      <c r="Y418" s="11">
        <v>0</v>
      </c>
      <c r="Z418" s="11">
        <v>0</v>
      </c>
      <c r="AA418" s="12" t="s">
        <v>32952</v>
      </c>
      <c r="AB418" s="17" t="str">
        <f t="shared" si="37"/>
        <v>Programme is not compatible with this tool</v>
      </c>
      <c r="AC418" s="17" t="str">
        <f t="shared" si="38"/>
        <v/>
      </c>
      <c r="AD418" s="17">
        <f t="shared" si="39"/>
        <v>6</v>
      </c>
      <c r="AE418" s="17" t="str">
        <f t="shared" si="40"/>
        <v/>
      </c>
      <c r="AF418" s="17" t="str">
        <f t="shared" si="41"/>
        <v/>
      </c>
      <c r="AG418" s="17" t="str" cm="1">
        <f t="array" ref="AG418">IFERROR(IF(J418="Level",INDEX($M418:$S418,AC418+1),INDEX($M418:$S418,AC418)),"")</f>
        <v/>
      </c>
      <c r="AH418" s="17" cm="1">
        <f t="array" ref="AH418">IFERROR(IF(J418="Level",INDEX($M418:$S418,AD418+1),INDEX($M418:$S418,AD418)),"")</f>
        <v>0</v>
      </c>
      <c r="AI418" s="17" t="str" cm="1">
        <f t="array" ref="AI418">IFERROR(INDEX($M418:$S418,AE418),"")</f>
        <v/>
      </c>
      <c r="AJ418" s="17" t="str" cm="1">
        <f t="array" ref="AJ418">IFERROR(INDEX($M418:$S418,AF418),"")</f>
        <v/>
      </c>
      <c r="AK418" s="17" t="str" cm="1">
        <f t="array" ref="AK418">IFERROR(IF(J418="Level",INDEX($T418:$Z418,AC418+1),INDEX($T418:$Z418,AC418)),"")</f>
        <v/>
      </c>
      <c r="AL418" s="17" cm="1">
        <f t="array" ref="AL418">IFERROR(IF(J418="Level",INDEX($T418:$Z418,AD418+1),INDEX($T418:$Z418,AD418)),"")</f>
        <v>0</v>
      </c>
      <c r="AM418" s="17" t="str" cm="1">
        <f t="array" ref="AM418">IFERROR(INDEX($T418:$Z418,AE418),"")</f>
        <v/>
      </c>
      <c r="AN418" s="17" t="str" cm="1">
        <f t="array" ref="AN418">IFERROR(INDEX($T418:$Z418,AF418),"")</f>
        <v/>
      </c>
    </row>
    <row r="419" spans="1:40" hidden="1" x14ac:dyDescent="0.2">
      <c r="A419" s="17" t="str">
        <f t="shared" si="36"/>
        <v>PhDbyPub Arab and Islamic Studies: PRP2IAIIAI03</v>
      </c>
      <c r="B419" s="11" t="s">
        <v>3940</v>
      </c>
      <c r="C419" s="11" t="s">
        <v>32964</v>
      </c>
      <c r="D419" s="11" t="s">
        <v>3941</v>
      </c>
      <c r="E419" s="11" t="s">
        <v>261</v>
      </c>
      <c r="F419" s="11" t="s">
        <v>76</v>
      </c>
      <c r="G419" s="11" t="s">
        <v>32186</v>
      </c>
      <c r="H419" s="11" t="s">
        <v>72</v>
      </c>
      <c r="I419" s="11">
        <v>0</v>
      </c>
      <c r="J419" s="11" t="s">
        <v>32168</v>
      </c>
      <c r="K419" s="11" t="s">
        <v>32168</v>
      </c>
      <c r="L419" s="11">
        <v>0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0</v>
      </c>
      <c r="Z419" s="11">
        <v>0</v>
      </c>
      <c r="AA419" s="12" t="s">
        <v>32952</v>
      </c>
      <c r="AB419" s="17" t="str">
        <f t="shared" si="37"/>
        <v>Programme is not compatible with this tool</v>
      </c>
      <c r="AC419" s="17" t="str">
        <f t="shared" si="38"/>
        <v/>
      </c>
      <c r="AD419" s="17">
        <f t="shared" si="39"/>
        <v>6</v>
      </c>
      <c r="AE419" s="17" t="str">
        <f t="shared" si="40"/>
        <v/>
      </c>
      <c r="AF419" s="17" t="str">
        <f t="shared" si="41"/>
        <v/>
      </c>
      <c r="AG419" s="17" t="str" cm="1">
        <f t="array" ref="AG419">IFERROR(IF(J419="Level",INDEX($M419:$S419,AC419+1),INDEX($M419:$S419,AC419)),"")</f>
        <v/>
      </c>
      <c r="AH419" s="17" cm="1">
        <f t="array" ref="AH419">IFERROR(IF(J419="Level",INDEX($M419:$S419,AD419+1),INDEX($M419:$S419,AD419)),"")</f>
        <v>0</v>
      </c>
      <c r="AI419" s="17" t="str" cm="1">
        <f t="array" ref="AI419">IFERROR(INDEX($M419:$S419,AE419),"")</f>
        <v/>
      </c>
      <c r="AJ419" s="17" t="str" cm="1">
        <f t="array" ref="AJ419">IFERROR(INDEX($M419:$S419,AF419),"")</f>
        <v/>
      </c>
      <c r="AK419" s="17" t="str" cm="1">
        <f t="array" ref="AK419">IFERROR(IF(J419="Level",INDEX($T419:$Z419,AC419+1),INDEX($T419:$Z419,AC419)),"")</f>
        <v/>
      </c>
      <c r="AL419" s="17" cm="1">
        <f t="array" ref="AL419">IFERROR(IF(J419="Level",INDEX($T419:$Z419,AD419+1),INDEX($T419:$Z419,AD419)),"")</f>
        <v>0</v>
      </c>
      <c r="AM419" s="17" t="str" cm="1">
        <f t="array" ref="AM419">IFERROR(INDEX($T419:$Z419,AE419),"")</f>
        <v/>
      </c>
      <c r="AN419" s="17" t="str" cm="1">
        <f t="array" ref="AN419">IFERROR(INDEX($T419:$Z419,AF419),"")</f>
        <v/>
      </c>
    </row>
    <row r="420" spans="1:40" hidden="1" x14ac:dyDescent="0.2">
      <c r="A420" s="17" t="str">
        <f t="shared" si="36"/>
        <v>PhD Ethno-Political Studies: PRP3HPSHPS22</v>
      </c>
      <c r="B420" s="11" t="s">
        <v>3329</v>
      </c>
      <c r="C420" s="11" t="s">
        <v>32964</v>
      </c>
      <c r="D420" s="11" t="s">
        <v>3330</v>
      </c>
      <c r="E420" s="11" t="s">
        <v>261</v>
      </c>
      <c r="F420" s="11" t="s">
        <v>76</v>
      </c>
      <c r="G420" s="11" t="s">
        <v>32186</v>
      </c>
      <c r="H420" s="11" t="s">
        <v>72</v>
      </c>
      <c r="I420" s="11">
        <v>0</v>
      </c>
      <c r="J420" s="11" t="s">
        <v>32168</v>
      </c>
      <c r="K420" s="11" t="s">
        <v>32168</v>
      </c>
      <c r="L420" s="11">
        <v>0</v>
      </c>
      <c r="M420" s="11">
        <v>0</v>
      </c>
      <c r="N420" s="11">
        <v>0</v>
      </c>
      <c r="O420" s="11">
        <v>0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  <c r="Z420" s="11">
        <v>0</v>
      </c>
      <c r="AA420" s="12" t="s">
        <v>32952</v>
      </c>
      <c r="AB420" s="17" t="str">
        <f t="shared" si="37"/>
        <v>Programme is not compatible with this tool</v>
      </c>
      <c r="AC420" s="17" t="str">
        <f t="shared" si="38"/>
        <v/>
      </c>
      <c r="AD420" s="17">
        <f t="shared" si="39"/>
        <v>6</v>
      </c>
      <c r="AE420" s="17" t="str">
        <f t="shared" si="40"/>
        <v/>
      </c>
      <c r="AF420" s="17" t="str">
        <f t="shared" si="41"/>
        <v/>
      </c>
      <c r="AG420" s="17" t="str" cm="1">
        <f t="array" ref="AG420">IFERROR(IF(J420="Level",INDEX($M420:$S420,AC420+1),INDEX($M420:$S420,AC420)),"")</f>
        <v/>
      </c>
      <c r="AH420" s="17" cm="1">
        <f t="array" ref="AH420">IFERROR(IF(J420="Level",INDEX($M420:$S420,AD420+1),INDEX($M420:$S420,AD420)),"")</f>
        <v>0</v>
      </c>
      <c r="AI420" s="17" t="str" cm="1">
        <f t="array" ref="AI420">IFERROR(INDEX($M420:$S420,AE420),"")</f>
        <v/>
      </c>
      <c r="AJ420" s="17" t="str" cm="1">
        <f t="array" ref="AJ420">IFERROR(INDEX($M420:$S420,AF420),"")</f>
        <v/>
      </c>
      <c r="AK420" s="17" t="str" cm="1">
        <f t="array" ref="AK420">IFERROR(IF(J420="Level",INDEX($T420:$Z420,AC420+1),INDEX($T420:$Z420,AC420)),"")</f>
        <v/>
      </c>
      <c r="AL420" s="17" cm="1">
        <f t="array" ref="AL420">IFERROR(IF(J420="Level",INDEX($T420:$Z420,AD420+1),INDEX($T420:$Z420,AD420)),"")</f>
        <v>0</v>
      </c>
      <c r="AM420" s="17" t="str" cm="1">
        <f t="array" ref="AM420">IFERROR(INDEX($T420:$Z420,AE420),"")</f>
        <v/>
      </c>
      <c r="AN420" s="17" t="str" cm="1">
        <f t="array" ref="AN420">IFERROR(INDEX($T420:$Z420,AF420),"")</f>
        <v/>
      </c>
    </row>
    <row r="421" spans="1:40" hidden="1" x14ac:dyDescent="0.2">
      <c r="A421" s="17" t="str">
        <f t="shared" si="36"/>
        <v>PhD Arab and Islamic Studies: PRP3IAIIAI03</v>
      </c>
      <c r="B421" s="11" t="s">
        <v>3387</v>
      </c>
      <c r="C421" s="11" t="s">
        <v>32964</v>
      </c>
      <c r="D421" s="11" t="s">
        <v>3388</v>
      </c>
      <c r="E421" s="11" t="s">
        <v>261</v>
      </c>
      <c r="F421" s="11" t="s">
        <v>76</v>
      </c>
      <c r="G421" s="11" t="s">
        <v>32186</v>
      </c>
      <c r="H421" s="11" t="s">
        <v>72</v>
      </c>
      <c r="I421" s="11">
        <v>0</v>
      </c>
      <c r="J421" s="11" t="s">
        <v>32168</v>
      </c>
      <c r="K421" s="11" t="s">
        <v>32168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>
        <v>0</v>
      </c>
      <c r="V421" s="11">
        <v>0</v>
      </c>
      <c r="W421" s="11">
        <v>0</v>
      </c>
      <c r="X421" s="11">
        <v>0</v>
      </c>
      <c r="Y421" s="11">
        <v>0</v>
      </c>
      <c r="Z421" s="11">
        <v>0</v>
      </c>
      <c r="AA421" s="12" t="s">
        <v>32952</v>
      </c>
      <c r="AB421" s="17" t="str">
        <f t="shared" si="37"/>
        <v>Programme is not compatible with this tool</v>
      </c>
      <c r="AC421" s="17" t="str">
        <f t="shared" si="38"/>
        <v/>
      </c>
      <c r="AD421" s="17">
        <f t="shared" si="39"/>
        <v>6</v>
      </c>
      <c r="AE421" s="17" t="str">
        <f t="shared" si="40"/>
        <v/>
      </c>
      <c r="AF421" s="17" t="str">
        <f t="shared" si="41"/>
        <v/>
      </c>
      <c r="AG421" s="17" t="str" cm="1">
        <f t="array" ref="AG421">IFERROR(IF(J421="Level",INDEX($M421:$S421,AC421+1),INDEX($M421:$S421,AC421)),"")</f>
        <v/>
      </c>
      <c r="AH421" s="17" cm="1">
        <f t="array" ref="AH421">IFERROR(IF(J421="Level",INDEX($M421:$S421,AD421+1),INDEX($M421:$S421,AD421)),"")</f>
        <v>0</v>
      </c>
      <c r="AI421" s="17" t="str" cm="1">
        <f t="array" ref="AI421">IFERROR(INDEX($M421:$S421,AE421),"")</f>
        <v/>
      </c>
      <c r="AJ421" s="17" t="str" cm="1">
        <f t="array" ref="AJ421">IFERROR(INDEX($M421:$S421,AF421),"")</f>
        <v/>
      </c>
      <c r="AK421" s="17" t="str" cm="1">
        <f t="array" ref="AK421">IFERROR(IF(J421="Level",INDEX($T421:$Z421,AC421+1),INDEX($T421:$Z421,AC421)),"")</f>
        <v/>
      </c>
      <c r="AL421" s="17" cm="1">
        <f t="array" ref="AL421">IFERROR(IF(J421="Level",INDEX($T421:$Z421,AD421+1),INDEX($T421:$Z421,AD421)),"")</f>
        <v>0</v>
      </c>
      <c r="AM421" s="17" t="str" cm="1">
        <f t="array" ref="AM421">IFERROR(INDEX($T421:$Z421,AE421),"")</f>
        <v/>
      </c>
      <c r="AN421" s="17" t="str" cm="1">
        <f t="array" ref="AN421">IFERROR(INDEX($T421:$Z421,AF421),"")</f>
        <v/>
      </c>
    </row>
    <row r="422" spans="1:40" hidden="1" x14ac:dyDescent="0.2">
      <c r="A422" s="17" t="str">
        <f t="shared" si="36"/>
        <v>PhD Kurdish Studies: PRP3IAIIAI13</v>
      </c>
      <c r="B422" s="11" t="s">
        <v>3389</v>
      </c>
      <c r="C422" s="11" t="s">
        <v>32964</v>
      </c>
      <c r="D422" s="11" t="s">
        <v>3390</v>
      </c>
      <c r="E422" s="11" t="s">
        <v>261</v>
      </c>
      <c r="F422" s="11" t="s">
        <v>76</v>
      </c>
      <c r="G422" s="11" t="s">
        <v>32186</v>
      </c>
      <c r="H422" s="11" t="s">
        <v>72</v>
      </c>
      <c r="I422" s="11">
        <v>0</v>
      </c>
      <c r="J422" s="11" t="s">
        <v>32168</v>
      </c>
      <c r="K422" s="11" t="s">
        <v>32168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>
        <v>0</v>
      </c>
      <c r="V422" s="11">
        <v>0</v>
      </c>
      <c r="W422" s="11">
        <v>0</v>
      </c>
      <c r="X422" s="11">
        <v>0</v>
      </c>
      <c r="Y422" s="11">
        <v>0</v>
      </c>
      <c r="Z422" s="11">
        <v>0</v>
      </c>
      <c r="AA422" s="12" t="s">
        <v>32952</v>
      </c>
      <c r="AB422" s="17" t="str">
        <f t="shared" si="37"/>
        <v>Programme is not compatible with this tool</v>
      </c>
      <c r="AC422" s="17" t="str">
        <f t="shared" si="38"/>
        <v/>
      </c>
      <c r="AD422" s="17">
        <f t="shared" si="39"/>
        <v>6</v>
      </c>
      <c r="AE422" s="17" t="str">
        <f t="shared" si="40"/>
        <v/>
      </c>
      <c r="AF422" s="17" t="str">
        <f t="shared" si="41"/>
        <v/>
      </c>
      <c r="AG422" s="17" t="str" cm="1">
        <f t="array" ref="AG422">IFERROR(IF(J422="Level",INDEX($M422:$S422,AC422+1),INDEX($M422:$S422,AC422)),"")</f>
        <v/>
      </c>
      <c r="AH422" s="17" cm="1">
        <f t="array" ref="AH422">IFERROR(IF(J422="Level",INDEX($M422:$S422,AD422+1),INDEX($M422:$S422,AD422)),"")</f>
        <v>0</v>
      </c>
      <c r="AI422" s="17" t="str" cm="1">
        <f t="array" ref="AI422">IFERROR(INDEX($M422:$S422,AE422),"")</f>
        <v/>
      </c>
      <c r="AJ422" s="17" t="str" cm="1">
        <f t="array" ref="AJ422">IFERROR(INDEX($M422:$S422,AF422),"")</f>
        <v/>
      </c>
      <c r="AK422" s="17" t="str" cm="1">
        <f t="array" ref="AK422">IFERROR(IF(J422="Level",INDEX($T422:$Z422,AC422+1),INDEX($T422:$Z422,AC422)),"")</f>
        <v/>
      </c>
      <c r="AL422" s="17" cm="1">
        <f t="array" ref="AL422">IFERROR(IF(J422="Level",INDEX($T422:$Z422,AD422+1),INDEX($T422:$Z422,AD422)),"")</f>
        <v>0</v>
      </c>
      <c r="AM422" s="17" t="str" cm="1">
        <f t="array" ref="AM422">IFERROR(INDEX($T422:$Z422,AE422),"")</f>
        <v/>
      </c>
      <c r="AN422" s="17" t="str" cm="1">
        <f t="array" ref="AN422">IFERROR(INDEX($T422:$Z422,AF422),"")</f>
        <v/>
      </c>
    </row>
    <row r="423" spans="1:40" hidden="1" x14ac:dyDescent="0.2">
      <c r="A423" s="17" t="str">
        <f t="shared" si="36"/>
        <v>PhD Palestine Studies: PRP3IAIIAI14</v>
      </c>
      <c r="B423" s="11" t="s">
        <v>3391</v>
      </c>
      <c r="C423" s="11" t="s">
        <v>32964</v>
      </c>
      <c r="D423" s="11" t="s">
        <v>3392</v>
      </c>
      <c r="E423" s="11" t="s">
        <v>261</v>
      </c>
      <c r="F423" s="11" t="s">
        <v>76</v>
      </c>
      <c r="G423" s="11" t="s">
        <v>32186</v>
      </c>
      <c r="H423" s="11" t="s">
        <v>72</v>
      </c>
      <c r="I423" s="11">
        <v>0</v>
      </c>
      <c r="J423" s="11" t="s">
        <v>32168</v>
      </c>
      <c r="K423" s="11" t="s">
        <v>32168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0</v>
      </c>
      <c r="X423" s="11">
        <v>0</v>
      </c>
      <c r="Y423" s="11">
        <v>0</v>
      </c>
      <c r="Z423" s="11">
        <v>0</v>
      </c>
      <c r="AA423" s="12" t="s">
        <v>32952</v>
      </c>
      <c r="AB423" s="17" t="str">
        <f t="shared" si="37"/>
        <v>Programme is not compatible with this tool</v>
      </c>
      <c r="AC423" s="17" t="str">
        <f t="shared" si="38"/>
        <v/>
      </c>
      <c r="AD423" s="17">
        <f t="shared" si="39"/>
        <v>6</v>
      </c>
      <c r="AE423" s="17" t="str">
        <f t="shared" si="40"/>
        <v/>
      </c>
      <c r="AF423" s="17" t="str">
        <f t="shared" si="41"/>
        <v/>
      </c>
      <c r="AG423" s="17" t="str" cm="1">
        <f t="array" ref="AG423">IFERROR(IF(J423="Level",INDEX($M423:$S423,AC423+1),INDEX($M423:$S423,AC423)),"")</f>
        <v/>
      </c>
      <c r="AH423" s="17" cm="1">
        <f t="array" ref="AH423">IFERROR(IF(J423="Level",INDEX($M423:$S423,AD423+1),INDEX($M423:$S423,AD423)),"")</f>
        <v>0</v>
      </c>
      <c r="AI423" s="17" t="str" cm="1">
        <f t="array" ref="AI423">IFERROR(INDEX($M423:$S423,AE423),"")</f>
        <v/>
      </c>
      <c r="AJ423" s="17" t="str" cm="1">
        <f t="array" ref="AJ423">IFERROR(INDEX($M423:$S423,AF423),"")</f>
        <v/>
      </c>
      <c r="AK423" s="17" t="str" cm="1">
        <f t="array" ref="AK423">IFERROR(IF(J423="Level",INDEX($T423:$Z423,AC423+1),INDEX($T423:$Z423,AC423)),"")</f>
        <v/>
      </c>
      <c r="AL423" s="17" cm="1">
        <f t="array" ref="AL423">IFERROR(IF(J423="Level",INDEX($T423:$Z423,AD423+1),INDEX($T423:$Z423,AD423)),"")</f>
        <v>0</v>
      </c>
      <c r="AM423" s="17" t="str" cm="1">
        <f t="array" ref="AM423">IFERROR(INDEX($T423:$Z423,AE423),"")</f>
        <v/>
      </c>
      <c r="AN423" s="17" t="str" cm="1">
        <f t="array" ref="AN423">IFERROR(INDEX($T423:$Z423,AF423),"")</f>
        <v/>
      </c>
    </row>
    <row r="424" spans="1:40" hidden="1" x14ac:dyDescent="0.2">
      <c r="A424" s="17" t="str">
        <f t="shared" si="36"/>
        <v>PhD Middle East Politics: PRP3IAIIAI17</v>
      </c>
      <c r="B424" s="11" t="s">
        <v>3395</v>
      </c>
      <c r="C424" s="11" t="s">
        <v>32964</v>
      </c>
      <c r="D424" s="11" t="s">
        <v>3396</v>
      </c>
      <c r="E424" s="11" t="s">
        <v>261</v>
      </c>
      <c r="F424" s="11" t="s">
        <v>76</v>
      </c>
      <c r="G424" s="11" t="s">
        <v>32186</v>
      </c>
      <c r="H424" s="11" t="s">
        <v>72</v>
      </c>
      <c r="I424" s="11">
        <v>0</v>
      </c>
      <c r="J424" s="11" t="s">
        <v>32168</v>
      </c>
      <c r="K424" s="11" t="s">
        <v>32168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0</v>
      </c>
      <c r="Z424" s="11">
        <v>0</v>
      </c>
      <c r="AA424" s="12" t="s">
        <v>32952</v>
      </c>
      <c r="AB424" s="17" t="str">
        <f t="shared" si="37"/>
        <v>Programme is not compatible with this tool</v>
      </c>
      <c r="AC424" s="17" t="str">
        <f t="shared" si="38"/>
        <v/>
      </c>
      <c r="AD424" s="17">
        <f t="shared" si="39"/>
        <v>6</v>
      </c>
      <c r="AE424" s="17" t="str">
        <f t="shared" si="40"/>
        <v/>
      </c>
      <c r="AF424" s="17" t="str">
        <f t="shared" si="41"/>
        <v/>
      </c>
      <c r="AG424" s="17" t="str" cm="1">
        <f t="array" ref="AG424">IFERROR(IF(J424="Level",INDEX($M424:$S424,AC424+1),INDEX($M424:$S424,AC424)),"")</f>
        <v/>
      </c>
      <c r="AH424" s="17" cm="1">
        <f t="array" ref="AH424">IFERROR(IF(J424="Level",INDEX($M424:$S424,AD424+1),INDEX($M424:$S424,AD424)),"")</f>
        <v>0</v>
      </c>
      <c r="AI424" s="17" t="str" cm="1">
        <f t="array" ref="AI424">IFERROR(INDEX($M424:$S424,AE424),"")</f>
        <v/>
      </c>
      <c r="AJ424" s="17" t="str" cm="1">
        <f t="array" ref="AJ424">IFERROR(INDEX($M424:$S424,AF424),"")</f>
        <v/>
      </c>
      <c r="AK424" s="17" t="str" cm="1">
        <f t="array" ref="AK424">IFERROR(IF(J424="Level",INDEX($T424:$Z424,AC424+1),INDEX($T424:$Z424,AC424)),"")</f>
        <v/>
      </c>
      <c r="AL424" s="17" cm="1">
        <f t="array" ref="AL424">IFERROR(IF(J424="Level",INDEX($T424:$Z424,AD424+1),INDEX($T424:$Z424,AD424)),"")</f>
        <v>0</v>
      </c>
      <c r="AM424" s="17" t="str" cm="1">
        <f t="array" ref="AM424">IFERROR(INDEX($T424:$Z424,AE424),"")</f>
        <v/>
      </c>
      <c r="AN424" s="17" t="str" cm="1">
        <f t="array" ref="AN424">IFERROR(INDEX($T424:$Z424,AF424),"")</f>
        <v/>
      </c>
    </row>
    <row r="425" spans="1:40" hidden="1" x14ac:dyDescent="0.2">
      <c r="A425" s="17" t="str">
        <f t="shared" si="36"/>
        <v>PhD Middle East Politics (Split Site): PRP3IAIIAI22</v>
      </c>
      <c r="B425" s="11" t="s">
        <v>3403</v>
      </c>
      <c r="C425" s="11" t="s">
        <v>32964</v>
      </c>
      <c r="D425" s="11" t="s">
        <v>32212</v>
      </c>
      <c r="E425" s="11" t="s">
        <v>261</v>
      </c>
      <c r="F425" s="11" t="s">
        <v>76</v>
      </c>
      <c r="G425" s="11" t="s">
        <v>32186</v>
      </c>
      <c r="H425" s="11" t="s">
        <v>72</v>
      </c>
      <c r="I425" s="11">
        <v>0</v>
      </c>
      <c r="J425" s="11" t="s">
        <v>32168</v>
      </c>
      <c r="K425" s="11" t="s">
        <v>32168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  <c r="Z425" s="11">
        <v>0</v>
      </c>
      <c r="AA425" s="12" t="s">
        <v>32952</v>
      </c>
      <c r="AB425" s="17" t="str">
        <f t="shared" si="37"/>
        <v>Programme is not compatible with this tool</v>
      </c>
      <c r="AC425" s="17" t="str">
        <f t="shared" si="38"/>
        <v/>
      </c>
      <c r="AD425" s="17">
        <f t="shared" si="39"/>
        <v>6</v>
      </c>
      <c r="AE425" s="17" t="str">
        <f t="shared" si="40"/>
        <v/>
      </c>
      <c r="AF425" s="17" t="str">
        <f t="shared" si="41"/>
        <v/>
      </c>
      <c r="AG425" s="17" t="str" cm="1">
        <f t="array" ref="AG425">IFERROR(IF(J425="Level",INDEX($M425:$S425,AC425+1),INDEX($M425:$S425,AC425)),"")</f>
        <v/>
      </c>
      <c r="AH425" s="17" cm="1">
        <f t="array" ref="AH425">IFERROR(IF(J425="Level",INDEX($M425:$S425,AD425+1),INDEX($M425:$S425,AD425)),"")</f>
        <v>0</v>
      </c>
      <c r="AI425" s="17" t="str" cm="1">
        <f t="array" ref="AI425">IFERROR(INDEX($M425:$S425,AE425),"")</f>
        <v/>
      </c>
      <c r="AJ425" s="17" t="str" cm="1">
        <f t="array" ref="AJ425">IFERROR(INDEX($M425:$S425,AF425),"")</f>
        <v/>
      </c>
      <c r="AK425" s="17" t="str" cm="1">
        <f t="array" ref="AK425">IFERROR(IF(J425="Level",INDEX($T425:$Z425,AC425+1),INDEX($T425:$Z425,AC425)),"")</f>
        <v/>
      </c>
      <c r="AL425" s="17" cm="1">
        <f t="array" ref="AL425">IFERROR(IF(J425="Level",INDEX($T425:$Z425,AD425+1),INDEX($T425:$Z425,AD425)),"")</f>
        <v>0</v>
      </c>
      <c r="AM425" s="17" t="str" cm="1">
        <f t="array" ref="AM425">IFERROR(INDEX($T425:$Z425,AE425),"")</f>
        <v/>
      </c>
      <c r="AN425" s="17" t="str" cm="1">
        <f t="array" ref="AN425">IFERROR(INDEX($T425:$Z425,AF425),"")</f>
        <v/>
      </c>
    </row>
    <row r="426" spans="1:40" ht="25.5" hidden="1" x14ac:dyDescent="0.2">
      <c r="A426" s="17" t="str">
        <f t="shared" si="36"/>
        <v>PhD Advanced Quantitative Methods in Social Sciences (IAIS): PRP3IAIIAI23</v>
      </c>
      <c r="B426" s="11" t="s">
        <v>3404</v>
      </c>
      <c r="C426" s="11" t="s">
        <v>32964</v>
      </c>
      <c r="D426" s="11" t="s">
        <v>3405</v>
      </c>
      <c r="E426" s="11" t="s">
        <v>261</v>
      </c>
      <c r="F426" s="11" t="s">
        <v>76</v>
      </c>
      <c r="G426" s="11" t="s">
        <v>32186</v>
      </c>
      <c r="H426" s="11" t="s">
        <v>72</v>
      </c>
      <c r="I426" s="11">
        <v>0</v>
      </c>
      <c r="J426" s="11" t="s">
        <v>32168</v>
      </c>
      <c r="K426" s="11" t="s">
        <v>32168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>
        <v>0</v>
      </c>
      <c r="V426" s="11">
        <v>0</v>
      </c>
      <c r="W426" s="11">
        <v>0</v>
      </c>
      <c r="X426" s="11">
        <v>0</v>
      </c>
      <c r="Y426" s="11">
        <v>0</v>
      </c>
      <c r="Z426" s="11">
        <v>0</v>
      </c>
      <c r="AA426" s="12" t="s">
        <v>32952</v>
      </c>
      <c r="AB426" s="17" t="str">
        <f t="shared" si="37"/>
        <v>Programme is not compatible with this tool</v>
      </c>
      <c r="AC426" s="17" t="str">
        <f t="shared" si="38"/>
        <v/>
      </c>
      <c r="AD426" s="17">
        <f t="shared" si="39"/>
        <v>6</v>
      </c>
      <c r="AE426" s="17" t="str">
        <f t="shared" si="40"/>
        <v/>
      </c>
      <c r="AF426" s="17" t="str">
        <f t="shared" si="41"/>
        <v/>
      </c>
      <c r="AG426" s="17" t="str" cm="1">
        <f t="array" ref="AG426">IFERROR(IF(J426="Level",INDEX($M426:$S426,AC426+1),INDEX($M426:$S426,AC426)),"")</f>
        <v/>
      </c>
      <c r="AH426" s="17" cm="1">
        <f t="array" ref="AH426">IFERROR(IF(J426="Level",INDEX($M426:$S426,AD426+1),INDEX($M426:$S426,AD426)),"")</f>
        <v>0</v>
      </c>
      <c r="AI426" s="17" t="str" cm="1">
        <f t="array" ref="AI426">IFERROR(INDEX($M426:$S426,AE426),"")</f>
        <v/>
      </c>
      <c r="AJ426" s="17" t="str" cm="1">
        <f t="array" ref="AJ426">IFERROR(INDEX($M426:$S426,AF426),"")</f>
        <v/>
      </c>
      <c r="AK426" s="17" t="str" cm="1">
        <f t="array" ref="AK426">IFERROR(IF(J426="Level",INDEX($T426:$Z426,AC426+1),INDEX($T426:$Z426,AC426)),"")</f>
        <v/>
      </c>
      <c r="AL426" s="17" cm="1">
        <f t="array" ref="AL426">IFERROR(IF(J426="Level",INDEX($T426:$Z426,AD426+1),INDEX($T426:$Z426,AD426)),"")</f>
        <v>0</v>
      </c>
      <c r="AM426" s="17" t="str" cm="1">
        <f t="array" ref="AM426">IFERROR(INDEX($T426:$Z426,AE426),"")</f>
        <v/>
      </c>
      <c r="AN426" s="17" t="str" cm="1">
        <f t="array" ref="AN426">IFERROR(INDEX($T426:$Z426,AF426),"")</f>
        <v/>
      </c>
    </row>
    <row r="427" spans="1:40" hidden="1" x14ac:dyDescent="0.2">
      <c r="A427" s="17" t="str">
        <f t="shared" si="36"/>
        <v>MPhil Law: PRH2LAWLAW01</v>
      </c>
      <c r="B427" s="11" t="s">
        <v>2682</v>
      </c>
      <c r="C427" s="11" t="s">
        <v>32964</v>
      </c>
      <c r="D427" s="11" t="s">
        <v>2683</v>
      </c>
      <c r="E427" s="11" t="s">
        <v>75</v>
      </c>
      <c r="F427" s="11" t="s">
        <v>76</v>
      </c>
      <c r="G427" s="11" t="s">
        <v>32186</v>
      </c>
      <c r="H427" s="11" t="s">
        <v>72</v>
      </c>
      <c r="I427" s="11">
        <v>0</v>
      </c>
      <c r="J427" s="11" t="s">
        <v>32168</v>
      </c>
      <c r="K427" s="11" t="s">
        <v>32168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>
        <v>0</v>
      </c>
      <c r="V427" s="11">
        <v>0</v>
      </c>
      <c r="W427" s="11">
        <v>0</v>
      </c>
      <c r="X427" s="11">
        <v>0</v>
      </c>
      <c r="Y427" s="11">
        <v>0</v>
      </c>
      <c r="Z427" s="11">
        <v>0</v>
      </c>
      <c r="AA427" s="12" t="s">
        <v>32952</v>
      </c>
      <c r="AB427" s="17" t="str">
        <f t="shared" si="37"/>
        <v>Programme is not compatible with this tool</v>
      </c>
      <c r="AC427" s="17" t="str">
        <f t="shared" si="38"/>
        <v/>
      </c>
      <c r="AD427" s="17">
        <f t="shared" si="39"/>
        <v>6</v>
      </c>
      <c r="AE427" s="17" t="str">
        <f t="shared" si="40"/>
        <v/>
      </c>
      <c r="AF427" s="17" t="str">
        <f t="shared" si="41"/>
        <v/>
      </c>
      <c r="AG427" s="17" t="str" cm="1">
        <f t="array" ref="AG427">IFERROR(IF(J427="Level",INDEX($M427:$S427,AC427+1),INDEX($M427:$S427,AC427)),"")</f>
        <v/>
      </c>
      <c r="AH427" s="17" cm="1">
        <f t="array" ref="AH427">IFERROR(IF(J427="Level",INDEX($M427:$S427,AD427+1),INDEX($M427:$S427,AD427)),"")</f>
        <v>0</v>
      </c>
      <c r="AI427" s="17" t="str" cm="1">
        <f t="array" ref="AI427">IFERROR(INDEX($M427:$S427,AE427),"")</f>
        <v/>
      </c>
      <c r="AJ427" s="17" t="str" cm="1">
        <f t="array" ref="AJ427">IFERROR(INDEX($M427:$S427,AF427),"")</f>
        <v/>
      </c>
      <c r="AK427" s="17" t="str" cm="1">
        <f t="array" ref="AK427">IFERROR(IF(J427="Level",INDEX($T427:$Z427,AC427+1),INDEX($T427:$Z427,AC427)),"")</f>
        <v/>
      </c>
      <c r="AL427" s="17" cm="1">
        <f t="array" ref="AL427">IFERROR(IF(J427="Level",INDEX($T427:$Z427,AD427+1),INDEX($T427:$Z427,AD427)),"")</f>
        <v>0</v>
      </c>
      <c r="AM427" s="17" t="str" cm="1">
        <f t="array" ref="AM427">IFERROR(INDEX($T427:$Z427,AE427),"")</f>
        <v/>
      </c>
      <c r="AN427" s="17" t="str" cm="1">
        <f t="array" ref="AN427">IFERROR(INDEX($T427:$Z427,AF427),"")</f>
        <v/>
      </c>
    </row>
    <row r="428" spans="1:40" hidden="1" x14ac:dyDescent="0.2">
      <c r="A428" s="17" t="str">
        <f t="shared" si="36"/>
        <v>MPhil Legal Practice: PRH2LAWLAW03</v>
      </c>
      <c r="B428" s="11" t="s">
        <v>2685</v>
      </c>
      <c r="C428" s="11" t="s">
        <v>32964</v>
      </c>
      <c r="D428" s="11" t="s">
        <v>2686</v>
      </c>
      <c r="E428" s="11" t="s">
        <v>75</v>
      </c>
      <c r="F428" s="11" t="s">
        <v>76</v>
      </c>
      <c r="G428" s="11" t="s">
        <v>32186</v>
      </c>
      <c r="H428" s="11" t="s">
        <v>72</v>
      </c>
      <c r="I428" s="11">
        <v>0</v>
      </c>
      <c r="J428" s="11" t="s">
        <v>32168</v>
      </c>
      <c r="K428" s="11" t="s">
        <v>32168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>
        <v>0</v>
      </c>
      <c r="V428" s="11">
        <v>0</v>
      </c>
      <c r="W428" s="11">
        <v>0</v>
      </c>
      <c r="X428" s="11">
        <v>0</v>
      </c>
      <c r="Y428" s="11">
        <v>0</v>
      </c>
      <c r="Z428" s="11">
        <v>0</v>
      </c>
      <c r="AA428" s="12" t="s">
        <v>32952</v>
      </c>
      <c r="AB428" s="17" t="str">
        <f t="shared" si="37"/>
        <v>Programme is not compatible with this tool</v>
      </c>
      <c r="AC428" s="17" t="str">
        <f t="shared" si="38"/>
        <v/>
      </c>
      <c r="AD428" s="17">
        <f t="shared" si="39"/>
        <v>6</v>
      </c>
      <c r="AE428" s="17" t="str">
        <f t="shared" si="40"/>
        <v/>
      </c>
      <c r="AF428" s="17" t="str">
        <f t="shared" si="41"/>
        <v/>
      </c>
      <c r="AG428" s="17" t="str" cm="1">
        <f t="array" ref="AG428">IFERROR(IF(J428="Level",INDEX($M428:$S428,AC428+1),INDEX($M428:$S428,AC428)),"")</f>
        <v/>
      </c>
      <c r="AH428" s="17" cm="1">
        <f t="array" ref="AH428">IFERROR(IF(J428="Level",INDEX($M428:$S428,AD428+1),INDEX($M428:$S428,AD428)),"")</f>
        <v>0</v>
      </c>
      <c r="AI428" s="17" t="str" cm="1">
        <f t="array" ref="AI428">IFERROR(INDEX($M428:$S428,AE428),"")</f>
        <v/>
      </c>
      <c r="AJ428" s="17" t="str" cm="1">
        <f t="array" ref="AJ428">IFERROR(INDEX($M428:$S428,AF428),"")</f>
        <v/>
      </c>
      <c r="AK428" s="17" t="str" cm="1">
        <f t="array" ref="AK428">IFERROR(IF(J428="Level",INDEX($T428:$Z428,AC428+1),INDEX($T428:$Z428,AC428)),"")</f>
        <v/>
      </c>
      <c r="AL428" s="17" cm="1">
        <f t="array" ref="AL428">IFERROR(IF(J428="Level",INDEX($T428:$Z428,AD428+1),INDEX($T428:$Z428,AD428)),"")</f>
        <v>0</v>
      </c>
      <c r="AM428" s="17" t="str" cm="1">
        <f t="array" ref="AM428">IFERROR(INDEX($T428:$Z428,AE428),"")</f>
        <v/>
      </c>
      <c r="AN428" s="17" t="str" cm="1">
        <f t="array" ref="AN428">IFERROR(INDEX($T428:$Z428,AF428),"")</f>
        <v/>
      </c>
    </row>
    <row r="429" spans="1:40" hidden="1" x14ac:dyDescent="0.2">
      <c r="A429" s="17" t="str">
        <f t="shared" si="36"/>
        <v>MPhil Legal Practice (SS): PRH2LAWLAW05</v>
      </c>
      <c r="B429" s="11" t="s">
        <v>2688</v>
      </c>
      <c r="C429" s="11" t="s">
        <v>32964</v>
      </c>
      <c r="D429" s="11" t="s">
        <v>2689</v>
      </c>
      <c r="E429" s="11" t="s">
        <v>75</v>
      </c>
      <c r="F429" s="11" t="s">
        <v>76</v>
      </c>
      <c r="G429" s="11" t="s">
        <v>32186</v>
      </c>
      <c r="H429" s="11" t="s">
        <v>72</v>
      </c>
      <c r="I429" s="11">
        <v>0</v>
      </c>
      <c r="J429" s="11" t="s">
        <v>32168</v>
      </c>
      <c r="K429" s="11" t="s">
        <v>32168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>
        <v>0</v>
      </c>
      <c r="V429" s="11">
        <v>0</v>
      </c>
      <c r="W429" s="11">
        <v>0</v>
      </c>
      <c r="X429" s="11">
        <v>0</v>
      </c>
      <c r="Y429" s="11">
        <v>0</v>
      </c>
      <c r="Z429" s="11">
        <v>0</v>
      </c>
      <c r="AA429" s="12" t="s">
        <v>32952</v>
      </c>
      <c r="AB429" s="17" t="str">
        <f t="shared" si="37"/>
        <v>Programme is not compatible with this tool</v>
      </c>
      <c r="AC429" s="17" t="str">
        <f t="shared" si="38"/>
        <v/>
      </c>
      <c r="AD429" s="17">
        <f t="shared" si="39"/>
        <v>6</v>
      </c>
      <c r="AE429" s="17" t="str">
        <f t="shared" si="40"/>
        <v/>
      </c>
      <c r="AF429" s="17" t="str">
        <f t="shared" si="41"/>
        <v/>
      </c>
      <c r="AG429" s="17" t="str" cm="1">
        <f t="array" ref="AG429">IFERROR(IF(J429="Level",INDEX($M429:$S429,AC429+1),INDEX($M429:$S429,AC429)),"")</f>
        <v/>
      </c>
      <c r="AH429" s="17" cm="1">
        <f t="array" ref="AH429">IFERROR(IF(J429="Level",INDEX($M429:$S429,AD429+1),INDEX($M429:$S429,AD429)),"")</f>
        <v>0</v>
      </c>
      <c r="AI429" s="17" t="str" cm="1">
        <f t="array" ref="AI429">IFERROR(INDEX($M429:$S429,AE429),"")</f>
        <v/>
      </c>
      <c r="AJ429" s="17" t="str" cm="1">
        <f t="array" ref="AJ429">IFERROR(INDEX($M429:$S429,AF429),"")</f>
        <v/>
      </c>
      <c r="AK429" s="17" t="str" cm="1">
        <f t="array" ref="AK429">IFERROR(IF(J429="Level",INDEX($T429:$Z429,AC429+1),INDEX($T429:$Z429,AC429)),"")</f>
        <v/>
      </c>
      <c r="AL429" s="17" cm="1">
        <f t="array" ref="AL429">IFERROR(IF(J429="Level",INDEX($T429:$Z429,AD429+1),INDEX($T429:$Z429,AD429)),"")</f>
        <v>0</v>
      </c>
      <c r="AM429" s="17" t="str" cm="1">
        <f t="array" ref="AM429">IFERROR(INDEX($T429:$Z429,AE429),"")</f>
        <v/>
      </c>
      <c r="AN429" s="17" t="str" cm="1">
        <f t="array" ref="AN429">IFERROR(INDEX($T429:$Z429,AF429),"")</f>
        <v/>
      </c>
    </row>
    <row r="430" spans="1:40" hidden="1" x14ac:dyDescent="0.2">
      <c r="A430" s="17" t="str">
        <f t="shared" si="36"/>
        <v>MPhil Law (QUEX): PRH2LAWLAW06</v>
      </c>
      <c r="B430" s="11" t="s">
        <v>2690</v>
      </c>
      <c r="C430" s="11" t="s">
        <v>32964</v>
      </c>
      <c r="D430" s="11" t="s">
        <v>2691</v>
      </c>
      <c r="E430" s="11" t="s">
        <v>75</v>
      </c>
      <c r="F430" s="11" t="s">
        <v>76</v>
      </c>
      <c r="G430" s="11" t="s">
        <v>32186</v>
      </c>
      <c r="H430" s="11" t="s">
        <v>72</v>
      </c>
      <c r="I430" s="11">
        <v>0</v>
      </c>
      <c r="J430" s="11" t="s">
        <v>32168</v>
      </c>
      <c r="K430" s="11" t="s">
        <v>32168</v>
      </c>
      <c r="L430" s="11">
        <v>0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>
        <v>0</v>
      </c>
      <c r="V430" s="11">
        <v>0</v>
      </c>
      <c r="W430" s="11">
        <v>0</v>
      </c>
      <c r="X430" s="11">
        <v>0</v>
      </c>
      <c r="Y430" s="11">
        <v>0</v>
      </c>
      <c r="Z430" s="11">
        <v>0</v>
      </c>
      <c r="AA430" s="12" t="s">
        <v>32952</v>
      </c>
      <c r="AB430" s="17" t="str">
        <f t="shared" si="37"/>
        <v>Programme is not compatible with this tool</v>
      </c>
      <c r="AC430" s="17" t="str">
        <f t="shared" si="38"/>
        <v/>
      </c>
      <c r="AD430" s="17">
        <f t="shared" si="39"/>
        <v>6</v>
      </c>
      <c r="AE430" s="17" t="str">
        <f t="shared" si="40"/>
        <v/>
      </c>
      <c r="AF430" s="17" t="str">
        <f t="shared" si="41"/>
        <v/>
      </c>
      <c r="AG430" s="17" t="str" cm="1">
        <f t="array" ref="AG430">IFERROR(IF(J430="Level",INDEX($M430:$S430,AC430+1),INDEX($M430:$S430,AC430)),"")</f>
        <v/>
      </c>
      <c r="AH430" s="17" cm="1">
        <f t="array" ref="AH430">IFERROR(IF(J430="Level",INDEX($M430:$S430,AD430+1),INDEX($M430:$S430,AD430)),"")</f>
        <v>0</v>
      </c>
      <c r="AI430" s="17" t="str" cm="1">
        <f t="array" ref="AI430">IFERROR(INDEX($M430:$S430,AE430),"")</f>
        <v/>
      </c>
      <c r="AJ430" s="17" t="str" cm="1">
        <f t="array" ref="AJ430">IFERROR(INDEX($M430:$S430,AF430),"")</f>
        <v/>
      </c>
      <c r="AK430" s="17" t="str" cm="1">
        <f t="array" ref="AK430">IFERROR(IF(J430="Level",INDEX($T430:$Z430,AC430+1),INDEX($T430:$Z430,AC430)),"")</f>
        <v/>
      </c>
      <c r="AL430" s="17" cm="1">
        <f t="array" ref="AL430">IFERROR(IF(J430="Level",INDEX($T430:$Z430,AD430+1),INDEX($T430:$Z430,AD430)),"")</f>
        <v>0</v>
      </c>
      <c r="AM430" s="17" t="str" cm="1">
        <f t="array" ref="AM430">IFERROR(INDEX($T430:$Z430,AE430),"")</f>
        <v/>
      </c>
      <c r="AN430" s="17" t="str" cm="1">
        <f t="array" ref="AN430">IFERROR(INDEX($T430:$Z430,AF430),"")</f>
        <v/>
      </c>
    </row>
    <row r="431" spans="1:40" hidden="1" x14ac:dyDescent="0.2">
      <c r="A431" s="17" t="str">
        <f t="shared" si="36"/>
        <v>MAbyRes Law: PRM3LAWLAW01</v>
      </c>
      <c r="B431" s="11" t="s">
        <v>2386</v>
      </c>
      <c r="C431" s="11" t="s">
        <v>32964</v>
      </c>
      <c r="D431" s="11" t="s">
        <v>2387</v>
      </c>
      <c r="E431" s="11" t="s">
        <v>75</v>
      </c>
      <c r="F431" s="11" t="s">
        <v>76</v>
      </c>
      <c r="G431" s="11" t="s">
        <v>32186</v>
      </c>
      <c r="H431" s="11" t="s">
        <v>72</v>
      </c>
      <c r="I431" s="11">
        <v>0</v>
      </c>
      <c r="J431" s="11" t="s">
        <v>32168</v>
      </c>
      <c r="K431" s="11" t="s">
        <v>32168</v>
      </c>
      <c r="L431" s="11">
        <v>0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>
        <v>0</v>
      </c>
      <c r="V431" s="11">
        <v>0</v>
      </c>
      <c r="W431" s="11">
        <v>0</v>
      </c>
      <c r="X431" s="11">
        <v>0</v>
      </c>
      <c r="Y431" s="11">
        <v>0</v>
      </c>
      <c r="Z431" s="11">
        <v>0</v>
      </c>
      <c r="AA431" s="12" t="s">
        <v>32952</v>
      </c>
      <c r="AB431" s="17" t="str">
        <f t="shared" si="37"/>
        <v>Programme is not compatible with this tool</v>
      </c>
      <c r="AC431" s="17" t="str">
        <f t="shared" si="38"/>
        <v/>
      </c>
      <c r="AD431" s="17">
        <f t="shared" si="39"/>
        <v>6</v>
      </c>
      <c r="AE431" s="17" t="str">
        <f t="shared" si="40"/>
        <v/>
      </c>
      <c r="AF431" s="17" t="str">
        <f t="shared" si="41"/>
        <v/>
      </c>
      <c r="AG431" s="17" t="str" cm="1">
        <f t="array" ref="AG431">IFERROR(IF(J431="Level",INDEX($M431:$S431,AC431+1),INDEX($M431:$S431,AC431)),"")</f>
        <v/>
      </c>
      <c r="AH431" s="17" cm="1">
        <f t="array" ref="AH431">IFERROR(IF(J431="Level",INDEX($M431:$S431,AD431+1),INDEX($M431:$S431,AD431)),"")</f>
        <v>0</v>
      </c>
      <c r="AI431" s="17" t="str" cm="1">
        <f t="array" ref="AI431">IFERROR(INDEX($M431:$S431,AE431),"")</f>
        <v/>
      </c>
      <c r="AJ431" s="17" t="str" cm="1">
        <f t="array" ref="AJ431">IFERROR(INDEX($M431:$S431,AF431),"")</f>
        <v/>
      </c>
      <c r="AK431" s="17" t="str" cm="1">
        <f t="array" ref="AK431">IFERROR(IF(J431="Level",INDEX($T431:$Z431,AC431+1),INDEX($T431:$Z431,AC431)),"")</f>
        <v/>
      </c>
      <c r="AL431" s="17" cm="1">
        <f t="array" ref="AL431">IFERROR(IF(J431="Level",INDEX($T431:$Z431,AD431+1),INDEX($T431:$Z431,AD431)),"")</f>
        <v>0</v>
      </c>
      <c r="AM431" s="17" t="str" cm="1">
        <f t="array" ref="AM431">IFERROR(INDEX($T431:$Z431,AE431),"")</f>
        <v/>
      </c>
      <c r="AN431" s="17" t="str" cm="1">
        <f t="array" ref="AN431">IFERROR(INDEX($T431:$Z431,AF431),"")</f>
        <v/>
      </c>
    </row>
    <row r="432" spans="1:40" hidden="1" x14ac:dyDescent="0.2">
      <c r="A432" s="17" t="str">
        <f t="shared" si="36"/>
        <v>PhDbyPub Law (Part-Time): PRP2LAWLAW01</v>
      </c>
      <c r="B432" s="11" t="s">
        <v>3946</v>
      </c>
      <c r="C432" s="11" t="s">
        <v>32964</v>
      </c>
      <c r="D432" s="11" t="s">
        <v>3947</v>
      </c>
      <c r="E432" s="11" t="s">
        <v>75</v>
      </c>
      <c r="F432" s="11" t="s">
        <v>76</v>
      </c>
      <c r="G432" s="11" t="s">
        <v>32186</v>
      </c>
      <c r="H432" s="11" t="s">
        <v>72</v>
      </c>
      <c r="I432" s="11">
        <v>0</v>
      </c>
      <c r="J432" s="11" t="s">
        <v>32168</v>
      </c>
      <c r="K432" s="11" t="s">
        <v>32168</v>
      </c>
      <c r="L432" s="11">
        <v>0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>
        <v>0</v>
      </c>
      <c r="V432" s="11">
        <v>0</v>
      </c>
      <c r="W432" s="11">
        <v>0</v>
      </c>
      <c r="X432" s="11">
        <v>0</v>
      </c>
      <c r="Y432" s="11">
        <v>0</v>
      </c>
      <c r="Z432" s="11">
        <v>0</v>
      </c>
      <c r="AA432" s="12" t="s">
        <v>32952</v>
      </c>
      <c r="AB432" s="17" t="str">
        <f t="shared" si="37"/>
        <v>Programme is not compatible with this tool</v>
      </c>
      <c r="AC432" s="17" t="str">
        <f t="shared" si="38"/>
        <v/>
      </c>
      <c r="AD432" s="17">
        <f t="shared" si="39"/>
        <v>6</v>
      </c>
      <c r="AE432" s="17" t="str">
        <f t="shared" si="40"/>
        <v/>
      </c>
      <c r="AF432" s="17" t="str">
        <f t="shared" si="41"/>
        <v/>
      </c>
      <c r="AG432" s="17" t="str" cm="1">
        <f t="array" ref="AG432">IFERROR(IF(J432="Level",INDEX($M432:$S432,AC432+1),INDEX($M432:$S432,AC432)),"")</f>
        <v/>
      </c>
      <c r="AH432" s="17" cm="1">
        <f t="array" ref="AH432">IFERROR(IF(J432="Level",INDEX($M432:$S432,AD432+1),INDEX($M432:$S432,AD432)),"")</f>
        <v>0</v>
      </c>
      <c r="AI432" s="17" t="str" cm="1">
        <f t="array" ref="AI432">IFERROR(INDEX($M432:$S432,AE432),"")</f>
        <v/>
      </c>
      <c r="AJ432" s="17" t="str" cm="1">
        <f t="array" ref="AJ432">IFERROR(INDEX($M432:$S432,AF432),"")</f>
        <v/>
      </c>
      <c r="AK432" s="17" t="str" cm="1">
        <f t="array" ref="AK432">IFERROR(IF(J432="Level",INDEX($T432:$Z432,AC432+1),INDEX($T432:$Z432,AC432)),"")</f>
        <v/>
      </c>
      <c r="AL432" s="17" cm="1">
        <f t="array" ref="AL432">IFERROR(IF(J432="Level",INDEX($T432:$Z432,AD432+1),INDEX($T432:$Z432,AD432)),"")</f>
        <v>0</v>
      </c>
      <c r="AM432" s="17" t="str" cm="1">
        <f t="array" ref="AM432">IFERROR(INDEX($T432:$Z432,AE432),"")</f>
        <v/>
      </c>
      <c r="AN432" s="17" t="str" cm="1">
        <f t="array" ref="AN432">IFERROR(INDEX($T432:$Z432,AF432),"")</f>
        <v/>
      </c>
    </row>
    <row r="433" spans="1:40" hidden="1" x14ac:dyDescent="0.2">
      <c r="A433" s="17" t="str">
        <f t="shared" si="36"/>
        <v>PhD Law: PRP3LAWLAW02</v>
      </c>
      <c r="B433" s="11" t="s">
        <v>3406</v>
      </c>
      <c r="C433" s="11" t="s">
        <v>32964</v>
      </c>
      <c r="D433" s="11" t="s">
        <v>3407</v>
      </c>
      <c r="E433" s="11" t="s">
        <v>75</v>
      </c>
      <c r="F433" s="11" t="s">
        <v>76</v>
      </c>
      <c r="G433" s="11" t="s">
        <v>32186</v>
      </c>
      <c r="H433" s="11" t="s">
        <v>72</v>
      </c>
      <c r="I433" s="11">
        <v>0</v>
      </c>
      <c r="J433" s="11" t="s">
        <v>32168</v>
      </c>
      <c r="K433" s="11" t="s">
        <v>32168</v>
      </c>
      <c r="L433" s="11">
        <v>0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>
        <v>0</v>
      </c>
      <c r="V433" s="11">
        <v>0</v>
      </c>
      <c r="W433" s="11">
        <v>0</v>
      </c>
      <c r="X433" s="11">
        <v>0</v>
      </c>
      <c r="Y433" s="11">
        <v>0</v>
      </c>
      <c r="Z433" s="11">
        <v>0</v>
      </c>
      <c r="AA433" s="12" t="s">
        <v>32952</v>
      </c>
      <c r="AB433" s="17" t="str">
        <f t="shared" si="37"/>
        <v>Programme is not compatible with this tool</v>
      </c>
      <c r="AC433" s="17" t="str">
        <f t="shared" si="38"/>
        <v/>
      </c>
      <c r="AD433" s="17">
        <f t="shared" si="39"/>
        <v>6</v>
      </c>
      <c r="AE433" s="17" t="str">
        <f t="shared" si="40"/>
        <v/>
      </c>
      <c r="AF433" s="17" t="str">
        <f t="shared" si="41"/>
        <v/>
      </c>
      <c r="AG433" s="17" t="str" cm="1">
        <f t="array" ref="AG433">IFERROR(IF(J433="Level",INDEX($M433:$S433,AC433+1),INDEX($M433:$S433,AC433)),"")</f>
        <v/>
      </c>
      <c r="AH433" s="17" cm="1">
        <f t="array" ref="AH433">IFERROR(IF(J433="Level",INDEX($M433:$S433,AD433+1),INDEX($M433:$S433,AD433)),"")</f>
        <v>0</v>
      </c>
      <c r="AI433" s="17" t="str" cm="1">
        <f t="array" ref="AI433">IFERROR(INDEX($M433:$S433,AE433),"")</f>
        <v/>
      </c>
      <c r="AJ433" s="17" t="str" cm="1">
        <f t="array" ref="AJ433">IFERROR(INDEX($M433:$S433,AF433),"")</f>
        <v/>
      </c>
      <c r="AK433" s="17" t="str" cm="1">
        <f t="array" ref="AK433">IFERROR(IF(J433="Level",INDEX($T433:$Z433,AC433+1),INDEX($T433:$Z433,AC433)),"")</f>
        <v/>
      </c>
      <c r="AL433" s="17" cm="1">
        <f t="array" ref="AL433">IFERROR(IF(J433="Level",INDEX($T433:$Z433,AD433+1),INDEX($T433:$Z433,AD433)),"")</f>
        <v>0</v>
      </c>
      <c r="AM433" s="17" t="str" cm="1">
        <f t="array" ref="AM433">IFERROR(INDEX($T433:$Z433,AE433),"")</f>
        <v/>
      </c>
      <c r="AN433" s="17" t="str" cm="1">
        <f t="array" ref="AN433">IFERROR(INDEX($T433:$Z433,AF433),"")</f>
        <v/>
      </c>
    </row>
    <row r="434" spans="1:40" hidden="1" x14ac:dyDescent="0.2">
      <c r="A434" s="17" t="str">
        <f t="shared" si="36"/>
        <v>PhD Legal Practice: PRP3LAWLAW04</v>
      </c>
      <c r="B434" s="11" t="s">
        <v>3410</v>
      </c>
      <c r="C434" s="11" t="s">
        <v>32964</v>
      </c>
      <c r="D434" s="11" t="s">
        <v>3411</v>
      </c>
      <c r="E434" s="11" t="s">
        <v>75</v>
      </c>
      <c r="F434" s="11" t="s">
        <v>76</v>
      </c>
      <c r="G434" s="11" t="s">
        <v>32186</v>
      </c>
      <c r="H434" s="11" t="s">
        <v>72</v>
      </c>
      <c r="I434" s="11">
        <v>0</v>
      </c>
      <c r="J434" s="11" t="s">
        <v>32168</v>
      </c>
      <c r="K434" s="11" t="s">
        <v>32168</v>
      </c>
      <c r="L434" s="11">
        <v>0</v>
      </c>
      <c r="M434" s="11">
        <v>0</v>
      </c>
      <c r="N434" s="11">
        <v>0</v>
      </c>
      <c r="O434" s="11">
        <v>0</v>
      </c>
      <c r="P434" s="11">
        <v>0</v>
      </c>
      <c r="Q434" s="11">
        <v>0</v>
      </c>
      <c r="R434" s="11">
        <v>0</v>
      </c>
      <c r="S434" s="11">
        <v>0</v>
      </c>
      <c r="T434" s="11">
        <v>0</v>
      </c>
      <c r="U434" s="11">
        <v>0</v>
      </c>
      <c r="V434" s="11">
        <v>0</v>
      </c>
      <c r="W434" s="11">
        <v>0</v>
      </c>
      <c r="X434" s="11">
        <v>0</v>
      </c>
      <c r="Y434" s="11">
        <v>0</v>
      </c>
      <c r="Z434" s="11">
        <v>0</v>
      </c>
      <c r="AA434" s="12" t="s">
        <v>32952</v>
      </c>
      <c r="AB434" s="17" t="str">
        <f t="shared" si="37"/>
        <v>Programme is not compatible with this tool</v>
      </c>
      <c r="AC434" s="17" t="str">
        <f t="shared" si="38"/>
        <v/>
      </c>
      <c r="AD434" s="17">
        <f t="shared" si="39"/>
        <v>6</v>
      </c>
      <c r="AE434" s="17" t="str">
        <f t="shared" si="40"/>
        <v/>
      </c>
      <c r="AF434" s="17" t="str">
        <f t="shared" si="41"/>
        <v/>
      </c>
      <c r="AG434" s="17" t="str" cm="1">
        <f t="array" ref="AG434">IFERROR(IF(J434="Level",INDEX($M434:$S434,AC434+1),INDEX($M434:$S434,AC434)),"")</f>
        <v/>
      </c>
      <c r="AH434" s="17" cm="1">
        <f t="array" ref="AH434">IFERROR(IF(J434="Level",INDEX($M434:$S434,AD434+1),INDEX($M434:$S434,AD434)),"")</f>
        <v>0</v>
      </c>
      <c r="AI434" s="17" t="str" cm="1">
        <f t="array" ref="AI434">IFERROR(INDEX($M434:$S434,AE434),"")</f>
        <v/>
      </c>
      <c r="AJ434" s="17" t="str" cm="1">
        <f t="array" ref="AJ434">IFERROR(INDEX($M434:$S434,AF434),"")</f>
        <v/>
      </c>
      <c r="AK434" s="17" t="str" cm="1">
        <f t="array" ref="AK434">IFERROR(IF(J434="Level",INDEX($T434:$Z434,AC434+1),INDEX($T434:$Z434,AC434)),"")</f>
        <v/>
      </c>
      <c r="AL434" s="17" cm="1">
        <f t="array" ref="AL434">IFERROR(IF(J434="Level",INDEX($T434:$Z434,AD434+1),INDEX($T434:$Z434,AD434)),"")</f>
        <v>0</v>
      </c>
      <c r="AM434" s="17" t="str" cm="1">
        <f t="array" ref="AM434">IFERROR(INDEX($T434:$Z434,AE434),"")</f>
        <v/>
      </c>
      <c r="AN434" s="17" t="str" cm="1">
        <f t="array" ref="AN434">IFERROR(INDEX($T434:$Z434,AF434),"")</f>
        <v/>
      </c>
    </row>
    <row r="435" spans="1:40" hidden="1" x14ac:dyDescent="0.2">
      <c r="A435" s="17" t="str">
        <f t="shared" si="36"/>
        <v>PhD Legal Practice (Split Site): PRP3LAWLAW06</v>
      </c>
      <c r="B435" s="11" t="s">
        <v>3414</v>
      </c>
      <c r="C435" s="11" t="s">
        <v>32964</v>
      </c>
      <c r="D435" s="11" t="s">
        <v>32217</v>
      </c>
      <c r="E435" s="11" t="s">
        <v>75</v>
      </c>
      <c r="F435" s="11" t="s">
        <v>76</v>
      </c>
      <c r="G435" s="11" t="s">
        <v>32186</v>
      </c>
      <c r="H435" s="11" t="s">
        <v>72</v>
      </c>
      <c r="I435" s="11">
        <v>0</v>
      </c>
      <c r="J435" s="11" t="s">
        <v>32168</v>
      </c>
      <c r="K435" s="11" t="s">
        <v>32168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>
        <v>0</v>
      </c>
      <c r="V435" s="11">
        <v>0</v>
      </c>
      <c r="W435" s="11">
        <v>0</v>
      </c>
      <c r="X435" s="11">
        <v>0</v>
      </c>
      <c r="Y435" s="11">
        <v>0</v>
      </c>
      <c r="Z435" s="11">
        <v>0</v>
      </c>
      <c r="AA435" s="12" t="s">
        <v>32952</v>
      </c>
      <c r="AB435" s="17" t="str">
        <f t="shared" si="37"/>
        <v>Programme is not compatible with this tool</v>
      </c>
      <c r="AC435" s="17" t="str">
        <f t="shared" si="38"/>
        <v/>
      </c>
      <c r="AD435" s="17">
        <f t="shared" si="39"/>
        <v>6</v>
      </c>
      <c r="AE435" s="17" t="str">
        <f t="shared" si="40"/>
        <v/>
      </c>
      <c r="AF435" s="17" t="str">
        <f t="shared" si="41"/>
        <v/>
      </c>
      <c r="AG435" s="17" t="str" cm="1">
        <f t="array" ref="AG435">IFERROR(IF(J435="Level",INDEX($M435:$S435,AC435+1),INDEX($M435:$S435,AC435)),"")</f>
        <v/>
      </c>
      <c r="AH435" s="17" cm="1">
        <f t="array" ref="AH435">IFERROR(IF(J435="Level",INDEX($M435:$S435,AD435+1),INDEX($M435:$S435,AD435)),"")</f>
        <v>0</v>
      </c>
      <c r="AI435" s="17" t="str" cm="1">
        <f t="array" ref="AI435">IFERROR(INDEX($M435:$S435,AE435),"")</f>
        <v/>
      </c>
      <c r="AJ435" s="17" t="str" cm="1">
        <f t="array" ref="AJ435">IFERROR(INDEX($M435:$S435,AF435),"")</f>
        <v/>
      </c>
      <c r="AK435" s="17" t="str" cm="1">
        <f t="array" ref="AK435">IFERROR(IF(J435="Level",INDEX($T435:$Z435,AC435+1),INDEX($T435:$Z435,AC435)),"")</f>
        <v/>
      </c>
      <c r="AL435" s="17" cm="1">
        <f t="array" ref="AL435">IFERROR(IF(J435="Level",INDEX($T435:$Z435,AD435+1),INDEX($T435:$Z435,AD435)),"")</f>
        <v>0</v>
      </c>
      <c r="AM435" s="17" t="str" cm="1">
        <f t="array" ref="AM435">IFERROR(INDEX($T435:$Z435,AE435),"")</f>
        <v/>
      </c>
      <c r="AN435" s="17" t="str" cm="1">
        <f t="array" ref="AN435">IFERROR(INDEX($T435:$Z435,AF435),"")</f>
        <v/>
      </c>
    </row>
    <row r="436" spans="1:40" hidden="1" x14ac:dyDescent="0.2">
      <c r="A436" s="17" t="str">
        <f t="shared" si="36"/>
        <v>PhD Law (QUEX): PRP3LAWLAW07</v>
      </c>
      <c r="B436" s="11" t="s">
        <v>3415</v>
      </c>
      <c r="C436" s="11" t="s">
        <v>32964</v>
      </c>
      <c r="D436" s="11" t="s">
        <v>3416</v>
      </c>
      <c r="E436" s="11" t="s">
        <v>75</v>
      </c>
      <c r="F436" s="11" t="s">
        <v>76</v>
      </c>
      <c r="G436" s="11" t="s">
        <v>32186</v>
      </c>
      <c r="H436" s="11" t="s">
        <v>72</v>
      </c>
      <c r="I436" s="11">
        <v>0</v>
      </c>
      <c r="J436" s="11" t="s">
        <v>32168</v>
      </c>
      <c r="K436" s="11" t="s">
        <v>32168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>
        <v>0</v>
      </c>
      <c r="V436" s="11">
        <v>0</v>
      </c>
      <c r="W436" s="11">
        <v>0</v>
      </c>
      <c r="X436" s="11">
        <v>0</v>
      </c>
      <c r="Y436" s="11">
        <v>0</v>
      </c>
      <c r="Z436" s="11">
        <v>0</v>
      </c>
      <c r="AA436" s="12" t="s">
        <v>32952</v>
      </c>
      <c r="AB436" s="17" t="str">
        <f t="shared" si="37"/>
        <v>Programme is not compatible with this tool</v>
      </c>
      <c r="AC436" s="17" t="str">
        <f t="shared" si="38"/>
        <v/>
      </c>
      <c r="AD436" s="17">
        <f t="shared" si="39"/>
        <v>6</v>
      </c>
      <c r="AE436" s="17" t="str">
        <f t="shared" si="40"/>
        <v/>
      </c>
      <c r="AF436" s="17" t="str">
        <f t="shared" si="41"/>
        <v/>
      </c>
      <c r="AG436" s="17" t="str" cm="1">
        <f t="array" ref="AG436">IFERROR(IF(J436="Level",INDEX($M436:$S436,AC436+1),INDEX($M436:$S436,AC436)),"")</f>
        <v/>
      </c>
      <c r="AH436" s="17" cm="1">
        <f t="array" ref="AH436">IFERROR(IF(J436="Level",INDEX($M436:$S436,AD436+1),INDEX($M436:$S436,AD436)),"")</f>
        <v>0</v>
      </c>
      <c r="AI436" s="17" t="str" cm="1">
        <f t="array" ref="AI436">IFERROR(INDEX($M436:$S436,AE436),"")</f>
        <v/>
      </c>
      <c r="AJ436" s="17" t="str" cm="1">
        <f t="array" ref="AJ436">IFERROR(INDEX($M436:$S436,AF436),"")</f>
        <v/>
      </c>
      <c r="AK436" s="17" t="str" cm="1">
        <f t="array" ref="AK436">IFERROR(IF(J436="Level",INDEX($T436:$Z436,AC436+1),INDEX($T436:$Z436,AC436)),"")</f>
        <v/>
      </c>
      <c r="AL436" s="17" cm="1">
        <f t="array" ref="AL436">IFERROR(IF(J436="Level",INDEX($T436:$Z436,AD436+1),INDEX($T436:$Z436,AD436)),"")</f>
        <v>0</v>
      </c>
      <c r="AM436" s="17" t="str" cm="1">
        <f t="array" ref="AM436">IFERROR(INDEX($T436:$Z436,AE436),"")</f>
        <v/>
      </c>
      <c r="AN436" s="17" t="str" cm="1">
        <f t="array" ref="AN436">IFERROR(INDEX($T436:$Z436,AF436),"")</f>
        <v/>
      </c>
    </row>
    <row r="437" spans="1:40" hidden="1" x14ac:dyDescent="0.2">
      <c r="A437" s="17" t="str">
        <f t="shared" si="36"/>
        <v>MPhil Law - Cornwall: PRH2LAWLAWCA</v>
      </c>
      <c r="B437" s="11" t="s">
        <v>2692</v>
      </c>
      <c r="C437" s="11" t="s">
        <v>32964</v>
      </c>
      <c r="D437" s="11" t="s">
        <v>32562</v>
      </c>
      <c r="E437" s="11" t="s">
        <v>1018</v>
      </c>
      <c r="F437" s="11" t="s">
        <v>76</v>
      </c>
      <c r="G437" s="11" t="s">
        <v>32186</v>
      </c>
      <c r="H437" s="11" t="s">
        <v>72</v>
      </c>
      <c r="I437" s="11">
        <v>0</v>
      </c>
      <c r="J437" s="11" t="s">
        <v>32168</v>
      </c>
      <c r="K437" s="11" t="s">
        <v>32168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>
        <v>0</v>
      </c>
      <c r="V437" s="11">
        <v>0</v>
      </c>
      <c r="W437" s="11">
        <v>0</v>
      </c>
      <c r="X437" s="11">
        <v>0</v>
      </c>
      <c r="Y437" s="11">
        <v>0</v>
      </c>
      <c r="Z437" s="11">
        <v>0</v>
      </c>
      <c r="AA437" s="12" t="s">
        <v>32952</v>
      </c>
      <c r="AB437" s="17" t="str">
        <f t="shared" si="37"/>
        <v>Programme is not compatible with this tool</v>
      </c>
      <c r="AC437" s="17" t="str">
        <f t="shared" si="38"/>
        <v/>
      </c>
      <c r="AD437" s="17">
        <f t="shared" si="39"/>
        <v>6</v>
      </c>
      <c r="AE437" s="17" t="str">
        <f t="shared" si="40"/>
        <v/>
      </c>
      <c r="AF437" s="17" t="str">
        <f t="shared" si="41"/>
        <v/>
      </c>
      <c r="AG437" s="17" t="str" cm="1">
        <f t="array" ref="AG437">IFERROR(IF(J437="Level",INDEX($M437:$S437,AC437+1),INDEX($M437:$S437,AC437)),"")</f>
        <v/>
      </c>
      <c r="AH437" s="17" cm="1">
        <f t="array" ref="AH437">IFERROR(IF(J437="Level",INDEX($M437:$S437,AD437+1),INDEX($M437:$S437,AD437)),"")</f>
        <v>0</v>
      </c>
      <c r="AI437" s="17" t="str" cm="1">
        <f t="array" ref="AI437">IFERROR(INDEX($M437:$S437,AE437),"")</f>
        <v/>
      </c>
      <c r="AJ437" s="17" t="str" cm="1">
        <f t="array" ref="AJ437">IFERROR(INDEX($M437:$S437,AF437),"")</f>
        <v/>
      </c>
      <c r="AK437" s="17" t="str" cm="1">
        <f t="array" ref="AK437">IFERROR(IF(J437="Level",INDEX($T437:$Z437,AC437+1),INDEX($T437:$Z437,AC437)),"")</f>
        <v/>
      </c>
      <c r="AL437" s="17" cm="1">
        <f t="array" ref="AL437">IFERROR(IF(J437="Level",INDEX($T437:$Z437,AD437+1),INDEX($T437:$Z437,AD437)),"")</f>
        <v>0</v>
      </c>
      <c r="AM437" s="17" t="str" cm="1">
        <f t="array" ref="AM437">IFERROR(INDEX($T437:$Z437,AE437),"")</f>
        <v/>
      </c>
      <c r="AN437" s="17" t="str" cm="1">
        <f t="array" ref="AN437">IFERROR(INDEX($T437:$Z437,AF437),"")</f>
        <v/>
      </c>
    </row>
    <row r="438" spans="1:40" hidden="1" x14ac:dyDescent="0.2">
      <c r="A438" s="17" t="str">
        <f t="shared" si="36"/>
        <v>PhD Law - Cornwall: PRP3LAWLAWCA</v>
      </c>
      <c r="B438" s="11" t="s">
        <v>3417</v>
      </c>
      <c r="C438" s="11" t="s">
        <v>32964</v>
      </c>
      <c r="D438" s="11" t="s">
        <v>3418</v>
      </c>
      <c r="E438" s="11" t="s">
        <v>1018</v>
      </c>
      <c r="F438" s="11" t="s">
        <v>76</v>
      </c>
      <c r="G438" s="11" t="s">
        <v>32186</v>
      </c>
      <c r="H438" s="11" t="s">
        <v>72</v>
      </c>
      <c r="I438" s="11">
        <v>0</v>
      </c>
      <c r="J438" s="11" t="s">
        <v>32168</v>
      </c>
      <c r="K438" s="11" t="s">
        <v>32168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>
        <v>0</v>
      </c>
      <c r="V438" s="11">
        <v>0</v>
      </c>
      <c r="W438" s="11">
        <v>0</v>
      </c>
      <c r="X438" s="11">
        <v>0</v>
      </c>
      <c r="Y438" s="11">
        <v>0</v>
      </c>
      <c r="Z438" s="11">
        <v>0</v>
      </c>
      <c r="AA438" s="12" t="s">
        <v>32952</v>
      </c>
      <c r="AB438" s="17" t="str">
        <f t="shared" si="37"/>
        <v>Programme is not compatible with this tool</v>
      </c>
      <c r="AC438" s="17" t="str">
        <f t="shared" si="38"/>
        <v/>
      </c>
      <c r="AD438" s="17">
        <f t="shared" si="39"/>
        <v>6</v>
      </c>
      <c r="AE438" s="17" t="str">
        <f t="shared" si="40"/>
        <v/>
      </c>
      <c r="AF438" s="17" t="str">
        <f t="shared" si="41"/>
        <v/>
      </c>
      <c r="AG438" s="17" t="str" cm="1">
        <f t="array" ref="AG438">IFERROR(IF(J438="Level",INDEX($M438:$S438,AC438+1),INDEX($M438:$S438,AC438)),"")</f>
        <v/>
      </c>
      <c r="AH438" s="17" cm="1">
        <f t="array" ref="AH438">IFERROR(IF(J438="Level",INDEX($M438:$S438,AD438+1),INDEX($M438:$S438,AD438)),"")</f>
        <v>0</v>
      </c>
      <c r="AI438" s="17" t="str" cm="1">
        <f t="array" ref="AI438">IFERROR(INDEX($M438:$S438,AE438),"")</f>
        <v/>
      </c>
      <c r="AJ438" s="17" t="str" cm="1">
        <f t="array" ref="AJ438">IFERROR(INDEX($M438:$S438,AF438),"")</f>
        <v/>
      </c>
      <c r="AK438" s="17" t="str" cm="1">
        <f t="array" ref="AK438">IFERROR(IF(J438="Level",INDEX($T438:$Z438,AC438+1),INDEX($T438:$Z438,AC438)),"")</f>
        <v/>
      </c>
      <c r="AL438" s="17" cm="1">
        <f t="array" ref="AL438">IFERROR(IF(J438="Level",INDEX($T438:$Z438,AD438+1),INDEX($T438:$Z438,AD438)),"")</f>
        <v>0</v>
      </c>
      <c r="AM438" s="17" t="str" cm="1">
        <f t="array" ref="AM438">IFERROR(INDEX($T438:$Z438,AE438),"")</f>
        <v/>
      </c>
      <c r="AN438" s="17" t="str" cm="1">
        <f t="array" ref="AN438">IFERROR(INDEX($T438:$Z438,AF438),"")</f>
        <v/>
      </c>
    </row>
    <row r="439" spans="1:40" hidden="1" x14ac:dyDescent="0.2">
      <c r="A439" s="17" t="str">
        <f t="shared" si="36"/>
        <v>MPhil World and Comparative Literature: PRH2SMLEGL01</v>
      </c>
      <c r="B439" s="11" t="s">
        <v>2752</v>
      </c>
      <c r="C439" s="11" t="s">
        <v>32964</v>
      </c>
      <c r="D439" s="11" t="s">
        <v>2753</v>
      </c>
      <c r="E439" s="11" t="s">
        <v>280</v>
      </c>
      <c r="F439" s="11" t="s">
        <v>76</v>
      </c>
      <c r="G439" s="11" t="s">
        <v>32186</v>
      </c>
      <c r="H439" s="11" t="s">
        <v>72</v>
      </c>
      <c r="I439" s="11">
        <v>0</v>
      </c>
      <c r="J439" s="11" t="s">
        <v>32168</v>
      </c>
      <c r="K439" s="11" t="s">
        <v>32168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>
        <v>0</v>
      </c>
      <c r="V439" s="11">
        <v>0</v>
      </c>
      <c r="W439" s="11">
        <v>0</v>
      </c>
      <c r="X439" s="11">
        <v>0</v>
      </c>
      <c r="Y439" s="11">
        <v>0</v>
      </c>
      <c r="Z439" s="11">
        <v>0</v>
      </c>
      <c r="AA439" s="12" t="s">
        <v>32952</v>
      </c>
      <c r="AB439" s="17" t="str">
        <f t="shared" si="37"/>
        <v>Programme is not compatible with this tool</v>
      </c>
      <c r="AC439" s="17" t="str">
        <f t="shared" si="38"/>
        <v/>
      </c>
      <c r="AD439" s="17">
        <f t="shared" si="39"/>
        <v>6</v>
      </c>
      <c r="AE439" s="17" t="str">
        <f t="shared" si="40"/>
        <v/>
      </c>
      <c r="AF439" s="17" t="str">
        <f t="shared" si="41"/>
        <v/>
      </c>
      <c r="AG439" s="17" t="str" cm="1">
        <f t="array" ref="AG439">IFERROR(IF(J439="Level",INDEX($M439:$S439,AC439+1),INDEX($M439:$S439,AC439)),"")</f>
        <v/>
      </c>
      <c r="AH439" s="17" cm="1">
        <f t="array" ref="AH439">IFERROR(IF(J439="Level",INDEX($M439:$S439,AD439+1),INDEX($M439:$S439,AD439)),"")</f>
        <v>0</v>
      </c>
      <c r="AI439" s="17" t="str" cm="1">
        <f t="array" ref="AI439">IFERROR(INDEX($M439:$S439,AE439),"")</f>
        <v/>
      </c>
      <c r="AJ439" s="17" t="str" cm="1">
        <f t="array" ref="AJ439">IFERROR(INDEX($M439:$S439,AF439),"")</f>
        <v/>
      </c>
      <c r="AK439" s="17" t="str" cm="1">
        <f t="array" ref="AK439">IFERROR(IF(J439="Level",INDEX($T439:$Z439,AC439+1),INDEX($T439:$Z439,AC439)),"")</f>
        <v/>
      </c>
      <c r="AL439" s="17" cm="1">
        <f t="array" ref="AL439">IFERROR(IF(J439="Level",INDEX($T439:$Z439,AD439+1),INDEX($T439:$Z439,AD439)),"")</f>
        <v>0</v>
      </c>
      <c r="AM439" s="17" t="str" cm="1">
        <f t="array" ref="AM439">IFERROR(INDEX($T439:$Z439,AE439),"")</f>
        <v/>
      </c>
      <c r="AN439" s="17" t="str" cm="1">
        <f t="array" ref="AN439">IFERROR(INDEX($T439:$Z439,AF439),"")</f>
        <v/>
      </c>
    </row>
    <row r="440" spans="1:40" hidden="1" x14ac:dyDescent="0.2">
      <c r="A440" s="17" t="str">
        <f t="shared" si="36"/>
        <v>MPhil French: PRH2SMLSML02</v>
      </c>
      <c r="B440" s="11" t="s">
        <v>2755</v>
      </c>
      <c r="C440" s="11" t="s">
        <v>32964</v>
      </c>
      <c r="D440" s="11" t="s">
        <v>2756</v>
      </c>
      <c r="E440" s="11" t="s">
        <v>280</v>
      </c>
      <c r="F440" s="11" t="s">
        <v>76</v>
      </c>
      <c r="G440" s="11" t="s">
        <v>32186</v>
      </c>
      <c r="H440" s="11" t="s">
        <v>72</v>
      </c>
      <c r="I440" s="11">
        <v>0</v>
      </c>
      <c r="J440" s="11" t="s">
        <v>32168</v>
      </c>
      <c r="K440" s="11" t="s">
        <v>32168</v>
      </c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>
        <v>0</v>
      </c>
      <c r="V440" s="11">
        <v>0</v>
      </c>
      <c r="W440" s="11">
        <v>0</v>
      </c>
      <c r="X440" s="11">
        <v>0</v>
      </c>
      <c r="Y440" s="11">
        <v>0</v>
      </c>
      <c r="Z440" s="11">
        <v>0</v>
      </c>
      <c r="AA440" s="12" t="s">
        <v>32952</v>
      </c>
      <c r="AB440" s="17" t="str">
        <f t="shared" si="37"/>
        <v>Programme is not compatible with this tool</v>
      </c>
      <c r="AC440" s="17" t="str">
        <f t="shared" si="38"/>
        <v/>
      </c>
      <c r="AD440" s="17">
        <f t="shared" si="39"/>
        <v>6</v>
      </c>
      <c r="AE440" s="17" t="str">
        <f t="shared" si="40"/>
        <v/>
      </c>
      <c r="AF440" s="17" t="str">
        <f t="shared" si="41"/>
        <v/>
      </c>
      <c r="AG440" s="17" t="str" cm="1">
        <f t="array" ref="AG440">IFERROR(IF(J440="Level",INDEX($M440:$S440,AC440+1),INDEX($M440:$S440,AC440)),"")</f>
        <v/>
      </c>
      <c r="AH440" s="17" cm="1">
        <f t="array" ref="AH440">IFERROR(IF(J440="Level",INDEX($M440:$S440,AD440+1),INDEX($M440:$S440,AD440)),"")</f>
        <v>0</v>
      </c>
      <c r="AI440" s="17" t="str" cm="1">
        <f t="array" ref="AI440">IFERROR(INDEX($M440:$S440,AE440),"")</f>
        <v/>
      </c>
      <c r="AJ440" s="17" t="str" cm="1">
        <f t="array" ref="AJ440">IFERROR(INDEX($M440:$S440,AF440),"")</f>
        <v/>
      </c>
      <c r="AK440" s="17" t="str" cm="1">
        <f t="array" ref="AK440">IFERROR(IF(J440="Level",INDEX($T440:$Z440,AC440+1),INDEX($T440:$Z440,AC440)),"")</f>
        <v/>
      </c>
      <c r="AL440" s="17" cm="1">
        <f t="array" ref="AL440">IFERROR(IF(J440="Level",INDEX($T440:$Z440,AD440+1),INDEX($T440:$Z440,AD440)),"")</f>
        <v>0</v>
      </c>
      <c r="AM440" s="17" t="str" cm="1">
        <f t="array" ref="AM440">IFERROR(INDEX($T440:$Z440,AE440),"")</f>
        <v/>
      </c>
      <c r="AN440" s="17" t="str" cm="1">
        <f t="array" ref="AN440">IFERROR(INDEX($T440:$Z440,AF440),"")</f>
        <v/>
      </c>
    </row>
    <row r="441" spans="1:40" hidden="1" x14ac:dyDescent="0.2">
      <c r="A441" s="17" t="str">
        <f t="shared" si="36"/>
        <v>MPhil German: PRH2SMLSML03</v>
      </c>
      <c r="B441" s="11" t="s">
        <v>2757</v>
      </c>
      <c r="C441" s="11" t="s">
        <v>32964</v>
      </c>
      <c r="D441" s="11" t="s">
        <v>2758</v>
      </c>
      <c r="E441" s="11" t="s">
        <v>280</v>
      </c>
      <c r="F441" s="11" t="s">
        <v>76</v>
      </c>
      <c r="G441" s="11" t="s">
        <v>32186</v>
      </c>
      <c r="H441" s="11" t="s">
        <v>72</v>
      </c>
      <c r="I441" s="11">
        <v>0</v>
      </c>
      <c r="J441" s="11" t="s">
        <v>32168</v>
      </c>
      <c r="K441" s="11" t="s">
        <v>32168</v>
      </c>
      <c r="L441" s="11">
        <v>0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>
        <v>0</v>
      </c>
      <c r="V441" s="11">
        <v>0</v>
      </c>
      <c r="W441" s="11">
        <v>0</v>
      </c>
      <c r="X441" s="11">
        <v>0</v>
      </c>
      <c r="Y441" s="11">
        <v>0</v>
      </c>
      <c r="Z441" s="11">
        <v>0</v>
      </c>
      <c r="AA441" s="12" t="s">
        <v>32952</v>
      </c>
      <c r="AB441" s="17" t="str">
        <f t="shared" si="37"/>
        <v>Programme is not compatible with this tool</v>
      </c>
      <c r="AC441" s="17" t="str">
        <f t="shared" si="38"/>
        <v/>
      </c>
      <c r="AD441" s="17">
        <f t="shared" si="39"/>
        <v>6</v>
      </c>
      <c r="AE441" s="17" t="str">
        <f t="shared" si="40"/>
        <v/>
      </c>
      <c r="AF441" s="17" t="str">
        <f t="shared" si="41"/>
        <v/>
      </c>
      <c r="AG441" s="17" t="str" cm="1">
        <f t="array" ref="AG441">IFERROR(IF(J441="Level",INDEX($M441:$S441,AC441+1),INDEX($M441:$S441,AC441)),"")</f>
        <v/>
      </c>
      <c r="AH441" s="17" cm="1">
        <f t="array" ref="AH441">IFERROR(IF(J441="Level",INDEX($M441:$S441,AD441+1),INDEX($M441:$S441,AD441)),"")</f>
        <v>0</v>
      </c>
      <c r="AI441" s="17" t="str" cm="1">
        <f t="array" ref="AI441">IFERROR(INDEX($M441:$S441,AE441),"")</f>
        <v/>
      </c>
      <c r="AJ441" s="17" t="str" cm="1">
        <f t="array" ref="AJ441">IFERROR(INDEX($M441:$S441,AF441),"")</f>
        <v/>
      </c>
      <c r="AK441" s="17" t="str" cm="1">
        <f t="array" ref="AK441">IFERROR(IF(J441="Level",INDEX($T441:$Z441,AC441+1),INDEX($T441:$Z441,AC441)),"")</f>
        <v/>
      </c>
      <c r="AL441" s="17" cm="1">
        <f t="array" ref="AL441">IFERROR(IF(J441="Level",INDEX($T441:$Z441,AD441+1),INDEX($T441:$Z441,AD441)),"")</f>
        <v>0</v>
      </c>
      <c r="AM441" s="17" t="str" cm="1">
        <f t="array" ref="AM441">IFERROR(INDEX($T441:$Z441,AE441),"")</f>
        <v/>
      </c>
      <c r="AN441" s="17" t="str" cm="1">
        <f t="array" ref="AN441">IFERROR(INDEX($T441:$Z441,AF441),"")</f>
        <v/>
      </c>
    </row>
    <row r="442" spans="1:40" hidden="1" x14ac:dyDescent="0.2">
      <c r="A442" s="17" t="str">
        <f t="shared" si="36"/>
        <v>MPhil Italian: PRH2SMLSML04</v>
      </c>
      <c r="B442" s="11" t="s">
        <v>2759</v>
      </c>
      <c r="C442" s="11" t="s">
        <v>32964</v>
      </c>
      <c r="D442" s="11" t="s">
        <v>2760</v>
      </c>
      <c r="E442" s="11" t="s">
        <v>280</v>
      </c>
      <c r="F442" s="11" t="s">
        <v>76</v>
      </c>
      <c r="G442" s="11" t="s">
        <v>32186</v>
      </c>
      <c r="H442" s="11" t="s">
        <v>72</v>
      </c>
      <c r="I442" s="11">
        <v>0</v>
      </c>
      <c r="J442" s="11" t="s">
        <v>32168</v>
      </c>
      <c r="K442" s="11" t="s">
        <v>32168</v>
      </c>
      <c r="L442" s="11">
        <v>0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>
        <v>0</v>
      </c>
      <c r="V442" s="11">
        <v>0</v>
      </c>
      <c r="W442" s="11">
        <v>0</v>
      </c>
      <c r="X442" s="11">
        <v>0</v>
      </c>
      <c r="Y442" s="11">
        <v>0</v>
      </c>
      <c r="Z442" s="11">
        <v>0</v>
      </c>
      <c r="AA442" s="12" t="s">
        <v>32952</v>
      </c>
      <c r="AB442" s="17" t="str">
        <f t="shared" si="37"/>
        <v>Programme is not compatible with this tool</v>
      </c>
      <c r="AC442" s="17" t="str">
        <f t="shared" si="38"/>
        <v/>
      </c>
      <c r="AD442" s="17">
        <f t="shared" si="39"/>
        <v>6</v>
      </c>
      <c r="AE442" s="17" t="str">
        <f t="shared" si="40"/>
        <v/>
      </c>
      <c r="AF442" s="17" t="str">
        <f t="shared" si="41"/>
        <v/>
      </c>
      <c r="AG442" s="17" t="str" cm="1">
        <f t="array" ref="AG442">IFERROR(IF(J442="Level",INDEX($M442:$S442,AC442+1),INDEX($M442:$S442,AC442)),"")</f>
        <v/>
      </c>
      <c r="AH442" s="17" cm="1">
        <f t="array" ref="AH442">IFERROR(IF(J442="Level",INDEX($M442:$S442,AD442+1),INDEX($M442:$S442,AD442)),"")</f>
        <v>0</v>
      </c>
      <c r="AI442" s="17" t="str" cm="1">
        <f t="array" ref="AI442">IFERROR(INDEX($M442:$S442,AE442),"")</f>
        <v/>
      </c>
      <c r="AJ442" s="17" t="str" cm="1">
        <f t="array" ref="AJ442">IFERROR(INDEX($M442:$S442,AF442),"")</f>
        <v/>
      </c>
      <c r="AK442" s="17" t="str" cm="1">
        <f t="array" ref="AK442">IFERROR(IF(J442="Level",INDEX($T442:$Z442,AC442+1),INDEX($T442:$Z442,AC442)),"")</f>
        <v/>
      </c>
      <c r="AL442" s="17" cm="1">
        <f t="array" ref="AL442">IFERROR(IF(J442="Level",INDEX($T442:$Z442,AD442+1),INDEX($T442:$Z442,AD442)),"")</f>
        <v>0</v>
      </c>
      <c r="AM442" s="17" t="str" cm="1">
        <f t="array" ref="AM442">IFERROR(INDEX($T442:$Z442,AE442),"")</f>
        <v/>
      </c>
      <c r="AN442" s="17" t="str" cm="1">
        <f t="array" ref="AN442">IFERROR(INDEX($T442:$Z442,AF442),"")</f>
        <v/>
      </c>
    </row>
    <row r="443" spans="1:40" hidden="1" x14ac:dyDescent="0.2">
      <c r="A443" s="17" t="str">
        <f t="shared" si="36"/>
        <v>MPhil Russian: PRH2SMLSML05</v>
      </c>
      <c r="B443" s="11" t="s">
        <v>2761</v>
      </c>
      <c r="C443" s="11" t="s">
        <v>32964</v>
      </c>
      <c r="D443" s="11" t="s">
        <v>2762</v>
      </c>
      <c r="E443" s="11" t="s">
        <v>280</v>
      </c>
      <c r="F443" s="11" t="s">
        <v>76</v>
      </c>
      <c r="G443" s="11" t="s">
        <v>32186</v>
      </c>
      <c r="H443" s="11" t="s">
        <v>72</v>
      </c>
      <c r="I443" s="11">
        <v>0</v>
      </c>
      <c r="J443" s="11" t="s">
        <v>32168</v>
      </c>
      <c r="K443" s="11" t="s">
        <v>32168</v>
      </c>
      <c r="L443" s="11">
        <v>0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>
        <v>0</v>
      </c>
      <c r="V443" s="11">
        <v>0</v>
      </c>
      <c r="W443" s="11">
        <v>0</v>
      </c>
      <c r="X443" s="11">
        <v>0</v>
      </c>
      <c r="Y443" s="11">
        <v>0</v>
      </c>
      <c r="Z443" s="11">
        <v>0</v>
      </c>
      <c r="AA443" s="12" t="s">
        <v>32952</v>
      </c>
      <c r="AB443" s="17" t="str">
        <f t="shared" si="37"/>
        <v>Programme is not compatible with this tool</v>
      </c>
      <c r="AC443" s="17" t="str">
        <f t="shared" si="38"/>
        <v/>
      </c>
      <c r="AD443" s="17">
        <f t="shared" si="39"/>
        <v>6</v>
      </c>
      <c r="AE443" s="17" t="str">
        <f t="shared" si="40"/>
        <v/>
      </c>
      <c r="AF443" s="17" t="str">
        <f t="shared" si="41"/>
        <v/>
      </c>
      <c r="AG443" s="17" t="str" cm="1">
        <f t="array" ref="AG443">IFERROR(IF(J443="Level",INDEX($M443:$S443,AC443+1),INDEX($M443:$S443,AC443)),"")</f>
        <v/>
      </c>
      <c r="AH443" s="17" cm="1">
        <f t="array" ref="AH443">IFERROR(IF(J443="Level",INDEX($M443:$S443,AD443+1),INDEX($M443:$S443,AD443)),"")</f>
        <v>0</v>
      </c>
      <c r="AI443" s="17" t="str" cm="1">
        <f t="array" ref="AI443">IFERROR(INDEX($M443:$S443,AE443),"")</f>
        <v/>
      </c>
      <c r="AJ443" s="17" t="str" cm="1">
        <f t="array" ref="AJ443">IFERROR(INDEX($M443:$S443,AF443),"")</f>
        <v/>
      </c>
      <c r="AK443" s="17" t="str" cm="1">
        <f t="array" ref="AK443">IFERROR(IF(J443="Level",INDEX($T443:$Z443,AC443+1),INDEX($T443:$Z443,AC443)),"")</f>
        <v/>
      </c>
      <c r="AL443" s="17" cm="1">
        <f t="array" ref="AL443">IFERROR(IF(J443="Level",INDEX($T443:$Z443,AD443+1),INDEX($T443:$Z443,AD443)),"")</f>
        <v>0</v>
      </c>
      <c r="AM443" s="17" t="str" cm="1">
        <f t="array" ref="AM443">IFERROR(INDEX($T443:$Z443,AE443),"")</f>
        <v/>
      </c>
      <c r="AN443" s="17" t="str" cm="1">
        <f t="array" ref="AN443">IFERROR(INDEX($T443:$Z443,AF443),"")</f>
        <v/>
      </c>
    </row>
    <row r="444" spans="1:40" hidden="1" x14ac:dyDescent="0.2">
      <c r="A444" s="17" t="str">
        <f t="shared" si="36"/>
        <v>MPhil Hispanic Studies: PRH2SMLSML11</v>
      </c>
      <c r="B444" s="11" t="s">
        <v>2765</v>
      </c>
      <c r="C444" s="11" t="s">
        <v>32964</v>
      </c>
      <c r="D444" s="11" t="s">
        <v>2766</v>
      </c>
      <c r="E444" s="11" t="s">
        <v>280</v>
      </c>
      <c r="F444" s="11" t="s">
        <v>76</v>
      </c>
      <c r="G444" s="11" t="s">
        <v>32186</v>
      </c>
      <c r="H444" s="11" t="s">
        <v>72</v>
      </c>
      <c r="I444" s="11">
        <v>0</v>
      </c>
      <c r="J444" s="11" t="s">
        <v>32168</v>
      </c>
      <c r="K444" s="11" t="s">
        <v>32168</v>
      </c>
      <c r="L444" s="11">
        <v>0</v>
      </c>
      <c r="M444" s="11">
        <v>0</v>
      </c>
      <c r="N444" s="11">
        <v>0</v>
      </c>
      <c r="O444" s="11">
        <v>0</v>
      </c>
      <c r="P444" s="11">
        <v>0</v>
      </c>
      <c r="Q444" s="11">
        <v>0</v>
      </c>
      <c r="R444" s="11">
        <v>0</v>
      </c>
      <c r="S444" s="11">
        <v>0</v>
      </c>
      <c r="T444" s="11">
        <v>0</v>
      </c>
      <c r="U444" s="11">
        <v>0</v>
      </c>
      <c r="V444" s="11">
        <v>0</v>
      </c>
      <c r="W444" s="11">
        <v>0</v>
      </c>
      <c r="X444" s="11">
        <v>0</v>
      </c>
      <c r="Y444" s="11">
        <v>0</v>
      </c>
      <c r="Z444" s="11">
        <v>0</v>
      </c>
      <c r="AA444" s="12" t="s">
        <v>32952</v>
      </c>
      <c r="AB444" s="17" t="str">
        <f t="shared" si="37"/>
        <v>Programme is not compatible with this tool</v>
      </c>
      <c r="AC444" s="17" t="str">
        <f t="shared" si="38"/>
        <v/>
      </c>
      <c r="AD444" s="17">
        <f t="shared" si="39"/>
        <v>6</v>
      </c>
      <c r="AE444" s="17" t="str">
        <f t="shared" si="40"/>
        <v/>
      </c>
      <c r="AF444" s="17" t="str">
        <f t="shared" si="41"/>
        <v/>
      </c>
      <c r="AG444" s="17" t="str" cm="1">
        <f t="array" ref="AG444">IFERROR(IF(J444="Level",INDEX($M444:$S444,AC444+1),INDEX($M444:$S444,AC444)),"")</f>
        <v/>
      </c>
      <c r="AH444" s="17" cm="1">
        <f t="array" ref="AH444">IFERROR(IF(J444="Level",INDEX($M444:$S444,AD444+1),INDEX($M444:$S444,AD444)),"")</f>
        <v>0</v>
      </c>
      <c r="AI444" s="17" t="str" cm="1">
        <f t="array" ref="AI444">IFERROR(INDEX($M444:$S444,AE444),"")</f>
        <v/>
      </c>
      <c r="AJ444" s="17" t="str" cm="1">
        <f t="array" ref="AJ444">IFERROR(INDEX($M444:$S444,AF444),"")</f>
        <v/>
      </c>
      <c r="AK444" s="17" t="str" cm="1">
        <f t="array" ref="AK444">IFERROR(IF(J444="Level",INDEX($T444:$Z444,AC444+1),INDEX($T444:$Z444,AC444)),"")</f>
        <v/>
      </c>
      <c r="AL444" s="17" cm="1">
        <f t="array" ref="AL444">IFERROR(IF(J444="Level",INDEX($T444:$Z444,AD444+1),INDEX($T444:$Z444,AD444)),"")</f>
        <v>0</v>
      </c>
      <c r="AM444" s="17" t="str" cm="1">
        <f t="array" ref="AM444">IFERROR(INDEX($T444:$Z444,AE444),"")</f>
        <v/>
      </c>
      <c r="AN444" s="17" t="str" cm="1">
        <f t="array" ref="AN444">IFERROR(INDEX($T444:$Z444,AF444),"")</f>
        <v/>
      </c>
    </row>
    <row r="445" spans="1:40" hidden="1" x14ac:dyDescent="0.2">
      <c r="A445" s="17" t="str">
        <f t="shared" si="36"/>
        <v>MPhil Modern Languages: PRH2SMLSML12</v>
      </c>
      <c r="B445" s="11" t="s">
        <v>2767</v>
      </c>
      <c r="C445" s="11" t="s">
        <v>32964</v>
      </c>
      <c r="D445" s="11" t="s">
        <v>2768</v>
      </c>
      <c r="E445" s="11" t="s">
        <v>280</v>
      </c>
      <c r="F445" s="11" t="s">
        <v>76</v>
      </c>
      <c r="G445" s="11" t="s">
        <v>32186</v>
      </c>
      <c r="H445" s="11" t="s">
        <v>72</v>
      </c>
      <c r="I445" s="11">
        <v>0</v>
      </c>
      <c r="J445" s="11" t="s">
        <v>32168</v>
      </c>
      <c r="K445" s="11" t="s">
        <v>32168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>
        <v>0</v>
      </c>
      <c r="V445" s="11">
        <v>0</v>
      </c>
      <c r="W445" s="11">
        <v>0</v>
      </c>
      <c r="X445" s="11">
        <v>0</v>
      </c>
      <c r="Y445" s="11">
        <v>0</v>
      </c>
      <c r="Z445" s="11">
        <v>0</v>
      </c>
      <c r="AA445" s="12" t="s">
        <v>32952</v>
      </c>
      <c r="AB445" s="17" t="str">
        <f t="shared" si="37"/>
        <v>Programme is not compatible with this tool</v>
      </c>
      <c r="AC445" s="17" t="str">
        <f t="shared" si="38"/>
        <v/>
      </c>
      <c r="AD445" s="17">
        <f t="shared" si="39"/>
        <v>6</v>
      </c>
      <c r="AE445" s="17" t="str">
        <f t="shared" si="40"/>
        <v/>
      </c>
      <c r="AF445" s="17" t="str">
        <f t="shared" si="41"/>
        <v/>
      </c>
      <c r="AG445" s="17" t="str" cm="1">
        <f t="array" ref="AG445">IFERROR(IF(J445="Level",INDEX($M445:$S445,AC445+1),INDEX($M445:$S445,AC445)),"")</f>
        <v/>
      </c>
      <c r="AH445" s="17" cm="1">
        <f t="array" ref="AH445">IFERROR(IF(J445="Level",INDEX($M445:$S445,AD445+1),INDEX($M445:$S445,AD445)),"")</f>
        <v>0</v>
      </c>
      <c r="AI445" s="17" t="str" cm="1">
        <f t="array" ref="AI445">IFERROR(INDEX($M445:$S445,AE445),"")</f>
        <v/>
      </c>
      <c r="AJ445" s="17" t="str" cm="1">
        <f t="array" ref="AJ445">IFERROR(INDEX($M445:$S445,AF445),"")</f>
        <v/>
      </c>
      <c r="AK445" s="17" t="str" cm="1">
        <f t="array" ref="AK445">IFERROR(IF(J445="Level",INDEX($T445:$Z445,AC445+1),INDEX($T445:$Z445,AC445)),"")</f>
        <v/>
      </c>
      <c r="AL445" s="17" cm="1">
        <f t="array" ref="AL445">IFERROR(IF(J445="Level",INDEX($T445:$Z445,AD445+1),INDEX($T445:$Z445,AD445)),"")</f>
        <v>0</v>
      </c>
      <c r="AM445" s="17" t="str" cm="1">
        <f t="array" ref="AM445">IFERROR(INDEX($T445:$Z445,AE445),"")</f>
        <v/>
      </c>
      <c r="AN445" s="17" t="str" cm="1">
        <f t="array" ref="AN445">IFERROR(INDEX($T445:$Z445,AF445),"")</f>
        <v/>
      </c>
    </row>
    <row r="446" spans="1:40" hidden="1" x14ac:dyDescent="0.2">
      <c r="A446" s="17" t="str">
        <f t="shared" si="36"/>
        <v>MPhil Sexuality and Gender Studies: PRH2SMLSML13</v>
      </c>
      <c r="B446" s="11" t="s">
        <v>2769</v>
      </c>
      <c r="C446" s="11" t="s">
        <v>32964</v>
      </c>
      <c r="D446" s="11" t="s">
        <v>2770</v>
      </c>
      <c r="E446" s="11" t="s">
        <v>280</v>
      </c>
      <c r="F446" s="11" t="s">
        <v>76</v>
      </c>
      <c r="G446" s="11" t="s">
        <v>32186</v>
      </c>
      <c r="H446" s="11" t="s">
        <v>72</v>
      </c>
      <c r="I446" s="11">
        <v>0</v>
      </c>
      <c r="J446" s="11" t="s">
        <v>32168</v>
      </c>
      <c r="K446" s="11" t="s">
        <v>32168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>
        <v>0</v>
      </c>
      <c r="V446" s="11">
        <v>0</v>
      </c>
      <c r="W446" s="11">
        <v>0</v>
      </c>
      <c r="X446" s="11">
        <v>0</v>
      </c>
      <c r="Y446" s="11">
        <v>0</v>
      </c>
      <c r="Z446" s="11">
        <v>0</v>
      </c>
      <c r="AA446" s="12" t="s">
        <v>32952</v>
      </c>
      <c r="AB446" s="17" t="str">
        <f t="shared" si="37"/>
        <v>Programme is not compatible with this tool</v>
      </c>
      <c r="AC446" s="17" t="str">
        <f t="shared" si="38"/>
        <v/>
      </c>
      <c r="AD446" s="17">
        <f t="shared" si="39"/>
        <v>6</v>
      </c>
      <c r="AE446" s="17" t="str">
        <f t="shared" si="40"/>
        <v/>
      </c>
      <c r="AF446" s="17" t="str">
        <f t="shared" si="41"/>
        <v/>
      </c>
      <c r="AG446" s="17" t="str" cm="1">
        <f t="array" ref="AG446">IFERROR(IF(J446="Level",INDEX($M446:$S446,AC446+1),INDEX($M446:$S446,AC446)),"")</f>
        <v/>
      </c>
      <c r="AH446" s="17" cm="1">
        <f t="array" ref="AH446">IFERROR(IF(J446="Level",INDEX($M446:$S446,AD446+1),INDEX($M446:$S446,AD446)),"")</f>
        <v>0</v>
      </c>
      <c r="AI446" s="17" t="str" cm="1">
        <f t="array" ref="AI446">IFERROR(INDEX($M446:$S446,AE446),"")</f>
        <v/>
      </c>
      <c r="AJ446" s="17" t="str" cm="1">
        <f t="array" ref="AJ446">IFERROR(INDEX($M446:$S446,AF446),"")</f>
        <v/>
      </c>
      <c r="AK446" s="17" t="str" cm="1">
        <f t="array" ref="AK446">IFERROR(IF(J446="Level",INDEX($T446:$Z446,AC446+1),INDEX($T446:$Z446,AC446)),"")</f>
        <v/>
      </c>
      <c r="AL446" s="17" cm="1">
        <f t="array" ref="AL446">IFERROR(IF(J446="Level",INDEX($T446:$Z446,AD446+1),INDEX($T446:$Z446,AD446)),"")</f>
        <v>0</v>
      </c>
      <c r="AM446" s="17" t="str" cm="1">
        <f t="array" ref="AM446">IFERROR(INDEX($T446:$Z446,AE446),"")</f>
        <v/>
      </c>
      <c r="AN446" s="17" t="str" cm="1">
        <f t="array" ref="AN446">IFERROR(INDEX($T446:$Z446,AF446),"")</f>
        <v/>
      </c>
    </row>
    <row r="447" spans="1:40" hidden="1" x14ac:dyDescent="0.2">
      <c r="A447" s="17" t="str">
        <f t="shared" si="36"/>
        <v>MPhil Latin American Studies: PRH2SMLSML14</v>
      </c>
      <c r="B447" s="11" t="s">
        <v>2771</v>
      </c>
      <c r="C447" s="11" t="s">
        <v>32964</v>
      </c>
      <c r="D447" s="11" t="s">
        <v>2772</v>
      </c>
      <c r="E447" s="11" t="s">
        <v>280</v>
      </c>
      <c r="F447" s="11" t="s">
        <v>76</v>
      </c>
      <c r="G447" s="11" t="s">
        <v>32186</v>
      </c>
      <c r="H447" s="11" t="s">
        <v>72</v>
      </c>
      <c r="I447" s="11">
        <v>0</v>
      </c>
      <c r="J447" s="11" t="s">
        <v>32168</v>
      </c>
      <c r="K447" s="11" t="s">
        <v>32168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>
        <v>0</v>
      </c>
      <c r="V447" s="11">
        <v>0</v>
      </c>
      <c r="W447" s="11">
        <v>0</v>
      </c>
      <c r="X447" s="11">
        <v>0</v>
      </c>
      <c r="Y447" s="11">
        <v>0</v>
      </c>
      <c r="Z447" s="11">
        <v>0</v>
      </c>
      <c r="AA447" s="12" t="s">
        <v>32952</v>
      </c>
      <c r="AB447" s="17" t="str">
        <f t="shared" si="37"/>
        <v>Programme is not compatible with this tool</v>
      </c>
      <c r="AC447" s="17" t="str">
        <f t="shared" si="38"/>
        <v/>
      </c>
      <c r="AD447" s="17">
        <f t="shared" si="39"/>
        <v>6</v>
      </c>
      <c r="AE447" s="17" t="str">
        <f t="shared" si="40"/>
        <v/>
      </c>
      <c r="AF447" s="17" t="str">
        <f t="shared" si="41"/>
        <v/>
      </c>
      <c r="AG447" s="17" t="str" cm="1">
        <f t="array" ref="AG447">IFERROR(IF(J447="Level",INDEX($M447:$S447,AC447+1),INDEX($M447:$S447,AC447)),"")</f>
        <v/>
      </c>
      <c r="AH447" s="17" cm="1">
        <f t="array" ref="AH447">IFERROR(IF(J447="Level",INDEX($M447:$S447,AD447+1),INDEX($M447:$S447,AD447)),"")</f>
        <v>0</v>
      </c>
      <c r="AI447" s="17" t="str" cm="1">
        <f t="array" ref="AI447">IFERROR(INDEX($M447:$S447,AE447),"")</f>
        <v/>
      </c>
      <c r="AJ447" s="17" t="str" cm="1">
        <f t="array" ref="AJ447">IFERROR(INDEX($M447:$S447,AF447),"")</f>
        <v/>
      </c>
      <c r="AK447" s="17" t="str" cm="1">
        <f t="array" ref="AK447">IFERROR(IF(J447="Level",INDEX($T447:$Z447,AC447+1),INDEX($T447:$Z447,AC447)),"")</f>
        <v/>
      </c>
      <c r="AL447" s="17" cm="1">
        <f t="array" ref="AL447">IFERROR(IF(J447="Level",INDEX($T447:$Z447,AD447+1),INDEX($T447:$Z447,AD447)),"")</f>
        <v>0</v>
      </c>
      <c r="AM447" s="17" t="str" cm="1">
        <f t="array" ref="AM447">IFERROR(INDEX($T447:$Z447,AE447),"")</f>
        <v/>
      </c>
      <c r="AN447" s="17" t="str" cm="1">
        <f t="array" ref="AN447">IFERROR(INDEX($T447:$Z447,AF447),"")</f>
        <v/>
      </c>
    </row>
    <row r="448" spans="1:40" hidden="1" x14ac:dyDescent="0.2">
      <c r="A448" s="17" t="str">
        <f t="shared" si="36"/>
        <v>MPhil Lusophone Studies: PRH2SMLSML16</v>
      </c>
      <c r="B448" s="11" t="s">
        <v>2775</v>
      </c>
      <c r="C448" s="11" t="s">
        <v>32964</v>
      </c>
      <c r="D448" s="11" t="s">
        <v>2776</v>
      </c>
      <c r="E448" s="11" t="s">
        <v>280</v>
      </c>
      <c r="F448" s="11" t="s">
        <v>76</v>
      </c>
      <c r="G448" s="11" t="s">
        <v>32186</v>
      </c>
      <c r="H448" s="11" t="s">
        <v>72</v>
      </c>
      <c r="I448" s="11">
        <v>0</v>
      </c>
      <c r="J448" s="11" t="s">
        <v>32168</v>
      </c>
      <c r="K448" s="11" t="s">
        <v>32168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>
        <v>0</v>
      </c>
      <c r="V448" s="11">
        <v>0</v>
      </c>
      <c r="W448" s="11">
        <v>0</v>
      </c>
      <c r="X448" s="11">
        <v>0</v>
      </c>
      <c r="Y448" s="11">
        <v>0</v>
      </c>
      <c r="Z448" s="11">
        <v>0</v>
      </c>
      <c r="AA448" s="12" t="s">
        <v>32952</v>
      </c>
      <c r="AB448" s="17" t="str">
        <f t="shared" si="37"/>
        <v>Programme is not compatible with this tool</v>
      </c>
      <c r="AC448" s="17" t="str">
        <f t="shared" si="38"/>
        <v/>
      </c>
      <c r="AD448" s="17">
        <f t="shared" si="39"/>
        <v>6</v>
      </c>
      <c r="AE448" s="17" t="str">
        <f t="shared" si="40"/>
        <v/>
      </c>
      <c r="AF448" s="17" t="str">
        <f t="shared" si="41"/>
        <v/>
      </c>
      <c r="AG448" s="17" t="str" cm="1">
        <f t="array" ref="AG448">IFERROR(IF(J448="Level",INDEX($M448:$S448,AC448+1),INDEX($M448:$S448,AC448)),"")</f>
        <v/>
      </c>
      <c r="AH448" s="17" cm="1">
        <f t="array" ref="AH448">IFERROR(IF(J448="Level",INDEX($M448:$S448,AD448+1),INDEX($M448:$S448,AD448)),"")</f>
        <v>0</v>
      </c>
      <c r="AI448" s="17" t="str" cm="1">
        <f t="array" ref="AI448">IFERROR(INDEX($M448:$S448,AE448),"")</f>
        <v/>
      </c>
      <c r="AJ448" s="17" t="str" cm="1">
        <f t="array" ref="AJ448">IFERROR(INDEX($M448:$S448,AF448),"")</f>
        <v/>
      </c>
      <c r="AK448" s="17" t="str" cm="1">
        <f t="array" ref="AK448">IFERROR(IF(J448="Level",INDEX($T448:$Z448,AC448+1),INDEX($T448:$Z448,AC448)),"")</f>
        <v/>
      </c>
      <c r="AL448" s="17" cm="1">
        <f t="array" ref="AL448">IFERROR(IF(J448="Level",INDEX($T448:$Z448,AD448+1),INDEX($T448:$Z448,AD448)),"")</f>
        <v>0</v>
      </c>
      <c r="AM448" s="17" t="str" cm="1">
        <f t="array" ref="AM448">IFERROR(INDEX($T448:$Z448,AE448),"")</f>
        <v/>
      </c>
      <c r="AN448" s="17" t="str" cm="1">
        <f t="array" ref="AN448">IFERROR(INDEX($T448:$Z448,AF448),"")</f>
        <v/>
      </c>
    </row>
    <row r="449" spans="1:40" hidden="1" x14ac:dyDescent="0.2">
      <c r="A449" s="17" t="str">
        <f t="shared" si="36"/>
        <v>MPhil Chinese Studies: PRH2SMLSML17</v>
      </c>
      <c r="B449" s="11" t="s">
        <v>2777</v>
      </c>
      <c r="C449" s="11" t="s">
        <v>32964</v>
      </c>
      <c r="D449" s="11" t="s">
        <v>2778</v>
      </c>
      <c r="E449" s="11" t="s">
        <v>280</v>
      </c>
      <c r="F449" s="11" t="s">
        <v>76</v>
      </c>
      <c r="G449" s="11" t="s">
        <v>32186</v>
      </c>
      <c r="H449" s="11" t="s">
        <v>72</v>
      </c>
      <c r="I449" s="11">
        <v>0</v>
      </c>
      <c r="J449" s="11" t="s">
        <v>32168</v>
      </c>
      <c r="K449" s="11" t="s">
        <v>32168</v>
      </c>
      <c r="L449" s="11">
        <v>0</v>
      </c>
      <c r="M449" s="11">
        <v>0</v>
      </c>
      <c r="N449" s="11">
        <v>0</v>
      </c>
      <c r="O449" s="11">
        <v>0</v>
      </c>
      <c r="P449" s="11">
        <v>0</v>
      </c>
      <c r="Q449" s="11">
        <v>0</v>
      </c>
      <c r="R449" s="11">
        <v>0</v>
      </c>
      <c r="S449" s="11">
        <v>0</v>
      </c>
      <c r="T449" s="11">
        <v>0</v>
      </c>
      <c r="U449" s="11">
        <v>0</v>
      </c>
      <c r="V449" s="11">
        <v>0</v>
      </c>
      <c r="W449" s="11">
        <v>0</v>
      </c>
      <c r="X449" s="11">
        <v>0</v>
      </c>
      <c r="Y449" s="11">
        <v>0</v>
      </c>
      <c r="Z449" s="11">
        <v>0</v>
      </c>
      <c r="AA449" s="12" t="s">
        <v>32952</v>
      </c>
      <c r="AB449" s="17" t="str">
        <f t="shared" si="37"/>
        <v>Programme is not compatible with this tool</v>
      </c>
      <c r="AC449" s="17" t="str">
        <f t="shared" si="38"/>
        <v/>
      </c>
      <c r="AD449" s="17">
        <f t="shared" si="39"/>
        <v>6</v>
      </c>
      <c r="AE449" s="17" t="str">
        <f t="shared" si="40"/>
        <v/>
      </c>
      <c r="AF449" s="17" t="str">
        <f t="shared" si="41"/>
        <v/>
      </c>
      <c r="AG449" s="17" t="str" cm="1">
        <f t="array" ref="AG449">IFERROR(IF(J449="Level",INDEX($M449:$S449,AC449+1),INDEX($M449:$S449,AC449)),"")</f>
        <v/>
      </c>
      <c r="AH449" s="17" cm="1">
        <f t="array" ref="AH449">IFERROR(IF(J449="Level",INDEX($M449:$S449,AD449+1),INDEX($M449:$S449,AD449)),"")</f>
        <v>0</v>
      </c>
      <c r="AI449" s="17" t="str" cm="1">
        <f t="array" ref="AI449">IFERROR(INDEX($M449:$S449,AE449),"")</f>
        <v/>
      </c>
      <c r="AJ449" s="17" t="str" cm="1">
        <f t="array" ref="AJ449">IFERROR(INDEX($M449:$S449,AF449),"")</f>
        <v/>
      </c>
      <c r="AK449" s="17" t="str" cm="1">
        <f t="array" ref="AK449">IFERROR(IF(J449="Level",INDEX($T449:$Z449,AC449+1),INDEX($T449:$Z449,AC449)),"")</f>
        <v/>
      </c>
      <c r="AL449" s="17" cm="1">
        <f t="array" ref="AL449">IFERROR(IF(J449="Level",INDEX($T449:$Z449,AD449+1),INDEX($T449:$Z449,AD449)),"")</f>
        <v>0</v>
      </c>
      <c r="AM449" s="17" t="str" cm="1">
        <f t="array" ref="AM449">IFERROR(INDEX($T449:$Z449,AE449),"")</f>
        <v/>
      </c>
      <c r="AN449" s="17" t="str" cm="1">
        <f t="array" ref="AN449">IFERROR(INDEX($T449:$Z449,AF449),"")</f>
        <v/>
      </c>
    </row>
    <row r="450" spans="1:40" hidden="1" x14ac:dyDescent="0.2">
      <c r="A450" s="17" t="str">
        <f t="shared" ref="A450:A513" si="42">D450&amp;": "&amp;B450</f>
        <v>MPhil Translation Studies: PRH2SMLSML18</v>
      </c>
      <c r="B450" s="11" t="s">
        <v>2779</v>
      </c>
      <c r="C450" s="11" t="s">
        <v>32964</v>
      </c>
      <c r="D450" s="11" t="s">
        <v>2780</v>
      </c>
      <c r="E450" s="11" t="s">
        <v>280</v>
      </c>
      <c r="F450" s="11" t="s">
        <v>76</v>
      </c>
      <c r="G450" s="11" t="s">
        <v>32186</v>
      </c>
      <c r="H450" s="11" t="s">
        <v>72</v>
      </c>
      <c r="I450" s="11">
        <v>0</v>
      </c>
      <c r="J450" s="11" t="s">
        <v>32168</v>
      </c>
      <c r="K450" s="11" t="s">
        <v>32168</v>
      </c>
      <c r="L450" s="11">
        <v>0</v>
      </c>
      <c r="M450" s="11">
        <v>0</v>
      </c>
      <c r="N450" s="11">
        <v>0</v>
      </c>
      <c r="O450" s="11">
        <v>0</v>
      </c>
      <c r="P450" s="11">
        <v>0</v>
      </c>
      <c r="Q450" s="11">
        <v>0</v>
      </c>
      <c r="R450" s="11">
        <v>0</v>
      </c>
      <c r="S450" s="11">
        <v>0</v>
      </c>
      <c r="T450" s="11">
        <v>0</v>
      </c>
      <c r="U450" s="11">
        <v>0</v>
      </c>
      <c r="V450" s="11">
        <v>0</v>
      </c>
      <c r="W450" s="11">
        <v>0</v>
      </c>
      <c r="X450" s="11">
        <v>0</v>
      </c>
      <c r="Y450" s="11">
        <v>0</v>
      </c>
      <c r="Z450" s="11">
        <v>0</v>
      </c>
      <c r="AA450" s="12" t="s">
        <v>32952</v>
      </c>
      <c r="AB450" s="17" t="str">
        <f t="shared" ref="AB450:AB513" si="43">IF(H450="Yes","Programme: "&amp;D450,"Programme is not compatible with this tool")</f>
        <v>Programme is not compatible with this tool</v>
      </c>
      <c r="AC450" s="17" t="str">
        <f t="shared" ref="AC450:AC513" si="44">IF(J450="Stage",IF(M450&lt;&gt;0,1,IF(N450&lt;&gt;0,2,IF(O450&lt;&gt;0,3,IF(P450&lt;&gt;0,4,IF(Q450&lt;&gt;0,5,""))))),IF(J450="","",IF(R450&lt;&gt;0,5,IF(S450&lt;&gt;0,6,""))))</f>
        <v/>
      </c>
      <c r="AD450" s="17">
        <f t="shared" ref="AD450:AD513" si="45">IF(J450="Stage",IF(AND(N450&lt;&gt;0,AC450&lt;2),2,IF(AND(O450&lt;&gt;0,AC450&lt;3),3,IF(AND(P450&lt;&gt;0,AC450&lt;4),4,IF(AND(Q450&lt;&gt;0,AC450&lt;5),5,"")))),IF(J450="","",IF(AC450&lt;&gt;0,6)))</f>
        <v>6</v>
      </c>
      <c r="AE450" s="17" t="str">
        <f t="shared" ref="AE450:AE513" si="46">IF(AND(O450&lt;&gt;0,AD450&lt;3),3,IF(AND(P450&lt;&gt;0,AD450&lt;4),4,IF(AND(Q450&lt;&gt;0,AD450&lt;5),5,"")))</f>
        <v/>
      </c>
      <c r="AF450" s="17" t="str">
        <f t="shared" ref="AF450:AF513" si="47">IF(AND(P450&lt;&gt;0,AE450&lt;4),4,IF(AND(Q450&lt;&gt;0,AE450&lt;5),5,""))</f>
        <v/>
      </c>
      <c r="AG450" s="17" t="str" cm="1">
        <f t="array" ref="AG450">IFERROR(IF(J450="Level",INDEX($M450:$S450,AC450+1),INDEX($M450:$S450,AC450)),"")</f>
        <v/>
      </c>
      <c r="AH450" s="17" cm="1">
        <f t="array" ref="AH450">IFERROR(IF(J450="Level",INDEX($M450:$S450,AD450+1),INDEX($M450:$S450,AD450)),"")</f>
        <v>0</v>
      </c>
      <c r="AI450" s="17" t="str" cm="1">
        <f t="array" ref="AI450">IFERROR(INDEX($M450:$S450,AE450),"")</f>
        <v/>
      </c>
      <c r="AJ450" s="17" t="str" cm="1">
        <f t="array" ref="AJ450">IFERROR(INDEX($M450:$S450,AF450),"")</f>
        <v/>
      </c>
      <c r="AK450" s="17" t="str" cm="1">
        <f t="array" ref="AK450">IFERROR(IF(J450="Level",INDEX($T450:$Z450,AC450+1),INDEX($T450:$Z450,AC450)),"")</f>
        <v/>
      </c>
      <c r="AL450" s="17" cm="1">
        <f t="array" ref="AL450">IFERROR(IF(J450="Level",INDEX($T450:$Z450,AD450+1),INDEX($T450:$Z450,AD450)),"")</f>
        <v>0</v>
      </c>
      <c r="AM450" s="17" t="str" cm="1">
        <f t="array" ref="AM450">IFERROR(INDEX($T450:$Z450,AE450),"")</f>
        <v/>
      </c>
      <c r="AN450" s="17" t="str" cm="1">
        <f t="array" ref="AN450">IFERROR(INDEX($T450:$Z450,AF450),"")</f>
        <v/>
      </c>
    </row>
    <row r="451" spans="1:40" hidden="1" x14ac:dyDescent="0.2">
      <c r="A451" s="17" t="str">
        <f t="shared" si="42"/>
        <v>MAbyRes World and Comparative Literature: PRM3SMLEGL01</v>
      </c>
      <c r="B451" s="11" t="s">
        <v>2388</v>
      </c>
      <c r="C451" s="11" t="s">
        <v>32964</v>
      </c>
      <c r="D451" s="11" t="s">
        <v>2389</v>
      </c>
      <c r="E451" s="11" t="s">
        <v>280</v>
      </c>
      <c r="F451" s="11" t="s">
        <v>76</v>
      </c>
      <c r="G451" s="11" t="s">
        <v>32186</v>
      </c>
      <c r="H451" s="11" t="s">
        <v>72</v>
      </c>
      <c r="I451" s="11">
        <v>0</v>
      </c>
      <c r="J451" s="11" t="s">
        <v>32168</v>
      </c>
      <c r="K451" s="11" t="s">
        <v>32168</v>
      </c>
      <c r="L451" s="11">
        <v>0</v>
      </c>
      <c r="M451" s="11">
        <v>0</v>
      </c>
      <c r="N451" s="11">
        <v>0</v>
      </c>
      <c r="O451" s="11">
        <v>0</v>
      </c>
      <c r="P451" s="11">
        <v>0</v>
      </c>
      <c r="Q451" s="11">
        <v>0</v>
      </c>
      <c r="R451" s="11">
        <v>0</v>
      </c>
      <c r="S451" s="11">
        <v>0</v>
      </c>
      <c r="T451" s="11">
        <v>0</v>
      </c>
      <c r="U451" s="11">
        <v>0</v>
      </c>
      <c r="V451" s="11">
        <v>0</v>
      </c>
      <c r="W451" s="11">
        <v>0</v>
      </c>
      <c r="X451" s="11">
        <v>0</v>
      </c>
      <c r="Y451" s="11">
        <v>0</v>
      </c>
      <c r="Z451" s="11">
        <v>0</v>
      </c>
      <c r="AA451" s="12" t="s">
        <v>32952</v>
      </c>
      <c r="AB451" s="17" t="str">
        <f t="shared" si="43"/>
        <v>Programme is not compatible with this tool</v>
      </c>
      <c r="AC451" s="17" t="str">
        <f t="shared" si="44"/>
        <v/>
      </c>
      <c r="AD451" s="17">
        <f t="shared" si="45"/>
        <v>6</v>
      </c>
      <c r="AE451" s="17" t="str">
        <f t="shared" si="46"/>
        <v/>
      </c>
      <c r="AF451" s="17" t="str">
        <f t="shared" si="47"/>
        <v/>
      </c>
      <c r="AG451" s="17" t="str" cm="1">
        <f t="array" ref="AG451">IFERROR(IF(J451="Level",INDEX($M451:$S451,AC451+1),INDEX($M451:$S451,AC451)),"")</f>
        <v/>
      </c>
      <c r="AH451" s="17" cm="1">
        <f t="array" ref="AH451">IFERROR(IF(J451="Level",INDEX($M451:$S451,AD451+1),INDEX($M451:$S451,AD451)),"")</f>
        <v>0</v>
      </c>
      <c r="AI451" s="17" t="str" cm="1">
        <f t="array" ref="AI451">IFERROR(INDEX($M451:$S451,AE451),"")</f>
        <v/>
      </c>
      <c r="AJ451" s="17" t="str" cm="1">
        <f t="array" ref="AJ451">IFERROR(INDEX($M451:$S451,AF451),"")</f>
        <v/>
      </c>
      <c r="AK451" s="17" t="str" cm="1">
        <f t="array" ref="AK451">IFERROR(IF(J451="Level",INDEX($T451:$Z451,AC451+1),INDEX($T451:$Z451,AC451)),"")</f>
        <v/>
      </c>
      <c r="AL451" s="17" cm="1">
        <f t="array" ref="AL451">IFERROR(IF(J451="Level",INDEX($T451:$Z451,AD451+1),INDEX($T451:$Z451,AD451)),"")</f>
        <v>0</v>
      </c>
      <c r="AM451" s="17" t="str" cm="1">
        <f t="array" ref="AM451">IFERROR(INDEX($T451:$Z451,AE451),"")</f>
        <v/>
      </c>
      <c r="AN451" s="17" t="str" cm="1">
        <f t="array" ref="AN451">IFERROR(INDEX($T451:$Z451,AF451),"")</f>
        <v/>
      </c>
    </row>
    <row r="452" spans="1:40" hidden="1" x14ac:dyDescent="0.2">
      <c r="A452" s="17" t="str">
        <f t="shared" si="42"/>
        <v>MAbyRes Modern Languages: PRM3SMLSML01</v>
      </c>
      <c r="B452" s="11" t="s">
        <v>2392</v>
      </c>
      <c r="C452" s="11" t="s">
        <v>32964</v>
      </c>
      <c r="D452" s="11" t="s">
        <v>2393</v>
      </c>
      <c r="E452" s="11" t="s">
        <v>280</v>
      </c>
      <c r="F452" s="11" t="s">
        <v>76</v>
      </c>
      <c r="G452" s="11" t="s">
        <v>32186</v>
      </c>
      <c r="H452" s="11" t="s">
        <v>72</v>
      </c>
      <c r="I452" s="11">
        <v>0</v>
      </c>
      <c r="J452" s="11" t="s">
        <v>32168</v>
      </c>
      <c r="K452" s="11" t="s">
        <v>32168</v>
      </c>
      <c r="L452" s="11">
        <v>0</v>
      </c>
      <c r="M452" s="11">
        <v>0</v>
      </c>
      <c r="N452" s="11">
        <v>0</v>
      </c>
      <c r="O452" s="11">
        <v>0</v>
      </c>
      <c r="P452" s="11">
        <v>0</v>
      </c>
      <c r="Q452" s="11">
        <v>0</v>
      </c>
      <c r="R452" s="11">
        <v>0</v>
      </c>
      <c r="S452" s="11">
        <v>0</v>
      </c>
      <c r="T452" s="11">
        <v>0</v>
      </c>
      <c r="U452" s="11">
        <v>0</v>
      </c>
      <c r="V452" s="11">
        <v>0</v>
      </c>
      <c r="W452" s="11">
        <v>0</v>
      </c>
      <c r="X452" s="11">
        <v>0</v>
      </c>
      <c r="Y452" s="11">
        <v>0</v>
      </c>
      <c r="Z452" s="11">
        <v>0</v>
      </c>
      <c r="AA452" s="12" t="s">
        <v>32952</v>
      </c>
      <c r="AB452" s="17" t="str">
        <f t="shared" si="43"/>
        <v>Programme is not compatible with this tool</v>
      </c>
      <c r="AC452" s="17" t="str">
        <f t="shared" si="44"/>
        <v/>
      </c>
      <c r="AD452" s="17">
        <f t="shared" si="45"/>
        <v>6</v>
      </c>
      <c r="AE452" s="17" t="str">
        <f t="shared" si="46"/>
        <v/>
      </c>
      <c r="AF452" s="17" t="str">
        <f t="shared" si="47"/>
        <v/>
      </c>
      <c r="AG452" s="17" t="str" cm="1">
        <f t="array" ref="AG452">IFERROR(IF(J452="Level",INDEX($M452:$S452,AC452+1),INDEX($M452:$S452,AC452)),"")</f>
        <v/>
      </c>
      <c r="AH452" s="17" cm="1">
        <f t="array" ref="AH452">IFERROR(IF(J452="Level",INDEX($M452:$S452,AD452+1),INDEX($M452:$S452,AD452)),"")</f>
        <v>0</v>
      </c>
      <c r="AI452" s="17" t="str" cm="1">
        <f t="array" ref="AI452">IFERROR(INDEX($M452:$S452,AE452),"")</f>
        <v/>
      </c>
      <c r="AJ452" s="17" t="str" cm="1">
        <f t="array" ref="AJ452">IFERROR(INDEX($M452:$S452,AF452),"")</f>
        <v/>
      </c>
      <c r="AK452" s="17" t="str" cm="1">
        <f t="array" ref="AK452">IFERROR(IF(J452="Level",INDEX($T452:$Z452,AC452+1),INDEX($T452:$Z452,AC452)),"")</f>
        <v/>
      </c>
      <c r="AL452" s="17" cm="1">
        <f t="array" ref="AL452">IFERROR(IF(J452="Level",INDEX($T452:$Z452,AD452+1),INDEX($T452:$Z452,AD452)),"")</f>
        <v>0</v>
      </c>
      <c r="AM452" s="17" t="str" cm="1">
        <f t="array" ref="AM452">IFERROR(INDEX($T452:$Z452,AE452),"")</f>
        <v/>
      </c>
      <c r="AN452" s="17" t="str" cm="1">
        <f t="array" ref="AN452">IFERROR(INDEX($T452:$Z452,AF452),"")</f>
        <v/>
      </c>
    </row>
    <row r="453" spans="1:40" hidden="1" x14ac:dyDescent="0.2">
      <c r="A453" s="17" t="str">
        <f t="shared" si="42"/>
        <v>PhD World and Comparative Literature: PRP3SMLEGL01</v>
      </c>
      <c r="B453" s="11" t="s">
        <v>3496</v>
      </c>
      <c r="C453" s="11" t="s">
        <v>32964</v>
      </c>
      <c r="D453" s="11" t="s">
        <v>3497</v>
      </c>
      <c r="E453" s="11" t="s">
        <v>280</v>
      </c>
      <c r="F453" s="11" t="s">
        <v>76</v>
      </c>
      <c r="G453" s="11" t="s">
        <v>32186</v>
      </c>
      <c r="H453" s="11" t="s">
        <v>72</v>
      </c>
      <c r="I453" s="11">
        <v>0</v>
      </c>
      <c r="J453" s="11" t="s">
        <v>32168</v>
      </c>
      <c r="K453" s="11" t="s">
        <v>32168</v>
      </c>
      <c r="L453" s="11">
        <v>0</v>
      </c>
      <c r="M453" s="11">
        <v>0</v>
      </c>
      <c r="N453" s="11">
        <v>0</v>
      </c>
      <c r="O453" s="11">
        <v>0</v>
      </c>
      <c r="P453" s="11">
        <v>0</v>
      </c>
      <c r="Q453" s="11">
        <v>0</v>
      </c>
      <c r="R453" s="11">
        <v>0</v>
      </c>
      <c r="S453" s="11">
        <v>0</v>
      </c>
      <c r="T453" s="11">
        <v>0</v>
      </c>
      <c r="U453" s="11">
        <v>0</v>
      </c>
      <c r="V453" s="11">
        <v>0</v>
      </c>
      <c r="W453" s="11">
        <v>0</v>
      </c>
      <c r="X453" s="11">
        <v>0</v>
      </c>
      <c r="Y453" s="11">
        <v>0</v>
      </c>
      <c r="Z453" s="11">
        <v>0</v>
      </c>
      <c r="AA453" s="12" t="s">
        <v>32952</v>
      </c>
      <c r="AB453" s="17" t="str">
        <f t="shared" si="43"/>
        <v>Programme is not compatible with this tool</v>
      </c>
      <c r="AC453" s="17" t="str">
        <f t="shared" si="44"/>
        <v/>
      </c>
      <c r="AD453" s="17">
        <f t="shared" si="45"/>
        <v>6</v>
      </c>
      <c r="AE453" s="17" t="str">
        <f t="shared" si="46"/>
        <v/>
      </c>
      <c r="AF453" s="17" t="str">
        <f t="shared" si="47"/>
        <v/>
      </c>
      <c r="AG453" s="17" t="str" cm="1">
        <f t="array" ref="AG453">IFERROR(IF(J453="Level",INDEX($M453:$S453,AC453+1),INDEX($M453:$S453,AC453)),"")</f>
        <v/>
      </c>
      <c r="AH453" s="17" cm="1">
        <f t="array" ref="AH453">IFERROR(IF(J453="Level",INDEX($M453:$S453,AD453+1),INDEX($M453:$S453,AD453)),"")</f>
        <v>0</v>
      </c>
      <c r="AI453" s="17" t="str" cm="1">
        <f t="array" ref="AI453">IFERROR(INDEX($M453:$S453,AE453),"")</f>
        <v/>
      </c>
      <c r="AJ453" s="17" t="str" cm="1">
        <f t="array" ref="AJ453">IFERROR(INDEX($M453:$S453,AF453),"")</f>
        <v/>
      </c>
      <c r="AK453" s="17" t="str" cm="1">
        <f t="array" ref="AK453">IFERROR(IF(J453="Level",INDEX($T453:$Z453,AC453+1),INDEX($T453:$Z453,AC453)),"")</f>
        <v/>
      </c>
      <c r="AL453" s="17" cm="1">
        <f t="array" ref="AL453">IFERROR(IF(J453="Level",INDEX($T453:$Z453,AD453+1),INDEX($T453:$Z453,AD453)),"")</f>
        <v>0</v>
      </c>
      <c r="AM453" s="17" t="str" cm="1">
        <f t="array" ref="AM453">IFERROR(INDEX($T453:$Z453,AE453),"")</f>
        <v/>
      </c>
      <c r="AN453" s="17" t="str" cm="1">
        <f t="array" ref="AN453">IFERROR(INDEX($T453:$Z453,AF453),"")</f>
        <v/>
      </c>
    </row>
    <row r="454" spans="1:40" hidden="1" x14ac:dyDescent="0.2">
      <c r="A454" s="17" t="str">
        <f t="shared" si="42"/>
        <v>PhD German: PRP3SMLSML01</v>
      </c>
      <c r="B454" s="11" t="s">
        <v>3500</v>
      </c>
      <c r="C454" s="11" t="s">
        <v>32964</v>
      </c>
      <c r="D454" s="11" t="s">
        <v>3501</v>
      </c>
      <c r="E454" s="11" t="s">
        <v>280</v>
      </c>
      <c r="F454" s="11" t="s">
        <v>76</v>
      </c>
      <c r="G454" s="11" t="s">
        <v>32186</v>
      </c>
      <c r="H454" s="11" t="s">
        <v>72</v>
      </c>
      <c r="I454" s="11">
        <v>0</v>
      </c>
      <c r="J454" s="11" t="s">
        <v>32168</v>
      </c>
      <c r="K454" s="11" t="s">
        <v>32168</v>
      </c>
      <c r="L454" s="11">
        <v>0</v>
      </c>
      <c r="M454" s="11">
        <v>0</v>
      </c>
      <c r="N454" s="11">
        <v>0</v>
      </c>
      <c r="O454" s="11">
        <v>0</v>
      </c>
      <c r="P454" s="11">
        <v>0</v>
      </c>
      <c r="Q454" s="11">
        <v>0</v>
      </c>
      <c r="R454" s="11">
        <v>0</v>
      </c>
      <c r="S454" s="11">
        <v>0</v>
      </c>
      <c r="T454" s="11">
        <v>0</v>
      </c>
      <c r="U454" s="11">
        <v>0</v>
      </c>
      <c r="V454" s="11">
        <v>0</v>
      </c>
      <c r="W454" s="11">
        <v>0</v>
      </c>
      <c r="X454" s="11">
        <v>0</v>
      </c>
      <c r="Y454" s="11">
        <v>0</v>
      </c>
      <c r="Z454" s="11">
        <v>0</v>
      </c>
      <c r="AA454" s="12" t="s">
        <v>32952</v>
      </c>
      <c r="AB454" s="17" t="str">
        <f t="shared" si="43"/>
        <v>Programme is not compatible with this tool</v>
      </c>
      <c r="AC454" s="17" t="str">
        <f t="shared" si="44"/>
        <v/>
      </c>
      <c r="AD454" s="17">
        <f t="shared" si="45"/>
        <v>6</v>
      </c>
      <c r="AE454" s="17" t="str">
        <f t="shared" si="46"/>
        <v/>
      </c>
      <c r="AF454" s="17" t="str">
        <f t="shared" si="47"/>
        <v/>
      </c>
      <c r="AG454" s="17" t="str" cm="1">
        <f t="array" ref="AG454">IFERROR(IF(J454="Level",INDEX($M454:$S454,AC454+1),INDEX($M454:$S454,AC454)),"")</f>
        <v/>
      </c>
      <c r="AH454" s="17" cm="1">
        <f t="array" ref="AH454">IFERROR(IF(J454="Level",INDEX($M454:$S454,AD454+1),INDEX($M454:$S454,AD454)),"")</f>
        <v>0</v>
      </c>
      <c r="AI454" s="17" t="str" cm="1">
        <f t="array" ref="AI454">IFERROR(INDEX($M454:$S454,AE454),"")</f>
        <v/>
      </c>
      <c r="AJ454" s="17" t="str" cm="1">
        <f t="array" ref="AJ454">IFERROR(INDEX($M454:$S454,AF454),"")</f>
        <v/>
      </c>
      <c r="AK454" s="17" t="str" cm="1">
        <f t="array" ref="AK454">IFERROR(IF(J454="Level",INDEX($T454:$Z454,AC454+1),INDEX($T454:$Z454,AC454)),"")</f>
        <v/>
      </c>
      <c r="AL454" s="17" cm="1">
        <f t="array" ref="AL454">IFERROR(IF(J454="Level",INDEX($T454:$Z454,AD454+1),INDEX($T454:$Z454,AD454)),"")</f>
        <v>0</v>
      </c>
      <c r="AM454" s="17" t="str" cm="1">
        <f t="array" ref="AM454">IFERROR(INDEX($T454:$Z454,AE454),"")</f>
        <v/>
      </c>
      <c r="AN454" s="17" t="str" cm="1">
        <f t="array" ref="AN454">IFERROR(INDEX($T454:$Z454,AF454),"")</f>
        <v/>
      </c>
    </row>
    <row r="455" spans="1:40" hidden="1" x14ac:dyDescent="0.2">
      <c r="A455" s="17" t="str">
        <f t="shared" si="42"/>
        <v>PhD French: PRP3SMLSML02</v>
      </c>
      <c r="B455" s="11" t="s">
        <v>3502</v>
      </c>
      <c r="C455" s="11" t="s">
        <v>32964</v>
      </c>
      <c r="D455" s="11" t="s">
        <v>3503</v>
      </c>
      <c r="E455" s="11" t="s">
        <v>280</v>
      </c>
      <c r="F455" s="11" t="s">
        <v>76</v>
      </c>
      <c r="G455" s="11" t="s">
        <v>32186</v>
      </c>
      <c r="H455" s="11" t="s">
        <v>72</v>
      </c>
      <c r="I455" s="11">
        <v>0</v>
      </c>
      <c r="J455" s="11" t="s">
        <v>32168</v>
      </c>
      <c r="K455" s="11" t="s">
        <v>32168</v>
      </c>
      <c r="L455" s="11">
        <v>0</v>
      </c>
      <c r="M455" s="11">
        <v>0</v>
      </c>
      <c r="N455" s="11">
        <v>0</v>
      </c>
      <c r="O455" s="11">
        <v>0</v>
      </c>
      <c r="P455" s="11">
        <v>0</v>
      </c>
      <c r="Q455" s="11">
        <v>0</v>
      </c>
      <c r="R455" s="11">
        <v>0</v>
      </c>
      <c r="S455" s="11">
        <v>0</v>
      </c>
      <c r="T455" s="11">
        <v>0</v>
      </c>
      <c r="U455" s="11">
        <v>0</v>
      </c>
      <c r="V455" s="11">
        <v>0</v>
      </c>
      <c r="W455" s="11">
        <v>0</v>
      </c>
      <c r="X455" s="11">
        <v>0</v>
      </c>
      <c r="Y455" s="11">
        <v>0</v>
      </c>
      <c r="Z455" s="11">
        <v>0</v>
      </c>
      <c r="AA455" s="12" t="s">
        <v>32952</v>
      </c>
      <c r="AB455" s="17" t="str">
        <f t="shared" si="43"/>
        <v>Programme is not compatible with this tool</v>
      </c>
      <c r="AC455" s="17" t="str">
        <f t="shared" si="44"/>
        <v/>
      </c>
      <c r="AD455" s="17">
        <f t="shared" si="45"/>
        <v>6</v>
      </c>
      <c r="AE455" s="17" t="str">
        <f t="shared" si="46"/>
        <v/>
      </c>
      <c r="AF455" s="17" t="str">
        <f t="shared" si="47"/>
        <v/>
      </c>
      <c r="AG455" s="17" t="str" cm="1">
        <f t="array" ref="AG455">IFERROR(IF(J455="Level",INDEX($M455:$S455,AC455+1),INDEX($M455:$S455,AC455)),"")</f>
        <v/>
      </c>
      <c r="AH455" s="17" cm="1">
        <f t="array" ref="AH455">IFERROR(IF(J455="Level",INDEX($M455:$S455,AD455+1),INDEX($M455:$S455,AD455)),"")</f>
        <v>0</v>
      </c>
      <c r="AI455" s="17" t="str" cm="1">
        <f t="array" ref="AI455">IFERROR(INDEX($M455:$S455,AE455),"")</f>
        <v/>
      </c>
      <c r="AJ455" s="17" t="str" cm="1">
        <f t="array" ref="AJ455">IFERROR(INDEX($M455:$S455,AF455),"")</f>
        <v/>
      </c>
      <c r="AK455" s="17" t="str" cm="1">
        <f t="array" ref="AK455">IFERROR(IF(J455="Level",INDEX($T455:$Z455,AC455+1),INDEX($T455:$Z455,AC455)),"")</f>
        <v/>
      </c>
      <c r="AL455" s="17" cm="1">
        <f t="array" ref="AL455">IFERROR(IF(J455="Level",INDEX($T455:$Z455,AD455+1),INDEX($T455:$Z455,AD455)),"")</f>
        <v>0</v>
      </c>
      <c r="AM455" s="17" t="str" cm="1">
        <f t="array" ref="AM455">IFERROR(INDEX($T455:$Z455,AE455),"")</f>
        <v/>
      </c>
      <c r="AN455" s="17" t="str" cm="1">
        <f t="array" ref="AN455">IFERROR(INDEX($T455:$Z455,AF455),"")</f>
        <v/>
      </c>
    </row>
    <row r="456" spans="1:40" hidden="1" x14ac:dyDescent="0.2">
      <c r="A456" s="17" t="str">
        <f t="shared" si="42"/>
        <v>PhD Italian: PRP3SMLSML05</v>
      </c>
      <c r="B456" s="11" t="s">
        <v>3504</v>
      </c>
      <c r="C456" s="11" t="s">
        <v>32964</v>
      </c>
      <c r="D456" s="11" t="s">
        <v>3505</v>
      </c>
      <c r="E456" s="11" t="s">
        <v>280</v>
      </c>
      <c r="F456" s="11" t="s">
        <v>76</v>
      </c>
      <c r="G456" s="11" t="s">
        <v>32186</v>
      </c>
      <c r="H456" s="11" t="s">
        <v>72</v>
      </c>
      <c r="I456" s="11">
        <v>0</v>
      </c>
      <c r="J456" s="11" t="s">
        <v>32168</v>
      </c>
      <c r="K456" s="11" t="s">
        <v>32168</v>
      </c>
      <c r="L456" s="11">
        <v>0</v>
      </c>
      <c r="M456" s="11">
        <v>0</v>
      </c>
      <c r="N456" s="11">
        <v>0</v>
      </c>
      <c r="O456" s="11">
        <v>0</v>
      </c>
      <c r="P456" s="11">
        <v>0</v>
      </c>
      <c r="Q456" s="11">
        <v>0</v>
      </c>
      <c r="R456" s="11">
        <v>0</v>
      </c>
      <c r="S456" s="11">
        <v>0</v>
      </c>
      <c r="T456" s="11">
        <v>0</v>
      </c>
      <c r="U456" s="11">
        <v>0</v>
      </c>
      <c r="V456" s="11">
        <v>0</v>
      </c>
      <c r="W456" s="11">
        <v>0</v>
      </c>
      <c r="X456" s="11">
        <v>0</v>
      </c>
      <c r="Y456" s="11">
        <v>0</v>
      </c>
      <c r="Z456" s="11">
        <v>0</v>
      </c>
      <c r="AA456" s="12" t="s">
        <v>32952</v>
      </c>
      <c r="AB456" s="17" t="str">
        <f t="shared" si="43"/>
        <v>Programme is not compatible with this tool</v>
      </c>
      <c r="AC456" s="17" t="str">
        <f t="shared" si="44"/>
        <v/>
      </c>
      <c r="AD456" s="17">
        <f t="shared" si="45"/>
        <v>6</v>
      </c>
      <c r="AE456" s="17" t="str">
        <f t="shared" si="46"/>
        <v/>
      </c>
      <c r="AF456" s="17" t="str">
        <f t="shared" si="47"/>
        <v/>
      </c>
      <c r="AG456" s="17" t="str" cm="1">
        <f t="array" ref="AG456">IFERROR(IF(J456="Level",INDEX($M456:$S456,AC456+1),INDEX($M456:$S456,AC456)),"")</f>
        <v/>
      </c>
      <c r="AH456" s="17" cm="1">
        <f t="array" ref="AH456">IFERROR(IF(J456="Level",INDEX($M456:$S456,AD456+1),INDEX($M456:$S456,AD456)),"")</f>
        <v>0</v>
      </c>
      <c r="AI456" s="17" t="str" cm="1">
        <f t="array" ref="AI456">IFERROR(INDEX($M456:$S456,AE456),"")</f>
        <v/>
      </c>
      <c r="AJ456" s="17" t="str" cm="1">
        <f t="array" ref="AJ456">IFERROR(INDEX($M456:$S456,AF456),"")</f>
        <v/>
      </c>
      <c r="AK456" s="17" t="str" cm="1">
        <f t="array" ref="AK456">IFERROR(IF(J456="Level",INDEX($T456:$Z456,AC456+1),INDEX($T456:$Z456,AC456)),"")</f>
        <v/>
      </c>
      <c r="AL456" s="17" cm="1">
        <f t="array" ref="AL456">IFERROR(IF(J456="Level",INDEX($T456:$Z456,AD456+1),INDEX($T456:$Z456,AD456)),"")</f>
        <v>0</v>
      </c>
      <c r="AM456" s="17" t="str" cm="1">
        <f t="array" ref="AM456">IFERROR(INDEX($T456:$Z456,AE456),"")</f>
        <v/>
      </c>
      <c r="AN456" s="17" t="str" cm="1">
        <f t="array" ref="AN456">IFERROR(INDEX($T456:$Z456,AF456),"")</f>
        <v/>
      </c>
    </row>
    <row r="457" spans="1:40" hidden="1" x14ac:dyDescent="0.2">
      <c r="A457" s="17" t="str">
        <f t="shared" si="42"/>
        <v>PhD Russian: PRP3SMLSML06</v>
      </c>
      <c r="B457" s="11" t="s">
        <v>3506</v>
      </c>
      <c r="C457" s="11" t="s">
        <v>32964</v>
      </c>
      <c r="D457" s="11" t="s">
        <v>3507</v>
      </c>
      <c r="E457" s="11" t="s">
        <v>280</v>
      </c>
      <c r="F457" s="11" t="s">
        <v>76</v>
      </c>
      <c r="G457" s="11" t="s">
        <v>32186</v>
      </c>
      <c r="H457" s="11" t="s">
        <v>72</v>
      </c>
      <c r="I457" s="11">
        <v>0</v>
      </c>
      <c r="J457" s="11" t="s">
        <v>32168</v>
      </c>
      <c r="K457" s="11" t="s">
        <v>32168</v>
      </c>
      <c r="L457" s="11">
        <v>0</v>
      </c>
      <c r="M457" s="11">
        <v>0</v>
      </c>
      <c r="N457" s="11">
        <v>0</v>
      </c>
      <c r="O457" s="11">
        <v>0</v>
      </c>
      <c r="P457" s="11">
        <v>0</v>
      </c>
      <c r="Q457" s="11">
        <v>0</v>
      </c>
      <c r="R457" s="11">
        <v>0</v>
      </c>
      <c r="S457" s="11">
        <v>0</v>
      </c>
      <c r="T457" s="11">
        <v>0</v>
      </c>
      <c r="U457" s="11">
        <v>0</v>
      </c>
      <c r="V457" s="11">
        <v>0</v>
      </c>
      <c r="W457" s="11">
        <v>0</v>
      </c>
      <c r="X457" s="11">
        <v>0</v>
      </c>
      <c r="Y457" s="11">
        <v>0</v>
      </c>
      <c r="Z457" s="11">
        <v>0</v>
      </c>
      <c r="AA457" s="12" t="s">
        <v>32952</v>
      </c>
      <c r="AB457" s="17" t="str">
        <f t="shared" si="43"/>
        <v>Programme is not compatible with this tool</v>
      </c>
      <c r="AC457" s="17" t="str">
        <f t="shared" si="44"/>
        <v/>
      </c>
      <c r="AD457" s="17">
        <f t="shared" si="45"/>
        <v>6</v>
      </c>
      <c r="AE457" s="17" t="str">
        <f t="shared" si="46"/>
        <v/>
      </c>
      <c r="AF457" s="17" t="str">
        <f t="shared" si="47"/>
        <v/>
      </c>
      <c r="AG457" s="17" t="str" cm="1">
        <f t="array" ref="AG457">IFERROR(IF(J457="Level",INDEX($M457:$S457,AC457+1),INDEX($M457:$S457,AC457)),"")</f>
        <v/>
      </c>
      <c r="AH457" s="17" cm="1">
        <f t="array" ref="AH457">IFERROR(IF(J457="Level",INDEX($M457:$S457,AD457+1),INDEX($M457:$S457,AD457)),"")</f>
        <v>0</v>
      </c>
      <c r="AI457" s="17" t="str" cm="1">
        <f t="array" ref="AI457">IFERROR(INDEX($M457:$S457,AE457),"")</f>
        <v/>
      </c>
      <c r="AJ457" s="17" t="str" cm="1">
        <f t="array" ref="AJ457">IFERROR(INDEX($M457:$S457,AF457),"")</f>
        <v/>
      </c>
      <c r="AK457" s="17" t="str" cm="1">
        <f t="array" ref="AK457">IFERROR(IF(J457="Level",INDEX($T457:$Z457,AC457+1),INDEX($T457:$Z457,AC457)),"")</f>
        <v/>
      </c>
      <c r="AL457" s="17" cm="1">
        <f t="array" ref="AL457">IFERROR(IF(J457="Level",INDEX($T457:$Z457,AD457+1),INDEX($T457:$Z457,AD457)),"")</f>
        <v>0</v>
      </c>
      <c r="AM457" s="17" t="str" cm="1">
        <f t="array" ref="AM457">IFERROR(INDEX($T457:$Z457,AE457),"")</f>
        <v/>
      </c>
      <c r="AN457" s="17" t="str" cm="1">
        <f t="array" ref="AN457">IFERROR(INDEX($T457:$Z457,AF457),"")</f>
        <v/>
      </c>
    </row>
    <row r="458" spans="1:40" hidden="1" x14ac:dyDescent="0.2">
      <c r="A458" s="17" t="str">
        <f t="shared" si="42"/>
        <v>PhD Hispanic Studies: PRP3SMLSML09</v>
      </c>
      <c r="B458" s="11" t="s">
        <v>3510</v>
      </c>
      <c r="C458" s="11" t="s">
        <v>32964</v>
      </c>
      <c r="D458" s="11" t="s">
        <v>3511</v>
      </c>
      <c r="E458" s="11" t="s">
        <v>280</v>
      </c>
      <c r="F458" s="11" t="s">
        <v>76</v>
      </c>
      <c r="G458" s="11" t="s">
        <v>32186</v>
      </c>
      <c r="H458" s="11" t="s">
        <v>72</v>
      </c>
      <c r="I458" s="11">
        <v>0</v>
      </c>
      <c r="J458" s="11" t="s">
        <v>32168</v>
      </c>
      <c r="K458" s="11" t="s">
        <v>32168</v>
      </c>
      <c r="L458" s="11">
        <v>0</v>
      </c>
      <c r="M458" s="11">
        <v>0</v>
      </c>
      <c r="N458" s="11">
        <v>0</v>
      </c>
      <c r="O458" s="11">
        <v>0</v>
      </c>
      <c r="P458" s="11">
        <v>0</v>
      </c>
      <c r="Q458" s="11">
        <v>0</v>
      </c>
      <c r="R458" s="11">
        <v>0</v>
      </c>
      <c r="S458" s="11">
        <v>0</v>
      </c>
      <c r="T458" s="11">
        <v>0</v>
      </c>
      <c r="U458" s="11">
        <v>0</v>
      </c>
      <c r="V458" s="11">
        <v>0</v>
      </c>
      <c r="W458" s="11">
        <v>0</v>
      </c>
      <c r="X458" s="11">
        <v>0</v>
      </c>
      <c r="Y458" s="11">
        <v>0</v>
      </c>
      <c r="Z458" s="11">
        <v>0</v>
      </c>
      <c r="AA458" s="12" t="s">
        <v>32952</v>
      </c>
      <c r="AB458" s="17" t="str">
        <f t="shared" si="43"/>
        <v>Programme is not compatible with this tool</v>
      </c>
      <c r="AC458" s="17" t="str">
        <f t="shared" si="44"/>
        <v/>
      </c>
      <c r="AD458" s="17">
        <f t="shared" si="45"/>
        <v>6</v>
      </c>
      <c r="AE458" s="17" t="str">
        <f t="shared" si="46"/>
        <v/>
      </c>
      <c r="AF458" s="17" t="str">
        <f t="shared" si="47"/>
        <v/>
      </c>
      <c r="AG458" s="17" t="str" cm="1">
        <f t="array" ref="AG458">IFERROR(IF(J458="Level",INDEX($M458:$S458,AC458+1),INDEX($M458:$S458,AC458)),"")</f>
        <v/>
      </c>
      <c r="AH458" s="17" cm="1">
        <f t="array" ref="AH458">IFERROR(IF(J458="Level",INDEX($M458:$S458,AD458+1),INDEX($M458:$S458,AD458)),"")</f>
        <v>0</v>
      </c>
      <c r="AI458" s="17" t="str" cm="1">
        <f t="array" ref="AI458">IFERROR(INDEX($M458:$S458,AE458),"")</f>
        <v/>
      </c>
      <c r="AJ458" s="17" t="str" cm="1">
        <f t="array" ref="AJ458">IFERROR(INDEX($M458:$S458,AF458),"")</f>
        <v/>
      </c>
      <c r="AK458" s="17" t="str" cm="1">
        <f t="array" ref="AK458">IFERROR(IF(J458="Level",INDEX($T458:$Z458,AC458+1),INDEX($T458:$Z458,AC458)),"")</f>
        <v/>
      </c>
      <c r="AL458" s="17" cm="1">
        <f t="array" ref="AL458">IFERROR(IF(J458="Level",INDEX($T458:$Z458,AD458+1),INDEX($T458:$Z458,AD458)),"")</f>
        <v>0</v>
      </c>
      <c r="AM458" s="17" t="str" cm="1">
        <f t="array" ref="AM458">IFERROR(INDEX($T458:$Z458,AE458),"")</f>
        <v/>
      </c>
      <c r="AN458" s="17" t="str" cm="1">
        <f t="array" ref="AN458">IFERROR(INDEX($T458:$Z458,AF458),"")</f>
        <v/>
      </c>
    </row>
    <row r="459" spans="1:40" hidden="1" x14ac:dyDescent="0.2">
      <c r="A459" s="17" t="str">
        <f t="shared" si="42"/>
        <v>PhD Modern Languages: PRP3SMLSML10</v>
      </c>
      <c r="B459" s="11" t="s">
        <v>3512</v>
      </c>
      <c r="C459" s="11" t="s">
        <v>32964</v>
      </c>
      <c r="D459" s="11" t="s">
        <v>3513</v>
      </c>
      <c r="E459" s="11" t="s">
        <v>280</v>
      </c>
      <c r="F459" s="11" t="s">
        <v>76</v>
      </c>
      <c r="G459" s="11" t="s">
        <v>32186</v>
      </c>
      <c r="H459" s="11" t="s">
        <v>72</v>
      </c>
      <c r="I459" s="11">
        <v>0</v>
      </c>
      <c r="J459" s="11" t="s">
        <v>32168</v>
      </c>
      <c r="K459" s="11" t="s">
        <v>32168</v>
      </c>
      <c r="L459" s="11">
        <v>0</v>
      </c>
      <c r="M459" s="11">
        <v>0</v>
      </c>
      <c r="N459" s="11">
        <v>0</v>
      </c>
      <c r="O459" s="11">
        <v>0</v>
      </c>
      <c r="P459" s="11">
        <v>0</v>
      </c>
      <c r="Q459" s="11">
        <v>0</v>
      </c>
      <c r="R459" s="11">
        <v>0</v>
      </c>
      <c r="S459" s="11">
        <v>0</v>
      </c>
      <c r="T459" s="11">
        <v>0</v>
      </c>
      <c r="U459" s="11">
        <v>0</v>
      </c>
      <c r="V459" s="11">
        <v>0</v>
      </c>
      <c r="W459" s="11">
        <v>0</v>
      </c>
      <c r="X459" s="11">
        <v>0</v>
      </c>
      <c r="Y459" s="11">
        <v>0</v>
      </c>
      <c r="Z459" s="11">
        <v>0</v>
      </c>
      <c r="AA459" s="12" t="s">
        <v>32952</v>
      </c>
      <c r="AB459" s="17" t="str">
        <f t="shared" si="43"/>
        <v>Programme is not compatible with this tool</v>
      </c>
      <c r="AC459" s="17" t="str">
        <f t="shared" si="44"/>
        <v/>
      </c>
      <c r="AD459" s="17">
        <f t="shared" si="45"/>
        <v>6</v>
      </c>
      <c r="AE459" s="17" t="str">
        <f t="shared" si="46"/>
        <v/>
      </c>
      <c r="AF459" s="17" t="str">
        <f t="shared" si="47"/>
        <v/>
      </c>
      <c r="AG459" s="17" t="str" cm="1">
        <f t="array" ref="AG459">IFERROR(IF(J459="Level",INDEX($M459:$S459,AC459+1),INDEX($M459:$S459,AC459)),"")</f>
        <v/>
      </c>
      <c r="AH459" s="17" cm="1">
        <f t="array" ref="AH459">IFERROR(IF(J459="Level",INDEX($M459:$S459,AD459+1),INDEX($M459:$S459,AD459)),"")</f>
        <v>0</v>
      </c>
      <c r="AI459" s="17" t="str" cm="1">
        <f t="array" ref="AI459">IFERROR(INDEX($M459:$S459,AE459),"")</f>
        <v/>
      </c>
      <c r="AJ459" s="17" t="str" cm="1">
        <f t="array" ref="AJ459">IFERROR(INDEX($M459:$S459,AF459),"")</f>
        <v/>
      </c>
      <c r="AK459" s="17" t="str" cm="1">
        <f t="array" ref="AK459">IFERROR(IF(J459="Level",INDEX($T459:$Z459,AC459+1),INDEX($T459:$Z459,AC459)),"")</f>
        <v/>
      </c>
      <c r="AL459" s="17" cm="1">
        <f t="array" ref="AL459">IFERROR(IF(J459="Level",INDEX($T459:$Z459,AD459+1),INDEX($T459:$Z459,AD459)),"")</f>
        <v>0</v>
      </c>
      <c r="AM459" s="17" t="str" cm="1">
        <f t="array" ref="AM459">IFERROR(INDEX($T459:$Z459,AE459),"")</f>
        <v/>
      </c>
      <c r="AN459" s="17" t="str" cm="1">
        <f t="array" ref="AN459">IFERROR(INDEX($T459:$Z459,AF459),"")</f>
        <v/>
      </c>
    </row>
    <row r="460" spans="1:40" hidden="1" x14ac:dyDescent="0.2">
      <c r="A460" s="17" t="str">
        <f t="shared" si="42"/>
        <v>PhD Latin American Studies: PRP3SMLSML12</v>
      </c>
      <c r="B460" s="11" t="s">
        <v>3516</v>
      </c>
      <c r="C460" s="11" t="s">
        <v>32964</v>
      </c>
      <c r="D460" s="11" t="s">
        <v>3517</v>
      </c>
      <c r="E460" s="11" t="s">
        <v>280</v>
      </c>
      <c r="F460" s="11" t="s">
        <v>76</v>
      </c>
      <c r="G460" s="11" t="s">
        <v>32186</v>
      </c>
      <c r="H460" s="11" t="s">
        <v>72</v>
      </c>
      <c r="I460" s="11">
        <v>0</v>
      </c>
      <c r="J460" s="11" t="s">
        <v>32168</v>
      </c>
      <c r="K460" s="11" t="s">
        <v>32168</v>
      </c>
      <c r="L460" s="11">
        <v>0</v>
      </c>
      <c r="M460" s="11">
        <v>0</v>
      </c>
      <c r="N460" s="11">
        <v>0</v>
      </c>
      <c r="O460" s="11">
        <v>0</v>
      </c>
      <c r="P460" s="11">
        <v>0</v>
      </c>
      <c r="Q460" s="11">
        <v>0</v>
      </c>
      <c r="R460" s="11">
        <v>0</v>
      </c>
      <c r="S460" s="11">
        <v>0</v>
      </c>
      <c r="T460" s="11">
        <v>0</v>
      </c>
      <c r="U460" s="11">
        <v>0</v>
      </c>
      <c r="V460" s="11">
        <v>0</v>
      </c>
      <c r="W460" s="11">
        <v>0</v>
      </c>
      <c r="X460" s="11">
        <v>0</v>
      </c>
      <c r="Y460" s="11">
        <v>0</v>
      </c>
      <c r="Z460" s="11">
        <v>0</v>
      </c>
      <c r="AA460" s="12" t="s">
        <v>32952</v>
      </c>
      <c r="AB460" s="17" t="str">
        <f t="shared" si="43"/>
        <v>Programme is not compatible with this tool</v>
      </c>
      <c r="AC460" s="17" t="str">
        <f t="shared" si="44"/>
        <v/>
      </c>
      <c r="AD460" s="17">
        <f t="shared" si="45"/>
        <v>6</v>
      </c>
      <c r="AE460" s="17" t="str">
        <f t="shared" si="46"/>
        <v/>
      </c>
      <c r="AF460" s="17" t="str">
        <f t="shared" si="47"/>
        <v/>
      </c>
      <c r="AG460" s="17" t="str" cm="1">
        <f t="array" ref="AG460">IFERROR(IF(J460="Level",INDEX($M460:$S460,AC460+1),INDEX($M460:$S460,AC460)),"")</f>
        <v/>
      </c>
      <c r="AH460" s="17" cm="1">
        <f t="array" ref="AH460">IFERROR(IF(J460="Level",INDEX($M460:$S460,AD460+1),INDEX($M460:$S460,AD460)),"")</f>
        <v>0</v>
      </c>
      <c r="AI460" s="17" t="str" cm="1">
        <f t="array" ref="AI460">IFERROR(INDEX($M460:$S460,AE460),"")</f>
        <v/>
      </c>
      <c r="AJ460" s="17" t="str" cm="1">
        <f t="array" ref="AJ460">IFERROR(INDEX($M460:$S460,AF460),"")</f>
        <v/>
      </c>
      <c r="AK460" s="17" t="str" cm="1">
        <f t="array" ref="AK460">IFERROR(IF(J460="Level",INDEX($T460:$Z460,AC460+1),INDEX($T460:$Z460,AC460)),"")</f>
        <v/>
      </c>
      <c r="AL460" s="17" cm="1">
        <f t="array" ref="AL460">IFERROR(IF(J460="Level",INDEX($T460:$Z460,AD460+1),INDEX($T460:$Z460,AD460)),"")</f>
        <v>0</v>
      </c>
      <c r="AM460" s="17" t="str" cm="1">
        <f t="array" ref="AM460">IFERROR(INDEX($T460:$Z460,AE460),"")</f>
        <v/>
      </c>
      <c r="AN460" s="17" t="str" cm="1">
        <f t="array" ref="AN460">IFERROR(INDEX($T460:$Z460,AF460),"")</f>
        <v/>
      </c>
    </row>
    <row r="461" spans="1:40" hidden="1" x14ac:dyDescent="0.2">
      <c r="A461" s="17" t="str">
        <f t="shared" si="42"/>
        <v>PhD Sexuality and Gender Studies: PRP3SMLSML13</v>
      </c>
      <c r="B461" s="11" t="s">
        <v>3518</v>
      </c>
      <c r="C461" s="11" t="s">
        <v>32964</v>
      </c>
      <c r="D461" s="11" t="s">
        <v>3519</v>
      </c>
      <c r="E461" s="11" t="s">
        <v>280</v>
      </c>
      <c r="F461" s="11" t="s">
        <v>76</v>
      </c>
      <c r="G461" s="11" t="s">
        <v>32186</v>
      </c>
      <c r="H461" s="11" t="s">
        <v>72</v>
      </c>
      <c r="I461" s="11">
        <v>0</v>
      </c>
      <c r="J461" s="11" t="s">
        <v>32168</v>
      </c>
      <c r="K461" s="11" t="s">
        <v>32168</v>
      </c>
      <c r="L461" s="11">
        <v>0</v>
      </c>
      <c r="M461" s="11">
        <v>0</v>
      </c>
      <c r="N461" s="11">
        <v>0</v>
      </c>
      <c r="O461" s="11">
        <v>0</v>
      </c>
      <c r="P461" s="11">
        <v>0</v>
      </c>
      <c r="Q461" s="11">
        <v>0</v>
      </c>
      <c r="R461" s="11">
        <v>0</v>
      </c>
      <c r="S461" s="11">
        <v>0</v>
      </c>
      <c r="T461" s="11">
        <v>0</v>
      </c>
      <c r="U461" s="11">
        <v>0</v>
      </c>
      <c r="V461" s="11">
        <v>0</v>
      </c>
      <c r="W461" s="11">
        <v>0</v>
      </c>
      <c r="X461" s="11">
        <v>0</v>
      </c>
      <c r="Y461" s="11">
        <v>0</v>
      </c>
      <c r="Z461" s="11">
        <v>0</v>
      </c>
      <c r="AA461" s="12" t="s">
        <v>32952</v>
      </c>
      <c r="AB461" s="17" t="str">
        <f t="shared" si="43"/>
        <v>Programme is not compatible with this tool</v>
      </c>
      <c r="AC461" s="17" t="str">
        <f t="shared" si="44"/>
        <v/>
      </c>
      <c r="AD461" s="17">
        <f t="shared" si="45"/>
        <v>6</v>
      </c>
      <c r="AE461" s="17" t="str">
        <f t="shared" si="46"/>
        <v/>
      </c>
      <c r="AF461" s="17" t="str">
        <f t="shared" si="47"/>
        <v/>
      </c>
      <c r="AG461" s="17" t="str" cm="1">
        <f t="array" ref="AG461">IFERROR(IF(J461="Level",INDEX($M461:$S461,AC461+1),INDEX($M461:$S461,AC461)),"")</f>
        <v/>
      </c>
      <c r="AH461" s="17" cm="1">
        <f t="array" ref="AH461">IFERROR(IF(J461="Level",INDEX($M461:$S461,AD461+1),INDEX($M461:$S461,AD461)),"")</f>
        <v>0</v>
      </c>
      <c r="AI461" s="17" t="str" cm="1">
        <f t="array" ref="AI461">IFERROR(INDEX($M461:$S461,AE461),"")</f>
        <v/>
      </c>
      <c r="AJ461" s="17" t="str" cm="1">
        <f t="array" ref="AJ461">IFERROR(INDEX($M461:$S461,AF461),"")</f>
        <v/>
      </c>
      <c r="AK461" s="17" t="str" cm="1">
        <f t="array" ref="AK461">IFERROR(IF(J461="Level",INDEX($T461:$Z461,AC461+1),INDEX($T461:$Z461,AC461)),"")</f>
        <v/>
      </c>
      <c r="AL461" s="17" cm="1">
        <f t="array" ref="AL461">IFERROR(IF(J461="Level",INDEX($T461:$Z461,AD461+1),INDEX($T461:$Z461,AD461)),"")</f>
        <v>0</v>
      </c>
      <c r="AM461" s="17" t="str" cm="1">
        <f t="array" ref="AM461">IFERROR(INDEX($T461:$Z461,AE461),"")</f>
        <v/>
      </c>
      <c r="AN461" s="17" t="str" cm="1">
        <f t="array" ref="AN461">IFERROR(INDEX($T461:$Z461,AF461),"")</f>
        <v/>
      </c>
    </row>
    <row r="462" spans="1:40" hidden="1" x14ac:dyDescent="0.2">
      <c r="A462" s="17" t="str">
        <f t="shared" si="42"/>
        <v>PhD Lusophone Studies: PRP3SMLSML14</v>
      </c>
      <c r="B462" s="11" t="s">
        <v>3520</v>
      </c>
      <c r="C462" s="11" t="s">
        <v>32964</v>
      </c>
      <c r="D462" s="11" t="s">
        <v>3521</v>
      </c>
      <c r="E462" s="11" t="s">
        <v>280</v>
      </c>
      <c r="F462" s="11" t="s">
        <v>76</v>
      </c>
      <c r="G462" s="11" t="s">
        <v>32186</v>
      </c>
      <c r="H462" s="11" t="s">
        <v>72</v>
      </c>
      <c r="I462" s="11">
        <v>0</v>
      </c>
      <c r="J462" s="11" t="s">
        <v>32168</v>
      </c>
      <c r="K462" s="11" t="s">
        <v>32168</v>
      </c>
      <c r="L462" s="11">
        <v>0</v>
      </c>
      <c r="M462" s="11">
        <v>0</v>
      </c>
      <c r="N462" s="11">
        <v>0</v>
      </c>
      <c r="O462" s="11">
        <v>0</v>
      </c>
      <c r="P462" s="11">
        <v>0</v>
      </c>
      <c r="Q462" s="11">
        <v>0</v>
      </c>
      <c r="R462" s="11">
        <v>0</v>
      </c>
      <c r="S462" s="11">
        <v>0</v>
      </c>
      <c r="T462" s="11">
        <v>0</v>
      </c>
      <c r="U462" s="11">
        <v>0</v>
      </c>
      <c r="V462" s="11">
        <v>0</v>
      </c>
      <c r="W462" s="11">
        <v>0</v>
      </c>
      <c r="X462" s="11">
        <v>0</v>
      </c>
      <c r="Y462" s="11">
        <v>0</v>
      </c>
      <c r="Z462" s="11">
        <v>0</v>
      </c>
      <c r="AA462" s="12" t="s">
        <v>32952</v>
      </c>
      <c r="AB462" s="17" t="str">
        <f t="shared" si="43"/>
        <v>Programme is not compatible with this tool</v>
      </c>
      <c r="AC462" s="17" t="str">
        <f t="shared" si="44"/>
        <v/>
      </c>
      <c r="AD462" s="17">
        <f t="shared" si="45"/>
        <v>6</v>
      </c>
      <c r="AE462" s="17" t="str">
        <f t="shared" si="46"/>
        <v/>
      </c>
      <c r="AF462" s="17" t="str">
        <f t="shared" si="47"/>
        <v/>
      </c>
      <c r="AG462" s="17" t="str" cm="1">
        <f t="array" ref="AG462">IFERROR(IF(J462="Level",INDEX($M462:$S462,AC462+1),INDEX($M462:$S462,AC462)),"")</f>
        <v/>
      </c>
      <c r="AH462" s="17" cm="1">
        <f t="array" ref="AH462">IFERROR(IF(J462="Level",INDEX($M462:$S462,AD462+1),INDEX($M462:$S462,AD462)),"")</f>
        <v>0</v>
      </c>
      <c r="AI462" s="17" t="str" cm="1">
        <f t="array" ref="AI462">IFERROR(INDEX($M462:$S462,AE462),"")</f>
        <v/>
      </c>
      <c r="AJ462" s="17" t="str" cm="1">
        <f t="array" ref="AJ462">IFERROR(INDEX($M462:$S462,AF462),"")</f>
        <v/>
      </c>
      <c r="AK462" s="17" t="str" cm="1">
        <f t="array" ref="AK462">IFERROR(IF(J462="Level",INDEX($T462:$Z462,AC462+1),INDEX($T462:$Z462,AC462)),"")</f>
        <v/>
      </c>
      <c r="AL462" s="17" cm="1">
        <f t="array" ref="AL462">IFERROR(IF(J462="Level",INDEX($T462:$Z462,AD462+1),INDEX($T462:$Z462,AD462)),"")</f>
        <v>0</v>
      </c>
      <c r="AM462" s="17" t="str" cm="1">
        <f t="array" ref="AM462">IFERROR(INDEX($T462:$Z462,AE462),"")</f>
        <v/>
      </c>
      <c r="AN462" s="17" t="str" cm="1">
        <f t="array" ref="AN462">IFERROR(INDEX($T462:$Z462,AF462),"")</f>
        <v/>
      </c>
    </row>
    <row r="463" spans="1:40" hidden="1" x14ac:dyDescent="0.2">
      <c r="A463" s="17" t="str">
        <f t="shared" si="42"/>
        <v>PhD Chinese Studies: PRP3SMLSML15</v>
      </c>
      <c r="B463" s="11" t="s">
        <v>3522</v>
      </c>
      <c r="C463" s="11" t="s">
        <v>32964</v>
      </c>
      <c r="D463" s="11" t="s">
        <v>3523</v>
      </c>
      <c r="E463" s="11" t="s">
        <v>280</v>
      </c>
      <c r="F463" s="11" t="s">
        <v>76</v>
      </c>
      <c r="G463" s="11" t="s">
        <v>32186</v>
      </c>
      <c r="H463" s="11" t="s">
        <v>72</v>
      </c>
      <c r="I463" s="11">
        <v>0</v>
      </c>
      <c r="J463" s="11" t="s">
        <v>32168</v>
      </c>
      <c r="K463" s="11" t="s">
        <v>32168</v>
      </c>
      <c r="L463" s="11">
        <v>0</v>
      </c>
      <c r="M463" s="11">
        <v>0</v>
      </c>
      <c r="N463" s="11">
        <v>0</v>
      </c>
      <c r="O463" s="11">
        <v>0</v>
      </c>
      <c r="P463" s="11">
        <v>0</v>
      </c>
      <c r="Q463" s="11">
        <v>0</v>
      </c>
      <c r="R463" s="11">
        <v>0</v>
      </c>
      <c r="S463" s="11">
        <v>0</v>
      </c>
      <c r="T463" s="11">
        <v>0</v>
      </c>
      <c r="U463" s="11">
        <v>0</v>
      </c>
      <c r="V463" s="11">
        <v>0</v>
      </c>
      <c r="W463" s="11">
        <v>0</v>
      </c>
      <c r="X463" s="11">
        <v>0</v>
      </c>
      <c r="Y463" s="11">
        <v>0</v>
      </c>
      <c r="Z463" s="11">
        <v>0</v>
      </c>
      <c r="AA463" s="12" t="s">
        <v>32952</v>
      </c>
      <c r="AB463" s="17" t="str">
        <f t="shared" si="43"/>
        <v>Programme is not compatible with this tool</v>
      </c>
      <c r="AC463" s="17" t="str">
        <f t="shared" si="44"/>
        <v/>
      </c>
      <c r="AD463" s="17">
        <f t="shared" si="45"/>
        <v>6</v>
      </c>
      <c r="AE463" s="17" t="str">
        <f t="shared" si="46"/>
        <v/>
      </c>
      <c r="AF463" s="17" t="str">
        <f t="shared" si="47"/>
        <v/>
      </c>
      <c r="AG463" s="17" t="str" cm="1">
        <f t="array" ref="AG463">IFERROR(IF(J463="Level",INDEX($M463:$S463,AC463+1),INDEX($M463:$S463,AC463)),"")</f>
        <v/>
      </c>
      <c r="AH463" s="17" cm="1">
        <f t="array" ref="AH463">IFERROR(IF(J463="Level",INDEX($M463:$S463,AD463+1),INDEX($M463:$S463,AD463)),"")</f>
        <v>0</v>
      </c>
      <c r="AI463" s="17" t="str" cm="1">
        <f t="array" ref="AI463">IFERROR(INDEX($M463:$S463,AE463),"")</f>
        <v/>
      </c>
      <c r="AJ463" s="17" t="str" cm="1">
        <f t="array" ref="AJ463">IFERROR(INDEX($M463:$S463,AF463),"")</f>
        <v/>
      </c>
      <c r="AK463" s="17" t="str" cm="1">
        <f t="array" ref="AK463">IFERROR(IF(J463="Level",INDEX($T463:$Z463,AC463+1),INDEX($T463:$Z463,AC463)),"")</f>
        <v/>
      </c>
      <c r="AL463" s="17" cm="1">
        <f t="array" ref="AL463">IFERROR(IF(J463="Level",INDEX($T463:$Z463,AD463+1),INDEX($T463:$Z463,AD463)),"")</f>
        <v>0</v>
      </c>
      <c r="AM463" s="17" t="str" cm="1">
        <f t="array" ref="AM463">IFERROR(INDEX($T463:$Z463,AE463),"")</f>
        <v/>
      </c>
      <c r="AN463" s="17" t="str" cm="1">
        <f t="array" ref="AN463">IFERROR(INDEX($T463:$Z463,AF463),"")</f>
        <v/>
      </c>
    </row>
    <row r="464" spans="1:40" hidden="1" x14ac:dyDescent="0.2">
      <c r="A464" s="17" t="str">
        <f t="shared" si="42"/>
        <v>PhD Translation Studies: PRP3SMLSML16</v>
      </c>
      <c r="B464" s="11" t="s">
        <v>3524</v>
      </c>
      <c r="C464" s="11" t="s">
        <v>32964</v>
      </c>
      <c r="D464" s="11" t="s">
        <v>3525</v>
      </c>
      <c r="E464" s="11" t="s">
        <v>280</v>
      </c>
      <c r="F464" s="11" t="s">
        <v>76</v>
      </c>
      <c r="G464" s="11" t="s">
        <v>32186</v>
      </c>
      <c r="H464" s="11" t="s">
        <v>72</v>
      </c>
      <c r="I464" s="11">
        <v>0</v>
      </c>
      <c r="J464" s="11" t="s">
        <v>32168</v>
      </c>
      <c r="K464" s="11" t="s">
        <v>32168</v>
      </c>
      <c r="L464" s="11">
        <v>0</v>
      </c>
      <c r="M464" s="11">
        <v>0</v>
      </c>
      <c r="N464" s="11">
        <v>0</v>
      </c>
      <c r="O464" s="11">
        <v>0</v>
      </c>
      <c r="P464" s="11">
        <v>0</v>
      </c>
      <c r="Q464" s="11">
        <v>0</v>
      </c>
      <c r="R464" s="11">
        <v>0</v>
      </c>
      <c r="S464" s="11">
        <v>0</v>
      </c>
      <c r="T464" s="11">
        <v>0</v>
      </c>
      <c r="U464" s="11">
        <v>0</v>
      </c>
      <c r="V464" s="11">
        <v>0</v>
      </c>
      <c r="W464" s="11">
        <v>0</v>
      </c>
      <c r="X464" s="11">
        <v>0</v>
      </c>
      <c r="Y464" s="11">
        <v>0</v>
      </c>
      <c r="Z464" s="11">
        <v>0</v>
      </c>
      <c r="AA464" s="12" t="s">
        <v>32952</v>
      </c>
      <c r="AB464" s="17" t="str">
        <f t="shared" si="43"/>
        <v>Programme is not compatible with this tool</v>
      </c>
      <c r="AC464" s="17" t="str">
        <f t="shared" si="44"/>
        <v/>
      </c>
      <c r="AD464" s="17">
        <f t="shared" si="45"/>
        <v>6</v>
      </c>
      <c r="AE464" s="17" t="str">
        <f t="shared" si="46"/>
        <v/>
      </c>
      <c r="AF464" s="17" t="str">
        <f t="shared" si="47"/>
        <v/>
      </c>
      <c r="AG464" s="17" t="str" cm="1">
        <f t="array" ref="AG464">IFERROR(IF(J464="Level",INDEX($M464:$S464,AC464+1),INDEX($M464:$S464,AC464)),"")</f>
        <v/>
      </c>
      <c r="AH464" s="17" cm="1">
        <f t="array" ref="AH464">IFERROR(IF(J464="Level",INDEX($M464:$S464,AD464+1),INDEX($M464:$S464,AD464)),"")</f>
        <v>0</v>
      </c>
      <c r="AI464" s="17" t="str" cm="1">
        <f t="array" ref="AI464">IFERROR(INDEX($M464:$S464,AE464),"")</f>
        <v/>
      </c>
      <c r="AJ464" s="17" t="str" cm="1">
        <f t="array" ref="AJ464">IFERROR(INDEX($M464:$S464,AF464),"")</f>
        <v/>
      </c>
      <c r="AK464" s="17" t="str" cm="1">
        <f t="array" ref="AK464">IFERROR(IF(J464="Level",INDEX($T464:$Z464,AC464+1),INDEX($T464:$Z464,AC464)),"")</f>
        <v/>
      </c>
      <c r="AL464" s="17" cm="1">
        <f t="array" ref="AL464">IFERROR(IF(J464="Level",INDEX($T464:$Z464,AD464+1),INDEX($T464:$Z464,AD464)),"")</f>
        <v>0</v>
      </c>
      <c r="AM464" s="17" t="str" cm="1">
        <f t="array" ref="AM464">IFERROR(INDEX($T464:$Z464,AE464),"")</f>
        <v/>
      </c>
      <c r="AN464" s="17" t="str" cm="1">
        <f t="array" ref="AN464">IFERROR(INDEX($T464:$Z464,AF464),"")</f>
        <v/>
      </c>
    </row>
    <row r="465" spans="1:40" hidden="1" x14ac:dyDescent="0.2">
      <c r="A465" s="17" t="str">
        <f t="shared" si="42"/>
        <v>MPhil Genomics in Society: PRH2HPSHPS17</v>
      </c>
      <c r="B465" s="11" t="s">
        <v>2623</v>
      </c>
      <c r="C465" s="11" t="s">
        <v>32964</v>
      </c>
      <c r="D465" s="11" t="s">
        <v>2624</v>
      </c>
      <c r="E465" s="11" t="s">
        <v>222</v>
      </c>
      <c r="F465" s="11" t="s">
        <v>76</v>
      </c>
      <c r="G465" s="11" t="s">
        <v>32186</v>
      </c>
      <c r="H465" s="11" t="s">
        <v>72</v>
      </c>
      <c r="I465" s="11">
        <v>0</v>
      </c>
      <c r="J465" s="11" t="s">
        <v>32168</v>
      </c>
      <c r="K465" s="11" t="s">
        <v>32168</v>
      </c>
      <c r="L465" s="11">
        <v>0</v>
      </c>
      <c r="M465" s="11">
        <v>0</v>
      </c>
      <c r="N465" s="11">
        <v>0</v>
      </c>
      <c r="O465" s="11">
        <v>0</v>
      </c>
      <c r="P465" s="11">
        <v>0</v>
      </c>
      <c r="Q465" s="11">
        <v>0</v>
      </c>
      <c r="R465" s="11">
        <v>0</v>
      </c>
      <c r="S465" s="11">
        <v>0</v>
      </c>
      <c r="T465" s="11">
        <v>0</v>
      </c>
      <c r="U465" s="11">
        <v>0</v>
      </c>
      <c r="V465" s="11">
        <v>0</v>
      </c>
      <c r="W465" s="11">
        <v>0</v>
      </c>
      <c r="X465" s="11">
        <v>0</v>
      </c>
      <c r="Y465" s="11">
        <v>0</v>
      </c>
      <c r="Z465" s="11">
        <v>0</v>
      </c>
      <c r="AA465" s="12" t="s">
        <v>32952</v>
      </c>
      <c r="AB465" s="17" t="str">
        <f t="shared" si="43"/>
        <v>Programme is not compatible with this tool</v>
      </c>
      <c r="AC465" s="17" t="str">
        <f t="shared" si="44"/>
        <v/>
      </c>
      <c r="AD465" s="17">
        <f t="shared" si="45"/>
        <v>6</v>
      </c>
      <c r="AE465" s="17" t="str">
        <f t="shared" si="46"/>
        <v/>
      </c>
      <c r="AF465" s="17" t="str">
        <f t="shared" si="47"/>
        <v/>
      </c>
      <c r="AG465" s="17" t="str" cm="1">
        <f t="array" ref="AG465">IFERROR(IF(J465="Level",INDEX($M465:$S465,AC465+1),INDEX($M465:$S465,AC465)),"")</f>
        <v/>
      </c>
      <c r="AH465" s="17" cm="1">
        <f t="array" ref="AH465">IFERROR(IF(J465="Level",INDEX($M465:$S465,AD465+1),INDEX($M465:$S465,AD465)),"")</f>
        <v>0</v>
      </c>
      <c r="AI465" s="17" t="str" cm="1">
        <f t="array" ref="AI465">IFERROR(INDEX($M465:$S465,AE465),"")</f>
        <v/>
      </c>
      <c r="AJ465" s="17" t="str" cm="1">
        <f t="array" ref="AJ465">IFERROR(INDEX($M465:$S465,AF465),"")</f>
        <v/>
      </c>
      <c r="AK465" s="17" t="str" cm="1">
        <f t="array" ref="AK465">IFERROR(IF(J465="Level",INDEX($T465:$Z465,AC465+1),INDEX($T465:$Z465,AC465)),"")</f>
        <v/>
      </c>
      <c r="AL465" s="17" cm="1">
        <f t="array" ref="AL465">IFERROR(IF(J465="Level",INDEX($T465:$Z465,AD465+1),INDEX($T465:$Z465,AD465)),"")</f>
        <v>0</v>
      </c>
      <c r="AM465" s="17" t="str" cm="1">
        <f t="array" ref="AM465">IFERROR(INDEX($T465:$Z465,AE465),"")</f>
        <v/>
      </c>
      <c r="AN465" s="17" t="str" cm="1">
        <f t="array" ref="AN465">IFERROR(INDEX($T465:$Z465,AF465),"")</f>
        <v/>
      </c>
    </row>
    <row r="466" spans="1:40" hidden="1" x14ac:dyDescent="0.2">
      <c r="A466" s="17" t="str">
        <f t="shared" si="42"/>
        <v>MPhil Philosophy: PRH2HPSHPS20</v>
      </c>
      <c r="B466" s="11" t="s">
        <v>2627</v>
      </c>
      <c r="C466" s="11" t="s">
        <v>32964</v>
      </c>
      <c r="D466" s="11" t="s">
        <v>2628</v>
      </c>
      <c r="E466" s="11" t="s">
        <v>222</v>
      </c>
      <c r="F466" s="11" t="s">
        <v>76</v>
      </c>
      <c r="G466" s="11" t="s">
        <v>32186</v>
      </c>
      <c r="H466" s="11" t="s">
        <v>72</v>
      </c>
      <c r="I466" s="11">
        <v>0</v>
      </c>
      <c r="J466" s="11" t="s">
        <v>32168</v>
      </c>
      <c r="K466" s="11" t="s">
        <v>32168</v>
      </c>
      <c r="L466" s="11">
        <v>0</v>
      </c>
      <c r="M466" s="11">
        <v>0</v>
      </c>
      <c r="N466" s="11">
        <v>0</v>
      </c>
      <c r="O466" s="11">
        <v>0</v>
      </c>
      <c r="P466" s="11">
        <v>0</v>
      </c>
      <c r="Q466" s="11">
        <v>0</v>
      </c>
      <c r="R466" s="11">
        <v>0</v>
      </c>
      <c r="S466" s="11">
        <v>0</v>
      </c>
      <c r="T466" s="11">
        <v>0</v>
      </c>
      <c r="U466" s="11">
        <v>0</v>
      </c>
      <c r="V466" s="11">
        <v>0</v>
      </c>
      <c r="W466" s="11">
        <v>0</v>
      </c>
      <c r="X466" s="11">
        <v>0</v>
      </c>
      <c r="Y466" s="11">
        <v>0</v>
      </c>
      <c r="Z466" s="11">
        <v>0</v>
      </c>
      <c r="AA466" s="12" t="s">
        <v>32952</v>
      </c>
      <c r="AB466" s="17" t="str">
        <f t="shared" si="43"/>
        <v>Programme is not compatible with this tool</v>
      </c>
      <c r="AC466" s="17" t="str">
        <f t="shared" si="44"/>
        <v/>
      </c>
      <c r="AD466" s="17">
        <f t="shared" si="45"/>
        <v>6</v>
      </c>
      <c r="AE466" s="17" t="str">
        <f t="shared" si="46"/>
        <v/>
      </c>
      <c r="AF466" s="17" t="str">
        <f t="shared" si="47"/>
        <v/>
      </c>
      <c r="AG466" s="17" t="str" cm="1">
        <f t="array" ref="AG466">IFERROR(IF(J466="Level",INDEX($M466:$S466,AC466+1),INDEX($M466:$S466,AC466)),"")</f>
        <v/>
      </c>
      <c r="AH466" s="17" cm="1">
        <f t="array" ref="AH466">IFERROR(IF(J466="Level",INDEX($M466:$S466,AD466+1),INDEX($M466:$S466,AD466)),"")</f>
        <v>0</v>
      </c>
      <c r="AI466" s="17" t="str" cm="1">
        <f t="array" ref="AI466">IFERROR(INDEX($M466:$S466,AE466),"")</f>
        <v/>
      </c>
      <c r="AJ466" s="17" t="str" cm="1">
        <f t="array" ref="AJ466">IFERROR(INDEX($M466:$S466,AF466),"")</f>
        <v/>
      </c>
      <c r="AK466" s="17" t="str" cm="1">
        <f t="array" ref="AK466">IFERROR(IF(J466="Level",INDEX($T466:$Z466,AC466+1),INDEX($T466:$Z466,AC466)),"")</f>
        <v/>
      </c>
      <c r="AL466" s="17" cm="1">
        <f t="array" ref="AL466">IFERROR(IF(J466="Level",INDEX($T466:$Z466,AD466+1),INDEX($T466:$Z466,AD466)),"")</f>
        <v>0</v>
      </c>
      <c r="AM466" s="17" t="str" cm="1">
        <f t="array" ref="AM466">IFERROR(INDEX($T466:$Z466,AE466),"")</f>
        <v/>
      </c>
      <c r="AN466" s="17" t="str" cm="1">
        <f t="array" ref="AN466">IFERROR(INDEX($T466:$Z466,AF466),"")</f>
        <v/>
      </c>
    </row>
    <row r="467" spans="1:40" hidden="1" x14ac:dyDescent="0.2">
      <c r="A467" s="17" t="str">
        <f t="shared" si="42"/>
        <v>MAbyRes Philosophy: PRM3HPSHPS05</v>
      </c>
      <c r="B467" s="11" t="s">
        <v>2367</v>
      </c>
      <c r="C467" s="11" t="s">
        <v>32964</v>
      </c>
      <c r="D467" s="11" t="s">
        <v>2368</v>
      </c>
      <c r="E467" s="11" t="s">
        <v>222</v>
      </c>
      <c r="F467" s="11" t="s">
        <v>76</v>
      </c>
      <c r="G467" s="11" t="s">
        <v>32186</v>
      </c>
      <c r="H467" s="11" t="s">
        <v>72</v>
      </c>
      <c r="I467" s="11">
        <v>0</v>
      </c>
      <c r="J467" s="11" t="s">
        <v>32168</v>
      </c>
      <c r="K467" s="11" t="s">
        <v>32168</v>
      </c>
      <c r="L467" s="11">
        <v>0</v>
      </c>
      <c r="M467" s="11">
        <v>0</v>
      </c>
      <c r="N467" s="11">
        <v>0</v>
      </c>
      <c r="O467" s="11">
        <v>0</v>
      </c>
      <c r="P467" s="11">
        <v>0</v>
      </c>
      <c r="Q467" s="11">
        <v>0</v>
      </c>
      <c r="R467" s="11">
        <v>0</v>
      </c>
      <c r="S467" s="11">
        <v>0</v>
      </c>
      <c r="T467" s="11">
        <v>0</v>
      </c>
      <c r="U467" s="11">
        <v>0</v>
      </c>
      <c r="V467" s="11">
        <v>0</v>
      </c>
      <c r="W467" s="11">
        <v>0</v>
      </c>
      <c r="X467" s="11">
        <v>0</v>
      </c>
      <c r="Y467" s="11">
        <v>0</v>
      </c>
      <c r="Z467" s="11">
        <v>0</v>
      </c>
      <c r="AA467" s="12" t="s">
        <v>32952</v>
      </c>
      <c r="AB467" s="17" t="str">
        <f t="shared" si="43"/>
        <v>Programme is not compatible with this tool</v>
      </c>
      <c r="AC467" s="17" t="str">
        <f t="shared" si="44"/>
        <v/>
      </c>
      <c r="AD467" s="17">
        <f t="shared" si="45"/>
        <v>6</v>
      </c>
      <c r="AE467" s="17" t="str">
        <f t="shared" si="46"/>
        <v/>
      </c>
      <c r="AF467" s="17" t="str">
        <f t="shared" si="47"/>
        <v/>
      </c>
      <c r="AG467" s="17" t="str" cm="1">
        <f t="array" ref="AG467">IFERROR(IF(J467="Level",INDEX($M467:$S467,AC467+1),INDEX($M467:$S467,AC467)),"")</f>
        <v/>
      </c>
      <c r="AH467" s="17" cm="1">
        <f t="array" ref="AH467">IFERROR(IF(J467="Level",INDEX($M467:$S467,AD467+1),INDEX($M467:$S467,AD467)),"")</f>
        <v>0</v>
      </c>
      <c r="AI467" s="17" t="str" cm="1">
        <f t="array" ref="AI467">IFERROR(INDEX($M467:$S467,AE467),"")</f>
        <v/>
      </c>
      <c r="AJ467" s="17" t="str" cm="1">
        <f t="array" ref="AJ467">IFERROR(INDEX($M467:$S467,AF467),"")</f>
        <v/>
      </c>
      <c r="AK467" s="17" t="str" cm="1">
        <f t="array" ref="AK467">IFERROR(IF(J467="Level",INDEX($T467:$Z467,AC467+1),INDEX($T467:$Z467,AC467)),"")</f>
        <v/>
      </c>
      <c r="AL467" s="17" cm="1">
        <f t="array" ref="AL467">IFERROR(IF(J467="Level",INDEX($T467:$Z467,AD467+1),INDEX($T467:$Z467,AD467)),"")</f>
        <v>0</v>
      </c>
      <c r="AM467" s="17" t="str" cm="1">
        <f t="array" ref="AM467">IFERROR(INDEX($T467:$Z467,AE467),"")</f>
        <v/>
      </c>
      <c r="AN467" s="17" t="str" cm="1">
        <f t="array" ref="AN467">IFERROR(INDEX($T467:$Z467,AF467),"")</f>
        <v/>
      </c>
    </row>
    <row r="468" spans="1:40" hidden="1" x14ac:dyDescent="0.2">
      <c r="A468" s="17" t="str">
        <f t="shared" si="42"/>
        <v>PhD Genomics in Society: PRP3HPSHPS20</v>
      </c>
      <c r="B468" s="11" t="s">
        <v>3327</v>
      </c>
      <c r="C468" s="11" t="s">
        <v>32964</v>
      </c>
      <c r="D468" s="11" t="s">
        <v>3328</v>
      </c>
      <c r="E468" s="11" t="s">
        <v>222</v>
      </c>
      <c r="F468" s="11" t="s">
        <v>76</v>
      </c>
      <c r="G468" s="11" t="s">
        <v>32186</v>
      </c>
      <c r="H468" s="11" t="s">
        <v>72</v>
      </c>
      <c r="I468" s="11">
        <v>0</v>
      </c>
      <c r="J468" s="11" t="s">
        <v>32168</v>
      </c>
      <c r="K468" s="11" t="s">
        <v>32168</v>
      </c>
      <c r="L468" s="11">
        <v>0</v>
      </c>
      <c r="M468" s="11">
        <v>0</v>
      </c>
      <c r="N468" s="11">
        <v>0</v>
      </c>
      <c r="O468" s="11">
        <v>0</v>
      </c>
      <c r="P468" s="11">
        <v>0</v>
      </c>
      <c r="Q468" s="11">
        <v>0</v>
      </c>
      <c r="R468" s="11">
        <v>0</v>
      </c>
      <c r="S468" s="11">
        <v>0</v>
      </c>
      <c r="T468" s="11">
        <v>0</v>
      </c>
      <c r="U468" s="11">
        <v>0</v>
      </c>
      <c r="V468" s="11">
        <v>0</v>
      </c>
      <c r="W468" s="11">
        <v>0</v>
      </c>
      <c r="X468" s="11">
        <v>0</v>
      </c>
      <c r="Y468" s="11">
        <v>0</v>
      </c>
      <c r="Z468" s="11">
        <v>0</v>
      </c>
      <c r="AA468" s="12" t="s">
        <v>32952</v>
      </c>
      <c r="AB468" s="17" t="str">
        <f t="shared" si="43"/>
        <v>Programme is not compatible with this tool</v>
      </c>
      <c r="AC468" s="17" t="str">
        <f t="shared" si="44"/>
        <v/>
      </c>
      <c r="AD468" s="17">
        <f t="shared" si="45"/>
        <v>6</v>
      </c>
      <c r="AE468" s="17" t="str">
        <f t="shared" si="46"/>
        <v/>
      </c>
      <c r="AF468" s="17" t="str">
        <f t="shared" si="47"/>
        <v/>
      </c>
      <c r="AG468" s="17" t="str" cm="1">
        <f t="array" ref="AG468">IFERROR(IF(J468="Level",INDEX($M468:$S468,AC468+1),INDEX($M468:$S468,AC468)),"")</f>
        <v/>
      </c>
      <c r="AH468" s="17" cm="1">
        <f t="array" ref="AH468">IFERROR(IF(J468="Level",INDEX($M468:$S468,AD468+1),INDEX($M468:$S468,AD468)),"")</f>
        <v>0</v>
      </c>
      <c r="AI468" s="17" t="str" cm="1">
        <f t="array" ref="AI468">IFERROR(INDEX($M468:$S468,AE468),"")</f>
        <v/>
      </c>
      <c r="AJ468" s="17" t="str" cm="1">
        <f t="array" ref="AJ468">IFERROR(INDEX($M468:$S468,AF468),"")</f>
        <v/>
      </c>
      <c r="AK468" s="17" t="str" cm="1">
        <f t="array" ref="AK468">IFERROR(IF(J468="Level",INDEX($T468:$Z468,AC468+1),INDEX($T468:$Z468,AC468)),"")</f>
        <v/>
      </c>
      <c r="AL468" s="17" cm="1">
        <f t="array" ref="AL468">IFERROR(IF(J468="Level",INDEX($T468:$Z468,AD468+1),INDEX($T468:$Z468,AD468)),"")</f>
        <v>0</v>
      </c>
      <c r="AM468" s="17" t="str" cm="1">
        <f t="array" ref="AM468">IFERROR(INDEX($T468:$Z468,AE468),"")</f>
        <v/>
      </c>
      <c r="AN468" s="17" t="str" cm="1">
        <f t="array" ref="AN468">IFERROR(INDEX($T468:$Z468,AF468),"")</f>
        <v/>
      </c>
    </row>
    <row r="469" spans="1:40" hidden="1" x14ac:dyDescent="0.2">
      <c r="A469" s="17" t="str">
        <f t="shared" si="42"/>
        <v>PhD Philosophy: PRP3HPSHPS23</v>
      </c>
      <c r="B469" s="11" t="s">
        <v>3331</v>
      </c>
      <c r="C469" s="11" t="s">
        <v>32964</v>
      </c>
      <c r="D469" s="11" t="s">
        <v>3332</v>
      </c>
      <c r="E469" s="11" t="s">
        <v>222</v>
      </c>
      <c r="F469" s="11" t="s">
        <v>76</v>
      </c>
      <c r="G469" s="11" t="s">
        <v>32186</v>
      </c>
      <c r="H469" s="11" t="s">
        <v>72</v>
      </c>
      <c r="I469" s="11">
        <v>0</v>
      </c>
      <c r="J469" s="11" t="s">
        <v>32168</v>
      </c>
      <c r="K469" s="11" t="s">
        <v>32168</v>
      </c>
      <c r="L469" s="11">
        <v>0</v>
      </c>
      <c r="M469" s="11">
        <v>0</v>
      </c>
      <c r="N469" s="11">
        <v>0</v>
      </c>
      <c r="O469" s="11">
        <v>0</v>
      </c>
      <c r="P469" s="11">
        <v>0</v>
      </c>
      <c r="Q469" s="11">
        <v>0</v>
      </c>
      <c r="R469" s="11">
        <v>0</v>
      </c>
      <c r="S469" s="11">
        <v>0</v>
      </c>
      <c r="T469" s="11">
        <v>0</v>
      </c>
      <c r="U469" s="11">
        <v>0</v>
      </c>
      <c r="V469" s="11">
        <v>0</v>
      </c>
      <c r="W469" s="11">
        <v>0</v>
      </c>
      <c r="X469" s="11">
        <v>0</v>
      </c>
      <c r="Y469" s="11">
        <v>0</v>
      </c>
      <c r="Z469" s="11">
        <v>0</v>
      </c>
      <c r="AA469" s="12" t="s">
        <v>32952</v>
      </c>
      <c r="AB469" s="17" t="str">
        <f t="shared" si="43"/>
        <v>Programme is not compatible with this tool</v>
      </c>
      <c r="AC469" s="17" t="str">
        <f t="shared" si="44"/>
        <v/>
      </c>
      <c r="AD469" s="17">
        <f t="shared" si="45"/>
        <v>6</v>
      </c>
      <c r="AE469" s="17" t="str">
        <f t="shared" si="46"/>
        <v/>
      </c>
      <c r="AF469" s="17" t="str">
        <f t="shared" si="47"/>
        <v/>
      </c>
      <c r="AG469" s="17" t="str" cm="1">
        <f t="array" ref="AG469">IFERROR(IF(J469="Level",INDEX($M469:$S469,AC469+1),INDEX($M469:$S469,AC469)),"")</f>
        <v/>
      </c>
      <c r="AH469" s="17" cm="1">
        <f t="array" ref="AH469">IFERROR(IF(J469="Level",INDEX($M469:$S469,AD469+1),INDEX($M469:$S469,AD469)),"")</f>
        <v>0</v>
      </c>
      <c r="AI469" s="17" t="str" cm="1">
        <f t="array" ref="AI469">IFERROR(INDEX($M469:$S469,AE469),"")</f>
        <v/>
      </c>
      <c r="AJ469" s="17" t="str" cm="1">
        <f t="array" ref="AJ469">IFERROR(INDEX($M469:$S469,AF469),"")</f>
        <v/>
      </c>
      <c r="AK469" s="17" t="str" cm="1">
        <f t="array" ref="AK469">IFERROR(IF(J469="Level",INDEX($T469:$Z469,AC469+1),INDEX($T469:$Z469,AC469)),"")</f>
        <v/>
      </c>
      <c r="AL469" s="17" cm="1">
        <f t="array" ref="AL469">IFERROR(IF(J469="Level",INDEX($T469:$Z469,AD469+1),INDEX($T469:$Z469,AD469)),"")</f>
        <v>0</v>
      </c>
      <c r="AM469" s="17" t="str" cm="1">
        <f t="array" ref="AM469">IFERROR(INDEX($T469:$Z469,AE469),"")</f>
        <v/>
      </c>
      <c r="AN469" s="17" t="str" cm="1">
        <f t="array" ref="AN469">IFERROR(INDEX($T469:$Z469,AF469),"")</f>
        <v/>
      </c>
    </row>
    <row r="470" spans="1:40" hidden="1" x14ac:dyDescent="0.2">
      <c r="A470" s="17" t="str">
        <f t="shared" si="42"/>
        <v>MPhil Sustainable Futures (Politics) - Cornwall: PRH2HPSGOACA</v>
      </c>
      <c r="B470" s="11" t="s">
        <v>2612</v>
      </c>
      <c r="C470" s="11" t="s">
        <v>32964</v>
      </c>
      <c r="D470" s="11" t="s">
        <v>32476</v>
      </c>
      <c r="E470" s="11" t="s">
        <v>258</v>
      </c>
      <c r="F470" s="11" t="s">
        <v>76</v>
      </c>
      <c r="G470" s="11" t="s">
        <v>32186</v>
      </c>
      <c r="H470" s="11" t="s">
        <v>72</v>
      </c>
      <c r="I470" s="11">
        <v>0</v>
      </c>
      <c r="J470" s="11" t="s">
        <v>32168</v>
      </c>
      <c r="K470" s="11" t="s">
        <v>32168</v>
      </c>
      <c r="L470" s="11">
        <v>0</v>
      </c>
      <c r="M470" s="11">
        <v>0</v>
      </c>
      <c r="N470" s="11">
        <v>0</v>
      </c>
      <c r="O470" s="11">
        <v>0</v>
      </c>
      <c r="P470" s="11">
        <v>0</v>
      </c>
      <c r="Q470" s="11">
        <v>0</v>
      </c>
      <c r="R470" s="11">
        <v>0</v>
      </c>
      <c r="S470" s="11">
        <v>0</v>
      </c>
      <c r="T470" s="11">
        <v>0</v>
      </c>
      <c r="U470" s="11">
        <v>0</v>
      </c>
      <c r="V470" s="11">
        <v>0</v>
      </c>
      <c r="W470" s="11">
        <v>0</v>
      </c>
      <c r="X470" s="11">
        <v>0</v>
      </c>
      <c r="Y470" s="11">
        <v>0</v>
      </c>
      <c r="Z470" s="11">
        <v>0</v>
      </c>
      <c r="AA470" s="12" t="s">
        <v>32952</v>
      </c>
      <c r="AB470" s="17" t="str">
        <f t="shared" si="43"/>
        <v>Programme is not compatible with this tool</v>
      </c>
      <c r="AC470" s="17" t="str">
        <f t="shared" si="44"/>
        <v/>
      </c>
      <c r="AD470" s="17">
        <f t="shared" si="45"/>
        <v>6</v>
      </c>
      <c r="AE470" s="17" t="str">
        <f t="shared" si="46"/>
        <v/>
      </c>
      <c r="AF470" s="17" t="str">
        <f t="shared" si="47"/>
        <v/>
      </c>
      <c r="AG470" s="17" t="str" cm="1">
        <f t="array" ref="AG470">IFERROR(IF(J470="Level",INDEX($M470:$S470,AC470+1),INDEX($M470:$S470,AC470)),"")</f>
        <v/>
      </c>
      <c r="AH470" s="17" cm="1">
        <f t="array" ref="AH470">IFERROR(IF(J470="Level",INDEX($M470:$S470,AD470+1),INDEX($M470:$S470,AD470)),"")</f>
        <v>0</v>
      </c>
      <c r="AI470" s="17" t="str" cm="1">
        <f t="array" ref="AI470">IFERROR(INDEX($M470:$S470,AE470),"")</f>
        <v/>
      </c>
      <c r="AJ470" s="17" t="str" cm="1">
        <f t="array" ref="AJ470">IFERROR(INDEX($M470:$S470,AF470),"")</f>
        <v/>
      </c>
      <c r="AK470" s="17" t="str" cm="1">
        <f t="array" ref="AK470">IFERROR(IF(J470="Level",INDEX($T470:$Z470,AC470+1),INDEX($T470:$Z470,AC470)),"")</f>
        <v/>
      </c>
      <c r="AL470" s="17" cm="1">
        <f t="array" ref="AL470">IFERROR(IF(J470="Level",INDEX($T470:$Z470,AD470+1),INDEX($T470:$Z470,AD470)),"")</f>
        <v>0</v>
      </c>
      <c r="AM470" s="17" t="str" cm="1">
        <f t="array" ref="AM470">IFERROR(INDEX($T470:$Z470,AE470),"")</f>
        <v/>
      </c>
      <c r="AN470" s="17" t="str" cm="1">
        <f t="array" ref="AN470">IFERROR(INDEX($T470:$Z470,AF470),"")</f>
        <v/>
      </c>
    </row>
    <row r="471" spans="1:40" hidden="1" x14ac:dyDescent="0.2">
      <c r="A471" s="17" t="str">
        <f t="shared" si="42"/>
        <v>MPhil Politics - Cornwall: PRH2HPSHPSCC</v>
      </c>
      <c r="B471" s="11" t="s">
        <v>2653</v>
      </c>
      <c r="C471" s="11" t="s">
        <v>32964</v>
      </c>
      <c r="D471" s="11" t="s">
        <v>32500</v>
      </c>
      <c r="E471" s="11" t="s">
        <v>258</v>
      </c>
      <c r="F471" s="11" t="s">
        <v>76</v>
      </c>
      <c r="G471" s="11" t="s">
        <v>32186</v>
      </c>
      <c r="H471" s="11" t="s">
        <v>72</v>
      </c>
      <c r="I471" s="11">
        <v>0</v>
      </c>
      <c r="J471" s="11" t="s">
        <v>32168</v>
      </c>
      <c r="K471" s="11" t="s">
        <v>32168</v>
      </c>
      <c r="L471" s="11">
        <v>0</v>
      </c>
      <c r="M471" s="11">
        <v>0</v>
      </c>
      <c r="N471" s="11">
        <v>0</v>
      </c>
      <c r="O471" s="11">
        <v>0</v>
      </c>
      <c r="P471" s="11">
        <v>0</v>
      </c>
      <c r="Q471" s="11">
        <v>0</v>
      </c>
      <c r="R471" s="11">
        <v>0</v>
      </c>
      <c r="S471" s="11">
        <v>0</v>
      </c>
      <c r="T471" s="11">
        <v>0</v>
      </c>
      <c r="U471" s="11">
        <v>0</v>
      </c>
      <c r="V471" s="11">
        <v>0</v>
      </c>
      <c r="W471" s="11">
        <v>0</v>
      </c>
      <c r="X471" s="11">
        <v>0</v>
      </c>
      <c r="Y471" s="11">
        <v>0</v>
      </c>
      <c r="Z471" s="11">
        <v>0</v>
      </c>
      <c r="AA471" s="12" t="s">
        <v>32952</v>
      </c>
      <c r="AB471" s="17" t="str">
        <f t="shared" si="43"/>
        <v>Programme is not compatible with this tool</v>
      </c>
      <c r="AC471" s="17" t="str">
        <f t="shared" si="44"/>
        <v/>
      </c>
      <c r="AD471" s="17">
        <f t="shared" si="45"/>
        <v>6</v>
      </c>
      <c r="AE471" s="17" t="str">
        <f t="shared" si="46"/>
        <v/>
      </c>
      <c r="AF471" s="17" t="str">
        <f t="shared" si="47"/>
        <v/>
      </c>
      <c r="AG471" s="17" t="str" cm="1">
        <f t="array" ref="AG471">IFERROR(IF(J471="Level",INDEX($M471:$S471,AC471+1),INDEX($M471:$S471,AC471)),"")</f>
        <v/>
      </c>
      <c r="AH471" s="17" cm="1">
        <f t="array" ref="AH471">IFERROR(IF(J471="Level",INDEX($M471:$S471,AD471+1),INDEX($M471:$S471,AD471)),"")</f>
        <v>0</v>
      </c>
      <c r="AI471" s="17" t="str" cm="1">
        <f t="array" ref="AI471">IFERROR(INDEX($M471:$S471,AE471),"")</f>
        <v/>
      </c>
      <c r="AJ471" s="17" t="str" cm="1">
        <f t="array" ref="AJ471">IFERROR(INDEX($M471:$S471,AF471),"")</f>
        <v/>
      </c>
      <c r="AK471" s="17" t="str" cm="1">
        <f t="array" ref="AK471">IFERROR(IF(J471="Level",INDEX($T471:$Z471,AC471+1),INDEX($T471:$Z471,AC471)),"")</f>
        <v/>
      </c>
      <c r="AL471" s="17" cm="1">
        <f t="array" ref="AL471">IFERROR(IF(J471="Level",INDEX($T471:$Z471,AD471+1),INDEX($T471:$Z471,AD471)),"")</f>
        <v>0</v>
      </c>
      <c r="AM471" s="17" t="str" cm="1">
        <f t="array" ref="AM471">IFERROR(INDEX($T471:$Z471,AE471),"")</f>
        <v/>
      </c>
      <c r="AN471" s="17" t="str" cm="1">
        <f t="array" ref="AN471">IFERROR(INDEX($T471:$Z471,AF471),"")</f>
        <v/>
      </c>
    </row>
    <row r="472" spans="1:40" hidden="1" x14ac:dyDescent="0.2">
      <c r="A472" s="17" t="str">
        <f t="shared" si="42"/>
        <v>MAbyRes Politics - Cornwall: PRM3HPSHPSCB</v>
      </c>
      <c r="B472" s="11" t="s">
        <v>2384</v>
      </c>
      <c r="C472" s="11" t="s">
        <v>32964</v>
      </c>
      <c r="D472" s="11" t="s">
        <v>2385</v>
      </c>
      <c r="E472" s="11" t="s">
        <v>258</v>
      </c>
      <c r="F472" s="11" t="s">
        <v>76</v>
      </c>
      <c r="G472" s="11" t="s">
        <v>32186</v>
      </c>
      <c r="H472" s="11" t="s">
        <v>72</v>
      </c>
      <c r="I472" s="11">
        <v>0</v>
      </c>
      <c r="J472" s="11" t="s">
        <v>32168</v>
      </c>
      <c r="K472" s="11" t="s">
        <v>32168</v>
      </c>
      <c r="L472" s="11">
        <v>0</v>
      </c>
      <c r="M472" s="11">
        <v>0</v>
      </c>
      <c r="N472" s="11">
        <v>0</v>
      </c>
      <c r="O472" s="11">
        <v>0</v>
      </c>
      <c r="P472" s="11">
        <v>0</v>
      </c>
      <c r="Q472" s="11">
        <v>0</v>
      </c>
      <c r="R472" s="11">
        <v>0</v>
      </c>
      <c r="S472" s="11">
        <v>0</v>
      </c>
      <c r="T472" s="11">
        <v>0</v>
      </c>
      <c r="U472" s="11">
        <v>0</v>
      </c>
      <c r="V472" s="11">
        <v>0</v>
      </c>
      <c r="W472" s="11">
        <v>0</v>
      </c>
      <c r="X472" s="11">
        <v>0</v>
      </c>
      <c r="Y472" s="11">
        <v>0</v>
      </c>
      <c r="Z472" s="11">
        <v>0</v>
      </c>
      <c r="AA472" s="12" t="s">
        <v>32952</v>
      </c>
      <c r="AB472" s="17" t="str">
        <f t="shared" si="43"/>
        <v>Programme is not compatible with this tool</v>
      </c>
      <c r="AC472" s="17" t="str">
        <f t="shared" si="44"/>
        <v/>
      </c>
      <c r="AD472" s="17">
        <f t="shared" si="45"/>
        <v>6</v>
      </c>
      <c r="AE472" s="17" t="str">
        <f t="shared" si="46"/>
        <v/>
      </c>
      <c r="AF472" s="17" t="str">
        <f t="shared" si="47"/>
        <v/>
      </c>
      <c r="AG472" s="17" t="str" cm="1">
        <f t="array" ref="AG472">IFERROR(IF(J472="Level",INDEX($M472:$S472,AC472+1),INDEX($M472:$S472,AC472)),"")</f>
        <v/>
      </c>
      <c r="AH472" s="17" cm="1">
        <f t="array" ref="AH472">IFERROR(IF(J472="Level",INDEX($M472:$S472,AD472+1),INDEX($M472:$S472,AD472)),"")</f>
        <v>0</v>
      </c>
      <c r="AI472" s="17" t="str" cm="1">
        <f t="array" ref="AI472">IFERROR(INDEX($M472:$S472,AE472),"")</f>
        <v/>
      </c>
      <c r="AJ472" s="17" t="str" cm="1">
        <f t="array" ref="AJ472">IFERROR(INDEX($M472:$S472,AF472),"")</f>
        <v/>
      </c>
      <c r="AK472" s="17" t="str" cm="1">
        <f t="array" ref="AK472">IFERROR(IF(J472="Level",INDEX($T472:$Z472,AC472+1),INDEX($T472:$Z472,AC472)),"")</f>
        <v/>
      </c>
      <c r="AL472" s="17" cm="1">
        <f t="array" ref="AL472">IFERROR(IF(J472="Level",INDEX($T472:$Z472,AD472+1),INDEX($T472:$Z472,AD472)),"")</f>
        <v>0</v>
      </c>
      <c r="AM472" s="17" t="str" cm="1">
        <f t="array" ref="AM472">IFERROR(INDEX($T472:$Z472,AE472),"")</f>
        <v/>
      </c>
      <c r="AN472" s="17" t="str" cm="1">
        <f t="array" ref="AN472">IFERROR(INDEX($T472:$Z472,AF472),"")</f>
        <v/>
      </c>
    </row>
    <row r="473" spans="1:40" hidden="1" x14ac:dyDescent="0.2">
      <c r="A473" s="17" t="str">
        <f t="shared" si="42"/>
        <v>PhD Sustainable Futures (Politics) - Cornwall: PRP3HPSGOACA</v>
      </c>
      <c r="B473" s="11" t="s">
        <v>3317</v>
      </c>
      <c r="C473" s="11" t="s">
        <v>32964</v>
      </c>
      <c r="D473" s="11" t="s">
        <v>3318</v>
      </c>
      <c r="E473" s="11" t="s">
        <v>258</v>
      </c>
      <c r="F473" s="11" t="s">
        <v>76</v>
      </c>
      <c r="G473" s="11" t="s">
        <v>32186</v>
      </c>
      <c r="H473" s="11" t="s">
        <v>72</v>
      </c>
      <c r="I473" s="11">
        <v>0</v>
      </c>
      <c r="J473" s="11" t="s">
        <v>32168</v>
      </c>
      <c r="K473" s="11" t="s">
        <v>32168</v>
      </c>
      <c r="L473" s="11">
        <v>0</v>
      </c>
      <c r="M473" s="11">
        <v>0</v>
      </c>
      <c r="N473" s="11">
        <v>0</v>
      </c>
      <c r="O473" s="11">
        <v>0</v>
      </c>
      <c r="P473" s="11">
        <v>0</v>
      </c>
      <c r="Q473" s="11">
        <v>0</v>
      </c>
      <c r="R473" s="11">
        <v>0</v>
      </c>
      <c r="S473" s="11">
        <v>0</v>
      </c>
      <c r="T473" s="11">
        <v>0</v>
      </c>
      <c r="U473" s="11">
        <v>0</v>
      </c>
      <c r="V473" s="11">
        <v>0</v>
      </c>
      <c r="W473" s="11">
        <v>0</v>
      </c>
      <c r="X473" s="11">
        <v>0</v>
      </c>
      <c r="Y473" s="11">
        <v>0</v>
      </c>
      <c r="Z473" s="11">
        <v>0</v>
      </c>
      <c r="AA473" s="12" t="s">
        <v>32952</v>
      </c>
      <c r="AB473" s="17" t="str">
        <f t="shared" si="43"/>
        <v>Programme is not compatible with this tool</v>
      </c>
      <c r="AC473" s="17" t="str">
        <f t="shared" si="44"/>
        <v/>
      </c>
      <c r="AD473" s="17">
        <f t="shared" si="45"/>
        <v>6</v>
      </c>
      <c r="AE473" s="17" t="str">
        <f t="shared" si="46"/>
        <v/>
      </c>
      <c r="AF473" s="17" t="str">
        <f t="shared" si="47"/>
        <v/>
      </c>
      <c r="AG473" s="17" t="str" cm="1">
        <f t="array" ref="AG473">IFERROR(IF(J473="Level",INDEX($M473:$S473,AC473+1),INDEX($M473:$S473,AC473)),"")</f>
        <v/>
      </c>
      <c r="AH473" s="17" cm="1">
        <f t="array" ref="AH473">IFERROR(IF(J473="Level",INDEX($M473:$S473,AD473+1),INDEX($M473:$S473,AD473)),"")</f>
        <v>0</v>
      </c>
      <c r="AI473" s="17" t="str" cm="1">
        <f t="array" ref="AI473">IFERROR(INDEX($M473:$S473,AE473),"")</f>
        <v/>
      </c>
      <c r="AJ473" s="17" t="str" cm="1">
        <f t="array" ref="AJ473">IFERROR(INDEX($M473:$S473,AF473),"")</f>
        <v/>
      </c>
      <c r="AK473" s="17" t="str" cm="1">
        <f t="array" ref="AK473">IFERROR(IF(J473="Level",INDEX($T473:$Z473,AC473+1),INDEX($T473:$Z473,AC473)),"")</f>
        <v/>
      </c>
      <c r="AL473" s="17" cm="1">
        <f t="array" ref="AL473">IFERROR(IF(J473="Level",INDEX($T473:$Z473,AD473+1),INDEX($T473:$Z473,AD473)),"")</f>
        <v>0</v>
      </c>
      <c r="AM473" s="17" t="str" cm="1">
        <f t="array" ref="AM473">IFERROR(INDEX($T473:$Z473,AE473),"")</f>
        <v/>
      </c>
      <c r="AN473" s="17" t="str" cm="1">
        <f t="array" ref="AN473">IFERROR(INDEX($T473:$Z473,AF473),"")</f>
        <v/>
      </c>
    </row>
    <row r="474" spans="1:40" hidden="1" x14ac:dyDescent="0.2">
      <c r="A474" s="17" t="str">
        <f t="shared" si="42"/>
        <v>PhD Politics - Cornwall: PRP3HPSHPSCB</v>
      </c>
      <c r="B474" s="11" t="s">
        <v>3369</v>
      </c>
      <c r="C474" s="11" t="s">
        <v>32964</v>
      </c>
      <c r="D474" s="11" t="s">
        <v>3370</v>
      </c>
      <c r="E474" s="11" t="s">
        <v>258</v>
      </c>
      <c r="F474" s="11" t="s">
        <v>76</v>
      </c>
      <c r="G474" s="11" t="s">
        <v>32186</v>
      </c>
      <c r="H474" s="11" t="s">
        <v>72</v>
      </c>
      <c r="I474" s="11">
        <v>0</v>
      </c>
      <c r="J474" s="11" t="s">
        <v>32168</v>
      </c>
      <c r="K474" s="11" t="s">
        <v>32168</v>
      </c>
      <c r="L474" s="11">
        <v>0</v>
      </c>
      <c r="M474" s="11">
        <v>0</v>
      </c>
      <c r="N474" s="11">
        <v>0</v>
      </c>
      <c r="O474" s="11">
        <v>0</v>
      </c>
      <c r="P474" s="11">
        <v>0</v>
      </c>
      <c r="Q474" s="11">
        <v>0</v>
      </c>
      <c r="R474" s="11">
        <v>0</v>
      </c>
      <c r="S474" s="11">
        <v>0</v>
      </c>
      <c r="T474" s="11">
        <v>0</v>
      </c>
      <c r="U474" s="11">
        <v>0</v>
      </c>
      <c r="V474" s="11">
        <v>0</v>
      </c>
      <c r="W474" s="11">
        <v>0</v>
      </c>
      <c r="X474" s="11">
        <v>0</v>
      </c>
      <c r="Y474" s="11">
        <v>0</v>
      </c>
      <c r="Z474" s="11">
        <v>0</v>
      </c>
      <c r="AA474" s="12" t="s">
        <v>32952</v>
      </c>
      <c r="AB474" s="17" t="str">
        <f t="shared" si="43"/>
        <v>Programme is not compatible with this tool</v>
      </c>
      <c r="AC474" s="17" t="str">
        <f t="shared" si="44"/>
        <v/>
      </c>
      <c r="AD474" s="17">
        <f t="shared" si="45"/>
        <v>6</v>
      </c>
      <c r="AE474" s="17" t="str">
        <f t="shared" si="46"/>
        <v/>
      </c>
      <c r="AF474" s="17" t="str">
        <f t="shared" si="47"/>
        <v/>
      </c>
      <c r="AG474" s="17" t="str" cm="1">
        <f t="array" ref="AG474">IFERROR(IF(J474="Level",INDEX($M474:$S474,AC474+1),INDEX($M474:$S474,AC474)),"")</f>
        <v/>
      </c>
      <c r="AH474" s="17" cm="1">
        <f t="array" ref="AH474">IFERROR(IF(J474="Level",INDEX($M474:$S474,AD474+1),INDEX($M474:$S474,AD474)),"")</f>
        <v>0</v>
      </c>
      <c r="AI474" s="17" t="str" cm="1">
        <f t="array" ref="AI474">IFERROR(INDEX($M474:$S474,AE474),"")</f>
        <v/>
      </c>
      <c r="AJ474" s="17" t="str" cm="1">
        <f t="array" ref="AJ474">IFERROR(INDEX($M474:$S474,AF474),"")</f>
        <v/>
      </c>
      <c r="AK474" s="17" t="str" cm="1">
        <f t="array" ref="AK474">IFERROR(IF(J474="Level",INDEX($T474:$Z474,AC474+1),INDEX($T474:$Z474,AC474)),"")</f>
        <v/>
      </c>
      <c r="AL474" s="17" cm="1">
        <f t="array" ref="AL474">IFERROR(IF(J474="Level",INDEX($T474:$Z474,AD474+1),INDEX($T474:$Z474,AD474)),"")</f>
        <v>0</v>
      </c>
      <c r="AM474" s="17" t="str" cm="1">
        <f t="array" ref="AM474">IFERROR(INDEX($T474:$Z474,AE474),"")</f>
        <v/>
      </c>
      <c r="AN474" s="17" t="str" cm="1">
        <f t="array" ref="AN474">IFERROR(INDEX($T474:$Z474,AF474),"")</f>
        <v/>
      </c>
    </row>
    <row r="475" spans="1:40" hidden="1" x14ac:dyDescent="0.2">
      <c r="A475" s="17" t="str">
        <f t="shared" si="42"/>
        <v>MPhil Politics: PRH2HPSHPS12</v>
      </c>
      <c r="B475" s="11" t="s">
        <v>2621</v>
      </c>
      <c r="C475" s="11" t="s">
        <v>32964</v>
      </c>
      <c r="D475" s="11" t="s">
        <v>2622</v>
      </c>
      <c r="E475" s="11" t="s">
        <v>214</v>
      </c>
      <c r="F475" s="11" t="s">
        <v>76</v>
      </c>
      <c r="G475" s="11" t="s">
        <v>32186</v>
      </c>
      <c r="H475" s="11" t="s">
        <v>72</v>
      </c>
      <c r="I475" s="11">
        <v>0</v>
      </c>
      <c r="J475" s="11" t="s">
        <v>32168</v>
      </c>
      <c r="K475" s="11" t="s">
        <v>32168</v>
      </c>
      <c r="L475" s="11">
        <v>0</v>
      </c>
      <c r="M475" s="11">
        <v>0</v>
      </c>
      <c r="N475" s="11">
        <v>0</v>
      </c>
      <c r="O475" s="11">
        <v>0</v>
      </c>
      <c r="P475" s="11">
        <v>0</v>
      </c>
      <c r="Q475" s="11">
        <v>0</v>
      </c>
      <c r="R475" s="11">
        <v>0</v>
      </c>
      <c r="S475" s="11">
        <v>0</v>
      </c>
      <c r="T475" s="11">
        <v>0</v>
      </c>
      <c r="U475" s="11">
        <v>0</v>
      </c>
      <c r="V475" s="11">
        <v>0</v>
      </c>
      <c r="W475" s="11">
        <v>0</v>
      </c>
      <c r="X475" s="11">
        <v>0</v>
      </c>
      <c r="Y475" s="11">
        <v>0</v>
      </c>
      <c r="Z475" s="11">
        <v>0</v>
      </c>
      <c r="AA475" s="12" t="s">
        <v>32952</v>
      </c>
      <c r="AB475" s="17" t="str">
        <f t="shared" si="43"/>
        <v>Programme is not compatible with this tool</v>
      </c>
      <c r="AC475" s="17" t="str">
        <f t="shared" si="44"/>
        <v/>
      </c>
      <c r="AD475" s="17">
        <f t="shared" si="45"/>
        <v>6</v>
      </c>
      <c r="AE475" s="17" t="str">
        <f t="shared" si="46"/>
        <v/>
      </c>
      <c r="AF475" s="17" t="str">
        <f t="shared" si="47"/>
        <v/>
      </c>
      <c r="AG475" s="17" t="str" cm="1">
        <f t="array" ref="AG475">IFERROR(IF(J475="Level",INDEX($M475:$S475,AC475+1),INDEX($M475:$S475,AC475)),"")</f>
        <v/>
      </c>
      <c r="AH475" s="17" cm="1">
        <f t="array" ref="AH475">IFERROR(IF(J475="Level",INDEX($M475:$S475,AD475+1),INDEX($M475:$S475,AD475)),"")</f>
        <v>0</v>
      </c>
      <c r="AI475" s="17" t="str" cm="1">
        <f t="array" ref="AI475">IFERROR(INDEX($M475:$S475,AE475),"")</f>
        <v/>
      </c>
      <c r="AJ475" s="17" t="str" cm="1">
        <f t="array" ref="AJ475">IFERROR(INDEX($M475:$S475,AF475),"")</f>
        <v/>
      </c>
      <c r="AK475" s="17" t="str" cm="1">
        <f t="array" ref="AK475">IFERROR(IF(J475="Level",INDEX($T475:$Z475,AC475+1),INDEX($T475:$Z475,AC475)),"")</f>
        <v/>
      </c>
      <c r="AL475" s="17" cm="1">
        <f t="array" ref="AL475">IFERROR(IF(J475="Level",INDEX($T475:$Z475,AD475+1),INDEX($T475:$Z475,AD475)),"")</f>
        <v>0</v>
      </c>
      <c r="AM475" s="17" t="str" cm="1">
        <f t="array" ref="AM475">IFERROR(INDEX($T475:$Z475,AE475),"")</f>
        <v/>
      </c>
      <c r="AN475" s="17" t="str" cm="1">
        <f t="array" ref="AN475">IFERROR(INDEX($T475:$Z475,AF475),"")</f>
        <v/>
      </c>
    </row>
    <row r="476" spans="1:40" hidden="1" x14ac:dyDescent="0.2">
      <c r="A476" s="17" t="str">
        <f t="shared" si="42"/>
        <v>MPhil Strategy and Security: PRH2HPSHPS32</v>
      </c>
      <c r="B476" s="11" t="s">
        <v>2636</v>
      </c>
      <c r="C476" s="11" t="s">
        <v>32964</v>
      </c>
      <c r="D476" s="11" t="s">
        <v>2637</v>
      </c>
      <c r="E476" s="11" t="s">
        <v>214</v>
      </c>
      <c r="F476" s="11" t="s">
        <v>76</v>
      </c>
      <c r="G476" s="11" t="s">
        <v>32186</v>
      </c>
      <c r="H476" s="11" t="s">
        <v>72</v>
      </c>
      <c r="I476" s="11">
        <v>0</v>
      </c>
      <c r="J476" s="11" t="s">
        <v>32168</v>
      </c>
      <c r="K476" s="11" t="s">
        <v>32168</v>
      </c>
      <c r="L476" s="11">
        <v>0</v>
      </c>
      <c r="M476" s="11">
        <v>0</v>
      </c>
      <c r="N476" s="11">
        <v>0</v>
      </c>
      <c r="O476" s="11">
        <v>0</v>
      </c>
      <c r="P476" s="11">
        <v>0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2" t="s">
        <v>32952</v>
      </c>
      <c r="AB476" s="17" t="str">
        <f t="shared" si="43"/>
        <v>Programme is not compatible with this tool</v>
      </c>
      <c r="AC476" s="17" t="str">
        <f t="shared" si="44"/>
        <v/>
      </c>
      <c r="AD476" s="17">
        <f t="shared" si="45"/>
        <v>6</v>
      </c>
      <c r="AE476" s="17" t="str">
        <f t="shared" si="46"/>
        <v/>
      </c>
      <c r="AF476" s="17" t="str">
        <f t="shared" si="47"/>
        <v/>
      </c>
      <c r="AG476" s="17" t="str" cm="1">
        <f t="array" ref="AG476">IFERROR(IF(J476="Level",INDEX($M476:$S476,AC476+1),INDEX($M476:$S476,AC476)),"")</f>
        <v/>
      </c>
      <c r="AH476" s="17" cm="1">
        <f t="array" ref="AH476">IFERROR(IF(J476="Level",INDEX($M476:$S476,AD476+1),INDEX($M476:$S476,AD476)),"")</f>
        <v>0</v>
      </c>
      <c r="AI476" s="17" t="str" cm="1">
        <f t="array" ref="AI476">IFERROR(INDEX($M476:$S476,AE476),"")</f>
        <v/>
      </c>
      <c r="AJ476" s="17" t="str" cm="1">
        <f t="array" ref="AJ476">IFERROR(INDEX($M476:$S476,AF476),"")</f>
        <v/>
      </c>
      <c r="AK476" s="17" t="str" cm="1">
        <f t="array" ref="AK476">IFERROR(IF(J476="Level",INDEX($T476:$Z476,AC476+1),INDEX($T476:$Z476,AC476)),"")</f>
        <v/>
      </c>
      <c r="AL476" s="17" cm="1">
        <f t="array" ref="AL476">IFERROR(IF(J476="Level",INDEX($T476:$Z476,AD476+1),INDEX($T476:$Z476,AD476)),"")</f>
        <v>0</v>
      </c>
      <c r="AM476" s="17" t="str" cm="1">
        <f t="array" ref="AM476">IFERROR(INDEX($T476:$Z476,AE476),"")</f>
        <v/>
      </c>
      <c r="AN476" s="17" t="str" cm="1">
        <f t="array" ref="AN476">IFERROR(INDEX($T476:$Z476,AF476),"")</f>
        <v/>
      </c>
    </row>
    <row r="477" spans="1:40" hidden="1" x14ac:dyDescent="0.2">
      <c r="A477" s="17" t="str">
        <f t="shared" si="42"/>
        <v>MPhil European Politics: PRH2HPSHPS36</v>
      </c>
      <c r="B477" s="11" t="s">
        <v>2642</v>
      </c>
      <c r="C477" s="11" t="s">
        <v>32964</v>
      </c>
      <c r="D477" s="11" t="s">
        <v>2643</v>
      </c>
      <c r="E477" s="11" t="s">
        <v>214</v>
      </c>
      <c r="F477" s="11" t="s">
        <v>76</v>
      </c>
      <c r="G477" s="11" t="s">
        <v>32186</v>
      </c>
      <c r="H477" s="11" t="s">
        <v>72</v>
      </c>
      <c r="I477" s="11">
        <v>0</v>
      </c>
      <c r="J477" s="11" t="s">
        <v>32168</v>
      </c>
      <c r="K477" s="11" t="s">
        <v>32168</v>
      </c>
      <c r="L477" s="11">
        <v>0</v>
      </c>
      <c r="M477" s="11">
        <v>0</v>
      </c>
      <c r="N477" s="11">
        <v>0</v>
      </c>
      <c r="O477" s="11">
        <v>0</v>
      </c>
      <c r="P477" s="11">
        <v>0</v>
      </c>
      <c r="Q477" s="11">
        <v>0</v>
      </c>
      <c r="R477" s="11">
        <v>0</v>
      </c>
      <c r="S477" s="11">
        <v>0</v>
      </c>
      <c r="T477" s="11">
        <v>0</v>
      </c>
      <c r="U477" s="11">
        <v>0</v>
      </c>
      <c r="V477" s="11">
        <v>0</v>
      </c>
      <c r="W477" s="11">
        <v>0</v>
      </c>
      <c r="X477" s="11">
        <v>0</v>
      </c>
      <c r="Y477" s="11">
        <v>0</v>
      </c>
      <c r="Z477" s="11">
        <v>0</v>
      </c>
      <c r="AA477" s="12" t="s">
        <v>32952</v>
      </c>
      <c r="AB477" s="17" t="str">
        <f t="shared" si="43"/>
        <v>Programme is not compatible with this tool</v>
      </c>
      <c r="AC477" s="17" t="str">
        <f t="shared" si="44"/>
        <v/>
      </c>
      <c r="AD477" s="17">
        <f t="shared" si="45"/>
        <v>6</v>
      </c>
      <c r="AE477" s="17" t="str">
        <f t="shared" si="46"/>
        <v/>
      </c>
      <c r="AF477" s="17" t="str">
        <f t="shared" si="47"/>
        <v/>
      </c>
      <c r="AG477" s="17" t="str" cm="1">
        <f t="array" ref="AG477">IFERROR(IF(J477="Level",INDEX($M477:$S477,AC477+1),INDEX($M477:$S477,AC477)),"")</f>
        <v/>
      </c>
      <c r="AH477" s="17" cm="1">
        <f t="array" ref="AH477">IFERROR(IF(J477="Level",INDEX($M477:$S477,AD477+1),INDEX($M477:$S477,AD477)),"")</f>
        <v>0</v>
      </c>
      <c r="AI477" s="17" t="str" cm="1">
        <f t="array" ref="AI477">IFERROR(INDEX($M477:$S477,AE477),"")</f>
        <v/>
      </c>
      <c r="AJ477" s="17" t="str" cm="1">
        <f t="array" ref="AJ477">IFERROR(INDEX($M477:$S477,AF477),"")</f>
        <v/>
      </c>
      <c r="AK477" s="17" t="str" cm="1">
        <f t="array" ref="AK477">IFERROR(IF(J477="Level",INDEX($T477:$Z477,AC477+1),INDEX($T477:$Z477,AC477)),"")</f>
        <v/>
      </c>
      <c r="AL477" s="17" cm="1">
        <f t="array" ref="AL477">IFERROR(IF(J477="Level",INDEX($T477:$Z477,AD477+1),INDEX($T477:$Z477,AD477)),"")</f>
        <v>0</v>
      </c>
      <c r="AM477" s="17" t="str" cm="1">
        <f t="array" ref="AM477">IFERROR(INDEX($T477:$Z477,AE477),"")</f>
        <v/>
      </c>
      <c r="AN477" s="17" t="str" cm="1">
        <f t="array" ref="AN477">IFERROR(INDEX($T477:$Z477,AF477),"")</f>
        <v/>
      </c>
    </row>
    <row r="478" spans="1:40" ht="25.5" hidden="1" x14ac:dyDescent="0.2">
      <c r="A478" s="17" t="str">
        <f t="shared" si="42"/>
        <v>MPhil Advanced Quantitative Methods in Social Sciences (POL): PRH2HPSHPS39</v>
      </c>
      <c r="B478" s="11" t="s">
        <v>2647</v>
      </c>
      <c r="C478" s="11" t="s">
        <v>32964</v>
      </c>
      <c r="D478" s="11" t="s">
        <v>2648</v>
      </c>
      <c r="E478" s="11" t="s">
        <v>214</v>
      </c>
      <c r="F478" s="11" t="s">
        <v>76</v>
      </c>
      <c r="G478" s="11" t="s">
        <v>32186</v>
      </c>
      <c r="H478" s="11" t="s">
        <v>72</v>
      </c>
      <c r="I478" s="11">
        <v>0</v>
      </c>
      <c r="J478" s="11" t="s">
        <v>32168</v>
      </c>
      <c r="K478" s="11" t="s">
        <v>32168</v>
      </c>
      <c r="L478" s="11">
        <v>0</v>
      </c>
      <c r="M478" s="11">
        <v>0</v>
      </c>
      <c r="N478" s="11">
        <v>0</v>
      </c>
      <c r="O478" s="11">
        <v>0</v>
      </c>
      <c r="P478" s="11">
        <v>0</v>
      </c>
      <c r="Q478" s="11">
        <v>0</v>
      </c>
      <c r="R478" s="11">
        <v>0</v>
      </c>
      <c r="S478" s="11">
        <v>0</v>
      </c>
      <c r="T478" s="11">
        <v>0</v>
      </c>
      <c r="U478" s="11">
        <v>0</v>
      </c>
      <c r="V478" s="11">
        <v>0</v>
      </c>
      <c r="W478" s="11">
        <v>0</v>
      </c>
      <c r="X478" s="11">
        <v>0</v>
      </c>
      <c r="Y478" s="11">
        <v>0</v>
      </c>
      <c r="Z478" s="11">
        <v>0</v>
      </c>
      <c r="AA478" s="12" t="s">
        <v>32952</v>
      </c>
      <c r="AB478" s="17" t="str">
        <f t="shared" si="43"/>
        <v>Programme is not compatible with this tool</v>
      </c>
      <c r="AC478" s="17" t="str">
        <f t="shared" si="44"/>
        <v/>
      </c>
      <c r="AD478" s="17">
        <f t="shared" si="45"/>
        <v>6</v>
      </c>
      <c r="AE478" s="17" t="str">
        <f t="shared" si="46"/>
        <v/>
      </c>
      <c r="AF478" s="17" t="str">
        <f t="shared" si="47"/>
        <v/>
      </c>
      <c r="AG478" s="17" t="str" cm="1">
        <f t="array" ref="AG478">IFERROR(IF(J478="Level",INDEX($M478:$S478,AC478+1),INDEX($M478:$S478,AC478)),"")</f>
        <v/>
      </c>
      <c r="AH478" s="17" cm="1">
        <f t="array" ref="AH478">IFERROR(IF(J478="Level",INDEX($M478:$S478,AD478+1),INDEX($M478:$S478,AD478)),"")</f>
        <v>0</v>
      </c>
      <c r="AI478" s="17" t="str" cm="1">
        <f t="array" ref="AI478">IFERROR(INDEX($M478:$S478,AE478),"")</f>
        <v/>
      </c>
      <c r="AJ478" s="17" t="str" cm="1">
        <f t="array" ref="AJ478">IFERROR(INDEX($M478:$S478,AF478),"")</f>
        <v/>
      </c>
      <c r="AK478" s="17" t="str" cm="1">
        <f t="array" ref="AK478">IFERROR(IF(J478="Level",INDEX($T478:$Z478,AC478+1),INDEX($T478:$Z478,AC478)),"")</f>
        <v/>
      </c>
      <c r="AL478" s="17" cm="1">
        <f t="array" ref="AL478">IFERROR(IF(J478="Level",INDEX($T478:$Z478,AD478+1),INDEX($T478:$Z478,AD478)),"")</f>
        <v>0</v>
      </c>
      <c r="AM478" s="17" t="str" cm="1">
        <f t="array" ref="AM478">IFERROR(INDEX($T478:$Z478,AE478),"")</f>
        <v/>
      </c>
      <c r="AN478" s="17" t="str" cm="1">
        <f t="array" ref="AN478">IFERROR(INDEX($T478:$Z478,AF478),"")</f>
        <v/>
      </c>
    </row>
    <row r="479" spans="1:40" hidden="1" x14ac:dyDescent="0.2">
      <c r="A479" s="17" t="str">
        <f t="shared" si="42"/>
        <v>MPhil Security, Conflict and Justice (SS): PRH2HPSHPSEC</v>
      </c>
      <c r="B479" s="11" t="s">
        <v>2657</v>
      </c>
      <c r="C479" s="11" t="s">
        <v>32964</v>
      </c>
      <c r="D479" s="11" t="s">
        <v>2658</v>
      </c>
      <c r="E479" s="11" t="s">
        <v>214</v>
      </c>
      <c r="F479" s="11" t="s">
        <v>76</v>
      </c>
      <c r="G479" s="11" t="s">
        <v>32186</v>
      </c>
      <c r="H479" s="11" t="s">
        <v>72</v>
      </c>
      <c r="I479" s="11">
        <v>0</v>
      </c>
      <c r="J479" s="11" t="s">
        <v>32168</v>
      </c>
      <c r="K479" s="11" t="s">
        <v>32168</v>
      </c>
      <c r="L479" s="11">
        <v>0</v>
      </c>
      <c r="M479" s="11">
        <v>0</v>
      </c>
      <c r="N479" s="11">
        <v>0</v>
      </c>
      <c r="O479" s="11">
        <v>0</v>
      </c>
      <c r="P479" s="11">
        <v>0</v>
      </c>
      <c r="Q479" s="11">
        <v>0</v>
      </c>
      <c r="R479" s="11">
        <v>0</v>
      </c>
      <c r="S479" s="11">
        <v>0</v>
      </c>
      <c r="T479" s="11">
        <v>0</v>
      </c>
      <c r="U479" s="11">
        <v>0</v>
      </c>
      <c r="V479" s="11">
        <v>0</v>
      </c>
      <c r="W479" s="11">
        <v>0</v>
      </c>
      <c r="X479" s="11">
        <v>0</v>
      </c>
      <c r="Y479" s="11">
        <v>0</v>
      </c>
      <c r="Z479" s="11">
        <v>0</v>
      </c>
      <c r="AA479" s="12" t="s">
        <v>32952</v>
      </c>
      <c r="AB479" s="17" t="str">
        <f t="shared" si="43"/>
        <v>Programme is not compatible with this tool</v>
      </c>
      <c r="AC479" s="17" t="str">
        <f t="shared" si="44"/>
        <v/>
      </c>
      <c r="AD479" s="17">
        <f t="shared" si="45"/>
        <v>6</v>
      </c>
      <c r="AE479" s="17" t="str">
        <f t="shared" si="46"/>
        <v/>
      </c>
      <c r="AF479" s="17" t="str">
        <f t="shared" si="47"/>
        <v/>
      </c>
      <c r="AG479" s="17" t="str" cm="1">
        <f t="array" ref="AG479">IFERROR(IF(J479="Level",INDEX($M479:$S479,AC479+1),INDEX($M479:$S479,AC479)),"")</f>
        <v/>
      </c>
      <c r="AH479" s="17" cm="1">
        <f t="array" ref="AH479">IFERROR(IF(J479="Level",INDEX($M479:$S479,AD479+1),INDEX($M479:$S479,AD479)),"")</f>
        <v>0</v>
      </c>
      <c r="AI479" s="17" t="str" cm="1">
        <f t="array" ref="AI479">IFERROR(INDEX($M479:$S479,AE479),"")</f>
        <v/>
      </c>
      <c r="AJ479" s="17" t="str" cm="1">
        <f t="array" ref="AJ479">IFERROR(INDEX($M479:$S479,AF479),"")</f>
        <v/>
      </c>
      <c r="AK479" s="17" t="str" cm="1">
        <f t="array" ref="AK479">IFERROR(IF(J479="Level",INDEX($T479:$Z479,AC479+1),INDEX($T479:$Z479,AC479)),"")</f>
        <v/>
      </c>
      <c r="AL479" s="17" cm="1">
        <f t="array" ref="AL479">IFERROR(IF(J479="Level",INDEX($T479:$Z479,AD479+1),INDEX($T479:$Z479,AD479)),"")</f>
        <v>0</v>
      </c>
      <c r="AM479" s="17" t="str" cm="1">
        <f t="array" ref="AM479">IFERROR(INDEX($T479:$Z479,AE479),"")</f>
        <v/>
      </c>
      <c r="AN479" s="17" t="str" cm="1">
        <f t="array" ref="AN479">IFERROR(INDEX($T479:$Z479,AF479),"")</f>
        <v/>
      </c>
    </row>
    <row r="480" spans="1:40" hidden="1" x14ac:dyDescent="0.2">
      <c r="A480" s="17" t="str">
        <f t="shared" si="42"/>
        <v>MPhil Security, Conflict and Human Rights: PRH2HPSHPSEE</v>
      </c>
      <c r="B480" s="11" t="s">
        <v>2660</v>
      </c>
      <c r="C480" s="11" t="s">
        <v>32964</v>
      </c>
      <c r="D480" s="11" t="s">
        <v>2661</v>
      </c>
      <c r="E480" s="11" t="s">
        <v>214</v>
      </c>
      <c r="F480" s="11" t="s">
        <v>76</v>
      </c>
      <c r="G480" s="11" t="s">
        <v>32186</v>
      </c>
      <c r="H480" s="11" t="s">
        <v>72</v>
      </c>
      <c r="I480" s="11">
        <v>0</v>
      </c>
      <c r="J480" s="11" t="s">
        <v>32168</v>
      </c>
      <c r="K480" s="11" t="s">
        <v>32168</v>
      </c>
      <c r="L480" s="11">
        <v>0</v>
      </c>
      <c r="M480" s="11">
        <v>0</v>
      </c>
      <c r="N480" s="11">
        <v>0</v>
      </c>
      <c r="O480" s="11">
        <v>0</v>
      </c>
      <c r="P480" s="11">
        <v>0</v>
      </c>
      <c r="Q480" s="11">
        <v>0</v>
      </c>
      <c r="R480" s="11">
        <v>0</v>
      </c>
      <c r="S480" s="11">
        <v>0</v>
      </c>
      <c r="T480" s="11">
        <v>0</v>
      </c>
      <c r="U480" s="11">
        <v>0</v>
      </c>
      <c r="V480" s="11">
        <v>0</v>
      </c>
      <c r="W480" s="11">
        <v>0</v>
      </c>
      <c r="X480" s="11">
        <v>0</v>
      </c>
      <c r="Y480" s="11">
        <v>0</v>
      </c>
      <c r="Z480" s="11">
        <v>0</v>
      </c>
      <c r="AA480" s="12" t="s">
        <v>32952</v>
      </c>
      <c r="AB480" s="17" t="str">
        <f t="shared" si="43"/>
        <v>Programme is not compatible with this tool</v>
      </c>
      <c r="AC480" s="17" t="str">
        <f t="shared" si="44"/>
        <v/>
      </c>
      <c r="AD480" s="17">
        <f t="shared" si="45"/>
        <v>6</v>
      </c>
      <c r="AE480" s="17" t="str">
        <f t="shared" si="46"/>
        <v/>
      </c>
      <c r="AF480" s="17" t="str">
        <f t="shared" si="47"/>
        <v/>
      </c>
      <c r="AG480" s="17" t="str" cm="1">
        <f t="array" ref="AG480">IFERROR(IF(J480="Level",INDEX($M480:$S480,AC480+1),INDEX($M480:$S480,AC480)),"")</f>
        <v/>
      </c>
      <c r="AH480" s="17" cm="1">
        <f t="array" ref="AH480">IFERROR(IF(J480="Level",INDEX($M480:$S480,AD480+1),INDEX($M480:$S480,AD480)),"")</f>
        <v>0</v>
      </c>
      <c r="AI480" s="17" t="str" cm="1">
        <f t="array" ref="AI480">IFERROR(INDEX($M480:$S480,AE480),"")</f>
        <v/>
      </c>
      <c r="AJ480" s="17" t="str" cm="1">
        <f t="array" ref="AJ480">IFERROR(INDEX($M480:$S480,AF480),"")</f>
        <v/>
      </c>
      <c r="AK480" s="17" t="str" cm="1">
        <f t="array" ref="AK480">IFERROR(IF(J480="Level",INDEX($T480:$Z480,AC480+1),INDEX($T480:$Z480,AC480)),"")</f>
        <v/>
      </c>
      <c r="AL480" s="17" cm="1">
        <f t="array" ref="AL480">IFERROR(IF(J480="Level",INDEX($T480:$Z480,AD480+1),INDEX($T480:$Z480,AD480)),"")</f>
        <v>0</v>
      </c>
      <c r="AM480" s="17" t="str" cm="1">
        <f t="array" ref="AM480">IFERROR(INDEX($T480:$Z480,AE480),"")</f>
        <v/>
      </c>
      <c r="AN480" s="17" t="str" cm="1">
        <f t="array" ref="AN480">IFERROR(INDEX($T480:$Z480,AF480),"")</f>
        <v/>
      </c>
    </row>
    <row r="481" spans="1:40" hidden="1" x14ac:dyDescent="0.2">
      <c r="A481" s="17" t="str">
        <f t="shared" si="42"/>
        <v>MAbyRes Politics: PRM3HPSHPS04</v>
      </c>
      <c r="B481" s="11" t="s">
        <v>2365</v>
      </c>
      <c r="C481" s="11" t="s">
        <v>32964</v>
      </c>
      <c r="D481" s="11" t="s">
        <v>2366</v>
      </c>
      <c r="E481" s="11" t="s">
        <v>214</v>
      </c>
      <c r="F481" s="11" t="s">
        <v>76</v>
      </c>
      <c r="G481" s="11" t="s">
        <v>32186</v>
      </c>
      <c r="H481" s="11" t="s">
        <v>72</v>
      </c>
      <c r="I481" s="11">
        <v>0</v>
      </c>
      <c r="J481" s="11" t="s">
        <v>32168</v>
      </c>
      <c r="K481" s="11" t="s">
        <v>32168</v>
      </c>
      <c r="L481" s="11">
        <v>0</v>
      </c>
      <c r="M481" s="11">
        <v>0</v>
      </c>
      <c r="N481" s="11">
        <v>0</v>
      </c>
      <c r="O481" s="11">
        <v>0</v>
      </c>
      <c r="P481" s="11">
        <v>0</v>
      </c>
      <c r="Q481" s="11">
        <v>0</v>
      </c>
      <c r="R481" s="11">
        <v>0</v>
      </c>
      <c r="S481" s="11">
        <v>0</v>
      </c>
      <c r="T481" s="11">
        <v>0</v>
      </c>
      <c r="U481" s="11">
        <v>0</v>
      </c>
      <c r="V481" s="11">
        <v>0</v>
      </c>
      <c r="W481" s="11">
        <v>0</v>
      </c>
      <c r="X481" s="11">
        <v>0</v>
      </c>
      <c r="Y481" s="11">
        <v>0</v>
      </c>
      <c r="Z481" s="11">
        <v>0</v>
      </c>
      <c r="AA481" s="12" t="s">
        <v>32952</v>
      </c>
      <c r="AB481" s="17" t="str">
        <f t="shared" si="43"/>
        <v>Programme is not compatible with this tool</v>
      </c>
      <c r="AC481" s="17" t="str">
        <f t="shared" si="44"/>
        <v/>
      </c>
      <c r="AD481" s="17">
        <f t="shared" si="45"/>
        <v>6</v>
      </c>
      <c r="AE481" s="17" t="str">
        <f t="shared" si="46"/>
        <v/>
      </c>
      <c r="AF481" s="17" t="str">
        <f t="shared" si="47"/>
        <v/>
      </c>
      <c r="AG481" s="17" t="str" cm="1">
        <f t="array" ref="AG481">IFERROR(IF(J481="Level",INDEX($M481:$S481,AC481+1),INDEX($M481:$S481,AC481)),"")</f>
        <v/>
      </c>
      <c r="AH481" s="17" cm="1">
        <f t="array" ref="AH481">IFERROR(IF(J481="Level",INDEX($M481:$S481,AD481+1),INDEX($M481:$S481,AD481)),"")</f>
        <v>0</v>
      </c>
      <c r="AI481" s="17" t="str" cm="1">
        <f t="array" ref="AI481">IFERROR(INDEX($M481:$S481,AE481),"")</f>
        <v/>
      </c>
      <c r="AJ481" s="17" t="str" cm="1">
        <f t="array" ref="AJ481">IFERROR(INDEX($M481:$S481,AF481),"")</f>
        <v/>
      </c>
      <c r="AK481" s="17" t="str" cm="1">
        <f t="array" ref="AK481">IFERROR(IF(J481="Level",INDEX($T481:$Z481,AC481+1),INDEX($T481:$Z481,AC481)),"")</f>
        <v/>
      </c>
      <c r="AL481" s="17" cm="1">
        <f t="array" ref="AL481">IFERROR(IF(J481="Level",INDEX($T481:$Z481,AD481+1),INDEX($T481:$Z481,AD481)),"")</f>
        <v>0</v>
      </c>
      <c r="AM481" s="17" t="str" cm="1">
        <f t="array" ref="AM481">IFERROR(INDEX($T481:$Z481,AE481),"")</f>
        <v/>
      </c>
      <c r="AN481" s="17" t="str" cm="1">
        <f t="array" ref="AN481">IFERROR(INDEX($T481:$Z481,AF481),"")</f>
        <v/>
      </c>
    </row>
    <row r="482" spans="1:40" hidden="1" x14ac:dyDescent="0.2">
      <c r="A482" s="17" t="str">
        <f t="shared" si="42"/>
        <v>MAbyRes Strategy and Security: PRM3HPSHPS08</v>
      </c>
      <c r="B482" s="11" t="s">
        <v>2373</v>
      </c>
      <c r="C482" s="11" t="s">
        <v>32964</v>
      </c>
      <c r="D482" s="11" t="s">
        <v>2374</v>
      </c>
      <c r="E482" s="11" t="s">
        <v>214</v>
      </c>
      <c r="F482" s="11" t="s">
        <v>76</v>
      </c>
      <c r="G482" s="11" t="s">
        <v>32186</v>
      </c>
      <c r="H482" s="11" t="s">
        <v>72</v>
      </c>
      <c r="I482" s="11">
        <v>0</v>
      </c>
      <c r="J482" s="11" t="s">
        <v>32168</v>
      </c>
      <c r="K482" s="11" t="s">
        <v>32168</v>
      </c>
      <c r="L482" s="11">
        <v>0</v>
      </c>
      <c r="M482" s="11">
        <v>0</v>
      </c>
      <c r="N482" s="11">
        <v>0</v>
      </c>
      <c r="O482" s="11">
        <v>0</v>
      </c>
      <c r="P482" s="11">
        <v>0</v>
      </c>
      <c r="Q482" s="11">
        <v>0</v>
      </c>
      <c r="R482" s="11">
        <v>0</v>
      </c>
      <c r="S482" s="11">
        <v>0</v>
      </c>
      <c r="T482" s="11">
        <v>0</v>
      </c>
      <c r="U482" s="11">
        <v>0</v>
      </c>
      <c r="V482" s="11">
        <v>0</v>
      </c>
      <c r="W482" s="11">
        <v>0</v>
      </c>
      <c r="X482" s="11">
        <v>0</v>
      </c>
      <c r="Y482" s="11">
        <v>0</v>
      </c>
      <c r="Z482" s="11">
        <v>0</v>
      </c>
      <c r="AA482" s="12" t="s">
        <v>32952</v>
      </c>
      <c r="AB482" s="17" t="str">
        <f t="shared" si="43"/>
        <v>Programme is not compatible with this tool</v>
      </c>
      <c r="AC482" s="17" t="str">
        <f t="shared" si="44"/>
        <v/>
      </c>
      <c r="AD482" s="17">
        <f t="shared" si="45"/>
        <v>6</v>
      </c>
      <c r="AE482" s="17" t="str">
        <f t="shared" si="46"/>
        <v/>
      </c>
      <c r="AF482" s="17" t="str">
        <f t="shared" si="47"/>
        <v/>
      </c>
      <c r="AG482" s="17" t="str" cm="1">
        <f t="array" ref="AG482">IFERROR(IF(J482="Level",INDEX($M482:$S482,AC482+1),INDEX($M482:$S482,AC482)),"")</f>
        <v/>
      </c>
      <c r="AH482" s="17" cm="1">
        <f t="array" ref="AH482">IFERROR(IF(J482="Level",INDEX($M482:$S482,AD482+1),INDEX($M482:$S482,AD482)),"")</f>
        <v>0</v>
      </c>
      <c r="AI482" s="17" t="str" cm="1">
        <f t="array" ref="AI482">IFERROR(INDEX($M482:$S482,AE482),"")</f>
        <v/>
      </c>
      <c r="AJ482" s="17" t="str" cm="1">
        <f t="array" ref="AJ482">IFERROR(INDEX($M482:$S482,AF482),"")</f>
        <v/>
      </c>
      <c r="AK482" s="17" t="str" cm="1">
        <f t="array" ref="AK482">IFERROR(IF(J482="Level",INDEX($T482:$Z482,AC482+1),INDEX($T482:$Z482,AC482)),"")</f>
        <v/>
      </c>
      <c r="AL482" s="17" cm="1">
        <f t="array" ref="AL482">IFERROR(IF(J482="Level",INDEX($T482:$Z482,AD482+1),INDEX($T482:$Z482,AD482)),"")</f>
        <v>0</v>
      </c>
      <c r="AM482" s="17" t="str" cm="1">
        <f t="array" ref="AM482">IFERROR(INDEX($T482:$Z482,AE482),"")</f>
        <v/>
      </c>
      <c r="AN482" s="17" t="str" cm="1">
        <f t="array" ref="AN482">IFERROR(INDEX($T482:$Z482,AF482),"")</f>
        <v/>
      </c>
    </row>
    <row r="483" spans="1:40" hidden="1" x14ac:dyDescent="0.2">
      <c r="A483" s="17" t="str">
        <f t="shared" si="42"/>
        <v>PhDbyPub Strategy and Security: PRP2HPSHPS06</v>
      </c>
      <c r="B483" s="11" t="s">
        <v>3933</v>
      </c>
      <c r="C483" s="11" t="s">
        <v>32964</v>
      </c>
      <c r="D483" s="11" t="s">
        <v>3934</v>
      </c>
      <c r="E483" s="11" t="s">
        <v>214</v>
      </c>
      <c r="F483" s="11" t="s">
        <v>76</v>
      </c>
      <c r="G483" s="11" t="s">
        <v>32186</v>
      </c>
      <c r="H483" s="11" t="s">
        <v>72</v>
      </c>
      <c r="I483" s="11">
        <v>0</v>
      </c>
      <c r="J483" s="11" t="s">
        <v>32168</v>
      </c>
      <c r="K483" s="11" t="s">
        <v>32168</v>
      </c>
      <c r="L483" s="11">
        <v>0</v>
      </c>
      <c r="M483" s="11">
        <v>0</v>
      </c>
      <c r="N483" s="11">
        <v>0</v>
      </c>
      <c r="O483" s="11">
        <v>0</v>
      </c>
      <c r="P483" s="11">
        <v>0</v>
      </c>
      <c r="Q483" s="11">
        <v>0</v>
      </c>
      <c r="R483" s="11">
        <v>0</v>
      </c>
      <c r="S483" s="11">
        <v>0</v>
      </c>
      <c r="T483" s="11">
        <v>0</v>
      </c>
      <c r="U483" s="11">
        <v>0</v>
      </c>
      <c r="V483" s="11">
        <v>0</v>
      </c>
      <c r="W483" s="11">
        <v>0</v>
      </c>
      <c r="X483" s="11">
        <v>0</v>
      </c>
      <c r="Y483" s="11">
        <v>0</v>
      </c>
      <c r="Z483" s="11">
        <v>0</v>
      </c>
      <c r="AA483" s="12" t="s">
        <v>32952</v>
      </c>
      <c r="AB483" s="17" t="str">
        <f t="shared" si="43"/>
        <v>Programme is not compatible with this tool</v>
      </c>
      <c r="AC483" s="17" t="str">
        <f t="shared" si="44"/>
        <v/>
      </c>
      <c r="AD483" s="17">
        <f t="shared" si="45"/>
        <v>6</v>
      </c>
      <c r="AE483" s="17" t="str">
        <f t="shared" si="46"/>
        <v/>
      </c>
      <c r="AF483" s="17" t="str">
        <f t="shared" si="47"/>
        <v/>
      </c>
      <c r="AG483" s="17" t="str" cm="1">
        <f t="array" ref="AG483">IFERROR(IF(J483="Level",INDEX($M483:$S483,AC483+1),INDEX($M483:$S483,AC483)),"")</f>
        <v/>
      </c>
      <c r="AH483" s="17" cm="1">
        <f t="array" ref="AH483">IFERROR(IF(J483="Level",INDEX($M483:$S483,AD483+1),INDEX($M483:$S483,AD483)),"")</f>
        <v>0</v>
      </c>
      <c r="AI483" s="17" t="str" cm="1">
        <f t="array" ref="AI483">IFERROR(INDEX($M483:$S483,AE483),"")</f>
        <v/>
      </c>
      <c r="AJ483" s="17" t="str" cm="1">
        <f t="array" ref="AJ483">IFERROR(INDEX($M483:$S483,AF483),"")</f>
        <v/>
      </c>
      <c r="AK483" s="17" t="str" cm="1">
        <f t="array" ref="AK483">IFERROR(IF(J483="Level",INDEX($T483:$Z483,AC483+1),INDEX($T483:$Z483,AC483)),"")</f>
        <v/>
      </c>
      <c r="AL483" s="17" cm="1">
        <f t="array" ref="AL483">IFERROR(IF(J483="Level",INDEX($T483:$Z483,AD483+1),INDEX($T483:$Z483,AD483)),"")</f>
        <v>0</v>
      </c>
      <c r="AM483" s="17" t="str" cm="1">
        <f t="array" ref="AM483">IFERROR(INDEX($T483:$Z483,AE483),"")</f>
        <v/>
      </c>
      <c r="AN483" s="17" t="str" cm="1">
        <f t="array" ref="AN483">IFERROR(INDEX($T483:$Z483,AF483),"")</f>
        <v/>
      </c>
    </row>
    <row r="484" spans="1:40" hidden="1" x14ac:dyDescent="0.2">
      <c r="A484" s="17" t="str">
        <f t="shared" si="42"/>
        <v>PhD Politics: PRP3HPSHPS01</v>
      </c>
      <c r="B484" s="11" t="s">
        <v>3319</v>
      </c>
      <c r="C484" s="11" t="s">
        <v>32964</v>
      </c>
      <c r="D484" s="11" t="s">
        <v>3320</v>
      </c>
      <c r="E484" s="11" t="s">
        <v>214</v>
      </c>
      <c r="F484" s="11" t="s">
        <v>76</v>
      </c>
      <c r="G484" s="11" t="s">
        <v>32186</v>
      </c>
      <c r="H484" s="11" t="s">
        <v>72</v>
      </c>
      <c r="I484" s="11">
        <v>0</v>
      </c>
      <c r="J484" s="11" t="s">
        <v>32168</v>
      </c>
      <c r="K484" s="11" t="s">
        <v>32168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2" t="s">
        <v>32952</v>
      </c>
      <c r="AB484" s="17" t="str">
        <f t="shared" si="43"/>
        <v>Programme is not compatible with this tool</v>
      </c>
      <c r="AC484" s="17" t="str">
        <f t="shared" si="44"/>
        <v/>
      </c>
      <c r="AD484" s="17">
        <f t="shared" si="45"/>
        <v>6</v>
      </c>
      <c r="AE484" s="17" t="str">
        <f t="shared" si="46"/>
        <v/>
      </c>
      <c r="AF484" s="17" t="str">
        <f t="shared" si="47"/>
        <v/>
      </c>
      <c r="AG484" s="17" t="str" cm="1">
        <f t="array" ref="AG484">IFERROR(IF(J484="Level",INDEX($M484:$S484,AC484+1),INDEX($M484:$S484,AC484)),"")</f>
        <v/>
      </c>
      <c r="AH484" s="17" cm="1">
        <f t="array" ref="AH484">IFERROR(IF(J484="Level",INDEX($M484:$S484,AD484+1),INDEX($M484:$S484,AD484)),"")</f>
        <v>0</v>
      </c>
      <c r="AI484" s="17" t="str" cm="1">
        <f t="array" ref="AI484">IFERROR(INDEX($M484:$S484,AE484),"")</f>
        <v/>
      </c>
      <c r="AJ484" s="17" t="str" cm="1">
        <f t="array" ref="AJ484">IFERROR(INDEX($M484:$S484,AF484),"")</f>
        <v/>
      </c>
      <c r="AK484" s="17" t="str" cm="1">
        <f t="array" ref="AK484">IFERROR(IF(J484="Level",INDEX($T484:$Z484,AC484+1),INDEX($T484:$Z484,AC484)),"")</f>
        <v/>
      </c>
      <c r="AL484" s="17" cm="1">
        <f t="array" ref="AL484">IFERROR(IF(J484="Level",INDEX($T484:$Z484,AD484+1),INDEX($T484:$Z484,AD484)),"")</f>
        <v>0</v>
      </c>
      <c r="AM484" s="17" t="str" cm="1">
        <f t="array" ref="AM484">IFERROR(INDEX($T484:$Z484,AE484),"")</f>
        <v/>
      </c>
      <c r="AN484" s="17" t="str" cm="1">
        <f t="array" ref="AN484">IFERROR(INDEX($T484:$Z484,AF484),"")</f>
        <v/>
      </c>
    </row>
    <row r="485" spans="1:40" hidden="1" x14ac:dyDescent="0.2">
      <c r="A485" s="17" t="str">
        <f t="shared" si="42"/>
        <v>PhD Strategy and Security: PRP3HPSHPS32</v>
      </c>
      <c r="B485" s="11" t="s">
        <v>3345</v>
      </c>
      <c r="C485" s="11" t="s">
        <v>32964</v>
      </c>
      <c r="D485" s="11" t="s">
        <v>3346</v>
      </c>
      <c r="E485" s="11" t="s">
        <v>214</v>
      </c>
      <c r="F485" s="11" t="s">
        <v>76</v>
      </c>
      <c r="G485" s="11" t="s">
        <v>32186</v>
      </c>
      <c r="H485" s="11" t="s">
        <v>72</v>
      </c>
      <c r="I485" s="11">
        <v>0</v>
      </c>
      <c r="J485" s="11" t="s">
        <v>32168</v>
      </c>
      <c r="K485" s="11" t="s">
        <v>32168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  <c r="Q485" s="11">
        <v>0</v>
      </c>
      <c r="R485" s="11">
        <v>0</v>
      </c>
      <c r="S485" s="11">
        <v>0</v>
      </c>
      <c r="T485" s="11">
        <v>0</v>
      </c>
      <c r="U485" s="11">
        <v>0</v>
      </c>
      <c r="V485" s="11">
        <v>0</v>
      </c>
      <c r="W485" s="11">
        <v>0</v>
      </c>
      <c r="X485" s="11">
        <v>0</v>
      </c>
      <c r="Y485" s="11">
        <v>0</v>
      </c>
      <c r="Z485" s="11">
        <v>0</v>
      </c>
      <c r="AA485" s="12" t="s">
        <v>32952</v>
      </c>
      <c r="AB485" s="17" t="str">
        <f t="shared" si="43"/>
        <v>Programme is not compatible with this tool</v>
      </c>
      <c r="AC485" s="17" t="str">
        <f t="shared" si="44"/>
        <v/>
      </c>
      <c r="AD485" s="17">
        <f t="shared" si="45"/>
        <v>6</v>
      </c>
      <c r="AE485" s="17" t="str">
        <f t="shared" si="46"/>
        <v/>
      </c>
      <c r="AF485" s="17" t="str">
        <f t="shared" si="47"/>
        <v/>
      </c>
      <c r="AG485" s="17" t="str" cm="1">
        <f t="array" ref="AG485">IFERROR(IF(J485="Level",INDEX($M485:$S485,AC485+1),INDEX($M485:$S485,AC485)),"")</f>
        <v/>
      </c>
      <c r="AH485" s="17" cm="1">
        <f t="array" ref="AH485">IFERROR(IF(J485="Level",INDEX($M485:$S485,AD485+1),INDEX($M485:$S485,AD485)),"")</f>
        <v>0</v>
      </c>
      <c r="AI485" s="17" t="str" cm="1">
        <f t="array" ref="AI485">IFERROR(INDEX($M485:$S485,AE485),"")</f>
        <v/>
      </c>
      <c r="AJ485" s="17" t="str" cm="1">
        <f t="array" ref="AJ485">IFERROR(INDEX($M485:$S485,AF485),"")</f>
        <v/>
      </c>
      <c r="AK485" s="17" t="str" cm="1">
        <f t="array" ref="AK485">IFERROR(IF(J485="Level",INDEX($T485:$Z485,AC485+1),INDEX($T485:$Z485,AC485)),"")</f>
        <v/>
      </c>
      <c r="AL485" s="17" cm="1">
        <f t="array" ref="AL485">IFERROR(IF(J485="Level",INDEX($T485:$Z485,AD485+1),INDEX($T485:$Z485,AD485)),"")</f>
        <v>0</v>
      </c>
      <c r="AM485" s="17" t="str" cm="1">
        <f t="array" ref="AM485">IFERROR(INDEX($T485:$Z485,AE485),"")</f>
        <v/>
      </c>
      <c r="AN485" s="17" t="str" cm="1">
        <f t="array" ref="AN485">IFERROR(INDEX($T485:$Z485,AF485),"")</f>
        <v/>
      </c>
    </row>
    <row r="486" spans="1:40" hidden="1" x14ac:dyDescent="0.2">
      <c r="A486" s="17" t="str">
        <f t="shared" si="42"/>
        <v>PhD European Politics: PRP3HPSHPS36</v>
      </c>
      <c r="B486" s="11" t="s">
        <v>3353</v>
      </c>
      <c r="C486" s="11" t="s">
        <v>32964</v>
      </c>
      <c r="D486" s="11" t="s">
        <v>3354</v>
      </c>
      <c r="E486" s="11" t="s">
        <v>214</v>
      </c>
      <c r="F486" s="11" t="s">
        <v>76</v>
      </c>
      <c r="G486" s="11" t="s">
        <v>32186</v>
      </c>
      <c r="H486" s="11" t="s">
        <v>72</v>
      </c>
      <c r="I486" s="11">
        <v>0</v>
      </c>
      <c r="J486" s="11" t="s">
        <v>32168</v>
      </c>
      <c r="K486" s="11" t="s">
        <v>32168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  <c r="Q486" s="11">
        <v>0</v>
      </c>
      <c r="R486" s="11">
        <v>0</v>
      </c>
      <c r="S486" s="11">
        <v>0</v>
      </c>
      <c r="T486" s="11">
        <v>0</v>
      </c>
      <c r="U486" s="11">
        <v>0</v>
      </c>
      <c r="V486" s="11">
        <v>0</v>
      </c>
      <c r="W486" s="11">
        <v>0</v>
      </c>
      <c r="X486" s="11">
        <v>0</v>
      </c>
      <c r="Y486" s="11">
        <v>0</v>
      </c>
      <c r="Z486" s="11">
        <v>0</v>
      </c>
      <c r="AA486" s="12" t="s">
        <v>32952</v>
      </c>
      <c r="AB486" s="17" t="str">
        <f t="shared" si="43"/>
        <v>Programme is not compatible with this tool</v>
      </c>
      <c r="AC486" s="17" t="str">
        <f t="shared" si="44"/>
        <v/>
      </c>
      <c r="AD486" s="17">
        <f t="shared" si="45"/>
        <v>6</v>
      </c>
      <c r="AE486" s="17" t="str">
        <f t="shared" si="46"/>
        <v/>
      </c>
      <c r="AF486" s="17" t="str">
        <f t="shared" si="47"/>
        <v/>
      </c>
      <c r="AG486" s="17" t="str" cm="1">
        <f t="array" ref="AG486">IFERROR(IF(J486="Level",INDEX($M486:$S486,AC486+1),INDEX($M486:$S486,AC486)),"")</f>
        <v/>
      </c>
      <c r="AH486" s="17" cm="1">
        <f t="array" ref="AH486">IFERROR(IF(J486="Level",INDEX($M486:$S486,AD486+1),INDEX($M486:$S486,AD486)),"")</f>
        <v>0</v>
      </c>
      <c r="AI486" s="17" t="str" cm="1">
        <f t="array" ref="AI486">IFERROR(INDEX($M486:$S486,AE486),"")</f>
        <v/>
      </c>
      <c r="AJ486" s="17" t="str" cm="1">
        <f t="array" ref="AJ486">IFERROR(INDEX($M486:$S486,AF486),"")</f>
        <v/>
      </c>
      <c r="AK486" s="17" t="str" cm="1">
        <f t="array" ref="AK486">IFERROR(IF(J486="Level",INDEX($T486:$Z486,AC486+1),INDEX($T486:$Z486,AC486)),"")</f>
        <v/>
      </c>
      <c r="AL486" s="17" cm="1">
        <f t="array" ref="AL486">IFERROR(IF(J486="Level",INDEX($T486:$Z486,AD486+1),INDEX($T486:$Z486,AD486)),"")</f>
        <v>0</v>
      </c>
      <c r="AM486" s="17" t="str" cm="1">
        <f t="array" ref="AM486">IFERROR(INDEX($T486:$Z486,AE486),"")</f>
        <v/>
      </c>
      <c r="AN486" s="17" t="str" cm="1">
        <f t="array" ref="AN486">IFERROR(INDEX($T486:$Z486,AF486),"")</f>
        <v/>
      </c>
    </row>
    <row r="487" spans="1:40" ht="25.5" hidden="1" x14ac:dyDescent="0.2">
      <c r="A487" s="17" t="str">
        <f t="shared" si="42"/>
        <v>PhD Advanced Quantitative Methods in Social Sciences (POL): PRP3HPSHPS40</v>
      </c>
      <c r="B487" s="11" t="s">
        <v>3361</v>
      </c>
      <c r="C487" s="11" t="s">
        <v>32964</v>
      </c>
      <c r="D487" s="11" t="s">
        <v>3362</v>
      </c>
      <c r="E487" s="11" t="s">
        <v>214</v>
      </c>
      <c r="F487" s="11" t="s">
        <v>76</v>
      </c>
      <c r="G487" s="11" t="s">
        <v>32186</v>
      </c>
      <c r="H487" s="11" t="s">
        <v>72</v>
      </c>
      <c r="I487" s="11">
        <v>0</v>
      </c>
      <c r="J487" s="11" t="s">
        <v>32168</v>
      </c>
      <c r="K487" s="11" t="s">
        <v>32168</v>
      </c>
      <c r="L487" s="11">
        <v>0</v>
      </c>
      <c r="M487" s="11">
        <v>0</v>
      </c>
      <c r="N487" s="11">
        <v>0</v>
      </c>
      <c r="O487" s="11">
        <v>0</v>
      </c>
      <c r="P487" s="11">
        <v>0</v>
      </c>
      <c r="Q487" s="11">
        <v>0</v>
      </c>
      <c r="R487" s="11">
        <v>0</v>
      </c>
      <c r="S487" s="11">
        <v>0</v>
      </c>
      <c r="T487" s="11">
        <v>0</v>
      </c>
      <c r="U487" s="11">
        <v>0</v>
      </c>
      <c r="V487" s="11">
        <v>0</v>
      </c>
      <c r="W487" s="11">
        <v>0</v>
      </c>
      <c r="X487" s="11">
        <v>0</v>
      </c>
      <c r="Y487" s="11">
        <v>0</v>
      </c>
      <c r="Z487" s="11">
        <v>0</v>
      </c>
      <c r="AA487" s="12" t="s">
        <v>32952</v>
      </c>
      <c r="AB487" s="17" t="str">
        <f t="shared" si="43"/>
        <v>Programme is not compatible with this tool</v>
      </c>
      <c r="AC487" s="17" t="str">
        <f t="shared" si="44"/>
        <v/>
      </c>
      <c r="AD487" s="17">
        <f t="shared" si="45"/>
        <v>6</v>
      </c>
      <c r="AE487" s="17" t="str">
        <f t="shared" si="46"/>
        <v/>
      </c>
      <c r="AF487" s="17" t="str">
        <f t="shared" si="47"/>
        <v/>
      </c>
      <c r="AG487" s="17" t="str" cm="1">
        <f t="array" ref="AG487">IFERROR(IF(J487="Level",INDEX($M487:$S487,AC487+1),INDEX($M487:$S487,AC487)),"")</f>
        <v/>
      </c>
      <c r="AH487" s="17" cm="1">
        <f t="array" ref="AH487">IFERROR(IF(J487="Level",INDEX($M487:$S487,AD487+1),INDEX($M487:$S487,AD487)),"")</f>
        <v>0</v>
      </c>
      <c r="AI487" s="17" t="str" cm="1">
        <f t="array" ref="AI487">IFERROR(INDEX($M487:$S487,AE487),"")</f>
        <v/>
      </c>
      <c r="AJ487" s="17" t="str" cm="1">
        <f t="array" ref="AJ487">IFERROR(INDEX($M487:$S487,AF487),"")</f>
        <v/>
      </c>
      <c r="AK487" s="17" t="str" cm="1">
        <f t="array" ref="AK487">IFERROR(IF(J487="Level",INDEX($T487:$Z487,AC487+1),INDEX($T487:$Z487,AC487)),"")</f>
        <v/>
      </c>
      <c r="AL487" s="17" cm="1">
        <f t="array" ref="AL487">IFERROR(IF(J487="Level",INDEX($T487:$Z487,AD487+1),INDEX($T487:$Z487,AD487)),"")</f>
        <v>0</v>
      </c>
      <c r="AM487" s="17" t="str" cm="1">
        <f t="array" ref="AM487">IFERROR(INDEX($T487:$Z487,AE487),"")</f>
        <v/>
      </c>
      <c r="AN487" s="17" t="str" cm="1">
        <f t="array" ref="AN487">IFERROR(INDEX($T487:$Z487,AF487),"")</f>
        <v/>
      </c>
    </row>
    <row r="488" spans="1:40" hidden="1" x14ac:dyDescent="0.2">
      <c r="A488" s="17" t="str">
        <f t="shared" si="42"/>
        <v>PhD Security, Conflict and Human Rights: PRP3HPSHPSEB</v>
      </c>
      <c r="B488" s="11" t="s">
        <v>3379</v>
      </c>
      <c r="C488" s="11" t="s">
        <v>32964</v>
      </c>
      <c r="D488" s="11" t="s">
        <v>3380</v>
      </c>
      <c r="E488" s="11" t="s">
        <v>214</v>
      </c>
      <c r="F488" s="11" t="s">
        <v>76</v>
      </c>
      <c r="G488" s="11" t="s">
        <v>32186</v>
      </c>
      <c r="H488" s="11" t="s">
        <v>72</v>
      </c>
      <c r="I488" s="11">
        <v>0</v>
      </c>
      <c r="J488" s="11" t="s">
        <v>32168</v>
      </c>
      <c r="K488" s="11" t="s">
        <v>32168</v>
      </c>
      <c r="L488" s="11">
        <v>0</v>
      </c>
      <c r="M488" s="11">
        <v>0</v>
      </c>
      <c r="N488" s="11">
        <v>0</v>
      </c>
      <c r="O488" s="11">
        <v>0</v>
      </c>
      <c r="P488" s="11">
        <v>0</v>
      </c>
      <c r="Q488" s="11">
        <v>0</v>
      </c>
      <c r="R488" s="11">
        <v>0</v>
      </c>
      <c r="S488" s="11">
        <v>0</v>
      </c>
      <c r="T488" s="11">
        <v>0</v>
      </c>
      <c r="U488" s="11">
        <v>0</v>
      </c>
      <c r="V488" s="11">
        <v>0</v>
      </c>
      <c r="W488" s="11">
        <v>0</v>
      </c>
      <c r="X488" s="11">
        <v>0</v>
      </c>
      <c r="Y488" s="11">
        <v>0</v>
      </c>
      <c r="Z488" s="11">
        <v>0</v>
      </c>
      <c r="AA488" s="12" t="s">
        <v>32952</v>
      </c>
      <c r="AB488" s="17" t="str">
        <f t="shared" si="43"/>
        <v>Programme is not compatible with this tool</v>
      </c>
      <c r="AC488" s="17" t="str">
        <f t="shared" si="44"/>
        <v/>
      </c>
      <c r="AD488" s="17">
        <f t="shared" si="45"/>
        <v>6</v>
      </c>
      <c r="AE488" s="17" t="str">
        <f t="shared" si="46"/>
        <v/>
      </c>
      <c r="AF488" s="17" t="str">
        <f t="shared" si="47"/>
        <v/>
      </c>
      <c r="AG488" s="17" t="str" cm="1">
        <f t="array" ref="AG488">IFERROR(IF(J488="Level",INDEX($M488:$S488,AC488+1),INDEX($M488:$S488,AC488)),"")</f>
        <v/>
      </c>
      <c r="AH488" s="17" cm="1">
        <f t="array" ref="AH488">IFERROR(IF(J488="Level",INDEX($M488:$S488,AD488+1),INDEX($M488:$S488,AD488)),"")</f>
        <v>0</v>
      </c>
      <c r="AI488" s="17" t="str" cm="1">
        <f t="array" ref="AI488">IFERROR(INDEX($M488:$S488,AE488),"")</f>
        <v/>
      </c>
      <c r="AJ488" s="17" t="str" cm="1">
        <f t="array" ref="AJ488">IFERROR(INDEX($M488:$S488,AF488),"")</f>
        <v/>
      </c>
      <c r="AK488" s="17" t="str" cm="1">
        <f t="array" ref="AK488">IFERROR(IF(J488="Level",INDEX($T488:$Z488,AC488+1),INDEX($T488:$Z488,AC488)),"")</f>
        <v/>
      </c>
      <c r="AL488" s="17" cm="1">
        <f t="array" ref="AL488">IFERROR(IF(J488="Level",INDEX($T488:$Z488,AD488+1),INDEX($T488:$Z488,AD488)),"")</f>
        <v>0</v>
      </c>
      <c r="AM488" s="17" t="str" cm="1">
        <f t="array" ref="AM488">IFERROR(INDEX($T488:$Z488,AE488),"")</f>
        <v/>
      </c>
      <c r="AN488" s="17" t="str" cm="1">
        <f t="array" ref="AN488">IFERROR(INDEX($T488:$Z488,AF488),"")</f>
        <v/>
      </c>
    </row>
    <row r="489" spans="1:40" hidden="1" x14ac:dyDescent="0.2">
      <c r="A489" s="17" t="str">
        <f t="shared" si="42"/>
        <v>MPhil Sociology: PRH2HPSHPS04</v>
      </c>
      <c r="B489" s="11" t="s">
        <v>2615</v>
      </c>
      <c r="C489" s="11" t="s">
        <v>32964</v>
      </c>
      <c r="D489" s="11" t="s">
        <v>2616</v>
      </c>
      <c r="E489" s="11" t="s">
        <v>234</v>
      </c>
      <c r="F489" s="11" t="s">
        <v>76</v>
      </c>
      <c r="G489" s="11" t="s">
        <v>32186</v>
      </c>
      <c r="H489" s="11" t="s">
        <v>72</v>
      </c>
      <c r="I489" s="11">
        <v>0</v>
      </c>
      <c r="J489" s="11" t="s">
        <v>32168</v>
      </c>
      <c r="K489" s="11" t="s">
        <v>32168</v>
      </c>
      <c r="L489" s="11">
        <v>0</v>
      </c>
      <c r="M489" s="11">
        <v>0</v>
      </c>
      <c r="N489" s="11">
        <v>0</v>
      </c>
      <c r="O489" s="11">
        <v>0</v>
      </c>
      <c r="P489" s="11">
        <v>0</v>
      </c>
      <c r="Q489" s="11">
        <v>0</v>
      </c>
      <c r="R489" s="11">
        <v>0</v>
      </c>
      <c r="S489" s="11">
        <v>0</v>
      </c>
      <c r="T489" s="11">
        <v>0</v>
      </c>
      <c r="U489" s="11">
        <v>0</v>
      </c>
      <c r="V489" s="11">
        <v>0</v>
      </c>
      <c r="W489" s="11">
        <v>0</v>
      </c>
      <c r="X489" s="11">
        <v>0</v>
      </c>
      <c r="Y489" s="11">
        <v>0</v>
      </c>
      <c r="Z489" s="11">
        <v>0</v>
      </c>
      <c r="AA489" s="12" t="s">
        <v>32952</v>
      </c>
      <c r="AB489" s="17" t="str">
        <f t="shared" si="43"/>
        <v>Programme is not compatible with this tool</v>
      </c>
      <c r="AC489" s="17" t="str">
        <f t="shared" si="44"/>
        <v/>
      </c>
      <c r="AD489" s="17">
        <f t="shared" si="45"/>
        <v>6</v>
      </c>
      <c r="AE489" s="17" t="str">
        <f t="shared" si="46"/>
        <v/>
      </c>
      <c r="AF489" s="17" t="str">
        <f t="shared" si="47"/>
        <v/>
      </c>
      <c r="AG489" s="17" t="str" cm="1">
        <f t="array" ref="AG489">IFERROR(IF(J489="Level",INDEX($M489:$S489,AC489+1),INDEX($M489:$S489,AC489)),"")</f>
        <v/>
      </c>
      <c r="AH489" s="17" cm="1">
        <f t="array" ref="AH489">IFERROR(IF(J489="Level",INDEX($M489:$S489,AD489+1),INDEX($M489:$S489,AD489)),"")</f>
        <v>0</v>
      </c>
      <c r="AI489" s="17" t="str" cm="1">
        <f t="array" ref="AI489">IFERROR(INDEX($M489:$S489,AE489),"")</f>
        <v/>
      </c>
      <c r="AJ489" s="17" t="str" cm="1">
        <f t="array" ref="AJ489">IFERROR(INDEX($M489:$S489,AF489),"")</f>
        <v/>
      </c>
      <c r="AK489" s="17" t="str" cm="1">
        <f t="array" ref="AK489">IFERROR(IF(J489="Level",INDEX($T489:$Z489,AC489+1),INDEX($T489:$Z489,AC489)),"")</f>
        <v/>
      </c>
      <c r="AL489" s="17" cm="1">
        <f t="array" ref="AL489">IFERROR(IF(J489="Level",INDEX($T489:$Z489,AD489+1),INDEX($T489:$Z489,AD489)),"")</f>
        <v>0</v>
      </c>
      <c r="AM489" s="17" t="str" cm="1">
        <f t="array" ref="AM489">IFERROR(INDEX($T489:$Z489,AE489),"")</f>
        <v/>
      </c>
      <c r="AN489" s="17" t="str" cm="1">
        <f t="array" ref="AN489">IFERROR(INDEX($T489:$Z489,AF489),"")</f>
        <v/>
      </c>
    </row>
    <row r="490" spans="1:40" ht="25.5" hidden="1" x14ac:dyDescent="0.2">
      <c r="A490" s="17" t="str">
        <f t="shared" si="42"/>
        <v>MPhil Advanced Quantitative Methods (AQM) in Social Sciences (SWDTP): PRH2HPSHPSBC</v>
      </c>
      <c r="B490" s="11" t="s">
        <v>2649</v>
      </c>
      <c r="C490" s="11" t="s">
        <v>32964</v>
      </c>
      <c r="D490" s="11" t="s">
        <v>2650</v>
      </c>
      <c r="E490" s="11" t="s">
        <v>234</v>
      </c>
      <c r="F490" s="11" t="s">
        <v>76</v>
      </c>
      <c r="G490" s="11" t="s">
        <v>32186</v>
      </c>
      <c r="H490" s="11" t="s">
        <v>72</v>
      </c>
      <c r="I490" s="11">
        <v>0</v>
      </c>
      <c r="J490" s="11" t="s">
        <v>32168</v>
      </c>
      <c r="K490" s="11" t="s">
        <v>32168</v>
      </c>
      <c r="L490" s="11">
        <v>0</v>
      </c>
      <c r="M490" s="11">
        <v>0</v>
      </c>
      <c r="N490" s="11">
        <v>0</v>
      </c>
      <c r="O490" s="11">
        <v>0</v>
      </c>
      <c r="P490" s="11">
        <v>0</v>
      </c>
      <c r="Q490" s="11">
        <v>0</v>
      </c>
      <c r="R490" s="11">
        <v>0</v>
      </c>
      <c r="S490" s="11">
        <v>0</v>
      </c>
      <c r="T490" s="11">
        <v>0</v>
      </c>
      <c r="U490" s="11">
        <v>0</v>
      </c>
      <c r="V490" s="11">
        <v>0</v>
      </c>
      <c r="W490" s="11">
        <v>0</v>
      </c>
      <c r="X490" s="11">
        <v>0</v>
      </c>
      <c r="Y490" s="11">
        <v>0</v>
      </c>
      <c r="Z490" s="11">
        <v>0</v>
      </c>
      <c r="AA490" s="12" t="s">
        <v>32952</v>
      </c>
      <c r="AB490" s="17" t="str">
        <f t="shared" si="43"/>
        <v>Programme is not compatible with this tool</v>
      </c>
      <c r="AC490" s="17" t="str">
        <f t="shared" si="44"/>
        <v/>
      </c>
      <c r="AD490" s="17">
        <f t="shared" si="45"/>
        <v>6</v>
      </c>
      <c r="AE490" s="17" t="str">
        <f t="shared" si="46"/>
        <v/>
      </c>
      <c r="AF490" s="17" t="str">
        <f t="shared" si="47"/>
        <v/>
      </c>
      <c r="AG490" s="17" t="str" cm="1">
        <f t="array" ref="AG490">IFERROR(IF(J490="Level",INDEX($M490:$S490,AC490+1),INDEX($M490:$S490,AC490)),"")</f>
        <v/>
      </c>
      <c r="AH490" s="17" cm="1">
        <f t="array" ref="AH490">IFERROR(IF(J490="Level",INDEX($M490:$S490,AD490+1),INDEX($M490:$S490,AD490)),"")</f>
        <v>0</v>
      </c>
      <c r="AI490" s="17" t="str" cm="1">
        <f t="array" ref="AI490">IFERROR(INDEX($M490:$S490,AE490),"")</f>
        <v/>
      </c>
      <c r="AJ490" s="17" t="str" cm="1">
        <f t="array" ref="AJ490">IFERROR(INDEX($M490:$S490,AF490),"")</f>
        <v/>
      </c>
      <c r="AK490" s="17" t="str" cm="1">
        <f t="array" ref="AK490">IFERROR(IF(J490="Level",INDEX($T490:$Z490,AC490+1),INDEX($T490:$Z490,AC490)),"")</f>
        <v/>
      </c>
      <c r="AL490" s="17" cm="1">
        <f t="array" ref="AL490">IFERROR(IF(J490="Level",INDEX($T490:$Z490,AD490+1),INDEX($T490:$Z490,AD490)),"")</f>
        <v>0</v>
      </c>
      <c r="AM490" s="17" t="str" cm="1">
        <f t="array" ref="AM490">IFERROR(INDEX($T490:$Z490,AE490),"")</f>
        <v/>
      </c>
      <c r="AN490" s="17" t="str" cm="1">
        <f t="array" ref="AN490">IFERROR(INDEX($T490:$Z490,AF490),"")</f>
        <v/>
      </c>
    </row>
    <row r="491" spans="1:40" hidden="1" x14ac:dyDescent="0.2">
      <c r="A491" s="17" t="str">
        <f t="shared" si="42"/>
        <v>MPhil Security, Conflict and Human Rights (SOC): PRH2HPSHPSEF</v>
      </c>
      <c r="B491" s="11" t="s">
        <v>2662</v>
      </c>
      <c r="C491" s="11" t="s">
        <v>32964</v>
      </c>
      <c r="D491" s="11" t="s">
        <v>2663</v>
      </c>
      <c r="E491" s="11" t="s">
        <v>234</v>
      </c>
      <c r="F491" s="11" t="s">
        <v>76</v>
      </c>
      <c r="G491" s="11" t="s">
        <v>32186</v>
      </c>
      <c r="H491" s="11" t="s">
        <v>72</v>
      </c>
      <c r="I491" s="11">
        <v>0</v>
      </c>
      <c r="J491" s="11" t="s">
        <v>32168</v>
      </c>
      <c r="K491" s="11" t="s">
        <v>32168</v>
      </c>
      <c r="L491" s="11">
        <v>0</v>
      </c>
      <c r="M491" s="11">
        <v>0</v>
      </c>
      <c r="N491" s="11">
        <v>0</v>
      </c>
      <c r="O491" s="11">
        <v>0</v>
      </c>
      <c r="P491" s="11">
        <v>0</v>
      </c>
      <c r="Q491" s="11">
        <v>0</v>
      </c>
      <c r="R491" s="11">
        <v>0</v>
      </c>
      <c r="S491" s="11">
        <v>0</v>
      </c>
      <c r="T491" s="11">
        <v>0</v>
      </c>
      <c r="U491" s="11">
        <v>0</v>
      </c>
      <c r="V491" s="11">
        <v>0</v>
      </c>
      <c r="W491" s="11">
        <v>0</v>
      </c>
      <c r="X491" s="11">
        <v>0</v>
      </c>
      <c r="Y491" s="11">
        <v>0</v>
      </c>
      <c r="Z491" s="11">
        <v>0</v>
      </c>
      <c r="AA491" s="12" t="s">
        <v>32952</v>
      </c>
      <c r="AB491" s="17" t="str">
        <f t="shared" si="43"/>
        <v>Programme is not compatible with this tool</v>
      </c>
      <c r="AC491" s="17" t="str">
        <f t="shared" si="44"/>
        <v/>
      </c>
      <c r="AD491" s="17">
        <f t="shared" si="45"/>
        <v>6</v>
      </c>
      <c r="AE491" s="17" t="str">
        <f t="shared" si="46"/>
        <v/>
      </c>
      <c r="AF491" s="17" t="str">
        <f t="shared" si="47"/>
        <v/>
      </c>
      <c r="AG491" s="17" t="str" cm="1">
        <f t="array" ref="AG491">IFERROR(IF(J491="Level",INDEX($M491:$S491,AC491+1),INDEX($M491:$S491,AC491)),"")</f>
        <v/>
      </c>
      <c r="AH491" s="17" cm="1">
        <f t="array" ref="AH491">IFERROR(IF(J491="Level",INDEX($M491:$S491,AD491+1),INDEX($M491:$S491,AD491)),"")</f>
        <v>0</v>
      </c>
      <c r="AI491" s="17" t="str" cm="1">
        <f t="array" ref="AI491">IFERROR(INDEX($M491:$S491,AE491),"")</f>
        <v/>
      </c>
      <c r="AJ491" s="17" t="str" cm="1">
        <f t="array" ref="AJ491">IFERROR(INDEX($M491:$S491,AF491),"")</f>
        <v/>
      </c>
      <c r="AK491" s="17" t="str" cm="1">
        <f t="array" ref="AK491">IFERROR(IF(J491="Level",INDEX($T491:$Z491,AC491+1),INDEX($T491:$Z491,AC491)),"")</f>
        <v/>
      </c>
      <c r="AL491" s="17" cm="1">
        <f t="array" ref="AL491">IFERROR(IF(J491="Level",INDEX($T491:$Z491,AD491+1),INDEX($T491:$Z491,AD491)),"")</f>
        <v>0</v>
      </c>
      <c r="AM491" s="17" t="str" cm="1">
        <f t="array" ref="AM491">IFERROR(INDEX($T491:$Z491,AE491),"")</f>
        <v/>
      </c>
      <c r="AN491" s="17" t="str" cm="1">
        <f t="array" ref="AN491">IFERROR(INDEX($T491:$Z491,AF491),"")</f>
        <v/>
      </c>
    </row>
    <row r="492" spans="1:40" hidden="1" x14ac:dyDescent="0.2">
      <c r="A492" s="17" t="str">
        <f t="shared" si="42"/>
        <v>PhDbyPub Sociology: PRP2HPSHPS03</v>
      </c>
      <c r="B492" s="11" t="s">
        <v>3927</v>
      </c>
      <c r="C492" s="11" t="s">
        <v>32964</v>
      </c>
      <c r="D492" s="11" t="s">
        <v>3928</v>
      </c>
      <c r="E492" s="11" t="s">
        <v>234</v>
      </c>
      <c r="F492" s="11" t="s">
        <v>76</v>
      </c>
      <c r="G492" s="11" t="s">
        <v>32186</v>
      </c>
      <c r="H492" s="11" t="s">
        <v>72</v>
      </c>
      <c r="I492" s="11">
        <v>0</v>
      </c>
      <c r="J492" s="11" t="s">
        <v>32168</v>
      </c>
      <c r="K492" s="11" t="s">
        <v>32168</v>
      </c>
      <c r="L492" s="11">
        <v>0</v>
      </c>
      <c r="M492" s="11">
        <v>0</v>
      </c>
      <c r="N492" s="11">
        <v>0</v>
      </c>
      <c r="O492" s="11">
        <v>0</v>
      </c>
      <c r="P492" s="11">
        <v>0</v>
      </c>
      <c r="Q492" s="11">
        <v>0</v>
      </c>
      <c r="R492" s="11">
        <v>0</v>
      </c>
      <c r="S492" s="11">
        <v>0</v>
      </c>
      <c r="T492" s="11">
        <v>0</v>
      </c>
      <c r="U492" s="11">
        <v>0</v>
      </c>
      <c r="V492" s="11">
        <v>0</v>
      </c>
      <c r="W492" s="11">
        <v>0</v>
      </c>
      <c r="X492" s="11">
        <v>0</v>
      </c>
      <c r="Y492" s="11">
        <v>0</v>
      </c>
      <c r="Z492" s="11">
        <v>0</v>
      </c>
      <c r="AA492" s="12" t="s">
        <v>32952</v>
      </c>
      <c r="AB492" s="17" t="str">
        <f t="shared" si="43"/>
        <v>Programme is not compatible with this tool</v>
      </c>
      <c r="AC492" s="17" t="str">
        <f t="shared" si="44"/>
        <v/>
      </c>
      <c r="AD492" s="17">
        <f t="shared" si="45"/>
        <v>6</v>
      </c>
      <c r="AE492" s="17" t="str">
        <f t="shared" si="46"/>
        <v/>
      </c>
      <c r="AF492" s="17" t="str">
        <f t="shared" si="47"/>
        <v/>
      </c>
      <c r="AG492" s="17" t="str" cm="1">
        <f t="array" ref="AG492">IFERROR(IF(J492="Level",INDEX($M492:$S492,AC492+1),INDEX($M492:$S492,AC492)),"")</f>
        <v/>
      </c>
      <c r="AH492" s="17" cm="1">
        <f t="array" ref="AH492">IFERROR(IF(J492="Level",INDEX($M492:$S492,AD492+1),INDEX($M492:$S492,AD492)),"")</f>
        <v>0</v>
      </c>
      <c r="AI492" s="17" t="str" cm="1">
        <f t="array" ref="AI492">IFERROR(INDEX($M492:$S492,AE492),"")</f>
        <v/>
      </c>
      <c r="AJ492" s="17" t="str" cm="1">
        <f t="array" ref="AJ492">IFERROR(INDEX($M492:$S492,AF492),"")</f>
        <v/>
      </c>
      <c r="AK492" s="17" t="str" cm="1">
        <f t="array" ref="AK492">IFERROR(IF(J492="Level",INDEX($T492:$Z492,AC492+1),INDEX($T492:$Z492,AC492)),"")</f>
        <v/>
      </c>
      <c r="AL492" s="17" cm="1">
        <f t="array" ref="AL492">IFERROR(IF(J492="Level",INDEX($T492:$Z492,AD492+1),INDEX($T492:$Z492,AD492)),"")</f>
        <v>0</v>
      </c>
      <c r="AM492" s="17" t="str" cm="1">
        <f t="array" ref="AM492">IFERROR(INDEX($T492:$Z492,AE492),"")</f>
        <v/>
      </c>
      <c r="AN492" s="17" t="str" cm="1">
        <f t="array" ref="AN492">IFERROR(INDEX($T492:$Z492,AF492),"")</f>
        <v/>
      </c>
    </row>
    <row r="493" spans="1:40" hidden="1" x14ac:dyDescent="0.2">
      <c r="A493" s="17" t="str">
        <f t="shared" si="42"/>
        <v>PhD Sociology: PRP3HPSHPS05</v>
      </c>
      <c r="B493" s="11" t="s">
        <v>3321</v>
      </c>
      <c r="C493" s="11" t="s">
        <v>32964</v>
      </c>
      <c r="D493" s="11" t="s">
        <v>3322</v>
      </c>
      <c r="E493" s="11" t="s">
        <v>234</v>
      </c>
      <c r="F493" s="11" t="s">
        <v>76</v>
      </c>
      <c r="G493" s="11" t="s">
        <v>32186</v>
      </c>
      <c r="H493" s="11" t="s">
        <v>72</v>
      </c>
      <c r="I493" s="11">
        <v>0</v>
      </c>
      <c r="J493" s="11" t="s">
        <v>32168</v>
      </c>
      <c r="K493" s="11" t="s">
        <v>32168</v>
      </c>
      <c r="L493" s="11">
        <v>0</v>
      </c>
      <c r="M493" s="11">
        <v>0</v>
      </c>
      <c r="N493" s="11">
        <v>0</v>
      </c>
      <c r="O493" s="11">
        <v>0</v>
      </c>
      <c r="P493" s="11">
        <v>0</v>
      </c>
      <c r="Q493" s="11">
        <v>0</v>
      </c>
      <c r="R493" s="11">
        <v>0</v>
      </c>
      <c r="S493" s="11">
        <v>0</v>
      </c>
      <c r="T493" s="11">
        <v>0</v>
      </c>
      <c r="U493" s="11">
        <v>0</v>
      </c>
      <c r="V493" s="11">
        <v>0</v>
      </c>
      <c r="W493" s="11">
        <v>0</v>
      </c>
      <c r="X493" s="11">
        <v>0</v>
      </c>
      <c r="Y493" s="11">
        <v>0</v>
      </c>
      <c r="Z493" s="11">
        <v>0</v>
      </c>
      <c r="AA493" s="12" t="s">
        <v>32952</v>
      </c>
      <c r="AB493" s="17" t="str">
        <f t="shared" si="43"/>
        <v>Programme is not compatible with this tool</v>
      </c>
      <c r="AC493" s="17" t="str">
        <f t="shared" si="44"/>
        <v/>
      </c>
      <c r="AD493" s="17">
        <f t="shared" si="45"/>
        <v>6</v>
      </c>
      <c r="AE493" s="17" t="str">
        <f t="shared" si="46"/>
        <v/>
      </c>
      <c r="AF493" s="17" t="str">
        <f t="shared" si="47"/>
        <v/>
      </c>
      <c r="AG493" s="17" t="str" cm="1">
        <f t="array" ref="AG493">IFERROR(IF(J493="Level",INDEX($M493:$S493,AC493+1),INDEX($M493:$S493,AC493)),"")</f>
        <v/>
      </c>
      <c r="AH493" s="17" cm="1">
        <f t="array" ref="AH493">IFERROR(IF(J493="Level",INDEX($M493:$S493,AD493+1),INDEX($M493:$S493,AD493)),"")</f>
        <v>0</v>
      </c>
      <c r="AI493" s="17" t="str" cm="1">
        <f t="array" ref="AI493">IFERROR(INDEX($M493:$S493,AE493),"")</f>
        <v/>
      </c>
      <c r="AJ493" s="17" t="str" cm="1">
        <f t="array" ref="AJ493">IFERROR(INDEX($M493:$S493,AF493),"")</f>
        <v/>
      </c>
      <c r="AK493" s="17" t="str" cm="1">
        <f t="array" ref="AK493">IFERROR(IF(J493="Level",INDEX($T493:$Z493,AC493+1),INDEX($T493:$Z493,AC493)),"")</f>
        <v/>
      </c>
      <c r="AL493" s="17" cm="1">
        <f t="array" ref="AL493">IFERROR(IF(J493="Level",INDEX($T493:$Z493,AD493+1),INDEX($T493:$Z493,AD493)),"")</f>
        <v>0</v>
      </c>
      <c r="AM493" s="17" t="str" cm="1">
        <f t="array" ref="AM493">IFERROR(INDEX($T493:$Z493,AE493),"")</f>
        <v/>
      </c>
      <c r="AN493" s="17" t="str" cm="1">
        <f t="array" ref="AN493">IFERROR(INDEX($T493:$Z493,AF493),"")</f>
        <v/>
      </c>
    </row>
    <row r="494" spans="1:40" ht="25.5" hidden="1" x14ac:dyDescent="0.2">
      <c r="A494" s="17" t="str">
        <f t="shared" si="42"/>
        <v>PhD Advanced Quantitative Methods (AQM) in Social Sciences (SWDTP): PRP3HPSHPSBB</v>
      </c>
      <c r="B494" s="11" t="s">
        <v>3365</v>
      </c>
      <c r="C494" s="11" t="s">
        <v>32964</v>
      </c>
      <c r="D494" s="11" t="s">
        <v>3366</v>
      </c>
      <c r="E494" s="11" t="s">
        <v>234</v>
      </c>
      <c r="F494" s="11" t="s">
        <v>76</v>
      </c>
      <c r="G494" s="11" t="s">
        <v>32186</v>
      </c>
      <c r="H494" s="11" t="s">
        <v>72</v>
      </c>
      <c r="I494" s="11">
        <v>0</v>
      </c>
      <c r="J494" s="11" t="s">
        <v>32168</v>
      </c>
      <c r="K494" s="11" t="s">
        <v>32168</v>
      </c>
      <c r="L494" s="11">
        <v>0</v>
      </c>
      <c r="M494" s="11">
        <v>0</v>
      </c>
      <c r="N494" s="11">
        <v>0</v>
      </c>
      <c r="O494" s="11">
        <v>0</v>
      </c>
      <c r="P494" s="11">
        <v>0</v>
      </c>
      <c r="Q494" s="11">
        <v>0</v>
      </c>
      <c r="R494" s="11">
        <v>0</v>
      </c>
      <c r="S494" s="11">
        <v>0</v>
      </c>
      <c r="T494" s="11">
        <v>0</v>
      </c>
      <c r="U494" s="11">
        <v>0</v>
      </c>
      <c r="V494" s="11">
        <v>0</v>
      </c>
      <c r="W494" s="11">
        <v>0</v>
      </c>
      <c r="X494" s="11">
        <v>0</v>
      </c>
      <c r="Y494" s="11">
        <v>0</v>
      </c>
      <c r="Z494" s="11">
        <v>0</v>
      </c>
      <c r="AA494" s="12" t="s">
        <v>32952</v>
      </c>
      <c r="AB494" s="17" t="str">
        <f t="shared" si="43"/>
        <v>Programme is not compatible with this tool</v>
      </c>
      <c r="AC494" s="17" t="str">
        <f t="shared" si="44"/>
        <v/>
      </c>
      <c r="AD494" s="17">
        <f t="shared" si="45"/>
        <v>6</v>
      </c>
      <c r="AE494" s="17" t="str">
        <f t="shared" si="46"/>
        <v/>
      </c>
      <c r="AF494" s="17" t="str">
        <f t="shared" si="47"/>
        <v/>
      </c>
      <c r="AG494" s="17" t="str" cm="1">
        <f t="array" ref="AG494">IFERROR(IF(J494="Level",INDEX($M494:$S494,AC494+1),INDEX($M494:$S494,AC494)),"")</f>
        <v/>
      </c>
      <c r="AH494" s="17" cm="1">
        <f t="array" ref="AH494">IFERROR(IF(J494="Level",INDEX($M494:$S494,AD494+1),INDEX($M494:$S494,AD494)),"")</f>
        <v>0</v>
      </c>
      <c r="AI494" s="17" t="str" cm="1">
        <f t="array" ref="AI494">IFERROR(INDEX($M494:$S494,AE494),"")</f>
        <v/>
      </c>
      <c r="AJ494" s="17" t="str" cm="1">
        <f t="array" ref="AJ494">IFERROR(INDEX($M494:$S494,AF494),"")</f>
        <v/>
      </c>
      <c r="AK494" s="17" t="str" cm="1">
        <f t="array" ref="AK494">IFERROR(IF(J494="Level",INDEX($T494:$Z494,AC494+1),INDEX($T494:$Z494,AC494)),"")</f>
        <v/>
      </c>
      <c r="AL494" s="17" cm="1">
        <f t="array" ref="AL494">IFERROR(IF(J494="Level",INDEX($T494:$Z494,AD494+1),INDEX($T494:$Z494,AD494)),"")</f>
        <v>0</v>
      </c>
      <c r="AM494" s="17" t="str" cm="1">
        <f t="array" ref="AM494">IFERROR(INDEX($T494:$Z494,AE494),"")</f>
        <v/>
      </c>
      <c r="AN494" s="17" t="str" cm="1">
        <f t="array" ref="AN494">IFERROR(INDEX($T494:$Z494,AF494),"")</f>
        <v/>
      </c>
    </row>
    <row r="495" spans="1:40" hidden="1" x14ac:dyDescent="0.2">
      <c r="A495" s="17" t="str">
        <f t="shared" si="42"/>
        <v>PhD Security, Conflict and Human Rights (SOC): PRP3HPSHPSED</v>
      </c>
      <c r="B495" s="11" t="s">
        <v>3383</v>
      </c>
      <c r="C495" s="11" t="s">
        <v>32964</v>
      </c>
      <c r="D495" s="11" t="s">
        <v>3384</v>
      </c>
      <c r="E495" s="11" t="s">
        <v>234</v>
      </c>
      <c r="F495" s="11" t="s">
        <v>76</v>
      </c>
      <c r="G495" s="11" t="s">
        <v>32186</v>
      </c>
      <c r="H495" s="11" t="s">
        <v>72</v>
      </c>
      <c r="I495" s="11">
        <v>0</v>
      </c>
      <c r="J495" s="11" t="s">
        <v>32168</v>
      </c>
      <c r="K495" s="11" t="s">
        <v>32168</v>
      </c>
      <c r="L495" s="11">
        <v>0</v>
      </c>
      <c r="M495" s="11">
        <v>0</v>
      </c>
      <c r="N495" s="11">
        <v>0</v>
      </c>
      <c r="O495" s="11">
        <v>0</v>
      </c>
      <c r="P495" s="11">
        <v>0</v>
      </c>
      <c r="Q495" s="11">
        <v>0</v>
      </c>
      <c r="R495" s="11">
        <v>0</v>
      </c>
      <c r="S495" s="11">
        <v>0</v>
      </c>
      <c r="T495" s="11">
        <v>0</v>
      </c>
      <c r="U495" s="11">
        <v>0</v>
      </c>
      <c r="V495" s="11">
        <v>0</v>
      </c>
      <c r="W495" s="11">
        <v>0</v>
      </c>
      <c r="X495" s="11">
        <v>0</v>
      </c>
      <c r="Y495" s="11">
        <v>0</v>
      </c>
      <c r="Z495" s="11">
        <v>0</v>
      </c>
      <c r="AA495" s="12" t="s">
        <v>32952</v>
      </c>
      <c r="AB495" s="17" t="str">
        <f t="shared" si="43"/>
        <v>Programme is not compatible with this tool</v>
      </c>
      <c r="AC495" s="17" t="str">
        <f t="shared" si="44"/>
        <v/>
      </c>
      <c r="AD495" s="17">
        <f t="shared" si="45"/>
        <v>6</v>
      </c>
      <c r="AE495" s="17" t="str">
        <f t="shared" si="46"/>
        <v/>
      </c>
      <c r="AF495" s="17" t="str">
        <f t="shared" si="47"/>
        <v/>
      </c>
      <c r="AG495" s="17" t="str" cm="1">
        <f t="array" ref="AG495">IFERROR(IF(J495="Level",INDEX($M495:$S495,AC495+1),INDEX($M495:$S495,AC495)),"")</f>
        <v/>
      </c>
      <c r="AH495" s="17" cm="1">
        <f t="array" ref="AH495">IFERROR(IF(J495="Level",INDEX($M495:$S495,AD495+1),INDEX($M495:$S495,AD495)),"")</f>
        <v>0</v>
      </c>
      <c r="AI495" s="17" t="str" cm="1">
        <f t="array" ref="AI495">IFERROR(INDEX($M495:$S495,AE495),"")</f>
        <v/>
      </c>
      <c r="AJ495" s="17" t="str" cm="1">
        <f t="array" ref="AJ495">IFERROR(INDEX($M495:$S495,AF495),"")</f>
        <v/>
      </c>
      <c r="AK495" s="17" t="str" cm="1">
        <f t="array" ref="AK495">IFERROR(IF(J495="Level",INDEX($T495:$Z495,AC495+1),INDEX($T495:$Z495,AC495)),"")</f>
        <v/>
      </c>
      <c r="AL495" s="17" cm="1">
        <f t="array" ref="AL495">IFERROR(IF(J495="Level",INDEX($T495:$Z495,AD495+1),INDEX($T495:$Z495,AD495)),"")</f>
        <v>0</v>
      </c>
      <c r="AM495" s="17" t="str" cm="1">
        <f t="array" ref="AM495">IFERROR(INDEX($T495:$Z495,AE495),"")</f>
        <v/>
      </c>
      <c r="AN495" s="17" t="str" cm="1">
        <f t="array" ref="AN495">IFERROR(INDEX($T495:$Z495,AF495),"")</f>
        <v/>
      </c>
    </row>
    <row r="496" spans="1:40" hidden="1" x14ac:dyDescent="0.2">
      <c r="A496" s="17" t="str">
        <f t="shared" si="42"/>
        <v>MPhil Theology: PRH2CTHCTH02</v>
      </c>
      <c r="B496" s="11" t="s">
        <v>2494</v>
      </c>
      <c r="C496" s="11" t="s">
        <v>32964</v>
      </c>
      <c r="D496" s="11" t="s">
        <v>2495</v>
      </c>
      <c r="E496" s="11" t="s">
        <v>169</v>
      </c>
      <c r="F496" s="11" t="s">
        <v>76</v>
      </c>
      <c r="G496" s="11" t="s">
        <v>32186</v>
      </c>
      <c r="H496" s="11" t="s">
        <v>72</v>
      </c>
      <c r="I496" s="11">
        <v>0</v>
      </c>
      <c r="J496" s="11" t="s">
        <v>32168</v>
      </c>
      <c r="K496" s="11" t="s">
        <v>32168</v>
      </c>
      <c r="L496" s="11">
        <v>0</v>
      </c>
      <c r="M496" s="11">
        <v>0</v>
      </c>
      <c r="N496" s="11">
        <v>0</v>
      </c>
      <c r="O496" s="11">
        <v>0</v>
      </c>
      <c r="P496" s="11">
        <v>0</v>
      </c>
      <c r="Q496" s="11">
        <v>0</v>
      </c>
      <c r="R496" s="11">
        <v>0</v>
      </c>
      <c r="S496" s="11">
        <v>0</v>
      </c>
      <c r="T496" s="11">
        <v>0</v>
      </c>
      <c r="U496" s="11">
        <v>0</v>
      </c>
      <c r="V496" s="11">
        <v>0</v>
      </c>
      <c r="W496" s="11">
        <v>0</v>
      </c>
      <c r="X496" s="11">
        <v>0</v>
      </c>
      <c r="Y496" s="11">
        <v>0</v>
      </c>
      <c r="Z496" s="11">
        <v>0</v>
      </c>
      <c r="AA496" s="12" t="s">
        <v>32952</v>
      </c>
      <c r="AB496" s="17" t="str">
        <f t="shared" si="43"/>
        <v>Programme is not compatible with this tool</v>
      </c>
      <c r="AC496" s="17" t="str">
        <f t="shared" si="44"/>
        <v/>
      </c>
      <c r="AD496" s="17">
        <f t="shared" si="45"/>
        <v>6</v>
      </c>
      <c r="AE496" s="17" t="str">
        <f t="shared" si="46"/>
        <v/>
      </c>
      <c r="AF496" s="17" t="str">
        <f t="shared" si="47"/>
        <v/>
      </c>
      <c r="AG496" s="17" t="str" cm="1">
        <f t="array" ref="AG496">IFERROR(IF(J496="Level",INDEX($M496:$S496,AC496+1),INDEX($M496:$S496,AC496)),"")</f>
        <v/>
      </c>
      <c r="AH496" s="17" cm="1">
        <f t="array" ref="AH496">IFERROR(IF(J496="Level",INDEX($M496:$S496,AD496+1),INDEX($M496:$S496,AD496)),"")</f>
        <v>0</v>
      </c>
      <c r="AI496" s="17" t="str" cm="1">
        <f t="array" ref="AI496">IFERROR(INDEX($M496:$S496,AE496),"")</f>
        <v/>
      </c>
      <c r="AJ496" s="17" t="str" cm="1">
        <f t="array" ref="AJ496">IFERROR(INDEX($M496:$S496,AF496),"")</f>
        <v/>
      </c>
      <c r="AK496" s="17" t="str" cm="1">
        <f t="array" ref="AK496">IFERROR(IF(J496="Level",INDEX($T496:$Z496,AC496+1),INDEX($T496:$Z496,AC496)),"")</f>
        <v/>
      </c>
      <c r="AL496" s="17" cm="1">
        <f t="array" ref="AL496">IFERROR(IF(J496="Level",INDEX($T496:$Z496,AD496+1),INDEX($T496:$Z496,AD496)),"")</f>
        <v>0</v>
      </c>
      <c r="AM496" s="17" t="str" cm="1">
        <f t="array" ref="AM496">IFERROR(INDEX($T496:$Z496,AE496),"")</f>
        <v/>
      </c>
      <c r="AN496" s="17" t="str" cm="1">
        <f t="array" ref="AN496">IFERROR(INDEX($T496:$Z496,AF496),"")</f>
        <v/>
      </c>
    </row>
    <row r="497" spans="1:40" hidden="1" x14ac:dyDescent="0.2">
      <c r="A497" s="17" t="str">
        <f t="shared" si="42"/>
        <v>MPhil Theology (Hartford Joint Programme): PRH2CTHCTH04</v>
      </c>
      <c r="B497" s="11" t="s">
        <v>2496</v>
      </c>
      <c r="C497" s="11" t="s">
        <v>32964</v>
      </c>
      <c r="D497" s="11" t="s">
        <v>2497</v>
      </c>
      <c r="E497" s="11" t="s">
        <v>169</v>
      </c>
      <c r="F497" s="11" t="s">
        <v>76</v>
      </c>
      <c r="G497" s="11" t="s">
        <v>32186</v>
      </c>
      <c r="H497" s="11" t="s">
        <v>72</v>
      </c>
      <c r="I497" s="11">
        <v>0</v>
      </c>
      <c r="J497" s="11" t="s">
        <v>32168</v>
      </c>
      <c r="K497" s="11" t="s">
        <v>32168</v>
      </c>
      <c r="L497" s="11">
        <v>0</v>
      </c>
      <c r="M497" s="11">
        <v>0</v>
      </c>
      <c r="N497" s="11">
        <v>0</v>
      </c>
      <c r="O497" s="11">
        <v>0</v>
      </c>
      <c r="P497" s="11">
        <v>0</v>
      </c>
      <c r="Q497" s="11">
        <v>0</v>
      </c>
      <c r="R497" s="11">
        <v>0</v>
      </c>
      <c r="S497" s="11">
        <v>0</v>
      </c>
      <c r="T497" s="11">
        <v>0</v>
      </c>
      <c r="U497" s="11">
        <v>0</v>
      </c>
      <c r="V497" s="11">
        <v>0</v>
      </c>
      <c r="W497" s="11">
        <v>0</v>
      </c>
      <c r="X497" s="11">
        <v>0</v>
      </c>
      <c r="Y497" s="11">
        <v>0</v>
      </c>
      <c r="Z497" s="11">
        <v>0</v>
      </c>
      <c r="AA497" s="12" t="s">
        <v>32952</v>
      </c>
      <c r="AB497" s="17" t="str">
        <f t="shared" si="43"/>
        <v>Programme is not compatible with this tool</v>
      </c>
      <c r="AC497" s="17" t="str">
        <f t="shared" si="44"/>
        <v/>
      </c>
      <c r="AD497" s="17">
        <f t="shared" si="45"/>
        <v>6</v>
      </c>
      <c r="AE497" s="17" t="str">
        <f t="shared" si="46"/>
        <v/>
      </c>
      <c r="AF497" s="17" t="str">
        <f t="shared" si="47"/>
        <v/>
      </c>
      <c r="AG497" s="17" t="str" cm="1">
        <f t="array" ref="AG497">IFERROR(IF(J497="Level",INDEX($M497:$S497,AC497+1),INDEX($M497:$S497,AC497)),"")</f>
        <v/>
      </c>
      <c r="AH497" s="17" cm="1">
        <f t="array" ref="AH497">IFERROR(IF(J497="Level",INDEX($M497:$S497,AD497+1),INDEX($M497:$S497,AD497)),"")</f>
        <v>0</v>
      </c>
      <c r="AI497" s="17" t="str" cm="1">
        <f t="array" ref="AI497">IFERROR(INDEX($M497:$S497,AE497),"")</f>
        <v/>
      </c>
      <c r="AJ497" s="17" t="str" cm="1">
        <f t="array" ref="AJ497">IFERROR(INDEX($M497:$S497,AF497),"")</f>
        <v/>
      </c>
      <c r="AK497" s="17" t="str" cm="1">
        <f t="array" ref="AK497">IFERROR(IF(J497="Level",INDEX($T497:$Z497,AC497+1),INDEX($T497:$Z497,AC497)),"")</f>
        <v/>
      </c>
      <c r="AL497" s="17" cm="1">
        <f t="array" ref="AL497">IFERROR(IF(J497="Level",INDEX($T497:$Z497,AD497+1),INDEX($T497:$Z497,AD497)),"")</f>
        <v>0</v>
      </c>
      <c r="AM497" s="17" t="str" cm="1">
        <f t="array" ref="AM497">IFERROR(INDEX($T497:$Z497,AE497),"")</f>
        <v/>
      </c>
      <c r="AN497" s="17" t="str" cm="1">
        <f t="array" ref="AN497">IFERROR(INDEX($T497:$Z497,AF497),"")</f>
        <v/>
      </c>
    </row>
    <row r="498" spans="1:40" hidden="1" x14ac:dyDescent="0.2">
      <c r="A498" s="17" t="str">
        <f t="shared" si="42"/>
        <v>MPhil Theology and Religion: PRH2CTHCTH07</v>
      </c>
      <c r="B498" s="11" t="s">
        <v>2500</v>
      </c>
      <c r="C498" s="11" t="s">
        <v>32964</v>
      </c>
      <c r="D498" s="11" t="s">
        <v>2501</v>
      </c>
      <c r="E498" s="11" t="s">
        <v>169</v>
      </c>
      <c r="F498" s="11" t="s">
        <v>76</v>
      </c>
      <c r="G498" s="11" t="s">
        <v>32186</v>
      </c>
      <c r="H498" s="11" t="s">
        <v>72</v>
      </c>
      <c r="I498" s="11">
        <v>0</v>
      </c>
      <c r="J498" s="11" t="s">
        <v>32168</v>
      </c>
      <c r="K498" s="11" t="s">
        <v>32168</v>
      </c>
      <c r="L498" s="11">
        <v>0</v>
      </c>
      <c r="M498" s="11">
        <v>0</v>
      </c>
      <c r="N498" s="11">
        <v>0</v>
      </c>
      <c r="O498" s="11">
        <v>0</v>
      </c>
      <c r="P498" s="11">
        <v>0</v>
      </c>
      <c r="Q498" s="11">
        <v>0</v>
      </c>
      <c r="R498" s="11">
        <v>0</v>
      </c>
      <c r="S498" s="11">
        <v>0</v>
      </c>
      <c r="T498" s="11">
        <v>0</v>
      </c>
      <c r="U498" s="11">
        <v>0</v>
      </c>
      <c r="V498" s="11">
        <v>0</v>
      </c>
      <c r="W498" s="11">
        <v>0</v>
      </c>
      <c r="X498" s="11">
        <v>0</v>
      </c>
      <c r="Y498" s="11">
        <v>0</v>
      </c>
      <c r="Z498" s="11">
        <v>0</v>
      </c>
      <c r="AA498" s="12" t="s">
        <v>32952</v>
      </c>
      <c r="AB498" s="17" t="str">
        <f t="shared" si="43"/>
        <v>Programme is not compatible with this tool</v>
      </c>
      <c r="AC498" s="17" t="str">
        <f t="shared" si="44"/>
        <v/>
      </c>
      <c r="AD498" s="17">
        <f t="shared" si="45"/>
        <v>6</v>
      </c>
      <c r="AE498" s="17" t="str">
        <f t="shared" si="46"/>
        <v/>
      </c>
      <c r="AF498" s="17" t="str">
        <f t="shared" si="47"/>
        <v/>
      </c>
      <c r="AG498" s="17" t="str" cm="1">
        <f t="array" ref="AG498">IFERROR(IF(J498="Level",INDEX($M498:$S498,AC498+1),INDEX($M498:$S498,AC498)),"")</f>
        <v/>
      </c>
      <c r="AH498" s="17" cm="1">
        <f t="array" ref="AH498">IFERROR(IF(J498="Level",INDEX($M498:$S498,AD498+1),INDEX($M498:$S498,AD498)),"")</f>
        <v>0</v>
      </c>
      <c r="AI498" s="17" t="str" cm="1">
        <f t="array" ref="AI498">IFERROR(INDEX($M498:$S498,AE498),"")</f>
        <v/>
      </c>
      <c r="AJ498" s="17" t="str" cm="1">
        <f t="array" ref="AJ498">IFERROR(INDEX($M498:$S498,AF498),"")</f>
        <v/>
      </c>
      <c r="AK498" s="17" t="str" cm="1">
        <f t="array" ref="AK498">IFERROR(IF(J498="Level",INDEX($T498:$Z498,AC498+1),INDEX($T498:$Z498,AC498)),"")</f>
        <v/>
      </c>
      <c r="AL498" s="17" cm="1">
        <f t="array" ref="AL498">IFERROR(IF(J498="Level",INDEX($T498:$Z498,AD498+1),INDEX($T498:$Z498,AD498)),"")</f>
        <v>0</v>
      </c>
      <c r="AM498" s="17" t="str" cm="1">
        <f t="array" ref="AM498">IFERROR(INDEX($T498:$Z498,AE498),"")</f>
        <v/>
      </c>
      <c r="AN498" s="17" t="str" cm="1">
        <f t="array" ref="AN498">IFERROR(INDEX($T498:$Z498,AF498),"")</f>
        <v/>
      </c>
    </row>
    <row r="499" spans="1:40" hidden="1" x14ac:dyDescent="0.2">
      <c r="A499" s="17" t="str">
        <f t="shared" si="42"/>
        <v>MPhil Theology and Religion (Split Site): PRH2CTHCTH09</v>
      </c>
      <c r="B499" s="11" t="s">
        <v>2504</v>
      </c>
      <c r="C499" s="11" t="s">
        <v>32964</v>
      </c>
      <c r="D499" s="11" t="s">
        <v>32464</v>
      </c>
      <c r="E499" s="11" t="s">
        <v>169</v>
      </c>
      <c r="F499" s="11" t="s">
        <v>76</v>
      </c>
      <c r="G499" s="11" t="s">
        <v>32186</v>
      </c>
      <c r="H499" s="11" t="s">
        <v>72</v>
      </c>
      <c r="I499" s="11">
        <v>0</v>
      </c>
      <c r="J499" s="11" t="s">
        <v>32168</v>
      </c>
      <c r="K499" s="11" t="s">
        <v>32168</v>
      </c>
      <c r="L499" s="11">
        <v>0</v>
      </c>
      <c r="M499" s="11">
        <v>0</v>
      </c>
      <c r="N499" s="11">
        <v>0</v>
      </c>
      <c r="O499" s="11">
        <v>0</v>
      </c>
      <c r="P499" s="11">
        <v>0</v>
      </c>
      <c r="Q499" s="11">
        <v>0</v>
      </c>
      <c r="R499" s="11">
        <v>0</v>
      </c>
      <c r="S499" s="11">
        <v>0</v>
      </c>
      <c r="T499" s="11">
        <v>0</v>
      </c>
      <c r="U499" s="11">
        <v>0</v>
      </c>
      <c r="V499" s="11">
        <v>0</v>
      </c>
      <c r="W499" s="11">
        <v>0</v>
      </c>
      <c r="X499" s="11">
        <v>0</v>
      </c>
      <c r="Y499" s="11">
        <v>0</v>
      </c>
      <c r="Z499" s="11">
        <v>0</v>
      </c>
      <c r="AA499" s="12" t="s">
        <v>32952</v>
      </c>
      <c r="AB499" s="17" t="str">
        <f t="shared" si="43"/>
        <v>Programme is not compatible with this tool</v>
      </c>
      <c r="AC499" s="17" t="str">
        <f t="shared" si="44"/>
        <v/>
      </c>
      <c r="AD499" s="17">
        <f t="shared" si="45"/>
        <v>6</v>
      </c>
      <c r="AE499" s="17" t="str">
        <f t="shared" si="46"/>
        <v/>
      </c>
      <c r="AF499" s="17" t="str">
        <f t="shared" si="47"/>
        <v/>
      </c>
      <c r="AG499" s="17" t="str" cm="1">
        <f t="array" ref="AG499">IFERROR(IF(J499="Level",INDEX($M499:$S499,AC499+1),INDEX($M499:$S499,AC499)),"")</f>
        <v/>
      </c>
      <c r="AH499" s="17" cm="1">
        <f t="array" ref="AH499">IFERROR(IF(J499="Level",INDEX($M499:$S499,AD499+1),INDEX($M499:$S499,AD499)),"")</f>
        <v>0</v>
      </c>
      <c r="AI499" s="17" t="str" cm="1">
        <f t="array" ref="AI499">IFERROR(INDEX($M499:$S499,AE499),"")</f>
        <v/>
      </c>
      <c r="AJ499" s="17" t="str" cm="1">
        <f t="array" ref="AJ499">IFERROR(INDEX($M499:$S499,AF499),"")</f>
        <v/>
      </c>
      <c r="AK499" s="17" t="str" cm="1">
        <f t="array" ref="AK499">IFERROR(IF(J499="Level",INDEX($T499:$Z499,AC499+1),INDEX($T499:$Z499,AC499)),"")</f>
        <v/>
      </c>
      <c r="AL499" s="17" cm="1">
        <f t="array" ref="AL499">IFERROR(IF(J499="Level",INDEX($T499:$Z499,AD499+1),INDEX($T499:$Z499,AD499)),"")</f>
        <v>0</v>
      </c>
      <c r="AM499" s="17" t="str" cm="1">
        <f t="array" ref="AM499">IFERROR(INDEX($T499:$Z499,AE499),"")</f>
        <v/>
      </c>
      <c r="AN499" s="17" t="str" cm="1">
        <f t="array" ref="AN499">IFERROR(INDEX($T499:$Z499,AF499),"")</f>
        <v/>
      </c>
    </row>
    <row r="500" spans="1:40" hidden="1" x14ac:dyDescent="0.2">
      <c r="A500" s="17" t="str">
        <f t="shared" si="42"/>
        <v>MAbyRes Theology and Religion: PRM3HPSHPS01</v>
      </c>
      <c r="B500" s="11" t="s">
        <v>2360</v>
      </c>
      <c r="C500" s="11" t="s">
        <v>32964</v>
      </c>
      <c r="D500" s="11" t="s">
        <v>2361</v>
      </c>
      <c r="E500" s="11" t="s">
        <v>169</v>
      </c>
      <c r="F500" s="11" t="s">
        <v>76</v>
      </c>
      <c r="G500" s="11" t="s">
        <v>32186</v>
      </c>
      <c r="H500" s="11" t="s">
        <v>72</v>
      </c>
      <c r="I500" s="11">
        <v>0</v>
      </c>
      <c r="J500" s="11" t="s">
        <v>32168</v>
      </c>
      <c r="K500" s="11" t="s">
        <v>32168</v>
      </c>
      <c r="L500" s="11">
        <v>0</v>
      </c>
      <c r="M500" s="11">
        <v>0</v>
      </c>
      <c r="N500" s="11">
        <v>0</v>
      </c>
      <c r="O500" s="11">
        <v>0</v>
      </c>
      <c r="P500" s="11">
        <v>0</v>
      </c>
      <c r="Q500" s="11">
        <v>0</v>
      </c>
      <c r="R500" s="11">
        <v>0</v>
      </c>
      <c r="S500" s="11">
        <v>0</v>
      </c>
      <c r="T500" s="11">
        <v>0</v>
      </c>
      <c r="U500" s="11">
        <v>0</v>
      </c>
      <c r="V500" s="11">
        <v>0</v>
      </c>
      <c r="W500" s="11">
        <v>0</v>
      </c>
      <c r="X500" s="11">
        <v>0</v>
      </c>
      <c r="Y500" s="11">
        <v>0</v>
      </c>
      <c r="Z500" s="11">
        <v>0</v>
      </c>
      <c r="AA500" s="12" t="s">
        <v>32952</v>
      </c>
      <c r="AB500" s="17" t="str">
        <f t="shared" si="43"/>
        <v>Programme is not compatible with this tool</v>
      </c>
      <c r="AC500" s="17" t="str">
        <f t="shared" si="44"/>
        <v/>
      </c>
      <c r="AD500" s="17">
        <f t="shared" si="45"/>
        <v>6</v>
      </c>
      <c r="AE500" s="17" t="str">
        <f t="shared" si="46"/>
        <v/>
      </c>
      <c r="AF500" s="17" t="str">
        <f t="shared" si="47"/>
        <v/>
      </c>
      <c r="AG500" s="17" t="str" cm="1">
        <f t="array" ref="AG500">IFERROR(IF(J500="Level",INDEX($M500:$S500,AC500+1),INDEX($M500:$S500,AC500)),"")</f>
        <v/>
      </c>
      <c r="AH500" s="17" cm="1">
        <f t="array" ref="AH500">IFERROR(IF(J500="Level",INDEX($M500:$S500,AD500+1),INDEX($M500:$S500,AD500)),"")</f>
        <v>0</v>
      </c>
      <c r="AI500" s="17" t="str" cm="1">
        <f t="array" ref="AI500">IFERROR(INDEX($M500:$S500,AE500),"")</f>
        <v/>
      </c>
      <c r="AJ500" s="17" t="str" cm="1">
        <f t="array" ref="AJ500">IFERROR(INDEX($M500:$S500,AF500),"")</f>
        <v/>
      </c>
      <c r="AK500" s="17" t="str" cm="1">
        <f t="array" ref="AK500">IFERROR(IF(J500="Level",INDEX($T500:$Z500,AC500+1),INDEX($T500:$Z500,AC500)),"")</f>
        <v/>
      </c>
      <c r="AL500" s="17" cm="1">
        <f t="array" ref="AL500">IFERROR(IF(J500="Level",INDEX($T500:$Z500,AD500+1),INDEX($T500:$Z500,AD500)),"")</f>
        <v>0</v>
      </c>
      <c r="AM500" s="17" t="str" cm="1">
        <f t="array" ref="AM500">IFERROR(INDEX($T500:$Z500,AE500),"")</f>
        <v/>
      </c>
      <c r="AN500" s="17" t="str" cm="1">
        <f t="array" ref="AN500">IFERROR(INDEX($T500:$Z500,AF500),"")</f>
        <v/>
      </c>
    </row>
    <row r="501" spans="1:40" hidden="1" x14ac:dyDescent="0.2">
      <c r="A501" s="17" t="str">
        <f t="shared" si="42"/>
        <v>MAbyRes Theology and Religion (Split Site): PRM3HPSHPS03</v>
      </c>
      <c r="B501" s="11" t="s">
        <v>2364</v>
      </c>
      <c r="C501" s="11" t="s">
        <v>32964</v>
      </c>
      <c r="D501" s="11" t="s">
        <v>32687</v>
      </c>
      <c r="E501" s="11" t="s">
        <v>169</v>
      </c>
      <c r="F501" s="11" t="s">
        <v>76</v>
      </c>
      <c r="G501" s="11" t="s">
        <v>32186</v>
      </c>
      <c r="H501" s="11" t="s">
        <v>72</v>
      </c>
      <c r="I501" s="11">
        <v>0</v>
      </c>
      <c r="J501" s="11" t="s">
        <v>32168</v>
      </c>
      <c r="K501" s="11" t="s">
        <v>32168</v>
      </c>
      <c r="L501" s="11">
        <v>0</v>
      </c>
      <c r="M501" s="11">
        <v>0</v>
      </c>
      <c r="N501" s="11">
        <v>0</v>
      </c>
      <c r="O501" s="11">
        <v>0</v>
      </c>
      <c r="P501" s="11">
        <v>0</v>
      </c>
      <c r="Q501" s="11">
        <v>0</v>
      </c>
      <c r="R501" s="11">
        <v>0</v>
      </c>
      <c r="S501" s="11">
        <v>0</v>
      </c>
      <c r="T501" s="11">
        <v>0</v>
      </c>
      <c r="U501" s="11">
        <v>0</v>
      </c>
      <c r="V501" s="11">
        <v>0</v>
      </c>
      <c r="W501" s="11">
        <v>0</v>
      </c>
      <c r="X501" s="11">
        <v>0</v>
      </c>
      <c r="Y501" s="11">
        <v>0</v>
      </c>
      <c r="Z501" s="11">
        <v>0</v>
      </c>
      <c r="AA501" s="12" t="s">
        <v>32952</v>
      </c>
      <c r="AB501" s="17" t="str">
        <f t="shared" si="43"/>
        <v>Programme is not compatible with this tool</v>
      </c>
      <c r="AC501" s="17" t="str">
        <f t="shared" si="44"/>
        <v/>
      </c>
      <c r="AD501" s="17">
        <f t="shared" si="45"/>
        <v>6</v>
      </c>
      <c r="AE501" s="17" t="str">
        <f t="shared" si="46"/>
        <v/>
      </c>
      <c r="AF501" s="17" t="str">
        <f t="shared" si="47"/>
        <v/>
      </c>
      <c r="AG501" s="17" t="str" cm="1">
        <f t="array" ref="AG501">IFERROR(IF(J501="Level",INDEX($M501:$S501,AC501+1),INDEX($M501:$S501,AC501)),"")</f>
        <v/>
      </c>
      <c r="AH501" s="17" cm="1">
        <f t="array" ref="AH501">IFERROR(IF(J501="Level",INDEX($M501:$S501,AD501+1),INDEX($M501:$S501,AD501)),"")</f>
        <v>0</v>
      </c>
      <c r="AI501" s="17" t="str" cm="1">
        <f t="array" ref="AI501">IFERROR(INDEX($M501:$S501,AE501),"")</f>
        <v/>
      </c>
      <c r="AJ501" s="17" t="str" cm="1">
        <f t="array" ref="AJ501">IFERROR(INDEX($M501:$S501,AF501),"")</f>
        <v/>
      </c>
      <c r="AK501" s="17" t="str" cm="1">
        <f t="array" ref="AK501">IFERROR(IF(J501="Level",INDEX($T501:$Z501,AC501+1),INDEX($T501:$Z501,AC501)),"")</f>
        <v/>
      </c>
      <c r="AL501" s="17" cm="1">
        <f t="array" ref="AL501">IFERROR(IF(J501="Level",INDEX($T501:$Z501,AD501+1),INDEX($T501:$Z501,AD501)),"")</f>
        <v>0</v>
      </c>
      <c r="AM501" s="17" t="str" cm="1">
        <f t="array" ref="AM501">IFERROR(INDEX($T501:$Z501,AE501),"")</f>
        <v/>
      </c>
      <c r="AN501" s="17" t="str" cm="1">
        <f t="array" ref="AN501">IFERROR(INDEX($T501:$Z501,AF501),"")</f>
        <v/>
      </c>
    </row>
    <row r="502" spans="1:40" hidden="1" x14ac:dyDescent="0.2">
      <c r="A502" s="17" t="str">
        <f t="shared" si="42"/>
        <v>PhD Theology: PRP3CTHCTH01</v>
      </c>
      <c r="B502" s="11" t="s">
        <v>3178</v>
      </c>
      <c r="C502" s="11" t="s">
        <v>32964</v>
      </c>
      <c r="D502" s="11" t="s">
        <v>3179</v>
      </c>
      <c r="E502" s="11" t="s">
        <v>169</v>
      </c>
      <c r="F502" s="11" t="s">
        <v>76</v>
      </c>
      <c r="G502" s="11" t="s">
        <v>32186</v>
      </c>
      <c r="H502" s="11" t="s">
        <v>72</v>
      </c>
      <c r="I502" s="11">
        <v>0</v>
      </c>
      <c r="J502" s="11" t="s">
        <v>32168</v>
      </c>
      <c r="K502" s="11" t="s">
        <v>32168</v>
      </c>
      <c r="L502" s="11">
        <v>0</v>
      </c>
      <c r="M502" s="11">
        <v>0</v>
      </c>
      <c r="N502" s="11">
        <v>0</v>
      </c>
      <c r="O502" s="11">
        <v>0</v>
      </c>
      <c r="P502" s="11">
        <v>0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2" t="s">
        <v>32952</v>
      </c>
      <c r="AB502" s="17" t="str">
        <f t="shared" si="43"/>
        <v>Programme is not compatible with this tool</v>
      </c>
      <c r="AC502" s="17" t="str">
        <f t="shared" si="44"/>
        <v/>
      </c>
      <c r="AD502" s="17">
        <f t="shared" si="45"/>
        <v>6</v>
      </c>
      <c r="AE502" s="17" t="str">
        <f t="shared" si="46"/>
        <v/>
      </c>
      <c r="AF502" s="17" t="str">
        <f t="shared" si="47"/>
        <v/>
      </c>
      <c r="AG502" s="17" t="str" cm="1">
        <f t="array" ref="AG502">IFERROR(IF(J502="Level",INDEX($M502:$S502,AC502+1),INDEX($M502:$S502,AC502)),"")</f>
        <v/>
      </c>
      <c r="AH502" s="17" cm="1">
        <f t="array" ref="AH502">IFERROR(IF(J502="Level",INDEX($M502:$S502,AD502+1),INDEX($M502:$S502,AD502)),"")</f>
        <v>0</v>
      </c>
      <c r="AI502" s="17" t="str" cm="1">
        <f t="array" ref="AI502">IFERROR(INDEX($M502:$S502,AE502),"")</f>
        <v/>
      </c>
      <c r="AJ502" s="17" t="str" cm="1">
        <f t="array" ref="AJ502">IFERROR(INDEX($M502:$S502,AF502),"")</f>
        <v/>
      </c>
      <c r="AK502" s="17" t="str" cm="1">
        <f t="array" ref="AK502">IFERROR(IF(J502="Level",INDEX($T502:$Z502,AC502+1),INDEX($T502:$Z502,AC502)),"")</f>
        <v/>
      </c>
      <c r="AL502" s="17" cm="1">
        <f t="array" ref="AL502">IFERROR(IF(J502="Level",INDEX($T502:$Z502,AD502+1),INDEX($T502:$Z502,AD502)),"")</f>
        <v>0</v>
      </c>
      <c r="AM502" s="17" t="str" cm="1">
        <f t="array" ref="AM502">IFERROR(INDEX($T502:$Z502,AE502),"")</f>
        <v/>
      </c>
      <c r="AN502" s="17" t="str" cm="1">
        <f t="array" ref="AN502">IFERROR(INDEX($T502:$Z502,AF502),"")</f>
        <v/>
      </c>
    </row>
    <row r="503" spans="1:40" hidden="1" x14ac:dyDescent="0.2">
      <c r="A503" s="17" t="str">
        <f t="shared" si="42"/>
        <v>PhD Theology (Hartford Joint Programme): PRP3CTHCTH05</v>
      </c>
      <c r="B503" s="11" t="s">
        <v>3180</v>
      </c>
      <c r="C503" s="11" t="s">
        <v>32964</v>
      </c>
      <c r="D503" s="11" t="s">
        <v>3181</v>
      </c>
      <c r="E503" s="11" t="s">
        <v>169</v>
      </c>
      <c r="F503" s="11" t="s">
        <v>76</v>
      </c>
      <c r="G503" s="11" t="s">
        <v>32186</v>
      </c>
      <c r="H503" s="11" t="s">
        <v>72</v>
      </c>
      <c r="I503" s="11">
        <v>0</v>
      </c>
      <c r="J503" s="11" t="s">
        <v>32168</v>
      </c>
      <c r="K503" s="11" t="s">
        <v>32168</v>
      </c>
      <c r="L503" s="11">
        <v>0</v>
      </c>
      <c r="M503" s="11">
        <v>0</v>
      </c>
      <c r="N503" s="11">
        <v>0</v>
      </c>
      <c r="O503" s="11">
        <v>0</v>
      </c>
      <c r="P503" s="11">
        <v>0</v>
      </c>
      <c r="Q503" s="11">
        <v>0</v>
      </c>
      <c r="R503" s="11">
        <v>0</v>
      </c>
      <c r="S503" s="11">
        <v>0</v>
      </c>
      <c r="T503" s="11">
        <v>0</v>
      </c>
      <c r="U503" s="11">
        <v>0</v>
      </c>
      <c r="V503" s="11">
        <v>0</v>
      </c>
      <c r="W503" s="11">
        <v>0</v>
      </c>
      <c r="X503" s="11">
        <v>0</v>
      </c>
      <c r="Y503" s="11">
        <v>0</v>
      </c>
      <c r="Z503" s="11">
        <v>0</v>
      </c>
      <c r="AA503" s="12" t="s">
        <v>32952</v>
      </c>
      <c r="AB503" s="17" t="str">
        <f t="shared" si="43"/>
        <v>Programme is not compatible with this tool</v>
      </c>
      <c r="AC503" s="17" t="str">
        <f t="shared" si="44"/>
        <v/>
      </c>
      <c r="AD503" s="17">
        <f t="shared" si="45"/>
        <v>6</v>
      </c>
      <c r="AE503" s="17" t="str">
        <f t="shared" si="46"/>
        <v/>
      </c>
      <c r="AF503" s="17" t="str">
        <f t="shared" si="47"/>
        <v/>
      </c>
      <c r="AG503" s="17" t="str" cm="1">
        <f t="array" ref="AG503">IFERROR(IF(J503="Level",INDEX($M503:$S503,AC503+1),INDEX($M503:$S503,AC503)),"")</f>
        <v/>
      </c>
      <c r="AH503" s="17" cm="1">
        <f t="array" ref="AH503">IFERROR(IF(J503="Level",INDEX($M503:$S503,AD503+1),INDEX($M503:$S503,AD503)),"")</f>
        <v>0</v>
      </c>
      <c r="AI503" s="17" t="str" cm="1">
        <f t="array" ref="AI503">IFERROR(INDEX($M503:$S503,AE503),"")</f>
        <v/>
      </c>
      <c r="AJ503" s="17" t="str" cm="1">
        <f t="array" ref="AJ503">IFERROR(INDEX($M503:$S503,AF503),"")</f>
        <v/>
      </c>
      <c r="AK503" s="17" t="str" cm="1">
        <f t="array" ref="AK503">IFERROR(IF(J503="Level",INDEX($T503:$Z503,AC503+1),INDEX($T503:$Z503,AC503)),"")</f>
        <v/>
      </c>
      <c r="AL503" s="17" cm="1">
        <f t="array" ref="AL503">IFERROR(IF(J503="Level",INDEX($T503:$Z503,AD503+1),INDEX($T503:$Z503,AD503)),"")</f>
        <v>0</v>
      </c>
      <c r="AM503" s="17" t="str" cm="1">
        <f t="array" ref="AM503">IFERROR(INDEX($T503:$Z503,AE503),"")</f>
        <v/>
      </c>
      <c r="AN503" s="17" t="str" cm="1">
        <f t="array" ref="AN503">IFERROR(INDEX($T503:$Z503,AF503),"")</f>
        <v/>
      </c>
    </row>
    <row r="504" spans="1:40" hidden="1" x14ac:dyDescent="0.2">
      <c r="A504" s="17" t="str">
        <f t="shared" si="42"/>
        <v>PhD Theology and Religion: PRP3CTHCTH08</v>
      </c>
      <c r="B504" s="11" t="s">
        <v>3184</v>
      </c>
      <c r="C504" s="11" t="s">
        <v>32964</v>
      </c>
      <c r="D504" s="11" t="s">
        <v>3185</v>
      </c>
      <c r="E504" s="11" t="s">
        <v>169</v>
      </c>
      <c r="F504" s="11" t="s">
        <v>76</v>
      </c>
      <c r="G504" s="11" t="s">
        <v>32186</v>
      </c>
      <c r="H504" s="11" t="s">
        <v>72</v>
      </c>
      <c r="I504" s="11">
        <v>0</v>
      </c>
      <c r="J504" s="11" t="s">
        <v>32168</v>
      </c>
      <c r="K504" s="11" t="s">
        <v>32168</v>
      </c>
      <c r="L504" s="11">
        <v>0</v>
      </c>
      <c r="M504" s="11">
        <v>0</v>
      </c>
      <c r="N504" s="11">
        <v>0</v>
      </c>
      <c r="O504" s="11">
        <v>0</v>
      </c>
      <c r="P504" s="11">
        <v>0</v>
      </c>
      <c r="Q504" s="11">
        <v>0</v>
      </c>
      <c r="R504" s="11">
        <v>0</v>
      </c>
      <c r="S504" s="11">
        <v>0</v>
      </c>
      <c r="T504" s="11">
        <v>0</v>
      </c>
      <c r="U504" s="11">
        <v>0</v>
      </c>
      <c r="V504" s="11">
        <v>0</v>
      </c>
      <c r="W504" s="11">
        <v>0</v>
      </c>
      <c r="X504" s="11">
        <v>0</v>
      </c>
      <c r="Y504" s="11">
        <v>0</v>
      </c>
      <c r="Z504" s="11">
        <v>0</v>
      </c>
      <c r="AA504" s="12" t="s">
        <v>32952</v>
      </c>
      <c r="AB504" s="17" t="str">
        <f t="shared" si="43"/>
        <v>Programme is not compatible with this tool</v>
      </c>
      <c r="AC504" s="17" t="str">
        <f t="shared" si="44"/>
        <v/>
      </c>
      <c r="AD504" s="17">
        <f t="shared" si="45"/>
        <v>6</v>
      </c>
      <c r="AE504" s="17" t="str">
        <f t="shared" si="46"/>
        <v/>
      </c>
      <c r="AF504" s="17" t="str">
        <f t="shared" si="47"/>
        <v/>
      </c>
      <c r="AG504" s="17" t="str" cm="1">
        <f t="array" ref="AG504">IFERROR(IF(J504="Level",INDEX($M504:$S504,AC504+1),INDEX($M504:$S504,AC504)),"")</f>
        <v/>
      </c>
      <c r="AH504" s="17" cm="1">
        <f t="array" ref="AH504">IFERROR(IF(J504="Level",INDEX($M504:$S504,AD504+1),INDEX($M504:$S504,AD504)),"")</f>
        <v>0</v>
      </c>
      <c r="AI504" s="17" t="str" cm="1">
        <f t="array" ref="AI504">IFERROR(INDEX($M504:$S504,AE504),"")</f>
        <v/>
      </c>
      <c r="AJ504" s="17" t="str" cm="1">
        <f t="array" ref="AJ504">IFERROR(INDEX($M504:$S504,AF504),"")</f>
        <v/>
      </c>
      <c r="AK504" s="17" t="str" cm="1">
        <f t="array" ref="AK504">IFERROR(IF(J504="Level",INDEX($T504:$Z504,AC504+1),INDEX($T504:$Z504,AC504)),"")</f>
        <v/>
      </c>
      <c r="AL504" s="17" cm="1">
        <f t="array" ref="AL504">IFERROR(IF(J504="Level",INDEX($T504:$Z504,AD504+1),INDEX($T504:$Z504,AD504)),"")</f>
        <v>0</v>
      </c>
      <c r="AM504" s="17" t="str" cm="1">
        <f t="array" ref="AM504">IFERROR(INDEX($T504:$Z504,AE504),"")</f>
        <v/>
      </c>
      <c r="AN504" s="17" t="str" cm="1">
        <f t="array" ref="AN504">IFERROR(INDEX($T504:$Z504,AF504),"")</f>
        <v/>
      </c>
    </row>
    <row r="505" spans="1:40" hidden="1" x14ac:dyDescent="0.2">
      <c r="A505" s="17" t="str">
        <f t="shared" si="42"/>
        <v>PhD Theology and Religion (Split Site): PRP3CTHCTH10</v>
      </c>
      <c r="B505" s="11" t="s">
        <v>3188</v>
      </c>
      <c r="C505" s="11" t="s">
        <v>32964</v>
      </c>
      <c r="D505" s="11" t="s">
        <v>32195</v>
      </c>
      <c r="E505" s="11" t="s">
        <v>169</v>
      </c>
      <c r="F505" s="11" t="s">
        <v>76</v>
      </c>
      <c r="G505" s="11" t="s">
        <v>32186</v>
      </c>
      <c r="H505" s="11" t="s">
        <v>72</v>
      </c>
      <c r="I505" s="11">
        <v>0</v>
      </c>
      <c r="J505" s="11" t="s">
        <v>32168</v>
      </c>
      <c r="K505" s="11" t="s">
        <v>32168</v>
      </c>
      <c r="L505" s="11">
        <v>0</v>
      </c>
      <c r="M505" s="11">
        <v>0</v>
      </c>
      <c r="N505" s="11">
        <v>0</v>
      </c>
      <c r="O505" s="11">
        <v>0</v>
      </c>
      <c r="P505" s="11">
        <v>0</v>
      </c>
      <c r="Q505" s="11">
        <v>0</v>
      </c>
      <c r="R505" s="11">
        <v>0</v>
      </c>
      <c r="S505" s="11">
        <v>0</v>
      </c>
      <c r="T505" s="11">
        <v>0</v>
      </c>
      <c r="U505" s="11">
        <v>0</v>
      </c>
      <c r="V505" s="11">
        <v>0</v>
      </c>
      <c r="W505" s="11">
        <v>0</v>
      </c>
      <c r="X505" s="11">
        <v>0</v>
      </c>
      <c r="Y505" s="11">
        <v>0</v>
      </c>
      <c r="Z505" s="11">
        <v>0</v>
      </c>
      <c r="AA505" s="12" t="s">
        <v>32952</v>
      </c>
      <c r="AB505" s="17" t="str">
        <f t="shared" si="43"/>
        <v>Programme is not compatible with this tool</v>
      </c>
      <c r="AC505" s="17" t="str">
        <f t="shared" si="44"/>
        <v/>
      </c>
      <c r="AD505" s="17">
        <f t="shared" si="45"/>
        <v>6</v>
      </c>
      <c r="AE505" s="17" t="str">
        <f t="shared" si="46"/>
        <v/>
      </c>
      <c r="AF505" s="17" t="str">
        <f t="shared" si="47"/>
        <v/>
      </c>
      <c r="AG505" s="17" t="str" cm="1">
        <f t="array" ref="AG505">IFERROR(IF(J505="Level",INDEX($M505:$S505,AC505+1),INDEX($M505:$S505,AC505)),"")</f>
        <v/>
      </c>
      <c r="AH505" s="17" cm="1">
        <f t="array" ref="AH505">IFERROR(IF(J505="Level",INDEX($M505:$S505,AD505+1),INDEX($M505:$S505,AD505)),"")</f>
        <v>0</v>
      </c>
      <c r="AI505" s="17" t="str" cm="1">
        <f t="array" ref="AI505">IFERROR(INDEX($M505:$S505,AE505),"")</f>
        <v/>
      </c>
      <c r="AJ505" s="17" t="str" cm="1">
        <f t="array" ref="AJ505">IFERROR(INDEX($M505:$S505,AF505),"")</f>
        <v/>
      </c>
      <c r="AK505" s="17" t="str" cm="1">
        <f t="array" ref="AK505">IFERROR(IF(J505="Level",INDEX($T505:$Z505,AC505+1),INDEX($T505:$Z505,AC505)),"")</f>
        <v/>
      </c>
      <c r="AL505" s="17" cm="1">
        <f t="array" ref="AL505">IFERROR(IF(J505="Level",INDEX($T505:$Z505,AD505+1),INDEX($T505:$Z505,AD505)),"")</f>
        <v>0</v>
      </c>
      <c r="AM505" s="17" t="str" cm="1">
        <f t="array" ref="AM505">IFERROR(INDEX($T505:$Z505,AE505),"")</f>
        <v/>
      </c>
      <c r="AN505" s="17" t="str" cm="1">
        <f t="array" ref="AN505">IFERROR(INDEX($T505:$Z505,AF505),"")</f>
        <v/>
      </c>
    </row>
    <row r="506" spans="1:40" hidden="1" x14ac:dyDescent="0.2">
      <c r="A506" s="17" t="str">
        <f t="shared" si="42"/>
        <v>MPhil Biological Sciences: PRH2BIOBIO01</v>
      </c>
      <c r="B506" s="11" t="s">
        <v>2457</v>
      </c>
      <c r="C506" s="11" t="s">
        <v>32964</v>
      </c>
      <c r="D506" s="11" t="s">
        <v>2458</v>
      </c>
      <c r="E506" s="11" t="s">
        <v>126</v>
      </c>
      <c r="F506" s="11" t="s">
        <v>71</v>
      </c>
      <c r="G506" s="11" t="s">
        <v>32186</v>
      </c>
      <c r="H506" s="11" t="s">
        <v>72</v>
      </c>
      <c r="I506" s="11">
        <v>0</v>
      </c>
      <c r="J506" s="11" t="s">
        <v>32168</v>
      </c>
      <c r="K506" s="11" t="s">
        <v>32168</v>
      </c>
      <c r="L506" s="11">
        <v>0</v>
      </c>
      <c r="M506" s="11">
        <v>0</v>
      </c>
      <c r="N506" s="11">
        <v>0</v>
      </c>
      <c r="O506" s="11">
        <v>0</v>
      </c>
      <c r="P506" s="11">
        <v>0</v>
      </c>
      <c r="Q506" s="11">
        <v>0</v>
      </c>
      <c r="R506" s="11">
        <v>0</v>
      </c>
      <c r="S506" s="11">
        <v>0</v>
      </c>
      <c r="T506" s="11">
        <v>0</v>
      </c>
      <c r="U506" s="11">
        <v>0</v>
      </c>
      <c r="V506" s="11">
        <v>0</v>
      </c>
      <c r="W506" s="11">
        <v>0</v>
      </c>
      <c r="X506" s="11">
        <v>0</v>
      </c>
      <c r="Y506" s="11">
        <v>0</v>
      </c>
      <c r="Z506" s="11">
        <v>0</v>
      </c>
      <c r="AA506" s="12" t="s">
        <v>32952</v>
      </c>
      <c r="AB506" s="17" t="str">
        <f t="shared" si="43"/>
        <v>Programme is not compatible with this tool</v>
      </c>
      <c r="AC506" s="17" t="str">
        <f t="shared" si="44"/>
        <v/>
      </c>
      <c r="AD506" s="17">
        <f t="shared" si="45"/>
        <v>6</v>
      </c>
      <c r="AE506" s="17" t="str">
        <f t="shared" si="46"/>
        <v/>
      </c>
      <c r="AF506" s="17" t="str">
        <f t="shared" si="47"/>
        <v/>
      </c>
      <c r="AG506" s="17" t="str" cm="1">
        <f t="array" ref="AG506">IFERROR(IF(J506="Level",INDEX($M506:$S506,AC506+1),INDEX($M506:$S506,AC506)),"")</f>
        <v/>
      </c>
      <c r="AH506" s="17" cm="1">
        <f t="array" ref="AH506">IFERROR(IF(J506="Level",INDEX($M506:$S506,AD506+1),INDEX($M506:$S506,AD506)),"")</f>
        <v>0</v>
      </c>
      <c r="AI506" s="17" t="str" cm="1">
        <f t="array" ref="AI506">IFERROR(INDEX($M506:$S506,AE506),"")</f>
        <v/>
      </c>
      <c r="AJ506" s="17" t="str" cm="1">
        <f t="array" ref="AJ506">IFERROR(INDEX($M506:$S506,AF506),"")</f>
        <v/>
      </c>
      <c r="AK506" s="17" t="str" cm="1">
        <f t="array" ref="AK506">IFERROR(IF(J506="Level",INDEX($T506:$Z506,AC506+1),INDEX($T506:$Z506,AC506)),"")</f>
        <v/>
      </c>
      <c r="AL506" s="17" cm="1">
        <f t="array" ref="AL506">IFERROR(IF(J506="Level",INDEX($T506:$Z506,AD506+1),INDEX($T506:$Z506,AD506)),"")</f>
        <v>0</v>
      </c>
      <c r="AM506" s="17" t="str" cm="1">
        <f t="array" ref="AM506">IFERROR(INDEX($T506:$Z506,AE506),"")</f>
        <v/>
      </c>
      <c r="AN506" s="17" t="str" cm="1">
        <f t="array" ref="AN506">IFERROR(INDEX($T506:$Z506,AF506),"")</f>
        <v/>
      </c>
    </row>
    <row r="507" spans="1:40" hidden="1" x14ac:dyDescent="0.2">
      <c r="A507" s="17" t="str">
        <f t="shared" si="42"/>
        <v>MPhil Biological Sciences (Split Site): PRH2BIOBIO03</v>
      </c>
      <c r="B507" s="11" t="s">
        <v>2459</v>
      </c>
      <c r="C507" s="11" t="s">
        <v>32964</v>
      </c>
      <c r="D507" s="11" t="s">
        <v>32641</v>
      </c>
      <c r="E507" s="11" t="s">
        <v>126</v>
      </c>
      <c r="F507" s="11" t="s">
        <v>71</v>
      </c>
      <c r="G507" s="11" t="s">
        <v>32186</v>
      </c>
      <c r="H507" s="11" t="s">
        <v>72</v>
      </c>
      <c r="I507" s="11">
        <v>0</v>
      </c>
      <c r="J507" s="11" t="s">
        <v>32168</v>
      </c>
      <c r="K507" s="11" t="s">
        <v>32168</v>
      </c>
      <c r="L507" s="11">
        <v>0</v>
      </c>
      <c r="M507" s="11">
        <v>0</v>
      </c>
      <c r="N507" s="11">
        <v>0</v>
      </c>
      <c r="O507" s="11">
        <v>0</v>
      </c>
      <c r="P507" s="11">
        <v>0</v>
      </c>
      <c r="Q507" s="11">
        <v>0</v>
      </c>
      <c r="R507" s="11">
        <v>0</v>
      </c>
      <c r="S507" s="11">
        <v>0</v>
      </c>
      <c r="T507" s="11">
        <v>0</v>
      </c>
      <c r="U507" s="11">
        <v>0</v>
      </c>
      <c r="V507" s="11">
        <v>0</v>
      </c>
      <c r="W507" s="11">
        <v>0</v>
      </c>
      <c r="X507" s="11">
        <v>0</v>
      </c>
      <c r="Y507" s="11">
        <v>0</v>
      </c>
      <c r="Z507" s="11">
        <v>0</v>
      </c>
      <c r="AA507" s="12" t="s">
        <v>32952</v>
      </c>
      <c r="AB507" s="17" t="str">
        <f t="shared" si="43"/>
        <v>Programme is not compatible with this tool</v>
      </c>
      <c r="AC507" s="17" t="str">
        <f t="shared" si="44"/>
        <v/>
      </c>
      <c r="AD507" s="17">
        <f t="shared" si="45"/>
        <v>6</v>
      </c>
      <c r="AE507" s="17" t="str">
        <f t="shared" si="46"/>
        <v/>
      </c>
      <c r="AF507" s="17" t="str">
        <f t="shared" si="47"/>
        <v/>
      </c>
      <c r="AG507" s="17" t="str" cm="1">
        <f t="array" ref="AG507">IFERROR(IF(J507="Level",INDEX($M507:$S507,AC507+1),INDEX($M507:$S507,AC507)),"")</f>
        <v/>
      </c>
      <c r="AH507" s="17" cm="1">
        <f t="array" ref="AH507">IFERROR(IF(J507="Level",INDEX($M507:$S507,AD507+1),INDEX($M507:$S507,AD507)),"")</f>
        <v>0</v>
      </c>
      <c r="AI507" s="17" t="str" cm="1">
        <f t="array" ref="AI507">IFERROR(INDEX($M507:$S507,AE507),"")</f>
        <v/>
      </c>
      <c r="AJ507" s="17" t="str" cm="1">
        <f t="array" ref="AJ507">IFERROR(INDEX($M507:$S507,AF507),"")</f>
        <v/>
      </c>
      <c r="AK507" s="17" t="str" cm="1">
        <f t="array" ref="AK507">IFERROR(IF(J507="Level",INDEX($T507:$Z507,AC507+1),INDEX($T507:$Z507,AC507)),"")</f>
        <v/>
      </c>
      <c r="AL507" s="17" cm="1">
        <f t="array" ref="AL507">IFERROR(IF(J507="Level",INDEX($T507:$Z507,AD507+1),INDEX($T507:$Z507,AD507)),"")</f>
        <v>0</v>
      </c>
      <c r="AM507" s="17" t="str" cm="1">
        <f t="array" ref="AM507">IFERROR(INDEX($T507:$Z507,AE507),"")</f>
        <v/>
      </c>
      <c r="AN507" s="17" t="str" cm="1">
        <f t="array" ref="AN507">IFERROR(INDEX($T507:$Z507,AF507),"")</f>
        <v/>
      </c>
    </row>
    <row r="508" spans="1:40" hidden="1" x14ac:dyDescent="0.2">
      <c r="A508" s="17" t="str">
        <f t="shared" si="42"/>
        <v>MPhil Biological Sciences (SWBio): PRH2BIOBIO06</v>
      </c>
      <c r="B508" s="11" t="s">
        <v>2460</v>
      </c>
      <c r="C508" s="11" t="s">
        <v>32964</v>
      </c>
      <c r="D508" s="11" t="s">
        <v>2461</v>
      </c>
      <c r="E508" s="11" t="s">
        <v>126</v>
      </c>
      <c r="F508" s="11" t="s">
        <v>71</v>
      </c>
      <c r="G508" s="11" t="s">
        <v>32186</v>
      </c>
      <c r="H508" s="11" t="s">
        <v>72</v>
      </c>
      <c r="I508" s="11">
        <v>0</v>
      </c>
      <c r="J508" s="11" t="s">
        <v>32168</v>
      </c>
      <c r="K508" s="11" t="s">
        <v>32168</v>
      </c>
      <c r="L508" s="11">
        <v>0</v>
      </c>
      <c r="M508" s="11">
        <v>0</v>
      </c>
      <c r="N508" s="11">
        <v>0</v>
      </c>
      <c r="O508" s="11">
        <v>0</v>
      </c>
      <c r="P508" s="11">
        <v>0</v>
      </c>
      <c r="Q508" s="11">
        <v>0</v>
      </c>
      <c r="R508" s="11">
        <v>0</v>
      </c>
      <c r="S508" s="11">
        <v>0</v>
      </c>
      <c r="T508" s="11">
        <v>0</v>
      </c>
      <c r="U508" s="11">
        <v>0</v>
      </c>
      <c r="V508" s="11">
        <v>0</v>
      </c>
      <c r="W508" s="11">
        <v>0</v>
      </c>
      <c r="X508" s="11">
        <v>0</v>
      </c>
      <c r="Y508" s="11">
        <v>0</v>
      </c>
      <c r="Z508" s="11">
        <v>0</v>
      </c>
      <c r="AA508" s="12" t="s">
        <v>32952</v>
      </c>
      <c r="AB508" s="17" t="str">
        <f t="shared" si="43"/>
        <v>Programme is not compatible with this tool</v>
      </c>
      <c r="AC508" s="17" t="str">
        <f t="shared" si="44"/>
        <v/>
      </c>
      <c r="AD508" s="17">
        <f t="shared" si="45"/>
        <v>6</v>
      </c>
      <c r="AE508" s="17" t="str">
        <f t="shared" si="46"/>
        <v/>
      </c>
      <c r="AF508" s="17" t="str">
        <f t="shared" si="47"/>
        <v/>
      </c>
      <c r="AG508" s="17" t="str" cm="1">
        <f t="array" ref="AG508">IFERROR(IF(J508="Level",INDEX($M508:$S508,AC508+1),INDEX($M508:$S508,AC508)),"")</f>
        <v/>
      </c>
      <c r="AH508" s="17" cm="1">
        <f t="array" ref="AH508">IFERROR(IF(J508="Level",INDEX($M508:$S508,AD508+1),INDEX($M508:$S508,AD508)),"")</f>
        <v>0</v>
      </c>
      <c r="AI508" s="17" t="str" cm="1">
        <f t="array" ref="AI508">IFERROR(INDEX($M508:$S508,AE508),"")</f>
        <v/>
      </c>
      <c r="AJ508" s="17" t="str" cm="1">
        <f t="array" ref="AJ508">IFERROR(INDEX($M508:$S508,AF508),"")</f>
        <v/>
      </c>
      <c r="AK508" s="17" t="str" cm="1">
        <f t="array" ref="AK508">IFERROR(IF(J508="Level",INDEX($T508:$Z508,AC508+1),INDEX($T508:$Z508,AC508)),"")</f>
        <v/>
      </c>
      <c r="AL508" s="17" cm="1">
        <f t="array" ref="AL508">IFERROR(IF(J508="Level",INDEX($T508:$Z508,AD508+1),INDEX($T508:$Z508,AD508)),"")</f>
        <v>0</v>
      </c>
      <c r="AM508" s="17" t="str" cm="1">
        <f t="array" ref="AM508">IFERROR(INDEX($T508:$Z508,AE508),"")</f>
        <v/>
      </c>
      <c r="AN508" s="17" t="str" cm="1">
        <f t="array" ref="AN508">IFERROR(INDEX($T508:$Z508,AF508),"")</f>
        <v/>
      </c>
    </row>
    <row r="509" spans="1:40" hidden="1" x14ac:dyDescent="0.2">
      <c r="A509" s="17" t="str">
        <f t="shared" si="42"/>
        <v>MPhil Biological Sciences (SWBio) (Split Site): PRH2BIOBIO07</v>
      </c>
      <c r="B509" s="11" t="s">
        <v>2462</v>
      </c>
      <c r="C509" s="11" t="s">
        <v>32964</v>
      </c>
      <c r="D509" s="11" t="s">
        <v>32638</v>
      </c>
      <c r="E509" s="11" t="s">
        <v>126</v>
      </c>
      <c r="F509" s="11" t="s">
        <v>71</v>
      </c>
      <c r="G509" s="11" t="s">
        <v>32186</v>
      </c>
      <c r="H509" s="11" t="s">
        <v>72</v>
      </c>
      <c r="I509" s="11">
        <v>0</v>
      </c>
      <c r="J509" s="11" t="s">
        <v>32168</v>
      </c>
      <c r="K509" s="11" t="s">
        <v>32168</v>
      </c>
      <c r="L509" s="11">
        <v>0</v>
      </c>
      <c r="M509" s="11">
        <v>0</v>
      </c>
      <c r="N509" s="11">
        <v>0</v>
      </c>
      <c r="O509" s="11">
        <v>0</v>
      </c>
      <c r="P509" s="11">
        <v>0</v>
      </c>
      <c r="Q509" s="11">
        <v>0</v>
      </c>
      <c r="R509" s="11">
        <v>0</v>
      </c>
      <c r="S509" s="11">
        <v>0</v>
      </c>
      <c r="T509" s="11">
        <v>0</v>
      </c>
      <c r="U509" s="11">
        <v>0</v>
      </c>
      <c r="V509" s="11">
        <v>0</v>
      </c>
      <c r="W509" s="11">
        <v>0</v>
      </c>
      <c r="X509" s="11">
        <v>0</v>
      </c>
      <c r="Y509" s="11">
        <v>0</v>
      </c>
      <c r="Z509" s="11">
        <v>0</v>
      </c>
      <c r="AA509" s="12" t="s">
        <v>32952</v>
      </c>
      <c r="AB509" s="17" t="str">
        <f t="shared" si="43"/>
        <v>Programme is not compatible with this tool</v>
      </c>
      <c r="AC509" s="17" t="str">
        <f t="shared" si="44"/>
        <v/>
      </c>
      <c r="AD509" s="17">
        <f t="shared" si="45"/>
        <v>6</v>
      </c>
      <c r="AE509" s="17" t="str">
        <f t="shared" si="46"/>
        <v/>
      </c>
      <c r="AF509" s="17" t="str">
        <f t="shared" si="47"/>
        <v/>
      </c>
      <c r="AG509" s="17" t="str" cm="1">
        <f t="array" ref="AG509">IFERROR(IF(J509="Level",INDEX($M509:$S509,AC509+1),INDEX($M509:$S509,AC509)),"")</f>
        <v/>
      </c>
      <c r="AH509" s="17" cm="1">
        <f t="array" ref="AH509">IFERROR(IF(J509="Level",INDEX($M509:$S509,AD509+1),INDEX($M509:$S509,AD509)),"")</f>
        <v>0</v>
      </c>
      <c r="AI509" s="17" t="str" cm="1">
        <f t="array" ref="AI509">IFERROR(INDEX($M509:$S509,AE509),"")</f>
        <v/>
      </c>
      <c r="AJ509" s="17" t="str" cm="1">
        <f t="array" ref="AJ509">IFERROR(INDEX($M509:$S509,AF509),"")</f>
        <v/>
      </c>
      <c r="AK509" s="17" t="str" cm="1">
        <f t="array" ref="AK509">IFERROR(IF(J509="Level",INDEX($T509:$Z509,AC509+1),INDEX($T509:$Z509,AC509)),"")</f>
        <v/>
      </c>
      <c r="AL509" s="17" cm="1">
        <f t="array" ref="AL509">IFERROR(IF(J509="Level",INDEX($T509:$Z509,AD509+1),INDEX($T509:$Z509,AD509)),"")</f>
        <v>0</v>
      </c>
      <c r="AM509" s="17" t="str" cm="1">
        <f t="array" ref="AM509">IFERROR(INDEX($T509:$Z509,AE509),"")</f>
        <v/>
      </c>
      <c r="AN509" s="17" t="str" cm="1">
        <f t="array" ref="AN509">IFERROR(INDEX($T509:$Z509,AF509),"")</f>
        <v/>
      </c>
    </row>
    <row r="510" spans="1:40" hidden="1" x14ac:dyDescent="0.2">
      <c r="A510" s="17" t="str">
        <f t="shared" si="42"/>
        <v>MPhil Biological Sciences (BioMed): PRH2BIOBIO08</v>
      </c>
      <c r="B510" s="11" t="s">
        <v>2463</v>
      </c>
      <c r="C510" s="11" t="s">
        <v>32964</v>
      </c>
      <c r="D510" s="11" t="s">
        <v>2464</v>
      </c>
      <c r="E510" s="11" t="s">
        <v>126</v>
      </c>
      <c r="F510" s="11" t="s">
        <v>71</v>
      </c>
      <c r="G510" s="11" t="s">
        <v>32186</v>
      </c>
      <c r="H510" s="11" t="s">
        <v>72</v>
      </c>
      <c r="I510" s="11">
        <v>0</v>
      </c>
      <c r="J510" s="11" t="s">
        <v>32168</v>
      </c>
      <c r="K510" s="11" t="s">
        <v>32168</v>
      </c>
      <c r="L510" s="11">
        <v>0</v>
      </c>
      <c r="M510" s="11">
        <v>0</v>
      </c>
      <c r="N510" s="11">
        <v>0</v>
      </c>
      <c r="O510" s="11">
        <v>0</v>
      </c>
      <c r="P510" s="11">
        <v>0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2" t="s">
        <v>32952</v>
      </c>
      <c r="AB510" s="17" t="str">
        <f t="shared" si="43"/>
        <v>Programme is not compatible with this tool</v>
      </c>
      <c r="AC510" s="17" t="str">
        <f t="shared" si="44"/>
        <v/>
      </c>
      <c r="AD510" s="17">
        <f t="shared" si="45"/>
        <v>6</v>
      </c>
      <c r="AE510" s="17" t="str">
        <f t="shared" si="46"/>
        <v/>
      </c>
      <c r="AF510" s="17" t="str">
        <f t="shared" si="47"/>
        <v/>
      </c>
      <c r="AG510" s="17" t="str" cm="1">
        <f t="array" ref="AG510">IFERROR(IF(J510="Level",INDEX($M510:$S510,AC510+1),INDEX($M510:$S510,AC510)),"")</f>
        <v/>
      </c>
      <c r="AH510" s="17" cm="1">
        <f t="array" ref="AH510">IFERROR(IF(J510="Level",INDEX($M510:$S510,AD510+1),INDEX($M510:$S510,AD510)),"")</f>
        <v>0</v>
      </c>
      <c r="AI510" s="17" t="str" cm="1">
        <f t="array" ref="AI510">IFERROR(INDEX($M510:$S510,AE510),"")</f>
        <v/>
      </c>
      <c r="AJ510" s="17" t="str" cm="1">
        <f t="array" ref="AJ510">IFERROR(INDEX($M510:$S510,AF510),"")</f>
        <v/>
      </c>
      <c r="AK510" s="17" t="str" cm="1">
        <f t="array" ref="AK510">IFERROR(IF(J510="Level",INDEX($T510:$Z510,AC510+1),INDEX($T510:$Z510,AC510)),"")</f>
        <v/>
      </c>
      <c r="AL510" s="17" cm="1">
        <f t="array" ref="AL510">IFERROR(IF(J510="Level",INDEX($T510:$Z510,AD510+1),INDEX($T510:$Z510,AD510)),"")</f>
        <v>0</v>
      </c>
      <c r="AM510" s="17" t="str" cm="1">
        <f t="array" ref="AM510">IFERROR(INDEX($T510:$Z510,AE510),"")</f>
        <v/>
      </c>
      <c r="AN510" s="17" t="str" cm="1">
        <f t="array" ref="AN510">IFERROR(INDEX($T510:$Z510,AF510),"")</f>
        <v/>
      </c>
    </row>
    <row r="511" spans="1:40" hidden="1" x14ac:dyDescent="0.2">
      <c r="A511" s="17" t="str">
        <f t="shared" si="42"/>
        <v>MPhil Complex Living Systems: PRH2BIOBIO10</v>
      </c>
      <c r="B511" s="11" t="s">
        <v>2466</v>
      </c>
      <c r="C511" s="11" t="s">
        <v>32964</v>
      </c>
      <c r="D511" s="11" t="s">
        <v>2467</v>
      </c>
      <c r="E511" s="11" t="s">
        <v>126</v>
      </c>
      <c r="F511" s="11" t="s">
        <v>71</v>
      </c>
      <c r="G511" s="11" t="s">
        <v>32186</v>
      </c>
      <c r="H511" s="11" t="s">
        <v>72</v>
      </c>
      <c r="I511" s="11">
        <v>0</v>
      </c>
      <c r="J511" s="11" t="s">
        <v>32168</v>
      </c>
      <c r="K511" s="11" t="s">
        <v>32168</v>
      </c>
      <c r="L511" s="11">
        <v>0</v>
      </c>
      <c r="M511" s="11">
        <v>0</v>
      </c>
      <c r="N511" s="11">
        <v>0</v>
      </c>
      <c r="O511" s="11">
        <v>0</v>
      </c>
      <c r="P511" s="11">
        <v>0</v>
      </c>
      <c r="Q511" s="11">
        <v>0</v>
      </c>
      <c r="R511" s="11">
        <v>0</v>
      </c>
      <c r="S511" s="11">
        <v>0</v>
      </c>
      <c r="T511" s="11">
        <v>0</v>
      </c>
      <c r="U511" s="11">
        <v>0</v>
      </c>
      <c r="V511" s="11">
        <v>0</v>
      </c>
      <c r="W511" s="11">
        <v>0</v>
      </c>
      <c r="X511" s="11">
        <v>0</v>
      </c>
      <c r="Y511" s="11">
        <v>0</v>
      </c>
      <c r="Z511" s="11">
        <v>0</v>
      </c>
      <c r="AA511" s="12" t="s">
        <v>32952</v>
      </c>
      <c r="AB511" s="17" t="str">
        <f t="shared" si="43"/>
        <v>Programme is not compatible with this tool</v>
      </c>
      <c r="AC511" s="17" t="str">
        <f t="shared" si="44"/>
        <v/>
      </c>
      <c r="AD511" s="17">
        <f t="shared" si="45"/>
        <v>6</v>
      </c>
      <c r="AE511" s="17" t="str">
        <f t="shared" si="46"/>
        <v/>
      </c>
      <c r="AF511" s="17" t="str">
        <f t="shared" si="47"/>
        <v/>
      </c>
      <c r="AG511" s="17" t="str" cm="1">
        <f t="array" ref="AG511">IFERROR(IF(J511="Level",INDEX($M511:$S511,AC511+1),INDEX($M511:$S511,AC511)),"")</f>
        <v/>
      </c>
      <c r="AH511" s="17" cm="1">
        <f t="array" ref="AH511">IFERROR(IF(J511="Level",INDEX($M511:$S511,AD511+1),INDEX($M511:$S511,AD511)),"")</f>
        <v>0</v>
      </c>
      <c r="AI511" s="17" t="str" cm="1">
        <f t="array" ref="AI511">IFERROR(INDEX($M511:$S511,AE511),"")</f>
        <v/>
      </c>
      <c r="AJ511" s="17" t="str" cm="1">
        <f t="array" ref="AJ511">IFERROR(INDEX($M511:$S511,AF511),"")</f>
        <v/>
      </c>
      <c r="AK511" s="17" t="str" cm="1">
        <f t="array" ref="AK511">IFERROR(IF(J511="Level",INDEX($T511:$Z511,AC511+1),INDEX($T511:$Z511,AC511)),"")</f>
        <v/>
      </c>
      <c r="AL511" s="17" cm="1">
        <f t="array" ref="AL511">IFERROR(IF(J511="Level",INDEX($T511:$Z511,AD511+1),INDEX($T511:$Z511,AD511)),"")</f>
        <v>0</v>
      </c>
      <c r="AM511" s="17" t="str" cm="1">
        <f t="array" ref="AM511">IFERROR(INDEX($T511:$Z511,AE511),"")</f>
        <v/>
      </c>
      <c r="AN511" s="17" t="str" cm="1">
        <f t="array" ref="AN511">IFERROR(INDEX($T511:$Z511,AF511),"")</f>
        <v/>
      </c>
    </row>
    <row r="512" spans="1:40" hidden="1" x14ac:dyDescent="0.2">
      <c r="A512" s="17" t="str">
        <f t="shared" si="42"/>
        <v>MPhil Complex Living Systems (SWBio): PRH2BIOBIO11</v>
      </c>
      <c r="B512" s="11" t="s">
        <v>2468</v>
      </c>
      <c r="C512" s="11" t="s">
        <v>32964</v>
      </c>
      <c r="D512" s="11" t="s">
        <v>2469</v>
      </c>
      <c r="E512" s="11" t="s">
        <v>126</v>
      </c>
      <c r="F512" s="11" t="s">
        <v>71</v>
      </c>
      <c r="G512" s="11" t="s">
        <v>32186</v>
      </c>
      <c r="H512" s="11" t="s">
        <v>72</v>
      </c>
      <c r="I512" s="11">
        <v>0</v>
      </c>
      <c r="J512" s="11" t="s">
        <v>32168</v>
      </c>
      <c r="K512" s="11" t="s">
        <v>32168</v>
      </c>
      <c r="L512" s="11">
        <v>0</v>
      </c>
      <c r="M512" s="11">
        <v>0</v>
      </c>
      <c r="N512" s="11">
        <v>0</v>
      </c>
      <c r="O512" s="11">
        <v>0</v>
      </c>
      <c r="P512" s="11">
        <v>0</v>
      </c>
      <c r="Q512" s="11">
        <v>0</v>
      </c>
      <c r="R512" s="11">
        <v>0</v>
      </c>
      <c r="S512" s="11">
        <v>0</v>
      </c>
      <c r="T512" s="11">
        <v>0</v>
      </c>
      <c r="U512" s="11">
        <v>0</v>
      </c>
      <c r="V512" s="11">
        <v>0</v>
      </c>
      <c r="W512" s="11">
        <v>0</v>
      </c>
      <c r="X512" s="11">
        <v>0</v>
      </c>
      <c r="Y512" s="11">
        <v>0</v>
      </c>
      <c r="Z512" s="11">
        <v>0</v>
      </c>
      <c r="AA512" s="12" t="s">
        <v>32952</v>
      </c>
      <c r="AB512" s="17" t="str">
        <f t="shared" si="43"/>
        <v>Programme is not compatible with this tool</v>
      </c>
      <c r="AC512" s="17" t="str">
        <f t="shared" si="44"/>
        <v/>
      </c>
      <c r="AD512" s="17">
        <f t="shared" si="45"/>
        <v>6</v>
      </c>
      <c r="AE512" s="17" t="str">
        <f t="shared" si="46"/>
        <v/>
      </c>
      <c r="AF512" s="17" t="str">
        <f t="shared" si="47"/>
        <v/>
      </c>
      <c r="AG512" s="17" t="str" cm="1">
        <f t="array" ref="AG512">IFERROR(IF(J512="Level",INDEX($M512:$S512,AC512+1),INDEX($M512:$S512,AC512)),"")</f>
        <v/>
      </c>
      <c r="AH512" s="17" cm="1">
        <f t="array" ref="AH512">IFERROR(IF(J512="Level",INDEX($M512:$S512,AD512+1),INDEX($M512:$S512,AD512)),"")</f>
        <v>0</v>
      </c>
      <c r="AI512" s="17" t="str" cm="1">
        <f t="array" ref="AI512">IFERROR(INDEX($M512:$S512,AE512),"")</f>
        <v/>
      </c>
      <c r="AJ512" s="17" t="str" cm="1">
        <f t="array" ref="AJ512">IFERROR(INDEX($M512:$S512,AF512),"")</f>
        <v/>
      </c>
      <c r="AK512" s="17" t="str" cm="1">
        <f t="array" ref="AK512">IFERROR(IF(J512="Level",INDEX($T512:$Z512,AC512+1),INDEX($T512:$Z512,AC512)),"")</f>
        <v/>
      </c>
      <c r="AL512" s="17" cm="1">
        <f t="array" ref="AL512">IFERROR(IF(J512="Level",INDEX($T512:$Z512,AD512+1),INDEX($T512:$Z512,AD512)),"")</f>
        <v>0</v>
      </c>
      <c r="AM512" s="17" t="str" cm="1">
        <f t="array" ref="AM512">IFERROR(INDEX($T512:$Z512,AE512),"")</f>
        <v/>
      </c>
      <c r="AN512" s="17" t="str" cm="1">
        <f t="array" ref="AN512">IFERROR(INDEX($T512:$Z512,AF512),"")</f>
        <v/>
      </c>
    </row>
    <row r="513" spans="1:40" hidden="1" x14ac:dyDescent="0.2">
      <c r="A513" s="17" t="str">
        <f t="shared" si="42"/>
        <v>MPhil Biological Sciences (QUEX): PRH2BIOBIO12</v>
      </c>
      <c r="B513" s="11" t="s">
        <v>2470</v>
      </c>
      <c r="C513" s="11" t="s">
        <v>32964</v>
      </c>
      <c r="D513" s="11" t="s">
        <v>2471</v>
      </c>
      <c r="E513" s="11" t="s">
        <v>126</v>
      </c>
      <c r="F513" s="11" t="s">
        <v>71</v>
      </c>
      <c r="G513" s="11" t="s">
        <v>32186</v>
      </c>
      <c r="H513" s="11" t="s">
        <v>72</v>
      </c>
      <c r="I513" s="11">
        <v>0</v>
      </c>
      <c r="J513" s="11" t="s">
        <v>32168</v>
      </c>
      <c r="K513" s="11" t="s">
        <v>32168</v>
      </c>
      <c r="L513" s="11">
        <v>0</v>
      </c>
      <c r="M513" s="11">
        <v>0</v>
      </c>
      <c r="N513" s="11">
        <v>0</v>
      </c>
      <c r="O513" s="11">
        <v>0</v>
      </c>
      <c r="P513" s="11">
        <v>0</v>
      </c>
      <c r="Q513" s="11">
        <v>0</v>
      </c>
      <c r="R513" s="11">
        <v>0</v>
      </c>
      <c r="S513" s="11">
        <v>0</v>
      </c>
      <c r="T513" s="11">
        <v>0</v>
      </c>
      <c r="U513" s="11">
        <v>0</v>
      </c>
      <c r="V513" s="11">
        <v>0</v>
      </c>
      <c r="W513" s="11">
        <v>0</v>
      </c>
      <c r="X513" s="11">
        <v>0</v>
      </c>
      <c r="Y513" s="11">
        <v>0</v>
      </c>
      <c r="Z513" s="11">
        <v>0</v>
      </c>
      <c r="AA513" s="12" t="s">
        <v>32952</v>
      </c>
      <c r="AB513" s="17" t="str">
        <f t="shared" si="43"/>
        <v>Programme is not compatible with this tool</v>
      </c>
      <c r="AC513" s="17" t="str">
        <f t="shared" si="44"/>
        <v/>
      </c>
      <c r="AD513" s="17">
        <f t="shared" si="45"/>
        <v>6</v>
      </c>
      <c r="AE513" s="17" t="str">
        <f t="shared" si="46"/>
        <v/>
      </c>
      <c r="AF513" s="17" t="str">
        <f t="shared" si="47"/>
        <v/>
      </c>
      <c r="AG513" s="17" t="str" cm="1">
        <f t="array" ref="AG513">IFERROR(IF(J513="Level",INDEX($M513:$S513,AC513+1),INDEX($M513:$S513,AC513)),"")</f>
        <v/>
      </c>
      <c r="AH513" s="17" cm="1">
        <f t="array" ref="AH513">IFERROR(IF(J513="Level",INDEX($M513:$S513,AD513+1),INDEX($M513:$S513,AD513)),"")</f>
        <v>0</v>
      </c>
      <c r="AI513" s="17" t="str" cm="1">
        <f t="array" ref="AI513">IFERROR(INDEX($M513:$S513,AE513),"")</f>
        <v/>
      </c>
      <c r="AJ513" s="17" t="str" cm="1">
        <f t="array" ref="AJ513">IFERROR(INDEX($M513:$S513,AF513),"")</f>
        <v/>
      </c>
      <c r="AK513" s="17" t="str" cm="1">
        <f t="array" ref="AK513">IFERROR(IF(J513="Level",INDEX($T513:$Z513,AC513+1),INDEX($T513:$Z513,AC513)),"")</f>
        <v/>
      </c>
      <c r="AL513" s="17" cm="1">
        <f t="array" ref="AL513">IFERROR(IF(J513="Level",INDEX($T513:$Z513,AD513+1),INDEX($T513:$Z513,AD513)),"")</f>
        <v>0</v>
      </c>
      <c r="AM513" s="17" t="str" cm="1">
        <f t="array" ref="AM513">IFERROR(INDEX($T513:$Z513,AE513),"")</f>
        <v/>
      </c>
      <c r="AN513" s="17" t="str" cm="1">
        <f t="array" ref="AN513">IFERROR(INDEX($T513:$Z513,AF513),"")</f>
        <v/>
      </c>
    </row>
    <row r="514" spans="1:40" hidden="1" x14ac:dyDescent="0.2">
      <c r="A514" s="17" t="str">
        <f t="shared" ref="A514:A577" si="48">D514&amp;": "&amp;B514</f>
        <v>MPhil Complex Living Systems (Split Site): PRH2BIOBIO13</v>
      </c>
      <c r="B514" s="11" t="s">
        <v>2472</v>
      </c>
      <c r="C514" s="11" t="s">
        <v>32964</v>
      </c>
      <c r="D514" s="11" t="s">
        <v>2473</v>
      </c>
      <c r="E514" s="11" t="s">
        <v>126</v>
      </c>
      <c r="F514" s="11" t="s">
        <v>71</v>
      </c>
      <c r="G514" s="11" t="s">
        <v>32186</v>
      </c>
      <c r="H514" s="11" t="s">
        <v>72</v>
      </c>
      <c r="I514" s="11">
        <v>0</v>
      </c>
      <c r="J514" s="11" t="s">
        <v>32168</v>
      </c>
      <c r="K514" s="11" t="s">
        <v>32168</v>
      </c>
      <c r="L514" s="11">
        <v>0</v>
      </c>
      <c r="M514" s="11">
        <v>0</v>
      </c>
      <c r="N514" s="11">
        <v>0</v>
      </c>
      <c r="O514" s="11">
        <v>0</v>
      </c>
      <c r="P514" s="11">
        <v>0</v>
      </c>
      <c r="Q514" s="11">
        <v>0</v>
      </c>
      <c r="R514" s="11">
        <v>0</v>
      </c>
      <c r="S514" s="11">
        <v>0</v>
      </c>
      <c r="T514" s="11">
        <v>0</v>
      </c>
      <c r="U514" s="11">
        <v>0</v>
      </c>
      <c r="V514" s="11">
        <v>0</v>
      </c>
      <c r="W514" s="11">
        <v>0</v>
      </c>
      <c r="X514" s="11">
        <v>0</v>
      </c>
      <c r="Y514" s="11">
        <v>0</v>
      </c>
      <c r="Z514" s="11">
        <v>0</v>
      </c>
      <c r="AA514" s="12" t="s">
        <v>32952</v>
      </c>
      <c r="AB514" s="17" t="str">
        <f t="shared" ref="AB514:AB577" si="49">IF(H514="Yes","Programme: "&amp;D514,"Programme is not compatible with this tool")</f>
        <v>Programme is not compatible with this tool</v>
      </c>
      <c r="AC514" s="17" t="str">
        <f t="shared" ref="AC514:AC577" si="50">IF(J514="Stage",IF(M514&lt;&gt;0,1,IF(N514&lt;&gt;0,2,IF(O514&lt;&gt;0,3,IF(P514&lt;&gt;0,4,IF(Q514&lt;&gt;0,5,""))))),IF(J514="","",IF(R514&lt;&gt;0,5,IF(S514&lt;&gt;0,6,""))))</f>
        <v/>
      </c>
      <c r="AD514" s="17">
        <f t="shared" ref="AD514:AD577" si="51">IF(J514="Stage",IF(AND(N514&lt;&gt;0,AC514&lt;2),2,IF(AND(O514&lt;&gt;0,AC514&lt;3),3,IF(AND(P514&lt;&gt;0,AC514&lt;4),4,IF(AND(Q514&lt;&gt;0,AC514&lt;5),5,"")))),IF(J514="","",IF(AC514&lt;&gt;0,6)))</f>
        <v>6</v>
      </c>
      <c r="AE514" s="17" t="str">
        <f t="shared" ref="AE514:AE577" si="52">IF(AND(O514&lt;&gt;0,AD514&lt;3),3,IF(AND(P514&lt;&gt;0,AD514&lt;4),4,IF(AND(Q514&lt;&gt;0,AD514&lt;5),5,"")))</f>
        <v/>
      </c>
      <c r="AF514" s="17" t="str">
        <f t="shared" ref="AF514:AF577" si="53">IF(AND(P514&lt;&gt;0,AE514&lt;4),4,IF(AND(Q514&lt;&gt;0,AE514&lt;5),5,""))</f>
        <v/>
      </c>
      <c r="AG514" s="17" t="str" cm="1">
        <f t="array" ref="AG514">IFERROR(IF(J514="Level",INDEX($M514:$S514,AC514+1),INDEX($M514:$S514,AC514)),"")</f>
        <v/>
      </c>
      <c r="AH514" s="17" cm="1">
        <f t="array" ref="AH514">IFERROR(IF(J514="Level",INDEX($M514:$S514,AD514+1),INDEX($M514:$S514,AD514)),"")</f>
        <v>0</v>
      </c>
      <c r="AI514" s="17" t="str" cm="1">
        <f t="array" ref="AI514">IFERROR(INDEX($M514:$S514,AE514),"")</f>
        <v/>
      </c>
      <c r="AJ514" s="17" t="str" cm="1">
        <f t="array" ref="AJ514">IFERROR(INDEX($M514:$S514,AF514),"")</f>
        <v/>
      </c>
      <c r="AK514" s="17" t="str" cm="1">
        <f t="array" ref="AK514">IFERROR(IF(J514="Level",INDEX($T514:$Z514,AC514+1),INDEX($T514:$Z514,AC514)),"")</f>
        <v/>
      </c>
      <c r="AL514" s="17" cm="1">
        <f t="array" ref="AL514">IFERROR(IF(J514="Level",INDEX($T514:$Z514,AD514+1),INDEX($T514:$Z514,AD514)),"")</f>
        <v>0</v>
      </c>
      <c r="AM514" s="17" t="str" cm="1">
        <f t="array" ref="AM514">IFERROR(INDEX($T514:$Z514,AE514),"")</f>
        <v/>
      </c>
      <c r="AN514" s="17" t="str" cm="1">
        <f t="array" ref="AN514">IFERROR(INDEX($T514:$Z514,AF514),"")</f>
        <v/>
      </c>
    </row>
    <row r="515" spans="1:40" hidden="1" x14ac:dyDescent="0.2">
      <c r="A515" s="17" t="str">
        <f t="shared" si="48"/>
        <v>MScbyRes Biological Sciences: PRM3BIOBIO03</v>
      </c>
      <c r="B515" s="11" t="s">
        <v>2971</v>
      </c>
      <c r="C515" s="11" t="s">
        <v>32964</v>
      </c>
      <c r="D515" s="11" t="s">
        <v>2972</v>
      </c>
      <c r="E515" s="11" t="s">
        <v>126</v>
      </c>
      <c r="F515" s="11" t="s">
        <v>71</v>
      </c>
      <c r="G515" s="11" t="s">
        <v>32186</v>
      </c>
      <c r="H515" s="11" t="s">
        <v>72</v>
      </c>
      <c r="I515" s="11">
        <v>0</v>
      </c>
      <c r="J515" s="11" t="s">
        <v>32168</v>
      </c>
      <c r="K515" s="11" t="s">
        <v>32168</v>
      </c>
      <c r="L515" s="11">
        <v>0</v>
      </c>
      <c r="M515" s="11">
        <v>0</v>
      </c>
      <c r="N515" s="11">
        <v>0</v>
      </c>
      <c r="O515" s="11">
        <v>0</v>
      </c>
      <c r="P515" s="11">
        <v>0</v>
      </c>
      <c r="Q515" s="11">
        <v>0</v>
      </c>
      <c r="R515" s="11">
        <v>0</v>
      </c>
      <c r="S515" s="11">
        <v>0</v>
      </c>
      <c r="T515" s="11">
        <v>0</v>
      </c>
      <c r="U515" s="11">
        <v>0</v>
      </c>
      <c r="V515" s="11">
        <v>0</v>
      </c>
      <c r="W515" s="11">
        <v>0</v>
      </c>
      <c r="X515" s="11">
        <v>0</v>
      </c>
      <c r="Y515" s="11">
        <v>0</v>
      </c>
      <c r="Z515" s="11">
        <v>0</v>
      </c>
      <c r="AA515" s="12" t="s">
        <v>32952</v>
      </c>
      <c r="AB515" s="17" t="str">
        <f t="shared" si="49"/>
        <v>Programme is not compatible with this tool</v>
      </c>
      <c r="AC515" s="17" t="str">
        <f t="shared" si="50"/>
        <v/>
      </c>
      <c r="AD515" s="17">
        <f t="shared" si="51"/>
        <v>6</v>
      </c>
      <c r="AE515" s="17" t="str">
        <f t="shared" si="52"/>
        <v/>
      </c>
      <c r="AF515" s="17" t="str">
        <f t="shared" si="53"/>
        <v/>
      </c>
      <c r="AG515" s="17" t="str" cm="1">
        <f t="array" ref="AG515">IFERROR(IF(J515="Level",INDEX($M515:$S515,AC515+1),INDEX($M515:$S515,AC515)),"")</f>
        <v/>
      </c>
      <c r="AH515" s="17" cm="1">
        <f t="array" ref="AH515">IFERROR(IF(J515="Level",INDEX($M515:$S515,AD515+1),INDEX($M515:$S515,AD515)),"")</f>
        <v>0</v>
      </c>
      <c r="AI515" s="17" t="str" cm="1">
        <f t="array" ref="AI515">IFERROR(INDEX($M515:$S515,AE515),"")</f>
        <v/>
      </c>
      <c r="AJ515" s="17" t="str" cm="1">
        <f t="array" ref="AJ515">IFERROR(INDEX($M515:$S515,AF515),"")</f>
        <v/>
      </c>
      <c r="AK515" s="17" t="str" cm="1">
        <f t="array" ref="AK515">IFERROR(IF(J515="Level",INDEX($T515:$Z515,AC515+1),INDEX($T515:$Z515,AC515)),"")</f>
        <v/>
      </c>
      <c r="AL515" s="17" cm="1">
        <f t="array" ref="AL515">IFERROR(IF(J515="Level",INDEX($T515:$Z515,AD515+1),INDEX($T515:$Z515,AD515)),"")</f>
        <v>0</v>
      </c>
      <c r="AM515" s="17" t="str" cm="1">
        <f t="array" ref="AM515">IFERROR(INDEX($T515:$Z515,AE515),"")</f>
        <v/>
      </c>
      <c r="AN515" s="17" t="str" cm="1">
        <f t="array" ref="AN515">IFERROR(INDEX($T515:$Z515,AF515),"")</f>
        <v/>
      </c>
    </row>
    <row r="516" spans="1:40" hidden="1" x14ac:dyDescent="0.2">
      <c r="A516" s="17" t="str">
        <f t="shared" si="48"/>
        <v>MScbyRes Biological Sciences (Split Site): PRM3BIOBIO04</v>
      </c>
      <c r="B516" s="11" t="s">
        <v>2973</v>
      </c>
      <c r="C516" s="11" t="s">
        <v>32964</v>
      </c>
      <c r="D516" s="11" t="s">
        <v>32392</v>
      </c>
      <c r="E516" s="11" t="s">
        <v>126</v>
      </c>
      <c r="F516" s="11" t="s">
        <v>71</v>
      </c>
      <c r="G516" s="11" t="s">
        <v>32186</v>
      </c>
      <c r="H516" s="11" t="s">
        <v>72</v>
      </c>
      <c r="I516" s="11">
        <v>0</v>
      </c>
      <c r="J516" s="11" t="s">
        <v>32168</v>
      </c>
      <c r="K516" s="11" t="s">
        <v>32168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  <c r="Q516" s="11">
        <v>0</v>
      </c>
      <c r="R516" s="11">
        <v>0</v>
      </c>
      <c r="S516" s="11">
        <v>0</v>
      </c>
      <c r="T516" s="11">
        <v>0</v>
      </c>
      <c r="U516" s="11">
        <v>0</v>
      </c>
      <c r="V516" s="11">
        <v>0</v>
      </c>
      <c r="W516" s="11">
        <v>0</v>
      </c>
      <c r="X516" s="11">
        <v>0</v>
      </c>
      <c r="Y516" s="11">
        <v>0</v>
      </c>
      <c r="Z516" s="11">
        <v>0</v>
      </c>
      <c r="AA516" s="12" t="s">
        <v>32952</v>
      </c>
      <c r="AB516" s="17" t="str">
        <f t="shared" si="49"/>
        <v>Programme is not compatible with this tool</v>
      </c>
      <c r="AC516" s="17" t="str">
        <f t="shared" si="50"/>
        <v/>
      </c>
      <c r="AD516" s="17">
        <f t="shared" si="51"/>
        <v>6</v>
      </c>
      <c r="AE516" s="17" t="str">
        <f t="shared" si="52"/>
        <v/>
      </c>
      <c r="AF516" s="17" t="str">
        <f t="shared" si="53"/>
        <v/>
      </c>
      <c r="AG516" s="17" t="str" cm="1">
        <f t="array" ref="AG516">IFERROR(IF(J516="Level",INDEX($M516:$S516,AC516+1),INDEX($M516:$S516,AC516)),"")</f>
        <v/>
      </c>
      <c r="AH516" s="17" cm="1">
        <f t="array" ref="AH516">IFERROR(IF(J516="Level",INDEX($M516:$S516,AD516+1),INDEX($M516:$S516,AD516)),"")</f>
        <v>0</v>
      </c>
      <c r="AI516" s="17" t="str" cm="1">
        <f t="array" ref="AI516">IFERROR(INDEX($M516:$S516,AE516),"")</f>
        <v/>
      </c>
      <c r="AJ516" s="17" t="str" cm="1">
        <f t="array" ref="AJ516">IFERROR(INDEX($M516:$S516,AF516),"")</f>
        <v/>
      </c>
      <c r="AK516" s="17" t="str" cm="1">
        <f t="array" ref="AK516">IFERROR(IF(J516="Level",INDEX($T516:$Z516,AC516+1),INDEX($T516:$Z516,AC516)),"")</f>
        <v/>
      </c>
      <c r="AL516" s="17" cm="1">
        <f t="array" ref="AL516">IFERROR(IF(J516="Level",INDEX($T516:$Z516,AD516+1),INDEX($T516:$Z516,AD516)),"")</f>
        <v>0</v>
      </c>
      <c r="AM516" s="17" t="str" cm="1">
        <f t="array" ref="AM516">IFERROR(INDEX($T516:$Z516,AE516),"")</f>
        <v/>
      </c>
      <c r="AN516" s="17" t="str" cm="1">
        <f t="array" ref="AN516">IFERROR(INDEX($T516:$Z516,AF516),"")</f>
        <v/>
      </c>
    </row>
    <row r="517" spans="1:40" hidden="1" x14ac:dyDescent="0.2">
      <c r="A517" s="17" t="str">
        <f t="shared" si="48"/>
        <v>MScbyRes Complex Living Systems: PRM3BIOBIO05</v>
      </c>
      <c r="B517" s="11" t="s">
        <v>2974</v>
      </c>
      <c r="C517" s="11" t="s">
        <v>32964</v>
      </c>
      <c r="D517" s="11" t="s">
        <v>2975</v>
      </c>
      <c r="E517" s="11" t="s">
        <v>126</v>
      </c>
      <c r="F517" s="11" t="s">
        <v>71</v>
      </c>
      <c r="G517" s="11" t="s">
        <v>32186</v>
      </c>
      <c r="H517" s="11" t="s">
        <v>72</v>
      </c>
      <c r="I517" s="11">
        <v>0</v>
      </c>
      <c r="J517" s="11" t="s">
        <v>32168</v>
      </c>
      <c r="K517" s="11" t="s">
        <v>32168</v>
      </c>
      <c r="L517" s="11">
        <v>0</v>
      </c>
      <c r="M517" s="11">
        <v>0</v>
      </c>
      <c r="N517" s="11">
        <v>0</v>
      </c>
      <c r="O517" s="11">
        <v>0</v>
      </c>
      <c r="P517" s="11">
        <v>0</v>
      </c>
      <c r="Q517" s="11">
        <v>0</v>
      </c>
      <c r="R517" s="11">
        <v>0</v>
      </c>
      <c r="S517" s="11">
        <v>0</v>
      </c>
      <c r="T517" s="11">
        <v>0</v>
      </c>
      <c r="U517" s="11">
        <v>0</v>
      </c>
      <c r="V517" s="11">
        <v>0</v>
      </c>
      <c r="W517" s="11">
        <v>0</v>
      </c>
      <c r="X517" s="11">
        <v>0</v>
      </c>
      <c r="Y517" s="11">
        <v>0</v>
      </c>
      <c r="Z517" s="11">
        <v>0</v>
      </c>
      <c r="AA517" s="12" t="s">
        <v>32952</v>
      </c>
      <c r="AB517" s="17" t="str">
        <f t="shared" si="49"/>
        <v>Programme is not compatible with this tool</v>
      </c>
      <c r="AC517" s="17" t="str">
        <f t="shared" si="50"/>
        <v/>
      </c>
      <c r="AD517" s="17">
        <f t="shared" si="51"/>
        <v>6</v>
      </c>
      <c r="AE517" s="17" t="str">
        <f t="shared" si="52"/>
        <v/>
      </c>
      <c r="AF517" s="17" t="str">
        <f t="shared" si="53"/>
        <v/>
      </c>
      <c r="AG517" s="17" t="str" cm="1">
        <f t="array" ref="AG517">IFERROR(IF(J517="Level",INDEX($M517:$S517,AC517+1),INDEX($M517:$S517,AC517)),"")</f>
        <v/>
      </c>
      <c r="AH517" s="17" cm="1">
        <f t="array" ref="AH517">IFERROR(IF(J517="Level",INDEX($M517:$S517,AD517+1),INDEX($M517:$S517,AD517)),"")</f>
        <v>0</v>
      </c>
      <c r="AI517" s="17" t="str" cm="1">
        <f t="array" ref="AI517">IFERROR(INDEX($M517:$S517,AE517),"")</f>
        <v/>
      </c>
      <c r="AJ517" s="17" t="str" cm="1">
        <f t="array" ref="AJ517">IFERROR(INDEX($M517:$S517,AF517),"")</f>
        <v/>
      </c>
      <c r="AK517" s="17" t="str" cm="1">
        <f t="array" ref="AK517">IFERROR(IF(J517="Level",INDEX($T517:$Z517,AC517+1),INDEX($T517:$Z517,AC517)),"")</f>
        <v/>
      </c>
      <c r="AL517" s="17" cm="1">
        <f t="array" ref="AL517">IFERROR(IF(J517="Level",INDEX($T517:$Z517,AD517+1),INDEX($T517:$Z517,AD517)),"")</f>
        <v>0</v>
      </c>
      <c r="AM517" s="17" t="str" cm="1">
        <f t="array" ref="AM517">IFERROR(INDEX($T517:$Z517,AE517),"")</f>
        <v/>
      </c>
      <c r="AN517" s="17" t="str" cm="1">
        <f t="array" ref="AN517">IFERROR(INDEX($T517:$Z517,AF517),"")</f>
        <v/>
      </c>
    </row>
    <row r="518" spans="1:40" hidden="1" x14ac:dyDescent="0.2">
      <c r="A518" s="17" t="str">
        <f t="shared" si="48"/>
        <v>PhDbyPub Biological Sciences: PRP2BIOBIO01</v>
      </c>
      <c r="B518" s="11" t="s">
        <v>3867</v>
      </c>
      <c r="C518" s="11" t="s">
        <v>32964</v>
      </c>
      <c r="D518" s="11" t="s">
        <v>3868</v>
      </c>
      <c r="E518" s="11" t="s">
        <v>126</v>
      </c>
      <c r="F518" s="11" t="s">
        <v>71</v>
      </c>
      <c r="G518" s="11" t="s">
        <v>32186</v>
      </c>
      <c r="H518" s="11" t="s">
        <v>72</v>
      </c>
      <c r="I518" s="11">
        <v>0</v>
      </c>
      <c r="J518" s="11" t="s">
        <v>32168</v>
      </c>
      <c r="K518" s="11" t="s">
        <v>32168</v>
      </c>
      <c r="L518" s="11">
        <v>0</v>
      </c>
      <c r="M518" s="11">
        <v>0</v>
      </c>
      <c r="N518" s="11">
        <v>0</v>
      </c>
      <c r="O518" s="11">
        <v>0</v>
      </c>
      <c r="P518" s="11">
        <v>0</v>
      </c>
      <c r="Q518" s="11">
        <v>0</v>
      </c>
      <c r="R518" s="11">
        <v>0</v>
      </c>
      <c r="S518" s="11">
        <v>0</v>
      </c>
      <c r="T518" s="11">
        <v>0</v>
      </c>
      <c r="U518" s="11">
        <v>0</v>
      </c>
      <c r="V518" s="11">
        <v>0</v>
      </c>
      <c r="W518" s="11">
        <v>0</v>
      </c>
      <c r="X518" s="11">
        <v>0</v>
      </c>
      <c r="Y518" s="11">
        <v>0</v>
      </c>
      <c r="Z518" s="11">
        <v>0</v>
      </c>
      <c r="AA518" s="12" t="s">
        <v>32952</v>
      </c>
      <c r="AB518" s="17" t="str">
        <f t="shared" si="49"/>
        <v>Programme is not compatible with this tool</v>
      </c>
      <c r="AC518" s="17" t="str">
        <f t="shared" si="50"/>
        <v/>
      </c>
      <c r="AD518" s="17">
        <f t="shared" si="51"/>
        <v>6</v>
      </c>
      <c r="AE518" s="17" t="str">
        <f t="shared" si="52"/>
        <v/>
      </c>
      <c r="AF518" s="17" t="str">
        <f t="shared" si="53"/>
        <v/>
      </c>
      <c r="AG518" s="17" t="str" cm="1">
        <f t="array" ref="AG518">IFERROR(IF(J518="Level",INDEX($M518:$S518,AC518+1),INDEX($M518:$S518,AC518)),"")</f>
        <v/>
      </c>
      <c r="AH518" s="17" cm="1">
        <f t="array" ref="AH518">IFERROR(IF(J518="Level",INDEX($M518:$S518,AD518+1),INDEX($M518:$S518,AD518)),"")</f>
        <v>0</v>
      </c>
      <c r="AI518" s="17" t="str" cm="1">
        <f t="array" ref="AI518">IFERROR(INDEX($M518:$S518,AE518),"")</f>
        <v/>
      </c>
      <c r="AJ518" s="17" t="str" cm="1">
        <f t="array" ref="AJ518">IFERROR(INDEX($M518:$S518,AF518),"")</f>
        <v/>
      </c>
      <c r="AK518" s="17" t="str" cm="1">
        <f t="array" ref="AK518">IFERROR(IF(J518="Level",INDEX($T518:$Z518,AC518+1),INDEX($T518:$Z518,AC518)),"")</f>
        <v/>
      </c>
      <c r="AL518" s="17" cm="1">
        <f t="array" ref="AL518">IFERROR(IF(J518="Level",INDEX($T518:$Z518,AD518+1),INDEX($T518:$Z518,AD518)),"")</f>
        <v>0</v>
      </c>
      <c r="AM518" s="17" t="str" cm="1">
        <f t="array" ref="AM518">IFERROR(INDEX($T518:$Z518,AE518),"")</f>
        <v/>
      </c>
      <c r="AN518" s="17" t="str" cm="1">
        <f t="array" ref="AN518">IFERROR(INDEX($T518:$Z518,AF518),"")</f>
        <v/>
      </c>
    </row>
    <row r="519" spans="1:40" hidden="1" x14ac:dyDescent="0.2">
      <c r="A519" s="17" t="str">
        <f t="shared" si="48"/>
        <v>PhD Biological Sciences: PRP3BIOBIO01</v>
      </c>
      <c r="B519" s="11" t="s">
        <v>3139</v>
      </c>
      <c r="C519" s="11" t="s">
        <v>32964</v>
      </c>
      <c r="D519" s="11" t="s">
        <v>3140</v>
      </c>
      <c r="E519" s="11" t="s">
        <v>126</v>
      </c>
      <c r="F519" s="11" t="s">
        <v>71</v>
      </c>
      <c r="G519" s="11" t="s">
        <v>32186</v>
      </c>
      <c r="H519" s="11" t="s">
        <v>72</v>
      </c>
      <c r="I519" s="11">
        <v>0</v>
      </c>
      <c r="J519" s="11" t="s">
        <v>32168</v>
      </c>
      <c r="K519" s="11" t="s">
        <v>32168</v>
      </c>
      <c r="L519" s="11">
        <v>0</v>
      </c>
      <c r="M519" s="11">
        <v>0</v>
      </c>
      <c r="N519" s="11">
        <v>0</v>
      </c>
      <c r="O519" s="11">
        <v>0</v>
      </c>
      <c r="P519" s="11">
        <v>0</v>
      </c>
      <c r="Q519" s="11">
        <v>0</v>
      </c>
      <c r="R519" s="11">
        <v>0</v>
      </c>
      <c r="S519" s="11">
        <v>0</v>
      </c>
      <c r="T519" s="11">
        <v>0</v>
      </c>
      <c r="U519" s="11">
        <v>0</v>
      </c>
      <c r="V519" s="11">
        <v>0</v>
      </c>
      <c r="W519" s="11">
        <v>0</v>
      </c>
      <c r="X519" s="11">
        <v>0</v>
      </c>
      <c r="Y519" s="11">
        <v>0</v>
      </c>
      <c r="Z519" s="11">
        <v>0</v>
      </c>
      <c r="AA519" s="12" t="s">
        <v>32952</v>
      </c>
      <c r="AB519" s="17" t="str">
        <f t="shared" si="49"/>
        <v>Programme is not compatible with this tool</v>
      </c>
      <c r="AC519" s="17" t="str">
        <f t="shared" si="50"/>
        <v/>
      </c>
      <c r="AD519" s="17">
        <f t="shared" si="51"/>
        <v>6</v>
      </c>
      <c r="AE519" s="17" t="str">
        <f t="shared" si="52"/>
        <v/>
      </c>
      <c r="AF519" s="17" t="str">
        <f t="shared" si="53"/>
        <v/>
      </c>
      <c r="AG519" s="17" t="str" cm="1">
        <f t="array" ref="AG519">IFERROR(IF(J519="Level",INDEX($M519:$S519,AC519+1),INDEX($M519:$S519,AC519)),"")</f>
        <v/>
      </c>
      <c r="AH519" s="17" cm="1">
        <f t="array" ref="AH519">IFERROR(IF(J519="Level",INDEX($M519:$S519,AD519+1),INDEX($M519:$S519,AD519)),"")</f>
        <v>0</v>
      </c>
      <c r="AI519" s="17" t="str" cm="1">
        <f t="array" ref="AI519">IFERROR(INDEX($M519:$S519,AE519),"")</f>
        <v/>
      </c>
      <c r="AJ519" s="17" t="str" cm="1">
        <f t="array" ref="AJ519">IFERROR(INDEX($M519:$S519,AF519),"")</f>
        <v/>
      </c>
      <c r="AK519" s="17" t="str" cm="1">
        <f t="array" ref="AK519">IFERROR(IF(J519="Level",INDEX($T519:$Z519,AC519+1),INDEX($T519:$Z519,AC519)),"")</f>
        <v/>
      </c>
      <c r="AL519" s="17" cm="1">
        <f t="array" ref="AL519">IFERROR(IF(J519="Level",INDEX($T519:$Z519,AD519+1),INDEX($T519:$Z519,AD519)),"")</f>
        <v>0</v>
      </c>
      <c r="AM519" s="17" t="str" cm="1">
        <f t="array" ref="AM519">IFERROR(INDEX($T519:$Z519,AE519),"")</f>
        <v/>
      </c>
      <c r="AN519" s="17" t="str" cm="1">
        <f t="array" ref="AN519">IFERROR(INDEX($T519:$Z519,AF519),"")</f>
        <v/>
      </c>
    </row>
    <row r="520" spans="1:40" hidden="1" x14ac:dyDescent="0.2">
      <c r="A520" s="17" t="str">
        <f t="shared" si="48"/>
        <v>PhD Biological Sciences (Split Site): PRP3BIOBIO05</v>
      </c>
      <c r="B520" s="11" t="s">
        <v>3141</v>
      </c>
      <c r="C520" s="11" t="s">
        <v>32964</v>
      </c>
      <c r="D520" s="11" t="s">
        <v>32245</v>
      </c>
      <c r="E520" s="11" t="s">
        <v>126</v>
      </c>
      <c r="F520" s="11" t="s">
        <v>71</v>
      </c>
      <c r="G520" s="11" t="s">
        <v>32186</v>
      </c>
      <c r="H520" s="11" t="s">
        <v>72</v>
      </c>
      <c r="I520" s="11">
        <v>0</v>
      </c>
      <c r="J520" s="11" t="s">
        <v>32168</v>
      </c>
      <c r="K520" s="11" t="s">
        <v>32168</v>
      </c>
      <c r="L520" s="11">
        <v>0</v>
      </c>
      <c r="M520" s="11">
        <v>0</v>
      </c>
      <c r="N520" s="11">
        <v>0</v>
      </c>
      <c r="O520" s="11">
        <v>0</v>
      </c>
      <c r="P520" s="11">
        <v>0</v>
      </c>
      <c r="Q520" s="11">
        <v>0</v>
      </c>
      <c r="R520" s="11">
        <v>0</v>
      </c>
      <c r="S520" s="11">
        <v>0</v>
      </c>
      <c r="T520" s="11">
        <v>0</v>
      </c>
      <c r="U520" s="11">
        <v>0</v>
      </c>
      <c r="V520" s="11">
        <v>0</v>
      </c>
      <c r="W520" s="11">
        <v>0</v>
      </c>
      <c r="X520" s="11">
        <v>0</v>
      </c>
      <c r="Y520" s="11">
        <v>0</v>
      </c>
      <c r="Z520" s="11">
        <v>0</v>
      </c>
      <c r="AA520" s="12" t="s">
        <v>32952</v>
      </c>
      <c r="AB520" s="17" t="str">
        <f t="shared" si="49"/>
        <v>Programme is not compatible with this tool</v>
      </c>
      <c r="AC520" s="17" t="str">
        <f t="shared" si="50"/>
        <v/>
      </c>
      <c r="AD520" s="17">
        <f t="shared" si="51"/>
        <v>6</v>
      </c>
      <c r="AE520" s="17" t="str">
        <f t="shared" si="52"/>
        <v/>
      </c>
      <c r="AF520" s="17" t="str">
        <f t="shared" si="53"/>
        <v/>
      </c>
      <c r="AG520" s="17" t="str" cm="1">
        <f t="array" ref="AG520">IFERROR(IF(J520="Level",INDEX($M520:$S520,AC520+1),INDEX($M520:$S520,AC520)),"")</f>
        <v/>
      </c>
      <c r="AH520" s="17" cm="1">
        <f t="array" ref="AH520">IFERROR(IF(J520="Level",INDEX($M520:$S520,AD520+1),INDEX($M520:$S520,AD520)),"")</f>
        <v>0</v>
      </c>
      <c r="AI520" s="17" t="str" cm="1">
        <f t="array" ref="AI520">IFERROR(INDEX($M520:$S520,AE520),"")</f>
        <v/>
      </c>
      <c r="AJ520" s="17" t="str" cm="1">
        <f t="array" ref="AJ520">IFERROR(INDEX($M520:$S520,AF520),"")</f>
        <v/>
      </c>
      <c r="AK520" s="17" t="str" cm="1">
        <f t="array" ref="AK520">IFERROR(IF(J520="Level",INDEX($T520:$Z520,AC520+1),INDEX($T520:$Z520,AC520)),"")</f>
        <v/>
      </c>
      <c r="AL520" s="17" cm="1">
        <f t="array" ref="AL520">IFERROR(IF(J520="Level",INDEX($T520:$Z520,AD520+1),INDEX($T520:$Z520,AD520)),"")</f>
        <v>0</v>
      </c>
      <c r="AM520" s="17" t="str" cm="1">
        <f t="array" ref="AM520">IFERROR(INDEX($T520:$Z520,AE520),"")</f>
        <v/>
      </c>
      <c r="AN520" s="17" t="str" cm="1">
        <f t="array" ref="AN520">IFERROR(INDEX($T520:$Z520,AF520),"")</f>
        <v/>
      </c>
    </row>
    <row r="521" spans="1:40" hidden="1" x14ac:dyDescent="0.2">
      <c r="A521" s="17" t="str">
        <f t="shared" si="48"/>
        <v>PhD Biological Sciences (SWBio): PRP3BIOBIO06</v>
      </c>
      <c r="B521" s="11" t="s">
        <v>3142</v>
      </c>
      <c r="C521" s="11" t="s">
        <v>32964</v>
      </c>
      <c r="D521" s="11" t="s">
        <v>3143</v>
      </c>
      <c r="E521" s="11" t="s">
        <v>126</v>
      </c>
      <c r="F521" s="11" t="s">
        <v>71</v>
      </c>
      <c r="G521" s="11" t="s">
        <v>32186</v>
      </c>
      <c r="H521" s="11" t="s">
        <v>72</v>
      </c>
      <c r="I521" s="11">
        <v>0</v>
      </c>
      <c r="J521" s="11" t="s">
        <v>32168</v>
      </c>
      <c r="K521" s="11" t="s">
        <v>32168</v>
      </c>
      <c r="L521" s="11">
        <v>0</v>
      </c>
      <c r="M521" s="11">
        <v>0</v>
      </c>
      <c r="N521" s="11">
        <v>0</v>
      </c>
      <c r="O521" s="11">
        <v>0</v>
      </c>
      <c r="P521" s="11">
        <v>0</v>
      </c>
      <c r="Q521" s="11">
        <v>0</v>
      </c>
      <c r="R521" s="11">
        <v>0</v>
      </c>
      <c r="S521" s="11">
        <v>0</v>
      </c>
      <c r="T521" s="11">
        <v>0</v>
      </c>
      <c r="U521" s="11">
        <v>0</v>
      </c>
      <c r="V521" s="11">
        <v>0</v>
      </c>
      <c r="W521" s="11">
        <v>0</v>
      </c>
      <c r="X521" s="11">
        <v>0</v>
      </c>
      <c r="Y521" s="11">
        <v>0</v>
      </c>
      <c r="Z521" s="11">
        <v>0</v>
      </c>
      <c r="AA521" s="12" t="s">
        <v>32952</v>
      </c>
      <c r="AB521" s="17" t="str">
        <f t="shared" si="49"/>
        <v>Programme is not compatible with this tool</v>
      </c>
      <c r="AC521" s="17" t="str">
        <f t="shared" si="50"/>
        <v/>
      </c>
      <c r="AD521" s="17">
        <f t="shared" si="51"/>
        <v>6</v>
      </c>
      <c r="AE521" s="17" t="str">
        <f t="shared" si="52"/>
        <v/>
      </c>
      <c r="AF521" s="17" t="str">
        <f t="shared" si="53"/>
        <v/>
      </c>
      <c r="AG521" s="17" t="str" cm="1">
        <f t="array" ref="AG521">IFERROR(IF(J521="Level",INDEX($M521:$S521,AC521+1),INDEX($M521:$S521,AC521)),"")</f>
        <v/>
      </c>
      <c r="AH521" s="17" cm="1">
        <f t="array" ref="AH521">IFERROR(IF(J521="Level",INDEX($M521:$S521,AD521+1),INDEX($M521:$S521,AD521)),"")</f>
        <v>0</v>
      </c>
      <c r="AI521" s="17" t="str" cm="1">
        <f t="array" ref="AI521">IFERROR(INDEX($M521:$S521,AE521),"")</f>
        <v/>
      </c>
      <c r="AJ521" s="17" t="str" cm="1">
        <f t="array" ref="AJ521">IFERROR(INDEX($M521:$S521,AF521),"")</f>
        <v/>
      </c>
      <c r="AK521" s="17" t="str" cm="1">
        <f t="array" ref="AK521">IFERROR(IF(J521="Level",INDEX($T521:$Z521,AC521+1),INDEX($T521:$Z521,AC521)),"")</f>
        <v/>
      </c>
      <c r="AL521" s="17" cm="1">
        <f t="array" ref="AL521">IFERROR(IF(J521="Level",INDEX($T521:$Z521,AD521+1),INDEX($T521:$Z521,AD521)),"")</f>
        <v>0</v>
      </c>
      <c r="AM521" s="17" t="str" cm="1">
        <f t="array" ref="AM521">IFERROR(INDEX($T521:$Z521,AE521),"")</f>
        <v/>
      </c>
      <c r="AN521" s="17" t="str" cm="1">
        <f t="array" ref="AN521">IFERROR(INDEX($T521:$Z521,AF521),"")</f>
        <v/>
      </c>
    </row>
    <row r="522" spans="1:40" hidden="1" x14ac:dyDescent="0.2">
      <c r="A522" s="17" t="str">
        <f t="shared" si="48"/>
        <v>PhD Biological Sciences (Split Site): PRP3BIOBIO07</v>
      </c>
      <c r="B522" s="11" t="s">
        <v>3144</v>
      </c>
      <c r="C522" s="11" t="s">
        <v>32964</v>
      </c>
      <c r="D522" s="11" t="s">
        <v>32245</v>
      </c>
      <c r="E522" s="11" t="s">
        <v>126</v>
      </c>
      <c r="F522" s="11" t="s">
        <v>71</v>
      </c>
      <c r="G522" s="11" t="s">
        <v>32186</v>
      </c>
      <c r="H522" s="11" t="s">
        <v>72</v>
      </c>
      <c r="I522" s="11">
        <v>0</v>
      </c>
      <c r="J522" s="11" t="s">
        <v>32168</v>
      </c>
      <c r="K522" s="11" t="s">
        <v>32168</v>
      </c>
      <c r="L522" s="11">
        <v>0</v>
      </c>
      <c r="M522" s="11">
        <v>0</v>
      </c>
      <c r="N522" s="11">
        <v>0</v>
      </c>
      <c r="O522" s="11">
        <v>0</v>
      </c>
      <c r="P522" s="11">
        <v>0</v>
      </c>
      <c r="Q522" s="11">
        <v>0</v>
      </c>
      <c r="R522" s="11">
        <v>0</v>
      </c>
      <c r="S522" s="11">
        <v>0</v>
      </c>
      <c r="T522" s="11">
        <v>0</v>
      </c>
      <c r="U522" s="11">
        <v>0</v>
      </c>
      <c r="V522" s="11">
        <v>0</v>
      </c>
      <c r="W522" s="11">
        <v>0</v>
      </c>
      <c r="X522" s="11">
        <v>0</v>
      </c>
      <c r="Y522" s="11">
        <v>0</v>
      </c>
      <c r="Z522" s="11">
        <v>0</v>
      </c>
      <c r="AA522" s="12" t="s">
        <v>32952</v>
      </c>
      <c r="AB522" s="17" t="str">
        <f t="shared" si="49"/>
        <v>Programme is not compatible with this tool</v>
      </c>
      <c r="AC522" s="17" t="str">
        <f t="shared" si="50"/>
        <v/>
      </c>
      <c r="AD522" s="17">
        <f t="shared" si="51"/>
        <v>6</v>
      </c>
      <c r="AE522" s="17" t="str">
        <f t="shared" si="52"/>
        <v/>
      </c>
      <c r="AF522" s="17" t="str">
        <f t="shared" si="53"/>
        <v/>
      </c>
      <c r="AG522" s="17" t="str" cm="1">
        <f t="array" ref="AG522">IFERROR(IF(J522="Level",INDEX($M522:$S522,AC522+1),INDEX($M522:$S522,AC522)),"")</f>
        <v/>
      </c>
      <c r="AH522" s="17" cm="1">
        <f t="array" ref="AH522">IFERROR(IF(J522="Level",INDEX($M522:$S522,AD522+1),INDEX($M522:$S522,AD522)),"")</f>
        <v>0</v>
      </c>
      <c r="AI522" s="17" t="str" cm="1">
        <f t="array" ref="AI522">IFERROR(INDEX($M522:$S522,AE522),"")</f>
        <v/>
      </c>
      <c r="AJ522" s="17" t="str" cm="1">
        <f t="array" ref="AJ522">IFERROR(INDEX($M522:$S522,AF522),"")</f>
        <v/>
      </c>
      <c r="AK522" s="17" t="str" cm="1">
        <f t="array" ref="AK522">IFERROR(IF(J522="Level",INDEX($T522:$Z522,AC522+1),INDEX($T522:$Z522,AC522)),"")</f>
        <v/>
      </c>
      <c r="AL522" s="17" cm="1">
        <f t="array" ref="AL522">IFERROR(IF(J522="Level",INDEX($T522:$Z522,AD522+1),INDEX($T522:$Z522,AD522)),"")</f>
        <v>0</v>
      </c>
      <c r="AM522" s="17" t="str" cm="1">
        <f t="array" ref="AM522">IFERROR(INDEX($T522:$Z522,AE522),"")</f>
        <v/>
      </c>
      <c r="AN522" s="17" t="str" cm="1">
        <f t="array" ref="AN522">IFERROR(INDEX($T522:$Z522,AF522),"")</f>
        <v/>
      </c>
    </row>
    <row r="523" spans="1:40" hidden="1" x14ac:dyDescent="0.2">
      <c r="A523" s="17" t="str">
        <f t="shared" si="48"/>
        <v>PhD Biological Sciences (BioMed): PRP3BIOBIO08</v>
      </c>
      <c r="B523" s="11" t="s">
        <v>3145</v>
      </c>
      <c r="C523" s="11" t="s">
        <v>32964</v>
      </c>
      <c r="D523" s="11" t="s">
        <v>3146</v>
      </c>
      <c r="E523" s="11" t="s">
        <v>126</v>
      </c>
      <c r="F523" s="11" t="s">
        <v>71</v>
      </c>
      <c r="G523" s="11" t="s">
        <v>32186</v>
      </c>
      <c r="H523" s="11" t="s">
        <v>72</v>
      </c>
      <c r="I523" s="11">
        <v>0</v>
      </c>
      <c r="J523" s="11" t="s">
        <v>32168</v>
      </c>
      <c r="K523" s="11" t="s">
        <v>32168</v>
      </c>
      <c r="L523" s="11">
        <v>0</v>
      </c>
      <c r="M523" s="11">
        <v>0</v>
      </c>
      <c r="N523" s="11">
        <v>0</v>
      </c>
      <c r="O523" s="11">
        <v>0</v>
      </c>
      <c r="P523" s="11">
        <v>0</v>
      </c>
      <c r="Q523" s="11">
        <v>0</v>
      </c>
      <c r="R523" s="11">
        <v>0</v>
      </c>
      <c r="S523" s="11">
        <v>0</v>
      </c>
      <c r="T523" s="11">
        <v>0</v>
      </c>
      <c r="U523" s="11">
        <v>0</v>
      </c>
      <c r="V523" s="11">
        <v>0</v>
      </c>
      <c r="W523" s="11">
        <v>0</v>
      </c>
      <c r="X523" s="11">
        <v>0</v>
      </c>
      <c r="Y523" s="11">
        <v>0</v>
      </c>
      <c r="Z523" s="11">
        <v>0</v>
      </c>
      <c r="AA523" s="12" t="s">
        <v>32952</v>
      </c>
      <c r="AB523" s="17" t="str">
        <f t="shared" si="49"/>
        <v>Programme is not compatible with this tool</v>
      </c>
      <c r="AC523" s="17" t="str">
        <f t="shared" si="50"/>
        <v/>
      </c>
      <c r="AD523" s="17">
        <f t="shared" si="51"/>
        <v>6</v>
      </c>
      <c r="AE523" s="17" t="str">
        <f t="shared" si="52"/>
        <v/>
      </c>
      <c r="AF523" s="17" t="str">
        <f t="shared" si="53"/>
        <v/>
      </c>
      <c r="AG523" s="17" t="str" cm="1">
        <f t="array" ref="AG523">IFERROR(IF(J523="Level",INDEX($M523:$S523,AC523+1),INDEX($M523:$S523,AC523)),"")</f>
        <v/>
      </c>
      <c r="AH523" s="17" cm="1">
        <f t="array" ref="AH523">IFERROR(IF(J523="Level",INDEX($M523:$S523,AD523+1),INDEX($M523:$S523,AD523)),"")</f>
        <v>0</v>
      </c>
      <c r="AI523" s="17" t="str" cm="1">
        <f t="array" ref="AI523">IFERROR(INDEX($M523:$S523,AE523),"")</f>
        <v/>
      </c>
      <c r="AJ523" s="17" t="str" cm="1">
        <f t="array" ref="AJ523">IFERROR(INDEX($M523:$S523,AF523),"")</f>
        <v/>
      </c>
      <c r="AK523" s="17" t="str" cm="1">
        <f t="array" ref="AK523">IFERROR(IF(J523="Level",INDEX($T523:$Z523,AC523+1),INDEX($T523:$Z523,AC523)),"")</f>
        <v/>
      </c>
      <c r="AL523" s="17" cm="1">
        <f t="array" ref="AL523">IFERROR(IF(J523="Level",INDEX($T523:$Z523,AD523+1),INDEX($T523:$Z523,AD523)),"")</f>
        <v>0</v>
      </c>
      <c r="AM523" s="17" t="str" cm="1">
        <f t="array" ref="AM523">IFERROR(INDEX($T523:$Z523,AE523),"")</f>
        <v/>
      </c>
      <c r="AN523" s="17" t="str" cm="1">
        <f t="array" ref="AN523">IFERROR(INDEX($T523:$Z523,AF523),"")</f>
        <v/>
      </c>
    </row>
    <row r="524" spans="1:40" hidden="1" x14ac:dyDescent="0.2">
      <c r="A524" s="17" t="str">
        <f t="shared" si="48"/>
        <v>PhD Complex Living Systems: PRP3BIOBIO10</v>
      </c>
      <c r="B524" s="11" t="s">
        <v>3148</v>
      </c>
      <c r="C524" s="11" t="s">
        <v>32964</v>
      </c>
      <c r="D524" s="11" t="s">
        <v>3149</v>
      </c>
      <c r="E524" s="11" t="s">
        <v>126</v>
      </c>
      <c r="F524" s="11" t="s">
        <v>71</v>
      </c>
      <c r="G524" s="11" t="s">
        <v>32186</v>
      </c>
      <c r="H524" s="11" t="s">
        <v>72</v>
      </c>
      <c r="I524" s="11">
        <v>0</v>
      </c>
      <c r="J524" s="11" t="s">
        <v>32168</v>
      </c>
      <c r="K524" s="11" t="s">
        <v>32168</v>
      </c>
      <c r="L524" s="11">
        <v>0</v>
      </c>
      <c r="M524" s="11">
        <v>0</v>
      </c>
      <c r="N524" s="11">
        <v>0</v>
      </c>
      <c r="O524" s="11">
        <v>0</v>
      </c>
      <c r="P524" s="11">
        <v>0</v>
      </c>
      <c r="Q524" s="11">
        <v>0</v>
      </c>
      <c r="R524" s="11">
        <v>0</v>
      </c>
      <c r="S524" s="11">
        <v>0</v>
      </c>
      <c r="T524" s="11">
        <v>0</v>
      </c>
      <c r="U524" s="11">
        <v>0</v>
      </c>
      <c r="V524" s="11">
        <v>0</v>
      </c>
      <c r="W524" s="11">
        <v>0</v>
      </c>
      <c r="X524" s="11">
        <v>0</v>
      </c>
      <c r="Y524" s="11">
        <v>0</v>
      </c>
      <c r="Z524" s="11">
        <v>0</v>
      </c>
      <c r="AA524" s="12" t="s">
        <v>32952</v>
      </c>
      <c r="AB524" s="17" t="str">
        <f t="shared" si="49"/>
        <v>Programme is not compatible with this tool</v>
      </c>
      <c r="AC524" s="17" t="str">
        <f t="shared" si="50"/>
        <v/>
      </c>
      <c r="AD524" s="17">
        <f t="shared" si="51"/>
        <v>6</v>
      </c>
      <c r="AE524" s="17" t="str">
        <f t="shared" si="52"/>
        <v/>
      </c>
      <c r="AF524" s="17" t="str">
        <f t="shared" si="53"/>
        <v/>
      </c>
      <c r="AG524" s="17" t="str" cm="1">
        <f t="array" ref="AG524">IFERROR(IF(J524="Level",INDEX($M524:$S524,AC524+1),INDEX($M524:$S524,AC524)),"")</f>
        <v/>
      </c>
      <c r="AH524" s="17" cm="1">
        <f t="array" ref="AH524">IFERROR(IF(J524="Level",INDEX($M524:$S524,AD524+1),INDEX($M524:$S524,AD524)),"")</f>
        <v>0</v>
      </c>
      <c r="AI524" s="17" t="str" cm="1">
        <f t="array" ref="AI524">IFERROR(INDEX($M524:$S524,AE524),"")</f>
        <v/>
      </c>
      <c r="AJ524" s="17" t="str" cm="1">
        <f t="array" ref="AJ524">IFERROR(INDEX($M524:$S524,AF524),"")</f>
        <v/>
      </c>
      <c r="AK524" s="17" t="str" cm="1">
        <f t="array" ref="AK524">IFERROR(IF(J524="Level",INDEX($T524:$Z524,AC524+1),INDEX($T524:$Z524,AC524)),"")</f>
        <v/>
      </c>
      <c r="AL524" s="17" cm="1">
        <f t="array" ref="AL524">IFERROR(IF(J524="Level",INDEX($T524:$Z524,AD524+1),INDEX($T524:$Z524,AD524)),"")</f>
        <v>0</v>
      </c>
      <c r="AM524" s="17" t="str" cm="1">
        <f t="array" ref="AM524">IFERROR(INDEX($T524:$Z524,AE524),"")</f>
        <v/>
      </c>
      <c r="AN524" s="17" t="str" cm="1">
        <f t="array" ref="AN524">IFERROR(INDEX($T524:$Z524,AF524),"")</f>
        <v/>
      </c>
    </row>
    <row r="525" spans="1:40" hidden="1" x14ac:dyDescent="0.2">
      <c r="A525" s="17" t="str">
        <f t="shared" si="48"/>
        <v>PhD Complex Living Systems (SWBio): PRP3BIOBIO11</v>
      </c>
      <c r="B525" s="11" t="s">
        <v>3150</v>
      </c>
      <c r="C525" s="11" t="s">
        <v>32964</v>
      </c>
      <c r="D525" s="11" t="s">
        <v>3151</v>
      </c>
      <c r="E525" s="11" t="s">
        <v>126</v>
      </c>
      <c r="F525" s="11" t="s">
        <v>71</v>
      </c>
      <c r="G525" s="11" t="s">
        <v>32186</v>
      </c>
      <c r="H525" s="11" t="s">
        <v>72</v>
      </c>
      <c r="I525" s="11">
        <v>0</v>
      </c>
      <c r="J525" s="11" t="s">
        <v>32168</v>
      </c>
      <c r="K525" s="11" t="s">
        <v>32168</v>
      </c>
      <c r="L525" s="11">
        <v>0</v>
      </c>
      <c r="M525" s="11">
        <v>0</v>
      </c>
      <c r="N525" s="11">
        <v>0</v>
      </c>
      <c r="O525" s="11">
        <v>0</v>
      </c>
      <c r="P525" s="11">
        <v>0</v>
      </c>
      <c r="Q525" s="11">
        <v>0</v>
      </c>
      <c r="R525" s="11">
        <v>0</v>
      </c>
      <c r="S525" s="11">
        <v>0</v>
      </c>
      <c r="T525" s="11">
        <v>0</v>
      </c>
      <c r="U525" s="11">
        <v>0</v>
      </c>
      <c r="V525" s="11">
        <v>0</v>
      </c>
      <c r="W525" s="11">
        <v>0</v>
      </c>
      <c r="X525" s="11">
        <v>0</v>
      </c>
      <c r="Y525" s="11">
        <v>0</v>
      </c>
      <c r="Z525" s="11">
        <v>0</v>
      </c>
      <c r="AA525" s="12" t="s">
        <v>32952</v>
      </c>
      <c r="AB525" s="17" t="str">
        <f t="shared" si="49"/>
        <v>Programme is not compatible with this tool</v>
      </c>
      <c r="AC525" s="17" t="str">
        <f t="shared" si="50"/>
        <v/>
      </c>
      <c r="AD525" s="17">
        <f t="shared" si="51"/>
        <v>6</v>
      </c>
      <c r="AE525" s="17" t="str">
        <f t="shared" si="52"/>
        <v/>
      </c>
      <c r="AF525" s="17" t="str">
        <f t="shared" si="53"/>
        <v/>
      </c>
      <c r="AG525" s="17" t="str" cm="1">
        <f t="array" ref="AG525">IFERROR(IF(J525="Level",INDEX($M525:$S525,AC525+1),INDEX($M525:$S525,AC525)),"")</f>
        <v/>
      </c>
      <c r="AH525" s="17" cm="1">
        <f t="array" ref="AH525">IFERROR(IF(J525="Level",INDEX($M525:$S525,AD525+1),INDEX($M525:$S525,AD525)),"")</f>
        <v>0</v>
      </c>
      <c r="AI525" s="17" t="str" cm="1">
        <f t="array" ref="AI525">IFERROR(INDEX($M525:$S525,AE525),"")</f>
        <v/>
      </c>
      <c r="AJ525" s="17" t="str" cm="1">
        <f t="array" ref="AJ525">IFERROR(INDEX($M525:$S525,AF525),"")</f>
        <v/>
      </c>
      <c r="AK525" s="17" t="str" cm="1">
        <f t="array" ref="AK525">IFERROR(IF(J525="Level",INDEX($T525:$Z525,AC525+1),INDEX($T525:$Z525,AC525)),"")</f>
        <v/>
      </c>
      <c r="AL525" s="17" cm="1">
        <f t="array" ref="AL525">IFERROR(IF(J525="Level",INDEX($T525:$Z525,AD525+1),INDEX($T525:$Z525,AD525)),"")</f>
        <v>0</v>
      </c>
      <c r="AM525" s="17" t="str" cm="1">
        <f t="array" ref="AM525">IFERROR(INDEX($T525:$Z525,AE525),"")</f>
        <v/>
      </c>
      <c r="AN525" s="17" t="str" cm="1">
        <f t="array" ref="AN525">IFERROR(INDEX($T525:$Z525,AF525),"")</f>
        <v/>
      </c>
    </row>
    <row r="526" spans="1:40" hidden="1" x14ac:dyDescent="0.2">
      <c r="A526" s="17" t="str">
        <f t="shared" si="48"/>
        <v>PhD Biological Sciences (QUEX): PRP3BIOBIO12</v>
      </c>
      <c r="B526" s="11" t="s">
        <v>3152</v>
      </c>
      <c r="C526" s="11" t="s">
        <v>32964</v>
      </c>
      <c r="D526" s="11" t="s">
        <v>3153</v>
      </c>
      <c r="E526" s="11" t="s">
        <v>126</v>
      </c>
      <c r="F526" s="11" t="s">
        <v>71</v>
      </c>
      <c r="G526" s="11" t="s">
        <v>32186</v>
      </c>
      <c r="H526" s="11" t="s">
        <v>72</v>
      </c>
      <c r="I526" s="11">
        <v>0</v>
      </c>
      <c r="J526" s="11" t="s">
        <v>32168</v>
      </c>
      <c r="K526" s="11" t="s">
        <v>32168</v>
      </c>
      <c r="L526" s="11">
        <v>0</v>
      </c>
      <c r="M526" s="11">
        <v>0</v>
      </c>
      <c r="N526" s="11">
        <v>0</v>
      </c>
      <c r="O526" s="11">
        <v>0</v>
      </c>
      <c r="P526" s="11">
        <v>0</v>
      </c>
      <c r="Q526" s="11">
        <v>0</v>
      </c>
      <c r="R526" s="11">
        <v>0</v>
      </c>
      <c r="S526" s="11">
        <v>0</v>
      </c>
      <c r="T526" s="11">
        <v>0</v>
      </c>
      <c r="U526" s="11">
        <v>0</v>
      </c>
      <c r="V526" s="11">
        <v>0</v>
      </c>
      <c r="W526" s="11">
        <v>0</v>
      </c>
      <c r="X526" s="11">
        <v>0</v>
      </c>
      <c r="Y526" s="11">
        <v>0</v>
      </c>
      <c r="Z526" s="11">
        <v>0</v>
      </c>
      <c r="AA526" s="12" t="s">
        <v>32952</v>
      </c>
      <c r="AB526" s="17" t="str">
        <f t="shared" si="49"/>
        <v>Programme is not compatible with this tool</v>
      </c>
      <c r="AC526" s="17" t="str">
        <f t="shared" si="50"/>
        <v/>
      </c>
      <c r="AD526" s="17">
        <f t="shared" si="51"/>
        <v>6</v>
      </c>
      <c r="AE526" s="17" t="str">
        <f t="shared" si="52"/>
        <v/>
      </c>
      <c r="AF526" s="17" t="str">
        <f t="shared" si="53"/>
        <v/>
      </c>
      <c r="AG526" s="17" t="str" cm="1">
        <f t="array" ref="AG526">IFERROR(IF(J526="Level",INDEX($M526:$S526,AC526+1),INDEX($M526:$S526,AC526)),"")</f>
        <v/>
      </c>
      <c r="AH526" s="17" cm="1">
        <f t="array" ref="AH526">IFERROR(IF(J526="Level",INDEX($M526:$S526,AD526+1),INDEX($M526:$S526,AD526)),"")</f>
        <v>0</v>
      </c>
      <c r="AI526" s="17" t="str" cm="1">
        <f t="array" ref="AI526">IFERROR(INDEX($M526:$S526,AE526),"")</f>
        <v/>
      </c>
      <c r="AJ526" s="17" t="str" cm="1">
        <f t="array" ref="AJ526">IFERROR(INDEX($M526:$S526,AF526),"")</f>
        <v/>
      </c>
      <c r="AK526" s="17" t="str" cm="1">
        <f t="array" ref="AK526">IFERROR(IF(J526="Level",INDEX($T526:$Z526,AC526+1),INDEX($T526:$Z526,AC526)),"")</f>
        <v/>
      </c>
      <c r="AL526" s="17" cm="1">
        <f t="array" ref="AL526">IFERROR(IF(J526="Level",INDEX($T526:$Z526,AD526+1),INDEX($T526:$Z526,AD526)),"")</f>
        <v>0</v>
      </c>
      <c r="AM526" s="17" t="str" cm="1">
        <f t="array" ref="AM526">IFERROR(INDEX($T526:$Z526,AE526),"")</f>
        <v/>
      </c>
      <c r="AN526" s="17" t="str" cm="1">
        <f t="array" ref="AN526">IFERROR(INDEX($T526:$Z526,AF526),"")</f>
        <v/>
      </c>
    </row>
    <row r="527" spans="1:40" hidden="1" x14ac:dyDescent="0.2">
      <c r="A527" s="17" t="str">
        <f t="shared" si="48"/>
        <v>PhD Complex Living Systems (Split Site): PRP3BIOBIO13</v>
      </c>
      <c r="B527" s="11" t="s">
        <v>3154</v>
      </c>
      <c r="C527" s="11" t="s">
        <v>32964</v>
      </c>
      <c r="D527" s="11" t="s">
        <v>3155</v>
      </c>
      <c r="E527" s="11" t="s">
        <v>126</v>
      </c>
      <c r="F527" s="11" t="s">
        <v>71</v>
      </c>
      <c r="G527" s="11" t="s">
        <v>32186</v>
      </c>
      <c r="H527" s="11" t="s">
        <v>72</v>
      </c>
      <c r="I527" s="11">
        <v>0</v>
      </c>
      <c r="J527" s="11" t="s">
        <v>32168</v>
      </c>
      <c r="K527" s="11" t="s">
        <v>32168</v>
      </c>
      <c r="L527" s="11">
        <v>0</v>
      </c>
      <c r="M527" s="11">
        <v>0</v>
      </c>
      <c r="N527" s="11">
        <v>0</v>
      </c>
      <c r="O527" s="11">
        <v>0</v>
      </c>
      <c r="P527" s="11">
        <v>0</v>
      </c>
      <c r="Q527" s="11">
        <v>0</v>
      </c>
      <c r="R527" s="11">
        <v>0</v>
      </c>
      <c r="S527" s="11">
        <v>0</v>
      </c>
      <c r="T527" s="11">
        <v>0</v>
      </c>
      <c r="U527" s="11">
        <v>0</v>
      </c>
      <c r="V527" s="11">
        <v>0</v>
      </c>
      <c r="W527" s="11">
        <v>0</v>
      </c>
      <c r="X527" s="11">
        <v>0</v>
      </c>
      <c r="Y527" s="11">
        <v>0</v>
      </c>
      <c r="Z527" s="11">
        <v>0</v>
      </c>
      <c r="AA527" s="12" t="s">
        <v>32952</v>
      </c>
      <c r="AB527" s="17" t="str">
        <f t="shared" si="49"/>
        <v>Programme is not compatible with this tool</v>
      </c>
      <c r="AC527" s="17" t="str">
        <f t="shared" si="50"/>
        <v/>
      </c>
      <c r="AD527" s="17">
        <f t="shared" si="51"/>
        <v>6</v>
      </c>
      <c r="AE527" s="17" t="str">
        <f t="shared" si="52"/>
        <v/>
      </c>
      <c r="AF527" s="17" t="str">
        <f t="shared" si="53"/>
        <v/>
      </c>
      <c r="AG527" s="17" t="str" cm="1">
        <f t="array" ref="AG527">IFERROR(IF(J527="Level",INDEX($M527:$S527,AC527+1),INDEX($M527:$S527,AC527)),"")</f>
        <v/>
      </c>
      <c r="AH527" s="17" cm="1">
        <f t="array" ref="AH527">IFERROR(IF(J527="Level",INDEX($M527:$S527,AD527+1),INDEX($M527:$S527,AD527)),"")</f>
        <v>0</v>
      </c>
      <c r="AI527" s="17" t="str" cm="1">
        <f t="array" ref="AI527">IFERROR(INDEX($M527:$S527,AE527),"")</f>
        <v/>
      </c>
      <c r="AJ527" s="17" t="str" cm="1">
        <f t="array" ref="AJ527">IFERROR(INDEX($M527:$S527,AF527),"")</f>
        <v/>
      </c>
      <c r="AK527" s="17" t="str" cm="1">
        <f t="array" ref="AK527">IFERROR(IF(J527="Level",INDEX($T527:$Z527,AC527+1),INDEX($T527:$Z527,AC527)),"")</f>
        <v/>
      </c>
      <c r="AL527" s="17" cm="1">
        <f t="array" ref="AL527">IFERROR(IF(J527="Level",INDEX($T527:$Z527,AD527+1),INDEX($T527:$Z527,AD527)),"")</f>
        <v>0</v>
      </c>
      <c r="AM527" s="17" t="str" cm="1">
        <f t="array" ref="AM527">IFERROR(INDEX($T527:$Z527,AE527),"")</f>
        <v/>
      </c>
      <c r="AN527" s="17" t="str" cm="1">
        <f t="array" ref="AN527">IFERROR(INDEX($T527:$Z527,AF527),"")</f>
        <v/>
      </c>
    </row>
    <row r="528" spans="1:40" hidden="1" x14ac:dyDescent="0.2">
      <c r="A528" s="17" t="str">
        <f t="shared" si="48"/>
        <v>MPhil Medical Studies (CBS) (QUEX) - Cornwall: PRH2EMSCMHCC</v>
      </c>
      <c r="B528" s="11" t="s">
        <v>32122</v>
      </c>
      <c r="C528" s="11" t="s">
        <v>32964</v>
      </c>
      <c r="D528" s="11" t="s">
        <v>32909</v>
      </c>
      <c r="E528" s="11" t="s">
        <v>142</v>
      </c>
      <c r="F528" s="11" t="s">
        <v>71</v>
      </c>
      <c r="G528" s="11" t="s">
        <v>32186</v>
      </c>
      <c r="H528" s="11" t="s">
        <v>72</v>
      </c>
      <c r="I528" s="11">
        <v>0</v>
      </c>
      <c r="J528" s="11" t="s">
        <v>32168</v>
      </c>
      <c r="K528" s="11" t="s">
        <v>32168</v>
      </c>
      <c r="L528" s="11">
        <v>0</v>
      </c>
      <c r="M528" s="11">
        <v>0</v>
      </c>
      <c r="N528" s="11">
        <v>0</v>
      </c>
      <c r="O528" s="11">
        <v>0</v>
      </c>
      <c r="P528" s="11">
        <v>0</v>
      </c>
      <c r="Q528" s="11">
        <v>0</v>
      </c>
      <c r="R528" s="11">
        <v>0</v>
      </c>
      <c r="S528" s="11">
        <v>0</v>
      </c>
      <c r="T528" s="11">
        <v>0</v>
      </c>
      <c r="U528" s="11">
        <v>0</v>
      </c>
      <c r="V528" s="11">
        <v>0</v>
      </c>
      <c r="W528" s="11">
        <v>0</v>
      </c>
      <c r="X528" s="11">
        <v>0</v>
      </c>
      <c r="Y528" s="11">
        <v>0</v>
      </c>
      <c r="Z528" s="11">
        <v>0</v>
      </c>
      <c r="AA528" s="12" t="s">
        <v>32952</v>
      </c>
      <c r="AB528" s="17" t="str">
        <f t="shared" si="49"/>
        <v>Programme is not compatible with this tool</v>
      </c>
      <c r="AC528" s="17" t="str">
        <f t="shared" si="50"/>
        <v/>
      </c>
      <c r="AD528" s="17">
        <f t="shared" si="51"/>
        <v>6</v>
      </c>
      <c r="AE528" s="17" t="str">
        <f t="shared" si="52"/>
        <v/>
      </c>
      <c r="AF528" s="17" t="str">
        <f t="shared" si="53"/>
        <v/>
      </c>
      <c r="AG528" s="17" t="str" cm="1">
        <f t="array" ref="AG528">IFERROR(IF(J528="Level",INDEX($M528:$S528,AC528+1),INDEX($M528:$S528,AC528)),"")</f>
        <v/>
      </c>
      <c r="AH528" s="17" cm="1">
        <f t="array" ref="AH528">IFERROR(IF(J528="Level",INDEX($M528:$S528,AD528+1),INDEX($M528:$S528,AD528)),"")</f>
        <v>0</v>
      </c>
      <c r="AI528" s="17" t="str" cm="1">
        <f t="array" ref="AI528">IFERROR(INDEX($M528:$S528,AE528),"")</f>
        <v/>
      </c>
      <c r="AJ528" s="17" t="str" cm="1">
        <f t="array" ref="AJ528">IFERROR(INDEX($M528:$S528,AF528),"")</f>
        <v/>
      </c>
      <c r="AK528" s="17" t="str" cm="1">
        <f t="array" ref="AK528">IFERROR(IF(J528="Level",INDEX($T528:$Z528,AC528+1),INDEX($T528:$Z528,AC528)),"")</f>
        <v/>
      </c>
      <c r="AL528" s="17" cm="1">
        <f t="array" ref="AL528">IFERROR(IF(J528="Level",INDEX($T528:$Z528,AD528+1),INDEX($T528:$Z528,AD528)),"")</f>
        <v>0</v>
      </c>
      <c r="AM528" s="17" t="str" cm="1">
        <f t="array" ref="AM528">IFERROR(INDEX($T528:$Z528,AE528),"")</f>
        <v/>
      </c>
      <c r="AN528" s="17" t="str" cm="1">
        <f t="array" ref="AN528">IFERROR(INDEX($T528:$Z528,AF528),"")</f>
        <v/>
      </c>
    </row>
    <row r="529" spans="1:40" hidden="1" x14ac:dyDescent="0.2">
      <c r="A529" s="17" t="str">
        <f t="shared" si="48"/>
        <v>MPhil Clinical and Biomedical Sciences: PRH2EMSEMS11</v>
      </c>
      <c r="B529" s="11" t="s">
        <v>2563</v>
      </c>
      <c r="C529" s="11" t="s">
        <v>32964</v>
      </c>
      <c r="D529" s="11" t="s">
        <v>2564</v>
      </c>
      <c r="E529" s="11" t="s">
        <v>142</v>
      </c>
      <c r="F529" s="11" t="s">
        <v>71</v>
      </c>
      <c r="G529" s="11" t="s">
        <v>32186</v>
      </c>
      <c r="H529" s="11" t="s">
        <v>72</v>
      </c>
      <c r="I529" s="11">
        <v>0</v>
      </c>
      <c r="J529" s="11" t="s">
        <v>32168</v>
      </c>
      <c r="K529" s="11" t="s">
        <v>32168</v>
      </c>
      <c r="L529" s="11">
        <v>0</v>
      </c>
      <c r="M529" s="11">
        <v>0</v>
      </c>
      <c r="N529" s="11">
        <v>0</v>
      </c>
      <c r="O529" s="11">
        <v>0</v>
      </c>
      <c r="P529" s="11">
        <v>0</v>
      </c>
      <c r="Q529" s="11">
        <v>0</v>
      </c>
      <c r="R529" s="11">
        <v>0</v>
      </c>
      <c r="S529" s="11">
        <v>0</v>
      </c>
      <c r="T529" s="11">
        <v>0</v>
      </c>
      <c r="U529" s="11">
        <v>0</v>
      </c>
      <c r="V529" s="11">
        <v>0</v>
      </c>
      <c r="W529" s="11">
        <v>0</v>
      </c>
      <c r="X529" s="11">
        <v>0</v>
      </c>
      <c r="Y529" s="11">
        <v>0</v>
      </c>
      <c r="Z529" s="11">
        <v>0</v>
      </c>
      <c r="AA529" s="12" t="s">
        <v>32952</v>
      </c>
      <c r="AB529" s="17" t="str">
        <f t="shared" si="49"/>
        <v>Programme is not compatible with this tool</v>
      </c>
      <c r="AC529" s="17" t="str">
        <f t="shared" si="50"/>
        <v/>
      </c>
      <c r="AD529" s="17">
        <f t="shared" si="51"/>
        <v>6</v>
      </c>
      <c r="AE529" s="17" t="str">
        <f t="shared" si="52"/>
        <v/>
      </c>
      <c r="AF529" s="17" t="str">
        <f t="shared" si="53"/>
        <v/>
      </c>
      <c r="AG529" s="17" t="str" cm="1">
        <f t="array" ref="AG529">IFERROR(IF(J529="Level",INDEX($M529:$S529,AC529+1),INDEX($M529:$S529,AC529)),"")</f>
        <v/>
      </c>
      <c r="AH529" s="17" cm="1">
        <f t="array" ref="AH529">IFERROR(IF(J529="Level",INDEX($M529:$S529,AD529+1),INDEX($M529:$S529,AD529)),"")</f>
        <v>0</v>
      </c>
      <c r="AI529" s="17" t="str" cm="1">
        <f t="array" ref="AI529">IFERROR(INDEX($M529:$S529,AE529),"")</f>
        <v/>
      </c>
      <c r="AJ529" s="17" t="str" cm="1">
        <f t="array" ref="AJ529">IFERROR(INDEX($M529:$S529,AF529),"")</f>
        <v/>
      </c>
      <c r="AK529" s="17" t="str" cm="1">
        <f t="array" ref="AK529">IFERROR(IF(J529="Level",INDEX($T529:$Z529,AC529+1),INDEX($T529:$Z529,AC529)),"")</f>
        <v/>
      </c>
      <c r="AL529" s="17" cm="1">
        <f t="array" ref="AL529">IFERROR(IF(J529="Level",INDEX($T529:$Z529,AD529+1),INDEX($T529:$Z529,AD529)),"")</f>
        <v>0</v>
      </c>
      <c r="AM529" s="17" t="str" cm="1">
        <f t="array" ref="AM529">IFERROR(INDEX($T529:$Z529,AE529),"")</f>
        <v/>
      </c>
      <c r="AN529" s="17" t="str" cm="1">
        <f t="array" ref="AN529">IFERROR(INDEX($T529:$Z529,AF529),"")</f>
        <v/>
      </c>
    </row>
    <row r="530" spans="1:40" hidden="1" x14ac:dyDescent="0.2">
      <c r="A530" s="17" t="str">
        <f t="shared" si="48"/>
        <v>MPhil Genetics and Genomics: PRH2EMSEMS12</v>
      </c>
      <c r="B530" s="11" t="s">
        <v>2565</v>
      </c>
      <c r="C530" s="11" t="s">
        <v>32964</v>
      </c>
      <c r="D530" s="11" t="s">
        <v>2566</v>
      </c>
      <c r="E530" s="11" t="s">
        <v>142</v>
      </c>
      <c r="F530" s="11" t="s">
        <v>71</v>
      </c>
      <c r="G530" s="11" t="s">
        <v>32186</v>
      </c>
      <c r="H530" s="11" t="s">
        <v>72</v>
      </c>
      <c r="I530" s="11">
        <v>0</v>
      </c>
      <c r="J530" s="11" t="s">
        <v>32168</v>
      </c>
      <c r="K530" s="11" t="s">
        <v>32168</v>
      </c>
      <c r="L530" s="11">
        <v>0</v>
      </c>
      <c r="M530" s="11">
        <v>0</v>
      </c>
      <c r="N530" s="11">
        <v>0</v>
      </c>
      <c r="O530" s="11">
        <v>0</v>
      </c>
      <c r="P530" s="11">
        <v>0</v>
      </c>
      <c r="Q530" s="11">
        <v>0</v>
      </c>
      <c r="R530" s="11">
        <v>0</v>
      </c>
      <c r="S530" s="11">
        <v>0</v>
      </c>
      <c r="T530" s="11">
        <v>0</v>
      </c>
      <c r="U530" s="11">
        <v>0</v>
      </c>
      <c r="V530" s="11">
        <v>0</v>
      </c>
      <c r="W530" s="11">
        <v>0</v>
      </c>
      <c r="X530" s="11">
        <v>0</v>
      </c>
      <c r="Y530" s="11">
        <v>0</v>
      </c>
      <c r="Z530" s="11">
        <v>0</v>
      </c>
      <c r="AA530" s="12" t="s">
        <v>32952</v>
      </c>
      <c r="AB530" s="17" t="str">
        <f t="shared" si="49"/>
        <v>Programme is not compatible with this tool</v>
      </c>
      <c r="AC530" s="17" t="str">
        <f t="shared" si="50"/>
        <v/>
      </c>
      <c r="AD530" s="17">
        <f t="shared" si="51"/>
        <v>6</v>
      </c>
      <c r="AE530" s="17" t="str">
        <f t="shared" si="52"/>
        <v/>
      </c>
      <c r="AF530" s="17" t="str">
        <f t="shared" si="53"/>
        <v/>
      </c>
      <c r="AG530" s="17" t="str" cm="1">
        <f t="array" ref="AG530">IFERROR(IF(J530="Level",INDEX($M530:$S530,AC530+1),INDEX($M530:$S530,AC530)),"")</f>
        <v/>
      </c>
      <c r="AH530" s="17" cm="1">
        <f t="array" ref="AH530">IFERROR(IF(J530="Level",INDEX($M530:$S530,AD530+1),INDEX($M530:$S530,AD530)),"")</f>
        <v>0</v>
      </c>
      <c r="AI530" s="17" t="str" cm="1">
        <f t="array" ref="AI530">IFERROR(INDEX($M530:$S530,AE530),"")</f>
        <v/>
      </c>
      <c r="AJ530" s="17" t="str" cm="1">
        <f t="array" ref="AJ530">IFERROR(INDEX($M530:$S530,AF530),"")</f>
        <v/>
      </c>
      <c r="AK530" s="17" t="str" cm="1">
        <f t="array" ref="AK530">IFERROR(IF(J530="Level",INDEX($T530:$Z530,AC530+1),INDEX($T530:$Z530,AC530)),"")</f>
        <v/>
      </c>
      <c r="AL530" s="17" cm="1">
        <f t="array" ref="AL530">IFERROR(IF(J530="Level",INDEX($T530:$Z530,AD530+1),INDEX($T530:$Z530,AD530)),"")</f>
        <v>0</v>
      </c>
      <c r="AM530" s="17" t="str" cm="1">
        <f t="array" ref="AM530">IFERROR(INDEX($T530:$Z530,AE530),"")</f>
        <v/>
      </c>
      <c r="AN530" s="17" t="str" cm="1">
        <f t="array" ref="AN530">IFERROR(INDEX($T530:$Z530,AF530),"")</f>
        <v/>
      </c>
    </row>
    <row r="531" spans="1:40" hidden="1" x14ac:dyDescent="0.2">
      <c r="A531" s="17" t="str">
        <f t="shared" si="48"/>
        <v>MPhil Medical Studies (CBS): PRH2EMSEMS16</v>
      </c>
      <c r="B531" s="11" t="s">
        <v>32128</v>
      </c>
      <c r="C531" s="11" t="s">
        <v>32964</v>
      </c>
      <c r="D531" s="11" t="s">
        <v>32915</v>
      </c>
      <c r="E531" s="11" t="s">
        <v>142</v>
      </c>
      <c r="F531" s="11" t="s">
        <v>71</v>
      </c>
      <c r="G531" s="11" t="s">
        <v>32186</v>
      </c>
      <c r="H531" s="11" t="s">
        <v>72</v>
      </c>
      <c r="I531" s="11">
        <v>0</v>
      </c>
      <c r="J531" s="11" t="s">
        <v>32168</v>
      </c>
      <c r="K531" s="11" t="s">
        <v>32168</v>
      </c>
      <c r="L531" s="11">
        <v>0</v>
      </c>
      <c r="M531" s="11">
        <v>0</v>
      </c>
      <c r="N531" s="11">
        <v>0</v>
      </c>
      <c r="O531" s="11">
        <v>0</v>
      </c>
      <c r="P531" s="11">
        <v>0</v>
      </c>
      <c r="Q531" s="11">
        <v>0</v>
      </c>
      <c r="R531" s="11">
        <v>0</v>
      </c>
      <c r="S531" s="11">
        <v>0</v>
      </c>
      <c r="T531" s="11">
        <v>0</v>
      </c>
      <c r="U531" s="11">
        <v>0</v>
      </c>
      <c r="V531" s="11">
        <v>0</v>
      </c>
      <c r="W531" s="11">
        <v>0</v>
      </c>
      <c r="X531" s="11">
        <v>0</v>
      </c>
      <c r="Y531" s="11">
        <v>0</v>
      </c>
      <c r="Z531" s="11">
        <v>0</v>
      </c>
      <c r="AA531" s="12" t="s">
        <v>32952</v>
      </c>
      <c r="AB531" s="17" t="str">
        <f t="shared" si="49"/>
        <v>Programme is not compatible with this tool</v>
      </c>
      <c r="AC531" s="17" t="str">
        <f t="shared" si="50"/>
        <v/>
      </c>
      <c r="AD531" s="17">
        <f t="shared" si="51"/>
        <v>6</v>
      </c>
      <c r="AE531" s="17" t="str">
        <f t="shared" si="52"/>
        <v/>
      </c>
      <c r="AF531" s="17" t="str">
        <f t="shared" si="53"/>
        <v/>
      </c>
      <c r="AG531" s="17" t="str" cm="1">
        <f t="array" ref="AG531">IFERROR(IF(J531="Level",INDEX($M531:$S531,AC531+1),INDEX($M531:$S531,AC531)),"")</f>
        <v/>
      </c>
      <c r="AH531" s="17" cm="1">
        <f t="array" ref="AH531">IFERROR(IF(J531="Level",INDEX($M531:$S531,AD531+1),INDEX($M531:$S531,AD531)),"")</f>
        <v>0</v>
      </c>
      <c r="AI531" s="17" t="str" cm="1">
        <f t="array" ref="AI531">IFERROR(INDEX($M531:$S531,AE531),"")</f>
        <v/>
      </c>
      <c r="AJ531" s="17" t="str" cm="1">
        <f t="array" ref="AJ531">IFERROR(INDEX($M531:$S531,AF531),"")</f>
        <v/>
      </c>
      <c r="AK531" s="17" t="str" cm="1">
        <f t="array" ref="AK531">IFERROR(IF(J531="Level",INDEX($T531:$Z531,AC531+1),INDEX($T531:$Z531,AC531)),"")</f>
        <v/>
      </c>
      <c r="AL531" s="17" cm="1">
        <f t="array" ref="AL531">IFERROR(IF(J531="Level",INDEX($T531:$Z531,AD531+1),INDEX($T531:$Z531,AD531)),"")</f>
        <v>0</v>
      </c>
      <c r="AM531" s="17" t="str" cm="1">
        <f t="array" ref="AM531">IFERROR(INDEX($T531:$Z531,AE531),"")</f>
        <v/>
      </c>
      <c r="AN531" s="17" t="str" cm="1">
        <f t="array" ref="AN531">IFERROR(INDEX($T531:$Z531,AF531),"")</f>
        <v/>
      </c>
    </row>
    <row r="532" spans="1:40" hidden="1" x14ac:dyDescent="0.2">
      <c r="A532" s="17" t="str">
        <f t="shared" si="48"/>
        <v>MPhil Medical Studies (CBS) (QUEX): PRH2EMSEMS19</v>
      </c>
      <c r="B532" s="11" t="s">
        <v>32131</v>
      </c>
      <c r="C532" s="11" t="s">
        <v>32964</v>
      </c>
      <c r="D532" s="11" t="s">
        <v>32918</v>
      </c>
      <c r="E532" s="11" t="s">
        <v>142</v>
      </c>
      <c r="F532" s="11" t="s">
        <v>71</v>
      </c>
      <c r="G532" s="11" t="s">
        <v>32186</v>
      </c>
      <c r="H532" s="11" t="s">
        <v>72</v>
      </c>
      <c r="I532" s="11">
        <v>0</v>
      </c>
      <c r="J532" s="11" t="s">
        <v>32168</v>
      </c>
      <c r="K532" s="11" t="s">
        <v>32168</v>
      </c>
      <c r="L532" s="11">
        <v>0</v>
      </c>
      <c r="M532" s="11">
        <v>0</v>
      </c>
      <c r="N532" s="11">
        <v>0</v>
      </c>
      <c r="O532" s="11">
        <v>0</v>
      </c>
      <c r="P532" s="11">
        <v>0</v>
      </c>
      <c r="Q532" s="11">
        <v>0</v>
      </c>
      <c r="R532" s="11">
        <v>0</v>
      </c>
      <c r="S532" s="11">
        <v>0</v>
      </c>
      <c r="T532" s="11">
        <v>0</v>
      </c>
      <c r="U532" s="11">
        <v>0</v>
      </c>
      <c r="V532" s="11">
        <v>0</v>
      </c>
      <c r="W532" s="11">
        <v>0</v>
      </c>
      <c r="X532" s="11">
        <v>0</v>
      </c>
      <c r="Y532" s="11">
        <v>0</v>
      </c>
      <c r="Z532" s="11">
        <v>0</v>
      </c>
      <c r="AA532" s="12" t="s">
        <v>32952</v>
      </c>
      <c r="AB532" s="17" t="str">
        <f t="shared" si="49"/>
        <v>Programme is not compatible with this tool</v>
      </c>
      <c r="AC532" s="17" t="str">
        <f t="shared" si="50"/>
        <v/>
      </c>
      <c r="AD532" s="17">
        <f t="shared" si="51"/>
        <v>6</v>
      </c>
      <c r="AE532" s="17" t="str">
        <f t="shared" si="52"/>
        <v/>
      </c>
      <c r="AF532" s="17" t="str">
        <f t="shared" si="53"/>
        <v/>
      </c>
      <c r="AG532" s="17" t="str" cm="1">
        <f t="array" ref="AG532">IFERROR(IF(J532="Level",INDEX($M532:$S532,AC532+1),INDEX($M532:$S532,AC532)),"")</f>
        <v/>
      </c>
      <c r="AH532" s="17" cm="1">
        <f t="array" ref="AH532">IFERROR(IF(J532="Level",INDEX($M532:$S532,AD532+1),INDEX($M532:$S532,AD532)),"")</f>
        <v>0</v>
      </c>
      <c r="AI532" s="17" t="str" cm="1">
        <f t="array" ref="AI532">IFERROR(INDEX($M532:$S532,AE532),"")</f>
        <v/>
      </c>
      <c r="AJ532" s="17" t="str" cm="1">
        <f t="array" ref="AJ532">IFERROR(INDEX($M532:$S532,AF532),"")</f>
        <v/>
      </c>
      <c r="AK532" s="17" t="str" cm="1">
        <f t="array" ref="AK532">IFERROR(IF(J532="Level",INDEX($T532:$Z532,AC532+1),INDEX($T532:$Z532,AC532)),"")</f>
        <v/>
      </c>
      <c r="AL532" s="17" cm="1">
        <f t="array" ref="AL532">IFERROR(IF(J532="Level",INDEX($T532:$Z532,AD532+1),INDEX($T532:$Z532,AD532)),"")</f>
        <v>0</v>
      </c>
      <c r="AM532" s="17" t="str" cm="1">
        <f t="array" ref="AM532">IFERROR(INDEX($T532:$Z532,AE532),"")</f>
        <v/>
      </c>
      <c r="AN532" s="17" t="str" cm="1">
        <f t="array" ref="AN532">IFERROR(INDEX($T532:$Z532,AF532),"")</f>
        <v/>
      </c>
    </row>
    <row r="533" spans="1:40" hidden="1" x14ac:dyDescent="0.2">
      <c r="A533" s="17" t="str">
        <f t="shared" si="48"/>
        <v>MPhil Clinical and Biomedical Sciences - Cornwall: PRH2EMSEMSCF</v>
      </c>
      <c r="B533" s="11" t="s">
        <v>2577</v>
      </c>
      <c r="C533" s="11" t="s">
        <v>32964</v>
      </c>
      <c r="D533" s="11" t="s">
        <v>2578</v>
      </c>
      <c r="E533" s="11" t="s">
        <v>142</v>
      </c>
      <c r="F533" s="11" t="s">
        <v>71</v>
      </c>
      <c r="G533" s="11" t="s">
        <v>32186</v>
      </c>
      <c r="H533" s="11" t="s">
        <v>72</v>
      </c>
      <c r="I533" s="11">
        <v>0</v>
      </c>
      <c r="J533" s="11" t="s">
        <v>32168</v>
      </c>
      <c r="K533" s="11" t="s">
        <v>32168</v>
      </c>
      <c r="L533" s="11">
        <v>0</v>
      </c>
      <c r="M533" s="11">
        <v>0</v>
      </c>
      <c r="N533" s="11">
        <v>0</v>
      </c>
      <c r="O533" s="11">
        <v>0</v>
      </c>
      <c r="P533" s="11">
        <v>0</v>
      </c>
      <c r="Q533" s="11">
        <v>0</v>
      </c>
      <c r="R533" s="11">
        <v>0</v>
      </c>
      <c r="S533" s="11">
        <v>0</v>
      </c>
      <c r="T533" s="11">
        <v>0</v>
      </c>
      <c r="U533" s="11">
        <v>0</v>
      </c>
      <c r="V533" s="11">
        <v>0</v>
      </c>
      <c r="W533" s="11">
        <v>0</v>
      </c>
      <c r="X533" s="11">
        <v>0</v>
      </c>
      <c r="Y533" s="11">
        <v>0</v>
      </c>
      <c r="Z533" s="11">
        <v>0</v>
      </c>
      <c r="AA533" s="12" t="s">
        <v>32952</v>
      </c>
      <c r="AB533" s="17" t="str">
        <f t="shared" si="49"/>
        <v>Programme is not compatible with this tool</v>
      </c>
      <c r="AC533" s="17" t="str">
        <f t="shared" si="50"/>
        <v/>
      </c>
      <c r="AD533" s="17">
        <f t="shared" si="51"/>
        <v>6</v>
      </c>
      <c r="AE533" s="17" t="str">
        <f t="shared" si="52"/>
        <v/>
      </c>
      <c r="AF533" s="17" t="str">
        <f t="shared" si="53"/>
        <v/>
      </c>
      <c r="AG533" s="17" t="str" cm="1">
        <f t="array" ref="AG533">IFERROR(IF(J533="Level",INDEX($M533:$S533,AC533+1),INDEX($M533:$S533,AC533)),"")</f>
        <v/>
      </c>
      <c r="AH533" s="17" cm="1">
        <f t="array" ref="AH533">IFERROR(IF(J533="Level",INDEX($M533:$S533,AD533+1),INDEX($M533:$S533,AD533)),"")</f>
        <v>0</v>
      </c>
      <c r="AI533" s="17" t="str" cm="1">
        <f t="array" ref="AI533">IFERROR(INDEX($M533:$S533,AE533),"")</f>
        <v/>
      </c>
      <c r="AJ533" s="17" t="str" cm="1">
        <f t="array" ref="AJ533">IFERROR(INDEX($M533:$S533,AF533),"")</f>
        <v/>
      </c>
      <c r="AK533" s="17" t="str" cm="1">
        <f t="array" ref="AK533">IFERROR(IF(J533="Level",INDEX($T533:$Z533,AC533+1),INDEX($T533:$Z533,AC533)),"")</f>
        <v/>
      </c>
      <c r="AL533" s="17" cm="1">
        <f t="array" ref="AL533">IFERROR(IF(J533="Level",INDEX($T533:$Z533,AD533+1),INDEX($T533:$Z533,AD533)),"")</f>
        <v>0</v>
      </c>
      <c r="AM533" s="17" t="str" cm="1">
        <f t="array" ref="AM533">IFERROR(INDEX($T533:$Z533,AE533),"")</f>
        <v/>
      </c>
      <c r="AN533" s="17" t="str" cm="1">
        <f t="array" ref="AN533">IFERROR(INDEX($T533:$Z533,AF533),"")</f>
        <v/>
      </c>
    </row>
    <row r="534" spans="1:40" hidden="1" x14ac:dyDescent="0.2">
      <c r="A534" s="17" t="str">
        <f t="shared" si="48"/>
        <v>MPhil Genetics and Genomics - Cornwall: PRH2EMSEMSCG</v>
      </c>
      <c r="B534" s="11" t="s">
        <v>2579</v>
      </c>
      <c r="C534" s="11" t="s">
        <v>32964</v>
      </c>
      <c r="D534" s="11" t="s">
        <v>2580</v>
      </c>
      <c r="E534" s="11" t="s">
        <v>142</v>
      </c>
      <c r="F534" s="11" t="s">
        <v>71</v>
      </c>
      <c r="G534" s="11" t="s">
        <v>32186</v>
      </c>
      <c r="H534" s="11" t="s">
        <v>72</v>
      </c>
      <c r="I534" s="11">
        <v>0</v>
      </c>
      <c r="J534" s="11" t="s">
        <v>32168</v>
      </c>
      <c r="K534" s="11" t="s">
        <v>32168</v>
      </c>
      <c r="L534" s="11">
        <v>0</v>
      </c>
      <c r="M534" s="11">
        <v>0</v>
      </c>
      <c r="N534" s="11">
        <v>0</v>
      </c>
      <c r="O534" s="11">
        <v>0</v>
      </c>
      <c r="P534" s="11">
        <v>0</v>
      </c>
      <c r="Q534" s="11">
        <v>0</v>
      </c>
      <c r="R534" s="11">
        <v>0</v>
      </c>
      <c r="S534" s="11">
        <v>0</v>
      </c>
      <c r="T534" s="11">
        <v>0</v>
      </c>
      <c r="U534" s="11">
        <v>0</v>
      </c>
      <c r="V534" s="11">
        <v>0</v>
      </c>
      <c r="W534" s="11">
        <v>0</v>
      </c>
      <c r="X534" s="11">
        <v>0</v>
      </c>
      <c r="Y534" s="11">
        <v>0</v>
      </c>
      <c r="Z534" s="11">
        <v>0</v>
      </c>
      <c r="AA534" s="12" t="s">
        <v>32952</v>
      </c>
      <c r="AB534" s="17" t="str">
        <f t="shared" si="49"/>
        <v>Programme is not compatible with this tool</v>
      </c>
      <c r="AC534" s="17" t="str">
        <f t="shared" si="50"/>
        <v/>
      </c>
      <c r="AD534" s="17">
        <f t="shared" si="51"/>
        <v>6</v>
      </c>
      <c r="AE534" s="17" t="str">
        <f t="shared" si="52"/>
        <v/>
      </c>
      <c r="AF534" s="17" t="str">
        <f t="shared" si="53"/>
        <v/>
      </c>
      <c r="AG534" s="17" t="str" cm="1">
        <f t="array" ref="AG534">IFERROR(IF(J534="Level",INDEX($M534:$S534,AC534+1),INDEX($M534:$S534,AC534)),"")</f>
        <v/>
      </c>
      <c r="AH534" s="17" cm="1">
        <f t="array" ref="AH534">IFERROR(IF(J534="Level",INDEX($M534:$S534,AD534+1),INDEX($M534:$S534,AD534)),"")</f>
        <v>0</v>
      </c>
      <c r="AI534" s="17" t="str" cm="1">
        <f t="array" ref="AI534">IFERROR(INDEX($M534:$S534,AE534),"")</f>
        <v/>
      </c>
      <c r="AJ534" s="17" t="str" cm="1">
        <f t="array" ref="AJ534">IFERROR(INDEX($M534:$S534,AF534),"")</f>
        <v/>
      </c>
      <c r="AK534" s="17" t="str" cm="1">
        <f t="array" ref="AK534">IFERROR(IF(J534="Level",INDEX($T534:$Z534,AC534+1),INDEX($T534:$Z534,AC534)),"")</f>
        <v/>
      </c>
      <c r="AL534" s="17" cm="1">
        <f t="array" ref="AL534">IFERROR(IF(J534="Level",INDEX($T534:$Z534,AD534+1),INDEX($T534:$Z534,AD534)),"")</f>
        <v>0</v>
      </c>
      <c r="AM534" s="17" t="str" cm="1">
        <f t="array" ref="AM534">IFERROR(INDEX($T534:$Z534,AE534),"")</f>
        <v/>
      </c>
      <c r="AN534" s="17" t="str" cm="1">
        <f t="array" ref="AN534">IFERROR(INDEX($T534:$Z534,AF534),"")</f>
        <v/>
      </c>
    </row>
    <row r="535" spans="1:40" hidden="1" x14ac:dyDescent="0.2">
      <c r="A535" s="17" t="str">
        <f t="shared" si="48"/>
        <v>MPhil Medical Studies (CBS) - Cornwall: PRH2EMSEMSCM</v>
      </c>
      <c r="B535" s="11" t="s">
        <v>32127</v>
      </c>
      <c r="C535" s="11" t="s">
        <v>32964</v>
      </c>
      <c r="D535" s="11" t="s">
        <v>32914</v>
      </c>
      <c r="E535" s="11" t="s">
        <v>142</v>
      </c>
      <c r="F535" s="11" t="s">
        <v>71</v>
      </c>
      <c r="G535" s="11" t="s">
        <v>32186</v>
      </c>
      <c r="H535" s="11" t="s">
        <v>72</v>
      </c>
      <c r="I535" s="11">
        <v>0</v>
      </c>
      <c r="J535" s="11" t="s">
        <v>32168</v>
      </c>
      <c r="K535" s="11" t="s">
        <v>32168</v>
      </c>
      <c r="L535" s="11">
        <v>0</v>
      </c>
      <c r="M535" s="11">
        <v>0</v>
      </c>
      <c r="N535" s="11">
        <v>0</v>
      </c>
      <c r="O535" s="11">
        <v>0</v>
      </c>
      <c r="P535" s="11">
        <v>0</v>
      </c>
      <c r="Q535" s="11">
        <v>0</v>
      </c>
      <c r="R535" s="11">
        <v>0</v>
      </c>
      <c r="S535" s="11">
        <v>0</v>
      </c>
      <c r="T535" s="11">
        <v>0</v>
      </c>
      <c r="U535" s="11">
        <v>0</v>
      </c>
      <c r="V535" s="11">
        <v>0</v>
      </c>
      <c r="W535" s="11">
        <v>0</v>
      </c>
      <c r="X535" s="11">
        <v>0</v>
      </c>
      <c r="Y535" s="11">
        <v>0</v>
      </c>
      <c r="Z535" s="11">
        <v>0</v>
      </c>
      <c r="AA535" s="12" t="s">
        <v>32952</v>
      </c>
      <c r="AB535" s="17" t="str">
        <f t="shared" si="49"/>
        <v>Programme is not compatible with this tool</v>
      </c>
      <c r="AC535" s="17" t="str">
        <f t="shared" si="50"/>
        <v/>
      </c>
      <c r="AD535" s="17">
        <f t="shared" si="51"/>
        <v>6</v>
      </c>
      <c r="AE535" s="17" t="str">
        <f t="shared" si="52"/>
        <v/>
      </c>
      <c r="AF535" s="17" t="str">
        <f t="shared" si="53"/>
        <v/>
      </c>
      <c r="AG535" s="17" t="str" cm="1">
        <f t="array" ref="AG535">IFERROR(IF(J535="Level",INDEX($M535:$S535,AC535+1),INDEX($M535:$S535,AC535)),"")</f>
        <v/>
      </c>
      <c r="AH535" s="17" cm="1">
        <f t="array" ref="AH535">IFERROR(IF(J535="Level",INDEX($M535:$S535,AD535+1),INDEX($M535:$S535,AD535)),"")</f>
        <v>0</v>
      </c>
      <c r="AI535" s="17" t="str" cm="1">
        <f t="array" ref="AI535">IFERROR(INDEX($M535:$S535,AE535),"")</f>
        <v/>
      </c>
      <c r="AJ535" s="17" t="str" cm="1">
        <f t="array" ref="AJ535">IFERROR(INDEX($M535:$S535,AF535),"")</f>
        <v/>
      </c>
      <c r="AK535" s="17" t="str" cm="1">
        <f t="array" ref="AK535">IFERROR(IF(J535="Level",INDEX($T535:$Z535,AC535+1),INDEX($T535:$Z535,AC535)),"")</f>
        <v/>
      </c>
      <c r="AL535" s="17" cm="1">
        <f t="array" ref="AL535">IFERROR(IF(J535="Level",INDEX($T535:$Z535,AD535+1),INDEX($T535:$Z535,AD535)),"")</f>
        <v>0</v>
      </c>
      <c r="AM535" s="17" t="str" cm="1">
        <f t="array" ref="AM535">IFERROR(INDEX($T535:$Z535,AE535),"")</f>
        <v/>
      </c>
      <c r="AN535" s="17" t="str" cm="1">
        <f t="array" ref="AN535">IFERROR(INDEX($T535:$Z535,AF535),"")</f>
        <v/>
      </c>
    </row>
    <row r="536" spans="1:40" hidden="1" x14ac:dyDescent="0.2">
      <c r="A536" s="17" t="str">
        <f t="shared" si="48"/>
        <v>MScbyRes Clinical and Biomedical Sciences: PRM3EMSEMS06</v>
      </c>
      <c r="B536" s="11" t="s">
        <v>3008</v>
      </c>
      <c r="C536" s="11" t="s">
        <v>32964</v>
      </c>
      <c r="D536" s="11" t="s">
        <v>3009</v>
      </c>
      <c r="E536" s="11" t="s">
        <v>142</v>
      </c>
      <c r="F536" s="11" t="s">
        <v>71</v>
      </c>
      <c r="G536" s="11" t="s">
        <v>32186</v>
      </c>
      <c r="H536" s="11" t="s">
        <v>72</v>
      </c>
      <c r="I536" s="11">
        <v>0</v>
      </c>
      <c r="J536" s="11" t="s">
        <v>32168</v>
      </c>
      <c r="K536" s="11" t="s">
        <v>32168</v>
      </c>
      <c r="L536" s="11">
        <v>0</v>
      </c>
      <c r="M536" s="11">
        <v>0</v>
      </c>
      <c r="N536" s="11">
        <v>0</v>
      </c>
      <c r="O536" s="11">
        <v>0</v>
      </c>
      <c r="P536" s="11">
        <v>0</v>
      </c>
      <c r="Q536" s="11">
        <v>0</v>
      </c>
      <c r="R536" s="11">
        <v>0</v>
      </c>
      <c r="S536" s="11">
        <v>0</v>
      </c>
      <c r="T536" s="11">
        <v>0</v>
      </c>
      <c r="U536" s="11">
        <v>0</v>
      </c>
      <c r="V536" s="11">
        <v>0</v>
      </c>
      <c r="W536" s="11">
        <v>0</v>
      </c>
      <c r="X536" s="11">
        <v>0</v>
      </c>
      <c r="Y536" s="11">
        <v>0</v>
      </c>
      <c r="Z536" s="11">
        <v>0</v>
      </c>
      <c r="AA536" s="12" t="s">
        <v>32952</v>
      </c>
      <c r="AB536" s="17" t="str">
        <f t="shared" si="49"/>
        <v>Programme is not compatible with this tool</v>
      </c>
      <c r="AC536" s="17" t="str">
        <f t="shared" si="50"/>
        <v/>
      </c>
      <c r="AD536" s="17">
        <f t="shared" si="51"/>
        <v>6</v>
      </c>
      <c r="AE536" s="17" t="str">
        <f t="shared" si="52"/>
        <v/>
      </c>
      <c r="AF536" s="17" t="str">
        <f t="shared" si="53"/>
        <v/>
      </c>
      <c r="AG536" s="17" t="str" cm="1">
        <f t="array" ref="AG536">IFERROR(IF(J536="Level",INDEX($M536:$S536,AC536+1),INDEX($M536:$S536,AC536)),"")</f>
        <v/>
      </c>
      <c r="AH536" s="17" cm="1">
        <f t="array" ref="AH536">IFERROR(IF(J536="Level",INDEX($M536:$S536,AD536+1),INDEX($M536:$S536,AD536)),"")</f>
        <v>0</v>
      </c>
      <c r="AI536" s="17" t="str" cm="1">
        <f t="array" ref="AI536">IFERROR(INDEX($M536:$S536,AE536),"")</f>
        <v/>
      </c>
      <c r="AJ536" s="17" t="str" cm="1">
        <f t="array" ref="AJ536">IFERROR(INDEX($M536:$S536,AF536),"")</f>
        <v/>
      </c>
      <c r="AK536" s="17" t="str" cm="1">
        <f t="array" ref="AK536">IFERROR(IF(J536="Level",INDEX($T536:$Z536,AC536+1),INDEX($T536:$Z536,AC536)),"")</f>
        <v/>
      </c>
      <c r="AL536" s="17" cm="1">
        <f t="array" ref="AL536">IFERROR(IF(J536="Level",INDEX($T536:$Z536,AD536+1),INDEX($T536:$Z536,AD536)),"")</f>
        <v>0</v>
      </c>
      <c r="AM536" s="17" t="str" cm="1">
        <f t="array" ref="AM536">IFERROR(INDEX($T536:$Z536,AE536),"")</f>
        <v/>
      </c>
      <c r="AN536" s="17" t="str" cm="1">
        <f t="array" ref="AN536">IFERROR(INDEX($T536:$Z536,AF536),"")</f>
        <v/>
      </c>
    </row>
    <row r="537" spans="1:40" hidden="1" x14ac:dyDescent="0.2">
      <c r="A537" s="17" t="str">
        <f t="shared" si="48"/>
        <v>MScbyRes Genetics and Genomics: PRM3EMSEMS07</v>
      </c>
      <c r="B537" s="11" t="s">
        <v>3010</v>
      </c>
      <c r="C537" s="11" t="s">
        <v>32964</v>
      </c>
      <c r="D537" s="11" t="s">
        <v>3011</v>
      </c>
      <c r="E537" s="11" t="s">
        <v>142</v>
      </c>
      <c r="F537" s="11" t="s">
        <v>71</v>
      </c>
      <c r="G537" s="11" t="s">
        <v>32186</v>
      </c>
      <c r="H537" s="11" t="s">
        <v>72</v>
      </c>
      <c r="I537" s="11">
        <v>0</v>
      </c>
      <c r="J537" s="11" t="s">
        <v>32168</v>
      </c>
      <c r="K537" s="11" t="s">
        <v>32168</v>
      </c>
      <c r="L537" s="11">
        <v>0</v>
      </c>
      <c r="M537" s="11">
        <v>0</v>
      </c>
      <c r="N537" s="11">
        <v>0</v>
      </c>
      <c r="O537" s="11">
        <v>0</v>
      </c>
      <c r="P537" s="11">
        <v>0</v>
      </c>
      <c r="Q537" s="11">
        <v>0</v>
      </c>
      <c r="R537" s="11">
        <v>0</v>
      </c>
      <c r="S537" s="11">
        <v>0</v>
      </c>
      <c r="T537" s="11">
        <v>0</v>
      </c>
      <c r="U537" s="11">
        <v>0</v>
      </c>
      <c r="V537" s="11">
        <v>0</v>
      </c>
      <c r="W537" s="11">
        <v>0</v>
      </c>
      <c r="X537" s="11">
        <v>0</v>
      </c>
      <c r="Y537" s="11">
        <v>0</v>
      </c>
      <c r="Z537" s="11">
        <v>0</v>
      </c>
      <c r="AA537" s="12" t="s">
        <v>32952</v>
      </c>
      <c r="AB537" s="17" t="str">
        <f t="shared" si="49"/>
        <v>Programme is not compatible with this tool</v>
      </c>
      <c r="AC537" s="17" t="str">
        <f t="shared" si="50"/>
        <v/>
      </c>
      <c r="AD537" s="17">
        <f t="shared" si="51"/>
        <v>6</v>
      </c>
      <c r="AE537" s="17" t="str">
        <f t="shared" si="52"/>
        <v/>
      </c>
      <c r="AF537" s="17" t="str">
        <f t="shared" si="53"/>
        <v/>
      </c>
      <c r="AG537" s="17" t="str" cm="1">
        <f t="array" ref="AG537">IFERROR(IF(J537="Level",INDEX($M537:$S537,AC537+1),INDEX($M537:$S537,AC537)),"")</f>
        <v/>
      </c>
      <c r="AH537" s="17" cm="1">
        <f t="array" ref="AH537">IFERROR(IF(J537="Level",INDEX($M537:$S537,AD537+1),INDEX($M537:$S537,AD537)),"")</f>
        <v>0</v>
      </c>
      <c r="AI537" s="17" t="str" cm="1">
        <f t="array" ref="AI537">IFERROR(INDEX($M537:$S537,AE537),"")</f>
        <v/>
      </c>
      <c r="AJ537" s="17" t="str" cm="1">
        <f t="array" ref="AJ537">IFERROR(INDEX($M537:$S537,AF537),"")</f>
        <v/>
      </c>
      <c r="AK537" s="17" t="str" cm="1">
        <f t="array" ref="AK537">IFERROR(IF(J537="Level",INDEX($T537:$Z537,AC537+1),INDEX($T537:$Z537,AC537)),"")</f>
        <v/>
      </c>
      <c r="AL537" s="17" cm="1">
        <f t="array" ref="AL537">IFERROR(IF(J537="Level",INDEX($T537:$Z537,AD537+1),INDEX($T537:$Z537,AD537)),"")</f>
        <v>0</v>
      </c>
      <c r="AM537" s="17" t="str" cm="1">
        <f t="array" ref="AM537">IFERROR(INDEX($T537:$Z537,AE537),"")</f>
        <v/>
      </c>
      <c r="AN537" s="17" t="str" cm="1">
        <f t="array" ref="AN537">IFERROR(INDEX($T537:$Z537,AF537),"")</f>
        <v/>
      </c>
    </row>
    <row r="538" spans="1:40" hidden="1" x14ac:dyDescent="0.2">
      <c r="A538" s="17" t="str">
        <f t="shared" si="48"/>
        <v>MScbyRes Medical Studies (CBS): PRM3EMSEMS09</v>
      </c>
      <c r="B538" s="11" t="s">
        <v>32139</v>
      </c>
      <c r="C538" s="11" t="s">
        <v>32964</v>
      </c>
      <c r="D538" s="11" t="s">
        <v>32927</v>
      </c>
      <c r="E538" s="11" t="s">
        <v>142</v>
      </c>
      <c r="F538" s="11" t="s">
        <v>71</v>
      </c>
      <c r="G538" s="11" t="s">
        <v>32186</v>
      </c>
      <c r="H538" s="11" t="s">
        <v>72</v>
      </c>
      <c r="I538" s="11">
        <v>0</v>
      </c>
      <c r="J538" s="11" t="s">
        <v>32168</v>
      </c>
      <c r="K538" s="11" t="s">
        <v>32168</v>
      </c>
      <c r="L538" s="11">
        <v>0</v>
      </c>
      <c r="M538" s="11">
        <v>0</v>
      </c>
      <c r="N538" s="11">
        <v>0</v>
      </c>
      <c r="O538" s="11">
        <v>0</v>
      </c>
      <c r="P538" s="11">
        <v>0</v>
      </c>
      <c r="Q538" s="11">
        <v>0</v>
      </c>
      <c r="R538" s="11">
        <v>0</v>
      </c>
      <c r="S538" s="11">
        <v>0</v>
      </c>
      <c r="T538" s="11">
        <v>0</v>
      </c>
      <c r="U538" s="11">
        <v>0</v>
      </c>
      <c r="V538" s="11">
        <v>0</v>
      </c>
      <c r="W538" s="11">
        <v>0</v>
      </c>
      <c r="X538" s="11">
        <v>0</v>
      </c>
      <c r="Y538" s="11">
        <v>0</v>
      </c>
      <c r="Z538" s="11">
        <v>0</v>
      </c>
      <c r="AA538" s="12" t="s">
        <v>32952</v>
      </c>
      <c r="AB538" s="17" t="str">
        <f t="shared" si="49"/>
        <v>Programme is not compatible with this tool</v>
      </c>
      <c r="AC538" s="17" t="str">
        <f t="shared" si="50"/>
        <v/>
      </c>
      <c r="AD538" s="17">
        <f t="shared" si="51"/>
        <v>6</v>
      </c>
      <c r="AE538" s="17" t="str">
        <f t="shared" si="52"/>
        <v/>
      </c>
      <c r="AF538" s="17" t="str">
        <f t="shared" si="53"/>
        <v/>
      </c>
      <c r="AG538" s="17" t="str" cm="1">
        <f t="array" ref="AG538">IFERROR(IF(J538="Level",INDEX($M538:$S538,AC538+1),INDEX($M538:$S538,AC538)),"")</f>
        <v/>
      </c>
      <c r="AH538" s="17" cm="1">
        <f t="array" ref="AH538">IFERROR(IF(J538="Level",INDEX($M538:$S538,AD538+1),INDEX($M538:$S538,AD538)),"")</f>
        <v>0</v>
      </c>
      <c r="AI538" s="17" t="str" cm="1">
        <f t="array" ref="AI538">IFERROR(INDEX($M538:$S538,AE538),"")</f>
        <v/>
      </c>
      <c r="AJ538" s="17" t="str" cm="1">
        <f t="array" ref="AJ538">IFERROR(INDEX($M538:$S538,AF538),"")</f>
        <v/>
      </c>
      <c r="AK538" s="17" t="str" cm="1">
        <f t="array" ref="AK538">IFERROR(IF(J538="Level",INDEX($T538:$Z538,AC538+1),INDEX($T538:$Z538,AC538)),"")</f>
        <v/>
      </c>
      <c r="AL538" s="17" cm="1">
        <f t="array" ref="AL538">IFERROR(IF(J538="Level",INDEX($T538:$Z538,AD538+1),INDEX($T538:$Z538,AD538)),"")</f>
        <v>0</v>
      </c>
      <c r="AM538" s="17" t="str" cm="1">
        <f t="array" ref="AM538">IFERROR(INDEX($T538:$Z538,AE538),"")</f>
        <v/>
      </c>
      <c r="AN538" s="17" t="str" cm="1">
        <f t="array" ref="AN538">IFERROR(INDEX($T538:$Z538,AF538),"")</f>
        <v/>
      </c>
    </row>
    <row r="539" spans="1:40" hidden="1" x14ac:dyDescent="0.2">
      <c r="A539" s="17" t="str">
        <f t="shared" si="48"/>
        <v>MScbyRes Clinical and Biomedical Sciences - Cornwall: PRM3EMSEMSCC</v>
      </c>
      <c r="B539" s="11" t="s">
        <v>3014</v>
      </c>
      <c r="C539" s="11" t="s">
        <v>32964</v>
      </c>
      <c r="D539" s="11" t="s">
        <v>3015</v>
      </c>
      <c r="E539" s="11" t="s">
        <v>142</v>
      </c>
      <c r="F539" s="11" t="s">
        <v>71</v>
      </c>
      <c r="G539" s="11" t="s">
        <v>32186</v>
      </c>
      <c r="H539" s="11" t="s">
        <v>72</v>
      </c>
      <c r="I539" s="11">
        <v>0</v>
      </c>
      <c r="J539" s="11" t="s">
        <v>32168</v>
      </c>
      <c r="K539" s="11" t="s">
        <v>32168</v>
      </c>
      <c r="L539" s="11">
        <v>0</v>
      </c>
      <c r="M539" s="11">
        <v>0</v>
      </c>
      <c r="N539" s="11">
        <v>0</v>
      </c>
      <c r="O539" s="11">
        <v>0</v>
      </c>
      <c r="P539" s="11">
        <v>0</v>
      </c>
      <c r="Q539" s="11">
        <v>0</v>
      </c>
      <c r="R539" s="11">
        <v>0</v>
      </c>
      <c r="S539" s="11">
        <v>0</v>
      </c>
      <c r="T539" s="11">
        <v>0</v>
      </c>
      <c r="U539" s="11">
        <v>0</v>
      </c>
      <c r="V539" s="11">
        <v>0</v>
      </c>
      <c r="W539" s="11">
        <v>0</v>
      </c>
      <c r="X539" s="11">
        <v>0</v>
      </c>
      <c r="Y539" s="11">
        <v>0</v>
      </c>
      <c r="Z539" s="11">
        <v>0</v>
      </c>
      <c r="AA539" s="12" t="s">
        <v>32952</v>
      </c>
      <c r="AB539" s="17" t="str">
        <f t="shared" si="49"/>
        <v>Programme is not compatible with this tool</v>
      </c>
      <c r="AC539" s="17" t="str">
        <f t="shared" si="50"/>
        <v/>
      </c>
      <c r="AD539" s="17">
        <f t="shared" si="51"/>
        <v>6</v>
      </c>
      <c r="AE539" s="17" t="str">
        <f t="shared" si="52"/>
        <v/>
      </c>
      <c r="AF539" s="17" t="str">
        <f t="shared" si="53"/>
        <v/>
      </c>
      <c r="AG539" s="17" t="str" cm="1">
        <f t="array" ref="AG539">IFERROR(IF(J539="Level",INDEX($M539:$S539,AC539+1),INDEX($M539:$S539,AC539)),"")</f>
        <v/>
      </c>
      <c r="AH539" s="17" cm="1">
        <f t="array" ref="AH539">IFERROR(IF(J539="Level",INDEX($M539:$S539,AD539+1),INDEX($M539:$S539,AD539)),"")</f>
        <v>0</v>
      </c>
      <c r="AI539" s="17" t="str" cm="1">
        <f t="array" ref="AI539">IFERROR(INDEX($M539:$S539,AE539),"")</f>
        <v/>
      </c>
      <c r="AJ539" s="17" t="str" cm="1">
        <f t="array" ref="AJ539">IFERROR(INDEX($M539:$S539,AF539),"")</f>
        <v/>
      </c>
      <c r="AK539" s="17" t="str" cm="1">
        <f t="array" ref="AK539">IFERROR(IF(J539="Level",INDEX($T539:$Z539,AC539+1),INDEX($T539:$Z539,AC539)),"")</f>
        <v/>
      </c>
      <c r="AL539" s="17" cm="1">
        <f t="array" ref="AL539">IFERROR(IF(J539="Level",INDEX($T539:$Z539,AD539+1),INDEX($T539:$Z539,AD539)),"")</f>
        <v>0</v>
      </c>
      <c r="AM539" s="17" t="str" cm="1">
        <f t="array" ref="AM539">IFERROR(INDEX($T539:$Z539,AE539),"")</f>
        <v/>
      </c>
      <c r="AN539" s="17" t="str" cm="1">
        <f t="array" ref="AN539">IFERROR(INDEX($T539:$Z539,AF539),"")</f>
        <v/>
      </c>
    </row>
    <row r="540" spans="1:40" hidden="1" x14ac:dyDescent="0.2">
      <c r="A540" s="17" t="str">
        <f t="shared" si="48"/>
        <v>MScbyRes Genetics and Genomics - Cornwall: PRM3EMSEMSCD</v>
      </c>
      <c r="B540" s="11" t="s">
        <v>3016</v>
      </c>
      <c r="C540" s="11" t="s">
        <v>32964</v>
      </c>
      <c r="D540" s="11" t="s">
        <v>3017</v>
      </c>
      <c r="E540" s="11" t="s">
        <v>142</v>
      </c>
      <c r="F540" s="11" t="s">
        <v>71</v>
      </c>
      <c r="G540" s="11" t="s">
        <v>32186</v>
      </c>
      <c r="H540" s="11" t="s">
        <v>72</v>
      </c>
      <c r="I540" s="11">
        <v>0</v>
      </c>
      <c r="J540" s="11" t="s">
        <v>32168</v>
      </c>
      <c r="K540" s="11" t="s">
        <v>32168</v>
      </c>
      <c r="L540" s="11">
        <v>0</v>
      </c>
      <c r="M540" s="11">
        <v>0</v>
      </c>
      <c r="N540" s="11">
        <v>0</v>
      </c>
      <c r="O540" s="11">
        <v>0</v>
      </c>
      <c r="P540" s="11">
        <v>0</v>
      </c>
      <c r="Q540" s="11">
        <v>0</v>
      </c>
      <c r="R540" s="11">
        <v>0</v>
      </c>
      <c r="S540" s="11">
        <v>0</v>
      </c>
      <c r="T540" s="11">
        <v>0</v>
      </c>
      <c r="U540" s="11">
        <v>0</v>
      </c>
      <c r="V540" s="11">
        <v>0</v>
      </c>
      <c r="W540" s="11">
        <v>0</v>
      </c>
      <c r="X540" s="11">
        <v>0</v>
      </c>
      <c r="Y540" s="11">
        <v>0</v>
      </c>
      <c r="Z540" s="11">
        <v>0</v>
      </c>
      <c r="AA540" s="12" t="s">
        <v>32952</v>
      </c>
      <c r="AB540" s="17" t="str">
        <f t="shared" si="49"/>
        <v>Programme is not compatible with this tool</v>
      </c>
      <c r="AC540" s="17" t="str">
        <f t="shared" si="50"/>
        <v/>
      </c>
      <c r="AD540" s="17">
        <f t="shared" si="51"/>
        <v>6</v>
      </c>
      <c r="AE540" s="17" t="str">
        <f t="shared" si="52"/>
        <v/>
      </c>
      <c r="AF540" s="17" t="str">
        <f t="shared" si="53"/>
        <v/>
      </c>
      <c r="AG540" s="17" t="str" cm="1">
        <f t="array" ref="AG540">IFERROR(IF(J540="Level",INDEX($M540:$S540,AC540+1),INDEX($M540:$S540,AC540)),"")</f>
        <v/>
      </c>
      <c r="AH540" s="17" cm="1">
        <f t="array" ref="AH540">IFERROR(IF(J540="Level",INDEX($M540:$S540,AD540+1),INDEX($M540:$S540,AD540)),"")</f>
        <v>0</v>
      </c>
      <c r="AI540" s="17" t="str" cm="1">
        <f t="array" ref="AI540">IFERROR(INDEX($M540:$S540,AE540),"")</f>
        <v/>
      </c>
      <c r="AJ540" s="17" t="str" cm="1">
        <f t="array" ref="AJ540">IFERROR(INDEX($M540:$S540,AF540),"")</f>
        <v/>
      </c>
      <c r="AK540" s="17" t="str" cm="1">
        <f t="array" ref="AK540">IFERROR(IF(J540="Level",INDEX($T540:$Z540,AC540+1),INDEX($T540:$Z540,AC540)),"")</f>
        <v/>
      </c>
      <c r="AL540" s="17" cm="1">
        <f t="array" ref="AL540">IFERROR(IF(J540="Level",INDEX($T540:$Z540,AD540+1),INDEX($T540:$Z540,AD540)),"")</f>
        <v>0</v>
      </c>
      <c r="AM540" s="17" t="str" cm="1">
        <f t="array" ref="AM540">IFERROR(INDEX($T540:$Z540,AE540),"")</f>
        <v/>
      </c>
      <c r="AN540" s="17" t="str" cm="1">
        <f t="array" ref="AN540">IFERROR(INDEX($T540:$Z540,AF540),"")</f>
        <v/>
      </c>
    </row>
    <row r="541" spans="1:40" hidden="1" x14ac:dyDescent="0.2">
      <c r="A541" s="17" t="str">
        <f t="shared" si="48"/>
        <v>PhDbyPub Clinical and Biomedical Sciences: PRP2EMSEMS06</v>
      </c>
      <c r="B541" s="11" t="s">
        <v>3903</v>
      </c>
      <c r="C541" s="11" t="s">
        <v>32964</v>
      </c>
      <c r="D541" s="11" t="s">
        <v>3904</v>
      </c>
      <c r="E541" s="11" t="s">
        <v>142</v>
      </c>
      <c r="F541" s="11" t="s">
        <v>71</v>
      </c>
      <c r="G541" s="11" t="s">
        <v>32186</v>
      </c>
      <c r="H541" s="11" t="s">
        <v>72</v>
      </c>
      <c r="I541" s="11">
        <v>0</v>
      </c>
      <c r="J541" s="11" t="s">
        <v>32168</v>
      </c>
      <c r="K541" s="11" t="s">
        <v>32168</v>
      </c>
      <c r="L541" s="11">
        <v>0</v>
      </c>
      <c r="M541" s="11">
        <v>0</v>
      </c>
      <c r="N541" s="11">
        <v>0</v>
      </c>
      <c r="O541" s="11">
        <v>0</v>
      </c>
      <c r="P541" s="11">
        <v>0</v>
      </c>
      <c r="Q541" s="11">
        <v>0</v>
      </c>
      <c r="R541" s="11">
        <v>0</v>
      </c>
      <c r="S541" s="11">
        <v>0</v>
      </c>
      <c r="T541" s="11">
        <v>0</v>
      </c>
      <c r="U541" s="11">
        <v>0</v>
      </c>
      <c r="V541" s="11">
        <v>0</v>
      </c>
      <c r="W541" s="11">
        <v>0</v>
      </c>
      <c r="X541" s="11">
        <v>0</v>
      </c>
      <c r="Y541" s="11">
        <v>0</v>
      </c>
      <c r="Z541" s="11">
        <v>0</v>
      </c>
      <c r="AA541" s="12" t="s">
        <v>32952</v>
      </c>
      <c r="AB541" s="17" t="str">
        <f t="shared" si="49"/>
        <v>Programme is not compatible with this tool</v>
      </c>
      <c r="AC541" s="17" t="str">
        <f t="shared" si="50"/>
        <v/>
      </c>
      <c r="AD541" s="17">
        <f t="shared" si="51"/>
        <v>6</v>
      </c>
      <c r="AE541" s="17" t="str">
        <f t="shared" si="52"/>
        <v/>
      </c>
      <c r="AF541" s="17" t="str">
        <f t="shared" si="53"/>
        <v/>
      </c>
      <c r="AG541" s="17" t="str" cm="1">
        <f t="array" ref="AG541">IFERROR(IF(J541="Level",INDEX($M541:$S541,AC541+1),INDEX($M541:$S541,AC541)),"")</f>
        <v/>
      </c>
      <c r="AH541" s="17" cm="1">
        <f t="array" ref="AH541">IFERROR(IF(J541="Level",INDEX($M541:$S541,AD541+1),INDEX($M541:$S541,AD541)),"")</f>
        <v>0</v>
      </c>
      <c r="AI541" s="17" t="str" cm="1">
        <f t="array" ref="AI541">IFERROR(INDEX($M541:$S541,AE541),"")</f>
        <v/>
      </c>
      <c r="AJ541" s="17" t="str" cm="1">
        <f t="array" ref="AJ541">IFERROR(INDEX($M541:$S541,AF541),"")</f>
        <v/>
      </c>
      <c r="AK541" s="17" t="str" cm="1">
        <f t="array" ref="AK541">IFERROR(IF(J541="Level",INDEX($T541:$Z541,AC541+1),INDEX($T541:$Z541,AC541)),"")</f>
        <v/>
      </c>
      <c r="AL541" s="17" cm="1">
        <f t="array" ref="AL541">IFERROR(IF(J541="Level",INDEX($T541:$Z541,AD541+1),INDEX($T541:$Z541,AD541)),"")</f>
        <v>0</v>
      </c>
      <c r="AM541" s="17" t="str" cm="1">
        <f t="array" ref="AM541">IFERROR(INDEX($T541:$Z541,AE541),"")</f>
        <v/>
      </c>
      <c r="AN541" s="17" t="str" cm="1">
        <f t="array" ref="AN541">IFERROR(INDEX($T541:$Z541,AF541),"")</f>
        <v/>
      </c>
    </row>
    <row r="542" spans="1:40" hidden="1" x14ac:dyDescent="0.2">
      <c r="A542" s="17" t="str">
        <f t="shared" si="48"/>
        <v>PhDbyPub Genetics and Genomics: PRP2EMSEMS08</v>
      </c>
      <c r="B542" s="11" t="s">
        <v>3907</v>
      </c>
      <c r="C542" s="11" t="s">
        <v>32964</v>
      </c>
      <c r="D542" s="11" t="s">
        <v>3908</v>
      </c>
      <c r="E542" s="11" t="s">
        <v>142</v>
      </c>
      <c r="F542" s="11" t="s">
        <v>71</v>
      </c>
      <c r="G542" s="11" t="s">
        <v>32186</v>
      </c>
      <c r="H542" s="11" t="s">
        <v>72</v>
      </c>
      <c r="I542" s="11">
        <v>0</v>
      </c>
      <c r="J542" s="11" t="s">
        <v>32168</v>
      </c>
      <c r="K542" s="11" t="s">
        <v>32168</v>
      </c>
      <c r="L542" s="11">
        <v>0</v>
      </c>
      <c r="M542" s="11">
        <v>0</v>
      </c>
      <c r="N542" s="11">
        <v>0</v>
      </c>
      <c r="O542" s="11">
        <v>0</v>
      </c>
      <c r="P542" s="11">
        <v>0</v>
      </c>
      <c r="Q542" s="11">
        <v>0</v>
      </c>
      <c r="R542" s="11">
        <v>0</v>
      </c>
      <c r="S542" s="11">
        <v>0</v>
      </c>
      <c r="T542" s="11">
        <v>0</v>
      </c>
      <c r="U542" s="11">
        <v>0</v>
      </c>
      <c r="V542" s="11">
        <v>0</v>
      </c>
      <c r="W542" s="11">
        <v>0</v>
      </c>
      <c r="X542" s="11">
        <v>0</v>
      </c>
      <c r="Y542" s="11">
        <v>0</v>
      </c>
      <c r="Z542" s="11">
        <v>0</v>
      </c>
      <c r="AA542" s="12" t="s">
        <v>32952</v>
      </c>
      <c r="AB542" s="17" t="str">
        <f t="shared" si="49"/>
        <v>Programme is not compatible with this tool</v>
      </c>
      <c r="AC542" s="17" t="str">
        <f t="shared" si="50"/>
        <v/>
      </c>
      <c r="AD542" s="17">
        <f t="shared" si="51"/>
        <v>6</v>
      </c>
      <c r="AE542" s="17" t="str">
        <f t="shared" si="52"/>
        <v/>
      </c>
      <c r="AF542" s="17" t="str">
        <f t="shared" si="53"/>
        <v/>
      </c>
      <c r="AG542" s="17" t="str" cm="1">
        <f t="array" ref="AG542">IFERROR(IF(J542="Level",INDEX($M542:$S542,AC542+1),INDEX($M542:$S542,AC542)),"")</f>
        <v/>
      </c>
      <c r="AH542" s="17" cm="1">
        <f t="array" ref="AH542">IFERROR(IF(J542="Level",INDEX($M542:$S542,AD542+1),INDEX($M542:$S542,AD542)),"")</f>
        <v>0</v>
      </c>
      <c r="AI542" s="17" t="str" cm="1">
        <f t="array" ref="AI542">IFERROR(INDEX($M542:$S542,AE542),"")</f>
        <v/>
      </c>
      <c r="AJ542" s="17" t="str" cm="1">
        <f t="array" ref="AJ542">IFERROR(INDEX($M542:$S542,AF542),"")</f>
        <v/>
      </c>
      <c r="AK542" s="17" t="str" cm="1">
        <f t="array" ref="AK542">IFERROR(IF(J542="Level",INDEX($T542:$Z542,AC542+1),INDEX($T542:$Z542,AC542)),"")</f>
        <v/>
      </c>
      <c r="AL542" s="17" cm="1">
        <f t="array" ref="AL542">IFERROR(IF(J542="Level",INDEX($T542:$Z542,AD542+1),INDEX($T542:$Z542,AD542)),"")</f>
        <v>0</v>
      </c>
      <c r="AM542" s="17" t="str" cm="1">
        <f t="array" ref="AM542">IFERROR(INDEX($T542:$Z542,AE542),"")</f>
        <v/>
      </c>
      <c r="AN542" s="17" t="str" cm="1">
        <f t="array" ref="AN542">IFERROR(INDEX($T542:$Z542,AF542),"")</f>
        <v/>
      </c>
    </row>
    <row r="543" spans="1:40" hidden="1" x14ac:dyDescent="0.2">
      <c r="A543" s="17" t="str">
        <f t="shared" si="48"/>
        <v>PhD Clinical and Biomedical Sciences: PRP3EMSEMS10</v>
      </c>
      <c r="B543" s="11" t="s">
        <v>3261</v>
      </c>
      <c r="C543" s="11" t="s">
        <v>32964</v>
      </c>
      <c r="D543" s="11" t="s">
        <v>3262</v>
      </c>
      <c r="E543" s="11" t="s">
        <v>142</v>
      </c>
      <c r="F543" s="11" t="s">
        <v>71</v>
      </c>
      <c r="G543" s="11" t="s">
        <v>32186</v>
      </c>
      <c r="H543" s="11" t="s">
        <v>72</v>
      </c>
      <c r="I543" s="11">
        <v>0</v>
      </c>
      <c r="J543" s="11" t="s">
        <v>32168</v>
      </c>
      <c r="K543" s="11" t="s">
        <v>32168</v>
      </c>
      <c r="L543" s="11">
        <v>0</v>
      </c>
      <c r="M543" s="11">
        <v>0</v>
      </c>
      <c r="N543" s="11">
        <v>0</v>
      </c>
      <c r="O543" s="11">
        <v>0</v>
      </c>
      <c r="P543" s="11">
        <v>0</v>
      </c>
      <c r="Q543" s="11">
        <v>0</v>
      </c>
      <c r="R543" s="11">
        <v>0</v>
      </c>
      <c r="S543" s="11">
        <v>0</v>
      </c>
      <c r="T543" s="11">
        <v>0</v>
      </c>
      <c r="U543" s="11">
        <v>0</v>
      </c>
      <c r="V543" s="11">
        <v>0</v>
      </c>
      <c r="W543" s="11">
        <v>0</v>
      </c>
      <c r="X543" s="11">
        <v>0</v>
      </c>
      <c r="Y543" s="11">
        <v>0</v>
      </c>
      <c r="Z543" s="11">
        <v>0</v>
      </c>
      <c r="AA543" s="12" t="s">
        <v>32952</v>
      </c>
      <c r="AB543" s="17" t="str">
        <f t="shared" si="49"/>
        <v>Programme is not compatible with this tool</v>
      </c>
      <c r="AC543" s="17" t="str">
        <f t="shared" si="50"/>
        <v/>
      </c>
      <c r="AD543" s="17">
        <f t="shared" si="51"/>
        <v>6</v>
      </c>
      <c r="AE543" s="17" t="str">
        <f t="shared" si="52"/>
        <v/>
      </c>
      <c r="AF543" s="17" t="str">
        <f t="shared" si="53"/>
        <v/>
      </c>
      <c r="AG543" s="17" t="str" cm="1">
        <f t="array" ref="AG543">IFERROR(IF(J543="Level",INDEX($M543:$S543,AC543+1),INDEX($M543:$S543,AC543)),"")</f>
        <v/>
      </c>
      <c r="AH543" s="17" cm="1">
        <f t="array" ref="AH543">IFERROR(IF(J543="Level",INDEX($M543:$S543,AD543+1),INDEX($M543:$S543,AD543)),"")</f>
        <v>0</v>
      </c>
      <c r="AI543" s="17" t="str" cm="1">
        <f t="array" ref="AI543">IFERROR(INDEX($M543:$S543,AE543),"")</f>
        <v/>
      </c>
      <c r="AJ543" s="17" t="str" cm="1">
        <f t="array" ref="AJ543">IFERROR(INDEX($M543:$S543,AF543),"")</f>
        <v/>
      </c>
      <c r="AK543" s="17" t="str" cm="1">
        <f t="array" ref="AK543">IFERROR(IF(J543="Level",INDEX($T543:$Z543,AC543+1),INDEX($T543:$Z543,AC543)),"")</f>
        <v/>
      </c>
      <c r="AL543" s="17" cm="1">
        <f t="array" ref="AL543">IFERROR(IF(J543="Level",INDEX($T543:$Z543,AD543+1),INDEX($T543:$Z543,AD543)),"")</f>
        <v>0</v>
      </c>
      <c r="AM543" s="17" t="str" cm="1">
        <f t="array" ref="AM543">IFERROR(INDEX($T543:$Z543,AE543),"")</f>
        <v/>
      </c>
      <c r="AN543" s="17" t="str" cm="1">
        <f t="array" ref="AN543">IFERROR(INDEX($T543:$Z543,AF543),"")</f>
        <v/>
      </c>
    </row>
    <row r="544" spans="1:40" hidden="1" x14ac:dyDescent="0.2">
      <c r="A544" s="17" t="str">
        <f t="shared" si="48"/>
        <v>PhD Genetics and Genomics: PRP3EMSEMS11</v>
      </c>
      <c r="B544" s="11" t="s">
        <v>3263</v>
      </c>
      <c r="C544" s="11" t="s">
        <v>32964</v>
      </c>
      <c r="D544" s="11" t="s">
        <v>3264</v>
      </c>
      <c r="E544" s="11" t="s">
        <v>142</v>
      </c>
      <c r="F544" s="11" t="s">
        <v>71</v>
      </c>
      <c r="G544" s="11" t="s">
        <v>32186</v>
      </c>
      <c r="H544" s="11" t="s">
        <v>72</v>
      </c>
      <c r="I544" s="11">
        <v>0</v>
      </c>
      <c r="J544" s="11" t="s">
        <v>32168</v>
      </c>
      <c r="K544" s="11" t="s">
        <v>32168</v>
      </c>
      <c r="L544" s="11">
        <v>0</v>
      </c>
      <c r="M544" s="11">
        <v>0</v>
      </c>
      <c r="N544" s="11">
        <v>0</v>
      </c>
      <c r="O544" s="11">
        <v>0</v>
      </c>
      <c r="P544" s="11">
        <v>0</v>
      </c>
      <c r="Q544" s="11">
        <v>0</v>
      </c>
      <c r="R544" s="11">
        <v>0</v>
      </c>
      <c r="S544" s="11">
        <v>0</v>
      </c>
      <c r="T544" s="11">
        <v>0</v>
      </c>
      <c r="U544" s="11">
        <v>0</v>
      </c>
      <c r="V544" s="11">
        <v>0</v>
      </c>
      <c r="W544" s="11">
        <v>0</v>
      </c>
      <c r="X544" s="11">
        <v>0</v>
      </c>
      <c r="Y544" s="11">
        <v>0</v>
      </c>
      <c r="Z544" s="11">
        <v>0</v>
      </c>
      <c r="AA544" s="12" t="s">
        <v>32952</v>
      </c>
      <c r="AB544" s="17" t="str">
        <f t="shared" si="49"/>
        <v>Programme is not compatible with this tool</v>
      </c>
      <c r="AC544" s="17" t="str">
        <f t="shared" si="50"/>
        <v/>
      </c>
      <c r="AD544" s="17">
        <f t="shared" si="51"/>
        <v>6</v>
      </c>
      <c r="AE544" s="17" t="str">
        <f t="shared" si="52"/>
        <v/>
      </c>
      <c r="AF544" s="17" t="str">
        <f t="shared" si="53"/>
        <v/>
      </c>
      <c r="AG544" s="17" t="str" cm="1">
        <f t="array" ref="AG544">IFERROR(IF(J544="Level",INDEX($M544:$S544,AC544+1),INDEX($M544:$S544,AC544)),"")</f>
        <v/>
      </c>
      <c r="AH544" s="17" cm="1">
        <f t="array" ref="AH544">IFERROR(IF(J544="Level",INDEX($M544:$S544,AD544+1),INDEX($M544:$S544,AD544)),"")</f>
        <v>0</v>
      </c>
      <c r="AI544" s="17" t="str" cm="1">
        <f t="array" ref="AI544">IFERROR(INDEX($M544:$S544,AE544),"")</f>
        <v/>
      </c>
      <c r="AJ544" s="17" t="str" cm="1">
        <f t="array" ref="AJ544">IFERROR(INDEX($M544:$S544,AF544),"")</f>
        <v/>
      </c>
      <c r="AK544" s="17" t="str" cm="1">
        <f t="array" ref="AK544">IFERROR(IF(J544="Level",INDEX($T544:$Z544,AC544+1),INDEX($T544:$Z544,AC544)),"")</f>
        <v/>
      </c>
      <c r="AL544" s="17" cm="1">
        <f t="array" ref="AL544">IFERROR(IF(J544="Level",INDEX($T544:$Z544,AD544+1),INDEX($T544:$Z544,AD544)),"")</f>
        <v>0</v>
      </c>
      <c r="AM544" s="17" t="str" cm="1">
        <f t="array" ref="AM544">IFERROR(INDEX($T544:$Z544,AE544),"")</f>
        <v/>
      </c>
      <c r="AN544" s="17" t="str" cm="1">
        <f t="array" ref="AN544">IFERROR(INDEX($T544:$Z544,AF544),"")</f>
        <v/>
      </c>
    </row>
    <row r="545" spans="1:40" hidden="1" x14ac:dyDescent="0.2">
      <c r="A545" s="17" t="str">
        <f t="shared" si="48"/>
        <v>PhD Clinical and Biomedical Sciences - Cornwall: PRP3EMSEMSCF</v>
      </c>
      <c r="B545" s="11" t="s">
        <v>3275</v>
      </c>
      <c r="C545" s="11" t="s">
        <v>32964</v>
      </c>
      <c r="D545" s="11" t="s">
        <v>3276</v>
      </c>
      <c r="E545" s="11" t="s">
        <v>142</v>
      </c>
      <c r="F545" s="11" t="s">
        <v>71</v>
      </c>
      <c r="G545" s="11" t="s">
        <v>32186</v>
      </c>
      <c r="H545" s="11" t="s">
        <v>72</v>
      </c>
      <c r="I545" s="11">
        <v>0</v>
      </c>
      <c r="J545" s="11" t="s">
        <v>32168</v>
      </c>
      <c r="K545" s="11" t="s">
        <v>32168</v>
      </c>
      <c r="L545" s="11">
        <v>0</v>
      </c>
      <c r="M545" s="11">
        <v>0</v>
      </c>
      <c r="N545" s="11">
        <v>0</v>
      </c>
      <c r="O545" s="11">
        <v>0</v>
      </c>
      <c r="P545" s="11">
        <v>0</v>
      </c>
      <c r="Q545" s="11">
        <v>0</v>
      </c>
      <c r="R545" s="11">
        <v>0</v>
      </c>
      <c r="S545" s="11">
        <v>0</v>
      </c>
      <c r="T545" s="11">
        <v>0</v>
      </c>
      <c r="U545" s="11">
        <v>0</v>
      </c>
      <c r="V545" s="11">
        <v>0</v>
      </c>
      <c r="W545" s="11">
        <v>0</v>
      </c>
      <c r="X545" s="11">
        <v>0</v>
      </c>
      <c r="Y545" s="11">
        <v>0</v>
      </c>
      <c r="Z545" s="11">
        <v>0</v>
      </c>
      <c r="AA545" s="12" t="s">
        <v>32952</v>
      </c>
      <c r="AB545" s="17" t="str">
        <f t="shared" si="49"/>
        <v>Programme is not compatible with this tool</v>
      </c>
      <c r="AC545" s="17" t="str">
        <f t="shared" si="50"/>
        <v/>
      </c>
      <c r="AD545" s="17">
        <f t="shared" si="51"/>
        <v>6</v>
      </c>
      <c r="AE545" s="17" t="str">
        <f t="shared" si="52"/>
        <v/>
      </c>
      <c r="AF545" s="17" t="str">
        <f t="shared" si="53"/>
        <v/>
      </c>
      <c r="AG545" s="17" t="str" cm="1">
        <f t="array" ref="AG545">IFERROR(IF(J545="Level",INDEX($M545:$S545,AC545+1),INDEX($M545:$S545,AC545)),"")</f>
        <v/>
      </c>
      <c r="AH545" s="17" cm="1">
        <f t="array" ref="AH545">IFERROR(IF(J545="Level",INDEX($M545:$S545,AD545+1),INDEX($M545:$S545,AD545)),"")</f>
        <v>0</v>
      </c>
      <c r="AI545" s="17" t="str" cm="1">
        <f t="array" ref="AI545">IFERROR(INDEX($M545:$S545,AE545),"")</f>
        <v/>
      </c>
      <c r="AJ545" s="17" t="str" cm="1">
        <f t="array" ref="AJ545">IFERROR(INDEX($M545:$S545,AF545),"")</f>
        <v/>
      </c>
      <c r="AK545" s="17" t="str" cm="1">
        <f t="array" ref="AK545">IFERROR(IF(J545="Level",INDEX($T545:$Z545,AC545+1),INDEX($T545:$Z545,AC545)),"")</f>
        <v/>
      </c>
      <c r="AL545" s="17" cm="1">
        <f t="array" ref="AL545">IFERROR(IF(J545="Level",INDEX($T545:$Z545,AD545+1),INDEX($T545:$Z545,AD545)),"")</f>
        <v>0</v>
      </c>
      <c r="AM545" s="17" t="str" cm="1">
        <f t="array" ref="AM545">IFERROR(INDEX($T545:$Z545,AE545),"")</f>
        <v/>
      </c>
      <c r="AN545" s="17" t="str" cm="1">
        <f t="array" ref="AN545">IFERROR(INDEX($T545:$Z545,AF545),"")</f>
        <v/>
      </c>
    </row>
    <row r="546" spans="1:40" hidden="1" x14ac:dyDescent="0.2">
      <c r="A546" s="17" t="str">
        <f t="shared" si="48"/>
        <v>PhD Genetics and Genomics - Cornwall: PRP3EMSEMSCG</v>
      </c>
      <c r="B546" s="11" t="s">
        <v>3277</v>
      </c>
      <c r="C546" s="11" t="s">
        <v>32964</v>
      </c>
      <c r="D546" s="11" t="s">
        <v>3278</v>
      </c>
      <c r="E546" s="11" t="s">
        <v>142</v>
      </c>
      <c r="F546" s="11" t="s">
        <v>71</v>
      </c>
      <c r="G546" s="11" t="s">
        <v>32186</v>
      </c>
      <c r="H546" s="11" t="s">
        <v>72</v>
      </c>
      <c r="I546" s="11">
        <v>0</v>
      </c>
      <c r="J546" s="11" t="s">
        <v>32168</v>
      </c>
      <c r="K546" s="11" t="s">
        <v>32168</v>
      </c>
      <c r="L546" s="11">
        <v>0</v>
      </c>
      <c r="M546" s="11">
        <v>0</v>
      </c>
      <c r="N546" s="11">
        <v>0</v>
      </c>
      <c r="O546" s="11">
        <v>0</v>
      </c>
      <c r="P546" s="11">
        <v>0</v>
      </c>
      <c r="Q546" s="11">
        <v>0</v>
      </c>
      <c r="R546" s="11">
        <v>0</v>
      </c>
      <c r="S546" s="11">
        <v>0</v>
      </c>
      <c r="T546" s="11">
        <v>0</v>
      </c>
      <c r="U546" s="11">
        <v>0</v>
      </c>
      <c r="V546" s="11">
        <v>0</v>
      </c>
      <c r="W546" s="11">
        <v>0</v>
      </c>
      <c r="X546" s="11">
        <v>0</v>
      </c>
      <c r="Y546" s="11">
        <v>0</v>
      </c>
      <c r="Z546" s="11">
        <v>0</v>
      </c>
      <c r="AA546" s="12" t="s">
        <v>32952</v>
      </c>
      <c r="AB546" s="17" t="str">
        <f t="shared" si="49"/>
        <v>Programme is not compatible with this tool</v>
      </c>
      <c r="AC546" s="17" t="str">
        <f t="shared" si="50"/>
        <v/>
      </c>
      <c r="AD546" s="17">
        <f t="shared" si="51"/>
        <v>6</v>
      </c>
      <c r="AE546" s="17" t="str">
        <f t="shared" si="52"/>
        <v/>
      </c>
      <c r="AF546" s="17" t="str">
        <f t="shared" si="53"/>
        <v/>
      </c>
      <c r="AG546" s="17" t="str" cm="1">
        <f t="array" ref="AG546">IFERROR(IF(J546="Level",INDEX($M546:$S546,AC546+1),INDEX($M546:$S546,AC546)),"")</f>
        <v/>
      </c>
      <c r="AH546" s="17" cm="1">
        <f t="array" ref="AH546">IFERROR(IF(J546="Level",INDEX($M546:$S546,AD546+1),INDEX($M546:$S546,AD546)),"")</f>
        <v>0</v>
      </c>
      <c r="AI546" s="17" t="str" cm="1">
        <f t="array" ref="AI546">IFERROR(INDEX($M546:$S546,AE546),"")</f>
        <v/>
      </c>
      <c r="AJ546" s="17" t="str" cm="1">
        <f t="array" ref="AJ546">IFERROR(INDEX($M546:$S546,AF546),"")</f>
        <v/>
      </c>
      <c r="AK546" s="17" t="str" cm="1">
        <f t="array" ref="AK546">IFERROR(IF(J546="Level",INDEX($T546:$Z546,AC546+1),INDEX($T546:$Z546,AC546)),"")</f>
        <v/>
      </c>
      <c r="AL546" s="17" cm="1">
        <f t="array" ref="AL546">IFERROR(IF(J546="Level",INDEX($T546:$Z546,AD546+1),INDEX($T546:$Z546,AD546)),"")</f>
        <v>0</v>
      </c>
      <c r="AM546" s="17" t="str" cm="1">
        <f t="array" ref="AM546">IFERROR(INDEX($T546:$Z546,AE546),"")</f>
        <v/>
      </c>
      <c r="AN546" s="17" t="str" cm="1">
        <f t="array" ref="AN546">IFERROR(INDEX($T546:$Z546,AF546),"")</f>
        <v/>
      </c>
    </row>
    <row r="547" spans="1:40" hidden="1" x14ac:dyDescent="0.2">
      <c r="A547" s="17" t="str">
        <f t="shared" si="48"/>
        <v>MPhil Medical Studies (QUEX) - Cornwall: PRH2EMSCMHCA</v>
      </c>
      <c r="B547" s="11" t="s">
        <v>2542</v>
      </c>
      <c r="C547" s="11" t="s">
        <v>32964</v>
      </c>
      <c r="D547" s="11" t="s">
        <v>2543</v>
      </c>
      <c r="E547" s="11" t="s">
        <v>2198</v>
      </c>
      <c r="F547" s="11" t="s">
        <v>71</v>
      </c>
      <c r="G547" s="11" t="s">
        <v>32186</v>
      </c>
      <c r="H547" s="11" t="s">
        <v>72</v>
      </c>
      <c r="I547" s="11">
        <v>0</v>
      </c>
      <c r="J547" s="11" t="s">
        <v>32168</v>
      </c>
      <c r="K547" s="11" t="s">
        <v>32168</v>
      </c>
      <c r="L547" s="11">
        <v>0</v>
      </c>
      <c r="M547" s="11">
        <v>0</v>
      </c>
      <c r="N547" s="11">
        <v>0</v>
      </c>
      <c r="O547" s="11">
        <v>0</v>
      </c>
      <c r="P547" s="11">
        <v>0</v>
      </c>
      <c r="Q547" s="11">
        <v>0</v>
      </c>
      <c r="R547" s="11">
        <v>0</v>
      </c>
      <c r="S547" s="11">
        <v>0</v>
      </c>
      <c r="T547" s="11">
        <v>0</v>
      </c>
      <c r="U547" s="11">
        <v>0</v>
      </c>
      <c r="V547" s="11">
        <v>0</v>
      </c>
      <c r="W547" s="11">
        <v>0</v>
      </c>
      <c r="X547" s="11">
        <v>0</v>
      </c>
      <c r="Y547" s="11">
        <v>0</v>
      </c>
      <c r="Z547" s="11">
        <v>0</v>
      </c>
      <c r="AA547" s="12" t="s">
        <v>32952</v>
      </c>
      <c r="AB547" s="17" t="str">
        <f t="shared" si="49"/>
        <v>Programme is not compatible with this tool</v>
      </c>
      <c r="AC547" s="17" t="str">
        <f t="shared" si="50"/>
        <v/>
      </c>
      <c r="AD547" s="17">
        <f t="shared" si="51"/>
        <v>6</v>
      </c>
      <c r="AE547" s="17" t="str">
        <f t="shared" si="52"/>
        <v/>
      </c>
      <c r="AF547" s="17" t="str">
        <f t="shared" si="53"/>
        <v/>
      </c>
      <c r="AG547" s="17" t="str" cm="1">
        <f t="array" ref="AG547">IFERROR(IF(J547="Level",INDEX($M547:$S547,AC547+1),INDEX($M547:$S547,AC547)),"")</f>
        <v/>
      </c>
      <c r="AH547" s="17" cm="1">
        <f t="array" ref="AH547">IFERROR(IF(J547="Level",INDEX($M547:$S547,AD547+1),INDEX($M547:$S547,AD547)),"")</f>
        <v>0</v>
      </c>
      <c r="AI547" s="17" t="str" cm="1">
        <f t="array" ref="AI547">IFERROR(INDEX($M547:$S547,AE547),"")</f>
        <v/>
      </c>
      <c r="AJ547" s="17" t="str" cm="1">
        <f t="array" ref="AJ547">IFERROR(INDEX($M547:$S547,AF547),"")</f>
        <v/>
      </c>
      <c r="AK547" s="17" t="str" cm="1">
        <f t="array" ref="AK547">IFERROR(IF(J547="Level",INDEX($T547:$Z547,AC547+1),INDEX($T547:$Z547,AC547)),"")</f>
        <v/>
      </c>
      <c r="AL547" s="17" cm="1">
        <f t="array" ref="AL547">IFERROR(IF(J547="Level",INDEX($T547:$Z547,AD547+1),INDEX($T547:$Z547,AD547)),"")</f>
        <v>0</v>
      </c>
      <c r="AM547" s="17" t="str" cm="1">
        <f t="array" ref="AM547">IFERROR(INDEX($T547:$Z547,AE547),"")</f>
        <v/>
      </c>
      <c r="AN547" s="17" t="str" cm="1">
        <f t="array" ref="AN547">IFERROR(INDEX($T547:$Z547,AF547),"")</f>
        <v/>
      </c>
    </row>
    <row r="548" spans="1:40" hidden="1" x14ac:dyDescent="0.2">
      <c r="A548" s="17" t="str">
        <f t="shared" si="48"/>
        <v>MPhil Medical Studies: PRH2EMSEMS01</v>
      </c>
      <c r="B548" s="11" t="s">
        <v>2544</v>
      </c>
      <c r="C548" s="11" t="s">
        <v>32964</v>
      </c>
      <c r="D548" s="11" t="s">
        <v>2545</v>
      </c>
      <c r="E548" s="11" t="s">
        <v>2198</v>
      </c>
      <c r="F548" s="11" t="s">
        <v>71</v>
      </c>
      <c r="G548" s="11" t="s">
        <v>32186</v>
      </c>
      <c r="H548" s="11" t="s">
        <v>72</v>
      </c>
      <c r="I548" s="11">
        <v>0</v>
      </c>
      <c r="J548" s="11" t="s">
        <v>32168</v>
      </c>
      <c r="K548" s="11" t="s">
        <v>32168</v>
      </c>
      <c r="L548" s="11">
        <v>0</v>
      </c>
      <c r="M548" s="11">
        <v>0</v>
      </c>
      <c r="N548" s="11">
        <v>0</v>
      </c>
      <c r="O548" s="11">
        <v>0</v>
      </c>
      <c r="P548" s="11">
        <v>0</v>
      </c>
      <c r="Q548" s="11">
        <v>0</v>
      </c>
      <c r="R548" s="11">
        <v>0</v>
      </c>
      <c r="S548" s="11">
        <v>0</v>
      </c>
      <c r="T548" s="11">
        <v>0</v>
      </c>
      <c r="U548" s="11">
        <v>0</v>
      </c>
      <c r="V548" s="11">
        <v>0</v>
      </c>
      <c r="W548" s="11">
        <v>0</v>
      </c>
      <c r="X548" s="11">
        <v>0</v>
      </c>
      <c r="Y548" s="11">
        <v>0</v>
      </c>
      <c r="Z548" s="11">
        <v>0</v>
      </c>
      <c r="AA548" s="12" t="s">
        <v>32952</v>
      </c>
      <c r="AB548" s="17" t="str">
        <f t="shared" si="49"/>
        <v>Programme is not compatible with this tool</v>
      </c>
      <c r="AC548" s="17" t="str">
        <f t="shared" si="50"/>
        <v/>
      </c>
      <c r="AD548" s="17">
        <f t="shared" si="51"/>
        <v>6</v>
      </c>
      <c r="AE548" s="17" t="str">
        <f t="shared" si="52"/>
        <v/>
      </c>
      <c r="AF548" s="17" t="str">
        <f t="shared" si="53"/>
        <v/>
      </c>
      <c r="AG548" s="17" t="str" cm="1">
        <f t="array" ref="AG548">IFERROR(IF(J548="Level",INDEX($M548:$S548,AC548+1),INDEX($M548:$S548,AC548)),"")</f>
        <v/>
      </c>
      <c r="AH548" s="17" cm="1">
        <f t="array" ref="AH548">IFERROR(IF(J548="Level",INDEX($M548:$S548,AD548+1),INDEX($M548:$S548,AD548)),"")</f>
        <v>0</v>
      </c>
      <c r="AI548" s="17" t="str" cm="1">
        <f t="array" ref="AI548">IFERROR(INDEX($M548:$S548,AE548),"")</f>
        <v/>
      </c>
      <c r="AJ548" s="17" t="str" cm="1">
        <f t="array" ref="AJ548">IFERROR(INDEX($M548:$S548,AF548),"")</f>
        <v/>
      </c>
      <c r="AK548" s="17" t="str" cm="1">
        <f t="array" ref="AK548">IFERROR(IF(J548="Level",INDEX($T548:$Z548,AC548+1),INDEX($T548:$Z548,AC548)),"")</f>
        <v/>
      </c>
      <c r="AL548" s="17" cm="1">
        <f t="array" ref="AL548">IFERROR(IF(J548="Level",INDEX($T548:$Z548,AD548+1),INDEX($T548:$Z548,AD548)),"")</f>
        <v>0</v>
      </c>
      <c r="AM548" s="17" t="str" cm="1">
        <f t="array" ref="AM548">IFERROR(INDEX($T548:$Z548,AE548),"")</f>
        <v/>
      </c>
      <c r="AN548" s="17" t="str" cm="1">
        <f t="array" ref="AN548">IFERROR(INDEX($T548:$Z548,AF548),"")</f>
        <v/>
      </c>
    </row>
    <row r="549" spans="1:40" hidden="1" x14ac:dyDescent="0.2">
      <c r="A549" s="17" t="str">
        <f t="shared" si="48"/>
        <v>MPhil Medical Studies (SS): PRH2EMSEMS02</v>
      </c>
      <c r="B549" s="11" t="s">
        <v>2546</v>
      </c>
      <c r="C549" s="11" t="s">
        <v>32964</v>
      </c>
      <c r="D549" s="11" t="s">
        <v>2547</v>
      </c>
      <c r="E549" s="11" t="s">
        <v>2198</v>
      </c>
      <c r="F549" s="11" t="s">
        <v>71</v>
      </c>
      <c r="G549" s="11" t="s">
        <v>32186</v>
      </c>
      <c r="H549" s="11" t="s">
        <v>72</v>
      </c>
      <c r="I549" s="11">
        <v>0</v>
      </c>
      <c r="J549" s="11" t="s">
        <v>32168</v>
      </c>
      <c r="K549" s="11" t="s">
        <v>32168</v>
      </c>
      <c r="L549" s="11">
        <v>0</v>
      </c>
      <c r="M549" s="11">
        <v>0</v>
      </c>
      <c r="N549" s="11">
        <v>0</v>
      </c>
      <c r="O549" s="11">
        <v>0</v>
      </c>
      <c r="P549" s="11">
        <v>0</v>
      </c>
      <c r="Q549" s="11">
        <v>0</v>
      </c>
      <c r="R549" s="11">
        <v>0</v>
      </c>
      <c r="S549" s="11">
        <v>0</v>
      </c>
      <c r="T549" s="11">
        <v>0</v>
      </c>
      <c r="U549" s="11">
        <v>0</v>
      </c>
      <c r="V549" s="11">
        <v>0</v>
      </c>
      <c r="W549" s="11">
        <v>0</v>
      </c>
      <c r="X549" s="11">
        <v>0</v>
      </c>
      <c r="Y549" s="11">
        <v>0</v>
      </c>
      <c r="Z549" s="11">
        <v>0</v>
      </c>
      <c r="AA549" s="12" t="s">
        <v>32952</v>
      </c>
      <c r="AB549" s="17" t="str">
        <f t="shared" si="49"/>
        <v>Programme is not compatible with this tool</v>
      </c>
      <c r="AC549" s="17" t="str">
        <f t="shared" si="50"/>
        <v/>
      </c>
      <c r="AD549" s="17">
        <f t="shared" si="51"/>
        <v>6</v>
      </c>
      <c r="AE549" s="17" t="str">
        <f t="shared" si="52"/>
        <v/>
      </c>
      <c r="AF549" s="17" t="str">
        <f t="shared" si="53"/>
        <v/>
      </c>
      <c r="AG549" s="17" t="str" cm="1">
        <f t="array" ref="AG549">IFERROR(IF(J549="Level",INDEX($M549:$S549,AC549+1),INDEX($M549:$S549,AC549)),"")</f>
        <v/>
      </c>
      <c r="AH549" s="17" cm="1">
        <f t="array" ref="AH549">IFERROR(IF(J549="Level",INDEX($M549:$S549,AD549+1),INDEX($M549:$S549,AD549)),"")</f>
        <v>0</v>
      </c>
      <c r="AI549" s="17" t="str" cm="1">
        <f t="array" ref="AI549">IFERROR(INDEX($M549:$S549,AE549),"")</f>
        <v/>
      </c>
      <c r="AJ549" s="17" t="str" cm="1">
        <f t="array" ref="AJ549">IFERROR(INDEX($M549:$S549,AF549),"")</f>
        <v/>
      </c>
      <c r="AK549" s="17" t="str" cm="1">
        <f t="array" ref="AK549">IFERROR(IF(J549="Level",INDEX($T549:$Z549,AC549+1),INDEX($T549:$Z549,AC549)),"")</f>
        <v/>
      </c>
      <c r="AL549" s="17" cm="1">
        <f t="array" ref="AL549">IFERROR(IF(J549="Level",INDEX($T549:$Z549,AD549+1),INDEX($T549:$Z549,AD549)),"")</f>
        <v>0</v>
      </c>
      <c r="AM549" s="17" t="str" cm="1">
        <f t="array" ref="AM549">IFERROR(INDEX($T549:$Z549,AE549),"")</f>
        <v/>
      </c>
      <c r="AN549" s="17" t="str" cm="1">
        <f t="array" ref="AN549">IFERROR(INDEX($T549:$Z549,AF549),"")</f>
        <v/>
      </c>
    </row>
    <row r="550" spans="1:40" hidden="1" x14ac:dyDescent="0.2">
      <c r="A550" s="17" t="str">
        <f t="shared" si="48"/>
        <v>MPhil Medical Studies (BioMed): PRH2EMSEMS03</v>
      </c>
      <c r="B550" s="11" t="s">
        <v>2548</v>
      </c>
      <c r="C550" s="11" t="s">
        <v>32964</v>
      </c>
      <c r="D550" s="11" t="s">
        <v>2549</v>
      </c>
      <c r="E550" s="11" t="s">
        <v>2198</v>
      </c>
      <c r="F550" s="11" t="s">
        <v>71</v>
      </c>
      <c r="G550" s="11" t="s">
        <v>32186</v>
      </c>
      <c r="H550" s="11" t="s">
        <v>72</v>
      </c>
      <c r="I550" s="11">
        <v>0</v>
      </c>
      <c r="J550" s="11" t="s">
        <v>32168</v>
      </c>
      <c r="K550" s="11" t="s">
        <v>32168</v>
      </c>
      <c r="L550" s="11">
        <v>0</v>
      </c>
      <c r="M550" s="11">
        <v>0</v>
      </c>
      <c r="N550" s="11">
        <v>0</v>
      </c>
      <c r="O550" s="11">
        <v>0</v>
      </c>
      <c r="P550" s="11">
        <v>0</v>
      </c>
      <c r="Q550" s="11">
        <v>0</v>
      </c>
      <c r="R550" s="11">
        <v>0</v>
      </c>
      <c r="S550" s="11">
        <v>0</v>
      </c>
      <c r="T550" s="11">
        <v>0</v>
      </c>
      <c r="U550" s="11">
        <v>0</v>
      </c>
      <c r="V550" s="11">
        <v>0</v>
      </c>
      <c r="W550" s="11">
        <v>0</v>
      </c>
      <c r="X550" s="11">
        <v>0</v>
      </c>
      <c r="Y550" s="11">
        <v>0</v>
      </c>
      <c r="Z550" s="11">
        <v>0</v>
      </c>
      <c r="AA550" s="12" t="s">
        <v>32952</v>
      </c>
      <c r="AB550" s="17" t="str">
        <f t="shared" si="49"/>
        <v>Programme is not compatible with this tool</v>
      </c>
      <c r="AC550" s="17" t="str">
        <f t="shared" si="50"/>
        <v/>
      </c>
      <c r="AD550" s="17">
        <f t="shared" si="51"/>
        <v>6</v>
      </c>
      <c r="AE550" s="17" t="str">
        <f t="shared" si="52"/>
        <v/>
      </c>
      <c r="AF550" s="17" t="str">
        <f t="shared" si="53"/>
        <v/>
      </c>
      <c r="AG550" s="17" t="str" cm="1">
        <f t="array" ref="AG550">IFERROR(IF(J550="Level",INDEX($M550:$S550,AC550+1),INDEX($M550:$S550,AC550)),"")</f>
        <v/>
      </c>
      <c r="AH550" s="17" cm="1">
        <f t="array" ref="AH550">IFERROR(IF(J550="Level",INDEX($M550:$S550,AD550+1),INDEX($M550:$S550,AD550)),"")</f>
        <v>0</v>
      </c>
      <c r="AI550" s="17" t="str" cm="1">
        <f t="array" ref="AI550">IFERROR(INDEX($M550:$S550,AE550),"")</f>
        <v/>
      </c>
      <c r="AJ550" s="17" t="str" cm="1">
        <f t="array" ref="AJ550">IFERROR(INDEX($M550:$S550,AF550),"")</f>
        <v/>
      </c>
      <c r="AK550" s="17" t="str" cm="1">
        <f t="array" ref="AK550">IFERROR(IF(J550="Level",INDEX($T550:$Z550,AC550+1),INDEX($T550:$Z550,AC550)),"")</f>
        <v/>
      </c>
      <c r="AL550" s="17" cm="1">
        <f t="array" ref="AL550">IFERROR(IF(J550="Level",INDEX($T550:$Z550,AD550+1),INDEX($T550:$Z550,AD550)),"")</f>
        <v>0</v>
      </c>
      <c r="AM550" s="17" t="str" cm="1">
        <f t="array" ref="AM550">IFERROR(INDEX($T550:$Z550,AE550),"")</f>
        <v/>
      </c>
      <c r="AN550" s="17" t="str" cm="1">
        <f t="array" ref="AN550">IFERROR(INDEX($T550:$Z550,AF550),"")</f>
        <v/>
      </c>
    </row>
    <row r="551" spans="1:40" hidden="1" x14ac:dyDescent="0.2">
      <c r="A551" s="17" t="str">
        <f t="shared" si="48"/>
        <v>MPhil Medical Studies (SWBio): PRH2EMSEMS07</v>
      </c>
      <c r="B551" s="11" t="s">
        <v>2555</v>
      </c>
      <c r="C551" s="11" t="s">
        <v>32964</v>
      </c>
      <c r="D551" s="11" t="s">
        <v>2556</v>
      </c>
      <c r="E551" s="11" t="s">
        <v>2198</v>
      </c>
      <c r="F551" s="11" t="s">
        <v>71</v>
      </c>
      <c r="G551" s="11" t="s">
        <v>32186</v>
      </c>
      <c r="H551" s="11" t="s">
        <v>72</v>
      </c>
      <c r="I551" s="11">
        <v>0</v>
      </c>
      <c r="J551" s="11" t="s">
        <v>32168</v>
      </c>
      <c r="K551" s="11" t="s">
        <v>32168</v>
      </c>
      <c r="L551" s="11">
        <v>0</v>
      </c>
      <c r="M551" s="11">
        <v>0</v>
      </c>
      <c r="N551" s="11">
        <v>0</v>
      </c>
      <c r="O551" s="11">
        <v>0</v>
      </c>
      <c r="P551" s="11">
        <v>0</v>
      </c>
      <c r="Q551" s="11">
        <v>0</v>
      </c>
      <c r="R551" s="11">
        <v>0</v>
      </c>
      <c r="S551" s="11">
        <v>0</v>
      </c>
      <c r="T551" s="11">
        <v>0</v>
      </c>
      <c r="U551" s="11">
        <v>0</v>
      </c>
      <c r="V551" s="11">
        <v>0</v>
      </c>
      <c r="W551" s="11">
        <v>0</v>
      </c>
      <c r="X551" s="11">
        <v>0</v>
      </c>
      <c r="Y551" s="11">
        <v>0</v>
      </c>
      <c r="Z551" s="11">
        <v>0</v>
      </c>
      <c r="AA551" s="12" t="s">
        <v>32952</v>
      </c>
      <c r="AB551" s="17" t="str">
        <f t="shared" si="49"/>
        <v>Programme is not compatible with this tool</v>
      </c>
      <c r="AC551" s="17" t="str">
        <f t="shared" si="50"/>
        <v/>
      </c>
      <c r="AD551" s="17">
        <f t="shared" si="51"/>
        <v>6</v>
      </c>
      <c r="AE551" s="17" t="str">
        <f t="shared" si="52"/>
        <v/>
      </c>
      <c r="AF551" s="17" t="str">
        <f t="shared" si="53"/>
        <v/>
      </c>
      <c r="AG551" s="17" t="str" cm="1">
        <f t="array" ref="AG551">IFERROR(IF(J551="Level",INDEX($M551:$S551,AC551+1),INDEX($M551:$S551,AC551)),"")</f>
        <v/>
      </c>
      <c r="AH551" s="17" cm="1">
        <f t="array" ref="AH551">IFERROR(IF(J551="Level",INDEX($M551:$S551,AD551+1),INDEX($M551:$S551,AD551)),"")</f>
        <v>0</v>
      </c>
      <c r="AI551" s="17" t="str" cm="1">
        <f t="array" ref="AI551">IFERROR(INDEX($M551:$S551,AE551),"")</f>
        <v/>
      </c>
      <c r="AJ551" s="17" t="str" cm="1">
        <f t="array" ref="AJ551">IFERROR(INDEX($M551:$S551,AF551),"")</f>
        <v/>
      </c>
      <c r="AK551" s="17" t="str" cm="1">
        <f t="array" ref="AK551">IFERROR(IF(J551="Level",INDEX($T551:$Z551,AC551+1),INDEX($T551:$Z551,AC551)),"")</f>
        <v/>
      </c>
      <c r="AL551" s="17" cm="1">
        <f t="array" ref="AL551">IFERROR(IF(J551="Level",INDEX($T551:$Z551,AD551+1),INDEX($T551:$Z551,AD551)),"")</f>
        <v>0</v>
      </c>
      <c r="AM551" s="17" t="str" cm="1">
        <f t="array" ref="AM551">IFERROR(INDEX($T551:$Z551,AE551),"")</f>
        <v/>
      </c>
      <c r="AN551" s="17" t="str" cm="1">
        <f t="array" ref="AN551">IFERROR(INDEX($T551:$Z551,AF551),"")</f>
        <v/>
      </c>
    </row>
    <row r="552" spans="1:40" hidden="1" x14ac:dyDescent="0.2">
      <c r="A552" s="17" t="str">
        <f t="shared" si="48"/>
        <v>MPhil Health and Wellbeing: PRH2EMSEMS08</v>
      </c>
      <c r="B552" s="11" t="s">
        <v>2557</v>
      </c>
      <c r="C552" s="11" t="s">
        <v>32964</v>
      </c>
      <c r="D552" s="11" t="s">
        <v>2558</v>
      </c>
      <c r="E552" s="11" t="s">
        <v>2198</v>
      </c>
      <c r="F552" s="11" t="s">
        <v>71</v>
      </c>
      <c r="G552" s="11" t="s">
        <v>32186</v>
      </c>
      <c r="H552" s="11" t="s">
        <v>72</v>
      </c>
      <c r="I552" s="11">
        <v>0</v>
      </c>
      <c r="J552" s="11" t="s">
        <v>32168</v>
      </c>
      <c r="K552" s="11" t="s">
        <v>32168</v>
      </c>
      <c r="L552" s="11">
        <v>0</v>
      </c>
      <c r="M552" s="11">
        <v>0</v>
      </c>
      <c r="N552" s="11">
        <v>0</v>
      </c>
      <c r="O552" s="11">
        <v>0</v>
      </c>
      <c r="P552" s="11">
        <v>0</v>
      </c>
      <c r="Q552" s="11">
        <v>0</v>
      </c>
      <c r="R552" s="11">
        <v>0</v>
      </c>
      <c r="S552" s="11">
        <v>0</v>
      </c>
      <c r="T552" s="11">
        <v>0</v>
      </c>
      <c r="U552" s="11">
        <v>0</v>
      </c>
      <c r="V552" s="11">
        <v>0</v>
      </c>
      <c r="W552" s="11">
        <v>0</v>
      </c>
      <c r="X552" s="11">
        <v>0</v>
      </c>
      <c r="Y552" s="11">
        <v>0</v>
      </c>
      <c r="Z552" s="11">
        <v>0</v>
      </c>
      <c r="AA552" s="12" t="s">
        <v>32952</v>
      </c>
      <c r="AB552" s="17" t="str">
        <f t="shared" si="49"/>
        <v>Programme is not compatible with this tool</v>
      </c>
      <c r="AC552" s="17" t="str">
        <f t="shared" si="50"/>
        <v/>
      </c>
      <c r="AD552" s="17">
        <f t="shared" si="51"/>
        <v>6</v>
      </c>
      <c r="AE552" s="17" t="str">
        <f t="shared" si="52"/>
        <v/>
      </c>
      <c r="AF552" s="17" t="str">
        <f t="shared" si="53"/>
        <v/>
      </c>
      <c r="AG552" s="17" t="str" cm="1">
        <f t="array" ref="AG552">IFERROR(IF(J552="Level",INDEX($M552:$S552,AC552+1),INDEX($M552:$S552,AC552)),"")</f>
        <v/>
      </c>
      <c r="AH552" s="17" cm="1">
        <f t="array" ref="AH552">IFERROR(IF(J552="Level",INDEX($M552:$S552,AD552+1),INDEX($M552:$S552,AD552)),"")</f>
        <v>0</v>
      </c>
      <c r="AI552" s="17" t="str" cm="1">
        <f t="array" ref="AI552">IFERROR(INDEX($M552:$S552,AE552),"")</f>
        <v/>
      </c>
      <c r="AJ552" s="17" t="str" cm="1">
        <f t="array" ref="AJ552">IFERROR(INDEX($M552:$S552,AF552),"")</f>
        <v/>
      </c>
      <c r="AK552" s="17" t="str" cm="1">
        <f t="array" ref="AK552">IFERROR(IF(J552="Level",INDEX($T552:$Z552,AC552+1),INDEX($T552:$Z552,AC552)),"")</f>
        <v/>
      </c>
      <c r="AL552" s="17" cm="1">
        <f t="array" ref="AL552">IFERROR(IF(J552="Level",INDEX($T552:$Z552,AD552+1),INDEX($T552:$Z552,AD552)),"")</f>
        <v>0</v>
      </c>
      <c r="AM552" s="17" t="str" cm="1">
        <f t="array" ref="AM552">IFERROR(INDEX($T552:$Z552,AE552),"")</f>
        <v/>
      </c>
      <c r="AN552" s="17" t="str" cm="1">
        <f t="array" ref="AN552">IFERROR(INDEX($T552:$Z552,AF552),"")</f>
        <v/>
      </c>
    </row>
    <row r="553" spans="1:40" hidden="1" x14ac:dyDescent="0.2">
      <c r="A553" s="17" t="str">
        <f t="shared" si="48"/>
        <v>MPhil Medical Studies (QUEX): PRH2EMSEMS09</v>
      </c>
      <c r="B553" s="11" t="s">
        <v>2559</v>
      </c>
      <c r="C553" s="11" t="s">
        <v>32964</v>
      </c>
      <c r="D553" s="11" t="s">
        <v>2560</v>
      </c>
      <c r="E553" s="11" t="s">
        <v>2198</v>
      </c>
      <c r="F553" s="11" t="s">
        <v>71</v>
      </c>
      <c r="G553" s="11" t="s">
        <v>32186</v>
      </c>
      <c r="H553" s="11" t="s">
        <v>72</v>
      </c>
      <c r="I553" s="11">
        <v>0</v>
      </c>
      <c r="J553" s="11" t="s">
        <v>32168</v>
      </c>
      <c r="K553" s="11" t="s">
        <v>32168</v>
      </c>
      <c r="L553" s="11">
        <v>0</v>
      </c>
      <c r="M553" s="11">
        <v>0</v>
      </c>
      <c r="N553" s="11">
        <v>0</v>
      </c>
      <c r="O553" s="11">
        <v>0</v>
      </c>
      <c r="P553" s="11">
        <v>0</v>
      </c>
      <c r="Q553" s="11">
        <v>0</v>
      </c>
      <c r="R553" s="11">
        <v>0</v>
      </c>
      <c r="S553" s="11">
        <v>0</v>
      </c>
      <c r="T553" s="11">
        <v>0</v>
      </c>
      <c r="U553" s="11">
        <v>0</v>
      </c>
      <c r="V553" s="11">
        <v>0</v>
      </c>
      <c r="W553" s="11">
        <v>0</v>
      </c>
      <c r="X553" s="11">
        <v>0</v>
      </c>
      <c r="Y553" s="11">
        <v>0</v>
      </c>
      <c r="Z553" s="11">
        <v>0</v>
      </c>
      <c r="AA553" s="12" t="s">
        <v>32952</v>
      </c>
      <c r="AB553" s="17" t="str">
        <f t="shared" si="49"/>
        <v>Programme is not compatible with this tool</v>
      </c>
      <c r="AC553" s="17" t="str">
        <f t="shared" si="50"/>
        <v/>
      </c>
      <c r="AD553" s="17">
        <f t="shared" si="51"/>
        <v>6</v>
      </c>
      <c r="AE553" s="17" t="str">
        <f t="shared" si="52"/>
        <v/>
      </c>
      <c r="AF553" s="17" t="str">
        <f t="shared" si="53"/>
        <v/>
      </c>
      <c r="AG553" s="17" t="str" cm="1">
        <f t="array" ref="AG553">IFERROR(IF(J553="Level",INDEX($M553:$S553,AC553+1),INDEX($M553:$S553,AC553)),"")</f>
        <v/>
      </c>
      <c r="AH553" s="17" cm="1">
        <f t="array" ref="AH553">IFERROR(IF(J553="Level",INDEX($M553:$S553,AD553+1),INDEX($M553:$S553,AD553)),"")</f>
        <v>0</v>
      </c>
      <c r="AI553" s="17" t="str" cm="1">
        <f t="array" ref="AI553">IFERROR(INDEX($M553:$S553,AE553),"")</f>
        <v/>
      </c>
      <c r="AJ553" s="17" t="str" cm="1">
        <f t="array" ref="AJ553">IFERROR(INDEX($M553:$S553,AF553),"")</f>
        <v/>
      </c>
      <c r="AK553" s="17" t="str" cm="1">
        <f t="array" ref="AK553">IFERROR(IF(J553="Level",INDEX($T553:$Z553,AC553+1),INDEX($T553:$Z553,AC553)),"")</f>
        <v/>
      </c>
      <c r="AL553" s="17" cm="1">
        <f t="array" ref="AL553">IFERROR(IF(J553="Level",INDEX($T553:$Z553,AD553+1),INDEX($T553:$Z553,AD553)),"")</f>
        <v>0</v>
      </c>
      <c r="AM553" s="17" t="str" cm="1">
        <f t="array" ref="AM553">IFERROR(INDEX($T553:$Z553,AE553),"")</f>
        <v/>
      </c>
      <c r="AN553" s="17" t="str" cm="1">
        <f t="array" ref="AN553">IFERROR(INDEX($T553:$Z553,AF553),"")</f>
        <v/>
      </c>
    </row>
    <row r="554" spans="1:40" hidden="1" x14ac:dyDescent="0.2">
      <c r="A554" s="17" t="str">
        <f t="shared" si="48"/>
        <v>MPhil Medical Studies - Cornwall: PRH2EMSEMSCA</v>
      </c>
      <c r="B554" s="11" t="s">
        <v>2567</v>
      </c>
      <c r="C554" s="11" t="s">
        <v>32964</v>
      </c>
      <c r="D554" s="11" t="s">
        <v>2568</v>
      </c>
      <c r="E554" s="11" t="s">
        <v>2198</v>
      </c>
      <c r="F554" s="11" t="s">
        <v>71</v>
      </c>
      <c r="G554" s="11" t="s">
        <v>32186</v>
      </c>
      <c r="H554" s="11" t="s">
        <v>72</v>
      </c>
      <c r="I554" s="11">
        <v>0</v>
      </c>
      <c r="J554" s="11" t="s">
        <v>32168</v>
      </c>
      <c r="K554" s="11" t="s">
        <v>32168</v>
      </c>
      <c r="L554" s="11">
        <v>0</v>
      </c>
      <c r="M554" s="11">
        <v>0</v>
      </c>
      <c r="N554" s="11">
        <v>0</v>
      </c>
      <c r="O554" s="11">
        <v>0</v>
      </c>
      <c r="P554" s="11">
        <v>0</v>
      </c>
      <c r="Q554" s="11">
        <v>0</v>
      </c>
      <c r="R554" s="11">
        <v>0</v>
      </c>
      <c r="S554" s="11">
        <v>0</v>
      </c>
      <c r="T554" s="11">
        <v>0</v>
      </c>
      <c r="U554" s="11">
        <v>0</v>
      </c>
      <c r="V554" s="11">
        <v>0</v>
      </c>
      <c r="W554" s="11">
        <v>0</v>
      </c>
      <c r="X554" s="11">
        <v>0</v>
      </c>
      <c r="Y554" s="11">
        <v>0</v>
      </c>
      <c r="Z554" s="11">
        <v>0</v>
      </c>
      <c r="AA554" s="12" t="s">
        <v>32952</v>
      </c>
      <c r="AB554" s="17" t="str">
        <f t="shared" si="49"/>
        <v>Programme is not compatible with this tool</v>
      </c>
      <c r="AC554" s="17" t="str">
        <f t="shared" si="50"/>
        <v/>
      </c>
      <c r="AD554" s="17">
        <f t="shared" si="51"/>
        <v>6</v>
      </c>
      <c r="AE554" s="17" t="str">
        <f t="shared" si="52"/>
        <v/>
      </c>
      <c r="AF554" s="17" t="str">
        <f t="shared" si="53"/>
        <v/>
      </c>
      <c r="AG554" s="17" t="str" cm="1">
        <f t="array" ref="AG554">IFERROR(IF(J554="Level",INDEX($M554:$S554,AC554+1),INDEX($M554:$S554,AC554)),"")</f>
        <v/>
      </c>
      <c r="AH554" s="17" cm="1">
        <f t="array" ref="AH554">IFERROR(IF(J554="Level",INDEX($M554:$S554,AD554+1),INDEX($M554:$S554,AD554)),"")</f>
        <v>0</v>
      </c>
      <c r="AI554" s="17" t="str" cm="1">
        <f t="array" ref="AI554">IFERROR(INDEX($M554:$S554,AE554),"")</f>
        <v/>
      </c>
      <c r="AJ554" s="17" t="str" cm="1">
        <f t="array" ref="AJ554">IFERROR(INDEX($M554:$S554,AF554),"")</f>
        <v/>
      </c>
      <c r="AK554" s="17" t="str" cm="1">
        <f t="array" ref="AK554">IFERROR(IF(J554="Level",INDEX($T554:$Z554,AC554+1),INDEX($T554:$Z554,AC554)),"")</f>
        <v/>
      </c>
      <c r="AL554" s="17" cm="1">
        <f t="array" ref="AL554">IFERROR(IF(J554="Level",INDEX($T554:$Z554,AD554+1),INDEX($T554:$Z554,AD554)),"")</f>
        <v>0</v>
      </c>
      <c r="AM554" s="17" t="str" cm="1">
        <f t="array" ref="AM554">IFERROR(INDEX($T554:$Z554,AE554),"")</f>
        <v/>
      </c>
      <c r="AN554" s="17" t="str" cm="1">
        <f t="array" ref="AN554">IFERROR(INDEX($T554:$Z554,AF554),"")</f>
        <v/>
      </c>
    </row>
    <row r="555" spans="1:40" hidden="1" x14ac:dyDescent="0.2">
      <c r="A555" s="17" t="str">
        <f t="shared" si="48"/>
        <v>MPhil Medical Studies (SWBio) - Cornwall: PRH2EMSEMSCD</v>
      </c>
      <c r="B555" s="11" t="s">
        <v>2573</v>
      </c>
      <c r="C555" s="11" t="s">
        <v>32964</v>
      </c>
      <c r="D555" s="11" t="s">
        <v>2574</v>
      </c>
      <c r="E555" s="11" t="s">
        <v>2198</v>
      </c>
      <c r="F555" s="11" t="s">
        <v>71</v>
      </c>
      <c r="G555" s="11" t="s">
        <v>32186</v>
      </c>
      <c r="H555" s="11" t="s">
        <v>72</v>
      </c>
      <c r="I555" s="11">
        <v>0</v>
      </c>
      <c r="J555" s="11" t="s">
        <v>32168</v>
      </c>
      <c r="K555" s="11" t="s">
        <v>32168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  <c r="Q555" s="11">
        <v>0</v>
      </c>
      <c r="R555" s="11">
        <v>0</v>
      </c>
      <c r="S555" s="11">
        <v>0</v>
      </c>
      <c r="T555" s="11">
        <v>0</v>
      </c>
      <c r="U555" s="11">
        <v>0</v>
      </c>
      <c r="V555" s="11">
        <v>0</v>
      </c>
      <c r="W555" s="11">
        <v>0</v>
      </c>
      <c r="X555" s="11">
        <v>0</v>
      </c>
      <c r="Y555" s="11">
        <v>0</v>
      </c>
      <c r="Z555" s="11">
        <v>0</v>
      </c>
      <c r="AA555" s="12" t="s">
        <v>32952</v>
      </c>
      <c r="AB555" s="17" t="str">
        <f t="shared" si="49"/>
        <v>Programme is not compatible with this tool</v>
      </c>
      <c r="AC555" s="17" t="str">
        <f t="shared" si="50"/>
        <v/>
      </c>
      <c r="AD555" s="17">
        <f t="shared" si="51"/>
        <v>6</v>
      </c>
      <c r="AE555" s="17" t="str">
        <f t="shared" si="52"/>
        <v/>
      </c>
      <c r="AF555" s="17" t="str">
        <f t="shared" si="53"/>
        <v/>
      </c>
      <c r="AG555" s="17" t="str" cm="1">
        <f t="array" ref="AG555">IFERROR(IF(J555="Level",INDEX($M555:$S555,AC555+1),INDEX($M555:$S555,AC555)),"")</f>
        <v/>
      </c>
      <c r="AH555" s="17" cm="1">
        <f t="array" ref="AH555">IFERROR(IF(J555="Level",INDEX($M555:$S555,AD555+1),INDEX($M555:$S555,AD555)),"")</f>
        <v>0</v>
      </c>
      <c r="AI555" s="17" t="str" cm="1">
        <f t="array" ref="AI555">IFERROR(INDEX($M555:$S555,AE555),"")</f>
        <v/>
      </c>
      <c r="AJ555" s="17" t="str" cm="1">
        <f t="array" ref="AJ555">IFERROR(INDEX($M555:$S555,AF555),"")</f>
        <v/>
      </c>
      <c r="AK555" s="17" t="str" cm="1">
        <f t="array" ref="AK555">IFERROR(IF(J555="Level",INDEX($T555:$Z555,AC555+1),INDEX($T555:$Z555,AC555)),"")</f>
        <v/>
      </c>
      <c r="AL555" s="17" cm="1">
        <f t="array" ref="AL555">IFERROR(IF(J555="Level",INDEX($T555:$Z555,AD555+1),INDEX($T555:$Z555,AD555)),"")</f>
        <v>0</v>
      </c>
      <c r="AM555" s="17" t="str" cm="1">
        <f t="array" ref="AM555">IFERROR(INDEX($T555:$Z555,AE555),"")</f>
        <v/>
      </c>
      <c r="AN555" s="17" t="str" cm="1">
        <f t="array" ref="AN555">IFERROR(INDEX($T555:$Z555,AF555),"")</f>
        <v/>
      </c>
    </row>
    <row r="556" spans="1:40" hidden="1" x14ac:dyDescent="0.2">
      <c r="A556" s="17" t="str">
        <f t="shared" si="48"/>
        <v>MPhil Health and Wellbeing - Cornwall: PRH2EMSSHSCA</v>
      </c>
      <c r="B556" s="11" t="s">
        <v>2581</v>
      </c>
      <c r="C556" s="11" t="s">
        <v>32964</v>
      </c>
      <c r="D556" s="11" t="s">
        <v>32579</v>
      </c>
      <c r="E556" s="11" t="s">
        <v>2198</v>
      </c>
      <c r="F556" s="11" t="s">
        <v>71</v>
      </c>
      <c r="G556" s="11" t="s">
        <v>32186</v>
      </c>
      <c r="H556" s="11" t="s">
        <v>72</v>
      </c>
      <c r="I556" s="11">
        <v>0</v>
      </c>
      <c r="J556" s="11" t="s">
        <v>32168</v>
      </c>
      <c r="K556" s="11" t="s">
        <v>32168</v>
      </c>
      <c r="L556" s="11">
        <v>0</v>
      </c>
      <c r="M556" s="11">
        <v>0</v>
      </c>
      <c r="N556" s="11">
        <v>0</v>
      </c>
      <c r="O556" s="11">
        <v>0</v>
      </c>
      <c r="P556" s="11">
        <v>0</v>
      </c>
      <c r="Q556" s="11">
        <v>0</v>
      </c>
      <c r="R556" s="11">
        <v>0</v>
      </c>
      <c r="S556" s="11">
        <v>0</v>
      </c>
      <c r="T556" s="11">
        <v>0</v>
      </c>
      <c r="U556" s="11">
        <v>0</v>
      </c>
      <c r="V556" s="11">
        <v>0</v>
      </c>
      <c r="W556" s="11">
        <v>0</v>
      </c>
      <c r="X556" s="11">
        <v>0</v>
      </c>
      <c r="Y556" s="11">
        <v>0</v>
      </c>
      <c r="Z556" s="11">
        <v>0</v>
      </c>
      <c r="AA556" s="12" t="s">
        <v>32952</v>
      </c>
      <c r="AB556" s="17" t="str">
        <f t="shared" si="49"/>
        <v>Programme is not compatible with this tool</v>
      </c>
      <c r="AC556" s="17" t="str">
        <f t="shared" si="50"/>
        <v/>
      </c>
      <c r="AD556" s="17">
        <f t="shared" si="51"/>
        <v>6</v>
      </c>
      <c r="AE556" s="17" t="str">
        <f t="shared" si="52"/>
        <v/>
      </c>
      <c r="AF556" s="17" t="str">
        <f t="shared" si="53"/>
        <v/>
      </c>
      <c r="AG556" s="17" t="str" cm="1">
        <f t="array" ref="AG556">IFERROR(IF(J556="Level",INDEX($M556:$S556,AC556+1),INDEX($M556:$S556,AC556)),"")</f>
        <v/>
      </c>
      <c r="AH556" s="17" cm="1">
        <f t="array" ref="AH556">IFERROR(IF(J556="Level",INDEX($M556:$S556,AD556+1),INDEX($M556:$S556,AD556)),"")</f>
        <v>0</v>
      </c>
      <c r="AI556" s="17" t="str" cm="1">
        <f t="array" ref="AI556">IFERROR(INDEX($M556:$S556,AE556),"")</f>
        <v/>
      </c>
      <c r="AJ556" s="17" t="str" cm="1">
        <f t="array" ref="AJ556">IFERROR(INDEX($M556:$S556,AF556),"")</f>
        <v/>
      </c>
      <c r="AK556" s="17" t="str" cm="1">
        <f t="array" ref="AK556">IFERROR(IF(J556="Level",INDEX($T556:$Z556,AC556+1),INDEX($T556:$Z556,AC556)),"")</f>
        <v/>
      </c>
      <c r="AL556" s="17" cm="1">
        <f t="array" ref="AL556">IFERROR(IF(J556="Level",INDEX($T556:$Z556,AD556+1),INDEX($T556:$Z556,AD556)),"")</f>
        <v>0</v>
      </c>
      <c r="AM556" s="17" t="str" cm="1">
        <f t="array" ref="AM556">IFERROR(INDEX($T556:$Z556,AE556),"")</f>
        <v/>
      </c>
      <c r="AN556" s="17" t="str" cm="1">
        <f t="array" ref="AN556">IFERROR(INDEX($T556:$Z556,AF556),"")</f>
        <v/>
      </c>
    </row>
    <row r="557" spans="1:40" hidden="1" x14ac:dyDescent="0.2">
      <c r="A557" s="17" t="str">
        <f t="shared" si="48"/>
        <v>MScbyRes Medical Studies: PRM3EMSEMS01</v>
      </c>
      <c r="B557" s="11" t="s">
        <v>2998</v>
      </c>
      <c r="C557" s="11" t="s">
        <v>32964</v>
      </c>
      <c r="D557" s="11" t="s">
        <v>2999</v>
      </c>
      <c r="E557" s="11" t="s">
        <v>2198</v>
      </c>
      <c r="F557" s="11" t="s">
        <v>71</v>
      </c>
      <c r="G557" s="11" t="s">
        <v>32186</v>
      </c>
      <c r="H557" s="11" t="s">
        <v>72</v>
      </c>
      <c r="I557" s="11">
        <v>0</v>
      </c>
      <c r="J557" s="11" t="s">
        <v>32168</v>
      </c>
      <c r="K557" s="11" t="s">
        <v>32168</v>
      </c>
      <c r="L557" s="11">
        <v>0</v>
      </c>
      <c r="M557" s="11">
        <v>0</v>
      </c>
      <c r="N557" s="11">
        <v>0</v>
      </c>
      <c r="O557" s="11">
        <v>0</v>
      </c>
      <c r="P557" s="11">
        <v>0</v>
      </c>
      <c r="Q557" s="11">
        <v>0</v>
      </c>
      <c r="R557" s="11">
        <v>0</v>
      </c>
      <c r="S557" s="11">
        <v>0</v>
      </c>
      <c r="T557" s="11">
        <v>0</v>
      </c>
      <c r="U557" s="11">
        <v>0</v>
      </c>
      <c r="V557" s="11">
        <v>0</v>
      </c>
      <c r="W557" s="11">
        <v>0</v>
      </c>
      <c r="X557" s="11">
        <v>0</v>
      </c>
      <c r="Y557" s="11">
        <v>0</v>
      </c>
      <c r="Z557" s="11">
        <v>0</v>
      </c>
      <c r="AA557" s="12" t="s">
        <v>32952</v>
      </c>
      <c r="AB557" s="17" t="str">
        <f t="shared" si="49"/>
        <v>Programme is not compatible with this tool</v>
      </c>
      <c r="AC557" s="17" t="str">
        <f t="shared" si="50"/>
        <v/>
      </c>
      <c r="AD557" s="17">
        <f t="shared" si="51"/>
        <v>6</v>
      </c>
      <c r="AE557" s="17" t="str">
        <f t="shared" si="52"/>
        <v/>
      </c>
      <c r="AF557" s="17" t="str">
        <f t="shared" si="53"/>
        <v/>
      </c>
      <c r="AG557" s="17" t="str" cm="1">
        <f t="array" ref="AG557">IFERROR(IF(J557="Level",INDEX($M557:$S557,AC557+1),INDEX($M557:$S557,AC557)),"")</f>
        <v/>
      </c>
      <c r="AH557" s="17" cm="1">
        <f t="array" ref="AH557">IFERROR(IF(J557="Level",INDEX($M557:$S557,AD557+1),INDEX($M557:$S557,AD557)),"")</f>
        <v>0</v>
      </c>
      <c r="AI557" s="17" t="str" cm="1">
        <f t="array" ref="AI557">IFERROR(INDEX($M557:$S557,AE557),"")</f>
        <v/>
      </c>
      <c r="AJ557" s="17" t="str" cm="1">
        <f t="array" ref="AJ557">IFERROR(INDEX($M557:$S557,AF557),"")</f>
        <v/>
      </c>
      <c r="AK557" s="17" t="str" cm="1">
        <f t="array" ref="AK557">IFERROR(IF(J557="Level",INDEX($T557:$Z557,AC557+1),INDEX($T557:$Z557,AC557)),"")</f>
        <v/>
      </c>
      <c r="AL557" s="17" cm="1">
        <f t="array" ref="AL557">IFERROR(IF(J557="Level",INDEX($T557:$Z557,AD557+1),INDEX($T557:$Z557,AD557)),"")</f>
        <v>0</v>
      </c>
      <c r="AM557" s="17" t="str" cm="1">
        <f t="array" ref="AM557">IFERROR(INDEX($T557:$Z557,AE557),"")</f>
        <v/>
      </c>
      <c r="AN557" s="17" t="str" cm="1">
        <f t="array" ref="AN557">IFERROR(INDEX($T557:$Z557,AF557),"")</f>
        <v/>
      </c>
    </row>
    <row r="558" spans="1:40" hidden="1" x14ac:dyDescent="0.2">
      <c r="A558" s="17" t="str">
        <f t="shared" si="48"/>
        <v>MScbyRes Medical Studies - Cornwall: PRM3EMSEMSCA</v>
      </c>
      <c r="B558" s="11" t="s">
        <v>3012</v>
      </c>
      <c r="C558" s="11" t="s">
        <v>32964</v>
      </c>
      <c r="D558" s="11" t="s">
        <v>3013</v>
      </c>
      <c r="E558" s="11" t="s">
        <v>2198</v>
      </c>
      <c r="F558" s="11" t="s">
        <v>71</v>
      </c>
      <c r="G558" s="11" t="s">
        <v>32186</v>
      </c>
      <c r="H558" s="11" t="s">
        <v>72</v>
      </c>
      <c r="I558" s="11">
        <v>0</v>
      </c>
      <c r="J558" s="11" t="s">
        <v>32168</v>
      </c>
      <c r="K558" s="11" t="s">
        <v>32168</v>
      </c>
      <c r="L558" s="11">
        <v>0</v>
      </c>
      <c r="M558" s="11">
        <v>0</v>
      </c>
      <c r="N558" s="11">
        <v>0</v>
      </c>
      <c r="O558" s="11">
        <v>0</v>
      </c>
      <c r="P558" s="11">
        <v>0</v>
      </c>
      <c r="Q558" s="11">
        <v>0</v>
      </c>
      <c r="R558" s="11">
        <v>0</v>
      </c>
      <c r="S558" s="11">
        <v>0</v>
      </c>
      <c r="T558" s="11">
        <v>0</v>
      </c>
      <c r="U558" s="11">
        <v>0</v>
      </c>
      <c r="V558" s="11">
        <v>0</v>
      </c>
      <c r="W558" s="11">
        <v>0</v>
      </c>
      <c r="X558" s="11">
        <v>0</v>
      </c>
      <c r="Y558" s="11">
        <v>0</v>
      </c>
      <c r="Z558" s="11">
        <v>0</v>
      </c>
      <c r="AA558" s="12" t="s">
        <v>32952</v>
      </c>
      <c r="AB558" s="17" t="str">
        <f t="shared" si="49"/>
        <v>Programme is not compatible with this tool</v>
      </c>
      <c r="AC558" s="17" t="str">
        <f t="shared" si="50"/>
        <v/>
      </c>
      <c r="AD558" s="17">
        <f t="shared" si="51"/>
        <v>6</v>
      </c>
      <c r="AE558" s="17" t="str">
        <f t="shared" si="52"/>
        <v/>
      </c>
      <c r="AF558" s="17" t="str">
        <f t="shared" si="53"/>
        <v/>
      </c>
      <c r="AG558" s="17" t="str" cm="1">
        <f t="array" ref="AG558">IFERROR(IF(J558="Level",INDEX($M558:$S558,AC558+1),INDEX($M558:$S558,AC558)),"")</f>
        <v/>
      </c>
      <c r="AH558" s="17" cm="1">
        <f t="array" ref="AH558">IFERROR(IF(J558="Level",INDEX($M558:$S558,AD558+1),INDEX($M558:$S558,AD558)),"")</f>
        <v>0</v>
      </c>
      <c r="AI558" s="17" t="str" cm="1">
        <f t="array" ref="AI558">IFERROR(INDEX($M558:$S558,AE558),"")</f>
        <v/>
      </c>
      <c r="AJ558" s="17" t="str" cm="1">
        <f t="array" ref="AJ558">IFERROR(INDEX($M558:$S558,AF558),"")</f>
        <v/>
      </c>
      <c r="AK558" s="17" t="str" cm="1">
        <f t="array" ref="AK558">IFERROR(IF(J558="Level",INDEX($T558:$Z558,AC558+1),INDEX($T558:$Z558,AC558)),"")</f>
        <v/>
      </c>
      <c r="AL558" s="17" cm="1">
        <f t="array" ref="AL558">IFERROR(IF(J558="Level",INDEX($T558:$Z558,AD558+1),INDEX($T558:$Z558,AD558)),"")</f>
        <v>0</v>
      </c>
      <c r="AM558" s="17" t="str" cm="1">
        <f t="array" ref="AM558">IFERROR(INDEX($T558:$Z558,AE558),"")</f>
        <v/>
      </c>
      <c r="AN558" s="17" t="str" cm="1">
        <f t="array" ref="AN558">IFERROR(INDEX($T558:$Z558,AF558),"")</f>
        <v/>
      </c>
    </row>
    <row r="559" spans="1:40" hidden="1" x14ac:dyDescent="0.2">
      <c r="A559" s="17" t="str">
        <f t="shared" si="48"/>
        <v>PhDbyPub Medical Studies: PRP2EMSEMS03</v>
      </c>
      <c r="B559" s="11" t="s">
        <v>3897</v>
      </c>
      <c r="C559" s="11" t="s">
        <v>32964</v>
      </c>
      <c r="D559" s="11" t="s">
        <v>3898</v>
      </c>
      <c r="E559" s="11" t="s">
        <v>2198</v>
      </c>
      <c r="F559" s="11" t="s">
        <v>71</v>
      </c>
      <c r="G559" s="11" t="s">
        <v>32186</v>
      </c>
      <c r="H559" s="11" t="s">
        <v>72</v>
      </c>
      <c r="I559" s="11">
        <v>0</v>
      </c>
      <c r="J559" s="11" t="s">
        <v>32168</v>
      </c>
      <c r="K559" s="11" t="s">
        <v>32168</v>
      </c>
      <c r="L559" s="11">
        <v>0</v>
      </c>
      <c r="M559" s="11">
        <v>0</v>
      </c>
      <c r="N559" s="11">
        <v>0</v>
      </c>
      <c r="O559" s="11">
        <v>0</v>
      </c>
      <c r="P559" s="11">
        <v>0</v>
      </c>
      <c r="Q559" s="11">
        <v>0</v>
      </c>
      <c r="R559" s="11">
        <v>0</v>
      </c>
      <c r="S559" s="11">
        <v>0</v>
      </c>
      <c r="T559" s="11">
        <v>0</v>
      </c>
      <c r="U559" s="11">
        <v>0</v>
      </c>
      <c r="V559" s="11">
        <v>0</v>
      </c>
      <c r="W559" s="11">
        <v>0</v>
      </c>
      <c r="X559" s="11">
        <v>0</v>
      </c>
      <c r="Y559" s="11">
        <v>0</v>
      </c>
      <c r="Z559" s="11">
        <v>0</v>
      </c>
      <c r="AA559" s="12" t="s">
        <v>32952</v>
      </c>
      <c r="AB559" s="17" t="str">
        <f t="shared" si="49"/>
        <v>Programme is not compatible with this tool</v>
      </c>
      <c r="AC559" s="17" t="str">
        <f t="shared" si="50"/>
        <v/>
      </c>
      <c r="AD559" s="17">
        <f t="shared" si="51"/>
        <v>6</v>
      </c>
      <c r="AE559" s="17" t="str">
        <f t="shared" si="52"/>
        <v/>
      </c>
      <c r="AF559" s="17" t="str">
        <f t="shared" si="53"/>
        <v/>
      </c>
      <c r="AG559" s="17" t="str" cm="1">
        <f t="array" ref="AG559">IFERROR(IF(J559="Level",INDEX($M559:$S559,AC559+1),INDEX($M559:$S559,AC559)),"")</f>
        <v/>
      </c>
      <c r="AH559" s="17" cm="1">
        <f t="array" ref="AH559">IFERROR(IF(J559="Level",INDEX($M559:$S559,AD559+1),INDEX($M559:$S559,AD559)),"")</f>
        <v>0</v>
      </c>
      <c r="AI559" s="17" t="str" cm="1">
        <f t="array" ref="AI559">IFERROR(INDEX($M559:$S559,AE559),"")</f>
        <v/>
      </c>
      <c r="AJ559" s="17" t="str" cm="1">
        <f t="array" ref="AJ559">IFERROR(INDEX($M559:$S559,AF559),"")</f>
        <v/>
      </c>
      <c r="AK559" s="17" t="str" cm="1">
        <f t="array" ref="AK559">IFERROR(IF(J559="Level",INDEX($T559:$Z559,AC559+1),INDEX($T559:$Z559,AC559)),"")</f>
        <v/>
      </c>
      <c r="AL559" s="17" cm="1">
        <f t="array" ref="AL559">IFERROR(IF(J559="Level",INDEX($T559:$Z559,AD559+1),INDEX($T559:$Z559,AD559)),"")</f>
        <v>0</v>
      </c>
      <c r="AM559" s="17" t="str" cm="1">
        <f t="array" ref="AM559">IFERROR(INDEX($T559:$Z559,AE559),"")</f>
        <v/>
      </c>
      <c r="AN559" s="17" t="str" cm="1">
        <f t="array" ref="AN559">IFERROR(INDEX($T559:$Z559,AF559),"")</f>
        <v/>
      </c>
    </row>
    <row r="560" spans="1:40" hidden="1" x14ac:dyDescent="0.2">
      <c r="A560" s="17" t="str">
        <f t="shared" si="48"/>
        <v>PhD Medical Studies (QUEX) - Cornwall: PRP3EMSCMHCA</v>
      </c>
      <c r="B560" s="11" t="s">
        <v>3241</v>
      </c>
      <c r="C560" s="11" t="s">
        <v>32964</v>
      </c>
      <c r="D560" s="11" t="s">
        <v>3242</v>
      </c>
      <c r="E560" s="11" t="s">
        <v>2198</v>
      </c>
      <c r="F560" s="11" t="s">
        <v>71</v>
      </c>
      <c r="G560" s="11" t="s">
        <v>32186</v>
      </c>
      <c r="H560" s="11" t="s">
        <v>72</v>
      </c>
      <c r="I560" s="11">
        <v>0</v>
      </c>
      <c r="J560" s="11" t="s">
        <v>32168</v>
      </c>
      <c r="K560" s="11" t="s">
        <v>32168</v>
      </c>
      <c r="L560" s="11">
        <v>0</v>
      </c>
      <c r="M560" s="11">
        <v>0</v>
      </c>
      <c r="N560" s="11">
        <v>0</v>
      </c>
      <c r="O560" s="11">
        <v>0</v>
      </c>
      <c r="P560" s="11">
        <v>0</v>
      </c>
      <c r="Q560" s="11">
        <v>0</v>
      </c>
      <c r="R560" s="11">
        <v>0</v>
      </c>
      <c r="S560" s="11">
        <v>0</v>
      </c>
      <c r="T560" s="11">
        <v>0</v>
      </c>
      <c r="U560" s="11">
        <v>0</v>
      </c>
      <c r="V560" s="11">
        <v>0</v>
      </c>
      <c r="W560" s="11">
        <v>0</v>
      </c>
      <c r="X560" s="11">
        <v>0</v>
      </c>
      <c r="Y560" s="11">
        <v>0</v>
      </c>
      <c r="Z560" s="11">
        <v>0</v>
      </c>
      <c r="AA560" s="12" t="s">
        <v>32952</v>
      </c>
      <c r="AB560" s="17" t="str">
        <f t="shared" si="49"/>
        <v>Programme is not compatible with this tool</v>
      </c>
      <c r="AC560" s="17" t="str">
        <f t="shared" si="50"/>
        <v/>
      </c>
      <c r="AD560" s="17">
        <f t="shared" si="51"/>
        <v>6</v>
      </c>
      <c r="AE560" s="17" t="str">
        <f t="shared" si="52"/>
        <v/>
      </c>
      <c r="AF560" s="17" t="str">
        <f t="shared" si="53"/>
        <v/>
      </c>
      <c r="AG560" s="17" t="str" cm="1">
        <f t="array" ref="AG560">IFERROR(IF(J560="Level",INDEX($M560:$S560,AC560+1),INDEX($M560:$S560,AC560)),"")</f>
        <v/>
      </c>
      <c r="AH560" s="17" cm="1">
        <f t="array" ref="AH560">IFERROR(IF(J560="Level",INDEX($M560:$S560,AD560+1),INDEX($M560:$S560,AD560)),"")</f>
        <v>0</v>
      </c>
      <c r="AI560" s="17" t="str" cm="1">
        <f t="array" ref="AI560">IFERROR(INDEX($M560:$S560,AE560),"")</f>
        <v/>
      </c>
      <c r="AJ560" s="17" t="str" cm="1">
        <f t="array" ref="AJ560">IFERROR(INDEX($M560:$S560,AF560),"")</f>
        <v/>
      </c>
      <c r="AK560" s="17" t="str" cm="1">
        <f t="array" ref="AK560">IFERROR(IF(J560="Level",INDEX($T560:$Z560,AC560+1),INDEX($T560:$Z560,AC560)),"")</f>
        <v/>
      </c>
      <c r="AL560" s="17" cm="1">
        <f t="array" ref="AL560">IFERROR(IF(J560="Level",INDEX($T560:$Z560,AD560+1),INDEX($T560:$Z560,AD560)),"")</f>
        <v>0</v>
      </c>
      <c r="AM560" s="17" t="str" cm="1">
        <f t="array" ref="AM560">IFERROR(INDEX($T560:$Z560,AE560),"")</f>
        <v/>
      </c>
      <c r="AN560" s="17" t="str" cm="1">
        <f t="array" ref="AN560">IFERROR(INDEX($T560:$Z560,AF560),"")</f>
        <v/>
      </c>
    </row>
    <row r="561" spans="1:40" hidden="1" x14ac:dyDescent="0.2">
      <c r="A561" s="17" t="str">
        <f t="shared" si="48"/>
        <v>PhD Medical Studies: PRP3EMSEMS01</v>
      </c>
      <c r="B561" s="11" t="s">
        <v>3243</v>
      </c>
      <c r="C561" s="11" t="s">
        <v>32964</v>
      </c>
      <c r="D561" s="11" t="s">
        <v>3244</v>
      </c>
      <c r="E561" s="11" t="s">
        <v>2198</v>
      </c>
      <c r="F561" s="11" t="s">
        <v>71</v>
      </c>
      <c r="G561" s="11" t="s">
        <v>32186</v>
      </c>
      <c r="H561" s="11" t="s">
        <v>72</v>
      </c>
      <c r="I561" s="11">
        <v>0</v>
      </c>
      <c r="J561" s="11" t="s">
        <v>32168</v>
      </c>
      <c r="K561" s="11" t="s">
        <v>32168</v>
      </c>
      <c r="L561" s="11">
        <v>0</v>
      </c>
      <c r="M561" s="11">
        <v>0</v>
      </c>
      <c r="N561" s="11">
        <v>0</v>
      </c>
      <c r="O561" s="11">
        <v>0</v>
      </c>
      <c r="P561" s="11">
        <v>0</v>
      </c>
      <c r="Q561" s="11">
        <v>0</v>
      </c>
      <c r="R561" s="11">
        <v>0</v>
      </c>
      <c r="S561" s="11">
        <v>0</v>
      </c>
      <c r="T561" s="11">
        <v>0</v>
      </c>
      <c r="U561" s="11">
        <v>0</v>
      </c>
      <c r="V561" s="11">
        <v>0</v>
      </c>
      <c r="W561" s="11">
        <v>0</v>
      </c>
      <c r="X561" s="11">
        <v>0</v>
      </c>
      <c r="Y561" s="11">
        <v>0</v>
      </c>
      <c r="Z561" s="11">
        <v>0</v>
      </c>
      <c r="AA561" s="12" t="s">
        <v>32952</v>
      </c>
      <c r="AB561" s="17" t="str">
        <f t="shared" si="49"/>
        <v>Programme is not compatible with this tool</v>
      </c>
      <c r="AC561" s="17" t="str">
        <f t="shared" si="50"/>
        <v/>
      </c>
      <c r="AD561" s="17">
        <f t="shared" si="51"/>
        <v>6</v>
      </c>
      <c r="AE561" s="17" t="str">
        <f t="shared" si="52"/>
        <v/>
      </c>
      <c r="AF561" s="17" t="str">
        <f t="shared" si="53"/>
        <v/>
      </c>
      <c r="AG561" s="17" t="str" cm="1">
        <f t="array" ref="AG561">IFERROR(IF(J561="Level",INDEX($M561:$S561,AC561+1),INDEX($M561:$S561,AC561)),"")</f>
        <v/>
      </c>
      <c r="AH561" s="17" cm="1">
        <f t="array" ref="AH561">IFERROR(IF(J561="Level",INDEX($M561:$S561,AD561+1),INDEX($M561:$S561,AD561)),"")</f>
        <v>0</v>
      </c>
      <c r="AI561" s="17" t="str" cm="1">
        <f t="array" ref="AI561">IFERROR(INDEX($M561:$S561,AE561),"")</f>
        <v/>
      </c>
      <c r="AJ561" s="17" t="str" cm="1">
        <f t="array" ref="AJ561">IFERROR(INDEX($M561:$S561,AF561),"")</f>
        <v/>
      </c>
      <c r="AK561" s="17" t="str" cm="1">
        <f t="array" ref="AK561">IFERROR(IF(J561="Level",INDEX($T561:$Z561,AC561+1),INDEX($T561:$Z561,AC561)),"")</f>
        <v/>
      </c>
      <c r="AL561" s="17" cm="1">
        <f t="array" ref="AL561">IFERROR(IF(J561="Level",INDEX($T561:$Z561,AD561+1),INDEX($T561:$Z561,AD561)),"")</f>
        <v>0</v>
      </c>
      <c r="AM561" s="17" t="str" cm="1">
        <f t="array" ref="AM561">IFERROR(INDEX($T561:$Z561,AE561),"")</f>
        <v/>
      </c>
      <c r="AN561" s="17" t="str" cm="1">
        <f t="array" ref="AN561">IFERROR(INDEX($T561:$Z561,AF561),"")</f>
        <v/>
      </c>
    </row>
    <row r="562" spans="1:40" hidden="1" x14ac:dyDescent="0.2">
      <c r="A562" s="17" t="str">
        <f t="shared" si="48"/>
        <v>PhD Medical Studies (BioMed): PRP3EMSEMS02</v>
      </c>
      <c r="B562" s="11" t="s">
        <v>3245</v>
      </c>
      <c r="C562" s="11" t="s">
        <v>32964</v>
      </c>
      <c r="D562" s="11" t="s">
        <v>3246</v>
      </c>
      <c r="E562" s="11" t="s">
        <v>2198</v>
      </c>
      <c r="F562" s="11" t="s">
        <v>71</v>
      </c>
      <c r="G562" s="11" t="s">
        <v>32186</v>
      </c>
      <c r="H562" s="11" t="s">
        <v>72</v>
      </c>
      <c r="I562" s="11">
        <v>0</v>
      </c>
      <c r="J562" s="11" t="s">
        <v>32168</v>
      </c>
      <c r="K562" s="11" t="s">
        <v>32168</v>
      </c>
      <c r="L562" s="11">
        <v>0</v>
      </c>
      <c r="M562" s="11">
        <v>0</v>
      </c>
      <c r="N562" s="11">
        <v>0</v>
      </c>
      <c r="O562" s="11">
        <v>0</v>
      </c>
      <c r="P562" s="11">
        <v>0</v>
      </c>
      <c r="Q562" s="11">
        <v>0</v>
      </c>
      <c r="R562" s="11">
        <v>0</v>
      </c>
      <c r="S562" s="11">
        <v>0</v>
      </c>
      <c r="T562" s="11">
        <v>0</v>
      </c>
      <c r="U562" s="11">
        <v>0</v>
      </c>
      <c r="V562" s="11">
        <v>0</v>
      </c>
      <c r="W562" s="11">
        <v>0</v>
      </c>
      <c r="X562" s="11">
        <v>0</v>
      </c>
      <c r="Y562" s="11">
        <v>0</v>
      </c>
      <c r="Z562" s="11">
        <v>0</v>
      </c>
      <c r="AA562" s="12" t="s">
        <v>32952</v>
      </c>
      <c r="AB562" s="17" t="str">
        <f t="shared" si="49"/>
        <v>Programme is not compatible with this tool</v>
      </c>
      <c r="AC562" s="17" t="str">
        <f t="shared" si="50"/>
        <v/>
      </c>
      <c r="AD562" s="17">
        <f t="shared" si="51"/>
        <v>6</v>
      </c>
      <c r="AE562" s="17" t="str">
        <f t="shared" si="52"/>
        <v/>
      </c>
      <c r="AF562" s="17" t="str">
        <f t="shared" si="53"/>
        <v/>
      </c>
      <c r="AG562" s="17" t="str" cm="1">
        <f t="array" ref="AG562">IFERROR(IF(J562="Level",INDEX($M562:$S562,AC562+1),INDEX($M562:$S562,AC562)),"")</f>
        <v/>
      </c>
      <c r="AH562" s="17" cm="1">
        <f t="array" ref="AH562">IFERROR(IF(J562="Level",INDEX($M562:$S562,AD562+1),INDEX($M562:$S562,AD562)),"")</f>
        <v>0</v>
      </c>
      <c r="AI562" s="17" t="str" cm="1">
        <f t="array" ref="AI562">IFERROR(INDEX($M562:$S562,AE562),"")</f>
        <v/>
      </c>
      <c r="AJ562" s="17" t="str" cm="1">
        <f t="array" ref="AJ562">IFERROR(INDEX($M562:$S562,AF562),"")</f>
        <v/>
      </c>
      <c r="AK562" s="17" t="str" cm="1">
        <f t="array" ref="AK562">IFERROR(IF(J562="Level",INDEX($T562:$Z562,AC562+1),INDEX($T562:$Z562,AC562)),"")</f>
        <v/>
      </c>
      <c r="AL562" s="17" cm="1">
        <f t="array" ref="AL562">IFERROR(IF(J562="Level",INDEX($T562:$Z562,AD562+1),INDEX($T562:$Z562,AD562)),"")</f>
        <v>0</v>
      </c>
      <c r="AM562" s="17" t="str" cm="1">
        <f t="array" ref="AM562">IFERROR(INDEX($T562:$Z562,AE562),"")</f>
        <v/>
      </c>
      <c r="AN562" s="17" t="str" cm="1">
        <f t="array" ref="AN562">IFERROR(INDEX($T562:$Z562,AF562),"")</f>
        <v/>
      </c>
    </row>
    <row r="563" spans="1:40" hidden="1" x14ac:dyDescent="0.2">
      <c r="A563" s="17" t="str">
        <f t="shared" si="48"/>
        <v>PhD Medical Studies (SWBio): PRP3EMSEMS06</v>
      </c>
      <c r="B563" s="11" t="s">
        <v>3253</v>
      </c>
      <c r="C563" s="11" t="s">
        <v>32964</v>
      </c>
      <c r="D563" s="11" t="s">
        <v>3254</v>
      </c>
      <c r="E563" s="11" t="s">
        <v>2198</v>
      </c>
      <c r="F563" s="11" t="s">
        <v>71</v>
      </c>
      <c r="G563" s="11" t="s">
        <v>32186</v>
      </c>
      <c r="H563" s="11" t="s">
        <v>72</v>
      </c>
      <c r="I563" s="11">
        <v>0</v>
      </c>
      <c r="J563" s="11" t="s">
        <v>32168</v>
      </c>
      <c r="K563" s="11" t="s">
        <v>32168</v>
      </c>
      <c r="L563" s="11">
        <v>0</v>
      </c>
      <c r="M563" s="11">
        <v>0</v>
      </c>
      <c r="N563" s="11">
        <v>0</v>
      </c>
      <c r="O563" s="11">
        <v>0</v>
      </c>
      <c r="P563" s="11">
        <v>0</v>
      </c>
      <c r="Q563" s="11">
        <v>0</v>
      </c>
      <c r="R563" s="11">
        <v>0</v>
      </c>
      <c r="S563" s="11">
        <v>0</v>
      </c>
      <c r="T563" s="11">
        <v>0</v>
      </c>
      <c r="U563" s="11">
        <v>0</v>
      </c>
      <c r="V563" s="11">
        <v>0</v>
      </c>
      <c r="W563" s="11">
        <v>0</v>
      </c>
      <c r="X563" s="11">
        <v>0</v>
      </c>
      <c r="Y563" s="11">
        <v>0</v>
      </c>
      <c r="Z563" s="11">
        <v>0</v>
      </c>
      <c r="AA563" s="12" t="s">
        <v>32952</v>
      </c>
      <c r="AB563" s="17" t="str">
        <f t="shared" si="49"/>
        <v>Programme is not compatible with this tool</v>
      </c>
      <c r="AC563" s="17" t="str">
        <f t="shared" si="50"/>
        <v/>
      </c>
      <c r="AD563" s="17">
        <f t="shared" si="51"/>
        <v>6</v>
      </c>
      <c r="AE563" s="17" t="str">
        <f t="shared" si="52"/>
        <v/>
      </c>
      <c r="AF563" s="17" t="str">
        <f t="shared" si="53"/>
        <v/>
      </c>
      <c r="AG563" s="17" t="str" cm="1">
        <f t="array" ref="AG563">IFERROR(IF(J563="Level",INDEX($M563:$S563,AC563+1),INDEX($M563:$S563,AC563)),"")</f>
        <v/>
      </c>
      <c r="AH563" s="17" cm="1">
        <f t="array" ref="AH563">IFERROR(IF(J563="Level",INDEX($M563:$S563,AD563+1),INDEX($M563:$S563,AD563)),"")</f>
        <v>0</v>
      </c>
      <c r="AI563" s="17" t="str" cm="1">
        <f t="array" ref="AI563">IFERROR(INDEX($M563:$S563,AE563),"")</f>
        <v/>
      </c>
      <c r="AJ563" s="17" t="str" cm="1">
        <f t="array" ref="AJ563">IFERROR(INDEX($M563:$S563,AF563),"")</f>
        <v/>
      </c>
      <c r="AK563" s="17" t="str" cm="1">
        <f t="array" ref="AK563">IFERROR(IF(J563="Level",INDEX($T563:$Z563,AC563+1),INDEX($T563:$Z563,AC563)),"")</f>
        <v/>
      </c>
      <c r="AL563" s="17" cm="1">
        <f t="array" ref="AL563">IFERROR(IF(J563="Level",INDEX($T563:$Z563,AD563+1),INDEX($T563:$Z563,AD563)),"")</f>
        <v>0</v>
      </c>
      <c r="AM563" s="17" t="str" cm="1">
        <f t="array" ref="AM563">IFERROR(INDEX($T563:$Z563,AE563),"")</f>
        <v/>
      </c>
      <c r="AN563" s="17" t="str" cm="1">
        <f t="array" ref="AN563">IFERROR(INDEX($T563:$Z563,AF563),"")</f>
        <v/>
      </c>
    </row>
    <row r="564" spans="1:40" hidden="1" x14ac:dyDescent="0.2">
      <c r="A564" s="17" t="str">
        <f t="shared" si="48"/>
        <v>PhD Health and Wellbeing: PRP3EMSEMS07</v>
      </c>
      <c r="B564" s="11" t="s">
        <v>3255</v>
      </c>
      <c r="C564" s="11" t="s">
        <v>32964</v>
      </c>
      <c r="D564" s="11" t="s">
        <v>3256</v>
      </c>
      <c r="E564" s="11" t="s">
        <v>2198</v>
      </c>
      <c r="F564" s="11" t="s">
        <v>71</v>
      </c>
      <c r="G564" s="11" t="s">
        <v>32186</v>
      </c>
      <c r="H564" s="11" t="s">
        <v>72</v>
      </c>
      <c r="I564" s="11">
        <v>0</v>
      </c>
      <c r="J564" s="11" t="s">
        <v>32168</v>
      </c>
      <c r="K564" s="11" t="s">
        <v>32168</v>
      </c>
      <c r="L564" s="11">
        <v>0</v>
      </c>
      <c r="M564" s="11">
        <v>0</v>
      </c>
      <c r="N564" s="11">
        <v>0</v>
      </c>
      <c r="O564" s="11">
        <v>0</v>
      </c>
      <c r="P564" s="11">
        <v>0</v>
      </c>
      <c r="Q564" s="11">
        <v>0</v>
      </c>
      <c r="R564" s="11">
        <v>0</v>
      </c>
      <c r="S564" s="11">
        <v>0</v>
      </c>
      <c r="T564" s="11">
        <v>0</v>
      </c>
      <c r="U564" s="11">
        <v>0</v>
      </c>
      <c r="V564" s="11">
        <v>0</v>
      </c>
      <c r="W564" s="11">
        <v>0</v>
      </c>
      <c r="X564" s="11">
        <v>0</v>
      </c>
      <c r="Y564" s="11">
        <v>0</v>
      </c>
      <c r="Z564" s="11">
        <v>0</v>
      </c>
      <c r="AA564" s="12" t="s">
        <v>32952</v>
      </c>
      <c r="AB564" s="17" t="str">
        <f t="shared" si="49"/>
        <v>Programme is not compatible with this tool</v>
      </c>
      <c r="AC564" s="17" t="str">
        <f t="shared" si="50"/>
        <v/>
      </c>
      <c r="AD564" s="17">
        <f t="shared" si="51"/>
        <v>6</v>
      </c>
      <c r="AE564" s="17" t="str">
        <f t="shared" si="52"/>
        <v/>
      </c>
      <c r="AF564" s="17" t="str">
        <f t="shared" si="53"/>
        <v/>
      </c>
      <c r="AG564" s="17" t="str" cm="1">
        <f t="array" ref="AG564">IFERROR(IF(J564="Level",INDEX($M564:$S564,AC564+1),INDEX($M564:$S564,AC564)),"")</f>
        <v/>
      </c>
      <c r="AH564" s="17" cm="1">
        <f t="array" ref="AH564">IFERROR(IF(J564="Level",INDEX($M564:$S564,AD564+1),INDEX($M564:$S564,AD564)),"")</f>
        <v>0</v>
      </c>
      <c r="AI564" s="17" t="str" cm="1">
        <f t="array" ref="AI564">IFERROR(INDEX($M564:$S564,AE564),"")</f>
        <v/>
      </c>
      <c r="AJ564" s="17" t="str" cm="1">
        <f t="array" ref="AJ564">IFERROR(INDEX($M564:$S564,AF564),"")</f>
        <v/>
      </c>
      <c r="AK564" s="17" t="str" cm="1">
        <f t="array" ref="AK564">IFERROR(IF(J564="Level",INDEX($T564:$Z564,AC564+1),INDEX($T564:$Z564,AC564)),"")</f>
        <v/>
      </c>
      <c r="AL564" s="17" cm="1">
        <f t="array" ref="AL564">IFERROR(IF(J564="Level",INDEX($T564:$Z564,AD564+1),INDEX($T564:$Z564,AD564)),"")</f>
        <v>0</v>
      </c>
      <c r="AM564" s="17" t="str" cm="1">
        <f t="array" ref="AM564">IFERROR(INDEX($T564:$Z564,AE564),"")</f>
        <v/>
      </c>
      <c r="AN564" s="17" t="str" cm="1">
        <f t="array" ref="AN564">IFERROR(INDEX($T564:$Z564,AF564),"")</f>
        <v/>
      </c>
    </row>
    <row r="565" spans="1:40" hidden="1" x14ac:dyDescent="0.2">
      <c r="A565" s="17" t="str">
        <f t="shared" si="48"/>
        <v>PhD Medical Studies (QUEX): PRP3EMSEMS08</v>
      </c>
      <c r="B565" s="11" t="s">
        <v>3257</v>
      </c>
      <c r="C565" s="11" t="s">
        <v>32964</v>
      </c>
      <c r="D565" s="11" t="s">
        <v>3258</v>
      </c>
      <c r="E565" s="11" t="s">
        <v>2198</v>
      </c>
      <c r="F565" s="11" t="s">
        <v>71</v>
      </c>
      <c r="G565" s="11" t="s">
        <v>32186</v>
      </c>
      <c r="H565" s="11" t="s">
        <v>72</v>
      </c>
      <c r="I565" s="11">
        <v>0</v>
      </c>
      <c r="J565" s="11" t="s">
        <v>32168</v>
      </c>
      <c r="K565" s="11" t="s">
        <v>32168</v>
      </c>
      <c r="L565" s="11">
        <v>0</v>
      </c>
      <c r="M565" s="11">
        <v>0</v>
      </c>
      <c r="N565" s="11">
        <v>0</v>
      </c>
      <c r="O565" s="11">
        <v>0</v>
      </c>
      <c r="P565" s="11">
        <v>0</v>
      </c>
      <c r="Q565" s="11">
        <v>0</v>
      </c>
      <c r="R565" s="11">
        <v>0</v>
      </c>
      <c r="S565" s="11">
        <v>0</v>
      </c>
      <c r="T565" s="11">
        <v>0</v>
      </c>
      <c r="U565" s="11">
        <v>0</v>
      </c>
      <c r="V565" s="11">
        <v>0</v>
      </c>
      <c r="W565" s="11">
        <v>0</v>
      </c>
      <c r="X565" s="11">
        <v>0</v>
      </c>
      <c r="Y565" s="11">
        <v>0</v>
      </c>
      <c r="Z565" s="11">
        <v>0</v>
      </c>
      <c r="AA565" s="12" t="s">
        <v>32952</v>
      </c>
      <c r="AB565" s="17" t="str">
        <f t="shared" si="49"/>
        <v>Programme is not compatible with this tool</v>
      </c>
      <c r="AC565" s="17" t="str">
        <f t="shared" si="50"/>
        <v/>
      </c>
      <c r="AD565" s="17">
        <f t="shared" si="51"/>
        <v>6</v>
      </c>
      <c r="AE565" s="17" t="str">
        <f t="shared" si="52"/>
        <v/>
      </c>
      <c r="AF565" s="17" t="str">
        <f t="shared" si="53"/>
        <v/>
      </c>
      <c r="AG565" s="17" t="str" cm="1">
        <f t="array" ref="AG565">IFERROR(IF(J565="Level",INDEX($M565:$S565,AC565+1),INDEX($M565:$S565,AC565)),"")</f>
        <v/>
      </c>
      <c r="AH565" s="17" cm="1">
        <f t="array" ref="AH565">IFERROR(IF(J565="Level",INDEX($M565:$S565,AD565+1),INDEX($M565:$S565,AD565)),"")</f>
        <v>0</v>
      </c>
      <c r="AI565" s="17" t="str" cm="1">
        <f t="array" ref="AI565">IFERROR(INDEX($M565:$S565,AE565),"")</f>
        <v/>
      </c>
      <c r="AJ565" s="17" t="str" cm="1">
        <f t="array" ref="AJ565">IFERROR(INDEX($M565:$S565,AF565),"")</f>
        <v/>
      </c>
      <c r="AK565" s="17" t="str" cm="1">
        <f t="array" ref="AK565">IFERROR(IF(J565="Level",INDEX($T565:$Z565,AC565+1),INDEX($T565:$Z565,AC565)),"")</f>
        <v/>
      </c>
      <c r="AL565" s="17" cm="1">
        <f t="array" ref="AL565">IFERROR(IF(J565="Level",INDEX($T565:$Z565,AD565+1),INDEX($T565:$Z565,AD565)),"")</f>
        <v>0</v>
      </c>
      <c r="AM565" s="17" t="str" cm="1">
        <f t="array" ref="AM565">IFERROR(INDEX($T565:$Z565,AE565),"")</f>
        <v/>
      </c>
      <c r="AN565" s="17" t="str" cm="1">
        <f t="array" ref="AN565">IFERROR(INDEX($T565:$Z565,AF565),"")</f>
        <v/>
      </c>
    </row>
    <row r="566" spans="1:40" hidden="1" x14ac:dyDescent="0.2">
      <c r="A566" s="17" t="str">
        <f t="shared" si="48"/>
        <v>PhD Medical Studies - Cornwall: PRP3EMSEMSCA</v>
      </c>
      <c r="B566" s="11" t="s">
        <v>3265</v>
      </c>
      <c r="C566" s="11" t="s">
        <v>32964</v>
      </c>
      <c r="D566" s="11" t="s">
        <v>3266</v>
      </c>
      <c r="E566" s="11" t="s">
        <v>2198</v>
      </c>
      <c r="F566" s="11" t="s">
        <v>71</v>
      </c>
      <c r="G566" s="11" t="s">
        <v>32186</v>
      </c>
      <c r="H566" s="11" t="s">
        <v>72</v>
      </c>
      <c r="I566" s="11">
        <v>0</v>
      </c>
      <c r="J566" s="11" t="s">
        <v>32168</v>
      </c>
      <c r="K566" s="11" t="s">
        <v>32168</v>
      </c>
      <c r="L566" s="11">
        <v>0</v>
      </c>
      <c r="M566" s="11">
        <v>0</v>
      </c>
      <c r="N566" s="11">
        <v>0</v>
      </c>
      <c r="O566" s="11">
        <v>0</v>
      </c>
      <c r="P566" s="11">
        <v>0</v>
      </c>
      <c r="Q566" s="11">
        <v>0</v>
      </c>
      <c r="R566" s="11">
        <v>0</v>
      </c>
      <c r="S566" s="11">
        <v>0</v>
      </c>
      <c r="T566" s="11">
        <v>0</v>
      </c>
      <c r="U566" s="11">
        <v>0</v>
      </c>
      <c r="V566" s="11">
        <v>0</v>
      </c>
      <c r="W566" s="11">
        <v>0</v>
      </c>
      <c r="X566" s="11">
        <v>0</v>
      </c>
      <c r="Y566" s="11">
        <v>0</v>
      </c>
      <c r="Z566" s="11">
        <v>0</v>
      </c>
      <c r="AA566" s="12" t="s">
        <v>32952</v>
      </c>
      <c r="AB566" s="17" t="str">
        <f t="shared" si="49"/>
        <v>Programme is not compatible with this tool</v>
      </c>
      <c r="AC566" s="17" t="str">
        <f t="shared" si="50"/>
        <v/>
      </c>
      <c r="AD566" s="17">
        <f t="shared" si="51"/>
        <v>6</v>
      </c>
      <c r="AE566" s="17" t="str">
        <f t="shared" si="52"/>
        <v/>
      </c>
      <c r="AF566" s="17" t="str">
        <f t="shared" si="53"/>
        <v/>
      </c>
      <c r="AG566" s="17" t="str" cm="1">
        <f t="array" ref="AG566">IFERROR(IF(J566="Level",INDEX($M566:$S566,AC566+1),INDEX($M566:$S566,AC566)),"")</f>
        <v/>
      </c>
      <c r="AH566" s="17" cm="1">
        <f t="array" ref="AH566">IFERROR(IF(J566="Level",INDEX($M566:$S566,AD566+1),INDEX($M566:$S566,AD566)),"")</f>
        <v>0</v>
      </c>
      <c r="AI566" s="17" t="str" cm="1">
        <f t="array" ref="AI566">IFERROR(INDEX($M566:$S566,AE566),"")</f>
        <v/>
      </c>
      <c r="AJ566" s="17" t="str" cm="1">
        <f t="array" ref="AJ566">IFERROR(INDEX($M566:$S566,AF566),"")</f>
        <v/>
      </c>
      <c r="AK566" s="17" t="str" cm="1">
        <f t="array" ref="AK566">IFERROR(IF(J566="Level",INDEX($T566:$Z566,AC566+1),INDEX($T566:$Z566,AC566)),"")</f>
        <v/>
      </c>
      <c r="AL566" s="17" cm="1">
        <f t="array" ref="AL566">IFERROR(IF(J566="Level",INDEX($T566:$Z566,AD566+1),INDEX($T566:$Z566,AD566)),"")</f>
        <v>0</v>
      </c>
      <c r="AM566" s="17" t="str" cm="1">
        <f t="array" ref="AM566">IFERROR(INDEX($T566:$Z566,AE566),"")</f>
        <v/>
      </c>
      <c r="AN566" s="17" t="str" cm="1">
        <f t="array" ref="AN566">IFERROR(INDEX($T566:$Z566,AF566),"")</f>
        <v/>
      </c>
    </row>
    <row r="567" spans="1:40" hidden="1" x14ac:dyDescent="0.2">
      <c r="A567" s="17" t="str">
        <f t="shared" si="48"/>
        <v>PhD Medical Studies (SWBio) - Cornwall: PRP3EMSEMSCD</v>
      </c>
      <c r="B567" s="11" t="s">
        <v>3271</v>
      </c>
      <c r="C567" s="11" t="s">
        <v>32964</v>
      </c>
      <c r="D567" s="11" t="s">
        <v>3272</v>
      </c>
      <c r="E567" s="11" t="s">
        <v>2198</v>
      </c>
      <c r="F567" s="11" t="s">
        <v>71</v>
      </c>
      <c r="G567" s="11" t="s">
        <v>32186</v>
      </c>
      <c r="H567" s="11" t="s">
        <v>72</v>
      </c>
      <c r="I567" s="11">
        <v>0</v>
      </c>
      <c r="J567" s="11" t="s">
        <v>32168</v>
      </c>
      <c r="K567" s="11" t="s">
        <v>32168</v>
      </c>
      <c r="L567" s="11">
        <v>0</v>
      </c>
      <c r="M567" s="11">
        <v>0</v>
      </c>
      <c r="N567" s="11">
        <v>0</v>
      </c>
      <c r="O567" s="11">
        <v>0</v>
      </c>
      <c r="P567" s="11">
        <v>0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2" t="s">
        <v>32952</v>
      </c>
      <c r="AB567" s="17" t="str">
        <f t="shared" si="49"/>
        <v>Programme is not compatible with this tool</v>
      </c>
      <c r="AC567" s="17" t="str">
        <f t="shared" si="50"/>
        <v/>
      </c>
      <c r="AD567" s="17">
        <f t="shared" si="51"/>
        <v>6</v>
      </c>
      <c r="AE567" s="17" t="str">
        <f t="shared" si="52"/>
        <v/>
      </c>
      <c r="AF567" s="17" t="str">
        <f t="shared" si="53"/>
        <v/>
      </c>
      <c r="AG567" s="17" t="str" cm="1">
        <f t="array" ref="AG567">IFERROR(IF(J567="Level",INDEX($M567:$S567,AC567+1),INDEX($M567:$S567,AC567)),"")</f>
        <v/>
      </c>
      <c r="AH567" s="17" cm="1">
        <f t="array" ref="AH567">IFERROR(IF(J567="Level",INDEX($M567:$S567,AD567+1),INDEX($M567:$S567,AD567)),"")</f>
        <v>0</v>
      </c>
      <c r="AI567" s="17" t="str" cm="1">
        <f t="array" ref="AI567">IFERROR(INDEX($M567:$S567,AE567),"")</f>
        <v/>
      </c>
      <c r="AJ567" s="17" t="str" cm="1">
        <f t="array" ref="AJ567">IFERROR(INDEX($M567:$S567,AF567),"")</f>
        <v/>
      </c>
      <c r="AK567" s="17" t="str" cm="1">
        <f t="array" ref="AK567">IFERROR(IF(J567="Level",INDEX($T567:$Z567,AC567+1),INDEX($T567:$Z567,AC567)),"")</f>
        <v/>
      </c>
      <c r="AL567" s="17" cm="1">
        <f t="array" ref="AL567">IFERROR(IF(J567="Level",INDEX($T567:$Z567,AD567+1),INDEX($T567:$Z567,AD567)),"")</f>
        <v>0</v>
      </c>
      <c r="AM567" s="17" t="str" cm="1">
        <f t="array" ref="AM567">IFERROR(INDEX($T567:$Z567,AE567),"")</f>
        <v/>
      </c>
      <c r="AN567" s="17" t="str" cm="1">
        <f t="array" ref="AN567">IFERROR(INDEX($T567:$Z567,AF567),"")</f>
        <v/>
      </c>
    </row>
    <row r="568" spans="1:40" hidden="1" x14ac:dyDescent="0.2">
      <c r="A568" s="17" t="str">
        <f t="shared" si="48"/>
        <v>PhD Health and Wellbeing - Cornwall: PRP3EMSSHSCA</v>
      </c>
      <c r="B568" s="11" t="s">
        <v>3279</v>
      </c>
      <c r="C568" s="11" t="s">
        <v>32964</v>
      </c>
      <c r="D568" s="11" t="s">
        <v>3280</v>
      </c>
      <c r="E568" s="11" t="s">
        <v>2198</v>
      </c>
      <c r="F568" s="11" t="s">
        <v>71</v>
      </c>
      <c r="G568" s="11" t="s">
        <v>32186</v>
      </c>
      <c r="H568" s="11" t="s">
        <v>72</v>
      </c>
      <c r="I568" s="11">
        <v>0</v>
      </c>
      <c r="J568" s="11" t="s">
        <v>32168</v>
      </c>
      <c r="K568" s="11" t="s">
        <v>32168</v>
      </c>
      <c r="L568" s="11">
        <v>0</v>
      </c>
      <c r="M568" s="11">
        <v>0</v>
      </c>
      <c r="N568" s="11">
        <v>0</v>
      </c>
      <c r="O568" s="11">
        <v>0</v>
      </c>
      <c r="P568" s="11">
        <v>0</v>
      </c>
      <c r="Q568" s="11">
        <v>0</v>
      </c>
      <c r="R568" s="11">
        <v>0</v>
      </c>
      <c r="S568" s="11">
        <v>0</v>
      </c>
      <c r="T568" s="11">
        <v>0</v>
      </c>
      <c r="U568" s="11">
        <v>0</v>
      </c>
      <c r="V568" s="11">
        <v>0</v>
      </c>
      <c r="W568" s="11">
        <v>0</v>
      </c>
      <c r="X568" s="11">
        <v>0</v>
      </c>
      <c r="Y568" s="11">
        <v>0</v>
      </c>
      <c r="Z568" s="11">
        <v>0</v>
      </c>
      <c r="AA568" s="12" t="s">
        <v>32952</v>
      </c>
      <c r="AB568" s="17" t="str">
        <f t="shared" si="49"/>
        <v>Programme is not compatible with this tool</v>
      </c>
      <c r="AC568" s="17" t="str">
        <f t="shared" si="50"/>
        <v/>
      </c>
      <c r="AD568" s="17">
        <f t="shared" si="51"/>
        <v>6</v>
      </c>
      <c r="AE568" s="17" t="str">
        <f t="shared" si="52"/>
        <v/>
      </c>
      <c r="AF568" s="17" t="str">
        <f t="shared" si="53"/>
        <v/>
      </c>
      <c r="AG568" s="17" t="str" cm="1">
        <f t="array" ref="AG568">IFERROR(IF(J568="Level",INDEX($M568:$S568,AC568+1),INDEX($M568:$S568,AC568)),"")</f>
        <v/>
      </c>
      <c r="AH568" s="17" cm="1">
        <f t="array" ref="AH568">IFERROR(IF(J568="Level",INDEX($M568:$S568,AD568+1),INDEX($M568:$S568,AD568)),"")</f>
        <v>0</v>
      </c>
      <c r="AI568" s="17" t="str" cm="1">
        <f t="array" ref="AI568">IFERROR(INDEX($M568:$S568,AE568),"")</f>
        <v/>
      </c>
      <c r="AJ568" s="17" t="str" cm="1">
        <f t="array" ref="AJ568">IFERROR(INDEX($M568:$S568,AF568),"")</f>
        <v/>
      </c>
      <c r="AK568" s="17" t="str" cm="1">
        <f t="array" ref="AK568">IFERROR(IF(J568="Level",INDEX($T568:$Z568,AC568+1),INDEX($T568:$Z568,AC568)),"")</f>
        <v/>
      </c>
      <c r="AL568" s="17" cm="1">
        <f t="array" ref="AL568">IFERROR(IF(J568="Level",INDEX($T568:$Z568,AD568+1),INDEX($T568:$Z568,AD568)),"")</f>
        <v>0</v>
      </c>
      <c r="AM568" s="17" t="str" cm="1">
        <f t="array" ref="AM568">IFERROR(INDEX($T568:$Z568,AE568),"")</f>
        <v/>
      </c>
      <c r="AN568" s="17" t="str" cm="1">
        <f t="array" ref="AN568">IFERROR(INDEX($T568:$Z568,AF568),"")</f>
        <v/>
      </c>
    </row>
    <row r="569" spans="1:40" hidden="1" x14ac:dyDescent="0.2">
      <c r="A569" s="17" t="str">
        <f t="shared" si="48"/>
        <v>MPhil Medical Studies (HCS): PRH2EMSEMS17</v>
      </c>
      <c r="B569" s="11" t="s">
        <v>32129</v>
      </c>
      <c r="C569" s="11" t="s">
        <v>32964</v>
      </c>
      <c r="D569" s="11" t="s">
        <v>32916</v>
      </c>
      <c r="E569" s="11" t="s">
        <v>464</v>
      </c>
      <c r="F569" s="11" t="s">
        <v>71</v>
      </c>
      <c r="G569" s="11" t="s">
        <v>32186</v>
      </c>
      <c r="H569" s="11" t="s">
        <v>72</v>
      </c>
      <c r="I569" s="11">
        <v>0</v>
      </c>
      <c r="J569" s="11" t="s">
        <v>32168</v>
      </c>
      <c r="K569" s="11" t="s">
        <v>32168</v>
      </c>
      <c r="L569" s="11">
        <v>0</v>
      </c>
      <c r="M569" s="11">
        <v>0</v>
      </c>
      <c r="N569" s="11">
        <v>0</v>
      </c>
      <c r="O569" s="11">
        <v>0</v>
      </c>
      <c r="P569" s="11">
        <v>0</v>
      </c>
      <c r="Q569" s="11">
        <v>0</v>
      </c>
      <c r="R569" s="11">
        <v>0</v>
      </c>
      <c r="S569" s="11">
        <v>0</v>
      </c>
      <c r="T569" s="11">
        <v>0</v>
      </c>
      <c r="U569" s="11">
        <v>0</v>
      </c>
      <c r="V569" s="11">
        <v>0</v>
      </c>
      <c r="W569" s="11">
        <v>0</v>
      </c>
      <c r="X569" s="11">
        <v>0</v>
      </c>
      <c r="Y569" s="11">
        <v>0</v>
      </c>
      <c r="Z569" s="11">
        <v>0</v>
      </c>
      <c r="AA569" s="12" t="s">
        <v>32952</v>
      </c>
      <c r="AB569" s="17" t="str">
        <f t="shared" si="49"/>
        <v>Programme is not compatible with this tool</v>
      </c>
      <c r="AC569" s="17" t="str">
        <f t="shared" si="50"/>
        <v/>
      </c>
      <c r="AD569" s="17">
        <f t="shared" si="51"/>
        <v>6</v>
      </c>
      <c r="AE569" s="17" t="str">
        <f t="shared" si="52"/>
        <v/>
      </c>
      <c r="AF569" s="17" t="str">
        <f t="shared" si="53"/>
        <v/>
      </c>
      <c r="AG569" s="17" t="str" cm="1">
        <f t="array" ref="AG569">IFERROR(IF(J569="Level",INDEX($M569:$S569,AC569+1),INDEX($M569:$S569,AC569)),"")</f>
        <v/>
      </c>
      <c r="AH569" s="17" cm="1">
        <f t="array" ref="AH569">IFERROR(IF(J569="Level",INDEX($M569:$S569,AD569+1),INDEX($M569:$S569,AD569)),"")</f>
        <v>0</v>
      </c>
      <c r="AI569" s="17" t="str" cm="1">
        <f t="array" ref="AI569">IFERROR(INDEX($M569:$S569,AE569),"")</f>
        <v/>
      </c>
      <c r="AJ569" s="17" t="str" cm="1">
        <f t="array" ref="AJ569">IFERROR(INDEX($M569:$S569,AF569),"")</f>
        <v/>
      </c>
      <c r="AK569" s="17" t="str" cm="1">
        <f t="array" ref="AK569">IFERROR(IF(J569="Level",INDEX($T569:$Z569,AC569+1),INDEX($T569:$Z569,AC569)),"")</f>
        <v/>
      </c>
      <c r="AL569" s="17" cm="1">
        <f t="array" ref="AL569">IFERROR(IF(J569="Level",INDEX($T569:$Z569,AD569+1),INDEX($T569:$Z569,AD569)),"")</f>
        <v>0</v>
      </c>
      <c r="AM569" s="17" t="str" cm="1">
        <f t="array" ref="AM569">IFERROR(INDEX($T569:$Z569,AE569),"")</f>
        <v/>
      </c>
      <c r="AN569" s="17" t="str" cm="1">
        <f t="array" ref="AN569">IFERROR(INDEX($T569:$Z569,AF569),"")</f>
        <v/>
      </c>
    </row>
    <row r="570" spans="1:40" hidden="1" x14ac:dyDescent="0.2">
      <c r="A570" s="17" t="str">
        <f t="shared" si="48"/>
        <v>Doctor of Medicine (HCS): PRV3EMSEMS02</v>
      </c>
      <c r="B570" s="11" t="s">
        <v>32141</v>
      </c>
      <c r="C570" s="11" t="s">
        <v>32964</v>
      </c>
      <c r="D570" s="11" t="s">
        <v>32929</v>
      </c>
      <c r="E570" s="11" t="s">
        <v>464</v>
      </c>
      <c r="F570" s="11" t="s">
        <v>71</v>
      </c>
      <c r="G570" s="11" t="s">
        <v>32186</v>
      </c>
      <c r="H570" s="11" t="s">
        <v>72</v>
      </c>
      <c r="I570" s="11">
        <v>0</v>
      </c>
      <c r="J570" s="11" t="s">
        <v>32168</v>
      </c>
      <c r="K570" s="11" t="s">
        <v>32168</v>
      </c>
      <c r="L570" s="11">
        <v>0</v>
      </c>
      <c r="M570" s="11">
        <v>0</v>
      </c>
      <c r="N570" s="11">
        <v>0</v>
      </c>
      <c r="O570" s="11">
        <v>0</v>
      </c>
      <c r="P570" s="11">
        <v>0</v>
      </c>
      <c r="Q570" s="11">
        <v>0</v>
      </c>
      <c r="R570" s="11">
        <v>0</v>
      </c>
      <c r="S570" s="11">
        <v>0</v>
      </c>
      <c r="T570" s="11">
        <v>0</v>
      </c>
      <c r="U570" s="11">
        <v>0</v>
      </c>
      <c r="V570" s="11">
        <v>0</v>
      </c>
      <c r="W570" s="11">
        <v>0</v>
      </c>
      <c r="X570" s="11">
        <v>0</v>
      </c>
      <c r="Y570" s="11">
        <v>0</v>
      </c>
      <c r="Z570" s="11">
        <v>0</v>
      </c>
      <c r="AA570" s="12" t="s">
        <v>32952</v>
      </c>
      <c r="AB570" s="17" t="str">
        <f t="shared" si="49"/>
        <v>Programme is not compatible with this tool</v>
      </c>
      <c r="AC570" s="17" t="str">
        <f t="shared" si="50"/>
        <v/>
      </c>
      <c r="AD570" s="17">
        <f t="shared" si="51"/>
        <v>6</v>
      </c>
      <c r="AE570" s="17" t="str">
        <f t="shared" si="52"/>
        <v/>
      </c>
      <c r="AF570" s="17" t="str">
        <f t="shared" si="53"/>
        <v/>
      </c>
      <c r="AG570" s="17" t="str" cm="1">
        <f t="array" ref="AG570">IFERROR(IF(J570="Level",INDEX($M570:$S570,AC570+1),INDEX($M570:$S570,AC570)),"")</f>
        <v/>
      </c>
      <c r="AH570" s="17" cm="1">
        <f t="array" ref="AH570">IFERROR(IF(J570="Level",INDEX($M570:$S570,AD570+1),INDEX($M570:$S570,AD570)),"")</f>
        <v>0</v>
      </c>
      <c r="AI570" s="17" t="str" cm="1">
        <f t="array" ref="AI570">IFERROR(INDEX($M570:$S570,AE570),"")</f>
        <v/>
      </c>
      <c r="AJ570" s="17" t="str" cm="1">
        <f t="array" ref="AJ570">IFERROR(INDEX($M570:$S570,AF570),"")</f>
        <v/>
      </c>
      <c r="AK570" s="17" t="str" cm="1">
        <f t="array" ref="AK570">IFERROR(IF(J570="Level",INDEX($T570:$Z570,AC570+1),INDEX($T570:$Z570,AC570)),"")</f>
        <v/>
      </c>
      <c r="AL570" s="17" cm="1">
        <f t="array" ref="AL570">IFERROR(IF(J570="Level",INDEX($T570:$Z570,AD570+1),INDEX($T570:$Z570,AD570)),"")</f>
        <v>0</v>
      </c>
      <c r="AM570" s="17" t="str" cm="1">
        <f t="array" ref="AM570">IFERROR(INDEX($T570:$Z570,AE570),"")</f>
        <v/>
      </c>
      <c r="AN570" s="17" t="str" cm="1">
        <f t="array" ref="AN570">IFERROR(INDEX($T570:$Z570,AF570),"")</f>
        <v/>
      </c>
    </row>
    <row r="571" spans="1:40" hidden="1" x14ac:dyDescent="0.2">
      <c r="A571" s="17" t="str">
        <f t="shared" si="48"/>
        <v>Master of Surgery: PRS3EMSEMS01</v>
      </c>
      <c r="B571" s="11" t="s">
        <v>2963</v>
      </c>
      <c r="C571" s="11" t="s">
        <v>32964</v>
      </c>
      <c r="D571" s="11" t="s">
        <v>2964</v>
      </c>
      <c r="E571" s="11" t="s">
        <v>70</v>
      </c>
      <c r="F571" s="11" t="s">
        <v>71</v>
      </c>
      <c r="G571" s="11" t="s">
        <v>32186</v>
      </c>
      <c r="H571" s="11" t="s">
        <v>72</v>
      </c>
      <c r="I571" s="11">
        <v>0</v>
      </c>
      <c r="J571" s="11" t="s">
        <v>32168</v>
      </c>
      <c r="K571" s="11" t="s">
        <v>32168</v>
      </c>
      <c r="L571" s="11">
        <v>0</v>
      </c>
      <c r="M571" s="11">
        <v>0</v>
      </c>
      <c r="N571" s="11">
        <v>0</v>
      </c>
      <c r="O571" s="11">
        <v>0</v>
      </c>
      <c r="P571" s="11">
        <v>0</v>
      </c>
      <c r="Q571" s="11">
        <v>0</v>
      </c>
      <c r="R571" s="11">
        <v>0</v>
      </c>
      <c r="S571" s="11">
        <v>0</v>
      </c>
      <c r="T571" s="11">
        <v>0</v>
      </c>
      <c r="U571" s="11">
        <v>0</v>
      </c>
      <c r="V571" s="11">
        <v>0</v>
      </c>
      <c r="W571" s="11">
        <v>0</v>
      </c>
      <c r="X571" s="11">
        <v>0</v>
      </c>
      <c r="Y571" s="11">
        <v>0</v>
      </c>
      <c r="Z571" s="11">
        <v>0</v>
      </c>
      <c r="AA571" s="12" t="s">
        <v>32952</v>
      </c>
      <c r="AB571" s="17" t="str">
        <f t="shared" si="49"/>
        <v>Programme is not compatible with this tool</v>
      </c>
      <c r="AC571" s="17" t="str">
        <f t="shared" si="50"/>
        <v/>
      </c>
      <c r="AD571" s="17">
        <f t="shared" si="51"/>
        <v>6</v>
      </c>
      <c r="AE571" s="17" t="str">
        <f t="shared" si="52"/>
        <v/>
      </c>
      <c r="AF571" s="17" t="str">
        <f t="shared" si="53"/>
        <v/>
      </c>
      <c r="AG571" s="17" t="str" cm="1">
        <f t="array" ref="AG571">IFERROR(IF(J571="Level",INDEX($M571:$S571,AC571+1),INDEX($M571:$S571,AC571)),"")</f>
        <v/>
      </c>
      <c r="AH571" s="17" cm="1">
        <f t="array" ref="AH571">IFERROR(IF(J571="Level",INDEX($M571:$S571,AD571+1),INDEX($M571:$S571,AD571)),"")</f>
        <v>0</v>
      </c>
      <c r="AI571" s="17" t="str" cm="1">
        <f t="array" ref="AI571">IFERROR(INDEX($M571:$S571,AE571),"")</f>
        <v/>
      </c>
      <c r="AJ571" s="17" t="str" cm="1">
        <f t="array" ref="AJ571">IFERROR(INDEX($M571:$S571,AF571),"")</f>
        <v/>
      </c>
      <c r="AK571" s="17" t="str" cm="1">
        <f t="array" ref="AK571">IFERROR(IF(J571="Level",INDEX($T571:$Z571,AC571+1),INDEX($T571:$Z571,AC571)),"")</f>
        <v/>
      </c>
      <c r="AL571" s="17" cm="1">
        <f t="array" ref="AL571">IFERROR(IF(J571="Level",INDEX($T571:$Z571,AD571+1),INDEX($T571:$Z571,AD571)),"")</f>
        <v>0</v>
      </c>
      <c r="AM571" s="17" t="str" cm="1">
        <f t="array" ref="AM571">IFERROR(INDEX($T571:$Z571,AE571),"")</f>
        <v/>
      </c>
      <c r="AN571" s="17" t="str" cm="1">
        <f t="array" ref="AN571">IFERROR(INDEX($T571:$Z571,AF571),"")</f>
        <v/>
      </c>
    </row>
    <row r="572" spans="1:40" hidden="1" x14ac:dyDescent="0.2">
      <c r="A572" s="17" t="str">
        <f t="shared" si="48"/>
        <v>Master of Surgery - Cornwall: PRS3EMSEMSCA</v>
      </c>
      <c r="B572" s="11" t="s">
        <v>2965</v>
      </c>
      <c r="C572" s="11" t="s">
        <v>32964</v>
      </c>
      <c r="D572" s="11" t="s">
        <v>2966</v>
      </c>
      <c r="E572" s="11" t="s">
        <v>70</v>
      </c>
      <c r="F572" s="11" t="s">
        <v>71</v>
      </c>
      <c r="G572" s="11" t="s">
        <v>32186</v>
      </c>
      <c r="H572" s="11" t="s">
        <v>72</v>
      </c>
      <c r="I572" s="11">
        <v>0</v>
      </c>
      <c r="J572" s="11" t="s">
        <v>32168</v>
      </c>
      <c r="K572" s="11" t="s">
        <v>32168</v>
      </c>
      <c r="L572" s="11">
        <v>0</v>
      </c>
      <c r="M572" s="11">
        <v>0</v>
      </c>
      <c r="N572" s="11">
        <v>0</v>
      </c>
      <c r="O572" s="11">
        <v>0</v>
      </c>
      <c r="P572" s="11">
        <v>0</v>
      </c>
      <c r="Q572" s="11">
        <v>0</v>
      </c>
      <c r="R572" s="11">
        <v>0</v>
      </c>
      <c r="S572" s="11">
        <v>0</v>
      </c>
      <c r="T572" s="11">
        <v>0</v>
      </c>
      <c r="U572" s="11">
        <v>0</v>
      </c>
      <c r="V572" s="11">
        <v>0</v>
      </c>
      <c r="W572" s="11">
        <v>0</v>
      </c>
      <c r="X572" s="11">
        <v>0</v>
      </c>
      <c r="Y572" s="11">
        <v>0</v>
      </c>
      <c r="Z572" s="11">
        <v>0</v>
      </c>
      <c r="AA572" s="12" t="s">
        <v>32952</v>
      </c>
      <c r="AB572" s="17" t="str">
        <f t="shared" si="49"/>
        <v>Programme is not compatible with this tool</v>
      </c>
      <c r="AC572" s="17" t="str">
        <f t="shared" si="50"/>
        <v/>
      </c>
      <c r="AD572" s="17">
        <f t="shared" si="51"/>
        <v>6</v>
      </c>
      <c r="AE572" s="17" t="str">
        <f t="shared" si="52"/>
        <v/>
      </c>
      <c r="AF572" s="17" t="str">
        <f t="shared" si="53"/>
        <v/>
      </c>
      <c r="AG572" s="17" t="str" cm="1">
        <f t="array" ref="AG572">IFERROR(IF(J572="Level",INDEX($M572:$S572,AC572+1),INDEX($M572:$S572,AC572)),"")</f>
        <v/>
      </c>
      <c r="AH572" s="17" cm="1">
        <f t="array" ref="AH572">IFERROR(IF(J572="Level",INDEX($M572:$S572,AD572+1),INDEX($M572:$S572,AD572)),"")</f>
        <v>0</v>
      </c>
      <c r="AI572" s="17" t="str" cm="1">
        <f t="array" ref="AI572">IFERROR(INDEX($M572:$S572,AE572),"")</f>
        <v/>
      </c>
      <c r="AJ572" s="17" t="str" cm="1">
        <f t="array" ref="AJ572">IFERROR(INDEX($M572:$S572,AF572),"")</f>
        <v/>
      </c>
      <c r="AK572" s="17" t="str" cm="1">
        <f t="array" ref="AK572">IFERROR(IF(J572="Level",INDEX($T572:$Z572,AC572+1),INDEX($T572:$Z572,AC572)),"")</f>
        <v/>
      </c>
      <c r="AL572" s="17" cm="1">
        <f t="array" ref="AL572">IFERROR(IF(J572="Level",INDEX($T572:$Z572,AD572+1),INDEX($T572:$Z572,AD572)),"")</f>
        <v>0</v>
      </c>
      <c r="AM572" s="17" t="str" cm="1">
        <f t="array" ref="AM572">IFERROR(INDEX($T572:$Z572,AE572),"")</f>
        <v/>
      </c>
      <c r="AN572" s="17" t="str" cm="1">
        <f t="array" ref="AN572">IFERROR(INDEX($T572:$Z572,AF572),"")</f>
        <v/>
      </c>
    </row>
    <row r="573" spans="1:40" hidden="1" x14ac:dyDescent="0.2">
      <c r="A573" s="17" t="str">
        <f t="shared" si="48"/>
        <v>Doctor of Medicine: PRV3EMSEMS01</v>
      </c>
      <c r="B573" s="11" t="s">
        <v>2447</v>
      </c>
      <c r="C573" s="11" t="s">
        <v>32964</v>
      </c>
      <c r="D573" s="11" t="s">
        <v>2448</v>
      </c>
      <c r="E573" s="11" t="s">
        <v>70</v>
      </c>
      <c r="F573" s="11" t="s">
        <v>71</v>
      </c>
      <c r="G573" s="11" t="s">
        <v>32186</v>
      </c>
      <c r="H573" s="11" t="s">
        <v>72</v>
      </c>
      <c r="I573" s="11">
        <v>0</v>
      </c>
      <c r="J573" s="11" t="s">
        <v>32168</v>
      </c>
      <c r="K573" s="11" t="s">
        <v>32168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0</v>
      </c>
      <c r="V573" s="11">
        <v>0</v>
      </c>
      <c r="W573" s="11">
        <v>0</v>
      </c>
      <c r="X573" s="11">
        <v>0</v>
      </c>
      <c r="Y573" s="11">
        <v>0</v>
      </c>
      <c r="Z573" s="11">
        <v>0</v>
      </c>
      <c r="AA573" s="12" t="s">
        <v>32952</v>
      </c>
      <c r="AB573" s="17" t="str">
        <f t="shared" si="49"/>
        <v>Programme is not compatible with this tool</v>
      </c>
      <c r="AC573" s="17" t="str">
        <f t="shared" si="50"/>
        <v/>
      </c>
      <c r="AD573" s="17">
        <f t="shared" si="51"/>
        <v>6</v>
      </c>
      <c r="AE573" s="17" t="str">
        <f t="shared" si="52"/>
        <v/>
      </c>
      <c r="AF573" s="17" t="str">
        <f t="shared" si="53"/>
        <v/>
      </c>
      <c r="AG573" s="17" t="str" cm="1">
        <f t="array" ref="AG573">IFERROR(IF(J573="Level",INDEX($M573:$S573,AC573+1),INDEX($M573:$S573,AC573)),"")</f>
        <v/>
      </c>
      <c r="AH573" s="17" cm="1">
        <f t="array" ref="AH573">IFERROR(IF(J573="Level",INDEX($M573:$S573,AD573+1),INDEX($M573:$S573,AD573)),"")</f>
        <v>0</v>
      </c>
      <c r="AI573" s="17" t="str" cm="1">
        <f t="array" ref="AI573">IFERROR(INDEX($M573:$S573,AE573),"")</f>
        <v/>
      </c>
      <c r="AJ573" s="17" t="str" cm="1">
        <f t="array" ref="AJ573">IFERROR(INDEX($M573:$S573,AF573),"")</f>
        <v/>
      </c>
      <c r="AK573" s="17" t="str" cm="1">
        <f t="array" ref="AK573">IFERROR(IF(J573="Level",INDEX($T573:$Z573,AC573+1),INDEX($T573:$Z573,AC573)),"")</f>
        <v/>
      </c>
      <c r="AL573" s="17" cm="1">
        <f t="array" ref="AL573">IFERROR(IF(J573="Level",INDEX($T573:$Z573,AD573+1),INDEX($T573:$Z573,AD573)),"")</f>
        <v>0</v>
      </c>
      <c r="AM573" s="17" t="str" cm="1">
        <f t="array" ref="AM573">IFERROR(INDEX($T573:$Z573,AE573),"")</f>
        <v/>
      </c>
      <c r="AN573" s="17" t="str" cm="1">
        <f t="array" ref="AN573">IFERROR(INDEX($T573:$Z573,AF573),"")</f>
        <v/>
      </c>
    </row>
    <row r="574" spans="1:40" hidden="1" x14ac:dyDescent="0.2">
      <c r="A574" s="17" t="str">
        <f t="shared" si="48"/>
        <v>Doctor of Medicine - Cornwall: PRV3EMSEMSCA</v>
      </c>
      <c r="B574" s="11" t="s">
        <v>2449</v>
      </c>
      <c r="C574" s="11" t="s">
        <v>32964</v>
      </c>
      <c r="D574" s="11" t="s">
        <v>2450</v>
      </c>
      <c r="E574" s="11" t="s">
        <v>70</v>
      </c>
      <c r="F574" s="11" t="s">
        <v>71</v>
      </c>
      <c r="G574" s="11" t="s">
        <v>32186</v>
      </c>
      <c r="H574" s="11" t="s">
        <v>72</v>
      </c>
      <c r="I574" s="11">
        <v>0</v>
      </c>
      <c r="J574" s="11" t="s">
        <v>32168</v>
      </c>
      <c r="K574" s="11" t="s">
        <v>32168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  <c r="Z574" s="11">
        <v>0</v>
      </c>
      <c r="AA574" s="12" t="s">
        <v>32952</v>
      </c>
      <c r="AB574" s="17" t="str">
        <f t="shared" si="49"/>
        <v>Programme is not compatible with this tool</v>
      </c>
      <c r="AC574" s="17" t="str">
        <f t="shared" si="50"/>
        <v/>
      </c>
      <c r="AD574" s="17">
        <f t="shared" si="51"/>
        <v>6</v>
      </c>
      <c r="AE574" s="17" t="str">
        <f t="shared" si="52"/>
        <v/>
      </c>
      <c r="AF574" s="17" t="str">
        <f t="shared" si="53"/>
        <v/>
      </c>
      <c r="AG574" s="17" t="str" cm="1">
        <f t="array" ref="AG574">IFERROR(IF(J574="Level",INDEX($M574:$S574,AC574+1),INDEX($M574:$S574,AC574)),"")</f>
        <v/>
      </c>
      <c r="AH574" s="17" cm="1">
        <f t="array" ref="AH574">IFERROR(IF(J574="Level",INDEX($M574:$S574,AD574+1),INDEX($M574:$S574,AD574)),"")</f>
        <v>0</v>
      </c>
      <c r="AI574" s="17" t="str" cm="1">
        <f t="array" ref="AI574">IFERROR(INDEX($M574:$S574,AE574),"")</f>
        <v/>
      </c>
      <c r="AJ574" s="17" t="str" cm="1">
        <f t="array" ref="AJ574">IFERROR(INDEX($M574:$S574,AF574),"")</f>
        <v/>
      </c>
      <c r="AK574" s="17" t="str" cm="1">
        <f t="array" ref="AK574">IFERROR(IF(J574="Level",INDEX($T574:$Z574,AC574+1),INDEX($T574:$Z574,AC574)),"")</f>
        <v/>
      </c>
      <c r="AL574" s="17" cm="1">
        <f t="array" ref="AL574">IFERROR(IF(J574="Level",INDEX($T574:$Z574,AD574+1),INDEX($T574:$Z574,AD574)),"")</f>
        <v>0</v>
      </c>
      <c r="AM574" s="17" t="str" cm="1">
        <f t="array" ref="AM574">IFERROR(INDEX($T574:$Z574,AE574),"")</f>
        <v/>
      </c>
      <c r="AN574" s="17" t="str" cm="1">
        <f t="array" ref="AN574">IFERROR(INDEX($T574:$Z574,AF574),"")</f>
        <v/>
      </c>
    </row>
    <row r="575" spans="1:40" hidden="1" x14ac:dyDescent="0.2">
      <c r="A575" s="17" t="str">
        <f t="shared" si="48"/>
        <v>MPhil Neuroscience (QUEX) - Cornwall: PRH2EMSCMHCB</v>
      </c>
      <c r="B575" s="11" t="s">
        <v>32030</v>
      </c>
      <c r="C575" s="11" t="s">
        <v>32964</v>
      </c>
      <c r="D575" s="11" t="s">
        <v>32521</v>
      </c>
      <c r="E575" s="11" t="s">
        <v>145</v>
      </c>
      <c r="F575" s="11" t="s">
        <v>71</v>
      </c>
      <c r="G575" s="11" t="s">
        <v>32186</v>
      </c>
      <c r="H575" s="11" t="s">
        <v>72</v>
      </c>
      <c r="I575" s="11">
        <v>0</v>
      </c>
      <c r="J575" s="11" t="s">
        <v>32168</v>
      </c>
      <c r="K575" s="11" t="s">
        <v>32168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12" t="s">
        <v>32952</v>
      </c>
      <c r="AB575" s="17" t="str">
        <f t="shared" si="49"/>
        <v>Programme is not compatible with this tool</v>
      </c>
      <c r="AC575" s="17" t="str">
        <f t="shared" si="50"/>
        <v/>
      </c>
      <c r="AD575" s="17">
        <f t="shared" si="51"/>
        <v>6</v>
      </c>
      <c r="AE575" s="17" t="str">
        <f t="shared" si="52"/>
        <v/>
      </c>
      <c r="AF575" s="17" t="str">
        <f t="shared" si="53"/>
        <v/>
      </c>
      <c r="AG575" s="17" t="str" cm="1">
        <f t="array" ref="AG575">IFERROR(IF(J575="Level",INDEX($M575:$S575,AC575+1),INDEX($M575:$S575,AC575)),"")</f>
        <v/>
      </c>
      <c r="AH575" s="17" cm="1">
        <f t="array" ref="AH575">IFERROR(IF(J575="Level",INDEX($M575:$S575,AD575+1),INDEX($M575:$S575,AD575)),"")</f>
        <v>0</v>
      </c>
      <c r="AI575" s="17" t="str" cm="1">
        <f t="array" ref="AI575">IFERROR(INDEX($M575:$S575,AE575),"")</f>
        <v/>
      </c>
      <c r="AJ575" s="17" t="str" cm="1">
        <f t="array" ref="AJ575">IFERROR(INDEX($M575:$S575,AF575),"")</f>
        <v/>
      </c>
      <c r="AK575" s="17" t="str" cm="1">
        <f t="array" ref="AK575">IFERROR(IF(J575="Level",INDEX($T575:$Z575,AC575+1),INDEX($T575:$Z575,AC575)),"")</f>
        <v/>
      </c>
      <c r="AL575" s="17" cm="1">
        <f t="array" ref="AL575">IFERROR(IF(J575="Level",INDEX($T575:$Z575,AD575+1),INDEX($T575:$Z575,AD575)),"")</f>
        <v>0</v>
      </c>
      <c r="AM575" s="17" t="str" cm="1">
        <f t="array" ref="AM575">IFERROR(INDEX($T575:$Z575,AE575),"")</f>
        <v/>
      </c>
      <c r="AN575" s="17" t="str" cm="1">
        <f t="array" ref="AN575">IFERROR(INDEX($T575:$Z575,AF575),"")</f>
        <v/>
      </c>
    </row>
    <row r="576" spans="1:40" hidden="1" x14ac:dyDescent="0.2">
      <c r="A576" s="17" t="str">
        <f t="shared" si="48"/>
        <v>MPhil Neuroscience: PRH2EMSEMS10</v>
      </c>
      <c r="B576" s="11" t="s">
        <v>2561</v>
      </c>
      <c r="C576" s="11" t="s">
        <v>32964</v>
      </c>
      <c r="D576" s="11" t="s">
        <v>2562</v>
      </c>
      <c r="E576" s="11" t="s">
        <v>145</v>
      </c>
      <c r="F576" s="11" t="s">
        <v>71</v>
      </c>
      <c r="G576" s="11" t="s">
        <v>32186</v>
      </c>
      <c r="H576" s="11" t="s">
        <v>72</v>
      </c>
      <c r="I576" s="11">
        <v>0</v>
      </c>
      <c r="J576" s="11" t="s">
        <v>32168</v>
      </c>
      <c r="K576" s="11" t="s">
        <v>32168</v>
      </c>
      <c r="L576" s="11">
        <v>0</v>
      </c>
      <c r="M576" s="11">
        <v>0</v>
      </c>
      <c r="N576" s="11">
        <v>0</v>
      </c>
      <c r="O576" s="11">
        <v>0</v>
      </c>
      <c r="P576" s="11">
        <v>0</v>
      </c>
      <c r="Q576" s="11">
        <v>0</v>
      </c>
      <c r="R576" s="11">
        <v>0</v>
      </c>
      <c r="S576" s="11">
        <v>0</v>
      </c>
      <c r="T576" s="11">
        <v>0</v>
      </c>
      <c r="U576" s="11">
        <v>0</v>
      </c>
      <c r="V576" s="11">
        <v>0</v>
      </c>
      <c r="W576" s="11">
        <v>0</v>
      </c>
      <c r="X576" s="11">
        <v>0</v>
      </c>
      <c r="Y576" s="11">
        <v>0</v>
      </c>
      <c r="Z576" s="11">
        <v>0</v>
      </c>
      <c r="AA576" s="12" t="s">
        <v>32952</v>
      </c>
      <c r="AB576" s="17" t="str">
        <f t="shared" si="49"/>
        <v>Programme is not compatible with this tool</v>
      </c>
      <c r="AC576" s="17" t="str">
        <f t="shared" si="50"/>
        <v/>
      </c>
      <c r="AD576" s="17">
        <f t="shared" si="51"/>
        <v>6</v>
      </c>
      <c r="AE576" s="17" t="str">
        <f t="shared" si="52"/>
        <v/>
      </c>
      <c r="AF576" s="17" t="str">
        <f t="shared" si="53"/>
        <v/>
      </c>
      <c r="AG576" s="17" t="str" cm="1">
        <f t="array" ref="AG576">IFERROR(IF(J576="Level",INDEX($M576:$S576,AC576+1),INDEX($M576:$S576,AC576)),"")</f>
        <v/>
      </c>
      <c r="AH576" s="17" cm="1">
        <f t="array" ref="AH576">IFERROR(IF(J576="Level",INDEX($M576:$S576,AD576+1),INDEX($M576:$S576,AD576)),"")</f>
        <v>0</v>
      </c>
      <c r="AI576" s="17" t="str" cm="1">
        <f t="array" ref="AI576">IFERROR(INDEX($M576:$S576,AE576),"")</f>
        <v/>
      </c>
      <c r="AJ576" s="17" t="str" cm="1">
        <f t="array" ref="AJ576">IFERROR(INDEX($M576:$S576,AF576),"")</f>
        <v/>
      </c>
      <c r="AK576" s="17" t="str" cm="1">
        <f t="array" ref="AK576">IFERROR(IF(J576="Level",INDEX($T576:$Z576,AC576+1),INDEX($T576:$Z576,AC576)),"")</f>
        <v/>
      </c>
      <c r="AL576" s="17" cm="1">
        <f t="array" ref="AL576">IFERROR(IF(J576="Level",INDEX($T576:$Z576,AD576+1),INDEX($T576:$Z576,AD576)),"")</f>
        <v>0</v>
      </c>
      <c r="AM576" s="17" t="str" cm="1">
        <f t="array" ref="AM576">IFERROR(INDEX($T576:$Z576,AE576),"")</f>
        <v/>
      </c>
      <c r="AN576" s="17" t="str" cm="1">
        <f t="array" ref="AN576">IFERROR(INDEX($T576:$Z576,AF576),"")</f>
        <v/>
      </c>
    </row>
    <row r="577" spans="1:40" hidden="1" x14ac:dyDescent="0.2">
      <c r="A577" s="17" t="str">
        <f t="shared" si="48"/>
        <v>MPhil Neuroscience (QUEX): PRH2EMSEMS15</v>
      </c>
      <c r="B577" s="11" t="s">
        <v>32031</v>
      </c>
      <c r="C577" s="11" t="s">
        <v>32964</v>
      </c>
      <c r="D577" s="11" t="s">
        <v>32522</v>
      </c>
      <c r="E577" s="11" t="s">
        <v>145</v>
      </c>
      <c r="F577" s="11" t="s">
        <v>71</v>
      </c>
      <c r="G577" s="11" t="s">
        <v>32186</v>
      </c>
      <c r="H577" s="11" t="s">
        <v>72</v>
      </c>
      <c r="I577" s="11">
        <v>0</v>
      </c>
      <c r="J577" s="11" t="s">
        <v>32168</v>
      </c>
      <c r="K577" s="11" t="s">
        <v>32168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0</v>
      </c>
      <c r="V577" s="11">
        <v>0</v>
      </c>
      <c r="W577" s="11">
        <v>0</v>
      </c>
      <c r="X577" s="11">
        <v>0</v>
      </c>
      <c r="Y577" s="11">
        <v>0</v>
      </c>
      <c r="Z577" s="11">
        <v>0</v>
      </c>
      <c r="AA577" s="12" t="s">
        <v>32952</v>
      </c>
      <c r="AB577" s="17" t="str">
        <f t="shared" si="49"/>
        <v>Programme is not compatible with this tool</v>
      </c>
      <c r="AC577" s="17" t="str">
        <f t="shared" si="50"/>
        <v/>
      </c>
      <c r="AD577" s="17">
        <f t="shared" si="51"/>
        <v>6</v>
      </c>
      <c r="AE577" s="17" t="str">
        <f t="shared" si="52"/>
        <v/>
      </c>
      <c r="AF577" s="17" t="str">
        <f t="shared" si="53"/>
        <v/>
      </c>
      <c r="AG577" s="17" t="str" cm="1">
        <f t="array" ref="AG577">IFERROR(IF(J577="Level",INDEX($M577:$S577,AC577+1),INDEX($M577:$S577,AC577)),"")</f>
        <v/>
      </c>
      <c r="AH577" s="17" cm="1">
        <f t="array" ref="AH577">IFERROR(IF(J577="Level",INDEX($M577:$S577,AD577+1),INDEX($M577:$S577,AD577)),"")</f>
        <v>0</v>
      </c>
      <c r="AI577" s="17" t="str" cm="1">
        <f t="array" ref="AI577">IFERROR(INDEX($M577:$S577,AE577),"")</f>
        <v/>
      </c>
      <c r="AJ577" s="17" t="str" cm="1">
        <f t="array" ref="AJ577">IFERROR(INDEX($M577:$S577,AF577),"")</f>
        <v/>
      </c>
      <c r="AK577" s="17" t="str" cm="1">
        <f t="array" ref="AK577">IFERROR(IF(J577="Level",INDEX($T577:$Z577,AC577+1),INDEX($T577:$Z577,AC577)),"")</f>
        <v/>
      </c>
      <c r="AL577" s="17" cm="1">
        <f t="array" ref="AL577">IFERROR(IF(J577="Level",INDEX($T577:$Z577,AD577+1),INDEX($T577:$Z577,AD577)),"")</f>
        <v>0</v>
      </c>
      <c r="AM577" s="17" t="str" cm="1">
        <f t="array" ref="AM577">IFERROR(INDEX($T577:$Z577,AE577),"")</f>
        <v/>
      </c>
      <c r="AN577" s="17" t="str" cm="1">
        <f t="array" ref="AN577">IFERROR(INDEX($T577:$Z577,AF577),"")</f>
        <v/>
      </c>
    </row>
    <row r="578" spans="1:40" hidden="1" x14ac:dyDescent="0.2">
      <c r="A578" s="17" t="str">
        <f t="shared" ref="A578:A641" si="54">D578&amp;": "&amp;B578</f>
        <v>MPhil Neuroscience - Cornwall: PRH2EMSEMSCE</v>
      </c>
      <c r="B578" s="11" t="s">
        <v>2575</v>
      </c>
      <c r="C578" s="11" t="s">
        <v>32964</v>
      </c>
      <c r="D578" s="11" t="s">
        <v>2576</v>
      </c>
      <c r="E578" s="11" t="s">
        <v>145</v>
      </c>
      <c r="F578" s="11" t="s">
        <v>71</v>
      </c>
      <c r="G578" s="11" t="s">
        <v>32186</v>
      </c>
      <c r="H578" s="11" t="s">
        <v>72</v>
      </c>
      <c r="I578" s="11">
        <v>0</v>
      </c>
      <c r="J578" s="11" t="s">
        <v>32168</v>
      </c>
      <c r="K578" s="11" t="s">
        <v>32168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0</v>
      </c>
      <c r="Y578" s="11">
        <v>0</v>
      </c>
      <c r="Z578" s="11">
        <v>0</v>
      </c>
      <c r="AA578" s="12" t="s">
        <v>32952</v>
      </c>
      <c r="AB578" s="17" t="str">
        <f t="shared" ref="AB578:AB641" si="55">IF(H578="Yes","Programme: "&amp;D578,"Programme is not compatible with this tool")</f>
        <v>Programme is not compatible with this tool</v>
      </c>
      <c r="AC578" s="17" t="str">
        <f t="shared" ref="AC578:AC641" si="56">IF(J578="Stage",IF(M578&lt;&gt;0,1,IF(N578&lt;&gt;0,2,IF(O578&lt;&gt;0,3,IF(P578&lt;&gt;0,4,IF(Q578&lt;&gt;0,5,""))))),IF(J578="","",IF(R578&lt;&gt;0,5,IF(S578&lt;&gt;0,6,""))))</f>
        <v/>
      </c>
      <c r="AD578" s="17">
        <f t="shared" ref="AD578:AD641" si="57">IF(J578="Stage",IF(AND(N578&lt;&gt;0,AC578&lt;2),2,IF(AND(O578&lt;&gt;0,AC578&lt;3),3,IF(AND(P578&lt;&gt;0,AC578&lt;4),4,IF(AND(Q578&lt;&gt;0,AC578&lt;5),5,"")))),IF(J578="","",IF(AC578&lt;&gt;0,6)))</f>
        <v>6</v>
      </c>
      <c r="AE578" s="17" t="str">
        <f t="shared" ref="AE578:AE641" si="58">IF(AND(O578&lt;&gt;0,AD578&lt;3),3,IF(AND(P578&lt;&gt;0,AD578&lt;4),4,IF(AND(Q578&lt;&gt;0,AD578&lt;5),5,"")))</f>
        <v/>
      </c>
      <c r="AF578" s="17" t="str">
        <f t="shared" ref="AF578:AF641" si="59">IF(AND(P578&lt;&gt;0,AE578&lt;4),4,IF(AND(Q578&lt;&gt;0,AE578&lt;5),5,""))</f>
        <v/>
      </c>
      <c r="AG578" s="17" t="str" cm="1">
        <f t="array" ref="AG578">IFERROR(IF(J578="Level",INDEX($M578:$S578,AC578+1),INDEX($M578:$S578,AC578)),"")</f>
        <v/>
      </c>
      <c r="AH578" s="17" cm="1">
        <f t="array" ref="AH578">IFERROR(IF(J578="Level",INDEX($M578:$S578,AD578+1),INDEX($M578:$S578,AD578)),"")</f>
        <v>0</v>
      </c>
      <c r="AI578" s="17" t="str" cm="1">
        <f t="array" ref="AI578">IFERROR(INDEX($M578:$S578,AE578),"")</f>
        <v/>
      </c>
      <c r="AJ578" s="17" t="str" cm="1">
        <f t="array" ref="AJ578">IFERROR(INDEX($M578:$S578,AF578),"")</f>
        <v/>
      </c>
      <c r="AK578" s="17" t="str" cm="1">
        <f t="array" ref="AK578">IFERROR(IF(J578="Level",INDEX($T578:$Z578,AC578+1),INDEX($T578:$Z578,AC578)),"")</f>
        <v/>
      </c>
      <c r="AL578" s="17" cm="1">
        <f t="array" ref="AL578">IFERROR(IF(J578="Level",INDEX($T578:$Z578,AD578+1),INDEX($T578:$Z578,AD578)),"")</f>
        <v>0</v>
      </c>
      <c r="AM578" s="17" t="str" cm="1">
        <f t="array" ref="AM578">IFERROR(INDEX($T578:$Z578,AE578),"")</f>
        <v/>
      </c>
      <c r="AN578" s="17" t="str" cm="1">
        <f t="array" ref="AN578">IFERROR(INDEX($T578:$Z578,AF578),"")</f>
        <v/>
      </c>
    </row>
    <row r="579" spans="1:40" hidden="1" x14ac:dyDescent="0.2">
      <c r="A579" s="17" t="str">
        <f t="shared" si="54"/>
        <v>MScbyRes Neuroscience: PRM3EMSEMS05</v>
      </c>
      <c r="B579" s="11" t="s">
        <v>3006</v>
      </c>
      <c r="C579" s="11" t="s">
        <v>32964</v>
      </c>
      <c r="D579" s="11" t="s">
        <v>3007</v>
      </c>
      <c r="E579" s="11" t="s">
        <v>145</v>
      </c>
      <c r="F579" s="11" t="s">
        <v>71</v>
      </c>
      <c r="G579" s="11" t="s">
        <v>32186</v>
      </c>
      <c r="H579" s="11" t="s">
        <v>72</v>
      </c>
      <c r="I579" s="11">
        <v>0</v>
      </c>
      <c r="J579" s="11" t="s">
        <v>32168</v>
      </c>
      <c r="K579" s="11" t="s">
        <v>32168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0</v>
      </c>
      <c r="R579" s="11">
        <v>0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0</v>
      </c>
      <c r="Y579" s="11">
        <v>0</v>
      </c>
      <c r="Z579" s="11">
        <v>0</v>
      </c>
      <c r="AA579" s="12" t="s">
        <v>32952</v>
      </c>
      <c r="AB579" s="17" t="str">
        <f t="shared" si="55"/>
        <v>Programme is not compatible with this tool</v>
      </c>
      <c r="AC579" s="17" t="str">
        <f t="shared" si="56"/>
        <v/>
      </c>
      <c r="AD579" s="17">
        <f t="shared" si="57"/>
        <v>6</v>
      </c>
      <c r="AE579" s="17" t="str">
        <f t="shared" si="58"/>
        <v/>
      </c>
      <c r="AF579" s="17" t="str">
        <f t="shared" si="59"/>
        <v/>
      </c>
      <c r="AG579" s="17" t="str" cm="1">
        <f t="array" ref="AG579">IFERROR(IF(J579="Level",INDEX($M579:$S579,AC579+1),INDEX($M579:$S579,AC579)),"")</f>
        <v/>
      </c>
      <c r="AH579" s="17" cm="1">
        <f t="array" ref="AH579">IFERROR(IF(J579="Level",INDEX($M579:$S579,AD579+1),INDEX($M579:$S579,AD579)),"")</f>
        <v>0</v>
      </c>
      <c r="AI579" s="17" t="str" cm="1">
        <f t="array" ref="AI579">IFERROR(INDEX($M579:$S579,AE579),"")</f>
        <v/>
      </c>
      <c r="AJ579" s="17" t="str" cm="1">
        <f t="array" ref="AJ579">IFERROR(INDEX($M579:$S579,AF579),"")</f>
        <v/>
      </c>
      <c r="AK579" s="17" t="str" cm="1">
        <f t="array" ref="AK579">IFERROR(IF(J579="Level",INDEX($T579:$Z579,AC579+1),INDEX($T579:$Z579,AC579)),"")</f>
        <v/>
      </c>
      <c r="AL579" s="17" cm="1">
        <f t="array" ref="AL579">IFERROR(IF(J579="Level",INDEX($T579:$Z579,AD579+1),INDEX($T579:$Z579,AD579)),"")</f>
        <v>0</v>
      </c>
      <c r="AM579" s="17" t="str" cm="1">
        <f t="array" ref="AM579">IFERROR(INDEX($T579:$Z579,AE579),"")</f>
        <v/>
      </c>
      <c r="AN579" s="17" t="str" cm="1">
        <f t="array" ref="AN579">IFERROR(INDEX($T579:$Z579,AF579),"")</f>
        <v/>
      </c>
    </row>
    <row r="580" spans="1:40" hidden="1" x14ac:dyDescent="0.2">
      <c r="A580" s="17" t="str">
        <f t="shared" si="54"/>
        <v>MScbyRes Neuroscience - Cornwall: PRM3EMSEMSCB</v>
      </c>
      <c r="B580" s="11" t="s">
        <v>3135</v>
      </c>
      <c r="C580" s="11" t="s">
        <v>32964</v>
      </c>
      <c r="D580" s="11" t="s">
        <v>3136</v>
      </c>
      <c r="E580" s="11" t="s">
        <v>145</v>
      </c>
      <c r="F580" s="11" t="s">
        <v>71</v>
      </c>
      <c r="G580" s="11" t="s">
        <v>32186</v>
      </c>
      <c r="H580" s="11" t="s">
        <v>72</v>
      </c>
      <c r="I580" s="11">
        <v>0</v>
      </c>
      <c r="J580" s="11" t="s">
        <v>32168</v>
      </c>
      <c r="K580" s="11" t="s">
        <v>32168</v>
      </c>
      <c r="L580" s="11">
        <v>0</v>
      </c>
      <c r="M580" s="11">
        <v>0</v>
      </c>
      <c r="N580" s="11">
        <v>0</v>
      </c>
      <c r="O580" s="11">
        <v>0</v>
      </c>
      <c r="P580" s="11">
        <v>0</v>
      </c>
      <c r="Q580" s="11">
        <v>0</v>
      </c>
      <c r="R580" s="11">
        <v>0</v>
      </c>
      <c r="S580" s="11">
        <v>0</v>
      </c>
      <c r="T580" s="11">
        <v>0</v>
      </c>
      <c r="U580" s="11">
        <v>0</v>
      </c>
      <c r="V580" s="11">
        <v>0</v>
      </c>
      <c r="W580" s="11">
        <v>0</v>
      </c>
      <c r="X580" s="11">
        <v>0</v>
      </c>
      <c r="Y580" s="11">
        <v>0</v>
      </c>
      <c r="Z580" s="11">
        <v>0</v>
      </c>
      <c r="AA580" s="12" t="s">
        <v>32952</v>
      </c>
      <c r="AB580" s="17" t="str">
        <f t="shared" si="55"/>
        <v>Programme is not compatible with this tool</v>
      </c>
      <c r="AC580" s="17" t="str">
        <f t="shared" si="56"/>
        <v/>
      </c>
      <c r="AD580" s="17">
        <f t="shared" si="57"/>
        <v>6</v>
      </c>
      <c r="AE580" s="17" t="str">
        <f t="shared" si="58"/>
        <v/>
      </c>
      <c r="AF580" s="17" t="str">
        <f t="shared" si="59"/>
        <v/>
      </c>
      <c r="AG580" s="17" t="str" cm="1">
        <f t="array" ref="AG580">IFERROR(IF(J580="Level",INDEX($M580:$S580,AC580+1),INDEX($M580:$S580,AC580)),"")</f>
        <v/>
      </c>
      <c r="AH580" s="17" cm="1">
        <f t="array" ref="AH580">IFERROR(IF(J580="Level",INDEX($M580:$S580,AD580+1),INDEX($M580:$S580,AD580)),"")</f>
        <v>0</v>
      </c>
      <c r="AI580" s="17" t="str" cm="1">
        <f t="array" ref="AI580">IFERROR(INDEX($M580:$S580,AE580),"")</f>
        <v/>
      </c>
      <c r="AJ580" s="17" t="str" cm="1">
        <f t="array" ref="AJ580">IFERROR(INDEX($M580:$S580,AF580),"")</f>
        <v/>
      </c>
      <c r="AK580" s="17" t="str" cm="1">
        <f t="array" ref="AK580">IFERROR(IF(J580="Level",INDEX($T580:$Z580,AC580+1),INDEX($T580:$Z580,AC580)),"")</f>
        <v/>
      </c>
      <c r="AL580" s="17" cm="1">
        <f t="array" ref="AL580">IFERROR(IF(J580="Level",INDEX($T580:$Z580,AD580+1),INDEX($T580:$Z580,AD580)),"")</f>
        <v>0</v>
      </c>
      <c r="AM580" s="17" t="str" cm="1">
        <f t="array" ref="AM580">IFERROR(INDEX($T580:$Z580,AE580),"")</f>
        <v/>
      </c>
      <c r="AN580" s="17" t="str" cm="1">
        <f t="array" ref="AN580">IFERROR(INDEX($T580:$Z580,AF580),"")</f>
        <v/>
      </c>
    </row>
    <row r="581" spans="1:40" hidden="1" x14ac:dyDescent="0.2">
      <c r="A581" s="17" t="str">
        <f t="shared" si="54"/>
        <v>PhDbyPub Neuroscience: PRP2EMSEMS04</v>
      </c>
      <c r="B581" s="11" t="s">
        <v>3899</v>
      </c>
      <c r="C581" s="11" t="s">
        <v>32964</v>
      </c>
      <c r="D581" s="11" t="s">
        <v>3900</v>
      </c>
      <c r="E581" s="11" t="s">
        <v>145</v>
      </c>
      <c r="F581" s="11" t="s">
        <v>71</v>
      </c>
      <c r="G581" s="11" t="s">
        <v>32186</v>
      </c>
      <c r="H581" s="11" t="s">
        <v>72</v>
      </c>
      <c r="I581" s="11">
        <v>0</v>
      </c>
      <c r="J581" s="11" t="s">
        <v>32168</v>
      </c>
      <c r="K581" s="11" t="s">
        <v>32168</v>
      </c>
      <c r="L581" s="11">
        <v>0</v>
      </c>
      <c r="M581" s="11">
        <v>0</v>
      </c>
      <c r="N581" s="11">
        <v>0</v>
      </c>
      <c r="O581" s="11">
        <v>0</v>
      </c>
      <c r="P581" s="11">
        <v>0</v>
      </c>
      <c r="Q581" s="11">
        <v>0</v>
      </c>
      <c r="R581" s="11">
        <v>0</v>
      </c>
      <c r="S581" s="11">
        <v>0</v>
      </c>
      <c r="T581" s="11">
        <v>0</v>
      </c>
      <c r="U581" s="11">
        <v>0</v>
      </c>
      <c r="V581" s="11">
        <v>0</v>
      </c>
      <c r="W581" s="11">
        <v>0</v>
      </c>
      <c r="X581" s="11">
        <v>0</v>
      </c>
      <c r="Y581" s="11">
        <v>0</v>
      </c>
      <c r="Z581" s="11">
        <v>0</v>
      </c>
      <c r="AA581" s="12" t="s">
        <v>32952</v>
      </c>
      <c r="AB581" s="17" t="str">
        <f t="shared" si="55"/>
        <v>Programme is not compatible with this tool</v>
      </c>
      <c r="AC581" s="17" t="str">
        <f t="shared" si="56"/>
        <v/>
      </c>
      <c r="AD581" s="17">
        <f t="shared" si="57"/>
        <v>6</v>
      </c>
      <c r="AE581" s="17" t="str">
        <f t="shared" si="58"/>
        <v/>
      </c>
      <c r="AF581" s="17" t="str">
        <f t="shared" si="59"/>
        <v/>
      </c>
      <c r="AG581" s="17" t="str" cm="1">
        <f t="array" ref="AG581">IFERROR(IF(J581="Level",INDEX($M581:$S581,AC581+1),INDEX($M581:$S581,AC581)),"")</f>
        <v/>
      </c>
      <c r="AH581" s="17" cm="1">
        <f t="array" ref="AH581">IFERROR(IF(J581="Level",INDEX($M581:$S581,AD581+1),INDEX($M581:$S581,AD581)),"")</f>
        <v>0</v>
      </c>
      <c r="AI581" s="17" t="str" cm="1">
        <f t="array" ref="AI581">IFERROR(INDEX($M581:$S581,AE581),"")</f>
        <v/>
      </c>
      <c r="AJ581" s="17" t="str" cm="1">
        <f t="array" ref="AJ581">IFERROR(INDEX($M581:$S581,AF581),"")</f>
        <v/>
      </c>
      <c r="AK581" s="17" t="str" cm="1">
        <f t="array" ref="AK581">IFERROR(IF(J581="Level",INDEX($T581:$Z581,AC581+1),INDEX($T581:$Z581,AC581)),"")</f>
        <v/>
      </c>
      <c r="AL581" s="17" cm="1">
        <f t="array" ref="AL581">IFERROR(IF(J581="Level",INDEX($T581:$Z581,AD581+1),INDEX($T581:$Z581,AD581)),"")</f>
        <v>0</v>
      </c>
      <c r="AM581" s="17" t="str" cm="1">
        <f t="array" ref="AM581">IFERROR(INDEX($T581:$Z581,AE581),"")</f>
        <v/>
      </c>
      <c r="AN581" s="17" t="str" cm="1">
        <f t="array" ref="AN581">IFERROR(INDEX($T581:$Z581,AF581),"")</f>
        <v/>
      </c>
    </row>
    <row r="582" spans="1:40" hidden="1" x14ac:dyDescent="0.2">
      <c r="A582" s="17" t="str">
        <f t="shared" si="54"/>
        <v>PhD Neuroscience (QUEX) - Cornwall: PRP3EMSCMHCB</v>
      </c>
      <c r="B582" s="11" t="s">
        <v>31948</v>
      </c>
      <c r="C582" s="11" t="s">
        <v>32964</v>
      </c>
      <c r="D582" s="11" t="s">
        <v>32209</v>
      </c>
      <c r="E582" s="11" t="s">
        <v>145</v>
      </c>
      <c r="F582" s="11" t="s">
        <v>71</v>
      </c>
      <c r="G582" s="11" t="s">
        <v>32186</v>
      </c>
      <c r="H582" s="11" t="s">
        <v>72</v>
      </c>
      <c r="I582" s="11">
        <v>0</v>
      </c>
      <c r="J582" s="11" t="s">
        <v>32168</v>
      </c>
      <c r="K582" s="11" t="s">
        <v>32168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0</v>
      </c>
      <c r="Y582" s="11">
        <v>0</v>
      </c>
      <c r="Z582" s="11">
        <v>0</v>
      </c>
      <c r="AA582" s="12" t="s">
        <v>32952</v>
      </c>
      <c r="AB582" s="17" t="str">
        <f t="shared" si="55"/>
        <v>Programme is not compatible with this tool</v>
      </c>
      <c r="AC582" s="17" t="str">
        <f t="shared" si="56"/>
        <v/>
      </c>
      <c r="AD582" s="17">
        <f t="shared" si="57"/>
        <v>6</v>
      </c>
      <c r="AE582" s="17" t="str">
        <f t="shared" si="58"/>
        <v/>
      </c>
      <c r="AF582" s="17" t="str">
        <f t="shared" si="59"/>
        <v/>
      </c>
      <c r="AG582" s="17" t="str" cm="1">
        <f t="array" ref="AG582">IFERROR(IF(J582="Level",INDEX($M582:$S582,AC582+1),INDEX($M582:$S582,AC582)),"")</f>
        <v/>
      </c>
      <c r="AH582" s="17" cm="1">
        <f t="array" ref="AH582">IFERROR(IF(J582="Level",INDEX($M582:$S582,AD582+1),INDEX($M582:$S582,AD582)),"")</f>
        <v>0</v>
      </c>
      <c r="AI582" s="17" t="str" cm="1">
        <f t="array" ref="AI582">IFERROR(INDEX($M582:$S582,AE582),"")</f>
        <v/>
      </c>
      <c r="AJ582" s="17" t="str" cm="1">
        <f t="array" ref="AJ582">IFERROR(INDEX($M582:$S582,AF582),"")</f>
        <v/>
      </c>
      <c r="AK582" s="17" t="str" cm="1">
        <f t="array" ref="AK582">IFERROR(IF(J582="Level",INDEX($T582:$Z582,AC582+1),INDEX($T582:$Z582,AC582)),"")</f>
        <v/>
      </c>
      <c r="AL582" s="17" cm="1">
        <f t="array" ref="AL582">IFERROR(IF(J582="Level",INDEX($T582:$Z582,AD582+1),INDEX($T582:$Z582,AD582)),"")</f>
        <v>0</v>
      </c>
      <c r="AM582" s="17" t="str" cm="1">
        <f t="array" ref="AM582">IFERROR(INDEX($T582:$Z582,AE582),"")</f>
        <v/>
      </c>
      <c r="AN582" s="17" t="str" cm="1">
        <f t="array" ref="AN582">IFERROR(INDEX($T582:$Z582,AF582),"")</f>
        <v/>
      </c>
    </row>
    <row r="583" spans="1:40" hidden="1" x14ac:dyDescent="0.2">
      <c r="A583" s="17" t="str">
        <f t="shared" si="54"/>
        <v>PhD Neuroscience: PRP3EMSEMS09</v>
      </c>
      <c r="B583" s="11" t="s">
        <v>3259</v>
      </c>
      <c r="C583" s="11" t="s">
        <v>32964</v>
      </c>
      <c r="D583" s="11" t="s">
        <v>3260</v>
      </c>
      <c r="E583" s="11" t="s">
        <v>145</v>
      </c>
      <c r="F583" s="11" t="s">
        <v>71</v>
      </c>
      <c r="G583" s="11" t="s">
        <v>32186</v>
      </c>
      <c r="H583" s="11" t="s">
        <v>72</v>
      </c>
      <c r="I583" s="11">
        <v>0</v>
      </c>
      <c r="J583" s="11" t="s">
        <v>32168</v>
      </c>
      <c r="K583" s="11" t="s">
        <v>32168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  <c r="Z583" s="11">
        <v>0</v>
      </c>
      <c r="AA583" s="12" t="s">
        <v>32952</v>
      </c>
      <c r="AB583" s="17" t="str">
        <f t="shared" si="55"/>
        <v>Programme is not compatible with this tool</v>
      </c>
      <c r="AC583" s="17" t="str">
        <f t="shared" si="56"/>
        <v/>
      </c>
      <c r="AD583" s="17">
        <f t="shared" si="57"/>
        <v>6</v>
      </c>
      <c r="AE583" s="17" t="str">
        <f t="shared" si="58"/>
        <v/>
      </c>
      <c r="AF583" s="17" t="str">
        <f t="shared" si="59"/>
        <v/>
      </c>
      <c r="AG583" s="17" t="str" cm="1">
        <f t="array" ref="AG583">IFERROR(IF(J583="Level",INDEX($M583:$S583,AC583+1),INDEX($M583:$S583,AC583)),"")</f>
        <v/>
      </c>
      <c r="AH583" s="17" cm="1">
        <f t="array" ref="AH583">IFERROR(IF(J583="Level",INDEX($M583:$S583,AD583+1),INDEX($M583:$S583,AD583)),"")</f>
        <v>0</v>
      </c>
      <c r="AI583" s="17" t="str" cm="1">
        <f t="array" ref="AI583">IFERROR(INDEX($M583:$S583,AE583),"")</f>
        <v/>
      </c>
      <c r="AJ583" s="17" t="str" cm="1">
        <f t="array" ref="AJ583">IFERROR(INDEX($M583:$S583,AF583),"")</f>
        <v/>
      </c>
      <c r="AK583" s="17" t="str" cm="1">
        <f t="array" ref="AK583">IFERROR(IF(J583="Level",INDEX($T583:$Z583,AC583+1),INDEX($T583:$Z583,AC583)),"")</f>
        <v/>
      </c>
      <c r="AL583" s="17" cm="1">
        <f t="array" ref="AL583">IFERROR(IF(J583="Level",INDEX($T583:$Z583,AD583+1),INDEX($T583:$Z583,AD583)),"")</f>
        <v>0</v>
      </c>
      <c r="AM583" s="17" t="str" cm="1">
        <f t="array" ref="AM583">IFERROR(INDEX($T583:$Z583,AE583),"")</f>
        <v/>
      </c>
      <c r="AN583" s="17" t="str" cm="1">
        <f t="array" ref="AN583">IFERROR(INDEX($T583:$Z583,AF583),"")</f>
        <v/>
      </c>
    </row>
    <row r="584" spans="1:40" hidden="1" x14ac:dyDescent="0.2">
      <c r="A584" s="17" t="str">
        <f t="shared" si="54"/>
        <v>PhD Neuroscience (QUEX): PRP3EMSEMS14</v>
      </c>
      <c r="B584" s="11" t="s">
        <v>31949</v>
      </c>
      <c r="C584" s="11" t="s">
        <v>32964</v>
      </c>
      <c r="D584" s="11" t="s">
        <v>32210</v>
      </c>
      <c r="E584" s="11" t="s">
        <v>145</v>
      </c>
      <c r="F584" s="11" t="s">
        <v>71</v>
      </c>
      <c r="G584" s="11" t="s">
        <v>32186</v>
      </c>
      <c r="H584" s="11" t="s">
        <v>72</v>
      </c>
      <c r="I584" s="11">
        <v>0</v>
      </c>
      <c r="J584" s="11" t="s">
        <v>32168</v>
      </c>
      <c r="K584" s="11" t="s">
        <v>32168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0</v>
      </c>
      <c r="Y584" s="11">
        <v>0</v>
      </c>
      <c r="Z584" s="11">
        <v>0</v>
      </c>
      <c r="AA584" s="12" t="s">
        <v>32952</v>
      </c>
      <c r="AB584" s="17" t="str">
        <f t="shared" si="55"/>
        <v>Programme is not compatible with this tool</v>
      </c>
      <c r="AC584" s="17" t="str">
        <f t="shared" si="56"/>
        <v/>
      </c>
      <c r="AD584" s="17">
        <f t="shared" si="57"/>
        <v>6</v>
      </c>
      <c r="AE584" s="17" t="str">
        <f t="shared" si="58"/>
        <v/>
      </c>
      <c r="AF584" s="17" t="str">
        <f t="shared" si="59"/>
        <v/>
      </c>
      <c r="AG584" s="17" t="str" cm="1">
        <f t="array" ref="AG584">IFERROR(IF(J584="Level",INDEX($M584:$S584,AC584+1),INDEX($M584:$S584,AC584)),"")</f>
        <v/>
      </c>
      <c r="AH584" s="17" cm="1">
        <f t="array" ref="AH584">IFERROR(IF(J584="Level",INDEX($M584:$S584,AD584+1),INDEX($M584:$S584,AD584)),"")</f>
        <v>0</v>
      </c>
      <c r="AI584" s="17" t="str" cm="1">
        <f t="array" ref="AI584">IFERROR(INDEX($M584:$S584,AE584),"")</f>
        <v/>
      </c>
      <c r="AJ584" s="17" t="str" cm="1">
        <f t="array" ref="AJ584">IFERROR(INDEX($M584:$S584,AF584),"")</f>
        <v/>
      </c>
      <c r="AK584" s="17" t="str" cm="1">
        <f t="array" ref="AK584">IFERROR(IF(J584="Level",INDEX($T584:$Z584,AC584+1),INDEX($T584:$Z584,AC584)),"")</f>
        <v/>
      </c>
      <c r="AL584" s="17" cm="1">
        <f t="array" ref="AL584">IFERROR(IF(J584="Level",INDEX($T584:$Z584,AD584+1),INDEX($T584:$Z584,AD584)),"")</f>
        <v>0</v>
      </c>
      <c r="AM584" s="17" t="str" cm="1">
        <f t="array" ref="AM584">IFERROR(INDEX($T584:$Z584,AE584),"")</f>
        <v/>
      </c>
      <c r="AN584" s="17" t="str" cm="1">
        <f t="array" ref="AN584">IFERROR(INDEX($T584:$Z584,AF584),"")</f>
        <v/>
      </c>
    </row>
    <row r="585" spans="1:40" hidden="1" x14ac:dyDescent="0.2">
      <c r="A585" s="17" t="str">
        <f t="shared" si="54"/>
        <v>PhD Neuroscience - Cornwall: PRP3EMSEMSCE</v>
      </c>
      <c r="B585" s="11" t="s">
        <v>3273</v>
      </c>
      <c r="C585" s="11" t="s">
        <v>32964</v>
      </c>
      <c r="D585" s="11" t="s">
        <v>3274</v>
      </c>
      <c r="E585" s="11" t="s">
        <v>145</v>
      </c>
      <c r="F585" s="11" t="s">
        <v>71</v>
      </c>
      <c r="G585" s="11" t="s">
        <v>32186</v>
      </c>
      <c r="H585" s="11" t="s">
        <v>72</v>
      </c>
      <c r="I585" s="11">
        <v>0</v>
      </c>
      <c r="J585" s="11" t="s">
        <v>32168</v>
      </c>
      <c r="K585" s="11" t="s">
        <v>32168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  <c r="Z585" s="11">
        <v>0</v>
      </c>
      <c r="AA585" s="12" t="s">
        <v>32952</v>
      </c>
      <c r="AB585" s="17" t="str">
        <f t="shared" si="55"/>
        <v>Programme is not compatible with this tool</v>
      </c>
      <c r="AC585" s="17" t="str">
        <f t="shared" si="56"/>
        <v/>
      </c>
      <c r="AD585" s="17">
        <f t="shared" si="57"/>
        <v>6</v>
      </c>
      <c r="AE585" s="17" t="str">
        <f t="shared" si="58"/>
        <v/>
      </c>
      <c r="AF585" s="17" t="str">
        <f t="shared" si="59"/>
        <v/>
      </c>
      <c r="AG585" s="17" t="str" cm="1">
        <f t="array" ref="AG585">IFERROR(IF(J585="Level",INDEX($M585:$S585,AC585+1),INDEX($M585:$S585,AC585)),"")</f>
        <v/>
      </c>
      <c r="AH585" s="17" cm="1">
        <f t="array" ref="AH585">IFERROR(IF(J585="Level",INDEX($M585:$S585,AD585+1),INDEX($M585:$S585,AD585)),"")</f>
        <v>0</v>
      </c>
      <c r="AI585" s="17" t="str" cm="1">
        <f t="array" ref="AI585">IFERROR(INDEX($M585:$S585,AE585),"")</f>
        <v/>
      </c>
      <c r="AJ585" s="17" t="str" cm="1">
        <f t="array" ref="AJ585">IFERROR(INDEX($M585:$S585,AF585),"")</f>
        <v/>
      </c>
      <c r="AK585" s="17" t="str" cm="1">
        <f t="array" ref="AK585">IFERROR(IF(J585="Level",INDEX($T585:$Z585,AC585+1),INDEX($T585:$Z585,AC585)),"")</f>
        <v/>
      </c>
      <c r="AL585" s="17" cm="1">
        <f t="array" ref="AL585">IFERROR(IF(J585="Level",INDEX($T585:$Z585,AD585+1),INDEX($T585:$Z585,AD585)),"")</f>
        <v>0</v>
      </c>
      <c r="AM585" s="17" t="str" cm="1">
        <f t="array" ref="AM585">IFERROR(INDEX($T585:$Z585,AE585),"")</f>
        <v/>
      </c>
      <c r="AN585" s="17" t="str" cm="1">
        <f t="array" ref="AN585">IFERROR(INDEX($T585:$Z585,AF585),"")</f>
        <v/>
      </c>
    </row>
    <row r="586" spans="1:40" hidden="1" x14ac:dyDescent="0.2">
      <c r="A586" s="17" t="str">
        <f t="shared" si="54"/>
        <v>MPhil Nursing Science: PRH2EMSEMS04</v>
      </c>
      <c r="B586" s="11" t="s">
        <v>2550</v>
      </c>
      <c r="C586" s="11" t="s">
        <v>32964</v>
      </c>
      <c r="D586" s="11" t="s">
        <v>2551</v>
      </c>
      <c r="E586" s="11" t="s">
        <v>1118</v>
      </c>
      <c r="F586" s="11" t="s">
        <v>71</v>
      </c>
      <c r="G586" s="11" t="s">
        <v>32186</v>
      </c>
      <c r="H586" s="11" t="s">
        <v>72</v>
      </c>
      <c r="I586" s="11">
        <v>0</v>
      </c>
      <c r="J586" s="11" t="s">
        <v>32168</v>
      </c>
      <c r="K586" s="11" t="s">
        <v>32168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0</v>
      </c>
      <c r="Y586" s="11">
        <v>0</v>
      </c>
      <c r="Z586" s="11">
        <v>0</v>
      </c>
      <c r="AA586" s="12" t="s">
        <v>32952</v>
      </c>
      <c r="AB586" s="17" t="str">
        <f t="shared" si="55"/>
        <v>Programme is not compatible with this tool</v>
      </c>
      <c r="AC586" s="17" t="str">
        <f t="shared" si="56"/>
        <v/>
      </c>
      <c r="AD586" s="17">
        <f t="shared" si="57"/>
        <v>6</v>
      </c>
      <c r="AE586" s="17" t="str">
        <f t="shared" si="58"/>
        <v/>
      </c>
      <c r="AF586" s="17" t="str">
        <f t="shared" si="59"/>
        <v/>
      </c>
      <c r="AG586" s="17" t="str" cm="1">
        <f t="array" ref="AG586">IFERROR(IF(J586="Level",INDEX($M586:$S586,AC586+1),INDEX($M586:$S586,AC586)),"")</f>
        <v/>
      </c>
      <c r="AH586" s="17" cm="1">
        <f t="array" ref="AH586">IFERROR(IF(J586="Level",INDEX($M586:$S586,AD586+1),INDEX($M586:$S586,AD586)),"")</f>
        <v>0</v>
      </c>
      <c r="AI586" s="17" t="str" cm="1">
        <f t="array" ref="AI586">IFERROR(INDEX($M586:$S586,AE586),"")</f>
        <v/>
      </c>
      <c r="AJ586" s="17" t="str" cm="1">
        <f t="array" ref="AJ586">IFERROR(INDEX($M586:$S586,AF586),"")</f>
        <v/>
      </c>
      <c r="AK586" s="17" t="str" cm="1">
        <f t="array" ref="AK586">IFERROR(IF(J586="Level",INDEX($T586:$Z586,AC586+1),INDEX($T586:$Z586,AC586)),"")</f>
        <v/>
      </c>
      <c r="AL586" s="17" cm="1">
        <f t="array" ref="AL586">IFERROR(IF(J586="Level",INDEX($T586:$Z586,AD586+1),INDEX($T586:$Z586,AD586)),"")</f>
        <v>0</v>
      </c>
      <c r="AM586" s="17" t="str" cm="1">
        <f t="array" ref="AM586">IFERROR(INDEX($T586:$Z586,AE586),"")</f>
        <v/>
      </c>
      <c r="AN586" s="17" t="str" cm="1">
        <f t="array" ref="AN586">IFERROR(INDEX($T586:$Z586,AF586),"")</f>
        <v/>
      </c>
    </row>
    <row r="587" spans="1:40" hidden="1" x14ac:dyDescent="0.2">
      <c r="A587" s="17" t="str">
        <f t="shared" si="54"/>
        <v>MPhil Nursing Science - Cornwall: PRH2EMSEMSCB</v>
      </c>
      <c r="B587" s="11" t="s">
        <v>2569</v>
      </c>
      <c r="C587" s="11" t="s">
        <v>32964</v>
      </c>
      <c r="D587" s="11" t="s">
        <v>2570</v>
      </c>
      <c r="E587" s="11" t="s">
        <v>1118</v>
      </c>
      <c r="F587" s="11" t="s">
        <v>71</v>
      </c>
      <c r="G587" s="11" t="s">
        <v>32186</v>
      </c>
      <c r="H587" s="11" t="s">
        <v>72</v>
      </c>
      <c r="I587" s="11">
        <v>0</v>
      </c>
      <c r="J587" s="11" t="s">
        <v>32168</v>
      </c>
      <c r="K587" s="11" t="s">
        <v>32168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  <c r="Z587" s="11">
        <v>0</v>
      </c>
      <c r="AA587" s="12" t="s">
        <v>32952</v>
      </c>
      <c r="AB587" s="17" t="str">
        <f t="shared" si="55"/>
        <v>Programme is not compatible with this tool</v>
      </c>
      <c r="AC587" s="17" t="str">
        <f t="shared" si="56"/>
        <v/>
      </c>
      <c r="AD587" s="17">
        <f t="shared" si="57"/>
        <v>6</v>
      </c>
      <c r="AE587" s="17" t="str">
        <f t="shared" si="58"/>
        <v/>
      </c>
      <c r="AF587" s="17" t="str">
        <f t="shared" si="59"/>
        <v/>
      </c>
      <c r="AG587" s="17" t="str" cm="1">
        <f t="array" ref="AG587">IFERROR(IF(J587="Level",INDEX($M587:$S587,AC587+1),INDEX($M587:$S587,AC587)),"")</f>
        <v/>
      </c>
      <c r="AH587" s="17" cm="1">
        <f t="array" ref="AH587">IFERROR(IF(J587="Level",INDEX($M587:$S587,AD587+1),INDEX($M587:$S587,AD587)),"")</f>
        <v>0</v>
      </c>
      <c r="AI587" s="17" t="str" cm="1">
        <f t="array" ref="AI587">IFERROR(INDEX($M587:$S587,AE587),"")</f>
        <v/>
      </c>
      <c r="AJ587" s="17" t="str" cm="1">
        <f t="array" ref="AJ587">IFERROR(INDEX($M587:$S587,AF587),"")</f>
        <v/>
      </c>
      <c r="AK587" s="17" t="str" cm="1">
        <f t="array" ref="AK587">IFERROR(IF(J587="Level",INDEX($T587:$Z587,AC587+1),INDEX($T587:$Z587,AC587)),"")</f>
        <v/>
      </c>
      <c r="AL587" s="17" cm="1">
        <f t="array" ref="AL587">IFERROR(IF(J587="Level",INDEX($T587:$Z587,AD587+1),INDEX($T587:$Z587,AD587)),"")</f>
        <v>0</v>
      </c>
      <c r="AM587" s="17" t="str" cm="1">
        <f t="array" ref="AM587">IFERROR(INDEX($T587:$Z587,AE587),"")</f>
        <v/>
      </c>
      <c r="AN587" s="17" t="str" cm="1">
        <f t="array" ref="AN587">IFERROR(INDEX($T587:$Z587,AF587),"")</f>
        <v/>
      </c>
    </row>
    <row r="588" spans="1:40" hidden="1" x14ac:dyDescent="0.2">
      <c r="A588" s="17" t="str">
        <f t="shared" si="54"/>
        <v>MScbyRes Nursing Science: PRM3EMSEMS03</v>
      </c>
      <c r="B588" s="11" t="s">
        <v>3002</v>
      </c>
      <c r="C588" s="11" t="s">
        <v>32964</v>
      </c>
      <c r="D588" s="11" t="s">
        <v>3003</v>
      </c>
      <c r="E588" s="11" t="s">
        <v>1118</v>
      </c>
      <c r="F588" s="11" t="s">
        <v>71</v>
      </c>
      <c r="G588" s="11" t="s">
        <v>32186</v>
      </c>
      <c r="H588" s="11" t="s">
        <v>72</v>
      </c>
      <c r="I588" s="11">
        <v>0</v>
      </c>
      <c r="J588" s="11" t="s">
        <v>32168</v>
      </c>
      <c r="K588" s="11" t="s">
        <v>32168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  <c r="Z588" s="11">
        <v>0</v>
      </c>
      <c r="AA588" s="12" t="s">
        <v>32952</v>
      </c>
      <c r="AB588" s="17" t="str">
        <f t="shared" si="55"/>
        <v>Programme is not compatible with this tool</v>
      </c>
      <c r="AC588" s="17" t="str">
        <f t="shared" si="56"/>
        <v/>
      </c>
      <c r="AD588" s="17">
        <f t="shared" si="57"/>
        <v>6</v>
      </c>
      <c r="AE588" s="17" t="str">
        <f t="shared" si="58"/>
        <v/>
      </c>
      <c r="AF588" s="17" t="str">
        <f t="shared" si="59"/>
        <v/>
      </c>
      <c r="AG588" s="17" t="str" cm="1">
        <f t="array" ref="AG588">IFERROR(IF(J588="Level",INDEX($M588:$S588,AC588+1),INDEX($M588:$S588,AC588)),"")</f>
        <v/>
      </c>
      <c r="AH588" s="17" cm="1">
        <f t="array" ref="AH588">IFERROR(IF(J588="Level",INDEX($M588:$S588,AD588+1),INDEX($M588:$S588,AD588)),"")</f>
        <v>0</v>
      </c>
      <c r="AI588" s="17" t="str" cm="1">
        <f t="array" ref="AI588">IFERROR(INDEX($M588:$S588,AE588),"")</f>
        <v/>
      </c>
      <c r="AJ588" s="17" t="str" cm="1">
        <f t="array" ref="AJ588">IFERROR(INDEX($M588:$S588,AF588),"")</f>
        <v/>
      </c>
      <c r="AK588" s="17" t="str" cm="1">
        <f t="array" ref="AK588">IFERROR(IF(J588="Level",INDEX($T588:$Z588,AC588+1),INDEX($T588:$Z588,AC588)),"")</f>
        <v/>
      </c>
      <c r="AL588" s="17" cm="1">
        <f t="array" ref="AL588">IFERROR(IF(J588="Level",INDEX($T588:$Z588,AD588+1),INDEX($T588:$Z588,AD588)),"")</f>
        <v>0</v>
      </c>
      <c r="AM588" s="17" t="str" cm="1">
        <f t="array" ref="AM588">IFERROR(INDEX($T588:$Z588,AE588),"")</f>
        <v/>
      </c>
      <c r="AN588" s="17" t="str" cm="1">
        <f t="array" ref="AN588">IFERROR(INDEX($T588:$Z588,AF588),"")</f>
        <v/>
      </c>
    </row>
    <row r="589" spans="1:40" hidden="1" x14ac:dyDescent="0.2">
      <c r="A589" s="17" t="str">
        <f t="shared" si="54"/>
        <v>PhD Nursing Science: PRP3EMSEMS03</v>
      </c>
      <c r="B589" s="11" t="s">
        <v>3247</v>
      </c>
      <c r="C589" s="11" t="s">
        <v>32964</v>
      </c>
      <c r="D589" s="11" t="s">
        <v>3248</v>
      </c>
      <c r="E589" s="11" t="s">
        <v>1118</v>
      </c>
      <c r="F589" s="11" t="s">
        <v>71</v>
      </c>
      <c r="G589" s="11" t="s">
        <v>32186</v>
      </c>
      <c r="H589" s="11" t="s">
        <v>72</v>
      </c>
      <c r="I589" s="11">
        <v>0</v>
      </c>
      <c r="J589" s="11" t="s">
        <v>32168</v>
      </c>
      <c r="K589" s="11" t="s">
        <v>32168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  <c r="Z589" s="11">
        <v>0</v>
      </c>
      <c r="AA589" s="12" t="s">
        <v>32952</v>
      </c>
      <c r="AB589" s="17" t="str">
        <f t="shared" si="55"/>
        <v>Programme is not compatible with this tool</v>
      </c>
      <c r="AC589" s="17" t="str">
        <f t="shared" si="56"/>
        <v/>
      </c>
      <c r="AD589" s="17">
        <f t="shared" si="57"/>
        <v>6</v>
      </c>
      <c r="AE589" s="17" t="str">
        <f t="shared" si="58"/>
        <v/>
      </c>
      <c r="AF589" s="17" t="str">
        <f t="shared" si="59"/>
        <v/>
      </c>
      <c r="AG589" s="17" t="str" cm="1">
        <f t="array" ref="AG589">IFERROR(IF(J589="Level",INDEX($M589:$S589,AC589+1),INDEX($M589:$S589,AC589)),"")</f>
        <v/>
      </c>
      <c r="AH589" s="17" cm="1">
        <f t="array" ref="AH589">IFERROR(IF(J589="Level",INDEX($M589:$S589,AD589+1),INDEX($M589:$S589,AD589)),"")</f>
        <v>0</v>
      </c>
      <c r="AI589" s="17" t="str" cm="1">
        <f t="array" ref="AI589">IFERROR(INDEX($M589:$S589,AE589),"")</f>
        <v/>
      </c>
      <c r="AJ589" s="17" t="str" cm="1">
        <f t="array" ref="AJ589">IFERROR(INDEX($M589:$S589,AF589),"")</f>
        <v/>
      </c>
      <c r="AK589" s="17" t="str" cm="1">
        <f t="array" ref="AK589">IFERROR(IF(J589="Level",INDEX($T589:$Z589,AC589+1),INDEX($T589:$Z589,AC589)),"")</f>
        <v/>
      </c>
      <c r="AL589" s="17" cm="1">
        <f t="array" ref="AL589">IFERROR(IF(J589="Level",INDEX($T589:$Z589,AD589+1),INDEX($T589:$Z589,AD589)),"")</f>
        <v>0</v>
      </c>
      <c r="AM589" s="17" t="str" cm="1">
        <f t="array" ref="AM589">IFERROR(INDEX($T589:$Z589,AE589),"")</f>
        <v/>
      </c>
      <c r="AN589" s="17" t="str" cm="1">
        <f t="array" ref="AN589">IFERROR(INDEX($T589:$Z589,AF589),"")</f>
        <v/>
      </c>
    </row>
    <row r="590" spans="1:40" hidden="1" x14ac:dyDescent="0.2">
      <c r="A590" s="17" t="str">
        <f t="shared" si="54"/>
        <v>PhD Nursing Science - Cornwall: PRP3EMSEMSCB</v>
      </c>
      <c r="B590" s="11" t="s">
        <v>3267</v>
      </c>
      <c r="C590" s="11" t="s">
        <v>32964</v>
      </c>
      <c r="D590" s="11" t="s">
        <v>3268</v>
      </c>
      <c r="E590" s="11" t="s">
        <v>1118</v>
      </c>
      <c r="F590" s="11" t="s">
        <v>71</v>
      </c>
      <c r="G590" s="11" t="s">
        <v>32186</v>
      </c>
      <c r="H590" s="11" t="s">
        <v>72</v>
      </c>
      <c r="I590" s="11">
        <v>0</v>
      </c>
      <c r="J590" s="11" t="s">
        <v>32168</v>
      </c>
      <c r="K590" s="11" t="s">
        <v>32168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0</v>
      </c>
      <c r="Z590" s="11">
        <v>0</v>
      </c>
      <c r="AA590" s="12" t="s">
        <v>32952</v>
      </c>
      <c r="AB590" s="17" t="str">
        <f t="shared" si="55"/>
        <v>Programme is not compatible with this tool</v>
      </c>
      <c r="AC590" s="17" t="str">
        <f t="shared" si="56"/>
        <v/>
      </c>
      <c r="AD590" s="17">
        <f t="shared" si="57"/>
        <v>6</v>
      </c>
      <c r="AE590" s="17" t="str">
        <f t="shared" si="58"/>
        <v/>
      </c>
      <c r="AF590" s="17" t="str">
        <f t="shared" si="59"/>
        <v/>
      </c>
      <c r="AG590" s="17" t="str" cm="1">
        <f t="array" ref="AG590">IFERROR(IF(J590="Level",INDEX($M590:$S590,AC590+1),INDEX($M590:$S590,AC590)),"")</f>
        <v/>
      </c>
      <c r="AH590" s="17" cm="1">
        <f t="array" ref="AH590">IFERROR(IF(J590="Level",INDEX($M590:$S590,AD590+1),INDEX($M590:$S590,AD590)),"")</f>
        <v>0</v>
      </c>
      <c r="AI590" s="17" t="str" cm="1">
        <f t="array" ref="AI590">IFERROR(INDEX($M590:$S590,AE590),"")</f>
        <v/>
      </c>
      <c r="AJ590" s="17" t="str" cm="1">
        <f t="array" ref="AJ590">IFERROR(INDEX($M590:$S590,AF590),"")</f>
        <v/>
      </c>
      <c r="AK590" s="17" t="str" cm="1">
        <f t="array" ref="AK590">IFERROR(IF(J590="Level",INDEX($T590:$Z590,AC590+1),INDEX($T590:$Z590,AC590)),"")</f>
        <v/>
      </c>
      <c r="AL590" s="17" cm="1">
        <f t="array" ref="AL590">IFERROR(IF(J590="Level",INDEX($T590:$Z590,AD590+1),INDEX($T590:$Z590,AD590)),"")</f>
        <v>0</v>
      </c>
      <c r="AM590" s="17" t="str" cm="1">
        <f t="array" ref="AM590">IFERROR(INDEX($T590:$Z590,AE590),"")</f>
        <v/>
      </c>
      <c r="AN590" s="17" t="str" cm="1">
        <f t="array" ref="AN590">IFERROR(INDEX($T590:$Z590,AF590),"")</f>
        <v/>
      </c>
    </row>
    <row r="591" spans="1:40" hidden="1" x14ac:dyDescent="0.2">
      <c r="A591" s="17" t="str">
        <f t="shared" si="54"/>
        <v>MPhil Medical Studies (PHSS) (QUEX) - Cornwall: PRH2EMSCMHCD</v>
      </c>
      <c r="B591" s="11" t="s">
        <v>32123</v>
      </c>
      <c r="C591" s="11" t="s">
        <v>32964</v>
      </c>
      <c r="D591" s="11" t="s">
        <v>32910</v>
      </c>
      <c r="E591" s="11" t="s">
        <v>308</v>
      </c>
      <c r="F591" s="11" t="s">
        <v>71</v>
      </c>
      <c r="G591" s="11" t="s">
        <v>32186</v>
      </c>
      <c r="H591" s="11" t="s">
        <v>72</v>
      </c>
      <c r="I591" s="11">
        <v>0</v>
      </c>
      <c r="J591" s="11" t="s">
        <v>32168</v>
      </c>
      <c r="K591" s="11" t="s">
        <v>32168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0</v>
      </c>
      <c r="R591" s="11">
        <v>0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  <c r="Z591" s="11">
        <v>0</v>
      </c>
      <c r="AA591" s="12" t="s">
        <v>32952</v>
      </c>
      <c r="AB591" s="17" t="str">
        <f t="shared" si="55"/>
        <v>Programme is not compatible with this tool</v>
      </c>
      <c r="AC591" s="17" t="str">
        <f t="shared" si="56"/>
        <v/>
      </c>
      <c r="AD591" s="17">
        <f t="shared" si="57"/>
        <v>6</v>
      </c>
      <c r="AE591" s="17" t="str">
        <f t="shared" si="58"/>
        <v/>
      </c>
      <c r="AF591" s="17" t="str">
        <f t="shared" si="59"/>
        <v/>
      </c>
      <c r="AG591" s="17" t="str" cm="1">
        <f t="array" ref="AG591">IFERROR(IF(J591="Level",INDEX($M591:$S591,AC591+1),INDEX($M591:$S591,AC591)),"")</f>
        <v/>
      </c>
      <c r="AH591" s="17" cm="1">
        <f t="array" ref="AH591">IFERROR(IF(J591="Level",INDEX($M591:$S591,AD591+1),INDEX($M591:$S591,AD591)),"")</f>
        <v>0</v>
      </c>
      <c r="AI591" s="17" t="str" cm="1">
        <f t="array" ref="AI591">IFERROR(INDEX($M591:$S591,AE591),"")</f>
        <v/>
      </c>
      <c r="AJ591" s="17" t="str" cm="1">
        <f t="array" ref="AJ591">IFERROR(INDEX($M591:$S591,AF591),"")</f>
        <v/>
      </c>
      <c r="AK591" s="17" t="str" cm="1">
        <f t="array" ref="AK591">IFERROR(IF(J591="Level",INDEX($T591:$Z591,AC591+1),INDEX($T591:$Z591,AC591)),"")</f>
        <v/>
      </c>
      <c r="AL591" s="17" cm="1">
        <f t="array" ref="AL591">IFERROR(IF(J591="Level",INDEX($T591:$Z591,AD591+1),INDEX($T591:$Z591,AD591)),"")</f>
        <v>0</v>
      </c>
      <c r="AM591" s="17" t="str" cm="1">
        <f t="array" ref="AM591">IFERROR(INDEX($T591:$Z591,AE591),"")</f>
        <v/>
      </c>
      <c r="AN591" s="17" t="str" cm="1">
        <f t="array" ref="AN591">IFERROR(INDEX($T591:$Z591,AF591),"")</f>
        <v/>
      </c>
    </row>
    <row r="592" spans="1:40" hidden="1" x14ac:dyDescent="0.2">
      <c r="A592" s="17" t="str">
        <f t="shared" si="54"/>
        <v>MPhil Food, Nutrition and Health: PRH2EMSEMS13</v>
      </c>
      <c r="B592" s="11" t="s">
        <v>32037</v>
      </c>
      <c r="C592" s="11" t="s">
        <v>32964</v>
      </c>
      <c r="D592" s="11" t="s">
        <v>32599</v>
      </c>
      <c r="E592" s="11" t="s">
        <v>308</v>
      </c>
      <c r="F592" s="11" t="s">
        <v>71</v>
      </c>
      <c r="G592" s="11" t="s">
        <v>32186</v>
      </c>
      <c r="H592" s="11" t="s">
        <v>72</v>
      </c>
      <c r="I592" s="11">
        <v>0</v>
      </c>
      <c r="J592" s="11" t="s">
        <v>32168</v>
      </c>
      <c r="K592" s="11" t="s">
        <v>32168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  <c r="Z592" s="11">
        <v>0</v>
      </c>
      <c r="AA592" s="12" t="s">
        <v>32952</v>
      </c>
      <c r="AB592" s="17" t="str">
        <f t="shared" si="55"/>
        <v>Programme is not compatible with this tool</v>
      </c>
      <c r="AC592" s="17" t="str">
        <f t="shared" si="56"/>
        <v/>
      </c>
      <c r="AD592" s="17">
        <f t="shared" si="57"/>
        <v>6</v>
      </c>
      <c r="AE592" s="17" t="str">
        <f t="shared" si="58"/>
        <v/>
      </c>
      <c r="AF592" s="17" t="str">
        <f t="shared" si="59"/>
        <v/>
      </c>
      <c r="AG592" s="17" t="str" cm="1">
        <f t="array" ref="AG592">IFERROR(IF(J592="Level",INDEX($M592:$S592,AC592+1),INDEX($M592:$S592,AC592)),"")</f>
        <v/>
      </c>
      <c r="AH592" s="17" cm="1">
        <f t="array" ref="AH592">IFERROR(IF(J592="Level",INDEX($M592:$S592,AD592+1),INDEX($M592:$S592,AD592)),"")</f>
        <v>0</v>
      </c>
      <c r="AI592" s="17" t="str" cm="1">
        <f t="array" ref="AI592">IFERROR(INDEX($M592:$S592,AE592),"")</f>
        <v/>
      </c>
      <c r="AJ592" s="17" t="str" cm="1">
        <f t="array" ref="AJ592">IFERROR(INDEX($M592:$S592,AF592),"")</f>
        <v/>
      </c>
      <c r="AK592" s="17" t="str" cm="1">
        <f t="array" ref="AK592">IFERROR(IF(J592="Level",INDEX($T592:$Z592,AC592+1),INDEX($T592:$Z592,AC592)),"")</f>
        <v/>
      </c>
      <c r="AL592" s="17" cm="1">
        <f t="array" ref="AL592">IFERROR(IF(J592="Level",INDEX($T592:$Z592,AD592+1),INDEX($T592:$Z592,AD592)),"")</f>
        <v>0</v>
      </c>
      <c r="AM592" s="17" t="str" cm="1">
        <f t="array" ref="AM592">IFERROR(INDEX($T592:$Z592,AE592),"")</f>
        <v/>
      </c>
      <c r="AN592" s="17" t="str" cm="1">
        <f t="array" ref="AN592">IFERROR(INDEX($T592:$Z592,AF592),"")</f>
        <v/>
      </c>
    </row>
    <row r="593" spans="1:40" hidden="1" x14ac:dyDescent="0.2">
      <c r="A593" s="17" t="str">
        <f t="shared" si="54"/>
        <v>MPhil Food, Nutrition and Health (QUEX): PRH2EMSEMS14</v>
      </c>
      <c r="B593" s="11" t="s">
        <v>32033</v>
      </c>
      <c r="C593" s="11" t="s">
        <v>32964</v>
      </c>
      <c r="D593" s="11" t="s">
        <v>32595</v>
      </c>
      <c r="E593" s="11" t="s">
        <v>308</v>
      </c>
      <c r="F593" s="11" t="s">
        <v>71</v>
      </c>
      <c r="G593" s="11" t="s">
        <v>32186</v>
      </c>
      <c r="H593" s="11" t="s">
        <v>72</v>
      </c>
      <c r="I593" s="11">
        <v>0</v>
      </c>
      <c r="J593" s="11" t="s">
        <v>32168</v>
      </c>
      <c r="K593" s="11" t="s">
        <v>32168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2" t="s">
        <v>32952</v>
      </c>
      <c r="AB593" s="17" t="str">
        <f t="shared" si="55"/>
        <v>Programme is not compatible with this tool</v>
      </c>
      <c r="AC593" s="17" t="str">
        <f t="shared" si="56"/>
        <v/>
      </c>
      <c r="AD593" s="17">
        <f t="shared" si="57"/>
        <v>6</v>
      </c>
      <c r="AE593" s="17" t="str">
        <f t="shared" si="58"/>
        <v/>
      </c>
      <c r="AF593" s="17" t="str">
        <f t="shared" si="59"/>
        <v/>
      </c>
      <c r="AG593" s="17" t="str" cm="1">
        <f t="array" ref="AG593">IFERROR(IF(J593="Level",INDEX($M593:$S593,AC593+1),INDEX($M593:$S593,AC593)),"")</f>
        <v/>
      </c>
      <c r="AH593" s="17" cm="1">
        <f t="array" ref="AH593">IFERROR(IF(J593="Level",INDEX($M593:$S593,AD593+1),INDEX($M593:$S593,AD593)),"")</f>
        <v>0</v>
      </c>
      <c r="AI593" s="17" t="str" cm="1">
        <f t="array" ref="AI593">IFERROR(INDEX($M593:$S593,AE593),"")</f>
        <v/>
      </c>
      <c r="AJ593" s="17" t="str" cm="1">
        <f t="array" ref="AJ593">IFERROR(INDEX($M593:$S593,AF593),"")</f>
        <v/>
      </c>
      <c r="AK593" s="17" t="str" cm="1">
        <f t="array" ref="AK593">IFERROR(IF(J593="Level",INDEX($T593:$Z593,AC593+1),INDEX($T593:$Z593,AC593)),"")</f>
        <v/>
      </c>
      <c r="AL593" s="17" cm="1">
        <f t="array" ref="AL593">IFERROR(IF(J593="Level",INDEX($T593:$Z593,AD593+1),INDEX($T593:$Z593,AD593)),"")</f>
        <v>0</v>
      </c>
      <c r="AM593" s="17" t="str" cm="1">
        <f t="array" ref="AM593">IFERROR(INDEX($T593:$Z593,AE593),"")</f>
        <v/>
      </c>
      <c r="AN593" s="17" t="str" cm="1">
        <f t="array" ref="AN593">IFERROR(INDEX($T593:$Z593,AF593),"")</f>
        <v/>
      </c>
    </row>
    <row r="594" spans="1:40" hidden="1" x14ac:dyDescent="0.2">
      <c r="A594" s="17" t="str">
        <f t="shared" si="54"/>
        <v>MPhil Medical Studies (PHSS): PRH2EMSEMS18</v>
      </c>
      <c r="B594" s="11" t="s">
        <v>32130</v>
      </c>
      <c r="C594" s="11" t="s">
        <v>32964</v>
      </c>
      <c r="D594" s="11" t="s">
        <v>32917</v>
      </c>
      <c r="E594" s="11" t="s">
        <v>308</v>
      </c>
      <c r="F594" s="11" t="s">
        <v>71</v>
      </c>
      <c r="G594" s="11" t="s">
        <v>32186</v>
      </c>
      <c r="H594" s="11" t="s">
        <v>72</v>
      </c>
      <c r="I594" s="11">
        <v>0</v>
      </c>
      <c r="J594" s="11" t="s">
        <v>32168</v>
      </c>
      <c r="K594" s="11" t="s">
        <v>32168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  <c r="Z594" s="11">
        <v>0</v>
      </c>
      <c r="AA594" s="12" t="s">
        <v>32952</v>
      </c>
      <c r="AB594" s="17" t="str">
        <f t="shared" si="55"/>
        <v>Programme is not compatible with this tool</v>
      </c>
      <c r="AC594" s="17" t="str">
        <f t="shared" si="56"/>
        <v/>
      </c>
      <c r="AD594" s="17">
        <f t="shared" si="57"/>
        <v>6</v>
      </c>
      <c r="AE594" s="17" t="str">
        <f t="shared" si="58"/>
        <v/>
      </c>
      <c r="AF594" s="17" t="str">
        <f t="shared" si="59"/>
        <v/>
      </c>
      <c r="AG594" s="17" t="str" cm="1">
        <f t="array" ref="AG594">IFERROR(IF(J594="Level",INDEX($M594:$S594,AC594+1),INDEX($M594:$S594,AC594)),"")</f>
        <v/>
      </c>
      <c r="AH594" s="17" cm="1">
        <f t="array" ref="AH594">IFERROR(IF(J594="Level",INDEX($M594:$S594,AD594+1),INDEX($M594:$S594,AD594)),"")</f>
        <v>0</v>
      </c>
      <c r="AI594" s="17" t="str" cm="1">
        <f t="array" ref="AI594">IFERROR(INDEX($M594:$S594,AE594),"")</f>
        <v/>
      </c>
      <c r="AJ594" s="17" t="str" cm="1">
        <f t="array" ref="AJ594">IFERROR(INDEX($M594:$S594,AF594),"")</f>
        <v/>
      </c>
      <c r="AK594" s="17" t="str" cm="1">
        <f t="array" ref="AK594">IFERROR(IF(J594="Level",INDEX($T594:$Z594,AC594+1),INDEX($T594:$Z594,AC594)),"")</f>
        <v/>
      </c>
      <c r="AL594" s="17" cm="1">
        <f t="array" ref="AL594">IFERROR(IF(J594="Level",INDEX($T594:$Z594,AD594+1),INDEX($T594:$Z594,AD594)),"")</f>
        <v>0</v>
      </c>
      <c r="AM594" s="17" t="str" cm="1">
        <f t="array" ref="AM594">IFERROR(INDEX($T594:$Z594,AE594),"")</f>
        <v/>
      </c>
      <c r="AN594" s="17" t="str" cm="1">
        <f t="array" ref="AN594">IFERROR(INDEX($T594:$Z594,AF594),"")</f>
        <v/>
      </c>
    </row>
    <row r="595" spans="1:40" hidden="1" x14ac:dyDescent="0.2">
      <c r="A595" s="17" t="str">
        <f t="shared" si="54"/>
        <v>MPhil Food, Nutrition and Health - Cornwall: PRH2EMSEMSCH</v>
      </c>
      <c r="B595" s="11" t="s">
        <v>32036</v>
      </c>
      <c r="C595" s="11" t="s">
        <v>32964</v>
      </c>
      <c r="D595" s="11" t="s">
        <v>32598</v>
      </c>
      <c r="E595" s="11" t="s">
        <v>308</v>
      </c>
      <c r="F595" s="11" t="s">
        <v>71</v>
      </c>
      <c r="G595" s="11" t="s">
        <v>32186</v>
      </c>
      <c r="H595" s="11" t="s">
        <v>72</v>
      </c>
      <c r="I595" s="11">
        <v>0</v>
      </c>
      <c r="J595" s="11" t="s">
        <v>32168</v>
      </c>
      <c r="K595" s="11" t="s">
        <v>32168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  <c r="Z595" s="11">
        <v>0</v>
      </c>
      <c r="AA595" s="12" t="s">
        <v>32952</v>
      </c>
      <c r="AB595" s="17" t="str">
        <f t="shared" si="55"/>
        <v>Programme is not compatible with this tool</v>
      </c>
      <c r="AC595" s="17" t="str">
        <f t="shared" si="56"/>
        <v/>
      </c>
      <c r="AD595" s="17">
        <f t="shared" si="57"/>
        <v>6</v>
      </c>
      <c r="AE595" s="17" t="str">
        <f t="shared" si="58"/>
        <v/>
      </c>
      <c r="AF595" s="17" t="str">
        <f t="shared" si="59"/>
        <v/>
      </c>
      <c r="AG595" s="17" t="str" cm="1">
        <f t="array" ref="AG595">IFERROR(IF(J595="Level",INDEX($M595:$S595,AC595+1),INDEX($M595:$S595,AC595)),"")</f>
        <v/>
      </c>
      <c r="AH595" s="17" cm="1">
        <f t="array" ref="AH595">IFERROR(IF(J595="Level",INDEX($M595:$S595,AD595+1),INDEX($M595:$S595,AD595)),"")</f>
        <v>0</v>
      </c>
      <c r="AI595" s="17" t="str" cm="1">
        <f t="array" ref="AI595">IFERROR(INDEX($M595:$S595,AE595),"")</f>
        <v/>
      </c>
      <c r="AJ595" s="17" t="str" cm="1">
        <f t="array" ref="AJ595">IFERROR(INDEX($M595:$S595,AF595),"")</f>
        <v/>
      </c>
      <c r="AK595" s="17" t="str" cm="1">
        <f t="array" ref="AK595">IFERROR(IF(J595="Level",INDEX($T595:$Z595,AC595+1),INDEX($T595:$Z595,AC595)),"")</f>
        <v/>
      </c>
      <c r="AL595" s="17" cm="1">
        <f t="array" ref="AL595">IFERROR(IF(J595="Level",INDEX($T595:$Z595,AD595+1),INDEX($T595:$Z595,AD595)),"")</f>
        <v>0</v>
      </c>
      <c r="AM595" s="17" t="str" cm="1">
        <f t="array" ref="AM595">IFERROR(INDEX($T595:$Z595,AE595),"")</f>
        <v/>
      </c>
      <c r="AN595" s="17" t="str" cm="1">
        <f t="array" ref="AN595">IFERROR(INDEX($T595:$Z595,AF595),"")</f>
        <v/>
      </c>
    </row>
    <row r="596" spans="1:40" hidden="1" x14ac:dyDescent="0.2">
      <c r="A596" s="17" t="str">
        <f t="shared" si="54"/>
        <v>MPhil Medical Studies (PHSS) - Cornwall: PRH2EMSEMSCI</v>
      </c>
      <c r="B596" s="11" t="s">
        <v>32125</v>
      </c>
      <c r="C596" s="11" t="s">
        <v>32964</v>
      </c>
      <c r="D596" s="11" t="s">
        <v>32912</v>
      </c>
      <c r="E596" s="11" t="s">
        <v>308</v>
      </c>
      <c r="F596" s="11" t="s">
        <v>71</v>
      </c>
      <c r="G596" s="11" t="s">
        <v>32186</v>
      </c>
      <c r="H596" s="11" t="s">
        <v>72</v>
      </c>
      <c r="I596" s="11">
        <v>0</v>
      </c>
      <c r="J596" s="11" t="s">
        <v>32168</v>
      </c>
      <c r="K596" s="11" t="s">
        <v>32168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  <c r="Z596" s="11">
        <v>0</v>
      </c>
      <c r="AA596" s="12" t="s">
        <v>32952</v>
      </c>
      <c r="AB596" s="17" t="str">
        <f t="shared" si="55"/>
        <v>Programme is not compatible with this tool</v>
      </c>
      <c r="AC596" s="17" t="str">
        <f t="shared" si="56"/>
        <v/>
      </c>
      <c r="AD596" s="17">
        <f t="shared" si="57"/>
        <v>6</v>
      </c>
      <c r="AE596" s="17" t="str">
        <f t="shared" si="58"/>
        <v/>
      </c>
      <c r="AF596" s="17" t="str">
        <f t="shared" si="59"/>
        <v/>
      </c>
      <c r="AG596" s="17" t="str" cm="1">
        <f t="array" ref="AG596">IFERROR(IF(J596="Level",INDEX($M596:$S596,AC596+1),INDEX($M596:$S596,AC596)),"")</f>
        <v/>
      </c>
      <c r="AH596" s="17" cm="1">
        <f t="array" ref="AH596">IFERROR(IF(J596="Level",INDEX($M596:$S596,AD596+1),INDEX($M596:$S596,AD596)),"")</f>
        <v>0</v>
      </c>
      <c r="AI596" s="17" t="str" cm="1">
        <f t="array" ref="AI596">IFERROR(INDEX($M596:$S596,AE596),"")</f>
        <v/>
      </c>
      <c r="AJ596" s="17" t="str" cm="1">
        <f t="array" ref="AJ596">IFERROR(INDEX($M596:$S596,AF596),"")</f>
        <v/>
      </c>
      <c r="AK596" s="17" t="str" cm="1">
        <f t="array" ref="AK596">IFERROR(IF(J596="Level",INDEX($T596:$Z596,AC596+1),INDEX($T596:$Z596,AC596)),"")</f>
        <v/>
      </c>
      <c r="AL596" s="17" cm="1">
        <f t="array" ref="AL596">IFERROR(IF(J596="Level",INDEX($T596:$Z596,AD596+1),INDEX($T596:$Z596,AD596)),"")</f>
        <v>0</v>
      </c>
      <c r="AM596" s="17" t="str" cm="1">
        <f t="array" ref="AM596">IFERROR(INDEX($T596:$Z596,AE596),"")</f>
        <v/>
      </c>
      <c r="AN596" s="17" t="str" cm="1">
        <f t="array" ref="AN596">IFERROR(INDEX($T596:$Z596,AF596),"")</f>
        <v/>
      </c>
    </row>
    <row r="597" spans="1:40" hidden="1" x14ac:dyDescent="0.2">
      <c r="A597" s="17" t="str">
        <f t="shared" si="54"/>
        <v>MPhil Medical Studies (PHSS) (SWBio) - Cornwall: PRH2EMSEMSCJ</v>
      </c>
      <c r="B597" s="11" t="s">
        <v>32126</v>
      </c>
      <c r="C597" s="11" t="s">
        <v>32964</v>
      </c>
      <c r="D597" s="11" t="s">
        <v>32913</v>
      </c>
      <c r="E597" s="11" t="s">
        <v>308</v>
      </c>
      <c r="F597" s="11" t="s">
        <v>71</v>
      </c>
      <c r="G597" s="11" t="s">
        <v>32186</v>
      </c>
      <c r="H597" s="11" t="s">
        <v>72</v>
      </c>
      <c r="I597" s="11">
        <v>0</v>
      </c>
      <c r="J597" s="11" t="s">
        <v>32168</v>
      </c>
      <c r="K597" s="11" t="s">
        <v>32168</v>
      </c>
      <c r="L597" s="11">
        <v>0</v>
      </c>
      <c r="M597" s="11">
        <v>0</v>
      </c>
      <c r="N597" s="11">
        <v>0</v>
      </c>
      <c r="O597" s="11">
        <v>0</v>
      </c>
      <c r="P597" s="11">
        <v>0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  <c r="Z597" s="11">
        <v>0</v>
      </c>
      <c r="AA597" s="12" t="s">
        <v>32952</v>
      </c>
      <c r="AB597" s="17" t="str">
        <f t="shared" si="55"/>
        <v>Programme is not compatible with this tool</v>
      </c>
      <c r="AC597" s="17" t="str">
        <f t="shared" si="56"/>
        <v/>
      </c>
      <c r="AD597" s="17">
        <f t="shared" si="57"/>
        <v>6</v>
      </c>
      <c r="AE597" s="17" t="str">
        <f t="shared" si="58"/>
        <v/>
      </c>
      <c r="AF597" s="17" t="str">
        <f t="shared" si="59"/>
        <v/>
      </c>
      <c r="AG597" s="17" t="str" cm="1">
        <f t="array" ref="AG597">IFERROR(IF(J597="Level",INDEX($M597:$S597,AC597+1),INDEX($M597:$S597,AC597)),"")</f>
        <v/>
      </c>
      <c r="AH597" s="17" cm="1">
        <f t="array" ref="AH597">IFERROR(IF(J597="Level",INDEX($M597:$S597,AD597+1),INDEX($M597:$S597,AD597)),"")</f>
        <v>0</v>
      </c>
      <c r="AI597" s="17" t="str" cm="1">
        <f t="array" ref="AI597">IFERROR(INDEX($M597:$S597,AE597),"")</f>
        <v/>
      </c>
      <c r="AJ597" s="17" t="str" cm="1">
        <f t="array" ref="AJ597">IFERROR(INDEX($M597:$S597,AF597),"")</f>
        <v/>
      </c>
      <c r="AK597" s="17" t="str" cm="1">
        <f t="array" ref="AK597">IFERROR(IF(J597="Level",INDEX($T597:$Z597,AC597+1),INDEX($T597:$Z597,AC597)),"")</f>
        <v/>
      </c>
      <c r="AL597" s="17" cm="1">
        <f t="array" ref="AL597">IFERROR(IF(J597="Level",INDEX($T597:$Z597,AD597+1),INDEX($T597:$Z597,AD597)),"")</f>
        <v>0</v>
      </c>
      <c r="AM597" s="17" t="str" cm="1">
        <f t="array" ref="AM597">IFERROR(INDEX($T597:$Z597,AE597),"")</f>
        <v/>
      </c>
      <c r="AN597" s="17" t="str" cm="1">
        <f t="array" ref="AN597">IFERROR(INDEX($T597:$Z597,AF597),"")</f>
        <v/>
      </c>
    </row>
    <row r="598" spans="1:40" hidden="1" x14ac:dyDescent="0.2">
      <c r="A598" s="17" t="str">
        <f t="shared" si="54"/>
        <v>MScbyRes Food, Nutrition and Health: PRM3EMSEMS08</v>
      </c>
      <c r="B598" s="11" t="s">
        <v>31993</v>
      </c>
      <c r="C598" s="11" t="s">
        <v>32964</v>
      </c>
      <c r="D598" s="11" t="s">
        <v>32391</v>
      </c>
      <c r="E598" s="11" t="s">
        <v>308</v>
      </c>
      <c r="F598" s="11" t="s">
        <v>71</v>
      </c>
      <c r="G598" s="11" t="s">
        <v>32186</v>
      </c>
      <c r="H598" s="11" t="s">
        <v>72</v>
      </c>
      <c r="I598" s="11">
        <v>0</v>
      </c>
      <c r="J598" s="11" t="s">
        <v>32168</v>
      </c>
      <c r="K598" s="11" t="s">
        <v>32168</v>
      </c>
      <c r="L598" s="11">
        <v>0</v>
      </c>
      <c r="M598" s="11">
        <v>0</v>
      </c>
      <c r="N598" s="11">
        <v>0</v>
      </c>
      <c r="O598" s="11">
        <v>0</v>
      </c>
      <c r="P598" s="11">
        <v>0</v>
      </c>
      <c r="Q598" s="11">
        <v>0</v>
      </c>
      <c r="R598" s="11">
        <v>0</v>
      </c>
      <c r="S598" s="11">
        <v>0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0</v>
      </c>
      <c r="Z598" s="11">
        <v>0</v>
      </c>
      <c r="AA598" s="12" t="s">
        <v>32952</v>
      </c>
      <c r="AB598" s="17" t="str">
        <f t="shared" si="55"/>
        <v>Programme is not compatible with this tool</v>
      </c>
      <c r="AC598" s="17" t="str">
        <f t="shared" si="56"/>
        <v/>
      </c>
      <c r="AD598" s="17">
        <f t="shared" si="57"/>
        <v>6</v>
      </c>
      <c r="AE598" s="17" t="str">
        <f t="shared" si="58"/>
        <v/>
      </c>
      <c r="AF598" s="17" t="str">
        <f t="shared" si="59"/>
        <v/>
      </c>
      <c r="AG598" s="17" t="str" cm="1">
        <f t="array" ref="AG598">IFERROR(IF(J598="Level",INDEX($M598:$S598,AC598+1),INDEX($M598:$S598,AC598)),"")</f>
        <v/>
      </c>
      <c r="AH598" s="17" cm="1">
        <f t="array" ref="AH598">IFERROR(IF(J598="Level",INDEX($M598:$S598,AD598+1),INDEX($M598:$S598,AD598)),"")</f>
        <v>0</v>
      </c>
      <c r="AI598" s="17" t="str" cm="1">
        <f t="array" ref="AI598">IFERROR(INDEX($M598:$S598,AE598),"")</f>
        <v/>
      </c>
      <c r="AJ598" s="17" t="str" cm="1">
        <f t="array" ref="AJ598">IFERROR(INDEX($M598:$S598,AF598),"")</f>
        <v/>
      </c>
      <c r="AK598" s="17" t="str" cm="1">
        <f t="array" ref="AK598">IFERROR(IF(J598="Level",INDEX($T598:$Z598,AC598+1),INDEX($T598:$Z598,AC598)),"")</f>
        <v/>
      </c>
      <c r="AL598" s="17" cm="1">
        <f t="array" ref="AL598">IFERROR(IF(J598="Level",INDEX($T598:$Z598,AD598+1),INDEX($T598:$Z598,AD598)),"")</f>
        <v>0</v>
      </c>
      <c r="AM598" s="17" t="str" cm="1">
        <f t="array" ref="AM598">IFERROR(INDEX($T598:$Z598,AE598),"")</f>
        <v/>
      </c>
      <c r="AN598" s="17" t="str" cm="1">
        <f t="array" ref="AN598">IFERROR(INDEX($T598:$Z598,AF598),"")</f>
        <v/>
      </c>
    </row>
    <row r="599" spans="1:40" hidden="1" x14ac:dyDescent="0.2">
      <c r="A599" s="17" t="str">
        <f t="shared" si="54"/>
        <v>MScbyRes Food, Nutrition and Health - Cornwall: PRM3EMSEMSCE</v>
      </c>
      <c r="B599" s="11" t="s">
        <v>31992</v>
      </c>
      <c r="C599" s="11" t="s">
        <v>32964</v>
      </c>
      <c r="D599" s="11" t="s">
        <v>32390</v>
      </c>
      <c r="E599" s="11" t="s">
        <v>308</v>
      </c>
      <c r="F599" s="11" t="s">
        <v>71</v>
      </c>
      <c r="G599" s="11" t="s">
        <v>32186</v>
      </c>
      <c r="H599" s="11" t="s">
        <v>72</v>
      </c>
      <c r="I599" s="11">
        <v>0</v>
      </c>
      <c r="J599" s="11" t="s">
        <v>32168</v>
      </c>
      <c r="K599" s="11" t="s">
        <v>32168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  <c r="Z599" s="11">
        <v>0</v>
      </c>
      <c r="AA599" s="12" t="s">
        <v>32952</v>
      </c>
      <c r="AB599" s="17" t="str">
        <f t="shared" si="55"/>
        <v>Programme is not compatible with this tool</v>
      </c>
      <c r="AC599" s="17" t="str">
        <f t="shared" si="56"/>
        <v/>
      </c>
      <c r="AD599" s="17">
        <f t="shared" si="57"/>
        <v>6</v>
      </c>
      <c r="AE599" s="17" t="str">
        <f t="shared" si="58"/>
        <v/>
      </c>
      <c r="AF599" s="17" t="str">
        <f t="shared" si="59"/>
        <v/>
      </c>
      <c r="AG599" s="17" t="str" cm="1">
        <f t="array" ref="AG599">IFERROR(IF(J599="Level",INDEX($M599:$S599,AC599+1),INDEX($M599:$S599,AC599)),"")</f>
        <v/>
      </c>
      <c r="AH599" s="17" cm="1">
        <f t="array" ref="AH599">IFERROR(IF(J599="Level",INDEX($M599:$S599,AD599+1),INDEX($M599:$S599,AD599)),"")</f>
        <v>0</v>
      </c>
      <c r="AI599" s="17" t="str" cm="1">
        <f t="array" ref="AI599">IFERROR(INDEX($M599:$S599,AE599),"")</f>
        <v/>
      </c>
      <c r="AJ599" s="17" t="str" cm="1">
        <f t="array" ref="AJ599">IFERROR(INDEX($M599:$S599,AF599),"")</f>
        <v/>
      </c>
      <c r="AK599" s="17" t="str" cm="1">
        <f t="array" ref="AK599">IFERROR(IF(J599="Level",INDEX($T599:$Z599,AC599+1),INDEX($T599:$Z599,AC599)),"")</f>
        <v/>
      </c>
      <c r="AL599" s="17" cm="1">
        <f t="array" ref="AL599">IFERROR(IF(J599="Level",INDEX($T599:$Z599,AD599+1),INDEX($T599:$Z599,AD599)),"")</f>
        <v>0</v>
      </c>
      <c r="AM599" s="17" t="str" cm="1">
        <f t="array" ref="AM599">IFERROR(INDEX($T599:$Z599,AE599),"")</f>
        <v/>
      </c>
      <c r="AN599" s="17" t="str" cm="1">
        <f t="array" ref="AN599">IFERROR(INDEX($T599:$Z599,AF599),"")</f>
        <v/>
      </c>
    </row>
    <row r="600" spans="1:40" hidden="1" x14ac:dyDescent="0.2">
      <c r="A600" s="17" t="str">
        <f t="shared" si="54"/>
        <v>PhD Food, Nutrition and Health: PRP3EMSEMS12</v>
      </c>
      <c r="B600" s="11" t="s">
        <v>31957</v>
      </c>
      <c r="C600" s="11" t="s">
        <v>32964</v>
      </c>
      <c r="D600" s="11" t="s">
        <v>32229</v>
      </c>
      <c r="E600" s="11" t="s">
        <v>308</v>
      </c>
      <c r="F600" s="11" t="s">
        <v>71</v>
      </c>
      <c r="G600" s="11" t="s">
        <v>32186</v>
      </c>
      <c r="H600" s="11" t="s">
        <v>72</v>
      </c>
      <c r="I600" s="11">
        <v>0</v>
      </c>
      <c r="J600" s="11" t="s">
        <v>32168</v>
      </c>
      <c r="K600" s="11" t="s">
        <v>32168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0</v>
      </c>
      <c r="Z600" s="11">
        <v>0</v>
      </c>
      <c r="AA600" s="12" t="s">
        <v>32952</v>
      </c>
      <c r="AB600" s="17" t="str">
        <f t="shared" si="55"/>
        <v>Programme is not compatible with this tool</v>
      </c>
      <c r="AC600" s="17" t="str">
        <f t="shared" si="56"/>
        <v/>
      </c>
      <c r="AD600" s="17">
        <f t="shared" si="57"/>
        <v>6</v>
      </c>
      <c r="AE600" s="17" t="str">
        <f t="shared" si="58"/>
        <v/>
      </c>
      <c r="AF600" s="17" t="str">
        <f t="shared" si="59"/>
        <v/>
      </c>
      <c r="AG600" s="17" t="str" cm="1">
        <f t="array" ref="AG600">IFERROR(IF(J600="Level",INDEX($M600:$S600,AC600+1),INDEX($M600:$S600,AC600)),"")</f>
        <v/>
      </c>
      <c r="AH600" s="17" cm="1">
        <f t="array" ref="AH600">IFERROR(IF(J600="Level",INDEX($M600:$S600,AD600+1),INDEX($M600:$S600,AD600)),"")</f>
        <v>0</v>
      </c>
      <c r="AI600" s="17" t="str" cm="1">
        <f t="array" ref="AI600">IFERROR(INDEX($M600:$S600,AE600),"")</f>
        <v/>
      </c>
      <c r="AJ600" s="17" t="str" cm="1">
        <f t="array" ref="AJ600">IFERROR(INDEX($M600:$S600,AF600),"")</f>
        <v/>
      </c>
      <c r="AK600" s="17" t="str" cm="1">
        <f t="array" ref="AK600">IFERROR(IF(J600="Level",INDEX($T600:$Z600,AC600+1),INDEX($T600:$Z600,AC600)),"")</f>
        <v/>
      </c>
      <c r="AL600" s="17" cm="1">
        <f t="array" ref="AL600">IFERROR(IF(J600="Level",INDEX($T600:$Z600,AD600+1),INDEX($T600:$Z600,AD600)),"")</f>
        <v>0</v>
      </c>
      <c r="AM600" s="17" t="str" cm="1">
        <f t="array" ref="AM600">IFERROR(INDEX($T600:$Z600,AE600),"")</f>
        <v/>
      </c>
      <c r="AN600" s="17" t="str" cm="1">
        <f t="array" ref="AN600">IFERROR(INDEX($T600:$Z600,AF600),"")</f>
        <v/>
      </c>
    </row>
    <row r="601" spans="1:40" hidden="1" x14ac:dyDescent="0.2">
      <c r="A601" s="17" t="str">
        <f t="shared" si="54"/>
        <v>PhD Food, Nutrition and Health (QUEX): PRP3EMSEMS13</v>
      </c>
      <c r="B601" s="11" t="s">
        <v>31953</v>
      </c>
      <c r="C601" s="11" t="s">
        <v>32964</v>
      </c>
      <c r="D601" s="11" t="s">
        <v>32225</v>
      </c>
      <c r="E601" s="11" t="s">
        <v>308</v>
      </c>
      <c r="F601" s="11" t="s">
        <v>71</v>
      </c>
      <c r="G601" s="11" t="s">
        <v>32186</v>
      </c>
      <c r="H601" s="11" t="s">
        <v>72</v>
      </c>
      <c r="I601" s="11">
        <v>0</v>
      </c>
      <c r="J601" s="11" t="s">
        <v>32168</v>
      </c>
      <c r="K601" s="11" t="s">
        <v>32168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2" t="s">
        <v>32952</v>
      </c>
      <c r="AB601" s="17" t="str">
        <f t="shared" si="55"/>
        <v>Programme is not compatible with this tool</v>
      </c>
      <c r="AC601" s="17" t="str">
        <f t="shared" si="56"/>
        <v/>
      </c>
      <c r="AD601" s="17">
        <f t="shared" si="57"/>
        <v>6</v>
      </c>
      <c r="AE601" s="17" t="str">
        <f t="shared" si="58"/>
        <v/>
      </c>
      <c r="AF601" s="17" t="str">
        <f t="shared" si="59"/>
        <v/>
      </c>
      <c r="AG601" s="17" t="str" cm="1">
        <f t="array" ref="AG601">IFERROR(IF(J601="Level",INDEX($M601:$S601,AC601+1),INDEX($M601:$S601,AC601)),"")</f>
        <v/>
      </c>
      <c r="AH601" s="17" cm="1">
        <f t="array" ref="AH601">IFERROR(IF(J601="Level",INDEX($M601:$S601,AD601+1),INDEX($M601:$S601,AD601)),"")</f>
        <v>0</v>
      </c>
      <c r="AI601" s="17" t="str" cm="1">
        <f t="array" ref="AI601">IFERROR(INDEX($M601:$S601,AE601),"")</f>
        <v/>
      </c>
      <c r="AJ601" s="17" t="str" cm="1">
        <f t="array" ref="AJ601">IFERROR(INDEX($M601:$S601,AF601),"")</f>
        <v/>
      </c>
      <c r="AK601" s="17" t="str" cm="1">
        <f t="array" ref="AK601">IFERROR(IF(J601="Level",INDEX($T601:$Z601,AC601+1),INDEX($T601:$Z601,AC601)),"")</f>
        <v/>
      </c>
      <c r="AL601" s="17" cm="1">
        <f t="array" ref="AL601">IFERROR(IF(J601="Level",INDEX($T601:$Z601,AD601+1),INDEX($T601:$Z601,AD601)),"")</f>
        <v>0</v>
      </c>
      <c r="AM601" s="17" t="str" cm="1">
        <f t="array" ref="AM601">IFERROR(INDEX($T601:$Z601,AE601),"")</f>
        <v/>
      </c>
      <c r="AN601" s="17" t="str" cm="1">
        <f t="array" ref="AN601">IFERROR(INDEX($T601:$Z601,AF601),"")</f>
        <v/>
      </c>
    </row>
    <row r="602" spans="1:40" hidden="1" x14ac:dyDescent="0.2">
      <c r="A602" s="17" t="str">
        <f t="shared" si="54"/>
        <v>PhD Food, Nutrition and Health - Cornwall: PRP3EMSEMSCH</v>
      </c>
      <c r="B602" s="11" t="s">
        <v>31956</v>
      </c>
      <c r="C602" s="11" t="s">
        <v>32964</v>
      </c>
      <c r="D602" s="11" t="s">
        <v>32228</v>
      </c>
      <c r="E602" s="11" t="s">
        <v>308</v>
      </c>
      <c r="F602" s="11" t="s">
        <v>71</v>
      </c>
      <c r="G602" s="11" t="s">
        <v>32186</v>
      </c>
      <c r="H602" s="11" t="s">
        <v>72</v>
      </c>
      <c r="I602" s="11">
        <v>0</v>
      </c>
      <c r="J602" s="11" t="s">
        <v>32168</v>
      </c>
      <c r="K602" s="11" t="s">
        <v>32168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  <c r="Z602" s="11">
        <v>0</v>
      </c>
      <c r="AA602" s="12" t="s">
        <v>32952</v>
      </c>
      <c r="AB602" s="17" t="str">
        <f t="shared" si="55"/>
        <v>Programme is not compatible with this tool</v>
      </c>
      <c r="AC602" s="17" t="str">
        <f t="shared" si="56"/>
        <v/>
      </c>
      <c r="AD602" s="17">
        <f t="shared" si="57"/>
        <v>6</v>
      </c>
      <c r="AE602" s="17" t="str">
        <f t="shared" si="58"/>
        <v/>
      </c>
      <c r="AF602" s="17" t="str">
        <f t="shared" si="59"/>
        <v/>
      </c>
      <c r="AG602" s="17" t="str" cm="1">
        <f t="array" ref="AG602">IFERROR(IF(J602="Level",INDEX($M602:$S602,AC602+1),INDEX($M602:$S602,AC602)),"")</f>
        <v/>
      </c>
      <c r="AH602" s="17" cm="1">
        <f t="array" ref="AH602">IFERROR(IF(J602="Level",INDEX($M602:$S602,AD602+1),INDEX($M602:$S602,AD602)),"")</f>
        <v>0</v>
      </c>
      <c r="AI602" s="17" t="str" cm="1">
        <f t="array" ref="AI602">IFERROR(INDEX($M602:$S602,AE602),"")</f>
        <v/>
      </c>
      <c r="AJ602" s="17" t="str" cm="1">
        <f t="array" ref="AJ602">IFERROR(INDEX($M602:$S602,AF602),"")</f>
        <v/>
      </c>
      <c r="AK602" s="17" t="str" cm="1">
        <f t="array" ref="AK602">IFERROR(IF(J602="Level",INDEX($T602:$Z602,AC602+1),INDEX($T602:$Z602,AC602)),"")</f>
        <v/>
      </c>
      <c r="AL602" s="17" cm="1">
        <f t="array" ref="AL602">IFERROR(IF(J602="Level",INDEX($T602:$Z602,AD602+1),INDEX($T602:$Z602,AD602)),"")</f>
        <v>0</v>
      </c>
      <c r="AM602" s="17" t="str" cm="1">
        <f t="array" ref="AM602">IFERROR(INDEX($T602:$Z602,AE602),"")</f>
        <v/>
      </c>
      <c r="AN602" s="17" t="str" cm="1">
        <f t="array" ref="AN602">IFERROR(INDEX($T602:$Z602,AF602),"")</f>
        <v/>
      </c>
    </row>
    <row r="603" spans="1:40" hidden="1" x14ac:dyDescent="0.2">
      <c r="A603" s="17" t="str">
        <f t="shared" si="54"/>
        <v>Doctor of Medicine (PHSS): PRV3EMSEMS03</v>
      </c>
      <c r="B603" s="11" t="s">
        <v>32142</v>
      </c>
      <c r="C603" s="11" t="s">
        <v>32964</v>
      </c>
      <c r="D603" s="11" t="s">
        <v>32930</v>
      </c>
      <c r="E603" s="11" t="s">
        <v>308</v>
      </c>
      <c r="F603" s="11" t="s">
        <v>71</v>
      </c>
      <c r="G603" s="11" t="s">
        <v>32186</v>
      </c>
      <c r="H603" s="11" t="s">
        <v>72</v>
      </c>
      <c r="I603" s="11">
        <v>0</v>
      </c>
      <c r="J603" s="11" t="s">
        <v>32168</v>
      </c>
      <c r="K603" s="11" t="s">
        <v>32168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  <c r="Z603" s="11">
        <v>0</v>
      </c>
      <c r="AA603" s="12" t="s">
        <v>32952</v>
      </c>
      <c r="AB603" s="17" t="str">
        <f t="shared" si="55"/>
        <v>Programme is not compatible with this tool</v>
      </c>
      <c r="AC603" s="17" t="str">
        <f t="shared" si="56"/>
        <v/>
      </c>
      <c r="AD603" s="17">
        <f t="shared" si="57"/>
        <v>6</v>
      </c>
      <c r="AE603" s="17" t="str">
        <f t="shared" si="58"/>
        <v/>
      </c>
      <c r="AF603" s="17" t="str">
        <f t="shared" si="59"/>
        <v/>
      </c>
      <c r="AG603" s="17" t="str" cm="1">
        <f t="array" ref="AG603">IFERROR(IF(J603="Level",INDEX($M603:$S603,AC603+1),INDEX($M603:$S603,AC603)),"")</f>
        <v/>
      </c>
      <c r="AH603" s="17" cm="1">
        <f t="array" ref="AH603">IFERROR(IF(J603="Level",INDEX($M603:$S603,AD603+1),INDEX($M603:$S603,AD603)),"")</f>
        <v>0</v>
      </c>
      <c r="AI603" s="17" t="str" cm="1">
        <f t="array" ref="AI603">IFERROR(INDEX($M603:$S603,AE603),"")</f>
        <v/>
      </c>
      <c r="AJ603" s="17" t="str" cm="1">
        <f t="array" ref="AJ603">IFERROR(INDEX($M603:$S603,AF603),"")</f>
        <v/>
      </c>
      <c r="AK603" s="17" t="str" cm="1">
        <f t="array" ref="AK603">IFERROR(IF(J603="Level",INDEX($T603:$Z603,AC603+1),INDEX($T603:$Z603,AC603)),"")</f>
        <v/>
      </c>
      <c r="AL603" s="17" cm="1">
        <f t="array" ref="AL603">IFERROR(IF(J603="Level",INDEX($T603:$Z603,AD603+1),INDEX($T603:$Z603,AD603)),"")</f>
        <v>0</v>
      </c>
      <c r="AM603" s="17" t="str" cm="1">
        <f t="array" ref="AM603">IFERROR(INDEX($T603:$Z603,AE603),"")</f>
        <v/>
      </c>
      <c r="AN603" s="17" t="str" cm="1">
        <f t="array" ref="AN603">IFERROR(INDEX($T603:$Z603,AF603),"")</f>
        <v/>
      </c>
    </row>
    <row r="604" spans="1:40" hidden="1" x14ac:dyDescent="0.2">
      <c r="A604" s="17" t="str">
        <f t="shared" si="54"/>
        <v>MPhil Psychology: PRH2PSYPSY01</v>
      </c>
      <c r="B604" s="11" t="s">
        <v>2707</v>
      </c>
      <c r="C604" s="11" t="s">
        <v>32964</v>
      </c>
      <c r="D604" s="11" t="s">
        <v>2708</v>
      </c>
      <c r="E604" s="11" t="s">
        <v>149</v>
      </c>
      <c r="F604" s="11" t="s">
        <v>71</v>
      </c>
      <c r="G604" s="11" t="s">
        <v>32186</v>
      </c>
      <c r="H604" s="11" t="s">
        <v>72</v>
      </c>
      <c r="I604" s="11">
        <v>0</v>
      </c>
      <c r="J604" s="11" t="s">
        <v>32168</v>
      </c>
      <c r="K604" s="11" t="s">
        <v>32168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  <c r="Z604" s="11">
        <v>0</v>
      </c>
      <c r="AA604" s="12" t="s">
        <v>32952</v>
      </c>
      <c r="AB604" s="17" t="str">
        <f t="shared" si="55"/>
        <v>Programme is not compatible with this tool</v>
      </c>
      <c r="AC604" s="17" t="str">
        <f t="shared" si="56"/>
        <v/>
      </c>
      <c r="AD604" s="17">
        <f t="shared" si="57"/>
        <v>6</v>
      </c>
      <c r="AE604" s="17" t="str">
        <f t="shared" si="58"/>
        <v/>
      </c>
      <c r="AF604" s="17" t="str">
        <f t="shared" si="59"/>
        <v/>
      </c>
      <c r="AG604" s="17" t="str" cm="1">
        <f t="array" ref="AG604">IFERROR(IF(J604="Level",INDEX($M604:$S604,AC604+1),INDEX($M604:$S604,AC604)),"")</f>
        <v/>
      </c>
      <c r="AH604" s="17" cm="1">
        <f t="array" ref="AH604">IFERROR(IF(J604="Level",INDEX($M604:$S604,AD604+1),INDEX($M604:$S604,AD604)),"")</f>
        <v>0</v>
      </c>
      <c r="AI604" s="17" t="str" cm="1">
        <f t="array" ref="AI604">IFERROR(INDEX($M604:$S604,AE604),"")</f>
        <v/>
      </c>
      <c r="AJ604" s="17" t="str" cm="1">
        <f t="array" ref="AJ604">IFERROR(INDEX($M604:$S604,AF604),"")</f>
        <v/>
      </c>
      <c r="AK604" s="17" t="str" cm="1">
        <f t="array" ref="AK604">IFERROR(IF(J604="Level",INDEX($T604:$Z604,AC604+1),INDEX($T604:$Z604,AC604)),"")</f>
        <v/>
      </c>
      <c r="AL604" s="17" cm="1">
        <f t="array" ref="AL604">IFERROR(IF(J604="Level",INDEX($T604:$Z604,AD604+1),INDEX($T604:$Z604,AD604)),"")</f>
        <v>0</v>
      </c>
      <c r="AM604" s="17" t="str" cm="1">
        <f t="array" ref="AM604">IFERROR(INDEX($T604:$Z604,AE604),"")</f>
        <v/>
      </c>
      <c r="AN604" s="17" t="str" cm="1">
        <f t="array" ref="AN604">IFERROR(INDEX($T604:$Z604,AF604),"")</f>
        <v/>
      </c>
    </row>
    <row r="605" spans="1:40" hidden="1" x14ac:dyDescent="0.2">
      <c r="A605" s="17" t="str">
        <f t="shared" si="54"/>
        <v>MPhil Psychology (SS): PRH2PSYPSY08</v>
      </c>
      <c r="B605" s="11" t="s">
        <v>2709</v>
      </c>
      <c r="C605" s="11" t="s">
        <v>32964</v>
      </c>
      <c r="D605" s="11" t="s">
        <v>2710</v>
      </c>
      <c r="E605" s="11" t="s">
        <v>149</v>
      </c>
      <c r="F605" s="11" t="s">
        <v>71</v>
      </c>
      <c r="G605" s="11" t="s">
        <v>32186</v>
      </c>
      <c r="H605" s="11" t="s">
        <v>72</v>
      </c>
      <c r="I605" s="11">
        <v>0</v>
      </c>
      <c r="J605" s="11" t="s">
        <v>32168</v>
      </c>
      <c r="K605" s="11" t="s">
        <v>32168</v>
      </c>
      <c r="L605" s="11">
        <v>0</v>
      </c>
      <c r="M605" s="11">
        <v>0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  <c r="Z605" s="11">
        <v>0</v>
      </c>
      <c r="AA605" s="12" t="s">
        <v>32952</v>
      </c>
      <c r="AB605" s="17" t="str">
        <f t="shared" si="55"/>
        <v>Programme is not compatible with this tool</v>
      </c>
      <c r="AC605" s="17" t="str">
        <f t="shared" si="56"/>
        <v/>
      </c>
      <c r="AD605" s="17">
        <f t="shared" si="57"/>
        <v>6</v>
      </c>
      <c r="AE605" s="17" t="str">
        <f t="shared" si="58"/>
        <v/>
      </c>
      <c r="AF605" s="17" t="str">
        <f t="shared" si="59"/>
        <v/>
      </c>
      <c r="AG605" s="17" t="str" cm="1">
        <f t="array" ref="AG605">IFERROR(IF(J605="Level",INDEX($M605:$S605,AC605+1),INDEX($M605:$S605,AC605)),"")</f>
        <v/>
      </c>
      <c r="AH605" s="17" cm="1">
        <f t="array" ref="AH605">IFERROR(IF(J605="Level",INDEX($M605:$S605,AD605+1),INDEX($M605:$S605,AD605)),"")</f>
        <v>0</v>
      </c>
      <c r="AI605" s="17" t="str" cm="1">
        <f t="array" ref="AI605">IFERROR(INDEX($M605:$S605,AE605),"")</f>
        <v/>
      </c>
      <c r="AJ605" s="17" t="str" cm="1">
        <f t="array" ref="AJ605">IFERROR(INDEX($M605:$S605,AF605),"")</f>
        <v/>
      </c>
      <c r="AK605" s="17" t="str" cm="1">
        <f t="array" ref="AK605">IFERROR(IF(J605="Level",INDEX($T605:$Z605,AC605+1),INDEX($T605:$Z605,AC605)),"")</f>
        <v/>
      </c>
      <c r="AL605" s="17" cm="1">
        <f t="array" ref="AL605">IFERROR(IF(J605="Level",INDEX($T605:$Z605,AD605+1),INDEX($T605:$Z605,AD605)),"")</f>
        <v>0</v>
      </c>
      <c r="AM605" s="17" t="str" cm="1">
        <f t="array" ref="AM605">IFERROR(INDEX($T605:$Z605,AE605),"")</f>
        <v/>
      </c>
      <c r="AN605" s="17" t="str" cm="1">
        <f t="array" ref="AN605">IFERROR(INDEX($T605:$Z605,AF605),"")</f>
        <v/>
      </c>
    </row>
    <row r="606" spans="1:40" hidden="1" x14ac:dyDescent="0.2">
      <c r="A606" s="17" t="str">
        <f t="shared" si="54"/>
        <v>MPhil Psychology (SWBio): PRH2PSYPSY11</v>
      </c>
      <c r="B606" s="11" t="s">
        <v>2712</v>
      </c>
      <c r="C606" s="11" t="s">
        <v>32964</v>
      </c>
      <c r="D606" s="11" t="s">
        <v>2713</v>
      </c>
      <c r="E606" s="11" t="s">
        <v>149</v>
      </c>
      <c r="F606" s="11" t="s">
        <v>71</v>
      </c>
      <c r="G606" s="11" t="s">
        <v>32186</v>
      </c>
      <c r="H606" s="11" t="s">
        <v>72</v>
      </c>
      <c r="I606" s="11">
        <v>0</v>
      </c>
      <c r="J606" s="11" t="s">
        <v>32168</v>
      </c>
      <c r="K606" s="11" t="s">
        <v>32168</v>
      </c>
      <c r="L606" s="11">
        <v>0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0</v>
      </c>
      <c r="S606" s="11">
        <v>0</v>
      </c>
      <c r="T606" s="11">
        <v>0</v>
      </c>
      <c r="U606" s="11">
        <v>0</v>
      </c>
      <c r="V606" s="11">
        <v>0</v>
      </c>
      <c r="W606" s="11">
        <v>0</v>
      </c>
      <c r="X606" s="11">
        <v>0</v>
      </c>
      <c r="Y606" s="11">
        <v>0</v>
      </c>
      <c r="Z606" s="11">
        <v>0</v>
      </c>
      <c r="AA606" s="12" t="s">
        <v>32952</v>
      </c>
      <c r="AB606" s="17" t="str">
        <f t="shared" si="55"/>
        <v>Programme is not compatible with this tool</v>
      </c>
      <c r="AC606" s="17" t="str">
        <f t="shared" si="56"/>
        <v/>
      </c>
      <c r="AD606" s="17">
        <f t="shared" si="57"/>
        <v>6</v>
      </c>
      <c r="AE606" s="17" t="str">
        <f t="shared" si="58"/>
        <v/>
      </c>
      <c r="AF606" s="17" t="str">
        <f t="shared" si="59"/>
        <v/>
      </c>
      <c r="AG606" s="17" t="str" cm="1">
        <f t="array" ref="AG606">IFERROR(IF(J606="Level",INDEX($M606:$S606,AC606+1),INDEX($M606:$S606,AC606)),"")</f>
        <v/>
      </c>
      <c r="AH606" s="17" cm="1">
        <f t="array" ref="AH606">IFERROR(IF(J606="Level",INDEX($M606:$S606,AD606+1),INDEX($M606:$S606,AD606)),"")</f>
        <v>0</v>
      </c>
      <c r="AI606" s="17" t="str" cm="1">
        <f t="array" ref="AI606">IFERROR(INDEX($M606:$S606,AE606),"")</f>
        <v/>
      </c>
      <c r="AJ606" s="17" t="str" cm="1">
        <f t="array" ref="AJ606">IFERROR(INDEX($M606:$S606,AF606),"")</f>
        <v/>
      </c>
      <c r="AK606" s="17" t="str" cm="1">
        <f t="array" ref="AK606">IFERROR(IF(J606="Level",INDEX($T606:$Z606,AC606+1),INDEX($T606:$Z606,AC606)),"")</f>
        <v/>
      </c>
      <c r="AL606" s="17" cm="1">
        <f t="array" ref="AL606">IFERROR(IF(J606="Level",INDEX($T606:$Z606,AD606+1),INDEX($T606:$Z606,AD606)),"")</f>
        <v>0</v>
      </c>
      <c r="AM606" s="17" t="str" cm="1">
        <f t="array" ref="AM606">IFERROR(INDEX($T606:$Z606,AE606),"")</f>
        <v/>
      </c>
      <c r="AN606" s="17" t="str" cm="1">
        <f t="array" ref="AN606">IFERROR(INDEX($T606:$Z606,AF606),"")</f>
        <v/>
      </c>
    </row>
    <row r="607" spans="1:40" hidden="1" x14ac:dyDescent="0.2">
      <c r="A607" s="17" t="str">
        <f t="shared" si="54"/>
        <v>MPhil Psychology (SWBio Split Site): PRH2PSYPSY12</v>
      </c>
      <c r="B607" s="11" t="s">
        <v>2714</v>
      </c>
      <c r="C607" s="11" t="s">
        <v>32964</v>
      </c>
      <c r="D607" s="11" t="s">
        <v>2715</v>
      </c>
      <c r="E607" s="11" t="s">
        <v>149</v>
      </c>
      <c r="F607" s="11" t="s">
        <v>71</v>
      </c>
      <c r="G607" s="11" t="s">
        <v>32186</v>
      </c>
      <c r="H607" s="11" t="s">
        <v>72</v>
      </c>
      <c r="I607" s="11">
        <v>0</v>
      </c>
      <c r="J607" s="11" t="s">
        <v>32168</v>
      </c>
      <c r="K607" s="11" t="s">
        <v>32168</v>
      </c>
      <c r="L607" s="11">
        <v>0</v>
      </c>
      <c r="M607" s="11">
        <v>0</v>
      </c>
      <c r="N607" s="11">
        <v>0</v>
      </c>
      <c r="O607" s="11">
        <v>0</v>
      </c>
      <c r="P607" s="11">
        <v>0</v>
      </c>
      <c r="Q607" s="11">
        <v>0</v>
      </c>
      <c r="R607" s="11">
        <v>0</v>
      </c>
      <c r="S607" s="11">
        <v>0</v>
      </c>
      <c r="T607" s="11">
        <v>0</v>
      </c>
      <c r="U607" s="11">
        <v>0</v>
      </c>
      <c r="V607" s="11">
        <v>0</v>
      </c>
      <c r="W607" s="11">
        <v>0</v>
      </c>
      <c r="X607" s="11">
        <v>0</v>
      </c>
      <c r="Y607" s="11">
        <v>0</v>
      </c>
      <c r="Z607" s="11">
        <v>0</v>
      </c>
      <c r="AA607" s="12" t="s">
        <v>32952</v>
      </c>
      <c r="AB607" s="17" t="str">
        <f t="shared" si="55"/>
        <v>Programme is not compatible with this tool</v>
      </c>
      <c r="AC607" s="17" t="str">
        <f t="shared" si="56"/>
        <v/>
      </c>
      <c r="AD607" s="17">
        <f t="shared" si="57"/>
        <v>6</v>
      </c>
      <c r="AE607" s="17" t="str">
        <f t="shared" si="58"/>
        <v/>
      </c>
      <c r="AF607" s="17" t="str">
        <f t="shared" si="59"/>
        <v/>
      </c>
      <c r="AG607" s="17" t="str" cm="1">
        <f t="array" ref="AG607">IFERROR(IF(J607="Level",INDEX($M607:$S607,AC607+1),INDEX($M607:$S607,AC607)),"")</f>
        <v/>
      </c>
      <c r="AH607" s="17" cm="1">
        <f t="array" ref="AH607">IFERROR(IF(J607="Level",INDEX($M607:$S607,AD607+1),INDEX($M607:$S607,AD607)),"")</f>
        <v>0</v>
      </c>
      <c r="AI607" s="17" t="str" cm="1">
        <f t="array" ref="AI607">IFERROR(INDEX($M607:$S607,AE607),"")</f>
        <v/>
      </c>
      <c r="AJ607" s="17" t="str" cm="1">
        <f t="array" ref="AJ607">IFERROR(INDEX($M607:$S607,AF607),"")</f>
        <v/>
      </c>
      <c r="AK607" s="17" t="str" cm="1">
        <f t="array" ref="AK607">IFERROR(IF(J607="Level",INDEX($T607:$Z607,AC607+1),INDEX($T607:$Z607,AC607)),"")</f>
        <v/>
      </c>
      <c r="AL607" s="17" cm="1">
        <f t="array" ref="AL607">IFERROR(IF(J607="Level",INDEX($T607:$Z607,AD607+1),INDEX($T607:$Z607,AD607)),"")</f>
        <v>0</v>
      </c>
      <c r="AM607" s="17" t="str" cm="1">
        <f t="array" ref="AM607">IFERROR(INDEX($T607:$Z607,AE607),"")</f>
        <v/>
      </c>
      <c r="AN607" s="17" t="str" cm="1">
        <f t="array" ref="AN607">IFERROR(INDEX($T607:$Z607,AF607),"")</f>
        <v/>
      </c>
    </row>
    <row r="608" spans="1:40" ht="25.5" hidden="1" x14ac:dyDescent="0.2">
      <c r="A608" s="17" t="str">
        <f t="shared" si="54"/>
        <v>MPhil Advanced Quantitative Methods in Social Sciences (Psychology): PRH2PSYPSY13</v>
      </c>
      <c r="B608" s="11" t="s">
        <v>2716</v>
      </c>
      <c r="C608" s="11" t="s">
        <v>32964</v>
      </c>
      <c r="D608" s="11" t="s">
        <v>2717</v>
      </c>
      <c r="E608" s="11" t="s">
        <v>149</v>
      </c>
      <c r="F608" s="11" t="s">
        <v>71</v>
      </c>
      <c r="G608" s="11" t="s">
        <v>32186</v>
      </c>
      <c r="H608" s="11" t="s">
        <v>72</v>
      </c>
      <c r="I608" s="11">
        <v>0</v>
      </c>
      <c r="J608" s="11" t="s">
        <v>32168</v>
      </c>
      <c r="K608" s="11" t="s">
        <v>32168</v>
      </c>
      <c r="L608" s="11">
        <v>0</v>
      </c>
      <c r="M608" s="11">
        <v>0</v>
      </c>
      <c r="N608" s="11">
        <v>0</v>
      </c>
      <c r="O608" s="11">
        <v>0</v>
      </c>
      <c r="P608" s="11">
        <v>0</v>
      </c>
      <c r="Q608" s="11">
        <v>0</v>
      </c>
      <c r="R608" s="11">
        <v>0</v>
      </c>
      <c r="S608" s="11">
        <v>0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0</v>
      </c>
      <c r="Z608" s="11">
        <v>0</v>
      </c>
      <c r="AA608" s="12" t="s">
        <v>32952</v>
      </c>
      <c r="AB608" s="17" t="str">
        <f t="shared" si="55"/>
        <v>Programme is not compatible with this tool</v>
      </c>
      <c r="AC608" s="17" t="str">
        <f t="shared" si="56"/>
        <v/>
      </c>
      <c r="AD608" s="17">
        <f t="shared" si="57"/>
        <v>6</v>
      </c>
      <c r="AE608" s="17" t="str">
        <f t="shared" si="58"/>
        <v/>
      </c>
      <c r="AF608" s="17" t="str">
        <f t="shared" si="59"/>
        <v/>
      </c>
      <c r="AG608" s="17" t="str" cm="1">
        <f t="array" ref="AG608">IFERROR(IF(J608="Level",INDEX($M608:$S608,AC608+1),INDEX($M608:$S608,AC608)),"")</f>
        <v/>
      </c>
      <c r="AH608" s="17" cm="1">
        <f t="array" ref="AH608">IFERROR(IF(J608="Level",INDEX($M608:$S608,AD608+1),INDEX($M608:$S608,AD608)),"")</f>
        <v>0</v>
      </c>
      <c r="AI608" s="17" t="str" cm="1">
        <f t="array" ref="AI608">IFERROR(INDEX($M608:$S608,AE608),"")</f>
        <v/>
      </c>
      <c r="AJ608" s="17" t="str" cm="1">
        <f t="array" ref="AJ608">IFERROR(INDEX($M608:$S608,AF608),"")</f>
        <v/>
      </c>
      <c r="AK608" s="17" t="str" cm="1">
        <f t="array" ref="AK608">IFERROR(IF(J608="Level",INDEX($T608:$Z608,AC608+1),INDEX($T608:$Z608,AC608)),"")</f>
        <v/>
      </c>
      <c r="AL608" s="17" cm="1">
        <f t="array" ref="AL608">IFERROR(IF(J608="Level",INDEX($T608:$Z608,AD608+1),INDEX($T608:$Z608,AD608)),"")</f>
        <v>0</v>
      </c>
      <c r="AM608" s="17" t="str" cm="1">
        <f t="array" ref="AM608">IFERROR(INDEX($T608:$Z608,AE608),"")</f>
        <v/>
      </c>
      <c r="AN608" s="17" t="str" cm="1">
        <f t="array" ref="AN608">IFERROR(INDEX($T608:$Z608,AF608),"")</f>
        <v/>
      </c>
    </row>
    <row r="609" spans="1:40" hidden="1" x14ac:dyDescent="0.2">
      <c r="A609" s="17" t="str">
        <f t="shared" si="54"/>
        <v>MPhil Psychology (QUEX): PRH2PSYPSY14</v>
      </c>
      <c r="B609" s="11" t="s">
        <v>2718</v>
      </c>
      <c r="C609" s="11" t="s">
        <v>32964</v>
      </c>
      <c r="D609" s="11" t="s">
        <v>2719</v>
      </c>
      <c r="E609" s="11" t="s">
        <v>149</v>
      </c>
      <c r="F609" s="11" t="s">
        <v>71</v>
      </c>
      <c r="G609" s="11" t="s">
        <v>32186</v>
      </c>
      <c r="H609" s="11" t="s">
        <v>72</v>
      </c>
      <c r="I609" s="11">
        <v>0</v>
      </c>
      <c r="J609" s="11" t="s">
        <v>32168</v>
      </c>
      <c r="K609" s="11" t="s">
        <v>32168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  <c r="Z609" s="11">
        <v>0</v>
      </c>
      <c r="AA609" s="12" t="s">
        <v>32952</v>
      </c>
      <c r="AB609" s="17" t="str">
        <f t="shared" si="55"/>
        <v>Programme is not compatible with this tool</v>
      </c>
      <c r="AC609" s="17" t="str">
        <f t="shared" si="56"/>
        <v/>
      </c>
      <c r="AD609" s="17">
        <f t="shared" si="57"/>
        <v>6</v>
      </c>
      <c r="AE609" s="17" t="str">
        <f t="shared" si="58"/>
        <v/>
      </c>
      <c r="AF609" s="17" t="str">
        <f t="shared" si="59"/>
        <v/>
      </c>
      <c r="AG609" s="17" t="str" cm="1">
        <f t="array" ref="AG609">IFERROR(IF(J609="Level",INDEX($M609:$S609,AC609+1),INDEX($M609:$S609,AC609)),"")</f>
        <v/>
      </c>
      <c r="AH609" s="17" cm="1">
        <f t="array" ref="AH609">IFERROR(IF(J609="Level",INDEX($M609:$S609,AD609+1),INDEX($M609:$S609,AD609)),"")</f>
        <v>0</v>
      </c>
      <c r="AI609" s="17" t="str" cm="1">
        <f t="array" ref="AI609">IFERROR(INDEX($M609:$S609,AE609),"")</f>
        <v/>
      </c>
      <c r="AJ609" s="17" t="str" cm="1">
        <f t="array" ref="AJ609">IFERROR(INDEX($M609:$S609,AF609),"")</f>
        <v/>
      </c>
      <c r="AK609" s="17" t="str" cm="1">
        <f t="array" ref="AK609">IFERROR(IF(J609="Level",INDEX($T609:$Z609,AC609+1),INDEX($T609:$Z609,AC609)),"")</f>
        <v/>
      </c>
      <c r="AL609" s="17" cm="1">
        <f t="array" ref="AL609">IFERROR(IF(J609="Level",INDEX($T609:$Z609,AD609+1),INDEX($T609:$Z609,AD609)),"")</f>
        <v>0</v>
      </c>
      <c r="AM609" s="17" t="str" cm="1">
        <f t="array" ref="AM609">IFERROR(INDEX($T609:$Z609,AE609),"")</f>
        <v/>
      </c>
      <c r="AN609" s="17" t="str" cm="1">
        <f t="array" ref="AN609">IFERROR(INDEX($T609:$Z609,AF609),"")</f>
        <v/>
      </c>
    </row>
    <row r="610" spans="1:40" hidden="1" x14ac:dyDescent="0.2">
      <c r="A610" s="17" t="str">
        <f t="shared" si="54"/>
        <v>MScbyRes Psychology (Split Site): PRM3PSYPSY01</v>
      </c>
      <c r="B610" s="11" t="s">
        <v>3053</v>
      </c>
      <c r="C610" s="11" t="s">
        <v>32964</v>
      </c>
      <c r="D610" s="11" t="s">
        <v>32382</v>
      </c>
      <c r="E610" s="11" t="s">
        <v>149</v>
      </c>
      <c r="F610" s="11" t="s">
        <v>71</v>
      </c>
      <c r="G610" s="11" t="s">
        <v>32186</v>
      </c>
      <c r="H610" s="11" t="s">
        <v>72</v>
      </c>
      <c r="I610" s="11">
        <v>0</v>
      </c>
      <c r="J610" s="11" t="s">
        <v>32168</v>
      </c>
      <c r="K610" s="11" t="s">
        <v>32168</v>
      </c>
      <c r="L610" s="11">
        <v>0</v>
      </c>
      <c r="M610" s="11">
        <v>0</v>
      </c>
      <c r="N610" s="11">
        <v>0</v>
      </c>
      <c r="O610" s="11">
        <v>0</v>
      </c>
      <c r="P610" s="11">
        <v>0</v>
      </c>
      <c r="Q610" s="11">
        <v>0</v>
      </c>
      <c r="R610" s="11">
        <v>0</v>
      </c>
      <c r="S610" s="11">
        <v>0</v>
      </c>
      <c r="T610" s="11">
        <v>0</v>
      </c>
      <c r="U610" s="11">
        <v>0</v>
      </c>
      <c r="V610" s="11">
        <v>0</v>
      </c>
      <c r="W610" s="11">
        <v>0</v>
      </c>
      <c r="X610" s="11">
        <v>0</v>
      </c>
      <c r="Y610" s="11">
        <v>0</v>
      </c>
      <c r="Z610" s="11">
        <v>0</v>
      </c>
      <c r="AA610" s="12" t="s">
        <v>32952</v>
      </c>
      <c r="AB610" s="17" t="str">
        <f t="shared" si="55"/>
        <v>Programme is not compatible with this tool</v>
      </c>
      <c r="AC610" s="17" t="str">
        <f t="shared" si="56"/>
        <v/>
      </c>
      <c r="AD610" s="17">
        <f t="shared" si="57"/>
        <v>6</v>
      </c>
      <c r="AE610" s="17" t="str">
        <f t="shared" si="58"/>
        <v/>
      </c>
      <c r="AF610" s="17" t="str">
        <f t="shared" si="59"/>
        <v/>
      </c>
      <c r="AG610" s="17" t="str" cm="1">
        <f t="array" ref="AG610">IFERROR(IF(J610="Level",INDEX($M610:$S610,AC610+1),INDEX($M610:$S610,AC610)),"")</f>
        <v/>
      </c>
      <c r="AH610" s="17" cm="1">
        <f t="array" ref="AH610">IFERROR(IF(J610="Level",INDEX($M610:$S610,AD610+1),INDEX($M610:$S610,AD610)),"")</f>
        <v>0</v>
      </c>
      <c r="AI610" s="17" t="str" cm="1">
        <f t="array" ref="AI610">IFERROR(INDEX($M610:$S610,AE610),"")</f>
        <v/>
      </c>
      <c r="AJ610" s="17" t="str" cm="1">
        <f t="array" ref="AJ610">IFERROR(INDEX($M610:$S610,AF610),"")</f>
        <v/>
      </c>
      <c r="AK610" s="17" t="str" cm="1">
        <f t="array" ref="AK610">IFERROR(IF(J610="Level",INDEX($T610:$Z610,AC610+1),INDEX($T610:$Z610,AC610)),"")</f>
        <v/>
      </c>
      <c r="AL610" s="17" cm="1">
        <f t="array" ref="AL610">IFERROR(IF(J610="Level",INDEX($T610:$Z610,AD610+1),INDEX($T610:$Z610,AD610)),"")</f>
        <v>0</v>
      </c>
      <c r="AM610" s="17" t="str" cm="1">
        <f t="array" ref="AM610">IFERROR(INDEX($T610:$Z610,AE610),"")</f>
        <v/>
      </c>
      <c r="AN610" s="17" t="str" cm="1">
        <f t="array" ref="AN610">IFERROR(INDEX($T610:$Z610,AF610),"")</f>
        <v/>
      </c>
    </row>
    <row r="611" spans="1:40" hidden="1" x14ac:dyDescent="0.2">
      <c r="A611" s="17" t="str">
        <f t="shared" si="54"/>
        <v>MScbyRes Psychology: PRM3PSYPSY02</v>
      </c>
      <c r="B611" s="11" t="s">
        <v>3054</v>
      </c>
      <c r="C611" s="11" t="s">
        <v>32964</v>
      </c>
      <c r="D611" s="11" t="s">
        <v>3055</v>
      </c>
      <c r="E611" s="11" t="s">
        <v>149</v>
      </c>
      <c r="F611" s="11" t="s">
        <v>71</v>
      </c>
      <c r="G611" s="11" t="s">
        <v>32186</v>
      </c>
      <c r="H611" s="11" t="s">
        <v>72</v>
      </c>
      <c r="I611" s="11">
        <v>0</v>
      </c>
      <c r="J611" s="11" t="s">
        <v>32168</v>
      </c>
      <c r="K611" s="11" t="s">
        <v>32168</v>
      </c>
      <c r="L611" s="11">
        <v>0</v>
      </c>
      <c r="M611" s="11">
        <v>0</v>
      </c>
      <c r="N611" s="11">
        <v>0</v>
      </c>
      <c r="O611" s="11">
        <v>0</v>
      </c>
      <c r="P611" s="11">
        <v>0</v>
      </c>
      <c r="Q611" s="11">
        <v>0</v>
      </c>
      <c r="R611" s="11">
        <v>0</v>
      </c>
      <c r="S611" s="11">
        <v>0</v>
      </c>
      <c r="T611" s="11">
        <v>0</v>
      </c>
      <c r="U611" s="11">
        <v>0</v>
      </c>
      <c r="V611" s="11">
        <v>0</v>
      </c>
      <c r="W611" s="11">
        <v>0</v>
      </c>
      <c r="X611" s="11">
        <v>0</v>
      </c>
      <c r="Y611" s="11">
        <v>0</v>
      </c>
      <c r="Z611" s="11">
        <v>0</v>
      </c>
      <c r="AA611" s="12" t="s">
        <v>32952</v>
      </c>
      <c r="AB611" s="17" t="str">
        <f t="shared" si="55"/>
        <v>Programme is not compatible with this tool</v>
      </c>
      <c r="AC611" s="17" t="str">
        <f t="shared" si="56"/>
        <v/>
      </c>
      <c r="AD611" s="17">
        <f t="shared" si="57"/>
        <v>6</v>
      </c>
      <c r="AE611" s="17" t="str">
        <f t="shared" si="58"/>
        <v/>
      </c>
      <c r="AF611" s="17" t="str">
        <f t="shared" si="59"/>
        <v/>
      </c>
      <c r="AG611" s="17" t="str" cm="1">
        <f t="array" ref="AG611">IFERROR(IF(J611="Level",INDEX($M611:$S611,AC611+1),INDEX($M611:$S611,AC611)),"")</f>
        <v/>
      </c>
      <c r="AH611" s="17" cm="1">
        <f t="array" ref="AH611">IFERROR(IF(J611="Level",INDEX($M611:$S611,AD611+1),INDEX($M611:$S611,AD611)),"")</f>
        <v>0</v>
      </c>
      <c r="AI611" s="17" t="str" cm="1">
        <f t="array" ref="AI611">IFERROR(INDEX($M611:$S611,AE611),"")</f>
        <v/>
      </c>
      <c r="AJ611" s="17" t="str" cm="1">
        <f t="array" ref="AJ611">IFERROR(INDEX($M611:$S611,AF611),"")</f>
        <v/>
      </c>
      <c r="AK611" s="17" t="str" cm="1">
        <f t="array" ref="AK611">IFERROR(IF(J611="Level",INDEX($T611:$Z611,AC611+1),INDEX($T611:$Z611,AC611)),"")</f>
        <v/>
      </c>
      <c r="AL611" s="17" cm="1">
        <f t="array" ref="AL611">IFERROR(IF(J611="Level",INDEX($T611:$Z611,AD611+1),INDEX($T611:$Z611,AD611)),"")</f>
        <v>0</v>
      </c>
      <c r="AM611" s="17" t="str" cm="1">
        <f t="array" ref="AM611">IFERROR(INDEX($T611:$Z611,AE611),"")</f>
        <v/>
      </c>
      <c r="AN611" s="17" t="str" cm="1">
        <f t="array" ref="AN611">IFERROR(INDEX($T611:$Z611,AF611),"")</f>
        <v/>
      </c>
    </row>
    <row r="612" spans="1:40" hidden="1" x14ac:dyDescent="0.2">
      <c r="A612" s="17" t="str">
        <f t="shared" si="54"/>
        <v>PhDbyPub Psychology: PRP2PSYPSY01</v>
      </c>
      <c r="B612" s="11" t="s">
        <v>3954</v>
      </c>
      <c r="C612" s="11" t="s">
        <v>32964</v>
      </c>
      <c r="D612" s="11" t="s">
        <v>3955</v>
      </c>
      <c r="E612" s="11" t="s">
        <v>149</v>
      </c>
      <c r="F612" s="11" t="s">
        <v>71</v>
      </c>
      <c r="G612" s="11" t="s">
        <v>32186</v>
      </c>
      <c r="H612" s="11" t="s">
        <v>72</v>
      </c>
      <c r="I612" s="11">
        <v>0</v>
      </c>
      <c r="J612" s="11" t="s">
        <v>32168</v>
      </c>
      <c r="K612" s="11" t="s">
        <v>32168</v>
      </c>
      <c r="L612" s="11">
        <v>0</v>
      </c>
      <c r="M612" s="11">
        <v>0</v>
      </c>
      <c r="N612" s="11">
        <v>0</v>
      </c>
      <c r="O612" s="11">
        <v>0</v>
      </c>
      <c r="P612" s="11">
        <v>0</v>
      </c>
      <c r="Q612" s="11">
        <v>0</v>
      </c>
      <c r="R612" s="11">
        <v>0</v>
      </c>
      <c r="S612" s="11">
        <v>0</v>
      </c>
      <c r="T612" s="11">
        <v>0</v>
      </c>
      <c r="U612" s="11">
        <v>0</v>
      </c>
      <c r="V612" s="11">
        <v>0</v>
      </c>
      <c r="W612" s="11">
        <v>0</v>
      </c>
      <c r="X612" s="11">
        <v>0</v>
      </c>
      <c r="Y612" s="11">
        <v>0</v>
      </c>
      <c r="Z612" s="11">
        <v>0</v>
      </c>
      <c r="AA612" s="12" t="s">
        <v>32952</v>
      </c>
      <c r="AB612" s="17" t="str">
        <f t="shared" si="55"/>
        <v>Programme is not compatible with this tool</v>
      </c>
      <c r="AC612" s="17" t="str">
        <f t="shared" si="56"/>
        <v/>
      </c>
      <c r="AD612" s="17">
        <f t="shared" si="57"/>
        <v>6</v>
      </c>
      <c r="AE612" s="17" t="str">
        <f t="shared" si="58"/>
        <v/>
      </c>
      <c r="AF612" s="17" t="str">
        <f t="shared" si="59"/>
        <v/>
      </c>
      <c r="AG612" s="17" t="str" cm="1">
        <f t="array" ref="AG612">IFERROR(IF(J612="Level",INDEX($M612:$S612,AC612+1),INDEX($M612:$S612,AC612)),"")</f>
        <v/>
      </c>
      <c r="AH612" s="17" cm="1">
        <f t="array" ref="AH612">IFERROR(IF(J612="Level",INDEX($M612:$S612,AD612+1),INDEX($M612:$S612,AD612)),"")</f>
        <v>0</v>
      </c>
      <c r="AI612" s="17" t="str" cm="1">
        <f t="array" ref="AI612">IFERROR(INDEX($M612:$S612,AE612),"")</f>
        <v/>
      </c>
      <c r="AJ612" s="17" t="str" cm="1">
        <f t="array" ref="AJ612">IFERROR(INDEX($M612:$S612,AF612),"")</f>
        <v/>
      </c>
      <c r="AK612" s="17" t="str" cm="1">
        <f t="array" ref="AK612">IFERROR(IF(J612="Level",INDEX($T612:$Z612,AC612+1),INDEX($T612:$Z612,AC612)),"")</f>
        <v/>
      </c>
      <c r="AL612" s="17" cm="1">
        <f t="array" ref="AL612">IFERROR(IF(J612="Level",INDEX($T612:$Z612,AD612+1),INDEX($T612:$Z612,AD612)),"")</f>
        <v>0</v>
      </c>
      <c r="AM612" s="17" t="str" cm="1">
        <f t="array" ref="AM612">IFERROR(INDEX($T612:$Z612,AE612),"")</f>
        <v/>
      </c>
      <c r="AN612" s="17" t="str" cm="1">
        <f t="array" ref="AN612">IFERROR(INDEX($T612:$Z612,AF612),"")</f>
        <v/>
      </c>
    </row>
    <row r="613" spans="1:40" hidden="1" x14ac:dyDescent="0.2">
      <c r="A613" s="17" t="str">
        <f t="shared" si="54"/>
        <v>PhD Psychology: PRP3PSYPSY04</v>
      </c>
      <c r="B613" s="11" t="s">
        <v>3445</v>
      </c>
      <c r="C613" s="11" t="s">
        <v>32964</v>
      </c>
      <c r="D613" s="11" t="s">
        <v>3446</v>
      </c>
      <c r="E613" s="11" t="s">
        <v>149</v>
      </c>
      <c r="F613" s="11" t="s">
        <v>71</v>
      </c>
      <c r="G613" s="11" t="s">
        <v>32186</v>
      </c>
      <c r="H613" s="11" t="s">
        <v>72</v>
      </c>
      <c r="I613" s="11">
        <v>0</v>
      </c>
      <c r="J613" s="11" t="s">
        <v>32168</v>
      </c>
      <c r="K613" s="11" t="s">
        <v>32168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  <c r="Z613" s="11">
        <v>0</v>
      </c>
      <c r="AA613" s="12" t="s">
        <v>32952</v>
      </c>
      <c r="AB613" s="17" t="str">
        <f t="shared" si="55"/>
        <v>Programme is not compatible with this tool</v>
      </c>
      <c r="AC613" s="17" t="str">
        <f t="shared" si="56"/>
        <v/>
      </c>
      <c r="AD613" s="17">
        <f t="shared" si="57"/>
        <v>6</v>
      </c>
      <c r="AE613" s="17" t="str">
        <f t="shared" si="58"/>
        <v/>
      </c>
      <c r="AF613" s="17" t="str">
        <f t="shared" si="59"/>
        <v/>
      </c>
      <c r="AG613" s="17" t="str" cm="1">
        <f t="array" ref="AG613">IFERROR(IF(J613="Level",INDEX($M613:$S613,AC613+1),INDEX($M613:$S613,AC613)),"")</f>
        <v/>
      </c>
      <c r="AH613" s="17" cm="1">
        <f t="array" ref="AH613">IFERROR(IF(J613="Level",INDEX($M613:$S613,AD613+1),INDEX($M613:$S613,AD613)),"")</f>
        <v>0</v>
      </c>
      <c r="AI613" s="17" t="str" cm="1">
        <f t="array" ref="AI613">IFERROR(INDEX($M613:$S613,AE613),"")</f>
        <v/>
      </c>
      <c r="AJ613" s="17" t="str" cm="1">
        <f t="array" ref="AJ613">IFERROR(INDEX($M613:$S613,AF613),"")</f>
        <v/>
      </c>
      <c r="AK613" s="17" t="str" cm="1">
        <f t="array" ref="AK613">IFERROR(IF(J613="Level",INDEX($T613:$Z613,AC613+1),INDEX($T613:$Z613,AC613)),"")</f>
        <v/>
      </c>
      <c r="AL613" s="17" cm="1">
        <f t="array" ref="AL613">IFERROR(IF(J613="Level",INDEX($T613:$Z613,AD613+1),INDEX($T613:$Z613,AD613)),"")</f>
        <v>0</v>
      </c>
      <c r="AM613" s="17" t="str" cm="1">
        <f t="array" ref="AM613">IFERROR(INDEX($T613:$Z613,AE613),"")</f>
        <v/>
      </c>
      <c r="AN613" s="17" t="str" cm="1">
        <f t="array" ref="AN613">IFERROR(INDEX($T613:$Z613,AF613),"")</f>
        <v/>
      </c>
    </row>
    <row r="614" spans="1:40" hidden="1" x14ac:dyDescent="0.2">
      <c r="A614" s="17" t="str">
        <f t="shared" si="54"/>
        <v>PhD Psychology (SWBio): PRP3PSYPSY10</v>
      </c>
      <c r="B614" s="11" t="s">
        <v>3449</v>
      </c>
      <c r="C614" s="11" t="s">
        <v>32964</v>
      </c>
      <c r="D614" s="11" t="s">
        <v>3450</v>
      </c>
      <c r="E614" s="11" t="s">
        <v>149</v>
      </c>
      <c r="F614" s="11" t="s">
        <v>71</v>
      </c>
      <c r="G614" s="11" t="s">
        <v>32186</v>
      </c>
      <c r="H614" s="11" t="s">
        <v>72</v>
      </c>
      <c r="I614" s="11">
        <v>0</v>
      </c>
      <c r="J614" s="11" t="s">
        <v>32168</v>
      </c>
      <c r="K614" s="11" t="s">
        <v>32168</v>
      </c>
      <c r="L614" s="11">
        <v>0</v>
      </c>
      <c r="M614" s="11">
        <v>0</v>
      </c>
      <c r="N614" s="11">
        <v>0</v>
      </c>
      <c r="O614" s="11">
        <v>0</v>
      </c>
      <c r="P614" s="11">
        <v>0</v>
      </c>
      <c r="Q614" s="11">
        <v>0</v>
      </c>
      <c r="R614" s="11">
        <v>0</v>
      </c>
      <c r="S614" s="11">
        <v>0</v>
      </c>
      <c r="T614" s="11">
        <v>0</v>
      </c>
      <c r="U614" s="11">
        <v>0</v>
      </c>
      <c r="V614" s="11">
        <v>0</v>
      </c>
      <c r="W614" s="11">
        <v>0</v>
      </c>
      <c r="X614" s="11">
        <v>0</v>
      </c>
      <c r="Y614" s="11">
        <v>0</v>
      </c>
      <c r="Z614" s="11">
        <v>0</v>
      </c>
      <c r="AA614" s="12" t="s">
        <v>32952</v>
      </c>
      <c r="AB614" s="17" t="str">
        <f t="shared" si="55"/>
        <v>Programme is not compatible with this tool</v>
      </c>
      <c r="AC614" s="17" t="str">
        <f t="shared" si="56"/>
        <v/>
      </c>
      <c r="AD614" s="17">
        <f t="shared" si="57"/>
        <v>6</v>
      </c>
      <c r="AE614" s="17" t="str">
        <f t="shared" si="58"/>
        <v/>
      </c>
      <c r="AF614" s="17" t="str">
        <f t="shared" si="59"/>
        <v/>
      </c>
      <c r="AG614" s="17" t="str" cm="1">
        <f t="array" ref="AG614">IFERROR(IF(J614="Level",INDEX($M614:$S614,AC614+1),INDEX($M614:$S614,AC614)),"")</f>
        <v/>
      </c>
      <c r="AH614" s="17" cm="1">
        <f t="array" ref="AH614">IFERROR(IF(J614="Level",INDEX($M614:$S614,AD614+1),INDEX($M614:$S614,AD614)),"")</f>
        <v>0</v>
      </c>
      <c r="AI614" s="17" t="str" cm="1">
        <f t="array" ref="AI614">IFERROR(INDEX($M614:$S614,AE614),"")</f>
        <v/>
      </c>
      <c r="AJ614" s="17" t="str" cm="1">
        <f t="array" ref="AJ614">IFERROR(INDEX($M614:$S614,AF614),"")</f>
        <v/>
      </c>
      <c r="AK614" s="17" t="str" cm="1">
        <f t="array" ref="AK614">IFERROR(IF(J614="Level",INDEX($T614:$Z614,AC614+1),INDEX($T614:$Z614,AC614)),"")</f>
        <v/>
      </c>
      <c r="AL614" s="17" cm="1">
        <f t="array" ref="AL614">IFERROR(IF(J614="Level",INDEX($T614:$Z614,AD614+1),INDEX($T614:$Z614,AD614)),"")</f>
        <v>0</v>
      </c>
      <c r="AM614" s="17" t="str" cm="1">
        <f t="array" ref="AM614">IFERROR(INDEX($T614:$Z614,AE614),"")</f>
        <v/>
      </c>
      <c r="AN614" s="17" t="str" cm="1">
        <f t="array" ref="AN614">IFERROR(INDEX($T614:$Z614,AF614),"")</f>
        <v/>
      </c>
    </row>
    <row r="615" spans="1:40" hidden="1" x14ac:dyDescent="0.2">
      <c r="A615" s="17" t="str">
        <f t="shared" si="54"/>
        <v>PhD Psychology (SWBio) (Split Site): PRP3PSYPSY11</v>
      </c>
      <c r="B615" s="11" t="s">
        <v>3451</v>
      </c>
      <c r="C615" s="11" t="s">
        <v>32964</v>
      </c>
      <c r="D615" s="11" t="s">
        <v>32202</v>
      </c>
      <c r="E615" s="11" t="s">
        <v>149</v>
      </c>
      <c r="F615" s="11" t="s">
        <v>71</v>
      </c>
      <c r="G615" s="11" t="s">
        <v>32186</v>
      </c>
      <c r="H615" s="11" t="s">
        <v>72</v>
      </c>
      <c r="I615" s="11">
        <v>0</v>
      </c>
      <c r="J615" s="11" t="s">
        <v>32168</v>
      </c>
      <c r="K615" s="11" t="s">
        <v>32168</v>
      </c>
      <c r="L615" s="11">
        <v>0</v>
      </c>
      <c r="M615" s="11">
        <v>0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  <c r="Z615" s="11">
        <v>0</v>
      </c>
      <c r="AA615" s="12" t="s">
        <v>32952</v>
      </c>
      <c r="AB615" s="17" t="str">
        <f t="shared" si="55"/>
        <v>Programme is not compatible with this tool</v>
      </c>
      <c r="AC615" s="17" t="str">
        <f t="shared" si="56"/>
        <v/>
      </c>
      <c r="AD615" s="17">
        <f t="shared" si="57"/>
        <v>6</v>
      </c>
      <c r="AE615" s="17" t="str">
        <f t="shared" si="58"/>
        <v/>
      </c>
      <c r="AF615" s="17" t="str">
        <f t="shared" si="59"/>
        <v/>
      </c>
      <c r="AG615" s="17" t="str" cm="1">
        <f t="array" ref="AG615">IFERROR(IF(J615="Level",INDEX($M615:$S615,AC615+1),INDEX($M615:$S615,AC615)),"")</f>
        <v/>
      </c>
      <c r="AH615" s="17" cm="1">
        <f t="array" ref="AH615">IFERROR(IF(J615="Level",INDEX($M615:$S615,AD615+1),INDEX($M615:$S615,AD615)),"")</f>
        <v>0</v>
      </c>
      <c r="AI615" s="17" t="str" cm="1">
        <f t="array" ref="AI615">IFERROR(INDEX($M615:$S615,AE615),"")</f>
        <v/>
      </c>
      <c r="AJ615" s="17" t="str" cm="1">
        <f t="array" ref="AJ615">IFERROR(INDEX($M615:$S615,AF615),"")</f>
        <v/>
      </c>
      <c r="AK615" s="17" t="str" cm="1">
        <f t="array" ref="AK615">IFERROR(IF(J615="Level",INDEX($T615:$Z615,AC615+1),INDEX($T615:$Z615,AC615)),"")</f>
        <v/>
      </c>
      <c r="AL615" s="17" cm="1">
        <f t="array" ref="AL615">IFERROR(IF(J615="Level",INDEX($T615:$Z615,AD615+1),INDEX($T615:$Z615,AD615)),"")</f>
        <v>0</v>
      </c>
      <c r="AM615" s="17" t="str" cm="1">
        <f t="array" ref="AM615">IFERROR(INDEX($T615:$Z615,AE615),"")</f>
        <v/>
      </c>
      <c r="AN615" s="17" t="str" cm="1">
        <f t="array" ref="AN615">IFERROR(INDEX($T615:$Z615,AF615),"")</f>
        <v/>
      </c>
    </row>
    <row r="616" spans="1:40" ht="25.5" hidden="1" x14ac:dyDescent="0.2">
      <c r="A616" s="17" t="str">
        <f t="shared" si="54"/>
        <v>PhD Advanced Quantitative Methods in Social Sciences (Psychology): PRP3PSYPSY12</v>
      </c>
      <c r="B616" s="11" t="s">
        <v>3452</v>
      </c>
      <c r="C616" s="11" t="s">
        <v>32964</v>
      </c>
      <c r="D616" s="11" t="s">
        <v>3453</v>
      </c>
      <c r="E616" s="11" t="s">
        <v>149</v>
      </c>
      <c r="F616" s="11" t="s">
        <v>71</v>
      </c>
      <c r="G616" s="11" t="s">
        <v>32186</v>
      </c>
      <c r="H616" s="11" t="s">
        <v>72</v>
      </c>
      <c r="I616" s="11">
        <v>0</v>
      </c>
      <c r="J616" s="11" t="s">
        <v>32168</v>
      </c>
      <c r="K616" s="11" t="s">
        <v>32168</v>
      </c>
      <c r="L616" s="11">
        <v>0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0</v>
      </c>
      <c r="S616" s="11">
        <v>0</v>
      </c>
      <c r="T616" s="11">
        <v>0</v>
      </c>
      <c r="U616" s="11">
        <v>0</v>
      </c>
      <c r="V616" s="11">
        <v>0</v>
      </c>
      <c r="W616" s="11">
        <v>0</v>
      </c>
      <c r="X616" s="11">
        <v>0</v>
      </c>
      <c r="Y616" s="11">
        <v>0</v>
      </c>
      <c r="Z616" s="11">
        <v>0</v>
      </c>
      <c r="AA616" s="12" t="s">
        <v>32952</v>
      </c>
      <c r="AB616" s="17" t="str">
        <f t="shared" si="55"/>
        <v>Programme is not compatible with this tool</v>
      </c>
      <c r="AC616" s="17" t="str">
        <f t="shared" si="56"/>
        <v/>
      </c>
      <c r="AD616" s="17">
        <f t="shared" si="57"/>
        <v>6</v>
      </c>
      <c r="AE616" s="17" t="str">
        <f t="shared" si="58"/>
        <v/>
      </c>
      <c r="AF616" s="17" t="str">
        <f t="shared" si="59"/>
        <v/>
      </c>
      <c r="AG616" s="17" t="str" cm="1">
        <f t="array" ref="AG616">IFERROR(IF(J616="Level",INDEX($M616:$S616,AC616+1),INDEX($M616:$S616,AC616)),"")</f>
        <v/>
      </c>
      <c r="AH616" s="17" cm="1">
        <f t="array" ref="AH616">IFERROR(IF(J616="Level",INDEX($M616:$S616,AD616+1),INDEX($M616:$S616,AD616)),"")</f>
        <v>0</v>
      </c>
      <c r="AI616" s="17" t="str" cm="1">
        <f t="array" ref="AI616">IFERROR(INDEX($M616:$S616,AE616),"")</f>
        <v/>
      </c>
      <c r="AJ616" s="17" t="str" cm="1">
        <f t="array" ref="AJ616">IFERROR(INDEX($M616:$S616,AF616),"")</f>
        <v/>
      </c>
      <c r="AK616" s="17" t="str" cm="1">
        <f t="array" ref="AK616">IFERROR(IF(J616="Level",INDEX($T616:$Z616,AC616+1),INDEX($T616:$Z616,AC616)),"")</f>
        <v/>
      </c>
      <c r="AL616" s="17" cm="1">
        <f t="array" ref="AL616">IFERROR(IF(J616="Level",INDEX($T616:$Z616,AD616+1),INDEX($T616:$Z616,AD616)),"")</f>
        <v>0</v>
      </c>
      <c r="AM616" s="17" t="str" cm="1">
        <f t="array" ref="AM616">IFERROR(INDEX($T616:$Z616,AE616),"")</f>
        <v/>
      </c>
      <c r="AN616" s="17" t="str" cm="1">
        <f t="array" ref="AN616">IFERROR(INDEX($T616:$Z616,AF616),"")</f>
        <v/>
      </c>
    </row>
    <row r="617" spans="1:40" hidden="1" x14ac:dyDescent="0.2">
      <c r="A617" s="17" t="str">
        <f t="shared" si="54"/>
        <v>PhD Psychology (QUEX): PRP3PSYPSY13</v>
      </c>
      <c r="B617" s="11" t="s">
        <v>3454</v>
      </c>
      <c r="C617" s="11" t="s">
        <v>32964</v>
      </c>
      <c r="D617" s="11" t="s">
        <v>3455</v>
      </c>
      <c r="E617" s="11" t="s">
        <v>149</v>
      </c>
      <c r="F617" s="11" t="s">
        <v>71</v>
      </c>
      <c r="G617" s="11" t="s">
        <v>32186</v>
      </c>
      <c r="H617" s="11" t="s">
        <v>72</v>
      </c>
      <c r="I617" s="11">
        <v>0</v>
      </c>
      <c r="J617" s="11" t="s">
        <v>32168</v>
      </c>
      <c r="K617" s="11" t="s">
        <v>32168</v>
      </c>
      <c r="L617" s="11">
        <v>0</v>
      </c>
      <c r="M617" s="11">
        <v>0</v>
      </c>
      <c r="N617" s="11">
        <v>0</v>
      </c>
      <c r="O617" s="11">
        <v>0</v>
      </c>
      <c r="P617" s="11">
        <v>0</v>
      </c>
      <c r="Q617" s="11">
        <v>0</v>
      </c>
      <c r="R617" s="11">
        <v>0</v>
      </c>
      <c r="S617" s="11">
        <v>0</v>
      </c>
      <c r="T617" s="11">
        <v>0</v>
      </c>
      <c r="U617" s="11">
        <v>0</v>
      </c>
      <c r="V617" s="11">
        <v>0</v>
      </c>
      <c r="W617" s="11">
        <v>0</v>
      </c>
      <c r="X617" s="11">
        <v>0</v>
      </c>
      <c r="Y617" s="11">
        <v>0</v>
      </c>
      <c r="Z617" s="11">
        <v>0</v>
      </c>
      <c r="AA617" s="12" t="s">
        <v>32952</v>
      </c>
      <c r="AB617" s="17" t="str">
        <f t="shared" si="55"/>
        <v>Programme is not compatible with this tool</v>
      </c>
      <c r="AC617" s="17" t="str">
        <f t="shared" si="56"/>
        <v/>
      </c>
      <c r="AD617" s="17">
        <f t="shared" si="57"/>
        <v>6</v>
      </c>
      <c r="AE617" s="17" t="str">
        <f t="shared" si="58"/>
        <v/>
      </c>
      <c r="AF617" s="17" t="str">
        <f t="shared" si="59"/>
        <v/>
      </c>
      <c r="AG617" s="17" t="str" cm="1">
        <f t="array" ref="AG617">IFERROR(IF(J617="Level",INDEX($M617:$S617,AC617+1),INDEX($M617:$S617,AC617)),"")</f>
        <v/>
      </c>
      <c r="AH617" s="17" cm="1">
        <f t="array" ref="AH617">IFERROR(IF(J617="Level",INDEX($M617:$S617,AD617+1),INDEX($M617:$S617,AD617)),"")</f>
        <v>0</v>
      </c>
      <c r="AI617" s="17" t="str" cm="1">
        <f t="array" ref="AI617">IFERROR(INDEX($M617:$S617,AE617),"")</f>
        <v/>
      </c>
      <c r="AJ617" s="17" t="str" cm="1">
        <f t="array" ref="AJ617">IFERROR(INDEX($M617:$S617,AF617),"")</f>
        <v/>
      </c>
      <c r="AK617" s="17" t="str" cm="1">
        <f t="array" ref="AK617">IFERROR(IF(J617="Level",INDEX($T617:$Z617,AC617+1),INDEX($T617:$Z617,AC617)),"")</f>
        <v/>
      </c>
      <c r="AL617" s="17" cm="1">
        <f t="array" ref="AL617">IFERROR(IF(J617="Level",INDEX($T617:$Z617,AD617+1),INDEX($T617:$Z617,AD617)),"")</f>
        <v>0</v>
      </c>
      <c r="AM617" s="17" t="str" cm="1">
        <f t="array" ref="AM617">IFERROR(INDEX($T617:$Z617,AE617),"")</f>
        <v/>
      </c>
      <c r="AN617" s="17" t="str" cm="1">
        <f t="array" ref="AN617">IFERROR(INDEX($T617:$Z617,AF617),"")</f>
        <v/>
      </c>
    </row>
    <row r="618" spans="1:40" hidden="1" x14ac:dyDescent="0.2">
      <c r="A618" s="17" t="str">
        <f t="shared" si="54"/>
        <v>MPhil Medical Imaging: PRH2EMSEMS06</v>
      </c>
      <c r="B618" s="11" t="s">
        <v>2553</v>
      </c>
      <c r="C618" s="11" t="s">
        <v>32964</v>
      </c>
      <c r="D618" s="11" t="s">
        <v>2554</v>
      </c>
      <c r="E618" s="11" t="s">
        <v>1113</v>
      </c>
      <c r="F618" s="11" t="s">
        <v>71</v>
      </c>
      <c r="G618" s="11" t="s">
        <v>32186</v>
      </c>
      <c r="H618" s="11" t="s">
        <v>72</v>
      </c>
      <c r="I618" s="11">
        <v>0</v>
      </c>
      <c r="J618" s="11" t="s">
        <v>32168</v>
      </c>
      <c r="K618" s="11" t="s">
        <v>32168</v>
      </c>
      <c r="L618" s="11">
        <v>0</v>
      </c>
      <c r="M618" s="11">
        <v>0</v>
      </c>
      <c r="N618" s="11">
        <v>0</v>
      </c>
      <c r="O618" s="11">
        <v>0</v>
      </c>
      <c r="P618" s="11">
        <v>0</v>
      </c>
      <c r="Q618" s="11">
        <v>0</v>
      </c>
      <c r="R618" s="11">
        <v>0</v>
      </c>
      <c r="S618" s="11">
        <v>0</v>
      </c>
      <c r="T618" s="11">
        <v>0</v>
      </c>
      <c r="U618" s="11">
        <v>0</v>
      </c>
      <c r="V618" s="11">
        <v>0</v>
      </c>
      <c r="W618" s="11">
        <v>0</v>
      </c>
      <c r="X618" s="11">
        <v>0</v>
      </c>
      <c r="Y618" s="11">
        <v>0</v>
      </c>
      <c r="Z618" s="11">
        <v>0</v>
      </c>
      <c r="AA618" s="12" t="s">
        <v>32952</v>
      </c>
      <c r="AB618" s="17" t="str">
        <f t="shared" si="55"/>
        <v>Programme is not compatible with this tool</v>
      </c>
      <c r="AC618" s="17" t="str">
        <f t="shared" si="56"/>
        <v/>
      </c>
      <c r="AD618" s="17">
        <f t="shared" si="57"/>
        <v>6</v>
      </c>
      <c r="AE618" s="17" t="str">
        <f t="shared" si="58"/>
        <v/>
      </c>
      <c r="AF618" s="17" t="str">
        <f t="shared" si="59"/>
        <v/>
      </c>
      <c r="AG618" s="17" t="str" cm="1">
        <f t="array" ref="AG618">IFERROR(IF(J618="Level",INDEX($M618:$S618,AC618+1),INDEX($M618:$S618,AC618)),"")</f>
        <v/>
      </c>
      <c r="AH618" s="17" cm="1">
        <f t="array" ref="AH618">IFERROR(IF(J618="Level",INDEX($M618:$S618,AD618+1),INDEX($M618:$S618,AD618)),"")</f>
        <v>0</v>
      </c>
      <c r="AI618" s="17" t="str" cm="1">
        <f t="array" ref="AI618">IFERROR(INDEX($M618:$S618,AE618),"")</f>
        <v/>
      </c>
      <c r="AJ618" s="17" t="str" cm="1">
        <f t="array" ref="AJ618">IFERROR(INDEX($M618:$S618,AF618),"")</f>
        <v/>
      </c>
      <c r="AK618" s="17" t="str" cm="1">
        <f t="array" ref="AK618">IFERROR(IF(J618="Level",INDEX($T618:$Z618,AC618+1),INDEX($T618:$Z618,AC618)),"")</f>
        <v/>
      </c>
      <c r="AL618" s="17" cm="1">
        <f t="array" ref="AL618">IFERROR(IF(J618="Level",INDEX($T618:$Z618,AD618+1),INDEX($T618:$Z618,AD618)),"")</f>
        <v>0</v>
      </c>
      <c r="AM618" s="17" t="str" cm="1">
        <f t="array" ref="AM618">IFERROR(INDEX($T618:$Z618,AE618),"")</f>
        <v/>
      </c>
      <c r="AN618" s="17" t="str" cm="1">
        <f t="array" ref="AN618">IFERROR(INDEX($T618:$Z618,AF618),"")</f>
        <v/>
      </c>
    </row>
    <row r="619" spans="1:40" hidden="1" x14ac:dyDescent="0.2">
      <c r="A619" s="17" t="str">
        <f t="shared" si="54"/>
        <v>MScbyRes Medical Imaging: PRM3EMSEMS02</v>
      </c>
      <c r="B619" s="11" t="s">
        <v>3000</v>
      </c>
      <c r="C619" s="11" t="s">
        <v>32964</v>
      </c>
      <c r="D619" s="11" t="s">
        <v>3001</v>
      </c>
      <c r="E619" s="11" t="s">
        <v>1113</v>
      </c>
      <c r="F619" s="11" t="s">
        <v>71</v>
      </c>
      <c r="G619" s="11" t="s">
        <v>32186</v>
      </c>
      <c r="H619" s="11" t="s">
        <v>72</v>
      </c>
      <c r="I619" s="11">
        <v>0</v>
      </c>
      <c r="J619" s="11" t="s">
        <v>32168</v>
      </c>
      <c r="K619" s="11" t="s">
        <v>32168</v>
      </c>
      <c r="L619" s="11">
        <v>0</v>
      </c>
      <c r="M619" s="11">
        <v>0</v>
      </c>
      <c r="N619" s="11">
        <v>0</v>
      </c>
      <c r="O619" s="11">
        <v>0</v>
      </c>
      <c r="P619" s="11">
        <v>0</v>
      </c>
      <c r="Q619" s="11">
        <v>0</v>
      </c>
      <c r="R619" s="11">
        <v>0</v>
      </c>
      <c r="S619" s="11">
        <v>0</v>
      </c>
      <c r="T619" s="11">
        <v>0</v>
      </c>
      <c r="U619" s="11">
        <v>0</v>
      </c>
      <c r="V619" s="11">
        <v>0</v>
      </c>
      <c r="W619" s="11">
        <v>0</v>
      </c>
      <c r="X619" s="11">
        <v>0</v>
      </c>
      <c r="Y619" s="11">
        <v>0</v>
      </c>
      <c r="Z619" s="11">
        <v>0</v>
      </c>
      <c r="AA619" s="12" t="s">
        <v>32952</v>
      </c>
      <c r="AB619" s="17" t="str">
        <f t="shared" si="55"/>
        <v>Programme is not compatible with this tool</v>
      </c>
      <c r="AC619" s="17" t="str">
        <f t="shared" si="56"/>
        <v/>
      </c>
      <c r="AD619" s="17">
        <f t="shared" si="57"/>
        <v>6</v>
      </c>
      <c r="AE619" s="17" t="str">
        <f t="shared" si="58"/>
        <v/>
      </c>
      <c r="AF619" s="17" t="str">
        <f t="shared" si="59"/>
        <v/>
      </c>
      <c r="AG619" s="17" t="str" cm="1">
        <f t="array" ref="AG619">IFERROR(IF(J619="Level",INDEX($M619:$S619,AC619+1),INDEX($M619:$S619,AC619)),"")</f>
        <v/>
      </c>
      <c r="AH619" s="17" cm="1">
        <f t="array" ref="AH619">IFERROR(IF(J619="Level",INDEX($M619:$S619,AD619+1),INDEX($M619:$S619,AD619)),"")</f>
        <v>0</v>
      </c>
      <c r="AI619" s="17" t="str" cm="1">
        <f t="array" ref="AI619">IFERROR(INDEX($M619:$S619,AE619),"")</f>
        <v/>
      </c>
      <c r="AJ619" s="17" t="str" cm="1">
        <f t="array" ref="AJ619">IFERROR(INDEX($M619:$S619,AF619),"")</f>
        <v/>
      </c>
      <c r="AK619" s="17" t="str" cm="1">
        <f t="array" ref="AK619">IFERROR(IF(J619="Level",INDEX($T619:$Z619,AC619+1),INDEX($T619:$Z619,AC619)),"")</f>
        <v/>
      </c>
      <c r="AL619" s="17" cm="1">
        <f t="array" ref="AL619">IFERROR(IF(J619="Level",INDEX($T619:$Z619,AD619+1),INDEX($T619:$Z619,AD619)),"")</f>
        <v>0</v>
      </c>
      <c r="AM619" s="17" t="str" cm="1">
        <f t="array" ref="AM619">IFERROR(INDEX($T619:$Z619,AE619),"")</f>
        <v/>
      </c>
      <c r="AN619" s="17" t="str" cm="1">
        <f t="array" ref="AN619">IFERROR(INDEX($T619:$Z619,AF619),"")</f>
        <v/>
      </c>
    </row>
    <row r="620" spans="1:40" hidden="1" x14ac:dyDescent="0.2">
      <c r="A620" s="17" t="str">
        <f t="shared" si="54"/>
        <v>PhD Medical Imaging: PRP3EMSEMS05</v>
      </c>
      <c r="B620" s="11" t="s">
        <v>3251</v>
      </c>
      <c r="C620" s="11" t="s">
        <v>32964</v>
      </c>
      <c r="D620" s="11" t="s">
        <v>3252</v>
      </c>
      <c r="E620" s="11" t="s">
        <v>1113</v>
      </c>
      <c r="F620" s="11" t="s">
        <v>71</v>
      </c>
      <c r="G620" s="11" t="s">
        <v>32186</v>
      </c>
      <c r="H620" s="11" t="s">
        <v>72</v>
      </c>
      <c r="I620" s="11">
        <v>0</v>
      </c>
      <c r="J620" s="11" t="s">
        <v>32168</v>
      </c>
      <c r="K620" s="11" t="s">
        <v>32168</v>
      </c>
      <c r="L620" s="11">
        <v>0</v>
      </c>
      <c r="M620" s="11">
        <v>0</v>
      </c>
      <c r="N620" s="11">
        <v>0</v>
      </c>
      <c r="O620" s="11">
        <v>0</v>
      </c>
      <c r="P620" s="11">
        <v>0</v>
      </c>
      <c r="Q620" s="11">
        <v>0</v>
      </c>
      <c r="R620" s="11">
        <v>0</v>
      </c>
      <c r="S620" s="11">
        <v>0</v>
      </c>
      <c r="T620" s="11">
        <v>0</v>
      </c>
      <c r="U620" s="11">
        <v>0</v>
      </c>
      <c r="V620" s="11">
        <v>0</v>
      </c>
      <c r="W620" s="11">
        <v>0</v>
      </c>
      <c r="X620" s="11">
        <v>0</v>
      </c>
      <c r="Y620" s="11">
        <v>0</v>
      </c>
      <c r="Z620" s="11">
        <v>0</v>
      </c>
      <c r="AA620" s="12" t="s">
        <v>32952</v>
      </c>
      <c r="AB620" s="17" t="str">
        <f t="shared" si="55"/>
        <v>Programme is not compatible with this tool</v>
      </c>
      <c r="AC620" s="17" t="str">
        <f t="shared" si="56"/>
        <v/>
      </c>
      <c r="AD620" s="17">
        <f t="shared" si="57"/>
        <v>6</v>
      </c>
      <c r="AE620" s="17" t="str">
        <f t="shared" si="58"/>
        <v/>
      </c>
      <c r="AF620" s="17" t="str">
        <f t="shared" si="59"/>
        <v/>
      </c>
      <c r="AG620" s="17" t="str" cm="1">
        <f t="array" ref="AG620">IFERROR(IF(J620="Level",INDEX($M620:$S620,AC620+1),INDEX($M620:$S620,AC620)),"")</f>
        <v/>
      </c>
      <c r="AH620" s="17" cm="1">
        <f t="array" ref="AH620">IFERROR(IF(J620="Level",INDEX($M620:$S620,AD620+1),INDEX($M620:$S620,AD620)),"")</f>
        <v>0</v>
      </c>
      <c r="AI620" s="17" t="str" cm="1">
        <f t="array" ref="AI620">IFERROR(INDEX($M620:$S620,AE620),"")</f>
        <v/>
      </c>
      <c r="AJ620" s="17" t="str" cm="1">
        <f t="array" ref="AJ620">IFERROR(INDEX($M620:$S620,AF620),"")</f>
        <v/>
      </c>
      <c r="AK620" s="17" t="str" cm="1">
        <f t="array" ref="AK620">IFERROR(IF(J620="Level",INDEX($T620:$Z620,AC620+1),INDEX($T620:$Z620,AC620)),"")</f>
        <v/>
      </c>
      <c r="AL620" s="17" cm="1">
        <f t="array" ref="AL620">IFERROR(IF(J620="Level",INDEX($T620:$Z620,AD620+1),INDEX($T620:$Z620,AD620)),"")</f>
        <v>0</v>
      </c>
      <c r="AM620" s="17" t="str" cm="1">
        <f t="array" ref="AM620">IFERROR(INDEX($T620:$Z620,AE620),"")</f>
        <v/>
      </c>
      <c r="AN620" s="17" t="str" cm="1">
        <f t="array" ref="AN620">IFERROR(INDEX($T620:$Z620,AF620),"")</f>
        <v/>
      </c>
    </row>
    <row r="621" spans="1:40" hidden="1" x14ac:dyDescent="0.2">
      <c r="A621" s="17" t="str">
        <f t="shared" si="54"/>
        <v>MPhil Sport and Health Sciences: PRH2SHSSHS04</v>
      </c>
      <c r="B621" s="11" t="s">
        <v>2739</v>
      </c>
      <c r="C621" s="11" t="s">
        <v>32964</v>
      </c>
      <c r="D621" s="11" t="s">
        <v>2740</v>
      </c>
      <c r="E621" s="11" t="s">
        <v>152</v>
      </c>
      <c r="F621" s="11" t="s">
        <v>71</v>
      </c>
      <c r="G621" s="11" t="s">
        <v>32186</v>
      </c>
      <c r="H621" s="11" t="s">
        <v>72</v>
      </c>
      <c r="I621" s="11">
        <v>0</v>
      </c>
      <c r="J621" s="11" t="s">
        <v>32168</v>
      </c>
      <c r="K621" s="11" t="s">
        <v>32168</v>
      </c>
      <c r="L621" s="11">
        <v>0</v>
      </c>
      <c r="M621" s="11">
        <v>0</v>
      </c>
      <c r="N621" s="11">
        <v>0</v>
      </c>
      <c r="O621" s="11">
        <v>0</v>
      </c>
      <c r="P621" s="11">
        <v>0</v>
      </c>
      <c r="Q621" s="11">
        <v>0</v>
      </c>
      <c r="R621" s="11">
        <v>0</v>
      </c>
      <c r="S621" s="11">
        <v>0</v>
      </c>
      <c r="T621" s="11">
        <v>0</v>
      </c>
      <c r="U621" s="11">
        <v>0</v>
      </c>
      <c r="V621" s="11">
        <v>0</v>
      </c>
      <c r="W621" s="11">
        <v>0</v>
      </c>
      <c r="X621" s="11">
        <v>0</v>
      </c>
      <c r="Y621" s="11">
        <v>0</v>
      </c>
      <c r="Z621" s="11">
        <v>0</v>
      </c>
      <c r="AA621" s="12" t="s">
        <v>32952</v>
      </c>
      <c r="AB621" s="17" t="str">
        <f t="shared" si="55"/>
        <v>Programme is not compatible with this tool</v>
      </c>
      <c r="AC621" s="17" t="str">
        <f t="shared" si="56"/>
        <v/>
      </c>
      <c r="AD621" s="17">
        <f t="shared" si="57"/>
        <v>6</v>
      </c>
      <c r="AE621" s="17" t="str">
        <f t="shared" si="58"/>
        <v/>
      </c>
      <c r="AF621" s="17" t="str">
        <f t="shared" si="59"/>
        <v/>
      </c>
      <c r="AG621" s="17" t="str" cm="1">
        <f t="array" ref="AG621">IFERROR(IF(J621="Level",INDEX($M621:$S621,AC621+1),INDEX($M621:$S621,AC621)),"")</f>
        <v/>
      </c>
      <c r="AH621" s="17" cm="1">
        <f t="array" ref="AH621">IFERROR(IF(J621="Level",INDEX($M621:$S621,AD621+1),INDEX($M621:$S621,AD621)),"")</f>
        <v>0</v>
      </c>
      <c r="AI621" s="17" t="str" cm="1">
        <f t="array" ref="AI621">IFERROR(INDEX($M621:$S621,AE621),"")</f>
        <v/>
      </c>
      <c r="AJ621" s="17" t="str" cm="1">
        <f t="array" ref="AJ621">IFERROR(INDEX($M621:$S621,AF621),"")</f>
        <v/>
      </c>
      <c r="AK621" s="17" t="str" cm="1">
        <f t="array" ref="AK621">IFERROR(IF(J621="Level",INDEX($T621:$Z621,AC621+1),INDEX($T621:$Z621,AC621)),"")</f>
        <v/>
      </c>
      <c r="AL621" s="17" cm="1">
        <f t="array" ref="AL621">IFERROR(IF(J621="Level",INDEX($T621:$Z621,AD621+1),INDEX($T621:$Z621,AD621)),"")</f>
        <v>0</v>
      </c>
      <c r="AM621" s="17" t="str" cm="1">
        <f t="array" ref="AM621">IFERROR(INDEX($T621:$Z621,AE621),"")</f>
        <v/>
      </c>
      <c r="AN621" s="17" t="str" cm="1">
        <f t="array" ref="AN621">IFERROR(INDEX($T621:$Z621,AF621),"")</f>
        <v/>
      </c>
    </row>
    <row r="622" spans="1:40" hidden="1" x14ac:dyDescent="0.2">
      <c r="A622" s="17" t="str">
        <f t="shared" si="54"/>
        <v>MPhil Sport and Health Sciences (SWBio): PRH2SHSSHS05</v>
      </c>
      <c r="B622" s="11" t="s">
        <v>2741</v>
      </c>
      <c r="C622" s="11" t="s">
        <v>32964</v>
      </c>
      <c r="D622" s="11" t="s">
        <v>2742</v>
      </c>
      <c r="E622" s="11" t="s">
        <v>152</v>
      </c>
      <c r="F622" s="11" t="s">
        <v>71</v>
      </c>
      <c r="G622" s="11" t="s">
        <v>32186</v>
      </c>
      <c r="H622" s="11" t="s">
        <v>72</v>
      </c>
      <c r="I622" s="11">
        <v>0</v>
      </c>
      <c r="J622" s="11" t="s">
        <v>32168</v>
      </c>
      <c r="K622" s="11" t="s">
        <v>32168</v>
      </c>
      <c r="L622" s="11">
        <v>0</v>
      </c>
      <c r="M622" s="11">
        <v>0</v>
      </c>
      <c r="N622" s="11">
        <v>0</v>
      </c>
      <c r="O622" s="11">
        <v>0</v>
      </c>
      <c r="P622" s="11">
        <v>0</v>
      </c>
      <c r="Q622" s="11">
        <v>0</v>
      </c>
      <c r="R622" s="11">
        <v>0</v>
      </c>
      <c r="S622" s="11">
        <v>0</v>
      </c>
      <c r="T622" s="11">
        <v>0</v>
      </c>
      <c r="U622" s="11">
        <v>0</v>
      </c>
      <c r="V622" s="11">
        <v>0</v>
      </c>
      <c r="W622" s="11">
        <v>0</v>
      </c>
      <c r="X622" s="11">
        <v>0</v>
      </c>
      <c r="Y622" s="11">
        <v>0</v>
      </c>
      <c r="Z622" s="11">
        <v>0</v>
      </c>
      <c r="AA622" s="12" t="s">
        <v>32952</v>
      </c>
      <c r="AB622" s="17" t="str">
        <f t="shared" si="55"/>
        <v>Programme is not compatible with this tool</v>
      </c>
      <c r="AC622" s="17" t="str">
        <f t="shared" si="56"/>
        <v/>
      </c>
      <c r="AD622" s="17">
        <f t="shared" si="57"/>
        <v>6</v>
      </c>
      <c r="AE622" s="17" t="str">
        <f t="shared" si="58"/>
        <v/>
      </c>
      <c r="AF622" s="17" t="str">
        <f t="shared" si="59"/>
        <v/>
      </c>
      <c r="AG622" s="17" t="str" cm="1">
        <f t="array" ref="AG622">IFERROR(IF(J622="Level",INDEX($M622:$S622,AC622+1),INDEX($M622:$S622,AC622)),"")</f>
        <v/>
      </c>
      <c r="AH622" s="17" cm="1">
        <f t="array" ref="AH622">IFERROR(IF(J622="Level",INDEX($M622:$S622,AD622+1),INDEX($M622:$S622,AD622)),"")</f>
        <v>0</v>
      </c>
      <c r="AI622" s="17" t="str" cm="1">
        <f t="array" ref="AI622">IFERROR(INDEX($M622:$S622,AE622),"")</f>
        <v/>
      </c>
      <c r="AJ622" s="17" t="str" cm="1">
        <f t="array" ref="AJ622">IFERROR(INDEX($M622:$S622,AF622),"")</f>
        <v/>
      </c>
      <c r="AK622" s="17" t="str" cm="1">
        <f t="array" ref="AK622">IFERROR(IF(J622="Level",INDEX($T622:$Z622,AC622+1),INDEX($T622:$Z622,AC622)),"")</f>
        <v/>
      </c>
      <c r="AL622" s="17" cm="1">
        <f t="array" ref="AL622">IFERROR(IF(J622="Level",INDEX($T622:$Z622,AD622+1),INDEX($T622:$Z622,AD622)),"")</f>
        <v>0</v>
      </c>
      <c r="AM622" s="17" t="str" cm="1">
        <f t="array" ref="AM622">IFERROR(INDEX($T622:$Z622,AE622),"")</f>
        <v/>
      </c>
      <c r="AN622" s="17" t="str" cm="1">
        <f t="array" ref="AN622">IFERROR(INDEX($T622:$Z622,AF622),"")</f>
        <v/>
      </c>
    </row>
    <row r="623" spans="1:40" hidden="1" x14ac:dyDescent="0.2">
      <c r="A623" s="17" t="str">
        <f t="shared" si="54"/>
        <v>MPhil Sport and Health Sciences (SS): PRH2SHSSHS07</v>
      </c>
      <c r="B623" s="11" t="s">
        <v>2744</v>
      </c>
      <c r="C623" s="11" t="s">
        <v>32964</v>
      </c>
      <c r="D623" s="11" t="s">
        <v>2745</v>
      </c>
      <c r="E623" s="11" t="s">
        <v>152</v>
      </c>
      <c r="F623" s="11" t="s">
        <v>71</v>
      </c>
      <c r="G623" s="11" t="s">
        <v>32186</v>
      </c>
      <c r="H623" s="11" t="s">
        <v>72</v>
      </c>
      <c r="I623" s="11">
        <v>0</v>
      </c>
      <c r="J623" s="11" t="s">
        <v>32168</v>
      </c>
      <c r="K623" s="11" t="s">
        <v>32168</v>
      </c>
      <c r="L623" s="11">
        <v>0</v>
      </c>
      <c r="M623" s="11">
        <v>0</v>
      </c>
      <c r="N623" s="11">
        <v>0</v>
      </c>
      <c r="O623" s="11">
        <v>0</v>
      </c>
      <c r="P623" s="11">
        <v>0</v>
      </c>
      <c r="Q623" s="11">
        <v>0</v>
      </c>
      <c r="R623" s="11">
        <v>0</v>
      </c>
      <c r="S623" s="11">
        <v>0</v>
      </c>
      <c r="T623" s="11">
        <v>0</v>
      </c>
      <c r="U623" s="11">
        <v>0</v>
      </c>
      <c r="V623" s="11">
        <v>0</v>
      </c>
      <c r="W623" s="11">
        <v>0</v>
      </c>
      <c r="X623" s="11">
        <v>0</v>
      </c>
      <c r="Y623" s="11">
        <v>0</v>
      </c>
      <c r="Z623" s="11">
        <v>0</v>
      </c>
      <c r="AA623" s="12" t="s">
        <v>32952</v>
      </c>
      <c r="AB623" s="17" t="str">
        <f t="shared" si="55"/>
        <v>Programme is not compatible with this tool</v>
      </c>
      <c r="AC623" s="17" t="str">
        <f t="shared" si="56"/>
        <v/>
      </c>
      <c r="AD623" s="17">
        <f t="shared" si="57"/>
        <v>6</v>
      </c>
      <c r="AE623" s="17" t="str">
        <f t="shared" si="58"/>
        <v/>
      </c>
      <c r="AF623" s="17" t="str">
        <f t="shared" si="59"/>
        <v/>
      </c>
      <c r="AG623" s="17" t="str" cm="1">
        <f t="array" ref="AG623">IFERROR(IF(J623="Level",INDEX($M623:$S623,AC623+1),INDEX($M623:$S623,AC623)),"")</f>
        <v/>
      </c>
      <c r="AH623" s="17" cm="1">
        <f t="array" ref="AH623">IFERROR(IF(J623="Level",INDEX($M623:$S623,AD623+1),INDEX($M623:$S623,AD623)),"")</f>
        <v>0</v>
      </c>
      <c r="AI623" s="17" t="str" cm="1">
        <f t="array" ref="AI623">IFERROR(INDEX($M623:$S623,AE623),"")</f>
        <v/>
      </c>
      <c r="AJ623" s="17" t="str" cm="1">
        <f t="array" ref="AJ623">IFERROR(INDEX($M623:$S623,AF623),"")</f>
        <v/>
      </c>
      <c r="AK623" s="17" t="str" cm="1">
        <f t="array" ref="AK623">IFERROR(IF(J623="Level",INDEX($T623:$Z623,AC623+1),INDEX($T623:$Z623,AC623)),"")</f>
        <v/>
      </c>
      <c r="AL623" s="17" cm="1">
        <f t="array" ref="AL623">IFERROR(IF(J623="Level",INDEX($T623:$Z623,AD623+1),INDEX($T623:$Z623,AD623)),"")</f>
        <v>0</v>
      </c>
      <c r="AM623" s="17" t="str" cm="1">
        <f t="array" ref="AM623">IFERROR(INDEX($T623:$Z623,AE623),"")</f>
        <v/>
      </c>
      <c r="AN623" s="17" t="str" cm="1">
        <f t="array" ref="AN623">IFERROR(INDEX($T623:$Z623,AF623),"")</f>
        <v/>
      </c>
    </row>
    <row r="624" spans="1:40" hidden="1" x14ac:dyDescent="0.2">
      <c r="A624" s="17" t="str">
        <f t="shared" si="54"/>
        <v>MPhil Sport and Health Sciences (QUEX): PRH2SHSSHS08</v>
      </c>
      <c r="B624" s="11" t="s">
        <v>2746</v>
      </c>
      <c r="C624" s="11" t="s">
        <v>32964</v>
      </c>
      <c r="D624" s="11" t="s">
        <v>2747</v>
      </c>
      <c r="E624" s="11" t="s">
        <v>152</v>
      </c>
      <c r="F624" s="11" t="s">
        <v>71</v>
      </c>
      <c r="G624" s="11" t="s">
        <v>32186</v>
      </c>
      <c r="H624" s="11" t="s">
        <v>72</v>
      </c>
      <c r="I624" s="11">
        <v>0</v>
      </c>
      <c r="J624" s="11" t="s">
        <v>32168</v>
      </c>
      <c r="K624" s="11" t="s">
        <v>32168</v>
      </c>
      <c r="L624" s="11">
        <v>0</v>
      </c>
      <c r="M624" s="11">
        <v>0</v>
      </c>
      <c r="N624" s="11">
        <v>0</v>
      </c>
      <c r="O624" s="11">
        <v>0</v>
      </c>
      <c r="P624" s="11">
        <v>0</v>
      </c>
      <c r="Q624" s="11">
        <v>0</v>
      </c>
      <c r="R624" s="11">
        <v>0</v>
      </c>
      <c r="S624" s="11">
        <v>0</v>
      </c>
      <c r="T624" s="11">
        <v>0</v>
      </c>
      <c r="U624" s="11">
        <v>0</v>
      </c>
      <c r="V624" s="11">
        <v>0</v>
      </c>
      <c r="W624" s="11">
        <v>0</v>
      </c>
      <c r="X624" s="11">
        <v>0</v>
      </c>
      <c r="Y624" s="11">
        <v>0</v>
      </c>
      <c r="Z624" s="11">
        <v>0</v>
      </c>
      <c r="AA624" s="12" t="s">
        <v>32952</v>
      </c>
      <c r="AB624" s="17" t="str">
        <f t="shared" si="55"/>
        <v>Programme is not compatible with this tool</v>
      </c>
      <c r="AC624" s="17" t="str">
        <f t="shared" si="56"/>
        <v/>
      </c>
      <c r="AD624" s="17">
        <f t="shared" si="57"/>
        <v>6</v>
      </c>
      <c r="AE624" s="17" t="str">
        <f t="shared" si="58"/>
        <v/>
      </c>
      <c r="AF624" s="17" t="str">
        <f t="shared" si="59"/>
        <v/>
      </c>
      <c r="AG624" s="17" t="str" cm="1">
        <f t="array" ref="AG624">IFERROR(IF(J624="Level",INDEX($M624:$S624,AC624+1),INDEX($M624:$S624,AC624)),"")</f>
        <v/>
      </c>
      <c r="AH624" s="17" cm="1">
        <f t="array" ref="AH624">IFERROR(IF(J624="Level",INDEX($M624:$S624,AD624+1),INDEX($M624:$S624,AD624)),"")</f>
        <v>0</v>
      </c>
      <c r="AI624" s="17" t="str" cm="1">
        <f t="array" ref="AI624">IFERROR(INDEX($M624:$S624,AE624),"")</f>
        <v/>
      </c>
      <c r="AJ624" s="17" t="str" cm="1">
        <f t="array" ref="AJ624">IFERROR(INDEX($M624:$S624,AF624),"")</f>
        <v/>
      </c>
      <c r="AK624" s="17" t="str" cm="1">
        <f t="array" ref="AK624">IFERROR(IF(J624="Level",INDEX($T624:$Z624,AC624+1),INDEX($T624:$Z624,AC624)),"")</f>
        <v/>
      </c>
      <c r="AL624" s="17" cm="1">
        <f t="array" ref="AL624">IFERROR(IF(J624="Level",INDEX($T624:$Z624,AD624+1),INDEX($T624:$Z624,AD624)),"")</f>
        <v>0</v>
      </c>
      <c r="AM624" s="17" t="str" cm="1">
        <f t="array" ref="AM624">IFERROR(INDEX($T624:$Z624,AE624),"")</f>
        <v/>
      </c>
      <c r="AN624" s="17" t="str" cm="1">
        <f t="array" ref="AN624">IFERROR(INDEX($T624:$Z624,AF624),"")</f>
        <v/>
      </c>
    </row>
    <row r="625" spans="1:40" hidden="1" x14ac:dyDescent="0.2">
      <c r="A625" s="17" t="str">
        <f t="shared" si="54"/>
        <v>MPhil Health and Wellbeing (SWDTC): PRH2SHSSHSBA</v>
      </c>
      <c r="B625" s="11" t="s">
        <v>2749</v>
      </c>
      <c r="C625" s="11" t="s">
        <v>32964</v>
      </c>
      <c r="D625" s="11" t="s">
        <v>2750</v>
      </c>
      <c r="E625" s="11" t="s">
        <v>152</v>
      </c>
      <c r="F625" s="11" t="s">
        <v>71</v>
      </c>
      <c r="G625" s="11" t="s">
        <v>32186</v>
      </c>
      <c r="H625" s="11" t="s">
        <v>72</v>
      </c>
      <c r="I625" s="11">
        <v>0</v>
      </c>
      <c r="J625" s="11" t="s">
        <v>32168</v>
      </c>
      <c r="K625" s="11" t="s">
        <v>32168</v>
      </c>
      <c r="L625" s="11">
        <v>0</v>
      </c>
      <c r="M625" s="11">
        <v>0</v>
      </c>
      <c r="N625" s="11">
        <v>0</v>
      </c>
      <c r="O625" s="11">
        <v>0</v>
      </c>
      <c r="P625" s="11">
        <v>0</v>
      </c>
      <c r="Q625" s="11">
        <v>0</v>
      </c>
      <c r="R625" s="11">
        <v>0</v>
      </c>
      <c r="S625" s="11">
        <v>0</v>
      </c>
      <c r="T625" s="11">
        <v>0</v>
      </c>
      <c r="U625" s="11">
        <v>0</v>
      </c>
      <c r="V625" s="11">
        <v>0</v>
      </c>
      <c r="W625" s="11">
        <v>0</v>
      </c>
      <c r="X625" s="11">
        <v>0</v>
      </c>
      <c r="Y625" s="11">
        <v>0</v>
      </c>
      <c r="Z625" s="11">
        <v>0</v>
      </c>
      <c r="AA625" s="12" t="s">
        <v>32952</v>
      </c>
      <c r="AB625" s="17" t="str">
        <f t="shared" si="55"/>
        <v>Programme is not compatible with this tool</v>
      </c>
      <c r="AC625" s="17" t="str">
        <f t="shared" si="56"/>
        <v/>
      </c>
      <c r="AD625" s="17">
        <f t="shared" si="57"/>
        <v>6</v>
      </c>
      <c r="AE625" s="17" t="str">
        <f t="shared" si="58"/>
        <v/>
      </c>
      <c r="AF625" s="17" t="str">
        <f t="shared" si="59"/>
        <v/>
      </c>
      <c r="AG625" s="17" t="str" cm="1">
        <f t="array" ref="AG625">IFERROR(IF(J625="Level",INDEX($M625:$S625,AC625+1),INDEX($M625:$S625,AC625)),"")</f>
        <v/>
      </c>
      <c r="AH625" s="17" cm="1">
        <f t="array" ref="AH625">IFERROR(IF(J625="Level",INDEX($M625:$S625,AD625+1),INDEX($M625:$S625,AD625)),"")</f>
        <v>0</v>
      </c>
      <c r="AI625" s="17" t="str" cm="1">
        <f t="array" ref="AI625">IFERROR(INDEX($M625:$S625,AE625),"")</f>
        <v/>
      </c>
      <c r="AJ625" s="17" t="str" cm="1">
        <f t="array" ref="AJ625">IFERROR(INDEX($M625:$S625,AF625),"")</f>
        <v/>
      </c>
      <c r="AK625" s="17" t="str" cm="1">
        <f t="array" ref="AK625">IFERROR(IF(J625="Level",INDEX($T625:$Z625,AC625+1),INDEX($T625:$Z625,AC625)),"")</f>
        <v/>
      </c>
      <c r="AL625" s="17" cm="1">
        <f t="array" ref="AL625">IFERROR(IF(J625="Level",INDEX($T625:$Z625,AD625+1),INDEX($T625:$Z625,AD625)),"")</f>
        <v>0</v>
      </c>
      <c r="AM625" s="17" t="str" cm="1">
        <f t="array" ref="AM625">IFERROR(INDEX($T625:$Z625,AE625),"")</f>
        <v/>
      </c>
      <c r="AN625" s="17" t="str" cm="1">
        <f t="array" ref="AN625">IFERROR(INDEX($T625:$Z625,AF625),"")</f>
        <v/>
      </c>
    </row>
    <row r="626" spans="1:40" hidden="1" x14ac:dyDescent="0.2">
      <c r="A626" s="17" t="str">
        <f t="shared" si="54"/>
        <v>MPhil Health and Wellbeing: PRH2SHSSHSEA</v>
      </c>
      <c r="B626" s="11" t="s">
        <v>2751</v>
      </c>
      <c r="C626" s="11" t="s">
        <v>32964</v>
      </c>
      <c r="D626" s="11" t="s">
        <v>2558</v>
      </c>
      <c r="E626" s="11" t="s">
        <v>152</v>
      </c>
      <c r="F626" s="11" t="s">
        <v>71</v>
      </c>
      <c r="G626" s="11" t="s">
        <v>32186</v>
      </c>
      <c r="H626" s="11" t="s">
        <v>72</v>
      </c>
      <c r="I626" s="11">
        <v>0</v>
      </c>
      <c r="J626" s="11" t="s">
        <v>32168</v>
      </c>
      <c r="K626" s="11" t="s">
        <v>32168</v>
      </c>
      <c r="L626" s="11">
        <v>0</v>
      </c>
      <c r="M626" s="11">
        <v>0</v>
      </c>
      <c r="N626" s="11">
        <v>0</v>
      </c>
      <c r="O626" s="11">
        <v>0</v>
      </c>
      <c r="P626" s="11">
        <v>0</v>
      </c>
      <c r="Q626" s="11">
        <v>0</v>
      </c>
      <c r="R626" s="11">
        <v>0</v>
      </c>
      <c r="S626" s="11">
        <v>0</v>
      </c>
      <c r="T626" s="11">
        <v>0</v>
      </c>
      <c r="U626" s="11">
        <v>0</v>
      </c>
      <c r="V626" s="11">
        <v>0</v>
      </c>
      <c r="W626" s="11">
        <v>0</v>
      </c>
      <c r="X626" s="11">
        <v>0</v>
      </c>
      <c r="Y626" s="11">
        <v>0</v>
      </c>
      <c r="Z626" s="11">
        <v>0</v>
      </c>
      <c r="AA626" s="12" t="s">
        <v>32952</v>
      </c>
      <c r="AB626" s="17" t="str">
        <f t="shared" si="55"/>
        <v>Programme is not compatible with this tool</v>
      </c>
      <c r="AC626" s="17" t="str">
        <f t="shared" si="56"/>
        <v/>
      </c>
      <c r="AD626" s="17">
        <f t="shared" si="57"/>
        <v>6</v>
      </c>
      <c r="AE626" s="17" t="str">
        <f t="shared" si="58"/>
        <v/>
      </c>
      <c r="AF626" s="17" t="str">
        <f t="shared" si="59"/>
        <v/>
      </c>
      <c r="AG626" s="17" t="str" cm="1">
        <f t="array" ref="AG626">IFERROR(IF(J626="Level",INDEX($M626:$S626,AC626+1),INDEX($M626:$S626,AC626)),"")</f>
        <v/>
      </c>
      <c r="AH626" s="17" cm="1">
        <f t="array" ref="AH626">IFERROR(IF(J626="Level",INDEX($M626:$S626,AD626+1),INDEX($M626:$S626,AD626)),"")</f>
        <v>0</v>
      </c>
      <c r="AI626" s="17" t="str" cm="1">
        <f t="array" ref="AI626">IFERROR(INDEX($M626:$S626,AE626),"")</f>
        <v/>
      </c>
      <c r="AJ626" s="17" t="str" cm="1">
        <f t="array" ref="AJ626">IFERROR(INDEX($M626:$S626,AF626),"")</f>
        <v/>
      </c>
      <c r="AK626" s="17" t="str" cm="1">
        <f t="array" ref="AK626">IFERROR(IF(J626="Level",INDEX($T626:$Z626,AC626+1),INDEX($T626:$Z626,AC626)),"")</f>
        <v/>
      </c>
      <c r="AL626" s="17" cm="1">
        <f t="array" ref="AL626">IFERROR(IF(J626="Level",INDEX($T626:$Z626,AD626+1),INDEX($T626:$Z626,AD626)),"")</f>
        <v>0</v>
      </c>
      <c r="AM626" s="17" t="str" cm="1">
        <f t="array" ref="AM626">IFERROR(INDEX($T626:$Z626,AE626),"")</f>
        <v/>
      </c>
      <c r="AN626" s="17" t="str" cm="1">
        <f t="array" ref="AN626">IFERROR(INDEX($T626:$Z626,AF626),"")</f>
        <v/>
      </c>
    </row>
    <row r="627" spans="1:40" hidden="1" x14ac:dyDescent="0.2">
      <c r="A627" s="17" t="str">
        <f t="shared" si="54"/>
        <v>MScbyRes Sport and Health Sciences: PRM3SHSSHS01</v>
      </c>
      <c r="B627" s="11" t="s">
        <v>3058</v>
      </c>
      <c r="C627" s="11" t="s">
        <v>32964</v>
      </c>
      <c r="D627" s="11" t="s">
        <v>3059</v>
      </c>
      <c r="E627" s="11" t="s">
        <v>152</v>
      </c>
      <c r="F627" s="11" t="s">
        <v>71</v>
      </c>
      <c r="G627" s="11" t="s">
        <v>32186</v>
      </c>
      <c r="H627" s="11" t="s">
        <v>72</v>
      </c>
      <c r="I627" s="11">
        <v>0</v>
      </c>
      <c r="J627" s="11" t="s">
        <v>32168</v>
      </c>
      <c r="K627" s="11" t="s">
        <v>32168</v>
      </c>
      <c r="L627" s="11">
        <v>0</v>
      </c>
      <c r="M627" s="11">
        <v>0</v>
      </c>
      <c r="N627" s="11">
        <v>0</v>
      </c>
      <c r="O627" s="11">
        <v>0</v>
      </c>
      <c r="P627" s="11">
        <v>0</v>
      </c>
      <c r="Q627" s="11">
        <v>0</v>
      </c>
      <c r="R627" s="11">
        <v>0</v>
      </c>
      <c r="S627" s="11">
        <v>0</v>
      </c>
      <c r="T627" s="11">
        <v>0</v>
      </c>
      <c r="U627" s="11">
        <v>0</v>
      </c>
      <c r="V627" s="11">
        <v>0</v>
      </c>
      <c r="W627" s="11">
        <v>0</v>
      </c>
      <c r="X627" s="11">
        <v>0</v>
      </c>
      <c r="Y627" s="11">
        <v>0</v>
      </c>
      <c r="Z627" s="11">
        <v>0</v>
      </c>
      <c r="AA627" s="12" t="s">
        <v>32952</v>
      </c>
      <c r="AB627" s="17" t="str">
        <f t="shared" si="55"/>
        <v>Programme is not compatible with this tool</v>
      </c>
      <c r="AC627" s="17" t="str">
        <f t="shared" si="56"/>
        <v/>
      </c>
      <c r="AD627" s="17">
        <f t="shared" si="57"/>
        <v>6</v>
      </c>
      <c r="AE627" s="17" t="str">
        <f t="shared" si="58"/>
        <v/>
      </c>
      <c r="AF627" s="17" t="str">
        <f t="shared" si="59"/>
        <v/>
      </c>
      <c r="AG627" s="17" t="str" cm="1">
        <f t="array" ref="AG627">IFERROR(IF(J627="Level",INDEX($M627:$S627,AC627+1),INDEX($M627:$S627,AC627)),"")</f>
        <v/>
      </c>
      <c r="AH627" s="17" cm="1">
        <f t="array" ref="AH627">IFERROR(IF(J627="Level",INDEX($M627:$S627,AD627+1),INDEX($M627:$S627,AD627)),"")</f>
        <v>0</v>
      </c>
      <c r="AI627" s="17" t="str" cm="1">
        <f t="array" ref="AI627">IFERROR(INDEX($M627:$S627,AE627),"")</f>
        <v/>
      </c>
      <c r="AJ627" s="17" t="str" cm="1">
        <f t="array" ref="AJ627">IFERROR(INDEX($M627:$S627,AF627),"")</f>
        <v/>
      </c>
      <c r="AK627" s="17" t="str" cm="1">
        <f t="array" ref="AK627">IFERROR(IF(J627="Level",INDEX($T627:$Z627,AC627+1),INDEX($T627:$Z627,AC627)),"")</f>
        <v/>
      </c>
      <c r="AL627" s="17" cm="1">
        <f t="array" ref="AL627">IFERROR(IF(J627="Level",INDEX($T627:$Z627,AD627+1),INDEX($T627:$Z627,AD627)),"")</f>
        <v>0</v>
      </c>
      <c r="AM627" s="17" t="str" cm="1">
        <f t="array" ref="AM627">IFERROR(INDEX($T627:$Z627,AE627),"")</f>
        <v/>
      </c>
      <c r="AN627" s="17" t="str" cm="1">
        <f t="array" ref="AN627">IFERROR(INDEX($T627:$Z627,AF627),"")</f>
        <v/>
      </c>
    </row>
    <row r="628" spans="1:40" hidden="1" x14ac:dyDescent="0.2">
      <c r="A628" s="17" t="str">
        <f t="shared" si="54"/>
        <v>PhDbyPub Sport and Health Sciences: PRP2SHSSHS01</v>
      </c>
      <c r="B628" s="11" t="s">
        <v>3964</v>
      </c>
      <c r="C628" s="11" t="s">
        <v>32964</v>
      </c>
      <c r="D628" s="11" t="s">
        <v>3965</v>
      </c>
      <c r="E628" s="11" t="s">
        <v>152</v>
      </c>
      <c r="F628" s="11" t="s">
        <v>71</v>
      </c>
      <c r="G628" s="11" t="s">
        <v>32186</v>
      </c>
      <c r="H628" s="11" t="s">
        <v>72</v>
      </c>
      <c r="I628" s="11">
        <v>0</v>
      </c>
      <c r="J628" s="11" t="s">
        <v>32168</v>
      </c>
      <c r="K628" s="11" t="s">
        <v>32168</v>
      </c>
      <c r="L628" s="11">
        <v>0</v>
      </c>
      <c r="M628" s="11">
        <v>0</v>
      </c>
      <c r="N628" s="11">
        <v>0</v>
      </c>
      <c r="O628" s="11">
        <v>0</v>
      </c>
      <c r="P628" s="11">
        <v>0</v>
      </c>
      <c r="Q628" s="11">
        <v>0</v>
      </c>
      <c r="R628" s="11">
        <v>0</v>
      </c>
      <c r="S628" s="11">
        <v>0</v>
      </c>
      <c r="T628" s="11">
        <v>0</v>
      </c>
      <c r="U628" s="11">
        <v>0</v>
      </c>
      <c r="V628" s="11">
        <v>0</v>
      </c>
      <c r="W628" s="11">
        <v>0</v>
      </c>
      <c r="X628" s="11">
        <v>0</v>
      </c>
      <c r="Y628" s="11">
        <v>0</v>
      </c>
      <c r="Z628" s="11">
        <v>0</v>
      </c>
      <c r="AA628" s="12" t="s">
        <v>32952</v>
      </c>
      <c r="AB628" s="17" t="str">
        <f t="shared" si="55"/>
        <v>Programme is not compatible with this tool</v>
      </c>
      <c r="AC628" s="17" t="str">
        <f t="shared" si="56"/>
        <v/>
      </c>
      <c r="AD628" s="17">
        <f t="shared" si="57"/>
        <v>6</v>
      </c>
      <c r="AE628" s="17" t="str">
        <f t="shared" si="58"/>
        <v/>
      </c>
      <c r="AF628" s="17" t="str">
        <f t="shared" si="59"/>
        <v/>
      </c>
      <c r="AG628" s="17" t="str" cm="1">
        <f t="array" ref="AG628">IFERROR(IF(J628="Level",INDEX($M628:$S628,AC628+1),INDEX($M628:$S628,AC628)),"")</f>
        <v/>
      </c>
      <c r="AH628" s="17" cm="1">
        <f t="array" ref="AH628">IFERROR(IF(J628="Level",INDEX($M628:$S628,AD628+1),INDEX($M628:$S628,AD628)),"")</f>
        <v>0</v>
      </c>
      <c r="AI628" s="17" t="str" cm="1">
        <f t="array" ref="AI628">IFERROR(INDEX($M628:$S628,AE628),"")</f>
        <v/>
      </c>
      <c r="AJ628" s="17" t="str" cm="1">
        <f t="array" ref="AJ628">IFERROR(INDEX($M628:$S628,AF628),"")</f>
        <v/>
      </c>
      <c r="AK628" s="17" t="str" cm="1">
        <f t="array" ref="AK628">IFERROR(IF(J628="Level",INDEX($T628:$Z628,AC628+1),INDEX($T628:$Z628,AC628)),"")</f>
        <v/>
      </c>
      <c r="AL628" s="17" cm="1">
        <f t="array" ref="AL628">IFERROR(IF(J628="Level",INDEX($T628:$Z628,AD628+1),INDEX($T628:$Z628,AD628)),"")</f>
        <v>0</v>
      </c>
      <c r="AM628" s="17" t="str" cm="1">
        <f t="array" ref="AM628">IFERROR(INDEX($T628:$Z628,AE628),"")</f>
        <v/>
      </c>
      <c r="AN628" s="17" t="str" cm="1">
        <f t="array" ref="AN628">IFERROR(INDEX($T628:$Z628,AF628),"")</f>
        <v/>
      </c>
    </row>
    <row r="629" spans="1:40" hidden="1" x14ac:dyDescent="0.2">
      <c r="A629" s="17" t="str">
        <f t="shared" si="54"/>
        <v>PhD Sport and Health Sciences: PRP3SHSSHS04</v>
      </c>
      <c r="B629" s="11" t="s">
        <v>3482</v>
      </c>
      <c r="C629" s="11" t="s">
        <v>32964</v>
      </c>
      <c r="D629" s="11" t="s">
        <v>3483</v>
      </c>
      <c r="E629" s="11" t="s">
        <v>152</v>
      </c>
      <c r="F629" s="11" t="s">
        <v>71</v>
      </c>
      <c r="G629" s="11" t="s">
        <v>32186</v>
      </c>
      <c r="H629" s="11" t="s">
        <v>72</v>
      </c>
      <c r="I629" s="11">
        <v>0</v>
      </c>
      <c r="J629" s="11" t="s">
        <v>32168</v>
      </c>
      <c r="K629" s="11" t="s">
        <v>32168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0</v>
      </c>
      <c r="X629" s="11">
        <v>0</v>
      </c>
      <c r="Y629" s="11">
        <v>0</v>
      </c>
      <c r="Z629" s="11">
        <v>0</v>
      </c>
      <c r="AA629" s="12" t="s">
        <v>32952</v>
      </c>
      <c r="AB629" s="17" t="str">
        <f t="shared" si="55"/>
        <v>Programme is not compatible with this tool</v>
      </c>
      <c r="AC629" s="17" t="str">
        <f t="shared" si="56"/>
        <v/>
      </c>
      <c r="AD629" s="17">
        <f t="shared" si="57"/>
        <v>6</v>
      </c>
      <c r="AE629" s="17" t="str">
        <f t="shared" si="58"/>
        <v/>
      </c>
      <c r="AF629" s="17" t="str">
        <f t="shared" si="59"/>
        <v/>
      </c>
      <c r="AG629" s="17" t="str" cm="1">
        <f t="array" ref="AG629">IFERROR(IF(J629="Level",INDEX($M629:$S629,AC629+1),INDEX($M629:$S629,AC629)),"")</f>
        <v/>
      </c>
      <c r="AH629" s="17" cm="1">
        <f t="array" ref="AH629">IFERROR(IF(J629="Level",INDEX($M629:$S629,AD629+1),INDEX($M629:$S629,AD629)),"")</f>
        <v>0</v>
      </c>
      <c r="AI629" s="17" t="str" cm="1">
        <f t="array" ref="AI629">IFERROR(INDEX($M629:$S629,AE629),"")</f>
        <v/>
      </c>
      <c r="AJ629" s="17" t="str" cm="1">
        <f t="array" ref="AJ629">IFERROR(INDEX($M629:$S629,AF629),"")</f>
        <v/>
      </c>
      <c r="AK629" s="17" t="str" cm="1">
        <f t="array" ref="AK629">IFERROR(IF(J629="Level",INDEX($T629:$Z629,AC629+1),INDEX($T629:$Z629,AC629)),"")</f>
        <v/>
      </c>
      <c r="AL629" s="17" cm="1">
        <f t="array" ref="AL629">IFERROR(IF(J629="Level",INDEX($T629:$Z629,AD629+1),INDEX($T629:$Z629,AD629)),"")</f>
        <v>0</v>
      </c>
      <c r="AM629" s="17" t="str" cm="1">
        <f t="array" ref="AM629">IFERROR(INDEX($T629:$Z629,AE629),"")</f>
        <v/>
      </c>
      <c r="AN629" s="17" t="str" cm="1">
        <f t="array" ref="AN629">IFERROR(INDEX($T629:$Z629,AF629),"")</f>
        <v/>
      </c>
    </row>
    <row r="630" spans="1:40" hidden="1" x14ac:dyDescent="0.2">
      <c r="A630" s="17" t="str">
        <f t="shared" si="54"/>
        <v>PhD Sport and Health Sciences (SWBio): PRP3SHSSHS05</v>
      </c>
      <c r="B630" s="11" t="s">
        <v>3484</v>
      </c>
      <c r="C630" s="11" t="s">
        <v>32964</v>
      </c>
      <c r="D630" s="11" t="s">
        <v>3485</v>
      </c>
      <c r="E630" s="11" t="s">
        <v>152</v>
      </c>
      <c r="F630" s="11" t="s">
        <v>71</v>
      </c>
      <c r="G630" s="11" t="s">
        <v>32186</v>
      </c>
      <c r="H630" s="11" t="s">
        <v>72</v>
      </c>
      <c r="I630" s="11">
        <v>0</v>
      </c>
      <c r="J630" s="11" t="s">
        <v>32168</v>
      </c>
      <c r="K630" s="11" t="s">
        <v>32168</v>
      </c>
      <c r="L630" s="11">
        <v>0</v>
      </c>
      <c r="M630" s="11">
        <v>0</v>
      </c>
      <c r="N630" s="11">
        <v>0</v>
      </c>
      <c r="O630" s="11">
        <v>0</v>
      </c>
      <c r="P630" s="11">
        <v>0</v>
      </c>
      <c r="Q630" s="11">
        <v>0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0</v>
      </c>
      <c r="Z630" s="11">
        <v>0</v>
      </c>
      <c r="AA630" s="12" t="s">
        <v>32952</v>
      </c>
      <c r="AB630" s="17" t="str">
        <f t="shared" si="55"/>
        <v>Programme is not compatible with this tool</v>
      </c>
      <c r="AC630" s="17" t="str">
        <f t="shared" si="56"/>
        <v/>
      </c>
      <c r="AD630" s="17">
        <f t="shared" si="57"/>
        <v>6</v>
      </c>
      <c r="AE630" s="17" t="str">
        <f t="shared" si="58"/>
        <v/>
      </c>
      <c r="AF630" s="17" t="str">
        <f t="shared" si="59"/>
        <v/>
      </c>
      <c r="AG630" s="17" t="str" cm="1">
        <f t="array" ref="AG630">IFERROR(IF(J630="Level",INDEX($M630:$S630,AC630+1),INDEX($M630:$S630,AC630)),"")</f>
        <v/>
      </c>
      <c r="AH630" s="17" cm="1">
        <f t="array" ref="AH630">IFERROR(IF(J630="Level",INDEX($M630:$S630,AD630+1),INDEX($M630:$S630,AD630)),"")</f>
        <v>0</v>
      </c>
      <c r="AI630" s="17" t="str" cm="1">
        <f t="array" ref="AI630">IFERROR(INDEX($M630:$S630,AE630),"")</f>
        <v/>
      </c>
      <c r="AJ630" s="17" t="str" cm="1">
        <f t="array" ref="AJ630">IFERROR(INDEX($M630:$S630,AF630),"")</f>
        <v/>
      </c>
      <c r="AK630" s="17" t="str" cm="1">
        <f t="array" ref="AK630">IFERROR(IF(J630="Level",INDEX($T630:$Z630,AC630+1),INDEX($T630:$Z630,AC630)),"")</f>
        <v/>
      </c>
      <c r="AL630" s="17" cm="1">
        <f t="array" ref="AL630">IFERROR(IF(J630="Level",INDEX($T630:$Z630,AD630+1),INDEX($T630:$Z630,AD630)),"")</f>
        <v>0</v>
      </c>
      <c r="AM630" s="17" t="str" cm="1">
        <f t="array" ref="AM630">IFERROR(INDEX($T630:$Z630,AE630),"")</f>
        <v/>
      </c>
      <c r="AN630" s="17" t="str" cm="1">
        <f t="array" ref="AN630">IFERROR(INDEX($T630:$Z630,AF630),"")</f>
        <v/>
      </c>
    </row>
    <row r="631" spans="1:40" hidden="1" x14ac:dyDescent="0.2">
      <c r="A631" s="17" t="str">
        <f t="shared" si="54"/>
        <v>PhD Sport and Health Sciences (Split Site): PRP3SHSSHS07</v>
      </c>
      <c r="B631" s="11" t="s">
        <v>3488</v>
      </c>
      <c r="C631" s="11" t="s">
        <v>32964</v>
      </c>
      <c r="D631" s="11" t="s">
        <v>32201</v>
      </c>
      <c r="E631" s="11" t="s">
        <v>152</v>
      </c>
      <c r="F631" s="11" t="s">
        <v>71</v>
      </c>
      <c r="G631" s="11" t="s">
        <v>32186</v>
      </c>
      <c r="H631" s="11" t="s">
        <v>72</v>
      </c>
      <c r="I631" s="11">
        <v>0</v>
      </c>
      <c r="J631" s="11" t="s">
        <v>32168</v>
      </c>
      <c r="K631" s="11" t="s">
        <v>32168</v>
      </c>
      <c r="L631" s="11">
        <v>0</v>
      </c>
      <c r="M631" s="11">
        <v>0</v>
      </c>
      <c r="N631" s="11">
        <v>0</v>
      </c>
      <c r="O631" s="11">
        <v>0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  <c r="Z631" s="11">
        <v>0</v>
      </c>
      <c r="AA631" s="12" t="s">
        <v>32952</v>
      </c>
      <c r="AB631" s="17" t="str">
        <f t="shared" si="55"/>
        <v>Programme is not compatible with this tool</v>
      </c>
      <c r="AC631" s="17" t="str">
        <f t="shared" si="56"/>
        <v/>
      </c>
      <c r="AD631" s="17">
        <f t="shared" si="57"/>
        <v>6</v>
      </c>
      <c r="AE631" s="17" t="str">
        <f t="shared" si="58"/>
        <v/>
      </c>
      <c r="AF631" s="17" t="str">
        <f t="shared" si="59"/>
        <v/>
      </c>
      <c r="AG631" s="17" t="str" cm="1">
        <f t="array" ref="AG631">IFERROR(IF(J631="Level",INDEX($M631:$S631,AC631+1),INDEX($M631:$S631,AC631)),"")</f>
        <v/>
      </c>
      <c r="AH631" s="17" cm="1">
        <f t="array" ref="AH631">IFERROR(IF(J631="Level",INDEX($M631:$S631,AD631+1),INDEX($M631:$S631,AD631)),"")</f>
        <v>0</v>
      </c>
      <c r="AI631" s="17" t="str" cm="1">
        <f t="array" ref="AI631">IFERROR(INDEX($M631:$S631,AE631),"")</f>
        <v/>
      </c>
      <c r="AJ631" s="17" t="str" cm="1">
        <f t="array" ref="AJ631">IFERROR(INDEX($M631:$S631,AF631),"")</f>
        <v/>
      </c>
      <c r="AK631" s="17" t="str" cm="1">
        <f t="array" ref="AK631">IFERROR(IF(J631="Level",INDEX($T631:$Z631,AC631+1),INDEX($T631:$Z631,AC631)),"")</f>
        <v/>
      </c>
      <c r="AL631" s="17" cm="1">
        <f t="array" ref="AL631">IFERROR(IF(J631="Level",INDEX($T631:$Z631,AD631+1),INDEX($T631:$Z631,AD631)),"")</f>
        <v>0</v>
      </c>
      <c r="AM631" s="17" t="str" cm="1">
        <f t="array" ref="AM631">IFERROR(INDEX($T631:$Z631,AE631),"")</f>
        <v/>
      </c>
      <c r="AN631" s="17" t="str" cm="1">
        <f t="array" ref="AN631">IFERROR(INDEX($T631:$Z631,AF631),"")</f>
        <v/>
      </c>
    </row>
    <row r="632" spans="1:40" hidden="1" x14ac:dyDescent="0.2">
      <c r="A632" s="17" t="str">
        <f t="shared" si="54"/>
        <v>PhD Sport and Health Sciences (QUEX): PRP3SHSSHS08</v>
      </c>
      <c r="B632" s="11" t="s">
        <v>3489</v>
      </c>
      <c r="C632" s="11" t="s">
        <v>32964</v>
      </c>
      <c r="D632" s="11" t="s">
        <v>3490</v>
      </c>
      <c r="E632" s="11" t="s">
        <v>152</v>
      </c>
      <c r="F632" s="11" t="s">
        <v>71</v>
      </c>
      <c r="G632" s="11" t="s">
        <v>32186</v>
      </c>
      <c r="H632" s="11" t="s">
        <v>72</v>
      </c>
      <c r="I632" s="11">
        <v>0</v>
      </c>
      <c r="J632" s="11" t="s">
        <v>32168</v>
      </c>
      <c r="K632" s="11" t="s">
        <v>32168</v>
      </c>
      <c r="L632" s="11">
        <v>0</v>
      </c>
      <c r="M632" s="11">
        <v>0</v>
      </c>
      <c r="N632" s="11">
        <v>0</v>
      </c>
      <c r="O632" s="11">
        <v>0</v>
      </c>
      <c r="P632" s="11">
        <v>0</v>
      </c>
      <c r="Q632" s="11">
        <v>0</v>
      </c>
      <c r="R632" s="11">
        <v>0</v>
      </c>
      <c r="S632" s="11">
        <v>0</v>
      </c>
      <c r="T632" s="11">
        <v>0</v>
      </c>
      <c r="U632" s="11">
        <v>0</v>
      </c>
      <c r="V632" s="11">
        <v>0</v>
      </c>
      <c r="W632" s="11">
        <v>0</v>
      </c>
      <c r="X632" s="11">
        <v>0</v>
      </c>
      <c r="Y632" s="11">
        <v>0</v>
      </c>
      <c r="Z632" s="11">
        <v>0</v>
      </c>
      <c r="AA632" s="12" t="s">
        <v>32952</v>
      </c>
      <c r="AB632" s="17" t="str">
        <f t="shared" si="55"/>
        <v>Programme is not compatible with this tool</v>
      </c>
      <c r="AC632" s="17" t="str">
        <f t="shared" si="56"/>
        <v/>
      </c>
      <c r="AD632" s="17">
        <f t="shared" si="57"/>
        <v>6</v>
      </c>
      <c r="AE632" s="17" t="str">
        <f t="shared" si="58"/>
        <v/>
      </c>
      <c r="AF632" s="17" t="str">
        <f t="shared" si="59"/>
        <v/>
      </c>
      <c r="AG632" s="17" t="str" cm="1">
        <f t="array" ref="AG632">IFERROR(IF(J632="Level",INDEX($M632:$S632,AC632+1),INDEX($M632:$S632,AC632)),"")</f>
        <v/>
      </c>
      <c r="AH632" s="17" cm="1">
        <f t="array" ref="AH632">IFERROR(IF(J632="Level",INDEX($M632:$S632,AD632+1),INDEX($M632:$S632,AD632)),"")</f>
        <v>0</v>
      </c>
      <c r="AI632" s="17" t="str" cm="1">
        <f t="array" ref="AI632">IFERROR(INDEX($M632:$S632,AE632),"")</f>
        <v/>
      </c>
      <c r="AJ632" s="17" t="str" cm="1">
        <f t="array" ref="AJ632">IFERROR(INDEX($M632:$S632,AF632),"")</f>
        <v/>
      </c>
      <c r="AK632" s="17" t="str" cm="1">
        <f t="array" ref="AK632">IFERROR(IF(J632="Level",INDEX($T632:$Z632,AC632+1),INDEX($T632:$Z632,AC632)),"")</f>
        <v/>
      </c>
      <c r="AL632" s="17" cm="1">
        <f t="array" ref="AL632">IFERROR(IF(J632="Level",INDEX($T632:$Z632,AD632+1),INDEX($T632:$Z632,AD632)),"")</f>
        <v>0</v>
      </c>
      <c r="AM632" s="17" t="str" cm="1">
        <f t="array" ref="AM632">IFERROR(INDEX($T632:$Z632,AE632),"")</f>
        <v/>
      </c>
      <c r="AN632" s="17" t="str" cm="1">
        <f t="array" ref="AN632">IFERROR(INDEX($T632:$Z632,AF632),"")</f>
        <v/>
      </c>
    </row>
    <row r="633" spans="1:40" hidden="1" x14ac:dyDescent="0.2">
      <c r="A633" s="17" t="str">
        <f t="shared" si="54"/>
        <v>PhD Health and Wellbeing (SWDTC): PRP3SHSSHSBA</v>
      </c>
      <c r="B633" s="11" t="s">
        <v>3493</v>
      </c>
      <c r="C633" s="11" t="s">
        <v>32964</v>
      </c>
      <c r="D633" s="11" t="s">
        <v>3494</v>
      </c>
      <c r="E633" s="11" t="s">
        <v>152</v>
      </c>
      <c r="F633" s="11" t="s">
        <v>71</v>
      </c>
      <c r="G633" s="11" t="s">
        <v>32186</v>
      </c>
      <c r="H633" s="11" t="s">
        <v>72</v>
      </c>
      <c r="I633" s="11">
        <v>0</v>
      </c>
      <c r="J633" s="11" t="s">
        <v>32168</v>
      </c>
      <c r="K633" s="11" t="s">
        <v>32168</v>
      </c>
      <c r="L633" s="11">
        <v>0</v>
      </c>
      <c r="M633" s="11">
        <v>0</v>
      </c>
      <c r="N633" s="11">
        <v>0</v>
      </c>
      <c r="O633" s="11">
        <v>0</v>
      </c>
      <c r="P633" s="11">
        <v>0</v>
      </c>
      <c r="Q633" s="11">
        <v>0</v>
      </c>
      <c r="R633" s="11">
        <v>0</v>
      </c>
      <c r="S633" s="11">
        <v>0</v>
      </c>
      <c r="T633" s="11">
        <v>0</v>
      </c>
      <c r="U633" s="11">
        <v>0</v>
      </c>
      <c r="V633" s="11">
        <v>0</v>
      </c>
      <c r="W633" s="11">
        <v>0</v>
      </c>
      <c r="X633" s="11">
        <v>0</v>
      </c>
      <c r="Y633" s="11">
        <v>0</v>
      </c>
      <c r="Z633" s="11">
        <v>0</v>
      </c>
      <c r="AA633" s="12" t="s">
        <v>32952</v>
      </c>
      <c r="AB633" s="17" t="str">
        <f t="shared" si="55"/>
        <v>Programme is not compatible with this tool</v>
      </c>
      <c r="AC633" s="17" t="str">
        <f t="shared" si="56"/>
        <v/>
      </c>
      <c r="AD633" s="17">
        <f t="shared" si="57"/>
        <v>6</v>
      </c>
      <c r="AE633" s="17" t="str">
        <f t="shared" si="58"/>
        <v/>
      </c>
      <c r="AF633" s="17" t="str">
        <f t="shared" si="59"/>
        <v/>
      </c>
      <c r="AG633" s="17" t="str" cm="1">
        <f t="array" ref="AG633">IFERROR(IF(J633="Level",INDEX($M633:$S633,AC633+1),INDEX($M633:$S633,AC633)),"")</f>
        <v/>
      </c>
      <c r="AH633" s="17" cm="1">
        <f t="array" ref="AH633">IFERROR(IF(J633="Level",INDEX($M633:$S633,AD633+1),INDEX($M633:$S633,AD633)),"")</f>
        <v>0</v>
      </c>
      <c r="AI633" s="17" t="str" cm="1">
        <f t="array" ref="AI633">IFERROR(INDEX($M633:$S633,AE633),"")</f>
        <v/>
      </c>
      <c r="AJ633" s="17" t="str" cm="1">
        <f t="array" ref="AJ633">IFERROR(INDEX($M633:$S633,AF633),"")</f>
        <v/>
      </c>
      <c r="AK633" s="17" t="str" cm="1">
        <f t="array" ref="AK633">IFERROR(IF(J633="Level",INDEX($T633:$Z633,AC633+1),INDEX($T633:$Z633,AC633)),"")</f>
        <v/>
      </c>
      <c r="AL633" s="17" cm="1">
        <f t="array" ref="AL633">IFERROR(IF(J633="Level",INDEX($T633:$Z633,AD633+1),INDEX($T633:$Z633,AD633)),"")</f>
        <v>0</v>
      </c>
      <c r="AM633" s="17" t="str" cm="1">
        <f t="array" ref="AM633">IFERROR(INDEX($T633:$Z633,AE633),"")</f>
        <v/>
      </c>
      <c r="AN633" s="17" t="str" cm="1">
        <f t="array" ref="AN633">IFERROR(INDEX($T633:$Z633,AF633),"")</f>
        <v/>
      </c>
    </row>
    <row r="634" spans="1:40" hidden="1" x14ac:dyDescent="0.2">
      <c r="A634" s="17" t="str">
        <f t="shared" si="54"/>
        <v>PhD Health and Wellbeing: PRP3SHSSHSEA</v>
      </c>
      <c r="B634" s="11" t="s">
        <v>3495</v>
      </c>
      <c r="C634" s="11" t="s">
        <v>32964</v>
      </c>
      <c r="D634" s="11" t="s">
        <v>3256</v>
      </c>
      <c r="E634" s="11" t="s">
        <v>152</v>
      </c>
      <c r="F634" s="11" t="s">
        <v>71</v>
      </c>
      <c r="G634" s="11" t="s">
        <v>32186</v>
      </c>
      <c r="H634" s="11" t="s">
        <v>72</v>
      </c>
      <c r="I634" s="11">
        <v>0</v>
      </c>
      <c r="J634" s="11" t="s">
        <v>32168</v>
      </c>
      <c r="K634" s="11" t="s">
        <v>32168</v>
      </c>
      <c r="L634" s="11">
        <v>0</v>
      </c>
      <c r="M634" s="11">
        <v>0</v>
      </c>
      <c r="N634" s="11">
        <v>0</v>
      </c>
      <c r="O634" s="11">
        <v>0</v>
      </c>
      <c r="P634" s="11">
        <v>0</v>
      </c>
      <c r="Q634" s="11">
        <v>0</v>
      </c>
      <c r="R634" s="11">
        <v>0</v>
      </c>
      <c r="S634" s="11">
        <v>0</v>
      </c>
      <c r="T634" s="11">
        <v>0</v>
      </c>
      <c r="U634" s="11">
        <v>0</v>
      </c>
      <c r="V634" s="11">
        <v>0</v>
      </c>
      <c r="W634" s="11">
        <v>0</v>
      </c>
      <c r="X634" s="11">
        <v>0</v>
      </c>
      <c r="Y634" s="11">
        <v>0</v>
      </c>
      <c r="Z634" s="11">
        <v>0</v>
      </c>
      <c r="AA634" s="12" t="s">
        <v>32952</v>
      </c>
      <c r="AB634" s="17" t="str">
        <f t="shared" si="55"/>
        <v>Programme is not compatible with this tool</v>
      </c>
      <c r="AC634" s="17" t="str">
        <f t="shared" si="56"/>
        <v/>
      </c>
      <c r="AD634" s="17">
        <f t="shared" si="57"/>
        <v>6</v>
      </c>
      <c r="AE634" s="17" t="str">
        <f t="shared" si="58"/>
        <v/>
      </c>
      <c r="AF634" s="17" t="str">
        <f t="shared" si="59"/>
        <v/>
      </c>
      <c r="AG634" s="17" t="str" cm="1">
        <f t="array" ref="AG634">IFERROR(IF(J634="Level",INDEX($M634:$S634,AC634+1),INDEX($M634:$S634,AC634)),"")</f>
        <v/>
      </c>
      <c r="AH634" s="17" cm="1">
        <f t="array" ref="AH634">IFERROR(IF(J634="Level",INDEX($M634:$S634,AD634+1),INDEX($M634:$S634,AD634)),"")</f>
        <v>0</v>
      </c>
      <c r="AI634" s="17" t="str" cm="1">
        <f t="array" ref="AI634">IFERROR(INDEX($M634:$S634,AE634),"")</f>
        <v/>
      </c>
      <c r="AJ634" s="17" t="str" cm="1">
        <f t="array" ref="AJ634">IFERROR(INDEX($M634:$S634,AF634),"")</f>
        <v/>
      </c>
      <c r="AK634" s="17" t="str" cm="1">
        <f t="array" ref="AK634">IFERROR(IF(J634="Level",INDEX($T634:$Z634,AC634+1),INDEX($T634:$Z634,AC634)),"")</f>
        <v/>
      </c>
      <c r="AL634" s="17" cm="1">
        <f t="array" ref="AL634">IFERROR(IF(J634="Level",INDEX($T634:$Z634,AD634+1),INDEX($T634:$Z634,AD634)),"")</f>
        <v>0</v>
      </c>
      <c r="AM634" s="17" t="str" cm="1">
        <f t="array" ref="AM634">IFERROR(INDEX($T634:$Z634,AE634),"")</f>
        <v/>
      </c>
      <c r="AN634" s="17" t="str" cm="1">
        <f t="array" ref="AN634">IFERROR(INDEX($T634:$Z634,AF634),"")</f>
        <v/>
      </c>
    </row>
    <row r="635" spans="1:40" ht="25.5" hidden="1" x14ac:dyDescent="0.2">
      <c r="A635" s="17" t="str">
        <f t="shared" si="54"/>
        <v>South West Biosciences Doctoral Training Partnership (SWBio DTP) - Cornwall: PRZ9BIOBIOCA</v>
      </c>
      <c r="B635" s="11" t="s">
        <v>2291</v>
      </c>
      <c r="C635" s="11" t="s">
        <v>32964</v>
      </c>
      <c r="D635" s="11" t="s">
        <v>32173</v>
      </c>
      <c r="E635" s="11" t="s">
        <v>133</v>
      </c>
      <c r="F635" s="11" t="s">
        <v>82</v>
      </c>
      <c r="G635" s="11" t="s">
        <v>32167</v>
      </c>
      <c r="H635" s="11" t="s">
        <v>72</v>
      </c>
      <c r="I635" s="11">
        <v>0</v>
      </c>
      <c r="J635" s="11" t="s">
        <v>32168</v>
      </c>
      <c r="K635" s="11" t="s">
        <v>32168</v>
      </c>
      <c r="L635" s="11">
        <v>0</v>
      </c>
      <c r="M635" s="11">
        <v>0</v>
      </c>
      <c r="N635" s="11">
        <v>0</v>
      </c>
      <c r="O635" s="11">
        <v>0</v>
      </c>
      <c r="P635" s="11">
        <v>0</v>
      </c>
      <c r="Q635" s="11">
        <v>0</v>
      </c>
      <c r="R635" s="11">
        <v>0</v>
      </c>
      <c r="S635" s="11">
        <v>0</v>
      </c>
      <c r="T635" s="11">
        <v>0</v>
      </c>
      <c r="U635" s="11">
        <v>0</v>
      </c>
      <c r="V635" s="11">
        <v>0</v>
      </c>
      <c r="W635" s="11">
        <v>0</v>
      </c>
      <c r="X635" s="11">
        <v>0</v>
      </c>
      <c r="Y635" s="11">
        <v>0</v>
      </c>
      <c r="Z635" s="11">
        <v>0</v>
      </c>
      <c r="AA635" s="12" t="s">
        <v>32952</v>
      </c>
      <c r="AB635" s="17" t="str">
        <f t="shared" si="55"/>
        <v>Programme is not compatible with this tool</v>
      </c>
      <c r="AC635" s="17" t="str">
        <f t="shared" si="56"/>
        <v/>
      </c>
      <c r="AD635" s="17">
        <f t="shared" si="57"/>
        <v>6</v>
      </c>
      <c r="AE635" s="17" t="str">
        <f t="shared" si="58"/>
        <v/>
      </c>
      <c r="AF635" s="17" t="str">
        <f t="shared" si="59"/>
        <v/>
      </c>
      <c r="AG635" s="17" t="str" cm="1">
        <f t="array" ref="AG635">IFERROR(IF(J635="Level",INDEX($M635:$S635,AC635+1),INDEX($M635:$S635,AC635)),"")</f>
        <v/>
      </c>
      <c r="AH635" s="17" cm="1">
        <f t="array" ref="AH635">IFERROR(IF(J635="Level",INDEX($M635:$S635,AD635+1),INDEX($M635:$S635,AD635)),"")</f>
        <v>0</v>
      </c>
      <c r="AI635" s="17" t="str" cm="1">
        <f t="array" ref="AI635">IFERROR(INDEX($M635:$S635,AE635),"")</f>
        <v/>
      </c>
      <c r="AJ635" s="17" t="str" cm="1">
        <f t="array" ref="AJ635">IFERROR(INDEX($M635:$S635,AF635),"")</f>
        <v/>
      </c>
      <c r="AK635" s="17" t="str" cm="1">
        <f t="array" ref="AK635">IFERROR(IF(J635="Level",INDEX($T635:$Z635,AC635+1),INDEX($T635:$Z635,AC635)),"")</f>
        <v/>
      </c>
      <c r="AL635" s="17" cm="1">
        <f t="array" ref="AL635">IFERROR(IF(J635="Level",INDEX($T635:$Z635,AD635+1),INDEX($T635:$Z635,AD635)),"")</f>
        <v>0</v>
      </c>
      <c r="AM635" s="17" t="str" cm="1">
        <f t="array" ref="AM635">IFERROR(INDEX($T635:$Z635,AE635),"")</f>
        <v/>
      </c>
      <c r="AN635" s="17" t="str" cm="1">
        <f t="array" ref="AN635">IFERROR(INDEX($T635:$Z635,AF635),"")</f>
        <v/>
      </c>
    </row>
    <row r="636" spans="1:40" ht="38.25" hidden="1" x14ac:dyDescent="0.2">
      <c r="A636" s="17" t="str">
        <f t="shared" si="54"/>
        <v>Engineering and Physical Sciences Research Council Water Informatics Science and Engineering Centre for Doctoral Training (EPSRC WISE CDT): PRZ9ECSECS01</v>
      </c>
      <c r="B636" s="11" t="s">
        <v>2301</v>
      </c>
      <c r="C636" s="11" t="s">
        <v>32964</v>
      </c>
      <c r="D636" s="11" t="s">
        <v>32768</v>
      </c>
      <c r="E636" s="11" t="s">
        <v>409</v>
      </c>
      <c r="F636" s="11" t="s">
        <v>82</v>
      </c>
      <c r="G636" s="11" t="s">
        <v>32167</v>
      </c>
      <c r="H636" s="11" t="s">
        <v>72</v>
      </c>
      <c r="I636" s="11">
        <v>0</v>
      </c>
      <c r="J636" s="11" t="s">
        <v>32168</v>
      </c>
      <c r="K636" s="11" t="s">
        <v>32168</v>
      </c>
      <c r="L636" s="11">
        <v>0</v>
      </c>
      <c r="M636" s="11">
        <v>0</v>
      </c>
      <c r="N636" s="11">
        <v>0</v>
      </c>
      <c r="O636" s="11">
        <v>0</v>
      </c>
      <c r="P636" s="11">
        <v>0</v>
      </c>
      <c r="Q636" s="11">
        <v>0</v>
      </c>
      <c r="R636" s="11">
        <v>0</v>
      </c>
      <c r="S636" s="11">
        <v>0</v>
      </c>
      <c r="T636" s="11">
        <v>0</v>
      </c>
      <c r="U636" s="11">
        <v>0</v>
      </c>
      <c r="V636" s="11">
        <v>0</v>
      </c>
      <c r="W636" s="11">
        <v>0</v>
      </c>
      <c r="X636" s="11">
        <v>0</v>
      </c>
      <c r="Y636" s="11">
        <v>0</v>
      </c>
      <c r="Z636" s="11">
        <v>0</v>
      </c>
      <c r="AA636" s="12" t="s">
        <v>32952</v>
      </c>
      <c r="AB636" s="17" t="str">
        <f t="shared" si="55"/>
        <v>Programme is not compatible with this tool</v>
      </c>
      <c r="AC636" s="17" t="str">
        <f t="shared" si="56"/>
        <v/>
      </c>
      <c r="AD636" s="17">
        <f t="shared" si="57"/>
        <v>6</v>
      </c>
      <c r="AE636" s="17" t="str">
        <f t="shared" si="58"/>
        <v/>
      </c>
      <c r="AF636" s="17" t="str">
        <f t="shared" si="59"/>
        <v/>
      </c>
      <c r="AG636" s="17" t="str" cm="1">
        <f t="array" ref="AG636">IFERROR(IF(J636="Level",INDEX($M636:$S636,AC636+1),INDEX($M636:$S636,AC636)),"")</f>
        <v/>
      </c>
      <c r="AH636" s="17" cm="1">
        <f t="array" ref="AH636">IFERROR(IF(J636="Level",INDEX($M636:$S636,AD636+1),INDEX($M636:$S636,AD636)),"")</f>
        <v>0</v>
      </c>
      <c r="AI636" s="17" t="str" cm="1">
        <f t="array" ref="AI636">IFERROR(INDEX($M636:$S636,AE636),"")</f>
        <v/>
      </c>
      <c r="AJ636" s="17" t="str" cm="1">
        <f t="array" ref="AJ636">IFERROR(INDEX($M636:$S636,AF636),"")</f>
        <v/>
      </c>
      <c r="AK636" s="17" t="str" cm="1">
        <f t="array" ref="AK636">IFERROR(IF(J636="Level",INDEX($T636:$Z636,AC636+1),INDEX($T636:$Z636,AC636)),"")</f>
        <v/>
      </c>
      <c r="AL636" s="17" cm="1">
        <f t="array" ref="AL636">IFERROR(IF(J636="Level",INDEX($T636:$Z636,AD636+1),INDEX($T636:$Z636,AD636)),"")</f>
        <v>0</v>
      </c>
      <c r="AM636" s="17" t="str" cm="1">
        <f t="array" ref="AM636">IFERROR(INDEX($T636:$Z636,AE636),"")</f>
        <v/>
      </c>
      <c r="AN636" s="17" t="str" cm="1">
        <f t="array" ref="AN636">IFERROR(INDEX($T636:$Z636,AF636),"")</f>
        <v/>
      </c>
    </row>
    <row r="637" spans="1:40" ht="38.25" hidden="1" x14ac:dyDescent="0.2">
      <c r="A637" s="17" t="str">
        <f t="shared" si="54"/>
        <v>Engineering and Physical Sciences Research Council Centre for Doctoral Training (EPSRC CDT) in Sustainable Materials and Manufacturing: PRZ9ECSECS02</v>
      </c>
      <c r="B637" s="11" t="s">
        <v>2302</v>
      </c>
      <c r="C637" s="11" t="s">
        <v>32964</v>
      </c>
      <c r="D637" s="11" t="s">
        <v>32770</v>
      </c>
      <c r="E637" s="11" t="s">
        <v>409</v>
      </c>
      <c r="F637" s="11" t="s">
        <v>82</v>
      </c>
      <c r="G637" s="11" t="s">
        <v>32167</v>
      </c>
      <c r="H637" s="11" t="s">
        <v>72</v>
      </c>
      <c r="I637" s="11">
        <v>0</v>
      </c>
      <c r="J637" s="11" t="s">
        <v>32168</v>
      </c>
      <c r="K637" s="11" t="s">
        <v>32168</v>
      </c>
      <c r="L637" s="11">
        <v>0</v>
      </c>
      <c r="M637" s="11">
        <v>0</v>
      </c>
      <c r="N637" s="11">
        <v>0</v>
      </c>
      <c r="O637" s="11">
        <v>0</v>
      </c>
      <c r="P637" s="11">
        <v>0</v>
      </c>
      <c r="Q637" s="11">
        <v>0</v>
      </c>
      <c r="R637" s="11">
        <v>0</v>
      </c>
      <c r="S637" s="11">
        <v>0</v>
      </c>
      <c r="T637" s="11">
        <v>0</v>
      </c>
      <c r="U637" s="11">
        <v>0</v>
      </c>
      <c r="V637" s="11">
        <v>0</v>
      </c>
      <c r="W637" s="11">
        <v>0</v>
      </c>
      <c r="X637" s="11">
        <v>0</v>
      </c>
      <c r="Y637" s="11">
        <v>0</v>
      </c>
      <c r="Z637" s="11">
        <v>0</v>
      </c>
      <c r="AA637" s="12" t="s">
        <v>32952</v>
      </c>
      <c r="AB637" s="17" t="str">
        <f t="shared" si="55"/>
        <v>Programme is not compatible with this tool</v>
      </c>
      <c r="AC637" s="17" t="str">
        <f t="shared" si="56"/>
        <v/>
      </c>
      <c r="AD637" s="17">
        <f t="shared" si="57"/>
        <v>6</v>
      </c>
      <c r="AE637" s="17" t="str">
        <f t="shared" si="58"/>
        <v/>
      </c>
      <c r="AF637" s="17" t="str">
        <f t="shared" si="59"/>
        <v/>
      </c>
      <c r="AG637" s="17" t="str" cm="1">
        <f t="array" ref="AG637">IFERROR(IF(J637="Level",INDEX($M637:$S637,AC637+1),INDEX($M637:$S637,AC637)),"")</f>
        <v/>
      </c>
      <c r="AH637" s="17" cm="1">
        <f t="array" ref="AH637">IFERROR(IF(J637="Level",INDEX($M637:$S637,AD637+1),INDEX($M637:$S637,AD637)),"")</f>
        <v>0</v>
      </c>
      <c r="AI637" s="17" t="str" cm="1">
        <f t="array" ref="AI637">IFERROR(INDEX($M637:$S637,AE637),"")</f>
        <v/>
      </c>
      <c r="AJ637" s="17" t="str" cm="1">
        <f t="array" ref="AJ637">IFERROR(INDEX($M637:$S637,AF637),"")</f>
        <v/>
      </c>
      <c r="AK637" s="17" t="str" cm="1">
        <f t="array" ref="AK637">IFERROR(IF(J637="Level",INDEX($T637:$Z637,AC637+1),INDEX($T637:$Z637,AC637)),"")</f>
        <v/>
      </c>
      <c r="AL637" s="17" cm="1">
        <f t="array" ref="AL637">IFERROR(IF(J637="Level",INDEX($T637:$Z637,AD637+1),INDEX($T637:$Z637,AD637)),"")</f>
        <v>0</v>
      </c>
      <c r="AM637" s="17" t="str" cm="1">
        <f t="array" ref="AM637">IFERROR(INDEX($T637:$Z637,AE637),"")</f>
        <v/>
      </c>
      <c r="AN637" s="17" t="str" cm="1">
        <f t="array" ref="AN637">IFERROR(INDEX($T637:$Z637,AF637),"")</f>
        <v/>
      </c>
    </row>
    <row r="638" spans="1:40" ht="38.25" hidden="1" x14ac:dyDescent="0.2">
      <c r="A638" s="17" t="str">
        <f t="shared" si="54"/>
        <v>Engineering and Physical Sciences Research Council Centre for Doctoral Training (EPSRC CDT) in Sustainable Materials and Manufacturing - Cornwall: PRZ9ECSECSCA</v>
      </c>
      <c r="B638" s="11" t="s">
        <v>2303</v>
      </c>
      <c r="C638" s="11" t="s">
        <v>32964</v>
      </c>
      <c r="D638" s="11" t="s">
        <v>32769</v>
      </c>
      <c r="E638" s="11" t="s">
        <v>409</v>
      </c>
      <c r="F638" s="11" t="s">
        <v>82</v>
      </c>
      <c r="G638" s="11" t="s">
        <v>32167</v>
      </c>
      <c r="H638" s="11" t="s">
        <v>72</v>
      </c>
      <c r="I638" s="11">
        <v>0</v>
      </c>
      <c r="J638" s="11" t="s">
        <v>32168</v>
      </c>
      <c r="K638" s="11" t="s">
        <v>32168</v>
      </c>
      <c r="L638" s="11">
        <v>0</v>
      </c>
      <c r="M638" s="11">
        <v>0</v>
      </c>
      <c r="N638" s="11">
        <v>0</v>
      </c>
      <c r="O638" s="11">
        <v>0</v>
      </c>
      <c r="P638" s="11">
        <v>0</v>
      </c>
      <c r="Q638" s="11">
        <v>0</v>
      </c>
      <c r="R638" s="11">
        <v>0</v>
      </c>
      <c r="S638" s="11">
        <v>0</v>
      </c>
      <c r="T638" s="11">
        <v>0</v>
      </c>
      <c r="U638" s="11">
        <v>0</v>
      </c>
      <c r="V638" s="11">
        <v>0</v>
      </c>
      <c r="W638" s="11">
        <v>0</v>
      </c>
      <c r="X638" s="11">
        <v>0</v>
      </c>
      <c r="Y638" s="11">
        <v>0</v>
      </c>
      <c r="Z638" s="11">
        <v>0</v>
      </c>
      <c r="AA638" s="12" t="s">
        <v>32952</v>
      </c>
      <c r="AB638" s="17" t="str">
        <f t="shared" si="55"/>
        <v>Programme is not compatible with this tool</v>
      </c>
      <c r="AC638" s="17" t="str">
        <f t="shared" si="56"/>
        <v/>
      </c>
      <c r="AD638" s="17">
        <f t="shared" si="57"/>
        <v>6</v>
      </c>
      <c r="AE638" s="17" t="str">
        <f t="shared" si="58"/>
        <v/>
      </c>
      <c r="AF638" s="17" t="str">
        <f t="shared" si="59"/>
        <v/>
      </c>
      <c r="AG638" s="17" t="str" cm="1">
        <f t="array" ref="AG638">IFERROR(IF(J638="Level",INDEX($M638:$S638,AC638+1),INDEX($M638:$S638,AC638)),"")</f>
        <v/>
      </c>
      <c r="AH638" s="17" cm="1">
        <f t="array" ref="AH638">IFERROR(IF(J638="Level",INDEX($M638:$S638,AD638+1),INDEX($M638:$S638,AD638)),"")</f>
        <v>0</v>
      </c>
      <c r="AI638" s="17" t="str" cm="1">
        <f t="array" ref="AI638">IFERROR(INDEX($M638:$S638,AE638),"")</f>
        <v/>
      </c>
      <c r="AJ638" s="17" t="str" cm="1">
        <f t="array" ref="AJ638">IFERROR(INDEX($M638:$S638,AF638),"")</f>
        <v/>
      </c>
      <c r="AK638" s="17" t="str" cm="1">
        <f t="array" ref="AK638">IFERROR(IF(J638="Level",INDEX($T638:$Z638,AC638+1),INDEX($T638:$Z638,AC638)),"")</f>
        <v/>
      </c>
      <c r="AL638" s="17" cm="1">
        <f t="array" ref="AL638">IFERROR(IF(J638="Level",INDEX($T638:$Z638,AD638+1),INDEX($T638:$Z638,AD638)),"")</f>
        <v>0</v>
      </c>
      <c r="AM638" s="17" t="str" cm="1">
        <f t="array" ref="AM638">IFERROR(INDEX($T638:$Z638,AE638),"")</f>
        <v/>
      </c>
      <c r="AN638" s="17" t="str" cm="1">
        <f t="array" ref="AN638">IFERROR(INDEX($T638:$Z638,AF638),"")</f>
        <v/>
      </c>
    </row>
    <row r="639" spans="1:40" hidden="1" x14ac:dyDescent="0.2">
      <c r="A639" s="17" t="str">
        <f t="shared" si="54"/>
        <v>Visiting Student ESE: PRZ9ESEESE01</v>
      </c>
      <c r="B639" s="11" t="s">
        <v>2304</v>
      </c>
      <c r="C639" s="11" t="s">
        <v>32964</v>
      </c>
      <c r="D639" s="11" t="s">
        <v>2305</v>
      </c>
      <c r="E639" s="11" t="s">
        <v>82</v>
      </c>
      <c r="F639" s="11" t="s">
        <v>82</v>
      </c>
      <c r="G639" s="11" t="s">
        <v>32167</v>
      </c>
      <c r="H639" s="11" t="s">
        <v>72</v>
      </c>
      <c r="I639" s="11">
        <v>0</v>
      </c>
      <c r="J639" s="11" t="s">
        <v>32168</v>
      </c>
      <c r="K639" s="11" t="s">
        <v>32168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0</v>
      </c>
      <c r="X639" s="11">
        <v>0</v>
      </c>
      <c r="Y639" s="11">
        <v>0</v>
      </c>
      <c r="Z639" s="11">
        <v>0</v>
      </c>
      <c r="AA639" s="12" t="s">
        <v>32952</v>
      </c>
      <c r="AB639" s="17" t="str">
        <f t="shared" si="55"/>
        <v>Programme is not compatible with this tool</v>
      </c>
      <c r="AC639" s="17" t="str">
        <f t="shared" si="56"/>
        <v/>
      </c>
      <c r="AD639" s="17">
        <f t="shared" si="57"/>
        <v>6</v>
      </c>
      <c r="AE639" s="17" t="str">
        <f t="shared" si="58"/>
        <v/>
      </c>
      <c r="AF639" s="17" t="str">
        <f t="shared" si="59"/>
        <v/>
      </c>
      <c r="AG639" s="17" t="str" cm="1">
        <f t="array" ref="AG639">IFERROR(IF(J639="Level",INDEX($M639:$S639,AC639+1),INDEX($M639:$S639,AC639)),"")</f>
        <v/>
      </c>
      <c r="AH639" s="17" cm="1">
        <f t="array" ref="AH639">IFERROR(IF(J639="Level",INDEX($M639:$S639,AD639+1),INDEX($M639:$S639,AD639)),"")</f>
        <v>0</v>
      </c>
      <c r="AI639" s="17" t="str" cm="1">
        <f t="array" ref="AI639">IFERROR(INDEX($M639:$S639,AE639),"")</f>
        <v/>
      </c>
      <c r="AJ639" s="17" t="str" cm="1">
        <f t="array" ref="AJ639">IFERROR(INDEX($M639:$S639,AF639),"")</f>
        <v/>
      </c>
      <c r="AK639" s="17" t="str" cm="1">
        <f t="array" ref="AK639">IFERROR(IF(J639="Level",INDEX($T639:$Z639,AC639+1),INDEX($T639:$Z639,AC639)),"")</f>
        <v/>
      </c>
      <c r="AL639" s="17" cm="1">
        <f t="array" ref="AL639">IFERROR(IF(J639="Level",INDEX($T639:$Z639,AD639+1),INDEX($T639:$Z639,AD639)),"")</f>
        <v>0</v>
      </c>
      <c r="AM639" s="17" t="str" cm="1">
        <f t="array" ref="AM639">IFERROR(INDEX($T639:$Z639,AE639),"")</f>
        <v/>
      </c>
      <c r="AN639" s="17" t="str" cm="1">
        <f t="array" ref="AN639">IFERROR(INDEX($T639:$Z639,AF639),"")</f>
        <v/>
      </c>
    </row>
    <row r="640" spans="1:40" hidden="1" x14ac:dyDescent="0.2">
      <c r="A640" s="17" t="str">
        <f t="shared" si="54"/>
        <v>Visiting Student HAS: PRZ9HASHAS01</v>
      </c>
      <c r="B640" s="11" t="s">
        <v>2306</v>
      </c>
      <c r="C640" s="11" t="s">
        <v>32964</v>
      </c>
      <c r="D640" s="11" t="s">
        <v>2307</v>
      </c>
      <c r="E640" s="11" t="s">
        <v>76</v>
      </c>
      <c r="F640" s="11" t="s">
        <v>76</v>
      </c>
      <c r="G640" s="11" t="s">
        <v>32167</v>
      </c>
      <c r="H640" s="11" t="s">
        <v>72</v>
      </c>
      <c r="I640" s="11">
        <v>0</v>
      </c>
      <c r="J640" s="11" t="s">
        <v>32168</v>
      </c>
      <c r="K640" s="11" t="s">
        <v>32168</v>
      </c>
      <c r="L640" s="11">
        <v>0</v>
      </c>
      <c r="M640" s="11">
        <v>0</v>
      </c>
      <c r="N640" s="11">
        <v>0</v>
      </c>
      <c r="O640" s="11">
        <v>0</v>
      </c>
      <c r="P640" s="11">
        <v>0</v>
      </c>
      <c r="Q640" s="11">
        <v>0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0</v>
      </c>
      <c r="Z640" s="11">
        <v>0</v>
      </c>
      <c r="AA640" s="12" t="s">
        <v>32952</v>
      </c>
      <c r="AB640" s="17" t="str">
        <f t="shared" si="55"/>
        <v>Programme is not compatible with this tool</v>
      </c>
      <c r="AC640" s="17" t="str">
        <f t="shared" si="56"/>
        <v/>
      </c>
      <c r="AD640" s="17">
        <f t="shared" si="57"/>
        <v>6</v>
      </c>
      <c r="AE640" s="17" t="str">
        <f t="shared" si="58"/>
        <v/>
      </c>
      <c r="AF640" s="17" t="str">
        <f t="shared" si="59"/>
        <v/>
      </c>
      <c r="AG640" s="17" t="str" cm="1">
        <f t="array" ref="AG640">IFERROR(IF(J640="Level",INDEX($M640:$S640,AC640+1),INDEX($M640:$S640,AC640)),"")</f>
        <v/>
      </c>
      <c r="AH640" s="17" cm="1">
        <f t="array" ref="AH640">IFERROR(IF(J640="Level",INDEX($M640:$S640,AD640+1),INDEX($M640:$S640,AD640)),"")</f>
        <v>0</v>
      </c>
      <c r="AI640" s="17" t="str" cm="1">
        <f t="array" ref="AI640">IFERROR(INDEX($M640:$S640,AE640),"")</f>
        <v/>
      </c>
      <c r="AJ640" s="17" t="str" cm="1">
        <f t="array" ref="AJ640">IFERROR(INDEX($M640:$S640,AF640),"")</f>
        <v/>
      </c>
      <c r="AK640" s="17" t="str" cm="1">
        <f t="array" ref="AK640">IFERROR(IF(J640="Level",INDEX($T640:$Z640,AC640+1),INDEX($T640:$Z640,AC640)),"")</f>
        <v/>
      </c>
      <c r="AL640" s="17" cm="1">
        <f t="array" ref="AL640">IFERROR(IF(J640="Level",INDEX($T640:$Z640,AD640+1),INDEX($T640:$Z640,AD640)),"")</f>
        <v>0</v>
      </c>
      <c r="AM640" s="17" t="str" cm="1">
        <f t="array" ref="AM640">IFERROR(INDEX($T640:$Z640,AE640),"")</f>
        <v/>
      </c>
      <c r="AN640" s="17" t="str" cm="1">
        <f t="array" ref="AN640">IFERROR(INDEX($T640:$Z640,AF640),"")</f>
        <v/>
      </c>
    </row>
    <row r="641" spans="1:40" ht="25.5" hidden="1" x14ac:dyDescent="0.2">
      <c r="A641" s="17" t="str">
        <f t="shared" si="54"/>
        <v>South West Biosciences Doctoral Training Partnership (SWBio DTP): PRZ9BIOBIO01</v>
      </c>
      <c r="B641" s="11" t="s">
        <v>2290</v>
      </c>
      <c r="C641" s="11" t="s">
        <v>32964</v>
      </c>
      <c r="D641" s="11" t="s">
        <v>32174</v>
      </c>
      <c r="E641" s="11" t="s">
        <v>126</v>
      </c>
      <c r="F641" s="11" t="s">
        <v>71</v>
      </c>
      <c r="G641" s="11" t="s">
        <v>32167</v>
      </c>
      <c r="H641" s="11" t="s">
        <v>72</v>
      </c>
      <c r="I641" s="11">
        <v>0</v>
      </c>
      <c r="J641" s="11" t="s">
        <v>32168</v>
      </c>
      <c r="K641" s="11" t="s">
        <v>32168</v>
      </c>
      <c r="L641" s="11">
        <v>0</v>
      </c>
      <c r="M641" s="11">
        <v>0</v>
      </c>
      <c r="N641" s="11">
        <v>0</v>
      </c>
      <c r="O641" s="11">
        <v>0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  <c r="Z641" s="11">
        <v>0</v>
      </c>
      <c r="AA641" s="12" t="s">
        <v>32952</v>
      </c>
      <c r="AB641" s="17" t="str">
        <f t="shared" si="55"/>
        <v>Programme is not compatible with this tool</v>
      </c>
      <c r="AC641" s="17" t="str">
        <f t="shared" si="56"/>
        <v/>
      </c>
      <c r="AD641" s="17">
        <f t="shared" si="57"/>
        <v>6</v>
      </c>
      <c r="AE641" s="17" t="str">
        <f t="shared" si="58"/>
        <v/>
      </c>
      <c r="AF641" s="17" t="str">
        <f t="shared" si="59"/>
        <v/>
      </c>
      <c r="AG641" s="17" t="str" cm="1">
        <f t="array" ref="AG641">IFERROR(IF(J641="Level",INDEX($M641:$S641,AC641+1),INDEX($M641:$S641,AC641)),"")</f>
        <v/>
      </c>
      <c r="AH641" s="17" cm="1">
        <f t="array" ref="AH641">IFERROR(IF(J641="Level",INDEX($M641:$S641,AD641+1),INDEX($M641:$S641,AD641)),"")</f>
        <v>0</v>
      </c>
      <c r="AI641" s="17" t="str" cm="1">
        <f t="array" ref="AI641">IFERROR(INDEX($M641:$S641,AE641),"")</f>
        <v/>
      </c>
      <c r="AJ641" s="17" t="str" cm="1">
        <f t="array" ref="AJ641">IFERROR(INDEX($M641:$S641,AF641),"")</f>
        <v/>
      </c>
      <c r="AK641" s="17" t="str" cm="1">
        <f t="array" ref="AK641">IFERROR(IF(J641="Level",INDEX($T641:$Z641,AC641+1),INDEX($T641:$Z641,AC641)),"")</f>
        <v/>
      </c>
      <c r="AL641" s="17" cm="1">
        <f t="array" ref="AL641">IFERROR(IF(J641="Level",INDEX($T641:$Z641,AD641+1),INDEX($T641:$Z641,AD641)),"")</f>
        <v>0</v>
      </c>
      <c r="AM641" s="17" t="str" cm="1">
        <f t="array" ref="AM641">IFERROR(INDEX($T641:$Z641,AE641),"")</f>
        <v/>
      </c>
      <c r="AN641" s="17" t="str" cm="1">
        <f t="array" ref="AN641">IFERROR(INDEX($T641:$Z641,AF641),"")</f>
        <v/>
      </c>
    </row>
    <row r="642" spans="1:40" hidden="1" x14ac:dyDescent="0.2">
      <c r="A642" s="17" t="str">
        <f t="shared" ref="A642:A705" si="60">D642&amp;": "&amp;B642</f>
        <v>Visiting Student HLS: PRZ9HLSHLS01</v>
      </c>
      <c r="B642" s="11" t="s">
        <v>2308</v>
      </c>
      <c r="C642" s="11" t="s">
        <v>32964</v>
      </c>
      <c r="D642" s="11" t="s">
        <v>2309</v>
      </c>
      <c r="E642" s="11" t="s">
        <v>71</v>
      </c>
      <c r="F642" s="11" t="s">
        <v>71</v>
      </c>
      <c r="G642" s="11" t="s">
        <v>32167</v>
      </c>
      <c r="H642" s="11" t="s">
        <v>72</v>
      </c>
      <c r="I642" s="11">
        <v>0</v>
      </c>
      <c r="J642" s="11" t="s">
        <v>32168</v>
      </c>
      <c r="K642" s="11" t="s">
        <v>32168</v>
      </c>
      <c r="L642" s="11">
        <v>0</v>
      </c>
      <c r="M642" s="11">
        <v>0</v>
      </c>
      <c r="N642" s="11">
        <v>0</v>
      </c>
      <c r="O642" s="11">
        <v>0</v>
      </c>
      <c r="P642" s="11">
        <v>0</v>
      </c>
      <c r="Q642" s="11">
        <v>0</v>
      </c>
      <c r="R642" s="11">
        <v>0</v>
      </c>
      <c r="S642" s="11">
        <v>0</v>
      </c>
      <c r="T642" s="11">
        <v>0</v>
      </c>
      <c r="U642" s="11">
        <v>0</v>
      </c>
      <c r="V642" s="11">
        <v>0</v>
      </c>
      <c r="W642" s="11">
        <v>0</v>
      </c>
      <c r="X642" s="11">
        <v>0</v>
      </c>
      <c r="Y642" s="11">
        <v>0</v>
      </c>
      <c r="Z642" s="11">
        <v>0</v>
      </c>
      <c r="AA642" s="12" t="s">
        <v>32952</v>
      </c>
      <c r="AB642" s="17" t="str">
        <f t="shared" ref="AB642:AB705" si="61">IF(H642="Yes","Programme: "&amp;D642,"Programme is not compatible with this tool")</f>
        <v>Programme is not compatible with this tool</v>
      </c>
      <c r="AC642" s="17" t="str">
        <f t="shared" ref="AC642:AC705" si="62">IF(J642="Stage",IF(M642&lt;&gt;0,1,IF(N642&lt;&gt;0,2,IF(O642&lt;&gt;0,3,IF(P642&lt;&gt;0,4,IF(Q642&lt;&gt;0,5,""))))),IF(J642="","",IF(R642&lt;&gt;0,5,IF(S642&lt;&gt;0,6,""))))</f>
        <v/>
      </c>
      <c r="AD642" s="17">
        <f t="shared" ref="AD642:AD705" si="63">IF(J642="Stage",IF(AND(N642&lt;&gt;0,AC642&lt;2),2,IF(AND(O642&lt;&gt;0,AC642&lt;3),3,IF(AND(P642&lt;&gt;0,AC642&lt;4),4,IF(AND(Q642&lt;&gt;0,AC642&lt;5),5,"")))),IF(J642="","",IF(AC642&lt;&gt;0,6)))</f>
        <v>6</v>
      </c>
      <c r="AE642" s="17" t="str">
        <f t="shared" ref="AE642:AE705" si="64">IF(AND(O642&lt;&gt;0,AD642&lt;3),3,IF(AND(P642&lt;&gt;0,AD642&lt;4),4,IF(AND(Q642&lt;&gt;0,AD642&lt;5),5,"")))</f>
        <v/>
      </c>
      <c r="AF642" s="17" t="str">
        <f t="shared" ref="AF642:AF705" si="65">IF(AND(P642&lt;&gt;0,AE642&lt;4),4,IF(AND(Q642&lt;&gt;0,AE642&lt;5),5,""))</f>
        <v/>
      </c>
      <c r="AG642" s="17" t="str" cm="1">
        <f t="array" ref="AG642">IFERROR(IF(J642="Level",INDEX($M642:$S642,AC642+1),INDEX($M642:$S642,AC642)),"")</f>
        <v/>
      </c>
      <c r="AH642" s="17" cm="1">
        <f t="array" ref="AH642">IFERROR(IF(J642="Level",INDEX($M642:$S642,AD642+1),INDEX($M642:$S642,AD642)),"")</f>
        <v>0</v>
      </c>
      <c r="AI642" s="17" t="str" cm="1">
        <f t="array" ref="AI642">IFERROR(INDEX($M642:$S642,AE642),"")</f>
        <v/>
      </c>
      <c r="AJ642" s="17" t="str" cm="1">
        <f t="array" ref="AJ642">IFERROR(INDEX($M642:$S642,AF642),"")</f>
        <v/>
      </c>
      <c r="AK642" s="17" t="str" cm="1">
        <f t="array" ref="AK642">IFERROR(IF(J642="Level",INDEX($T642:$Z642,AC642+1),INDEX($T642:$Z642,AC642)),"")</f>
        <v/>
      </c>
      <c r="AL642" s="17" cm="1">
        <f t="array" ref="AL642">IFERROR(IF(J642="Level",INDEX($T642:$Z642,AD642+1),INDEX($T642:$Z642,AD642)),"")</f>
        <v>0</v>
      </c>
      <c r="AM642" s="17" t="str" cm="1">
        <f t="array" ref="AM642">IFERROR(INDEX($T642:$Z642,AE642),"")</f>
        <v/>
      </c>
      <c r="AN642" s="17" t="str" cm="1">
        <f t="array" ref="AN642">IFERROR(INDEX($T642:$Z642,AF642),"")</f>
        <v/>
      </c>
    </row>
    <row r="643" spans="1:40" ht="25.5" hidden="1" x14ac:dyDescent="0.2">
      <c r="A643" s="17" t="str">
        <f t="shared" si="60"/>
        <v>Natural Environment Research Council Great Western Four+ Doctoral Training Partnership: PRZ9CDTDTC01</v>
      </c>
      <c r="B643" s="11" t="s">
        <v>2292</v>
      </c>
      <c r="C643" s="11" t="s">
        <v>32964</v>
      </c>
      <c r="D643" s="11" t="s">
        <v>32369</v>
      </c>
      <c r="E643" s="11">
        <v>0</v>
      </c>
      <c r="F643" s="11">
        <v>0</v>
      </c>
      <c r="G643" s="11" t="s">
        <v>32167</v>
      </c>
      <c r="H643" s="11" t="s">
        <v>72</v>
      </c>
      <c r="I643" s="11">
        <v>0</v>
      </c>
      <c r="J643" s="11" t="s">
        <v>32168</v>
      </c>
      <c r="K643" s="11" t="s">
        <v>32168</v>
      </c>
      <c r="L643" s="11">
        <v>0</v>
      </c>
      <c r="M643" s="11">
        <v>0</v>
      </c>
      <c r="N643" s="11">
        <v>0</v>
      </c>
      <c r="O643" s="11">
        <v>0</v>
      </c>
      <c r="P643" s="11">
        <v>0</v>
      </c>
      <c r="Q643" s="11">
        <v>0</v>
      </c>
      <c r="R643" s="11">
        <v>0</v>
      </c>
      <c r="S643" s="11">
        <v>0</v>
      </c>
      <c r="T643" s="11">
        <v>0</v>
      </c>
      <c r="U643" s="11">
        <v>0</v>
      </c>
      <c r="V643" s="11">
        <v>0</v>
      </c>
      <c r="W643" s="11">
        <v>0</v>
      </c>
      <c r="X643" s="11">
        <v>0</v>
      </c>
      <c r="Y643" s="11">
        <v>0</v>
      </c>
      <c r="Z643" s="11">
        <v>0</v>
      </c>
      <c r="AA643" s="12" t="s">
        <v>32952</v>
      </c>
      <c r="AB643" s="17" t="str">
        <f t="shared" si="61"/>
        <v>Programme is not compatible with this tool</v>
      </c>
      <c r="AC643" s="17" t="str">
        <f t="shared" si="62"/>
        <v/>
      </c>
      <c r="AD643" s="17">
        <f t="shared" si="63"/>
        <v>6</v>
      </c>
      <c r="AE643" s="17" t="str">
        <f t="shared" si="64"/>
        <v/>
      </c>
      <c r="AF643" s="17" t="str">
        <f t="shared" si="65"/>
        <v/>
      </c>
      <c r="AG643" s="17" t="str" cm="1">
        <f t="array" ref="AG643">IFERROR(IF(J643="Level",INDEX($M643:$S643,AC643+1),INDEX($M643:$S643,AC643)),"")</f>
        <v/>
      </c>
      <c r="AH643" s="17" cm="1">
        <f t="array" ref="AH643">IFERROR(IF(J643="Level",INDEX($M643:$S643,AD643+1),INDEX($M643:$S643,AD643)),"")</f>
        <v>0</v>
      </c>
      <c r="AI643" s="17" t="str" cm="1">
        <f t="array" ref="AI643">IFERROR(INDEX($M643:$S643,AE643),"")</f>
        <v/>
      </c>
      <c r="AJ643" s="17" t="str" cm="1">
        <f t="array" ref="AJ643">IFERROR(INDEX($M643:$S643,AF643),"")</f>
        <v/>
      </c>
      <c r="AK643" s="17" t="str" cm="1">
        <f t="array" ref="AK643">IFERROR(IF(J643="Level",INDEX($T643:$Z643,AC643+1),INDEX($T643:$Z643,AC643)),"")</f>
        <v/>
      </c>
      <c r="AL643" s="17" cm="1">
        <f t="array" ref="AL643">IFERROR(IF(J643="Level",INDEX($T643:$Z643,AD643+1),INDEX($T643:$Z643,AD643)),"")</f>
        <v>0</v>
      </c>
      <c r="AM643" s="17" t="str" cm="1">
        <f t="array" ref="AM643">IFERROR(INDEX($T643:$Z643,AE643),"")</f>
        <v/>
      </c>
      <c r="AN643" s="17" t="str" cm="1">
        <f t="array" ref="AN643">IFERROR(INDEX($T643:$Z643,AF643),"")</f>
        <v/>
      </c>
    </row>
    <row r="644" spans="1:40" ht="25.5" hidden="1" x14ac:dyDescent="0.2">
      <c r="A644" s="17" t="str">
        <f t="shared" si="60"/>
        <v>Economic and Social Research Council South West Doctoral Training Partnership (ESRC SWDTP): PRZ9CDTDTC02</v>
      </c>
      <c r="B644" s="11" t="s">
        <v>2293</v>
      </c>
      <c r="C644" s="11" t="s">
        <v>32964</v>
      </c>
      <c r="D644" s="11" t="s">
        <v>32776</v>
      </c>
      <c r="E644" s="11">
        <v>0</v>
      </c>
      <c r="F644" s="11">
        <v>0</v>
      </c>
      <c r="G644" s="11" t="s">
        <v>32167</v>
      </c>
      <c r="H644" s="11" t="s">
        <v>72</v>
      </c>
      <c r="I644" s="11">
        <v>0</v>
      </c>
      <c r="J644" s="11" t="s">
        <v>32168</v>
      </c>
      <c r="K644" s="11" t="s">
        <v>32168</v>
      </c>
      <c r="L644" s="11">
        <v>0</v>
      </c>
      <c r="M644" s="11">
        <v>0</v>
      </c>
      <c r="N644" s="11">
        <v>0</v>
      </c>
      <c r="O644" s="11">
        <v>0</v>
      </c>
      <c r="P644" s="11">
        <v>0</v>
      </c>
      <c r="Q644" s="11">
        <v>0</v>
      </c>
      <c r="R644" s="11">
        <v>0</v>
      </c>
      <c r="S644" s="11">
        <v>0</v>
      </c>
      <c r="T644" s="11">
        <v>0</v>
      </c>
      <c r="U644" s="11">
        <v>0</v>
      </c>
      <c r="V644" s="11">
        <v>0</v>
      </c>
      <c r="W644" s="11">
        <v>0</v>
      </c>
      <c r="X644" s="11">
        <v>0</v>
      </c>
      <c r="Y644" s="11">
        <v>0</v>
      </c>
      <c r="Z644" s="11">
        <v>0</v>
      </c>
      <c r="AA644" s="12" t="s">
        <v>32952</v>
      </c>
      <c r="AB644" s="17" t="str">
        <f t="shared" si="61"/>
        <v>Programme is not compatible with this tool</v>
      </c>
      <c r="AC644" s="17" t="str">
        <f t="shared" si="62"/>
        <v/>
      </c>
      <c r="AD644" s="17">
        <f t="shared" si="63"/>
        <v>6</v>
      </c>
      <c r="AE644" s="17" t="str">
        <f t="shared" si="64"/>
        <v/>
      </c>
      <c r="AF644" s="17" t="str">
        <f t="shared" si="65"/>
        <v/>
      </c>
      <c r="AG644" s="17" t="str" cm="1">
        <f t="array" ref="AG644">IFERROR(IF(J644="Level",INDEX($M644:$S644,AC644+1),INDEX($M644:$S644,AC644)),"")</f>
        <v/>
      </c>
      <c r="AH644" s="17" cm="1">
        <f t="array" ref="AH644">IFERROR(IF(J644="Level",INDEX($M644:$S644,AD644+1),INDEX($M644:$S644,AD644)),"")</f>
        <v>0</v>
      </c>
      <c r="AI644" s="17" t="str" cm="1">
        <f t="array" ref="AI644">IFERROR(INDEX($M644:$S644,AE644),"")</f>
        <v/>
      </c>
      <c r="AJ644" s="17" t="str" cm="1">
        <f t="array" ref="AJ644">IFERROR(INDEX($M644:$S644,AF644),"")</f>
        <v/>
      </c>
      <c r="AK644" s="17" t="str" cm="1">
        <f t="array" ref="AK644">IFERROR(IF(J644="Level",INDEX($T644:$Z644,AC644+1),INDEX($T644:$Z644,AC644)),"")</f>
        <v/>
      </c>
      <c r="AL644" s="17" cm="1">
        <f t="array" ref="AL644">IFERROR(IF(J644="Level",INDEX($T644:$Z644,AD644+1),INDEX($T644:$Z644,AD644)),"")</f>
        <v>0</v>
      </c>
      <c r="AM644" s="17" t="str" cm="1">
        <f t="array" ref="AM644">IFERROR(INDEX($T644:$Z644,AE644),"")</f>
        <v/>
      </c>
      <c r="AN644" s="17" t="str" cm="1">
        <f t="array" ref="AN644">IFERROR(INDEX($T644:$Z644,AF644),"")</f>
        <v/>
      </c>
    </row>
    <row r="645" spans="1:40" ht="25.5" hidden="1" x14ac:dyDescent="0.2">
      <c r="A645" s="17" t="str">
        <f t="shared" si="60"/>
        <v>Arts and Humanities Research Council South, West and Wales Doctoral Training Partnership (AHRC SWW DTP): PRZ9CDTDTC03</v>
      </c>
      <c r="B645" s="11" t="s">
        <v>2294</v>
      </c>
      <c r="C645" s="11" t="s">
        <v>32964</v>
      </c>
      <c r="D645" s="11" t="s">
        <v>32892</v>
      </c>
      <c r="E645" s="11">
        <v>0</v>
      </c>
      <c r="F645" s="11">
        <v>0</v>
      </c>
      <c r="G645" s="11" t="s">
        <v>32167</v>
      </c>
      <c r="H645" s="11" t="s">
        <v>72</v>
      </c>
      <c r="I645" s="11">
        <v>0</v>
      </c>
      <c r="J645" s="11" t="s">
        <v>32168</v>
      </c>
      <c r="K645" s="11" t="s">
        <v>32168</v>
      </c>
      <c r="L645" s="11">
        <v>0</v>
      </c>
      <c r="M645" s="11">
        <v>0</v>
      </c>
      <c r="N645" s="11">
        <v>0</v>
      </c>
      <c r="O645" s="11">
        <v>0</v>
      </c>
      <c r="P645" s="11">
        <v>0</v>
      </c>
      <c r="Q645" s="11">
        <v>0</v>
      </c>
      <c r="R645" s="11">
        <v>0</v>
      </c>
      <c r="S645" s="11">
        <v>0</v>
      </c>
      <c r="T645" s="11">
        <v>0</v>
      </c>
      <c r="U645" s="11">
        <v>0</v>
      </c>
      <c r="V645" s="11">
        <v>0</v>
      </c>
      <c r="W645" s="11">
        <v>0</v>
      </c>
      <c r="X645" s="11">
        <v>0</v>
      </c>
      <c r="Y645" s="11">
        <v>0</v>
      </c>
      <c r="Z645" s="11">
        <v>0</v>
      </c>
      <c r="AA645" s="12" t="s">
        <v>32952</v>
      </c>
      <c r="AB645" s="17" t="str">
        <f t="shared" si="61"/>
        <v>Programme is not compatible with this tool</v>
      </c>
      <c r="AC645" s="17" t="str">
        <f t="shared" si="62"/>
        <v/>
      </c>
      <c r="AD645" s="17">
        <f t="shared" si="63"/>
        <v>6</v>
      </c>
      <c r="AE645" s="17" t="str">
        <f t="shared" si="64"/>
        <v/>
      </c>
      <c r="AF645" s="17" t="str">
        <f t="shared" si="65"/>
        <v/>
      </c>
      <c r="AG645" s="17" t="str" cm="1">
        <f t="array" ref="AG645">IFERROR(IF(J645="Level",INDEX($M645:$S645,AC645+1),INDEX($M645:$S645,AC645)),"")</f>
        <v/>
      </c>
      <c r="AH645" s="17" cm="1">
        <f t="array" ref="AH645">IFERROR(IF(J645="Level",INDEX($M645:$S645,AD645+1),INDEX($M645:$S645,AD645)),"")</f>
        <v>0</v>
      </c>
      <c r="AI645" s="17" t="str" cm="1">
        <f t="array" ref="AI645">IFERROR(INDEX($M645:$S645,AE645),"")</f>
        <v/>
      </c>
      <c r="AJ645" s="17" t="str" cm="1">
        <f t="array" ref="AJ645">IFERROR(INDEX($M645:$S645,AF645),"")</f>
        <v/>
      </c>
      <c r="AK645" s="17" t="str" cm="1">
        <f t="array" ref="AK645">IFERROR(IF(J645="Level",INDEX($T645:$Z645,AC645+1),INDEX($T645:$Z645,AC645)),"")</f>
        <v/>
      </c>
      <c r="AL645" s="17" cm="1">
        <f t="array" ref="AL645">IFERROR(IF(J645="Level",INDEX($T645:$Z645,AD645+1),INDEX($T645:$Z645,AD645)),"")</f>
        <v>0</v>
      </c>
      <c r="AM645" s="17" t="str" cm="1">
        <f t="array" ref="AM645">IFERROR(INDEX($T645:$Z645,AE645),"")</f>
        <v/>
      </c>
      <c r="AN645" s="17" t="str" cm="1">
        <f t="array" ref="AN645">IFERROR(INDEX($T645:$Z645,AF645),"")</f>
        <v/>
      </c>
    </row>
    <row r="646" spans="1:40" ht="25.5" hidden="1" x14ac:dyDescent="0.2">
      <c r="A646" s="17" t="str">
        <f t="shared" si="60"/>
        <v>Medical Research Council Great Western Four BioMed Doctoral Training Partnership (MRC GW4 BioMed DTP): PRZ9CDTDTC04</v>
      </c>
      <c r="B646" s="11" t="s">
        <v>2295</v>
      </c>
      <c r="C646" s="11" t="s">
        <v>32964</v>
      </c>
      <c r="D646" s="11" t="s">
        <v>32679</v>
      </c>
      <c r="E646" s="11">
        <v>0</v>
      </c>
      <c r="F646" s="11">
        <v>0</v>
      </c>
      <c r="G646" s="11" t="s">
        <v>32167</v>
      </c>
      <c r="H646" s="11" t="s">
        <v>72</v>
      </c>
      <c r="I646" s="11">
        <v>0</v>
      </c>
      <c r="J646" s="11" t="s">
        <v>32168</v>
      </c>
      <c r="K646" s="11" t="s">
        <v>32168</v>
      </c>
      <c r="L646" s="11">
        <v>0</v>
      </c>
      <c r="M646" s="11">
        <v>0</v>
      </c>
      <c r="N646" s="11">
        <v>0</v>
      </c>
      <c r="O646" s="11">
        <v>0</v>
      </c>
      <c r="P646" s="11">
        <v>0</v>
      </c>
      <c r="Q646" s="11">
        <v>0</v>
      </c>
      <c r="R646" s="11">
        <v>0</v>
      </c>
      <c r="S646" s="11">
        <v>0</v>
      </c>
      <c r="T646" s="11">
        <v>0</v>
      </c>
      <c r="U646" s="11">
        <v>0</v>
      </c>
      <c r="V646" s="11">
        <v>0</v>
      </c>
      <c r="W646" s="11">
        <v>0</v>
      </c>
      <c r="X646" s="11">
        <v>0</v>
      </c>
      <c r="Y646" s="11">
        <v>0</v>
      </c>
      <c r="Z646" s="11">
        <v>0</v>
      </c>
      <c r="AA646" s="12" t="s">
        <v>32952</v>
      </c>
      <c r="AB646" s="17" t="str">
        <f t="shared" si="61"/>
        <v>Programme is not compatible with this tool</v>
      </c>
      <c r="AC646" s="17" t="str">
        <f t="shared" si="62"/>
        <v/>
      </c>
      <c r="AD646" s="17">
        <f t="shared" si="63"/>
        <v>6</v>
      </c>
      <c r="AE646" s="17" t="str">
        <f t="shared" si="64"/>
        <v/>
      </c>
      <c r="AF646" s="17" t="str">
        <f t="shared" si="65"/>
        <v/>
      </c>
      <c r="AG646" s="17" t="str" cm="1">
        <f t="array" ref="AG646">IFERROR(IF(J646="Level",INDEX($M646:$S646,AC646+1),INDEX($M646:$S646,AC646)),"")</f>
        <v/>
      </c>
      <c r="AH646" s="17" cm="1">
        <f t="array" ref="AH646">IFERROR(IF(J646="Level",INDEX($M646:$S646,AD646+1),INDEX($M646:$S646,AD646)),"")</f>
        <v>0</v>
      </c>
      <c r="AI646" s="17" t="str" cm="1">
        <f t="array" ref="AI646">IFERROR(INDEX($M646:$S646,AE646),"")</f>
        <v/>
      </c>
      <c r="AJ646" s="17" t="str" cm="1">
        <f t="array" ref="AJ646">IFERROR(INDEX($M646:$S646,AF646),"")</f>
        <v/>
      </c>
      <c r="AK646" s="17" t="str" cm="1">
        <f t="array" ref="AK646">IFERROR(IF(J646="Level",INDEX($T646:$Z646,AC646+1),INDEX($T646:$Z646,AC646)),"")</f>
        <v/>
      </c>
      <c r="AL646" s="17" cm="1">
        <f t="array" ref="AL646">IFERROR(IF(J646="Level",INDEX($T646:$Z646,AD646+1),INDEX($T646:$Z646,AD646)),"")</f>
        <v>0</v>
      </c>
      <c r="AM646" s="17" t="str" cm="1">
        <f t="array" ref="AM646">IFERROR(INDEX($T646:$Z646,AE646),"")</f>
        <v/>
      </c>
      <c r="AN646" s="17" t="str" cm="1">
        <f t="array" ref="AN646">IFERROR(INDEX($T646:$Z646,AF646),"")</f>
        <v/>
      </c>
    </row>
    <row r="647" spans="1:40" ht="38.25" hidden="1" x14ac:dyDescent="0.2">
      <c r="A647" s="17" t="str">
        <f t="shared" si="60"/>
        <v>Wellcome Trust Great Western Four Clinical Academic Training Programme for Health Professionals (GW4-CAT HP): PRZ9CDTDTC05</v>
      </c>
      <c r="B647" s="11" t="s">
        <v>2296</v>
      </c>
      <c r="C647" s="11" t="s">
        <v>32964</v>
      </c>
      <c r="D647" s="11" t="s">
        <v>32166</v>
      </c>
      <c r="E647" s="11">
        <v>0</v>
      </c>
      <c r="F647" s="11">
        <v>0</v>
      </c>
      <c r="G647" s="11" t="s">
        <v>32167</v>
      </c>
      <c r="H647" s="11" t="s">
        <v>72</v>
      </c>
      <c r="I647" s="11">
        <v>0</v>
      </c>
      <c r="J647" s="11" t="s">
        <v>32168</v>
      </c>
      <c r="K647" s="11" t="s">
        <v>32168</v>
      </c>
      <c r="L647" s="11">
        <v>0</v>
      </c>
      <c r="M647" s="11">
        <v>0</v>
      </c>
      <c r="N647" s="11">
        <v>0</v>
      </c>
      <c r="O647" s="11">
        <v>0</v>
      </c>
      <c r="P647" s="11">
        <v>0</v>
      </c>
      <c r="Q647" s="11">
        <v>0</v>
      </c>
      <c r="R647" s="11">
        <v>0</v>
      </c>
      <c r="S647" s="11">
        <v>0</v>
      </c>
      <c r="T647" s="11">
        <v>0</v>
      </c>
      <c r="U647" s="11">
        <v>0</v>
      </c>
      <c r="V647" s="11">
        <v>0</v>
      </c>
      <c r="W647" s="11">
        <v>0</v>
      </c>
      <c r="X647" s="11">
        <v>0</v>
      </c>
      <c r="Y647" s="11">
        <v>0</v>
      </c>
      <c r="Z647" s="11">
        <v>0</v>
      </c>
      <c r="AA647" s="12" t="s">
        <v>32952</v>
      </c>
      <c r="AB647" s="17" t="str">
        <f t="shared" si="61"/>
        <v>Programme is not compatible with this tool</v>
      </c>
      <c r="AC647" s="17" t="str">
        <f t="shared" si="62"/>
        <v/>
      </c>
      <c r="AD647" s="17">
        <f t="shared" si="63"/>
        <v>6</v>
      </c>
      <c r="AE647" s="17" t="str">
        <f t="shared" si="64"/>
        <v/>
      </c>
      <c r="AF647" s="17" t="str">
        <f t="shared" si="65"/>
        <v/>
      </c>
      <c r="AG647" s="17" t="str" cm="1">
        <f t="array" ref="AG647">IFERROR(IF(J647="Level",INDEX($M647:$S647,AC647+1),INDEX($M647:$S647,AC647)),"")</f>
        <v/>
      </c>
      <c r="AH647" s="17" cm="1">
        <f t="array" ref="AH647">IFERROR(IF(J647="Level",INDEX($M647:$S647,AD647+1),INDEX($M647:$S647,AD647)),"")</f>
        <v>0</v>
      </c>
      <c r="AI647" s="17" t="str" cm="1">
        <f t="array" ref="AI647">IFERROR(INDEX($M647:$S647,AE647),"")</f>
        <v/>
      </c>
      <c r="AJ647" s="17" t="str" cm="1">
        <f t="array" ref="AJ647">IFERROR(INDEX($M647:$S647,AF647),"")</f>
        <v/>
      </c>
      <c r="AK647" s="17" t="str" cm="1">
        <f t="array" ref="AK647">IFERROR(IF(J647="Level",INDEX($T647:$Z647,AC647+1),INDEX($T647:$Z647,AC647)),"")</f>
        <v/>
      </c>
      <c r="AL647" s="17" cm="1">
        <f t="array" ref="AL647">IFERROR(IF(J647="Level",INDEX($T647:$Z647,AD647+1),INDEX($T647:$Z647,AD647)),"")</f>
        <v>0</v>
      </c>
      <c r="AM647" s="17" t="str" cm="1">
        <f t="array" ref="AM647">IFERROR(INDEX($T647:$Z647,AE647),"")</f>
        <v/>
      </c>
      <c r="AN647" s="17" t="str" cm="1">
        <f t="array" ref="AN647">IFERROR(INDEX($T647:$Z647,AF647),"")</f>
        <v/>
      </c>
    </row>
    <row r="648" spans="1:40" ht="38.25" hidden="1" x14ac:dyDescent="0.2">
      <c r="A648" s="17" t="str">
        <f t="shared" si="60"/>
        <v>Natural Environment Research Council Centre for Doctoral Training in Freshwater Biosciences and Sustainability (NERC GW4 FRESH CDT): PRZ9CDTDTC06</v>
      </c>
      <c r="B648" s="11" t="s">
        <v>2297</v>
      </c>
      <c r="C648" s="11" t="s">
        <v>32964</v>
      </c>
      <c r="D648" s="11" t="s">
        <v>32370</v>
      </c>
      <c r="E648" s="11">
        <v>0</v>
      </c>
      <c r="F648" s="11">
        <v>0</v>
      </c>
      <c r="G648" s="11" t="s">
        <v>32167</v>
      </c>
      <c r="H648" s="11" t="s">
        <v>72</v>
      </c>
      <c r="I648" s="11">
        <v>0</v>
      </c>
      <c r="J648" s="11" t="s">
        <v>32168</v>
      </c>
      <c r="K648" s="11" t="s">
        <v>32168</v>
      </c>
      <c r="L648" s="11">
        <v>0</v>
      </c>
      <c r="M648" s="11">
        <v>0</v>
      </c>
      <c r="N648" s="11">
        <v>0</v>
      </c>
      <c r="O648" s="11">
        <v>0</v>
      </c>
      <c r="P648" s="11">
        <v>0</v>
      </c>
      <c r="Q648" s="11">
        <v>0</v>
      </c>
      <c r="R648" s="11">
        <v>0</v>
      </c>
      <c r="S648" s="11">
        <v>0</v>
      </c>
      <c r="T648" s="11">
        <v>0</v>
      </c>
      <c r="U648" s="11">
        <v>0</v>
      </c>
      <c r="V648" s="11">
        <v>0</v>
      </c>
      <c r="W648" s="11">
        <v>0</v>
      </c>
      <c r="X648" s="11">
        <v>0</v>
      </c>
      <c r="Y648" s="11">
        <v>0</v>
      </c>
      <c r="Z648" s="11">
        <v>0</v>
      </c>
      <c r="AA648" s="12" t="s">
        <v>32952</v>
      </c>
      <c r="AB648" s="17" t="str">
        <f t="shared" si="61"/>
        <v>Programme is not compatible with this tool</v>
      </c>
      <c r="AC648" s="17" t="str">
        <f t="shared" si="62"/>
        <v/>
      </c>
      <c r="AD648" s="17">
        <f t="shared" si="63"/>
        <v>6</v>
      </c>
      <c r="AE648" s="17" t="str">
        <f t="shared" si="64"/>
        <v/>
      </c>
      <c r="AF648" s="17" t="str">
        <f t="shared" si="65"/>
        <v/>
      </c>
      <c r="AG648" s="17" t="str" cm="1">
        <f t="array" ref="AG648">IFERROR(IF(J648="Level",INDEX($M648:$S648,AC648+1),INDEX($M648:$S648,AC648)),"")</f>
        <v/>
      </c>
      <c r="AH648" s="17" cm="1">
        <f t="array" ref="AH648">IFERROR(IF(J648="Level",INDEX($M648:$S648,AD648+1),INDEX($M648:$S648,AD648)),"")</f>
        <v>0</v>
      </c>
      <c r="AI648" s="17" t="str" cm="1">
        <f t="array" ref="AI648">IFERROR(INDEX($M648:$S648,AE648),"")</f>
        <v/>
      </c>
      <c r="AJ648" s="17" t="str" cm="1">
        <f t="array" ref="AJ648">IFERROR(INDEX($M648:$S648,AF648),"")</f>
        <v/>
      </c>
      <c r="AK648" s="17" t="str" cm="1">
        <f t="array" ref="AK648">IFERROR(IF(J648="Level",INDEX($T648:$Z648,AC648+1),INDEX($T648:$Z648,AC648)),"")</f>
        <v/>
      </c>
      <c r="AL648" s="17" cm="1">
        <f t="array" ref="AL648">IFERROR(IF(J648="Level",INDEX($T648:$Z648,AD648+1),INDEX($T648:$Z648,AD648)),"")</f>
        <v>0</v>
      </c>
      <c r="AM648" s="17" t="str" cm="1">
        <f t="array" ref="AM648">IFERROR(INDEX($T648:$Z648,AE648),"")</f>
        <v/>
      </c>
      <c r="AN648" s="17" t="str" cm="1">
        <f t="array" ref="AN648">IFERROR(INDEX($T648:$Z648,AF648),"")</f>
        <v/>
      </c>
    </row>
    <row r="649" spans="1:40" ht="25.5" hidden="1" x14ac:dyDescent="0.2">
      <c r="A649" s="17" t="str">
        <f t="shared" si="60"/>
        <v>Natural Environment Research Council Great Western Four+ Doctoral Training Partnership - Cornwall: PRZ9CDTDTCCA</v>
      </c>
      <c r="B649" s="11" t="s">
        <v>2298</v>
      </c>
      <c r="C649" s="11" t="s">
        <v>32964</v>
      </c>
      <c r="D649" s="11" t="s">
        <v>32368</v>
      </c>
      <c r="E649" s="11">
        <v>0</v>
      </c>
      <c r="F649" s="11">
        <v>0</v>
      </c>
      <c r="G649" s="11" t="s">
        <v>32167</v>
      </c>
      <c r="H649" s="11" t="s">
        <v>72</v>
      </c>
      <c r="I649" s="11">
        <v>0</v>
      </c>
      <c r="J649" s="11" t="s">
        <v>32168</v>
      </c>
      <c r="K649" s="11" t="s">
        <v>32168</v>
      </c>
      <c r="L649" s="11">
        <v>0</v>
      </c>
      <c r="M649" s="11">
        <v>0</v>
      </c>
      <c r="N649" s="11">
        <v>0</v>
      </c>
      <c r="O649" s="11">
        <v>0</v>
      </c>
      <c r="P649" s="11">
        <v>0</v>
      </c>
      <c r="Q649" s="11">
        <v>0</v>
      </c>
      <c r="R649" s="11">
        <v>0</v>
      </c>
      <c r="S649" s="11">
        <v>0</v>
      </c>
      <c r="T649" s="11">
        <v>0</v>
      </c>
      <c r="U649" s="11">
        <v>0</v>
      </c>
      <c r="V649" s="11">
        <v>0</v>
      </c>
      <c r="W649" s="11">
        <v>0</v>
      </c>
      <c r="X649" s="11">
        <v>0</v>
      </c>
      <c r="Y649" s="11">
        <v>0</v>
      </c>
      <c r="Z649" s="11">
        <v>0</v>
      </c>
      <c r="AA649" s="12" t="s">
        <v>32952</v>
      </c>
      <c r="AB649" s="17" t="str">
        <f t="shared" si="61"/>
        <v>Programme is not compatible with this tool</v>
      </c>
      <c r="AC649" s="17" t="str">
        <f t="shared" si="62"/>
        <v/>
      </c>
      <c r="AD649" s="17">
        <f t="shared" si="63"/>
        <v>6</v>
      </c>
      <c r="AE649" s="17" t="str">
        <f t="shared" si="64"/>
        <v/>
      </c>
      <c r="AF649" s="17" t="str">
        <f t="shared" si="65"/>
        <v/>
      </c>
      <c r="AG649" s="17" t="str" cm="1">
        <f t="array" ref="AG649">IFERROR(IF(J649="Level",INDEX($M649:$S649,AC649+1),INDEX($M649:$S649,AC649)),"")</f>
        <v/>
      </c>
      <c r="AH649" s="17" cm="1">
        <f t="array" ref="AH649">IFERROR(IF(J649="Level",INDEX($M649:$S649,AD649+1),INDEX($M649:$S649,AD649)),"")</f>
        <v>0</v>
      </c>
      <c r="AI649" s="17" t="str" cm="1">
        <f t="array" ref="AI649">IFERROR(INDEX($M649:$S649,AE649),"")</f>
        <v/>
      </c>
      <c r="AJ649" s="17" t="str" cm="1">
        <f t="array" ref="AJ649">IFERROR(INDEX($M649:$S649,AF649),"")</f>
        <v/>
      </c>
      <c r="AK649" s="17" t="str" cm="1">
        <f t="array" ref="AK649">IFERROR(IF(J649="Level",INDEX($T649:$Z649,AC649+1),INDEX($T649:$Z649,AC649)),"")</f>
        <v/>
      </c>
      <c r="AL649" s="17" cm="1">
        <f t="array" ref="AL649">IFERROR(IF(J649="Level",INDEX($T649:$Z649,AD649+1),INDEX($T649:$Z649,AD649)),"")</f>
        <v>0</v>
      </c>
      <c r="AM649" s="17" t="str" cm="1">
        <f t="array" ref="AM649">IFERROR(INDEX($T649:$Z649,AE649),"")</f>
        <v/>
      </c>
      <c r="AN649" s="17" t="str" cm="1">
        <f t="array" ref="AN649">IFERROR(INDEX($T649:$Z649,AF649),"")</f>
        <v/>
      </c>
    </row>
    <row r="650" spans="1:40" ht="25.5" hidden="1" x14ac:dyDescent="0.2">
      <c r="A650" s="17" t="str">
        <f t="shared" si="60"/>
        <v>Economic and Social Research Council South West Doctoral Training Partnership (ESRC SWDTP) - Cornwall: PRZ9CDTDTCCB</v>
      </c>
      <c r="B650" s="11" t="s">
        <v>2299</v>
      </c>
      <c r="C650" s="11" t="s">
        <v>32964</v>
      </c>
      <c r="D650" s="11" t="s">
        <v>32775</v>
      </c>
      <c r="E650" s="11">
        <v>0</v>
      </c>
      <c r="F650" s="11">
        <v>0</v>
      </c>
      <c r="G650" s="11" t="s">
        <v>32167</v>
      </c>
      <c r="H650" s="11" t="s">
        <v>72</v>
      </c>
      <c r="I650" s="11">
        <v>0</v>
      </c>
      <c r="J650" s="11" t="s">
        <v>32168</v>
      </c>
      <c r="K650" s="11" t="s">
        <v>32168</v>
      </c>
      <c r="L650" s="11">
        <v>0</v>
      </c>
      <c r="M650" s="11">
        <v>0</v>
      </c>
      <c r="N650" s="11">
        <v>0</v>
      </c>
      <c r="O650" s="11">
        <v>0</v>
      </c>
      <c r="P650" s="11">
        <v>0</v>
      </c>
      <c r="Q650" s="11">
        <v>0</v>
      </c>
      <c r="R650" s="11">
        <v>0</v>
      </c>
      <c r="S650" s="11">
        <v>0</v>
      </c>
      <c r="T650" s="11">
        <v>0</v>
      </c>
      <c r="U650" s="11">
        <v>0</v>
      </c>
      <c r="V650" s="11">
        <v>0</v>
      </c>
      <c r="W650" s="11">
        <v>0</v>
      </c>
      <c r="X650" s="11">
        <v>0</v>
      </c>
      <c r="Y650" s="11">
        <v>0</v>
      </c>
      <c r="Z650" s="11">
        <v>0</v>
      </c>
      <c r="AA650" s="12" t="s">
        <v>32952</v>
      </c>
      <c r="AB650" s="17" t="str">
        <f t="shared" si="61"/>
        <v>Programme is not compatible with this tool</v>
      </c>
      <c r="AC650" s="17" t="str">
        <f t="shared" si="62"/>
        <v/>
      </c>
      <c r="AD650" s="17">
        <f t="shared" si="63"/>
        <v>6</v>
      </c>
      <c r="AE650" s="17" t="str">
        <f t="shared" si="64"/>
        <v/>
      </c>
      <c r="AF650" s="17" t="str">
        <f t="shared" si="65"/>
        <v/>
      </c>
      <c r="AG650" s="17" t="str" cm="1">
        <f t="array" ref="AG650">IFERROR(IF(J650="Level",INDEX($M650:$S650,AC650+1),INDEX($M650:$S650,AC650)),"")</f>
        <v/>
      </c>
      <c r="AH650" s="17" cm="1">
        <f t="array" ref="AH650">IFERROR(IF(J650="Level",INDEX($M650:$S650,AD650+1),INDEX($M650:$S650,AD650)),"")</f>
        <v>0</v>
      </c>
      <c r="AI650" s="17" t="str" cm="1">
        <f t="array" ref="AI650">IFERROR(INDEX($M650:$S650,AE650),"")</f>
        <v/>
      </c>
      <c r="AJ650" s="17" t="str" cm="1">
        <f t="array" ref="AJ650">IFERROR(INDEX($M650:$S650,AF650),"")</f>
        <v/>
      </c>
      <c r="AK650" s="17" t="str" cm="1">
        <f t="array" ref="AK650">IFERROR(IF(J650="Level",INDEX($T650:$Z650,AC650+1),INDEX($T650:$Z650,AC650)),"")</f>
        <v/>
      </c>
      <c r="AL650" s="17" cm="1">
        <f t="array" ref="AL650">IFERROR(IF(J650="Level",INDEX($T650:$Z650,AD650+1),INDEX($T650:$Z650,AD650)),"")</f>
        <v>0</v>
      </c>
      <c r="AM650" s="17" t="str" cm="1">
        <f t="array" ref="AM650">IFERROR(INDEX($T650:$Z650,AE650),"")</f>
        <v/>
      </c>
      <c r="AN650" s="17" t="str" cm="1">
        <f t="array" ref="AN650">IFERROR(INDEX($T650:$Z650,AF650),"")</f>
        <v/>
      </c>
    </row>
    <row r="651" spans="1:40" ht="38.25" hidden="1" x14ac:dyDescent="0.2">
      <c r="A651" s="17" t="str">
        <f t="shared" si="60"/>
        <v>Arts and Humanities Research Council South, West and Wales Doctoral Training Partnership (AHRC SWW DTP) - Cornwall: PRZ9CDTDTCCC</v>
      </c>
      <c r="B651" s="11" t="s">
        <v>2300</v>
      </c>
      <c r="C651" s="11" t="s">
        <v>32964</v>
      </c>
      <c r="D651" s="11" t="s">
        <v>32891</v>
      </c>
      <c r="E651" s="11">
        <v>0</v>
      </c>
      <c r="F651" s="11">
        <v>0</v>
      </c>
      <c r="G651" s="11" t="s">
        <v>32167</v>
      </c>
      <c r="H651" s="11" t="s">
        <v>72</v>
      </c>
      <c r="I651" s="11">
        <v>0</v>
      </c>
      <c r="J651" s="11" t="s">
        <v>32168</v>
      </c>
      <c r="K651" s="11" t="s">
        <v>32168</v>
      </c>
      <c r="L651" s="11">
        <v>0</v>
      </c>
      <c r="M651" s="11">
        <v>0</v>
      </c>
      <c r="N651" s="11">
        <v>0</v>
      </c>
      <c r="O651" s="11">
        <v>0</v>
      </c>
      <c r="P651" s="11">
        <v>0</v>
      </c>
      <c r="Q651" s="11">
        <v>0</v>
      </c>
      <c r="R651" s="11">
        <v>0</v>
      </c>
      <c r="S651" s="11">
        <v>0</v>
      </c>
      <c r="T651" s="11">
        <v>0</v>
      </c>
      <c r="U651" s="11">
        <v>0</v>
      </c>
      <c r="V651" s="11">
        <v>0</v>
      </c>
      <c r="W651" s="11">
        <v>0</v>
      </c>
      <c r="X651" s="11">
        <v>0</v>
      </c>
      <c r="Y651" s="11">
        <v>0</v>
      </c>
      <c r="Z651" s="11">
        <v>0</v>
      </c>
      <c r="AA651" s="12" t="s">
        <v>32952</v>
      </c>
      <c r="AB651" s="17" t="str">
        <f t="shared" si="61"/>
        <v>Programme is not compatible with this tool</v>
      </c>
      <c r="AC651" s="17" t="str">
        <f t="shared" si="62"/>
        <v/>
      </c>
      <c r="AD651" s="17">
        <f t="shared" si="63"/>
        <v>6</v>
      </c>
      <c r="AE651" s="17" t="str">
        <f t="shared" si="64"/>
        <v/>
      </c>
      <c r="AF651" s="17" t="str">
        <f t="shared" si="65"/>
        <v/>
      </c>
      <c r="AG651" s="17" t="str" cm="1">
        <f t="array" ref="AG651">IFERROR(IF(J651="Level",INDEX($M651:$S651,AC651+1),INDEX($M651:$S651,AC651)),"")</f>
        <v/>
      </c>
      <c r="AH651" s="17" cm="1">
        <f t="array" ref="AH651">IFERROR(IF(J651="Level",INDEX($M651:$S651,AD651+1),INDEX($M651:$S651,AD651)),"")</f>
        <v>0</v>
      </c>
      <c r="AI651" s="17" t="str" cm="1">
        <f t="array" ref="AI651">IFERROR(INDEX($M651:$S651,AE651),"")</f>
        <v/>
      </c>
      <c r="AJ651" s="17" t="str" cm="1">
        <f t="array" ref="AJ651">IFERROR(INDEX($M651:$S651,AF651),"")</f>
        <v/>
      </c>
      <c r="AK651" s="17" t="str" cm="1">
        <f t="array" ref="AK651">IFERROR(IF(J651="Level",INDEX($T651:$Z651,AC651+1),INDEX($T651:$Z651,AC651)),"")</f>
        <v/>
      </c>
      <c r="AL651" s="17" cm="1">
        <f t="array" ref="AL651">IFERROR(IF(J651="Level",INDEX($T651:$Z651,AD651+1),INDEX($T651:$Z651,AD651)),"")</f>
        <v>0</v>
      </c>
      <c r="AM651" s="17" t="str" cm="1">
        <f t="array" ref="AM651">IFERROR(INDEX($T651:$Z651,AE651),"")</f>
        <v/>
      </c>
      <c r="AN651" s="17" t="str" cm="1">
        <f t="array" ref="AN651">IFERROR(INDEX($T651:$Z651,AF651),"")</f>
        <v/>
      </c>
    </row>
    <row r="652" spans="1:40" hidden="1" x14ac:dyDescent="0.2">
      <c r="A652" s="17" t="str">
        <f t="shared" si="60"/>
        <v>Exeter DBA (Part-Time, Distance Learning): PRB5SBESBE01</v>
      </c>
      <c r="B652" s="11" t="s">
        <v>32138</v>
      </c>
      <c r="C652" s="11" t="s">
        <v>32964</v>
      </c>
      <c r="D652" s="11" t="s">
        <v>32925</v>
      </c>
      <c r="E652" s="11" t="s">
        <v>32276</v>
      </c>
      <c r="F652" s="11" t="s">
        <v>82</v>
      </c>
      <c r="G652" s="11" t="s">
        <v>32926</v>
      </c>
      <c r="H652" s="11" t="s">
        <v>72</v>
      </c>
      <c r="I652" s="11">
        <v>0</v>
      </c>
      <c r="J652" s="11" t="s">
        <v>32168</v>
      </c>
      <c r="K652" s="11" t="s">
        <v>32168</v>
      </c>
      <c r="L652" s="11">
        <v>0</v>
      </c>
      <c r="M652" s="11">
        <v>0</v>
      </c>
      <c r="N652" s="11">
        <v>0</v>
      </c>
      <c r="O652" s="11">
        <v>0</v>
      </c>
      <c r="P652" s="11">
        <v>0</v>
      </c>
      <c r="Q652" s="11">
        <v>0</v>
      </c>
      <c r="R652" s="11">
        <v>0</v>
      </c>
      <c r="S652" s="11">
        <v>0</v>
      </c>
      <c r="T652" s="11">
        <v>0</v>
      </c>
      <c r="U652" s="11">
        <v>0</v>
      </c>
      <c r="V652" s="11">
        <v>0</v>
      </c>
      <c r="W652" s="11">
        <v>0</v>
      </c>
      <c r="X652" s="11">
        <v>0</v>
      </c>
      <c r="Y652" s="11">
        <v>0</v>
      </c>
      <c r="Z652" s="11">
        <v>0</v>
      </c>
      <c r="AA652" s="12" t="s">
        <v>32952</v>
      </c>
      <c r="AB652" s="17" t="str">
        <f t="shared" si="61"/>
        <v>Programme is not compatible with this tool</v>
      </c>
      <c r="AC652" s="17" t="str">
        <f t="shared" si="62"/>
        <v/>
      </c>
      <c r="AD652" s="17">
        <f t="shared" si="63"/>
        <v>6</v>
      </c>
      <c r="AE652" s="17" t="str">
        <f t="shared" si="64"/>
        <v/>
      </c>
      <c r="AF652" s="17" t="str">
        <f t="shared" si="65"/>
        <v/>
      </c>
      <c r="AG652" s="17" t="str" cm="1">
        <f t="array" ref="AG652">IFERROR(IF(J652="Level",INDEX($M652:$S652,AC652+1),INDEX($M652:$S652,AC652)),"")</f>
        <v/>
      </c>
      <c r="AH652" s="17" cm="1">
        <f t="array" ref="AH652">IFERROR(IF(J652="Level",INDEX($M652:$S652,AD652+1),INDEX($M652:$S652,AD652)),"")</f>
        <v>0</v>
      </c>
      <c r="AI652" s="17" t="str" cm="1">
        <f t="array" ref="AI652">IFERROR(INDEX($M652:$S652,AE652),"")</f>
        <v/>
      </c>
      <c r="AJ652" s="17" t="str" cm="1">
        <f t="array" ref="AJ652">IFERROR(INDEX($M652:$S652,AF652),"")</f>
        <v/>
      </c>
      <c r="AK652" s="17" t="str" cm="1">
        <f t="array" ref="AK652">IFERROR(IF(J652="Level",INDEX($T652:$Z652,AC652+1),INDEX($T652:$Z652,AC652)),"")</f>
        <v/>
      </c>
      <c r="AL652" s="17" cm="1">
        <f t="array" ref="AL652">IFERROR(IF(J652="Level",INDEX($T652:$Z652,AD652+1),INDEX($T652:$Z652,AD652)),"")</f>
        <v>0</v>
      </c>
      <c r="AM652" s="17" t="str" cm="1">
        <f t="array" ref="AM652">IFERROR(INDEX($T652:$Z652,AE652),"")</f>
        <v/>
      </c>
      <c r="AN652" s="17" t="str" cm="1">
        <f t="array" ref="AN652">IFERROR(INDEX($T652:$Z652,AF652),"")</f>
        <v/>
      </c>
    </row>
    <row r="653" spans="1:40" hidden="1" x14ac:dyDescent="0.2">
      <c r="A653" s="17" t="str">
        <f t="shared" si="60"/>
        <v>MPhil Accountancy (Part-Time, Distance Learning): PRH4SBESBE07</v>
      </c>
      <c r="B653" s="11" t="s">
        <v>2931</v>
      </c>
      <c r="C653" s="11" t="s">
        <v>32964</v>
      </c>
      <c r="D653" s="11" t="s">
        <v>32672</v>
      </c>
      <c r="E653" s="11" t="s">
        <v>341</v>
      </c>
      <c r="F653" s="11" t="s">
        <v>82</v>
      </c>
      <c r="G653" s="11" t="s">
        <v>32189</v>
      </c>
      <c r="H653" s="11" t="s">
        <v>72</v>
      </c>
      <c r="I653" s="11">
        <v>0</v>
      </c>
      <c r="J653" s="11" t="s">
        <v>32168</v>
      </c>
      <c r="K653" s="11" t="s">
        <v>32168</v>
      </c>
      <c r="L653" s="11">
        <v>0</v>
      </c>
      <c r="M653" s="11">
        <v>0</v>
      </c>
      <c r="N653" s="11">
        <v>0</v>
      </c>
      <c r="O653" s="11">
        <v>0</v>
      </c>
      <c r="P653" s="11">
        <v>0</v>
      </c>
      <c r="Q653" s="11">
        <v>0</v>
      </c>
      <c r="R653" s="11">
        <v>0</v>
      </c>
      <c r="S653" s="11">
        <v>0</v>
      </c>
      <c r="T653" s="11">
        <v>0</v>
      </c>
      <c r="U653" s="11">
        <v>0</v>
      </c>
      <c r="V653" s="11">
        <v>0</v>
      </c>
      <c r="W653" s="11">
        <v>0</v>
      </c>
      <c r="X653" s="11">
        <v>0</v>
      </c>
      <c r="Y653" s="11">
        <v>0</v>
      </c>
      <c r="Z653" s="11">
        <v>0</v>
      </c>
      <c r="AA653" s="12" t="s">
        <v>32952</v>
      </c>
      <c r="AB653" s="17" t="str">
        <f t="shared" si="61"/>
        <v>Programme is not compatible with this tool</v>
      </c>
      <c r="AC653" s="17" t="str">
        <f t="shared" si="62"/>
        <v/>
      </c>
      <c r="AD653" s="17">
        <f t="shared" si="63"/>
        <v>6</v>
      </c>
      <c r="AE653" s="17" t="str">
        <f t="shared" si="64"/>
        <v/>
      </c>
      <c r="AF653" s="17" t="str">
        <f t="shared" si="65"/>
        <v/>
      </c>
      <c r="AG653" s="17" t="str" cm="1">
        <f t="array" ref="AG653">IFERROR(IF(J653="Level",INDEX($M653:$S653,AC653+1),INDEX($M653:$S653,AC653)),"")</f>
        <v/>
      </c>
      <c r="AH653" s="17" cm="1">
        <f t="array" ref="AH653">IFERROR(IF(J653="Level",INDEX($M653:$S653,AD653+1),INDEX($M653:$S653,AD653)),"")</f>
        <v>0</v>
      </c>
      <c r="AI653" s="17" t="str" cm="1">
        <f t="array" ref="AI653">IFERROR(INDEX($M653:$S653,AE653),"")</f>
        <v/>
      </c>
      <c r="AJ653" s="17" t="str" cm="1">
        <f t="array" ref="AJ653">IFERROR(INDEX($M653:$S653,AF653),"")</f>
        <v/>
      </c>
      <c r="AK653" s="17" t="str" cm="1">
        <f t="array" ref="AK653">IFERROR(IF(J653="Level",INDEX($T653:$Z653,AC653+1),INDEX($T653:$Z653,AC653)),"")</f>
        <v/>
      </c>
      <c r="AL653" s="17" cm="1">
        <f t="array" ref="AL653">IFERROR(IF(J653="Level",INDEX($T653:$Z653,AD653+1),INDEX($T653:$Z653,AD653)),"")</f>
        <v>0</v>
      </c>
      <c r="AM653" s="17" t="str" cm="1">
        <f t="array" ref="AM653">IFERROR(INDEX($T653:$Z653,AE653),"")</f>
        <v/>
      </c>
      <c r="AN653" s="17" t="str" cm="1">
        <f t="array" ref="AN653">IFERROR(INDEX($T653:$Z653,AF653),"")</f>
        <v/>
      </c>
    </row>
    <row r="654" spans="1:40" hidden="1" x14ac:dyDescent="0.2">
      <c r="A654" s="17" t="str">
        <f t="shared" si="60"/>
        <v>PhD Accountancy (Part-Time, Distance Learning): PRP6SBESBE04</v>
      </c>
      <c r="B654" s="11" t="s">
        <v>3803</v>
      </c>
      <c r="C654" s="11" t="s">
        <v>32964</v>
      </c>
      <c r="D654" s="11" t="s">
        <v>3804</v>
      </c>
      <c r="E654" s="11" t="s">
        <v>341</v>
      </c>
      <c r="F654" s="11" t="s">
        <v>82</v>
      </c>
      <c r="G654" s="11" t="s">
        <v>32189</v>
      </c>
      <c r="H654" s="11" t="s">
        <v>72</v>
      </c>
      <c r="I654" s="11">
        <v>0</v>
      </c>
      <c r="J654" s="11" t="s">
        <v>32168</v>
      </c>
      <c r="K654" s="11" t="s">
        <v>32168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  <c r="Q654" s="11">
        <v>0</v>
      </c>
      <c r="R654" s="11">
        <v>0</v>
      </c>
      <c r="S654" s="11">
        <v>0</v>
      </c>
      <c r="T654" s="11">
        <v>0</v>
      </c>
      <c r="U654" s="11">
        <v>0</v>
      </c>
      <c r="V654" s="11">
        <v>0</v>
      </c>
      <c r="W654" s="11">
        <v>0</v>
      </c>
      <c r="X654" s="11">
        <v>0</v>
      </c>
      <c r="Y654" s="11">
        <v>0</v>
      </c>
      <c r="Z654" s="11">
        <v>0</v>
      </c>
      <c r="AA654" s="12" t="s">
        <v>32952</v>
      </c>
      <c r="AB654" s="17" t="str">
        <f t="shared" si="61"/>
        <v>Programme is not compatible with this tool</v>
      </c>
      <c r="AC654" s="17" t="str">
        <f t="shared" si="62"/>
        <v/>
      </c>
      <c r="AD654" s="17">
        <f t="shared" si="63"/>
        <v>6</v>
      </c>
      <c r="AE654" s="17" t="str">
        <f t="shared" si="64"/>
        <v/>
      </c>
      <c r="AF654" s="17" t="str">
        <f t="shared" si="65"/>
        <v/>
      </c>
      <c r="AG654" s="17" t="str" cm="1">
        <f t="array" ref="AG654">IFERROR(IF(J654="Level",INDEX($M654:$S654,AC654+1),INDEX($M654:$S654,AC654)),"")</f>
        <v/>
      </c>
      <c r="AH654" s="17" cm="1">
        <f t="array" ref="AH654">IFERROR(IF(J654="Level",INDEX($M654:$S654,AD654+1),INDEX($M654:$S654,AD654)),"")</f>
        <v>0</v>
      </c>
      <c r="AI654" s="17" t="str" cm="1">
        <f t="array" ref="AI654">IFERROR(INDEX($M654:$S654,AE654),"")</f>
        <v/>
      </c>
      <c r="AJ654" s="17" t="str" cm="1">
        <f t="array" ref="AJ654">IFERROR(INDEX($M654:$S654,AF654),"")</f>
        <v/>
      </c>
      <c r="AK654" s="17" t="str" cm="1">
        <f t="array" ref="AK654">IFERROR(IF(J654="Level",INDEX($T654:$Z654,AC654+1),INDEX($T654:$Z654,AC654)),"")</f>
        <v/>
      </c>
      <c r="AL654" s="17" cm="1">
        <f t="array" ref="AL654">IFERROR(IF(J654="Level",INDEX($T654:$Z654,AD654+1),INDEX($T654:$Z654,AD654)),"")</f>
        <v>0</v>
      </c>
      <c r="AM654" s="17" t="str" cm="1">
        <f t="array" ref="AM654">IFERROR(INDEX($T654:$Z654,AE654),"")</f>
        <v/>
      </c>
      <c r="AN654" s="17" t="str" cm="1">
        <f t="array" ref="AN654">IFERROR(INDEX($T654:$Z654,AF654),"")</f>
        <v/>
      </c>
    </row>
    <row r="655" spans="1:40" ht="25.5" hidden="1" x14ac:dyDescent="0.2">
      <c r="A655" s="17" t="str">
        <f t="shared" si="60"/>
        <v>MPhil Geography Human (Part-Time, Distance Learning) - Cornwall: PRH4GOAGOACD</v>
      </c>
      <c r="B655" s="11" t="s">
        <v>33439</v>
      </c>
      <c r="C655" s="11" t="s">
        <v>32964</v>
      </c>
      <c r="D655" s="11" t="s">
        <v>33440</v>
      </c>
      <c r="E655" s="11" t="s">
        <v>313</v>
      </c>
      <c r="F655" s="11" t="s">
        <v>82</v>
      </c>
      <c r="G655" s="11" t="s">
        <v>32189</v>
      </c>
      <c r="H655" s="11" t="s">
        <v>72</v>
      </c>
      <c r="I655" s="11">
        <v>0</v>
      </c>
      <c r="J655" s="11" t="s">
        <v>32168</v>
      </c>
      <c r="K655" s="11" t="s">
        <v>32168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  <c r="Q655" s="11">
        <v>0</v>
      </c>
      <c r="R655" s="11">
        <v>0</v>
      </c>
      <c r="S655" s="11">
        <v>0</v>
      </c>
      <c r="T655" s="11">
        <v>0</v>
      </c>
      <c r="U655" s="11">
        <v>0</v>
      </c>
      <c r="V655" s="11">
        <v>0</v>
      </c>
      <c r="W655" s="11">
        <v>0</v>
      </c>
      <c r="X655" s="11">
        <v>0</v>
      </c>
      <c r="Y655" s="11">
        <v>0</v>
      </c>
      <c r="Z655" s="11">
        <v>0</v>
      </c>
      <c r="AA655" s="12" t="s">
        <v>32952</v>
      </c>
      <c r="AB655" s="17" t="str">
        <f t="shared" si="61"/>
        <v>Programme is not compatible with this tool</v>
      </c>
      <c r="AC655" s="17" t="str">
        <f t="shared" si="62"/>
        <v/>
      </c>
      <c r="AD655" s="17">
        <f t="shared" si="63"/>
        <v>6</v>
      </c>
      <c r="AE655" s="17" t="str">
        <f t="shared" si="64"/>
        <v/>
      </c>
      <c r="AF655" s="17" t="str">
        <f t="shared" si="65"/>
        <v/>
      </c>
      <c r="AG655" s="17" t="str" cm="1">
        <f t="array" ref="AG655">IFERROR(IF(J655="Level",INDEX($M655:$S655,AC655+1),INDEX($M655:$S655,AC655)),"")</f>
        <v/>
      </c>
      <c r="AH655" s="17" cm="1">
        <f t="array" ref="AH655">IFERROR(IF(J655="Level",INDEX($M655:$S655,AD655+1),INDEX($M655:$S655,AD655)),"")</f>
        <v>0</v>
      </c>
      <c r="AI655" s="17" t="str" cm="1">
        <f t="array" ref="AI655">IFERROR(INDEX($M655:$S655,AE655),"")</f>
        <v/>
      </c>
      <c r="AJ655" s="17" t="str" cm="1">
        <f t="array" ref="AJ655">IFERROR(INDEX($M655:$S655,AF655),"")</f>
        <v/>
      </c>
      <c r="AK655" s="17" t="str" cm="1">
        <f t="array" ref="AK655">IFERROR(IF(J655="Level",INDEX($T655:$Z655,AC655+1),INDEX($T655:$Z655,AC655)),"")</f>
        <v/>
      </c>
      <c r="AL655" s="17" cm="1">
        <f t="array" ref="AL655">IFERROR(IF(J655="Level",INDEX($T655:$Z655,AD655+1),INDEX($T655:$Z655,AD655)),"")</f>
        <v>0</v>
      </c>
      <c r="AM655" s="17" t="str" cm="1">
        <f t="array" ref="AM655">IFERROR(INDEX($T655:$Z655,AE655),"")</f>
        <v/>
      </c>
      <c r="AN655" s="17" t="str" cm="1">
        <f t="array" ref="AN655">IFERROR(INDEX($T655:$Z655,AF655),"")</f>
        <v/>
      </c>
    </row>
    <row r="656" spans="1:40" ht="25.5" hidden="1" x14ac:dyDescent="0.2">
      <c r="A656" s="17" t="str">
        <f t="shared" si="60"/>
        <v>MScbyRes Physical Geography (Part-Time, Distance Learning) - Cornwall: PRM4PGEPGECA</v>
      </c>
      <c r="B656" s="11" t="s">
        <v>31989</v>
      </c>
      <c r="C656" s="11" t="s">
        <v>32964</v>
      </c>
      <c r="D656" s="11" t="s">
        <v>32385</v>
      </c>
      <c r="E656" s="11" t="s">
        <v>313</v>
      </c>
      <c r="F656" s="11" t="s">
        <v>82</v>
      </c>
      <c r="G656" s="11" t="s">
        <v>32189</v>
      </c>
      <c r="H656" s="11" t="s">
        <v>72</v>
      </c>
      <c r="I656" s="11">
        <v>0</v>
      </c>
      <c r="J656" s="11" t="s">
        <v>32168</v>
      </c>
      <c r="K656" s="11" t="s">
        <v>32168</v>
      </c>
      <c r="L656" s="11">
        <v>0</v>
      </c>
      <c r="M656" s="11">
        <v>0</v>
      </c>
      <c r="N656" s="11">
        <v>0</v>
      </c>
      <c r="O656" s="11">
        <v>0</v>
      </c>
      <c r="P656" s="11">
        <v>0</v>
      </c>
      <c r="Q656" s="11">
        <v>0</v>
      </c>
      <c r="R656" s="11">
        <v>0</v>
      </c>
      <c r="S656" s="11">
        <v>0</v>
      </c>
      <c r="T656" s="11">
        <v>0</v>
      </c>
      <c r="U656" s="11">
        <v>0</v>
      </c>
      <c r="V656" s="11">
        <v>0</v>
      </c>
      <c r="W656" s="11">
        <v>0</v>
      </c>
      <c r="X656" s="11">
        <v>0</v>
      </c>
      <c r="Y656" s="11">
        <v>0</v>
      </c>
      <c r="Z656" s="11">
        <v>0</v>
      </c>
      <c r="AA656" s="12" t="s">
        <v>32952</v>
      </c>
      <c r="AB656" s="17" t="str">
        <f t="shared" si="61"/>
        <v>Programme is not compatible with this tool</v>
      </c>
      <c r="AC656" s="17" t="str">
        <f t="shared" si="62"/>
        <v/>
      </c>
      <c r="AD656" s="17">
        <f t="shared" si="63"/>
        <v>6</v>
      </c>
      <c r="AE656" s="17" t="str">
        <f t="shared" si="64"/>
        <v/>
      </c>
      <c r="AF656" s="17" t="str">
        <f t="shared" si="65"/>
        <v/>
      </c>
      <c r="AG656" s="17" t="str" cm="1">
        <f t="array" ref="AG656">IFERROR(IF(J656="Level",INDEX($M656:$S656,AC656+1),INDEX($M656:$S656,AC656)),"")</f>
        <v/>
      </c>
      <c r="AH656" s="17" cm="1">
        <f t="array" ref="AH656">IFERROR(IF(J656="Level",INDEX($M656:$S656,AD656+1),INDEX($M656:$S656,AD656)),"")</f>
        <v>0</v>
      </c>
      <c r="AI656" s="17" t="str" cm="1">
        <f t="array" ref="AI656">IFERROR(INDEX($M656:$S656,AE656),"")</f>
        <v/>
      </c>
      <c r="AJ656" s="17" t="str" cm="1">
        <f t="array" ref="AJ656">IFERROR(INDEX($M656:$S656,AF656),"")</f>
        <v/>
      </c>
      <c r="AK656" s="17" t="str" cm="1">
        <f t="array" ref="AK656">IFERROR(IF(J656="Level",INDEX($T656:$Z656,AC656+1),INDEX($T656:$Z656,AC656)),"")</f>
        <v/>
      </c>
      <c r="AL656" s="17" cm="1">
        <f t="array" ref="AL656">IFERROR(IF(J656="Level",INDEX($T656:$Z656,AD656+1),INDEX($T656:$Z656,AD656)),"")</f>
        <v>0</v>
      </c>
      <c r="AM656" s="17" t="str" cm="1">
        <f t="array" ref="AM656">IFERROR(INDEX($T656:$Z656,AE656),"")</f>
        <v/>
      </c>
      <c r="AN656" s="17" t="str" cm="1">
        <f t="array" ref="AN656">IFERROR(INDEX($T656:$Z656,AF656),"")</f>
        <v/>
      </c>
    </row>
    <row r="657" spans="1:40" hidden="1" x14ac:dyDescent="0.2">
      <c r="A657" s="17" t="str">
        <f t="shared" si="60"/>
        <v>PhD Computer Science (Part-Time, Distance Learning): PRP6ECSECS06</v>
      </c>
      <c r="B657" s="11" t="s">
        <v>3592</v>
      </c>
      <c r="C657" s="11" t="s">
        <v>32964</v>
      </c>
      <c r="D657" s="11" t="s">
        <v>3593</v>
      </c>
      <c r="E657" s="11" t="s">
        <v>420</v>
      </c>
      <c r="F657" s="11" t="s">
        <v>82</v>
      </c>
      <c r="G657" s="11" t="s">
        <v>32189</v>
      </c>
      <c r="H657" s="11" t="s">
        <v>72</v>
      </c>
      <c r="I657" s="11">
        <v>0</v>
      </c>
      <c r="J657" s="11" t="s">
        <v>32168</v>
      </c>
      <c r="K657" s="11" t="s">
        <v>32168</v>
      </c>
      <c r="L657" s="11">
        <v>0</v>
      </c>
      <c r="M657" s="11">
        <v>0</v>
      </c>
      <c r="N657" s="11">
        <v>0</v>
      </c>
      <c r="O657" s="11">
        <v>0</v>
      </c>
      <c r="P657" s="11">
        <v>0</v>
      </c>
      <c r="Q657" s="11">
        <v>0</v>
      </c>
      <c r="R657" s="11">
        <v>0</v>
      </c>
      <c r="S657" s="11">
        <v>0</v>
      </c>
      <c r="T657" s="11">
        <v>0</v>
      </c>
      <c r="U657" s="11">
        <v>0</v>
      </c>
      <c r="V657" s="11">
        <v>0</v>
      </c>
      <c r="W657" s="11">
        <v>0</v>
      </c>
      <c r="X657" s="11">
        <v>0</v>
      </c>
      <c r="Y657" s="11">
        <v>0</v>
      </c>
      <c r="Z657" s="11">
        <v>0</v>
      </c>
      <c r="AA657" s="12" t="s">
        <v>32952</v>
      </c>
      <c r="AB657" s="17" t="str">
        <f t="shared" si="61"/>
        <v>Programme is not compatible with this tool</v>
      </c>
      <c r="AC657" s="17" t="str">
        <f t="shared" si="62"/>
        <v/>
      </c>
      <c r="AD657" s="17">
        <f t="shared" si="63"/>
        <v>6</v>
      </c>
      <c r="AE657" s="17" t="str">
        <f t="shared" si="64"/>
        <v/>
      </c>
      <c r="AF657" s="17" t="str">
        <f t="shared" si="65"/>
        <v/>
      </c>
      <c r="AG657" s="17" t="str" cm="1">
        <f t="array" ref="AG657">IFERROR(IF(J657="Level",INDEX($M657:$S657,AC657+1),INDEX($M657:$S657,AC657)),"")</f>
        <v/>
      </c>
      <c r="AH657" s="17" cm="1">
        <f t="array" ref="AH657">IFERROR(IF(J657="Level",INDEX($M657:$S657,AD657+1),INDEX($M657:$S657,AD657)),"")</f>
        <v>0</v>
      </c>
      <c r="AI657" s="17" t="str" cm="1">
        <f t="array" ref="AI657">IFERROR(INDEX($M657:$S657,AE657),"")</f>
        <v/>
      </c>
      <c r="AJ657" s="17" t="str" cm="1">
        <f t="array" ref="AJ657">IFERROR(INDEX($M657:$S657,AF657),"")</f>
        <v/>
      </c>
      <c r="AK657" s="17" t="str" cm="1">
        <f t="array" ref="AK657">IFERROR(IF(J657="Level",INDEX($T657:$Z657,AC657+1),INDEX($T657:$Z657,AC657)),"")</f>
        <v/>
      </c>
      <c r="AL657" s="17" cm="1">
        <f t="array" ref="AL657">IFERROR(IF(J657="Level",INDEX($T657:$Z657,AD657+1),INDEX($T657:$Z657,AD657)),"")</f>
        <v>0</v>
      </c>
      <c r="AM657" s="17" t="str" cm="1">
        <f t="array" ref="AM657">IFERROR(INDEX($T657:$Z657,AE657),"")</f>
        <v/>
      </c>
      <c r="AN657" s="17" t="str" cm="1">
        <f t="array" ref="AN657">IFERROR(INDEX($T657:$Z657,AF657),"")</f>
        <v/>
      </c>
    </row>
    <row r="658" spans="1:40" ht="25.5" hidden="1" x14ac:dyDescent="0.2">
      <c r="A658" s="17" t="str">
        <f t="shared" si="60"/>
        <v>MPhil Biological Sciences - Cornwall (Part-Time, Distance Learning): PRH4BIOBIOCD</v>
      </c>
      <c r="B658" s="11" t="s">
        <v>2800</v>
      </c>
      <c r="C658" s="11" t="s">
        <v>32964</v>
      </c>
      <c r="D658" s="11" t="s">
        <v>32648</v>
      </c>
      <c r="E658" s="11" t="s">
        <v>133</v>
      </c>
      <c r="F658" s="11" t="s">
        <v>82</v>
      </c>
      <c r="G658" s="11" t="s">
        <v>32189</v>
      </c>
      <c r="H658" s="11" t="s">
        <v>72</v>
      </c>
      <c r="I658" s="11">
        <v>0</v>
      </c>
      <c r="J658" s="11" t="s">
        <v>32168</v>
      </c>
      <c r="K658" s="11" t="s">
        <v>32168</v>
      </c>
      <c r="L658" s="11">
        <v>0</v>
      </c>
      <c r="M658" s="11">
        <v>0</v>
      </c>
      <c r="N658" s="11">
        <v>0</v>
      </c>
      <c r="O658" s="11">
        <v>0</v>
      </c>
      <c r="P658" s="11">
        <v>0</v>
      </c>
      <c r="Q658" s="11">
        <v>0</v>
      </c>
      <c r="R658" s="11">
        <v>0</v>
      </c>
      <c r="S658" s="11">
        <v>0</v>
      </c>
      <c r="T658" s="11">
        <v>0</v>
      </c>
      <c r="U658" s="11">
        <v>0</v>
      </c>
      <c r="V658" s="11">
        <v>0</v>
      </c>
      <c r="W658" s="11">
        <v>0</v>
      </c>
      <c r="X658" s="11">
        <v>0</v>
      </c>
      <c r="Y658" s="11">
        <v>0</v>
      </c>
      <c r="Z658" s="11">
        <v>0</v>
      </c>
      <c r="AA658" s="12" t="s">
        <v>32952</v>
      </c>
      <c r="AB658" s="17" t="str">
        <f t="shared" si="61"/>
        <v>Programme is not compatible with this tool</v>
      </c>
      <c r="AC658" s="17" t="str">
        <f t="shared" si="62"/>
        <v/>
      </c>
      <c r="AD658" s="17">
        <f t="shared" si="63"/>
        <v>6</v>
      </c>
      <c r="AE658" s="17" t="str">
        <f t="shared" si="64"/>
        <v/>
      </c>
      <c r="AF658" s="17" t="str">
        <f t="shared" si="65"/>
        <v/>
      </c>
      <c r="AG658" s="17" t="str" cm="1">
        <f t="array" ref="AG658">IFERROR(IF(J658="Level",INDEX($M658:$S658,AC658+1),INDEX($M658:$S658,AC658)),"")</f>
        <v/>
      </c>
      <c r="AH658" s="17" cm="1">
        <f t="array" ref="AH658">IFERROR(IF(J658="Level",INDEX($M658:$S658,AD658+1),INDEX($M658:$S658,AD658)),"")</f>
        <v>0</v>
      </c>
      <c r="AI658" s="17" t="str" cm="1">
        <f t="array" ref="AI658">IFERROR(INDEX($M658:$S658,AE658),"")</f>
        <v/>
      </c>
      <c r="AJ658" s="17" t="str" cm="1">
        <f t="array" ref="AJ658">IFERROR(INDEX($M658:$S658,AF658),"")</f>
        <v/>
      </c>
      <c r="AK658" s="17" t="str" cm="1">
        <f t="array" ref="AK658">IFERROR(IF(J658="Level",INDEX($T658:$Z658,AC658+1),INDEX($T658:$Z658,AC658)),"")</f>
        <v/>
      </c>
      <c r="AL658" s="17" cm="1">
        <f t="array" ref="AL658">IFERROR(IF(J658="Level",INDEX($T658:$Z658,AD658+1),INDEX($T658:$Z658,AD658)),"")</f>
        <v>0</v>
      </c>
      <c r="AM658" s="17" t="str" cm="1">
        <f t="array" ref="AM658">IFERROR(INDEX($T658:$Z658,AE658),"")</f>
        <v/>
      </c>
      <c r="AN658" s="17" t="str" cm="1">
        <f t="array" ref="AN658">IFERROR(INDEX($T658:$Z658,AF658),"")</f>
        <v/>
      </c>
    </row>
    <row r="659" spans="1:40" ht="25.5" hidden="1" x14ac:dyDescent="0.2">
      <c r="A659" s="17" t="str">
        <f t="shared" si="60"/>
        <v>MPhil Biological Sciences (Part-Time, Spilt Site, Distance Learning) - Cornwall: PRH4BIOBIOCE</v>
      </c>
      <c r="B659" s="11" t="s">
        <v>2801</v>
      </c>
      <c r="C659" s="11" t="s">
        <v>32964</v>
      </c>
      <c r="D659" s="11" t="s">
        <v>2802</v>
      </c>
      <c r="E659" s="11" t="s">
        <v>133</v>
      </c>
      <c r="F659" s="11" t="s">
        <v>82</v>
      </c>
      <c r="G659" s="11" t="s">
        <v>32189</v>
      </c>
      <c r="H659" s="11" t="s">
        <v>72</v>
      </c>
      <c r="I659" s="11">
        <v>0</v>
      </c>
      <c r="J659" s="11" t="s">
        <v>32168</v>
      </c>
      <c r="K659" s="11" t="s">
        <v>32168</v>
      </c>
      <c r="L659" s="11">
        <v>0</v>
      </c>
      <c r="M659" s="11">
        <v>0</v>
      </c>
      <c r="N659" s="11">
        <v>0</v>
      </c>
      <c r="O659" s="11">
        <v>0</v>
      </c>
      <c r="P659" s="11">
        <v>0</v>
      </c>
      <c r="Q659" s="11">
        <v>0</v>
      </c>
      <c r="R659" s="11">
        <v>0</v>
      </c>
      <c r="S659" s="11">
        <v>0</v>
      </c>
      <c r="T659" s="11">
        <v>0</v>
      </c>
      <c r="U659" s="11">
        <v>0</v>
      </c>
      <c r="V659" s="11">
        <v>0</v>
      </c>
      <c r="W659" s="11">
        <v>0</v>
      </c>
      <c r="X659" s="11">
        <v>0</v>
      </c>
      <c r="Y659" s="11">
        <v>0</v>
      </c>
      <c r="Z659" s="11">
        <v>0</v>
      </c>
      <c r="AA659" s="12" t="s">
        <v>32952</v>
      </c>
      <c r="AB659" s="17" t="str">
        <f t="shared" si="61"/>
        <v>Programme is not compatible with this tool</v>
      </c>
      <c r="AC659" s="17" t="str">
        <f t="shared" si="62"/>
        <v/>
      </c>
      <c r="AD659" s="17">
        <f t="shared" si="63"/>
        <v>6</v>
      </c>
      <c r="AE659" s="17" t="str">
        <f t="shared" si="64"/>
        <v/>
      </c>
      <c r="AF659" s="17" t="str">
        <f t="shared" si="65"/>
        <v/>
      </c>
      <c r="AG659" s="17" t="str" cm="1">
        <f t="array" ref="AG659">IFERROR(IF(J659="Level",INDEX($M659:$S659,AC659+1),INDEX($M659:$S659,AC659)),"")</f>
        <v/>
      </c>
      <c r="AH659" s="17" cm="1">
        <f t="array" ref="AH659">IFERROR(IF(J659="Level",INDEX($M659:$S659,AD659+1),INDEX($M659:$S659,AD659)),"")</f>
        <v>0</v>
      </c>
      <c r="AI659" s="17" t="str" cm="1">
        <f t="array" ref="AI659">IFERROR(INDEX($M659:$S659,AE659),"")</f>
        <v/>
      </c>
      <c r="AJ659" s="17" t="str" cm="1">
        <f t="array" ref="AJ659">IFERROR(INDEX($M659:$S659,AF659),"")</f>
        <v/>
      </c>
      <c r="AK659" s="17" t="str" cm="1">
        <f t="array" ref="AK659">IFERROR(IF(J659="Level",INDEX($T659:$Z659,AC659+1),INDEX($T659:$Z659,AC659)),"")</f>
        <v/>
      </c>
      <c r="AL659" s="17" cm="1">
        <f t="array" ref="AL659">IFERROR(IF(J659="Level",INDEX($T659:$Z659,AD659+1),INDEX($T659:$Z659,AD659)),"")</f>
        <v>0</v>
      </c>
      <c r="AM659" s="17" t="str" cm="1">
        <f t="array" ref="AM659">IFERROR(INDEX($T659:$Z659,AE659),"")</f>
        <v/>
      </c>
      <c r="AN659" s="17" t="str" cm="1">
        <f t="array" ref="AN659">IFERROR(INDEX($T659:$Z659,AF659),"")</f>
        <v/>
      </c>
    </row>
    <row r="660" spans="1:40" ht="25.5" hidden="1" x14ac:dyDescent="0.2">
      <c r="A660" s="17" t="str">
        <f t="shared" si="60"/>
        <v>MScbyRes Biological Sciences (Part-Time, Distance Learning) - Cornwall: PRM4BIOBIOCE</v>
      </c>
      <c r="B660" s="11" t="s">
        <v>3070</v>
      </c>
      <c r="C660" s="11" t="s">
        <v>32964</v>
      </c>
      <c r="D660" s="11" t="s">
        <v>3071</v>
      </c>
      <c r="E660" s="11" t="s">
        <v>133</v>
      </c>
      <c r="F660" s="11" t="s">
        <v>82</v>
      </c>
      <c r="G660" s="11" t="s">
        <v>32189</v>
      </c>
      <c r="H660" s="11" t="s">
        <v>72</v>
      </c>
      <c r="I660" s="11">
        <v>0</v>
      </c>
      <c r="J660" s="11" t="s">
        <v>32168</v>
      </c>
      <c r="K660" s="11" t="s">
        <v>32168</v>
      </c>
      <c r="L660" s="11">
        <v>0</v>
      </c>
      <c r="M660" s="11">
        <v>0</v>
      </c>
      <c r="N660" s="11">
        <v>0</v>
      </c>
      <c r="O660" s="11">
        <v>0</v>
      </c>
      <c r="P660" s="11">
        <v>0</v>
      </c>
      <c r="Q660" s="11">
        <v>0</v>
      </c>
      <c r="R660" s="11">
        <v>0</v>
      </c>
      <c r="S660" s="11">
        <v>0</v>
      </c>
      <c r="T660" s="11">
        <v>0</v>
      </c>
      <c r="U660" s="11">
        <v>0</v>
      </c>
      <c r="V660" s="11">
        <v>0</v>
      </c>
      <c r="W660" s="11">
        <v>0</v>
      </c>
      <c r="X660" s="11">
        <v>0</v>
      </c>
      <c r="Y660" s="11">
        <v>0</v>
      </c>
      <c r="Z660" s="11">
        <v>0</v>
      </c>
      <c r="AA660" s="12" t="s">
        <v>32952</v>
      </c>
      <c r="AB660" s="17" t="str">
        <f t="shared" si="61"/>
        <v>Programme is not compatible with this tool</v>
      </c>
      <c r="AC660" s="17" t="str">
        <f t="shared" si="62"/>
        <v/>
      </c>
      <c r="AD660" s="17">
        <f t="shared" si="63"/>
        <v>6</v>
      </c>
      <c r="AE660" s="17" t="str">
        <f t="shared" si="64"/>
        <v/>
      </c>
      <c r="AF660" s="17" t="str">
        <f t="shared" si="65"/>
        <v/>
      </c>
      <c r="AG660" s="17" t="str" cm="1">
        <f t="array" ref="AG660">IFERROR(IF(J660="Level",INDEX($M660:$S660,AC660+1),INDEX($M660:$S660,AC660)),"")</f>
        <v/>
      </c>
      <c r="AH660" s="17" cm="1">
        <f t="array" ref="AH660">IFERROR(IF(J660="Level",INDEX($M660:$S660,AD660+1),INDEX($M660:$S660,AD660)),"")</f>
        <v>0</v>
      </c>
      <c r="AI660" s="17" t="str" cm="1">
        <f t="array" ref="AI660">IFERROR(INDEX($M660:$S660,AE660),"")</f>
        <v/>
      </c>
      <c r="AJ660" s="17" t="str" cm="1">
        <f t="array" ref="AJ660">IFERROR(INDEX($M660:$S660,AF660),"")</f>
        <v/>
      </c>
      <c r="AK660" s="17" t="str" cm="1">
        <f t="array" ref="AK660">IFERROR(IF(J660="Level",INDEX($T660:$Z660,AC660+1),INDEX($T660:$Z660,AC660)),"")</f>
        <v/>
      </c>
      <c r="AL660" s="17" cm="1">
        <f t="array" ref="AL660">IFERROR(IF(J660="Level",INDEX($T660:$Z660,AD660+1),INDEX($T660:$Z660,AD660)),"")</f>
        <v>0</v>
      </c>
      <c r="AM660" s="17" t="str" cm="1">
        <f t="array" ref="AM660">IFERROR(INDEX($T660:$Z660,AE660),"")</f>
        <v/>
      </c>
      <c r="AN660" s="17" t="str" cm="1">
        <f t="array" ref="AN660">IFERROR(INDEX($T660:$Z660,AF660),"")</f>
        <v/>
      </c>
    </row>
    <row r="661" spans="1:40" ht="25.5" hidden="1" x14ac:dyDescent="0.2">
      <c r="A661" s="17" t="str">
        <f t="shared" si="60"/>
        <v>PhD Biological Sciences (Part-Time, Distance Learning) - Cornwall: PRP6BIOBIOCD</v>
      </c>
      <c r="B661" s="11" t="s">
        <v>3552</v>
      </c>
      <c r="C661" s="11" t="s">
        <v>32964</v>
      </c>
      <c r="D661" s="11" t="s">
        <v>3553</v>
      </c>
      <c r="E661" s="11" t="s">
        <v>133</v>
      </c>
      <c r="F661" s="11" t="s">
        <v>82</v>
      </c>
      <c r="G661" s="11" t="s">
        <v>32189</v>
      </c>
      <c r="H661" s="11" t="s">
        <v>72</v>
      </c>
      <c r="I661" s="11">
        <v>0</v>
      </c>
      <c r="J661" s="11" t="s">
        <v>32168</v>
      </c>
      <c r="K661" s="11" t="s">
        <v>32168</v>
      </c>
      <c r="L661" s="11">
        <v>0</v>
      </c>
      <c r="M661" s="11">
        <v>0</v>
      </c>
      <c r="N661" s="11">
        <v>0</v>
      </c>
      <c r="O661" s="11">
        <v>0</v>
      </c>
      <c r="P661" s="11">
        <v>0</v>
      </c>
      <c r="Q661" s="11">
        <v>0</v>
      </c>
      <c r="R661" s="11">
        <v>0</v>
      </c>
      <c r="S661" s="11">
        <v>0</v>
      </c>
      <c r="T661" s="11">
        <v>0</v>
      </c>
      <c r="U661" s="11">
        <v>0</v>
      </c>
      <c r="V661" s="11">
        <v>0</v>
      </c>
      <c r="W661" s="11">
        <v>0</v>
      </c>
      <c r="X661" s="11">
        <v>0</v>
      </c>
      <c r="Y661" s="11">
        <v>0</v>
      </c>
      <c r="Z661" s="11">
        <v>0</v>
      </c>
      <c r="AA661" s="12" t="s">
        <v>32952</v>
      </c>
      <c r="AB661" s="17" t="str">
        <f t="shared" si="61"/>
        <v>Programme is not compatible with this tool</v>
      </c>
      <c r="AC661" s="17" t="str">
        <f t="shared" si="62"/>
        <v/>
      </c>
      <c r="AD661" s="17">
        <f t="shared" si="63"/>
        <v>6</v>
      </c>
      <c r="AE661" s="17" t="str">
        <f t="shared" si="64"/>
        <v/>
      </c>
      <c r="AF661" s="17" t="str">
        <f t="shared" si="65"/>
        <v/>
      </c>
      <c r="AG661" s="17" t="str" cm="1">
        <f t="array" ref="AG661">IFERROR(IF(J661="Level",INDEX($M661:$S661,AC661+1),INDEX($M661:$S661,AC661)),"")</f>
        <v/>
      </c>
      <c r="AH661" s="17" cm="1">
        <f t="array" ref="AH661">IFERROR(IF(J661="Level",INDEX($M661:$S661,AD661+1),INDEX($M661:$S661,AD661)),"")</f>
        <v>0</v>
      </c>
      <c r="AI661" s="17" t="str" cm="1">
        <f t="array" ref="AI661">IFERROR(INDEX($M661:$S661,AE661),"")</f>
        <v/>
      </c>
      <c r="AJ661" s="17" t="str" cm="1">
        <f t="array" ref="AJ661">IFERROR(INDEX($M661:$S661,AF661),"")</f>
        <v/>
      </c>
      <c r="AK661" s="17" t="str" cm="1">
        <f t="array" ref="AK661">IFERROR(IF(J661="Level",INDEX($T661:$Z661,AC661+1),INDEX($T661:$Z661,AC661)),"")</f>
        <v/>
      </c>
      <c r="AL661" s="17" cm="1">
        <f t="array" ref="AL661">IFERROR(IF(J661="Level",INDEX($T661:$Z661,AD661+1),INDEX($T661:$Z661,AD661)),"")</f>
        <v>0</v>
      </c>
      <c r="AM661" s="17" t="str" cm="1">
        <f t="array" ref="AM661">IFERROR(INDEX($T661:$Z661,AE661),"")</f>
        <v/>
      </c>
      <c r="AN661" s="17" t="str" cm="1">
        <f t="array" ref="AN661">IFERROR(INDEX($T661:$Z661,AF661),"")</f>
        <v/>
      </c>
    </row>
    <row r="662" spans="1:40" ht="25.5" hidden="1" x14ac:dyDescent="0.2">
      <c r="A662" s="17" t="str">
        <f t="shared" si="60"/>
        <v>PhD Biological Sciences (Part-Time, Split Site, Distance Learning) - Cornwall: PRP6BIOBIOCE</v>
      </c>
      <c r="B662" s="11" t="s">
        <v>3554</v>
      </c>
      <c r="C662" s="11" t="s">
        <v>32964</v>
      </c>
      <c r="D662" s="11" t="s">
        <v>3555</v>
      </c>
      <c r="E662" s="11" t="s">
        <v>133</v>
      </c>
      <c r="F662" s="11" t="s">
        <v>82</v>
      </c>
      <c r="G662" s="11" t="s">
        <v>32189</v>
      </c>
      <c r="H662" s="11" t="s">
        <v>72</v>
      </c>
      <c r="I662" s="11">
        <v>0</v>
      </c>
      <c r="J662" s="11" t="s">
        <v>32168</v>
      </c>
      <c r="K662" s="11" t="s">
        <v>32168</v>
      </c>
      <c r="L662" s="11">
        <v>0</v>
      </c>
      <c r="M662" s="11">
        <v>0</v>
      </c>
      <c r="N662" s="11">
        <v>0</v>
      </c>
      <c r="O662" s="11">
        <v>0</v>
      </c>
      <c r="P662" s="11">
        <v>0</v>
      </c>
      <c r="Q662" s="11">
        <v>0</v>
      </c>
      <c r="R662" s="11">
        <v>0</v>
      </c>
      <c r="S662" s="11">
        <v>0</v>
      </c>
      <c r="T662" s="11">
        <v>0</v>
      </c>
      <c r="U662" s="11">
        <v>0</v>
      </c>
      <c r="V662" s="11">
        <v>0</v>
      </c>
      <c r="W662" s="11">
        <v>0</v>
      </c>
      <c r="X662" s="11">
        <v>0</v>
      </c>
      <c r="Y662" s="11">
        <v>0</v>
      </c>
      <c r="Z662" s="11">
        <v>0</v>
      </c>
      <c r="AA662" s="12" t="s">
        <v>32952</v>
      </c>
      <c r="AB662" s="17" t="str">
        <f t="shared" si="61"/>
        <v>Programme is not compatible with this tool</v>
      </c>
      <c r="AC662" s="17" t="str">
        <f t="shared" si="62"/>
        <v/>
      </c>
      <c r="AD662" s="17">
        <f t="shared" si="63"/>
        <v>6</v>
      </c>
      <c r="AE662" s="17" t="str">
        <f t="shared" si="64"/>
        <v/>
      </c>
      <c r="AF662" s="17" t="str">
        <f t="shared" si="65"/>
        <v/>
      </c>
      <c r="AG662" s="17" t="str" cm="1">
        <f t="array" ref="AG662">IFERROR(IF(J662="Level",INDEX($M662:$S662,AC662+1),INDEX($M662:$S662,AC662)),"")</f>
        <v/>
      </c>
      <c r="AH662" s="17" cm="1">
        <f t="array" ref="AH662">IFERROR(IF(J662="Level",INDEX($M662:$S662,AD662+1),INDEX($M662:$S662,AD662)),"")</f>
        <v>0</v>
      </c>
      <c r="AI662" s="17" t="str" cm="1">
        <f t="array" ref="AI662">IFERROR(INDEX($M662:$S662,AE662),"")</f>
        <v/>
      </c>
      <c r="AJ662" s="17" t="str" cm="1">
        <f t="array" ref="AJ662">IFERROR(INDEX($M662:$S662,AF662),"")</f>
        <v/>
      </c>
      <c r="AK662" s="17" t="str" cm="1">
        <f t="array" ref="AK662">IFERROR(IF(J662="Level",INDEX($T662:$Z662,AC662+1),INDEX($T662:$Z662,AC662)),"")</f>
        <v/>
      </c>
      <c r="AL662" s="17" cm="1">
        <f t="array" ref="AL662">IFERROR(IF(J662="Level",INDEX($T662:$Z662,AD662+1),INDEX($T662:$Z662,AD662)),"")</f>
        <v>0</v>
      </c>
      <c r="AM662" s="17" t="str" cm="1">
        <f t="array" ref="AM662">IFERROR(INDEX($T662:$Z662,AE662),"")</f>
        <v/>
      </c>
      <c r="AN662" s="17" t="str" cm="1">
        <f t="array" ref="AN662">IFERROR(INDEX($T662:$Z662,AF662),"")</f>
        <v/>
      </c>
    </row>
    <row r="663" spans="1:40" hidden="1" x14ac:dyDescent="0.2">
      <c r="A663" s="17" t="str">
        <f t="shared" si="60"/>
        <v>MPhil Economics (Part-Time, Distance Learning): PRH4SBESBE09</v>
      </c>
      <c r="B663" s="11" t="s">
        <v>32040</v>
      </c>
      <c r="C663" s="11" t="s">
        <v>32964</v>
      </c>
      <c r="D663" s="11" t="s">
        <v>32622</v>
      </c>
      <c r="E663" s="11" t="s">
        <v>344</v>
      </c>
      <c r="F663" s="11" t="s">
        <v>82</v>
      </c>
      <c r="G663" s="11" t="s">
        <v>32189</v>
      </c>
      <c r="H663" s="11" t="s">
        <v>72</v>
      </c>
      <c r="I663" s="11">
        <v>0</v>
      </c>
      <c r="J663" s="11" t="s">
        <v>32168</v>
      </c>
      <c r="K663" s="11" t="s">
        <v>32168</v>
      </c>
      <c r="L663" s="11">
        <v>0</v>
      </c>
      <c r="M663" s="11">
        <v>0</v>
      </c>
      <c r="N663" s="11">
        <v>0</v>
      </c>
      <c r="O663" s="11">
        <v>0</v>
      </c>
      <c r="P663" s="11">
        <v>0</v>
      </c>
      <c r="Q663" s="11">
        <v>0</v>
      </c>
      <c r="R663" s="11">
        <v>0</v>
      </c>
      <c r="S663" s="11">
        <v>0</v>
      </c>
      <c r="T663" s="11">
        <v>0</v>
      </c>
      <c r="U663" s="11">
        <v>0</v>
      </c>
      <c r="V663" s="11">
        <v>0</v>
      </c>
      <c r="W663" s="11">
        <v>0</v>
      </c>
      <c r="X663" s="11">
        <v>0</v>
      </c>
      <c r="Y663" s="11">
        <v>0</v>
      </c>
      <c r="Z663" s="11">
        <v>0</v>
      </c>
      <c r="AA663" s="12" t="s">
        <v>32952</v>
      </c>
      <c r="AB663" s="17" t="str">
        <f t="shared" si="61"/>
        <v>Programme is not compatible with this tool</v>
      </c>
      <c r="AC663" s="17" t="str">
        <f t="shared" si="62"/>
        <v/>
      </c>
      <c r="AD663" s="17">
        <f t="shared" si="63"/>
        <v>6</v>
      </c>
      <c r="AE663" s="17" t="str">
        <f t="shared" si="64"/>
        <v/>
      </c>
      <c r="AF663" s="17" t="str">
        <f t="shared" si="65"/>
        <v/>
      </c>
      <c r="AG663" s="17" t="str" cm="1">
        <f t="array" ref="AG663">IFERROR(IF(J663="Level",INDEX($M663:$S663,AC663+1),INDEX($M663:$S663,AC663)),"")</f>
        <v/>
      </c>
      <c r="AH663" s="17" cm="1">
        <f t="array" ref="AH663">IFERROR(IF(J663="Level",INDEX($M663:$S663,AD663+1),INDEX($M663:$S663,AD663)),"")</f>
        <v>0</v>
      </c>
      <c r="AI663" s="17" t="str" cm="1">
        <f t="array" ref="AI663">IFERROR(INDEX($M663:$S663,AE663),"")</f>
        <v/>
      </c>
      <c r="AJ663" s="17" t="str" cm="1">
        <f t="array" ref="AJ663">IFERROR(INDEX($M663:$S663,AF663),"")</f>
        <v/>
      </c>
      <c r="AK663" s="17" t="str" cm="1">
        <f t="array" ref="AK663">IFERROR(IF(J663="Level",INDEX($T663:$Z663,AC663+1),INDEX($T663:$Z663,AC663)),"")</f>
        <v/>
      </c>
      <c r="AL663" s="17" cm="1">
        <f t="array" ref="AL663">IFERROR(IF(J663="Level",INDEX($T663:$Z663,AD663+1),INDEX($T663:$Z663,AD663)),"")</f>
        <v>0</v>
      </c>
      <c r="AM663" s="17" t="str" cm="1">
        <f t="array" ref="AM663">IFERROR(INDEX($T663:$Z663,AE663),"")</f>
        <v/>
      </c>
      <c r="AN663" s="17" t="str" cm="1">
        <f t="array" ref="AN663">IFERROR(INDEX($T663:$Z663,AF663),"")</f>
        <v/>
      </c>
    </row>
    <row r="664" spans="1:40" hidden="1" x14ac:dyDescent="0.2">
      <c r="A664" s="17" t="str">
        <f t="shared" si="60"/>
        <v>PhD Economics (Part-Time, Distance Learning): PRP6SBESBE11</v>
      </c>
      <c r="B664" s="11" t="s">
        <v>31958</v>
      </c>
      <c r="C664" s="11" t="s">
        <v>32964</v>
      </c>
      <c r="D664" s="11" t="s">
        <v>32240</v>
      </c>
      <c r="E664" s="11" t="s">
        <v>344</v>
      </c>
      <c r="F664" s="11" t="s">
        <v>82</v>
      </c>
      <c r="G664" s="11" t="s">
        <v>32189</v>
      </c>
      <c r="H664" s="11" t="s">
        <v>72</v>
      </c>
      <c r="I664" s="11">
        <v>0</v>
      </c>
      <c r="J664" s="11" t="s">
        <v>32168</v>
      </c>
      <c r="K664" s="11" t="s">
        <v>32168</v>
      </c>
      <c r="L664" s="11">
        <v>0</v>
      </c>
      <c r="M664" s="11">
        <v>0</v>
      </c>
      <c r="N664" s="11">
        <v>0</v>
      </c>
      <c r="O664" s="11">
        <v>0</v>
      </c>
      <c r="P664" s="11">
        <v>0</v>
      </c>
      <c r="Q664" s="11">
        <v>0</v>
      </c>
      <c r="R664" s="11">
        <v>0</v>
      </c>
      <c r="S664" s="11">
        <v>0</v>
      </c>
      <c r="T664" s="11">
        <v>0</v>
      </c>
      <c r="U664" s="11">
        <v>0</v>
      </c>
      <c r="V664" s="11">
        <v>0</v>
      </c>
      <c r="W664" s="11">
        <v>0</v>
      </c>
      <c r="X664" s="11">
        <v>0</v>
      </c>
      <c r="Y664" s="11">
        <v>0</v>
      </c>
      <c r="Z664" s="11">
        <v>0</v>
      </c>
      <c r="AA664" s="12" t="s">
        <v>32952</v>
      </c>
      <c r="AB664" s="17" t="str">
        <f t="shared" si="61"/>
        <v>Programme is not compatible with this tool</v>
      </c>
      <c r="AC664" s="17" t="str">
        <f t="shared" si="62"/>
        <v/>
      </c>
      <c r="AD664" s="17">
        <f t="shared" si="63"/>
        <v>6</v>
      </c>
      <c r="AE664" s="17" t="str">
        <f t="shared" si="64"/>
        <v/>
      </c>
      <c r="AF664" s="17" t="str">
        <f t="shared" si="65"/>
        <v/>
      </c>
      <c r="AG664" s="17" t="str" cm="1">
        <f t="array" ref="AG664">IFERROR(IF(J664="Level",INDEX($M664:$S664,AC664+1),INDEX($M664:$S664,AC664)),"")</f>
        <v/>
      </c>
      <c r="AH664" s="17" cm="1">
        <f t="array" ref="AH664">IFERROR(IF(J664="Level",INDEX($M664:$S664,AD664+1),INDEX($M664:$S664,AD664)),"")</f>
        <v>0</v>
      </c>
      <c r="AI664" s="17" t="str" cm="1">
        <f t="array" ref="AI664">IFERROR(INDEX($M664:$S664,AE664),"")</f>
        <v/>
      </c>
      <c r="AJ664" s="17" t="str" cm="1">
        <f t="array" ref="AJ664">IFERROR(INDEX($M664:$S664,AF664),"")</f>
        <v/>
      </c>
      <c r="AK664" s="17" t="str" cm="1">
        <f t="array" ref="AK664">IFERROR(IF(J664="Level",INDEX($T664:$Z664,AC664+1),INDEX($T664:$Z664,AC664)),"")</f>
        <v/>
      </c>
      <c r="AL664" s="17" cm="1">
        <f t="array" ref="AL664">IFERROR(IF(J664="Level",INDEX($T664:$Z664,AD664+1),INDEX($T664:$Z664,AD664)),"")</f>
        <v>0</v>
      </c>
      <c r="AM664" s="17" t="str" cm="1">
        <f t="array" ref="AM664">IFERROR(INDEX($T664:$Z664,AE664),"")</f>
        <v/>
      </c>
      <c r="AN664" s="17" t="str" cm="1">
        <f t="array" ref="AN664">IFERROR(INDEX($T664:$Z664,AF664),"")</f>
        <v/>
      </c>
    </row>
    <row r="665" spans="1:40" ht="25.5" hidden="1" x14ac:dyDescent="0.2">
      <c r="A665" s="17" t="str">
        <f t="shared" si="60"/>
        <v>MScbyRes Mathematics (Part-Time, Distance Learning) - Cornwall: PRM4MASMASCB</v>
      </c>
      <c r="B665" s="11" t="s">
        <v>3125</v>
      </c>
      <c r="C665" s="11" t="s">
        <v>32964</v>
      </c>
      <c r="D665" s="11" t="s">
        <v>3126</v>
      </c>
      <c r="E665" s="11" t="s">
        <v>533</v>
      </c>
      <c r="F665" s="11" t="s">
        <v>82</v>
      </c>
      <c r="G665" s="11" t="s">
        <v>32189</v>
      </c>
      <c r="H665" s="11" t="s">
        <v>72</v>
      </c>
      <c r="I665" s="11">
        <v>0</v>
      </c>
      <c r="J665" s="11" t="s">
        <v>32168</v>
      </c>
      <c r="K665" s="11" t="s">
        <v>32168</v>
      </c>
      <c r="L665" s="11">
        <v>0</v>
      </c>
      <c r="M665" s="11">
        <v>0</v>
      </c>
      <c r="N665" s="11">
        <v>0</v>
      </c>
      <c r="O665" s="11">
        <v>0</v>
      </c>
      <c r="P665" s="11">
        <v>0</v>
      </c>
      <c r="Q665" s="11">
        <v>0</v>
      </c>
      <c r="R665" s="11">
        <v>0</v>
      </c>
      <c r="S665" s="11">
        <v>0</v>
      </c>
      <c r="T665" s="11">
        <v>0</v>
      </c>
      <c r="U665" s="11">
        <v>0</v>
      </c>
      <c r="V665" s="11">
        <v>0</v>
      </c>
      <c r="W665" s="11">
        <v>0</v>
      </c>
      <c r="X665" s="11">
        <v>0</v>
      </c>
      <c r="Y665" s="11">
        <v>0</v>
      </c>
      <c r="Z665" s="11">
        <v>0</v>
      </c>
      <c r="AA665" s="12" t="s">
        <v>32952</v>
      </c>
      <c r="AB665" s="17" t="str">
        <f t="shared" si="61"/>
        <v>Programme is not compatible with this tool</v>
      </c>
      <c r="AC665" s="17" t="str">
        <f t="shared" si="62"/>
        <v/>
      </c>
      <c r="AD665" s="17">
        <f t="shared" si="63"/>
        <v>6</v>
      </c>
      <c r="AE665" s="17" t="str">
        <f t="shared" si="64"/>
        <v/>
      </c>
      <c r="AF665" s="17" t="str">
        <f t="shared" si="65"/>
        <v/>
      </c>
      <c r="AG665" s="17" t="str" cm="1">
        <f t="array" ref="AG665">IFERROR(IF(J665="Level",INDEX($M665:$S665,AC665+1),INDEX($M665:$S665,AC665)),"")</f>
        <v/>
      </c>
      <c r="AH665" s="17" cm="1">
        <f t="array" ref="AH665">IFERROR(IF(J665="Level",INDEX($M665:$S665,AD665+1),INDEX($M665:$S665,AD665)),"")</f>
        <v>0</v>
      </c>
      <c r="AI665" s="17" t="str" cm="1">
        <f t="array" ref="AI665">IFERROR(INDEX($M665:$S665,AE665),"")</f>
        <v/>
      </c>
      <c r="AJ665" s="17" t="str" cm="1">
        <f t="array" ref="AJ665">IFERROR(INDEX($M665:$S665,AF665),"")</f>
        <v/>
      </c>
      <c r="AK665" s="17" t="str" cm="1">
        <f t="array" ref="AK665">IFERROR(IF(J665="Level",INDEX($T665:$Z665,AC665+1),INDEX($T665:$Z665,AC665)),"")</f>
        <v/>
      </c>
      <c r="AL665" s="17" cm="1">
        <f t="array" ref="AL665">IFERROR(IF(J665="Level",INDEX($T665:$Z665,AD665+1),INDEX($T665:$Z665,AD665)),"")</f>
        <v>0</v>
      </c>
      <c r="AM665" s="17" t="str" cm="1">
        <f t="array" ref="AM665">IFERROR(INDEX($T665:$Z665,AE665),"")</f>
        <v/>
      </c>
      <c r="AN665" s="17" t="str" cm="1">
        <f t="array" ref="AN665">IFERROR(INDEX($T665:$Z665,AF665),"")</f>
        <v/>
      </c>
    </row>
    <row r="666" spans="1:40" ht="25.5" hidden="1" x14ac:dyDescent="0.2">
      <c r="A666" s="17" t="str">
        <f t="shared" si="60"/>
        <v>PhD Mathematics (Part-Time, Distance Learning) - Cornwall: PRP6MASMASCB</v>
      </c>
      <c r="B666" s="11" t="s">
        <v>3782</v>
      </c>
      <c r="C666" s="11" t="s">
        <v>32964</v>
      </c>
      <c r="D666" s="11" t="s">
        <v>3783</v>
      </c>
      <c r="E666" s="11" t="s">
        <v>533</v>
      </c>
      <c r="F666" s="11" t="s">
        <v>82</v>
      </c>
      <c r="G666" s="11" t="s">
        <v>32189</v>
      </c>
      <c r="H666" s="11" t="s">
        <v>72</v>
      </c>
      <c r="I666" s="11">
        <v>0</v>
      </c>
      <c r="J666" s="11" t="s">
        <v>32168</v>
      </c>
      <c r="K666" s="11" t="s">
        <v>32168</v>
      </c>
      <c r="L666" s="11">
        <v>0</v>
      </c>
      <c r="M666" s="11">
        <v>0</v>
      </c>
      <c r="N666" s="11">
        <v>0</v>
      </c>
      <c r="O666" s="11">
        <v>0</v>
      </c>
      <c r="P666" s="11">
        <v>0</v>
      </c>
      <c r="Q666" s="11">
        <v>0</v>
      </c>
      <c r="R666" s="11">
        <v>0</v>
      </c>
      <c r="S666" s="11">
        <v>0</v>
      </c>
      <c r="T666" s="11">
        <v>0</v>
      </c>
      <c r="U666" s="11">
        <v>0</v>
      </c>
      <c r="V666" s="11">
        <v>0</v>
      </c>
      <c r="W666" s="11">
        <v>0</v>
      </c>
      <c r="X666" s="11">
        <v>0</v>
      </c>
      <c r="Y666" s="11">
        <v>0</v>
      </c>
      <c r="Z666" s="11">
        <v>0</v>
      </c>
      <c r="AA666" s="12" t="s">
        <v>32952</v>
      </c>
      <c r="AB666" s="17" t="str">
        <f t="shared" si="61"/>
        <v>Programme is not compatible with this tool</v>
      </c>
      <c r="AC666" s="17" t="str">
        <f t="shared" si="62"/>
        <v/>
      </c>
      <c r="AD666" s="17">
        <f t="shared" si="63"/>
        <v>6</v>
      </c>
      <c r="AE666" s="17" t="str">
        <f t="shared" si="64"/>
        <v/>
      </c>
      <c r="AF666" s="17" t="str">
        <f t="shared" si="65"/>
        <v/>
      </c>
      <c r="AG666" s="17" t="str" cm="1">
        <f t="array" ref="AG666">IFERROR(IF(J666="Level",INDEX($M666:$S666,AC666+1),INDEX($M666:$S666,AC666)),"")</f>
        <v/>
      </c>
      <c r="AH666" s="17" cm="1">
        <f t="array" ref="AH666">IFERROR(IF(J666="Level",INDEX($M666:$S666,AD666+1),INDEX($M666:$S666,AD666)),"")</f>
        <v>0</v>
      </c>
      <c r="AI666" s="17" t="str" cm="1">
        <f t="array" ref="AI666">IFERROR(INDEX($M666:$S666,AE666),"")</f>
        <v/>
      </c>
      <c r="AJ666" s="17" t="str" cm="1">
        <f t="array" ref="AJ666">IFERROR(INDEX($M666:$S666,AF666),"")</f>
        <v/>
      </c>
      <c r="AK666" s="17" t="str" cm="1">
        <f t="array" ref="AK666">IFERROR(IF(J666="Level",INDEX($T666:$Z666,AC666+1),INDEX($T666:$Z666,AC666)),"")</f>
        <v/>
      </c>
      <c r="AL666" s="17" cm="1">
        <f t="array" ref="AL666">IFERROR(IF(J666="Level",INDEX($T666:$Z666,AD666+1),INDEX($T666:$Z666,AD666)),"")</f>
        <v>0</v>
      </c>
      <c r="AM666" s="17" t="str" cm="1">
        <f t="array" ref="AM666">IFERROR(INDEX($T666:$Z666,AE666),"")</f>
        <v/>
      </c>
      <c r="AN666" s="17" t="str" cm="1">
        <f t="array" ref="AN666">IFERROR(INDEX($T666:$Z666,AF666),"")</f>
        <v/>
      </c>
    </row>
    <row r="667" spans="1:40" hidden="1" x14ac:dyDescent="0.2">
      <c r="A667" s="17" t="str">
        <f t="shared" si="60"/>
        <v>MPhil Engineering (Part-Time, Distance Learning): PRH4ECSECS01</v>
      </c>
      <c r="B667" s="11" t="s">
        <v>2816</v>
      </c>
      <c r="C667" s="11" t="s">
        <v>32964</v>
      </c>
      <c r="D667" s="11" t="s">
        <v>32618</v>
      </c>
      <c r="E667" s="11" t="s">
        <v>409</v>
      </c>
      <c r="F667" s="11" t="s">
        <v>82</v>
      </c>
      <c r="G667" s="11" t="s">
        <v>32189</v>
      </c>
      <c r="H667" s="11" t="s">
        <v>72</v>
      </c>
      <c r="I667" s="11">
        <v>0</v>
      </c>
      <c r="J667" s="11" t="s">
        <v>32168</v>
      </c>
      <c r="K667" s="11" t="s">
        <v>32168</v>
      </c>
      <c r="L667" s="11">
        <v>0</v>
      </c>
      <c r="M667" s="11">
        <v>0</v>
      </c>
      <c r="N667" s="11">
        <v>0</v>
      </c>
      <c r="O667" s="11">
        <v>0</v>
      </c>
      <c r="P667" s="11">
        <v>0</v>
      </c>
      <c r="Q667" s="11">
        <v>0</v>
      </c>
      <c r="R667" s="11">
        <v>0</v>
      </c>
      <c r="S667" s="11">
        <v>0</v>
      </c>
      <c r="T667" s="11">
        <v>0</v>
      </c>
      <c r="U667" s="11">
        <v>0</v>
      </c>
      <c r="V667" s="11">
        <v>0</v>
      </c>
      <c r="W667" s="11">
        <v>0</v>
      </c>
      <c r="X667" s="11">
        <v>0</v>
      </c>
      <c r="Y667" s="11">
        <v>0</v>
      </c>
      <c r="Z667" s="11">
        <v>0</v>
      </c>
      <c r="AA667" s="12" t="s">
        <v>32952</v>
      </c>
      <c r="AB667" s="17" t="str">
        <f t="shared" si="61"/>
        <v>Programme is not compatible with this tool</v>
      </c>
      <c r="AC667" s="17" t="str">
        <f t="shared" si="62"/>
        <v/>
      </c>
      <c r="AD667" s="17">
        <f t="shared" si="63"/>
        <v>6</v>
      </c>
      <c r="AE667" s="17" t="str">
        <f t="shared" si="64"/>
        <v/>
      </c>
      <c r="AF667" s="17" t="str">
        <f t="shared" si="65"/>
        <v/>
      </c>
      <c r="AG667" s="17" t="str" cm="1">
        <f t="array" ref="AG667">IFERROR(IF(J667="Level",INDEX($M667:$S667,AC667+1),INDEX($M667:$S667,AC667)),"")</f>
        <v/>
      </c>
      <c r="AH667" s="17" cm="1">
        <f t="array" ref="AH667">IFERROR(IF(J667="Level",INDEX($M667:$S667,AD667+1),INDEX($M667:$S667,AD667)),"")</f>
        <v>0</v>
      </c>
      <c r="AI667" s="17" t="str" cm="1">
        <f t="array" ref="AI667">IFERROR(INDEX($M667:$S667,AE667),"")</f>
        <v/>
      </c>
      <c r="AJ667" s="17" t="str" cm="1">
        <f t="array" ref="AJ667">IFERROR(INDEX($M667:$S667,AF667),"")</f>
        <v/>
      </c>
      <c r="AK667" s="17" t="str" cm="1">
        <f t="array" ref="AK667">IFERROR(IF(J667="Level",INDEX($T667:$Z667,AC667+1),INDEX($T667:$Z667,AC667)),"")</f>
        <v/>
      </c>
      <c r="AL667" s="17" cm="1">
        <f t="array" ref="AL667">IFERROR(IF(J667="Level",INDEX($T667:$Z667,AD667+1),INDEX($T667:$Z667,AD667)),"")</f>
        <v>0</v>
      </c>
      <c r="AM667" s="17" t="str" cm="1">
        <f t="array" ref="AM667">IFERROR(INDEX($T667:$Z667,AE667),"")</f>
        <v/>
      </c>
      <c r="AN667" s="17" t="str" cm="1">
        <f t="array" ref="AN667">IFERROR(INDEX($T667:$Z667,AF667),"")</f>
        <v/>
      </c>
    </row>
    <row r="668" spans="1:40" hidden="1" x14ac:dyDescent="0.2">
      <c r="A668" s="17" t="str">
        <f t="shared" si="60"/>
        <v>PhD Engineering (Part-Time, Distance Learning): PRP6ECSECS02</v>
      </c>
      <c r="B668" s="11" t="s">
        <v>3584</v>
      </c>
      <c r="C668" s="11" t="s">
        <v>32964</v>
      </c>
      <c r="D668" s="11" t="s">
        <v>3585</v>
      </c>
      <c r="E668" s="11" t="s">
        <v>409</v>
      </c>
      <c r="F668" s="11" t="s">
        <v>82</v>
      </c>
      <c r="G668" s="11" t="s">
        <v>32189</v>
      </c>
      <c r="H668" s="11" t="s">
        <v>72</v>
      </c>
      <c r="I668" s="11">
        <v>0</v>
      </c>
      <c r="J668" s="11" t="s">
        <v>32168</v>
      </c>
      <c r="K668" s="11" t="s">
        <v>32168</v>
      </c>
      <c r="L668" s="11">
        <v>0</v>
      </c>
      <c r="M668" s="11">
        <v>0</v>
      </c>
      <c r="N668" s="11">
        <v>0</v>
      </c>
      <c r="O668" s="11">
        <v>0</v>
      </c>
      <c r="P668" s="11">
        <v>0</v>
      </c>
      <c r="Q668" s="11">
        <v>0</v>
      </c>
      <c r="R668" s="11">
        <v>0</v>
      </c>
      <c r="S668" s="11">
        <v>0</v>
      </c>
      <c r="T668" s="11">
        <v>0</v>
      </c>
      <c r="U668" s="11">
        <v>0</v>
      </c>
      <c r="V668" s="11">
        <v>0</v>
      </c>
      <c r="W668" s="11">
        <v>0</v>
      </c>
      <c r="X668" s="11">
        <v>0</v>
      </c>
      <c r="Y668" s="11">
        <v>0</v>
      </c>
      <c r="Z668" s="11">
        <v>0</v>
      </c>
      <c r="AA668" s="12" t="s">
        <v>32952</v>
      </c>
      <c r="AB668" s="17" t="str">
        <f t="shared" si="61"/>
        <v>Programme is not compatible with this tool</v>
      </c>
      <c r="AC668" s="17" t="str">
        <f t="shared" si="62"/>
        <v/>
      </c>
      <c r="AD668" s="17">
        <f t="shared" si="63"/>
        <v>6</v>
      </c>
      <c r="AE668" s="17" t="str">
        <f t="shared" si="64"/>
        <v/>
      </c>
      <c r="AF668" s="17" t="str">
        <f t="shared" si="65"/>
        <v/>
      </c>
      <c r="AG668" s="17" t="str" cm="1">
        <f t="array" ref="AG668">IFERROR(IF(J668="Level",INDEX($M668:$S668,AC668+1),INDEX($M668:$S668,AC668)),"")</f>
        <v/>
      </c>
      <c r="AH668" s="17" cm="1">
        <f t="array" ref="AH668">IFERROR(IF(J668="Level",INDEX($M668:$S668,AD668+1),INDEX($M668:$S668,AD668)),"")</f>
        <v>0</v>
      </c>
      <c r="AI668" s="17" t="str" cm="1">
        <f t="array" ref="AI668">IFERROR(INDEX($M668:$S668,AE668),"")</f>
        <v/>
      </c>
      <c r="AJ668" s="17" t="str" cm="1">
        <f t="array" ref="AJ668">IFERROR(INDEX($M668:$S668,AF668),"")</f>
        <v/>
      </c>
      <c r="AK668" s="17" t="str" cm="1">
        <f t="array" ref="AK668">IFERROR(IF(J668="Level",INDEX($T668:$Z668,AC668+1),INDEX($T668:$Z668,AC668)),"")</f>
        <v/>
      </c>
      <c r="AL668" s="17" cm="1">
        <f t="array" ref="AL668">IFERROR(IF(J668="Level",INDEX($T668:$Z668,AD668+1),INDEX($T668:$Z668,AD668)),"")</f>
        <v>0</v>
      </c>
      <c r="AM668" s="17" t="str" cm="1">
        <f t="array" ref="AM668">IFERROR(INDEX($T668:$Z668,AE668),"")</f>
        <v/>
      </c>
      <c r="AN668" s="17" t="str" cm="1">
        <f t="array" ref="AN668">IFERROR(INDEX($T668:$Z668,AF668),"")</f>
        <v/>
      </c>
    </row>
    <row r="669" spans="1:40" hidden="1" x14ac:dyDescent="0.2">
      <c r="A669" s="17" t="str">
        <f t="shared" si="60"/>
        <v>MPhil Finance (Part-Time, Distance Learning): PRH4SBESBE08</v>
      </c>
      <c r="B669" s="11" t="s">
        <v>2932</v>
      </c>
      <c r="C669" s="11" t="s">
        <v>32964</v>
      </c>
      <c r="D669" s="11" t="s">
        <v>32600</v>
      </c>
      <c r="E669" s="11" t="s">
        <v>32190</v>
      </c>
      <c r="F669" s="11" t="s">
        <v>82</v>
      </c>
      <c r="G669" s="11" t="s">
        <v>32189</v>
      </c>
      <c r="H669" s="11" t="s">
        <v>72</v>
      </c>
      <c r="I669" s="11">
        <v>0</v>
      </c>
      <c r="J669" s="11" t="s">
        <v>32168</v>
      </c>
      <c r="K669" s="11" t="s">
        <v>32168</v>
      </c>
      <c r="L669" s="11">
        <v>0</v>
      </c>
      <c r="M669" s="11">
        <v>0</v>
      </c>
      <c r="N669" s="11">
        <v>0</v>
      </c>
      <c r="O669" s="11">
        <v>0</v>
      </c>
      <c r="P669" s="11">
        <v>0</v>
      </c>
      <c r="Q669" s="11">
        <v>0</v>
      </c>
      <c r="R669" s="11">
        <v>0</v>
      </c>
      <c r="S669" s="11">
        <v>0</v>
      </c>
      <c r="T669" s="11">
        <v>0</v>
      </c>
      <c r="U669" s="11">
        <v>0</v>
      </c>
      <c r="V669" s="11">
        <v>0</v>
      </c>
      <c r="W669" s="11">
        <v>0</v>
      </c>
      <c r="X669" s="11">
        <v>0</v>
      </c>
      <c r="Y669" s="11">
        <v>0</v>
      </c>
      <c r="Z669" s="11">
        <v>0</v>
      </c>
      <c r="AA669" s="12" t="s">
        <v>32952</v>
      </c>
      <c r="AB669" s="17" t="str">
        <f t="shared" si="61"/>
        <v>Programme is not compatible with this tool</v>
      </c>
      <c r="AC669" s="17" t="str">
        <f t="shared" si="62"/>
        <v/>
      </c>
      <c r="AD669" s="17">
        <f t="shared" si="63"/>
        <v>6</v>
      </c>
      <c r="AE669" s="17" t="str">
        <f t="shared" si="64"/>
        <v/>
      </c>
      <c r="AF669" s="17" t="str">
        <f t="shared" si="65"/>
        <v/>
      </c>
      <c r="AG669" s="17" t="str" cm="1">
        <f t="array" ref="AG669">IFERROR(IF(J669="Level",INDEX($M669:$S669,AC669+1),INDEX($M669:$S669,AC669)),"")</f>
        <v/>
      </c>
      <c r="AH669" s="17" cm="1">
        <f t="array" ref="AH669">IFERROR(IF(J669="Level",INDEX($M669:$S669,AD669+1),INDEX($M669:$S669,AD669)),"")</f>
        <v>0</v>
      </c>
      <c r="AI669" s="17" t="str" cm="1">
        <f t="array" ref="AI669">IFERROR(INDEX($M669:$S669,AE669),"")</f>
        <v/>
      </c>
      <c r="AJ669" s="17" t="str" cm="1">
        <f t="array" ref="AJ669">IFERROR(INDEX($M669:$S669,AF669),"")</f>
        <v/>
      </c>
      <c r="AK669" s="17" t="str" cm="1">
        <f t="array" ref="AK669">IFERROR(IF(J669="Level",INDEX($T669:$Z669,AC669+1),INDEX($T669:$Z669,AC669)),"")</f>
        <v/>
      </c>
      <c r="AL669" s="17" cm="1">
        <f t="array" ref="AL669">IFERROR(IF(J669="Level",INDEX($T669:$Z669,AD669+1),INDEX($T669:$Z669,AD669)),"")</f>
        <v>0</v>
      </c>
      <c r="AM669" s="17" t="str" cm="1">
        <f t="array" ref="AM669">IFERROR(INDEX($T669:$Z669,AE669),"")</f>
        <v/>
      </c>
      <c r="AN669" s="17" t="str" cm="1">
        <f t="array" ref="AN669">IFERROR(INDEX($T669:$Z669,AF669),"")</f>
        <v/>
      </c>
    </row>
    <row r="670" spans="1:40" hidden="1" x14ac:dyDescent="0.2">
      <c r="A670" s="17" t="str">
        <f t="shared" si="60"/>
        <v>PhD Finance (Part-Time, Distance Learning): PRP6SBESBE08</v>
      </c>
      <c r="B670" s="11" t="s">
        <v>3811</v>
      </c>
      <c r="C670" s="11" t="s">
        <v>32964</v>
      </c>
      <c r="D670" s="11" t="s">
        <v>3812</v>
      </c>
      <c r="E670" s="11" t="s">
        <v>32190</v>
      </c>
      <c r="F670" s="11" t="s">
        <v>82</v>
      </c>
      <c r="G670" s="11" t="s">
        <v>32189</v>
      </c>
      <c r="H670" s="11" t="s">
        <v>72</v>
      </c>
      <c r="I670" s="11">
        <v>0</v>
      </c>
      <c r="J670" s="11" t="s">
        <v>32168</v>
      </c>
      <c r="K670" s="11" t="s">
        <v>32168</v>
      </c>
      <c r="L670" s="11">
        <v>0</v>
      </c>
      <c r="M670" s="11">
        <v>0</v>
      </c>
      <c r="N670" s="11">
        <v>0</v>
      </c>
      <c r="O670" s="11">
        <v>0</v>
      </c>
      <c r="P670" s="11">
        <v>0</v>
      </c>
      <c r="Q670" s="11">
        <v>0</v>
      </c>
      <c r="R670" s="11">
        <v>0</v>
      </c>
      <c r="S670" s="11">
        <v>0</v>
      </c>
      <c r="T670" s="11">
        <v>0</v>
      </c>
      <c r="U670" s="11">
        <v>0</v>
      </c>
      <c r="V670" s="11">
        <v>0</v>
      </c>
      <c r="W670" s="11">
        <v>0</v>
      </c>
      <c r="X670" s="11">
        <v>0</v>
      </c>
      <c r="Y670" s="11">
        <v>0</v>
      </c>
      <c r="Z670" s="11">
        <v>0</v>
      </c>
      <c r="AA670" s="12" t="s">
        <v>32952</v>
      </c>
      <c r="AB670" s="17" t="str">
        <f t="shared" si="61"/>
        <v>Programme is not compatible with this tool</v>
      </c>
      <c r="AC670" s="17" t="str">
        <f t="shared" si="62"/>
        <v/>
      </c>
      <c r="AD670" s="17">
        <f t="shared" si="63"/>
        <v>6</v>
      </c>
      <c r="AE670" s="17" t="str">
        <f t="shared" si="64"/>
        <v/>
      </c>
      <c r="AF670" s="17" t="str">
        <f t="shared" si="65"/>
        <v/>
      </c>
      <c r="AG670" s="17" t="str" cm="1">
        <f t="array" ref="AG670">IFERROR(IF(J670="Level",INDEX($M670:$S670,AC670+1),INDEX($M670:$S670,AC670)),"")</f>
        <v/>
      </c>
      <c r="AH670" s="17" cm="1">
        <f t="array" ref="AH670">IFERROR(IF(J670="Level",INDEX($M670:$S670,AD670+1),INDEX($M670:$S670,AD670)),"")</f>
        <v>0</v>
      </c>
      <c r="AI670" s="17" t="str" cm="1">
        <f t="array" ref="AI670">IFERROR(INDEX($M670:$S670,AE670),"")</f>
        <v/>
      </c>
      <c r="AJ670" s="17" t="str" cm="1">
        <f t="array" ref="AJ670">IFERROR(INDEX($M670:$S670,AF670),"")</f>
        <v/>
      </c>
      <c r="AK670" s="17" t="str" cm="1">
        <f t="array" ref="AK670">IFERROR(IF(J670="Level",INDEX($T670:$Z670,AC670+1),INDEX($T670:$Z670,AC670)),"")</f>
        <v/>
      </c>
      <c r="AL670" s="17" cm="1">
        <f t="array" ref="AL670">IFERROR(IF(J670="Level",INDEX($T670:$Z670,AD670+1),INDEX($T670:$Z670,AD670)),"")</f>
        <v>0</v>
      </c>
      <c r="AM670" s="17" t="str" cm="1">
        <f t="array" ref="AM670">IFERROR(INDEX($T670:$Z670,AE670),"")</f>
        <v/>
      </c>
      <c r="AN670" s="17" t="str" cm="1">
        <f t="array" ref="AN670">IFERROR(INDEX($T670:$Z670,AF670),"")</f>
        <v/>
      </c>
    </row>
    <row r="671" spans="1:40" hidden="1" x14ac:dyDescent="0.2">
      <c r="A671" s="17" t="str">
        <f t="shared" si="60"/>
        <v>PhD Geology (Part-time, Distance Learning) - Cornwall: PRP6CSMCSMCE</v>
      </c>
      <c r="B671" s="11" t="s">
        <v>3564</v>
      </c>
      <c r="C671" s="11" t="s">
        <v>32964</v>
      </c>
      <c r="D671" s="11" t="s">
        <v>3565</v>
      </c>
      <c r="E671" s="11" t="s">
        <v>392</v>
      </c>
      <c r="F671" s="11" t="s">
        <v>82</v>
      </c>
      <c r="G671" s="11" t="s">
        <v>32189</v>
      </c>
      <c r="H671" s="11" t="s">
        <v>72</v>
      </c>
      <c r="I671" s="11">
        <v>0</v>
      </c>
      <c r="J671" s="11" t="s">
        <v>32168</v>
      </c>
      <c r="K671" s="11" t="s">
        <v>32168</v>
      </c>
      <c r="L671" s="11">
        <v>0</v>
      </c>
      <c r="M671" s="11">
        <v>0</v>
      </c>
      <c r="N671" s="11">
        <v>0</v>
      </c>
      <c r="O671" s="11">
        <v>0</v>
      </c>
      <c r="P671" s="11">
        <v>0</v>
      </c>
      <c r="Q671" s="11">
        <v>0</v>
      </c>
      <c r="R671" s="11">
        <v>0</v>
      </c>
      <c r="S671" s="11">
        <v>0</v>
      </c>
      <c r="T671" s="11">
        <v>0</v>
      </c>
      <c r="U671" s="11">
        <v>0</v>
      </c>
      <c r="V671" s="11">
        <v>0</v>
      </c>
      <c r="W671" s="11">
        <v>0</v>
      </c>
      <c r="X671" s="11">
        <v>0</v>
      </c>
      <c r="Y671" s="11">
        <v>0</v>
      </c>
      <c r="Z671" s="11">
        <v>0</v>
      </c>
      <c r="AA671" s="12" t="s">
        <v>32952</v>
      </c>
      <c r="AB671" s="17" t="str">
        <f t="shared" si="61"/>
        <v>Programme is not compatible with this tool</v>
      </c>
      <c r="AC671" s="17" t="str">
        <f t="shared" si="62"/>
        <v/>
      </c>
      <c r="AD671" s="17">
        <f t="shared" si="63"/>
        <v>6</v>
      </c>
      <c r="AE671" s="17" t="str">
        <f t="shared" si="64"/>
        <v/>
      </c>
      <c r="AF671" s="17" t="str">
        <f t="shared" si="65"/>
        <v/>
      </c>
      <c r="AG671" s="17" t="str" cm="1">
        <f t="array" ref="AG671">IFERROR(IF(J671="Level",INDEX($M671:$S671,AC671+1),INDEX($M671:$S671,AC671)),"")</f>
        <v/>
      </c>
      <c r="AH671" s="17" cm="1">
        <f t="array" ref="AH671">IFERROR(IF(J671="Level",INDEX($M671:$S671,AD671+1),INDEX($M671:$S671,AD671)),"")</f>
        <v>0</v>
      </c>
      <c r="AI671" s="17" t="str" cm="1">
        <f t="array" ref="AI671">IFERROR(INDEX($M671:$S671,AE671),"")</f>
        <v/>
      </c>
      <c r="AJ671" s="17" t="str" cm="1">
        <f t="array" ref="AJ671">IFERROR(INDEX($M671:$S671,AF671),"")</f>
        <v/>
      </c>
      <c r="AK671" s="17" t="str" cm="1">
        <f t="array" ref="AK671">IFERROR(IF(J671="Level",INDEX($T671:$Z671,AC671+1),INDEX($T671:$Z671,AC671)),"")</f>
        <v/>
      </c>
      <c r="AL671" s="17" cm="1">
        <f t="array" ref="AL671">IFERROR(IF(J671="Level",INDEX($T671:$Z671,AD671+1),INDEX($T671:$Z671,AD671)),"")</f>
        <v>0</v>
      </c>
      <c r="AM671" s="17" t="str" cm="1">
        <f t="array" ref="AM671">IFERROR(INDEX($T671:$Z671,AE671),"")</f>
        <v/>
      </c>
      <c r="AN671" s="17" t="str" cm="1">
        <f t="array" ref="AN671">IFERROR(INDEX($T671:$Z671,AF671),"")</f>
        <v/>
      </c>
    </row>
    <row r="672" spans="1:40" hidden="1" x14ac:dyDescent="0.2">
      <c r="A672" s="17" t="str">
        <f t="shared" si="60"/>
        <v>PhD Geography H (Part-Time, Distance Learning): PRP6GOAGOA11</v>
      </c>
      <c r="B672" s="11" t="s">
        <v>3665</v>
      </c>
      <c r="C672" s="11" t="s">
        <v>32964</v>
      </c>
      <c r="D672" s="11" t="s">
        <v>3666</v>
      </c>
      <c r="E672" s="11" t="s">
        <v>316</v>
      </c>
      <c r="F672" s="11" t="s">
        <v>82</v>
      </c>
      <c r="G672" s="11" t="s">
        <v>32189</v>
      </c>
      <c r="H672" s="11" t="s">
        <v>72</v>
      </c>
      <c r="I672" s="11">
        <v>0</v>
      </c>
      <c r="J672" s="11" t="s">
        <v>32168</v>
      </c>
      <c r="K672" s="11" t="s">
        <v>32168</v>
      </c>
      <c r="L672" s="11">
        <v>0</v>
      </c>
      <c r="M672" s="11">
        <v>0</v>
      </c>
      <c r="N672" s="11">
        <v>0</v>
      </c>
      <c r="O672" s="11">
        <v>0</v>
      </c>
      <c r="P672" s="11">
        <v>0</v>
      </c>
      <c r="Q672" s="11">
        <v>0</v>
      </c>
      <c r="R672" s="11">
        <v>0</v>
      </c>
      <c r="S672" s="11">
        <v>0</v>
      </c>
      <c r="T672" s="11">
        <v>0</v>
      </c>
      <c r="U672" s="11">
        <v>0</v>
      </c>
      <c r="V672" s="11">
        <v>0</v>
      </c>
      <c r="W672" s="11">
        <v>0</v>
      </c>
      <c r="X672" s="11">
        <v>0</v>
      </c>
      <c r="Y672" s="11">
        <v>0</v>
      </c>
      <c r="Z672" s="11">
        <v>0</v>
      </c>
      <c r="AA672" s="12" t="s">
        <v>32952</v>
      </c>
      <c r="AB672" s="17" t="str">
        <f t="shared" si="61"/>
        <v>Programme is not compatible with this tool</v>
      </c>
      <c r="AC672" s="17" t="str">
        <f t="shared" si="62"/>
        <v/>
      </c>
      <c r="AD672" s="17">
        <f t="shared" si="63"/>
        <v>6</v>
      </c>
      <c r="AE672" s="17" t="str">
        <f t="shared" si="64"/>
        <v/>
      </c>
      <c r="AF672" s="17" t="str">
        <f t="shared" si="65"/>
        <v/>
      </c>
      <c r="AG672" s="17" t="str" cm="1">
        <f t="array" ref="AG672">IFERROR(IF(J672="Level",INDEX($M672:$S672,AC672+1),INDEX($M672:$S672,AC672)),"")</f>
        <v/>
      </c>
      <c r="AH672" s="17" cm="1">
        <f t="array" ref="AH672">IFERROR(IF(J672="Level",INDEX($M672:$S672,AD672+1),INDEX($M672:$S672,AD672)),"")</f>
        <v>0</v>
      </c>
      <c r="AI672" s="17" t="str" cm="1">
        <f t="array" ref="AI672">IFERROR(INDEX($M672:$S672,AE672),"")</f>
        <v/>
      </c>
      <c r="AJ672" s="17" t="str" cm="1">
        <f t="array" ref="AJ672">IFERROR(INDEX($M672:$S672,AF672),"")</f>
        <v/>
      </c>
      <c r="AK672" s="17" t="str" cm="1">
        <f t="array" ref="AK672">IFERROR(IF(J672="Level",INDEX($T672:$Z672,AC672+1),INDEX($T672:$Z672,AC672)),"")</f>
        <v/>
      </c>
      <c r="AL672" s="17" cm="1">
        <f t="array" ref="AL672">IFERROR(IF(J672="Level",INDEX($T672:$Z672,AD672+1),INDEX($T672:$Z672,AD672)),"")</f>
        <v>0</v>
      </c>
      <c r="AM672" s="17" t="str" cm="1">
        <f t="array" ref="AM672">IFERROR(INDEX($T672:$Z672,AE672),"")</f>
        <v/>
      </c>
      <c r="AN672" s="17" t="str" cm="1">
        <f t="array" ref="AN672">IFERROR(INDEX($T672:$Z672,AF672),"")</f>
        <v/>
      </c>
    </row>
    <row r="673" spans="1:40" hidden="1" x14ac:dyDescent="0.2">
      <c r="A673" s="17" t="str">
        <f t="shared" si="60"/>
        <v>MScbyRes Mathematics (Part-Time, Distance Learning): PRM4MASMAS03</v>
      </c>
      <c r="B673" s="11" t="s">
        <v>3119</v>
      </c>
      <c r="C673" s="11" t="s">
        <v>32964</v>
      </c>
      <c r="D673" s="11" t="s">
        <v>3120</v>
      </c>
      <c r="E673" s="11" t="s">
        <v>445</v>
      </c>
      <c r="F673" s="11" t="s">
        <v>82</v>
      </c>
      <c r="G673" s="11" t="s">
        <v>32189</v>
      </c>
      <c r="H673" s="11" t="s">
        <v>72</v>
      </c>
      <c r="I673" s="11">
        <v>0</v>
      </c>
      <c r="J673" s="11" t="s">
        <v>32168</v>
      </c>
      <c r="K673" s="11" t="s">
        <v>32168</v>
      </c>
      <c r="L673" s="11">
        <v>0</v>
      </c>
      <c r="M673" s="11">
        <v>0</v>
      </c>
      <c r="N673" s="11">
        <v>0</v>
      </c>
      <c r="O673" s="11">
        <v>0</v>
      </c>
      <c r="P673" s="11">
        <v>0</v>
      </c>
      <c r="Q673" s="11">
        <v>0</v>
      </c>
      <c r="R673" s="11">
        <v>0</v>
      </c>
      <c r="S673" s="11">
        <v>0</v>
      </c>
      <c r="T673" s="11">
        <v>0</v>
      </c>
      <c r="U673" s="11">
        <v>0</v>
      </c>
      <c r="V673" s="11">
        <v>0</v>
      </c>
      <c r="W673" s="11">
        <v>0</v>
      </c>
      <c r="X673" s="11">
        <v>0</v>
      </c>
      <c r="Y673" s="11">
        <v>0</v>
      </c>
      <c r="Z673" s="11">
        <v>0</v>
      </c>
      <c r="AA673" s="12" t="s">
        <v>32952</v>
      </c>
      <c r="AB673" s="17" t="str">
        <f t="shared" si="61"/>
        <v>Programme is not compatible with this tool</v>
      </c>
      <c r="AC673" s="17" t="str">
        <f t="shared" si="62"/>
        <v/>
      </c>
      <c r="AD673" s="17">
        <f t="shared" si="63"/>
        <v>6</v>
      </c>
      <c r="AE673" s="17" t="str">
        <f t="shared" si="64"/>
        <v/>
      </c>
      <c r="AF673" s="17" t="str">
        <f t="shared" si="65"/>
        <v/>
      </c>
      <c r="AG673" s="17" t="str" cm="1">
        <f t="array" ref="AG673">IFERROR(IF(J673="Level",INDEX($M673:$S673,AC673+1),INDEX($M673:$S673,AC673)),"")</f>
        <v/>
      </c>
      <c r="AH673" s="17" cm="1">
        <f t="array" ref="AH673">IFERROR(IF(J673="Level",INDEX($M673:$S673,AD673+1),INDEX($M673:$S673,AD673)),"")</f>
        <v>0</v>
      </c>
      <c r="AI673" s="17" t="str" cm="1">
        <f t="array" ref="AI673">IFERROR(INDEX($M673:$S673,AE673),"")</f>
        <v/>
      </c>
      <c r="AJ673" s="17" t="str" cm="1">
        <f t="array" ref="AJ673">IFERROR(INDEX($M673:$S673,AF673),"")</f>
        <v/>
      </c>
      <c r="AK673" s="17" t="str" cm="1">
        <f t="array" ref="AK673">IFERROR(IF(J673="Level",INDEX($T673:$Z673,AC673+1),INDEX($T673:$Z673,AC673)),"")</f>
        <v/>
      </c>
      <c r="AL673" s="17" cm="1">
        <f t="array" ref="AL673">IFERROR(IF(J673="Level",INDEX($T673:$Z673,AD673+1),INDEX($T673:$Z673,AD673)),"")</f>
        <v>0</v>
      </c>
      <c r="AM673" s="17" t="str" cm="1">
        <f t="array" ref="AM673">IFERROR(INDEX($T673:$Z673,AE673),"")</f>
        <v/>
      </c>
      <c r="AN673" s="17" t="str" cm="1">
        <f t="array" ref="AN673">IFERROR(INDEX($T673:$Z673,AF673),"")</f>
        <v/>
      </c>
    </row>
    <row r="674" spans="1:40" hidden="1" x14ac:dyDescent="0.2">
      <c r="A674" s="17" t="str">
        <f t="shared" si="60"/>
        <v>PhD Mathematics (Part-Time, Distance Learning): PRP6MASMAS02</v>
      </c>
      <c r="B674" s="11" t="s">
        <v>3776</v>
      </c>
      <c r="C674" s="11" t="s">
        <v>32964</v>
      </c>
      <c r="D674" s="11" t="s">
        <v>3777</v>
      </c>
      <c r="E674" s="11" t="s">
        <v>445</v>
      </c>
      <c r="F674" s="11" t="s">
        <v>82</v>
      </c>
      <c r="G674" s="11" t="s">
        <v>32189</v>
      </c>
      <c r="H674" s="11" t="s">
        <v>72</v>
      </c>
      <c r="I674" s="11">
        <v>0</v>
      </c>
      <c r="J674" s="11" t="s">
        <v>32168</v>
      </c>
      <c r="K674" s="11" t="s">
        <v>32168</v>
      </c>
      <c r="L674" s="11">
        <v>0</v>
      </c>
      <c r="M674" s="11">
        <v>0</v>
      </c>
      <c r="N674" s="11">
        <v>0</v>
      </c>
      <c r="O674" s="11">
        <v>0</v>
      </c>
      <c r="P674" s="11">
        <v>0</v>
      </c>
      <c r="Q674" s="11">
        <v>0</v>
      </c>
      <c r="R674" s="11">
        <v>0</v>
      </c>
      <c r="S674" s="11">
        <v>0</v>
      </c>
      <c r="T674" s="11">
        <v>0</v>
      </c>
      <c r="U674" s="11">
        <v>0</v>
      </c>
      <c r="V674" s="11">
        <v>0</v>
      </c>
      <c r="W674" s="11">
        <v>0</v>
      </c>
      <c r="X674" s="11">
        <v>0</v>
      </c>
      <c r="Y674" s="11">
        <v>0</v>
      </c>
      <c r="Z674" s="11">
        <v>0</v>
      </c>
      <c r="AA674" s="12" t="s">
        <v>32952</v>
      </c>
      <c r="AB674" s="17" t="str">
        <f t="shared" si="61"/>
        <v>Programme is not compatible with this tool</v>
      </c>
      <c r="AC674" s="17" t="str">
        <f t="shared" si="62"/>
        <v/>
      </c>
      <c r="AD674" s="17">
        <f t="shared" si="63"/>
        <v>6</v>
      </c>
      <c r="AE674" s="17" t="str">
        <f t="shared" si="64"/>
        <v/>
      </c>
      <c r="AF674" s="17" t="str">
        <f t="shared" si="65"/>
        <v/>
      </c>
      <c r="AG674" s="17" t="str" cm="1">
        <f t="array" ref="AG674">IFERROR(IF(J674="Level",INDEX($M674:$S674,AC674+1),INDEX($M674:$S674,AC674)),"")</f>
        <v/>
      </c>
      <c r="AH674" s="17" cm="1">
        <f t="array" ref="AH674">IFERROR(IF(J674="Level",INDEX($M674:$S674,AD674+1),INDEX($M674:$S674,AD674)),"")</f>
        <v>0</v>
      </c>
      <c r="AI674" s="17" t="str" cm="1">
        <f t="array" ref="AI674">IFERROR(INDEX($M674:$S674,AE674),"")</f>
        <v/>
      </c>
      <c r="AJ674" s="17" t="str" cm="1">
        <f t="array" ref="AJ674">IFERROR(INDEX($M674:$S674,AF674),"")</f>
        <v/>
      </c>
      <c r="AK674" s="17" t="str" cm="1">
        <f t="array" ref="AK674">IFERROR(IF(J674="Level",INDEX($T674:$Z674,AC674+1),INDEX($T674:$Z674,AC674)),"")</f>
        <v/>
      </c>
      <c r="AL674" s="17" cm="1">
        <f t="array" ref="AL674">IFERROR(IF(J674="Level",INDEX($T674:$Z674,AD674+1),INDEX($T674:$Z674,AD674)),"")</f>
        <v>0</v>
      </c>
      <c r="AM674" s="17" t="str" cm="1">
        <f t="array" ref="AM674">IFERROR(INDEX($T674:$Z674,AE674),"")</f>
        <v/>
      </c>
      <c r="AN674" s="17" t="str" cm="1">
        <f t="array" ref="AN674">IFERROR(INDEX($T674:$Z674,AF674),"")</f>
        <v/>
      </c>
    </row>
    <row r="675" spans="1:40" ht="25.5" hidden="1" x14ac:dyDescent="0.2">
      <c r="A675" s="17" t="str">
        <f t="shared" si="60"/>
        <v>PhDbyPub Management Studies (Part-Time, Distance Learning): PRP2SBESBE03</v>
      </c>
      <c r="B675" s="11" t="s">
        <v>3960</v>
      </c>
      <c r="C675" s="11" t="s">
        <v>32964</v>
      </c>
      <c r="D675" s="11" t="s">
        <v>3961</v>
      </c>
      <c r="E675" s="11" t="s">
        <v>81</v>
      </c>
      <c r="F675" s="11" t="s">
        <v>82</v>
      </c>
      <c r="G675" s="11" t="s">
        <v>32189</v>
      </c>
      <c r="H675" s="11" t="s">
        <v>72</v>
      </c>
      <c r="I675" s="11">
        <v>0</v>
      </c>
      <c r="J675" s="11" t="s">
        <v>32168</v>
      </c>
      <c r="K675" s="11" t="s">
        <v>32168</v>
      </c>
      <c r="L675" s="11">
        <v>0</v>
      </c>
      <c r="M675" s="11">
        <v>0</v>
      </c>
      <c r="N675" s="11">
        <v>0</v>
      </c>
      <c r="O675" s="11">
        <v>0</v>
      </c>
      <c r="P675" s="11">
        <v>0</v>
      </c>
      <c r="Q675" s="11">
        <v>0</v>
      </c>
      <c r="R675" s="11">
        <v>0</v>
      </c>
      <c r="S675" s="11">
        <v>0</v>
      </c>
      <c r="T675" s="11">
        <v>0</v>
      </c>
      <c r="U675" s="11">
        <v>0</v>
      </c>
      <c r="V675" s="11">
        <v>0</v>
      </c>
      <c r="W675" s="11">
        <v>0</v>
      </c>
      <c r="X675" s="11">
        <v>0</v>
      </c>
      <c r="Y675" s="11">
        <v>0</v>
      </c>
      <c r="Z675" s="11">
        <v>0</v>
      </c>
      <c r="AA675" s="12" t="s">
        <v>32952</v>
      </c>
      <c r="AB675" s="17" t="str">
        <f t="shared" si="61"/>
        <v>Programme is not compatible with this tool</v>
      </c>
      <c r="AC675" s="17" t="str">
        <f t="shared" si="62"/>
        <v/>
      </c>
      <c r="AD675" s="17">
        <f t="shared" si="63"/>
        <v>6</v>
      </c>
      <c r="AE675" s="17" t="str">
        <f t="shared" si="64"/>
        <v/>
      </c>
      <c r="AF675" s="17" t="str">
        <f t="shared" si="65"/>
        <v/>
      </c>
      <c r="AG675" s="17" t="str" cm="1">
        <f t="array" ref="AG675">IFERROR(IF(J675="Level",INDEX($M675:$S675,AC675+1),INDEX($M675:$S675,AC675)),"")</f>
        <v/>
      </c>
      <c r="AH675" s="17" cm="1">
        <f t="array" ref="AH675">IFERROR(IF(J675="Level",INDEX($M675:$S675,AD675+1),INDEX($M675:$S675,AD675)),"")</f>
        <v>0</v>
      </c>
      <c r="AI675" s="17" t="str" cm="1">
        <f t="array" ref="AI675">IFERROR(INDEX($M675:$S675,AE675),"")</f>
        <v/>
      </c>
      <c r="AJ675" s="17" t="str" cm="1">
        <f t="array" ref="AJ675">IFERROR(INDEX($M675:$S675,AF675),"")</f>
        <v/>
      </c>
      <c r="AK675" s="17" t="str" cm="1">
        <f t="array" ref="AK675">IFERROR(IF(J675="Level",INDEX($T675:$Z675,AC675+1),INDEX($T675:$Z675,AC675)),"")</f>
        <v/>
      </c>
      <c r="AL675" s="17" cm="1">
        <f t="array" ref="AL675">IFERROR(IF(J675="Level",INDEX($T675:$Z675,AD675+1),INDEX($T675:$Z675,AD675)),"")</f>
        <v>0</v>
      </c>
      <c r="AM675" s="17" t="str" cm="1">
        <f t="array" ref="AM675">IFERROR(INDEX($T675:$Z675,AE675),"")</f>
        <v/>
      </c>
      <c r="AN675" s="17" t="str" cm="1">
        <f t="array" ref="AN675">IFERROR(INDEX($T675:$Z675,AF675),"")</f>
        <v/>
      </c>
    </row>
    <row r="676" spans="1:40" hidden="1" x14ac:dyDescent="0.2">
      <c r="A676" s="17" t="str">
        <f t="shared" si="60"/>
        <v>PhD Management Studies (Part-Time, Distance Learning): PRP6SBESBE09</v>
      </c>
      <c r="B676" s="11" t="s">
        <v>3813</v>
      </c>
      <c r="C676" s="11" t="s">
        <v>32964</v>
      </c>
      <c r="D676" s="11" t="s">
        <v>3814</v>
      </c>
      <c r="E676" s="11" t="s">
        <v>81</v>
      </c>
      <c r="F676" s="11" t="s">
        <v>82</v>
      </c>
      <c r="G676" s="11" t="s">
        <v>32189</v>
      </c>
      <c r="H676" s="11" t="s">
        <v>72</v>
      </c>
      <c r="I676" s="11">
        <v>0</v>
      </c>
      <c r="J676" s="11" t="s">
        <v>32168</v>
      </c>
      <c r="K676" s="11" t="s">
        <v>32168</v>
      </c>
      <c r="L676" s="11">
        <v>0</v>
      </c>
      <c r="M676" s="11">
        <v>0</v>
      </c>
      <c r="N676" s="11">
        <v>0</v>
      </c>
      <c r="O676" s="11">
        <v>0</v>
      </c>
      <c r="P676" s="11">
        <v>0</v>
      </c>
      <c r="Q676" s="11">
        <v>0</v>
      </c>
      <c r="R676" s="11">
        <v>0</v>
      </c>
      <c r="S676" s="11">
        <v>0</v>
      </c>
      <c r="T676" s="11">
        <v>0</v>
      </c>
      <c r="U676" s="11">
        <v>0</v>
      </c>
      <c r="V676" s="11">
        <v>0</v>
      </c>
      <c r="W676" s="11">
        <v>0</v>
      </c>
      <c r="X676" s="11">
        <v>0</v>
      </c>
      <c r="Y676" s="11">
        <v>0</v>
      </c>
      <c r="Z676" s="11">
        <v>0</v>
      </c>
      <c r="AA676" s="12" t="s">
        <v>32952</v>
      </c>
      <c r="AB676" s="17" t="str">
        <f t="shared" si="61"/>
        <v>Programme is not compatible with this tool</v>
      </c>
      <c r="AC676" s="17" t="str">
        <f t="shared" si="62"/>
        <v/>
      </c>
      <c r="AD676" s="17">
        <f t="shared" si="63"/>
        <v>6</v>
      </c>
      <c r="AE676" s="17" t="str">
        <f t="shared" si="64"/>
        <v/>
      </c>
      <c r="AF676" s="17" t="str">
        <f t="shared" si="65"/>
        <v/>
      </c>
      <c r="AG676" s="17" t="str" cm="1">
        <f t="array" ref="AG676">IFERROR(IF(J676="Level",INDEX($M676:$S676,AC676+1),INDEX($M676:$S676,AC676)),"")</f>
        <v/>
      </c>
      <c r="AH676" s="17" cm="1">
        <f t="array" ref="AH676">IFERROR(IF(J676="Level",INDEX($M676:$S676,AD676+1),INDEX($M676:$S676,AD676)),"")</f>
        <v>0</v>
      </c>
      <c r="AI676" s="17" t="str" cm="1">
        <f t="array" ref="AI676">IFERROR(INDEX($M676:$S676,AE676),"")</f>
        <v/>
      </c>
      <c r="AJ676" s="17" t="str" cm="1">
        <f t="array" ref="AJ676">IFERROR(INDEX($M676:$S676,AF676),"")</f>
        <v/>
      </c>
      <c r="AK676" s="17" t="str" cm="1">
        <f t="array" ref="AK676">IFERROR(IF(J676="Level",INDEX($T676:$Z676,AC676+1),INDEX($T676:$Z676,AC676)),"")</f>
        <v/>
      </c>
      <c r="AL676" s="17" cm="1">
        <f t="array" ref="AL676">IFERROR(IF(J676="Level",INDEX($T676:$Z676,AD676+1),INDEX($T676:$Z676,AD676)),"")</f>
        <v>0</v>
      </c>
      <c r="AM676" s="17" t="str" cm="1">
        <f t="array" ref="AM676">IFERROR(INDEX($T676:$Z676,AE676),"")</f>
        <v/>
      </c>
      <c r="AN676" s="17" t="str" cm="1">
        <f t="array" ref="AN676">IFERROR(INDEX($T676:$Z676,AF676),"")</f>
        <v/>
      </c>
    </row>
    <row r="677" spans="1:40" hidden="1" x14ac:dyDescent="0.2">
      <c r="A677" s="17" t="str">
        <f t="shared" si="60"/>
        <v>MPhil Geography P (Part-Time, Distance Learning): PRH4GOAGOA08</v>
      </c>
      <c r="B677" s="11" t="s">
        <v>2860</v>
      </c>
      <c r="C677" s="11" t="s">
        <v>32964</v>
      </c>
      <c r="D677" s="11" t="s">
        <v>32582</v>
      </c>
      <c r="E677" s="11" t="s">
        <v>498</v>
      </c>
      <c r="F677" s="11" t="s">
        <v>82</v>
      </c>
      <c r="G677" s="11" t="s">
        <v>32189</v>
      </c>
      <c r="H677" s="11" t="s">
        <v>72</v>
      </c>
      <c r="I677" s="11">
        <v>0</v>
      </c>
      <c r="J677" s="11" t="s">
        <v>32168</v>
      </c>
      <c r="K677" s="11" t="s">
        <v>32168</v>
      </c>
      <c r="L677" s="11">
        <v>0</v>
      </c>
      <c r="M677" s="11">
        <v>0</v>
      </c>
      <c r="N677" s="11">
        <v>0</v>
      </c>
      <c r="O677" s="11">
        <v>0</v>
      </c>
      <c r="P677" s="11">
        <v>0</v>
      </c>
      <c r="Q677" s="11">
        <v>0</v>
      </c>
      <c r="R677" s="11">
        <v>0</v>
      </c>
      <c r="S677" s="11">
        <v>0</v>
      </c>
      <c r="T677" s="11">
        <v>0</v>
      </c>
      <c r="U677" s="11">
        <v>0</v>
      </c>
      <c r="V677" s="11">
        <v>0</v>
      </c>
      <c r="W677" s="11">
        <v>0</v>
      </c>
      <c r="X677" s="11">
        <v>0</v>
      </c>
      <c r="Y677" s="11">
        <v>0</v>
      </c>
      <c r="Z677" s="11">
        <v>0</v>
      </c>
      <c r="AA677" s="12" t="s">
        <v>32952</v>
      </c>
      <c r="AB677" s="17" t="str">
        <f t="shared" si="61"/>
        <v>Programme is not compatible with this tool</v>
      </c>
      <c r="AC677" s="17" t="str">
        <f t="shared" si="62"/>
        <v/>
      </c>
      <c r="AD677" s="17">
        <f t="shared" si="63"/>
        <v>6</v>
      </c>
      <c r="AE677" s="17" t="str">
        <f t="shared" si="64"/>
        <v/>
      </c>
      <c r="AF677" s="17" t="str">
        <f t="shared" si="65"/>
        <v/>
      </c>
      <c r="AG677" s="17" t="str" cm="1">
        <f t="array" ref="AG677">IFERROR(IF(J677="Level",INDEX($M677:$S677,AC677+1),INDEX($M677:$S677,AC677)),"")</f>
        <v/>
      </c>
      <c r="AH677" s="17" cm="1">
        <f t="array" ref="AH677">IFERROR(IF(J677="Level",INDEX($M677:$S677,AD677+1),INDEX($M677:$S677,AD677)),"")</f>
        <v>0</v>
      </c>
      <c r="AI677" s="17" t="str" cm="1">
        <f t="array" ref="AI677">IFERROR(INDEX($M677:$S677,AE677),"")</f>
        <v/>
      </c>
      <c r="AJ677" s="17" t="str" cm="1">
        <f t="array" ref="AJ677">IFERROR(INDEX($M677:$S677,AF677),"")</f>
        <v/>
      </c>
      <c r="AK677" s="17" t="str" cm="1">
        <f t="array" ref="AK677">IFERROR(IF(J677="Level",INDEX($T677:$Z677,AC677+1),INDEX($T677:$Z677,AC677)),"")</f>
        <v/>
      </c>
      <c r="AL677" s="17" cm="1">
        <f t="array" ref="AL677">IFERROR(IF(J677="Level",INDEX($T677:$Z677,AD677+1),INDEX($T677:$Z677,AD677)),"")</f>
        <v>0</v>
      </c>
      <c r="AM677" s="17" t="str" cm="1">
        <f t="array" ref="AM677">IFERROR(INDEX($T677:$Z677,AE677),"")</f>
        <v/>
      </c>
      <c r="AN677" s="17" t="str" cm="1">
        <f t="array" ref="AN677">IFERROR(INDEX($T677:$Z677,AF677),"")</f>
        <v/>
      </c>
    </row>
    <row r="678" spans="1:40" hidden="1" x14ac:dyDescent="0.2">
      <c r="A678" s="17" t="str">
        <f t="shared" si="60"/>
        <v>PhD Geography Physical (Part-Time, Distance Learning): PRP6GOAGOA08</v>
      </c>
      <c r="B678" s="11" t="s">
        <v>3660</v>
      </c>
      <c r="C678" s="11" t="s">
        <v>32964</v>
      </c>
      <c r="D678" s="11" t="s">
        <v>3661</v>
      </c>
      <c r="E678" s="11" t="s">
        <v>498</v>
      </c>
      <c r="F678" s="11" t="s">
        <v>82</v>
      </c>
      <c r="G678" s="11" t="s">
        <v>32189</v>
      </c>
      <c r="H678" s="11" t="s">
        <v>72</v>
      </c>
      <c r="I678" s="11">
        <v>0</v>
      </c>
      <c r="J678" s="11" t="s">
        <v>32168</v>
      </c>
      <c r="K678" s="11" t="s">
        <v>32168</v>
      </c>
      <c r="L678" s="11">
        <v>0</v>
      </c>
      <c r="M678" s="11">
        <v>0</v>
      </c>
      <c r="N678" s="11">
        <v>0</v>
      </c>
      <c r="O678" s="11">
        <v>0</v>
      </c>
      <c r="P678" s="11">
        <v>0</v>
      </c>
      <c r="Q678" s="11">
        <v>0</v>
      </c>
      <c r="R678" s="11">
        <v>0</v>
      </c>
      <c r="S678" s="11">
        <v>0</v>
      </c>
      <c r="T678" s="11">
        <v>0</v>
      </c>
      <c r="U678" s="11">
        <v>0</v>
      </c>
      <c r="V678" s="11">
        <v>0</v>
      </c>
      <c r="W678" s="11">
        <v>0</v>
      </c>
      <c r="X678" s="11">
        <v>0</v>
      </c>
      <c r="Y678" s="11">
        <v>0</v>
      </c>
      <c r="Z678" s="11">
        <v>0</v>
      </c>
      <c r="AA678" s="12" t="s">
        <v>32952</v>
      </c>
      <c r="AB678" s="17" t="str">
        <f t="shared" si="61"/>
        <v>Programme is not compatible with this tool</v>
      </c>
      <c r="AC678" s="17" t="str">
        <f t="shared" si="62"/>
        <v/>
      </c>
      <c r="AD678" s="17">
        <f t="shared" si="63"/>
        <v>6</v>
      </c>
      <c r="AE678" s="17" t="str">
        <f t="shared" si="64"/>
        <v/>
      </c>
      <c r="AF678" s="17" t="str">
        <f t="shared" si="65"/>
        <v/>
      </c>
      <c r="AG678" s="17" t="str" cm="1">
        <f t="array" ref="AG678">IFERROR(IF(J678="Level",INDEX($M678:$S678,AC678+1),INDEX($M678:$S678,AC678)),"")</f>
        <v/>
      </c>
      <c r="AH678" s="17" cm="1">
        <f t="array" ref="AH678">IFERROR(IF(J678="Level",INDEX($M678:$S678,AD678+1),INDEX($M678:$S678,AD678)),"")</f>
        <v>0</v>
      </c>
      <c r="AI678" s="17" t="str" cm="1">
        <f t="array" ref="AI678">IFERROR(INDEX($M678:$S678,AE678),"")</f>
        <v/>
      </c>
      <c r="AJ678" s="17" t="str" cm="1">
        <f t="array" ref="AJ678">IFERROR(INDEX($M678:$S678,AF678),"")</f>
        <v/>
      </c>
      <c r="AK678" s="17" t="str" cm="1">
        <f t="array" ref="AK678">IFERROR(IF(J678="Level",INDEX($T678:$Z678,AC678+1),INDEX($T678:$Z678,AC678)),"")</f>
        <v/>
      </c>
      <c r="AL678" s="17" cm="1">
        <f t="array" ref="AL678">IFERROR(IF(J678="Level",INDEX($T678:$Z678,AD678+1),INDEX($T678:$Z678,AD678)),"")</f>
        <v>0</v>
      </c>
      <c r="AM678" s="17" t="str" cm="1">
        <f t="array" ref="AM678">IFERROR(INDEX($T678:$Z678,AE678),"")</f>
        <v/>
      </c>
      <c r="AN678" s="17" t="str" cm="1">
        <f t="array" ref="AN678">IFERROR(INDEX($T678:$Z678,AF678),"")</f>
        <v/>
      </c>
    </row>
    <row r="679" spans="1:40" ht="25.5" hidden="1" x14ac:dyDescent="0.2">
      <c r="A679" s="17" t="str">
        <f t="shared" si="60"/>
        <v>MPhil Management Studies - Cornwall (Part-Time, Distance Learning): PRH4SBESBECB</v>
      </c>
      <c r="B679" s="11" t="s">
        <v>2934</v>
      </c>
      <c r="C679" s="11" t="s">
        <v>32964</v>
      </c>
      <c r="D679" s="11" t="s">
        <v>32548</v>
      </c>
      <c r="E679" s="11" t="s">
        <v>617</v>
      </c>
      <c r="F679" s="11" t="s">
        <v>82</v>
      </c>
      <c r="G679" s="11" t="s">
        <v>32189</v>
      </c>
      <c r="H679" s="11" t="s">
        <v>72</v>
      </c>
      <c r="I679" s="11">
        <v>0</v>
      </c>
      <c r="J679" s="11" t="s">
        <v>32168</v>
      </c>
      <c r="K679" s="11" t="s">
        <v>32168</v>
      </c>
      <c r="L679" s="11">
        <v>0</v>
      </c>
      <c r="M679" s="11">
        <v>0</v>
      </c>
      <c r="N679" s="11">
        <v>0</v>
      </c>
      <c r="O679" s="11">
        <v>0</v>
      </c>
      <c r="P679" s="11">
        <v>0</v>
      </c>
      <c r="Q679" s="11">
        <v>0</v>
      </c>
      <c r="R679" s="11">
        <v>0</v>
      </c>
      <c r="S679" s="11">
        <v>0</v>
      </c>
      <c r="T679" s="11">
        <v>0</v>
      </c>
      <c r="U679" s="11">
        <v>0</v>
      </c>
      <c r="V679" s="11">
        <v>0</v>
      </c>
      <c r="W679" s="11">
        <v>0</v>
      </c>
      <c r="X679" s="11">
        <v>0</v>
      </c>
      <c r="Y679" s="11">
        <v>0</v>
      </c>
      <c r="Z679" s="11">
        <v>0</v>
      </c>
      <c r="AA679" s="12" t="s">
        <v>32952</v>
      </c>
      <c r="AB679" s="17" t="str">
        <f t="shared" si="61"/>
        <v>Programme is not compatible with this tool</v>
      </c>
      <c r="AC679" s="17" t="str">
        <f t="shared" si="62"/>
        <v/>
      </c>
      <c r="AD679" s="17">
        <f t="shared" si="63"/>
        <v>6</v>
      </c>
      <c r="AE679" s="17" t="str">
        <f t="shared" si="64"/>
        <v/>
      </c>
      <c r="AF679" s="17" t="str">
        <f t="shared" si="65"/>
        <v/>
      </c>
      <c r="AG679" s="17" t="str" cm="1">
        <f t="array" ref="AG679">IFERROR(IF(J679="Level",INDEX($M679:$S679,AC679+1),INDEX($M679:$S679,AC679)),"")</f>
        <v/>
      </c>
      <c r="AH679" s="17" cm="1">
        <f t="array" ref="AH679">IFERROR(IF(J679="Level",INDEX($M679:$S679,AD679+1),INDEX($M679:$S679,AD679)),"")</f>
        <v>0</v>
      </c>
      <c r="AI679" s="17" t="str" cm="1">
        <f t="array" ref="AI679">IFERROR(INDEX($M679:$S679,AE679),"")</f>
        <v/>
      </c>
      <c r="AJ679" s="17" t="str" cm="1">
        <f t="array" ref="AJ679">IFERROR(INDEX($M679:$S679,AF679),"")</f>
        <v/>
      </c>
      <c r="AK679" s="17" t="str" cm="1">
        <f t="array" ref="AK679">IFERROR(IF(J679="Level",INDEX($T679:$Z679,AC679+1),INDEX($T679:$Z679,AC679)),"")</f>
        <v/>
      </c>
      <c r="AL679" s="17" cm="1">
        <f t="array" ref="AL679">IFERROR(IF(J679="Level",INDEX($T679:$Z679,AD679+1),INDEX($T679:$Z679,AD679)),"")</f>
        <v>0</v>
      </c>
      <c r="AM679" s="17" t="str" cm="1">
        <f t="array" ref="AM679">IFERROR(INDEX($T679:$Z679,AE679),"")</f>
        <v/>
      </c>
      <c r="AN679" s="17" t="str" cm="1">
        <f t="array" ref="AN679">IFERROR(INDEX($T679:$Z679,AF679),"")</f>
        <v/>
      </c>
    </row>
    <row r="680" spans="1:40" ht="25.5" hidden="1" x14ac:dyDescent="0.2">
      <c r="A680" s="17" t="str">
        <f t="shared" si="60"/>
        <v>PhD Management Studies (Part-Time, Distance Learning) - Cornwall: PRP6SBESBECB</v>
      </c>
      <c r="B680" s="11" t="s">
        <v>3819</v>
      </c>
      <c r="C680" s="11" t="s">
        <v>32964</v>
      </c>
      <c r="D680" s="11" t="s">
        <v>3820</v>
      </c>
      <c r="E680" s="11" t="s">
        <v>617</v>
      </c>
      <c r="F680" s="11" t="s">
        <v>82</v>
      </c>
      <c r="G680" s="11" t="s">
        <v>32189</v>
      </c>
      <c r="H680" s="11" t="s">
        <v>72</v>
      </c>
      <c r="I680" s="11">
        <v>0</v>
      </c>
      <c r="J680" s="11" t="s">
        <v>32168</v>
      </c>
      <c r="K680" s="11" t="s">
        <v>32168</v>
      </c>
      <c r="L680" s="11">
        <v>0</v>
      </c>
      <c r="M680" s="11">
        <v>0</v>
      </c>
      <c r="N680" s="11">
        <v>0</v>
      </c>
      <c r="O680" s="11">
        <v>0</v>
      </c>
      <c r="P680" s="11">
        <v>0</v>
      </c>
      <c r="Q680" s="11">
        <v>0</v>
      </c>
      <c r="R680" s="11">
        <v>0</v>
      </c>
      <c r="S680" s="11">
        <v>0</v>
      </c>
      <c r="T680" s="11">
        <v>0</v>
      </c>
      <c r="U680" s="11">
        <v>0</v>
      </c>
      <c r="V680" s="11">
        <v>0</v>
      </c>
      <c r="W680" s="11">
        <v>0</v>
      </c>
      <c r="X680" s="11">
        <v>0</v>
      </c>
      <c r="Y680" s="11">
        <v>0</v>
      </c>
      <c r="Z680" s="11">
        <v>0</v>
      </c>
      <c r="AA680" s="12" t="s">
        <v>32952</v>
      </c>
      <c r="AB680" s="17" t="str">
        <f t="shared" si="61"/>
        <v>Programme is not compatible with this tool</v>
      </c>
      <c r="AC680" s="17" t="str">
        <f t="shared" si="62"/>
        <v/>
      </c>
      <c r="AD680" s="17">
        <f t="shared" si="63"/>
        <v>6</v>
      </c>
      <c r="AE680" s="17" t="str">
        <f t="shared" si="64"/>
        <v/>
      </c>
      <c r="AF680" s="17" t="str">
        <f t="shared" si="65"/>
        <v/>
      </c>
      <c r="AG680" s="17" t="str" cm="1">
        <f t="array" ref="AG680">IFERROR(IF(J680="Level",INDEX($M680:$S680,AC680+1),INDEX($M680:$S680,AC680)),"")</f>
        <v/>
      </c>
      <c r="AH680" s="17" cm="1">
        <f t="array" ref="AH680">IFERROR(IF(J680="Level",INDEX($M680:$S680,AD680+1),INDEX($M680:$S680,AD680)),"")</f>
        <v>0</v>
      </c>
      <c r="AI680" s="17" t="str" cm="1">
        <f t="array" ref="AI680">IFERROR(INDEX($M680:$S680,AE680),"")</f>
        <v/>
      </c>
      <c r="AJ680" s="17" t="str" cm="1">
        <f t="array" ref="AJ680">IFERROR(INDEX($M680:$S680,AF680),"")</f>
        <v/>
      </c>
      <c r="AK680" s="17" t="str" cm="1">
        <f t="array" ref="AK680">IFERROR(IF(J680="Level",INDEX($T680:$Z680,AC680+1),INDEX($T680:$Z680,AC680)),"")</f>
        <v/>
      </c>
      <c r="AL680" s="17" cm="1">
        <f t="array" ref="AL680">IFERROR(IF(J680="Level",INDEX($T680:$Z680,AD680+1),INDEX($T680:$Z680,AD680)),"")</f>
        <v>0</v>
      </c>
      <c r="AM680" s="17" t="str" cm="1">
        <f t="array" ref="AM680">IFERROR(INDEX($T680:$Z680,AE680),"")</f>
        <v/>
      </c>
      <c r="AN680" s="17" t="str" cm="1">
        <f t="array" ref="AN680">IFERROR(INDEX($T680:$Z680,AF680),"")</f>
        <v/>
      </c>
    </row>
    <row r="681" spans="1:40" ht="25.5" hidden="1" x14ac:dyDescent="0.2">
      <c r="A681" s="17" t="str">
        <f t="shared" si="60"/>
        <v>MPhil Management Studies (Part-Time, Distance Learning): PRH4SBESBE05</v>
      </c>
      <c r="B681" s="11" t="s">
        <v>2929</v>
      </c>
      <c r="C681" s="11" t="s">
        <v>32964</v>
      </c>
      <c r="D681" s="11" t="s">
        <v>32544</v>
      </c>
      <c r="E681" s="11" t="s">
        <v>32288</v>
      </c>
      <c r="F681" s="11" t="s">
        <v>82</v>
      </c>
      <c r="G681" s="11" t="s">
        <v>32189</v>
      </c>
      <c r="H681" s="11" t="s">
        <v>72</v>
      </c>
      <c r="I681" s="11">
        <v>0</v>
      </c>
      <c r="J681" s="11" t="s">
        <v>32168</v>
      </c>
      <c r="K681" s="11" t="s">
        <v>32168</v>
      </c>
      <c r="L681" s="11">
        <v>0</v>
      </c>
      <c r="M681" s="11">
        <v>0</v>
      </c>
      <c r="N681" s="11">
        <v>0</v>
      </c>
      <c r="O681" s="11">
        <v>0</v>
      </c>
      <c r="P681" s="11">
        <v>0</v>
      </c>
      <c r="Q681" s="11">
        <v>0</v>
      </c>
      <c r="R681" s="11">
        <v>0</v>
      </c>
      <c r="S681" s="11">
        <v>0</v>
      </c>
      <c r="T681" s="11">
        <v>0</v>
      </c>
      <c r="U681" s="11">
        <v>0</v>
      </c>
      <c r="V681" s="11">
        <v>0</v>
      </c>
      <c r="W681" s="11">
        <v>0</v>
      </c>
      <c r="X681" s="11">
        <v>0</v>
      </c>
      <c r="Y681" s="11">
        <v>0</v>
      </c>
      <c r="Z681" s="11">
        <v>0</v>
      </c>
      <c r="AA681" s="12" t="s">
        <v>32952</v>
      </c>
      <c r="AB681" s="17" t="str">
        <f t="shared" si="61"/>
        <v>Programme is not compatible with this tool</v>
      </c>
      <c r="AC681" s="17" t="str">
        <f t="shared" si="62"/>
        <v/>
      </c>
      <c r="AD681" s="17">
        <f t="shared" si="63"/>
        <v>6</v>
      </c>
      <c r="AE681" s="17" t="str">
        <f t="shared" si="64"/>
        <v/>
      </c>
      <c r="AF681" s="17" t="str">
        <f t="shared" si="65"/>
        <v/>
      </c>
      <c r="AG681" s="17" t="str" cm="1">
        <f t="array" ref="AG681">IFERROR(IF(J681="Level",INDEX($M681:$S681,AC681+1),INDEX($M681:$S681,AC681)),"")</f>
        <v/>
      </c>
      <c r="AH681" s="17" cm="1">
        <f t="array" ref="AH681">IFERROR(IF(J681="Level",INDEX($M681:$S681,AD681+1),INDEX($M681:$S681,AD681)),"")</f>
        <v>0</v>
      </c>
      <c r="AI681" s="17" t="str" cm="1">
        <f t="array" ref="AI681">IFERROR(INDEX($M681:$S681,AE681),"")</f>
        <v/>
      </c>
      <c r="AJ681" s="17" t="str" cm="1">
        <f t="array" ref="AJ681">IFERROR(INDEX($M681:$S681,AF681),"")</f>
        <v/>
      </c>
      <c r="AK681" s="17" t="str" cm="1">
        <f t="array" ref="AK681">IFERROR(IF(J681="Level",INDEX($T681:$Z681,AC681+1),INDEX($T681:$Z681,AC681)),"")</f>
        <v/>
      </c>
      <c r="AL681" s="17" cm="1">
        <f t="array" ref="AL681">IFERROR(IF(J681="Level",INDEX($T681:$Z681,AD681+1),INDEX($T681:$Z681,AD681)),"")</f>
        <v>0</v>
      </c>
      <c r="AM681" s="17" t="str" cm="1">
        <f t="array" ref="AM681">IFERROR(INDEX($T681:$Z681,AE681),"")</f>
        <v/>
      </c>
      <c r="AN681" s="17" t="str" cm="1">
        <f t="array" ref="AN681">IFERROR(INDEX($T681:$Z681,AF681),"")</f>
        <v/>
      </c>
    </row>
    <row r="682" spans="1:40" ht="25.5" hidden="1" x14ac:dyDescent="0.2">
      <c r="A682" s="17" t="str">
        <f t="shared" si="60"/>
        <v>MPhil Art History and Visual Culture (Part-Time, Distance Learning): PRH4HPSVCU02</v>
      </c>
      <c r="B682" s="11" t="s">
        <v>2901</v>
      </c>
      <c r="C682" s="11" t="s">
        <v>32964</v>
      </c>
      <c r="D682" s="11" t="s">
        <v>32653</v>
      </c>
      <c r="E682" s="11" t="s">
        <v>32192</v>
      </c>
      <c r="F682" s="11" t="s">
        <v>76</v>
      </c>
      <c r="G682" s="11" t="s">
        <v>32189</v>
      </c>
      <c r="H682" s="11" t="s">
        <v>72</v>
      </c>
      <c r="I682" s="11">
        <v>0</v>
      </c>
      <c r="J682" s="11" t="s">
        <v>32168</v>
      </c>
      <c r="K682" s="11" t="s">
        <v>32168</v>
      </c>
      <c r="L682" s="11">
        <v>0</v>
      </c>
      <c r="M682" s="11">
        <v>0</v>
      </c>
      <c r="N682" s="11">
        <v>0</v>
      </c>
      <c r="O682" s="11">
        <v>0</v>
      </c>
      <c r="P682" s="11">
        <v>0</v>
      </c>
      <c r="Q682" s="11">
        <v>0</v>
      </c>
      <c r="R682" s="11">
        <v>0</v>
      </c>
      <c r="S682" s="11">
        <v>0</v>
      </c>
      <c r="T682" s="11">
        <v>0</v>
      </c>
      <c r="U682" s="11">
        <v>0</v>
      </c>
      <c r="V682" s="11">
        <v>0</v>
      </c>
      <c r="W682" s="11">
        <v>0</v>
      </c>
      <c r="X682" s="11">
        <v>0</v>
      </c>
      <c r="Y682" s="11">
        <v>0</v>
      </c>
      <c r="Z682" s="11">
        <v>0</v>
      </c>
      <c r="AA682" s="12" t="s">
        <v>32952</v>
      </c>
      <c r="AB682" s="17" t="str">
        <f t="shared" si="61"/>
        <v>Programme is not compatible with this tool</v>
      </c>
      <c r="AC682" s="17" t="str">
        <f t="shared" si="62"/>
        <v/>
      </c>
      <c r="AD682" s="17">
        <f t="shared" si="63"/>
        <v>6</v>
      </c>
      <c r="AE682" s="17" t="str">
        <f t="shared" si="64"/>
        <v/>
      </c>
      <c r="AF682" s="17" t="str">
        <f t="shared" si="65"/>
        <v/>
      </c>
      <c r="AG682" s="17" t="str" cm="1">
        <f t="array" ref="AG682">IFERROR(IF(J682="Level",INDEX($M682:$S682,AC682+1),INDEX($M682:$S682,AC682)),"")</f>
        <v/>
      </c>
      <c r="AH682" s="17" cm="1">
        <f t="array" ref="AH682">IFERROR(IF(J682="Level",INDEX($M682:$S682,AD682+1),INDEX($M682:$S682,AD682)),"")</f>
        <v>0</v>
      </c>
      <c r="AI682" s="17" t="str" cm="1">
        <f t="array" ref="AI682">IFERROR(INDEX($M682:$S682,AE682),"")</f>
        <v/>
      </c>
      <c r="AJ682" s="17" t="str" cm="1">
        <f t="array" ref="AJ682">IFERROR(INDEX($M682:$S682,AF682),"")</f>
        <v/>
      </c>
      <c r="AK682" s="17" t="str" cm="1">
        <f t="array" ref="AK682">IFERROR(IF(J682="Level",INDEX($T682:$Z682,AC682+1),INDEX($T682:$Z682,AC682)),"")</f>
        <v/>
      </c>
      <c r="AL682" s="17" cm="1">
        <f t="array" ref="AL682">IFERROR(IF(J682="Level",INDEX($T682:$Z682,AD682+1),INDEX($T682:$Z682,AD682)),"")</f>
        <v>0</v>
      </c>
      <c r="AM682" s="17" t="str" cm="1">
        <f t="array" ref="AM682">IFERROR(INDEX($T682:$Z682,AE682),"")</f>
        <v/>
      </c>
      <c r="AN682" s="17" t="str" cm="1">
        <f t="array" ref="AN682">IFERROR(INDEX($T682:$Z682,AF682),"")</f>
        <v/>
      </c>
    </row>
    <row r="683" spans="1:40" ht="25.5" hidden="1" x14ac:dyDescent="0.2">
      <c r="A683" s="17" t="str">
        <f t="shared" si="60"/>
        <v>MPhil Art History and Visual Culture by Practice (Part-Time Distance Learning): PRH4SMLSML13</v>
      </c>
      <c r="B683" s="11" t="s">
        <v>2950</v>
      </c>
      <c r="C683" s="11" t="s">
        <v>32964</v>
      </c>
      <c r="D683" s="11" t="s">
        <v>32650</v>
      </c>
      <c r="E683" s="11" t="s">
        <v>32192</v>
      </c>
      <c r="F683" s="11" t="s">
        <v>76</v>
      </c>
      <c r="G683" s="11" t="s">
        <v>32189</v>
      </c>
      <c r="H683" s="11" t="s">
        <v>72</v>
      </c>
      <c r="I683" s="11">
        <v>0</v>
      </c>
      <c r="J683" s="11" t="s">
        <v>32168</v>
      </c>
      <c r="K683" s="11" t="s">
        <v>32168</v>
      </c>
      <c r="L683" s="11">
        <v>0</v>
      </c>
      <c r="M683" s="11">
        <v>0</v>
      </c>
      <c r="N683" s="11">
        <v>0</v>
      </c>
      <c r="O683" s="11">
        <v>0</v>
      </c>
      <c r="P683" s="11">
        <v>0</v>
      </c>
      <c r="Q683" s="11">
        <v>0</v>
      </c>
      <c r="R683" s="11">
        <v>0</v>
      </c>
      <c r="S683" s="11">
        <v>0</v>
      </c>
      <c r="T683" s="11">
        <v>0</v>
      </c>
      <c r="U683" s="11">
        <v>0</v>
      </c>
      <c r="V683" s="11">
        <v>0</v>
      </c>
      <c r="W683" s="11">
        <v>0</v>
      </c>
      <c r="X683" s="11">
        <v>0</v>
      </c>
      <c r="Y683" s="11">
        <v>0</v>
      </c>
      <c r="Z683" s="11">
        <v>0</v>
      </c>
      <c r="AA683" s="12" t="s">
        <v>32952</v>
      </c>
      <c r="AB683" s="17" t="str">
        <f t="shared" si="61"/>
        <v>Programme is not compatible with this tool</v>
      </c>
      <c r="AC683" s="17" t="str">
        <f t="shared" si="62"/>
        <v/>
      </c>
      <c r="AD683" s="17">
        <f t="shared" si="63"/>
        <v>6</v>
      </c>
      <c r="AE683" s="17" t="str">
        <f t="shared" si="64"/>
        <v/>
      </c>
      <c r="AF683" s="17" t="str">
        <f t="shared" si="65"/>
        <v/>
      </c>
      <c r="AG683" s="17" t="str" cm="1">
        <f t="array" ref="AG683">IFERROR(IF(J683="Level",INDEX($M683:$S683,AC683+1),INDEX($M683:$S683,AC683)),"")</f>
        <v/>
      </c>
      <c r="AH683" s="17" cm="1">
        <f t="array" ref="AH683">IFERROR(IF(J683="Level",INDEX($M683:$S683,AD683+1),INDEX($M683:$S683,AD683)),"")</f>
        <v>0</v>
      </c>
      <c r="AI683" s="17" t="str" cm="1">
        <f t="array" ref="AI683">IFERROR(INDEX($M683:$S683,AE683),"")</f>
        <v/>
      </c>
      <c r="AJ683" s="17" t="str" cm="1">
        <f t="array" ref="AJ683">IFERROR(INDEX($M683:$S683,AF683),"")</f>
        <v/>
      </c>
      <c r="AK683" s="17" t="str" cm="1">
        <f t="array" ref="AK683">IFERROR(IF(J683="Level",INDEX($T683:$Z683,AC683+1),INDEX($T683:$Z683,AC683)),"")</f>
        <v/>
      </c>
      <c r="AL683" s="17" cm="1">
        <f t="array" ref="AL683">IFERROR(IF(J683="Level",INDEX($T683:$Z683,AD683+1),INDEX($T683:$Z683,AD683)),"")</f>
        <v>0</v>
      </c>
      <c r="AM683" s="17" t="str" cm="1">
        <f t="array" ref="AM683">IFERROR(INDEX($T683:$Z683,AE683),"")</f>
        <v/>
      </c>
      <c r="AN683" s="17" t="str" cm="1">
        <f t="array" ref="AN683">IFERROR(INDEX($T683:$Z683,AF683),"")</f>
        <v/>
      </c>
    </row>
    <row r="684" spans="1:40" ht="25.5" hidden="1" x14ac:dyDescent="0.2">
      <c r="A684" s="17" t="str">
        <f t="shared" si="60"/>
        <v>PhD Art History and Visual Culture (Part-Time, Distance Learning): PRP6HPSVCU02</v>
      </c>
      <c r="B684" s="11" t="s">
        <v>3742</v>
      </c>
      <c r="C684" s="11" t="s">
        <v>32964</v>
      </c>
      <c r="D684" s="11" t="s">
        <v>32252</v>
      </c>
      <c r="E684" s="11" t="s">
        <v>32192</v>
      </c>
      <c r="F684" s="11" t="s">
        <v>76</v>
      </c>
      <c r="G684" s="11" t="s">
        <v>32189</v>
      </c>
      <c r="H684" s="11" t="s">
        <v>72</v>
      </c>
      <c r="I684" s="11">
        <v>0</v>
      </c>
      <c r="J684" s="11" t="s">
        <v>32168</v>
      </c>
      <c r="K684" s="11" t="s">
        <v>32168</v>
      </c>
      <c r="L684" s="11">
        <v>0</v>
      </c>
      <c r="M684" s="11">
        <v>0</v>
      </c>
      <c r="N684" s="11">
        <v>0</v>
      </c>
      <c r="O684" s="11">
        <v>0</v>
      </c>
      <c r="P684" s="11">
        <v>0</v>
      </c>
      <c r="Q684" s="11">
        <v>0</v>
      </c>
      <c r="R684" s="11">
        <v>0</v>
      </c>
      <c r="S684" s="11">
        <v>0</v>
      </c>
      <c r="T684" s="11">
        <v>0</v>
      </c>
      <c r="U684" s="11">
        <v>0</v>
      </c>
      <c r="V684" s="11">
        <v>0</v>
      </c>
      <c r="W684" s="11">
        <v>0</v>
      </c>
      <c r="X684" s="11">
        <v>0</v>
      </c>
      <c r="Y684" s="11">
        <v>0</v>
      </c>
      <c r="Z684" s="11">
        <v>0</v>
      </c>
      <c r="AA684" s="12" t="s">
        <v>32952</v>
      </c>
      <c r="AB684" s="17" t="str">
        <f t="shared" si="61"/>
        <v>Programme is not compatible with this tool</v>
      </c>
      <c r="AC684" s="17" t="str">
        <f t="shared" si="62"/>
        <v/>
      </c>
      <c r="AD684" s="17">
        <f t="shared" si="63"/>
        <v>6</v>
      </c>
      <c r="AE684" s="17" t="str">
        <f t="shared" si="64"/>
        <v/>
      </c>
      <c r="AF684" s="17" t="str">
        <f t="shared" si="65"/>
        <v/>
      </c>
      <c r="AG684" s="17" t="str" cm="1">
        <f t="array" ref="AG684">IFERROR(IF(J684="Level",INDEX($M684:$S684,AC684+1),INDEX($M684:$S684,AC684)),"")</f>
        <v/>
      </c>
      <c r="AH684" s="17" cm="1">
        <f t="array" ref="AH684">IFERROR(IF(J684="Level",INDEX($M684:$S684,AD684+1),INDEX($M684:$S684,AD684)),"")</f>
        <v>0</v>
      </c>
      <c r="AI684" s="17" t="str" cm="1">
        <f t="array" ref="AI684">IFERROR(INDEX($M684:$S684,AE684),"")</f>
        <v/>
      </c>
      <c r="AJ684" s="17" t="str" cm="1">
        <f t="array" ref="AJ684">IFERROR(INDEX($M684:$S684,AF684),"")</f>
        <v/>
      </c>
      <c r="AK684" s="17" t="str" cm="1">
        <f t="array" ref="AK684">IFERROR(IF(J684="Level",INDEX($T684:$Z684,AC684+1),INDEX($T684:$Z684,AC684)),"")</f>
        <v/>
      </c>
      <c r="AL684" s="17" cm="1">
        <f t="array" ref="AL684">IFERROR(IF(J684="Level",INDEX($T684:$Z684,AD684+1),INDEX($T684:$Z684,AD684)),"")</f>
        <v>0</v>
      </c>
      <c r="AM684" s="17" t="str" cm="1">
        <f t="array" ref="AM684">IFERROR(INDEX($T684:$Z684,AE684),"")</f>
        <v/>
      </c>
      <c r="AN684" s="17" t="str" cm="1">
        <f t="array" ref="AN684">IFERROR(INDEX($T684:$Z684,AF684),"")</f>
        <v/>
      </c>
    </row>
    <row r="685" spans="1:40" ht="25.5" hidden="1" x14ac:dyDescent="0.2">
      <c r="A685" s="17" t="str">
        <f t="shared" si="60"/>
        <v>PhD Art History and Visual Culture by Practice (Part-Time Distance Learning): PRP6SMLSML16</v>
      </c>
      <c r="B685" s="11" t="s">
        <v>3858</v>
      </c>
      <c r="C685" s="11" t="s">
        <v>32964</v>
      </c>
      <c r="D685" s="11" t="s">
        <v>32249</v>
      </c>
      <c r="E685" s="11" t="s">
        <v>32192</v>
      </c>
      <c r="F685" s="11" t="s">
        <v>76</v>
      </c>
      <c r="G685" s="11" t="s">
        <v>32189</v>
      </c>
      <c r="H685" s="11" t="s">
        <v>72</v>
      </c>
      <c r="I685" s="11">
        <v>0</v>
      </c>
      <c r="J685" s="11" t="s">
        <v>32168</v>
      </c>
      <c r="K685" s="11" t="s">
        <v>32168</v>
      </c>
      <c r="L685" s="11">
        <v>0</v>
      </c>
      <c r="M685" s="11">
        <v>0</v>
      </c>
      <c r="N685" s="11">
        <v>0</v>
      </c>
      <c r="O685" s="11">
        <v>0</v>
      </c>
      <c r="P685" s="11">
        <v>0</v>
      </c>
      <c r="Q685" s="11">
        <v>0</v>
      </c>
      <c r="R685" s="11">
        <v>0</v>
      </c>
      <c r="S685" s="11">
        <v>0</v>
      </c>
      <c r="T685" s="11">
        <v>0</v>
      </c>
      <c r="U685" s="11">
        <v>0</v>
      </c>
      <c r="V685" s="11">
        <v>0</v>
      </c>
      <c r="W685" s="11">
        <v>0</v>
      </c>
      <c r="X685" s="11">
        <v>0</v>
      </c>
      <c r="Y685" s="11">
        <v>0</v>
      </c>
      <c r="Z685" s="11">
        <v>0</v>
      </c>
      <c r="AA685" s="12" t="s">
        <v>32952</v>
      </c>
      <c r="AB685" s="17" t="str">
        <f t="shared" si="61"/>
        <v>Programme is not compatible with this tool</v>
      </c>
      <c r="AC685" s="17" t="str">
        <f t="shared" si="62"/>
        <v/>
      </c>
      <c r="AD685" s="17">
        <f t="shared" si="63"/>
        <v>6</v>
      </c>
      <c r="AE685" s="17" t="str">
        <f t="shared" si="64"/>
        <v/>
      </c>
      <c r="AF685" s="17" t="str">
        <f t="shared" si="65"/>
        <v/>
      </c>
      <c r="AG685" s="17" t="str" cm="1">
        <f t="array" ref="AG685">IFERROR(IF(J685="Level",INDEX($M685:$S685,AC685+1),INDEX($M685:$S685,AC685)),"")</f>
        <v/>
      </c>
      <c r="AH685" s="17" cm="1">
        <f t="array" ref="AH685">IFERROR(IF(J685="Level",INDEX($M685:$S685,AD685+1),INDEX($M685:$S685,AD685)),"")</f>
        <v>0</v>
      </c>
      <c r="AI685" s="17" t="str" cm="1">
        <f t="array" ref="AI685">IFERROR(INDEX($M685:$S685,AE685),"")</f>
        <v/>
      </c>
      <c r="AJ685" s="17" t="str" cm="1">
        <f t="array" ref="AJ685">IFERROR(INDEX($M685:$S685,AF685),"")</f>
        <v/>
      </c>
      <c r="AK685" s="17" t="str" cm="1">
        <f t="array" ref="AK685">IFERROR(IF(J685="Level",INDEX($T685:$Z685,AC685+1),INDEX($T685:$Z685,AC685)),"")</f>
        <v/>
      </c>
      <c r="AL685" s="17" cm="1">
        <f t="array" ref="AL685">IFERROR(IF(J685="Level",INDEX($T685:$Z685,AD685+1),INDEX($T685:$Z685,AD685)),"")</f>
        <v>0</v>
      </c>
      <c r="AM685" s="17" t="str" cm="1">
        <f t="array" ref="AM685">IFERROR(INDEX($T685:$Z685,AE685),"")</f>
        <v/>
      </c>
      <c r="AN685" s="17" t="str" cm="1">
        <f t="array" ref="AN685">IFERROR(INDEX($T685:$Z685,AF685),"")</f>
        <v/>
      </c>
    </row>
    <row r="686" spans="1:40" hidden="1" x14ac:dyDescent="0.2">
      <c r="A686" s="17" t="str">
        <f t="shared" si="60"/>
        <v>MPhil Anthropology (Part-Time, Distance Learning): PRH4HPSHPS16</v>
      </c>
      <c r="B686" s="11" t="s">
        <v>2879</v>
      </c>
      <c r="C686" s="11" t="s">
        <v>32964</v>
      </c>
      <c r="D686" s="11" t="s">
        <v>32666</v>
      </c>
      <c r="E686" s="11" t="s">
        <v>237</v>
      </c>
      <c r="F686" s="11" t="s">
        <v>76</v>
      </c>
      <c r="G686" s="11" t="s">
        <v>32189</v>
      </c>
      <c r="H686" s="11" t="s">
        <v>72</v>
      </c>
      <c r="I686" s="11">
        <v>0</v>
      </c>
      <c r="J686" s="11" t="s">
        <v>32168</v>
      </c>
      <c r="K686" s="11" t="s">
        <v>32168</v>
      </c>
      <c r="L686" s="11">
        <v>0</v>
      </c>
      <c r="M686" s="11">
        <v>0</v>
      </c>
      <c r="N686" s="11">
        <v>0</v>
      </c>
      <c r="O686" s="11">
        <v>0</v>
      </c>
      <c r="P686" s="11">
        <v>0</v>
      </c>
      <c r="Q686" s="11">
        <v>0</v>
      </c>
      <c r="R686" s="11">
        <v>0</v>
      </c>
      <c r="S686" s="11">
        <v>0</v>
      </c>
      <c r="T686" s="11">
        <v>0</v>
      </c>
      <c r="U686" s="11">
        <v>0</v>
      </c>
      <c r="V686" s="11">
        <v>0</v>
      </c>
      <c r="W686" s="11">
        <v>0</v>
      </c>
      <c r="X686" s="11">
        <v>0</v>
      </c>
      <c r="Y686" s="11">
        <v>0</v>
      </c>
      <c r="Z686" s="11">
        <v>0</v>
      </c>
      <c r="AA686" s="12" t="s">
        <v>32952</v>
      </c>
      <c r="AB686" s="17" t="str">
        <f t="shared" si="61"/>
        <v>Programme is not compatible with this tool</v>
      </c>
      <c r="AC686" s="17" t="str">
        <f t="shared" si="62"/>
        <v/>
      </c>
      <c r="AD686" s="17">
        <f t="shared" si="63"/>
        <v>6</v>
      </c>
      <c r="AE686" s="17" t="str">
        <f t="shared" si="64"/>
        <v/>
      </c>
      <c r="AF686" s="17" t="str">
        <f t="shared" si="65"/>
        <v/>
      </c>
      <c r="AG686" s="17" t="str" cm="1">
        <f t="array" ref="AG686">IFERROR(IF(J686="Level",INDEX($M686:$S686,AC686+1),INDEX($M686:$S686,AC686)),"")</f>
        <v/>
      </c>
      <c r="AH686" s="17" cm="1">
        <f t="array" ref="AH686">IFERROR(IF(J686="Level",INDEX($M686:$S686,AD686+1),INDEX($M686:$S686,AD686)),"")</f>
        <v>0</v>
      </c>
      <c r="AI686" s="17" t="str" cm="1">
        <f t="array" ref="AI686">IFERROR(INDEX($M686:$S686,AE686),"")</f>
        <v/>
      </c>
      <c r="AJ686" s="17" t="str" cm="1">
        <f t="array" ref="AJ686">IFERROR(INDEX($M686:$S686,AF686),"")</f>
        <v/>
      </c>
      <c r="AK686" s="17" t="str" cm="1">
        <f t="array" ref="AK686">IFERROR(IF(J686="Level",INDEX($T686:$Z686,AC686+1),INDEX($T686:$Z686,AC686)),"")</f>
        <v/>
      </c>
      <c r="AL686" s="17" cm="1">
        <f t="array" ref="AL686">IFERROR(IF(J686="Level",INDEX($T686:$Z686,AD686+1),INDEX($T686:$Z686,AD686)),"")</f>
        <v>0</v>
      </c>
      <c r="AM686" s="17" t="str" cm="1">
        <f t="array" ref="AM686">IFERROR(INDEX($T686:$Z686,AE686),"")</f>
        <v/>
      </c>
      <c r="AN686" s="17" t="str" cm="1">
        <f t="array" ref="AN686">IFERROR(INDEX($T686:$Z686,AF686),"")</f>
        <v/>
      </c>
    </row>
    <row r="687" spans="1:40" hidden="1" x14ac:dyDescent="0.2">
      <c r="A687" s="17" t="str">
        <f t="shared" si="60"/>
        <v>MPhil Anthrozoology (Part-Time, Distance Learning): PRH4HPSHPS25</v>
      </c>
      <c r="B687" s="11" t="s">
        <v>2887</v>
      </c>
      <c r="C687" s="11" t="s">
        <v>32964</v>
      </c>
      <c r="D687" s="11" t="s">
        <v>32663</v>
      </c>
      <c r="E687" s="11" t="s">
        <v>237</v>
      </c>
      <c r="F687" s="11" t="s">
        <v>76</v>
      </c>
      <c r="G687" s="11" t="s">
        <v>32189</v>
      </c>
      <c r="H687" s="11" t="s">
        <v>72</v>
      </c>
      <c r="I687" s="11">
        <v>0</v>
      </c>
      <c r="J687" s="11" t="s">
        <v>32168</v>
      </c>
      <c r="K687" s="11" t="s">
        <v>32168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  <c r="Q687" s="11">
        <v>0</v>
      </c>
      <c r="R687" s="11">
        <v>0</v>
      </c>
      <c r="S687" s="11">
        <v>0</v>
      </c>
      <c r="T687" s="11">
        <v>0</v>
      </c>
      <c r="U687" s="11">
        <v>0</v>
      </c>
      <c r="V687" s="11">
        <v>0</v>
      </c>
      <c r="W687" s="11">
        <v>0</v>
      </c>
      <c r="X687" s="11">
        <v>0</v>
      </c>
      <c r="Y687" s="11">
        <v>0</v>
      </c>
      <c r="Z687" s="11">
        <v>0</v>
      </c>
      <c r="AA687" s="12" t="s">
        <v>32952</v>
      </c>
      <c r="AB687" s="17" t="str">
        <f t="shared" si="61"/>
        <v>Programme is not compatible with this tool</v>
      </c>
      <c r="AC687" s="17" t="str">
        <f t="shared" si="62"/>
        <v/>
      </c>
      <c r="AD687" s="17">
        <f t="shared" si="63"/>
        <v>6</v>
      </c>
      <c r="AE687" s="17" t="str">
        <f t="shared" si="64"/>
        <v/>
      </c>
      <c r="AF687" s="17" t="str">
        <f t="shared" si="65"/>
        <v/>
      </c>
      <c r="AG687" s="17" t="str" cm="1">
        <f t="array" ref="AG687">IFERROR(IF(J687="Level",INDEX($M687:$S687,AC687+1),INDEX($M687:$S687,AC687)),"")</f>
        <v/>
      </c>
      <c r="AH687" s="17" cm="1">
        <f t="array" ref="AH687">IFERROR(IF(J687="Level",INDEX($M687:$S687,AD687+1),INDEX($M687:$S687,AD687)),"")</f>
        <v>0</v>
      </c>
      <c r="AI687" s="17" t="str" cm="1">
        <f t="array" ref="AI687">IFERROR(INDEX($M687:$S687,AE687),"")</f>
        <v/>
      </c>
      <c r="AJ687" s="17" t="str" cm="1">
        <f t="array" ref="AJ687">IFERROR(INDEX($M687:$S687,AF687),"")</f>
        <v/>
      </c>
      <c r="AK687" s="17" t="str" cm="1">
        <f t="array" ref="AK687">IFERROR(IF(J687="Level",INDEX($T687:$Z687,AC687+1),INDEX($T687:$Z687,AC687)),"")</f>
        <v/>
      </c>
      <c r="AL687" s="17" cm="1">
        <f t="array" ref="AL687">IFERROR(IF(J687="Level",INDEX($T687:$Z687,AD687+1),INDEX($T687:$Z687,AD687)),"")</f>
        <v>0</v>
      </c>
      <c r="AM687" s="17" t="str" cm="1">
        <f t="array" ref="AM687">IFERROR(INDEX($T687:$Z687,AE687),"")</f>
        <v/>
      </c>
      <c r="AN687" s="17" t="str" cm="1">
        <f t="array" ref="AN687">IFERROR(INDEX($T687:$Z687,AF687),"")</f>
        <v/>
      </c>
    </row>
    <row r="688" spans="1:40" hidden="1" x14ac:dyDescent="0.2">
      <c r="A688" s="17" t="str">
        <f t="shared" si="60"/>
        <v>MAbyRes Anthropology (Part-Time, Distance Learning): PRM4HPSHPS06</v>
      </c>
      <c r="B688" s="11" t="s">
        <v>2422</v>
      </c>
      <c r="C688" s="11" t="s">
        <v>32964</v>
      </c>
      <c r="D688" s="11" t="s">
        <v>2423</v>
      </c>
      <c r="E688" s="11" t="s">
        <v>237</v>
      </c>
      <c r="F688" s="11" t="s">
        <v>76</v>
      </c>
      <c r="G688" s="11" t="s">
        <v>32189</v>
      </c>
      <c r="H688" s="11" t="s">
        <v>72</v>
      </c>
      <c r="I688" s="11">
        <v>0</v>
      </c>
      <c r="J688" s="11" t="s">
        <v>32168</v>
      </c>
      <c r="K688" s="11" t="s">
        <v>32168</v>
      </c>
      <c r="L688" s="11">
        <v>0</v>
      </c>
      <c r="M688" s="11">
        <v>0</v>
      </c>
      <c r="N688" s="11">
        <v>0</v>
      </c>
      <c r="O688" s="11">
        <v>0</v>
      </c>
      <c r="P688" s="11">
        <v>0</v>
      </c>
      <c r="Q688" s="11">
        <v>0</v>
      </c>
      <c r="R688" s="11">
        <v>0</v>
      </c>
      <c r="S688" s="11">
        <v>0</v>
      </c>
      <c r="T688" s="11">
        <v>0</v>
      </c>
      <c r="U688" s="11">
        <v>0</v>
      </c>
      <c r="V688" s="11">
        <v>0</v>
      </c>
      <c r="W688" s="11">
        <v>0</v>
      </c>
      <c r="X688" s="11">
        <v>0</v>
      </c>
      <c r="Y688" s="11">
        <v>0</v>
      </c>
      <c r="Z688" s="11">
        <v>0</v>
      </c>
      <c r="AA688" s="12" t="s">
        <v>32952</v>
      </c>
      <c r="AB688" s="17" t="str">
        <f t="shared" si="61"/>
        <v>Programme is not compatible with this tool</v>
      </c>
      <c r="AC688" s="17" t="str">
        <f t="shared" si="62"/>
        <v/>
      </c>
      <c r="AD688" s="17">
        <f t="shared" si="63"/>
        <v>6</v>
      </c>
      <c r="AE688" s="17" t="str">
        <f t="shared" si="64"/>
        <v/>
      </c>
      <c r="AF688" s="17" t="str">
        <f t="shared" si="65"/>
        <v/>
      </c>
      <c r="AG688" s="17" t="str" cm="1">
        <f t="array" ref="AG688">IFERROR(IF(J688="Level",INDEX($M688:$S688,AC688+1),INDEX($M688:$S688,AC688)),"")</f>
        <v/>
      </c>
      <c r="AH688" s="17" cm="1">
        <f t="array" ref="AH688">IFERROR(IF(J688="Level",INDEX($M688:$S688,AD688+1),INDEX($M688:$S688,AD688)),"")</f>
        <v>0</v>
      </c>
      <c r="AI688" s="17" t="str" cm="1">
        <f t="array" ref="AI688">IFERROR(INDEX($M688:$S688,AE688),"")</f>
        <v/>
      </c>
      <c r="AJ688" s="17" t="str" cm="1">
        <f t="array" ref="AJ688">IFERROR(INDEX($M688:$S688,AF688),"")</f>
        <v/>
      </c>
      <c r="AK688" s="17" t="str" cm="1">
        <f t="array" ref="AK688">IFERROR(IF(J688="Level",INDEX($T688:$Z688,AC688+1),INDEX($T688:$Z688,AC688)),"")</f>
        <v/>
      </c>
      <c r="AL688" s="17" cm="1">
        <f t="array" ref="AL688">IFERROR(IF(J688="Level",INDEX($T688:$Z688,AD688+1),INDEX($T688:$Z688,AD688)),"")</f>
        <v>0</v>
      </c>
      <c r="AM688" s="17" t="str" cm="1">
        <f t="array" ref="AM688">IFERROR(INDEX($T688:$Z688,AE688),"")</f>
        <v/>
      </c>
      <c r="AN688" s="17" t="str" cm="1">
        <f t="array" ref="AN688">IFERROR(INDEX($T688:$Z688,AF688),"")</f>
        <v/>
      </c>
    </row>
    <row r="689" spans="1:40" hidden="1" x14ac:dyDescent="0.2">
      <c r="A689" s="17" t="str">
        <f t="shared" si="60"/>
        <v>PhD Anthropology (Part-Time Distance Learning): PRP6HPSHPS16</v>
      </c>
      <c r="B689" s="11" t="s">
        <v>3699</v>
      </c>
      <c r="C689" s="11" t="s">
        <v>32964</v>
      </c>
      <c r="D689" s="11" t="s">
        <v>3700</v>
      </c>
      <c r="E689" s="11" t="s">
        <v>237</v>
      </c>
      <c r="F689" s="11" t="s">
        <v>76</v>
      </c>
      <c r="G689" s="11" t="s">
        <v>32189</v>
      </c>
      <c r="H689" s="11" t="s">
        <v>72</v>
      </c>
      <c r="I689" s="11">
        <v>0</v>
      </c>
      <c r="J689" s="11" t="s">
        <v>32168</v>
      </c>
      <c r="K689" s="11" t="s">
        <v>32168</v>
      </c>
      <c r="L689" s="11">
        <v>0</v>
      </c>
      <c r="M689" s="11">
        <v>0</v>
      </c>
      <c r="N689" s="11">
        <v>0</v>
      </c>
      <c r="O689" s="11">
        <v>0</v>
      </c>
      <c r="P689" s="11">
        <v>0</v>
      </c>
      <c r="Q689" s="11">
        <v>0</v>
      </c>
      <c r="R689" s="11">
        <v>0</v>
      </c>
      <c r="S689" s="11">
        <v>0</v>
      </c>
      <c r="T689" s="11">
        <v>0</v>
      </c>
      <c r="U689" s="11">
        <v>0</v>
      </c>
      <c r="V689" s="11">
        <v>0</v>
      </c>
      <c r="W689" s="11">
        <v>0</v>
      </c>
      <c r="X689" s="11">
        <v>0</v>
      </c>
      <c r="Y689" s="11">
        <v>0</v>
      </c>
      <c r="Z689" s="11">
        <v>0</v>
      </c>
      <c r="AA689" s="12" t="s">
        <v>32952</v>
      </c>
      <c r="AB689" s="17" t="str">
        <f t="shared" si="61"/>
        <v>Programme is not compatible with this tool</v>
      </c>
      <c r="AC689" s="17" t="str">
        <f t="shared" si="62"/>
        <v/>
      </c>
      <c r="AD689" s="17">
        <f t="shared" si="63"/>
        <v>6</v>
      </c>
      <c r="AE689" s="17" t="str">
        <f t="shared" si="64"/>
        <v/>
      </c>
      <c r="AF689" s="17" t="str">
        <f t="shared" si="65"/>
        <v/>
      </c>
      <c r="AG689" s="17" t="str" cm="1">
        <f t="array" ref="AG689">IFERROR(IF(J689="Level",INDEX($M689:$S689,AC689+1),INDEX($M689:$S689,AC689)),"")</f>
        <v/>
      </c>
      <c r="AH689" s="17" cm="1">
        <f t="array" ref="AH689">IFERROR(IF(J689="Level",INDEX($M689:$S689,AD689+1),INDEX($M689:$S689,AD689)),"")</f>
        <v>0</v>
      </c>
      <c r="AI689" s="17" t="str" cm="1">
        <f t="array" ref="AI689">IFERROR(INDEX($M689:$S689,AE689),"")</f>
        <v/>
      </c>
      <c r="AJ689" s="17" t="str" cm="1">
        <f t="array" ref="AJ689">IFERROR(INDEX($M689:$S689,AF689),"")</f>
        <v/>
      </c>
      <c r="AK689" s="17" t="str" cm="1">
        <f t="array" ref="AK689">IFERROR(IF(J689="Level",INDEX($T689:$Z689,AC689+1),INDEX($T689:$Z689,AC689)),"")</f>
        <v/>
      </c>
      <c r="AL689" s="17" cm="1">
        <f t="array" ref="AL689">IFERROR(IF(J689="Level",INDEX($T689:$Z689,AD689+1),INDEX($T689:$Z689,AD689)),"")</f>
        <v>0</v>
      </c>
      <c r="AM689" s="17" t="str" cm="1">
        <f t="array" ref="AM689">IFERROR(INDEX($T689:$Z689,AE689),"")</f>
        <v/>
      </c>
      <c r="AN689" s="17" t="str" cm="1">
        <f t="array" ref="AN689">IFERROR(INDEX($T689:$Z689,AF689),"")</f>
        <v/>
      </c>
    </row>
    <row r="690" spans="1:40" hidden="1" x14ac:dyDescent="0.2">
      <c r="A690" s="17" t="str">
        <f t="shared" si="60"/>
        <v>PhD Anthrozoology (Part-Time, Distance Learning): PRP6HPSHPS25</v>
      </c>
      <c r="B690" s="11" t="s">
        <v>3713</v>
      </c>
      <c r="C690" s="11" t="s">
        <v>32964</v>
      </c>
      <c r="D690" s="11" t="s">
        <v>3714</v>
      </c>
      <c r="E690" s="11" t="s">
        <v>237</v>
      </c>
      <c r="F690" s="11" t="s">
        <v>76</v>
      </c>
      <c r="G690" s="11" t="s">
        <v>32189</v>
      </c>
      <c r="H690" s="11" t="s">
        <v>72</v>
      </c>
      <c r="I690" s="11">
        <v>0</v>
      </c>
      <c r="J690" s="11" t="s">
        <v>32168</v>
      </c>
      <c r="K690" s="11" t="s">
        <v>32168</v>
      </c>
      <c r="L690" s="11">
        <v>0</v>
      </c>
      <c r="M690" s="11">
        <v>0</v>
      </c>
      <c r="N690" s="11">
        <v>0</v>
      </c>
      <c r="O690" s="11">
        <v>0</v>
      </c>
      <c r="P690" s="11">
        <v>0</v>
      </c>
      <c r="Q690" s="11">
        <v>0</v>
      </c>
      <c r="R690" s="11">
        <v>0</v>
      </c>
      <c r="S690" s="11">
        <v>0</v>
      </c>
      <c r="T690" s="11">
        <v>0</v>
      </c>
      <c r="U690" s="11">
        <v>0</v>
      </c>
      <c r="V690" s="11">
        <v>0</v>
      </c>
      <c r="W690" s="11">
        <v>0</v>
      </c>
      <c r="X690" s="11">
        <v>0</v>
      </c>
      <c r="Y690" s="11">
        <v>0</v>
      </c>
      <c r="Z690" s="11">
        <v>0</v>
      </c>
      <c r="AA690" s="12" t="s">
        <v>32952</v>
      </c>
      <c r="AB690" s="17" t="str">
        <f t="shared" si="61"/>
        <v>Programme is not compatible with this tool</v>
      </c>
      <c r="AC690" s="17" t="str">
        <f t="shared" si="62"/>
        <v/>
      </c>
      <c r="AD690" s="17">
        <f t="shared" si="63"/>
        <v>6</v>
      </c>
      <c r="AE690" s="17" t="str">
        <f t="shared" si="64"/>
        <v/>
      </c>
      <c r="AF690" s="17" t="str">
        <f t="shared" si="65"/>
        <v/>
      </c>
      <c r="AG690" s="17" t="str" cm="1">
        <f t="array" ref="AG690">IFERROR(IF(J690="Level",INDEX($M690:$S690,AC690+1),INDEX($M690:$S690,AC690)),"")</f>
        <v/>
      </c>
      <c r="AH690" s="17" cm="1">
        <f t="array" ref="AH690">IFERROR(IF(J690="Level",INDEX($M690:$S690,AD690+1),INDEX($M690:$S690,AD690)),"")</f>
        <v>0</v>
      </c>
      <c r="AI690" s="17" t="str" cm="1">
        <f t="array" ref="AI690">IFERROR(INDEX($M690:$S690,AE690),"")</f>
        <v/>
      </c>
      <c r="AJ690" s="17" t="str" cm="1">
        <f t="array" ref="AJ690">IFERROR(INDEX($M690:$S690,AF690),"")</f>
        <v/>
      </c>
      <c r="AK690" s="17" t="str" cm="1">
        <f t="array" ref="AK690">IFERROR(IF(J690="Level",INDEX($T690:$Z690,AC690+1),INDEX($T690:$Z690,AC690)),"")</f>
        <v/>
      </c>
      <c r="AL690" s="17" cm="1">
        <f t="array" ref="AL690">IFERROR(IF(J690="Level",INDEX($T690:$Z690,AD690+1),INDEX($T690:$Z690,AD690)),"")</f>
        <v>0</v>
      </c>
      <c r="AM690" s="17" t="str" cm="1">
        <f t="array" ref="AM690">IFERROR(INDEX($T690:$Z690,AE690),"")</f>
        <v/>
      </c>
      <c r="AN690" s="17" t="str" cm="1">
        <f t="array" ref="AN690">IFERROR(INDEX($T690:$Z690,AF690),"")</f>
        <v/>
      </c>
    </row>
    <row r="691" spans="1:40" hidden="1" x14ac:dyDescent="0.2">
      <c r="A691" s="17" t="str">
        <f t="shared" si="60"/>
        <v>MPhil Archaeology (Part-Time, Distance Learning): PRH4GOAGOA05</v>
      </c>
      <c r="B691" s="11" t="s">
        <v>2857</v>
      </c>
      <c r="C691" s="11" t="s">
        <v>32964</v>
      </c>
      <c r="D691" s="11" t="s">
        <v>32658</v>
      </c>
      <c r="E691" s="11" t="s">
        <v>209</v>
      </c>
      <c r="F691" s="11" t="s">
        <v>76</v>
      </c>
      <c r="G691" s="11" t="s">
        <v>32189</v>
      </c>
      <c r="H691" s="11" t="s">
        <v>72</v>
      </c>
      <c r="I691" s="11">
        <v>0</v>
      </c>
      <c r="J691" s="11" t="s">
        <v>32168</v>
      </c>
      <c r="K691" s="11" t="s">
        <v>32168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  <c r="Q691" s="11">
        <v>0</v>
      </c>
      <c r="R691" s="11">
        <v>0</v>
      </c>
      <c r="S691" s="11">
        <v>0</v>
      </c>
      <c r="T691" s="11">
        <v>0</v>
      </c>
      <c r="U691" s="11">
        <v>0</v>
      </c>
      <c r="V691" s="11">
        <v>0</v>
      </c>
      <c r="W691" s="11">
        <v>0</v>
      </c>
      <c r="X691" s="11">
        <v>0</v>
      </c>
      <c r="Y691" s="11">
        <v>0</v>
      </c>
      <c r="Z691" s="11">
        <v>0</v>
      </c>
      <c r="AA691" s="12" t="s">
        <v>32952</v>
      </c>
      <c r="AB691" s="17" t="str">
        <f t="shared" si="61"/>
        <v>Programme is not compatible with this tool</v>
      </c>
      <c r="AC691" s="17" t="str">
        <f t="shared" si="62"/>
        <v/>
      </c>
      <c r="AD691" s="17">
        <f t="shared" si="63"/>
        <v>6</v>
      </c>
      <c r="AE691" s="17" t="str">
        <f t="shared" si="64"/>
        <v/>
      </c>
      <c r="AF691" s="17" t="str">
        <f t="shared" si="65"/>
        <v/>
      </c>
      <c r="AG691" s="17" t="str" cm="1">
        <f t="array" ref="AG691">IFERROR(IF(J691="Level",INDEX($M691:$S691,AC691+1),INDEX($M691:$S691,AC691)),"")</f>
        <v/>
      </c>
      <c r="AH691" s="17" cm="1">
        <f t="array" ref="AH691">IFERROR(IF(J691="Level",INDEX($M691:$S691,AD691+1),INDEX($M691:$S691,AD691)),"")</f>
        <v>0</v>
      </c>
      <c r="AI691" s="17" t="str" cm="1">
        <f t="array" ref="AI691">IFERROR(INDEX($M691:$S691,AE691),"")</f>
        <v/>
      </c>
      <c r="AJ691" s="17" t="str" cm="1">
        <f t="array" ref="AJ691">IFERROR(INDEX($M691:$S691,AF691),"")</f>
        <v/>
      </c>
      <c r="AK691" s="17" t="str" cm="1">
        <f t="array" ref="AK691">IFERROR(IF(J691="Level",INDEX($T691:$Z691,AC691+1),INDEX($T691:$Z691,AC691)),"")</f>
        <v/>
      </c>
      <c r="AL691" s="17" cm="1">
        <f t="array" ref="AL691">IFERROR(IF(J691="Level",INDEX($T691:$Z691,AD691+1),INDEX($T691:$Z691,AD691)),"")</f>
        <v>0</v>
      </c>
      <c r="AM691" s="17" t="str" cm="1">
        <f t="array" ref="AM691">IFERROR(INDEX($T691:$Z691,AE691),"")</f>
        <v/>
      </c>
      <c r="AN691" s="17" t="str" cm="1">
        <f t="array" ref="AN691">IFERROR(INDEX($T691:$Z691,AF691),"")</f>
        <v/>
      </c>
    </row>
    <row r="692" spans="1:40" hidden="1" x14ac:dyDescent="0.2">
      <c r="A692" s="17" t="str">
        <f t="shared" si="60"/>
        <v>MAbyRes Archaeology (Part-Time, Distance Learning): PRM4GOAGOA02</v>
      </c>
      <c r="B692" s="11" t="s">
        <v>2412</v>
      </c>
      <c r="C692" s="11" t="s">
        <v>32964</v>
      </c>
      <c r="D692" s="11" t="s">
        <v>2413</v>
      </c>
      <c r="E692" s="11" t="s">
        <v>209</v>
      </c>
      <c r="F692" s="11" t="s">
        <v>76</v>
      </c>
      <c r="G692" s="11" t="s">
        <v>32189</v>
      </c>
      <c r="H692" s="11" t="s">
        <v>72</v>
      </c>
      <c r="I692" s="11">
        <v>0</v>
      </c>
      <c r="J692" s="11" t="s">
        <v>32168</v>
      </c>
      <c r="K692" s="11" t="s">
        <v>32168</v>
      </c>
      <c r="L692" s="11">
        <v>0</v>
      </c>
      <c r="M692" s="11">
        <v>0</v>
      </c>
      <c r="N692" s="11">
        <v>0</v>
      </c>
      <c r="O692" s="11">
        <v>0</v>
      </c>
      <c r="P692" s="11">
        <v>0</v>
      </c>
      <c r="Q692" s="11">
        <v>0</v>
      </c>
      <c r="R692" s="11">
        <v>0</v>
      </c>
      <c r="S692" s="11">
        <v>0</v>
      </c>
      <c r="T692" s="11">
        <v>0</v>
      </c>
      <c r="U692" s="11">
        <v>0</v>
      </c>
      <c r="V692" s="11">
        <v>0</v>
      </c>
      <c r="W692" s="11">
        <v>0</v>
      </c>
      <c r="X692" s="11">
        <v>0</v>
      </c>
      <c r="Y692" s="11">
        <v>0</v>
      </c>
      <c r="Z692" s="11">
        <v>0</v>
      </c>
      <c r="AA692" s="12" t="s">
        <v>32952</v>
      </c>
      <c r="AB692" s="17" t="str">
        <f t="shared" si="61"/>
        <v>Programme is not compatible with this tool</v>
      </c>
      <c r="AC692" s="17" t="str">
        <f t="shared" si="62"/>
        <v/>
      </c>
      <c r="AD692" s="17">
        <f t="shared" si="63"/>
        <v>6</v>
      </c>
      <c r="AE692" s="17" t="str">
        <f t="shared" si="64"/>
        <v/>
      </c>
      <c r="AF692" s="17" t="str">
        <f t="shared" si="65"/>
        <v/>
      </c>
      <c r="AG692" s="17" t="str" cm="1">
        <f t="array" ref="AG692">IFERROR(IF(J692="Level",INDEX($M692:$S692,AC692+1),INDEX($M692:$S692,AC692)),"")</f>
        <v/>
      </c>
      <c r="AH692" s="17" cm="1">
        <f t="array" ref="AH692">IFERROR(IF(J692="Level",INDEX($M692:$S692,AD692+1),INDEX($M692:$S692,AD692)),"")</f>
        <v>0</v>
      </c>
      <c r="AI692" s="17" t="str" cm="1">
        <f t="array" ref="AI692">IFERROR(INDEX($M692:$S692,AE692),"")</f>
        <v/>
      </c>
      <c r="AJ692" s="17" t="str" cm="1">
        <f t="array" ref="AJ692">IFERROR(INDEX($M692:$S692,AF692),"")</f>
        <v/>
      </c>
      <c r="AK692" s="17" t="str" cm="1">
        <f t="array" ref="AK692">IFERROR(IF(J692="Level",INDEX($T692:$Z692,AC692+1),INDEX($T692:$Z692,AC692)),"")</f>
        <v/>
      </c>
      <c r="AL692" s="17" cm="1">
        <f t="array" ref="AL692">IFERROR(IF(J692="Level",INDEX($T692:$Z692,AD692+1),INDEX($T692:$Z692,AD692)),"")</f>
        <v>0</v>
      </c>
      <c r="AM692" s="17" t="str" cm="1">
        <f t="array" ref="AM692">IFERROR(INDEX($T692:$Z692,AE692),"")</f>
        <v/>
      </c>
      <c r="AN692" s="17" t="str" cm="1">
        <f t="array" ref="AN692">IFERROR(INDEX($T692:$Z692,AF692),"")</f>
        <v/>
      </c>
    </row>
    <row r="693" spans="1:40" hidden="1" x14ac:dyDescent="0.2">
      <c r="A693" s="17" t="str">
        <f t="shared" si="60"/>
        <v>PhD Archaeology (Part-Time, Distance Learning): PRP6GOAGOA06</v>
      </c>
      <c r="B693" s="11" t="s">
        <v>3656</v>
      </c>
      <c r="C693" s="11" t="s">
        <v>32964</v>
      </c>
      <c r="D693" s="11" t="s">
        <v>3657</v>
      </c>
      <c r="E693" s="11" t="s">
        <v>209</v>
      </c>
      <c r="F693" s="11" t="s">
        <v>76</v>
      </c>
      <c r="G693" s="11" t="s">
        <v>32189</v>
      </c>
      <c r="H693" s="11" t="s">
        <v>72</v>
      </c>
      <c r="I693" s="11">
        <v>0</v>
      </c>
      <c r="J693" s="11" t="s">
        <v>32168</v>
      </c>
      <c r="K693" s="11" t="s">
        <v>32168</v>
      </c>
      <c r="L693" s="11">
        <v>0</v>
      </c>
      <c r="M693" s="11">
        <v>0</v>
      </c>
      <c r="N693" s="11">
        <v>0</v>
      </c>
      <c r="O693" s="11">
        <v>0</v>
      </c>
      <c r="P693" s="11">
        <v>0</v>
      </c>
      <c r="Q693" s="11">
        <v>0</v>
      </c>
      <c r="R693" s="11">
        <v>0</v>
      </c>
      <c r="S693" s="11">
        <v>0</v>
      </c>
      <c r="T693" s="11">
        <v>0</v>
      </c>
      <c r="U693" s="11">
        <v>0</v>
      </c>
      <c r="V693" s="11">
        <v>0</v>
      </c>
      <c r="W693" s="11">
        <v>0</v>
      </c>
      <c r="X693" s="11">
        <v>0</v>
      </c>
      <c r="Y693" s="11">
        <v>0</v>
      </c>
      <c r="Z693" s="11">
        <v>0</v>
      </c>
      <c r="AA693" s="12" t="s">
        <v>32952</v>
      </c>
      <c r="AB693" s="17" t="str">
        <f t="shared" si="61"/>
        <v>Programme is not compatible with this tool</v>
      </c>
      <c r="AC693" s="17" t="str">
        <f t="shared" si="62"/>
        <v/>
      </c>
      <c r="AD693" s="17">
        <f t="shared" si="63"/>
        <v>6</v>
      </c>
      <c r="AE693" s="17" t="str">
        <f t="shared" si="64"/>
        <v/>
      </c>
      <c r="AF693" s="17" t="str">
        <f t="shared" si="65"/>
        <v/>
      </c>
      <c r="AG693" s="17" t="str" cm="1">
        <f t="array" ref="AG693">IFERROR(IF(J693="Level",INDEX($M693:$S693,AC693+1),INDEX($M693:$S693,AC693)),"")</f>
        <v/>
      </c>
      <c r="AH693" s="17" cm="1">
        <f t="array" ref="AH693">IFERROR(IF(J693="Level",INDEX($M693:$S693,AD693+1),INDEX($M693:$S693,AD693)),"")</f>
        <v>0</v>
      </c>
      <c r="AI693" s="17" t="str" cm="1">
        <f t="array" ref="AI693">IFERROR(INDEX($M693:$S693,AE693),"")</f>
        <v/>
      </c>
      <c r="AJ693" s="17" t="str" cm="1">
        <f t="array" ref="AJ693">IFERROR(INDEX($M693:$S693,AF693),"")</f>
        <v/>
      </c>
      <c r="AK693" s="17" t="str" cm="1">
        <f t="array" ref="AK693">IFERROR(IF(J693="Level",INDEX($T693:$Z693,AC693+1),INDEX($T693:$Z693,AC693)),"")</f>
        <v/>
      </c>
      <c r="AL693" s="17" cm="1">
        <f t="array" ref="AL693">IFERROR(IF(J693="Level",INDEX($T693:$Z693,AD693+1),INDEX($T693:$Z693,AD693)),"")</f>
        <v>0</v>
      </c>
      <c r="AM693" s="17" t="str" cm="1">
        <f t="array" ref="AM693">IFERROR(INDEX($T693:$Z693,AE693),"")</f>
        <v/>
      </c>
      <c r="AN693" s="17" t="str" cm="1">
        <f t="array" ref="AN693">IFERROR(INDEX($T693:$Z693,AF693),"")</f>
        <v/>
      </c>
    </row>
    <row r="694" spans="1:40" ht="25.5" hidden="1" x14ac:dyDescent="0.2">
      <c r="A694" s="17" t="str">
        <f t="shared" si="60"/>
        <v>MPhil Classics and Ancient History (Part-Time, Distance Learning): PRH4CTHCTH10</v>
      </c>
      <c r="B694" s="11" t="s">
        <v>2814</v>
      </c>
      <c r="C694" s="11" t="s">
        <v>32964</v>
      </c>
      <c r="D694" s="11" t="s">
        <v>32635</v>
      </c>
      <c r="E694" s="11" t="s">
        <v>172</v>
      </c>
      <c r="F694" s="11" t="s">
        <v>76</v>
      </c>
      <c r="G694" s="11" t="s">
        <v>32189</v>
      </c>
      <c r="H694" s="11" t="s">
        <v>72</v>
      </c>
      <c r="I694" s="11">
        <v>0</v>
      </c>
      <c r="J694" s="11" t="s">
        <v>32168</v>
      </c>
      <c r="K694" s="11" t="s">
        <v>32168</v>
      </c>
      <c r="L694" s="11">
        <v>0</v>
      </c>
      <c r="M694" s="11">
        <v>0</v>
      </c>
      <c r="N694" s="11">
        <v>0</v>
      </c>
      <c r="O694" s="11">
        <v>0</v>
      </c>
      <c r="P694" s="11">
        <v>0</v>
      </c>
      <c r="Q694" s="11">
        <v>0</v>
      </c>
      <c r="R694" s="11">
        <v>0</v>
      </c>
      <c r="S694" s="11">
        <v>0</v>
      </c>
      <c r="T694" s="11">
        <v>0</v>
      </c>
      <c r="U694" s="11">
        <v>0</v>
      </c>
      <c r="V694" s="11">
        <v>0</v>
      </c>
      <c r="W694" s="11">
        <v>0</v>
      </c>
      <c r="X694" s="11">
        <v>0</v>
      </c>
      <c r="Y694" s="11">
        <v>0</v>
      </c>
      <c r="Z694" s="11">
        <v>0</v>
      </c>
      <c r="AA694" s="12" t="s">
        <v>32952</v>
      </c>
      <c r="AB694" s="17" t="str">
        <f t="shared" si="61"/>
        <v>Programme is not compatible with this tool</v>
      </c>
      <c r="AC694" s="17" t="str">
        <f t="shared" si="62"/>
        <v/>
      </c>
      <c r="AD694" s="17">
        <f t="shared" si="63"/>
        <v>6</v>
      </c>
      <c r="AE694" s="17" t="str">
        <f t="shared" si="64"/>
        <v/>
      </c>
      <c r="AF694" s="17" t="str">
        <f t="shared" si="65"/>
        <v/>
      </c>
      <c r="AG694" s="17" t="str" cm="1">
        <f t="array" ref="AG694">IFERROR(IF(J694="Level",INDEX($M694:$S694,AC694+1),INDEX($M694:$S694,AC694)),"")</f>
        <v/>
      </c>
      <c r="AH694" s="17" cm="1">
        <f t="array" ref="AH694">IFERROR(IF(J694="Level",INDEX($M694:$S694,AD694+1),INDEX($M694:$S694,AD694)),"")</f>
        <v>0</v>
      </c>
      <c r="AI694" s="17" t="str" cm="1">
        <f t="array" ref="AI694">IFERROR(INDEX($M694:$S694,AE694),"")</f>
        <v/>
      </c>
      <c r="AJ694" s="17" t="str" cm="1">
        <f t="array" ref="AJ694">IFERROR(INDEX($M694:$S694,AF694),"")</f>
        <v/>
      </c>
      <c r="AK694" s="17" t="str" cm="1">
        <f t="array" ref="AK694">IFERROR(IF(J694="Level",INDEX($T694:$Z694,AC694+1),INDEX($T694:$Z694,AC694)),"")</f>
        <v/>
      </c>
      <c r="AL694" s="17" cm="1">
        <f t="array" ref="AL694">IFERROR(IF(J694="Level",INDEX($T694:$Z694,AD694+1),INDEX($T694:$Z694,AD694)),"")</f>
        <v>0</v>
      </c>
      <c r="AM694" s="17" t="str" cm="1">
        <f t="array" ref="AM694">IFERROR(INDEX($T694:$Z694,AE694),"")</f>
        <v/>
      </c>
      <c r="AN694" s="17" t="str" cm="1">
        <f t="array" ref="AN694">IFERROR(INDEX($T694:$Z694,AF694),"")</f>
        <v/>
      </c>
    </row>
    <row r="695" spans="1:40" ht="25.5" hidden="1" x14ac:dyDescent="0.2">
      <c r="A695" s="17" t="str">
        <f t="shared" si="60"/>
        <v>MAbyRes Classics and Ancient History (Part-Time, Distance Learning): PRM4CTHCTH03</v>
      </c>
      <c r="B695" s="11" t="s">
        <v>2400</v>
      </c>
      <c r="C695" s="11" t="s">
        <v>32964</v>
      </c>
      <c r="D695" s="11" t="s">
        <v>2401</v>
      </c>
      <c r="E695" s="11" t="s">
        <v>172</v>
      </c>
      <c r="F695" s="11" t="s">
        <v>76</v>
      </c>
      <c r="G695" s="11" t="s">
        <v>32189</v>
      </c>
      <c r="H695" s="11" t="s">
        <v>72</v>
      </c>
      <c r="I695" s="11">
        <v>0</v>
      </c>
      <c r="J695" s="11" t="s">
        <v>32168</v>
      </c>
      <c r="K695" s="11" t="s">
        <v>32168</v>
      </c>
      <c r="L695" s="11">
        <v>0</v>
      </c>
      <c r="M695" s="11">
        <v>0</v>
      </c>
      <c r="N695" s="11">
        <v>0</v>
      </c>
      <c r="O695" s="11">
        <v>0</v>
      </c>
      <c r="P695" s="11">
        <v>0</v>
      </c>
      <c r="Q695" s="11">
        <v>0</v>
      </c>
      <c r="R695" s="11">
        <v>0</v>
      </c>
      <c r="S695" s="11">
        <v>0</v>
      </c>
      <c r="T695" s="11">
        <v>0</v>
      </c>
      <c r="U695" s="11">
        <v>0</v>
      </c>
      <c r="V695" s="11">
        <v>0</v>
      </c>
      <c r="W695" s="11">
        <v>0</v>
      </c>
      <c r="X695" s="11">
        <v>0</v>
      </c>
      <c r="Y695" s="11">
        <v>0</v>
      </c>
      <c r="Z695" s="11">
        <v>0</v>
      </c>
      <c r="AA695" s="12" t="s">
        <v>32952</v>
      </c>
      <c r="AB695" s="17" t="str">
        <f t="shared" si="61"/>
        <v>Programme is not compatible with this tool</v>
      </c>
      <c r="AC695" s="17" t="str">
        <f t="shared" si="62"/>
        <v/>
      </c>
      <c r="AD695" s="17">
        <f t="shared" si="63"/>
        <v>6</v>
      </c>
      <c r="AE695" s="17" t="str">
        <f t="shared" si="64"/>
        <v/>
      </c>
      <c r="AF695" s="17" t="str">
        <f t="shared" si="65"/>
        <v/>
      </c>
      <c r="AG695" s="17" t="str" cm="1">
        <f t="array" ref="AG695">IFERROR(IF(J695="Level",INDEX($M695:$S695,AC695+1),INDEX($M695:$S695,AC695)),"")</f>
        <v/>
      </c>
      <c r="AH695" s="17" cm="1">
        <f t="array" ref="AH695">IFERROR(IF(J695="Level",INDEX($M695:$S695,AD695+1),INDEX($M695:$S695,AD695)),"")</f>
        <v>0</v>
      </c>
      <c r="AI695" s="17" t="str" cm="1">
        <f t="array" ref="AI695">IFERROR(INDEX($M695:$S695,AE695),"")</f>
        <v/>
      </c>
      <c r="AJ695" s="17" t="str" cm="1">
        <f t="array" ref="AJ695">IFERROR(INDEX($M695:$S695,AF695),"")</f>
        <v/>
      </c>
      <c r="AK695" s="17" t="str" cm="1">
        <f t="array" ref="AK695">IFERROR(IF(J695="Level",INDEX($T695:$Z695,AC695+1),INDEX($T695:$Z695,AC695)),"")</f>
        <v/>
      </c>
      <c r="AL695" s="17" cm="1">
        <f t="array" ref="AL695">IFERROR(IF(J695="Level",INDEX($T695:$Z695,AD695+1),INDEX($T695:$Z695,AD695)),"")</f>
        <v>0</v>
      </c>
      <c r="AM695" s="17" t="str" cm="1">
        <f t="array" ref="AM695">IFERROR(INDEX($T695:$Z695,AE695),"")</f>
        <v/>
      </c>
      <c r="AN695" s="17" t="str" cm="1">
        <f t="array" ref="AN695">IFERROR(INDEX($T695:$Z695,AF695),"")</f>
        <v/>
      </c>
    </row>
    <row r="696" spans="1:40" ht="25.5" hidden="1" x14ac:dyDescent="0.2">
      <c r="A696" s="17" t="str">
        <f t="shared" si="60"/>
        <v>PhD Classics and Ancient History (Part-Time, Distance Learning): PRP6CTHCTH02</v>
      </c>
      <c r="B696" s="11" t="s">
        <v>3568</v>
      </c>
      <c r="C696" s="11" t="s">
        <v>32964</v>
      </c>
      <c r="D696" s="11" t="s">
        <v>3569</v>
      </c>
      <c r="E696" s="11" t="s">
        <v>172</v>
      </c>
      <c r="F696" s="11" t="s">
        <v>76</v>
      </c>
      <c r="G696" s="11" t="s">
        <v>32189</v>
      </c>
      <c r="H696" s="11" t="s">
        <v>72</v>
      </c>
      <c r="I696" s="11">
        <v>0</v>
      </c>
      <c r="J696" s="11" t="s">
        <v>32168</v>
      </c>
      <c r="K696" s="11" t="s">
        <v>32168</v>
      </c>
      <c r="L696" s="11">
        <v>0</v>
      </c>
      <c r="M696" s="11">
        <v>0</v>
      </c>
      <c r="N696" s="11">
        <v>0</v>
      </c>
      <c r="O696" s="11">
        <v>0</v>
      </c>
      <c r="P696" s="11">
        <v>0</v>
      </c>
      <c r="Q696" s="11">
        <v>0</v>
      </c>
      <c r="R696" s="11">
        <v>0</v>
      </c>
      <c r="S696" s="11">
        <v>0</v>
      </c>
      <c r="T696" s="11">
        <v>0</v>
      </c>
      <c r="U696" s="11">
        <v>0</v>
      </c>
      <c r="V696" s="11">
        <v>0</v>
      </c>
      <c r="W696" s="11">
        <v>0</v>
      </c>
      <c r="X696" s="11">
        <v>0</v>
      </c>
      <c r="Y696" s="11">
        <v>0</v>
      </c>
      <c r="Z696" s="11">
        <v>0</v>
      </c>
      <c r="AA696" s="12" t="s">
        <v>32952</v>
      </c>
      <c r="AB696" s="17" t="str">
        <f t="shared" si="61"/>
        <v>Programme is not compatible with this tool</v>
      </c>
      <c r="AC696" s="17" t="str">
        <f t="shared" si="62"/>
        <v/>
      </c>
      <c r="AD696" s="17">
        <f t="shared" si="63"/>
        <v>6</v>
      </c>
      <c r="AE696" s="17" t="str">
        <f t="shared" si="64"/>
        <v/>
      </c>
      <c r="AF696" s="17" t="str">
        <f t="shared" si="65"/>
        <v/>
      </c>
      <c r="AG696" s="17" t="str" cm="1">
        <f t="array" ref="AG696">IFERROR(IF(J696="Level",INDEX($M696:$S696,AC696+1),INDEX($M696:$S696,AC696)),"")</f>
        <v/>
      </c>
      <c r="AH696" s="17" cm="1">
        <f t="array" ref="AH696">IFERROR(IF(J696="Level",INDEX($M696:$S696,AD696+1),INDEX($M696:$S696,AD696)),"")</f>
        <v>0</v>
      </c>
      <c r="AI696" s="17" t="str" cm="1">
        <f t="array" ref="AI696">IFERROR(INDEX($M696:$S696,AE696),"")</f>
        <v/>
      </c>
      <c r="AJ696" s="17" t="str" cm="1">
        <f t="array" ref="AJ696">IFERROR(INDEX($M696:$S696,AF696),"")</f>
        <v/>
      </c>
      <c r="AK696" s="17" t="str" cm="1">
        <f t="array" ref="AK696">IFERROR(IF(J696="Level",INDEX($T696:$Z696,AC696+1),INDEX($T696:$Z696,AC696)),"")</f>
        <v/>
      </c>
      <c r="AL696" s="17" cm="1">
        <f t="array" ref="AL696">IFERROR(IF(J696="Level",INDEX($T696:$Z696,AD696+1),INDEX($T696:$Z696,AD696)),"")</f>
        <v>0</v>
      </c>
      <c r="AM696" s="17" t="str" cm="1">
        <f t="array" ref="AM696">IFERROR(INDEX($T696:$Z696,AE696),"")</f>
        <v/>
      </c>
      <c r="AN696" s="17" t="str" cm="1">
        <f t="array" ref="AN696">IFERROR(INDEX($T696:$Z696,AF696),"")</f>
        <v/>
      </c>
    </row>
    <row r="697" spans="1:40" ht="25.5" hidden="1" x14ac:dyDescent="0.2">
      <c r="A697" s="17" t="str">
        <f t="shared" si="60"/>
        <v>MPhil Media and Communications (Part-Time, Distance Learning): PRH4EGLEGL09</v>
      </c>
      <c r="B697" s="11" t="s">
        <v>2829</v>
      </c>
      <c r="C697" s="11" t="s">
        <v>32964</v>
      </c>
      <c r="D697" s="11" t="s">
        <v>32536</v>
      </c>
      <c r="E697" s="11" t="s">
        <v>205</v>
      </c>
      <c r="F697" s="11" t="s">
        <v>76</v>
      </c>
      <c r="G697" s="11" t="s">
        <v>32189</v>
      </c>
      <c r="H697" s="11" t="s">
        <v>72</v>
      </c>
      <c r="I697" s="11">
        <v>0</v>
      </c>
      <c r="J697" s="11" t="s">
        <v>32168</v>
      </c>
      <c r="K697" s="11" t="s">
        <v>32168</v>
      </c>
      <c r="L697" s="11">
        <v>0</v>
      </c>
      <c r="M697" s="11">
        <v>0</v>
      </c>
      <c r="N697" s="11">
        <v>0</v>
      </c>
      <c r="O697" s="11">
        <v>0</v>
      </c>
      <c r="P697" s="11">
        <v>0</v>
      </c>
      <c r="Q697" s="11">
        <v>0</v>
      </c>
      <c r="R697" s="11">
        <v>0</v>
      </c>
      <c r="S697" s="11">
        <v>0</v>
      </c>
      <c r="T697" s="11">
        <v>0</v>
      </c>
      <c r="U697" s="11">
        <v>0</v>
      </c>
      <c r="V697" s="11">
        <v>0</v>
      </c>
      <c r="W697" s="11">
        <v>0</v>
      </c>
      <c r="X697" s="11">
        <v>0</v>
      </c>
      <c r="Y697" s="11">
        <v>0</v>
      </c>
      <c r="Z697" s="11">
        <v>0</v>
      </c>
      <c r="AA697" s="12" t="s">
        <v>32952</v>
      </c>
      <c r="AB697" s="17" t="str">
        <f t="shared" si="61"/>
        <v>Programme is not compatible with this tool</v>
      </c>
      <c r="AC697" s="17" t="str">
        <f t="shared" si="62"/>
        <v/>
      </c>
      <c r="AD697" s="17">
        <f t="shared" si="63"/>
        <v>6</v>
      </c>
      <c r="AE697" s="17" t="str">
        <f t="shared" si="64"/>
        <v/>
      </c>
      <c r="AF697" s="17" t="str">
        <f t="shared" si="65"/>
        <v/>
      </c>
      <c r="AG697" s="17" t="str" cm="1">
        <f t="array" ref="AG697">IFERROR(IF(J697="Level",INDEX($M697:$S697,AC697+1),INDEX($M697:$S697,AC697)),"")</f>
        <v/>
      </c>
      <c r="AH697" s="17" cm="1">
        <f t="array" ref="AH697">IFERROR(IF(J697="Level",INDEX($M697:$S697,AD697+1),INDEX($M697:$S697,AD697)),"")</f>
        <v>0</v>
      </c>
      <c r="AI697" s="17" t="str" cm="1">
        <f t="array" ref="AI697">IFERROR(INDEX($M697:$S697,AE697),"")</f>
        <v/>
      </c>
      <c r="AJ697" s="17" t="str" cm="1">
        <f t="array" ref="AJ697">IFERROR(INDEX($M697:$S697,AF697),"")</f>
        <v/>
      </c>
      <c r="AK697" s="17" t="str" cm="1">
        <f t="array" ref="AK697">IFERROR(IF(J697="Level",INDEX($T697:$Z697,AC697+1),INDEX($T697:$Z697,AC697)),"")</f>
        <v/>
      </c>
      <c r="AL697" s="17" cm="1">
        <f t="array" ref="AL697">IFERROR(IF(J697="Level",INDEX($T697:$Z697,AD697+1),INDEX($T697:$Z697,AD697)),"")</f>
        <v>0</v>
      </c>
      <c r="AM697" s="17" t="str" cm="1">
        <f t="array" ref="AM697">IFERROR(INDEX($T697:$Z697,AE697),"")</f>
        <v/>
      </c>
      <c r="AN697" s="17" t="str" cm="1">
        <f t="array" ref="AN697">IFERROR(INDEX($T697:$Z697,AF697),"")</f>
        <v/>
      </c>
    </row>
    <row r="698" spans="1:40" ht="25.5" hidden="1" x14ac:dyDescent="0.2">
      <c r="A698" s="17" t="str">
        <f t="shared" si="60"/>
        <v>PhD Media and Communications (Part-Time, Distance Learning): PRP6EGLEGL09</v>
      </c>
      <c r="B698" s="11" t="s">
        <v>3612</v>
      </c>
      <c r="C698" s="11" t="s">
        <v>32964</v>
      </c>
      <c r="D698" s="11" t="s">
        <v>32213</v>
      </c>
      <c r="E698" s="11" t="s">
        <v>205</v>
      </c>
      <c r="F698" s="11" t="s">
        <v>76</v>
      </c>
      <c r="G698" s="11" t="s">
        <v>32189</v>
      </c>
      <c r="H698" s="11" t="s">
        <v>72</v>
      </c>
      <c r="I698" s="11">
        <v>0</v>
      </c>
      <c r="J698" s="11" t="s">
        <v>32168</v>
      </c>
      <c r="K698" s="11" t="s">
        <v>32168</v>
      </c>
      <c r="L698" s="11">
        <v>0</v>
      </c>
      <c r="M698" s="11">
        <v>0</v>
      </c>
      <c r="N698" s="11">
        <v>0</v>
      </c>
      <c r="O698" s="11">
        <v>0</v>
      </c>
      <c r="P698" s="11">
        <v>0</v>
      </c>
      <c r="Q698" s="11">
        <v>0</v>
      </c>
      <c r="R698" s="11">
        <v>0</v>
      </c>
      <c r="S698" s="11">
        <v>0</v>
      </c>
      <c r="T698" s="11">
        <v>0</v>
      </c>
      <c r="U698" s="11">
        <v>0</v>
      </c>
      <c r="V698" s="11">
        <v>0</v>
      </c>
      <c r="W698" s="11">
        <v>0</v>
      </c>
      <c r="X698" s="11">
        <v>0</v>
      </c>
      <c r="Y698" s="11">
        <v>0</v>
      </c>
      <c r="Z698" s="11">
        <v>0</v>
      </c>
      <c r="AA698" s="12" t="s">
        <v>32952</v>
      </c>
      <c r="AB698" s="17" t="str">
        <f t="shared" si="61"/>
        <v>Programme is not compatible with this tool</v>
      </c>
      <c r="AC698" s="17" t="str">
        <f t="shared" si="62"/>
        <v/>
      </c>
      <c r="AD698" s="17">
        <f t="shared" si="63"/>
        <v>6</v>
      </c>
      <c r="AE698" s="17" t="str">
        <f t="shared" si="64"/>
        <v/>
      </c>
      <c r="AF698" s="17" t="str">
        <f t="shared" si="65"/>
        <v/>
      </c>
      <c r="AG698" s="17" t="str" cm="1">
        <f t="array" ref="AG698">IFERROR(IF(J698="Level",INDEX($M698:$S698,AC698+1),INDEX($M698:$S698,AC698)),"")</f>
        <v/>
      </c>
      <c r="AH698" s="17" cm="1">
        <f t="array" ref="AH698">IFERROR(IF(J698="Level",INDEX($M698:$S698,AD698+1),INDEX($M698:$S698,AD698)),"")</f>
        <v>0</v>
      </c>
      <c r="AI698" s="17" t="str" cm="1">
        <f t="array" ref="AI698">IFERROR(INDEX($M698:$S698,AE698),"")</f>
        <v/>
      </c>
      <c r="AJ698" s="17" t="str" cm="1">
        <f t="array" ref="AJ698">IFERROR(INDEX($M698:$S698,AF698),"")</f>
        <v/>
      </c>
      <c r="AK698" s="17" t="str" cm="1">
        <f t="array" ref="AK698">IFERROR(IF(J698="Level",INDEX($T698:$Z698,AC698+1),INDEX($T698:$Z698,AC698)),"")</f>
        <v/>
      </c>
      <c r="AL698" s="17" cm="1">
        <f t="array" ref="AL698">IFERROR(IF(J698="Level",INDEX($T698:$Z698,AD698+1),INDEX($T698:$Z698,AD698)),"")</f>
        <v>0</v>
      </c>
      <c r="AM698" s="17" t="str" cm="1">
        <f t="array" ref="AM698">IFERROR(INDEX($T698:$Z698,AE698),"")</f>
        <v/>
      </c>
      <c r="AN698" s="17" t="str" cm="1">
        <f t="array" ref="AN698">IFERROR(INDEX($T698:$Z698,AF698),"")</f>
        <v/>
      </c>
    </row>
    <row r="699" spans="1:40" ht="25.5" hidden="1" x14ac:dyDescent="0.2">
      <c r="A699" s="17" t="str">
        <f t="shared" si="60"/>
        <v>MPhil Performance Practice (Part-Time, Distance Learning): PRH4DRADRA01</v>
      </c>
      <c r="B699" s="11" t="s">
        <v>2815</v>
      </c>
      <c r="C699" s="11" t="s">
        <v>32964</v>
      </c>
      <c r="D699" s="11" t="s">
        <v>32509</v>
      </c>
      <c r="E699" s="11" t="s">
        <v>177</v>
      </c>
      <c r="F699" s="11" t="s">
        <v>76</v>
      </c>
      <c r="G699" s="11" t="s">
        <v>32189</v>
      </c>
      <c r="H699" s="11" t="s">
        <v>72</v>
      </c>
      <c r="I699" s="11">
        <v>0</v>
      </c>
      <c r="J699" s="11" t="s">
        <v>32168</v>
      </c>
      <c r="K699" s="11" t="s">
        <v>32168</v>
      </c>
      <c r="L699" s="11">
        <v>0</v>
      </c>
      <c r="M699" s="11">
        <v>0</v>
      </c>
      <c r="N699" s="11">
        <v>0</v>
      </c>
      <c r="O699" s="11">
        <v>0</v>
      </c>
      <c r="P699" s="11">
        <v>0</v>
      </c>
      <c r="Q699" s="11">
        <v>0</v>
      </c>
      <c r="R699" s="11">
        <v>0</v>
      </c>
      <c r="S699" s="11">
        <v>0</v>
      </c>
      <c r="T699" s="11">
        <v>0</v>
      </c>
      <c r="U699" s="11">
        <v>0</v>
      </c>
      <c r="V699" s="11">
        <v>0</v>
      </c>
      <c r="W699" s="11">
        <v>0</v>
      </c>
      <c r="X699" s="11">
        <v>0</v>
      </c>
      <c r="Y699" s="11">
        <v>0</v>
      </c>
      <c r="Z699" s="11">
        <v>0</v>
      </c>
      <c r="AA699" s="12" t="s">
        <v>32952</v>
      </c>
      <c r="AB699" s="17" t="str">
        <f t="shared" si="61"/>
        <v>Programme is not compatible with this tool</v>
      </c>
      <c r="AC699" s="17" t="str">
        <f t="shared" si="62"/>
        <v/>
      </c>
      <c r="AD699" s="17">
        <f t="shared" si="63"/>
        <v>6</v>
      </c>
      <c r="AE699" s="17" t="str">
        <f t="shared" si="64"/>
        <v/>
      </c>
      <c r="AF699" s="17" t="str">
        <f t="shared" si="65"/>
        <v/>
      </c>
      <c r="AG699" s="17" t="str" cm="1">
        <f t="array" ref="AG699">IFERROR(IF(J699="Level",INDEX($M699:$S699,AC699+1),INDEX($M699:$S699,AC699)),"")</f>
        <v/>
      </c>
      <c r="AH699" s="17" cm="1">
        <f t="array" ref="AH699">IFERROR(IF(J699="Level",INDEX($M699:$S699,AD699+1),INDEX($M699:$S699,AD699)),"")</f>
        <v>0</v>
      </c>
      <c r="AI699" s="17" t="str" cm="1">
        <f t="array" ref="AI699">IFERROR(INDEX($M699:$S699,AE699),"")</f>
        <v/>
      </c>
      <c r="AJ699" s="17" t="str" cm="1">
        <f t="array" ref="AJ699">IFERROR(INDEX($M699:$S699,AF699),"")</f>
        <v/>
      </c>
      <c r="AK699" s="17" t="str" cm="1">
        <f t="array" ref="AK699">IFERROR(IF(J699="Level",INDEX($T699:$Z699,AC699+1),INDEX($T699:$Z699,AC699)),"")</f>
        <v/>
      </c>
      <c r="AL699" s="17" cm="1">
        <f t="array" ref="AL699">IFERROR(IF(J699="Level",INDEX($T699:$Z699,AD699+1),INDEX($T699:$Z699,AD699)),"")</f>
        <v>0</v>
      </c>
      <c r="AM699" s="17" t="str" cm="1">
        <f t="array" ref="AM699">IFERROR(INDEX($T699:$Z699,AE699),"")</f>
        <v/>
      </c>
      <c r="AN699" s="17" t="str" cm="1">
        <f t="array" ref="AN699">IFERROR(INDEX($T699:$Z699,AF699),"")</f>
        <v/>
      </c>
    </row>
    <row r="700" spans="1:40" hidden="1" x14ac:dyDescent="0.2">
      <c r="A700" s="17" t="str">
        <f t="shared" si="60"/>
        <v>MPhil Drama (Part-Time, Distance Learning): PRH4DRADRA02</v>
      </c>
      <c r="B700" s="11" t="s">
        <v>32974</v>
      </c>
      <c r="C700" s="11" t="s">
        <v>32964</v>
      </c>
      <c r="D700" s="11" t="s">
        <v>32975</v>
      </c>
      <c r="E700" s="11" t="s">
        <v>177</v>
      </c>
      <c r="F700" s="11" t="s">
        <v>76</v>
      </c>
      <c r="G700" s="11" t="s">
        <v>32189</v>
      </c>
      <c r="H700" s="11" t="s">
        <v>72</v>
      </c>
      <c r="I700" s="11">
        <v>0</v>
      </c>
      <c r="J700" s="11" t="s">
        <v>32168</v>
      </c>
      <c r="K700" s="11" t="s">
        <v>32168</v>
      </c>
      <c r="L700" s="11">
        <v>0</v>
      </c>
      <c r="M700" s="11">
        <v>0</v>
      </c>
      <c r="N700" s="11">
        <v>0</v>
      </c>
      <c r="O700" s="11">
        <v>0</v>
      </c>
      <c r="P700" s="11">
        <v>0</v>
      </c>
      <c r="Q700" s="11">
        <v>0</v>
      </c>
      <c r="R700" s="11">
        <v>0</v>
      </c>
      <c r="S700" s="11">
        <v>0</v>
      </c>
      <c r="T700" s="11">
        <v>0</v>
      </c>
      <c r="U700" s="11">
        <v>0</v>
      </c>
      <c r="V700" s="11">
        <v>0</v>
      </c>
      <c r="W700" s="11">
        <v>0</v>
      </c>
      <c r="X700" s="11">
        <v>0</v>
      </c>
      <c r="Y700" s="11">
        <v>0</v>
      </c>
      <c r="Z700" s="11">
        <v>0</v>
      </c>
      <c r="AA700" s="12" t="s">
        <v>32952</v>
      </c>
      <c r="AB700" s="17" t="str">
        <f t="shared" si="61"/>
        <v>Programme is not compatible with this tool</v>
      </c>
      <c r="AC700" s="17" t="str">
        <f t="shared" si="62"/>
        <v/>
      </c>
      <c r="AD700" s="17">
        <f t="shared" si="63"/>
        <v>6</v>
      </c>
      <c r="AE700" s="17" t="str">
        <f t="shared" si="64"/>
        <v/>
      </c>
      <c r="AF700" s="17" t="str">
        <f t="shared" si="65"/>
        <v/>
      </c>
      <c r="AG700" s="17" t="str" cm="1">
        <f t="array" ref="AG700">IFERROR(IF(J700="Level",INDEX($M700:$S700,AC700+1),INDEX($M700:$S700,AC700)),"")</f>
        <v/>
      </c>
      <c r="AH700" s="17" cm="1">
        <f t="array" ref="AH700">IFERROR(IF(J700="Level",INDEX($M700:$S700,AD700+1),INDEX($M700:$S700,AD700)),"")</f>
        <v>0</v>
      </c>
      <c r="AI700" s="17" t="str" cm="1">
        <f t="array" ref="AI700">IFERROR(INDEX($M700:$S700,AE700),"")</f>
        <v/>
      </c>
      <c r="AJ700" s="17" t="str" cm="1">
        <f t="array" ref="AJ700">IFERROR(INDEX($M700:$S700,AF700),"")</f>
        <v/>
      </c>
      <c r="AK700" s="17" t="str" cm="1">
        <f t="array" ref="AK700">IFERROR(IF(J700="Level",INDEX($T700:$Z700,AC700+1),INDEX($T700:$Z700,AC700)),"")</f>
        <v/>
      </c>
      <c r="AL700" s="17" cm="1">
        <f t="array" ref="AL700">IFERROR(IF(J700="Level",INDEX($T700:$Z700,AD700+1),INDEX($T700:$Z700,AD700)),"")</f>
        <v>0</v>
      </c>
      <c r="AM700" s="17" t="str" cm="1">
        <f t="array" ref="AM700">IFERROR(INDEX($T700:$Z700,AE700),"")</f>
        <v/>
      </c>
      <c r="AN700" s="17" t="str" cm="1">
        <f t="array" ref="AN700">IFERROR(INDEX($T700:$Z700,AF700),"")</f>
        <v/>
      </c>
    </row>
    <row r="701" spans="1:40" hidden="1" x14ac:dyDescent="0.2">
      <c r="A701" s="17" t="str">
        <f t="shared" si="60"/>
        <v>MAbyRes Drama (Part-Time Distance Learning): PRM4DRADRA02</v>
      </c>
      <c r="B701" s="11" t="s">
        <v>2404</v>
      </c>
      <c r="C701" s="11" t="s">
        <v>32964</v>
      </c>
      <c r="D701" s="11" t="s">
        <v>32692</v>
      </c>
      <c r="E701" s="11" t="s">
        <v>177</v>
      </c>
      <c r="F701" s="11" t="s">
        <v>76</v>
      </c>
      <c r="G701" s="11" t="s">
        <v>32189</v>
      </c>
      <c r="H701" s="11" t="s">
        <v>72</v>
      </c>
      <c r="I701" s="11">
        <v>0</v>
      </c>
      <c r="J701" s="11" t="s">
        <v>32168</v>
      </c>
      <c r="K701" s="11" t="s">
        <v>32168</v>
      </c>
      <c r="L701" s="11">
        <v>0</v>
      </c>
      <c r="M701" s="11">
        <v>0</v>
      </c>
      <c r="N701" s="11">
        <v>0</v>
      </c>
      <c r="O701" s="11">
        <v>0</v>
      </c>
      <c r="P701" s="11">
        <v>0</v>
      </c>
      <c r="Q701" s="11">
        <v>0</v>
      </c>
      <c r="R701" s="11">
        <v>0</v>
      </c>
      <c r="S701" s="11">
        <v>0</v>
      </c>
      <c r="T701" s="11">
        <v>0</v>
      </c>
      <c r="U701" s="11">
        <v>0</v>
      </c>
      <c r="V701" s="11">
        <v>0</v>
      </c>
      <c r="W701" s="11">
        <v>0</v>
      </c>
      <c r="X701" s="11">
        <v>0</v>
      </c>
      <c r="Y701" s="11">
        <v>0</v>
      </c>
      <c r="Z701" s="11">
        <v>0</v>
      </c>
      <c r="AA701" s="12" t="s">
        <v>32952</v>
      </c>
      <c r="AB701" s="17" t="str">
        <f t="shared" si="61"/>
        <v>Programme is not compatible with this tool</v>
      </c>
      <c r="AC701" s="17" t="str">
        <f t="shared" si="62"/>
        <v/>
      </c>
      <c r="AD701" s="17">
        <f t="shared" si="63"/>
        <v>6</v>
      </c>
      <c r="AE701" s="17" t="str">
        <f t="shared" si="64"/>
        <v/>
      </c>
      <c r="AF701" s="17" t="str">
        <f t="shared" si="65"/>
        <v/>
      </c>
      <c r="AG701" s="17" t="str" cm="1">
        <f t="array" ref="AG701">IFERROR(IF(J701="Level",INDEX($M701:$S701,AC701+1),INDEX($M701:$S701,AC701)),"")</f>
        <v/>
      </c>
      <c r="AH701" s="17" cm="1">
        <f t="array" ref="AH701">IFERROR(IF(J701="Level",INDEX($M701:$S701,AD701+1),INDEX($M701:$S701,AD701)),"")</f>
        <v>0</v>
      </c>
      <c r="AI701" s="17" t="str" cm="1">
        <f t="array" ref="AI701">IFERROR(INDEX($M701:$S701,AE701),"")</f>
        <v/>
      </c>
      <c r="AJ701" s="17" t="str" cm="1">
        <f t="array" ref="AJ701">IFERROR(INDEX($M701:$S701,AF701),"")</f>
        <v/>
      </c>
      <c r="AK701" s="17" t="str" cm="1">
        <f t="array" ref="AK701">IFERROR(IF(J701="Level",INDEX($T701:$Z701,AC701+1),INDEX($T701:$Z701,AC701)),"")</f>
        <v/>
      </c>
      <c r="AL701" s="17" cm="1">
        <f t="array" ref="AL701">IFERROR(IF(J701="Level",INDEX($T701:$Z701,AD701+1),INDEX($T701:$Z701,AD701)),"")</f>
        <v>0</v>
      </c>
      <c r="AM701" s="17" t="str" cm="1">
        <f t="array" ref="AM701">IFERROR(INDEX($T701:$Z701,AE701),"")</f>
        <v/>
      </c>
      <c r="AN701" s="17" t="str" cm="1">
        <f t="array" ref="AN701">IFERROR(INDEX($T701:$Z701,AF701),"")</f>
        <v/>
      </c>
    </row>
    <row r="702" spans="1:40" ht="25.5" hidden="1" x14ac:dyDescent="0.2">
      <c r="A702" s="17" t="str">
        <f t="shared" si="60"/>
        <v>PhDbyPub Performance Practice (Part-Time, Distance Learning): PRP2DRADRA02</v>
      </c>
      <c r="B702" s="11" t="s">
        <v>3881</v>
      </c>
      <c r="C702" s="11" t="s">
        <v>32964</v>
      </c>
      <c r="D702" s="11" t="s">
        <v>3882</v>
      </c>
      <c r="E702" s="11" t="s">
        <v>177</v>
      </c>
      <c r="F702" s="11" t="s">
        <v>76</v>
      </c>
      <c r="G702" s="11" t="s">
        <v>32189</v>
      </c>
      <c r="H702" s="11" t="s">
        <v>72</v>
      </c>
      <c r="I702" s="11">
        <v>0</v>
      </c>
      <c r="J702" s="11" t="s">
        <v>32168</v>
      </c>
      <c r="K702" s="11" t="s">
        <v>32168</v>
      </c>
      <c r="L702" s="11">
        <v>0</v>
      </c>
      <c r="M702" s="11">
        <v>0</v>
      </c>
      <c r="N702" s="11">
        <v>0</v>
      </c>
      <c r="O702" s="11">
        <v>0</v>
      </c>
      <c r="P702" s="11">
        <v>0</v>
      </c>
      <c r="Q702" s="11">
        <v>0</v>
      </c>
      <c r="R702" s="11">
        <v>0</v>
      </c>
      <c r="S702" s="11">
        <v>0</v>
      </c>
      <c r="T702" s="11">
        <v>0</v>
      </c>
      <c r="U702" s="11">
        <v>0</v>
      </c>
      <c r="V702" s="11">
        <v>0</v>
      </c>
      <c r="W702" s="11">
        <v>0</v>
      </c>
      <c r="X702" s="11">
        <v>0</v>
      </c>
      <c r="Y702" s="11">
        <v>0</v>
      </c>
      <c r="Z702" s="11">
        <v>0</v>
      </c>
      <c r="AA702" s="12" t="s">
        <v>32952</v>
      </c>
      <c r="AB702" s="17" t="str">
        <f t="shared" si="61"/>
        <v>Programme is not compatible with this tool</v>
      </c>
      <c r="AC702" s="17" t="str">
        <f t="shared" si="62"/>
        <v/>
      </c>
      <c r="AD702" s="17">
        <f t="shared" si="63"/>
        <v>6</v>
      </c>
      <c r="AE702" s="17" t="str">
        <f t="shared" si="64"/>
        <v/>
      </c>
      <c r="AF702" s="17" t="str">
        <f t="shared" si="65"/>
        <v/>
      </c>
      <c r="AG702" s="17" t="str" cm="1">
        <f t="array" ref="AG702">IFERROR(IF(J702="Level",INDEX($M702:$S702,AC702+1),INDEX($M702:$S702,AC702)),"")</f>
        <v/>
      </c>
      <c r="AH702" s="17" cm="1">
        <f t="array" ref="AH702">IFERROR(IF(J702="Level",INDEX($M702:$S702,AD702+1),INDEX($M702:$S702,AD702)),"")</f>
        <v>0</v>
      </c>
      <c r="AI702" s="17" t="str" cm="1">
        <f t="array" ref="AI702">IFERROR(INDEX($M702:$S702,AE702),"")</f>
        <v/>
      </c>
      <c r="AJ702" s="17" t="str" cm="1">
        <f t="array" ref="AJ702">IFERROR(INDEX($M702:$S702,AF702),"")</f>
        <v/>
      </c>
      <c r="AK702" s="17" t="str" cm="1">
        <f t="array" ref="AK702">IFERROR(IF(J702="Level",INDEX($T702:$Z702,AC702+1),INDEX($T702:$Z702,AC702)),"")</f>
        <v/>
      </c>
      <c r="AL702" s="17" cm="1">
        <f t="array" ref="AL702">IFERROR(IF(J702="Level",INDEX($T702:$Z702,AD702+1),INDEX($T702:$Z702,AD702)),"")</f>
        <v>0</v>
      </c>
      <c r="AM702" s="17" t="str" cm="1">
        <f t="array" ref="AM702">IFERROR(INDEX($T702:$Z702,AE702),"")</f>
        <v/>
      </c>
      <c r="AN702" s="17" t="str" cm="1">
        <f t="array" ref="AN702">IFERROR(INDEX($T702:$Z702,AF702),"")</f>
        <v/>
      </c>
    </row>
    <row r="703" spans="1:40" hidden="1" x14ac:dyDescent="0.2">
      <c r="A703" s="17" t="str">
        <f t="shared" si="60"/>
        <v>PhD Performance Practice (Part-Time, Distance Learning): PRP6DRADRA01</v>
      </c>
      <c r="B703" s="11" t="s">
        <v>3581</v>
      </c>
      <c r="C703" s="11" t="s">
        <v>32964</v>
      </c>
      <c r="D703" s="11" t="s">
        <v>3582</v>
      </c>
      <c r="E703" s="11" t="s">
        <v>177</v>
      </c>
      <c r="F703" s="11" t="s">
        <v>76</v>
      </c>
      <c r="G703" s="11" t="s">
        <v>32189</v>
      </c>
      <c r="H703" s="11" t="s">
        <v>72</v>
      </c>
      <c r="I703" s="11">
        <v>0</v>
      </c>
      <c r="J703" s="11" t="s">
        <v>32168</v>
      </c>
      <c r="K703" s="11" t="s">
        <v>32168</v>
      </c>
      <c r="L703" s="11">
        <v>0</v>
      </c>
      <c r="M703" s="11">
        <v>0</v>
      </c>
      <c r="N703" s="11">
        <v>0</v>
      </c>
      <c r="O703" s="11">
        <v>0</v>
      </c>
      <c r="P703" s="11">
        <v>0</v>
      </c>
      <c r="Q703" s="11">
        <v>0</v>
      </c>
      <c r="R703" s="11">
        <v>0</v>
      </c>
      <c r="S703" s="11">
        <v>0</v>
      </c>
      <c r="T703" s="11">
        <v>0</v>
      </c>
      <c r="U703" s="11">
        <v>0</v>
      </c>
      <c r="V703" s="11">
        <v>0</v>
      </c>
      <c r="W703" s="11">
        <v>0</v>
      </c>
      <c r="X703" s="11">
        <v>0</v>
      </c>
      <c r="Y703" s="11">
        <v>0</v>
      </c>
      <c r="Z703" s="11">
        <v>0</v>
      </c>
      <c r="AA703" s="12" t="s">
        <v>32952</v>
      </c>
      <c r="AB703" s="17" t="str">
        <f t="shared" si="61"/>
        <v>Programme is not compatible with this tool</v>
      </c>
      <c r="AC703" s="17" t="str">
        <f t="shared" si="62"/>
        <v/>
      </c>
      <c r="AD703" s="17">
        <f t="shared" si="63"/>
        <v>6</v>
      </c>
      <c r="AE703" s="17" t="str">
        <f t="shared" si="64"/>
        <v/>
      </c>
      <c r="AF703" s="17" t="str">
        <f t="shared" si="65"/>
        <v/>
      </c>
      <c r="AG703" s="17" t="str" cm="1">
        <f t="array" ref="AG703">IFERROR(IF(J703="Level",INDEX($M703:$S703,AC703+1),INDEX($M703:$S703,AC703)),"")</f>
        <v/>
      </c>
      <c r="AH703" s="17" cm="1">
        <f t="array" ref="AH703">IFERROR(IF(J703="Level",INDEX($M703:$S703,AD703+1),INDEX($M703:$S703,AD703)),"")</f>
        <v>0</v>
      </c>
      <c r="AI703" s="17" t="str" cm="1">
        <f t="array" ref="AI703">IFERROR(INDEX($M703:$S703,AE703),"")</f>
        <v/>
      </c>
      <c r="AJ703" s="17" t="str" cm="1">
        <f t="array" ref="AJ703">IFERROR(INDEX($M703:$S703,AF703),"")</f>
        <v/>
      </c>
      <c r="AK703" s="17" t="str" cm="1">
        <f t="array" ref="AK703">IFERROR(IF(J703="Level",INDEX($T703:$Z703,AC703+1),INDEX($T703:$Z703,AC703)),"")</f>
        <v/>
      </c>
      <c r="AL703" s="17" cm="1">
        <f t="array" ref="AL703">IFERROR(IF(J703="Level",INDEX($T703:$Z703,AD703+1),INDEX($T703:$Z703,AD703)),"")</f>
        <v>0</v>
      </c>
      <c r="AM703" s="17" t="str" cm="1">
        <f t="array" ref="AM703">IFERROR(INDEX($T703:$Z703,AE703),"")</f>
        <v/>
      </c>
      <c r="AN703" s="17" t="str" cm="1">
        <f t="array" ref="AN703">IFERROR(INDEX($T703:$Z703,AF703),"")</f>
        <v/>
      </c>
    </row>
    <row r="704" spans="1:40" hidden="1" x14ac:dyDescent="0.2">
      <c r="A704" s="17" t="str">
        <f t="shared" si="60"/>
        <v>PhD Drama (Part-Time, Distance Learning): PRP6DRADRA02</v>
      </c>
      <c r="B704" s="11" t="s">
        <v>32976</v>
      </c>
      <c r="C704" s="11" t="s">
        <v>32964</v>
      </c>
      <c r="D704" s="11" t="s">
        <v>32977</v>
      </c>
      <c r="E704" s="11" t="s">
        <v>177</v>
      </c>
      <c r="F704" s="11" t="s">
        <v>76</v>
      </c>
      <c r="G704" s="11" t="s">
        <v>32189</v>
      </c>
      <c r="H704" s="11" t="s">
        <v>72</v>
      </c>
      <c r="I704" s="11">
        <v>0</v>
      </c>
      <c r="J704" s="11" t="s">
        <v>32168</v>
      </c>
      <c r="K704" s="11" t="s">
        <v>32168</v>
      </c>
      <c r="L704" s="11">
        <v>0</v>
      </c>
      <c r="M704" s="11">
        <v>0</v>
      </c>
      <c r="N704" s="11">
        <v>0</v>
      </c>
      <c r="O704" s="11">
        <v>0</v>
      </c>
      <c r="P704" s="11">
        <v>0</v>
      </c>
      <c r="Q704" s="11">
        <v>0</v>
      </c>
      <c r="R704" s="11">
        <v>0</v>
      </c>
      <c r="S704" s="11">
        <v>0</v>
      </c>
      <c r="T704" s="11">
        <v>0</v>
      </c>
      <c r="U704" s="11">
        <v>0</v>
      </c>
      <c r="V704" s="11">
        <v>0</v>
      </c>
      <c r="W704" s="11">
        <v>0</v>
      </c>
      <c r="X704" s="11">
        <v>0</v>
      </c>
      <c r="Y704" s="11">
        <v>0</v>
      </c>
      <c r="Z704" s="11">
        <v>0</v>
      </c>
      <c r="AA704" s="12" t="s">
        <v>32952</v>
      </c>
      <c r="AB704" s="17" t="str">
        <f t="shared" si="61"/>
        <v>Programme is not compatible with this tool</v>
      </c>
      <c r="AC704" s="17" t="str">
        <f t="shared" si="62"/>
        <v/>
      </c>
      <c r="AD704" s="17">
        <f t="shared" si="63"/>
        <v>6</v>
      </c>
      <c r="AE704" s="17" t="str">
        <f t="shared" si="64"/>
        <v/>
      </c>
      <c r="AF704" s="17" t="str">
        <f t="shared" si="65"/>
        <v/>
      </c>
      <c r="AG704" s="17" t="str" cm="1">
        <f t="array" ref="AG704">IFERROR(IF(J704="Level",INDEX($M704:$S704,AC704+1),INDEX($M704:$S704,AC704)),"")</f>
        <v/>
      </c>
      <c r="AH704" s="17" cm="1">
        <f t="array" ref="AH704">IFERROR(IF(J704="Level",INDEX($M704:$S704,AD704+1),INDEX($M704:$S704,AD704)),"")</f>
        <v>0</v>
      </c>
      <c r="AI704" s="17" t="str" cm="1">
        <f t="array" ref="AI704">IFERROR(INDEX($M704:$S704,AE704),"")</f>
        <v/>
      </c>
      <c r="AJ704" s="17" t="str" cm="1">
        <f t="array" ref="AJ704">IFERROR(INDEX($M704:$S704,AF704),"")</f>
        <v/>
      </c>
      <c r="AK704" s="17" t="str" cm="1">
        <f t="array" ref="AK704">IFERROR(IF(J704="Level",INDEX($T704:$Z704,AC704+1),INDEX($T704:$Z704,AC704)),"")</f>
        <v/>
      </c>
      <c r="AL704" s="17" cm="1">
        <f t="array" ref="AL704">IFERROR(IF(J704="Level",INDEX($T704:$Z704,AD704+1),INDEX($T704:$Z704,AD704)),"")</f>
        <v>0</v>
      </c>
      <c r="AM704" s="17" t="str" cm="1">
        <f t="array" ref="AM704">IFERROR(INDEX($T704:$Z704,AE704),"")</f>
        <v/>
      </c>
      <c r="AN704" s="17" t="str" cm="1">
        <f t="array" ref="AN704">IFERROR(INDEX($T704:$Z704,AF704),"")</f>
        <v/>
      </c>
    </row>
    <row r="705" spans="1:40" hidden="1" x14ac:dyDescent="0.2">
      <c r="A705" s="17" t="str">
        <f t="shared" si="60"/>
        <v>MPhil Education (Part-Time, Distance Learning): PRH4EDUEDU01</v>
      </c>
      <c r="B705" s="11" t="s">
        <v>2819</v>
      </c>
      <c r="C705" s="11" t="s">
        <v>32964</v>
      </c>
      <c r="D705" s="11" t="s">
        <v>32620</v>
      </c>
      <c r="E705" s="11" t="s">
        <v>180</v>
      </c>
      <c r="F705" s="11" t="s">
        <v>76</v>
      </c>
      <c r="G705" s="11" t="s">
        <v>32189</v>
      </c>
      <c r="H705" s="11" t="s">
        <v>72</v>
      </c>
      <c r="I705" s="11">
        <v>0</v>
      </c>
      <c r="J705" s="11" t="s">
        <v>32168</v>
      </c>
      <c r="K705" s="11" t="s">
        <v>32168</v>
      </c>
      <c r="L705" s="11">
        <v>0</v>
      </c>
      <c r="M705" s="11">
        <v>0</v>
      </c>
      <c r="N705" s="11">
        <v>0</v>
      </c>
      <c r="O705" s="11">
        <v>0</v>
      </c>
      <c r="P705" s="11">
        <v>0</v>
      </c>
      <c r="Q705" s="11">
        <v>0</v>
      </c>
      <c r="R705" s="11">
        <v>0</v>
      </c>
      <c r="S705" s="11">
        <v>0</v>
      </c>
      <c r="T705" s="11">
        <v>0</v>
      </c>
      <c r="U705" s="11">
        <v>0</v>
      </c>
      <c r="V705" s="11">
        <v>0</v>
      </c>
      <c r="W705" s="11">
        <v>0</v>
      </c>
      <c r="X705" s="11">
        <v>0</v>
      </c>
      <c r="Y705" s="11">
        <v>0</v>
      </c>
      <c r="Z705" s="11">
        <v>0</v>
      </c>
      <c r="AA705" s="12" t="s">
        <v>32952</v>
      </c>
      <c r="AB705" s="17" t="str">
        <f t="shared" si="61"/>
        <v>Programme is not compatible with this tool</v>
      </c>
      <c r="AC705" s="17" t="str">
        <f t="shared" si="62"/>
        <v/>
      </c>
      <c r="AD705" s="17">
        <f t="shared" si="63"/>
        <v>6</v>
      </c>
      <c r="AE705" s="17" t="str">
        <f t="shared" si="64"/>
        <v/>
      </c>
      <c r="AF705" s="17" t="str">
        <f t="shared" si="65"/>
        <v/>
      </c>
      <c r="AG705" s="17" t="str" cm="1">
        <f t="array" ref="AG705">IFERROR(IF(J705="Level",INDEX($M705:$S705,AC705+1),INDEX($M705:$S705,AC705)),"")</f>
        <v/>
      </c>
      <c r="AH705" s="17" cm="1">
        <f t="array" ref="AH705">IFERROR(IF(J705="Level",INDEX($M705:$S705,AD705+1),INDEX($M705:$S705,AD705)),"")</f>
        <v>0</v>
      </c>
      <c r="AI705" s="17" t="str" cm="1">
        <f t="array" ref="AI705">IFERROR(INDEX($M705:$S705,AE705),"")</f>
        <v/>
      </c>
      <c r="AJ705" s="17" t="str" cm="1">
        <f t="array" ref="AJ705">IFERROR(INDEX($M705:$S705,AF705),"")</f>
        <v/>
      </c>
      <c r="AK705" s="17" t="str" cm="1">
        <f t="array" ref="AK705">IFERROR(IF(J705="Level",INDEX($T705:$Z705,AC705+1),INDEX($T705:$Z705,AC705)),"")</f>
        <v/>
      </c>
      <c r="AL705" s="17" cm="1">
        <f t="array" ref="AL705">IFERROR(IF(J705="Level",INDEX($T705:$Z705,AD705+1),INDEX($T705:$Z705,AD705)),"")</f>
        <v>0</v>
      </c>
      <c r="AM705" s="17" t="str" cm="1">
        <f t="array" ref="AM705">IFERROR(INDEX($T705:$Z705,AE705),"")</f>
        <v/>
      </c>
      <c r="AN705" s="17" t="str" cm="1">
        <f t="array" ref="AN705">IFERROR(INDEX($T705:$Z705,AF705),"")</f>
        <v/>
      </c>
    </row>
    <row r="706" spans="1:40" hidden="1" x14ac:dyDescent="0.2">
      <c r="A706" s="17" t="str">
        <f t="shared" ref="A706:A769" si="66">D706&amp;": "&amp;B706</f>
        <v>PhD Education (Part-Time, Distance Learning): PRP6EDUEDU03</v>
      </c>
      <c r="B706" s="11" t="s">
        <v>3597</v>
      </c>
      <c r="C706" s="11" t="s">
        <v>32964</v>
      </c>
      <c r="D706" s="11" t="s">
        <v>3598</v>
      </c>
      <c r="E706" s="11" t="s">
        <v>180</v>
      </c>
      <c r="F706" s="11" t="s">
        <v>76</v>
      </c>
      <c r="G706" s="11" t="s">
        <v>32189</v>
      </c>
      <c r="H706" s="11" t="s">
        <v>72</v>
      </c>
      <c r="I706" s="11">
        <v>0</v>
      </c>
      <c r="J706" s="11" t="s">
        <v>32168</v>
      </c>
      <c r="K706" s="11" t="s">
        <v>32168</v>
      </c>
      <c r="L706" s="11">
        <v>0</v>
      </c>
      <c r="M706" s="11">
        <v>0</v>
      </c>
      <c r="N706" s="11">
        <v>0</v>
      </c>
      <c r="O706" s="11">
        <v>0</v>
      </c>
      <c r="P706" s="11">
        <v>0</v>
      </c>
      <c r="Q706" s="11">
        <v>0</v>
      </c>
      <c r="R706" s="11">
        <v>0</v>
      </c>
      <c r="S706" s="11">
        <v>0</v>
      </c>
      <c r="T706" s="11">
        <v>0</v>
      </c>
      <c r="U706" s="11">
        <v>0</v>
      </c>
      <c r="V706" s="11">
        <v>0</v>
      </c>
      <c r="W706" s="11">
        <v>0</v>
      </c>
      <c r="X706" s="11">
        <v>0</v>
      </c>
      <c r="Y706" s="11">
        <v>0</v>
      </c>
      <c r="Z706" s="11">
        <v>0</v>
      </c>
      <c r="AA706" s="12" t="s">
        <v>32952</v>
      </c>
      <c r="AB706" s="17" t="str">
        <f t="shared" ref="AB706:AB769" si="67">IF(H706="Yes","Programme: "&amp;D706,"Programme is not compatible with this tool")</f>
        <v>Programme is not compatible with this tool</v>
      </c>
      <c r="AC706" s="17" t="str">
        <f t="shared" ref="AC706:AC769" si="68">IF(J706="Stage",IF(M706&lt;&gt;0,1,IF(N706&lt;&gt;0,2,IF(O706&lt;&gt;0,3,IF(P706&lt;&gt;0,4,IF(Q706&lt;&gt;0,5,""))))),IF(J706="","",IF(R706&lt;&gt;0,5,IF(S706&lt;&gt;0,6,""))))</f>
        <v/>
      </c>
      <c r="AD706" s="17">
        <f t="shared" ref="AD706:AD769" si="69">IF(J706="Stage",IF(AND(N706&lt;&gt;0,AC706&lt;2),2,IF(AND(O706&lt;&gt;0,AC706&lt;3),3,IF(AND(P706&lt;&gt;0,AC706&lt;4),4,IF(AND(Q706&lt;&gt;0,AC706&lt;5),5,"")))),IF(J706="","",IF(AC706&lt;&gt;0,6)))</f>
        <v>6</v>
      </c>
      <c r="AE706" s="17" t="str">
        <f t="shared" ref="AE706:AE769" si="70">IF(AND(O706&lt;&gt;0,AD706&lt;3),3,IF(AND(P706&lt;&gt;0,AD706&lt;4),4,IF(AND(Q706&lt;&gt;0,AD706&lt;5),5,"")))</f>
        <v/>
      </c>
      <c r="AF706" s="17" t="str">
        <f t="shared" ref="AF706:AF769" si="71">IF(AND(P706&lt;&gt;0,AE706&lt;4),4,IF(AND(Q706&lt;&gt;0,AE706&lt;5),5,""))</f>
        <v/>
      </c>
      <c r="AG706" s="17" t="str" cm="1">
        <f t="array" ref="AG706">IFERROR(IF(J706="Level",INDEX($M706:$S706,AC706+1),INDEX($M706:$S706,AC706)),"")</f>
        <v/>
      </c>
      <c r="AH706" s="17" cm="1">
        <f t="array" ref="AH706">IFERROR(IF(J706="Level",INDEX($M706:$S706,AD706+1),INDEX($M706:$S706,AD706)),"")</f>
        <v>0</v>
      </c>
      <c r="AI706" s="17" t="str" cm="1">
        <f t="array" ref="AI706">IFERROR(INDEX($M706:$S706,AE706),"")</f>
        <v/>
      </c>
      <c r="AJ706" s="17" t="str" cm="1">
        <f t="array" ref="AJ706">IFERROR(INDEX($M706:$S706,AF706),"")</f>
        <v/>
      </c>
      <c r="AK706" s="17" t="str" cm="1">
        <f t="array" ref="AK706">IFERROR(IF(J706="Level",INDEX($T706:$Z706,AC706+1),INDEX($T706:$Z706,AC706)),"")</f>
        <v/>
      </c>
      <c r="AL706" s="17" cm="1">
        <f t="array" ref="AL706">IFERROR(IF(J706="Level",INDEX($T706:$Z706,AD706+1),INDEX($T706:$Z706,AD706)),"")</f>
        <v>0</v>
      </c>
      <c r="AM706" s="17" t="str" cm="1">
        <f t="array" ref="AM706">IFERROR(INDEX($T706:$Z706,AE706),"")</f>
        <v/>
      </c>
      <c r="AN706" s="17" t="str" cm="1">
        <f t="array" ref="AN706">IFERROR(INDEX($T706:$Z706,AF706),"")</f>
        <v/>
      </c>
    </row>
    <row r="707" spans="1:40" hidden="1" x14ac:dyDescent="0.2">
      <c r="A707" s="17" t="str">
        <f t="shared" si="66"/>
        <v>PhD Education (Part-Time, Distance Learning, 4-year): PRP8EDUEDU01</v>
      </c>
      <c r="B707" s="11" t="s">
        <v>3863</v>
      </c>
      <c r="C707" s="11" t="s">
        <v>32964</v>
      </c>
      <c r="D707" s="11" t="s">
        <v>3864</v>
      </c>
      <c r="E707" s="11" t="s">
        <v>180</v>
      </c>
      <c r="F707" s="11" t="s">
        <v>76</v>
      </c>
      <c r="G707" s="11" t="s">
        <v>32189</v>
      </c>
      <c r="H707" s="11" t="s">
        <v>72</v>
      </c>
      <c r="I707" s="11">
        <v>0</v>
      </c>
      <c r="J707" s="11" t="s">
        <v>32168</v>
      </c>
      <c r="K707" s="11" t="s">
        <v>32168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  <c r="Q707" s="11">
        <v>0</v>
      </c>
      <c r="R707" s="11">
        <v>0</v>
      </c>
      <c r="S707" s="11">
        <v>0</v>
      </c>
      <c r="T707" s="11">
        <v>0</v>
      </c>
      <c r="U707" s="11">
        <v>0</v>
      </c>
      <c r="V707" s="11">
        <v>0</v>
      </c>
      <c r="W707" s="11">
        <v>0</v>
      </c>
      <c r="X707" s="11">
        <v>0</v>
      </c>
      <c r="Y707" s="11">
        <v>0</v>
      </c>
      <c r="Z707" s="11">
        <v>0</v>
      </c>
      <c r="AA707" s="12" t="s">
        <v>32952</v>
      </c>
      <c r="AB707" s="17" t="str">
        <f t="shared" si="67"/>
        <v>Programme is not compatible with this tool</v>
      </c>
      <c r="AC707" s="17" t="str">
        <f t="shared" si="68"/>
        <v/>
      </c>
      <c r="AD707" s="17">
        <f t="shared" si="69"/>
        <v>6</v>
      </c>
      <c r="AE707" s="17" t="str">
        <f t="shared" si="70"/>
        <v/>
      </c>
      <c r="AF707" s="17" t="str">
        <f t="shared" si="71"/>
        <v/>
      </c>
      <c r="AG707" s="17" t="str" cm="1">
        <f t="array" ref="AG707">IFERROR(IF(J707="Level",INDEX($M707:$S707,AC707+1),INDEX($M707:$S707,AC707)),"")</f>
        <v/>
      </c>
      <c r="AH707" s="17" cm="1">
        <f t="array" ref="AH707">IFERROR(IF(J707="Level",INDEX($M707:$S707,AD707+1),INDEX($M707:$S707,AD707)),"")</f>
        <v>0</v>
      </c>
      <c r="AI707" s="17" t="str" cm="1">
        <f t="array" ref="AI707">IFERROR(INDEX($M707:$S707,AE707),"")</f>
        <v/>
      </c>
      <c r="AJ707" s="17" t="str" cm="1">
        <f t="array" ref="AJ707">IFERROR(INDEX($M707:$S707,AF707),"")</f>
        <v/>
      </c>
      <c r="AK707" s="17" t="str" cm="1">
        <f t="array" ref="AK707">IFERROR(IF(J707="Level",INDEX($T707:$Z707,AC707+1),INDEX($T707:$Z707,AC707)),"")</f>
        <v/>
      </c>
      <c r="AL707" s="17" cm="1">
        <f t="array" ref="AL707">IFERROR(IF(J707="Level",INDEX($T707:$Z707,AD707+1),INDEX($T707:$Z707,AD707)),"")</f>
        <v>0</v>
      </c>
      <c r="AM707" s="17" t="str" cm="1">
        <f t="array" ref="AM707">IFERROR(INDEX($T707:$Z707,AE707),"")</f>
        <v/>
      </c>
      <c r="AN707" s="17" t="str" cm="1">
        <f t="array" ref="AN707">IFERROR(INDEX($T707:$Z707,AF707),"")</f>
        <v/>
      </c>
    </row>
    <row r="708" spans="1:40" hidden="1" x14ac:dyDescent="0.2">
      <c r="A708" s="17" t="str">
        <f t="shared" si="66"/>
        <v>MPhil English (Part-Time, Distance Learning): PRH4EGLEGL03</v>
      </c>
      <c r="B708" s="11" t="s">
        <v>2823</v>
      </c>
      <c r="C708" s="11" t="s">
        <v>32964</v>
      </c>
      <c r="D708" s="11" t="s">
        <v>32614</v>
      </c>
      <c r="E708" s="11" t="s">
        <v>191</v>
      </c>
      <c r="F708" s="11" t="s">
        <v>76</v>
      </c>
      <c r="G708" s="11" t="s">
        <v>32189</v>
      </c>
      <c r="H708" s="11" t="s">
        <v>72</v>
      </c>
      <c r="I708" s="11">
        <v>0</v>
      </c>
      <c r="J708" s="11" t="s">
        <v>32168</v>
      </c>
      <c r="K708" s="11" t="s">
        <v>32168</v>
      </c>
      <c r="L708" s="11">
        <v>0</v>
      </c>
      <c r="M708" s="11">
        <v>0</v>
      </c>
      <c r="N708" s="11">
        <v>0</v>
      </c>
      <c r="O708" s="11">
        <v>0</v>
      </c>
      <c r="P708" s="11">
        <v>0</v>
      </c>
      <c r="Q708" s="11">
        <v>0</v>
      </c>
      <c r="R708" s="11">
        <v>0</v>
      </c>
      <c r="S708" s="11">
        <v>0</v>
      </c>
      <c r="T708" s="11">
        <v>0</v>
      </c>
      <c r="U708" s="11">
        <v>0</v>
      </c>
      <c r="V708" s="11">
        <v>0</v>
      </c>
      <c r="W708" s="11">
        <v>0</v>
      </c>
      <c r="X708" s="11">
        <v>0</v>
      </c>
      <c r="Y708" s="11">
        <v>0</v>
      </c>
      <c r="Z708" s="11">
        <v>0</v>
      </c>
      <c r="AA708" s="12" t="s">
        <v>32952</v>
      </c>
      <c r="AB708" s="17" t="str">
        <f t="shared" si="67"/>
        <v>Programme is not compatible with this tool</v>
      </c>
      <c r="AC708" s="17" t="str">
        <f t="shared" si="68"/>
        <v/>
      </c>
      <c r="AD708" s="17">
        <f t="shared" si="69"/>
        <v>6</v>
      </c>
      <c r="AE708" s="17" t="str">
        <f t="shared" si="70"/>
        <v/>
      </c>
      <c r="AF708" s="17" t="str">
        <f t="shared" si="71"/>
        <v/>
      </c>
      <c r="AG708" s="17" t="str" cm="1">
        <f t="array" ref="AG708">IFERROR(IF(J708="Level",INDEX($M708:$S708,AC708+1),INDEX($M708:$S708,AC708)),"")</f>
        <v/>
      </c>
      <c r="AH708" s="17" cm="1">
        <f t="array" ref="AH708">IFERROR(IF(J708="Level",INDEX($M708:$S708,AD708+1),INDEX($M708:$S708,AD708)),"")</f>
        <v>0</v>
      </c>
      <c r="AI708" s="17" t="str" cm="1">
        <f t="array" ref="AI708">IFERROR(INDEX($M708:$S708,AE708),"")</f>
        <v/>
      </c>
      <c r="AJ708" s="17" t="str" cm="1">
        <f t="array" ref="AJ708">IFERROR(INDEX($M708:$S708,AF708),"")</f>
        <v/>
      </c>
      <c r="AK708" s="17" t="str" cm="1">
        <f t="array" ref="AK708">IFERROR(IF(J708="Level",INDEX($T708:$Z708,AC708+1),INDEX($T708:$Z708,AC708)),"")</f>
        <v/>
      </c>
      <c r="AL708" s="17" cm="1">
        <f t="array" ref="AL708">IFERROR(IF(J708="Level",INDEX($T708:$Z708,AD708+1),INDEX($T708:$Z708,AD708)),"")</f>
        <v>0</v>
      </c>
      <c r="AM708" s="17" t="str" cm="1">
        <f t="array" ref="AM708">IFERROR(INDEX($T708:$Z708,AE708),"")</f>
        <v/>
      </c>
      <c r="AN708" s="17" t="str" cm="1">
        <f t="array" ref="AN708">IFERROR(INDEX($T708:$Z708,AF708),"")</f>
        <v/>
      </c>
    </row>
    <row r="709" spans="1:40" hidden="1" x14ac:dyDescent="0.2">
      <c r="A709" s="17" t="str">
        <f t="shared" si="66"/>
        <v>MPhil Creative Writing (Part-Time, Distance Learning): PRH4EGLEGL06</v>
      </c>
      <c r="B709" s="11" t="s">
        <v>2826</v>
      </c>
      <c r="C709" s="11" t="s">
        <v>32964</v>
      </c>
      <c r="D709" s="11" t="s">
        <v>32626</v>
      </c>
      <c r="E709" s="11" t="s">
        <v>191</v>
      </c>
      <c r="F709" s="11" t="s">
        <v>76</v>
      </c>
      <c r="G709" s="11" t="s">
        <v>32189</v>
      </c>
      <c r="H709" s="11" t="s">
        <v>72</v>
      </c>
      <c r="I709" s="11">
        <v>0</v>
      </c>
      <c r="J709" s="11" t="s">
        <v>32168</v>
      </c>
      <c r="K709" s="11" t="s">
        <v>32168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  <c r="Q709" s="11">
        <v>0</v>
      </c>
      <c r="R709" s="11">
        <v>0</v>
      </c>
      <c r="S709" s="11">
        <v>0</v>
      </c>
      <c r="T709" s="11">
        <v>0</v>
      </c>
      <c r="U709" s="11">
        <v>0</v>
      </c>
      <c r="V709" s="11">
        <v>0</v>
      </c>
      <c r="W709" s="11">
        <v>0</v>
      </c>
      <c r="X709" s="11">
        <v>0</v>
      </c>
      <c r="Y709" s="11">
        <v>0</v>
      </c>
      <c r="Z709" s="11">
        <v>0</v>
      </c>
      <c r="AA709" s="12" t="s">
        <v>32952</v>
      </c>
      <c r="AB709" s="17" t="str">
        <f t="shared" si="67"/>
        <v>Programme is not compatible with this tool</v>
      </c>
      <c r="AC709" s="17" t="str">
        <f t="shared" si="68"/>
        <v/>
      </c>
      <c r="AD709" s="17">
        <f t="shared" si="69"/>
        <v>6</v>
      </c>
      <c r="AE709" s="17" t="str">
        <f t="shared" si="70"/>
        <v/>
      </c>
      <c r="AF709" s="17" t="str">
        <f t="shared" si="71"/>
        <v/>
      </c>
      <c r="AG709" s="17" t="str" cm="1">
        <f t="array" ref="AG709">IFERROR(IF(J709="Level",INDEX($M709:$S709,AC709+1),INDEX($M709:$S709,AC709)),"")</f>
        <v/>
      </c>
      <c r="AH709" s="17" cm="1">
        <f t="array" ref="AH709">IFERROR(IF(J709="Level",INDEX($M709:$S709,AD709+1),INDEX($M709:$S709,AD709)),"")</f>
        <v>0</v>
      </c>
      <c r="AI709" s="17" t="str" cm="1">
        <f t="array" ref="AI709">IFERROR(INDEX($M709:$S709,AE709),"")</f>
        <v/>
      </c>
      <c r="AJ709" s="17" t="str" cm="1">
        <f t="array" ref="AJ709">IFERROR(INDEX($M709:$S709,AF709),"")</f>
        <v/>
      </c>
      <c r="AK709" s="17" t="str" cm="1">
        <f t="array" ref="AK709">IFERROR(IF(J709="Level",INDEX($T709:$Z709,AC709+1),INDEX($T709:$Z709,AC709)),"")</f>
        <v/>
      </c>
      <c r="AL709" s="17" cm="1">
        <f t="array" ref="AL709">IFERROR(IF(J709="Level",INDEX($T709:$Z709,AD709+1),INDEX($T709:$Z709,AD709)),"")</f>
        <v>0</v>
      </c>
      <c r="AM709" s="17" t="str" cm="1">
        <f t="array" ref="AM709">IFERROR(INDEX($T709:$Z709,AE709),"")</f>
        <v/>
      </c>
      <c r="AN709" s="17" t="str" cm="1">
        <f t="array" ref="AN709">IFERROR(INDEX($T709:$Z709,AF709),"")</f>
        <v/>
      </c>
    </row>
    <row r="710" spans="1:40" hidden="1" x14ac:dyDescent="0.2">
      <c r="A710" s="17" t="str">
        <f t="shared" si="66"/>
        <v>MAbyRes English (Part-Time, Distance Learning): PRM4EGLEGL02</v>
      </c>
      <c r="B710" s="11" t="s">
        <v>2406</v>
      </c>
      <c r="C710" s="11" t="s">
        <v>32964</v>
      </c>
      <c r="D710" s="11" t="s">
        <v>2407</v>
      </c>
      <c r="E710" s="11" t="s">
        <v>191</v>
      </c>
      <c r="F710" s="11" t="s">
        <v>76</v>
      </c>
      <c r="G710" s="11" t="s">
        <v>32189</v>
      </c>
      <c r="H710" s="11" t="s">
        <v>72</v>
      </c>
      <c r="I710" s="11">
        <v>0</v>
      </c>
      <c r="J710" s="11" t="s">
        <v>32168</v>
      </c>
      <c r="K710" s="11" t="s">
        <v>32168</v>
      </c>
      <c r="L710" s="11">
        <v>0</v>
      </c>
      <c r="M710" s="11">
        <v>0</v>
      </c>
      <c r="N710" s="11">
        <v>0</v>
      </c>
      <c r="O710" s="11">
        <v>0</v>
      </c>
      <c r="P710" s="11">
        <v>0</v>
      </c>
      <c r="Q710" s="11">
        <v>0</v>
      </c>
      <c r="R710" s="11">
        <v>0</v>
      </c>
      <c r="S710" s="11">
        <v>0</v>
      </c>
      <c r="T710" s="11">
        <v>0</v>
      </c>
      <c r="U710" s="11">
        <v>0</v>
      </c>
      <c r="V710" s="11">
        <v>0</v>
      </c>
      <c r="W710" s="11">
        <v>0</v>
      </c>
      <c r="X710" s="11">
        <v>0</v>
      </c>
      <c r="Y710" s="11">
        <v>0</v>
      </c>
      <c r="Z710" s="11">
        <v>0</v>
      </c>
      <c r="AA710" s="12" t="s">
        <v>32952</v>
      </c>
      <c r="AB710" s="17" t="str">
        <f t="shared" si="67"/>
        <v>Programme is not compatible with this tool</v>
      </c>
      <c r="AC710" s="17" t="str">
        <f t="shared" si="68"/>
        <v/>
      </c>
      <c r="AD710" s="17">
        <f t="shared" si="69"/>
        <v>6</v>
      </c>
      <c r="AE710" s="17" t="str">
        <f t="shared" si="70"/>
        <v/>
      </c>
      <c r="AF710" s="17" t="str">
        <f t="shared" si="71"/>
        <v/>
      </c>
      <c r="AG710" s="17" t="str" cm="1">
        <f t="array" ref="AG710">IFERROR(IF(J710="Level",INDEX($M710:$S710,AC710+1),INDEX($M710:$S710,AC710)),"")</f>
        <v/>
      </c>
      <c r="AH710" s="17" cm="1">
        <f t="array" ref="AH710">IFERROR(IF(J710="Level",INDEX($M710:$S710,AD710+1),INDEX($M710:$S710,AD710)),"")</f>
        <v>0</v>
      </c>
      <c r="AI710" s="17" t="str" cm="1">
        <f t="array" ref="AI710">IFERROR(INDEX($M710:$S710,AE710),"")</f>
        <v/>
      </c>
      <c r="AJ710" s="17" t="str" cm="1">
        <f t="array" ref="AJ710">IFERROR(INDEX($M710:$S710,AF710),"")</f>
        <v/>
      </c>
      <c r="AK710" s="17" t="str" cm="1">
        <f t="array" ref="AK710">IFERROR(IF(J710="Level",INDEX($T710:$Z710,AC710+1),INDEX($T710:$Z710,AC710)),"")</f>
        <v/>
      </c>
      <c r="AL710" s="17" cm="1">
        <f t="array" ref="AL710">IFERROR(IF(J710="Level",INDEX($T710:$Z710,AD710+1),INDEX($T710:$Z710,AD710)),"")</f>
        <v>0</v>
      </c>
      <c r="AM710" s="17" t="str" cm="1">
        <f t="array" ref="AM710">IFERROR(INDEX($T710:$Z710,AE710),"")</f>
        <v/>
      </c>
      <c r="AN710" s="17" t="str" cm="1">
        <f t="array" ref="AN710">IFERROR(INDEX($T710:$Z710,AF710),"")</f>
        <v/>
      </c>
    </row>
    <row r="711" spans="1:40" hidden="1" x14ac:dyDescent="0.2">
      <c r="A711" s="17" t="str">
        <f t="shared" si="66"/>
        <v>PhD English (Part-Time, Distance Learning): PRP6EGLEGL04</v>
      </c>
      <c r="B711" s="11" t="s">
        <v>3603</v>
      </c>
      <c r="C711" s="11" t="s">
        <v>32964</v>
      </c>
      <c r="D711" s="11" t="s">
        <v>3604</v>
      </c>
      <c r="E711" s="11" t="s">
        <v>191</v>
      </c>
      <c r="F711" s="11" t="s">
        <v>76</v>
      </c>
      <c r="G711" s="11" t="s">
        <v>32189</v>
      </c>
      <c r="H711" s="11" t="s">
        <v>72</v>
      </c>
      <c r="I711" s="11">
        <v>0</v>
      </c>
      <c r="J711" s="11" t="s">
        <v>32168</v>
      </c>
      <c r="K711" s="11" t="s">
        <v>32168</v>
      </c>
      <c r="L711" s="11">
        <v>0</v>
      </c>
      <c r="M711" s="11">
        <v>0</v>
      </c>
      <c r="N711" s="11">
        <v>0</v>
      </c>
      <c r="O711" s="11">
        <v>0</v>
      </c>
      <c r="P711" s="11">
        <v>0</v>
      </c>
      <c r="Q711" s="11">
        <v>0</v>
      </c>
      <c r="R711" s="11">
        <v>0</v>
      </c>
      <c r="S711" s="11">
        <v>0</v>
      </c>
      <c r="T711" s="11">
        <v>0</v>
      </c>
      <c r="U711" s="11">
        <v>0</v>
      </c>
      <c r="V711" s="11">
        <v>0</v>
      </c>
      <c r="W711" s="11">
        <v>0</v>
      </c>
      <c r="X711" s="11">
        <v>0</v>
      </c>
      <c r="Y711" s="11">
        <v>0</v>
      </c>
      <c r="Z711" s="11">
        <v>0</v>
      </c>
      <c r="AA711" s="12" t="s">
        <v>32952</v>
      </c>
      <c r="AB711" s="17" t="str">
        <f t="shared" si="67"/>
        <v>Programme is not compatible with this tool</v>
      </c>
      <c r="AC711" s="17" t="str">
        <f t="shared" si="68"/>
        <v/>
      </c>
      <c r="AD711" s="17">
        <f t="shared" si="69"/>
        <v>6</v>
      </c>
      <c r="AE711" s="17" t="str">
        <f t="shared" si="70"/>
        <v/>
      </c>
      <c r="AF711" s="17" t="str">
        <f t="shared" si="71"/>
        <v/>
      </c>
      <c r="AG711" s="17" t="str" cm="1">
        <f t="array" ref="AG711">IFERROR(IF(J711="Level",INDEX($M711:$S711,AC711+1),INDEX($M711:$S711,AC711)),"")</f>
        <v/>
      </c>
      <c r="AH711" s="17" cm="1">
        <f t="array" ref="AH711">IFERROR(IF(J711="Level",INDEX($M711:$S711,AD711+1),INDEX($M711:$S711,AD711)),"")</f>
        <v>0</v>
      </c>
      <c r="AI711" s="17" t="str" cm="1">
        <f t="array" ref="AI711">IFERROR(INDEX($M711:$S711,AE711),"")</f>
        <v/>
      </c>
      <c r="AJ711" s="17" t="str" cm="1">
        <f t="array" ref="AJ711">IFERROR(INDEX($M711:$S711,AF711),"")</f>
        <v/>
      </c>
      <c r="AK711" s="17" t="str" cm="1">
        <f t="array" ref="AK711">IFERROR(IF(J711="Level",INDEX($T711:$Z711,AC711+1),INDEX($T711:$Z711,AC711)),"")</f>
        <v/>
      </c>
      <c r="AL711" s="17" cm="1">
        <f t="array" ref="AL711">IFERROR(IF(J711="Level",INDEX($T711:$Z711,AD711+1),INDEX($T711:$Z711,AD711)),"")</f>
        <v>0</v>
      </c>
      <c r="AM711" s="17" t="str" cm="1">
        <f t="array" ref="AM711">IFERROR(INDEX($T711:$Z711,AE711),"")</f>
        <v/>
      </c>
      <c r="AN711" s="17" t="str" cm="1">
        <f t="array" ref="AN711">IFERROR(INDEX($T711:$Z711,AF711),"")</f>
        <v/>
      </c>
    </row>
    <row r="712" spans="1:40" hidden="1" x14ac:dyDescent="0.2">
      <c r="A712" s="17" t="str">
        <f t="shared" si="66"/>
        <v>PhD Creative Writing (Part-Time, Distance Learning): PRP6EGLEGL07</v>
      </c>
      <c r="B712" s="11" t="s">
        <v>3609</v>
      </c>
      <c r="C712" s="11" t="s">
        <v>32964</v>
      </c>
      <c r="D712" s="11" t="s">
        <v>3610</v>
      </c>
      <c r="E712" s="11" t="s">
        <v>191</v>
      </c>
      <c r="F712" s="11" t="s">
        <v>76</v>
      </c>
      <c r="G712" s="11" t="s">
        <v>32189</v>
      </c>
      <c r="H712" s="11" t="s">
        <v>72</v>
      </c>
      <c r="I712" s="11">
        <v>0</v>
      </c>
      <c r="J712" s="11" t="s">
        <v>32168</v>
      </c>
      <c r="K712" s="11" t="s">
        <v>32168</v>
      </c>
      <c r="L712" s="11">
        <v>0</v>
      </c>
      <c r="M712" s="11">
        <v>0</v>
      </c>
      <c r="N712" s="11">
        <v>0</v>
      </c>
      <c r="O712" s="11">
        <v>0</v>
      </c>
      <c r="P712" s="11">
        <v>0</v>
      </c>
      <c r="Q712" s="11">
        <v>0</v>
      </c>
      <c r="R712" s="11">
        <v>0</v>
      </c>
      <c r="S712" s="11">
        <v>0</v>
      </c>
      <c r="T712" s="11">
        <v>0</v>
      </c>
      <c r="U712" s="11">
        <v>0</v>
      </c>
      <c r="V712" s="11">
        <v>0</v>
      </c>
      <c r="W712" s="11">
        <v>0</v>
      </c>
      <c r="X712" s="11">
        <v>0</v>
      </c>
      <c r="Y712" s="11">
        <v>0</v>
      </c>
      <c r="Z712" s="11">
        <v>0</v>
      </c>
      <c r="AA712" s="12" t="s">
        <v>32952</v>
      </c>
      <c r="AB712" s="17" t="str">
        <f t="shared" si="67"/>
        <v>Programme is not compatible with this tool</v>
      </c>
      <c r="AC712" s="17" t="str">
        <f t="shared" si="68"/>
        <v/>
      </c>
      <c r="AD712" s="17">
        <f t="shared" si="69"/>
        <v>6</v>
      </c>
      <c r="AE712" s="17" t="str">
        <f t="shared" si="70"/>
        <v/>
      </c>
      <c r="AF712" s="17" t="str">
        <f t="shared" si="71"/>
        <v/>
      </c>
      <c r="AG712" s="17" t="str" cm="1">
        <f t="array" ref="AG712">IFERROR(IF(J712="Level",INDEX($M712:$S712,AC712+1),INDEX($M712:$S712,AC712)),"")</f>
        <v/>
      </c>
      <c r="AH712" s="17" cm="1">
        <f t="array" ref="AH712">IFERROR(IF(J712="Level",INDEX($M712:$S712,AD712+1),INDEX($M712:$S712,AD712)),"")</f>
        <v>0</v>
      </c>
      <c r="AI712" s="17" t="str" cm="1">
        <f t="array" ref="AI712">IFERROR(INDEX($M712:$S712,AE712),"")</f>
        <v/>
      </c>
      <c r="AJ712" s="17" t="str" cm="1">
        <f t="array" ref="AJ712">IFERROR(INDEX($M712:$S712,AF712),"")</f>
        <v/>
      </c>
      <c r="AK712" s="17" t="str" cm="1">
        <f t="array" ref="AK712">IFERROR(IF(J712="Level",INDEX($T712:$Z712,AC712+1),INDEX($T712:$Z712,AC712)),"")</f>
        <v/>
      </c>
      <c r="AL712" s="17" cm="1">
        <f t="array" ref="AL712">IFERROR(IF(J712="Level",INDEX($T712:$Z712,AD712+1),INDEX($T712:$Z712,AD712)),"")</f>
        <v>0</v>
      </c>
      <c r="AM712" s="17" t="str" cm="1">
        <f t="array" ref="AM712">IFERROR(INDEX($T712:$Z712,AE712),"")</f>
        <v/>
      </c>
      <c r="AN712" s="17" t="str" cm="1">
        <f t="array" ref="AN712">IFERROR(INDEX($T712:$Z712,AF712),"")</f>
        <v/>
      </c>
    </row>
    <row r="713" spans="1:40" hidden="1" x14ac:dyDescent="0.2">
      <c r="A713" s="17" t="str">
        <f t="shared" si="66"/>
        <v>MPhil English (Part-Time, Distance Learning) - Cornwall: PRH4EGLEGLCB</v>
      </c>
      <c r="B713" s="11" t="s">
        <v>2831</v>
      </c>
      <c r="C713" s="11" t="s">
        <v>32964</v>
      </c>
      <c r="D713" s="11" t="s">
        <v>32613</v>
      </c>
      <c r="E713" s="11" t="s">
        <v>874</v>
      </c>
      <c r="F713" s="11" t="s">
        <v>76</v>
      </c>
      <c r="G713" s="11" t="s">
        <v>32189</v>
      </c>
      <c r="H713" s="11" t="s">
        <v>72</v>
      </c>
      <c r="I713" s="11">
        <v>0</v>
      </c>
      <c r="J713" s="11" t="s">
        <v>32168</v>
      </c>
      <c r="K713" s="11" t="s">
        <v>32168</v>
      </c>
      <c r="L713" s="11">
        <v>0</v>
      </c>
      <c r="M713" s="11">
        <v>0</v>
      </c>
      <c r="N713" s="11">
        <v>0</v>
      </c>
      <c r="O713" s="11">
        <v>0</v>
      </c>
      <c r="P713" s="11">
        <v>0</v>
      </c>
      <c r="Q713" s="11">
        <v>0</v>
      </c>
      <c r="R713" s="11">
        <v>0</v>
      </c>
      <c r="S713" s="11">
        <v>0</v>
      </c>
      <c r="T713" s="11">
        <v>0</v>
      </c>
      <c r="U713" s="11">
        <v>0</v>
      </c>
      <c r="V713" s="11">
        <v>0</v>
      </c>
      <c r="W713" s="11">
        <v>0</v>
      </c>
      <c r="X713" s="11">
        <v>0</v>
      </c>
      <c r="Y713" s="11">
        <v>0</v>
      </c>
      <c r="Z713" s="11">
        <v>0</v>
      </c>
      <c r="AA713" s="12" t="s">
        <v>32952</v>
      </c>
      <c r="AB713" s="17" t="str">
        <f t="shared" si="67"/>
        <v>Programme is not compatible with this tool</v>
      </c>
      <c r="AC713" s="17" t="str">
        <f t="shared" si="68"/>
        <v/>
      </c>
      <c r="AD713" s="17">
        <f t="shared" si="69"/>
        <v>6</v>
      </c>
      <c r="AE713" s="17" t="str">
        <f t="shared" si="70"/>
        <v/>
      </c>
      <c r="AF713" s="17" t="str">
        <f t="shared" si="71"/>
        <v/>
      </c>
      <c r="AG713" s="17" t="str" cm="1">
        <f t="array" ref="AG713">IFERROR(IF(J713="Level",INDEX($M713:$S713,AC713+1),INDEX($M713:$S713,AC713)),"")</f>
        <v/>
      </c>
      <c r="AH713" s="17" cm="1">
        <f t="array" ref="AH713">IFERROR(IF(J713="Level",INDEX($M713:$S713,AD713+1),INDEX($M713:$S713,AD713)),"")</f>
        <v>0</v>
      </c>
      <c r="AI713" s="17" t="str" cm="1">
        <f t="array" ref="AI713">IFERROR(INDEX($M713:$S713,AE713),"")</f>
        <v/>
      </c>
      <c r="AJ713" s="17" t="str" cm="1">
        <f t="array" ref="AJ713">IFERROR(INDEX($M713:$S713,AF713),"")</f>
        <v/>
      </c>
      <c r="AK713" s="17" t="str" cm="1">
        <f t="array" ref="AK713">IFERROR(IF(J713="Level",INDEX($T713:$Z713,AC713+1),INDEX($T713:$Z713,AC713)),"")</f>
        <v/>
      </c>
      <c r="AL713" s="17" cm="1">
        <f t="array" ref="AL713">IFERROR(IF(J713="Level",INDEX($T713:$Z713,AD713+1),INDEX($T713:$Z713,AD713)),"")</f>
        <v>0</v>
      </c>
      <c r="AM713" s="17" t="str" cm="1">
        <f t="array" ref="AM713">IFERROR(INDEX($T713:$Z713,AE713),"")</f>
        <v/>
      </c>
      <c r="AN713" s="17" t="str" cm="1">
        <f t="array" ref="AN713">IFERROR(INDEX($T713:$Z713,AF713),"")</f>
        <v/>
      </c>
    </row>
    <row r="714" spans="1:40" ht="25.5" hidden="1" x14ac:dyDescent="0.2">
      <c r="A714" s="17" t="str">
        <f t="shared" si="66"/>
        <v>MAbyRes English (Part-Time, Distance Learning) - Cornwall: PRM4EGLEGLCB</v>
      </c>
      <c r="B714" s="11" t="s">
        <v>2410</v>
      </c>
      <c r="C714" s="11" t="s">
        <v>32964</v>
      </c>
      <c r="D714" s="11" t="s">
        <v>2411</v>
      </c>
      <c r="E714" s="11" t="s">
        <v>874</v>
      </c>
      <c r="F714" s="11" t="s">
        <v>76</v>
      </c>
      <c r="G714" s="11" t="s">
        <v>32189</v>
      </c>
      <c r="H714" s="11" t="s">
        <v>72</v>
      </c>
      <c r="I714" s="11">
        <v>0</v>
      </c>
      <c r="J714" s="11" t="s">
        <v>32168</v>
      </c>
      <c r="K714" s="11" t="s">
        <v>32168</v>
      </c>
      <c r="L714" s="11">
        <v>0</v>
      </c>
      <c r="M714" s="11">
        <v>0</v>
      </c>
      <c r="N714" s="11">
        <v>0</v>
      </c>
      <c r="O714" s="11">
        <v>0</v>
      </c>
      <c r="P714" s="11">
        <v>0</v>
      </c>
      <c r="Q714" s="11">
        <v>0</v>
      </c>
      <c r="R714" s="11">
        <v>0</v>
      </c>
      <c r="S714" s="11">
        <v>0</v>
      </c>
      <c r="T714" s="11">
        <v>0</v>
      </c>
      <c r="U714" s="11">
        <v>0</v>
      </c>
      <c r="V714" s="11">
        <v>0</v>
      </c>
      <c r="W714" s="11">
        <v>0</v>
      </c>
      <c r="X714" s="11">
        <v>0</v>
      </c>
      <c r="Y714" s="11">
        <v>0</v>
      </c>
      <c r="Z714" s="11">
        <v>0</v>
      </c>
      <c r="AA714" s="12" t="s">
        <v>32952</v>
      </c>
      <c r="AB714" s="17" t="str">
        <f t="shared" si="67"/>
        <v>Programme is not compatible with this tool</v>
      </c>
      <c r="AC714" s="17" t="str">
        <f t="shared" si="68"/>
        <v/>
      </c>
      <c r="AD714" s="17">
        <f t="shared" si="69"/>
        <v>6</v>
      </c>
      <c r="AE714" s="17" t="str">
        <f t="shared" si="70"/>
        <v/>
      </c>
      <c r="AF714" s="17" t="str">
        <f t="shared" si="71"/>
        <v/>
      </c>
      <c r="AG714" s="17" t="str" cm="1">
        <f t="array" ref="AG714">IFERROR(IF(J714="Level",INDEX($M714:$S714,AC714+1),INDEX($M714:$S714,AC714)),"")</f>
        <v/>
      </c>
      <c r="AH714" s="17" cm="1">
        <f t="array" ref="AH714">IFERROR(IF(J714="Level",INDEX($M714:$S714,AD714+1),INDEX($M714:$S714,AD714)),"")</f>
        <v>0</v>
      </c>
      <c r="AI714" s="17" t="str" cm="1">
        <f t="array" ref="AI714">IFERROR(INDEX($M714:$S714,AE714),"")</f>
        <v/>
      </c>
      <c r="AJ714" s="17" t="str" cm="1">
        <f t="array" ref="AJ714">IFERROR(INDEX($M714:$S714,AF714),"")</f>
        <v/>
      </c>
      <c r="AK714" s="17" t="str" cm="1">
        <f t="array" ref="AK714">IFERROR(IF(J714="Level",INDEX($T714:$Z714,AC714+1),INDEX($T714:$Z714,AC714)),"")</f>
        <v/>
      </c>
      <c r="AL714" s="17" cm="1">
        <f t="array" ref="AL714">IFERROR(IF(J714="Level",INDEX($T714:$Z714,AD714+1),INDEX($T714:$Z714,AD714)),"")</f>
        <v>0</v>
      </c>
      <c r="AM714" s="17" t="str" cm="1">
        <f t="array" ref="AM714">IFERROR(INDEX($T714:$Z714,AE714),"")</f>
        <v/>
      </c>
      <c r="AN714" s="17" t="str" cm="1">
        <f t="array" ref="AN714">IFERROR(INDEX($T714:$Z714,AF714),"")</f>
        <v/>
      </c>
    </row>
    <row r="715" spans="1:40" hidden="1" x14ac:dyDescent="0.2">
      <c r="A715" s="17" t="str">
        <f t="shared" si="66"/>
        <v>MPhil Film (Part-Time, Distance Learning): PRH4EGLEGL07</v>
      </c>
      <c r="B715" s="11" t="s">
        <v>2827</v>
      </c>
      <c r="C715" s="11" t="s">
        <v>32964</v>
      </c>
      <c r="D715" s="11" t="s">
        <v>32605</v>
      </c>
      <c r="E715" s="11" t="s">
        <v>196</v>
      </c>
      <c r="F715" s="11" t="s">
        <v>76</v>
      </c>
      <c r="G715" s="11" t="s">
        <v>32189</v>
      </c>
      <c r="H715" s="11" t="s">
        <v>72</v>
      </c>
      <c r="I715" s="11">
        <v>0</v>
      </c>
      <c r="J715" s="11" t="s">
        <v>32168</v>
      </c>
      <c r="K715" s="11" t="s">
        <v>32168</v>
      </c>
      <c r="L715" s="11">
        <v>0</v>
      </c>
      <c r="M715" s="11">
        <v>0</v>
      </c>
      <c r="N715" s="11">
        <v>0</v>
      </c>
      <c r="O715" s="11">
        <v>0</v>
      </c>
      <c r="P715" s="11">
        <v>0</v>
      </c>
      <c r="Q715" s="11">
        <v>0</v>
      </c>
      <c r="R715" s="11">
        <v>0</v>
      </c>
      <c r="S715" s="11">
        <v>0</v>
      </c>
      <c r="T715" s="11">
        <v>0</v>
      </c>
      <c r="U715" s="11">
        <v>0</v>
      </c>
      <c r="V715" s="11">
        <v>0</v>
      </c>
      <c r="W715" s="11">
        <v>0</v>
      </c>
      <c r="X715" s="11">
        <v>0</v>
      </c>
      <c r="Y715" s="11">
        <v>0</v>
      </c>
      <c r="Z715" s="11">
        <v>0</v>
      </c>
      <c r="AA715" s="12" t="s">
        <v>32952</v>
      </c>
      <c r="AB715" s="17" t="str">
        <f t="shared" si="67"/>
        <v>Programme is not compatible with this tool</v>
      </c>
      <c r="AC715" s="17" t="str">
        <f t="shared" si="68"/>
        <v/>
      </c>
      <c r="AD715" s="17">
        <f t="shared" si="69"/>
        <v>6</v>
      </c>
      <c r="AE715" s="17" t="str">
        <f t="shared" si="70"/>
        <v/>
      </c>
      <c r="AF715" s="17" t="str">
        <f t="shared" si="71"/>
        <v/>
      </c>
      <c r="AG715" s="17" t="str" cm="1">
        <f t="array" ref="AG715">IFERROR(IF(J715="Level",INDEX($M715:$S715,AC715+1),INDEX($M715:$S715,AC715)),"")</f>
        <v/>
      </c>
      <c r="AH715" s="17" cm="1">
        <f t="array" ref="AH715">IFERROR(IF(J715="Level",INDEX($M715:$S715,AD715+1),INDEX($M715:$S715,AD715)),"")</f>
        <v>0</v>
      </c>
      <c r="AI715" s="17" t="str" cm="1">
        <f t="array" ref="AI715">IFERROR(INDEX($M715:$S715,AE715),"")</f>
        <v/>
      </c>
      <c r="AJ715" s="17" t="str" cm="1">
        <f t="array" ref="AJ715">IFERROR(INDEX($M715:$S715,AF715),"")</f>
        <v/>
      </c>
      <c r="AK715" s="17" t="str" cm="1">
        <f t="array" ref="AK715">IFERROR(IF(J715="Level",INDEX($T715:$Z715,AC715+1),INDEX($T715:$Z715,AC715)),"")</f>
        <v/>
      </c>
      <c r="AL715" s="17" cm="1">
        <f t="array" ref="AL715">IFERROR(IF(J715="Level",INDEX($T715:$Z715,AD715+1),INDEX($T715:$Z715,AD715)),"")</f>
        <v>0</v>
      </c>
      <c r="AM715" s="17" t="str" cm="1">
        <f t="array" ref="AM715">IFERROR(INDEX($T715:$Z715,AE715),"")</f>
        <v/>
      </c>
      <c r="AN715" s="17" t="str" cm="1">
        <f t="array" ref="AN715">IFERROR(INDEX($T715:$Z715,AF715),"")</f>
        <v/>
      </c>
    </row>
    <row r="716" spans="1:40" hidden="1" x14ac:dyDescent="0.2">
      <c r="A716" s="17" t="str">
        <f t="shared" si="66"/>
        <v>PhD Film (Part-Time, Distance Learning): PRP6SMLSML01</v>
      </c>
      <c r="B716" s="11" t="s">
        <v>3831</v>
      </c>
      <c r="C716" s="11" t="s">
        <v>32964</v>
      </c>
      <c r="D716" s="11" t="s">
        <v>3832</v>
      </c>
      <c r="E716" s="11" t="s">
        <v>196</v>
      </c>
      <c r="F716" s="11" t="s">
        <v>76</v>
      </c>
      <c r="G716" s="11" t="s">
        <v>32189</v>
      </c>
      <c r="H716" s="11" t="s">
        <v>72</v>
      </c>
      <c r="I716" s="11">
        <v>0</v>
      </c>
      <c r="J716" s="11" t="s">
        <v>32168</v>
      </c>
      <c r="K716" s="11" t="s">
        <v>32168</v>
      </c>
      <c r="L716" s="11">
        <v>0</v>
      </c>
      <c r="M716" s="11">
        <v>0</v>
      </c>
      <c r="N716" s="11">
        <v>0</v>
      </c>
      <c r="O716" s="11">
        <v>0</v>
      </c>
      <c r="P716" s="11">
        <v>0</v>
      </c>
      <c r="Q716" s="11">
        <v>0</v>
      </c>
      <c r="R716" s="11">
        <v>0</v>
      </c>
      <c r="S716" s="11">
        <v>0</v>
      </c>
      <c r="T716" s="11">
        <v>0</v>
      </c>
      <c r="U716" s="11">
        <v>0</v>
      </c>
      <c r="V716" s="11">
        <v>0</v>
      </c>
      <c r="W716" s="11">
        <v>0</v>
      </c>
      <c r="X716" s="11">
        <v>0</v>
      </c>
      <c r="Y716" s="11">
        <v>0</v>
      </c>
      <c r="Z716" s="11">
        <v>0</v>
      </c>
      <c r="AA716" s="12" t="s">
        <v>32952</v>
      </c>
      <c r="AB716" s="17" t="str">
        <f t="shared" si="67"/>
        <v>Programme is not compatible with this tool</v>
      </c>
      <c r="AC716" s="17" t="str">
        <f t="shared" si="68"/>
        <v/>
      </c>
      <c r="AD716" s="17">
        <f t="shared" si="69"/>
        <v>6</v>
      </c>
      <c r="AE716" s="17" t="str">
        <f t="shared" si="70"/>
        <v/>
      </c>
      <c r="AF716" s="17" t="str">
        <f t="shared" si="71"/>
        <v/>
      </c>
      <c r="AG716" s="17" t="str" cm="1">
        <f t="array" ref="AG716">IFERROR(IF(J716="Level",INDEX($M716:$S716,AC716+1),INDEX($M716:$S716,AC716)),"")</f>
        <v/>
      </c>
      <c r="AH716" s="17" cm="1">
        <f t="array" ref="AH716">IFERROR(IF(J716="Level",INDEX($M716:$S716,AD716+1),INDEX($M716:$S716,AD716)),"")</f>
        <v>0</v>
      </c>
      <c r="AI716" s="17" t="str" cm="1">
        <f t="array" ref="AI716">IFERROR(INDEX($M716:$S716,AE716),"")</f>
        <v/>
      </c>
      <c r="AJ716" s="17" t="str" cm="1">
        <f t="array" ref="AJ716">IFERROR(INDEX($M716:$S716,AF716),"")</f>
        <v/>
      </c>
      <c r="AK716" s="17" t="str" cm="1">
        <f t="array" ref="AK716">IFERROR(IF(J716="Level",INDEX($T716:$Z716,AC716+1),INDEX($T716:$Z716,AC716)),"")</f>
        <v/>
      </c>
      <c r="AL716" s="17" cm="1">
        <f t="array" ref="AL716">IFERROR(IF(J716="Level",INDEX($T716:$Z716,AD716+1),INDEX($T716:$Z716,AD716)),"")</f>
        <v>0</v>
      </c>
      <c r="AM716" s="17" t="str" cm="1">
        <f t="array" ref="AM716">IFERROR(INDEX($T716:$Z716,AE716),"")</f>
        <v/>
      </c>
      <c r="AN716" s="17" t="str" cm="1">
        <f t="array" ref="AN716">IFERROR(INDEX($T716:$Z716,AF716),"")</f>
        <v/>
      </c>
    </row>
    <row r="717" spans="1:40" ht="25.5" hidden="1" x14ac:dyDescent="0.2">
      <c r="A717" s="17" t="str">
        <f t="shared" si="66"/>
        <v>MPhil Cornish Studies (Part-Time, Distance Learning) - Cornwall: PRH4HPSHPSCE</v>
      </c>
      <c r="B717" s="11" t="s">
        <v>2894</v>
      </c>
      <c r="C717" s="11" t="s">
        <v>32964</v>
      </c>
      <c r="D717" s="11" t="s">
        <v>32629</v>
      </c>
      <c r="E717" s="11" t="s">
        <v>206</v>
      </c>
      <c r="F717" s="11" t="s">
        <v>76</v>
      </c>
      <c r="G717" s="11" t="s">
        <v>32189</v>
      </c>
      <c r="H717" s="11" t="s">
        <v>72</v>
      </c>
      <c r="I717" s="11">
        <v>0</v>
      </c>
      <c r="J717" s="11" t="s">
        <v>32168</v>
      </c>
      <c r="K717" s="11" t="s">
        <v>32168</v>
      </c>
      <c r="L717" s="11">
        <v>0</v>
      </c>
      <c r="M717" s="11">
        <v>0</v>
      </c>
      <c r="N717" s="11">
        <v>0</v>
      </c>
      <c r="O717" s="11">
        <v>0</v>
      </c>
      <c r="P717" s="11">
        <v>0</v>
      </c>
      <c r="Q717" s="11">
        <v>0</v>
      </c>
      <c r="R717" s="11">
        <v>0</v>
      </c>
      <c r="S717" s="11">
        <v>0</v>
      </c>
      <c r="T717" s="11">
        <v>0</v>
      </c>
      <c r="U717" s="11">
        <v>0</v>
      </c>
      <c r="V717" s="11">
        <v>0</v>
      </c>
      <c r="W717" s="11">
        <v>0</v>
      </c>
      <c r="X717" s="11">
        <v>0</v>
      </c>
      <c r="Y717" s="11">
        <v>0</v>
      </c>
      <c r="Z717" s="11">
        <v>0</v>
      </c>
      <c r="AA717" s="12" t="s">
        <v>32952</v>
      </c>
      <c r="AB717" s="17" t="str">
        <f t="shared" si="67"/>
        <v>Programme is not compatible with this tool</v>
      </c>
      <c r="AC717" s="17" t="str">
        <f t="shared" si="68"/>
        <v/>
      </c>
      <c r="AD717" s="17">
        <f t="shared" si="69"/>
        <v>6</v>
      </c>
      <c r="AE717" s="17" t="str">
        <f t="shared" si="70"/>
        <v/>
      </c>
      <c r="AF717" s="17" t="str">
        <f t="shared" si="71"/>
        <v/>
      </c>
      <c r="AG717" s="17" t="str" cm="1">
        <f t="array" ref="AG717">IFERROR(IF(J717="Level",INDEX($M717:$S717,AC717+1),INDEX($M717:$S717,AC717)),"")</f>
        <v/>
      </c>
      <c r="AH717" s="17" cm="1">
        <f t="array" ref="AH717">IFERROR(IF(J717="Level",INDEX($M717:$S717,AD717+1),INDEX($M717:$S717,AD717)),"")</f>
        <v>0</v>
      </c>
      <c r="AI717" s="17" t="str" cm="1">
        <f t="array" ref="AI717">IFERROR(INDEX($M717:$S717,AE717),"")</f>
        <v/>
      </c>
      <c r="AJ717" s="17" t="str" cm="1">
        <f t="array" ref="AJ717">IFERROR(INDEX($M717:$S717,AF717),"")</f>
        <v/>
      </c>
      <c r="AK717" s="17" t="str" cm="1">
        <f t="array" ref="AK717">IFERROR(IF(J717="Level",INDEX($T717:$Z717,AC717+1),INDEX($T717:$Z717,AC717)),"")</f>
        <v/>
      </c>
      <c r="AL717" s="17" cm="1">
        <f t="array" ref="AL717">IFERROR(IF(J717="Level",INDEX($T717:$Z717,AD717+1),INDEX($T717:$Z717,AD717)),"")</f>
        <v>0</v>
      </c>
      <c r="AM717" s="17" t="str" cm="1">
        <f t="array" ref="AM717">IFERROR(INDEX($T717:$Z717,AE717),"")</f>
        <v/>
      </c>
      <c r="AN717" s="17" t="str" cm="1">
        <f t="array" ref="AN717">IFERROR(INDEX($T717:$Z717,AF717),"")</f>
        <v/>
      </c>
    </row>
    <row r="718" spans="1:40" hidden="1" x14ac:dyDescent="0.2">
      <c r="A718" s="17" t="str">
        <f t="shared" si="66"/>
        <v>MPhil History (Part-Time, Distance Learning) - Cornwall: PRH4HPSHPSCF</v>
      </c>
      <c r="B718" s="11" t="s">
        <v>2895</v>
      </c>
      <c r="C718" s="11" t="s">
        <v>32964</v>
      </c>
      <c r="D718" s="11" t="s">
        <v>32568</v>
      </c>
      <c r="E718" s="11" t="s">
        <v>206</v>
      </c>
      <c r="F718" s="11" t="s">
        <v>76</v>
      </c>
      <c r="G718" s="11" t="s">
        <v>32189</v>
      </c>
      <c r="H718" s="11" t="s">
        <v>72</v>
      </c>
      <c r="I718" s="11">
        <v>0</v>
      </c>
      <c r="J718" s="11" t="s">
        <v>32168</v>
      </c>
      <c r="K718" s="11" t="s">
        <v>32168</v>
      </c>
      <c r="L718" s="11">
        <v>0</v>
      </c>
      <c r="M718" s="11">
        <v>0</v>
      </c>
      <c r="N718" s="11">
        <v>0</v>
      </c>
      <c r="O718" s="11">
        <v>0</v>
      </c>
      <c r="P718" s="11">
        <v>0</v>
      </c>
      <c r="Q718" s="11">
        <v>0</v>
      </c>
      <c r="R718" s="11">
        <v>0</v>
      </c>
      <c r="S718" s="11">
        <v>0</v>
      </c>
      <c r="T718" s="11">
        <v>0</v>
      </c>
      <c r="U718" s="11">
        <v>0</v>
      </c>
      <c r="V718" s="11">
        <v>0</v>
      </c>
      <c r="W718" s="11">
        <v>0</v>
      </c>
      <c r="X718" s="11">
        <v>0</v>
      </c>
      <c r="Y718" s="11">
        <v>0</v>
      </c>
      <c r="Z718" s="11">
        <v>0</v>
      </c>
      <c r="AA718" s="12" t="s">
        <v>32952</v>
      </c>
      <c r="AB718" s="17" t="str">
        <f t="shared" si="67"/>
        <v>Programme is not compatible with this tool</v>
      </c>
      <c r="AC718" s="17" t="str">
        <f t="shared" si="68"/>
        <v/>
      </c>
      <c r="AD718" s="17">
        <f t="shared" si="69"/>
        <v>6</v>
      </c>
      <c r="AE718" s="17" t="str">
        <f t="shared" si="70"/>
        <v/>
      </c>
      <c r="AF718" s="17" t="str">
        <f t="shared" si="71"/>
        <v/>
      </c>
      <c r="AG718" s="17" t="str" cm="1">
        <f t="array" ref="AG718">IFERROR(IF(J718="Level",INDEX($M718:$S718,AC718+1),INDEX($M718:$S718,AC718)),"")</f>
        <v/>
      </c>
      <c r="AH718" s="17" cm="1">
        <f t="array" ref="AH718">IFERROR(IF(J718="Level",INDEX($M718:$S718,AD718+1),INDEX($M718:$S718,AD718)),"")</f>
        <v>0</v>
      </c>
      <c r="AI718" s="17" t="str" cm="1">
        <f t="array" ref="AI718">IFERROR(INDEX($M718:$S718,AE718),"")</f>
        <v/>
      </c>
      <c r="AJ718" s="17" t="str" cm="1">
        <f t="array" ref="AJ718">IFERROR(INDEX($M718:$S718,AF718),"")</f>
        <v/>
      </c>
      <c r="AK718" s="17" t="str" cm="1">
        <f t="array" ref="AK718">IFERROR(IF(J718="Level",INDEX($T718:$Z718,AC718+1),INDEX($T718:$Z718,AC718)),"")</f>
        <v/>
      </c>
      <c r="AL718" s="17" cm="1">
        <f t="array" ref="AL718">IFERROR(IF(J718="Level",INDEX($T718:$Z718,AD718+1),INDEX($T718:$Z718,AD718)),"")</f>
        <v>0</v>
      </c>
      <c r="AM718" s="17" t="str" cm="1">
        <f t="array" ref="AM718">IFERROR(INDEX($T718:$Z718,AE718),"")</f>
        <v/>
      </c>
      <c r="AN718" s="17" t="str" cm="1">
        <f t="array" ref="AN718">IFERROR(INDEX($T718:$Z718,AF718),"")</f>
        <v/>
      </c>
    </row>
    <row r="719" spans="1:40" ht="25.5" hidden="1" x14ac:dyDescent="0.2">
      <c r="A719" s="17" t="str">
        <f t="shared" si="66"/>
        <v>PhD Cornish Studies (Part-Time, Distance Learning) - Cornwall: PRP6HPSHPSCD</v>
      </c>
      <c r="B719" s="11" t="s">
        <v>3727</v>
      </c>
      <c r="C719" s="11" t="s">
        <v>32964</v>
      </c>
      <c r="D719" s="11" t="s">
        <v>3728</v>
      </c>
      <c r="E719" s="11" t="s">
        <v>206</v>
      </c>
      <c r="F719" s="11" t="s">
        <v>76</v>
      </c>
      <c r="G719" s="11" t="s">
        <v>32189</v>
      </c>
      <c r="H719" s="11" t="s">
        <v>72</v>
      </c>
      <c r="I719" s="11">
        <v>0</v>
      </c>
      <c r="J719" s="11" t="s">
        <v>32168</v>
      </c>
      <c r="K719" s="11" t="s">
        <v>32168</v>
      </c>
      <c r="L719" s="11">
        <v>0</v>
      </c>
      <c r="M719" s="11">
        <v>0</v>
      </c>
      <c r="N719" s="11">
        <v>0</v>
      </c>
      <c r="O719" s="11">
        <v>0</v>
      </c>
      <c r="P719" s="11">
        <v>0</v>
      </c>
      <c r="Q719" s="11">
        <v>0</v>
      </c>
      <c r="R719" s="11">
        <v>0</v>
      </c>
      <c r="S719" s="11">
        <v>0</v>
      </c>
      <c r="T719" s="11">
        <v>0</v>
      </c>
      <c r="U719" s="11">
        <v>0</v>
      </c>
      <c r="V719" s="11">
        <v>0</v>
      </c>
      <c r="W719" s="11">
        <v>0</v>
      </c>
      <c r="X719" s="11">
        <v>0</v>
      </c>
      <c r="Y719" s="11">
        <v>0</v>
      </c>
      <c r="Z719" s="11">
        <v>0</v>
      </c>
      <c r="AA719" s="12" t="s">
        <v>32952</v>
      </c>
      <c r="AB719" s="17" t="str">
        <f t="shared" si="67"/>
        <v>Programme is not compatible with this tool</v>
      </c>
      <c r="AC719" s="17" t="str">
        <f t="shared" si="68"/>
        <v/>
      </c>
      <c r="AD719" s="17">
        <f t="shared" si="69"/>
        <v>6</v>
      </c>
      <c r="AE719" s="17" t="str">
        <f t="shared" si="70"/>
        <v/>
      </c>
      <c r="AF719" s="17" t="str">
        <f t="shared" si="71"/>
        <v/>
      </c>
      <c r="AG719" s="17" t="str" cm="1">
        <f t="array" ref="AG719">IFERROR(IF(J719="Level",INDEX($M719:$S719,AC719+1),INDEX($M719:$S719,AC719)),"")</f>
        <v/>
      </c>
      <c r="AH719" s="17" cm="1">
        <f t="array" ref="AH719">IFERROR(IF(J719="Level",INDEX($M719:$S719,AD719+1),INDEX($M719:$S719,AD719)),"")</f>
        <v>0</v>
      </c>
      <c r="AI719" s="17" t="str" cm="1">
        <f t="array" ref="AI719">IFERROR(INDEX($M719:$S719,AE719),"")</f>
        <v/>
      </c>
      <c r="AJ719" s="17" t="str" cm="1">
        <f t="array" ref="AJ719">IFERROR(INDEX($M719:$S719,AF719),"")</f>
        <v/>
      </c>
      <c r="AK719" s="17" t="str" cm="1">
        <f t="array" ref="AK719">IFERROR(IF(J719="Level",INDEX($T719:$Z719,AC719+1),INDEX($T719:$Z719,AC719)),"")</f>
        <v/>
      </c>
      <c r="AL719" s="17" cm="1">
        <f t="array" ref="AL719">IFERROR(IF(J719="Level",INDEX($T719:$Z719,AD719+1),INDEX($T719:$Z719,AD719)),"")</f>
        <v>0</v>
      </c>
      <c r="AM719" s="17" t="str" cm="1">
        <f t="array" ref="AM719">IFERROR(INDEX($T719:$Z719,AE719),"")</f>
        <v/>
      </c>
      <c r="AN719" s="17" t="str" cm="1">
        <f t="array" ref="AN719">IFERROR(INDEX($T719:$Z719,AF719),"")</f>
        <v/>
      </c>
    </row>
    <row r="720" spans="1:40" hidden="1" x14ac:dyDescent="0.2">
      <c r="A720" s="17" t="str">
        <f t="shared" si="66"/>
        <v>PhD History (Part-Time, Distance Learning) - Cornwall: PRP6HPSHPSCF</v>
      </c>
      <c r="B720" s="11" t="s">
        <v>3731</v>
      </c>
      <c r="C720" s="11" t="s">
        <v>32964</v>
      </c>
      <c r="D720" s="11" t="s">
        <v>3732</v>
      </c>
      <c r="E720" s="11" t="s">
        <v>206</v>
      </c>
      <c r="F720" s="11" t="s">
        <v>76</v>
      </c>
      <c r="G720" s="11" t="s">
        <v>32189</v>
      </c>
      <c r="H720" s="11" t="s">
        <v>72</v>
      </c>
      <c r="I720" s="11">
        <v>0</v>
      </c>
      <c r="J720" s="11" t="s">
        <v>32168</v>
      </c>
      <c r="K720" s="11" t="s">
        <v>32168</v>
      </c>
      <c r="L720" s="11">
        <v>0</v>
      </c>
      <c r="M720" s="11">
        <v>0</v>
      </c>
      <c r="N720" s="11">
        <v>0</v>
      </c>
      <c r="O720" s="11">
        <v>0</v>
      </c>
      <c r="P720" s="11">
        <v>0</v>
      </c>
      <c r="Q720" s="11">
        <v>0</v>
      </c>
      <c r="R720" s="11">
        <v>0</v>
      </c>
      <c r="S720" s="11">
        <v>0</v>
      </c>
      <c r="T720" s="11">
        <v>0</v>
      </c>
      <c r="U720" s="11">
        <v>0</v>
      </c>
      <c r="V720" s="11">
        <v>0</v>
      </c>
      <c r="W720" s="11">
        <v>0</v>
      </c>
      <c r="X720" s="11">
        <v>0</v>
      </c>
      <c r="Y720" s="11">
        <v>0</v>
      </c>
      <c r="Z720" s="11">
        <v>0</v>
      </c>
      <c r="AA720" s="12" t="s">
        <v>32952</v>
      </c>
      <c r="AB720" s="17" t="str">
        <f t="shared" si="67"/>
        <v>Programme is not compatible with this tool</v>
      </c>
      <c r="AC720" s="17" t="str">
        <f t="shared" si="68"/>
        <v/>
      </c>
      <c r="AD720" s="17">
        <f t="shared" si="69"/>
        <v>6</v>
      </c>
      <c r="AE720" s="17" t="str">
        <f t="shared" si="70"/>
        <v/>
      </c>
      <c r="AF720" s="17" t="str">
        <f t="shared" si="71"/>
        <v/>
      </c>
      <c r="AG720" s="17" t="str" cm="1">
        <f t="array" ref="AG720">IFERROR(IF(J720="Level",INDEX($M720:$S720,AC720+1),INDEX($M720:$S720,AC720)),"")</f>
        <v/>
      </c>
      <c r="AH720" s="17" cm="1">
        <f t="array" ref="AH720">IFERROR(IF(J720="Level",INDEX($M720:$S720,AD720+1),INDEX($M720:$S720,AD720)),"")</f>
        <v>0</v>
      </c>
      <c r="AI720" s="17" t="str" cm="1">
        <f t="array" ref="AI720">IFERROR(INDEX($M720:$S720,AE720),"")</f>
        <v/>
      </c>
      <c r="AJ720" s="17" t="str" cm="1">
        <f t="array" ref="AJ720">IFERROR(INDEX($M720:$S720,AF720),"")</f>
        <v/>
      </c>
      <c r="AK720" s="17" t="str" cm="1">
        <f t="array" ref="AK720">IFERROR(IF(J720="Level",INDEX($T720:$Z720,AC720+1),INDEX($T720:$Z720,AC720)),"")</f>
        <v/>
      </c>
      <c r="AL720" s="17" cm="1">
        <f t="array" ref="AL720">IFERROR(IF(J720="Level",INDEX($T720:$Z720,AD720+1),INDEX($T720:$Z720,AD720)),"")</f>
        <v>0</v>
      </c>
      <c r="AM720" s="17" t="str" cm="1">
        <f t="array" ref="AM720">IFERROR(INDEX($T720:$Z720,AE720),"")</f>
        <v/>
      </c>
      <c r="AN720" s="17" t="str" cm="1">
        <f t="array" ref="AN720">IFERROR(INDEX($T720:$Z720,AF720),"")</f>
        <v/>
      </c>
    </row>
    <row r="721" spans="1:40" hidden="1" x14ac:dyDescent="0.2">
      <c r="A721" s="17" t="str">
        <f t="shared" si="66"/>
        <v>MPhil Medical History (Part-Time, Distance Learning): PRH4HPSHPS04</v>
      </c>
      <c r="B721" s="11" t="s">
        <v>2868</v>
      </c>
      <c r="C721" s="11" t="s">
        <v>32964</v>
      </c>
      <c r="D721" s="11" t="s">
        <v>32533</v>
      </c>
      <c r="E721" s="11" t="s">
        <v>217</v>
      </c>
      <c r="F721" s="11" t="s">
        <v>76</v>
      </c>
      <c r="G721" s="11" t="s">
        <v>32189</v>
      </c>
      <c r="H721" s="11" t="s">
        <v>72</v>
      </c>
      <c r="I721" s="11">
        <v>0</v>
      </c>
      <c r="J721" s="11" t="s">
        <v>32168</v>
      </c>
      <c r="K721" s="11" t="s">
        <v>32168</v>
      </c>
      <c r="L721" s="11">
        <v>0</v>
      </c>
      <c r="M721" s="11">
        <v>0</v>
      </c>
      <c r="N721" s="11">
        <v>0</v>
      </c>
      <c r="O721" s="11">
        <v>0</v>
      </c>
      <c r="P721" s="11">
        <v>0</v>
      </c>
      <c r="Q721" s="11">
        <v>0</v>
      </c>
      <c r="R721" s="11">
        <v>0</v>
      </c>
      <c r="S721" s="11">
        <v>0</v>
      </c>
      <c r="T721" s="11">
        <v>0</v>
      </c>
      <c r="U721" s="11">
        <v>0</v>
      </c>
      <c r="V721" s="11">
        <v>0</v>
      </c>
      <c r="W721" s="11">
        <v>0</v>
      </c>
      <c r="X721" s="11">
        <v>0</v>
      </c>
      <c r="Y721" s="11">
        <v>0</v>
      </c>
      <c r="Z721" s="11">
        <v>0</v>
      </c>
      <c r="AA721" s="12" t="s">
        <v>32952</v>
      </c>
      <c r="AB721" s="17" t="str">
        <f t="shared" si="67"/>
        <v>Programme is not compatible with this tool</v>
      </c>
      <c r="AC721" s="17" t="str">
        <f t="shared" si="68"/>
        <v/>
      </c>
      <c r="AD721" s="17">
        <f t="shared" si="69"/>
        <v>6</v>
      </c>
      <c r="AE721" s="17" t="str">
        <f t="shared" si="70"/>
        <v/>
      </c>
      <c r="AF721" s="17" t="str">
        <f t="shared" si="71"/>
        <v/>
      </c>
      <c r="AG721" s="17" t="str" cm="1">
        <f t="array" ref="AG721">IFERROR(IF(J721="Level",INDEX($M721:$S721,AC721+1),INDEX($M721:$S721,AC721)),"")</f>
        <v/>
      </c>
      <c r="AH721" s="17" cm="1">
        <f t="array" ref="AH721">IFERROR(IF(J721="Level",INDEX($M721:$S721,AD721+1),INDEX($M721:$S721,AD721)),"")</f>
        <v>0</v>
      </c>
      <c r="AI721" s="17" t="str" cm="1">
        <f t="array" ref="AI721">IFERROR(INDEX($M721:$S721,AE721),"")</f>
        <v/>
      </c>
      <c r="AJ721" s="17" t="str" cm="1">
        <f t="array" ref="AJ721">IFERROR(INDEX($M721:$S721,AF721),"")</f>
        <v/>
      </c>
      <c r="AK721" s="17" t="str" cm="1">
        <f t="array" ref="AK721">IFERROR(IF(J721="Level",INDEX($T721:$Z721,AC721+1),INDEX($T721:$Z721,AC721)),"")</f>
        <v/>
      </c>
      <c r="AL721" s="17" cm="1">
        <f t="array" ref="AL721">IFERROR(IF(J721="Level",INDEX($T721:$Z721,AD721+1),INDEX($T721:$Z721,AD721)),"")</f>
        <v>0</v>
      </c>
      <c r="AM721" s="17" t="str" cm="1">
        <f t="array" ref="AM721">IFERROR(INDEX($T721:$Z721,AE721),"")</f>
        <v/>
      </c>
      <c r="AN721" s="17" t="str" cm="1">
        <f t="array" ref="AN721">IFERROR(INDEX($T721:$Z721,AF721),"")</f>
        <v/>
      </c>
    </row>
    <row r="722" spans="1:40" hidden="1" x14ac:dyDescent="0.2">
      <c r="A722" s="17" t="str">
        <f t="shared" si="66"/>
        <v>MPhil Maritime History (Part-Time, Distance Learning): PRH4HPSHPS09</v>
      </c>
      <c r="B722" s="11" t="s">
        <v>2873</v>
      </c>
      <c r="C722" s="11" t="s">
        <v>32964</v>
      </c>
      <c r="D722" s="11" t="s">
        <v>32542</v>
      </c>
      <c r="E722" s="11" t="s">
        <v>217</v>
      </c>
      <c r="F722" s="11" t="s">
        <v>76</v>
      </c>
      <c r="G722" s="11" t="s">
        <v>32189</v>
      </c>
      <c r="H722" s="11" t="s">
        <v>72</v>
      </c>
      <c r="I722" s="11">
        <v>0</v>
      </c>
      <c r="J722" s="11" t="s">
        <v>32168</v>
      </c>
      <c r="K722" s="11" t="s">
        <v>32168</v>
      </c>
      <c r="L722" s="11">
        <v>0</v>
      </c>
      <c r="M722" s="11">
        <v>0</v>
      </c>
      <c r="N722" s="11">
        <v>0</v>
      </c>
      <c r="O722" s="11">
        <v>0</v>
      </c>
      <c r="P722" s="11">
        <v>0</v>
      </c>
      <c r="Q722" s="11">
        <v>0</v>
      </c>
      <c r="R722" s="11">
        <v>0</v>
      </c>
      <c r="S722" s="11">
        <v>0</v>
      </c>
      <c r="T722" s="11">
        <v>0</v>
      </c>
      <c r="U722" s="11">
        <v>0</v>
      </c>
      <c r="V722" s="11">
        <v>0</v>
      </c>
      <c r="W722" s="11">
        <v>0</v>
      </c>
      <c r="X722" s="11">
        <v>0</v>
      </c>
      <c r="Y722" s="11">
        <v>0</v>
      </c>
      <c r="Z722" s="11">
        <v>0</v>
      </c>
      <c r="AA722" s="12" t="s">
        <v>32952</v>
      </c>
      <c r="AB722" s="17" t="str">
        <f t="shared" si="67"/>
        <v>Programme is not compatible with this tool</v>
      </c>
      <c r="AC722" s="17" t="str">
        <f t="shared" si="68"/>
        <v/>
      </c>
      <c r="AD722" s="17">
        <f t="shared" si="69"/>
        <v>6</v>
      </c>
      <c r="AE722" s="17" t="str">
        <f t="shared" si="70"/>
        <v/>
      </c>
      <c r="AF722" s="17" t="str">
        <f t="shared" si="71"/>
        <v/>
      </c>
      <c r="AG722" s="17" t="str" cm="1">
        <f t="array" ref="AG722">IFERROR(IF(J722="Level",INDEX($M722:$S722,AC722+1),INDEX($M722:$S722,AC722)),"")</f>
        <v/>
      </c>
      <c r="AH722" s="17" cm="1">
        <f t="array" ref="AH722">IFERROR(IF(J722="Level",INDEX($M722:$S722,AD722+1),INDEX($M722:$S722,AD722)),"")</f>
        <v>0</v>
      </c>
      <c r="AI722" s="17" t="str" cm="1">
        <f t="array" ref="AI722">IFERROR(INDEX($M722:$S722,AE722),"")</f>
        <v/>
      </c>
      <c r="AJ722" s="17" t="str" cm="1">
        <f t="array" ref="AJ722">IFERROR(INDEX($M722:$S722,AF722),"")</f>
        <v/>
      </c>
      <c r="AK722" s="17" t="str" cm="1">
        <f t="array" ref="AK722">IFERROR(IF(J722="Level",INDEX($T722:$Z722,AC722+1),INDEX($T722:$Z722,AC722)),"")</f>
        <v/>
      </c>
      <c r="AL722" s="17" cm="1">
        <f t="array" ref="AL722">IFERROR(IF(J722="Level",INDEX($T722:$Z722,AD722+1),INDEX($T722:$Z722,AD722)),"")</f>
        <v>0</v>
      </c>
      <c r="AM722" s="17" t="str" cm="1">
        <f t="array" ref="AM722">IFERROR(INDEX($T722:$Z722,AE722),"")</f>
        <v/>
      </c>
      <c r="AN722" s="17" t="str" cm="1">
        <f t="array" ref="AN722">IFERROR(INDEX($T722:$Z722,AF722),"")</f>
        <v/>
      </c>
    </row>
    <row r="723" spans="1:40" hidden="1" x14ac:dyDescent="0.2">
      <c r="A723" s="17" t="str">
        <f t="shared" si="66"/>
        <v>MPhil History (Part-Time, Distance Learning): PRH4HPSHPS11</v>
      </c>
      <c r="B723" s="11" t="s">
        <v>2875</v>
      </c>
      <c r="C723" s="11" t="s">
        <v>32964</v>
      </c>
      <c r="D723" s="11" t="s">
        <v>32569</v>
      </c>
      <c r="E723" s="11" t="s">
        <v>217</v>
      </c>
      <c r="F723" s="11" t="s">
        <v>76</v>
      </c>
      <c r="G723" s="11" t="s">
        <v>32189</v>
      </c>
      <c r="H723" s="11" t="s">
        <v>72</v>
      </c>
      <c r="I723" s="11">
        <v>0</v>
      </c>
      <c r="J723" s="11" t="s">
        <v>32168</v>
      </c>
      <c r="K723" s="11" t="s">
        <v>32168</v>
      </c>
      <c r="L723" s="11">
        <v>0</v>
      </c>
      <c r="M723" s="11">
        <v>0</v>
      </c>
      <c r="N723" s="11">
        <v>0</v>
      </c>
      <c r="O723" s="11">
        <v>0</v>
      </c>
      <c r="P723" s="11">
        <v>0</v>
      </c>
      <c r="Q723" s="11">
        <v>0</v>
      </c>
      <c r="R723" s="11">
        <v>0</v>
      </c>
      <c r="S723" s="11">
        <v>0</v>
      </c>
      <c r="T723" s="11">
        <v>0</v>
      </c>
      <c r="U723" s="11">
        <v>0</v>
      </c>
      <c r="V723" s="11">
        <v>0</v>
      </c>
      <c r="W723" s="11">
        <v>0</v>
      </c>
      <c r="X723" s="11">
        <v>0</v>
      </c>
      <c r="Y723" s="11">
        <v>0</v>
      </c>
      <c r="Z723" s="11">
        <v>0</v>
      </c>
      <c r="AA723" s="12" t="s">
        <v>32952</v>
      </c>
      <c r="AB723" s="17" t="str">
        <f t="shared" si="67"/>
        <v>Programme is not compatible with this tool</v>
      </c>
      <c r="AC723" s="17" t="str">
        <f t="shared" si="68"/>
        <v/>
      </c>
      <c r="AD723" s="17">
        <f t="shared" si="69"/>
        <v>6</v>
      </c>
      <c r="AE723" s="17" t="str">
        <f t="shared" si="70"/>
        <v/>
      </c>
      <c r="AF723" s="17" t="str">
        <f t="shared" si="71"/>
        <v/>
      </c>
      <c r="AG723" s="17" t="str" cm="1">
        <f t="array" ref="AG723">IFERROR(IF(J723="Level",INDEX($M723:$S723,AC723+1),INDEX($M723:$S723,AC723)),"")</f>
        <v/>
      </c>
      <c r="AH723" s="17" cm="1">
        <f t="array" ref="AH723">IFERROR(IF(J723="Level",INDEX($M723:$S723,AD723+1),INDEX($M723:$S723,AD723)),"")</f>
        <v>0</v>
      </c>
      <c r="AI723" s="17" t="str" cm="1">
        <f t="array" ref="AI723">IFERROR(INDEX($M723:$S723,AE723),"")</f>
        <v/>
      </c>
      <c r="AJ723" s="17" t="str" cm="1">
        <f t="array" ref="AJ723">IFERROR(INDEX($M723:$S723,AF723),"")</f>
        <v/>
      </c>
      <c r="AK723" s="17" t="str" cm="1">
        <f t="array" ref="AK723">IFERROR(IF(J723="Level",INDEX($T723:$Z723,AC723+1),INDEX($T723:$Z723,AC723)),"")</f>
        <v/>
      </c>
      <c r="AL723" s="17" cm="1">
        <f t="array" ref="AL723">IFERROR(IF(J723="Level",INDEX($T723:$Z723,AD723+1),INDEX($T723:$Z723,AD723)),"")</f>
        <v>0</v>
      </c>
      <c r="AM723" s="17" t="str" cm="1">
        <f t="array" ref="AM723">IFERROR(INDEX($T723:$Z723,AE723),"")</f>
        <v/>
      </c>
      <c r="AN723" s="17" t="str" cm="1">
        <f t="array" ref="AN723">IFERROR(INDEX($T723:$Z723,AF723),"")</f>
        <v/>
      </c>
    </row>
    <row r="724" spans="1:40" hidden="1" x14ac:dyDescent="0.2">
      <c r="A724" s="17" t="str">
        <f t="shared" si="66"/>
        <v>MPhil Medieval Studies (Part-Time, Distance Learning): PRH4SMLSML03</v>
      </c>
      <c r="B724" s="11" t="s">
        <v>2940</v>
      </c>
      <c r="C724" s="11" t="s">
        <v>32964</v>
      </c>
      <c r="D724" s="11" t="s">
        <v>32528</v>
      </c>
      <c r="E724" s="11" t="s">
        <v>217</v>
      </c>
      <c r="F724" s="11" t="s">
        <v>76</v>
      </c>
      <c r="G724" s="11" t="s">
        <v>32189</v>
      </c>
      <c r="H724" s="11" t="s">
        <v>72</v>
      </c>
      <c r="I724" s="11">
        <v>0</v>
      </c>
      <c r="J724" s="11" t="s">
        <v>32168</v>
      </c>
      <c r="K724" s="11" t="s">
        <v>32168</v>
      </c>
      <c r="L724" s="11">
        <v>0</v>
      </c>
      <c r="M724" s="11">
        <v>0</v>
      </c>
      <c r="N724" s="11">
        <v>0</v>
      </c>
      <c r="O724" s="11">
        <v>0</v>
      </c>
      <c r="P724" s="11">
        <v>0</v>
      </c>
      <c r="Q724" s="11">
        <v>0</v>
      </c>
      <c r="R724" s="11">
        <v>0</v>
      </c>
      <c r="S724" s="11">
        <v>0</v>
      </c>
      <c r="T724" s="11">
        <v>0</v>
      </c>
      <c r="U724" s="11">
        <v>0</v>
      </c>
      <c r="V724" s="11">
        <v>0</v>
      </c>
      <c r="W724" s="11">
        <v>0</v>
      </c>
      <c r="X724" s="11">
        <v>0</v>
      </c>
      <c r="Y724" s="11">
        <v>0</v>
      </c>
      <c r="Z724" s="11">
        <v>0</v>
      </c>
      <c r="AA724" s="12" t="s">
        <v>32952</v>
      </c>
      <c r="AB724" s="17" t="str">
        <f t="shared" si="67"/>
        <v>Programme is not compatible with this tool</v>
      </c>
      <c r="AC724" s="17" t="str">
        <f t="shared" si="68"/>
        <v/>
      </c>
      <c r="AD724" s="17">
        <f t="shared" si="69"/>
        <v>6</v>
      </c>
      <c r="AE724" s="17" t="str">
        <f t="shared" si="70"/>
        <v/>
      </c>
      <c r="AF724" s="17" t="str">
        <f t="shared" si="71"/>
        <v/>
      </c>
      <c r="AG724" s="17" t="str" cm="1">
        <f t="array" ref="AG724">IFERROR(IF(J724="Level",INDEX($M724:$S724,AC724+1),INDEX($M724:$S724,AC724)),"")</f>
        <v/>
      </c>
      <c r="AH724" s="17" cm="1">
        <f t="array" ref="AH724">IFERROR(IF(J724="Level",INDEX($M724:$S724,AD724+1),INDEX($M724:$S724,AD724)),"")</f>
        <v>0</v>
      </c>
      <c r="AI724" s="17" t="str" cm="1">
        <f t="array" ref="AI724">IFERROR(INDEX($M724:$S724,AE724),"")</f>
        <v/>
      </c>
      <c r="AJ724" s="17" t="str" cm="1">
        <f t="array" ref="AJ724">IFERROR(INDEX($M724:$S724,AF724),"")</f>
        <v/>
      </c>
      <c r="AK724" s="17" t="str" cm="1">
        <f t="array" ref="AK724">IFERROR(IF(J724="Level",INDEX($T724:$Z724,AC724+1),INDEX($T724:$Z724,AC724)),"")</f>
        <v/>
      </c>
      <c r="AL724" s="17" cm="1">
        <f t="array" ref="AL724">IFERROR(IF(J724="Level",INDEX($T724:$Z724,AD724+1),INDEX($T724:$Z724,AD724)),"")</f>
        <v>0</v>
      </c>
      <c r="AM724" s="17" t="str" cm="1">
        <f t="array" ref="AM724">IFERROR(INDEX($T724:$Z724,AE724),"")</f>
        <v/>
      </c>
      <c r="AN724" s="17" t="str" cm="1">
        <f t="array" ref="AN724">IFERROR(INDEX($T724:$Z724,AF724),"")</f>
        <v/>
      </c>
    </row>
    <row r="725" spans="1:40" hidden="1" x14ac:dyDescent="0.2">
      <c r="A725" s="17" t="str">
        <f t="shared" si="66"/>
        <v>MAbyRes History (Part-time Distance, Learning): PRM4HPSHPS10</v>
      </c>
      <c r="B725" s="11" t="s">
        <v>2429</v>
      </c>
      <c r="C725" s="11" t="s">
        <v>32964</v>
      </c>
      <c r="D725" s="11" t="s">
        <v>2430</v>
      </c>
      <c r="E725" s="11" t="s">
        <v>217</v>
      </c>
      <c r="F725" s="11" t="s">
        <v>76</v>
      </c>
      <c r="G725" s="11" t="s">
        <v>32189</v>
      </c>
      <c r="H725" s="11" t="s">
        <v>72</v>
      </c>
      <c r="I725" s="11">
        <v>0</v>
      </c>
      <c r="J725" s="11" t="s">
        <v>32168</v>
      </c>
      <c r="K725" s="11" t="s">
        <v>32168</v>
      </c>
      <c r="L725" s="11">
        <v>0</v>
      </c>
      <c r="M725" s="11">
        <v>0</v>
      </c>
      <c r="N725" s="11">
        <v>0</v>
      </c>
      <c r="O725" s="11">
        <v>0</v>
      </c>
      <c r="P725" s="11">
        <v>0</v>
      </c>
      <c r="Q725" s="11">
        <v>0</v>
      </c>
      <c r="R725" s="11">
        <v>0</v>
      </c>
      <c r="S725" s="11">
        <v>0</v>
      </c>
      <c r="T725" s="11">
        <v>0</v>
      </c>
      <c r="U725" s="11">
        <v>0</v>
      </c>
      <c r="V725" s="11">
        <v>0</v>
      </c>
      <c r="W725" s="11">
        <v>0</v>
      </c>
      <c r="X725" s="11">
        <v>0</v>
      </c>
      <c r="Y725" s="11">
        <v>0</v>
      </c>
      <c r="Z725" s="11">
        <v>0</v>
      </c>
      <c r="AA725" s="12" t="s">
        <v>32952</v>
      </c>
      <c r="AB725" s="17" t="str">
        <f t="shared" si="67"/>
        <v>Programme is not compatible with this tool</v>
      </c>
      <c r="AC725" s="17" t="str">
        <f t="shared" si="68"/>
        <v/>
      </c>
      <c r="AD725" s="17">
        <f t="shared" si="69"/>
        <v>6</v>
      </c>
      <c r="AE725" s="17" t="str">
        <f t="shared" si="70"/>
        <v/>
      </c>
      <c r="AF725" s="17" t="str">
        <f t="shared" si="71"/>
        <v/>
      </c>
      <c r="AG725" s="17" t="str" cm="1">
        <f t="array" ref="AG725">IFERROR(IF(J725="Level",INDEX($M725:$S725,AC725+1),INDEX($M725:$S725,AC725)),"")</f>
        <v/>
      </c>
      <c r="AH725" s="17" cm="1">
        <f t="array" ref="AH725">IFERROR(IF(J725="Level",INDEX($M725:$S725,AD725+1),INDEX($M725:$S725,AD725)),"")</f>
        <v>0</v>
      </c>
      <c r="AI725" s="17" t="str" cm="1">
        <f t="array" ref="AI725">IFERROR(INDEX($M725:$S725,AE725),"")</f>
        <v/>
      </c>
      <c r="AJ725" s="17" t="str" cm="1">
        <f t="array" ref="AJ725">IFERROR(INDEX($M725:$S725,AF725),"")</f>
        <v/>
      </c>
      <c r="AK725" s="17" t="str" cm="1">
        <f t="array" ref="AK725">IFERROR(IF(J725="Level",INDEX($T725:$Z725,AC725+1),INDEX($T725:$Z725,AC725)),"")</f>
        <v/>
      </c>
      <c r="AL725" s="17" cm="1">
        <f t="array" ref="AL725">IFERROR(IF(J725="Level",INDEX($T725:$Z725,AD725+1),INDEX($T725:$Z725,AD725)),"")</f>
        <v>0</v>
      </c>
      <c r="AM725" s="17" t="str" cm="1">
        <f t="array" ref="AM725">IFERROR(INDEX($T725:$Z725,AE725),"")</f>
        <v/>
      </c>
      <c r="AN725" s="17" t="str" cm="1">
        <f t="array" ref="AN725">IFERROR(INDEX($T725:$Z725,AF725),"")</f>
        <v/>
      </c>
    </row>
    <row r="726" spans="1:40" hidden="1" x14ac:dyDescent="0.2">
      <c r="A726" s="17" t="str">
        <f t="shared" si="66"/>
        <v>PhD Medical History (Part-Time, Distance Learning): PRP6HPSHPS05</v>
      </c>
      <c r="B726" s="11" t="s">
        <v>3679</v>
      </c>
      <c r="C726" s="11" t="s">
        <v>32964</v>
      </c>
      <c r="D726" s="11" t="s">
        <v>3680</v>
      </c>
      <c r="E726" s="11" t="s">
        <v>217</v>
      </c>
      <c r="F726" s="11" t="s">
        <v>76</v>
      </c>
      <c r="G726" s="11" t="s">
        <v>32189</v>
      </c>
      <c r="H726" s="11" t="s">
        <v>72</v>
      </c>
      <c r="I726" s="11">
        <v>0</v>
      </c>
      <c r="J726" s="11" t="s">
        <v>32168</v>
      </c>
      <c r="K726" s="11" t="s">
        <v>32168</v>
      </c>
      <c r="L726" s="11">
        <v>0</v>
      </c>
      <c r="M726" s="11">
        <v>0</v>
      </c>
      <c r="N726" s="11">
        <v>0</v>
      </c>
      <c r="O726" s="11">
        <v>0</v>
      </c>
      <c r="P726" s="11">
        <v>0</v>
      </c>
      <c r="Q726" s="11">
        <v>0</v>
      </c>
      <c r="R726" s="11">
        <v>0</v>
      </c>
      <c r="S726" s="11">
        <v>0</v>
      </c>
      <c r="T726" s="11">
        <v>0</v>
      </c>
      <c r="U726" s="11">
        <v>0</v>
      </c>
      <c r="V726" s="11">
        <v>0</v>
      </c>
      <c r="W726" s="11">
        <v>0</v>
      </c>
      <c r="X726" s="11">
        <v>0</v>
      </c>
      <c r="Y726" s="11">
        <v>0</v>
      </c>
      <c r="Z726" s="11">
        <v>0</v>
      </c>
      <c r="AA726" s="12" t="s">
        <v>32952</v>
      </c>
      <c r="AB726" s="17" t="str">
        <f t="shared" si="67"/>
        <v>Programme is not compatible with this tool</v>
      </c>
      <c r="AC726" s="17" t="str">
        <f t="shared" si="68"/>
        <v/>
      </c>
      <c r="AD726" s="17">
        <f t="shared" si="69"/>
        <v>6</v>
      </c>
      <c r="AE726" s="17" t="str">
        <f t="shared" si="70"/>
        <v/>
      </c>
      <c r="AF726" s="17" t="str">
        <f t="shared" si="71"/>
        <v/>
      </c>
      <c r="AG726" s="17" t="str" cm="1">
        <f t="array" ref="AG726">IFERROR(IF(J726="Level",INDEX($M726:$S726,AC726+1),INDEX($M726:$S726,AC726)),"")</f>
        <v/>
      </c>
      <c r="AH726" s="17" cm="1">
        <f t="array" ref="AH726">IFERROR(IF(J726="Level",INDEX($M726:$S726,AD726+1),INDEX($M726:$S726,AD726)),"")</f>
        <v>0</v>
      </c>
      <c r="AI726" s="17" t="str" cm="1">
        <f t="array" ref="AI726">IFERROR(INDEX($M726:$S726,AE726),"")</f>
        <v/>
      </c>
      <c r="AJ726" s="17" t="str" cm="1">
        <f t="array" ref="AJ726">IFERROR(INDEX($M726:$S726,AF726),"")</f>
        <v/>
      </c>
      <c r="AK726" s="17" t="str" cm="1">
        <f t="array" ref="AK726">IFERROR(IF(J726="Level",INDEX($T726:$Z726,AC726+1),INDEX($T726:$Z726,AC726)),"")</f>
        <v/>
      </c>
      <c r="AL726" s="17" cm="1">
        <f t="array" ref="AL726">IFERROR(IF(J726="Level",INDEX($T726:$Z726,AD726+1),INDEX($T726:$Z726,AD726)),"")</f>
        <v>0</v>
      </c>
      <c r="AM726" s="17" t="str" cm="1">
        <f t="array" ref="AM726">IFERROR(INDEX($T726:$Z726,AE726),"")</f>
        <v/>
      </c>
      <c r="AN726" s="17" t="str" cm="1">
        <f t="array" ref="AN726">IFERROR(INDEX($T726:$Z726,AF726),"")</f>
        <v/>
      </c>
    </row>
    <row r="727" spans="1:40" hidden="1" x14ac:dyDescent="0.2">
      <c r="A727" s="17" t="str">
        <f t="shared" si="66"/>
        <v>PhD History (Part-Time, Distance Learning): PRP6HPSHPS07</v>
      </c>
      <c r="B727" s="11" t="s">
        <v>3683</v>
      </c>
      <c r="C727" s="11" t="s">
        <v>32964</v>
      </c>
      <c r="D727" s="11" t="s">
        <v>3684</v>
      </c>
      <c r="E727" s="11" t="s">
        <v>217</v>
      </c>
      <c r="F727" s="11" t="s">
        <v>76</v>
      </c>
      <c r="G727" s="11" t="s">
        <v>32189</v>
      </c>
      <c r="H727" s="11" t="s">
        <v>72</v>
      </c>
      <c r="I727" s="11">
        <v>0</v>
      </c>
      <c r="J727" s="11" t="s">
        <v>32168</v>
      </c>
      <c r="K727" s="11" t="s">
        <v>32168</v>
      </c>
      <c r="L727" s="11">
        <v>0</v>
      </c>
      <c r="M727" s="11">
        <v>0</v>
      </c>
      <c r="N727" s="11">
        <v>0</v>
      </c>
      <c r="O727" s="11">
        <v>0</v>
      </c>
      <c r="P727" s="11">
        <v>0</v>
      </c>
      <c r="Q727" s="11">
        <v>0</v>
      </c>
      <c r="R727" s="11">
        <v>0</v>
      </c>
      <c r="S727" s="11">
        <v>0</v>
      </c>
      <c r="T727" s="11">
        <v>0</v>
      </c>
      <c r="U727" s="11">
        <v>0</v>
      </c>
      <c r="V727" s="11">
        <v>0</v>
      </c>
      <c r="W727" s="11">
        <v>0</v>
      </c>
      <c r="X727" s="11">
        <v>0</v>
      </c>
      <c r="Y727" s="11">
        <v>0</v>
      </c>
      <c r="Z727" s="11">
        <v>0</v>
      </c>
      <c r="AA727" s="12" t="s">
        <v>32952</v>
      </c>
      <c r="AB727" s="17" t="str">
        <f t="shared" si="67"/>
        <v>Programme is not compatible with this tool</v>
      </c>
      <c r="AC727" s="17" t="str">
        <f t="shared" si="68"/>
        <v/>
      </c>
      <c r="AD727" s="17">
        <f t="shared" si="69"/>
        <v>6</v>
      </c>
      <c r="AE727" s="17" t="str">
        <f t="shared" si="70"/>
        <v/>
      </c>
      <c r="AF727" s="17" t="str">
        <f t="shared" si="71"/>
        <v/>
      </c>
      <c r="AG727" s="17" t="str" cm="1">
        <f t="array" ref="AG727">IFERROR(IF(J727="Level",INDEX($M727:$S727,AC727+1),INDEX($M727:$S727,AC727)),"")</f>
        <v/>
      </c>
      <c r="AH727" s="17" cm="1">
        <f t="array" ref="AH727">IFERROR(IF(J727="Level",INDEX($M727:$S727,AD727+1),INDEX($M727:$S727,AD727)),"")</f>
        <v>0</v>
      </c>
      <c r="AI727" s="17" t="str" cm="1">
        <f t="array" ref="AI727">IFERROR(INDEX($M727:$S727,AE727),"")</f>
        <v/>
      </c>
      <c r="AJ727" s="17" t="str" cm="1">
        <f t="array" ref="AJ727">IFERROR(INDEX($M727:$S727,AF727),"")</f>
        <v/>
      </c>
      <c r="AK727" s="17" t="str" cm="1">
        <f t="array" ref="AK727">IFERROR(IF(J727="Level",INDEX($T727:$Z727,AC727+1),INDEX($T727:$Z727,AC727)),"")</f>
        <v/>
      </c>
      <c r="AL727" s="17" cm="1">
        <f t="array" ref="AL727">IFERROR(IF(J727="Level",INDEX($T727:$Z727,AD727+1),INDEX($T727:$Z727,AD727)),"")</f>
        <v>0</v>
      </c>
      <c r="AM727" s="17" t="str" cm="1">
        <f t="array" ref="AM727">IFERROR(INDEX($T727:$Z727,AE727),"")</f>
        <v/>
      </c>
      <c r="AN727" s="17" t="str" cm="1">
        <f t="array" ref="AN727">IFERROR(INDEX($T727:$Z727,AF727),"")</f>
        <v/>
      </c>
    </row>
    <row r="728" spans="1:40" hidden="1" x14ac:dyDescent="0.2">
      <c r="A728" s="17" t="str">
        <f t="shared" si="66"/>
        <v>PhD Maritime History (Part-Time, Distance Learning): PRP6HPSHPS08</v>
      </c>
      <c r="B728" s="11" t="s">
        <v>3685</v>
      </c>
      <c r="C728" s="11" t="s">
        <v>32964</v>
      </c>
      <c r="D728" s="11" t="s">
        <v>3686</v>
      </c>
      <c r="E728" s="11" t="s">
        <v>217</v>
      </c>
      <c r="F728" s="11" t="s">
        <v>76</v>
      </c>
      <c r="G728" s="11" t="s">
        <v>32189</v>
      </c>
      <c r="H728" s="11" t="s">
        <v>72</v>
      </c>
      <c r="I728" s="11">
        <v>0</v>
      </c>
      <c r="J728" s="11" t="s">
        <v>32168</v>
      </c>
      <c r="K728" s="11" t="s">
        <v>32168</v>
      </c>
      <c r="L728" s="11">
        <v>0</v>
      </c>
      <c r="M728" s="11">
        <v>0</v>
      </c>
      <c r="N728" s="11">
        <v>0</v>
      </c>
      <c r="O728" s="11">
        <v>0</v>
      </c>
      <c r="P728" s="11">
        <v>0</v>
      </c>
      <c r="Q728" s="11">
        <v>0</v>
      </c>
      <c r="R728" s="11">
        <v>0</v>
      </c>
      <c r="S728" s="11">
        <v>0</v>
      </c>
      <c r="T728" s="11">
        <v>0</v>
      </c>
      <c r="U728" s="11">
        <v>0</v>
      </c>
      <c r="V728" s="11">
        <v>0</v>
      </c>
      <c r="W728" s="11">
        <v>0</v>
      </c>
      <c r="X728" s="11">
        <v>0</v>
      </c>
      <c r="Y728" s="11">
        <v>0</v>
      </c>
      <c r="Z728" s="11">
        <v>0</v>
      </c>
      <c r="AA728" s="12" t="s">
        <v>32952</v>
      </c>
      <c r="AB728" s="17" t="str">
        <f t="shared" si="67"/>
        <v>Programme is not compatible with this tool</v>
      </c>
      <c r="AC728" s="17" t="str">
        <f t="shared" si="68"/>
        <v/>
      </c>
      <c r="AD728" s="17">
        <f t="shared" si="69"/>
        <v>6</v>
      </c>
      <c r="AE728" s="17" t="str">
        <f t="shared" si="70"/>
        <v/>
      </c>
      <c r="AF728" s="17" t="str">
        <f t="shared" si="71"/>
        <v/>
      </c>
      <c r="AG728" s="17" t="str" cm="1">
        <f t="array" ref="AG728">IFERROR(IF(J728="Level",INDEX($M728:$S728,AC728+1),INDEX($M728:$S728,AC728)),"")</f>
        <v/>
      </c>
      <c r="AH728" s="17" cm="1">
        <f t="array" ref="AH728">IFERROR(IF(J728="Level",INDEX($M728:$S728,AD728+1),INDEX($M728:$S728,AD728)),"")</f>
        <v>0</v>
      </c>
      <c r="AI728" s="17" t="str" cm="1">
        <f t="array" ref="AI728">IFERROR(INDEX($M728:$S728,AE728),"")</f>
        <v/>
      </c>
      <c r="AJ728" s="17" t="str" cm="1">
        <f t="array" ref="AJ728">IFERROR(INDEX($M728:$S728,AF728),"")</f>
        <v/>
      </c>
      <c r="AK728" s="17" t="str" cm="1">
        <f t="array" ref="AK728">IFERROR(IF(J728="Level",INDEX($T728:$Z728,AC728+1),INDEX($T728:$Z728,AC728)),"")</f>
        <v/>
      </c>
      <c r="AL728" s="17" cm="1">
        <f t="array" ref="AL728">IFERROR(IF(J728="Level",INDEX($T728:$Z728,AD728+1),INDEX($T728:$Z728,AD728)),"")</f>
        <v>0</v>
      </c>
      <c r="AM728" s="17" t="str" cm="1">
        <f t="array" ref="AM728">IFERROR(INDEX($T728:$Z728,AE728),"")</f>
        <v/>
      </c>
      <c r="AN728" s="17" t="str" cm="1">
        <f t="array" ref="AN728">IFERROR(INDEX($T728:$Z728,AF728),"")</f>
        <v/>
      </c>
    </row>
    <row r="729" spans="1:40" hidden="1" x14ac:dyDescent="0.2">
      <c r="A729" s="17" t="str">
        <f t="shared" si="66"/>
        <v>PhD History (QUEX) (Part-Time, Distance Learning): PRP6HPSHPS28</v>
      </c>
      <c r="B729" s="11" t="s">
        <v>3719</v>
      </c>
      <c r="C729" s="11" t="s">
        <v>32964</v>
      </c>
      <c r="D729" s="11" t="s">
        <v>3720</v>
      </c>
      <c r="E729" s="11" t="s">
        <v>217</v>
      </c>
      <c r="F729" s="11" t="s">
        <v>76</v>
      </c>
      <c r="G729" s="11" t="s">
        <v>32189</v>
      </c>
      <c r="H729" s="11" t="s">
        <v>72</v>
      </c>
      <c r="I729" s="11">
        <v>0</v>
      </c>
      <c r="J729" s="11" t="s">
        <v>32168</v>
      </c>
      <c r="K729" s="11" t="s">
        <v>32168</v>
      </c>
      <c r="L729" s="11">
        <v>0</v>
      </c>
      <c r="M729" s="11">
        <v>0</v>
      </c>
      <c r="N729" s="11">
        <v>0</v>
      </c>
      <c r="O729" s="11">
        <v>0</v>
      </c>
      <c r="P729" s="11">
        <v>0</v>
      </c>
      <c r="Q729" s="11">
        <v>0</v>
      </c>
      <c r="R729" s="11">
        <v>0</v>
      </c>
      <c r="S729" s="11">
        <v>0</v>
      </c>
      <c r="T729" s="11">
        <v>0</v>
      </c>
      <c r="U729" s="11">
        <v>0</v>
      </c>
      <c r="V729" s="11">
        <v>0</v>
      </c>
      <c r="W729" s="11">
        <v>0</v>
      </c>
      <c r="X729" s="11">
        <v>0</v>
      </c>
      <c r="Y729" s="11">
        <v>0</v>
      </c>
      <c r="Z729" s="11">
        <v>0</v>
      </c>
      <c r="AA729" s="12" t="s">
        <v>32952</v>
      </c>
      <c r="AB729" s="17" t="str">
        <f t="shared" si="67"/>
        <v>Programme is not compatible with this tool</v>
      </c>
      <c r="AC729" s="17" t="str">
        <f t="shared" si="68"/>
        <v/>
      </c>
      <c r="AD729" s="17">
        <f t="shared" si="69"/>
        <v>6</v>
      </c>
      <c r="AE729" s="17" t="str">
        <f t="shared" si="70"/>
        <v/>
      </c>
      <c r="AF729" s="17" t="str">
        <f t="shared" si="71"/>
        <v/>
      </c>
      <c r="AG729" s="17" t="str" cm="1">
        <f t="array" ref="AG729">IFERROR(IF(J729="Level",INDEX($M729:$S729,AC729+1),INDEX($M729:$S729,AC729)),"")</f>
        <v/>
      </c>
      <c r="AH729" s="17" cm="1">
        <f t="array" ref="AH729">IFERROR(IF(J729="Level",INDEX($M729:$S729,AD729+1),INDEX($M729:$S729,AD729)),"")</f>
        <v>0</v>
      </c>
      <c r="AI729" s="17" t="str" cm="1">
        <f t="array" ref="AI729">IFERROR(INDEX($M729:$S729,AE729),"")</f>
        <v/>
      </c>
      <c r="AJ729" s="17" t="str" cm="1">
        <f t="array" ref="AJ729">IFERROR(INDEX($M729:$S729,AF729),"")</f>
        <v/>
      </c>
      <c r="AK729" s="17" t="str" cm="1">
        <f t="array" ref="AK729">IFERROR(IF(J729="Level",INDEX($T729:$Z729,AC729+1),INDEX($T729:$Z729,AC729)),"")</f>
        <v/>
      </c>
      <c r="AL729" s="17" cm="1">
        <f t="array" ref="AL729">IFERROR(IF(J729="Level",INDEX($T729:$Z729,AD729+1),INDEX($T729:$Z729,AD729)),"")</f>
        <v>0</v>
      </c>
      <c r="AM729" s="17" t="str" cm="1">
        <f t="array" ref="AM729">IFERROR(INDEX($T729:$Z729,AE729),"")</f>
        <v/>
      </c>
      <c r="AN729" s="17" t="str" cm="1">
        <f t="array" ref="AN729">IFERROR(INDEX($T729:$Z729,AF729),"")</f>
        <v/>
      </c>
    </row>
    <row r="730" spans="1:40" hidden="1" x14ac:dyDescent="0.2">
      <c r="A730" s="17" t="str">
        <f t="shared" si="66"/>
        <v>PhD Medieval Studies (Part-Time, Distance Learning): PRP6SMLSML08</v>
      </c>
      <c r="B730" s="11" t="s">
        <v>3843</v>
      </c>
      <c r="C730" s="11" t="s">
        <v>32964</v>
      </c>
      <c r="D730" s="11" t="s">
        <v>3844</v>
      </c>
      <c r="E730" s="11" t="s">
        <v>217</v>
      </c>
      <c r="F730" s="11" t="s">
        <v>76</v>
      </c>
      <c r="G730" s="11" t="s">
        <v>32189</v>
      </c>
      <c r="H730" s="11" t="s">
        <v>72</v>
      </c>
      <c r="I730" s="11">
        <v>0</v>
      </c>
      <c r="J730" s="11" t="s">
        <v>32168</v>
      </c>
      <c r="K730" s="11" t="s">
        <v>32168</v>
      </c>
      <c r="L730" s="11">
        <v>0</v>
      </c>
      <c r="M730" s="11">
        <v>0</v>
      </c>
      <c r="N730" s="11">
        <v>0</v>
      </c>
      <c r="O730" s="11">
        <v>0</v>
      </c>
      <c r="P730" s="11">
        <v>0</v>
      </c>
      <c r="Q730" s="11">
        <v>0</v>
      </c>
      <c r="R730" s="11">
        <v>0</v>
      </c>
      <c r="S730" s="11">
        <v>0</v>
      </c>
      <c r="T730" s="11">
        <v>0</v>
      </c>
      <c r="U730" s="11">
        <v>0</v>
      </c>
      <c r="V730" s="11">
        <v>0</v>
      </c>
      <c r="W730" s="11">
        <v>0</v>
      </c>
      <c r="X730" s="11">
        <v>0</v>
      </c>
      <c r="Y730" s="11">
        <v>0</v>
      </c>
      <c r="Z730" s="11">
        <v>0</v>
      </c>
      <c r="AA730" s="12" t="s">
        <v>32952</v>
      </c>
      <c r="AB730" s="17" t="str">
        <f t="shared" si="67"/>
        <v>Programme is not compatible with this tool</v>
      </c>
      <c r="AC730" s="17" t="str">
        <f t="shared" si="68"/>
        <v/>
      </c>
      <c r="AD730" s="17">
        <f t="shared" si="69"/>
        <v>6</v>
      </c>
      <c r="AE730" s="17" t="str">
        <f t="shared" si="70"/>
        <v/>
      </c>
      <c r="AF730" s="17" t="str">
        <f t="shared" si="71"/>
        <v/>
      </c>
      <c r="AG730" s="17" t="str" cm="1">
        <f t="array" ref="AG730">IFERROR(IF(J730="Level",INDEX($M730:$S730,AC730+1),INDEX($M730:$S730,AC730)),"")</f>
        <v/>
      </c>
      <c r="AH730" s="17" cm="1">
        <f t="array" ref="AH730">IFERROR(IF(J730="Level",INDEX($M730:$S730,AD730+1),INDEX($M730:$S730,AD730)),"")</f>
        <v>0</v>
      </c>
      <c r="AI730" s="17" t="str" cm="1">
        <f t="array" ref="AI730">IFERROR(INDEX($M730:$S730,AE730),"")</f>
        <v/>
      </c>
      <c r="AJ730" s="17" t="str" cm="1">
        <f t="array" ref="AJ730">IFERROR(INDEX($M730:$S730,AF730),"")</f>
        <v/>
      </c>
      <c r="AK730" s="17" t="str" cm="1">
        <f t="array" ref="AK730">IFERROR(IF(J730="Level",INDEX($T730:$Z730,AC730+1),INDEX($T730:$Z730,AC730)),"")</f>
        <v/>
      </c>
      <c r="AL730" s="17" cm="1">
        <f t="array" ref="AL730">IFERROR(IF(J730="Level",INDEX($T730:$Z730,AD730+1),INDEX($T730:$Z730,AD730)),"")</f>
        <v>0</v>
      </c>
      <c r="AM730" s="17" t="str" cm="1">
        <f t="array" ref="AM730">IFERROR(INDEX($T730:$Z730,AE730),"")</f>
        <v/>
      </c>
      <c r="AN730" s="17" t="str" cm="1">
        <f t="array" ref="AN730">IFERROR(INDEX($T730:$Z730,AF730),"")</f>
        <v/>
      </c>
    </row>
    <row r="731" spans="1:40" ht="25.5" hidden="1" x14ac:dyDescent="0.2">
      <c r="A731" s="17" t="str">
        <f t="shared" si="66"/>
        <v>MPhil Ethno-Political Studies (Part-Time, Distance Learning): PRH4HPSHPS05</v>
      </c>
      <c r="B731" s="11" t="s">
        <v>2869</v>
      </c>
      <c r="C731" s="11" t="s">
        <v>32964</v>
      </c>
      <c r="D731" s="11" t="s">
        <v>32608</v>
      </c>
      <c r="E731" s="11" t="s">
        <v>261</v>
      </c>
      <c r="F731" s="11" t="s">
        <v>76</v>
      </c>
      <c r="G731" s="11" t="s">
        <v>32189</v>
      </c>
      <c r="H731" s="11" t="s">
        <v>72</v>
      </c>
      <c r="I731" s="11">
        <v>0</v>
      </c>
      <c r="J731" s="11" t="s">
        <v>32168</v>
      </c>
      <c r="K731" s="11" t="s">
        <v>32168</v>
      </c>
      <c r="L731" s="11">
        <v>0</v>
      </c>
      <c r="M731" s="11">
        <v>0</v>
      </c>
      <c r="N731" s="11">
        <v>0</v>
      </c>
      <c r="O731" s="11">
        <v>0</v>
      </c>
      <c r="P731" s="11">
        <v>0</v>
      </c>
      <c r="Q731" s="11">
        <v>0</v>
      </c>
      <c r="R731" s="11">
        <v>0</v>
      </c>
      <c r="S731" s="11">
        <v>0</v>
      </c>
      <c r="T731" s="11">
        <v>0</v>
      </c>
      <c r="U731" s="11">
        <v>0</v>
      </c>
      <c r="V731" s="11">
        <v>0</v>
      </c>
      <c r="W731" s="11">
        <v>0</v>
      </c>
      <c r="X731" s="11">
        <v>0</v>
      </c>
      <c r="Y731" s="11">
        <v>0</v>
      </c>
      <c r="Z731" s="11">
        <v>0</v>
      </c>
      <c r="AA731" s="12" t="s">
        <v>32952</v>
      </c>
      <c r="AB731" s="17" t="str">
        <f t="shared" si="67"/>
        <v>Programme is not compatible with this tool</v>
      </c>
      <c r="AC731" s="17" t="str">
        <f t="shared" si="68"/>
        <v/>
      </c>
      <c r="AD731" s="17">
        <f t="shared" si="69"/>
        <v>6</v>
      </c>
      <c r="AE731" s="17" t="str">
        <f t="shared" si="70"/>
        <v/>
      </c>
      <c r="AF731" s="17" t="str">
        <f t="shared" si="71"/>
        <v/>
      </c>
      <c r="AG731" s="17" t="str" cm="1">
        <f t="array" ref="AG731">IFERROR(IF(J731="Level",INDEX($M731:$S731,AC731+1),INDEX($M731:$S731,AC731)),"")</f>
        <v/>
      </c>
      <c r="AH731" s="17" cm="1">
        <f t="array" ref="AH731">IFERROR(IF(J731="Level",INDEX($M731:$S731,AD731+1),INDEX($M731:$S731,AD731)),"")</f>
        <v>0</v>
      </c>
      <c r="AI731" s="17" t="str" cm="1">
        <f t="array" ref="AI731">IFERROR(INDEX($M731:$S731,AE731),"")</f>
        <v/>
      </c>
      <c r="AJ731" s="17" t="str" cm="1">
        <f t="array" ref="AJ731">IFERROR(INDEX($M731:$S731,AF731),"")</f>
        <v/>
      </c>
      <c r="AK731" s="17" t="str" cm="1">
        <f t="array" ref="AK731">IFERROR(IF(J731="Level",INDEX($T731:$Z731,AC731+1),INDEX($T731:$Z731,AC731)),"")</f>
        <v/>
      </c>
      <c r="AL731" s="17" cm="1">
        <f t="array" ref="AL731">IFERROR(IF(J731="Level",INDEX($T731:$Z731,AD731+1),INDEX($T731:$Z731,AD731)),"")</f>
        <v>0</v>
      </c>
      <c r="AM731" s="17" t="str" cm="1">
        <f t="array" ref="AM731">IFERROR(INDEX($T731:$Z731,AE731),"")</f>
        <v/>
      </c>
      <c r="AN731" s="17" t="str" cm="1">
        <f t="array" ref="AN731">IFERROR(INDEX($T731:$Z731,AF731),"")</f>
        <v/>
      </c>
    </row>
    <row r="732" spans="1:40" hidden="1" x14ac:dyDescent="0.2">
      <c r="A732" s="17" t="str">
        <f t="shared" si="66"/>
        <v>MPhil Palestine Studies (Part-Time, Distance Learning): PRH4IAIIAI03</v>
      </c>
      <c r="B732" s="11" t="s">
        <v>2904</v>
      </c>
      <c r="C732" s="11" t="s">
        <v>32964</v>
      </c>
      <c r="D732" s="11" t="s">
        <v>32511</v>
      </c>
      <c r="E732" s="11" t="s">
        <v>261</v>
      </c>
      <c r="F732" s="11" t="s">
        <v>76</v>
      </c>
      <c r="G732" s="11" t="s">
        <v>32189</v>
      </c>
      <c r="H732" s="11" t="s">
        <v>72</v>
      </c>
      <c r="I732" s="11">
        <v>0</v>
      </c>
      <c r="J732" s="11" t="s">
        <v>32168</v>
      </c>
      <c r="K732" s="11" t="s">
        <v>32168</v>
      </c>
      <c r="L732" s="11">
        <v>0</v>
      </c>
      <c r="M732" s="11">
        <v>0</v>
      </c>
      <c r="N732" s="11">
        <v>0</v>
      </c>
      <c r="O732" s="11">
        <v>0</v>
      </c>
      <c r="P732" s="11">
        <v>0</v>
      </c>
      <c r="Q732" s="11">
        <v>0</v>
      </c>
      <c r="R732" s="11">
        <v>0</v>
      </c>
      <c r="S732" s="11">
        <v>0</v>
      </c>
      <c r="T732" s="11">
        <v>0</v>
      </c>
      <c r="U732" s="11">
        <v>0</v>
      </c>
      <c r="V732" s="11">
        <v>0</v>
      </c>
      <c r="W732" s="11">
        <v>0</v>
      </c>
      <c r="X732" s="11">
        <v>0</v>
      </c>
      <c r="Y732" s="11">
        <v>0</v>
      </c>
      <c r="Z732" s="11">
        <v>0</v>
      </c>
      <c r="AA732" s="12" t="s">
        <v>32952</v>
      </c>
      <c r="AB732" s="17" t="str">
        <f t="shared" si="67"/>
        <v>Programme is not compatible with this tool</v>
      </c>
      <c r="AC732" s="17" t="str">
        <f t="shared" si="68"/>
        <v/>
      </c>
      <c r="AD732" s="17">
        <f t="shared" si="69"/>
        <v>6</v>
      </c>
      <c r="AE732" s="17" t="str">
        <f t="shared" si="70"/>
        <v/>
      </c>
      <c r="AF732" s="17" t="str">
        <f t="shared" si="71"/>
        <v/>
      </c>
      <c r="AG732" s="17" t="str" cm="1">
        <f t="array" ref="AG732">IFERROR(IF(J732="Level",INDEX($M732:$S732,AC732+1),INDEX($M732:$S732,AC732)),"")</f>
        <v/>
      </c>
      <c r="AH732" s="17" cm="1">
        <f t="array" ref="AH732">IFERROR(IF(J732="Level",INDEX($M732:$S732,AD732+1),INDEX($M732:$S732,AD732)),"")</f>
        <v>0</v>
      </c>
      <c r="AI732" s="17" t="str" cm="1">
        <f t="array" ref="AI732">IFERROR(INDEX($M732:$S732,AE732),"")</f>
        <v/>
      </c>
      <c r="AJ732" s="17" t="str" cm="1">
        <f t="array" ref="AJ732">IFERROR(INDEX($M732:$S732,AF732),"")</f>
        <v/>
      </c>
      <c r="AK732" s="17" t="str" cm="1">
        <f t="array" ref="AK732">IFERROR(IF(J732="Level",INDEX($T732:$Z732,AC732+1),INDEX($T732:$Z732,AC732)),"")</f>
        <v/>
      </c>
      <c r="AL732" s="17" cm="1">
        <f t="array" ref="AL732">IFERROR(IF(J732="Level",INDEX($T732:$Z732,AD732+1),INDEX($T732:$Z732,AD732)),"")</f>
        <v>0</v>
      </c>
      <c r="AM732" s="17" t="str" cm="1">
        <f t="array" ref="AM732">IFERROR(INDEX($T732:$Z732,AE732),"")</f>
        <v/>
      </c>
      <c r="AN732" s="17" t="str" cm="1">
        <f t="array" ref="AN732">IFERROR(INDEX($T732:$Z732,AF732),"")</f>
        <v/>
      </c>
    </row>
    <row r="733" spans="1:40" hidden="1" x14ac:dyDescent="0.2">
      <c r="A733" s="17" t="str">
        <f t="shared" si="66"/>
        <v>MPhil Middle East Politics (Part-Time, Distance Learning): PRH4IAIIAI04</v>
      </c>
      <c r="B733" s="11" t="s">
        <v>2905</v>
      </c>
      <c r="C733" s="11" t="s">
        <v>32964</v>
      </c>
      <c r="D733" s="11" t="s">
        <v>32525</v>
      </c>
      <c r="E733" s="11" t="s">
        <v>261</v>
      </c>
      <c r="F733" s="11" t="s">
        <v>76</v>
      </c>
      <c r="G733" s="11" t="s">
        <v>32189</v>
      </c>
      <c r="H733" s="11" t="s">
        <v>72</v>
      </c>
      <c r="I733" s="11">
        <v>0</v>
      </c>
      <c r="J733" s="11" t="s">
        <v>32168</v>
      </c>
      <c r="K733" s="11" t="s">
        <v>32168</v>
      </c>
      <c r="L733" s="11">
        <v>0</v>
      </c>
      <c r="M733" s="11">
        <v>0</v>
      </c>
      <c r="N733" s="11">
        <v>0</v>
      </c>
      <c r="O733" s="11">
        <v>0</v>
      </c>
      <c r="P733" s="11">
        <v>0</v>
      </c>
      <c r="Q733" s="11">
        <v>0</v>
      </c>
      <c r="R733" s="11">
        <v>0</v>
      </c>
      <c r="S733" s="11">
        <v>0</v>
      </c>
      <c r="T733" s="11">
        <v>0</v>
      </c>
      <c r="U733" s="11">
        <v>0</v>
      </c>
      <c r="V733" s="11">
        <v>0</v>
      </c>
      <c r="W733" s="11">
        <v>0</v>
      </c>
      <c r="X733" s="11">
        <v>0</v>
      </c>
      <c r="Y733" s="11">
        <v>0</v>
      </c>
      <c r="Z733" s="11">
        <v>0</v>
      </c>
      <c r="AA733" s="12" t="s">
        <v>32952</v>
      </c>
      <c r="AB733" s="17" t="str">
        <f t="shared" si="67"/>
        <v>Programme is not compatible with this tool</v>
      </c>
      <c r="AC733" s="17" t="str">
        <f t="shared" si="68"/>
        <v/>
      </c>
      <c r="AD733" s="17">
        <f t="shared" si="69"/>
        <v>6</v>
      </c>
      <c r="AE733" s="17" t="str">
        <f t="shared" si="70"/>
        <v/>
      </c>
      <c r="AF733" s="17" t="str">
        <f t="shared" si="71"/>
        <v/>
      </c>
      <c r="AG733" s="17" t="str" cm="1">
        <f t="array" ref="AG733">IFERROR(IF(J733="Level",INDEX($M733:$S733,AC733+1),INDEX($M733:$S733,AC733)),"")</f>
        <v/>
      </c>
      <c r="AH733" s="17" cm="1">
        <f t="array" ref="AH733">IFERROR(IF(J733="Level",INDEX($M733:$S733,AD733+1),INDEX($M733:$S733,AD733)),"")</f>
        <v>0</v>
      </c>
      <c r="AI733" s="17" t="str" cm="1">
        <f t="array" ref="AI733">IFERROR(INDEX($M733:$S733,AE733),"")</f>
        <v/>
      </c>
      <c r="AJ733" s="17" t="str" cm="1">
        <f t="array" ref="AJ733">IFERROR(INDEX($M733:$S733,AF733),"")</f>
        <v/>
      </c>
      <c r="AK733" s="17" t="str" cm="1">
        <f t="array" ref="AK733">IFERROR(IF(J733="Level",INDEX($T733:$Z733,AC733+1),INDEX($T733:$Z733,AC733)),"")</f>
        <v/>
      </c>
      <c r="AL733" s="17" cm="1">
        <f t="array" ref="AL733">IFERROR(IF(J733="Level",INDEX($T733:$Z733,AD733+1),INDEX($T733:$Z733,AD733)),"")</f>
        <v>0</v>
      </c>
      <c r="AM733" s="17" t="str" cm="1">
        <f t="array" ref="AM733">IFERROR(INDEX($T733:$Z733,AE733),"")</f>
        <v/>
      </c>
      <c r="AN733" s="17" t="str" cm="1">
        <f t="array" ref="AN733">IFERROR(INDEX($T733:$Z733,AF733),"")</f>
        <v/>
      </c>
    </row>
    <row r="734" spans="1:40" ht="25.5" hidden="1" x14ac:dyDescent="0.2">
      <c r="A734" s="17" t="str">
        <f t="shared" si="66"/>
        <v>MPhil Arab and Islamic Studies (Part-Time, Distance Learning): PRH4IAIIAI05</v>
      </c>
      <c r="B734" s="11" t="s">
        <v>2906</v>
      </c>
      <c r="C734" s="11" t="s">
        <v>32964</v>
      </c>
      <c r="D734" s="11" t="s">
        <v>32660</v>
      </c>
      <c r="E734" s="11" t="s">
        <v>261</v>
      </c>
      <c r="F734" s="11" t="s">
        <v>76</v>
      </c>
      <c r="G734" s="11" t="s">
        <v>32189</v>
      </c>
      <c r="H734" s="11" t="s">
        <v>72</v>
      </c>
      <c r="I734" s="11">
        <v>0</v>
      </c>
      <c r="J734" s="11" t="s">
        <v>32168</v>
      </c>
      <c r="K734" s="11" t="s">
        <v>32168</v>
      </c>
      <c r="L734" s="11">
        <v>0</v>
      </c>
      <c r="M734" s="11">
        <v>0</v>
      </c>
      <c r="N734" s="11">
        <v>0</v>
      </c>
      <c r="O734" s="11">
        <v>0</v>
      </c>
      <c r="P734" s="11">
        <v>0</v>
      </c>
      <c r="Q734" s="11">
        <v>0</v>
      </c>
      <c r="R734" s="11">
        <v>0</v>
      </c>
      <c r="S734" s="11">
        <v>0</v>
      </c>
      <c r="T734" s="11">
        <v>0</v>
      </c>
      <c r="U734" s="11">
        <v>0</v>
      </c>
      <c r="V734" s="11">
        <v>0</v>
      </c>
      <c r="W734" s="11">
        <v>0</v>
      </c>
      <c r="X734" s="11">
        <v>0</v>
      </c>
      <c r="Y734" s="11">
        <v>0</v>
      </c>
      <c r="Z734" s="11">
        <v>0</v>
      </c>
      <c r="AA734" s="12" t="s">
        <v>32952</v>
      </c>
      <c r="AB734" s="17" t="str">
        <f t="shared" si="67"/>
        <v>Programme is not compatible with this tool</v>
      </c>
      <c r="AC734" s="17" t="str">
        <f t="shared" si="68"/>
        <v/>
      </c>
      <c r="AD734" s="17">
        <f t="shared" si="69"/>
        <v>6</v>
      </c>
      <c r="AE734" s="17" t="str">
        <f t="shared" si="70"/>
        <v/>
      </c>
      <c r="AF734" s="17" t="str">
        <f t="shared" si="71"/>
        <v/>
      </c>
      <c r="AG734" s="17" t="str" cm="1">
        <f t="array" ref="AG734">IFERROR(IF(J734="Level",INDEX($M734:$S734,AC734+1),INDEX($M734:$S734,AC734)),"")</f>
        <v/>
      </c>
      <c r="AH734" s="17" cm="1">
        <f t="array" ref="AH734">IFERROR(IF(J734="Level",INDEX($M734:$S734,AD734+1),INDEX($M734:$S734,AD734)),"")</f>
        <v>0</v>
      </c>
      <c r="AI734" s="17" t="str" cm="1">
        <f t="array" ref="AI734">IFERROR(INDEX($M734:$S734,AE734),"")</f>
        <v/>
      </c>
      <c r="AJ734" s="17" t="str" cm="1">
        <f t="array" ref="AJ734">IFERROR(INDEX($M734:$S734,AF734),"")</f>
        <v/>
      </c>
      <c r="AK734" s="17" t="str" cm="1">
        <f t="array" ref="AK734">IFERROR(IF(J734="Level",INDEX($T734:$Z734,AC734+1),INDEX($T734:$Z734,AC734)),"")</f>
        <v/>
      </c>
      <c r="AL734" s="17" cm="1">
        <f t="array" ref="AL734">IFERROR(IF(J734="Level",INDEX($T734:$Z734,AD734+1),INDEX($T734:$Z734,AD734)),"")</f>
        <v>0</v>
      </c>
      <c r="AM734" s="17" t="str" cm="1">
        <f t="array" ref="AM734">IFERROR(INDEX($T734:$Z734,AE734),"")</f>
        <v/>
      </c>
      <c r="AN734" s="17" t="str" cm="1">
        <f t="array" ref="AN734">IFERROR(INDEX($T734:$Z734,AF734),"")</f>
        <v/>
      </c>
    </row>
    <row r="735" spans="1:40" hidden="1" x14ac:dyDescent="0.2">
      <c r="A735" s="17" t="str">
        <f t="shared" si="66"/>
        <v>MPhil Kurdish Studies (Part-Time, Distance Learning): PRH4IAIIAI08</v>
      </c>
      <c r="B735" s="11" t="s">
        <v>2909</v>
      </c>
      <c r="C735" s="11" t="s">
        <v>32964</v>
      </c>
      <c r="D735" s="11" t="s">
        <v>32563</v>
      </c>
      <c r="E735" s="11" t="s">
        <v>261</v>
      </c>
      <c r="F735" s="11" t="s">
        <v>76</v>
      </c>
      <c r="G735" s="11" t="s">
        <v>32189</v>
      </c>
      <c r="H735" s="11" t="s">
        <v>72</v>
      </c>
      <c r="I735" s="11">
        <v>0</v>
      </c>
      <c r="J735" s="11" t="s">
        <v>32168</v>
      </c>
      <c r="K735" s="11" t="s">
        <v>32168</v>
      </c>
      <c r="L735" s="11">
        <v>0</v>
      </c>
      <c r="M735" s="11">
        <v>0</v>
      </c>
      <c r="N735" s="11">
        <v>0</v>
      </c>
      <c r="O735" s="11">
        <v>0</v>
      </c>
      <c r="P735" s="11">
        <v>0</v>
      </c>
      <c r="Q735" s="11">
        <v>0</v>
      </c>
      <c r="R735" s="11">
        <v>0</v>
      </c>
      <c r="S735" s="11">
        <v>0</v>
      </c>
      <c r="T735" s="11">
        <v>0</v>
      </c>
      <c r="U735" s="11">
        <v>0</v>
      </c>
      <c r="V735" s="11">
        <v>0</v>
      </c>
      <c r="W735" s="11">
        <v>0</v>
      </c>
      <c r="X735" s="11">
        <v>0</v>
      </c>
      <c r="Y735" s="11">
        <v>0</v>
      </c>
      <c r="Z735" s="11">
        <v>0</v>
      </c>
      <c r="AA735" s="12" t="s">
        <v>32952</v>
      </c>
      <c r="AB735" s="17" t="str">
        <f t="shared" si="67"/>
        <v>Programme is not compatible with this tool</v>
      </c>
      <c r="AC735" s="17" t="str">
        <f t="shared" si="68"/>
        <v/>
      </c>
      <c r="AD735" s="17">
        <f t="shared" si="69"/>
        <v>6</v>
      </c>
      <c r="AE735" s="17" t="str">
        <f t="shared" si="70"/>
        <v/>
      </c>
      <c r="AF735" s="17" t="str">
        <f t="shared" si="71"/>
        <v/>
      </c>
      <c r="AG735" s="17" t="str" cm="1">
        <f t="array" ref="AG735">IFERROR(IF(J735="Level",INDEX($M735:$S735,AC735+1),INDEX($M735:$S735,AC735)),"")</f>
        <v/>
      </c>
      <c r="AH735" s="17" cm="1">
        <f t="array" ref="AH735">IFERROR(IF(J735="Level",INDEX($M735:$S735,AD735+1),INDEX($M735:$S735,AD735)),"")</f>
        <v>0</v>
      </c>
      <c r="AI735" s="17" t="str" cm="1">
        <f t="array" ref="AI735">IFERROR(INDEX($M735:$S735,AE735),"")</f>
        <v/>
      </c>
      <c r="AJ735" s="17" t="str" cm="1">
        <f t="array" ref="AJ735">IFERROR(INDEX($M735:$S735,AF735),"")</f>
        <v/>
      </c>
      <c r="AK735" s="17" t="str" cm="1">
        <f t="array" ref="AK735">IFERROR(IF(J735="Level",INDEX($T735:$Z735,AC735+1),INDEX($T735:$Z735,AC735)),"")</f>
        <v/>
      </c>
      <c r="AL735" s="17" cm="1">
        <f t="array" ref="AL735">IFERROR(IF(J735="Level",INDEX($T735:$Z735,AD735+1),INDEX($T735:$Z735,AD735)),"")</f>
        <v>0</v>
      </c>
      <c r="AM735" s="17" t="str" cm="1">
        <f t="array" ref="AM735">IFERROR(INDEX($T735:$Z735,AE735),"")</f>
        <v/>
      </c>
      <c r="AN735" s="17" t="str" cm="1">
        <f t="array" ref="AN735">IFERROR(INDEX($T735:$Z735,AF735),"")</f>
        <v/>
      </c>
    </row>
    <row r="736" spans="1:40" ht="25.5" hidden="1" x14ac:dyDescent="0.2">
      <c r="A736" s="17" t="str">
        <f t="shared" si="66"/>
        <v>PhDbyPub Arab and Islamic Studies (Part-Time, Distance Learning): PRP2IAIIAI04</v>
      </c>
      <c r="B736" s="11" t="s">
        <v>3942</v>
      </c>
      <c r="C736" s="11" t="s">
        <v>32964</v>
      </c>
      <c r="D736" s="11" t="s">
        <v>3943</v>
      </c>
      <c r="E736" s="11" t="s">
        <v>261</v>
      </c>
      <c r="F736" s="11" t="s">
        <v>76</v>
      </c>
      <c r="G736" s="11" t="s">
        <v>32189</v>
      </c>
      <c r="H736" s="11" t="s">
        <v>72</v>
      </c>
      <c r="I736" s="11">
        <v>0</v>
      </c>
      <c r="J736" s="11" t="s">
        <v>32168</v>
      </c>
      <c r="K736" s="11" t="s">
        <v>32168</v>
      </c>
      <c r="L736" s="11">
        <v>0</v>
      </c>
      <c r="M736" s="11">
        <v>0</v>
      </c>
      <c r="N736" s="11">
        <v>0</v>
      </c>
      <c r="O736" s="11">
        <v>0</v>
      </c>
      <c r="P736" s="11">
        <v>0</v>
      </c>
      <c r="Q736" s="11">
        <v>0</v>
      </c>
      <c r="R736" s="11">
        <v>0</v>
      </c>
      <c r="S736" s="11">
        <v>0</v>
      </c>
      <c r="T736" s="11">
        <v>0</v>
      </c>
      <c r="U736" s="11">
        <v>0</v>
      </c>
      <c r="V736" s="11">
        <v>0</v>
      </c>
      <c r="W736" s="11">
        <v>0</v>
      </c>
      <c r="X736" s="11">
        <v>0</v>
      </c>
      <c r="Y736" s="11">
        <v>0</v>
      </c>
      <c r="Z736" s="11">
        <v>0</v>
      </c>
      <c r="AA736" s="12" t="s">
        <v>32952</v>
      </c>
      <c r="AB736" s="17" t="str">
        <f t="shared" si="67"/>
        <v>Programme is not compatible with this tool</v>
      </c>
      <c r="AC736" s="17" t="str">
        <f t="shared" si="68"/>
        <v/>
      </c>
      <c r="AD736" s="17">
        <f t="shared" si="69"/>
        <v>6</v>
      </c>
      <c r="AE736" s="17" t="str">
        <f t="shared" si="70"/>
        <v/>
      </c>
      <c r="AF736" s="17" t="str">
        <f t="shared" si="71"/>
        <v/>
      </c>
      <c r="AG736" s="17" t="str" cm="1">
        <f t="array" ref="AG736">IFERROR(IF(J736="Level",INDEX($M736:$S736,AC736+1),INDEX($M736:$S736,AC736)),"")</f>
        <v/>
      </c>
      <c r="AH736" s="17" cm="1">
        <f t="array" ref="AH736">IFERROR(IF(J736="Level",INDEX($M736:$S736,AD736+1),INDEX($M736:$S736,AD736)),"")</f>
        <v>0</v>
      </c>
      <c r="AI736" s="17" t="str" cm="1">
        <f t="array" ref="AI736">IFERROR(INDEX($M736:$S736,AE736),"")</f>
        <v/>
      </c>
      <c r="AJ736" s="17" t="str" cm="1">
        <f t="array" ref="AJ736">IFERROR(INDEX($M736:$S736,AF736),"")</f>
        <v/>
      </c>
      <c r="AK736" s="17" t="str" cm="1">
        <f t="array" ref="AK736">IFERROR(IF(J736="Level",INDEX($T736:$Z736,AC736+1),INDEX($T736:$Z736,AC736)),"")</f>
        <v/>
      </c>
      <c r="AL736" s="17" cm="1">
        <f t="array" ref="AL736">IFERROR(IF(J736="Level",INDEX($T736:$Z736,AD736+1),INDEX($T736:$Z736,AD736)),"")</f>
        <v>0</v>
      </c>
      <c r="AM736" s="17" t="str" cm="1">
        <f t="array" ref="AM736">IFERROR(INDEX($T736:$Z736,AE736),"")</f>
        <v/>
      </c>
      <c r="AN736" s="17" t="str" cm="1">
        <f t="array" ref="AN736">IFERROR(INDEX($T736:$Z736,AF736),"")</f>
        <v/>
      </c>
    </row>
    <row r="737" spans="1:40" ht="25.5" hidden="1" x14ac:dyDescent="0.2">
      <c r="A737" s="17" t="str">
        <f t="shared" si="66"/>
        <v>PhDbyPub Middle East Politics (Part-Time, Distance Learning): PRP2IAIIAI05</v>
      </c>
      <c r="B737" s="11" t="s">
        <v>3944</v>
      </c>
      <c r="C737" s="11" t="s">
        <v>32964</v>
      </c>
      <c r="D737" s="11" t="s">
        <v>3945</v>
      </c>
      <c r="E737" s="11" t="s">
        <v>261</v>
      </c>
      <c r="F737" s="11" t="s">
        <v>76</v>
      </c>
      <c r="G737" s="11" t="s">
        <v>32189</v>
      </c>
      <c r="H737" s="11" t="s">
        <v>72</v>
      </c>
      <c r="I737" s="11">
        <v>0</v>
      </c>
      <c r="J737" s="11" t="s">
        <v>32168</v>
      </c>
      <c r="K737" s="11" t="s">
        <v>32168</v>
      </c>
      <c r="L737" s="11">
        <v>0</v>
      </c>
      <c r="M737" s="11">
        <v>0</v>
      </c>
      <c r="N737" s="11">
        <v>0</v>
      </c>
      <c r="O737" s="11">
        <v>0</v>
      </c>
      <c r="P737" s="11">
        <v>0</v>
      </c>
      <c r="Q737" s="11">
        <v>0</v>
      </c>
      <c r="R737" s="11">
        <v>0</v>
      </c>
      <c r="S737" s="11">
        <v>0</v>
      </c>
      <c r="T737" s="11">
        <v>0</v>
      </c>
      <c r="U737" s="11">
        <v>0</v>
      </c>
      <c r="V737" s="11">
        <v>0</v>
      </c>
      <c r="W737" s="11">
        <v>0</v>
      </c>
      <c r="X737" s="11">
        <v>0</v>
      </c>
      <c r="Y737" s="11">
        <v>0</v>
      </c>
      <c r="Z737" s="11">
        <v>0</v>
      </c>
      <c r="AA737" s="12" t="s">
        <v>32952</v>
      </c>
      <c r="AB737" s="17" t="str">
        <f t="shared" si="67"/>
        <v>Programme is not compatible with this tool</v>
      </c>
      <c r="AC737" s="17" t="str">
        <f t="shared" si="68"/>
        <v/>
      </c>
      <c r="AD737" s="17">
        <f t="shared" si="69"/>
        <v>6</v>
      </c>
      <c r="AE737" s="17" t="str">
        <f t="shared" si="70"/>
        <v/>
      </c>
      <c r="AF737" s="17" t="str">
        <f t="shared" si="71"/>
        <v/>
      </c>
      <c r="AG737" s="17" t="str" cm="1">
        <f t="array" ref="AG737">IFERROR(IF(J737="Level",INDEX($M737:$S737,AC737+1),INDEX($M737:$S737,AC737)),"")</f>
        <v/>
      </c>
      <c r="AH737" s="17" cm="1">
        <f t="array" ref="AH737">IFERROR(IF(J737="Level",INDEX($M737:$S737,AD737+1),INDEX($M737:$S737,AD737)),"")</f>
        <v>0</v>
      </c>
      <c r="AI737" s="17" t="str" cm="1">
        <f t="array" ref="AI737">IFERROR(INDEX($M737:$S737,AE737),"")</f>
        <v/>
      </c>
      <c r="AJ737" s="17" t="str" cm="1">
        <f t="array" ref="AJ737">IFERROR(INDEX($M737:$S737,AF737),"")</f>
        <v/>
      </c>
      <c r="AK737" s="17" t="str" cm="1">
        <f t="array" ref="AK737">IFERROR(IF(J737="Level",INDEX($T737:$Z737,AC737+1),INDEX($T737:$Z737,AC737)),"")</f>
        <v/>
      </c>
      <c r="AL737" s="17" cm="1">
        <f t="array" ref="AL737">IFERROR(IF(J737="Level",INDEX($T737:$Z737,AD737+1),INDEX($T737:$Z737,AD737)),"")</f>
        <v>0</v>
      </c>
      <c r="AM737" s="17" t="str" cm="1">
        <f t="array" ref="AM737">IFERROR(INDEX($T737:$Z737,AE737),"")</f>
        <v/>
      </c>
      <c r="AN737" s="17" t="str" cm="1">
        <f t="array" ref="AN737">IFERROR(INDEX($T737:$Z737,AF737),"")</f>
        <v/>
      </c>
    </row>
    <row r="738" spans="1:40" ht="25.5" hidden="1" x14ac:dyDescent="0.2">
      <c r="A738" s="17" t="str">
        <f t="shared" si="66"/>
        <v>PhD Ethno-Political Studies (Part-Time, Distance Learning): PRP6HPSHPS06</v>
      </c>
      <c r="B738" s="11" t="s">
        <v>3681</v>
      </c>
      <c r="C738" s="11" t="s">
        <v>32964</v>
      </c>
      <c r="D738" s="11" t="s">
        <v>3682</v>
      </c>
      <c r="E738" s="11" t="s">
        <v>261</v>
      </c>
      <c r="F738" s="11" t="s">
        <v>76</v>
      </c>
      <c r="G738" s="11" t="s">
        <v>32189</v>
      </c>
      <c r="H738" s="11" t="s">
        <v>72</v>
      </c>
      <c r="I738" s="11">
        <v>0</v>
      </c>
      <c r="J738" s="11" t="s">
        <v>32168</v>
      </c>
      <c r="K738" s="11" t="s">
        <v>32168</v>
      </c>
      <c r="L738" s="11">
        <v>0</v>
      </c>
      <c r="M738" s="11">
        <v>0</v>
      </c>
      <c r="N738" s="11">
        <v>0</v>
      </c>
      <c r="O738" s="11">
        <v>0</v>
      </c>
      <c r="P738" s="11">
        <v>0</v>
      </c>
      <c r="Q738" s="11">
        <v>0</v>
      </c>
      <c r="R738" s="11">
        <v>0</v>
      </c>
      <c r="S738" s="11">
        <v>0</v>
      </c>
      <c r="T738" s="11">
        <v>0</v>
      </c>
      <c r="U738" s="11">
        <v>0</v>
      </c>
      <c r="V738" s="11">
        <v>0</v>
      </c>
      <c r="W738" s="11">
        <v>0</v>
      </c>
      <c r="X738" s="11">
        <v>0</v>
      </c>
      <c r="Y738" s="11">
        <v>0</v>
      </c>
      <c r="Z738" s="11">
        <v>0</v>
      </c>
      <c r="AA738" s="12" t="s">
        <v>32952</v>
      </c>
      <c r="AB738" s="17" t="str">
        <f t="shared" si="67"/>
        <v>Programme is not compatible with this tool</v>
      </c>
      <c r="AC738" s="17" t="str">
        <f t="shared" si="68"/>
        <v/>
      </c>
      <c r="AD738" s="17">
        <f t="shared" si="69"/>
        <v>6</v>
      </c>
      <c r="AE738" s="17" t="str">
        <f t="shared" si="70"/>
        <v/>
      </c>
      <c r="AF738" s="17" t="str">
        <f t="shared" si="71"/>
        <v/>
      </c>
      <c r="AG738" s="17" t="str" cm="1">
        <f t="array" ref="AG738">IFERROR(IF(J738="Level",INDEX($M738:$S738,AC738+1),INDEX($M738:$S738,AC738)),"")</f>
        <v/>
      </c>
      <c r="AH738" s="17" cm="1">
        <f t="array" ref="AH738">IFERROR(IF(J738="Level",INDEX($M738:$S738,AD738+1),INDEX($M738:$S738,AD738)),"")</f>
        <v>0</v>
      </c>
      <c r="AI738" s="17" t="str" cm="1">
        <f t="array" ref="AI738">IFERROR(INDEX($M738:$S738,AE738),"")</f>
        <v/>
      </c>
      <c r="AJ738" s="17" t="str" cm="1">
        <f t="array" ref="AJ738">IFERROR(INDEX($M738:$S738,AF738),"")</f>
        <v/>
      </c>
      <c r="AK738" s="17" t="str" cm="1">
        <f t="array" ref="AK738">IFERROR(IF(J738="Level",INDEX($T738:$Z738,AC738+1),INDEX($T738:$Z738,AC738)),"")</f>
        <v/>
      </c>
      <c r="AL738" s="17" cm="1">
        <f t="array" ref="AL738">IFERROR(IF(J738="Level",INDEX($T738:$Z738,AD738+1),INDEX($T738:$Z738,AD738)),"")</f>
        <v>0</v>
      </c>
      <c r="AM738" s="17" t="str" cm="1">
        <f t="array" ref="AM738">IFERROR(INDEX($T738:$Z738,AE738),"")</f>
        <v/>
      </c>
      <c r="AN738" s="17" t="str" cm="1">
        <f t="array" ref="AN738">IFERROR(INDEX($T738:$Z738,AF738),"")</f>
        <v/>
      </c>
    </row>
    <row r="739" spans="1:40" hidden="1" x14ac:dyDescent="0.2">
      <c r="A739" s="17" t="str">
        <f t="shared" si="66"/>
        <v>PhD Palestine Studies (Part-Time, Distance Learning): PRP6IAIIAI03</v>
      </c>
      <c r="B739" s="11" t="s">
        <v>3747</v>
      </c>
      <c r="C739" s="11" t="s">
        <v>32964</v>
      </c>
      <c r="D739" s="11" t="s">
        <v>3748</v>
      </c>
      <c r="E739" s="11" t="s">
        <v>261</v>
      </c>
      <c r="F739" s="11" t="s">
        <v>76</v>
      </c>
      <c r="G739" s="11" t="s">
        <v>32189</v>
      </c>
      <c r="H739" s="11" t="s">
        <v>72</v>
      </c>
      <c r="I739" s="11">
        <v>0</v>
      </c>
      <c r="J739" s="11" t="s">
        <v>32168</v>
      </c>
      <c r="K739" s="11" t="s">
        <v>32168</v>
      </c>
      <c r="L739" s="11">
        <v>0</v>
      </c>
      <c r="M739" s="11">
        <v>0</v>
      </c>
      <c r="N739" s="11">
        <v>0</v>
      </c>
      <c r="O739" s="11">
        <v>0</v>
      </c>
      <c r="P739" s="11">
        <v>0</v>
      </c>
      <c r="Q739" s="11">
        <v>0</v>
      </c>
      <c r="R739" s="11">
        <v>0</v>
      </c>
      <c r="S739" s="11">
        <v>0</v>
      </c>
      <c r="T739" s="11">
        <v>0</v>
      </c>
      <c r="U739" s="11">
        <v>0</v>
      </c>
      <c r="V739" s="11">
        <v>0</v>
      </c>
      <c r="W739" s="11">
        <v>0</v>
      </c>
      <c r="X739" s="11">
        <v>0</v>
      </c>
      <c r="Y739" s="11">
        <v>0</v>
      </c>
      <c r="Z739" s="11">
        <v>0</v>
      </c>
      <c r="AA739" s="12" t="s">
        <v>32952</v>
      </c>
      <c r="AB739" s="17" t="str">
        <f t="shared" si="67"/>
        <v>Programme is not compatible with this tool</v>
      </c>
      <c r="AC739" s="17" t="str">
        <f t="shared" si="68"/>
        <v/>
      </c>
      <c r="AD739" s="17">
        <f t="shared" si="69"/>
        <v>6</v>
      </c>
      <c r="AE739" s="17" t="str">
        <f t="shared" si="70"/>
        <v/>
      </c>
      <c r="AF739" s="17" t="str">
        <f t="shared" si="71"/>
        <v/>
      </c>
      <c r="AG739" s="17" t="str" cm="1">
        <f t="array" ref="AG739">IFERROR(IF(J739="Level",INDEX($M739:$S739,AC739+1),INDEX($M739:$S739,AC739)),"")</f>
        <v/>
      </c>
      <c r="AH739" s="17" cm="1">
        <f t="array" ref="AH739">IFERROR(IF(J739="Level",INDEX($M739:$S739,AD739+1),INDEX($M739:$S739,AD739)),"")</f>
        <v>0</v>
      </c>
      <c r="AI739" s="17" t="str" cm="1">
        <f t="array" ref="AI739">IFERROR(INDEX($M739:$S739,AE739),"")</f>
        <v/>
      </c>
      <c r="AJ739" s="17" t="str" cm="1">
        <f t="array" ref="AJ739">IFERROR(INDEX($M739:$S739,AF739),"")</f>
        <v/>
      </c>
      <c r="AK739" s="17" t="str" cm="1">
        <f t="array" ref="AK739">IFERROR(IF(J739="Level",INDEX($T739:$Z739,AC739+1),INDEX($T739:$Z739,AC739)),"")</f>
        <v/>
      </c>
      <c r="AL739" s="17" cm="1">
        <f t="array" ref="AL739">IFERROR(IF(J739="Level",INDEX($T739:$Z739,AD739+1),INDEX($T739:$Z739,AD739)),"")</f>
        <v>0</v>
      </c>
      <c r="AM739" s="17" t="str" cm="1">
        <f t="array" ref="AM739">IFERROR(INDEX($T739:$Z739,AE739),"")</f>
        <v/>
      </c>
      <c r="AN739" s="17" t="str" cm="1">
        <f t="array" ref="AN739">IFERROR(INDEX($T739:$Z739,AF739),"")</f>
        <v/>
      </c>
    </row>
    <row r="740" spans="1:40" hidden="1" x14ac:dyDescent="0.2">
      <c r="A740" s="17" t="str">
        <f t="shared" si="66"/>
        <v>PhD Middle East Politics (Part-Time, Distance Learning): PRP6IAIIAI04</v>
      </c>
      <c r="B740" s="11" t="s">
        <v>3749</v>
      </c>
      <c r="C740" s="11" t="s">
        <v>32964</v>
      </c>
      <c r="D740" s="11" t="s">
        <v>3750</v>
      </c>
      <c r="E740" s="11" t="s">
        <v>261</v>
      </c>
      <c r="F740" s="11" t="s">
        <v>76</v>
      </c>
      <c r="G740" s="11" t="s">
        <v>32189</v>
      </c>
      <c r="H740" s="11" t="s">
        <v>72</v>
      </c>
      <c r="I740" s="11">
        <v>0</v>
      </c>
      <c r="J740" s="11" t="s">
        <v>32168</v>
      </c>
      <c r="K740" s="11" t="s">
        <v>32168</v>
      </c>
      <c r="L740" s="11">
        <v>0</v>
      </c>
      <c r="M740" s="11">
        <v>0</v>
      </c>
      <c r="N740" s="11">
        <v>0</v>
      </c>
      <c r="O740" s="11">
        <v>0</v>
      </c>
      <c r="P740" s="11">
        <v>0</v>
      </c>
      <c r="Q740" s="11">
        <v>0</v>
      </c>
      <c r="R740" s="11">
        <v>0</v>
      </c>
      <c r="S740" s="11">
        <v>0</v>
      </c>
      <c r="T740" s="11">
        <v>0</v>
      </c>
      <c r="U740" s="11">
        <v>0</v>
      </c>
      <c r="V740" s="11">
        <v>0</v>
      </c>
      <c r="W740" s="11">
        <v>0</v>
      </c>
      <c r="X740" s="11">
        <v>0</v>
      </c>
      <c r="Y740" s="11">
        <v>0</v>
      </c>
      <c r="Z740" s="11">
        <v>0</v>
      </c>
      <c r="AA740" s="12" t="s">
        <v>32952</v>
      </c>
      <c r="AB740" s="17" t="str">
        <f t="shared" si="67"/>
        <v>Programme is not compatible with this tool</v>
      </c>
      <c r="AC740" s="17" t="str">
        <f t="shared" si="68"/>
        <v/>
      </c>
      <c r="AD740" s="17">
        <f t="shared" si="69"/>
        <v>6</v>
      </c>
      <c r="AE740" s="17" t="str">
        <f t="shared" si="70"/>
        <v/>
      </c>
      <c r="AF740" s="17" t="str">
        <f t="shared" si="71"/>
        <v/>
      </c>
      <c r="AG740" s="17" t="str" cm="1">
        <f t="array" ref="AG740">IFERROR(IF(J740="Level",INDEX($M740:$S740,AC740+1),INDEX($M740:$S740,AC740)),"")</f>
        <v/>
      </c>
      <c r="AH740" s="17" cm="1">
        <f t="array" ref="AH740">IFERROR(IF(J740="Level",INDEX($M740:$S740,AD740+1),INDEX($M740:$S740,AD740)),"")</f>
        <v>0</v>
      </c>
      <c r="AI740" s="17" t="str" cm="1">
        <f t="array" ref="AI740">IFERROR(INDEX($M740:$S740,AE740),"")</f>
        <v/>
      </c>
      <c r="AJ740" s="17" t="str" cm="1">
        <f t="array" ref="AJ740">IFERROR(INDEX($M740:$S740,AF740),"")</f>
        <v/>
      </c>
      <c r="AK740" s="17" t="str" cm="1">
        <f t="array" ref="AK740">IFERROR(IF(J740="Level",INDEX($T740:$Z740,AC740+1),INDEX($T740:$Z740,AC740)),"")</f>
        <v/>
      </c>
      <c r="AL740" s="17" cm="1">
        <f t="array" ref="AL740">IFERROR(IF(J740="Level",INDEX($T740:$Z740,AD740+1),INDEX($T740:$Z740,AD740)),"")</f>
        <v>0</v>
      </c>
      <c r="AM740" s="17" t="str" cm="1">
        <f t="array" ref="AM740">IFERROR(INDEX($T740:$Z740,AE740),"")</f>
        <v/>
      </c>
      <c r="AN740" s="17" t="str" cm="1">
        <f t="array" ref="AN740">IFERROR(INDEX($T740:$Z740,AF740),"")</f>
        <v/>
      </c>
    </row>
    <row r="741" spans="1:40" ht="25.5" hidden="1" x14ac:dyDescent="0.2">
      <c r="A741" s="17" t="str">
        <f t="shared" si="66"/>
        <v>PhD Arab and Islamic Studies (Part-Time, Distance Learning): PRP6IAIIAI05</v>
      </c>
      <c r="B741" s="11" t="s">
        <v>3751</v>
      </c>
      <c r="C741" s="11" t="s">
        <v>32964</v>
      </c>
      <c r="D741" s="11" t="s">
        <v>3752</v>
      </c>
      <c r="E741" s="11" t="s">
        <v>261</v>
      </c>
      <c r="F741" s="11" t="s">
        <v>76</v>
      </c>
      <c r="G741" s="11" t="s">
        <v>32189</v>
      </c>
      <c r="H741" s="11" t="s">
        <v>72</v>
      </c>
      <c r="I741" s="11">
        <v>0</v>
      </c>
      <c r="J741" s="11" t="s">
        <v>32168</v>
      </c>
      <c r="K741" s="11" t="s">
        <v>32168</v>
      </c>
      <c r="L741" s="11">
        <v>0</v>
      </c>
      <c r="M741" s="11">
        <v>0</v>
      </c>
      <c r="N741" s="11">
        <v>0</v>
      </c>
      <c r="O741" s="11">
        <v>0</v>
      </c>
      <c r="P741" s="11">
        <v>0</v>
      </c>
      <c r="Q741" s="11">
        <v>0</v>
      </c>
      <c r="R741" s="11">
        <v>0</v>
      </c>
      <c r="S741" s="11">
        <v>0</v>
      </c>
      <c r="T741" s="11">
        <v>0</v>
      </c>
      <c r="U741" s="11">
        <v>0</v>
      </c>
      <c r="V741" s="11">
        <v>0</v>
      </c>
      <c r="W741" s="11">
        <v>0</v>
      </c>
      <c r="X741" s="11">
        <v>0</v>
      </c>
      <c r="Y741" s="11">
        <v>0</v>
      </c>
      <c r="Z741" s="11">
        <v>0</v>
      </c>
      <c r="AA741" s="12" t="s">
        <v>32952</v>
      </c>
      <c r="AB741" s="17" t="str">
        <f t="shared" si="67"/>
        <v>Programme is not compatible with this tool</v>
      </c>
      <c r="AC741" s="17" t="str">
        <f t="shared" si="68"/>
        <v/>
      </c>
      <c r="AD741" s="17">
        <f t="shared" si="69"/>
        <v>6</v>
      </c>
      <c r="AE741" s="17" t="str">
        <f t="shared" si="70"/>
        <v/>
      </c>
      <c r="AF741" s="17" t="str">
        <f t="shared" si="71"/>
        <v/>
      </c>
      <c r="AG741" s="17" t="str" cm="1">
        <f t="array" ref="AG741">IFERROR(IF(J741="Level",INDEX($M741:$S741,AC741+1),INDEX($M741:$S741,AC741)),"")</f>
        <v/>
      </c>
      <c r="AH741" s="17" cm="1">
        <f t="array" ref="AH741">IFERROR(IF(J741="Level",INDEX($M741:$S741,AD741+1),INDEX($M741:$S741,AD741)),"")</f>
        <v>0</v>
      </c>
      <c r="AI741" s="17" t="str" cm="1">
        <f t="array" ref="AI741">IFERROR(INDEX($M741:$S741,AE741),"")</f>
        <v/>
      </c>
      <c r="AJ741" s="17" t="str" cm="1">
        <f t="array" ref="AJ741">IFERROR(INDEX($M741:$S741,AF741),"")</f>
        <v/>
      </c>
      <c r="AK741" s="17" t="str" cm="1">
        <f t="array" ref="AK741">IFERROR(IF(J741="Level",INDEX($T741:$Z741,AC741+1),INDEX($T741:$Z741,AC741)),"")</f>
        <v/>
      </c>
      <c r="AL741" s="17" cm="1">
        <f t="array" ref="AL741">IFERROR(IF(J741="Level",INDEX($T741:$Z741,AD741+1),INDEX($T741:$Z741,AD741)),"")</f>
        <v>0</v>
      </c>
      <c r="AM741" s="17" t="str" cm="1">
        <f t="array" ref="AM741">IFERROR(INDEX($T741:$Z741,AE741),"")</f>
        <v/>
      </c>
      <c r="AN741" s="17" t="str" cm="1">
        <f t="array" ref="AN741">IFERROR(INDEX($T741:$Z741,AF741),"")</f>
        <v/>
      </c>
    </row>
    <row r="742" spans="1:40" hidden="1" x14ac:dyDescent="0.2">
      <c r="A742" s="17" t="str">
        <f t="shared" si="66"/>
        <v>PhD Kurdish Studies (Part-Time, Distance Learning): PRP6IAIIAI08</v>
      </c>
      <c r="B742" s="11" t="s">
        <v>3757</v>
      </c>
      <c r="C742" s="11" t="s">
        <v>32964</v>
      </c>
      <c r="D742" s="11" t="s">
        <v>3758</v>
      </c>
      <c r="E742" s="11" t="s">
        <v>261</v>
      </c>
      <c r="F742" s="11" t="s">
        <v>76</v>
      </c>
      <c r="G742" s="11" t="s">
        <v>32189</v>
      </c>
      <c r="H742" s="11" t="s">
        <v>72</v>
      </c>
      <c r="I742" s="11">
        <v>0</v>
      </c>
      <c r="J742" s="11" t="s">
        <v>32168</v>
      </c>
      <c r="K742" s="11" t="s">
        <v>32168</v>
      </c>
      <c r="L742" s="11">
        <v>0</v>
      </c>
      <c r="M742" s="11">
        <v>0</v>
      </c>
      <c r="N742" s="11">
        <v>0</v>
      </c>
      <c r="O742" s="11">
        <v>0</v>
      </c>
      <c r="P742" s="11">
        <v>0</v>
      </c>
      <c r="Q742" s="11">
        <v>0</v>
      </c>
      <c r="R742" s="11">
        <v>0</v>
      </c>
      <c r="S742" s="11">
        <v>0</v>
      </c>
      <c r="T742" s="11">
        <v>0</v>
      </c>
      <c r="U742" s="11">
        <v>0</v>
      </c>
      <c r="V742" s="11">
        <v>0</v>
      </c>
      <c r="W742" s="11">
        <v>0</v>
      </c>
      <c r="X742" s="11">
        <v>0</v>
      </c>
      <c r="Y742" s="11">
        <v>0</v>
      </c>
      <c r="Z742" s="11">
        <v>0</v>
      </c>
      <c r="AA742" s="12" t="s">
        <v>32952</v>
      </c>
      <c r="AB742" s="17" t="str">
        <f t="shared" si="67"/>
        <v>Programme is not compatible with this tool</v>
      </c>
      <c r="AC742" s="17" t="str">
        <f t="shared" si="68"/>
        <v/>
      </c>
      <c r="AD742" s="17">
        <f t="shared" si="69"/>
        <v>6</v>
      </c>
      <c r="AE742" s="17" t="str">
        <f t="shared" si="70"/>
        <v/>
      </c>
      <c r="AF742" s="17" t="str">
        <f t="shared" si="71"/>
        <v/>
      </c>
      <c r="AG742" s="17" t="str" cm="1">
        <f t="array" ref="AG742">IFERROR(IF(J742="Level",INDEX($M742:$S742,AC742+1),INDEX($M742:$S742,AC742)),"")</f>
        <v/>
      </c>
      <c r="AH742" s="17" cm="1">
        <f t="array" ref="AH742">IFERROR(IF(J742="Level",INDEX($M742:$S742,AD742+1),INDEX($M742:$S742,AD742)),"")</f>
        <v>0</v>
      </c>
      <c r="AI742" s="17" t="str" cm="1">
        <f t="array" ref="AI742">IFERROR(INDEX($M742:$S742,AE742),"")</f>
        <v/>
      </c>
      <c r="AJ742" s="17" t="str" cm="1">
        <f t="array" ref="AJ742">IFERROR(INDEX($M742:$S742,AF742),"")</f>
        <v/>
      </c>
      <c r="AK742" s="17" t="str" cm="1">
        <f t="array" ref="AK742">IFERROR(IF(J742="Level",INDEX($T742:$Z742,AC742+1),INDEX($T742:$Z742,AC742)),"")</f>
        <v/>
      </c>
      <c r="AL742" s="17" cm="1">
        <f t="array" ref="AL742">IFERROR(IF(J742="Level",INDEX($T742:$Z742,AD742+1),INDEX($T742:$Z742,AD742)),"")</f>
        <v>0</v>
      </c>
      <c r="AM742" s="17" t="str" cm="1">
        <f t="array" ref="AM742">IFERROR(INDEX($T742:$Z742,AE742),"")</f>
        <v/>
      </c>
      <c r="AN742" s="17" t="str" cm="1">
        <f t="array" ref="AN742">IFERROR(INDEX($T742:$Z742,AF742),"")</f>
        <v/>
      </c>
    </row>
    <row r="743" spans="1:40" hidden="1" x14ac:dyDescent="0.2">
      <c r="A743" s="17" t="str">
        <f t="shared" si="66"/>
        <v>MPhil Law (Part-Time, Distance Learning): PRH4LAWLAW01</v>
      </c>
      <c r="B743" s="11" t="s">
        <v>2912</v>
      </c>
      <c r="C743" s="11" t="s">
        <v>32964</v>
      </c>
      <c r="D743" s="11" t="s">
        <v>32557</v>
      </c>
      <c r="E743" s="11" t="s">
        <v>75</v>
      </c>
      <c r="F743" s="11" t="s">
        <v>76</v>
      </c>
      <c r="G743" s="11" t="s">
        <v>32189</v>
      </c>
      <c r="H743" s="11" t="s">
        <v>72</v>
      </c>
      <c r="I743" s="11">
        <v>0</v>
      </c>
      <c r="J743" s="11" t="s">
        <v>32168</v>
      </c>
      <c r="K743" s="11" t="s">
        <v>32168</v>
      </c>
      <c r="L743" s="11">
        <v>0</v>
      </c>
      <c r="M743" s="11">
        <v>0</v>
      </c>
      <c r="N743" s="11">
        <v>0</v>
      </c>
      <c r="O743" s="11">
        <v>0</v>
      </c>
      <c r="P743" s="11">
        <v>0</v>
      </c>
      <c r="Q743" s="11">
        <v>0</v>
      </c>
      <c r="R743" s="11">
        <v>0</v>
      </c>
      <c r="S743" s="11">
        <v>0</v>
      </c>
      <c r="T743" s="11">
        <v>0</v>
      </c>
      <c r="U743" s="11">
        <v>0</v>
      </c>
      <c r="V743" s="11">
        <v>0</v>
      </c>
      <c r="W743" s="11">
        <v>0</v>
      </c>
      <c r="X743" s="11">
        <v>0</v>
      </c>
      <c r="Y743" s="11">
        <v>0</v>
      </c>
      <c r="Z743" s="11">
        <v>0</v>
      </c>
      <c r="AA743" s="12" t="s">
        <v>32952</v>
      </c>
      <c r="AB743" s="17" t="str">
        <f t="shared" si="67"/>
        <v>Programme is not compatible with this tool</v>
      </c>
      <c r="AC743" s="17" t="str">
        <f t="shared" si="68"/>
        <v/>
      </c>
      <c r="AD743" s="17">
        <f t="shared" si="69"/>
        <v>6</v>
      </c>
      <c r="AE743" s="17" t="str">
        <f t="shared" si="70"/>
        <v/>
      </c>
      <c r="AF743" s="17" t="str">
        <f t="shared" si="71"/>
        <v/>
      </c>
      <c r="AG743" s="17" t="str" cm="1">
        <f t="array" ref="AG743">IFERROR(IF(J743="Level",INDEX($M743:$S743,AC743+1),INDEX($M743:$S743,AC743)),"")</f>
        <v/>
      </c>
      <c r="AH743" s="17" cm="1">
        <f t="array" ref="AH743">IFERROR(IF(J743="Level",INDEX($M743:$S743,AD743+1),INDEX($M743:$S743,AD743)),"")</f>
        <v>0</v>
      </c>
      <c r="AI743" s="17" t="str" cm="1">
        <f t="array" ref="AI743">IFERROR(INDEX($M743:$S743,AE743),"")</f>
        <v/>
      </c>
      <c r="AJ743" s="17" t="str" cm="1">
        <f t="array" ref="AJ743">IFERROR(INDEX($M743:$S743,AF743),"")</f>
        <v/>
      </c>
      <c r="AK743" s="17" t="str" cm="1">
        <f t="array" ref="AK743">IFERROR(IF(J743="Level",INDEX($T743:$Z743,AC743+1),INDEX($T743:$Z743,AC743)),"")</f>
        <v/>
      </c>
      <c r="AL743" s="17" cm="1">
        <f t="array" ref="AL743">IFERROR(IF(J743="Level",INDEX($T743:$Z743,AD743+1),INDEX($T743:$Z743,AD743)),"")</f>
        <v>0</v>
      </c>
      <c r="AM743" s="17" t="str" cm="1">
        <f t="array" ref="AM743">IFERROR(INDEX($T743:$Z743,AE743),"")</f>
        <v/>
      </c>
      <c r="AN743" s="17" t="str" cm="1">
        <f t="array" ref="AN743">IFERROR(INDEX($T743:$Z743,AF743),"")</f>
        <v/>
      </c>
    </row>
    <row r="744" spans="1:40" hidden="1" x14ac:dyDescent="0.2">
      <c r="A744" s="17" t="str">
        <f t="shared" si="66"/>
        <v>MPhil Legal Practice (Part-Time, Distance Learning): PRH4LAWLAW03</v>
      </c>
      <c r="B744" s="11" t="s">
        <v>2914</v>
      </c>
      <c r="C744" s="11" t="s">
        <v>32964</v>
      </c>
      <c r="D744" s="11" t="s">
        <v>32553</v>
      </c>
      <c r="E744" s="11" t="s">
        <v>75</v>
      </c>
      <c r="F744" s="11" t="s">
        <v>76</v>
      </c>
      <c r="G744" s="11" t="s">
        <v>32189</v>
      </c>
      <c r="H744" s="11" t="s">
        <v>72</v>
      </c>
      <c r="I744" s="11">
        <v>0</v>
      </c>
      <c r="J744" s="11" t="s">
        <v>32168</v>
      </c>
      <c r="K744" s="11" t="s">
        <v>32168</v>
      </c>
      <c r="L744" s="11">
        <v>0</v>
      </c>
      <c r="M744" s="11">
        <v>0</v>
      </c>
      <c r="N744" s="11">
        <v>0</v>
      </c>
      <c r="O744" s="11">
        <v>0</v>
      </c>
      <c r="P744" s="11">
        <v>0</v>
      </c>
      <c r="Q744" s="11">
        <v>0</v>
      </c>
      <c r="R744" s="11">
        <v>0</v>
      </c>
      <c r="S744" s="11">
        <v>0</v>
      </c>
      <c r="T744" s="11">
        <v>0</v>
      </c>
      <c r="U744" s="11">
        <v>0</v>
      </c>
      <c r="V744" s="11">
        <v>0</v>
      </c>
      <c r="W744" s="11">
        <v>0</v>
      </c>
      <c r="X744" s="11">
        <v>0</v>
      </c>
      <c r="Y744" s="11">
        <v>0</v>
      </c>
      <c r="Z744" s="11">
        <v>0</v>
      </c>
      <c r="AA744" s="12" t="s">
        <v>32952</v>
      </c>
      <c r="AB744" s="17" t="str">
        <f t="shared" si="67"/>
        <v>Programme is not compatible with this tool</v>
      </c>
      <c r="AC744" s="17" t="str">
        <f t="shared" si="68"/>
        <v/>
      </c>
      <c r="AD744" s="17">
        <f t="shared" si="69"/>
        <v>6</v>
      </c>
      <c r="AE744" s="17" t="str">
        <f t="shared" si="70"/>
        <v/>
      </c>
      <c r="AF744" s="17" t="str">
        <f t="shared" si="71"/>
        <v/>
      </c>
      <c r="AG744" s="17" t="str" cm="1">
        <f t="array" ref="AG744">IFERROR(IF(J744="Level",INDEX($M744:$S744,AC744+1),INDEX($M744:$S744,AC744)),"")</f>
        <v/>
      </c>
      <c r="AH744" s="17" cm="1">
        <f t="array" ref="AH744">IFERROR(IF(J744="Level",INDEX($M744:$S744,AD744+1),INDEX($M744:$S744,AD744)),"")</f>
        <v>0</v>
      </c>
      <c r="AI744" s="17" t="str" cm="1">
        <f t="array" ref="AI744">IFERROR(INDEX($M744:$S744,AE744),"")</f>
        <v/>
      </c>
      <c r="AJ744" s="17" t="str" cm="1">
        <f t="array" ref="AJ744">IFERROR(INDEX($M744:$S744,AF744),"")</f>
        <v/>
      </c>
      <c r="AK744" s="17" t="str" cm="1">
        <f t="array" ref="AK744">IFERROR(IF(J744="Level",INDEX($T744:$Z744,AC744+1),INDEX($T744:$Z744,AC744)),"")</f>
        <v/>
      </c>
      <c r="AL744" s="17" cm="1">
        <f t="array" ref="AL744">IFERROR(IF(J744="Level",INDEX($T744:$Z744,AD744+1),INDEX($T744:$Z744,AD744)),"")</f>
        <v>0</v>
      </c>
      <c r="AM744" s="17" t="str" cm="1">
        <f t="array" ref="AM744">IFERROR(INDEX($T744:$Z744,AE744),"")</f>
        <v/>
      </c>
      <c r="AN744" s="17" t="str" cm="1">
        <f t="array" ref="AN744">IFERROR(INDEX($T744:$Z744,AF744),"")</f>
        <v/>
      </c>
    </row>
    <row r="745" spans="1:40" hidden="1" x14ac:dyDescent="0.2">
      <c r="A745" s="17" t="str">
        <f t="shared" si="66"/>
        <v>MAbyRes Law (Part-Time, Distance Learning): PRM4LAWLAW01</v>
      </c>
      <c r="B745" s="11" t="s">
        <v>2436</v>
      </c>
      <c r="C745" s="11" t="s">
        <v>32964</v>
      </c>
      <c r="D745" s="11" t="s">
        <v>2437</v>
      </c>
      <c r="E745" s="11" t="s">
        <v>75</v>
      </c>
      <c r="F745" s="11" t="s">
        <v>76</v>
      </c>
      <c r="G745" s="11" t="s">
        <v>32189</v>
      </c>
      <c r="H745" s="11" t="s">
        <v>72</v>
      </c>
      <c r="I745" s="11">
        <v>0</v>
      </c>
      <c r="J745" s="11" t="s">
        <v>32168</v>
      </c>
      <c r="K745" s="11" t="s">
        <v>32168</v>
      </c>
      <c r="L745" s="11">
        <v>0</v>
      </c>
      <c r="M745" s="11">
        <v>0</v>
      </c>
      <c r="N745" s="11">
        <v>0</v>
      </c>
      <c r="O745" s="11">
        <v>0</v>
      </c>
      <c r="P745" s="11">
        <v>0</v>
      </c>
      <c r="Q745" s="11">
        <v>0</v>
      </c>
      <c r="R745" s="11">
        <v>0</v>
      </c>
      <c r="S745" s="11">
        <v>0</v>
      </c>
      <c r="T745" s="11">
        <v>0</v>
      </c>
      <c r="U745" s="11">
        <v>0</v>
      </c>
      <c r="V745" s="11">
        <v>0</v>
      </c>
      <c r="W745" s="11">
        <v>0</v>
      </c>
      <c r="X745" s="11">
        <v>0</v>
      </c>
      <c r="Y745" s="11">
        <v>0</v>
      </c>
      <c r="Z745" s="11">
        <v>0</v>
      </c>
      <c r="AA745" s="12" t="s">
        <v>32952</v>
      </c>
      <c r="AB745" s="17" t="str">
        <f t="shared" si="67"/>
        <v>Programme is not compatible with this tool</v>
      </c>
      <c r="AC745" s="17" t="str">
        <f t="shared" si="68"/>
        <v/>
      </c>
      <c r="AD745" s="17">
        <f t="shared" si="69"/>
        <v>6</v>
      </c>
      <c r="AE745" s="17" t="str">
        <f t="shared" si="70"/>
        <v/>
      </c>
      <c r="AF745" s="17" t="str">
        <f t="shared" si="71"/>
        <v/>
      </c>
      <c r="AG745" s="17" t="str" cm="1">
        <f t="array" ref="AG745">IFERROR(IF(J745="Level",INDEX($M745:$S745,AC745+1),INDEX($M745:$S745,AC745)),"")</f>
        <v/>
      </c>
      <c r="AH745" s="17" cm="1">
        <f t="array" ref="AH745">IFERROR(IF(J745="Level",INDEX($M745:$S745,AD745+1),INDEX($M745:$S745,AD745)),"")</f>
        <v>0</v>
      </c>
      <c r="AI745" s="17" t="str" cm="1">
        <f t="array" ref="AI745">IFERROR(INDEX($M745:$S745,AE745),"")</f>
        <v/>
      </c>
      <c r="AJ745" s="17" t="str" cm="1">
        <f t="array" ref="AJ745">IFERROR(INDEX($M745:$S745,AF745),"")</f>
        <v/>
      </c>
      <c r="AK745" s="17" t="str" cm="1">
        <f t="array" ref="AK745">IFERROR(IF(J745="Level",INDEX($T745:$Z745,AC745+1),INDEX($T745:$Z745,AC745)),"")</f>
        <v/>
      </c>
      <c r="AL745" s="17" cm="1">
        <f t="array" ref="AL745">IFERROR(IF(J745="Level",INDEX($T745:$Z745,AD745+1),INDEX($T745:$Z745,AD745)),"")</f>
        <v>0</v>
      </c>
      <c r="AM745" s="17" t="str" cm="1">
        <f t="array" ref="AM745">IFERROR(INDEX($T745:$Z745,AE745),"")</f>
        <v/>
      </c>
      <c r="AN745" s="17" t="str" cm="1">
        <f t="array" ref="AN745">IFERROR(INDEX($T745:$Z745,AF745),"")</f>
        <v/>
      </c>
    </row>
    <row r="746" spans="1:40" hidden="1" x14ac:dyDescent="0.2">
      <c r="A746" s="17" t="str">
        <f t="shared" si="66"/>
        <v>PhD Law (Part-Time, Distance Learning): PRP6LAWLAW01</v>
      </c>
      <c r="B746" s="11" t="s">
        <v>3761</v>
      </c>
      <c r="C746" s="11" t="s">
        <v>32964</v>
      </c>
      <c r="D746" s="11" t="s">
        <v>3762</v>
      </c>
      <c r="E746" s="11" t="s">
        <v>75</v>
      </c>
      <c r="F746" s="11" t="s">
        <v>76</v>
      </c>
      <c r="G746" s="11" t="s">
        <v>32189</v>
      </c>
      <c r="H746" s="11" t="s">
        <v>72</v>
      </c>
      <c r="I746" s="11">
        <v>0</v>
      </c>
      <c r="J746" s="11" t="s">
        <v>32168</v>
      </c>
      <c r="K746" s="11" t="s">
        <v>32168</v>
      </c>
      <c r="L746" s="11">
        <v>0</v>
      </c>
      <c r="M746" s="11">
        <v>0</v>
      </c>
      <c r="N746" s="11">
        <v>0</v>
      </c>
      <c r="O746" s="11">
        <v>0</v>
      </c>
      <c r="P746" s="11">
        <v>0</v>
      </c>
      <c r="Q746" s="11">
        <v>0</v>
      </c>
      <c r="R746" s="11">
        <v>0</v>
      </c>
      <c r="S746" s="11">
        <v>0</v>
      </c>
      <c r="T746" s="11">
        <v>0</v>
      </c>
      <c r="U746" s="11">
        <v>0</v>
      </c>
      <c r="V746" s="11">
        <v>0</v>
      </c>
      <c r="W746" s="11">
        <v>0</v>
      </c>
      <c r="X746" s="11">
        <v>0</v>
      </c>
      <c r="Y746" s="11">
        <v>0</v>
      </c>
      <c r="Z746" s="11">
        <v>0</v>
      </c>
      <c r="AA746" s="12" t="s">
        <v>32952</v>
      </c>
      <c r="AB746" s="17" t="str">
        <f t="shared" si="67"/>
        <v>Programme is not compatible with this tool</v>
      </c>
      <c r="AC746" s="17" t="str">
        <f t="shared" si="68"/>
        <v/>
      </c>
      <c r="AD746" s="17">
        <f t="shared" si="69"/>
        <v>6</v>
      </c>
      <c r="AE746" s="17" t="str">
        <f t="shared" si="70"/>
        <v/>
      </c>
      <c r="AF746" s="17" t="str">
        <f t="shared" si="71"/>
        <v/>
      </c>
      <c r="AG746" s="17" t="str" cm="1">
        <f t="array" ref="AG746">IFERROR(IF(J746="Level",INDEX($M746:$S746,AC746+1),INDEX($M746:$S746,AC746)),"")</f>
        <v/>
      </c>
      <c r="AH746" s="17" cm="1">
        <f t="array" ref="AH746">IFERROR(IF(J746="Level",INDEX($M746:$S746,AD746+1),INDEX($M746:$S746,AD746)),"")</f>
        <v>0</v>
      </c>
      <c r="AI746" s="17" t="str" cm="1">
        <f t="array" ref="AI746">IFERROR(INDEX($M746:$S746,AE746),"")</f>
        <v/>
      </c>
      <c r="AJ746" s="17" t="str" cm="1">
        <f t="array" ref="AJ746">IFERROR(INDEX($M746:$S746,AF746),"")</f>
        <v/>
      </c>
      <c r="AK746" s="17" t="str" cm="1">
        <f t="array" ref="AK746">IFERROR(IF(J746="Level",INDEX($T746:$Z746,AC746+1),INDEX($T746:$Z746,AC746)),"")</f>
        <v/>
      </c>
      <c r="AL746" s="17" cm="1">
        <f t="array" ref="AL746">IFERROR(IF(J746="Level",INDEX($T746:$Z746,AD746+1),INDEX($T746:$Z746,AD746)),"")</f>
        <v>0</v>
      </c>
      <c r="AM746" s="17" t="str" cm="1">
        <f t="array" ref="AM746">IFERROR(INDEX($T746:$Z746,AE746),"")</f>
        <v/>
      </c>
      <c r="AN746" s="17" t="str" cm="1">
        <f t="array" ref="AN746">IFERROR(INDEX($T746:$Z746,AF746),"")</f>
        <v/>
      </c>
    </row>
    <row r="747" spans="1:40" hidden="1" x14ac:dyDescent="0.2">
      <c r="A747" s="17" t="str">
        <f t="shared" si="66"/>
        <v>PhD Legal Practice (Part-Time, Distance Learning): PRP6LAWLAW03</v>
      </c>
      <c r="B747" s="11" t="s">
        <v>3765</v>
      </c>
      <c r="C747" s="11" t="s">
        <v>32964</v>
      </c>
      <c r="D747" s="11" t="s">
        <v>3766</v>
      </c>
      <c r="E747" s="11" t="s">
        <v>75</v>
      </c>
      <c r="F747" s="11" t="s">
        <v>76</v>
      </c>
      <c r="G747" s="11" t="s">
        <v>32189</v>
      </c>
      <c r="H747" s="11" t="s">
        <v>72</v>
      </c>
      <c r="I747" s="11">
        <v>0</v>
      </c>
      <c r="J747" s="11" t="s">
        <v>32168</v>
      </c>
      <c r="K747" s="11" t="s">
        <v>32168</v>
      </c>
      <c r="L747" s="11">
        <v>0</v>
      </c>
      <c r="M747" s="11">
        <v>0</v>
      </c>
      <c r="N747" s="11">
        <v>0</v>
      </c>
      <c r="O747" s="11">
        <v>0</v>
      </c>
      <c r="P747" s="11">
        <v>0</v>
      </c>
      <c r="Q747" s="11">
        <v>0</v>
      </c>
      <c r="R747" s="11">
        <v>0</v>
      </c>
      <c r="S747" s="11">
        <v>0</v>
      </c>
      <c r="T747" s="11">
        <v>0</v>
      </c>
      <c r="U747" s="11">
        <v>0</v>
      </c>
      <c r="V747" s="11">
        <v>0</v>
      </c>
      <c r="W747" s="11">
        <v>0</v>
      </c>
      <c r="X747" s="11">
        <v>0</v>
      </c>
      <c r="Y747" s="11">
        <v>0</v>
      </c>
      <c r="Z747" s="11">
        <v>0</v>
      </c>
      <c r="AA747" s="12" t="s">
        <v>32952</v>
      </c>
      <c r="AB747" s="17" t="str">
        <f t="shared" si="67"/>
        <v>Programme is not compatible with this tool</v>
      </c>
      <c r="AC747" s="17" t="str">
        <f t="shared" si="68"/>
        <v/>
      </c>
      <c r="AD747" s="17">
        <f t="shared" si="69"/>
        <v>6</v>
      </c>
      <c r="AE747" s="17" t="str">
        <f t="shared" si="70"/>
        <v/>
      </c>
      <c r="AF747" s="17" t="str">
        <f t="shared" si="71"/>
        <v/>
      </c>
      <c r="AG747" s="17" t="str" cm="1">
        <f t="array" ref="AG747">IFERROR(IF(J747="Level",INDEX($M747:$S747,AC747+1),INDEX($M747:$S747,AC747)),"")</f>
        <v/>
      </c>
      <c r="AH747" s="17" cm="1">
        <f t="array" ref="AH747">IFERROR(IF(J747="Level",INDEX($M747:$S747,AD747+1),INDEX($M747:$S747,AD747)),"")</f>
        <v>0</v>
      </c>
      <c r="AI747" s="17" t="str" cm="1">
        <f t="array" ref="AI747">IFERROR(INDEX($M747:$S747,AE747),"")</f>
        <v/>
      </c>
      <c r="AJ747" s="17" t="str" cm="1">
        <f t="array" ref="AJ747">IFERROR(INDEX($M747:$S747,AF747),"")</f>
        <v/>
      </c>
      <c r="AK747" s="17" t="str" cm="1">
        <f t="array" ref="AK747">IFERROR(IF(J747="Level",INDEX($T747:$Z747,AC747+1),INDEX($T747:$Z747,AC747)),"")</f>
        <v/>
      </c>
      <c r="AL747" s="17" cm="1">
        <f t="array" ref="AL747">IFERROR(IF(J747="Level",INDEX($T747:$Z747,AD747+1),INDEX($T747:$Z747,AD747)),"")</f>
        <v>0</v>
      </c>
      <c r="AM747" s="17" t="str" cm="1">
        <f t="array" ref="AM747">IFERROR(INDEX($T747:$Z747,AE747),"")</f>
        <v/>
      </c>
      <c r="AN747" s="17" t="str" cm="1">
        <f t="array" ref="AN747">IFERROR(INDEX($T747:$Z747,AF747),"")</f>
        <v/>
      </c>
    </row>
    <row r="748" spans="1:40" hidden="1" x14ac:dyDescent="0.2">
      <c r="A748" s="17" t="str">
        <f t="shared" si="66"/>
        <v>MPhil Law (Part-Time, Distance Learning) - Cornwall: PRH4LAWLAWCB</v>
      </c>
      <c r="B748" s="11" t="s">
        <v>2918</v>
      </c>
      <c r="C748" s="11" t="s">
        <v>32964</v>
      </c>
      <c r="D748" s="11" t="s">
        <v>32556</v>
      </c>
      <c r="E748" s="11" t="s">
        <v>1018</v>
      </c>
      <c r="F748" s="11" t="s">
        <v>76</v>
      </c>
      <c r="G748" s="11" t="s">
        <v>32189</v>
      </c>
      <c r="H748" s="11" t="s">
        <v>72</v>
      </c>
      <c r="I748" s="11">
        <v>0</v>
      </c>
      <c r="J748" s="11" t="s">
        <v>32168</v>
      </c>
      <c r="K748" s="11" t="s">
        <v>32168</v>
      </c>
      <c r="L748" s="11">
        <v>0</v>
      </c>
      <c r="M748" s="11">
        <v>0</v>
      </c>
      <c r="N748" s="11">
        <v>0</v>
      </c>
      <c r="O748" s="11">
        <v>0</v>
      </c>
      <c r="P748" s="11">
        <v>0</v>
      </c>
      <c r="Q748" s="11">
        <v>0</v>
      </c>
      <c r="R748" s="11">
        <v>0</v>
      </c>
      <c r="S748" s="11">
        <v>0</v>
      </c>
      <c r="T748" s="11">
        <v>0</v>
      </c>
      <c r="U748" s="11">
        <v>0</v>
      </c>
      <c r="V748" s="11">
        <v>0</v>
      </c>
      <c r="W748" s="11">
        <v>0</v>
      </c>
      <c r="X748" s="11">
        <v>0</v>
      </c>
      <c r="Y748" s="11">
        <v>0</v>
      </c>
      <c r="Z748" s="11">
        <v>0</v>
      </c>
      <c r="AA748" s="12" t="s">
        <v>32952</v>
      </c>
      <c r="AB748" s="17" t="str">
        <f t="shared" si="67"/>
        <v>Programme is not compatible with this tool</v>
      </c>
      <c r="AC748" s="17" t="str">
        <f t="shared" si="68"/>
        <v/>
      </c>
      <c r="AD748" s="17">
        <f t="shared" si="69"/>
        <v>6</v>
      </c>
      <c r="AE748" s="17" t="str">
        <f t="shared" si="70"/>
        <v/>
      </c>
      <c r="AF748" s="17" t="str">
        <f t="shared" si="71"/>
        <v/>
      </c>
      <c r="AG748" s="17" t="str" cm="1">
        <f t="array" ref="AG748">IFERROR(IF(J748="Level",INDEX($M748:$S748,AC748+1),INDEX($M748:$S748,AC748)),"")</f>
        <v/>
      </c>
      <c r="AH748" s="17" cm="1">
        <f t="array" ref="AH748">IFERROR(IF(J748="Level",INDEX($M748:$S748,AD748+1),INDEX($M748:$S748,AD748)),"")</f>
        <v>0</v>
      </c>
      <c r="AI748" s="17" t="str" cm="1">
        <f t="array" ref="AI748">IFERROR(INDEX($M748:$S748,AE748),"")</f>
        <v/>
      </c>
      <c r="AJ748" s="17" t="str" cm="1">
        <f t="array" ref="AJ748">IFERROR(INDEX($M748:$S748,AF748),"")</f>
        <v/>
      </c>
      <c r="AK748" s="17" t="str" cm="1">
        <f t="array" ref="AK748">IFERROR(IF(J748="Level",INDEX($T748:$Z748,AC748+1),INDEX($T748:$Z748,AC748)),"")</f>
        <v/>
      </c>
      <c r="AL748" s="17" cm="1">
        <f t="array" ref="AL748">IFERROR(IF(J748="Level",INDEX($T748:$Z748,AD748+1),INDEX($T748:$Z748,AD748)),"")</f>
        <v>0</v>
      </c>
      <c r="AM748" s="17" t="str" cm="1">
        <f t="array" ref="AM748">IFERROR(INDEX($T748:$Z748,AE748),"")</f>
        <v/>
      </c>
      <c r="AN748" s="17" t="str" cm="1">
        <f t="array" ref="AN748">IFERROR(INDEX($T748:$Z748,AF748),"")</f>
        <v/>
      </c>
    </row>
    <row r="749" spans="1:40" hidden="1" x14ac:dyDescent="0.2">
      <c r="A749" s="17" t="str">
        <f t="shared" si="66"/>
        <v>PhD Law (Part-Time, Distance Learning) - Cornwall: PRP6LAWLAWCA</v>
      </c>
      <c r="B749" s="11" t="s">
        <v>3770</v>
      </c>
      <c r="C749" s="11" t="s">
        <v>32964</v>
      </c>
      <c r="D749" s="11" t="s">
        <v>3771</v>
      </c>
      <c r="E749" s="11" t="s">
        <v>1018</v>
      </c>
      <c r="F749" s="11" t="s">
        <v>76</v>
      </c>
      <c r="G749" s="11" t="s">
        <v>32189</v>
      </c>
      <c r="H749" s="11" t="s">
        <v>72</v>
      </c>
      <c r="I749" s="11">
        <v>0</v>
      </c>
      <c r="J749" s="11" t="s">
        <v>32168</v>
      </c>
      <c r="K749" s="11" t="s">
        <v>32168</v>
      </c>
      <c r="L749" s="11">
        <v>0</v>
      </c>
      <c r="M749" s="11">
        <v>0</v>
      </c>
      <c r="N749" s="11">
        <v>0</v>
      </c>
      <c r="O749" s="11">
        <v>0</v>
      </c>
      <c r="P749" s="11">
        <v>0</v>
      </c>
      <c r="Q749" s="11">
        <v>0</v>
      </c>
      <c r="R749" s="11">
        <v>0</v>
      </c>
      <c r="S749" s="11">
        <v>0</v>
      </c>
      <c r="T749" s="11">
        <v>0</v>
      </c>
      <c r="U749" s="11">
        <v>0</v>
      </c>
      <c r="V749" s="11">
        <v>0</v>
      </c>
      <c r="W749" s="11">
        <v>0</v>
      </c>
      <c r="X749" s="11">
        <v>0</v>
      </c>
      <c r="Y749" s="11">
        <v>0</v>
      </c>
      <c r="Z749" s="11">
        <v>0</v>
      </c>
      <c r="AA749" s="12" t="s">
        <v>32952</v>
      </c>
      <c r="AB749" s="17" t="str">
        <f t="shared" si="67"/>
        <v>Programme is not compatible with this tool</v>
      </c>
      <c r="AC749" s="17" t="str">
        <f t="shared" si="68"/>
        <v/>
      </c>
      <c r="AD749" s="17">
        <f t="shared" si="69"/>
        <v>6</v>
      </c>
      <c r="AE749" s="17" t="str">
        <f t="shared" si="70"/>
        <v/>
      </c>
      <c r="AF749" s="17" t="str">
        <f t="shared" si="71"/>
        <v/>
      </c>
      <c r="AG749" s="17" t="str" cm="1">
        <f t="array" ref="AG749">IFERROR(IF(J749="Level",INDEX($M749:$S749,AC749+1),INDEX($M749:$S749,AC749)),"")</f>
        <v/>
      </c>
      <c r="AH749" s="17" cm="1">
        <f t="array" ref="AH749">IFERROR(IF(J749="Level",INDEX($M749:$S749,AD749+1),INDEX($M749:$S749,AD749)),"")</f>
        <v>0</v>
      </c>
      <c r="AI749" s="17" t="str" cm="1">
        <f t="array" ref="AI749">IFERROR(INDEX($M749:$S749,AE749),"")</f>
        <v/>
      </c>
      <c r="AJ749" s="17" t="str" cm="1">
        <f t="array" ref="AJ749">IFERROR(INDEX($M749:$S749,AF749),"")</f>
        <v/>
      </c>
      <c r="AK749" s="17" t="str" cm="1">
        <f t="array" ref="AK749">IFERROR(IF(J749="Level",INDEX($T749:$Z749,AC749+1),INDEX($T749:$Z749,AC749)),"")</f>
        <v/>
      </c>
      <c r="AL749" s="17" cm="1">
        <f t="array" ref="AL749">IFERROR(IF(J749="Level",INDEX($T749:$Z749,AD749+1),INDEX($T749:$Z749,AD749)),"")</f>
        <v>0</v>
      </c>
      <c r="AM749" s="17" t="str" cm="1">
        <f t="array" ref="AM749">IFERROR(INDEX($T749:$Z749,AE749),"")</f>
        <v/>
      </c>
      <c r="AN749" s="17" t="str" cm="1">
        <f t="array" ref="AN749">IFERROR(INDEX($T749:$Z749,AF749),"")</f>
        <v/>
      </c>
    </row>
    <row r="750" spans="1:40" ht="25.5" hidden="1" x14ac:dyDescent="0.2">
      <c r="A750" s="17" t="str">
        <f t="shared" si="66"/>
        <v>MPhil World and Comparative Literature (Part-Time, Distance Learning): PRH4SMLEGL02</v>
      </c>
      <c r="B750" s="11" t="s">
        <v>2938</v>
      </c>
      <c r="C750" s="11" t="s">
        <v>32964</v>
      </c>
      <c r="D750" s="11" t="s">
        <v>32458</v>
      </c>
      <c r="E750" s="11" t="s">
        <v>280</v>
      </c>
      <c r="F750" s="11" t="s">
        <v>76</v>
      </c>
      <c r="G750" s="11" t="s">
        <v>32189</v>
      </c>
      <c r="H750" s="11" t="s">
        <v>72</v>
      </c>
      <c r="I750" s="11">
        <v>0</v>
      </c>
      <c r="J750" s="11" t="s">
        <v>32168</v>
      </c>
      <c r="K750" s="11" t="s">
        <v>32168</v>
      </c>
      <c r="L750" s="11">
        <v>0</v>
      </c>
      <c r="M750" s="11">
        <v>0</v>
      </c>
      <c r="N750" s="11">
        <v>0</v>
      </c>
      <c r="O750" s="11">
        <v>0</v>
      </c>
      <c r="P750" s="11">
        <v>0</v>
      </c>
      <c r="Q750" s="11">
        <v>0</v>
      </c>
      <c r="R750" s="11">
        <v>0</v>
      </c>
      <c r="S750" s="11">
        <v>0</v>
      </c>
      <c r="T750" s="11">
        <v>0</v>
      </c>
      <c r="U750" s="11">
        <v>0</v>
      </c>
      <c r="V750" s="11">
        <v>0</v>
      </c>
      <c r="W750" s="11">
        <v>0</v>
      </c>
      <c r="X750" s="11">
        <v>0</v>
      </c>
      <c r="Y750" s="11">
        <v>0</v>
      </c>
      <c r="Z750" s="11">
        <v>0</v>
      </c>
      <c r="AA750" s="12" t="s">
        <v>32952</v>
      </c>
      <c r="AB750" s="17" t="str">
        <f t="shared" si="67"/>
        <v>Programme is not compatible with this tool</v>
      </c>
      <c r="AC750" s="17" t="str">
        <f t="shared" si="68"/>
        <v/>
      </c>
      <c r="AD750" s="17">
        <f t="shared" si="69"/>
        <v>6</v>
      </c>
      <c r="AE750" s="17" t="str">
        <f t="shared" si="70"/>
        <v/>
      </c>
      <c r="AF750" s="17" t="str">
        <f t="shared" si="71"/>
        <v/>
      </c>
      <c r="AG750" s="17" t="str" cm="1">
        <f t="array" ref="AG750">IFERROR(IF(J750="Level",INDEX($M750:$S750,AC750+1),INDEX($M750:$S750,AC750)),"")</f>
        <v/>
      </c>
      <c r="AH750" s="17" cm="1">
        <f t="array" ref="AH750">IFERROR(IF(J750="Level",INDEX($M750:$S750,AD750+1),INDEX($M750:$S750,AD750)),"")</f>
        <v>0</v>
      </c>
      <c r="AI750" s="17" t="str" cm="1">
        <f t="array" ref="AI750">IFERROR(INDEX($M750:$S750,AE750),"")</f>
        <v/>
      </c>
      <c r="AJ750" s="17" t="str" cm="1">
        <f t="array" ref="AJ750">IFERROR(INDEX($M750:$S750,AF750),"")</f>
        <v/>
      </c>
      <c r="AK750" s="17" t="str" cm="1">
        <f t="array" ref="AK750">IFERROR(IF(J750="Level",INDEX($T750:$Z750,AC750+1),INDEX($T750:$Z750,AC750)),"")</f>
        <v/>
      </c>
      <c r="AL750" s="17" cm="1">
        <f t="array" ref="AL750">IFERROR(IF(J750="Level",INDEX($T750:$Z750,AD750+1),INDEX($T750:$Z750,AD750)),"")</f>
        <v>0</v>
      </c>
      <c r="AM750" s="17" t="str" cm="1">
        <f t="array" ref="AM750">IFERROR(INDEX($T750:$Z750,AE750),"")</f>
        <v/>
      </c>
      <c r="AN750" s="17" t="str" cm="1">
        <f t="array" ref="AN750">IFERROR(INDEX($T750:$Z750,AF750),"")</f>
        <v/>
      </c>
    </row>
    <row r="751" spans="1:40" hidden="1" x14ac:dyDescent="0.2">
      <c r="A751" s="17" t="str">
        <f t="shared" si="66"/>
        <v>MPhil Italian (Part-Time, Distance Learning): PRH4SMLSML11</v>
      </c>
      <c r="B751" s="11" t="s">
        <v>2948</v>
      </c>
      <c r="C751" s="11" t="s">
        <v>32964</v>
      </c>
      <c r="D751" s="11" t="s">
        <v>32566</v>
      </c>
      <c r="E751" s="11" t="s">
        <v>280</v>
      </c>
      <c r="F751" s="11" t="s">
        <v>76</v>
      </c>
      <c r="G751" s="11" t="s">
        <v>32189</v>
      </c>
      <c r="H751" s="11" t="s">
        <v>72</v>
      </c>
      <c r="I751" s="11">
        <v>0</v>
      </c>
      <c r="J751" s="11" t="s">
        <v>32168</v>
      </c>
      <c r="K751" s="11" t="s">
        <v>32168</v>
      </c>
      <c r="L751" s="11">
        <v>0</v>
      </c>
      <c r="M751" s="11">
        <v>0</v>
      </c>
      <c r="N751" s="11">
        <v>0</v>
      </c>
      <c r="O751" s="11">
        <v>0</v>
      </c>
      <c r="P751" s="11">
        <v>0</v>
      </c>
      <c r="Q751" s="11">
        <v>0</v>
      </c>
      <c r="R751" s="11">
        <v>0</v>
      </c>
      <c r="S751" s="11">
        <v>0</v>
      </c>
      <c r="T751" s="11">
        <v>0</v>
      </c>
      <c r="U751" s="11">
        <v>0</v>
      </c>
      <c r="V751" s="11">
        <v>0</v>
      </c>
      <c r="W751" s="11">
        <v>0</v>
      </c>
      <c r="X751" s="11">
        <v>0</v>
      </c>
      <c r="Y751" s="11">
        <v>0</v>
      </c>
      <c r="Z751" s="11">
        <v>0</v>
      </c>
      <c r="AA751" s="12" t="s">
        <v>32952</v>
      </c>
      <c r="AB751" s="17" t="str">
        <f t="shared" si="67"/>
        <v>Programme is not compatible with this tool</v>
      </c>
      <c r="AC751" s="17" t="str">
        <f t="shared" si="68"/>
        <v/>
      </c>
      <c r="AD751" s="17">
        <f t="shared" si="69"/>
        <v>6</v>
      </c>
      <c r="AE751" s="17" t="str">
        <f t="shared" si="70"/>
        <v/>
      </c>
      <c r="AF751" s="17" t="str">
        <f t="shared" si="71"/>
        <v/>
      </c>
      <c r="AG751" s="17" t="str" cm="1">
        <f t="array" ref="AG751">IFERROR(IF(J751="Level",INDEX($M751:$S751,AC751+1),INDEX($M751:$S751,AC751)),"")</f>
        <v/>
      </c>
      <c r="AH751" s="17" cm="1">
        <f t="array" ref="AH751">IFERROR(IF(J751="Level",INDEX($M751:$S751,AD751+1),INDEX($M751:$S751,AD751)),"")</f>
        <v>0</v>
      </c>
      <c r="AI751" s="17" t="str" cm="1">
        <f t="array" ref="AI751">IFERROR(INDEX($M751:$S751,AE751),"")</f>
        <v/>
      </c>
      <c r="AJ751" s="17" t="str" cm="1">
        <f t="array" ref="AJ751">IFERROR(INDEX($M751:$S751,AF751),"")</f>
        <v/>
      </c>
      <c r="AK751" s="17" t="str" cm="1">
        <f t="array" ref="AK751">IFERROR(IF(J751="Level",INDEX($T751:$Z751,AC751+1),INDEX($T751:$Z751,AC751)),"")</f>
        <v/>
      </c>
      <c r="AL751" s="17" cm="1">
        <f t="array" ref="AL751">IFERROR(IF(J751="Level",INDEX($T751:$Z751,AD751+1),INDEX($T751:$Z751,AD751)),"")</f>
        <v>0</v>
      </c>
      <c r="AM751" s="17" t="str" cm="1">
        <f t="array" ref="AM751">IFERROR(INDEX($T751:$Z751,AE751),"")</f>
        <v/>
      </c>
      <c r="AN751" s="17" t="str" cm="1">
        <f t="array" ref="AN751">IFERROR(INDEX($T751:$Z751,AF751),"")</f>
        <v/>
      </c>
    </row>
    <row r="752" spans="1:40" hidden="1" x14ac:dyDescent="0.2">
      <c r="A752" s="17" t="str">
        <f t="shared" si="66"/>
        <v>MPhil Translation Studies (Part-Time, Distance Learning): PRH4SMLSML14</v>
      </c>
      <c r="B752" s="11" t="s">
        <v>32019</v>
      </c>
      <c r="C752" s="11" t="s">
        <v>32964</v>
      </c>
      <c r="D752" s="11" t="s">
        <v>32461</v>
      </c>
      <c r="E752" s="11" t="s">
        <v>280</v>
      </c>
      <c r="F752" s="11" t="s">
        <v>76</v>
      </c>
      <c r="G752" s="11" t="s">
        <v>32189</v>
      </c>
      <c r="H752" s="11" t="s">
        <v>72</v>
      </c>
      <c r="I752" s="11">
        <v>0</v>
      </c>
      <c r="J752" s="11" t="s">
        <v>32168</v>
      </c>
      <c r="K752" s="11" t="s">
        <v>32168</v>
      </c>
      <c r="L752" s="11">
        <v>0</v>
      </c>
      <c r="M752" s="11">
        <v>0</v>
      </c>
      <c r="N752" s="11">
        <v>0</v>
      </c>
      <c r="O752" s="11">
        <v>0</v>
      </c>
      <c r="P752" s="11">
        <v>0</v>
      </c>
      <c r="Q752" s="11">
        <v>0</v>
      </c>
      <c r="R752" s="11">
        <v>0</v>
      </c>
      <c r="S752" s="11">
        <v>0</v>
      </c>
      <c r="T752" s="11">
        <v>0</v>
      </c>
      <c r="U752" s="11">
        <v>0</v>
      </c>
      <c r="V752" s="11">
        <v>0</v>
      </c>
      <c r="W752" s="11">
        <v>0</v>
      </c>
      <c r="X752" s="11">
        <v>0</v>
      </c>
      <c r="Y752" s="11">
        <v>0</v>
      </c>
      <c r="Z752" s="11">
        <v>0</v>
      </c>
      <c r="AA752" s="12" t="s">
        <v>32952</v>
      </c>
      <c r="AB752" s="17" t="str">
        <f t="shared" si="67"/>
        <v>Programme is not compatible with this tool</v>
      </c>
      <c r="AC752" s="17" t="str">
        <f t="shared" si="68"/>
        <v/>
      </c>
      <c r="AD752" s="17">
        <f t="shared" si="69"/>
        <v>6</v>
      </c>
      <c r="AE752" s="17" t="str">
        <f t="shared" si="70"/>
        <v/>
      </c>
      <c r="AF752" s="17" t="str">
        <f t="shared" si="71"/>
        <v/>
      </c>
      <c r="AG752" s="17" t="str" cm="1">
        <f t="array" ref="AG752">IFERROR(IF(J752="Level",INDEX($M752:$S752,AC752+1),INDEX($M752:$S752,AC752)),"")</f>
        <v/>
      </c>
      <c r="AH752" s="17" cm="1">
        <f t="array" ref="AH752">IFERROR(IF(J752="Level",INDEX($M752:$S752,AD752+1),INDEX($M752:$S752,AD752)),"")</f>
        <v>0</v>
      </c>
      <c r="AI752" s="17" t="str" cm="1">
        <f t="array" ref="AI752">IFERROR(INDEX($M752:$S752,AE752),"")</f>
        <v/>
      </c>
      <c r="AJ752" s="17" t="str" cm="1">
        <f t="array" ref="AJ752">IFERROR(INDEX($M752:$S752,AF752),"")</f>
        <v/>
      </c>
      <c r="AK752" s="17" t="str" cm="1">
        <f t="array" ref="AK752">IFERROR(IF(J752="Level",INDEX($T752:$Z752,AC752+1),INDEX($T752:$Z752,AC752)),"")</f>
        <v/>
      </c>
      <c r="AL752" s="17" cm="1">
        <f t="array" ref="AL752">IFERROR(IF(J752="Level",INDEX($T752:$Z752,AD752+1),INDEX($T752:$Z752,AD752)),"")</f>
        <v>0</v>
      </c>
      <c r="AM752" s="17" t="str" cm="1">
        <f t="array" ref="AM752">IFERROR(INDEX($T752:$Z752,AE752),"")</f>
        <v/>
      </c>
      <c r="AN752" s="17" t="str" cm="1">
        <f t="array" ref="AN752">IFERROR(INDEX($T752:$Z752,AF752),"")</f>
        <v/>
      </c>
    </row>
    <row r="753" spans="1:40" ht="25.5" hidden="1" x14ac:dyDescent="0.2">
      <c r="A753" s="17" t="str">
        <f t="shared" si="66"/>
        <v>MAbyRes World and Comparative Literature (Part-Time, Distance Learning): PRM4SMLEGL02</v>
      </c>
      <c r="B753" s="11" t="s">
        <v>2441</v>
      </c>
      <c r="C753" s="11" t="s">
        <v>32964</v>
      </c>
      <c r="D753" s="11" t="s">
        <v>2442</v>
      </c>
      <c r="E753" s="11" t="s">
        <v>280</v>
      </c>
      <c r="F753" s="11" t="s">
        <v>76</v>
      </c>
      <c r="G753" s="11" t="s">
        <v>32189</v>
      </c>
      <c r="H753" s="11" t="s">
        <v>72</v>
      </c>
      <c r="I753" s="11">
        <v>0</v>
      </c>
      <c r="J753" s="11" t="s">
        <v>32168</v>
      </c>
      <c r="K753" s="11" t="s">
        <v>32168</v>
      </c>
      <c r="L753" s="11">
        <v>0</v>
      </c>
      <c r="M753" s="11">
        <v>0</v>
      </c>
      <c r="N753" s="11">
        <v>0</v>
      </c>
      <c r="O753" s="11">
        <v>0</v>
      </c>
      <c r="P753" s="11">
        <v>0</v>
      </c>
      <c r="Q753" s="11">
        <v>0</v>
      </c>
      <c r="R753" s="11">
        <v>0</v>
      </c>
      <c r="S753" s="11">
        <v>0</v>
      </c>
      <c r="T753" s="11">
        <v>0</v>
      </c>
      <c r="U753" s="11">
        <v>0</v>
      </c>
      <c r="V753" s="11">
        <v>0</v>
      </c>
      <c r="W753" s="11">
        <v>0</v>
      </c>
      <c r="X753" s="11">
        <v>0</v>
      </c>
      <c r="Y753" s="11">
        <v>0</v>
      </c>
      <c r="Z753" s="11">
        <v>0</v>
      </c>
      <c r="AA753" s="12" t="s">
        <v>32952</v>
      </c>
      <c r="AB753" s="17" t="str">
        <f t="shared" si="67"/>
        <v>Programme is not compatible with this tool</v>
      </c>
      <c r="AC753" s="17" t="str">
        <f t="shared" si="68"/>
        <v/>
      </c>
      <c r="AD753" s="17">
        <f t="shared" si="69"/>
        <v>6</v>
      </c>
      <c r="AE753" s="17" t="str">
        <f t="shared" si="70"/>
        <v/>
      </c>
      <c r="AF753" s="17" t="str">
        <f t="shared" si="71"/>
        <v/>
      </c>
      <c r="AG753" s="17" t="str" cm="1">
        <f t="array" ref="AG753">IFERROR(IF(J753="Level",INDEX($M753:$S753,AC753+1),INDEX($M753:$S753,AC753)),"")</f>
        <v/>
      </c>
      <c r="AH753" s="17" cm="1">
        <f t="array" ref="AH753">IFERROR(IF(J753="Level",INDEX($M753:$S753,AD753+1),INDEX($M753:$S753,AD753)),"")</f>
        <v>0</v>
      </c>
      <c r="AI753" s="17" t="str" cm="1">
        <f t="array" ref="AI753">IFERROR(INDEX($M753:$S753,AE753),"")</f>
        <v/>
      </c>
      <c r="AJ753" s="17" t="str" cm="1">
        <f t="array" ref="AJ753">IFERROR(INDEX($M753:$S753,AF753),"")</f>
        <v/>
      </c>
      <c r="AK753" s="17" t="str" cm="1">
        <f t="array" ref="AK753">IFERROR(IF(J753="Level",INDEX($T753:$Z753,AC753+1),INDEX($T753:$Z753,AC753)),"")</f>
        <v/>
      </c>
      <c r="AL753" s="17" cm="1">
        <f t="array" ref="AL753">IFERROR(IF(J753="Level",INDEX($T753:$Z753,AD753+1),INDEX($T753:$Z753,AD753)),"")</f>
        <v>0</v>
      </c>
      <c r="AM753" s="17" t="str" cm="1">
        <f t="array" ref="AM753">IFERROR(INDEX($T753:$Z753,AE753),"")</f>
        <v/>
      </c>
      <c r="AN753" s="17" t="str" cm="1">
        <f t="array" ref="AN753">IFERROR(INDEX($T753:$Z753,AF753),"")</f>
        <v/>
      </c>
    </row>
    <row r="754" spans="1:40" ht="25.5" hidden="1" x14ac:dyDescent="0.2">
      <c r="A754" s="17" t="str">
        <f t="shared" si="66"/>
        <v>MAbyRes Modern Languages (Part-time, Distance Learning): PRM4SMLSML02</v>
      </c>
      <c r="B754" s="11" t="s">
        <v>2445</v>
      </c>
      <c r="C754" s="11" t="s">
        <v>32964</v>
      </c>
      <c r="D754" s="11" t="s">
        <v>2446</v>
      </c>
      <c r="E754" s="11" t="s">
        <v>280</v>
      </c>
      <c r="F754" s="11" t="s">
        <v>76</v>
      </c>
      <c r="G754" s="11" t="s">
        <v>32189</v>
      </c>
      <c r="H754" s="11" t="s">
        <v>72</v>
      </c>
      <c r="I754" s="11">
        <v>0</v>
      </c>
      <c r="J754" s="11" t="s">
        <v>32168</v>
      </c>
      <c r="K754" s="11" t="s">
        <v>32168</v>
      </c>
      <c r="L754" s="11">
        <v>0</v>
      </c>
      <c r="M754" s="11">
        <v>0</v>
      </c>
      <c r="N754" s="11">
        <v>0</v>
      </c>
      <c r="O754" s="11">
        <v>0</v>
      </c>
      <c r="P754" s="11">
        <v>0</v>
      </c>
      <c r="Q754" s="11">
        <v>0</v>
      </c>
      <c r="R754" s="11">
        <v>0</v>
      </c>
      <c r="S754" s="11">
        <v>0</v>
      </c>
      <c r="T754" s="11">
        <v>0</v>
      </c>
      <c r="U754" s="11">
        <v>0</v>
      </c>
      <c r="V754" s="11">
        <v>0</v>
      </c>
      <c r="W754" s="11">
        <v>0</v>
      </c>
      <c r="X754" s="11">
        <v>0</v>
      </c>
      <c r="Y754" s="11">
        <v>0</v>
      </c>
      <c r="Z754" s="11">
        <v>0</v>
      </c>
      <c r="AA754" s="12" t="s">
        <v>32952</v>
      </c>
      <c r="AB754" s="17" t="str">
        <f t="shared" si="67"/>
        <v>Programme is not compatible with this tool</v>
      </c>
      <c r="AC754" s="17" t="str">
        <f t="shared" si="68"/>
        <v/>
      </c>
      <c r="AD754" s="17">
        <f t="shared" si="69"/>
        <v>6</v>
      </c>
      <c r="AE754" s="17" t="str">
        <f t="shared" si="70"/>
        <v/>
      </c>
      <c r="AF754" s="17" t="str">
        <f t="shared" si="71"/>
        <v/>
      </c>
      <c r="AG754" s="17" t="str" cm="1">
        <f t="array" ref="AG754">IFERROR(IF(J754="Level",INDEX($M754:$S754,AC754+1),INDEX($M754:$S754,AC754)),"")</f>
        <v/>
      </c>
      <c r="AH754" s="17" cm="1">
        <f t="array" ref="AH754">IFERROR(IF(J754="Level",INDEX($M754:$S754,AD754+1),INDEX($M754:$S754,AD754)),"")</f>
        <v>0</v>
      </c>
      <c r="AI754" s="17" t="str" cm="1">
        <f t="array" ref="AI754">IFERROR(INDEX($M754:$S754,AE754),"")</f>
        <v/>
      </c>
      <c r="AJ754" s="17" t="str" cm="1">
        <f t="array" ref="AJ754">IFERROR(INDEX($M754:$S754,AF754),"")</f>
        <v/>
      </c>
      <c r="AK754" s="17" t="str" cm="1">
        <f t="array" ref="AK754">IFERROR(IF(J754="Level",INDEX($T754:$Z754,AC754+1),INDEX($T754:$Z754,AC754)),"")</f>
        <v/>
      </c>
      <c r="AL754" s="17" cm="1">
        <f t="array" ref="AL754">IFERROR(IF(J754="Level",INDEX($T754:$Z754,AD754+1),INDEX($T754:$Z754,AD754)),"")</f>
        <v>0</v>
      </c>
      <c r="AM754" s="17" t="str" cm="1">
        <f t="array" ref="AM754">IFERROR(INDEX($T754:$Z754,AE754),"")</f>
        <v/>
      </c>
      <c r="AN754" s="17" t="str" cm="1">
        <f t="array" ref="AN754">IFERROR(INDEX($T754:$Z754,AF754),"")</f>
        <v/>
      </c>
    </row>
    <row r="755" spans="1:40" ht="25.5" hidden="1" x14ac:dyDescent="0.2">
      <c r="A755" s="17" t="str">
        <f t="shared" si="66"/>
        <v>PhD World and Comparative Literature (Part-Time, Distance Learning): PRP6SMLEGL02</v>
      </c>
      <c r="B755" s="11" t="s">
        <v>3829</v>
      </c>
      <c r="C755" s="11" t="s">
        <v>32964</v>
      </c>
      <c r="D755" s="11" t="s">
        <v>3830</v>
      </c>
      <c r="E755" s="11" t="s">
        <v>280</v>
      </c>
      <c r="F755" s="11" t="s">
        <v>76</v>
      </c>
      <c r="G755" s="11" t="s">
        <v>32189</v>
      </c>
      <c r="H755" s="11" t="s">
        <v>72</v>
      </c>
      <c r="I755" s="11">
        <v>0</v>
      </c>
      <c r="J755" s="11" t="s">
        <v>32168</v>
      </c>
      <c r="K755" s="11" t="s">
        <v>32168</v>
      </c>
      <c r="L755" s="11">
        <v>0</v>
      </c>
      <c r="M755" s="11">
        <v>0</v>
      </c>
      <c r="N755" s="11">
        <v>0</v>
      </c>
      <c r="O755" s="11">
        <v>0</v>
      </c>
      <c r="P755" s="11">
        <v>0</v>
      </c>
      <c r="Q755" s="11">
        <v>0</v>
      </c>
      <c r="R755" s="11">
        <v>0</v>
      </c>
      <c r="S755" s="11">
        <v>0</v>
      </c>
      <c r="T755" s="11">
        <v>0</v>
      </c>
      <c r="U755" s="11">
        <v>0</v>
      </c>
      <c r="V755" s="11">
        <v>0</v>
      </c>
      <c r="W755" s="11">
        <v>0</v>
      </c>
      <c r="X755" s="11">
        <v>0</v>
      </c>
      <c r="Y755" s="11">
        <v>0</v>
      </c>
      <c r="Z755" s="11">
        <v>0</v>
      </c>
      <c r="AA755" s="12" t="s">
        <v>32952</v>
      </c>
      <c r="AB755" s="17" t="str">
        <f t="shared" si="67"/>
        <v>Programme is not compatible with this tool</v>
      </c>
      <c r="AC755" s="17" t="str">
        <f t="shared" si="68"/>
        <v/>
      </c>
      <c r="AD755" s="17">
        <f t="shared" si="69"/>
        <v>6</v>
      </c>
      <c r="AE755" s="17" t="str">
        <f t="shared" si="70"/>
        <v/>
      </c>
      <c r="AF755" s="17" t="str">
        <f t="shared" si="71"/>
        <v/>
      </c>
      <c r="AG755" s="17" t="str" cm="1">
        <f t="array" ref="AG755">IFERROR(IF(J755="Level",INDEX($M755:$S755,AC755+1),INDEX($M755:$S755,AC755)),"")</f>
        <v/>
      </c>
      <c r="AH755" s="17" cm="1">
        <f t="array" ref="AH755">IFERROR(IF(J755="Level",INDEX($M755:$S755,AD755+1),INDEX($M755:$S755,AD755)),"")</f>
        <v>0</v>
      </c>
      <c r="AI755" s="17" t="str" cm="1">
        <f t="array" ref="AI755">IFERROR(INDEX($M755:$S755,AE755),"")</f>
        <v/>
      </c>
      <c r="AJ755" s="17" t="str" cm="1">
        <f t="array" ref="AJ755">IFERROR(INDEX($M755:$S755,AF755),"")</f>
        <v/>
      </c>
      <c r="AK755" s="17" t="str" cm="1">
        <f t="array" ref="AK755">IFERROR(IF(J755="Level",INDEX($T755:$Z755,AC755+1),INDEX($T755:$Z755,AC755)),"")</f>
        <v/>
      </c>
      <c r="AL755" s="17" cm="1">
        <f t="array" ref="AL755">IFERROR(IF(J755="Level",INDEX($T755:$Z755,AD755+1),INDEX($T755:$Z755,AD755)),"")</f>
        <v>0</v>
      </c>
      <c r="AM755" s="17" t="str" cm="1">
        <f t="array" ref="AM755">IFERROR(INDEX($T755:$Z755,AE755),"")</f>
        <v/>
      </c>
      <c r="AN755" s="17" t="str" cm="1">
        <f t="array" ref="AN755">IFERROR(INDEX($T755:$Z755,AF755),"")</f>
        <v/>
      </c>
    </row>
    <row r="756" spans="1:40" hidden="1" x14ac:dyDescent="0.2">
      <c r="A756" s="17" t="str">
        <f t="shared" si="66"/>
        <v>PhD Italian (Part-Time, Distance Learning): PRP6SMLSML14</v>
      </c>
      <c r="B756" s="11" t="s">
        <v>3855</v>
      </c>
      <c r="C756" s="11" t="s">
        <v>32964</v>
      </c>
      <c r="D756" s="11" t="s">
        <v>3856</v>
      </c>
      <c r="E756" s="11" t="s">
        <v>280</v>
      </c>
      <c r="F756" s="11" t="s">
        <v>76</v>
      </c>
      <c r="G756" s="11" t="s">
        <v>32189</v>
      </c>
      <c r="H756" s="11" t="s">
        <v>72</v>
      </c>
      <c r="I756" s="11">
        <v>0</v>
      </c>
      <c r="J756" s="11" t="s">
        <v>32168</v>
      </c>
      <c r="K756" s="11" t="s">
        <v>32168</v>
      </c>
      <c r="L756" s="11">
        <v>0</v>
      </c>
      <c r="M756" s="11">
        <v>0</v>
      </c>
      <c r="N756" s="11">
        <v>0</v>
      </c>
      <c r="O756" s="11">
        <v>0</v>
      </c>
      <c r="P756" s="11">
        <v>0</v>
      </c>
      <c r="Q756" s="11">
        <v>0</v>
      </c>
      <c r="R756" s="11">
        <v>0</v>
      </c>
      <c r="S756" s="11">
        <v>0</v>
      </c>
      <c r="T756" s="11">
        <v>0</v>
      </c>
      <c r="U756" s="11">
        <v>0</v>
      </c>
      <c r="V756" s="11">
        <v>0</v>
      </c>
      <c r="W756" s="11">
        <v>0</v>
      </c>
      <c r="X756" s="11">
        <v>0</v>
      </c>
      <c r="Y756" s="11">
        <v>0</v>
      </c>
      <c r="Z756" s="11">
        <v>0</v>
      </c>
      <c r="AA756" s="12" t="s">
        <v>32952</v>
      </c>
      <c r="AB756" s="17" t="str">
        <f t="shared" si="67"/>
        <v>Programme is not compatible with this tool</v>
      </c>
      <c r="AC756" s="17" t="str">
        <f t="shared" si="68"/>
        <v/>
      </c>
      <c r="AD756" s="17">
        <f t="shared" si="69"/>
        <v>6</v>
      </c>
      <c r="AE756" s="17" t="str">
        <f t="shared" si="70"/>
        <v/>
      </c>
      <c r="AF756" s="17" t="str">
        <f t="shared" si="71"/>
        <v/>
      </c>
      <c r="AG756" s="17" t="str" cm="1">
        <f t="array" ref="AG756">IFERROR(IF(J756="Level",INDEX($M756:$S756,AC756+1),INDEX($M756:$S756,AC756)),"")</f>
        <v/>
      </c>
      <c r="AH756" s="17" cm="1">
        <f t="array" ref="AH756">IFERROR(IF(J756="Level",INDEX($M756:$S756,AD756+1),INDEX($M756:$S756,AD756)),"")</f>
        <v>0</v>
      </c>
      <c r="AI756" s="17" t="str" cm="1">
        <f t="array" ref="AI756">IFERROR(INDEX($M756:$S756,AE756),"")</f>
        <v/>
      </c>
      <c r="AJ756" s="17" t="str" cm="1">
        <f t="array" ref="AJ756">IFERROR(INDEX($M756:$S756,AF756),"")</f>
        <v/>
      </c>
      <c r="AK756" s="17" t="str" cm="1">
        <f t="array" ref="AK756">IFERROR(IF(J756="Level",INDEX($T756:$Z756,AC756+1),INDEX($T756:$Z756,AC756)),"")</f>
        <v/>
      </c>
      <c r="AL756" s="17" cm="1">
        <f t="array" ref="AL756">IFERROR(IF(J756="Level",INDEX($T756:$Z756,AD756+1),INDEX($T756:$Z756,AD756)),"")</f>
        <v>0</v>
      </c>
      <c r="AM756" s="17" t="str" cm="1">
        <f t="array" ref="AM756">IFERROR(INDEX($T756:$Z756,AE756),"")</f>
        <v/>
      </c>
      <c r="AN756" s="17" t="str" cm="1">
        <f t="array" ref="AN756">IFERROR(INDEX($T756:$Z756,AF756),"")</f>
        <v/>
      </c>
    </row>
    <row r="757" spans="1:40" hidden="1" x14ac:dyDescent="0.2">
      <c r="A757" s="17" t="str">
        <f t="shared" si="66"/>
        <v>PhD Translation Studies (Part-Time, Distance Learning): PRP6SMLSML17</v>
      </c>
      <c r="B757" s="11" t="s">
        <v>31938</v>
      </c>
      <c r="C757" s="11" t="s">
        <v>32964</v>
      </c>
      <c r="D757" s="11" t="s">
        <v>32193</v>
      </c>
      <c r="E757" s="11" t="s">
        <v>280</v>
      </c>
      <c r="F757" s="11" t="s">
        <v>76</v>
      </c>
      <c r="G757" s="11" t="s">
        <v>32189</v>
      </c>
      <c r="H757" s="11" t="s">
        <v>72</v>
      </c>
      <c r="I757" s="11">
        <v>0</v>
      </c>
      <c r="J757" s="11" t="s">
        <v>32168</v>
      </c>
      <c r="K757" s="11" t="s">
        <v>32168</v>
      </c>
      <c r="L757" s="11">
        <v>0</v>
      </c>
      <c r="M757" s="11">
        <v>0</v>
      </c>
      <c r="N757" s="11">
        <v>0</v>
      </c>
      <c r="O757" s="11">
        <v>0</v>
      </c>
      <c r="P757" s="11">
        <v>0</v>
      </c>
      <c r="Q757" s="11">
        <v>0</v>
      </c>
      <c r="R757" s="11">
        <v>0</v>
      </c>
      <c r="S757" s="11">
        <v>0</v>
      </c>
      <c r="T757" s="11">
        <v>0</v>
      </c>
      <c r="U757" s="11">
        <v>0</v>
      </c>
      <c r="V757" s="11">
        <v>0</v>
      </c>
      <c r="W757" s="11">
        <v>0</v>
      </c>
      <c r="X757" s="11">
        <v>0</v>
      </c>
      <c r="Y757" s="11">
        <v>0</v>
      </c>
      <c r="Z757" s="11">
        <v>0</v>
      </c>
      <c r="AA757" s="12" t="s">
        <v>32952</v>
      </c>
      <c r="AB757" s="17" t="str">
        <f t="shared" si="67"/>
        <v>Programme is not compatible with this tool</v>
      </c>
      <c r="AC757" s="17" t="str">
        <f t="shared" si="68"/>
        <v/>
      </c>
      <c r="AD757" s="17">
        <f t="shared" si="69"/>
        <v>6</v>
      </c>
      <c r="AE757" s="17" t="str">
        <f t="shared" si="70"/>
        <v/>
      </c>
      <c r="AF757" s="17" t="str">
        <f t="shared" si="71"/>
        <v/>
      </c>
      <c r="AG757" s="17" t="str" cm="1">
        <f t="array" ref="AG757">IFERROR(IF(J757="Level",INDEX($M757:$S757,AC757+1),INDEX($M757:$S757,AC757)),"")</f>
        <v/>
      </c>
      <c r="AH757" s="17" cm="1">
        <f t="array" ref="AH757">IFERROR(IF(J757="Level",INDEX($M757:$S757,AD757+1),INDEX($M757:$S757,AD757)),"")</f>
        <v>0</v>
      </c>
      <c r="AI757" s="17" t="str" cm="1">
        <f t="array" ref="AI757">IFERROR(INDEX($M757:$S757,AE757),"")</f>
        <v/>
      </c>
      <c r="AJ757" s="17" t="str" cm="1">
        <f t="array" ref="AJ757">IFERROR(INDEX($M757:$S757,AF757),"")</f>
        <v/>
      </c>
      <c r="AK757" s="17" t="str" cm="1">
        <f t="array" ref="AK757">IFERROR(IF(J757="Level",INDEX($T757:$Z757,AC757+1),INDEX($T757:$Z757,AC757)),"")</f>
        <v/>
      </c>
      <c r="AL757" s="17" cm="1">
        <f t="array" ref="AL757">IFERROR(IF(J757="Level",INDEX($T757:$Z757,AD757+1),INDEX($T757:$Z757,AD757)),"")</f>
        <v>0</v>
      </c>
      <c r="AM757" s="17" t="str" cm="1">
        <f t="array" ref="AM757">IFERROR(INDEX($T757:$Z757,AE757),"")</f>
        <v/>
      </c>
      <c r="AN757" s="17" t="str" cm="1">
        <f t="array" ref="AN757">IFERROR(INDEX($T757:$Z757,AF757),"")</f>
        <v/>
      </c>
    </row>
    <row r="758" spans="1:40" ht="25.5" hidden="1" x14ac:dyDescent="0.2">
      <c r="A758" s="17" t="str">
        <f t="shared" si="66"/>
        <v>MPhil Genomics in Society (Part-Time, Distance Learning): PRH4HPSHPS06</v>
      </c>
      <c r="B758" s="11" t="s">
        <v>2870</v>
      </c>
      <c r="C758" s="11" t="s">
        <v>32964</v>
      </c>
      <c r="D758" s="11" t="s">
        <v>32592</v>
      </c>
      <c r="E758" s="11" t="s">
        <v>222</v>
      </c>
      <c r="F758" s="11" t="s">
        <v>76</v>
      </c>
      <c r="G758" s="11" t="s">
        <v>32189</v>
      </c>
      <c r="H758" s="11" t="s">
        <v>72</v>
      </c>
      <c r="I758" s="11">
        <v>0</v>
      </c>
      <c r="J758" s="11" t="s">
        <v>32168</v>
      </c>
      <c r="K758" s="11" t="s">
        <v>32168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  <c r="Q758" s="11">
        <v>0</v>
      </c>
      <c r="R758" s="11">
        <v>0</v>
      </c>
      <c r="S758" s="11">
        <v>0</v>
      </c>
      <c r="T758" s="11">
        <v>0</v>
      </c>
      <c r="U758" s="11">
        <v>0</v>
      </c>
      <c r="V758" s="11">
        <v>0</v>
      </c>
      <c r="W758" s="11">
        <v>0</v>
      </c>
      <c r="X758" s="11">
        <v>0</v>
      </c>
      <c r="Y758" s="11">
        <v>0</v>
      </c>
      <c r="Z758" s="11">
        <v>0</v>
      </c>
      <c r="AA758" s="12" t="s">
        <v>32952</v>
      </c>
      <c r="AB758" s="17" t="str">
        <f t="shared" si="67"/>
        <v>Programme is not compatible with this tool</v>
      </c>
      <c r="AC758" s="17" t="str">
        <f t="shared" si="68"/>
        <v/>
      </c>
      <c r="AD758" s="17">
        <f t="shared" si="69"/>
        <v>6</v>
      </c>
      <c r="AE758" s="17" t="str">
        <f t="shared" si="70"/>
        <v/>
      </c>
      <c r="AF758" s="17" t="str">
        <f t="shared" si="71"/>
        <v/>
      </c>
      <c r="AG758" s="17" t="str" cm="1">
        <f t="array" ref="AG758">IFERROR(IF(J758="Level",INDEX($M758:$S758,AC758+1),INDEX($M758:$S758,AC758)),"")</f>
        <v/>
      </c>
      <c r="AH758" s="17" cm="1">
        <f t="array" ref="AH758">IFERROR(IF(J758="Level",INDEX($M758:$S758,AD758+1),INDEX($M758:$S758,AD758)),"")</f>
        <v>0</v>
      </c>
      <c r="AI758" s="17" t="str" cm="1">
        <f t="array" ref="AI758">IFERROR(INDEX($M758:$S758,AE758),"")</f>
        <v/>
      </c>
      <c r="AJ758" s="17" t="str" cm="1">
        <f t="array" ref="AJ758">IFERROR(INDEX($M758:$S758,AF758),"")</f>
        <v/>
      </c>
      <c r="AK758" s="17" t="str" cm="1">
        <f t="array" ref="AK758">IFERROR(IF(J758="Level",INDEX($T758:$Z758,AC758+1),INDEX($T758:$Z758,AC758)),"")</f>
        <v/>
      </c>
      <c r="AL758" s="17" cm="1">
        <f t="array" ref="AL758">IFERROR(IF(J758="Level",INDEX($T758:$Z758,AD758+1),INDEX($T758:$Z758,AD758)),"")</f>
        <v>0</v>
      </c>
      <c r="AM758" s="17" t="str" cm="1">
        <f t="array" ref="AM758">IFERROR(INDEX($T758:$Z758,AE758),"")</f>
        <v/>
      </c>
      <c r="AN758" s="17" t="str" cm="1">
        <f t="array" ref="AN758">IFERROR(INDEX($T758:$Z758,AF758),"")</f>
        <v/>
      </c>
    </row>
    <row r="759" spans="1:40" hidden="1" x14ac:dyDescent="0.2">
      <c r="A759" s="17" t="str">
        <f t="shared" si="66"/>
        <v>MPhil Philosophy (Part-Time, Distance Learning): PRH4HPSHPS19</v>
      </c>
      <c r="B759" s="11" t="s">
        <v>2882</v>
      </c>
      <c r="C759" s="11" t="s">
        <v>32964</v>
      </c>
      <c r="D759" s="11" t="s">
        <v>32506</v>
      </c>
      <c r="E759" s="11" t="s">
        <v>222</v>
      </c>
      <c r="F759" s="11" t="s">
        <v>76</v>
      </c>
      <c r="G759" s="11" t="s">
        <v>32189</v>
      </c>
      <c r="H759" s="11" t="s">
        <v>72</v>
      </c>
      <c r="I759" s="11">
        <v>0</v>
      </c>
      <c r="J759" s="11" t="s">
        <v>32168</v>
      </c>
      <c r="K759" s="11" t="s">
        <v>32168</v>
      </c>
      <c r="L759" s="11">
        <v>0</v>
      </c>
      <c r="M759" s="11">
        <v>0</v>
      </c>
      <c r="N759" s="11">
        <v>0</v>
      </c>
      <c r="O759" s="11">
        <v>0</v>
      </c>
      <c r="P759" s="11">
        <v>0</v>
      </c>
      <c r="Q759" s="11">
        <v>0</v>
      </c>
      <c r="R759" s="11">
        <v>0</v>
      </c>
      <c r="S759" s="11">
        <v>0</v>
      </c>
      <c r="T759" s="11">
        <v>0</v>
      </c>
      <c r="U759" s="11">
        <v>0</v>
      </c>
      <c r="V759" s="11">
        <v>0</v>
      </c>
      <c r="W759" s="11">
        <v>0</v>
      </c>
      <c r="X759" s="11">
        <v>0</v>
      </c>
      <c r="Y759" s="11">
        <v>0</v>
      </c>
      <c r="Z759" s="11">
        <v>0</v>
      </c>
      <c r="AA759" s="12" t="s">
        <v>32952</v>
      </c>
      <c r="AB759" s="17" t="str">
        <f t="shared" si="67"/>
        <v>Programme is not compatible with this tool</v>
      </c>
      <c r="AC759" s="17" t="str">
        <f t="shared" si="68"/>
        <v/>
      </c>
      <c r="AD759" s="17">
        <f t="shared" si="69"/>
        <v>6</v>
      </c>
      <c r="AE759" s="17" t="str">
        <f t="shared" si="70"/>
        <v/>
      </c>
      <c r="AF759" s="17" t="str">
        <f t="shared" si="71"/>
        <v/>
      </c>
      <c r="AG759" s="17" t="str" cm="1">
        <f t="array" ref="AG759">IFERROR(IF(J759="Level",INDEX($M759:$S759,AC759+1),INDEX($M759:$S759,AC759)),"")</f>
        <v/>
      </c>
      <c r="AH759" s="17" cm="1">
        <f t="array" ref="AH759">IFERROR(IF(J759="Level",INDEX($M759:$S759,AD759+1),INDEX($M759:$S759,AD759)),"")</f>
        <v>0</v>
      </c>
      <c r="AI759" s="17" t="str" cm="1">
        <f t="array" ref="AI759">IFERROR(INDEX($M759:$S759,AE759),"")</f>
        <v/>
      </c>
      <c r="AJ759" s="17" t="str" cm="1">
        <f t="array" ref="AJ759">IFERROR(INDEX($M759:$S759,AF759),"")</f>
        <v/>
      </c>
      <c r="AK759" s="17" t="str" cm="1">
        <f t="array" ref="AK759">IFERROR(IF(J759="Level",INDEX($T759:$Z759,AC759+1),INDEX($T759:$Z759,AC759)),"")</f>
        <v/>
      </c>
      <c r="AL759" s="17" cm="1">
        <f t="array" ref="AL759">IFERROR(IF(J759="Level",INDEX($T759:$Z759,AD759+1),INDEX($T759:$Z759,AD759)),"")</f>
        <v>0</v>
      </c>
      <c r="AM759" s="17" t="str" cm="1">
        <f t="array" ref="AM759">IFERROR(INDEX($T759:$Z759,AE759),"")</f>
        <v/>
      </c>
      <c r="AN759" s="17" t="str" cm="1">
        <f t="array" ref="AN759">IFERROR(INDEX($T759:$Z759,AF759),"")</f>
        <v/>
      </c>
    </row>
    <row r="760" spans="1:40" hidden="1" x14ac:dyDescent="0.2">
      <c r="A760" s="17" t="str">
        <f t="shared" si="66"/>
        <v>PhD Philosophy (Part-Time, Distance Learning): PRP6HPSHPS10</v>
      </c>
      <c r="B760" s="11" t="s">
        <v>3689</v>
      </c>
      <c r="C760" s="11" t="s">
        <v>32964</v>
      </c>
      <c r="D760" s="11" t="s">
        <v>3690</v>
      </c>
      <c r="E760" s="11" t="s">
        <v>222</v>
      </c>
      <c r="F760" s="11" t="s">
        <v>76</v>
      </c>
      <c r="G760" s="11" t="s">
        <v>32189</v>
      </c>
      <c r="H760" s="11" t="s">
        <v>72</v>
      </c>
      <c r="I760" s="11">
        <v>0</v>
      </c>
      <c r="J760" s="11" t="s">
        <v>32168</v>
      </c>
      <c r="K760" s="11" t="s">
        <v>32168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  <c r="Q760" s="11">
        <v>0</v>
      </c>
      <c r="R760" s="11">
        <v>0</v>
      </c>
      <c r="S760" s="11">
        <v>0</v>
      </c>
      <c r="T760" s="11">
        <v>0</v>
      </c>
      <c r="U760" s="11">
        <v>0</v>
      </c>
      <c r="V760" s="11">
        <v>0</v>
      </c>
      <c r="W760" s="11">
        <v>0</v>
      </c>
      <c r="X760" s="11">
        <v>0</v>
      </c>
      <c r="Y760" s="11">
        <v>0</v>
      </c>
      <c r="Z760" s="11">
        <v>0</v>
      </c>
      <c r="AA760" s="12" t="s">
        <v>32952</v>
      </c>
      <c r="AB760" s="17" t="str">
        <f t="shared" si="67"/>
        <v>Programme is not compatible with this tool</v>
      </c>
      <c r="AC760" s="17" t="str">
        <f t="shared" si="68"/>
        <v/>
      </c>
      <c r="AD760" s="17">
        <f t="shared" si="69"/>
        <v>6</v>
      </c>
      <c r="AE760" s="17" t="str">
        <f t="shared" si="70"/>
        <v/>
      </c>
      <c r="AF760" s="17" t="str">
        <f t="shared" si="71"/>
        <v/>
      </c>
      <c r="AG760" s="17" t="str" cm="1">
        <f t="array" ref="AG760">IFERROR(IF(J760="Level",INDEX($M760:$S760,AC760+1),INDEX($M760:$S760,AC760)),"")</f>
        <v/>
      </c>
      <c r="AH760" s="17" cm="1">
        <f t="array" ref="AH760">IFERROR(IF(J760="Level",INDEX($M760:$S760,AD760+1),INDEX($M760:$S760,AD760)),"")</f>
        <v>0</v>
      </c>
      <c r="AI760" s="17" t="str" cm="1">
        <f t="array" ref="AI760">IFERROR(INDEX($M760:$S760,AE760),"")</f>
        <v/>
      </c>
      <c r="AJ760" s="17" t="str" cm="1">
        <f t="array" ref="AJ760">IFERROR(INDEX($M760:$S760,AF760),"")</f>
        <v/>
      </c>
      <c r="AK760" s="17" t="str" cm="1">
        <f t="array" ref="AK760">IFERROR(IF(J760="Level",INDEX($T760:$Z760,AC760+1),INDEX($T760:$Z760,AC760)),"")</f>
        <v/>
      </c>
      <c r="AL760" s="17" cm="1">
        <f t="array" ref="AL760">IFERROR(IF(J760="Level",INDEX($T760:$Z760,AD760+1),INDEX($T760:$Z760,AD760)),"")</f>
        <v>0</v>
      </c>
      <c r="AM760" s="17" t="str" cm="1">
        <f t="array" ref="AM760">IFERROR(INDEX($T760:$Z760,AE760),"")</f>
        <v/>
      </c>
      <c r="AN760" s="17" t="str" cm="1">
        <f t="array" ref="AN760">IFERROR(INDEX($T760:$Z760,AF760),"")</f>
        <v/>
      </c>
    </row>
    <row r="761" spans="1:40" hidden="1" x14ac:dyDescent="0.2">
      <c r="A761" s="17" t="str">
        <f t="shared" si="66"/>
        <v>MPhil Politics (Part-Time, Distance Learning) - Cornwall: PRH4HPSHPSCD</v>
      </c>
      <c r="B761" s="11" t="s">
        <v>2893</v>
      </c>
      <c r="C761" s="11" t="s">
        <v>32964</v>
      </c>
      <c r="D761" s="11" t="s">
        <v>32494</v>
      </c>
      <c r="E761" s="11" t="s">
        <v>258</v>
      </c>
      <c r="F761" s="11" t="s">
        <v>76</v>
      </c>
      <c r="G761" s="11" t="s">
        <v>32189</v>
      </c>
      <c r="H761" s="11" t="s">
        <v>72</v>
      </c>
      <c r="I761" s="11">
        <v>0</v>
      </c>
      <c r="J761" s="11" t="s">
        <v>32168</v>
      </c>
      <c r="K761" s="11" t="s">
        <v>32168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  <c r="Q761" s="11">
        <v>0</v>
      </c>
      <c r="R761" s="11">
        <v>0</v>
      </c>
      <c r="S761" s="11">
        <v>0</v>
      </c>
      <c r="T761" s="11">
        <v>0</v>
      </c>
      <c r="U761" s="11">
        <v>0</v>
      </c>
      <c r="V761" s="11">
        <v>0</v>
      </c>
      <c r="W761" s="11">
        <v>0</v>
      </c>
      <c r="X761" s="11">
        <v>0</v>
      </c>
      <c r="Y761" s="11">
        <v>0</v>
      </c>
      <c r="Z761" s="11">
        <v>0</v>
      </c>
      <c r="AA761" s="12" t="s">
        <v>32952</v>
      </c>
      <c r="AB761" s="17" t="str">
        <f t="shared" si="67"/>
        <v>Programme is not compatible with this tool</v>
      </c>
      <c r="AC761" s="17" t="str">
        <f t="shared" si="68"/>
        <v/>
      </c>
      <c r="AD761" s="17">
        <f t="shared" si="69"/>
        <v>6</v>
      </c>
      <c r="AE761" s="17" t="str">
        <f t="shared" si="70"/>
        <v/>
      </c>
      <c r="AF761" s="17" t="str">
        <f t="shared" si="71"/>
        <v/>
      </c>
      <c r="AG761" s="17" t="str" cm="1">
        <f t="array" ref="AG761">IFERROR(IF(J761="Level",INDEX($M761:$S761,AC761+1),INDEX($M761:$S761,AC761)),"")</f>
        <v/>
      </c>
      <c r="AH761" s="17" cm="1">
        <f t="array" ref="AH761">IFERROR(IF(J761="Level",INDEX($M761:$S761,AD761+1),INDEX($M761:$S761,AD761)),"")</f>
        <v>0</v>
      </c>
      <c r="AI761" s="17" t="str" cm="1">
        <f t="array" ref="AI761">IFERROR(INDEX($M761:$S761,AE761),"")</f>
        <v/>
      </c>
      <c r="AJ761" s="17" t="str" cm="1">
        <f t="array" ref="AJ761">IFERROR(INDEX($M761:$S761,AF761),"")</f>
        <v/>
      </c>
      <c r="AK761" s="17" t="str" cm="1">
        <f t="array" ref="AK761">IFERROR(IF(J761="Level",INDEX($T761:$Z761,AC761+1),INDEX($T761:$Z761,AC761)),"")</f>
        <v/>
      </c>
      <c r="AL761" s="17" cm="1">
        <f t="array" ref="AL761">IFERROR(IF(J761="Level",INDEX($T761:$Z761,AD761+1),INDEX($T761:$Z761,AD761)),"")</f>
        <v>0</v>
      </c>
      <c r="AM761" s="17" t="str" cm="1">
        <f t="array" ref="AM761">IFERROR(INDEX($T761:$Z761,AE761),"")</f>
        <v/>
      </c>
      <c r="AN761" s="17" t="str" cm="1">
        <f t="array" ref="AN761">IFERROR(INDEX($T761:$Z761,AF761),"")</f>
        <v/>
      </c>
    </row>
    <row r="762" spans="1:40" hidden="1" x14ac:dyDescent="0.2">
      <c r="A762" s="17" t="str">
        <f t="shared" si="66"/>
        <v>PhD Politics (Part-Time, Distance Learning) - Cornwall: PRP6HPSHPSCC</v>
      </c>
      <c r="B762" s="11" t="s">
        <v>3725</v>
      </c>
      <c r="C762" s="11" t="s">
        <v>32964</v>
      </c>
      <c r="D762" s="11" t="s">
        <v>3726</v>
      </c>
      <c r="E762" s="11" t="s">
        <v>258</v>
      </c>
      <c r="F762" s="11" t="s">
        <v>76</v>
      </c>
      <c r="G762" s="11" t="s">
        <v>32189</v>
      </c>
      <c r="H762" s="11" t="s">
        <v>72</v>
      </c>
      <c r="I762" s="11">
        <v>0</v>
      </c>
      <c r="J762" s="11" t="s">
        <v>32168</v>
      </c>
      <c r="K762" s="11" t="s">
        <v>32168</v>
      </c>
      <c r="L762" s="11">
        <v>0</v>
      </c>
      <c r="M762" s="11">
        <v>0</v>
      </c>
      <c r="N762" s="11">
        <v>0</v>
      </c>
      <c r="O762" s="11">
        <v>0</v>
      </c>
      <c r="P762" s="11">
        <v>0</v>
      </c>
      <c r="Q762" s="11">
        <v>0</v>
      </c>
      <c r="R762" s="11">
        <v>0</v>
      </c>
      <c r="S762" s="11">
        <v>0</v>
      </c>
      <c r="T762" s="11">
        <v>0</v>
      </c>
      <c r="U762" s="11">
        <v>0</v>
      </c>
      <c r="V762" s="11">
        <v>0</v>
      </c>
      <c r="W762" s="11">
        <v>0</v>
      </c>
      <c r="X762" s="11">
        <v>0</v>
      </c>
      <c r="Y762" s="11">
        <v>0</v>
      </c>
      <c r="Z762" s="11">
        <v>0</v>
      </c>
      <c r="AA762" s="12" t="s">
        <v>32952</v>
      </c>
      <c r="AB762" s="17" t="str">
        <f t="shared" si="67"/>
        <v>Programme is not compatible with this tool</v>
      </c>
      <c r="AC762" s="17" t="str">
        <f t="shared" si="68"/>
        <v/>
      </c>
      <c r="AD762" s="17">
        <f t="shared" si="69"/>
        <v>6</v>
      </c>
      <c r="AE762" s="17" t="str">
        <f t="shared" si="70"/>
        <v/>
      </c>
      <c r="AF762" s="17" t="str">
        <f t="shared" si="71"/>
        <v/>
      </c>
      <c r="AG762" s="17" t="str" cm="1">
        <f t="array" ref="AG762">IFERROR(IF(J762="Level",INDEX($M762:$S762,AC762+1),INDEX($M762:$S762,AC762)),"")</f>
        <v/>
      </c>
      <c r="AH762" s="17" cm="1">
        <f t="array" ref="AH762">IFERROR(IF(J762="Level",INDEX($M762:$S762,AD762+1),INDEX($M762:$S762,AD762)),"")</f>
        <v>0</v>
      </c>
      <c r="AI762" s="17" t="str" cm="1">
        <f t="array" ref="AI762">IFERROR(INDEX($M762:$S762,AE762),"")</f>
        <v/>
      </c>
      <c r="AJ762" s="17" t="str" cm="1">
        <f t="array" ref="AJ762">IFERROR(INDEX($M762:$S762,AF762),"")</f>
        <v/>
      </c>
      <c r="AK762" s="17" t="str" cm="1">
        <f t="array" ref="AK762">IFERROR(IF(J762="Level",INDEX($T762:$Z762,AC762+1),INDEX($T762:$Z762,AC762)),"")</f>
        <v/>
      </c>
      <c r="AL762" s="17" cm="1">
        <f t="array" ref="AL762">IFERROR(IF(J762="Level",INDEX($T762:$Z762,AD762+1),INDEX($T762:$Z762,AD762)),"")</f>
        <v>0</v>
      </c>
      <c r="AM762" s="17" t="str" cm="1">
        <f t="array" ref="AM762">IFERROR(INDEX($T762:$Z762,AE762),"")</f>
        <v/>
      </c>
      <c r="AN762" s="17" t="str" cm="1">
        <f t="array" ref="AN762">IFERROR(INDEX($T762:$Z762,AF762),"")</f>
        <v/>
      </c>
    </row>
    <row r="763" spans="1:40" hidden="1" x14ac:dyDescent="0.2">
      <c r="A763" s="17" t="str">
        <f t="shared" si="66"/>
        <v>MPhil Politics (Part-Time, Distance Learning): PRH4HPSHPS02</v>
      </c>
      <c r="B763" s="11" t="s">
        <v>2867</v>
      </c>
      <c r="C763" s="11" t="s">
        <v>32964</v>
      </c>
      <c r="D763" s="11" t="s">
        <v>32495</v>
      </c>
      <c r="E763" s="11" t="s">
        <v>214</v>
      </c>
      <c r="F763" s="11" t="s">
        <v>76</v>
      </c>
      <c r="G763" s="11" t="s">
        <v>32189</v>
      </c>
      <c r="H763" s="11" t="s">
        <v>72</v>
      </c>
      <c r="I763" s="11">
        <v>0</v>
      </c>
      <c r="J763" s="11" t="s">
        <v>32168</v>
      </c>
      <c r="K763" s="11" t="s">
        <v>32168</v>
      </c>
      <c r="L763" s="11">
        <v>0</v>
      </c>
      <c r="M763" s="11">
        <v>0</v>
      </c>
      <c r="N763" s="11">
        <v>0</v>
      </c>
      <c r="O763" s="11">
        <v>0</v>
      </c>
      <c r="P763" s="11">
        <v>0</v>
      </c>
      <c r="Q763" s="11">
        <v>0</v>
      </c>
      <c r="R763" s="11">
        <v>0</v>
      </c>
      <c r="S763" s="11">
        <v>0</v>
      </c>
      <c r="T763" s="11">
        <v>0</v>
      </c>
      <c r="U763" s="11">
        <v>0</v>
      </c>
      <c r="V763" s="11">
        <v>0</v>
      </c>
      <c r="W763" s="11">
        <v>0</v>
      </c>
      <c r="X763" s="11">
        <v>0</v>
      </c>
      <c r="Y763" s="11">
        <v>0</v>
      </c>
      <c r="Z763" s="11">
        <v>0</v>
      </c>
      <c r="AA763" s="12" t="s">
        <v>32952</v>
      </c>
      <c r="AB763" s="17" t="str">
        <f t="shared" si="67"/>
        <v>Programme is not compatible with this tool</v>
      </c>
      <c r="AC763" s="17" t="str">
        <f t="shared" si="68"/>
        <v/>
      </c>
      <c r="AD763" s="17">
        <f t="shared" si="69"/>
        <v>6</v>
      </c>
      <c r="AE763" s="17" t="str">
        <f t="shared" si="70"/>
        <v/>
      </c>
      <c r="AF763" s="17" t="str">
        <f t="shared" si="71"/>
        <v/>
      </c>
      <c r="AG763" s="17" t="str" cm="1">
        <f t="array" ref="AG763">IFERROR(IF(J763="Level",INDEX($M763:$S763,AC763+1),INDEX($M763:$S763,AC763)),"")</f>
        <v/>
      </c>
      <c r="AH763" s="17" cm="1">
        <f t="array" ref="AH763">IFERROR(IF(J763="Level",INDEX($M763:$S763,AD763+1),INDEX($M763:$S763,AD763)),"")</f>
        <v>0</v>
      </c>
      <c r="AI763" s="17" t="str" cm="1">
        <f t="array" ref="AI763">IFERROR(INDEX($M763:$S763,AE763),"")</f>
        <v/>
      </c>
      <c r="AJ763" s="17" t="str" cm="1">
        <f t="array" ref="AJ763">IFERROR(INDEX($M763:$S763,AF763),"")</f>
        <v/>
      </c>
      <c r="AK763" s="17" t="str" cm="1">
        <f t="array" ref="AK763">IFERROR(IF(J763="Level",INDEX($T763:$Z763,AC763+1),INDEX($T763:$Z763,AC763)),"")</f>
        <v/>
      </c>
      <c r="AL763" s="17" cm="1">
        <f t="array" ref="AL763">IFERROR(IF(J763="Level",INDEX($T763:$Z763,AD763+1),INDEX($T763:$Z763,AD763)),"")</f>
        <v>0</v>
      </c>
      <c r="AM763" s="17" t="str" cm="1">
        <f t="array" ref="AM763">IFERROR(INDEX($T763:$Z763,AE763),"")</f>
        <v/>
      </c>
      <c r="AN763" s="17" t="str" cm="1">
        <f t="array" ref="AN763">IFERROR(INDEX($T763:$Z763,AF763),"")</f>
        <v/>
      </c>
    </row>
    <row r="764" spans="1:40" ht="25.5" hidden="1" x14ac:dyDescent="0.2">
      <c r="A764" s="17" t="str">
        <f t="shared" si="66"/>
        <v>MPhil Security, Conflict and Human Rights (Part-Time) (Distance Learning): PRH4HPSHPSED</v>
      </c>
      <c r="B764" s="11" t="s">
        <v>2898</v>
      </c>
      <c r="C764" s="11" t="s">
        <v>32964</v>
      </c>
      <c r="D764" s="11" t="s">
        <v>32487</v>
      </c>
      <c r="E764" s="11" t="s">
        <v>214</v>
      </c>
      <c r="F764" s="11" t="s">
        <v>76</v>
      </c>
      <c r="G764" s="11" t="s">
        <v>32189</v>
      </c>
      <c r="H764" s="11" t="s">
        <v>72</v>
      </c>
      <c r="I764" s="11">
        <v>0</v>
      </c>
      <c r="J764" s="11" t="s">
        <v>32168</v>
      </c>
      <c r="K764" s="11" t="s">
        <v>32168</v>
      </c>
      <c r="L764" s="11">
        <v>0</v>
      </c>
      <c r="M764" s="11">
        <v>0</v>
      </c>
      <c r="N764" s="11">
        <v>0</v>
      </c>
      <c r="O764" s="11">
        <v>0</v>
      </c>
      <c r="P764" s="11">
        <v>0</v>
      </c>
      <c r="Q764" s="11">
        <v>0</v>
      </c>
      <c r="R764" s="11">
        <v>0</v>
      </c>
      <c r="S764" s="11">
        <v>0</v>
      </c>
      <c r="T764" s="11">
        <v>0</v>
      </c>
      <c r="U764" s="11">
        <v>0</v>
      </c>
      <c r="V764" s="11">
        <v>0</v>
      </c>
      <c r="W764" s="11">
        <v>0</v>
      </c>
      <c r="X764" s="11">
        <v>0</v>
      </c>
      <c r="Y764" s="11">
        <v>0</v>
      </c>
      <c r="Z764" s="11">
        <v>0</v>
      </c>
      <c r="AA764" s="12" t="s">
        <v>32952</v>
      </c>
      <c r="AB764" s="17" t="str">
        <f t="shared" si="67"/>
        <v>Programme is not compatible with this tool</v>
      </c>
      <c r="AC764" s="17" t="str">
        <f t="shared" si="68"/>
        <v/>
      </c>
      <c r="AD764" s="17">
        <f t="shared" si="69"/>
        <v>6</v>
      </c>
      <c r="AE764" s="17" t="str">
        <f t="shared" si="70"/>
        <v/>
      </c>
      <c r="AF764" s="17" t="str">
        <f t="shared" si="71"/>
        <v/>
      </c>
      <c r="AG764" s="17" t="str" cm="1">
        <f t="array" ref="AG764">IFERROR(IF(J764="Level",INDEX($M764:$S764,AC764+1),INDEX($M764:$S764,AC764)),"")</f>
        <v/>
      </c>
      <c r="AH764" s="17" cm="1">
        <f t="array" ref="AH764">IFERROR(IF(J764="Level",INDEX($M764:$S764,AD764+1),INDEX($M764:$S764,AD764)),"")</f>
        <v>0</v>
      </c>
      <c r="AI764" s="17" t="str" cm="1">
        <f t="array" ref="AI764">IFERROR(INDEX($M764:$S764,AE764),"")</f>
        <v/>
      </c>
      <c r="AJ764" s="17" t="str" cm="1">
        <f t="array" ref="AJ764">IFERROR(INDEX($M764:$S764,AF764),"")</f>
        <v/>
      </c>
      <c r="AK764" s="17" t="str" cm="1">
        <f t="array" ref="AK764">IFERROR(IF(J764="Level",INDEX($T764:$Z764,AC764+1),INDEX($T764:$Z764,AC764)),"")</f>
        <v/>
      </c>
      <c r="AL764" s="17" cm="1">
        <f t="array" ref="AL764">IFERROR(IF(J764="Level",INDEX($T764:$Z764,AD764+1),INDEX($T764:$Z764,AD764)),"")</f>
        <v>0</v>
      </c>
      <c r="AM764" s="17" t="str" cm="1">
        <f t="array" ref="AM764">IFERROR(INDEX($T764:$Z764,AE764),"")</f>
        <v/>
      </c>
      <c r="AN764" s="17" t="str" cm="1">
        <f t="array" ref="AN764">IFERROR(INDEX($T764:$Z764,AF764),"")</f>
        <v/>
      </c>
    </row>
    <row r="765" spans="1:40" hidden="1" x14ac:dyDescent="0.2">
      <c r="A765" s="17" t="str">
        <f t="shared" si="66"/>
        <v>PhD Politics (Part-Time, Distance Learning): PRP6HPSHPS04</v>
      </c>
      <c r="B765" s="11" t="s">
        <v>3677</v>
      </c>
      <c r="C765" s="11" t="s">
        <v>32964</v>
      </c>
      <c r="D765" s="11" t="s">
        <v>3678</v>
      </c>
      <c r="E765" s="11" t="s">
        <v>214</v>
      </c>
      <c r="F765" s="11" t="s">
        <v>76</v>
      </c>
      <c r="G765" s="11" t="s">
        <v>32189</v>
      </c>
      <c r="H765" s="11" t="s">
        <v>72</v>
      </c>
      <c r="I765" s="11">
        <v>0</v>
      </c>
      <c r="J765" s="11" t="s">
        <v>32168</v>
      </c>
      <c r="K765" s="11" t="s">
        <v>32168</v>
      </c>
      <c r="L765" s="11">
        <v>0</v>
      </c>
      <c r="M765" s="11">
        <v>0</v>
      </c>
      <c r="N765" s="11">
        <v>0</v>
      </c>
      <c r="O765" s="11">
        <v>0</v>
      </c>
      <c r="P765" s="11">
        <v>0</v>
      </c>
      <c r="Q765" s="11">
        <v>0</v>
      </c>
      <c r="R765" s="11">
        <v>0</v>
      </c>
      <c r="S765" s="11">
        <v>0</v>
      </c>
      <c r="T765" s="11">
        <v>0</v>
      </c>
      <c r="U765" s="11">
        <v>0</v>
      </c>
      <c r="V765" s="11">
        <v>0</v>
      </c>
      <c r="W765" s="11">
        <v>0</v>
      </c>
      <c r="X765" s="11">
        <v>0</v>
      </c>
      <c r="Y765" s="11">
        <v>0</v>
      </c>
      <c r="Z765" s="11">
        <v>0</v>
      </c>
      <c r="AA765" s="12" t="s">
        <v>32952</v>
      </c>
      <c r="AB765" s="17" t="str">
        <f t="shared" si="67"/>
        <v>Programme is not compatible with this tool</v>
      </c>
      <c r="AC765" s="17" t="str">
        <f t="shared" si="68"/>
        <v/>
      </c>
      <c r="AD765" s="17">
        <f t="shared" si="69"/>
        <v>6</v>
      </c>
      <c r="AE765" s="17" t="str">
        <f t="shared" si="70"/>
        <v/>
      </c>
      <c r="AF765" s="17" t="str">
        <f t="shared" si="71"/>
        <v/>
      </c>
      <c r="AG765" s="17" t="str" cm="1">
        <f t="array" ref="AG765">IFERROR(IF(J765="Level",INDEX($M765:$S765,AC765+1),INDEX($M765:$S765,AC765)),"")</f>
        <v/>
      </c>
      <c r="AH765" s="17" cm="1">
        <f t="array" ref="AH765">IFERROR(IF(J765="Level",INDEX($M765:$S765,AD765+1),INDEX($M765:$S765,AD765)),"")</f>
        <v>0</v>
      </c>
      <c r="AI765" s="17" t="str" cm="1">
        <f t="array" ref="AI765">IFERROR(INDEX($M765:$S765,AE765),"")</f>
        <v/>
      </c>
      <c r="AJ765" s="17" t="str" cm="1">
        <f t="array" ref="AJ765">IFERROR(INDEX($M765:$S765,AF765),"")</f>
        <v/>
      </c>
      <c r="AK765" s="17" t="str" cm="1">
        <f t="array" ref="AK765">IFERROR(IF(J765="Level",INDEX($T765:$Z765,AC765+1),INDEX($T765:$Z765,AC765)),"")</f>
        <v/>
      </c>
      <c r="AL765" s="17" cm="1">
        <f t="array" ref="AL765">IFERROR(IF(J765="Level",INDEX($T765:$Z765,AD765+1),INDEX($T765:$Z765,AD765)),"")</f>
        <v>0</v>
      </c>
      <c r="AM765" s="17" t="str" cm="1">
        <f t="array" ref="AM765">IFERROR(INDEX($T765:$Z765,AE765),"")</f>
        <v/>
      </c>
      <c r="AN765" s="17" t="str" cm="1">
        <f t="array" ref="AN765">IFERROR(INDEX($T765:$Z765,AF765),"")</f>
        <v/>
      </c>
    </row>
    <row r="766" spans="1:40" hidden="1" x14ac:dyDescent="0.2">
      <c r="A766" s="17" t="str">
        <f t="shared" si="66"/>
        <v>PhD Strategy and Security (Part-Time, Distance Learning): PRP6HPSHPS21</v>
      </c>
      <c r="B766" s="11" t="s">
        <v>3705</v>
      </c>
      <c r="C766" s="11" t="s">
        <v>32964</v>
      </c>
      <c r="D766" s="11" t="s">
        <v>3706</v>
      </c>
      <c r="E766" s="11" t="s">
        <v>214</v>
      </c>
      <c r="F766" s="11" t="s">
        <v>76</v>
      </c>
      <c r="G766" s="11" t="s">
        <v>32189</v>
      </c>
      <c r="H766" s="11" t="s">
        <v>72</v>
      </c>
      <c r="I766" s="11">
        <v>0</v>
      </c>
      <c r="J766" s="11" t="s">
        <v>32168</v>
      </c>
      <c r="K766" s="11" t="s">
        <v>32168</v>
      </c>
      <c r="L766" s="11">
        <v>0</v>
      </c>
      <c r="M766" s="11">
        <v>0</v>
      </c>
      <c r="N766" s="11">
        <v>0</v>
      </c>
      <c r="O766" s="11">
        <v>0</v>
      </c>
      <c r="P766" s="11">
        <v>0</v>
      </c>
      <c r="Q766" s="11">
        <v>0</v>
      </c>
      <c r="R766" s="11">
        <v>0</v>
      </c>
      <c r="S766" s="11">
        <v>0</v>
      </c>
      <c r="T766" s="11">
        <v>0</v>
      </c>
      <c r="U766" s="11">
        <v>0</v>
      </c>
      <c r="V766" s="11">
        <v>0</v>
      </c>
      <c r="W766" s="11">
        <v>0</v>
      </c>
      <c r="X766" s="11">
        <v>0</v>
      </c>
      <c r="Y766" s="11">
        <v>0</v>
      </c>
      <c r="Z766" s="11">
        <v>0</v>
      </c>
      <c r="AA766" s="12" t="s">
        <v>32952</v>
      </c>
      <c r="AB766" s="17" t="str">
        <f t="shared" si="67"/>
        <v>Programme is not compatible with this tool</v>
      </c>
      <c r="AC766" s="17" t="str">
        <f t="shared" si="68"/>
        <v/>
      </c>
      <c r="AD766" s="17">
        <f t="shared" si="69"/>
        <v>6</v>
      </c>
      <c r="AE766" s="17" t="str">
        <f t="shared" si="70"/>
        <v/>
      </c>
      <c r="AF766" s="17" t="str">
        <f t="shared" si="71"/>
        <v/>
      </c>
      <c r="AG766" s="17" t="str" cm="1">
        <f t="array" ref="AG766">IFERROR(IF(J766="Level",INDEX($M766:$S766,AC766+1),INDEX($M766:$S766,AC766)),"")</f>
        <v/>
      </c>
      <c r="AH766" s="17" cm="1">
        <f t="array" ref="AH766">IFERROR(IF(J766="Level",INDEX($M766:$S766,AD766+1),INDEX($M766:$S766,AD766)),"")</f>
        <v>0</v>
      </c>
      <c r="AI766" s="17" t="str" cm="1">
        <f t="array" ref="AI766">IFERROR(INDEX($M766:$S766,AE766),"")</f>
        <v/>
      </c>
      <c r="AJ766" s="17" t="str" cm="1">
        <f t="array" ref="AJ766">IFERROR(INDEX($M766:$S766,AF766),"")</f>
        <v/>
      </c>
      <c r="AK766" s="17" t="str" cm="1">
        <f t="array" ref="AK766">IFERROR(IF(J766="Level",INDEX($T766:$Z766,AC766+1),INDEX($T766:$Z766,AC766)),"")</f>
        <v/>
      </c>
      <c r="AL766" s="17" cm="1">
        <f t="array" ref="AL766">IFERROR(IF(J766="Level",INDEX($T766:$Z766,AD766+1),INDEX($T766:$Z766,AD766)),"")</f>
        <v>0</v>
      </c>
      <c r="AM766" s="17" t="str" cm="1">
        <f t="array" ref="AM766">IFERROR(INDEX($T766:$Z766,AE766),"")</f>
        <v/>
      </c>
      <c r="AN766" s="17" t="str" cm="1">
        <f t="array" ref="AN766">IFERROR(INDEX($T766:$Z766,AF766),"")</f>
        <v/>
      </c>
    </row>
    <row r="767" spans="1:40" ht="25.5" hidden="1" x14ac:dyDescent="0.2">
      <c r="A767" s="17" t="str">
        <f t="shared" si="66"/>
        <v>PhD Security, Conflict and Human Rights (Part-Time, Distance Learning): PRP6HPSHPSEC</v>
      </c>
      <c r="B767" s="11" t="s">
        <v>3737</v>
      </c>
      <c r="C767" s="11" t="s">
        <v>32964</v>
      </c>
      <c r="D767" s="11" t="s">
        <v>3738</v>
      </c>
      <c r="E767" s="11" t="s">
        <v>214</v>
      </c>
      <c r="F767" s="11" t="s">
        <v>76</v>
      </c>
      <c r="G767" s="11" t="s">
        <v>32189</v>
      </c>
      <c r="H767" s="11" t="s">
        <v>72</v>
      </c>
      <c r="I767" s="11">
        <v>0</v>
      </c>
      <c r="J767" s="11" t="s">
        <v>32168</v>
      </c>
      <c r="K767" s="11" t="s">
        <v>32168</v>
      </c>
      <c r="L767" s="11">
        <v>0</v>
      </c>
      <c r="M767" s="11">
        <v>0</v>
      </c>
      <c r="N767" s="11">
        <v>0</v>
      </c>
      <c r="O767" s="11">
        <v>0</v>
      </c>
      <c r="P767" s="11">
        <v>0</v>
      </c>
      <c r="Q767" s="11">
        <v>0</v>
      </c>
      <c r="R767" s="11">
        <v>0</v>
      </c>
      <c r="S767" s="11">
        <v>0</v>
      </c>
      <c r="T767" s="11">
        <v>0</v>
      </c>
      <c r="U767" s="11">
        <v>0</v>
      </c>
      <c r="V767" s="11">
        <v>0</v>
      </c>
      <c r="W767" s="11">
        <v>0</v>
      </c>
      <c r="X767" s="11">
        <v>0</v>
      </c>
      <c r="Y767" s="11">
        <v>0</v>
      </c>
      <c r="Z767" s="11">
        <v>0</v>
      </c>
      <c r="AA767" s="12" t="s">
        <v>32952</v>
      </c>
      <c r="AB767" s="17" t="str">
        <f t="shared" si="67"/>
        <v>Programme is not compatible with this tool</v>
      </c>
      <c r="AC767" s="17" t="str">
        <f t="shared" si="68"/>
        <v/>
      </c>
      <c r="AD767" s="17">
        <f t="shared" si="69"/>
        <v>6</v>
      </c>
      <c r="AE767" s="17" t="str">
        <f t="shared" si="70"/>
        <v/>
      </c>
      <c r="AF767" s="17" t="str">
        <f t="shared" si="71"/>
        <v/>
      </c>
      <c r="AG767" s="17" t="str" cm="1">
        <f t="array" ref="AG767">IFERROR(IF(J767="Level",INDEX($M767:$S767,AC767+1),INDEX($M767:$S767,AC767)),"")</f>
        <v/>
      </c>
      <c r="AH767" s="17" cm="1">
        <f t="array" ref="AH767">IFERROR(IF(J767="Level",INDEX($M767:$S767,AD767+1),INDEX($M767:$S767,AD767)),"")</f>
        <v>0</v>
      </c>
      <c r="AI767" s="17" t="str" cm="1">
        <f t="array" ref="AI767">IFERROR(INDEX($M767:$S767,AE767),"")</f>
        <v/>
      </c>
      <c r="AJ767" s="17" t="str" cm="1">
        <f t="array" ref="AJ767">IFERROR(INDEX($M767:$S767,AF767),"")</f>
        <v/>
      </c>
      <c r="AK767" s="17" t="str" cm="1">
        <f t="array" ref="AK767">IFERROR(IF(J767="Level",INDEX($T767:$Z767,AC767+1),INDEX($T767:$Z767,AC767)),"")</f>
        <v/>
      </c>
      <c r="AL767" s="17" cm="1">
        <f t="array" ref="AL767">IFERROR(IF(J767="Level",INDEX($T767:$Z767,AD767+1),INDEX($T767:$Z767,AD767)),"")</f>
        <v>0</v>
      </c>
      <c r="AM767" s="17" t="str" cm="1">
        <f t="array" ref="AM767">IFERROR(INDEX($T767:$Z767,AE767),"")</f>
        <v/>
      </c>
      <c r="AN767" s="17" t="str" cm="1">
        <f t="array" ref="AN767">IFERROR(INDEX($T767:$Z767,AF767),"")</f>
        <v/>
      </c>
    </row>
    <row r="768" spans="1:40" hidden="1" x14ac:dyDescent="0.2">
      <c r="A768" s="17" t="str">
        <f t="shared" si="66"/>
        <v>MPhil Sociology (Part-Time, Distance Learning): PRH4HPSHPS08</v>
      </c>
      <c r="B768" s="11" t="s">
        <v>2872</v>
      </c>
      <c r="C768" s="11" t="s">
        <v>32964</v>
      </c>
      <c r="D768" s="11" t="s">
        <v>32484</v>
      </c>
      <c r="E768" s="11" t="s">
        <v>234</v>
      </c>
      <c r="F768" s="11" t="s">
        <v>76</v>
      </c>
      <c r="G768" s="11" t="s">
        <v>32189</v>
      </c>
      <c r="H768" s="11" t="s">
        <v>72</v>
      </c>
      <c r="I768" s="11">
        <v>0</v>
      </c>
      <c r="J768" s="11" t="s">
        <v>32168</v>
      </c>
      <c r="K768" s="11" t="s">
        <v>32168</v>
      </c>
      <c r="L768" s="11">
        <v>0</v>
      </c>
      <c r="M768" s="11">
        <v>0</v>
      </c>
      <c r="N768" s="11">
        <v>0</v>
      </c>
      <c r="O768" s="11">
        <v>0</v>
      </c>
      <c r="P768" s="11">
        <v>0</v>
      </c>
      <c r="Q768" s="11">
        <v>0</v>
      </c>
      <c r="R768" s="11">
        <v>0</v>
      </c>
      <c r="S768" s="11">
        <v>0</v>
      </c>
      <c r="T768" s="11">
        <v>0</v>
      </c>
      <c r="U768" s="11">
        <v>0</v>
      </c>
      <c r="V768" s="11">
        <v>0</v>
      </c>
      <c r="W768" s="11">
        <v>0</v>
      </c>
      <c r="X768" s="11">
        <v>0</v>
      </c>
      <c r="Y768" s="11">
        <v>0</v>
      </c>
      <c r="Z768" s="11">
        <v>0</v>
      </c>
      <c r="AA768" s="12" t="s">
        <v>32952</v>
      </c>
      <c r="AB768" s="17" t="str">
        <f t="shared" si="67"/>
        <v>Programme is not compatible with this tool</v>
      </c>
      <c r="AC768" s="17" t="str">
        <f t="shared" si="68"/>
        <v/>
      </c>
      <c r="AD768" s="17">
        <f t="shared" si="69"/>
        <v>6</v>
      </c>
      <c r="AE768" s="17" t="str">
        <f t="shared" si="70"/>
        <v/>
      </c>
      <c r="AF768" s="17" t="str">
        <f t="shared" si="71"/>
        <v/>
      </c>
      <c r="AG768" s="17" t="str" cm="1">
        <f t="array" ref="AG768">IFERROR(IF(J768="Level",INDEX($M768:$S768,AC768+1),INDEX($M768:$S768,AC768)),"")</f>
        <v/>
      </c>
      <c r="AH768" s="17" cm="1">
        <f t="array" ref="AH768">IFERROR(IF(J768="Level",INDEX($M768:$S768,AD768+1),INDEX($M768:$S768,AD768)),"")</f>
        <v>0</v>
      </c>
      <c r="AI768" s="17" t="str" cm="1">
        <f t="array" ref="AI768">IFERROR(INDEX($M768:$S768,AE768),"")</f>
        <v/>
      </c>
      <c r="AJ768" s="17" t="str" cm="1">
        <f t="array" ref="AJ768">IFERROR(INDEX($M768:$S768,AF768),"")</f>
        <v/>
      </c>
      <c r="AK768" s="17" t="str" cm="1">
        <f t="array" ref="AK768">IFERROR(IF(J768="Level",INDEX($T768:$Z768,AC768+1),INDEX($T768:$Z768,AC768)),"")</f>
        <v/>
      </c>
      <c r="AL768" s="17" cm="1">
        <f t="array" ref="AL768">IFERROR(IF(J768="Level",INDEX($T768:$Z768,AD768+1),INDEX($T768:$Z768,AD768)),"")</f>
        <v>0</v>
      </c>
      <c r="AM768" s="17" t="str" cm="1">
        <f t="array" ref="AM768">IFERROR(INDEX($T768:$Z768,AE768),"")</f>
        <v/>
      </c>
      <c r="AN768" s="17" t="str" cm="1">
        <f t="array" ref="AN768">IFERROR(INDEX($T768:$Z768,AF768),"")</f>
        <v/>
      </c>
    </row>
    <row r="769" spans="1:40" hidden="1" x14ac:dyDescent="0.2">
      <c r="A769" s="17" t="str">
        <f t="shared" si="66"/>
        <v>PhD Sociology (Part-Time, Distance Learning): PRP6HPSHPS09</v>
      </c>
      <c r="B769" s="11" t="s">
        <v>3687</v>
      </c>
      <c r="C769" s="11" t="s">
        <v>32964</v>
      </c>
      <c r="D769" s="11" t="s">
        <v>3688</v>
      </c>
      <c r="E769" s="11" t="s">
        <v>234</v>
      </c>
      <c r="F769" s="11" t="s">
        <v>76</v>
      </c>
      <c r="G769" s="11" t="s">
        <v>32189</v>
      </c>
      <c r="H769" s="11" t="s">
        <v>72</v>
      </c>
      <c r="I769" s="11">
        <v>0</v>
      </c>
      <c r="J769" s="11" t="s">
        <v>32168</v>
      </c>
      <c r="K769" s="11" t="s">
        <v>32168</v>
      </c>
      <c r="L769" s="11">
        <v>0</v>
      </c>
      <c r="M769" s="11">
        <v>0</v>
      </c>
      <c r="N769" s="11">
        <v>0</v>
      </c>
      <c r="O769" s="11">
        <v>0</v>
      </c>
      <c r="P769" s="11">
        <v>0</v>
      </c>
      <c r="Q769" s="11">
        <v>0</v>
      </c>
      <c r="R769" s="11">
        <v>0</v>
      </c>
      <c r="S769" s="11">
        <v>0</v>
      </c>
      <c r="T769" s="11">
        <v>0</v>
      </c>
      <c r="U769" s="11">
        <v>0</v>
      </c>
      <c r="V769" s="11">
        <v>0</v>
      </c>
      <c r="W769" s="11">
        <v>0</v>
      </c>
      <c r="X769" s="11">
        <v>0</v>
      </c>
      <c r="Y769" s="11">
        <v>0</v>
      </c>
      <c r="Z769" s="11">
        <v>0</v>
      </c>
      <c r="AA769" s="12" t="s">
        <v>32952</v>
      </c>
      <c r="AB769" s="17" t="str">
        <f t="shared" si="67"/>
        <v>Programme is not compatible with this tool</v>
      </c>
      <c r="AC769" s="17" t="str">
        <f t="shared" si="68"/>
        <v/>
      </c>
      <c r="AD769" s="17">
        <f t="shared" si="69"/>
        <v>6</v>
      </c>
      <c r="AE769" s="17" t="str">
        <f t="shared" si="70"/>
        <v/>
      </c>
      <c r="AF769" s="17" t="str">
        <f t="shared" si="71"/>
        <v/>
      </c>
      <c r="AG769" s="17" t="str" cm="1">
        <f t="array" ref="AG769">IFERROR(IF(J769="Level",INDEX($M769:$S769,AC769+1),INDEX($M769:$S769,AC769)),"")</f>
        <v/>
      </c>
      <c r="AH769" s="17" cm="1">
        <f t="array" ref="AH769">IFERROR(IF(J769="Level",INDEX($M769:$S769,AD769+1),INDEX($M769:$S769,AD769)),"")</f>
        <v>0</v>
      </c>
      <c r="AI769" s="17" t="str" cm="1">
        <f t="array" ref="AI769">IFERROR(INDEX($M769:$S769,AE769),"")</f>
        <v/>
      </c>
      <c r="AJ769" s="17" t="str" cm="1">
        <f t="array" ref="AJ769">IFERROR(INDEX($M769:$S769,AF769),"")</f>
        <v/>
      </c>
      <c r="AK769" s="17" t="str" cm="1">
        <f t="array" ref="AK769">IFERROR(IF(J769="Level",INDEX($T769:$Z769,AC769+1),INDEX($T769:$Z769,AC769)),"")</f>
        <v/>
      </c>
      <c r="AL769" s="17" cm="1">
        <f t="array" ref="AL769">IFERROR(IF(J769="Level",INDEX($T769:$Z769,AD769+1),INDEX($T769:$Z769,AD769)),"")</f>
        <v>0</v>
      </c>
      <c r="AM769" s="17" t="str" cm="1">
        <f t="array" ref="AM769">IFERROR(INDEX($T769:$Z769,AE769),"")</f>
        <v/>
      </c>
      <c r="AN769" s="17" t="str" cm="1">
        <f t="array" ref="AN769">IFERROR(INDEX($T769:$Z769,AF769),"")</f>
        <v/>
      </c>
    </row>
    <row r="770" spans="1:40" hidden="1" x14ac:dyDescent="0.2">
      <c r="A770" s="17" t="str">
        <f t="shared" ref="A770:A833" si="72">D770&amp;": "&amp;B770</f>
        <v>MPhil Theology (Part-Time, Distance Learning): PRH4CTHCTH03</v>
      </c>
      <c r="B770" s="11" t="s">
        <v>2808</v>
      </c>
      <c r="C770" s="11" t="s">
        <v>32964</v>
      </c>
      <c r="D770" s="11" t="s">
        <v>32468</v>
      </c>
      <c r="E770" s="11" t="s">
        <v>169</v>
      </c>
      <c r="F770" s="11" t="s">
        <v>76</v>
      </c>
      <c r="G770" s="11" t="s">
        <v>32189</v>
      </c>
      <c r="H770" s="11" t="s">
        <v>72</v>
      </c>
      <c r="I770" s="11">
        <v>0</v>
      </c>
      <c r="J770" s="11" t="s">
        <v>32168</v>
      </c>
      <c r="K770" s="11" t="s">
        <v>32168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  <c r="Q770" s="11">
        <v>0</v>
      </c>
      <c r="R770" s="11">
        <v>0</v>
      </c>
      <c r="S770" s="11">
        <v>0</v>
      </c>
      <c r="T770" s="11">
        <v>0</v>
      </c>
      <c r="U770" s="11">
        <v>0</v>
      </c>
      <c r="V770" s="11">
        <v>0</v>
      </c>
      <c r="W770" s="11">
        <v>0</v>
      </c>
      <c r="X770" s="11">
        <v>0</v>
      </c>
      <c r="Y770" s="11">
        <v>0</v>
      </c>
      <c r="Z770" s="11">
        <v>0</v>
      </c>
      <c r="AA770" s="12" t="s">
        <v>32952</v>
      </c>
      <c r="AB770" s="17" t="str">
        <f t="shared" ref="AB770:AB833" si="73">IF(H770="Yes","Programme: "&amp;D770,"Programme is not compatible with this tool")</f>
        <v>Programme is not compatible with this tool</v>
      </c>
      <c r="AC770" s="17" t="str">
        <f t="shared" ref="AC770:AC833" si="74">IF(J770="Stage",IF(M770&lt;&gt;0,1,IF(N770&lt;&gt;0,2,IF(O770&lt;&gt;0,3,IF(P770&lt;&gt;0,4,IF(Q770&lt;&gt;0,5,""))))),IF(J770="","",IF(R770&lt;&gt;0,5,IF(S770&lt;&gt;0,6,""))))</f>
        <v/>
      </c>
      <c r="AD770" s="17">
        <f t="shared" ref="AD770:AD833" si="75">IF(J770="Stage",IF(AND(N770&lt;&gt;0,AC770&lt;2),2,IF(AND(O770&lt;&gt;0,AC770&lt;3),3,IF(AND(P770&lt;&gt;0,AC770&lt;4),4,IF(AND(Q770&lt;&gt;0,AC770&lt;5),5,"")))),IF(J770="","",IF(AC770&lt;&gt;0,6)))</f>
        <v>6</v>
      </c>
      <c r="AE770" s="17" t="str">
        <f t="shared" ref="AE770:AE833" si="76">IF(AND(O770&lt;&gt;0,AD770&lt;3),3,IF(AND(P770&lt;&gt;0,AD770&lt;4),4,IF(AND(Q770&lt;&gt;0,AD770&lt;5),5,"")))</f>
        <v/>
      </c>
      <c r="AF770" s="17" t="str">
        <f t="shared" ref="AF770:AF833" si="77">IF(AND(P770&lt;&gt;0,AE770&lt;4),4,IF(AND(Q770&lt;&gt;0,AE770&lt;5),5,""))</f>
        <v/>
      </c>
      <c r="AG770" s="17" t="str" cm="1">
        <f t="array" ref="AG770">IFERROR(IF(J770="Level",INDEX($M770:$S770,AC770+1),INDEX($M770:$S770,AC770)),"")</f>
        <v/>
      </c>
      <c r="AH770" s="17" cm="1">
        <f t="array" ref="AH770">IFERROR(IF(J770="Level",INDEX($M770:$S770,AD770+1),INDEX($M770:$S770,AD770)),"")</f>
        <v>0</v>
      </c>
      <c r="AI770" s="17" t="str" cm="1">
        <f t="array" ref="AI770">IFERROR(INDEX($M770:$S770,AE770),"")</f>
        <v/>
      </c>
      <c r="AJ770" s="17" t="str" cm="1">
        <f t="array" ref="AJ770">IFERROR(INDEX($M770:$S770,AF770),"")</f>
        <v/>
      </c>
      <c r="AK770" s="17" t="str" cm="1">
        <f t="array" ref="AK770">IFERROR(IF(J770="Level",INDEX($T770:$Z770,AC770+1),INDEX($T770:$Z770,AC770)),"")</f>
        <v/>
      </c>
      <c r="AL770" s="17" cm="1">
        <f t="array" ref="AL770">IFERROR(IF(J770="Level",INDEX($T770:$Z770,AD770+1),INDEX($T770:$Z770,AD770)),"")</f>
        <v>0</v>
      </c>
      <c r="AM770" s="17" t="str" cm="1">
        <f t="array" ref="AM770">IFERROR(INDEX($T770:$Z770,AE770),"")</f>
        <v/>
      </c>
      <c r="AN770" s="17" t="str" cm="1">
        <f t="array" ref="AN770">IFERROR(INDEX($T770:$Z770,AF770),"")</f>
        <v/>
      </c>
    </row>
    <row r="771" spans="1:40" ht="25.5" hidden="1" x14ac:dyDescent="0.2">
      <c r="A771" s="17" t="str">
        <f t="shared" si="72"/>
        <v>MPhil Theology and Religion (Part-Time, Distance Learning): PRH4CTHCTH05</v>
      </c>
      <c r="B771" s="11" t="s">
        <v>2810</v>
      </c>
      <c r="C771" s="11" t="s">
        <v>32964</v>
      </c>
      <c r="D771" s="11" t="s">
        <v>32466</v>
      </c>
      <c r="E771" s="11" t="s">
        <v>169</v>
      </c>
      <c r="F771" s="11" t="s">
        <v>76</v>
      </c>
      <c r="G771" s="11" t="s">
        <v>32189</v>
      </c>
      <c r="H771" s="11" t="s">
        <v>72</v>
      </c>
      <c r="I771" s="11">
        <v>0</v>
      </c>
      <c r="J771" s="11" t="s">
        <v>32168</v>
      </c>
      <c r="K771" s="11" t="s">
        <v>32168</v>
      </c>
      <c r="L771" s="11">
        <v>0</v>
      </c>
      <c r="M771" s="11">
        <v>0</v>
      </c>
      <c r="N771" s="11">
        <v>0</v>
      </c>
      <c r="O771" s="11">
        <v>0</v>
      </c>
      <c r="P771" s="11">
        <v>0</v>
      </c>
      <c r="Q771" s="11">
        <v>0</v>
      </c>
      <c r="R771" s="11">
        <v>0</v>
      </c>
      <c r="S771" s="11">
        <v>0</v>
      </c>
      <c r="T771" s="11">
        <v>0</v>
      </c>
      <c r="U771" s="11">
        <v>0</v>
      </c>
      <c r="V771" s="11">
        <v>0</v>
      </c>
      <c r="W771" s="11">
        <v>0</v>
      </c>
      <c r="X771" s="11">
        <v>0</v>
      </c>
      <c r="Y771" s="11">
        <v>0</v>
      </c>
      <c r="Z771" s="11">
        <v>0</v>
      </c>
      <c r="AA771" s="12" t="s">
        <v>32952</v>
      </c>
      <c r="AB771" s="17" t="str">
        <f t="shared" si="73"/>
        <v>Programme is not compatible with this tool</v>
      </c>
      <c r="AC771" s="17" t="str">
        <f t="shared" si="74"/>
        <v/>
      </c>
      <c r="AD771" s="17">
        <f t="shared" si="75"/>
        <v>6</v>
      </c>
      <c r="AE771" s="17" t="str">
        <f t="shared" si="76"/>
        <v/>
      </c>
      <c r="AF771" s="17" t="str">
        <f t="shared" si="77"/>
        <v/>
      </c>
      <c r="AG771" s="17" t="str" cm="1">
        <f t="array" ref="AG771">IFERROR(IF(J771="Level",INDEX($M771:$S771,AC771+1),INDEX($M771:$S771,AC771)),"")</f>
        <v/>
      </c>
      <c r="AH771" s="17" cm="1">
        <f t="array" ref="AH771">IFERROR(IF(J771="Level",INDEX($M771:$S771,AD771+1),INDEX($M771:$S771,AD771)),"")</f>
        <v>0</v>
      </c>
      <c r="AI771" s="17" t="str" cm="1">
        <f t="array" ref="AI771">IFERROR(INDEX($M771:$S771,AE771),"")</f>
        <v/>
      </c>
      <c r="AJ771" s="17" t="str" cm="1">
        <f t="array" ref="AJ771">IFERROR(INDEX($M771:$S771,AF771),"")</f>
        <v/>
      </c>
      <c r="AK771" s="17" t="str" cm="1">
        <f t="array" ref="AK771">IFERROR(IF(J771="Level",INDEX($T771:$Z771,AC771+1),INDEX($T771:$Z771,AC771)),"")</f>
        <v/>
      </c>
      <c r="AL771" s="17" cm="1">
        <f t="array" ref="AL771">IFERROR(IF(J771="Level",INDEX($T771:$Z771,AD771+1),INDEX($T771:$Z771,AD771)),"")</f>
        <v>0</v>
      </c>
      <c r="AM771" s="17" t="str" cm="1">
        <f t="array" ref="AM771">IFERROR(INDEX($T771:$Z771,AE771),"")</f>
        <v/>
      </c>
      <c r="AN771" s="17" t="str" cm="1">
        <f t="array" ref="AN771">IFERROR(INDEX($T771:$Z771,AF771),"")</f>
        <v/>
      </c>
    </row>
    <row r="772" spans="1:40" ht="25.5" hidden="1" x14ac:dyDescent="0.2">
      <c r="A772" s="17" t="str">
        <f t="shared" si="72"/>
        <v>MAbyRes Theology and Religion (Part-Time, Distance Learning): PRM4HPSHPS04</v>
      </c>
      <c r="B772" s="11" t="s">
        <v>2418</v>
      </c>
      <c r="C772" s="11" t="s">
        <v>32964</v>
      </c>
      <c r="D772" s="11" t="s">
        <v>2419</v>
      </c>
      <c r="E772" s="11" t="s">
        <v>169</v>
      </c>
      <c r="F772" s="11" t="s">
        <v>76</v>
      </c>
      <c r="G772" s="11" t="s">
        <v>32189</v>
      </c>
      <c r="H772" s="11" t="s">
        <v>72</v>
      </c>
      <c r="I772" s="11">
        <v>0</v>
      </c>
      <c r="J772" s="11" t="s">
        <v>32168</v>
      </c>
      <c r="K772" s="11" t="s">
        <v>32168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  <c r="Q772" s="11">
        <v>0</v>
      </c>
      <c r="R772" s="11">
        <v>0</v>
      </c>
      <c r="S772" s="11">
        <v>0</v>
      </c>
      <c r="T772" s="11">
        <v>0</v>
      </c>
      <c r="U772" s="11">
        <v>0</v>
      </c>
      <c r="V772" s="11">
        <v>0</v>
      </c>
      <c r="W772" s="11">
        <v>0</v>
      </c>
      <c r="X772" s="11">
        <v>0</v>
      </c>
      <c r="Y772" s="11">
        <v>0</v>
      </c>
      <c r="Z772" s="11">
        <v>0</v>
      </c>
      <c r="AA772" s="12" t="s">
        <v>32952</v>
      </c>
      <c r="AB772" s="17" t="str">
        <f t="shared" si="73"/>
        <v>Programme is not compatible with this tool</v>
      </c>
      <c r="AC772" s="17" t="str">
        <f t="shared" si="74"/>
        <v/>
      </c>
      <c r="AD772" s="17">
        <f t="shared" si="75"/>
        <v>6</v>
      </c>
      <c r="AE772" s="17" t="str">
        <f t="shared" si="76"/>
        <v/>
      </c>
      <c r="AF772" s="17" t="str">
        <f t="shared" si="77"/>
        <v/>
      </c>
      <c r="AG772" s="17" t="str" cm="1">
        <f t="array" ref="AG772">IFERROR(IF(J772="Level",INDEX($M772:$S772,AC772+1),INDEX($M772:$S772,AC772)),"")</f>
        <v/>
      </c>
      <c r="AH772" s="17" cm="1">
        <f t="array" ref="AH772">IFERROR(IF(J772="Level",INDEX($M772:$S772,AD772+1),INDEX($M772:$S772,AD772)),"")</f>
        <v>0</v>
      </c>
      <c r="AI772" s="17" t="str" cm="1">
        <f t="array" ref="AI772">IFERROR(INDEX($M772:$S772,AE772),"")</f>
        <v/>
      </c>
      <c r="AJ772" s="17" t="str" cm="1">
        <f t="array" ref="AJ772">IFERROR(INDEX($M772:$S772,AF772),"")</f>
        <v/>
      </c>
      <c r="AK772" s="17" t="str" cm="1">
        <f t="array" ref="AK772">IFERROR(IF(J772="Level",INDEX($T772:$Z772,AC772+1),INDEX($T772:$Z772,AC772)),"")</f>
        <v/>
      </c>
      <c r="AL772" s="17" cm="1">
        <f t="array" ref="AL772">IFERROR(IF(J772="Level",INDEX($T772:$Z772,AD772+1),INDEX($T772:$Z772,AD772)),"")</f>
        <v>0</v>
      </c>
      <c r="AM772" s="17" t="str" cm="1">
        <f t="array" ref="AM772">IFERROR(INDEX($T772:$Z772,AE772),"")</f>
        <v/>
      </c>
      <c r="AN772" s="17" t="str" cm="1">
        <f t="array" ref="AN772">IFERROR(INDEX($T772:$Z772,AF772),"")</f>
        <v/>
      </c>
    </row>
    <row r="773" spans="1:40" hidden="1" x14ac:dyDescent="0.2">
      <c r="A773" s="17" t="str">
        <f t="shared" si="72"/>
        <v>PhD Theology (Part-Time, Distance Learning): PRP6CTHCTH03</v>
      </c>
      <c r="B773" s="11" t="s">
        <v>3570</v>
      </c>
      <c r="C773" s="11" t="s">
        <v>32964</v>
      </c>
      <c r="D773" s="11" t="s">
        <v>3571</v>
      </c>
      <c r="E773" s="11" t="s">
        <v>169</v>
      </c>
      <c r="F773" s="11" t="s">
        <v>76</v>
      </c>
      <c r="G773" s="11" t="s">
        <v>32189</v>
      </c>
      <c r="H773" s="11" t="s">
        <v>72</v>
      </c>
      <c r="I773" s="11">
        <v>0</v>
      </c>
      <c r="J773" s="11" t="s">
        <v>32168</v>
      </c>
      <c r="K773" s="11" t="s">
        <v>32168</v>
      </c>
      <c r="L773" s="11">
        <v>0</v>
      </c>
      <c r="M773" s="11">
        <v>0</v>
      </c>
      <c r="N773" s="11">
        <v>0</v>
      </c>
      <c r="O773" s="11">
        <v>0</v>
      </c>
      <c r="P773" s="11">
        <v>0</v>
      </c>
      <c r="Q773" s="11">
        <v>0</v>
      </c>
      <c r="R773" s="11">
        <v>0</v>
      </c>
      <c r="S773" s="11">
        <v>0</v>
      </c>
      <c r="T773" s="11">
        <v>0</v>
      </c>
      <c r="U773" s="11">
        <v>0</v>
      </c>
      <c r="V773" s="11">
        <v>0</v>
      </c>
      <c r="W773" s="11">
        <v>0</v>
      </c>
      <c r="X773" s="11">
        <v>0</v>
      </c>
      <c r="Y773" s="11">
        <v>0</v>
      </c>
      <c r="Z773" s="11">
        <v>0</v>
      </c>
      <c r="AA773" s="12" t="s">
        <v>32952</v>
      </c>
      <c r="AB773" s="17" t="str">
        <f t="shared" si="73"/>
        <v>Programme is not compatible with this tool</v>
      </c>
      <c r="AC773" s="17" t="str">
        <f t="shared" si="74"/>
        <v/>
      </c>
      <c r="AD773" s="17">
        <f t="shared" si="75"/>
        <v>6</v>
      </c>
      <c r="AE773" s="17" t="str">
        <f t="shared" si="76"/>
        <v/>
      </c>
      <c r="AF773" s="17" t="str">
        <f t="shared" si="77"/>
        <v/>
      </c>
      <c r="AG773" s="17" t="str" cm="1">
        <f t="array" ref="AG773">IFERROR(IF(J773="Level",INDEX($M773:$S773,AC773+1),INDEX($M773:$S773,AC773)),"")</f>
        <v/>
      </c>
      <c r="AH773" s="17" cm="1">
        <f t="array" ref="AH773">IFERROR(IF(J773="Level",INDEX($M773:$S773,AD773+1),INDEX($M773:$S773,AD773)),"")</f>
        <v>0</v>
      </c>
      <c r="AI773" s="17" t="str" cm="1">
        <f t="array" ref="AI773">IFERROR(INDEX($M773:$S773,AE773),"")</f>
        <v/>
      </c>
      <c r="AJ773" s="17" t="str" cm="1">
        <f t="array" ref="AJ773">IFERROR(INDEX($M773:$S773,AF773),"")</f>
        <v/>
      </c>
      <c r="AK773" s="17" t="str" cm="1">
        <f t="array" ref="AK773">IFERROR(IF(J773="Level",INDEX($T773:$Z773,AC773+1),INDEX($T773:$Z773,AC773)),"")</f>
        <v/>
      </c>
      <c r="AL773" s="17" cm="1">
        <f t="array" ref="AL773">IFERROR(IF(J773="Level",INDEX($T773:$Z773,AD773+1),INDEX($T773:$Z773,AD773)),"")</f>
        <v>0</v>
      </c>
      <c r="AM773" s="17" t="str" cm="1">
        <f t="array" ref="AM773">IFERROR(INDEX($T773:$Z773,AE773),"")</f>
        <v/>
      </c>
      <c r="AN773" s="17" t="str" cm="1">
        <f t="array" ref="AN773">IFERROR(INDEX($T773:$Z773,AF773),"")</f>
        <v/>
      </c>
    </row>
    <row r="774" spans="1:40" hidden="1" x14ac:dyDescent="0.2">
      <c r="A774" s="17" t="str">
        <f t="shared" si="72"/>
        <v>PhD Theology and Religion (Part-Time, Distance Learning): PRP6CTHCTH05</v>
      </c>
      <c r="B774" s="11" t="s">
        <v>3574</v>
      </c>
      <c r="C774" s="11" t="s">
        <v>32964</v>
      </c>
      <c r="D774" s="11" t="s">
        <v>3575</v>
      </c>
      <c r="E774" s="11" t="s">
        <v>169</v>
      </c>
      <c r="F774" s="11" t="s">
        <v>76</v>
      </c>
      <c r="G774" s="11" t="s">
        <v>32189</v>
      </c>
      <c r="H774" s="11" t="s">
        <v>72</v>
      </c>
      <c r="I774" s="11">
        <v>0</v>
      </c>
      <c r="J774" s="11" t="s">
        <v>32168</v>
      </c>
      <c r="K774" s="11" t="s">
        <v>32168</v>
      </c>
      <c r="L774" s="11">
        <v>0</v>
      </c>
      <c r="M774" s="11">
        <v>0</v>
      </c>
      <c r="N774" s="11">
        <v>0</v>
      </c>
      <c r="O774" s="11">
        <v>0</v>
      </c>
      <c r="P774" s="11">
        <v>0</v>
      </c>
      <c r="Q774" s="11">
        <v>0</v>
      </c>
      <c r="R774" s="11">
        <v>0</v>
      </c>
      <c r="S774" s="11">
        <v>0</v>
      </c>
      <c r="T774" s="11">
        <v>0</v>
      </c>
      <c r="U774" s="11">
        <v>0</v>
      </c>
      <c r="V774" s="11">
        <v>0</v>
      </c>
      <c r="W774" s="11">
        <v>0</v>
      </c>
      <c r="X774" s="11">
        <v>0</v>
      </c>
      <c r="Y774" s="11">
        <v>0</v>
      </c>
      <c r="Z774" s="11">
        <v>0</v>
      </c>
      <c r="AA774" s="12" t="s">
        <v>32952</v>
      </c>
      <c r="AB774" s="17" t="str">
        <f t="shared" si="73"/>
        <v>Programme is not compatible with this tool</v>
      </c>
      <c r="AC774" s="17" t="str">
        <f t="shared" si="74"/>
        <v/>
      </c>
      <c r="AD774" s="17">
        <f t="shared" si="75"/>
        <v>6</v>
      </c>
      <c r="AE774" s="17" t="str">
        <f t="shared" si="76"/>
        <v/>
      </c>
      <c r="AF774" s="17" t="str">
        <f t="shared" si="77"/>
        <v/>
      </c>
      <c r="AG774" s="17" t="str" cm="1">
        <f t="array" ref="AG774">IFERROR(IF(J774="Level",INDEX($M774:$S774,AC774+1),INDEX($M774:$S774,AC774)),"")</f>
        <v/>
      </c>
      <c r="AH774" s="17" cm="1">
        <f t="array" ref="AH774">IFERROR(IF(J774="Level",INDEX($M774:$S774,AD774+1),INDEX($M774:$S774,AD774)),"")</f>
        <v>0</v>
      </c>
      <c r="AI774" s="17" t="str" cm="1">
        <f t="array" ref="AI774">IFERROR(INDEX($M774:$S774,AE774),"")</f>
        <v/>
      </c>
      <c r="AJ774" s="17" t="str" cm="1">
        <f t="array" ref="AJ774">IFERROR(INDEX($M774:$S774,AF774),"")</f>
        <v/>
      </c>
      <c r="AK774" s="17" t="str" cm="1">
        <f t="array" ref="AK774">IFERROR(IF(J774="Level",INDEX($T774:$Z774,AC774+1),INDEX($T774:$Z774,AC774)),"")</f>
        <v/>
      </c>
      <c r="AL774" s="17" cm="1">
        <f t="array" ref="AL774">IFERROR(IF(J774="Level",INDEX($T774:$Z774,AD774+1),INDEX($T774:$Z774,AD774)),"")</f>
        <v>0</v>
      </c>
      <c r="AM774" s="17" t="str" cm="1">
        <f t="array" ref="AM774">IFERROR(INDEX($T774:$Z774,AE774),"")</f>
        <v/>
      </c>
      <c r="AN774" s="17" t="str" cm="1">
        <f t="array" ref="AN774">IFERROR(INDEX($T774:$Z774,AF774),"")</f>
        <v/>
      </c>
    </row>
    <row r="775" spans="1:40" hidden="1" x14ac:dyDescent="0.2">
      <c r="A775" s="17" t="str">
        <f t="shared" si="72"/>
        <v>MPhil Biological Sciences (Part-Time, Distance Learning): PRH4BIOBIO01</v>
      </c>
      <c r="B775" s="11" t="s">
        <v>2791</v>
      </c>
      <c r="C775" s="11" t="s">
        <v>32964</v>
      </c>
      <c r="D775" s="11" t="s">
        <v>32645</v>
      </c>
      <c r="E775" s="11" t="s">
        <v>126</v>
      </c>
      <c r="F775" s="11" t="s">
        <v>71</v>
      </c>
      <c r="G775" s="11" t="s">
        <v>32189</v>
      </c>
      <c r="H775" s="11" t="s">
        <v>72</v>
      </c>
      <c r="I775" s="11">
        <v>0</v>
      </c>
      <c r="J775" s="11" t="s">
        <v>32168</v>
      </c>
      <c r="K775" s="11" t="s">
        <v>32168</v>
      </c>
      <c r="L775" s="11">
        <v>0</v>
      </c>
      <c r="M775" s="11">
        <v>0</v>
      </c>
      <c r="N775" s="11">
        <v>0</v>
      </c>
      <c r="O775" s="11">
        <v>0</v>
      </c>
      <c r="P775" s="11">
        <v>0</v>
      </c>
      <c r="Q775" s="11">
        <v>0</v>
      </c>
      <c r="R775" s="11">
        <v>0</v>
      </c>
      <c r="S775" s="11">
        <v>0</v>
      </c>
      <c r="T775" s="11">
        <v>0</v>
      </c>
      <c r="U775" s="11">
        <v>0</v>
      </c>
      <c r="V775" s="11">
        <v>0</v>
      </c>
      <c r="W775" s="11">
        <v>0</v>
      </c>
      <c r="X775" s="11">
        <v>0</v>
      </c>
      <c r="Y775" s="11">
        <v>0</v>
      </c>
      <c r="Z775" s="11">
        <v>0</v>
      </c>
      <c r="AA775" s="12" t="s">
        <v>32952</v>
      </c>
      <c r="AB775" s="17" t="str">
        <f t="shared" si="73"/>
        <v>Programme is not compatible with this tool</v>
      </c>
      <c r="AC775" s="17" t="str">
        <f t="shared" si="74"/>
        <v/>
      </c>
      <c r="AD775" s="17">
        <f t="shared" si="75"/>
        <v>6</v>
      </c>
      <c r="AE775" s="17" t="str">
        <f t="shared" si="76"/>
        <v/>
      </c>
      <c r="AF775" s="17" t="str">
        <f t="shared" si="77"/>
        <v/>
      </c>
      <c r="AG775" s="17" t="str" cm="1">
        <f t="array" ref="AG775">IFERROR(IF(J775="Level",INDEX($M775:$S775,AC775+1),INDEX($M775:$S775,AC775)),"")</f>
        <v/>
      </c>
      <c r="AH775" s="17" cm="1">
        <f t="array" ref="AH775">IFERROR(IF(J775="Level",INDEX($M775:$S775,AD775+1),INDEX($M775:$S775,AD775)),"")</f>
        <v>0</v>
      </c>
      <c r="AI775" s="17" t="str" cm="1">
        <f t="array" ref="AI775">IFERROR(INDEX($M775:$S775,AE775),"")</f>
        <v/>
      </c>
      <c r="AJ775" s="17" t="str" cm="1">
        <f t="array" ref="AJ775">IFERROR(INDEX($M775:$S775,AF775),"")</f>
        <v/>
      </c>
      <c r="AK775" s="17" t="str" cm="1">
        <f t="array" ref="AK775">IFERROR(IF(J775="Level",INDEX($T775:$Z775,AC775+1),INDEX($T775:$Z775,AC775)),"")</f>
        <v/>
      </c>
      <c r="AL775" s="17" cm="1">
        <f t="array" ref="AL775">IFERROR(IF(J775="Level",INDEX($T775:$Z775,AD775+1),INDEX($T775:$Z775,AD775)),"")</f>
        <v>0</v>
      </c>
      <c r="AM775" s="17" t="str" cm="1">
        <f t="array" ref="AM775">IFERROR(INDEX($T775:$Z775,AE775),"")</f>
        <v/>
      </c>
      <c r="AN775" s="17" t="str" cm="1">
        <f t="array" ref="AN775">IFERROR(INDEX($T775:$Z775,AF775),"")</f>
        <v/>
      </c>
    </row>
    <row r="776" spans="1:40" ht="25.5" hidden="1" x14ac:dyDescent="0.2">
      <c r="A776" s="17" t="str">
        <f t="shared" si="72"/>
        <v>MPhil Biological Sciences (Part-Time, Split Site, Distance Learning): PRH4BIOBIO06</v>
      </c>
      <c r="B776" s="11" t="s">
        <v>2796</v>
      </c>
      <c r="C776" s="11" t="s">
        <v>32964</v>
      </c>
      <c r="D776" s="11" t="s">
        <v>32642</v>
      </c>
      <c r="E776" s="11" t="s">
        <v>126</v>
      </c>
      <c r="F776" s="11" t="s">
        <v>71</v>
      </c>
      <c r="G776" s="11" t="s">
        <v>32189</v>
      </c>
      <c r="H776" s="11" t="s">
        <v>72</v>
      </c>
      <c r="I776" s="11">
        <v>0</v>
      </c>
      <c r="J776" s="11" t="s">
        <v>32168</v>
      </c>
      <c r="K776" s="11" t="s">
        <v>32168</v>
      </c>
      <c r="L776" s="11">
        <v>0</v>
      </c>
      <c r="M776" s="11">
        <v>0</v>
      </c>
      <c r="N776" s="11">
        <v>0</v>
      </c>
      <c r="O776" s="11">
        <v>0</v>
      </c>
      <c r="P776" s="11">
        <v>0</v>
      </c>
      <c r="Q776" s="11">
        <v>0</v>
      </c>
      <c r="R776" s="11">
        <v>0</v>
      </c>
      <c r="S776" s="11">
        <v>0</v>
      </c>
      <c r="T776" s="11">
        <v>0</v>
      </c>
      <c r="U776" s="11">
        <v>0</v>
      </c>
      <c r="V776" s="11">
        <v>0</v>
      </c>
      <c r="W776" s="11">
        <v>0</v>
      </c>
      <c r="X776" s="11">
        <v>0</v>
      </c>
      <c r="Y776" s="11">
        <v>0</v>
      </c>
      <c r="Z776" s="11">
        <v>0</v>
      </c>
      <c r="AA776" s="12" t="s">
        <v>32952</v>
      </c>
      <c r="AB776" s="17" t="str">
        <f t="shared" si="73"/>
        <v>Programme is not compatible with this tool</v>
      </c>
      <c r="AC776" s="17" t="str">
        <f t="shared" si="74"/>
        <v/>
      </c>
      <c r="AD776" s="17">
        <f t="shared" si="75"/>
        <v>6</v>
      </c>
      <c r="AE776" s="17" t="str">
        <f t="shared" si="76"/>
        <v/>
      </c>
      <c r="AF776" s="17" t="str">
        <f t="shared" si="77"/>
        <v/>
      </c>
      <c r="AG776" s="17" t="str" cm="1">
        <f t="array" ref="AG776">IFERROR(IF(J776="Level",INDEX($M776:$S776,AC776+1),INDEX($M776:$S776,AC776)),"")</f>
        <v/>
      </c>
      <c r="AH776" s="17" cm="1">
        <f t="array" ref="AH776">IFERROR(IF(J776="Level",INDEX($M776:$S776,AD776+1),INDEX($M776:$S776,AD776)),"")</f>
        <v>0</v>
      </c>
      <c r="AI776" s="17" t="str" cm="1">
        <f t="array" ref="AI776">IFERROR(INDEX($M776:$S776,AE776),"")</f>
        <v/>
      </c>
      <c r="AJ776" s="17" t="str" cm="1">
        <f t="array" ref="AJ776">IFERROR(INDEX($M776:$S776,AF776),"")</f>
        <v/>
      </c>
      <c r="AK776" s="17" t="str" cm="1">
        <f t="array" ref="AK776">IFERROR(IF(J776="Level",INDEX($T776:$Z776,AC776+1),INDEX($T776:$Z776,AC776)),"")</f>
        <v/>
      </c>
      <c r="AL776" s="17" cm="1">
        <f t="array" ref="AL776">IFERROR(IF(J776="Level",INDEX($T776:$Z776,AD776+1),INDEX($T776:$Z776,AD776)),"")</f>
        <v>0</v>
      </c>
      <c r="AM776" s="17" t="str" cm="1">
        <f t="array" ref="AM776">IFERROR(INDEX($T776:$Z776,AE776),"")</f>
        <v/>
      </c>
      <c r="AN776" s="17" t="str" cm="1">
        <f t="array" ref="AN776">IFERROR(INDEX($T776:$Z776,AF776),"")</f>
        <v/>
      </c>
    </row>
    <row r="777" spans="1:40" hidden="1" x14ac:dyDescent="0.2">
      <c r="A777" s="17" t="str">
        <f t="shared" si="72"/>
        <v>PhD Biological Sciences (Part-Time, Distance Learning): PRP6BIOBIO04</v>
      </c>
      <c r="B777" s="11" t="s">
        <v>3543</v>
      </c>
      <c r="C777" s="11" t="s">
        <v>32964</v>
      </c>
      <c r="D777" s="11" t="s">
        <v>3544</v>
      </c>
      <c r="E777" s="11" t="s">
        <v>126</v>
      </c>
      <c r="F777" s="11" t="s">
        <v>71</v>
      </c>
      <c r="G777" s="11" t="s">
        <v>32189</v>
      </c>
      <c r="H777" s="11" t="s">
        <v>72</v>
      </c>
      <c r="I777" s="11">
        <v>0</v>
      </c>
      <c r="J777" s="11" t="s">
        <v>32168</v>
      </c>
      <c r="K777" s="11" t="s">
        <v>32168</v>
      </c>
      <c r="L777" s="11">
        <v>0</v>
      </c>
      <c r="M777" s="11">
        <v>0</v>
      </c>
      <c r="N777" s="11">
        <v>0</v>
      </c>
      <c r="O777" s="11">
        <v>0</v>
      </c>
      <c r="P777" s="11">
        <v>0</v>
      </c>
      <c r="Q777" s="11">
        <v>0</v>
      </c>
      <c r="R777" s="11">
        <v>0</v>
      </c>
      <c r="S777" s="11">
        <v>0</v>
      </c>
      <c r="T777" s="11">
        <v>0</v>
      </c>
      <c r="U777" s="11">
        <v>0</v>
      </c>
      <c r="V777" s="11">
        <v>0</v>
      </c>
      <c r="W777" s="11">
        <v>0</v>
      </c>
      <c r="X777" s="11">
        <v>0</v>
      </c>
      <c r="Y777" s="11">
        <v>0</v>
      </c>
      <c r="Z777" s="11">
        <v>0</v>
      </c>
      <c r="AA777" s="12" t="s">
        <v>32952</v>
      </c>
      <c r="AB777" s="17" t="str">
        <f t="shared" si="73"/>
        <v>Programme is not compatible with this tool</v>
      </c>
      <c r="AC777" s="17" t="str">
        <f t="shared" si="74"/>
        <v/>
      </c>
      <c r="AD777" s="17">
        <f t="shared" si="75"/>
        <v>6</v>
      </c>
      <c r="AE777" s="17" t="str">
        <f t="shared" si="76"/>
        <v/>
      </c>
      <c r="AF777" s="17" t="str">
        <f t="shared" si="77"/>
        <v/>
      </c>
      <c r="AG777" s="17" t="str" cm="1">
        <f t="array" ref="AG777">IFERROR(IF(J777="Level",INDEX($M777:$S777,AC777+1),INDEX($M777:$S777,AC777)),"")</f>
        <v/>
      </c>
      <c r="AH777" s="17" cm="1">
        <f t="array" ref="AH777">IFERROR(IF(J777="Level",INDEX($M777:$S777,AD777+1),INDEX($M777:$S777,AD777)),"")</f>
        <v>0</v>
      </c>
      <c r="AI777" s="17" t="str" cm="1">
        <f t="array" ref="AI777">IFERROR(INDEX($M777:$S777,AE777),"")</f>
        <v/>
      </c>
      <c r="AJ777" s="17" t="str" cm="1">
        <f t="array" ref="AJ777">IFERROR(INDEX($M777:$S777,AF777),"")</f>
        <v/>
      </c>
      <c r="AK777" s="17" t="str" cm="1">
        <f t="array" ref="AK777">IFERROR(IF(J777="Level",INDEX($T777:$Z777,AC777+1),INDEX($T777:$Z777,AC777)),"")</f>
        <v/>
      </c>
      <c r="AL777" s="17" cm="1">
        <f t="array" ref="AL777">IFERROR(IF(J777="Level",INDEX($T777:$Z777,AD777+1),INDEX($T777:$Z777,AD777)),"")</f>
        <v>0</v>
      </c>
      <c r="AM777" s="17" t="str" cm="1">
        <f t="array" ref="AM777">IFERROR(INDEX($T777:$Z777,AE777),"")</f>
        <v/>
      </c>
      <c r="AN777" s="17" t="str" cm="1">
        <f t="array" ref="AN777">IFERROR(INDEX($T777:$Z777,AF777),"")</f>
        <v/>
      </c>
    </row>
    <row r="778" spans="1:40" ht="25.5" hidden="1" x14ac:dyDescent="0.2">
      <c r="A778" s="17" t="str">
        <f t="shared" si="72"/>
        <v>PhD Biological Sciences (Part-Time, Distance Learning) (Split Site): PRP6BIOBIO06</v>
      </c>
      <c r="B778" s="11" t="s">
        <v>3546</v>
      </c>
      <c r="C778" s="11" t="s">
        <v>32964</v>
      </c>
      <c r="D778" s="11" t="s">
        <v>32247</v>
      </c>
      <c r="E778" s="11" t="s">
        <v>126</v>
      </c>
      <c r="F778" s="11" t="s">
        <v>71</v>
      </c>
      <c r="G778" s="11" t="s">
        <v>32189</v>
      </c>
      <c r="H778" s="11" t="s">
        <v>72</v>
      </c>
      <c r="I778" s="11">
        <v>0</v>
      </c>
      <c r="J778" s="11" t="s">
        <v>32168</v>
      </c>
      <c r="K778" s="11" t="s">
        <v>32168</v>
      </c>
      <c r="L778" s="11">
        <v>0</v>
      </c>
      <c r="M778" s="11">
        <v>0</v>
      </c>
      <c r="N778" s="11">
        <v>0</v>
      </c>
      <c r="O778" s="11">
        <v>0</v>
      </c>
      <c r="P778" s="11">
        <v>0</v>
      </c>
      <c r="Q778" s="11">
        <v>0</v>
      </c>
      <c r="R778" s="11">
        <v>0</v>
      </c>
      <c r="S778" s="11">
        <v>0</v>
      </c>
      <c r="T778" s="11">
        <v>0</v>
      </c>
      <c r="U778" s="11">
        <v>0</v>
      </c>
      <c r="V778" s="11">
        <v>0</v>
      </c>
      <c r="W778" s="11">
        <v>0</v>
      </c>
      <c r="X778" s="11">
        <v>0</v>
      </c>
      <c r="Y778" s="11">
        <v>0</v>
      </c>
      <c r="Z778" s="11">
        <v>0</v>
      </c>
      <c r="AA778" s="12" t="s">
        <v>32952</v>
      </c>
      <c r="AB778" s="17" t="str">
        <f t="shared" si="73"/>
        <v>Programme is not compatible with this tool</v>
      </c>
      <c r="AC778" s="17" t="str">
        <f t="shared" si="74"/>
        <v/>
      </c>
      <c r="AD778" s="17">
        <f t="shared" si="75"/>
        <v>6</v>
      </c>
      <c r="AE778" s="17" t="str">
        <f t="shared" si="76"/>
        <v/>
      </c>
      <c r="AF778" s="17" t="str">
        <f t="shared" si="77"/>
        <v/>
      </c>
      <c r="AG778" s="17" t="str" cm="1">
        <f t="array" ref="AG778">IFERROR(IF(J778="Level",INDEX($M778:$S778,AC778+1),INDEX($M778:$S778,AC778)),"")</f>
        <v/>
      </c>
      <c r="AH778" s="17" cm="1">
        <f t="array" ref="AH778">IFERROR(IF(J778="Level",INDEX($M778:$S778,AD778+1),INDEX($M778:$S778,AD778)),"")</f>
        <v>0</v>
      </c>
      <c r="AI778" s="17" t="str" cm="1">
        <f t="array" ref="AI778">IFERROR(INDEX($M778:$S778,AE778),"")</f>
        <v/>
      </c>
      <c r="AJ778" s="17" t="str" cm="1">
        <f t="array" ref="AJ778">IFERROR(INDEX($M778:$S778,AF778),"")</f>
        <v/>
      </c>
      <c r="AK778" s="17" t="str" cm="1">
        <f t="array" ref="AK778">IFERROR(IF(J778="Level",INDEX($T778:$Z778,AC778+1),INDEX($T778:$Z778,AC778)),"")</f>
        <v/>
      </c>
      <c r="AL778" s="17" cm="1">
        <f t="array" ref="AL778">IFERROR(IF(J778="Level",INDEX($T778:$Z778,AD778+1),INDEX($T778:$Z778,AD778)),"")</f>
        <v>0</v>
      </c>
      <c r="AM778" s="17" t="str" cm="1">
        <f t="array" ref="AM778">IFERROR(INDEX($T778:$Z778,AE778),"")</f>
        <v/>
      </c>
      <c r="AN778" s="17" t="str" cm="1">
        <f t="array" ref="AN778">IFERROR(INDEX($T778:$Z778,AF778),"")</f>
        <v/>
      </c>
    </row>
    <row r="779" spans="1:40" ht="25.5" hidden="1" x14ac:dyDescent="0.2">
      <c r="A779" s="17" t="str">
        <f t="shared" si="72"/>
        <v>PhDbyPub Medical Studies (Part-Time, Distance Learning): PRP2EMSEMS01</v>
      </c>
      <c r="B779" s="11" t="s">
        <v>3893</v>
      </c>
      <c r="C779" s="11" t="s">
        <v>32964</v>
      </c>
      <c r="D779" s="11" t="s">
        <v>3894</v>
      </c>
      <c r="E779" s="11" t="s">
        <v>2198</v>
      </c>
      <c r="F779" s="11" t="s">
        <v>71</v>
      </c>
      <c r="G779" s="11" t="s">
        <v>32189</v>
      </c>
      <c r="H779" s="11" t="s">
        <v>72</v>
      </c>
      <c r="I779" s="11">
        <v>0</v>
      </c>
      <c r="J779" s="11" t="s">
        <v>32168</v>
      </c>
      <c r="K779" s="11" t="s">
        <v>32168</v>
      </c>
      <c r="L779" s="11">
        <v>0</v>
      </c>
      <c r="M779" s="11">
        <v>0</v>
      </c>
      <c r="N779" s="11">
        <v>0</v>
      </c>
      <c r="O779" s="11">
        <v>0</v>
      </c>
      <c r="P779" s="11">
        <v>0</v>
      </c>
      <c r="Q779" s="11">
        <v>0</v>
      </c>
      <c r="R779" s="11">
        <v>0</v>
      </c>
      <c r="S779" s="11">
        <v>0</v>
      </c>
      <c r="T779" s="11">
        <v>0</v>
      </c>
      <c r="U779" s="11">
        <v>0</v>
      </c>
      <c r="V779" s="11">
        <v>0</v>
      </c>
      <c r="W779" s="11">
        <v>0</v>
      </c>
      <c r="X779" s="11">
        <v>0</v>
      </c>
      <c r="Y779" s="11">
        <v>0</v>
      </c>
      <c r="Z779" s="11">
        <v>0</v>
      </c>
      <c r="AA779" s="12" t="s">
        <v>32952</v>
      </c>
      <c r="AB779" s="17" t="str">
        <f t="shared" si="73"/>
        <v>Programme is not compatible with this tool</v>
      </c>
      <c r="AC779" s="17" t="str">
        <f t="shared" si="74"/>
        <v/>
      </c>
      <c r="AD779" s="17">
        <f t="shared" si="75"/>
        <v>6</v>
      </c>
      <c r="AE779" s="17" t="str">
        <f t="shared" si="76"/>
        <v/>
      </c>
      <c r="AF779" s="17" t="str">
        <f t="shared" si="77"/>
        <v/>
      </c>
      <c r="AG779" s="17" t="str" cm="1">
        <f t="array" ref="AG779">IFERROR(IF(J779="Level",INDEX($M779:$S779,AC779+1),INDEX($M779:$S779,AC779)),"")</f>
        <v/>
      </c>
      <c r="AH779" s="17" cm="1">
        <f t="array" ref="AH779">IFERROR(IF(J779="Level",INDEX($M779:$S779,AD779+1),INDEX($M779:$S779,AD779)),"")</f>
        <v>0</v>
      </c>
      <c r="AI779" s="17" t="str" cm="1">
        <f t="array" ref="AI779">IFERROR(INDEX($M779:$S779,AE779),"")</f>
        <v/>
      </c>
      <c r="AJ779" s="17" t="str" cm="1">
        <f t="array" ref="AJ779">IFERROR(INDEX($M779:$S779,AF779),"")</f>
        <v/>
      </c>
      <c r="AK779" s="17" t="str" cm="1">
        <f t="array" ref="AK779">IFERROR(IF(J779="Level",INDEX($T779:$Z779,AC779+1),INDEX($T779:$Z779,AC779)),"")</f>
        <v/>
      </c>
      <c r="AL779" s="17" cm="1">
        <f t="array" ref="AL779">IFERROR(IF(J779="Level",INDEX($T779:$Z779,AD779+1),INDEX($T779:$Z779,AD779)),"")</f>
        <v>0</v>
      </c>
      <c r="AM779" s="17" t="str" cm="1">
        <f t="array" ref="AM779">IFERROR(INDEX($T779:$Z779,AE779),"")</f>
        <v/>
      </c>
      <c r="AN779" s="17" t="str" cm="1">
        <f t="array" ref="AN779">IFERROR(INDEX($T779:$Z779,AF779),"")</f>
        <v/>
      </c>
    </row>
    <row r="780" spans="1:40" hidden="1" x14ac:dyDescent="0.2">
      <c r="A780" s="17" t="str">
        <f t="shared" si="72"/>
        <v>PhDbyPub Medical Studies (HCS) (Part-Time): PRP2EMSEMS10</v>
      </c>
      <c r="B780" s="11" t="s">
        <v>32140</v>
      </c>
      <c r="C780" s="11" t="s">
        <v>32964</v>
      </c>
      <c r="D780" s="11" t="s">
        <v>32928</v>
      </c>
      <c r="E780" s="11" t="s">
        <v>464</v>
      </c>
      <c r="F780" s="11" t="s">
        <v>71</v>
      </c>
      <c r="G780" s="11" t="s">
        <v>32189</v>
      </c>
      <c r="H780" s="11" t="s">
        <v>72</v>
      </c>
      <c r="I780" s="11">
        <v>0</v>
      </c>
      <c r="J780" s="11" t="s">
        <v>32168</v>
      </c>
      <c r="K780" s="11" t="s">
        <v>32168</v>
      </c>
      <c r="L780" s="11">
        <v>0</v>
      </c>
      <c r="M780" s="11">
        <v>0</v>
      </c>
      <c r="N780" s="11">
        <v>0</v>
      </c>
      <c r="O780" s="11">
        <v>0</v>
      </c>
      <c r="P780" s="11">
        <v>0</v>
      </c>
      <c r="Q780" s="11">
        <v>0</v>
      </c>
      <c r="R780" s="11">
        <v>0</v>
      </c>
      <c r="S780" s="11">
        <v>0</v>
      </c>
      <c r="T780" s="11">
        <v>0</v>
      </c>
      <c r="U780" s="11">
        <v>0</v>
      </c>
      <c r="V780" s="11">
        <v>0</v>
      </c>
      <c r="W780" s="11">
        <v>0</v>
      </c>
      <c r="X780" s="11">
        <v>0</v>
      </c>
      <c r="Y780" s="11">
        <v>0</v>
      </c>
      <c r="Z780" s="11">
        <v>0</v>
      </c>
      <c r="AA780" s="12" t="s">
        <v>32952</v>
      </c>
      <c r="AB780" s="17" t="str">
        <f t="shared" si="73"/>
        <v>Programme is not compatible with this tool</v>
      </c>
      <c r="AC780" s="17" t="str">
        <f t="shared" si="74"/>
        <v/>
      </c>
      <c r="AD780" s="17">
        <f t="shared" si="75"/>
        <v>6</v>
      </c>
      <c r="AE780" s="17" t="str">
        <f t="shared" si="76"/>
        <v/>
      </c>
      <c r="AF780" s="17" t="str">
        <f t="shared" si="77"/>
        <v/>
      </c>
      <c r="AG780" s="17" t="str" cm="1">
        <f t="array" ref="AG780">IFERROR(IF(J780="Level",INDEX($M780:$S780,AC780+1),INDEX($M780:$S780,AC780)),"")</f>
        <v/>
      </c>
      <c r="AH780" s="17" cm="1">
        <f t="array" ref="AH780">IFERROR(IF(J780="Level",INDEX($M780:$S780,AD780+1),INDEX($M780:$S780,AD780)),"")</f>
        <v>0</v>
      </c>
      <c r="AI780" s="17" t="str" cm="1">
        <f t="array" ref="AI780">IFERROR(INDEX($M780:$S780,AE780),"")</f>
        <v/>
      </c>
      <c r="AJ780" s="17" t="str" cm="1">
        <f t="array" ref="AJ780">IFERROR(INDEX($M780:$S780,AF780),"")</f>
        <v/>
      </c>
      <c r="AK780" s="17" t="str" cm="1">
        <f t="array" ref="AK780">IFERROR(IF(J780="Level",INDEX($T780:$Z780,AC780+1),INDEX($T780:$Z780,AC780)),"")</f>
        <v/>
      </c>
      <c r="AL780" s="17" cm="1">
        <f t="array" ref="AL780">IFERROR(IF(J780="Level",INDEX($T780:$Z780,AD780+1),INDEX($T780:$Z780,AD780)),"")</f>
        <v>0</v>
      </c>
      <c r="AM780" s="17" t="str" cm="1">
        <f t="array" ref="AM780">IFERROR(INDEX($T780:$Z780,AE780),"")</f>
        <v/>
      </c>
      <c r="AN780" s="17" t="str" cm="1">
        <f t="array" ref="AN780">IFERROR(INDEX($T780:$Z780,AF780),"")</f>
        <v/>
      </c>
    </row>
    <row r="781" spans="1:40" hidden="1" x14ac:dyDescent="0.2">
      <c r="A781" s="17" t="str">
        <f t="shared" si="72"/>
        <v>MPhil Nursing Science (Part-Time, Distance Learning): PRH4EMSEMS03</v>
      </c>
      <c r="B781" s="11" t="s">
        <v>2835</v>
      </c>
      <c r="C781" s="11" t="s">
        <v>32964</v>
      </c>
      <c r="D781" s="11" t="s">
        <v>32514</v>
      </c>
      <c r="E781" s="11" t="s">
        <v>1118</v>
      </c>
      <c r="F781" s="11" t="s">
        <v>71</v>
      </c>
      <c r="G781" s="11" t="s">
        <v>32189</v>
      </c>
      <c r="H781" s="11" t="s">
        <v>72</v>
      </c>
      <c r="I781" s="11">
        <v>0</v>
      </c>
      <c r="J781" s="11" t="s">
        <v>32168</v>
      </c>
      <c r="K781" s="11" t="s">
        <v>32168</v>
      </c>
      <c r="L781" s="11">
        <v>0</v>
      </c>
      <c r="M781" s="11">
        <v>0</v>
      </c>
      <c r="N781" s="11">
        <v>0</v>
      </c>
      <c r="O781" s="11">
        <v>0</v>
      </c>
      <c r="P781" s="11">
        <v>0</v>
      </c>
      <c r="Q781" s="11">
        <v>0</v>
      </c>
      <c r="R781" s="11">
        <v>0</v>
      </c>
      <c r="S781" s="11">
        <v>0</v>
      </c>
      <c r="T781" s="11">
        <v>0</v>
      </c>
      <c r="U781" s="11">
        <v>0</v>
      </c>
      <c r="V781" s="11">
        <v>0</v>
      </c>
      <c r="W781" s="11">
        <v>0</v>
      </c>
      <c r="X781" s="11">
        <v>0</v>
      </c>
      <c r="Y781" s="11">
        <v>0</v>
      </c>
      <c r="Z781" s="11">
        <v>0</v>
      </c>
      <c r="AA781" s="12" t="s">
        <v>32952</v>
      </c>
      <c r="AB781" s="17" t="str">
        <f t="shared" si="73"/>
        <v>Programme is not compatible with this tool</v>
      </c>
      <c r="AC781" s="17" t="str">
        <f t="shared" si="74"/>
        <v/>
      </c>
      <c r="AD781" s="17">
        <f t="shared" si="75"/>
        <v>6</v>
      </c>
      <c r="AE781" s="17" t="str">
        <f t="shared" si="76"/>
        <v/>
      </c>
      <c r="AF781" s="17" t="str">
        <f t="shared" si="77"/>
        <v/>
      </c>
      <c r="AG781" s="17" t="str" cm="1">
        <f t="array" ref="AG781">IFERROR(IF(J781="Level",INDEX($M781:$S781,AC781+1),INDEX($M781:$S781,AC781)),"")</f>
        <v/>
      </c>
      <c r="AH781" s="17" cm="1">
        <f t="array" ref="AH781">IFERROR(IF(J781="Level",INDEX($M781:$S781,AD781+1),INDEX($M781:$S781,AD781)),"")</f>
        <v>0</v>
      </c>
      <c r="AI781" s="17" t="str" cm="1">
        <f t="array" ref="AI781">IFERROR(INDEX($M781:$S781,AE781),"")</f>
        <v/>
      </c>
      <c r="AJ781" s="17" t="str" cm="1">
        <f t="array" ref="AJ781">IFERROR(INDEX($M781:$S781,AF781),"")</f>
        <v/>
      </c>
      <c r="AK781" s="17" t="str" cm="1">
        <f t="array" ref="AK781">IFERROR(IF(J781="Level",INDEX($T781:$Z781,AC781+1),INDEX($T781:$Z781,AC781)),"")</f>
        <v/>
      </c>
      <c r="AL781" s="17" cm="1">
        <f t="array" ref="AL781">IFERROR(IF(J781="Level",INDEX($T781:$Z781,AD781+1),INDEX($T781:$Z781,AD781)),"")</f>
        <v>0</v>
      </c>
      <c r="AM781" s="17" t="str" cm="1">
        <f t="array" ref="AM781">IFERROR(INDEX($T781:$Z781,AE781),"")</f>
        <v/>
      </c>
      <c r="AN781" s="17" t="str" cm="1">
        <f t="array" ref="AN781">IFERROR(INDEX($T781:$Z781,AF781),"")</f>
        <v/>
      </c>
    </row>
    <row r="782" spans="1:40" ht="25.5" hidden="1" x14ac:dyDescent="0.2">
      <c r="A782" s="17" t="str">
        <f t="shared" si="72"/>
        <v>MPhil Nursing Science - Cornwall (Part-Time, Distance Learning): PRH4EMSEMSCC</v>
      </c>
      <c r="B782" s="11" t="s">
        <v>2846</v>
      </c>
      <c r="C782" s="11" t="s">
        <v>32964</v>
      </c>
      <c r="D782" s="11" t="s">
        <v>32517</v>
      </c>
      <c r="E782" s="11" t="s">
        <v>1118</v>
      </c>
      <c r="F782" s="11" t="s">
        <v>71</v>
      </c>
      <c r="G782" s="11" t="s">
        <v>32189</v>
      </c>
      <c r="H782" s="11" t="s">
        <v>72</v>
      </c>
      <c r="I782" s="11">
        <v>0</v>
      </c>
      <c r="J782" s="11" t="s">
        <v>32168</v>
      </c>
      <c r="K782" s="11" t="s">
        <v>32168</v>
      </c>
      <c r="L782" s="11">
        <v>0</v>
      </c>
      <c r="M782" s="11">
        <v>0</v>
      </c>
      <c r="N782" s="11">
        <v>0</v>
      </c>
      <c r="O782" s="11">
        <v>0</v>
      </c>
      <c r="P782" s="11">
        <v>0</v>
      </c>
      <c r="Q782" s="11">
        <v>0</v>
      </c>
      <c r="R782" s="11">
        <v>0</v>
      </c>
      <c r="S782" s="11">
        <v>0</v>
      </c>
      <c r="T782" s="11">
        <v>0</v>
      </c>
      <c r="U782" s="11">
        <v>0</v>
      </c>
      <c r="V782" s="11">
        <v>0</v>
      </c>
      <c r="W782" s="11">
        <v>0</v>
      </c>
      <c r="X782" s="11">
        <v>0</v>
      </c>
      <c r="Y782" s="11">
        <v>0</v>
      </c>
      <c r="Z782" s="11">
        <v>0</v>
      </c>
      <c r="AA782" s="12" t="s">
        <v>32952</v>
      </c>
      <c r="AB782" s="17" t="str">
        <f t="shared" si="73"/>
        <v>Programme is not compatible with this tool</v>
      </c>
      <c r="AC782" s="17" t="str">
        <f t="shared" si="74"/>
        <v/>
      </c>
      <c r="AD782" s="17">
        <f t="shared" si="75"/>
        <v>6</v>
      </c>
      <c r="AE782" s="17" t="str">
        <f t="shared" si="76"/>
        <v/>
      </c>
      <c r="AF782" s="17" t="str">
        <f t="shared" si="77"/>
        <v/>
      </c>
      <c r="AG782" s="17" t="str" cm="1">
        <f t="array" ref="AG782">IFERROR(IF(J782="Level",INDEX($M782:$S782,AC782+1),INDEX($M782:$S782,AC782)),"")</f>
        <v/>
      </c>
      <c r="AH782" s="17" cm="1">
        <f t="array" ref="AH782">IFERROR(IF(J782="Level",INDEX($M782:$S782,AD782+1),INDEX($M782:$S782,AD782)),"")</f>
        <v>0</v>
      </c>
      <c r="AI782" s="17" t="str" cm="1">
        <f t="array" ref="AI782">IFERROR(INDEX($M782:$S782,AE782),"")</f>
        <v/>
      </c>
      <c r="AJ782" s="17" t="str" cm="1">
        <f t="array" ref="AJ782">IFERROR(INDEX($M782:$S782,AF782),"")</f>
        <v/>
      </c>
      <c r="AK782" s="17" t="str" cm="1">
        <f t="array" ref="AK782">IFERROR(IF(J782="Level",INDEX($T782:$Z782,AC782+1),INDEX($T782:$Z782,AC782)),"")</f>
        <v/>
      </c>
      <c r="AL782" s="17" cm="1">
        <f t="array" ref="AL782">IFERROR(IF(J782="Level",INDEX($T782:$Z782,AD782+1),INDEX($T782:$Z782,AD782)),"")</f>
        <v>0</v>
      </c>
      <c r="AM782" s="17" t="str" cm="1">
        <f t="array" ref="AM782">IFERROR(INDEX($T782:$Z782,AE782),"")</f>
        <v/>
      </c>
      <c r="AN782" s="17" t="str" cm="1">
        <f t="array" ref="AN782">IFERROR(INDEX($T782:$Z782,AF782),"")</f>
        <v/>
      </c>
    </row>
    <row r="783" spans="1:40" ht="25.5" hidden="1" x14ac:dyDescent="0.2">
      <c r="A783" s="17" t="str">
        <f t="shared" si="72"/>
        <v>MScbyRes Nursing Science (Part-Time, Distance Learning): PRM4EMSEMS03</v>
      </c>
      <c r="B783" s="11" t="s">
        <v>3088</v>
      </c>
      <c r="C783" s="11" t="s">
        <v>32964</v>
      </c>
      <c r="D783" s="11" t="s">
        <v>3089</v>
      </c>
      <c r="E783" s="11" t="s">
        <v>1118</v>
      </c>
      <c r="F783" s="11" t="s">
        <v>71</v>
      </c>
      <c r="G783" s="11" t="s">
        <v>32189</v>
      </c>
      <c r="H783" s="11" t="s">
        <v>72</v>
      </c>
      <c r="I783" s="11">
        <v>0</v>
      </c>
      <c r="J783" s="11" t="s">
        <v>32168</v>
      </c>
      <c r="K783" s="11" t="s">
        <v>32168</v>
      </c>
      <c r="L783" s="11">
        <v>0</v>
      </c>
      <c r="M783" s="11">
        <v>0</v>
      </c>
      <c r="N783" s="11">
        <v>0</v>
      </c>
      <c r="O783" s="11">
        <v>0</v>
      </c>
      <c r="P783" s="11">
        <v>0</v>
      </c>
      <c r="Q783" s="11">
        <v>0</v>
      </c>
      <c r="R783" s="11">
        <v>0</v>
      </c>
      <c r="S783" s="11">
        <v>0</v>
      </c>
      <c r="T783" s="11">
        <v>0</v>
      </c>
      <c r="U783" s="11">
        <v>0</v>
      </c>
      <c r="V783" s="11">
        <v>0</v>
      </c>
      <c r="W783" s="11">
        <v>0</v>
      </c>
      <c r="X783" s="11">
        <v>0</v>
      </c>
      <c r="Y783" s="11">
        <v>0</v>
      </c>
      <c r="Z783" s="11">
        <v>0</v>
      </c>
      <c r="AA783" s="12" t="s">
        <v>32952</v>
      </c>
      <c r="AB783" s="17" t="str">
        <f t="shared" si="73"/>
        <v>Programme is not compatible with this tool</v>
      </c>
      <c r="AC783" s="17" t="str">
        <f t="shared" si="74"/>
        <v/>
      </c>
      <c r="AD783" s="17">
        <f t="shared" si="75"/>
        <v>6</v>
      </c>
      <c r="AE783" s="17" t="str">
        <f t="shared" si="76"/>
        <v/>
      </c>
      <c r="AF783" s="17" t="str">
        <f t="shared" si="77"/>
        <v/>
      </c>
      <c r="AG783" s="17" t="str" cm="1">
        <f t="array" ref="AG783">IFERROR(IF(J783="Level",INDEX($M783:$S783,AC783+1),INDEX($M783:$S783,AC783)),"")</f>
        <v/>
      </c>
      <c r="AH783" s="17" cm="1">
        <f t="array" ref="AH783">IFERROR(IF(J783="Level",INDEX($M783:$S783,AD783+1),INDEX($M783:$S783,AD783)),"")</f>
        <v>0</v>
      </c>
      <c r="AI783" s="17" t="str" cm="1">
        <f t="array" ref="AI783">IFERROR(INDEX($M783:$S783,AE783),"")</f>
        <v/>
      </c>
      <c r="AJ783" s="17" t="str" cm="1">
        <f t="array" ref="AJ783">IFERROR(INDEX($M783:$S783,AF783),"")</f>
        <v/>
      </c>
      <c r="AK783" s="17" t="str" cm="1">
        <f t="array" ref="AK783">IFERROR(IF(J783="Level",INDEX($T783:$Z783,AC783+1),INDEX($T783:$Z783,AC783)),"")</f>
        <v/>
      </c>
      <c r="AL783" s="17" cm="1">
        <f t="array" ref="AL783">IFERROR(IF(J783="Level",INDEX($T783:$Z783,AD783+1),INDEX($T783:$Z783,AD783)),"")</f>
        <v>0</v>
      </c>
      <c r="AM783" s="17" t="str" cm="1">
        <f t="array" ref="AM783">IFERROR(INDEX($T783:$Z783,AE783),"")</f>
        <v/>
      </c>
      <c r="AN783" s="17" t="str" cm="1">
        <f t="array" ref="AN783">IFERROR(INDEX($T783:$Z783,AF783),"")</f>
        <v/>
      </c>
    </row>
    <row r="784" spans="1:40" hidden="1" x14ac:dyDescent="0.2">
      <c r="A784" s="17" t="str">
        <f t="shared" si="72"/>
        <v>PhD Nursing Science (Part-Time, Distance Learning): PRP6EMSEMS03</v>
      </c>
      <c r="B784" s="11" t="s">
        <v>3621</v>
      </c>
      <c r="C784" s="11" t="s">
        <v>32964</v>
      </c>
      <c r="D784" s="11" t="s">
        <v>3622</v>
      </c>
      <c r="E784" s="11" t="s">
        <v>1118</v>
      </c>
      <c r="F784" s="11" t="s">
        <v>71</v>
      </c>
      <c r="G784" s="11" t="s">
        <v>32189</v>
      </c>
      <c r="H784" s="11" t="s">
        <v>72</v>
      </c>
      <c r="I784" s="11">
        <v>0</v>
      </c>
      <c r="J784" s="11" t="s">
        <v>32168</v>
      </c>
      <c r="K784" s="11" t="s">
        <v>32168</v>
      </c>
      <c r="L784" s="11">
        <v>0</v>
      </c>
      <c r="M784" s="11">
        <v>0</v>
      </c>
      <c r="N784" s="11">
        <v>0</v>
      </c>
      <c r="O784" s="11">
        <v>0</v>
      </c>
      <c r="P784" s="11">
        <v>0</v>
      </c>
      <c r="Q784" s="11">
        <v>0</v>
      </c>
      <c r="R784" s="11">
        <v>0</v>
      </c>
      <c r="S784" s="11">
        <v>0</v>
      </c>
      <c r="T784" s="11">
        <v>0</v>
      </c>
      <c r="U784" s="11">
        <v>0</v>
      </c>
      <c r="V784" s="11">
        <v>0</v>
      </c>
      <c r="W784" s="11">
        <v>0</v>
      </c>
      <c r="X784" s="11">
        <v>0</v>
      </c>
      <c r="Y784" s="11">
        <v>0</v>
      </c>
      <c r="Z784" s="11">
        <v>0</v>
      </c>
      <c r="AA784" s="12" t="s">
        <v>32952</v>
      </c>
      <c r="AB784" s="17" t="str">
        <f t="shared" si="73"/>
        <v>Programme is not compatible with this tool</v>
      </c>
      <c r="AC784" s="17" t="str">
        <f t="shared" si="74"/>
        <v/>
      </c>
      <c r="AD784" s="17">
        <f t="shared" si="75"/>
        <v>6</v>
      </c>
      <c r="AE784" s="17" t="str">
        <f t="shared" si="76"/>
        <v/>
      </c>
      <c r="AF784" s="17" t="str">
        <f t="shared" si="77"/>
        <v/>
      </c>
      <c r="AG784" s="17" t="str" cm="1">
        <f t="array" ref="AG784">IFERROR(IF(J784="Level",INDEX($M784:$S784,AC784+1),INDEX($M784:$S784,AC784)),"")</f>
        <v/>
      </c>
      <c r="AH784" s="17" cm="1">
        <f t="array" ref="AH784">IFERROR(IF(J784="Level",INDEX($M784:$S784,AD784+1),INDEX($M784:$S784,AD784)),"")</f>
        <v>0</v>
      </c>
      <c r="AI784" s="17" t="str" cm="1">
        <f t="array" ref="AI784">IFERROR(INDEX($M784:$S784,AE784),"")</f>
        <v/>
      </c>
      <c r="AJ784" s="17" t="str" cm="1">
        <f t="array" ref="AJ784">IFERROR(INDEX($M784:$S784,AF784),"")</f>
        <v/>
      </c>
      <c r="AK784" s="17" t="str" cm="1">
        <f t="array" ref="AK784">IFERROR(IF(J784="Level",INDEX($T784:$Z784,AC784+1),INDEX($T784:$Z784,AC784)),"")</f>
        <v/>
      </c>
      <c r="AL784" s="17" cm="1">
        <f t="array" ref="AL784">IFERROR(IF(J784="Level",INDEX($T784:$Z784,AD784+1),INDEX($T784:$Z784,AD784)),"")</f>
        <v>0</v>
      </c>
      <c r="AM784" s="17" t="str" cm="1">
        <f t="array" ref="AM784">IFERROR(INDEX($T784:$Z784,AE784),"")</f>
        <v/>
      </c>
      <c r="AN784" s="17" t="str" cm="1">
        <f t="array" ref="AN784">IFERROR(INDEX($T784:$Z784,AF784),"")</f>
        <v/>
      </c>
    </row>
    <row r="785" spans="1:40" ht="25.5" hidden="1" x14ac:dyDescent="0.2">
      <c r="A785" s="17" t="str">
        <f t="shared" si="72"/>
        <v>PhD Nursing Science (Part-Time, Distance Learning) - Cornwall: PRP6EMSEMSCC</v>
      </c>
      <c r="B785" s="11" t="s">
        <v>3639</v>
      </c>
      <c r="C785" s="11" t="s">
        <v>32964</v>
      </c>
      <c r="D785" s="11" t="s">
        <v>3640</v>
      </c>
      <c r="E785" s="11" t="s">
        <v>1118</v>
      </c>
      <c r="F785" s="11" t="s">
        <v>71</v>
      </c>
      <c r="G785" s="11" t="s">
        <v>32189</v>
      </c>
      <c r="H785" s="11" t="s">
        <v>72</v>
      </c>
      <c r="I785" s="11">
        <v>0</v>
      </c>
      <c r="J785" s="11" t="s">
        <v>32168</v>
      </c>
      <c r="K785" s="11" t="s">
        <v>32168</v>
      </c>
      <c r="L785" s="11">
        <v>0</v>
      </c>
      <c r="M785" s="11">
        <v>0</v>
      </c>
      <c r="N785" s="11">
        <v>0</v>
      </c>
      <c r="O785" s="11">
        <v>0</v>
      </c>
      <c r="P785" s="11">
        <v>0</v>
      </c>
      <c r="Q785" s="11">
        <v>0</v>
      </c>
      <c r="R785" s="11">
        <v>0</v>
      </c>
      <c r="S785" s="11">
        <v>0</v>
      </c>
      <c r="T785" s="11">
        <v>0</v>
      </c>
      <c r="U785" s="11">
        <v>0</v>
      </c>
      <c r="V785" s="11">
        <v>0</v>
      </c>
      <c r="W785" s="11">
        <v>0</v>
      </c>
      <c r="X785" s="11">
        <v>0</v>
      </c>
      <c r="Y785" s="11">
        <v>0</v>
      </c>
      <c r="Z785" s="11">
        <v>0</v>
      </c>
      <c r="AA785" s="12" t="s">
        <v>32952</v>
      </c>
      <c r="AB785" s="17" t="str">
        <f t="shared" si="73"/>
        <v>Programme is not compatible with this tool</v>
      </c>
      <c r="AC785" s="17" t="str">
        <f t="shared" si="74"/>
        <v/>
      </c>
      <c r="AD785" s="17">
        <f t="shared" si="75"/>
        <v>6</v>
      </c>
      <c r="AE785" s="17" t="str">
        <f t="shared" si="76"/>
        <v/>
      </c>
      <c r="AF785" s="17" t="str">
        <f t="shared" si="77"/>
        <v/>
      </c>
      <c r="AG785" s="17" t="str" cm="1">
        <f t="array" ref="AG785">IFERROR(IF(J785="Level",INDEX($M785:$S785,AC785+1),INDEX($M785:$S785,AC785)),"")</f>
        <v/>
      </c>
      <c r="AH785" s="17" cm="1">
        <f t="array" ref="AH785">IFERROR(IF(J785="Level",INDEX($M785:$S785,AD785+1),INDEX($M785:$S785,AD785)),"")</f>
        <v>0</v>
      </c>
      <c r="AI785" s="17" t="str" cm="1">
        <f t="array" ref="AI785">IFERROR(INDEX($M785:$S785,AE785),"")</f>
        <v/>
      </c>
      <c r="AJ785" s="17" t="str" cm="1">
        <f t="array" ref="AJ785">IFERROR(INDEX($M785:$S785,AF785),"")</f>
        <v/>
      </c>
      <c r="AK785" s="17" t="str" cm="1">
        <f t="array" ref="AK785">IFERROR(IF(J785="Level",INDEX($T785:$Z785,AC785+1),INDEX($T785:$Z785,AC785)),"")</f>
        <v/>
      </c>
      <c r="AL785" s="17" cm="1">
        <f t="array" ref="AL785">IFERROR(IF(J785="Level",INDEX($T785:$Z785,AD785+1),INDEX($T785:$Z785,AD785)),"")</f>
        <v>0</v>
      </c>
      <c r="AM785" s="17" t="str" cm="1">
        <f t="array" ref="AM785">IFERROR(INDEX($T785:$Z785,AE785),"")</f>
        <v/>
      </c>
      <c r="AN785" s="17" t="str" cm="1">
        <f t="array" ref="AN785">IFERROR(INDEX($T785:$Z785,AF785),"")</f>
        <v/>
      </c>
    </row>
    <row r="786" spans="1:40" hidden="1" x14ac:dyDescent="0.2">
      <c r="A786" s="17" t="str">
        <f t="shared" si="72"/>
        <v>MPhil Psychology (Part-Time, Distance Learning): PRH4PSYPSY01</v>
      </c>
      <c r="B786" s="11" t="s">
        <v>2923</v>
      </c>
      <c r="C786" s="11" t="s">
        <v>32964</v>
      </c>
      <c r="D786" s="11" t="s">
        <v>32491</v>
      </c>
      <c r="E786" s="11" t="s">
        <v>149</v>
      </c>
      <c r="F786" s="11" t="s">
        <v>71</v>
      </c>
      <c r="G786" s="11" t="s">
        <v>32189</v>
      </c>
      <c r="H786" s="11" t="s">
        <v>72</v>
      </c>
      <c r="I786" s="11">
        <v>0</v>
      </c>
      <c r="J786" s="11" t="s">
        <v>32168</v>
      </c>
      <c r="K786" s="11" t="s">
        <v>32168</v>
      </c>
      <c r="L786" s="11">
        <v>0</v>
      </c>
      <c r="M786" s="11">
        <v>0</v>
      </c>
      <c r="N786" s="11">
        <v>0</v>
      </c>
      <c r="O786" s="11">
        <v>0</v>
      </c>
      <c r="P786" s="11">
        <v>0</v>
      </c>
      <c r="Q786" s="11">
        <v>0</v>
      </c>
      <c r="R786" s="11">
        <v>0</v>
      </c>
      <c r="S786" s="11">
        <v>0</v>
      </c>
      <c r="T786" s="11">
        <v>0</v>
      </c>
      <c r="U786" s="11">
        <v>0</v>
      </c>
      <c r="V786" s="11">
        <v>0</v>
      </c>
      <c r="W786" s="11">
        <v>0</v>
      </c>
      <c r="X786" s="11">
        <v>0</v>
      </c>
      <c r="Y786" s="11">
        <v>0</v>
      </c>
      <c r="Z786" s="11">
        <v>0</v>
      </c>
      <c r="AA786" s="12" t="s">
        <v>32952</v>
      </c>
      <c r="AB786" s="17" t="str">
        <f t="shared" si="73"/>
        <v>Programme is not compatible with this tool</v>
      </c>
      <c r="AC786" s="17" t="str">
        <f t="shared" si="74"/>
        <v/>
      </c>
      <c r="AD786" s="17">
        <f t="shared" si="75"/>
        <v>6</v>
      </c>
      <c r="AE786" s="17" t="str">
        <f t="shared" si="76"/>
        <v/>
      </c>
      <c r="AF786" s="17" t="str">
        <f t="shared" si="77"/>
        <v/>
      </c>
      <c r="AG786" s="17" t="str" cm="1">
        <f t="array" ref="AG786">IFERROR(IF(J786="Level",INDEX($M786:$S786,AC786+1),INDEX($M786:$S786,AC786)),"")</f>
        <v/>
      </c>
      <c r="AH786" s="17" cm="1">
        <f t="array" ref="AH786">IFERROR(IF(J786="Level",INDEX($M786:$S786,AD786+1),INDEX($M786:$S786,AD786)),"")</f>
        <v>0</v>
      </c>
      <c r="AI786" s="17" t="str" cm="1">
        <f t="array" ref="AI786">IFERROR(INDEX($M786:$S786,AE786),"")</f>
        <v/>
      </c>
      <c r="AJ786" s="17" t="str" cm="1">
        <f t="array" ref="AJ786">IFERROR(INDEX($M786:$S786,AF786),"")</f>
        <v/>
      </c>
      <c r="AK786" s="17" t="str" cm="1">
        <f t="array" ref="AK786">IFERROR(IF(J786="Level",INDEX($T786:$Z786,AC786+1),INDEX($T786:$Z786,AC786)),"")</f>
        <v/>
      </c>
      <c r="AL786" s="17" cm="1">
        <f t="array" ref="AL786">IFERROR(IF(J786="Level",INDEX($T786:$Z786,AD786+1),INDEX($T786:$Z786,AD786)),"")</f>
        <v>0</v>
      </c>
      <c r="AM786" s="17" t="str" cm="1">
        <f t="array" ref="AM786">IFERROR(INDEX($T786:$Z786,AE786),"")</f>
        <v/>
      </c>
      <c r="AN786" s="17" t="str" cm="1">
        <f t="array" ref="AN786">IFERROR(INDEX($T786:$Z786,AF786),"")</f>
        <v/>
      </c>
    </row>
    <row r="787" spans="1:40" hidden="1" x14ac:dyDescent="0.2">
      <c r="A787" s="17" t="str">
        <f t="shared" si="72"/>
        <v>PhD Psychology (Part-Time, Distance Learning): PRP6PSYPSY01</v>
      </c>
      <c r="B787" s="11" t="s">
        <v>3795</v>
      </c>
      <c r="C787" s="11" t="s">
        <v>32964</v>
      </c>
      <c r="D787" s="11" t="s">
        <v>3796</v>
      </c>
      <c r="E787" s="11" t="s">
        <v>149</v>
      </c>
      <c r="F787" s="11" t="s">
        <v>71</v>
      </c>
      <c r="G787" s="11" t="s">
        <v>32189</v>
      </c>
      <c r="H787" s="11" t="s">
        <v>72</v>
      </c>
      <c r="I787" s="11">
        <v>0</v>
      </c>
      <c r="J787" s="11" t="s">
        <v>32168</v>
      </c>
      <c r="K787" s="11" t="s">
        <v>32168</v>
      </c>
      <c r="L787" s="11">
        <v>0</v>
      </c>
      <c r="M787" s="11">
        <v>0</v>
      </c>
      <c r="N787" s="11">
        <v>0</v>
      </c>
      <c r="O787" s="11">
        <v>0</v>
      </c>
      <c r="P787" s="11">
        <v>0</v>
      </c>
      <c r="Q787" s="11">
        <v>0</v>
      </c>
      <c r="R787" s="11">
        <v>0</v>
      </c>
      <c r="S787" s="11">
        <v>0</v>
      </c>
      <c r="T787" s="11">
        <v>0</v>
      </c>
      <c r="U787" s="11">
        <v>0</v>
      </c>
      <c r="V787" s="11">
        <v>0</v>
      </c>
      <c r="W787" s="11">
        <v>0</v>
      </c>
      <c r="X787" s="11">
        <v>0</v>
      </c>
      <c r="Y787" s="11">
        <v>0</v>
      </c>
      <c r="Z787" s="11">
        <v>0</v>
      </c>
      <c r="AA787" s="12" t="s">
        <v>32952</v>
      </c>
      <c r="AB787" s="17" t="str">
        <f t="shared" si="73"/>
        <v>Programme is not compatible with this tool</v>
      </c>
      <c r="AC787" s="17" t="str">
        <f t="shared" si="74"/>
        <v/>
      </c>
      <c r="AD787" s="17">
        <f t="shared" si="75"/>
        <v>6</v>
      </c>
      <c r="AE787" s="17" t="str">
        <f t="shared" si="76"/>
        <v/>
      </c>
      <c r="AF787" s="17" t="str">
        <f t="shared" si="77"/>
        <v/>
      </c>
      <c r="AG787" s="17" t="str" cm="1">
        <f t="array" ref="AG787">IFERROR(IF(J787="Level",INDEX($M787:$S787,AC787+1),INDEX($M787:$S787,AC787)),"")</f>
        <v/>
      </c>
      <c r="AH787" s="17" cm="1">
        <f t="array" ref="AH787">IFERROR(IF(J787="Level",INDEX($M787:$S787,AD787+1),INDEX($M787:$S787,AD787)),"")</f>
        <v>0</v>
      </c>
      <c r="AI787" s="17" t="str" cm="1">
        <f t="array" ref="AI787">IFERROR(INDEX($M787:$S787,AE787),"")</f>
        <v/>
      </c>
      <c r="AJ787" s="17" t="str" cm="1">
        <f t="array" ref="AJ787">IFERROR(INDEX($M787:$S787,AF787),"")</f>
        <v/>
      </c>
      <c r="AK787" s="17" t="str" cm="1">
        <f t="array" ref="AK787">IFERROR(IF(J787="Level",INDEX($T787:$Z787,AC787+1),INDEX($T787:$Z787,AC787)),"")</f>
        <v/>
      </c>
      <c r="AL787" s="17" cm="1">
        <f t="array" ref="AL787">IFERROR(IF(J787="Level",INDEX($T787:$Z787,AD787+1),INDEX($T787:$Z787,AD787)),"")</f>
        <v>0</v>
      </c>
      <c r="AM787" s="17" t="str" cm="1">
        <f t="array" ref="AM787">IFERROR(INDEX($T787:$Z787,AE787),"")</f>
        <v/>
      </c>
      <c r="AN787" s="17" t="str" cm="1">
        <f t="array" ref="AN787">IFERROR(INDEX($T787:$Z787,AF787),"")</f>
        <v/>
      </c>
    </row>
    <row r="788" spans="1:40" ht="25.5" hidden="1" x14ac:dyDescent="0.2">
      <c r="A788" s="17" t="str">
        <f t="shared" si="72"/>
        <v>MPhil Sport and Health Sciences (Part-Time, Distance Learning): PRH4SHSSHS02</v>
      </c>
      <c r="B788" s="11" t="s">
        <v>2936</v>
      </c>
      <c r="C788" s="11" t="s">
        <v>32964</v>
      </c>
      <c r="D788" s="11" t="s">
        <v>32481</v>
      </c>
      <c r="E788" s="11" t="s">
        <v>152</v>
      </c>
      <c r="F788" s="11" t="s">
        <v>71</v>
      </c>
      <c r="G788" s="11" t="s">
        <v>32189</v>
      </c>
      <c r="H788" s="11" t="s">
        <v>72</v>
      </c>
      <c r="I788" s="11">
        <v>0</v>
      </c>
      <c r="J788" s="11" t="s">
        <v>32168</v>
      </c>
      <c r="K788" s="11" t="s">
        <v>32168</v>
      </c>
      <c r="L788" s="11">
        <v>0</v>
      </c>
      <c r="M788" s="11">
        <v>0</v>
      </c>
      <c r="N788" s="11">
        <v>0</v>
      </c>
      <c r="O788" s="11">
        <v>0</v>
      </c>
      <c r="P788" s="11">
        <v>0</v>
      </c>
      <c r="Q788" s="11">
        <v>0</v>
      </c>
      <c r="R788" s="11">
        <v>0</v>
      </c>
      <c r="S788" s="11">
        <v>0</v>
      </c>
      <c r="T788" s="11">
        <v>0</v>
      </c>
      <c r="U788" s="11">
        <v>0</v>
      </c>
      <c r="V788" s="11">
        <v>0</v>
      </c>
      <c r="W788" s="11">
        <v>0</v>
      </c>
      <c r="X788" s="11">
        <v>0</v>
      </c>
      <c r="Y788" s="11">
        <v>0</v>
      </c>
      <c r="Z788" s="11">
        <v>0</v>
      </c>
      <c r="AA788" s="12" t="s">
        <v>32952</v>
      </c>
      <c r="AB788" s="17" t="str">
        <f t="shared" si="73"/>
        <v>Programme is not compatible with this tool</v>
      </c>
      <c r="AC788" s="17" t="str">
        <f t="shared" si="74"/>
        <v/>
      </c>
      <c r="AD788" s="17">
        <f t="shared" si="75"/>
        <v>6</v>
      </c>
      <c r="AE788" s="17" t="str">
        <f t="shared" si="76"/>
        <v/>
      </c>
      <c r="AF788" s="17" t="str">
        <f t="shared" si="77"/>
        <v/>
      </c>
      <c r="AG788" s="17" t="str" cm="1">
        <f t="array" ref="AG788">IFERROR(IF(J788="Level",INDEX($M788:$S788,AC788+1),INDEX($M788:$S788,AC788)),"")</f>
        <v/>
      </c>
      <c r="AH788" s="17" cm="1">
        <f t="array" ref="AH788">IFERROR(IF(J788="Level",INDEX($M788:$S788,AD788+1),INDEX($M788:$S788,AD788)),"")</f>
        <v>0</v>
      </c>
      <c r="AI788" s="17" t="str" cm="1">
        <f t="array" ref="AI788">IFERROR(INDEX($M788:$S788,AE788),"")</f>
        <v/>
      </c>
      <c r="AJ788" s="17" t="str" cm="1">
        <f t="array" ref="AJ788">IFERROR(INDEX($M788:$S788,AF788),"")</f>
        <v/>
      </c>
      <c r="AK788" s="17" t="str" cm="1">
        <f t="array" ref="AK788">IFERROR(IF(J788="Level",INDEX($T788:$Z788,AC788+1),INDEX($T788:$Z788,AC788)),"")</f>
        <v/>
      </c>
      <c r="AL788" s="17" cm="1">
        <f t="array" ref="AL788">IFERROR(IF(J788="Level",INDEX($T788:$Z788,AD788+1),INDEX($T788:$Z788,AD788)),"")</f>
        <v>0</v>
      </c>
      <c r="AM788" s="17" t="str" cm="1">
        <f t="array" ref="AM788">IFERROR(INDEX($T788:$Z788,AE788),"")</f>
        <v/>
      </c>
      <c r="AN788" s="17" t="str" cm="1">
        <f t="array" ref="AN788">IFERROR(INDEX($T788:$Z788,AF788),"")</f>
        <v/>
      </c>
    </row>
    <row r="789" spans="1:40" ht="25.5" hidden="1" x14ac:dyDescent="0.2">
      <c r="A789" s="17" t="str">
        <f t="shared" si="72"/>
        <v>PhD Sport and Health Sciences (Part-Time, Distance Learning): PRP6SHSSHS02</v>
      </c>
      <c r="B789" s="11" t="s">
        <v>3823</v>
      </c>
      <c r="C789" s="11" t="s">
        <v>32964</v>
      </c>
      <c r="D789" s="11" t="s">
        <v>3824</v>
      </c>
      <c r="E789" s="11" t="s">
        <v>152</v>
      </c>
      <c r="F789" s="11" t="s">
        <v>71</v>
      </c>
      <c r="G789" s="11" t="s">
        <v>32189</v>
      </c>
      <c r="H789" s="11" t="s">
        <v>72</v>
      </c>
      <c r="I789" s="11">
        <v>0</v>
      </c>
      <c r="J789" s="11" t="s">
        <v>32168</v>
      </c>
      <c r="K789" s="11" t="s">
        <v>32168</v>
      </c>
      <c r="L789" s="11">
        <v>0</v>
      </c>
      <c r="M789" s="11">
        <v>0</v>
      </c>
      <c r="N789" s="11">
        <v>0</v>
      </c>
      <c r="O789" s="11">
        <v>0</v>
      </c>
      <c r="P789" s="11">
        <v>0</v>
      </c>
      <c r="Q789" s="11">
        <v>0</v>
      </c>
      <c r="R789" s="11">
        <v>0</v>
      </c>
      <c r="S789" s="11">
        <v>0</v>
      </c>
      <c r="T789" s="11">
        <v>0</v>
      </c>
      <c r="U789" s="11">
        <v>0</v>
      </c>
      <c r="V789" s="11">
        <v>0</v>
      </c>
      <c r="W789" s="11">
        <v>0</v>
      </c>
      <c r="X789" s="11">
        <v>0</v>
      </c>
      <c r="Y789" s="11">
        <v>0</v>
      </c>
      <c r="Z789" s="11">
        <v>0</v>
      </c>
      <c r="AA789" s="12" t="s">
        <v>32952</v>
      </c>
      <c r="AB789" s="17" t="str">
        <f t="shared" si="73"/>
        <v>Programme is not compatible with this tool</v>
      </c>
      <c r="AC789" s="17" t="str">
        <f t="shared" si="74"/>
        <v/>
      </c>
      <c r="AD789" s="17">
        <f t="shared" si="75"/>
        <v>6</v>
      </c>
      <c r="AE789" s="17" t="str">
        <f t="shared" si="76"/>
        <v/>
      </c>
      <c r="AF789" s="17" t="str">
        <f t="shared" si="77"/>
        <v/>
      </c>
      <c r="AG789" s="17" t="str" cm="1">
        <f t="array" ref="AG789">IFERROR(IF(J789="Level",INDEX($M789:$S789,AC789+1),INDEX($M789:$S789,AC789)),"")</f>
        <v/>
      </c>
      <c r="AH789" s="17" cm="1">
        <f t="array" ref="AH789">IFERROR(IF(J789="Level",INDEX($M789:$S789,AD789+1),INDEX($M789:$S789,AD789)),"")</f>
        <v>0</v>
      </c>
      <c r="AI789" s="17" t="str" cm="1">
        <f t="array" ref="AI789">IFERROR(INDEX($M789:$S789,AE789),"")</f>
        <v/>
      </c>
      <c r="AJ789" s="17" t="str" cm="1">
        <f t="array" ref="AJ789">IFERROR(INDEX($M789:$S789,AF789),"")</f>
        <v/>
      </c>
      <c r="AK789" s="17" t="str" cm="1">
        <f t="array" ref="AK789">IFERROR(IF(J789="Level",INDEX($T789:$Z789,AC789+1),INDEX($T789:$Z789,AC789)),"")</f>
        <v/>
      </c>
      <c r="AL789" s="17" cm="1">
        <f t="array" ref="AL789">IFERROR(IF(J789="Level",INDEX($T789:$Z789,AD789+1),INDEX($T789:$Z789,AD789)),"")</f>
        <v>0</v>
      </c>
      <c r="AM789" s="17" t="str" cm="1">
        <f t="array" ref="AM789">IFERROR(INDEX($T789:$Z789,AE789),"")</f>
        <v/>
      </c>
      <c r="AN789" s="17" t="str" cm="1">
        <f t="array" ref="AN789">IFERROR(INDEX($T789:$Z789,AF789),"")</f>
        <v/>
      </c>
    </row>
    <row r="790" spans="1:40" hidden="1" x14ac:dyDescent="0.2">
      <c r="A790" s="17" t="str">
        <f t="shared" si="72"/>
        <v>EdD Education (Part-Time): PRG4EDUEDU01</v>
      </c>
      <c r="B790" s="11" t="s">
        <v>2323</v>
      </c>
      <c r="C790" s="11" t="s">
        <v>32964</v>
      </c>
      <c r="D790" s="11" t="s">
        <v>2324</v>
      </c>
      <c r="E790" s="11" t="s">
        <v>180</v>
      </c>
      <c r="F790" s="11" t="s">
        <v>76</v>
      </c>
      <c r="G790" s="11" t="s">
        <v>32773</v>
      </c>
      <c r="H790" s="11" t="s">
        <v>72</v>
      </c>
      <c r="I790" s="11">
        <v>0</v>
      </c>
      <c r="J790" s="11" t="s">
        <v>32168</v>
      </c>
      <c r="K790" s="11" t="s">
        <v>32168</v>
      </c>
      <c r="L790" s="11">
        <v>0</v>
      </c>
      <c r="M790" s="11">
        <v>0</v>
      </c>
      <c r="N790" s="11">
        <v>0</v>
      </c>
      <c r="O790" s="11">
        <v>0</v>
      </c>
      <c r="P790" s="11">
        <v>0</v>
      </c>
      <c r="Q790" s="11">
        <v>0</v>
      </c>
      <c r="R790" s="11">
        <v>0</v>
      </c>
      <c r="S790" s="11">
        <v>0</v>
      </c>
      <c r="T790" s="11">
        <v>0</v>
      </c>
      <c r="U790" s="11">
        <v>0</v>
      </c>
      <c r="V790" s="11">
        <v>0</v>
      </c>
      <c r="W790" s="11">
        <v>0</v>
      </c>
      <c r="X790" s="11">
        <v>0</v>
      </c>
      <c r="Y790" s="11">
        <v>0</v>
      </c>
      <c r="Z790" s="11">
        <v>0</v>
      </c>
      <c r="AA790" s="12" t="s">
        <v>32952</v>
      </c>
      <c r="AB790" s="17" t="str">
        <f t="shared" si="73"/>
        <v>Programme is not compatible with this tool</v>
      </c>
      <c r="AC790" s="17" t="str">
        <f t="shared" si="74"/>
        <v/>
      </c>
      <c r="AD790" s="17">
        <f t="shared" si="75"/>
        <v>6</v>
      </c>
      <c r="AE790" s="17" t="str">
        <f t="shared" si="76"/>
        <v/>
      </c>
      <c r="AF790" s="17" t="str">
        <f t="shared" si="77"/>
        <v/>
      </c>
      <c r="AG790" s="17" t="str" cm="1">
        <f t="array" ref="AG790">IFERROR(IF(J790="Level",INDEX($M790:$S790,AC790+1),INDEX($M790:$S790,AC790)),"")</f>
        <v/>
      </c>
      <c r="AH790" s="17" cm="1">
        <f t="array" ref="AH790">IFERROR(IF(J790="Level",INDEX($M790:$S790,AD790+1),INDEX($M790:$S790,AD790)),"")</f>
        <v>0</v>
      </c>
      <c r="AI790" s="17" t="str" cm="1">
        <f t="array" ref="AI790">IFERROR(INDEX($M790:$S790,AE790),"")</f>
        <v/>
      </c>
      <c r="AJ790" s="17" t="str" cm="1">
        <f t="array" ref="AJ790">IFERROR(INDEX($M790:$S790,AF790),"")</f>
        <v/>
      </c>
      <c r="AK790" s="17" t="str" cm="1">
        <f t="array" ref="AK790">IFERROR(IF(J790="Level",INDEX($T790:$Z790,AC790+1),INDEX($T790:$Z790,AC790)),"")</f>
        <v/>
      </c>
      <c r="AL790" s="17" cm="1">
        <f t="array" ref="AL790">IFERROR(IF(J790="Level",INDEX($T790:$Z790,AD790+1),INDEX($T790:$Z790,AD790)),"")</f>
        <v>0</v>
      </c>
      <c r="AM790" s="17" t="str" cm="1">
        <f t="array" ref="AM790">IFERROR(INDEX($T790:$Z790,AE790),"")</f>
        <v/>
      </c>
      <c r="AN790" s="17" t="str" cm="1">
        <f t="array" ref="AN790">IFERROR(INDEX($T790:$Z790,AF790),"")</f>
        <v/>
      </c>
    </row>
    <row r="791" spans="1:40" ht="25.5" hidden="1" x14ac:dyDescent="0.2">
      <c r="A791" s="17" t="str">
        <f t="shared" si="72"/>
        <v>EdD Teaching English to Speakers of Other Languages (Exeter)(Part-Time): PRG4EDUEDU04</v>
      </c>
      <c r="B791" s="11" t="s">
        <v>2325</v>
      </c>
      <c r="C791" s="11" t="s">
        <v>32964</v>
      </c>
      <c r="D791" s="11" t="s">
        <v>2326</v>
      </c>
      <c r="E791" s="11" t="s">
        <v>180</v>
      </c>
      <c r="F791" s="11" t="s">
        <v>76</v>
      </c>
      <c r="G791" s="11" t="s">
        <v>32773</v>
      </c>
      <c r="H791" s="11" t="s">
        <v>72</v>
      </c>
      <c r="I791" s="11">
        <v>0</v>
      </c>
      <c r="J791" s="11" t="s">
        <v>32168</v>
      </c>
      <c r="K791" s="11" t="s">
        <v>32168</v>
      </c>
      <c r="L791" s="11">
        <v>0</v>
      </c>
      <c r="M791" s="11">
        <v>0</v>
      </c>
      <c r="N791" s="11">
        <v>0</v>
      </c>
      <c r="O791" s="11">
        <v>0</v>
      </c>
      <c r="P791" s="11">
        <v>0</v>
      </c>
      <c r="Q791" s="11">
        <v>0</v>
      </c>
      <c r="R791" s="11">
        <v>0</v>
      </c>
      <c r="S791" s="11">
        <v>0</v>
      </c>
      <c r="T791" s="11">
        <v>0</v>
      </c>
      <c r="U791" s="11">
        <v>0</v>
      </c>
      <c r="V791" s="11">
        <v>0</v>
      </c>
      <c r="W791" s="11">
        <v>0</v>
      </c>
      <c r="X791" s="11">
        <v>0</v>
      </c>
      <c r="Y791" s="11">
        <v>0</v>
      </c>
      <c r="Z791" s="11">
        <v>0</v>
      </c>
      <c r="AA791" s="12" t="s">
        <v>32952</v>
      </c>
      <c r="AB791" s="17" t="str">
        <f t="shared" si="73"/>
        <v>Programme is not compatible with this tool</v>
      </c>
      <c r="AC791" s="17" t="str">
        <f t="shared" si="74"/>
        <v/>
      </c>
      <c r="AD791" s="17">
        <f t="shared" si="75"/>
        <v>6</v>
      </c>
      <c r="AE791" s="17" t="str">
        <f t="shared" si="76"/>
        <v/>
      </c>
      <c r="AF791" s="17" t="str">
        <f t="shared" si="77"/>
        <v/>
      </c>
      <c r="AG791" s="17" t="str" cm="1">
        <f t="array" ref="AG791">IFERROR(IF(J791="Level",INDEX($M791:$S791,AC791+1),INDEX($M791:$S791,AC791)),"")</f>
        <v/>
      </c>
      <c r="AH791" s="17" cm="1">
        <f t="array" ref="AH791">IFERROR(IF(J791="Level",INDEX($M791:$S791,AD791+1),INDEX($M791:$S791,AD791)),"")</f>
        <v>0</v>
      </c>
      <c r="AI791" s="17" t="str" cm="1">
        <f t="array" ref="AI791">IFERROR(INDEX($M791:$S791,AE791),"")</f>
        <v/>
      </c>
      <c r="AJ791" s="17" t="str" cm="1">
        <f t="array" ref="AJ791">IFERROR(INDEX($M791:$S791,AF791),"")</f>
        <v/>
      </c>
      <c r="AK791" s="17" t="str" cm="1">
        <f t="array" ref="AK791">IFERROR(IF(J791="Level",INDEX($T791:$Z791,AC791+1),INDEX($T791:$Z791,AC791)),"")</f>
        <v/>
      </c>
      <c r="AL791" s="17" cm="1">
        <f t="array" ref="AL791">IFERROR(IF(J791="Level",INDEX($T791:$Z791,AD791+1),INDEX($T791:$Z791,AD791)),"")</f>
        <v>0</v>
      </c>
      <c r="AM791" s="17" t="str" cm="1">
        <f t="array" ref="AM791">IFERROR(INDEX($T791:$Z791,AE791),"")</f>
        <v/>
      </c>
      <c r="AN791" s="17" t="str" cm="1">
        <f t="array" ref="AN791">IFERROR(INDEX($T791:$Z791,AF791),"")</f>
        <v/>
      </c>
    </row>
    <row r="792" spans="1:40" ht="25.5" hidden="1" x14ac:dyDescent="0.2">
      <c r="A792" s="17" t="str">
        <f t="shared" si="72"/>
        <v>EdD Teaching English to Speakers of Other Languages (Dubai): PRG4EDUEDU05</v>
      </c>
      <c r="B792" s="11" t="s">
        <v>2327</v>
      </c>
      <c r="C792" s="11" t="s">
        <v>32964</v>
      </c>
      <c r="D792" s="11" t="s">
        <v>2328</v>
      </c>
      <c r="E792" s="11" t="s">
        <v>180</v>
      </c>
      <c r="F792" s="11" t="s">
        <v>76</v>
      </c>
      <c r="G792" s="11" t="s">
        <v>32773</v>
      </c>
      <c r="H792" s="11" t="s">
        <v>72</v>
      </c>
      <c r="I792" s="11">
        <v>0</v>
      </c>
      <c r="J792" s="11" t="s">
        <v>32168</v>
      </c>
      <c r="K792" s="11" t="s">
        <v>32168</v>
      </c>
      <c r="L792" s="11">
        <v>0</v>
      </c>
      <c r="M792" s="11">
        <v>0</v>
      </c>
      <c r="N792" s="11">
        <v>0</v>
      </c>
      <c r="O792" s="11">
        <v>0</v>
      </c>
      <c r="P792" s="11">
        <v>0</v>
      </c>
      <c r="Q792" s="11">
        <v>0</v>
      </c>
      <c r="R792" s="11">
        <v>0</v>
      </c>
      <c r="S792" s="11">
        <v>0</v>
      </c>
      <c r="T792" s="11">
        <v>0</v>
      </c>
      <c r="U792" s="11">
        <v>0</v>
      </c>
      <c r="V792" s="11">
        <v>0</v>
      </c>
      <c r="W792" s="11">
        <v>0</v>
      </c>
      <c r="X792" s="11">
        <v>0</v>
      </c>
      <c r="Y792" s="11">
        <v>0</v>
      </c>
      <c r="Z792" s="11">
        <v>0</v>
      </c>
      <c r="AA792" s="12" t="s">
        <v>32952</v>
      </c>
      <c r="AB792" s="17" t="str">
        <f t="shared" si="73"/>
        <v>Programme is not compatible with this tool</v>
      </c>
      <c r="AC792" s="17" t="str">
        <f t="shared" si="74"/>
        <v/>
      </c>
      <c r="AD792" s="17">
        <f t="shared" si="75"/>
        <v>6</v>
      </c>
      <c r="AE792" s="17" t="str">
        <f t="shared" si="76"/>
        <v/>
      </c>
      <c r="AF792" s="17" t="str">
        <f t="shared" si="77"/>
        <v/>
      </c>
      <c r="AG792" s="17" t="str" cm="1">
        <f t="array" ref="AG792">IFERROR(IF(J792="Level",INDEX($M792:$S792,AC792+1),INDEX($M792:$S792,AC792)),"")</f>
        <v/>
      </c>
      <c r="AH792" s="17" cm="1">
        <f t="array" ref="AH792">IFERROR(IF(J792="Level",INDEX($M792:$S792,AD792+1),INDEX($M792:$S792,AD792)),"")</f>
        <v>0</v>
      </c>
      <c r="AI792" s="17" t="str" cm="1">
        <f t="array" ref="AI792">IFERROR(INDEX($M792:$S792,AE792),"")</f>
        <v/>
      </c>
      <c r="AJ792" s="17" t="str" cm="1">
        <f t="array" ref="AJ792">IFERROR(INDEX($M792:$S792,AF792),"")</f>
        <v/>
      </c>
      <c r="AK792" s="17" t="str" cm="1">
        <f t="array" ref="AK792">IFERROR(IF(J792="Level",INDEX($T792:$Z792,AC792+1),INDEX($T792:$Z792,AC792)),"")</f>
        <v/>
      </c>
      <c r="AL792" s="17" cm="1">
        <f t="array" ref="AL792">IFERROR(IF(J792="Level",INDEX($T792:$Z792,AD792+1),INDEX($T792:$Z792,AD792)),"")</f>
        <v>0</v>
      </c>
      <c r="AM792" s="17" t="str" cm="1">
        <f t="array" ref="AM792">IFERROR(INDEX($T792:$Z792,AE792),"")</f>
        <v/>
      </c>
      <c r="AN792" s="17" t="str" cm="1">
        <f t="array" ref="AN792">IFERROR(INDEX($T792:$Z792,AF792),"")</f>
        <v/>
      </c>
    </row>
    <row r="793" spans="1:40" hidden="1" x14ac:dyDescent="0.2">
      <c r="A793" s="17" t="str">
        <f t="shared" si="72"/>
        <v>EdD Special Needs and Inclusive Education (Part-Time): PRG4EDUEDU07</v>
      </c>
      <c r="B793" s="11" t="s">
        <v>2329</v>
      </c>
      <c r="C793" s="11" t="s">
        <v>32964</v>
      </c>
      <c r="D793" s="11" t="s">
        <v>2330</v>
      </c>
      <c r="E793" s="11" t="s">
        <v>180</v>
      </c>
      <c r="F793" s="11" t="s">
        <v>76</v>
      </c>
      <c r="G793" s="11" t="s">
        <v>32773</v>
      </c>
      <c r="H793" s="11" t="s">
        <v>72</v>
      </c>
      <c r="I793" s="11">
        <v>0</v>
      </c>
      <c r="J793" s="11" t="s">
        <v>32168</v>
      </c>
      <c r="K793" s="11" t="s">
        <v>32168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  <c r="Q793" s="11">
        <v>0</v>
      </c>
      <c r="R793" s="11">
        <v>0</v>
      </c>
      <c r="S793" s="11">
        <v>0</v>
      </c>
      <c r="T793" s="11">
        <v>0</v>
      </c>
      <c r="U793" s="11">
        <v>0</v>
      </c>
      <c r="V793" s="11">
        <v>0</v>
      </c>
      <c r="W793" s="11">
        <v>0</v>
      </c>
      <c r="X793" s="11">
        <v>0</v>
      </c>
      <c r="Y793" s="11">
        <v>0</v>
      </c>
      <c r="Z793" s="11">
        <v>0</v>
      </c>
      <c r="AA793" s="12" t="s">
        <v>32952</v>
      </c>
      <c r="AB793" s="17" t="str">
        <f t="shared" si="73"/>
        <v>Programme is not compatible with this tool</v>
      </c>
      <c r="AC793" s="17" t="str">
        <f t="shared" si="74"/>
        <v/>
      </c>
      <c r="AD793" s="17">
        <f t="shared" si="75"/>
        <v>6</v>
      </c>
      <c r="AE793" s="17" t="str">
        <f t="shared" si="76"/>
        <v/>
      </c>
      <c r="AF793" s="17" t="str">
        <f t="shared" si="77"/>
        <v/>
      </c>
      <c r="AG793" s="17" t="str" cm="1">
        <f t="array" ref="AG793">IFERROR(IF(J793="Level",INDEX($M793:$S793,AC793+1),INDEX($M793:$S793,AC793)),"")</f>
        <v/>
      </c>
      <c r="AH793" s="17" cm="1">
        <f t="array" ref="AH793">IFERROR(IF(J793="Level",INDEX($M793:$S793,AD793+1),INDEX($M793:$S793,AD793)),"")</f>
        <v>0</v>
      </c>
      <c r="AI793" s="17" t="str" cm="1">
        <f t="array" ref="AI793">IFERROR(INDEX($M793:$S793,AE793),"")</f>
        <v/>
      </c>
      <c r="AJ793" s="17" t="str" cm="1">
        <f t="array" ref="AJ793">IFERROR(INDEX($M793:$S793,AF793),"")</f>
        <v/>
      </c>
      <c r="AK793" s="17" t="str" cm="1">
        <f t="array" ref="AK793">IFERROR(IF(J793="Level",INDEX($T793:$Z793,AC793+1),INDEX($T793:$Z793,AC793)),"")</f>
        <v/>
      </c>
      <c r="AL793" s="17" cm="1">
        <f t="array" ref="AL793">IFERROR(IF(J793="Level",INDEX($T793:$Z793,AD793+1),INDEX($T793:$Z793,AD793)),"")</f>
        <v>0</v>
      </c>
      <c r="AM793" s="17" t="str" cm="1">
        <f t="array" ref="AM793">IFERROR(INDEX($T793:$Z793,AE793),"")</f>
        <v/>
      </c>
      <c r="AN793" s="17" t="str" cm="1">
        <f t="array" ref="AN793">IFERROR(INDEX($T793:$Z793,AF793),"")</f>
        <v/>
      </c>
    </row>
    <row r="794" spans="1:40" hidden="1" x14ac:dyDescent="0.2">
      <c r="A794" s="17" t="str">
        <f t="shared" si="72"/>
        <v>DClinRes Doctor of Clinical Research: PRK6PSYPSY03</v>
      </c>
      <c r="B794" s="11" t="s">
        <v>2315</v>
      </c>
      <c r="C794" s="11" t="s">
        <v>32964</v>
      </c>
      <c r="D794" s="11" t="s">
        <v>2316</v>
      </c>
      <c r="E794" s="11" t="s">
        <v>149</v>
      </c>
      <c r="F794" s="11" t="s">
        <v>71</v>
      </c>
      <c r="G794" s="11" t="s">
        <v>32773</v>
      </c>
      <c r="H794" s="11" t="s">
        <v>72</v>
      </c>
      <c r="I794" s="11">
        <v>0</v>
      </c>
      <c r="J794" s="11" t="s">
        <v>32168</v>
      </c>
      <c r="K794" s="11" t="s">
        <v>32168</v>
      </c>
      <c r="L794" s="11">
        <v>0</v>
      </c>
      <c r="M794" s="11">
        <v>0</v>
      </c>
      <c r="N794" s="11">
        <v>0</v>
      </c>
      <c r="O794" s="11">
        <v>0</v>
      </c>
      <c r="P794" s="11">
        <v>0</v>
      </c>
      <c r="Q794" s="11">
        <v>0</v>
      </c>
      <c r="R794" s="11">
        <v>0</v>
      </c>
      <c r="S794" s="11">
        <v>0</v>
      </c>
      <c r="T794" s="11">
        <v>0</v>
      </c>
      <c r="U794" s="11">
        <v>0</v>
      </c>
      <c r="V794" s="11">
        <v>0</v>
      </c>
      <c r="W794" s="11">
        <v>0</v>
      </c>
      <c r="X794" s="11">
        <v>0</v>
      </c>
      <c r="Y794" s="11">
        <v>0</v>
      </c>
      <c r="Z794" s="11">
        <v>0</v>
      </c>
      <c r="AA794" s="12" t="s">
        <v>32952</v>
      </c>
      <c r="AB794" s="17" t="str">
        <f t="shared" si="73"/>
        <v>Programme is not compatible with this tool</v>
      </c>
      <c r="AC794" s="17" t="str">
        <f t="shared" si="74"/>
        <v/>
      </c>
      <c r="AD794" s="17">
        <f t="shared" si="75"/>
        <v>6</v>
      </c>
      <c r="AE794" s="17" t="str">
        <f t="shared" si="76"/>
        <v/>
      </c>
      <c r="AF794" s="17" t="str">
        <f t="shared" si="77"/>
        <v/>
      </c>
      <c r="AG794" s="17" t="str" cm="1">
        <f t="array" ref="AG794">IFERROR(IF(J794="Level",INDEX($M794:$S794,AC794+1),INDEX($M794:$S794,AC794)),"")</f>
        <v/>
      </c>
      <c r="AH794" s="17" cm="1">
        <f t="array" ref="AH794">IFERROR(IF(J794="Level",INDEX($M794:$S794,AD794+1),INDEX($M794:$S794,AD794)),"")</f>
        <v>0</v>
      </c>
      <c r="AI794" s="17" t="str" cm="1">
        <f t="array" ref="AI794">IFERROR(INDEX($M794:$S794,AE794),"")</f>
        <v/>
      </c>
      <c r="AJ794" s="17" t="str" cm="1">
        <f t="array" ref="AJ794">IFERROR(INDEX($M794:$S794,AF794),"")</f>
        <v/>
      </c>
      <c r="AK794" s="17" t="str" cm="1">
        <f t="array" ref="AK794">IFERROR(IF(J794="Level",INDEX($T794:$Z794,AC794+1),INDEX($T794:$Z794,AC794)),"")</f>
        <v/>
      </c>
      <c r="AL794" s="17" cm="1">
        <f t="array" ref="AL794">IFERROR(IF(J794="Level",INDEX($T794:$Z794,AD794+1),INDEX($T794:$Z794,AD794)),"")</f>
        <v>0</v>
      </c>
      <c r="AM794" s="17" t="str" cm="1">
        <f t="array" ref="AM794">IFERROR(INDEX($T794:$Z794,AE794),"")</f>
        <v/>
      </c>
      <c r="AN794" s="17" t="str" cm="1">
        <f t="array" ref="AN794">IFERROR(INDEX($T794:$Z794,AF794),"")</f>
        <v/>
      </c>
    </row>
    <row r="795" spans="1:40" hidden="1" x14ac:dyDescent="0.2">
      <c r="A795" s="17" t="str">
        <f t="shared" si="72"/>
        <v>DClinPrac Doctor of Clinical Practice: PRK6PSYPSY04</v>
      </c>
      <c r="B795" s="11" t="s">
        <v>2310</v>
      </c>
      <c r="C795" s="11" t="s">
        <v>32964</v>
      </c>
      <c r="D795" s="11" t="s">
        <v>2311</v>
      </c>
      <c r="E795" s="11" t="s">
        <v>149</v>
      </c>
      <c r="F795" s="11" t="s">
        <v>71</v>
      </c>
      <c r="G795" s="11" t="s">
        <v>32773</v>
      </c>
      <c r="H795" s="11" t="s">
        <v>72</v>
      </c>
      <c r="I795" s="11">
        <v>0</v>
      </c>
      <c r="J795" s="11" t="s">
        <v>32168</v>
      </c>
      <c r="K795" s="11" t="s">
        <v>32168</v>
      </c>
      <c r="L795" s="11">
        <v>0</v>
      </c>
      <c r="M795" s="11">
        <v>0</v>
      </c>
      <c r="N795" s="11">
        <v>0</v>
      </c>
      <c r="O795" s="11">
        <v>0</v>
      </c>
      <c r="P795" s="11">
        <v>0</v>
      </c>
      <c r="Q795" s="11">
        <v>0</v>
      </c>
      <c r="R795" s="11">
        <v>0</v>
      </c>
      <c r="S795" s="11">
        <v>0</v>
      </c>
      <c r="T795" s="11">
        <v>0</v>
      </c>
      <c r="U795" s="11">
        <v>0</v>
      </c>
      <c r="V795" s="11">
        <v>0</v>
      </c>
      <c r="W795" s="11">
        <v>0</v>
      </c>
      <c r="X795" s="11">
        <v>0</v>
      </c>
      <c r="Y795" s="11">
        <v>0</v>
      </c>
      <c r="Z795" s="11">
        <v>0</v>
      </c>
      <c r="AA795" s="12" t="s">
        <v>32952</v>
      </c>
      <c r="AB795" s="17" t="str">
        <f t="shared" si="73"/>
        <v>Programme is not compatible with this tool</v>
      </c>
      <c r="AC795" s="17" t="str">
        <f t="shared" si="74"/>
        <v/>
      </c>
      <c r="AD795" s="17">
        <f t="shared" si="75"/>
        <v>6</v>
      </c>
      <c r="AE795" s="17" t="str">
        <f t="shared" si="76"/>
        <v/>
      </c>
      <c r="AF795" s="17" t="str">
        <f t="shared" si="77"/>
        <v/>
      </c>
      <c r="AG795" s="17" t="str" cm="1">
        <f t="array" ref="AG795">IFERROR(IF(J795="Level",INDEX($M795:$S795,AC795+1),INDEX($M795:$S795,AC795)),"")</f>
        <v/>
      </c>
      <c r="AH795" s="17" cm="1">
        <f t="array" ref="AH795">IFERROR(IF(J795="Level",INDEX($M795:$S795,AD795+1),INDEX($M795:$S795,AD795)),"")</f>
        <v>0</v>
      </c>
      <c r="AI795" s="17" t="str" cm="1">
        <f t="array" ref="AI795">IFERROR(INDEX($M795:$S795,AE795),"")</f>
        <v/>
      </c>
      <c r="AJ795" s="17" t="str" cm="1">
        <f t="array" ref="AJ795">IFERROR(INDEX($M795:$S795,AF795),"")</f>
        <v/>
      </c>
      <c r="AK795" s="17" t="str" cm="1">
        <f t="array" ref="AK795">IFERROR(IF(J795="Level",INDEX($T795:$Z795,AC795+1),INDEX($T795:$Z795,AC795)),"")</f>
        <v/>
      </c>
      <c r="AL795" s="17" cm="1">
        <f t="array" ref="AL795">IFERROR(IF(J795="Level",INDEX($T795:$Z795,AD795+1),INDEX($T795:$Z795,AD795)),"")</f>
        <v>0</v>
      </c>
      <c r="AM795" s="17" t="str" cm="1">
        <f t="array" ref="AM795">IFERROR(INDEX($T795:$Z795,AE795),"")</f>
        <v/>
      </c>
      <c r="AN795" s="17" t="str" cm="1">
        <f t="array" ref="AN795">IFERROR(INDEX($T795:$Z795,AF795),"")</f>
        <v/>
      </c>
    </row>
    <row r="796" spans="1:40" hidden="1" x14ac:dyDescent="0.2">
      <c r="A796" s="17" t="str">
        <f t="shared" si="72"/>
        <v>DClinPrac(Res) Doctor of Clinical Practice (Research): PRK6PSYPSY07</v>
      </c>
      <c r="B796" s="11" t="s">
        <v>2312</v>
      </c>
      <c r="C796" s="11" t="s">
        <v>32964</v>
      </c>
      <c r="D796" s="11" t="s">
        <v>2313</v>
      </c>
      <c r="E796" s="11" t="s">
        <v>149</v>
      </c>
      <c r="F796" s="11" t="s">
        <v>71</v>
      </c>
      <c r="G796" s="11" t="s">
        <v>32773</v>
      </c>
      <c r="H796" s="11" t="s">
        <v>72</v>
      </c>
      <c r="I796" s="11">
        <v>0</v>
      </c>
      <c r="J796" s="11" t="s">
        <v>32168</v>
      </c>
      <c r="K796" s="11" t="s">
        <v>32168</v>
      </c>
      <c r="L796" s="11">
        <v>0</v>
      </c>
      <c r="M796" s="11">
        <v>0</v>
      </c>
      <c r="N796" s="11">
        <v>0</v>
      </c>
      <c r="O796" s="11">
        <v>0</v>
      </c>
      <c r="P796" s="11">
        <v>0</v>
      </c>
      <c r="Q796" s="11">
        <v>0</v>
      </c>
      <c r="R796" s="11">
        <v>0</v>
      </c>
      <c r="S796" s="11">
        <v>0</v>
      </c>
      <c r="T796" s="11">
        <v>0</v>
      </c>
      <c r="U796" s="11">
        <v>0</v>
      </c>
      <c r="V796" s="11">
        <v>0</v>
      </c>
      <c r="W796" s="11">
        <v>0</v>
      </c>
      <c r="X796" s="11">
        <v>0</v>
      </c>
      <c r="Y796" s="11">
        <v>0</v>
      </c>
      <c r="Z796" s="11">
        <v>0</v>
      </c>
      <c r="AA796" s="12" t="s">
        <v>32952</v>
      </c>
      <c r="AB796" s="17" t="str">
        <f t="shared" si="73"/>
        <v>Programme is not compatible with this tool</v>
      </c>
      <c r="AC796" s="17" t="str">
        <f t="shared" si="74"/>
        <v/>
      </c>
      <c r="AD796" s="17">
        <f t="shared" si="75"/>
        <v>6</v>
      </c>
      <c r="AE796" s="17" t="str">
        <f t="shared" si="76"/>
        <v/>
      </c>
      <c r="AF796" s="17" t="str">
        <f t="shared" si="77"/>
        <v/>
      </c>
      <c r="AG796" s="17" t="str" cm="1">
        <f t="array" ref="AG796">IFERROR(IF(J796="Level",INDEX($M796:$S796,AC796+1),INDEX($M796:$S796,AC796)),"")</f>
        <v/>
      </c>
      <c r="AH796" s="17" cm="1">
        <f t="array" ref="AH796">IFERROR(IF(J796="Level",INDEX($M796:$S796,AD796+1),INDEX($M796:$S796,AD796)),"")</f>
        <v>0</v>
      </c>
      <c r="AI796" s="17" t="str" cm="1">
        <f t="array" ref="AI796">IFERROR(INDEX($M796:$S796,AE796),"")</f>
        <v/>
      </c>
      <c r="AJ796" s="17" t="str" cm="1">
        <f t="array" ref="AJ796">IFERROR(INDEX($M796:$S796,AF796),"")</f>
        <v/>
      </c>
      <c r="AK796" s="17" t="str" cm="1">
        <f t="array" ref="AK796">IFERROR(IF(J796="Level",INDEX($T796:$Z796,AC796+1),INDEX($T796:$Z796,AC796)),"")</f>
        <v/>
      </c>
      <c r="AL796" s="17" cm="1">
        <f t="array" ref="AL796">IFERROR(IF(J796="Level",INDEX($T796:$Z796,AD796+1),INDEX($T796:$Z796,AD796)),"")</f>
        <v>0</v>
      </c>
      <c r="AM796" s="17" t="str" cm="1">
        <f t="array" ref="AM796">IFERROR(INDEX($T796:$Z796,AE796),"")</f>
        <v/>
      </c>
      <c r="AN796" s="17" t="str" cm="1">
        <f t="array" ref="AN796">IFERROR(INDEX($T796:$Z796,AF796),"")</f>
        <v/>
      </c>
    </row>
    <row r="797" spans="1:40" ht="25.5" hidden="1" x14ac:dyDescent="0.2">
      <c r="A797" s="17" t="str">
        <f t="shared" si="72"/>
        <v>DPPClinPrac Doctor of Psychodynamic/Psychoanalytic Psychotherapy Clinical Practice (Part-Time): PRK6PSYPSY08</v>
      </c>
      <c r="B797" s="11" t="s">
        <v>2288</v>
      </c>
      <c r="C797" s="11" t="s">
        <v>32964</v>
      </c>
      <c r="D797" s="11" t="s">
        <v>2289</v>
      </c>
      <c r="E797" s="11" t="s">
        <v>149</v>
      </c>
      <c r="F797" s="11" t="s">
        <v>71</v>
      </c>
      <c r="G797" s="11" t="s">
        <v>32773</v>
      </c>
      <c r="H797" s="11" t="s">
        <v>72</v>
      </c>
      <c r="I797" s="11">
        <v>0</v>
      </c>
      <c r="J797" s="11" t="s">
        <v>32168</v>
      </c>
      <c r="K797" s="11" t="s">
        <v>32168</v>
      </c>
      <c r="L797" s="11">
        <v>0</v>
      </c>
      <c r="M797" s="11">
        <v>0</v>
      </c>
      <c r="N797" s="11">
        <v>0</v>
      </c>
      <c r="O797" s="11">
        <v>0</v>
      </c>
      <c r="P797" s="11">
        <v>0</v>
      </c>
      <c r="Q797" s="11">
        <v>0</v>
      </c>
      <c r="R797" s="11">
        <v>0</v>
      </c>
      <c r="S797" s="11">
        <v>0</v>
      </c>
      <c r="T797" s="11">
        <v>0</v>
      </c>
      <c r="U797" s="11">
        <v>0</v>
      </c>
      <c r="V797" s="11">
        <v>0</v>
      </c>
      <c r="W797" s="11">
        <v>0</v>
      </c>
      <c r="X797" s="11">
        <v>0</v>
      </c>
      <c r="Y797" s="11">
        <v>0</v>
      </c>
      <c r="Z797" s="11">
        <v>0</v>
      </c>
      <c r="AA797" s="12" t="s">
        <v>32952</v>
      </c>
      <c r="AB797" s="17" t="str">
        <f t="shared" si="73"/>
        <v>Programme is not compatible with this tool</v>
      </c>
      <c r="AC797" s="17" t="str">
        <f t="shared" si="74"/>
        <v/>
      </c>
      <c r="AD797" s="17">
        <f t="shared" si="75"/>
        <v>6</v>
      </c>
      <c r="AE797" s="17" t="str">
        <f t="shared" si="76"/>
        <v/>
      </c>
      <c r="AF797" s="17" t="str">
        <f t="shared" si="77"/>
        <v/>
      </c>
      <c r="AG797" s="17" t="str" cm="1">
        <f t="array" ref="AG797">IFERROR(IF(J797="Level",INDEX($M797:$S797,AC797+1),INDEX($M797:$S797,AC797)),"")</f>
        <v/>
      </c>
      <c r="AH797" s="17" cm="1">
        <f t="array" ref="AH797">IFERROR(IF(J797="Level",INDEX($M797:$S797,AD797+1),INDEX($M797:$S797,AD797)),"")</f>
        <v>0</v>
      </c>
      <c r="AI797" s="17" t="str" cm="1">
        <f t="array" ref="AI797">IFERROR(INDEX($M797:$S797,AE797),"")</f>
        <v/>
      </c>
      <c r="AJ797" s="17" t="str" cm="1">
        <f t="array" ref="AJ797">IFERROR(INDEX($M797:$S797,AF797),"")</f>
        <v/>
      </c>
      <c r="AK797" s="17" t="str" cm="1">
        <f t="array" ref="AK797">IFERROR(IF(J797="Level",INDEX($T797:$Z797,AC797+1),INDEX($T797:$Z797,AC797)),"")</f>
        <v/>
      </c>
      <c r="AL797" s="17" cm="1">
        <f t="array" ref="AL797">IFERROR(IF(J797="Level",INDEX($T797:$Z797,AD797+1),INDEX($T797:$Z797,AD797)),"")</f>
        <v>0</v>
      </c>
      <c r="AM797" s="17" t="str" cm="1">
        <f t="array" ref="AM797">IFERROR(INDEX($T797:$Z797,AE797),"")</f>
        <v/>
      </c>
      <c r="AN797" s="17" t="str" cm="1">
        <f t="array" ref="AN797">IFERROR(INDEX($T797:$Z797,AF797),"")</f>
        <v/>
      </c>
    </row>
    <row r="798" spans="1:40" hidden="1" x14ac:dyDescent="0.2">
      <c r="A798" s="17" t="str">
        <f t="shared" si="72"/>
        <v>Doctor of Science ESE: PRY9ESEESE01</v>
      </c>
      <c r="B798" s="11" t="s">
        <v>32982</v>
      </c>
      <c r="C798" s="11" t="s">
        <v>32964</v>
      </c>
      <c r="D798" s="11" t="s">
        <v>32983</v>
      </c>
      <c r="E798" s="11" t="s">
        <v>82</v>
      </c>
      <c r="F798" s="11" t="s">
        <v>82</v>
      </c>
      <c r="G798" s="11" t="s">
        <v>32984</v>
      </c>
      <c r="H798" s="11" t="s">
        <v>72</v>
      </c>
      <c r="I798" s="11">
        <v>0</v>
      </c>
      <c r="J798" s="11" t="s">
        <v>32168</v>
      </c>
      <c r="K798" s="11" t="s">
        <v>32168</v>
      </c>
      <c r="L798" s="11">
        <v>0</v>
      </c>
      <c r="M798" s="11">
        <v>0</v>
      </c>
      <c r="N798" s="11">
        <v>0</v>
      </c>
      <c r="O798" s="11">
        <v>0</v>
      </c>
      <c r="P798" s="11">
        <v>0</v>
      </c>
      <c r="Q798" s="11">
        <v>0</v>
      </c>
      <c r="R798" s="11">
        <v>0</v>
      </c>
      <c r="S798" s="11">
        <v>0</v>
      </c>
      <c r="T798" s="11">
        <v>0</v>
      </c>
      <c r="U798" s="11">
        <v>0</v>
      </c>
      <c r="V798" s="11">
        <v>0</v>
      </c>
      <c r="W798" s="11">
        <v>0</v>
      </c>
      <c r="X798" s="11">
        <v>0</v>
      </c>
      <c r="Y798" s="11">
        <v>0</v>
      </c>
      <c r="Z798" s="11">
        <v>0</v>
      </c>
      <c r="AA798" s="12" t="s">
        <v>32952</v>
      </c>
      <c r="AB798" s="17" t="str">
        <f t="shared" si="73"/>
        <v>Programme is not compatible with this tool</v>
      </c>
      <c r="AC798" s="17" t="str">
        <f t="shared" si="74"/>
        <v/>
      </c>
      <c r="AD798" s="17">
        <f t="shared" si="75"/>
        <v>6</v>
      </c>
      <c r="AE798" s="17" t="str">
        <f t="shared" si="76"/>
        <v/>
      </c>
      <c r="AF798" s="17" t="str">
        <f t="shared" si="77"/>
        <v/>
      </c>
      <c r="AG798" s="17" t="str" cm="1">
        <f t="array" ref="AG798">IFERROR(IF(J798="Level",INDEX($M798:$S798,AC798+1),INDEX($M798:$S798,AC798)),"")</f>
        <v/>
      </c>
      <c r="AH798" s="17" cm="1">
        <f t="array" ref="AH798">IFERROR(IF(J798="Level",INDEX($M798:$S798,AD798+1),INDEX($M798:$S798,AD798)),"")</f>
        <v>0</v>
      </c>
      <c r="AI798" s="17" t="str" cm="1">
        <f t="array" ref="AI798">IFERROR(INDEX($M798:$S798,AE798),"")</f>
        <v/>
      </c>
      <c r="AJ798" s="17" t="str" cm="1">
        <f t="array" ref="AJ798">IFERROR(INDEX($M798:$S798,AF798),"")</f>
        <v/>
      </c>
      <c r="AK798" s="17" t="str" cm="1">
        <f t="array" ref="AK798">IFERROR(IF(J798="Level",INDEX($T798:$Z798,AC798+1),INDEX($T798:$Z798,AC798)),"")</f>
        <v/>
      </c>
      <c r="AL798" s="17" cm="1">
        <f t="array" ref="AL798">IFERROR(IF(J798="Level",INDEX($T798:$Z798,AD798+1),INDEX($T798:$Z798,AD798)),"")</f>
        <v>0</v>
      </c>
      <c r="AM798" s="17" t="str" cm="1">
        <f t="array" ref="AM798">IFERROR(INDEX($T798:$Z798,AE798),"")</f>
        <v/>
      </c>
      <c r="AN798" s="17" t="str" cm="1">
        <f t="array" ref="AN798">IFERROR(INDEX($T798:$Z798,AF798),"")</f>
        <v/>
      </c>
    </row>
    <row r="799" spans="1:40" hidden="1" x14ac:dyDescent="0.2">
      <c r="A799" s="17" t="str">
        <f t="shared" si="72"/>
        <v>Doctor of Letters ESE: PRY9ESEESE02</v>
      </c>
      <c r="B799" s="11" t="s">
        <v>32985</v>
      </c>
      <c r="C799" s="11" t="s">
        <v>32964</v>
      </c>
      <c r="D799" s="11" t="s">
        <v>32986</v>
      </c>
      <c r="E799" s="11" t="s">
        <v>82</v>
      </c>
      <c r="F799" s="11" t="s">
        <v>82</v>
      </c>
      <c r="G799" s="11" t="s">
        <v>32984</v>
      </c>
      <c r="H799" s="11" t="s">
        <v>72</v>
      </c>
      <c r="I799" s="11">
        <v>0</v>
      </c>
      <c r="J799" s="11" t="s">
        <v>32168</v>
      </c>
      <c r="K799" s="11" t="s">
        <v>32168</v>
      </c>
      <c r="L799" s="11">
        <v>0</v>
      </c>
      <c r="M799" s="11">
        <v>0</v>
      </c>
      <c r="N799" s="11">
        <v>0</v>
      </c>
      <c r="O799" s="11">
        <v>0</v>
      </c>
      <c r="P799" s="11">
        <v>0</v>
      </c>
      <c r="Q799" s="11">
        <v>0</v>
      </c>
      <c r="R799" s="11">
        <v>0</v>
      </c>
      <c r="S799" s="11">
        <v>0</v>
      </c>
      <c r="T799" s="11">
        <v>0</v>
      </c>
      <c r="U799" s="11">
        <v>0</v>
      </c>
      <c r="V799" s="11">
        <v>0</v>
      </c>
      <c r="W799" s="11">
        <v>0</v>
      </c>
      <c r="X799" s="11">
        <v>0</v>
      </c>
      <c r="Y799" s="11">
        <v>0</v>
      </c>
      <c r="Z799" s="11">
        <v>0</v>
      </c>
      <c r="AA799" s="12" t="s">
        <v>32952</v>
      </c>
      <c r="AB799" s="17" t="str">
        <f t="shared" si="73"/>
        <v>Programme is not compatible with this tool</v>
      </c>
      <c r="AC799" s="17" t="str">
        <f t="shared" si="74"/>
        <v/>
      </c>
      <c r="AD799" s="17">
        <f t="shared" si="75"/>
        <v>6</v>
      </c>
      <c r="AE799" s="17" t="str">
        <f t="shared" si="76"/>
        <v/>
      </c>
      <c r="AF799" s="17" t="str">
        <f t="shared" si="77"/>
        <v/>
      </c>
      <c r="AG799" s="17" t="str" cm="1">
        <f t="array" ref="AG799">IFERROR(IF(J799="Level",INDEX($M799:$S799,AC799+1),INDEX($M799:$S799,AC799)),"")</f>
        <v/>
      </c>
      <c r="AH799" s="17" cm="1">
        <f t="array" ref="AH799">IFERROR(IF(J799="Level",INDEX($M799:$S799,AD799+1),INDEX($M799:$S799,AD799)),"")</f>
        <v>0</v>
      </c>
      <c r="AI799" s="17" t="str" cm="1">
        <f t="array" ref="AI799">IFERROR(INDEX($M799:$S799,AE799),"")</f>
        <v/>
      </c>
      <c r="AJ799" s="17" t="str" cm="1">
        <f t="array" ref="AJ799">IFERROR(INDEX($M799:$S799,AF799),"")</f>
        <v/>
      </c>
      <c r="AK799" s="17" t="str" cm="1">
        <f t="array" ref="AK799">IFERROR(IF(J799="Level",INDEX($T799:$Z799,AC799+1),INDEX($T799:$Z799,AC799)),"")</f>
        <v/>
      </c>
      <c r="AL799" s="17" cm="1">
        <f t="array" ref="AL799">IFERROR(IF(J799="Level",INDEX($T799:$Z799,AD799+1),INDEX($T799:$Z799,AD799)),"")</f>
        <v>0</v>
      </c>
      <c r="AM799" s="17" t="str" cm="1">
        <f t="array" ref="AM799">IFERROR(INDEX($T799:$Z799,AE799),"")</f>
        <v/>
      </c>
      <c r="AN799" s="17" t="str" cm="1">
        <f t="array" ref="AN799">IFERROR(INDEX($T799:$Z799,AF799),"")</f>
        <v/>
      </c>
    </row>
    <row r="800" spans="1:40" hidden="1" x14ac:dyDescent="0.2">
      <c r="A800" s="17" t="str">
        <f t="shared" si="72"/>
        <v>Doctor of Engineering ESE: PRY9ESEESE03</v>
      </c>
      <c r="B800" s="11" t="s">
        <v>32987</v>
      </c>
      <c r="C800" s="11" t="s">
        <v>32964</v>
      </c>
      <c r="D800" s="11" t="s">
        <v>32988</v>
      </c>
      <c r="E800" s="11" t="s">
        <v>82</v>
      </c>
      <c r="F800" s="11" t="s">
        <v>82</v>
      </c>
      <c r="G800" s="11" t="s">
        <v>32984</v>
      </c>
      <c r="H800" s="11" t="s">
        <v>72</v>
      </c>
      <c r="I800" s="11">
        <v>0</v>
      </c>
      <c r="J800" s="11" t="s">
        <v>32168</v>
      </c>
      <c r="K800" s="11" t="s">
        <v>32168</v>
      </c>
      <c r="L800" s="11">
        <v>0</v>
      </c>
      <c r="M800" s="11">
        <v>0</v>
      </c>
      <c r="N800" s="11">
        <v>0</v>
      </c>
      <c r="O800" s="11">
        <v>0</v>
      </c>
      <c r="P800" s="11">
        <v>0</v>
      </c>
      <c r="Q800" s="11">
        <v>0</v>
      </c>
      <c r="R800" s="11">
        <v>0</v>
      </c>
      <c r="S800" s="11">
        <v>0</v>
      </c>
      <c r="T800" s="11">
        <v>0</v>
      </c>
      <c r="U800" s="11">
        <v>0</v>
      </c>
      <c r="V800" s="11">
        <v>0</v>
      </c>
      <c r="W800" s="11">
        <v>0</v>
      </c>
      <c r="X800" s="11">
        <v>0</v>
      </c>
      <c r="Y800" s="11">
        <v>0</v>
      </c>
      <c r="Z800" s="11">
        <v>0</v>
      </c>
      <c r="AA800" s="12" t="s">
        <v>32952</v>
      </c>
      <c r="AB800" s="17" t="str">
        <f t="shared" si="73"/>
        <v>Programme is not compatible with this tool</v>
      </c>
      <c r="AC800" s="17" t="str">
        <f t="shared" si="74"/>
        <v/>
      </c>
      <c r="AD800" s="17">
        <f t="shared" si="75"/>
        <v>6</v>
      </c>
      <c r="AE800" s="17" t="str">
        <f t="shared" si="76"/>
        <v/>
      </c>
      <c r="AF800" s="17" t="str">
        <f t="shared" si="77"/>
        <v/>
      </c>
      <c r="AG800" s="17" t="str" cm="1">
        <f t="array" ref="AG800">IFERROR(IF(J800="Level",INDEX($M800:$S800,AC800+1),INDEX($M800:$S800,AC800)),"")</f>
        <v/>
      </c>
      <c r="AH800" s="17" cm="1">
        <f t="array" ref="AH800">IFERROR(IF(J800="Level",INDEX($M800:$S800,AD800+1),INDEX($M800:$S800,AD800)),"")</f>
        <v>0</v>
      </c>
      <c r="AI800" s="17" t="str" cm="1">
        <f t="array" ref="AI800">IFERROR(INDEX($M800:$S800,AE800),"")</f>
        <v/>
      </c>
      <c r="AJ800" s="17" t="str" cm="1">
        <f t="array" ref="AJ800">IFERROR(INDEX($M800:$S800,AF800),"")</f>
        <v/>
      </c>
      <c r="AK800" s="17" t="str" cm="1">
        <f t="array" ref="AK800">IFERROR(IF(J800="Level",INDEX($T800:$Z800,AC800+1),INDEX($T800:$Z800,AC800)),"")</f>
        <v/>
      </c>
      <c r="AL800" s="17" cm="1">
        <f t="array" ref="AL800">IFERROR(IF(J800="Level",INDEX($T800:$Z800,AD800+1),INDEX($T800:$Z800,AD800)),"")</f>
        <v>0</v>
      </c>
      <c r="AM800" s="17" t="str" cm="1">
        <f t="array" ref="AM800">IFERROR(INDEX($T800:$Z800,AE800),"")</f>
        <v/>
      </c>
      <c r="AN800" s="17" t="str" cm="1">
        <f t="array" ref="AN800">IFERROR(INDEX($T800:$Z800,AF800),"")</f>
        <v/>
      </c>
    </row>
    <row r="801" spans="1:40" hidden="1" x14ac:dyDescent="0.2">
      <c r="A801" s="17" t="str">
        <f t="shared" si="72"/>
        <v>Doctor of Science HAS: PRY9HASHAS01</v>
      </c>
      <c r="B801" s="11" t="s">
        <v>32989</v>
      </c>
      <c r="C801" s="11" t="s">
        <v>32964</v>
      </c>
      <c r="D801" s="11" t="s">
        <v>32990</v>
      </c>
      <c r="E801" s="11" t="s">
        <v>76</v>
      </c>
      <c r="F801" s="11" t="s">
        <v>76</v>
      </c>
      <c r="G801" s="11" t="s">
        <v>32984</v>
      </c>
      <c r="H801" s="11" t="s">
        <v>72</v>
      </c>
      <c r="I801" s="11">
        <v>0</v>
      </c>
      <c r="J801" s="11" t="s">
        <v>32168</v>
      </c>
      <c r="K801" s="11" t="s">
        <v>32168</v>
      </c>
      <c r="L801" s="11">
        <v>0</v>
      </c>
      <c r="M801" s="11">
        <v>0</v>
      </c>
      <c r="N801" s="11">
        <v>0</v>
      </c>
      <c r="O801" s="11">
        <v>0</v>
      </c>
      <c r="P801" s="11">
        <v>0</v>
      </c>
      <c r="Q801" s="11">
        <v>0</v>
      </c>
      <c r="R801" s="11">
        <v>0</v>
      </c>
      <c r="S801" s="11">
        <v>0</v>
      </c>
      <c r="T801" s="11">
        <v>0</v>
      </c>
      <c r="U801" s="11">
        <v>0</v>
      </c>
      <c r="V801" s="11">
        <v>0</v>
      </c>
      <c r="W801" s="11">
        <v>0</v>
      </c>
      <c r="X801" s="11">
        <v>0</v>
      </c>
      <c r="Y801" s="11">
        <v>0</v>
      </c>
      <c r="Z801" s="11">
        <v>0</v>
      </c>
      <c r="AA801" s="12" t="s">
        <v>32952</v>
      </c>
      <c r="AB801" s="17" t="str">
        <f t="shared" si="73"/>
        <v>Programme is not compatible with this tool</v>
      </c>
      <c r="AC801" s="17" t="str">
        <f t="shared" si="74"/>
        <v/>
      </c>
      <c r="AD801" s="17">
        <f t="shared" si="75"/>
        <v>6</v>
      </c>
      <c r="AE801" s="17" t="str">
        <f t="shared" si="76"/>
        <v/>
      </c>
      <c r="AF801" s="17" t="str">
        <f t="shared" si="77"/>
        <v/>
      </c>
      <c r="AG801" s="17" t="str" cm="1">
        <f t="array" ref="AG801">IFERROR(IF(J801="Level",INDEX($M801:$S801,AC801+1),INDEX($M801:$S801,AC801)),"")</f>
        <v/>
      </c>
      <c r="AH801" s="17" cm="1">
        <f t="array" ref="AH801">IFERROR(IF(J801="Level",INDEX($M801:$S801,AD801+1),INDEX($M801:$S801,AD801)),"")</f>
        <v>0</v>
      </c>
      <c r="AI801" s="17" t="str" cm="1">
        <f t="array" ref="AI801">IFERROR(INDEX($M801:$S801,AE801),"")</f>
        <v/>
      </c>
      <c r="AJ801" s="17" t="str" cm="1">
        <f t="array" ref="AJ801">IFERROR(INDEX($M801:$S801,AF801),"")</f>
        <v/>
      </c>
      <c r="AK801" s="17" t="str" cm="1">
        <f t="array" ref="AK801">IFERROR(IF(J801="Level",INDEX($T801:$Z801,AC801+1),INDEX($T801:$Z801,AC801)),"")</f>
        <v/>
      </c>
      <c r="AL801" s="17" cm="1">
        <f t="array" ref="AL801">IFERROR(IF(J801="Level",INDEX($T801:$Z801,AD801+1),INDEX($T801:$Z801,AD801)),"")</f>
        <v>0</v>
      </c>
      <c r="AM801" s="17" t="str" cm="1">
        <f t="array" ref="AM801">IFERROR(INDEX($T801:$Z801,AE801),"")</f>
        <v/>
      </c>
      <c r="AN801" s="17" t="str" cm="1">
        <f t="array" ref="AN801">IFERROR(INDEX($T801:$Z801,AF801),"")</f>
        <v/>
      </c>
    </row>
    <row r="802" spans="1:40" hidden="1" x14ac:dyDescent="0.2">
      <c r="A802" s="17" t="str">
        <f t="shared" si="72"/>
        <v>Doctor of Letters HAS: PRY9HASHAS02</v>
      </c>
      <c r="B802" s="11" t="s">
        <v>32991</v>
      </c>
      <c r="C802" s="11" t="s">
        <v>32964</v>
      </c>
      <c r="D802" s="11" t="s">
        <v>32992</v>
      </c>
      <c r="E802" s="11" t="s">
        <v>76</v>
      </c>
      <c r="F802" s="11" t="s">
        <v>76</v>
      </c>
      <c r="G802" s="11" t="s">
        <v>32984</v>
      </c>
      <c r="H802" s="11" t="s">
        <v>72</v>
      </c>
      <c r="I802" s="11">
        <v>0</v>
      </c>
      <c r="J802" s="11" t="s">
        <v>32168</v>
      </c>
      <c r="K802" s="11" t="s">
        <v>32168</v>
      </c>
      <c r="L802" s="11">
        <v>0</v>
      </c>
      <c r="M802" s="11">
        <v>0</v>
      </c>
      <c r="N802" s="11">
        <v>0</v>
      </c>
      <c r="O802" s="11">
        <v>0</v>
      </c>
      <c r="P802" s="11">
        <v>0</v>
      </c>
      <c r="Q802" s="11">
        <v>0</v>
      </c>
      <c r="R802" s="11">
        <v>0</v>
      </c>
      <c r="S802" s="11">
        <v>0</v>
      </c>
      <c r="T802" s="11">
        <v>0</v>
      </c>
      <c r="U802" s="11">
        <v>0</v>
      </c>
      <c r="V802" s="11">
        <v>0</v>
      </c>
      <c r="W802" s="11">
        <v>0</v>
      </c>
      <c r="X802" s="11">
        <v>0</v>
      </c>
      <c r="Y802" s="11">
        <v>0</v>
      </c>
      <c r="Z802" s="11">
        <v>0</v>
      </c>
      <c r="AA802" s="12" t="s">
        <v>32952</v>
      </c>
      <c r="AB802" s="17" t="str">
        <f t="shared" si="73"/>
        <v>Programme is not compatible with this tool</v>
      </c>
      <c r="AC802" s="17" t="str">
        <f t="shared" si="74"/>
        <v/>
      </c>
      <c r="AD802" s="17">
        <f t="shared" si="75"/>
        <v>6</v>
      </c>
      <c r="AE802" s="17" t="str">
        <f t="shared" si="76"/>
        <v/>
      </c>
      <c r="AF802" s="17" t="str">
        <f t="shared" si="77"/>
        <v/>
      </c>
      <c r="AG802" s="17" t="str" cm="1">
        <f t="array" ref="AG802">IFERROR(IF(J802="Level",INDEX($M802:$S802,AC802+1),INDEX($M802:$S802,AC802)),"")</f>
        <v/>
      </c>
      <c r="AH802" s="17" cm="1">
        <f t="array" ref="AH802">IFERROR(IF(J802="Level",INDEX($M802:$S802,AD802+1),INDEX($M802:$S802,AD802)),"")</f>
        <v>0</v>
      </c>
      <c r="AI802" s="17" t="str" cm="1">
        <f t="array" ref="AI802">IFERROR(INDEX($M802:$S802,AE802),"")</f>
        <v/>
      </c>
      <c r="AJ802" s="17" t="str" cm="1">
        <f t="array" ref="AJ802">IFERROR(INDEX($M802:$S802,AF802),"")</f>
        <v/>
      </c>
      <c r="AK802" s="17" t="str" cm="1">
        <f t="array" ref="AK802">IFERROR(IF(J802="Level",INDEX($T802:$Z802,AC802+1),INDEX($T802:$Z802,AC802)),"")</f>
        <v/>
      </c>
      <c r="AL802" s="17" cm="1">
        <f t="array" ref="AL802">IFERROR(IF(J802="Level",INDEX($T802:$Z802,AD802+1),INDEX($T802:$Z802,AD802)),"")</f>
        <v>0</v>
      </c>
      <c r="AM802" s="17" t="str" cm="1">
        <f t="array" ref="AM802">IFERROR(INDEX($T802:$Z802,AE802),"")</f>
        <v/>
      </c>
      <c r="AN802" s="17" t="str" cm="1">
        <f t="array" ref="AN802">IFERROR(INDEX($T802:$Z802,AF802),"")</f>
        <v/>
      </c>
    </row>
    <row r="803" spans="1:40" hidden="1" x14ac:dyDescent="0.2">
      <c r="A803" s="17" t="str">
        <f t="shared" si="72"/>
        <v>Doctor of Laws HAS: PRY9HASHAS03</v>
      </c>
      <c r="B803" s="11" t="s">
        <v>32993</v>
      </c>
      <c r="C803" s="11" t="s">
        <v>32964</v>
      </c>
      <c r="D803" s="11" t="s">
        <v>32994</v>
      </c>
      <c r="E803" s="11" t="s">
        <v>76</v>
      </c>
      <c r="F803" s="11" t="s">
        <v>76</v>
      </c>
      <c r="G803" s="11" t="s">
        <v>32984</v>
      </c>
      <c r="H803" s="11" t="s">
        <v>72</v>
      </c>
      <c r="I803" s="11">
        <v>0</v>
      </c>
      <c r="J803" s="11" t="s">
        <v>32168</v>
      </c>
      <c r="K803" s="11" t="s">
        <v>32168</v>
      </c>
      <c r="L803" s="11">
        <v>0</v>
      </c>
      <c r="M803" s="11">
        <v>0</v>
      </c>
      <c r="N803" s="11">
        <v>0</v>
      </c>
      <c r="O803" s="11">
        <v>0</v>
      </c>
      <c r="P803" s="11">
        <v>0</v>
      </c>
      <c r="Q803" s="11">
        <v>0</v>
      </c>
      <c r="R803" s="11">
        <v>0</v>
      </c>
      <c r="S803" s="11">
        <v>0</v>
      </c>
      <c r="T803" s="11">
        <v>0</v>
      </c>
      <c r="U803" s="11">
        <v>0</v>
      </c>
      <c r="V803" s="11">
        <v>0</v>
      </c>
      <c r="W803" s="11">
        <v>0</v>
      </c>
      <c r="X803" s="11">
        <v>0</v>
      </c>
      <c r="Y803" s="11">
        <v>0</v>
      </c>
      <c r="Z803" s="11">
        <v>0</v>
      </c>
      <c r="AA803" s="12" t="s">
        <v>32952</v>
      </c>
      <c r="AB803" s="17" t="str">
        <f t="shared" si="73"/>
        <v>Programme is not compatible with this tool</v>
      </c>
      <c r="AC803" s="17" t="str">
        <f t="shared" si="74"/>
        <v/>
      </c>
      <c r="AD803" s="17">
        <f t="shared" si="75"/>
        <v>6</v>
      </c>
      <c r="AE803" s="17" t="str">
        <f t="shared" si="76"/>
        <v/>
      </c>
      <c r="AF803" s="17" t="str">
        <f t="shared" si="77"/>
        <v/>
      </c>
      <c r="AG803" s="17" t="str" cm="1">
        <f t="array" ref="AG803">IFERROR(IF(J803="Level",INDEX($M803:$S803,AC803+1),INDEX($M803:$S803,AC803)),"")</f>
        <v/>
      </c>
      <c r="AH803" s="17" cm="1">
        <f t="array" ref="AH803">IFERROR(IF(J803="Level",INDEX($M803:$S803,AD803+1),INDEX($M803:$S803,AD803)),"")</f>
        <v>0</v>
      </c>
      <c r="AI803" s="17" t="str" cm="1">
        <f t="array" ref="AI803">IFERROR(INDEX($M803:$S803,AE803),"")</f>
        <v/>
      </c>
      <c r="AJ803" s="17" t="str" cm="1">
        <f t="array" ref="AJ803">IFERROR(INDEX($M803:$S803,AF803),"")</f>
        <v/>
      </c>
      <c r="AK803" s="17" t="str" cm="1">
        <f t="array" ref="AK803">IFERROR(IF(J803="Level",INDEX($T803:$Z803,AC803+1),INDEX($T803:$Z803,AC803)),"")</f>
        <v/>
      </c>
      <c r="AL803" s="17" cm="1">
        <f t="array" ref="AL803">IFERROR(IF(J803="Level",INDEX($T803:$Z803,AD803+1),INDEX($T803:$Z803,AD803)),"")</f>
        <v>0</v>
      </c>
      <c r="AM803" s="17" t="str" cm="1">
        <f t="array" ref="AM803">IFERROR(INDEX($T803:$Z803,AE803),"")</f>
        <v/>
      </c>
      <c r="AN803" s="17" t="str" cm="1">
        <f t="array" ref="AN803">IFERROR(INDEX($T803:$Z803,AF803),"")</f>
        <v/>
      </c>
    </row>
    <row r="804" spans="1:40" hidden="1" x14ac:dyDescent="0.2">
      <c r="A804" s="17" t="str">
        <f t="shared" si="72"/>
        <v>Doctor of Divinity HAS: PRY9HASHAS04</v>
      </c>
      <c r="B804" s="11" t="s">
        <v>32995</v>
      </c>
      <c r="C804" s="11" t="s">
        <v>32964</v>
      </c>
      <c r="D804" s="11" t="s">
        <v>32996</v>
      </c>
      <c r="E804" s="11" t="s">
        <v>76</v>
      </c>
      <c r="F804" s="11" t="s">
        <v>76</v>
      </c>
      <c r="G804" s="11" t="s">
        <v>32984</v>
      </c>
      <c r="H804" s="11" t="s">
        <v>72</v>
      </c>
      <c r="I804" s="11">
        <v>0</v>
      </c>
      <c r="J804" s="11" t="s">
        <v>32168</v>
      </c>
      <c r="K804" s="11" t="s">
        <v>32168</v>
      </c>
      <c r="L804" s="11">
        <v>0</v>
      </c>
      <c r="M804" s="11">
        <v>0</v>
      </c>
      <c r="N804" s="11">
        <v>0</v>
      </c>
      <c r="O804" s="11">
        <v>0</v>
      </c>
      <c r="P804" s="11">
        <v>0</v>
      </c>
      <c r="Q804" s="11">
        <v>0</v>
      </c>
      <c r="R804" s="11">
        <v>0</v>
      </c>
      <c r="S804" s="11">
        <v>0</v>
      </c>
      <c r="T804" s="11">
        <v>0</v>
      </c>
      <c r="U804" s="11">
        <v>0</v>
      </c>
      <c r="V804" s="11">
        <v>0</v>
      </c>
      <c r="W804" s="11">
        <v>0</v>
      </c>
      <c r="X804" s="11">
        <v>0</v>
      </c>
      <c r="Y804" s="11">
        <v>0</v>
      </c>
      <c r="Z804" s="11">
        <v>0</v>
      </c>
      <c r="AA804" s="12" t="s">
        <v>32952</v>
      </c>
      <c r="AB804" s="17" t="str">
        <f t="shared" si="73"/>
        <v>Programme is not compatible with this tool</v>
      </c>
      <c r="AC804" s="17" t="str">
        <f t="shared" si="74"/>
        <v/>
      </c>
      <c r="AD804" s="17">
        <f t="shared" si="75"/>
        <v>6</v>
      </c>
      <c r="AE804" s="17" t="str">
        <f t="shared" si="76"/>
        <v/>
      </c>
      <c r="AF804" s="17" t="str">
        <f t="shared" si="77"/>
        <v/>
      </c>
      <c r="AG804" s="17" t="str" cm="1">
        <f t="array" ref="AG804">IFERROR(IF(J804="Level",INDEX($M804:$S804,AC804+1),INDEX($M804:$S804,AC804)),"")</f>
        <v/>
      </c>
      <c r="AH804" s="17" cm="1">
        <f t="array" ref="AH804">IFERROR(IF(J804="Level",INDEX($M804:$S804,AD804+1),INDEX($M804:$S804,AD804)),"")</f>
        <v>0</v>
      </c>
      <c r="AI804" s="17" t="str" cm="1">
        <f t="array" ref="AI804">IFERROR(INDEX($M804:$S804,AE804),"")</f>
        <v/>
      </c>
      <c r="AJ804" s="17" t="str" cm="1">
        <f t="array" ref="AJ804">IFERROR(INDEX($M804:$S804,AF804),"")</f>
        <v/>
      </c>
      <c r="AK804" s="17" t="str" cm="1">
        <f t="array" ref="AK804">IFERROR(IF(J804="Level",INDEX($T804:$Z804,AC804+1),INDEX($T804:$Z804,AC804)),"")</f>
        <v/>
      </c>
      <c r="AL804" s="17" cm="1">
        <f t="array" ref="AL804">IFERROR(IF(J804="Level",INDEX($T804:$Z804,AD804+1),INDEX($T804:$Z804,AD804)),"")</f>
        <v>0</v>
      </c>
      <c r="AM804" s="17" t="str" cm="1">
        <f t="array" ref="AM804">IFERROR(INDEX($T804:$Z804,AE804),"")</f>
        <v/>
      </c>
      <c r="AN804" s="17" t="str" cm="1">
        <f t="array" ref="AN804">IFERROR(INDEX($T804:$Z804,AF804),"")</f>
        <v/>
      </c>
    </row>
    <row r="805" spans="1:40" hidden="1" x14ac:dyDescent="0.2">
      <c r="A805" s="17" t="str">
        <f t="shared" si="72"/>
        <v>Doctor of Science HLS: PRY9HLSHLS01</v>
      </c>
      <c r="B805" s="11" t="s">
        <v>32997</v>
      </c>
      <c r="C805" s="11" t="s">
        <v>32964</v>
      </c>
      <c r="D805" s="11" t="s">
        <v>32998</v>
      </c>
      <c r="E805" s="11" t="s">
        <v>71</v>
      </c>
      <c r="F805" s="11" t="s">
        <v>71</v>
      </c>
      <c r="G805" s="11" t="s">
        <v>32984</v>
      </c>
      <c r="H805" s="11" t="s">
        <v>72</v>
      </c>
      <c r="I805" s="11">
        <v>0</v>
      </c>
      <c r="J805" s="11" t="s">
        <v>32168</v>
      </c>
      <c r="K805" s="11" t="s">
        <v>32168</v>
      </c>
      <c r="L805" s="11">
        <v>0</v>
      </c>
      <c r="M805" s="11">
        <v>0</v>
      </c>
      <c r="N805" s="11">
        <v>0</v>
      </c>
      <c r="O805" s="11">
        <v>0</v>
      </c>
      <c r="P805" s="11">
        <v>0</v>
      </c>
      <c r="Q805" s="11">
        <v>0</v>
      </c>
      <c r="R805" s="11">
        <v>0</v>
      </c>
      <c r="S805" s="11">
        <v>0</v>
      </c>
      <c r="T805" s="11">
        <v>0</v>
      </c>
      <c r="U805" s="11">
        <v>0</v>
      </c>
      <c r="V805" s="11">
        <v>0</v>
      </c>
      <c r="W805" s="11">
        <v>0</v>
      </c>
      <c r="X805" s="11">
        <v>0</v>
      </c>
      <c r="Y805" s="11">
        <v>0</v>
      </c>
      <c r="Z805" s="11">
        <v>0</v>
      </c>
      <c r="AA805" s="12" t="s">
        <v>32952</v>
      </c>
      <c r="AB805" s="17" t="str">
        <f t="shared" si="73"/>
        <v>Programme is not compatible with this tool</v>
      </c>
      <c r="AC805" s="17" t="str">
        <f t="shared" si="74"/>
        <v/>
      </c>
      <c r="AD805" s="17">
        <f t="shared" si="75"/>
        <v>6</v>
      </c>
      <c r="AE805" s="17" t="str">
        <f t="shared" si="76"/>
        <v/>
      </c>
      <c r="AF805" s="17" t="str">
        <f t="shared" si="77"/>
        <v/>
      </c>
      <c r="AG805" s="17" t="str" cm="1">
        <f t="array" ref="AG805">IFERROR(IF(J805="Level",INDEX($M805:$S805,AC805+1),INDEX($M805:$S805,AC805)),"")</f>
        <v/>
      </c>
      <c r="AH805" s="17" cm="1">
        <f t="array" ref="AH805">IFERROR(IF(J805="Level",INDEX($M805:$S805,AD805+1),INDEX($M805:$S805,AD805)),"")</f>
        <v>0</v>
      </c>
      <c r="AI805" s="17" t="str" cm="1">
        <f t="array" ref="AI805">IFERROR(INDEX($M805:$S805,AE805),"")</f>
        <v/>
      </c>
      <c r="AJ805" s="17" t="str" cm="1">
        <f t="array" ref="AJ805">IFERROR(INDEX($M805:$S805,AF805),"")</f>
        <v/>
      </c>
      <c r="AK805" s="17" t="str" cm="1">
        <f t="array" ref="AK805">IFERROR(IF(J805="Level",INDEX($T805:$Z805,AC805+1),INDEX($T805:$Z805,AC805)),"")</f>
        <v/>
      </c>
      <c r="AL805" s="17" cm="1">
        <f t="array" ref="AL805">IFERROR(IF(J805="Level",INDEX($T805:$Z805,AD805+1),INDEX($T805:$Z805,AD805)),"")</f>
        <v>0</v>
      </c>
      <c r="AM805" s="17" t="str" cm="1">
        <f t="array" ref="AM805">IFERROR(INDEX($T805:$Z805,AE805),"")</f>
        <v/>
      </c>
      <c r="AN805" s="17" t="str" cm="1">
        <f t="array" ref="AN805">IFERROR(INDEX($T805:$Z805,AF805),"")</f>
        <v/>
      </c>
    </row>
    <row r="806" spans="1:40" hidden="1" x14ac:dyDescent="0.2">
      <c r="A806" s="17" t="str">
        <f t="shared" si="72"/>
        <v>Doctor of Letters HLS: PRY9HLSHLS02</v>
      </c>
      <c r="B806" s="11" t="s">
        <v>32999</v>
      </c>
      <c r="C806" s="11" t="s">
        <v>32964</v>
      </c>
      <c r="D806" s="11" t="s">
        <v>33000</v>
      </c>
      <c r="E806" s="11" t="s">
        <v>71</v>
      </c>
      <c r="F806" s="11" t="s">
        <v>71</v>
      </c>
      <c r="G806" s="11" t="s">
        <v>32984</v>
      </c>
      <c r="H806" s="11" t="s">
        <v>72</v>
      </c>
      <c r="I806" s="11">
        <v>0</v>
      </c>
      <c r="J806" s="11" t="s">
        <v>32168</v>
      </c>
      <c r="K806" s="11" t="s">
        <v>32168</v>
      </c>
      <c r="L806" s="11">
        <v>0</v>
      </c>
      <c r="M806" s="11">
        <v>0</v>
      </c>
      <c r="N806" s="11">
        <v>0</v>
      </c>
      <c r="O806" s="11">
        <v>0</v>
      </c>
      <c r="P806" s="11">
        <v>0</v>
      </c>
      <c r="Q806" s="11">
        <v>0</v>
      </c>
      <c r="R806" s="11">
        <v>0</v>
      </c>
      <c r="S806" s="11">
        <v>0</v>
      </c>
      <c r="T806" s="11">
        <v>0</v>
      </c>
      <c r="U806" s="11">
        <v>0</v>
      </c>
      <c r="V806" s="11">
        <v>0</v>
      </c>
      <c r="W806" s="11">
        <v>0</v>
      </c>
      <c r="X806" s="11">
        <v>0</v>
      </c>
      <c r="Y806" s="11">
        <v>0</v>
      </c>
      <c r="Z806" s="11">
        <v>0</v>
      </c>
      <c r="AA806" s="12" t="s">
        <v>32952</v>
      </c>
      <c r="AB806" s="17" t="str">
        <f t="shared" si="73"/>
        <v>Programme is not compatible with this tool</v>
      </c>
      <c r="AC806" s="17" t="str">
        <f t="shared" si="74"/>
        <v/>
      </c>
      <c r="AD806" s="17">
        <f t="shared" si="75"/>
        <v>6</v>
      </c>
      <c r="AE806" s="17" t="str">
        <f t="shared" si="76"/>
        <v/>
      </c>
      <c r="AF806" s="17" t="str">
        <f t="shared" si="77"/>
        <v/>
      </c>
      <c r="AG806" s="17" t="str" cm="1">
        <f t="array" ref="AG806">IFERROR(IF(J806="Level",INDEX($M806:$S806,AC806+1),INDEX($M806:$S806,AC806)),"")</f>
        <v/>
      </c>
      <c r="AH806" s="17" cm="1">
        <f t="array" ref="AH806">IFERROR(IF(J806="Level",INDEX($M806:$S806,AD806+1),INDEX($M806:$S806,AD806)),"")</f>
        <v>0</v>
      </c>
      <c r="AI806" s="17" t="str" cm="1">
        <f t="array" ref="AI806">IFERROR(INDEX($M806:$S806,AE806),"")</f>
        <v/>
      </c>
      <c r="AJ806" s="17" t="str" cm="1">
        <f t="array" ref="AJ806">IFERROR(INDEX($M806:$S806,AF806),"")</f>
        <v/>
      </c>
      <c r="AK806" s="17" t="str" cm="1">
        <f t="array" ref="AK806">IFERROR(IF(J806="Level",INDEX($T806:$Z806,AC806+1),INDEX($T806:$Z806,AC806)),"")</f>
        <v/>
      </c>
      <c r="AL806" s="17" cm="1">
        <f t="array" ref="AL806">IFERROR(IF(J806="Level",INDEX($T806:$Z806,AD806+1),INDEX($T806:$Z806,AD806)),"")</f>
        <v>0</v>
      </c>
      <c r="AM806" s="17" t="str" cm="1">
        <f t="array" ref="AM806">IFERROR(INDEX($T806:$Z806,AE806),"")</f>
        <v/>
      </c>
      <c r="AN806" s="17" t="str" cm="1">
        <f t="array" ref="AN806">IFERROR(INDEX($T806:$Z806,AF806),"")</f>
        <v/>
      </c>
    </row>
    <row r="807" spans="1:40" hidden="1" x14ac:dyDescent="0.2">
      <c r="A807" s="17" t="str">
        <f t="shared" si="72"/>
        <v>MPhil Accountancy (Part-Time): PRH4SBESBE03</v>
      </c>
      <c r="B807" s="11" t="s">
        <v>2928</v>
      </c>
      <c r="C807" s="11" t="s">
        <v>32964</v>
      </c>
      <c r="D807" s="11" t="s">
        <v>32673</v>
      </c>
      <c r="E807" s="11" t="s">
        <v>341</v>
      </c>
      <c r="F807" s="11" t="s">
        <v>82</v>
      </c>
      <c r="G807" s="11" t="s">
        <v>32188</v>
      </c>
      <c r="H807" s="11" t="s">
        <v>72</v>
      </c>
      <c r="I807" s="11">
        <v>0</v>
      </c>
      <c r="J807" s="11" t="s">
        <v>32168</v>
      </c>
      <c r="K807" s="11" t="s">
        <v>32168</v>
      </c>
      <c r="L807" s="11">
        <v>0</v>
      </c>
      <c r="M807" s="11">
        <v>0</v>
      </c>
      <c r="N807" s="11">
        <v>0</v>
      </c>
      <c r="O807" s="11">
        <v>0</v>
      </c>
      <c r="P807" s="11">
        <v>0</v>
      </c>
      <c r="Q807" s="11">
        <v>0</v>
      </c>
      <c r="R807" s="11">
        <v>0</v>
      </c>
      <c r="S807" s="11">
        <v>0</v>
      </c>
      <c r="T807" s="11">
        <v>0</v>
      </c>
      <c r="U807" s="11">
        <v>0</v>
      </c>
      <c r="V807" s="11">
        <v>0</v>
      </c>
      <c r="W807" s="11">
        <v>0</v>
      </c>
      <c r="X807" s="11">
        <v>0</v>
      </c>
      <c r="Y807" s="11">
        <v>0</v>
      </c>
      <c r="Z807" s="11">
        <v>0</v>
      </c>
      <c r="AA807" s="12" t="s">
        <v>32952</v>
      </c>
      <c r="AB807" s="17" t="str">
        <f t="shared" si="73"/>
        <v>Programme is not compatible with this tool</v>
      </c>
      <c r="AC807" s="17" t="str">
        <f t="shared" si="74"/>
        <v/>
      </c>
      <c r="AD807" s="17">
        <f t="shared" si="75"/>
        <v>6</v>
      </c>
      <c r="AE807" s="17" t="str">
        <f t="shared" si="76"/>
        <v/>
      </c>
      <c r="AF807" s="17" t="str">
        <f t="shared" si="77"/>
        <v/>
      </c>
      <c r="AG807" s="17" t="str" cm="1">
        <f t="array" ref="AG807">IFERROR(IF(J807="Level",INDEX($M807:$S807,AC807+1),INDEX($M807:$S807,AC807)),"")</f>
        <v/>
      </c>
      <c r="AH807" s="17" cm="1">
        <f t="array" ref="AH807">IFERROR(IF(J807="Level",INDEX($M807:$S807,AD807+1),INDEX($M807:$S807,AD807)),"")</f>
        <v>0</v>
      </c>
      <c r="AI807" s="17" t="str" cm="1">
        <f t="array" ref="AI807">IFERROR(INDEX($M807:$S807,AE807),"")</f>
        <v/>
      </c>
      <c r="AJ807" s="17" t="str" cm="1">
        <f t="array" ref="AJ807">IFERROR(INDEX($M807:$S807,AF807),"")</f>
        <v/>
      </c>
      <c r="AK807" s="17" t="str" cm="1">
        <f t="array" ref="AK807">IFERROR(IF(J807="Level",INDEX($T807:$Z807,AC807+1),INDEX($T807:$Z807,AC807)),"")</f>
        <v/>
      </c>
      <c r="AL807" s="17" cm="1">
        <f t="array" ref="AL807">IFERROR(IF(J807="Level",INDEX($T807:$Z807,AD807+1),INDEX($T807:$Z807,AD807)),"")</f>
        <v>0</v>
      </c>
      <c r="AM807" s="17" t="str" cm="1">
        <f t="array" ref="AM807">IFERROR(INDEX($T807:$Z807,AE807),"")</f>
        <v/>
      </c>
      <c r="AN807" s="17" t="str" cm="1">
        <f t="array" ref="AN807">IFERROR(INDEX($T807:$Z807,AF807),"")</f>
        <v/>
      </c>
    </row>
    <row r="808" spans="1:40" hidden="1" x14ac:dyDescent="0.2">
      <c r="A808" s="17" t="str">
        <f t="shared" si="72"/>
        <v>PhD Accountancy (Part-Time): PRP6SBESBE02</v>
      </c>
      <c r="B808" s="11" t="s">
        <v>3801</v>
      </c>
      <c r="C808" s="11" t="s">
        <v>32964</v>
      </c>
      <c r="D808" s="11" t="s">
        <v>3802</v>
      </c>
      <c r="E808" s="11" t="s">
        <v>341</v>
      </c>
      <c r="F808" s="11" t="s">
        <v>82</v>
      </c>
      <c r="G808" s="11" t="s">
        <v>32188</v>
      </c>
      <c r="H808" s="11" t="s">
        <v>72</v>
      </c>
      <c r="I808" s="11">
        <v>0</v>
      </c>
      <c r="J808" s="11" t="s">
        <v>32168</v>
      </c>
      <c r="K808" s="11" t="s">
        <v>32168</v>
      </c>
      <c r="L808" s="11">
        <v>0</v>
      </c>
      <c r="M808" s="11">
        <v>0</v>
      </c>
      <c r="N808" s="11">
        <v>0</v>
      </c>
      <c r="O808" s="11">
        <v>0</v>
      </c>
      <c r="P808" s="11">
        <v>0</v>
      </c>
      <c r="Q808" s="11">
        <v>0</v>
      </c>
      <c r="R808" s="11">
        <v>0</v>
      </c>
      <c r="S808" s="11">
        <v>0</v>
      </c>
      <c r="T808" s="11">
        <v>0</v>
      </c>
      <c r="U808" s="11">
        <v>0</v>
      </c>
      <c r="V808" s="11">
        <v>0</v>
      </c>
      <c r="W808" s="11">
        <v>0</v>
      </c>
      <c r="X808" s="11">
        <v>0</v>
      </c>
      <c r="Y808" s="11">
        <v>0</v>
      </c>
      <c r="Z808" s="11">
        <v>0</v>
      </c>
      <c r="AA808" s="12" t="s">
        <v>32952</v>
      </c>
      <c r="AB808" s="17" t="str">
        <f t="shared" si="73"/>
        <v>Programme is not compatible with this tool</v>
      </c>
      <c r="AC808" s="17" t="str">
        <f t="shared" si="74"/>
        <v/>
      </c>
      <c r="AD808" s="17">
        <f t="shared" si="75"/>
        <v>6</v>
      </c>
      <c r="AE808" s="17" t="str">
        <f t="shared" si="76"/>
        <v/>
      </c>
      <c r="AF808" s="17" t="str">
        <f t="shared" si="77"/>
        <v/>
      </c>
      <c r="AG808" s="17" t="str" cm="1">
        <f t="array" ref="AG808">IFERROR(IF(J808="Level",INDEX($M808:$S808,AC808+1),INDEX($M808:$S808,AC808)),"")</f>
        <v/>
      </c>
      <c r="AH808" s="17" cm="1">
        <f t="array" ref="AH808">IFERROR(IF(J808="Level",INDEX($M808:$S808,AD808+1),INDEX($M808:$S808,AD808)),"")</f>
        <v>0</v>
      </c>
      <c r="AI808" s="17" t="str" cm="1">
        <f t="array" ref="AI808">IFERROR(INDEX($M808:$S808,AE808),"")</f>
        <v/>
      </c>
      <c r="AJ808" s="17" t="str" cm="1">
        <f t="array" ref="AJ808">IFERROR(INDEX($M808:$S808,AF808),"")</f>
        <v/>
      </c>
      <c r="AK808" s="17" t="str" cm="1">
        <f t="array" ref="AK808">IFERROR(IF(J808="Level",INDEX($T808:$Z808,AC808+1),INDEX($T808:$Z808,AC808)),"")</f>
        <v/>
      </c>
      <c r="AL808" s="17" cm="1">
        <f t="array" ref="AL808">IFERROR(IF(J808="Level",INDEX($T808:$Z808,AD808+1),INDEX($T808:$Z808,AD808)),"")</f>
        <v>0</v>
      </c>
      <c r="AM808" s="17" t="str" cm="1">
        <f t="array" ref="AM808">IFERROR(INDEX($T808:$Z808,AE808),"")</f>
        <v/>
      </c>
      <c r="AN808" s="17" t="str" cm="1">
        <f t="array" ref="AN808">IFERROR(INDEX($T808:$Z808,AF808),"")</f>
        <v/>
      </c>
    </row>
    <row r="809" spans="1:40" hidden="1" x14ac:dyDescent="0.2">
      <c r="A809" s="17" t="str">
        <f t="shared" si="72"/>
        <v>MPhil Geography H (Part-Time) - Cornwall: PRH4GOAGOACA</v>
      </c>
      <c r="B809" s="11" t="s">
        <v>2863</v>
      </c>
      <c r="C809" s="11" t="s">
        <v>32964</v>
      </c>
      <c r="D809" s="11" t="s">
        <v>32588</v>
      </c>
      <c r="E809" s="11" t="s">
        <v>313</v>
      </c>
      <c r="F809" s="11" t="s">
        <v>82</v>
      </c>
      <c r="G809" s="11" t="s">
        <v>32188</v>
      </c>
      <c r="H809" s="11" t="s">
        <v>72</v>
      </c>
      <c r="I809" s="11">
        <v>0</v>
      </c>
      <c r="J809" s="11" t="s">
        <v>32168</v>
      </c>
      <c r="K809" s="11" t="s">
        <v>32168</v>
      </c>
      <c r="L809" s="11">
        <v>0</v>
      </c>
      <c r="M809" s="11">
        <v>0</v>
      </c>
      <c r="N809" s="11">
        <v>0</v>
      </c>
      <c r="O809" s="11">
        <v>0</v>
      </c>
      <c r="P809" s="11">
        <v>0</v>
      </c>
      <c r="Q809" s="11">
        <v>0</v>
      </c>
      <c r="R809" s="11">
        <v>0</v>
      </c>
      <c r="S809" s="11">
        <v>0</v>
      </c>
      <c r="T809" s="11">
        <v>0</v>
      </c>
      <c r="U809" s="11">
        <v>0</v>
      </c>
      <c r="V809" s="11">
        <v>0</v>
      </c>
      <c r="W809" s="11">
        <v>0</v>
      </c>
      <c r="X809" s="11">
        <v>0</v>
      </c>
      <c r="Y809" s="11">
        <v>0</v>
      </c>
      <c r="Z809" s="11">
        <v>0</v>
      </c>
      <c r="AA809" s="12" t="s">
        <v>32952</v>
      </c>
      <c r="AB809" s="17" t="str">
        <f t="shared" si="73"/>
        <v>Programme is not compatible with this tool</v>
      </c>
      <c r="AC809" s="17" t="str">
        <f t="shared" si="74"/>
        <v/>
      </c>
      <c r="AD809" s="17">
        <f t="shared" si="75"/>
        <v>6</v>
      </c>
      <c r="AE809" s="17" t="str">
        <f t="shared" si="76"/>
        <v/>
      </c>
      <c r="AF809" s="17" t="str">
        <f t="shared" si="77"/>
        <v/>
      </c>
      <c r="AG809" s="17" t="str" cm="1">
        <f t="array" ref="AG809">IFERROR(IF(J809="Level",INDEX($M809:$S809,AC809+1),INDEX($M809:$S809,AC809)),"")</f>
        <v/>
      </c>
      <c r="AH809" s="17" cm="1">
        <f t="array" ref="AH809">IFERROR(IF(J809="Level",INDEX($M809:$S809,AD809+1),INDEX($M809:$S809,AD809)),"")</f>
        <v>0</v>
      </c>
      <c r="AI809" s="17" t="str" cm="1">
        <f t="array" ref="AI809">IFERROR(INDEX($M809:$S809,AE809),"")</f>
        <v/>
      </c>
      <c r="AJ809" s="17" t="str" cm="1">
        <f t="array" ref="AJ809">IFERROR(INDEX($M809:$S809,AF809),"")</f>
        <v/>
      </c>
      <c r="AK809" s="17" t="str" cm="1">
        <f t="array" ref="AK809">IFERROR(IF(J809="Level",INDEX($T809:$Z809,AC809+1),INDEX($T809:$Z809,AC809)),"")</f>
        <v/>
      </c>
      <c r="AL809" s="17" cm="1">
        <f t="array" ref="AL809">IFERROR(IF(J809="Level",INDEX($T809:$Z809,AD809+1),INDEX($T809:$Z809,AD809)),"")</f>
        <v>0</v>
      </c>
      <c r="AM809" s="17" t="str" cm="1">
        <f t="array" ref="AM809">IFERROR(INDEX($T809:$Z809,AE809),"")</f>
        <v/>
      </c>
      <c r="AN809" s="17" t="str" cm="1">
        <f t="array" ref="AN809">IFERROR(INDEX($T809:$Z809,AF809),"")</f>
        <v/>
      </c>
    </row>
    <row r="810" spans="1:40" hidden="1" x14ac:dyDescent="0.2">
      <c r="A810" s="17" t="str">
        <f t="shared" si="72"/>
        <v>MPhil Sustainable Futures (Part-Time) - Cornwall: PRH4GOAGOACB</v>
      </c>
      <c r="B810" s="11" t="s">
        <v>2864</v>
      </c>
      <c r="C810" s="11" t="s">
        <v>32964</v>
      </c>
      <c r="D810" s="11" t="s">
        <v>32477</v>
      </c>
      <c r="E810" s="11" t="s">
        <v>313</v>
      </c>
      <c r="F810" s="11" t="s">
        <v>82</v>
      </c>
      <c r="G810" s="11" t="s">
        <v>32188</v>
      </c>
      <c r="H810" s="11" t="s">
        <v>72</v>
      </c>
      <c r="I810" s="11">
        <v>0</v>
      </c>
      <c r="J810" s="11" t="s">
        <v>32168</v>
      </c>
      <c r="K810" s="11" t="s">
        <v>32168</v>
      </c>
      <c r="L810" s="11">
        <v>0</v>
      </c>
      <c r="M810" s="11">
        <v>0</v>
      </c>
      <c r="N810" s="11">
        <v>0</v>
      </c>
      <c r="O810" s="11">
        <v>0</v>
      </c>
      <c r="P810" s="11">
        <v>0</v>
      </c>
      <c r="Q810" s="11">
        <v>0</v>
      </c>
      <c r="R810" s="11">
        <v>0</v>
      </c>
      <c r="S810" s="11">
        <v>0</v>
      </c>
      <c r="T810" s="11">
        <v>0</v>
      </c>
      <c r="U810" s="11">
        <v>0</v>
      </c>
      <c r="V810" s="11">
        <v>0</v>
      </c>
      <c r="W810" s="11">
        <v>0</v>
      </c>
      <c r="X810" s="11">
        <v>0</v>
      </c>
      <c r="Y810" s="11">
        <v>0</v>
      </c>
      <c r="Z810" s="11">
        <v>0</v>
      </c>
      <c r="AA810" s="12" t="s">
        <v>32952</v>
      </c>
      <c r="AB810" s="17" t="str">
        <f t="shared" si="73"/>
        <v>Programme is not compatible with this tool</v>
      </c>
      <c r="AC810" s="17" t="str">
        <f t="shared" si="74"/>
        <v/>
      </c>
      <c r="AD810" s="17">
        <f t="shared" si="75"/>
        <v>6</v>
      </c>
      <c r="AE810" s="17" t="str">
        <f t="shared" si="76"/>
        <v/>
      </c>
      <c r="AF810" s="17" t="str">
        <f t="shared" si="77"/>
        <v/>
      </c>
      <c r="AG810" s="17" t="str" cm="1">
        <f t="array" ref="AG810">IFERROR(IF(J810="Level",INDEX($M810:$S810,AC810+1),INDEX($M810:$S810,AC810)),"")</f>
        <v/>
      </c>
      <c r="AH810" s="17" cm="1">
        <f t="array" ref="AH810">IFERROR(IF(J810="Level",INDEX($M810:$S810,AD810+1),INDEX($M810:$S810,AD810)),"")</f>
        <v>0</v>
      </c>
      <c r="AI810" s="17" t="str" cm="1">
        <f t="array" ref="AI810">IFERROR(INDEX($M810:$S810,AE810),"")</f>
        <v/>
      </c>
      <c r="AJ810" s="17" t="str" cm="1">
        <f t="array" ref="AJ810">IFERROR(INDEX($M810:$S810,AF810),"")</f>
        <v/>
      </c>
      <c r="AK810" s="17" t="str" cm="1">
        <f t="array" ref="AK810">IFERROR(IF(J810="Level",INDEX($T810:$Z810,AC810+1),INDEX($T810:$Z810,AC810)),"")</f>
        <v/>
      </c>
      <c r="AL810" s="17" cm="1">
        <f t="array" ref="AL810">IFERROR(IF(J810="Level",INDEX($T810:$Z810,AD810+1),INDEX($T810:$Z810,AD810)),"")</f>
        <v>0</v>
      </c>
      <c r="AM810" s="17" t="str" cm="1">
        <f t="array" ref="AM810">IFERROR(INDEX($T810:$Z810,AE810),"")</f>
        <v/>
      </c>
      <c r="AN810" s="17" t="str" cm="1">
        <f t="array" ref="AN810">IFERROR(INDEX($T810:$Z810,AF810),"")</f>
        <v/>
      </c>
    </row>
    <row r="811" spans="1:40" hidden="1" x14ac:dyDescent="0.2">
      <c r="A811" s="17" t="str">
        <f t="shared" si="72"/>
        <v>MPhil Geography P (Part-Time) - Cornwall: PRH4GOAGOACC</v>
      </c>
      <c r="B811" s="11" t="s">
        <v>2865</v>
      </c>
      <c r="C811" s="11" t="s">
        <v>32964</v>
      </c>
      <c r="D811" s="11" t="s">
        <v>32583</v>
      </c>
      <c r="E811" s="11" t="s">
        <v>313</v>
      </c>
      <c r="F811" s="11" t="s">
        <v>82</v>
      </c>
      <c r="G811" s="11" t="s">
        <v>32188</v>
      </c>
      <c r="H811" s="11" t="s">
        <v>72</v>
      </c>
      <c r="I811" s="11">
        <v>0</v>
      </c>
      <c r="J811" s="11" t="s">
        <v>32168</v>
      </c>
      <c r="K811" s="11" t="s">
        <v>32168</v>
      </c>
      <c r="L811" s="11">
        <v>0</v>
      </c>
      <c r="M811" s="11">
        <v>0</v>
      </c>
      <c r="N811" s="11">
        <v>0</v>
      </c>
      <c r="O811" s="11">
        <v>0</v>
      </c>
      <c r="P811" s="11">
        <v>0</v>
      </c>
      <c r="Q811" s="11">
        <v>0</v>
      </c>
      <c r="R811" s="11">
        <v>0</v>
      </c>
      <c r="S811" s="11">
        <v>0</v>
      </c>
      <c r="T811" s="11">
        <v>0</v>
      </c>
      <c r="U811" s="11">
        <v>0</v>
      </c>
      <c r="V811" s="11">
        <v>0</v>
      </c>
      <c r="W811" s="11">
        <v>0</v>
      </c>
      <c r="X811" s="11">
        <v>0</v>
      </c>
      <c r="Y811" s="11">
        <v>0</v>
      </c>
      <c r="Z811" s="11">
        <v>0</v>
      </c>
      <c r="AA811" s="12" t="s">
        <v>32952</v>
      </c>
      <c r="AB811" s="17" t="str">
        <f t="shared" si="73"/>
        <v>Programme is not compatible with this tool</v>
      </c>
      <c r="AC811" s="17" t="str">
        <f t="shared" si="74"/>
        <v/>
      </c>
      <c r="AD811" s="17">
        <f t="shared" si="75"/>
        <v>6</v>
      </c>
      <c r="AE811" s="17" t="str">
        <f t="shared" si="76"/>
        <v/>
      </c>
      <c r="AF811" s="17" t="str">
        <f t="shared" si="77"/>
        <v/>
      </c>
      <c r="AG811" s="17" t="str" cm="1">
        <f t="array" ref="AG811">IFERROR(IF(J811="Level",INDEX($M811:$S811,AC811+1),INDEX($M811:$S811,AC811)),"")</f>
        <v/>
      </c>
      <c r="AH811" s="17" cm="1">
        <f t="array" ref="AH811">IFERROR(IF(J811="Level",INDEX($M811:$S811,AD811+1),INDEX($M811:$S811,AD811)),"")</f>
        <v>0</v>
      </c>
      <c r="AI811" s="17" t="str" cm="1">
        <f t="array" ref="AI811">IFERROR(INDEX($M811:$S811,AE811),"")</f>
        <v/>
      </c>
      <c r="AJ811" s="17" t="str" cm="1">
        <f t="array" ref="AJ811">IFERROR(INDEX($M811:$S811,AF811),"")</f>
        <v/>
      </c>
      <c r="AK811" s="17" t="str" cm="1">
        <f t="array" ref="AK811">IFERROR(IF(J811="Level",INDEX($T811:$Z811,AC811+1),INDEX($T811:$Z811,AC811)),"")</f>
        <v/>
      </c>
      <c r="AL811" s="17" cm="1">
        <f t="array" ref="AL811">IFERROR(IF(J811="Level",INDEX($T811:$Z811,AD811+1),INDEX($T811:$Z811,AD811)),"")</f>
        <v>0</v>
      </c>
      <c r="AM811" s="17" t="str" cm="1">
        <f t="array" ref="AM811">IFERROR(INDEX($T811:$Z811,AE811),"")</f>
        <v/>
      </c>
      <c r="AN811" s="17" t="str" cm="1">
        <f t="array" ref="AN811">IFERROR(INDEX($T811:$Z811,AF811),"")</f>
        <v/>
      </c>
    </row>
    <row r="812" spans="1:40" hidden="1" x14ac:dyDescent="0.2">
      <c r="A812" s="17" t="str">
        <f t="shared" si="72"/>
        <v>MScbyRes Geography (Part-Time) - Cornwall: PRM4GOAGOACA</v>
      </c>
      <c r="B812" s="11" t="s">
        <v>3112</v>
      </c>
      <c r="C812" s="11" t="s">
        <v>32964</v>
      </c>
      <c r="D812" s="11" t="s">
        <v>3113</v>
      </c>
      <c r="E812" s="11" t="s">
        <v>313</v>
      </c>
      <c r="F812" s="11" t="s">
        <v>82</v>
      </c>
      <c r="G812" s="11" t="s">
        <v>32188</v>
      </c>
      <c r="H812" s="11" t="s">
        <v>72</v>
      </c>
      <c r="I812" s="11">
        <v>0</v>
      </c>
      <c r="J812" s="11" t="s">
        <v>32168</v>
      </c>
      <c r="K812" s="11" t="s">
        <v>32168</v>
      </c>
      <c r="L812" s="11">
        <v>0</v>
      </c>
      <c r="M812" s="11">
        <v>0</v>
      </c>
      <c r="N812" s="11">
        <v>0</v>
      </c>
      <c r="O812" s="11">
        <v>0</v>
      </c>
      <c r="P812" s="11">
        <v>0</v>
      </c>
      <c r="Q812" s="11">
        <v>0</v>
      </c>
      <c r="R812" s="11">
        <v>0</v>
      </c>
      <c r="S812" s="11">
        <v>0</v>
      </c>
      <c r="T812" s="11">
        <v>0</v>
      </c>
      <c r="U812" s="11">
        <v>0</v>
      </c>
      <c r="V812" s="11">
        <v>0</v>
      </c>
      <c r="W812" s="11">
        <v>0</v>
      </c>
      <c r="X812" s="11">
        <v>0</v>
      </c>
      <c r="Y812" s="11">
        <v>0</v>
      </c>
      <c r="Z812" s="11">
        <v>0</v>
      </c>
      <c r="AA812" s="12" t="s">
        <v>32952</v>
      </c>
      <c r="AB812" s="17" t="str">
        <f t="shared" si="73"/>
        <v>Programme is not compatible with this tool</v>
      </c>
      <c r="AC812" s="17" t="str">
        <f t="shared" si="74"/>
        <v/>
      </c>
      <c r="AD812" s="17">
        <f t="shared" si="75"/>
        <v>6</v>
      </c>
      <c r="AE812" s="17" t="str">
        <f t="shared" si="76"/>
        <v/>
      </c>
      <c r="AF812" s="17" t="str">
        <f t="shared" si="77"/>
        <v/>
      </c>
      <c r="AG812" s="17" t="str" cm="1">
        <f t="array" ref="AG812">IFERROR(IF(J812="Level",INDEX($M812:$S812,AC812+1),INDEX($M812:$S812,AC812)),"")</f>
        <v/>
      </c>
      <c r="AH812" s="17" cm="1">
        <f t="array" ref="AH812">IFERROR(IF(J812="Level",INDEX($M812:$S812,AD812+1),INDEX($M812:$S812,AD812)),"")</f>
        <v>0</v>
      </c>
      <c r="AI812" s="17" t="str" cm="1">
        <f t="array" ref="AI812">IFERROR(INDEX($M812:$S812,AE812),"")</f>
        <v/>
      </c>
      <c r="AJ812" s="17" t="str" cm="1">
        <f t="array" ref="AJ812">IFERROR(INDEX($M812:$S812,AF812),"")</f>
        <v/>
      </c>
      <c r="AK812" s="17" t="str" cm="1">
        <f t="array" ref="AK812">IFERROR(IF(J812="Level",INDEX($T812:$Z812,AC812+1),INDEX($T812:$Z812,AC812)),"")</f>
        <v/>
      </c>
      <c r="AL812" s="17" cm="1">
        <f t="array" ref="AL812">IFERROR(IF(J812="Level",INDEX($T812:$Z812,AD812+1),INDEX($T812:$Z812,AD812)),"")</f>
        <v>0</v>
      </c>
      <c r="AM812" s="17" t="str" cm="1">
        <f t="array" ref="AM812">IFERROR(INDEX($T812:$Z812,AE812),"")</f>
        <v/>
      </c>
      <c r="AN812" s="17" t="str" cm="1">
        <f t="array" ref="AN812">IFERROR(INDEX($T812:$Z812,AF812),"")</f>
        <v/>
      </c>
    </row>
    <row r="813" spans="1:40" hidden="1" x14ac:dyDescent="0.2">
      <c r="A813" s="17" t="str">
        <f t="shared" si="72"/>
        <v>MScbyRes Human Geography (Part-Time) - Cornwall: PRM4GOAGOACB</v>
      </c>
      <c r="B813" s="11" t="s">
        <v>3114</v>
      </c>
      <c r="C813" s="11" t="s">
        <v>32964</v>
      </c>
      <c r="D813" s="11" t="s">
        <v>3115</v>
      </c>
      <c r="E813" s="11" t="s">
        <v>313</v>
      </c>
      <c r="F813" s="11" t="s">
        <v>82</v>
      </c>
      <c r="G813" s="11" t="s">
        <v>32188</v>
      </c>
      <c r="H813" s="11" t="s">
        <v>72</v>
      </c>
      <c r="I813" s="11">
        <v>0</v>
      </c>
      <c r="J813" s="11" t="s">
        <v>32168</v>
      </c>
      <c r="K813" s="11" t="s">
        <v>32168</v>
      </c>
      <c r="L813" s="11">
        <v>0</v>
      </c>
      <c r="M813" s="11">
        <v>0</v>
      </c>
      <c r="N813" s="11">
        <v>0</v>
      </c>
      <c r="O813" s="11">
        <v>0</v>
      </c>
      <c r="P813" s="11">
        <v>0</v>
      </c>
      <c r="Q813" s="11">
        <v>0</v>
      </c>
      <c r="R813" s="11">
        <v>0</v>
      </c>
      <c r="S813" s="11">
        <v>0</v>
      </c>
      <c r="T813" s="11">
        <v>0</v>
      </c>
      <c r="U813" s="11">
        <v>0</v>
      </c>
      <c r="V813" s="11">
        <v>0</v>
      </c>
      <c r="W813" s="11">
        <v>0</v>
      </c>
      <c r="X813" s="11">
        <v>0</v>
      </c>
      <c r="Y813" s="11">
        <v>0</v>
      </c>
      <c r="Z813" s="11">
        <v>0</v>
      </c>
      <c r="AA813" s="12" t="s">
        <v>32952</v>
      </c>
      <c r="AB813" s="17" t="str">
        <f t="shared" si="73"/>
        <v>Programme is not compatible with this tool</v>
      </c>
      <c r="AC813" s="17" t="str">
        <f t="shared" si="74"/>
        <v/>
      </c>
      <c r="AD813" s="17">
        <f t="shared" si="75"/>
        <v>6</v>
      </c>
      <c r="AE813" s="17" t="str">
        <f t="shared" si="76"/>
        <v/>
      </c>
      <c r="AF813" s="17" t="str">
        <f t="shared" si="77"/>
        <v/>
      </c>
      <c r="AG813" s="17" t="str" cm="1">
        <f t="array" ref="AG813">IFERROR(IF(J813="Level",INDEX($M813:$S813,AC813+1),INDEX($M813:$S813,AC813)),"")</f>
        <v/>
      </c>
      <c r="AH813" s="17" cm="1">
        <f t="array" ref="AH813">IFERROR(IF(J813="Level",INDEX($M813:$S813,AD813+1),INDEX($M813:$S813,AD813)),"")</f>
        <v>0</v>
      </c>
      <c r="AI813" s="17" t="str" cm="1">
        <f t="array" ref="AI813">IFERROR(INDEX($M813:$S813,AE813),"")</f>
        <v/>
      </c>
      <c r="AJ813" s="17" t="str" cm="1">
        <f t="array" ref="AJ813">IFERROR(INDEX($M813:$S813,AF813),"")</f>
        <v/>
      </c>
      <c r="AK813" s="17" t="str" cm="1">
        <f t="array" ref="AK813">IFERROR(IF(J813="Level",INDEX($T813:$Z813,AC813+1),INDEX($T813:$Z813,AC813)),"")</f>
        <v/>
      </c>
      <c r="AL813" s="17" cm="1">
        <f t="array" ref="AL813">IFERROR(IF(J813="Level",INDEX($T813:$Z813,AD813+1),INDEX($T813:$Z813,AD813)),"")</f>
        <v>0</v>
      </c>
      <c r="AM813" s="17" t="str" cm="1">
        <f t="array" ref="AM813">IFERROR(INDEX($T813:$Z813,AE813),"")</f>
        <v/>
      </c>
      <c r="AN813" s="17" t="str" cm="1">
        <f t="array" ref="AN813">IFERROR(INDEX($T813:$Z813,AF813),"")</f>
        <v/>
      </c>
    </row>
    <row r="814" spans="1:40" hidden="1" x14ac:dyDescent="0.2">
      <c r="A814" s="17" t="str">
        <f t="shared" si="72"/>
        <v>MScbyRes Physical Geography (Part-Time) - Cornwall: PRM4GOAGOACC</v>
      </c>
      <c r="B814" s="11" t="s">
        <v>3116</v>
      </c>
      <c r="C814" s="11" t="s">
        <v>32964</v>
      </c>
      <c r="D814" s="11" t="s">
        <v>32386</v>
      </c>
      <c r="E814" s="11" t="s">
        <v>313</v>
      </c>
      <c r="F814" s="11" t="s">
        <v>82</v>
      </c>
      <c r="G814" s="11" t="s">
        <v>32188</v>
      </c>
      <c r="H814" s="11" t="s">
        <v>72</v>
      </c>
      <c r="I814" s="11">
        <v>0</v>
      </c>
      <c r="J814" s="11" t="s">
        <v>32168</v>
      </c>
      <c r="K814" s="11" t="s">
        <v>32168</v>
      </c>
      <c r="L814" s="11">
        <v>0</v>
      </c>
      <c r="M814" s="11">
        <v>0</v>
      </c>
      <c r="N814" s="11">
        <v>0</v>
      </c>
      <c r="O814" s="11">
        <v>0</v>
      </c>
      <c r="P814" s="11">
        <v>0</v>
      </c>
      <c r="Q814" s="11">
        <v>0</v>
      </c>
      <c r="R814" s="11">
        <v>0</v>
      </c>
      <c r="S814" s="11">
        <v>0</v>
      </c>
      <c r="T814" s="11">
        <v>0</v>
      </c>
      <c r="U814" s="11">
        <v>0</v>
      </c>
      <c r="V814" s="11">
        <v>0</v>
      </c>
      <c r="W814" s="11">
        <v>0</v>
      </c>
      <c r="X814" s="11">
        <v>0</v>
      </c>
      <c r="Y814" s="11">
        <v>0</v>
      </c>
      <c r="Z814" s="11">
        <v>0</v>
      </c>
      <c r="AA814" s="12" t="s">
        <v>32952</v>
      </c>
      <c r="AB814" s="17" t="str">
        <f t="shared" si="73"/>
        <v>Programme is not compatible with this tool</v>
      </c>
      <c r="AC814" s="17" t="str">
        <f t="shared" si="74"/>
        <v/>
      </c>
      <c r="AD814" s="17">
        <f t="shared" si="75"/>
        <v>6</v>
      </c>
      <c r="AE814" s="17" t="str">
        <f t="shared" si="76"/>
        <v/>
      </c>
      <c r="AF814" s="17" t="str">
        <f t="shared" si="77"/>
        <v/>
      </c>
      <c r="AG814" s="17" t="str" cm="1">
        <f t="array" ref="AG814">IFERROR(IF(J814="Level",INDEX($M814:$S814,AC814+1),INDEX($M814:$S814,AC814)),"")</f>
        <v/>
      </c>
      <c r="AH814" s="17" cm="1">
        <f t="array" ref="AH814">IFERROR(IF(J814="Level",INDEX($M814:$S814,AD814+1),INDEX($M814:$S814,AD814)),"")</f>
        <v>0</v>
      </c>
      <c r="AI814" s="17" t="str" cm="1">
        <f t="array" ref="AI814">IFERROR(INDEX($M814:$S814,AE814),"")</f>
        <v/>
      </c>
      <c r="AJ814" s="17" t="str" cm="1">
        <f t="array" ref="AJ814">IFERROR(INDEX($M814:$S814,AF814),"")</f>
        <v/>
      </c>
      <c r="AK814" s="17" t="str" cm="1">
        <f t="array" ref="AK814">IFERROR(IF(J814="Level",INDEX($T814:$Z814,AC814+1),INDEX($T814:$Z814,AC814)),"")</f>
        <v/>
      </c>
      <c r="AL814" s="17" cm="1">
        <f t="array" ref="AL814">IFERROR(IF(J814="Level",INDEX($T814:$Z814,AD814+1),INDEX($T814:$Z814,AD814)),"")</f>
        <v>0</v>
      </c>
      <c r="AM814" s="17" t="str" cm="1">
        <f t="array" ref="AM814">IFERROR(INDEX($T814:$Z814,AE814),"")</f>
        <v/>
      </c>
      <c r="AN814" s="17" t="str" cm="1">
        <f t="array" ref="AN814">IFERROR(INDEX($T814:$Z814,AF814),"")</f>
        <v/>
      </c>
    </row>
    <row r="815" spans="1:40" hidden="1" x14ac:dyDescent="0.2">
      <c r="A815" s="17" t="str">
        <f t="shared" si="72"/>
        <v>PhD Geography H (Part-Time) - Cornwall: PRP6GOAGOACA</v>
      </c>
      <c r="B815" s="11" t="s">
        <v>3667</v>
      </c>
      <c r="C815" s="11" t="s">
        <v>32964</v>
      </c>
      <c r="D815" s="11" t="s">
        <v>3668</v>
      </c>
      <c r="E815" s="11" t="s">
        <v>313</v>
      </c>
      <c r="F815" s="11" t="s">
        <v>82</v>
      </c>
      <c r="G815" s="11" t="s">
        <v>32188</v>
      </c>
      <c r="H815" s="11" t="s">
        <v>72</v>
      </c>
      <c r="I815" s="11">
        <v>0</v>
      </c>
      <c r="J815" s="11" t="s">
        <v>32168</v>
      </c>
      <c r="K815" s="11" t="s">
        <v>32168</v>
      </c>
      <c r="L815" s="11">
        <v>0</v>
      </c>
      <c r="M815" s="11">
        <v>0</v>
      </c>
      <c r="N815" s="11">
        <v>0</v>
      </c>
      <c r="O815" s="11">
        <v>0</v>
      </c>
      <c r="P815" s="11">
        <v>0</v>
      </c>
      <c r="Q815" s="11">
        <v>0</v>
      </c>
      <c r="R815" s="11">
        <v>0</v>
      </c>
      <c r="S815" s="11">
        <v>0</v>
      </c>
      <c r="T815" s="11">
        <v>0</v>
      </c>
      <c r="U815" s="11">
        <v>0</v>
      </c>
      <c r="V815" s="11">
        <v>0</v>
      </c>
      <c r="W815" s="11">
        <v>0</v>
      </c>
      <c r="X815" s="11">
        <v>0</v>
      </c>
      <c r="Y815" s="11">
        <v>0</v>
      </c>
      <c r="Z815" s="11">
        <v>0</v>
      </c>
      <c r="AA815" s="12" t="s">
        <v>32952</v>
      </c>
      <c r="AB815" s="17" t="str">
        <f t="shared" si="73"/>
        <v>Programme is not compatible with this tool</v>
      </c>
      <c r="AC815" s="17" t="str">
        <f t="shared" si="74"/>
        <v/>
      </c>
      <c r="AD815" s="17">
        <f t="shared" si="75"/>
        <v>6</v>
      </c>
      <c r="AE815" s="17" t="str">
        <f t="shared" si="76"/>
        <v/>
      </c>
      <c r="AF815" s="17" t="str">
        <f t="shared" si="77"/>
        <v/>
      </c>
      <c r="AG815" s="17" t="str" cm="1">
        <f t="array" ref="AG815">IFERROR(IF(J815="Level",INDEX($M815:$S815,AC815+1),INDEX($M815:$S815,AC815)),"")</f>
        <v/>
      </c>
      <c r="AH815" s="17" cm="1">
        <f t="array" ref="AH815">IFERROR(IF(J815="Level",INDEX($M815:$S815,AD815+1),INDEX($M815:$S815,AD815)),"")</f>
        <v>0</v>
      </c>
      <c r="AI815" s="17" t="str" cm="1">
        <f t="array" ref="AI815">IFERROR(INDEX($M815:$S815,AE815),"")</f>
        <v/>
      </c>
      <c r="AJ815" s="17" t="str" cm="1">
        <f t="array" ref="AJ815">IFERROR(INDEX($M815:$S815,AF815),"")</f>
        <v/>
      </c>
      <c r="AK815" s="17" t="str" cm="1">
        <f t="array" ref="AK815">IFERROR(IF(J815="Level",INDEX($T815:$Z815,AC815+1),INDEX($T815:$Z815,AC815)),"")</f>
        <v/>
      </c>
      <c r="AL815" s="17" cm="1">
        <f t="array" ref="AL815">IFERROR(IF(J815="Level",INDEX($T815:$Z815,AD815+1),INDEX($T815:$Z815,AD815)),"")</f>
        <v>0</v>
      </c>
      <c r="AM815" s="17" t="str" cm="1">
        <f t="array" ref="AM815">IFERROR(INDEX($T815:$Z815,AE815),"")</f>
        <v/>
      </c>
      <c r="AN815" s="17" t="str" cm="1">
        <f t="array" ref="AN815">IFERROR(INDEX($T815:$Z815,AF815),"")</f>
        <v/>
      </c>
    </row>
    <row r="816" spans="1:40" hidden="1" x14ac:dyDescent="0.2">
      <c r="A816" s="17" t="str">
        <f t="shared" si="72"/>
        <v>PhD Sustainable Futures (Part-Time) - Cornwall: PRP6GOAGOACB</v>
      </c>
      <c r="B816" s="11" t="s">
        <v>3669</v>
      </c>
      <c r="C816" s="11" t="s">
        <v>32964</v>
      </c>
      <c r="D816" s="11" t="s">
        <v>3670</v>
      </c>
      <c r="E816" s="11" t="s">
        <v>313</v>
      </c>
      <c r="F816" s="11" t="s">
        <v>82</v>
      </c>
      <c r="G816" s="11" t="s">
        <v>32188</v>
      </c>
      <c r="H816" s="11" t="s">
        <v>72</v>
      </c>
      <c r="I816" s="11">
        <v>0</v>
      </c>
      <c r="J816" s="11" t="s">
        <v>32168</v>
      </c>
      <c r="K816" s="11" t="s">
        <v>32168</v>
      </c>
      <c r="L816" s="11">
        <v>0</v>
      </c>
      <c r="M816" s="11">
        <v>0</v>
      </c>
      <c r="N816" s="11">
        <v>0</v>
      </c>
      <c r="O816" s="11">
        <v>0</v>
      </c>
      <c r="P816" s="11">
        <v>0</v>
      </c>
      <c r="Q816" s="11">
        <v>0</v>
      </c>
      <c r="R816" s="11">
        <v>0</v>
      </c>
      <c r="S816" s="11">
        <v>0</v>
      </c>
      <c r="T816" s="11">
        <v>0</v>
      </c>
      <c r="U816" s="11">
        <v>0</v>
      </c>
      <c r="V816" s="11">
        <v>0</v>
      </c>
      <c r="W816" s="11">
        <v>0</v>
      </c>
      <c r="X816" s="11">
        <v>0</v>
      </c>
      <c r="Y816" s="11">
        <v>0</v>
      </c>
      <c r="Z816" s="11">
        <v>0</v>
      </c>
      <c r="AA816" s="12" t="s">
        <v>32952</v>
      </c>
      <c r="AB816" s="17" t="str">
        <f t="shared" si="73"/>
        <v>Programme is not compatible with this tool</v>
      </c>
      <c r="AC816" s="17" t="str">
        <f t="shared" si="74"/>
        <v/>
      </c>
      <c r="AD816" s="17">
        <f t="shared" si="75"/>
        <v>6</v>
      </c>
      <c r="AE816" s="17" t="str">
        <f t="shared" si="76"/>
        <v/>
      </c>
      <c r="AF816" s="17" t="str">
        <f t="shared" si="77"/>
        <v/>
      </c>
      <c r="AG816" s="17" t="str" cm="1">
        <f t="array" ref="AG816">IFERROR(IF(J816="Level",INDEX($M816:$S816,AC816+1),INDEX($M816:$S816,AC816)),"")</f>
        <v/>
      </c>
      <c r="AH816" s="17" cm="1">
        <f t="array" ref="AH816">IFERROR(IF(J816="Level",INDEX($M816:$S816,AD816+1),INDEX($M816:$S816,AD816)),"")</f>
        <v>0</v>
      </c>
      <c r="AI816" s="17" t="str" cm="1">
        <f t="array" ref="AI816">IFERROR(INDEX($M816:$S816,AE816),"")</f>
        <v/>
      </c>
      <c r="AJ816" s="17" t="str" cm="1">
        <f t="array" ref="AJ816">IFERROR(INDEX($M816:$S816,AF816),"")</f>
        <v/>
      </c>
      <c r="AK816" s="17" t="str" cm="1">
        <f t="array" ref="AK816">IFERROR(IF(J816="Level",INDEX($T816:$Z816,AC816+1),INDEX($T816:$Z816,AC816)),"")</f>
        <v/>
      </c>
      <c r="AL816" s="17" cm="1">
        <f t="array" ref="AL816">IFERROR(IF(J816="Level",INDEX($T816:$Z816,AD816+1),INDEX($T816:$Z816,AD816)),"")</f>
        <v>0</v>
      </c>
      <c r="AM816" s="17" t="str" cm="1">
        <f t="array" ref="AM816">IFERROR(INDEX($T816:$Z816,AE816),"")</f>
        <v/>
      </c>
      <c r="AN816" s="17" t="str" cm="1">
        <f t="array" ref="AN816">IFERROR(INDEX($T816:$Z816,AF816),"")</f>
        <v/>
      </c>
    </row>
    <row r="817" spans="1:40" hidden="1" x14ac:dyDescent="0.2">
      <c r="A817" s="17" t="str">
        <f t="shared" si="72"/>
        <v>PhD Geography P (Part-Time) - Cornwall: PRP6GOAGOACC</v>
      </c>
      <c r="B817" s="11" t="s">
        <v>3671</v>
      </c>
      <c r="C817" s="11" t="s">
        <v>32964</v>
      </c>
      <c r="D817" s="11" t="s">
        <v>3672</v>
      </c>
      <c r="E817" s="11" t="s">
        <v>313</v>
      </c>
      <c r="F817" s="11" t="s">
        <v>82</v>
      </c>
      <c r="G817" s="11" t="s">
        <v>32188</v>
      </c>
      <c r="H817" s="11" t="s">
        <v>72</v>
      </c>
      <c r="I817" s="11">
        <v>0</v>
      </c>
      <c r="J817" s="11" t="s">
        <v>32168</v>
      </c>
      <c r="K817" s="11" t="s">
        <v>32168</v>
      </c>
      <c r="L817" s="11">
        <v>0</v>
      </c>
      <c r="M817" s="11">
        <v>0</v>
      </c>
      <c r="N817" s="11">
        <v>0</v>
      </c>
      <c r="O817" s="11">
        <v>0</v>
      </c>
      <c r="P817" s="11">
        <v>0</v>
      </c>
      <c r="Q817" s="11">
        <v>0</v>
      </c>
      <c r="R817" s="11">
        <v>0</v>
      </c>
      <c r="S817" s="11">
        <v>0</v>
      </c>
      <c r="T817" s="11">
        <v>0</v>
      </c>
      <c r="U817" s="11">
        <v>0</v>
      </c>
      <c r="V817" s="11">
        <v>0</v>
      </c>
      <c r="W817" s="11">
        <v>0</v>
      </c>
      <c r="X817" s="11">
        <v>0</v>
      </c>
      <c r="Y817" s="11">
        <v>0</v>
      </c>
      <c r="Z817" s="11">
        <v>0</v>
      </c>
      <c r="AA817" s="12" t="s">
        <v>32952</v>
      </c>
      <c r="AB817" s="17" t="str">
        <f t="shared" si="73"/>
        <v>Programme is not compatible with this tool</v>
      </c>
      <c r="AC817" s="17" t="str">
        <f t="shared" si="74"/>
        <v/>
      </c>
      <c r="AD817" s="17">
        <f t="shared" si="75"/>
        <v>6</v>
      </c>
      <c r="AE817" s="17" t="str">
        <f t="shared" si="76"/>
        <v/>
      </c>
      <c r="AF817" s="17" t="str">
        <f t="shared" si="77"/>
        <v/>
      </c>
      <c r="AG817" s="17" t="str" cm="1">
        <f t="array" ref="AG817">IFERROR(IF(J817="Level",INDEX($M817:$S817,AC817+1),INDEX($M817:$S817,AC817)),"")</f>
        <v/>
      </c>
      <c r="AH817" s="17" cm="1">
        <f t="array" ref="AH817">IFERROR(IF(J817="Level",INDEX($M817:$S817,AD817+1),INDEX($M817:$S817,AD817)),"")</f>
        <v>0</v>
      </c>
      <c r="AI817" s="17" t="str" cm="1">
        <f t="array" ref="AI817">IFERROR(INDEX($M817:$S817,AE817),"")</f>
        <v/>
      </c>
      <c r="AJ817" s="17" t="str" cm="1">
        <f t="array" ref="AJ817">IFERROR(INDEX($M817:$S817,AF817),"")</f>
        <v/>
      </c>
      <c r="AK817" s="17" t="str" cm="1">
        <f t="array" ref="AK817">IFERROR(IF(J817="Level",INDEX($T817:$Z817,AC817+1),INDEX($T817:$Z817,AC817)),"")</f>
        <v/>
      </c>
      <c r="AL817" s="17" cm="1">
        <f t="array" ref="AL817">IFERROR(IF(J817="Level",INDEX($T817:$Z817,AD817+1),INDEX($T817:$Z817,AD817)),"")</f>
        <v>0</v>
      </c>
      <c r="AM817" s="17" t="str" cm="1">
        <f t="array" ref="AM817">IFERROR(INDEX($T817:$Z817,AE817),"")</f>
        <v/>
      </c>
      <c r="AN817" s="17" t="str" cm="1">
        <f t="array" ref="AN817">IFERROR(INDEX($T817:$Z817,AF817),"")</f>
        <v/>
      </c>
    </row>
    <row r="818" spans="1:40" hidden="1" x14ac:dyDescent="0.2">
      <c r="A818" s="17" t="str">
        <f t="shared" si="72"/>
        <v>MPhilbyPub Computer Science (Part-Time): PRH1ECSECS02</v>
      </c>
      <c r="B818" s="11" t="s">
        <v>2957</v>
      </c>
      <c r="C818" s="11" t="s">
        <v>32964</v>
      </c>
      <c r="D818" s="11" t="s">
        <v>2958</v>
      </c>
      <c r="E818" s="11" t="s">
        <v>420</v>
      </c>
      <c r="F818" s="11" t="s">
        <v>82</v>
      </c>
      <c r="G818" s="11" t="s">
        <v>32188</v>
      </c>
      <c r="H818" s="11" t="s">
        <v>72</v>
      </c>
      <c r="I818" s="11">
        <v>0</v>
      </c>
      <c r="J818" s="11" t="s">
        <v>32168</v>
      </c>
      <c r="K818" s="11" t="s">
        <v>32168</v>
      </c>
      <c r="L818" s="11">
        <v>0</v>
      </c>
      <c r="M818" s="11">
        <v>0</v>
      </c>
      <c r="N818" s="11">
        <v>0</v>
      </c>
      <c r="O818" s="11">
        <v>0</v>
      </c>
      <c r="P818" s="11">
        <v>0</v>
      </c>
      <c r="Q818" s="11">
        <v>0</v>
      </c>
      <c r="R818" s="11">
        <v>0</v>
      </c>
      <c r="S818" s="11">
        <v>0</v>
      </c>
      <c r="T818" s="11">
        <v>0</v>
      </c>
      <c r="U818" s="11">
        <v>0</v>
      </c>
      <c r="V818" s="11">
        <v>0</v>
      </c>
      <c r="W818" s="11">
        <v>0</v>
      </c>
      <c r="X818" s="11">
        <v>0</v>
      </c>
      <c r="Y818" s="11">
        <v>0</v>
      </c>
      <c r="Z818" s="11">
        <v>0</v>
      </c>
      <c r="AA818" s="12" t="s">
        <v>32952</v>
      </c>
      <c r="AB818" s="17" t="str">
        <f t="shared" si="73"/>
        <v>Programme is not compatible with this tool</v>
      </c>
      <c r="AC818" s="17" t="str">
        <f t="shared" si="74"/>
        <v/>
      </c>
      <c r="AD818" s="17">
        <f t="shared" si="75"/>
        <v>6</v>
      </c>
      <c r="AE818" s="17" t="str">
        <f t="shared" si="76"/>
        <v/>
      </c>
      <c r="AF818" s="17" t="str">
        <f t="shared" si="77"/>
        <v/>
      </c>
      <c r="AG818" s="17" t="str" cm="1">
        <f t="array" ref="AG818">IFERROR(IF(J818="Level",INDEX($M818:$S818,AC818+1),INDEX($M818:$S818,AC818)),"")</f>
        <v/>
      </c>
      <c r="AH818" s="17" cm="1">
        <f t="array" ref="AH818">IFERROR(IF(J818="Level",INDEX($M818:$S818,AD818+1),INDEX($M818:$S818,AD818)),"")</f>
        <v>0</v>
      </c>
      <c r="AI818" s="17" t="str" cm="1">
        <f t="array" ref="AI818">IFERROR(INDEX($M818:$S818,AE818),"")</f>
        <v/>
      </c>
      <c r="AJ818" s="17" t="str" cm="1">
        <f t="array" ref="AJ818">IFERROR(INDEX($M818:$S818,AF818),"")</f>
        <v/>
      </c>
      <c r="AK818" s="17" t="str" cm="1">
        <f t="array" ref="AK818">IFERROR(IF(J818="Level",INDEX($T818:$Z818,AC818+1),INDEX($T818:$Z818,AC818)),"")</f>
        <v/>
      </c>
      <c r="AL818" s="17" cm="1">
        <f t="array" ref="AL818">IFERROR(IF(J818="Level",INDEX($T818:$Z818,AD818+1),INDEX($T818:$Z818,AD818)),"")</f>
        <v>0</v>
      </c>
      <c r="AM818" s="17" t="str" cm="1">
        <f t="array" ref="AM818">IFERROR(INDEX($T818:$Z818,AE818),"")</f>
        <v/>
      </c>
      <c r="AN818" s="17" t="str" cm="1">
        <f t="array" ref="AN818">IFERROR(INDEX($T818:$Z818,AF818),"")</f>
        <v/>
      </c>
    </row>
    <row r="819" spans="1:40" hidden="1" x14ac:dyDescent="0.2">
      <c r="A819" s="17" t="str">
        <f t="shared" si="72"/>
        <v>MPhil Computer Science (Part-Time): PRH4ECSECS02</v>
      </c>
      <c r="B819" s="11" t="s">
        <v>2817</v>
      </c>
      <c r="C819" s="11" t="s">
        <v>32964</v>
      </c>
      <c r="D819" s="11" t="s">
        <v>32633</v>
      </c>
      <c r="E819" s="11" t="s">
        <v>420</v>
      </c>
      <c r="F819" s="11" t="s">
        <v>82</v>
      </c>
      <c r="G819" s="11" t="s">
        <v>32188</v>
      </c>
      <c r="H819" s="11" t="s">
        <v>72</v>
      </c>
      <c r="I819" s="11">
        <v>0</v>
      </c>
      <c r="J819" s="11" t="s">
        <v>32168</v>
      </c>
      <c r="K819" s="11" t="s">
        <v>32168</v>
      </c>
      <c r="L819" s="11">
        <v>0</v>
      </c>
      <c r="M819" s="11">
        <v>0</v>
      </c>
      <c r="N819" s="11">
        <v>0</v>
      </c>
      <c r="O819" s="11">
        <v>0</v>
      </c>
      <c r="P819" s="11">
        <v>0</v>
      </c>
      <c r="Q819" s="11">
        <v>0</v>
      </c>
      <c r="R819" s="11">
        <v>0</v>
      </c>
      <c r="S819" s="11">
        <v>0</v>
      </c>
      <c r="T819" s="11">
        <v>0</v>
      </c>
      <c r="U819" s="11">
        <v>0</v>
      </c>
      <c r="V819" s="11">
        <v>0</v>
      </c>
      <c r="W819" s="11">
        <v>0</v>
      </c>
      <c r="X819" s="11">
        <v>0</v>
      </c>
      <c r="Y819" s="11">
        <v>0</v>
      </c>
      <c r="Z819" s="11">
        <v>0</v>
      </c>
      <c r="AA819" s="12" t="s">
        <v>32952</v>
      </c>
      <c r="AB819" s="17" t="str">
        <f t="shared" si="73"/>
        <v>Programme is not compatible with this tool</v>
      </c>
      <c r="AC819" s="17" t="str">
        <f t="shared" si="74"/>
        <v/>
      </c>
      <c r="AD819" s="17">
        <f t="shared" si="75"/>
        <v>6</v>
      </c>
      <c r="AE819" s="17" t="str">
        <f t="shared" si="76"/>
        <v/>
      </c>
      <c r="AF819" s="17" t="str">
        <f t="shared" si="77"/>
        <v/>
      </c>
      <c r="AG819" s="17" t="str" cm="1">
        <f t="array" ref="AG819">IFERROR(IF(J819="Level",INDEX($M819:$S819,AC819+1),INDEX($M819:$S819,AC819)),"")</f>
        <v/>
      </c>
      <c r="AH819" s="17" cm="1">
        <f t="array" ref="AH819">IFERROR(IF(J819="Level",INDEX($M819:$S819,AD819+1),INDEX($M819:$S819,AD819)),"")</f>
        <v>0</v>
      </c>
      <c r="AI819" s="17" t="str" cm="1">
        <f t="array" ref="AI819">IFERROR(INDEX($M819:$S819,AE819),"")</f>
        <v/>
      </c>
      <c r="AJ819" s="17" t="str" cm="1">
        <f t="array" ref="AJ819">IFERROR(INDEX($M819:$S819,AF819),"")</f>
        <v/>
      </c>
      <c r="AK819" s="17" t="str" cm="1">
        <f t="array" ref="AK819">IFERROR(IF(J819="Level",INDEX($T819:$Z819,AC819+1),INDEX($T819:$Z819,AC819)),"")</f>
        <v/>
      </c>
      <c r="AL819" s="17" cm="1">
        <f t="array" ref="AL819">IFERROR(IF(J819="Level",INDEX($T819:$Z819,AD819+1),INDEX($T819:$Z819,AD819)),"")</f>
        <v>0</v>
      </c>
      <c r="AM819" s="17" t="str" cm="1">
        <f t="array" ref="AM819">IFERROR(INDEX($T819:$Z819,AE819),"")</f>
        <v/>
      </c>
      <c r="AN819" s="17" t="str" cm="1">
        <f t="array" ref="AN819">IFERROR(INDEX($T819:$Z819,AF819),"")</f>
        <v/>
      </c>
    </row>
    <row r="820" spans="1:40" hidden="1" x14ac:dyDescent="0.2">
      <c r="A820" s="17" t="str">
        <f t="shared" si="72"/>
        <v>MScbyRes Computer Science (Part-Time): PRM4ECSECS01</v>
      </c>
      <c r="B820" s="11" t="s">
        <v>3080</v>
      </c>
      <c r="C820" s="11" t="s">
        <v>32964</v>
      </c>
      <c r="D820" s="11" t="s">
        <v>3081</v>
      </c>
      <c r="E820" s="11" t="s">
        <v>420</v>
      </c>
      <c r="F820" s="11" t="s">
        <v>82</v>
      </c>
      <c r="G820" s="11" t="s">
        <v>32188</v>
      </c>
      <c r="H820" s="11" t="s">
        <v>72</v>
      </c>
      <c r="I820" s="11">
        <v>0</v>
      </c>
      <c r="J820" s="11" t="s">
        <v>32168</v>
      </c>
      <c r="K820" s="11" t="s">
        <v>32168</v>
      </c>
      <c r="L820" s="11">
        <v>0</v>
      </c>
      <c r="M820" s="11">
        <v>0</v>
      </c>
      <c r="N820" s="11">
        <v>0</v>
      </c>
      <c r="O820" s="11">
        <v>0</v>
      </c>
      <c r="P820" s="11">
        <v>0</v>
      </c>
      <c r="Q820" s="11">
        <v>0</v>
      </c>
      <c r="R820" s="11">
        <v>0</v>
      </c>
      <c r="S820" s="11">
        <v>0</v>
      </c>
      <c r="T820" s="11">
        <v>0</v>
      </c>
      <c r="U820" s="11">
        <v>0</v>
      </c>
      <c r="V820" s="11">
        <v>0</v>
      </c>
      <c r="W820" s="11">
        <v>0</v>
      </c>
      <c r="X820" s="11">
        <v>0</v>
      </c>
      <c r="Y820" s="11">
        <v>0</v>
      </c>
      <c r="Z820" s="11">
        <v>0</v>
      </c>
      <c r="AA820" s="12" t="s">
        <v>32952</v>
      </c>
      <c r="AB820" s="17" t="str">
        <f t="shared" si="73"/>
        <v>Programme is not compatible with this tool</v>
      </c>
      <c r="AC820" s="17" t="str">
        <f t="shared" si="74"/>
        <v/>
      </c>
      <c r="AD820" s="17">
        <f t="shared" si="75"/>
        <v>6</v>
      </c>
      <c r="AE820" s="17" t="str">
        <f t="shared" si="76"/>
        <v/>
      </c>
      <c r="AF820" s="17" t="str">
        <f t="shared" si="77"/>
        <v/>
      </c>
      <c r="AG820" s="17" t="str" cm="1">
        <f t="array" ref="AG820">IFERROR(IF(J820="Level",INDEX($M820:$S820,AC820+1),INDEX($M820:$S820,AC820)),"")</f>
        <v/>
      </c>
      <c r="AH820" s="17" cm="1">
        <f t="array" ref="AH820">IFERROR(IF(J820="Level",INDEX($M820:$S820,AD820+1),INDEX($M820:$S820,AD820)),"")</f>
        <v>0</v>
      </c>
      <c r="AI820" s="17" t="str" cm="1">
        <f t="array" ref="AI820">IFERROR(INDEX($M820:$S820,AE820),"")</f>
        <v/>
      </c>
      <c r="AJ820" s="17" t="str" cm="1">
        <f t="array" ref="AJ820">IFERROR(INDEX($M820:$S820,AF820),"")</f>
        <v/>
      </c>
      <c r="AK820" s="17" t="str" cm="1">
        <f t="array" ref="AK820">IFERROR(IF(J820="Level",INDEX($T820:$Z820,AC820+1),INDEX($T820:$Z820,AC820)),"")</f>
        <v/>
      </c>
      <c r="AL820" s="17" cm="1">
        <f t="array" ref="AL820">IFERROR(IF(J820="Level",INDEX($T820:$Z820,AD820+1),INDEX($T820:$Z820,AD820)),"")</f>
        <v>0</v>
      </c>
      <c r="AM820" s="17" t="str" cm="1">
        <f t="array" ref="AM820">IFERROR(INDEX($T820:$Z820,AE820),"")</f>
        <v/>
      </c>
      <c r="AN820" s="17" t="str" cm="1">
        <f t="array" ref="AN820">IFERROR(INDEX($T820:$Z820,AF820),"")</f>
        <v/>
      </c>
    </row>
    <row r="821" spans="1:40" hidden="1" x14ac:dyDescent="0.2">
      <c r="A821" s="17" t="str">
        <f t="shared" si="72"/>
        <v>PhD Computer Science (Part-Time): PRP6ECSECS03</v>
      </c>
      <c r="B821" s="11" t="s">
        <v>3586</v>
      </c>
      <c r="C821" s="11" t="s">
        <v>32964</v>
      </c>
      <c r="D821" s="11" t="s">
        <v>3587</v>
      </c>
      <c r="E821" s="11" t="s">
        <v>420</v>
      </c>
      <c r="F821" s="11" t="s">
        <v>82</v>
      </c>
      <c r="G821" s="11" t="s">
        <v>32188</v>
      </c>
      <c r="H821" s="11" t="s">
        <v>72</v>
      </c>
      <c r="I821" s="11">
        <v>0</v>
      </c>
      <c r="J821" s="11" t="s">
        <v>32168</v>
      </c>
      <c r="K821" s="11" t="s">
        <v>32168</v>
      </c>
      <c r="L821" s="11">
        <v>0</v>
      </c>
      <c r="M821" s="11">
        <v>0</v>
      </c>
      <c r="N821" s="11">
        <v>0</v>
      </c>
      <c r="O821" s="11">
        <v>0</v>
      </c>
      <c r="P821" s="11">
        <v>0</v>
      </c>
      <c r="Q821" s="11">
        <v>0</v>
      </c>
      <c r="R821" s="11">
        <v>0</v>
      </c>
      <c r="S821" s="11">
        <v>0</v>
      </c>
      <c r="T821" s="11">
        <v>0</v>
      </c>
      <c r="U821" s="11">
        <v>0</v>
      </c>
      <c r="V821" s="11">
        <v>0</v>
      </c>
      <c r="W821" s="11">
        <v>0</v>
      </c>
      <c r="X821" s="11">
        <v>0</v>
      </c>
      <c r="Y821" s="11">
        <v>0</v>
      </c>
      <c r="Z821" s="11">
        <v>0</v>
      </c>
      <c r="AA821" s="12" t="s">
        <v>32952</v>
      </c>
      <c r="AB821" s="17" t="str">
        <f t="shared" si="73"/>
        <v>Programme is not compatible with this tool</v>
      </c>
      <c r="AC821" s="17" t="str">
        <f t="shared" si="74"/>
        <v/>
      </c>
      <c r="AD821" s="17">
        <f t="shared" si="75"/>
        <v>6</v>
      </c>
      <c r="AE821" s="17" t="str">
        <f t="shared" si="76"/>
        <v/>
      </c>
      <c r="AF821" s="17" t="str">
        <f t="shared" si="77"/>
        <v/>
      </c>
      <c r="AG821" s="17" t="str" cm="1">
        <f t="array" ref="AG821">IFERROR(IF(J821="Level",INDEX($M821:$S821,AC821+1),INDEX($M821:$S821,AC821)),"")</f>
        <v/>
      </c>
      <c r="AH821" s="17" cm="1">
        <f t="array" ref="AH821">IFERROR(IF(J821="Level",INDEX($M821:$S821,AD821+1),INDEX($M821:$S821,AD821)),"")</f>
        <v>0</v>
      </c>
      <c r="AI821" s="17" t="str" cm="1">
        <f t="array" ref="AI821">IFERROR(INDEX($M821:$S821,AE821),"")</f>
        <v/>
      </c>
      <c r="AJ821" s="17" t="str" cm="1">
        <f t="array" ref="AJ821">IFERROR(INDEX($M821:$S821,AF821),"")</f>
        <v/>
      </c>
      <c r="AK821" s="17" t="str" cm="1">
        <f t="array" ref="AK821">IFERROR(IF(J821="Level",INDEX($T821:$Z821,AC821+1),INDEX($T821:$Z821,AC821)),"")</f>
        <v/>
      </c>
      <c r="AL821" s="17" cm="1">
        <f t="array" ref="AL821">IFERROR(IF(J821="Level",INDEX($T821:$Z821,AD821+1),INDEX($T821:$Z821,AD821)),"")</f>
        <v>0</v>
      </c>
      <c r="AM821" s="17" t="str" cm="1">
        <f t="array" ref="AM821">IFERROR(INDEX($T821:$Z821,AE821),"")</f>
        <v/>
      </c>
      <c r="AN821" s="17" t="str" cm="1">
        <f t="array" ref="AN821">IFERROR(INDEX($T821:$Z821,AF821),"")</f>
        <v/>
      </c>
    </row>
    <row r="822" spans="1:40" hidden="1" x14ac:dyDescent="0.2">
      <c r="A822" s="17" t="str">
        <f t="shared" si="72"/>
        <v>MPhil Biological Sciences (Part-Time) - Cornwall: PRH4BIOBIOCA</v>
      </c>
      <c r="B822" s="11" t="s">
        <v>2798</v>
      </c>
      <c r="C822" s="11" t="s">
        <v>32964</v>
      </c>
      <c r="D822" s="11" t="s">
        <v>32646</v>
      </c>
      <c r="E822" s="11" t="s">
        <v>133</v>
      </c>
      <c r="F822" s="11" t="s">
        <v>82</v>
      </c>
      <c r="G822" s="11" t="s">
        <v>32188</v>
      </c>
      <c r="H822" s="11" t="s">
        <v>72</v>
      </c>
      <c r="I822" s="11">
        <v>0</v>
      </c>
      <c r="J822" s="11" t="s">
        <v>32168</v>
      </c>
      <c r="K822" s="11" t="s">
        <v>32168</v>
      </c>
      <c r="L822" s="11">
        <v>0</v>
      </c>
      <c r="M822" s="11">
        <v>0</v>
      </c>
      <c r="N822" s="11">
        <v>0</v>
      </c>
      <c r="O822" s="11">
        <v>0</v>
      </c>
      <c r="P822" s="11">
        <v>0</v>
      </c>
      <c r="Q822" s="11">
        <v>0</v>
      </c>
      <c r="R822" s="11">
        <v>0</v>
      </c>
      <c r="S822" s="11">
        <v>0</v>
      </c>
      <c r="T822" s="11">
        <v>0</v>
      </c>
      <c r="U822" s="11">
        <v>0</v>
      </c>
      <c r="V822" s="11">
        <v>0</v>
      </c>
      <c r="W822" s="11">
        <v>0</v>
      </c>
      <c r="X822" s="11">
        <v>0</v>
      </c>
      <c r="Y822" s="11">
        <v>0</v>
      </c>
      <c r="Z822" s="11">
        <v>0</v>
      </c>
      <c r="AA822" s="12" t="s">
        <v>32952</v>
      </c>
      <c r="AB822" s="17" t="str">
        <f t="shared" si="73"/>
        <v>Programme is not compatible with this tool</v>
      </c>
      <c r="AC822" s="17" t="str">
        <f t="shared" si="74"/>
        <v/>
      </c>
      <c r="AD822" s="17">
        <f t="shared" si="75"/>
        <v>6</v>
      </c>
      <c r="AE822" s="17" t="str">
        <f t="shared" si="76"/>
        <v/>
      </c>
      <c r="AF822" s="17" t="str">
        <f t="shared" si="77"/>
        <v/>
      </c>
      <c r="AG822" s="17" t="str" cm="1">
        <f t="array" ref="AG822">IFERROR(IF(J822="Level",INDEX($M822:$S822,AC822+1),INDEX($M822:$S822,AC822)),"")</f>
        <v/>
      </c>
      <c r="AH822" s="17" cm="1">
        <f t="array" ref="AH822">IFERROR(IF(J822="Level",INDEX($M822:$S822,AD822+1),INDEX($M822:$S822,AD822)),"")</f>
        <v>0</v>
      </c>
      <c r="AI822" s="17" t="str" cm="1">
        <f t="array" ref="AI822">IFERROR(INDEX($M822:$S822,AE822),"")</f>
        <v/>
      </c>
      <c r="AJ822" s="17" t="str" cm="1">
        <f t="array" ref="AJ822">IFERROR(INDEX($M822:$S822,AF822),"")</f>
        <v/>
      </c>
      <c r="AK822" s="17" t="str" cm="1">
        <f t="array" ref="AK822">IFERROR(IF(J822="Level",INDEX($T822:$Z822,AC822+1),INDEX($T822:$Z822,AC822)),"")</f>
        <v/>
      </c>
      <c r="AL822" s="17" cm="1">
        <f t="array" ref="AL822">IFERROR(IF(J822="Level",INDEX($T822:$Z822,AD822+1),INDEX($T822:$Z822,AD822)),"")</f>
        <v>0</v>
      </c>
      <c r="AM822" s="17" t="str" cm="1">
        <f t="array" ref="AM822">IFERROR(INDEX($T822:$Z822,AE822),"")</f>
        <v/>
      </c>
      <c r="AN822" s="17" t="str" cm="1">
        <f t="array" ref="AN822">IFERROR(INDEX($T822:$Z822,AF822),"")</f>
        <v/>
      </c>
    </row>
    <row r="823" spans="1:40" ht="25.5" hidden="1" x14ac:dyDescent="0.2">
      <c r="A823" s="17" t="str">
        <f t="shared" si="72"/>
        <v>MPhil Biological Sciences (Part-Time, Split Site) - Cornwall: PRH4BIOBIOCC</v>
      </c>
      <c r="B823" s="11" t="s">
        <v>2799</v>
      </c>
      <c r="C823" s="11" t="s">
        <v>32964</v>
      </c>
      <c r="D823" s="11" t="s">
        <v>32643</v>
      </c>
      <c r="E823" s="11" t="s">
        <v>133</v>
      </c>
      <c r="F823" s="11" t="s">
        <v>82</v>
      </c>
      <c r="G823" s="11" t="s">
        <v>32188</v>
      </c>
      <c r="H823" s="11" t="s">
        <v>72</v>
      </c>
      <c r="I823" s="11">
        <v>0</v>
      </c>
      <c r="J823" s="11" t="s">
        <v>32168</v>
      </c>
      <c r="K823" s="11" t="s">
        <v>32168</v>
      </c>
      <c r="L823" s="11">
        <v>0</v>
      </c>
      <c r="M823" s="11">
        <v>0</v>
      </c>
      <c r="N823" s="11">
        <v>0</v>
      </c>
      <c r="O823" s="11">
        <v>0</v>
      </c>
      <c r="P823" s="11">
        <v>0</v>
      </c>
      <c r="Q823" s="11">
        <v>0</v>
      </c>
      <c r="R823" s="11">
        <v>0</v>
      </c>
      <c r="S823" s="11">
        <v>0</v>
      </c>
      <c r="T823" s="11">
        <v>0</v>
      </c>
      <c r="U823" s="11">
        <v>0</v>
      </c>
      <c r="V823" s="11">
        <v>0</v>
      </c>
      <c r="W823" s="11">
        <v>0</v>
      </c>
      <c r="X823" s="11">
        <v>0</v>
      </c>
      <c r="Y823" s="11">
        <v>0</v>
      </c>
      <c r="Z823" s="11">
        <v>0</v>
      </c>
      <c r="AA823" s="12" t="s">
        <v>32952</v>
      </c>
      <c r="AB823" s="17" t="str">
        <f t="shared" si="73"/>
        <v>Programme is not compatible with this tool</v>
      </c>
      <c r="AC823" s="17" t="str">
        <f t="shared" si="74"/>
        <v/>
      </c>
      <c r="AD823" s="17">
        <f t="shared" si="75"/>
        <v>6</v>
      </c>
      <c r="AE823" s="17" t="str">
        <f t="shared" si="76"/>
        <v/>
      </c>
      <c r="AF823" s="17" t="str">
        <f t="shared" si="77"/>
        <v/>
      </c>
      <c r="AG823" s="17" t="str" cm="1">
        <f t="array" ref="AG823">IFERROR(IF(J823="Level",INDEX($M823:$S823,AC823+1),INDEX($M823:$S823,AC823)),"")</f>
        <v/>
      </c>
      <c r="AH823" s="17" cm="1">
        <f t="array" ref="AH823">IFERROR(IF(J823="Level",INDEX($M823:$S823,AD823+1),INDEX($M823:$S823,AD823)),"")</f>
        <v>0</v>
      </c>
      <c r="AI823" s="17" t="str" cm="1">
        <f t="array" ref="AI823">IFERROR(INDEX($M823:$S823,AE823),"")</f>
        <v/>
      </c>
      <c r="AJ823" s="17" t="str" cm="1">
        <f t="array" ref="AJ823">IFERROR(INDEX($M823:$S823,AF823),"")</f>
        <v/>
      </c>
      <c r="AK823" s="17" t="str" cm="1">
        <f t="array" ref="AK823">IFERROR(IF(J823="Level",INDEX($T823:$Z823,AC823+1),INDEX($T823:$Z823,AC823)),"")</f>
        <v/>
      </c>
      <c r="AL823" s="17" cm="1">
        <f t="array" ref="AL823">IFERROR(IF(J823="Level",INDEX($T823:$Z823,AD823+1),INDEX($T823:$Z823,AD823)),"")</f>
        <v>0</v>
      </c>
      <c r="AM823" s="17" t="str" cm="1">
        <f t="array" ref="AM823">IFERROR(INDEX($T823:$Z823,AE823),"")</f>
        <v/>
      </c>
      <c r="AN823" s="17" t="str" cm="1">
        <f t="array" ref="AN823">IFERROR(INDEX($T823:$Z823,AF823),"")</f>
        <v/>
      </c>
    </row>
    <row r="824" spans="1:40" hidden="1" x14ac:dyDescent="0.2">
      <c r="A824" s="17" t="str">
        <f t="shared" si="72"/>
        <v>MScbyRes Biosciences (Part-Time) - Cornwall: PRM4BIOBIOCA</v>
      </c>
      <c r="B824" s="11" t="s">
        <v>3066</v>
      </c>
      <c r="C824" s="11" t="s">
        <v>32964</v>
      </c>
      <c r="D824" s="11" t="s">
        <v>3067</v>
      </c>
      <c r="E824" s="11" t="s">
        <v>133</v>
      </c>
      <c r="F824" s="11" t="s">
        <v>82</v>
      </c>
      <c r="G824" s="11" t="s">
        <v>32188</v>
      </c>
      <c r="H824" s="11" t="s">
        <v>72</v>
      </c>
      <c r="I824" s="11">
        <v>0</v>
      </c>
      <c r="J824" s="11" t="s">
        <v>32168</v>
      </c>
      <c r="K824" s="11" t="s">
        <v>32168</v>
      </c>
      <c r="L824" s="11">
        <v>0</v>
      </c>
      <c r="M824" s="11">
        <v>0</v>
      </c>
      <c r="N824" s="11">
        <v>0</v>
      </c>
      <c r="O824" s="11">
        <v>0</v>
      </c>
      <c r="P824" s="11">
        <v>0</v>
      </c>
      <c r="Q824" s="11">
        <v>0</v>
      </c>
      <c r="R824" s="11">
        <v>0</v>
      </c>
      <c r="S824" s="11">
        <v>0</v>
      </c>
      <c r="T824" s="11">
        <v>0</v>
      </c>
      <c r="U824" s="11">
        <v>0</v>
      </c>
      <c r="V824" s="11">
        <v>0</v>
      </c>
      <c r="W824" s="11">
        <v>0</v>
      </c>
      <c r="X824" s="11">
        <v>0</v>
      </c>
      <c r="Y824" s="11">
        <v>0</v>
      </c>
      <c r="Z824" s="11">
        <v>0</v>
      </c>
      <c r="AA824" s="12" t="s">
        <v>32952</v>
      </c>
      <c r="AB824" s="17" t="str">
        <f t="shared" si="73"/>
        <v>Programme is not compatible with this tool</v>
      </c>
      <c r="AC824" s="17" t="str">
        <f t="shared" si="74"/>
        <v/>
      </c>
      <c r="AD824" s="17">
        <f t="shared" si="75"/>
        <v>6</v>
      </c>
      <c r="AE824" s="17" t="str">
        <f t="shared" si="76"/>
        <v/>
      </c>
      <c r="AF824" s="17" t="str">
        <f t="shared" si="77"/>
        <v/>
      </c>
      <c r="AG824" s="17" t="str" cm="1">
        <f t="array" ref="AG824">IFERROR(IF(J824="Level",INDEX($M824:$S824,AC824+1),INDEX($M824:$S824,AC824)),"")</f>
        <v/>
      </c>
      <c r="AH824" s="17" cm="1">
        <f t="array" ref="AH824">IFERROR(IF(J824="Level",INDEX($M824:$S824,AD824+1),INDEX($M824:$S824,AD824)),"")</f>
        <v>0</v>
      </c>
      <c r="AI824" s="17" t="str" cm="1">
        <f t="array" ref="AI824">IFERROR(INDEX($M824:$S824,AE824),"")</f>
        <v/>
      </c>
      <c r="AJ824" s="17" t="str" cm="1">
        <f t="array" ref="AJ824">IFERROR(INDEX($M824:$S824,AF824),"")</f>
        <v/>
      </c>
      <c r="AK824" s="17" t="str" cm="1">
        <f t="array" ref="AK824">IFERROR(IF(J824="Level",INDEX($T824:$Z824,AC824+1),INDEX($T824:$Z824,AC824)),"")</f>
        <v/>
      </c>
      <c r="AL824" s="17" cm="1">
        <f t="array" ref="AL824">IFERROR(IF(J824="Level",INDEX($T824:$Z824,AD824+1),INDEX($T824:$Z824,AD824)),"")</f>
        <v>0</v>
      </c>
      <c r="AM824" s="17" t="str" cm="1">
        <f t="array" ref="AM824">IFERROR(INDEX($T824:$Z824,AE824),"")</f>
        <v/>
      </c>
      <c r="AN824" s="17" t="str" cm="1">
        <f t="array" ref="AN824">IFERROR(INDEX($T824:$Z824,AF824),"")</f>
        <v/>
      </c>
    </row>
    <row r="825" spans="1:40" hidden="1" x14ac:dyDescent="0.2">
      <c r="A825" s="17" t="str">
        <f t="shared" si="72"/>
        <v>MScbyRes Biological Sciences (Part-Time) - Cornwall: PRM4BIOBIOCD</v>
      </c>
      <c r="B825" s="11" t="s">
        <v>3068</v>
      </c>
      <c r="C825" s="11" t="s">
        <v>32964</v>
      </c>
      <c r="D825" s="11" t="s">
        <v>3069</v>
      </c>
      <c r="E825" s="11" t="s">
        <v>133</v>
      </c>
      <c r="F825" s="11" t="s">
        <v>82</v>
      </c>
      <c r="G825" s="11" t="s">
        <v>32188</v>
      </c>
      <c r="H825" s="11" t="s">
        <v>72</v>
      </c>
      <c r="I825" s="11">
        <v>0</v>
      </c>
      <c r="J825" s="11" t="s">
        <v>32168</v>
      </c>
      <c r="K825" s="11" t="s">
        <v>32168</v>
      </c>
      <c r="L825" s="11">
        <v>0</v>
      </c>
      <c r="M825" s="11">
        <v>0</v>
      </c>
      <c r="N825" s="11">
        <v>0</v>
      </c>
      <c r="O825" s="11">
        <v>0</v>
      </c>
      <c r="P825" s="11">
        <v>0</v>
      </c>
      <c r="Q825" s="11">
        <v>0</v>
      </c>
      <c r="R825" s="11">
        <v>0</v>
      </c>
      <c r="S825" s="11">
        <v>0</v>
      </c>
      <c r="T825" s="11">
        <v>0</v>
      </c>
      <c r="U825" s="11">
        <v>0</v>
      </c>
      <c r="V825" s="11">
        <v>0</v>
      </c>
      <c r="W825" s="11">
        <v>0</v>
      </c>
      <c r="X825" s="11">
        <v>0</v>
      </c>
      <c r="Y825" s="11">
        <v>0</v>
      </c>
      <c r="Z825" s="11">
        <v>0</v>
      </c>
      <c r="AA825" s="12" t="s">
        <v>32952</v>
      </c>
      <c r="AB825" s="17" t="str">
        <f t="shared" si="73"/>
        <v>Programme is not compatible with this tool</v>
      </c>
      <c r="AC825" s="17" t="str">
        <f t="shared" si="74"/>
        <v/>
      </c>
      <c r="AD825" s="17">
        <f t="shared" si="75"/>
        <v>6</v>
      </c>
      <c r="AE825" s="17" t="str">
        <f t="shared" si="76"/>
        <v/>
      </c>
      <c r="AF825" s="17" t="str">
        <f t="shared" si="77"/>
        <v/>
      </c>
      <c r="AG825" s="17" t="str" cm="1">
        <f t="array" ref="AG825">IFERROR(IF(J825="Level",INDEX($M825:$S825,AC825+1),INDEX($M825:$S825,AC825)),"")</f>
        <v/>
      </c>
      <c r="AH825" s="17" cm="1">
        <f t="array" ref="AH825">IFERROR(IF(J825="Level",INDEX($M825:$S825,AD825+1),INDEX($M825:$S825,AD825)),"")</f>
        <v>0</v>
      </c>
      <c r="AI825" s="17" t="str" cm="1">
        <f t="array" ref="AI825">IFERROR(INDEX($M825:$S825,AE825),"")</f>
        <v/>
      </c>
      <c r="AJ825" s="17" t="str" cm="1">
        <f t="array" ref="AJ825">IFERROR(INDEX($M825:$S825,AF825),"")</f>
        <v/>
      </c>
      <c r="AK825" s="17" t="str" cm="1">
        <f t="array" ref="AK825">IFERROR(IF(J825="Level",INDEX($T825:$Z825,AC825+1),INDEX($T825:$Z825,AC825)),"")</f>
        <v/>
      </c>
      <c r="AL825" s="17" cm="1">
        <f t="array" ref="AL825">IFERROR(IF(J825="Level",INDEX($T825:$Z825,AD825+1),INDEX($T825:$Z825,AD825)),"")</f>
        <v>0</v>
      </c>
      <c r="AM825" s="17" t="str" cm="1">
        <f t="array" ref="AM825">IFERROR(INDEX($T825:$Z825,AE825),"")</f>
        <v/>
      </c>
      <c r="AN825" s="17" t="str" cm="1">
        <f t="array" ref="AN825">IFERROR(INDEX($T825:$Z825,AF825),"")</f>
        <v/>
      </c>
    </row>
    <row r="826" spans="1:40" ht="25.5" hidden="1" x14ac:dyDescent="0.2">
      <c r="A826" s="17" t="str">
        <f t="shared" si="72"/>
        <v>MScbyRes Biological Sciences (Part-Time, Split Site) - Cornwall: PRM4BIOBIOCF</v>
      </c>
      <c r="B826" s="11" t="s">
        <v>3072</v>
      </c>
      <c r="C826" s="11" t="s">
        <v>32964</v>
      </c>
      <c r="D826" s="11" t="s">
        <v>3073</v>
      </c>
      <c r="E826" s="11" t="s">
        <v>133</v>
      </c>
      <c r="F826" s="11" t="s">
        <v>82</v>
      </c>
      <c r="G826" s="11" t="s">
        <v>32188</v>
      </c>
      <c r="H826" s="11" t="s">
        <v>72</v>
      </c>
      <c r="I826" s="11">
        <v>0</v>
      </c>
      <c r="J826" s="11" t="s">
        <v>32168</v>
      </c>
      <c r="K826" s="11" t="s">
        <v>32168</v>
      </c>
      <c r="L826" s="11">
        <v>0</v>
      </c>
      <c r="M826" s="11">
        <v>0</v>
      </c>
      <c r="N826" s="11">
        <v>0</v>
      </c>
      <c r="O826" s="11">
        <v>0</v>
      </c>
      <c r="P826" s="11">
        <v>0</v>
      </c>
      <c r="Q826" s="11">
        <v>0</v>
      </c>
      <c r="R826" s="11">
        <v>0</v>
      </c>
      <c r="S826" s="11">
        <v>0</v>
      </c>
      <c r="T826" s="11">
        <v>0</v>
      </c>
      <c r="U826" s="11">
        <v>0</v>
      </c>
      <c r="V826" s="11">
        <v>0</v>
      </c>
      <c r="W826" s="11">
        <v>0</v>
      </c>
      <c r="X826" s="11">
        <v>0</v>
      </c>
      <c r="Y826" s="11">
        <v>0</v>
      </c>
      <c r="Z826" s="11">
        <v>0</v>
      </c>
      <c r="AA826" s="12" t="s">
        <v>32952</v>
      </c>
      <c r="AB826" s="17" t="str">
        <f t="shared" si="73"/>
        <v>Programme is not compatible with this tool</v>
      </c>
      <c r="AC826" s="17" t="str">
        <f t="shared" si="74"/>
        <v/>
      </c>
      <c r="AD826" s="17">
        <f t="shared" si="75"/>
        <v>6</v>
      </c>
      <c r="AE826" s="17" t="str">
        <f t="shared" si="76"/>
        <v/>
      </c>
      <c r="AF826" s="17" t="str">
        <f t="shared" si="77"/>
        <v/>
      </c>
      <c r="AG826" s="17" t="str" cm="1">
        <f t="array" ref="AG826">IFERROR(IF(J826="Level",INDEX($M826:$S826,AC826+1),INDEX($M826:$S826,AC826)),"")</f>
        <v/>
      </c>
      <c r="AH826" s="17" cm="1">
        <f t="array" ref="AH826">IFERROR(IF(J826="Level",INDEX($M826:$S826,AD826+1),INDEX($M826:$S826,AD826)),"")</f>
        <v>0</v>
      </c>
      <c r="AI826" s="17" t="str" cm="1">
        <f t="array" ref="AI826">IFERROR(INDEX($M826:$S826,AE826),"")</f>
        <v/>
      </c>
      <c r="AJ826" s="17" t="str" cm="1">
        <f t="array" ref="AJ826">IFERROR(INDEX($M826:$S826,AF826),"")</f>
        <v/>
      </c>
      <c r="AK826" s="17" t="str" cm="1">
        <f t="array" ref="AK826">IFERROR(IF(J826="Level",INDEX($T826:$Z826,AC826+1),INDEX($T826:$Z826,AC826)),"")</f>
        <v/>
      </c>
      <c r="AL826" s="17" cm="1">
        <f t="array" ref="AL826">IFERROR(IF(J826="Level",INDEX($T826:$Z826,AD826+1),INDEX($T826:$Z826,AD826)),"")</f>
        <v>0</v>
      </c>
      <c r="AM826" s="17" t="str" cm="1">
        <f t="array" ref="AM826">IFERROR(INDEX($T826:$Z826,AE826),"")</f>
        <v/>
      </c>
      <c r="AN826" s="17" t="str" cm="1">
        <f t="array" ref="AN826">IFERROR(INDEX($T826:$Z826,AF826),"")</f>
        <v/>
      </c>
    </row>
    <row r="827" spans="1:40" hidden="1" x14ac:dyDescent="0.2">
      <c r="A827" s="17" t="str">
        <f t="shared" si="72"/>
        <v>PhD Biological Sciences (Part-Time) - Cornwall: PRP6BIOBIOCA</v>
      </c>
      <c r="B827" s="11" t="s">
        <v>3549</v>
      </c>
      <c r="C827" s="11" t="s">
        <v>32964</v>
      </c>
      <c r="D827" s="11" t="s">
        <v>3550</v>
      </c>
      <c r="E827" s="11" t="s">
        <v>133</v>
      </c>
      <c r="F827" s="11" t="s">
        <v>82</v>
      </c>
      <c r="G827" s="11" t="s">
        <v>32188</v>
      </c>
      <c r="H827" s="11" t="s">
        <v>72</v>
      </c>
      <c r="I827" s="11">
        <v>0</v>
      </c>
      <c r="J827" s="11" t="s">
        <v>32168</v>
      </c>
      <c r="K827" s="11" t="s">
        <v>32168</v>
      </c>
      <c r="L827" s="11">
        <v>0</v>
      </c>
      <c r="M827" s="11">
        <v>0</v>
      </c>
      <c r="N827" s="11">
        <v>0</v>
      </c>
      <c r="O827" s="11">
        <v>0</v>
      </c>
      <c r="P827" s="11">
        <v>0</v>
      </c>
      <c r="Q827" s="11">
        <v>0</v>
      </c>
      <c r="R827" s="11">
        <v>0</v>
      </c>
      <c r="S827" s="11">
        <v>0</v>
      </c>
      <c r="T827" s="11">
        <v>0</v>
      </c>
      <c r="U827" s="11">
        <v>0</v>
      </c>
      <c r="V827" s="11">
        <v>0</v>
      </c>
      <c r="W827" s="11">
        <v>0</v>
      </c>
      <c r="X827" s="11">
        <v>0</v>
      </c>
      <c r="Y827" s="11">
        <v>0</v>
      </c>
      <c r="Z827" s="11">
        <v>0</v>
      </c>
      <c r="AA827" s="12" t="s">
        <v>32952</v>
      </c>
      <c r="AB827" s="17" t="str">
        <f t="shared" si="73"/>
        <v>Programme is not compatible with this tool</v>
      </c>
      <c r="AC827" s="17" t="str">
        <f t="shared" si="74"/>
        <v/>
      </c>
      <c r="AD827" s="17">
        <f t="shared" si="75"/>
        <v>6</v>
      </c>
      <c r="AE827" s="17" t="str">
        <f t="shared" si="76"/>
        <v/>
      </c>
      <c r="AF827" s="17" t="str">
        <f t="shared" si="77"/>
        <v/>
      </c>
      <c r="AG827" s="17" t="str" cm="1">
        <f t="array" ref="AG827">IFERROR(IF(J827="Level",INDEX($M827:$S827,AC827+1),INDEX($M827:$S827,AC827)),"")</f>
        <v/>
      </c>
      <c r="AH827" s="17" cm="1">
        <f t="array" ref="AH827">IFERROR(IF(J827="Level",INDEX($M827:$S827,AD827+1),INDEX($M827:$S827,AD827)),"")</f>
        <v>0</v>
      </c>
      <c r="AI827" s="17" t="str" cm="1">
        <f t="array" ref="AI827">IFERROR(INDEX($M827:$S827,AE827),"")</f>
        <v/>
      </c>
      <c r="AJ827" s="17" t="str" cm="1">
        <f t="array" ref="AJ827">IFERROR(INDEX($M827:$S827,AF827),"")</f>
        <v/>
      </c>
      <c r="AK827" s="17" t="str" cm="1">
        <f t="array" ref="AK827">IFERROR(IF(J827="Level",INDEX($T827:$Z827,AC827+1),INDEX($T827:$Z827,AC827)),"")</f>
        <v/>
      </c>
      <c r="AL827" s="17" cm="1">
        <f t="array" ref="AL827">IFERROR(IF(J827="Level",INDEX($T827:$Z827,AD827+1),INDEX($T827:$Z827,AD827)),"")</f>
        <v>0</v>
      </c>
      <c r="AM827" s="17" t="str" cm="1">
        <f t="array" ref="AM827">IFERROR(INDEX($T827:$Z827,AE827),"")</f>
        <v/>
      </c>
      <c r="AN827" s="17" t="str" cm="1">
        <f t="array" ref="AN827">IFERROR(INDEX($T827:$Z827,AF827),"")</f>
        <v/>
      </c>
    </row>
    <row r="828" spans="1:40" hidden="1" x14ac:dyDescent="0.2">
      <c r="A828" s="17" t="str">
        <f t="shared" si="72"/>
        <v>PhD Biological Sciences (Split Site) - Cornwall: PRP6BIOBIOCB</v>
      </c>
      <c r="B828" s="11" t="s">
        <v>3551</v>
      </c>
      <c r="C828" s="11" t="s">
        <v>32964</v>
      </c>
      <c r="D828" s="11" t="s">
        <v>3159</v>
      </c>
      <c r="E828" s="11" t="s">
        <v>133</v>
      </c>
      <c r="F828" s="11" t="s">
        <v>82</v>
      </c>
      <c r="G828" s="11" t="s">
        <v>32188</v>
      </c>
      <c r="H828" s="11" t="s">
        <v>72</v>
      </c>
      <c r="I828" s="11">
        <v>0</v>
      </c>
      <c r="J828" s="11" t="s">
        <v>32168</v>
      </c>
      <c r="K828" s="11" t="s">
        <v>32168</v>
      </c>
      <c r="L828" s="11">
        <v>0</v>
      </c>
      <c r="M828" s="11">
        <v>0</v>
      </c>
      <c r="N828" s="11">
        <v>0</v>
      </c>
      <c r="O828" s="11">
        <v>0</v>
      </c>
      <c r="P828" s="11">
        <v>0</v>
      </c>
      <c r="Q828" s="11">
        <v>0</v>
      </c>
      <c r="R828" s="11">
        <v>0</v>
      </c>
      <c r="S828" s="11">
        <v>0</v>
      </c>
      <c r="T828" s="11">
        <v>0</v>
      </c>
      <c r="U828" s="11">
        <v>0</v>
      </c>
      <c r="V828" s="11">
        <v>0</v>
      </c>
      <c r="W828" s="11">
        <v>0</v>
      </c>
      <c r="X828" s="11">
        <v>0</v>
      </c>
      <c r="Y828" s="11">
        <v>0</v>
      </c>
      <c r="Z828" s="11">
        <v>0</v>
      </c>
      <c r="AA828" s="12" t="s">
        <v>32952</v>
      </c>
      <c r="AB828" s="17" t="str">
        <f t="shared" si="73"/>
        <v>Programme is not compatible with this tool</v>
      </c>
      <c r="AC828" s="17" t="str">
        <f t="shared" si="74"/>
        <v/>
      </c>
      <c r="AD828" s="17">
        <f t="shared" si="75"/>
        <v>6</v>
      </c>
      <c r="AE828" s="17" t="str">
        <f t="shared" si="76"/>
        <v/>
      </c>
      <c r="AF828" s="17" t="str">
        <f t="shared" si="77"/>
        <v/>
      </c>
      <c r="AG828" s="17" t="str" cm="1">
        <f t="array" ref="AG828">IFERROR(IF(J828="Level",INDEX($M828:$S828,AC828+1),INDEX($M828:$S828,AC828)),"")</f>
        <v/>
      </c>
      <c r="AH828" s="17" cm="1">
        <f t="array" ref="AH828">IFERROR(IF(J828="Level",INDEX($M828:$S828,AD828+1),INDEX($M828:$S828,AD828)),"")</f>
        <v>0</v>
      </c>
      <c r="AI828" s="17" t="str" cm="1">
        <f t="array" ref="AI828">IFERROR(INDEX($M828:$S828,AE828),"")</f>
        <v/>
      </c>
      <c r="AJ828" s="17" t="str" cm="1">
        <f t="array" ref="AJ828">IFERROR(INDEX($M828:$S828,AF828),"")</f>
        <v/>
      </c>
      <c r="AK828" s="17" t="str" cm="1">
        <f t="array" ref="AK828">IFERROR(IF(J828="Level",INDEX($T828:$Z828,AC828+1),INDEX($T828:$Z828,AC828)),"")</f>
        <v/>
      </c>
      <c r="AL828" s="17" cm="1">
        <f t="array" ref="AL828">IFERROR(IF(J828="Level",INDEX($T828:$Z828,AD828+1),INDEX($T828:$Z828,AD828)),"")</f>
        <v>0</v>
      </c>
      <c r="AM828" s="17" t="str" cm="1">
        <f t="array" ref="AM828">IFERROR(INDEX($T828:$Z828,AE828),"")</f>
        <v/>
      </c>
      <c r="AN828" s="17" t="str" cm="1">
        <f t="array" ref="AN828">IFERROR(INDEX($T828:$Z828,AF828),"")</f>
        <v/>
      </c>
    </row>
    <row r="829" spans="1:40" ht="25.5" hidden="1" x14ac:dyDescent="0.2">
      <c r="A829" s="17" t="str">
        <f t="shared" si="72"/>
        <v>PhD Biological Sciences (SWBio) (Part-Time, Split Site) - Cornwall: PRP6BIOBIOCF</v>
      </c>
      <c r="B829" s="11" t="s">
        <v>31959</v>
      </c>
      <c r="C829" s="11" t="s">
        <v>32964</v>
      </c>
      <c r="D829" s="11" t="s">
        <v>32242</v>
      </c>
      <c r="E829" s="11" t="s">
        <v>133</v>
      </c>
      <c r="F829" s="11" t="s">
        <v>82</v>
      </c>
      <c r="G829" s="11" t="s">
        <v>32188</v>
      </c>
      <c r="H829" s="11" t="s">
        <v>72</v>
      </c>
      <c r="I829" s="11">
        <v>0</v>
      </c>
      <c r="J829" s="11" t="s">
        <v>32168</v>
      </c>
      <c r="K829" s="11" t="s">
        <v>32168</v>
      </c>
      <c r="L829" s="11">
        <v>0</v>
      </c>
      <c r="M829" s="11">
        <v>0</v>
      </c>
      <c r="N829" s="11">
        <v>0</v>
      </c>
      <c r="O829" s="11">
        <v>0</v>
      </c>
      <c r="P829" s="11">
        <v>0</v>
      </c>
      <c r="Q829" s="11">
        <v>0</v>
      </c>
      <c r="R829" s="11">
        <v>0</v>
      </c>
      <c r="S829" s="11">
        <v>0</v>
      </c>
      <c r="T829" s="11">
        <v>0</v>
      </c>
      <c r="U829" s="11">
        <v>0</v>
      </c>
      <c r="V829" s="11">
        <v>0</v>
      </c>
      <c r="W829" s="11">
        <v>0</v>
      </c>
      <c r="X829" s="11">
        <v>0</v>
      </c>
      <c r="Y829" s="11">
        <v>0</v>
      </c>
      <c r="Z829" s="11">
        <v>0</v>
      </c>
      <c r="AA829" s="12" t="s">
        <v>32952</v>
      </c>
      <c r="AB829" s="17" t="str">
        <f t="shared" si="73"/>
        <v>Programme is not compatible with this tool</v>
      </c>
      <c r="AC829" s="17" t="str">
        <f t="shared" si="74"/>
        <v/>
      </c>
      <c r="AD829" s="17">
        <f t="shared" si="75"/>
        <v>6</v>
      </c>
      <c r="AE829" s="17" t="str">
        <f t="shared" si="76"/>
        <v/>
      </c>
      <c r="AF829" s="17" t="str">
        <f t="shared" si="77"/>
        <v/>
      </c>
      <c r="AG829" s="17" t="str" cm="1">
        <f t="array" ref="AG829">IFERROR(IF(J829="Level",INDEX($M829:$S829,AC829+1),INDEX($M829:$S829,AC829)),"")</f>
        <v/>
      </c>
      <c r="AH829" s="17" cm="1">
        <f t="array" ref="AH829">IFERROR(IF(J829="Level",INDEX($M829:$S829,AD829+1),INDEX($M829:$S829,AD829)),"")</f>
        <v>0</v>
      </c>
      <c r="AI829" s="17" t="str" cm="1">
        <f t="array" ref="AI829">IFERROR(INDEX($M829:$S829,AE829),"")</f>
        <v/>
      </c>
      <c r="AJ829" s="17" t="str" cm="1">
        <f t="array" ref="AJ829">IFERROR(INDEX($M829:$S829,AF829),"")</f>
        <v/>
      </c>
      <c r="AK829" s="17" t="str" cm="1">
        <f t="array" ref="AK829">IFERROR(IF(J829="Level",INDEX($T829:$Z829,AC829+1),INDEX($T829:$Z829,AC829)),"")</f>
        <v/>
      </c>
      <c r="AL829" s="17" cm="1">
        <f t="array" ref="AL829">IFERROR(IF(J829="Level",INDEX($T829:$Z829,AD829+1),INDEX($T829:$Z829,AD829)),"")</f>
        <v>0</v>
      </c>
      <c r="AM829" s="17" t="str" cm="1">
        <f t="array" ref="AM829">IFERROR(INDEX($T829:$Z829,AE829),"")</f>
        <v/>
      </c>
      <c r="AN829" s="17" t="str" cm="1">
        <f t="array" ref="AN829">IFERROR(INDEX($T829:$Z829,AF829),"")</f>
        <v/>
      </c>
    </row>
    <row r="830" spans="1:40" hidden="1" x14ac:dyDescent="0.2">
      <c r="A830" s="17" t="str">
        <f t="shared" si="72"/>
        <v>MPhil Economics (Part-Time): PRH4SBESBE02</v>
      </c>
      <c r="B830" s="11" t="s">
        <v>2927</v>
      </c>
      <c r="C830" s="11" t="s">
        <v>32964</v>
      </c>
      <c r="D830" s="11" t="s">
        <v>32623</v>
      </c>
      <c r="E830" s="11" t="s">
        <v>344</v>
      </c>
      <c r="F830" s="11" t="s">
        <v>82</v>
      </c>
      <c r="G830" s="11" t="s">
        <v>32188</v>
      </c>
      <c r="H830" s="11" t="s">
        <v>72</v>
      </c>
      <c r="I830" s="11">
        <v>0</v>
      </c>
      <c r="J830" s="11" t="s">
        <v>32168</v>
      </c>
      <c r="K830" s="11" t="s">
        <v>32168</v>
      </c>
      <c r="L830" s="11">
        <v>0</v>
      </c>
      <c r="M830" s="11">
        <v>0</v>
      </c>
      <c r="N830" s="11">
        <v>0</v>
      </c>
      <c r="O830" s="11">
        <v>0</v>
      </c>
      <c r="P830" s="11">
        <v>0</v>
      </c>
      <c r="Q830" s="11">
        <v>0</v>
      </c>
      <c r="R830" s="11">
        <v>0</v>
      </c>
      <c r="S830" s="11">
        <v>0</v>
      </c>
      <c r="T830" s="11">
        <v>0</v>
      </c>
      <c r="U830" s="11">
        <v>0</v>
      </c>
      <c r="V830" s="11">
        <v>0</v>
      </c>
      <c r="W830" s="11">
        <v>0</v>
      </c>
      <c r="X830" s="11">
        <v>0</v>
      </c>
      <c r="Y830" s="11">
        <v>0</v>
      </c>
      <c r="Z830" s="11">
        <v>0</v>
      </c>
      <c r="AA830" s="12" t="s">
        <v>32952</v>
      </c>
      <c r="AB830" s="17" t="str">
        <f t="shared" si="73"/>
        <v>Programme is not compatible with this tool</v>
      </c>
      <c r="AC830" s="17" t="str">
        <f t="shared" si="74"/>
        <v/>
      </c>
      <c r="AD830" s="17">
        <f t="shared" si="75"/>
        <v>6</v>
      </c>
      <c r="AE830" s="17" t="str">
        <f t="shared" si="76"/>
        <v/>
      </c>
      <c r="AF830" s="17" t="str">
        <f t="shared" si="77"/>
        <v/>
      </c>
      <c r="AG830" s="17" t="str" cm="1">
        <f t="array" ref="AG830">IFERROR(IF(J830="Level",INDEX($M830:$S830,AC830+1),INDEX($M830:$S830,AC830)),"")</f>
        <v/>
      </c>
      <c r="AH830" s="17" cm="1">
        <f t="array" ref="AH830">IFERROR(IF(J830="Level",INDEX($M830:$S830,AD830+1),INDEX($M830:$S830,AD830)),"")</f>
        <v>0</v>
      </c>
      <c r="AI830" s="17" t="str" cm="1">
        <f t="array" ref="AI830">IFERROR(INDEX($M830:$S830,AE830),"")</f>
        <v/>
      </c>
      <c r="AJ830" s="17" t="str" cm="1">
        <f t="array" ref="AJ830">IFERROR(INDEX($M830:$S830,AF830),"")</f>
        <v/>
      </c>
      <c r="AK830" s="17" t="str" cm="1">
        <f t="array" ref="AK830">IFERROR(IF(J830="Level",INDEX($T830:$Z830,AC830+1),INDEX($T830:$Z830,AC830)),"")</f>
        <v/>
      </c>
      <c r="AL830" s="17" cm="1">
        <f t="array" ref="AL830">IFERROR(IF(J830="Level",INDEX($T830:$Z830,AD830+1),INDEX($T830:$Z830,AD830)),"")</f>
        <v>0</v>
      </c>
      <c r="AM830" s="17" t="str" cm="1">
        <f t="array" ref="AM830">IFERROR(INDEX($T830:$Z830,AE830),"")</f>
        <v/>
      </c>
      <c r="AN830" s="17" t="str" cm="1">
        <f t="array" ref="AN830">IFERROR(INDEX($T830:$Z830,AF830),"")</f>
        <v/>
      </c>
    </row>
    <row r="831" spans="1:40" hidden="1" x14ac:dyDescent="0.2">
      <c r="A831" s="17" t="str">
        <f t="shared" si="72"/>
        <v>PhD Economics (Part-Time): PRP6SBESBE06</v>
      </c>
      <c r="B831" s="11" t="s">
        <v>3807</v>
      </c>
      <c r="C831" s="11" t="s">
        <v>32964</v>
      </c>
      <c r="D831" s="11" t="s">
        <v>3808</v>
      </c>
      <c r="E831" s="11" t="s">
        <v>344</v>
      </c>
      <c r="F831" s="11" t="s">
        <v>82</v>
      </c>
      <c r="G831" s="11" t="s">
        <v>32188</v>
      </c>
      <c r="H831" s="11" t="s">
        <v>72</v>
      </c>
      <c r="I831" s="11">
        <v>0</v>
      </c>
      <c r="J831" s="11" t="s">
        <v>32168</v>
      </c>
      <c r="K831" s="11" t="s">
        <v>32168</v>
      </c>
      <c r="L831" s="11">
        <v>0</v>
      </c>
      <c r="M831" s="11">
        <v>0</v>
      </c>
      <c r="N831" s="11">
        <v>0</v>
      </c>
      <c r="O831" s="11">
        <v>0</v>
      </c>
      <c r="P831" s="11">
        <v>0</v>
      </c>
      <c r="Q831" s="11">
        <v>0</v>
      </c>
      <c r="R831" s="11">
        <v>0</v>
      </c>
      <c r="S831" s="11">
        <v>0</v>
      </c>
      <c r="T831" s="11">
        <v>0</v>
      </c>
      <c r="U831" s="11">
        <v>0</v>
      </c>
      <c r="V831" s="11">
        <v>0</v>
      </c>
      <c r="W831" s="11">
        <v>0</v>
      </c>
      <c r="X831" s="11">
        <v>0</v>
      </c>
      <c r="Y831" s="11">
        <v>0</v>
      </c>
      <c r="Z831" s="11">
        <v>0</v>
      </c>
      <c r="AA831" s="12" t="s">
        <v>32952</v>
      </c>
      <c r="AB831" s="17" t="str">
        <f t="shared" si="73"/>
        <v>Programme is not compatible with this tool</v>
      </c>
      <c r="AC831" s="17" t="str">
        <f t="shared" si="74"/>
        <v/>
      </c>
      <c r="AD831" s="17">
        <f t="shared" si="75"/>
        <v>6</v>
      </c>
      <c r="AE831" s="17" t="str">
        <f t="shared" si="76"/>
        <v/>
      </c>
      <c r="AF831" s="17" t="str">
        <f t="shared" si="77"/>
        <v/>
      </c>
      <c r="AG831" s="17" t="str" cm="1">
        <f t="array" ref="AG831">IFERROR(IF(J831="Level",INDEX($M831:$S831,AC831+1),INDEX($M831:$S831,AC831)),"")</f>
        <v/>
      </c>
      <c r="AH831" s="17" cm="1">
        <f t="array" ref="AH831">IFERROR(IF(J831="Level",INDEX($M831:$S831,AD831+1),INDEX($M831:$S831,AD831)),"")</f>
        <v>0</v>
      </c>
      <c r="AI831" s="17" t="str" cm="1">
        <f t="array" ref="AI831">IFERROR(INDEX($M831:$S831,AE831),"")</f>
        <v/>
      </c>
      <c r="AJ831" s="17" t="str" cm="1">
        <f t="array" ref="AJ831">IFERROR(INDEX($M831:$S831,AF831),"")</f>
        <v/>
      </c>
      <c r="AK831" s="17" t="str" cm="1">
        <f t="array" ref="AK831">IFERROR(IF(J831="Level",INDEX($T831:$Z831,AC831+1),INDEX($T831:$Z831,AC831)),"")</f>
        <v/>
      </c>
      <c r="AL831" s="17" cm="1">
        <f t="array" ref="AL831">IFERROR(IF(J831="Level",INDEX($T831:$Z831,AD831+1),INDEX($T831:$Z831,AD831)),"")</f>
        <v>0</v>
      </c>
      <c r="AM831" s="17" t="str" cm="1">
        <f t="array" ref="AM831">IFERROR(INDEX($T831:$Z831,AE831),"")</f>
        <v/>
      </c>
      <c r="AN831" s="17" t="str" cm="1">
        <f t="array" ref="AN831">IFERROR(INDEX($T831:$Z831,AF831),"")</f>
        <v/>
      </c>
    </row>
    <row r="832" spans="1:40" hidden="1" x14ac:dyDescent="0.2">
      <c r="A832" s="17" t="str">
        <f t="shared" si="72"/>
        <v>PhD Economics (QUEX) (Part-Time): PRP6SBESBE10</v>
      </c>
      <c r="B832" s="11" t="s">
        <v>3815</v>
      </c>
      <c r="C832" s="11" t="s">
        <v>32964</v>
      </c>
      <c r="D832" s="11" t="s">
        <v>3816</v>
      </c>
      <c r="E832" s="11" t="s">
        <v>344</v>
      </c>
      <c r="F832" s="11" t="s">
        <v>82</v>
      </c>
      <c r="G832" s="11" t="s">
        <v>32188</v>
      </c>
      <c r="H832" s="11" t="s">
        <v>72</v>
      </c>
      <c r="I832" s="11">
        <v>0</v>
      </c>
      <c r="J832" s="11" t="s">
        <v>32168</v>
      </c>
      <c r="K832" s="11" t="s">
        <v>32168</v>
      </c>
      <c r="L832" s="11">
        <v>0</v>
      </c>
      <c r="M832" s="11">
        <v>0</v>
      </c>
      <c r="N832" s="11">
        <v>0</v>
      </c>
      <c r="O832" s="11">
        <v>0</v>
      </c>
      <c r="P832" s="11">
        <v>0</v>
      </c>
      <c r="Q832" s="11">
        <v>0</v>
      </c>
      <c r="R832" s="11">
        <v>0</v>
      </c>
      <c r="S832" s="11">
        <v>0</v>
      </c>
      <c r="T832" s="11">
        <v>0</v>
      </c>
      <c r="U832" s="11">
        <v>0</v>
      </c>
      <c r="V832" s="11">
        <v>0</v>
      </c>
      <c r="W832" s="11">
        <v>0</v>
      </c>
      <c r="X832" s="11">
        <v>0</v>
      </c>
      <c r="Y832" s="11">
        <v>0</v>
      </c>
      <c r="Z832" s="11">
        <v>0</v>
      </c>
      <c r="AA832" s="12" t="s">
        <v>32952</v>
      </c>
      <c r="AB832" s="17" t="str">
        <f t="shared" si="73"/>
        <v>Programme is not compatible with this tool</v>
      </c>
      <c r="AC832" s="17" t="str">
        <f t="shared" si="74"/>
        <v/>
      </c>
      <c r="AD832" s="17">
        <f t="shared" si="75"/>
        <v>6</v>
      </c>
      <c r="AE832" s="17" t="str">
        <f t="shared" si="76"/>
        <v/>
      </c>
      <c r="AF832" s="17" t="str">
        <f t="shared" si="77"/>
        <v/>
      </c>
      <c r="AG832" s="17" t="str" cm="1">
        <f t="array" ref="AG832">IFERROR(IF(J832="Level",INDEX($M832:$S832,AC832+1),INDEX($M832:$S832,AC832)),"")</f>
        <v/>
      </c>
      <c r="AH832" s="17" cm="1">
        <f t="array" ref="AH832">IFERROR(IF(J832="Level",INDEX($M832:$S832,AD832+1),INDEX($M832:$S832,AD832)),"")</f>
        <v>0</v>
      </c>
      <c r="AI832" s="17" t="str" cm="1">
        <f t="array" ref="AI832">IFERROR(INDEX($M832:$S832,AE832),"")</f>
        <v/>
      </c>
      <c r="AJ832" s="17" t="str" cm="1">
        <f t="array" ref="AJ832">IFERROR(INDEX($M832:$S832,AF832),"")</f>
        <v/>
      </c>
      <c r="AK832" s="17" t="str" cm="1">
        <f t="array" ref="AK832">IFERROR(IF(J832="Level",INDEX($T832:$Z832,AC832+1),INDEX($T832:$Z832,AC832)),"")</f>
        <v/>
      </c>
      <c r="AL832" s="17" cm="1">
        <f t="array" ref="AL832">IFERROR(IF(J832="Level",INDEX($T832:$Z832,AD832+1),INDEX($T832:$Z832,AD832)),"")</f>
        <v>0</v>
      </c>
      <c r="AM832" s="17" t="str" cm="1">
        <f t="array" ref="AM832">IFERROR(INDEX($T832:$Z832,AE832),"")</f>
        <v/>
      </c>
      <c r="AN832" s="17" t="str" cm="1">
        <f t="array" ref="AN832">IFERROR(INDEX($T832:$Z832,AF832),"")</f>
        <v/>
      </c>
    </row>
    <row r="833" spans="1:40" hidden="1" x14ac:dyDescent="0.2">
      <c r="A833" s="17" t="str">
        <f t="shared" si="72"/>
        <v>MPhil Mathematics (P) - Cornwall: PRH4MASMASCA</v>
      </c>
      <c r="B833" s="11" t="s">
        <v>2920</v>
      </c>
      <c r="C833" s="11" t="s">
        <v>32964</v>
      </c>
      <c r="D833" s="11" t="s">
        <v>32540</v>
      </c>
      <c r="E833" s="11" t="s">
        <v>533</v>
      </c>
      <c r="F833" s="11" t="s">
        <v>82</v>
      </c>
      <c r="G833" s="11" t="s">
        <v>32188</v>
      </c>
      <c r="H833" s="11" t="s">
        <v>72</v>
      </c>
      <c r="I833" s="11">
        <v>0</v>
      </c>
      <c r="J833" s="11" t="s">
        <v>32168</v>
      </c>
      <c r="K833" s="11" t="s">
        <v>32168</v>
      </c>
      <c r="L833" s="11">
        <v>0</v>
      </c>
      <c r="M833" s="11">
        <v>0</v>
      </c>
      <c r="N833" s="11">
        <v>0</v>
      </c>
      <c r="O833" s="11">
        <v>0</v>
      </c>
      <c r="P833" s="11">
        <v>0</v>
      </c>
      <c r="Q833" s="11">
        <v>0</v>
      </c>
      <c r="R833" s="11">
        <v>0</v>
      </c>
      <c r="S833" s="11">
        <v>0</v>
      </c>
      <c r="T833" s="11">
        <v>0</v>
      </c>
      <c r="U833" s="11">
        <v>0</v>
      </c>
      <c r="V833" s="11">
        <v>0</v>
      </c>
      <c r="W833" s="11">
        <v>0</v>
      </c>
      <c r="X833" s="11">
        <v>0</v>
      </c>
      <c r="Y833" s="11">
        <v>0</v>
      </c>
      <c r="Z833" s="11">
        <v>0</v>
      </c>
      <c r="AA833" s="12" t="s">
        <v>32952</v>
      </c>
      <c r="AB833" s="17" t="str">
        <f t="shared" si="73"/>
        <v>Programme is not compatible with this tool</v>
      </c>
      <c r="AC833" s="17" t="str">
        <f t="shared" si="74"/>
        <v/>
      </c>
      <c r="AD833" s="17">
        <f t="shared" si="75"/>
        <v>6</v>
      </c>
      <c r="AE833" s="17" t="str">
        <f t="shared" si="76"/>
        <v/>
      </c>
      <c r="AF833" s="17" t="str">
        <f t="shared" si="77"/>
        <v/>
      </c>
      <c r="AG833" s="17" t="str" cm="1">
        <f t="array" ref="AG833">IFERROR(IF(J833="Level",INDEX($M833:$S833,AC833+1),INDEX($M833:$S833,AC833)),"")</f>
        <v/>
      </c>
      <c r="AH833" s="17" cm="1">
        <f t="array" ref="AH833">IFERROR(IF(J833="Level",INDEX($M833:$S833,AD833+1),INDEX($M833:$S833,AD833)),"")</f>
        <v>0</v>
      </c>
      <c r="AI833" s="17" t="str" cm="1">
        <f t="array" ref="AI833">IFERROR(INDEX($M833:$S833,AE833),"")</f>
        <v/>
      </c>
      <c r="AJ833" s="17" t="str" cm="1">
        <f t="array" ref="AJ833">IFERROR(INDEX($M833:$S833,AF833),"")</f>
        <v/>
      </c>
      <c r="AK833" s="17" t="str" cm="1">
        <f t="array" ref="AK833">IFERROR(IF(J833="Level",INDEX($T833:$Z833,AC833+1),INDEX($T833:$Z833,AC833)),"")</f>
        <v/>
      </c>
      <c r="AL833" s="17" cm="1">
        <f t="array" ref="AL833">IFERROR(IF(J833="Level",INDEX($T833:$Z833,AD833+1),INDEX($T833:$Z833,AD833)),"")</f>
        <v>0</v>
      </c>
      <c r="AM833" s="17" t="str" cm="1">
        <f t="array" ref="AM833">IFERROR(INDEX($T833:$Z833,AE833),"")</f>
        <v/>
      </c>
      <c r="AN833" s="17" t="str" cm="1">
        <f t="array" ref="AN833">IFERROR(INDEX($T833:$Z833,AF833),"")</f>
        <v/>
      </c>
    </row>
    <row r="834" spans="1:40" ht="25.5" hidden="1" x14ac:dyDescent="0.2">
      <c r="A834" s="17" t="str">
        <f t="shared" ref="A834:A897" si="78">D834&amp;": "&amp;B834</f>
        <v>MPhil Environmental Intelligence (CDT) (Part-Time) - Cornwall: PRH4MASMASCB</v>
      </c>
      <c r="B834" s="11" t="s">
        <v>32038</v>
      </c>
      <c r="C834" s="11" t="s">
        <v>32964</v>
      </c>
      <c r="D834" s="11" t="s">
        <v>32611</v>
      </c>
      <c r="E834" s="11" t="s">
        <v>533</v>
      </c>
      <c r="F834" s="11" t="s">
        <v>82</v>
      </c>
      <c r="G834" s="11" t="s">
        <v>32188</v>
      </c>
      <c r="H834" s="11" t="s">
        <v>72</v>
      </c>
      <c r="I834" s="11">
        <v>0</v>
      </c>
      <c r="J834" s="11" t="s">
        <v>32168</v>
      </c>
      <c r="K834" s="11" t="s">
        <v>32168</v>
      </c>
      <c r="L834" s="11">
        <v>0</v>
      </c>
      <c r="M834" s="11">
        <v>0</v>
      </c>
      <c r="N834" s="11">
        <v>0</v>
      </c>
      <c r="O834" s="11">
        <v>0</v>
      </c>
      <c r="P834" s="11">
        <v>0</v>
      </c>
      <c r="Q834" s="11">
        <v>0</v>
      </c>
      <c r="R834" s="11">
        <v>0</v>
      </c>
      <c r="S834" s="11">
        <v>0</v>
      </c>
      <c r="T834" s="11">
        <v>0</v>
      </c>
      <c r="U834" s="11">
        <v>0</v>
      </c>
      <c r="V834" s="11">
        <v>0</v>
      </c>
      <c r="W834" s="11">
        <v>0</v>
      </c>
      <c r="X834" s="11">
        <v>0</v>
      </c>
      <c r="Y834" s="11">
        <v>0</v>
      </c>
      <c r="Z834" s="11">
        <v>0</v>
      </c>
      <c r="AA834" s="12" t="s">
        <v>32952</v>
      </c>
      <c r="AB834" s="17" t="str">
        <f t="shared" ref="AB834:AB897" si="79">IF(H834="Yes","Programme: "&amp;D834,"Programme is not compatible with this tool")</f>
        <v>Programme is not compatible with this tool</v>
      </c>
      <c r="AC834" s="17" t="str">
        <f t="shared" ref="AC834:AC897" si="80">IF(J834="Stage",IF(M834&lt;&gt;0,1,IF(N834&lt;&gt;0,2,IF(O834&lt;&gt;0,3,IF(P834&lt;&gt;0,4,IF(Q834&lt;&gt;0,5,""))))),IF(J834="","",IF(R834&lt;&gt;0,5,IF(S834&lt;&gt;0,6,""))))</f>
        <v/>
      </c>
      <c r="AD834" s="17">
        <f t="shared" ref="AD834:AD897" si="81">IF(J834="Stage",IF(AND(N834&lt;&gt;0,AC834&lt;2),2,IF(AND(O834&lt;&gt;0,AC834&lt;3),3,IF(AND(P834&lt;&gt;0,AC834&lt;4),4,IF(AND(Q834&lt;&gt;0,AC834&lt;5),5,"")))),IF(J834="","",IF(AC834&lt;&gt;0,6)))</f>
        <v>6</v>
      </c>
      <c r="AE834" s="17" t="str">
        <f t="shared" ref="AE834:AE897" si="82">IF(AND(O834&lt;&gt;0,AD834&lt;3),3,IF(AND(P834&lt;&gt;0,AD834&lt;4),4,IF(AND(Q834&lt;&gt;0,AD834&lt;5),5,"")))</f>
        <v/>
      </c>
      <c r="AF834" s="17" t="str">
        <f t="shared" ref="AF834:AF897" si="83">IF(AND(P834&lt;&gt;0,AE834&lt;4),4,IF(AND(Q834&lt;&gt;0,AE834&lt;5),5,""))</f>
        <v/>
      </c>
      <c r="AG834" s="17" t="str" cm="1">
        <f t="array" ref="AG834">IFERROR(IF(J834="Level",INDEX($M834:$S834,AC834+1),INDEX($M834:$S834,AC834)),"")</f>
        <v/>
      </c>
      <c r="AH834" s="17" cm="1">
        <f t="array" ref="AH834">IFERROR(IF(J834="Level",INDEX($M834:$S834,AD834+1),INDEX($M834:$S834,AD834)),"")</f>
        <v>0</v>
      </c>
      <c r="AI834" s="17" t="str" cm="1">
        <f t="array" ref="AI834">IFERROR(INDEX($M834:$S834,AE834),"")</f>
        <v/>
      </c>
      <c r="AJ834" s="17" t="str" cm="1">
        <f t="array" ref="AJ834">IFERROR(INDEX($M834:$S834,AF834),"")</f>
        <v/>
      </c>
      <c r="AK834" s="17" t="str" cm="1">
        <f t="array" ref="AK834">IFERROR(IF(J834="Level",INDEX($T834:$Z834,AC834+1),INDEX($T834:$Z834,AC834)),"")</f>
        <v/>
      </c>
      <c r="AL834" s="17" cm="1">
        <f t="array" ref="AL834">IFERROR(IF(J834="Level",INDEX($T834:$Z834,AD834+1),INDEX($T834:$Z834,AD834)),"")</f>
        <v>0</v>
      </c>
      <c r="AM834" s="17" t="str" cm="1">
        <f t="array" ref="AM834">IFERROR(INDEX($T834:$Z834,AE834),"")</f>
        <v/>
      </c>
      <c r="AN834" s="17" t="str" cm="1">
        <f t="array" ref="AN834">IFERROR(INDEX($T834:$Z834,AF834),"")</f>
        <v/>
      </c>
    </row>
    <row r="835" spans="1:40" hidden="1" x14ac:dyDescent="0.2">
      <c r="A835" s="17" t="str">
        <f t="shared" si="78"/>
        <v>MScbyRes Mathematics (Part-Time) - Cornwall: PRM4MASMASCA</v>
      </c>
      <c r="B835" s="11" t="s">
        <v>3123</v>
      </c>
      <c r="C835" s="11" t="s">
        <v>32964</v>
      </c>
      <c r="D835" s="11" t="s">
        <v>3124</v>
      </c>
      <c r="E835" s="11" t="s">
        <v>533</v>
      </c>
      <c r="F835" s="11" t="s">
        <v>82</v>
      </c>
      <c r="G835" s="11" t="s">
        <v>32188</v>
      </c>
      <c r="H835" s="11" t="s">
        <v>72</v>
      </c>
      <c r="I835" s="11">
        <v>0</v>
      </c>
      <c r="J835" s="11" t="s">
        <v>32168</v>
      </c>
      <c r="K835" s="11" t="s">
        <v>32168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  <c r="Q835" s="11">
        <v>0</v>
      </c>
      <c r="R835" s="11">
        <v>0</v>
      </c>
      <c r="S835" s="11">
        <v>0</v>
      </c>
      <c r="T835" s="11">
        <v>0</v>
      </c>
      <c r="U835" s="11">
        <v>0</v>
      </c>
      <c r="V835" s="11">
        <v>0</v>
      </c>
      <c r="W835" s="11">
        <v>0</v>
      </c>
      <c r="X835" s="11">
        <v>0</v>
      </c>
      <c r="Y835" s="11">
        <v>0</v>
      </c>
      <c r="Z835" s="11">
        <v>0</v>
      </c>
      <c r="AA835" s="12" t="s">
        <v>32952</v>
      </c>
      <c r="AB835" s="17" t="str">
        <f t="shared" si="79"/>
        <v>Programme is not compatible with this tool</v>
      </c>
      <c r="AC835" s="17" t="str">
        <f t="shared" si="80"/>
        <v/>
      </c>
      <c r="AD835" s="17">
        <f t="shared" si="81"/>
        <v>6</v>
      </c>
      <c r="AE835" s="17" t="str">
        <f t="shared" si="82"/>
        <v/>
      </c>
      <c r="AF835" s="17" t="str">
        <f t="shared" si="83"/>
        <v/>
      </c>
      <c r="AG835" s="17" t="str" cm="1">
        <f t="array" ref="AG835">IFERROR(IF(J835="Level",INDEX($M835:$S835,AC835+1),INDEX($M835:$S835,AC835)),"")</f>
        <v/>
      </c>
      <c r="AH835" s="17" cm="1">
        <f t="array" ref="AH835">IFERROR(IF(J835="Level",INDEX($M835:$S835,AD835+1),INDEX($M835:$S835,AD835)),"")</f>
        <v>0</v>
      </c>
      <c r="AI835" s="17" t="str" cm="1">
        <f t="array" ref="AI835">IFERROR(INDEX($M835:$S835,AE835),"")</f>
        <v/>
      </c>
      <c r="AJ835" s="17" t="str" cm="1">
        <f t="array" ref="AJ835">IFERROR(INDEX($M835:$S835,AF835),"")</f>
        <v/>
      </c>
      <c r="AK835" s="17" t="str" cm="1">
        <f t="array" ref="AK835">IFERROR(IF(J835="Level",INDEX($T835:$Z835,AC835+1),INDEX($T835:$Z835,AC835)),"")</f>
        <v/>
      </c>
      <c r="AL835" s="17" cm="1">
        <f t="array" ref="AL835">IFERROR(IF(J835="Level",INDEX($T835:$Z835,AD835+1),INDEX($T835:$Z835,AD835)),"")</f>
        <v>0</v>
      </c>
      <c r="AM835" s="17" t="str" cm="1">
        <f t="array" ref="AM835">IFERROR(INDEX($T835:$Z835,AE835),"")</f>
        <v/>
      </c>
      <c r="AN835" s="17" t="str" cm="1">
        <f t="array" ref="AN835">IFERROR(INDEX($T835:$Z835,AF835),"")</f>
        <v/>
      </c>
    </row>
    <row r="836" spans="1:40" hidden="1" x14ac:dyDescent="0.2">
      <c r="A836" s="17" t="str">
        <f t="shared" si="78"/>
        <v>MScbyRes Mathematics (Part-Time, Split Site) - Cornwall: PRM4MASMASCC</v>
      </c>
      <c r="B836" s="11" t="s">
        <v>3127</v>
      </c>
      <c r="C836" s="11" t="s">
        <v>32964</v>
      </c>
      <c r="D836" s="11" t="s">
        <v>3128</v>
      </c>
      <c r="E836" s="11" t="s">
        <v>533</v>
      </c>
      <c r="F836" s="11" t="s">
        <v>82</v>
      </c>
      <c r="G836" s="11" t="s">
        <v>32188</v>
      </c>
      <c r="H836" s="11" t="s">
        <v>72</v>
      </c>
      <c r="I836" s="11">
        <v>0</v>
      </c>
      <c r="J836" s="11" t="s">
        <v>32168</v>
      </c>
      <c r="K836" s="11" t="s">
        <v>32168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  <c r="Q836" s="11">
        <v>0</v>
      </c>
      <c r="R836" s="11">
        <v>0</v>
      </c>
      <c r="S836" s="11">
        <v>0</v>
      </c>
      <c r="T836" s="11">
        <v>0</v>
      </c>
      <c r="U836" s="11">
        <v>0</v>
      </c>
      <c r="V836" s="11">
        <v>0</v>
      </c>
      <c r="W836" s="11">
        <v>0</v>
      </c>
      <c r="X836" s="11">
        <v>0</v>
      </c>
      <c r="Y836" s="11">
        <v>0</v>
      </c>
      <c r="Z836" s="11">
        <v>0</v>
      </c>
      <c r="AA836" s="12" t="s">
        <v>32952</v>
      </c>
      <c r="AB836" s="17" t="str">
        <f t="shared" si="79"/>
        <v>Programme is not compatible with this tool</v>
      </c>
      <c r="AC836" s="17" t="str">
        <f t="shared" si="80"/>
        <v/>
      </c>
      <c r="AD836" s="17">
        <f t="shared" si="81"/>
        <v>6</v>
      </c>
      <c r="AE836" s="17" t="str">
        <f t="shared" si="82"/>
        <v/>
      </c>
      <c r="AF836" s="17" t="str">
        <f t="shared" si="83"/>
        <v/>
      </c>
      <c r="AG836" s="17" t="str" cm="1">
        <f t="array" ref="AG836">IFERROR(IF(J836="Level",INDEX($M836:$S836,AC836+1),INDEX($M836:$S836,AC836)),"")</f>
        <v/>
      </c>
      <c r="AH836" s="17" cm="1">
        <f t="array" ref="AH836">IFERROR(IF(J836="Level",INDEX($M836:$S836,AD836+1),INDEX($M836:$S836,AD836)),"")</f>
        <v>0</v>
      </c>
      <c r="AI836" s="17" t="str" cm="1">
        <f t="array" ref="AI836">IFERROR(INDEX($M836:$S836,AE836),"")</f>
        <v/>
      </c>
      <c r="AJ836" s="17" t="str" cm="1">
        <f t="array" ref="AJ836">IFERROR(INDEX($M836:$S836,AF836),"")</f>
        <v/>
      </c>
      <c r="AK836" s="17" t="str" cm="1">
        <f t="array" ref="AK836">IFERROR(IF(J836="Level",INDEX($T836:$Z836,AC836+1),INDEX($T836:$Z836,AC836)),"")</f>
        <v/>
      </c>
      <c r="AL836" s="17" cm="1">
        <f t="array" ref="AL836">IFERROR(IF(J836="Level",INDEX($T836:$Z836,AD836+1),INDEX($T836:$Z836,AD836)),"")</f>
        <v>0</v>
      </c>
      <c r="AM836" s="17" t="str" cm="1">
        <f t="array" ref="AM836">IFERROR(INDEX($T836:$Z836,AE836),"")</f>
        <v/>
      </c>
      <c r="AN836" s="17" t="str" cm="1">
        <f t="array" ref="AN836">IFERROR(INDEX($T836:$Z836,AF836),"")</f>
        <v/>
      </c>
    </row>
    <row r="837" spans="1:40" hidden="1" x14ac:dyDescent="0.2">
      <c r="A837" s="17" t="str">
        <f t="shared" si="78"/>
        <v>PhD Mathematics (Part-Time) - Cornwall: PRP6MASMASCA</v>
      </c>
      <c r="B837" s="11" t="s">
        <v>3780</v>
      </c>
      <c r="C837" s="11" t="s">
        <v>32964</v>
      </c>
      <c r="D837" s="11" t="s">
        <v>3781</v>
      </c>
      <c r="E837" s="11" t="s">
        <v>533</v>
      </c>
      <c r="F837" s="11" t="s">
        <v>82</v>
      </c>
      <c r="G837" s="11" t="s">
        <v>32188</v>
      </c>
      <c r="H837" s="11" t="s">
        <v>72</v>
      </c>
      <c r="I837" s="11">
        <v>0</v>
      </c>
      <c r="J837" s="11" t="s">
        <v>32168</v>
      </c>
      <c r="K837" s="11" t="s">
        <v>32168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  <c r="Q837" s="11">
        <v>0</v>
      </c>
      <c r="R837" s="11">
        <v>0</v>
      </c>
      <c r="S837" s="11">
        <v>0</v>
      </c>
      <c r="T837" s="11">
        <v>0</v>
      </c>
      <c r="U837" s="11">
        <v>0</v>
      </c>
      <c r="V837" s="11">
        <v>0</v>
      </c>
      <c r="W837" s="11">
        <v>0</v>
      </c>
      <c r="X837" s="11">
        <v>0</v>
      </c>
      <c r="Y837" s="11">
        <v>0</v>
      </c>
      <c r="Z837" s="11">
        <v>0</v>
      </c>
      <c r="AA837" s="12" t="s">
        <v>32952</v>
      </c>
      <c r="AB837" s="17" t="str">
        <f t="shared" si="79"/>
        <v>Programme is not compatible with this tool</v>
      </c>
      <c r="AC837" s="17" t="str">
        <f t="shared" si="80"/>
        <v/>
      </c>
      <c r="AD837" s="17">
        <f t="shared" si="81"/>
        <v>6</v>
      </c>
      <c r="AE837" s="17" t="str">
        <f t="shared" si="82"/>
        <v/>
      </c>
      <c r="AF837" s="17" t="str">
        <f t="shared" si="83"/>
        <v/>
      </c>
      <c r="AG837" s="17" t="str" cm="1">
        <f t="array" ref="AG837">IFERROR(IF(J837="Level",INDEX($M837:$S837,AC837+1),INDEX($M837:$S837,AC837)),"")</f>
        <v/>
      </c>
      <c r="AH837" s="17" cm="1">
        <f t="array" ref="AH837">IFERROR(IF(J837="Level",INDEX($M837:$S837,AD837+1),INDEX($M837:$S837,AD837)),"")</f>
        <v>0</v>
      </c>
      <c r="AI837" s="17" t="str" cm="1">
        <f t="array" ref="AI837">IFERROR(INDEX($M837:$S837,AE837),"")</f>
        <v/>
      </c>
      <c r="AJ837" s="17" t="str" cm="1">
        <f t="array" ref="AJ837">IFERROR(INDEX($M837:$S837,AF837),"")</f>
        <v/>
      </c>
      <c r="AK837" s="17" t="str" cm="1">
        <f t="array" ref="AK837">IFERROR(IF(J837="Level",INDEX($T837:$Z837,AC837+1),INDEX($T837:$Z837,AC837)),"")</f>
        <v/>
      </c>
      <c r="AL837" s="17" cm="1">
        <f t="array" ref="AL837">IFERROR(IF(J837="Level",INDEX($T837:$Z837,AD837+1),INDEX($T837:$Z837,AD837)),"")</f>
        <v>0</v>
      </c>
      <c r="AM837" s="17" t="str" cm="1">
        <f t="array" ref="AM837">IFERROR(INDEX($T837:$Z837,AE837),"")</f>
        <v/>
      </c>
      <c r="AN837" s="17" t="str" cm="1">
        <f t="array" ref="AN837">IFERROR(INDEX($T837:$Z837,AF837),"")</f>
        <v/>
      </c>
    </row>
    <row r="838" spans="1:40" ht="25.5" hidden="1" x14ac:dyDescent="0.2">
      <c r="A838" s="17" t="str">
        <f t="shared" si="78"/>
        <v>PhD Environmental Intelligence (CDT) (Part-Time) - Cornwall: PRP6MASMASCC</v>
      </c>
      <c r="B838" s="11" t="s">
        <v>3784</v>
      </c>
      <c r="C838" s="11" t="s">
        <v>32964</v>
      </c>
      <c r="D838" s="11" t="s">
        <v>3785</v>
      </c>
      <c r="E838" s="11" t="s">
        <v>533</v>
      </c>
      <c r="F838" s="11" t="s">
        <v>82</v>
      </c>
      <c r="G838" s="11" t="s">
        <v>32188</v>
      </c>
      <c r="H838" s="11" t="s">
        <v>72</v>
      </c>
      <c r="I838" s="11">
        <v>0</v>
      </c>
      <c r="J838" s="11" t="s">
        <v>32168</v>
      </c>
      <c r="K838" s="11" t="s">
        <v>32168</v>
      </c>
      <c r="L838" s="11">
        <v>0</v>
      </c>
      <c r="M838" s="11">
        <v>0</v>
      </c>
      <c r="N838" s="11">
        <v>0</v>
      </c>
      <c r="O838" s="11">
        <v>0</v>
      </c>
      <c r="P838" s="11">
        <v>0</v>
      </c>
      <c r="Q838" s="11">
        <v>0</v>
      </c>
      <c r="R838" s="11">
        <v>0</v>
      </c>
      <c r="S838" s="11">
        <v>0</v>
      </c>
      <c r="T838" s="11">
        <v>0</v>
      </c>
      <c r="U838" s="11">
        <v>0</v>
      </c>
      <c r="V838" s="11">
        <v>0</v>
      </c>
      <c r="W838" s="11">
        <v>0</v>
      </c>
      <c r="X838" s="11">
        <v>0</v>
      </c>
      <c r="Y838" s="11">
        <v>0</v>
      </c>
      <c r="Z838" s="11">
        <v>0</v>
      </c>
      <c r="AA838" s="12" t="s">
        <v>32952</v>
      </c>
      <c r="AB838" s="17" t="str">
        <f t="shared" si="79"/>
        <v>Programme is not compatible with this tool</v>
      </c>
      <c r="AC838" s="17" t="str">
        <f t="shared" si="80"/>
        <v/>
      </c>
      <c r="AD838" s="17">
        <f t="shared" si="81"/>
        <v>6</v>
      </c>
      <c r="AE838" s="17" t="str">
        <f t="shared" si="82"/>
        <v/>
      </c>
      <c r="AF838" s="17" t="str">
        <f t="shared" si="83"/>
        <v/>
      </c>
      <c r="AG838" s="17" t="str" cm="1">
        <f t="array" ref="AG838">IFERROR(IF(J838="Level",INDEX($M838:$S838,AC838+1),INDEX($M838:$S838,AC838)),"")</f>
        <v/>
      </c>
      <c r="AH838" s="17" cm="1">
        <f t="array" ref="AH838">IFERROR(IF(J838="Level",INDEX($M838:$S838,AD838+1),INDEX($M838:$S838,AD838)),"")</f>
        <v>0</v>
      </c>
      <c r="AI838" s="17" t="str" cm="1">
        <f t="array" ref="AI838">IFERROR(INDEX($M838:$S838,AE838),"")</f>
        <v/>
      </c>
      <c r="AJ838" s="17" t="str" cm="1">
        <f t="array" ref="AJ838">IFERROR(INDEX($M838:$S838,AF838),"")</f>
        <v/>
      </c>
      <c r="AK838" s="17" t="str" cm="1">
        <f t="array" ref="AK838">IFERROR(IF(J838="Level",INDEX($T838:$Z838,AC838+1),INDEX($T838:$Z838,AC838)),"")</f>
        <v/>
      </c>
      <c r="AL838" s="17" cm="1">
        <f t="array" ref="AL838">IFERROR(IF(J838="Level",INDEX($T838:$Z838,AD838+1),INDEX($T838:$Z838,AD838)),"")</f>
        <v>0</v>
      </c>
      <c r="AM838" s="17" t="str" cm="1">
        <f t="array" ref="AM838">IFERROR(INDEX($T838:$Z838,AE838),"")</f>
        <v/>
      </c>
      <c r="AN838" s="17" t="str" cm="1">
        <f t="array" ref="AN838">IFERROR(INDEX($T838:$Z838,AF838),"")</f>
        <v/>
      </c>
    </row>
    <row r="839" spans="1:40" hidden="1" x14ac:dyDescent="0.2">
      <c r="A839" s="17" t="str">
        <f t="shared" si="78"/>
        <v>EngD Water Engineering (Part-Time): PRE6ECSECS01</v>
      </c>
      <c r="B839" s="11" t="s">
        <v>2333</v>
      </c>
      <c r="C839" s="11" t="s">
        <v>32964</v>
      </c>
      <c r="D839" s="11" t="s">
        <v>2334</v>
      </c>
      <c r="E839" s="11" t="s">
        <v>409</v>
      </c>
      <c r="F839" s="11" t="s">
        <v>82</v>
      </c>
      <c r="G839" s="11" t="s">
        <v>32188</v>
      </c>
      <c r="H839" s="11" t="s">
        <v>72</v>
      </c>
      <c r="I839" s="11">
        <v>0</v>
      </c>
      <c r="J839" s="11" t="s">
        <v>32168</v>
      </c>
      <c r="K839" s="11" t="s">
        <v>32168</v>
      </c>
      <c r="L839" s="11">
        <v>0</v>
      </c>
      <c r="M839" s="11">
        <v>0</v>
      </c>
      <c r="N839" s="11">
        <v>0</v>
      </c>
      <c r="O839" s="11">
        <v>0</v>
      </c>
      <c r="P839" s="11">
        <v>0</v>
      </c>
      <c r="Q839" s="11">
        <v>0</v>
      </c>
      <c r="R839" s="11">
        <v>0</v>
      </c>
      <c r="S839" s="11">
        <v>0</v>
      </c>
      <c r="T839" s="11">
        <v>0</v>
      </c>
      <c r="U839" s="11">
        <v>0</v>
      </c>
      <c r="V839" s="11">
        <v>0</v>
      </c>
      <c r="W839" s="11">
        <v>0</v>
      </c>
      <c r="X839" s="11">
        <v>0</v>
      </c>
      <c r="Y839" s="11">
        <v>0</v>
      </c>
      <c r="Z839" s="11">
        <v>0</v>
      </c>
      <c r="AA839" s="12" t="s">
        <v>32952</v>
      </c>
      <c r="AB839" s="17" t="str">
        <f t="shared" si="79"/>
        <v>Programme is not compatible with this tool</v>
      </c>
      <c r="AC839" s="17" t="str">
        <f t="shared" si="80"/>
        <v/>
      </c>
      <c r="AD839" s="17">
        <f t="shared" si="81"/>
        <v>6</v>
      </c>
      <c r="AE839" s="17" t="str">
        <f t="shared" si="82"/>
        <v/>
      </c>
      <c r="AF839" s="17" t="str">
        <f t="shared" si="83"/>
        <v/>
      </c>
      <c r="AG839" s="17" t="str" cm="1">
        <f t="array" ref="AG839">IFERROR(IF(J839="Level",INDEX($M839:$S839,AC839+1),INDEX($M839:$S839,AC839)),"")</f>
        <v/>
      </c>
      <c r="AH839" s="17" cm="1">
        <f t="array" ref="AH839">IFERROR(IF(J839="Level",INDEX($M839:$S839,AD839+1),INDEX($M839:$S839,AD839)),"")</f>
        <v>0</v>
      </c>
      <c r="AI839" s="17" t="str" cm="1">
        <f t="array" ref="AI839">IFERROR(INDEX($M839:$S839,AE839),"")</f>
        <v/>
      </c>
      <c r="AJ839" s="17" t="str" cm="1">
        <f t="array" ref="AJ839">IFERROR(INDEX($M839:$S839,AF839),"")</f>
        <v/>
      </c>
      <c r="AK839" s="17" t="str" cm="1">
        <f t="array" ref="AK839">IFERROR(IF(J839="Level",INDEX($T839:$Z839,AC839+1),INDEX($T839:$Z839,AC839)),"")</f>
        <v/>
      </c>
      <c r="AL839" s="17" cm="1">
        <f t="array" ref="AL839">IFERROR(IF(J839="Level",INDEX($T839:$Z839,AD839+1),INDEX($T839:$Z839,AD839)),"")</f>
        <v>0</v>
      </c>
      <c r="AM839" s="17" t="str" cm="1">
        <f t="array" ref="AM839">IFERROR(INDEX($T839:$Z839,AE839),"")</f>
        <v/>
      </c>
      <c r="AN839" s="17" t="str" cm="1">
        <f t="array" ref="AN839">IFERROR(INDEX($T839:$Z839,AF839),"")</f>
        <v/>
      </c>
    </row>
    <row r="840" spans="1:40" hidden="1" x14ac:dyDescent="0.2">
      <c r="A840" s="17" t="str">
        <f t="shared" si="78"/>
        <v>MPhil Renewable Energy - Cornwall: PRH4CSMCSMCD</v>
      </c>
      <c r="B840" s="11" t="s">
        <v>2806</v>
      </c>
      <c r="C840" s="11" t="s">
        <v>32964</v>
      </c>
      <c r="D840" s="11" t="s">
        <v>2487</v>
      </c>
      <c r="E840" s="11" t="s">
        <v>409</v>
      </c>
      <c r="F840" s="11" t="s">
        <v>82</v>
      </c>
      <c r="G840" s="11" t="s">
        <v>32188</v>
      </c>
      <c r="H840" s="11" t="s">
        <v>72</v>
      </c>
      <c r="I840" s="11">
        <v>0</v>
      </c>
      <c r="J840" s="11" t="s">
        <v>32168</v>
      </c>
      <c r="K840" s="11" t="s">
        <v>32168</v>
      </c>
      <c r="L840" s="11">
        <v>0</v>
      </c>
      <c r="M840" s="11">
        <v>0</v>
      </c>
      <c r="N840" s="11">
        <v>0</v>
      </c>
      <c r="O840" s="11">
        <v>0</v>
      </c>
      <c r="P840" s="11">
        <v>0</v>
      </c>
      <c r="Q840" s="11">
        <v>0</v>
      </c>
      <c r="R840" s="11">
        <v>0</v>
      </c>
      <c r="S840" s="11">
        <v>0</v>
      </c>
      <c r="T840" s="11">
        <v>0</v>
      </c>
      <c r="U840" s="11">
        <v>0</v>
      </c>
      <c r="V840" s="11">
        <v>0</v>
      </c>
      <c r="W840" s="11">
        <v>0</v>
      </c>
      <c r="X840" s="11">
        <v>0</v>
      </c>
      <c r="Y840" s="11">
        <v>0</v>
      </c>
      <c r="Z840" s="11">
        <v>0</v>
      </c>
      <c r="AA840" s="12" t="s">
        <v>32952</v>
      </c>
      <c r="AB840" s="17" t="str">
        <f t="shared" si="79"/>
        <v>Programme is not compatible with this tool</v>
      </c>
      <c r="AC840" s="17" t="str">
        <f t="shared" si="80"/>
        <v/>
      </c>
      <c r="AD840" s="17">
        <f t="shared" si="81"/>
        <v>6</v>
      </c>
      <c r="AE840" s="17" t="str">
        <f t="shared" si="82"/>
        <v/>
      </c>
      <c r="AF840" s="17" t="str">
        <f t="shared" si="83"/>
        <v/>
      </c>
      <c r="AG840" s="17" t="str" cm="1">
        <f t="array" ref="AG840">IFERROR(IF(J840="Level",INDEX($M840:$S840,AC840+1),INDEX($M840:$S840,AC840)),"")</f>
        <v/>
      </c>
      <c r="AH840" s="17" cm="1">
        <f t="array" ref="AH840">IFERROR(IF(J840="Level",INDEX($M840:$S840,AD840+1),INDEX($M840:$S840,AD840)),"")</f>
        <v>0</v>
      </c>
      <c r="AI840" s="17" t="str" cm="1">
        <f t="array" ref="AI840">IFERROR(INDEX($M840:$S840,AE840),"")</f>
        <v/>
      </c>
      <c r="AJ840" s="17" t="str" cm="1">
        <f t="array" ref="AJ840">IFERROR(INDEX($M840:$S840,AF840),"")</f>
        <v/>
      </c>
      <c r="AK840" s="17" t="str" cm="1">
        <f t="array" ref="AK840">IFERROR(IF(J840="Level",INDEX($T840:$Z840,AC840+1),INDEX($T840:$Z840,AC840)),"")</f>
        <v/>
      </c>
      <c r="AL840" s="17" cm="1">
        <f t="array" ref="AL840">IFERROR(IF(J840="Level",INDEX($T840:$Z840,AD840+1),INDEX($T840:$Z840,AD840)),"")</f>
        <v>0</v>
      </c>
      <c r="AM840" s="17" t="str" cm="1">
        <f t="array" ref="AM840">IFERROR(INDEX($T840:$Z840,AE840),"")</f>
        <v/>
      </c>
      <c r="AN840" s="17" t="str" cm="1">
        <f t="array" ref="AN840">IFERROR(INDEX($T840:$Z840,AF840),"")</f>
        <v/>
      </c>
    </row>
    <row r="841" spans="1:40" hidden="1" x14ac:dyDescent="0.2">
      <c r="A841" s="17" t="str">
        <f t="shared" si="78"/>
        <v>MPhil Engineering (Part-Time): PRH4ECSECS03</v>
      </c>
      <c r="B841" s="11" t="s">
        <v>2818</v>
      </c>
      <c r="C841" s="11" t="s">
        <v>32964</v>
      </c>
      <c r="D841" s="11" t="s">
        <v>32619</v>
      </c>
      <c r="E841" s="11" t="s">
        <v>409</v>
      </c>
      <c r="F841" s="11" t="s">
        <v>82</v>
      </c>
      <c r="G841" s="11" t="s">
        <v>32188</v>
      </c>
      <c r="H841" s="11" t="s">
        <v>72</v>
      </c>
      <c r="I841" s="11">
        <v>0</v>
      </c>
      <c r="J841" s="11" t="s">
        <v>32168</v>
      </c>
      <c r="K841" s="11" t="s">
        <v>32168</v>
      </c>
      <c r="L841" s="11">
        <v>0</v>
      </c>
      <c r="M841" s="11">
        <v>0</v>
      </c>
      <c r="N841" s="11">
        <v>0</v>
      </c>
      <c r="O841" s="11">
        <v>0</v>
      </c>
      <c r="P841" s="11">
        <v>0</v>
      </c>
      <c r="Q841" s="11">
        <v>0</v>
      </c>
      <c r="R841" s="11">
        <v>0</v>
      </c>
      <c r="S841" s="11">
        <v>0</v>
      </c>
      <c r="T841" s="11">
        <v>0</v>
      </c>
      <c r="U841" s="11">
        <v>0</v>
      </c>
      <c r="V841" s="11">
        <v>0</v>
      </c>
      <c r="W841" s="11">
        <v>0</v>
      </c>
      <c r="X841" s="11">
        <v>0</v>
      </c>
      <c r="Y841" s="11">
        <v>0</v>
      </c>
      <c r="Z841" s="11">
        <v>0</v>
      </c>
      <c r="AA841" s="12" t="s">
        <v>32952</v>
      </c>
      <c r="AB841" s="17" t="str">
        <f t="shared" si="79"/>
        <v>Programme is not compatible with this tool</v>
      </c>
      <c r="AC841" s="17" t="str">
        <f t="shared" si="80"/>
        <v/>
      </c>
      <c r="AD841" s="17">
        <f t="shared" si="81"/>
        <v>6</v>
      </c>
      <c r="AE841" s="17" t="str">
        <f t="shared" si="82"/>
        <v/>
      </c>
      <c r="AF841" s="17" t="str">
        <f t="shared" si="83"/>
        <v/>
      </c>
      <c r="AG841" s="17" t="str" cm="1">
        <f t="array" ref="AG841">IFERROR(IF(J841="Level",INDEX($M841:$S841,AC841+1),INDEX($M841:$S841,AC841)),"")</f>
        <v/>
      </c>
      <c r="AH841" s="17" cm="1">
        <f t="array" ref="AH841">IFERROR(IF(J841="Level",INDEX($M841:$S841,AD841+1),INDEX($M841:$S841,AD841)),"")</f>
        <v>0</v>
      </c>
      <c r="AI841" s="17" t="str" cm="1">
        <f t="array" ref="AI841">IFERROR(INDEX($M841:$S841,AE841),"")</f>
        <v/>
      </c>
      <c r="AJ841" s="17" t="str" cm="1">
        <f t="array" ref="AJ841">IFERROR(INDEX($M841:$S841,AF841),"")</f>
        <v/>
      </c>
      <c r="AK841" s="17" t="str" cm="1">
        <f t="array" ref="AK841">IFERROR(IF(J841="Level",INDEX($T841:$Z841,AC841+1),INDEX($T841:$Z841,AC841)),"")</f>
        <v/>
      </c>
      <c r="AL841" s="17" cm="1">
        <f t="array" ref="AL841">IFERROR(IF(J841="Level",INDEX($T841:$Z841,AD841+1),INDEX($T841:$Z841,AD841)),"")</f>
        <v>0</v>
      </c>
      <c r="AM841" s="17" t="str" cm="1">
        <f t="array" ref="AM841">IFERROR(INDEX($T841:$Z841,AE841),"")</f>
        <v/>
      </c>
      <c r="AN841" s="17" t="str" cm="1">
        <f t="array" ref="AN841">IFERROR(INDEX($T841:$Z841,AF841),"")</f>
        <v/>
      </c>
    </row>
    <row r="842" spans="1:40" hidden="1" x14ac:dyDescent="0.2">
      <c r="A842" s="17" t="str">
        <f t="shared" si="78"/>
        <v>MPhil Engineering (QUEX) (Part-Time): PRH4ECSECS04</v>
      </c>
      <c r="B842" s="11" t="s">
        <v>33443</v>
      </c>
      <c r="C842" s="11" t="s">
        <v>32964</v>
      </c>
      <c r="D842" s="11" t="s">
        <v>33444</v>
      </c>
      <c r="E842" s="11" t="s">
        <v>409</v>
      </c>
      <c r="F842" s="11" t="s">
        <v>82</v>
      </c>
      <c r="G842" s="11" t="s">
        <v>32188</v>
      </c>
      <c r="H842" s="11" t="s">
        <v>72</v>
      </c>
      <c r="I842" s="11">
        <v>0</v>
      </c>
      <c r="J842" s="11" t="s">
        <v>32168</v>
      </c>
      <c r="K842" s="11" t="s">
        <v>32168</v>
      </c>
      <c r="L842" s="11">
        <v>0</v>
      </c>
      <c r="M842" s="11">
        <v>0</v>
      </c>
      <c r="N842" s="11">
        <v>0</v>
      </c>
      <c r="O842" s="11">
        <v>0</v>
      </c>
      <c r="P842" s="11">
        <v>0</v>
      </c>
      <c r="Q842" s="11">
        <v>0</v>
      </c>
      <c r="R842" s="11">
        <v>0</v>
      </c>
      <c r="S842" s="11">
        <v>0</v>
      </c>
      <c r="T842" s="11">
        <v>0</v>
      </c>
      <c r="U842" s="11">
        <v>0</v>
      </c>
      <c r="V842" s="11">
        <v>0</v>
      </c>
      <c r="W842" s="11">
        <v>0</v>
      </c>
      <c r="X842" s="11">
        <v>0</v>
      </c>
      <c r="Y842" s="11">
        <v>0</v>
      </c>
      <c r="Z842" s="11">
        <v>0</v>
      </c>
      <c r="AA842" s="12" t="s">
        <v>32952</v>
      </c>
      <c r="AB842" s="17" t="str">
        <f t="shared" si="79"/>
        <v>Programme is not compatible with this tool</v>
      </c>
      <c r="AC842" s="17" t="str">
        <f t="shared" si="80"/>
        <v/>
      </c>
      <c r="AD842" s="17">
        <f t="shared" si="81"/>
        <v>6</v>
      </c>
      <c r="AE842" s="17" t="str">
        <f t="shared" si="82"/>
        <v/>
      </c>
      <c r="AF842" s="17" t="str">
        <f t="shared" si="83"/>
        <v/>
      </c>
      <c r="AG842" s="17" t="str" cm="1">
        <f t="array" ref="AG842">IFERROR(IF(J842="Level",INDEX($M842:$S842,AC842+1),INDEX($M842:$S842,AC842)),"")</f>
        <v/>
      </c>
      <c r="AH842" s="17" cm="1">
        <f t="array" ref="AH842">IFERROR(IF(J842="Level",INDEX($M842:$S842,AD842+1),INDEX($M842:$S842,AD842)),"")</f>
        <v>0</v>
      </c>
      <c r="AI842" s="17" t="str" cm="1">
        <f t="array" ref="AI842">IFERROR(INDEX($M842:$S842,AE842),"")</f>
        <v/>
      </c>
      <c r="AJ842" s="17" t="str" cm="1">
        <f t="array" ref="AJ842">IFERROR(INDEX($M842:$S842,AF842),"")</f>
        <v/>
      </c>
      <c r="AK842" s="17" t="str" cm="1">
        <f t="array" ref="AK842">IFERROR(IF(J842="Level",INDEX($T842:$Z842,AC842+1),INDEX($T842:$Z842,AC842)),"")</f>
        <v/>
      </c>
      <c r="AL842" s="17" cm="1">
        <f t="array" ref="AL842">IFERROR(IF(J842="Level",INDEX($T842:$Z842,AD842+1),INDEX($T842:$Z842,AD842)),"")</f>
        <v>0</v>
      </c>
      <c r="AM842" s="17" t="str" cm="1">
        <f t="array" ref="AM842">IFERROR(INDEX($T842:$Z842,AE842),"")</f>
        <v/>
      </c>
      <c r="AN842" s="17" t="str" cm="1">
        <f t="array" ref="AN842">IFERROR(INDEX($T842:$Z842,AF842),"")</f>
        <v/>
      </c>
    </row>
    <row r="843" spans="1:40" hidden="1" x14ac:dyDescent="0.2">
      <c r="A843" s="17" t="str">
        <f t="shared" si="78"/>
        <v>MScbyRes Renewable Energy (Part-Time) - Cornwall: PRM4CSMCSMCA</v>
      </c>
      <c r="B843" s="11" t="s">
        <v>3074</v>
      </c>
      <c r="C843" s="11" t="s">
        <v>32964</v>
      </c>
      <c r="D843" s="11" t="s">
        <v>3075</v>
      </c>
      <c r="E843" s="11" t="s">
        <v>409</v>
      </c>
      <c r="F843" s="11" t="s">
        <v>82</v>
      </c>
      <c r="G843" s="11" t="s">
        <v>32188</v>
      </c>
      <c r="H843" s="11" t="s">
        <v>72</v>
      </c>
      <c r="I843" s="11">
        <v>0</v>
      </c>
      <c r="J843" s="11" t="s">
        <v>32168</v>
      </c>
      <c r="K843" s="11" t="s">
        <v>32168</v>
      </c>
      <c r="L843" s="11">
        <v>0</v>
      </c>
      <c r="M843" s="11">
        <v>0</v>
      </c>
      <c r="N843" s="11">
        <v>0</v>
      </c>
      <c r="O843" s="11">
        <v>0</v>
      </c>
      <c r="P843" s="11">
        <v>0</v>
      </c>
      <c r="Q843" s="11">
        <v>0</v>
      </c>
      <c r="R843" s="11">
        <v>0</v>
      </c>
      <c r="S843" s="11">
        <v>0</v>
      </c>
      <c r="T843" s="11">
        <v>0</v>
      </c>
      <c r="U843" s="11">
        <v>0</v>
      </c>
      <c r="V843" s="11">
        <v>0</v>
      </c>
      <c r="W843" s="11">
        <v>0</v>
      </c>
      <c r="X843" s="11">
        <v>0</v>
      </c>
      <c r="Y843" s="11">
        <v>0</v>
      </c>
      <c r="Z843" s="11">
        <v>0</v>
      </c>
      <c r="AA843" s="12" t="s">
        <v>32952</v>
      </c>
      <c r="AB843" s="17" t="str">
        <f t="shared" si="79"/>
        <v>Programme is not compatible with this tool</v>
      </c>
      <c r="AC843" s="17" t="str">
        <f t="shared" si="80"/>
        <v/>
      </c>
      <c r="AD843" s="17">
        <f t="shared" si="81"/>
        <v>6</v>
      </c>
      <c r="AE843" s="17" t="str">
        <f t="shared" si="82"/>
        <v/>
      </c>
      <c r="AF843" s="17" t="str">
        <f t="shared" si="83"/>
        <v/>
      </c>
      <c r="AG843" s="17" t="str" cm="1">
        <f t="array" ref="AG843">IFERROR(IF(J843="Level",INDEX($M843:$S843,AC843+1),INDEX($M843:$S843,AC843)),"")</f>
        <v/>
      </c>
      <c r="AH843" s="17" cm="1">
        <f t="array" ref="AH843">IFERROR(IF(J843="Level",INDEX($M843:$S843,AD843+1),INDEX($M843:$S843,AD843)),"")</f>
        <v>0</v>
      </c>
      <c r="AI843" s="17" t="str" cm="1">
        <f t="array" ref="AI843">IFERROR(INDEX($M843:$S843,AE843),"")</f>
        <v/>
      </c>
      <c r="AJ843" s="17" t="str" cm="1">
        <f t="array" ref="AJ843">IFERROR(INDEX($M843:$S843,AF843),"")</f>
        <v/>
      </c>
      <c r="AK843" s="17" t="str" cm="1">
        <f t="array" ref="AK843">IFERROR(IF(J843="Level",INDEX($T843:$Z843,AC843+1),INDEX($T843:$Z843,AC843)),"")</f>
        <v/>
      </c>
      <c r="AL843" s="17" cm="1">
        <f t="array" ref="AL843">IFERROR(IF(J843="Level",INDEX($T843:$Z843,AD843+1),INDEX($T843:$Z843,AD843)),"")</f>
        <v>0</v>
      </c>
      <c r="AM843" s="17" t="str" cm="1">
        <f t="array" ref="AM843">IFERROR(INDEX($T843:$Z843,AE843),"")</f>
        <v/>
      </c>
      <c r="AN843" s="17" t="str" cm="1">
        <f t="array" ref="AN843">IFERROR(INDEX($T843:$Z843,AF843),"")</f>
        <v/>
      </c>
    </row>
    <row r="844" spans="1:40" hidden="1" x14ac:dyDescent="0.2">
      <c r="A844" s="17" t="str">
        <f t="shared" si="78"/>
        <v>MScbyRes Engineering (Part-Time): PRM4ECSECS02</v>
      </c>
      <c r="B844" s="11" t="s">
        <v>3082</v>
      </c>
      <c r="C844" s="11" t="s">
        <v>32964</v>
      </c>
      <c r="D844" s="11" t="s">
        <v>3083</v>
      </c>
      <c r="E844" s="11" t="s">
        <v>409</v>
      </c>
      <c r="F844" s="11" t="s">
        <v>82</v>
      </c>
      <c r="G844" s="11" t="s">
        <v>32188</v>
      </c>
      <c r="H844" s="11" t="s">
        <v>72</v>
      </c>
      <c r="I844" s="11">
        <v>0</v>
      </c>
      <c r="J844" s="11" t="s">
        <v>32168</v>
      </c>
      <c r="K844" s="11" t="s">
        <v>32168</v>
      </c>
      <c r="L844" s="11">
        <v>0</v>
      </c>
      <c r="M844" s="11">
        <v>0</v>
      </c>
      <c r="N844" s="11">
        <v>0</v>
      </c>
      <c r="O844" s="11">
        <v>0</v>
      </c>
      <c r="P844" s="11">
        <v>0</v>
      </c>
      <c r="Q844" s="11">
        <v>0</v>
      </c>
      <c r="R844" s="11">
        <v>0</v>
      </c>
      <c r="S844" s="11">
        <v>0</v>
      </c>
      <c r="T844" s="11">
        <v>0</v>
      </c>
      <c r="U844" s="11">
        <v>0</v>
      </c>
      <c r="V844" s="11">
        <v>0</v>
      </c>
      <c r="W844" s="11">
        <v>0</v>
      </c>
      <c r="X844" s="11">
        <v>0</v>
      </c>
      <c r="Y844" s="11">
        <v>0</v>
      </c>
      <c r="Z844" s="11">
        <v>0</v>
      </c>
      <c r="AA844" s="12" t="s">
        <v>32952</v>
      </c>
      <c r="AB844" s="17" t="str">
        <f t="shared" si="79"/>
        <v>Programme is not compatible with this tool</v>
      </c>
      <c r="AC844" s="17" t="str">
        <f t="shared" si="80"/>
        <v/>
      </c>
      <c r="AD844" s="17">
        <f t="shared" si="81"/>
        <v>6</v>
      </c>
      <c r="AE844" s="17" t="str">
        <f t="shared" si="82"/>
        <v/>
      </c>
      <c r="AF844" s="17" t="str">
        <f t="shared" si="83"/>
        <v/>
      </c>
      <c r="AG844" s="17" t="str" cm="1">
        <f t="array" ref="AG844">IFERROR(IF(J844="Level",INDEX($M844:$S844,AC844+1),INDEX($M844:$S844,AC844)),"")</f>
        <v/>
      </c>
      <c r="AH844" s="17" cm="1">
        <f t="array" ref="AH844">IFERROR(IF(J844="Level",INDEX($M844:$S844,AD844+1),INDEX($M844:$S844,AD844)),"")</f>
        <v>0</v>
      </c>
      <c r="AI844" s="17" t="str" cm="1">
        <f t="array" ref="AI844">IFERROR(INDEX($M844:$S844,AE844),"")</f>
        <v/>
      </c>
      <c r="AJ844" s="17" t="str" cm="1">
        <f t="array" ref="AJ844">IFERROR(INDEX($M844:$S844,AF844),"")</f>
        <v/>
      </c>
      <c r="AK844" s="17" t="str" cm="1">
        <f t="array" ref="AK844">IFERROR(IF(J844="Level",INDEX($T844:$Z844,AC844+1),INDEX($T844:$Z844,AC844)),"")</f>
        <v/>
      </c>
      <c r="AL844" s="17" cm="1">
        <f t="array" ref="AL844">IFERROR(IF(J844="Level",INDEX($T844:$Z844,AD844+1),INDEX($T844:$Z844,AD844)),"")</f>
        <v>0</v>
      </c>
      <c r="AM844" s="17" t="str" cm="1">
        <f t="array" ref="AM844">IFERROR(INDEX($T844:$Z844,AE844),"")</f>
        <v/>
      </c>
      <c r="AN844" s="17" t="str" cm="1">
        <f t="array" ref="AN844">IFERROR(INDEX($T844:$Z844,AF844),"")</f>
        <v/>
      </c>
    </row>
    <row r="845" spans="1:40" hidden="1" x14ac:dyDescent="0.2">
      <c r="A845" s="17" t="str">
        <f t="shared" si="78"/>
        <v>PhDbyPub Engineering (Part-Time): PRP2ECSECS01</v>
      </c>
      <c r="B845" s="11" t="s">
        <v>3883</v>
      </c>
      <c r="C845" s="11" t="s">
        <v>32964</v>
      </c>
      <c r="D845" s="11" t="s">
        <v>3884</v>
      </c>
      <c r="E845" s="11" t="s">
        <v>409</v>
      </c>
      <c r="F845" s="11" t="s">
        <v>82</v>
      </c>
      <c r="G845" s="11" t="s">
        <v>32188</v>
      </c>
      <c r="H845" s="11" t="s">
        <v>72</v>
      </c>
      <c r="I845" s="11">
        <v>0</v>
      </c>
      <c r="J845" s="11" t="s">
        <v>32168</v>
      </c>
      <c r="K845" s="11" t="s">
        <v>32168</v>
      </c>
      <c r="L845" s="11">
        <v>0</v>
      </c>
      <c r="M845" s="11">
        <v>0</v>
      </c>
      <c r="N845" s="11">
        <v>0</v>
      </c>
      <c r="O845" s="11">
        <v>0</v>
      </c>
      <c r="P845" s="11">
        <v>0</v>
      </c>
      <c r="Q845" s="11">
        <v>0</v>
      </c>
      <c r="R845" s="11">
        <v>0</v>
      </c>
      <c r="S845" s="11">
        <v>0</v>
      </c>
      <c r="T845" s="11">
        <v>0</v>
      </c>
      <c r="U845" s="11">
        <v>0</v>
      </c>
      <c r="V845" s="11">
        <v>0</v>
      </c>
      <c r="W845" s="11">
        <v>0</v>
      </c>
      <c r="X845" s="11">
        <v>0</v>
      </c>
      <c r="Y845" s="11">
        <v>0</v>
      </c>
      <c r="Z845" s="11">
        <v>0</v>
      </c>
      <c r="AA845" s="12" t="s">
        <v>32952</v>
      </c>
      <c r="AB845" s="17" t="str">
        <f t="shared" si="79"/>
        <v>Programme is not compatible with this tool</v>
      </c>
      <c r="AC845" s="17" t="str">
        <f t="shared" si="80"/>
        <v/>
      </c>
      <c r="AD845" s="17">
        <f t="shared" si="81"/>
        <v>6</v>
      </c>
      <c r="AE845" s="17" t="str">
        <f t="shared" si="82"/>
        <v/>
      </c>
      <c r="AF845" s="17" t="str">
        <f t="shared" si="83"/>
        <v/>
      </c>
      <c r="AG845" s="17" t="str" cm="1">
        <f t="array" ref="AG845">IFERROR(IF(J845="Level",INDEX($M845:$S845,AC845+1),INDEX($M845:$S845,AC845)),"")</f>
        <v/>
      </c>
      <c r="AH845" s="17" cm="1">
        <f t="array" ref="AH845">IFERROR(IF(J845="Level",INDEX($M845:$S845,AD845+1),INDEX($M845:$S845,AD845)),"")</f>
        <v>0</v>
      </c>
      <c r="AI845" s="17" t="str" cm="1">
        <f t="array" ref="AI845">IFERROR(INDEX($M845:$S845,AE845),"")</f>
        <v/>
      </c>
      <c r="AJ845" s="17" t="str" cm="1">
        <f t="array" ref="AJ845">IFERROR(INDEX($M845:$S845,AF845),"")</f>
        <v/>
      </c>
      <c r="AK845" s="17" t="str" cm="1">
        <f t="array" ref="AK845">IFERROR(IF(J845="Level",INDEX($T845:$Z845,AC845+1),INDEX($T845:$Z845,AC845)),"")</f>
        <v/>
      </c>
      <c r="AL845" s="17" cm="1">
        <f t="array" ref="AL845">IFERROR(IF(J845="Level",INDEX($T845:$Z845,AD845+1),INDEX($T845:$Z845,AD845)),"")</f>
        <v>0</v>
      </c>
      <c r="AM845" s="17" t="str" cm="1">
        <f t="array" ref="AM845">IFERROR(INDEX($T845:$Z845,AE845),"")</f>
        <v/>
      </c>
      <c r="AN845" s="17" t="str" cm="1">
        <f t="array" ref="AN845">IFERROR(INDEX($T845:$Z845,AF845),"")</f>
        <v/>
      </c>
    </row>
    <row r="846" spans="1:40" hidden="1" x14ac:dyDescent="0.2">
      <c r="A846" s="17" t="str">
        <f t="shared" si="78"/>
        <v>PhD Renewable Energy (Part-Time) - Cornwall: PRP6CSMCSMCB</v>
      </c>
      <c r="B846" s="11" t="s">
        <v>3558</v>
      </c>
      <c r="C846" s="11" t="s">
        <v>32964</v>
      </c>
      <c r="D846" s="11" t="s">
        <v>3559</v>
      </c>
      <c r="E846" s="11" t="s">
        <v>409</v>
      </c>
      <c r="F846" s="11" t="s">
        <v>82</v>
      </c>
      <c r="G846" s="11" t="s">
        <v>32188</v>
      </c>
      <c r="H846" s="11" t="s">
        <v>72</v>
      </c>
      <c r="I846" s="11">
        <v>0</v>
      </c>
      <c r="J846" s="11" t="s">
        <v>32168</v>
      </c>
      <c r="K846" s="11" t="s">
        <v>32168</v>
      </c>
      <c r="L846" s="11">
        <v>0</v>
      </c>
      <c r="M846" s="11">
        <v>0</v>
      </c>
      <c r="N846" s="11">
        <v>0</v>
      </c>
      <c r="O846" s="11">
        <v>0</v>
      </c>
      <c r="P846" s="11">
        <v>0</v>
      </c>
      <c r="Q846" s="11">
        <v>0</v>
      </c>
      <c r="R846" s="11">
        <v>0</v>
      </c>
      <c r="S846" s="11">
        <v>0</v>
      </c>
      <c r="T846" s="11">
        <v>0</v>
      </c>
      <c r="U846" s="11">
        <v>0</v>
      </c>
      <c r="V846" s="11">
        <v>0</v>
      </c>
      <c r="W846" s="11">
        <v>0</v>
      </c>
      <c r="X846" s="11">
        <v>0</v>
      </c>
      <c r="Y846" s="11">
        <v>0</v>
      </c>
      <c r="Z846" s="11">
        <v>0</v>
      </c>
      <c r="AA846" s="12" t="s">
        <v>32952</v>
      </c>
      <c r="AB846" s="17" t="str">
        <f t="shared" si="79"/>
        <v>Programme is not compatible with this tool</v>
      </c>
      <c r="AC846" s="17" t="str">
        <f t="shared" si="80"/>
        <v/>
      </c>
      <c r="AD846" s="17">
        <f t="shared" si="81"/>
        <v>6</v>
      </c>
      <c r="AE846" s="17" t="str">
        <f t="shared" si="82"/>
        <v/>
      </c>
      <c r="AF846" s="17" t="str">
        <f t="shared" si="83"/>
        <v/>
      </c>
      <c r="AG846" s="17" t="str" cm="1">
        <f t="array" ref="AG846">IFERROR(IF(J846="Level",INDEX($M846:$S846,AC846+1),INDEX($M846:$S846,AC846)),"")</f>
        <v/>
      </c>
      <c r="AH846" s="17" cm="1">
        <f t="array" ref="AH846">IFERROR(IF(J846="Level",INDEX($M846:$S846,AD846+1),INDEX($M846:$S846,AD846)),"")</f>
        <v>0</v>
      </c>
      <c r="AI846" s="17" t="str" cm="1">
        <f t="array" ref="AI846">IFERROR(INDEX($M846:$S846,AE846),"")</f>
        <v/>
      </c>
      <c r="AJ846" s="17" t="str" cm="1">
        <f t="array" ref="AJ846">IFERROR(INDEX($M846:$S846,AF846),"")</f>
        <v/>
      </c>
      <c r="AK846" s="17" t="str" cm="1">
        <f t="array" ref="AK846">IFERROR(IF(J846="Level",INDEX($T846:$Z846,AC846+1),INDEX($T846:$Z846,AC846)),"")</f>
        <v/>
      </c>
      <c r="AL846" s="17" cm="1">
        <f t="array" ref="AL846">IFERROR(IF(J846="Level",INDEX($T846:$Z846,AD846+1),INDEX($T846:$Z846,AD846)),"")</f>
        <v>0</v>
      </c>
      <c r="AM846" s="17" t="str" cm="1">
        <f t="array" ref="AM846">IFERROR(INDEX($T846:$Z846,AE846),"")</f>
        <v/>
      </c>
      <c r="AN846" s="17" t="str" cm="1">
        <f t="array" ref="AN846">IFERROR(INDEX($T846:$Z846,AF846),"")</f>
        <v/>
      </c>
    </row>
    <row r="847" spans="1:40" hidden="1" x14ac:dyDescent="0.2">
      <c r="A847" s="17" t="str">
        <f t="shared" si="78"/>
        <v>PhD Engineering (Part-Time, Split Site): PRP6ECSECS01</v>
      </c>
      <c r="B847" s="11" t="s">
        <v>3583</v>
      </c>
      <c r="C847" s="11" t="s">
        <v>32964</v>
      </c>
      <c r="D847" s="11" t="s">
        <v>32236</v>
      </c>
      <c r="E847" s="11" t="s">
        <v>409</v>
      </c>
      <c r="F847" s="11" t="s">
        <v>82</v>
      </c>
      <c r="G847" s="11" t="s">
        <v>32188</v>
      </c>
      <c r="H847" s="11" t="s">
        <v>72</v>
      </c>
      <c r="I847" s="11">
        <v>0</v>
      </c>
      <c r="J847" s="11" t="s">
        <v>32168</v>
      </c>
      <c r="K847" s="11" t="s">
        <v>32168</v>
      </c>
      <c r="L847" s="11">
        <v>0</v>
      </c>
      <c r="M847" s="11">
        <v>0</v>
      </c>
      <c r="N847" s="11">
        <v>0</v>
      </c>
      <c r="O847" s="11">
        <v>0</v>
      </c>
      <c r="P847" s="11">
        <v>0</v>
      </c>
      <c r="Q847" s="11">
        <v>0</v>
      </c>
      <c r="R847" s="11">
        <v>0</v>
      </c>
      <c r="S847" s="11">
        <v>0</v>
      </c>
      <c r="T847" s="11">
        <v>0</v>
      </c>
      <c r="U847" s="11">
        <v>0</v>
      </c>
      <c r="V847" s="11">
        <v>0</v>
      </c>
      <c r="W847" s="11">
        <v>0</v>
      </c>
      <c r="X847" s="11">
        <v>0</v>
      </c>
      <c r="Y847" s="11">
        <v>0</v>
      </c>
      <c r="Z847" s="11">
        <v>0</v>
      </c>
      <c r="AA847" s="12" t="s">
        <v>32952</v>
      </c>
      <c r="AB847" s="17" t="str">
        <f t="shared" si="79"/>
        <v>Programme is not compatible with this tool</v>
      </c>
      <c r="AC847" s="17" t="str">
        <f t="shared" si="80"/>
        <v/>
      </c>
      <c r="AD847" s="17">
        <f t="shared" si="81"/>
        <v>6</v>
      </c>
      <c r="AE847" s="17" t="str">
        <f t="shared" si="82"/>
        <v/>
      </c>
      <c r="AF847" s="17" t="str">
        <f t="shared" si="83"/>
        <v/>
      </c>
      <c r="AG847" s="17" t="str" cm="1">
        <f t="array" ref="AG847">IFERROR(IF(J847="Level",INDEX($M847:$S847,AC847+1),INDEX($M847:$S847,AC847)),"")</f>
        <v/>
      </c>
      <c r="AH847" s="17" cm="1">
        <f t="array" ref="AH847">IFERROR(IF(J847="Level",INDEX($M847:$S847,AD847+1),INDEX($M847:$S847,AD847)),"")</f>
        <v>0</v>
      </c>
      <c r="AI847" s="17" t="str" cm="1">
        <f t="array" ref="AI847">IFERROR(INDEX($M847:$S847,AE847),"")</f>
        <v/>
      </c>
      <c r="AJ847" s="17" t="str" cm="1">
        <f t="array" ref="AJ847">IFERROR(INDEX($M847:$S847,AF847),"")</f>
        <v/>
      </c>
      <c r="AK847" s="17" t="str" cm="1">
        <f t="array" ref="AK847">IFERROR(IF(J847="Level",INDEX($T847:$Z847,AC847+1),INDEX($T847:$Z847,AC847)),"")</f>
        <v/>
      </c>
      <c r="AL847" s="17" cm="1">
        <f t="array" ref="AL847">IFERROR(IF(J847="Level",INDEX($T847:$Z847,AD847+1),INDEX($T847:$Z847,AD847)),"")</f>
        <v>0</v>
      </c>
      <c r="AM847" s="17" t="str" cm="1">
        <f t="array" ref="AM847">IFERROR(INDEX($T847:$Z847,AE847),"")</f>
        <v/>
      </c>
      <c r="AN847" s="17" t="str" cm="1">
        <f t="array" ref="AN847">IFERROR(INDEX($T847:$Z847,AF847),"")</f>
        <v/>
      </c>
    </row>
    <row r="848" spans="1:40" hidden="1" x14ac:dyDescent="0.2">
      <c r="A848" s="17" t="str">
        <f t="shared" si="78"/>
        <v>PhD Engineering (Part-Time): PRP6ECSECS04</v>
      </c>
      <c r="B848" s="11" t="s">
        <v>3588</v>
      </c>
      <c r="C848" s="11" t="s">
        <v>32964</v>
      </c>
      <c r="D848" s="11" t="s">
        <v>3589</v>
      </c>
      <c r="E848" s="11" t="s">
        <v>409</v>
      </c>
      <c r="F848" s="11" t="s">
        <v>82</v>
      </c>
      <c r="G848" s="11" t="s">
        <v>32188</v>
      </c>
      <c r="H848" s="11" t="s">
        <v>72</v>
      </c>
      <c r="I848" s="11">
        <v>0</v>
      </c>
      <c r="J848" s="11" t="s">
        <v>32168</v>
      </c>
      <c r="K848" s="11" t="s">
        <v>32168</v>
      </c>
      <c r="L848" s="11">
        <v>0</v>
      </c>
      <c r="M848" s="11">
        <v>0</v>
      </c>
      <c r="N848" s="11">
        <v>0</v>
      </c>
      <c r="O848" s="11">
        <v>0</v>
      </c>
      <c r="P848" s="11">
        <v>0</v>
      </c>
      <c r="Q848" s="11">
        <v>0</v>
      </c>
      <c r="R848" s="11">
        <v>0</v>
      </c>
      <c r="S848" s="11">
        <v>0</v>
      </c>
      <c r="T848" s="11">
        <v>0</v>
      </c>
      <c r="U848" s="11">
        <v>0</v>
      </c>
      <c r="V848" s="11">
        <v>0</v>
      </c>
      <c r="W848" s="11">
        <v>0</v>
      </c>
      <c r="X848" s="11">
        <v>0</v>
      </c>
      <c r="Y848" s="11">
        <v>0</v>
      </c>
      <c r="Z848" s="11">
        <v>0</v>
      </c>
      <c r="AA848" s="12" t="s">
        <v>32952</v>
      </c>
      <c r="AB848" s="17" t="str">
        <f t="shared" si="79"/>
        <v>Programme is not compatible with this tool</v>
      </c>
      <c r="AC848" s="17" t="str">
        <f t="shared" si="80"/>
        <v/>
      </c>
      <c r="AD848" s="17">
        <f t="shared" si="81"/>
        <v>6</v>
      </c>
      <c r="AE848" s="17" t="str">
        <f t="shared" si="82"/>
        <v/>
      </c>
      <c r="AF848" s="17" t="str">
        <f t="shared" si="83"/>
        <v/>
      </c>
      <c r="AG848" s="17" t="str" cm="1">
        <f t="array" ref="AG848">IFERROR(IF(J848="Level",INDEX($M848:$S848,AC848+1),INDEX($M848:$S848,AC848)),"")</f>
        <v/>
      </c>
      <c r="AH848" s="17" cm="1">
        <f t="array" ref="AH848">IFERROR(IF(J848="Level",INDEX($M848:$S848,AD848+1),INDEX($M848:$S848,AD848)),"")</f>
        <v>0</v>
      </c>
      <c r="AI848" s="17" t="str" cm="1">
        <f t="array" ref="AI848">IFERROR(INDEX($M848:$S848,AE848),"")</f>
        <v/>
      </c>
      <c r="AJ848" s="17" t="str" cm="1">
        <f t="array" ref="AJ848">IFERROR(INDEX($M848:$S848,AF848),"")</f>
        <v/>
      </c>
      <c r="AK848" s="17" t="str" cm="1">
        <f t="array" ref="AK848">IFERROR(IF(J848="Level",INDEX($T848:$Z848,AC848+1),INDEX($T848:$Z848,AC848)),"")</f>
        <v/>
      </c>
      <c r="AL848" s="17" cm="1">
        <f t="array" ref="AL848">IFERROR(IF(J848="Level",INDEX($T848:$Z848,AD848+1),INDEX($T848:$Z848,AD848)),"")</f>
        <v>0</v>
      </c>
      <c r="AM848" s="17" t="str" cm="1">
        <f t="array" ref="AM848">IFERROR(INDEX($T848:$Z848,AE848),"")</f>
        <v/>
      </c>
      <c r="AN848" s="17" t="str" cm="1">
        <f t="array" ref="AN848">IFERROR(INDEX($T848:$Z848,AF848),"")</f>
        <v/>
      </c>
    </row>
    <row r="849" spans="1:40" ht="25.5" hidden="1" x14ac:dyDescent="0.2">
      <c r="A849" s="17" t="str">
        <f t="shared" si="78"/>
        <v>PhD Water Informatics Engineering (WISE CDT) (Part-Time): PRP6ECSECS05</v>
      </c>
      <c r="B849" s="11" t="s">
        <v>3590</v>
      </c>
      <c r="C849" s="11" t="s">
        <v>32964</v>
      </c>
      <c r="D849" s="11" t="s">
        <v>3591</v>
      </c>
      <c r="E849" s="11" t="s">
        <v>409</v>
      </c>
      <c r="F849" s="11" t="s">
        <v>82</v>
      </c>
      <c r="G849" s="11" t="s">
        <v>32188</v>
      </c>
      <c r="H849" s="11" t="s">
        <v>72</v>
      </c>
      <c r="I849" s="11">
        <v>0</v>
      </c>
      <c r="J849" s="11" t="s">
        <v>32168</v>
      </c>
      <c r="K849" s="11" t="s">
        <v>32168</v>
      </c>
      <c r="L849" s="11">
        <v>0</v>
      </c>
      <c r="M849" s="11">
        <v>0</v>
      </c>
      <c r="N849" s="11">
        <v>0</v>
      </c>
      <c r="O849" s="11">
        <v>0</v>
      </c>
      <c r="P849" s="11">
        <v>0</v>
      </c>
      <c r="Q849" s="11">
        <v>0</v>
      </c>
      <c r="R849" s="11">
        <v>0</v>
      </c>
      <c r="S849" s="11">
        <v>0</v>
      </c>
      <c r="T849" s="11">
        <v>0</v>
      </c>
      <c r="U849" s="11">
        <v>0</v>
      </c>
      <c r="V849" s="11">
        <v>0</v>
      </c>
      <c r="W849" s="11">
        <v>0</v>
      </c>
      <c r="X849" s="11">
        <v>0</v>
      </c>
      <c r="Y849" s="11">
        <v>0</v>
      </c>
      <c r="Z849" s="11">
        <v>0</v>
      </c>
      <c r="AA849" s="12" t="s">
        <v>32952</v>
      </c>
      <c r="AB849" s="17" t="str">
        <f t="shared" si="79"/>
        <v>Programme is not compatible with this tool</v>
      </c>
      <c r="AC849" s="17" t="str">
        <f t="shared" si="80"/>
        <v/>
      </c>
      <c r="AD849" s="17">
        <f t="shared" si="81"/>
        <v>6</v>
      </c>
      <c r="AE849" s="17" t="str">
        <f t="shared" si="82"/>
        <v/>
      </c>
      <c r="AF849" s="17" t="str">
        <f t="shared" si="83"/>
        <v/>
      </c>
      <c r="AG849" s="17" t="str" cm="1">
        <f t="array" ref="AG849">IFERROR(IF(J849="Level",INDEX($M849:$S849,AC849+1),INDEX($M849:$S849,AC849)),"")</f>
        <v/>
      </c>
      <c r="AH849" s="17" cm="1">
        <f t="array" ref="AH849">IFERROR(IF(J849="Level",INDEX($M849:$S849,AD849+1),INDEX($M849:$S849,AD849)),"")</f>
        <v>0</v>
      </c>
      <c r="AI849" s="17" t="str" cm="1">
        <f t="array" ref="AI849">IFERROR(INDEX($M849:$S849,AE849),"")</f>
        <v/>
      </c>
      <c r="AJ849" s="17" t="str" cm="1">
        <f t="array" ref="AJ849">IFERROR(INDEX($M849:$S849,AF849),"")</f>
        <v/>
      </c>
      <c r="AK849" s="17" t="str" cm="1">
        <f t="array" ref="AK849">IFERROR(IF(J849="Level",INDEX($T849:$Z849,AC849+1),INDEX($T849:$Z849,AC849)),"")</f>
        <v/>
      </c>
      <c r="AL849" s="17" cm="1">
        <f t="array" ref="AL849">IFERROR(IF(J849="Level",INDEX($T849:$Z849,AD849+1),INDEX($T849:$Z849,AD849)),"")</f>
        <v>0</v>
      </c>
      <c r="AM849" s="17" t="str" cm="1">
        <f t="array" ref="AM849">IFERROR(INDEX($T849:$Z849,AE849),"")</f>
        <v/>
      </c>
      <c r="AN849" s="17" t="str" cm="1">
        <f t="array" ref="AN849">IFERROR(INDEX($T849:$Z849,AF849),"")</f>
        <v/>
      </c>
    </row>
    <row r="850" spans="1:40" hidden="1" x14ac:dyDescent="0.2">
      <c r="A850" s="17" t="str">
        <f t="shared" si="78"/>
        <v>PhD Engineering (QUEX) (Part-Time): PRP6ECSECS07</v>
      </c>
      <c r="B850" s="11" t="s">
        <v>33441</v>
      </c>
      <c r="C850" s="11" t="s">
        <v>32964</v>
      </c>
      <c r="D850" s="11" t="s">
        <v>33442</v>
      </c>
      <c r="E850" s="11" t="s">
        <v>409</v>
      </c>
      <c r="F850" s="11" t="s">
        <v>82</v>
      </c>
      <c r="G850" s="11" t="s">
        <v>32188</v>
      </c>
      <c r="H850" s="11" t="s">
        <v>72</v>
      </c>
      <c r="I850" s="11">
        <v>0</v>
      </c>
      <c r="J850" s="11" t="s">
        <v>32168</v>
      </c>
      <c r="K850" s="11" t="s">
        <v>32168</v>
      </c>
      <c r="L850" s="11">
        <v>0</v>
      </c>
      <c r="M850" s="11">
        <v>0</v>
      </c>
      <c r="N850" s="11">
        <v>0</v>
      </c>
      <c r="O850" s="11">
        <v>0</v>
      </c>
      <c r="P850" s="11">
        <v>0</v>
      </c>
      <c r="Q850" s="11">
        <v>0</v>
      </c>
      <c r="R850" s="11">
        <v>0</v>
      </c>
      <c r="S850" s="11">
        <v>0</v>
      </c>
      <c r="T850" s="11">
        <v>0</v>
      </c>
      <c r="U850" s="11">
        <v>0</v>
      </c>
      <c r="V850" s="11">
        <v>0</v>
      </c>
      <c r="W850" s="11">
        <v>0</v>
      </c>
      <c r="X850" s="11">
        <v>0</v>
      </c>
      <c r="Y850" s="11">
        <v>0</v>
      </c>
      <c r="Z850" s="11">
        <v>0</v>
      </c>
      <c r="AA850" s="12" t="s">
        <v>32952</v>
      </c>
      <c r="AB850" s="17" t="str">
        <f t="shared" si="79"/>
        <v>Programme is not compatible with this tool</v>
      </c>
      <c r="AC850" s="17" t="str">
        <f t="shared" si="80"/>
        <v/>
      </c>
      <c r="AD850" s="17">
        <f t="shared" si="81"/>
        <v>6</v>
      </c>
      <c r="AE850" s="17" t="str">
        <f t="shared" si="82"/>
        <v/>
      </c>
      <c r="AF850" s="17" t="str">
        <f t="shared" si="83"/>
        <v/>
      </c>
      <c r="AG850" s="17" t="str" cm="1">
        <f t="array" ref="AG850">IFERROR(IF(J850="Level",INDEX($M850:$S850,AC850+1),INDEX($M850:$S850,AC850)),"")</f>
        <v/>
      </c>
      <c r="AH850" s="17" cm="1">
        <f t="array" ref="AH850">IFERROR(IF(J850="Level",INDEX($M850:$S850,AD850+1),INDEX($M850:$S850,AD850)),"")</f>
        <v>0</v>
      </c>
      <c r="AI850" s="17" t="str" cm="1">
        <f t="array" ref="AI850">IFERROR(INDEX($M850:$S850,AE850),"")</f>
        <v/>
      </c>
      <c r="AJ850" s="17" t="str" cm="1">
        <f t="array" ref="AJ850">IFERROR(INDEX($M850:$S850,AF850),"")</f>
        <v/>
      </c>
      <c r="AK850" s="17" t="str" cm="1">
        <f t="array" ref="AK850">IFERROR(IF(J850="Level",INDEX($T850:$Z850,AC850+1),INDEX($T850:$Z850,AC850)),"")</f>
        <v/>
      </c>
      <c r="AL850" s="17" cm="1">
        <f t="array" ref="AL850">IFERROR(IF(J850="Level",INDEX($T850:$Z850,AD850+1),INDEX($T850:$Z850,AD850)),"")</f>
        <v>0</v>
      </c>
      <c r="AM850" s="17" t="str" cm="1">
        <f t="array" ref="AM850">IFERROR(INDEX($T850:$Z850,AE850),"")</f>
        <v/>
      </c>
      <c r="AN850" s="17" t="str" cm="1">
        <f t="array" ref="AN850">IFERROR(INDEX($T850:$Z850,AF850),"")</f>
        <v/>
      </c>
    </row>
    <row r="851" spans="1:40" hidden="1" x14ac:dyDescent="0.2">
      <c r="A851" s="17" t="str">
        <f t="shared" si="78"/>
        <v>MPhil Finance (Part-Time): PRH4SBESBE06</v>
      </c>
      <c r="B851" s="11" t="s">
        <v>2930</v>
      </c>
      <c r="C851" s="11" t="s">
        <v>32964</v>
      </c>
      <c r="D851" s="11" t="s">
        <v>32601</v>
      </c>
      <c r="E851" s="11" t="s">
        <v>32190</v>
      </c>
      <c r="F851" s="11" t="s">
        <v>82</v>
      </c>
      <c r="G851" s="11" t="s">
        <v>32188</v>
      </c>
      <c r="H851" s="11" t="s">
        <v>72</v>
      </c>
      <c r="I851" s="11">
        <v>0</v>
      </c>
      <c r="J851" s="11" t="s">
        <v>32168</v>
      </c>
      <c r="K851" s="11" t="s">
        <v>32168</v>
      </c>
      <c r="L851" s="11">
        <v>0</v>
      </c>
      <c r="M851" s="11">
        <v>0</v>
      </c>
      <c r="N851" s="11">
        <v>0</v>
      </c>
      <c r="O851" s="11">
        <v>0</v>
      </c>
      <c r="P851" s="11">
        <v>0</v>
      </c>
      <c r="Q851" s="11">
        <v>0</v>
      </c>
      <c r="R851" s="11">
        <v>0</v>
      </c>
      <c r="S851" s="11">
        <v>0</v>
      </c>
      <c r="T851" s="11">
        <v>0</v>
      </c>
      <c r="U851" s="11">
        <v>0</v>
      </c>
      <c r="V851" s="11">
        <v>0</v>
      </c>
      <c r="W851" s="11">
        <v>0</v>
      </c>
      <c r="X851" s="11">
        <v>0</v>
      </c>
      <c r="Y851" s="11">
        <v>0</v>
      </c>
      <c r="Z851" s="11">
        <v>0</v>
      </c>
      <c r="AA851" s="12" t="s">
        <v>32952</v>
      </c>
      <c r="AB851" s="17" t="str">
        <f t="shared" si="79"/>
        <v>Programme is not compatible with this tool</v>
      </c>
      <c r="AC851" s="17" t="str">
        <f t="shared" si="80"/>
        <v/>
      </c>
      <c r="AD851" s="17">
        <f t="shared" si="81"/>
        <v>6</v>
      </c>
      <c r="AE851" s="17" t="str">
        <f t="shared" si="82"/>
        <v/>
      </c>
      <c r="AF851" s="17" t="str">
        <f t="shared" si="83"/>
        <v/>
      </c>
      <c r="AG851" s="17" t="str" cm="1">
        <f t="array" ref="AG851">IFERROR(IF(J851="Level",INDEX($M851:$S851,AC851+1),INDEX($M851:$S851,AC851)),"")</f>
        <v/>
      </c>
      <c r="AH851" s="17" cm="1">
        <f t="array" ref="AH851">IFERROR(IF(J851="Level",INDEX($M851:$S851,AD851+1),INDEX($M851:$S851,AD851)),"")</f>
        <v>0</v>
      </c>
      <c r="AI851" s="17" t="str" cm="1">
        <f t="array" ref="AI851">IFERROR(INDEX($M851:$S851,AE851),"")</f>
        <v/>
      </c>
      <c r="AJ851" s="17" t="str" cm="1">
        <f t="array" ref="AJ851">IFERROR(INDEX($M851:$S851,AF851),"")</f>
        <v/>
      </c>
      <c r="AK851" s="17" t="str" cm="1">
        <f t="array" ref="AK851">IFERROR(IF(J851="Level",INDEX($T851:$Z851,AC851+1),INDEX($T851:$Z851,AC851)),"")</f>
        <v/>
      </c>
      <c r="AL851" s="17" cm="1">
        <f t="array" ref="AL851">IFERROR(IF(J851="Level",INDEX($T851:$Z851,AD851+1),INDEX($T851:$Z851,AD851)),"")</f>
        <v>0</v>
      </c>
      <c r="AM851" s="17" t="str" cm="1">
        <f t="array" ref="AM851">IFERROR(INDEX($T851:$Z851,AE851),"")</f>
        <v/>
      </c>
      <c r="AN851" s="17" t="str" cm="1">
        <f t="array" ref="AN851">IFERROR(INDEX($T851:$Z851,AF851),"")</f>
        <v/>
      </c>
    </row>
    <row r="852" spans="1:40" hidden="1" x14ac:dyDescent="0.2">
      <c r="A852" s="17" t="str">
        <f t="shared" si="78"/>
        <v>PhD Finance (Part-Time): PRP6SBESBE05</v>
      </c>
      <c r="B852" s="11" t="s">
        <v>3805</v>
      </c>
      <c r="C852" s="11" t="s">
        <v>32964</v>
      </c>
      <c r="D852" s="11" t="s">
        <v>3806</v>
      </c>
      <c r="E852" s="11" t="s">
        <v>32190</v>
      </c>
      <c r="F852" s="11" t="s">
        <v>82</v>
      </c>
      <c r="G852" s="11" t="s">
        <v>32188</v>
      </c>
      <c r="H852" s="11" t="s">
        <v>72</v>
      </c>
      <c r="I852" s="11">
        <v>0</v>
      </c>
      <c r="J852" s="11" t="s">
        <v>32168</v>
      </c>
      <c r="K852" s="11" t="s">
        <v>32168</v>
      </c>
      <c r="L852" s="11">
        <v>0</v>
      </c>
      <c r="M852" s="11">
        <v>0</v>
      </c>
      <c r="N852" s="11">
        <v>0</v>
      </c>
      <c r="O852" s="11">
        <v>0</v>
      </c>
      <c r="P852" s="11">
        <v>0</v>
      </c>
      <c r="Q852" s="11">
        <v>0</v>
      </c>
      <c r="R852" s="11">
        <v>0</v>
      </c>
      <c r="S852" s="11">
        <v>0</v>
      </c>
      <c r="T852" s="11">
        <v>0</v>
      </c>
      <c r="U852" s="11">
        <v>0</v>
      </c>
      <c r="V852" s="11">
        <v>0</v>
      </c>
      <c r="W852" s="11">
        <v>0</v>
      </c>
      <c r="X852" s="11">
        <v>0</v>
      </c>
      <c r="Y852" s="11">
        <v>0</v>
      </c>
      <c r="Z852" s="11">
        <v>0</v>
      </c>
      <c r="AA852" s="12" t="s">
        <v>32952</v>
      </c>
      <c r="AB852" s="17" t="str">
        <f t="shared" si="79"/>
        <v>Programme is not compatible with this tool</v>
      </c>
      <c r="AC852" s="17" t="str">
        <f t="shared" si="80"/>
        <v/>
      </c>
      <c r="AD852" s="17">
        <f t="shared" si="81"/>
        <v>6</v>
      </c>
      <c r="AE852" s="17" t="str">
        <f t="shared" si="82"/>
        <v/>
      </c>
      <c r="AF852" s="17" t="str">
        <f t="shared" si="83"/>
        <v/>
      </c>
      <c r="AG852" s="17" t="str" cm="1">
        <f t="array" ref="AG852">IFERROR(IF(J852="Level",INDEX($M852:$S852,AC852+1),INDEX($M852:$S852,AC852)),"")</f>
        <v/>
      </c>
      <c r="AH852" s="17" cm="1">
        <f t="array" ref="AH852">IFERROR(IF(J852="Level",INDEX($M852:$S852,AD852+1),INDEX($M852:$S852,AD852)),"")</f>
        <v>0</v>
      </c>
      <c r="AI852" s="17" t="str" cm="1">
        <f t="array" ref="AI852">IFERROR(INDEX($M852:$S852,AE852),"")</f>
        <v/>
      </c>
      <c r="AJ852" s="17" t="str" cm="1">
        <f t="array" ref="AJ852">IFERROR(INDEX($M852:$S852,AF852),"")</f>
        <v/>
      </c>
      <c r="AK852" s="17" t="str" cm="1">
        <f t="array" ref="AK852">IFERROR(IF(J852="Level",INDEX($T852:$Z852,AC852+1),INDEX($T852:$Z852,AC852)),"")</f>
        <v/>
      </c>
      <c r="AL852" s="17" cm="1">
        <f t="array" ref="AL852">IFERROR(IF(J852="Level",INDEX($T852:$Z852,AD852+1),INDEX($T852:$Z852,AD852)),"")</f>
        <v>0</v>
      </c>
      <c r="AM852" s="17" t="str" cm="1">
        <f t="array" ref="AM852">IFERROR(INDEX($T852:$Z852,AE852),"")</f>
        <v/>
      </c>
      <c r="AN852" s="17" t="str" cm="1">
        <f t="array" ref="AN852">IFERROR(INDEX($T852:$Z852,AF852),"")</f>
        <v/>
      </c>
    </row>
    <row r="853" spans="1:40" hidden="1" x14ac:dyDescent="0.2">
      <c r="A853" s="17" t="str">
        <f t="shared" si="78"/>
        <v>MPhilbyPub Geology (Part-Time) - Cornwall: PRH1CSMCSMCA</v>
      </c>
      <c r="B853" s="11" t="s">
        <v>2953</v>
      </c>
      <c r="C853" s="11" t="s">
        <v>32964</v>
      </c>
      <c r="D853" s="11" t="s">
        <v>2954</v>
      </c>
      <c r="E853" s="11" t="s">
        <v>392</v>
      </c>
      <c r="F853" s="11" t="s">
        <v>82</v>
      </c>
      <c r="G853" s="11" t="s">
        <v>32188</v>
      </c>
      <c r="H853" s="11" t="s">
        <v>72</v>
      </c>
      <c r="I853" s="11">
        <v>0</v>
      </c>
      <c r="J853" s="11" t="s">
        <v>32168</v>
      </c>
      <c r="K853" s="11" t="s">
        <v>32168</v>
      </c>
      <c r="L853" s="11">
        <v>0</v>
      </c>
      <c r="M853" s="11">
        <v>0</v>
      </c>
      <c r="N853" s="11">
        <v>0</v>
      </c>
      <c r="O853" s="11">
        <v>0</v>
      </c>
      <c r="P853" s="11">
        <v>0</v>
      </c>
      <c r="Q853" s="11">
        <v>0</v>
      </c>
      <c r="R853" s="11">
        <v>0</v>
      </c>
      <c r="S853" s="11">
        <v>0</v>
      </c>
      <c r="T853" s="11">
        <v>0</v>
      </c>
      <c r="U853" s="11">
        <v>0</v>
      </c>
      <c r="V853" s="11">
        <v>0</v>
      </c>
      <c r="W853" s="11">
        <v>0</v>
      </c>
      <c r="X853" s="11">
        <v>0</v>
      </c>
      <c r="Y853" s="11">
        <v>0</v>
      </c>
      <c r="Z853" s="11">
        <v>0</v>
      </c>
      <c r="AA853" s="12" t="s">
        <v>32952</v>
      </c>
      <c r="AB853" s="17" t="str">
        <f t="shared" si="79"/>
        <v>Programme is not compatible with this tool</v>
      </c>
      <c r="AC853" s="17" t="str">
        <f t="shared" si="80"/>
        <v/>
      </c>
      <c r="AD853" s="17">
        <f t="shared" si="81"/>
        <v>6</v>
      </c>
      <c r="AE853" s="17" t="str">
        <f t="shared" si="82"/>
        <v/>
      </c>
      <c r="AF853" s="17" t="str">
        <f t="shared" si="83"/>
        <v/>
      </c>
      <c r="AG853" s="17" t="str" cm="1">
        <f t="array" ref="AG853">IFERROR(IF(J853="Level",INDEX($M853:$S853,AC853+1),INDEX($M853:$S853,AC853)),"")</f>
        <v/>
      </c>
      <c r="AH853" s="17" cm="1">
        <f t="array" ref="AH853">IFERROR(IF(J853="Level",INDEX($M853:$S853,AD853+1),INDEX($M853:$S853,AD853)),"")</f>
        <v>0</v>
      </c>
      <c r="AI853" s="17" t="str" cm="1">
        <f t="array" ref="AI853">IFERROR(INDEX($M853:$S853,AE853),"")</f>
        <v/>
      </c>
      <c r="AJ853" s="17" t="str" cm="1">
        <f t="array" ref="AJ853">IFERROR(INDEX($M853:$S853,AF853),"")</f>
        <v/>
      </c>
      <c r="AK853" s="17" t="str" cm="1">
        <f t="array" ref="AK853">IFERROR(IF(J853="Level",INDEX($T853:$Z853,AC853+1),INDEX($T853:$Z853,AC853)),"")</f>
        <v/>
      </c>
      <c r="AL853" s="17" cm="1">
        <f t="array" ref="AL853">IFERROR(IF(J853="Level",INDEX($T853:$Z853,AD853+1),INDEX($T853:$Z853,AD853)),"")</f>
        <v>0</v>
      </c>
      <c r="AM853" s="17" t="str" cm="1">
        <f t="array" ref="AM853">IFERROR(INDEX($T853:$Z853,AE853),"")</f>
        <v/>
      </c>
      <c r="AN853" s="17" t="str" cm="1">
        <f t="array" ref="AN853">IFERROR(INDEX($T853:$Z853,AF853),"")</f>
        <v/>
      </c>
    </row>
    <row r="854" spans="1:40" hidden="1" x14ac:dyDescent="0.2">
      <c r="A854" s="17" t="str">
        <f t="shared" si="78"/>
        <v>MPhil Geology (Part-Time) - Cornwall: PRH4CSMCSMCB</v>
      </c>
      <c r="B854" s="11" t="s">
        <v>2804</v>
      </c>
      <c r="C854" s="11" t="s">
        <v>32964</v>
      </c>
      <c r="D854" s="11" t="s">
        <v>32581</v>
      </c>
      <c r="E854" s="11" t="s">
        <v>392</v>
      </c>
      <c r="F854" s="11" t="s">
        <v>82</v>
      </c>
      <c r="G854" s="11" t="s">
        <v>32188</v>
      </c>
      <c r="H854" s="11" t="s">
        <v>72</v>
      </c>
      <c r="I854" s="11">
        <v>0</v>
      </c>
      <c r="J854" s="11" t="s">
        <v>32168</v>
      </c>
      <c r="K854" s="11" t="s">
        <v>32168</v>
      </c>
      <c r="L854" s="11">
        <v>0</v>
      </c>
      <c r="M854" s="11">
        <v>0</v>
      </c>
      <c r="N854" s="11">
        <v>0</v>
      </c>
      <c r="O854" s="11">
        <v>0</v>
      </c>
      <c r="P854" s="11">
        <v>0</v>
      </c>
      <c r="Q854" s="11">
        <v>0</v>
      </c>
      <c r="R854" s="11">
        <v>0</v>
      </c>
      <c r="S854" s="11">
        <v>0</v>
      </c>
      <c r="T854" s="11">
        <v>0</v>
      </c>
      <c r="U854" s="11">
        <v>0</v>
      </c>
      <c r="V854" s="11">
        <v>0</v>
      </c>
      <c r="W854" s="11">
        <v>0</v>
      </c>
      <c r="X854" s="11">
        <v>0</v>
      </c>
      <c r="Y854" s="11">
        <v>0</v>
      </c>
      <c r="Z854" s="11">
        <v>0</v>
      </c>
      <c r="AA854" s="12" t="s">
        <v>32952</v>
      </c>
      <c r="AB854" s="17" t="str">
        <f t="shared" si="79"/>
        <v>Programme is not compatible with this tool</v>
      </c>
      <c r="AC854" s="17" t="str">
        <f t="shared" si="80"/>
        <v/>
      </c>
      <c r="AD854" s="17">
        <f t="shared" si="81"/>
        <v>6</v>
      </c>
      <c r="AE854" s="17" t="str">
        <f t="shared" si="82"/>
        <v/>
      </c>
      <c r="AF854" s="17" t="str">
        <f t="shared" si="83"/>
        <v/>
      </c>
      <c r="AG854" s="17" t="str" cm="1">
        <f t="array" ref="AG854">IFERROR(IF(J854="Level",INDEX($M854:$S854,AC854+1),INDEX($M854:$S854,AC854)),"")</f>
        <v/>
      </c>
      <c r="AH854" s="17" cm="1">
        <f t="array" ref="AH854">IFERROR(IF(J854="Level",INDEX($M854:$S854,AD854+1),INDEX($M854:$S854,AD854)),"")</f>
        <v>0</v>
      </c>
      <c r="AI854" s="17" t="str" cm="1">
        <f t="array" ref="AI854">IFERROR(INDEX($M854:$S854,AE854),"")</f>
        <v/>
      </c>
      <c r="AJ854" s="17" t="str" cm="1">
        <f t="array" ref="AJ854">IFERROR(INDEX($M854:$S854,AF854),"")</f>
        <v/>
      </c>
      <c r="AK854" s="17" t="str" cm="1">
        <f t="array" ref="AK854">IFERROR(IF(J854="Level",INDEX($T854:$Z854,AC854+1),INDEX($T854:$Z854,AC854)),"")</f>
        <v/>
      </c>
      <c r="AL854" s="17" cm="1">
        <f t="array" ref="AL854">IFERROR(IF(J854="Level",INDEX($T854:$Z854,AD854+1),INDEX($T854:$Z854,AD854)),"")</f>
        <v>0</v>
      </c>
      <c r="AM854" s="17" t="str" cm="1">
        <f t="array" ref="AM854">IFERROR(INDEX($T854:$Z854,AE854),"")</f>
        <v/>
      </c>
      <c r="AN854" s="17" t="str" cm="1">
        <f t="array" ref="AN854">IFERROR(INDEX($T854:$Z854,AF854),"")</f>
        <v/>
      </c>
    </row>
    <row r="855" spans="1:40" hidden="1" x14ac:dyDescent="0.2">
      <c r="A855" s="17" t="str">
        <f t="shared" si="78"/>
        <v>MScbyRes Geology (Part-Time) - Cornwall: PRM4CSMCSMCB</v>
      </c>
      <c r="B855" s="11" t="s">
        <v>3076</v>
      </c>
      <c r="C855" s="11" t="s">
        <v>32964</v>
      </c>
      <c r="D855" s="11" t="s">
        <v>3077</v>
      </c>
      <c r="E855" s="11" t="s">
        <v>392</v>
      </c>
      <c r="F855" s="11" t="s">
        <v>82</v>
      </c>
      <c r="G855" s="11" t="s">
        <v>32188</v>
      </c>
      <c r="H855" s="11" t="s">
        <v>72</v>
      </c>
      <c r="I855" s="11">
        <v>0</v>
      </c>
      <c r="J855" s="11" t="s">
        <v>32168</v>
      </c>
      <c r="K855" s="11" t="s">
        <v>32168</v>
      </c>
      <c r="L855" s="11">
        <v>0</v>
      </c>
      <c r="M855" s="11">
        <v>0</v>
      </c>
      <c r="N855" s="11">
        <v>0</v>
      </c>
      <c r="O855" s="11">
        <v>0</v>
      </c>
      <c r="P855" s="11">
        <v>0</v>
      </c>
      <c r="Q855" s="11">
        <v>0</v>
      </c>
      <c r="R855" s="11">
        <v>0</v>
      </c>
      <c r="S855" s="11">
        <v>0</v>
      </c>
      <c r="T855" s="11">
        <v>0</v>
      </c>
      <c r="U855" s="11">
        <v>0</v>
      </c>
      <c r="V855" s="11">
        <v>0</v>
      </c>
      <c r="W855" s="11">
        <v>0</v>
      </c>
      <c r="X855" s="11">
        <v>0</v>
      </c>
      <c r="Y855" s="11">
        <v>0</v>
      </c>
      <c r="Z855" s="11">
        <v>0</v>
      </c>
      <c r="AA855" s="12" t="s">
        <v>32952</v>
      </c>
      <c r="AB855" s="17" t="str">
        <f t="shared" si="79"/>
        <v>Programme is not compatible with this tool</v>
      </c>
      <c r="AC855" s="17" t="str">
        <f t="shared" si="80"/>
        <v/>
      </c>
      <c r="AD855" s="17">
        <f t="shared" si="81"/>
        <v>6</v>
      </c>
      <c r="AE855" s="17" t="str">
        <f t="shared" si="82"/>
        <v/>
      </c>
      <c r="AF855" s="17" t="str">
        <f t="shared" si="83"/>
        <v/>
      </c>
      <c r="AG855" s="17" t="str" cm="1">
        <f t="array" ref="AG855">IFERROR(IF(J855="Level",INDEX($M855:$S855,AC855+1),INDEX($M855:$S855,AC855)),"")</f>
        <v/>
      </c>
      <c r="AH855" s="17" cm="1">
        <f t="array" ref="AH855">IFERROR(IF(J855="Level",INDEX($M855:$S855,AD855+1),INDEX($M855:$S855,AD855)),"")</f>
        <v>0</v>
      </c>
      <c r="AI855" s="17" t="str" cm="1">
        <f t="array" ref="AI855">IFERROR(INDEX($M855:$S855,AE855),"")</f>
        <v/>
      </c>
      <c r="AJ855" s="17" t="str" cm="1">
        <f t="array" ref="AJ855">IFERROR(INDEX($M855:$S855,AF855),"")</f>
        <v/>
      </c>
      <c r="AK855" s="17" t="str" cm="1">
        <f t="array" ref="AK855">IFERROR(IF(J855="Level",INDEX($T855:$Z855,AC855+1),INDEX($T855:$Z855,AC855)),"")</f>
        <v/>
      </c>
      <c r="AL855" s="17" cm="1">
        <f t="array" ref="AL855">IFERROR(IF(J855="Level",INDEX($T855:$Z855,AD855+1),INDEX($T855:$Z855,AD855)),"")</f>
        <v>0</v>
      </c>
      <c r="AM855" s="17" t="str" cm="1">
        <f t="array" ref="AM855">IFERROR(INDEX($T855:$Z855,AE855),"")</f>
        <v/>
      </c>
      <c r="AN855" s="17" t="str" cm="1">
        <f t="array" ref="AN855">IFERROR(INDEX($T855:$Z855,AF855),"")</f>
        <v/>
      </c>
    </row>
    <row r="856" spans="1:40" hidden="1" x14ac:dyDescent="0.2">
      <c r="A856" s="17" t="str">
        <f t="shared" si="78"/>
        <v>PhDbyPub Geology (Part-Time) - Cornwall: PRP2CSMCSMCC</v>
      </c>
      <c r="B856" s="11" t="s">
        <v>3877</v>
      </c>
      <c r="C856" s="11" t="s">
        <v>32964</v>
      </c>
      <c r="D856" s="11" t="s">
        <v>3878</v>
      </c>
      <c r="E856" s="11" t="s">
        <v>392</v>
      </c>
      <c r="F856" s="11" t="s">
        <v>82</v>
      </c>
      <c r="G856" s="11" t="s">
        <v>32188</v>
      </c>
      <c r="H856" s="11" t="s">
        <v>72</v>
      </c>
      <c r="I856" s="11">
        <v>0</v>
      </c>
      <c r="J856" s="11" t="s">
        <v>32168</v>
      </c>
      <c r="K856" s="11" t="s">
        <v>32168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  <c r="Q856" s="11">
        <v>0</v>
      </c>
      <c r="R856" s="11">
        <v>0</v>
      </c>
      <c r="S856" s="11">
        <v>0</v>
      </c>
      <c r="T856" s="11">
        <v>0</v>
      </c>
      <c r="U856" s="11">
        <v>0</v>
      </c>
      <c r="V856" s="11">
        <v>0</v>
      </c>
      <c r="W856" s="11">
        <v>0</v>
      </c>
      <c r="X856" s="11">
        <v>0</v>
      </c>
      <c r="Y856" s="11">
        <v>0</v>
      </c>
      <c r="Z856" s="11">
        <v>0</v>
      </c>
      <c r="AA856" s="12" t="s">
        <v>32952</v>
      </c>
      <c r="AB856" s="17" t="str">
        <f t="shared" si="79"/>
        <v>Programme is not compatible with this tool</v>
      </c>
      <c r="AC856" s="17" t="str">
        <f t="shared" si="80"/>
        <v/>
      </c>
      <c r="AD856" s="17">
        <f t="shared" si="81"/>
        <v>6</v>
      </c>
      <c r="AE856" s="17" t="str">
        <f t="shared" si="82"/>
        <v/>
      </c>
      <c r="AF856" s="17" t="str">
        <f t="shared" si="83"/>
        <v/>
      </c>
      <c r="AG856" s="17" t="str" cm="1">
        <f t="array" ref="AG856">IFERROR(IF(J856="Level",INDEX($M856:$S856,AC856+1),INDEX($M856:$S856,AC856)),"")</f>
        <v/>
      </c>
      <c r="AH856" s="17" cm="1">
        <f t="array" ref="AH856">IFERROR(IF(J856="Level",INDEX($M856:$S856,AD856+1),INDEX($M856:$S856,AD856)),"")</f>
        <v>0</v>
      </c>
      <c r="AI856" s="17" t="str" cm="1">
        <f t="array" ref="AI856">IFERROR(INDEX($M856:$S856,AE856),"")</f>
        <v/>
      </c>
      <c r="AJ856" s="17" t="str" cm="1">
        <f t="array" ref="AJ856">IFERROR(INDEX($M856:$S856,AF856),"")</f>
        <v/>
      </c>
      <c r="AK856" s="17" t="str" cm="1">
        <f t="array" ref="AK856">IFERROR(IF(J856="Level",INDEX($T856:$Z856,AC856+1),INDEX($T856:$Z856,AC856)),"")</f>
        <v/>
      </c>
      <c r="AL856" s="17" cm="1">
        <f t="array" ref="AL856">IFERROR(IF(J856="Level",INDEX($T856:$Z856,AD856+1),INDEX($T856:$Z856,AD856)),"")</f>
        <v>0</v>
      </c>
      <c r="AM856" s="17" t="str" cm="1">
        <f t="array" ref="AM856">IFERROR(INDEX($T856:$Z856,AE856),"")</f>
        <v/>
      </c>
      <c r="AN856" s="17" t="str" cm="1">
        <f t="array" ref="AN856">IFERROR(INDEX($T856:$Z856,AF856),"")</f>
        <v/>
      </c>
    </row>
    <row r="857" spans="1:40" hidden="1" x14ac:dyDescent="0.2">
      <c r="A857" s="17" t="str">
        <f t="shared" si="78"/>
        <v>PhD Geology (Part-Time) - Cornwall: PRP6CSMCSMCC</v>
      </c>
      <c r="B857" s="11" t="s">
        <v>3560</v>
      </c>
      <c r="C857" s="11" t="s">
        <v>32964</v>
      </c>
      <c r="D857" s="11" t="s">
        <v>3561</v>
      </c>
      <c r="E857" s="11" t="s">
        <v>392</v>
      </c>
      <c r="F857" s="11" t="s">
        <v>82</v>
      </c>
      <c r="G857" s="11" t="s">
        <v>32188</v>
      </c>
      <c r="H857" s="11" t="s">
        <v>72</v>
      </c>
      <c r="I857" s="11">
        <v>0</v>
      </c>
      <c r="J857" s="11" t="s">
        <v>32168</v>
      </c>
      <c r="K857" s="11" t="s">
        <v>32168</v>
      </c>
      <c r="L857" s="11">
        <v>0</v>
      </c>
      <c r="M857" s="11">
        <v>0</v>
      </c>
      <c r="N857" s="11">
        <v>0</v>
      </c>
      <c r="O857" s="11">
        <v>0</v>
      </c>
      <c r="P857" s="11">
        <v>0</v>
      </c>
      <c r="Q857" s="11">
        <v>0</v>
      </c>
      <c r="R857" s="11">
        <v>0</v>
      </c>
      <c r="S857" s="11">
        <v>0</v>
      </c>
      <c r="T857" s="11">
        <v>0</v>
      </c>
      <c r="U857" s="11">
        <v>0</v>
      </c>
      <c r="V857" s="11">
        <v>0</v>
      </c>
      <c r="W857" s="11">
        <v>0</v>
      </c>
      <c r="X857" s="11">
        <v>0</v>
      </c>
      <c r="Y857" s="11">
        <v>0</v>
      </c>
      <c r="Z857" s="11">
        <v>0</v>
      </c>
      <c r="AA857" s="12" t="s">
        <v>32952</v>
      </c>
      <c r="AB857" s="17" t="str">
        <f t="shared" si="79"/>
        <v>Programme is not compatible with this tool</v>
      </c>
      <c r="AC857" s="17" t="str">
        <f t="shared" si="80"/>
        <v/>
      </c>
      <c r="AD857" s="17">
        <f t="shared" si="81"/>
        <v>6</v>
      </c>
      <c r="AE857" s="17" t="str">
        <f t="shared" si="82"/>
        <v/>
      </c>
      <c r="AF857" s="17" t="str">
        <f t="shared" si="83"/>
        <v/>
      </c>
      <c r="AG857" s="17" t="str" cm="1">
        <f t="array" ref="AG857">IFERROR(IF(J857="Level",INDEX($M857:$S857,AC857+1),INDEX($M857:$S857,AC857)),"")</f>
        <v/>
      </c>
      <c r="AH857" s="17" cm="1">
        <f t="array" ref="AH857">IFERROR(IF(J857="Level",INDEX($M857:$S857,AD857+1),INDEX($M857:$S857,AD857)),"")</f>
        <v>0</v>
      </c>
      <c r="AI857" s="17" t="str" cm="1">
        <f t="array" ref="AI857">IFERROR(INDEX($M857:$S857,AE857),"")</f>
        <v/>
      </c>
      <c r="AJ857" s="17" t="str" cm="1">
        <f t="array" ref="AJ857">IFERROR(INDEX($M857:$S857,AF857),"")</f>
        <v/>
      </c>
      <c r="AK857" s="17" t="str" cm="1">
        <f t="array" ref="AK857">IFERROR(IF(J857="Level",INDEX($T857:$Z857,AC857+1),INDEX($T857:$Z857,AC857)),"")</f>
        <v/>
      </c>
      <c r="AL857" s="17" cm="1">
        <f t="array" ref="AL857">IFERROR(IF(J857="Level",INDEX($T857:$Z857,AD857+1),INDEX($T857:$Z857,AD857)),"")</f>
        <v>0</v>
      </c>
      <c r="AM857" s="17" t="str" cm="1">
        <f t="array" ref="AM857">IFERROR(INDEX($T857:$Z857,AE857),"")</f>
        <v/>
      </c>
      <c r="AN857" s="17" t="str" cm="1">
        <f t="array" ref="AN857">IFERROR(INDEX($T857:$Z857,AF857),"")</f>
        <v/>
      </c>
    </row>
    <row r="858" spans="1:40" hidden="1" x14ac:dyDescent="0.2">
      <c r="A858" s="17" t="str">
        <f t="shared" si="78"/>
        <v>MPhil Geography H (Part-Time): PRH4GOAGOA03</v>
      </c>
      <c r="B858" s="11" t="s">
        <v>2855</v>
      </c>
      <c r="C858" s="11" t="s">
        <v>32964</v>
      </c>
      <c r="D858" s="11" t="s">
        <v>32589</v>
      </c>
      <c r="E858" s="11" t="s">
        <v>316</v>
      </c>
      <c r="F858" s="11" t="s">
        <v>82</v>
      </c>
      <c r="G858" s="11" t="s">
        <v>32188</v>
      </c>
      <c r="H858" s="11" t="s">
        <v>72</v>
      </c>
      <c r="I858" s="11">
        <v>0</v>
      </c>
      <c r="J858" s="11" t="s">
        <v>32168</v>
      </c>
      <c r="K858" s="11" t="s">
        <v>32168</v>
      </c>
      <c r="L858" s="11">
        <v>0</v>
      </c>
      <c r="M858" s="11">
        <v>0</v>
      </c>
      <c r="N858" s="11">
        <v>0</v>
      </c>
      <c r="O858" s="11">
        <v>0</v>
      </c>
      <c r="P858" s="11">
        <v>0</v>
      </c>
      <c r="Q858" s="11">
        <v>0</v>
      </c>
      <c r="R858" s="11">
        <v>0</v>
      </c>
      <c r="S858" s="11">
        <v>0</v>
      </c>
      <c r="T858" s="11">
        <v>0</v>
      </c>
      <c r="U858" s="11">
        <v>0</v>
      </c>
      <c r="V858" s="11">
        <v>0</v>
      </c>
      <c r="W858" s="11">
        <v>0</v>
      </c>
      <c r="X858" s="11">
        <v>0</v>
      </c>
      <c r="Y858" s="11">
        <v>0</v>
      </c>
      <c r="Z858" s="11">
        <v>0</v>
      </c>
      <c r="AA858" s="12" t="s">
        <v>32952</v>
      </c>
      <c r="AB858" s="17" t="str">
        <f t="shared" si="79"/>
        <v>Programme is not compatible with this tool</v>
      </c>
      <c r="AC858" s="17" t="str">
        <f t="shared" si="80"/>
        <v/>
      </c>
      <c r="AD858" s="17">
        <f t="shared" si="81"/>
        <v>6</v>
      </c>
      <c r="AE858" s="17" t="str">
        <f t="shared" si="82"/>
        <v/>
      </c>
      <c r="AF858" s="17" t="str">
        <f t="shared" si="83"/>
        <v/>
      </c>
      <c r="AG858" s="17" t="str" cm="1">
        <f t="array" ref="AG858">IFERROR(IF(J858="Level",INDEX($M858:$S858,AC858+1),INDEX($M858:$S858,AC858)),"")</f>
        <v/>
      </c>
      <c r="AH858" s="17" cm="1">
        <f t="array" ref="AH858">IFERROR(IF(J858="Level",INDEX($M858:$S858,AD858+1),INDEX($M858:$S858,AD858)),"")</f>
        <v>0</v>
      </c>
      <c r="AI858" s="17" t="str" cm="1">
        <f t="array" ref="AI858">IFERROR(INDEX($M858:$S858,AE858),"")</f>
        <v/>
      </c>
      <c r="AJ858" s="17" t="str" cm="1">
        <f t="array" ref="AJ858">IFERROR(INDEX($M858:$S858,AF858),"")</f>
        <v/>
      </c>
      <c r="AK858" s="17" t="str" cm="1">
        <f t="array" ref="AK858">IFERROR(IF(J858="Level",INDEX($T858:$Z858,AC858+1),INDEX($T858:$Z858,AC858)),"")</f>
        <v/>
      </c>
      <c r="AL858" s="17" cm="1">
        <f t="array" ref="AL858">IFERROR(IF(J858="Level",INDEX($T858:$Z858,AD858+1),INDEX($T858:$Z858,AD858)),"")</f>
        <v>0</v>
      </c>
      <c r="AM858" s="17" t="str" cm="1">
        <f t="array" ref="AM858">IFERROR(INDEX($T858:$Z858,AE858),"")</f>
        <v/>
      </c>
      <c r="AN858" s="17" t="str" cm="1">
        <f t="array" ref="AN858">IFERROR(INDEX($T858:$Z858,AF858),"")</f>
        <v/>
      </c>
    </row>
    <row r="859" spans="1:40" hidden="1" x14ac:dyDescent="0.2">
      <c r="A859" s="17" t="str">
        <f t="shared" si="78"/>
        <v>MPhil Geography H (Part-Time, Split Site): PRH4GOAGOA04</v>
      </c>
      <c r="B859" s="11" t="s">
        <v>2856</v>
      </c>
      <c r="C859" s="11" t="s">
        <v>32964</v>
      </c>
      <c r="D859" s="11" t="s">
        <v>32587</v>
      </c>
      <c r="E859" s="11" t="s">
        <v>316</v>
      </c>
      <c r="F859" s="11" t="s">
        <v>82</v>
      </c>
      <c r="G859" s="11" t="s">
        <v>32188</v>
      </c>
      <c r="H859" s="11" t="s">
        <v>72</v>
      </c>
      <c r="I859" s="11">
        <v>0</v>
      </c>
      <c r="J859" s="11" t="s">
        <v>32168</v>
      </c>
      <c r="K859" s="11" t="s">
        <v>32168</v>
      </c>
      <c r="L859" s="11">
        <v>0</v>
      </c>
      <c r="M859" s="11">
        <v>0</v>
      </c>
      <c r="N859" s="11">
        <v>0</v>
      </c>
      <c r="O859" s="11">
        <v>0</v>
      </c>
      <c r="P859" s="11">
        <v>0</v>
      </c>
      <c r="Q859" s="11">
        <v>0</v>
      </c>
      <c r="R859" s="11">
        <v>0</v>
      </c>
      <c r="S859" s="11">
        <v>0</v>
      </c>
      <c r="T859" s="11">
        <v>0</v>
      </c>
      <c r="U859" s="11">
        <v>0</v>
      </c>
      <c r="V859" s="11">
        <v>0</v>
      </c>
      <c r="W859" s="11">
        <v>0</v>
      </c>
      <c r="X859" s="11">
        <v>0</v>
      </c>
      <c r="Y859" s="11">
        <v>0</v>
      </c>
      <c r="Z859" s="11">
        <v>0</v>
      </c>
      <c r="AA859" s="12" t="s">
        <v>32952</v>
      </c>
      <c r="AB859" s="17" t="str">
        <f t="shared" si="79"/>
        <v>Programme is not compatible with this tool</v>
      </c>
      <c r="AC859" s="17" t="str">
        <f t="shared" si="80"/>
        <v/>
      </c>
      <c r="AD859" s="17">
        <f t="shared" si="81"/>
        <v>6</v>
      </c>
      <c r="AE859" s="17" t="str">
        <f t="shared" si="82"/>
        <v/>
      </c>
      <c r="AF859" s="17" t="str">
        <f t="shared" si="83"/>
        <v/>
      </c>
      <c r="AG859" s="17" t="str" cm="1">
        <f t="array" ref="AG859">IFERROR(IF(J859="Level",INDEX($M859:$S859,AC859+1),INDEX($M859:$S859,AC859)),"")</f>
        <v/>
      </c>
      <c r="AH859" s="17" cm="1">
        <f t="array" ref="AH859">IFERROR(IF(J859="Level",INDEX($M859:$S859,AD859+1),INDEX($M859:$S859,AD859)),"")</f>
        <v>0</v>
      </c>
      <c r="AI859" s="17" t="str" cm="1">
        <f t="array" ref="AI859">IFERROR(INDEX($M859:$S859,AE859),"")</f>
        <v/>
      </c>
      <c r="AJ859" s="17" t="str" cm="1">
        <f t="array" ref="AJ859">IFERROR(INDEX($M859:$S859,AF859),"")</f>
        <v/>
      </c>
      <c r="AK859" s="17" t="str" cm="1">
        <f t="array" ref="AK859">IFERROR(IF(J859="Level",INDEX($T859:$Z859,AC859+1),INDEX($T859:$Z859,AC859)),"")</f>
        <v/>
      </c>
      <c r="AL859" s="17" cm="1">
        <f t="array" ref="AL859">IFERROR(IF(J859="Level",INDEX($T859:$Z859,AD859+1),INDEX($T859:$Z859,AD859)),"")</f>
        <v>0</v>
      </c>
      <c r="AM859" s="17" t="str" cm="1">
        <f t="array" ref="AM859">IFERROR(INDEX($T859:$Z859,AE859),"")</f>
        <v/>
      </c>
      <c r="AN859" s="17" t="str" cm="1">
        <f t="array" ref="AN859">IFERROR(INDEX($T859:$Z859,AF859),"")</f>
        <v/>
      </c>
    </row>
    <row r="860" spans="1:40" hidden="1" x14ac:dyDescent="0.2">
      <c r="A860" s="17" t="str">
        <f t="shared" si="78"/>
        <v>MPhil Geography H (Part-Time, Split Site): PRH4GOAGOA07</v>
      </c>
      <c r="B860" s="11" t="s">
        <v>2859</v>
      </c>
      <c r="C860" s="11" t="s">
        <v>32964</v>
      </c>
      <c r="D860" s="11" t="s">
        <v>32587</v>
      </c>
      <c r="E860" s="11" t="s">
        <v>316</v>
      </c>
      <c r="F860" s="11" t="s">
        <v>82</v>
      </c>
      <c r="G860" s="11" t="s">
        <v>32188</v>
      </c>
      <c r="H860" s="11" t="s">
        <v>72</v>
      </c>
      <c r="I860" s="11">
        <v>0</v>
      </c>
      <c r="J860" s="11" t="s">
        <v>32168</v>
      </c>
      <c r="K860" s="11" t="s">
        <v>32168</v>
      </c>
      <c r="L860" s="11">
        <v>0</v>
      </c>
      <c r="M860" s="11">
        <v>0</v>
      </c>
      <c r="N860" s="11">
        <v>0</v>
      </c>
      <c r="O860" s="11">
        <v>0</v>
      </c>
      <c r="P860" s="11">
        <v>0</v>
      </c>
      <c r="Q860" s="11">
        <v>0</v>
      </c>
      <c r="R860" s="11">
        <v>0</v>
      </c>
      <c r="S860" s="11">
        <v>0</v>
      </c>
      <c r="T860" s="11">
        <v>0</v>
      </c>
      <c r="U860" s="11">
        <v>0</v>
      </c>
      <c r="V860" s="11">
        <v>0</v>
      </c>
      <c r="W860" s="11">
        <v>0</v>
      </c>
      <c r="X860" s="11">
        <v>0</v>
      </c>
      <c r="Y860" s="11">
        <v>0</v>
      </c>
      <c r="Z860" s="11">
        <v>0</v>
      </c>
      <c r="AA860" s="12" t="s">
        <v>32952</v>
      </c>
      <c r="AB860" s="17" t="str">
        <f t="shared" si="79"/>
        <v>Programme is not compatible with this tool</v>
      </c>
      <c r="AC860" s="17" t="str">
        <f t="shared" si="80"/>
        <v/>
      </c>
      <c r="AD860" s="17">
        <f t="shared" si="81"/>
        <v>6</v>
      </c>
      <c r="AE860" s="17" t="str">
        <f t="shared" si="82"/>
        <v/>
      </c>
      <c r="AF860" s="17" t="str">
        <f t="shared" si="83"/>
        <v/>
      </c>
      <c r="AG860" s="17" t="str" cm="1">
        <f t="array" ref="AG860">IFERROR(IF(J860="Level",INDEX($M860:$S860,AC860+1),INDEX($M860:$S860,AC860)),"")</f>
        <v/>
      </c>
      <c r="AH860" s="17" cm="1">
        <f t="array" ref="AH860">IFERROR(IF(J860="Level",INDEX($M860:$S860,AD860+1),INDEX($M860:$S860,AD860)),"")</f>
        <v>0</v>
      </c>
      <c r="AI860" s="17" t="str" cm="1">
        <f t="array" ref="AI860">IFERROR(INDEX($M860:$S860,AE860),"")</f>
        <v/>
      </c>
      <c r="AJ860" s="17" t="str" cm="1">
        <f t="array" ref="AJ860">IFERROR(INDEX($M860:$S860,AF860),"")</f>
        <v/>
      </c>
      <c r="AK860" s="17" t="str" cm="1">
        <f t="array" ref="AK860">IFERROR(IF(J860="Level",INDEX($T860:$Z860,AC860+1),INDEX($T860:$Z860,AC860)),"")</f>
        <v/>
      </c>
      <c r="AL860" s="17" cm="1">
        <f t="array" ref="AL860">IFERROR(IF(J860="Level",INDEX($T860:$Z860,AD860+1),INDEX($T860:$Z860,AD860)),"")</f>
        <v>0</v>
      </c>
      <c r="AM860" s="17" t="str" cm="1">
        <f t="array" ref="AM860">IFERROR(INDEX($T860:$Z860,AE860),"")</f>
        <v/>
      </c>
      <c r="AN860" s="17" t="str" cm="1">
        <f t="array" ref="AN860">IFERROR(INDEX($T860:$Z860,AF860),"")</f>
        <v/>
      </c>
    </row>
    <row r="861" spans="1:40" hidden="1" x14ac:dyDescent="0.2">
      <c r="A861" s="17" t="str">
        <f t="shared" si="78"/>
        <v>MPhil in Sustainable Futures (Part-Time): PRH4GOAGOA09</v>
      </c>
      <c r="B861" s="11" t="s">
        <v>2861</v>
      </c>
      <c r="C861" s="11" t="s">
        <v>32964</v>
      </c>
      <c r="D861" s="11" t="s">
        <v>32567</v>
      </c>
      <c r="E861" s="11" t="s">
        <v>316</v>
      </c>
      <c r="F861" s="11" t="s">
        <v>82</v>
      </c>
      <c r="G861" s="11" t="s">
        <v>32188</v>
      </c>
      <c r="H861" s="11" t="s">
        <v>72</v>
      </c>
      <c r="I861" s="11">
        <v>0</v>
      </c>
      <c r="J861" s="11" t="s">
        <v>32168</v>
      </c>
      <c r="K861" s="11" t="s">
        <v>32168</v>
      </c>
      <c r="L861" s="11">
        <v>0</v>
      </c>
      <c r="M861" s="11">
        <v>0</v>
      </c>
      <c r="N861" s="11">
        <v>0</v>
      </c>
      <c r="O861" s="11">
        <v>0</v>
      </c>
      <c r="P861" s="11">
        <v>0</v>
      </c>
      <c r="Q861" s="11">
        <v>0</v>
      </c>
      <c r="R861" s="11">
        <v>0</v>
      </c>
      <c r="S861" s="11">
        <v>0</v>
      </c>
      <c r="T861" s="11">
        <v>0</v>
      </c>
      <c r="U861" s="11">
        <v>0</v>
      </c>
      <c r="V861" s="11">
        <v>0</v>
      </c>
      <c r="W861" s="11">
        <v>0</v>
      </c>
      <c r="X861" s="11">
        <v>0</v>
      </c>
      <c r="Y861" s="11">
        <v>0</v>
      </c>
      <c r="Z861" s="11">
        <v>0</v>
      </c>
      <c r="AA861" s="12" t="s">
        <v>32952</v>
      </c>
      <c r="AB861" s="17" t="str">
        <f t="shared" si="79"/>
        <v>Programme is not compatible with this tool</v>
      </c>
      <c r="AC861" s="17" t="str">
        <f t="shared" si="80"/>
        <v/>
      </c>
      <c r="AD861" s="17">
        <f t="shared" si="81"/>
        <v>6</v>
      </c>
      <c r="AE861" s="17" t="str">
        <f t="shared" si="82"/>
        <v/>
      </c>
      <c r="AF861" s="17" t="str">
        <f t="shared" si="83"/>
        <v/>
      </c>
      <c r="AG861" s="17" t="str" cm="1">
        <f t="array" ref="AG861">IFERROR(IF(J861="Level",INDEX($M861:$S861,AC861+1),INDEX($M861:$S861,AC861)),"")</f>
        <v/>
      </c>
      <c r="AH861" s="17" cm="1">
        <f t="array" ref="AH861">IFERROR(IF(J861="Level",INDEX($M861:$S861,AD861+1),INDEX($M861:$S861,AD861)),"")</f>
        <v>0</v>
      </c>
      <c r="AI861" s="17" t="str" cm="1">
        <f t="array" ref="AI861">IFERROR(INDEX($M861:$S861,AE861),"")</f>
        <v/>
      </c>
      <c r="AJ861" s="17" t="str" cm="1">
        <f t="array" ref="AJ861">IFERROR(INDEX($M861:$S861,AF861),"")</f>
        <v/>
      </c>
      <c r="AK861" s="17" t="str" cm="1">
        <f t="array" ref="AK861">IFERROR(IF(J861="Level",INDEX($T861:$Z861,AC861+1),INDEX($T861:$Z861,AC861)),"")</f>
        <v/>
      </c>
      <c r="AL861" s="17" cm="1">
        <f t="array" ref="AL861">IFERROR(IF(J861="Level",INDEX($T861:$Z861,AD861+1),INDEX($T861:$Z861,AD861)),"")</f>
        <v>0</v>
      </c>
      <c r="AM861" s="17" t="str" cm="1">
        <f t="array" ref="AM861">IFERROR(INDEX($T861:$Z861,AE861),"")</f>
        <v/>
      </c>
      <c r="AN861" s="17" t="str" cm="1">
        <f t="array" ref="AN861">IFERROR(INDEX($T861:$Z861,AF861),"")</f>
        <v/>
      </c>
    </row>
    <row r="862" spans="1:40" ht="25.5" hidden="1" x14ac:dyDescent="0.2">
      <c r="A862" s="17" t="str">
        <f t="shared" si="78"/>
        <v>MPhil Advanced Quantitative Methods in Social Sciences (Human Geography) (Part-Time): PRH4GOAGOA10</v>
      </c>
      <c r="B862" s="11" t="s">
        <v>2862</v>
      </c>
      <c r="C862" s="11" t="s">
        <v>32964</v>
      </c>
      <c r="D862" s="11" t="s">
        <v>32670</v>
      </c>
      <c r="E862" s="11" t="s">
        <v>316</v>
      </c>
      <c r="F862" s="11" t="s">
        <v>82</v>
      </c>
      <c r="G862" s="11" t="s">
        <v>32188</v>
      </c>
      <c r="H862" s="11" t="s">
        <v>72</v>
      </c>
      <c r="I862" s="11">
        <v>0</v>
      </c>
      <c r="J862" s="11" t="s">
        <v>32168</v>
      </c>
      <c r="K862" s="11" t="s">
        <v>32168</v>
      </c>
      <c r="L862" s="11">
        <v>0</v>
      </c>
      <c r="M862" s="11">
        <v>0</v>
      </c>
      <c r="N862" s="11">
        <v>0</v>
      </c>
      <c r="O862" s="11">
        <v>0</v>
      </c>
      <c r="P862" s="11">
        <v>0</v>
      </c>
      <c r="Q862" s="11">
        <v>0</v>
      </c>
      <c r="R862" s="11">
        <v>0</v>
      </c>
      <c r="S862" s="11">
        <v>0</v>
      </c>
      <c r="T862" s="11">
        <v>0</v>
      </c>
      <c r="U862" s="11">
        <v>0</v>
      </c>
      <c r="V862" s="11">
        <v>0</v>
      </c>
      <c r="W862" s="11">
        <v>0</v>
      </c>
      <c r="X862" s="11">
        <v>0</v>
      </c>
      <c r="Y862" s="11">
        <v>0</v>
      </c>
      <c r="Z862" s="11">
        <v>0</v>
      </c>
      <c r="AA862" s="12" t="s">
        <v>32952</v>
      </c>
      <c r="AB862" s="17" t="str">
        <f t="shared" si="79"/>
        <v>Programme is not compatible with this tool</v>
      </c>
      <c r="AC862" s="17" t="str">
        <f t="shared" si="80"/>
        <v/>
      </c>
      <c r="AD862" s="17">
        <f t="shared" si="81"/>
        <v>6</v>
      </c>
      <c r="AE862" s="17" t="str">
        <f t="shared" si="82"/>
        <v/>
      </c>
      <c r="AF862" s="17" t="str">
        <f t="shared" si="83"/>
        <v/>
      </c>
      <c r="AG862" s="17" t="str" cm="1">
        <f t="array" ref="AG862">IFERROR(IF(J862="Level",INDEX($M862:$S862,AC862+1),INDEX($M862:$S862,AC862)),"")</f>
        <v/>
      </c>
      <c r="AH862" s="17" cm="1">
        <f t="array" ref="AH862">IFERROR(IF(J862="Level",INDEX($M862:$S862,AD862+1),INDEX($M862:$S862,AD862)),"")</f>
        <v>0</v>
      </c>
      <c r="AI862" s="17" t="str" cm="1">
        <f t="array" ref="AI862">IFERROR(INDEX($M862:$S862,AE862),"")</f>
        <v/>
      </c>
      <c r="AJ862" s="17" t="str" cm="1">
        <f t="array" ref="AJ862">IFERROR(INDEX($M862:$S862,AF862),"")</f>
        <v/>
      </c>
      <c r="AK862" s="17" t="str" cm="1">
        <f t="array" ref="AK862">IFERROR(IF(J862="Level",INDEX($T862:$Z862,AC862+1),INDEX($T862:$Z862,AC862)),"")</f>
        <v/>
      </c>
      <c r="AL862" s="17" cm="1">
        <f t="array" ref="AL862">IFERROR(IF(J862="Level",INDEX($T862:$Z862,AD862+1),INDEX($T862:$Z862,AD862)),"")</f>
        <v>0</v>
      </c>
      <c r="AM862" s="17" t="str" cm="1">
        <f t="array" ref="AM862">IFERROR(INDEX($T862:$Z862,AE862),"")</f>
        <v/>
      </c>
      <c r="AN862" s="17" t="str" cm="1">
        <f t="array" ref="AN862">IFERROR(INDEX($T862:$Z862,AF862),"")</f>
        <v/>
      </c>
    </row>
    <row r="863" spans="1:40" hidden="1" x14ac:dyDescent="0.2">
      <c r="A863" s="17" t="str">
        <f t="shared" si="78"/>
        <v>MScbyRes Geography (Part-Time): PRM4GOAGOA01</v>
      </c>
      <c r="B863" s="11" t="s">
        <v>3106</v>
      </c>
      <c r="C863" s="11" t="s">
        <v>32964</v>
      </c>
      <c r="D863" s="11" t="s">
        <v>3107</v>
      </c>
      <c r="E863" s="11" t="s">
        <v>316</v>
      </c>
      <c r="F863" s="11" t="s">
        <v>82</v>
      </c>
      <c r="G863" s="11" t="s">
        <v>32188</v>
      </c>
      <c r="H863" s="11" t="s">
        <v>72</v>
      </c>
      <c r="I863" s="11">
        <v>0</v>
      </c>
      <c r="J863" s="11" t="s">
        <v>32168</v>
      </c>
      <c r="K863" s="11" t="s">
        <v>32168</v>
      </c>
      <c r="L863" s="11">
        <v>0</v>
      </c>
      <c r="M863" s="11">
        <v>0</v>
      </c>
      <c r="N863" s="11">
        <v>0</v>
      </c>
      <c r="O863" s="11">
        <v>0</v>
      </c>
      <c r="P863" s="11">
        <v>0</v>
      </c>
      <c r="Q863" s="11">
        <v>0</v>
      </c>
      <c r="R863" s="11">
        <v>0</v>
      </c>
      <c r="S863" s="11">
        <v>0</v>
      </c>
      <c r="T863" s="11">
        <v>0</v>
      </c>
      <c r="U863" s="11">
        <v>0</v>
      </c>
      <c r="V863" s="11">
        <v>0</v>
      </c>
      <c r="W863" s="11">
        <v>0</v>
      </c>
      <c r="X863" s="11">
        <v>0</v>
      </c>
      <c r="Y863" s="11">
        <v>0</v>
      </c>
      <c r="Z863" s="11">
        <v>0</v>
      </c>
      <c r="AA863" s="12" t="s">
        <v>32952</v>
      </c>
      <c r="AB863" s="17" t="str">
        <f t="shared" si="79"/>
        <v>Programme is not compatible with this tool</v>
      </c>
      <c r="AC863" s="17" t="str">
        <f t="shared" si="80"/>
        <v/>
      </c>
      <c r="AD863" s="17">
        <f t="shared" si="81"/>
        <v>6</v>
      </c>
      <c r="AE863" s="17" t="str">
        <f t="shared" si="82"/>
        <v/>
      </c>
      <c r="AF863" s="17" t="str">
        <f t="shared" si="83"/>
        <v/>
      </c>
      <c r="AG863" s="17" t="str" cm="1">
        <f t="array" ref="AG863">IFERROR(IF(J863="Level",INDEX($M863:$S863,AC863+1),INDEX($M863:$S863,AC863)),"")</f>
        <v/>
      </c>
      <c r="AH863" s="17" cm="1">
        <f t="array" ref="AH863">IFERROR(IF(J863="Level",INDEX($M863:$S863,AD863+1),INDEX($M863:$S863,AD863)),"")</f>
        <v>0</v>
      </c>
      <c r="AI863" s="17" t="str" cm="1">
        <f t="array" ref="AI863">IFERROR(INDEX($M863:$S863,AE863),"")</f>
        <v/>
      </c>
      <c r="AJ863" s="17" t="str" cm="1">
        <f t="array" ref="AJ863">IFERROR(INDEX($M863:$S863,AF863),"")</f>
        <v/>
      </c>
      <c r="AK863" s="17" t="str" cm="1">
        <f t="array" ref="AK863">IFERROR(IF(J863="Level",INDEX($T863:$Z863,AC863+1),INDEX($T863:$Z863,AC863)),"")</f>
        <v/>
      </c>
      <c r="AL863" s="17" cm="1">
        <f t="array" ref="AL863">IFERROR(IF(J863="Level",INDEX($T863:$Z863,AD863+1),INDEX($T863:$Z863,AD863)),"")</f>
        <v>0</v>
      </c>
      <c r="AM863" s="17" t="str" cm="1">
        <f t="array" ref="AM863">IFERROR(INDEX($T863:$Z863,AE863),"")</f>
        <v/>
      </c>
      <c r="AN863" s="17" t="str" cm="1">
        <f t="array" ref="AN863">IFERROR(INDEX($T863:$Z863,AF863),"")</f>
        <v/>
      </c>
    </row>
    <row r="864" spans="1:40" hidden="1" x14ac:dyDescent="0.2">
      <c r="A864" s="17" t="str">
        <f t="shared" si="78"/>
        <v>MScbyRes Human Geography (Part-Time): PRM4GOAGOA03</v>
      </c>
      <c r="B864" s="11" t="s">
        <v>3108</v>
      </c>
      <c r="C864" s="11" t="s">
        <v>32964</v>
      </c>
      <c r="D864" s="11" t="s">
        <v>3109</v>
      </c>
      <c r="E864" s="11" t="s">
        <v>316</v>
      </c>
      <c r="F864" s="11" t="s">
        <v>82</v>
      </c>
      <c r="G864" s="11" t="s">
        <v>32188</v>
      </c>
      <c r="H864" s="11" t="s">
        <v>72</v>
      </c>
      <c r="I864" s="11">
        <v>0</v>
      </c>
      <c r="J864" s="11" t="s">
        <v>32168</v>
      </c>
      <c r="K864" s="11" t="s">
        <v>32168</v>
      </c>
      <c r="L864" s="11">
        <v>0</v>
      </c>
      <c r="M864" s="11">
        <v>0</v>
      </c>
      <c r="N864" s="11">
        <v>0</v>
      </c>
      <c r="O864" s="11">
        <v>0</v>
      </c>
      <c r="P864" s="11">
        <v>0</v>
      </c>
      <c r="Q864" s="11">
        <v>0</v>
      </c>
      <c r="R864" s="11">
        <v>0</v>
      </c>
      <c r="S864" s="11">
        <v>0</v>
      </c>
      <c r="T864" s="11">
        <v>0</v>
      </c>
      <c r="U864" s="11">
        <v>0</v>
      </c>
      <c r="V864" s="11">
        <v>0</v>
      </c>
      <c r="W864" s="11">
        <v>0</v>
      </c>
      <c r="X864" s="11">
        <v>0</v>
      </c>
      <c r="Y864" s="11">
        <v>0</v>
      </c>
      <c r="Z864" s="11">
        <v>0</v>
      </c>
      <c r="AA864" s="12" t="s">
        <v>32952</v>
      </c>
      <c r="AB864" s="17" t="str">
        <f t="shared" si="79"/>
        <v>Programme is not compatible with this tool</v>
      </c>
      <c r="AC864" s="17" t="str">
        <f t="shared" si="80"/>
        <v/>
      </c>
      <c r="AD864" s="17">
        <f t="shared" si="81"/>
        <v>6</v>
      </c>
      <c r="AE864" s="17" t="str">
        <f t="shared" si="82"/>
        <v/>
      </c>
      <c r="AF864" s="17" t="str">
        <f t="shared" si="83"/>
        <v/>
      </c>
      <c r="AG864" s="17" t="str" cm="1">
        <f t="array" ref="AG864">IFERROR(IF(J864="Level",INDEX($M864:$S864,AC864+1),INDEX($M864:$S864,AC864)),"")</f>
        <v/>
      </c>
      <c r="AH864" s="17" cm="1">
        <f t="array" ref="AH864">IFERROR(IF(J864="Level",INDEX($M864:$S864,AD864+1),INDEX($M864:$S864,AD864)),"")</f>
        <v>0</v>
      </c>
      <c r="AI864" s="17" t="str" cm="1">
        <f t="array" ref="AI864">IFERROR(INDEX($M864:$S864,AE864),"")</f>
        <v/>
      </c>
      <c r="AJ864" s="17" t="str" cm="1">
        <f t="array" ref="AJ864">IFERROR(INDEX($M864:$S864,AF864),"")</f>
        <v/>
      </c>
      <c r="AK864" s="17" t="str" cm="1">
        <f t="array" ref="AK864">IFERROR(IF(J864="Level",INDEX($T864:$Z864,AC864+1),INDEX($T864:$Z864,AC864)),"")</f>
        <v/>
      </c>
      <c r="AL864" s="17" cm="1">
        <f t="array" ref="AL864">IFERROR(IF(J864="Level",INDEX($T864:$Z864,AD864+1),INDEX($T864:$Z864,AD864)),"")</f>
        <v>0</v>
      </c>
      <c r="AM864" s="17" t="str" cm="1">
        <f t="array" ref="AM864">IFERROR(INDEX($T864:$Z864,AE864),"")</f>
        <v/>
      </c>
      <c r="AN864" s="17" t="str" cm="1">
        <f t="array" ref="AN864">IFERROR(INDEX($T864:$Z864,AF864),"")</f>
        <v/>
      </c>
    </row>
    <row r="865" spans="1:40" hidden="1" x14ac:dyDescent="0.2">
      <c r="A865" s="17" t="str">
        <f t="shared" si="78"/>
        <v>PhDbyPub Human Geography (Part-Time): PRP2GOAGOA02</v>
      </c>
      <c r="B865" s="11" t="s">
        <v>3913</v>
      </c>
      <c r="C865" s="11" t="s">
        <v>32964</v>
      </c>
      <c r="D865" s="11" t="s">
        <v>3914</v>
      </c>
      <c r="E865" s="11" t="s">
        <v>316</v>
      </c>
      <c r="F865" s="11" t="s">
        <v>82</v>
      </c>
      <c r="G865" s="11" t="s">
        <v>32188</v>
      </c>
      <c r="H865" s="11" t="s">
        <v>72</v>
      </c>
      <c r="I865" s="11">
        <v>0</v>
      </c>
      <c r="J865" s="11" t="s">
        <v>32168</v>
      </c>
      <c r="K865" s="11" t="s">
        <v>32168</v>
      </c>
      <c r="L865" s="11">
        <v>0</v>
      </c>
      <c r="M865" s="11">
        <v>0</v>
      </c>
      <c r="N865" s="11">
        <v>0</v>
      </c>
      <c r="O865" s="11">
        <v>0</v>
      </c>
      <c r="P865" s="11">
        <v>0</v>
      </c>
      <c r="Q865" s="11">
        <v>0</v>
      </c>
      <c r="R865" s="11">
        <v>0</v>
      </c>
      <c r="S865" s="11">
        <v>0</v>
      </c>
      <c r="T865" s="11">
        <v>0</v>
      </c>
      <c r="U865" s="11">
        <v>0</v>
      </c>
      <c r="V865" s="11">
        <v>0</v>
      </c>
      <c r="W865" s="11">
        <v>0</v>
      </c>
      <c r="X865" s="11">
        <v>0</v>
      </c>
      <c r="Y865" s="11">
        <v>0</v>
      </c>
      <c r="Z865" s="11">
        <v>0</v>
      </c>
      <c r="AA865" s="12" t="s">
        <v>32952</v>
      </c>
      <c r="AB865" s="17" t="str">
        <f t="shared" si="79"/>
        <v>Programme is not compatible with this tool</v>
      </c>
      <c r="AC865" s="17" t="str">
        <f t="shared" si="80"/>
        <v/>
      </c>
      <c r="AD865" s="17">
        <f t="shared" si="81"/>
        <v>6</v>
      </c>
      <c r="AE865" s="17" t="str">
        <f t="shared" si="82"/>
        <v/>
      </c>
      <c r="AF865" s="17" t="str">
        <f t="shared" si="83"/>
        <v/>
      </c>
      <c r="AG865" s="17" t="str" cm="1">
        <f t="array" ref="AG865">IFERROR(IF(J865="Level",INDEX($M865:$S865,AC865+1),INDEX($M865:$S865,AC865)),"")</f>
        <v/>
      </c>
      <c r="AH865" s="17" cm="1">
        <f t="array" ref="AH865">IFERROR(IF(J865="Level",INDEX($M865:$S865,AD865+1),INDEX($M865:$S865,AD865)),"")</f>
        <v>0</v>
      </c>
      <c r="AI865" s="17" t="str" cm="1">
        <f t="array" ref="AI865">IFERROR(INDEX($M865:$S865,AE865),"")</f>
        <v/>
      </c>
      <c r="AJ865" s="17" t="str" cm="1">
        <f t="array" ref="AJ865">IFERROR(INDEX($M865:$S865,AF865),"")</f>
        <v/>
      </c>
      <c r="AK865" s="17" t="str" cm="1">
        <f t="array" ref="AK865">IFERROR(IF(J865="Level",INDEX($T865:$Z865,AC865+1),INDEX($T865:$Z865,AC865)),"")</f>
        <v/>
      </c>
      <c r="AL865" s="17" cm="1">
        <f t="array" ref="AL865">IFERROR(IF(J865="Level",INDEX($T865:$Z865,AD865+1),INDEX($T865:$Z865,AD865)),"")</f>
        <v>0</v>
      </c>
      <c r="AM865" s="17" t="str" cm="1">
        <f t="array" ref="AM865">IFERROR(INDEX($T865:$Z865,AE865),"")</f>
        <v/>
      </c>
      <c r="AN865" s="17" t="str" cm="1">
        <f t="array" ref="AN865">IFERROR(INDEX($T865:$Z865,AF865),"")</f>
        <v/>
      </c>
    </row>
    <row r="866" spans="1:40" hidden="1" x14ac:dyDescent="0.2">
      <c r="A866" s="17" t="str">
        <f t="shared" si="78"/>
        <v>PhD Geography H (Part-Time): PRP6GOAGOA04</v>
      </c>
      <c r="B866" s="11" t="s">
        <v>3653</v>
      </c>
      <c r="C866" s="11" t="s">
        <v>32964</v>
      </c>
      <c r="D866" s="11" t="s">
        <v>3654</v>
      </c>
      <c r="E866" s="11" t="s">
        <v>316</v>
      </c>
      <c r="F866" s="11" t="s">
        <v>82</v>
      </c>
      <c r="G866" s="11" t="s">
        <v>32188</v>
      </c>
      <c r="H866" s="11" t="s">
        <v>72</v>
      </c>
      <c r="I866" s="11">
        <v>0</v>
      </c>
      <c r="J866" s="11" t="s">
        <v>32168</v>
      </c>
      <c r="K866" s="11" t="s">
        <v>32168</v>
      </c>
      <c r="L866" s="11">
        <v>0</v>
      </c>
      <c r="M866" s="11">
        <v>0</v>
      </c>
      <c r="N866" s="11">
        <v>0</v>
      </c>
      <c r="O866" s="11">
        <v>0</v>
      </c>
      <c r="P866" s="11">
        <v>0</v>
      </c>
      <c r="Q866" s="11">
        <v>0</v>
      </c>
      <c r="R866" s="11">
        <v>0</v>
      </c>
      <c r="S866" s="11">
        <v>0</v>
      </c>
      <c r="T866" s="11">
        <v>0</v>
      </c>
      <c r="U866" s="11">
        <v>0</v>
      </c>
      <c r="V866" s="11">
        <v>0</v>
      </c>
      <c r="W866" s="11">
        <v>0</v>
      </c>
      <c r="X866" s="11">
        <v>0</v>
      </c>
      <c r="Y866" s="11">
        <v>0</v>
      </c>
      <c r="Z866" s="11">
        <v>0</v>
      </c>
      <c r="AA866" s="12" t="s">
        <v>32952</v>
      </c>
      <c r="AB866" s="17" t="str">
        <f t="shared" si="79"/>
        <v>Programme is not compatible with this tool</v>
      </c>
      <c r="AC866" s="17" t="str">
        <f t="shared" si="80"/>
        <v/>
      </c>
      <c r="AD866" s="17">
        <f t="shared" si="81"/>
        <v>6</v>
      </c>
      <c r="AE866" s="17" t="str">
        <f t="shared" si="82"/>
        <v/>
      </c>
      <c r="AF866" s="17" t="str">
        <f t="shared" si="83"/>
        <v/>
      </c>
      <c r="AG866" s="17" t="str" cm="1">
        <f t="array" ref="AG866">IFERROR(IF(J866="Level",INDEX($M866:$S866,AC866+1),INDEX($M866:$S866,AC866)),"")</f>
        <v/>
      </c>
      <c r="AH866" s="17" cm="1">
        <f t="array" ref="AH866">IFERROR(IF(J866="Level",INDEX($M866:$S866,AD866+1),INDEX($M866:$S866,AD866)),"")</f>
        <v>0</v>
      </c>
      <c r="AI866" s="17" t="str" cm="1">
        <f t="array" ref="AI866">IFERROR(INDEX($M866:$S866,AE866),"")</f>
        <v/>
      </c>
      <c r="AJ866" s="17" t="str" cm="1">
        <f t="array" ref="AJ866">IFERROR(INDEX($M866:$S866,AF866),"")</f>
        <v/>
      </c>
      <c r="AK866" s="17" t="str" cm="1">
        <f t="array" ref="AK866">IFERROR(IF(J866="Level",INDEX($T866:$Z866,AC866+1),INDEX($T866:$Z866,AC866)),"")</f>
        <v/>
      </c>
      <c r="AL866" s="17" cm="1">
        <f t="array" ref="AL866">IFERROR(IF(J866="Level",INDEX($T866:$Z866,AD866+1),INDEX($T866:$Z866,AD866)),"")</f>
        <v>0</v>
      </c>
      <c r="AM866" s="17" t="str" cm="1">
        <f t="array" ref="AM866">IFERROR(INDEX($T866:$Z866,AE866),"")</f>
        <v/>
      </c>
      <c r="AN866" s="17" t="str" cm="1">
        <f t="array" ref="AN866">IFERROR(INDEX($T866:$Z866,AF866),"")</f>
        <v/>
      </c>
    </row>
    <row r="867" spans="1:40" hidden="1" x14ac:dyDescent="0.2">
      <c r="A867" s="17" t="str">
        <f t="shared" si="78"/>
        <v>PhD Geography H (Part-Time, Split Site): PRP6GOAGOA05</v>
      </c>
      <c r="B867" s="11" t="s">
        <v>3655</v>
      </c>
      <c r="C867" s="11" t="s">
        <v>32964</v>
      </c>
      <c r="D867" s="11" t="s">
        <v>32223</v>
      </c>
      <c r="E867" s="11" t="s">
        <v>316</v>
      </c>
      <c r="F867" s="11" t="s">
        <v>82</v>
      </c>
      <c r="G867" s="11" t="s">
        <v>32188</v>
      </c>
      <c r="H867" s="11" t="s">
        <v>72</v>
      </c>
      <c r="I867" s="11">
        <v>0</v>
      </c>
      <c r="J867" s="11" t="s">
        <v>32168</v>
      </c>
      <c r="K867" s="11" t="s">
        <v>32168</v>
      </c>
      <c r="L867" s="11">
        <v>0</v>
      </c>
      <c r="M867" s="11">
        <v>0</v>
      </c>
      <c r="N867" s="11">
        <v>0</v>
      </c>
      <c r="O867" s="11">
        <v>0</v>
      </c>
      <c r="P867" s="11">
        <v>0</v>
      </c>
      <c r="Q867" s="11">
        <v>0</v>
      </c>
      <c r="R867" s="11">
        <v>0</v>
      </c>
      <c r="S867" s="11">
        <v>0</v>
      </c>
      <c r="T867" s="11">
        <v>0</v>
      </c>
      <c r="U867" s="11">
        <v>0</v>
      </c>
      <c r="V867" s="11">
        <v>0</v>
      </c>
      <c r="W867" s="11">
        <v>0</v>
      </c>
      <c r="X867" s="11">
        <v>0</v>
      </c>
      <c r="Y867" s="11">
        <v>0</v>
      </c>
      <c r="Z867" s="11">
        <v>0</v>
      </c>
      <c r="AA867" s="12" t="s">
        <v>32952</v>
      </c>
      <c r="AB867" s="17" t="str">
        <f t="shared" si="79"/>
        <v>Programme is not compatible with this tool</v>
      </c>
      <c r="AC867" s="17" t="str">
        <f t="shared" si="80"/>
        <v/>
      </c>
      <c r="AD867" s="17">
        <f t="shared" si="81"/>
        <v>6</v>
      </c>
      <c r="AE867" s="17" t="str">
        <f t="shared" si="82"/>
        <v/>
      </c>
      <c r="AF867" s="17" t="str">
        <f t="shared" si="83"/>
        <v/>
      </c>
      <c r="AG867" s="17" t="str" cm="1">
        <f t="array" ref="AG867">IFERROR(IF(J867="Level",INDEX($M867:$S867,AC867+1),INDEX($M867:$S867,AC867)),"")</f>
        <v/>
      </c>
      <c r="AH867" s="17" cm="1">
        <f t="array" ref="AH867">IFERROR(IF(J867="Level",INDEX($M867:$S867,AD867+1),INDEX($M867:$S867,AD867)),"")</f>
        <v>0</v>
      </c>
      <c r="AI867" s="17" t="str" cm="1">
        <f t="array" ref="AI867">IFERROR(INDEX($M867:$S867,AE867),"")</f>
        <v/>
      </c>
      <c r="AJ867" s="17" t="str" cm="1">
        <f t="array" ref="AJ867">IFERROR(INDEX($M867:$S867,AF867),"")</f>
        <v/>
      </c>
      <c r="AK867" s="17" t="str" cm="1">
        <f t="array" ref="AK867">IFERROR(IF(J867="Level",INDEX($T867:$Z867,AC867+1),INDEX($T867:$Z867,AC867)),"")</f>
        <v/>
      </c>
      <c r="AL867" s="17" cm="1">
        <f t="array" ref="AL867">IFERROR(IF(J867="Level",INDEX($T867:$Z867,AD867+1),INDEX($T867:$Z867,AD867)),"")</f>
        <v>0</v>
      </c>
      <c r="AM867" s="17" t="str" cm="1">
        <f t="array" ref="AM867">IFERROR(INDEX($T867:$Z867,AE867),"")</f>
        <v/>
      </c>
      <c r="AN867" s="17" t="str" cm="1">
        <f t="array" ref="AN867">IFERROR(INDEX($T867:$Z867,AF867),"")</f>
        <v/>
      </c>
    </row>
    <row r="868" spans="1:40" hidden="1" x14ac:dyDescent="0.2">
      <c r="A868" s="17" t="str">
        <f t="shared" si="78"/>
        <v>PhD Sustainable Futures (Part-Time): PRP6GOAGOA07</v>
      </c>
      <c r="B868" s="11" t="s">
        <v>3658</v>
      </c>
      <c r="C868" s="11" t="s">
        <v>32964</v>
      </c>
      <c r="D868" s="11" t="s">
        <v>3659</v>
      </c>
      <c r="E868" s="11" t="s">
        <v>316</v>
      </c>
      <c r="F868" s="11" t="s">
        <v>82</v>
      </c>
      <c r="G868" s="11" t="s">
        <v>32188</v>
      </c>
      <c r="H868" s="11" t="s">
        <v>72</v>
      </c>
      <c r="I868" s="11">
        <v>0</v>
      </c>
      <c r="J868" s="11" t="s">
        <v>32168</v>
      </c>
      <c r="K868" s="11" t="s">
        <v>32168</v>
      </c>
      <c r="L868" s="11">
        <v>0</v>
      </c>
      <c r="M868" s="11">
        <v>0</v>
      </c>
      <c r="N868" s="11">
        <v>0</v>
      </c>
      <c r="O868" s="11">
        <v>0</v>
      </c>
      <c r="P868" s="11">
        <v>0</v>
      </c>
      <c r="Q868" s="11">
        <v>0</v>
      </c>
      <c r="R868" s="11">
        <v>0</v>
      </c>
      <c r="S868" s="11">
        <v>0</v>
      </c>
      <c r="T868" s="11">
        <v>0</v>
      </c>
      <c r="U868" s="11">
        <v>0</v>
      </c>
      <c r="V868" s="11">
        <v>0</v>
      </c>
      <c r="W868" s="11">
        <v>0</v>
      </c>
      <c r="X868" s="11">
        <v>0</v>
      </c>
      <c r="Y868" s="11">
        <v>0</v>
      </c>
      <c r="Z868" s="11">
        <v>0</v>
      </c>
      <c r="AA868" s="12" t="s">
        <v>32952</v>
      </c>
      <c r="AB868" s="17" t="str">
        <f t="shared" si="79"/>
        <v>Programme is not compatible with this tool</v>
      </c>
      <c r="AC868" s="17" t="str">
        <f t="shared" si="80"/>
        <v/>
      </c>
      <c r="AD868" s="17">
        <f t="shared" si="81"/>
        <v>6</v>
      </c>
      <c r="AE868" s="17" t="str">
        <f t="shared" si="82"/>
        <v/>
      </c>
      <c r="AF868" s="17" t="str">
        <f t="shared" si="83"/>
        <v/>
      </c>
      <c r="AG868" s="17" t="str" cm="1">
        <f t="array" ref="AG868">IFERROR(IF(J868="Level",INDEX($M868:$S868,AC868+1),INDEX($M868:$S868,AC868)),"")</f>
        <v/>
      </c>
      <c r="AH868" s="17" cm="1">
        <f t="array" ref="AH868">IFERROR(IF(J868="Level",INDEX($M868:$S868,AD868+1),INDEX($M868:$S868,AD868)),"")</f>
        <v>0</v>
      </c>
      <c r="AI868" s="17" t="str" cm="1">
        <f t="array" ref="AI868">IFERROR(INDEX($M868:$S868,AE868),"")</f>
        <v/>
      </c>
      <c r="AJ868" s="17" t="str" cm="1">
        <f t="array" ref="AJ868">IFERROR(INDEX($M868:$S868,AF868),"")</f>
        <v/>
      </c>
      <c r="AK868" s="17" t="str" cm="1">
        <f t="array" ref="AK868">IFERROR(IF(J868="Level",INDEX($T868:$Z868,AC868+1),INDEX($T868:$Z868,AC868)),"")</f>
        <v/>
      </c>
      <c r="AL868" s="17" cm="1">
        <f t="array" ref="AL868">IFERROR(IF(J868="Level",INDEX($T868:$Z868,AD868+1),INDEX($T868:$Z868,AD868)),"")</f>
        <v>0</v>
      </c>
      <c r="AM868" s="17" t="str" cm="1">
        <f t="array" ref="AM868">IFERROR(INDEX($T868:$Z868,AE868),"")</f>
        <v/>
      </c>
      <c r="AN868" s="17" t="str" cm="1">
        <f t="array" ref="AN868">IFERROR(INDEX($T868:$Z868,AF868),"")</f>
        <v/>
      </c>
    </row>
    <row r="869" spans="1:40" ht="25.5" hidden="1" x14ac:dyDescent="0.2">
      <c r="A869" s="17" t="str">
        <f t="shared" si="78"/>
        <v>PhD Advanced Quantitative Methods in Social Sciences (Human Geography) (Part-Time): PRP6GOAGOA09</v>
      </c>
      <c r="B869" s="11" t="s">
        <v>3662</v>
      </c>
      <c r="C869" s="11" t="s">
        <v>32964</v>
      </c>
      <c r="D869" s="11" t="s">
        <v>3663</v>
      </c>
      <c r="E869" s="11" t="s">
        <v>316</v>
      </c>
      <c r="F869" s="11" t="s">
        <v>82</v>
      </c>
      <c r="G869" s="11" t="s">
        <v>32188</v>
      </c>
      <c r="H869" s="11" t="s">
        <v>72</v>
      </c>
      <c r="I869" s="11">
        <v>0</v>
      </c>
      <c r="J869" s="11" t="s">
        <v>32168</v>
      </c>
      <c r="K869" s="11" t="s">
        <v>32168</v>
      </c>
      <c r="L869" s="11">
        <v>0</v>
      </c>
      <c r="M869" s="11">
        <v>0</v>
      </c>
      <c r="N869" s="11">
        <v>0</v>
      </c>
      <c r="O869" s="11">
        <v>0</v>
      </c>
      <c r="P869" s="11">
        <v>0</v>
      </c>
      <c r="Q869" s="11">
        <v>0</v>
      </c>
      <c r="R869" s="11">
        <v>0</v>
      </c>
      <c r="S869" s="11">
        <v>0</v>
      </c>
      <c r="T869" s="11">
        <v>0</v>
      </c>
      <c r="U869" s="11">
        <v>0</v>
      </c>
      <c r="V869" s="11">
        <v>0</v>
      </c>
      <c r="W869" s="11">
        <v>0</v>
      </c>
      <c r="X869" s="11">
        <v>0</v>
      </c>
      <c r="Y869" s="11">
        <v>0</v>
      </c>
      <c r="Z869" s="11">
        <v>0</v>
      </c>
      <c r="AA869" s="12" t="s">
        <v>32952</v>
      </c>
      <c r="AB869" s="17" t="str">
        <f t="shared" si="79"/>
        <v>Programme is not compatible with this tool</v>
      </c>
      <c r="AC869" s="17" t="str">
        <f t="shared" si="80"/>
        <v/>
      </c>
      <c r="AD869" s="17">
        <f t="shared" si="81"/>
        <v>6</v>
      </c>
      <c r="AE869" s="17" t="str">
        <f t="shared" si="82"/>
        <v/>
      </c>
      <c r="AF869" s="17" t="str">
        <f t="shared" si="83"/>
        <v/>
      </c>
      <c r="AG869" s="17" t="str" cm="1">
        <f t="array" ref="AG869">IFERROR(IF(J869="Level",INDEX($M869:$S869,AC869+1),INDEX($M869:$S869,AC869)),"")</f>
        <v/>
      </c>
      <c r="AH869" s="17" cm="1">
        <f t="array" ref="AH869">IFERROR(IF(J869="Level",INDEX($M869:$S869,AD869+1),INDEX($M869:$S869,AD869)),"")</f>
        <v>0</v>
      </c>
      <c r="AI869" s="17" t="str" cm="1">
        <f t="array" ref="AI869">IFERROR(INDEX($M869:$S869,AE869),"")</f>
        <v/>
      </c>
      <c r="AJ869" s="17" t="str" cm="1">
        <f t="array" ref="AJ869">IFERROR(INDEX($M869:$S869,AF869),"")</f>
        <v/>
      </c>
      <c r="AK869" s="17" t="str" cm="1">
        <f t="array" ref="AK869">IFERROR(IF(J869="Level",INDEX($T869:$Z869,AC869+1),INDEX($T869:$Z869,AC869)),"")</f>
        <v/>
      </c>
      <c r="AL869" s="17" cm="1">
        <f t="array" ref="AL869">IFERROR(IF(J869="Level",INDEX($T869:$Z869,AD869+1),INDEX($T869:$Z869,AD869)),"")</f>
        <v>0</v>
      </c>
      <c r="AM869" s="17" t="str" cm="1">
        <f t="array" ref="AM869">IFERROR(INDEX($T869:$Z869,AE869),"")</f>
        <v/>
      </c>
      <c r="AN869" s="17" t="str" cm="1">
        <f t="array" ref="AN869">IFERROR(INDEX($T869:$Z869,AF869),"")</f>
        <v/>
      </c>
    </row>
    <row r="870" spans="1:40" hidden="1" x14ac:dyDescent="0.2">
      <c r="A870" s="17" t="str">
        <f t="shared" si="78"/>
        <v>MPhil Mathematics (Part-Time): PRH4MASMAS01</v>
      </c>
      <c r="B870" s="11" t="s">
        <v>2919</v>
      </c>
      <c r="C870" s="11" t="s">
        <v>32964</v>
      </c>
      <c r="D870" s="11" t="s">
        <v>32539</v>
      </c>
      <c r="E870" s="11" t="s">
        <v>445</v>
      </c>
      <c r="F870" s="11" t="s">
        <v>82</v>
      </c>
      <c r="G870" s="11" t="s">
        <v>32188</v>
      </c>
      <c r="H870" s="11" t="s">
        <v>72</v>
      </c>
      <c r="I870" s="11">
        <v>0</v>
      </c>
      <c r="J870" s="11" t="s">
        <v>32168</v>
      </c>
      <c r="K870" s="11" t="s">
        <v>32168</v>
      </c>
      <c r="L870" s="11">
        <v>0</v>
      </c>
      <c r="M870" s="11">
        <v>0</v>
      </c>
      <c r="N870" s="11">
        <v>0</v>
      </c>
      <c r="O870" s="11">
        <v>0</v>
      </c>
      <c r="P870" s="11">
        <v>0</v>
      </c>
      <c r="Q870" s="11">
        <v>0</v>
      </c>
      <c r="R870" s="11">
        <v>0</v>
      </c>
      <c r="S870" s="11">
        <v>0</v>
      </c>
      <c r="T870" s="11">
        <v>0</v>
      </c>
      <c r="U870" s="11">
        <v>0</v>
      </c>
      <c r="V870" s="11">
        <v>0</v>
      </c>
      <c r="W870" s="11">
        <v>0</v>
      </c>
      <c r="X870" s="11">
        <v>0</v>
      </c>
      <c r="Y870" s="11">
        <v>0</v>
      </c>
      <c r="Z870" s="11">
        <v>0</v>
      </c>
      <c r="AA870" s="12" t="s">
        <v>32952</v>
      </c>
      <c r="AB870" s="17" t="str">
        <f t="shared" si="79"/>
        <v>Programme is not compatible with this tool</v>
      </c>
      <c r="AC870" s="17" t="str">
        <f t="shared" si="80"/>
        <v/>
      </c>
      <c r="AD870" s="17">
        <f t="shared" si="81"/>
        <v>6</v>
      </c>
      <c r="AE870" s="17" t="str">
        <f t="shared" si="82"/>
        <v/>
      </c>
      <c r="AF870" s="17" t="str">
        <f t="shared" si="83"/>
        <v/>
      </c>
      <c r="AG870" s="17" t="str" cm="1">
        <f t="array" ref="AG870">IFERROR(IF(J870="Level",INDEX($M870:$S870,AC870+1),INDEX($M870:$S870,AC870)),"")</f>
        <v/>
      </c>
      <c r="AH870" s="17" cm="1">
        <f t="array" ref="AH870">IFERROR(IF(J870="Level",INDEX($M870:$S870,AD870+1),INDEX($M870:$S870,AD870)),"")</f>
        <v>0</v>
      </c>
      <c r="AI870" s="17" t="str" cm="1">
        <f t="array" ref="AI870">IFERROR(INDEX($M870:$S870,AE870),"")</f>
        <v/>
      </c>
      <c r="AJ870" s="17" t="str" cm="1">
        <f t="array" ref="AJ870">IFERROR(INDEX($M870:$S870,AF870),"")</f>
        <v/>
      </c>
      <c r="AK870" s="17" t="str" cm="1">
        <f t="array" ref="AK870">IFERROR(IF(J870="Level",INDEX($T870:$Z870,AC870+1),INDEX($T870:$Z870,AC870)),"")</f>
        <v/>
      </c>
      <c r="AL870" s="17" cm="1">
        <f t="array" ref="AL870">IFERROR(IF(J870="Level",INDEX($T870:$Z870,AD870+1),INDEX($T870:$Z870,AD870)),"")</f>
        <v>0</v>
      </c>
      <c r="AM870" s="17" t="str" cm="1">
        <f t="array" ref="AM870">IFERROR(INDEX($T870:$Z870,AE870),"")</f>
        <v/>
      </c>
      <c r="AN870" s="17" t="str" cm="1">
        <f t="array" ref="AN870">IFERROR(INDEX($T870:$Z870,AF870),"")</f>
        <v/>
      </c>
    </row>
    <row r="871" spans="1:40" hidden="1" x14ac:dyDescent="0.2">
      <c r="A871" s="17" t="str">
        <f t="shared" si="78"/>
        <v>MPhil The Mathematics of Living Systems (Part-Time): PRH4MASMAS02</v>
      </c>
      <c r="B871" s="11" t="s">
        <v>32023</v>
      </c>
      <c r="C871" s="11" t="s">
        <v>32964</v>
      </c>
      <c r="D871" s="11" t="s">
        <v>32473</v>
      </c>
      <c r="E871" s="11" t="s">
        <v>445</v>
      </c>
      <c r="F871" s="11" t="s">
        <v>82</v>
      </c>
      <c r="G871" s="11" t="s">
        <v>32188</v>
      </c>
      <c r="H871" s="11" t="s">
        <v>72</v>
      </c>
      <c r="I871" s="11">
        <v>0</v>
      </c>
      <c r="J871" s="11" t="s">
        <v>32168</v>
      </c>
      <c r="K871" s="11" t="s">
        <v>32168</v>
      </c>
      <c r="L871" s="11">
        <v>0</v>
      </c>
      <c r="M871" s="11">
        <v>0</v>
      </c>
      <c r="N871" s="11">
        <v>0</v>
      </c>
      <c r="O871" s="11">
        <v>0</v>
      </c>
      <c r="P871" s="11">
        <v>0</v>
      </c>
      <c r="Q871" s="11">
        <v>0</v>
      </c>
      <c r="R871" s="11">
        <v>0</v>
      </c>
      <c r="S871" s="11">
        <v>0</v>
      </c>
      <c r="T871" s="11">
        <v>0</v>
      </c>
      <c r="U871" s="11">
        <v>0</v>
      </c>
      <c r="V871" s="11">
        <v>0</v>
      </c>
      <c r="W871" s="11">
        <v>0</v>
      </c>
      <c r="X871" s="11">
        <v>0</v>
      </c>
      <c r="Y871" s="11">
        <v>0</v>
      </c>
      <c r="Z871" s="11">
        <v>0</v>
      </c>
      <c r="AA871" s="12" t="s">
        <v>32952</v>
      </c>
      <c r="AB871" s="17" t="str">
        <f t="shared" si="79"/>
        <v>Programme is not compatible with this tool</v>
      </c>
      <c r="AC871" s="17" t="str">
        <f t="shared" si="80"/>
        <v/>
      </c>
      <c r="AD871" s="17">
        <f t="shared" si="81"/>
        <v>6</v>
      </c>
      <c r="AE871" s="17" t="str">
        <f t="shared" si="82"/>
        <v/>
      </c>
      <c r="AF871" s="17" t="str">
        <f t="shared" si="83"/>
        <v/>
      </c>
      <c r="AG871" s="17" t="str" cm="1">
        <f t="array" ref="AG871">IFERROR(IF(J871="Level",INDEX($M871:$S871,AC871+1),INDEX($M871:$S871,AC871)),"")</f>
        <v/>
      </c>
      <c r="AH871" s="17" cm="1">
        <f t="array" ref="AH871">IFERROR(IF(J871="Level",INDEX($M871:$S871,AD871+1),INDEX($M871:$S871,AD871)),"")</f>
        <v>0</v>
      </c>
      <c r="AI871" s="17" t="str" cm="1">
        <f t="array" ref="AI871">IFERROR(INDEX($M871:$S871,AE871),"")</f>
        <v/>
      </c>
      <c r="AJ871" s="17" t="str" cm="1">
        <f t="array" ref="AJ871">IFERROR(INDEX($M871:$S871,AF871),"")</f>
        <v/>
      </c>
      <c r="AK871" s="17" t="str" cm="1">
        <f t="array" ref="AK871">IFERROR(IF(J871="Level",INDEX($T871:$Z871,AC871+1),INDEX($T871:$Z871,AC871)),"")</f>
        <v/>
      </c>
      <c r="AL871" s="17" cm="1">
        <f t="array" ref="AL871">IFERROR(IF(J871="Level",INDEX($T871:$Z871,AD871+1),INDEX($T871:$Z871,AD871)),"")</f>
        <v>0</v>
      </c>
      <c r="AM871" s="17" t="str" cm="1">
        <f t="array" ref="AM871">IFERROR(INDEX($T871:$Z871,AE871),"")</f>
        <v/>
      </c>
      <c r="AN871" s="17" t="str" cm="1">
        <f t="array" ref="AN871">IFERROR(INDEX($T871:$Z871,AF871),"")</f>
        <v/>
      </c>
    </row>
    <row r="872" spans="1:40" hidden="1" x14ac:dyDescent="0.2">
      <c r="A872" s="17" t="str">
        <f t="shared" si="78"/>
        <v>MPhil Mathematics (QUEX) (Part-Time): PRH4MASMAS03</v>
      </c>
      <c r="B872" s="11" t="s">
        <v>32137</v>
      </c>
      <c r="C872" s="11" t="s">
        <v>32964</v>
      </c>
      <c r="D872" s="11" t="s">
        <v>32924</v>
      </c>
      <c r="E872" s="11" t="s">
        <v>445</v>
      </c>
      <c r="F872" s="11" t="s">
        <v>82</v>
      </c>
      <c r="G872" s="11" t="s">
        <v>32188</v>
      </c>
      <c r="H872" s="11" t="s">
        <v>72</v>
      </c>
      <c r="I872" s="11">
        <v>0</v>
      </c>
      <c r="J872" s="11" t="s">
        <v>32168</v>
      </c>
      <c r="K872" s="11" t="s">
        <v>32168</v>
      </c>
      <c r="L872" s="11">
        <v>0</v>
      </c>
      <c r="M872" s="11">
        <v>0</v>
      </c>
      <c r="N872" s="11">
        <v>0</v>
      </c>
      <c r="O872" s="11">
        <v>0</v>
      </c>
      <c r="P872" s="11">
        <v>0</v>
      </c>
      <c r="Q872" s="11">
        <v>0</v>
      </c>
      <c r="R872" s="11">
        <v>0</v>
      </c>
      <c r="S872" s="11">
        <v>0</v>
      </c>
      <c r="T872" s="11">
        <v>0</v>
      </c>
      <c r="U872" s="11">
        <v>0</v>
      </c>
      <c r="V872" s="11">
        <v>0</v>
      </c>
      <c r="W872" s="11">
        <v>0</v>
      </c>
      <c r="X872" s="11">
        <v>0</v>
      </c>
      <c r="Y872" s="11">
        <v>0</v>
      </c>
      <c r="Z872" s="11">
        <v>0</v>
      </c>
      <c r="AA872" s="12" t="s">
        <v>32952</v>
      </c>
      <c r="AB872" s="17" t="str">
        <f t="shared" si="79"/>
        <v>Programme is not compatible with this tool</v>
      </c>
      <c r="AC872" s="17" t="str">
        <f t="shared" si="80"/>
        <v/>
      </c>
      <c r="AD872" s="17">
        <f t="shared" si="81"/>
        <v>6</v>
      </c>
      <c r="AE872" s="17" t="str">
        <f t="shared" si="82"/>
        <v/>
      </c>
      <c r="AF872" s="17" t="str">
        <f t="shared" si="83"/>
        <v/>
      </c>
      <c r="AG872" s="17" t="str" cm="1">
        <f t="array" ref="AG872">IFERROR(IF(J872="Level",INDEX($M872:$S872,AC872+1),INDEX($M872:$S872,AC872)),"")</f>
        <v/>
      </c>
      <c r="AH872" s="17" cm="1">
        <f t="array" ref="AH872">IFERROR(IF(J872="Level",INDEX($M872:$S872,AD872+1),INDEX($M872:$S872,AD872)),"")</f>
        <v>0</v>
      </c>
      <c r="AI872" s="17" t="str" cm="1">
        <f t="array" ref="AI872">IFERROR(INDEX($M872:$S872,AE872),"")</f>
        <v/>
      </c>
      <c r="AJ872" s="17" t="str" cm="1">
        <f t="array" ref="AJ872">IFERROR(INDEX($M872:$S872,AF872),"")</f>
        <v/>
      </c>
      <c r="AK872" s="17" t="str" cm="1">
        <f t="array" ref="AK872">IFERROR(IF(J872="Level",INDEX($T872:$Z872,AC872+1),INDEX($T872:$Z872,AC872)),"")</f>
        <v/>
      </c>
      <c r="AL872" s="17" cm="1">
        <f t="array" ref="AL872">IFERROR(IF(J872="Level",INDEX($T872:$Z872,AD872+1),INDEX($T872:$Z872,AD872)),"")</f>
        <v>0</v>
      </c>
      <c r="AM872" s="17" t="str" cm="1">
        <f t="array" ref="AM872">IFERROR(INDEX($T872:$Z872,AE872),"")</f>
        <v/>
      </c>
      <c r="AN872" s="17" t="str" cm="1">
        <f t="array" ref="AN872">IFERROR(INDEX($T872:$Z872,AF872),"")</f>
        <v/>
      </c>
    </row>
    <row r="873" spans="1:40" hidden="1" x14ac:dyDescent="0.2">
      <c r="A873" s="17" t="str">
        <f t="shared" si="78"/>
        <v>MScbyRes Mathematics (Part-Time): PRM4MASMAS02</v>
      </c>
      <c r="B873" s="11" t="s">
        <v>3117</v>
      </c>
      <c r="C873" s="11" t="s">
        <v>32964</v>
      </c>
      <c r="D873" s="11" t="s">
        <v>3118</v>
      </c>
      <c r="E873" s="11" t="s">
        <v>445</v>
      </c>
      <c r="F873" s="11" t="s">
        <v>82</v>
      </c>
      <c r="G873" s="11" t="s">
        <v>32188</v>
      </c>
      <c r="H873" s="11" t="s">
        <v>72</v>
      </c>
      <c r="I873" s="11">
        <v>0</v>
      </c>
      <c r="J873" s="11" t="s">
        <v>32168</v>
      </c>
      <c r="K873" s="11" t="s">
        <v>32168</v>
      </c>
      <c r="L873" s="11">
        <v>0</v>
      </c>
      <c r="M873" s="11">
        <v>0</v>
      </c>
      <c r="N873" s="11">
        <v>0</v>
      </c>
      <c r="O873" s="11">
        <v>0</v>
      </c>
      <c r="P873" s="11">
        <v>0</v>
      </c>
      <c r="Q873" s="11">
        <v>0</v>
      </c>
      <c r="R873" s="11">
        <v>0</v>
      </c>
      <c r="S873" s="11">
        <v>0</v>
      </c>
      <c r="T873" s="11">
        <v>0</v>
      </c>
      <c r="U873" s="11">
        <v>0</v>
      </c>
      <c r="V873" s="11">
        <v>0</v>
      </c>
      <c r="W873" s="11">
        <v>0</v>
      </c>
      <c r="X873" s="11">
        <v>0</v>
      </c>
      <c r="Y873" s="11">
        <v>0</v>
      </c>
      <c r="Z873" s="11">
        <v>0</v>
      </c>
      <c r="AA873" s="12" t="s">
        <v>32952</v>
      </c>
      <c r="AB873" s="17" t="str">
        <f t="shared" si="79"/>
        <v>Programme is not compatible with this tool</v>
      </c>
      <c r="AC873" s="17" t="str">
        <f t="shared" si="80"/>
        <v/>
      </c>
      <c r="AD873" s="17">
        <f t="shared" si="81"/>
        <v>6</v>
      </c>
      <c r="AE873" s="17" t="str">
        <f t="shared" si="82"/>
        <v/>
      </c>
      <c r="AF873" s="17" t="str">
        <f t="shared" si="83"/>
        <v/>
      </c>
      <c r="AG873" s="17" t="str" cm="1">
        <f t="array" ref="AG873">IFERROR(IF(J873="Level",INDEX($M873:$S873,AC873+1),INDEX($M873:$S873,AC873)),"")</f>
        <v/>
      </c>
      <c r="AH873" s="17" cm="1">
        <f t="array" ref="AH873">IFERROR(IF(J873="Level",INDEX($M873:$S873,AD873+1),INDEX($M873:$S873,AD873)),"")</f>
        <v>0</v>
      </c>
      <c r="AI873" s="17" t="str" cm="1">
        <f t="array" ref="AI873">IFERROR(INDEX($M873:$S873,AE873),"")</f>
        <v/>
      </c>
      <c r="AJ873" s="17" t="str" cm="1">
        <f t="array" ref="AJ873">IFERROR(INDEX($M873:$S873,AF873),"")</f>
        <v/>
      </c>
      <c r="AK873" s="17" t="str" cm="1">
        <f t="array" ref="AK873">IFERROR(IF(J873="Level",INDEX($T873:$Z873,AC873+1),INDEX($T873:$Z873,AC873)),"")</f>
        <v/>
      </c>
      <c r="AL873" s="17" cm="1">
        <f t="array" ref="AL873">IFERROR(IF(J873="Level",INDEX($T873:$Z873,AD873+1),INDEX($T873:$Z873,AD873)),"")</f>
        <v>0</v>
      </c>
      <c r="AM873" s="17" t="str" cm="1">
        <f t="array" ref="AM873">IFERROR(INDEX($T873:$Z873,AE873),"")</f>
        <v/>
      </c>
      <c r="AN873" s="17" t="str" cm="1">
        <f t="array" ref="AN873">IFERROR(INDEX($T873:$Z873,AF873),"")</f>
        <v/>
      </c>
    </row>
    <row r="874" spans="1:40" hidden="1" x14ac:dyDescent="0.2">
      <c r="A874" s="17" t="str">
        <f t="shared" si="78"/>
        <v>MScbyRes Mathematics (Part-Time, Split Site): PRM4MASMAS04</v>
      </c>
      <c r="B874" s="11" t="s">
        <v>3121</v>
      </c>
      <c r="C874" s="11" t="s">
        <v>32964</v>
      </c>
      <c r="D874" s="11" t="s">
        <v>3122</v>
      </c>
      <c r="E874" s="11" t="s">
        <v>445</v>
      </c>
      <c r="F874" s="11" t="s">
        <v>82</v>
      </c>
      <c r="G874" s="11" t="s">
        <v>32188</v>
      </c>
      <c r="H874" s="11" t="s">
        <v>72</v>
      </c>
      <c r="I874" s="11">
        <v>0</v>
      </c>
      <c r="J874" s="11" t="s">
        <v>32168</v>
      </c>
      <c r="K874" s="11" t="s">
        <v>32168</v>
      </c>
      <c r="L874" s="11">
        <v>0</v>
      </c>
      <c r="M874" s="11">
        <v>0</v>
      </c>
      <c r="N874" s="11">
        <v>0</v>
      </c>
      <c r="O874" s="11">
        <v>0</v>
      </c>
      <c r="P874" s="11">
        <v>0</v>
      </c>
      <c r="Q874" s="11">
        <v>0</v>
      </c>
      <c r="R874" s="11">
        <v>0</v>
      </c>
      <c r="S874" s="11">
        <v>0</v>
      </c>
      <c r="T874" s="11">
        <v>0</v>
      </c>
      <c r="U874" s="11">
        <v>0</v>
      </c>
      <c r="V874" s="11">
        <v>0</v>
      </c>
      <c r="W874" s="11">
        <v>0</v>
      </c>
      <c r="X874" s="11">
        <v>0</v>
      </c>
      <c r="Y874" s="11">
        <v>0</v>
      </c>
      <c r="Z874" s="11">
        <v>0</v>
      </c>
      <c r="AA874" s="12" t="s">
        <v>32952</v>
      </c>
      <c r="AB874" s="17" t="str">
        <f t="shared" si="79"/>
        <v>Programme is not compatible with this tool</v>
      </c>
      <c r="AC874" s="17" t="str">
        <f t="shared" si="80"/>
        <v/>
      </c>
      <c r="AD874" s="17">
        <f t="shared" si="81"/>
        <v>6</v>
      </c>
      <c r="AE874" s="17" t="str">
        <f t="shared" si="82"/>
        <v/>
      </c>
      <c r="AF874" s="17" t="str">
        <f t="shared" si="83"/>
        <v/>
      </c>
      <c r="AG874" s="17" t="str" cm="1">
        <f t="array" ref="AG874">IFERROR(IF(J874="Level",INDEX($M874:$S874,AC874+1),INDEX($M874:$S874,AC874)),"")</f>
        <v/>
      </c>
      <c r="AH874" s="17" cm="1">
        <f t="array" ref="AH874">IFERROR(IF(J874="Level",INDEX($M874:$S874,AD874+1),INDEX($M874:$S874,AD874)),"")</f>
        <v>0</v>
      </c>
      <c r="AI874" s="17" t="str" cm="1">
        <f t="array" ref="AI874">IFERROR(INDEX($M874:$S874,AE874),"")</f>
        <v/>
      </c>
      <c r="AJ874" s="17" t="str" cm="1">
        <f t="array" ref="AJ874">IFERROR(INDEX($M874:$S874,AF874),"")</f>
        <v/>
      </c>
      <c r="AK874" s="17" t="str" cm="1">
        <f t="array" ref="AK874">IFERROR(IF(J874="Level",INDEX($T874:$Z874,AC874+1),INDEX($T874:$Z874,AC874)),"")</f>
        <v/>
      </c>
      <c r="AL874" s="17" cm="1">
        <f t="array" ref="AL874">IFERROR(IF(J874="Level",INDEX($T874:$Z874,AD874+1),INDEX($T874:$Z874,AD874)),"")</f>
        <v>0</v>
      </c>
      <c r="AM874" s="17" t="str" cm="1">
        <f t="array" ref="AM874">IFERROR(INDEX($T874:$Z874,AE874),"")</f>
        <v/>
      </c>
      <c r="AN874" s="17" t="str" cm="1">
        <f t="array" ref="AN874">IFERROR(INDEX($T874:$Z874,AF874),"")</f>
        <v/>
      </c>
    </row>
    <row r="875" spans="1:40" ht="25.5" hidden="1" x14ac:dyDescent="0.2">
      <c r="A875" s="17" t="str">
        <f t="shared" si="78"/>
        <v>MScbyRes The Mathematics of Living Systems (Part-Time): PRM4MASMAS05</v>
      </c>
      <c r="B875" s="11" t="s">
        <v>31987</v>
      </c>
      <c r="C875" s="11" t="s">
        <v>32964</v>
      </c>
      <c r="D875" s="11" t="s">
        <v>32380</v>
      </c>
      <c r="E875" s="11" t="s">
        <v>445</v>
      </c>
      <c r="F875" s="11" t="s">
        <v>82</v>
      </c>
      <c r="G875" s="11" t="s">
        <v>32188</v>
      </c>
      <c r="H875" s="11" t="s">
        <v>72</v>
      </c>
      <c r="I875" s="11">
        <v>0</v>
      </c>
      <c r="J875" s="11" t="s">
        <v>32168</v>
      </c>
      <c r="K875" s="11" t="s">
        <v>32168</v>
      </c>
      <c r="L875" s="11">
        <v>0</v>
      </c>
      <c r="M875" s="11">
        <v>0</v>
      </c>
      <c r="N875" s="11">
        <v>0</v>
      </c>
      <c r="O875" s="11">
        <v>0</v>
      </c>
      <c r="P875" s="11">
        <v>0</v>
      </c>
      <c r="Q875" s="11">
        <v>0</v>
      </c>
      <c r="R875" s="11">
        <v>0</v>
      </c>
      <c r="S875" s="11">
        <v>0</v>
      </c>
      <c r="T875" s="11">
        <v>0</v>
      </c>
      <c r="U875" s="11">
        <v>0</v>
      </c>
      <c r="V875" s="11">
        <v>0</v>
      </c>
      <c r="W875" s="11">
        <v>0</v>
      </c>
      <c r="X875" s="11">
        <v>0</v>
      </c>
      <c r="Y875" s="11">
        <v>0</v>
      </c>
      <c r="Z875" s="11">
        <v>0</v>
      </c>
      <c r="AA875" s="12" t="s">
        <v>32952</v>
      </c>
      <c r="AB875" s="17" t="str">
        <f t="shared" si="79"/>
        <v>Programme is not compatible with this tool</v>
      </c>
      <c r="AC875" s="17" t="str">
        <f t="shared" si="80"/>
        <v/>
      </c>
      <c r="AD875" s="17">
        <f t="shared" si="81"/>
        <v>6</v>
      </c>
      <c r="AE875" s="17" t="str">
        <f t="shared" si="82"/>
        <v/>
      </c>
      <c r="AF875" s="17" t="str">
        <f t="shared" si="83"/>
        <v/>
      </c>
      <c r="AG875" s="17" t="str" cm="1">
        <f t="array" ref="AG875">IFERROR(IF(J875="Level",INDEX($M875:$S875,AC875+1),INDEX($M875:$S875,AC875)),"")</f>
        <v/>
      </c>
      <c r="AH875" s="17" cm="1">
        <f t="array" ref="AH875">IFERROR(IF(J875="Level",INDEX($M875:$S875,AD875+1),INDEX($M875:$S875,AD875)),"")</f>
        <v>0</v>
      </c>
      <c r="AI875" s="17" t="str" cm="1">
        <f t="array" ref="AI875">IFERROR(INDEX($M875:$S875,AE875),"")</f>
        <v/>
      </c>
      <c r="AJ875" s="17" t="str" cm="1">
        <f t="array" ref="AJ875">IFERROR(INDEX($M875:$S875,AF875),"")</f>
        <v/>
      </c>
      <c r="AK875" s="17" t="str" cm="1">
        <f t="array" ref="AK875">IFERROR(IF(J875="Level",INDEX($T875:$Z875,AC875+1),INDEX($T875:$Z875,AC875)),"")</f>
        <v/>
      </c>
      <c r="AL875" s="17" cm="1">
        <f t="array" ref="AL875">IFERROR(IF(J875="Level",INDEX($T875:$Z875,AD875+1),INDEX($T875:$Z875,AD875)),"")</f>
        <v>0</v>
      </c>
      <c r="AM875" s="17" t="str" cm="1">
        <f t="array" ref="AM875">IFERROR(INDEX($T875:$Z875,AE875),"")</f>
        <v/>
      </c>
      <c r="AN875" s="17" t="str" cm="1">
        <f t="array" ref="AN875">IFERROR(INDEX($T875:$Z875,AF875),"")</f>
        <v/>
      </c>
    </row>
    <row r="876" spans="1:40" hidden="1" x14ac:dyDescent="0.2">
      <c r="A876" s="17" t="str">
        <f t="shared" si="78"/>
        <v>PhD Mathematics (Part-Time): PRP6MASMAS01</v>
      </c>
      <c r="B876" s="11" t="s">
        <v>3774</v>
      </c>
      <c r="C876" s="11" t="s">
        <v>32964</v>
      </c>
      <c r="D876" s="11" t="s">
        <v>3775</v>
      </c>
      <c r="E876" s="11" t="s">
        <v>445</v>
      </c>
      <c r="F876" s="11" t="s">
        <v>82</v>
      </c>
      <c r="G876" s="11" t="s">
        <v>32188</v>
      </c>
      <c r="H876" s="11" t="s">
        <v>72</v>
      </c>
      <c r="I876" s="11">
        <v>0</v>
      </c>
      <c r="J876" s="11" t="s">
        <v>32168</v>
      </c>
      <c r="K876" s="11" t="s">
        <v>32168</v>
      </c>
      <c r="L876" s="11">
        <v>0</v>
      </c>
      <c r="M876" s="11">
        <v>0</v>
      </c>
      <c r="N876" s="11">
        <v>0</v>
      </c>
      <c r="O876" s="11">
        <v>0</v>
      </c>
      <c r="P876" s="11">
        <v>0</v>
      </c>
      <c r="Q876" s="11">
        <v>0</v>
      </c>
      <c r="R876" s="11">
        <v>0</v>
      </c>
      <c r="S876" s="11">
        <v>0</v>
      </c>
      <c r="T876" s="11">
        <v>0</v>
      </c>
      <c r="U876" s="11">
        <v>0</v>
      </c>
      <c r="V876" s="11">
        <v>0</v>
      </c>
      <c r="W876" s="11">
        <v>0</v>
      </c>
      <c r="X876" s="11">
        <v>0</v>
      </c>
      <c r="Y876" s="11">
        <v>0</v>
      </c>
      <c r="Z876" s="11">
        <v>0</v>
      </c>
      <c r="AA876" s="12" t="s">
        <v>32952</v>
      </c>
      <c r="AB876" s="17" t="str">
        <f t="shared" si="79"/>
        <v>Programme is not compatible with this tool</v>
      </c>
      <c r="AC876" s="17" t="str">
        <f t="shared" si="80"/>
        <v/>
      </c>
      <c r="AD876" s="17">
        <f t="shared" si="81"/>
        <v>6</v>
      </c>
      <c r="AE876" s="17" t="str">
        <f t="shared" si="82"/>
        <v/>
      </c>
      <c r="AF876" s="17" t="str">
        <f t="shared" si="83"/>
        <v/>
      </c>
      <c r="AG876" s="17" t="str" cm="1">
        <f t="array" ref="AG876">IFERROR(IF(J876="Level",INDEX($M876:$S876,AC876+1),INDEX($M876:$S876,AC876)),"")</f>
        <v/>
      </c>
      <c r="AH876" s="17" cm="1">
        <f t="array" ref="AH876">IFERROR(IF(J876="Level",INDEX($M876:$S876,AD876+1),INDEX($M876:$S876,AD876)),"")</f>
        <v>0</v>
      </c>
      <c r="AI876" s="17" t="str" cm="1">
        <f t="array" ref="AI876">IFERROR(INDEX($M876:$S876,AE876),"")</f>
        <v/>
      </c>
      <c r="AJ876" s="17" t="str" cm="1">
        <f t="array" ref="AJ876">IFERROR(INDEX($M876:$S876,AF876),"")</f>
        <v/>
      </c>
      <c r="AK876" s="17" t="str" cm="1">
        <f t="array" ref="AK876">IFERROR(IF(J876="Level",INDEX($T876:$Z876,AC876+1),INDEX($T876:$Z876,AC876)),"")</f>
        <v/>
      </c>
      <c r="AL876" s="17" cm="1">
        <f t="array" ref="AL876">IFERROR(IF(J876="Level",INDEX($T876:$Z876,AD876+1),INDEX($T876:$Z876,AD876)),"")</f>
        <v>0</v>
      </c>
      <c r="AM876" s="17" t="str" cm="1">
        <f t="array" ref="AM876">IFERROR(INDEX($T876:$Z876,AE876),"")</f>
        <v/>
      </c>
      <c r="AN876" s="17" t="str" cm="1">
        <f t="array" ref="AN876">IFERROR(INDEX($T876:$Z876,AF876),"")</f>
        <v/>
      </c>
    </row>
    <row r="877" spans="1:40" hidden="1" x14ac:dyDescent="0.2">
      <c r="A877" s="17" t="str">
        <f t="shared" si="78"/>
        <v>PhD Environmental Intelligence (CDT) (Part-Time): PRP6MASMAS03</v>
      </c>
      <c r="B877" s="11" t="s">
        <v>3778</v>
      </c>
      <c r="C877" s="11" t="s">
        <v>32964</v>
      </c>
      <c r="D877" s="11" t="s">
        <v>3779</v>
      </c>
      <c r="E877" s="11" t="s">
        <v>445</v>
      </c>
      <c r="F877" s="11" t="s">
        <v>82</v>
      </c>
      <c r="G877" s="11" t="s">
        <v>32188</v>
      </c>
      <c r="H877" s="11" t="s">
        <v>72</v>
      </c>
      <c r="I877" s="11">
        <v>0</v>
      </c>
      <c r="J877" s="11" t="s">
        <v>32168</v>
      </c>
      <c r="K877" s="11" t="s">
        <v>32168</v>
      </c>
      <c r="L877" s="11">
        <v>0</v>
      </c>
      <c r="M877" s="11">
        <v>0</v>
      </c>
      <c r="N877" s="11">
        <v>0</v>
      </c>
      <c r="O877" s="11">
        <v>0</v>
      </c>
      <c r="P877" s="11">
        <v>0</v>
      </c>
      <c r="Q877" s="11">
        <v>0</v>
      </c>
      <c r="R877" s="11">
        <v>0</v>
      </c>
      <c r="S877" s="11">
        <v>0</v>
      </c>
      <c r="T877" s="11">
        <v>0</v>
      </c>
      <c r="U877" s="11">
        <v>0</v>
      </c>
      <c r="V877" s="11">
        <v>0</v>
      </c>
      <c r="W877" s="11">
        <v>0</v>
      </c>
      <c r="X877" s="11">
        <v>0</v>
      </c>
      <c r="Y877" s="11">
        <v>0</v>
      </c>
      <c r="Z877" s="11">
        <v>0</v>
      </c>
      <c r="AA877" s="12" t="s">
        <v>32952</v>
      </c>
      <c r="AB877" s="17" t="str">
        <f t="shared" si="79"/>
        <v>Programme is not compatible with this tool</v>
      </c>
      <c r="AC877" s="17" t="str">
        <f t="shared" si="80"/>
        <v/>
      </c>
      <c r="AD877" s="17">
        <f t="shared" si="81"/>
        <v>6</v>
      </c>
      <c r="AE877" s="17" t="str">
        <f t="shared" si="82"/>
        <v/>
      </c>
      <c r="AF877" s="17" t="str">
        <f t="shared" si="83"/>
        <v/>
      </c>
      <c r="AG877" s="17" t="str" cm="1">
        <f t="array" ref="AG877">IFERROR(IF(J877="Level",INDEX($M877:$S877,AC877+1),INDEX($M877:$S877,AC877)),"")</f>
        <v/>
      </c>
      <c r="AH877" s="17" cm="1">
        <f t="array" ref="AH877">IFERROR(IF(J877="Level",INDEX($M877:$S877,AD877+1),INDEX($M877:$S877,AD877)),"")</f>
        <v>0</v>
      </c>
      <c r="AI877" s="17" t="str" cm="1">
        <f t="array" ref="AI877">IFERROR(INDEX($M877:$S877,AE877),"")</f>
        <v/>
      </c>
      <c r="AJ877" s="17" t="str" cm="1">
        <f t="array" ref="AJ877">IFERROR(INDEX($M877:$S877,AF877),"")</f>
        <v/>
      </c>
      <c r="AK877" s="17" t="str" cm="1">
        <f t="array" ref="AK877">IFERROR(IF(J877="Level",INDEX($T877:$Z877,AC877+1),INDEX($T877:$Z877,AC877)),"")</f>
        <v/>
      </c>
      <c r="AL877" s="17" cm="1">
        <f t="array" ref="AL877">IFERROR(IF(J877="Level",INDEX($T877:$Z877,AD877+1),INDEX($T877:$Z877,AD877)),"")</f>
        <v>0</v>
      </c>
      <c r="AM877" s="17" t="str" cm="1">
        <f t="array" ref="AM877">IFERROR(INDEX($T877:$Z877,AE877),"")</f>
        <v/>
      </c>
      <c r="AN877" s="17" t="str" cm="1">
        <f t="array" ref="AN877">IFERROR(INDEX($T877:$Z877,AF877),"")</f>
        <v/>
      </c>
    </row>
    <row r="878" spans="1:40" hidden="1" x14ac:dyDescent="0.2">
      <c r="A878" s="17" t="str">
        <f t="shared" si="78"/>
        <v>PhD The Mathematics of Living Systems (Part-Time): PRP6MASMAS04</v>
      </c>
      <c r="B878" s="11" t="s">
        <v>31942</v>
      </c>
      <c r="C878" s="11" t="s">
        <v>32964</v>
      </c>
      <c r="D878" s="11" t="s">
        <v>32199</v>
      </c>
      <c r="E878" s="11" t="s">
        <v>445</v>
      </c>
      <c r="F878" s="11" t="s">
        <v>82</v>
      </c>
      <c r="G878" s="11" t="s">
        <v>32188</v>
      </c>
      <c r="H878" s="11" t="s">
        <v>72</v>
      </c>
      <c r="I878" s="11">
        <v>0</v>
      </c>
      <c r="J878" s="11" t="s">
        <v>32168</v>
      </c>
      <c r="K878" s="11" t="s">
        <v>32168</v>
      </c>
      <c r="L878" s="11">
        <v>0</v>
      </c>
      <c r="M878" s="11">
        <v>0</v>
      </c>
      <c r="N878" s="11">
        <v>0</v>
      </c>
      <c r="O878" s="11">
        <v>0</v>
      </c>
      <c r="P878" s="11">
        <v>0</v>
      </c>
      <c r="Q878" s="11">
        <v>0</v>
      </c>
      <c r="R878" s="11">
        <v>0</v>
      </c>
      <c r="S878" s="11">
        <v>0</v>
      </c>
      <c r="T878" s="11">
        <v>0</v>
      </c>
      <c r="U878" s="11">
        <v>0</v>
      </c>
      <c r="V878" s="11">
        <v>0</v>
      </c>
      <c r="W878" s="11">
        <v>0</v>
      </c>
      <c r="X878" s="11">
        <v>0</v>
      </c>
      <c r="Y878" s="11">
        <v>0</v>
      </c>
      <c r="Z878" s="11">
        <v>0</v>
      </c>
      <c r="AA878" s="12" t="s">
        <v>32952</v>
      </c>
      <c r="AB878" s="17" t="str">
        <f t="shared" si="79"/>
        <v>Programme is not compatible with this tool</v>
      </c>
      <c r="AC878" s="17" t="str">
        <f t="shared" si="80"/>
        <v/>
      </c>
      <c r="AD878" s="17">
        <f t="shared" si="81"/>
        <v>6</v>
      </c>
      <c r="AE878" s="17" t="str">
        <f t="shared" si="82"/>
        <v/>
      </c>
      <c r="AF878" s="17" t="str">
        <f t="shared" si="83"/>
        <v/>
      </c>
      <c r="AG878" s="17" t="str" cm="1">
        <f t="array" ref="AG878">IFERROR(IF(J878="Level",INDEX($M878:$S878,AC878+1),INDEX($M878:$S878,AC878)),"")</f>
        <v/>
      </c>
      <c r="AH878" s="17" cm="1">
        <f t="array" ref="AH878">IFERROR(IF(J878="Level",INDEX($M878:$S878,AD878+1),INDEX($M878:$S878,AD878)),"")</f>
        <v>0</v>
      </c>
      <c r="AI878" s="17" t="str" cm="1">
        <f t="array" ref="AI878">IFERROR(INDEX($M878:$S878,AE878),"")</f>
        <v/>
      </c>
      <c r="AJ878" s="17" t="str" cm="1">
        <f t="array" ref="AJ878">IFERROR(INDEX($M878:$S878,AF878),"")</f>
        <v/>
      </c>
      <c r="AK878" s="17" t="str" cm="1">
        <f t="array" ref="AK878">IFERROR(IF(J878="Level",INDEX($T878:$Z878,AC878+1),INDEX($T878:$Z878,AC878)),"")</f>
        <v/>
      </c>
      <c r="AL878" s="17" cm="1">
        <f t="array" ref="AL878">IFERROR(IF(J878="Level",INDEX($T878:$Z878,AD878+1),INDEX($T878:$Z878,AD878)),"")</f>
        <v>0</v>
      </c>
      <c r="AM878" s="17" t="str" cm="1">
        <f t="array" ref="AM878">IFERROR(INDEX($T878:$Z878,AE878),"")</f>
        <v/>
      </c>
      <c r="AN878" s="17" t="str" cm="1">
        <f t="array" ref="AN878">IFERROR(INDEX($T878:$Z878,AF878),"")</f>
        <v/>
      </c>
    </row>
    <row r="879" spans="1:40" hidden="1" x14ac:dyDescent="0.2">
      <c r="A879" s="17" t="str">
        <f t="shared" si="78"/>
        <v>PhD Mathematics (QUEX) (Part-Time): PRP6MASMAS05</v>
      </c>
      <c r="B879" s="11" t="s">
        <v>32121</v>
      </c>
      <c r="C879" s="11" t="s">
        <v>32964</v>
      </c>
      <c r="D879" s="11" t="s">
        <v>32908</v>
      </c>
      <c r="E879" s="11" t="s">
        <v>445</v>
      </c>
      <c r="F879" s="11" t="s">
        <v>82</v>
      </c>
      <c r="G879" s="11" t="s">
        <v>32188</v>
      </c>
      <c r="H879" s="11" t="s">
        <v>72</v>
      </c>
      <c r="I879" s="11">
        <v>0</v>
      </c>
      <c r="J879" s="11" t="s">
        <v>32168</v>
      </c>
      <c r="K879" s="11" t="s">
        <v>32168</v>
      </c>
      <c r="L879" s="11">
        <v>0</v>
      </c>
      <c r="M879" s="11">
        <v>0</v>
      </c>
      <c r="N879" s="11">
        <v>0</v>
      </c>
      <c r="O879" s="11">
        <v>0</v>
      </c>
      <c r="P879" s="11">
        <v>0</v>
      </c>
      <c r="Q879" s="11">
        <v>0</v>
      </c>
      <c r="R879" s="11">
        <v>0</v>
      </c>
      <c r="S879" s="11">
        <v>0</v>
      </c>
      <c r="T879" s="11">
        <v>0</v>
      </c>
      <c r="U879" s="11">
        <v>0</v>
      </c>
      <c r="V879" s="11">
        <v>0</v>
      </c>
      <c r="W879" s="11">
        <v>0</v>
      </c>
      <c r="X879" s="11">
        <v>0</v>
      </c>
      <c r="Y879" s="11">
        <v>0</v>
      </c>
      <c r="Z879" s="11">
        <v>0</v>
      </c>
      <c r="AA879" s="12" t="s">
        <v>32952</v>
      </c>
      <c r="AB879" s="17" t="str">
        <f t="shared" si="79"/>
        <v>Programme is not compatible with this tool</v>
      </c>
      <c r="AC879" s="17" t="str">
        <f t="shared" si="80"/>
        <v/>
      </c>
      <c r="AD879" s="17">
        <f t="shared" si="81"/>
        <v>6</v>
      </c>
      <c r="AE879" s="17" t="str">
        <f t="shared" si="82"/>
        <v/>
      </c>
      <c r="AF879" s="17" t="str">
        <f t="shared" si="83"/>
        <v/>
      </c>
      <c r="AG879" s="17" t="str" cm="1">
        <f t="array" ref="AG879">IFERROR(IF(J879="Level",INDEX($M879:$S879,AC879+1),INDEX($M879:$S879,AC879)),"")</f>
        <v/>
      </c>
      <c r="AH879" s="17" cm="1">
        <f t="array" ref="AH879">IFERROR(IF(J879="Level",INDEX($M879:$S879,AD879+1),INDEX($M879:$S879,AD879)),"")</f>
        <v>0</v>
      </c>
      <c r="AI879" s="17" t="str" cm="1">
        <f t="array" ref="AI879">IFERROR(INDEX($M879:$S879,AE879),"")</f>
        <v/>
      </c>
      <c r="AJ879" s="17" t="str" cm="1">
        <f t="array" ref="AJ879">IFERROR(INDEX($M879:$S879,AF879),"")</f>
        <v/>
      </c>
      <c r="AK879" s="17" t="str" cm="1">
        <f t="array" ref="AK879">IFERROR(IF(J879="Level",INDEX($T879:$Z879,AC879+1),INDEX($T879:$Z879,AC879)),"")</f>
        <v/>
      </c>
      <c r="AL879" s="17" cm="1">
        <f t="array" ref="AL879">IFERROR(IF(J879="Level",INDEX($T879:$Z879,AD879+1),INDEX($T879:$Z879,AD879)),"")</f>
        <v>0</v>
      </c>
      <c r="AM879" s="17" t="str" cm="1">
        <f t="array" ref="AM879">IFERROR(INDEX($T879:$Z879,AE879),"")</f>
        <v/>
      </c>
      <c r="AN879" s="17" t="str" cm="1">
        <f t="array" ref="AN879">IFERROR(INDEX($T879:$Z879,AF879),"")</f>
        <v/>
      </c>
    </row>
    <row r="880" spans="1:40" hidden="1" x14ac:dyDescent="0.2">
      <c r="A880" s="17" t="str">
        <f t="shared" si="78"/>
        <v>PhDbyPub Management Studies (Part-Time): PRP2SBESBE04</v>
      </c>
      <c r="B880" s="11" t="s">
        <v>3962</v>
      </c>
      <c r="C880" s="11" t="s">
        <v>32964</v>
      </c>
      <c r="D880" s="11" t="s">
        <v>3963</v>
      </c>
      <c r="E880" s="11" t="s">
        <v>81</v>
      </c>
      <c r="F880" s="11" t="s">
        <v>82</v>
      </c>
      <c r="G880" s="11" t="s">
        <v>32188</v>
      </c>
      <c r="H880" s="11" t="s">
        <v>72</v>
      </c>
      <c r="I880" s="11">
        <v>0</v>
      </c>
      <c r="J880" s="11" t="s">
        <v>32168</v>
      </c>
      <c r="K880" s="11" t="s">
        <v>32168</v>
      </c>
      <c r="L880" s="11">
        <v>0</v>
      </c>
      <c r="M880" s="11">
        <v>0</v>
      </c>
      <c r="N880" s="11">
        <v>0</v>
      </c>
      <c r="O880" s="11">
        <v>0</v>
      </c>
      <c r="P880" s="11">
        <v>0</v>
      </c>
      <c r="Q880" s="11">
        <v>0</v>
      </c>
      <c r="R880" s="11">
        <v>0</v>
      </c>
      <c r="S880" s="11">
        <v>0</v>
      </c>
      <c r="T880" s="11">
        <v>0</v>
      </c>
      <c r="U880" s="11">
        <v>0</v>
      </c>
      <c r="V880" s="11">
        <v>0</v>
      </c>
      <c r="W880" s="11">
        <v>0</v>
      </c>
      <c r="X880" s="11">
        <v>0</v>
      </c>
      <c r="Y880" s="11">
        <v>0</v>
      </c>
      <c r="Z880" s="11">
        <v>0</v>
      </c>
      <c r="AA880" s="12" t="s">
        <v>32952</v>
      </c>
      <c r="AB880" s="17" t="str">
        <f t="shared" si="79"/>
        <v>Programme is not compatible with this tool</v>
      </c>
      <c r="AC880" s="17" t="str">
        <f t="shared" si="80"/>
        <v/>
      </c>
      <c r="AD880" s="17">
        <f t="shared" si="81"/>
        <v>6</v>
      </c>
      <c r="AE880" s="17" t="str">
        <f t="shared" si="82"/>
        <v/>
      </c>
      <c r="AF880" s="17" t="str">
        <f t="shared" si="83"/>
        <v/>
      </c>
      <c r="AG880" s="17" t="str" cm="1">
        <f t="array" ref="AG880">IFERROR(IF(J880="Level",INDEX($M880:$S880,AC880+1),INDEX($M880:$S880,AC880)),"")</f>
        <v/>
      </c>
      <c r="AH880" s="17" cm="1">
        <f t="array" ref="AH880">IFERROR(IF(J880="Level",INDEX($M880:$S880,AD880+1),INDEX($M880:$S880,AD880)),"")</f>
        <v>0</v>
      </c>
      <c r="AI880" s="17" t="str" cm="1">
        <f t="array" ref="AI880">IFERROR(INDEX($M880:$S880,AE880),"")</f>
        <v/>
      </c>
      <c r="AJ880" s="17" t="str" cm="1">
        <f t="array" ref="AJ880">IFERROR(INDEX($M880:$S880,AF880),"")</f>
        <v/>
      </c>
      <c r="AK880" s="17" t="str" cm="1">
        <f t="array" ref="AK880">IFERROR(IF(J880="Level",INDEX($T880:$Z880,AC880+1),INDEX($T880:$Z880,AC880)),"")</f>
        <v/>
      </c>
      <c r="AL880" s="17" cm="1">
        <f t="array" ref="AL880">IFERROR(IF(J880="Level",INDEX($T880:$Z880,AD880+1),INDEX($T880:$Z880,AD880)),"")</f>
        <v>0</v>
      </c>
      <c r="AM880" s="17" t="str" cm="1">
        <f t="array" ref="AM880">IFERROR(INDEX($T880:$Z880,AE880),"")</f>
        <v/>
      </c>
      <c r="AN880" s="17" t="str" cm="1">
        <f t="array" ref="AN880">IFERROR(INDEX($T880:$Z880,AF880),"")</f>
        <v/>
      </c>
    </row>
    <row r="881" spans="1:40" hidden="1" x14ac:dyDescent="0.2">
      <c r="A881" s="17" t="str">
        <f t="shared" si="78"/>
        <v>PhD Management Studies (Part-Time): PRP6SBESBE01</v>
      </c>
      <c r="B881" s="11" t="s">
        <v>3799</v>
      </c>
      <c r="C881" s="11" t="s">
        <v>32964</v>
      </c>
      <c r="D881" s="11" t="s">
        <v>3800</v>
      </c>
      <c r="E881" s="11" t="s">
        <v>81</v>
      </c>
      <c r="F881" s="11" t="s">
        <v>82</v>
      </c>
      <c r="G881" s="11" t="s">
        <v>32188</v>
      </c>
      <c r="H881" s="11" t="s">
        <v>72</v>
      </c>
      <c r="I881" s="11">
        <v>0</v>
      </c>
      <c r="J881" s="11" t="s">
        <v>32168</v>
      </c>
      <c r="K881" s="11" t="s">
        <v>32168</v>
      </c>
      <c r="L881" s="11">
        <v>0</v>
      </c>
      <c r="M881" s="11">
        <v>0</v>
      </c>
      <c r="N881" s="11">
        <v>0</v>
      </c>
      <c r="O881" s="11">
        <v>0</v>
      </c>
      <c r="P881" s="11">
        <v>0</v>
      </c>
      <c r="Q881" s="11">
        <v>0</v>
      </c>
      <c r="R881" s="11">
        <v>0</v>
      </c>
      <c r="S881" s="11">
        <v>0</v>
      </c>
      <c r="T881" s="11">
        <v>0</v>
      </c>
      <c r="U881" s="11">
        <v>0</v>
      </c>
      <c r="V881" s="11">
        <v>0</v>
      </c>
      <c r="W881" s="11">
        <v>0</v>
      </c>
      <c r="X881" s="11">
        <v>0</v>
      </c>
      <c r="Y881" s="11">
        <v>0</v>
      </c>
      <c r="Z881" s="11">
        <v>0</v>
      </c>
      <c r="AA881" s="12" t="s">
        <v>32952</v>
      </c>
      <c r="AB881" s="17" t="str">
        <f t="shared" si="79"/>
        <v>Programme is not compatible with this tool</v>
      </c>
      <c r="AC881" s="17" t="str">
        <f t="shared" si="80"/>
        <v/>
      </c>
      <c r="AD881" s="17">
        <f t="shared" si="81"/>
        <v>6</v>
      </c>
      <c r="AE881" s="17" t="str">
        <f t="shared" si="82"/>
        <v/>
      </c>
      <c r="AF881" s="17" t="str">
        <f t="shared" si="83"/>
        <v/>
      </c>
      <c r="AG881" s="17" t="str" cm="1">
        <f t="array" ref="AG881">IFERROR(IF(J881="Level",INDEX($M881:$S881,AC881+1),INDEX($M881:$S881,AC881)),"")</f>
        <v/>
      </c>
      <c r="AH881" s="17" cm="1">
        <f t="array" ref="AH881">IFERROR(IF(J881="Level",INDEX($M881:$S881,AD881+1),INDEX($M881:$S881,AD881)),"")</f>
        <v>0</v>
      </c>
      <c r="AI881" s="17" t="str" cm="1">
        <f t="array" ref="AI881">IFERROR(INDEX($M881:$S881,AE881),"")</f>
        <v/>
      </c>
      <c r="AJ881" s="17" t="str" cm="1">
        <f t="array" ref="AJ881">IFERROR(INDEX($M881:$S881,AF881),"")</f>
        <v/>
      </c>
      <c r="AK881" s="17" t="str" cm="1">
        <f t="array" ref="AK881">IFERROR(IF(J881="Level",INDEX($T881:$Z881,AC881+1),INDEX($T881:$Z881,AC881)),"")</f>
        <v/>
      </c>
      <c r="AL881" s="17" cm="1">
        <f t="array" ref="AL881">IFERROR(IF(J881="Level",INDEX($T881:$Z881,AD881+1),INDEX($T881:$Z881,AD881)),"")</f>
        <v>0</v>
      </c>
      <c r="AM881" s="17" t="str" cm="1">
        <f t="array" ref="AM881">IFERROR(INDEX($T881:$Z881,AE881),"")</f>
        <v/>
      </c>
      <c r="AN881" s="17" t="str" cm="1">
        <f t="array" ref="AN881">IFERROR(INDEX($T881:$Z881,AF881),"")</f>
        <v/>
      </c>
    </row>
    <row r="882" spans="1:40" hidden="1" x14ac:dyDescent="0.2">
      <c r="A882" s="17" t="str">
        <f t="shared" si="78"/>
        <v>PhD Leadership Studies (Part-Time): PRP6SBESBE07</v>
      </c>
      <c r="B882" s="11" t="s">
        <v>3809</v>
      </c>
      <c r="C882" s="11" t="s">
        <v>32964</v>
      </c>
      <c r="D882" s="11" t="s">
        <v>3810</v>
      </c>
      <c r="E882" s="11" t="s">
        <v>81</v>
      </c>
      <c r="F882" s="11" t="s">
        <v>82</v>
      </c>
      <c r="G882" s="11" t="s">
        <v>32188</v>
      </c>
      <c r="H882" s="11" t="s">
        <v>72</v>
      </c>
      <c r="I882" s="11">
        <v>0</v>
      </c>
      <c r="J882" s="11" t="s">
        <v>32168</v>
      </c>
      <c r="K882" s="11" t="s">
        <v>32168</v>
      </c>
      <c r="L882" s="11">
        <v>0</v>
      </c>
      <c r="M882" s="11">
        <v>0</v>
      </c>
      <c r="N882" s="11">
        <v>0</v>
      </c>
      <c r="O882" s="11">
        <v>0</v>
      </c>
      <c r="P882" s="11">
        <v>0</v>
      </c>
      <c r="Q882" s="11">
        <v>0</v>
      </c>
      <c r="R882" s="11">
        <v>0</v>
      </c>
      <c r="S882" s="11">
        <v>0</v>
      </c>
      <c r="T882" s="11">
        <v>0</v>
      </c>
      <c r="U882" s="11">
        <v>0</v>
      </c>
      <c r="V882" s="11">
        <v>0</v>
      </c>
      <c r="W882" s="11">
        <v>0</v>
      </c>
      <c r="X882" s="11">
        <v>0</v>
      </c>
      <c r="Y882" s="11">
        <v>0</v>
      </c>
      <c r="Z882" s="11">
        <v>0</v>
      </c>
      <c r="AA882" s="12" t="s">
        <v>32952</v>
      </c>
      <c r="AB882" s="17" t="str">
        <f t="shared" si="79"/>
        <v>Programme is not compatible with this tool</v>
      </c>
      <c r="AC882" s="17" t="str">
        <f t="shared" si="80"/>
        <v/>
      </c>
      <c r="AD882" s="17">
        <f t="shared" si="81"/>
        <v>6</v>
      </c>
      <c r="AE882" s="17" t="str">
        <f t="shared" si="82"/>
        <v/>
      </c>
      <c r="AF882" s="17" t="str">
        <f t="shared" si="83"/>
        <v/>
      </c>
      <c r="AG882" s="17" t="str" cm="1">
        <f t="array" ref="AG882">IFERROR(IF(J882="Level",INDEX($M882:$S882,AC882+1),INDEX($M882:$S882,AC882)),"")</f>
        <v/>
      </c>
      <c r="AH882" s="17" cm="1">
        <f t="array" ref="AH882">IFERROR(IF(J882="Level",INDEX($M882:$S882,AD882+1),INDEX($M882:$S882,AD882)),"")</f>
        <v>0</v>
      </c>
      <c r="AI882" s="17" t="str" cm="1">
        <f t="array" ref="AI882">IFERROR(INDEX($M882:$S882,AE882),"")</f>
        <v/>
      </c>
      <c r="AJ882" s="17" t="str" cm="1">
        <f t="array" ref="AJ882">IFERROR(INDEX($M882:$S882,AF882),"")</f>
        <v/>
      </c>
      <c r="AK882" s="17" t="str" cm="1">
        <f t="array" ref="AK882">IFERROR(IF(J882="Level",INDEX($T882:$Z882,AC882+1),INDEX($T882:$Z882,AC882)),"")</f>
        <v/>
      </c>
      <c r="AL882" s="17" cm="1">
        <f t="array" ref="AL882">IFERROR(IF(J882="Level",INDEX($T882:$Z882,AD882+1),INDEX($T882:$Z882,AD882)),"")</f>
        <v>0</v>
      </c>
      <c r="AM882" s="17" t="str" cm="1">
        <f t="array" ref="AM882">IFERROR(INDEX($T882:$Z882,AE882),"")</f>
        <v/>
      </c>
      <c r="AN882" s="17" t="str" cm="1">
        <f t="array" ref="AN882">IFERROR(INDEX($T882:$Z882,AF882),"")</f>
        <v/>
      </c>
    </row>
    <row r="883" spans="1:40" hidden="1" x14ac:dyDescent="0.2">
      <c r="A883" s="17" t="str">
        <f t="shared" si="78"/>
        <v>MPhil Earth Resources (Part-Time) - Cornwall: PRH4CSMCSMCA</v>
      </c>
      <c r="B883" s="11" t="s">
        <v>2803</v>
      </c>
      <c r="C883" s="11" t="s">
        <v>32964</v>
      </c>
      <c r="D883" s="11" t="s">
        <v>32624</v>
      </c>
      <c r="E883" s="11" t="s">
        <v>391</v>
      </c>
      <c r="F883" s="11" t="s">
        <v>82</v>
      </c>
      <c r="G883" s="11" t="s">
        <v>32188</v>
      </c>
      <c r="H883" s="11" t="s">
        <v>72</v>
      </c>
      <c r="I883" s="11">
        <v>0</v>
      </c>
      <c r="J883" s="11" t="s">
        <v>32168</v>
      </c>
      <c r="K883" s="11" t="s">
        <v>32168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  <c r="Q883" s="11">
        <v>0</v>
      </c>
      <c r="R883" s="11">
        <v>0</v>
      </c>
      <c r="S883" s="11">
        <v>0</v>
      </c>
      <c r="T883" s="11">
        <v>0</v>
      </c>
      <c r="U883" s="11">
        <v>0</v>
      </c>
      <c r="V883" s="11">
        <v>0</v>
      </c>
      <c r="W883" s="11">
        <v>0</v>
      </c>
      <c r="X883" s="11">
        <v>0</v>
      </c>
      <c r="Y883" s="11">
        <v>0</v>
      </c>
      <c r="Z883" s="11">
        <v>0</v>
      </c>
      <c r="AA883" s="12" t="s">
        <v>32952</v>
      </c>
      <c r="AB883" s="17" t="str">
        <f t="shared" si="79"/>
        <v>Programme is not compatible with this tool</v>
      </c>
      <c r="AC883" s="17" t="str">
        <f t="shared" si="80"/>
        <v/>
      </c>
      <c r="AD883" s="17">
        <f t="shared" si="81"/>
        <v>6</v>
      </c>
      <c r="AE883" s="17" t="str">
        <f t="shared" si="82"/>
        <v/>
      </c>
      <c r="AF883" s="17" t="str">
        <f t="shared" si="83"/>
        <v/>
      </c>
      <c r="AG883" s="17" t="str" cm="1">
        <f t="array" ref="AG883">IFERROR(IF(J883="Level",INDEX($M883:$S883,AC883+1),INDEX($M883:$S883,AC883)),"")</f>
        <v/>
      </c>
      <c r="AH883" s="17" cm="1">
        <f t="array" ref="AH883">IFERROR(IF(J883="Level",INDEX($M883:$S883,AD883+1),INDEX($M883:$S883,AD883)),"")</f>
        <v>0</v>
      </c>
      <c r="AI883" s="17" t="str" cm="1">
        <f t="array" ref="AI883">IFERROR(INDEX($M883:$S883,AE883),"")</f>
        <v/>
      </c>
      <c r="AJ883" s="17" t="str" cm="1">
        <f t="array" ref="AJ883">IFERROR(INDEX($M883:$S883,AF883),"")</f>
        <v/>
      </c>
      <c r="AK883" s="17" t="str" cm="1">
        <f t="array" ref="AK883">IFERROR(IF(J883="Level",INDEX($T883:$Z883,AC883+1),INDEX($T883:$Z883,AC883)),"")</f>
        <v/>
      </c>
      <c r="AL883" s="17" cm="1">
        <f t="array" ref="AL883">IFERROR(IF(J883="Level",INDEX($T883:$Z883,AD883+1),INDEX($T883:$Z883,AD883)),"")</f>
        <v>0</v>
      </c>
      <c r="AM883" s="17" t="str" cm="1">
        <f t="array" ref="AM883">IFERROR(INDEX($T883:$Z883,AE883),"")</f>
        <v/>
      </c>
      <c r="AN883" s="17" t="str" cm="1">
        <f t="array" ref="AN883">IFERROR(INDEX($T883:$Z883,AF883),"")</f>
        <v/>
      </c>
    </row>
    <row r="884" spans="1:40" ht="25.5" hidden="1" x14ac:dyDescent="0.2">
      <c r="A884" s="17" t="str">
        <f t="shared" si="78"/>
        <v>MPhil Mining and Minerals Engineering (Part-Time) - Cornwall: PRH4CSMCSMCC</v>
      </c>
      <c r="B884" s="11" t="s">
        <v>2805</v>
      </c>
      <c r="C884" s="11" t="s">
        <v>32964</v>
      </c>
      <c r="D884" s="11" t="s">
        <v>32524</v>
      </c>
      <c r="E884" s="11" t="s">
        <v>391</v>
      </c>
      <c r="F884" s="11" t="s">
        <v>82</v>
      </c>
      <c r="G884" s="11" t="s">
        <v>32188</v>
      </c>
      <c r="H884" s="11" t="s">
        <v>72</v>
      </c>
      <c r="I884" s="11">
        <v>0</v>
      </c>
      <c r="J884" s="11" t="s">
        <v>32168</v>
      </c>
      <c r="K884" s="11" t="s">
        <v>32168</v>
      </c>
      <c r="L884" s="11">
        <v>0</v>
      </c>
      <c r="M884" s="11">
        <v>0</v>
      </c>
      <c r="N884" s="11">
        <v>0</v>
      </c>
      <c r="O884" s="11">
        <v>0</v>
      </c>
      <c r="P884" s="11">
        <v>0</v>
      </c>
      <c r="Q884" s="11">
        <v>0</v>
      </c>
      <c r="R884" s="11">
        <v>0</v>
      </c>
      <c r="S884" s="11">
        <v>0</v>
      </c>
      <c r="T884" s="11">
        <v>0</v>
      </c>
      <c r="U884" s="11">
        <v>0</v>
      </c>
      <c r="V884" s="11">
        <v>0</v>
      </c>
      <c r="W884" s="11">
        <v>0</v>
      </c>
      <c r="X884" s="11">
        <v>0</v>
      </c>
      <c r="Y884" s="11">
        <v>0</v>
      </c>
      <c r="Z884" s="11">
        <v>0</v>
      </c>
      <c r="AA884" s="12" t="s">
        <v>32952</v>
      </c>
      <c r="AB884" s="17" t="str">
        <f t="shared" si="79"/>
        <v>Programme is not compatible with this tool</v>
      </c>
      <c r="AC884" s="17" t="str">
        <f t="shared" si="80"/>
        <v/>
      </c>
      <c r="AD884" s="17">
        <f t="shared" si="81"/>
        <v>6</v>
      </c>
      <c r="AE884" s="17" t="str">
        <f t="shared" si="82"/>
        <v/>
      </c>
      <c r="AF884" s="17" t="str">
        <f t="shared" si="83"/>
        <v/>
      </c>
      <c r="AG884" s="17" t="str" cm="1">
        <f t="array" ref="AG884">IFERROR(IF(J884="Level",INDEX($M884:$S884,AC884+1),INDEX($M884:$S884,AC884)),"")</f>
        <v/>
      </c>
      <c r="AH884" s="17" cm="1">
        <f t="array" ref="AH884">IFERROR(IF(J884="Level",INDEX($M884:$S884,AD884+1),INDEX($M884:$S884,AD884)),"")</f>
        <v>0</v>
      </c>
      <c r="AI884" s="17" t="str" cm="1">
        <f t="array" ref="AI884">IFERROR(INDEX($M884:$S884,AE884),"")</f>
        <v/>
      </c>
      <c r="AJ884" s="17" t="str" cm="1">
        <f t="array" ref="AJ884">IFERROR(INDEX($M884:$S884,AF884),"")</f>
        <v/>
      </c>
      <c r="AK884" s="17" t="str" cm="1">
        <f t="array" ref="AK884">IFERROR(IF(J884="Level",INDEX($T884:$Z884,AC884+1),INDEX($T884:$Z884,AC884)),"")</f>
        <v/>
      </c>
      <c r="AL884" s="17" cm="1">
        <f t="array" ref="AL884">IFERROR(IF(J884="Level",INDEX($T884:$Z884,AD884+1),INDEX($T884:$Z884,AD884)),"")</f>
        <v>0</v>
      </c>
      <c r="AM884" s="17" t="str" cm="1">
        <f t="array" ref="AM884">IFERROR(INDEX($T884:$Z884,AE884),"")</f>
        <v/>
      </c>
      <c r="AN884" s="17" t="str" cm="1">
        <f t="array" ref="AN884">IFERROR(INDEX($T884:$Z884,AF884),"")</f>
        <v/>
      </c>
    </row>
    <row r="885" spans="1:40" ht="25.5" hidden="1" x14ac:dyDescent="0.2">
      <c r="A885" s="17" t="str">
        <f t="shared" si="78"/>
        <v>MPhil Mining and Minerals Engineering (QUEX) (Part-Time) - Cornwall: PRH4MINCSMCA</v>
      </c>
      <c r="B885" s="11" t="s">
        <v>32978</v>
      </c>
      <c r="C885" s="11" t="s">
        <v>32964</v>
      </c>
      <c r="D885" s="11" t="s">
        <v>32979</v>
      </c>
      <c r="E885" s="11" t="s">
        <v>391</v>
      </c>
      <c r="F885" s="11" t="s">
        <v>82</v>
      </c>
      <c r="G885" s="11" t="s">
        <v>32188</v>
      </c>
      <c r="H885" s="11" t="s">
        <v>72</v>
      </c>
      <c r="I885" s="11">
        <v>0</v>
      </c>
      <c r="J885" s="11" t="s">
        <v>32168</v>
      </c>
      <c r="K885" s="11" t="s">
        <v>32168</v>
      </c>
      <c r="L885" s="11">
        <v>0</v>
      </c>
      <c r="M885" s="11">
        <v>0</v>
      </c>
      <c r="N885" s="11">
        <v>0</v>
      </c>
      <c r="O885" s="11">
        <v>0</v>
      </c>
      <c r="P885" s="11">
        <v>0</v>
      </c>
      <c r="Q885" s="11">
        <v>0</v>
      </c>
      <c r="R885" s="11">
        <v>0</v>
      </c>
      <c r="S885" s="11">
        <v>0</v>
      </c>
      <c r="T885" s="11">
        <v>0</v>
      </c>
      <c r="U885" s="11">
        <v>0</v>
      </c>
      <c r="V885" s="11">
        <v>0</v>
      </c>
      <c r="W885" s="11">
        <v>0</v>
      </c>
      <c r="X885" s="11">
        <v>0</v>
      </c>
      <c r="Y885" s="11">
        <v>0</v>
      </c>
      <c r="Z885" s="11">
        <v>0</v>
      </c>
      <c r="AA885" s="12" t="s">
        <v>32952</v>
      </c>
      <c r="AB885" s="17" t="str">
        <f t="shared" si="79"/>
        <v>Programme is not compatible with this tool</v>
      </c>
      <c r="AC885" s="17" t="str">
        <f t="shared" si="80"/>
        <v/>
      </c>
      <c r="AD885" s="17">
        <f t="shared" si="81"/>
        <v>6</v>
      </c>
      <c r="AE885" s="17" t="str">
        <f t="shared" si="82"/>
        <v/>
      </c>
      <c r="AF885" s="17" t="str">
        <f t="shared" si="83"/>
        <v/>
      </c>
      <c r="AG885" s="17" t="str" cm="1">
        <f t="array" ref="AG885">IFERROR(IF(J885="Level",INDEX($M885:$S885,AC885+1),INDEX($M885:$S885,AC885)),"")</f>
        <v/>
      </c>
      <c r="AH885" s="17" cm="1">
        <f t="array" ref="AH885">IFERROR(IF(J885="Level",INDEX($M885:$S885,AD885+1),INDEX($M885:$S885,AD885)),"")</f>
        <v>0</v>
      </c>
      <c r="AI885" s="17" t="str" cm="1">
        <f t="array" ref="AI885">IFERROR(INDEX($M885:$S885,AE885),"")</f>
        <v/>
      </c>
      <c r="AJ885" s="17" t="str" cm="1">
        <f t="array" ref="AJ885">IFERROR(INDEX($M885:$S885,AF885),"")</f>
        <v/>
      </c>
      <c r="AK885" s="17" t="str" cm="1">
        <f t="array" ref="AK885">IFERROR(IF(J885="Level",INDEX($T885:$Z885,AC885+1),INDEX($T885:$Z885,AC885)),"")</f>
        <v/>
      </c>
      <c r="AL885" s="17" cm="1">
        <f t="array" ref="AL885">IFERROR(IF(J885="Level",INDEX($T885:$Z885,AD885+1),INDEX($T885:$Z885,AD885)),"")</f>
        <v>0</v>
      </c>
      <c r="AM885" s="17" t="str" cm="1">
        <f t="array" ref="AM885">IFERROR(INDEX($T885:$Z885,AE885),"")</f>
        <v/>
      </c>
      <c r="AN885" s="17" t="str" cm="1">
        <f t="array" ref="AN885">IFERROR(INDEX($T885:$Z885,AF885),"")</f>
        <v/>
      </c>
    </row>
    <row r="886" spans="1:40" ht="25.5" hidden="1" x14ac:dyDescent="0.2">
      <c r="A886" s="17" t="str">
        <f t="shared" si="78"/>
        <v>MScbyRes Mining and Minerals Engineering (Part-Time) - Cornwall: PRM4CSMCSMCC</v>
      </c>
      <c r="B886" s="11" t="s">
        <v>3078</v>
      </c>
      <c r="C886" s="11" t="s">
        <v>32964</v>
      </c>
      <c r="D886" s="11" t="s">
        <v>3079</v>
      </c>
      <c r="E886" s="11" t="s">
        <v>391</v>
      </c>
      <c r="F886" s="11" t="s">
        <v>82</v>
      </c>
      <c r="G886" s="11" t="s">
        <v>32188</v>
      </c>
      <c r="H886" s="11" t="s">
        <v>72</v>
      </c>
      <c r="I886" s="11">
        <v>0</v>
      </c>
      <c r="J886" s="11" t="s">
        <v>32168</v>
      </c>
      <c r="K886" s="11" t="s">
        <v>32168</v>
      </c>
      <c r="L886" s="11">
        <v>0</v>
      </c>
      <c r="M886" s="11">
        <v>0</v>
      </c>
      <c r="N886" s="11">
        <v>0</v>
      </c>
      <c r="O886" s="11">
        <v>0</v>
      </c>
      <c r="P886" s="11">
        <v>0</v>
      </c>
      <c r="Q886" s="11">
        <v>0</v>
      </c>
      <c r="R886" s="11">
        <v>0</v>
      </c>
      <c r="S886" s="11">
        <v>0</v>
      </c>
      <c r="T886" s="11">
        <v>0</v>
      </c>
      <c r="U886" s="11">
        <v>0</v>
      </c>
      <c r="V886" s="11">
        <v>0</v>
      </c>
      <c r="W886" s="11">
        <v>0</v>
      </c>
      <c r="X886" s="11">
        <v>0</v>
      </c>
      <c r="Y886" s="11">
        <v>0</v>
      </c>
      <c r="Z886" s="11">
        <v>0</v>
      </c>
      <c r="AA886" s="12" t="s">
        <v>32952</v>
      </c>
      <c r="AB886" s="17" t="str">
        <f t="shared" si="79"/>
        <v>Programme is not compatible with this tool</v>
      </c>
      <c r="AC886" s="17" t="str">
        <f t="shared" si="80"/>
        <v/>
      </c>
      <c r="AD886" s="17">
        <f t="shared" si="81"/>
        <v>6</v>
      </c>
      <c r="AE886" s="17" t="str">
        <f t="shared" si="82"/>
        <v/>
      </c>
      <c r="AF886" s="17" t="str">
        <f t="shared" si="83"/>
        <v/>
      </c>
      <c r="AG886" s="17" t="str" cm="1">
        <f t="array" ref="AG886">IFERROR(IF(J886="Level",INDEX($M886:$S886,AC886+1),INDEX($M886:$S886,AC886)),"")</f>
        <v/>
      </c>
      <c r="AH886" s="17" cm="1">
        <f t="array" ref="AH886">IFERROR(IF(J886="Level",INDEX($M886:$S886,AD886+1),INDEX($M886:$S886,AD886)),"")</f>
        <v>0</v>
      </c>
      <c r="AI886" s="17" t="str" cm="1">
        <f t="array" ref="AI886">IFERROR(INDEX($M886:$S886,AE886),"")</f>
        <v/>
      </c>
      <c r="AJ886" s="17" t="str" cm="1">
        <f t="array" ref="AJ886">IFERROR(INDEX($M886:$S886,AF886),"")</f>
        <v/>
      </c>
      <c r="AK886" s="17" t="str" cm="1">
        <f t="array" ref="AK886">IFERROR(IF(J886="Level",INDEX($T886:$Z886,AC886+1),INDEX($T886:$Z886,AC886)),"")</f>
        <v/>
      </c>
      <c r="AL886" s="17" cm="1">
        <f t="array" ref="AL886">IFERROR(IF(J886="Level",INDEX($T886:$Z886,AD886+1),INDEX($T886:$Z886,AD886)),"")</f>
        <v>0</v>
      </c>
      <c r="AM886" s="17" t="str" cm="1">
        <f t="array" ref="AM886">IFERROR(INDEX($T886:$Z886,AE886),"")</f>
        <v/>
      </c>
      <c r="AN886" s="17" t="str" cm="1">
        <f t="array" ref="AN886">IFERROR(INDEX($T886:$Z886,AF886),"")</f>
        <v/>
      </c>
    </row>
    <row r="887" spans="1:40" hidden="1" x14ac:dyDescent="0.2">
      <c r="A887" s="17" t="str">
        <f t="shared" si="78"/>
        <v>PhD Earth Resources (Part-Time) - Cornwall: PRP6CSMCSMCA</v>
      </c>
      <c r="B887" s="11" t="s">
        <v>3556</v>
      </c>
      <c r="C887" s="11" t="s">
        <v>32964</v>
      </c>
      <c r="D887" s="11" t="s">
        <v>3557</v>
      </c>
      <c r="E887" s="11" t="s">
        <v>391</v>
      </c>
      <c r="F887" s="11" t="s">
        <v>82</v>
      </c>
      <c r="G887" s="11" t="s">
        <v>32188</v>
      </c>
      <c r="H887" s="11" t="s">
        <v>72</v>
      </c>
      <c r="I887" s="11">
        <v>0</v>
      </c>
      <c r="J887" s="11" t="s">
        <v>32168</v>
      </c>
      <c r="K887" s="11" t="s">
        <v>32168</v>
      </c>
      <c r="L887" s="11">
        <v>0</v>
      </c>
      <c r="M887" s="11">
        <v>0</v>
      </c>
      <c r="N887" s="11">
        <v>0</v>
      </c>
      <c r="O887" s="11">
        <v>0</v>
      </c>
      <c r="P887" s="11">
        <v>0</v>
      </c>
      <c r="Q887" s="11">
        <v>0</v>
      </c>
      <c r="R887" s="11">
        <v>0</v>
      </c>
      <c r="S887" s="11">
        <v>0</v>
      </c>
      <c r="T887" s="11">
        <v>0</v>
      </c>
      <c r="U887" s="11">
        <v>0</v>
      </c>
      <c r="V887" s="11">
        <v>0</v>
      </c>
      <c r="W887" s="11">
        <v>0</v>
      </c>
      <c r="X887" s="11">
        <v>0</v>
      </c>
      <c r="Y887" s="11">
        <v>0</v>
      </c>
      <c r="Z887" s="11">
        <v>0</v>
      </c>
      <c r="AA887" s="12" t="s">
        <v>32952</v>
      </c>
      <c r="AB887" s="17" t="str">
        <f t="shared" si="79"/>
        <v>Programme is not compatible with this tool</v>
      </c>
      <c r="AC887" s="17" t="str">
        <f t="shared" si="80"/>
        <v/>
      </c>
      <c r="AD887" s="17">
        <f t="shared" si="81"/>
        <v>6</v>
      </c>
      <c r="AE887" s="17" t="str">
        <f t="shared" si="82"/>
        <v/>
      </c>
      <c r="AF887" s="17" t="str">
        <f t="shared" si="83"/>
        <v/>
      </c>
      <c r="AG887" s="17" t="str" cm="1">
        <f t="array" ref="AG887">IFERROR(IF(J887="Level",INDEX($M887:$S887,AC887+1),INDEX($M887:$S887,AC887)),"")</f>
        <v/>
      </c>
      <c r="AH887" s="17" cm="1">
        <f t="array" ref="AH887">IFERROR(IF(J887="Level",INDEX($M887:$S887,AD887+1),INDEX($M887:$S887,AD887)),"")</f>
        <v>0</v>
      </c>
      <c r="AI887" s="17" t="str" cm="1">
        <f t="array" ref="AI887">IFERROR(INDEX($M887:$S887,AE887),"")</f>
        <v/>
      </c>
      <c r="AJ887" s="17" t="str" cm="1">
        <f t="array" ref="AJ887">IFERROR(INDEX($M887:$S887,AF887),"")</f>
        <v/>
      </c>
      <c r="AK887" s="17" t="str" cm="1">
        <f t="array" ref="AK887">IFERROR(IF(J887="Level",INDEX($T887:$Z887,AC887+1),INDEX($T887:$Z887,AC887)),"")</f>
        <v/>
      </c>
      <c r="AL887" s="17" cm="1">
        <f t="array" ref="AL887">IFERROR(IF(J887="Level",INDEX($T887:$Z887,AD887+1),INDEX($T887:$Z887,AD887)),"")</f>
        <v>0</v>
      </c>
      <c r="AM887" s="17" t="str" cm="1">
        <f t="array" ref="AM887">IFERROR(INDEX($T887:$Z887,AE887),"")</f>
        <v/>
      </c>
      <c r="AN887" s="17" t="str" cm="1">
        <f t="array" ref="AN887">IFERROR(INDEX($T887:$Z887,AF887),"")</f>
        <v/>
      </c>
    </row>
    <row r="888" spans="1:40" ht="25.5" hidden="1" x14ac:dyDescent="0.2">
      <c r="A888" s="17" t="str">
        <f t="shared" si="78"/>
        <v>PhD Mining and Minerals Engineering (Part-Time) - Cornwall: PRP6CSMCSMCD</v>
      </c>
      <c r="B888" s="11" t="s">
        <v>3562</v>
      </c>
      <c r="C888" s="11" t="s">
        <v>32964</v>
      </c>
      <c r="D888" s="11" t="s">
        <v>3563</v>
      </c>
      <c r="E888" s="11" t="s">
        <v>391</v>
      </c>
      <c r="F888" s="11" t="s">
        <v>82</v>
      </c>
      <c r="G888" s="11" t="s">
        <v>32188</v>
      </c>
      <c r="H888" s="11" t="s">
        <v>72</v>
      </c>
      <c r="I888" s="11">
        <v>0</v>
      </c>
      <c r="J888" s="11" t="s">
        <v>32168</v>
      </c>
      <c r="K888" s="11" t="s">
        <v>32168</v>
      </c>
      <c r="L888" s="11">
        <v>0</v>
      </c>
      <c r="M888" s="11">
        <v>0</v>
      </c>
      <c r="N888" s="11">
        <v>0</v>
      </c>
      <c r="O888" s="11">
        <v>0</v>
      </c>
      <c r="P888" s="11">
        <v>0</v>
      </c>
      <c r="Q888" s="11">
        <v>0</v>
      </c>
      <c r="R888" s="11">
        <v>0</v>
      </c>
      <c r="S888" s="11">
        <v>0</v>
      </c>
      <c r="T888" s="11">
        <v>0</v>
      </c>
      <c r="U888" s="11">
        <v>0</v>
      </c>
      <c r="V888" s="11">
        <v>0</v>
      </c>
      <c r="W888" s="11">
        <v>0</v>
      </c>
      <c r="X888" s="11">
        <v>0</v>
      </c>
      <c r="Y888" s="11">
        <v>0</v>
      </c>
      <c r="Z888" s="11">
        <v>0</v>
      </c>
      <c r="AA888" s="12" t="s">
        <v>32952</v>
      </c>
      <c r="AB888" s="17" t="str">
        <f t="shared" si="79"/>
        <v>Programme is not compatible with this tool</v>
      </c>
      <c r="AC888" s="17" t="str">
        <f t="shared" si="80"/>
        <v/>
      </c>
      <c r="AD888" s="17">
        <f t="shared" si="81"/>
        <v>6</v>
      </c>
      <c r="AE888" s="17" t="str">
        <f t="shared" si="82"/>
        <v/>
      </c>
      <c r="AF888" s="17" t="str">
        <f t="shared" si="83"/>
        <v/>
      </c>
      <c r="AG888" s="17" t="str" cm="1">
        <f t="array" ref="AG888">IFERROR(IF(J888="Level",INDEX($M888:$S888,AC888+1),INDEX($M888:$S888,AC888)),"")</f>
        <v/>
      </c>
      <c r="AH888" s="17" cm="1">
        <f t="array" ref="AH888">IFERROR(IF(J888="Level",INDEX($M888:$S888,AD888+1),INDEX($M888:$S888,AD888)),"")</f>
        <v>0</v>
      </c>
      <c r="AI888" s="17" t="str" cm="1">
        <f t="array" ref="AI888">IFERROR(INDEX($M888:$S888,AE888),"")</f>
        <v/>
      </c>
      <c r="AJ888" s="17" t="str" cm="1">
        <f t="array" ref="AJ888">IFERROR(INDEX($M888:$S888,AF888),"")</f>
        <v/>
      </c>
      <c r="AK888" s="17" t="str" cm="1">
        <f t="array" ref="AK888">IFERROR(IF(J888="Level",INDEX($T888:$Z888,AC888+1),INDEX($T888:$Z888,AC888)),"")</f>
        <v/>
      </c>
      <c r="AL888" s="17" cm="1">
        <f t="array" ref="AL888">IFERROR(IF(J888="Level",INDEX($T888:$Z888,AD888+1),INDEX($T888:$Z888,AD888)),"")</f>
        <v>0</v>
      </c>
      <c r="AM888" s="17" t="str" cm="1">
        <f t="array" ref="AM888">IFERROR(INDEX($T888:$Z888,AE888),"")</f>
        <v/>
      </c>
      <c r="AN888" s="17" t="str" cm="1">
        <f t="array" ref="AN888">IFERROR(INDEX($T888:$Z888,AF888),"")</f>
        <v/>
      </c>
    </row>
    <row r="889" spans="1:40" ht="25.5" hidden="1" x14ac:dyDescent="0.2">
      <c r="A889" s="17" t="str">
        <f t="shared" si="78"/>
        <v>PhD Mining and Minerals Engineering (QUEX) (Part-Time) - Cornwall: PRP6MINCSMCA</v>
      </c>
      <c r="B889" s="11" t="s">
        <v>32980</v>
      </c>
      <c r="C889" s="11" t="s">
        <v>32964</v>
      </c>
      <c r="D889" s="11" t="s">
        <v>32981</v>
      </c>
      <c r="E889" s="11" t="s">
        <v>391</v>
      </c>
      <c r="F889" s="11" t="s">
        <v>82</v>
      </c>
      <c r="G889" s="11" t="s">
        <v>32188</v>
      </c>
      <c r="H889" s="11" t="s">
        <v>72</v>
      </c>
      <c r="I889" s="11">
        <v>0</v>
      </c>
      <c r="J889" s="11" t="s">
        <v>32168</v>
      </c>
      <c r="K889" s="11" t="s">
        <v>32168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  <c r="Q889" s="11">
        <v>0</v>
      </c>
      <c r="R889" s="11">
        <v>0</v>
      </c>
      <c r="S889" s="11">
        <v>0</v>
      </c>
      <c r="T889" s="11">
        <v>0</v>
      </c>
      <c r="U889" s="11">
        <v>0</v>
      </c>
      <c r="V889" s="11">
        <v>0</v>
      </c>
      <c r="W889" s="11">
        <v>0</v>
      </c>
      <c r="X889" s="11">
        <v>0</v>
      </c>
      <c r="Y889" s="11">
        <v>0</v>
      </c>
      <c r="Z889" s="11">
        <v>0</v>
      </c>
      <c r="AA889" s="12" t="s">
        <v>32952</v>
      </c>
      <c r="AB889" s="17" t="str">
        <f t="shared" si="79"/>
        <v>Programme is not compatible with this tool</v>
      </c>
      <c r="AC889" s="17" t="str">
        <f t="shared" si="80"/>
        <v/>
      </c>
      <c r="AD889" s="17">
        <f t="shared" si="81"/>
        <v>6</v>
      </c>
      <c r="AE889" s="17" t="str">
        <f t="shared" si="82"/>
        <v/>
      </c>
      <c r="AF889" s="17" t="str">
        <f t="shared" si="83"/>
        <v/>
      </c>
      <c r="AG889" s="17" t="str" cm="1">
        <f t="array" ref="AG889">IFERROR(IF(J889="Level",INDEX($M889:$S889,AC889+1),INDEX($M889:$S889,AC889)),"")</f>
        <v/>
      </c>
      <c r="AH889" s="17" cm="1">
        <f t="array" ref="AH889">IFERROR(IF(J889="Level",INDEX($M889:$S889,AD889+1),INDEX($M889:$S889,AD889)),"")</f>
        <v>0</v>
      </c>
      <c r="AI889" s="17" t="str" cm="1">
        <f t="array" ref="AI889">IFERROR(INDEX($M889:$S889,AE889),"")</f>
        <v/>
      </c>
      <c r="AJ889" s="17" t="str" cm="1">
        <f t="array" ref="AJ889">IFERROR(INDEX($M889:$S889,AF889),"")</f>
        <v/>
      </c>
      <c r="AK889" s="17" t="str" cm="1">
        <f t="array" ref="AK889">IFERROR(IF(J889="Level",INDEX($T889:$Z889,AC889+1),INDEX($T889:$Z889,AC889)),"")</f>
        <v/>
      </c>
      <c r="AL889" s="17" cm="1">
        <f t="array" ref="AL889">IFERROR(IF(J889="Level",INDEX($T889:$Z889,AD889+1),INDEX($T889:$Z889,AD889)),"")</f>
        <v>0</v>
      </c>
      <c r="AM889" s="17" t="str" cm="1">
        <f t="array" ref="AM889">IFERROR(INDEX($T889:$Z889,AE889),"")</f>
        <v/>
      </c>
      <c r="AN889" s="17" t="str" cm="1">
        <f t="array" ref="AN889">IFERROR(INDEX($T889:$Z889,AF889),"")</f>
        <v/>
      </c>
    </row>
    <row r="890" spans="1:40" hidden="1" x14ac:dyDescent="0.2">
      <c r="A890" s="17" t="str">
        <f t="shared" si="78"/>
        <v>PhD Natural Sciences (Part-Time): PRP6NSCNSC01</v>
      </c>
      <c r="B890" s="11" t="s">
        <v>3786</v>
      </c>
      <c r="C890" s="11" t="s">
        <v>32964</v>
      </c>
      <c r="D890" s="11" t="s">
        <v>3787</v>
      </c>
      <c r="E890" s="11" t="s">
        <v>1168</v>
      </c>
      <c r="F890" s="11" t="s">
        <v>82</v>
      </c>
      <c r="G890" s="11" t="s">
        <v>32188</v>
      </c>
      <c r="H890" s="11" t="s">
        <v>72</v>
      </c>
      <c r="I890" s="11">
        <v>0</v>
      </c>
      <c r="J890" s="11" t="s">
        <v>32168</v>
      </c>
      <c r="K890" s="11" t="s">
        <v>32168</v>
      </c>
      <c r="L890" s="11">
        <v>0</v>
      </c>
      <c r="M890" s="11">
        <v>0</v>
      </c>
      <c r="N890" s="11">
        <v>0</v>
      </c>
      <c r="O890" s="11">
        <v>0</v>
      </c>
      <c r="P890" s="11">
        <v>0</v>
      </c>
      <c r="Q890" s="11">
        <v>0</v>
      </c>
      <c r="R890" s="11">
        <v>0</v>
      </c>
      <c r="S890" s="11">
        <v>0</v>
      </c>
      <c r="T890" s="11">
        <v>0</v>
      </c>
      <c r="U890" s="11">
        <v>0</v>
      </c>
      <c r="V890" s="11">
        <v>0</v>
      </c>
      <c r="W890" s="11">
        <v>0</v>
      </c>
      <c r="X890" s="11">
        <v>0</v>
      </c>
      <c r="Y890" s="11">
        <v>0</v>
      </c>
      <c r="Z890" s="11">
        <v>0</v>
      </c>
      <c r="AA890" s="12" t="s">
        <v>32952</v>
      </c>
      <c r="AB890" s="17" t="str">
        <f t="shared" si="79"/>
        <v>Programme is not compatible with this tool</v>
      </c>
      <c r="AC890" s="17" t="str">
        <f t="shared" si="80"/>
        <v/>
      </c>
      <c r="AD890" s="17">
        <f t="shared" si="81"/>
        <v>6</v>
      </c>
      <c r="AE890" s="17" t="str">
        <f t="shared" si="82"/>
        <v/>
      </c>
      <c r="AF890" s="17" t="str">
        <f t="shared" si="83"/>
        <v/>
      </c>
      <c r="AG890" s="17" t="str" cm="1">
        <f t="array" ref="AG890">IFERROR(IF(J890="Level",INDEX($M890:$S890,AC890+1),INDEX($M890:$S890,AC890)),"")</f>
        <v/>
      </c>
      <c r="AH890" s="17" cm="1">
        <f t="array" ref="AH890">IFERROR(IF(J890="Level",INDEX($M890:$S890,AD890+1),INDEX($M890:$S890,AD890)),"")</f>
        <v>0</v>
      </c>
      <c r="AI890" s="17" t="str" cm="1">
        <f t="array" ref="AI890">IFERROR(INDEX($M890:$S890,AE890),"")</f>
        <v/>
      </c>
      <c r="AJ890" s="17" t="str" cm="1">
        <f t="array" ref="AJ890">IFERROR(INDEX($M890:$S890,AF890),"")</f>
        <v/>
      </c>
      <c r="AK890" s="17" t="str" cm="1">
        <f t="array" ref="AK890">IFERROR(IF(J890="Level",INDEX($T890:$Z890,AC890+1),INDEX($T890:$Z890,AC890)),"")</f>
        <v/>
      </c>
      <c r="AL890" s="17" cm="1">
        <f t="array" ref="AL890">IFERROR(IF(J890="Level",INDEX($T890:$Z890,AD890+1),INDEX($T890:$Z890,AD890)),"")</f>
        <v>0</v>
      </c>
      <c r="AM890" s="17" t="str" cm="1">
        <f t="array" ref="AM890">IFERROR(INDEX($T890:$Z890,AE890),"")</f>
        <v/>
      </c>
      <c r="AN890" s="17" t="str" cm="1">
        <f t="array" ref="AN890">IFERROR(INDEX($T890:$Z890,AF890),"")</f>
        <v/>
      </c>
    </row>
    <row r="891" spans="1:40" hidden="1" x14ac:dyDescent="0.2">
      <c r="A891" s="17" t="str">
        <f t="shared" si="78"/>
        <v>MPhil Geography P (Part-Time): PRH4GOAGOA06</v>
      </c>
      <c r="B891" s="11" t="s">
        <v>2858</v>
      </c>
      <c r="C891" s="11" t="s">
        <v>32964</v>
      </c>
      <c r="D891" s="11" t="s">
        <v>32584</v>
      </c>
      <c r="E891" s="11" t="s">
        <v>498</v>
      </c>
      <c r="F891" s="11" t="s">
        <v>82</v>
      </c>
      <c r="G891" s="11" t="s">
        <v>32188</v>
      </c>
      <c r="H891" s="11" t="s">
        <v>72</v>
      </c>
      <c r="I891" s="11">
        <v>0</v>
      </c>
      <c r="J891" s="11" t="s">
        <v>32168</v>
      </c>
      <c r="K891" s="11" t="s">
        <v>32168</v>
      </c>
      <c r="L891" s="11">
        <v>0</v>
      </c>
      <c r="M891" s="11">
        <v>0</v>
      </c>
      <c r="N891" s="11">
        <v>0</v>
      </c>
      <c r="O891" s="11">
        <v>0</v>
      </c>
      <c r="P891" s="11">
        <v>0</v>
      </c>
      <c r="Q891" s="11">
        <v>0</v>
      </c>
      <c r="R891" s="11">
        <v>0</v>
      </c>
      <c r="S891" s="11">
        <v>0</v>
      </c>
      <c r="T891" s="11">
        <v>0</v>
      </c>
      <c r="U891" s="11">
        <v>0</v>
      </c>
      <c r="V891" s="11">
        <v>0</v>
      </c>
      <c r="W891" s="11">
        <v>0</v>
      </c>
      <c r="X891" s="11">
        <v>0</v>
      </c>
      <c r="Y891" s="11">
        <v>0</v>
      </c>
      <c r="Z891" s="11">
        <v>0</v>
      </c>
      <c r="AA891" s="12" t="s">
        <v>32952</v>
      </c>
      <c r="AB891" s="17" t="str">
        <f t="shared" si="79"/>
        <v>Programme is not compatible with this tool</v>
      </c>
      <c r="AC891" s="17" t="str">
        <f t="shared" si="80"/>
        <v/>
      </c>
      <c r="AD891" s="17">
        <f t="shared" si="81"/>
        <v>6</v>
      </c>
      <c r="AE891" s="17" t="str">
        <f t="shared" si="82"/>
        <v/>
      </c>
      <c r="AF891" s="17" t="str">
        <f t="shared" si="83"/>
        <v/>
      </c>
      <c r="AG891" s="17" t="str" cm="1">
        <f t="array" ref="AG891">IFERROR(IF(J891="Level",INDEX($M891:$S891,AC891+1),INDEX($M891:$S891,AC891)),"")</f>
        <v/>
      </c>
      <c r="AH891" s="17" cm="1">
        <f t="array" ref="AH891">IFERROR(IF(J891="Level",INDEX($M891:$S891,AD891+1),INDEX($M891:$S891,AD891)),"")</f>
        <v>0</v>
      </c>
      <c r="AI891" s="17" t="str" cm="1">
        <f t="array" ref="AI891">IFERROR(INDEX($M891:$S891,AE891),"")</f>
        <v/>
      </c>
      <c r="AJ891" s="17" t="str" cm="1">
        <f t="array" ref="AJ891">IFERROR(INDEX($M891:$S891,AF891),"")</f>
        <v/>
      </c>
      <c r="AK891" s="17" t="str" cm="1">
        <f t="array" ref="AK891">IFERROR(IF(J891="Level",INDEX($T891:$Z891,AC891+1),INDEX($T891:$Z891,AC891)),"")</f>
        <v/>
      </c>
      <c r="AL891" s="17" cm="1">
        <f t="array" ref="AL891">IFERROR(IF(J891="Level",INDEX($T891:$Z891,AD891+1),INDEX($T891:$Z891,AD891)),"")</f>
        <v>0</v>
      </c>
      <c r="AM891" s="17" t="str" cm="1">
        <f t="array" ref="AM891">IFERROR(INDEX($T891:$Z891,AE891),"")</f>
        <v/>
      </c>
      <c r="AN891" s="17" t="str" cm="1">
        <f t="array" ref="AN891">IFERROR(INDEX($T891:$Z891,AF891),"")</f>
        <v/>
      </c>
    </row>
    <row r="892" spans="1:40" hidden="1" x14ac:dyDescent="0.2">
      <c r="A892" s="17" t="str">
        <f t="shared" si="78"/>
        <v>MScbyRes Physical Geography (Part-Time): PRM4GOAGOA04</v>
      </c>
      <c r="B892" s="11" t="s">
        <v>3110</v>
      </c>
      <c r="C892" s="11" t="s">
        <v>32964</v>
      </c>
      <c r="D892" s="11" t="s">
        <v>3111</v>
      </c>
      <c r="E892" s="11" t="s">
        <v>498</v>
      </c>
      <c r="F892" s="11" t="s">
        <v>82</v>
      </c>
      <c r="G892" s="11" t="s">
        <v>32188</v>
      </c>
      <c r="H892" s="11" t="s">
        <v>72</v>
      </c>
      <c r="I892" s="11">
        <v>0</v>
      </c>
      <c r="J892" s="11" t="s">
        <v>32168</v>
      </c>
      <c r="K892" s="11" t="s">
        <v>32168</v>
      </c>
      <c r="L892" s="11">
        <v>0</v>
      </c>
      <c r="M892" s="11">
        <v>0</v>
      </c>
      <c r="N892" s="11">
        <v>0</v>
      </c>
      <c r="O892" s="11">
        <v>0</v>
      </c>
      <c r="P892" s="11">
        <v>0</v>
      </c>
      <c r="Q892" s="11">
        <v>0</v>
      </c>
      <c r="R892" s="11">
        <v>0</v>
      </c>
      <c r="S892" s="11">
        <v>0</v>
      </c>
      <c r="T892" s="11">
        <v>0</v>
      </c>
      <c r="U892" s="11">
        <v>0</v>
      </c>
      <c r="V892" s="11">
        <v>0</v>
      </c>
      <c r="W892" s="11">
        <v>0</v>
      </c>
      <c r="X892" s="11">
        <v>0</v>
      </c>
      <c r="Y892" s="11">
        <v>0</v>
      </c>
      <c r="Z892" s="11">
        <v>0</v>
      </c>
      <c r="AA892" s="12" t="s">
        <v>32952</v>
      </c>
      <c r="AB892" s="17" t="str">
        <f t="shared" si="79"/>
        <v>Programme is not compatible with this tool</v>
      </c>
      <c r="AC892" s="17" t="str">
        <f t="shared" si="80"/>
        <v/>
      </c>
      <c r="AD892" s="17">
        <f t="shared" si="81"/>
        <v>6</v>
      </c>
      <c r="AE892" s="17" t="str">
        <f t="shared" si="82"/>
        <v/>
      </c>
      <c r="AF892" s="17" t="str">
        <f t="shared" si="83"/>
        <v/>
      </c>
      <c r="AG892" s="17" t="str" cm="1">
        <f t="array" ref="AG892">IFERROR(IF(J892="Level",INDEX($M892:$S892,AC892+1),INDEX($M892:$S892,AC892)),"")</f>
        <v/>
      </c>
      <c r="AH892" s="17" cm="1">
        <f t="array" ref="AH892">IFERROR(IF(J892="Level",INDEX($M892:$S892,AD892+1),INDEX($M892:$S892,AD892)),"")</f>
        <v>0</v>
      </c>
      <c r="AI892" s="17" t="str" cm="1">
        <f t="array" ref="AI892">IFERROR(INDEX($M892:$S892,AE892),"")</f>
        <v/>
      </c>
      <c r="AJ892" s="17" t="str" cm="1">
        <f t="array" ref="AJ892">IFERROR(INDEX($M892:$S892,AF892),"")</f>
        <v/>
      </c>
      <c r="AK892" s="17" t="str" cm="1">
        <f t="array" ref="AK892">IFERROR(IF(J892="Level",INDEX($T892:$Z892,AC892+1),INDEX($T892:$Z892,AC892)),"")</f>
        <v/>
      </c>
      <c r="AL892" s="17" cm="1">
        <f t="array" ref="AL892">IFERROR(IF(J892="Level",INDEX($T892:$Z892,AD892+1),INDEX($T892:$Z892,AD892)),"")</f>
        <v>0</v>
      </c>
      <c r="AM892" s="17" t="str" cm="1">
        <f t="array" ref="AM892">IFERROR(INDEX($T892:$Z892,AE892),"")</f>
        <v/>
      </c>
      <c r="AN892" s="17" t="str" cm="1">
        <f t="array" ref="AN892">IFERROR(INDEX($T892:$Z892,AF892),"")</f>
        <v/>
      </c>
    </row>
    <row r="893" spans="1:40" hidden="1" x14ac:dyDescent="0.2">
      <c r="A893" s="17" t="str">
        <f t="shared" si="78"/>
        <v>PhDbyPub Geography (Physical) (Part-Time): PRP2GOAGOA04</v>
      </c>
      <c r="B893" s="11" t="s">
        <v>3917</v>
      </c>
      <c r="C893" s="11" t="s">
        <v>32964</v>
      </c>
      <c r="D893" s="11" t="s">
        <v>3918</v>
      </c>
      <c r="E893" s="11" t="s">
        <v>498</v>
      </c>
      <c r="F893" s="11" t="s">
        <v>82</v>
      </c>
      <c r="G893" s="11" t="s">
        <v>32188</v>
      </c>
      <c r="H893" s="11" t="s">
        <v>72</v>
      </c>
      <c r="I893" s="11">
        <v>0</v>
      </c>
      <c r="J893" s="11" t="s">
        <v>32168</v>
      </c>
      <c r="K893" s="11" t="s">
        <v>32168</v>
      </c>
      <c r="L893" s="11">
        <v>0</v>
      </c>
      <c r="M893" s="11">
        <v>0</v>
      </c>
      <c r="N893" s="11">
        <v>0</v>
      </c>
      <c r="O893" s="11">
        <v>0</v>
      </c>
      <c r="P893" s="11">
        <v>0</v>
      </c>
      <c r="Q893" s="11">
        <v>0</v>
      </c>
      <c r="R893" s="11">
        <v>0</v>
      </c>
      <c r="S893" s="11">
        <v>0</v>
      </c>
      <c r="T893" s="11">
        <v>0</v>
      </c>
      <c r="U893" s="11">
        <v>0</v>
      </c>
      <c r="V893" s="11">
        <v>0</v>
      </c>
      <c r="W893" s="11">
        <v>0</v>
      </c>
      <c r="X893" s="11">
        <v>0</v>
      </c>
      <c r="Y893" s="11">
        <v>0</v>
      </c>
      <c r="Z893" s="11">
        <v>0</v>
      </c>
      <c r="AA893" s="12" t="s">
        <v>32952</v>
      </c>
      <c r="AB893" s="17" t="str">
        <f t="shared" si="79"/>
        <v>Programme is not compatible with this tool</v>
      </c>
      <c r="AC893" s="17" t="str">
        <f t="shared" si="80"/>
        <v/>
      </c>
      <c r="AD893" s="17">
        <f t="shared" si="81"/>
        <v>6</v>
      </c>
      <c r="AE893" s="17" t="str">
        <f t="shared" si="82"/>
        <v/>
      </c>
      <c r="AF893" s="17" t="str">
        <f t="shared" si="83"/>
        <v/>
      </c>
      <c r="AG893" s="17" t="str" cm="1">
        <f t="array" ref="AG893">IFERROR(IF(J893="Level",INDEX($M893:$S893,AC893+1),INDEX($M893:$S893,AC893)),"")</f>
        <v/>
      </c>
      <c r="AH893" s="17" cm="1">
        <f t="array" ref="AH893">IFERROR(IF(J893="Level",INDEX($M893:$S893,AD893+1),INDEX($M893:$S893,AD893)),"")</f>
        <v>0</v>
      </c>
      <c r="AI893" s="17" t="str" cm="1">
        <f t="array" ref="AI893">IFERROR(INDEX($M893:$S893,AE893),"")</f>
        <v/>
      </c>
      <c r="AJ893" s="17" t="str" cm="1">
        <f t="array" ref="AJ893">IFERROR(INDEX($M893:$S893,AF893),"")</f>
        <v/>
      </c>
      <c r="AK893" s="17" t="str" cm="1">
        <f t="array" ref="AK893">IFERROR(IF(J893="Level",INDEX($T893:$Z893,AC893+1),INDEX($T893:$Z893,AC893)),"")</f>
        <v/>
      </c>
      <c r="AL893" s="17" cm="1">
        <f t="array" ref="AL893">IFERROR(IF(J893="Level",INDEX($T893:$Z893,AD893+1),INDEX($T893:$Z893,AD893)),"")</f>
        <v>0</v>
      </c>
      <c r="AM893" s="17" t="str" cm="1">
        <f t="array" ref="AM893">IFERROR(INDEX($T893:$Z893,AE893),"")</f>
        <v/>
      </c>
      <c r="AN893" s="17" t="str" cm="1">
        <f t="array" ref="AN893">IFERROR(INDEX($T893:$Z893,AF893),"")</f>
        <v/>
      </c>
    </row>
    <row r="894" spans="1:40" hidden="1" x14ac:dyDescent="0.2">
      <c r="A894" s="17" t="str">
        <f t="shared" si="78"/>
        <v>PhD Geography P (Part-Time): PRP6GOAGOA03</v>
      </c>
      <c r="B894" s="11" t="s">
        <v>3651</v>
      </c>
      <c r="C894" s="11" t="s">
        <v>32964</v>
      </c>
      <c r="D894" s="11" t="s">
        <v>3652</v>
      </c>
      <c r="E894" s="11" t="s">
        <v>498</v>
      </c>
      <c r="F894" s="11" t="s">
        <v>82</v>
      </c>
      <c r="G894" s="11" t="s">
        <v>32188</v>
      </c>
      <c r="H894" s="11" t="s">
        <v>72</v>
      </c>
      <c r="I894" s="11">
        <v>0</v>
      </c>
      <c r="J894" s="11" t="s">
        <v>32168</v>
      </c>
      <c r="K894" s="11" t="s">
        <v>32168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  <c r="Q894" s="11">
        <v>0</v>
      </c>
      <c r="R894" s="11">
        <v>0</v>
      </c>
      <c r="S894" s="11">
        <v>0</v>
      </c>
      <c r="T894" s="11">
        <v>0</v>
      </c>
      <c r="U894" s="11">
        <v>0</v>
      </c>
      <c r="V894" s="11">
        <v>0</v>
      </c>
      <c r="W894" s="11">
        <v>0</v>
      </c>
      <c r="X894" s="11">
        <v>0</v>
      </c>
      <c r="Y894" s="11">
        <v>0</v>
      </c>
      <c r="Z894" s="11">
        <v>0</v>
      </c>
      <c r="AA894" s="12" t="s">
        <v>32952</v>
      </c>
      <c r="AB894" s="17" t="str">
        <f t="shared" si="79"/>
        <v>Programme is not compatible with this tool</v>
      </c>
      <c r="AC894" s="17" t="str">
        <f t="shared" si="80"/>
        <v/>
      </c>
      <c r="AD894" s="17">
        <f t="shared" si="81"/>
        <v>6</v>
      </c>
      <c r="AE894" s="17" t="str">
        <f t="shared" si="82"/>
        <v/>
      </c>
      <c r="AF894" s="17" t="str">
        <f t="shared" si="83"/>
        <v/>
      </c>
      <c r="AG894" s="17" t="str" cm="1">
        <f t="array" ref="AG894">IFERROR(IF(J894="Level",INDEX($M894:$S894,AC894+1),INDEX($M894:$S894,AC894)),"")</f>
        <v/>
      </c>
      <c r="AH894" s="17" cm="1">
        <f t="array" ref="AH894">IFERROR(IF(J894="Level",INDEX($M894:$S894,AD894+1),INDEX($M894:$S894,AD894)),"")</f>
        <v>0</v>
      </c>
      <c r="AI894" s="17" t="str" cm="1">
        <f t="array" ref="AI894">IFERROR(INDEX($M894:$S894,AE894),"")</f>
        <v/>
      </c>
      <c r="AJ894" s="17" t="str" cm="1">
        <f t="array" ref="AJ894">IFERROR(INDEX($M894:$S894,AF894),"")</f>
        <v/>
      </c>
      <c r="AK894" s="17" t="str" cm="1">
        <f t="array" ref="AK894">IFERROR(IF(J894="Level",INDEX($T894:$Z894,AC894+1),INDEX($T894:$Z894,AC894)),"")</f>
        <v/>
      </c>
      <c r="AL894" s="17" cm="1">
        <f t="array" ref="AL894">IFERROR(IF(J894="Level",INDEX($T894:$Z894,AD894+1),INDEX($T894:$Z894,AD894)),"")</f>
        <v>0</v>
      </c>
      <c r="AM894" s="17" t="str" cm="1">
        <f t="array" ref="AM894">IFERROR(INDEX($T894:$Z894,AE894),"")</f>
        <v/>
      </c>
      <c r="AN894" s="17" t="str" cm="1">
        <f t="array" ref="AN894">IFERROR(INDEX($T894:$Z894,AF894),"")</f>
        <v/>
      </c>
    </row>
    <row r="895" spans="1:40" hidden="1" x14ac:dyDescent="0.2">
      <c r="A895" s="17" t="str">
        <f t="shared" si="78"/>
        <v>PhD Geography Physical (Part-Time, Split Site): PRP6GOAGOA10</v>
      </c>
      <c r="B895" s="11" t="s">
        <v>3664</v>
      </c>
      <c r="C895" s="11" t="s">
        <v>32964</v>
      </c>
      <c r="D895" s="11" t="s">
        <v>32219</v>
      </c>
      <c r="E895" s="11" t="s">
        <v>498</v>
      </c>
      <c r="F895" s="11" t="s">
        <v>82</v>
      </c>
      <c r="G895" s="11" t="s">
        <v>32188</v>
      </c>
      <c r="H895" s="11" t="s">
        <v>72</v>
      </c>
      <c r="I895" s="11">
        <v>0</v>
      </c>
      <c r="J895" s="11" t="s">
        <v>32168</v>
      </c>
      <c r="K895" s="11" t="s">
        <v>32168</v>
      </c>
      <c r="L895" s="11">
        <v>0</v>
      </c>
      <c r="M895" s="11">
        <v>0</v>
      </c>
      <c r="N895" s="11">
        <v>0</v>
      </c>
      <c r="O895" s="11">
        <v>0</v>
      </c>
      <c r="P895" s="11">
        <v>0</v>
      </c>
      <c r="Q895" s="11">
        <v>0</v>
      </c>
      <c r="R895" s="11">
        <v>0</v>
      </c>
      <c r="S895" s="11">
        <v>0</v>
      </c>
      <c r="T895" s="11">
        <v>0</v>
      </c>
      <c r="U895" s="11">
        <v>0</v>
      </c>
      <c r="V895" s="11">
        <v>0</v>
      </c>
      <c r="W895" s="11">
        <v>0</v>
      </c>
      <c r="X895" s="11">
        <v>0</v>
      </c>
      <c r="Y895" s="11">
        <v>0</v>
      </c>
      <c r="Z895" s="11">
        <v>0</v>
      </c>
      <c r="AA895" s="12" t="s">
        <v>32952</v>
      </c>
      <c r="AB895" s="17" t="str">
        <f t="shared" si="79"/>
        <v>Programme is not compatible with this tool</v>
      </c>
      <c r="AC895" s="17" t="str">
        <f t="shared" si="80"/>
        <v/>
      </c>
      <c r="AD895" s="17">
        <f t="shared" si="81"/>
        <v>6</v>
      </c>
      <c r="AE895" s="17" t="str">
        <f t="shared" si="82"/>
        <v/>
      </c>
      <c r="AF895" s="17" t="str">
        <f t="shared" si="83"/>
        <v/>
      </c>
      <c r="AG895" s="17" t="str" cm="1">
        <f t="array" ref="AG895">IFERROR(IF(J895="Level",INDEX($M895:$S895,AC895+1),INDEX($M895:$S895,AC895)),"")</f>
        <v/>
      </c>
      <c r="AH895" s="17" cm="1">
        <f t="array" ref="AH895">IFERROR(IF(J895="Level",INDEX($M895:$S895,AD895+1),INDEX($M895:$S895,AD895)),"")</f>
        <v>0</v>
      </c>
      <c r="AI895" s="17" t="str" cm="1">
        <f t="array" ref="AI895">IFERROR(INDEX($M895:$S895,AE895),"")</f>
        <v/>
      </c>
      <c r="AJ895" s="17" t="str" cm="1">
        <f t="array" ref="AJ895">IFERROR(INDEX($M895:$S895,AF895),"")</f>
        <v/>
      </c>
      <c r="AK895" s="17" t="str" cm="1">
        <f t="array" ref="AK895">IFERROR(IF(J895="Level",INDEX($T895:$Z895,AC895+1),INDEX($T895:$Z895,AC895)),"")</f>
        <v/>
      </c>
      <c r="AL895" s="17" cm="1">
        <f t="array" ref="AL895">IFERROR(IF(J895="Level",INDEX($T895:$Z895,AD895+1),INDEX($T895:$Z895,AD895)),"")</f>
        <v>0</v>
      </c>
      <c r="AM895" s="17" t="str" cm="1">
        <f t="array" ref="AM895">IFERROR(INDEX($T895:$Z895,AE895),"")</f>
        <v/>
      </c>
      <c r="AN895" s="17" t="str" cm="1">
        <f t="array" ref="AN895">IFERROR(INDEX($T895:$Z895,AF895),"")</f>
        <v/>
      </c>
    </row>
    <row r="896" spans="1:40" hidden="1" x14ac:dyDescent="0.2">
      <c r="A896" s="17" t="str">
        <f t="shared" si="78"/>
        <v>MPhil Physics/Engineering (CDT) (Part-Time): PRH4PHYECS01</v>
      </c>
      <c r="B896" s="11" t="s">
        <v>32027</v>
      </c>
      <c r="C896" s="11" t="s">
        <v>32964</v>
      </c>
      <c r="D896" s="11" t="s">
        <v>32503</v>
      </c>
      <c r="E896" s="11" t="s">
        <v>546</v>
      </c>
      <c r="F896" s="11" t="s">
        <v>82</v>
      </c>
      <c r="G896" s="11" t="s">
        <v>32188</v>
      </c>
      <c r="H896" s="11" t="s">
        <v>72</v>
      </c>
      <c r="I896" s="11">
        <v>0</v>
      </c>
      <c r="J896" s="11" t="s">
        <v>32168</v>
      </c>
      <c r="K896" s="11" t="s">
        <v>32168</v>
      </c>
      <c r="L896" s="11">
        <v>0</v>
      </c>
      <c r="M896" s="11">
        <v>0</v>
      </c>
      <c r="N896" s="11">
        <v>0</v>
      </c>
      <c r="O896" s="11">
        <v>0</v>
      </c>
      <c r="P896" s="11">
        <v>0</v>
      </c>
      <c r="Q896" s="11">
        <v>0</v>
      </c>
      <c r="R896" s="11">
        <v>0</v>
      </c>
      <c r="S896" s="11">
        <v>0</v>
      </c>
      <c r="T896" s="11">
        <v>0</v>
      </c>
      <c r="U896" s="11">
        <v>0</v>
      </c>
      <c r="V896" s="11">
        <v>0</v>
      </c>
      <c r="W896" s="11">
        <v>0</v>
      </c>
      <c r="X896" s="11">
        <v>0</v>
      </c>
      <c r="Y896" s="11">
        <v>0</v>
      </c>
      <c r="Z896" s="11">
        <v>0</v>
      </c>
      <c r="AA896" s="12" t="s">
        <v>32952</v>
      </c>
      <c r="AB896" s="17" t="str">
        <f t="shared" si="79"/>
        <v>Programme is not compatible with this tool</v>
      </c>
      <c r="AC896" s="17" t="str">
        <f t="shared" si="80"/>
        <v/>
      </c>
      <c r="AD896" s="17">
        <f t="shared" si="81"/>
        <v>6</v>
      </c>
      <c r="AE896" s="17" t="str">
        <f t="shared" si="82"/>
        <v/>
      </c>
      <c r="AF896" s="17" t="str">
        <f t="shared" si="83"/>
        <v/>
      </c>
      <c r="AG896" s="17" t="str" cm="1">
        <f t="array" ref="AG896">IFERROR(IF(J896="Level",INDEX($M896:$S896,AC896+1),INDEX($M896:$S896,AC896)),"")</f>
        <v/>
      </c>
      <c r="AH896" s="17" cm="1">
        <f t="array" ref="AH896">IFERROR(IF(J896="Level",INDEX($M896:$S896,AD896+1),INDEX($M896:$S896,AD896)),"")</f>
        <v>0</v>
      </c>
      <c r="AI896" s="17" t="str" cm="1">
        <f t="array" ref="AI896">IFERROR(INDEX($M896:$S896,AE896),"")</f>
        <v/>
      </c>
      <c r="AJ896" s="17" t="str" cm="1">
        <f t="array" ref="AJ896">IFERROR(INDEX($M896:$S896,AF896),"")</f>
        <v/>
      </c>
      <c r="AK896" s="17" t="str" cm="1">
        <f t="array" ref="AK896">IFERROR(IF(J896="Level",INDEX($T896:$Z896,AC896+1),INDEX($T896:$Z896,AC896)),"")</f>
        <v/>
      </c>
      <c r="AL896" s="17" cm="1">
        <f t="array" ref="AL896">IFERROR(IF(J896="Level",INDEX($T896:$Z896,AD896+1),INDEX($T896:$Z896,AD896)),"")</f>
        <v>0</v>
      </c>
      <c r="AM896" s="17" t="str" cm="1">
        <f t="array" ref="AM896">IFERROR(INDEX($T896:$Z896,AE896),"")</f>
        <v/>
      </c>
      <c r="AN896" s="17" t="str" cm="1">
        <f t="array" ref="AN896">IFERROR(INDEX($T896:$Z896,AF896),"")</f>
        <v/>
      </c>
    </row>
    <row r="897" spans="1:40" hidden="1" x14ac:dyDescent="0.2">
      <c r="A897" s="17" t="str">
        <f t="shared" si="78"/>
        <v>MPhil Physics (Part-Time): PRH4PHYPHY01</v>
      </c>
      <c r="B897" s="11" t="s">
        <v>2921</v>
      </c>
      <c r="C897" s="11" t="s">
        <v>32964</v>
      </c>
      <c r="D897" s="11" t="s">
        <v>32505</v>
      </c>
      <c r="E897" s="11" t="s">
        <v>546</v>
      </c>
      <c r="F897" s="11" t="s">
        <v>82</v>
      </c>
      <c r="G897" s="11" t="s">
        <v>32188</v>
      </c>
      <c r="H897" s="11" t="s">
        <v>72</v>
      </c>
      <c r="I897" s="11">
        <v>0</v>
      </c>
      <c r="J897" s="11" t="s">
        <v>32168</v>
      </c>
      <c r="K897" s="11" t="s">
        <v>32168</v>
      </c>
      <c r="L897" s="11">
        <v>0</v>
      </c>
      <c r="M897" s="11">
        <v>0</v>
      </c>
      <c r="N897" s="11">
        <v>0</v>
      </c>
      <c r="O897" s="11">
        <v>0</v>
      </c>
      <c r="P897" s="11">
        <v>0</v>
      </c>
      <c r="Q897" s="11">
        <v>0</v>
      </c>
      <c r="R897" s="11">
        <v>0</v>
      </c>
      <c r="S897" s="11">
        <v>0</v>
      </c>
      <c r="T897" s="11">
        <v>0</v>
      </c>
      <c r="U897" s="11">
        <v>0</v>
      </c>
      <c r="V897" s="11">
        <v>0</v>
      </c>
      <c r="W897" s="11">
        <v>0</v>
      </c>
      <c r="X897" s="11">
        <v>0</v>
      </c>
      <c r="Y897" s="11">
        <v>0</v>
      </c>
      <c r="Z897" s="11">
        <v>0</v>
      </c>
      <c r="AA897" s="12" t="s">
        <v>32952</v>
      </c>
      <c r="AB897" s="17" t="str">
        <f t="shared" si="79"/>
        <v>Programme is not compatible with this tool</v>
      </c>
      <c r="AC897" s="17" t="str">
        <f t="shared" si="80"/>
        <v/>
      </c>
      <c r="AD897" s="17">
        <f t="shared" si="81"/>
        <v>6</v>
      </c>
      <c r="AE897" s="17" t="str">
        <f t="shared" si="82"/>
        <v/>
      </c>
      <c r="AF897" s="17" t="str">
        <f t="shared" si="83"/>
        <v/>
      </c>
      <c r="AG897" s="17" t="str" cm="1">
        <f t="array" ref="AG897">IFERROR(IF(J897="Level",INDEX($M897:$S897,AC897+1),INDEX($M897:$S897,AC897)),"")</f>
        <v/>
      </c>
      <c r="AH897" s="17" cm="1">
        <f t="array" ref="AH897">IFERROR(IF(J897="Level",INDEX($M897:$S897,AD897+1),INDEX($M897:$S897,AD897)),"")</f>
        <v>0</v>
      </c>
      <c r="AI897" s="17" t="str" cm="1">
        <f t="array" ref="AI897">IFERROR(INDEX($M897:$S897,AE897),"")</f>
        <v/>
      </c>
      <c r="AJ897" s="17" t="str" cm="1">
        <f t="array" ref="AJ897">IFERROR(INDEX($M897:$S897,AF897),"")</f>
        <v/>
      </c>
      <c r="AK897" s="17" t="str" cm="1">
        <f t="array" ref="AK897">IFERROR(IF(J897="Level",INDEX($T897:$Z897,AC897+1),INDEX($T897:$Z897,AC897)),"")</f>
        <v/>
      </c>
      <c r="AL897" s="17" cm="1">
        <f t="array" ref="AL897">IFERROR(IF(J897="Level",INDEX($T897:$Z897,AD897+1),INDEX($T897:$Z897,AD897)),"")</f>
        <v>0</v>
      </c>
      <c r="AM897" s="17" t="str" cm="1">
        <f t="array" ref="AM897">IFERROR(INDEX($T897:$Z897,AE897),"")</f>
        <v/>
      </c>
      <c r="AN897" s="17" t="str" cm="1">
        <f t="array" ref="AN897">IFERROR(INDEX($T897:$Z897,AF897),"")</f>
        <v/>
      </c>
    </row>
    <row r="898" spans="1:40" hidden="1" x14ac:dyDescent="0.2">
      <c r="A898" s="17" t="str">
        <f t="shared" ref="A898:A961" si="84">D898&amp;": "&amp;B898</f>
        <v>MPhil Physics (QUEX) (Part-Time): PRH4PHYPHY02</v>
      </c>
      <c r="B898" s="11" t="s">
        <v>2922</v>
      </c>
      <c r="C898" s="11" t="s">
        <v>32964</v>
      </c>
      <c r="D898" s="11" t="s">
        <v>32504</v>
      </c>
      <c r="E898" s="11" t="s">
        <v>546</v>
      </c>
      <c r="F898" s="11" t="s">
        <v>82</v>
      </c>
      <c r="G898" s="11" t="s">
        <v>32188</v>
      </c>
      <c r="H898" s="11" t="s">
        <v>72</v>
      </c>
      <c r="I898" s="11">
        <v>0</v>
      </c>
      <c r="J898" s="11" t="s">
        <v>32168</v>
      </c>
      <c r="K898" s="11" t="s">
        <v>32168</v>
      </c>
      <c r="L898" s="11">
        <v>0</v>
      </c>
      <c r="M898" s="11">
        <v>0</v>
      </c>
      <c r="N898" s="11">
        <v>0</v>
      </c>
      <c r="O898" s="11">
        <v>0</v>
      </c>
      <c r="P898" s="11">
        <v>0</v>
      </c>
      <c r="Q898" s="11">
        <v>0</v>
      </c>
      <c r="R898" s="11">
        <v>0</v>
      </c>
      <c r="S898" s="11">
        <v>0</v>
      </c>
      <c r="T898" s="11">
        <v>0</v>
      </c>
      <c r="U898" s="11">
        <v>0</v>
      </c>
      <c r="V898" s="11">
        <v>0</v>
      </c>
      <c r="W898" s="11">
        <v>0</v>
      </c>
      <c r="X898" s="11">
        <v>0</v>
      </c>
      <c r="Y898" s="11">
        <v>0</v>
      </c>
      <c r="Z898" s="11">
        <v>0</v>
      </c>
      <c r="AA898" s="12" t="s">
        <v>32952</v>
      </c>
      <c r="AB898" s="17" t="str">
        <f t="shared" ref="AB898:AB961" si="85">IF(H898="Yes","Programme: "&amp;D898,"Programme is not compatible with this tool")</f>
        <v>Programme is not compatible with this tool</v>
      </c>
      <c r="AC898" s="17" t="str">
        <f t="shared" ref="AC898:AC961" si="86">IF(J898="Stage",IF(M898&lt;&gt;0,1,IF(N898&lt;&gt;0,2,IF(O898&lt;&gt;0,3,IF(P898&lt;&gt;0,4,IF(Q898&lt;&gt;0,5,""))))),IF(J898="","",IF(R898&lt;&gt;0,5,IF(S898&lt;&gt;0,6,""))))</f>
        <v/>
      </c>
      <c r="AD898" s="17">
        <f t="shared" ref="AD898:AD961" si="87">IF(J898="Stage",IF(AND(N898&lt;&gt;0,AC898&lt;2),2,IF(AND(O898&lt;&gt;0,AC898&lt;3),3,IF(AND(P898&lt;&gt;0,AC898&lt;4),4,IF(AND(Q898&lt;&gt;0,AC898&lt;5),5,"")))),IF(J898="","",IF(AC898&lt;&gt;0,6)))</f>
        <v>6</v>
      </c>
      <c r="AE898" s="17" t="str">
        <f t="shared" ref="AE898:AE961" si="88">IF(AND(O898&lt;&gt;0,AD898&lt;3),3,IF(AND(P898&lt;&gt;0,AD898&lt;4),4,IF(AND(Q898&lt;&gt;0,AD898&lt;5),5,"")))</f>
        <v/>
      </c>
      <c r="AF898" s="17" t="str">
        <f t="shared" ref="AF898:AF961" si="89">IF(AND(P898&lt;&gt;0,AE898&lt;4),4,IF(AND(Q898&lt;&gt;0,AE898&lt;5),5,""))</f>
        <v/>
      </c>
      <c r="AG898" s="17" t="str" cm="1">
        <f t="array" ref="AG898">IFERROR(IF(J898="Level",INDEX($M898:$S898,AC898+1),INDEX($M898:$S898,AC898)),"")</f>
        <v/>
      </c>
      <c r="AH898" s="17" cm="1">
        <f t="array" ref="AH898">IFERROR(IF(J898="Level",INDEX($M898:$S898,AD898+1),INDEX($M898:$S898,AD898)),"")</f>
        <v>0</v>
      </c>
      <c r="AI898" s="17" t="str" cm="1">
        <f t="array" ref="AI898">IFERROR(INDEX($M898:$S898,AE898),"")</f>
        <v/>
      </c>
      <c r="AJ898" s="17" t="str" cm="1">
        <f t="array" ref="AJ898">IFERROR(INDEX($M898:$S898,AF898),"")</f>
        <v/>
      </c>
      <c r="AK898" s="17" t="str" cm="1">
        <f t="array" ref="AK898">IFERROR(IF(J898="Level",INDEX($T898:$Z898,AC898+1),INDEX($T898:$Z898,AC898)),"")</f>
        <v/>
      </c>
      <c r="AL898" s="17" cm="1">
        <f t="array" ref="AL898">IFERROR(IF(J898="Level",INDEX($T898:$Z898,AD898+1),INDEX($T898:$Z898,AD898)),"")</f>
        <v>0</v>
      </c>
      <c r="AM898" s="17" t="str" cm="1">
        <f t="array" ref="AM898">IFERROR(INDEX($T898:$Z898,AE898),"")</f>
        <v/>
      </c>
      <c r="AN898" s="17" t="str" cm="1">
        <f t="array" ref="AN898">IFERROR(INDEX($T898:$Z898,AF898),"")</f>
        <v/>
      </c>
    </row>
    <row r="899" spans="1:40" hidden="1" x14ac:dyDescent="0.2">
      <c r="A899" s="17" t="str">
        <f t="shared" si="84"/>
        <v>MPhil The Physics of Living Systems (Part-Time): PRH4PHYPHY03</v>
      </c>
      <c r="B899" s="11" t="s">
        <v>32021</v>
      </c>
      <c r="C899" s="11" t="s">
        <v>32964</v>
      </c>
      <c r="D899" s="11" t="s">
        <v>32471</v>
      </c>
      <c r="E899" s="11" t="s">
        <v>546</v>
      </c>
      <c r="F899" s="11" t="s">
        <v>82</v>
      </c>
      <c r="G899" s="11" t="s">
        <v>32188</v>
      </c>
      <c r="H899" s="11" t="s">
        <v>72</v>
      </c>
      <c r="I899" s="11">
        <v>0</v>
      </c>
      <c r="J899" s="11" t="s">
        <v>32168</v>
      </c>
      <c r="K899" s="11" t="s">
        <v>32168</v>
      </c>
      <c r="L899" s="11">
        <v>0</v>
      </c>
      <c r="M899" s="11">
        <v>0</v>
      </c>
      <c r="N899" s="11">
        <v>0</v>
      </c>
      <c r="O899" s="11">
        <v>0</v>
      </c>
      <c r="P899" s="11">
        <v>0</v>
      </c>
      <c r="Q899" s="11">
        <v>0</v>
      </c>
      <c r="R899" s="11">
        <v>0</v>
      </c>
      <c r="S899" s="11">
        <v>0</v>
      </c>
      <c r="T899" s="11">
        <v>0</v>
      </c>
      <c r="U899" s="11">
        <v>0</v>
      </c>
      <c r="V899" s="11">
        <v>0</v>
      </c>
      <c r="W899" s="11">
        <v>0</v>
      </c>
      <c r="X899" s="11">
        <v>0</v>
      </c>
      <c r="Y899" s="11">
        <v>0</v>
      </c>
      <c r="Z899" s="11">
        <v>0</v>
      </c>
      <c r="AA899" s="12" t="s">
        <v>32952</v>
      </c>
      <c r="AB899" s="17" t="str">
        <f t="shared" si="85"/>
        <v>Programme is not compatible with this tool</v>
      </c>
      <c r="AC899" s="17" t="str">
        <f t="shared" si="86"/>
        <v/>
      </c>
      <c r="AD899" s="17">
        <f t="shared" si="87"/>
        <v>6</v>
      </c>
      <c r="AE899" s="17" t="str">
        <f t="shared" si="88"/>
        <v/>
      </c>
      <c r="AF899" s="17" t="str">
        <f t="shared" si="89"/>
        <v/>
      </c>
      <c r="AG899" s="17" t="str" cm="1">
        <f t="array" ref="AG899">IFERROR(IF(J899="Level",INDEX($M899:$S899,AC899+1),INDEX($M899:$S899,AC899)),"")</f>
        <v/>
      </c>
      <c r="AH899" s="17" cm="1">
        <f t="array" ref="AH899">IFERROR(IF(J899="Level",INDEX($M899:$S899,AD899+1),INDEX($M899:$S899,AD899)),"")</f>
        <v>0</v>
      </c>
      <c r="AI899" s="17" t="str" cm="1">
        <f t="array" ref="AI899">IFERROR(INDEX($M899:$S899,AE899),"")</f>
        <v/>
      </c>
      <c r="AJ899" s="17" t="str" cm="1">
        <f t="array" ref="AJ899">IFERROR(INDEX($M899:$S899,AF899),"")</f>
        <v/>
      </c>
      <c r="AK899" s="17" t="str" cm="1">
        <f t="array" ref="AK899">IFERROR(IF(J899="Level",INDEX($T899:$Z899,AC899+1),INDEX($T899:$Z899,AC899)),"")</f>
        <v/>
      </c>
      <c r="AL899" s="17" cm="1">
        <f t="array" ref="AL899">IFERROR(IF(J899="Level",INDEX($T899:$Z899,AD899+1),INDEX($T899:$Z899,AD899)),"")</f>
        <v>0</v>
      </c>
      <c r="AM899" s="17" t="str" cm="1">
        <f t="array" ref="AM899">IFERROR(INDEX($T899:$Z899,AE899),"")</f>
        <v/>
      </c>
      <c r="AN899" s="17" t="str" cm="1">
        <f t="array" ref="AN899">IFERROR(INDEX($T899:$Z899,AF899),"")</f>
        <v/>
      </c>
    </row>
    <row r="900" spans="1:40" hidden="1" x14ac:dyDescent="0.2">
      <c r="A900" s="17" t="str">
        <f t="shared" si="84"/>
        <v>MPhil Physics/Engineering (Metamaterials) (Part-Time): PRH4PHYPHY04</v>
      </c>
      <c r="B900" s="11" t="s">
        <v>32025</v>
      </c>
      <c r="C900" s="11" t="s">
        <v>32964</v>
      </c>
      <c r="D900" s="11" t="s">
        <v>32501</v>
      </c>
      <c r="E900" s="11" t="s">
        <v>546</v>
      </c>
      <c r="F900" s="11" t="s">
        <v>82</v>
      </c>
      <c r="G900" s="11" t="s">
        <v>32188</v>
      </c>
      <c r="H900" s="11" t="s">
        <v>72</v>
      </c>
      <c r="I900" s="11">
        <v>0</v>
      </c>
      <c r="J900" s="11" t="s">
        <v>32168</v>
      </c>
      <c r="K900" s="11" t="s">
        <v>32168</v>
      </c>
      <c r="L900" s="11">
        <v>0</v>
      </c>
      <c r="M900" s="11">
        <v>0</v>
      </c>
      <c r="N900" s="11">
        <v>0</v>
      </c>
      <c r="O900" s="11">
        <v>0</v>
      </c>
      <c r="P900" s="11">
        <v>0</v>
      </c>
      <c r="Q900" s="11">
        <v>0</v>
      </c>
      <c r="R900" s="11">
        <v>0</v>
      </c>
      <c r="S900" s="11">
        <v>0</v>
      </c>
      <c r="T900" s="11">
        <v>0</v>
      </c>
      <c r="U900" s="11">
        <v>0</v>
      </c>
      <c r="V900" s="11">
        <v>0</v>
      </c>
      <c r="W900" s="11">
        <v>0</v>
      </c>
      <c r="X900" s="11">
        <v>0</v>
      </c>
      <c r="Y900" s="11">
        <v>0</v>
      </c>
      <c r="Z900" s="11">
        <v>0</v>
      </c>
      <c r="AA900" s="12" t="s">
        <v>32952</v>
      </c>
      <c r="AB900" s="17" t="str">
        <f t="shared" si="85"/>
        <v>Programme is not compatible with this tool</v>
      </c>
      <c r="AC900" s="17" t="str">
        <f t="shared" si="86"/>
        <v/>
      </c>
      <c r="AD900" s="17">
        <f t="shared" si="87"/>
        <v>6</v>
      </c>
      <c r="AE900" s="17" t="str">
        <f t="shared" si="88"/>
        <v/>
      </c>
      <c r="AF900" s="17" t="str">
        <f t="shared" si="89"/>
        <v/>
      </c>
      <c r="AG900" s="17" t="str" cm="1">
        <f t="array" ref="AG900">IFERROR(IF(J900="Level",INDEX($M900:$S900,AC900+1),INDEX($M900:$S900,AC900)),"")</f>
        <v/>
      </c>
      <c r="AH900" s="17" cm="1">
        <f t="array" ref="AH900">IFERROR(IF(J900="Level",INDEX($M900:$S900,AD900+1),INDEX($M900:$S900,AD900)),"")</f>
        <v>0</v>
      </c>
      <c r="AI900" s="17" t="str" cm="1">
        <f t="array" ref="AI900">IFERROR(INDEX($M900:$S900,AE900),"")</f>
        <v/>
      </c>
      <c r="AJ900" s="17" t="str" cm="1">
        <f t="array" ref="AJ900">IFERROR(INDEX($M900:$S900,AF900),"")</f>
        <v/>
      </c>
      <c r="AK900" s="17" t="str" cm="1">
        <f t="array" ref="AK900">IFERROR(IF(J900="Level",INDEX($T900:$Z900,AC900+1),INDEX($T900:$Z900,AC900)),"")</f>
        <v/>
      </c>
      <c r="AL900" s="17" cm="1">
        <f t="array" ref="AL900">IFERROR(IF(J900="Level",INDEX($T900:$Z900,AD900+1),INDEX($T900:$Z900,AD900)),"")</f>
        <v>0</v>
      </c>
      <c r="AM900" s="17" t="str" cm="1">
        <f t="array" ref="AM900">IFERROR(INDEX($T900:$Z900,AE900),"")</f>
        <v/>
      </c>
      <c r="AN900" s="17" t="str" cm="1">
        <f t="array" ref="AN900">IFERROR(INDEX($T900:$Z900,AF900),"")</f>
        <v/>
      </c>
    </row>
    <row r="901" spans="1:40" hidden="1" x14ac:dyDescent="0.2">
      <c r="A901" s="17" t="str">
        <f t="shared" si="84"/>
        <v>MScbyRes Physics (Part-Time): PRM4PHYPHY02</v>
      </c>
      <c r="B901" s="11" t="s">
        <v>3129</v>
      </c>
      <c r="C901" s="11" t="s">
        <v>32964</v>
      </c>
      <c r="D901" s="11" t="s">
        <v>3130</v>
      </c>
      <c r="E901" s="11" t="s">
        <v>546</v>
      </c>
      <c r="F901" s="11" t="s">
        <v>82</v>
      </c>
      <c r="G901" s="11" t="s">
        <v>32188</v>
      </c>
      <c r="H901" s="11" t="s">
        <v>72</v>
      </c>
      <c r="I901" s="11">
        <v>0</v>
      </c>
      <c r="J901" s="11" t="s">
        <v>32168</v>
      </c>
      <c r="K901" s="11" t="s">
        <v>32168</v>
      </c>
      <c r="L901" s="11">
        <v>0</v>
      </c>
      <c r="M901" s="11">
        <v>0</v>
      </c>
      <c r="N901" s="11">
        <v>0</v>
      </c>
      <c r="O901" s="11">
        <v>0</v>
      </c>
      <c r="P901" s="11">
        <v>0</v>
      </c>
      <c r="Q901" s="11">
        <v>0</v>
      </c>
      <c r="R901" s="11">
        <v>0</v>
      </c>
      <c r="S901" s="11">
        <v>0</v>
      </c>
      <c r="T901" s="11">
        <v>0</v>
      </c>
      <c r="U901" s="11">
        <v>0</v>
      </c>
      <c r="V901" s="11">
        <v>0</v>
      </c>
      <c r="W901" s="11">
        <v>0</v>
      </c>
      <c r="X901" s="11">
        <v>0</v>
      </c>
      <c r="Y901" s="11">
        <v>0</v>
      </c>
      <c r="Z901" s="11">
        <v>0</v>
      </c>
      <c r="AA901" s="12" t="s">
        <v>32952</v>
      </c>
      <c r="AB901" s="17" t="str">
        <f t="shared" si="85"/>
        <v>Programme is not compatible with this tool</v>
      </c>
      <c r="AC901" s="17" t="str">
        <f t="shared" si="86"/>
        <v/>
      </c>
      <c r="AD901" s="17">
        <f t="shared" si="87"/>
        <v>6</v>
      </c>
      <c r="AE901" s="17" t="str">
        <f t="shared" si="88"/>
        <v/>
      </c>
      <c r="AF901" s="17" t="str">
        <f t="shared" si="89"/>
        <v/>
      </c>
      <c r="AG901" s="17" t="str" cm="1">
        <f t="array" ref="AG901">IFERROR(IF(J901="Level",INDEX($M901:$S901,AC901+1),INDEX($M901:$S901,AC901)),"")</f>
        <v/>
      </c>
      <c r="AH901" s="17" cm="1">
        <f t="array" ref="AH901">IFERROR(IF(J901="Level",INDEX($M901:$S901,AD901+1),INDEX($M901:$S901,AD901)),"")</f>
        <v>0</v>
      </c>
      <c r="AI901" s="17" t="str" cm="1">
        <f t="array" ref="AI901">IFERROR(INDEX($M901:$S901,AE901),"")</f>
        <v/>
      </c>
      <c r="AJ901" s="17" t="str" cm="1">
        <f t="array" ref="AJ901">IFERROR(INDEX($M901:$S901,AF901),"")</f>
        <v/>
      </c>
      <c r="AK901" s="17" t="str" cm="1">
        <f t="array" ref="AK901">IFERROR(IF(J901="Level",INDEX($T901:$Z901,AC901+1),INDEX($T901:$Z901,AC901)),"")</f>
        <v/>
      </c>
      <c r="AL901" s="17" cm="1">
        <f t="array" ref="AL901">IFERROR(IF(J901="Level",INDEX($T901:$Z901,AD901+1),INDEX($T901:$Z901,AD901)),"")</f>
        <v>0</v>
      </c>
      <c r="AM901" s="17" t="str" cm="1">
        <f t="array" ref="AM901">IFERROR(INDEX($T901:$Z901,AE901),"")</f>
        <v/>
      </c>
      <c r="AN901" s="17" t="str" cm="1">
        <f t="array" ref="AN901">IFERROR(INDEX($T901:$Z901,AF901),"")</f>
        <v/>
      </c>
    </row>
    <row r="902" spans="1:40" hidden="1" x14ac:dyDescent="0.2">
      <c r="A902" s="17" t="str">
        <f t="shared" si="84"/>
        <v>MScbyRes The Physics of Living Systems (Part-Time): PRM4PHYPHY03</v>
      </c>
      <c r="B902" s="11" t="s">
        <v>31985</v>
      </c>
      <c r="C902" s="11" t="s">
        <v>32964</v>
      </c>
      <c r="D902" s="11" t="s">
        <v>32378</v>
      </c>
      <c r="E902" s="11" t="s">
        <v>546</v>
      </c>
      <c r="F902" s="11" t="s">
        <v>82</v>
      </c>
      <c r="G902" s="11" t="s">
        <v>32188</v>
      </c>
      <c r="H902" s="11" t="s">
        <v>72</v>
      </c>
      <c r="I902" s="11">
        <v>0</v>
      </c>
      <c r="J902" s="11" t="s">
        <v>32168</v>
      </c>
      <c r="K902" s="11" t="s">
        <v>32168</v>
      </c>
      <c r="L902" s="11">
        <v>0</v>
      </c>
      <c r="M902" s="11">
        <v>0</v>
      </c>
      <c r="N902" s="11">
        <v>0</v>
      </c>
      <c r="O902" s="11">
        <v>0</v>
      </c>
      <c r="P902" s="11">
        <v>0</v>
      </c>
      <c r="Q902" s="11">
        <v>0</v>
      </c>
      <c r="R902" s="11">
        <v>0</v>
      </c>
      <c r="S902" s="11">
        <v>0</v>
      </c>
      <c r="T902" s="11">
        <v>0</v>
      </c>
      <c r="U902" s="11">
        <v>0</v>
      </c>
      <c r="V902" s="11">
        <v>0</v>
      </c>
      <c r="W902" s="11">
        <v>0</v>
      </c>
      <c r="X902" s="11">
        <v>0</v>
      </c>
      <c r="Y902" s="11">
        <v>0</v>
      </c>
      <c r="Z902" s="11">
        <v>0</v>
      </c>
      <c r="AA902" s="12" t="s">
        <v>32952</v>
      </c>
      <c r="AB902" s="17" t="str">
        <f t="shared" si="85"/>
        <v>Programme is not compatible with this tool</v>
      </c>
      <c r="AC902" s="17" t="str">
        <f t="shared" si="86"/>
        <v/>
      </c>
      <c r="AD902" s="17">
        <f t="shared" si="87"/>
        <v>6</v>
      </c>
      <c r="AE902" s="17" t="str">
        <f t="shared" si="88"/>
        <v/>
      </c>
      <c r="AF902" s="17" t="str">
        <f t="shared" si="89"/>
        <v/>
      </c>
      <c r="AG902" s="17" t="str" cm="1">
        <f t="array" ref="AG902">IFERROR(IF(J902="Level",INDEX($M902:$S902,AC902+1),INDEX($M902:$S902,AC902)),"")</f>
        <v/>
      </c>
      <c r="AH902" s="17" cm="1">
        <f t="array" ref="AH902">IFERROR(IF(J902="Level",INDEX($M902:$S902,AD902+1),INDEX($M902:$S902,AD902)),"")</f>
        <v>0</v>
      </c>
      <c r="AI902" s="17" t="str" cm="1">
        <f t="array" ref="AI902">IFERROR(INDEX($M902:$S902,AE902),"")</f>
        <v/>
      </c>
      <c r="AJ902" s="17" t="str" cm="1">
        <f t="array" ref="AJ902">IFERROR(INDEX($M902:$S902,AF902),"")</f>
        <v/>
      </c>
      <c r="AK902" s="17" t="str" cm="1">
        <f t="array" ref="AK902">IFERROR(IF(J902="Level",INDEX($T902:$Z902,AC902+1),INDEX($T902:$Z902,AC902)),"")</f>
        <v/>
      </c>
      <c r="AL902" s="17" cm="1">
        <f t="array" ref="AL902">IFERROR(IF(J902="Level",INDEX($T902:$Z902,AD902+1),INDEX($T902:$Z902,AD902)),"")</f>
        <v>0</v>
      </c>
      <c r="AM902" s="17" t="str" cm="1">
        <f t="array" ref="AM902">IFERROR(INDEX($T902:$Z902,AE902),"")</f>
        <v/>
      </c>
      <c r="AN902" s="17" t="str" cm="1">
        <f t="array" ref="AN902">IFERROR(INDEX($T902:$Z902,AF902),"")</f>
        <v/>
      </c>
    </row>
    <row r="903" spans="1:40" hidden="1" x14ac:dyDescent="0.2">
      <c r="A903" s="17" t="str">
        <f t="shared" si="84"/>
        <v>PhDbyPub Physics (Part-Time): PRP5PHYPHY01</v>
      </c>
      <c r="B903" s="11" t="s">
        <v>3970</v>
      </c>
      <c r="C903" s="11" t="s">
        <v>32964</v>
      </c>
      <c r="D903" s="11" t="s">
        <v>3971</v>
      </c>
      <c r="E903" s="11" t="s">
        <v>546</v>
      </c>
      <c r="F903" s="11" t="s">
        <v>82</v>
      </c>
      <c r="G903" s="11" t="s">
        <v>32188</v>
      </c>
      <c r="H903" s="11" t="s">
        <v>72</v>
      </c>
      <c r="I903" s="11">
        <v>0</v>
      </c>
      <c r="J903" s="11" t="s">
        <v>32168</v>
      </c>
      <c r="K903" s="11" t="s">
        <v>32168</v>
      </c>
      <c r="L903" s="11">
        <v>0</v>
      </c>
      <c r="M903" s="11">
        <v>0</v>
      </c>
      <c r="N903" s="11">
        <v>0</v>
      </c>
      <c r="O903" s="11">
        <v>0</v>
      </c>
      <c r="P903" s="11">
        <v>0</v>
      </c>
      <c r="Q903" s="11">
        <v>0</v>
      </c>
      <c r="R903" s="11">
        <v>0</v>
      </c>
      <c r="S903" s="11">
        <v>0</v>
      </c>
      <c r="T903" s="11">
        <v>0</v>
      </c>
      <c r="U903" s="11">
        <v>0</v>
      </c>
      <c r="V903" s="11">
        <v>0</v>
      </c>
      <c r="W903" s="11">
        <v>0</v>
      </c>
      <c r="X903" s="11">
        <v>0</v>
      </c>
      <c r="Y903" s="11">
        <v>0</v>
      </c>
      <c r="Z903" s="11">
        <v>0</v>
      </c>
      <c r="AA903" s="12" t="s">
        <v>32952</v>
      </c>
      <c r="AB903" s="17" t="str">
        <f t="shared" si="85"/>
        <v>Programme is not compatible with this tool</v>
      </c>
      <c r="AC903" s="17" t="str">
        <f t="shared" si="86"/>
        <v/>
      </c>
      <c r="AD903" s="17">
        <f t="shared" si="87"/>
        <v>6</v>
      </c>
      <c r="AE903" s="17" t="str">
        <f t="shared" si="88"/>
        <v/>
      </c>
      <c r="AF903" s="17" t="str">
        <f t="shared" si="89"/>
        <v/>
      </c>
      <c r="AG903" s="17" t="str" cm="1">
        <f t="array" ref="AG903">IFERROR(IF(J903="Level",INDEX($M903:$S903,AC903+1),INDEX($M903:$S903,AC903)),"")</f>
        <v/>
      </c>
      <c r="AH903" s="17" cm="1">
        <f t="array" ref="AH903">IFERROR(IF(J903="Level",INDEX($M903:$S903,AD903+1),INDEX($M903:$S903,AD903)),"")</f>
        <v>0</v>
      </c>
      <c r="AI903" s="17" t="str" cm="1">
        <f t="array" ref="AI903">IFERROR(INDEX($M903:$S903,AE903),"")</f>
        <v/>
      </c>
      <c r="AJ903" s="17" t="str" cm="1">
        <f t="array" ref="AJ903">IFERROR(INDEX($M903:$S903,AF903),"")</f>
        <v/>
      </c>
      <c r="AK903" s="17" t="str" cm="1">
        <f t="array" ref="AK903">IFERROR(IF(J903="Level",INDEX($T903:$Z903,AC903+1),INDEX($T903:$Z903,AC903)),"")</f>
        <v/>
      </c>
      <c r="AL903" s="17" cm="1">
        <f t="array" ref="AL903">IFERROR(IF(J903="Level",INDEX($T903:$Z903,AD903+1),INDEX($T903:$Z903,AD903)),"")</f>
        <v>0</v>
      </c>
      <c r="AM903" s="17" t="str" cm="1">
        <f t="array" ref="AM903">IFERROR(INDEX($T903:$Z903,AE903),"")</f>
        <v/>
      </c>
      <c r="AN903" s="17" t="str" cm="1">
        <f t="array" ref="AN903">IFERROR(INDEX($T903:$Z903,AF903),"")</f>
        <v/>
      </c>
    </row>
    <row r="904" spans="1:40" hidden="1" x14ac:dyDescent="0.2">
      <c r="A904" s="17" t="str">
        <f t="shared" si="84"/>
        <v>PhD Physics/ Engineering (CDT) (Part-Time): PRP6PHYECS01</v>
      </c>
      <c r="B904" s="11" t="s">
        <v>3788</v>
      </c>
      <c r="C904" s="11" t="s">
        <v>32964</v>
      </c>
      <c r="D904" s="11" t="s">
        <v>3789</v>
      </c>
      <c r="E904" s="11" t="s">
        <v>546</v>
      </c>
      <c r="F904" s="11" t="s">
        <v>82</v>
      </c>
      <c r="G904" s="11" t="s">
        <v>32188</v>
      </c>
      <c r="H904" s="11" t="s">
        <v>72</v>
      </c>
      <c r="I904" s="11">
        <v>0</v>
      </c>
      <c r="J904" s="11" t="s">
        <v>32168</v>
      </c>
      <c r="K904" s="11" t="s">
        <v>32168</v>
      </c>
      <c r="L904" s="11">
        <v>0</v>
      </c>
      <c r="M904" s="11">
        <v>0</v>
      </c>
      <c r="N904" s="11">
        <v>0</v>
      </c>
      <c r="O904" s="11">
        <v>0</v>
      </c>
      <c r="P904" s="11">
        <v>0</v>
      </c>
      <c r="Q904" s="11">
        <v>0</v>
      </c>
      <c r="R904" s="11">
        <v>0</v>
      </c>
      <c r="S904" s="11">
        <v>0</v>
      </c>
      <c r="T904" s="11">
        <v>0</v>
      </c>
      <c r="U904" s="11">
        <v>0</v>
      </c>
      <c r="V904" s="11">
        <v>0</v>
      </c>
      <c r="W904" s="11">
        <v>0</v>
      </c>
      <c r="X904" s="11">
        <v>0</v>
      </c>
      <c r="Y904" s="11">
        <v>0</v>
      </c>
      <c r="Z904" s="11">
        <v>0</v>
      </c>
      <c r="AA904" s="12" t="s">
        <v>32952</v>
      </c>
      <c r="AB904" s="17" t="str">
        <f t="shared" si="85"/>
        <v>Programme is not compatible with this tool</v>
      </c>
      <c r="AC904" s="17" t="str">
        <f t="shared" si="86"/>
        <v/>
      </c>
      <c r="AD904" s="17">
        <f t="shared" si="87"/>
        <v>6</v>
      </c>
      <c r="AE904" s="17" t="str">
        <f t="shared" si="88"/>
        <v/>
      </c>
      <c r="AF904" s="17" t="str">
        <f t="shared" si="89"/>
        <v/>
      </c>
      <c r="AG904" s="17" t="str" cm="1">
        <f t="array" ref="AG904">IFERROR(IF(J904="Level",INDEX($M904:$S904,AC904+1),INDEX($M904:$S904,AC904)),"")</f>
        <v/>
      </c>
      <c r="AH904" s="17" cm="1">
        <f t="array" ref="AH904">IFERROR(IF(J904="Level",INDEX($M904:$S904,AD904+1),INDEX($M904:$S904,AD904)),"")</f>
        <v>0</v>
      </c>
      <c r="AI904" s="17" t="str" cm="1">
        <f t="array" ref="AI904">IFERROR(INDEX($M904:$S904,AE904),"")</f>
        <v/>
      </c>
      <c r="AJ904" s="17" t="str" cm="1">
        <f t="array" ref="AJ904">IFERROR(INDEX($M904:$S904,AF904),"")</f>
        <v/>
      </c>
      <c r="AK904" s="17" t="str" cm="1">
        <f t="array" ref="AK904">IFERROR(IF(J904="Level",INDEX($T904:$Z904,AC904+1),INDEX($T904:$Z904,AC904)),"")</f>
        <v/>
      </c>
      <c r="AL904" s="17" cm="1">
        <f t="array" ref="AL904">IFERROR(IF(J904="Level",INDEX($T904:$Z904,AD904+1),INDEX($T904:$Z904,AD904)),"")</f>
        <v>0</v>
      </c>
      <c r="AM904" s="17" t="str" cm="1">
        <f t="array" ref="AM904">IFERROR(INDEX($T904:$Z904,AE904),"")</f>
        <v/>
      </c>
      <c r="AN904" s="17" t="str" cm="1">
        <f t="array" ref="AN904">IFERROR(INDEX($T904:$Z904,AF904),"")</f>
        <v/>
      </c>
    </row>
    <row r="905" spans="1:40" hidden="1" x14ac:dyDescent="0.2">
      <c r="A905" s="17" t="str">
        <f t="shared" si="84"/>
        <v>PhD Physics (Part-Time): PRP6PHYPHY01</v>
      </c>
      <c r="B905" s="11" t="s">
        <v>3790</v>
      </c>
      <c r="C905" s="11" t="s">
        <v>32964</v>
      </c>
      <c r="D905" s="11" t="s">
        <v>3791</v>
      </c>
      <c r="E905" s="11" t="s">
        <v>546</v>
      </c>
      <c r="F905" s="11" t="s">
        <v>82</v>
      </c>
      <c r="G905" s="11" t="s">
        <v>32188</v>
      </c>
      <c r="H905" s="11" t="s">
        <v>72</v>
      </c>
      <c r="I905" s="11">
        <v>0</v>
      </c>
      <c r="J905" s="11" t="s">
        <v>32168</v>
      </c>
      <c r="K905" s="11" t="s">
        <v>32168</v>
      </c>
      <c r="L905" s="11">
        <v>0</v>
      </c>
      <c r="M905" s="11">
        <v>0</v>
      </c>
      <c r="N905" s="11">
        <v>0</v>
      </c>
      <c r="O905" s="11">
        <v>0</v>
      </c>
      <c r="P905" s="11">
        <v>0</v>
      </c>
      <c r="Q905" s="11">
        <v>0</v>
      </c>
      <c r="R905" s="11">
        <v>0</v>
      </c>
      <c r="S905" s="11">
        <v>0</v>
      </c>
      <c r="T905" s="11">
        <v>0</v>
      </c>
      <c r="U905" s="11">
        <v>0</v>
      </c>
      <c r="V905" s="11">
        <v>0</v>
      </c>
      <c r="W905" s="11">
        <v>0</v>
      </c>
      <c r="X905" s="11">
        <v>0</v>
      </c>
      <c r="Y905" s="11">
        <v>0</v>
      </c>
      <c r="Z905" s="11">
        <v>0</v>
      </c>
      <c r="AA905" s="12" t="s">
        <v>32952</v>
      </c>
      <c r="AB905" s="17" t="str">
        <f t="shared" si="85"/>
        <v>Programme is not compatible with this tool</v>
      </c>
      <c r="AC905" s="17" t="str">
        <f t="shared" si="86"/>
        <v/>
      </c>
      <c r="AD905" s="17">
        <f t="shared" si="87"/>
        <v>6</v>
      </c>
      <c r="AE905" s="17" t="str">
        <f t="shared" si="88"/>
        <v/>
      </c>
      <c r="AF905" s="17" t="str">
        <f t="shared" si="89"/>
        <v/>
      </c>
      <c r="AG905" s="17" t="str" cm="1">
        <f t="array" ref="AG905">IFERROR(IF(J905="Level",INDEX($M905:$S905,AC905+1),INDEX($M905:$S905,AC905)),"")</f>
        <v/>
      </c>
      <c r="AH905" s="17" cm="1">
        <f t="array" ref="AH905">IFERROR(IF(J905="Level",INDEX($M905:$S905,AD905+1),INDEX($M905:$S905,AD905)),"")</f>
        <v>0</v>
      </c>
      <c r="AI905" s="17" t="str" cm="1">
        <f t="array" ref="AI905">IFERROR(INDEX($M905:$S905,AE905),"")</f>
        <v/>
      </c>
      <c r="AJ905" s="17" t="str" cm="1">
        <f t="array" ref="AJ905">IFERROR(INDEX($M905:$S905,AF905),"")</f>
        <v/>
      </c>
      <c r="AK905" s="17" t="str" cm="1">
        <f t="array" ref="AK905">IFERROR(IF(J905="Level",INDEX($T905:$Z905,AC905+1),INDEX($T905:$Z905,AC905)),"")</f>
        <v/>
      </c>
      <c r="AL905" s="17" cm="1">
        <f t="array" ref="AL905">IFERROR(IF(J905="Level",INDEX($T905:$Z905,AD905+1),INDEX($T905:$Z905,AD905)),"")</f>
        <v>0</v>
      </c>
      <c r="AM905" s="17" t="str" cm="1">
        <f t="array" ref="AM905">IFERROR(INDEX($T905:$Z905,AE905),"")</f>
        <v/>
      </c>
      <c r="AN905" s="17" t="str" cm="1">
        <f t="array" ref="AN905">IFERROR(INDEX($T905:$Z905,AF905),"")</f>
        <v/>
      </c>
    </row>
    <row r="906" spans="1:40" hidden="1" x14ac:dyDescent="0.2">
      <c r="A906" s="17" t="str">
        <f t="shared" si="84"/>
        <v>PhD Physics (SWBio) (Part-Time): PRP6PHYPHY02</v>
      </c>
      <c r="B906" s="11" t="s">
        <v>3792</v>
      </c>
      <c r="C906" s="11" t="s">
        <v>32964</v>
      </c>
      <c r="D906" s="11" t="s">
        <v>3793</v>
      </c>
      <c r="E906" s="11" t="s">
        <v>546</v>
      </c>
      <c r="F906" s="11" t="s">
        <v>82</v>
      </c>
      <c r="G906" s="11" t="s">
        <v>32188</v>
      </c>
      <c r="H906" s="11" t="s">
        <v>72</v>
      </c>
      <c r="I906" s="11">
        <v>0</v>
      </c>
      <c r="J906" s="11" t="s">
        <v>32168</v>
      </c>
      <c r="K906" s="11" t="s">
        <v>32168</v>
      </c>
      <c r="L906" s="11">
        <v>0</v>
      </c>
      <c r="M906" s="11">
        <v>0</v>
      </c>
      <c r="N906" s="11">
        <v>0</v>
      </c>
      <c r="O906" s="11">
        <v>0</v>
      </c>
      <c r="P906" s="11">
        <v>0</v>
      </c>
      <c r="Q906" s="11">
        <v>0</v>
      </c>
      <c r="R906" s="11">
        <v>0</v>
      </c>
      <c r="S906" s="11">
        <v>0</v>
      </c>
      <c r="T906" s="11">
        <v>0</v>
      </c>
      <c r="U906" s="11">
        <v>0</v>
      </c>
      <c r="V906" s="11">
        <v>0</v>
      </c>
      <c r="W906" s="11">
        <v>0</v>
      </c>
      <c r="X906" s="11">
        <v>0</v>
      </c>
      <c r="Y906" s="11">
        <v>0</v>
      </c>
      <c r="Z906" s="11">
        <v>0</v>
      </c>
      <c r="AA906" s="12" t="s">
        <v>32952</v>
      </c>
      <c r="AB906" s="17" t="str">
        <f t="shared" si="85"/>
        <v>Programme is not compatible with this tool</v>
      </c>
      <c r="AC906" s="17" t="str">
        <f t="shared" si="86"/>
        <v/>
      </c>
      <c r="AD906" s="17">
        <f t="shared" si="87"/>
        <v>6</v>
      </c>
      <c r="AE906" s="17" t="str">
        <f t="shared" si="88"/>
        <v/>
      </c>
      <c r="AF906" s="17" t="str">
        <f t="shared" si="89"/>
        <v/>
      </c>
      <c r="AG906" s="17" t="str" cm="1">
        <f t="array" ref="AG906">IFERROR(IF(J906="Level",INDEX($M906:$S906,AC906+1),INDEX($M906:$S906,AC906)),"")</f>
        <v/>
      </c>
      <c r="AH906" s="17" cm="1">
        <f t="array" ref="AH906">IFERROR(IF(J906="Level",INDEX($M906:$S906,AD906+1),INDEX($M906:$S906,AD906)),"")</f>
        <v>0</v>
      </c>
      <c r="AI906" s="17" t="str" cm="1">
        <f t="array" ref="AI906">IFERROR(INDEX($M906:$S906,AE906),"")</f>
        <v/>
      </c>
      <c r="AJ906" s="17" t="str" cm="1">
        <f t="array" ref="AJ906">IFERROR(INDEX($M906:$S906,AF906),"")</f>
        <v/>
      </c>
      <c r="AK906" s="17" t="str" cm="1">
        <f t="array" ref="AK906">IFERROR(IF(J906="Level",INDEX($T906:$Z906,AC906+1),INDEX($T906:$Z906,AC906)),"")</f>
        <v/>
      </c>
      <c r="AL906" s="17" cm="1">
        <f t="array" ref="AL906">IFERROR(IF(J906="Level",INDEX($T906:$Z906,AD906+1),INDEX($T906:$Z906,AD906)),"")</f>
        <v>0</v>
      </c>
      <c r="AM906" s="17" t="str" cm="1">
        <f t="array" ref="AM906">IFERROR(INDEX($T906:$Z906,AE906),"")</f>
        <v/>
      </c>
      <c r="AN906" s="17" t="str" cm="1">
        <f t="array" ref="AN906">IFERROR(INDEX($T906:$Z906,AF906),"")</f>
        <v/>
      </c>
    </row>
    <row r="907" spans="1:40" hidden="1" x14ac:dyDescent="0.2">
      <c r="A907" s="17" t="str">
        <f t="shared" si="84"/>
        <v>PhD Physics (QUEX) (Part-Time): PRP6PHYPHY03</v>
      </c>
      <c r="B907" s="11" t="s">
        <v>3794</v>
      </c>
      <c r="C907" s="11" t="s">
        <v>32964</v>
      </c>
      <c r="D907" s="11" t="s">
        <v>32206</v>
      </c>
      <c r="E907" s="11" t="s">
        <v>546</v>
      </c>
      <c r="F907" s="11" t="s">
        <v>82</v>
      </c>
      <c r="G907" s="11" t="s">
        <v>32188</v>
      </c>
      <c r="H907" s="11" t="s">
        <v>72</v>
      </c>
      <c r="I907" s="11">
        <v>0</v>
      </c>
      <c r="J907" s="11" t="s">
        <v>32168</v>
      </c>
      <c r="K907" s="11" t="s">
        <v>32168</v>
      </c>
      <c r="L907" s="11">
        <v>0</v>
      </c>
      <c r="M907" s="11">
        <v>0</v>
      </c>
      <c r="N907" s="11">
        <v>0</v>
      </c>
      <c r="O907" s="11">
        <v>0</v>
      </c>
      <c r="P907" s="11">
        <v>0</v>
      </c>
      <c r="Q907" s="11">
        <v>0</v>
      </c>
      <c r="R907" s="11">
        <v>0</v>
      </c>
      <c r="S907" s="11">
        <v>0</v>
      </c>
      <c r="T907" s="11">
        <v>0</v>
      </c>
      <c r="U907" s="11">
        <v>0</v>
      </c>
      <c r="V907" s="11">
        <v>0</v>
      </c>
      <c r="W907" s="11">
        <v>0</v>
      </c>
      <c r="X907" s="11">
        <v>0</v>
      </c>
      <c r="Y907" s="11">
        <v>0</v>
      </c>
      <c r="Z907" s="11">
        <v>0</v>
      </c>
      <c r="AA907" s="12" t="s">
        <v>32952</v>
      </c>
      <c r="AB907" s="17" t="str">
        <f t="shared" si="85"/>
        <v>Programme is not compatible with this tool</v>
      </c>
      <c r="AC907" s="17" t="str">
        <f t="shared" si="86"/>
        <v/>
      </c>
      <c r="AD907" s="17">
        <f t="shared" si="87"/>
        <v>6</v>
      </c>
      <c r="AE907" s="17" t="str">
        <f t="shared" si="88"/>
        <v/>
      </c>
      <c r="AF907" s="17" t="str">
        <f t="shared" si="89"/>
        <v/>
      </c>
      <c r="AG907" s="17" t="str" cm="1">
        <f t="array" ref="AG907">IFERROR(IF(J907="Level",INDEX($M907:$S907,AC907+1),INDEX($M907:$S907,AC907)),"")</f>
        <v/>
      </c>
      <c r="AH907" s="17" cm="1">
        <f t="array" ref="AH907">IFERROR(IF(J907="Level",INDEX($M907:$S907,AD907+1),INDEX($M907:$S907,AD907)),"")</f>
        <v>0</v>
      </c>
      <c r="AI907" s="17" t="str" cm="1">
        <f t="array" ref="AI907">IFERROR(INDEX($M907:$S907,AE907),"")</f>
        <v/>
      </c>
      <c r="AJ907" s="17" t="str" cm="1">
        <f t="array" ref="AJ907">IFERROR(INDEX($M907:$S907,AF907),"")</f>
        <v/>
      </c>
      <c r="AK907" s="17" t="str" cm="1">
        <f t="array" ref="AK907">IFERROR(IF(J907="Level",INDEX($T907:$Z907,AC907+1),INDEX($T907:$Z907,AC907)),"")</f>
        <v/>
      </c>
      <c r="AL907" s="17" cm="1">
        <f t="array" ref="AL907">IFERROR(IF(J907="Level",INDEX($T907:$Z907,AD907+1),INDEX($T907:$Z907,AD907)),"")</f>
        <v>0</v>
      </c>
      <c r="AM907" s="17" t="str" cm="1">
        <f t="array" ref="AM907">IFERROR(INDEX($T907:$Z907,AE907),"")</f>
        <v/>
      </c>
      <c r="AN907" s="17" t="str" cm="1">
        <f t="array" ref="AN907">IFERROR(INDEX($T907:$Z907,AF907),"")</f>
        <v/>
      </c>
    </row>
    <row r="908" spans="1:40" hidden="1" x14ac:dyDescent="0.2">
      <c r="A908" s="17" t="str">
        <f t="shared" si="84"/>
        <v>PhD The Physics of Living Systems (Part-Time): PRP6PHYPHY04</v>
      </c>
      <c r="B908" s="11" t="s">
        <v>31940</v>
      </c>
      <c r="C908" s="11" t="s">
        <v>32964</v>
      </c>
      <c r="D908" s="11" t="s">
        <v>32197</v>
      </c>
      <c r="E908" s="11" t="s">
        <v>546</v>
      </c>
      <c r="F908" s="11" t="s">
        <v>82</v>
      </c>
      <c r="G908" s="11" t="s">
        <v>32188</v>
      </c>
      <c r="H908" s="11" t="s">
        <v>72</v>
      </c>
      <c r="I908" s="11">
        <v>0</v>
      </c>
      <c r="J908" s="11" t="s">
        <v>32168</v>
      </c>
      <c r="K908" s="11" t="s">
        <v>32168</v>
      </c>
      <c r="L908" s="11">
        <v>0</v>
      </c>
      <c r="M908" s="11">
        <v>0</v>
      </c>
      <c r="N908" s="11">
        <v>0</v>
      </c>
      <c r="O908" s="11">
        <v>0</v>
      </c>
      <c r="P908" s="11">
        <v>0</v>
      </c>
      <c r="Q908" s="11">
        <v>0</v>
      </c>
      <c r="R908" s="11">
        <v>0</v>
      </c>
      <c r="S908" s="11">
        <v>0</v>
      </c>
      <c r="T908" s="11">
        <v>0</v>
      </c>
      <c r="U908" s="11">
        <v>0</v>
      </c>
      <c r="V908" s="11">
        <v>0</v>
      </c>
      <c r="W908" s="11">
        <v>0</v>
      </c>
      <c r="X908" s="11">
        <v>0</v>
      </c>
      <c r="Y908" s="11">
        <v>0</v>
      </c>
      <c r="Z908" s="11">
        <v>0</v>
      </c>
      <c r="AA908" s="12" t="s">
        <v>32952</v>
      </c>
      <c r="AB908" s="17" t="str">
        <f t="shared" si="85"/>
        <v>Programme is not compatible with this tool</v>
      </c>
      <c r="AC908" s="17" t="str">
        <f t="shared" si="86"/>
        <v/>
      </c>
      <c r="AD908" s="17">
        <f t="shared" si="87"/>
        <v>6</v>
      </c>
      <c r="AE908" s="17" t="str">
        <f t="shared" si="88"/>
        <v/>
      </c>
      <c r="AF908" s="17" t="str">
        <f t="shared" si="89"/>
        <v/>
      </c>
      <c r="AG908" s="17" t="str" cm="1">
        <f t="array" ref="AG908">IFERROR(IF(J908="Level",INDEX($M908:$S908,AC908+1),INDEX($M908:$S908,AC908)),"")</f>
        <v/>
      </c>
      <c r="AH908" s="17" cm="1">
        <f t="array" ref="AH908">IFERROR(IF(J908="Level",INDEX($M908:$S908,AD908+1),INDEX($M908:$S908,AD908)),"")</f>
        <v>0</v>
      </c>
      <c r="AI908" s="17" t="str" cm="1">
        <f t="array" ref="AI908">IFERROR(INDEX($M908:$S908,AE908),"")</f>
        <v/>
      </c>
      <c r="AJ908" s="17" t="str" cm="1">
        <f t="array" ref="AJ908">IFERROR(INDEX($M908:$S908,AF908),"")</f>
        <v/>
      </c>
      <c r="AK908" s="17" t="str" cm="1">
        <f t="array" ref="AK908">IFERROR(IF(J908="Level",INDEX($T908:$Z908,AC908+1),INDEX($T908:$Z908,AC908)),"")</f>
        <v/>
      </c>
      <c r="AL908" s="17" cm="1">
        <f t="array" ref="AL908">IFERROR(IF(J908="Level",INDEX($T908:$Z908,AD908+1),INDEX($T908:$Z908,AD908)),"")</f>
        <v>0</v>
      </c>
      <c r="AM908" s="17" t="str" cm="1">
        <f t="array" ref="AM908">IFERROR(INDEX($T908:$Z908,AE908),"")</f>
        <v/>
      </c>
      <c r="AN908" s="17" t="str" cm="1">
        <f t="array" ref="AN908">IFERROR(INDEX($T908:$Z908,AF908),"")</f>
        <v/>
      </c>
    </row>
    <row r="909" spans="1:40" hidden="1" x14ac:dyDescent="0.2">
      <c r="A909" s="17" t="str">
        <f t="shared" si="84"/>
        <v>PhD Physics/Engineering (Metamaterials) (Part-Time): PRP6PHYPHY05</v>
      </c>
      <c r="B909" s="11" t="s">
        <v>31944</v>
      </c>
      <c r="C909" s="11" t="s">
        <v>32964</v>
      </c>
      <c r="D909" s="11" t="s">
        <v>32203</v>
      </c>
      <c r="E909" s="11" t="s">
        <v>546</v>
      </c>
      <c r="F909" s="11" t="s">
        <v>82</v>
      </c>
      <c r="G909" s="11" t="s">
        <v>32188</v>
      </c>
      <c r="H909" s="11" t="s">
        <v>72</v>
      </c>
      <c r="I909" s="11">
        <v>0</v>
      </c>
      <c r="J909" s="11" t="s">
        <v>32168</v>
      </c>
      <c r="K909" s="11" t="s">
        <v>32168</v>
      </c>
      <c r="L909" s="11">
        <v>0</v>
      </c>
      <c r="M909" s="11">
        <v>0</v>
      </c>
      <c r="N909" s="11">
        <v>0</v>
      </c>
      <c r="O909" s="11">
        <v>0</v>
      </c>
      <c r="P909" s="11">
        <v>0</v>
      </c>
      <c r="Q909" s="11">
        <v>0</v>
      </c>
      <c r="R909" s="11">
        <v>0</v>
      </c>
      <c r="S909" s="11">
        <v>0</v>
      </c>
      <c r="T909" s="11">
        <v>0</v>
      </c>
      <c r="U909" s="11">
        <v>0</v>
      </c>
      <c r="V909" s="11">
        <v>0</v>
      </c>
      <c r="W909" s="11">
        <v>0</v>
      </c>
      <c r="X909" s="11">
        <v>0</v>
      </c>
      <c r="Y909" s="11">
        <v>0</v>
      </c>
      <c r="Z909" s="11">
        <v>0</v>
      </c>
      <c r="AA909" s="12" t="s">
        <v>32952</v>
      </c>
      <c r="AB909" s="17" t="str">
        <f t="shared" si="85"/>
        <v>Programme is not compatible with this tool</v>
      </c>
      <c r="AC909" s="17" t="str">
        <f t="shared" si="86"/>
        <v/>
      </c>
      <c r="AD909" s="17">
        <f t="shared" si="87"/>
        <v>6</v>
      </c>
      <c r="AE909" s="17" t="str">
        <f t="shared" si="88"/>
        <v/>
      </c>
      <c r="AF909" s="17" t="str">
        <f t="shared" si="89"/>
        <v/>
      </c>
      <c r="AG909" s="17" t="str" cm="1">
        <f t="array" ref="AG909">IFERROR(IF(J909="Level",INDEX($M909:$S909,AC909+1),INDEX($M909:$S909,AC909)),"")</f>
        <v/>
      </c>
      <c r="AH909" s="17" cm="1">
        <f t="array" ref="AH909">IFERROR(IF(J909="Level",INDEX($M909:$S909,AD909+1),INDEX($M909:$S909,AD909)),"")</f>
        <v>0</v>
      </c>
      <c r="AI909" s="17" t="str" cm="1">
        <f t="array" ref="AI909">IFERROR(INDEX($M909:$S909,AE909),"")</f>
        <v/>
      </c>
      <c r="AJ909" s="17" t="str" cm="1">
        <f t="array" ref="AJ909">IFERROR(INDEX($M909:$S909,AF909),"")</f>
        <v/>
      </c>
      <c r="AK909" s="17" t="str" cm="1">
        <f t="array" ref="AK909">IFERROR(IF(J909="Level",INDEX($T909:$Z909,AC909+1),INDEX($T909:$Z909,AC909)),"")</f>
        <v/>
      </c>
      <c r="AL909" s="17" cm="1">
        <f t="array" ref="AL909">IFERROR(IF(J909="Level",INDEX($T909:$Z909,AD909+1),INDEX($T909:$Z909,AD909)),"")</f>
        <v>0</v>
      </c>
      <c r="AM909" s="17" t="str" cm="1">
        <f t="array" ref="AM909">IFERROR(INDEX($T909:$Z909,AE909),"")</f>
        <v/>
      </c>
      <c r="AN909" s="17" t="str" cm="1">
        <f t="array" ref="AN909">IFERROR(INDEX($T909:$Z909,AF909),"")</f>
        <v/>
      </c>
    </row>
    <row r="910" spans="1:40" hidden="1" x14ac:dyDescent="0.2">
      <c r="A910" s="17" t="str">
        <f t="shared" si="84"/>
        <v>MPhil Management Studies (Part-Time) C: PRH4SBESBECA</v>
      </c>
      <c r="B910" s="11" t="s">
        <v>2933</v>
      </c>
      <c r="C910" s="11" t="s">
        <v>32964</v>
      </c>
      <c r="D910" s="11" t="s">
        <v>32545</v>
      </c>
      <c r="E910" s="11" t="s">
        <v>617</v>
      </c>
      <c r="F910" s="11" t="s">
        <v>82</v>
      </c>
      <c r="G910" s="11" t="s">
        <v>32188</v>
      </c>
      <c r="H910" s="11" t="s">
        <v>72</v>
      </c>
      <c r="I910" s="11">
        <v>0</v>
      </c>
      <c r="J910" s="11" t="s">
        <v>32168</v>
      </c>
      <c r="K910" s="11" t="s">
        <v>32168</v>
      </c>
      <c r="L910" s="11">
        <v>0</v>
      </c>
      <c r="M910" s="11">
        <v>0</v>
      </c>
      <c r="N910" s="11">
        <v>0</v>
      </c>
      <c r="O910" s="11">
        <v>0</v>
      </c>
      <c r="P910" s="11">
        <v>0</v>
      </c>
      <c r="Q910" s="11">
        <v>0</v>
      </c>
      <c r="R910" s="11">
        <v>0</v>
      </c>
      <c r="S910" s="11">
        <v>0</v>
      </c>
      <c r="T910" s="11">
        <v>0</v>
      </c>
      <c r="U910" s="11">
        <v>0</v>
      </c>
      <c r="V910" s="11">
        <v>0</v>
      </c>
      <c r="W910" s="11">
        <v>0</v>
      </c>
      <c r="X910" s="11">
        <v>0</v>
      </c>
      <c r="Y910" s="11">
        <v>0</v>
      </c>
      <c r="Z910" s="11">
        <v>0</v>
      </c>
      <c r="AA910" s="12" t="s">
        <v>32952</v>
      </c>
      <c r="AB910" s="17" t="str">
        <f t="shared" si="85"/>
        <v>Programme is not compatible with this tool</v>
      </c>
      <c r="AC910" s="17" t="str">
        <f t="shared" si="86"/>
        <v/>
      </c>
      <c r="AD910" s="17">
        <f t="shared" si="87"/>
        <v>6</v>
      </c>
      <c r="AE910" s="17" t="str">
        <f t="shared" si="88"/>
        <v/>
      </c>
      <c r="AF910" s="17" t="str">
        <f t="shared" si="89"/>
        <v/>
      </c>
      <c r="AG910" s="17" t="str" cm="1">
        <f t="array" ref="AG910">IFERROR(IF(J910="Level",INDEX($M910:$S910,AC910+1),INDEX($M910:$S910,AC910)),"")</f>
        <v/>
      </c>
      <c r="AH910" s="17" cm="1">
        <f t="array" ref="AH910">IFERROR(IF(J910="Level",INDEX($M910:$S910,AD910+1),INDEX($M910:$S910,AD910)),"")</f>
        <v>0</v>
      </c>
      <c r="AI910" s="17" t="str" cm="1">
        <f t="array" ref="AI910">IFERROR(INDEX($M910:$S910,AE910),"")</f>
        <v/>
      </c>
      <c r="AJ910" s="17" t="str" cm="1">
        <f t="array" ref="AJ910">IFERROR(INDEX($M910:$S910,AF910),"")</f>
        <v/>
      </c>
      <c r="AK910" s="17" t="str" cm="1">
        <f t="array" ref="AK910">IFERROR(IF(J910="Level",INDEX($T910:$Z910,AC910+1),INDEX($T910:$Z910,AC910)),"")</f>
        <v/>
      </c>
      <c r="AL910" s="17" cm="1">
        <f t="array" ref="AL910">IFERROR(IF(J910="Level",INDEX($T910:$Z910,AD910+1),INDEX($T910:$Z910,AD910)),"")</f>
        <v>0</v>
      </c>
      <c r="AM910" s="17" t="str" cm="1">
        <f t="array" ref="AM910">IFERROR(INDEX($T910:$Z910,AE910),"")</f>
        <v/>
      </c>
      <c r="AN910" s="17" t="str" cm="1">
        <f t="array" ref="AN910">IFERROR(INDEX($T910:$Z910,AF910),"")</f>
        <v/>
      </c>
    </row>
    <row r="911" spans="1:40" hidden="1" x14ac:dyDescent="0.2">
      <c r="A911" s="17" t="str">
        <f t="shared" si="84"/>
        <v>PhD Management Studies (Part-Time) - Cornwall: PRP6SBESBECA</v>
      </c>
      <c r="B911" s="11" t="s">
        <v>3817</v>
      </c>
      <c r="C911" s="11" t="s">
        <v>32964</v>
      </c>
      <c r="D911" s="11" t="s">
        <v>3818</v>
      </c>
      <c r="E911" s="11" t="s">
        <v>617</v>
      </c>
      <c r="F911" s="11" t="s">
        <v>82</v>
      </c>
      <c r="G911" s="11" t="s">
        <v>32188</v>
      </c>
      <c r="H911" s="11" t="s">
        <v>72</v>
      </c>
      <c r="I911" s="11">
        <v>0</v>
      </c>
      <c r="J911" s="11" t="s">
        <v>32168</v>
      </c>
      <c r="K911" s="11" t="s">
        <v>32168</v>
      </c>
      <c r="L911" s="11">
        <v>0</v>
      </c>
      <c r="M911" s="11">
        <v>0</v>
      </c>
      <c r="N911" s="11">
        <v>0</v>
      </c>
      <c r="O911" s="11">
        <v>0</v>
      </c>
      <c r="P911" s="11">
        <v>0</v>
      </c>
      <c r="Q911" s="11">
        <v>0</v>
      </c>
      <c r="R911" s="11">
        <v>0</v>
      </c>
      <c r="S911" s="11">
        <v>0</v>
      </c>
      <c r="T911" s="11">
        <v>0</v>
      </c>
      <c r="U911" s="11">
        <v>0</v>
      </c>
      <c r="V911" s="11">
        <v>0</v>
      </c>
      <c r="W911" s="11">
        <v>0</v>
      </c>
      <c r="X911" s="11">
        <v>0</v>
      </c>
      <c r="Y911" s="11">
        <v>0</v>
      </c>
      <c r="Z911" s="11">
        <v>0</v>
      </c>
      <c r="AA911" s="12" t="s">
        <v>32952</v>
      </c>
      <c r="AB911" s="17" t="str">
        <f t="shared" si="85"/>
        <v>Programme is not compatible with this tool</v>
      </c>
      <c r="AC911" s="17" t="str">
        <f t="shared" si="86"/>
        <v/>
      </c>
      <c r="AD911" s="17">
        <f t="shared" si="87"/>
        <v>6</v>
      </c>
      <c r="AE911" s="17" t="str">
        <f t="shared" si="88"/>
        <v/>
      </c>
      <c r="AF911" s="17" t="str">
        <f t="shared" si="89"/>
        <v/>
      </c>
      <c r="AG911" s="17" t="str" cm="1">
        <f t="array" ref="AG911">IFERROR(IF(J911="Level",INDEX($M911:$S911,AC911+1),INDEX($M911:$S911,AC911)),"")</f>
        <v/>
      </c>
      <c r="AH911" s="17" cm="1">
        <f t="array" ref="AH911">IFERROR(IF(J911="Level",INDEX($M911:$S911,AD911+1),INDEX($M911:$S911,AD911)),"")</f>
        <v>0</v>
      </c>
      <c r="AI911" s="17" t="str" cm="1">
        <f t="array" ref="AI911">IFERROR(INDEX($M911:$S911,AE911),"")</f>
        <v/>
      </c>
      <c r="AJ911" s="17" t="str" cm="1">
        <f t="array" ref="AJ911">IFERROR(INDEX($M911:$S911,AF911),"")</f>
        <v/>
      </c>
      <c r="AK911" s="17" t="str" cm="1">
        <f t="array" ref="AK911">IFERROR(IF(J911="Level",INDEX($T911:$Z911,AC911+1),INDEX($T911:$Z911,AC911)),"")</f>
        <v/>
      </c>
      <c r="AL911" s="17" cm="1">
        <f t="array" ref="AL911">IFERROR(IF(J911="Level",INDEX($T911:$Z911,AD911+1),INDEX($T911:$Z911,AD911)),"")</f>
        <v>0</v>
      </c>
      <c r="AM911" s="17" t="str" cm="1">
        <f t="array" ref="AM911">IFERROR(INDEX($T911:$Z911,AE911),"")</f>
        <v/>
      </c>
      <c r="AN911" s="17" t="str" cm="1">
        <f t="array" ref="AN911">IFERROR(INDEX($T911:$Z911,AF911),"")</f>
        <v/>
      </c>
    </row>
    <row r="912" spans="1:40" hidden="1" x14ac:dyDescent="0.2">
      <c r="A912" s="17" t="str">
        <f t="shared" si="84"/>
        <v>MPhil Management Studies (Part-Time): PRH4SBESBE01</v>
      </c>
      <c r="B912" s="11" t="s">
        <v>2926</v>
      </c>
      <c r="C912" s="11" t="s">
        <v>32964</v>
      </c>
      <c r="D912" s="11" t="s">
        <v>32546</v>
      </c>
      <c r="E912" s="11" t="s">
        <v>32288</v>
      </c>
      <c r="F912" s="11" t="s">
        <v>82</v>
      </c>
      <c r="G912" s="11" t="s">
        <v>32188</v>
      </c>
      <c r="H912" s="11" t="s">
        <v>72</v>
      </c>
      <c r="I912" s="11">
        <v>0</v>
      </c>
      <c r="J912" s="11" t="s">
        <v>32168</v>
      </c>
      <c r="K912" s="11" t="s">
        <v>32168</v>
      </c>
      <c r="L912" s="11">
        <v>0</v>
      </c>
      <c r="M912" s="11">
        <v>0</v>
      </c>
      <c r="N912" s="11">
        <v>0</v>
      </c>
      <c r="O912" s="11">
        <v>0</v>
      </c>
      <c r="P912" s="11">
        <v>0</v>
      </c>
      <c r="Q912" s="11">
        <v>0</v>
      </c>
      <c r="R912" s="11">
        <v>0</v>
      </c>
      <c r="S912" s="11">
        <v>0</v>
      </c>
      <c r="T912" s="11">
        <v>0</v>
      </c>
      <c r="U912" s="11">
        <v>0</v>
      </c>
      <c r="V912" s="11">
        <v>0</v>
      </c>
      <c r="W912" s="11">
        <v>0</v>
      </c>
      <c r="X912" s="11">
        <v>0</v>
      </c>
      <c r="Y912" s="11">
        <v>0</v>
      </c>
      <c r="Z912" s="11">
        <v>0</v>
      </c>
      <c r="AA912" s="12" t="s">
        <v>32952</v>
      </c>
      <c r="AB912" s="17" t="str">
        <f t="shared" si="85"/>
        <v>Programme is not compatible with this tool</v>
      </c>
      <c r="AC912" s="17" t="str">
        <f t="shared" si="86"/>
        <v/>
      </c>
      <c r="AD912" s="17">
        <f t="shared" si="87"/>
        <v>6</v>
      </c>
      <c r="AE912" s="17" t="str">
        <f t="shared" si="88"/>
        <v/>
      </c>
      <c r="AF912" s="17" t="str">
        <f t="shared" si="89"/>
        <v/>
      </c>
      <c r="AG912" s="17" t="str" cm="1">
        <f t="array" ref="AG912">IFERROR(IF(J912="Level",INDEX($M912:$S912,AC912+1),INDEX($M912:$S912,AC912)),"")</f>
        <v/>
      </c>
      <c r="AH912" s="17" cm="1">
        <f t="array" ref="AH912">IFERROR(IF(J912="Level",INDEX($M912:$S912,AD912+1),INDEX($M912:$S912,AD912)),"")</f>
        <v>0</v>
      </c>
      <c r="AI912" s="17" t="str" cm="1">
        <f t="array" ref="AI912">IFERROR(INDEX($M912:$S912,AE912),"")</f>
        <v/>
      </c>
      <c r="AJ912" s="17" t="str" cm="1">
        <f t="array" ref="AJ912">IFERROR(INDEX($M912:$S912,AF912),"")</f>
        <v/>
      </c>
      <c r="AK912" s="17" t="str" cm="1">
        <f t="array" ref="AK912">IFERROR(IF(J912="Level",INDEX($T912:$Z912,AC912+1),INDEX($T912:$Z912,AC912)),"")</f>
        <v/>
      </c>
      <c r="AL912" s="17" cm="1">
        <f t="array" ref="AL912">IFERROR(IF(J912="Level",INDEX($T912:$Z912,AD912+1),INDEX($T912:$Z912,AD912)),"")</f>
        <v>0</v>
      </c>
      <c r="AM912" s="17" t="str" cm="1">
        <f t="array" ref="AM912">IFERROR(INDEX($T912:$Z912,AE912),"")</f>
        <v/>
      </c>
      <c r="AN912" s="17" t="str" cm="1">
        <f t="array" ref="AN912">IFERROR(INDEX($T912:$Z912,AF912),"")</f>
        <v/>
      </c>
    </row>
    <row r="913" spans="1:40" hidden="1" x14ac:dyDescent="0.2">
      <c r="A913" s="17" t="str">
        <f t="shared" si="84"/>
        <v>MPhil Art History and Visual Culture (Part-Time): PRH4HPSVCU01</v>
      </c>
      <c r="B913" s="11" t="s">
        <v>2900</v>
      </c>
      <c r="C913" s="11" t="s">
        <v>32964</v>
      </c>
      <c r="D913" s="11" t="s">
        <v>32654</v>
      </c>
      <c r="E913" s="11" t="s">
        <v>32192</v>
      </c>
      <c r="F913" s="11" t="s">
        <v>76</v>
      </c>
      <c r="G913" s="11" t="s">
        <v>32188</v>
      </c>
      <c r="H913" s="11" t="s">
        <v>72</v>
      </c>
      <c r="I913" s="11">
        <v>0</v>
      </c>
      <c r="J913" s="11" t="s">
        <v>32168</v>
      </c>
      <c r="K913" s="11" t="s">
        <v>32168</v>
      </c>
      <c r="L913" s="11">
        <v>0</v>
      </c>
      <c r="M913" s="11">
        <v>0</v>
      </c>
      <c r="N913" s="11">
        <v>0</v>
      </c>
      <c r="O913" s="11">
        <v>0</v>
      </c>
      <c r="P913" s="11">
        <v>0</v>
      </c>
      <c r="Q913" s="11">
        <v>0</v>
      </c>
      <c r="R913" s="11">
        <v>0</v>
      </c>
      <c r="S913" s="11">
        <v>0</v>
      </c>
      <c r="T913" s="11">
        <v>0</v>
      </c>
      <c r="U913" s="11">
        <v>0</v>
      </c>
      <c r="V913" s="11">
        <v>0</v>
      </c>
      <c r="W913" s="11">
        <v>0</v>
      </c>
      <c r="X913" s="11">
        <v>0</v>
      </c>
      <c r="Y913" s="11">
        <v>0</v>
      </c>
      <c r="Z913" s="11">
        <v>0</v>
      </c>
      <c r="AA913" s="12" t="s">
        <v>32952</v>
      </c>
      <c r="AB913" s="17" t="str">
        <f t="shared" si="85"/>
        <v>Programme is not compatible with this tool</v>
      </c>
      <c r="AC913" s="17" t="str">
        <f t="shared" si="86"/>
        <v/>
      </c>
      <c r="AD913" s="17">
        <f t="shared" si="87"/>
        <v>6</v>
      </c>
      <c r="AE913" s="17" t="str">
        <f t="shared" si="88"/>
        <v/>
      </c>
      <c r="AF913" s="17" t="str">
        <f t="shared" si="89"/>
        <v/>
      </c>
      <c r="AG913" s="17" t="str" cm="1">
        <f t="array" ref="AG913">IFERROR(IF(J913="Level",INDEX($M913:$S913,AC913+1),INDEX($M913:$S913,AC913)),"")</f>
        <v/>
      </c>
      <c r="AH913" s="17" cm="1">
        <f t="array" ref="AH913">IFERROR(IF(J913="Level",INDEX($M913:$S913,AD913+1),INDEX($M913:$S913,AD913)),"")</f>
        <v>0</v>
      </c>
      <c r="AI913" s="17" t="str" cm="1">
        <f t="array" ref="AI913">IFERROR(INDEX($M913:$S913,AE913),"")</f>
        <v/>
      </c>
      <c r="AJ913" s="17" t="str" cm="1">
        <f t="array" ref="AJ913">IFERROR(INDEX($M913:$S913,AF913),"")</f>
        <v/>
      </c>
      <c r="AK913" s="17" t="str" cm="1">
        <f t="array" ref="AK913">IFERROR(IF(J913="Level",INDEX($T913:$Z913,AC913+1),INDEX($T913:$Z913,AC913)),"")</f>
        <v/>
      </c>
      <c r="AL913" s="17" cm="1">
        <f t="array" ref="AL913">IFERROR(IF(J913="Level",INDEX($T913:$Z913,AD913+1),INDEX($T913:$Z913,AD913)),"")</f>
        <v>0</v>
      </c>
      <c r="AM913" s="17" t="str" cm="1">
        <f t="array" ref="AM913">IFERROR(INDEX($T913:$Z913,AE913),"")</f>
        <v/>
      </c>
      <c r="AN913" s="17" t="str" cm="1">
        <f t="array" ref="AN913">IFERROR(INDEX($T913:$Z913,AF913),"")</f>
        <v/>
      </c>
    </row>
    <row r="914" spans="1:40" ht="25.5" hidden="1" x14ac:dyDescent="0.2">
      <c r="A914" s="17" t="str">
        <f t="shared" si="84"/>
        <v>MPhil Art History and Visual Culture by Practice (Part-Time): PRH4SMLSML12</v>
      </c>
      <c r="B914" s="11" t="s">
        <v>2949</v>
      </c>
      <c r="C914" s="11" t="s">
        <v>32964</v>
      </c>
      <c r="D914" s="11" t="s">
        <v>32649</v>
      </c>
      <c r="E914" s="11" t="s">
        <v>32192</v>
      </c>
      <c r="F914" s="11" t="s">
        <v>76</v>
      </c>
      <c r="G914" s="11" t="s">
        <v>32188</v>
      </c>
      <c r="H914" s="11" t="s">
        <v>72</v>
      </c>
      <c r="I914" s="11">
        <v>0</v>
      </c>
      <c r="J914" s="11" t="s">
        <v>32168</v>
      </c>
      <c r="K914" s="11" t="s">
        <v>32168</v>
      </c>
      <c r="L914" s="11">
        <v>0</v>
      </c>
      <c r="M914" s="11">
        <v>0</v>
      </c>
      <c r="N914" s="11">
        <v>0</v>
      </c>
      <c r="O914" s="11">
        <v>0</v>
      </c>
      <c r="P914" s="11">
        <v>0</v>
      </c>
      <c r="Q914" s="11">
        <v>0</v>
      </c>
      <c r="R914" s="11">
        <v>0</v>
      </c>
      <c r="S914" s="11">
        <v>0</v>
      </c>
      <c r="T914" s="11">
        <v>0</v>
      </c>
      <c r="U914" s="11">
        <v>0</v>
      </c>
      <c r="V914" s="11">
        <v>0</v>
      </c>
      <c r="W914" s="11">
        <v>0</v>
      </c>
      <c r="X914" s="11">
        <v>0</v>
      </c>
      <c r="Y914" s="11">
        <v>0</v>
      </c>
      <c r="Z914" s="11">
        <v>0</v>
      </c>
      <c r="AA914" s="12" t="s">
        <v>32952</v>
      </c>
      <c r="AB914" s="17" t="str">
        <f t="shared" si="85"/>
        <v>Programme is not compatible with this tool</v>
      </c>
      <c r="AC914" s="17" t="str">
        <f t="shared" si="86"/>
        <v/>
      </c>
      <c r="AD914" s="17">
        <f t="shared" si="87"/>
        <v>6</v>
      </c>
      <c r="AE914" s="17" t="str">
        <f t="shared" si="88"/>
        <v/>
      </c>
      <c r="AF914" s="17" t="str">
        <f t="shared" si="89"/>
        <v/>
      </c>
      <c r="AG914" s="17" t="str" cm="1">
        <f t="array" ref="AG914">IFERROR(IF(J914="Level",INDEX($M914:$S914,AC914+1),INDEX($M914:$S914,AC914)),"")</f>
        <v/>
      </c>
      <c r="AH914" s="17" cm="1">
        <f t="array" ref="AH914">IFERROR(IF(J914="Level",INDEX($M914:$S914,AD914+1),INDEX($M914:$S914,AD914)),"")</f>
        <v>0</v>
      </c>
      <c r="AI914" s="17" t="str" cm="1">
        <f t="array" ref="AI914">IFERROR(INDEX($M914:$S914,AE914),"")</f>
        <v/>
      </c>
      <c r="AJ914" s="17" t="str" cm="1">
        <f t="array" ref="AJ914">IFERROR(INDEX($M914:$S914,AF914),"")</f>
        <v/>
      </c>
      <c r="AK914" s="17" t="str" cm="1">
        <f t="array" ref="AK914">IFERROR(IF(J914="Level",INDEX($T914:$Z914,AC914+1),INDEX($T914:$Z914,AC914)),"")</f>
        <v/>
      </c>
      <c r="AL914" s="17" cm="1">
        <f t="array" ref="AL914">IFERROR(IF(J914="Level",INDEX($T914:$Z914,AD914+1),INDEX($T914:$Z914,AD914)),"")</f>
        <v>0</v>
      </c>
      <c r="AM914" s="17" t="str" cm="1">
        <f t="array" ref="AM914">IFERROR(INDEX($T914:$Z914,AE914),"")</f>
        <v/>
      </c>
      <c r="AN914" s="17" t="str" cm="1">
        <f t="array" ref="AN914">IFERROR(INDEX($T914:$Z914,AF914),"")</f>
        <v/>
      </c>
    </row>
    <row r="915" spans="1:40" hidden="1" x14ac:dyDescent="0.2">
      <c r="A915" s="17" t="str">
        <f t="shared" si="84"/>
        <v>PhD Art History and Visual Culture (Part-Time): PRP6HPSVCU01</v>
      </c>
      <c r="B915" s="11" t="s">
        <v>3741</v>
      </c>
      <c r="C915" s="11" t="s">
        <v>32964</v>
      </c>
      <c r="D915" s="11" t="s">
        <v>32253</v>
      </c>
      <c r="E915" s="11" t="s">
        <v>32192</v>
      </c>
      <c r="F915" s="11" t="s">
        <v>76</v>
      </c>
      <c r="G915" s="11" t="s">
        <v>32188</v>
      </c>
      <c r="H915" s="11" t="s">
        <v>72</v>
      </c>
      <c r="I915" s="11">
        <v>0</v>
      </c>
      <c r="J915" s="11" t="s">
        <v>32168</v>
      </c>
      <c r="K915" s="11" t="s">
        <v>32168</v>
      </c>
      <c r="L915" s="11">
        <v>0</v>
      </c>
      <c r="M915" s="11">
        <v>0</v>
      </c>
      <c r="N915" s="11">
        <v>0</v>
      </c>
      <c r="O915" s="11">
        <v>0</v>
      </c>
      <c r="P915" s="11">
        <v>0</v>
      </c>
      <c r="Q915" s="11">
        <v>0</v>
      </c>
      <c r="R915" s="11">
        <v>0</v>
      </c>
      <c r="S915" s="11">
        <v>0</v>
      </c>
      <c r="T915" s="11">
        <v>0</v>
      </c>
      <c r="U915" s="11">
        <v>0</v>
      </c>
      <c r="V915" s="11">
        <v>0</v>
      </c>
      <c r="W915" s="11">
        <v>0</v>
      </c>
      <c r="X915" s="11">
        <v>0</v>
      </c>
      <c r="Y915" s="11">
        <v>0</v>
      </c>
      <c r="Z915" s="11">
        <v>0</v>
      </c>
      <c r="AA915" s="12" t="s">
        <v>32952</v>
      </c>
      <c r="AB915" s="17" t="str">
        <f t="shared" si="85"/>
        <v>Programme is not compatible with this tool</v>
      </c>
      <c r="AC915" s="17" t="str">
        <f t="shared" si="86"/>
        <v/>
      </c>
      <c r="AD915" s="17">
        <f t="shared" si="87"/>
        <v>6</v>
      </c>
      <c r="AE915" s="17" t="str">
        <f t="shared" si="88"/>
        <v/>
      </c>
      <c r="AF915" s="17" t="str">
        <f t="shared" si="89"/>
        <v/>
      </c>
      <c r="AG915" s="17" t="str" cm="1">
        <f t="array" ref="AG915">IFERROR(IF(J915="Level",INDEX($M915:$S915,AC915+1),INDEX($M915:$S915,AC915)),"")</f>
        <v/>
      </c>
      <c r="AH915" s="17" cm="1">
        <f t="array" ref="AH915">IFERROR(IF(J915="Level",INDEX($M915:$S915,AD915+1),INDEX($M915:$S915,AD915)),"")</f>
        <v>0</v>
      </c>
      <c r="AI915" s="17" t="str" cm="1">
        <f t="array" ref="AI915">IFERROR(INDEX($M915:$S915,AE915),"")</f>
        <v/>
      </c>
      <c r="AJ915" s="17" t="str" cm="1">
        <f t="array" ref="AJ915">IFERROR(INDEX($M915:$S915,AF915),"")</f>
        <v/>
      </c>
      <c r="AK915" s="17" t="str" cm="1">
        <f t="array" ref="AK915">IFERROR(IF(J915="Level",INDEX($T915:$Z915,AC915+1),INDEX($T915:$Z915,AC915)),"")</f>
        <v/>
      </c>
      <c r="AL915" s="17" cm="1">
        <f t="array" ref="AL915">IFERROR(IF(J915="Level",INDEX($T915:$Z915,AD915+1),INDEX($T915:$Z915,AD915)),"")</f>
        <v>0</v>
      </c>
      <c r="AM915" s="17" t="str" cm="1">
        <f t="array" ref="AM915">IFERROR(INDEX($T915:$Z915,AE915),"")</f>
        <v/>
      </c>
      <c r="AN915" s="17" t="str" cm="1">
        <f t="array" ref="AN915">IFERROR(INDEX($T915:$Z915,AF915),"")</f>
        <v/>
      </c>
    </row>
    <row r="916" spans="1:40" ht="25.5" hidden="1" x14ac:dyDescent="0.2">
      <c r="A916" s="17" t="str">
        <f t="shared" si="84"/>
        <v>PhD Art History and Visual Culture by Practice (Part-Time): PRP6SMLSML15</v>
      </c>
      <c r="B916" s="11" t="s">
        <v>3857</v>
      </c>
      <c r="C916" s="11" t="s">
        <v>32964</v>
      </c>
      <c r="D916" s="11" t="s">
        <v>32248</v>
      </c>
      <c r="E916" s="11" t="s">
        <v>32192</v>
      </c>
      <c r="F916" s="11" t="s">
        <v>76</v>
      </c>
      <c r="G916" s="11" t="s">
        <v>32188</v>
      </c>
      <c r="H916" s="11" t="s">
        <v>72</v>
      </c>
      <c r="I916" s="11">
        <v>0</v>
      </c>
      <c r="J916" s="11" t="s">
        <v>32168</v>
      </c>
      <c r="K916" s="11" t="s">
        <v>32168</v>
      </c>
      <c r="L916" s="11">
        <v>0</v>
      </c>
      <c r="M916" s="11">
        <v>0</v>
      </c>
      <c r="N916" s="11">
        <v>0</v>
      </c>
      <c r="O916" s="11">
        <v>0</v>
      </c>
      <c r="P916" s="11">
        <v>0</v>
      </c>
      <c r="Q916" s="11">
        <v>0</v>
      </c>
      <c r="R916" s="11">
        <v>0</v>
      </c>
      <c r="S916" s="11">
        <v>0</v>
      </c>
      <c r="T916" s="11">
        <v>0</v>
      </c>
      <c r="U916" s="11">
        <v>0</v>
      </c>
      <c r="V916" s="11">
        <v>0</v>
      </c>
      <c r="W916" s="11">
        <v>0</v>
      </c>
      <c r="X916" s="11">
        <v>0</v>
      </c>
      <c r="Y916" s="11">
        <v>0</v>
      </c>
      <c r="Z916" s="11">
        <v>0</v>
      </c>
      <c r="AA916" s="12" t="s">
        <v>32952</v>
      </c>
      <c r="AB916" s="17" t="str">
        <f t="shared" si="85"/>
        <v>Programme is not compatible with this tool</v>
      </c>
      <c r="AC916" s="17" t="str">
        <f t="shared" si="86"/>
        <v/>
      </c>
      <c r="AD916" s="17">
        <f t="shared" si="87"/>
        <v>6</v>
      </c>
      <c r="AE916" s="17" t="str">
        <f t="shared" si="88"/>
        <v/>
      </c>
      <c r="AF916" s="17" t="str">
        <f t="shared" si="89"/>
        <v/>
      </c>
      <c r="AG916" s="17" t="str" cm="1">
        <f t="array" ref="AG916">IFERROR(IF(J916="Level",INDEX($M916:$S916,AC916+1),INDEX($M916:$S916,AC916)),"")</f>
        <v/>
      </c>
      <c r="AH916" s="17" cm="1">
        <f t="array" ref="AH916">IFERROR(IF(J916="Level",INDEX($M916:$S916,AD916+1),INDEX($M916:$S916,AD916)),"")</f>
        <v>0</v>
      </c>
      <c r="AI916" s="17" t="str" cm="1">
        <f t="array" ref="AI916">IFERROR(INDEX($M916:$S916,AE916),"")</f>
        <v/>
      </c>
      <c r="AJ916" s="17" t="str" cm="1">
        <f t="array" ref="AJ916">IFERROR(INDEX($M916:$S916,AF916),"")</f>
        <v/>
      </c>
      <c r="AK916" s="17" t="str" cm="1">
        <f t="array" ref="AK916">IFERROR(IF(J916="Level",INDEX($T916:$Z916,AC916+1),INDEX($T916:$Z916,AC916)),"")</f>
        <v/>
      </c>
      <c r="AL916" s="17" cm="1">
        <f t="array" ref="AL916">IFERROR(IF(J916="Level",INDEX($T916:$Z916,AD916+1),INDEX($T916:$Z916,AD916)),"")</f>
        <v>0</v>
      </c>
      <c r="AM916" s="17" t="str" cm="1">
        <f t="array" ref="AM916">IFERROR(INDEX($T916:$Z916,AE916),"")</f>
        <v/>
      </c>
      <c r="AN916" s="17" t="str" cm="1">
        <f t="array" ref="AN916">IFERROR(INDEX($T916:$Z916,AF916),"")</f>
        <v/>
      </c>
    </row>
    <row r="917" spans="1:40" hidden="1" x14ac:dyDescent="0.2">
      <c r="A917" s="17" t="str">
        <f t="shared" si="84"/>
        <v>MPhil Anthropology (Part-Time): PRH4HPSHPS15</v>
      </c>
      <c r="B917" s="11" t="s">
        <v>2878</v>
      </c>
      <c r="C917" s="11" t="s">
        <v>32964</v>
      </c>
      <c r="D917" s="11" t="s">
        <v>32667</v>
      </c>
      <c r="E917" s="11" t="s">
        <v>237</v>
      </c>
      <c r="F917" s="11" t="s">
        <v>76</v>
      </c>
      <c r="G917" s="11" t="s">
        <v>32188</v>
      </c>
      <c r="H917" s="11" t="s">
        <v>72</v>
      </c>
      <c r="I917" s="11">
        <v>0</v>
      </c>
      <c r="J917" s="11" t="s">
        <v>32168</v>
      </c>
      <c r="K917" s="11" t="s">
        <v>32168</v>
      </c>
      <c r="L917" s="11">
        <v>0</v>
      </c>
      <c r="M917" s="11">
        <v>0</v>
      </c>
      <c r="N917" s="11">
        <v>0</v>
      </c>
      <c r="O917" s="11">
        <v>0</v>
      </c>
      <c r="P917" s="11">
        <v>0</v>
      </c>
      <c r="Q917" s="11">
        <v>0</v>
      </c>
      <c r="R917" s="11">
        <v>0</v>
      </c>
      <c r="S917" s="11">
        <v>0</v>
      </c>
      <c r="T917" s="11">
        <v>0</v>
      </c>
      <c r="U917" s="11">
        <v>0</v>
      </c>
      <c r="V917" s="11">
        <v>0</v>
      </c>
      <c r="W917" s="11">
        <v>0</v>
      </c>
      <c r="X917" s="11">
        <v>0</v>
      </c>
      <c r="Y917" s="11">
        <v>0</v>
      </c>
      <c r="Z917" s="11">
        <v>0</v>
      </c>
      <c r="AA917" s="12" t="s">
        <v>32952</v>
      </c>
      <c r="AB917" s="17" t="str">
        <f t="shared" si="85"/>
        <v>Programme is not compatible with this tool</v>
      </c>
      <c r="AC917" s="17" t="str">
        <f t="shared" si="86"/>
        <v/>
      </c>
      <c r="AD917" s="17">
        <f t="shared" si="87"/>
        <v>6</v>
      </c>
      <c r="AE917" s="17" t="str">
        <f t="shared" si="88"/>
        <v/>
      </c>
      <c r="AF917" s="17" t="str">
        <f t="shared" si="89"/>
        <v/>
      </c>
      <c r="AG917" s="17" t="str" cm="1">
        <f t="array" ref="AG917">IFERROR(IF(J917="Level",INDEX($M917:$S917,AC917+1),INDEX($M917:$S917,AC917)),"")</f>
        <v/>
      </c>
      <c r="AH917" s="17" cm="1">
        <f t="array" ref="AH917">IFERROR(IF(J917="Level",INDEX($M917:$S917,AD917+1),INDEX($M917:$S917,AD917)),"")</f>
        <v>0</v>
      </c>
      <c r="AI917" s="17" t="str" cm="1">
        <f t="array" ref="AI917">IFERROR(INDEX($M917:$S917,AE917),"")</f>
        <v/>
      </c>
      <c r="AJ917" s="17" t="str" cm="1">
        <f t="array" ref="AJ917">IFERROR(INDEX($M917:$S917,AF917),"")</f>
        <v/>
      </c>
      <c r="AK917" s="17" t="str" cm="1">
        <f t="array" ref="AK917">IFERROR(IF(J917="Level",INDEX($T917:$Z917,AC917+1),INDEX($T917:$Z917,AC917)),"")</f>
        <v/>
      </c>
      <c r="AL917" s="17" cm="1">
        <f t="array" ref="AL917">IFERROR(IF(J917="Level",INDEX($T917:$Z917,AD917+1),INDEX($T917:$Z917,AD917)),"")</f>
        <v>0</v>
      </c>
      <c r="AM917" s="17" t="str" cm="1">
        <f t="array" ref="AM917">IFERROR(INDEX($T917:$Z917,AE917),"")</f>
        <v/>
      </c>
      <c r="AN917" s="17" t="str" cm="1">
        <f t="array" ref="AN917">IFERROR(INDEX($T917:$Z917,AF917),"")</f>
        <v/>
      </c>
    </row>
    <row r="918" spans="1:40" hidden="1" x14ac:dyDescent="0.2">
      <c r="A918" s="17" t="str">
        <f t="shared" si="84"/>
        <v>MPhil Anthrozoology (Part-Time): PRH4HPSHPS24</v>
      </c>
      <c r="B918" s="11" t="s">
        <v>2886</v>
      </c>
      <c r="C918" s="11" t="s">
        <v>32964</v>
      </c>
      <c r="D918" s="11" t="s">
        <v>32664</v>
      </c>
      <c r="E918" s="11" t="s">
        <v>237</v>
      </c>
      <c r="F918" s="11" t="s">
        <v>76</v>
      </c>
      <c r="G918" s="11" t="s">
        <v>32188</v>
      </c>
      <c r="H918" s="11" t="s">
        <v>72</v>
      </c>
      <c r="I918" s="11">
        <v>0</v>
      </c>
      <c r="J918" s="11" t="s">
        <v>32168</v>
      </c>
      <c r="K918" s="11" t="s">
        <v>32168</v>
      </c>
      <c r="L918" s="11">
        <v>0</v>
      </c>
      <c r="M918" s="11">
        <v>0</v>
      </c>
      <c r="N918" s="11">
        <v>0</v>
      </c>
      <c r="O918" s="11">
        <v>0</v>
      </c>
      <c r="P918" s="11">
        <v>0</v>
      </c>
      <c r="Q918" s="11">
        <v>0</v>
      </c>
      <c r="R918" s="11">
        <v>0</v>
      </c>
      <c r="S918" s="11">
        <v>0</v>
      </c>
      <c r="T918" s="11">
        <v>0</v>
      </c>
      <c r="U918" s="11">
        <v>0</v>
      </c>
      <c r="V918" s="11">
        <v>0</v>
      </c>
      <c r="W918" s="11">
        <v>0</v>
      </c>
      <c r="X918" s="11">
        <v>0</v>
      </c>
      <c r="Y918" s="11">
        <v>0</v>
      </c>
      <c r="Z918" s="11">
        <v>0</v>
      </c>
      <c r="AA918" s="12" t="s">
        <v>32952</v>
      </c>
      <c r="AB918" s="17" t="str">
        <f t="shared" si="85"/>
        <v>Programme is not compatible with this tool</v>
      </c>
      <c r="AC918" s="17" t="str">
        <f t="shared" si="86"/>
        <v/>
      </c>
      <c r="AD918" s="17">
        <f t="shared" si="87"/>
        <v>6</v>
      </c>
      <c r="AE918" s="17" t="str">
        <f t="shared" si="88"/>
        <v/>
      </c>
      <c r="AF918" s="17" t="str">
        <f t="shared" si="89"/>
        <v/>
      </c>
      <c r="AG918" s="17" t="str" cm="1">
        <f t="array" ref="AG918">IFERROR(IF(J918="Level",INDEX($M918:$S918,AC918+1),INDEX($M918:$S918,AC918)),"")</f>
        <v/>
      </c>
      <c r="AH918" s="17" cm="1">
        <f t="array" ref="AH918">IFERROR(IF(J918="Level",INDEX($M918:$S918,AD918+1),INDEX($M918:$S918,AD918)),"")</f>
        <v>0</v>
      </c>
      <c r="AI918" s="17" t="str" cm="1">
        <f t="array" ref="AI918">IFERROR(INDEX($M918:$S918,AE918),"")</f>
        <v/>
      </c>
      <c r="AJ918" s="17" t="str" cm="1">
        <f t="array" ref="AJ918">IFERROR(INDEX($M918:$S918,AF918),"")</f>
        <v/>
      </c>
      <c r="AK918" s="17" t="str" cm="1">
        <f t="array" ref="AK918">IFERROR(IF(J918="Level",INDEX($T918:$Z918,AC918+1),INDEX($T918:$Z918,AC918)),"")</f>
        <v/>
      </c>
      <c r="AL918" s="17" cm="1">
        <f t="array" ref="AL918">IFERROR(IF(J918="Level",INDEX($T918:$Z918,AD918+1),INDEX($T918:$Z918,AD918)),"")</f>
        <v>0</v>
      </c>
      <c r="AM918" s="17" t="str" cm="1">
        <f t="array" ref="AM918">IFERROR(INDEX($T918:$Z918,AE918),"")</f>
        <v/>
      </c>
      <c r="AN918" s="17" t="str" cm="1">
        <f t="array" ref="AN918">IFERROR(INDEX($T918:$Z918,AF918),"")</f>
        <v/>
      </c>
    </row>
    <row r="919" spans="1:40" hidden="1" x14ac:dyDescent="0.2">
      <c r="A919" s="17" t="str">
        <f t="shared" si="84"/>
        <v>MAbyRes Anthropology (Part-Time): PRM4HPSHPS05</v>
      </c>
      <c r="B919" s="11" t="s">
        <v>2420</v>
      </c>
      <c r="C919" s="11" t="s">
        <v>32964</v>
      </c>
      <c r="D919" s="11" t="s">
        <v>2421</v>
      </c>
      <c r="E919" s="11" t="s">
        <v>237</v>
      </c>
      <c r="F919" s="11" t="s">
        <v>76</v>
      </c>
      <c r="G919" s="11" t="s">
        <v>32188</v>
      </c>
      <c r="H919" s="11" t="s">
        <v>72</v>
      </c>
      <c r="I919" s="11">
        <v>0</v>
      </c>
      <c r="J919" s="11" t="s">
        <v>32168</v>
      </c>
      <c r="K919" s="11" t="s">
        <v>32168</v>
      </c>
      <c r="L919" s="11">
        <v>0</v>
      </c>
      <c r="M919" s="11">
        <v>0</v>
      </c>
      <c r="N919" s="11">
        <v>0</v>
      </c>
      <c r="O919" s="11">
        <v>0</v>
      </c>
      <c r="P919" s="11">
        <v>0</v>
      </c>
      <c r="Q919" s="11">
        <v>0</v>
      </c>
      <c r="R919" s="11">
        <v>0</v>
      </c>
      <c r="S919" s="11">
        <v>0</v>
      </c>
      <c r="T919" s="11">
        <v>0</v>
      </c>
      <c r="U919" s="11">
        <v>0</v>
      </c>
      <c r="V919" s="11">
        <v>0</v>
      </c>
      <c r="W919" s="11">
        <v>0</v>
      </c>
      <c r="X919" s="11">
        <v>0</v>
      </c>
      <c r="Y919" s="11">
        <v>0</v>
      </c>
      <c r="Z919" s="11">
        <v>0</v>
      </c>
      <c r="AA919" s="12" t="s">
        <v>32952</v>
      </c>
      <c r="AB919" s="17" t="str">
        <f t="shared" si="85"/>
        <v>Programme is not compatible with this tool</v>
      </c>
      <c r="AC919" s="17" t="str">
        <f t="shared" si="86"/>
        <v/>
      </c>
      <c r="AD919" s="17">
        <f t="shared" si="87"/>
        <v>6</v>
      </c>
      <c r="AE919" s="17" t="str">
        <f t="shared" si="88"/>
        <v/>
      </c>
      <c r="AF919" s="17" t="str">
        <f t="shared" si="89"/>
        <v/>
      </c>
      <c r="AG919" s="17" t="str" cm="1">
        <f t="array" ref="AG919">IFERROR(IF(J919="Level",INDEX($M919:$S919,AC919+1),INDEX($M919:$S919,AC919)),"")</f>
        <v/>
      </c>
      <c r="AH919" s="17" cm="1">
        <f t="array" ref="AH919">IFERROR(IF(J919="Level",INDEX($M919:$S919,AD919+1),INDEX($M919:$S919,AD919)),"")</f>
        <v>0</v>
      </c>
      <c r="AI919" s="17" t="str" cm="1">
        <f t="array" ref="AI919">IFERROR(INDEX($M919:$S919,AE919),"")</f>
        <v/>
      </c>
      <c r="AJ919" s="17" t="str" cm="1">
        <f t="array" ref="AJ919">IFERROR(INDEX($M919:$S919,AF919),"")</f>
        <v/>
      </c>
      <c r="AK919" s="17" t="str" cm="1">
        <f t="array" ref="AK919">IFERROR(IF(J919="Level",INDEX($T919:$Z919,AC919+1),INDEX($T919:$Z919,AC919)),"")</f>
        <v/>
      </c>
      <c r="AL919" s="17" cm="1">
        <f t="array" ref="AL919">IFERROR(IF(J919="Level",INDEX($T919:$Z919,AD919+1),INDEX($T919:$Z919,AD919)),"")</f>
        <v>0</v>
      </c>
      <c r="AM919" s="17" t="str" cm="1">
        <f t="array" ref="AM919">IFERROR(INDEX($T919:$Z919,AE919),"")</f>
        <v/>
      </c>
      <c r="AN919" s="17" t="str" cm="1">
        <f t="array" ref="AN919">IFERROR(INDEX($T919:$Z919,AF919),"")</f>
        <v/>
      </c>
    </row>
    <row r="920" spans="1:40" hidden="1" x14ac:dyDescent="0.2">
      <c r="A920" s="17" t="str">
        <f t="shared" si="84"/>
        <v>PhD Anthropology (Part-Time): PRP6HPSHPS15</v>
      </c>
      <c r="B920" s="11" t="s">
        <v>3697</v>
      </c>
      <c r="C920" s="11" t="s">
        <v>32964</v>
      </c>
      <c r="D920" s="11" t="s">
        <v>3698</v>
      </c>
      <c r="E920" s="11" t="s">
        <v>237</v>
      </c>
      <c r="F920" s="11" t="s">
        <v>76</v>
      </c>
      <c r="G920" s="11" t="s">
        <v>32188</v>
      </c>
      <c r="H920" s="11" t="s">
        <v>72</v>
      </c>
      <c r="I920" s="11">
        <v>0</v>
      </c>
      <c r="J920" s="11" t="s">
        <v>32168</v>
      </c>
      <c r="K920" s="11" t="s">
        <v>32168</v>
      </c>
      <c r="L920" s="11">
        <v>0</v>
      </c>
      <c r="M920" s="11">
        <v>0</v>
      </c>
      <c r="N920" s="11">
        <v>0</v>
      </c>
      <c r="O920" s="11">
        <v>0</v>
      </c>
      <c r="P920" s="11">
        <v>0</v>
      </c>
      <c r="Q920" s="11">
        <v>0</v>
      </c>
      <c r="R920" s="11">
        <v>0</v>
      </c>
      <c r="S920" s="11">
        <v>0</v>
      </c>
      <c r="T920" s="11">
        <v>0</v>
      </c>
      <c r="U920" s="11">
        <v>0</v>
      </c>
      <c r="V920" s="11">
        <v>0</v>
      </c>
      <c r="W920" s="11">
        <v>0</v>
      </c>
      <c r="X920" s="11">
        <v>0</v>
      </c>
      <c r="Y920" s="11">
        <v>0</v>
      </c>
      <c r="Z920" s="11">
        <v>0</v>
      </c>
      <c r="AA920" s="12" t="s">
        <v>32952</v>
      </c>
      <c r="AB920" s="17" t="str">
        <f t="shared" si="85"/>
        <v>Programme is not compatible with this tool</v>
      </c>
      <c r="AC920" s="17" t="str">
        <f t="shared" si="86"/>
        <v/>
      </c>
      <c r="AD920" s="17">
        <f t="shared" si="87"/>
        <v>6</v>
      </c>
      <c r="AE920" s="17" t="str">
        <f t="shared" si="88"/>
        <v/>
      </c>
      <c r="AF920" s="17" t="str">
        <f t="shared" si="89"/>
        <v/>
      </c>
      <c r="AG920" s="17" t="str" cm="1">
        <f t="array" ref="AG920">IFERROR(IF(J920="Level",INDEX($M920:$S920,AC920+1),INDEX($M920:$S920,AC920)),"")</f>
        <v/>
      </c>
      <c r="AH920" s="17" cm="1">
        <f t="array" ref="AH920">IFERROR(IF(J920="Level",INDEX($M920:$S920,AD920+1),INDEX($M920:$S920,AD920)),"")</f>
        <v>0</v>
      </c>
      <c r="AI920" s="17" t="str" cm="1">
        <f t="array" ref="AI920">IFERROR(INDEX($M920:$S920,AE920),"")</f>
        <v/>
      </c>
      <c r="AJ920" s="17" t="str" cm="1">
        <f t="array" ref="AJ920">IFERROR(INDEX($M920:$S920,AF920),"")</f>
        <v/>
      </c>
      <c r="AK920" s="17" t="str" cm="1">
        <f t="array" ref="AK920">IFERROR(IF(J920="Level",INDEX($T920:$Z920,AC920+1),INDEX($T920:$Z920,AC920)),"")</f>
        <v/>
      </c>
      <c r="AL920" s="17" cm="1">
        <f t="array" ref="AL920">IFERROR(IF(J920="Level",INDEX($T920:$Z920,AD920+1),INDEX($T920:$Z920,AD920)),"")</f>
        <v>0</v>
      </c>
      <c r="AM920" s="17" t="str" cm="1">
        <f t="array" ref="AM920">IFERROR(INDEX($T920:$Z920,AE920),"")</f>
        <v/>
      </c>
      <c r="AN920" s="17" t="str" cm="1">
        <f t="array" ref="AN920">IFERROR(INDEX($T920:$Z920,AF920),"")</f>
        <v/>
      </c>
    </row>
    <row r="921" spans="1:40" hidden="1" x14ac:dyDescent="0.2">
      <c r="A921" s="17" t="str">
        <f t="shared" si="84"/>
        <v>PhD Anthrozoology (Part-Time): PRP6HPSHPS24</v>
      </c>
      <c r="B921" s="11" t="s">
        <v>3711</v>
      </c>
      <c r="C921" s="11" t="s">
        <v>32964</v>
      </c>
      <c r="D921" s="11" t="s">
        <v>3712</v>
      </c>
      <c r="E921" s="11" t="s">
        <v>237</v>
      </c>
      <c r="F921" s="11" t="s">
        <v>76</v>
      </c>
      <c r="G921" s="11" t="s">
        <v>32188</v>
      </c>
      <c r="H921" s="11" t="s">
        <v>72</v>
      </c>
      <c r="I921" s="11">
        <v>0</v>
      </c>
      <c r="J921" s="11" t="s">
        <v>32168</v>
      </c>
      <c r="K921" s="11" t="s">
        <v>32168</v>
      </c>
      <c r="L921" s="11">
        <v>0</v>
      </c>
      <c r="M921" s="11">
        <v>0</v>
      </c>
      <c r="N921" s="11">
        <v>0</v>
      </c>
      <c r="O921" s="11">
        <v>0</v>
      </c>
      <c r="P921" s="11">
        <v>0</v>
      </c>
      <c r="Q921" s="11">
        <v>0</v>
      </c>
      <c r="R921" s="11">
        <v>0</v>
      </c>
      <c r="S921" s="11">
        <v>0</v>
      </c>
      <c r="T921" s="11">
        <v>0</v>
      </c>
      <c r="U921" s="11">
        <v>0</v>
      </c>
      <c r="V921" s="11">
        <v>0</v>
      </c>
      <c r="W921" s="11">
        <v>0</v>
      </c>
      <c r="X921" s="11">
        <v>0</v>
      </c>
      <c r="Y921" s="11">
        <v>0</v>
      </c>
      <c r="Z921" s="11">
        <v>0</v>
      </c>
      <c r="AA921" s="12" t="s">
        <v>32952</v>
      </c>
      <c r="AB921" s="17" t="str">
        <f t="shared" si="85"/>
        <v>Programme is not compatible with this tool</v>
      </c>
      <c r="AC921" s="17" t="str">
        <f t="shared" si="86"/>
        <v/>
      </c>
      <c r="AD921" s="17">
        <f t="shared" si="87"/>
        <v>6</v>
      </c>
      <c r="AE921" s="17" t="str">
        <f t="shared" si="88"/>
        <v/>
      </c>
      <c r="AF921" s="17" t="str">
        <f t="shared" si="89"/>
        <v/>
      </c>
      <c r="AG921" s="17" t="str" cm="1">
        <f t="array" ref="AG921">IFERROR(IF(J921="Level",INDEX($M921:$S921,AC921+1),INDEX($M921:$S921,AC921)),"")</f>
        <v/>
      </c>
      <c r="AH921" s="17" cm="1">
        <f t="array" ref="AH921">IFERROR(IF(J921="Level",INDEX($M921:$S921,AD921+1),INDEX($M921:$S921,AD921)),"")</f>
        <v>0</v>
      </c>
      <c r="AI921" s="17" t="str" cm="1">
        <f t="array" ref="AI921">IFERROR(INDEX($M921:$S921,AE921),"")</f>
        <v/>
      </c>
      <c r="AJ921" s="17" t="str" cm="1">
        <f t="array" ref="AJ921">IFERROR(INDEX($M921:$S921,AF921),"")</f>
        <v/>
      </c>
      <c r="AK921" s="17" t="str" cm="1">
        <f t="array" ref="AK921">IFERROR(IF(J921="Level",INDEX($T921:$Z921,AC921+1),INDEX($T921:$Z921,AC921)),"")</f>
        <v/>
      </c>
      <c r="AL921" s="17" cm="1">
        <f t="array" ref="AL921">IFERROR(IF(J921="Level",INDEX($T921:$Z921,AD921+1),INDEX($T921:$Z921,AD921)),"")</f>
        <v>0</v>
      </c>
      <c r="AM921" s="17" t="str" cm="1">
        <f t="array" ref="AM921">IFERROR(INDEX($T921:$Z921,AE921),"")</f>
        <v/>
      </c>
      <c r="AN921" s="17" t="str" cm="1">
        <f t="array" ref="AN921">IFERROR(INDEX($T921:$Z921,AF921),"")</f>
        <v/>
      </c>
    </row>
    <row r="922" spans="1:40" hidden="1" x14ac:dyDescent="0.2">
      <c r="A922" s="17" t="str">
        <f t="shared" si="84"/>
        <v>MPhilbyPub Archaeology (Part-Time): PRH1GOAGOA01</v>
      </c>
      <c r="B922" s="11" t="s">
        <v>2959</v>
      </c>
      <c r="C922" s="11" t="s">
        <v>32964</v>
      </c>
      <c r="D922" s="11" t="s">
        <v>2960</v>
      </c>
      <c r="E922" s="11" t="s">
        <v>209</v>
      </c>
      <c r="F922" s="11" t="s">
        <v>76</v>
      </c>
      <c r="G922" s="11" t="s">
        <v>32188</v>
      </c>
      <c r="H922" s="11" t="s">
        <v>72</v>
      </c>
      <c r="I922" s="11">
        <v>0</v>
      </c>
      <c r="J922" s="11" t="s">
        <v>32168</v>
      </c>
      <c r="K922" s="11" t="s">
        <v>32168</v>
      </c>
      <c r="L922" s="11">
        <v>0</v>
      </c>
      <c r="M922" s="11">
        <v>0</v>
      </c>
      <c r="N922" s="11">
        <v>0</v>
      </c>
      <c r="O922" s="11">
        <v>0</v>
      </c>
      <c r="P922" s="11">
        <v>0</v>
      </c>
      <c r="Q922" s="11">
        <v>0</v>
      </c>
      <c r="R922" s="11">
        <v>0</v>
      </c>
      <c r="S922" s="11">
        <v>0</v>
      </c>
      <c r="T922" s="11">
        <v>0</v>
      </c>
      <c r="U922" s="11">
        <v>0</v>
      </c>
      <c r="V922" s="11">
        <v>0</v>
      </c>
      <c r="W922" s="11">
        <v>0</v>
      </c>
      <c r="X922" s="11">
        <v>0</v>
      </c>
      <c r="Y922" s="11">
        <v>0</v>
      </c>
      <c r="Z922" s="11">
        <v>0</v>
      </c>
      <c r="AA922" s="12" t="s">
        <v>32952</v>
      </c>
      <c r="AB922" s="17" t="str">
        <f t="shared" si="85"/>
        <v>Programme is not compatible with this tool</v>
      </c>
      <c r="AC922" s="17" t="str">
        <f t="shared" si="86"/>
        <v/>
      </c>
      <c r="AD922" s="17">
        <f t="shared" si="87"/>
        <v>6</v>
      </c>
      <c r="AE922" s="17" t="str">
        <f t="shared" si="88"/>
        <v/>
      </c>
      <c r="AF922" s="17" t="str">
        <f t="shared" si="89"/>
        <v/>
      </c>
      <c r="AG922" s="17" t="str" cm="1">
        <f t="array" ref="AG922">IFERROR(IF(J922="Level",INDEX($M922:$S922,AC922+1),INDEX($M922:$S922,AC922)),"")</f>
        <v/>
      </c>
      <c r="AH922" s="17" cm="1">
        <f t="array" ref="AH922">IFERROR(IF(J922="Level",INDEX($M922:$S922,AD922+1),INDEX($M922:$S922,AD922)),"")</f>
        <v>0</v>
      </c>
      <c r="AI922" s="17" t="str" cm="1">
        <f t="array" ref="AI922">IFERROR(INDEX($M922:$S922,AE922),"")</f>
        <v/>
      </c>
      <c r="AJ922" s="17" t="str" cm="1">
        <f t="array" ref="AJ922">IFERROR(INDEX($M922:$S922,AF922),"")</f>
        <v/>
      </c>
      <c r="AK922" s="17" t="str" cm="1">
        <f t="array" ref="AK922">IFERROR(IF(J922="Level",INDEX($T922:$Z922,AC922+1),INDEX($T922:$Z922,AC922)),"")</f>
        <v/>
      </c>
      <c r="AL922" s="17" cm="1">
        <f t="array" ref="AL922">IFERROR(IF(J922="Level",INDEX($T922:$Z922,AD922+1),INDEX($T922:$Z922,AD922)),"")</f>
        <v>0</v>
      </c>
      <c r="AM922" s="17" t="str" cm="1">
        <f t="array" ref="AM922">IFERROR(INDEX($T922:$Z922,AE922),"")</f>
        <v/>
      </c>
      <c r="AN922" s="17" t="str" cm="1">
        <f t="array" ref="AN922">IFERROR(INDEX($T922:$Z922,AF922),"")</f>
        <v/>
      </c>
    </row>
    <row r="923" spans="1:40" hidden="1" x14ac:dyDescent="0.2">
      <c r="A923" s="17" t="str">
        <f t="shared" si="84"/>
        <v>MPhil Archaeology (Part-Time): PRH4GOAGOA01</v>
      </c>
      <c r="B923" s="11" t="s">
        <v>2854</v>
      </c>
      <c r="C923" s="11" t="s">
        <v>32964</v>
      </c>
      <c r="D923" s="11" t="s">
        <v>32659</v>
      </c>
      <c r="E923" s="11" t="s">
        <v>209</v>
      </c>
      <c r="F923" s="11" t="s">
        <v>76</v>
      </c>
      <c r="G923" s="11" t="s">
        <v>32188</v>
      </c>
      <c r="H923" s="11" t="s">
        <v>72</v>
      </c>
      <c r="I923" s="11">
        <v>0</v>
      </c>
      <c r="J923" s="11" t="s">
        <v>32168</v>
      </c>
      <c r="K923" s="11" t="s">
        <v>32168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  <c r="Q923" s="11">
        <v>0</v>
      </c>
      <c r="R923" s="11">
        <v>0</v>
      </c>
      <c r="S923" s="11">
        <v>0</v>
      </c>
      <c r="T923" s="11">
        <v>0</v>
      </c>
      <c r="U923" s="11">
        <v>0</v>
      </c>
      <c r="V923" s="11">
        <v>0</v>
      </c>
      <c r="W923" s="11">
        <v>0</v>
      </c>
      <c r="X923" s="11">
        <v>0</v>
      </c>
      <c r="Y923" s="11">
        <v>0</v>
      </c>
      <c r="Z923" s="11">
        <v>0</v>
      </c>
      <c r="AA923" s="12" t="s">
        <v>32952</v>
      </c>
      <c r="AB923" s="17" t="str">
        <f t="shared" si="85"/>
        <v>Programme is not compatible with this tool</v>
      </c>
      <c r="AC923" s="17" t="str">
        <f t="shared" si="86"/>
        <v/>
      </c>
      <c r="AD923" s="17">
        <f t="shared" si="87"/>
        <v>6</v>
      </c>
      <c r="AE923" s="17" t="str">
        <f t="shared" si="88"/>
        <v/>
      </c>
      <c r="AF923" s="17" t="str">
        <f t="shared" si="89"/>
        <v/>
      </c>
      <c r="AG923" s="17" t="str" cm="1">
        <f t="array" ref="AG923">IFERROR(IF(J923="Level",INDEX($M923:$S923,AC923+1),INDEX($M923:$S923,AC923)),"")</f>
        <v/>
      </c>
      <c r="AH923" s="17" cm="1">
        <f t="array" ref="AH923">IFERROR(IF(J923="Level",INDEX($M923:$S923,AD923+1),INDEX($M923:$S923,AD923)),"")</f>
        <v>0</v>
      </c>
      <c r="AI923" s="17" t="str" cm="1">
        <f t="array" ref="AI923">IFERROR(INDEX($M923:$S923,AE923),"")</f>
        <v/>
      </c>
      <c r="AJ923" s="17" t="str" cm="1">
        <f t="array" ref="AJ923">IFERROR(INDEX($M923:$S923,AF923),"")</f>
        <v/>
      </c>
      <c r="AK923" s="17" t="str" cm="1">
        <f t="array" ref="AK923">IFERROR(IF(J923="Level",INDEX($T923:$Z923,AC923+1),INDEX($T923:$Z923,AC923)),"")</f>
        <v/>
      </c>
      <c r="AL923" s="17" cm="1">
        <f t="array" ref="AL923">IFERROR(IF(J923="Level",INDEX($T923:$Z923,AD923+1),INDEX($T923:$Z923,AD923)),"")</f>
        <v>0</v>
      </c>
      <c r="AM923" s="17" t="str" cm="1">
        <f t="array" ref="AM923">IFERROR(INDEX($T923:$Z923,AE923),"")</f>
        <v/>
      </c>
      <c r="AN923" s="17" t="str" cm="1">
        <f t="array" ref="AN923">IFERROR(INDEX($T923:$Z923,AF923),"")</f>
        <v/>
      </c>
    </row>
    <row r="924" spans="1:40" hidden="1" x14ac:dyDescent="0.2">
      <c r="A924" s="17" t="str">
        <f t="shared" si="84"/>
        <v>MAbyRes Archaeology (Part-Time): PRM4HPSHPS11</v>
      </c>
      <c r="B924" s="11" t="s">
        <v>2431</v>
      </c>
      <c r="C924" s="11" t="s">
        <v>32964</v>
      </c>
      <c r="D924" s="11" t="s">
        <v>2432</v>
      </c>
      <c r="E924" s="11" t="s">
        <v>209</v>
      </c>
      <c r="F924" s="11" t="s">
        <v>76</v>
      </c>
      <c r="G924" s="11" t="s">
        <v>32188</v>
      </c>
      <c r="H924" s="11" t="s">
        <v>72</v>
      </c>
      <c r="I924" s="11">
        <v>0</v>
      </c>
      <c r="J924" s="11" t="s">
        <v>32168</v>
      </c>
      <c r="K924" s="11" t="s">
        <v>32168</v>
      </c>
      <c r="L924" s="11">
        <v>0</v>
      </c>
      <c r="M924" s="11">
        <v>0</v>
      </c>
      <c r="N924" s="11">
        <v>0</v>
      </c>
      <c r="O924" s="11">
        <v>0</v>
      </c>
      <c r="P924" s="11">
        <v>0</v>
      </c>
      <c r="Q924" s="11">
        <v>0</v>
      </c>
      <c r="R924" s="11">
        <v>0</v>
      </c>
      <c r="S924" s="11">
        <v>0</v>
      </c>
      <c r="T924" s="11">
        <v>0</v>
      </c>
      <c r="U924" s="11">
        <v>0</v>
      </c>
      <c r="V924" s="11">
        <v>0</v>
      </c>
      <c r="W924" s="11">
        <v>0</v>
      </c>
      <c r="X924" s="11">
        <v>0</v>
      </c>
      <c r="Y924" s="11">
        <v>0</v>
      </c>
      <c r="Z924" s="11">
        <v>0</v>
      </c>
      <c r="AA924" s="12" t="s">
        <v>32952</v>
      </c>
      <c r="AB924" s="17" t="str">
        <f t="shared" si="85"/>
        <v>Programme is not compatible with this tool</v>
      </c>
      <c r="AC924" s="17" t="str">
        <f t="shared" si="86"/>
        <v/>
      </c>
      <c r="AD924" s="17">
        <f t="shared" si="87"/>
        <v>6</v>
      </c>
      <c r="AE924" s="17" t="str">
        <f t="shared" si="88"/>
        <v/>
      </c>
      <c r="AF924" s="17" t="str">
        <f t="shared" si="89"/>
        <v/>
      </c>
      <c r="AG924" s="17" t="str" cm="1">
        <f t="array" ref="AG924">IFERROR(IF(J924="Level",INDEX($M924:$S924,AC924+1),INDEX($M924:$S924,AC924)),"")</f>
        <v/>
      </c>
      <c r="AH924" s="17" cm="1">
        <f t="array" ref="AH924">IFERROR(IF(J924="Level",INDEX($M924:$S924,AD924+1),INDEX($M924:$S924,AD924)),"")</f>
        <v>0</v>
      </c>
      <c r="AI924" s="17" t="str" cm="1">
        <f t="array" ref="AI924">IFERROR(INDEX($M924:$S924,AE924),"")</f>
        <v/>
      </c>
      <c r="AJ924" s="17" t="str" cm="1">
        <f t="array" ref="AJ924">IFERROR(INDEX($M924:$S924,AF924),"")</f>
        <v/>
      </c>
      <c r="AK924" s="17" t="str" cm="1">
        <f t="array" ref="AK924">IFERROR(IF(J924="Level",INDEX($T924:$Z924,AC924+1),INDEX($T924:$Z924,AC924)),"")</f>
        <v/>
      </c>
      <c r="AL924" s="17" cm="1">
        <f t="array" ref="AL924">IFERROR(IF(J924="Level",INDEX($T924:$Z924,AD924+1),INDEX($T924:$Z924,AD924)),"")</f>
        <v>0</v>
      </c>
      <c r="AM924" s="17" t="str" cm="1">
        <f t="array" ref="AM924">IFERROR(INDEX($T924:$Z924,AE924),"")</f>
        <v/>
      </c>
      <c r="AN924" s="17" t="str" cm="1">
        <f t="array" ref="AN924">IFERROR(INDEX($T924:$Z924,AF924),"")</f>
        <v/>
      </c>
    </row>
    <row r="925" spans="1:40" hidden="1" x14ac:dyDescent="0.2">
      <c r="A925" s="17" t="str">
        <f t="shared" si="84"/>
        <v>PhD Archaeology (Part-Time): PRP6GOAGOA02</v>
      </c>
      <c r="B925" s="11" t="s">
        <v>3649</v>
      </c>
      <c r="C925" s="11" t="s">
        <v>32964</v>
      </c>
      <c r="D925" s="11" t="s">
        <v>3650</v>
      </c>
      <c r="E925" s="11" t="s">
        <v>209</v>
      </c>
      <c r="F925" s="11" t="s">
        <v>76</v>
      </c>
      <c r="G925" s="11" t="s">
        <v>32188</v>
      </c>
      <c r="H925" s="11" t="s">
        <v>72</v>
      </c>
      <c r="I925" s="11">
        <v>0</v>
      </c>
      <c r="J925" s="11" t="s">
        <v>32168</v>
      </c>
      <c r="K925" s="11" t="s">
        <v>32168</v>
      </c>
      <c r="L925" s="11">
        <v>0</v>
      </c>
      <c r="M925" s="11">
        <v>0</v>
      </c>
      <c r="N925" s="11">
        <v>0</v>
      </c>
      <c r="O925" s="11">
        <v>0</v>
      </c>
      <c r="P925" s="11">
        <v>0</v>
      </c>
      <c r="Q925" s="11">
        <v>0</v>
      </c>
      <c r="R925" s="11">
        <v>0</v>
      </c>
      <c r="S925" s="11">
        <v>0</v>
      </c>
      <c r="T925" s="11">
        <v>0</v>
      </c>
      <c r="U925" s="11">
        <v>0</v>
      </c>
      <c r="V925" s="11">
        <v>0</v>
      </c>
      <c r="W925" s="11">
        <v>0</v>
      </c>
      <c r="X925" s="11">
        <v>0</v>
      </c>
      <c r="Y925" s="11">
        <v>0</v>
      </c>
      <c r="Z925" s="11">
        <v>0</v>
      </c>
      <c r="AA925" s="12" t="s">
        <v>32952</v>
      </c>
      <c r="AB925" s="17" t="str">
        <f t="shared" si="85"/>
        <v>Programme is not compatible with this tool</v>
      </c>
      <c r="AC925" s="17" t="str">
        <f t="shared" si="86"/>
        <v/>
      </c>
      <c r="AD925" s="17">
        <f t="shared" si="87"/>
        <v>6</v>
      </c>
      <c r="AE925" s="17" t="str">
        <f t="shared" si="88"/>
        <v/>
      </c>
      <c r="AF925" s="17" t="str">
        <f t="shared" si="89"/>
        <v/>
      </c>
      <c r="AG925" s="17" t="str" cm="1">
        <f t="array" ref="AG925">IFERROR(IF(J925="Level",INDEX($M925:$S925,AC925+1),INDEX($M925:$S925,AC925)),"")</f>
        <v/>
      </c>
      <c r="AH925" s="17" cm="1">
        <f t="array" ref="AH925">IFERROR(IF(J925="Level",INDEX($M925:$S925,AD925+1),INDEX($M925:$S925,AD925)),"")</f>
        <v>0</v>
      </c>
      <c r="AI925" s="17" t="str" cm="1">
        <f t="array" ref="AI925">IFERROR(INDEX($M925:$S925,AE925),"")</f>
        <v/>
      </c>
      <c r="AJ925" s="17" t="str" cm="1">
        <f t="array" ref="AJ925">IFERROR(INDEX($M925:$S925,AF925),"")</f>
        <v/>
      </c>
      <c r="AK925" s="17" t="str" cm="1">
        <f t="array" ref="AK925">IFERROR(IF(J925="Level",INDEX($T925:$Z925,AC925+1),INDEX($T925:$Z925,AC925)),"")</f>
        <v/>
      </c>
      <c r="AL925" s="17" cm="1">
        <f t="array" ref="AL925">IFERROR(IF(J925="Level",INDEX($T925:$Z925,AD925+1),INDEX($T925:$Z925,AD925)),"")</f>
        <v>0</v>
      </c>
      <c r="AM925" s="17" t="str" cm="1">
        <f t="array" ref="AM925">IFERROR(INDEX($T925:$Z925,AE925),"")</f>
        <v/>
      </c>
      <c r="AN925" s="17" t="str" cm="1">
        <f t="array" ref="AN925">IFERROR(INDEX($T925:$Z925,AF925),"")</f>
        <v/>
      </c>
    </row>
    <row r="926" spans="1:40" hidden="1" x14ac:dyDescent="0.2">
      <c r="A926" s="17" t="str">
        <f t="shared" si="84"/>
        <v>MPhil Classics and Ancient History (Part-Time): PRH4CTHCTH09</v>
      </c>
      <c r="B926" s="11" t="s">
        <v>2813</v>
      </c>
      <c r="C926" s="11" t="s">
        <v>32964</v>
      </c>
      <c r="D926" s="11" t="s">
        <v>32636</v>
      </c>
      <c r="E926" s="11" t="s">
        <v>172</v>
      </c>
      <c r="F926" s="11" t="s">
        <v>76</v>
      </c>
      <c r="G926" s="11" t="s">
        <v>32188</v>
      </c>
      <c r="H926" s="11" t="s">
        <v>72</v>
      </c>
      <c r="I926" s="11">
        <v>0</v>
      </c>
      <c r="J926" s="11" t="s">
        <v>32168</v>
      </c>
      <c r="K926" s="11" t="s">
        <v>32168</v>
      </c>
      <c r="L926" s="11">
        <v>0</v>
      </c>
      <c r="M926" s="11">
        <v>0</v>
      </c>
      <c r="N926" s="11">
        <v>0</v>
      </c>
      <c r="O926" s="11">
        <v>0</v>
      </c>
      <c r="P926" s="11">
        <v>0</v>
      </c>
      <c r="Q926" s="11">
        <v>0</v>
      </c>
      <c r="R926" s="11">
        <v>0</v>
      </c>
      <c r="S926" s="11">
        <v>0</v>
      </c>
      <c r="T926" s="11">
        <v>0</v>
      </c>
      <c r="U926" s="11">
        <v>0</v>
      </c>
      <c r="V926" s="11">
        <v>0</v>
      </c>
      <c r="W926" s="11">
        <v>0</v>
      </c>
      <c r="X926" s="11">
        <v>0</v>
      </c>
      <c r="Y926" s="11">
        <v>0</v>
      </c>
      <c r="Z926" s="11">
        <v>0</v>
      </c>
      <c r="AA926" s="12" t="s">
        <v>32952</v>
      </c>
      <c r="AB926" s="17" t="str">
        <f t="shared" si="85"/>
        <v>Programme is not compatible with this tool</v>
      </c>
      <c r="AC926" s="17" t="str">
        <f t="shared" si="86"/>
        <v/>
      </c>
      <c r="AD926" s="17">
        <f t="shared" si="87"/>
        <v>6</v>
      </c>
      <c r="AE926" s="17" t="str">
        <f t="shared" si="88"/>
        <v/>
      </c>
      <c r="AF926" s="17" t="str">
        <f t="shared" si="89"/>
        <v/>
      </c>
      <c r="AG926" s="17" t="str" cm="1">
        <f t="array" ref="AG926">IFERROR(IF(J926="Level",INDEX($M926:$S926,AC926+1),INDEX($M926:$S926,AC926)),"")</f>
        <v/>
      </c>
      <c r="AH926" s="17" cm="1">
        <f t="array" ref="AH926">IFERROR(IF(J926="Level",INDEX($M926:$S926,AD926+1),INDEX($M926:$S926,AD926)),"")</f>
        <v>0</v>
      </c>
      <c r="AI926" s="17" t="str" cm="1">
        <f t="array" ref="AI926">IFERROR(INDEX($M926:$S926,AE926),"")</f>
        <v/>
      </c>
      <c r="AJ926" s="17" t="str" cm="1">
        <f t="array" ref="AJ926">IFERROR(INDEX($M926:$S926,AF926),"")</f>
        <v/>
      </c>
      <c r="AK926" s="17" t="str" cm="1">
        <f t="array" ref="AK926">IFERROR(IF(J926="Level",INDEX($T926:$Z926,AC926+1),INDEX($T926:$Z926,AC926)),"")</f>
        <v/>
      </c>
      <c r="AL926" s="17" cm="1">
        <f t="array" ref="AL926">IFERROR(IF(J926="Level",INDEX($T926:$Z926,AD926+1),INDEX($T926:$Z926,AD926)),"")</f>
        <v>0</v>
      </c>
      <c r="AM926" s="17" t="str" cm="1">
        <f t="array" ref="AM926">IFERROR(INDEX($T926:$Z926,AE926),"")</f>
        <v/>
      </c>
      <c r="AN926" s="17" t="str" cm="1">
        <f t="array" ref="AN926">IFERROR(INDEX($T926:$Z926,AF926),"")</f>
        <v/>
      </c>
    </row>
    <row r="927" spans="1:40" hidden="1" x14ac:dyDescent="0.2">
      <c r="A927" s="17" t="str">
        <f t="shared" si="84"/>
        <v>MAbyRes Classics and Ancient History (Part-Time): PRM4CTHCTH02</v>
      </c>
      <c r="B927" s="11" t="s">
        <v>2398</v>
      </c>
      <c r="C927" s="11" t="s">
        <v>32964</v>
      </c>
      <c r="D927" s="11" t="s">
        <v>2399</v>
      </c>
      <c r="E927" s="11" t="s">
        <v>172</v>
      </c>
      <c r="F927" s="11" t="s">
        <v>76</v>
      </c>
      <c r="G927" s="11" t="s">
        <v>32188</v>
      </c>
      <c r="H927" s="11" t="s">
        <v>72</v>
      </c>
      <c r="I927" s="11">
        <v>0</v>
      </c>
      <c r="J927" s="11" t="s">
        <v>32168</v>
      </c>
      <c r="K927" s="11" t="s">
        <v>32168</v>
      </c>
      <c r="L927" s="11">
        <v>0</v>
      </c>
      <c r="M927" s="11">
        <v>0</v>
      </c>
      <c r="N927" s="11">
        <v>0</v>
      </c>
      <c r="O927" s="11">
        <v>0</v>
      </c>
      <c r="P927" s="11">
        <v>0</v>
      </c>
      <c r="Q927" s="11">
        <v>0</v>
      </c>
      <c r="R927" s="11">
        <v>0</v>
      </c>
      <c r="S927" s="11">
        <v>0</v>
      </c>
      <c r="T927" s="11">
        <v>0</v>
      </c>
      <c r="U927" s="11">
        <v>0</v>
      </c>
      <c r="V927" s="11">
        <v>0</v>
      </c>
      <c r="W927" s="11">
        <v>0</v>
      </c>
      <c r="X927" s="11">
        <v>0</v>
      </c>
      <c r="Y927" s="11">
        <v>0</v>
      </c>
      <c r="Z927" s="11">
        <v>0</v>
      </c>
      <c r="AA927" s="12" t="s">
        <v>32952</v>
      </c>
      <c r="AB927" s="17" t="str">
        <f t="shared" si="85"/>
        <v>Programme is not compatible with this tool</v>
      </c>
      <c r="AC927" s="17" t="str">
        <f t="shared" si="86"/>
        <v/>
      </c>
      <c r="AD927" s="17">
        <f t="shared" si="87"/>
        <v>6</v>
      </c>
      <c r="AE927" s="17" t="str">
        <f t="shared" si="88"/>
        <v/>
      </c>
      <c r="AF927" s="17" t="str">
        <f t="shared" si="89"/>
        <v/>
      </c>
      <c r="AG927" s="17" t="str" cm="1">
        <f t="array" ref="AG927">IFERROR(IF(J927="Level",INDEX($M927:$S927,AC927+1),INDEX($M927:$S927,AC927)),"")</f>
        <v/>
      </c>
      <c r="AH927" s="17" cm="1">
        <f t="array" ref="AH927">IFERROR(IF(J927="Level",INDEX($M927:$S927,AD927+1),INDEX($M927:$S927,AD927)),"")</f>
        <v>0</v>
      </c>
      <c r="AI927" s="17" t="str" cm="1">
        <f t="array" ref="AI927">IFERROR(INDEX($M927:$S927,AE927),"")</f>
        <v/>
      </c>
      <c r="AJ927" s="17" t="str" cm="1">
        <f t="array" ref="AJ927">IFERROR(INDEX($M927:$S927,AF927),"")</f>
        <v/>
      </c>
      <c r="AK927" s="17" t="str" cm="1">
        <f t="array" ref="AK927">IFERROR(IF(J927="Level",INDEX($T927:$Z927,AC927+1),INDEX($T927:$Z927,AC927)),"")</f>
        <v/>
      </c>
      <c r="AL927" s="17" cm="1">
        <f t="array" ref="AL927">IFERROR(IF(J927="Level",INDEX($T927:$Z927,AD927+1),INDEX($T927:$Z927,AD927)),"")</f>
        <v>0</v>
      </c>
      <c r="AM927" s="17" t="str" cm="1">
        <f t="array" ref="AM927">IFERROR(INDEX($T927:$Z927,AE927),"")</f>
        <v/>
      </c>
      <c r="AN927" s="17" t="str" cm="1">
        <f t="array" ref="AN927">IFERROR(INDEX($T927:$Z927,AF927),"")</f>
        <v/>
      </c>
    </row>
    <row r="928" spans="1:40" hidden="1" x14ac:dyDescent="0.2">
      <c r="A928" s="17" t="str">
        <f t="shared" si="84"/>
        <v>PhD Classics and Ancient History (Part-Time): PRP6CTHCTH09</v>
      </c>
      <c r="B928" s="11" t="s">
        <v>3579</v>
      </c>
      <c r="C928" s="11" t="s">
        <v>32964</v>
      </c>
      <c r="D928" s="11" t="s">
        <v>3580</v>
      </c>
      <c r="E928" s="11" t="s">
        <v>172</v>
      </c>
      <c r="F928" s="11" t="s">
        <v>76</v>
      </c>
      <c r="G928" s="11" t="s">
        <v>32188</v>
      </c>
      <c r="H928" s="11" t="s">
        <v>72</v>
      </c>
      <c r="I928" s="11">
        <v>0</v>
      </c>
      <c r="J928" s="11" t="s">
        <v>32168</v>
      </c>
      <c r="K928" s="11" t="s">
        <v>32168</v>
      </c>
      <c r="L928" s="11">
        <v>0</v>
      </c>
      <c r="M928" s="11">
        <v>0</v>
      </c>
      <c r="N928" s="11">
        <v>0</v>
      </c>
      <c r="O928" s="11">
        <v>0</v>
      </c>
      <c r="P928" s="11">
        <v>0</v>
      </c>
      <c r="Q928" s="11">
        <v>0</v>
      </c>
      <c r="R928" s="11">
        <v>0</v>
      </c>
      <c r="S928" s="11">
        <v>0</v>
      </c>
      <c r="T928" s="11">
        <v>0</v>
      </c>
      <c r="U928" s="11">
        <v>0</v>
      </c>
      <c r="V928" s="11">
        <v>0</v>
      </c>
      <c r="W928" s="11">
        <v>0</v>
      </c>
      <c r="X928" s="11">
        <v>0</v>
      </c>
      <c r="Y928" s="11">
        <v>0</v>
      </c>
      <c r="Z928" s="11">
        <v>0</v>
      </c>
      <c r="AA928" s="12" t="s">
        <v>32952</v>
      </c>
      <c r="AB928" s="17" t="str">
        <f t="shared" si="85"/>
        <v>Programme is not compatible with this tool</v>
      </c>
      <c r="AC928" s="17" t="str">
        <f t="shared" si="86"/>
        <v/>
      </c>
      <c r="AD928" s="17">
        <f t="shared" si="87"/>
        <v>6</v>
      </c>
      <c r="AE928" s="17" t="str">
        <f t="shared" si="88"/>
        <v/>
      </c>
      <c r="AF928" s="17" t="str">
        <f t="shared" si="89"/>
        <v/>
      </c>
      <c r="AG928" s="17" t="str" cm="1">
        <f t="array" ref="AG928">IFERROR(IF(J928="Level",INDEX($M928:$S928,AC928+1),INDEX($M928:$S928,AC928)),"")</f>
        <v/>
      </c>
      <c r="AH928" s="17" cm="1">
        <f t="array" ref="AH928">IFERROR(IF(J928="Level",INDEX($M928:$S928,AD928+1),INDEX($M928:$S928,AD928)),"")</f>
        <v>0</v>
      </c>
      <c r="AI928" s="17" t="str" cm="1">
        <f t="array" ref="AI928">IFERROR(INDEX($M928:$S928,AE928),"")</f>
        <v/>
      </c>
      <c r="AJ928" s="17" t="str" cm="1">
        <f t="array" ref="AJ928">IFERROR(INDEX($M928:$S928,AF928),"")</f>
        <v/>
      </c>
      <c r="AK928" s="17" t="str" cm="1">
        <f t="array" ref="AK928">IFERROR(IF(J928="Level",INDEX($T928:$Z928,AC928+1),INDEX($T928:$Z928,AC928)),"")</f>
        <v/>
      </c>
      <c r="AL928" s="17" cm="1">
        <f t="array" ref="AL928">IFERROR(IF(J928="Level",INDEX($T928:$Z928,AD928+1),INDEX($T928:$Z928,AD928)),"")</f>
        <v>0</v>
      </c>
      <c r="AM928" s="17" t="str" cm="1">
        <f t="array" ref="AM928">IFERROR(INDEX($T928:$Z928,AE928),"")</f>
        <v/>
      </c>
      <c r="AN928" s="17" t="str" cm="1">
        <f t="array" ref="AN928">IFERROR(INDEX($T928:$Z928,AF928),"")</f>
        <v/>
      </c>
    </row>
    <row r="929" spans="1:40" hidden="1" x14ac:dyDescent="0.2">
      <c r="A929" s="17" t="str">
        <f t="shared" si="84"/>
        <v>MPhil Media and Communications (Part-Time): PRH4EGLEGL08</v>
      </c>
      <c r="B929" s="11" t="s">
        <v>2828</v>
      </c>
      <c r="C929" s="11" t="s">
        <v>32964</v>
      </c>
      <c r="D929" s="11" t="s">
        <v>32537</v>
      </c>
      <c r="E929" s="11" t="s">
        <v>205</v>
      </c>
      <c r="F929" s="11" t="s">
        <v>76</v>
      </c>
      <c r="G929" s="11" t="s">
        <v>32188</v>
      </c>
      <c r="H929" s="11" t="s">
        <v>72</v>
      </c>
      <c r="I929" s="11">
        <v>0</v>
      </c>
      <c r="J929" s="11" t="s">
        <v>32168</v>
      </c>
      <c r="K929" s="11" t="s">
        <v>32168</v>
      </c>
      <c r="L929" s="11">
        <v>0</v>
      </c>
      <c r="M929" s="11">
        <v>0</v>
      </c>
      <c r="N929" s="11">
        <v>0</v>
      </c>
      <c r="O929" s="11">
        <v>0</v>
      </c>
      <c r="P929" s="11">
        <v>0</v>
      </c>
      <c r="Q929" s="11">
        <v>0</v>
      </c>
      <c r="R929" s="11">
        <v>0</v>
      </c>
      <c r="S929" s="11">
        <v>0</v>
      </c>
      <c r="T929" s="11">
        <v>0</v>
      </c>
      <c r="U929" s="11">
        <v>0</v>
      </c>
      <c r="V929" s="11">
        <v>0</v>
      </c>
      <c r="W929" s="11">
        <v>0</v>
      </c>
      <c r="X929" s="11">
        <v>0</v>
      </c>
      <c r="Y929" s="11">
        <v>0</v>
      </c>
      <c r="Z929" s="11">
        <v>0</v>
      </c>
      <c r="AA929" s="12" t="s">
        <v>32952</v>
      </c>
      <c r="AB929" s="17" t="str">
        <f t="shared" si="85"/>
        <v>Programme is not compatible with this tool</v>
      </c>
      <c r="AC929" s="17" t="str">
        <f t="shared" si="86"/>
        <v/>
      </c>
      <c r="AD929" s="17">
        <f t="shared" si="87"/>
        <v>6</v>
      </c>
      <c r="AE929" s="17" t="str">
        <f t="shared" si="88"/>
        <v/>
      </c>
      <c r="AF929" s="17" t="str">
        <f t="shared" si="89"/>
        <v/>
      </c>
      <c r="AG929" s="17" t="str" cm="1">
        <f t="array" ref="AG929">IFERROR(IF(J929="Level",INDEX($M929:$S929,AC929+1),INDEX($M929:$S929,AC929)),"")</f>
        <v/>
      </c>
      <c r="AH929" s="17" cm="1">
        <f t="array" ref="AH929">IFERROR(IF(J929="Level",INDEX($M929:$S929,AD929+1),INDEX($M929:$S929,AD929)),"")</f>
        <v>0</v>
      </c>
      <c r="AI929" s="17" t="str" cm="1">
        <f t="array" ref="AI929">IFERROR(INDEX($M929:$S929,AE929),"")</f>
        <v/>
      </c>
      <c r="AJ929" s="17" t="str" cm="1">
        <f t="array" ref="AJ929">IFERROR(INDEX($M929:$S929,AF929),"")</f>
        <v/>
      </c>
      <c r="AK929" s="17" t="str" cm="1">
        <f t="array" ref="AK929">IFERROR(IF(J929="Level",INDEX($T929:$Z929,AC929+1),INDEX($T929:$Z929,AC929)),"")</f>
        <v/>
      </c>
      <c r="AL929" s="17" cm="1">
        <f t="array" ref="AL929">IFERROR(IF(J929="Level",INDEX($T929:$Z929,AD929+1),INDEX($T929:$Z929,AD929)),"")</f>
        <v>0</v>
      </c>
      <c r="AM929" s="17" t="str" cm="1">
        <f t="array" ref="AM929">IFERROR(INDEX($T929:$Z929,AE929),"")</f>
        <v/>
      </c>
      <c r="AN929" s="17" t="str" cm="1">
        <f t="array" ref="AN929">IFERROR(INDEX($T929:$Z929,AF929),"")</f>
        <v/>
      </c>
    </row>
    <row r="930" spans="1:40" hidden="1" x14ac:dyDescent="0.2">
      <c r="A930" s="17" t="str">
        <f t="shared" si="84"/>
        <v>PhD Media and Communications (Part-Time): PRP6EGLEGL08</v>
      </c>
      <c r="B930" s="11" t="s">
        <v>3611</v>
      </c>
      <c r="C930" s="11" t="s">
        <v>32964</v>
      </c>
      <c r="D930" s="11" t="s">
        <v>32214</v>
      </c>
      <c r="E930" s="11" t="s">
        <v>205</v>
      </c>
      <c r="F930" s="11" t="s">
        <v>76</v>
      </c>
      <c r="G930" s="11" t="s">
        <v>32188</v>
      </c>
      <c r="H930" s="11" t="s">
        <v>72</v>
      </c>
      <c r="I930" s="11">
        <v>0</v>
      </c>
      <c r="J930" s="11" t="s">
        <v>32168</v>
      </c>
      <c r="K930" s="11" t="s">
        <v>32168</v>
      </c>
      <c r="L930" s="11">
        <v>0</v>
      </c>
      <c r="M930" s="11">
        <v>0</v>
      </c>
      <c r="N930" s="11">
        <v>0</v>
      </c>
      <c r="O930" s="11">
        <v>0</v>
      </c>
      <c r="P930" s="11">
        <v>0</v>
      </c>
      <c r="Q930" s="11">
        <v>0</v>
      </c>
      <c r="R930" s="11">
        <v>0</v>
      </c>
      <c r="S930" s="11">
        <v>0</v>
      </c>
      <c r="T930" s="11">
        <v>0</v>
      </c>
      <c r="U930" s="11">
        <v>0</v>
      </c>
      <c r="V930" s="11">
        <v>0</v>
      </c>
      <c r="W930" s="11">
        <v>0</v>
      </c>
      <c r="X930" s="11">
        <v>0</v>
      </c>
      <c r="Y930" s="11">
        <v>0</v>
      </c>
      <c r="Z930" s="11">
        <v>0</v>
      </c>
      <c r="AA930" s="12" t="s">
        <v>32952</v>
      </c>
      <c r="AB930" s="17" t="str">
        <f t="shared" si="85"/>
        <v>Programme is not compatible with this tool</v>
      </c>
      <c r="AC930" s="17" t="str">
        <f t="shared" si="86"/>
        <v/>
      </c>
      <c r="AD930" s="17">
        <f t="shared" si="87"/>
        <v>6</v>
      </c>
      <c r="AE930" s="17" t="str">
        <f t="shared" si="88"/>
        <v/>
      </c>
      <c r="AF930" s="17" t="str">
        <f t="shared" si="89"/>
        <v/>
      </c>
      <c r="AG930" s="17" t="str" cm="1">
        <f t="array" ref="AG930">IFERROR(IF(J930="Level",INDEX($M930:$S930,AC930+1),INDEX($M930:$S930,AC930)),"")</f>
        <v/>
      </c>
      <c r="AH930" s="17" cm="1">
        <f t="array" ref="AH930">IFERROR(IF(J930="Level",INDEX($M930:$S930,AD930+1),INDEX($M930:$S930,AD930)),"")</f>
        <v>0</v>
      </c>
      <c r="AI930" s="17" t="str" cm="1">
        <f t="array" ref="AI930">IFERROR(INDEX($M930:$S930,AE930),"")</f>
        <v/>
      </c>
      <c r="AJ930" s="17" t="str" cm="1">
        <f t="array" ref="AJ930">IFERROR(INDEX($M930:$S930,AF930),"")</f>
        <v/>
      </c>
      <c r="AK930" s="17" t="str" cm="1">
        <f t="array" ref="AK930">IFERROR(IF(J930="Level",INDEX($T930:$Z930,AC930+1),INDEX($T930:$Z930,AC930)),"")</f>
        <v/>
      </c>
      <c r="AL930" s="17" cm="1">
        <f t="array" ref="AL930">IFERROR(IF(J930="Level",INDEX($T930:$Z930,AD930+1),INDEX($T930:$Z930,AD930)),"")</f>
        <v>0</v>
      </c>
      <c r="AM930" s="17" t="str" cm="1">
        <f t="array" ref="AM930">IFERROR(INDEX($T930:$Z930,AE930),"")</f>
        <v/>
      </c>
      <c r="AN930" s="17" t="str" cm="1">
        <f t="array" ref="AN930">IFERROR(INDEX($T930:$Z930,AF930),"")</f>
        <v/>
      </c>
    </row>
    <row r="931" spans="1:40" hidden="1" x14ac:dyDescent="0.2">
      <c r="A931" s="17" t="str">
        <f t="shared" si="84"/>
        <v>MPhil Performance Practice (Drama) (Part-Time): PRH4SPASPA01</v>
      </c>
      <c r="B931" s="11" t="s">
        <v>2951</v>
      </c>
      <c r="C931" s="11" t="s">
        <v>32964</v>
      </c>
      <c r="D931" s="11" t="s">
        <v>32510</v>
      </c>
      <c r="E931" s="11" t="s">
        <v>177</v>
      </c>
      <c r="F931" s="11" t="s">
        <v>76</v>
      </c>
      <c r="G931" s="11" t="s">
        <v>32188</v>
      </c>
      <c r="H931" s="11" t="s">
        <v>72</v>
      </c>
      <c r="I931" s="11">
        <v>0</v>
      </c>
      <c r="J931" s="11" t="s">
        <v>32168</v>
      </c>
      <c r="K931" s="11" t="s">
        <v>32168</v>
      </c>
      <c r="L931" s="11">
        <v>0</v>
      </c>
      <c r="M931" s="11">
        <v>0</v>
      </c>
      <c r="N931" s="11">
        <v>0</v>
      </c>
      <c r="O931" s="11">
        <v>0</v>
      </c>
      <c r="P931" s="11">
        <v>0</v>
      </c>
      <c r="Q931" s="11">
        <v>0</v>
      </c>
      <c r="R931" s="11">
        <v>0</v>
      </c>
      <c r="S931" s="11">
        <v>0</v>
      </c>
      <c r="T931" s="11">
        <v>0</v>
      </c>
      <c r="U931" s="11">
        <v>0</v>
      </c>
      <c r="V931" s="11">
        <v>0</v>
      </c>
      <c r="W931" s="11">
        <v>0</v>
      </c>
      <c r="X931" s="11">
        <v>0</v>
      </c>
      <c r="Y931" s="11">
        <v>0</v>
      </c>
      <c r="Z931" s="11">
        <v>0</v>
      </c>
      <c r="AA931" s="12" t="s">
        <v>32952</v>
      </c>
      <c r="AB931" s="17" t="str">
        <f t="shared" si="85"/>
        <v>Programme is not compatible with this tool</v>
      </c>
      <c r="AC931" s="17" t="str">
        <f t="shared" si="86"/>
        <v/>
      </c>
      <c r="AD931" s="17">
        <f t="shared" si="87"/>
        <v>6</v>
      </c>
      <c r="AE931" s="17" t="str">
        <f t="shared" si="88"/>
        <v/>
      </c>
      <c r="AF931" s="17" t="str">
        <f t="shared" si="89"/>
        <v/>
      </c>
      <c r="AG931" s="17" t="str" cm="1">
        <f t="array" ref="AG931">IFERROR(IF(J931="Level",INDEX($M931:$S931,AC931+1),INDEX($M931:$S931,AC931)),"")</f>
        <v/>
      </c>
      <c r="AH931" s="17" cm="1">
        <f t="array" ref="AH931">IFERROR(IF(J931="Level",INDEX($M931:$S931,AD931+1),INDEX($M931:$S931,AD931)),"")</f>
        <v>0</v>
      </c>
      <c r="AI931" s="17" t="str" cm="1">
        <f t="array" ref="AI931">IFERROR(INDEX($M931:$S931,AE931),"")</f>
        <v/>
      </c>
      <c r="AJ931" s="17" t="str" cm="1">
        <f t="array" ref="AJ931">IFERROR(INDEX($M931:$S931,AF931),"")</f>
        <v/>
      </c>
      <c r="AK931" s="17" t="str" cm="1">
        <f t="array" ref="AK931">IFERROR(IF(J931="Level",INDEX($T931:$Z931,AC931+1),INDEX($T931:$Z931,AC931)),"")</f>
        <v/>
      </c>
      <c r="AL931" s="17" cm="1">
        <f t="array" ref="AL931">IFERROR(IF(J931="Level",INDEX($T931:$Z931,AD931+1),INDEX($T931:$Z931,AD931)),"")</f>
        <v>0</v>
      </c>
      <c r="AM931" s="17" t="str" cm="1">
        <f t="array" ref="AM931">IFERROR(INDEX($T931:$Z931,AE931),"")</f>
        <v/>
      </c>
      <c r="AN931" s="17" t="str" cm="1">
        <f t="array" ref="AN931">IFERROR(INDEX($T931:$Z931,AF931),"")</f>
        <v/>
      </c>
    </row>
    <row r="932" spans="1:40" hidden="1" x14ac:dyDescent="0.2">
      <c r="A932" s="17" t="str">
        <f t="shared" si="84"/>
        <v>MPhil Drama (Part-Time): PRH4SPASPA02</v>
      </c>
      <c r="B932" s="11" t="s">
        <v>2952</v>
      </c>
      <c r="C932" s="11" t="s">
        <v>32964</v>
      </c>
      <c r="D932" s="11" t="s">
        <v>32625</v>
      </c>
      <c r="E932" s="11" t="s">
        <v>177</v>
      </c>
      <c r="F932" s="11" t="s">
        <v>76</v>
      </c>
      <c r="G932" s="11" t="s">
        <v>32188</v>
      </c>
      <c r="H932" s="11" t="s">
        <v>72</v>
      </c>
      <c r="I932" s="11">
        <v>0</v>
      </c>
      <c r="J932" s="11" t="s">
        <v>32168</v>
      </c>
      <c r="K932" s="11" t="s">
        <v>32168</v>
      </c>
      <c r="L932" s="11">
        <v>0</v>
      </c>
      <c r="M932" s="11">
        <v>0</v>
      </c>
      <c r="N932" s="11">
        <v>0</v>
      </c>
      <c r="O932" s="11">
        <v>0</v>
      </c>
      <c r="P932" s="11">
        <v>0</v>
      </c>
      <c r="Q932" s="11">
        <v>0</v>
      </c>
      <c r="R932" s="11">
        <v>0</v>
      </c>
      <c r="S932" s="11">
        <v>0</v>
      </c>
      <c r="T932" s="11">
        <v>0</v>
      </c>
      <c r="U932" s="11">
        <v>0</v>
      </c>
      <c r="V932" s="11">
        <v>0</v>
      </c>
      <c r="W932" s="11">
        <v>0</v>
      </c>
      <c r="X932" s="11">
        <v>0</v>
      </c>
      <c r="Y932" s="11">
        <v>0</v>
      </c>
      <c r="Z932" s="11">
        <v>0</v>
      </c>
      <c r="AA932" s="12" t="s">
        <v>32952</v>
      </c>
      <c r="AB932" s="17" t="str">
        <f t="shared" si="85"/>
        <v>Programme is not compatible with this tool</v>
      </c>
      <c r="AC932" s="17" t="str">
        <f t="shared" si="86"/>
        <v/>
      </c>
      <c r="AD932" s="17">
        <f t="shared" si="87"/>
        <v>6</v>
      </c>
      <c r="AE932" s="17" t="str">
        <f t="shared" si="88"/>
        <v/>
      </c>
      <c r="AF932" s="17" t="str">
        <f t="shared" si="89"/>
        <v/>
      </c>
      <c r="AG932" s="17" t="str" cm="1">
        <f t="array" ref="AG932">IFERROR(IF(J932="Level",INDEX($M932:$S932,AC932+1),INDEX($M932:$S932,AC932)),"")</f>
        <v/>
      </c>
      <c r="AH932" s="17" cm="1">
        <f t="array" ref="AH932">IFERROR(IF(J932="Level",INDEX($M932:$S932,AD932+1),INDEX($M932:$S932,AD932)),"")</f>
        <v>0</v>
      </c>
      <c r="AI932" s="17" t="str" cm="1">
        <f t="array" ref="AI932">IFERROR(INDEX($M932:$S932,AE932),"")</f>
        <v/>
      </c>
      <c r="AJ932" s="17" t="str" cm="1">
        <f t="array" ref="AJ932">IFERROR(INDEX($M932:$S932,AF932),"")</f>
        <v/>
      </c>
      <c r="AK932" s="17" t="str" cm="1">
        <f t="array" ref="AK932">IFERROR(IF(J932="Level",INDEX($T932:$Z932,AC932+1),INDEX($T932:$Z932,AC932)),"")</f>
        <v/>
      </c>
      <c r="AL932" s="17" cm="1">
        <f t="array" ref="AL932">IFERROR(IF(J932="Level",INDEX($T932:$Z932,AD932+1),INDEX($T932:$Z932,AD932)),"")</f>
        <v>0</v>
      </c>
      <c r="AM932" s="17" t="str" cm="1">
        <f t="array" ref="AM932">IFERROR(INDEX($T932:$Z932,AE932),"")</f>
        <v/>
      </c>
      <c r="AN932" s="17" t="str" cm="1">
        <f t="array" ref="AN932">IFERROR(INDEX($T932:$Z932,AF932),"")</f>
        <v/>
      </c>
    </row>
    <row r="933" spans="1:40" hidden="1" x14ac:dyDescent="0.2">
      <c r="A933" s="17" t="str">
        <f t="shared" si="84"/>
        <v>MAbyRes Drama (Part-time): PRM4DRADRA01</v>
      </c>
      <c r="B933" s="11" t="s">
        <v>2402</v>
      </c>
      <c r="C933" s="11" t="s">
        <v>32964</v>
      </c>
      <c r="D933" s="11" t="s">
        <v>2403</v>
      </c>
      <c r="E933" s="11" t="s">
        <v>177</v>
      </c>
      <c r="F933" s="11" t="s">
        <v>76</v>
      </c>
      <c r="G933" s="11" t="s">
        <v>32188</v>
      </c>
      <c r="H933" s="11" t="s">
        <v>72</v>
      </c>
      <c r="I933" s="11">
        <v>0</v>
      </c>
      <c r="J933" s="11" t="s">
        <v>32168</v>
      </c>
      <c r="K933" s="11" t="s">
        <v>32168</v>
      </c>
      <c r="L933" s="11">
        <v>0</v>
      </c>
      <c r="M933" s="11">
        <v>0</v>
      </c>
      <c r="N933" s="11">
        <v>0</v>
      </c>
      <c r="O933" s="11">
        <v>0</v>
      </c>
      <c r="P933" s="11">
        <v>0</v>
      </c>
      <c r="Q933" s="11">
        <v>0</v>
      </c>
      <c r="R933" s="11">
        <v>0</v>
      </c>
      <c r="S933" s="11">
        <v>0</v>
      </c>
      <c r="T933" s="11">
        <v>0</v>
      </c>
      <c r="U933" s="11">
        <v>0</v>
      </c>
      <c r="V933" s="11">
        <v>0</v>
      </c>
      <c r="W933" s="11">
        <v>0</v>
      </c>
      <c r="X933" s="11">
        <v>0</v>
      </c>
      <c r="Y933" s="11">
        <v>0</v>
      </c>
      <c r="Z933" s="11">
        <v>0</v>
      </c>
      <c r="AA933" s="12" t="s">
        <v>32952</v>
      </c>
      <c r="AB933" s="17" t="str">
        <f t="shared" si="85"/>
        <v>Programme is not compatible with this tool</v>
      </c>
      <c r="AC933" s="17" t="str">
        <f t="shared" si="86"/>
        <v/>
      </c>
      <c r="AD933" s="17">
        <f t="shared" si="87"/>
        <v>6</v>
      </c>
      <c r="AE933" s="17" t="str">
        <f t="shared" si="88"/>
        <v/>
      </c>
      <c r="AF933" s="17" t="str">
        <f t="shared" si="89"/>
        <v/>
      </c>
      <c r="AG933" s="17" t="str" cm="1">
        <f t="array" ref="AG933">IFERROR(IF(J933="Level",INDEX($M933:$S933,AC933+1),INDEX($M933:$S933,AC933)),"")</f>
        <v/>
      </c>
      <c r="AH933" s="17" cm="1">
        <f t="array" ref="AH933">IFERROR(IF(J933="Level",INDEX($M933:$S933,AD933+1),INDEX($M933:$S933,AD933)),"")</f>
        <v>0</v>
      </c>
      <c r="AI933" s="17" t="str" cm="1">
        <f t="array" ref="AI933">IFERROR(INDEX($M933:$S933,AE933),"")</f>
        <v/>
      </c>
      <c r="AJ933" s="17" t="str" cm="1">
        <f t="array" ref="AJ933">IFERROR(INDEX($M933:$S933,AF933),"")</f>
        <v/>
      </c>
      <c r="AK933" s="17" t="str" cm="1">
        <f t="array" ref="AK933">IFERROR(IF(J933="Level",INDEX($T933:$Z933,AC933+1),INDEX($T933:$Z933,AC933)),"")</f>
        <v/>
      </c>
      <c r="AL933" s="17" cm="1">
        <f t="array" ref="AL933">IFERROR(IF(J933="Level",INDEX($T933:$Z933,AD933+1),INDEX($T933:$Z933,AD933)),"")</f>
        <v>0</v>
      </c>
      <c r="AM933" s="17" t="str" cm="1">
        <f t="array" ref="AM933">IFERROR(INDEX($T933:$Z933,AE933),"")</f>
        <v/>
      </c>
      <c r="AN933" s="17" t="str" cm="1">
        <f t="array" ref="AN933">IFERROR(INDEX($T933:$Z933,AF933),"")</f>
        <v/>
      </c>
    </row>
    <row r="934" spans="1:40" hidden="1" x14ac:dyDescent="0.2">
      <c r="A934" s="17" t="str">
        <f t="shared" si="84"/>
        <v>PhDbyPub Drama (Part-Time): PRP2DRADRA01</v>
      </c>
      <c r="B934" s="11" t="s">
        <v>3879</v>
      </c>
      <c r="C934" s="11" t="s">
        <v>32964</v>
      </c>
      <c r="D934" s="11" t="s">
        <v>3880</v>
      </c>
      <c r="E934" s="11" t="s">
        <v>177</v>
      </c>
      <c r="F934" s="11" t="s">
        <v>76</v>
      </c>
      <c r="G934" s="11" t="s">
        <v>32188</v>
      </c>
      <c r="H934" s="11" t="s">
        <v>72</v>
      </c>
      <c r="I934" s="11">
        <v>0</v>
      </c>
      <c r="J934" s="11" t="s">
        <v>32168</v>
      </c>
      <c r="K934" s="11" t="s">
        <v>32168</v>
      </c>
      <c r="L934" s="11">
        <v>0</v>
      </c>
      <c r="M934" s="11">
        <v>0</v>
      </c>
      <c r="N934" s="11">
        <v>0</v>
      </c>
      <c r="O934" s="11">
        <v>0</v>
      </c>
      <c r="P934" s="11">
        <v>0</v>
      </c>
      <c r="Q934" s="11">
        <v>0</v>
      </c>
      <c r="R934" s="11">
        <v>0</v>
      </c>
      <c r="S934" s="11">
        <v>0</v>
      </c>
      <c r="T934" s="11">
        <v>0</v>
      </c>
      <c r="U934" s="11">
        <v>0</v>
      </c>
      <c r="V934" s="11">
        <v>0</v>
      </c>
      <c r="W934" s="11">
        <v>0</v>
      </c>
      <c r="X934" s="11">
        <v>0</v>
      </c>
      <c r="Y934" s="11">
        <v>0</v>
      </c>
      <c r="Z934" s="11">
        <v>0</v>
      </c>
      <c r="AA934" s="12" t="s">
        <v>32952</v>
      </c>
      <c r="AB934" s="17" t="str">
        <f t="shared" si="85"/>
        <v>Programme is not compatible with this tool</v>
      </c>
      <c r="AC934" s="17" t="str">
        <f t="shared" si="86"/>
        <v/>
      </c>
      <c r="AD934" s="17">
        <f t="shared" si="87"/>
        <v>6</v>
      </c>
      <c r="AE934" s="17" t="str">
        <f t="shared" si="88"/>
        <v/>
      </c>
      <c r="AF934" s="17" t="str">
        <f t="shared" si="89"/>
        <v/>
      </c>
      <c r="AG934" s="17" t="str" cm="1">
        <f t="array" ref="AG934">IFERROR(IF(J934="Level",INDEX($M934:$S934,AC934+1),INDEX($M934:$S934,AC934)),"")</f>
        <v/>
      </c>
      <c r="AH934" s="17" cm="1">
        <f t="array" ref="AH934">IFERROR(IF(J934="Level",INDEX($M934:$S934,AD934+1),INDEX($M934:$S934,AD934)),"")</f>
        <v>0</v>
      </c>
      <c r="AI934" s="17" t="str" cm="1">
        <f t="array" ref="AI934">IFERROR(INDEX($M934:$S934,AE934),"")</f>
        <v/>
      </c>
      <c r="AJ934" s="17" t="str" cm="1">
        <f t="array" ref="AJ934">IFERROR(INDEX($M934:$S934,AF934),"")</f>
        <v/>
      </c>
      <c r="AK934" s="17" t="str" cm="1">
        <f t="array" ref="AK934">IFERROR(IF(J934="Level",INDEX($T934:$Z934,AC934+1),INDEX($T934:$Z934,AC934)),"")</f>
        <v/>
      </c>
      <c r="AL934" s="17" cm="1">
        <f t="array" ref="AL934">IFERROR(IF(J934="Level",INDEX($T934:$Z934,AD934+1),INDEX($T934:$Z934,AD934)),"")</f>
        <v>0</v>
      </c>
      <c r="AM934" s="17" t="str" cm="1">
        <f t="array" ref="AM934">IFERROR(INDEX($T934:$Z934,AE934),"")</f>
        <v/>
      </c>
      <c r="AN934" s="17" t="str" cm="1">
        <f t="array" ref="AN934">IFERROR(INDEX($T934:$Z934,AF934),"")</f>
        <v/>
      </c>
    </row>
    <row r="935" spans="1:40" hidden="1" x14ac:dyDescent="0.2">
      <c r="A935" s="17" t="str">
        <f t="shared" si="84"/>
        <v>PhDbyPub Performance Practice (Part-Time): PRP2SPASPA02</v>
      </c>
      <c r="B935" s="11" t="s">
        <v>3968</v>
      </c>
      <c r="C935" s="11" t="s">
        <v>32964</v>
      </c>
      <c r="D935" s="11" t="s">
        <v>3969</v>
      </c>
      <c r="E935" s="11" t="s">
        <v>177</v>
      </c>
      <c r="F935" s="11" t="s">
        <v>76</v>
      </c>
      <c r="G935" s="11" t="s">
        <v>32188</v>
      </c>
      <c r="H935" s="11" t="s">
        <v>72</v>
      </c>
      <c r="I935" s="11">
        <v>0</v>
      </c>
      <c r="J935" s="11" t="s">
        <v>32168</v>
      </c>
      <c r="K935" s="11" t="s">
        <v>32168</v>
      </c>
      <c r="L935" s="11">
        <v>0</v>
      </c>
      <c r="M935" s="11">
        <v>0</v>
      </c>
      <c r="N935" s="11">
        <v>0</v>
      </c>
      <c r="O935" s="11">
        <v>0</v>
      </c>
      <c r="P935" s="11">
        <v>0</v>
      </c>
      <c r="Q935" s="11">
        <v>0</v>
      </c>
      <c r="R935" s="11">
        <v>0</v>
      </c>
      <c r="S935" s="11">
        <v>0</v>
      </c>
      <c r="T935" s="11">
        <v>0</v>
      </c>
      <c r="U935" s="11">
        <v>0</v>
      </c>
      <c r="V935" s="11">
        <v>0</v>
      </c>
      <c r="W935" s="11">
        <v>0</v>
      </c>
      <c r="X935" s="11">
        <v>0</v>
      </c>
      <c r="Y935" s="11">
        <v>0</v>
      </c>
      <c r="Z935" s="11">
        <v>0</v>
      </c>
      <c r="AA935" s="12" t="s">
        <v>32952</v>
      </c>
      <c r="AB935" s="17" t="str">
        <f t="shared" si="85"/>
        <v>Programme is not compatible with this tool</v>
      </c>
      <c r="AC935" s="17" t="str">
        <f t="shared" si="86"/>
        <v/>
      </c>
      <c r="AD935" s="17">
        <f t="shared" si="87"/>
        <v>6</v>
      </c>
      <c r="AE935" s="17" t="str">
        <f t="shared" si="88"/>
        <v/>
      </c>
      <c r="AF935" s="17" t="str">
        <f t="shared" si="89"/>
        <v/>
      </c>
      <c r="AG935" s="17" t="str" cm="1">
        <f t="array" ref="AG935">IFERROR(IF(J935="Level",INDEX($M935:$S935,AC935+1),INDEX($M935:$S935,AC935)),"")</f>
        <v/>
      </c>
      <c r="AH935" s="17" cm="1">
        <f t="array" ref="AH935">IFERROR(IF(J935="Level",INDEX($M935:$S935,AD935+1),INDEX($M935:$S935,AD935)),"")</f>
        <v>0</v>
      </c>
      <c r="AI935" s="17" t="str" cm="1">
        <f t="array" ref="AI935">IFERROR(INDEX($M935:$S935,AE935),"")</f>
        <v/>
      </c>
      <c r="AJ935" s="17" t="str" cm="1">
        <f t="array" ref="AJ935">IFERROR(INDEX($M935:$S935,AF935),"")</f>
        <v/>
      </c>
      <c r="AK935" s="17" t="str" cm="1">
        <f t="array" ref="AK935">IFERROR(IF(J935="Level",INDEX($T935:$Z935,AC935+1),INDEX($T935:$Z935,AC935)),"")</f>
        <v/>
      </c>
      <c r="AL935" s="17" cm="1">
        <f t="array" ref="AL935">IFERROR(IF(J935="Level",INDEX($T935:$Z935,AD935+1),INDEX($T935:$Z935,AD935)),"")</f>
        <v>0</v>
      </c>
      <c r="AM935" s="17" t="str" cm="1">
        <f t="array" ref="AM935">IFERROR(INDEX($T935:$Z935,AE935),"")</f>
        <v/>
      </c>
      <c r="AN935" s="17" t="str" cm="1">
        <f t="array" ref="AN935">IFERROR(INDEX($T935:$Z935,AF935),"")</f>
        <v/>
      </c>
    </row>
    <row r="936" spans="1:40" hidden="1" x14ac:dyDescent="0.2">
      <c r="A936" s="17" t="str">
        <f t="shared" si="84"/>
        <v>PhD Drama (Part-Time): PRP6SPASPA01</v>
      </c>
      <c r="B936" s="11" t="s">
        <v>3859</v>
      </c>
      <c r="C936" s="11" t="s">
        <v>32964</v>
      </c>
      <c r="D936" s="11" t="s">
        <v>3860</v>
      </c>
      <c r="E936" s="11" t="s">
        <v>177</v>
      </c>
      <c r="F936" s="11" t="s">
        <v>76</v>
      </c>
      <c r="G936" s="11" t="s">
        <v>32188</v>
      </c>
      <c r="H936" s="11" t="s">
        <v>72</v>
      </c>
      <c r="I936" s="11">
        <v>0</v>
      </c>
      <c r="J936" s="11" t="s">
        <v>32168</v>
      </c>
      <c r="K936" s="11" t="s">
        <v>32168</v>
      </c>
      <c r="L936" s="11">
        <v>0</v>
      </c>
      <c r="M936" s="11">
        <v>0</v>
      </c>
      <c r="N936" s="11">
        <v>0</v>
      </c>
      <c r="O936" s="11">
        <v>0</v>
      </c>
      <c r="P936" s="11">
        <v>0</v>
      </c>
      <c r="Q936" s="11">
        <v>0</v>
      </c>
      <c r="R936" s="11">
        <v>0</v>
      </c>
      <c r="S936" s="11">
        <v>0</v>
      </c>
      <c r="T936" s="11">
        <v>0</v>
      </c>
      <c r="U936" s="11">
        <v>0</v>
      </c>
      <c r="V936" s="11">
        <v>0</v>
      </c>
      <c r="W936" s="11">
        <v>0</v>
      </c>
      <c r="X936" s="11">
        <v>0</v>
      </c>
      <c r="Y936" s="11">
        <v>0</v>
      </c>
      <c r="Z936" s="11">
        <v>0</v>
      </c>
      <c r="AA936" s="12" t="s">
        <v>32952</v>
      </c>
      <c r="AB936" s="17" t="str">
        <f t="shared" si="85"/>
        <v>Programme is not compatible with this tool</v>
      </c>
      <c r="AC936" s="17" t="str">
        <f t="shared" si="86"/>
        <v/>
      </c>
      <c r="AD936" s="17">
        <f t="shared" si="87"/>
        <v>6</v>
      </c>
      <c r="AE936" s="17" t="str">
        <f t="shared" si="88"/>
        <v/>
      </c>
      <c r="AF936" s="17" t="str">
        <f t="shared" si="89"/>
        <v/>
      </c>
      <c r="AG936" s="17" t="str" cm="1">
        <f t="array" ref="AG936">IFERROR(IF(J936="Level",INDEX($M936:$S936,AC936+1),INDEX($M936:$S936,AC936)),"")</f>
        <v/>
      </c>
      <c r="AH936" s="17" cm="1">
        <f t="array" ref="AH936">IFERROR(IF(J936="Level",INDEX($M936:$S936,AD936+1),INDEX($M936:$S936,AD936)),"")</f>
        <v>0</v>
      </c>
      <c r="AI936" s="17" t="str" cm="1">
        <f t="array" ref="AI936">IFERROR(INDEX($M936:$S936,AE936),"")</f>
        <v/>
      </c>
      <c r="AJ936" s="17" t="str" cm="1">
        <f t="array" ref="AJ936">IFERROR(INDEX($M936:$S936,AF936),"")</f>
        <v/>
      </c>
      <c r="AK936" s="17" t="str" cm="1">
        <f t="array" ref="AK936">IFERROR(IF(J936="Level",INDEX($T936:$Z936,AC936+1),INDEX($T936:$Z936,AC936)),"")</f>
        <v/>
      </c>
      <c r="AL936" s="17" cm="1">
        <f t="array" ref="AL936">IFERROR(IF(J936="Level",INDEX($T936:$Z936,AD936+1),INDEX($T936:$Z936,AD936)),"")</f>
        <v>0</v>
      </c>
      <c r="AM936" s="17" t="str" cm="1">
        <f t="array" ref="AM936">IFERROR(INDEX($T936:$Z936,AE936),"")</f>
        <v/>
      </c>
      <c r="AN936" s="17" t="str" cm="1">
        <f t="array" ref="AN936">IFERROR(INDEX($T936:$Z936,AF936),"")</f>
        <v/>
      </c>
    </row>
    <row r="937" spans="1:40" hidden="1" x14ac:dyDescent="0.2">
      <c r="A937" s="17" t="str">
        <f t="shared" si="84"/>
        <v>PhD Performance Practice (Drama) (Part-Time): PRP6SPASPA02</v>
      </c>
      <c r="B937" s="11" t="s">
        <v>3861</v>
      </c>
      <c r="C937" s="11" t="s">
        <v>32964</v>
      </c>
      <c r="D937" s="11" t="s">
        <v>3862</v>
      </c>
      <c r="E937" s="11" t="s">
        <v>177</v>
      </c>
      <c r="F937" s="11" t="s">
        <v>76</v>
      </c>
      <c r="G937" s="11" t="s">
        <v>32188</v>
      </c>
      <c r="H937" s="11" t="s">
        <v>72</v>
      </c>
      <c r="I937" s="11">
        <v>0</v>
      </c>
      <c r="J937" s="11" t="s">
        <v>32168</v>
      </c>
      <c r="K937" s="11" t="s">
        <v>32168</v>
      </c>
      <c r="L937" s="11">
        <v>0</v>
      </c>
      <c r="M937" s="11">
        <v>0</v>
      </c>
      <c r="N937" s="11">
        <v>0</v>
      </c>
      <c r="O937" s="11">
        <v>0</v>
      </c>
      <c r="P937" s="11">
        <v>0</v>
      </c>
      <c r="Q937" s="11">
        <v>0</v>
      </c>
      <c r="R937" s="11">
        <v>0</v>
      </c>
      <c r="S937" s="11">
        <v>0</v>
      </c>
      <c r="T937" s="11">
        <v>0</v>
      </c>
      <c r="U937" s="11">
        <v>0</v>
      </c>
      <c r="V937" s="11">
        <v>0</v>
      </c>
      <c r="W937" s="11">
        <v>0</v>
      </c>
      <c r="X937" s="11">
        <v>0</v>
      </c>
      <c r="Y937" s="11">
        <v>0</v>
      </c>
      <c r="Z937" s="11">
        <v>0</v>
      </c>
      <c r="AA937" s="12" t="s">
        <v>32952</v>
      </c>
      <c r="AB937" s="17" t="str">
        <f t="shared" si="85"/>
        <v>Programme is not compatible with this tool</v>
      </c>
      <c r="AC937" s="17" t="str">
        <f t="shared" si="86"/>
        <v/>
      </c>
      <c r="AD937" s="17">
        <f t="shared" si="87"/>
        <v>6</v>
      </c>
      <c r="AE937" s="17" t="str">
        <f t="shared" si="88"/>
        <v/>
      </c>
      <c r="AF937" s="17" t="str">
        <f t="shared" si="89"/>
        <v/>
      </c>
      <c r="AG937" s="17" t="str" cm="1">
        <f t="array" ref="AG937">IFERROR(IF(J937="Level",INDEX($M937:$S937,AC937+1),INDEX($M937:$S937,AC937)),"")</f>
        <v/>
      </c>
      <c r="AH937" s="17" cm="1">
        <f t="array" ref="AH937">IFERROR(IF(J937="Level",INDEX($M937:$S937,AD937+1),INDEX($M937:$S937,AD937)),"")</f>
        <v>0</v>
      </c>
      <c r="AI937" s="17" t="str" cm="1">
        <f t="array" ref="AI937">IFERROR(INDEX($M937:$S937,AE937),"")</f>
        <v/>
      </c>
      <c r="AJ937" s="17" t="str" cm="1">
        <f t="array" ref="AJ937">IFERROR(INDEX($M937:$S937,AF937),"")</f>
        <v/>
      </c>
      <c r="AK937" s="17" t="str" cm="1">
        <f t="array" ref="AK937">IFERROR(IF(J937="Level",INDEX($T937:$Z937,AC937+1),INDEX($T937:$Z937,AC937)),"")</f>
        <v/>
      </c>
      <c r="AL937" s="17" cm="1">
        <f t="array" ref="AL937">IFERROR(IF(J937="Level",INDEX($T937:$Z937,AD937+1),INDEX($T937:$Z937,AD937)),"")</f>
        <v>0</v>
      </c>
      <c r="AM937" s="17" t="str" cm="1">
        <f t="array" ref="AM937">IFERROR(INDEX($T937:$Z937,AE937),"")</f>
        <v/>
      </c>
      <c r="AN937" s="17" t="str" cm="1">
        <f t="array" ref="AN937">IFERROR(INDEX($T937:$Z937,AF937),"")</f>
        <v/>
      </c>
    </row>
    <row r="938" spans="1:40" hidden="1" x14ac:dyDescent="0.2">
      <c r="A938" s="17" t="str">
        <f t="shared" si="84"/>
        <v>MPhil Education (Part-Time): PRH4EDUEDU02</v>
      </c>
      <c r="B938" s="11" t="s">
        <v>2820</v>
      </c>
      <c r="C938" s="11" t="s">
        <v>32964</v>
      </c>
      <c r="D938" s="11" t="s">
        <v>32621</v>
      </c>
      <c r="E938" s="11" t="s">
        <v>180</v>
      </c>
      <c r="F938" s="11" t="s">
        <v>76</v>
      </c>
      <c r="G938" s="11" t="s">
        <v>32188</v>
      </c>
      <c r="H938" s="11" t="s">
        <v>72</v>
      </c>
      <c r="I938" s="11">
        <v>0</v>
      </c>
      <c r="J938" s="11" t="s">
        <v>32168</v>
      </c>
      <c r="K938" s="11" t="s">
        <v>32168</v>
      </c>
      <c r="L938" s="11">
        <v>0</v>
      </c>
      <c r="M938" s="11">
        <v>0</v>
      </c>
      <c r="N938" s="11">
        <v>0</v>
      </c>
      <c r="O938" s="11">
        <v>0</v>
      </c>
      <c r="P938" s="11">
        <v>0</v>
      </c>
      <c r="Q938" s="11">
        <v>0</v>
      </c>
      <c r="R938" s="11">
        <v>0</v>
      </c>
      <c r="S938" s="11">
        <v>0</v>
      </c>
      <c r="T938" s="11">
        <v>0</v>
      </c>
      <c r="U938" s="11">
        <v>0</v>
      </c>
      <c r="V938" s="11">
        <v>0</v>
      </c>
      <c r="W938" s="11">
        <v>0</v>
      </c>
      <c r="X938" s="11">
        <v>0</v>
      </c>
      <c r="Y938" s="11">
        <v>0</v>
      </c>
      <c r="Z938" s="11">
        <v>0</v>
      </c>
      <c r="AA938" s="12" t="s">
        <v>32952</v>
      </c>
      <c r="AB938" s="17" t="str">
        <f t="shared" si="85"/>
        <v>Programme is not compatible with this tool</v>
      </c>
      <c r="AC938" s="17" t="str">
        <f t="shared" si="86"/>
        <v/>
      </c>
      <c r="AD938" s="17">
        <f t="shared" si="87"/>
        <v>6</v>
      </c>
      <c r="AE938" s="17" t="str">
        <f t="shared" si="88"/>
        <v/>
      </c>
      <c r="AF938" s="17" t="str">
        <f t="shared" si="89"/>
        <v/>
      </c>
      <c r="AG938" s="17" t="str" cm="1">
        <f t="array" ref="AG938">IFERROR(IF(J938="Level",INDEX($M938:$S938,AC938+1),INDEX($M938:$S938,AC938)),"")</f>
        <v/>
      </c>
      <c r="AH938" s="17" cm="1">
        <f t="array" ref="AH938">IFERROR(IF(J938="Level",INDEX($M938:$S938,AD938+1),INDEX($M938:$S938,AD938)),"")</f>
        <v>0</v>
      </c>
      <c r="AI938" s="17" t="str" cm="1">
        <f t="array" ref="AI938">IFERROR(INDEX($M938:$S938,AE938),"")</f>
        <v/>
      </c>
      <c r="AJ938" s="17" t="str" cm="1">
        <f t="array" ref="AJ938">IFERROR(INDEX($M938:$S938,AF938),"")</f>
        <v/>
      </c>
      <c r="AK938" s="17" t="str" cm="1">
        <f t="array" ref="AK938">IFERROR(IF(J938="Level",INDEX($T938:$Z938,AC938+1),INDEX($T938:$Z938,AC938)),"")</f>
        <v/>
      </c>
      <c r="AL938" s="17" cm="1">
        <f t="array" ref="AL938">IFERROR(IF(J938="Level",INDEX($T938:$Z938,AD938+1),INDEX($T938:$Z938,AD938)),"")</f>
        <v>0</v>
      </c>
      <c r="AM938" s="17" t="str" cm="1">
        <f t="array" ref="AM938">IFERROR(INDEX($T938:$Z938,AE938),"")</f>
        <v/>
      </c>
      <c r="AN938" s="17" t="str" cm="1">
        <f t="array" ref="AN938">IFERROR(INDEX($T938:$Z938,AF938),"")</f>
        <v/>
      </c>
    </row>
    <row r="939" spans="1:40" hidden="1" x14ac:dyDescent="0.2">
      <c r="A939" s="17" t="str">
        <f t="shared" si="84"/>
        <v>PhDbyPub Education (Part-Time): PRP2EDUEDU01</v>
      </c>
      <c r="B939" s="11" t="s">
        <v>3885</v>
      </c>
      <c r="C939" s="11" t="s">
        <v>32964</v>
      </c>
      <c r="D939" s="11" t="s">
        <v>3886</v>
      </c>
      <c r="E939" s="11" t="s">
        <v>180</v>
      </c>
      <c r="F939" s="11" t="s">
        <v>76</v>
      </c>
      <c r="G939" s="11" t="s">
        <v>32188</v>
      </c>
      <c r="H939" s="11" t="s">
        <v>72</v>
      </c>
      <c r="I939" s="11">
        <v>0</v>
      </c>
      <c r="J939" s="11" t="s">
        <v>32168</v>
      </c>
      <c r="K939" s="11" t="s">
        <v>32168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  <c r="Q939" s="11">
        <v>0</v>
      </c>
      <c r="R939" s="11">
        <v>0</v>
      </c>
      <c r="S939" s="11">
        <v>0</v>
      </c>
      <c r="T939" s="11">
        <v>0</v>
      </c>
      <c r="U939" s="11">
        <v>0</v>
      </c>
      <c r="V939" s="11">
        <v>0</v>
      </c>
      <c r="W939" s="11">
        <v>0</v>
      </c>
      <c r="X939" s="11">
        <v>0</v>
      </c>
      <c r="Y939" s="11">
        <v>0</v>
      </c>
      <c r="Z939" s="11">
        <v>0</v>
      </c>
      <c r="AA939" s="12" t="s">
        <v>32952</v>
      </c>
      <c r="AB939" s="17" t="str">
        <f t="shared" si="85"/>
        <v>Programme is not compatible with this tool</v>
      </c>
      <c r="AC939" s="17" t="str">
        <f t="shared" si="86"/>
        <v/>
      </c>
      <c r="AD939" s="17">
        <f t="shared" si="87"/>
        <v>6</v>
      </c>
      <c r="AE939" s="17" t="str">
        <f t="shared" si="88"/>
        <v/>
      </c>
      <c r="AF939" s="17" t="str">
        <f t="shared" si="89"/>
        <v/>
      </c>
      <c r="AG939" s="17" t="str" cm="1">
        <f t="array" ref="AG939">IFERROR(IF(J939="Level",INDEX($M939:$S939,AC939+1),INDEX($M939:$S939,AC939)),"")</f>
        <v/>
      </c>
      <c r="AH939" s="17" cm="1">
        <f t="array" ref="AH939">IFERROR(IF(J939="Level",INDEX($M939:$S939,AD939+1),INDEX($M939:$S939,AD939)),"")</f>
        <v>0</v>
      </c>
      <c r="AI939" s="17" t="str" cm="1">
        <f t="array" ref="AI939">IFERROR(INDEX($M939:$S939,AE939),"")</f>
        <v/>
      </c>
      <c r="AJ939" s="17" t="str" cm="1">
        <f t="array" ref="AJ939">IFERROR(INDEX($M939:$S939,AF939),"")</f>
        <v/>
      </c>
      <c r="AK939" s="17" t="str" cm="1">
        <f t="array" ref="AK939">IFERROR(IF(J939="Level",INDEX($T939:$Z939,AC939+1),INDEX($T939:$Z939,AC939)),"")</f>
        <v/>
      </c>
      <c r="AL939" s="17" cm="1">
        <f t="array" ref="AL939">IFERROR(IF(J939="Level",INDEX($T939:$Z939,AD939+1),INDEX($T939:$Z939,AD939)),"")</f>
        <v>0</v>
      </c>
      <c r="AM939" s="17" t="str" cm="1">
        <f t="array" ref="AM939">IFERROR(INDEX($T939:$Z939,AE939),"")</f>
        <v/>
      </c>
      <c r="AN939" s="17" t="str" cm="1">
        <f t="array" ref="AN939">IFERROR(INDEX($T939:$Z939,AF939),"")</f>
        <v/>
      </c>
    </row>
    <row r="940" spans="1:40" hidden="1" x14ac:dyDescent="0.2">
      <c r="A940" s="17" t="str">
        <f t="shared" si="84"/>
        <v>PhDbyPub Education: PRP2EDUEDU02</v>
      </c>
      <c r="B940" s="11" t="s">
        <v>3887</v>
      </c>
      <c r="C940" s="11" t="s">
        <v>32964</v>
      </c>
      <c r="D940" s="11" t="s">
        <v>3888</v>
      </c>
      <c r="E940" s="11" t="s">
        <v>180</v>
      </c>
      <c r="F940" s="11" t="s">
        <v>76</v>
      </c>
      <c r="G940" s="11" t="s">
        <v>32188</v>
      </c>
      <c r="H940" s="11" t="s">
        <v>72</v>
      </c>
      <c r="I940" s="11">
        <v>0</v>
      </c>
      <c r="J940" s="11" t="s">
        <v>32168</v>
      </c>
      <c r="K940" s="11" t="s">
        <v>32168</v>
      </c>
      <c r="L940" s="11">
        <v>0</v>
      </c>
      <c r="M940" s="11">
        <v>0</v>
      </c>
      <c r="N940" s="11">
        <v>0</v>
      </c>
      <c r="O940" s="11">
        <v>0</v>
      </c>
      <c r="P940" s="11">
        <v>0</v>
      </c>
      <c r="Q940" s="11">
        <v>0</v>
      </c>
      <c r="R940" s="11">
        <v>0</v>
      </c>
      <c r="S940" s="11">
        <v>0</v>
      </c>
      <c r="T940" s="11">
        <v>0</v>
      </c>
      <c r="U940" s="11">
        <v>0</v>
      </c>
      <c r="V940" s="11">
        <v>0</v>
      </c>
      <c r="W940" s="11">
        <v>0</v>
      </c>
      <c r="X940" s="11">
        <v>0</v>
      </c>
      <c r="Y940" s="11">
        <v>0</v>
      </c>
      <c r="Z940" s="11">
        <v>0</v>
      </c>
      <c r="AA940" s="12" t="s">
        <v>32952</v>
      </c>
      <c r="AB940" s="17" t="str">
        <f t="shared" si="85"/>
        <v>Programme is not compatible with this tool</v>
      </c>
      <c r="AC940" s="17" t="str">
        <f t="shared" si="86"/>
        <v/>
      </c>
      <c r="AD940" s="17">
        <f t="shared" si="87"/>
        <v>6</v>
      </c>
      <c r="AE940" s="17" t="str">
        <f t="shared" si="88"/>
        <v/>
      </c>
      <c r="AF940" s="17" t="str">
        <f t="shared" si="89"/>
        <v/>
      </c>
      <c r="AG940" s="17" t="str" cm="1">
        <f t="array" ref="AG940">IFERROR(IF(J940="Level",INDEX($M940:$S940,AC940+1),INDEX($M940:$S940,AC940)),"")</f>
        <v/>
      </c>
      <c r="AH940" s="17" cm="1">
        <f t="array" ref="AH940">IFERROR(IF(J940="Level",INDEX($M940:$S940,AD940+1),INDEX($M940:$S940,AD940)),"")</f>
        <v>0</v>
      </c>
      <c r="AI940" s="17" t="str" cm="1">
        <f t="array" ref="AI940">IFERROR(INDEX($M940:$S940,AE940),"")</f>
        <v/>
      </c>
      <c r="AJ940" s="17" t="str" cm="1">
        <f t="array" ref="AJ940">IFERROR(INDEX($M940:$S940,AF940),"")</f>
        <v/>
      </c>
      <c r="AK940" s="17" t="str" cm="1">
        <f t="array" ref="AK940">IFERROR(IF(J940="Level",INDEX($T940:$Z940,AC940+1),INDEX($T940:$Z940,AC940)),"")</f>
        <v/>
      </c>
      <c r="AL940" s="17" cm="1">
        <f t="array" ref="AL940">IFERROR(IF(J940="Level",INDEX($T940:$Z940,AD940+1),INDEX($T940:$Z940,AD940)),"")</f>
        <v>0</v>
      </c>
      <c r="AM940" s="17" t="str" cm="1">
        <f t="array" ref="AM940">IFERROR(INDEX($T940:$Z940,AE940),"")</f>
        <v/>
      </c>
      <c r="AN940" s="17" t="str" cm="1">
        <f t="array" ref="AN940">IFERROR(INDEX($T940:$Z940,AF940),"")</f>
        <v/>
      </c>
    </row>
    <row r="941" spans="1:40" hidden="1" x14ac:dyDescent="0.2">
      <c r="A941" s="17" t="str">
        <f t="shared" si="84"/>
        <v>PhD Education (Part-Time): PRP6EDUEDU01</v>
      </c>
      <c r="B941" s="11" t="s">
        <v>3594</v>
      </c>
      <c r="C941" s="11" t="s">
        <v>32964</v>
      </c>
      <c r="D941" s="11" t="s">
        <v>3595</v>
      </c>
      <c r="E941" s="11" t="s">
        <v>180</v>
      </c>
      <c r="F941" s="11" t="s">
        <v>76</v>
      </c>
      <c r="G941" s="11" t="s">
        <v>32188</v>
      </c>
      <c r="H941" s="11" t="s">
        <v>72</v>
      </c>
      <c r="I941" s="11">
        <v>0</v>
      </c>
      <c r="J941" s="11" t="s">
        <v>32168</v>
      </c>
      <c r="K941" s="11" t="s">
        <v>32168</v>
      </c>
      <c r="L941" s="11">
        <v>0</v>
      </c>
      <c r="M941" s="11">
        <v>0</v>
      </c>
      <c r="N941" s="11">
        <v>0</v>
      </c>
      <c r="O941" s="11">
        <v>0</v>
      </c>
      <c r="P941" s="11">
        <v>0</v>
      </c>
      <c r="Q941" s="11">
        <v>0</v>
      </c>
      <c r="R941" s="11">
        <v>0</v>
      </c>
      <c r="S941" s="11">
        <v>0</v>
      </c>
      <c r="T941" s="11">
        <v>0</v>
      </c>
      <c r="U941" s="11">
        <v>0</v>
      </c>
      <c r="V941" s="11">
        <v>0</v>
      </c>
      <c r="W941" s="11">
        <v>0</v>
      </c>
      <c r="X941" s="11">
        <v>0</v>
      </c>
      <c r="Y941" s="11">
        <v>0</v>
      </c>
      <c r="Z941" s="11">
        <v>0</v>
      </c>
      <c r="AA941" s="12" t="s">
        <v>32952</v>
      </c>
      <c r="AB941" s="17" t="str">
        <f t="shared" si="85"/>
        <v>Programme is not compatible with this tool</v>
      </c>
      <c r="AC941" s="17" t="str">
        <f t="shared" si="86"/>
        <v/>
      </c>
      <c r="AD941" s="17">
        <f t="shared" si="87"/>
        <v>6</v>
      </c>
      <c r="AE941" s="17" t="str">
        <f t="shared" si="88"/>
        <v/>
      </c>
      <c r="AF941" s="17" t="str">
        <f t="shared" si="89"/>
        <v/>
      </c>
      <c r="AG941" s="17" t="str" cm="1">
        <f t="array" ref="AG941">IFERROR(IF(J941="Level",INDEX($M941:$S941,AC941+1),INDEX($M941:$S941,AC941)),"")</f>
        <v/>
      </c>
      <c r="AH941" s="17" cm="1">
        <f t="array" ref="AH941">IFERROR(IF(J941="Level",INDEX($M941:$S941,AD941+1),INDEX($M941:$S941,AD941)),"")</f>
        <v>0</v>
      </c>
      <c r="AI941" s="17" t="str" cm="1">
        <f t="array" ref="AI941">IFERROR(INDEX($M941:$S941,AE941),"")</f>
        <v/>
      </c>
      <c r="AJ941" s="17" t="str" cm="1">
        <f t="array" ref="AJ941">IFERROR(INDEX($M941:$S941,AF941),"")</f>
        <v/>
      </c>
      <c r="AK941" s="17" t="str" cm="1">
        <f t="array" ref="AK941">IFERROR(IF(J941="Level",INDEX($T941:$Z941,AC941+1),INDEX($T941:$Z941,AC941)),"")</f>
        <v/>
      </c>
      <c r="AL941" s="17" cm="1">
        <f t="array" ref="AL941">IFERROR(IF(J941="Level",INDEX($T941:$Z941,AD941+1),INDEX($T941:$Z941,AD941)),"")</f>
        <v>0</v>
      </c>
      <c r="AM941" s="17" t="str" cm="1">
        <f t="array" ref="AM941">IFERROR(INDEX($T941:$Z941,AE941),"")</f>
        <v/>
      </c>
      <c r="AN941" s="17" t="str" cm="1">
        <f t="array" ref="AN941">IFERROR(INDEX($T941:$Z941,AF941),"")</f>
        <v/>
      </c>
    </row>
    <row r="942" spans="1:40" hidden="1" x14ac:dyDescent="0.2">
      <c r="A942" s="17" t="str">
        <f t="shared" si="84"/>
        <v>PhD Education (Part-Time, Split Site): PRP6EDUEDU02</v>
      </c>
      <c r="B942" s="11" t="s">
        <v>3596</v>
      </c>
      <c r="C942" s="11" t="s">
        <v>32964</v>
      </c>
      <c r="D942" s="11" t="s">
        <v>32239</v>
      </c>
      <c r="E942" s="11" t="s">
        <v>180</v>
      </c>
      <c r="F942" s="11" t="s">
        <v>76</v>
      </c>
      <c r="G942" s="11" t="s">
        <v>32188</v>
      </c>
      <c r="H942" s="11" t="s">
        <v>72</v>
      </c>
      <c r="I942" s="11">
        <v>0</v>
      </c>
      <c r="J942" s="11" t="s">
        <v>32168</v>
      </c>
      <c r="K942" s="11" t="s">
        <v>32168</v>
      </c>
      <c r="L942" s="11">
        <v>0</v>
      </c>
      <c r="M942" s="11">
        <v>0</v>
      </c>
      <c r="N942" s="11">
        <v>0</v>
      </c>
      <c r="O942" s="11">
        <v>0</v>
      </c>
      <c r="P942" s="11">
        <v>0</v>
      </c>
      <c r="Q942" s="11">
        <v>0</v>
      </c>
      <c r="R942" s="11">
        <v>0</v>
      </c>
      <c r="S942" s="11">
        <v>0</v>
      </c>
      <c r="T942" s="11">
        <v>0</v>
      </c>
      <c r="U942" s="11">
        <v>0</v>
      </c>
      <c r="V942" s="11">
        <v>0</v>
      </c>
      <c r="W942" s="11">
        <v>0</v>
      </c>
      <c r="X942" s="11">
        <v>0</v>
      </c>
      <c r="Y942" s="11">
        <v>0</v>
      </c>
      <c r="Z942" s="11">
        <v>0</v>
      </c>
      <c r="AA942" s="12" t="s">
        <v>32952</v>
      </c>
      <c r="AB942" s="17" t="str">
        <f t="shared" si="85"/>
        <v>Programme is not compatible with this tool</v>
      </c>
      <c r="AC942" s="17" t="str">
        <f t="shared" si="86"/>
        <v/>
      </c>
      <c r="AD942" s="17">
        <f t="shared" si="87"/>
        <v>6</v>
      </c>
      <c r="AE942" s="17" t="str">
        <f t="shared" si="88"/>
        <v/>
      </c>
      <c r="AF942" s="17" t="str">
        <f t="shared" si="89"/>
        <v/>
      </c>
      <c r="AG942" s="17" t="str" cm="1">
        <f t="array" ref="AG942">IFERROR(IF(J942="Level",INDEX($M942:$S942,AC942+1),INDEX($M942:$S942,AC942)),"")</f>
        <v/>
      </c>
      <c r="AH942" s="17" cm="1">
        <f t="array" ref="AH942">IFERROR(IF(J942="Level",INDEX($M942:$S942,AD942+1),INDEX($M942:$S942,AD942)),"")</f>
        <v>0</v>
      </c>
      <c r="AI942" s="17" t="str" cm="1">
        <f t="array" ref="AI942">IFERROR(INDEX($M942:$S942,AE942),"")</f>
        <v/>
      </c>
      <c r="AJ942" s="17" t="str" cm="1">
        <f t="array" ref="AJ942">IFERROR(INDEX($M942:$S942,AF942),"")</f>
        <v/>
      </c>
      <c r="AK942" s="17" t="str" cm="1">
        <f t="array" ref="AK942">IFERROR(IF(J942="Level",INDEX($T942:$Z942,AC942+1),INDEX($T942:$Z942,AC942)),"")</f>
        <v/>
      </c>
      <c r="AL942" s="17" cm="1">
        <f t="array" ref="AL942">IFERROR(IF(J942="Level",INDEX($T942:$Z942,AD942+1),INDEX($T942:$Z942,AD942)),"")</f>
        <v>0</v>
      </c>
      <c r="AM942" s="17" t="str" cm="1">
        <f t="array" ref="AM942">IFERROR(INDEX($T942:$Z942,AE942),"")</f>
        <v/>
      </c>
      <c r="AN942" s="17" t="str" cm="1">
        <f t="array" ref="AN942">IFERROR(INDEX($T942:$Z942,AF942),"")</f>
        <v/>
      </c>
    </row>
    <row r="943" spans="1:40" hidden="1" x14ac:dyDescent="0.2">
      <c r="A943" s="17" t="str">
        <f t="shared" si="84"/>
        <v>PhD Education (Part-Time, 4-year): PRP8EDUEDU02</v>
      </c>
      <c r="B943" s="11" t="s">
        <v>3865</v>
      </c>
      <c r="C943" s="11" t="s">
        <v>32964</v>
      </c>
      <c r="D943" s="11" t="s">
        <v>3866</v>
      </c>
      <c r="E943" s="11" t="s">
        <v>180</v>
      </c>
      <c r="F943" s="11" t="s">
        <v>76</v>
      </c>
      <c r="G943" s="11" t="s">
        <v>32188</v>
      </c>
      <c r="H943" s="11" t="s">
        <v>72</v>
      </c>
      <c r="I943" s="11">
        <v>0</v>
      </c>
      <c r="J943" s="11" t="s">
        <v>32168</v>
      </c>
      <c r="K943" s="11" t="s">
        <v>32168</v>
      </c>
      <c r="L943" s="11">
        <v>0</v>
      </c>
      <c r="M943" s="11">
        <v>0</v>
      </c>
      <c r="N943" s="11">
        <v>0</v>
      </c>
      <c r="O943" s="11">
        <v>0</v>
      </c>
      <c r="P943" s="11">
        <v>0</v>
      </c>
      <c r="Q943" s="11">
        <v>0</v>
      </c>
      <c r="R943" s="11">
        <v>0</v>
      </c>
      <c r="S943" s="11">
        <v>0</v>
      </c>
      <c r="T943" s="11">
        <v>0</v>
      </c>
      <c r="U943" s="11">
        <v>0</v>
      </c>
      <c r="V943" s="11">
        <v>0</v>
      </c>
      <c r="W943" s="11">
        <v>0</v>
      </c>
      <c r="X943" s="11">
        <v>0</v>
      </c>
      <c r="Y943" s="11">
        <v>0</v>
      </c>
      <c r="Z943" s="11">
        <v>0</v>
      </c>
      <c r="AA943" s="12" t="s">
        <v>32952</v>
      </c>
      <c r="AB943" s="17" t="str">
        <f t="shared" si="85"/>
        <v>Programme is not compatible with this tool</v>
      </c>
      <c r="AC943" s="17" t="str">
        <f t="shared" si="86"/>
        <v/>
      </c>
      <c r="AD943" s="17">
        <f t="shared" si="87"/>
        <v>6</v>
      </c>
      <c r="AE943" s="17" t="str">
        <f t="shared" si="88"/>
        <v/>
      </c>
      <c r="AF943" s="17" t="str">
        <f t="shared" si="89"/>
        <v/>
      </c>
      <c r="AG943" s="17" t="str" cm="1">
        <f t="array" ref="AG943">IFERROR(IF(J943="Level",INDEX($M943:$S943,AC943+1),INDEX($M943:$S943,AC943)),"")</f>
        <v/>
      </c>
      <c r="AH943" s="17" cm="1">
        <f t="array" ref="AH943">IFERROR(IF(J943="Level",INDEX($M943:$S943,AD943+1),INDEX($M943:$S943,AD943)),"")</f>
        <v>0</v>
      </c>
      <c r="AI943" s="17" t="str" cm="1">
        <f t="array" ref="AI943">IFERROR(INDEX($M943:$S943,AE943),"")</f>
        <v/>
      </c>
      <c r="AJ943" s="17" t="str" cm="1">
        <f t="array" ref="AJ943">IFERROR(INDEX($M943:$S943,AF943),"")</f>
        <v/>
      </c>
      <c r="AK943" s="17" t="str" cm="1">
        <f t="array" ref="AK943">IFERROR(IF(J943="Level",INDEX($T943:$Z943,AC943+1),INDEX($T943:$Z943,AC943)),"")</f>
        <v/>
      </c>
      <c r="AL943" s="17" cm="1">
        <f t="array" ref="AL943">IFERROR(IF(J943="Level",INDEX($T943:$Z943,AD943+1),INDEX($T943:$Z943,AD943)),"")</f>
        <v>0</v>
      </c>
      <c r="AM943" s="17" t="str" cm="1">
        <f t="array" ref="AM943">IFERROR(INDEX($T943:$Z943,AE943),"")</f>
        <v/>
      </c>
      <c r="AN943" s="17" t="str" cm="1">
        <f t="array" ref="AN943">IFERROR(INDEX($T943:$Z943,AF943),"")</f>
        <v/>
      </c>
    </row>
    <row r="944" spans="1:40" hidden="1" x14ac:dyDescent="0.2">
      <c r="A944" s="17" t="str">
        <f t="shared" si="84"/>
        <v>MPhil English (Part-Time): PRH4EGLEGL02</v>
      </c>
      <c r="B944" s="11" t="s">
        <v>2822</v>
      </c>
      <c r="C944" s="11" t="s">
        <v>32964</v>
      </c>
      <c r="D944" s="11" t="s">
        <v>32616</v>
      </c>
      <c r="E944" s="11" t="s">
        <v>191</v>
      </c>
      <c r="F944" s="11" t="s">
        <v>76</v>
      </c>
      <c r="G944" s="11" t="s">
        <v>32188</v>
      </c>
      <c r="H944" s="11" t="s">
        <v>72</v>
      </c>
      <c r="I944" s="11">
        <v>0</v>
      </c>
      <c r="J944" s="11" t="s">
        <v>32168</v>
      </c>
      <c r="K944" s="11" t="s">
        <v>32168</v>
      </c>
      <c r="L944" s="11">
        <v>0</v>
      </c>
      <c r="M944" s="11">
        <v>0</v>
      </c>
      <c r="N944" s="11">
        <v>0</v>
      </c>
      <c r="O944" s="11">
        <v>0</v>
      </c>
      <c r="P944" s="11">
        <v>0</v>
      </c>
      <c r="Q944" s="11">
        <v>0</v>
      </c>
      <c r="R944" s="11">
        <v>0</v>
      </c>
      <c r="S944" s="11">
        <v>0</v>
      </c>
      <c r="T944" s="11">
        <v>0</v>
      </c>
      <c r="U944" s="11">
        <v>0</v>
      </c>
      <c r="V944" s="11">
        <v>0</v>
      </c>
      <c r="W944" s="11">
        <v>0</v>
      </c>
      <c r="X944" s="11">
        <v>0</v>
      </c>
      <c r="Y944" s="11">
        <v>0</v>
      </c>
      <c r="Z944" s="11">
        <v>0</v>
      </c>
      <c r="AA944" s="12" t="s">
        <v>32952</v>
      </c>
      <c r="AB944" s="17" t="str">
        <f t="shared" si="85"/>
        <v>Programme is not compatible with this tool</v>
      </c>
      <c r="AC944" s="17" t="str">
        <f t="shared" si="86"/>
        <v/>
      </c>
      <c r="AD944" s="17">
        <f t="shared" si="87"/>
        <v>6</v>
      </c>
      <c r="AE944" s="17" t="str">
        <f t="shared" si="88"/>
        <v/>
      </c>
      <c r="AF944" s="17" t="str">
        <f t="shared" si="89"/>
        <v/>
      </c>
      <c r="AG944" s="17" t="str" cm="1">
        <f t="array" ref="AG944">IFERROR(IF(J944="Level",INDEX($M944:$S944,AC944+1),INDEX($M944:$S944,AC944)),"")</f>
        <v/>
      </c>
      <c r="AH944" s="17" cm="1">
        <f t="array" ref="AH944">IFERROR(IF(J944="Level",INDEX($M944:$S944,AD944+1),INDEX($M944:$S944,AD944)),"")</f>
        <v>0</v>
      </c>
      <c r="AI944" s="17" t="str" cm="1">
        <f t="array" ref="AI944">IFERROR(INDEX($M944:$S944,AE944),"")</f>
        <v/>
      </c>
      <c r="AJ944" s="17" t="str" cm="1">
        <f t="array" ref="AJ944">IFERROR(INDEX($M944:$S944,AF944),"")</f>
        <v/>
      </c>
      <c r="AK944" s="17" t="str" cm="1">
        <f t="array" ref="AK944">IFERROR(IF(J944="Level",INDEX($T944:$Z944,AC944+1),INDEX($T944:$Z944,AC944)),"")</f>
        <v/>
      </c>
      <c r="AL944" s="17" cm="1">
        <f t="array" ref="AL944">IFERROR(IF(J944="Level",INDEX($T944:$Z944,AD944+1),INDEX($T944:$Z944,AD944)),"")</f>
        <v>0</v>
      </c>
      <c r="AM944" s="17" t="str" cm="1">
        <f t="array" ref="AM944">IFERROR(INDEX($T944:$Z944,AE944),"")</f>
        <v/>
      </c>
      <c r="AN944" s="17" t="str" cm="1">
        <f t="array" ref="AN944">IFERROR(INDEX($T944:$Z944,AF944),"")</f>
        <v/>
      </c>
    </row>
    <row r="945" spans="1:40" hidden="1" x14ac:dyDescent="0.2">
      <c r="A945" s="17" t="str">
        <f t="shared" si="84"/>
        <v>MPhil Creative Writing (Part-Time): PRH4EGLEGL05</v>
      </c>
      <c r="B945" s="11" t="s">
        <v>2825</v>
      </c>
      <c r="C945" s="11" t="s">
        <v>32964</v>
      </c>
      <c r="D945" s="11" t="s">
        <v>32628</v>
      </c>
      <c r="E945" s="11" t="s">
        <v>191</v>
      </c>
      <c r="F945" s="11" t="s">
        <v>76</v>
      </c>
      <c r="G945" s="11" t="s">
        <v>32188</v>
      </c>
      <c r="H945" s="11" t="s">
        <v>72</v>
      </c>
      <c r="I945" s="11">
        <v>0</v>
      </c>
      <c r="J945" s="11" t="s">
        <v>32168</v>
      </c>
      <c r="K945" s="11" t="s">
        <v>32168</v>
      </c>
      <c r="L945" s="11">
        <v>0</v>
      </c>
      <c r="M945" s="11">
        <v>0</v>
      </c>
      <c r="N945" s="11">
        <v>0</v>
      </c>
      <c r="O945" s="11">
        <v>0</v>
      </c>
      <c r="P945" s="11">
        <v>0</v>
      </c>
      <c r="Q945" s="11">
        <v>0</v>
      </c>
      <c r="R945" s="11">
        <v>0</v>
      </c>
      <c r="S945" s="11">
        <v>0</v>
      </c>
      <c r="T945" s="11">
        <v>0</v>
      </c>
      <c r="U945" s="11">
        <v>0</v>
      </c>
      <c r="V945" s="11">
        <v>0</v>
      </c>
      <c r="W945" s="11">
        <v>0</v>
      </c>
      <c r="X945" s="11">
        <v>0</v>
      </c>
      <c r="Y945" s="11">
        <v>0</v>
      </c>
      <c r="Z945" s="11">
        <v>0</v>
      </c>
      <c r="AA945" s="12" t="s">
        <v>32952</v>
      </c>
      <c r="AB945" s="17" t="str">
        <f t="shared" si="85"/>
        <v>Programme is not compatible with this tool</v>
      </c>
      <c r="AC945" s="17" t="str">
        <f t="shared" si="86"/>
        <v/>
      </c>
      <c r="AD945" s="17">
        <f t="shared" si="87"/>
        <v>6</v>
      </c>
      <c r="AE945" s="17" t="str">
        <f t="shared" si="88"/>
        <v/>
      </c>
      <c r="AF945" s="17" t="str">
        <f t="shared" si="89"/>
        <v/>
      </c>
      <c r="AG945" s="17" t="str" cm="1">
        <f t="array" ref="AG945">IFERROR(IF(J945="Level",INDEX($M945:$S945,AC945+1),INDEX($M945:$S945,AC945)),"")</f>
        <v/>
      </c>
      <c r="AH945" s="17" cm="1">
        <f t="array" ref="AH945">IFERROR(IF(J945="Level",INDEX($M945:$S945,AD945+1),INDEX($M945:$S945,AD945)),"")</f>
        <v>0</v>
      </c>
      <c r="AI945" s="17" t="str" cm="1">
        <f t="array" ref="AI945">IFERROR(INDEX($M945:$S945,AE945),"")</f>
        <v/>
      </c>
      <c r="AJ945" s="17" t="str" cm="1">
        <f t="array" ref="AJ945">IFERROR(INDEX($M945:$S945,AF945),"")</f>
        <v/>
      </c>
      <c r="AK945" s="17" t="str" cm="1">
        <f t="array" ref="AK945">IFERROR(IF(J945="Level",INDEX($T945:$Z945,AC945+1),INDEX($T945:$Z945,AC945)),"")</f>
        <v/>
      </c>
      <c r="AL945" s="17" cm="1">
        <f t="array" ref="AL945">IFERROR(IF(J945="Level",INDEX($T945:$Z945,AD945+1),INDEX($T945:$Z945,AD945)),"")</f>
        <v>0</v>
      </c>
      <c r="AM945" s="17" t="str" cm="1">
        <f t="array" ref="AM945">IFERROR(INDEX($T945:$Z945,AE945),"")</f>
        <v/>
      </c>
      <c r="AN945" s="17" t="str" cm="1">
        <f t="array" ref="AN945">IFERROR(INDEX($T945:$Z945,AF945),"")</f>
        <v/>
      </c>
    </row>
    <row r="946" spans="1:40" hidden="1" x14ac:dyDescent="0.2">
      <c r="A946" s="17" t="str">
        <f t="shared" si="84"/>
        <v>MAbyRes English (Part-Time): PRM4EGLEGL01</v>
      </c>
      <c r="B946" s="11" t="s">
        <v>2405</v>
      </c>
      <c r="C946" s="11" t="s">
        <v>32964</v>
      </c>
      <c r="D946" s="11" t="s">
        <v>32691</v>
      </c>
      <c r="E946" s="11" t="s">
        <v>191</v>
      </c>
      <c r="F946" s="11" t="s">
        <v>76</v>
      </c>
      <c r="G946" s="11" t="s">
        <v>32188</v>
      </c>
      <c r="H946" s="11" t="s">
        <v>72</v>
      </c>
      <c r="I946" s="11">
        <v>0</v>
      </c>
      <c r="J946" s="11" t="s">
        <v>32168</v>
      </c>
      <c r="K946" s="11" t="s">
        <v>32168</v>
      </c>
      <c r="L946" s="11">
        <v>0</v>
      </c>
      <c r="M946" s="11">
        <v>0</v>
      </c>
      <c r="N946" s="11">
        <v>0</v>
      </c>
      <c r="O946" s="11">
        <v>0</v>
      </c>
      <c r="P946" s="11">
        <v>0</v>
      </c>
      <c r="Q946" s="11">
        <v>0</v>
      </c>
      <c r="R946" s="11">
        <v>0</v>
      </c>
      <c r="S946" s="11">
        <v>0</v>
      </c>
      <c r="T946" s="11">
        <v>0</v>
      </c>
      <c r="U946" s="11">
        <v>0</v>
      </c>
      <c r="V946" s="11">
        <v>0</v>
      </c>
      <c r="W946" s="11">
        <v>0</v>
      </c>
      <c r="X946" s="11">
        <v>0</v>
      </c>
      <c r="Y946" s="11">
        <v>0</v>
      </c>
      <c r="Z946" s="11">
        <v>0</v>
      </c>
      <c r="AA946" s="12" t="s">
        <v>32952</v>
      </c>
      <c r="AB946" s="17" t="str">
        <f t="shared" si="85"/>
        <v>Programme is not compatible with this tool</v>
      </c>
      <c r="AC946" s="17" t="str">
        <f t="shared" si="86"/>
        <v/>
      </c>
      <c r="AD946" s="17">
        <f t="shared" si="87"/>
        <v>6</v>
      </c>
      <c r="AE946" s="17" t="str">
        <f t="shared" si="88"/>
        <v/>
      </c>
      <c r="AF946" s="17" t="str">
        <f t="shared" si="89"/>
        <v/>
      </c>
      <c r="AG946" s="17" t="str" cm="1">
        <f t="array" ref="AG946">IFERROR(IF(J946="Level",INDEX($M946:$S946,AC946+1),INDEX($M946:$S946,AC946)),"")</f>
        <v/>
      </c>
      <c r="AH946" s="17" cm="1">
        <f t="array" ref="AH946">IFERROR(IF(J946="Level",INDEX($M946:$S946,AD946+1),INDEX($M946:$S946,AD946)),"")</f>
        <v>0</v>
      </c>
      <c r="AI946" s="17" t="str" cm="1">
        <f t="array" ref="AI946">IFERROR(INDEX($M946:$S946,AE946),"")</f>
        <v/>
      </c>
      <c r="AJ946" s="17" t="str" cm="1">
        <f t="array" ref="AJ946">IFERROR(INDEX($M946:$S946,AF946),"")</f>
        <v/>
      </c>
      <c r="AK946" s="17" t="str" cm="1">
        <f t="array" ref="AK946">IFERROR(IF(J946="Level",INDEX($T946:$Z946,AC946+1),INDEX($T946:$Z946,AC946)),"")</f>
        <v/>
      </c>
      <c r="AL946" s="17" cm="1">
        <f t="array" ref="AL946">IFERROR(IF(J946="Level",INDEX($T946:$Z946,AD946+1),INDEX($T946:$Z946,AD946)),"")</f>
        <v>0</v>
      </c>
      <c r="AM946" s="17" t="str" cm="1">
        <f t="array" ref="AM946">IFERROR(INDEX($T946:$Z946,AE946),"")</f>
        <v/>
      </c>
      <c r="AN946" s="17" t="str" cm="1">
        <f t="array" ref="AN946">IFERROR(INDEX($T946:$Z946,AF946),"")</f>
        <v/>
      </c>
    </row>
    <row r="947" spans="1:40" hidden="1" x14ac:dyDescent="0.2">
      <c r="A947" s="17" t="str">
        <f t="shared" si="84"/>
        <v>PhD English (Part-Time, Split Site): PRP6EGLEGL01</v>
      </c>
      <c r="B947" s="11" t="s">
        <v>3599</v>
      </c>
      <c r="C947" s="11" t="s">
        <v>32964</v>
      </c>
      <c r="D947" s="11" t="s">
        <v>32234</v>
      </c>
      <c r="E947" s="11" t="s">
        <v>191</v>
      </c>
      <c r="F947" s="11" t="s">
        <v>76</v>
      </c>
      <c r="G947" s="11" t="s">
        <v>32188</v>
      </c>
      <c r="H947" s="11" t="s">
        <v>72</v>
      </c>
      <c r="I947" s="11">
        <v>0</v>
      </c>
      <c r="J947" s="11" t="s">
        <v>32168</v>
      </c>
      <c r="K947" s="11" t="s">
        <v>32168</v>
      </c>
      <c r="L947" s="11">
        <v>0</v>
      </c>
      <c r="M947" s="11">
        <v>0</v>
      </c>
      <c r="N947" s="11">
        <v>0</v>
      </c>
      <c r="O947" s="11">
        <v>0</v>
      </c>
      <c r="P947" s="11">
        <v>0</v>
      </c>
      <c r="Q947" s="11">
        <v>0</v>
      </c>
      <c r="R947" s="11">
        <v>0</v>
      </c>
      <c r="S947" s="11">
        <v>0</v>
      </c>
      <c r="T947" s="11">
        <v>0</v>
      </c>
      <c r="U947" s="11">
        <v>0</v>
      </c>
      <c r="V947" s="11">
        <v>0</v>
      </c>
      <c r="W947" s="11">
        <v>0</v>
      </c>
      <c r="X947" s="11">
        <v>0</v>
      </c>
      <c r="Y947" s="11">
        <v>0</v>
      </c>
      <c r="Z947" s="11">
        <v>0</v>
      </c>
      <c r="AA947" s="12" t="s">
        <v>32952</v>
      </c>
      <c r="AB947" s="17" t="str">
        <f t="shared" si="85"/>
        <v>Programme is not compatible with this tool</v>
      </c>
      <c r="AC947" s="17" t="str">
        <f t="shared" si="86"/>
        <v/>
      </c>
      <c r="AD947" s="17">
        <f t="shared" si="87"/>
        <v>6</v>
      </c>
      <c r="AE947" s="17" t="str">
        <f t="shared" si="88"/>
        <v/>
      </c>
      <c r="AF947" s="17" t="str">
        <f t="shared" si="89"/>
        <v/>
      </c>
      <c r="AG947" s="17" t="str" cm="1">
        <f t="array" ref="AG947">IFERROR(IF(J947="Level",INDEX($M947:$S947,AC947+1),INDEX($M947:$S947,AC947)),"")</f>
        <v/>
      </c>
      <c r="AH947" s="17" cm="1">
        <f t="array" ref="AH947">IFERROR(IF(J947="Level",INDEX($M947:$S947,AD947+1),INDEX($M947:$S947,AD947)),"")</f>
        <v>0</v>
      </c>
      <c r="AI947" s="17" t="str" cm="1">
        <f t="array" ref="AI947">IFERROR(INDEX($M947:$S947,AE947),"")</f>
        <v/>
      </c>
      <c r="AJ947" s="17" t="str" cm="1">
        <f t="array" ref="AJ947">IFERROR(INDEX($M947:$S947,AF947),"")</f>
        <v/>
      </c>
      <c r="AK947" s="17" t="str" cm="1">
        <f t="array" ref="AK947">IFERROR(IF(J947="Level",INDEX($T947:$Z947,AC947+1),INDEX($T947:$Z947,AC947)),"")</f>
        <v/>
      </c>
      <c r="AL947" s="17" cm="1">
        <f t="array" ref="AL947">IFERROR(IF(J947="Level",INDEX($T947:$Z947,AD947+1),INDEX($T947:$Z947,AD947)),"")</f>
        <v>0</v>
      </c>
      <c r="AM947" s="17" t="str" cm="1">
        <f t="array" ref="AM947">IFERROR(INDEX($T947:$Z947,AE947),"")</f>
        <v/>
      </c>
      <c r="AN947" s="17" t="str" cm="1">
        <f t="array" ref="AN947">IFERROR(INDEX($T947:$Z947,AF947),"")</f>
        <v/>
      </c>
    </row>
    <row r="948" spans="1:40" hidden="1" x14ac:dyDescent="0.2">
      <c r="A948" s="17" t="str">
        <f t="shared" si="84"/>
        <v>PhD English (Part-Time): PRP6EGLEGL02</v>
      </c>
      <c r="B948" s="11" t="s">
        <v>3600</v>
      </c>
      <c r="C948" s="11" t="s">
        <v>32964</v>
      </c>
      <c r="D948" s="11" t="s">
        <v>3601</v>
      </c>
      <c r="E948" s="11" t="s">
        <v>191</v>
      </c>
      <c r="F948" s="11" t="s">
        <v>76</v>
      </c>
      <c r="G948" s="11" t="s">
        <v>32188</v>
      </c>
      <c r="H948" s="11" t="s">
        <v>72</v>
      </c>
      <c r="I948" s="11">
        <v>0</v>
      </c>
      <c r="J948" s="11" t="s">
        <v>32168</v>
      </c>
      <c r="K948" s="11" t="s">
        <v>32168</v>
      </c>
      <c r="L948" s="11">
        <v>0</v>
      </c>
      <c r="M948" s="11">
        <v>0</v>
      </c>
      <c r="N948" s="11">
        <v>0</v>
      </c>
      <c r="O948" s="11">
        <v>0</v>
      </c>
      <c r="P948" s="11">
        <v>0</v>
      </c>
      <c r="Q948" s="11">
        <v>0</v>
      </c>
      <c r="R948" s="11">
        <v>0</v>
      </c>
      <c r="S948" s="11">
        <v>0</v>
      </c>
      <c r="T948" s="11">
        <v>0</v>
      </c>
      <c r="U948" s="11">
        <v>0</v>
      </c>
      <c r="V948" s="11">
        <v>0</v>
      </c>
      <c r="W948" s="11">
        <v>0</v>
      </c>
      <c r="X948" s="11">
        <v>0</v>
      </c>
      <c r="Y948" s="11">
        <v>0</v>
      </c>
      <c r="Z948" s="11">
        <v>0</v>
      </c>
      <c r="AA948" s="12" t="s">
        <v>32952</v>
      </c>
      <c r="AB948" s="17" t="str">
        <f t="shared" si="85"/>
        <v>Programme is not compatible with this tool</v>
      </c>
      <c r="AC948" s="17" t="str">
        <f t="shared" si="86"/>
        <v/>
      </c>
      <c r="AD948" s="17">
        <f t="shared" si="87"/>
        <v>6</v>
      </c>
      <c r="AE948" s="17" t="str">
        <f t="shared" si="88"/>
        <v/>
      </c>
      <c r="AF948" s="17" t="str">
        <f t="shared" si="89"/>
        <v/>
      </c>
      <c r="AG948" s="17" t="str" cm="1">
        <f t="array" ref="AG948">IFERROR(IF(J948="Level",INDEX($M948:$S948,AC948+1),INDEX($M948:$S948,AC948)),"")</f>
        <v/>
      </c>
      <c r="AH948" s="17" cm="1">
        <f t="array" ref="AH948">IFERROR(IF(J948="Level",INDEX($M948:$S948,AD948+1),INDEX($M948:$S948,AD948)),"")</f>
        <v>0</v>
      </c>
      <c r="AI948" s="17" t="str" cm="1">
        <f t="array" ref="AI948">IFERROR(INDEX($M948:$S948,AE948),"")</f>
        <v/>
      </c>
      <c r="AJ948" s="17" t="str" cm="1">
        <f t="array" ref="AJ948">IFERROR(INDEX($M948:$S948,AF948),"")</f>
        <v/>
      </c>
      <c r="AK948" s="17" t="str" cm="1">
        <f t="array" ref="AK948">IFERROR(IF(J948="Level",INDEX($T948:$Z948,AC948+1),INDEX($T948:$Z948,AC948)),"")</f>
        <v/>
      </c>
      <c r="AL948" s="17" cm="1">
        <f t="array" ref="AL948">IFERROR(IF(J948="Level",INDEX($T948:$Z948,AD948+1),INDEX($T948:$Z948,AD948)),"")</f>
        <v>0</v>
      </c>
      <c r="AM948" s="17" t="str" cm="1">
        <f t="array" ref="AM948">IFERROR(INDEX($T948:$Z948,AE948),"")</f>
        <v/>
      </c>
      <c r="AN948" s="17" t="str" cm="1">
        <f t="array" ref="AN948">IFERROR(INDEX($T948:$Z948,AF948),"")</f>
        <v/>
      </c>
    </row>
    <row r="949" spans="1:40" hidden="1" x14ac:dyDescent="0.2">
      <c r="A949" s="17" t="str">
        <f t="shared" si="84"/>
        <v>PhD Creative Writing (Part-Time): PRP6EGLEGL06</v>
      </c>
      <c r="B949" s="11" t="s">
        <v>3607</v>
      </c>
      <c r="C949" s="11" t="s">
        <v>32964</v>
      </c>
      <c r="D949" s="11" t="s">
        <v>3608</v>
      </c>
      <c r="E949" s="11" t="s">
        <v>191</v>
      </c>
      <c r="F949" s="11" t="s">
        <v>76</v>
      </c>
      <c r="G949" s="11" t="s">
        <v>32188</v>
      </c>
      <c r="H949" s="11" t="s">
        <v>72</v>
      </c>
      <c r="I949" s="11">
        <v>0</v>
      </c>
      <c r="J949" s="11" t="s">
        <v>32168</v>
      </c>
      <c r="K949" s="11" t="s">
        <v>32168</v>
      </c>
      <c r="L949" s="11">
        <v>0</v>
      </c>
      <c r="M949" s="11">
        <v>0</v>
      </c>
      <c r="N949" s="11">
        <v>0</v>
      </c>
      <c r="O949" s="11">
        <v>0</v>
      </c>
      <c r="P949" s="11">
        <v>0</v>
      </c>
      <c r="Q949" s="11">
        <v>0</v>
      </c>
      <c r="R949" s="11">
        <v>0</v>
      </c>
      <c r="S949" s="11">
        <v>0</v>
      </c>
      <c r="T949" s="11">
        <v>0</v>
      </c>
      <c r="U949" s="11">
        <v>0</v>
      </c>
      <c r="V949" s="11">
        <v>0</v>
      </c>
      <c r="W949" s="11">
        <v>0</v>
      </c>
      <c r="X949" s="11">
        <v>0</v>
      </c>
      <c r="Y949" s="11">
        <v>0</v>
      </c>
      <c r="Z949" s="11">
        <v>0</v>
      </c>
      <c r="AA949" s="12" t="s">
        <v>32952</v>
      </c>
      <c r="AB949" s="17" t="str">
        <f t="shared" si="85"/>
        <v>Programme is not compatible with this tool</v>
      </c>
      <c r="AC949" s="17" t="str">
        <f t="shared" si="86"/>
        <v/>
      </c>
      <c r="AD949" s="17">
        <f t="shared" si="87"/>
        <v>6</v>
      </c>
      <c r="AE949" s="17" t="str">
        <f t="shared" si="88"/>
        <v/>
      </c>
      <c r="AF949" s="17" t="str">
        <f t="shared" si="89"/>
        <v/>
      </c>
      <c r="AG949" s="17" t="str" cm="1">
        <f t="array" ref="AG949">IFERROR(IF(J949="Level",INDEX($M949:$S949,AC949+1),INDEX($M949:$S949,AC949)),"")</f>
        <v/>
      </c>
      <c r="AH949" s="17" cm="1">
        <f t="array" ref="AH949">IFERROR(IF(J949="Level",INDEX($M949:$S949,AD949+1),INDEX($M949:$S949,AD949)),"")</f>
        <v>0</v>
      </c>
      <c r="AI949" s="17" t="str" cm="1">
        <f t="array" ref="AI949">IFERROR(INDEX($M949:$S949,AE949),"")</f>
        <v/>
      </c>
      <c r="AJ949" s="17" t="str" cm="1">
        <f t="array" ref="AJ949">IFERROR(INDEX($M949:$S949,AF949),"")</f>
        <v/>
      </c>
      <c r="AK949" s="17" t="str" cm="1">
        <f t="array" ref="AK949">IFERROR(IF(J949="Level",INDEX($T949:$Z949,AC949+1),INDEX($T949:$Z949,AC949)),"")</f>
        <v/>
      </c>
      <c r="AL949" s="17" cm="1">
        <f t="array" ref="AL949">IFERROR(IF(J949="Level",INDEX($T949:$Z949,AD949+1),INDEX($T949:$Z949,AD949)),"")</f>
        <v>0</v>
      </c>
      <c r="AM949" s="17" t="str" cm="1">
        <f t="array" ref="AM949">IFERROR(INDEX($T949:$Z949,AE949),"")</f>
        <v/>
      </c>
      <c r="AN949" s="17" t="str" cm="1">
        <f t="array" ref="AN949">IFERROR(INDEX($T949:$Z949,AF949),"")</f>
        <v/>
      </c>
    </row>
    <row r="950" spans="1:40" hidden="1" x14ac:dyDescent="0.2">
      <c r="A950" s="17" t="str">
        <f t="shared" si="84"/>
        <v>MPhil English (Part-Time) - Cornwall: PRH4EGLEGLCA</v>
      </c>
      <c r="B950" s="11" t="s">
        <v>2830</v>
      </c>
      <c r="C950" s="11" t="s">
        <v>32964</v>
      </c>
      <c r="D950" s="11" t="s">
        <v>32615</v>
      </c>
      <c r="E950" s="11" t="s">
        <v>874</v>
      </c>
      <c r="F950" s="11" t="s">
        <v>76</v>
      </c>
      <c r="G950" s="11" t="s">
        <v>32188</v>
      </c>
      <c r="H950" s="11" t="s">
        <v>72</v>
      </c>
      <c r="I950" s="11">
        <v>0</v>
      </c>
      <c r="J950" s="11" t="s">
        <v>32168</v>
      </c>
      <c r="K950" s="11" t="s">
        <v>32168</v>
      </c>
      <c r="L950" s="11">
        <v>0</v>
      </c>
      <c r="M950" s="11">
        <v>0</v>
      </c>
      <c r="N950" s="11">
        <v>0</v>
      </c>
      <c r="O950" s="11">
        <v>0</v>
      </c>
      <c r="P950" s="11">
        <v>0</v>
      </c>
      <c r="Q950" s="11">
        <v>0</v>
      </c>
      <c r="R950" s="11">
        <v>0</v>
      </c>
      <c r="S950" s="11">
        <v>0</v>
      </c>
      <c r="T950" s="11">
        <v>0</v>
      </c>
      <c r="U950" s="11">
        <v>0</v>
      </c>
      <c r="V950" s="11">
        <v>0</v>
      </c>
      <c r="W950" s="11">
        <v>0</v>
      </c>
      <c r="X950" s="11">
        <v>0</v>
      </c>
      <c r="Y950" s="11">
        <v>0</v>
      </c>
      <c r="Z950" s="11">
        <v>0</v>
      </c>
      <c r="AA950" s="12" t="s">
        <v>32952</v>
      </c>
      <c r="AB950" s="17" t="str">
        <f t="shared" si="85"/>
        <v>Programme is not compatible with this tool</v>
      </c>
      <c r="AC950" s="17" t="str">
        <f t="shared" si="86"/>
        <v/>
      </c>
      <c r="AD950" s="17">
        <f t="shared" si="87"/>
        <v>6</v>
      </c>
      <c r="AE950" s="17" t="str">
        <f t="shared" si="88"/>
        <v/>
      </c>
      <c r="AF950" s="17" t="str">
        <f t="shared" si="89"/>
        <v/>
      </c>
      <c r="AG950" s="17" t="str" cm="1">
        <f t="array" ref="AG950">IFERROR(IF(J950="Level",INDEX($M950:$S950,AC950+1),INDEX($M950:$S950,AC950)),"")</f>
        <v/>
      </c>
      <c r="AH950" s="17" cm="1">
        <f t="array" ref="AH950">IFERROR(IF(J950="Level",INDEX($M950:$S950,AD950+1),INDEX($M950:$S950,AD950)),"")</f>
        <v>0</v>
      </c>
      <c r="AI950" s="17" t="str" cm="1">
        <f t="array" ref="AI950">IFERROR(INDEX($M950:$S950,AE950),"")</f>
        <v/>
      </c>
      <c r="AJ950" s="17" t="str" cm="1">
        <f t="array" ref="AJ950">IFERROR(INDEX($M950:$S950,AF950),"")</f>
        <v/>
      </c>
      <c r="AK950" s="17" t="str" cm="1">
        <f t="array" ref="AK950">IFERROR(IF(J950="Level",INDEX($T950:$Z950,AC950+1),INDEX($T950:$Z950,AC950)),"")</f>
        <v/>
      </c>
      <c r="AL950" s="17" cm="1">
        <f t="array" ref="AL950">IFERROR(IF(J950="Level",INDEX($T950:$Z950,AD950+1),INDEX($T950:$Z950,AD950)),"")</f>
        <v>0</v>
      </c>
      <c r="AM950" s="17" t="str" cm="1">
        <f t="array" ref="AM950">IFERROR(INDEX($T950:$Z950,AE950),"")</f>
        <v/>
      </c>
      <c r="AN950" s="17" t="str" cm="1">
        <f t="array" ref="AN950">IFERROR(INDEX($T950:$Z950,AF950),"")</f>
        <v/>
      </c>
    </row>
    <row r="951" spans="1:40" hidden="1" x14ac:dyDescent="0.2">
      <c r="A951" s="17" t="str">
        <f t="shared" si="84"/>
        <v>MPhil Creative Writing (Part-Time) - Cornwall: PRH4EGLEGLCC</v>
      </c>
      <c r="B951" s="11" t="s">
        <v>2832</v>
      </c>
      <c r="C951" s="11" t="s">
        <v>32964</v>
      </c>
      <c r="D951" s="11" t="s">
        <v>32627</v>
      </c>
      <c r="E951" s="11" t="s">
        <v>874</v>
      </c>
      <c r="F951" s="11" t="s">
        <v>76</v>
      </c>
      <c r="G951" s="11" t="s">
        <v>32188</v>
      </c>
      <c r="H951" s="11" t="s">
        <v>72</v>
      </c>
      <c r="I951" s="11">
        <v>0</v>
      </c>
      <c r="J951" s="11" t="s">
        <v>32168</v>
      </c>
      <c r="K951" s="11" t="s">
        <v>32168</v>
      </c>
      <c r="L951" s="11">
        <v>0</v>
      </c>
      <c r="M951" s="11">
        <v>0</v>
      </c>
      <c r="N951" s="11">
        <v>0</v>
      </c>
      <c r="O951" s="11">
        <v>0</v>
      </c>
      <c r="P951" s="11">
        <v>0</v>
      </c>
      <c r="Q951" s="11">
        <v>0</v>
      </c>
      <c r="R951" s="11">
        <v>0</v>
      </c>
      <c r="S951" s="11">
        <v>0</v>
      </c>
      <c r="T951" s="11">
        <v>0</v>
      </c>
      <c r="U951" s="11">
        <v>0</v>
      </c>
      <c r="V951" s="11">
        <v>0</v>
      </c>
      <c r="W951" s="11">
        <v>0</v>
      </c>
      <c r="X951" s="11">
        <v>0</v>
      </c>
      <c r="Y951" s="11">
        <v>0</v>
      </c>
      <c r="Z951" s="11">
        <v>0</v>
      </c>
      <c r="AA951" s="12" t="s">
        <v>32952</v>
      </c>
      <c r="AB951" s="17" t="str">
        <f t="shared" si="85"/>
        <v>Programme is not compatible with this tool</v>
      </c>
      <c r="AC951" s="17" t="str">
        <f t="shared" si="86"/>
        <v/>
      </c>
      <c r="AD951" s="17">
        <f t="shared" si="87"/>
        <v>6</v>
      </c>
      <c r="AE951" s="17" t="str">
        <f t="shared" si="88"/>
        <v/>
      </c>
      <c r="AF951" s="17" t="str">
        <f t="shared" si="89"/>
        <v/>
      </c>
      <c r="AG951" s="17" t="str" cm="1">
        <f t="array" ref="AG951">IFERROR(IF(J951="Level",INDEX($M951:$S951,AC951+1),INDEX($M951:$S951,AC951)),"")</f>
        <v/>
      </c>
      <c r="AH951" s="17" cm="1">
        <f t="array" ref="AH951">IFERROR(IF(J951="Level",INDEX($M951:$S951,AD951+1),INDEX($M951:$S951,AD951)),"")</f>
        <v>0</v>
      </c>
      <c r="AI951" s="17" t="str" cm="1">
        <f t="array" ref="AI951">IFERROR(INDEX($M951:$S951,AE951),"")</f>
        <v/>
      </c>
      <c r="AJ951" s="17" t="str" cm="1">
        <f t="array" ref="AJ951">IFERROR(INDEX($M951:$S951,AF951),"")</f>
        <v/>
      </c>
      <c r="AK951" s="17" t="str" cm="1">
        <f t="array" ref="AK951">IFERROR(IF(J951="Level",INDEX($T951:$Z951,AC951+1),INDEX($T951:$Z951,AC951)),"")</f>
        <v/>
      </c>
      <c r="AL951" s="17" cm="1">
        <f t="array" ref="AL951">IFERROR(IF(J951="Level",INDEX($T951:$Z951,AD951+1),INDEX($T951:$Z951,AD951)),"")</f>
        <v>0</v>
      </c>
      <c r="AM951" s="17" t="str" cm="1">
        <f t="array" ref="AM951">IFERROR(INDEX($T951:$Z951,AE951),"")</f>
        <v/>
      </c>
      <c r="AN951" s="17" t="str" cm="1">
        <f t="array" ref="AN951">IFERROR(INDEX($T951:$Z951,AF951),"")</f>
        <v/>
      </c>
    </row>
    <row r="952" spans="1:40" hidden="1" x14ac:dyDescent="0.2">
      <c r="A952" s="17" t="str">
        <f t="shared" si="84"/>
        <v>MAbyRes English (Part-Time) - Cornwall: PRM4EGLEGLCA</v>
      </c>
      <c r="B952" s="11" t="s">
        <v>2408</v>
      </c>
      <c r="C952" s="11" t="s">
        <v>32964</v>
      </c>
      <c r="D952" s="11" t="s">
        <v>2409</v>
      </c>
      <c r="E952" s="11" t="s">
        <v>874</v>
      </c>
      <c r="F952" s="11" t="s">
        <v>76</v>
      </c>
      <c r="G952" s="11" t="s">
        <v>32188</v>
      </c>
      <c r="H952" s="11" t="s">
        <v>72</v>
      </c>
      <c r="I952" s="11">
        <v>0</v>
      </c>
      <c r="J952" s="11" t="s">
        <v>32168</v>
      </c>
      <c r="K952" s="11" t="s">
        <v>32168</v>
      </c>
      <c r="L952" s="11">
        <v>0</v>
      </c>
      <c r="M952" s="11">
        <v>0</v>
      </c>
      <c r="N952" s="11">
        <v>0</v>
      </c>
      <c r="O952" s="11">
        <v>0</v>
      </c>
      <c r="P952" s="11">
        <v>0</v>
      </c>
      <c r="Q952" s="11">
        <v>0</v>
      </c>
      <c r="R952" s="11">
        <v>0</v>
      </c>
      <c r="S952" s="11">
        <v>0</v>
      </c>
      <c r="T952" s="11">
        <v>0</v>
      </c>
      <c r="U952" s="11">
        <v>0</v>
      </c>
      <c r="V952" s="11">
        <v>0</v>
      </c>
      <c r="W952" s="11">
        <v>0</v>
      </c>
      <c r="X952" s="11">
        <v>0</v>
      </c>
      <c r="Y952" s="11">
        <v>0</v>
      </c>
      <c r="Z952" s="11">
        <v>0</v>
      </c>
      <c r="AA952" s="12" t="s">
        <v>32952</v>
      </c>
      <c r="AB952" s="17" t="str">
        <f t="shared" si="85"/>
        <v>Programme is not compatible with this tool</v>
      </c>
      <c r="AC952" s="17" t="str">
        <f t="shared" si="86"/>
        <v/>
      </c>
      <c r="AD952" s="17">
        <f t="shared" si="87"/>
        <v>6</v>
      </c>
      <c r="AE952" s="17" t="str">
        <f t="shared" si="88"/>
        <v/>
      </c>
      <c r="AF952" s="17" t="str">
        <f t="shared" si="89"/>
        <v/>
      </c>
      <c r="AG952" s="17" t="str" cm="1">
        <f t="array" ref="AG952">IFERROR(IF(J952="Level",INDEX($M952:$S952,AC952+1),INDEX($M952:$S952,AC952)),"")</f>
        <v/>
      </c>
      <c r="AH952" s="17" cm="1">
        <f t="array" ref="AH952">IFERROR(IF(J952="Level",INDEX($M952:$S952,AD952+1),INDEX($M952:$S952,AD952)),"")</f>
        <v>0</v>
      </c>
      <c r="AI952" s="17" t="str" cm="1">
        <f t="array" ref="AI952">IFERROR(INDEX($M952:$S952,AE952),"")</f>
        <v/>
      </c>
      <c r="AJ952" s="17" t="str" cm="1">
        <f t="array" ref="AJ952">IFERROR(INDEX($M952:$S952,AF952),"")</f>
        <v/>
      </c>
      <c r="AK952" s="17" t="str" cm="1">
        <f t="array" ref="AK952">IFERROR(IF(J952="Level",INDEX($T952:$Z952,AC952+1),INDEX($T952:$Z952,AC952)),"")</f>
        <v/>
      </c>
      <c r="AL952" s="17" cm="1">
        <f t="array" ref="AL952">IFERROR(IF(J952="Level",INDEX($T952:$Z952,AD952+1),INDEX($T952:$Z952,AD952)),"")</f>
        <v>0</v>
      </c>
      <c r="AM952" s="17" t="str" cm="1">
        <f t="array" ref="AM952">IFERROR(INDEX($T952:$Z952,AE952),"")</f>
        <v/>
      </c>
      <c r="AN952" s="17" t="str" cm="1">
        <f t="array" ref="AN952">IFERROR(INDEX($T952:$Z952,AF952),"")</f>
        <v/>
      </c>
    </row>
    <row r="953" spans="1:40" hidden="1" x14ac:dyDescent="0.2">
      <c r="A953" s="17" t="str">
        <f t="shared" si="84"/>
        <v>PhD English (Part-Time) - Cornwall: PRP6EGLEGLCA</v>
      </c>
      <c r="B953" s="11" t="s">
        <v>3613</v>
      </c>
      <c r="C953" s="11" t="s">
        <v>32964</v>
      </c>
      <c r="D953" s="11" t="s">
        <v>3614</v>
      </c>
      <c r="E953" s="11" t="s">
        <v>874</v>
      </c>
      <c r="F953" s="11" t="s">
        <v>76</v>
      </c>
      <c r="G953" s="11" t="s">
        <v>32188</v>
      </c>
      <c r="H953" s="11" t="s">
        <v>72</v>
      </c>
      <c r="I953" s="11">
        <v>0</v>
      </c>
      <c r="J953" s="11" t="s">
        <v>32168</v>
      </c>
      <c r="K953" s="11" t="s">
        <v>32168</v>
      </c>
      <c r="L953" s="11">
        <v>0</v>
      </c>
      <c r="M953" s="11">
        <v>0</v>
      </c>
      <c r="N953" s="11">
        <v>0</v>
      </c>
      <c r="O953" s="11">
        <v>0</v>
      </c>
      <c r="P953" s="11">
        <v>0</v>
      </c>
      <c r="Q953" s="11">
        <v>0</v>
      </c>
      <c r="R953" s="11">
        <v>0</v>
      </c>
      <c r="S953" s="11">
        <v>0</v>
      </c>
      <c r="T953" s="11">
        <v>0</v>
      </c>
      <c r="U953" s="11">
        <v>0</v>
      </c>
      <c r="V953" s="11">
        <v>0</v>
      </c>
      <c r="W953" s="11">
        <v>0</v>
      </c>
      <c r="X953" s="11">
        <v>0</v>
      </c>
      <c r="Y953" s="11">
        <v>0</v>
      </c>
      <c r="Z953" s="11">
        <v>0</v>
      </c>
      <c r="AA953" s="12" t="s">
        <v>32952</v>
      </c>
      <c r="AB953" s="17" t="str">
        <f t="shared" si="85"/>
        <v>Programme is not compatible with this tool</v>
      </c>
      <c r="AC953" s="17" t="str">
        <f t="shared" si="86"/>
        <v/>
      </c>
      <c r="AD953" s="17">
        <f t="shared" si="87"/>
        <v>6</v>
      </c>
      <c r="AE953" s="17" t="str">
        <f t="shared" si="88"/>
        <v/>
      </c>
      <c r="AF953" s="17" t="str">
        <f t="shared" si="89"/>
        <v/>
      </c>
      <c r="AG953" s="17" t="str" cm="1">
        <f t="array" ref="AG953">IFERROR(IF(J953="Level",INDEX($M953:$S953,AC953+1),INDEX($M953:$S953,AC953)),"")</f>
        <v/>
      </c>
      <c r="AH953" s="17" cm="1">
        <f t="array" ref="AH953">IFERROR(IF(J953="Level",INDEX($M953:$S953,AD953+1),INDEX($M953:$S953,AD953)),"")</f>
        <v>0</v>
      </c>
      <c r="AI953" s="17" t="str" cm="1">
        <f t="array" ref="AI953">IFERROR(INDEX($M953:$S953,AE953),"")</f>
        <v/>
      </c>
      <c r="AJ953" s="17" t="str" cm="1">
        <f t="array" ref="AJ953">IFERROR(INDEX($M953:$S953,AF953),"")</f>
        <v/>
      </c>
      <c r="AK953" s="17" t="str" cm="1">
        <f t="array" ref="AK953">IFERROR(IF(J953="Level",INDEX($T953:$Z953,AC953+1),INDEX($T953:$Z953,AC953)),"")</f>
        <v/>
      </c>
      <c r="AL953" s="17" cm="1">
        <f t="array" ref="AL953">IFERROR(IF(J953="Level",INDEX($T953:$Z953,AD953+1),INDEX($T953:$Z953,AD953)),"")</f>
        <v>0</v>
      </c>
      <c r="AM953" s="17" t="str" cm="1">
        <f t="array" ref="AM953">IFERROR(INDEX($T953:$Z953,AE953),"")</f>
        <v/>
      </c>
      <c r="AN953" s="17" t="str" cm="1">
        <f t="array" ref="AN953">IFERROR(INDEX($T953:$Z953,AF953),"")</f>
        <v/>
      </c>
    </row>
    <row r="954" spans="1:40" hidden="1" x14ac:dyDescent="0.2">
      <c r="A954" s="17" t="str">
        <f t="shared" si="84"/>
        <v>PhD Creative Writing (Part-Time) - Cornwall: PRP6EGLEGLCB</v>
      </c>
      <c r="B954" s="11" t="s">
        <v>3615</v>
      </c>
      <c r="C954" s="11" t="s">
        <v>32964</v>
      </c>
      <c r="D954" s="11" t="s">
        <v>3616</v>
      </c>
      <c r="E954" s="11" t="s">
        <v>874</v>
      </c>
      <c r="F954" s="11" t="s">
        <v>76</v>
      </c>
      <c r="G954" s="11" t="s">
        <v>32188</v>
      </c>
      <c r="H954" s="11" t="s">
        <v>72</v>
      </c>
      <c r="I954" s="11">
        <v>0</v>
      </c>
      <c r="J954" s="11" t="s">
        <v>32168</v>
      </c>
      <c r="K954" s="11" t="s">
        <v>32168</v>
      </c>
      <c r="L954" s="11">
        <v>0</v>
      </c>
      <c r="M954" s="11">
        <v>0</v>
      </c>
      <c r="N954" s="11">
        <v>0</v>
      </c>
      <c r="O954" s="11">
        <v>0</v>
      </c>
      <c r="P954" s="11">
        <v>0</v>
      </c>
      <c r="Q954" s="11">
        <v>0</v>
      </c>
      <c r="R954" s="11">
        <v>0</v>
      </c>
      <c r="S954" s="11">
        <v>0</v>
      </c>
      <c r="T954" s="11">
        <v>0</v>
      </c>
      <c r="U954" s="11">
        <v>0</v>
      </c>
      <c r="V954" s="11">
        <v>0</v>
      </c>
      <c r="W954" s="11">
        <v>0</v>
      </c>
      <c r="X954" s="11">
        <v>0</v>
      </c>
      <c r="Y954" s="11">
        <v>0</v>
      </c>
      <c r="Z954" s="11">
        <v>0</v>
      </c>
      <c r="AA954" s="12" t="s">
        <v>32952</v>
      </c>
      <c r="AB954" s="17" t="str">
        <f t="shared" si="85"/>
        <v>Programme is not compatible with this tool</v>
      </c>
      <c r="AC954" s="17" t="str">
        <f t="shared" si="86"/>
        <v/>
      </c>
      <c r="AD954" s="17">
        <f t="shared" si="87"/>
        <v>6</v>
      </c>
      <c r="AE954" s="17" t="str">
        <f t="shared" si="88"/>
        <v/>
      </c>
      <c r="AF954" s="17" t="str">
        <f t="shared" si="89"/>
        <v/>
      </c>
      <c r="AG954" s="17" t="str" cm="1">
        <f t="array" ref="AG954">IFERROR(IF(J954="Level",INDEX($M954:$S954,AC954+1),INDEX($M954:$S954,AC954)),"")</f>
        <v/>
      </c>
      <c r="AH954" s="17" cm="1">
        <f t="array" ref="AH954">IFERROR(IF(J954="Level",INDEX($M954:$S954,AD954+1),INDEX($M954:$S954,AD954)),"")</f>
        <v>0</v>
      </c>
      <c r="AI954" s="17" t="str" cm="1">
        <f t="array" ref="AI954">IFERROR(INDEX($M954:$S954,AE954),"")</f>
        <v/>
      </c>
      <c r="AJ954" s="17" t="str" cm="1">
        <f t="array" ref="AJ954">IFERROR(INDEX($M954:$S954,AF954),"")</f>
        <v/>
      </c>
      <c r="AK954" s="17" t="str" cm="1">
        <f t="array" ref="AK954">IFERROR(IF(J954="Level",INDEX($T954:$Z954,AC954+1),INDEX($T954:$Z954,AC954)),"")</f>
        <v/>
      </c>
      <c r="AL954" s="17" cm="1">
        <f t="array" ref="AL954">IFERROR(IF(J954="Level",INDEX($T954:$Z954,AD954+1),INDEX($T954:$Z954,AD954)),"")</f>
        <v>0</v>
      </c>
      <c r="AM954" s="17" t="str" cm="1">
        <f t="array" ref="AM954">IFERROR(INDEX($T954:$Z954,AE954),"")</f>
        <v/>
      </c>
      <c r="AN954" s="17" t="str" cm="1">
        <f t="array" ref="AN954">IFERROR(INDEX($T954:$Z954,AF954),"")</f>
        <v/>
      </c>
    </row>
    <row r="955" spans="1:40" hidden="1" x14ac:dyDescent="0.2">
      <c r="A955" s="17" t="str">
        <f t="shared" si="84"/>
        <v>MPhil Film by Practice (Part-Time, Split Site): PRH4EGLEGL01</v>
      </c>
      <c r="B955" s="11" t="s">
        <v>2821</v>
      </c>
      <c r="C955" s="11" t="s">
        <v>32964</v>
      </c>
      <c r="D955" s="11" t="s">
        <v>32603</v>
      </c>
      <c r="E955" s="11" t="s">
        <v>196</v>
      </c>
      <c r="F955" s="11" t="s">
        <v>76</v>
      </c>
      <c r="G955" s="11" t="s">
        <v>32188</v>
      </c>
      <c r="H955" s="11" t="s">
        <v>72</v>
      </c>
      <c r="I955" s="11">
        <v>0</v>
      </c>
      <c r="J955" s="11" t="s">
        <v>32168</v>
      </c>
      <c r="K955" s="11" t="s">
        <v>32168</v>
      </c>
      <c r="L955" s="11">
        <v>0</v>
      </c>
      <c r="M955" s="11">
        <v>0</v>
      </c>
      <c r="N955" s="11">
        <v>0</v>
      </c>
      <c r="O955" s="11">
        <v>0</v>
      </c>
      <c r="P955" s="11">
        <v>0</v>
      </c>
      <c r="Q955" s="11">
        <v>0</v>
      </c>
      <c r="R955" s="11">
        <v>0</v>
      </c>
      <c r="S955" s="11">
        <v>0</v>
      </c>
      <c r="T955" s="11">
        <v>0</v>
      </c>
      <c r="U955" s="11">
        <v>0</v>
      </c>
      <c r="V955" s="11">
        <v>0</v>
      </c>
      <c r="W955" s="11">
        <v>0</v>
      </c>
      <c r="X955" s="11">
        <v>0</v>
      </c>
      <c r="Y955" s="11">
        <v>0</v>
      </c>
      <c r="Z955" s="11">
        <v>0</v>
      </c>
      <c r="AA955" s="12" t="s">
        <v>32952</v>
      </c>
      <c r="AB955" s="17" t="str">
        <f t="shared" si="85"/>
        <v>Programme is not compatible with this tool</v>
      </c>
      <c r="AC955" s="17" t="str">
        <f t="shared" si="86"/>
        <v/>
      </c>
      <c r="AD955" s="17">
        <f t="shared" si="87"/>
        <v>6</v>
      </c>
      <c r="AE955" s="17" t="str">
        <f t="shared" si="88"/>
        <v/>
      </c>
      <c r="AF955" s="17" t="str">
        <f t="shared" si="89"/>
        <v/>
      </c>
      <c r="AG955" s="17" t="str" cm="1">
        <f t="array" ref="AG955">IFERROR(IF(J955="Level",INDEX($M955:$S955,AC955+1),INDEX($M955:$S955,AC955)),"")</f>
        <v/>
      </c>
      <c r="AH955" s="17" cm="1">
        <f t="array" ref="AH955">IFERROR(IF(J955="Level",INDEX($M955:$S955,AD955+1),INDEX($M955:$S955,AD955)),"")</f>
        <v>0</v>
      </c>
      <c r="AI955" s="17" t="str" cm="1">
        <f t="array" ref="AI955">IFERROR(INDEX($M955:$S955,AE955),"")</f>
        <v/>
      </c>
      <c r="AJ955" s="17" t="str" cm="1">
        <f t="array" ref="AJ955">IFERROR(INDEX($M955:$S955,AF955),"")</f>
        <v/>
      </c>
      <c r="AK955" s="17" t="str" cm="1">
        <f t="array" ref="AK955">IFERROR(IF(J955="Level",INDEX($T955:$Z955,AC955+1),INDEX($T955:$Z955,AC955)),"")</f>
        <v/>
      </c>
      <c r="AL955" s="17" cm="1">
        <f t="array" ref="AL955">IFERROR(IF(J955="Level",INDEX($T955:$Z955,AD955+1),INDEX($T955:$Z955,AD955)),"")</f>
        <v>0</v>
      </c>
      <c r="AM955" s="17" t="str" cm="1">
        <f t="array" ref="AM955">IFERROR(INDEX($T955:$Z955,AE955),"")</f>
        <v/>
      </c>
      <c r="AN955" s="17" t="str" cm="1">
        <f t="array" ref="AN955">IFERROR(INDEX($T955:$Z955,AF955),"")</f>
        <v/>
      </c>
    </row>
    <row r="956" spans="1:40" hidden="1" x14ac:dyDescent="0.2">
      <c r="A956" s="17" t="str">
        <f t="shared" si="84"/>
        <v>MPhil Film by Practice (Part-Time): PRH4EGLEGL04</v>
      </c>
      <c r="B956" s="11" t="s">
        <v>2824</v>
      </c>
      <c r="C956" s="11" t="s">
        <v>32964</v>
      </c>
      <c r="D956" s="11" t="s">
        <v>32604</v>
      </c>
      <c r="E956" s="11" t="s">
        <v>196</v>
      </c>
      <c r="F956" s="11" t="s">
        <v>76</v>
      </c>
      <c r="G956" s="11" t="s">
        <v>32188</v>
      </c>
      <c r="H956" s="11" t="s">
        <v>72</v>
      </c>
      <c r="I956" s="11">
        <v>0</v>
      </c>
      <c r="J956" s="11" t="s">
        <v>32168</v>
      </c>
      <c r="K956" s="11" t="s">
        <v>32168</v>
      </c>
      <c r="L956" s="11">
        <v>0</v>
      </c>
      <c r="M956" s="11">
        <v>0</v>
      </c>
      <c r="N956" s="11">
        <v>0</v>
      </c>
      <c r="O956" s="11">
        <v>0</v>
      </c>
      <c r="P956" s="11">
        <v>0</v>
      </c>
      <c r="Q956" s="11">
        <v>0</v>
      </c>
      <c r="R956" s="11">
        <v>0</v>
      </c>
      <c r="S956" s="11">
        <v>0</v>
      </c>
      <c r="T956" s="11">
        <v>0</v>
      </c>
      <c r="U956" s="11">
        <v>0</v>
      </c>
      <c r="V956" s="11">
        <v>0</v>
      </c>
      <c r="W956" s="11">
        <v>0</v>
      </c>
      <c r="X956" s="11">
        <v>0</v>
      </c>
      <c r="Y956" s="11">
        <v>0</v>
      </c>
      <c r="Z956" s="11">
        <v>0</v>
      </c>
      <c r="AA956" s="12" t="s">
        <v>32952</v>
      </c>
      <c r="AB956" s="17" t="str">
        <f t="shared" si="85"/>
        <v>Programme is not compatible with this tool</v>
      </c>
      <c r="AC956" s="17" t="str">
        <f t="shared" si="86"/>
        <v/>
      </c>
      <c r="AD956" s="17">
        <f t="shared" si="87"/>
        <v>6</v>
      </c>
      <c r="AE956" s="17" t="str">
        <f t="shared" si="88"/>
        <v/>
      </c>
      <c r="AF956" s="17" t="str">
        <f t="shared" si="89"/>
        <v/>
      </c>
      <c r="AG956" s="17" t="str" cm="1">
        <f t="array" ref="AG956">IFERROR(IF(J956="Level",INDEX($M956:$S956,AC956+1),INDEX($M956:$S956,AC956)),"")</f>
        <v/>
      </c>
      <c r="AH956" s="17" cm="1">
        <f t="array" ref="AH956">IFERROR(IF(J956="Level",INDEX($M956:$S956,AD956+1),INDEX($M956:$S956,AD956)),"")</f>
        <v>0</v>
      </c>
      <c r="AI956" s="17" t="str" cm="1">
        <f t="array" ref="AI956">IFERROR(INDEX($M956:$S956,AE956),"")</f>
        <v/>
      </c>
      <c r="AJ956" s="17" t="str" cm="1">
        <f t="array" ref="AJ956">IFERROR(INDEX($M956:$S956,AF956),"")</f>
        <v/>
      </c>
      <c r="AK956" s="17" t="str" cm="1">
        <f t="array" ref="AK956">IFERROR(IF(J956="Level",INDEX($T956:$Z956,AC956+1),INDEX($T956:$Z956,AC956)),"")</f>
        <v/>
      </c>
      <c r="AL956" s="17" cm="1">
        <f t="array" ref="AL956">IFERROR(IF(J956="Level",INDEX($T956:$Z956,AD956+1),INDEX($T956:$Z956,AD956)),"")</f>
        <v>0</v>
      </c>
      <c r="AM956" s="17" t="str" cm="1">
        <f t="array" ref="AM956">IFERROR(INDEX($T956:$Z956,AE956),"")</f>
        <v/>
      </c>
      <c r="AN956" s="17" t="str" cm="1">
        <f t="array" ref="AN956">IFERROR(INDEX($T956:$Z956,AF956),"")</f>
        <v/>
      </c>
    </row>
    <row r="957" spans="1:40" hidden="1" x14ac:dyDescent="0.2">
      <c r="A957" s="17" t="str">
        <f t="shared" si="84"/>
        <v>MPhil Film (Part-Time): PRH4SMLSML05</v>
      </c>
      <c r="B957" s="11" t="s">
        <v>2942</v>
      </c>
      <c r="C957" s="11" t="s">
        <v>32964</v>
      </c>
      <c r="D957" s="11" t="s">
        <v>32606</v>
      </c>
      <c r="E957" s="11" t="s">
        <v>196</v>
      </c>
      <c r="F957" s="11" t="s">
        <v>76</v>
      </c>
      <c r="G957" s="11" t="s">
        <v>32188</v>
      </c>
      <c r="H957" s="11" t="s">
        <v>72</v>
      </c>
      <c r="I957" s="11">
        <v>0</v>
      </c>
      <c r="J957" s="11" t="s">
        <v>32168</v>
      </c>
      <c r="K957" s="11" t="s">
        <v>32168</v>
      </c>
      <c r="L957" s="11">
        <v>0</v>
      </c>
      <c r="M957" s="11">
        <v>0</v>
      </c>
      <c r="N957" s="11">
        <v>0</v>
      </c>
      <c r="O957" s="11">
        <v>0</v>
      </c>
      <c r="P957" s="11">
        <v>0</v>
      </c>
      <c r="Q957" s="11">
        <v>0</v>
      </c>
      <c r="R957" s="11">
        <v>0</v>
      </c>
      <c r="S957" s="11">
        <v>0</v>
      </c>
      <c r="T957" s="11">
        <v>0</v>
      </c>
      <c r="U957" s="11">
        <v>0</v>
      </c>
      <c r="V957" s="11">
        <v>0</v>
      </c>
      <c r="W957" s="11">
        <v>0</v>
      </c>
      <c r="X957" s="11">
        <v>0</v>
      </c>
      <c r="Y957" s="11">
        <v>0</v>
      </c>
      <c r="Z957" s="11">
        <v>0</v>
      </c>
      <c r="AA957" s="12" t="s">
        <v>32952</v>
      </c>
      <c r="AB957" s="17" t="str">
        <f t="shared" si="85"/>
        <v>Programme is not compatible with this tool</v>
      </c>
      <c r="AC957" s="17" t="str">
        <f t="shared" si="86"/>
        <v/>
      </c>
      <c r="AD957" s="17">
        <f t="shared" si="87"/>
        <v>6</v>
      </c>
      <c r="AE957" s="17" t="str">
        <f t="shared" si="88"/>
        <v/>
      </c>
      <c r="AF957" s="17" t="str">
        <f t="shared" si="89"/>
        <v/>
      </c>
      <c r="AG957" s="17" t="str" cm="1">
        <f t="array" ref="AG957">IFERROR(IF(J957="Level",INDEX($M957:$S957,AC957+1),INDEX($M957:$S957,AC957)),"")</f>
        <v/>
      </c>
      <c r="AH957" s="17" cm="1">
        <f t="array" ref="AH957">IFERROR(IF(J957="Level",INDEX($M957:$S957,AD957+1),INDEX($M957:$S957,AD957)),"")</f>
        <v>0</v>
      </c>
      <c r="AI957" s="17" t="str" cm="1">
        <f t="array" ref="AI957">IFERROR(INDEX($M957:$S957,AE957),"")</f>
        <v/>
      </c>
      <c r="AJ957" s="17" t="str" cm="1">
        <f t="array" ref="AJ957">IFERROR(INDEX($M957:$S957,AF957),"")</f>
        <v/>
      </c>
      <c r="AK957" s="17" t="str" cm="1">
        <f t="array" ref="AK957">IFERROR(IF(J957="Level",INDEX($T957:$Z957,AC957+1),INDEX($T957:$Z957,AC957)),"")</f>
        <v/>
      </c>
      <c r="AL957" s="17" cm="1">
        <f t="array" ref="AL957">IFERROR(IF(J957="Level",INDEX($T957:$Z957,AD957+1),INDEX($T957:$Z957,AD957)),"")</f>
        <v>0</v>
      </c>
      <c r="AM957" s="17" t="str" cm="1">
        <f t="array" ref="AM957">IFERROR(INDEX($T957:$Z957,AE957),"")</f>
        <v/>
      </c>
      <c r="AN957" s="17" t="str" cm="1">
        <f t="array" ref="AN957">IFERROR(INDEX($T957:$Z957,AF957),"")</f>
        <v/>
      </c>
    </row>
    <row r="958" spans="1:40" hidden="1" x14ac:dyDescent="0.2">
      <c r="A958" s="17" t="str">
        <f t="shared" si="84"/>
        <v>PhDbyPub Film (Part-Time): PRP2EGLEGL01</v>
      </c>
      <c r="B958" s="11" t="s">
        <v>3889</v>
      </c>
      <c r="C958" s="11" t="s">
        <v>32964</v>
      </c>
      <c r="D958" s="11" t="s">
        <v>3890</v>
      </c>
      <c r="E958" s="11" t="s">
        <v>196</v>
      </c>
      <c r="F958" s="11" t="s">
        <v>76</v>
      </c>
      <c r="G958" s="11" t="s">
        <v>32188</v>
      </c>
      <c r="H958" s="11" t="s">
        <v>72</v>
      </c>
      <c r="I958" s="11">
        <v>0</v>
      </c>
      <c r="J958" s="11" t="s">
        <v>32168</v>
      </c>
      <c r="K958" s="11" t="s">
        <v>32168</v>
      </c>
      <c r="L958" s="11">
        <v>0</v>
      </c>
      <c r="M958" s="11">
        <v>0</v>
      </c>
      <c r="N958" s="11">
        <v>0</v>
      </c>
      <c r="O958" s="11">
        <v>0</v>
      </c>
      <c r="P958" s="11">
        <v>0</v>
      </c>
      <c r="Q958" s="11">
        <v>0</v>
      </c>
      <c r="R958" s="11">
        <v>0</v>
      </c>
      <c r="S958" s="11">
        <v>0</v>
      </c>
      <c r="T958" s="11">
        <v>0</v>
      </c>
      <c r="U958" s="11">
        <v>0</v>
      </c>
      <c r="V958" s="11">
        <v>0</v>
      </c>
      <c r="W958" s="11">
        <v>0</v>
      </c>
      <c r="X958" s="11">
        <v>0</v>
      </c>
      <c r="Y958" s="11">
        <v>0</v>
      </c>
      <c r="Z958" s="11">
        <v>0</v>
      </c>
      <c r="AA958" s="12" t="s">
        <v>32952</v>
      </c>
      <c r="AB958" s="17" t="str">
        <f t="shared" si="85"/>
        <v>Programme is not compatible with this tool</v>
      </c>
      <c r="AC958" s="17" t="str">
        <f t="shared" si="86"/>
        <v/>
      </c>
      <c r="AD958" s="17">
        <f t="shared" si="87"/>
        <v>6</v>
      </c>
      <c r="AE958" s="17" t="str">
        <f t="shared" si="88"/>
        <v/>
      </c>
      <c r="AF958" s="17" t="str">
        <f t="shared" si="89"/>
        <v/>
      </c>
      <c r="AG958" s="17" t="str" cm="1">
        <f t="array" ref="AG958">IFERROR(IF(J958="Level",INDEX($M958:$S958,AC958+1),INDEX($M958:$S958,AC958)),"")</f>
        <v/>
      </c>
      <c r="AH958" s="17" cm="1">
        <f t="array" ref="AH958">IFERROR(IF(J958="Level",INDEX($M958:$S958,AD958+1),INDEX($M958:$S958,AD958)),"")</f>
        <v>0</v>
      </c>
      <c r="AI958" s="17" t="str" cm="1">
        <f t="array" ref="AI958">IFERROR(INDEX($M958:$S958,AE958),"")</f>
        <v/>
      </c>
      <c r="AJ958" s="17" t="str" cm="1">
        <f t="array" ref="AJ958">IFERROR(INDEX($M958:$S958,AF958),"")</f>
        <v/>
      </c>
      <c r="AK958" s="17" t="str" cm="1">
        <f t="array" ref="AK958">IFERROR(IF(J958="Level",INDEX($T958:$Z958,AC958+1),INDEX($T958:$Z958,AC958)),"")</f>
        <v/>
      </c>
      <c r="AL958" s="17" cm="1">
        <f t="array" ref="AL958">IFERROR(IF(J958="Level",INDEX($T958:$Z958,AD958+1),INDEX($T958:$Z958,AD958)),"")</f>
        <v>0</v>
      </c>
      <c r="AM958" s="17" t="str" cm="1">
        <f t="array" ref="AM958">IFERROR(INDEX($T958:$Z958,AE958),"")</f>
        <v/>
      </c>
      <c r="AN958" s="17" t="str" cm="1">
        <f t="array" ref="AN958">IFERROR(INDEX($T958:$Z958,AF958),"")</f>
        <v/>
      </c>
    </row>
    <row r="959" spans="1:40" hidden="1" x14ac:dyDescent="0.2">
      <c r="A959" s="17" t="str">
        <f t="shared" si="84"/>
        <v>PhD Film by Practice (Part-Time, Split Site): PRP6EGLEGL03</v>
      </c>
      <c r="B959" s="11" t="s">
        <v>3602</v>
      </c>
      <c r="C959" s="11" t="s">
        <v>32964</v>
      </c>
      <c r="D959" s="11" t="s">
        <v>32232</v>
      </c>
      <c r="E959" s="11" t="s">
        <v>196</v>
      </c>
      <c r="F959" s="11" t="s">
        <v>76</v>
      </c>
      <c r="G959" s="11" t="s">
        <v>32188</v>
      </c>
      <c r="H959" s="11" t="s">
        <v>72</v>
      </c>
      <c r="I959" s="11">
        <v>0</v>
      </c>
      <c r="J959" s="11" t="s">
        <v>32168</v>
      </c>
      <c r="K959" s="11" t="s">
        <v>32168</v>
      </c>
      <c r="L959" s="11">
        <v>0</v>
      </c>
      <c r="M959" s="11">
        <v>0</v>
      </c>
      <c r="N959" s="11">
        <v>0</v>
      </c>
      <c r="O959" s="11">
        <v>0</v>
      </c>
      <c r="P959" s="11">
        <v>0</v>
      </c>
      <c r="Q959" s="11">
        <v>0</v>
      </c>
      <c r="R959" s="11">
        <v>0</v>
      </c>
      <c r="S959" s="11">
        <v>0</v>
      </c>
      <c r="T959" s="11">
        <v>0</v>
      </c>
      <c r="U959" s="11">
        <v>0</v>
      </c>
      <c r="V959" s="11">
        <v>0</v>
      </c>
      <c r="W959" s="11">
        <v>0</v>
      </c>
      <c r="X959" s="11">
        <v>0</v>
      </c>
      <c r="Y959" s="11">
        <v>0</v>
      </c>
      <c r="Z959" s="11">
        <v>0</v>
      </c>
      <c r="AA959" s="12" t="s">
        <v>32952</v>
      </c>
      <c r="AB959" s="17" t="str">
        <f t="shared" si="85"/>
        <v>Programme is not compatible with this tool</v>
      </c>
      <c r="AC959" s="17" t="str">
        <f t="shared" si="86"/>
        <v/>
      </c>
      <c r="AD959" s="17">
        <f t="shared" si="87"/>
        <v>6</v>
      </c>
      <c r="AE959" s="17" t="str">
        <f t="shared" si="88"/>
        <v/>
      </c>
      <c r="AF959" s="17" t="str">
        <f t="shared" si="89"/>
        <v/>
      </c>
      <c r="AG959" s="17" t="str" cm="1">
        <f t="array" ref="AG959">IFERROR(IF(J959="Level",INDEX($M959:$S959,AC959+1),INDEX($M959:$S959,AC959)),"")</f>
        <v/>
      </c>
      <c r="AH959" s="17" cm="1">
        <f t="array" ref="AH959">IFERROR(IF(J959="Level",INDEX($M959:$S959,AD959+1),INDEX($M959:$S959,AD959)),"")</f>
        <v>0</v>
      </c>
      <c r="AI959" s="17" t="str" cm="1">
        <f t="array" ref="AI959">IFERROR(INDEX($M959:$S959,AE959),"")</f>
        <v/>
      </c>
      <c r="AJ959" s="17" t="str" cm="1">
        <f t="array" ref="AJ959">IFERROR(INDEX($M959:$S959,AF959),"")</f>
        <v/>
      </c>
      <c r="AK959" s="17" t="str" cm="1">
        <f t="array" ref="AK959">IFERROR(IF(J959="Level",INDEX($T959:$Z959,AC959+1),INDEX($T959:$Z959,AC959)),"")</f>
        <v/>
      </c>
      <c r="AL959" s="17" cm="1">
        <f t="array" ref="AL959">IFERROR(IF(J959="Level",INDEX($T959:$Z959,AD959+1),INDEX($T959:$Z959,AD959)),"")</f>
        <v>0</v>
      </c>
      <c r="AM959" s="17" t="str" cm="1">
        <f t="array" ref="AM959">IFERROR(INDEX($T959:$Z959,AE959),"")</f>
        <v/>
      </c>
      <c r="AN959" s="17" t="str" cm="1">
        <f t="array" ref="AN959">IFERROR(INDEX($T959:$Z959,AF959),"")</f>
        <v/>
      </c>
    </row>
    <row r="960" spans="1:40" hidden="1" x14ac:dyDescent="0.2">
      <c r="A960" s="17" t="str">
        <f t="shared" si="84"/>
        <v>PhD Film by Practice (Part-Time): PRP6EGLEGL05</v>
      </c>
      <c r="B960" s="11" t="s">
        <v>3605</v>
      </c>
      <c r="C960" s="11" t="s">
        <v>32964</v>
      </c>
      <c r="D960" s="11" t="s">
        <v>3606</v>
      </c>
      <c r="E960" s="11" t="s">
        <v>196</v>
      </c>
      <c r="F960" s="11" t="s">
        <v>76</v>
      </c>
      <c r="G960" s="11" t="s">
        <v>32188</v>
      </c>
      <c r="H960" s="11" t="s">
        <v>72</v>
      </c>
      <c r="I960" s="11">
        <v>0</v>
      </c>
      <c r="J960" s="11" t="s">
        <v>32168</v>
      </c>
      <c r="K960" s="11" t="s">
        <v>32168</v>
      </c>
      <c r="L960" s="11">
        <v>0</v>
      </c>
      <c r="M960" s="11">
        <v>0</v>
      </c>
      <c r="N960" s="11">
        <v>0</v>
      </c>
      <c r="O960" s="11">
        <v>0</v>
      </c>
      <c r="P960" s="11">
        <v>0</v>
      </c>
      <c r="Q960" s="11">
        <v>0</v>
      </c>
      <c r="R960" s="11">
        <v>0</v>
      </c>
      <c r="S960" s="11">
        <v>0</v>
      </c>
      <c r="T960" s="11">
        <v>0</v>
      </c>
      <c r="U960" s="11">
        <v>0</v>
      </c>
      <c r="V960" s="11">
        <v>0</v>
      </c>
      <c r="W960" s="11">
        <v>0</v>
      </c>
      <c r="X960" s="11">
        <v>0</v>
      </c>
      <c r="Y960" s="11">
        <v>0</v>
      </c>
      <c r="Z960" s="11">
        <v>0</v>
      </c>
      <c r="AA960" s="12" t="s">
        <v>32952</v>
      </c>
      <c r="AB960" s="17" t="str">
        <f t="shared" si="85"/>
        <v>Programme is not compatible with this tool</v>
      </c>
      <c r="AC960" s="17" t="str">
        <f t="shared" si="86"/>
        <v/>
      </c>
      <c r="AD960" s="17">
        <f t="shared" si="87"/>
        <v>6</v>
      </c>
      <c r="AE960" s="17" t="str">
        <f t="shared" si="88"/>
        <v/>
      </c>
      <c r="AF960" s="17" t="str">
        <f t="shared" si="89"/>
        <v/>
      </c>
      <c r="AG960" s="17" t="str" cm="1">
        <f t="array" ref="AG960">IFERROR(IF(J960="Level",INDEX($M960:$S960,AC960+1),INDEX($M960:$S960,AC960)),"")</f>
        <v/>
      </c>
      <c r="AH960" s="17" cm="1">
        <f t="array" ref="AH960">IFERROR(IF(J960="Level",INDEX($M960:$S960,AD960+1),INDEX($M960:$S960,AD960)),"")</f>
        <v>0</v>
      </c>
      <c r="AI960" s="17" t="str" cm="1">
        <f t="array" ref="AI960">IFERROR(INDEX($M960:$S960,AE960),"")</f>
        <v/>
      </c>
      <c r="AJ960" s="17" t="str" cm="1">
        <f t="array" ref="AJ960">IFERROR(INDEX($M960:$S960,AF960),"")</f>
        <v/>
      </c>
      <c r="AK960" s="17" t="str" cm="1">
        <f t="array" ref="AK960">IFERROR(IF(J960="Level",INDEX($T960:$Z960,AC960+1),INDEX($T960:$Z960,AC960)),"")</f>
        <v/>
      </c>
      <c r="AL960" s="17" cm="1">
        <f t="array" ref="AL960">IFERROR(IF(J960="Level",INDEX($T960:$Z960,AD960+1),INDEX($T960:$Z960,AD960)),"")</f>
        <v>0</v>
      </c>
      <c r="AM960" s="17" t="str" cm="1">
        <f t="array" ref="AM960">IFERROR(INDEX($T960:$Z960,AE960),"")</f>
        <v/>
      </c>
      <c r="AN960" s="17" t="str" cm="1">
        <f t="array" ref="AN960">IFERROR(INDEX($T960:$Z960,AF960),"")</f>
        <v/>
      </c>
    </row>
    <row r="961" spans="1:40" hidden="1" x14ac:dyDescent="0.2">
      <c r="A961" s="17" t="str">
        <f t="shared" si="84"/>
        <v>PhD Film (Part-Time): PRP6SMLSML05</v>
      </c>
      <c r="B961" s="11" t="s">
        <v>3839</v>
      </c>
      <c r="C961" s="11" t="s">
        <v>32964</v>
      </c>
      <c r="D961" s="11" t="s">
        <v>3840</v>
      </c>
      <c r="E961" s="11" t="s">
        <v>196</v>
      </c>
      <c r="F961" s="11" t="s">
        <v>76</v>
      </c>
      <c r="G961" s="11" t="s">
        <v>32188</v>
      </c>
      <c r="H961" s="11" t="s">
        <v>72</v>
      </c>
      <c r="I961" s="11">
        <v>0</v>
      </c>
      <c r="J961" s="11" t="s">
        <v>32168</v>
      </c>
      <c r="K961" s="11" t="s">
        <v>32168</v>
      </c>
      <c r="L961" s="11">
        <v>0</v>
      </c>
      <c r="M961" s="11">
        <v>0</v>
      </c>
      <c r="N961" s="11">
        <v>0</v>
      </c>
      <c r="O961" s="11">
        <v>0</v>
      </c>
      <c r="P961" s="11">
        <v>0</v>
      </c>
      <c r="Q961" s="11">
        <v>0</v>
      </c>
      <c r="R961" s="11">
        <v>0</v>
      </c>
      <c r="S961" s="11">
        <v>0</v>
      </c>
      <c r="T961" s="11">
        <v>0</v>
      </c>
      <c r="U961" s="11">
        <v>0</v>
      </c>
      <c r="V961" s="11">
        <v>0</v>
      </c>
      <c r="W961" s="11">
        <v>0</v>
      </c>
      <c r="X961" s="11">
        <v>0</v>
      </c>
      <c r="Y961" s="11">
        <v>0</v>
      </c>
      <c r="Z961" s="11">
        <v>0</v>
      </c>
      <c r="AA961" s="12" t="s">
        <v>32952</v>
      </c>
      <c r="AB961" s="17" t="str">
        <f t="shared" si="85"/>
        <v>Programme is not compatible with this tool</v>
      </c>
      <c r="AC961" s="17" t="str">
        <f t="shared" si="86"/>
        <v/>
      </c>
      <c r="AD961" s="17">
        <f t="shared" si="87"/>
        <v>6</v>
      </c>
      <c r="AE961" s="17" t="str">
        <f t="shared" si="88"/>
        <v/>
      </c>
      <c r="AF961" s="17" t="str">
        <f t="shared" si="89"/>
        <v/>
      </c>
      <c r="AG961" s="17" t="str" cm="1">
        <f t="array" ref="AG961">IFERROR(IF(J961="Level",INDEX($M961:$S961,AC961+1),INDEX($M961:$S961,AC961)),"")</f>
        <v/>
      </c>
      <c r="AH961" s="17" cm="1">
        <f t="array" ref="AH961">IFERROR(IF(J961="Level",INDEX($M961:$S961,AD961+1),INDEX($M961:$S961,AD961)),"")</f>
        <v>0</v>
      </c>
      <c r="AI961" s="17" t="str" cm="1">
        <f t="array" ref="AI961">IFERROR(INDEX($M961:$S961,AE961),"")</f>
        <v/>
      </c>
      <c r="AJ961" s="17" t="str" cm="1">
        <f t="array" ref="AJ961">IFERROR(INDEX($M961:$S961,AF961),"")</f>
        <v/>
      </c>
      <c r="AK961" s="17" t="str" cm="1">
        <f t="array" ref="AK961">IFERROR(IF(J961="Level",INDEX($T961:$Z961,AC961+1),INDEX($T961:$Z961,AC961)),"")</f>
        <v/>
      </c>
      <c r="AL961" s="17" cm="1">
        <f t="array" ref="AL961">IFERROR(IF(J961="Level",INDEX($T961:$Z961,AD961+1),INDEX($T961:$Z961,AD961)),"")</f>
        <v>0</v>
      </c>
      <c r="AM961" s="17" t="str" cm="1">
        <f t="array" ref="AM961">IFERROR(INDEX($T961:$Z961,AE961),"")</f>
        <v/>
      </c>
      <c r="AN961" s="17" t="str" cm="1">
        <f t="array" ref="AN961">IFERROR(INDEX($T961:$Z961,AF961),"")</f>
        <v/>
      </c>
    </row>
    <row r="962" spans="1:40" hidden="1" x14ac:dyDescent="0.2">
      <c r="A962" s="17" t="str">
        <f t="shared" ref="A962:A1025" si="90">D962&amp;": "&amp;B962</f>
        <v>MPhil Cornish Studies (Part-Time) - Cornwall: PRH4HPSHPSCA</v>
      </c>
      <c r="B962" s="11" t="s">
        <v>2890</v>
      </c>
      <c r="C962" s="11" t="s">
        <v>32964</v>
      </c>
      <c r="D962" s="11" t="s">
        <v>32630</v>
      </c>
      <c r="E962" s="11" t="s">
        <v>206</v>
      </c>
      <c r="F962" s="11" t="s">
        <v>76</v>
      </c>
      <c r="G962" s="11" t="s">
        <v>32188</v>
      </c>
      <c r="H962" s="11" t="s">
        <v>72</v>
      </c>
      <c r="I962" s="11">
        <v>0</v>
      </c>
      <c r="J962" s="11" t="s">
        <v>32168</v>
      </c>
      <c r="K962" s="11" t="s">
        <v>32168</v>
      </c>
      <c r="L962" s="11">
        <v>0</v>
      </c>
      <c r="M962" s="11">
        <v>0</v>
      </c>
      <c r="N962" s="11">
        <v>0</v>
      </c>
      <c r="O962" s="11">
        <v>0</v>
      </c>
      <c r="P962" s="11">
        <v>0</v>
      </c>
      <c r="Q962" s="11">
        <v>0</v>
      </c>
      <c r="R962" s="11">
        <v>0</v>
      </c>
      <c r="S962" s="11">
        <v>0</v>
      </c>
      <c r="T962" s="11">
        <v>0</v>
      </c>
      <c r="U962" s="11">
        <v>0</v>
      </c>
      <c r="V962" s="11">
        <v>0</v>
      </c>
      <c r="W962" s="11">
        <v>0</v>
      </c>
      <c r="X962" s="11">
        <v>0</v>
      </c>
      <c r="Y962" s="11">
        <v>0</v>
      </c>
      <c r="Z962" s="11">
        <v>0</v>
      </c>
      <c r="AA962" s="12" t="s">
        <v>32952</v>
      </c>
      <c r="AB962" s="17" t="str">
        <f t="shared" ref="AB962:AB1025" si="91">IF(H962="Yes","Programme: "&amp;D962,"Programme is not compatible with this tool")</f>
        <v>Programme is not compatible with this tool</v>
      </c>
      <c r="AC962" s="17" t="str">
        <f t="shared" ref="AC962:AC1025" si="92">IF(J962="Stage",IF(M962&lt;&gt;0,1,IF(N962&lt;&gt;0,2,IF(O962&lt;&gt;0,3,IF(P962&lt;&gt;0,4,IF(Q962&lt;&gt;0,5,""))))),IF(J962="","",IF(R962&lt;&gt;0,5,IF(S962&lt;&gt;0,6,""))))</f>
        <v/>
      </c>
      <c r="AD962" s="17">
        <f t="shared" ref="AD962:AD1025" si="93">IF(J962="Stage",IF(AND(N962&lt;&gt;0,AC962&lt;2),2,IF(AND(O962&lt;&gt;0,AC962&lt;3),3,IF(AND(P962&lt;&gt;0,AC962&lt;4),4,IF(AND(Q962&lt;&gt;0,AC962&lt;5),5,"")))),IF(J962="","",IF(AC962&lt;&gt;0,6)))</f>
        <v>6</v>
      </c>
      <c r="AE962" s="17" t="str">
        <f t="shared" ref="AE962:AE1025" si="94">IF(AND(O962&lt;&gt;0,AD962&lt;3),3,IF(AND(P962&lt;&gt;0,AD962&lt;4),4,IF(AND(Q962&lt;&gt;0,AD962&lt;5),5,"")))</f>
        <v/>
      </c>
      <c r="AF962" s="17" t="str">
        <f t="shared" ref="AF962:AF1025" si="95">IF(AND(P962&lt;&gt;0,AE962&lt;4),4,IF(AND(Q962&lt;&gt;0,AE962&lt;5),5,""))</f>
        <v/>
      </c>
      <c r="AG962" s="17" t="str" cm="1">
        <f t="array" ref="AG962">IFERROR(IF(J962="Level",INDEX($M962:$S962,AC962+1),INDEX($M962:$S962,AC962)),"")</f>
        <v/>
      </c>
      <c r="AH962" s="17" cm="1">
        <f t="array" ref="AH962">IFERROR(IF(J962="Level",INDEX($M962:$S962,AD962+1),INDEX($M962:$S962,AD962)),"")</f>
        <v>0</v>
      </c>
      <c r="AI962" s="17" t="str" cm="1">
        <f t="array" ref="AI962">IFERROR(INDEX($M962:$S962,AE962),"")</f>
        <v/>
      </c>
      <c r="AJ962" s="17" t="str" cm="1">
        <f t="array" ref="AJ962">IFERROR(INDEX($M962:$S962,AF962),"")</f>
        <v/>
      </c>
      <c r="AK962" s="17" t="str" cm="1">
        <f t="array" ref="AK962">IFERROR(IF(J962="Level",INDEX($T962:$Z962,AC962+1),INDEX($T962:$Z962,AC962)),"")</f>
        <v/>
      </c>
      <c r="AL962" s="17" cm="1">
        <f t="array" ref="AL962">IFERROR(IF(J962="Level",INDEX($T962:$Z962,AD962+1),INDEX($T962:$Z962,AD962)),"")</f>
        <v>0</v>
      </c>
      <c r="AM962" s="17" t="str" cm="1">
        <f t="array" ref="AM962">IFERROR(INDEX($T962:$Z962,AE962),"")</f>
        <v/>
      </c>
      <c r="AN962" s="17" t="str" cm="1">
        <f t="array" ref="AN962">IFERROR(INDEX($T962:$Z962,AF962),"")</f>
        <v/>
      </c>
    </row>
    <row r="963" spans="1:40" hidden="1" x14ac:dyDescent="0.2">
      <c r="A963" s="17" t="str">
        <f t="shared" si="90"/>
        <v>MPhil History (Part-Time) - Cornwall: PRH4HPSHPSCB</v>
      </c>
      <c r="B963" s="11" t="s">
        <v>2891</v>
      </c>
      <c r="C963" s="11" t="s">
        <v>32964</v>
      </c>
      <c r="D963" s="11" t="s">
        <v>32570</v>
      </c>
      <c r="E963" s="11" t="s">
        <v>206</v>
      </c>
      <c r="F963" s="11" t="s">
        <v>76</v>
      </c>
      <c r="G963" s="11" t="s">
        <v>32188</v>
      </c>
      <c r="H963" s="11" t="s">
        <v>72</v>
      </c>
      <c r="I963" s="11">
        <v>0</v>
      </c>
      <c r="J963" s="11" t="s">
        <v>32168</v>
      </c>
      <c r="K963" s="11" t="s">
        <v>32168</v>
      </c>
      <c r="L963" s="11">
        <v>0</v>
      </c>
      <c r="M963" s="11">
        <v>0</v>
      </c>
      <c r="N963" s="11">
        <v>0</v>
      </c>
      <c r="O963" s="11">
        <v>0</v>
      </c>
      <c r="P963" s="11">
        <v>0</v>
      </c>
      <c r="Q963" s="11">
        <v>0</v>
      </c>
      <c r="R963" s="11">
        <v>0</v>
      </c>
      <c r="S963" s="11">
        <v>0</v>
      </c>
      <c r="T963" s="11">
        <v>0</v>
      </c>
      <c r="U963" s="11">
        <v>0</v>
      </c>
      <c r="V963" s="11">
        <v>0</v>
      </c>
      <c r="W963" s="11">
        <v>0</v>
      </c>
      <c r="X963" s="11">
        <v>0</v>
      </c>
      <c r="Y963" s="11">
        <v>0</v>
      </c>
      <c r="Z963" s="11">
        <v>0</v>
      </c>
      <c r="AA963" s="12" t="s">
        <v>32952</v>
      </c>
      <c r="AB963" s="17" t="str">
        <f t="shared" si="91"/>
        <v>Programme is not compatible with this tool</v>
      </c>
      <c r="AC963" s="17" t="str">
        <f t="shared" si="92"/>
        <v/>
      </c>
      <c r="AD963" s="17">
        <f t="shared" si="93"/>
        <v>6</v>
      </c>
      <c r="AE963" s="17" t="str">
        <f t="shared" si="94"/>
        <v/>
      </c>
      <c r="AF963" s="17" t="str">
        <f t="shared" si="95"/>
        <v/>
      </c>
      <c r="AG963" s="17" t="str" cm="1">
        <f t="array" ref="AG963">IFERROR(IF(J963="Level",INDEX($M963:$S963,AC963+1),INDEX($M963:$S963,AC963)),"")</f>
        <v/>
      </c>
      <c r="AH963" s="17" cm="1">
        <f t="array" ref="AH963">IFERROR(IF(J963="Level",INDEX($M963:$S963,AD963+1),INDEX($M963:$S963,AD963)),"")</f>
        <v>0</v>
      </c>
      <c r="AI963" s="17" t="str" cm="1">
        <f t="array" ref="AI963">IFERROR(INDEX($M963:$S963,AE963),"")</f>
        <v/>
      </c>
      <c r="AJ963" s="17" t="str" cm="1">
        <f t="array" ref="AJ963">IFERROR(INDEX($M963:$S963,AF963),"")</f>
        <v/>
      </c>
      <c r="AK963" s="17" t="str" cm="1">
        <f t="array" ref="AK963">IFERROR(IF(J963="Level",INDEX($T963:$Z963,AC963+1),INDEX($T963:$Z963,AC963)),"")</f>
        <v/>
      </c>
      <c r="AL963" s="17" cm="1">
        <f t="array" ref="AL963">IFERROR(IF(J963="Level",INDEX($T963:$Z963,AD963+1),INDEX($T963:$Z963,AD963)),"")</f>
        <v>0</v>
      </c>
      <c r="AM963" s="17" t="str" cm="1">
        <f t="array" ref="AM963">IFERROR(INDEX($T963:$Z963,AE963),"")</f>
        <v/>
      </c>
      <c r="AN963" s="17" t="str" cm="1">
        <f t="array" ref="AN963">IFERROR(INDEX($T963:$Z963,AF963),"")</f>
        <v/>
      </c>
    </row>
    <row r="964" spans="1:40" hidden="1" x14ac:dyDescent="0.2">
      <c r="A964" s="17" t="str">
        <f t="shared" si="90"/>
        <v>MAbyRes History (Part-Time) - Cornwall: PRM4HPSHPSCA</v>
      </c>
      <c r="B964" s="11" t="s">
        <v>2433</v>
      </c>
      <c r="C964" s="11" t="s">
        <v>32964</v>
      </c>
      <c r="D964" s="11" t="s">
        <v>2434</v>
      </c>
      <c r="E964" s="11" t="s">
        <v>206</v>
      </c>
      <c r="F964" s="11" t="s">
        <v>76</v>
      </c>
      <c r="G964" s="11" t="s">
        <v>32188</v>
      </c>
      <c r="H964" s="11" t="s">
        <v>72</v>
      </c>
      <c r="I964" s="11">
        <v>0</v>
      </c>
      <c r="J964" s="11" t="s">
        <v>32168</v>
      </c>
      <c r="K964" s="11" t="s">
        <v>32168</v>
      </c>
      <c r="L964" s="11">
        <v>0</v>
      </c>
      <c r="M964" s="11">
        <v>0</v>
      </c>
      <c r="N964" s="11">
        <v>0</v>
      </c>
      <c r="O964" s="11">
        <v>0</v>
      </c>
      <c r="P964" s="11">
        <v>0</v>
      </c>
      <c r="Q964" s="11">
        <v>0</v>
      </c>
      <c r="R964" s="11">
        <v>0</v>
      </c>
      <c r="S964" s="11">
        <v>0</v>
      </c>
      <c r="T964" s="11">
        <v>0</v>
      </c>
      <c r="U964" s="11">
        <v>0</v>
      </c>
      <c r="V964" s="11">
        <v>0</v>
      </c>
      <c r="W964" s="11">
        <v>0</v>
      </c>
      <c r="X964" s="11">
        <v>0</v>
      </c>
      <c r="Y964" s="11">
        <v>0</v>
      </c>
      <c r="Z964" s="11">
        <v>0</v>
      </c>
      <c r="AA964" s="12" t="s">
        <v>32952</v>
      </c>
      <c r="AB964" s="17" t="str">
        <f t="shared" si="91"/>
        <v>Programme is not compatible with this tool</v>
      </c>
      <c r="AC964" s="17" t="str">
        <f t="shared" si="92"/>
        <v/>
      </c>
      <c r="AD964" s="17">
        <f t="shared" si="93"/>
        <v>6</v>
      </c>
      <c r="AE964" s="17" t="str">
        <f t="shared" si="94"/>
        <v/>
      </c>
      <c r="AF964" s="17" t="str">
        <f t="shared" si="95"/>
        <v/>
      </c>
      <c r="AG964" s="17" t="str" cm="1">
        <f t="array" ref="AG964">IFERROR(IF(J964="Level",INDEX($M964:$S964,AC964+1),INDEX($M964:$S964,AC964)),"")</f>
        <v/>
      </c>
      <c r="AH964" s="17" cm="1">
        <f t="array" ref="AH964">IFERROR(IF(J964="Level",INDEX($M964:$S964,AD964+1),INDEX($M964:$S964,AD964)),"")</f>
        <v>0</v>
      </c>
      <c r="AI964" s="17" t="str" cm="1">
        <f t="array" ref="AI964">IFERROR(INDEX($M964:$S964,AE964),"")</f>
        <v/>
      </c>
      <c r="AJ964" s="17" t="str" cm="1">
        <f t="array" ref="AJ964">IFERROR(INDEX($M964:$S964,AF964),"")</f>
        <v/>
      </c>
      <c r="AK964" s="17" t="str" cm="1">
        <f t="array" ref="AK964">IFERROR(IF(J964="Level",INDEX($T964:$Z964,AC964+1),INDEX($T964:$Z964,AC964)),"")</f>
        <v/>
      </c>
      <c r="AL964" s="17" cm="1">
        <f t="array" ref="AL964">IFERROR(IF(J964="Level",INDEX($T964:$Z964,AD964+1),INDEX($T964:$Z964,AD964)),"")</f>
        <v>0</v>
      </c>
      <c r="AM964" s="17" t="str" cm="1">
        <f t="array" ref="AM964">IFERROR(INDEX($T964:$Z964,AE964),"")</f>
        <v/>
      </c>
      <c r="AN964" s="17" t="str" cm="1">
        <f t="array" ref="AN964">IFERROR(INDEX($T964:$Z964,AF964),"")</f>
        <v/>
      </c>
    </row>
    <row r="965" spans="1:40" hidden="1" x14ac:dyDescent="0.2">
      <c r="A965" s="17" t="str">
        <f t="shared" si="90"/>
        <v>PhD Cornish Studies (Part-Time) - Cornwall: PRP6HPSHPSCA</v>
      </c>
      <c r="B965" s="11" t="s">
        <v>3721</v>
      </c>
      <c r="C965" s="11" t="s">
        <v>32964</v>
      </c>
      <c r="D965" s="11" t="s">
        <v>3722</v>
      </c>
      <c r="E965" s="11" t="s">
        <v>206</v>
      </c>
      <c r="F965" s="11" t="s">
        <v>76</v>
      </c>
      <c r="G965" s="11" t="s">
        <v>32188</v>
      </c>
      <c r="H965" s="11" t="s">
        <v>72</v>
      </c>
      <c r="I965" s="11">
        <v>0</v>
      </c>
      <c r="J965" s="11" t="s">
        <v>32168</v>
      </c>
      <c r="K965" s="11" t="s">
        <v>32168</v>
      </c>
      <c r="L965" s="11">
        <v>0</v>
      </c>
      <c r="M965" s="11">
        <v>0</v>
      </c>
      <c r="N965" s="11">
        <v>0</v>
      </c>
      <c r="O965" s="11">
        <v>0</v>
      </c>
      <c r="P965" s="11">
        <v>0</v>
      </c>
      <c r="Q965" s="11">
        <v>0</v>
      </c>
      <c r="R965" s="11">
        <v>0</v>
      </c>
      <c r="S965" s="11">
        <v>0</v>
      </c>
      <c r="T965" s="11">
        <v>0</v>
      </c>
      <c r="U965" s="11">
        <v>0</v>
      </c>
      <c r="V965" s="11">
        <v>0</v>
      </c>
      <c r="W965" s="11">
        <v>0</v>
      </c>
      <c r="X965" s="11">
        <v>0</v>
      </c>
      <c r="Y965" s="11">
        <v>0</v>
      </c>
      <c r="Z965" s="11">
        <v>0</v>
      </c>
      <c r="AA965" s="12" t="s">
        <v>32952</v>
      </c>
      <c r="AB965" s="17" t="str">
        <f t="shared" si="91"/>
        <v>Programme is not compatible with this tool</v>
      </c>
      <c r="AC965" s="17" t="str">
        <f t="shared" si="92"/>
        <v/>
      </c>
      <c r="AD965" s="17">
        <f t="shared" si="93"/>
        <v>6</v>
      </c>
      <c r="AE965" s="17" t="str">
        <f t="shared" si="94"/>
        <v/>
      </c>
      <c r="AF965" s="17" t="str">
        <f t="shared" si="95"/>
        <v/>
      </c>
      <c r="AG965" s="17" t="str" cm="1">
        <f t="array" ref="AG965">IFERROR(IF(J965="Level",INDEX($M965:$S965,AC965+1),INDEX($M965:$S965,AC965)),"")</f>
        <v/>
      </c>
      <c r="AH965" s="17" cm="1">
        <f t="array" ref="AH965">IFERROR(IF(J965="Level",INDEX($M965:$S965,AD965+1),INDEX($M965:$S965,AD965)),"")</f>
        <v>0</v>
      </c>
      <c r="AI965" s="17" t="str" cm="1">
        <f t="array" ref="AI965">IFERROR(INDEX($M965:$S965,AE965),"")</f>
        <v/>
      </c>
      <c r="AJ965" s="17" t="str" cm="1">
        <f t="array" ref="AJ965">IFERROR(INDEX($M965:$S965,AF965),"")</f>
        <v/>
      </c>
      <c r="AK965" s="17" t="str" cm="1">
        <f t="array" ref="AK965">IFERROR(IF(J965="Level",INDEX($T965:$Z965,AC965+1),INDEX($T965:$Z965,AC965)),"")</f>
        <v/>
      </c>
      <c r="AL965" s="17" cm="1">
        <f t="array" ref="AL965">IFERROR(IF(J965="Level",INDEX($T965:$Z965,AD965+1),INDEX($T965:$Z965,AD965)),"")</f>
        <v>0</v>
      </c>
      <c r="AM965" s="17" t="str" cm="1">
        <f t="array" ref="AM965">IFERROR(INDEX($T965:$Z965,AE965),"")</f>
        <v/>
      </c>
      <c r="AN965" s="17" t="str" cm="1">
        <f t="array" ref="AN965">IFERROR(INDEX($T965:$Z965,AF965),"")</f>
        <v/>
      </c>
    </row>
    <row r="966" spans="1:40" hidden="1" x14ac:dyDescent="0.2">
      <c r="A966" s="17" t="str">
        <f t="shared" si="90"/>
        <v>PhD History (Part-Time) - Cornwall: PRP6HPSHPSCB</v>
      </c>
      <c r="B966" s="11" t="s">
        <v>3723</v>
      </c>
      <c r="C966" s="11" t="s">
        <v>32964</v>
      </c>
      <c r="D966" s="11" t="s">
        <v>3724</v>
      </c>
      <c r="E966" s="11" t="s">
        <v>206</v>
      </c>
      <c r="F966" s="11" t="s">
        <v>76</v>
      </c>
      <c r="G966" s="11" t="s">
        <v>32188</v>
      </c>
      <c r="H966" s="11" t="s">
        <v>72</v>
      </c>
      <c r="I966" s="11">
        <v>0</v>
      </c>
      <c r="J966" s="11" t="s">
        <v>32168</v>
      </c>
      <c r="K966" s="11" t="s">
        <v>32168</v>
      </c>
      <c r="L966" s="11">
        <v>0</v>
      </c>
      <c r="M966" s="11">
        <v>0</v>
      </c>
      <c r="N966" s="11">
        <v>0</v>
      </c>
      <c r="O966" s="11">
        <v>0</v>
      </c>
      <c r="P966" s="11">
        <v>0</v>
      </c>
      <c r="Q966" s="11">
        <v>0</v>
      </c>
      <c r="R966" s="11">
        <v>0</v>
      </c>
      <c r="S966" s="11">
        <v>0</v>
      </c>
      <c r="T966" s="11">
        <v>0</v>
      </c>
      <c r="U966" s="11">
        <v>0</v>
      </c>
      <c r="V966" s="11">
        <v>0</v>
      </c>
      <c r="W966" s="11">
        <v>0</v>
      </c>
      <c r="X966" s="11">
        <v>0</v>
      </c>
      <c r="Y966" s="11">
        <v>0</v>
      </c>
      <c r="Z966" s="11">
        <v>0</v>
      </c>
      <c r="AA966" s="12" t="s">
        <v>32952</v>
      </c>
      <c r="AB966" s="17" t="str">
        <f t="shared" si="91"/>
        <v>Programme is not compatible with this tool</v>
      </c>
      <c r="AC966" s="17" t="str">
        <f t="shared" si="92"/>
        <v/>
      </c>
      <c r="AD966" s="17">
        <f t="shared" si="93"/>
        <v>6</v>
      </c>
      <c r="AE966" s="17" t="str">
        <f t="shared" si="94"/>
        <v/>
      </c>
      <c r="AF966" s="17" t="str">
        <f t="shared" si="95"/>
        <v/>
      </c>
      <c r="AG966" s="17" t="str" cm="1">
        <f t="array" ref="AG966">IFERROR(IF(J966="Level",INDEX($M966:$S966,AC966+1),INDEX($M966:$S966,AC966)),"")</f>
        <v/>
      </c>
      <c r="AH966" s="17" cm="1">
        <f t="array" ref="AH966">IFERROR(IF(J966="Level",INDEX($M966:$S966,AD966+1),INDEX($M966:$S966,AD966)),"")</f>
        <v>0</v>
      </c>
      <c r="AI966" s="17" t="str" cm="1">
        <f t="array" ref="AI966">IFERROR(INDEX($M966:$S966,AE966),"")</f>
        <v/>
      </c>
      <c r="AJ966" s="17" t="str" cm="1">
        <f t="array" ref="AJ966">IFERROR(INDEX($M966:$S966,AF966),"")</f>
        <v/>
      </c>
      <c r="AK966" s="17" t="str" cm="1">
        <f t="array" ref="AK966">IFERROR(IF(J966="Level",INDEX($T966:$Z966,AC966+1),INDEX($T966:$Z966,AC966)),"")</f>
        <v/>
      </c>
      <c r="AL966" s="17" cm="1">
        <f t="array" ref="AL966">IFERROR(IF(J966="Level",INDEX($T966:$Z966,AD966+1),INDEX($T966:$Z966,AD966)),"")</f>
        <v>0</v>
      </c>
      <c r="AM966" s="17" t="str" cm="1">
        <f t="array" ref="AM966">IFERROR(INDEX($T966:$Z966,AE966),"")</f>
        <v/>
      </c>
      <c r="AN966" s="17" t="str" cm="1">
        <f t="array" ref="AN966">IFERROR(INDEX($T966:$Z966,AF966),"")</f>
        <v/>
      </c>
    </row>
    <row r="967" spans="1:40" hidden="1" x14ac:dyDescent="0.2">
      <c r="A967" s="17" t="str">
        <f t="shared" si="90"/>
        <v>MPhil History (Part-Time): PRH4HPSHPS18</v>
      </c>
      <c r="B967" s="11" t="s">
        <v>2881</v>
      </c>
      <c r="C967" s="11" t="s">
        <v>32964</v>
      </c>
      <c r="D967" s="11" t="s">
        <v>32571</v>
      </c>
      <c r="E967" s="11" t="s">
        <v>217</v>
      </c>
      <c r="F967" s="11" t="s">
        <v>76</v>
      </c>
      <c r="G967" s="11" t="s">
        <v>32188</v>
      </c>
      <c r="H967" s="11" t="s">
        <v>72</v>
      </c>
      <c r="I967" s="11">
        <v>0</v>
      </c>
      <c r="J967" s="11" t="s">
        <v>32168</v>
      </c>
      <c r="K967" s="11" t="s">
        <v>32168</v>
      </c>
      <c r="L967" s="11">
        <v>0</v>
      </c>
      <c r="M967" s="11">
        <v>0</v>
      </c>
      <c r="N967" s="11">
        <v>0</v>
      </c>
      <c r="O967" s="11">
        <v>0</v>
      </c>
      <c r="P967" s="11">
        <v>0</v>
      </c>
      <c r="Q967" s="11">
        <v>0</v>
      </c>
      <c r="R967" s="11">
        <v>0</v>
      </c>
      <c r="S967" s="11">
        <v>0</v>
      </c>
      <c r="T967" s="11">
        <v>0</v>
      </c>
      <c r="U967" s="11">
        <v>0</v>
      </c>
      <c r="V967" s="11">
        <v>0</v>
      </c>
      <c r="W967" s="11">
        <v>0</v>
      </c>
      <c r="X967" s="11">
        <v>0</v>
      </c>
      <c r="Y967" s="11">
        <v>0</v>
      </c>
      <c r="Z967" s="11">
        <v>0</v>
      </c>
      <c r="AA967" s="12" t="s">
        <v>32952</v>
      </c>
      <c r="AB967" s="17" t="str">
        <f t="shared" si="91"/>
        <v>Programme is not compatible with this tool</v>
      </c>
      <c r="AC967" s="17" t="str">
        <f t="shared" si="92"/>
        <v/>
      </c>
      <c r="AD967" s="17">
        <f t="shared" si="93"/>
        <v>6</v>
      </c>
      <c r="AE967" s="17" t="str">
        <f t="shared" si="94"/>
        <v/>
      </c>
      <c r="AF967" s="17" t="str">
        <f t="shared" si="95"/>
        <v/>
      </c>
      <c r="AG967" s="17" t="str" cm="1">
        <f t="array" ref="AG967">IFERROR(IF(J967="Level",INDEX($M967:$S967,AC967+1),INDEX($M967:$S967,AC967)),"")</f>
        <v/>
      </c>
      <c r="AH967" s="17" cm="1">
        <f t="array" ref="AH967">IFERROR(IF(J967="Level",INDEX($M967:$S967,AD967+1),INDEX($M967:$S967,AD967)),"")</f>
        <v>0</v>
      </c>
      <c r="AI967" s="17" t="str" cm="1">
        <f t="array" ref="AI967">IFERROR(INDEX($M967:$S967,AE967),"")</f>
        <v/>
      </c>
      <c r="AJ967" s="17" t="str" cm="1">
        <f t="array" ref="AJ967">IFERROR(INDEX($M967:$S967,AF967),"")</f>
        <v/>
      </c>
      <c r="AK967" s="17" t="str" cm="1">
        <f t="array" ref="AK967">IFERROR(IF(J967="Level",INDEX($T967:$Z967,AC967+1),INDEX($T967:$Z967,AC967)),"")</f>
        <v/>
      </c>
      <c r="AL967" s="17" cm="1">
        <f t="array" ref="AL967">IFERROR(IF(J967="Level",INDEX($T967:$Z967,AD967+1),INDEX($T967:$Z967,AD967)),"")</f>
        <v>0</v>
      </c>
      <c r="AM967" s="17" t="str" cm="1">
        <f t="array" ref="AM967">IFERROR(INDEX($T967:$Z967,AE967),"")</f>
        <v/>
      </c>
      <c r="AN967" s="17" t="str" cm="1">
        <f t="array" ref="AN967">IFERROR(INDEX($T967:$Z967,AF967),"")</f>
        <v/>
      </c>
    </row>
    <row r="968" spans="1:40" hidden="1" x14ac:dyDescent="0.2">
      <c r="A968" s="17" t="str">
        <f t="shared" si="90"/>
        <v>MPhil Maritime History (Part-Time): PRH4HPSHPS20</v>
      </c>
      <c r="B968" s="11" t="s">
        <v>2883</v>
      </c>
      <c r="C968" s="11" t="s">
        <v>32964</v>
      </c>
      <c r="D968" s="11" t="s">
        <v>32543</v>
      </c>
      <c r="E968" s="11" t="s">
        <v>217</v>
      </c>
      <c r="F968" s="11" t="s">
        <v>76</v>
      </c>
      <c r="G968" s="11" t="s">
        <v>32188</v>
      </c>
      <c r="H968" s="11" t="s">
        <v>72</v>
      </c>
      <c r="I968" s="11">
        <v>0</v>
      </c>
      <c r="J968" s="11" t="s">
        <v>32168</v>
      </c>
      <c r="K968" s="11" t="s">
        <v>32168</v>
      </c>
      <c r="L968" s="11">
        <v>0</v>
      </c>
      <c r="M968" s="11">
        <v>0</v>
      </c>
      <c r="N968" s="11">
        <v>0</v>
      </c>
      <c r="O968" s="11">
        <v>0</v>
      </c>
      <c r="P968" s="11">
        <v>0</v>
      </c>
      <c r="Q968" s="11">
        <v>0</v>
      </c>
      <c r="R968" s="11">
        <v>0</v>
      </c>
      <c r="S968" s="11">
        <v>0</v>
      </c>
      <c r="T968" s="11">
        <v>0</v>
      </c>
      <c r="U968" s="11">
        <v>0</v>
      </c>
      <c r="V968" s="11">
        <v>0</v>
      </c>
      <c r="W968" s="11">
        <v>0</v>
      </c>
      <c r="X968" s="11">
        <v>0</v>
      </c>
      <c r="Y968" s="11">
        <v>0</v>
      </c>
      <c r="Z968" s="11">
        <v>0</v>
      </c>
      <c r="AA968" s="12" t="s">
        <v>32952</v>
      </c>
      <c r="AB968" s="17" t="str">
        <f t="shared" si="91"/>
        <v>Programme is not compatible with this tool</v>
      </c>
      <c r="AC968" s="17" t="str">
        <f t="shared" si="92"/>
        <v/>
      </c>
      <c r="AD968" s="17">
        <f t="shared" si="93"/>
        <v>6</v>
      </c>
      <c r="AE968" s="17" t="str">
        <f t="shared" si="94"/>
        <v/>
      </c>
      <c r="AF968" s="17" t="str">
        <f t="shared" si="95"/>
        <v/>
      </c>
      <c r="AG968" s="17" t="str" cm="1">
        <f t="array" ref="AG968">IFERROR(IF(J968="Level",INDEX($M968:$S968,AC968+1),INDEX($M968:$S968,AC968)),"")</f>
        <v/>
      </c>
      <c r="AH968" s="17" cm="1">
        <f t="array" ref="AH968">IFERROR(IF(J968="Level",INDEX($M968:$S968,AD968+1),INDEX($M968:$S968,AD968)),"")</f>
        <v>0</v>
      </c>
      <c r="AI968" s="17" t="str" cm="1">
        <f t="array" ref="AI968">IFERROR(INDEX($M968:$S968,AE968),"")</f>
        <v/>
      </c>
      <c r="AJ968" s="17" t="str" cm="1">
        <f t="array" ref="AJ968">IFERROR(INDEX($M968:$S968,AF968),"")</f>
        <v/>
      </c>
      <c r="AK968" s="17" t="str" cm="1">
        <f t="array" ref="AK968">IFERROR(IF(J968="Level",INDEX($T968:$Z968,AC968+1),INDEX($T968:$Z968,AC968)),"")</f>
        <v/>
      </c>
      <c r="AL968" s="17" cm="1">
        <f t="array" ref="AL968">IFERROR(IF(J968="Level",INDEX($T968:$Z968,AD968+1),INDEX($T968:$Z968,AD968)),"")</f>
        <v>0</v>
      </c>
      <c r="AM968" s="17" t="str" cm="1">
        <f t="array" ref="AM968">IFERROR(INDEX($T968:$Z968,AE968),"")</f>
        <v/>
      </c>
      <c r="AN968" s="17" t="str" cm="1">
        <f t="array" ref="AN968">IFERROR(INDEX($T968:$Z968,AF968),"")</f>
        <v/>
      </c>
    </row>
    <row r="969" spans="1:40" hidden="1" x14ac:dyDescent="0.2">
      <c r="A969" s="17" t="str">
        <f t="shared" si="90"/>
        <v>MPhil Medical History (Part-Time): PRH4HPSHPS26</v>
      </c>
      <c r="B969" s="11" t="s">
        <v>2888</v>
      </c>
      <c r="C969" s="11" t="s">
        <v>32964</v>
      </c>
      <c r="D969" s="11" t="s">
        <v>32534</v>
      </c>
      <c r="E969" s="11" t="s">
        <v>217</v>
      </c>
      <c r="F969" s="11" t="s">
        <v>76</v>
      </c>
      <c r="G969" s="11" t="s">
        <v>32188</v>
      </c>
      <c r="H969" s="11" t="s">
        <v>72</v>
      </c>
      <c r="I969" s="11">
        <v>0</v>
      </c>
      <c r="J969" s="11" t="s">
        <v>32168</v>
      </c>
      <c r="K969" s="11" t="s">
        <v>32168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  <c r="Q969" s="11">
        <v>0</v>
      </c>
      <c r="R969" s="11">
        <v>0</v>
      </c>
      <c r="S969" s="11">
        <v>0</v>
      </c>
      <c r="T969" s="11">
        <v>0</v>
      </c>
      <c r="U969" s="11">
        <v>0</v>
      </c>
      <c r="V969" s="11">
        <v>0</v>
      </c>
      <c r="W969" s="11">
        <v>0</v>
      </c>
      <c r="X969" s="11">
        <v>0</v>
      </c>
      <c r="Y969" s="11">
        <v>0</v>
      </c>
      <c r="Z969" s="11">
        <v>0</v>
      </c>
      <c r="AA969" s="12" t="s">
        <v>32952</v>
      </c>
      <c r="AB969" s="17" t="str">
        <f t="shared" si="91"/>
        <v>Programme is not compatible with this tool</v>
      </c>
      <c r="AC969" s="17" t="str">
        <f t="shared" si="92"/>
        <v/>
      </c>
      <c r="AD969" s="17">
        <f t="shared" si="93"/>
        <v>6</v>
      </c>
      <c r="AE969" s="17" t="str">
        <f t="shared" si="94"/>
        <v/>
      </c>
      <c r="AF969" s="17" t="str">
        <f t="shared" si="95"/>
        <v/>
      </c>
      <c r="AG969" s="17" t="str" cm="1">
        <f t="array" ref="AG969">IFERROR(IF(J969="Level",INDEX($M969:$S969,AC969+1),INDEX($M969:$S969,AC969)),"")</f>
        <v/>
      </c>
      <c r="AH969" s="17" cm="1">
        <f t="array" ref="AH969">IFERROR(IF(J969="Level",INDEX($M969:$S969,AD969+1),INDEX($M969:$S969,AD969)),"")</f>
        <v>0</v>
      </c>
      <c r="AI969" s="17" t="str" cm="1">
        <f t="array" ref="AI969">IFERROR(INDEX($M969:$S969,AE969),"")</f>
        <v/>
      </c>
      <c r="AJ969" s="17" t="str" cm="1">
        <f t="array" ref="AJ969">IFERROR(INDEX($M969:$S969,AF969),"")</f>
        <v/>
      </c>
      <c r="AK969" s="17" t="str" cm="1">
        <f t="array" ref="AK969">IFERROR(IF(J969="Level",INDEX($T969:$Z969,AC969+1),INDEX($T969:$Z969,AC969)),"")</f>
        <v/>
      </c>
      <c r="AL969" s="17" cm="1">
        <f t="array" ref="AL969">IFERROR(IF(J969="Level",INDEX($T969:$Z969,AD969+1),INDEX($T969:$Z969,AD969)),"")</f>
        <v>0</v>
      </c>
      <c r="AM969" s="17" t="str" cm="1">
        <f t="array" ref="AM969">IFERROR(INDEX($T969:$Z969,AE969),"")</f>
        <v/>
      </c>
      <c r="AN969" s="17" t="str" cm="1">
        <f t="array" ref="AN969">IFERROR(INDEX($T969:$Z969,AF969),"")</f>
        <v/>
      </c>
    </row>
    <row r="970" spans="1:40" hidden="1" x14ac:dyDescent="0.2">
      <c r="A970" s="17" t="str">
        <f t="shared" si="90"/>
        <v>MPhil Medieval Studies (Part-Time): PRH4SMLSML02</v>
      </c>
      <c r="B970" s="11" t="s">
        <v>2939</v>
      </c>
      <c r="C970" s="11" t="s">
        <v>32964</v>
      </c>
      <c r="D970" s="11" t="s">
        <v>32529</v>
      </c>
      <c r="E970" s="11" t="s">
        <v>217</v>
      </c>
      <c r="F970" s="11" t="s">
        <v>76</v>
      </c>
      <c r="G970" s="11" t="s">
        <v>32188</v>
      </c>
      <c r="H970" s="11" t="s">
        <v>72</v>
      </c>
      <c r="I970" s="11">
        <v>0</v>
      </c>
      <c r="J970" s="11" t="s">
        <v>32168</v>
      </c>
      <c r="K970" s="11" t="s">
        <v>32168</v>
      </c>
      <c r="L970" s="11">
        <v>0</v>
      </c>
      <c r="M970" s="11">
        <v>0</v>
      </c>
      <c r="N970" s="11">
        <v>0</v>
      </c>
      <c r="O970" s="11">
        <v>0</v>
      </c>
      <c r="P970" s="11">
        <v>0</v>
      </c>
      <c r="Q970" s="11">
        <v>0</v>
      </c>
      <c r="R970" s="11">
        <v>0</v>
      </c>
      <c r="S970" s="11">
        <v>0</v>
      </c>
      <c r="T970" s="11">
        <v>0</v>
      </c>
      <c r="U970" s="11">
        <v>0</v>
      </c>
      <c r="V970" s="11">
        <v>0</v>
      </c>
      <c r="W970" s="11">
        <v>0</v>
      </c>
      <c r="X970" s="11">
        <v>0</v>
      </c>
      <c r="Y970" s="11">
        <v>0</v>
      </c>
      <c r="Z970" s="11">
        <v>0</v>
      </c>
      <c r="AA970" s="12" t="s">
        <v>32952</v>
      </c>
      <c r="AB970" s="17" t="str">
        <f t="shared" si="91"/>
        <v>Programme is not compatible with this tool</v>
      </c>
      <c r="AC970" s="17" t="str">
        <f t="shared" si="92"/>
        <v/>
      </c>
      <c r="AD970" s="17">
        <f t="shared" si="93"/>
        <v>6</v>
      </c>
      <c r="AE970" s="17" t="str">
        <f t="shared" si="94"/>
        <v/>
      </c>
      <c r="AF970" s="17" t="str">
        <f t="shared" si="95"/>
        <v/>
      </c>
      <c r="AG970" s="17" t="str" cm="1">
        <f t="array" ref="AG970">IFERROR(IF(J970="Level",INDEX($M970:$S970,AC970+1),INDEX($M970:$S970,AC970)),"")</f>
        <v/>
      </c>
      <c r="AH970" s="17" cm="1">
        <f t="array" ref="AH970">IFERROR(IF(J970="Level",INDEX($M970:$S970,AD970+1),INDEX($M970:$S970,AD970)),"")</f>
        <v>0</v>
      </c>
      <c r="AI970" s="17" t="str" cm="1">
        <f t="array" ref="AI970">IFERROR(INDEX($M970:$S970,AE970),"")</f>
        <v/>
      </c>
      <c r="AJ970" s="17" t="str" cm="1">
        <f t="array" ref="AJ970">IFERROR(INDEX($M970:$S970,AF970),"")</f>
        <v/>
      </c>
      <c r="AK970" s="17" t="str" cm="1">
        <f t="array" ref="AK970">IFERROR(IF(J970="Level",INDEX($T970:$Z970,AC970+1),INDEX($T970:$Z970,AC970)),"")</f>
        <v/>
      </c>
      <c r="AL970" s="17" cm="1">
        <f t="array" ref="AL970">IFERROR(IF(J970="Level",INDEX($T970:$Z970,AD970+1),INDEX($T970:$Z970,AD970)),"")</f>
        <v>0</v>
      </c>
      <c r="AM970" s="17" t="str" cm="1">
        <f t="array" ref="AM970">IFERROR(INDEX($T970:$Z970,AE970),"")</f>
        <v/>
      </c>
      <c r="AN970" s="17" t="str" cm="1">
        <f t="array" ref="AN970">IFERROR(INDEX($T970:$Z970,AF970),"")</f>
        <v/>
      </c>
    </row>
    <row r="971" spans="1:40" hidden="1" x14ac:dyDescent="0.2">
      <c r="A971" s="17" t="str">
        <f t="shared" si="90"/>
        <v>MAbyRes History (Part-Time): PRM4HPSHPS09</v>
      </c>
      <c r="B971" s="11" t="s">
        <v>2428</v>
      </c>
      <c r="C971" s="11" t="s">
        <v>32964</v>
      </c>
      <c r="D971" s="11" t="s">
        <v>32690</v>
      </c>
      <c r="E971" s="11" t="s">
        <v>217</v>
      </c>
      <c r="F971" s="11" t="s">
        <v>76</v>
      </c>
      <c r="G971" s="11" t="s">
        <v>32188</v>
      </c>
      <c r="H971" s="11" t="s">
        <v>72</v>
      </c>
      <c r="I971" s="11">
        <v>0</v>
      </c>
      <c r="J971" s="11" t="s">
        <v>32168</v>
      </c>
      <c r="K971" s="11" t="s">
        <v>32168</v>
      </c>
      <c r="L971" s="11">
        <v>0</v>
      </c>
      <c r="M971" s="11">
        <v>0</v>
      </c>
      <c r="N971" s="11">
        <v>0</v>
      </c>
      <c r="O971" s="11">
        <v>0</v>
      </c>
      <c r="P971" s="11">
        <v>0</v>
      </c>
      <c r="Q971" s="11">
        <v>0</v>
      </c>
      <c r="R971" s="11">
        <v>0</v>
      </c>
      <c r="S971" s="11">
        <v>0</v>
      </c>
      <c r="T971" s="11">
        <v>0</v>
      </c>
      <c r="U971" s="11">
        <v>0</v>
      </c>
      <c r="V971" s="11">
        <v>0</v>
      </c>
      <c r="W971" s="11">
        <v>0</v>
      </c>
      <c r="X971" s="11">
        <v>0</v>
      </c>
      <c r="Y971" s="11">
        <v>0</v>
      </c>
      <c r="Z971" s="11">
        <v>0</v>
      </c>
      <c r="AA971" s="12" t="s">
        <v>32952</v>
      </c>
      <c r="AB971" s="17" t="str">
        <f t="shared" si="91"/>
        <v>Programme is not compatible with this tool</v>
      </c>
      <c r="AC971" s="17" t="str">
        <f t="shared" si="92"/>
        <v/>
      </c>
      <c r="AD971" s="17">
        <f t="shared" si="93"/>
        <v>6</v>
      </c>
      <c r="AE971" s="17" t="str">
        <f t="shared" si="94"/>
        <v/>
      </c>
      <c r="AF971" s="17" t="str">
        <f t="shared" si="95"/>
        <v/>
      </c>
      <c r="AG971" s="17" t="str" cm="1">
        <f t="array" ref="AG971">IFERROR(IF(J971="Level",INDEX($M971:$S971,AC971+1),INDEX($M971:$S971,AC971)),"")</f>
        <v/>
      </c>
      <c r="AH971" s="17" cm="1">
        <f t="array" ref="AH971">IFERROR(IF(J971="Level",INDEX($M971:$S971,AD971+1),INDEX($M971:$S971,AD971)),"")</f>
        <v>0</v>
      </c>
      <c r="AI971" s="17" t="str" cm="1">
        <f t="array" ref="AI971">IFERROR(INDEX($M971:$S971,AE971),"")</f>
        <v/>
      </c>
      <c r="AJ971" s="17" t="str" cm="1">
        <f t="array" ref="AJ971">IFERROR(INDEX($M971:$S971,AF971),"")</f>
        <v/>
      </c>
      <c r="AK971" s="17" t="str" cm="1">
        <f t="array" ref="AK971">IFERROR(IF(J971="Level",INDEX($T971:$Z971,AC971+1),INDEX($T971:$Z971,AC971)),"")</f>
        <v/>
      </c>
      <c r="AL971" s="17" cm="1">
        <f t="array" ref="AL971">IFERROR(IF(J971="Level",INDEX($T971:$Z971,AD971+1),INDEX($T971:$Z971,AD971)),"")</f>
        <v>0</v>
      </c>
      <c r="AM971" s="17" t="str" cm="1">
        <f t="array" ref="AM971">IFERROR(INDEX($T971:$Z971,AE971),"")</f>
        <v/>
      </c>
      <c r="AN971" s="17" t="str" cm="1">
        <f t="array" ref="AN971">IFERROR(INDEX($T971:$Z971,AF971),"")</f>
        <v/>
      </c>
    </row>
    <row r="972" spans="1:40" hidden="1" x14ac:dyDescent="0.2">
      <c r="A972" s="17" t="str">
        <f t="shared" si="90"/>
        <v>PhDbyPub History (Part-Time): PRP2HPSHPS02</v>
      </c>
      <c r="B972" s="11" t="s">
        <v>3925</v>
      </c>
      <c r="C972" s="11" t="s">
        <v>32964</v>
      </c>
      <c r="D972" s="11" t="s">
        <v>3926</v>
      </c>
      <c r="E972" s="11" t="s">
        <v>217</v>
      </c>
      <c r="F972" s="11" t="s">
        <v>76</v>
      </c>
      <c r="G972" s="11" t="s">
        <v>32188</v>
      </c>
      <c r="H972" s="11" t="s">
        <v>72</v>
      </c>
      <c r="I972" s="11">
        <v>0</v>
      </c>
      <c r="J972" s="11" t="s">
        <v>32168</v>
      </c>
      <c r="K972" s="11" t="s">
        <v>32168</v>
      </c>
      <c r="L972" s="11">
        <v>0</v>
      </c>
      <c r="M972" s="11">
        <v>0</v>
      </c>
      <c r="N972" s="11">
        <v>0</v>
      </c>
      <c r="O972" s="11">
        <v>0</v>
      </c>
      <c r="P972" s="11">
        <v>0</v>
      </c>
      <c r="Q972" s="11">
        <v>0</v>
      </c>
      <c r="R972" s="11">
        <v>0</v>
      </c>
      <c r="S972" s="11">
        <v>0</v>
      </c>
      <c r="T972" s="11">
        <v>0</v>
      </c>
      <c r="U972" s="11">
        <v>0</v>
      </c>
      <c r="V972" s="11">
        <v>0</v>
      </c>
      <c r="W972" s="11">
        <v>0</v>
      </c>
      <c r="X972" s="11">
        <v>0</v>
      </c>
      <c r="Y972" s="11">
        <v>0</v>
      </c>
      <c r="Z972" s="11">
        <v>0</v>
      </c>
      <c r="AA972" s="12" t="s">
        <v>32952</v>
      </c>
      <c r="AB972" s="17" t="str">
        <f t="shared" si="91"/>
        <v>Programme is not compatible with this tool</v>
      </c>
      <c r="AC972" s="17" t="str">
        <f t="shared" si="92"/>
        <v/>
      </c>
      <c r="AD972" s="17">
        <f t="shared" si="93"/>
        <v>6</v>
      </c>
      <c r="AE972" s="17" t="str">
        <f t="shared" si="94"/>
        <v/>
      </c>
      <c r="AF972" s="17" t="str">
        <f t="shared" si="95"/>
        <v/>
      </c>
      <c r="AG972" s="17" t="str" cm="1">
        <f t="array" ref="AG972">IFERROR(IF(J972="Level",INDEX($M972:$S972,AC972+1),INDEX($M972:$S972,AC972)),"")</f>
        <v/>
      </c>
      <c r="AH972" s="17" cm="1">
        <f t="array" ref="AH972">IFERROR(IF(J972="Level",INDEX($M972:$S972,AD972+1),INDEX($M972:$S972,AD972)),"")</f>
        <v>0</v>
      </c>
      <c r="AI972" s="17" t="str" cm="1">
        <f t="array" ref="AI972">IFERROR(INDEX($M972:$S972,AE972),"")</f>
        <v/>
      </c>
      <c r="AJ972" s="17" t="str" cm="1">
        <f t="array" ref="AJ972">IFERROR(INDEX($M972:$S972,AF972),"")</f>
        <v/>
      </c>
      <c r="AK972" s="17" t="str" cm="1">
        <f t="array" ref="AK972">IFERROR(IF(J972="Level",INDEX($T972:$Z972,AC972+1),INDEX($T972:$Z972,AC972)),"")</f>
        <v/>
      </c>
      <c r="AL972" s="17" cm="1">
        <f t="array" ref="AL972">IFERROR(IF(J972="Level",INDEX($T972:$Z972,AD972+1),INDEX($T972:$Z972,AD972)),"")</f>
        <v>0</v>
      </c>
      <c r="AM972" s="17" t="str" cm="1">
        <f t="array" ref="AM972">IFERROR(INDEX($T972:$Z972,AE972),"")</f>
        <v/>
      </c>
      <c r="AN972" s="17" t="str" cm="1">
        <f t="array" ref="AN972">IFERROR(INDEX($T972:$Z972,AF972),"")</f>
        <v/>
      </c>
    </row>
    <row r="973" spans="1:40" hidden="1" x14ac:dyDescent="0.2">
      <c r="A973" s="17" t="str">
        <f t="shared" si="90"/>
        <v>PhDbyPub Medical History (Part-Time): PRP2HPSHPS05</v>
      </c>
      <c r="B973" s="11" t="s">
        <v>3931</v>
      </c>
      <c r="C973" s="11" t="s">
        <v>32964</v>
      </c>
      <c r="D973" s="11" t="s">
        <v>3932</v>
      </c>
      <c r="E973" s="11" t="s">
        <v>217</v>
      </c>
      <c r="F973" s="11" t="s">
        <v>76</v>
      </c>
      <c r="G973" s="11" t="s">
        <v>32188</v>
      </c>
      <c r="H973" s="11" t="s">
        <v>72</v>
      </c>
      <c r="I973" s="11">
        <v>0</v>
      </c>
      <c r="J973" s="11" t="s">
        <v>32168</v>
      </c>
      <c r="K973" s="11" t="s">
        <v>32168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  <c r="Q973" s="11">
        <v>0</v>
      </c>
      <c r="R973" s="11">
        <v>0</v>
      </c>
      <c r="S973" s="11">
        <v>0</v>
      </c>
      <c r="T973" s="11">
        <v>0</v>
      </c>
      <c r="U973" s="11">
        <v>0</v>
      </c>
      <c r="V973" s="11">
        <v>0</v>
      </c>
      <c r="W973" s="11">
        <v>0</v>
      </c>
      <c r="X973" s="11">
        <v>0</v>
      </c>
      <c r="Y973" s="11">
        <v>0</v>
      </c>
      <c r="Z973" s="11">
        <v>0</v>
      </c>
      <c r="AA973" s="12" t="s">
        <v>32952</v>
      </c>
      <c r="AB973" s="17" t="str">
        <f t="shared" si="91"/>
        <v>Programme is not compatible with this tool</v>
      </c>
      <c r="AC973" s="17" t="str">
        <f t="shared" si="92"/>
        <v/>
      </c>
      <c r="AD973" s="17">
        <f t="shared" si="93"/>
        <v>6</v>
      </c>
      <c r="AE973" s="17" t="str">
        <f t="shared" si="94"/>
        <v/>
      </c>
      <c r="AF973" s="17" t="str">
        <f t="shared" si="95"/>
        <v/>
      </c>
      <c r="AG973" s="17" t="str" cm="1">
        <f t="array" ref="AG973">IFERROR(IF(J973="Level",INDEX($M973:$S973,AC973+1),INDEX($M973:$S973,AC973)),"")</f>
        <v/>
      </c>
      <c r="AH973" s="17" cm="1">
        <f t="array" ref="AH973">IFERROR(IF(J973="Level",INDEX($M973:$S973,AD973+1),INDEX($M973:$S973,AD973)),"")</f>
        <v>0</v>
      </c>
      <c r="AI973" s="17" t="str" cm="1">
        <f t="array" ref="AI973">IFERROR(INDEX($M973:$S973,AE973),"")</f>
        <v/>
      </c>
      <c r="AJ973" s="17" t="str" cm="1">
        <f t="array" ref="AJ973">IFERROR(INDEX($M973:$S973,AF973),"")</f>
        <v/>
      </c>
      <c r="AK973" s="17" t="str" cm="1">
        <f t="array" ref="AK973">IFERROR(IF(J973="Level",INDEX($T973:$Z973,AC973+1),INDEX($T973:$Z973,AC973)),"")</f>
        <v/>
      </c>
      <c r="AL973" s="17" cm="1">
        <f t="array" ref="AL973">IFERROR(IF(J973="Level",INDEX($T973:$Z973,AD973+1),INDEX($T973:$Z973,AD973)),"")</f>
        <v>0</v>
      </c>
      <c r="AM973" s="17" t="str" cm="1">
        <f t="array" ref="AM973">IFERROR(INDEX($T973:$Z973,AE973),"")</f>
        <v/>
      </c>
      <c r="AN973" s="17" t="str" cm="1">
        <f t="array" ref="AN973">IFERROR(INDEX($T973:$Z973,AF973),"")</f>
        <v/>
      </c>
    </row>
    <row r="974" spans="1:40" hidden="1" x14ac:dyDescent="0.2">
      <c r="A974" s="17" t="str">
        <f t="shared" si="90"/>
        <v>PhD History (Part-Time): PRP6HPSHPS12</v>
      </c>
      <c r="B974" s="11" t="s">
        <v>3693</v>
      </c>
      <c r="C974" s="11" t="s">
        <v>32964</v>
      </c>
      <c r="D974" s="11" t="s">
        <v>3694</v>
      </c>
      <c r="E974" s="11" t="s">
        <v>217</v>
      </c>
      <c r="F974" s="11" t="s">
        <v>76</v>
      </c>
      <c r="G974" s="11" t="s">
        <v>32188</v>
      </c>
      <c r="H974" s="11" t="s">
        <v>72</v>
      </c>
      <c r="I974" s="11">
        <v>0</v>
      </c>
      <c r="J974" s="11" t="s">
        <v>32168</v>
      </c>
      <c r="K974" s="11" t="s">
        <v>32168</v>
      </c>
      <c r="L974" s="11">
        <v>0</v>
      </c>
      <c r="M974" s="11">
        <v>0</v>
      </c>
      <c r="N974" s="11">
        <v>0</v>
      </c>
      <c r="O974" s="11">
        <v>0</v>
      </c>
      <c r="P974" s="11">
        <v>0</v>
      </c>
      <c r="Q974" s="11">
        <v>0</v>
      </c>
      <c r="R974" s="11">
        <v>0</v>
      </c>
      <c r="S974" s="11">
        <v>0</v>
      </c>
      <c r="T974" s="11">
        <v>0</v>
      </c>
      <c r="U974" s="11">
        <v>0</v>
      </c>
      <c r="V974" s="11">
        <v>0</v>
      </c>
      <c r="W974" s="11">
        <v>0</v>
      </c>
      <c r="X974" s="11">
        <v>0</v>
      </c>
      <c r="Y974" s="11">
        <v>0</v>
      </c>
      <c r="Z974" s="11">
        <v>0</v>
      </c>
      <c r="AA974" s="12" t="s">
        <v>32952</v>
      </c>
      <c r="AB974" s="17" t="str">
        <f t="shared" si="91"/>
        <v>Programme is not compatible with this tool</v>
      </c>
      <c r="AC974" s="17" t="str">
        <f t="shared" si="92"/>
        <v/>
      </c>
      <c r="AD974" s="17">
        <f t="shared" si="93"/>
        <v>6</v>
      </c>
      <c r="AE974" s="17" t="str">
        <f t="shared" si="94"/>
        <v/>
      </c>
      <c r="AF974" s="17" t="str">
        <f t="shared" si="95"/>
        <v/>
      </c>
      <c r="AG974" s="17" t="str" cm="1">
        <f t="array" ref="AG974">IFERROR(IF(J974="Level",INDEX($M974:$S974,AC974+1),INDEX($M974:$S974,AC974)),"")</f>
        <v/>
      </c>
      <c r="AH974" s="17" cm="1">
        <f t="array" ref="AH974">IFERROR(IF(J974="Level",INDEX($M974:$S974,AD974+1),INDEX($M974:$S974,AD974)),"")</f>
        <v>0</v>
      </c>
      <c r="AI974" s="17" t="str" cm="1">
        <f t="array" ref="AI974">IFERROR(INDEX($M974:$S974,AE974),"")</f>
        <v/>
      </c>
      <c r="AJ974" s="17" t="str" cm="1">
        <f t="array" ref="AJ974">IFERROR(INDEX($M974:$S974,AF974),"")</f>
        <v/>
      </c>
      <c r="AK974" s="17" t="str" cm="1">
        <f t="array" ref="AK974">IFERROR(IF(J974="Level",INDEX($T974:$Z974,AC974+1),INDEX($T974:$Z974,AC974)),"")</f>
        <v/>
      </c>
      <c r="AL974" s="17" cm="1">
        <f t="array" ref="AL974">IFERROR(IF(J974="Level",INDEX($T974:$Z974,AD974+1),INDEX($T974:$Z974,AD974)),"")</f>
        <v>0</v>
      </c>
      <c r="AM974" s="17" t="str" cm="1">
        <f t="array" ref="AM974">IFERROR(INDEX($T974:$Z974,AE974),"")</f>
        <v/>
      </c>
      <c r="AN974" s="17" t="str" cm="1">
        <f t="array" ref="AN974">IFERROR(INDEX($T974:$Z974,AF974),"")</f>
        <v/>
      </c>
    </row>
    <row r="975" spans="1:40" hidden="1" x14ac:dyDescent="0.2">
      <c r="A975" s="17" t="str">
        <f t="shared" si="90"/>
        <v>PhD Maritime History (Part-Time): PRP6HPSHPS19</v>
      </c>
      <c r="B975" s="11" t="s">
        <v>3703</v>
      </c>
      <c r="C975" s="11" t="s">
        <v>32964</v>
      </c>
      <c r="D975" s="11" t="s">
        <v>3704</v>
      </c>
      <c r="E975" s="11" t="s">
        <v>217</v>
      </c>
      <c r="F975" s="11" t="s">
        <v>76</v>
      </c>
      <c r="G975" s="11" t="s">
        <v>32188</v>
      </c>
      <c r="H975" s="11" t="s">
        <v>72</v>
      </c>
      <c r="I975" s="11">
        <v>0</v>
      </c>
      <c r="J975" s="11" t="s">
        <v>32168</v>
      </c>
      <c r="K975" s="11" t="s">
        <v>32168</v>
      </c>
      <c r="L975" s="11">
        <v>0</v>
      </c>
      <c r="M975" s="11">
        <v>0</v>
      </c>
      <c r="N975" s="11">
        <v>0</v>
      </c>
      <c r="O975" s="11">
        <v>0</v>
      </c>
      <c r="P975" s="11">
        <v>0</v>
      </c>
      <c r="Q975" s="11">
        <v>0</v>
      </c>
      <c r="R975" s="11">
        <v>0</v>
      </c>
      <c r="S975" s="11">
        <v>0</v>
      </c>
      <c r="T975" s="11">
        <v>0</v>
      </c>
      <c r="U975" s="11">
        <v>0</v>
      </c>
      <c r="V975" s="11">
        <v>0</v>
      </c>
      <c r="W975" s="11">
        <v>0</v>
      </c>
      <c r="X975" s="11">
        <v>0</v>
      </c>
      <c r="Y975" s="11">
        <v>0</v>
      </c>
      <c r="Z975" s="11">
        <v>0</v>
      </c>
      <c r="AA975" s="12" t="s">
        <v>32952</v>
      </c>
      <c r="AB975" s="17" t="str">
        <f t="shared" si="91"/>
        <v>Programme is not compatible with this tool</v>
      </c>
      <c r="AC975" s="17" t="str">
        <f t="shared" si="92"/>
        <v/>
      </c>
      <c r="AD975" s="17">
        <f t="shared" si="93"/>
        <v>6</v>
      </c>
      <c r="AE975" s="17" t="str">
        <f t="shared" si="94"/>
        <v/>
      </c>
      <c r="AF975" s="17" t="str">
        <f t="shared" si="95"/>
        <v/>
      </c>
      <c r="AG975" s="17" t="str" cm="1">
        <f t="array" ref="AG975">IFERROR(IF(J975="Level",INDEX($M975:$S975,AC975+1),INDEX($M975:$S975,AC975)),"")</f>
        <v/>
      </c>
      <c r="AH975" s="17" cm="1">
        <f t="array" ref="AH975">IFERROR(IF(J975="Level",INDEX($M975:$S975,AD975+1),INDEX($M975:$S975,AD975)),"")</f>
        <v>0</v>
      </c>
      <c r="AI975" s="17" t="str" cm="1">
        <f t="array" ref="AI975">IFERROR(INDEX($M975:$S975,AE975),"")</f>
        <v/>
      </c>
      <c r="AJ975" s="17" t="str" cm="1">
        <f t="array" ref="AJ975">IFERROR(INDEX($M975:$S975,AF975),"")</f>
        <v/>
      </c>
      <c r="AK975" s="17" t="str" cm="1">
        <f t="array" ref="AK975">IFERROR(IF(J975="Level",INDEX($T975:$Z975,AC975+1),INDEX($T975:$Z975,AC975)),"")</f>
        <v/>
      </c>
      <c r="AL975" s="17" cm="1">
        <f t="array" ref="AL975">IFERROR(IF(J975="Level",INDEX($T975:$Z975,AD975+1),INDEX($T975:$Z975,AD975)),"")</f>
        <v>0</v>
      </c>
      <c r="AM975" s="17" t="str" cm="1">
        <f t="array" ref="AM975">IFERROR(INDEX($T975:$Z975,AE975),"")</f>
        <v/>
      </c>
      <c r="AN975" s="17" t="str" cm="1">
        <f t="array" ref="AN975">IFERROR(INDEX($T975:$Z975,AF975),"")</f>
        <v/>
      </c>
    </row>
    <row r="976" spans="1:40" hidden="1" x14ac:dyDescent="0.2">
      <c r="A976" s="17" t="str">
        <f t="shared" si="90"/>
        <v>PhD Medical History (Part-Time): PRP6HPSHPS26</v>
      </c>
      <c r="B976" s="11" t="s">
        <v>3715</v>
      </c>
      <c r="C976" s="11" t="s">
        <v>32964</v>
      </c>
      <c r="D976" s="11" t="s">
        <v>3716</v>
      </c>
      <c r="E976" s="11" t="s">
        <v>217</v>
      </c>
      <c r="F976" s="11" t="s">
        <v>76</v>
      </c>
      <c r="G976" s="11" t="s">
        <v>32188</v>
      </c>
      <c r="H976" s="11" t="s">
        <v>72</v>
      </c>
      <c r="I976" s="11">
        <v>0</v>
      </c>
      <c r="J976" s="11" t="s">
        <v>32168</v>
      </c>
      <c r="K976" s="11" t="s">
        <v>32168</v>
      </c>
      <c r="L976" s="11">
        <v>0</v>
      </c>
      <c r="M976" s="11">
        <v>0</v>
      </c>
      <c r="N976" s="11">
        <v>0</v>
      </c>
      <c r="O976" s="11">
        <v>0</v>
      </c>
      <c r="P976" s="11">
        <v>0</v>
      </c>
      <c r="Q976" s="11">
        <v>0</v>
      </c>
      <c r="R976" s="11">
        <v>0</v>
      </c>
      <c r="S976" s="11">
        <v>0</v>
      </c>
      <c r="T976" s="11">
        <v>0</v>
      </c>
      <c r="U976" s="11">
        <v>0</v>
      </c>
      <c r="V976" s="11">
        <v>0</v>
      </c>
      <c r="W976" s="11">
        <v>0</v>
      </c>
      <c r="X976" s="11">
        <v>0</v>
      </c>
      <c r="Y976" s="11">
        <v>0</v>
      </c>
      <c r="Z976" s="11">
        <v>0</v>
      </c>
      <c r="AA976" s="12" t="s">
        <v>32952</v>
      </c>
      <c r="AB976" s="17" t="str">
        <f t="shared" si="91"/>
        <v>Programme is not compatible with this tool</v>
      </c>
      <c r="AC976" s="17" t="str">
        <f t="shared" si="92"/>
        <v/>
      </c>
      <c r="AD976" s="17">
        <f t="shared" si="93"/>
        <v>6</v>
      </c>
      <c r="AE976" s="17" t="str">
        <f t="shared" si="94"/>
        <v/>
      </c>
      <c r="AF976" s="17" t="str">
        <f t="shared" si="95"/>
        <v/>
      </c>
      <c r="AG976" s="17" t="str" cm="1">
        <f t="array" ref="AG976">IFERROR(IF(J976="Level",INDEX($M976:$S976,AC976+1),INDEX($M976:$S976,AC976)),"")</f>
        <v/>
      </c>
      <c r="AH976" s="17" cm="1">
        <f t="array" ref="AH976">IFERROR(IF(J976="Level",INDEX($M976:$S976,AD976+1),INDEX($M976:$S976,AD976)),"")</f>
        <v>0</v>
      </c>
      <c r="AI976" s="17" t="str" cm="1">
        <f t="array" ref="AI976">IFERROR(INDEX($M976:$S976,AE976),"")</f>
        <v/>
      </c>
      <c r="AJ976" s="17" t="str" cm="1">
        <f t="array" ref="AJ976">IFERROR(INDEX($M976:$S976,AF976),"")</f>
        <v/>
      </c>
      <c r="AK976" s="17" t="str" cm="1">
        <f t="array" ref="AK976">IFERROR(IF(J976="Level",INDEX($T976:$Z976,AC976+1),INDEX($T976:$Z976,AC976)),"")</f>
        <v/>
      </c>
      <c r="AL976" s="17" cm="1">
        <f t="array" ref="AL976">IFERROR(IF(J976="Level",INDEX($T976:$Z976,AD976+1),INDEX($T976:$Z976,AD976)),"")</f>
        <v>0</v>
      </c>
      <c r="AM976" s="17" t="str" cm="1">
        <f t="array" ref="AM976">IFERROR(INDEX($T976:$Z976,AE976),"")</f>
        <v/>
      </c>
      <c r="AN976" s="17" t="str" cm="1">
        <f t="array" ref="AN976">IFERROR(INDEX($T976:$Z976,AF976),"")</f>
        <v/>
      </c>
    </row>
    <row r="977" spans="1:40" hidden="1" x14ac:dyDescent="0.2">
      <c r="A977" s="17" t="str">
        <f t="shared" si="90"/>
        <v>PhD Medieval Studies (Part-Time): PRP6SMLSML02</v>
      </c>
      <c r="B977" s="11" t="s">
        <v>3833</v>
      </c>
      <c r="C977" s="11" t="s">
        <v>32964</v>
      </c>
      <c r="D977" s="11" t="s">
        <v>3834</v>
      </c>
      <c r="E977" s="11" t="s">
        <v>217</v>
      </c>
      <c r="F977" s="11" t="s">
        <v>76</v>
      </c>
      <c r="G977" s="11" t="s">
        <v>32188</v>
      </c>
      <c r="H977" s="11" t="s">
        <v>72</v>
      </c>
      <c r="I977" s="11">
        <v>0</v>
      </c>
      <c r="J977" s="11" t="s">
        <v>32168</v>
      </c>
      <c r="K977" s="11" t="s">
        <v>32168</v>
      </c>
      <c r="L977" s="11">
        <v>0</v>
      </c>
      <c r="M977" s="11">
        <v>0</v>
      </c>
      <c r="N977" s="11">
        <v>0</v>
      </c>
      <c r="O977" s="11">
        <v>0</v>
      </c>
      <c r="P977" s="11">
        <v>0</v>
      </c>
      <c r="Q977" s="11">
        <v>0</v>
      </c>
      <c r="R977" s="11">
        <v>0</v>
      </c>
      <c r="S977" s="11">
        <v>0</v>
      </c>
      <c r="T977" s="11">
        <v>0</v>
      </c>
      <c r="U977" s="11">
        <v>0</v>
      </c>
      <c r="V977" s="11">
        <v>0</v>
      </c>
      <c r="W977" s="11">
        <v>0</v>
      </c>
      <c r="X977" s="11">
        <v>0</v>
      </c>
      <c r="Y977" s="11">
        <v>0</v>
      </c>
      <c r="Z977" s="11">
        <v>0</v>
      </c>
      <c r="AA977" s="12" t="s">
        <v>32952</v>
      </c>
      <c r="AB977" s="17" t="str">
        <f t="shared" si="91"/>
        <v>Programme is not compatible with this tool</v>
      </c>
      <c r="AC977" s="17" t="str">
        <f t="shared" si="92"/>
        <v/>
      </c>
      <c r="AD977" s="17">
        <f t="shared" si="93"/>
        <v>6</v>
      </c>
      <c r="AE977" s="17" t="str">
        <f t="shared" si="94"/>
        <v/>
      </c>
      <c r="AF977" s="17" t="str">
        <f t="shared" si="95"/>
        <v/>
      </c>
      <c r="AG977" s="17" t="str" cm="1">
        <f t="array" ref="AG977">IFERROR(IF(J977="Level",INDEX($M977:$S977,AC977+1),INDEX($M977:$S977,AC977)),"")</f>
        <v/>
      </c>
      <c r="AH977" s="17" cm="1">
        <f t="array" ref="AH977">IFERROR(IF(J977="Level",INDEX($M977:$S977,AD977+1),INDEX($M977:$S977,AD977)),"")</f>
        <v>0</v>
      </c>
      <c r="AI977" s="17" t="str" cm="1">
        <f t="array" ref="AI977">IFERROR(INDEX($M977:$S977,AE977),"")</f>
        <v/>
      </c>
      <c r="AJ977" s="17" t="str" cm="1">
        <f t="array" ref="AJ977">IFERROR(INDEX($M977:$S977,AF977),"")</f>
        <v/>
      </c>
      <c r="AK977" s="17" t="str" cm="1">
        <f t="array" ref="AK977">IFERROR(IF(J977="Level",INDEX($T977:$Z977,AC977+1),INDEX($T977:$Z977,AC977)),"")</f>
        <v/>
      </c>
      <c r="AL977" s="17" cm="1">
        <f t="array" ref="AL977">IFERROR(IF(J977="Level",INDEX($T977:$Z977,AD977+1),INDEX($T977:$Z977,AD977)),"")</f>
        <v>0</v>
      </c>
      <c r="AM977" s="17" t="str" cm="1">
        <f t="array" ref="AM977">IFERROR(INDEX($T977:$Z977,AE977),"")</f>
        <v/>
      </c>
      <c r="AN977" s="17" t="str" cm="1">
        <f t="array" ref="AN977">IFERROR(INDEX($T977:$Z977,AF977),"")</f>
        <v/>
      </c>
    </row>
    <row r="978" spans="1:40" hidden="1" x14ac:dyDescent="0.2">
      <c r="A978" s="17" t="str">
        <f t="shared" si="90"/>
        <v>MPhil Ethno-Political Studies (Part-Time): PRH4HPSHPS07</v>
      </c>
      <c r="B978" s="11" t="s">
        <v>2871</v>
      </c>
      <c r="C978" s="11" t="s">
        <v>32964</v>
      </c>
      <c r="D978" s="11" t="s">
        <v>32609</v>
      </c>
      <c r="E978" s="11" t="s">
        <v>261</v>
      </c>
      <c r="F978" s="11" t="s">
        <v>76</v>
      </c>
      <c r="G978" s="11" t="s">
        <v>32188</v>
      </c>
      <c r="H978" s="11" t="s">
        <v>72</v>
      </c>
      <c r="I978" s="11">
        <v>0</v>
      </c>
      <c r="J978" s="11" t="s">
        <v>32168</v>
      </c>
      <c r="K978" s="11" t="s">
        <v>32168</v>
      </c>
      <c r="L978" s="11">
        <v>0</v>
      </c>
      <c r="M978" s="11">
        <v>0</v>
      </c>
      <c r="N978" s="11">
        <v>0</v>
      </c>
      <c r="O978" s="11">
        <v>0</v>
      </c>
      <c r="P978" s="11">
        <v>0</v>
      </c>
      <c r="Q978" s="11">
        <v>0</v>
      </c>
      <c r="R978" s="11">
        <v>0</v>
      </c>
      <c r="S978" s="11">
        <v>0</v>
      </c>
      <c r="T978" s="11">
        <v>0</v>
      </c>
      <c r="U978" s="11">
        <v>0</v>
      </c>
      <c r="V978" s="11">
        <v>0</v>
      </c>
      <c r="W978" s="11">
        <v>0</v>
      </c>
      <c r="X978" s="11">
        <v>0</v>
      </c>
      <c r="Y978" s="11">
        <v>0</v>
      </c>
      <c r="Z978" s="11">
        <v>0</v>
      </c>
      <c r="AA978" s="12" t="s">
        <v>32952</v>
      </c>
      <c r="AB978" s="17" t="str">
        <f t="shared" si="91"/>
        <v>Programme is not compatible with this tool</v>
      </c>
      <c r="AC978" s="17" t="str">
        <f t="shared" si="92"/>
        <v/>
      </c>
      <c r="AD978" s="17">
        <f t="shared" si="93"/>
        <v>6</v>
      </c>
      <c r="AE978" s="17" t="str">
        <f t="shared" si="94"/>
        <v/>
      </c>
      <c r="AF978" s="17" t="str">
        <f t="shared" si="95"/>
        <v/>
      </c>
      <c r="AG978" s="17" t="str" cm="1">
        <f t="array" ref="AG978">IFERROR(IF(J978="Level",INDEX($M978:$S978,AC978+1),INDEX($M978:$S978,AC978)),"")</f>
        <v/>
      </c>
      <c r="AH978" s="17" cm="1">
        <f t="array" ref="AH978">IFERROR(IF(J978="Level",INDEX($M978:$S978,AD978+1),INDEX($M978:$S978,AD978)),"")</f>
        <v>0</v>
      </c>
      <c r="AI978" s="17" t="str" cm="1">
        <f t="array" ref="AI978">IFERROR(INDEX($M978:$S978,AE978),"")</f>
        <v/>
      </c>
      <c r="AJ978" s="17" t="str" cm="1">
        <f t="array" ref="AJ978">IFERROR(INDEX($M978:$S978,AF978),"")</f>
        <v/>
      </c>
      <c r="AK978" s="17" t="str" cm="1">
        <f t="array" ref="AK978">IFERROR(IF(J978="Level",INDEX($T978:$Z978,AC978+1),INDEX($T978:$Z978,AC978)),"")</f>
        <v/>
      </c>
      <c r="AL978" s="17" cm="1">
        <f t="array" ref="AL978">IFERROR(IF(J978="Level",INDEX($T978:$Z978,AD978+1),INDEX($T978:$Z978,AD978)),"")</f>
        <v>0</v>
      </c>
      <c r="AM978" s="17" t="str" cm="1">
        <f t="array" ref="AM978">IFERROR(INDEX($T978:$Z978,AE978),"")</f>
        <v/>
      </c>
      <c r="AN978" s="17" t="str" cm="1">
        <f t="array" ref="AN978">IFERROR(INDEX($T978:$Z978,AF978),"")</f>
        <v/>
      </c>
    </row>
    <row r="979" spans="1:40" hidden="1" x14ac:dyDescent="0.2">
      <c r="A979" s="17" t="str">
        <f t="shared" si="90"/>
        <v>MPhil Kurdish Studies (Part-Time): PRH4IAIIAI01</v>
      </c>
      <c r="B979" s="11" t="s">
        <v>2902</v>
      </c>
      <c r="C979" s="11" t="s">
        <v>32964</v>
      </c>
      <c r="D979" s="11" t="s">
        <v>32564</v>
      </c>
      <c r="E979" s="11" t="s">
        <v>261</v>
      </c>
      <c r="F979" s="11" t="s">
        <v>76</v>
      </c>
      <c r="G979" s="11" t="s">
        <v>32188</v>
      </c>
      <c r="H979" s="11" t="s">
        <v>72</v>
      </c>
      <c r="I979" s="11">
        <v>0</v>
      </c>
      <c r="J979" s="11" t="s">
        <v>32168</v>
      </c>
      <c r="K979" s="11" t="s">
        <v>32168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  <c r="Q979" s="11">
        <v>0</v>
      </c>
      <c r="R979" s="11">
        <v>0</v>
      </c>
      <c r="S979" s="11">
        <v>0</v>
      </c>
      <c r="T979" s="11">
        <v>0</v>
      </c>
      <c r="U979" s="11">
        <v>0</v>
      </c>
      <c r="V979" s="11">
        <v>0</v>
      </c>
      <c r="W979" s="11">
        <v>0</v>
      </c>
      <c r="X979" s="11">
        <v>0</v>
      </c>
      <c r="Y979" s="11">
        <v>0</v>
      </c>
      <c r="Z979" s="11">
        <v>0</v>
      </c>
      <c r="AA979" s="12" t="s">
        <v>32952</v>
      </c>
      <c r="AB979" s="17" t="str">
        <f t="shared" si="91"/>
        <v>Programme is not compatible with this tool</v>
      </c>
      <c r="AC979" s="17" t="str">
        <f t="shared" si="92"/>
        <v/>
      </c>
      <c r="AD979" s="17">
        <f t="shared" si="93"/>
        <v>6</v>
      </c>
      <c r="AE979" s="17" t="str">
        <f t="shared" si="94"/>
        <v/>
      </c>
      <c r="AF979" s="17" t="str">
        <f t="shared" si="95"/>
        <v/>
      </c>
      <c r="AG979" s="17" t="str" cm="1">
        <f t="array" ref="AG979">IFERROR(IF(J979="Level",INDEX($M979:$S979,AC979+1),INDEX($M979:$S979,AC979)),"")</f>
        <v/>
      </c>
      <c r="AH979" s="17" cm="1">
        <f t="array" ref="AH979">IFERROR(IF(J979="Level",INDEX($M979:$S979,AD979+1),INDEX($M979:$S979,AD979)),"")</f>
        <v>0</v>
      </c>
      <c r="AI979" s="17" t="str" cm="1">
        <f t="array" ref="AI979">IFERROR(INDEX($M979:$S979,AE979),"")</f>
        <v/>
      </c>
      <c r="AJ979" s="17" t="str" cm="1">
        <f t="array" ref="AJ979">IFERROR(INDEX($M979:$S979,AF979),"")</f>
        <v/>
      </c>
      <c r="AK979" s="17" t="str" cm="1">
        <f t="array" ref="AK979">IFERROR(IF(J979="Level",INDEX($T979:$Z979,AC979+1),INDEX($T979:$Z979,AC979)),"")</f>
        <v/>
      </c>
      <c r="AL979" s="17" cm="1">
        <f t="array" ref="AL979">IFERROR(IF(J979="Level",INDEX($T979:$Z979,AD979+1),INDEX($T979:$Z979,AD979)),"")</f>
        <v>0</v>
      </c>
      <c r="AM979" s="17" t="str" cm="1">
        <f t="array" ref="AM979">IFERROR(INDEX($T979:$Z979,AE979),"")</f>
        <v/>
      </c>
      <c r="AN979" s="17" t="str" cm="1">
        <f t="array" ref="AN979">IFERROR(INDEX($T979:$Z979,AF979),"")</f>
        <v/>
      </c>
    </row>
    <row r="980" spans="1:40" hidden="1" x14ac:dyDescent="0.2">
      <c r="A980" s="17" t="str">
        <f t="shared" si="90"/>
        <v>MPhil Middle East Politics (Part-Time): PRH4IAIIAI02</v>
      </c>
      <c r="B980" s="11" t="s">
        <v>2903</v>
      </c>
      <c r="C980" s="11" t="s">
        <v>32964</v>
      </c>
      <c r="D980" s="11" t="s">
        <v>32526</v>
      </c>
      <c r="E980" s="11" t="s">
        <v>261</v>
      </c>
      <c r="F980" s="11" t="s">
        <v>76</v>
      </c>
      <c r="G980" s="11" t="s">
        <v>32188</v>
      </c>
      <c r="H980" s="11" t="s">
        <v>72</v>
      </c>
      <c r="I980" s="11">
        <v>0</v>
      </c>
      <c r="J980" s="11" t="s">
        <v>32168</v>
      </c>
      <c r="K980" s="11" t="s">
        <v>32168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  <c r="Q980" s="11">
        <v>0</v>
      </c>
      <c r="R980" s="11">
        <v>0</v>
      </c>
      <c r="S980" s="11">
        <v>0</v>
      </c>
      <c r="T980" s="11">
        <v>0</v>
      </c>
      <c r="U980" s="11">
        <v>0</v>
      </c>
      <c r="V980" s="11">
        <v>0</v>
      </c>
      <c r="W980" s="11">
        <v>0</v>
      </c>
      <c r="X980" s="11">
        <v>0</v>
      </c>
      <c r="Y980" s="11">
        <v>0</v>
      </c>
      <c r="Z980" s="11">
        <v>0</v>
      </c>
      <c r="AA980" s="12" t="s">
        <v>32952</v>
      </c>
      <c r="AB980" s="17" t="str">
        <f t="shared" si="91"/>
        <v>Programme is not compatible with this tool</v>
      </c>
      <c r="AC980" s="17" t="str">
        <f t="shared" si="92"/>
        <v/>
      </c>
      <c r="AD980" s="17">
        <f t="shared" si="93"/>
        <v>6</v>
      </c>
      <c r="AE980" s="17" t="str">
        <f t="shared" si="94"/>
        <v/>
      </c>
      <c r="AF980" s="17" t="str">
        <f t="shared" si="95"/>
        <v/>
      </c>
      <c r="AG980" s="17" t="str" cm="1">
        <f t="array" ref="AG980">IFERROR(IF(J980="Level",INDEX($M980:$S980,AC980+1),INDEX($M980:$S980,AC980)),"")</f>
        <v/>
      </c>
      <c r="AH980" s="17" cm="1">
        <f t="array" ref="AH980">IFERROR(IF(J980="Level",INDEX($M980:$S980,AD980+1),INDEX($M980:$S980,AD980)),"")</f>
        <v>0</v>
      </c>
      <c r="AI980" s="17" t="str" cm="1">
        <f t="array" ref="AI980">IFERROR(INDEX($M980:$S980,AE980),"")</f>
        <v/>
      </c>
      <c r="AJ980" s="17" t="str" cm="1">
        <f t="array" ref="AJ980">IFERROR(INDEX($M980:$S980,AF980),"")</f>
        <v/>
      </c>
      <c r="AK980" s="17" t="str" cm="1">
        <f t="array" ref="AK980">IFERROR(IF(J980="Level",INDEX($T980:$Z980,AC980+1),INDEX($T980:$Z980,AC980)),"")</f>
        <v/>
      </c>
      <c r="AL980" s="17" cm="1">
        <f t="array" ref="AL980">IFERROR(IF(J980="Level",INDEX($T980:$Z980,AD980+1),INDEX($T980:$Z980,AD980)),"")</f>
        <v>0</v>
      </c>
      <c r="AM980" s="17" t="str" cm="1">
        <f t="array" ref="AM980">IFERROR(INDEX($T980:$Z980,AE980),"")</f>
        <v/>
      </c>
      <c r="AN980" s="17" t="str" cm="1">
        <f t="array" ref="AN980">IFERROR(INDEX($T980:$Z980,AF980),"")</f>
        <v/>
      </c>
    </row>
    <row r="981" spans="1:40" hidden="1" x14ac:dyDescent="0.2">
      <c r="A981" s="17" t="str">
        <f t="shared" si="90"/>
        <v>MPhil Arab and Islamic Studies (Part-Time): PRH4IAIIAI06</v>
      </c>
      <c r="B981" s="11" t="s">
        <v>2907</v>
      </c>
      <c r="C981" s="11" t="s">
        <v>32964</v>
      </c>
      <c r="D981" s="11" t="s">
        <v>32661</v>
      </c>
      <c r="E981" s="11" t="s">
        <v>261</v>
      </c>
      <c r="F981" s="11" t="s">
        <v>76</v>
      </c>
      <c r="G981" s="11" t="s">
        <v>32188</v>
      </c>
      <c r="H981" s="11" t="s">
        <v>72</v>
      </c>
      <c r="I981" s="11">
        <v>0</v>
      </c>
      <c r="J981" s="11" t="s">
        <v>32168</v>
      </c>
      <c r="K981" s="11" t="s">
        <v>32168</v>
      </c>
      <c r="L981" s="11">
        <v>0</v>
      </c>
      <c r="M981" s="11">
        <v>0</v>
      </c>
      <c r="N981" s="11">
        <v>0</v>
      </c>
      <c r="O981" s="11">
        <v>0</v>
      </c>
      <c r="P981" s="11">
        <v>0</v>
      </c>
      <c r="Q981" s="11">
        <v>0</v>
      </c>
      <c r="R981" s="11">
        <v>0</v>
      </c>
      <c r="S981" s="11">
        <v>0</v>
      </c>
      <c r="T981" s="11">
        <v>0</v>
      </c>
      <c r="U981" s="11">
        <v>0</v>
      </c>
      <c r="V981" s="11">
        <v>0</v>
      </c>
      <c r="W981" s="11">
        <v>0</v>
      </c>
      <c r="X981" s="11">
        <v>0</v>
      </c>
      <c r="Y981" s="11">
        <v>0</v>
      </c>
      <c r="Z981" s="11">
        <v>0</v>
      </c>
      <c r="AA981" s="12" t="s">
        <v>32952</v>
      </c>
      <c r="AB981" s="17" t="str">
        <f t="shared" si="91"/>
        <v>Programme is not compatible with this tool</v>
      </c>
      <c r="AC981" s="17" t="str">
        <f t="shared" si="92"/>
        <v/>
      </c>
      <c r="AD981" s="17">
        <f t="shared" si="93"/>
        <v>6</v>
      </c>
      <c r="AE981" s="17" t="str">
        <f t="shared" si="94"/>
        <v/>
      </c>
      <c r="AF981" s="17" t="str">
        <f t="shared" si="95"/>
        <v/>
      </c>
      <c r="AG981" s="17" t="str" cm="1">
        <f t="array" ref="AG981">IFERROR(IF(J981="Level",INDEX($M981:$S981,AC981+1),INDEX($M981:$S981,AC981)),"")</f>
        <v/>
      </c>
      <c r="AH981" s="17" cm="1">
        <f t="array" ref="AH981">IFERROR(IF(J981="Level",INDEX($M981:$S981,AD981+1),INDEX($M981:$S981,AD981)),"")</f>
        <v>0</v>
      </c>
      <c r="AI981" s="17" t="str" cm="1">
        <f t="array" ref="AI981">IFERROR(INDEX($M981:$S981,AE981),"")</f>
        <v/>
      </c>
      <c r="AJ981" s="17" t="str" cm="1">
        <f t="array" ref="AJ981">IFERROR(INDEX($M981:$S981,AF981),"")</f>
        <v/>
      </c>
      <c r="AK981" s="17" t="str" cm="1">
        <f t="array" ref="AK981">IFERROR(IF(J981="Level",INDEX($T981:$Z981,AC981+1),INDEX($T981:$Z981,AC981)),"")</f>
        <v/>
      </c>
      <c r="AL981" s="17" cm="1">
        <f t="array" ref="AL981">IFERROR(IF(J981="Level",INDEX($T981:$Z981,AD981+1),INDEX($T981:$Z981,AD981)),"")</f>
        <v>0</v>
      </c>
      <c r="AM981" s="17" t="str" cm="1">
        <f t="array" ref="AM981">IFERROR(INDEX($T981:$Z981,AE981),"")</f>
        <v/>
      </c>
      <c r="AN981" s="17" t="str" cm="1">
        <f t="array" ref="AN981">IFERROR(INDEX($T981:$Z981,AF981),"")</f>
        <v/>
      </c>
    </row>
    <row r="982" spans="1:40" hidden="1" x14ac:dyDescent="0.2">
      <c r="A982" s="17" t="str">
        <f t="shared" si="90"/>
        <v>MPhil Palestine Studies (Part-Time): PRH4IAIIAI07</v>
      </c>
      <c r="B982" s="11" t="s">
        <v>2908</v>
      </c>
      <c r="C982" s="11" t="s">
        <v>32964</v>
      </c>
      <c r="D982" s="11" t="s">
        <v>32512</v>
      </c>
      <c r="E982" s="11" t="s">
        <v>261</v>
      </c>
      <c r="F982" s="11" t="s">
        <v>76</v>
      </c>
      <c r="G982" s="11" t="s">
        <v>32188</v>
      </c>
      <c r="H982" s="11" t="s">
        <v>72</v>
      </c>
      <c r="I982" s="11">
        <v>0</v>
      </c>
      <c r="J982" s="11" t="s">
        <v>32168</v>
      </c>
      <c r="K982" s="11" t="s">
        <v>32168</v>
      </c>
      <c r="L982" s="11">
        <v>0</v>
      </c>
      <c r="M982" s="11">
        <v>0</v>
      </c>
      <c r="N982" s="11">
        <v>0</v>
      </c>
      <c r="O982" s="11">
        <v>0</v>
      </c>
      <c r="P982" s="11">
        <v>0</v>
      </c>
      <c r="Q982" s="11">
        <v>0</v>
      </c>
      <c r="R982" s="11">
        <v>0</v>
      </c>
      <c r="S982" s="11">
        <v>0</v>
      </c>
      <c r="T982" s="11">
        <v>0</v>
      </c>
      <c r="U982" s="11">
        <v>0</v>
      </c>
      <c r="V982" s="11">
        <v>0</v>
      </c>
      <c r="W982" s="11">
        <v>0</v>
      </c>
      <c r="X982" s="11">
        <v>0</v>
      </c>
      <c r="Y982" s="11">
        <v>0</v>
      </c>
      <c r="Z982" s="11">
        <v>0</v>
      </c>
      <c r="AA982" s="12" t="s">
        <v>32952</v>
      </c>
      <c r="AB982" s="17" t="str">
        <f t="shared" si="91"/>
        <v>Programme is not compatible with this tool</v>
      </c>
      <c r="AC982" s="17" t="str">
        <f t="shared" si="92"/>
        <v/>
      </c>
      <c r="AD982" s="17">
        <f t="shared" si="93"/>
        <v>6</v>
      </c>
      <c r="AE982" s="17" t="str">
        <f t="shared" si="94"/>
        <v/>
      </c>
      <c r="AF982" s="17" t="str">
        <f t="shared" si="95"/>
        <v/>
      </c>
      <c r="AG982" s="17" t="str" cm="1">
        <f t="array" ref="AG982">IFERROR(IF(J982="Level",INDEX($M982:$S982,AC982+1),INDEX($M982:$S982,AC982)),"")</f>
        <v/>
      </c>
      <c r="AH982" s="17" cm="1">
        <f t="array" ref="AH982">IFERROR(IF(J982="Level",INDEX($M982:$S982,AD982+1),INDEX($M982:$S982,AD982)),"")</f>
        <v>0</v>
      </c>
      <c r="AI982" s="17" t="str" cm="1">
        <f t="array" ref="AI982">IFERROR(INDEX($M982:$S982,AE982),"")</f>
        <v/>
      </c>
      <c r="AJ982" s="17" t="str" cm="1">
        <f t="array" ref="AJ982">IFERROR(INDEX($M982:$S982,AF982),"")</f>
        <v/>
      </c>
      <c r="AK982" s="17" t="str" cm="1">
        <f t="array" ref="AK982">IFERROR(IF(J982="Level",INDEX($T982:$Z982,AC982+1),INDEX($T982:$Z982,AC982)),"")</f>
        <v/>
      </c>
      <c r="AL982" s="17" cm="1">
        <f t="array" ref="AL982">IFERROR(IF(J982="Level",INDEX($T982:$Z982,AD982+1),INDEX($T982:$Z982,AD982)),"")</f>
        <v>0</v>
      </c>
      <c r="AM982" s="17" t="str" cm="1">
        <f t="array" ref="AM982">IFERROR(INDEX($T982:$Z982,AE982),"")</f>
        <v/>
      </c>
      <c r="AN982" s="17" t="str" cm="1">
        <f t="array" ref="AN982">IFERROR(INDEX($T982:$Z982,AF982),"")</f>
        <v/>
      </c>
    </row>
    <row r="983" spans="1:40" ht="25.5" hidden="1" x14ac:dyDescent="0.2">
      <c r="A983" s="17" t="str">
        <f t="shared" si="90"/>
        <v>MPhil Advanced Quantitative Methods in Social Sciences (IAIS) (Part-Time): PRH4IAIIAI09</v>
      </c>
      <c r="B983" s="11" t="s">
        <v>2910</v>
      </c>
      <c r="C983" s="11" t="s">
        <v>32964</v>
      </c>
      <c r="D983" s="11" t="s">
        <v>2911</v>
      </c>
      <c r="E983" s="11" t="s">
        <v>261</v>
      </c>
      <c r="F983" s="11" t="s">
        <v>76</v>
      </c>
      <c r="G983" s="11" t="s">
        <v>32188</v>
      </c>
      <c r="H983" s="11" t="s">
        <v>72</v>
      </c>
      <c r="I983" s="11">
        <v>0</v>
      </c>
      <c r="J983" s="11" t="s">
        <v>32168</v>
      </c>
      <c r="K983" s="11" t="s">
        <v>32168</v>
      </c>
      <c r="L983" s="11">
        <v>0</v>
      </c>
      <c r="M983" s="11">
        <v>0</v>
      </c>
      <c r="N983" s="11">
        <v>0</v>
      </c>
      <c r="O983" s="11">
        <v>0</v>
      </c>
      <c r="P983" s="11">
        <v>0</v>
      </c>
      <c r="Q983" s="11">
        <v>0</v>
      </c>
      <c r="R983" s="11">
        <v>0</v>
      </c>
      <c r="S983" s="11">
        <v>0</v>
      </c>
      <c r="T983" s="11">
        <v>0</v>
      </c>
      <c r="U983" s="11">
        <v>0</v>
      </c>
      <c r="V983" s="11">
        <v>0</v>
      </c>
      <c r="W983" s="11">
        <v>0</v>
      </c>
      <c r="X983" s="11">
        <v>0</v>
      </c>
      <c r="Y983" s="11">
        <v>0</v>
      </c>
      <c r="Z983" s="11">
        <v>0</v>
      </c>
      <c r="AA983" s="12" t="s">
        <v>32952</v>
      </c>
      <c r="AB983" s="17" t="str">
        <f t="shared" si="91"/>
        <v>Programme is not compatible with this tool</v>
      </c>
      <c r="AC983" s="17" t="str">
        <f t="shared" si="92"/>
        <v/>
      </c>
      <c r="AD983" s="17">
        <f t="shared" si="93"/>
        <v>6</v>
      </c>
      <c r="AE983" s="17" t="str">
        <f t="shared" si="94"/>
        <v/>
      </c>
      <c r="AF983" s="17" t="str">
        <f t="shared" si="95"/>
        <v/>
      </c>
      <c r="AG983" s="17" t="str" cm="1">
        <f t="array" ref="AG983">IFERROR(IF(J983="Level",INDEX($M983:$S983,AC983+1),INDEX($M983:$S983,AC983)),"")</f>
        <v/>
      </c>
      <c r="AH983" s="17" cm="1">
        <f t="array" ref="AH983">IFERROR(IF(J983="Level",INDEX($M983:$S983,AD983+1),INDEX($M983:$S983,AD983)),"")</f>
        <v>0</v>
      </c>
      <c r="AI983" s="17" t="str" cm="1">
        <f t="array" ref="AI983">IFERROR(INDEX($M983:$S983,AE983),"")</f>
        <v/>
      </c>
      <c r="AJ983" s="17" t="str" cm="1">
        <f t="array" ref="AJ983">IFERROR(INDEX($M983:$S983,AF983),"")</f>
        <v/>
      </c>
      <c r="AK983" s="17" t="str" cm="1">
        <f t="array" ref="AK983">IFERROR(IF(J983="Level",INDEX($T983:$Z983,AC983+1),INDEX($T983:$Z983,AC983)),"")</f>
        <v/>
      </c>
      <c r="AL983" s="17" cm="1">
        <f t="array" ref="AL983">IFERROR(IF(J983="Level",INDEX($T983:$Z983,AD983+1),INDEX($T983:$Z983,AD983)),"")</f>
        <v>0</v>
      </c>
      <c r="AM983" s="17" t="str" cm="1">
        <f t="array" ref="AM983">IFERROR(INDEX($T983:$Z983,AE983),"")</f>
        <v/>
      </c>
      <c r="AN983" s="17" t="str" cm="1">
        <f t="array" ref="AN983">IFERROR(INDEX($T983:$Z983,AF983),"")</f>
        <v/>
      </c>
    </row>
    <row r="984" spans="1:40" hidden="1" x14ac:dyDescent="0.2">
      <c r="A984" s="17" t="str">
        <f t="shared" si="90"/>
        <v>PhD Ethno-Political Studies (Part-Time): PRP6HPSHPS02</v>
      </c>
      <c r="B984" s="11" t="s">
        <v>3675</v>
      </c>
      <c r="C984" s="11" t="s">
        <v>32964</v>
      </c>
      <c r="D984" s="11" t="s">
        <v>3676</v>
      </c>
      <c r="E984" s="11" t="s">
        <v>261</v>
      </c>
      <c r="F984" s="11" t="s">
        <v>76</v>
      </c>
      <c r="G984" s="11" t="s">
        <v>32188</v>
      </c>
      <c r="H984" s="11" t="s">
        <v>72</v>
      </c>
      <c r="I984" s="11">
        <v>0</v>
      </c>
      <c r="J984" s="11" t="s">
        <v>32168</v>
      </c>
      <c r="K984" s="11" t="s">
        <v>32168</v>
      </c>
      <c r="L984" s="11">
        <v>0</v>
      </c>
      <c r="M984" s="11">
        <v>0</v>
      </c>
      <c r="N984" s="11">
        <v>0</v>
      </c>
      <c r="O984" s="11">
        <v>0</v>
      </c>
      <c r="P984" s="11">
        <v>0</v>
      </c>
      <c r="Q984" s="11">
        <v>0</v>
      </c>
      <c r="R984" s="11">
        <v>0</v>
      </c>
      <c r="S984" s="11">
        <v>0</v>
      </c>
      <c r="T984" s="11">
        <v>0</v>
      </c>
      <c r="U984" s="11">
        <v>0</v>
      </c>
      <c r="V984" s="11">
        <v>0</v>
      </c>
      <c r="W984" s="11">
        <v>0</v>
      </c>
      <c r="X984" s="11">
        <v>0</v>
      </c>
      <c r="Y984" s="11">
        <v>0</v>
      </c>
      <c r="Z984" s="11">
        <v>0</v>
      </c>
      <c r="AA984" s="12" t="s">
        <v>32952</v>
      </c>
      <c r="AB984" s="17" t="str">
        <f t="shared" si="91"/>
        <v>Programme is not compatible with this tool</v>
      </c>
      <c r="AC984" s="17" t="str">
        <f t="shared" si="92"/>
        <v/>
      </c>
      <c r="AD984" s="17">
        <f t="shared" si="93"/>
        <v>6</v>
      </c>
      <c r="AE984" s="17" t="str">
        <f t="shared" si="94"/>
        <v/>
      </c>
      <c r="AF984" s="17" t="str">
        <f t="shared" si="95"/>
        <v/>
      </c>
      <c r="AG984" s="17" t="str" cm="1">
        <f t="array" ref="AG984">IFERROR(IF(J984="Level",INDEX($M984:$S984,AC984+1),INDEX($M984:$S984,AC984)),"")</f>
        <v/>
      </c>
      <c r="AH984" s="17" cm="1">
        <f t="array" ref="AH984">IFERROR(IF(J984="Level",INDEX($M984:$S984,AD984+1),INDEX($M984:$S984,AD984)),"")</f>
        <v>0</v>
      </c>
      <c r="AI984" s="17" t="str" cm="1">
        <f t="array" ref="AI984">IFERROR(INDEX($M984:$S984,AE984),"")</f>
        <v/>
      </c>
      <c r="AJ984" s="17" t="str" cm="1">
        <f t="array" ref="AJ984">IFERROR(INDEX($M984:$S984,AF984),"")</f>
        <v/>
      </c>
      <c r="AK984" s="17" t="str" cm="1">
        <f t="array" ref="AK984">IFERROR(IF(J984="Level",INDEX($T984:$Z984,AC984+1),INDEX($T984:$Z984,AC984)),"")</f>
        <v/>
      </c>
      <c r="AL984" s="17" cm="1">
        <f t="array" ref="AL984">IFERROR(IF(J984="Level",INDEX($T984:$Z984,AD984+1),INDEX($T984:$Z984,AD984)),"")</f>
        <v>0</v>
      </c>
      <c r="AM984" s="17" t="str" cm="1">
        <f t="array" ref="AM984">IFERROR(INDEX($T984:$Z984,AE984),"")</f>
        <v/>
      </c>
      <c r="AN984" s="17" t="str" cm="1">
        <f t="array" ref="AN984">IFERROR(INDEX($T984:$Z984,AF984),"")</f>
        <v/>
      </c>
    </row>
    <row r="985" spans="1:40" hidden="1" x14ac:dyDescent="0.2">
      <c r="A985" s="17" t="str">
        <f t="shared" si="90"/>
        <v>PhD Kurdish Studies (Part-Time): PRP6IAIIAI01</v>
      </c>
      <c r="B985" s="11" t="s">
        <v>3743</v>
      </c>
      <c r="C985" s="11" t="s">
        <v>32964</v>
      </c>
      <c r="D985" s="11" t="s">
        <v>3744</v>
      </c>
      <c r="E985" s="11" t="s">
        <v>261</v>
      </c>
      <c r="F985" s="11" t="s">
        <v>76</v>
      </c>
      <c r="G985" s="11" t="s">
        <v>32188</v>
      </c>
      <c r="H985" s="11" t="s">
        <v>72</v>
      </c>
      <c r="I985" s="11">
        <v>0</v>
      </c>
      <c r="J985" s="11" t="s">
        <v>32168</v>
      </c>
      <c r="K985" s="11" t="s">
        <v>32168</v>
      </c>
      <c r="L985" s="11">
        <v>0</v>
      </c>
      <c r="M985" s="11">
        <v>0</v>
      </c>
      <c r="N985" s="11">
        <v>0</v>
      </c>
      <c r="O985" s="11">
        <v>0</v>
      </c>
      <c r="P985" s="11">
        <v>0</v>
      </c>
      <c r="Q985" s="11">
        <v>0</v>
      </c>
      <c r="R985" s="11">
        <v>0</v>
      </c>
      <c r="S985" s="11">
        <v>0</v>
      </c>
      <c r="T985" s="11">
        <v>0</v>
      </c>
      <c r="U985" s="11">
        <v>0</v>
      </c>
      <c r="V985" s="11">
        <v>0</v>
      </c>
      <c r="W985" s="11">
        <v>0</v>
      </c>
      <c r="X985" s="11">
        <v>0</v>
      </c>
      <c r="Y985" s="11">
        <v>0</v>
      </c>
      <c r="Z985" s="11">
        <v>0</v>
      </c>
      <c r="AA985" s="12" t="s">
        <v>32952</v>
      </c>
      <c r="AB985" s="17" t="str">
        <f t="shared" si="91"/>
        <v>Programme is not compatible with this tool</v>
      </c>
      <c r="AC985" s="17" t="str">
        <f t="shared" si="92"/>
        <v/>
      </c>
      <c r="AD985" s="17">
        <f t="shared" si="93"/>
        <v>6</v>
      </c>
      <c r="AE985" s="17" t="str">
        <f t="shared" si="94"/>
        <v/>
      </c>
      <c r="AF985" s="17" t="str">
        <f t="shared" si="95"/>
        <v/>
      </c>
      <c r="AG985" s="17" t="str" cm="1">
        <f t="array" ref="AG985">IFERROR(IF(J985="Level",INDEX($M985:$S985,AC985+1),INDEX($M985:$S985,AC985)),"")</f>
        <v/>
      </c>
      <c r="AH985" s="17" cm="1">
        <f t="array" ref="AH985">IFERROR(IF(J985="Level",INDEX($M985:$S985,AD985+1),INDEX($M985:$S985,AD985)),"")</f>
        <v>0</v>
      </c>
      <c r="AI985" s="17" t="str" cm="1">
        <f t="array" ref="AI985">IFERROR(INDEX($M985:$S985,AE985),"")</f>
        <v/>
      </c>
      <c r="AJ985" s="17" t="str" cm="1">
        <f t="array" ref="AJ985">IFERROR(INDEX($M985:$S985,AF985),"")</f>
        <v/>
      </c>
      <c r="AK985" s="17" t="str" cm="1">
        <f t="array" ref="AK985">IFERROR(IF(J985="Level",INDEX($T985:$Z985,AC985+1),INDEX($T985:$Z985,AC985)),"")</f>
        <v/>
      </c>
      <c r="AL985" s="17" cm="1">
        <f t="array" ref="AL985">IFERROR(IF(J985="Level",INDEX($T985:$Z985,AD985+1),INDEX($T985:$Z985,AD985)),"")</f>
        <v>0</v>
      </c>
      <c r="AM985" s="17" t="str" cm="1">
        <f t="array" ref="AM985">IFERROR(INDEX($T985:$Z985,AE985),"")</f>
        <v/>
      </c>
      <c r="AN985" s="17" t="str" cm="1">
        <f t="array" ref="AN985">IFERROR(INDEX($T985:$Z985,AF985),"")</f>
        <v/>
      </c>
    </row>
    <row r="986" spans="1:40" hidden="1" x14ac:dyDescent="0.2">
      <c r="A986" s="17" t="str">
        <f t="shared" si="90"/>
        <v>PhD Middle East Politics (Part-Time): PRP6IAIIAI02</v>
      </c>
      <c r="B986" s="11" t="s">
        <v>3745</v>
      </c>
      <c r="C986" s="11" t="s">
        <v>32964</v>
      </c>
      <c r="D986" s="11" t="s">
        <v>3746</v>
      </c>
      <c r="E986" s="11" t="s">
        <v>261</v>
      </c>
      <c r="F986" s="11" t="s">
        <v>76</v>
      </c>
      <c r="G986" s="11" t="s">
        <v>32188</v>
      </c>
      <c r="H986" s="11" t="s">
        <v>72</v>
      </c>
      <c r="I986" s="11">
        <v>0</v>
      </c>
      <c r="J986" s="11" t="s">
        <v>32168</v>
      </c>
      <c r="K986" s="11" t="s">
        <v>32168</v>
      </c>
      <c r="L986" s="11">
        <v>0</v>
      </c>
      <c r="M986" s="11">
        <v>0</v>
      </c>
      <c r="N986" s="11">
        <v>0</v>
      </c>
      <c r="O986" s="11">
        <v>0</v>
      </c>
      <c r="P986" s="11">
        <v>0</v>
      </c>
      <c r="Q986" s="11">
        <v>0</v>
      </c>
      <c r="R986" s="11">
        <v>0</v>
      </c>
      <c r="S986" s="11">
        <v>0</v>
      </c>
      <c r="T986" s="11">
        <v>0</v>
      </c>
      <c r="U986" s="11">
        <v>0</v>
      </c>
      <c r="V986" s="11">
        <v>0</v>
      </c>
      <c r="W986" s="11">
        <v>0</v>
      </c>
      <c r="X986" s="11">
        <v>0</v>
      </c>
      <c r="Y986" s="11">
        <v>0</v>
      </c>
      <c r="Z986" s="11">
        <v>0</v>
      </c>
      <c r="AA986" s="12" t="s">
        <v>32952</v>
      </c>
      <c r="AB986" s="17" t="str">
        <f t="shared" si="91"/>
        <v>Programme is not compatible with this tool</v>
      </c>
      <c r="AC986" s="17" t="str">
        <f t="shared" si="92"/>
        <v/>
      </c>
      <c r="AD986" s="17">
        <f t="shared" si="93"/>
        <v>6</v>
      </c>
      <c r="AE986" s="17" t="str">
        <f t="shared" si="94"/>
        <v/>
      </c>
      <c r="AF986" s="17" t="str">
        <f t="shared" si="95"/>
        <v/>
      </c>
      <c r="AG986" s="17" t="str" cm="1">
        <f t="array" ref="AG986">IFERROR(IF(J986="Level",INDEX($M986:$S986,AC986+1),INDEX($M986:$S986,AC986)),"")</f>
        <v/>
      </c>
      <c r="AH986" s="17" cm="1">
        <f t="array" ref="AH986">IFERROR(IF(J986="Level",INDEX($M986:$S986,AD986+1),INDEX($M986:$S986,AD986)),"")</f>
        <v>0</v>
      </c>
      <c r="AI986" s="17" t="str" cm="1">
        <f t="array" ref="AI986">IFERROR(INDEX($M986:$S986,AE986),"")</f>
        <v/>
      </c>
      <c r="AJ986" s="17" t="str" cm="1">
        <f t="array" ref="AJ986">IFERROR(INDEX($M986:$S986,AF986),"")</f>
        <v/>
      </c>
      <c r="AK986" s="17" t="str" cm="1">
        <f t="array" ref="AK986">IFERROR(IF(J986="Level",INDEX($T986:$Z986,AC986+1),INDEX($T986:$Z986,AC986)),"")</f>
        <v/>
      </c>
      <c r="AL986" s="17" cm="1">
        <f t="array" ref="AL986">IFERROR(IF(J986="Level",INDEX($T986:$Z986,AD986+1),INDEX($T986:$Z986,AD986)),"")</f>
        <v>0</v>
      </c>
      <c r="AM986" s="17" t="str" cm="1">
        <f t="array" ref="AM986">IFERROR(INDEX($T986:$Z986,AE986),"")</f>
        <v/>
      </c>
      <c r="AN986" s="17" t="str" cm="1">
        <f t="array" ref="AN986">IFERROR(INDEX($T986:$Z986,AF986),"")</f>
        <v/>
      </c>
    </row>
    <row r="987" spans="1:40" hidden="1" x14ac:dyDescent="0.2">
      <c r="A987" s="17" t="str">
        <f t="shared" si="90"/>
        <v>PhD Palestine Studies (Part-Time): PRP6IAIIAI06</v>
      </c>
      <c r="B987" s="11" t="s">
        <v>3753</v>
      </c>
      <c r="C987" s="11" t="s">
        <v>32964</v>
      </c>
      <c r="D987" s="11" t="s">
        <v>3754</v>
      </c>
      <c r="E987" s="11" t="s">
        <v>261</v>
      </c>
      <c r="F987" s="11" t="s">
        <v>76</v>
      </c>
      <c r="G987" s="11" t="s">
        <v>32188</v>
      </c>
      <c r="H987" s="11" t="s">
        <v>72</v>
      </c>
      <c r="I987" s="11">
        <v>0</v>
      </c>
      <c r="J987" s="11" t="s">
        <v>32168</v>
      </c>
      <c r="K987" s="11" t="s">
        <v>32168</v>
      </c>
      <c r="L987" s="11">
        <v>0</v>
      </c>
      <c r="M987" s="11">
        <v>0</v>
      </c>
      <c r="N987" s="11">
        <v>0</v>
      </c>
      <c r="O987" s="11">
        <v>0</v>
      </c>
      <c r="P987" s="11">
        <v>0</v>
      </c>
      <c r="Q987" s="11">
        <v>0</v>
      </c>
      <c r="R987" s="11">
        <v>0</v>
      </c>
      <c r="S987" s="11">
        <v>0</v>
      </c>
      <c r="T987" s="11">
        <v>0</v>
      </c>
      <c r="U987" s="11">
        <v>0</v>
      </c>
      <c r="V987" s="11">
        <v>0</v>
      </c>
      <c r="W987" s="11">
        <v>0</v>
      </c>
      <c r="X987" s="11">
        <v>0</v>
      </c>
      <c r="Y987" s="11">
        <v>0</v>
      </c>
      <c r="Z987" s="11">
        <v>0</v>
      </c>
      <c r="AA987" s="12" t="s">
        <v>32952</v>
      </c>
      <c r="AB987" s="17" t="str">
        <f t="shared" si="91"/>
        <v>Programme is not compatible with this tool</v>
      </c>
      <c r="AC987" s="17" t="str">
        <f t="shared" si="92"/>
        <v/>
      </c>
      <c r="AD987" s="17">
        <f t="shared" si="93"/>
        <v>6</v>
      </c>
      <c r="AE987" s="17" t="str">
        <f t="shared" si="94"/>
        <v/>
      </c>
      <c r="AF987" s="17" t="str">
        <f t="shared" si="95"/>
        <v/>
      </c>
      <c r="AG987" s="17" t="str" cm="1">
        <f t="array" ref="AG987">IFERROR(IF(J987="Level",INDEX($M987:$S987,AC987+1),INDEX($M987:$S987,AC987)),"")</f>
        <v/>
      </c>
      <c r="AH987" s="17" cm="1">
        <f t="array" ref="AH987">IFERROR(IF(J987="Level",INDEX($M987:$S987,AD987+1),INDEX($M987:$S987,AD987)),"")</f>
        <v>0</v>
      </c>
      <c r="AI987" s="17" t="str" cm="1">
        <f t="array" ref="AI987">IFERROR(INDEX($M987:$S987,AE987),"")</f>
        <v/>
      </c>
      <c r="AJ987" s="17" t="str" cm="1">
        <f t="array" ref="AJ987">IFERROR(INDEX($M987:$S987,AF987),"")</f>
        <v/>
      </c>
      <c r="AK987" s="17" t="str" cm="1">
        <f t="array" ref="AK987">IFERROR(IF(J987="Level",INDEX($T987:$Z987,AC987+1),INDEX($T987:$Z987,AC987)),"")</f>
        <v/>
      </c>
      <c r="AL987" s="17" cm="1">
        <f t="array" ref="AL987">IFERROR(IF(J987="Level",INDEX($T987:$Z987,AD987+1),INDEX($T987:$Z987,AD987)),"")</f>
        <v>0</v>
      </c>
      <c r="AM987" s="17" t="str" cm="1">
        <f t="array" ref="AM987">IFERROR(INDEX($T987:$Z987,AE987),"")</f>
        <v/>
      </c>
      <c r="AN987" s="17" t="str" cm="1">
        <f t="array" ref="AN987">IFERROR(INDEX($T987:$Z987,AF987),"")</f>
        <v/>
      </c>
    </row>
    <row r="988" spans="1:40" hidden="1" x14ac:dyDescent="0.2">
      <c r="A988" s="17" t="str">
        <f t="shared" si="90"/>
        <v>PhD Arab and Islamic Studies (Part-Time): PRP6IAIIAI07</v>
      </c>
      <c r="B988" s="11" t="s">
        <v>3755</v>
      </c>
      <c r="C988" s="11" t="s">
        <v>32964</v>
      </c>
      <c r="D988" s="11" t="s">
        <v>3756</v>
      </c>
      <c r="E988" s="11" t="s">
        <v>261</v>
      </c>
      <c r="F988" s="11" t="s">
        <v>76</v>
      </c>
      <c r="G988" s="11" t="s">
        <v>32188</v>
      </c>
      <c r="H988" s="11" t="s">
        <v>72</v>
      </c>
      <c r="I988" s="11">
        <v>0</v>
      </c>
      <c r="J988" s="11" t="s">
        <v>32168</v>
      </c>
      <c r="K988" s="11" t="s">
        <v>32168</v>
      </c>
      <c r="L988" s="11">
        <v>0</v>
      </c>
      <c r="M988" s="11">
        <v>0</v>
      </c>
      <c r="N988" s="11">
        <v>0</v>
      </c>
      <c r="O988" s="11">
        <v>0</v>
      </c>
      <c r="P988" s="11">
        <v>0</v>
      </c>
      <c r="Q988" s="11">
        <v>0</v>
      </c>
      <c r="R988" s="11">
        <v>0</v>
      </c>
      <c r="S988" s="11">
        <v>0</v>
      </c>
      <c r="T988" s="11">
        <v>0</v>
      </c>
      <c r="U988" s="11">
        <v>0</v>
      </c>
      <c r="V988" s="11">
        <v>0</v>
      </c>
      <c r="W988" s="11">
        <v>0</v>
      </c>
      <c r="X988" s="11">
        <v>0</v>
      </c>
      <c r="Y988" s="11">
        <v>0</v>
      </c>
      <c r="Z988" s="11">
        <v>0</v>
      </c>
      <c r="AA988" s="12" t="s">
        <v>32952</v>
      </c>
      <c r="AB988" s="17" t="str">
        <f t="shared" si="91"/>
        <v>Programme is not compatible with this tool</v>
      </c>
      <c r="AC988" s="17" t="str">
        <f t="shared" si="92"/>
        <v/>
      </c>
      <c r="AD988" s="17">
        <f t="shared" si="93"/>
        <v>6</v>
      </c>
      <c r="AE988" s="17" t="str">
        <f t="shared" si="94"/>
        <v/>
      </c>
      <c r="AF988" s="17" t="str">
        <f t="shared" si="95"/>
        <v/>
      </c>
      <c r="AG988" s="17" t="str" cm="1">
        <f t="array" ref="AG988">IFERROR(IF(J988="Level",INDEX($M988:$S988,AC988+1),INDEX($M988:$S988,AC988)),"")</f>
        <v/>
      </c>
      <c r="AH988" s="17" cm="1">
        <f t="array" ref="AH988">IFERROR(IF(J988="Level",INDEX($M988:$S988,AD988+1),INDEX($M988:$S988,AD988)),"")</f>
        <v>0</v>
      </c>
      <c r="AI988" s="17" t="str" cm="1">
        <f t="array" ref="AI988">IFERROR(INDEX($M988:$S988,AE988),"")</f>
        <v/>
      </c>
      <c r="AJ988" s="17" t="str" cm="1">
        <f t="array" ref="AJ988">IFERROR(INDEX($M988:$S988,AF988),"")</f>
        <v/>
      </c>
      <c r="AK988" s="17" t="str" cm="1">
        <f t="array" ref="AK988">IFERROR(IF(J988="Level",INDEX($T988:$Z988,AC988+1),INDEX($T988:$Z988,AC988)),"")</f>
        <v/>
      </c>
      <c r="AL988" s="17" cm="1">
        <f t="array" ref="AL988">IFERROR(IF(J988="Level",INDEX($T988:$Z988,AD988+1),INDEX($T988:$Z988,AD988)),"")</f>
        <v>0</v>
      </c>
      <c r="AM988" s="17" t="str" cm="1">
        <f t="array" ref="AM988">IFERROR(INDEX($T988:$Z988,AE988),"")</f>
        <v/>
      </c>
      <c r="AN988" s="17" t="str" cm="1">
        <f t="array" ref="AN988">IFERROR(INDEX($T988:$Z988,AF988),"")</f>
        <v/>
      </c>
    </row>
    <row r="989" spans="1:40" ht="25.5" hidden="1" x14ac:dyDescent="0.2">
      <c r="A989" s="17" t="str">
        <f t="shared" si="90"/>
        <v>PhD Advanced Quantitative Methods in Social Sciences (IAIS) (Part-Time): PRP6IAIIAI09</v>
      </c>
      <c r="B989" s="11" t="s">
        <v>3759</v>
      </c>
      <c r="C989" s="11" t="s">
        <v>32964</v>
      </c>
      <c r="D989" s="11" t="s">
        <v>3760</v>
      </c>
      <c r="E989" s="11" t="s">
        <v>261</v>
      </c>
      <c r="F989" s="11" t="s">
        <v>76</v>
      </c>
      <c r="G989" s="11" t="s">
        <v>32188</v>
      </c>
      <c r="H989" s="11" t="s">
        <v>72</v>
      </c>
      <c r="I989" s="11">
        <v>0</v>
      </c>
      <c r="J989" s="11" t="s">
        <v>32168</v>
      </c>
      <c r="K989" s="11" t="s">
        <v>32168</v>
      </c>
      <c r="L989" s="11">
        <v>0</v>
      </c>
      <c r="M989" s="11">
        <v>0</v>
      </c>
      <c r="N989" s="11">
        <v>0</v>
      </c>
      <c r="O989" s="11">
        <v>0</v>
      </c>
      <c r="P989" s="11">
        <v>0</v>
      </c>
      <c r="Q989" s="11">
        <v>0</v>
      </c>
      <c r="R989" s="11">
        <v>0</v>
      </c>
      <c r="S989" s="11">
        <v>0</v>
      </c>
      <c r="T989" s="11">
        <v>0</v>
      </c>
      <c r="U989" s="11">
        <v>0</v>
      </c>
      <c r="V989" s="11">
        <v>0</v>
      </c>
      <c r="W989" s="11">
        <v>0</v>
      </c>
      <c r="X989" s="11">
        <v>0</v>
      </c>
      <c r="Y989" s="11">
        <v>0</v>
      </c>
      <c r="Z989" s="11">
        <v>0</v>
      </c>
      <c r="AA989" s="12" t="s">
        <v>32952</v>
      </c>
      <c r="AB989" s="17" t="str">
        <f t="shared" si="91"/>
        <v>Programme is not compatible with this tool</v>
      </c>
      <c r="AC989" s="17" t="str">
        <f t="shared" si="92"/>
        <v/>
      </c>
      <c r="AD989" s="17">
        <f t="shared" si="93"/>
        <v>6</v>
      </c>
      <c r="AE989" s="17" t="str">
        <f t="shared" si="94"/>
        <v/>
      </c>
      <c r="AF989" s="17" t="str">
        <f t="shared" si="95"/>
        <v/>
      </c>
      <c r="AG989" s="17" t="str" cm="1">
        <f t="array" ref="AG989">IFERROR(IF(J989="Level",INDEX($M989:$S989,AC989+1),INDEX($M989:$S989,AC989)),"")</f>
        <v/>
      </c>
      <c r="AH989" s="17" cm="1">
        <f t="array" ref="AH989">IFERROR(IF(J989="Level",INDEX($M989:$S989,AD989+1),INDEX($M989:$S989,AD989)),"")</f>
        <v>0</v>
      </c>
      <c r="AI989" s="17" t="str" cm="1">
        <f t="array" ref="AI989">IFERROR(INDEX($M989:$S989,AE989),"")</f>
        <v/>
      </c>
      <c r="AJ989" s="17" t="str" cm="1">
        <f t="array" ref="AJ989">IFERROR(INDEX($M989:$S989,AF989),"")</f>
        <v/>
      </c>
      <c r="AK989" s="17" t="str" cm="1">
        <f t="array" ref="AK989">IFERROR(IF(J989="Level",INDEX($T989:$Z989,AC989+1),INDEX($T989:$Z989,AC989)),"")</f>
        <v/>
      </c>
      <c r="AL989" s="17" cm="1">
        <f t="array" ref="AL989">IFERROR(IF(J989="Level",INDEX($T989:$Z989,AD989+1),INDEX($T989:$Z989,AD989)),"")</f>
        <v>0</v>
      </c>
      <c r="AM989" s="17" t="str" cm="1">
        <f t="array" ref="AM989">IFERROR(INDEX($T989:$Z989,AE989),"")</f>
        <v/>
      </c>
      <c r="AN989" s="17" t="str" cm="1">
        <f t="array" ref="AN989">IFERROR(INDEX($T989:$Z989,AF989),"")</f>
        <v/>
      </c>
    </row>
    <row r="990" spans="1:40" hidden="1" x14ac:dyDescent="0.2">
      <c r="A990" s="17" t="str">
        <f t="shared" si="90"/>
        <v>MPhil Legal Practice (Part-Time): PRH4LAWLAW02</v>
      </c>
      <c r="B990" s="11" t="s">
        <v>2913</v>
      </c>
      <c r="C990" s="11" t="s">
        <v>32964</v>
      </c>
      <c r="D990" s="11" t="s">
        <v>32554</v>
      </c>
      <c r="E990" s="11" t="s">
        <v>75</v>
      </c>
      <c r="F990" s="11" t="s">
        <v>76</v>
      </c>
      <c r="G990" s="11" t="s">
        <v>32188</v>
      </c>
      <c r="H990" s="11" t="s">
        <v>72</v>
      </c>
      <c r="I990" s="11">
        <v>0</v>
      </c>
      <c r="J990" s="11" t="s">
        <v>32168</v>
      </c>
      <c r="K990" s="11" t="s">
        <v>32168</v>
      </c>
      <c r="L990" s="11">
        <v>0</v>
      </c>
      <c r="M990" s="11">
        <v>0</v>
      </c>
      <c r="N990" s="11">
        <v>0</v>
      </c>
      <c r="O990" s="11">
        <v>0</v>
      </c>
      <c r="P990" s="11">
        <v>0</v>
      </c>
      <c r="Q990" s="11">
        <v>0</v>
      </c>
      <c r="R990" s="11">
        <v>0</v>
      </c>
      <c r="S990" s="11">
        <v>0</v>
      </c>
      <c r="T990" s="11">
        <v>0</v>
      </c>
      <c r="U990" s="11">
        <v>0</v>
      </c>
      <c r="V990" s="11">
        <v>0</v>
      </c>
      <c r="W990" s="11">
        <v>0</v>
      </c>
      <c r="X990" s="11">
        <v>0</v>
      </c>
      <c r="Y990" s="11">
        <v>0</v>
      </c>
      <c r="Z990" s="11">
        <v>0</v>
      </c>
      <c r="AA990" s="12" t="s">
        <v>32952</v>
      </c>
      <c r="AB990" s="17" t="str">
        <f t="shared" si="91"/>
        <v>Programme is not compatible with this tool</v>
      </c>
      <c r="AC990" s="17" t="str">
        <f t="shared" si="92"/>
        <v/>
      </c>
      <c r="AD990" s="17">
        <f t="shared" si="93"/>
        <v>6</v>
      </c>
      <c r="AE990" s="17" t="str">
        <f t="shared" si="94"/>
        <v/>
      </c>
      <c r="AF990" s="17" t="str">
        <f t="shared" si="95"/>
        <v/>
      </c>
      <c r="AG990" s="17" t="str" cm="1">
        <f t="array" ref="AG990">IFERROR(IF(J990="Level",INDEX($M990:$S990,AC990+1),INDEX($M990:$S990,AC990)),"")</f>
        <v/>
      </c>
      <c r="AH990" s="17" cm="1">
        <f t="array" ref="AH990">IFERROR(IF(J990="Level",INDEX($M990:$S990,AD990+1),INDEX($M990:$S990,AD990)),"")</f>
        <v>0</v>
      </c>
      <c r="AI990" s="17" t="str" cm="1">
        <f t="array" ref="AI990">IFERROR(INDEX($M990:$S990,AE990),"")</f>
        <v/>
      </c>
      <c r="AJ990" s="17" t="str" cm="1">
        <f t="array" ref="AJ990">IFERROR(INDEX($M990:$S990,AF990),"")</f>
        <v/>
      </c>
      <c r="AK990" s="17" t="str" cm="1">
        <f t="array" ref="AK990">IFERROR(IF(J990="Level",INDEX($T990:$Z990,AC990+1),INDEX($T990:$Z990,AC990)),"")</f>
        <v/>
      </c>
      <c r="AL990" s="17" cm="1">
        <f t="array" ref="AL990">IFERROR(IF(J990="Level",INDEX($T990:$Z990,AD990+1),INDEX($T990:$Z990,AD990)),"")</f>
        <v>0</v>
      </c>
      <c r="AM990" s="17" t="str" cm="1">
        <f t="array" ref="AM990">IFERROR(INDEX($T990:$Z990,AE990),"")</f>
        <v/>
      </c>
      <c r="AN990" s="17" t="str" cm="1">
        <f t="array" ref="AN990">IFERROR(INDEX($T990:$Z990,AF990),"")</f>
        <v/>
      </c>
    </row>
    <row r="991" spans="1:40" hidden="1" x14ac:dyDescent="0.2">
      <c r="A991" s="17" t="str">
        <f t="shared" si="90"/>
        <v>MPhil Legal Practice (Part-Time, Split Site): PRH4LAWLAW04</v>
      </c>
      <c r="B991" s="11" t="s">
        <v>2915</v>
      </c>
      <c r="C991" s="11" t="s">
        <v>32964</v>
      </c>
      <c r="D991" s="11" t="s">
        <v>32552</v>
      </c>
      <c r="E991" s="11" t="s">
        <v>75</v>
      </c>
      <c r="F991" s="11" t="s">
        <v>76</v>
      </c>
      <c r="G991" s="11" t="s">
        <v>32188</v>
      </c>
      <c r="H991" s="11" t="s">
        <v>72</v>
      </c>
      <c r="I991" s="11">
        <v>0</v>
      </c>
      <c r="J991" s="11" t="s">
        <v>32168</v>
      </c>
      <c r="K991" s="11" t="s">
        <v>32168</v>
      </c>
      <c r="L991" s="11">
        <v>0</v>
      </c>
      <c r="M991" s="11">
        <v>0</v>
      </c>
      <c r="N991" s="11">
        <v>0</v>
      </c>
      <c r="O991" s="11">
        <v>0</v>
      </c>
      <c r="P991" s="11">
        <v>0</v>
      </c>
      <c r="Q991" s="11">
        <v>0</v>
      </c>
      <c r="R991" s="11">
        <v>0</v>
      </c>
      <c r="S991" s="11">
        <v>0</v>
      </c>
      <c r="T991" s="11">
        <v>0</v>
      </c>
      <c r="U991" s="11">
        <v>0</v>
      </c>
      <c r="V991" s="11">
        <v>0</v>
      </c>
      <c r="W991" s="11">
        <v>0</v>
      </c>
      <c r="X991" s="11">
        <v>0</v>
      </c>
      <c r="Y991" s="11">
        <v>0</v>
      </c>
      <c r="Z991" s="11">
        <v>0</v>
      </c>
      <c r="AA991" s="12" t="s">
        <v>32952</v>
      </c>
      <c r="AB991" s="17" t="str">
        <f t="shared" si="91"/>
        <v>Programme is not compatible with this tool</v>
      </c>
      <c r="AC991" s="17" t="str">
        <f t="shared" si="92"/>
        <v/>
      </c>
      <c r="AD991" s="17">
        <f t="shared" si="93"/>
        <v>6</v>
      </c>
      <c r="AE991" s="17" t="str">
        <f t="shared" si="94"/>
        <v/>
      </c>
      <c r="AF991" s="17" t="str">
        <f t="shared" si="95"/>
        <v/>
      </c>
      <c r="AG991" s="17" t="str" cm="1">
        <f t="array" ref="AG991">IFERROR(IF(J991="Level",INDEX($M991:$S991,AC991+1),INDEX($M991:$S991,AC991)),"")</f>
        <v/>
      </c>
      <c r="AH991" s="17" cm="1">
        <f t="array" ref="AH991">IFERROR(IF(J991="Level",INDEX($M991:$S991,AD991+1),INDEX($M991:$S991,AD991)),"")</f>
        <v>0</v>
      </c>
      <c r="AI991" s="17" t="str" cm="1">
        <f t="array" ref="AI991">IFERROR(INDEX($M991:$S991,AE991),"")</f>
        <v/>
      </c>
      <c r="AJ991" s="17" t="str" cm="1">
        <f t="array" ref="AJ991">IFERROR(INDEX($M991:$S991,AF991),"")</f>
        <v/>
      </c>
      <c r="AK991" s="17" t="str" cm="1">
        <f t="array" ref="AK991">IFERROR(IF(J991="Level",INDEX($T991:$Z991,AC991+1),INDEX($T991:$Z991,AC991)),"")</f>
        <v/>
      </c>
      <c r="AL991" s="17" cm="1">
        <f t="array" ref="AL991">IFERROR(IF(J991="Level",INDEX($T991:$Z991,AD991+1),INDEX($T991:$Z991,AD991)),"")</f>
        <v>0</v>
      </c>
      <c r="AM991" s="17" t="str" cm="1">
        <f t="array" ref="AM991">IFERROR(INDEX($T991:$Z991,AE991),"")</f>
        <v/>
      </c>
      <c r="AN991" s="17" t="str" cm="1">
        <f t="array" ref="AN991">IFERROR(INDEX($T991:$Z991,AF991),"")</f>
        <v/>
      </c>
    </row>
    <row r="992" spans="1:40" hidden="1" x14ac:dyDescent="0.2">
      <c r="A992" s="17" t="str">
        <f t="shared" si="90"/>
        <v>MPhil Law (Part-Time): PRH4LAWLAW05</v>
      </c>
      <c r="B992" s="11" t="s">
        <v>2916</v>
      </c>
      <c r="C992" s="11" t="s">
        <v>32964</v>
      </c>
      <c r="D992" s="11" t="s">
        <v>32559</v>
      </c>
      <c r="E992" s="11" t="s">
        <v>75</v>
      </c>
      <c r="F992" s="11" t="s">
        <v>76</v>
      </c>
      <c r="G992" s="11" t="s">
        <v>32188</v>
      </c>
      <c r="H992" s="11" t="s">
        <v>72</v>
      </c>
      <c r="I992" s="11">
        <v>0</v>
      </c>
      <c r="J992" s="11" t="s">
        <v>32168</v>
      </c>
      <c r="K992" s="11" t="s">
        <v>32168</v>
      </c>
      <c r="L992" s="11">
        <v>0</v>
      </c>
      <c r="M992" s="11">
        <v>0</v>
      </c>
      <c r="N992" s="11">
        <v>0</v>
      </c>
      <c r="O992" s="11">
        <v>0</v>
      </c>
      <c r="P992" s="11">
        <v>0</v>
      </c>
      <c r="Q992" s="11">
        <v>0</v>
      </c>
      <c r="R992" s="11">
        <v>0</v>
      </c>
      <c r="S992" s="11">
        <v>0</v>
      </c>
      <c r="T992" s="11">
        <v>0</v>
      </c>
      <c r="U992" s="11">
        <v>0</v>
      </c>
      <c r="V992" s="11">
        <v>0</v>
      </c>
      <c r="W992" s="11">
        <v>0</v>
      </c>
      <c r="X992" s="11">
        <v>0</v>
      </c>
      <c r="Y992" s="11">
        <v>0</v>
      </c>
      <c r="Z992" s="11">
        <v>0</v>
      </c>
      <c r="AA992" s="12" t="s">
        <v>32952</v>
      </c>
      <c r="AB992" s="17" t="str">
        <f t="shared" si="91"/>
        <v>Programme is not compatible with this tool</v>
      </c>
      <c r="AC992" s="17" t="str">
        <f t="shared" si="92"/>
        <v/>
      </c>
      <c r="AD992" s="17">
        <f t="shared" si="93"/>
        <v>6</v>
      </c>
      <c r="AE992" s="17" t="str">
        <f t="shared" si="94"/>
        <v/>
      </c>
      <c r="AF992" s="17" t="str">
        <f t="shared" si="95"/>
        <v/>
      </c>
      <c r="AG992" s="17" t="str" cm="1">
        <f t="array" ref="AG992">IFERROR(IF(J992="Level",INDEX($M992:$S992,AC992+1),INDEX($M992:$S992,AC992)),"")</f>
        <v/>
      </c>
      <c r="AH992" s="17" cm="1">
        <f t="array" ref="AH992">IFERROR(IF(J992="Level",INDEX($M992:$S992,AD992+1),INDEX($M992:$S992,AD992)),"")</f>
        <v>0</v>
      </c>
      <c r="AI992" s="17" t="str" cm="1">
        <f t="array" ref="AI992">IFERROR(INDEX($M992:$S992,AE992),"")</f>
        <v/>
      </c>
      <c r="AJ992" s="17" t="str" cm="1">
        <f t="array" ref="AJ992">IFERROR(INDEX($M992:$S992,AF992),"")</f>
        <v/>
      </c>
      <c r="AK992" s="17" t="str" cm="1">
        <f t="array" ref="AK992">IFERROR(IF(J992="Level",INDEX($T992:$Z992,AC992+1),INDEX($T992:$Z992,AC992)),"")</f>
        <v/>
      </c>
      <c r="AL992" s="17" cm="1">
        <f t="array" ref="AL992">IFERROR(IF(J992="Level",INDEX($T992:$Z992,AD992+1),INDEX($T992:$Z992,AD992)),"")</f>
        <v>0</v>
      </c>
      <c r="AM992" s="17" t="str" cm="1">
        <f t="array" ref="AM992">IFERROR(INDEX($T992:$Z992,AE992),"")</f>
        <v/>
      </c>
      <c r="AN992" s="17" t="str" cm="1">
        <f t="array" ref="AN992">IFERROR(INDEX($T992:$Z992,AF992),"")</f>
        <v/>
      </c>
    </row>
    <row r="993" spans="1:40" hidden="1" x14ac:dyDescent="0.2">
      <c r="A993" s="17" t="str">
        <f t="shared" si="90"/>
        <v>MAbyRes Law (Part-Time): PRM4LAWLAW02</v>
      </c>
      <c r="B993" s="11" t="s">
        <v>2438</v>
      </c>
      <c r="C993" s="11" t="s">
        <v>32964</v>
      </c>
      <c r="D993" s="11" t="s">
        <v>2341</v>
      </c>
      <c r="E993" s="11" t="s">
        <v>75</v>
      </c>
      <c r="F993" s="11" t="s">
        <v>76</v>
      </c>
      <c r="G993" s="11" t="s">
        <v>32188</v>
      </c>
      <c r="H993" s="11" t="s">
        <v>72</v>
      </c>
      <c r="I993" s="11">
        <v>0</v>
      </c>
      <c r="J993" s="11" t="s">
        <v>32168</v>
      </c>
      <c r="K993" s="11" t="s">
        <v>32168</v>
      </c>
      <c r="L993" s="11">
        <v>0</v>
      </c>
      <c r="M993" s="11">
        <v>0</v>
      </c>
      <c r="N993" s="11">
        <v>0</v>
      </c>
      <c r="O993" s="11">
        <v>0</v>
      </c>
      <c r="P993" s="11">
        <v>0</v>
      </c>
      <c r="Q993" s="11">
        <v>0</v>
      </c>
      <c r="R993" s="11">
        <v>0</v>
      </c>
      <c r="S993" s="11">
        <v>0</v>
      </c>
      <c r="T993" s="11">
        <v>0</v>
      </c>
      <c r="U993" s="11">
        <v>0</v>
      </c>
      <c r="V993" s="11">
        <v>0</v>
      </c>
      <c r="W993" s="11">
        <v>0</v>
      </c>
      <c r="X993" s="11">
        <v>0</v>
      </c>
      <c r="Y993" s="11">
        <v>0</v>
      </c>
      <c r="Z993" s="11">
        <v>0</v>
      </c>
      <c r="AA993" s="12" t="s">
        <v>32952</v>
      </c>
      <c r="AB993" s="17" t="str">
        <f t="shared" si="91"/>
        <v>Programme is not compatible with this tool</v>
      </c>
      <c r="AC993" s="17" t="str">
        <f t="shared" si="92"/>
        <v/>
      </c>
      <c r="AD993" s="17">
        <f t="shared" si="93"/>
        <v>6</v>
      </c>
      <c r="AE993" s="17" t="str">
        <f t="shared" si="94"/>
        <v/>
      </c>
      <c r="AF993" s="17" t="str">
        <f t="shared" si="95"/>
        <v/>
      </c>
      <c r="AG993" s="17" t="str" cm="1">
        <f t="array" ref="AG993">IFERROR(IF(J993="Level",INDEX($M993:$S993,AC993+1),INDEX($M993:$S993,AC993)),"")</f>
        <v/>
      </c>
      <c r="AH993" s="17" cm="1">
        <f t="array" ref="AH993">IFERROR(IF(J993="Level",INDEX($M993:$S993,AD993+1),INDEX($M993:$S993,AD993)),"")</f>
        <v>0</v>
      </c>
      <c r="AI993" s="17" t="str" cm="1">
        <f t="array" ref="AI993">IFERROR(INDEX($M993:$S993,AE993),"")</f>
        <v/>
      </c>
      <c r="AJ993" s="17" t="str" cm="1">
        <f t="array" ref="AJ993">IFERROR(INDEX($M993:$S993,AF993),"")</f>
        <v/>
      </c>
      <c r="AK993" s="17" t="str" cm="1">
        <f t="array" ref="AK993">IFERROR(IF(J993="Level",INDEX($T993:$Z993,AC993+1),INDEX($T993:$Z993,AC993)),"")</f>
        <v/>
      </c>
      <c r="AL993" s="17" cm="1">
        <f t="array" ref="AL993">IFERROR(IF(J993="Level",INDEX($T993:$Z993,AD993+1),INDEX($T993:$Z993,AD993)),"")</f>
        <v>0</v>
      </c>
      <c r="AM993" s="17" t="str" cm="1">
        <f t="array" ref="AM993">IFERROR(INDEX($T993:$Z993,AE993),"")</f>
        <v/>
      </c>
      <c r="AN993" s="17" t="str" cm="1">
        <f t="array" ref="AN993">IFERROR(INDEX($T993:$Z993,AF993),"")</f>
        <v/>
      </c>
    </row>
    <row r="994" spans="1:40" hidden="1" x14ac:dyDescent="0.2">
      <c r="A994" s="17" t="str">
        <f t="shared" si="90"/>
        <v>PhD Legal Practice (Part-Time): PRP6LAWLAW02</v>
      </c>
      <c r="B994" s="11" t="s">
        <v>3763</v>
      </c>
      <c r="C994" s="11" t="s">
        <v>32964</v>
      </c>
      <c r="D994" s="11" t="s">
        <v>3764</v>
      </c>
      <c r="E994" s="11" t="s">
        <v>75</v>
      </c>
      <c r="F994" s="11" t="s">
        <v>76</v>
      </c>
      <c r="G994" s="11" t="s">
        <v>32188</v>
      </c>
      <c r="H994" s="11" t="s">
        <v>72</v>
      </c>
      <c r="I994" s="11">
        <v>0</v>
      </c>
      <c r="J994" s="11" t="s">
        <v>32168</v>
      </c>
      <c r="K994" s="11" t="s">
        <v>32168</v>
      </c>
      <c r="L994" s="11">
        <v>0</v>
      </c>
      <c r="M994" s="11">
        <v>0</v>
      </c>
      <c r="N994" s="11">
        <v>0</v>
      </c>
      <c r="O994" s="11">
        <v>0</v>
      </c>
      <c r="P994" s="11">
        <v>0</v>
      </c>
      <c r="Q994" s="11">
        <v>0</v>
      </c>
      <c r="R994" s="11">
        <v>0</v>
      </c>
      <c r="S994" s="11">
        <v>0</v>
      </c>
      <c r="T994" s="11">
        <v>0</v>
      </c>
      <c r="U994" s="11">
        <v>0</v>
      </c>
      <c r="V994" s="11">
        <v>0</v>
      </c>
      <c r="W994" s="11">
        <v>0</v>
      </c>
      <c r="X994" s="11">
        <v>0</v>
      </c>
      <c r="Y994" s="11">
        <v>0</v>
      </c>
      <c r="Z994" s="11">
        <v>0</v>
      </c>
      <c r="AA994" s="12" t="s">
        <v>32952</v>
      </c>
      <c r="AB994" s="17" t="str">
        <f t="shared" si="91"/>
        <v>Programme is not compatible with this tool</v>
      </c>
      <c r="AC994" s="17" t="str">
        <f t="shared" si="92"/>
        <v/>
      </c>
      <c r="AD994" s="17">
        <f t="shared" si="93"/>
        <v>6</v>
      </c>
      <c r="AE994" s="17" t="str">
        <f t="shared" si="94"/>
        <v/>
      </c>
      <c r="AF994" s="17" t="str">
        <f t="shared" si="95"/>
        <v/>
      </c>
      <c r="AG994" s="17" t="str" cm="1">
        <f t="array" ref="AG994">IFERROR(IF(J994="Level",INDEX($M994:$S994,AC994+1),INDEX($M994:$S994,AC994)),"")</f>
        <v/>
      </c>
      <c r="AH994" s="17" cm="1">
        <f t="array" ref="AH994">IFERROR(IF(J994="Level",INDEX($M994:$S994,AD994+1),INDEX($M994:$S994,AD994)),"")</f>
        <v>0</v>
      </c>
      <c r="AI994" s="17" t="str" cm="1">
        <f t="array" ref="AI994">IFERROR(INDEX($M994:$S994,AE994),"")</f>
        <v/>
      </c>
      <c r="AJ994" s="17" t="str" cm="1">
        <f t="array" ref="AJ994">IFERROR(INDEX($M994:$S994,AF994),"")</f>
        <v/>
      </c>
      <c r="AK994" s="17" t="str" cm="1">
        <f t="array" ref="AK994">IFERROR(IF(J994="Level",INDEX($T994:$Z994,AC994+1),INDEX($T994:$Z994,AC994)),"")</f>
        <v/>
      </c>
      <c r="AL994" s="17" cm="1">
        <f t="array" ref="AL994">IFERROR(IF(J994="Level",INDEX($T994:$Z994,AD994+1),INDEX($T994:$Z994,AD994)),"")</f>
        <v>0</v>
      </c>
      <c r="AM994" s="17" t="str" cm="1">
        <f t="array" ref="AM994">IFERROR(INDEX($T994:$Z994,AE994),"")</f>
        <v/>
      </c>
      <c r="AN994" s="17" t="str" cm="1">
        <f t="array" ref="AN994">IFERROR(INDEX($T994:$Z994,AF994),"")</f>
        <v/>
      </c>
    </row>
    <row r="995" spans="1:40" hidden="1" x14ac:dyDescent="0.2">
      <c r="A995" s="17" t="str">
        <f t="shared" si="90"/>
        <v>PhD Legal Practice (Part-Time, Split Site): PRP6LAWLAW04</v>
      </c>
      <c r="B995" s="11" t="s">
        <v>3767</v>
      </c>
      <c r="C995" s="11" t="s">
        <v>32964</v>
      </c>
      <c r="D995" s="11" t="s">
        <v>32218</v>
      </c>
      <c r="E995" s="11" t="s">
        <v>75</v>
      </c>
      <c r="F995" s="11" t="s">
        <v>76</v>
      </c>
      <c r="G995" s="11" t="s">
        <v>32188</v>
      </c>
      <c r="H995" s="11" t="s">
        <v>72</v>
      </c>
      <c r="I995" s="11">
        <v>0</v>
      </c>
      <c r="J995" s="11" t="s">
        <v>32168</v>
      </c>
      <c r="K995" s="11" t="s">
        <v>32168</v>
      </c>
      <c r="L995" s="11">
        <v>0</v>
      </c>
      <c r="M995" s="11">
        <v>0</v>
      </c>
      <c r="N995" s="11">
        <v>0</v>
      </c>
      <c r="O995" s="11">
        <v>0</v>
      </c>
      <c r="P995" s="11">
        <v>0</v>
      </c>
      <c r="Q995" s="11">
        <v>0</v>
      </c>
      <c r="R995" s="11">
        <v>0</v>
      </c>
      <c r="S995" s="11">
        <v>0</v>
      </c>
      <c r="T995" s="11">
        <v>0</v>
      </c>
      <c r="U995" s="11">
        <v>0</v>
      </c>
      <c r="V995" s="11">
        <v>0</v>
      </c>
      <c r="W995" s="11">
        <v>0</v>
      </c>
      <c r="X995" s="11">
        <v>0</v>
      </c>
      <c r="Y995" s="11">
        <v>0</v>
      </c>
      <c r="Z995" s="11">
        <v>0</v>
      </c>
      <c r="AA995" s="12" t="s">
        <v>32952</v>
      </c>
      <c r="AB995" s="17" t="str">
        <f t="shared" si="91"/>
        <v>Programme is not compatible with this tool</v>
      </c>
      <c r="AC995" s="17" t="str">
        <f t="shared" si="92"/>
        <v/>
      </c>
      <c r="AD995" s="17">
        <f t="shared" si="93"/>
        <v>6</v>
      </c>
      <c r="AE995" s="17" t="str">
        <f t="shared" si="94"/>
        <v/>
      </c>
      <c r="AF995" s="17" t="str">
        <f t="shared" si="95"/>
        <v/>
      </c>
      <c r="AG995" s="17" t="str" cm="1">
        <f t="array" ref="AG995">IFERROR(IF(J995="Level",INDEX($M995:$S995,AC995+1),INDEX($M995:$S995,AC995)),"")</f>
        <v/>
      </c>
      <c r="AH995" s="17" cm="1">
        <f t="array" ref="AH995">IFERROR(IF(J995="Level",INDEX($M995:$S995,AD995+1),INDEX($M995:$S995,AD995)),"")</f>
        <v>0</v>
      </c>
      <c r="AI995" s="17" t="str" cm="1">
        <f t="array" ref="AI995">IFERROR(INDEX($M995:$S995,AE995),"")</f>
        <v/>
      </c>
      <c r="AJ995" s="17" t="str" cm="1">
        <f t="array" ref="AJ995">IFERROR(INDEX($M995:$S995,AF995),"")</f>
        <v/>
      </c>
      <c r="AK995" s="17" t="str" cm="1">
        <f t="array" ref="AK995">IFERROR(IF(J995="Level",INDEX($T995:$Z995,AC995+1),INDEX($T995:$Z995,AC995)),"")</f>
        <v/>
      </c>
      <c r="AL995" s="17" cm="1">
        <f t="array" ref="AL995">IFERROR(IF(J995="Level",INDEX($T995:$Z995,AD995+1),INDEX($T995:$Z995,AD995)),"")</f>
        <v>0</v>
      </c>
      <c r="AM995" s="17" t="str" cm="1">
        <f t="array" ref="AM995">IFERROR(INDEX($T995:$Z995,AE995),"")</f>
        <v/>
      </c>
      <c r="AN995" s="17" t="str" cm="1">
        <f t="array" ref="AN995">IFERROR(INDEX($T995:$Z995,AF995),"")</f>
        <v/>
      </c>
    </row>
    <row r="996" spans="1:40" hidden="1" x14ac:dyDescent="0.2">
      <c r="A996" s="17" t="str">
        <f t="shared" si="90"/>
        <v>PhD Law (Part-Time): PRP6LAWLAW05</v>
      </c>
      <c r="B996" s="11" t="s">
        <v>3768</v>
      </c>
      <c r="C996" s="11" t="s">
        <v>32964</v>
      </c>
      <c r="D996" s="11" t="s">
        <v>3769</v>
      </c>
      <c r="E996" s="11" t="s">
        <v>75</v>
      </c>
      <c r="F996" s="11" t="s">
        <v>76</v>
      </c>
      <c r="G996" s="11" t="s">
        <v>32188</v>
      </c>
      <c r="H996" s="11" t="s">
        <v>72</v>
      </c>
      <c r="I996" s="11">
        <v>0</v>
      </c>
      <c r="J996" s="11" t="s">
        <v>32168</v>
      </c>
      <c r="K996" s="11" t="s">
        <v>32168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  <c r="Q996" s="11">
        <v>0</v>
      </c>
      <c r="R996" s="11">
        <v>0</v>
      </c>
      <c r="S996" s="11">
        <v>0</v>
      </c>
      <c r="T996" s="11">
        <v>0</v>
      </c>
      <c r="U996" s="11">
        <v>0</v>
      </c>
      <c r="V996" s="11">
        <v>0</v>
      </c>
      <c r="W996" s="11">
        <v>0</v>
      </c>
      <c r="X996" s="11">
        <v>0</v>
      </c>
      <c r="Y996" s="11">
        <v>0</v>
      </c>
      <c r="Z996" s="11">
        <v>0</v>
      </c>
      <c r="AA996" s="12" t="s">
        <v>32952</v>
      </c>
      <c r="AB996" s="17" t="str">
        <f t="shared" si="91"/>
        <v>Programme is not compatible with this tool</v>
      </c>
      <c r="AC996" s="17" t="str">
        <f t="shared" si="92"/>
        <v/>
      </c>
      <c r="AD996" s="17">
        <f t="shared" si="93"/>
        <v>6</v>
      </c>
      <c r="AE996" s="17" t="str">
        <f t="shared" si="94"/>
        <v/>
      </c>
      <c r="AF996" s="17" t="str">
        <f t="shared" si="95"/>
        <v/>
      </c>
      <c r="AG996" s="17" t="str" cm="1">
        <f t="array" ref="AG996">IFERROR(IF(J996="Level",INDEX($M996:$S996,AC996+1),INDEX($M996:$S996,AC996)),"")</f>
        <v/>
      </c>
      <c r="AH996" s="17" cm="1">
        <f t="array" ref="AH996">IFERROR(IF(J996="Level",INDEX($M996:$S996,AD996+1),INDEX($M996:$S996,AD996)),"")</f>
        <v>0</v>
      </c>
      <c r="AI996" s="17" t="str" cm="1">
        <f t="array" ref="AI996">IFERROR(INDEX($M996:$S996,AE996),"")</f>
        <v/>
      </c>
      <c r="AJ996" s="17" t="str" cm="1">
        <f t="array" ref="AJ996">IFERROR(INDEX($M996:$S996,AF996),"")</f>
        <v/>
      </c>
      <c r="AK996" s="17" t="str" cm="1">
        <f t="array" ref="AK996">IFERROR(IF(J996="Level",INDEX($T996:$Z996,AC996+1),INDEX($T996:$Z996,AC996)),"")</f>
        <v/>
      </c>
      <c r="AL996" s="17" cm="1">
        <f t="array" ref="AL996">IFERROR(IF(J996="Level",INDEX($T996:$Z996,AD996+1),INDEX($T996:$Z996,AD996)),"")</f>
        <v>0</v>
      </c>
      <c r="AM996" s="17" t="str" cm="1">
        <f t="array" ref="AM996">IFERROR(INDEX($T996:$Z996,AE996),"")</f>
        <v/>
      </c>
      <c r="AN996" s="17" t="str" cm="1">
        <f t="array" ref="AN996">IFERROR(INDEX($T996:$Z996,AF996),"")</f>
        <v/>
      </c>
    </row>
    <row r="997" spans="1:40" hidden="1" x14ac:dyDescent="0.2">
      <c r="A997" s="17" t="str">
        <f t="shared" si="90"/>
        <v>MPhil Law (Part-Time) - Cornwall: PRH4LAWLAWCA</v>
      </c>
      <c r="B997" s="11" t="s">
        <v>2917</v>
      </c>
      <c r="C997" s="11" t="s">
        <v>32964</v>
      </c>
      <c r="D997" s="11" t="s">
        <v>32558</v>
      </c>
      <c r="E997" s="11" t="s">
        <v>1018</v>
      </c>
      <c r="F997" s="11" t="s">
        <v>76</v>
      </c>
      <c r="G997" s="11" t="s">
        <v>32188</v>
      </c>
      <c r="H997" s="11" t="s">
        <v>72</v>
      </c>
      <c r="I997" s="11">
        <v>0</v>
      </c>
      <c r="J997" s="11" t="s">
        <v>32168</v>
      </c>
      <c r="K997" s="11" t="s">
        <v>32168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  <c r="Q997" s="11">
        <v>0</v>
      </c>
      <c r="R997" s="11">
        <v>0</v>
      </c>
      <c r="S997" s="11">
        <v>0</v>
      </c>
      <c r="T997" s="11">
        <v>0</v>
      </c>
      <c r="U997" s="11">
        <v>0</v>
      </c>
      <c r="V997" s="11">
        <v>0</v>
      </c>
      <c r="W997" s="11">
        <v>0</v>
      </c>
      <c r="X997" s="11">
        <v>0</v>
      </c>
      <c r="Y997" s="11">
        <v>0</v>
      </c>
      <c r="Z997" s="11">
        <v>0</v>
      </c>
      <c r="AA997" s="12" t="s">
        <v>32952</v>
      </c>
      <c r="AB997" s="17" t="str">
        <f t="shared" si="91"/>
        <v>Programme is not compatible with this tool</v>
      </c>
      <c r="AC997" s="17" t="str">
        <f t="shared" si="92"/>
        <v/>
      </c>
      <c r="AD997" s="17">
        <f t="shared" si="93"/>
        <v>6</v>
      </c>
      <c r="AE997" s="17" t="str">
        <f t="shared" si="94"/>
        <v/>
      </c>
      <c r="AF997" s="17" t="str">
        <f t="shared" si="95"/>
        <v/>
      </c>
      <c r="AG997" s="17" t="str" cm="1">
        <f t="array" ref="AG997">IFERROR(IF(J997="Level",INDEX($M997:$S997,AC997+1),INDEX($M997:$S997,AC997)),"")</f>
        <v/>
      </c>
      <c r="AH997" s="17" cm="1">
        <f t="array" ref="AH997">IFERROR(IF(J997="Level",INDEX($M997:$S997,AD997+1),INDEX($M997:$S997,AD997)),"")</f>
        <v>0</v>
      </c>
      <c r="AI997" s="17" t="str" cm="1">
        <f t="array" ref="AI997">IFERROR(INDEX($M997:$S997,AE997),"")</f>
        <v/>
      </c>
      <c r="AJ997" s="17" t="str" cm="1">
        <f t="array" ref="AJ997">IFERROR(INDEX($M997:$S997,AF997),"")</f>
        <v/>
      </c>
      <c r="AK997" s="17" t="str" cm="1">
        <f t="array" ref="AK997">IFERROR(IF(J997="Level",INDEX($T997:$Z997,AC997+1),INDEX($T997:$Z997,AC997)),"")</f>
        <v/>
      </c>
      <c r="AL997" s="17" cm="1">
        <f t="array" ref="AL997">IFERROR(IF(J997="Level",INDEX($T997:$Z997,AD997+1),INDEX($T997:$Z997,AD997)),"")</f>
        <v>0</v>
      </c>
      <c r="AM997" s="17" t="str" cm="1">
        <f t="array" ref="AM997">IFERROR(INDEX($T997:$Z997,AE997),"")</f>
        <v/>
      </c>
      <c r="AN997" s="17" t="str" cm="1">
        <f t="array" ref="AN997">IFERROR(INDEX($T997:$Z997,AF997),"")</f>
        <v/>
      </c>
    </row>
    <row r="998" spans="1:40" hidden="1" x14ac:dyDescent="0.2">
      <c r="A998" s="17" t="str">
        <f t="shared" si="90"/>
        <v>PhD Law (Part-Time) - Cornwall: PRP6LAWLAWCE</v>
      </c>
      <c r="B998" s="11" t="s">
        <v>3772</v>
      </c>
      <c r="C998" s="11" t="s">
        <v>32964</v>
      </c>
      <c r="D998" s="11" t="s">
        <v>3773</v>
      </c>
      <c r="E998" s="11" t="s">
        <v>1018</v>
      </c>
      <c r="F998" s="11" t="s">
        <v>76</v>
      </c>
      <c r="G998" s="11" t="s">
        <v>32188</v>
      </c>
      <c r="H998" s="11" t="s">
        <v>72</v>
      </c>
      <c r="I998" s="11">
        <v>0</v>
      </c>
      <c r="J998" s="11" t="s">
        <v>32168</v>
      </c>
      <c r="K998" s="11" t="s">
        <v>32168</v>
      </c>
      <c r="L998" s="11">
        <v>0</v>
      </c>
      <c r="M998" s="11">
        <v>0</v>
      </c>
      <c r="N998" s="11">
        <v>0</v>
      </c>
      <c r="O998" s="11">
        <v>0</v>
      </c>
      <c r="P998" s="11">
        <v>0</v>
      </c>
      <c r="Q998" s="11">
        <v>0</v>
      </c>
      <c r="R998" s="11">
        <v>0</v>
      </c>
      <c r="S998" s="11">
        <v>0</v>
      </c>
      <c r="T998" s="11">
        <v>0</v>
      </c>
      <c r="U998" s="11">
        <v>0</v>
      </c>
      <c r="V998" s="11">
        <v>0</v>
      </c>
      <c r="W998" s="11">
        <v>0</v>
      </c>
      <c r="X998" s="11">
        <v>0</v>
      </c>
      <c r="Y998" s="11">
        <v>0</v>
      </c>
      <c r="Z998" s="11">
        <v>0</v>
      </c>
      <c r="AA998" s="12" t="s">
        <v>32952</v>
      </c>
      <c r="AB998" s="17" t="str">
        <f t="shared" si="91"/>
        <v>Programme is not compatible with this tool</v>
      </c>
      <c r="AC998" s="17" t="str">
        <f t="shared" si="92"/>
        <v/>
      </c>
      <c r="AD998" s="17">
        <f t="shared" si="93"/>
        <v>6</v>
      </c>
      <c r="AE998" s="17" t="str">
        <f t="shared" si="94"/>
        <v/>
      </c>
      <c r="AF998" s="17" t="str">
        <f t="shared" si="95"/>
        <v/>
      </c>
      <c r="AG998" s="17" t="str" cm="1">
        <f t="array" ref="AG998">IFERROR(IF(J998="Level",INDEX($M998:$S998,AC998+1),INDEX($M998:$S998,AC998)),"")</f>
        <v/>
      </c>
      <c r="AH998" s="17" cm="1">
        <f t="array" ref="AH998">IFERROR(IF(J998="Level",INDEX($M998:$S998,AD998+1),INDEX($M998:$S998,AD998)),"")</f>
        <v>0</v>
      </c>
      <c r="AI998" s="17" t="str" cm="1">
        <f t="array" ref="AI998">IFERROR(INDEX($M998:$S998,AE998),"")</f>
        <v/>
      </c>
      <c r="AJ998" s="17" t="str" cm="1">
        <f t="array" ref="AJ998">IFERROR(INDEX($M998:$S998,AF998),"")</f>
        <v/>
      </c>
      <c r="AK998" s="17" t="str" cm="1">
        <f t="array" ref="AK998">IFERROR(IF(J998="Level",INDEX($T998:$Z998,AC998+1),INDEX($T998:$Z998,AC998)),"")</f>
        <v/>
      </c>
      <c r="AL998" s="17" cm="1">
        <f t="array" ref="AL998">IFERROR(IF(J998="Level",INDEX($T998:$Z998,AD998+1),INDEX($T998:$Z998,AD998)),"")</f>
        <v>0</v>
      </c>
      <c r="AM998" s="17" t="str" cm="1">
        <f t="array" ref="AM998">IFERROR(INDEX($T998:$Z998,AE998),"")</f>
        <v/>
      </c>
      <c r="AN998" s="17" t="str" cm="1">
        <f t="array" ref="AN998">IFERROR(INDEX($T998:$Z998,AF998),"")</f>
        <v/>
      </c>
    </row>
    <row r="999" spans="1:40" hidden="1" x14ac:dyDescent="0.2">
      <c r="A999" s="17" t="str">
        <f t="shared" si="90"/>
        <v>MPhil World and Comparative Literature (Part-Time): PRH4SMLEGL01</v>
      </c>
      <c r="B999" s="11" t="s">
        <v>2937</v>
      </c>
      <c r="C999" s="11" t="s">
        <v>32964</v>
      </c>
      <c r="D999" s="11" t="s">
        <v>32459</v>
      </c>
      <c r="E999" s="11" t="s">
        <v>280</v>
      </c>
      <c r="F999" s="11" t="s">
        <v>76</v>
      </c>
      <c r="G999" s="11" t="s">
        <v>32188</v>
      </c>
      <c r="H999" s="11" t="s">
        <v>72</v>
      </c>
      <c r="I999" s="11">
        <v>0</v>
      </c>
      <c r="J999" s="11" t="s">
        <v>32168</v>
      </c>
      <c r="K999" s="11" t="s">
        <v>32168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  <c r="Q999" s="11">
        <v>0</v>
      </c>
      <c r="R999" s="11">
        <v>0</v>
      </c>
      <c r="S999" s="11">
        <v>0</v>
      </c>
      <c r="T999" s="11">
        <v>0</v>
      </c>
      <c r="U999" s="11">
        <v>0</v>
      </c>
      <c r="V999" s="11">
        <v>0</v>
      </c>
      <c r="W999" s="11">
        <v>0</v>
      </c>
      <c r="X999" s="11">
        <v>0</v>
      </c>
      <c r="Y999" s="11">
        <v>0</v>
      </c>
      <c r="Z999" s="11">
        <v>0</v>
      </c>
      <c r="AA999" s="12" t="s">
        <v>32952</v>
      </c>
      <c r="AB999" s="17" t="str">
        <f t="shared" si="91"/>
        <v>Programme is not compatible with this tool</v>
      </c>
      <c r="AC999" s="17" t="str">
        <f t="shared" si="92"/>
        <v/>
      </c>
      <c r="AD999" s="17">
        <f t="shared" si="93"/>
        <v>6</v>
      </c>
      <c r="AE999" s="17" t="str">
        <f t="shared" si="94"/>
        <v/>
      </c>
      <c r="AF999" s="17" t="str">
        <f t="shared" si="95"/>
        <v/>
      </c>
      <c r="AG999" s="17" t="str" cm="1">
        <f t="array" ref="AG999">IFERROR(IF(J999="Level",INDEX($M999:$S999,AC999+1),INDEX($M999:$S999,AC999)),"")</f>
        <v/>
      </c>
      <c r="AH999" s="17" cm="1">
        <f t="array" ref="AH999">IFERROR(IF(J999="Level",INDEX($M999:$S999,AD999+1),INDEX($M999:$S999,AD999)),"")</f>
        <v>0</v>
      </c>
      <c r="AI999" s="17" t="str" cm="1">
        <f t="array" ref="AI999">IFERROR(INDEX($M999:$S999,AE999),"")</f>
        <v/>
      </c>
      <c r="AJ999" s="17" t="str" cm="1">
        <f t="array" ref="AJ999">IFERROR(INDEX($M999:$S999,AF999),"")</f>
        <v/>
      </c>
      <c r="AK999" s="17" t="str" cm="1">
        <f t="array" ref="AK999">IFERROR(IF(J999="Level",INDEX($T999:$Z999,AC999+1),INDEX($T999:$Z999,AC999)),"")</f>
        <v/>
      </c>
      <c r="AL999" s="17" cm="1">
        <f t="array" ref="AL999">IFERROR(IF(J999="Level",INDEX($T999:$Z999,AD999+1),INDEX($T999:$Z999,AD999)),"")</f>
        <v>0</v>
      </c>
      <c r="AM999" s="17" t="str" cm="1">
        <f t="array" ref="AM999">IFERROR(INDEX($T999:$Z999,AE999),"")</f>
        <v/>
      </c>
      <c r="AN999" s="17" t="str" cm="1">
        <f t="array" ref="AN999">IFERROR(INDEX($T999:$Z999,AF999),"")</f>
        <v/>
      </c>
    </row>
    <row r="1000" spans="1:40" hidden="1" x14ac:dyDescent="0.2">
      <c r="A1000" s="17" t="str">
        <f t="shared" si="90"/>
        <v>MPhil Modern Languages (Part-Time): PRH4SMLSML04</v>
      </c>
      <c r="B1000" s="11" t="s">
        <v>2941</v>
      </c>
      <c r="C1000" s="11" t="s">
        <v>32964</v>
      </c>
      <c r="D1000" s="11" t="s">
        <v>32523</v>
      </c>
      <c r="E1000" s="11" t="s">
        <v>280</v>
      </c>
      <c r="F1000" s="11" t="s">
        <v>76</v>
      </c>
      <c r="G1000" s="11" t="s">
        <v>32188</v>
      </c>
      <c r="H1000" s="11" t="s">
        <v>72</v>
      </c>
      <c r="I1000" s="11">
        <v>0</v>
      </c>
      <c r="J1000" s="11" t="s">
        <v>32168</v>
      </c>
      <c r="K1000" s="11" t="s">
        <v>32168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  <c r="Q1000" s="11">
        <v>0</v>
      </c>
      <c r="R1000" s="11">
        <v>0</v>
      </c>
      <c r="S1000" s="11">
        <v>0</v>
      </c>
      <c r="T1000" s="11">
        <v>0</v>
      </c>
      <c r="U1000" s="11">
        <v>0</v>
      </c>
      <c r="V1000" s="11">
        <v>0</v>
      </c>
      <c r="W1000" s="11">
        <v>0</v>
      </c>
      <c r="X1000" s="11">
        <v>0</v>
      </c>
      <c r="Y1000" s="11">
        <v>0</v>
      </c>
      <c r="Z1000" s="11">
        <v>0</v>
      </c>
      <c r="AA1000" s="12" t="s">
        <v>32952</v>
      </c>
      <c r="AB1000" s="17" t="str">
        <f t="shared" si="91"/>
        <v>Programme is not compatible with this tool</v>
      </c>
      <c r="AC1000" s="17" t="str">
        <f t="shared" si="92"/>
        <v/>
      </c>
      <c r="AD1000" s="17">
        <f t="shared" si="93"/>
        <v>6</v>
      </c>
      <c r="AE1000" s="17" t="str">
        <f t="shared" si="94"/>
        <v/>
      </c>
      <c r="AF1000" s="17" t="str">
        <f t="shared" si="95"/>
        <v/>
      </c>
      <c r="AG1000" s="17" t="str" cm="1">
        <f t="array" ref="AG1000">IFERROR(IF(J1000="Level",INDEX($M1000:$S1000,AC1000+1),INDEX($M1000:$S1000,AC1000)),"")</f>
        <v/>
      </c>
      <c r="AH1000" s="17" cm="1">
        <f t="array" ref="AH1000">IFERROR(IF(J1000="Level",INDEX($M1000:$S1000,AD1000+1),INDEX($M1000:$S1000,AD1000)),"")</f>
        <v>0</v>
      </c>
      <c r="AI1000" s="17" t="str" cm="1">
        <f t="array" ref="AI1000">IFERROR(INDEX($M1000:$S1000,AE1000),"")</f>
        <v/>
      </c>
      <c r="AJ1000" s="17" t="str" cm="1">
        <f t="array" ref="AJ1000">IFERROR(INDEX($M1000:$S1000,AF1000),"")</f>
        <v/>
      </c>
      <c r="AK1000" s="17" t="str" cm="1">
        <f t="array" ref="AK1000">IFERROR(IF(J1000="Level",INDEX($T1000:$Z1000,AC1000+1),INDEX($T1000:$Z1000,AC1000)),"")</f>
        <v/>
      </c>
      <c r="AL1000" s="17" cm="1">
        <f t="array" ref="AL1000">IFERROR(IF(J1000="Level",INDEX($T1000:$Z1000,AD1000+1),INDEX($T1000:$Z1000,AD1000)),"")</f>
        <v>0</v>
      </c>
      <c r="AM1000" s="17" t="str" cm="1">
        <f t="array" ref="AM1000">IFERROR(INDEX($T1000:$Z1000,AE1000),"")</f>
        <v/>
      </c>
      <c r="AN1000" s="17" t="str" cm="1">
        <f t="array" ref="AN1000">IFERROR(INDEX($T1000:$Z1000,AF1000),"")</f>
        <v/>
      </c>
    </row>
    <row r="1001" spans="1:40" hidden="1" x14ac:dyDescent="0.2">
      <c r="A1001" s="17" t="str">
        <f t="shared" si="90"/>
        <v>MPhil German (Part-Time): PRH4SMLSML06</v>
      </c>
      <c r="B1001" s="11" t="s">
        <v>2943</v>
      </c>
      <c r="C1001" s="11" t="s">
        <v>32964</v>
      </c>
      <c r="D1001" s="11" t="s">
        <v>32580</v>
      </c>
      <c r="E1001" s="11" t="s">
        <v>280</v>
      </c>
      <c r="F1001" s="11" t="s">
        <v>76</v>
      </c>
      <c r="G1001" s="11" t="s">
        <v>32188</v>
      </c>
      <c r="H1001" s="11" t="s">
        <v>72</v>
      </c>
      <c r="I1001" s="11">
        <v>0</v>
      </c>
      <c r="J1001" s="11" t="s">
        <v>32168</v>
      </c>
      <c r="K1001" s="11" t="s">
        <v>32168</v>
      </c>
      <c r="L1001" s="11">
        <v>0</v>
      </c>
      <c r="M1001" s="11">
        <v>0</v>
      </c>
      <c r="N1001" s="11">
        <v>0</v>
      </c>
      <c r="O1001" s="11">
        <v>0</v>
      </c>
      <c r="P1001" s="11">
        <v>0</v>
      </c>
      <c r="Q1001" s="11">
        <v>0</v>
      </c>
      <c r="R1001" s="11">
        <v>0</v>
      </c>
      <c r="S1001" s="11">
        <v>0</v>
      </c>
      <c r="T1001" s="11">
        <v>0</v>
      </c>
      <c r="U1001" s="11">
        <v>0</v>
      </c>
      <c r="V1001" s="11">
        <v>0</v>
      </c>
      <c r="W1001" s="11">
        <v>0</v>
      </c>
      <c r="X1001" s="11">
        <v>0</v>
      </c>
      <c r="Y1001" s="11">
        <v>0</v>
      </c>
      <c r="Z1001" s="11">
        <v>0</v>
      </c>
      <c r="AA1001" s="12" t="s">
        <v>32952</v>
      </c>
      <c r="AB1001" s="17" t="str">
        <f t="shared" si="91"/>
        <v>Programme is not compatible with this tool</v>
      </c>
      <c r="AC1001" s="17" t="str">
        <f t="shared" si="92"/>
        <v/>
      </c>
      <c r="AD1001" s="17">
        <f t="shared" si="93"/>
        <v>6</v>
      </c>
      <c r="AE1001" s="17" t="str">
        <f t="shared" si="94"/>
        <v/>
      </c>
      <c r="AF1001" s="17" t="str">
        <f t="shared" si="95"/>
        <v/>
      </c>
      <c r="AG1001" s="17" t="str" cm="1">
        <f t="array" ref="AG1001">IFERROR(IF(J1001="Level",INDEX($M1001:$S1001,AC1001+1),INDEX($M1001:$S1001,AC1001)),"")</f>
        <v/>
      </c>
      <c r="AH1001" s="17" cm="1">
        <f t="array" ref="AH1001">IFERROR(IF(J1001="Level",INDEX($M1001:$S1001,AD1001+1),INDEX($M1001:$S1001,AD1001)),"")</f>
        <v>0</v>
      </c>
      <c r="AI1001" s="17" t="str" cm="1">
        <f t="array" ref="AI1001">IFERROR(INDEX($M1001:$S1001,AE1001),"")</f>
        <v/>
      </c>
      <c r="AJ1001" s="17" t="str" cm="1">
        <f t="array" ref="AJ1001">IFERROR(INDEX($M1001:$S1001,AF1001),"")</f>
        <v/>
      </c>
      <c r="AK1001" s="17" t="str" cm="1">
        <f t="array" ref="AK1001">IFERROR(IF(J1001="Level",INDEX($T1001:$Z1001,AC1001+1),INDEX($T1001:$Z1001,AC1001)),"")</f>
        <v/>
      </c>
      <c r="AL1001" s="17" cm="1">
        <f t="array" ref="AL1001">IFERROR(IF(J1001="Level",INDEX($T1001:$Z1001,AD1001+1),INDEX($T1001:$Z1001,AD1001)),"")</f>
        <v>0</v>
      </c>
      <c r="AM1001" s="17" t="str" cm="1">
        <f t="array" ref="AM1001">IFERROR(INDEX($T1001:$Z1001,AE1001),"")</f>
        <v/>
      </c>
      <c r="AN1001" s="17" t="str" cm="1">
        <f t="array" ref="AN1001">IFERROR(INDEX($T1001:$Z1001,AF1001),"")</f>
        <v/>
      </c>
    </row>
    <row r="1002" spans="1:40" hidden="1" x14ac:dyDescent="0.2">
      <c r="A1002" s="17" t="str">
        <f t="shared" si="90"/>
        <v>MPhil Lusophone Studies (Part-Time): PRH4SMLSML07</v>
      </c>
      <c r="B1002" s="11" t="s">
        <v>2944</v>
      </c>
      <c r="C1002" s="11" t="s">
        <v>32964</v>
      </c>
      <c r="D1002" s="11" t="s">
        <v>32551</v>
      </c>
      <c r="E1002" s="11" t="s">
        <v>280</v>
      </c>
      <c r="F1002" s="11" t="s">
        <v>76</v>
      </c>
      <c r="G1002" s="11" t="s">
        <v>32188</v>
      </c>
      <c r="H1002" s="11" t="s">
        <v>72</v>
      </c>
      <c r="I1002" s="11">
        <v>0</v>
      </c>
      <c r="J1002" s="11" t="s">
        <v>32168</v>
      </c>
      <c r="K1002" s="11" t="s">
        <v>32168</v>
      </c>
      <c r="L1002" s="11">
        <v>0</v>
      </c>
      <c r="M1002" s="11">
        <v>0</v>
      </c>
      <c r="N1002" s="11">
        <v>0</v>
      </c>
      <c r="O1002" s="11">
        <v>0</v>
      </c>
      <c r="P1002" s="11">
        <v>0</v>
      </c>
      <c r="Q1002" s="11">
        <v>0</v>
      </c>
      <c r="R1002" s="11">
        <v>0</v>
      </c>
      <c r="S1002" s="11">
        <v>0</v>
      </c>
      <c r="T1002" s="11">
        <v>0</v>
      </c>
      <c r="U1002" s="11">
        <v>0</v>
      </c>
      <c r="V1002" s="11">
        <v>0</v>
      </c>
      <c r="W1002" s="11">
        <v>0</v>
      </c>
      <c r="X1002" s="11">
        <v>0</v>
      </c>
      <c r="Y1002" s="11">
        <v>0</v>
      </c>
      <c r="Z1002" s="11">
        <v>0</v>
      </c>
      <c r="AA1002" s="12" t="s">
        <v>32952</v>
      </c>
      <c r="AB1002" s="17" t="str">
        <f t="shared" si="91"/>
        <v>Programme is not compatible with this tool</v>
      </c>
      <c r="AC1002" s="17" t="str">
        <f t="shared" si="92"/>
        <v/>
      </c>
      <c r="AD1002" s="17">
        <f t="shared" si="93"/>
        <v>6</v>
      </c>
      <c r="AE1002" s="17" t="str">
        <f t="shared" si="94"/>
        <v/>
      </c>
      <c r="AF1002" s="17" t="str">
        <f t="shared" si="95"/>
        <v/>
      </c>
      <c r="AG1002" s="17" t="str" cm="1">
        <f t="array" ref="AG1002">IFERROR(IF(J1002="Level",INDEX($M1002:$S1002,AC1002+1),INDEX($M1002:$S1002,AC1002)),"")</f>
        <v/>
      </c>
      <c r="AH1002" s="17" cm="1">
        <f t="array" ref="AH1002">IFERROR(IF(J1002="Level",INDEX($M1002:$S1002,AD1002+1),INDEX($M1002:$S1002,AD1002)),"")</f>
        <v>0</v>
      </c>
      <c r="AI1002" s="17" t="str" cm="1">
        <f t="array" ref="AI1002">IFERROR(INDEX($M1002:$S1002,AE1002),"")</f>
        <v/>
      </c>
      <c r="AJ1002" s="17" t="str" cm="1">
        <f t="array" ref="AJ1002">IFERROR(INDEX($M1002:$S1002,AF1002),"")</f>
        <v/>
      </c>
      <c r="AK1002" s="17" t="str" cm="1">
        <f t="array" ref="AK1002">IFERROR(IF(J1002="Level",INDEX($T1002:$Z1002,AC1002+1),INDEX($T1002:$Z1002,AC1002)),"")</f>
        <v/>
      </c>
      <c r="AL1002" s="17" cm="1">
        <f t="array" ref="AL1002">IFERROR(IF(J1002="Level",INDEX($T1002:$Z1002,AD1002+1),INDEX($T1002:$Z1002,AD1002)),"")</f>
        <v>0</v>
      </c>
      <c r="AM1002" s="17" t="str" cm="1">
        <f t="array" ref="AM1002">IFERROR(INDEX($T1002:$Z1002,AE1002),"")</f>
        <v/>
      </c>
      <c r="AN1002" s="17" t="str" cm="1">
        <f t="array" ref="AN1002">IFERROR(INDEX($T1002:$Z1002,AF1002),"")</f>
        <v/>
      </c>
    </row>
    <row r="1003" spans="1:40" hidden="1" x14ac:dyDescent="0.2">
      <c r="A1003" s="17" t="str">
        <f t="shared" si="90"/>
        <v>MPhil Chinese Studies (Part-Time): PRH4SMLSML08</v>
      </c>
      <c r="B1003" s="11" t="s">
        <v>2945</v>
      </c>
      <c r="C1003" s="11" t="s">
        <v>32964</v>
      </c>
      <c r="D1003" s="11" t="s">
        <v>32637</v>
      </c>
      <c r="E1003" s="11" t="s">
        <v>280</v>
      </c>
      <c r="F1003" s="11" t="s">
        <v>76</v>
      </c>
      <c r="G1003" s="11" t="s">
        <v>32188</v>
      </c>
      <c r="H1003" s="11" t="s">
        <v>72</v>
      </c>
      <c r="I1003" s="11">
        <v>0</v>
      </c>
      <c r="J1003" s="11" t="s">
        <v>32168</v>
      </c>
      <c r="K1003" s="11" t="s">
        <v>32168</v>
      </c>
      <c r="L1003" s="11">
        <v>0</v>
      </c>
      <c r="M1003" s="11">
        <v>0</v>
      </c>
      <c r="N1003" s="11">
        <v>0</v>
      </c>
      <c r="O1003" s="11">
        <v>0</v>
      </c>
      <c r="P1003" s="11">
        <v>0</v>
      </c>
      <c r="Q1003" s="11">
        <v>0</v>
      </c>
      <c r="R1003" s="11">
        <v>0</v>
      </c>
      <c r="S1003" s="11">
        <v>0</v>
      </c>
      <c r="T1003" s="11">
        <v>0</v>
      </c>
      <c r="U1003" s="11">
        <v>0</v>
      </c>
      <c r="V1003" s="11">
        <v>0</v>
      </c>
      <c r="W1003" s="11">
        <v>0</v>
      </c>
      <c r="X1003" s="11">
        <v>0</v>
      </c>
      <c r="Y1003" s="11">
        <v>0</v>
      </c>
      <c r="Z1003" s="11">
        <v>0</v>
      </c>
      <c r="AA1003" s="12" t="s">
        <v>32952</v>
      </c>
      <c r="AB1003" s="17" t="str">
        <f t="shared" si="91"/>
        <v>Programme is not compatible with this tool</v>
      </c>
      <c r="AC1003" s="17" t="str">
        <f t="shared" si="92"/>
        <v/>
      </c>
      <c r="AD1003" s="17">
        <f t="shared" si="93"/>
        <v>6</v>
      </c>
      <c r="AE1003" s="17" t="str">
        <f t="shared" si="94"/>
        <v/>
      </c>
      <c r="AF1003" s="17" t="str">
        <f t="shared" si="95"/>
        <v/>
      </c>
      <c r="AG1003" s="17" t="str" cm="1">
        <f t="array" ref="AG1003">IFERROR(IF(J1003="Level",INDEX($M1003:$S1003,AC1003+1),INDEX($M1003:$S1003,AC1003)),"")</f>
        <v/>
      </c>
      <c r="AH1003" s="17" cm="1">
        <f t="array" ref="AH1003">IFERROR(IF(J1003="Level",INDEX($M1003:$S1003,AD1003+1),INDEX($M1003:$S1003,AD1003)),"")</f>
        <v>0</v>
      </c>
      <c r="AI1003" s="17" t="str" cm="1">
        <f t="array" ref="AI1003">IFERROR(INDEX($M1003:$S1003,AE1003),"")</f>
        <v/>
      </c>
      <c r="AJ1003" s="17" t="str" cm="1">
        <f t="array" ref="AJ1003">IFERROR(INDEX($M1003:$S1003,AF1003),"")</f>
        <v/>
      </c>
      <c r="AK1003" s="17" t="str" cm="1">
        <f t="array" ref="AK1003">IFERROR(IF(J1003="Level",INDEX($T1003:$Z1003,AC1003+1),INDEX($T1003:$Z1003,AC1003)),"")</f>
        <v/>
      </c>
      <c r="AL1003" s="17" cm="1">
        <f t="array" ref="AL1003">IFERROR(IF(J1003="Level",INDEX($T1003:$Z1003,AD1003+1),INDEX($T1003:$Z1003,AD1003)),"")</f>
        <v>0</v>
      </c>
      <c r="AM1003" s="17" t="str" cm="1">
        <f t="array" ref="AM1003">IFERROR(INDEX($T1003:$Z1003,AE1003),"")</f>
        <v/>
      </c>
      <c r="AN1003" s="17" t="str" cm="1">
        <f t="array" ref="AN1003">IFERROR(INDEX($T1003:$Z1003,AF1003),"")</f>
        <v/>
      </c>
    </row>
    <row r="1004" spans="1:40" hidden="1" x14ac:dyDescent="0.2">
      <c r="A1004" s="17" t="str">
        <f t="shared" si="90"/>
        <v>MPhil Translation Studies (Part-Time): PRH4SMLSML09</v>
      </c>
      <c r="B1004" s="11" t="s">
        <v>2946</v>
      </c>
      <c r="C1004" s="11" t="s">
        <v>32964</v>
      </c>
      <c r="D1004" s="11" t="s">
        <v>32462</v>
      </c>
      <c r="E1004" s="11" t="s">
        <v>280</v>
      </c>
      <c r="F1004" s="11" t="s">
        <v>76</v>
      </c>
      <c r="G1004" s="11" t="s">
        <v>32188</v>
      </c>
      <c r="H1004" s="11" t="s">
        <v>72</v>
      </c>
      <c r="I1004" s="11">
        <v>0</v>
      </c>
      <c r="J1004" s="11" t="s">
        <v>32168</v>
      </c>
      <c r="K1004" s="11" t="s">
        <v>32168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  <c r="Q1004" s="11">
        <v>0</v>
      </c>
      <c r="R1004" s="11">
        <v>0</v>
      </c>
      <c r="S1004" s="11">
        <v>0</v>
      </c>
      <c r="T1004" s="11">
        <v>0</v>
      </c>
      <c r="U1004" s="11">
        <v>0</v>
      </c>
      <c r="V1004" s="11">
        <v>0</v>
      </c>
      <c r="W1004" s="11">
        <v>0</v>
      </c>
      <c r="X1004" s="11">
        <v>0</v>
      </c>
      <c r="Y1004" s="11">
        <v>0</v>
      </c>
      <c r="Z1004" s="11">
        <v>0</v>
      </c>
      <c r="AA1004" s="12" t="s">
        <v>32952</v>
      </c>
      <c r="AB1004" s="17" t="str">
        <f t="shared" si="91"/>
        <v>Programme is not compatible with this tool</v>
      </c>
      <c r="AC1004" s="17" t="str">
        <f t="shared" si="92"/>
        <v/>
      </c>
      <c r="AD1004" s="17">
        <f t="shared" si="93"/>
        <v>6</v>
      </c>
      <c r="AE1004" s="17" t="str">
        <f t="shared" si="94"/>
        <v/>
      </c>
      <c r="AF1004" s="17" t="str">
        <f t="shared" si="95"/>
        <v/>
      </c>
      <c r="AG1004" s="17" t="str" cm="1">
        <f t="array" ref="AG1004">IFERROR(IF(J1004="Level",INDEX($M1004:$S1004,AC1004+1),INDEX($M1004:$S1004,AC1004)),"")</f>
        <v/>
      </c>
      <c r="AH1004" s="17" cm="1">
        <f t="array" ref="AH1004">IFERROR(IF(J1004="Level",INDEX($M1004:$S1004,AD1004+1),INDEX($M1004:$S1004,AD1004)),"")</f>
        <v>0</v>
      </c>
      <c r="AI1004" s="17" t="str" cm="1">
        <f t="array" ref="AI1004">IFERROR(INDEX($M1004:$S1004,AE1004),"")</f>
        <v/>
      </c>
      <c r="AJ1004" s="17" t="str" cm="1">
        <f t="array" ref="AJ1004">IFERROR(INDEX($M1004:$S1004,AF1004),"")</f>
        <v/>
      </c>
      <c r="AK1004" s="17" t="str" cm="1">
        <f t="array" ref="AK1004">IFERROR(IF(J1004="Level",INDEX($T1004:$Z1004,AC1004+1),INDEX($T1004:$Z1004,AC1004)),"")</f>
        <v/>
      </c>
      <c r="AL1004" s="17" cm="1">
        <f t="array" ref="AL1004">IFERROR(IF(J1004="Level",INDEX($T1004:$Z1004,AD1004+1),INDEX($T1004:$Z1004,AD1004)),"")</f>
        <v>0</v>
      </c>
      <c r="AM1004" s="17" t="str" cm="1">
        <f t="array" ref="AM1004">IFERROR(INDEX($T1004:$Z1004,AE1004),"")</f>
        <v/>
      </c>
      <c r="AN1004" s="17" t="str" cm="1">
        <f t="array" ref="AN1004">IFERROR(INDEX($T1004:$Z1004,AF1004),"")</f>
        <v/>
      </c>
    </row>
    <row r="1005" spans="1:40" hidden="1" x14ac:dyDescent="0.2">
      <c r="A1005" s="17" t="str">
        <f t="shared" si="90"/>
        <v>MPhil Hispanic Studies (Part-Time): PRH4SMLSML10</v>
      </c>
      <c r="B1005" s="11" t="s">
        <v>2947</v>
      </c>
      <c r="C1005" s="11" t="s">
        <v>32964</v>
      </c>
      <c r="D1005" s="11" t="s">
        <v>32575</v>
      </c>
      <c r="E1005" s="11" t="s">
        <v>280</v>
      </c>
      <c r="F1005" s="11" t="s">
        <v>76</v>
      </c>
      <c r="G1005" s="11" t="s">
        <v>32188</v>
      </c>
      <c r="H1005" s="11" t="s">
        <v>72</v>
      </c>
      <c r="I1005" s="11">
        <v>0</v>
      </c>
      <c r="J1005" s="11" t="s">
        <v>32168</v>
      </c>
      <c r="K1005" s="11" t="s">
        <v>32168</v>
      </c>
      <c r="L1005" s="11">
        <v>0</v>
      </c>
      <c r="M1005" s="11">
        <v>0</v>
      </c>
      <c r="N1005" s="11">
        <v>0</v>
      </c>
      <c r="O1005" s="11">
        <v>0</v>
      </c>
      <c r="P1005" s="11">
        <v>0</v>
      </c>
      <c r="Q1005" s="11">
        <v>0</v>
      </c>
      <c r="R1005" s="11">
        <v>0</v>
      </c>
      <c r="S1005" s="11">
        <v>0</v>
      </c>
      <c r="T1005" s="11">
        <v>0</v>
      </c>
      <c r="U1005" s="11">
        <v>0</v>
      </c>
      <c r="V1005" s="11">
        <v>0</v>
      </c>
      <c r="W1005" s="11">
        <v>0</v>
      </c>
      <c r="X1005" s="11">
        <v>0</v>
      </c>
      <c r="Y1005" s="11">
        <v>0</v>
      </c>
      <c r="Z1005" s="11">
        <v>0</v>
      </c>
      <c r="AA1005" s="12" t="s">
        <v>32952</v>
      </c>
      <c r="AB1005" s="17" t="str">
        <f t="shared" si="91"/>
        <v>Programme is not compatible with this tool</v>
      </c>
      <c r="AC1005" s="17" t="str">
        <f t="shared" si="92"/>
        <v/>
      </c>
      <c r="AD1005" s="17">
        <f t="shared" si="93"/>
        <v>6</v>
      </c>
      <c r="AE1005" s="17" t="str">
        <f t="shared" si="94"/>
        <v/>
      </c>
      <c r="AF1005" s="17" t="str">
        <f t="shared" si="95"/>
        <v/>
      </c>
      <c r="AG1005" s="17" t="str" cm="1">
        <f t="array" ref="AG1005">IFERROR(IF(J1005="Level",INDEX($M1005:$S1005,AC1005+1),INDEX($M1005:$S1005,AC1005)),"")</f>
        <v/>
      </c>
      <c r="AH1005" s="17" cm="1">
        <f t="array" ref="AH1005">IFERROR(IF(J1005="Level",INDEX($M1005:$S1005,AD1005+1),INDEX($M1005:$S1005,AD1005)),"")</f>
        <v>0</v>
      </c>
      <c r="AI1005" s="17" t="str" cm="1">
        <f t="array" ref="AI1005">IFERROR(INDEX($M1005:$S1005,AE1005),"")</f>
        <v/>
      </c>
      <c r="AJ1005" s="17" t="str" cm="1">
        <f t="array" ref="AJ1005">IFERROR(INDEX($M1005:$S1005,AF1005),"")</f>
        <v/>
      </c>
      <c r="AK1005" s="17" t="str" cm="1">
        <f t="array" ref="AK1005">IFERROR(IF(J1005="Level",INDEX($T1005:$Z1005,AC1005+1),INDEX($T1005:$Z1005,AC1005)),"")</f>
        <v/>
      </c>
      <c r="AL1005" s="17" cm="1">
        <f t="array" ref="AL1005">IFERROR(IF(J1005="Level",INDEX($T1005:$Z1005,AD1005+1),INDEX($T1005:$Z1005,AD1005)),"")</f>
        <v>0</v>
      </c>
      <c r="AM1005" s="17" t="str" cm="1">
        <f t="array" ref="AM1005">IFERROR(INDEX($T1005:$Z1005,AE1005),"")</f>
        <v/>
      </c>
      <c r="AN1005" s="17" t="str" cm="1">
        <f t="array" ref="AN1005">IFERROR(INDEX($T1005:$Z1005,AF1005),"")</f>
        <v/>
      </c>
    </row>
    <row r="1006" spans="1:40" hidden="1" x14ac:dyDescent="0.2">
      <c r="A1006" s="17" t="str">
        <f t="shared" si="90"/>
        <v>MAbyRes World and Comparative Literature (Part-Time): PRM4SMLEGL01</v>
      </c>
      <c r="B1006" s="11" t="s">
        <v>2439</v>
      </c>
      <c r="C1006" s="11" t="s">
        <v>32964</v>
      </c>
      <c r="D1006" s="11" t="s">
        <v>2440</v>
      </c>
      <c r="E1006" s="11" t="s">
        <v>280</v>
      </c>
      <c r="F1006" s="11" t="s">
        <v>76</v>
      </c>
      <c r="G1006" s="11" t="s">
        <v>32188</v>
      </c>
      <c r="H1006" s="11" t="s">
        <v>72</v>
      </c>
      <c r="I1006" s="11">
        <v>0</v>
      </c>
      <c r="J1006" s="11" t="s">
        <v>32168</v>
      </c>
      <c r="K1006" s="11" t="s">
        <v>32168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  <c r="Q1006" s="11">
        <v>0</v>
      </c>
      <c r="R1006" s="11">
        <v>0</v>
      </c>
      <c r="S1006" s="11">
        <v>0</v>
      </c>
      <c r="T1006" s="11">
        <v>0</v>
      </c>
      <c r="U1006" s="11">
        <v>0</v>
      </c>
      <c r="V1006" s="11">
        <v>0</v>
      </c>
      <c r="W1006" s="11">
        <v>0</v>
      </c>
      <c r="X1006" s="11">
        <v>0</v>
      </c>
      <c r="Y1006" s="11">
        <v>0</v>
      </c>
      <c r="Z1006" s="11">
        <v>0</v>
      </c>
      <c r="AA1006" s="12" t="s">
        <v>32952</v>
      </c>
      <c r="AB1006" s="17" t="str">
        <f t="shared" si="91"/>
        <v>Programme is not compatible with this tool</v>
      </c>
      <c r="AC1006" s="17" t="str">
        <f t="shared" si="92"/>
        <v/>
      </c>
      <c r="AD1006" s="17">
        <f t="shared" si="93"/>
        <v>6</v>
      </c>
      <c r="AE1006" s="17" t="str">
        <f t="shared" si="94"/>
        <v/>
      </c>
      <c r="AF1006" s="17" t="str">
        <f t="shared" si="95"/>
        <v/>
      </c>
      <c r="AG1006" s="17" t="str" cm="1">
        <f t="array" ref="AG1006">IFERROR(IF(J1006="Level",INDEX($M1006:$S1006,AC1006+1),INDEX($M1006:$S1006,AC1006)),"")</f>
        <v/>
      </c>
      <c r="AH1006" s="17" cm="1">
        <f t="array" ref="AH1006">IFERROR(IF(J1006="Level",INDEX($M1006:$S1006,AD1006+1),INDEX($M1006:$S1006,AD1006)),"")</f>
        <v>0</v>
      </c>
      <c r="AI1006" s="17" t="str" cm="1">
        <f t="array" ref="AI1006">IFERROR(INDEX($M1006:$S1006,AE1006),"")</f>
        <v/>
      </c>
      <c r="AJ1006" s="17" t="str" cm="1">
        <f t="array" ref="AJ1006">IFERROR(INDEX($M1006:$S1006,AF1006),"")</f>
        <v/>
      </c>
      <c r="AK1006" s="17" t="str" cm="1">
        <f t="array" ref="AK1006">IFERROR(IF(J1006="Level",INDEX($T1006:$Z1006,AC1006+1),INDEX($T1006:$Z1006,AC1006)),"")</f>
        <v/>
      </c>
      <c r="AL1006" s="17" cm="1">
        <f t="array" ref="AL1006">IFERROR(IF(J1006="Level",INDEX($T1006:$Z1006,AD1006+1),INDEX($T1006:$Z1006,AD1006)),"")</f>
        <v>0</v>
      </c>
      <c r="AM1006" s="17" t="str" cm="1">
        <f t="array" ref="AM1006">IFERROR(INDEX($T1006:$Z1006,AE1006),"")</f>
        <v/>
      </c>
      <c r="AN1006" s="17" t="str" cm="1">
        <f t="array" ref="AN1006">IFERROR(INDEX($T1006:$Z1006,AF1006),"")</f>
        <v/>
      </c>
    </row>
    <row r="1007" spans="1:40" hidden="1" x14ac:dyDescent="0.2">
      <c r="A1007" s="17" t="str">
        <f t="shared" si="90"/>
        <v>MAbyRes Modern Languages (Part-time): PRM4SMLSML01</v>
      </c>
      <c r="B1007" s="11" t="s">
        <v>2443</v>
      </c>
      <c r="C1007" s="11" t="s">
        <v>32964</v>
      </c>
      <c r="D1007" s="11" t="s">
        <v>2444</v>
      </c>
      <c r="E1007" s="11" t="s">
        <v>280</v>
      </c>
      <c r="F1007" s="11" t="s">
        <v>76</v>
      </c>
      <c r="G1007" s="11" t="s">
        <v>32188</v>
      </c>
      <c r="H1007" s="11" t="s">
        <v>72</v>
      </c>
      <c r="I1007" s="11">
        <v>0</v>
      </c>
      <c r="J1007" s="11" t="s">
        <v>32168</v>
      </c>
      <c r="K1007" s="11" t="s">
        <v>32168</v>
      </c>
      <c r="L1007" s="11">
        <v>0</v>
      </c>
      <c r="M1007" s="11">
        <v>0</v>
      </c>
      <c r="N1007" s="11">
        <v>0</v>
      </c>
      <c r="O1007" s="11">
        <v>0</v>
      </c>
      <c r="P1007" s="11">
        <v>0</v>
      </c>
      <c r="Q1007" s="11">
        <v>0</v>
      </c>
      <c r="R1007" s="11">
        <v>0</v>
      </c>
      <c r="S1007" s="11">
        <v>0</v>
      </c>
      <c r="T1007" s="11">
        <v>0</v>
      </c>
      <c r="U1007" s="11">
        <v>0</v>
      </c>
      <c r="V1007" s="11">
        <v>0</v>
      </c>
      <c r="W1007" s="11">
        <v>0</v>
      </c>
      <c r="X1007" s="11">
        <v>0</v>
      </c>
      <c r="Y1007" s="11">
        <v>0</v>
      </c>
      <c r="Z1007" s="11">
        <v>0</v>
      </c>
      <c r="AA1007" s="12" t="s">
        <v>32952</v>
      </c>
      <c r="AB1007" s="17" t="str">
        <f t="shared" si="91"/>
        <v>Programme is not compatible with this tool</v>
      </c>
      <c r="AC1007" s="17" t="str">
        <f t="shared" si="92"/>
        <v/>
      </c>
      <c r="AD1007" s="17">
        <f t="shared" si="93"/>
        <v>6</v>
      </c>
      <c r="AE1007" s="17" t="str">
        <f t="shared" si="94"/>
        <v/>
      </c>
      <c r="AF1007" s="17" t="str">
        <f t="shared" si="95"/>
        <v/>
      </c>
      <c r="AG1007" s="17" t="str" cm="1">
        <f t="array" ref="AG1007">IFERROR(IF(J1007="Level",INDEX($M1007:$S1007,AC1007+1),INDEX($M1007:$S1007,AC1007)),"")</f>
        <v/>
      </c>
      <c r="AH1007" s="17" cm="1">
        <f t="array" ref="AH1007">IFERROR(IF(J1007="Level",INDEX($M1007:$S1007,AD1007+1),INDEX($M1007:$S1007,AD1007)),"")</f>
        <v>0</v>
      </c>
      <c r="AI1007" s="17" t="str" cm="1">
        <f t="array" ref="AI1007">IFERROR(INDEX($M1007:$S1007,AE1007),"")</f>
        <v/>
      </c>
      <c r="AJ1007" s="17" t="str" cm="1">
        <f t="array" ref="AJ1007">IFERROR(INDEX($M1007:$S1007,AF1007),"")</f>
        <v/>
      </c>
      <c r="AK1007" s="17" t="str" cm="1">
        <f t="array" ref="AK1007">IFERROR(IF(J1007="Level",INDEX($T1007:$Z1007,AC1007+1),INDEX($T1007:$Z1007,AC1007)),"")</f>
        <v/>
      </c>
      <c r="AL1007" s="17" cm="1">
        <f t="array" ref="AL1007">IFERROR(IF(J1007="Level",INDEX($T1007:$Z1007,AD1007+1),INDEX($T1007:$Z1007,AD1007)),"")</f>
        <v>0</v>
      </c>
      <c r="AM1007" s="17" t="str" cm="1">
        <f t="array" ref="AM1007">IFERROR(INDEX($T1007:$Z1007,AE1007),"")</f>
        <v/>
      </c>
      <c r="AN1007" s="17" t="str" cm="1">
        <f t="array" ref="AN1007">IFERROR(INDEX($T1007:$Z1007,AF1007),"")</f>
        <v/>
      </c>
    </row>
    <row r="1008" spans="1:40" hidden="1" x14ac:dyDescent="0.2">
      <c r="A1008" s="17" t="str">
        <f t="shared" si="90"/>
        <v>PhD World and Comparative Literature (Part-Time): PRP6SMLEGL01</v>
      </c>
      <c r="B1008" s="11" t="s">
        <v>3827</v>
      </c>
      <c r="C1008" s="11" t="s">
        <v>32964</v>
      </c>
      <c r="D1008" s="11" t="s">
        <v>3828</v>
      </c>
      <c r="E1008" s="11" t="s">
        <v>280</v>
      </c>
      <c r="F1008" s="11" t="s">
        <v>76</v>
      </c>
      <c r="G1008" s="11" t="s">
        <v>32188</v>
      </c>
      <c r="H1008" s="11" t="s">
        <v>72</v>
      </c>
      <c r="I1008" s="11">
        <v>0</v>
      </c>
      <c r="J1008" s="11" t="s">
        <v>32168</v>
      </c>
      <c r="K1008" s="11" t="s">
        <v>32168</v>
      </c>
      <c r="L1008" s="11">
        <v>0</v>
      </c>
      <c r="M1008" s="11">
        <v>0</v>
      </c>
      <c r="N1008" s="11">
        <v>0</v>
      </c>
      <c r="O1008" s="11">
        <v>0</v>
      </c>
      <c r="P1008" s="11">
        <v>0</v>
      </c>
      <c r="Q1008" s="11">
        <v>0</v>
      </c>
      <c r="R1008" s="11">
        <v>0</v>
      </c>
      <c r="S1008" s="11">
        <v>0</v>
      </c>
      <c r="T1008" s="11">
        <v>0</v>
      </c>
      <c r="U1008" s="11">
        <v>0</v>
      </c>
      <c r="V1008" s="11">
        <v>0</v>
      </c>
      <c r="W1008" s="11">
        <v>0</v>
      </c>
      <c r="X1008" s="11">
        <v>0</v>
      </c>
      <c r="Y1008" s="11">
        <v>0</v>
      </c>
      <c r="Z1008" s="11">
        <v>0</v>
      </c>
      <c r="AA1008" s="12" t="s">
        <v>32952</v>
      </c>
      <c r="AB1008" s="17" t="str">
        <f t="shared" si="91"/>
        <v>Programme is not compatible with this tool</v>
      </c>
      <c r="AC1008" s="17" t="str">
        <f t="shared" si="92"/>
        <v/>
      </c>
      <c r="AD1008" s="17">
        <f t="shared" si="93"/>
        <v>6</v>
      </c>
      <c r="AE1008" s="17" t="str">
        <f t="shared" si="94"/>
        <v/>
      </c>
      <c r="AF1008" s="17" t="str">
        <f t="shared" si="95"/>
        <v/>
      </c>
      <c r="AG1008" s="17" t="str" cm="1">
        <f t="array" ref="AG1008">IFERROR(IF(J1008="Level",INDEX($M1008:$S1008,AC1008+1),INDEX($M1008:$S1008,AC1008)),"")</f>
        <v/>
      </c>
      <c r="AH1008" s="17" cm="1">
        <f t="array" ref="AH1008">IFERROR(IF(J1008="Level",INDEX($M1008:$S1008,AD1008+1),INDEX($M1008:$S1008,AD1008)),"")</f>
        <v>0</v>
      </c>
      <c r="AI1008" s="17" t="str" cm="1">
        <f t="array" ref="AI1008">IFERROR(INDEX($M1008:$S1008,AE1008),"")</f>
        <v/>
      </c>
      <c r="AJ1008" s="17" t="str" cm="1">
        <f t="array" ref="AJ1008">IFERROR(INDEX($M1008:$S1008,AF1008),"")</f>
        <v/>
      </c>
      <c r="AK1008" s="17" t="str" cm="1">
        <f t="array" ref="AK1008">IFERROR(IF(J1008="Level",INDEX($T1008:$Z1008,AC1008+1),INDEX($T1008:$Z1008,AC1008)),"")</f>
        <v/>
      </c>
      <c r="AL1008" s="17" cm="1">
        <f t="array" ref="AL1008">IFERROR(IF(J1008="Level",INDEX($T1008:$Z1008,AD1008+1),INDEX($T1008:$Z1008,AD1008)),"")</f>
        <v>0</v>
      </c>
      <c r="AM1008" s="17" t="str" cm="1">
        <f t="array" ref="AM1008">IFERROR(INDEX($T1008:$Z1008,AE1008),"")</f>
        <v/>
      </c>
      <c r="AN1008" s="17" t="str" cm="1">
        <f t="array" ref="AN1008">IFERROR(INDEX($T1008:$Z1008,AF1008),"")</f>
        <v/>
      </c>
    </row>
    <row r="1009" spans="1:40" hidden="1" x14ac:dyDescent="0.2">
      <c r="A1009" s="17" t="str">
        <f t="shared" si="90"/>
        <v>PhD Latin American Studies (Part-Time): PRP6SMLSML03</v>
      </c>
      <c r="B1009" s="11" t="s">
        <v>3835</v>
      </c>
      <c r="C1009" s="11" t="s">
        <v>32964</v>
      </c>
      <c r="D1009" s="11" t="s">
        <v>3836</v>
      </c>
      <c r="E1009" s="11" t="s">
        <v>280</v>
      </c>
      <c r="F1009" s="11" t="s">
        <v>76</v>
      </c>
      <c r="G1009" s="11" t="s">
        <v>32188</v>
      </c>
      <c r="H1009" s="11" t="s">
        <v>72</v>
      </c>
      <c r="I1009" s="11">
        <v>0</v>
      </c>
      <c r="J1009" s="11" t="s">
        <v>32168</v>
      </c>
      <c r="K1009" s="11" t="s">
        <v>32168</v>
      </c>
      <c r="L1009" s="11">
        <v>0</v>
      </c>
      <c r="M1009" s="11">
        <v>0</v>
      </c>
      <c r="N1009" s="11">
        <v>0</v>
      </c>
      <c r="O1009" s="11">
        <v>0</v>
      </c>
      <c r="P1009" s="11">
        <v>0</v>
      </c>
      <c r="Q1009" s="11">
        <v>0</v>
      </c>
      <c r="R1009" s="11">
        <v>0</v>
      </c>
      <c r="S1009" s="11">
        <v>0</v>
      </c>
      <c r="T1009" s="11">
        <v>0</v>
      </c>
      <c r="U1009" s="11">
        <v>0</v>
      </c>
      <c r="V1009" s="11">
        <v>0</v>
      </c>
      <c r="W1009" s="11">
        <v>0</v>
      </c>
      <c r="X1009" s="11">
        <v>0</v>
      </c>
      <c r="Y1009" s="11">
        <v>0</v>
      </c>
      <c r="Z1009" s="11">
        <v>0</v>
      </c>
      <c r="AA1009" s="12" t="s">
        <v>32952</v>
      </c>
      <c r="AB1009" s="17" t="str">
        <f t="shared" si="91"/>
        <v>Programme is not compatible with this tool</v>
      </c>
      <c r="AC1009" s="17" t="str">
        <f t="shared" si="92"/>
        <v/>
      </c>
      <c r="AD1009" s="17">
        <f t="shared" si="93"/>
        <v>6</v>
      </c>
      <c r="AE1009" s="17" t="str">
        <f t="shared" si="94"/>
        <v/>
      </c>
      <c r="AF1009" s="17" t="str">
        <f t="shared" si="95"/>
        <v/>
      </c>
      <c r="AG1009" s="17" t="str" cm="1">
        <f t="array" ref="AG1009">IFERROR(IF(J1009="Level",INDEX($M1009:$S1009,AC1009+1),INDEX($M1009:$S1009,AC1009)),"")</f>
        <v/>
      </c>
      <c r="AH1009" s="17" cm="1">
        <f t="array" ref="AH1009">IFERROR(IF(J1009="Level",INDEX($M1009:$S1009,AD1009+1),INDEX($M1009:$S1009,AD1009)),"")</f>
        <v>0</v>
      </c>
      <c r="AI1009" s="17" t="str" cm="1">
        <f t="array" ref="AI1009">IFERROR(INDEX($M1009:$S1009,AE1009),"")</f>
        <v/>
      </c>
      <c r="AJ1009" s="17" t="str" cm="1">
        <f t="array" ref="AJ1009">IFERROR(INDEX($M1009:$S1009,AF1009),"")</f>
        <v/>
      </c>
      <c r="AK1009" s="17" t="str" cm="1">
        <f t="array" ref="AK1009">IFERROR(IF(J1009="Level",INDEX($T1009:$Z1009,AC1009+1),INDEX($T1009:$Z1009,AC1009)),"")</f>
        <v/>
      </c>
      <c r="AL1009" s="17" cm="1">
        <f t="array" ref="AL1009">IFERROR(IF(J1009="Level",INDEX($T1009:$Z1009,AD1009+1),INDEX($T1009:$Z1009,AD1009)),"")</f>
        <v>0</v>
      </c>
      <c r="AM1009" s="17" t="str" cm="1">
        <f t="array" ref="AM1009">IFERROR(INDEX($T1009:$Z1009,AE1009),"")</f>
        <v/>
      </c>
      <c r="AN1009" s="17" t="str" cm="1">
        <f t="array" ref="AN1009">IFERROR(INDEX($T1009:$Z1009,AF1009),"")</f>
        <v/>
      </c>
    </row>
    <row r="1010" spans="1:40" hidden="1" x14ac:dyDescent="0.2">
      <c r="A1010" s="17" t="str">
        <f t="shared" si="90"/>
        <v>PhD Modern Languages (Part-Time): PRP6SMLSML04</v>
      </c>
      <c r="B1010" s="11" t="s">
        <v>3837</v>
      </c>
      <c r="C1010" s="11" t="s">
        <v>32964</v>
      </c>
      <c r="D1010" s="11" t="s">
        <v>3838</v>
      </c>
      <c r="E1010" s="11" t="s">
        <v>280</v>
      </c>
      <c r="F1010" s="11" t="s">
        <v>76</v>
      </c>
      <c r="G1010" s="11" t="s">
        <v>32188</v>
      </c>
      <c r="H1010" s="11" t="s">
        <v>72</v>
      </c>
      <c r="I1010" s="11">
        <v>0</v>
      </c>
      <c r="J1010" s="11" t="s">
        <v>32168</v>
      </c>
      <c r="K1010" s="11" t="s">
        <v>32168</v>
      </c>
      <c r="L1010" s="11">
        <v>0</v>
      </c>
      <c r="M1010" s="11">
        <v>0</v>
      </c>
      <c r="N1010" s="11">
        <v>0</v>
      </c>
      <c r="O1010" s="11">
        <v>0</v>
      </c>
      <c r="P1010" s="11">
        <v>0</v>
      </c>
      <c r="Q1010" s="11">
        <v>0</v>
      </c>
      <c r="R1010" s="11">
        <v>0</v>
      </c>
      <c r="S1010" s="11">
        <v>0</v>
      </c>
      <c r="T1010" s="11">
        <v>0</v>
      </c>
      <c r="U1010" s="11">
        <v>0</v>
      </c>
      <c r="V1010" s="11">
        <v>0</v>
      </c>
      <c r="W1010" s="11">
        <v>0</v>
      </c>
      <c r="X1010" s="11">
        <v>0</v>
      </c>
      <c r="Y1010" s="11">
        <v>0</v>
      </c>
      <c r="Z1010" s="11">
        <v>0</v>
      </c>
      <c r="AA1010" s="12" t="s">
        <v>32952</v>
      </c>
      <c r="AB1010" s="17" t="str">
        <f t="shared" si="91"/>
        <v>Programme is not compatible with this tool</v>
      </c>
      <c r="AC1010" s="17" t="str">
        <f t="shared" si="92"/>
        <v/>
      </c>
      <c r="AD1010" s="17">
        <f t="shared" si="93"/>
        <v>6</v>
      </c>
      <c r="AE1010" s="17" t="str">
        <f t="shared" si="94"/>
        <v/>
      </c>
      <c r="AF1010" s="17" t="str">
        <f t="shared" si="95"/>
        <v/>
      </c>
      <c r="AG1010" s="17" t="str" cm="1">
        <f t="array" ref="AG1010">IFERROR(IF(J1010="Level",INDEX($M1010:$S1010,AC1010+1),INDEX($M1010:$S1010,AC1010)),"")</f>
        <v/>
      </c>
      <c r="AH1010" s="17" cm="1">
        <f t="array" ref="AH1010">IFERROR(IF(J1010="Level",INDEX($M1010:$S1010,AD1010+1),INDEX($M1010:$S1010,AD1010)),"")</f>
        <v>0</v>
      </c>
      <c r="AI1010" s="17" t="str" cm="1">
        <f t="array" ref="AI1010">IFERROR(INDEX($M1010:$S1010,AE1010),"")</f>
        <v/>
      </c>
      <c r="AJ1010" s="17" t="str" cm="1">
        <f t="array" ref="AJ1010">IFERROR(INDEX($M1010:$S1010,AF1010),"")</f>
        <v/>
      </c>
      <c r="AK1010" s="17" t="str" cm="1">
        <f t="array" ref="AK1010">IFERROR(IF(J1010="Level",INDEX($T1010:$Z1010,AC1010+1),INDEX($T1010:$Z1010,AC1010)),"")</f>
        <v/>
      </c>
      <c r="AL1010" s="17" cm="1">
        <f t="array" ref="AL1010">IFERROR(IF(J1010="Level",INDEX($T1010:$Z1010,AD1010+1),INDEX($T1010:$Z1010,AD1010)),"")</f>
        <v>0</v>
      </c>
      <c r="AM1010" s="17" t="str" cm="1">
        <f t="array" ref="AM1010">IFERROR(INDEX($T1010:$Z1010,AE1010),"")</f>
        <v/>
      </c>
      <c r="AN1010" s="17" t="str" cm="1">
        <f t="array" ref="AN1010">IFERROR(INDEX($T1010:$Z1010,AF1010),"")</f>
        <v/>
      </c>
    </row>
    <row r="1011" spans="1:40" hidden="1" x14ac:dyDescent="0.2">
      <c r="A1011" s="17" t="str">
        <f t="shared" si="90"/>
        <v>PhD Hispanic Studies (Part-Time): PRP6SMLSML07</v>
      </c>
      <c r="B1011" s="11" t="s">
        <v>3841</v>
      </c>
      <c r="C1011" s="11" t="s">
        <v>32964</v>
      </c>
      <c r="D1011" s="11" t="s">
        <v>3842</v>
      </c>
      <c r="E1011" s="11" t="s">
        <v>280</v>
      </c>
      <c r="F1011" s="11" t="s">
        <v>76</v>
      </c>
      <c r="G1011" s="11" t="s">
        <v>32188</v>
      </c>
      <c r="H1011" s="11" t="s">
        <v>72</v>
      </c>
      <c r="I1011" s="11">
        <v>0</v>
      </c>
      <c r="J1011" s="11" t="s">
        <v>32168</v>
      </c>
      <c r="K1011" s="11" t="s">
        <v>32168</v>
      </c>
      <c r="L1011" s="11">
        <v>0</v>
      </c>
      <c r="M1011" s="11">
        <v>0</v>
      </c>
      <c r="N1011" s="11">
        <v>0</v>
      </c>
      <c r="O1011" s="11">
        <v>0</v>
      </c>
      <c r="P1011" s="11">
        <v>0</v>
      </c>
      <c r="Q1011" s="11">
        <v>0</v>
      </c>
      <c r="R1011" s="11">
        <v>0</v>
      </c>
      <c r="S1011" s="11">
        <v>0</v>
      </c>
      <c r="T1011" s="11">
        <v>0</v>
      </c>
      <c r="U1011" s="11">
        <v>0</v>
      </c>
      <c r="V1011" s="11">
        <v>0</v>
      </c>
      <c r="W1011" s="11">
        <v>0</v>
      </c>
      <c r="X1011" s="11">
        <v>0</v>
      </c>
      <c r="Y1011" s="11">
        <v>0</v>
      </c>
      <c r="Z1011" s="11">
        <v>0</v>
      </c>
      <c r="AA1011" s="12" t="s">
        <v>32952</v>
      </c>
      <c r="AB1011" s="17" t="str">
        <f t="shared" si="91"/>
        <v>Programme is not compatible with this tool</v>
      </c>
      <c r="AC1011" s="17" t="str">
        <f t="shared" si="92"/>
        <v/>
      </c>
      <c r="AD1011" s="17">
        <f t="shared" si="93"/>
        <v>6</v>
      </c>
      <c r="AE1011" s="17" t="str">
        <f t="shared" si="94"/>
        <v/>
      </c>
      <c r="AF1011" s="17" t="str">
        <f t="shared" si="95"/>
        <v/>
      </c>
      <c r="AG1011" s="17" t="str" cm="1">
        <f t="array" ref="AG1011">IFERROR(IF(J1011="Level",INDEX($M1011:$S1011,AC1011+1),INDEX($M1011:$S1011,AC1011)),"")</f>
        <v/>
      </c>
      <c r="AH1011" s="17" cm="1">
        <f t="array" ref="AH1011">IFERROR(IF(J1011="Level",INDEX($M1011:$S1011,AD1011+1),INDEX($M1011:$S1011,AD1011)),"")</f>
        <v>0</v>
      </c>
      <c r="AI1011" s="17" t="str" cm="1">
        <f t="array" ref="AI1011">IFERROR(INDEX($M1011:$S1011,AE1011),"")</f>
        <v/>
      </c>
      <c r="AJ1011" s="17" t="str" cm="1">
        <f t="array" ref="AJ1011">IFERROR(INDEX($M1011:$S1011,AF1011),"")</f>
        <v/>
      </c>
      <c r="AK1011" s="17" t="str" cm="1">
        <f t="array" ref="AK1011">IFERROR(IF(J1011="Level",INDEX($T1011:$Z1011,AC1011+1),INDEX($T1011:$Z1011,AC1011)),"")</f>
        <v/>
      </c>
      <c r="AL1011" s="17" cm="1">
        <f t="array" ref="AL1011">IFERROR(IF(J1011="Level",INDEX($T1011:$Z1011,AD1011+1),INDEX($T1011:$Z1011,AD1011)),"")</f>
        <v>0</v>
      </c>
      <c r="AM1011" s="17" t="str" cm="1">
        <f t="array" ref="AM1011">IFERROR(INDEX($T1011:$Z1011,AE1011),"")</f>
        <v/>
      </c>
      <c r="AN1011" s="17" t="str" cm="1">
        <f t="array" ref="AN1011">IFERROR(INDEX($T1011:$Z1011,AF1011),"")</f>
        <v/>
      </c>
    </row>
    <row r="1012" spans="1:40" hidden="1" x14ac:dyDescent="0.2">
      <c r="A1012" s="17" t="str">
        <f t="shared" si="90"/>
        <v>PhD Lusophone Studies (Part-Time): PRP6SMLSML09</v>
      </c>
      <c r="B1012" s="11" t="s">
        <v>3845</v>
      </c>
      <c r="C1012" s="11" t="s">
        <v>32964</v>
      </c>
      <c r="D1012" s="11" t="s">
        <v>3846</v>
      </c>
      <c r="E1012" s="11" t="s">
        <v>280</v>
      </c>
      <c r="F1012" s="11" t="s">
        <v>76</v>
      </c>
      <c r="G1012" s="11" t="s">
        <v>32188</v>
      </c>
      <c r="H1012" s="11" t="s">
        <v>72</v>
      </c>
      <c r="I1012" s="11">
        <v>0</v>
      </c>
      <c r="J1012" s="11" t="s">
        <v>32168</v>
      </c>
      <c r="K1012" s="11" t="s">
        <v>32168</v>
      </c>
      <c r="L1012" s="11">
        <v>0</v>
      </c>
      <c r="M1012" s="11">
        <v>0</v>
      </c>
      <c r="N1012" s="11">
        <v>0</v>
      </c>
      <c r="O1012" s="11">
        <v>0</v>
      </c>
      <c r="P1012" s="11">
        <v>0</v>
      </c>
      <c r="Q1012" s="11">
        <v>0</v>
      </c>
      <c r="R1012" s="11">
        <v>0</v>
      </c>
      <c r="S1012" s="11">
        <v>0</v>
      </c>
      <c r="T1012" s="11">
        <v>0</v>
      </c>
      <c r="U1012" s="11">
        <v>0</v>
      </c>
      <c r="V1012" s="11">
        <v>0</v>
      </c>
      <c r="W1012" s="11">
        <v>0</v>
      </c>
      <c r="X1012" s="11">
        <v>0</v>
      </c>
      <c r="Y1012" s="11">
        <v>0</v>
      </c>
      <c r="Z1012" s="11">
        <v>0</v>
      </c>
      <c r="AA1012" s="12" t="s">
        <v>32952</v>
      </c>
      <c r="AB1012" s="17" t="str">
        <f t="shared" si="91"/>
        <v>Programme is not compatible with this tool</v>
      </c>
      <c r="AC1012" s="17" t="str">
        <f t="shared" si="92"/>
        <v/>
      </c>
      <c r="AD1012" s="17">
        <f t="shared" si="93"/>
        <v>6</v>
      </c>
      <c r="AE1012" s="17" t="str">
        <f t="shared" si="94"/>
        <v/>
      </c>
      <c r="AF1012" s="17" t="str">
        <f t="shared" si="95"/>
        <v/>
      </c>
      <c r="AG1012" s="17" t="str" cm="1">
        <f t="array" ref="AG1012">IFERROR(IF(J1012="Level",INDEX($M1012:$S1012,AC1012+1),INDEX($M1012:$S1012,AC1012)),"")</f>
        <v/>
      </c>
      <c r="AH1012" s="17" cm="1">
        <f t="array" ref="AH1012">IFERROR(IF(J1012="Level",INDEX($M1012:$S1012,AD1012+1),INDEX($M1012:$S1012,AD1012)),"")</f>
        <v>0</v>
      </c>
      <c r="AI1012" s="17" t="str" cm="1">
        <f t="array" ref="AI1012">IFERROR(INDEX($M1012:$S1012,AE1012),"")</f>
        <v/>
      </c>
      <c r="AJ1012" s="17" t="str" cm="1">
        <f t="array" ref="AJ1012">IFERROR(INDEX($M1012:$S1012,AF1012),"")</f>
        <v/>
      </c>
      <c r="AK1012" s="17" t="str" cm="1">
        <f t="array" ref="AK1012">IFERROR(IF(J1012="Level",INDEX($T1012:$Z1012,AC1012+1),INDEX($T1012:$Z1012,AC1012)),"")</f>
        <v/>
      </c>
      <c r="AL1012" s="17" cm="1">
        <f t="array" ref="AL1012">IFERROR(IF(J1012="Level",INDEX($T1012:$Z1012,AD1012+1),INDEX($T1012:$Z1012,AD1012)),"")</f>
        <v>0</v>
      </c>
      <c r="AM1012" s="17" t="str" cm="1">
        <f t="array" ref="AM1012">IFERROR(INDEX($T1012:$Z1012,AE1012),"")</f>
        <v/>
      </c>
      <c r="AN1012" s="17" t="str" cm="1">
        <f t="array" ref="AN1012">IFERROR(INDEX($T1012:$Z1012,AF1012),"")</f>
        <v/>
      </c>
    </row>
    <row r="1013" spans="1:40" hidden="1" x14ac:dyDescent="0.2">
      <c r="A1013" s="17" t="str">
        <f t="shared" si="90"/>
        <v>PhD Chinese Studies (Part-Time): PRP6SMLSML10</v>
      </c>
      <c r="B1013" s="11" t="s">
        <v>3847</v>
      </c>
      <c r="C1013" s="11" t="s">
        <v>32964</v>
      </c>
      <c r="D1013" s="11" t="s">
        <v>3848</v>
      </c>
      <c r="E1013" s="11" t="s">
        <v>280</v>
      </c>
      <c r="F1013" s="11" t="s">
        <v>76</v>
      </c>
      <c r="G1013" s="11" t="s">
        <v>32188</v>
      </c>
      <c r="H1013" s="11" t="s">
        <v>72</v>
      </c>
      <c r="I1013" s="11">
        <v>0</v>
      </c>
      <c r="J1013" s="11" t="s">
        <v>32168</v>
      </c>
      <c r="K1013" s="11" t="s">
        <v>32168</v>
      </c>
      <c r="L1013" s="11">
        <v>0</v>
      </c>
      <c r="M1013" s="11">
        <v>0</v>
      </c>
      <c r="N1013" s="11">
        <v>0</v>
      </c>
      <c r="O1013" s="11">
        <v>0</v>
      </c>
      <c r="P1013" s="11">
        <v>0</v>
      </c>
      <c r="Q1013" s="11">
        <v>0</v>
      </c>
      <c r="R1013" s="11">
        <v>0</v>
      </c>
      <c r="S1013" s="11">
        <v>0</v>
      </c>
      <c r="T1013" s="11">
        <v>0</v>
      </c>
      <c r="U1013" s="11">
        <v>0</v>
      </c>
      <c r="V1013" s="11">
        <v>0</v>
      </c>
      <c r="W1013" s="11">
        <v>0</v>
      </c>
      <c r="X1013" s="11">
        <v>0</v>
      </c>
      <c r="Y1013" s="11">
        <v>0</v>
      </c>
      <c r="Z1013" s="11">
        <v>0</v>
      </c>
      <c r="AA1013" s="12" t="s">
        <v>32952</v>
      </c>
      <c r="AB1013" s="17" t="str">
        <f t="shared" si="91"/>
        <v>Programme is not compatible with this tool</v>
      </c>
      <c r="AC1013" s="17" t="str">
        <f t="shared" si="92"/>
        <v/>
      </c>
      <c r="AD1013" s="17">
        <f t="shared" si="93"/>
        <v>6</v>
      </c>
      <c r="AE1013" s="17" t="str">
        <f t="shared" si="94"/>
        <v/>
      </c>
      <c r="AF1013" s="17" t="str">
        <f t="shared" si="95"/>
        <v/>
      </c>
      <c r="AG1013" s="17" t="str" cm="1">
        <f t="array" ref="AG1013">IFERROR(IF(J1013="Level",INDEX($M1013:$S1013,AC1013+1),INDEX($M1013:$S1013,AC1013)),"")</f>
        <v/>
      </c>
      <c r="AH1013" s="17" cm="1">
        <f t="array" ref="AH1013">IFERROR(IF(J1013="Level",INDEX($M1013:$S1013,AD1013+1),INDEX($M1013:$S1013,AD1013)),"")</f>
        <v>0</v>
      </c>
      <c r="AI1013" s="17" t="str" cm="1">
        <f t="array" ref="AI1013">IFERROR(INDEX($M1013:$S1013,AE1013),"")</f>
        <v/>
      </c>
      <c r="AJ1013" s="17" t="str" cm="1">
        <f t="array" ref="AJ1013">IFERROR(INDEX($M1013:$S1013,AF1013),"")</f>
        <v/>
      </c>
      <c r="AK1013" s="17" t="str" cm="1">
        <f t="array" ref="AK1013">IFERROR(IF(J1013="Level",INDEX($T1013:$Z1013,AC1013+1),INDEX($T1013:$Z1013,AC1013)),"")</f>
        <v/>
      </c>
      <c r="AL1013" s="17" cm="1">
        <f t="array" ref="AL1013">IFERROR(IF(J1013="Level",INDEX($T1013:$Z1013,AD1013+1),INDEX($T1013:$Z1013,AD1013)),"")</f>
        <v>0</v>
      </c>
      <c r="AM1013" s="17" t="str" cm="1">
        <f t="array" ref="AM1013">IFERROR(INDEX($T1013:$Z1013,AE1013),"")</f>
        <v/>
      </c>
      <c r="AN1013" s="17" t="str" cm="1">
        <f t="array" ref="AN1013">IFERROR(INDEX($T1013:$Z1013,AF1013),"")</f>
        <v/>
      </c>
    </row>
    <row r="1014" spans="1:40" hidden="1" x14ac:dyDescent="0.2">
      <c r="A1014" s="17" t="str">
        <f t="shared" si="90"/>
        <v>PhD Translation Studies (Part-Time): PRP6SMLSML11</v>
      </c>
      <c r="B1014" s="11" t="s">
        <v>3849</v>
      </c>
      <c r="C1014" s="11" t="s">
        <v>32964</v>
      </c>
      <c r="D1014" s="11" t="s">
        <v>3850</v>
      </c>
      <c r="E1014" s="11" t="s">
        <v>280</v>
      </c>
      <c r="F1014" s="11" t="s">
        <v>76</v>
      </c>
      <c r="G1014" s="11" t="s">
        <v>32188</v>
      </c>
      <c r="H1014" s="11" t="s">
        <v>72</v>
      </c>
      <c r="I1014" s="11">
        <v>0</v>
      </c>
      <c r="J1014" s="11" t="s">
        <v>32168</v>
      </c>
      <c r="K1014" s="11" t="s">
        <v>32168</v>
      </c>
      <c r="L1014" s="11">
        <v>0</v>
      </c>
      <c r="M1014" s="11">
        <v>0</v>
      </c>
      <c r="N1014" s="11">
        <v>0</v>
      </c>
      <c r="O1014" s="11">
        <v>0</v>
      </c>
      <c r="P1014" s="11">
        <v>0</v>
      </c>
      <c r="Q1014" s="11">
        <v>0</v>
      </c>
      <c r="R1014" s="11">
        <v>0</v>
      </c>
      <c r="S1014" s="11">
        <v>0</v>
      </c>
      <c r="T1014" s="11">
        <v>0</v>
      </c>
      <c r="U1014" s="11">
        <v>0</v>
      </c>
      <c r="V1014" s="11">
        <v>0</v>
      </c>
      <c r="W1014" s="11">
        <v>0</v>
      </c>
      <c r="X1014" s="11">
        <v>0</v>
      </c>
      <c r="Y1014" s="11">
        <v>0</v>
      </c>
      <c r="Z1014" s="11">
        <v>0</v>
      </c>
      <c r="AA1014" s="12" t="s">
        <v>32952</v>
      </c>
      <c r="AB1014" s="17" t="str">
        <f t="shared" si="91"/>
        <v>Programme is not compatible with this tool</v>
      </c>
      <c r="AC1014" s="17" t="str">
        <f t="shared" si="92"/>
        <v/>
      </c>
      <c r="AD1014" s="17">
        <f t="shared" si="93"/>
        <v>6</v>
      </c>
      <c r="AE1014" s="17" t="str">
        <f t="shared" si="94"/>
        <v/>
      </c>
      <c r="AF1014" s="17" t="str">
        <f t="shared" si="95"/>
        <v/>
      </c>
      <c r="AG1014" s="17" t="str" cm="1">
        <f t="array" ref="AG1014">IFERROR(IF(J1014="Level",INDEX($M1014:$S1014,AC1014+1),INDEX($M1014:$S1014,AC1014)),"")</f>
        <v/>
      </c>
      <c r="AH1014" s="17" cm="1">
        <f t="array" ref="AH1014">IFERROR(IF(J1014="Level",INDEX($M1014:$S1014,AD1014+1),INDEX($M1014:$S1014,AD1014)),"")</f>
        <v>0</v>
      </c>
      <c r="AI1014" s="17" t="str" cm="1">
        <f t="array" ref="AI1014">IFERROR(INDEX($M1014:$S1014,AE1014),"")</f>
        <v/>
      </c>
      <c r="AJ1014" s="17" t="str" cm="1">
        <f t="array" ref="AJ1014">IFERROR(INDEX($M1014:$S1014,AF1014),"")</f>
        <v/>
      </c>
      <c r="AK1014" s="17" t="str" cm="1">
        <f t="array" ref="AK1014">IFERROR(IF(J1014="Level",INDEX($T1014:$Z1014,AC1014+1),INDEX($T1014:$Z1014,AC1014)),"")</f>
        <v/>
      </c>
      <c r="AL1014" s="17" cm="1">
        <f t="array" ref="AL1014">IFERROR(IF(J1014="Level",INDEX($T1014:$Z1014,AD1014+1),INDEX($T1014:$Z1014,AD1014)),"")</f>
        <v>0</v>
      </c>
      <c r="AM1014" s="17" t="str" cm="1">
        <f t="array" ref="AM1014">IFERROR(INDEX($T1014:$Z1014,AE1014),"")</f>
        <v/>
      </c>
      <c r="AN1014" s="17" t="str" cm="1">
        <f t="array" ref="AN1014">IFERROR(INDEX($T1014:$Z1014,AF1014),"")</f>
        <v/>
      </c>
    </row>
    <row r="1015" spans="1:40" hidden="1" x14ac:dyDescent="0.2">
      <c r="A1015" s="17" t="str">
        <f t="shared" si="90"/>
        <v>PhD German (Part-Time): PRP6SMLSML12</v>
      </c>
      <c r="B1015" s="11" t="s">
        <v>3851</v>
      </c>
      <c r="C1015" s="11" t="s">
        <v>32964</v>
      </c>
      <c r="D1015" s="11" t="s">
        <v>3852</v>
      </c>
      <c r="E1015" s="11" t="s">
        <v>280</v>
      </c>
      <c r="F1015" s="11" t="s">
        <v>76</v>
      </c>
      <c r="G1015" s="11" t="s">
        <v>32188</v>
      </c>
      <c r="H1015" s="11" t="s">
        <v>72</v>
      </c>
      <c r="I1015" s="11">
        <v>0</v>
      </c>
      <c r="J1015" s="11" t="s">
        <v>32168</v>
      </c>
      <c r="K1015" s="11" t="s">
        <v>32168</v>
      </c>
      <c r="L1015" s="11">
        <v>0</v>
      </c>
      <c r="M1015" s="11">
        <v>0</v>
      </c>
      <c r="N1015" s="11">
        <v>0</v>
      </c>
      <c r="O1015" s="11">
        <v>0</v>
      </c>
      <c r="P1015" s="11">
        <v>0</v>
      </c>
      <c r="Q1015" s="11">
        <v>0</v>
      </c>
      <c r="R1015" s="11">
        <v>0</v>
      </c>
      <c r="S1015" s="11">
        <v>0</v>
      </c>
      <c r="T1015" s="11">
        <v>0</v>
      </c>
      <c r="U1015" s="11">
        <v>0</v>
      </c>
      <c r="V1015" s="11">
        <v>0</v>
      </c>
      <c r="W1015" s="11">
        <v>0</v>
      </c>
      <c r="X1015" s="11">
        <v>0</v>
      </c>
      <c r="Y1015" s="11">
        <v>0</v>
      </c>
      <c r="Z1015" s="11">
        <v>0</v>
      </c>
      <c r="AA1015" s="12" t="s">
        <v>32952</v>
      </c>
      <c r="AB1015" s="17" t="str">
        <f t="shared" si="91"/>
        <v>Programme is not compatible with this tool</v>
      </c>
      <c r="AC1015" s="17" t="str">
        <f t="shared" si="92"/>
        <v/>
      </c>
      <c r="AD1015" s="17">
        <f t="shared" si="93"/>
        <v>6</v>
      </c>
      <c r="AE1015" s="17" t="str">
        <f t="shared" si="94"/>
        <v/>
      </c>
      <c r="AF1015" s="17" t="str">
        <f t="shared" si="95"/>
        <v/>
      </c>
      <c r="AG1015" s="17" t="str" cm="1">
        <f t="array" ref="AG1015">IFERROR(IF(J1015="Level",INDEX($M1015:$S1015,AC1015+1),INDEX($M1015:$S1015,AC1015)),"")</f>
        <v/>
      </c>
      <c r="AH1015" s="17" cm="1">
        <f t="array" ref="AH1015">IFERROR(IF(J1015="Level",INDEX($M1015:$S1015,AD1015+1),INDEX($M1015:$S1015,AD1015)),"")</f>
        <v>0</v>
      </c>
      <c r="AI1015" s="17" t="str" cm="1">
        <f t="array" ref="AI1015">IFERROR(INDEX($M1015:$S1015,AE1015),"")</f>
        <v/>
      </c>
      <c r="AJ1015" s="17" t="str" cm="1">
        <f t="array" ref="AJ1015">IFERROR(INDEX($M1015:$S1015,AF1015),"")</f>
        <v/>
      </c>
      <c r="AK1015" s="17" t="str" cm="1">
        <f t="array" ref="AK1015">IFERROR(IF(J1015="Level",INDEX($T1015:$Z1015,AC1015+1),INDEX($T1015:$Z1015,AC1015)),"")</f>
        <v/>
      </c>
      <c r="AL1015" s="17" cm="1">
        <f t="array" ref="AL1015">IFERROR(IF(J1015="Level",INDEX($T1015:$Z1015,AD1015+1),INDEX($T1015:$Z1015,AD1015)),"")</f>
        <v>0</v>
      </c>
      <c r="AM1015" s="17" t="str" cm="1">
        <f t="array" ref="AM1015">IFERROR(INDEX($T1015:$Z1015,AE1015),"")</f>
        <v/>
      </c>
      <c r="AN1015" s="17" t="str" cm="1">
        <f t="array" ref="AN1015">IFERROR(INDEX($T1015:$Z1015,AF1015),"")</f>
        <v/>
      </c>
    </row>
    <row r="1016" spans="1:40" hidden="1" x14ac:dyDescent="0.2">
      <c r="A1016" s="17" t="str">
        <f t="shared" si="90"/>
        <v>PhD Russian (Part-Time): PRP6SMLSML13</v>
      </c>
      <c r="B1016" s="11" t="s">
        <v>3853</v>
      </c>
      <c r="C1016" s="11" t="s">
        <v>32964</v>
      </c>
      <c r="D1016" s="11" t="s">
        <v>3854</v>
      </c>
      <c r="E1016" s="11" t="s">
        <v>280</v>
      </c>
      <c r="F1016" s="11" t="s">
        <v>76</v>
      </c>
      <c r="G1016" s="11" t="s">
        <v>32188</v>
      </c>
      <c r="H1016" s="11" t="s">
        <v>72</v>
      </c>
      <c r="I1016" s="11">
        <v>0</v>
      </c>
      <c r="J1016" s="11" t="s">
        <v>32168</v>
      </c>
      <c r="K1016" s="11" t="s">
        <v>32168</v>
      </c>
      <c r="L1016" s="11">
        <v>0</v>
      </c>
      <c r="M1016" s="11">
        <v>0</v>
      </c>
      <c r="N1016" s="11">
        <v>0</v>
      </c>
      <c r="O1016" s="11">
        <v>0</v>
      </c>
      <c r="P1016" s="11">
        <v>0</v>
      </c>
      <c r="Q1016" s="11">
        <v>0</v>
      </c>
      <c r="R1016" s="11">
        <v>0</v>
      </c>
      <c r="S1016" s="11">
        <v>0</v>
      </c>
      <c r="T1016" s="11">
        <v>0</v>
      </c>
      <c r="U1016" s="11">
        <v>0</v>
      </c>
      <c r="V1016" s="11">
        <v>0</v>
      </c>
      <c r="W1016" s="11">
        <v>0</v>
      </c>
      <c r="X1016" s="11">
        <v>0</v>
      </c>
      <c r="Y1016" s="11">
        <v>0</v>
      </c>
      <c r="Z1016" s="11">
        <v>0</v>
      </c>
      <c r="AA1016" s="12" t="s">
        <v>32952</v>
      </c>
      <c r="AB1016" s="17" t="str">
        <f t="shared" si="91"/>
        <v>Programme is not compatible with this tool</v>
      </c>
      <c r="AC1016" s="17" t="str">
        <f t="shared" si="92"/>
        <v/>
      </c>
      <c r="AD1016" s="17">
        <f t="shared" si="93"/>
        <v>6</v>
      </c>
      <c r="AE1016" s="17" t="str">
        <f t="shared" si="94"/>
        <v/>
      </c>
      <c r="AF1016" s="17" t="str">
        <f t="shared" si="95"/>
        <v/>
      </c>
      <c r="AG1016" s="17" t="str" cm="1">
        <f t="array" ref="AG1016">IFERROR(IF(J1016="Level",INDEX($M1016:$S1016,AC1016+1),INDEX($M1016:$S1016,AC1016)),"")</f>
        <v/>
      </c>
      <c r="AH1016" s="17" cm="1">
        <f t="array" ref="AH1016">IFERROR(IF(J1016="Level",INDEX($M1016:$S1016,AD1016+1),INDEX($M1016:$S1016,AD1016)),"")</f>
        <v>0</v>
      </c>
      <c r="AI1016" s="17" t="str" cm="1">
        <f t="array" ref="AI1016">IFERROR(INDEX($M1016:$S1016,AE1016),"")</f>
        <v/>
      </c>
      <c r="AJ1016" s="17" t="str" cm="1">
        <f t="array" ref="AJ1016">IFERROR(INDEX($M1016:$S1016,AF1016),"")</f>
        <v/>
      </c>
      <c r="AK1016" s="17" t="str" cm="1">
        <f t="array" ref="AK1016">IFERROR(IF(J1016="Level",INDEX($T1016:$Z1016,AC1016+1),INDEX($T1016:$Z1016,AC1016)),"")</f>
        <v/>
      </c>
      <c r="AL1016" s="17" cm="1">
        <f t="array" ref="AL1016">IFERROR(IF(J1016="Level",INDEX($T1016:$Z1016,AD1016+1),INDEX($T1016:$Z1016,AD1016)),"")</f>
        <v>0</v>
      </c>
      <c r="AM1016" s="17" t="str" cm="1">
        <f t="array" ref="AM1016">IFERROR(INDEX($T1016:$Z1016,AE1016),"")</f>
        <v/>
      </c>
      <c r="AN1016" s="17" t="str" cm="1">
        <f t="array" ref="AN1016">IFERROR(INDEX($T1016:$Z1016,AF1016),"")</f>
        <v/>
      </c>
    </row>
    <row r="1017" spans="1:40" hidden="1" x14ac:dyDescent="0.2">
      <c r="A1017" s="17" t="str">
        <f t="shared" si="90"/>
        <v>MPhil Philosophy (Part-Time): PRH4HPSHPS10</v>
      </c>
      <c r="B1017" s="11" t="s">
        <v>2874</v>
      </c>
      <c r="C1017" s="11" t="s">
        <v>32964</v>
      </c>
      <c r="D1017" s="11" t="s">
        <v>32507</v>
      </c>
      <c r="E1017" s="11" t="s">
        <v>222</v>
      </c>
      <c r="F1017" s="11" t="s">
        <v>76</v>
      </c>
      <c r="G1017" s="11" t="s">
        <v>32188</v>
      </c>
      <c r="H1017" s="11" t="s">
        <v>72</v>
      </c>
      <c r="I1017" s="11">
        <v>0</v>
      </c>
      <c r="J1017" s="11" t="s">
        <v>32168</v>
      </c>
      <c r="K1017" s="11" t="s">
        <v>32168</v>
      </c>
      <c r="L1017" s="11">
        <v>0</v>
      </c>
      <c r="M1017" s="11">
        <v>0</v>
      </c>
      <c r="N1017" s="11">
        <v>0</v>
      </c>
      <c r="O1017" s="11">
        <v>0</v>
      </c>
      <c r="P1017" s="11">
        <v>0</v>
      </c>
      <c r="Q1017" s="11">
        <v>0</v>
      </c>
      <c r="R1017" s="11">
        <v>0</v>
      </c>
      <c r="S1017" s="11">
        <v>0</v>
      </c>
      <c r="T1017" s="11">
        <v>0</v>
      </c>
      <c r="U1017" s="11">
        <v>0</v>
      </c>
      <c r="V1017" s="11">
        <v>0</v>
      </c>
      <c r="W1017" s="11">
        <v>0</v>
      </c>
      <c r="X1017" s="11">
        <v>0</v>
      </c>
      <c r="Y1017" s="11">
        <v>0</v>
      </c>
      <c r="Z1017" s="11">
        <v>0</v>
      </c>
      <c r="AA1017" s="12" t="s">
        <v>32952</v>
      </c>
      <c r="AB1017" s="17" t="str">
        <f t="shared" si="91"/>
        <v>Programme is not compatible with this tool</v>
      </c>
      <c r="AC1017" s="17" t="str">
        <f t="shared" si="92"/>
        <v/>
      </c>
      <c r="AD1017" s="17">
        <f t="shared" si="93"/>
        <v>6</v>
      </c>
      <c r="AE1017" s="17" t="str">
        <f t="shared" si="94"/>
        <v/>
      </c>
      <c r="AF1017" s="17" t="str">
        <f t="shared" si="95"/>
        <v/>
      </c>
      <c r="AG1017" s="17" t="str" cm="1">
        <f t="array" ref="AG1017">IFERROR(IF(J1017="Level",INDEX($M1017:$S1017,AC1017+1),INDEX($M1017:$S1017,AC1017)),"")</f>
        <v/>
      </c>
      <c r="AH1017" s="17" cm="1">
        <f t="array" ref="AH1017">IFERROR(IF(J1017="Level",INDEX($M1017:$S1017,AD1017+1),INDEX($M1017:$S1017,AD1017)),"")</f>
        <v>0</v>
      </c>
      <c r="AI1017" s="17" t="str" cm="1">
        <f t="array" ref="AI1017">IFERROR(INDEX($M1017:$S1017,AE1017),"")</f>
        <v/>
      </c>
      <c r="AJ1017" s="17" t="str" cm="1">
        <f t="array" ref="AJ1017">IFERROR(INDEX($M1017:$S1017,AF1017),"")</f>
        <v/>
      </c>
      <c r="AK1017" s="17" t="str" cm="1">
        <f t="array" ref="AK1017">IFERROR(IF(J1017="Level",INDEX($T1017:$Z1017,AC1017+1),INDEX($T1017:$Z1017,AC1017)),"")</f>
        <v/>
      </c>
      <c r="AL1017" s="17" cm="1">
        <f t="array" ref="AL1017">IFERROR(IF(J1017="Level",INDEX($T1017:$Z1017,AD1017+1),INDEX($T1017:$Z1017,AD1017)),"")</f>
        <v>0</v>
      </c>
      <c r="AM1017" s="17" t="str" cm="1">
        <f t="array" ref="AM1017">IFERROR(INDEX($T1017:$Z1017,AE1017),"")</f>
        <v/>
      </c>
      <c r="AN1017" s="17" t="str" cm="1">
        <f t="array" ref="AN1017">IFERROR(INDEX($T1017:$Z1017,AF1017),"")</f>
        <v/>
      </c>
    </row>
    <row r="1018" spans="1:40" hidden="1" x14ac:dyDescent="0.2">
      <c r="A1018" s="17" t="str">
        <f t="shared" si="90"/>
        <v>MAbyRes Philosophy (Part-Time): PRM4HPSHPS08</v>
      </c>
      <c r="B1018" s="11" t="s">
        <v>2426</v>
      </c>
      <c r="C1018" s="11" t="s">
        <v>32964</v>
      </c>
      <c r="D1018" s="11" t="s">
        <v>2427</v>
      </c>
      <c r="E1018" s="11" t="s">
        <v>222</v>
      </c>
      <c r="F1018" s="11" t="s">
        <v>76</v>
      </c>
      <c r="G1018" s="11" t="s">
        <v>32188</v>
      </c>
      <c r="H1018" s="11" t="s">
        <v>72</v>
      </c>
      <c r="I1018" s="11">
        <v>0</v>
      </c>
      <c r="J1018" s="11" t="s">
        <v>32168</v>
      </c>
      <c r="K1018" s="11" t="s">
        <v>32168</v>
      </c>
      <c r="L1018" s="11">
        <v>0</v>
      </c>
      <c r="M1018" s="11">
        <v>0</v>
      </c>
      <c r="N1018" s="11">
        <v>0</v>
      </c>
      <c r="O1018" s="11">
        <v>0</v>
      </c>
      <c r="P1018" s="11">
        <v>0</v>
      </c>
      <c r="Q1018" s="11">
        <v>0</v>
      </c>
      <c r="R1018" s="11">
        <v>0</v>
      </c>
      <c r="S1018" s="11">
        <v>0</v>
      </c>
      <c r="T1018" s="11">
        <v>0</v>
      </c>
      <c r="U1018" s="11">
        <v>0</v>
      </c>
      <c r="V1018" s="11">
        <v>0</v>
      </c>
      <c r="W1018" s="11">
        <v>0</v>
      </c>
      <c r="X1018" s="11">
        <v>0</v>
      </c>
      <c r="Y1018" s="11">
        <v>0</v>
      </c>
      <c r="Z1018" s="11">
        <v>0</v>
      </c>
      <c r="AA1018" s="12" t="s">
        <v>32952</v>
      </c>
      <c r="AB1018" s="17" t="str">
        <f t="shared" si="91"/>
        <v>Programme is not compatible with this tool</v>
      </c>
      <c r="AC1018" s="17" t="str">
        <f t="shared" si="92"/>
        <v/>
      </c>
      <c r="AD1018" s="17">
        <f t="shared" si="93"/>
        <v>6</v>
      </c>
      <c r="AE1018" s="17" t="str">
        <f t="shared" si="94"/>
        <v/>
      </c>
      <c r="AF1018" s="17" t="str">
        <f t="shared" si="95"/>
        <v/>
      </c>
      <c r="AG1018" s="17" t="str" cm="1">
        <f t="array" ref="AG1018">IFERROR(IF(J1018="Level",INDEX($M1018:$S1018,AC1018+1),INDEX($M1018:$S1018,AC1018)),"")</f>
        <v/>
      </c>
      <c r="AH1018" s="17" cm="1">
        <f t="array" ref="AH1018">IFERROR(IF(J1018="Level",INDEX($M1018:$S1018,AD1018+1),INDEX($M1018:$S1018,AD1018)),"")</f>
        <v>0</v>
      </c>
      <c r="AI1018" s="17" t="str" cm="1">
        <f t="array" ref="AI1018">IFERROR(INDEX($M1018:$S1018,AE1018),"")</f>
        <v/>
      </c>
      <c r="AJ1018" s="17" t="str" cm="1">
        <f t="array" ref="AJ1018">IFERROR(INDEX($M1018:$S1018,AF1018),"")</f>
        <v/>
      </c>
      <c r="AK1018" s="17" t="str" cm="1">
        <f t="array" ref="AK1018">IFERROR(IF(J1018="Level",INDEX($T1018:$Z1018,AC1018+1),INDEX($T1018:$Z1018,AC1018)),"")</f>
        <v/>
      </c>
      <c r="AL1018" s="17" cm="1">
        <f t="array" ref="AL1018">IFERROR(IF(J1018="Level",INDEX($T1018:$Z1018,AD1018+1),INDEX($T1018:$Z1018,AD1018)),"")</f>
        <v>0</v>
      </c>
      <c r="AM1018" s="17" t="str" cm="1">
        <f t="array" ref="AM1018">IFERROR(INDEX($T1018:$Z1018,AE1018),"")</f>
        <v/>
      </c>
      <c r="AN1018" s="17" t="str" cm="1">
        <f t="array" ref="AN1018">IFERROR(INDEX($T1018:$Z1018,AF1018),"")</f>
        <v/>
      </c>
    </row>
    <row r="1019" spans="1:40" hidden="1" x14ac:dyDescent="0.2">
      <c r="A1019" s="17" t="str">
        <f t="shared" si="90"/>
        <v>PhD Philosophy (Part-Time): PRP6HPSHPS22</v>
      </c>
      <c r="B1019" s="11" t="s">
        <v>3707</v>
      </c>
      <c r="C1019" s="11" t="s">
        <v>32964</v>
      </c>
      <c r="D1019" s="11" t="s">
        <v>3708</v>
      </c>
      <c r="E1019" s="11" t="s">
        <v>222</v>
      </c>
      <c r="F1019" s="11" t="s">
        <v>76</v>
      </c>
      <c r="G1019" s="11" t="s">
        <v>32188</v>
      </c>
      <c r="H1019" s="11" t="s">
        <v>72</v>
      </c>
      <c r="I1019" s="11">
        <v>0</v>
      </c>
      <c r="J1019" s="11" t="s">
        <v>32168</v>
      </c>
      <c r="K1019" s="11" t="s">
        <v>32168</v>
      </c>
      <c r="L1019" s="11">
        <v>0</v>
      </c>
      <c r="M1019" s="11">
        <v>0</v>
      </c>
      <c r="N1019" s="11">
        <v>0</v>
      </c>
      <c r="O1019" s="11">
        <v>0</v>
      </c>
      <c r="P1019" s="11">
        <v>0</v>
      </c>
      <c r="Q1019" s="11">
        <v>0</v>
      </c>
      <c r="R1019" s="11">
        <v>0</v>
      </c>
      <c r="S1019" s="11">
        <v>0</v>
      </c>
      <c r="T1019" s="11">
        <v>0</v>
      </c>
      <c r="U1019" s="11">
        <v>0</v>
      </c>
      <c r="V1019" s="11">
        <v>0</v>
      </c>
      <c r="W1019" s="11">
        <v>0</v>
      </c>
      <c r="X1019" s="11">
        <v>0</v>
      </c>
      <c r="Y1019" s="11">
        <v>0</v>
      </c>
      <c r="Z1019" s="11">
        <v>0</v>
      </c>
      <c r="AA1019" s="12" t="s">
        <v>32952</v>
      </c>
      <c r="AB1019" s="17" t="str">
        <f t="shared" si="91"/>
        <v>Programme is not compatible with this tool</v>
      </c>
      <c r="AC1019" s="17" t="str">
        <f t="shared" si="92"/>
        <v/>
      </c>
      <c r="AD1019" s="17">
        <f t="shared" si="93"/>
        <v>6</v>
      </c>
      <c r="AE1019" s="17" t="str">
        <f t="shared" si="94"/>
        <v/>
      </c>
      <c r="AF1019" s="17" t="str">
        <f t="shared" si="95"/>
        <v/>
      </c>
      <c r="AG1019" s="17" t="str" cm="1">
        <f t="array" ref="AG1019">IFERROR(IF(J1019="Level",INDEX($M1019:$S1019,AC1019+1),INDEX($M1019:$S1019,AC1019)),"")</f>
        <v/>
      </c>
      <c r="AH1019" s="17" cm="1">
        <f t="array" ref="AH1019">IFERROR(IF(J1019="Level",INDEX($M1019:$S1019,AD1019+1),INDEX($M1019:$S1019,AD1019)),"")</f>
        <v>0</v>
      </c>
      <c r="AI1019" s="17" t="str" cm="1">
        <f t="array" ref="AI1019">IFERROR(INDEX($M1019:$S1019,AE1019),"")</f>
        <v/>
      </c>
      <c r="AJ1019" s="17" t="str" cm="1">
        <f t="array" ref="AJ1019">IFERROR(INDEX($M1019:$S1019,AF1019),"")</f>
        <v/>
      </c>
      <c r="AK1019" s="17" t="str" cm="1">
        <f t="array" ref="AK1019">IFERROR(IF(J1019="Level",INDEX($T1019:$Z1019,AC1019+1),INDEX($T1019:$Z1019,AC1019)),"")</f>
        <v/>
      </c>
      <c r="AL1019" s="17" cm="1">
        <f t="array" ref="AL1019">IFERROR(IF(J1019="Level",INDEX($T1019:$Z1019,AD1019+1),INDEX($T1019:$Z1019,AD1019)),"")</f>
        <v>0</v>
      </c>
      <c r="AM1019" s="17" t="str" cm="1">
        <f t="array" ref="AM1019">IFERROR(INDEX($T1019:$Z1019,AE1019),"")</f>
        <v/>
      </c>
      <c r="AN1019" s="17" t="str" cm="1">
        <f t="array" ref="AN1019">IFERROR(INDEX($T1019:$Z1019,AF1019),"")</f>
        <v/>
      </c>
    </row>
    <row r="1020" spans="1:40" hidden="1" x14ac:dyDescent="0.2">
      <c r="A1020" s="17" t="str">
        <f t="shared" si="90"/>
        <v>MPhil Sustainable Futures (Politics) (Part-Time) - Cornwall: PRH4HPSGOACA</v>
      </c>
      <c r="B1020" s="11" t="s">
        <v>2866</v>
      </c>
      <c r="C1020" s="11" t="s">
        <v>32964</v>
      </c>
      <c r="D1020" s="11" t="s">
        <v>32475</v>
      </c>
      <c r="E1020" s="11" t="s">
        <v>258</v>
      </c>
      <c r="F1020" s="11" t="s">
        <v>76</v>
      </c>
      <c r="G1020" s="11" t="s">
        <v>32188</v>
      </c>
      <c r="H1020" s="11" t="s">
        <v>72</v>
      </c>
      <c r="I1020" s="11">
        <v>0</v>
      </c>
      <c r="J1020" s="11" t="s">
        <v>32168</v>
      </c>
      <c r="K1020" s="11" t="s">
        <v>32168</v>
      </c>
      <c r="L1020" s="11">
        <v>0</v>
      </c>
      <c r="M1020" s="11">
        <v>0</v>
      </c>
      <c r="N1020" s="11">
        <v>0</v>
      </c>
      <c r="O1020" s="11">
        <v>0</v>
      </c>
      <c r="P1020" s="11">
        <v>0</v>
      </c>
      <c r="Q1020" s="11">
        <v>0</v>
      </c>
      <c r="R1020" s="11">
        <v>0</v>
      </c>
      <c r="S1020" s="11">
        <v>0</v>
      </c>
      <c r="T1020" s="11">
        <v>0</v>
      </c>
      <c r="U1020" s="11">
        <v>0</v>
      </c>
      <c r="V1020" s="11">
        <v>0</v>
      </c>
      <c r="W1020" s="11">
        <v>0</v>
      </c>
      <c r="X1020" s="11">
        <v>0</v>
      </c>
      <c r="Y1020" s="11">
        <v>0</v>
      </c>
      <c r="Z1020" s="11">
        <v>0</v>
      </c>
      <c r="AA1020" s="12" t="s">
        <v>32952</v>
      </c>
      <c r="AB1020" s="17" t="str">
        <f t="shared" si="91"/>
        <v>Programme is not compatible with this tool</v>
      </c>
      <c r="AC1020" s="17" t="str">
        <f t="shared" si="92"/>
        <v/>
      </c>
      <c r="AD1020" s="17">
        <f t="shared" si="93"/>
        <v>6</v>
      </c>
      <c r="AE1020" s="17" t="str">
        <f t="shared" si="94"/>
        <v/>
      </c>
      <c r="AF1020" s="17" t="str">
        <f t="shared" si="95"/>
        <v/>
      </c>
      <c r="AG1020" s="17" t="str" cm="1">
        <f t="array" ref="AG1020">IFERROR(IF(J1020="Level",INDEX($M1020:$S1020,AC1020+1),INDEX($M1020:$S1020,AC1020)),"")</f>
        <v/>
      </c>
      <c r="AH1020" s="17" cm="1">
        <f t="array" ref="AH1020">IFERROR(IF(J1020="Level",INDEX($M1020:$S1020,AD1020+1),INDEX($M1020:$S1020,AD1020)),"")</f>
        <v>0</v>
      </c>
      <c r="AI1020" s="17" t="str" cm="1">
        <f t="array" ref="AI1020">IFERROR(INDEX($M1020:$S1020,AE1020),"")</f>
        <v/>
      </c>
      <c r="AJ1020" s="17" t="str" cm="1">
        <f t="array" ref="AJ1020">IFERROR(INDEX($M1020:$S1020,AF1020),"")</f>
        <v/>
      </c>
      <c r="AK1020" s="17" t="str" cm="1">
        <f t="array" ref="AK1020">IFERROR(IF(J1020="Level",INDEX($T1020:$Z1020,AC1020+1),INDEX($T1020:$Z1020,AC1020)),"")</f>
        <v/>
      </c>
      <c r="AL1020" s="17" cm="1">
        <f t="array" ref="AL1020">IFERROR(IF(J1020="Level",INDEX($T1020:$Z1020,AD1020+1),INDEX($T1020:$Z1020,AD1020)),"")</f>
        <v>0</v>
      </c>
      <c r="AM1020" s="17" t="str" cm="1">
        <f t="array" ref="AM1020">IFERROR(INDEX($T1020:$Z1020,AE1020),"")</f>
        <v/>
      </c>
      <c r="AN1020" s="17" t="str" cm="1">
        <f t="array" ref="AN1020">IFERROR(INDEX($T1020:$Z1020,AF1020),"")</f>
        <v/>
      </c>
    </row>
    <row r="1021" spans="1:40" hidden="1" x14ac:dyDescent="0.2">
      <c r="A1021" s="17" t="str">
        <f t="shared" si="90"/>
        <v>MPhil Politics (Part-Time) - Cornwall: PRH4HPSHPSCC</v>
      </c>
      <c r="B1021" s="11" t="s">
        <v>2892</v>
      </c>
      <c r="C1021" s="11" t="s">
        <v>32964</v>
      </c>
      <c r="D1021" s="11" t="s">
        <v>32496</v>
      </c>
      <c r="E1021" s="11" t="s">
        <v>258</v>
      </c>
      <c r="F1021" s="11" t="s">
        <v>76</v>
      </c>
      <c r="G1021" s="11" t="s">
        <v>32188</v>
      </c>
      <c r="H1021" s="11" t="s">
        <v>72</v>
      </c>
      <c r="I1021" s="11">
        <v>0</v>
      </c>
      <c r="J1021" s="11" t="s">
        <v>32168</v>
      </c>
      <c r="K1021" s="11" t="s">
        <v>32168</v>
      </c>
      <c r="L1021" s="11">
        <v>0</v>
      </c>
      <c r="M1021" s="11">
        <v>0</v>
      </c>
      <c r="N1021" s="11">
        <v>0</v>
      </c>
      <c r="O1021" s="11">
        <v>0</v>
      </c>
      <c r="P1021" s="11">
        <v>0</v>
      </c>
      <c r="Q1021" s="11">
        <v>0</v>
      </c>
      <c r="R1021" s="11">
        <v>0</v>
      </c>
      <c r="S1021" s="11">
        <v>0</v>
      </c>
      <c r="T1021" s="11">
        <v>0</v>
      </c>
      <c r="U1021" s="11">
        <v>0</v>
      </c>
      <c r="V1021" s="11">
        <v>0</v>
      </c>
      <c r="W1021" s="11">
        <v>0</v>
      </c>
      <c r="X1021" s="11">
        <v>0</v>
      </c>
      <c r="Y1021" s="11">
        <v>0</v>
      </c>
      <c r="Z1021" s="11">
        <v>0</v>
      </c>
      <c r="AA1021" s="12" t="s">
        <v>32952</v>
      </c>
      <c r="AB1021" s="17" t="str">
        <f t="shared" si="91"/>
        <v>Programme is not compatible with this tool</v>
      </c>
      <c r="AC1021" s="17" t="str">
        <f t="shared" si="92"/>
        <v/>
      </c>
      <c r="AD1021" s="17">
        <f t="shared" si="93"/>
        <v>6</v>
      </c>
      <c r="AE1021" s="17" t="str">
        <f t="shared" si="94"/>
        <v/>
      </c>
      <c r="AF1021" s="17" t="str">
        <f t="shared" si="95"/>
        <v/>
      </c>
      <c r="AG1021" s="17" t="str" cm="1">
        <f t="array" ref="AG1021">IFERROR(IF(J1021="Level",INDEX($M1021:$S1021,AC1021+1),INDEX($M1021:$S1021,AC1021)),"")</f>
        <v/>
      </c>
      <c r="AH1021" s="17" cm="1">
        <f t="array" ref="AH1021">IFERROR(IF(J1021="Level",INDEX($M1021:$S1021,AD1021+1),INDEX($M1021:$S1021,AD1021)),"")</f>
        <v>0</v>
      </c>
      <c r="AI1021" s="17" t="str" cm="1">
        <f t="array" ref="AI1021">IFERROR(INDEX($M1021:$S1021,AE1021),"")</f>
        <v/>
      </c>
      <c r="AJ1021" s="17" t="str" cm="1">
        <f t="array" ref="AJ1021">IFERROR(INDEX($M1021:$S1021,AF1021),"")</f>
        <v/>
      </c>
      <c r="AK1021" s="17" t="str" cm="1">
        <f t="array" ref="AK1021">IFERROR(IF(J1021="Level",INDEX($T1021:$Z1021,AC1021+1),INDEX($T1021:$Z1021,AC1021)),"")</f>
        <v/>
      </c>
      <c r="AL1021" s="17" cm="1">
        <f t="array" ref="AL1021">IFERROR(IF(J1021="Level",INDEX($T1021:$Z1021,AD1021+1),INDEX($T1021:$Z1021,AD1021)),"")</f>
        <v>0</v>
      </c>
      <c r="AM1021" s="17" t="str" cm="1">
        <f t="array" ref="AM1021">IFERROR(INDEX($T1021:$Z1021,AE1021),"")</f>
        <v/>
      </c>
      <c r="AN1021" s="17" t="str" cm="1">
        <f t="array" ref="AN1021">IFERROR(INDEX($T1021:$Z1021,AF1021),"")</f>
        <v/>
      </c>
    </row>
    <row r="1022" spans="1:40" hidden="1" x14ac:dyDescent="0.2">
      <c r="A1022" s="17" t="str">
        <f t="shared" si="90"/>
        <v>MAbyRes Politics (Part-Time) - Cornwall: PRM4HPSHPSCB</v>
      </c>
      <c r="B1022" s="11" t="s">
        <v>2435</v>
      </c>
      <c r="C1022" s="11" t="s">
        <v>32964</v>
      </c>
      <c r="D1022" s="11" t="s">
        <v>32688</v>
      </c>
      <c r="E1022" s="11" t="s">
        <v>258</v>
      </c>
      <c r="F1022" s="11" t="s">
        <v>76</v>
      </c>
      <c r="G1022" s="11" t="s">
        <v>32188</v>
      </c>
      <c r="H1022" s="11" t="s">
        <v>72</v>
      </c>
      <c r="I1022" s="11">
        <v>0</v>
      </c>
      <c r="J1022" s="11" t="s">
        <v>32168</v>
      </c>
      <c r="K1022" s="11" t="s">
        <v>32168</v>
      </c>
      <c r="L1022" s="11">
        <v>0</v>
      </c>
      <c r="M1022" s="11">
        <v>0</v>
      </c>
      <c r="N1022" s="11">
        <v>0</v>
      </c>
      <c r="O1022" s="11">
        <v>0</v>
      </c>
      <c r="P1022" s="11">
        <v>0</v>
      </c>
      <c r="Q1022" s="11">
        <v>0</v>
      </c>
      <c r="R1022" s="11">
        <v>0</v>
      </c>
      <c r="S1022" s="11">
        <v>0</v>
      </c>
      <c r="T1022" s="11">
        <v>0</v>
      </c>
      <c r="U1022" s="11">
        <v>0</v>
      </c>
      <c r="V1022" s="11">
        <v>0</v>
      </c>
      <c r="W1022" s="11">
        <v>0</v>
      </c>
      <c r="X1022" s="11">
        <v>0</v>
      </c>
      <c r="Y1022" s="11">
        <v>0</v>
      </c>
      <c r="Z1022" s="11">
        <v>0</v>
      </c>
      <c r="AA1022" s="12" t="s">
        <v>32952</v>
      </c>
      <c r="AB1022" s="17" t="str">
        <f t="shared" si="91"/>
        <v>Programme is not compatible with this tool</v>
      </c>
      <c r="AC1022" s="17" t="str">
        <f t="shared" si="92"/>
        <v/>
      </c>
      <c r="AD1022" s="17">
        <f t="shared" si="93"/>
        <v>6</v>
      </c>
      <c r="AE1022" s="17" t="str">
        <f t="shared" si="94"/>
        <v/>
      </c>
      <c r="AF1022" s="17" t="str">
        <f t="shared" si="95"/>
        <v/>
      </c>
      <c r="AG1022" s="17" t="str" cm="1">
        <f t="array" ref="AG1022">IFERROR(IF(J1022="Level",INDEX($M1022:$S1022,AC1022+1),INDEX($M1022:$S1022,AC1022)),"")</f>
        <v/>
      </c>
      <c r="AH1022" s="17" cm="1">
        <f t="array" ref="AH1022">IFERROR(IF(J1022="Level",INDEX($M1022:$S1022,AD1022+1),INDEX($M1022:$S1022,AD1022)),"")</f>
        <v>0</v>
      </c>
      <c r="AI1022" s="17" t="str" cm="1">
        <f t="array" ref="AI1022">IFERROR(INDEX($M1022:$S1022,AE1022),"")</f>
        <v/>
      </c>
      <c r="AJ1022" s="17" t="str" cm="1">
        <f t="array" ref="AJ1022">IFERROR(INDEX($M1022:$S1022,AF1022),"")</f>
        <v/>
      </c>
      <c r="AK1022" s="17" t="str" cm="1">
        <f t="array" ref="AK1022">IFERROR(IF(J1022="Level",INDEX($T1022:$Z1022,AC1022+1),INDEX($T1022:$Z1022,AC1022)),"")</f>
        <v/>
      </c>
      <c r="AL1022" s="17" cm="1">
        <f t="array" ref="AL1022">IFERROR(IF(J1022="Level",INDEX($T1022:$Z1022,AD1022+1),INDEX($T1022:$Z1022,AD1022)),"")</f>
        <v>0</v>
      </c>
      <c r="AM1022" s="17" t="str" cm="1">
        <f t="array" ref="AM1022">IFERROR(INDEX($T1022:$Z1022,AE1022),"")</f>
        <v/>
      </c>
      <c r="AN1022" s="17" t="str" cm="1">
        <f t="array" ref="AN1022">IFERROR(INDEX($T1022:$Z1022,AF1022),"")</f>
        <v/>
      </c>
    </row>
    <row r="1023" spans="1:40" hidden="1" x14ac:dyDescent="0.2">
      <c r="A1023" s="17" t="str">
        <f t="shared" si="90"/>
        <v>PhD Sustainable Futures (Politics) (Part-Time) - Cornwall: PRP6HPSGOACA</v>
      </c>
      <c r="B1023" s="11" t="s">
        <v>3673</v>
      </c>
      <c r="C1023" s="11" t="s">
        <v>32964</v>
      </c>
      <c r="D1023" s="11" t="s">
        <v>3674</v>
      </c>
      <c r="E1023" s="11" t="s">
        <v>258</v>
      </c>
      <c r="F1023" s="11" t="s">
        <v>76</v>
      </c>
      <c r="G1023" s="11" t="s">
        <v>32188</v>
      </c>
      <c r="H1023" s="11" t="s">
        <v>72</v>
      </c>
      <c r="I1023" s="11">
        <v>0</v>
      </c>
      <c r="J1023" s="11" t="s">
        <v>32168</v>
      </c>
      <c r="K1023" s="11" t="s">
        <v>32168</v>
      </c>
      <c r="L1023" s="11">
        <v>0</v>
      </c>
      <c r="M1023" s="11">
        <v>0</v>
      </c>
      <c r="N1023" s="11">
        <v>0</v>
      </c>
      <c r="O1023" s="11">
        <v>0</v>
      </c>
      <c r="P1023" s="11">
        <v>0</v>
      </c>
      <c r="Q1023" s="11">
        <v>0</v>
      </c>
      <c r="R1023" s="11">
        <v>0</v>
      </c>
      <c r="S1023" s="11">
        <v>0</v>
      </c>
      <c r="T1023" s="11">
        <v>0</v>
      </c>
      <c r="U1023" s="11">
        <v>0</v>
      </c>
      <c r="V1023" s="11">
        <v>0</v>
      </c>
      <c r="W1023" s="11">
        <v>0</v>
      </c>
      <c r="X1023" s="11">
        <v>0</v>
      </c>
      <c r="Y1023" s="11">
        <v>0</v>
      </c>
      <c r="Z1023" s="11">
        <v>0</v>
      </c>
      <c r="AA1023" s="12" t="s">
        <v>32952</v>
      </c>
      <c r="AB1023" s="17" t="str">
        <f t="shared" si="91"/>
        <v>Programme is not compatible with this tool</v>
      </c>
      <c r="AC1023" s="17" t="str">
        <f t="shared" si="92"/>
        <v/>
      </c>
      <c r="AD1023" s="17">
        <f t="shared" si="93"/>
        <v>6</v>
      </c>
      <c r="AE1023" s="17" t="str">
        <f t="shared" si="94"/>
        <v/>
      </c>
      <c r="AF1023" s="17" t="str">
        <f t="shared" si="95"/>
        <v/>
      </c>
      <c r="AG1023" s="17" t="str" cm="1">
        <f t="array" ref="AG1023">IFERROR(IF(J1023="Level",INDEX($M1023:$S1023,AC1023+1),INDEX($M1023:$S1023,AC1023)),"")</f>
        <v/>
      </c>
      <c r="AH1023" s="17" cm="1">
        <f t="array" ref="AH1023">IFERROR(IF(J1023="Level",INDEX($M1023:$S1023,AD1023+1),INDEX($M1023:$S1023,AD1023)),"")</f>
        <v>0</v>
      </c>
      <c r="AI1023" s="17" t="str" cm="1">
        <f t="array" ref="AI1023">IFERROR(INDEX($M1023:$S1023,AE1023),"")</f>
        <v/>
      </c>
      <c r="AJ1023" s="17" t="str" cm="1">
        <f t="array" ref="AJ1023">IFERROR(INDEX($M1023:$S1023,AF1023),"")</f>
        <v/>
      </c>
      <c r="AK1023" s="17" t="str" cm="1">
        <f t="array" ref="AK1023">IFERROR(IF(J1023="Level",INDEX($T1023:$Z1023,AC1023+1),INDEX($T1023:$Z1023,AC1023)),"")</f>
        <v/>
      </c>
      <c r="AL1023" s="17" cm="1">
        <f t="array" ref="AL1023">IFERROR(IF(J1023="Level",INDEX($T1023:$Z1023,AD1023+1),INDEX($T1023:$Z1023,AD1023)),"")</f>
        <v>0</v>
      </c>
      <c r="AM1023" s="17" t="str" cm="1">
        <f t="array" ref="AM1023">IFERROR(INDEX($T1023:$Z1023,AE1023),"")</f>
        <v/>
      </c>
      <c r="AN1023" s="17" t="str" cm="1">
        <f t="array" ref="AN1023">IFERROR(INDEX($T1023:$Z1023,AF1023),"")</f>
        <v/>
      </c>
    </row>
    <row r="1024" spans="1:40" hidden="1" x14ac:dyDescent="0.2">
      <c r="A1024" s="17" t="str">
        <f t="shared" si="90"/>
        <v>PhD Politics (Part-Time) - Cornwall: PRP6HPSHPSCE</v>
      </c>
      <c r="B1024" s="11" t="s">
        <v>3729</v>
      </c>
      <c r="C1024" s="11" t="s">
        <v>32964</v>
      </c>
      <c r="D1024" s="11" t="s">
        <v>3730</v>
      </c>
      <c r="E1024" s="11" t="s">
        <v>258</v>
      </c>
      <c r="F1024" s="11" t="s">
        <v>76</v>
      </c>
      <c r="G1024" s="11" t="s">
        <v>32188</v>
      </c>
      <c r="H1024" s="11" t="s">
        <v>72</v>
      </c>
      <c r="I1024" s="11">
        <v>0</v>
      </c>
      <c r="J1024" s="11" t="s">
        <v>32168</v>
      </c>
      <c r="K1024" s="11" t="s">
        <v>32168</v>
      </c>
      <c r="L1024" s="11">
        <v>0</v>
      </c>
      <c r="M1024" s="11">
        <v>0</v>
      </c>
      <c r="N1024" s="11">
        <v>0</v>
      </c>
      <c r="O1024" s="11">
        <v>0</v>
      </c>
      <c r="P1024" s="11">
        <v>0</v>
      </c>
      <c r="Q1024" s="11">
        <v>0</v>
      </c>
      <c r="R1024" s="11">
        <v>0</v>
      </c>
      <c r="S1024" s="11">
        <v>0</v>
      </c>
      <c r="T1024" s="11">
        <v>0</v>
      </c>
      <c r="U1024" s="11">
        <v>0</v>
      </c>
      <c r="V1024" s="11">
        <v>0</v>
      </c>
      <c r="W1024" s="11">
        <v>0</v>
      </c>
      <c r="X1024" s="11">
        <v>0</v>
      </c>
      <c r="Y1024" s="11">
        <v>0</v>
      </c>
      <c r="Z1024" s="11">
        <v>0</v>
      </c>
      <c r="AA1024" s="12" t="s">
        <v>32952</v>
      </c>
      <c r="AB1024" s="17" t="str">
        <f t="shared" si="91"/>
        <v>Programme is not compatible with this tool</v>
      </c>
      <c r="AC1024" s="17" t="str">
        <f t="shared" si="92"/>
        <v/>
      </c>
      <c r="AD1024" s="17">
        <f t="shared" si="93"/>
        <v>6</v>
      </c>
      <c r="AE1024" s="17" t="str">
        <f t="shared" si="94"/>
        <v/>
      </c>
      <c r="AF1024" s="17" t="str">
        <f t="shared" si="95"/>
        <v/>
      </c>
      <c r="AG1024" s="17" t="str" cm="1">
        <f t="array" ref="AG1024">IFERROR(IF(J1024="Level",INDEX($M1024:$S1024,AC1024+1),INDEX($M1024:$S1024,AC1024)),"")</f>
        <v/>
      </c>
      <c r="AH1024" s="17" cm="1">
        <f t="array" ref="AH1024">IFERROR(IF(J1024="Level",INDEX($M1024:$S1024,AD1024+1),INDEX($M1024:$S1024,AD1024)),"")</f>
        <v>0</v>
      </c>
      <c r="AI1024" s="17" t="str" cm="1">
        <f t="array" ref="AI1024">IFERROR(INDEX($M1024:$S1024,AE1024),"")</f>
        <v/>
      </c>
      <c r="AJ1024" s="17" t="str" cm="1">
        <f t="array" ref="AJ1024">IFERROR(INDEX($M1024:$S1024,AF1024),"")</f>
        <v/>
      </c>
      <c r="AK1024" s="17" t="str" cm="1">
        <f t="array" ref="AK1024">IFERROR(IF(J1024="Level",INDEX($T1024:$Z1024,AC1024+1),INDEX($T1024:$Z1024,AC1024)),"")</f>
        <v/>
      </c>
      <c r="AL1024" s="17" cm="1">
        <f t="array" ref="AL1024">IFERROR(IF(J1024="Level",INDEX($T1024:$Z1024,AD1024+1),INDEX($T1024:$Z1024,AD1024)),"")</f>
        <v>0</v>
      </c>
      <c r="AM1024" s="17" t="str" cm="1">
        <f t="array" ref="AM1024">IFERROR(INDEX($T1024:$Z1024,AE1024),"")</f>
        <v/>
      </c>
      <c r="AN1024" s="17" t="str" cm="1">
        <f t="array" ref="AN1024">IFERROR(INDEX($T1024:$Z1024,AF1024),"")</f>
        <v/>
      </c>
    </row>
    <row r="1025" spans="1:40" hidden="1" x14ac:dyDescent="0.2">
      <c r="A1025" s="17" t="str">
        <f t="shared" si="90"/>
        <v>MPhilbyPub Politics (Part-Time): PRH1HPSHPS01</v>
      </c>
      <c r="B1025" s="11" t="s">
        <v>2961</v>
      </c>
      <c r="C1025" s="11" t="s">
        <v>32964</v>
      </c>
      <c r="D1025" s="11" t="s">
        <v>2962</v>
      </c>
      <c r="E1025" s="11" t="s">
        <v>214</v>
      </c>
      <c r="F1025" s="11" t="s">
        <v>76</v>
      </c>
      <c r="G1025" s="11" t="s">
        <v>32188</v>
      </c>
      <c r="H1025" s="11" t="s">
        <v>72</v>
      </c>
      <c r="I1025" s="11">
        <v>0</v>
      </c>
      <c r="J1025" s="11" t="s">
        <v>32168</v>
      </c>
      <c r="K1025" s="11" t="s">
        <v>32168</v>
      </c>
      <c r="L1025" s="11">
        <v>0</v>
      </c>
      <c r="M1025" s="11">
        <v>0</v>
      </c>
      <c r="N1025" s="11">
        <v>0</v>
      </c>
      <c r="O1025" s="11">
        <v>0</v>
      </c>
      <c r="P1025" s="11">
        <v>0</v>
      </c>
      <c r="Q1025" s="11">
        <v>0</v>
      </c>
      <c r="R1025" s="11">
        <v>0</v>
      </c>
      <c r="S1025" s="11">
        <v>0</v>
      </c>
      <c r="T1025" s="11">
        <v>0</v>
      </c>
      <c r="U1025" s="11">
        <v>0</v>
      </c>
      <c r="V1025" s="11">
        <v>0</v>
      </c>
      <c r="W1025" s="11">
        <v>0</v>
      </c>
      <c r="X1025" s="11">
        <v>0</v>
      </c>
      <c r="Y1025" s="11">
        <v>0</v>
      </c>
      <c r="Z1025" s="11">
        <v>0</v>
      </c>
      <c r="AA1025" s="12" t="s">
        <v>32952</v>
      </c>
      <c r="AB1025" s="17" t="str">
        <f t="shared" si="91"/>
        <v>Programme is not compatible with this tool</v>
      </c>
      <c r="AC1025" s="17" t="str">
        <f t="shared" si="92"/>
        <v/>
      </c>
      <c r="AD1025" s="17">
        <f t="shared" si="93"/>
        <v>6</v>
      </c>
      <c r="AE1025" s="17" t="str">
        <f t="shared" si="94"/>
        <v/>
      </c>
      <c r="AF1025" s="17" t="str">
        <f t="shared" si="95"/>
        <v/>
      </c>
      <c r="AG1025" s="17" t="str" cm="1">
        <f t="array" ref="AG1025">IFERROR(IF(J1025="Level",INDEX($M1025:$S1025,AC1025+1),INDEX($M1025:$S1025,AC1025)),"")</f>
        <v/>
      </c>
      <c r="AH1025" s="17" cm="1">
        <f t="array" ref="AH1025">IFERROR(IF(J1025="Level",INDEX($M1025:$S1025,AD1025+1),INDEX($M1025:$S1025,AD1025)),"")</f>
        <v>0</v>
      </c>
      <c r="AI1025" s="17" t="str" cm="1">
        <f t="array" ref="AI1025">IFERROR(INDEX($M1025:$S1025,AE1025),"")</f>
        <v/>
      </c>
      <c r="AJ1025" s="17" t="str" cm="1">
        <f t="array" ref="AJ1025">IFERROR(INDEX($M1025:$S1025,AF1025),"")</f>
        <v/>
      </c>
      <c r="AK1025" s="17" t="str" cm="1">
        <f t="array" ref="AK1025">IFERROR(IF(J1025="Level",INDEX($T1025:$Z1025,AC1025+1),INDEX($T1025:$Z1025,AC1025)),"")</f>
        <v/>
      </c>
      <c r="AL1025" s="17" cm="1">
        <f t="array" ref="AL1025">IFERROR(IF(J1025="Level",INDEX($T1025:$Z1025,AD1025+1),INDEX($T1025:$Z1025,AD1025)),"")</f>
        <v>0</v>
      </c>
      <c r="AM1025" s="17" t="str" cm="1">
        <f t="array" ref="AM1025">IFERROR(INDEX($T1025:$Z1025,AE1025),"")</f>
        <v/>
      </c>
      <c r="AN1025" s="17" t="str" cm="1">
        <f t="array" ref="AN1025">IFERROR(INDEX($T1025:$Z1025,AF1025),"")</f>
        <v/>
      </c>
    </row>
    <row r="1026" spans="1:40" hidden="1" x14ac:dyDescent="0.2">
      <c r="A1026" s="17" t="str">
        <f t="shared" ref="A1026:A1089" si="96">D1026&amp;": "&amp;B1026</f>
        <v>MPhil Politics (Part-Time): PRH4HPSHPS13</v>
      </c>
      <c r="B1026" s="11" t="s">
        <v>2876</v>
      </c>
      <c r="C1026" s="11" t="s">
        <v>32964</v>
      </c>
      <c r="D1026" s="11" t="s">
        <v>32497</v>
      </c>
      <c r="E1026" s="11" t="s">
        <v>214</v>
      </c>
      <c r="F1026" s="11" t="s">
        <v>76</v>
      </c>
      <c r="G1026" s="11" t="s">
        <v>32188</v>
      </c>
      <c r="H1026" s="11" t="s">
        <v>72</v>
      </c>
      <c r="I1026" s="11">
        <v>0</v>
      </c>
      <c r="J1026" s="11" t="s">
        <v>32168</v>
      </c>
      <c r="K1026" s="11" t="s">
        <v>32168</v>
      </c>
      <c r="L1026" s="11">
        <v>0</v>
      </c>
      <c r="M1026" s="11">
        <v>0</v>
      </c>
      <c r="N1026" s="11">
        <v>0</v>
      </c>
      <c r="O1026" s="11">
        <v>0</v>
      </c>
      <c r="P1026" s="11">
        <v>0</v>
      </c>
      <c r="Q1026" s="11">
        <v>0</v>
      </c>
      <c r="R1026" s="11">
        <v>0</v>
      </c>
      <c r="S1026" s="11">
        <v>0</v>
      </c>
      <c r="T1026" s="11">
        <v>0</v>
      </c>
      <c r="U1026" s="11">
        <v>0</v>
      </c>
      <c r="V1026" s="11">
        <v>0</v>
      </c>
      <c r="W1026" s="11">
        <v>0</v>
      </c>
      <c r="X1026" s="11">
        <v>0</v>
      </c>
      <c r="Y1026" s="11">
        <v>0</v>
      </c>
      <c r="Z1026" s="11">
        <v>0</v>
      </c>
      <c r="AA1026" s="12" t="s">
        <v>32952</v>
      </c>
      <c r="AB1026" s="17" t="str">
        <f t="shared" ref="AB1026:AB1089" si="97">IF(H1026="Yes","Programme: "&amp;D1026,"Programme is not compatible with this tool")</f>
        <v>Programme is not compatible with this tool</v>
      </c>
      <c r="AC1026" s="17" t="str">
        <f t="shared" ref="AC1026:AC1089" si="98">IF(J1026="Stage",IF(M1026&lt;&gt;0,1,IF(N1026&lt;&gt;0,2,IF(O1026&lt;&gt;0,3,IF(P1026&lt;&gt;0,4,IF(Q1026&lt;&gt;0,5,""))))),IF(J1026="","",IF(R1026&lt;&gt;0,5,IF(S1026&lt;&gt;0,6,""))))</f>
        <v/>
      </c>
      <c r="AD1026" s="17">
        <f t="shared" ref="AD1026:AD1089" si="99">IF(J1026="Stage",IF(AND(N1026&lt;&gt;0,AC1026&lt;2),2,IF(AND(O1026&lt;&gt;0,AC1026&lt;3),3,IF(AND(P1026&lt;&gt;0,AC1026&lt;4),4,IF(AND(Q1026&lt;&gt;0,AC1026&lt;5),5,"")))),IF(J1026="","",IF(AC1026&lt;&gt;0,6)))</f>
        <v>6</v>
      </c>
      <c r="AE1026" s="17" t="str">
        <f t="shared" ref="AE1026:AE1089" si="100">IF(AND(O1026&lt;&gt;0,AD1026&lt;3),3,IF(AND(P1026&lt;&gt;0,AD1026&lt;4),4,IF(AND(Q1026&lt;&gt;0,AD1026&lt;5),5,"")))</f>
        <v/>
      </c>
      <c r="AF1026" s="17" t="str">
        <f t="shared" ref="AF1026:AF1089" si="101">IF(AND(P1026&lt;&gt;0,AE1026&lt;4),4,IF(AND(Q1026&lt;&gt;0,AE1026&lt;5),5,""))</f>
        <v/>
      </c>
      <c r="AG1026" s="17" t="str" cm="1">
        <f t="array" ref="AG1026">IFERROR(IF(J1026="Level",INDEX($M1026:$S1026,AC1026+1),INDEX($M1026:$S1026,AC1026)),"")</f>
        <v/>
      </c>
      <c r="AH1026" s="17" cm="1">
        <f t="array" ref="AH1026">IFERROR(IF(J1026="Level",INDEX($M1026:$S1026,AD1026+1),INDEX($M1026:$S1026,AD1026)),"")</f>
        <v>0</v>
      </c>
      <c r="AI1026" s="17" t="str" cm="1">
        <f t="array" ref="AI1026">IFERROR(INDEX($M1026:$S1026,AE1026),"")</f>
        <v/>
      </c>
      <c r="AJ1026" s="17" t="str" cm="1">
        <f t="array" ref="AJ1026">IFERROR(INDEX($M1026:$S1026,AF1026),"")</f>
        <v/>
      </c>
      <c r="AK1026" s="17" t="str" cm="1">
        <f t="array" ref="AK1026">IFERROR(IF(J1026="Level",INDEX($T1026:$Z1026,AC1026+1),INDEX($T1026:$Z1026,AC1026)),"")</f>
        <v/>
      </c>
      <c r="AL1026" s="17" cm="1">
        <f t="array" ref="AL1026">IFERROR(IF(J1026="Level",INDEX($T1026:$Z1026,AD1026+1),INDEX($T1026:$Z1026,AD1026)),"")</f>
        <v>0</v>
      </c>
      <c r="AM1026" s="17" t="str" cm="1">
        <f t="array" ref="AM1026">IFERROR(INDEX($T1026:$Z1026,AE1026),"")</f>
        <v/>
      </c>
      <c r="AN1026" s="17" t="str" cm="1">
        <f t="array" ref="AN1026">IFERROR(INDEX($T1026:$Z1026,AF1026),"")</f>
        <v/>
      </c>
    </row>
    <row r="1027" spans="1:40" hidden="1" x14ac:dyDescent="0.2">
      <c r="A1027" s="17" t="str">
        <f t="shared" si="96"/>
        <v>MPhil Strategy and Security (Part-Time): PRH4HPSHPS14</v>
      </c>
      <c r="B1027" s="11" t="s">
        <v>2877</v>
      </c>
      <c r="C1027" s="11" t="s">
        <v>32964</v>
      </c>
      <c r="D1027" s="11" t="s">
        <v>32479</v>
      </c>
      <c r="E1027" s="11" t="s">
        <v>214</v>
      </c>
      <c r="F1027" s="11" t="s">
        <v>76</v>
      </c>
      <c r="G1027" s="11" t="s">
        <v>32188</v>
      </c>
      <c r="H1027" s="11" t="s">
        <v>72</v>
      </c>
      <c r="I1027" s="11">
        <v>0</v>
      </c>
      <c r="J1027" s="11" t="s">
        <v>32168</v>
      </c>
      <c r="K1027" s="11" t="s">
        <v>32168</v>
      </c>
      <c r="L1027" s="11">
        <v>0</v>
      </c>
      <c r="M1027" s="11">
        <v>0</v>
      </c>
      <c r="N1027" s="11">
        <v>0</v>
      </c>
      <c r="O1027" s="11">
        <v>0</v>
      </c>
      <c r="P1027" s="11">
        <v>0</v>
      </c>
      <c r="Q1027" s="11">
        <v>0</v>
      </c>
      <c r="R1027" s="11">
        <v>0</v>
      </c>
      <c r="S1027" s="11">
        <v>0</v>
      </c>
      <c r="T1027" s="11">
        <v>0</v>
      </c>
      <c r="U1027" s="11">
        <v>0</v>
      </c>
      <c r="V1027" s="11">
        <v>0</v>
      </c>
      <c r="W1027" s="11">
        <v>0</v>
      </c>
      <c r="X1027" s="11">
        <v>0</v>
      </c>
      <c r="Y1027" s="11">
        <v>0</v>
      </c>
      <c r="Z1027" s="11">
        <v>0</v>
      </c>
      <c r="AA1027" s="12" t="s">
        <v>32952</v>
      </c>
      <c r="AB1027" s="17" t="str">
        <f t="shared" si="97"/>
        <v>Programme is not compatible with this tool</v>
      </c>
      <c r="AC1027" s="17" t="str">
        <f t="shared" si="98"/>
        <v/>
      </c>
      <c r="AD1027" s="17">
        <f t="shared" si="99"/>
        <v>6</v>
      </c>
      <c r="AE1027" s="17" t="str">
        <f t="shared" si="100"/>
        <v/>
      </c>
      <c r="AF1027" s="17" t="str">
        <f t="shared" si="101"/>
        <v/>
      </c>
      <c r="AG1027" s="17" t="str" cm="1">
        <f t="array" ref="AG1027">IFERROR(IF(J1027="Level",INDEX($M1027:$S1027,AC1027+1),INDEX($M1027:$S1027,AC1027)),"")</f>
        <v/>
      </c>
      <c r="AH1027" s="17" cm="1">
        <f t="array" ref="AH1027">IFERROR(IF(J1027="Level",INDEX($M1027:$S1027,AD1027+1),INDEX($M1027:$S1027,AD1027)),"")</f>
        <v>0</v>
      </c>
      <c r="AI1027" s="17" t="str" cm="1">
        <f t="array" ref="AI1027">IFERROR(INDEX($M1027:$S1027,AE1027),"")</f>
        <v/>
      </c>
      <c r="AJ1027" s="17" t="str" cm="1">
        <f t="array" ref="AJ1027">IFERROR(INDEX($M1027:$S1027,AF1027),"")</f>
        <v/>
      </c>
      <c r="AK1027" s="17" t="str" cm="1">
        <f t="array" ref="AK1027">IFERROR(IF(J1027="Level",INDEX($T1027:$Z1027,AC1027+1),INDEX($T1027:$Z1027,AC1027)),"")</f>
        <v/>
      </c>
      <c r="AL1027" s="17" cm="1">
        <f t="array" ref="AL1027">IFERROR(IF(J1027="Level",INDEX($T1027:$Z1027,AD1027+1),INDEX($T1027:$Z1027,AD1027)),"")</f>
        <v>0</v>
      </c>
      <c r="AM1027" s="17" t="str" cm="1">
        <f t="array" ref="AM1027">IFERROR(INDEX($T1027:$Z1027,AE1027),"")</f>
        <v/>
      </c>
      <c r="AN1027" s="17" t="str" cm="1">
        <f t="array" ref="AN1027">IFERROR(INDEX($T1027:$Z1027,AF1027),"")</f>
        <v/>
      </c>
    </row>
    <row r="1028" spans="1:40" hidden="1" x14ac:dyDescent="0.2">
      <c r="A1028" s="17" t="str">
        <f t="shared" si="96"/>
        <v>MPhil Strategy and Security (Part-Time): PRH4HPSHPS22</v>
      </c>
      <c r="B1028" s="11" t="s">
        <v>2884</v>
      </c>
      <c r="C1028" s="11" t="s">
        <v>32964</v>
      </c>
      <c r="D1028" s="11" t="s">
        <v>32479</v>
      </c>
      <c r="E1028" s="11" t="s">
        <v>214</v>
      </c>
      <c r="F1028" s="11" t="s">
        <v>76</v>
      </c>
      <c r="G1028" s="11" t="s">
        <v>32188</v>
      </c>
      <c r="H1028" s="11" t="s">
        <v>72</v>
      </c>
      <c r="I1028" s="11">
        <v>0</v>
      </c>
      <c r="J1028" s="11" t="s">
        <v>32168</v>
      </c>
      <c r="K1028" s="11" t="s">
        <v>32168</v>
      </c>
      <c r="L1028" s="11">
        <v>0</v>
      </c>
      <c r="M1028" s="11">
        <v>0</v>
      </c>
      <c r="N1028" s="11">
        <v>0</v>
      </c>
      <c r="O1028" s="11">
        <v>0</v>
      </c>
      <c r="P1028" s="11">
        <v>0</v>
      </c>
      <c r="Q1028" s="11">
        <v>0</v>
      </c>
      <c r="R1028" s="11">
        <v>0</v>
      </c>
      <c r="S1028" s="11">
        <v>0</v>
      </c>
      <c r="T1028" s="11">
        <v>0</v>
      </c>
      <c r="U1028" s="11">
        <v>0</v>
      </c>
      <c r="V1028" s="11">
        <v>0</v>
      </c>
      <c r="W1028" s="11">
        <v>0</v>
      </c>
      <c r="X1028" s="11">
        <v>0</v>
      </c>
      <c r="Y1028" s="11">
        <v>0</v>
      </c>
      <c r="Z1028" s="11">
        <v>0</v>
      </c>
      <c r="AA1028" s="12" t="s">
        <v>32952</v>
      </c>
      <c r="AB1028" s="17" t="str">
        <f t="shared" si="97"/>
        <v>Programme is not compatible with this tool</v>
      </c>
      <c r="AC1028" s="17" t="str">
        <f t="shared" si="98"/>
        <v/>
      </c>
      <c r="AD1028" s="17">
        <f t="shared" si="99"/>
        <v>6</v>
      </c>
      <c r="AE1028" s="17" t="str">
        <f t="shared" si="100"/>
        <v/>
      </c>
      <c r="AF1028" s="17" t="str">
        <f t="shared" si="101"/>
        <v/>
      </c>
      <c r="AG1028" s="17" t="str" cm="1">
        <f t="array" ref="AG1028">IFERROR(IF(J1028="Level",INDEX($M1028:$S1028,AC1028+1),INDEX($M1028:$S1028,AC1028)),"")</f>
        <v/>
      </c>
      <c r="AH1028" s="17" cm="1">
        <f t="array" ref="AH1028">IFERROR(IF(J1028="Level",INDEX($M1028:$S1028,AD1028+1),INDEX($M1028:$S1028,AD1028)),"")</f>
        <v>0</v>
      </c>
      <c r="AI1028" s="17" t="str" cm="1">
        <f t="array" ref="AI1028">IFERROR(INDEX($M1028:$S1028,AE1028),"")</f>
        <v/>
      </c>
      <c r="AJ1028" s="17" t="str" cm="1">
        <f t="array" ref="AJ1028">IFERROR(INDEX($M1028:$S1028,AF1028),"")</f>
        <v/>
      </c>
      <c r="AK1028" s="17" t="str" cm="1">
        <f t="array" ref="AK1028">IFERROR(IF(J1028="Level",INDEX($T1028:$Z1028,AC1028+1),INDEX($T1028:$Z1028,AC1028)),"")</f>
        <v/>
      </c>
      <c r="AL1028" s="17" cm="1">
        <f t="array" ref="AL1028">IFERROR(IF(J1028="Level",INDEX($T1028:$Z1028,AD1028+1),INDEX($T1028:$Z1028,AD1028)),"")</f>
        <v>0</v>
      </c>
      <c r="AM1028" s="17" t="str" cm="1">
        <f t="array" ref="AM1028">IFERROR(INDEX($T1028:$Z1028,AE1028),"")</f>
        <v/>
      </c>
      <c r="AN1028" s="17" t="str" cm="1">
        <f t="array" ref="AN1028">IFERROR(INDEX($T1028:$Z1028,AF1028),"")</f>
        <v/>
      </c>
    </row>
    <row r="1029" spans="1:40" hidden="1" x14ac:dyDescent="0.2">
      <c r="A1029" s="17" t="str">
        <f t="shared" si="96"/>
        <v>MPhil European Politics (Part-Time): PRH4HPSHPS23</v>
      </c>
      <c r="B1029" s="11" t="s">
        <v>2885</v>
      </c>
      <c r="C1029" s="11" t="s">
        <v>32964</v>
      </c>
      <c r="D1029" s="11" t="s">
        <v>32607</v>
      </c>
      <c r="E1029" s="11" t="s">
        <v>214</v>
      </c>
      <c r="F1029" s="11" t="s">
        <v>76</v>
      </c>
      <c r="G1029" s="11" t="s">
        <v>32188</v>
      </c>
      <c r="H1029" s="11" t="s">
        <v>72</v>
      </c>
      <c r="I1029" s="11">
        <v>0</v>
      </c>
      <c r="J1029" s="11" t="s">
        <v>32168</v>
      </c>
      <c r="K1029" s="11" t="s">
        <v>32168</v>
      </c>
      <c r="L1029" s="11">
        <v>0</v>
      </c>
      <c r="M1029" s="11">
        <v>0</v>
      </c>
      <c r="N1029" s="11">
        <v>0</v>
      </c>
      <c r="O1029" s="11">
        <v>0</v>
      </c>
      <c r="P1029" s="11">
        <v>0</v>
      </c>
      <c r="Q1029" s="11">
        <v>0</v>
      </c>
      <c r="R1029" s="11">
        <v>0</v>
      </c>
      <c r="S1029" s="11">
        <v>0</v>
      </c>
      <c r="T1029" s="11">
        <v>0</v>
      </c>
      <c r="U1029" s="11">
        <v>0</v>
      </c>
      <c r="V1029" s="11">
        <v>0</v>
      </c>
      <c r="W1029" s="11">
        <v>0</v>
      </c>
      <c r="X1029" s="11">
        <v>0</v>
      </c>
      <c r="Y1029" s="11">
        <v>0</v>
      </c>
      <c r="Z1029" s="11">
        <v>0</v>
      </c>
      <c r="AA1029" s="12" t="s">
        <v>32952</v>
      </c>
      <c r="AB1029" s="17" t="str">
        <f t="shared" si="97"/>
        <v>Programme is not compatible with this tool</v>
      </c>
      <c r="AC1029" s="17" t="str">
        <f t="shared" si="98"/>
        <v/>
      </c>
      <c r="AD1029" s="17">
        <f t="shared" si="99"/>
        <v>6</v>
      </c>
      <c r="AE1029" s="17" t="str">
        <f t="shared" si="100"/>
        <v/>
      </c>
      <c r="AF1029" s="17" t="str">
        <f t="shared" si="101"/>
        <v/>
      </c>
      <c r="AG1029" s="17" t="str" cm="1">
        <f t="array" ref="AG1029">IFERROR(IF(J1029="Level",INDEX($M1029:$S1029,AC1029+1),INDEX($M1029:$S1029,AC1029)),"")</f>
        <v/>
      </c>
      <c r="AH1029" s="17" cm="1">
        <f t="array" ref="AH1029">IFERROR(IF(J1029="Level",INDEX($M1029:$S1029,AD1029+1),INDEX($M1029:$S1029,AD1029)),"")</f>
        <v>0</v>
      </c>
      <c r="AI1029" s="17" t="str" cm="1">
        <f t="array" ref="AI1029">IFERROR(INDEX($M1029:$S1029,AE1029),"")</f>
        <v/>
      </c>
      <c r="AJ1029" s="17" t="str" cm="1">
        <f t="array" ref="AJ1029">IFERROR(INDEX($M1029:$S1029,AF1029),"")</f>
        <v/>
      </c>
      <c r="AK1029" s="17" t="str" cm="1">
        <f t="array" ref="AK1029">IFERROR(IF(J1029="Level",INDEX($T1029:$Z1029,AC1029+1),INDEX($T1029:$Z1029,AC1029)),"")</f>
        <v/>
      </c>
      <c r="AL1029" s="17" cm="1">
        <f t="array" ref="AL1029">IFERROR(IF(J1029="Level",INDEX($T1029:$Z1029,AD1029+1),INDEX($T1029:$Z1029,AD1029)),"")</f>
        <v>0</v>
      </c>
      <c r="AM1029" s="17" t="str" cm="1">
        <f t="array" ref="AM1029">IFERROR(INDEX($T1029:$Z1029,AE1029),"")</f>
        <v/>
      </c>
      <c r="AN1029" s="17" t="str" cm="1">
        <f t="array" ref="AN1029">IFERROR(INDEX($T1029:$Z1029,AF1029),"")</f>
        <v/>
      </c>
    </row>
    <row r="1030" spans="1:40" ht="25.5" hidden="1" x14ac:dyDescent="0.2">
      <c r="A1030" s="17" t="str">
        <f t="shared" si="96"/>
        <v>MPhil Advanced Quantitative Methods in Social Sciences (POL) (Part-Time): PRH4HPSHPS27</v>
      </c>
      <c r="B1030" s="11" t="s">
        <v>2889</v>
      </c>
      <c r="C1030" s="11" t="s">
        <v>32964</v>
      </c>
      <c r="D1030" s="11" t="s">
        <v>32669</v>
      </c>
      <c r="E1030" s="11" t="s">
        <v>214</v>
      </c>
      <c r="F1030" s="11" t="s">
        <v>76</v>
      </c>
      <c r="G1030" s="11" t="s">
        <v>32188</v>
      </c>
      <c r="H1030" s="11" t="s">
        <v>72</v>
      </c>
      <c r="I1030" s="11">
        <v>0</v>
      </c>
      <c r="J1030" s="11" t="s">
        <v>32168</v>
      </c>
      <c r="K1030" s="11" t="s">
        <v>32168</v>
      </c>
      <c r="L1030" s="11">
        <v>0</v>
      </c>
      <c r="M1030" s="11">
        <v>0</v>
      </c>
      <c r="N1030" s="11">
        <v>0</v>
      </c>
      <c r="O1030" s="11">
        <v>0</v>
      </c>
      <c r="P1030" s="11">
        <v>0</v>
      </c>
      <c r="Q1030" s="11">
        <v>0</v>
      </c>
      <c r="R1030" s="11">
        <v>0</v>
      </c>
      <c r="S1030" s="11">
        <v>0</v>
      </c>
      <c r="T1030" s="11">
        <v>0</v>
      </c>
      <c r="U1030" s="11">
        <v>0</v>
      </c>
      <c r="V1030" s="11">
        <v>0</v>
      </c>
      <c r="W1030" s="11">
        <v>0</v>
      </c>
      <c r="X1030" s="11">
        <v>0</v>
      </c>
      <c r="Y1030" s="11">
        <v>0</v>
      </c>
      <c r="Z1030" s="11">
        <v>0</v>
      </c>
      <c r="AA1030" s="12" t="s">
        <v>32952</v>
      </c>
      <c r="AB1030" s="17" t="str">
        <f t="shared" si="97"/>
        <v>Programme is not compatible with this tool</v>
      </c>
      <c r="AC1030" s="17" t="str">
        <f t="shared" si="98"/>
        <v/>
      </c>
      <c r="AD1030" s="17">
        <f t="shared" si="99"/>
        <v>6</v>
      </c>
      <c r="AE1030" s="17" t="str">
        <f t="shared" si="100"/>
        <v/>
      </c>
      <c r="AF1030" s="17" t="str">
        <f t="shared" si="101"/>
        <v/>
      </c>
      <c r="AG1030" s="17" t="str" cm="1">
        <f t="array" ref="AG1030">IFERROR(IF(J1030="Level",INDEX($M1030:$S1030,AC1030+1),INDEX($M1030:$S1030,AC1030)),"")</f>
        <v/>
      </c>
      <c r="AH1030" s="17" cm="1">
        <f t="array" ref="AH1030">IFERROR(IF(J1030="Level",INDEX($M1030:$S1030,AD1030+1),INDEX($M1030:$S1030,AD1030)),"")</f>
        <v>0</v>
      </c>
      <c r="AI1030" s="17" t="str" cm="1">
        <f t="array" ref="AI1030">IFERROR(INDEX($M1030:$S1030,AE1030),"")</f>
        <v/>
      </c>
      <c r="AJ1030" s="17" t="str" cm="1">
        <f t="array" ref="AJ1030">IFERROR(INDEX($M1030:$S1030,AF1030),"")</f>
        <v/>
      </c>
      <c r="AK1030" s="17" t="str" cm="1">
        <f t="array" ref="AK1030">IFERROR(IF(J1030="Level",INDEX($T1030:$Z1030,AC1030+1),INDEX($T1030:$Z1030,AC1030)),"")</f>
        <v/>
      </c>
      <c r="AL1030" s="17" cm="1">
        <f t="array" ref="AL1030">IFERROR(IF(J1030="Level",INDEX($T1030:$Z1030,AD1030+1),INDEX($T1030:$Z1030,AD1030)),"")</f>
        <v>0</v>
      </c>
      <c r="AM1030" s="17" t="str" cm="1">
        <f t="array" ref="AM1030">IFERROR(INDEX($T1030:$Z1030,AE1030),"")</f>
        <v/>
      </c>
      <c r="AN1030" s="17" t="str" cm="1">
        <f t="array" ref="AN1030">IFERROR(INDEX($T1030:$Z1030,AF1030),"")</f>
        <v/>
      </c>
    </row>
    <row r="1031" spans="1:40" hidden="1" x14ac:dyDescent="0.2">
      <c r="A1031" s="17" t="str">
        <f t="shared" si="96"/>
        <v>MPhil Security, Conflict and Human Rights (Part-Time): PRH4HPSHPSEC</v>
      </c>
      <c r="B1031" s="11" t="s">
        <v>2897</v>
      </c>
      <c r="C1031" s="11" t="s">
        <v>32964</v>
      </c>
      <c r="D1031" s="11" t="s">
        <v>32488</v>
      </c>
      <c r="E1031" s="11" t="s">
        <v>214</v>
      </c>
      <c r="F1031" s="11" t="s">
        <v>76</v>
      </c>
      <c r="G1031" s="11" t="s">
        <v>32188</v>
      </c>
      <c r="H1031" s="11" t="s">
        <v>72</v>
      </c>
      <c r="I1031" s="11">
        <v>0</v>
      </c>
      <c r="J1031" s="11" t="s">
        <v>32168</v>
      </c>
      <c r="K1031" s="11" t="s">
        <v>32168</v>
      </c>
      <c r="L1031" s="11">
        <v>0</v>
      </c>
      <c r="M1031" s="11">
        <v>0</v>
      </c>
      <c r="N1031" s="11">
        <v>0</v>
      </c>
      <c r="O1031" s="11">
        <v>0</v>
      </c>
      <c r="P1031" s="11">
        <v>0</v>
      </c>
      <c r="Q1031" s="11">
        <v>0</v>
      </c>
      <c r="R1031" s="11">
        <v>0</v>
      </c>
      <c r="S1031" s="11">
        <v>0</v>
      </c>
      <c r="T1031" s="11">
        <v>0</v>
      </c>
      <c r="U1031" s="11">
        <v>0</v>
      </c>
      <c r="V1031" s="11">
        <v>0</v>
      </c>
      <c r="W1031" s="11">
        <v>0</v>
      </c>
      <c r="X1031" s="11">
        <v>0</v>
      </c>
      <c r="Y1031" s="11">
        <v>0</v>
      </c>
      <c r="Z1031" s="11">
        <v>0</v>
      </c>
      <c r="AA1031" s="12" t="s">
        <v>32952</v>
      </c>
      <c r="AB1031" s="17" t="str">
        <f t="shared" si="97"/>
        <v>Programme is not compatible with this tool</v>
      </c>
      <c r="AC1031" s="17" t="str">
        <f t="shared" si="98"/>
        <v/>
      </c>
      <c r="AD1031" s="17">
        <f t="shared" si="99"/>
        <v>6</v>
      </c>
      <c r="AE1031" s="17" t="str">
        <f t="shared" si="100"/>
        <v/>
      </c>
      <c r="AF1031" s="17" t="str">
        <f t="shared" si="101"/>
        <v/>
      </c>
      <c r="AG1031" s="17" t="str" cm="1">
        <f t="array" ref="AG1031">IFERROR(IF(J1031="Level",INDEX($M1031:$S1031,AC1031+1),INDEX($M1031:$S1031,AC1031)),"")</f>
        <v/>
      </c>
      <c r="AH1031" s="17" cm="1">
        <f t="array" ref="AH1031">IFERROR(IF(J1031="Level",INDEX($M1031:$S1031,AD1031+1),INDEX($M1031:$S1031,AD1031)),"")</f>
        <v>0</v>
      </c>
      <c r="AI1031" s="17" t="str" cm="1">
        <f t="array" ref="AI1031">IFERROR(INDEX($M1031:$S1031,AE1031),"")</f>
        <v/>
      </c>
      <c r="AJ1031" s="17" t="str" cm="1">
        <f t="array" ref="AJ1031">IFERROR(INDEX($M1031:$S1031,AF1031),"")</f>
        <v/>
      </c>
      <c r="AK1031" s="17" t="str" cm="1">
        <f t="array" ref="AK1031">IFERROR(IF(J1031="Level",INDEX($T1031:$Z1031,AC1031+1),INDEX($T1031:$Z1031,AC1031)),"")</f>
        <v/>
      </c>
      <c r="AL1031" s="17" cm="1">
        <f t="array" ref="AL1031">IFERROR(IF(J1031="Level",INDEX($T1031:$Z1031,AD1031+1),INDEX($T1031:$Z1031,AD1031)),"")</f>
        <v>0</v>
      </c>
      <c r="AM1031" s="17" t="str" cm="1">
        <f t="array" ref="AM1031">IFERROR(INDEX($T1031:$Z1031,AE1031),"")</f>
        <v/>
      </c>
      <c r="AN1031" s="17" t="str" cm="1">
        <f t="array" ref="AN1031">IFERROR(INDEX($T1031:$Z1031,AF1031),"")</f>
        <v/>
      </c>
    </row>
    <row r="1032" spans="1:40" hidden="1" x14ac:dyDescent="0.2">
      <c r="A1032" s="17" t="str">
        <f t="shared" si="96"/>
        <v>MAbyRes Politics (Part Time): PRM4HPSHPS02</v>
      </c>
      <c r="B1032" s="11" t="s">
        <v>2416</v>
      </c>
      <c r="C1032" s="11" t="s">
        <v>32964</v>
      </c>
      <c r="D1032" s="11" t="s">
        <v>2417</v>
      </c>
      <c r="E1032" s="11" t="s">
        <v>214</v>
      </c>
      <c r="F1032" s="11" t="s">
        <v>76</v>
      </c>
      <c r="G1032" s="11" t="s">
        <v>32188</v>
      </c>
      <c r="H1032" s="11" t="s">
        <v>72</v>
      </c>
      <c r="I1032" s="11">
        <v>0</v>
      </c>
      <c r="J1032" s="11" t="s">
        <v>32168</v>
      </c>
      <c r="K1032" s="11" t="s">
        <v>32168</v>
      </c>
      <c r="L1032" s="11">
        <v>0</v>
      </c>
      <c r="M1032" s="11">
        <v>0</v>
      </c>
      <c r="N1032" s="11">
        <v>0</v>
      </c>
      <c r="O1032" s="11">
        <v>0</v>
      </c>
      <c r="P1032" s="11">
        <v>0</v>
      </c>
      <c r="Q1032" s="11">
        <v>0</v>
      </c>
      <c r="R1032" s="11">
        <v>0</v>
      </c>
      <c r="S1032" s="11">
        <v>0</v>
      </c>
      <c r="T1032" s="11">
        <v>0</v>
      </c>
      <c r="U1032" s="11">
        <v>0</v>
      </c>
      <c r="V1032" s="11">
        <v>0</v>
      </c>
      <c r="W1032" s="11">
        <v>0</v>
      </c>
      <c r="X1032" s="11">
        <v>0</v>
      </c>
      <c r="Y1032" s="11">
        <v>0</v>
      </c>
      <c r="Z1032" s="11">
        <v>0</v>
      </c>
      <c r="AA1032" s="12" t="s">
        <v>32952</v>
      </c>
      <c r="AB1032" s="17" t="str">
        <f t="shared" si="97"/>
        <v>Programme is not compatible with this tool</v>
      </c>
      <c r="AC1032" s="17" t="str">
        <f t="shared" si="98"/>
        <v/>
      </c>
      <c r="AD1032" s="17">
        <f t="shared" si="99"/>
        <v>6</v>
      </c>
      <c r="AE1032" s="17" t="str">
        <f t="shared" si="100"/>
        <v/>
      </c>
      <c r="AF1032" s="17" t="str">
        <f t="shared" si="101"/>
        <v/>
      </c>
      <c r="AG1032" s="17" t="str" cm="1">
        <f t="array" ref="AG1032">IFERROR(IF(J1032="Level",INDEX($M1032:$S1032,AC1032+1),INDEX($M1032:$S1032,AC1032)),"")</f>
        <v/>
      </c>
      <c r="AH1032" s="17" cm="1">
        <f t="array" ref="AH1032">IFERROR(IF(J1032="Level",INDEX($M1032:$S1032,AD1032+1),INDEX($M1032:$S1032,AD1032)),"")</f>
        <v>0</v>
      </c>
      <c r="AI1032" s="17" t="str" cm="1">
        <f t="array" ref="AI1032">IFERROR(INDEX($M1032:$S1032,AE1032),"")</f>
        <v/>
      </c>
      <c r="AJ1032" s="17" t="str" cm="1">
        <f t="array" ref="AJ1032">IFERROR(INDEX($M1032:$S1032,AF1032),"")</f>
        <v/>
      </c>
      <c r="AK1032" s="17" t="str" cm="1">
        <f t="array" ref="AK1032">IFERROR(IF(J1032="Level",INDEX($T1032:$Z1032,AC1032+1),INDEX($T1032:$Z1032,AC1032)),"")</f>
        <v/>
      </c>
      <c r="AL1032" s="17" cm="1">
        <f t="array" ref="AL1032">IFERROR(IF(J1032="Level",INDEX($T1032:$Z1032,AD1032+1),INDEX($T1032:$Z1032,AD1032)),"")</f>
        <v>0</v>
      </c>
      <c r="AM1032" s="17" t="str" cm="1">
        <f t="array" ref="AM1032">IFERROR(INDEX($T1032:$Z1032,AE1032),"")</f>
        <v/>
      </c>
      <c r="AN1032" s="17" t="str" cm="1">
        <f t="array" ref="AN1032">IFERROR(INDEX($T1032:$Z1032,AF1032),"")</f>
        <v/>
      </c>
    </row>
    <row r="1033" spans="1:40" hidden="1" x14ac:dyDescent="0.2">
      <c r="A1033" s="17" t="str">
        <f t="shared" si="96"/>
        <v>MAbyRes Strategy and Security (Part-Time): PRM4HPSHPS07</v>
      </c>
      <c r="B1033" s="11" t="s">
        <v>2424</v>
      </c>
      <c r="C1033" s="11" t="s">
        <v>32964</v>
      </c>
      <c r="D1033" s="11" t="s">
        <v>2425</v>
      </c>
      <c r="E1033" s="11" t="s">
        <v>214</v>
      </c>
      <c r="F1033" s="11" t="s">
        <v>76</v>
      </c>
      <c r="G1033" s="11" t="s">
        <v>32188</v>
      </c>
      <c r="H1033" s="11" t="s">
        <v>72</v>
      </c>
      <c r="I1033" s="11">
        <v>0</v>
      </c>
      <c r="J1033" s="11" t="s">
        <v>32168</v>
      </c>
      <c r="K1033" s="11" t="s">
        <v>32168</v>
      </c>
      <c r="L1033" s="11">
        <v>0</v>
      </c>
      <c r="M1033" s="11">
        <v>0</v>
      </c>
      <c r="N1033" s="11">
        <v>0</v>
      </c>
      <c r="O1033" s="11">
        <v>0</v>
      </c>
      <c r="P1033" s="11">
        <v>0</v>
      </c>
      <c r="Q1033" s="11">
        <v>0</v>
      </c>
      <c r="R1033" s="11">
        <v>0</v>
      </c>
      <c r="S1033" s="11">
        <v>0</v>
      </c>
      <c r="T1033" s="11">
        <v>0</v>
      </c>
      <c r="U1033" s="11">
        <v>0</v>
      </c>
      <c r="V1033" s="11">
        <v>0</v>
      </c>
      <c r="W1033" s="11">
        <v>0</v>
      </c>
      <c r="X1033" s="11">
        <v>0</v>
      </c>
      <c r="Y1033" s="11">
        <v>0</v>
      </c>
      <c r="Z1033" s="11">
        <v>0</v>
      </c>
      <c r="AA1033" s="12" t="s">
        <v>32952</v>
      </c>
      <c r="AB1033" s="17" t="str">
        <f t="shared" si="97"/>
        <v>Programme is not compatible with this tool</v>
      </c>
      <c r="AC1033" s="17" t="str">
        <f t="shared" si="98"/>
        <v/>
      </c>
      <c r="AD1033" s="17">
        <f t="shared" si="99"/>
        <v>6</v>
      </c>
      <c r="AE1033" s="17" t="str">
        <f t="shared" si="100"/>
        <v/>
      </c>
      <c r="AF1033" s="17" t="str">
        <f t="shared" si="101"/>
        <v/>
      </c>
      <c r="AG1033" s="17" t="str" cm="1">
        <f t="array" ref="AG1033">IFERROR(IF(J1033="Level",INDEX($M1033:$S1033,AC1033+1),INDEX($M1033:$S1033,AC1033)),"")</f>
        <v/>
      </c>
      <c r="AH1033" s="17" cm="1">
        <f t="array" ref="AH1033">IFERROR(IF(J1033="Level",INDEX($M1033:$S1033,AD1033+1),INDEX($M1033:$S1033,AD1033)),"")</f>
        <v>0</v>
      </c>
      <c r="AI1033" s="17" t="str" cm="1">
        <f t="array" ref="AI1033">IFERROR(INDEX($M1033:$S1033,AE1033),"")</f>
        <v/>
      </c>
      <c r="AJ1033" s="17" t="str" cm="1">
        <f t="array" ref="AJ1033">IFERROR(INDEX($M1033:$S1033,AF1033),"")</f>
        <v/>
      </c>
      <c r="AK1033" s="17" t="str" cm="1">
        <f t="array" ref="AK1033">IFERROR(IF(J1033="Level",INDEX($T1033:$Z1033,AC1033+1),INDEX($T1033:$Z1033,AC1033)),"")</f>
        <v/>
      </c>
      <c r="AL1033" s="17" cm="1">
        <f t="array" ref="AL1033">IFERROR(IF(J1033="Level",INDEX($T1033:$Z1033,AD1033+1),INDEX($T1033:$Z1033,AD1033)),"")</f>
        <v>0</v>
      </c>
      <c r="AM1033" s="17" t="str" cm="1">
        <f t="array" ref="AM1033">IFERROR(INDEX($T1033:$Z1033,AE1033),"")</f>
        <v/>
      </c>
      <c r="AN1033" s="17" t="str" cm="1">
        <f t="array" ref="AN1033">IFERROR(INDEX($T1033:$Z1033,AF1033),"")</f>
        <v/>
      </c>
    </row>
    <row r="1034" spans="1:40" hidden="1" x14ac:dyDescent="0.2">
      <c r="A1034" s="17" t="str">
        <f t="shared" si="96"/>
        <v>PhDbyPub Politics (Part-Time): PRP2HPSHPS01</v>
      </c>
      <c r="B1034" s="11" t="s">
        <v>3923</v>
      </c>
      <c r="C1034" s="11" t="s">
        <v>32964</v>
      </c>
      <c r="D1034" s="11" t="s">
        <v>3924</v>
      </c>
      <c r="E1034" s="11" t="s">
        <v>214</v>
      </c>
      <c r="F1034" s="11" t="s">
        <v>76</v>
      </c>
      <c r="G1034" s="11" t="s">
        <v>32188</v>
      </c>
      <c r="H1034" s="11" t="s">
        <v>72</v>
      </c>
      <c r="I1034" s="11">
        <v>0</v>
      </c>
      <c r="J1034" s="11" t="s">
        <v>32168</v>
      </c>
      <c r="K1034" s="11" t="s">
        <v>32168</v>
      </c>
      <c r="L1034" s="11">
        <v>0</v>
      </c>
      <c r="M1034" s="11">
        <v>0</v>
      </c>
      <c r="N1034" s="11">
        <v>0</v>
      </c>
      <c r="O1034" s="11">
        <v>0</v>
      </c>
      <c r="P1034" s="11">
        <v>0</v>
      </c>
      <c r="Q1034" s="11">
        <v>0</v>
      </c>
      <c r="R1034" s="11">
        <v>0</v>
      </c>
      <c r="S1034" s="11">
        <v>0</v>
      </c>
      <c r="T1034" s="11">
        <v>0</v>
      </c>
      <c r="U1034" s="11">
        <v>0</v>
      </c>
      <c r="V1034" s="11">
        <v>0</v>
      </c>
      <c r="W1034" s="11">
        <v>0</v>
      </c>
      <c r="X1034" s="11">
        <v>0</v>
      </c>
      <c r="Y1034" s="11">
        <v>0</v>
      </c>
      <c r="Z1034" s="11">
        <v>0</v>
      </c>
      <c r="AA1034" s="12" t="s">
        <v>32952</v>
      </c>
      <c r="AB1034" s="17" t="str">
        <f t="shared" si="97"/>
        <v>Programme is not compatible with this tool</v>
      </c>
      <c r="AC1034" s="17" t="str">
        <f t="shared" si="98"/>
        <v/>
      </c>
      <c r="AD1034" s="17">
        <f t="shared" si="99"/>
        <v>6</v>
      </c>
      <c r="AE1034" s="17" t="str">
        <f t="shared" si="100"/>
        <v/>
      </c>
      <c r="AF1034" s="17" t="str">
        <f t="shared" si="101"/>
        <v/>
      </c>
      <c r="AG1034" s="17" t="str" cm="1">
        <f t="array" ref="AG1034">IFERROR(IF(J1034="Level",INDEX($M1034:$S1034,AC1034+1),INDEX($M1034:$S1034,AC1034)),"")</f>
        <v/>
      </c>
      <c r="AH1034" s="17" cm="1">
        <f t="array" ref="AH1034">IFERROR(IF(J1034="Level",INDEX($M1034:$S1034,AD1034+1),INDEX($M1034:$S1034,AD1034)),"")</f>
        <v>0</v>
      </c>
      <c r="AI1034" s="17" t="str" cm="1">
        <f t="array" ref="AI1034">IFERROR(INDEX($M1034:$S1034,AE1034),"")</f>
        <v/>
      </c>
      <c r="AJ1034" s="17" t="str" cm="1">
        <f t="array" ref="AJ1034">IFERROR(INDEX($M1034:$S1034,AF1034),"")</f>
        <v/>
      </c>
      <c r="AK1034" s="17" t="str" cm="1">
        <f t="array" ref="AK1034">IFERROR(IF(J1034="Level",INDEX($T1034:$Z1034,AC1034+1),INDEX($T1034:$Z1034,AC1034)),"")</f>
        <v/>
      </c>
      <c r="AL1034" s="17" cm="1">
        <f t="array" ref="AL1034">IFERROR(IF(J1034="Level",INDEX($T1034:$Z1034,AD1034+1),INDEX($T1034:$Z1034,AD1034)),"")</f>
        <v>0</v>
      </c>
      <c r="AM1034" s="17" t="str" cm="1">
        <f t="array" ref="AM1034">IFERROR(INDEX($T1034:$Z1034,AE1034),"")</f>
        <v/>
      </c>
      <c r="AN1034" s="17" t="str" cm="1">
        <f t="array" ref="AN1034">IFERROR(INDEX($T1034:$Z1034,AF1034),"")</f>
        <v/>
      </c>
    </row>
    <row r="1035" spans="1:40" hidden="1" x14ac:dyDescent="0.2">
      <c r="A1035" s="17" t="str">
        <f t="shared" si="96"/>
        <v>PhD Politics (Part-Time): PRP6HPSHPS11</v>
      </c>
      <c r="B1035" s="11" t="s">
        <v>3691</v>
      </c>
      <c r="C1035" s="11" t="s">
        <v>32964</v>
      </c>
      <c r="D1035" s="11" t="s">
        <v>3692</v>
      </c>
      <c r="E1035" s="11" t="s">
        <v>214</v>
      </c>
      <c r="F1035" s="11" t="s">
        <v>76</v>
      </c>
      <c r="G1035" s="11" t="s">
        <v>32188</v>
      </c>
      <c r="H1035" s="11" t="s">
        <v>72</v>
      </c>
      <c r="I1035" s="11">
        <v>0</v>
      </c>
      <c r="J1035" s="11" t="s">
        <v>32168</v>
      </c>
      <c r="K1035" s="11" t="s">
        <v>32168</v>
      </c>
      <c r="L1035" s="11">
        <v>0</v>
      </c>
      <c r="M1035" s="11">
        <v>0</v>
      </c>
      <c r="N1035" s="11">
        <v>0</v>
      </c>
      <c r="O1035" s="11">
        <v>0</v>
      </c>
      <c r="P1035" s="11">
        <v>0</v>
      </c>
      <c r="Q1035" s="11">
        <v>0</v>
      </c>
      <c r="R1035" s="11">
        <v>0</v>
      </c>
      <c r="S1035" s="11">
        <v>0</v>
      </c>
      <c r="T1035" s="11">
        <v>0</v>
      </c>
      <c r="U1035" s="11">
        <v>0</v>
      </c>
      <c r="V1035" s="11">
        <v>0</v>
      </c>
      <c r="W1035" s="11">
        <v>0</v>
      </c>
      <c r="X1035" s="11">
        <v>0</v>
      </c>
      <c r="Y1035" s="11">
        <v>0</v>
      </c>
      <c r="Z1035" s="11">
        <v>0</v>
      </c>
      <c r="AA1035" s="12" t="s">
        <v>32952</v>
      </c>
      <c r="AB1035" s="17" t="str">
        <f t="shared" si="97"/>
        <v>Programme is not compatible with this tool</v>
      </c>
      <c r="AC1035" s="17" t="str">
        <f t="shared" si="98"/>
        <v/>
      </c>
      <c r="AD1035" s="17">
        <f t="shared" si="99"/>
        <v>6</v>
      </c>
      <c r="AE1035" s="17" t="str">
        <f t="shared" si="100"/>
        <v/>
      </c>
      <c r="AF1035" s="17" t="str">
        <f t="shared" si="101"/>
        <v/>
      </c>
      <c r="AG1035" s="17" t="str" cm="1">
        <f t="array" ref="AG1035">IFERROR(IF(J1035="Level",INDEX($M1035:$S1035,AC1035+1),INDEX($M1035:$S1035,AC1035)),"")</f>
        <v/>
      </c>
      <c r="AH1035" s="17" cm="1">
        <f t="array" ref="AH1035">IFERROR(IF(J1035="Level",INDEX($M1035:$S1035,AD1035+1),INDEX($M1035:$S1035,AD1035)),"")</f>
        <v>0</v>
      </c>
      <c r="AI1035" s="17" t="str" cm="1">
        <f t="array" ref="AI1035">IFERROR(INDEX($M1035:$S1035,AE1035),"")</f>
        <v/>
      </c>
      <c r="AJ1035" s="17" t="str" cm="1">
        <f t="array" ref="AJ1035">IFERROR(INDEX($M1035:$S1035,AF1035),"")</f>
        <v/>
      </c>
      <c r="AK1035" s="17" t="str" cm="1">
        <f t="array" ref="AK1035">IFERROR(IF(J1035="Level",INDEX($T1035:$Z1035,AC1035+1),INDEX($T1035:$Z1035,AC1035)),"")</f>
        <v/>
      </c>
      <c r="AL1035" s="17" cm="1">
        <f t="array" ref="AL1035">IFERROR(IF(J1035="Level",INDEX($T1035:$Z1035,AD1035+1),INDEX($T1035:$Z1035,AD1035)),"")</f>
        <v>0</v>
      </c>
      <c r="AM1035" s="17" t="str" cm="1">
        <f t="array" ref="AM1035">IFERROR(INDEX($T1035:$Z1035,AE1035),"")</f>
        <v/>
      </c>
      <c r="AN1035" s="17" t="str" cm="1">
        <f t="array" ref="AN1035">IFERROR(INDEX($T1035:$Z1035,AF1035),"")</f>
        <v/>
      </c>
    </row>
    <row r="1036" spans="1:40" hidden="1" x14ac:dyDescent="0.2">
      <c r="A1036" s="17" t="str">
        <f t="shared" si="96"/>
        <v>PhD Strategy and Security (Part-Time): PRP6HPSHPS14</v>
      </c>
      <c r="B1036" s="11" t="s">
        <v>3695</v>
      </c>
      <c r="C1036" s="11" t="s">
        <v>32964</v>
      </c>
      <c r="D1036" s="11" t="s">
        <v>3696</v>
      </c>
      <c r="E1036" s="11" t="s">
        <v>214</v>
      </c>
      <c r="F1036" s="11" t="s">
        <v>76</v>
      </c>
      <c r="G1036" s="11" t="s">
        <v>32188</v>
      </c>
      <c r="H1036" s="11" t="s">
        <v>72</v>
      </c>
      <c r="I1036" s="11">
        <v>0</v>
      </c>
      <c r="J1036" s="11" t="s">
        <v>32168</v>
      </c>
      <c r="K1036" s="11" t="s">
        <v>32168</v>
      </c>
      <c r="L1036" s="11">
        <v>0</v>
      </c>
      <c r="M1036" s="11">
        <v>0</v>
      </c>
      <c r="N1036" s="11">
        <v>0</v>
      </c>
      <c r="O1036" s="11">
        <v>0</v>
      </c>
      <c r="P1036" s="11">
        <v>0</v>
      </c>
      <c r="Q1036" s="11">
        <v>0</v>
      </c>
      <c r="R1036" s="11">
        <v>0</v>
      </c>
      <c r="S1036" s="11">
        <v>0</v>
      </c>
      <c r="T1036" s="11">
        <v>0</v>
      </c>
      <c r="U1036" s="11">
        <v>0</v>
      </c>
      <c r="V1036" s="11">
        <v>0</v>
      </c>
      <c r="W1036" s="11">
        <v>0</v>
      </c>
      <c r="X1036" s="11">
        <v>0</v>
      </c>
      <c r="Y1036" s="11">
        <v>0</v>
      </c>
      <c r="Z1036" s="11">
        <v>0</v>
      </c>
      <c r="AA1036" s="12" t="s">
        <v>32952</v>
      </c>
      <c r="AB1036" s="17" t="str">
        <f t="shared" si="97"/>
        <v>Programme is not compatible with this tool</v>
      </c>
      <c r="AC1036" s="17" t="str">
        <f t="shared" si="98"/>
        <v/>
      </c>
      <c r="AD1036" s="17">
        <f t="shared" si="99"/>
        <v>6</v>
      </c>
      <c r="AE1036" s="17" t="str">
        <f t="shared" si="100"/>
        <v/>
      </c>
      <c r="AF1036" s="17" t="str">
        <f t="shared" si="101"/>
        <v/>
      </c>
      <c r="AG1036" s="17" t="str" cm="1">
        <f t="array" ref="AG1036">IFERROR(IF(J1036="Level",INDEX($M1036:$S1036,AC1036+1),INDEX($M1036:$S1036,AC1036)),"")</f>
        <v/>
      </c>
      <c r="AH1036" s="17" cm="1">
        <f t="array" ref="AH1036">IFERROR(IF(J1036="Level",INDEX($M1036:$S1036,AD1036+1),INDEX($M1036:$S1036,AD1036)),"")</f>
        <v>0</v>
      </c>
      <c r="AI1036" s="17" t="str" cm="1">
        <f t="array" ref="AI1036">IFERROR(INDEX($M1036:$S1036,AE1036),"")</f>
        <v/>
      </c>
      <c r="AJ1036" s="17" t="str" cm="1">
        <f t="array" ref="AJ1036">IFERROR(INDEX($M1036:$S1036,AF1036),"")</f>
        <v/>
      </c>
      <c r="AK1036" s="17" t="str" cm="1">
        <f t="array" ref="AK1036">IFERROR(IF(J1036="Level",INDEX($T1036:$Z1036,AC1036+1),INDEX($T1036:$Z1036,AC1036)),"")</f>
        <v/>
      </c>
      <c r="AL1036" s="17" cm="1">
        <f t="array" ref="AL1036">IFERROR(IF(J1036="Level",INDEX($T1036:$Z1036,AD1036+1),INDEX($T1036:$Z1036,AD1036)),"")</f>
        <v>0</v>
      </c>
      <c r="AM1036" s="17" t="str" cm="1">
        <f t="array" ref="AM1036">IFERROR(INDEX($T1036:$Z1036,AE1036),"")</f>
        <v/>
      </c>
      <c r="AN1036" s="17" t="str" cm="1">
        <f t="array" ref="AN1036">IFERROR(INDEX($T1036:$Z1036,AF1036),"")</f>
        <v/>
      </c>
    </row>
    <row r="1037" spans="1:40" hidden="1" x14ac:dyDescent="0.2">
      <c r="A1037" s="17" t="str">
        <f t="shared" si="96"/>
        <v>PhD European Politics (Part-Time): PRP6HPSHPS23</v>
      </c>
      <c r="B1037" s="11" t="s">
        <v>3709</v>
      </c>
      <c r="C1037" s="11" t="s">
        <v>32964</v>
      </c>
      <c r="D1037" s="11" t="s">
        <v>3710</v>
      </c>
      <c r="E1037" s="11" t="s">
        <v>214</v>
      </c>
      <c r="F1037" s="11" t="s">
        <v>76</v>
      </c>
      <c r="G1037" s="11" t="s">
        <v>32188</v>
      </c>
      <c r="H1037" s="11" t="s">
        <v>72</v>
      </c>
      <c r="I1037" s="11">
        <v>0</v>
      </c>
      <c r="J1037" s="11" t="s">
        <v>32168</v>
      </c>
      <c r="K1037" s="11" t="s">
        <v>32168</v>
      </c>
      <c r="L1037" s="11">
        <v>0</v>
      </c>
      <c r="M1037" s="11">
        <v>0</v>
      </c>
      <c r="N1037" s="11">
        <v>0</v>
      </c>
      <c r="O1037" s="11">
        <v>0</v>
      </c>
      <c r="P1037" s="11">
        <v>0</v>
      </c>
      <c r="Q1037" s="11">
        <v>0</v>
      </c>
      <c r="R1037" s="11">
        <v>0</v>
      </c>
      <c r="S1037" s="11">
        <v>0</v>
      </c>
      <c r="T1037" s="11">
        <v>0</v>
      </c>
      <c r="U1037" s="11">
        <v>0</v>
      </c>
      <c r="V1037" s="11">
        <v>0</v>
      </c>
      <c r="W1037" s="11">
        <v>0</v>
      </c>
      <c r="X1037" s="11">
        <v>0</v>
      </c>
      <c r="Y1037" s="11">
        <v>0</v>
      </c>
      <c r="Z1037" s="11">
        <v>0</v>
      </c>
      <c r="AA1037" s="12" t="s">
        <v>32952</v>
      </c>
      <c r="AB1037" s="17" t="str">
        <f t="shared" si="97"/>
        <v>Programme is not compatible with this tool</v>
      </c>
      <c r="AC1037" s="17" t="str">
        <f t="shared" si="98"/>
        <v/>
      </c>
      <c r="AD1037" s="17">
        <f t="shared" si="99"/>
        <v>6</v>
      </c>
      <c r="AE1037" s="17" t="str">
        <f t="shared" si="100"/>
        <v/>
      </c>
      <c r="AF1037" s="17" t="str">
        <f t="shared" si="101"/>
        <v/>
      </c>
      <c r="AG1037" s="17" t="str" cm="1">
        <f t="array" ref="AG1037">IFERROR(IF(J1037="Level",INDEX($M1037:$S1037,AC1037+1),INDEX($M1037:$S1037,AC1037)),"")</f>
        <v/>
      </c>
      <c r="AH1037" s="17" cm="1">
        <f t="array" ref="AH1037">IFERROR(IF(J1037="Level",INDEX($M1037:$S1037,AD1037+1),INDEX($M1037:$S1037,AD1037)),"")</f>
        <v>0</v>
      </c>
      <c r="AI1037" s="17" t="str" cm="1">
        <f t="array" ref="AI1037">IFERROR(INDEX($M1037:$S1037,AE1037),"")</f>
        <v/>
      </c>
      <c r="AJ1037" s="17" t="str" cm="1">
        <f t="array" ref="AJ1037">IFERROR(INDEX($M1037:$S1037,AF1037),"")</f>
        <v/>
      </c>
      <c r="AK1037" s="17" t="str" cm="1">
        <f t="array" ref="AK1037">IFERROR(IF(J1037="Level",INDEX($T1037:$Z1037,AC1037+1),INDEX($T1037:$Z1037,AC1037)),"")</f>
        <v/>
      </c>
      <c r="AL1037" s="17" cm="1">
        <f t="array" ref="AL1037">IFERROR(IF(J1037="Level",INDEX($T1037:$Z1037,AD1037+1),INDEX($T1037:$Z1037,AD1037)),"")</f>
        <v>0</v>
      </c>
      <c r="AM1037" s="17" t="str" cm="1">
        <f t="array" ref="AM1037">IFERROR(INDEX($T1037:$Z1037,AE1037),"")</f>
        <v/>
      </c>
      <c r="AN1037" s="17" t="str" cm="1">
        <f t="array" ref="AN1037">IFERROR(INDEX($T1037:$Z1037,AF1037),"")</f>
        <v/>
      </c>
    </row>
    <row r="1038" spans="1:40" ht="25.5" hidden="1" x14ac:dyDescent="0.2">
      <c r="A1038" s="17" t="str">
        <f t="shared" si="96"/>
        <v>PhD Advanced Quantitative Methods in Social Sciences (POL) (Part-Time): PRP6HPSHPS27</v>
      </c>
      <c r="B1038" s="11" t="s">
        <v>3717</v>
      </c>
      <c r="C1038" s="11" t="s">
        <v>32964</v>
      </c>
      <c r="D1038" s="11" t="s">
        <v>3718</v>
      </c>
      <c r="E1038" s="11" t="s">
        <v>214</v>
      </c>
      <c r="F1038" s="11" t="s">
        <v>76</v>
      </c>
      <c r="G1038" s="11" t="s">
        <v>32188</v>
      </c>
      <c r="H1038" s="11" t="s">
        <v>72</v>
      </c>
      <c r="I1038" s="11">
        <v>0</v>
      </c>
      <c r="J1038" s="11" t="s">
        <v>32168</v>
      </c>
      <c r="K1038" s="11" t="s">
        <v>32168</v>
      </c>
      <c r="L1038" s="11">
        <v>0</v>
      </c>
      <c r="M1038" s="11">
        <v>0</v>
      </c>
      <c r="N1038" s="11">
        <v>0</v>
      </c>
      <c r="O1038" s="11">
        <v>0</v>
      </c>
      <c r="P1038" s="11">
        <v>0</v>
      </c>
      <c r="Q1038" s="11">
        <v>0</v>
      </c>
      <c r="R1038" s="11">
        <v>0</v>
      </c>
      <c r="S1038" s="11">
        <v>0</v>
      </c>
      <c r="T1038" s="11">
        <v>0</v>
      </c>
      <c r="U1038" s="11">
        <v>0</v>
      </c>
      <c r="V1038" s="11">
        <v>0</v>
      </c>
      <c r="W1038" s="11">
        <v>0</v>
      </c>
      <c r="X1038" s="11">
        <v>0</v>
      </c>
      <c r="Y1038" s="11">
        <v>0</v>
      </c>
      <c r="Z1038" s="11">
        <v>0</v>
      </c>
      <c r="AA1038" s="12" t="s">
        <v>32952</v>
      </c>
      <c r="AB1038" s="17" t="str">
        <f t="shared" si="97"/>
        <v>Programme is not compatible with this tool</v>
      </c>
      <c r="AC1038" s="17" t="str">
        <f t="shared" si="98"/>
        <v/>
      </c>
      <c r="AD1038" s="17">
        <f t="shared" si="99"/>
        <v>6</v>
      </c>
      <c r="AE1038" s="17" t="str">
        <f t="shared" si="100"/>
        <v/>
      </c>
      <c r="AF1038" s="17" t="str">
        <f t="shared" si="101"/>
        <v/>
      </c>
      <c r="AG1038" s="17" t="str" cm="1">
        <f t="array" ref="AG1038">IFERROR(IF(J1038="Level",INDEX($M1038:$S1038,AC1038+1),INDEX($M1038:$S1038,AC1038)),"")</f>
        <v/>
      </c>
      <c r="AH1038" s="17" cm="1">
        <f t="array" ref="AH1038">IFERROR(IF(J1038="Level",INDEX($M1038:$S1038,AD1038+1),INDEX($M1038:$S1038,AD1038)),"")</f>
        <v>0</v>
      </c>
      <c r="AI1038" s="17" t="str" cm="1">
        <f t="array" ref="AI1038">IFERROR(INDEX($M1038:$S1038,AE1038),"")</f>
        <v/>
      </c>
      <c r="AJ1038" s="17" t="str" cm="1">
        <f t="array" ref="AJ1038">IFERROR(INDEX($M1038:$S1038,AF1038),"")</f>
        <v/>
      </c>
      <c r="AK1038" s="17" t="str" cm="1">
        <f t="array" ref="AK1038">IFERROR(IF(J1038="Level",INDEX($T1038:$Z1038,AC1038+1),INDEX($T1038:$Z1038,AC1038)),"")</f>
        <v/>
      </c>
      <c r="AL1038" s="17" cm="1">
        <f t="array" ref="AL1038">IFERROR(IF(J1038="Level",INDEX($T1038:$Z1038,AD1038+1),INDEX($T1038:$Z1038,AD1038)),"")</f>
        <v>0</v>
      </c>
      <c r="AM1038" s="17" t="str" cm="1">
        <f t="array" ref="AM1038">IFERROR(INDEX($T1038:$Z1038,AE1038),"")</f>
        <v/>
      </c>
      <c r="AN1038" s="17" t="str" cm="1">
        <f t="array" ref="AN1038">IFERROR(INDEX($T1038:$Z1038,AF1038),"")</f>
        <v/>
      </c>
    </row>
    <row r="1039" spans="1:40" hidden="1" x14ac:dyDescent="0.2">
      <c r="A1039" s="17" t="str">
        <f t="shared" si="96"/>
        <v>PhD Security, Conflict and Human Rights (Part-Time): PRP6HPSHPSEB</v>
      </c>
      <c r="B1039" s="11" t="s">
        <v>3735</v>
      </c>
      <c r="C1039" s="11" t="s">
        <v>32964</v>
      </c>
      <c r="D1039" s="11" t="s">
        <v>3736</v>
      </c>
      <c r="E1039" s="11" t="s">
        <v>214</v>
      </c>
      <c r="F1039" s="11" t="s">
        <v>76</v>
      </c>
      <c r="G1039" s="11" t="s">
        <v>32188</v>
      </c>
      <c r="H1039" s="11" t="s">
        <v>72</v>
      </c>
      <c r="I1039" s="11">
        <v>0</v>
      </c>
      <c r="J1039" s="11" t="s">
        <v>32168</v>
      </c>
      <c r="K1039" s="11" t="s">
        <v>32168</v>
      </c>
      <c r="L1039" s="11">
        <v>0</v>
      </c>
      <c r="M1039" s="11">
        <v>0</v>
      </c>
      <c r="N1039" s="11">
        <v>0</v>
      </c>
      <c r="O1039" s="11">
        <v>0</v>
      </c>
      <c r="P1039" s="11">
        <v>0</v>
      </c>
      <c r="Q1039" s="11">
        <v>0</v>
      </c>
      <c r="R1039" s="11">
        <v>0</v>
      </c>
      <c r="S1039" s="11">
        <v>0</v>
      </c>
      <c r="T1039" s="11">
        <v>0</v>
      </c>
      <c r="U1039" s="11">
        <v>0</v>
      </c>
      <c r="V1039" s="11">
        <v>0</v>
      </c>
      <c r="W1039" s="11">
        <v>0</v>
      </c>
      <c r="X1039" s="11">
        <v>0</v>
      </c>
      <c r="Y1039" s="11">
        <v>0</v>
      </c>
      <c r="Z1039" s="11">
        <v>0</v>
      </c>
      <c r="AA1039" s="12" t="s">
        <v>32952</v>
      </c>
      <c r="AB1039" s="17" t="str">
        <f t="shared" si="97"/>
        <v>Programme is not compatible with this tool</v>
      </c>
      <c r="AC1039" s="17" t="str">
        <f t="shared" si="98"/>
        <v/>
      </c>
      <c r="AD1039" s="17">
        <f t="shared" si="99"/>
        <v>6</v>
      </c>
      <c r="AE1039" s="17" t="str">
        <f t="shared" si="100"/>
        <v/>
      </c>
      <c r="AF1039" s="17" t="str">
        <f t="shared" si="101"/>
        <v/>
      </c>
      <c r="AG1039" s="17" t="str" cm="1">
        <f t="array" ref="AG1039">IFERROR(IF(J1039="Level",INDEX($M1039:$S1039,AC1039+1),INDEX($M1039:$S1039,AC1039)),"")</f>
        <v/>
      </c>
      <c r="AH1039" s="17" cm="1">
        <f t="array" ref="AH1039">IFERROR(IF(J1039="Level",INDEX($M1039:$S1039,AD1039+1),INDEX($M1039:$S1039,AD1039)),"")</f>
        <v>0</v>
      </c>
      <c r="AI1039" s="17" t="str" cm="1">
        <f t="array" ref="AI1039">IFERROR(INDEX($M1039:$S1039,AE1039),"")</f>
        <v/>
      </c>
      <c r="AJ1039" s="17" t="str" cm="1">
        <f t="array" ref="AJ1039">IFERROR(INDEX($M1039:$S1039,AF1039),"")</f>
        <v/>
      </c>
      <c r="AK1039" s="17" t="str" cm="1">
        <f t="array" ref="AK1039">IFERROR(IF(J1039="Level",INDEX($T1039:$Z1039,AC1039+1),INDEX($T1039:$Z1039,AC1039)),"")</f>
        <v/>
      </c>
      <c r="AL1039" s="17" cm="1">
        <f t="array" ref="AL1039">IFERROR(IF(J1039="Level",INDEX($T1039:$Z1039,AD1039+1),INDEX($T1039:$Z1039,AD1039)),"")</f>
        <v>0</v>
      </c>
      <c r="AM1039" s="17" t="str" cm="1">
        <f t="array" ref="AM1039">IFERROR(INDEX($T1039:$Z1039,AE1039),"")</f>
        <v/>
      </c>
      <c r="AN1039" s="17" t="str" cm="1">
        <f t="array" ref="AN1039">IFERROR(INDEX($T1039:$Z1039,AF1039),"")</f>
        <v/>
      </c>
    </row>
    <row r="1040" spans="1:40" hidden="1" x14ac:dyDescent="0.2">
      <c r="A1040" s="17" t="str">
        <f t="shared" si="96"/>
        <v>MPhil Sociology (Part-Time): PRH4HPSHPS17</v>
      </c>
      <c r="B1040" s="11" t="s">
        <v>2880</v>
      </c>
      <c r="C1040" s="11" t="s">
        <v>32964</v>
      </c>
      <c r="D1040" s="11" t="s">
        <v>32485</v>
      </c>
      <c r="E1040" s="11" t="s">
        <v>234</v>
      </c>
      <c r="F1040" s="11" t="s">
        <v>76</v>
      </c>
      <c r="G1040" s="11" t="s">
        <v>32188</v>
      </c>
      <c r="H1040" s="11" t="s">
        <v>72</v>
      </c>
      <c r="I1040" s="11">
        <v>0</v>
      </c>
      <c r="J1040" s="11" t="s">
        <v>32168</v>
      </c>
      <c r="K1040" s="11" t="s">
        <v>32168</v>
      </c>
      <c r="L1040" s="11">
        <v>0</v>
      </c>
      <c r="M1040" s="11">
        <v>0</v>
      </c>
      <c r="N1040" s="11">
        <v>0</v>
      </c>
      <c r="O1040" s="11">
        <v>0</v>
      </c>
      <c r="P1040" s="11">
        <v>0</v>
      </c>
      <c r="Q1040" s="11">
        <v>0</v>
      </c>
      <c r="R1040" s="11">
        <v>0</v>
      </c>
      <c r="S1040" s="11">
        <v>0</v>
      </c>
      <c r="T1040" s="11">
        <v>0</v>
      </c>
      <c r="U1040" s="11">
        <v>0</v>
      </c>
      <c r="V1040" s="11">
        <v>0</v>
      </c>
      <c r="W1040" s="11">
        <v>0</v>
      </c>
      <c r="X1040" s="11">
        <v>0</v>
      </c>
      <c r="Y1040" s="11">
        <v>0</v>
      </c>
      <c r="Z1040" s="11">
        <v>0</v>
      </c>
      <c r="AA1040" s="12" t="s">
        <v>32952</v>
      </c>
      <c r="AB1040" s="17" t="str">
        <f t="shared" si="97"/>
        <v>Programme is not compatible with this tool</v>
      </c>
      <c r="AC1040" s="17" t="str">
        <f t="shared" si="98"/>
        <v/>
      </c>
      <c r="AD1040" s="17">
        <f t="shared" si="99"/>
        <v>6</v>
      </c>
      <c r="AE1040" s="17" t="str">
        <f t="shared" si="100"/>
        <v/>
      </c>
      <c r="AF1040" s="17" t="str">
        <f t="shared" si="101"/>
        <v/>
      </c>
      <c r="AG1040" s="17" t="str" cm="1">
        <f t="array" ref="AG1040">IFERROR(IF(J1040="Level",INDEX($M1040:$S1040,AC1040+1),INDEX($M1040:$S1040,AC1040)),"")</f>
        <v/>
      </c>
      <c r="AH1040" s="17" cm="1">
        <f t="array" ref="AH1040">IFERROR(IF(J1040="Level",INDEX($M1040:$S1040,AD1040+1),INDEX($M1040:$S1040,AD1040)),"")</f>
        <v>0</v>
      </c>
      <c r="AI1040" s="17" t="str" cm="1">
        <f t="array" ref="AI1040">IFERROR(INDEX($M1040:$S1040,AE1040),"")</f>
        <v/>
      </c>
      <c r="AJ1040" s="17" t="str" cm="1">
        <f t="array" ref="AJ1040">IFERROR(INDEX($M1040:$S1040,AF1040),"")</f>
        <v/>
      </c>
      <c r="AK1040" s="17" t="str" cm="1">
        <f t="array" ref="AK1040">IFERROR(IF(J1040="Level",INDEX($T1040:$Z1040,AC1040+1),INDEX($T1040:$Z1040,AC1040)),"")</f>
        <v/>
      </c>
      <c r="AL1040" s="17" cm="1">
        <f t="array" ref="AL1040">IFERROR(IF(J1040="Level",INDEX($T1040:$Z1040,AD1040+1),INDEX($T1040:$Z1040,AD1040)),"")</f>
        <v>0</v>
      </c>
      <c r="AM1040" s="17" t="str" cm="1">
        <f t="array" ref="AM1040">IFERROR(INDEX($T1040:$Z1040,AE1040),"")</f>
        <v/>
      </c>
      <c r="AN1040" s="17" t="str" cm="1">
        <f t="array" ref="AN1040">IFERROR(INDEX($T1040:$Z1040,AF1040),"")</f>
        <v/>
      </c>
    </row>
    <row r="1041" spans="1:40" ht="25.5" hidden="1" x14ac:dyDescent="0.2">
      <c r="A1041" s="17" t="str">
        <f t="shared" si="96"/>
        <v>MPhil Advanced Quantitative Methods (AQM) in Social Sciences (SWDTP) (Part-Time): PRH4HPSHPSEB</v>
      </c>
      <c r="B1041" s="11" t="s">
        <v>2896</v>
      </c>
      <c r="C1041" s="11" t="s">
        <v>32964</v>
      </c>
      <c r="D1041" s="11" t="s">
        <v>32671</v>
      </c>
      <c r="E1041" s="11" t="s">
        <v>234</v>
      </c>
      <c r="F1041" s="11" t="s">
        <v>76</v>
      </c>
      <c r="G1041" s="11" t="s">
        <v>32188</v>
      </c>
      <c r="H1041" s="11" t="s">
        <v>72</v>
      </c>
      <c r="I1041" s="11">
        <v>0</v>
      </c>
      <c r="J1041" s="11" t="s">
        <v>32168</v>
      </c>
      <c r="K1041" s="11" t="s">
        <v>32168</v>
      </c>
      <c r="L1041" s="11">
        <v>0</v>
      </c>
      <c r="M1041" s="11">
        <v>0</v>
      </c>
      <c r="N1041" s="11">
        <v>0</v>
      </c>
      <c r="O1041" s="11">
        <v>0</v>
      </c>
      <c r="P1041" s="11">
        <v>0</v>
      </c>
      <c r="Q1041" s="11">
        <v>0</v>
      </c>
      <c r="R1041" s="11">
        <v>0</v>
      </c>
      <c r="S1041" s="11">
        <v>0</v>
      </c>
      <c r="T1041" s="11">
        <v>0</v>
      </c>
      <c r="U1041" s="11">
        <v>0</v>
      </c>
      <c r="V1041" s="11">
        <v>0</v>
      </c>
      <c r="W1041" s="11">
        <v>0</v>
      </c>
      <c r="X1041" s="11">
        <v>0</v>
      </c>
      <c r="Y1041" s="11">
        <v>0</v>
      </c>
      <c r="Z1041" s="11">
        <v>0</v>
      </c>
      <c r="AA1041" s="12" t="s">
        <v>32952</v>
      </c>
      <c r="AB1041" s="17" t="str">
        <f t="shared" si="97"/>
        <v>Programme is not compatible with this tool</v>
      </c>
      <c r="AC1041" s="17" t="str">
        <f t="shared" si="98"/>
        <v/>
      </c>
      <c r="AD1041" s="17">
        <f t="shared" si="99"/>
        <v>6</v>
      </c>
      <c r="AE1041" s="17" t="str">
        <f t="shared" si="100"/>
        <v/>
      </c>
      <c r="AF1041" s="17" t="str">
        <f t="shared" si="101"/>
        <v/>
      </c>
      <c r="AG1041" s="17" t="str" cm="1">
        <f t="array" ref="AG1041">IFERROR(IF(J1041="Level",INDEX($M1041:$S1041,AC1041+1),INDEX($M1041:$S1041,AC1041)),"")</f>
        <v/>
      </c>
      <c r="AH1041" s="17" cm="1">
        <f t="array" ref="AH1041">IFERROR(IF(J1041="Level",INDEX($M1041:$S1041,AD1041+1),INDEX($M1041:$S1041,AD1041)),"")</f>
        <v>0</v>
      </c>
      <c r="AI1041" s="17" t="str" cm="1">
        <f t="array" ref="AI1041">IFERROR(INDEX($M1041:$S1041,AE1041),"")</f>
        <v/>
      </c>
      <c r="AJ1041" s="17" t="str" cm="1">
        <f t="array" ref="AJ1041">IFERROR(INDEX($M1041:$S1041,AF1041),"")</f>
        <v/>
      </c>
      <c r="AK1041" s="17" t="str" cm="1">
        <f t="array" ref="AK1041">IFERROR(IF(J1041="Level",INDEX($T1041:$Z1041,AC1041+1),INDEX($T1041:$Z1041,AC1041)),"")</f>
        <v/>
      </c>
      <c r="AL1041" s="17" cm="1">
        <f t="array" ref="AL1041">IFERROR(IF(J1041="Level",INDEX($T1041:$Z1041,AD1041+1),INDEX($T1041:$Z1041,AD1041)),"")</f>
        <v>0</v>
      </c>
      <c r="AM1041" s="17" t="str" cm="1">
        <f t="array" ref="AM1041">IFERROR(INDEX($T1041:$Z1041,AE1041),"")</f>
        <v/>
      </c>
      <c r="AN1041" s="17" t="str" cm="1">
        <f t="array" ref="AN1041">IFERROR(INDEX($T1041:$Z1041,AF1041),"")</f>
        <v/>
      </c>
    </row>
    <row r="1042" spans="1:40" hidden="1" x14ac:dyDescent="0.2">
      <c r="A1042" s="17" t="str">
        <f t="shared" si="96"/>
        <v>MPhil Security, Conflict and Human Rights (Part-Time): PRH4HPSHPSEE</v>
      </c>
      <c r="B1042" s="11" t="s">
        <v>2899</v>
      </c>
      <c r="C1042" s="11" t="s">
        <v>32964</v>
      </c>
      <c r="D1042" s="11" t="s">
        <v>32488</v>
      </c>
      <c r="E1042" s="11" t="s">
        <v>234</v>
      </c>
      <c r="F1042" s="11" t="s">
        <v>76</v>
      </c>
      <c r="G1042" s="11" t="s">
        <v>32188</v>
      </c>
      <c r="H1042" s="11" t="s">
        <v>72</v>
      </c>
      <c r="I1042" s="11">
        <v>0</v>
      </c>
      <c r="J1042" s="11" t="s">
        <v>32168</v>
      </c>
      <c r="K1042" s="11" t="s">
        <v>32168</v>
      </c>
      <c r="L1042" s="11">
        <v>0</v>
      </c>
      <c r="M1042" s="11">
        <v>0</v>
      </c>
      <c r="N1042" s="11">
        <v>0</v>
      </c>
      <c r="O1042" s="11">
        <v>0</v>
      </c>
      <c r="P1042" s="11">
        <v>0</v>
      </c>
      <c r="Q1042" s="11">
        <v>0</v>
      </c>
      <c r="R1042" s="11">
        <v>0</v>
      </c>
      <c r="S1042" s="11">
        <v>0</v>
      </c>
      <c r="T1042" s="11">
        <v>0</v>
      </c>
      <c r="U1042" s="11">
        <v>0</v>
      </c>
      <c r="V1042" s="11">
        <v>0</v>
      </c>
      <c r="W1042" s="11">
        <v>0</v>
      </c>
      <c r="X1042" s="11">
        <v>0</v>
      </c>
      <c r="Y1042" s="11">
        <v>0</v>
      </c>
      <c r="Z1042" s="11">
        <v>0</v>
      </c>
      <c r="AA1042" s="12" t="s">
        <v>32952</v>
      </c>
      <c r="AB1042" s="17" t="str">
        <f t="shared" si="97"/>
        <v>Programme is not compatible with this tool</v>
      </c>
      <c r="AC1042" s="17" t="str">
        <f t="shared" si="98"/>
        <v/>
      </c>
      <c r="AD1042" s="17">
        <f t="shared" si="99"/>
        <v>6</v>
      </c>
      <c r="AE1042" s="17" t="str">
        <f t="shared" si="100"/>
        <v/>
      </c>
      <c r="AF1042" s="17" t="str">
        <f t="shared" si="101"/>
        <v/>
      </c>
      <c r="AG1042" s="17" t="str" cm="1">
        <f t="array" ref="AG1042">IFERROR(IF(J1042="Level",INDEX($M1042:$S1042,AC1042+1),INDEX($M1042:$S1042,AC1042)),"")</f>
        <v/>
      </c>
      <c r="AH1042" s="17" cm="1">
        <f t="array" ref="AH1042">IFERROR(IF(J1042="Level",INDEX($M1042:$S1042,AD1042+1),INDEX($M1042:$S1042,AD1042)),"")</f>
        <v>0</v>
      </c>
      <c r="AI1042" s="17" t="str" cm="1">
        <f t="array" ref="AI1042">IFERROR(INDEX($M1042:$S1042,AE1042),"")</f>
        <v/>
      </c>
      <c r="AJ1042" s="17" t="str" cm="1">
        <f t="array" ref="AJ1042">IFERROR(INDEX($M1042:$S1042,AF1042),"")</f>
        <v/>
      </c>
      <c r="AK1042" s="17" t="str" cm="1">
        <f t="array" ref="AK1042">IFERROR(IF(J1042="Level",INDEX($T1042:$Z1042,AC1042+1),INDEX($T1042:$Z1042,AC1042)),"")</f>
        <v/>
      </c>
      <c r="AL1042" s="17" cm="1">
        <f t="array" ref="AL1042">IFERROR(IF(J1042="Level",INDEX($T1042:$Z1042,AD1042+1),INDEX($T1042:$Z1042,AD1042)),"")</f>
        <v>0</v>
      </c>
      <c r="AM1042" s="17" t="str" cm="1">
        <f t="array" ref="AM1042">IFERROR(INDEX($T1042:$Z1042,AE1042),"")</f>
        <v/>
      </c>
      <c r="AN1042" s="17" t="str" cm="1">
        <f t="array" ref="AN1042">IFERROR(INDEX($T1042:$Z1042,AF1042),"")</f>
        <v/>
      </c>
    </row>
    <row r="1043" spans="1:40" hidden="1" x14ac:dyDescent="0.2">
      <c r="A1043" s="17" t="str">
        <f t="shared" si="96"/>
        <v>PhD Sociology (Part-Time): PRP6HPSHPS17</v>
      </c>
      <c r="B1043" s="11" t="s">
        <v>3701</v>
      </c>
      <c r="C1043" s="11" t="s">
        <v>32964</v>
      </c>
      <c r="D1043" s="11" t="s">
        <v>3702</v>
      </c>
      <c r="E1043" s="11" t="s">
        <v>234</v>
      </c>
      <c r="F1043" s="11" t="s">
        <v>76</v>
      </c>
      <c r="G1043" s="11" t="s">
        <v>32188</v>
      </c>
      <c r="H1043" s="11" t="s">
        <v>72</v>
      </c>
      <c r="I1043" s="11">
        <v>0</v>
      </c>
      <c r="J1043" s="11" t="s">
        <v>32168</v>
      </c>
      <c r="K1043" s="11" t="s">
        <v>32168</v>
      </c>
      <c r="L1043" s="11">
        <v>0</v>
      </c>
      <c r="M1043" s="11">
        <v>0</v>
      </c>
      <c r="N1043" s="11">
        <v>0</v>
      </c>
      <c r="O1043" s="11">
        <v>0</v>
      </c>
      <c r="P1043" s="11">
        <v>0</v>
      </c>
      <c r="Q1043" s="11">
        <v>0</v>
      </c>
      <c r="R1043" s="11">
        <v>0</v>
      </c>
      <c r="S1043" s="11">
        <v>0</v>
      </c>
      <c r="T1043" s="11">
        <v>0</v>
      </c>
      <c r="U1043" s="11">
        <v>0</v>
      </c>
      <c r="V1043" s="11">
        <v>0</v>
      </c>
      <c r="W1043" s="11">
        <v>0</v>
      </c>
      <c r="X1043" s="11">
        <v>0</v>
      </c>
      <c r="Y1043" s="11">
        <v>0</v>
      </c>
      <c r="Z1043" s="11">
        <v>0</v>
      </c>
      <c r="AA1043" s="12" t="s">
        <v>32952</v>
      </c>
      <c r="AB1043" s="17" t="str">
        <f t="shared" si="97"/>
        <v>Programme is not compatible with this tool</v>
      </c>
      <c r="AC1043" s="17" t="str">
        <f t="shared" si="98"/>
        <v/>
      </c>
      <c r="AD1043" s="17">
        <f t="shared" si="99"/>
        <v>6</v>
      </c>
      <c r="AE1043" s="17" t="str">
        <f t="shared" si="100"/>
        <v/>
      </c>
      <c r="AF1043" s="17" t="str">
        <f t="shared" si="101"/>
        <v/>
      </c>
      <c r="AG1043" s="17" t="str" cm="1">
        <f t="array" ref="AG1043">IFERROR(IF(J1043="Level",INDEX($M1043:$S1043,AC1043+1),INDEX($M1043:$S1043,AC1043)),"")</f>
        <v/>
      </c>
      <c r="AH1043" s="17" cm="1">
        <f t="array" ref="AH1043">IFERROR(IF(J1043="Level",INDEX($M1043:$S1043,AD1043+1),INDEX($M1043:$S1043,AD1043)),"")</f>
        <v>0</v>
      </c>
      <c r="AI1043" s="17" t="str" cm="1">
        <f t="array" ref="AI1043">IFERROR(INDEX($M1043:$S1043,AE1043),"")</f>
        <v/>
      </c>
      <c r="AJ1043" s="17" t="str" cm="1">
        <f t="array" ref="AJ1043">IFERROR(INDEX($M1043:$S1043,AF1043),"")</f>
        <v/>
      </c>
      <c r="AK1043" s="17" t="str" cm="1">
        <f t="array" ref="AK1043">IFERROR(IF(J1043="Level",INDEX($T1043:$Z1043,AC1043+1),INDEX($T1043:$Z1043,AC1043)),"")</f>
        <v/>
      </c>
      <c r="AL1043" s="17" cm="1">
        <f t="array" ref="AL1043">IFERROR(IF(J1043="Level",INDEX($T1043:$Z1043,AD1043+1),INDEX($T1043:$Z1043,AD1043)),"")</f>
        <v>0</v>
      </c>
      <c r="AM1043" s="17" t="str" cm="1">
        <f t="array" ref="AM1043">IFERROR(INDEX($T1043:$Z1043,AE1043),"")</f>
        <v/>
      </c>
      <c r="AN1043" s="17" t="str" cm="1">
        <f t="array" ref="AN1043">IFERROR(INDEX($T1043:$Z1043,AF1043),"")</f>
        <v/>
      </c>
    </row>
    <row r="1044" spans="1:40" ht="25.5" hidden="1" x14ac:dyDescent="0.2">
      <c r="A1044" s="17" t="str">
        <f t="shared" si="96"/>
        <v>PhD Advanced Quantitative Methods (AQM) in Social Sciences (SWDTP) (Part-Time): PRP6HPSHPSEA</v>
      </c>
      <c r="B1044" s="11" t="s">
        <v>3733</v>
      </c>
      <c r="C1044" s="11" t="s">
        <v>32964</v>
      </c>
      <c r="D1044" s="11" t="s">
        <v>3734</v>
      </c>
      <c r="E1044" s="11" t="s">
        <v>234</v>
      </c>
      <c r="F1044" s="11" t="s">
        <v>76</v>
      </c>
      <c r="G1044" s="11" t="s">
        <v>32188</v>
      </c>
      <c r="H1044" s="11" t="s">
        <v>72</v>
      </c>
      <c r="I1044" s="11">
        <v>0</v>
      </c>
      <c r="J1044" s="11" t="s">
        <v>32168</v>
      </c>
      <c r="K1044" s="11" t="s">
        <v>32168</v>
      </c>
      <c r="L1044" s="11">
        <v>0</v>
      </c>
      <c r="M1044" s="11">
        <v>0</v>
      </c>
      <c r="N1044" s="11">
        <v>0</v>
      </c>
      <c r="O1044" s="11">
        <v>0</v>
      </c>
      <c r="P1044" s="11">
        <v>0</v>
      </c>
      <c r="Q1044" s="11">
        <v>0</v>
      </c>
      <c r="R1044" s="11">
        <v>0</v>
      </c>
      <c r="S1044" s="11">
        <v>0</v>
      </c>
      <c r="T1044" s="11">
        <v>0</v>
      </c>
      <c r="U1044" s="11">
        <v>0</v>
      </c>
      <c r="V1044" s="11">
        <v>0</v>
      </c>
      <c r="W1044" s="11">
        <v>0</v>
      </c>
      <c r="X1044" s="11">
        <v>0</v>
      </c>
      <c r="Y1044" s="11">
        <v>0</v>
      </c>
      <c r="Z1044" s="11">
        <v>0</v>
      </c>
      <c r="AA1044" s="12" t="s">
        <v>32952</v>
      </c>
      <c r="AB1044" s="17" t="str">
        <f t="shared" si="97"/>
        <v>Programme is not compatible with this tool</v>
      </c>
      <c r="AC1044" s="17" t="str">
        <f t="shared" si="98"/>
        <v/>
      </c>
      <c r="AD1044" s="17">
        <f t="shared" si="99"/>
        <v>6</v>
      </c>
      <c r="AE1044" s="17" t="str">
        <f t="shared" si="100"/>
        <v/>
      </c>
      <c r="AF1044" s="17" t="str">
        <f t="shared" si="101"/>
        <v/>
      </c>
      <c r="AG1044" s="17" t="str" cm="1">
        <f t="array" ref="AG1044">IFERROR(IF(J1044="Level",INDEX($M1044:$S1044,AC1044+1),INDEX($M1044:$S1044,AC1044)),"")</f>
        <v/>
      </c>
      <c r="AH1044" s="17" cm="1">
        <f t="array" ref="AH1044">IFERROR(IF(J1044="Level",INDEX($M1044:$S1044,AD1044+1),INDEX($M1044:$S1044,AD1044)),"")</f>
        <v>0</v>
      </c>
      <c r="AI1044" s="17" t="str" cm="1">
        <f t="array" ref="AI1044">IFERROR(INDEX($M1044:$S1044,AE1044),"")</f>
        <v/>
      </c>
      <c r="AJ1044" s="17" t="str" cm="1">
        <f t="array" ref="AJ1044">IFERROR(INDEX($M1044:$S1044,AF1044),"")</f>
        <v/>
      </c>
      <c r="AK1044" s="17" t="str" cm="1">
        <f t="array" ref="AK1044">IFERROR(IF(J1044="Level",INDEX($T1044:$Z1044,AC1044+1),INDEX($T1044:$Z1044,AC1044)),"")</f>
        <v/>
      </c>
      <c r="AL1044" s="17" cm="1">
        <f t="array" ref="AL1044">IFERROR(IF(J1044="Level",INDEX($T1044:$Z1044,AD1044+1),INDEX($T1044:$Z1044,AD1044)),"")</f>
        <v>0</v>
      </c>
      <c r="AM1044" s="17" t="str" cm="1">
        <f t="array" ref="AM1044">IFERROR(INDEX($T1044:$Z1044,AE1044),"")</f>
        <v/>
      </c>
      <c r="AN1044" s="17" t="str" cm="1">
        <f t="array" ref="AN1044">IFERROR(INDEX($T1044:$Z1044,AF1044),"")</f>
        <v/>
      </c>
    </row>
    <row r="1045" spans="1:40" ht="25.5" hidden="1" x14ac:dyDescent="0.2">
      <c r="A1045" s="17" t="str">
        <f t="shared" si="96"/>
        <v>PhD Security, Conflict and Human Rights (SOC) (Part-Time): PRP6HPSHPSED</v>
      </c>
      <c r="B1045" s="11" t="s">
        <v>3739</v>
      </c>
      <c r="C1045" s="11" t="s">
        <v>32964</v>
      </c>
      <c r="D1045" s="11" t="s">
        <v>3740</v>
      </c>
      <c r="E1045" s="11" t="s">
        <v>234</v>
      </c>
      <c r="F1045" s="11" t="s">
        <v>76</v>
      </c>
      <c r="G1045" s="11" t="s">
        <v>32188</v>
      </c>
      <c r="H1045" s="11" t="s">
        <v>72</v>
      </c>
      <c r="I1045" s="11">
        <v>0</v>
      </c>
      <c r="J1045" s="11" t="s">
        <v>32168</v>
      </c>
      <c r="K1045" s="11" t="s">
        <v>32168</v>
      </c>
      <c r="L1045" s="11">
        <v>0</v>
      </c>
      <c r="M1045" s="11">
        <v>0</v>
      </c>
      <c r="N1045" s="11">
        <v>0</v>
      </c>
      <c r="O1045" s="11">
        <v>0</v>
      </c>
      <c r="P1045" s="11">
        <v>0</v>
      </c>
      <c r="Q1045" s="11">
        <v>0</v>
      </c>
      <c r="R1045" s="11">
        <v>0</v>
      </c>
      <c r="S1045" s="11">
        <v>0</v>
      </c>
      <c r="T1045" s="11">
        <v>0</v>
      </c>
      <c r="U1045" s="11">
        <v>0</v>
      </c>
      <c r="V1045" s="11">
        <v>0</v>
      </c>
      <c r="W1045" s="11">
        <v>0</v>
      </c>
      <c r="X1045" s="11">
        <v>0</v>
      </c>
      <c r="Y1045" s="11">
        <v>0</v>
      </c>
      <c r="Z1045" s="11">
        <v>0</v>
      </c>
      <c r="AA1045" s="12" t="s">
        <v>32952</v>
      </c>
      <c r="AB1045" s="17" t="str">
        <f t="shared" si="97"/>
        <v>Programme is not compatible with this tool</v>
      </c>
      <c r="AC1045" s="17" t="str">
        <f t="shared" si="98"/>
        <v/>
      </c>
      <c r="AD1045" s="17">
        <f t="shared" si="99"/>
        <v>6</v>
      </c>
      <c r="AE1045" s="17" t="str">
        <f t="shared" si="100"/>
        <v/>
      </c>
      <c r="AF1045" s="17" t="str">
        <f t="shared" si="101"/>
        <v/>
      </c>
      <c r="AG1045" s="17" t="str" cm="1">
        <f t="array" ref="AG1045">IFERROR(IF(J1045="Level",INDEX($M1045:$S1045,AC1045+1),INDEX($M1045:$S1045,AC1045)),"")</f>
        <v/>
      </c>
      <c r="AH1045" s="17" cm="1">
        <f t="array" ref="AH1045">IFERROR(IF(J1045="Level",INDEX($M1045:$S1045,AD1045+1),INDEX($M1045:$S1045,AD1045)),"")</f>
        <v>0</v>
      </c>
      <c r="AI1045" s="17" t="str" cm="1">
        <f t="array" ref="AI1045">IFERROR(INDEX($M1045:$S1045,AE1045),"")</f>
        <v/>
      </c>
      <c r="AJ1045" s="17" t="str" cm="1">
        <f t="array" ref="AJ1045">IFERROR(INDEX($M1045:$S1045,AF1045),"")</f>
        <v/>
      </c>
      <c r="AK1045" s="17" t="str" cm="1">
        <f t="array" ref="AK1045">IFERROR(IF(J1045="Level",INDEX($T1045:$Z1045,AC1045+1),INDEX($T1045:$Z1045,AC1045)),"")</f>
        <v/>
      </c>
      <c r="AL1045" s="17" cm="1">
        <f t="array" ref="AL1045">IFERROR(IF(J1045="Level",INDEX($T1045:$Z1045,AD1045+1),INDEX($T1045:$Z1045,AD1045)),"")</f>
        <v>0</v>
      </c>
      <c r="AM1045" s="17" t="str" cm="1">
        <f t="array" ref="AM1045">IFERROR(INDEX($T1045:$Z1045,AE1045),"")</f>
        <v/>
      </c>
      <c r="AN1045" s="17" t="str" cm="1">
        <f t="array" ref="AN1045">IFERROR(INDEX($T1045:$Z1045,AF1045),"")</f>
        <v/>
      </c>
    </row>
    <row r="1046" spans="1:40" hidden="1" x14ac:dyDescent="0.2">
      <c r="A1046" s="17" t="str">
        <f t="shared" si="96"/>
        <v>MPhil Theology (Hartford Joint Programme) (Part-Time): PRH4CTHCTH01</v>
      </c>
      <c r="B1046" s="11" t="s">
        <v>2807</v>
      </c>
      <c r="C1046" s="11" t="s">
        <v>32964</v>
      </c>
      <c r="D1046" s="11" t="s">
        <v>32470</v>
      </c>
      <c r="E1046" s="11" t="s">
        <v>169</v>
      </c>
      <c r="F1046" s="11" t="s">
        <v>76</v>
      </c>
      <c r="G1046" s="11" t="s">
        <v>32188</v>
      </c>
      <c r="H1046" s="11" t="s">
        <v>72</v>
      </c>
      <c r="I1046" s="11">
        <v>0</v>
      </c>
      <c r="J1046" s="11" t="s">
        <v>32168</v>
      </c>
      <c r="K1046" s="11" t="s">
        <v>32168</v>
      </c>
      <c r="L1046" s="11">
        <v>0</v>
      </c>
      <c r="M1046" s="11">
        <v>0</v>
      </c>
      <c r="N1046" s="11">
        <v>0</v>
      </c>
      <c r="O1046" s="11">
        <v>0</v>
      </c>
      <c r="P1046" s="11">
        <v>0</v>
      </c>
      <c r="Q1046" s="11">
        <v>0</v>
      </c>
      <c r="R1046" s="11">
        <v>0</v>
      </c>
      <c r="S1046" s="11">
        <v>0</v>
      </c>
      <c r="T1046" s="11">
        <v>0</v>
      </c>
      <c r="U1046" s="11">
        <v>0</v>
      </c>
      <c r="V1046" s="11">
        <v>0</v>
      </c>
      <c r="W1046" s="11">
        <v>0</v>
      </c>
      <c r="X1046" s="11">
        <v>0</v>
      </c>
      <c r="Y1046" s="11">
        <v>0</v>
      </c>
      <c r="Z1046" s="11">
        <v>0</v>
      </c>
      <c r="AA1046" s="12" t="s">
        <v>32952</v>
      </c>
      <c r="AB1046" s="17" t="str">
        <f t="shared" si="97"/>
        <v>Programme is not compatible with this tool</v>
      </c>
      <c r="AC1046" s="17" t="str">
        <f t="shared" si="98"/>
        <v/>
      </c>
      <c r="AD1046" s="17">
        <f t="shared" si="99"/>
        <v>6</v>
      </c>
      <c r="AE1046" s="17" t="str">
        <f t="shared" si="100"/>
        <v/>
      </c>
      <c r="AF1046" s="17" t="str">
        <f t="shared" si="101"/>
        <v/>
      </c>
      <c r="AG1046" s="17" t="str" cm="1">
        <f t="array" ref="AG1046">IFERROR(IF(J1046="Level",INDEX($M1046:$S1046,AC1046+1),INDEX($M1046:$S1046,AC1046)),"")</f>
        <v/>
      </c>
      <c r="AH1046" s="17" cm="1">
        <f t="array" ref="AH1046">IFERROR(IF(J1046="Level",INDEX($M1046:$S1046,AD1046+1),INDEX($M1046:$S1046,AD1046)),"")</f>
        <v>0</v>
      </c>
      <c r="AI1046" s="17" t="str" cm="1">
        <f t="array" ref="AI1046">IFERROR(INDEX($M1046:$S1046,AE1046),"")</f>
        <v/>
      </c>
      <c r="AJ1046" s="17" t="str" cm="1">
        <f t="array" ref="AJ1046">IFERROR(INDEX($M1046:$S1046,AF1046),"")</f>
        <v/>
      </c>
      <c r="AK1046" s="17" t="str" cm="1">
        <f t="array" ref="AK1046">IFERROR(IF(J1046="Level",INDEX($T1046:$Z1046,AC1046+1),INDEX($T1046:$Z1046,AC1046)),"")</f>
        <v/>
      </c>
      <c r="AL1046" s="17" cm="1">
        <f t="array" ref="AL1046">IFERROR(IF(J1046="Level",INDEX($T1046:$Z1046,AD1046+1),INDEX($T1046:$Z1046,AD1046)),"")</f>
        <v>0</v>
      </c>
      <c r="AM1046" s="17" t="str" cm="1">
        <f t="array" ref="AM1046">IFERROR(INDEX($T1046:$Z1046,AE1046),"")</f>
        <v/>
      </c>
      <c r="AN1046" s="17" t="str" cm="1">
        <f t="array" ref="AN1046">IFERROR(INDEX($T1046:$Z1046,AF1046),"")</f>
        <v/>
      </c>
    </row>
    <row r="1047" spans="1:40" hidden="1" x14ac:dyDescent="0.2">
      <c r="A1047" s="17" t="str">
        <f t="shared" si="96"/>
        <v>MPhil Theology and Religion (Part-Time): PRH4CTHCTH04</v>
      </c>
      <c r="B1047" s="11" t="s">
        <v>2809</v>
      </c>
      <c r="C1047" s="11" t="s">
        <v>32964</v>
      </c>
      <c r="D1047" s="11" t="s">
        <v>32467</v>
      </c>
      <c r="E1047" s="11" t="s">
        <v>169</v>
      </c>
      <c r="F1047" s="11" t="s">
        <v>76</v>
      </c>
      <c r="G1047" s="11" t="s">
        <v>32188</v>
      </c>
      <c r="H1047" s="11" t="s">
        <v>72</v>
      </c>
      <c r="I1047" s="11">
        <v>0</v>
      </c>
      <c r="J1047" s="11" t="s">
        <v>32168</v>
      </c>
      <c r="K1047" s="11" t="s">
        <v>32168</v>
      </c>
      <c r="L1047" s="11">
        <v>0</v>
      </c>
      <c r="M1047" s="11">
        <v>0</v>
      </c>
      <c r="N1047" s="11">
        <v>0</v>
      </c>
      <c r="O1047" s="11">
        <v>0</v>
      </c>
      <c r="P1047" s="11">
        <v>0</v>
      </c>
      <c r="Q1047" s="11">
        <v>0</v>
      </c>
      <c r="R1047" s="11">
        <v>0</v>
      </c>
      <c r="S1047" s="11">
        <v>0</v>
      </c>
      <c r="T1047" s="11">
        <v>0</v>
      </c>
      <c r="U1047" s="11">
        <v>0</v>
      </c>
      <c r="V1047" s="11">
        <v>0</v>
      </c>
      <c r="W1047" s="11">
        <v>0</v>
      </c>
      <c r="X1047" s="11">
        <v>0</v>
      </c>
      <c r="Y1047" s="11">
        <v>0</v>
      </c>
      <c r="Z1047" s="11">
        <v>0</v>
      </c>
      <c r="AA1047" s="12" t="s">
        <v>32952</v>
      </c>
      <c r="AB1047" s="17" t="str">
        <f t="shared" si="97"/>
        <v>Programme is not compatible with this tool</v>
      </c>
      <c r="AC1047" s="17" t="str">
        <f t="shared" si="98"/>
        <v/>
      </c>
      <c r="AD1047" s="17">
        <f t="shared" si="99"/>
        <v>6</v>
      </c>
      <c r="AE1047" s="17" t="str">
        <f t="shared" si="100"/>
        <v/>
      </c>
      <c r="AF1047" s="17" t="str">
        <f t="shared" si="101"/>
        <v/>
      </c>
      <c r="AG1047" s="17" t="str" cm="1">
        <f t="array" ref="AG1047">IFERROR(IF(J1047="Level",INDEX($M1047:$S1047,AC1047+1),INDEX($M1047:$S1047,AC1047)),"")</f>
        <v/>
      </c>
      <c r="AH1047" s="17" cm="1">
        <f t="array" ref="AH1047">IFERROR(IF(J1047="Level",INDEX($M1047:$S1047,AD1047+1),INDEX($M1047:$S1047,AD1047)),"")</f>
        <v>0</v>
      </c>
      <c r="AI1047" s="17" t="str" cm="1">
        <f t="array" ref="AI1047">IFERROR(INDEX($M1047:$S1047,AE1047),"")</f>
        <v/>
      </c>
      <c r="AJ1047" s="17" t="str" cm="1">
        <f t="array" ref="AJ1047">IFERROR(INDEX($M1047:$S1047,AF1047),"")</f>
        <v/>
      </c>
      <c r="AK1047" s="17" t="str" cm="1">
        <f t="array" ref="AK1047">IFERROR(IF(J1047="Level",INDEX($T1047:$Z1047,AC1047+1),INDEX($T1047:$Z1047,AC1047)),"")</f>
        <v/>
      </c>
      <c r="AL1047" s="17" cm="1">
        <f t="array" ref="AL1047">IFERROR(IF(J1047="Level",INDEX($T1047:$Z1047,AD1047+1),INDEX($T1047:$Z1047,AD1047)),"")</f>
        <v>0</v>
      </c>
      <c r="AM1047" s="17" t="str" cm="1">
        <f t="array" ref="AM1047">IFERROR(INDEX($T1047:$Z1047,AE1047),"")</f>
        <v/>
      </c>
      <c r="AN1047" s="17" t="str" cm="1">
        <f t="array" ref="AN1047">IFERROR(INDEX($T1047:$Z1047,AF1047),"")</f>
        <v/>
      </c>
    </row>
    <row r="1048" spans="1:40" hidden="1" x14ac:dyDescent="0.2">
      <c r="A1048" s="17" t="str">
        <f t="shared" si="96"/>
        <v>MPhil Theology and Religion (Part-Time, Split Site): PRH4CTHCTH06</v>
      </c>
      <c r="B1048" s="11" t="s">
        <v>2811</v>
      </c>
      <c r="C1048" s="11" t="s">
        <v>32964</v>
      </c>
      <c r="D1048" s="11" t="s">
        <v>32465</v>
      </c>
      <c r="E1048" s="11" t="s">
        <v>169</v>
      </c>
      <c r="F1048" s="11" t="s">
        <v>76</v>
      </c>
      <c r="G1048" s="11" t="s">
        <v>32188</v>
      </c>
      <c r="H1048" s="11" t="s">
        <v>72</v>
      </c>
      <c r="I1048" s="11">
        <v>0</v>
      </c>
      <c r="J1048" s="11" t="s">
        <v>32168</v>
      </c>
      <c r="K1048" s="11" t="s">
        <v>32168</v>
      </c>
      <c r="L1048" s="11">
        <v>0</v>
      </c>
      <c r="M1048" s="11">
        <v>0</v>
      </c>
      <c r="N1048" s="11">
        <v>0</v>
      </c>
      <c r="O1048" s="11">
        <v>0</v>
      </c>
      <c r="P1048" s="11">
        <v>0</v>
      </c>
      <c r="Q1048" s="11">
        <v>0</v>
      </c>
      <c r="R1048" s="11">
        <v>0</v>
      </c>
      <c r="S1048" s="11">
        <v>0</v>
      </c>
      <c r="T1048" s="11">
        <v>0</v>
      </c>
      <c r="U1048" s="11">
        <v>0</v>
      </c>
      <c r="V1048" s="11">
        <v>0</v>
      </c>
      <c r="W1048" s="11">
        <v>0</v>
      </c>
      <c r="X1048" s="11">
        <v>0</v>
      </c>
      <c r="Y1048" s="11">
        <v>0</v>
      </c>
      <c r="Z1048" s="11">
        <v>0</v>
      </c>
      <c r="AA1048" s="12" t="s">
        <v>32952</v>
      </c>
      <c r="AB1048" s="17" t="str">
        <f t="shared" si="97"/>
        <v>Programme is not compatible with this tool</v>
      </c>
      <c r="AC1048" s="17" t="str">
        <f t="shared" si="98"/>
        <v/>
      </c>
      <c r="AD1048" s="17">
        <f t="shared" si="99"/>
        <v>6</v>
      </c>
      <c r="AE1048" s="17" t="str">
        <f t="shared" si="100"/>
        <v/>
      </c>
      <c r="AF1048" s="17" t="str">
        <f t="shared" si="101"/>
        <v/>
      </c>
      <c r="AG1048" s="17" t="str" cm="1">
        <f t="array" ref="AG1048">IFERROR(IF(J1048="Level",INDEX($M1048:$S1048,AC1048+1),INDEX($M1048:$S1048,AC1048)),"")</f>
        <v/>
      </c>
      <c r="AH1048" s="17" cm="1">
        <f t="array" ref="AH1048">IFERROR(IF(J1048="Level",INDEX($M1048:$S1048,AD1048+1),INDEX($M1048:$S1048,AD1048)),"")</f>
        <v>0</v>
      </c>
      <c r="AI1048" s="17" t="str" cm="1">
        <f t="array" ref="AI1048">IFERROR(INDEX($M1048:$S1048,AE1048),"")</f>
        <v/>
      </c>
      <c r="AJ1048" s="17" t="str" cm="1">
        <f t="array" ref="AJ1048">IFERROR(INDEX($M1048:$S1048,AF1048),"")</f>
        <v/>
      </c>
      <c r="AK1048" s="17" t="str" cm="1">
        <f t="array" ref="AK1048">IFERROR(IF(J1048="Level",INDEX($T1048:$Z1048,AC1048+1),INDEX($T1048:$Z1048,AC1048)),"")</f>
        <v/>
      </c>
      <c r="AL1048" s="17" cm="1">
        <f t="array" ref="AL1048">IFERROR(IF(J1048="Level",INDEX($T1048:$Z1048,AD1048+1),INDEX($T1048:$Z1048,AD1048)),"")</f>
        <v>0</v>
      </c>
      <c r="AM1048" s="17" t="str" cm="1">
        <f t="array" ref="AM1048">IFERROR(INDEX($T1048:$Z1048,AE1048),"")</f>
        <v/>
      </c>
      <c r="AN1048" s="17" t="str" cm="1">
        <f t="array" ref="AN1048">IFERROR(INDEX($T1048:$Z1048,AF1048),"")</f>
        <v/>
      </c>
    </row>
    <row r="1049" spans="1:40" hidden="1" x14ac:dyDescent="0.2">
      <c r="A1049" s="17" t="str">
        <f t="shared" si="96"/>
        <v>MPhil Theology (Part-Time): PRH4CTHCTH07</v>
      </c>
      <c r="B1049" s="11" t="s">
        <v>2812</v>
      </c>
      <c r="C1049" s="11" t="s">
        <v>32964</v>
      </c>
      <c r="D1049" s="11" t="s">
        <v>32469</v>
      </c>
      <c r="E1049" s="11" t="s">
        <v>169</v>
      </c>
      <c r="F1049" s="11" t="s">
        <v>76</v>
      </c>
      <c r="G1049" s="11" t="s">
        <v>32188</v>
      </c>
      <c r="H1049" s="11" t="s">
        <v>72</v>
      </c>
      <c r="I1049" s="11">
        <v>0</v>
      </c>
      <c r="J1049" s="11" t="s">
        <v>32168</v>
      </c>
      <c r="K1049" s="11" t="s">
        <v>32168</v>
      </c>
      <c r="L1049" s="11">
        <v>0</v>
      </c>
      <c r="M1049" s="11">
        <v>0</v>
      </c>
      <c r="N1049" s="11">
        <v>0</v>
      </c>
      <c r="O1049" s="11">
        <v>0</v>
      </c>
      <c r="P1049" s="11">
        <v>0</v>
      </c>
      <c r="Q1049" s="11">
        <v>0</v>
      </c>
      <c r="R1049" s="11">
        <v>0</v>
      </c>
      <c r="S1049" s="11">
        <v>0</v>
      </c>
      <c r="T1049" s="11">
        <v>0</v>
      </c>
      <c r="U1049" s="11">
        <v>0</v>
      </c>
      <c r="V1049" s="11">
        <v>0</v>
      </c>
      <c r="W1049" s="11">
        <v>0</v>
      </c>
      <c r="X1049" s="11">
        <v>0</v>
      </c>
      <c r="Y1049" s="11">
        <v>0</v>
      </c>
      <c r="Z1049" s="11">
        <v>0</v>
      </c>
      <c r="AA1049" s="12" t="s">
        <v>32952</v>
      </c>
      <c r="AB1049" s="17" t="str">
        <f t="shared" si="97"/>
        <v>Programme is not compatible with this tool</v>
      </c>
      <c r="AC1049" s="17" t="str">
        <f t="shared" si="98"/>
        <v/>
      </c>
      <c r="AD1049" s="17">
        <f t="shared" si="99"/>
        <v>6</v>
      </c>
      <c r="AE1049" s="17" t="str">
        <f t="shared" si="100"/>
        <v/>
      </c>
      <c r="AF1049" s="17" t="str">
        <f t="shared" si="101"/>
        <v/>
      </c>
      <c r="AG1049" s="17" t="str" cm="1">
        <f t="array" ref="AG1049">IFERROR(IF(J1049="Level",INDEX($M1049:$S1049,AC1049+1),INDEX($M1049:$S1049,AC1049)),"")</f>
        <v/>
      </c>
      <c r="AH1049" s="17" cm="1">
        <f t="array" ref="AH1049">IFERROR(IF(J1049="Level",INDEX($M1049:$S1049,AD1049+1),INDEX($M1049:$S1049,AD1049)),"")</f>
        <v>0</v>
      </c>
      <c r="AI1049" s="17" t="str" cm="1">
        <f t="array" ref="AI1049">IFERROR(INDEX($M1049:$S1049,AE1049),"")</f>
        <v/>
      </c>
      <c r="AJ1049" s="17" t="str" cm="1">
        <f t="array" ref="AJ1049">IFERROR(INDEX($M1049:$S1049,AF1049),"")</f>
        <v/>
      </c>
      <c r="AK1049" s="17" t="str" cm="1">
        <f t="array" ref="AK1049">IFERROR(IF(J1049="Level",INDEX($T1049:$Z1049,AC1049+1),INDEX($T1049:$Z1049,AC1049)),"")</f>
        <v/>
      </c>
      <c r="AL1049" s="17" cm="1">
        <f t="array" ref="AL1049">IFERROR(IF(J1049="Level",INDEX($T1049:$Z1049,AD1049+1),INDEX($T1049:$Z1049,AD1049)),"")</f>
        <v>0</v>
      </c>
      <c r="AM1049" s="17" t="str" cm="1">
        <f t="array" ref="AM1049">IFERROR(INDEX($T1049:$Z1049,AE1049),"")</f>
        <v/>
      </c>
      <c r="AN1049" s="17" t="str" cm="1">
        <f t="array" ref="AN1049">IFERROR(INDEX($T1049:$Z1049,AF1049),"")</f>
        <v/>
      </c>
    </row>
    <row r="1050" spans="1:40" hidden="1" x14ac:dyDescent="0.2">
      <c r="A1050" s="17" t="str">
        <f t="shared" si="96"/>
        <v>MAbyRes Theology (Part-Time): PRM4CTHCTH01</v>
      </c>
      <c r="B1050" s="11" t="s">
        <v>2396</v>
      </c>
      <c r="C1050" s="11" t="s">
        <v>32964</v>
      </c>
      <c r="D1050" s="11" t="s">
        <v>2397</v>
      </c>
      <c r="E1050" s="11" t="s">
        <v>169</v>
      </c>
      <c r="F1050" s="11" t="s">
        <v>76</v>
      </c>
      <c r="G1050" s="11" t="s">
        <v>32188</v>
      </c>
      <c r="H1050" s="11" t="s">
        <v>72</v>
      </c>
      <c r="I1050" s="11">
        <v>0</v>
      </c>
      <c r="J1050" s="11" t="s">
        <v>32168</v>
      </c>
      <c r="K1050" s="11" t="s">
        <v>32168</v>
      </c>
      <c r="L1050" s="11">
        <v>0</v>
      </c>
      <c r="M1050" s="11">
        <v>0</v>
      </c>
      <c r="N1050" s="11">
        <v>0</v>
      </c>
      <c r="O1050" s="11">
        <v>0</v>
      </c>
      <c r="P1050" s="11">
        <v>0</v>
      </c>
      <c r="Q1050" s="11">
        <v>0</v>
      </c>
      <c r="R1050" s="11">
        <v>0</v>
      </c>
      <c r="S1050" s="11">
        <v>0</v>
      </c>
      <c r="T1050" s="11">
        <v>0</v>
      </c>
      <c r="U1050" s="11">
        <v>0</v>
      </c>
      <c r="V1050" s="11">
        <v>0</v>
      </c>
      <c r="W1050" s="11">
        <v>0</v>
      </c>
      <c r="X1050" s="11">
        <v>0</v>
      </c>
      <c r="Y1050" s="11">
        <v>0</v>
      </c>
      <c r="Z1050" s="11">
        <v>0</v>
      </c>
      <c r="AA1050" s="12" t="s">
        <v>32952</v>
      </c>
      <c r="AB1050" s="17" t="str">
        <f t="shared" si="97"/>
        <v>Programme is not compatible with this tool</v>
      </c>
      <c r="AC1050" s="17" t="str">
        <f t="shared" si="98"/>
        <v/>
      </c>
      <c r="AD1050" s="17">
        <f t="shared" si="99"/>
        <v>6</v>
      </c>
      <c r="AE1050" s="17" t="str">
        <f t="shared" si="100"/>
        <v/>
      </c>
      <c r="AF1050" s="17" t="str">
        <f t="shared" si="101"/>
        <v/>
      </c>
      <c r="AG1050" s="17" t="str" cm="1">
        <f t="array" ref="AG1050">IFERROR(IF(J1050="Level",INDEX($M1050:$S1050,AC1050+1),INDEX($M1050:$S1050,AC1050)),"")</f>
        <v/>
      </c>
      <c r="AH1050" s="17" cm="1">
        <f t="array" ref="AH1050">IFERROR(IF(J1050="Level",INDEX($M1050:$S1050,AD1050+1),INDEX($M1050:$S1050,AD1050)),"")</f>
        <v>0</v>
      </c>
      <c r="AI1050" s="17" t="str" cm="1">
        <f t="array" ref="AI1050">IFERROR(INDEX($M1050:$S1050,AE1050),"")</f>
        <v/>
      </c>
      <c r="AJ1050" s="17" t="str" cm="1">
        <f t="array" ref="AJ1050">IFERROR(INDEX($M1050:$S1050,AF1050),"")</f>
        <v/>
      </c>
      <c r="AK1050" s="17" t="str" cm="1">
        <f t="array" ref="AK1050">IFERROR(IF(J1050="Level",INDEX($T1050:$Z1050,AC1050+1),INDEX($T1050:$Z1050,AC1050)),"")</f>
        <v/>
      </c>
      <c r="AL1050" s="17" cm="1">
        <f t="array" ref="AL1050">IFERROR(IF(J1050="Level",INDEX($T1050:$Z1050,AD1050+1),INDEX($T1050:$Z1050,AD1050)),"")</f>
        <v>0</v>
      </c>
      <c r="AM1050" s="17" t="str" cm="1">
        <f t="array" ref="AM1050">IFERROR(INDEX($T1050:$Z1050,AE1050),"")</f>
        <v/>
      </c>
      <c r="AN1050" s="17" t="str" cm="1">
        <f t="array" ref="AN1050">IFERROR(INDEX($T1050:$Z1050,AF1050),"")</f>
        <v/>
      </c>
    </row>
    <row r="1051" spans="1:40" hidden="1" x14ac:dyDescent="0.2">
      <c r="A1051" s="17" t="str">
        <f t="shared" si="96"/>
        <v>MAbyRes Theology and Religion (Part-Time): PRM4HPSHPS01</v>
      </c>
      <c r="B1051" s="11" t="s">
        <v>2414</v>
      </c>
      <c r="C1051" s="11" t="s">
        <v>32964</v>
      </c>
      <c r="D1051" s="11" t="s">
        <v>2415</v>
      </c>
      <c r="E1051" s="11" t="s">
        <v>169</v>
      </c>
      <c r="F1051" s="11" t="s">
        <v>76</v>
      </c>
      <c r="G1051" s="11" t="s">
        <v>32188</v>
      </c>
      <c r="H1051" s="11" t="s">
        <v>72</v>
      </c>
      <c r="I1051" s="11">
        <v>0</v>
      </c>
      <c r="J1051" s="11" t="s">
        <v>32168</v>
      </c>
      <c r="K1051" s="11" t="s">
        <v>32168</v>
      </c>
      <c r="L1051" s="11">
        <v>0</v>
      </c>
      <c r="M1051" s="11">
        <v>0</v>
      </c>
      <c r="N1051" s="11">
        <v>0</v>
      </c>
      <c r="O1051" s="11">
        <v>0</v>
      </c>
      <c r="P1051" s="11">
        <v>0</v>
      </c>
      <c r="Q1051" s="11">
        <v>0</v>
      </c>
      <c r="R1051" s="11">
        <v>0</v>
      </c>
      <c r="S1051" s="11">
        <v>0</v>
      </c>
      <c r="T1051" s="11">
        <v>0</v>
      </c>
      <c r="U1051" s="11">
        <v>0</v>
      </c>
      <c r="V1051" s="11">
        <v>0</v>
      </c>
      <c r="W1051" s="11">
        <v>0</v>
      </c>
      <c r="X1051" s="11">
        <v>0</v>
      </c>
      <c r="Y1051" s="11">
        <v>0</v>
      </c>
      <c r="Z1051" s="11">
        <v>0</v>
      </c>
      <c r="AA1051" s="12" t="s">
        <v>32952</v>
      </c>
      <c r="AB1051" s="17" t="str">
        <f t="shared" si="97"/>
        <v>Programme is not compatible with this tool</v>
      </c>
      <c r="AC1051" s="17" t="str">
        <f t="shared" si="98"/>
        <v/>
      </c>
      <c r="AD1051" s="17">
        <f t="shared" si="99"/>
        <v>6</v>
      </c>
      <c r="AE1051" s="17" t="str">
        <f t="shared" si="100"/>
        <v/>
      </c>
      <c r="AF1051" s="17" t="str">
        <f t="shared" si="101"/>
        <v/>
      </c>
      <c r="AG1051" s="17" t="str" cm="1">
        <f t="array" ref="AG1051">IFERROR(IF(J1051="Level",INDEX($M1051:$S1051,AC1051+1),INDEX($M1051:$S1051,AC1051)),"")</f>
        <v/>
      </c>
      <c r="AH1051" s="17" cm="1">
        <f t="array" ref="AH1051">IFERROR(IF(J1051="Level",INDEX($M1051:$S1051,AD1051+1),INDEX($M1051:$S1051,AD1051)),"")</f>
        <v>0</v>
      </c>
      <c r="AI1051" s="17" t="str" cm="1">
        <f t="array" ref="AI1051">IFERROR(INDEX($M1051:$S1051,AE1051),"")</f>
        <v/>
      </c>
      <c r="AJ1051" s="17" t="str" cm="1">
        <f t="array" ref="AJ1051">IFERROR(INDEX($M1051:$S1051,AF1051),"")</f>
        <v/>
      </c>
      <c r="AK1051" s="17" t="str" cm="1">
        <f t="array" ref="AK1051">IFERROR(IF(J1051="Level",INDEX($T1051:$Z1051,AC1051+1),INDEX($T1051:$Z1051,AC1051)),"")</f>
        <v/>
      </c>
      <c r="AL1051" s="17" cm="1">
        <f t="array" ref="AL1051">IFERROR(IF(J1051="Level",INDEX($T1051:$Z1051,AD1051+1),INDEX($T1051:$Z1051,AD1051)),"")</f>
        <v>0</v>
      </c>
      <c r="AM1051" s="17" t="str" cm="1">
        <f t="array" ref="AM1051">IFERROR(INDEX($T1051:$Z1051,AE1051),"")</f>
        <v/>
      </c>
      <c r="AN1051" s="17" t="str" cm="1">
        <f t="array" ref="AN1051">IFERROR(INDEX($T1051:$Z1051,AF1051),"")</f>
        <v/>
      </c>
    </row>
    <row r="1052" spans="1:40" hidden="1" x14ac:dyDescent="0.2">
      <c r="A1052" s="17" t="str">
        <f t="shared" si="96"/>
        <v>PhD Theology (Hartford Joint Programme) (Part-Time): PRP6CTHCTH01</v>
      </c>
      <c r="B1052" s="11" t="s">
        <v>3566</v>
      </c>
      <c r="C1052" s="11" t="s">
        <v>32964</v>
      </c>
      <c r="D1052" s="11" t="s">
        <v>3567</v>
      </c>
      <c r="E1052" s="11" t="s">
        <v>169</v>
      </c>
      <c r="F1052" s="11" t="s">
        <v>76</v>
      </c>
      <c r="G1052" s="11" t="s">
        <v>32188</v>
      </c>
      <c r="H1052" s="11" t="s">
        <v>72</v>
      </c>
      <c r="I1052" s="11">
        <v>0</v>
      </c>
      <c r="J1052" s="11" t="s">
        <v>32168</v>
      </c>
      <c r="K1052" s="11" t="s">
        <v>32168</v>
      </c>
      <c r="L1052" s="11">
        <v>0</v>
      </c>
      <c r="M1052" s="11">
        <v>0</v>
      </c>
      <c r="N1052" s="11">
        <v>0</v>
      </c>
      <c r="O1052" s="11">
        <v>0</v>
      </c>
      <c r="P1052" s="11">
        <v>0</v>
      </c>
      <c r="Q1052" s="11">
        <v>0</v>
      </c>
      <c r="R1052" s="11">
        <v>0</v>
      </c>
      <c r="S1052" s="11">
        <v>0</v>
      </c>
      <c r="T1052" s="11">
        <v>0</v>
      </c>
      <c r="U1052" s="11">
        <v>0</v>
      </c>
      <c r="V1052" s="11">
        <v>0</v>
      </c>
      <c r="W1052" s="11">
        <v>0</v>
      </c>
      <c r="X1052" s="11">
        <v>0</v>
      </c>
      <c r="Y1052" s="11">
        <v>0</v>
      </c>
      <c r="Z1052" s="11">
        <v>0</v>
      </c>
      <c r="AA1052" s="12" t="s">
        <v>32952</v>
      </c>
      <c r="AB1052" s="17" t="str">
        <f t="shared" si="97"/>
        <v>Programme is not compatible with this tool</v>
      </c>
      <c r="AC1052" s="17" t="str">
        <f t="shared" si="98"/>
        <v/>
      </c>
      <c r="AD1052" s="17">
        <f t="shared" si="99"/>
        <v>6</v>
      </c>
      <c r="AE1052" s="17" t="str">
        <f t="shared" si="100"/>
        <v/>
      </c>
      <c r="AF1052" s="17" t="str">
        <f t="shared" si="101"/>
        <v/>
      </c>
      <c r="AG1052" s="17" t="str" cm="1">
        <f t="array" ref="AG1052">IFERROR(IF(J1052="Level",INDEX($M1052:$S1052,AC1052+1),INDEX($M1052:$S1052,AC1052)),"")</f>
        <v/>
      </c>
      <c r="AH1052" s="17" cm="1">
        <f t="array" ref="AH1052">IFERROR(IF(J1052="Level",INDEX($M1052:$S1052,AD1052+1),INDEX($M1052:$S1052,AD1052)),"")</f>
        <v>0</v>
      </c>
      <c r="AI1052" s="17" t="str" cm="1">
        <f t="array" ref="AI1052">IFERROR(INDEX($M1052:$S1052,AE1052),"")</f>
        <v/>
      </c>
      <c r="AJ1052" s="17" t="str" cm="1">
        <f t="array" ref="AJ1052">IFERROR(INDEX($M1052:$S1052,AF1052),"")</f>
        <v/>
      </c>
      <c r="AK1052" s="17" t="str" cm="1">
        <f t="array" ref="AK1052">IFERROR(IF(J1052="Level",INDEX($T1052:$Z1052,AC1052+1),INDEX($T1052:$Z1052,AC1052)),"")</f>
        <v/>
      </c>
      <c r="AL1052" s="17" cm="1">
        <f t="array" ref="AL1052">IFERROR(IF(J1052="Level",INDEX($T1052:$Z1052,AD1052+1),INDEX($T1052:$Z1052,AD1052)),"")</f>
        <v>0</v>
      </c>
      <c r="AM1052" s="17" t="str" cm="1">
        <f t="array" ref="AM1052">IFERROR(INDEX($T1052:$Z1052,AE1052),"")</f>
        <v/>
      </c>
      <c r="AN1052" s="17" t="str" cm="1">
        <f t="array" ref="AN1052">IFERROR(INDEX($T1052:$Z1052,AF1052),"")</f>
        <v/>
      </c>
    </row>
    <row r="1053" spans="1:40" hidden="1" x14ac:dyDescent="0.2">
      <c r="A1053" s="17" t="str">
        <f t="shared" si="96"/>
        <v>PhD Theology and Religion (Part-Time): PRP6CTHCTH04</v>
      </c>
      <c r="B1053" s="11" t="s">
        <v>3572</v>
      </c>
      <c r="C1053" s="11" t="s">
        <v>32964</v>
      </c>
      <c r="D1053" s="11" t="s">
        <v>3573</v>
      </c>
      <c r="E1053" s="11" t="s">
        <v>169</v>
      </c>
      <c r="F1053" s="11" t="s">
        <v>76</v>
      </c>
      <c r="G1053" s="11" t="s">
        <v>32188</v>
      </c>
      <c r="H1053" s="11" t="s">
        <v>72</v>
      </c>
      <c r="I1053" s="11">
        <v>0</v>
      </c>
      <c r="J1053" s="11" t="s">
        <v>32168</v>
      </c>
      <c r="K1053" s="11" t="s">
        <v>32168</v>
      </c>
      <c r="L1053" s="11">
        <v>0</v>
      </c>
      <c r="M1053" s="11">
        <v>0</v>
      </c>
      <c r="N1053" s="11">
        <v>0</v>
      </c>
      <c r="O1053" s="11">
        <v>0</v>
      </c>
      <c r="P1053" s="11">
        <v>0</v>
      </c>
      <c r="Q1053" s="11">
        <v>0</v>
      </c>
      <c r="R1053" s="11">
        <v>0</v>
      </c>
      <c r="S1053" s="11">
        <v>0</v>
      </c>
      <c r="T1053" s="11">
        <v>0</v>
      </c>
      <c r="U1053" s="11">
        <v>0</v>
      </c>
      <c r="V1053" s="11">
        <v>0</v>
      </c>
      <c r="W1053" s="11">
        <v>0</v>
      </c>
      <c r="X1053" s="11">
        <v>0</v>
      </c>
      <c r="Y1053" s="11">
        <v>0</v>
      </c>
      <c r="Z1053" s="11">
        <v>0</v>
      </c>
      <c r="AA1053" s="12" t="s">
        <v>32952</v>
      </c>
      <c r="AB1053" s="17" t="str">
        <f t="shared" si="97"/>
        <v>Programme is not compatible with this tool</v>
      </c>
      <c r="AC1053" s="17" t="str">
        <f t="shared" si="98"/>
        <v/>
      </c>
      <c r="AD1053" s="17">
        <f t="shared" si="99"/>
        <v>6</v>
      </c>
      <c r="AE1053" s="17" t="str">
        <f t="shared" si="100"/>
        <v/>
      </c>
      <c r="AF1053" s="17" t="str">
        <f t="shared" si="101"/>
        <v/>
      </c>
      <c r="AG1053" s="17" t="str" cm="1">
        <f t="array" ref="AG1053">IFERROR(IF(J1053="Level",INDEX($M1053:$S1053,AC1053+1),INDEX($M1053:$S1053,AC1053)),"")</f>
        <v/>
      </c>
      <c r="AH1053" s="17" cm="1">
        <f t="array" ref="AH1053">IFERROR(IF(J1053="Level",INDEX($M1053:$S1053,AD1053+1),INDEX($M1053:$S1053,AD1053)),"")</f>
        <v>0</v>
      </c>
      <c r="AI1053" s="17" t="str" cm="1">
        <f t="array" ref="AI1053">IFERROR(INDEX($M1053:$S1053,AE1053),"")</f>
        <v/>
      </c>
      <c r="AJ1053" s="17" t="str" cm="1">
        <f t="array" ref="AJ1053">IFERROR(INDEX($M1053:$S1053,AF1053),"")</f>
        <v/>
      </c>
      <c r="AK1053" s="17" t="str" cm="1">
        <f t="array" ref="AK1053">IFERROR(IF(J1053="Level",INDEX($T1053:$Z1053,AC1053+1),INDEX($T1053:$Z1053,AC1053)),"")</f>
        <v/>
      </c>
      <c r="AL1053" s="17" cm="1">
        <f t="array" ref="AL1053">IFERROR(IF(J1053="Level",INDEX($T1053:$Z1053,AD1053+1),INDEX($T1053:$Z1053,AD1053)),"")</f>
        <v>0</v>
      </c>
      <c r="AM1053" s="17" t="str" cm="1">
        <f t="array" ref="AM1053">IFERROR(INDEX($T1053:$Z1053,AE1053),"")</f>
        <v/>
      </c>
      <c r="AN1053" s="17" t="str" cm="1">
        <f t="array" ref="AN1053">IFERROR(INDEX($T1053:$Z1053,AF1053),"")</f>
        <v/>
      </c>
    </row>
    <row r="1054" spans="1:40" hidden="1" x14ac:dyDescent="0.2">
      <c r="A1054" s="17" t="str">
        <f t="shared" si="96"/>
        <v>PhD Theology and Religion (Part-Time, Split Site): PRP6CTHCTH06</v>
      </c>
      <c r="B1054" s="11" t="s">
        <v>3576</v>
      </c>
      <c r="C1054" s="11" t="s">
        <v>32964</v>
      </c>
      <c r="D1054" s="11" t="s">
        <v>32196</v>
      </c>
      <c r="E1054" s="11" t="s">
        <v>169</v>
      </c>
      <c r="F1054" s="11" t="s">
        <v>76</v>
      </c>
      <c r="G1054" s="11" t="s">
        <v>32188</v>
      </c>
      <c r="H1054" s="11" t="s">
        <v>72</v>
      </c>
      <c r="I1054" s="11">
        <v>0</v>
      </c>
      <c r="J1054" s="11" t="s">
        <v>32168</v>
      </c>
      <c r="K1054" s="11" t="s">
        <v>32168</v>
      </c>
      <c r="L1054" s="11">
        <v>0</v>
      </c>
      <c r="M1054" s="11">
        <v>0</v>
      </c>
      <c r="N1054" s="11">
        <v>0</v>
      </c>
      <c r="O1054" s="11">
        <v>0</v>
      </c>
      <c r="P1054" s="11">
        <v>0</v>
      </c>
      <c r="Q1054" s="11">
        <v>0</v>
      </c>
      <c r="R1054" s="11">
        <v>0</v>
      </c>
      <c r="S1054" s="11">
        <v>0</v>
      </c>
      <c r="T1054" s="11">
        <v>0</v>
      </c>
      <c r="U1054" s="11">
        <v>0</v>
      </c>
      <c r="V1054" s="11">
        <v>0</v>
      </c>
      <c r="W1054" s="11">
        <v>0</v>
      </c>
      <c r="X1054" s="11">
        <v>0</v>
      </c>
      <c r="Y1054" s="11">
        <v>0</v>
      </c>
      <c r="Z1054" s="11">
        <v>0</v>
      </c>
      <c r="AA1054" s="12" t="s">
        <v>32952</v>
      </c>
      <c r="AB1054" s="17" t="str">
        <f t="shared" si="97"/>
        <v>Programme is not compatible with this tool</v>
      </c>
      <c r="AC1054" s="17" t="str">
        <f t="shared" si="98"/>
        <v/>
      </c>
      <c r="AD1054" s="17">
        <f t="shared" si="99"/>
        <v>6</v>
      </c>
      <c r="AE1054" s="17" t="str">
        <f t="shared" si="100"/>
        <v/>
      </c>
      <c r="AF1054" s="17" t="str">
        <f t="shared" si="101"/>
        <v/>
      </c>
      <c r="AG1054" s="17" t="str" cm="1">
        <f t="array" ref="AG1054">IFERROR(IF(J1054="Level",INDEX($M1054:$S1054,AC1054+1),INDEX($M1054:$S1054,AC1054)),"")</f>
        <v/>
      </c>
      <c r="AH1054" s="17" cm="1">
        <f t="array" ref="AH1054">IFERROR(IF(J1054="Level",INDEX($M1054:$S1054,AD1054+1),INDEX($M1054:$S1054,AD1054)),"")</f>
        <v>0</v>
      </c>
      <c r="AI1054" s="17" t="str" cm="1">
        <f t="array" ref="AI1054">IFERROR(INDEX($M1054:$S1054,AE1054),"")</f>
        <v/>
      </c>
      <c r="AJ1054" s="17" t="str" cm="1">
        <f t="array" ref="AJ1054">IFERROR(INDEX($M1054:$S1054,AF1054),"")</f>
        <v/>
      </c>
      <c r="AK1054" s="17" t="str" cm="1">
        <f t="array" ref="AK1054">IFERROR(IF(J1054="Level",INDEX($T1054:$Z1054,AC1054+1),INDEX($T1054:$Z1054,AC1054)),"")</f>
        <v/>
      </c>
      <c r="AL1054" s="17" cm="1">
        <f t="array" ref="AL1054">IFERROR(IF(J1054="Level",INDEX($T1054:$Z1054,AD1054+1),INDEX($T1054:$Z1054,AD1054)),"")</f>
        <v>0</v>
      </c>
      <c r="AM1054" s="17" t="str" cm="1">
        <f t="array" ref="AM1054">IFERROR(INDEX($T1054:$Z1054,AE1054),"")</f>
        <v/>
      </c>
      <c r="AN1054" s="17" t="str" cm="1">
        <f t="array" ref="AN1054">IFERROR(INDEX($T1054:$Z1054,AF1054),"")</f>
        <v/>
      </c>
    </row>
    <row r="1055" spans="1:40" hidden="1" x14ac:dyDescent="0.2">
      <c r="A1055" s="17" t="str">
        <f t="shared" si="96"/>
        <v>PhD Theology (Part-Time): PRP6CTHCTH07</v>
      </c>
      <c r="B1055" s="11" t="s">
        <v>3577</v>
      </c>
      <c r="C1055" s="11" t="s">
        <v>32964</v>
      </c>
      <c r="D1055" s="11" t="s">
        <v>3578</v>
      </c>
      <c r="E1055" s="11" t="s">
        <v>169</v>
      </c>
      <c r="F1055" s="11" t="s">
        <v>76</v>
      </c>
      <c r="G1055" s="11" t="s">
        <v>32188</v>
      </c>
      <c r="H1055" s="11" t="s">
        <v>72</v>
      </c>
      <c r="I1055" s="11">
        <v>0</v>
      </c>
      <c r="J1055" s="11" t="s">
        <v>32168</v>
      </c>
      <c r="K1055" s="11" t="s">
        <v>32168</v>
      </c>
      <c r="L1055" s="11">
        <v>0</v>
      </c>
      <c r="M1055" s="11">
        <v>0</v>
      </c>
      <c r="N1055" s="11">
        <v>0</v>
      </c>
      <c r="O1055" s="11">
        <v>0</v>
      </c>
      <c r="P1055" s="11">
        <v>0</v>
      </c>
      <c r="Q1055" s="11">
        <v>0</v>
      </c>
      <c r="R1055" s="11">
        <v>0</v>
      </c>
      <c r="S1055" s="11">
        <v>0</v>
      </c>
      <c r="T1055" s="11">
        <v>0</v>
      </c>
      <c r="U1055" s="11">
        <v>0</v>
      </c>
      <c r="V1055" s="11">
        <v>0</v>
      </c>
      <c r="W1055" s="11">
        <v>0</v>
      </c>
      <c r="X1055" s="11">
        <v>0</v>
      </c>
      <c r="Y1055" s="11">
        <v>0</v>
      </c>
      <c r="Z1055" s="11">
        <v>0</v>
      </c>
      <c r="AA1055" s="12" t="s">
        <v>32952</v>
      </c>
      <c r="AB1055" s="17" t="str">
        <f t="shared" si="97"/>
        <v>Programme is not compatible with this tool</v>
      </c>
      <c r="AC1055" s="17" t="str">
        <f t="shared" si="98"/>
        <v/>
      </c>
      <c r="AD1055" s="17">
        <f t="shared" si="99"/>
        <v>6</v>
      </c>
      <c r="AE1055" s="17" t="str">
        <f t="shared" si="100"/>
        <v/>
      </c>
      <c r="AF1055" s="17" t="str">
        <f t="shared" si="101"/>
        <v/>
      </c>
      <c r="AG1055" s="17" t="str" cm="1">
        <f t="array" ref="AG1055">IFERROR(IF(J1055="Level",INDEX($M1055:$S1055,AC1055+1),INDEX($M1055:$S1055,AC1055)),"")</f>
        <v/>
      </c>
      <c r="AH1055" s="17" cm="1">
        <f t="array" ref="AH1055">IFERROR(IF(J1055="Level",INDEX($M1055:$S1055,AD1055+1),INDEX($M1055:$S1055,AD1055)),"")</f>
        <v>0</v>
      </c>
      <c r="AI1055" s="17" t="str" cm="1">
        <f t="array" ref="AI1055">IFERROR(INDEX($M1055:$S1055,AE1055),"")</f>
        <v/>
      </c>
      <c r="AJ1055" s="17" t="str" cm="1">
        <f t="array" ref="AJ1055">IFERROR(INDEX($M1055:$S1055,AF1055),"")</f>
        <v/>
      </c>
      <c r="AK1055" s="17" t="str" cm="1">
        <f t="array" ref="AK1055">IFERROR(IF(J1055="Level",INDEX($T1055:$Z1055,AC1055+1),INDEX($T1055:$Z1055,AC1055)),"")</f>
        <v/>
      </c>
      <c r="AL1055" s="17" cm="1">
        <f t="array" ref="AL1055">IFERROR(IF(J1055="Level",INDEX($T1055:$Z1055,AD1055+1),INDEX($T1055:$Z1055,AD1055)),"")</f>
        <v>0</v>
      </c>
      <c r="AM1055" s="17" t="str" cm="1">
        <f t="array" ref="AM1055">IFERROR(INDEX($T1055:$Z1055,AE1055),"")</f>
        <v/>
      </c>
      <c r="AN1055" s="17" t="str" cm="1">
        <f t="array" ref="AN1055">IFERROR(INDEX($T1055:$Z1055,AF1055),"")</f>
        <v/>
      </c>
    </row>
    <row r="1056" spans="1:40" hidden="1" x14ac:dyDescent="0.2">
      <c r="A1056" s="17" t="str">
        <f t="shared" si="96"/>
        <v>MPhil Biological Sciences (SWBio) (Part-Time): PRH4BIOBIO02</v>
      </c>
      <c r="B1056" s="11" t="s">
        <v>2792</v>
      </c>
      <c r="C1056" s="11" t="s">
        <v>32964</v>
      </c>
      <c r="D1056" s="11" t="s">
        <v>32639</v>
      </c>
      <c r="E1056" s="11" t="s">
        <v>126</v>
      </c>
      <c r="F1056" s="11" t="s">
        <v>71</v>
      </c>
      <c r="G1056" s="11" t="s">
        <v>32188</v>
      </c>
      <c r="H1056" s="11" t="s">
        <v>72</v>
      </c>
      <c r="I1056" s="11">
        <v>0</v>
      </c>
      <c r="J1056" s="11" t="s">
        <v>32168</v>
      </c>
      <c r="K1056" s="11" t="s">
        <v>32168</v>
      </c>
      <c r="L1056" s="11">
        <v>0</v>
      </c>
      <c r="M1056" s="11">
        <v>0</v>
      </c>
      <c r="N1056" s="11">
        <v>0</v>
      </c>
      <c r="O1056" s="11">
        <v>0</v>
      </c>
      <c r="P1056" s="11">
        <v>0</v>
      </c>
      <c r="Q1056" s="11">
        <v>0</v>
      </c>
      <c r="R1056" s="11">
        <v>0</v>
      </c>
      <c r="S1056" s="11">
        <v>0</v>
      </c>
      <c r="T1056" s="11">
        <v>0</v>
      </c>
      <c r="U1056" s="11">
        <v>0</v>
      </c>
      <c r="V1056" s="11">
        <v>0</v>
      </c>
      <c r="W1056" s="11">
        <v>0</v>
      </c>
      <c r="X1056" s="11">
        <v>0</v>
      </c>
      <c r="Y1056" s="11">
        <v>0</v>
      </c>
      <c r="Z1056" s="11">
        <v>0</v>
      </c>
      <c r="AA1056" s="12" t="s">
        <v>32952</v>
      </c>
      <c r="AB1056" s="17" t="str">
        <f t="shared" si="97"/>
        <v>Programme is not compatible with this tool</v>
      </c>
      <c r="AC1056" s="17" t="str">
        <f t="shared" si="98"/>
        <v/>
      </c>
      <c r="AD1056" s="17">
        <f t="shared" si="99"/>
        <v>6</v>
      </c>
      <c r="AE1056" s="17" t="str">
        <f t="shared" si="100"/>
        <v/>
      </c>
      <c r="AF1056" s="17" t="str">
        <f t="shared" si="101"/>
        <v/>
      </c>
      <c r="AG1056" s="17" t="str" cm="1">
        <f t="array" ref="AG1056">IFERROR(IF(J1056="Level",INDEX($M1056:$S1056,AC1056+1),INDEX($M1056:$S1056,AC1056)),"")</f>
        <v/>
      </c>
      <c r="AH1056" s="17" cm="1">
        <f t="array" ref="AH1056">IFERROR(IF(J1056="Level",INDEX($M1056:$S1056,AD1056+1),INDEX($M1056:$S1056,AD1056)),"")</f>
        <v>0</v>
      </c>
      <c r="AI1056" s="17" t="str" cm="1">
        <f t="array" ref="AI1056">IFERROR(INDEX($M1056:$S1056,AE1056),"")</f>
        <v/>
      </c>
      <c r="AJ1056" s="17" t="str" cm="1">
        <f t="array" ref="AJ1056">IFERROR(INDEX($M1056:$S1056,AF1056),"")</f>
        <v/>
      </c>
      <c r="AK1056" s="17" t="str" cm="1">
        <f t="array" ref="AK1056">IFERROR(IF(J1056="Level",INDEX($T1056:$Z1056,AC1056+1),INDEX($T1056:$Z1056,AC1056)),"")</f>
        <v/>
      </c>
      <c r="AL1056" s="17" cm="1">
        <f t="array" ref="AL1056">IFERROR(IF(J1056="Level",INDEX($T1056:$Z1056,AD1056+1),INDEX($T1056:$Z1056,AD1056)),"")</f>
        <v>0</v>
      </c>
      <c r="AM1056" s="17" t="str" cm="1">
        <f t="array" ref="AM1056">IFERROR(INDEX($T1056:$Z1056,AE1056),"")</f>
        <v/>
      </c>
      <c r="AN1056" s="17" t="str" cm="1">
        <f t="array" ref="AN1056">IFERROR(INDEX($T1056:$Z1056,AF1056),"")</f>
        <v/>
      </c>
    </row>
    <row r="1057" spans="1:40" hidden="1" x14ac:dyDescent="0.2">
      <c r="A1057" s="17" t="str">
        <f t="shared" si="96"/>
        <v>MPhilBiological Sciences (SWBio) (Part-Time, Split Site): PRH4BIOBIO03</v>
      </c>
      <c r="B1057" s="11" t="s">
        <v>2793</v>
      </c>
      <c r="C1057" s="11" t="s">
        <v>32964</v>
      </c>
      <c r="D1057" s="11" t="s">
        <v>32457</v>
      </c>
      <c r="E1057" s="11" t="s">
        <v>126</v>
      </c>
      <c r="F1057" s="11" t="s">
        <v>71</v>
      </c>
      <c r="G1057" s="11" t="s">
        <v>32188</v>
      </c>
      <c r="H1057" s="11" t="s">
        <v>72</v>
      </c>
      <c r="I1057" s="11">
        <v>0</v>
      </c>
      <c r="J1057" s="11" t="s">
        <v>32168</v>
      </c>
      <c r="K1057" s="11" t="s">
        <v>32168</v>
      </c>
      <c r="L1057" s="11">
        <v>0</v>
      </c>
      <c r="M1057" s="11">
        <v>0</v>
      </c>
      <c r="N1057" s="11">
        <v>0</v>
      </c>
      <c r="O1057" s="11">
        <v>0</v>
      </c>
      <c r="P1057" s="11">
        <v>0</v>
      </c>
      <c r="Q1057" s="11">
        <v>0</v>
      </c>
      <c r="R1057" s="11">
        <v>0</v>
      </c>
      <c r="S1057" s="11">
        <v>0</v>
      </c>
      <c r="T1057" s="11">
        <v>0</v>
      </c>
      <c r="U1057" s="11">
        <v>0</v>
      </c>
      <c r="V1057" s="11">
        <v>0</v>
      </c>
      <c r="W1057" s="11">
        <v>0</v>
      </c>
      <c r="X1057" s="11">
        <v>0</v>
      </c>
      <c r="Y1057" s="11">
        <v>0</v>
      </c>
      <c r="Z1057" s="11">
        <v>0</v>
      </c>
      <c r="AA1057" s="12" t="s">
        <v>32952</v>
      </c>
      <c r="AB1057" s="17" t="str">
        <f t="shared" si="97"/>
        <v>Programme is not compatible with this tool</v>
      </c>
      <c r="AC1057" s="17" t="str">
        <f t="shared" si="98"/>
        <v/>
      </c>
      <c r="AD1057" s="17">
        <f t="shared" si="99"/>
        <v>6</v>
      </c>
      <c r="AE1057" s="17" t="str">
        <f t="shared" si="100"/>
        <v/>
      </c>
      <c r="AF1057" s="17" t="str">
        <f t="shared" si="101"/>
        <v/>
      </c>
      <c r="AG1057" s="17" t="str" cm="1">
        <f t="array" ref="AG1057">IFERROR(IF(J1057="Level",INDEX($M1057:$S1057,AC1057+1),INDEX($M1057:$S1057,AC1057)),"")</f>
        <v/>
      </c>
      <c r="AH1057" s="17" cm="1">
        <f t="array" ref="AH1057">IFERROR(IF(J1057="Level",INDEX($M1057:$S1057,AD1057+1),INDEX($M1057:$S1057,AD1057)),"")</f>
        <v>0</v>
      </c>
      <c r="AI1057" s="17" t="str" cm="1">
        <f t="array" ref="AI1057">IFERROR(INDEX($M1057:$S1057,AE1057),"")</f>
        <v/>
      </c>
      <c r="AJ1057" s="17" t="str" cm="1">
        <f t="array" ref="AJ1057">IFERROR(INDEX($M1057:$S1057,AF1057),"")</f>
        <v/>
      </c>
      <c r="AK1057" s="17" t="str" cm="1">
        <f t="array" ref="AK1057">IFERROR(IF(J1057="Level",INDEX($T1057:$Z1057,AC1057+1),INDEX($T1057:$Z1057,AC1057)),"")</f>
        <v/>
      </c>
      <c r="AL1057" s="17" cm="1">
        <f t="array" ref="AL1057">IFERROR(IF(J1057="Level",INDEX($T1057:$Z1057,AD1057+1),INDEX($T1057:$Z1057,AD1057)),"")</f>
        <v>0</v>
      </c>
      <c r="AM1057" s="17" t="str" cm="1">
        <f t="array" ref="AM1057">IFERROR(INDEX($T1057:$Z1057,AE1057),"")</f>
        <v/>
      </c>
      <c r="AN1057" s="17" t="str" cm="1">
        <f t="array" ref="AN1057">IFERROR(INDEX($T1057:$Z1057,AF1057),"")</f>
        <v/>
      </c>
    </row>
    <row r="1058" spans="1:40" hidden="1" x14ac:dyDescent="0.2">
      <c r="A1058" s="17" t="str">
        <f t="shared" si="96"/>
        <v>MPhil Biological Sciences (Part-Time): PRH4BIOBIO04</v>
      </c>
      <c r="B1058" s="11" t="s">
        <v>2794</v>
      </c>
      <c r="C1058" s="11" t="s">
        <v>32964</v>
      </c>
      <c r="D1058" s="11" t="s">
        <v>32647</v>
      </c>
      <c r="E1058" s="11" t="s">
        <v>126</v>
      </c>
      <c r="F1058" s="11" t="s">
        <v>71</v>
      </c>
      <c r="G1058" s="11" t="s">
        <v>32188</v>
      </c>
      <c r="H1058" s="11" t="s">
        <v>72</v>
      </c>
      <c r="I1058" s="11">
        <v>0</v>
      </c>
      <c r="J1058" s="11" t="s">
        <v>32168</v>
      </c>
      <c r="K1058" s="11" t="s">
        <v>32168</v>
      </c>
      <c r="L1058" s="11">
        <v>0</v>
      </c>
      <c r="M1058" s="11">
        <v>0</v>
      </c>
      <c r="N1058" s="11">
        <v>0</v>
      </c>
      <c r="O1058" s="11">
        <v>0</v>
      </c>
      <c r="P1058" s="11">
        <v>0</v>
      </c>
      <c r="Q1058" s="11">
        <v>0</v>
      </c>
      <c r="R1058" s="11">
        <v>0</v>
      </c>
      <c r="S1058" s="11">
        <v>0</v>
      </c>
      <c r="T1058" s="11">
        <v>0</v>
      </c>
      <c r="U1058" s="11">
        <v>0</v>
      </c>
      <c r="V1058" s="11">
        <v>0</v>
      </c>
      <c r="W1058" s="11">
        <v>0</v>
      </c>
      <c r="X1058" s="11">
        <v>0</v>
      </c>
      <c r="Y1058" s="11">
        <v>0</v>
      </c>
      <c r="Z1058" s="11">
        <v>0</v>
      </c>
      <c r="AA1058" s="12" t="s">
        <v>32952</v>
      </c>
      <c r="AB1058" s="17" t="str">
        <f t="shared" si="97"/>
        <v>Programme is not compatible with this tool</v>
      </c>
      <c r="AC1058" s="17" t="str">
        <f t="shared" si="98"/>
        <v/>
      </c>
      <c r="AD1058" s="17">
        <f t="shared" si="99"/>
        <v>6</v>
      </c>
      <c r="AE1058" s="17" t="str">
        <f t="shared" si="100"/>
        <v/>
      </c>
      <c r="AF1058" s="17" t="str">
        <f t="shared" si="101"/>
        <v/>
      </c>
      <c r="AG1058" s="17" t="str" cm="1">
        <f t="array" ref="AG1058">IFERROR(IF(J1058="Level",INDEX($M1058:$S1058,AC1058+1),INDEX($M1058:$S1058,AC1058)),"")</f>
        <v/>
      </c>
      <c r="AH1058" s="17" cm="1">
        <f t="array" ref="AH1058">IFERROR(IF(J1058="Level",INDEX($M1058:$S1058,AD1058+1),INDEX($M1058:$S1058,AD1058)),"")</f>
        <v>0</v>
      </c>
      <c r="AI1058" s="17" t="str" cm="1">
        <f t="array" ref="AI1058">IFERROR(INDEX($M1058:$S1058,AE1058),"")</f>
        <v/>
      </c>
      <c r="AJ1058" s="17" t="str" cm="1">
        <f t="array" ref="AJ1058">IFERROR(INDEX($M1058:$S1058,AF1058),"")</f>
        <v/>
      </c>
      <c r="AK1058" s="17" t="str" cm="1">
        <f t="array" ref="AK1058">IFERROR(IF(J1058="Level",INDEX($T1058:$Z1058,AC1058+1),INDEX($T1058:$Z1058,AC1058)),"")</f>
        <v/>
      </c>
      <c r="AL1058" s="17" cm="1">
        <f t="array" ref="AL1058">IFERROR(IF(J1058="Level",INDEX($T1058:$Z1058,AD1058+1),INDEX($T1058:$Z1058,AD1058)),"")</f>
        <v>0</v>
      </c>
      <c r="AM1058" s="17" t="str" cm="1">
        <f t="array" ref="AM1058">IFERROR(INDEX($T1058:$Z1058,AE1058),"")</f>
        <v/>
      </c>
      <c r="AN1058" s="17" t="str" cm="1">
        <f t="array" ref="AN1058">IFERROR(INDEX($T1058:$Z1058,AF1058),"")</f>
        <v/>
      </c>
    </row>
    <row r="1059" spans="1:40" hidden="1" x14ac:dyDescent="0.2">
      <c r="A1059" s="17" t="str">
        <f t="shared" si="96"/>
        <v>MPhil Biological Sciences (Part-Time, Split Site): PRH4BIOBIO05</v>
      </c>
      <c r="B1059" s="11" t="s">
        <v>2795</v>
      </c>
      <c r="C1059" s="11" t="s">
        <v>32964</v>
      </c>
      <c r="D1059" s="11" t="s">
        <v>32644</v>
      </c>
      <c r="E1059" s="11" t="s">
        <v>126</v>
      </c>
      <c r="F1059" s="11" t="s">
        <v>71</v>
      </c>
      <c r="G1059" s="11" t="s">
        <v>32188</v>
      </c>
      <c r="H1059" s="11" t="s">
        <v>72</v>
      </c>
      <c r="I1059" s="11">
        <v>0</v>
      </c>
      <c r="J1059" s="11" t="s">
        <v>32168</v>
      </c>
      <c r="K1059" s="11" t="s">
        <v>32168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  <c r="Q1059" s="11">
        <v>0</v>
      </c>
      <c r="R1059" s="11">
        <v>0</v>
      </c>
      <c r="S1059" s="11">
        <v>0</v>
      </c>
      <c r="T1059" s="11">
        <v>0</v>
      </c>
      <c r="U1059" s="11">
        <v>0</v>
      </c>
      <c r="V1059" s="11">
        <v>0</v>
      </c>
      <c r="W1059" s="11">
        <v>0</v>
      </c>
      <c r="X1059" s="11">
        <v>0</v>
      </c>
      <c r="Y1059" s="11">
        <v>0</v>
      </c>
      <c r="Z1059" s="11">
        <v>0</v>
      </c>
      <c r="AA1059" s="12" t="s">
        <v>32952</v>
      </c>
      <c r="AB1059" s="17" t="str">
        <f t="shared" si="97"/>
        <v>Programme is not compatible with this tool</v>
      </c>
      <c r="AC1059" s="17" t="str">
        <f t="shared" si="98"/>
        <v/>
      </c>
      <c r="AD1059" s="17">
        <f t="shared" si="99"/>
        <v>6</v>
      </c>
      <c r="AE1059" s="17" t="str">
        <f t="shared" si="100"/>
        <v/>
      </c>
      <c r="AF1059" s="17" t="str">
        <f t="shared" si="101"/>
        <v/>
      </c>
      <c r="AG1059" s="17" t="str" cm="1">
        <f t="array" ref="AG1059">IFERROR(IF(J1059="Level",INDEX($M1059:$S1059,AC1059+1),INDEX($M1059:$S1059,AC1059)),"")</f>
        <v/>
      </c>
      <c r="AH1059" s="17" cm="1">
        <f t="array" ref="AH1059">IFERROR(IF(J1059="Level",INDEX($M1059:$S1059,AD1059+1),INDEX($M1059:$S1059,AD1059)),"")</f>
        <v>0</v>
      </c>
      <c r="AI1059" s="17" t="str" cm="1">
        <f t="array" ref="AI1059">IFERROR(INDEX($M1059:$S1059,AE1059),"")</f>
        <v/>
      </c>
      <c r="AJ1059" s="17" t="str" cm="1">
        <f t="array" ref="AJ1059">IFERROR(INDEX($M1059:$S1059,AF1059),"")</f>
        <v/>
      </c>
      <c r="AK1059" s="17" t="str" cm="1">
        <f t="array" ref="AK1059">IFERROR(IF(J1059="Level",INDEX($T1059:$Z1059,AC1059+1),INDEX($T1059:$Z1059,AC1059)),"")</f>
        <v/>
      </c>
      <c r="AL1059" s="17" cm="1">
        <f t="array" ref="AL1059">IFERROR(IF(J1059="Level",INDEX($T1059:$Z1059,AD1059+1),INDEX($T1059:$Z1059,AD1059)),"")</f>
        <v>0</v>
      </c>
      <c r="AM1059" s="17" t="str" cm="1">
        <f t="array" ref="AM1059">IFERROR(INDEX($T1059:$Z1059,AE1059),"")</f>
        <v/>
      </c>
      <c r="AN1059" s="17" t="str" cm="1">
        <f t="array" ref="AN1059">IFERROR(INDEX($T1059:$Z1059,AF1059),"")</f>
        <v/>
      </c>
    </row>
    <row r="1060" spans="1:40" hidden="1" x14ac:dyDescent="0.2">
      <c r="A1060" s="17" t="str">
        <f t="shared" si="96"/>
        <v>MPhil Complex Living Systems (Part-Time): PRH4BIOBIO07</v>
      </c>
      <c r="B1060" s="11" t="s">
        <v>2797</v>
      </c>
      <c r="C1060" s="11" t="s">
        <v>32964</v>
      </c>
      <c r="D1060" s="11" t="s">
        <v>32634</v>
      </c>
      <c r="E1060" s="11" t="s">
        <v>126</v>
      </c>
      <c r="F1060" s="11" t="s">
        <v>71</v>
      </c>
      <c r="G1060" s="11" t="s">
        <v>32188</v>
      </c>
      <c r="H1060" s="11" t="s">
        <v>72</v>
      </c>
      <c r="I1060" s="11">
        <v>0</v>
      </c>
      <c r="J1060" s="11" t="s">
        <v>32168</v>
      </c>
      <c r="K1060" s="11" t="s">
        <v>32168</v>
      </c>
      <c r="L1060" s="11">
        <v>0</v>
      </c>
      <c r="M1060" s="11">
        <v>0</v>
      </c>
      <c r="N1060" s="11">
        <v>0</v>
      </c>
      <c r="O1060" s="11">
        <v>0</v>
      </c>
      <c r="P1060" s="11">
        <v>0</v>
      </c>
      <c r="Q1060" s="11">
        <v>0</v>
      </c>
      <c r="R1060" s="11">
        <v>0</v>
      </c>
      <c r="S1060" s="11">
        <v>0</v>
      </c>
      <c r="T1060" s="11">
        <v>0</v>
      </c>
      <c r="U1060" s="11">
        <v>0</v>
      </c>
      <c r="V1060" s="11">
        <v>0</v>
      </c>
      <c r="W1060" s="11">
        <v>0</v>
      </c>
      <c r="X1060" s="11">
        <v>0</v>
      </c>
      <c r="Y1060" s="11">
        <v>0</v>
      </c>
      <c r="Z1060" s="11">
        <v>0</v>
      </c>
      <c r="AA1060" s="12" t="s">
        <v>32952</v>
      </c>
      <c r="AB1060" s="17" t="str">
        <f t="shared" si="97"/>
        <v>Programme is not compatible with this tool</v>
      </c>
      <c r="AC1060" s="17" t="str">
        <f t="shared" si="98"/>
        <v/>
      </c>
      <c r="AD1060" s="17">
        <f t="shared" si="99"/>
        <v>6</v>
      </c>
      <c r="AE1060" s="17" t="str">
        <f t="shared" si="100"/>
        <v/>
      </c>
      <c r="AF1060" s="17" t="str">
        <f t="shared" si="101"/>
        <v/>
      </c>
      <c r="AG1060" s="17" t="str" cm="1">
        <f t="array" ref="AG1060">IFERROR(IF(J1060="Level",INDEX($M1060:$S1060,AC1060+1),INDEX($M1060:$S1060,AC1060)),"")</f>
        <v/>
      </c>
      <c r="AH1060" s="17" cm="1">
        <f t="array" ref="AH1060">IFERROR(IF(J1060="Level",INDEX($M1060:$S1060,AD1060+1),INDEX($M1060:$S1060,AD1060)),"")</f>
        <v>0</v>
      </c>
      <c r="AI1060" s="17" t="str" cm="1">
        <f t="array" ref="AI1060">IFERROR(INDEX($M1060:$S1060,AE1060),"")</f>
        <v/>
      </c>
      <c r="AJ1060" s="17" t="str" cm="1">
        <f t="array" ref="AJ1060">IFERROR(INDEX($M1060:$S1060,AF1060),"")</f>
        <v/>
      </c>
      <c r="AK1060" s="17" t="str" cm="1">
        <f t="array" ref="AK1060">IFERROR(IF(J1060="Level",INDEX($T1060:$Z1060,AC1060+1),INDEX($T1060:$Z1060,AC1060)),"")</f>
        <v/>
      </c>
      <c r="AL1060" s="17" cm="1">
        <f t="array" ref="AL1060">IFERROR(IF(J1060="Level",INDEX($T1060:$Z1060,AD1060+1),INDEX($T1060:$Z1060,AD1060)),"")</f>
        <v>0</v>
      </c>
      <c r="AM1060" s="17" t="str" cm="1">
        <f t="array" ref="AM1060">IFERROR(INDEX($T1060:$Z1060,AE1060),"")</f>
        <v/>
      </c>
      <c r="AN1060" s="17" t="str" cm="1">
        <f t="array" ref="AN1060">IFERROR(INDEX($T1060:$Z1060,AF1060),"")</f>
        <v/>
      </c>
    </row>
    <row r="1061" spans="1:40" hidden="1" x14ac:dyDescent="0.2">
      <c r="A1061" s="17" t="str">
        <f t="shared" si="96"/>
        <v>MScbyRes Biological Sciences (Part-Time): PRM4BIOBIO02</v>
      </c>
      <c r="B1061" s="11" t="s">
        <v>3060</v>
      </c>
      <c r="C1061" s="11" t="s">
        <v>32964</v>
      </c>
      <c r="D1061" s="11" t="s">
        <v>3061</v>
      </c>
      <c r="E1061" s="11" t="s">
        <v>126</v>
      </c>
      <c r="F1061" s="11" t="s">
        <v>71</v>
      </c>
      <c r="G1061" s="11" t="s">
        <v>32188</v>
      </c>
      <c r="H1061" s="11" t="s">
        <v>72</v>
      </c>
      <c r="I1061" s="11">
        <v>0</v>
      </c>
      <c r="J1061" s="11" t="s">
        <v>32168</v>
      </c>
      <c r="K1061" s="11" t="s">
        <v>32168</v>
      </c>
      <c r="L1061" s="11">
        <v>0</v>
      </c>
      <c r="M1061" s="11">
        <v>0</v>
      </c>
      <c r="N1061" s="11">
        <v>0</v>
      </c>
      <c r="O1061" s="11">
        <v>0</v>
      </c>
      <c r="P1061" s="11">
        <v>0</v>
      </c>
      <c r="Q1061" s="11">
        <v>0</v>
      </c>
      <c r="R1061" s="11">
        <v>0</v>
      </c>
      <c r="S1061" s="11">
        <v>0</v>
      </c>
      <c r="T1061" s="11">
        <v>0</v>
      </c>
      <c r="U1061" s="11">
        <v>0</v>
      </c>
      <c r="V1061" s="11">
        <v>0</v>
      </c>
      <c r="W1061" s="11">
        <v>0</v>
      </c>
      <c r="X1061" s="11">
        <v>0</v>
      </c>
      <c r="Y1061" s="11">
        <v>0</v>
      </c>
      <c r="Z1061" s="11">
        <v>0</v>
      </c>
      <c r="AA1061" s="12" t="s">
        <v>32952</v>
      </c>
      <c r="AB1061" s="17" t="str">
        <f t="shared" si="97"/>
        <v>Programme is not compatible with this tool</v>
      </c>
      <c r="AC1061" s="17" t="str">
        <f t="shared" si="98"/>
        <v/>
      </c>
      <c r="AD1061" s="17">
        <f t="shared" si="99"/>
        <v>6</v>
      </c>
      <c r="AE1061" s="17" t="str">
        <f t="shared" si="100"/>
        <v/>
      </c>
      <c r="AF1061" s="17" t="str">
        <f t="shared" si="101"/>
        <v/>
      </c>
      <c r="AG1061" s="17" t="str" cm="1">
        <f t="array" ref="AG1061">IFERROR(IF(J1061="Level",INDEX($M1061:$S1061,AC1061+1),INDEX($M1061:$S1061,AC1061)),"")</f>
        <v/>
      </c>
      <c r="AH1061" s="17" cm="1">
        <f t="array" ref="AH1061">IFERROR(IF(J1061="Level",INDEX($M1061:$S1061,AD1061+1),INDEX($M1061:$S1061,AD1061)),"")</f>
        <v>0</v>
      </c>
      <c r="AI1061" s="17" t="str" cm="1">
        <f t="array" ref="AI1061">IFERROR(INDEX($M1061:$S1061,AE1061),"")</f>
        <v/>
      </c>
      <c r="AJ1061" s="17" t="str" cm="1">
        <f t="array" ref="AJ1061">IFERROR(INDEX($M1061:$S1061,AF1061),"")</f>
        <v/>
      </c>
      <c r="AK1061" s="17" t="str" cm="1">
        <f t="array" ref="AK1061">IFERROR(IF(J1061="Level",INDEX($T1061:$Z1061,AC1061+1),INDEX($T1061:$Z1061,AC1061)),"")</f>
        <v/>
      </c>
      <c r="AL1061" s="17" cm="1">
        <f t="array" ref="AL1061">IFERROR(IF(J1061="Level",INDEX($T1061:$Z1061,AD1061+1),INDEX($T1061:$Z1061,AD1061)),"")</f>
        <v>0</v>
      </c>
      <c r="AM1061" s="17" t="str" cm="1">
        <f t="array" ref="AM1061">IFERROR(INDEX($T1061:$Z1061,AE1061),"")</f>
        <v/>
      </c>
      <c r="AN1061" s="17" t="str" cm="1">
        <f t="array" ref="AN1061">IFERROR(INDEX($T1061:$Z1061,AF1061),"")</f>
        <v/>
      </c>
    </row>
    <row r="1062" spans="1:40" hidden="1" x14ac:dyDescent="0.2">
      <c r="A1062" s="17" t="str">
        <f t="shared" si="96"/>
        <v>MScbyRes Biological Sciences (Part-Time, Split Site): PRM4BIOBIO03</v>
      </c>
      <c r="B1062" s="11" t="s">
        <v>3062</v>
      </c>
      <c r="C1062" s="11" t="s">
        <v>32964</v>
      </c>
      <c r="D1062" s="11" t="s">
        <v>3063</v>
      </c>
      <c r="E1062" s="11" t="s">
        <v>126</v>
      </c>
      <c r="F1062" s="11" t="s">
        <v>71</v>
      </c>
      <c r="G1062" s="11" t="s">
        <v>32188</v>
      </c>
      <c r="H1062" s="11" t="s">
        <v>72</v>
      </c>
      <c r="I1062" s="11">
        <v>0</v>
      </c>
      <c r="J1062" s="11" t="s">
        <v>32168</v>
      </c>
      <c r="K1062" s="11" t="s">
        <v>32168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  <c r="Q1062" s="11">
        <v>0</v>
      </c>
      <c r="R1062" s="11">
        <v>0</v>
      </c>
      <c r="S1062" s="11">
        <v>0</v>
      </c>
      <c r="T1062" s="11">
        <v>0</v>
      </c>
      <c r="U1062" s="11">
        <v>0</v>
      </c>
      <c r="V1062" s="11">
        <v>0</v>
      </c>
      <c r="W1062" s="11">
        <v>0</v>
      </c>
      <c r="X1062" s="11">
        <v>0</v>
      </c>
      <c r="Y1062" s="11">
        <v>0</v>
      </c>
      <c r="Z1062" s="11">
        <v>0</v>
      </c>
      <c r="AA1062" s="12" t="s">
        <v>32952</v>
      </c>
      <c r="AB1062" s="17" t="str">
        <f t="shared" si="97"/>
        <v>Programme is not compatible with this tool</v>
      </c>
      <c r="AC1062" s="17" t="str">
        <f t="shared" si="98"/>
        <v/>
      </c>
      <c r="AD1062" s="17">
        <f t="shared" si="99"/>
        <v>6</v>
      </c>
      <c r="AE1062" s="17" t="str">
        <f t="shared" si="100"/>
        <v/>
      </c>
      <c r="AF1062" s="17" t="str">
        <f t="shared" si="101"/>
        <v/>
      </c>
      <c r="AG1062" s="17" t="str" cm="1">
        <f t="array" ref="AG1062">IFERROR(IF(J1062="Level",INDEX($M1062:$S1062,AC1062+1),INDEX($M1062:$S1062,AC1062)),"")</f>
        <v/>
      </c>
      <c r="AH1062" s="17" cm="1">
        <f t="array" ref="AH1062">IFERROR(IF(J1062="Level",INDEX($M1062:$S1062,AD1062+1),INDEX($M1062:$S1062,AD1062)),"")</f>
        <v>0</v>
      </c>
      <c r="AI1062" s="17" t="str" cm="1">
        <f t="array" ref="AI1062">IFERROR(INDEX($M1062:$S1062,AE1062),"")</f>
        <v/>
      </c>
      <c r="AJ1062" s="17" t="str" cm="1">
        <f t="array" ref="AJ1062">IFERROR(INDEX($M1062:$S1062,AF1062),"")</f>
        <v/>
      </c>
      <c r="AK1062" s="17" t="str" cm="1">
        <f t="array" ref="AK1062">IFERROR(IF(J1062="Level",INDEX($T1062:$Z1062,AC1062+1),INDEX($T1062:$Z1062,AC1062)),"")</f>
        <v/>
      </c>
      <c r="AL1062" s="17" cm="1">
        <f t="array" ref="AL1062">IFERROR(IF(J1062="Level",INDEX($T1062:$Z1062,AD1062+1),INDEX($T1062:$Z1062,AD1062)),"")</f>
        <v>0</v>
      </c>
      <c r="AM1062" s="17" t="str" cm="1">
        <f t="array" ref="AM1062">IFERROR(INDEX($T1062:$Z1062,AE1062),"")</f>
        <v/>
      </c>
      <c r="AN1062" s="17" t="str" cm="1">
        <f t="array" ref="AN1062">IFERROR(INDEX($T1062:$Z1062,AF1062),"")</f>
        <v/>
      </c>
    </row>
    <row r="1063" spans="1:40" hidden="1" x14ac:dyDescent="0.2">
      <c r="A1063" s="17" t="str">
        <f t="shared" si="96"/>
        <v>MScbyRes Complex Living Systems (Part-Time): PRM4BIOBIO04</v>
      </c>
      <c r="B1063" s="11" t="s">
        <v>3064</v>
      </c>
      <c r="C1063" s="11" t="s">
        <v>32964</v>
      </c>
      <c r="D1063" s="11" t="s">
        <v>3065</v>
      </c>
      <c r="E1063" s="11" t="s">
        <v>126</v>
      </c>
      <c r="F1063" s="11" t="s">
        <v>71</v>
      </c>
      <c r="G1063" s="11" t="s">
        <v>32188</v>
      </c>
      <c r="H1063" s="11" t="s">
        <v>72</v>
      </c>
      <c r="I1063" s="11">
        <v>0</v>
      </c>
      <c r="J1063" s="11" t="s">
        <v>32168</v>
      </c>
      <c r="K1063" s="11" t="s">
        <v>32168</v>
      </c>
      <c r="L1063" s="11">
        <v>0</v>
      </c>
      <c r="M1063" s="11">
        <v>0</v>
      </c>
      <c r="N1063" s="11">
        <v>0</v>
      </c>
      <c r="O1063" s="11">
        <v>0</v>
      </c>
      <c r="P1063" s="11">
        <v>0</v>
      </c>
      <c r="Q1063" s="11">
        <v>0</v>
      </c>
      <c r="R1063" s="11">
        <v>0</v>
      </c>
      <c r="S1063" s="11">
        <v>0</v>
      </c>
      <c r="T1063" s="11">
        <v>0</v>
      </c>
      <c r="U1063" s="11">
        <v>0</v>
      </c>
      <c r="V1063" s="11">
        <v>0</v>
      </c>
      <c r="W1063" s="11">
        <v>0</v>
      </c>
      <c r="X1063" s="11">
        <v>0</v>
      </c>
      <c r="Y1063" s="11">
        <v>0</v>
      </c>
      <c r="Z1063" s="11">
        <v>0</v>
      </c>
      <c r="AA1063" s="12" t="s">
        <v>32952</v>
      </c>
      <c r="AB1063" s="17" t="str">
        <f t="shared" si="97"/>
        <v>Programme is not compatible with this tool</v>
      </c>
      <c r="AC1063" s="17" t="str">
        <f t="shared" si="98"/>
        <v/>
      </c>
      <c r="AD1063" s="17">
        <f t="shared" si="99"/>
        <v>6</v>
      </c>
      <c r="AE1063" s="17" t="str">
        <f t="shared" si="100"/>
        <v/>
      </c>
      <c r="AF1063" s="17" t="str">
        <f t="shared" si="101"/>
        <v/>
      </c>
      <c r="AG1063" s="17" t="str" cm="1">
        <f t="array" ref="AG1063">IFERROR(IF(J1063="Level",INDEX($M1063:$S1063,AC1063+1),INDEX($M1063:$S1063,AC1063)),"")</f>
        <v/>
      </c>
      <c r="AH1063" s="17" cm="1">
        <f t="array" ref="AH1063">IFERROR(IF(J1063="Level",INDEX($M1063:$S1063,AD1063+1),INDEX($M1063:$S1063,AD1063)),"")</f>
        <v>0</v>
      </c>
      <c r="AI1063" s="17" t="str" cm="1">
        <f t="array" ref="AI1063">IFERROR(INDEX($M1063:$S1063,AE1063),"")</f>
        <v/>
      </c>
      <c r="AJ1063" s="17" t="str" cm="1">
        <f t="array" ref="AJ1063">IFERROR(INDEX($M1063:$S1063,AF1063),"")</f>
        <v/>
      </c>
      <c r="AK1063" s="17" t="str" cm="1">
        <f t="array" ref="AK1063">IFERROR(IF(J1063="Level",INDEX($T1063:$Z1063,AC1063+1),INDEX($T1063:$Z1063,AC1063)),"")</f>
        <v/>
      </c>
      <c r="AL1063" s="17" cm="1">
        <f t="array" ref="AL1063">IFERROR(IF(J1063="Level",INDEX($T1063:$Z1063,AD1063+1),INDEX($T1063:$Z1063,AD1063)),"")</f>
        <v>0</v>
      </c>
      <c r="AM1063" s="17" t="str" cm="1">
        <f t="array" ref="AM1063">IFERROR(INDEX($T1063:$Z1063,AE1063),"")</f>
        <v/>
      </c>
      <c r="AN1063" s="17" t="str" cm="1">
        <f t="array" ref="AN1063">IFERROR(INDEX($T1063:$Z1063,AF1063),"")</f>
        <v/>
      </c>
    </row>
    <row r="1064" spans="1:40" hidden="1" x14ac:dyDescent="0.2">
      <c r="A1064" s="17" t="str">
        <f t="shared" si="96"/>
        <v>PhDbyPub Biological Sciences (Part-Time): PRP2BIOBIO02</v>
      </c>
      <c r="B1064" s="11" t="s">
        <v>3869</v>
      </c>
      <c r="C1064" s="11" t="s">
        <v>32964</v>
      </c>
      <c r="D1064" s="11" t="s">
        <v>3870</v>
      </c>
      <c r="E1064" s="11" t="s">
        <v>126</v>
      </c>
      <c r="F1064" s="11" t="s">
        <v>71</v>
      </c>
      <c r="G1064" s="11" t="s">
        <v>32188</v>
      </c>
      <c r="H1064" s="11" t="s">
        <v>72</v>
      </c>
      <c r="I1064" s="11">
        <v>0</v>
      </c>
      <c r="J1064" s="11" t="s">
        <v>32168</v>
      </c>
      <c r="K1064" s="11" t="s">
        <v>32168</v>
      </c>
      <c r="L1064" s="11">
        <v>0</v>
      </c>
      <c r="M1064" s="11">
        <v>0</v>
      </c>
      <c r="N1064" s="11">
        <v>0</v>
      </c>
      <c r="O1064" s="11">
        <v>0</v>
      </c>
      <c r="P1064" s="11">
        <v>0</v>
      </c>
      <c r="Q1064" s="11">
        <v>0</v>
      </c>
      <c r="R1064" s="11">
        <v>0</v>
      </c>
      <c r="S1064" s="11">
        <v>0</v>
      </c>
      <c r="T1064" s="11">
        <v>0</v>
      </c>
      <c r="U1064" s="11">
        <v>0</v>
      </c>
      <c r="V1064" s="11">
        <v>0</v>
      </c>
      <c r="W1064" s="11">
        <v>0</v>
      </c>
      <c r="X1064" s="11">
        <v>0</v>
      </c>
      <c r="Y1064" s="11">
        <v>0</v>
      </c>
      <c r="Z1064" s="11">
        <v>0</v>
      </c>
      <c r="AA1064" s="12" t="s">
        <v>32952</v>
      </c>
      <c r="AB1064" s="17" t="str">
        <f t="shared" si="97"/>
        <v>Programme is not compatible with this tool</v>
      </c>
      <c r="AC1064" s="17" t="str">
        <f t="shared" si="98"/>
        <v/>
      </c>
      <c r="AD1064" s="17">
        <f t="shared" si="99"/>
        <v>6</v>
      </c>
      <c r="AE1064" s="17" t="str">
        <f t="shared" si="100"/>
        <v/>
      </c>
      <c r="AF1064" s="17" t="str">
        <f t="shared" si="101"/>
        <v/>
      </c>
      <c r="AG1064" s="17" t="str" cm="1">
        <f t="array" ref="AG1064">IFERROR(IF(J1064="Level",INDEX($M1064:$S1064,AC1064+1),INDEX($M1064:$S1064,AC1064)),"")</f>
        <v/>
      </c>
      <c r="AH1064" s="17" cm="1">
        <f t="array" ref="AH1064">IFERROR(IF(J1064="Level",INDEX($M1064:$S1064,AD1064+1),INDEX($M1064:$S1064,AD1064)),"")</f>
        <v>0</v>
      </c>
      <c r="AI1064" s="17" t="str" cm="1">
        <f t="array" ref="AI1064">IFERROR(INDEX($M1064:$S1064,AE1064),"")</f>
        <v/>
      </c>
      <c r="AJ1064" s="17" t="str" cm="1">
        <f t="array" ref="AJ1064">IFERROR(INDEX($M1064:$S1064,AF1064),"")</f>
        <v/>
      </c>
      <c r="AK1064" s="17" t="str" cm="1">
        <f t="array" ref="AK1064">IFERROR(IF(J1064="Level",INDEX($T1064:$Z1064,AC1064+1),INDEX($T1064:$Z1064,AC1064)),"")</f>
        <v/>
      </c>
      <c r="AL1064" s="17" cm="1">
        <f t="array" ref="AL1064">IFERROR(IF(J1064="Level",INDEX($T1064:$Z1064,AD1064+1),INDEX($T1064:$Z1064,AD1064)),"")</f>
        <v>0</v>
      </c>
      <c r="AM1064" s="17" t="str" cm="1">
        <f t="array" ref="AM1064">IFERROR(INDEX($T1064:$Z1064,AE1064),"")</f>
        <v/>
      </c>
      <c r="AN1064" s="17" t="str" cm="1">
        <f t="array" ref="AN1064">IFERROR(INDEX($T1064:$Z1064,AF1064),"")</f>
        <v/>
      </c>
    </row>
    <row r="1065" spans="1:40" hidden="1" x14ac:dyDescent="0.2">
      <c r="A1065" s="17" t="str">
        <f t="shared" si="96"/>
        <v>PhD Biological Sciences (Part-Time): PRP6BIOBIO01</v>
      </c>
      <c r="B1065" s="11" t="s">
        <v>3538</v>
      </c>
      <c r="C1065" s="11" t="s">
        <v>32964</v>
      </c>
      <c r="D1065" s="11" t="s">
        <v>3539</v>
      </c>
      <c r="E1065" s="11" t="s">
        <v>126</v>
      </c>
      <c r="F1065" s="11" t="s">
        <v>71</v>
      </c>
      <c r="G1065" s="11" t="s">
        <v>32188</v>
      </c>
      <c r="H1065" s="11" t="s">
        <v>72</v>
      </c>
      <c r="I1065" s="11">
        <v>0</v>
      </c>
      <c r="J1065" s="11" t="s">
        <v>32168</v>
      </c>
      <c r="K1065" s="11" t="s">
        <v>32168</v>
      </c>
      <c r="L1065" s="11">
        <v>0</v>
      </c>
      <c r="M1065" s="11">
        <v>0</v>
      </c>
      <c r="N1065" s="11">
        <v>0</v>
      </c>
      <c r="O1065" s="11">
        <v>0</v>
      </c>
      <c r="P1065" s="11">
        <v>0</v>
      </c>
      <c r="Q1065" s="11">
        <v>0</v>
      </c>
      <c r="R1065" s="11">
        <v>0</v>
      </c>
      <c r="S1065" s="11">
        <v>0</v>
      </c>
      <c r="T1065" s="11">
        <v>0</v>
      </c>
      <c r="U1065" s="11">
        <v>0</v>
      </c>
      <c r="V1065" s="11">
        <v>0</v>
      </c>
      <c r="W1065" s="11">
        <v>0</v>
      </c>
      <c r="X1065" s="11">
        <v>0</v>
      </c>
      <c r="Y1065" s="11">
        <v>0</v>
      </c>
      <c r="Z1065" s="11">
        <v>0</v>
      </c>
      <c r="AA1065" s="12" t="s">
        <v>32952</v>
      </c>
      <c r="AB1065" s="17" t="str">
        <f t="shared" si="97"/>
        <v>Programme is not compatible with this tool</v>
      </c>
      <c r="AC1065" s="17" t="str">
        <f t="shared" si="98"/>
        <v/>
      </c>
      <c r="AD1065" s="17">
        <f t="shared" si="99"/>
        <v>6</v>
      </c>
      <c r="AE1065" s="17" t="str">
        <f t="shared" si="100"/>
        <v/>
      </c>
      <c r="AF1065" s="17" t="str">
        <f t="shared" si="101"/>
        <v/>
      </c>
      <c r="AG1065" s="17" t="str" cm="1">
        <f t="array" ref="AG1065">IFERROR(IF(J1065="Level",INDEX($M1065:$S1065,AC1065+1),INDEX($M1065:$S1065,AC1065)),"")</f>
        <v/>
      </c>
      <c r="AH1065" s="17" cm="1">
        <f t="array" ref="AH1065">IFERROR(IF(J1065="Level",INDEX($M1065:$S1065,AD1065+1),INDEX($M1065:$S1065,AD1065)),"")</f>
        <v>0</v>
      </c>
      <c r="AI1065" s="17" t="str" cm="1">
        <f t="array" ref="AI1065">IFERROR(INDEX($M1065:$S1065,AE1065),"")</f>
        <v/>
      </c>
      <c r="AJ1065" s="17" t="str" cm="1">
        <f t="array" ref="AJ1065">IFERROR(INDEX($M1065:$S1065,AF1065),"")</f>
        <v/>
      </c>
      <c r="AK1065" s="17" t="str" cm="1">
        <f t="array" ref="AK1065">IFERROR(IF(J1065="Level",INDEX($T1065:$Z1065,AC1065+1),INDEX($T1065:$Z1065,AC1065)),"")</f>
        <v/>
      </c>
      <c r="AL1065" s="17" cm="1">
        <f t="array" ref="AL1065">IFERROR(IF(J1065="Level",INDEX($T1065:$Z1065,AD1065+1),INDEX($T1065:$Z1065,AD1065)),"")</f>
        <v>0</v>
      </c>
      <c r="AM1065" s="17" t="str" cm="1">
        <f t="array" ref="AM1065">IFERROR(INDEX($T1065:$Z1065,AE1065),"")</f>
        <v/>
      </c>
      <c r="AN1065" s="17" t="str" cm="1">
        <f t="array" ref="AN1065">IFERROR(INDEX($T1065:$Z1065,AF1065),"")</f>
        <v/>
      </c>
    </row>
    <row r="1066" spans="1:40" hidden="1" x14ac:dyDescent="0.2">
      <c r="A1066" s="17" t="str">
        <f t="shared" si="96"/>
        <v>PhD Biological Sciences (SWBio) (Part-Time, Split Site): PRP6BIOBIO02</v>
      </c>
      <c r="B1066" s="11" t="s">
        <v>3540</v>
      </c>
      <c r="C1066" s="11" t="s">
        <v>32964</v>
      </c>
      <c r="D1066" s="11" t="s">
        <v>32243</v>
      </c>
      <c r="E1066" s="11" t="s">
        <v>126</v>
      </c>
      <c r="F1066" s="11" t="s">
        <v>71</v>
      </c>
      <c r="G1066" s="11" t="s">
        <v>32188</v>
      </c>
      <c r="H1066" s="11" t="s">
        <v>72</v>
      </c>
      <c r="I1066" s="11">
        <v>0</v>
      </c>
      <c r="J1066" s="11" t="s">
        <v>32168</v>
      </c>
      <c r="K1066" s="11" t="s">
        <v>32168</v>
      </c>
      <c r="L1066" s="11">
        <v>0</v>
      </c>
      <c r="M1066" s="11">
        <v>0</v>
      </c>
      <c r="N1066" s="11">
        <v>0</v>
      </c>
      <c r="O1066" s="11">
        <v>0</v>
      </c>
      <c r="P1066" s="11">
        <v>0</v>
      </c>
      <c r="Q1066" s="11">
        <v>0</v>
      </c>
      <c r="R1066" s="11">
        <v>0</v>
      </c>
      <c r="S1066" s="11">
        <v>0</v>
      </c>
      <c r="T1066" s="11">
        <v>0</v>
      </c>
      <c r="U1066" s="11">
        <v>0</v>
      </c>
      <c r="V1066" s="11">
        <v>0</v>
      </c>
      <c r="W1066" s="11">
        <v>0</v>
      </c>
      <c r="X1066" s="11">
        <v>0</v>
      </c>
      <c r="Y1066" s="11">
        <v>0</v>
      </c>
      <c r="Z1066" s="11">
        <v>0</v>
      </c>
      <c r="AA1066" s="12" t="s">
        <v>32952</v>
      </c>
      <c r="AB1066" s="17" t="str">
        <f t="shared" si="97"/>
        <v>Programme is not compatible with this tool</v>
      </c>
      <c r="AC1066" s="17" t="str">
        <f t="shared" si="98"/>
        <v/>
      </c>
      <c r="AD1066" s="17">
        <f t="shared" si="99"/>
        <v>6</v>
      </c>
      <c r="AE1066" s="17" t="str">
        <f t="shared" si="100"/>
        <v/>
      </c>
      <c r="AF1066" s="17" t="str">
        <f t="shared" si="101"/>
        <v/>
      </c>
      <c r="AG1066" s="17" t="str" cm="1">
        <f t="array" ref="AG1066">IFERROR(IF(J1066="Level",INDEX($M1066:$S1066,AC1066+1),INDEX($M1066:$S1066,AC1066)),"")</f>
        <v/>
      </c>
      <c r="AH1066" s="17" cm="1">
        <f t="array" ref="AH1066">IFERROR(IF(J1066="Level",INDEX($M1066:$S1066,AD1066+1),INDEX($M1066:$S1066,AD1066)),"")</f>
        <v>0</v>
      </c>
      <c r="AI1066" s="17" t="str" cm="1">
        <f t="array" ref="AI1066">IFERROR(INDEX($M1066:$S1066,AE1066),"")</f>
        <v/>
      </c>
      <c r="AJ1066" s="17" t="str" cm="1">
        <f t="array" ref="AJ1066">IFERROR(INDEX($M1066:$S1066,AF1066),"")</f>
        <v/>
      </c>
      <c r="AK1066" s="17" t="str" cm="1">
        <f t="array" ref="AK1066">IFERROR(IF(J1066="Level",INDEX($T1066:$Z1066,AC1066+1),INDEX($T1066:$Z1066,AC1066)),"")</f>
        <v/>
      </c>
      <c r="AL1066" s="17" cm="1">
        <f t="array" ref="AL1066">IFERROR(IF(J1066="Level",INDEX($T1066:$Z1066,AD1066+1),INDEX($T1066:$Z1066,AD1066)),"")</f>
        <v>0</v>
      </c>
      <c r="AM1066" s="17" t="str" cm="1">
        <f t="array" ref="AM1066">IFERROR(INDEX($T1066:$Z1066,AE1066),"")</f>
        <v/>
      </c>
      <c r="AN1066" s="17" t="str" cm="1">
        <f t="array" ref="AN1066">IFERROR(INDEX($T1066:$Z1066,AF1066),"")</f>
        <v/>
      </c>
    </row>
    <row r="1067" spans="1:40" hidden="1" x14ac:dyDescent="0.2">
      <c r="A1067" s="17" t="str">
        <f t="shared" si="96"/>
        <v>PhD Biological Sciences (SWBio) (Part-Time): PRP6BIOBIO03</v>
      </c>
      <c r="B1067" s="11" t="s">
        <v>3541</v>
      </c>
      <c r="C1067" s="11" t="s">
        <v>32964</v>
      </c>
      <c r="D1067" s="11" t="s">
        <v>3542</v>
      </c>
      <c r="E1067" s="11" t="s">
        <v>126</v>
      </c>
      <c r="F1067" s="11" t="s">
        <v>71</v>
      </c>
      <c r="G1067" s="11" t="s">
        <v>32188</v>
      </c>
      <c r="H1067" s="11" t="s">
        <v>72</v>
      </c>
      <c r="I1067" s="11">
        <v>0</v>
      </c>
      <c r="J1067" s="11" t="s">
        <v>32168</v>
      </c>
      <c r="K1067" s="11" t="s">
        <v>32168</v>
      </c>
      <c r="L1067" s="11">
        <v>0</v>
      </c>
      <c r="M1067" s="11">
        <v>0</v>
      </c>
      <c r="N1067" s="11">
        <v>0</v>
      </c>
      <c r="O1067" s="11">
        <v>0</v>
      </c>
      <c r="P1067" s="11">
        <v>0</v>
      </c>
      <c r="Q1067" s="11">
        <v>0</v>
      </c>
      <c r="R1067" s="11">
        <v>0</v>
      </c>
      <c r="S1067" s="11">
        <v>0</v>
      </c>
      <c r="T1067" s="11">
        <v>0</v>
      </c>
      <c r="U1067" s="11">
        <v>0</v>
      </c>
      <c r="V1067" s="11">
        <v>0</v>
      </c>
      <c r="W1067" s="11">
        <v>0</v>
      </c>
      <c r="X1067" s="11">
        <v>0</v>
      </c>
      <c r="Y1067" s="11">
        <v>0</v>
      </c>
      <c r="Z1067" s="11">
        <v>0</v>
      </c>
      <c r="AA1067" s="12" t="s">
        <v>32952</v>
      </c>
      <c r="AB1067" s="17" t="str">
        <f t="shared" si="97"/>
        <v>Programme is not compatible with this tool</v>
      </c>
      <c r="AC1067" s="17" t="str">
        <f t="shared" si="98"/>
        <v/>
      </c>
      <c r="AD1067" s="17">
        <f t="shared" si="99"/>
        <v>6</v>
      </c>
      <c r="AE1067" s="17" t="str">
        <f t="shared" si="100"/>
        <v/>
      </c>
      <c r="AF1067" s="17" t="str">
        <f t="shared" si="101"/>
        <v/>
      </c>
      <c r="AG1067" s="17" t="str" cm="1">
        <f t="array" ref="AG1067">IFERROR(IF(J1067="Level",INDEX($M1067:$S1067,AC1067+1),INDEX($M1067:$S1067,AC1067)),"")</f>
        <v/>
      </c>
      <c r="AH1067" s="17" cm="1">
        <f t="array" ref="AH1067">IFERROR(IF(J1067="Level",INDEX($M1067:$S1067,AD1067+1),INDEX($M1067:$S1067,AD1067)),"")</f>
        <v>0</v>
      </c>
      <c r="AI1067" s="17" t="str" cm="1">
        <f t="array" ref="AI1067">IFERROR(INDEX($M1067:$S1067,AE1067),"")</f>
        <v/>
      </c>
      <c r="AJ1067" s="17" t="str" cm="1">
        <f t="array" ref="AJ1067">IFERROR(INDEX($M1067:$S1067,AF1067),"")</f>
        <v/>
      </c>
      <c r="AK1067" s="17" t="str" cm="1">
        <f t="array" ref="AK1067">IFERROR(IF(J1067="Level",INDEX($T1067:$Z1067,AC1067+1),INDEX($T1067:$Z1067,AC1067)),"")</f>
        <v/>
      </c>
      <c r="AL1067" s="17" cm="1">
        <f t="array" ref="AL1067">IFERROR(IF(J1067="Level",INDEX($T1067:$Z1067,AD1067+1),INDEX($T1067:$Z1067,AD1067)),"")</f>
        <v>0</v>
      </c>
      <c r="AM1067" s="17" t="str" cm="1">
        <f t="array" ref="AM1067">IFERROR(INDEX($T1067:$Z1067,AE1067),"")</f>
        <v/>
      </c>
      <c r="AN1067" s="17" t="str" cm="1">
        <f t="array" ref="AN1067">IFERROR(INDEX($T1067:$Z1067,AF1067),"")</f>
        <v/>
      </c>
    </row>
    <row r="1068" spans="1:40" hidden="1" x14ac:dyDescent="0.2">
      <c r="A1068" s="17" t="str">
        <f t="shared" si="96"/>
        <v>PhD Biological Sciences (Part-Time, Split Site): PRP6BIOBIO05</v>
      </c>
      <c r="B1068" s="11" t="s">
        <v>3545</v>
      </c>
      <c r="C1068" s="11" t="s">
        <v>32964</v>
      </c>
      <c r="D1068" s="11" t="s">
        <v>32246</v>
      </c>
      <c r="E1068" s="11" t="s">
        <v>126</v>
      </c>
      <c r="F1068" s="11" t="s">
        <v>71</v>
      </c>
      <c r="G1068" s="11" t="s">
        <v>32188</v>
      </c>
      <c r="H1068" s="11" t="s">
        <v>72</v>
      </c>
      <c r="I1068" s="11">
        <v>0</v>
      </c>
      <c r="J1068" s="11" t="s">
        <v>32168</v>
      </c>
      <c r="K1068" s="11" t="s">
        <v>32168</v>
      </c>
      <c r="L1068" s="11">
        <v>0</v>
      </c>
      <c r="M1068" s="11">
        <v>0</v>
      </c>
      <c r="N1068" s="11">
        <v>0</v>
      </c>
      <c r="O1068" s="11">
        <v>0</v>
      </c>
      <c r="P1068" s="11">
        <v>0</v>
      </c>
      <c r="Q1068" s="11">
        <v>0</v>
      </c>
      <c r="R1068" s="11">
        <v>0</v>
      </c>
      <c r="S1068" s="11">
        <v>0</v>
      </c>
      <c r="T1068" s="11">
        <v>0</v>
      </c>
      <c r="U1068" s="11">
        <v>0</v>
      </c>
      <c r="V1068" s="11">
        <v>0</v>
      </c>
      <c r="W1068" s="11">
        <v>0</v>
      </c>
      <c r="X1068" s="11">
        <v>0</v>
      </c>
      <c r="Y1068" s="11">
        <v>0</v>
      </c>
      <c r="Z1068" s="11">
        <v>0</v>
      </c>
      <c r="AA1068" s="12" t="s">
        <v>32952</v>
      </c>
      <c r="AB1068" s="17" t="str">
        <f t="shared" si="97"/>
        <v>Programme is not compatible with this tool</v>
      </c>
      <c r="AC1068" s="17" t="str">
        <f t="shared" si="98"/>
        <v/>
      </c>
      <c r="AD1068" s="17">
        <f t="shared" si="99"/>
        <v>6</v>
      </c>
      <c r="AE1068" s="17" t="str">
        <f t="shared" si="100"/>
        <v/>
      </c>
      <c r="AF1068" s="17" t="str">
        <f t="shared" si="101"/>
        <v/>
      </c>
      <c r="AG1068" s="17" t="str" cm="1">
        <f t="array" ref="AG1068">IFERROR(IF(J1068="Level",INDEX($M1068:$S1068,AC1068+1),INDEX($M1068:$S1068,AC1068)),"")</f>
        <v/>
      </c>
      <c r="AH1068" s="17" cm="1">
        <f t="array" ref="AH1068">IFERROR(IF(J1068="Level",INDEX($M1068:$S1068,AD1068+1),INDEX($M1068:$S1068,AD1068)),"")</f>
        <v>0</v>
      </c>
      <c r="AI1068" s="17" t="str" cm="1">
        <f t="array" ref="AI1068">IFERROR(INDEX($M1068:$S1068,AE1068),"")</f>
        <v/>
      </c>
      <c r="AJ1068" s="17" t="str" cm="1">
        <f t="array" ref="AJ1068">IFERROR(INDEX($M1068:$S1068,AF1068),"")</f>
        <v/>
      </c>
      <c r="AK1068" s="17" t="str" cm="1">
        <f t="array" ref="AK1068">IFERROR(IF(J1068="Level",INDEX($T1068:$Z1068,AC1068+1),INDEX($T1068:$Z1068,AC1068)),"")</f>
        <v/>
      </c>
      <c r="AL1068" s="17" cm="1">
        <f t="array" ref="AL1068">IFERROR(IF(J1068="Level",INDEX($T1068:$Z1068,AD1068+1),INDEX($T1068:$Z1068,AD1068)),"")</f>
        <v>0</v>
      </c>
      <c r="AM1068" s="17" t="str" cm="1">
        <f t="array" ref="AM1068">IFERROR(INDEX($T1068:$Z1068,AE1068),"")</f>
        <v/>
      </c>
      <c r="AN1068" s="17" t="str" cm="1">
        <f t="array" ref="AN1068">IFERROR(INDEX($T1068:$Z1068,AF1068),"")</f>
        <v/>
      </c>
    </row>
    <row r="1069" spans="1:40" hidden="1" x14ac:dyDescent="0.2">
      <c r="A1069" s="17" t="str">
        <f t="shared" si="96"/>
        <v>PhD Complex Living Systems (Part-Time): PRP6BIOBIO07</v>
      </c>
      <c r="B1069" s="11" t="s">
        <v>3547</v>
      </c>
      <c r="C1069" s="11" t="s">
        <v>32964</v>
      </c>
      <c r="D1069" s="11" t="s">
        <v>3548</v>
      </c>
      <c r="E1069" s="11" t="s">
        <v>126</v>
      </c>
      <c r="F1069" s="11" t="s">
        <v>71</v>
      </c>
      <c r="G1069" s="11" t="s">
        <v>32188</v>
      </c>
      <c r="H1069" s="11" t="s">
        <v>72</v>
      </c>
      <c r="I1069" s="11">
        <v>0</v>
      </c>
      <c r="J1069" s="11" t="s">
        <v>32168</v>
      </c>
      <c r="K1069" s="11" t="s">
        <v>32168</v>
      </c>
      <c r="L1069" s="11">
        <v>0</v>
      </c>
      <c r="M1069" s="11">
        <v>0</v>
      </c>
      <c r="N1069" s="11">
        <v>0</v>
      </c>
      <c r="O1069" s="11">
        <v>0</v>
      </c>
      <c r="P1069" s="11">
        <v>0</v>
      </c>
      <c r="Q1069" s="11">
        <v>0</v>
      </c>
      <c r="R1069" s="11">
        <v>0</v>
      </c>
      <c r="S1069" s="11">
        <v>0</v>
      </c>
      <c r="T1069" s="11">
        <v>0</v>
      </c>
      <c r="U1069" s="11">
        <v>0</v>
      </c>
      <c r="V1069" s="11">
        <v>0</v>
      </c>
      <c r="W1069" s="11">
        <v>0</v>
      </c>
      <c r="X1069" s="11">
        <v>0</v>
      </c>
      <c r="Y1069" s="11">
        <v>0</v>
      </c>
      <c r="Z1069" s="11">
        <v>0</v>
      </c>
      <c r="AA1069" s="12" t="s">
        <v>32952</v>
      </c>
      <c r="AB1069" s="17" t="str">
        <f t="shared" si="97"/>
        <v>Programme is not compatible with this tool</v>
      </c>
      <c r="AC1069" s="17" t="str">
        <f t="shared" si="98"/>
        <v/>
      </c>
      <c r="AD1069" s="17">
        <f t="shared" si="99"/>
        <v>6</v>
      </c>
      <c r="AE1069" s="17" t="str">
        <f t="shared" si="100"/>
        <v/>
      </c>
      <c r="AF1069" s="17" t="str">
        <f t="shared" si="101"/>
        <v/>
      </c>
      <c r="AG1069" s="17" t="str" cm="1">
        <f t="array" ref="AG1069">IFERROR(IF(J1069="Level",INDEX($M1069:$S1069,AC1069+1),INDEX($M1069:$S1069,AC1069)),"")</f>
        <v/>
      </c>
      <c r="AH1069" s="17" cm="1">
        <f t="array" ref="AH1069">IFERROR(IF(J1069="Level",INDEX($M1069:$S1069,AD1069+1),INDEX($M1069:$S1069,AD1069)),"")</f>
        <v>0</v>
      </c>
      <c r="AI1069" s="17" t="str" cm="1">
        <f t="array" ref="AI1069">IFERROR(INDEX($M1069:$S1069,AE1069),"")</f>
        <v/>
      </c>
      <c r="AJ1069" s="17" t="str" cm="1">
        <f t="array" ref="AJ1069">IFERROR(INDEX($M1069:$S1069,AF1069),"")</f>
        <v/>
      </c>
      <c r="AK1069" s="17" t="str" cm="1">
        <f t="array" ref="AK1069">IFERROR(IF(J1069="Level",INDEX($T1069:$Z1069,AC1069+1),INDEX($T1069:$Z1069,AC1069)),"")</f>
        <v/>
      </c>
      <c r="AL1069" s="17" cm="1">
        <f t="array" ref="AL1069">IFERROR(IF(J1069="Level",INDEX($T1069:$Z1069,AD1069+1),INDEX($T1069:$Z1069,AD1069)),"")</f>
        <v>0</v>
      </c>
      <c r="AM1069" s="17" t="str" cm="1">
        <f t="array" ref="AM1069">IFERROR(INDEX($T1069:$Z1069,AE1069),"")</f>
        <v/>
      </c>
      <c r="AN1069" s="17" t="str" cm="1">
        <f t="array" ref="AN1069">IFERROR(INDEX($T1069:$Z1069,AF1069),"")</f>
        <v/>
      </c>
    </row>
    <row r="1070" spans="1:40" hidden="1" x14ac:dyDescent="0.2">
      <c r="A1070" s="17" t="str">
        <f t="shared" si="96"/>
        <v>Doctor of Medicine (CBS) (Part-Time): PRV5EMSEMS03</v>
      </c>
      <c r="B1070" s="11" t="s">
        <v>32144</v>
      </c>
      <c r="C1070" s="11" t="s">
        <v>32964</v>
      </c>
      <c r="D1070" s="11" t="s">
        <v>32932</v>
      </c>
      <c r="E1070" s="11" t="s">
        <v>32933</v>
      </c>
      <c r="F1070" s="11" t="s">
        <v>71</v>
      </c>
      <c r="G1070" s="11" t="s">
        <v>32188</v>
      </c>
      <c r="H1070" s="11" t="s">
        <v>72</v>
      </c>
      <c r="I1070" s="11">
        <v>0</v>
      </c>
      <c r="J1070" s="11" t="s">
        <v>32168</v>
      </c>
      <c r="K1070" s="11" t="s">
        <v>32168</v>
      </c>
      <c r="L1070" s="11">
        <v>0</v>
      </c>
      <c r="M1070" s="11">
        <v>0</v>
      </c>
      <c r="N1070" s="11">
        <v>0</v>
      </c>
      <c r="O1070" s="11">
        <v>0</v>
      </c>
      <c r="P1070" s="11">
        <v>0</v>
      </c>
      <c r="Q1070" s="11">
        <v>0</v>
      </c>
      <c r="R1070" s="11">
        <v>0</v>
      </c>
      <c r="S1070" s="11">
        <v>0</v>
      </c>
      <c r="T1070" s="11">
        <v>0</v>
      </c>
      <c r="U1070" s="11">
        <v>0</v>
      </c>
      <c r="V1070" s="11">
        <v>0</v>
      </c>
      <c r="W1070" s="11">
        <v>0</v>
      </c>
      <c r="X1070" s="11">
        <v>0</v>
      </c>
      <c r="Y1070" s="11">
        <v>0</v>
      </c>
      <c r="Z1070" s="11">
        <v>0</v>
      </c>
      <c r="AA1070" s="12" t="s">
        <v>32952</v>
      </c>
      <c r="AB1070" s="17" t="str">
        <f t="shared" si="97"/>
        <v>Programme is not compatible with this tool</v>
      </c>
      <c r="AC1070" s="17" t="str">
        <f t="shared" si="98"/>
        <v/>
      </c>
      <c r="AD1070" s="17">
        <f t="shared" si="99"/>
        <v>6</v>
      </c>
      <c r="AE1070" s="17" t="str">
        <f t="shared" si="100"/>
        <v/>
      </c>
      <c r="AF1070" s="17" t="str">
        <f t="shared" si="101"/>
        <v/>
      </c>
      <c r="AG1070" s="17" t="str" cm="1">
        <f t="array" ref="AG1070">IFERROR(IF(J1070="Level",INDEX($M1070:$S1070,AC1070+1),INDEX($M1070:$S1070,AC1070)),"")</f>
        <v/>
      </c>
      <c r="AH1070" s="17" cm="1">
        <f t="array" ref="AH1070">IFERROR(IF(J1070="Level",INDEX($M1070:$S1070,AD1070+1),INDEX($M1070:$S1070,AD1070)),"")</f>
        <v>0</v>
      </c>
      <c r="AI1070" s="17" t="str" cm="1">
        <f t="array" ref="AI1070">IFERROR(INDEX($M1070:$S1070,AE1070),"")</f>
        <v/>
      </c>
      <c r="AJ1070" s="17" t="str" cm="1">
        <f t="array" ref="AJ1070">IFERROR(INDEX($M1070:$S1070,AF1070),"")</f>
        <v/>
      </c>
      <c r="AK1070" s="17" t="str" cm="1">
        <f t="array" ref="AK1070">IFERROR(IF(J1070="Level",INDEX($T1070:$Z1070,AC1070+1),INDEX($T1070:$Z1070,AC1070)),"")</f>
        <v/>
      </c>
      <c r="AL1070" s="17" cm="1">
        <f t="array" ref="AL1070">IFERROR(IF(J1070="Level",INDEX($T1070:$Z1070,AD1070+1),INDEX($T1070:$Z1070,AD1070)),"")</f>
        <v>0</v>
      </c>
      <c r="AM1070" s="17" t="str" cm="1">
        <f t="array" ref="AM1070">IFERROR(INDEX($T1070:$Z1070,AE1070),"")</f>
        <v/>
      </c>
      <c r="AN1070" s="17" t="str" cm="1">
        <f t="array" ref="AN1070">IFERROR(INDEX($T1070:$Z1070,AF1070),"")</f>
        <v/>
      </c>
    </row>
    <row r="1071" spans="1:40" hidden="1" x14ac:dyDescent="0.2">
      <c r="A1071" s="17" t="str">
        <f t="shared" si="96"/>
        <v>MPhil Clinical and Biomedical Sciences (Part-Time): PRH4EMSEMS07</v>
      </c>
      <c r="B1071" s="11" t="s">
        <v>2840</v>
      </c>
      <c r="C1071" s="11" t="s">
        <v>32964</v>
      </c>
      <c r="D1071" s="11" t="s">
        <v>2841</v>
      </c>
      <c r="E1071" s="11" t="s">
        <v>142</v>
      </c>
      <c r="F1071" s="11" t="s">
        <v>71</v>
      </c>
      <c r="G1071" s="11" t="s">
        <v>32188</v>
      </c>
      <c r="H1071" s="11" t="s">
        <v>72</v>
      </c>
      <c r="I1071" s="11">
        <v>0</v>
      </c>
      <c r="J1071" s="11" t="s">
        <v>32168</v>
      </c>
      <c r="K1071" s="11" t="s">
        <v>32168</v>
      </c>
      <c r="L1071" s="11">
        <v>0</v>
      </c>
      <c r="M1071" s="11">
        <v>0</v>
      </c>
      <c r="N1071" s="11">
        <v>0</v>
      </c>
      <c r="O1071" s="11">
        <v>0</v>
      </c>
      <c r="P1071" s="11">
        <v>0</v>
      </c>
      <c r="Q1071" s="11">
        <v>0</v>
      </c>
      <c r="R1071" s="11">
        <v>0</v>
      </c>
      <c r="S1071" s="11">
        <v>0</v>
      </c>
      <c r="T1071" s="11">
        <v>0</v>
      </c>
      <c r="U1071" s="11">
        <v>0</v>
      </c>
      <c r="V1071" s="11">
        <v>0</v>
      </c>
      <c r="W1071" s="11">
        <v>0</v>
      </c>
      <c r="X1071" s="11">
        <v>0</v>
      </c>
      <c r="Y1071" s="11">
        <v>0</v>
      </c>
      <c r="Z1071" s="11">
        <v>0</v>
      </c>
      <c r="AA1071" s="12" t="s">
        <v>32952</v>
      </c>
      <c r="AB1071" s="17" t="str">
        <f t="shared" si="97"/>
        <v>Programme is not compatible with this tool</v>
      </c>
      <c r="AC1071" s="17" t="str">
        <f t="shared" si="98"/>
        <v/>
      </c>
      <c r="AD1071" s="17">
        <f t="shared" si="99"/>
        <v>6</v>
      </c>
      <c r="AE1071" s="17" t="str">
        <f t="shared" si="100"/>
        <v/>
      </c>
      <c r="AF1071" s="17" t="str">
        <f t="shared" si="101"/>
        <v/>
      </c>
      <c r="AG1071" s="17" t="str" cm="1">
        <f t="array" ref="AG1071">IFERROR(IF(J1071="Level",INDEX($M1071:$S1071,AC1071+1),INDEX($M1071:$S1071,AC1071)),"")</f>
        <v/>
      </c>
      <c r="AH1071" s="17" cm="1">
        <f t="array" ref="AH1071">IFERROR(IF(J1071="Level",INDEX($M1071:$S1071,AD1071+1),INDEX($M1071:$S1071,AD1071)),"")</f>
        <v>0</v>
      </c>
      <c r="AI1071" s="17" t="str" cm="1">
        <f t="array" ref="AI1071">IFERROR(INDEX($M1071:$S1071,AE1071),"")</f>
        <v/>
      </c>
      <c r="AJ1071" s="17" t="str" cm="1">
        <f t="array" ref="AJ1071">IFERROR(INDEX($M1071:$S1071,AF1071),"")</f>
        <v/>
      </c>
      <c r="AK1071" s="17" t="str" cm="1">
        <f t="array" ref="AK1071">IFERROR(IF(J1071="Level",INDEX($T1071:$Z1071,AC1071+1),INDEX($T1071:$Z1071,AC1071)),"")</f>
        <v/>
      </c>
      <c r="AL1071" s="17" cm="1">
        <f t="array" ref="AL1071">IFERROR(IF(J1071="Level",INDEX($T1071:$Z1071,AD1071+1),INDEX($T1071:$Z1071,AD1071)),"")</f>
        <v>0</v>
      </c>
      <c r="AM1071" s="17" t="str" cm="1">
        <f t="array" ref="AM1071">IFERROR(INDEX($T1071:$Z1071,AE1071),"")</f>
        <v/>
      </c>
      <c r="AN1071" s="17" t="str" cm="1">
        <f t="array" ref="AN1071">IFERROR(INDEX($T1071:$Z1071,AF1071),"")</f>
        <v/>
      </c>
    </row>
    <row r="1072" spans="1:40" hidden="1" x14ac:dyDescent="0.2">
      <c r="A1072" s="17" t="str">
        <f t="shared" si="96"/>
        <v>MPhil Genetics and Genomics (Part-Time): PRH4EMSEMS08</v>
      </c>
      <c r="B1072" s="11" t="s">
        <v>2842</v>
      </c>
      <c r="C1072" s="11" t="s">
        <v>32964</v>
      </c>
      <c r="D1072" s="11" t="s">
        <v>2843</v>
      </c>
      <c r="E1072" s="11" t="s">
        <v>142</v>
      </c>
      <c r="F1072" s="11" t="s">
        <v>71</v>
      </c>
      <c r="G1072" s="11" t="s">
        <v>32188</v>
      </c>
      <c r="H1072" s="11" t="s">
        <v>72</v>
      </c>
      <c r="I1072" s="11">
        <v>0</v>
      </c>
      <c r="J1072" s="11" t="s">
        <v>32168</v>
      </c>
      <c r="K1072" s="11" t="s">
        <v>32168</v>
      </c>
      <c r="L1072" s="11">
        <v>0</v>
      </c>
      <c r="M1072" s="11">
        <v>0</v>
      </c>
      <c r="N1072" s="11">
        <v>0</v>
      </c>
      <c r="O1072" s="11">
        <v>0</v>
      </c>
      <c r="P1072" s="11">
        <v>0</v>
      </c>
      <c r="Q1072" s="11">
        <v>0</v>
      </c>
      <c r="R1072" s="11">
        <v>0</v>
      </c>
      <c r="S1072" s="11">
        <v>0</v>
      </c>
      <c r="T1072" s="11">
        <v>0</v>
      </c>
      <c r="U1072" s="11">
        <v>0</v>
      </c>
      <c r="V1072" s="11">
        <v>0</v>
      </c>
      <c r="W1072" s="11">
        <v>0</v>
      </c>
      <c r="X1072" s="11">
        <v>0</v>
      </c>
      <c r="Y1072" s="11">
        <v>0</v>
      </c>
      <c r="Z1072" s="11">
        <v>0</v>
      </c>
      <c r="AA1072" s="12" t="s">
        <v>32952</v>
      </c>
      <c r="AB1072" s="17" t="str">
        <f t="shared" si="97"/>
        <v>Programme is not compatible with this tool</v>
      </c>
      <c r="AC1072" s="17" t="str">
        <f t="shared" si="98"/>
        <v/>
      </c>
      <c r="AD1072" s="17">
        <f t="shared" si="99"/>
        <v>6</v>
      </c>
      <c r="AE1072" s="17" t="str">
        <f t="shared" si="100"/>
        <v/>
      </c>
      <c r="AF1072" s="17" t="str">
        <f t="shared" si="101"/>
        <v/>
      </c>
      <c r="AG1072" s="17" t="str" cm="1">
        <f t="array" ref="AG1072">IFERROR(IF(J1072="Level",INDEX($M1072:$S1072,AC1072+1),INDEX($M1072:$S1072,AC1072)),"")</f>
        <v/>
      </c>
      <c r="AH1072" s="17" cm="1">
        <f t="array" ref="AH1072">IFERROR(IF(J1072="Level",INDEX($M1072:$S1072,AD1072+1),INDEX($M1072:$S1072,AD1072)),"")</f>
        <v>0</v>
      </c>
      <c r="AI1072" s="17" t="str" cm="1">
        <f t="array" ref="AI1072">IFERROR(INDEX($M1072:$S1072,AE1072),"")</f>
        <v/>
      </c>
      <c r="AJ1072" s="17" t="str" cm="1">
        <f t="array" ref="AJ1072">IFERROR(INDEX($M1072:$S1072,AF1072),"")</f>
        <v/>
      </c>
      <c r="AK1072" s="17" t="str" cm="1">
        <f t="array" ref="AK1072">IFERROR(IF(J1072="Level",INDEX($T1072:$Z1072,AC1072+1),INDEX($T1072:$Z1072,AC1072)),"")</f>
        <v/>
      </c>
      <c r="AL1072" s="17" cm="1">
        <f t="array" ref="AL1072">IFERROR(IF(J1072="Level",INDEX($T1072:$Z1072,AD1072+1),INDEX($T1072:$Z1072,AD1072)),"")</f>
        <v>0</v>
      </c>
      <c r="AM1072" s="17" t="str" cm="1">
        <f t="array" ref="AM1072">IFERROR(INDEX($T1072:$Z1072,AE1072),"")</f>
        <v/>
      </c>
      <c r="AN1072" s="17" t="str" cm="1">
        <f t="array" ref="AN1072">IFERROR(INDEX($T1072:$Z1072,AF1072),"")</f>
        <v/>
      </c>
    </row>
    <row r="1073" spans="1:40" hidden="1" x14ac:dyDescent="0.2">
      <c r="A1073" s="17" t="str">
        <f t="shared" si="96"/>
        <v>MPhil Medical Studies (CBS) (Part-Time): PRH4EMSEMS12</v>
      </c>
      <c r="B1073" s="11" t="s">
        <v>32134</v>
      </c>
      <c r="C1073" s="11" t="s">
        <v>32964</v>
      </c>
      <c r="D1073" s="11" t="s">
        <v>32921</v>
      </c>
      <c r="E1073" s="11" t="s">
        <v>142</v>
      </c>
      <c r="F1073" s="11" t="s">
        <v>71</v>
      </c>
      <c r="G1073" s="11" t="s">
        <v>32188</v>
      </c>
      <c r="H1073" s="11" t="s">
        <v>72</v>
      </c>
      <c r="I1073" s="11">
        <v>0</v>
      </c>
      <c r="J1073" s="11" t="s">
        <v>32168</v>
      </c>
      <c r="K1073" s="11" t="s">
        <v>32168</v>
      </c>
      <c r="L1073" s="11">
        <v>0</v>
      </c>
      <c r="M1073" s="11">
        <v>0</v>
      </c>
      <c r="N1073" s="11">
        <v>0</v>
      </c>
      <c r="O1073" s="11">
        <v>0</v>
      </c>
      <c r="P1073" s="11">
        <v>0</v>
      </c>
      <c r="Q1073" s="11">
        <v>0</v>
      </c>
      <c r="R1073" s="11">
        <v>0</v>
      </c>
      <c r="S1073" s="11">
        <v>0</v>
      </c>
      <c r="T1073" s="11">
        <v>0</v>
      </c>
      <c r="U1073" s="11">
        <v>0</v>
      </c>
      <c r="V1073" s="11">
        <v>0</v>
      </c>
      <c r="W1073" s="11">
        <v>0</v>
      </c>
      <c r="X1073" s="11">
        <v>0</v>
      </c>
      <c r="Y1073" s="11">
        <v>0</v>
      </c>
      <c r="Z1073" s="11">
        <v>0</v>
      </c>
      <c r="AA1073" s="12" t="s">
        <v>32952</v>
      </c>
      <c r="AB1073" s="17" t="str">
        <f t="shared" si="97"/>
        <v>Programme is not compatible with this tool</v>
      </c>
      <c r="AC1073" s="17" t="str">
        <f t="shared" si="98"/>
        <v/>
      </c>
      <c r="AD1073" s="17">
        <f t="shared" si="99"/>
        <v>6</v>
      </c>
      <c r="AE1073" s="17" t="str">
        <f t="shared" si="100"/>
        <v/>
      </c>
      <c r="AF1073" s="17" t="str">
        <f t="shared" si="101"/>
        <v/>
      </c>
      <c r="AG1073" s="17" t="str" cm="1">
        <f t="array" ref="AG1073">IFERROR(IF(J1073="Level",INDEX($M1073:$S1073,AC1073+1),INDEX($M1073:$S1073,AC1073)),"")</f>
        <v/>
      </c>
      <c r="AH1073" s="17" cm="1">
        <f t="array" ref="AH1073">IFERROR(IF(J1073="Level",INDEX($M1073:$S1073,AD1073+1),INDEX($M1073:$S1073,AD1073)),"")</f>
        <v>0</v>
      </c>
      <c r="AI1073" s="17" t="str" cm="1">
        <f t="array" ref="AI1073">IFERROR(INDEX($M1073:$S1073,AE1073),"")</f>
        <v/>
      </c>
      <c r="AJ1073" s="17" t="str" cm="1">
        <f t="array" ref="AJ1073">IFERROR(INDEX($M1073:$S1073,AF1073),"")</f>
        <v/>
      </c>
      <c r="AK1073" s="17" t="str" cm="1">
        <f t="array" ref="AK1073">IFERROR(IF(J1073="Level",INDEX($T1073:$Z1073,AC1073+1),INDEX($T1073:$Z1073,AC1073)),"")</f>
        <v/>
      </c>
      <c r="AL1073" s="17" cm="1">
        <f t="array" ref="AL1073">IFERROR(IF(J1073="Level",INDEX($T1073:$Z1073,AD1073+1),INDEX($T1073:$Z1073,AD1073)),"")</f>
        <v>0</v>
      </c>
      <c r="AM1073" s="17" t="str" cm="1">
        <f t="array" ref="AM1073">IFERROR(INDEX($T1073:$Z1073,AE1073),"")</f>
        <v/>
      </c>
      <c r="AN1073" s="17" t="str" cm="1">
        <f t="array" ref="AN1073">IFERROR(INDEX($T1073:$Z1073,AF1073),"")</f>
        <v/>
      </c>
    </row>
    <row r="1074" spans="1:40" ht="25.5" hidden="1" x14ac:dyDescent="0.2">
      <c r="A1074" s="17" t="str">
        <f t="shared" si="96"/>
        <v>MPhil Clinical and Biomedical Sciences (Part-Time) - Cornwall: PRH4EMSEMSCE</v>
      </c>
      <c r="B1074" s="11" t="s">
        <v>2849</v>
      </c>
      <c r="C1074" s="11" t="s">
        <v>32964</v>
      </c>
      <c r="D1074" s="11" t="s">
        <v>2850</v>
      </c>
      <c r="E1074" s="11" t="s">
        <v>142</v>
      </c>
      <c r="F1074" s="11" t="s">
        <v>71</v>
      </c>
      <c r="G1074" s="11" t="s">
        <v>32188</v>
      </c>
      <c r="H1074" s="11" t="s">
        <v>72</v>
      </c>
      <c r="I1074" s="11">
        <v>0</v>
      </c>
      <c r="J1074" s="11" t="s">
        <v>32168</v>
      </c>
      <c r="K1074" s="11" t="s">
        <v>32168</v>
      </c>
      <c r="L1074" s="11">
        <v>0</v>
      </c>
      <c r="M1074" s="11">
        <v>0</v>
      </c>
      <c r="N1074" s="11">
        <v>0</v>
      </c>
      <c r="O1074" s="11">
        <v>0</v>
      </c>
      <c r="P1074" s="11">
        <v>0</v>
      </c>
      <c r="Q1074" s="11">
        <v>0</v>
      </c>
      <c r="R1074" s="11">
        <v>0</v>
      </c>
      <c r="S1074" s="11">
        <v>0</v>
      </c>
      <c r="T1074" s="11">
        <v>0</v>
      </c>
      <c r="U1074" s="11">
        <v>0</v>
      </c>
      <c r="V1074" s="11">
        <v>0</v>
      </c>
      <c r="W1074" s="11">
        <v>0</v>
      </c>
      <c r="X1074" s="11">
        <v>0</v>
      </c>
      <c r="Y1074" s="11">
        <v>0</v>
      </c>
      <c r="Z1074" s="11">
        <v>0</v>
      </c>
      <c r="AA1074" s="12" t="s">
        <v>32952</v>
      </c>
      <c r="AB1074" s="17" t="str">
        <f t="shared" si="97"/>
        <v>Programme is not compatible with this tool</v>
      </c>
      <c r="AC1074" s="17" t="str">
        <f t="shared" si="98"/>
        <v/>
      </c>
      <c r="AD1074" s="17">
        <f t="shared" si="99"/>
        <v>6</v>
      </c>
      <c r="AE1074" s="17" t="str">
        <f t="shared" si="100"/>
        <v/>
      </c>
      <c r="AF1074" s="17" t="str">
        <f t="shared" si="101"/>
        <v/>
      </c>
      <c r="AG1074" s="17" t="str" cm="1">
        <f t="array" ref="AG1074">IFERROR(IF(J1074="Level",INDEX($M1074:$S1074,AC1074+1),INDEX($M1074:$S1074,AC1074)),"")</f>
        <v/>
      </c>
      <c r="AH1074" s="17" cm="1">
        <f t="array" ref="AH1074">IFERROR(IF(J1074="Level",INDEX($M1074:$S1074,AD1074+1),INDEX($M1074:$S1074,AD1074)),"")</f>
        <v>0</v>
      </c>
      <c r="AI1074" s="17" t="str" cm="1">
        <f t="array" ref="AI1074">IFERROR(INDEX($M1074:$S1074,AE1074),"")</f>
        <v/>
      </c>
      <c r="AJ1074" s="17" t="str" cm="1">
        <f t="array" ref="AJ1074">IFERROR(INDEX($M1074:$S1074,AF1074),"")</f>
        <v/>
      </c>
      <c r="AK1074" s="17" t="str" cm="1">
        <f t="array" ref="AK1074">IFERROR(IF(J1074="Level",INDEX($T1074:$Z1074,AC1074+1),INDEX($T1074:$Z1074,AC1074)),"")</f>
        <v/>
      </c>
      <c r="AL1074" s="17" cm="1">
        <f t="array" ref="AL1074">IFERROR(IF(J1074="Level",INDEX($T1074:$Z1074,AD1074+1),INDEX($T1074:$Z1074,AD1074)),"")</f>
        <v>0</v>
      </c>
      <c r="AM1074" s="17" t="str" cm="1">
        <f t="array" ref="AM1074">IFERROR(INDEX($T1074:$Z1074,AE1074),"")</f>
        <v/>
      </c>
      <c r="AN1074" s="17" t="str" cm="1">
        <f t="array" ref="AN1074">IFERROR(INDEX($T1074:$Z1074,AF1074),"")</f>
        <v/>
      </c>
    </row>
    <row r="1075" spans="1:40" hidden="1" x14ac:dyDescent="0.2">
      <c r="A1075" s="17" t="str">
        <f t="shared" si="96"/>
        <v>MPhil Genetics and Genomics (Part-Time) - Cornwall: PRH4EMSEMSCF</v>
      </c>
      <c r="B1075" s="11" t="s">
        <v>2851</v>
      </c>
      <c r="C1075" s="11" t="s">
        <v>32964</v>
      </c>
      <c r="D1075" s="11" t="s">
        <v>2852</v>
      </c>
      <c r="E1075" s="11" t="s">
        <v>142</v>
      </c>
      <c r="F1075" s="11" t="s">
        <v>71</v>
      </c>
      <c r="G1075" s="11" t="s">
        <v>32188</v>
      </c>
      <c r="H1075" s="11" t="s">
        <v>72</v>
      </c>
      <c r="I1075" s="11">
        <v>0</v>
      </c>
      <c r="J1075" s="11" t="s">
        <v>32168</v>
      </c>
      <c r="K1075" s="11" t="s">
        <v>32168</v>
      </c>
      <c r="L1075" s="11">
        <v>0</v>
      </c>
      <c r="M1075" s="11">
        <v>0</v>
      </c>
      <c r="N1075" s="11">
        <v>0</v>
      </c>
      <c r="O1075" s="11">
        <v>0</v>
      </c>
      <c r="P1075" s="11">
        <v>0</v>
      </c>
      <c r="Q1075" s="11">
        <v>0</v>
      </c>
      <c r="R1075" s="11">
        <v>0</v>
      </c>
      <c r="S1075" s="11">
        <v>0</v>
      </c>
      <c r="T1075" s="11">
        <v>0</v>
      </c>
      <c r="U1075" s="11">
        <v>0</v>
      </c>
      <c r="V1075" s="11">
        <v>0</v>
      </c>
      <c r="W1075" s="11">
        <v>0</v>
      </c>
      <c r="X1075" s="11">
        <v>0</v>
      </c>
      <c r="Y1075" s="11">
        <v>0</v>
      </c>
      <c r="Z1075" s="11">
        <v>0</v>
      </c>
      <c r="AA1075" s="12" t="s">
        <v>32952</v>
      </c>
      <c r="AB1075" s="17" t="str">
        <f t="shared" si="97"/>
        <v>Programme is not compatible with this tool</v>
      </c>
      <c r="AC1075" s="17" t="str">
        <f t="shared" si="98"/>
        <v/>
      </c>
      <c r="AD1075" s="17">
        <f t="shared" si="99"/>
        <v>6</v>
      </c>
      <c r="AE1075" s="17" t="str">
        <f t="shared" si="100"/>
        <v/>
      </c>
      <c r="AF1075" s="17" t="str">
        <f t="shared" si="101"/>
        <v/>
      </c>
      <c r="AG1075" s="17" t="str" cm="1">
        <f t="array" ref="AG1075">IFERROR(IF(J1075="Level",INDEX($M1075:$S1075,AC1075+1),INDEX($M1075:$S1075,AC1075)),"")</f>
        <v/>
      </c>
      <c r="AH1075" s="17" cm="1">
        <f t="array" ref="AH1075">IFERROR(IF(J1075="Level",INDEX($M1075:$S1075,AD1075+1),INDEX($M1075:$S1075,AD1075)),"")</f>
        <v>0</v>
      </c>
      <c r="AI1075" s="17" t="str" cm="1">
        <f t="array" ref="AI1075">IFERROR(INDEX($M1075:$S1075,AE1075),"")</f>
        <v/>
      </c>
      <c r="AJ1075" s="17" t="str" cm="1">
        <f t="array" ref="AJ1075">IFERROR(INDEX($M1075:$S1075,AF1075),"")</f>
        <v/>
      </c>
      <c r="AK1075" s="17" t="str" cm="1">
        <f t="array" ref="AK1075">IFERROR(IF(J1075="Level",INDEX($T1075:$Z1075,AC1075+1),INDEX($T1075:$Z1075,AC1075)),"")</f>
        <v/>
      </c>
      <c r="AL1075" s="17" cm="1">
        <f t="array" ref="AL1075">IFERROR(IF(J1075="Level",INDEX($T1075:$Z1075,AD1075+1),INDEX($T1075:$Z1075,AD1075)),"")</f>
        <v>0</v>
      </c>
      <c r="AM1075" s="17" t="str" cm="1">
        <f t="array" ref="AM1075">IFERROR(INDEX($T1075:$Z1075,AE1075),"")</f>
        <v/>
      </c>
      <c r="AN1075" s="17" t="str" cm="1">
        <f t="array" ref="AN1075">IFERROR(INDEX($T1075:$Z1075,AF1075),"")</f>
        <v/>
      </c>
    </row>
    <row r="1076" spans="1:40" hidden="1" x14ac:dyDescent="0.2">
      <c r="A1076" s="17" t="str">
        <f t="shared" si="96"/>
        <v>MScbyRes Clinical and Biomedical Sciences (Part-Time): PRM4EMSEMS06</v>
      </c>
      <c r="B1076" s="11" t="s">
        <v>3094</v>
      </c>
      <c r="C1076" s="11" t="s">
        <v>32964</v>
      </c>
      <c r="D1076" s="11" t="s">
        <v>3095</v>
      </c>
      <c r="E1076" s="11" t="s">
        <v>142</v>
      </c>
      <c r="F1076" s="11" t="s">
        <v>71</v>
      </c>
      <c r="G1076" s="11" t="s">
        <v>32188</v>
      </c>
      <c r="H1076" s="11" t="s">
        <v>72</v>
      </c>
      <c r="I1076" s="11">
        <v>0</v>
      </c>
      <c r="J1076" s="11" t="s">
        <v>32168</v>
      </c>
      <c r="K1076" s="11" t="s">
        <v>32168</v>
      </c>
      <c r="L1076" s="11">
        <v>0</v>
      </c>
      <c r="M1076" s="11">
        <v>0</v>
      </c>
      <c r="N1076" s="11">
        <v>0</v>
      </c>
      <c r="O1076" s="11">
        <v>0</v>
      </c>
      <c r="P1076" s="11">
        <v>0</v>
      </c>
      <c r="Q1076" s="11">
        <v>0</v>
      </c>
      <c r="R1076" s="11">
        <v>0</v>
      </c>
      <c r="S1076" s="11">
        <v>0</v>
      </c>
      <c r="T1076" s="11">
        <v>0</v>
      </c>
      <c r="U1076" s="11">
        <v>0</v>
      </c>
      <c r="V1076" s="11">
        <v>0</v>
      </c>
      <c r="W1076" s="11">
        <v>0</v>
      </c>
      <c r="X1076" s="11">
        <v>0</v>
      </c>
      <c r="Y1076" s="11">
        <v>0</v>
      </c>
      <c r="Z1076" s="11">
        <v>0</v>
      </c>
      <c r="AA1076" s="12" t="s">
        <v>32952</v>
      </c>
      <c r="AB1076" s="17" t="str">
        <f t="shared" si="97"/>
        <v>Programme is not compatible with this tool</v>
      </c>
      <c r="AC1076" s="17" t="str">
        <f t="shared" si="98"/>
        <v/>
      </c>
      <c r="AD1076" s="17">
        <f t="shared" si="99"/>
        <v>6</v>
      </c>
      <c r="AE1076" s="17" t="str">
        <f t="shared" si="100"/>
        <v/>
      </c>
      <c r="AF1076" s="17" t="str">
        <f t="shared" si="101"/>
        <v/>
      </c>
      <c r="AG1076" s="17" t="str" cm="1">
        <f t="array" ref="AG1076">IFERROR(IF(J1076="Level",INDEX($M1076:$S1076,AC1076+1),INDEX($M1076:$S1076,AC1076)),"")</f>
        <v/>
      </c>
      <c r="AH1076" s="17" cm="1">
        <f t="array" ref="AH1076">IFERROR(IF(J1076="Level",INDEX($M1076:$S1076,AD1076+1),INDEX($M1076:$S1076,AD1076)),"")</f>
        <v>0</v>
      </c>
      <c r="AI1076" s="17" t="str" cm="1">
        <f t="array" ref="AI1076">IFERROR(INDEX($M1076:$S1076,AE1076),"")</f>
        <v/>
      </c>
      <c r="AJ1076" s="17" t="str" cm="1">
        <f t="array" ref="AJ1076">IFERROR(INDEX($M1076:$S1076,AF1076),"")</f>
        <v/>
      </c>
      <c r="AK1076" s="17" t="str" cm="1">
        <f t="array" ref="AK1076">IFERROR(IF(J1076="Level",INDEX($T1076:$Z1076,AC1076+1),INDEX($T1076:$Z1076,AC1076)),"")</f>
        <v/>
      </c>
      <c r="AL1076" s="17" cm="1">
        <f t="array" ref="AL1076">IFERROR(IF(J1076="Level",INDEX($T1076:$Z1076,AD1076+1),INDEX($T1076:$Z1076,AD1076)),"")</f>
        <v>0</v>
      </c>
      <c r="AM1076" s="17" t="str" cm="1">
        <f t="array" ref="AM1076">IFERROR(INDEX($T1076:$Z1076,AE1076),"")</f>
        <v/>
      </c>
      <c r="AN1076" s="17" t="str" cm="1">
        <f t="array" ref="AN1076">IFERROR(INDEX($T1076:$Z1076,AF1076),"")</f>
        <v/>
      </c>
    </row>
    <row r="1077" spans="1:40" hidden="1" x14ac:dyDescent="0.2">
      <c r="A1077" s="17" t="str">
        <f t="shared" si="96"/>
        <v>MScbyRes Genetics and Genomics (Part-Time): PRM4EMSEMS07</v>
      </c>
      <c r="B1077" s="11" t="s">
        <v>3096</v>
      </c>
      <c r="C1077" s="11" t="s">
        <v>32964</v>
      </c>
      <c r="D1077" s="11" t="s">
        <v>3097</v>
      </c>
      <c r="E1077" s="11" t="s">
        <v>142</v>
      </c>
      <c r="F1077" s="11" t="s">
        <v>71</v>
      </c>
      <c r="G1077" s="11" t="s">
        <v>32188</v>
      </c>
      <c r="H1077" s="11" t="s">
        <v>72</v>
      </c>
      <c r="I1077" s="11">
        <v>0</v>
      </c>
      <c r="J1077" s="11" t="s">
        <v>32168</v>
      </c>
      <c r="K1077" s="11" t="s">
        <v>32168</v>
      </c>
      <c r="L1077" s="11">
        <v>0</v>
      </c>
      <c r="M1077" s="11">
        <v>0</v>
      </c>
      <c r="N1077" s="11">
        <v>0</v>
      </c>
      <c r="O1077" s="11">
        <v>0</v>
      </c>
      <c r="P1077" s="11">
        <v>0</v>
      </c>
      <c r="Q1077" s="11">
        <v>0</v>
      </c>
      <c r="R1077" s="11">
        <v>0</v>
      </c>
      <c r="S1077" s="11">
        <v>0</v>
      </c>
      <c r="T1077" s="11">
        <v>0</v>
      </c>
      <c r="U1077" s="11">
        <v>0</v>
      </c>
      <c r="V1077" s="11">
        <v>0</v>
      </c>
      <c r="W1077" s="11">
        <v>0</v>
      </c>
      <c r="X1077" s="11">
        <v>0</v>
      </c>
      <c r="Y1077" s="11">
        <v>0</v>
      </c>
      <c r="Z1077" s="11">
        <v>0</v>
      </c>
      <c r="AA1077" s="12" t="s">
        <v>32952</v>
      </c>
      <c r="AB1077" s="17" t="str">
        <f t="shared" si="97"/>
        <v>Programme is not compatible with this tool</v>
      </c>
      <c r="AC1077" s="17" t="str">
        <f t="shared" si="98"/>
        <v/>
      </c>
      <c r="AD1077" s="17">
        <f t="shared" si="99"/>
        <v>6</v>
      </c>
      <c r="AE1077" s="17" t="str">
        <f t="shared" si="100"/>
        <v/>
      </c>
      <c r="AF1077" s="17" t="str">
        <f t="shared" si="101"/>
        <v/>
      </c>
      <c r="AG1077" s="17" t="str" cm="1">
        <f t="array" ref="AG1077">IFERROR(IF(J1077="Level",INDEX($M1077:$S1077,AC1077+1),INDEX($M1077:$S1077,AC1077)),"")</f>
        <v/>
      </c>
      <c r="AH1077" s="17" cm="1">
        <f t="array" ref="AH1077">IFERROR(IF(J1077="Level",INDEX($M1077:$S1077,AD1077+1),INDEX($M1077:$S1077,AD1077)),"")</f>
        <v>0</v>
      </c>
      <c r="AI1077" s="17" t="str" cm="1">
        <f t="array" ref="AI1077">IFERROR(INDEX($M1077:$S1077,AE1077),"")</f>
        <v/>
      </c>
      <c r="AJ1077" s="17" t="str" cm="1">
        <f t="array" ref="AJ1077">IFERROR(INDEX($M1077:$S1077,AF1077),"")</f>
        <v/>
      </c>
      <c r="AK1077" s="17" t="str" cm="1">
        <f t="array" ref="AK1077">IFERROR(IF(J1077="Level",INDEX($T1077:$Z1077,AC1077+1),INDEX($T1077:$Z1077,AC1077)),"")</f>
        <v/>
      </c>
      <c r="AL1077" s="17" cm="1">
        <f t="array" ref="AL1077">IFERROR(IF(J1077="Level",INDEX($T1077:$Z1077,AD1077+1),INDEX($T1077:$Z1077,AD1077)),"")</f>
        <v>0</v>
      </c>
      <c r="AM1077" s="17" t="str" cm="1">
        <f t="array" ref="AM1077">IFERROR(INDEX($T1077:$Z1077,AE1077),"")</f>
        <v/>
      </c>
      <c r="AN1077" s="17" t="str" cm="1">
        <f t="array" ref="AN1077">IFERROR(INDEX($T1077:$Z1077,AF1077),"")</f>
        <v/>
      </c>
    </row>
    <row r="1078" spans="1:40" ht="25.5" hidden="1" x14ac:dyDescent="0.2">
      <c r="A1078" s="17" t="str">
        <f t="shared" si="96"/>
        <v>MScbyRes Clinical and Biomedical Sciences (Part-Time) - Cornwall: PRM4EMSEMSCC</v>
      </c>
      <c r="B1078" s="11" t="s">
        <v>3102</v>
      </c>
      <c r="C1078" s="11" t="s">
        <v>32964</v>
      </c>
      <c r="D1078" s="11" t="s">
        <v>3103</v>
      </c>
      <c r="E1078" s="11" t="s">
        <v>142</v>
      </c>
      <c r="F1078" s="11" t="s">
        <v>71</v>
      </c>
      <c r="G1078" s="11" t="s">
        <v>32188</v>
      </c>
      <c r="H1078" s="11" t="s">
        <v>72</v>
      </c>
      <c r="I1078" s="11">
        <v>0</v>
      </c>
      <c r="J1078" s="11" t="s">
        <v>32168</v>
      </c>
      <c r="K1078" s="11" t="s">
        <v>32168</v>
      </c>
      <c r="L1078" s="11">
        <v>0</v>
      </c>
      <c r="M1078" s="11">
        <v>0</v>
      </c>
      <c r="N1078" s="11">
        <v>0</v>
      </c>
      <c r="O1078" s="11">
        <v>0</v>
      </c>
      <c r="P1078" s="11">
        <v>0</v>
      </c>
      <c r="Q1078" s="11">
        <v>0</v>
      </c>
      <c r="R1078" s="11">
        <v>0</v>
      </c>
      <c r="S1078" s="11">
        <v>0</v>
      </c>
      <c r="T1078" s="11">
        <v>0</v>
      </c>
      <c r="U1078" s="11">
        <v>0</v>
      </c>
      <c r="V1078" s="11">
        <v>0</v>
      </c>
      <c r="W1078" s="11">
        <v>0</v>
      </c>
      <c r="X1078" s="11">
        <v>0</v>
      </c>
      <c r="Y1078" s="11">
        <v>0</v>
      </c>
      <c r="Z1078" s="11">
        <v>0</v>
      </c>
      <c r="AA1078" s="12" t="s">
        <v>32952</v>
      </c>
      <c r="AB1078" s="17" t="str">
        <f t="shared" si="97"/>
        <v>Programme is not compatible with this tool</v>
      </c>
      <c r="AC1078" s="17" t="str">
        <f t="shared" si="98"/>
        <v/>
      </c>
      <c r="AD1078" s="17">
        <f t="shared" si="99"/>
        <v>6</v>
      </c>
      <c r="AE1078" s="17" t="str">
        <f t="shared" si="100"/>
        <v/>
      </c>
      <c r="AF1078" s="17" t="str">
        <f t="shared" si="101"/>
        <v/>
      </c>
      <c r="AG1078" s="17" t="str" cm="1">
        <f t="array" ref="AG1078">IFERROR(IF(J1078="Level",INDEX($M1078:$S1078,AC1078+1),INDEX($M1078:$S1078,AC1078)),"")</f>
        <v/>
      </c>
      <c r="AH1078" s="17" cm="1">
        <f t="array" ref="AH1078">IFERROR(IF(J1078="Level",INDEX($M1078:$S1078,AD1078+1),INDEX($M1078:$S1078,AD1078)),"")</f>
        <v>0</v>
      </c>
      <c r="AI1078" s="17" t="str" cm="1">
        <f t="array" ref="AI1078">IFERROR(INDEX($M1078:$S1078,AE1078),"")</f>
        <v/>
      </c>
      <c r="AJ1078" s="17" t="str" cm="1">
        <f t="array" ref="AJ1078">IFERROR(INDEX($M1078:$S1078,AF1078),"")</f>
        <v/>
      </c>
      <c r="AK1078" s="17" t="str" cm="1">
        <f t="array" ref="AK1078">IFERROR(IF(J1078="Level",INDEX($T1078:$Z1078,AC1078+1),INDEX($T1078:$Z1078,AC1078)),"")</f>
        <v/>
      </c>
      <c r="AL1078" s="17" cm="1">
        <f t="array" ref="AL1078">IFERROR(IF(J1078="Level",INDEX($T1078:$Z1078,AD1078+1),INDEX($T1078:$Z1078,AD1078)),"")</f>
        <v>0</v>
      </c>
      <c r="AM1078" s="17" t="str" cm="1">
        <f t="array" ref="AM1078">IFERROR(INDEX($T1078:$Z1078,AE1078),"")</f>
        <v/>
      </c>
      <c r="AN1078" s="17" t="str" cm="1">
        <f t="array" ref="AN1078">IFERROR(INDEX($T1078:$Z1078,AF1078),"")</f>
        <v/>
      </c>
    </row>
    <row r="1079" spans="1:40" hidden="1" x14ac:dyDescent="0.2">
      <c r="A1079" s="17" t="str">
        <f t="shared" si="96"/>
        <v>MScbyRes Genetics and Genomics (Part-Time) - Cornwall: PRM4EMSEMSCD</v>
      </c>
      <c r="B1079" s="11" t="s">
        <v>3104</v>
      </c>
      <c r="C1079" s="11" t="s">
        <v>32964</v>
      </c>
      <c r="D1079" s="11" t="s">
        <v>3105</v>
      </c>
      <c r="E1079" s="11" t="s">
        <v>142</v>
      </c>
      <c r="F1079" s="11" t="s">
        <v>71</v>
      </c>
      <c r="G1079" s="11" t="s">
        <v>32188</v>
      </c>
      <c r="H1079" s="11" t="s">
        <v>72</v>
      </c>
      <c r="I1079" s="11">
        <v>0</v>
      </c>
      <c r="J1079" s="11" t="s">
        <v>32168</v>
      </c>
      <c r="K1079" s="11" t="s">
        <v>32168</v>
      </c>
      <c r="L1079" s="11">
        <v>0</v>
      </c>
      <c r="M1079" s="11">
        <v>0</v>
      </c>
      <c r="N1079" s="11">
        <v>0</v>
      </c>
      <c r="O1079" s="11">
        <v>0</v>
      </c>
      <c r="P1079" s="11">
        <v>0</v>
      </c>
      <c r="Q1079" s="11">
        <v>0</v>
      </c>
      <c r="R1079" s="11">
        <v>0</v>
      </c>
      <c r="S1079" s="11">
        <v>0</v>
      </c>
      <c r="T1079" s="11">
        <v>0</v>
      </c>
      <c r="U1079" s="11">
        <v>0</v>
      </c>
      <c r="V1079" s="11">
        <v>0</v>
      </c>
      <c r="W1079" s="11">
        <v>0</v>
      </c>
      <c r="X1079" s="11">
        <v>0</v>
      </c>
      <c r="Y1079" s="11">
        <v>0</v>
      </c>
      <c r="Z1079" s="11">
        <v>0</v>
      </c>
      <c r="AA1079" s="12" t="s">
        <v>32952</v>
      </c>
      <c r="AB1079" s="17" t="str">
        <f t="shared" si="97"/>
        <v>Programme is not compatible with this tool</v>
      </c>
      <c r="AC1079" s="17" t="str">
        <f t="shared" si="98"/>
        <v/>
      </c>
      <c r="AD1079" s="17">
        <f t="shared" si="99"/>
        <v>6</v>
      </c>
      <c r="AE1079" s="17" t="str">
        <f t="shared" si="100"/>
        <v/>
      </c>
      <c r="AF1079" s="17" t="str">
        <f t="shared" si="101"/>
        <v/>
      </c>
      <c r="AG1079" s="17" t="str" cm="1">
        <f t="array" ref="AG1079">IFERROR(IF(J1079="Level",INDEX($M1079:$S1079,AC1079+1),INDEX($M1079:$S1079,AC1079)),"")</f>
        <v/>
      </c>
      <c r="AH1079" s="17" cm="1">
        <f t="array" ref="AH1079">IFERROR(IF(J1079="Level",INDEX($M1079:$S1079,AD1079+1),INDEX($M1079:$S1079,AD1079)),"")</f>
        <v>0</v>
      </c>
      <c r="AI1079" s="17" t="str" cm="1">
        <f t="array" ref="AI1079">IFERROR(INDEX($M1079:$S1079,AE1079),"")</f>
        <v/>
      </c>
      <c r="AJ1079" s="17" t="str" cm="1">
        <f t="array" ref="AJ1079">IFERROR(INDEX($M1079:$S1079,AF1079),"")</f>
        <v/>
      </c>
      <c r="AK1079" s="17" t="str" cm="1">
        <f t="array" ref="AK1079">IFERROR(IF(J1079="Level",INDEX($T1079:$Z1079,AC1079+1),INDEX($T1079:$Z1079,AC1079)),"")</f>
        <v/>
      </c>
      <c r="AL1079" s="17" cm="1">
        <f t="array" ref="AL1079">IFERROR(IF(J1079="Level",INDEX($T1079:$Z1079,AD1079+1),INDEX($T1079:$Z1079,AD1079)),"")</f>
        <v>0</v>
      </c>
      <c r="AM1079" s="17" t="str" cm="1">
        <f t="array" ref="AM1079">IFERROR(INDEX($T1079:$Z1079,AE1079),"")</f>
        <v/>
      </c>
      <c r="AN1079" s="17" t="str" cm="1">
        <f t="array" ref="AN1079">IFERROR(INDEX($T1079:$Z1079,AF1079),"")</f>
        <v/>
      </c>
    </row>
    <row r="1080" spans="1:40" hidden="1" x14ac:dyDescent="0.2">
      <c r="A1080" s="17" t="str">
        <f t="shared" si="96"/>
        <v>PhDbyPub Clinical and Biomedical Sciences (Part-Time): PRP2EMSEMS07</v>
      </c>
      <c r="B1080" s="11" t="s">
        <v>3905</v>
      </c>
      <c r="C1080" s="11" t="s">
        <v>32964</v>
      </c>
      <c r="D1080" s="11" t="s">
        <v>3906</v>
      </c>
      <c r="E1080" s="11" t="s">
        <v>142</v>
      </c>
      <c r="F1080" s="11" t="s">
        <v>71</v>
      </c>
      <c r="G1080" s="11" t="s">
        <v>32188</v>
      </c>
      <c r="H1080" s="11" t="s">
        <v>72</v>
      </c>
      <c r="I1080" s="11">
        <v>0</v>
      </c>
      <c r="J1080" s="11" t="s">
        <v>32168</v>
      </c>
      <c r="K1080" s="11" t="s">
        <v>32168</v>
      </c>
      <c r="L1080" s="11">
        <v>0</v>
      </c>
      <c r="M1080" s="11">
        <v>0</v>
      </c>
      <c r="N1080" s="11">
        <v>0</v>
      </c>
      <c r="O1080" s="11">
        <v>0</v>
      </c>
      <c r="P1080" s="11">
        <v>0</v>
      </c>
      <c r="Q1080" s="11">
        <v>0</v>
      </c>
      <c r="R1080" s="11">
        <v>0</v>
      </c>
      <c r="S1080" s="11">
        <v>0</v>
      </c>
      <c r="T1080" s="11">
        <v>0</v>
      </c>
      <c r="U1080" s="11">
        <v>0</v>
      </c>
      <c r="V1080" s="11">
        <v>0</v>
      </c>
      <c r="W1080" s="11">
        <v>0</v>
      </c>
      <c r="X1080" s="11">
        <v>0</v>
      </c>
      <c r="Y1080" s="11">
        <v>0</v>
      </c>
      <c r="Z1080" s="11">
        <v>0</v>
      </c>
      <c r="AA1080" s="12" t="s">
        <v>32952</v>
      </c>
      <c r="AB1080" s="17" t="str">
        <f t="shared" si="97"/>
        <v>Programme is not compatible with this tool</v>
      </c>
      <c r="AC1080" s="17" t="str">
        <f t="shared" si="98"/>
        <v/>
      </c>
      <c r="AD1080" s="17">
        <f t="shared" si="99"/>
        <v>6</v>
      </c>
      <c r="AE1080" s="17" t="str">
        <f t="shared" si="100"/>
        <v/>
      </c>
      <c r="AF1080" s="17" t="str">
        <f t="shared" si="101"/>
        <v/>
      </c>
      <c r="AG1080" s="17" t="str" cm="1">
        <f t="array" ref="AG1080">IFERROR(IF(J1080="Level",INDEX($M1080:$S1080,AC1080+1),INDEX($M1080:$S1080,AC1080)),"")</f>
        <v/>
      </c>
      <c r="AH1080" s="17" cm="1">
        <f t="array" ref="AH1080">IFERROR(IF(J1080="Level",INDEX($M1080:$S1080,AD1080+1),INDEX($M1080:$S1080,AD1080)),"")</f>
        <v>0</v>
      </c>
      <c r="AI1080" s="17" t="str" cm="1">
        <f t="array" ref="AI1080">IFERROR(INDEX($M1080:$S1080,AE1080),"")</f>
        <v/>
      </c>
      <c r="AJ1080" s="17" t="str" cm="1">
        <f t="array" ref="AJ1080">IFERROR(INDEX($M1080:$S1080,AF1080),"")</f>
        <v/>
      </c>
      <c r="AK1080" s="17" t="str" cm="1">
        <f t="array" ref="AK1080">IFERROR(IF(J1080="Level",INDEX($T1080:$Z1080,AC1080+1),INDEX($T1080:$Z1080,AC1080)),"")</f>
        <v/>
      </c>
      <c r="AL1080" s="17" cm="1">
        <f t="array" ref="AL1080">IFERROR(IF(J1080="Level",INDEX($T1080:$Z1080,AD1080+1),INDEX($T1080:$Z1080,AD1080)),"")</f>
        <v>0</v>
      </c>
      <c r="AM1080" s="17" t="str" cm="1">
        <f t="array" ref="AM1080">IFERROR(INDEX($T1080:$Z1080,AE1080),"")</f>
        <v/>
      </c>
      <c r="AN1080" s="17" t="str" cm="1">
        <f t="array" ref="AN1080">IFERROR(INDEX($T1080:$Z1080,AF1080),"")</f>
        <v/>
      </c>
    </row>
    <row r="1081" spans="1:40" hidden="1" x14ac:dyDescent="0.2">
      <c r="A1081" s="17" t="str">
        <f t="shared" si="96"/>
        <v>PhDbyPub Genetics and Genomics (Part-Time): PRP2EMSEMS09</v>
      </c>
      <c r="B1081" s="11" t="s">
        <v>3909</v>
      </c>
      <c r="C1081" s="11" t="s">
        <v>32964</v>
      </c>
      <c r="D1081" s="11" t="s">
        <v>3910</v>
      </c>
      <c r="E1081" s="11" t="s">
        <v>142</v>
      </c>
      <c r="F1081" s="11" t="s">
        <v>71</v>
      </c>
      <c r="G1081" s="11" t="s">
        <v>32188</v>
      </c>
      <c r="H1081" s="11" t="s">
        <v>72</v>
      </c>
      <c r="I1081" s="11">
        <v>0</v>
      </c>
      <c r="J1081" s="11" t="s">
        <v>32168</v>
      </c>
      <c r="K1081" s="11" t="s">
        <v>32168</v>
      </c>
      <c r="L1081" s="11">
        <v>0</v>
      </c>
      <c r="M1081" s="11">
        <v>0</v>
      </c>
      <c r="N1081" s="11">
        <v>0</v>
      </c>
      <c r="O1081" s="11">
        <v>0</v>
      </c>
      <c r="P1081" s="11">
        <v>0</v>
      </c>
      <c r="Q1081" s="11">
        <v>0</v>
      </c>
      <c r="R1081" s="11">
        <v>0</v>
      </c>
      <c r="S1081" s="11">
        <v>0</v>
      </c>
      <c r="T1081" s="11">
        <v>0</v>
      </c>
      <c r="U1081" s="11">
        <v>0</v>
      </c>
      <c r="V1081" s="11">
        <v>0</v>
      </c>
      <c r="W1081" s="11">
        <v>0</v>
      </c>
      <c r="X1081" s="11">
        <v>0</v>
      </c>
      <c r="Y1081" s="11">
        <v>0</v>
      </c>
      <c r="Z1081" s="11">
        <v>0</v>
      </c>
      <c r="AA1081" s="12" t="s">
        <v>32952</v>
      </c>
      <c r="AB1081" s="17" t="str">
        <f t="shared" si="97"/>
        <v>Programme is not compatible with this tool</v>
      </c>
      <c r="AC1081" s="17" t="str">
        <f t="shared" si="98"/>
        <v/>
      </c>
      <c r="AD1081" s="17">
        <f t="shared" si="99"/>
        <v>6</v>
      </c>
      <c r="AE1081" s="17" t="str">
        <f t="shared" si="100"/>
        <v/>
      </c>
      <c r="AF1081" s="17" t="str">
        <f t="shared" si="101"/>
        <v/>
      </c>
      <c r="AG1081" s="17" t="str" cm="1">
        <f t="array" ref="AG1081">IFERROR(IF(J1081="Level",INDEX($M1081:$S1081,AC1081+1),INDEX($M1081:$S1081,AC1081)),"")</f>
        <v/>
      </c>
      <c r="AH1081" s="17" cm="1">
        <f t="array" ref="AH1081">IFERROR(IF(J1081="Level",INDEX($M1081:$S1081,AD1081+1),INDEX($M1081:$S1081,AD1081)),"")</f>
        <v>0</v>
      </c>
      <c r="AI1081" s="17" t="str" cm="1">
        <f t="array" ref="AI1081">IFERROR(INDEX($M1081:$S1081,AE1081),"")</f>
        <v/>
      </c>
      <c r="AJ1081" s="17" t="str" cm="1">
        <f t="array" ref="AJ1081">IFERROR(INDEX($M1081:$S1081,AF1081),"")</f>
        <v/>
      </c>
      <c r="AK1081" s="17" t="str" cm="1">
        <f t="array" ref="AK1081">IFERROR(IF(J1081="Level",INDEX($T1081:$Z1081,AC1081+1),INDEX($T1081:$Z1081,AC1081)),"")</f>
        <v/>
      </c>
      <c r="AL1081" s="17" cm="1">
        <f t="array" ref="AL1081">IFERROR(IF(J1081="Level",INDEX($T1081:$Z1081,AD1081+1),INDEX($T1081:$Z1081,AD1081)),"")</f>
        <v>0</v>
      </c>
      <c r="AM1081" s="17" t="str" cm="1">
        <f t="array" ref="AM1081">IFERROR(INDEX($T1081:$Z1081,AE1081),"")</f>
        <v/>
      </c>
      <c r="AN1081" s="17" t="str" cm="1">
        <f t="array" ref="AN1081">IFERROR(INDEX($T1081:$Z1081,AF1081),"")</f>
        <v/>
      </c>
    </row>
    <row r="1082" spans="1:40" hidden="1" x14ac:dyDescent="0.2">
      <c r="A1082" s="17" t="str">
        <f t="shared" si="96"/>
        <v>PhD Clinical and Biomedical Sciences (Part-Time): PRP6EMSEMS08</v>
      </c>
      <c r="B1082" s="11" t="s">
        <v>3631</v>
      </c>
      <c r="C1082" s="11" t="s">
        <v>32964</v>
      </c>
      <c r="D1082" s="11" t="s">
        <v>3632</v>
      </c>
      <c r="E1082" s="11" t="s">
        <v>142</v>
      </c>
      <c r="F1082" s="11" t="s">
        <v>71</v>
      </c>
      <c r="G1082" s="11" t="s">
        <v>32188</v>
      </c>
      <c r="H1082" s="11" t="s">
        <v>72</v>
      </c>
      <c r="I1082" s="11">
        <v>0</v>
      </c>
      <c r="J1082" s="11" t="s">
        <v>32168</v>
      </c>
      <c r="K1082" s="11" t="s">
        <v>32168</v>
      </c>
      <c r="L1082" s="11">
        <v>0</v>
      </c>
      <c r="M1082" s="11">
        <v>0</v>
      </c>
      <c r="N1082" s="11">
        <v>0</v>
      </c>
      <c r="O1082" s="11">
        <v>0</v>
      </c>
      <c r="P1082" s="11">
        <v>0</v>
      </c>
      <c r="Q1082" s="11">
        <v>0</v>
      </c>
      <c r="R1082" s="11">
        <v>0</v>
      </c>
      <c r="S1082" s="11">
        <v>0</v>
      </c>
      <c r="T1082" s="11">
        <v>0</v>
      </c>
      <c r="U1082" s="11">
        <v>0</v>
      </c>
      <c r="V1082" s="11">
        <v>0</v>
      </c>
      <c r="W1082" s="11">
        <v>0</v>
      </c>
      <c r="X1082" s="11">
        <v>0</v>
      </c>
      <c r="Y1082" s="11">
        <v>0</v>
      </c>
      <c r="Z1082" s="11">
        <v>0</v>
      </c>
      <c r="AA1082" s="12" t="s">
        <v>32952</v>
      </c>
      <c r="AB1082" s="17" t="str">
        <f t="shared" si="97"/>
        <v>Programme is not compatible with this tool</v>
      </c>
      <c r="AC1082" s="17" t="str">
        <f t="shared" si="98"/>
        <v/>
      </c>
      <c r="AD1082" s="17">
        <f t="shared" si="99"/>
        <v>6</v>
      </c>
      <c r="AE1082" s="17" t="str">
        <f t="shared" si="100"/>
        <v/>
      </c>
      <c r="AF1082" s="17" t="str">
        <f t="shared" si="101"/>
        <v/>
      </c>
      <c r="AG1082" s="17" t="str" cm="1">
        <f t="array" ref="AG1082">IFERROR(IF(J1082="Level",INDEX($M1082:$S1082,AC1082+1),INDEX($M1082:$S1082,AC1082)),"")</f>
        <v/>
      </c>
      <c r="AH1082" s="17" cm="1">
        <f t="array" ref="AH1082">IFERROR(IF(J1082="Level",INDEX($M1082:$S1082,AD1082+1),INDEX($M1082:$S1082,AD1082)),"")</f>
        <v>0</v>
      </c>
      <c r="AI1082" s="17" t="str" cm="1">
        <f t="array" ref="AI1082">IFERROR(INDEX($M1082:$S1082,AE1082),"")</f>
        <v/>
      </c>
      <c r="AJ1082" s="17" t="str" cm="1">
        <f t="array" ref="AJ1082">IFERROR(INDEX($M1082:$S1082,AF1082),"")</f>
        <v/>
      </c>
      <c r="AK1082" s="17" t="str" cm="1">
        <f t="array" ref="AK1082">IFERROR(IF(J1082="Level",INDEX($T1082:$Z1082,AC1082+1),INDEX($T1082:$Z1082,AC1082)),"")</f>
        <v/>
      </c>
      <c r="AL1082" s="17" cm="1">
        <f t="array" ref="AL1082">IFERROR(IF(J1082="Level",INDEX($T1082:$Z1082,AD1082+1),INDEX($T1082:$Z1082,AD1082)),"")</f>
        <v>0</v>
      </c>
      <c r="AM1082" s="17" t="str" cm="1">
        <f t="array" ref="AM1082">IFERROR(INDEX($T1082:$Z1082,AE1082),"")</f>
        <v/>
      </c>
      <c r="AN1082" s="17" t="str" cm="1">
        <f t="array" ref="AN1082">IFERROR(INDEX($T1082:$Z1082,AF1082),"")</f>
        <v/>
      </c>
    </row>
    <row r="1083" spans="1:40" hidden="1" x14ac:dyDescent="0.2">
      <c r="A1083" s="17" t="str">
        <f t="shared" si="96"/>
        <v>PhD Genetics and Genomics (Part-Time): PRP6EMSEMS09</v>
      </c>
      <c r="B1083" s="11" t="s">
        <v>3633</v>
      </c>
      <c r="C1083" s="11" t="s">
        <v>32964</v>
      </c>
      <c r="D1083" s="11" t="s">
        <v>3634</v>
      </c>
      <c r="E1083" s="11" t="s">
        <v>142</v>
      </c>
      <c r="F1083" s="11" t="s">
        <v>71</v>
      </c>
      <c r="G1083" s="11" t="s">
        <v>32188</v>
      </c>
      <c r="H1083" s="11" t="s">
        <v>72</v>
      </c>
      <c r="I1083" s="11">
        <v>0</v>
      </c>
      <c r="J1083" s="11" t="s">
        <v>32168</v>
      </c>
      <c r="K1083" s="11" t="s">
        <v>32168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  <c r="Q1083" s="11">
        <v>0</v>
      </c>
      <c r="R1083" s="11">
        <v>0</v>
      </c>
      <c r="S1083" s="11">
        <v>0</v>
      </c>
      <c r="T1083" s="11">
        <v>0</v>
      </c>
      <c r="U1083" s="11">
        <v>0</v>
      </c>
      <c r="V1083" s="11">
        <v>0</v>
      </c>
      <c r="W1083" s="11">
        <v>0</v>
      </c>
      <c r="X1083" s="11">
        <v>0</v>
      </c>
      <c r="Y1083" s="11">
        <v>0</v>
      </c>
      <c r="Z1083" s="11">
        <v>0</v>
      </c>
      <c r="AA1083" s="12" t="s">
        <v>32952</v>
      </c>
      <c r="AB1083" s="17" t="str">
        <f t="shared" si="97"/>
        <v>Programme is not compatible with this tool</v>
      </c>
      <c r="AC1083" s="17" t="str">
        <f t="shared" si="98"/>
        <v/>
      </c>
      <c r="AD1083" s="17">
        <f t="shared" si="99"/>
        <v>6</v>
      </c>
      <c r="AE1083" s="17" t="str">
        <f t="shared" si="100"/>
        <v/>
      </c>
      <c r="AF1083" s="17" t="str">
        <f t="shared" si="101"/>
        <v/>
      </c>
      <c r="AG1083" s="17" t="str" cm="1">
        <f t="array" ref="AG1083">IFERROR(IF(J1083="Level",INDEX($M1083:$S1083,AC1083+1),INDEX($M1083:$S1083,AC1083)),"")</f>
        <v/>
      </c>
      <c r="AH1083" s="17" cm="1">
        <f t="array" ref="AH1083">IFERROR(IF(J1083="Level",INDEX($M1083:$S1083,AD1083+1),INDEX($M1083:$S1083,AD1083)),"")</f>
        <v>0</v>
      </c>
      <c r="AI1083" s="17" t="str" cm="1">
        <f t="array" ref="AI1083">IFERROR(INDEX($M1083:$S1083,AE1083),"")</f>
        <v/>
      </c>
      <c r="AJ1083" s="17" t="str" cm="1">
        <f t="array" ref="AJ1083">IFERROR(INDEX($M1083:$S1083,AF1083),"")</f>
        <v/>
      </c>
      <c r="AK1083" s="17" t="str" cm="1">
        <f t="array" ref="AK1083">IFERROR(IF(J1083="Level",INDEX($T1083:$Z1083,AC1083+1),INDEX($T1083:$Z1083,AC1083)),"")</f>
        <v/>
      </c>
      <c r="AL1083" s="17" cm="1">
        <f t="array" ref="AL1083">IFERROR(IF(J1083="Level",INDEX($T1083:$Z1083,AD1083+1),INDEX($T1083:$Z1083,AD1083)),"")</f>
        <v>0</v>
      </c>
      <c r="AM1083" s="17" t="str" cm="1">
        <f t="array" ref="AM1083">IFERROR(INDEX($T1083:$Z1083,AE1083),"")</f>
        <v/>
      </c>
      <c r="AN1083" s="17" t="str" cm="1">
        <f t="array" ref="AN1083">IFERROR(INDEX($T1083:$Z1083,AF1083),"")</f>
        <v/>
      </c>
    </row>
    <row r="1084" spans="1:40" hidden="1" x14ac:dyDescent="0.2">
      <c r="A1084" s="17" t="str">
        <f t="shared" si="96"/>
        <v>PhD Medical Studies (CBS) (Part-Time): PRP6EMSEMS13</v>
      </c>
      <c r="B1084" s="11" t="s">
        <v>32117</v>
      </c>
      <c r="C1084" s="11" t="s">
        <v>32964</v>
      </c>
      <c r="D1084" s="11" t="s">
        <v>32904</v>
      </c>
      <c r="E1084" s="11" t="s">
        <v>142</v>
      </c>
      <c r="F1084" s="11" t="s">
        <v>71</v>
      </c>
      <c r="G1084" s="11" t="s">
        <v>32188</v>
      </c>
      <c r="H1084" s="11" t="s">
        <v>72</v>
      </c>
      <c r="I1084" s="11">
        <v>0</v>
      </c>
      <c r="J1084" s="11" t="s">
        <v>32168</v>
      </c>
      <c r="K1084" s="11" t="s">
        <v>32168</v>
      </c>
      <c r="L1084" s="11">
        <v>0</v>
      </c>
      <c r="M1084" s="11">
        <v>0</v>
      </c>
      <c r="N1084" s="11">
        <v>0</v>
      </c>
      <c r="O1084" s="11">
        <v>0</v>
      </c>
      <c r="P1084" s="11">
        <v>0</v>
      </c>
      <c r="Q1084" s="11">
        <v>0</v>
      </c>
      <c r="R1084" s="11">
        <v>0</v>
      </c>
      <c r="S1084" s="11">
        <v>0</v>
      </c>
      <c r="T1084" s="11">
        <v>0</v>
      </c>
      <c r="U1084" s="11">
        <v>0</v>
      </c>
      <c r="V1084" s="11">
        <v>0</v>
      </c>
      <c r="W1084" s="11">
        <v>0</v>
      </c>
      <c r="X1084" s="11">
        <v>0</v>
      </c>
      <c r="Y1084" s="11">
        <v>0</v>
      </c>
      <c r="Z1084" s="11">
        <v>0</v>
      </c>
      <c r="AA1084" s="12" t="s">
        <v>32952</v>
      </c>
      <c r="AB1084" s="17" t="str">
        <f t="shared" si="97"/>
        <v>Programme is not compatible with this tool</v>
      </c>
      <c r="AC1084" s="17" t="str">
        <f t="shared" si="98"/>
        <v/>
      </c>
      <c r="AD1084" s="17">
        <f t="shared" si="99"/>
        <v>6</v>
      </c>
      <c r="AE1084" s="17" t="str">
        <f t="shared" si="100"/>
        <v/>
      </c>
      <c r="AF1084" s="17" t="str">
        <f t="shared" si="101"/>
        <v/>
      </c>
      <c r="AG1084" s="17" t="str" cm="1">
        <f t="array" ref="AG1084">IFERROR(IF(J1084="Level",INDEX($M1084:$S1084,AC1084+1),INDEX($M1084:$S1084,AC1084)),"")</f>
        <v/>
      </c>
      <c r="AH1084" s="17" cm="1">
        <f t="array" ref="AH1084">IFERROR(IF(J1084="Level",INDEX($M1084:$S1084,AD1084+1),INDEX($M1084:$S1084,AD1084)),"")</f>
        <v>0</v>
      </c>
      <c r="AI1084" s="17" t="str" cm="1">
        <f t="array" ref="AI1084">IFERROR(INDEX($M1084:$S1084,AE1084),"")</f>
        <v/>
      </c>
      <c r="AJ1084" s="17" t="str" cm="1">
        <f t="array" ref="AJ1084">IFERROR(INDEX($M1084:$S1084,AF1084),"")</f>
        <v/>
      </c>
      <c r="AK1084" s="17" t="str" cm="1">
        <f t="array" ref="AK1084">IFERROR(IF(J1084="Level",INDEX($T1084:$Z1084,AC1084+1),INDEX($T1084:$Z1084,AC1084)),"")</f>
        <v/>
      </c>
      <c r="AL1084" s="17" cm="1">
        <f t="array" ref="AL1084">IFERROR(IF(J1084="Level",INDEX($T1084:$Z1084,AD1084+1),INDEX($T1084:$Z1084,AD1084)),"")</f>
        <v>0</v>
      </c>
      <c r="AM1084" s="17" t="str" cm="1">
        <f t="array" ref="AM1084">IFERROR(INDEX($T1084:$Z1084,AE1084),"")</f>
        <v/>
      </c>
      <c r="AN1084" s="17" t="str" cm="1">
        <f t="array" ref="AN1084">IFERROR(INDEX($T1084:$Z1084,AF1084),"")</f>
        <v/>
      </c>
    </row>
    <row r="1085" spans="1:40" ht="25.5" hidden="1" x14ac:dyDescent="0.2">
      <c r="A1085" s="17" t="str">
        <f t="shared" si="96"/>
        <v>PhD Clinical and Biomedical Sciences (Part-Time) - Cornwall: PRP6EMSEMSCE</v>
      </c>
      <c r="B1085" s="11" t="s">
        <v>3643</v>
      </c>
      <c r="C1085" s="11" t="s">
        <v>32964</v>
      </c>
      <c r="D1085" s="11" t="s">
        <v>3644</v>
      </c>
      <c r="E1085" s="11" t="s">
        <v>142</v>
      </c>
      <c r="F1085" s="11" t="s">
        <v>71</v>
      </c>
      <c r="G1085" s="11" t="s">
        <v>32188</v>
      </c>
      <c r="H1085" s="11" t="s">
        <v>72</v>
      </c>
      <c r="I1085" s="11">
        <v>0</v>
      </c>
      <c r="J1085" s="11" t="s">
        <v>32168</v>
      </c>
      <c r="K1085" s="11" t="s">
        <v>32168</v>
      </c>
      <c r="L1085" s="11">
        <v>0</v>
      </c>
      <c r="M1085" s="11">
        <v>0</v>
      </c>
      <c r="N1085" s="11">
        <v>0</v>
      </c>
      <c r="O1085" s="11">
        <v>0</v>
      </c>
      <c r="P1085" s="11">
        <v>0</v>
      </c>
      <c r="Q1085" s="11">
        <v>0</v>
      </c>
      <c r="R1085" s="11">
        <v>0</v>
      </c>
      <c r="S1085" s="11">
        <v>0</v>
      </c>
      <c r="T1085" s="11">
        <v>0</v>
      </c>
      <c r="U1085" s="11">
        <v>0</v>
      </c>
      <c r="V1085" s="11">
        <v>0</v>
      </c>
      <c r="W1085" s="11">
        <v>0</v>
      </c>
      <c r="X1085" s="11">
        <v>0</v>
      </c>
      <c r="Y1085" s="11">
        <v>0</v>
      </c>
      <c r="Z1085" s="11">
        <v>0</v>
      </c>
      <c r="AA1085" s="12" t="s">
        <v>32952</v>
      </c>
      <c r="AB1085" s="17" t="str">
        <f t="shared" si="97"/>
        <v>Programme is not compatible with this tool</v>
      </c>
      <c r="AC1085" s="17" t="str">
        <f t="shared" si="98"/>
        <v/>
      </c>
      <c r="AD1085" s="17">
        <f t="shared" si="99"/>
        <v>6</v>
      </c>
      <c r="AE1085" s="17" t="str">
        <f t="shared" si="100"/>
        <v/>
      </c>
      <c r="AF1085" s="17" t="str">
        <f t="shared" si="101"/>
        <v/>
      </c>
      <c r="AG1085" s="17" t="str" cm="1">
        <f t="array" ref="AG1085">IFERROR(IF(J1085="Level",INDEX($M1085:$S1085,AC1085+1),INDEX($M1085:$S1085,AC1085)),"")</f>
        <v/>
      </c>
      <c r="AH1085" s="17" cm="1">
        <f t="array" ref="AH1085">IFERROR(IF(J1085="Level",INDEX($M1085:$S1085,AD1085+1),INDEX($M1085:$S1085,AD1085)),"")</f>
        <v>0</v>
      </c>
      <c r="AI1085" s="17" t="str" cm="1">
        <f t="array" ref="AI1085">IFERROR(INDEX($M1085:$S1085,AE1085),"")</f>
        <v/>
      </c>
      <c r="AJ1085" s="17" t="str" cm="1">
        <f t="array" ref="AJ1085">IFERROR(INDEX($M1085:$S1085,AF1085),"")</f>
        <v/>
      </c>
      <c r="AK1085" s="17" t="str" cm="1">
        <f t="array" ref="AK1085">IFERROR(IF(J1085="Level",INDEX($T1085:$Z1085,AC1085+1),INDEX($T1085:$Z1085,AC1085)),"")</f>
        <v/>
      </c>
      <c r="AL1085" s="17" cm="1">
        <f t="array" ref="AL1085">IFERROR(IF(J1085="Level",INDEX($T1085:$Z1085,AD1085+1),INDEX($T1085:$Z1085,AD1085)),"")</f>
        <v>0</v>
      </c>
      <c r="AM1085" s="17" t="str" cm="1">
        <f t="array" ref="AM1085">IFERROR(INDEX($T1085:$Z1085,AE1085),"")</f>
        <v/>
      </c>
      <c r="AN1085" s="17" t="str" cm="1">
        <f t="array" ref="AN1085">IFERROR(INDEX($T1085:$Z1085,AF1085),"")</f>
        <v/>
      </c>
    </row>
    <row r="1086" spans="1:40" hidden="1" x14ac:dyDescent="0.2">
      <c r="A1086" s="17" t="str">
        <f t="shared" si="96"/>
        <v>PhD Genetics and Genomics (Part-Time) - Cornwall: PRP6EMSEMSCF</v>
      </c>
      <c r="B1086" s="11" t="s">
        <v>3645</v>
      </c>
      <c r="C1086" s="11" t="s">
        <v>32964</v>
      </c>
      <c r="D1086" s="11" t="s">
        <v>3646</v>
      </c>
      <c r="E1086" s="11" t="s">
        <v>142</v>
      </c>
      <c r="F1086" s="11" t="s">
        <v>71</v>
      </c>
      <c r="G1086" s="11" t="s">
        <v>32188</v>
      </c>
      <c r="H1086" s="11" t="s">
        <v>72</v>
      </c>
      <c r="I1086" s="11">
        <v>0</v>
      </c>
      <c r="J1086" s="11" t="s">
        <v>32168</v>
      </c>
      <c r="K1086" s="11" t="s">
        <v>32168</v>
      </c>
      <c r="L1086" s="11">
        <v>0</v>
      </c>
      <c r="M1086" s="11">
        <v>0</v>
      </c>
      <c r="N1086" s="11">
        <v>0</v>
      </c>
      <c r="O1086" s="11">
        <v>0</v>
      </c>
      <c r="P1086" s="11">
        <v>0</v>
      </c>
      <c r="Q1086" s="11">
        <v>0</v>
      </c>
      <c r="R1086" s="11">
        <v>0</v>
      </c>
      <c r="S1086" s="11">
        <v>0</v>
      </c>
      <c r="T1086" s="11">
        <v>0</v>
      </c>
      <c r="U1086" s="11">
        <v>0</v>
      </c>
      <c r="V1086" s="11">
        <v>0</v>
      </c>
      <c r="W1086" s="11">
        <v>0</v>
      </c>
      <c r="X1086" s="11">
        <v>0</v>
      </c>
      <c r="Y1086" s="11">
        <v>0</v>
      </c>
      <c r="Z1086" s="11">
        <v>0</v>
      </c>
      <c r="AA1086" s="12" t="s">
        <v>32952</v>
      </c>
      <c r="AB1086" s="17" t="str">
        <f t="shared" si="97"/>
        <v>Programme is not compatible with this tool</v>
      </c>
      <c r="AC1086" s="17" t="str">
        <f t="shared" si="98"/>
        <v/>
      </c>
      <c r="AD1086" s="17">
        <f t="shared" si="99"/>
        <v>6</v>
      </c>
      <c r="AE1086" s="17" t="str">
        <f t="shared" si="100"/>
        <v/>
      </c>
      <c r="AF1086" s="17" t="str">
        <f t="shared" si="101"/>
        <v/>
      </c>
      <c r="AG1086" s="17" t="str" cm="1">
        <f t="array" ref="AG1086">IFERROR(IF(J1086="Level",INDEX($M1086:$S1086,AC1086+1),INDEX($M1086:$S1086,AC1086)),"")</f>
        <v/>
      </c>
      <c r="AH1086" s="17" cm="1">
        <f t="array" ref="AH1086">IFERROR(IF(J1086="Level",INDEX($M1086:$S1086,AD1086+1),INDEX($M1086:$S1086,AD1086)),"")</f>
        <v>0</v>
      </c>
      <c r="AI1086" s="17" t="str" cm="1">
        <f t="array" ref="AI1086">IFERROR(INDEX($M1086:$S1086,AE1086),"")</f>
        <v/>
      </c>
      <c r="AJ1086" s="17" t="str" cm="1">
        <f t="array" ref="AJ1086">IFERROR(INDEX($M1086:$S1086,AF1086),"")</f>
        <v/>
      </c>
      <c r="AK1086" s="17" t="str" cm="1">
        <f t="array" ref="AK1086">IFERROR(IF(J1086="Level",INDEX($T1086:$Z1086,AC1086+1),INDEX($T1086:$Z1086,AC1086)),"")</f>
        <v/>
      </c>
      <c r="AL1086" s="17" cm="1">
        <f t="array" ref="AL1086">IFERROR(IF(J1086="Level",INDEX($T1086:$Z1086,AD1086+1),INDEX($T1086:$Z1086,AD1086)),"")</f>
        <v>0</v>
      </c>
      <c r="AM1086" s="17" t="str" cm="1">
        <f t="array" ref="AM1086">IFERROR(INDEX($T1086:$Z1086,AE1086),"")</f>
        <v/>
      </c>
      <c r="AN1086" s="17" t="str" cm="1">
        <f t="array" ref="AN1086">IFERROR(INDEX($T1086:$Z1086,AF1086),"")</f>
        <v/>
      </c>
    </row>
    <row r="1087" spans="1:40" hidden="1" x14ac:dyDescent="0.2">
      <c r="A1087" s="17" t="str">
        <f t="shared" si="96"/>
        <v>MPhil Medical Studies (Part-Time): PRH4EMSEMS01</v>
      </c>
      <c r="B1087" s="11" t="s">
        <v>2833</v>
      </c>
      <c r="C1087" s="11" t="s">
        <v>32964</v>
      </c>
      <c r="D1087" s="11" t="s">
        <v>32531</v>
      </c>
      <c r="E1087" s="11" t="s">
        <v>2198</v>
      </c>
      <c r="F1087" s="11" t="s">
        <v>71</v>
      </c>
      <c r="G1087" s="11" t="s">
        <v>32188</v>
      </c>
      <c r="H1087" s="11" t="s">
        <v>72</v>
      </c>
      <c r="I1087" s="11">
        <v>0</v>
      </c>
      <c r="J1087" s="11" t="s">
        <v>32168</v>
      </c>
      <c r="K1087" s="11" t="s">
        <v>32168</v>
      </c>
      <c r="L1087" s="11">
        <v>0</v>
      </c>
      <c r="M1087" s="11">
        <v>0</v>
      </c>
      <c r="N1087" s="11">
        <v>0</v>
      </c>
      <c r="O1087" s="11">
        <v>0</v>
      </c>
      <c r="P1087" s="11">
        <v>0</v>
      </c>
      <c r="Q1087" s="11">
        <v>0</v>
      </c>
      <c r="R1087" s="11">
        <v>0</v>
      </c>
      <c r="S1087" s="11">
        <v>0</v>
      </c>
      <c r="T1087" s="11">
        <v>0</v>
      </c>
      <c r="U1087" s="11">
        <v>0</v>
      </c>
      <c r="V1087" s="11">
        <v>0</v>
      </c>
      <c r="W1087" s="11">
        <v>0</v>
      </c>
      <c r="X1087" s="11">
        <v>0</v>
      </c>
      <c r="Y1087" s="11">
        <v>0</v>
      </c>
      <c r="Z1087" s="11">
        <v>0</v>
      </c>
      <c r="AA1087" s="12" t="s">
        <v>32952</v>
      </c>
      <c r="AB1087" s="17" t="str">
        <f t="shared" si="97"/>
        <v>Programme is not compatible with this tool</v>
      </c>
      <c r="AC1087" s="17" t="str">
        <f t="shared" si="98"/>
        <v/>
      </c>
      <c r="AD1087" s="17">
        <f t="shared" si="99"/>
        <v>6</v>
      </c>
      <c r="AE1087" s="17" t="str">
        <f t="shared" si="100"/>
        <v/>
      </c>
      <c r="AF1087" s="17" t="str">
        <f t="shared" si="101"/>
        <v/>
      </c>
      <c r="AG1087" s="17" t="str" cm="1">
        <f t="array" ref="AG1087">IFERROR(IF(J1087="Level",INDEX($M1087:$S1087,AC1087+1),INDEX($M1087:$S1087,AC1087)),"")</f>
        <v/>
      </c>
      <c r="AH1087" s="17" cm="1">
        <f t="array" ref="AH1087">IFERROR(IF(J1087="Level",INDEX($M1087:$S1087,AD1087+1),INDEX($M1087:$S1087,AD1087)),"")</f>
        <v>0</v>
      </c>
      <c r="AI1087" s="17" t="str" cm="1">
        <f t="array" ref="AI1087">IFERROR(INDEX($M1087:$S1087,AE1087),"")</f>
        <v/>
      </c>
      <c r="AJ1087" s="17" t="str" cm="1">
        <f t="array" ref="AJ1087">IFERROR(INDEX($M1087:$S1087,AF1087),"")</f>
        <v/>
      </c>
      <c r="AK1087" s="17" t="str" cm="1">
        <f t="array" ref="AK1087">IFERROR(IF(J1087="Level",INDEX($T1087:$Z1087,AC1087+1),INDEX($T1087:$Z1087,AC1087)),"")</f>
        <v/>
      </c>
      <c r="AL1087" s="17" cm="1">
        <f t="array" ref="AL1087">IFERROR(IF(J1087="Level",INDEX($T1087:$Z1087,AD1087+1),INDEX($T1087:$Z1087,AD1087)),"")</f>
        <v>0</v>
      </c>
      <c r="AM1087" s="17" t="str" cm="1">
        <f t="array" ref="AM1087">IFERROR(INDEX($T1087:$Z1087,AE1087),"")</f>
        <v/>
      </c>
      <c r="AN1087" s="17" t="str" cm="1">
        <f t="array" ref="AN1087">IFERROR(INDEX($T1087:$Z1087,AF1087),"")</f>
        <v/>
      </c>
    </row>
    <row r="1088" spans="1:40" hidden="1" x14ac:dyDescent="0.2">
      <c r="A1088" s="17" t="str">
        <f t="shared" si="96"/>
        <v>MPhil Health and Wellbeing (Part-Time): PRH4EMSEMS05</v>
      </c>
      <c r="B1088" s="11" t="s">
        <v>2837</v>
      </c>
      <c r="C1088" s="11" t="s">
        <v>32964</v>
      </c>
      <c r="D1088" s="11" t="s">
        <v>32577</v>
      </c>
      <c r="E1088" s="11" t="s">
        <v>2198</v>
      </c>
      <c r="F1088" s="11" t="s">
        <v>71</v>
      </c>
      <c r="G1088" s="11" t="s">
        <v>32188</v>
      </c>
      <c r="H1088" s="11" t="s">
        <v>72</v>
      </c>
      <c r="I1088" s="11">
        <v>0</v>
      </c>
      <c r="J1088" s="11" t="s">
        <v>32168</v>
      </c>
      <c r="K1088" s="11" t="s">
        <v>32168</v>
      </c>
      <c r="L1088" s="11">
        <v>0</v>
      </c>
      <c r="M1088" s="11">
        <v>0</v>
      </c>
      <c r="N1088" s="11">
        <v>0</v>
      </c>
      <c r="O1088" s="11">
        <v>0</v>
      </c>
      <c r="P1088" s="11">
        <v>0</v>
      </c>
      <c r="Q1088" s="11">
        <v>0</v>
      </c>
      <c r="R1088" s="11">
        <v>0</v>
      </c>
      <c r="S1088" s="11">
        <v>0</v>
      </c>
      <c r="T1088" s="11">
        <v>0</v>
      </c>
      <c r="U1088" s="11">
        <v>0</v>
      </c>
      <c r="V1088" s="11">
        <v>0</v>
      </c>
      <c r="W1088" s="11">
        <v>0</v>
      </c>
      <c r="X1088" s="11">
        <v>0</v>
      </c>
      <c r="Y1088" s="11">
        <v>0</v>
      </c>
      <c r="Z1088" s="11">
        <v>0</v>
      </c>
      <c r="AA1088" s="12" t="s">
        <v>32952</v>
      </c>
      <c r="AB1088" s="17" t="str">
        <f t="shared" si="97"/>
        <v>Programme is not compatible with this tool</v>
      </c>
      <c r="AC1088" s="17" t="str">
        <f t="shared" si="98"/>
        <v/>
      </c>
      <c r="AD1088" s="17">
        <f t="shared" si="99"/>
        <v>6</v>
      </c>
      <c r="AE1088" s="17" t="str">
        <f t="shared" si="100"/>
        <v/>
      </c>
      <c r="AF1088" s="17" t="str">
        <f t="shared" si="101"/>
        <v/>
      </c>
      <c r="AG1088" s="17" t="str" cm="1">
        <f t="array" ref="AG1088">IFERROR(IF(J1088="Level",INDEX($M1088:$S1088,AC1088+1),INDEX($M1088:$S1088,AC1088)),"")</f>
        <v/>
      </c>
      <c r="AH1088" s="17" cm="1">
        <f t="array" ref="AH1088">IFERROR(IF(J1088="Level",INDEX($M1088:$S1088,AD1088+1),INDEX($M1088:$S1088,AD1088)),"")</f>
        <v>0</v>
      </c>
      <c r="AI1088" s="17" t="str" cm="1">
        <f t="array" ref="AI1088">IFERROR(INDEX($M1088:$S1088,AE1088),"")</f>
        <v/>
      </c>
      <c r="AJ1088" s="17" t="str" cm="1">
        <f t="array" ref="AJ1088">IFERROR(INDEX($M1088:$S1088,AF1088),"")</f>
        <v/>
      </c>
      <c r="AK1088" s="17" t="str" cm="1">
        <f t="array" ref="AK1088">IFERROR(IF(J1088="Level",INDEX($T1088:$Z1088,AC1088+1),INDEX($T1088:$Z1088,AC1088)),"")</f>
        <v/>
      </c>
      <c r="AL1088" s="17" cm="1">
        <f t="array" ref="AL1088">IFERROR(IF(J1088="Level",INDEX($T1088:$Z1088,AD1088+1),INDEX($T1088:$Z1088,AD1088)),"")</f>
        <v>0</v>
      </c>
      <c r="AM1088" s="17" t="str" cm="1">
        <f t="array" ref="AM1088">IFERROR(INDEX($T1088:$Z1088,AE1088),"")</f>
        <v/>
      </c>
      <c r="AN1088" s="17" t="str" cm="1">
        <f t="array" ref="AN1088">IFERROR(INDEX($T1088:$Z1088,AF1088),"")</f>
        <v/>
      </c>
    </row>
    <row r="1089" spans="1:40" hidden="1" x14ac:dyDescent="0.2">
      <c r="A1089" s="17" t="str">
        <f t="shared" si="96"/>
        <v>MPhil Medical Studies (Part-Time) - Cornwall: PRH4EMSEMSCA</v>
      </c>
      <c r="B1089" s="11" t="s">
        <v>2844</v>
      </c>
      <c r="C1089" s="11" t="s">
        <v>32964</v>
      </c>
      <c r="D1089" s="11" t="s">
        <v>32530</v>
      </c>
      <c r="E1089" s="11" t="s">
        <v>2198</v>
      </c>
      <c r="F1089" s="11" t="s">
        <v>71</v>
      </c>
      <c r="G1089" s="11" t="s">
        <v>32188</v>
      </c>
      <c r="H1089" s="11" t="s">
        <v>72</v>
      </c>
      <c r="I1089" s="11">
        <v>0</v>
      </c>
      <c r="J1089" s="11" t="s">
        <v>32168</v>
      </c>
      <c r="K1089" s="11" t="s">
        <v>32168</v>
      </c>
      <c r="L1089" s="11">
        <v>0</v>
      </c>
      <c r="M1089" s="11">
        <v>0</v>
      </c>
      <c r="N1089" s="11">
        <v>0</v>
      </c>
      <c r="O1089" s="11">
        <v>0</v>
      </c>
      <c r="P1089" s="11">
        <v>0</v>
      </c>
      <c r="Q1089" s="11">
        <v>0</v>
      </c>
      <c r="R1089" s="11">
        <v>0</v>
      </c>
      <c r="S1089" s="11">
        <v>0</v>
      </c>
      <c r="T1089" s="11">
        <v>0</v>
      </c>
      <c r="U1089" s="11">
        <v>0</v>
      </c>
      <c r="V1089" s="11">
        <v>0</v>
      </c>
      <c r="W1089" s="11">
        <v>0</v>
      </c>
      <c r="X1089" s="11">
        <v>0</v>
      </c>
      <c r="Y1089" s="11">
        <v>0</v>
      </c>
      <c r="Z1089" s="11">
        <v>0</v>
      </c>
      <c r="AA1089" s="12" t="s">
        <v>32952</v>
      </c>
      <c r="AB1089" s="17" t="str">
        <f t="shared" si="97"/>
        <v>Programme is not compatible with this tool</v>
      </c>
      <c r="AC1089" s="17" t="str">
        <f t="shared" si="98"/>
        <v/>
      </c>
      <c r="AD1089" s="17">
        <f t="shared" si="99"/>
        <v>6</v>
      </c>
      <c r="AE1089" s="17" t="str">
        <f t="shared" si="100"/>
        <v/>
      </c>
      <c r="AF1089" s="17" t="str">
        <f t="shared" si="101"/>
        <v/>
      </c>
      <c r="AG1089" s="17" t="str" cm="1">
        <f t="array" ref="AG1089">IFERROR(IF(J1089="Level",INDEX($M1089:$S1089,AC1089+1),INDEX($M1089:$S1089,AC1089)),"")</f>
        <v/>
      </c>
      <c r="AH1089" s="17" cm="1">
        <f t="array" ref="AH1089">IFERROR(IF(J1089="Level",INDEX($M1089:$S1089,AD1089+1),INDEX($M1089:$S1089,AD1089)),"")</f>
        <v>0</v>
      </c>
      <c r="AI1089" s="17" t="str" cm="1">
        <f t="array" ref="AI1089">IFERROR(INDEX($M1089:$S1089,AE1089),"")</f>
        <v/>
      </c>
      <c r="AJ1089" s="17" t="str" cm="1">
        <f t="array" ref="AJ1089">IFERROR(INDEX($M1089:$S1089,AF1089),"")</f>
        <v/>
      </c>
      <c r="AK1089" s="17" t="str" cm="1">
        <f t="array" ref="AK1089">IFERROR(IF(J1089="Level",INDEX($T1089:$Z1089,AC1089+1),INDEX($T1089:$Z1089,AC1089)),"")</f>
        <v/>
      </c>
      <c r="AL1089" s="17" cm="1">
        <f t="array" ref="AL1089">IFERROR(IF(J1089="Level",INDEX($T1089:$Z1089,AD1089+1),INDEX($T1089:$Z1089,AD1089)),"")</f>
        <v>0</v>
      </c>
      <c r="AM1089" s="17" t="str" cm="1">
        <f t="array" ref="AM1089">IFERROR(INDEX($T1089:$Z1089,AE1089),"")</f>
        <v/>
      </c>
      <c r="AN1089" s="17" t="str" cm="1">
        <f t="array" ref="AN1089">IFERROR(INDEX($T1089:$Z1089,AF1089),"")</f>
        <v/>
      </c>
    </row>
    <row r="1090" spans="1:40" hidden="1" x14ac:dyDescent="0.2">
      <c r="A1090" s="17" t="str">
        <f t="shared" ref="A1090:A1153" si="102">D1090&amp;": "&amp;B1090</f>
        <v>MPhil Health and Wellbeing (Part-Time) - Cornwall: PRH4EMSSHSCA</v>
      </c>
      <c r="B1090" s="11" t="s">
        <v>2853</v>
      </c>
      <c r="C1090" s="11" t="s">
        <v>32964</v>
      </c>
      <c r="D1090" s="11" t="s">
        <v>32576</v>
      </c>
      <c r="E1090" s="11" t="s">
        <v>2198</v>
      </c>
      <c r="F1090" s="11" t="s">
        <v>71</v>
      </c>
      <c r="G1090" s="11" t="s">
        <v>32188</v>
      </c>
      <c r="H1090" s="11" t="s">
        <v>72</v>
      </c>
      <c r="I1090" s="11">
        <v>0</v>
      </c>
      <c r="J1090" s="11" t="s">
        <v>32168</v>
      </c>
      <c r="K1090" s="11" t="s">
        <v>32168</v>
      </c>
      <c r="L1090" s="11">
        <v>0</v>
      </c>
      <c r="M1090" s="11">
        <v>0</v>
      </c>
      <c r="N1090" s="11">
        <v>0</v>
      </c>
      <c r="O1090" s="11">
        <v>0</v>
      </c>
      <c r="P1090" s="11">
        <v>0</v>
      </c>
      <c r="Q1090" s="11">
        <v>0</v>
      </c>
      <c r="R1090" s="11">
        <v>0</v>
      </c>
      <c r="S1090" s="11">
        <v>0</v>
      </c>
      <c r="T1090" s="11">
        <v>0</v>
      </c>
      <c r="U1090" s="11">
        <v>0</v>
      </c>
      <c r="V1090" s="11">
        <v>0</v>
      </c>
      <c r="W1090" s="11">
        <v>0</v>
      </c>
      <c r="X1090" s="11">
        <v>0</v>
      </c>
      <c r="Y1090" s="11">
        <v>0</v>
      </c>
      <c r="Z1090" s="11">
        <v>0</v>
      </c>
      <c r="AA1090" s="12" t="s">
        <v>32952</v>
      </c>
      <c r="AB1090" s="17" t="str">
        <f t="shared" ref="AB1090:AB1153" si="103">IF(H1090="Yes","Programme: "&amp;D1090,"Programme is not compatible with this tool")</f>
        <v>Programme is not compatible with this tool</v>
      </c>
      <c r="AC1090" s="17" t="str">
        <f t="shared" ref="AC1090:AC1153" si="104">IF(J1090="Stage",IF(M1090&lt;&gt;0,1,IF(N1090&lt;&gt;0,2,IF(O1090&lt;&gt;0,3,IF(P1090&lt;&gt;0,4,IF(Q1090&lt;&gt;0,5,""))))),IF(J1090="","",IF(R1090&lt;&gt;0,5,IF(S1090&lt;&gt;0,6,""))))</f>
        <v/>
      </c>
      <c r="AD1090" s="17">
        <f t="shared" ref="AD1090:AD1153" si="105">IF(J1090="Stage",IF(AND(N1090&lt;&gt;0,AC1090&lt;2),2,IF(AND(O1090&lt;&gt;0,AC1090&lt;3),3,IF(AND(P1090&lt;&gt;0,AC1090&lt;4),4,IF(AND(Q1090&lt;&gt;0,AC1090&lt;5),5,"")))),IF(J1090="","",IF(AC1090&lt;&gt;0,6)))</f>
        <v>6</v>
      </c>
      <c r="AE1090" s="17" t="str">
        <f t="shared" ref="AE1090:AE1153" si="106">IF(AND(O1090&lt;&gt;0,AD1090&lt;3),3,IF(AND(P1090&lt;&gt;0,AD1090&lt;4),4,IF(AND(Q1090&lt;&gt;0,AD1090&lt;5),5,"")))</f>
        <v/>
      </c>
      <c r="AF1090" s="17" t="str">
        <f t="shared" ref="AF1090:AF1153" si="107">IF(AND(P1090&lt;&gt;0,AE1090&lt;4),4,IF(AND(Q1090&lt;&gt;0,AE1090&lt;5),5,""))</f>
        <v/>
      </c>
      <c r="AG1090" s="17" t="str" cm="1">
        <f t="array" ref="AG1090">IFERROR(IF(J1090="Level",INDEX($M1090:$S1090,AC1090+1),INDEX($M1090:$S1090,AC1090)),"")</f>
        <v/>
      </c>
      <c r="AH1090" s="17" cm="1">
        <f t="array" ref="AH1090">IFERROR(IF(J1090="Level",INDEX($M1090:$S1090,AD1090+1),INDEX($M1090:$S1090,AD1090)),"")</f>
        <v>0</v>
      </c>
      <c r="AI1090" s="17" t="str" cm="1">
        <f t="array" ref="AI1090">IFERROR(INDEX($M1090:$S1090,AE1090),"")</f>
        <v/>
      </c>
      <c r="AJ1090" s="17" t="str" cm="1">
        <f t="array" ref="AJ1090">IFERROR(INDEX($M1090:$S1090,AF1090),"")</f>
        <v/>
      </c>
      <c r="AK1090" s="17" t="str" cm="1">
        <f t="array" ref="AK1090">IFERROR(IF(J1090="Level",INDEX($T1090:$Z1090,AC1090+1),INDEX($T1090:$Z1090,AC1090)),"")</f>
        <v/>
      </c>
      <c r="AL1090" s="17" cm="1">
        <f t="array" ref="AL1090">IFERROR(IF(J1090="Level",INDEX($T1090:$Z1090,AD1090+1),INDEX($T1090:$Z1090,AD1090)),"")</f>
        <v>0</v>
      </c>
      <c r="AM1090" s="17" t="str" cm="1">
        <f t="array" ref="AM1090">IFERROR(INDEX($T1090:$Z1090,AE1090),"")</f>
        <v/>
      </c>
      <c r="AN1090" s="17" t="str" cm="1">
        <f t="array" ref="AN1090">IFERROR(INDEX($T1090:$Z1090,AF1090),"")</f>
        <v/>
      </c>
    </row>
    <row r="1091" spans="1:40" hidden="1" x14ac:dyDescent="0.2">
      <c r="A1091" s="17" t="str">
        <f t="shared" si="102"/>
        <v>MScbyRes Medical Studies (Part-Time): PRM4EMSEMS01</v>
      </c>
      <c r="B1091" s="11" t="s">
        <v>3084</v>
      </c>
      <c r="C1091" s="11" t="s">
        <v>32964</v>
      </c>
      <c r="D1091" s="11" t="s">
        <v>3085</v>
      </c>
      <c r="E1091" s="11" t="s">
        <v>2198</v>
      </c>
      <c r="F1091" s="11" t="s">
        <v>71</v>
      </c>
      <c r="G1091" s="11" t="s">
        <v>32188</v>
      </c>
      <c r="H1091" s="11" t="s">
        <v>72</v>
      </c>
      <c r="I1091" s="11">
        <v>0</v>
      </c>
      <c r="J1091" s="11" t="s">
        <v>32168</v>
      </c>
      <c r="K1091" s="11" t="s">
        <v>32168</v>
      </c>
      <c r="L1091" s="11">
        <v>0</v>
      </c>
      <c r="M1091" s="11">
        <v>0</v>
      </c>
      <c r="N1091" s="11">
        <v>0</v>
      </c>
      <c r="O1091" s="11">
        <v>0</v>
      </c>
      <c r="P1091" s="11">
        <v>0</v>
      </c>
      <c r="Q1091" s="11">
        <v>0</v>
      </c>
      <c r="R1091" s="11">
        <v>0</v>
      </c>
      <c r="S1091" s="11">
        <v>0</v>
      </c>
      <c r="T1091" s="11">
        <v>0</v>
      </c>
      <c r="U1091" s="11">
        <v>0</v>
      </c>
      <c r="V1091" s="11">
        <v>0</v>
      </c>
      <c r="W1091" s="11">
        <v>0</v>
      </c>
      <c r="X1091" s="11">
        <v>0</v>
      </c>
      <c r="Y1091" s="11">
        <v>0</v>
      </c>
      <c r="Z1091" s="11">
        <v>0</v>
      </c>
      <c r="AA1091" s="12" t="s">
        <v>32952</v>
      </c>
      <c r="AB1091" s="17" t="str">
        <f t="shared" si="103"/>
        <v>Programme is not compatible with this tool</v>
      </c>
      <c r="AC1091" s="17" t="str">
        <f t="shared" si="104"/>
        <v/>
      </c>
      <c r="AD1091" s="17">
        <f t="shared" si="105"/>
        <v>6</v>
      </c>
      <c r="AE1091" s="17" t="str">
        <f t="shared" si="106"/>
        <v/>
      </c>
      <c r="AF1091" s="17" t="str">
        <f t="shared" si="107"/>
        <v/>
      </c>
      <c r="AG1091" s="17" t="str" cm="1">
        <f t="array" ref="AG1091">IFERROR(IF(J1091="Level",INDEX($M1091:$S1091,AC1091+1),INDEX($M1091:$S1091,AC1091)),"")</f>
        <v/>
      </c>
      <c r="AH1091" s="17" cm="1">
        <f t="array" ref="AH1091">IFERROR(IF(J1091="Level",INDEX($M1091:$S1091,AD1091+1),INDEX($M1091:$S1091,AD1091)),"")</f>
        <v>0</v>
      </c>
      <c r="AI1091" s="17" t="str" cm="1">
        <f t="array" ref="AI1091">IFERROR(INDEX($M1091:$S1091,AE1091),"")</f>
        <v/>
      </c>
      <c r="AJ1091" s="17" t="str" cm="1">
        <f t="array" ref="AJ1091">IFERROR(INDEX($M1091:$S1091,AF1091),"")</f>
        <v/>
      </c>
      <c r="AK1091" s="17" t="str" cm="1">
        <f t="array" ref="AK1091">IFERROR(IF(J1091="Level",INDEX($T1091:$Z1091,AC1091+1),INDEX($T1091:$Z1091,AC1091)),"")</f>
        <v/>
      </c>
      <c r="AL1091" s="17" cm="1">
        <f t="array" ref="AL1091">IFERROR(IF(J1091="Level",INDEX($T1091:$Z1091,AD1091+1),INDEX($T1091:$Z1091,AD1091)),"")</f>
        <v>0</v>
      </c>
      <c r="AM1091" s="17" t="str" cm="1">
        <f t="array" ref="AM1091">IFERROR(INDEX($T1091:$Z1091,AE1091),"")</f>
        <v/>
      </c>
      <c r="AN1091" s="17" t="str" cm="1">
        <f t="array" ref="AN1091">IFERROR(INDEX($T1091:$Z1091,AF1091),"")</f>
        <v/>
      </c>
    </row>
    <row r="1092" spans="1:40" hidden="1" x14ac:dyDescent="0.2">
      <c r="A1092" s="17" t="str">
        <f t="shared" si="102"/>
        <v>MScbyRes Medical Studies (Part-Time) - Cornwall: PRM4EMSEMSCA</v>
      </c>
      <c r="B1092" s="11" t="s">
        <v>3098</v>
      </c>
      <c r="C1092" s="11" t="s">
        <v>32964</v>
      </c>
      <c r="D1092" s="11" t="s">
        <v>3099</v>
      </c>
      <c r="E1092" s="11" t="s">
        <v>2198</v>
      </c>
      <c r="F1092" s="11" t="s">
        <v>71</v>
      </c>
      <c r="G1092" s="11" t="s">
        <v>32188</v>
      </c>
      <c r="H1092" s="11" t="s">
        <v>72</v>
      </c>
      <c r="I1092" s="11">
        <v>0</v>
      </c>
      <c r="J1092" s="11" t="s">
        <v>32168</v>
      </c>
      <c r="K1092" s="11" t="s">
        <v>32168</v>
      </c>
      <c r="L1092" s="11">
        <v>0</v>
      </c>
      <c r="M1092" s="11">
        <v>0</v>
      </c>
      <c r="N1092" s="11">
        <v>0</v>
      </c>
      <c r="O1092" s="11">
        <v>0</v>
      </c>
      <c r="P1092" s="11">
        <v>0</v>
      </c>
      <c r="Q1092" s="11">
        <v>0</v>
      </c>
      <c r="R1092" s="11">
        <v>0</v>
      </c>
      <c r="S1092" s="11">
        <v>0</v>
      </c>
      <c r="T1092" s="11">
        <v>0</v>
      </c>
      <c r="U1092" s="11">
        <v>0</v>
      </c>
      <c r="V1092" s="11">
        <v>0</v>
      </c>
      <c r="W1092" s="11">
        <v>0</v>
      </c>
      <c r="X1092" s="11">
        <v>0</v>
      </c>
      <c r="Y1092" s="11">
        <v>0</v>
      </c>
      <c r="Z1092" s="11">
        <v>0</v>
      </c>
      <c r="AA1092" s="12" t="s">
        <v>32952</v>
      </c>
      <c r="AB1092" s="17" t="str">
        <f t="shared" si="103"/>
        <v>Programme is not compatible with this tool</v>
      </c>
      <c r="AC1092" s="17" t="str">
        <f t="shared" si="104"/>
        <v/>
      </c>
      <c r="AD1092" s="17">
        <f t="shared" si="105"/>
        <v>6</v>
      </c>
      <c r="AE1092" s="17" t="str">
        <f t="shared" si="106"/>
        <v/>
      </c>
      <c r="AF1092" s="17" t="str">
        <f t="shared" si="107"/>
        <v/>
      </c>
      <c r="AG1092" s="17" t="str" cm="1">
        <f t="array" ref="AG1092">IFERROR(IF(J1092="Level",INDEX($M1092:$S1092,AC1092+1),INDEX($M1092:$S1092,AC1092)),"")</f>
        <v/>
      </c>
      <c r="AH1092" s="17" cm="1">
        <f t="array" ref="AH1092">IFERROR(IF(J1092="Level",INDEX($M1092:$S1092,AD1092+1),INDEX($M1092:$S1092,AD1092)),"")</f>
        <v>0</v>
      </c>
      <c r="AI1092" s="17" t="str" cm="1">
        <f t="array" ref="AI1092">IFERROR(INDEX($M1092:$S1092,AE1092),"")</f>
        <v/>
      </c>
      <c r="AJ1092" s="17" t="str" cm="1">
        <f t="array" ref="AJ1092">IFERROR(INDEX($M1092:$S1092,AF1092),"")</f>
        <v/>
      </c>
      <c r="AK1092" s="17" t="str" cm="1">
        <f t="array" ref="AK1092">IFERROR(IF(J1092="Level",INDEX($T1092:$Z1092,AC1092+1),INDEX($T1092:$Z1092,AC1092)),"")</f>
        <v/>
      </c>
      <c r="AL1092" s="17" cm="1">
        <f t="array" ref="AL1092">IFERROR(IF(J1092="Level",INDEX($T1092:$Z1092,AD1092+1),INDEX($T1092:$Z1092,AD1092)),"")</f>
        <v>0</v>
      </c>
      <c r="AM1092" s="17" t="str" cm="1">
        <f t="array" ref="AM1092">IFERROR(INDEX($T1092:$Z1092,AE1092),"")</f>
        <v/>
      </c>
      <c r="AN1092" s="17" t="str" cm="1">
        <f t="array" ref="AN1092">IFERROR(INDEX($T1092:$Z1092,AF1092),"")</f>
        <v/>
      </c>
    </row>
    <row r="1093" spans="1:40" hidden="1" x14ac:dyDescent="0.2">
      <c r="A1093" s="17" t="str">
        <f t="shared" si="102"/>
        <v>PhDbyPub Medical Studies (Part-Time): PRP2EMSEMS02</v>
      </c>
      <c r="B1093" s="11" t="s">
        <v>3895</v>
      </c>
      <c r="C1093" s="11" t="s">
        <v>32964</v>
      </c>
      <c r="D1093" s="11" t="s">
        <v>3896</v>
      </c>
      <c r="E1093" s="11" t="s">
        <v>2198</v>
      </c>
      <c r="F1093" s="11" t="s">
        <v>71</v>
      </c>
      <c r="G1093" s="11" t="s">
        <v>32188</v>
      </c>
      <c r="H1093" s="11" t="s">
        <v>72</v>
      </c>
      <c r="I1093" s="11">
        <v>0</v>
      </c>
      <c r="J1093" s="11" t="s">
        <v>32168</v>
      </c>
      <c r="K1093" s="11" t="s">
        <v>32168</v>
      </c>
      <c r="L1093" s="11">
        <v>0</v>
      </c>
      <c r="M1093" s="11">
        <v>0</v>
      </c>
      <c r="N1093" s="11">
        <v>0</v>
      </c>
      <c r="O1093" s="11">
        <v>0</v>
      </c>
      <c r="P1093" s="11">
        <v>0</v>
      </c>
      <c r="Q1093" s="11">
        <v>0</v>
      </c>
      <c r="R1093" s="11">
        <v>0</v>
      </c>
      <c r="S1093" s="11">
        <v>0</v>
      </c>
      <c r="T1093" s="11">
        <v>0</v>
      </c>
      <c r="U1093" s="11">
        <v>0</v>
      </c>
      <c r="V1093" s="11">
        <v>0</v>
      </c>
      <c r="W1093" s="11">
        <v>0</v>
      </c>
      <c r="X1093" s="11">
        <v>0</v>
      </c>
      <c r="Y1093" s="11">
        <v>0</v>
      </c>
      <c r="Z1093" s="11">
        <v>0</v>
      </c>
      <c r="AA1093" s="12" t="s">
        <v>32952</v>
      </c>
      <c r="AB1093" s="17" t="str">
        <f t="shared" si="103"/>
        <v>Programme is not compatible with this tool</v>
      </c>
      <c r="AC1093" s="17" t="str">
        <f t="shared" si="104"/>
        <v/>
      </c>
      <c r="AD1093" s="17">
        <f t="shared" si="105"/>
        <v>6</v>
      </c>
      <c r="AE1093" s="17" t="str">
        <f t="shared" si="106"/>
        <v/>
      </c>
      <c r="AF1093" s="17" t="str">
        <f t="shared" si="107"/>
        <v/>
      </c>
      <c r="AG1093" s="17" t="str" cm="1">
        <f t="array" ref="AG1093">IFERROR(IF(J1093="Level",INDEX($M1093:$S1093,AC1093+1),INDEX($M1093:$S1093,AC1093)),"")</f>
        <v/>
      </c>
      <c r="AH1093" s="17" cm="1">
        <f t="array" ref="AH1093">IFERROR(IF(J1093="Level",INDEX($M1093:$S1093,AD1093+1),INDEX($M1093:$S1093,AD1093)),"")</f>
        <v>0</v>
      </c>
      <c r="AI1093" s="17" t="str" cm="1">
        <f t="array" ref="AI1093">IFERROR(INDEX($M1093:$S1093,AE1093),"")</f>
        <v/>
      </c>
      <c r="AJ1093" s="17" t="str" cm="1">
        <f t="array" ref="AJ1093">IFERROR(INDEX($M1093:$S1093,AF1093),"")</f>
        <v/>
      </c>
      <c r="AK1093" s="17" t="str" cm="1">
        <f t="array" ref="AK1093">IFERROR(IF(J1093="Level",INDEX($T1093:$Z1093,AC1093+1),INDEX($T1093:$Z1093,AC1093)),"")</f>
        <v/>
      </c>
      <c r="AL1093" s="17" cm="1">
        <f t="array" ref="AL1093">IFERROR(IF(J1093="Level",INDEX($T1093:$Z1093,AD1093+1),INDEX($T1093:$Z1093,AD1093)),"")</f>
        <v>0</v>
      </c>
      <c r="AM1093" s="17" t="str" cm="1">
        <f t="array" ref="AM1093">IFERROR(INDEX($T1093:$Z1093,AE1093),"")</f>
        <v/>
      </c>
      <c r="AN1093" s="17" t="str" cm="1">
        <f t="array" ref="AN1093">IFERROR(INDEX($T1093:$Z1093,AF1093),"")</f>
        <v/>
      </c>
    </row>
    <row r="1094" spans="1:40" hidden="1" x14ac:dyDescent="0.2">
      <c r="A1094" s="17" t="str">
        <f t="shared" si="102"/>
        <v>PhD Medical Studies (Part-Time): PRP6EMSEMS01</v>
      </c>
      <c r="B1094" s="11" t="s">
        <v>3617</v>
      </c>
      <c r="C1094" s="11" t="s">
        <v>32964</v>
      </c>
      <c r="D1094" s="11" t="s">
        <v>3618</v>
      </c>
      <c r="E1094" s="11" t="s">
        <v>2198</v>
      </c>
      <c r="F1094" s="11" t="s">
        <v>71</v>
      </c>
      <c r="G1094" s="11" t="s">
        <v>32188</v>
      </c>
      <c r="H1094" s="11" t="s">
        <v>72</v>
      </c>
      <c r="I1094" s="11">
        <v>0</v>
      </c>
      <c r="J1094" s="11" t="s">
        <v>32168</v>
      </c>
      <c r="K1094" s="11" t="s">
        <v>32168</v>
      </c>
      <c r="L1094" s="11">
        <v>0</v>
      </c>
      <c r="M1094" s="11">
        <v>0</v>
      </c>
      <c r="N1094" s="11">
        <v>0</v>
      </c>
      <c r="O1094" s="11">
        <v>0</v>
      </c>
      <c r="P1094" s="11">
        <v>0</v>
      </c>
      <c r="Q1094" s="11">
        <v>0</v>
      </c>
      <c r="R1094" s="11">
        <v>0</v>
      </c>
      <c r="S1094" s="11">
        <v>0</v>
      </c>
      <c r="T1094" s="11">
        <v>0</v>
      </c>
      <c r="U1094" s="11">
        <v>0</v>
      </c>
      <c r="V1094" s="11">
        <v>0</v>
      </c>
      <c r="W1094" s="11">
        <v>0</v>
      </c>
      <c r="X1094" s="11">
        <v>0</v>
      </c>
      <c r="Y1094" s="11">
        <v>0</v>
      </c>
      <c r="Z1094" s="11">
        <v>0</v>
      </c>
      <c r="AA1094" s="12" t="s">
        <v>32952</v>
      </c>
      <c r="AB1094" s="17" t="str">
        <f t="shared" si="103"/>
        <v>Programme is not compatible with this tool</v>
      </c>
      <c r="AC1094" s="17" t="str">
        <f t="shared" si="104"/>
        <v/>
      </c>
      <c r="AD1094" s="17">
        <f t="shared" si="105"/>
        <v>6</v>
      </c>
      <c r="AE1094" s="17" t="str">
        <f t="shared" si="106"/>
        <v/>
      </c>
      <c r="AF1094" s="17" t="str">
        <f t="shared" si="107"/>
        <v/>
      </c>
      <c r="AG1094" s="17" t="str" cm="1">
        <f t="array" ref="AG1094">IFERROR(IF(J1094="Level",INDEX($M1094:$S1094,AC1094+1),INDEX($M1094:$S1094,AC1094)),"")</f>
        <v/>
      </c>
      <c r="AH1094" s="17" cm="1">
        <f t="array" ref="AH1094">IFERROR(IF(J1094="Level",INDEX($M1094:$S1094,AD1094+1),INDEX($M1094:$S1094,AD1094)),"")</f>
        <v>0</v>
      </c>
      <c r="AI1094" s="17" t="str" cm="1">
        <f t="array" ref="AI1094">IFERROR(INDEX($M1094:$S1094,AE1094),"")</f>
        <v/>
      </c>
      <c r="AJ1094" s="17" t="str" cm="1">
        <f t="array" ref="AJ1094">IFERROR(INDEX($M1094:$S1094,AF1094),"")</f>
        <v/>
      </c>
      <c r="AK1094" s="17" t="str" cm="1">
        <f t="array" ref="AK1094">IFERROR(IF(J1094="Level",INDEX($T1094:$Z1094,AC1094+1),INDEX($T1094:$Z1094,AC1094)),"")</f>
        <v/>
      </c>
      <c r="AL1094" s="17" cm="1">
        <f t="array" ref="AL1094">IFERROR(IF(J1094="Level",INDEX($T1094:$Z1094,AD1094+1),INDEX($T1094:$Z1094,AD1094)),"")</f>
        <v>0</v>
      </c>
      <c r="AM1094" s="17" t="str" cm="1">
        <f t="array" ref="AM1094">IFERROR(INDEX($T1094:$Z1094,AE1094),"")</f>
        <v/>
      </c>
      <c r="AN1094" s="17" t="str" cm="1">
        <f t="array" ref="AN1094">IFERROR(INDEX($T1094:$Z1094,AF1094),"")</f>
        <v/>
      </c>
    </row>
    <row r="1095" spans="1:40" hidden="1" x14ac:dyDescent="0.2">
      <c r="A1095" s="17" t="str">
        <f t="shared" si="102"/>
        <v>PhD Health and Wellbeing (Part-Time): PRP6EMSEMS05</v>
      </c>
      <c r="B1095" s="11" t="s">
        <v>3625</v>
      </c>
      <c r="C1095" s="11" t="s">
        <v>32964</v>
      </c>
      <c r="D1095" s="11" t="s">
        <v>3626</v>
      </c>
      <c r="E1095" s="11" t="s">
        <v>2198</v>
      </c>
      <c r="F1095" s="11" t="s">
        <v>71</v>
      </c>
      <c r="G1095" s="11" t="s">
        <v>32188</v>
      </c>
      <c r="H1095" s="11" t="s">
        <v>72</v>
      </c>
      <c r="I1095" s="11">
        <v>0</v>
      </c>
      <c r="J1095" s="11" t="s">
        <v>32168</v>
      </c>
      <c r="K1095" s="11" t="s">
        <v>32168</v>
      </c>
      <c r="L1095" s="11">
        <v>0</v>
      </c>
      <c r="M1095" s="11">
        <v>0</v>
      </c>
      <c r="N1095" s="11">
        <v>0</v>
      </c>
      <c r="O1095" s="11">
        <v>0</v>
      </c>
      <c r="P1095" s="11">
        <v>0</v>
      </c>
      <c r="Q1095" s="11">
        <v>0</v>
      </c>
      <c r="R1095" s="11">
        <v>0</v>
      </c>
      <c r="S1095" s="11">
        <v>0</v>
      </c>
      <c r="T1095" s="11">
        <v>0</v>
      </c>
      <c r="U1095" s="11">
        <v>0</v>
      </c>
      <c r="V1095" s="11">
        <v>0</v>
      </c>
      <c r="W1095" s="11">
        <v>0</v>
      </c>
      <c r="X1095" s="11">
        <v>0</v>
      </c>
      <c r="Y1095" s="11">
        <v>0</v>
      </c>
      <c r="Z1095" s="11">
        <v>0</v>
      </c>
      <c r="AA1095" s="12" t="s">
        <v>32952</v>
      </c>
      <c r="AB1095" s="17" t="str">
        <f t="shared" si="103"/>
        <v>Programme is not compatible with this tool</v>
      </c>
      <c r="AC1095" s="17" t="str">
        <f t="shared" si="104"/>
        <v/>
      </c>
      <c r="AD1095" s="17">
        <f t="shared" si="105"/>
        <v>6</v>
      </c>
      <c r="AE1095" s="17" t="str">
        <f t="shared" si="106"/>
        <v/>
      </c>
      <c r="AF1095" s="17" t="str">
        <f t="shared" si="107"/>
        <v/>
      </c>
      <c r="AG1095" s="17" t="str" cm="1">
        <f t="array" ref="AG1095">IFERROR(IF(J1095="Level",INDEX($M1095:$S1095,AC1095+1),INDEX($M1095:$S1095,AC1095)),"")</f>
        <v/>
      </c>
      <c r="AH1095" s="17" cm="1">
        <f t="array" ref="AH1095">IFERROR(IF(J1095="Level",INDEX($M1095:$S1095,AD1095+1),INDEX($M1095:$S1095,AD1095)),"")</f>
        <v>0</v>
      </c>
      <c r="AI1095" s="17" t="str" cm="1">
        <f t="array" ref="AI1095">IFERROR(INDEX($M1095:$S1095,AE1095),"")</f>
        <v/>
      </c>
      <c r="AJ1095" s="17" t="str" cm="1">
        <f t="array" ref="AJ1095">IFERROR(INDEX($M1095:$S1095,AF1095),"")</f>
        <v/>
      </c>
      <c r="AK1095" s="17" t="str" cm="1">
        <f t="array" ref="AK1095">IFERROR(IF(J1095="Level",INDEX($T1095:$Z1095,AC1095+1),INDEX($T1095:$Z1095,AC1095)),"")</f>
        <v/>
      </c>
      <c r="AL1095" s="17" cm="1">
        <f t="array" ref="AL1095">IFERROR(IF(J1095="Level",INDEX($T1095:$Z1095,AD1095+1),INDEX($T1095:$Z1095,AD1095)),"")</f>
        <v>0</v>
      </c>
      <c r="AM1095" s="17" t="str" cm="1">
        <f t="array" ref="AM1095">IFERROR(INDEX($T1095:$Z1095,AE1095),"")</f>
        <v/>
      </c>
      <c r="AN1095" s="17" t="str" cm="1">
        <f t="array" ref="AN1095">IFERROR(INDEX($T1095:$Z1095,AF1095),"")</f>
        <v/>
      </c>
    </row>
    <row r="1096" spans="1:40" hidden="1" x14ac:dyDescent="0.2">
      <c r="A1096" s="17" t="str">
        <f t="shared" si="102"/>
        <v>PhD Medical Studies (QUEX) (Part-Time): PRP6EMSEMS06</v>
      </c>
      <c r="B1096" s="11" t="s">
        <v>3627</v>
      </c>
      <c r="C1096" s="11" t="s">
        <v>32964</v>
      </c>
      <c r="D1096" s="11" t="s">
        <v>3628</v>
      </c>
      <c r="E1096" s="11" t="s">
        <v>2198</v>
      </c>
      <c r="F1096" s="11" t="s">
        <v>71</v>
      </c>
      <c r="G1096" s="11" t="s">
        <v>32188</v>
      </c>
      <c r="H1096" s="11" t="s">
        <v>72</v>
      </c>
      <c r="I1096" s="11">
        <v>0</v>
      </c>
      <c r="J1096" s="11" t="s">
        <v>32168</v>
      </c>
      <c r="K1096" s="11" t="s">
        <v>32168</v>
      </c>
      <c r="L1096" s="11">
        <v>0</v>
      </c>
      <c r="M1096" s="11">
        <v>0</v>
      </c>
      <c r="N1096" s="11">
        <v>0</v>
      </c>
      <c r="O1096" s="11">
        <v>0</v>
      </c>
      <c r="P1096" s="11">
        <v>0</v>
      </c>
      <c r="Q1096" s="11">
        <v>0</v>
      </c>
      <c r="R1096" s="11">
        <v>0</v>
      </c>
      <c r="S1096" s="11">
        <v>0</v>
      </c>
      <c r="T1096" s="11">
        <v>0</v>
      </c>
      <c r="U1096" s="11">
        <v>0</v>
      </c>
      <c r="V1096" s="11">
        <v>0</v>
      </c>
      <c r="W1096" s="11">
        <v>0</v>
      </c>
      <c r="X1096" s="11">
        <v>0</v>
      </c>
      <c r="Y1096" s="11">
        <v>0</v>
      </c>
      <c r="Z1096" s="11">
        <v>0</v>
      </c>
      <c r="AA1096" s="12" t="s">
        <v>32952</v>
      </c>
      <c r="AB1096" s="17" t="str">
        <f t="shared" si="103"/>
        <v>Programme is not compatible with this tool</v>
      </c>
      <c r="AC1096" s="17" t="str">
        <f t="shared" si="104"/>
        <v/>
      </c>
      <c r="AD1096" s="17">
        <f t="shared" si="105"/>
        <v>6</v>
      </c>
      <c r="AE1096" s="17" t="str">
        <f t="shared" si="106"/>
        <v/>
      </c>
      <c r="AF1096" s="17" t="str">
        <f t="shared" si="107"/>
        <v/>
      </c>
      <c r="AG1096" s="17" t="str" cm="1">
        <f t="array" ref="AG1096">IFERROR(IF(J1096="Level",INDEX($M1096:$S1096,AC1096+1),INDEX($M1096:$S1096,AC1096)),"")</f>
        <v/>
      </c>
      <c r="AH1096" s="17" cm="1">
        <f t="array" ref="AH1096">IFERROR(IF(J1096="Level",INDEX($M1096:$S1096,AD1096+1),INDEX($M1096:$S1096,AD1096)),"")</f>
        <v>0</v>
      </c>
      <c r="AI1096" s="17" t="str" cm="1">
        <f t="array" ref="AI1096">IFERROR(INDEX($M1096:$S1096,AE1096),"")</f>
        <v/>
      </c>
      <c r="AJ1096" s="17" t="str" cm="1">
        <f t="array" ref="AJ1096">IFERROR(INDEX($M1096:$S1096,AF1096),"")</f>
        <v/>
      </c>
      <c r="AK1096" s="17" t="str" cm="1">
        <f t="array" ref="AK1096">IFERROR(IF(J1096="Level",INDEX($T1096:$Z1096,AC1096+1),INDEX($T1096:$Z1096,AC1096)),"")</f>
        <v/>
      </c>
      <c r="AL1096" s="17" cm="1">
        <f t="array" ref="AL1096">IFERROR(IF(J1096="Level",INDEX($T1096:$Z1096,AD1096+1),INDEX($T1096:$Z1096,AD1096)),"")</f>
        <v>0</v>
      </c>
      <c r="AM1096" s="17" t="str" cm="1">
        <f t="array" ref="AM1096">IFERROR(INDEX($T1096:$Z1096,AE1096),"")</f>
        <v/>
      </c>
      <c r="AN1096" s="17" t="str" cm="1">
        <f t="array" ref="AN1096">IFERROR(INDEX($T1096:$Z1096,AF1096),"")</f>
        <v/>
      </c>
    </row>
    <row r="1097" spans="1:40" hidden="1" x14ac:dyDescent="0.2">
      <c r="A1097" s="17" t="str">
        <f t="shared" si="102"/>
        <v>PhD Medical Studies (Part-Time) - Cornwall: PRP6EMSEMSCA</v>
      </c>
      <c r="B1097" s="11" t="s">
        <v>3635</v>
      </c>
      <c r="C1097" s="11" t="s">
        <v>32964</v>
      </c>
      <c r="D1097" s="11" t="s">
        <v>3636</v>
      </c>
      <c r="E1097" s="11" t="s">
        <v>2198</v>
      </c>
      <c r="F1097" s="11" t="s">
        <v>71</v>
      </c>
      <c r="G1097" s="11" t="s">
        <v>32188</v>
      </c>
      <c r="H1097" s="11" t="s">
        <v>72</v>
      </c>
      <c r="I1097" s="11">
        <v>0</v>
      </c>
      <c r="J1097" s="11" t="s">
        <v>32168</v>
      </c>
      <c r="K1097" s="11" t="s">
        <v>32168</v>
      </c>
      <c r="L1097" s="11">
        <v>0</v>
      </c>
      <c r="M1097" s="11">
        <v>0</v>
      </c>
      <c r="N1097" s="11">
        <v>0</v>
      </c>
      <c r="O1097" s="11">
        <v>0</v>
      </c>
      <c r="P1097" s="11">
        <v>0</v>
      </c>
      <c r="Q1097" s="11">
        <v>0</v>
      </c>
      <c r="R1097" s="11">
        <v>0</v>
      </c>
      <c r="S1097" s="11">
        <v>0</v>
      </c>
      <c r="T1097" s="11">
        <v>0</v>
      </c>
      <c r="U1097" s="11">
        <v>0</v>
      </c>
      <c r="V1097" s="11">
        <v>0</v>
      </c>
      <c r="W1097" s="11">
        <v>0</v>
      </c>
      <c r="X1097" s="11">
        <v>0</v>
      </c>
      <c r="Y1097" s="11">
        <v>0</v>
      </c>
      <c r="Z1097" s="11">
        <v>0</v>
      </c>
      <c r="AA1097" s="12" t="s">
        <v>32952</v>
      </c>
      <c r="AB1097" s="17" t="str">
        <f t="shared" si="103"/>
        <v>Programme is not compatible with this tool</v>
      </c>
      <c r="AC1097" s="17" t="str">
        <f t="shared" si="104"/>
        <v/>
      </c>
      <c r="AD1097" s="17">
        <f t="shared" si="105"/>
        <v>6</v>
      </c>
      <c r="AE1097" s="17" t="str">
        <f t="shared" si="106"/>
        <v/>
      </c>
      <c r="AF1097" s="17" t="str">
        <f t="shared" si="107"/>
        <v/>
      </c>
      <c r="AG1097" s="17" t="str" cm="1">
        <f t="array" ref="AG1097">IFERROR(IF(J1097="Level",INDEX($M1097:$S1097,AC1097+1),INDEX($M1097:$S1097,AC1097)),"")</f>
        <v/>
      </c>
      <c r="AH1097" s="17" cm="1">
        <f t="array" ref="AH1097">IFERROR(IF(J1097="Level",INDEX($M1097:$S1097,AD1097+1),INDEX($M1097:$S1097,AD1097)),"")</f>
        <v>0</v>
      </c>
      <c r="AI1097" s="17" t="str" cm="1">
        <f t="array" ref="AI1097">IFERROR(INDEX($M1097:$S1097,AE1097),"")</f>
        <v/>
      </c>
      <c r="AJ1097" s="17" t="str" cm="1">
        <f t="array" ref="AJ1097">IFERROR(INDEX($M1097:$S1097,AF1097),"")</f>
        <v/>
      </c>
      <c r="AK1097" s="17" t="str" cm="1">
        <f t="array" ref="AK1097">IFERROR(IF(J1097="Level",INDEX($T1097:$Z1097,AC1097+1),INDEX($T1097:$Z1097,AC1097)),"")</f>
        <v/>
      </c>
      <c r="AL1097" s="17" cm="1">
        <f t="array" ref="AL1097">IFERROR(IF(J1097="Level",INDEX($T1097:$Z1097,AD1097+1),INDEX($T1097:$Z1097,AD1097)),"")</f>
        <v>0</v>
      </c>
      <c r="AM1097" s="17" t="str" cm="1">
        <f t="array" ref="AM1097">IFERROR(INDEX($T1097:$Z1097,AE1097),"")</f>
        <v/>
      </c>
      <c r="AN1097" s="17" t="str" cm="1">
        <f t="array" ref="AN1097">IFERROR(INDEX($T1097:$Z1097,AF1097),"")</f>
        <v/>
      </c>
    </row>
    <row r="1098" spans="1:40" hidden="1" x14ac:dyDescent="0.2">
      <c r="A1098" s="17" t="str">
        <f t="shared" si="102"/>
        <v>PhD Health and Wellbeing (Part-Time) - Cornwall: PRP6EMSSHSCA</v>
      </c>
      <c r="B1098" s="11" t="s">
        <v>3647</v>
      </c>
      <c r="C1098" s="11" t="s">
        <v>32964</v>
      </c>
      <c r="D1098" s="11" t="s">
        <v>3648</v>
      </c>
      <c r="E1098" s="11" t="s">
        <v>2198</v>
      </c>
      <c r="F1098" s="11" t="s">
        <v>71</v>
      </c>
      <c r="G1098" s="11" t="s">
        <v>32188</v>
      </c>
      <c r="H1098" s="11" t="s">
        <v>72</v>
      </c>
      <c r="I1098" s="11">
        <v>0</v>
      </c>
      <c r="J1098" s="11" t="s">
        <v>32168</v>
      </c>
      <c r="K1098" s="11" t="s">
        <v>32168</v>
      </c>
      <c r="L1098" s="11">
        <v>0</v>
      </c>
      <c r="M1098" s="11">
        <v>0</v>
      </c>
      <c r="N1098" s="11">
        <v>0</v>
      </c>
      <c r="O1098" s="11">
        <v>0</v>
      </c>
      <c r="P1098" s="11">
        <v>0</v>
      </c>
      <c r="Q1098" s="11">
        <v>0</v>
      </c>
      <c r="R1098" s="11">
        <v>0</v>
      </c>
      <c r="S1098" s="11">
        <v>0</v>
      </c>
      <c r="T1098" s="11">
        <v>0</v>
      </c>
      <c r="U1098" s="11">
        <v>0</v>
      </c>
      <c r="V1098" s="11">
        <v>0</v>
      </c>
      <c r="W1098" s="11">
        <v>0</v>
      </c>
      <c r="X1098" s="11">
        <v>0</v>
      </c>
      <c r="Y1098" s="11">
        <v>0</v>
      </c>
      <c r="Z1098" s="11">
        <v>0</v>
      </c>
      <c r="AA1098" s="12" t="s">
        <v>32952</v>
      </c>
      <c r="AB1098" s="17" t="str">
        <f t="shared" si="103"/>
        <v>Programme is not compatible with this tool</v>
      </c>
      <c r="AC1098" s="17" t="str">
        <f t="shared" si="104"/>
        <v/>
      </c>
      <c r="AD1098" s="17">
        <f t="shared" si="105"/>
        <v>6</v>
      </c>
      <c r="AE1098" s="17" t="str">
        <f t="shared" si="106"/>
        <v/>
      </c>
      <c r="AF1098" s="17" t="str">
        <f t="shared" si="107"/>
        <v/>
      </c>
      <c r="AG1098" s="17" t="str" cm="1">
        <f t="array" ref="AG1098">IFERROR(IF(J1098="Level",INDEX($M1098:$S1098,AC1098+1),INDEX($M1098:$S1098,AC1098)),"")</f>
        <v/>
      </c>
      <c r="AH1098" s="17" cm="1">
        <f t="array" ref="AH1098">IFERROR(IF(J1098="Level",INDEX($M1098:$S1098,AD1098+1),INDEX($M1098:$S1098,AD1098)),"")</f>
        <v>0</v>
      </c>
      <c r="AI1098" s="17" t="str" cm="1">
        <f t="array" ref="AI1098">IFERROR(INDEX($M1098:$S1098,AE1098),"")</f>
        <v/>
      </c>
      <c r="AJ1098" s="17" t="str" cm="1">
        <f t="array" ref="AJ1098">IFERROR(INDEX($M1098:$S1098,AF1098),"")</f>
        <v/>
      </c>
      <c r="AK1098" s="17" t="str" cm="1">
        <f t="array" ref="AK1098">IFERROR(IF(J1098="Level",INDEX($T1098:$Z1098,AC1098+1),INDEX($T1098:$Z1098,AC1098)),"")</f>
        <v/>
      </c>
      <c r="AL1098" s="17" cm="1">
        <f t="array" ref="AL1098">IFERROR(IF(J1098="Level",INDEX($T1098:$Z1098,AD1098+1),INDEX($T1098:$Z1098,AD1098)),"")</f>
        <v>0</v>
      </c>
      <c r="AM1098" s="17" t="str" cm="1">
        <f t="array" ref="AM1098">IFERROR(INDEX($T1098:$Z1098,AE1098),"")</f>
        <v/>
      </c>
      <c r="AN1098" s="17" t="str" cm="1">
        <f t="array" ref="AN1098">IFERROR(INDEX($T1098:$Z1098,AF1098),"")</f>
        <v/>
      </c>
    </row>
    <row r="1099" spans="1:40" hidden="1" x14ac:dyDescent="0.2">
      <c r="A1099" s="17" t="str">
        <f t="shared" si="102"/>
        <v>MPhil Medical Studies (HCS) (Part-Time): PRH4EMSEMS13</v>
      </c>
      <c r="B1099" s="11" t="s">
        <v>32135</v>
      </c>
      <c r="C1099" s="11" t="s">
        <v>32964</v>
      </c>
      <c r="D1099" s="11" t="s">
        <v>32922</v>
      </c>
      <c r="E1099" s="11" t="s">
        <v>464</v>
      </c>
      <c r="F1099" s="11" t="s">
        <v>71</v>
      </c>
      <c r="G1099" s="11" t="s">
        <v>32188</v>
      </c>
      <c r="H1099" s="11" t="s">
        <v>72</v>
      </c>
      <c r="I1099" s="11">
        <v>0</v>
      </c>
      <c r="J1099" s="11" t="s">
        <v>32168</v>
      </c>
      <c r="K1099" s="11" t="s">
        <v>32168</v>
      </c>
      <c r="L1099" s="11">
        <v>0</v>
      </c>
      <c r="M1099" s="11">
        <v>0</v>
      </c>
      <c r="N1099" s="11">
        <v>0</v>
      </c>
      <c r="O1099" s="11">
        <v>0</v>
      </c>
      <c r="P1099" s="11">
        <v>0</v>
      </c>
      <c r="Q1099" s="11">
        <v>0</v>
      </c>
      <c r="R1099" s="11">
        <v>0</v>
      </c>
      <c r="S1099" s="11">
        <v>0</v>
      </c>
      <c r="T1099" s="11">
        <v>0</v>
      </c>
      <c r="U1099" s="11">
        <v>0</v>
      </c>
      <c r="V1099" s="11">
        <v>0</v>
      </c>
      <c r="W1099" s="11">
        <v>0</v>
      </c>
      <c r="X1099" s="11">
        <v>0</v>
      </c>
      <c r="Y1099" s="11">
        <v>0</v>
      </c>
      <c r="Z1099" s="11">
        <v>0</v>
      </c>
      <c r="AA1099" s="12" t="s">
        <v>32952</v>
      </c>
      <c r="AB1099" s="17" t="str">
        <f t="shared" si="103"/>
        <v>Programme is not compatible with this tool</v>
      </c>
      <c r="AC1099" s="17" t="str">
        <f t="shared" si="104"/>
        <v/>
      </c>
      <c r="AD1099" s="17">
        <f t="shared" si="105"/>
        <v>6</v>
      </c>
      <c r="AE1099" s="17" t="str">
        <f t="shared" si="106"/>
        <v/>
      </c>
      <c r="AF1099" s="17" t="str">
        <f t="shared" si="107"/>
        <v/>
      </c>
      <c r="AG1099" s="17" t="str" cm="1">
        <f t="array" ref="AG1099">IFERROR(IF(J1099="Level",INDEX($M1099:$S1099,AC1099+1),INDEX($M1099:$S1099,AC1099)),"")</f>
        <v/>
      </c>
      <c r="AH1099" s="17" cm="1">
        <f t="array" ref="AH1099">IFERROR(IF(J1099="Level",INDEX($M1099:$S1099,AD1099+1),INDEX($M1099:$S1099,AD1099)),"")</f>
        <v>0</v>
      </c>
      <c r="AI1099" s="17" t="str" cm="1">
        <f t="array" ref="AI1099">IFERROR(INDEX($M1099:$S1099,AE1099),"")</f>
        <v/>
      </c>
      <c r="AJ1099" s="17" t="str" cm="1">
        <f t="array" ref="AJ1099">IFERROR(INDEX($M1099:$S1099,AF1099),"")</f>
        <v/>
      </c>
      <c r="AK1099" s="17" t="str" cm="1">
        <f t="array" ref="AK1099">IFERROR(IF(J1099="Level",INDEX($T1099:$Z1099,AC1099+1),INDEX($T1099:$Z1099,AC1099)),"")</f>
        <v/>
      </c>
      <c r="AL1099" s="17" cm="1">
        <f t="array" ref="AL1099">IFERROR(IF(J1099="Level",INDEX($T1099:$Z1099,AD1099+1),INDEX($T1099:$Z1099,AD1099)),"")</f>
        <v>0</v>
      </c>
      <c r="AM1099" s="17" t="str" cm="1">
        <f t="array" ref="AM1099">IFERROR(INDEX($T1099:$Z1099,AE1099),"")</f>
        <v/>
      </c>
      <c r="AN1099" s="17" t="str" cm="1">
        <f t="array" ref="AN1099">IFERROR(INDEX($T1099:$Z1099,AF1099),"")</f>
        <v/>
      </c>
    </row>
    <row r="1100" spans="1:40" hidden="1" x14ac:dyDescent="0.2">
      <c r="A1100" s="17" t="str">
        <f t="shared" si="102"/>
        <v>PhD Medical Studies (HCS) (Part-Time): PRP6EMSEMS14</v>
      </c>
      <c r="B1100" s="11" t="s">
        <v>32118</v>
      </c>
      <c r="C1100" s="11" t="s">
        <v>32964</v>
      </c>
      <c r="D1100" s="11" t="s">
        <v>32905</v>
      </c>
      <c r="E1100" s="11" t="s">
        <v>464</v>
      </c>
      <c r="F1100" s="11" t="s">
        <v>71</v>
      </c>
      <c r="G1100" s="11" t="s">
        <v>32188</v>
      </c>
      <c r="H1100" s="11" t="s">
        <v>72</v>
      </c>
      <c r="I1100" s="11">
        <v>0</v>
      </c>
      <c r="J1100" s="11" t="s">
        <v>32168</v>
      </c>
      <c r="K1100" s="11" t="s">
        <v>32168</v>
      </c>
      <c r="L1100" s="11">
        <v>0</v>
      </c>
      <c r="M1100" s="11">
        <v>0</v>
      </c>
      <c r="N1100" s="11">
        <v>0</v>
      </c>
      <c r="O1100" s="11">
        <v>0</v>
      </c>
      <c r="P1100" s="11">
        <v>0</v>
      </c>
      <c r="Q1100" s="11">
        <v>0</v>
      </c>
      <c r="R1100" s="11">
        <v>0</v>
      </c>
      <c r="S1100" s="11">
        <v>0</v>
      </c>
      <c r="T1100" s="11">
        <v>0</v>
      </c>
      <c r="U1100" s="11">
        <v>0</v>
      </c>
      <c r="V1100" s="11">
        <v>0</v>
      </c>
      <c r="W1100" s="11">
        <v>0</v>
      </c>
      <c r="X1100" s="11">
        <v>0</v>
      </c>
      <c r="Y1100" s="11">
        <v>0</v>
      </c>
      <c r="Z1100" s="11">
        <v>0</v>
      </c>
      <c r="AA1100" s="12" t="s">
        <v>32952</v>
      </c>
      <c r="AB1100" s="17" t="str">
        <f t="shared" si="103"/>
        <v>Programme is not compatible with this tool</v>
      </c>
      <c r="AC1100" s="17" t="str">
        <f t="shared" si="104"/>
        <v/>
      </c>
      <c r="AD1100" s="17">
        <f t="shared" si="105"/>
        <v>6</v>
      </c>
      <c r="AE1100" s="17" t="str">
        <f t="shared" si="106"/>
        <v/>
      </c>
      <c r="AF1100" s="17" t="str">
        <f t="shared" si="107"/>
        <v/>
      </c>
      <c r="AG1100" s="17" t="str" cm="1">
        <f t="array" ref="AG1100">IFERROR(IF(J1100="Level",INDEX($M1100:$S1100,AC1100+1),INDEX($M1100:$S1100,AC1100)),"")</f>
        <v/>
      </c>
      <c r="AH1100" s="17" cm="1">
        <f t="array" ref="AH1100">IFERROR(IF(J1100="Level",INDEX($M1100:$S1100,AD1100+1),INDEX($M1100:$S1100,AD1100)),"")</f>
        <v>0</v>
      </c>
      <c r="AI1100" s="17" t="str" cm="1">
        <f t="array" ref="AI1100">IFERROR(INDEX($M1100:$S1100,AE1100),"")</f>
        <v/>
      </c>
      <c r="AJ1100" s="17" t="str" cm="1">
        <f t="array" ref="AJ1100">IFERROR(INDEX($M1100:$S1100,AF1100),"")</f>
        <v/>
      </c>
      <c r="AK1100" s="17" t="str" cm="1">
        <f t="array" ref="AK1100">IFERROR(IF(J1100="Level",INDEX($T1100:$Z1100,AC1100+1),INDEX($T1100:$Z1100,AC1100)),"")</f>
        <v/>
      </c>
      <c r="AL1100" s="17" cm="1">
        <f t="array" ref="AL1100">IFERROR(IF(J1100="Level",INDEX($T1100:$Z1100,AD1100+1),INDEX($T1100:$Z1100,AD1100)),"")</f>
        <v>0</v>
      </c>
      <c r="AM1100" s="17" t="str" cm="1">
        <f t="array" ref="AM1100">IFERROR(INDEX($T1100:$Z1100,AE1100),"")</f>
        <v/>
      </c>
      <c r="AN1100" s="17" t="str" cm="1">
        <f t="array" ref="AN1100">IFERROR(INDEX($T1100:$Z1100,AF1100),"")</f>
        <v/>
      </c>
    </row>
    <row r="1101" spans="1:40" hidden="1" x14ac:dyDescent="0.2">
      <c r="A1101" s="17" t="str">
        <f t="shared" si="102"/>
        <v>PhD Medical Studies (HCS) (QUEX) (Part-Time): PRP6EMSEMS16</v>
      </c>
      <c r="B1101" s="11" t="s">
        <v>32120</v>
      </c>
      <c r="C1101" s="11" t="s">
        <v>32964</v>
      </c>
      <c r="D1101" s="11" t="s">
        <v>32907</v>
      </c>
      <c r="E1101" s="11" t="s">
        <v>464</v>
      </c>
      <c r="F1101" s="11" t="s">
        <v>71</v>
      </c>
      <c r="G1101" s="11" t="s">
        <v>32188</v>
      </c>
      <c r="H1101" s="11" t="s">
        <v>72</v>
      </c>
      <c r="I1101" s="11">
        <v>0</v>
      </c>
      <c r="J1101" s="11" t="s">
        <v>32168</v>
      </c>
      <c r="K1101" s="11" t="s">
        <v>32168</v>
      </c>
      <c r="L1101" s="11">
        <v>0</v>
      </c>
      <c r="M1101" s="11">
        <v>0</v>
      </c>
      <c r="N1101" s="11">
        <v>0</v>
      </c>
      <c r="O1101" s="11">
        <v>0</v>
      </c>
      <c r="P1101" s="11">
        <v>0</v>
      </c>
      <c r="Q1101" s="11">
        <v>0</v>
      </c>
      <c r="R1101" s="11">
        <v>0</v>
      </c>
      <c r="S1101" s="11">
        <v>0</v>
      </c>
      <c r="T1101" s="11">
        <v>0</v>
      </c>
      <c r="U1101" s="11">
        <v>0</v>
      </c>
      <c r="V1101" s="11">
        <v>0</v>
      </c>
      <c r="W1101" s="11">
        <v>0</v>
      </c>
      <c r="X1101" s="11">
        <v>0</v>
      </c>
      <c r="Y1101" s="11">
        <v>0</v>
      </c>
      <c r="Z1101" s="11">
        <v>0</v>
      </c>
      <c r="AA1101" s="12" t="s">
        <v>32952</v>
      </c>
      <c r="AB1101" s="17" t="str">
        <f t="shared" si="103"/>
        <v>Programme is not compatible with this tool</v>
      </c>
      <c r="AC1101" s="17" t="str">
        <f t="shared" si="104"/>
        <v/>
      </c>
      <c r="AD1101" s="17">
        <f t="shared" si="105"/>
        <v>6</v>
      </c>
      <c r="AE1101" s="17" t="str">
        <f t="shared" si="106"/>
        <v/>
      </c>
      <c r="AF1101" s="17" t="str">
        <f t="shared" si="107"/>
        <v/>
      </c>
      <c r="AG1101" s="17" t="str" cm="1">
        <f t="array" ref="AG1101">IFERROR(IF(J1101="Level",INDEX($M1101:$S1101,AC1101+1),INDEX($M1101:$S1101,AC1101)),"")</f>
        <v/>
      </c>
      <c r="AH1101" s="17" cm="1">
        <f t="array" ref="AH1101">IFERROR(IF(J1101="Level",INDEX($M1101:$S1101,AD1101+1),INDEX($M1101:$S1101,AD1101)),"")</f>
        <v>0</v>
      </c>
      <c r="AI1101" s="17" t="str" cm="1">
        <f t="array" ref="AI1101">IFERROR(INDEX($M1101:$S1101,AE1101),"")</f>
        <v/>
      </c>
      <c r="AJ1101" s="17" t="str" cm="1">
        <f t="array" ref="AJ1101">IFERROR(INDEX($M1101:$S1101,AF1101),"")</f>
        <v/>
      </c>
      <c r="AK1101" s="17" t="str" cm="1">
        <f t="array" ref="AK1101">IFERROR(IF(J1101="Level",INDEX($T1101:$Z1101,AC1101+1),INDEX($T1101:$Z1101,AC1101)),"")</f>
        <v/>
      </c>
      <c r="AL1101" s="17" cm="1">
        <f t="array" ref="AL1101">IFERROR(IF(J1101="Level",INDEX($T1101:$Z1101,AD1101+1),INDEX($T1101:$Z1101,AD1101)),"")</f>
        <v>0</v>
      </c>
      <c r="AM1101" s="17" t="str" cm="1">
        <f t="array" ref="AM1101">IFERROR(INDEX($T1101:$Z1101,AE1101),"")</f>
        <v/>
      </c>
      <c r="AN1101" s="17" t="str" cm="1">
        <f t="array" ref="AN1101">IFERROR(INDEX($T1101:$Z1101,AF1101),"")</f>
        <v/>
      </c>
    </row>
    <row r="1102" spans="1:40" hidden="1" x14ac:dyDescent="0.2">
      <c r="A1102" s="17" t="str">
        <f t="shared" si="102"/>
        <v>Doctor of Medicine (HCS) (Part-Time): PRV5EMSEMS02</v>
      </c>
      <c r="B1102" s="11" t="s">
        <v>32143</v>
      </c>
      <c r="C1102" s="11" t="s">
        <v>32964</v>
      </c>
      <c r="D1102" s="11" t="s">
        <v>32931</v>
      </c>
      <c r="E1102" s="11" t="s">
        <v>464</v>
      </c>
      <c r="F1102" s="11" t="s">
        <v>71</v>
      </c>
      <c r="G1102" s="11" t="s">
        <v>32188</v>
      </c>
      <c r="H1102" s="11" t="s">
        <v>72</v>
      </c>
      <c r="I1102" s="11">
        <v>0</v>
      </c>
      <c r="J1102" s="11" t="s">
        <v>32168</v>
      </c>
      <c r="K1102" s="11" t="s">
        <v>32168</v>
      </c>
      <c r="L1102" s="11">
        <v>0</v>
      </c>
      <c r="M1102" s="11">
        <v>0</v>
      </c>
      <c r="N1102" s="11">
        <v>0</v>
      </c>
      <c r="O1102" s="11">
        <v>0</v>
      </c>
      <c r="P1102" s="11">
        <v>0</v>
      </c>
      <c r="Q1102" s="11">
        <v>0</v>
      </c>
      <c r="R1102" s="11">
        <v>0</v>
      </c>
      <c r="S1102" s="11">
        <v>0</v>
      </c>
      <c r="T1102" s="11">
        <v>0</v>
      </c>
      <c r="U1102" s="11">
        <v>0</v>
      </c>
      <c r="V1102" s="11">
        <v>0</v>
      </c>
      <c r="W1102" s="11">
        <v>0</v>
      </c>
      <c r="X1102" s="11">
        <v>0</v>
      </c>
      <c r="Y1102" s="11">
        <v>0</v>
      </c>
      <c r="Z1102" s="11">
        <v>0</v>
      </c>
      <c r="AA1102" s="12" t="s">
        <v>32952</v>
      </c>
      <c r="AB1102" s="17" t="str">
        <f t="shared" si="103"/>
        <v>Programme is not compatible with this tool</v>
      </c>
      <c r="AC1102" s="17" t="str">
        <f t="shared" si="104"/>
        <v/>
      </c>
      <c r="AD1102" s="17">
        <f t="shared" si="105"/>
        <v>6</v>
      </c>
      <c r="AE1102" s="17" t="str">
        <f t="shared" si="106"/>
        <v/>
      </c>
      <c r="AF1102" s="17" t="str">
        <f t="shared" si="107"/>
        <v/>
      </c>
      <c r="AG1102" s="17" t="str" cm="1">
        <f t="array" ref="AG1102">IFERROR(IF(J1102="Level",INDEX($M1102:$S1102,AC1102+1),INDEX($M1102:$S1102,AC1102)),"")</f>
        <v/>
      </c>
      <c r="AH1102" s="17" cm="1">
        <f t="array" ref="AH1102">IFERROR(IF(J1102="Level",INDEX($M1102:$S1102,AD1102+1),INDEX($M1102:$S1102,AD1102)),"")</f>
        <v>0</v>
      </c>
      <c r="AI1102" s="17" t="str" cm="1">
        <f t="array" ref="AI1102">IFERROR(INDEX($M1102:$S1102,AE1102),"")</f>
        <v/>
      </c>
      <c r="AJ1102" s="17" t="str" cm="1">
        <f t="array" ref="AJ1102">IFERROR(INDEX($M1102:$S1102,AF1102),"")</f>
        <v/>
      </c>
      <c r="AK1102" s="17" t="str" cm="1">
        <f t="array" ref="AK1102">IFERROR(IF(J1102="Level",INDEX($T1102:$Z1102,AC1102+1),INDEX($T1102:$Z1102,AC1102)),"")</f>
        <v/>
      </c>
      <c r="AL1102" s="17" cm="1">
        <f t="array" ref="AL1102">IFERROR(IF(J1102="Level",INDEX($T1102:$Z1102,AD1102+1),INDEX($T1102:$Z1102,AD1102)),"")</f>
        <v>0</v>
      </c>
      <c r="AM1102" s="17" t="str" cm="1">
        <f t="array" ref="AM1102">IFERROR(INDEX($T1102:$Z1102,AE1102),"")</f>
        <v/>
      </c>
      <c r="AN1102" s="17" t="str" cm="1">
        <f t="array" ref="AN1102">IFERROR(INDEX($T1102:$Z1102,AF1102),"")</f>
        <v/>
      </c>
    </row>
    <row r="1103" spans="1:40" hidden="1" x14ac:dyDescent="0.2">
      <c r="A1103" s="17" t="str">
        <f t="shared" si="102"/>
        <v>Master of Surgery (Part-Time): PRS5EMSEMS01</v>
      </c>
      <c r="B1103" s="11" t="s">
        <v>2967</v>
      </c>
      <c r="C1103" s="11" t="s">
        <v>32964</v>
      </c>
      <c r="D1103" s="11" t="s">
        <v>2968</v>
      </c>
      <c r="E1103" s="11" t="s">
        <v>70</v>
      </c>
      <c r="F1103" s="11" t="s">
        <v>71</v>
      </c>
      <c r="G1103" s="11" t="s">
        <v>32188</v>
      </c>
      <c r="H1103" s="11" t="s">
        <v>72</v>
      </c>
      <c r="I1103" s="11">
        <v>0</v>
      </c>
      <c r="J1103" s="11" t="s">
        <v>32168</v>
      </c>
      <c r="K1103" s="11" t="s">
        <v>32168</v>
      </c>
      <c r="L1103" s="11">
        <v>0</v>
      </c>
      <c r="M1103" s="11">
        <v>0</v>
      </c>
      <c r="N1103" s="11">
        <v>0</v>
      </c>
      <c r="O1103" s="11">
        <v>0</v>
      </c>
      <c r="P1103" s="11">
        <v>0</v>
      </c>
      <c r="Q1103" s="11">
        <v>0</v>
      </c>
      <c r="R1103" s="11">
        <v>0</v>
      </c>
      <c r="S1103" s="11">
        <v>0</v>
      </c>
      <c r="T1103" s="11">
        <v>0</v>
      </c>
      <c r="U1103" s="11">
        <v>0</v>
      </c>
      <c r="V1103" s="11">
        <v>0</v>
      </c>
      <c r="W1103" s="11">
        <v>0</v>
      </c>
      <c r="X1103" s="11">
        <v>0</v>
      </c>
      <c r="Y1103" s="11">
        <v>0</v>
      </c>
      <c r="Z1103" s="11">
        <v>0</v>
      </c>
      <c r="AA1103" s="12" t="s">
        <v>32952</v>
      </c>
      <c r="AB1103" s="17" t="str">
        <f t="shared" si="103"/>
        <v>Programme is not compatible with this tool</v>
      </c>
      <c r="AC1103" s="17" t="str">
        <f t="shared" si="104"/>
        <v/>
      </c>
      <c r="AD1103" s="17">
        <f t="shared" si="105"/>
        <v>6</v>
      </c>
      <c r="AE1103" s="17" t="str">
        <f t="shared" si="106"/>
        <v/>
      </c>
      <c r="AF1103" s="17" t="str">
        <f t="shared" si="107"/>
        <v/>
      </c>
      <c r="AG1103" s="17" t="str" cm="1">
        <f t="array" ref="AG1103">IFERROR(IF(J1103="Level",INDEX($M1103:$S1103,AC1103+1),INDEX($M1103:$S1103,AC1103)),"")</f>
        <v/>
      </c>
      <c r="AH1103" s="17" cm="1">
        <f t="array" ref="AH1103">IFERROR(IF(J1103="Level",INDEX($M1103:$S1103,AD1103+1),INDEX($M1103:$S1103,AD1103)),"")</f>
        <v>0</v>
      </c>
      <c r="AI1103" s="17" t="str" cm="1">
        <f t="array" ref="AI1103">IFERROR(INDEX($M1103:$S1103,AE1103),"")</f>
        <v/>
      </c>
      <c r="AJ1103" s="17" t="str" cm="1">
        <f t="array" ref="AJ1103">IFERROR(INDEX($M1103:$S1103,AF1103),"")</f>
        <v/>
      </c>
      <c r="AK1103" s="17" t="str" cm="1">
        <f t="array" ref="AK1103">IFERROR(IF(J1103="Level",INDEX($T1103:$Z1103,AC1103+1),INDEX($T1103:$Z1103,AC1103)),"")</f>
        <v/>
      </c>
      <c r="AL1103" s="17" cm="1">
        <f t="array" ref="AL1103">IFERROR(IF(J1103="Level",INDEX($T1103:$Z1103,AD1103+1),INDEX($T1103:$Z1103,AD1103)),"")</f>
        <v>0</v>
      </c>
      <c r="AM1103" s="17" t="str" cm="1">
        <f t="array" ref="AM1103">IFERROR(INDEX($T1103:$Z1103,AE1103),"")</f>
        <v/>
      </c>
      <c r="AN1103" s="17" t="str" cm="1">
        <f t="array" ref="AN1103">IFERROR(INDEX($T1103:$Z1103,AF1103),"")</f>
        <v/>
      </c>
    </row>
    <row r="1104" spans="1:40" hidden="1" x14ac:dyDescent="0.2">
      <c r="A1104" s="17" t="str">
        <f t="shared" si="102"/>
        <v>Master of Surgery (Part-Time) - Cornwall: PRS5EMSEMSCA</v>
      </c>
      <c r="B1104" s="11" t="s">
        <v>2969</v>
      </c>
      <c r="C1104" s="11" t="s">
        <v>32964</v>
      </c>
      <c r="D1104" s="11" t="s">
        <v>2970</v>
      </c>
      <c r="E1104" s="11" t="s">
        <v>70</v>
      </c>
      <c r="F1104" s="11" t="s">
        <v>71</v>
      </c>
      <c r="G1104" s="11" t="s">
        <v>32188</v>
      </c>
      <c r="H1104" s="11" t="s">
        <v>72</v>
      </c>
      <c r="I1104" s="11">
        <v>0</v>
      </c>
      <c r="J1104" s="11" t="s">
        <v>32168</v>
      </c>
      <c r="K1104" s="11" t="s">
        <v>32168</v>
      </c>
      <c r="L1104" s="11">
        <v>0</v>
      </c>
      <c r="M1104" s="11">
        <v>0</v>
      </c>
      <c r="N1104" s="11">
        <v>0</v>
      </c>
      <c r="O1104" s="11">
        <v>0</v>
      </c>
      <c r="P1104" s="11">
        <v>0</v>
      </c>
      <c r="Q1104" s="11">
        <v>0</v>
      </c>
      <c r="R1104" s="11">
        <v>0</v>
      </c>
      <c r="S1104" s="11">
        <v>0</v>
      </c>
      <c r="T1104" s="11">
        <v>0</v>
      </c>
      <c r="U1104" s="11">
        <v>0</v>
      </c>
      <c r="V1104" s="11">
        <v>0</v>
      </c>
      <c r="W1104" s="11">
        <v>0</v>
      </c>
      <c r="X1104" s="11">
        <v>0</v>
      </c>
      <c r="Y1104" s="11">
        <v>0</v>
      </c>
      <c r="Z1104" s="11">
        <v>0</v>
      </c>
      <c r="AA1104" s="12" t="s">
        <v>32952</v>
      </c>
      <c r="AB1104" s="17" t="str">
        <f t="shared" si="103"/>
        <v>Programme is not compatible with this tool</v>
      </c>
      <c r="AC1104" s="17" t="str">
        <f t="shared" si="104"/>
        <v/>
      </c>
      <c r="AD1104" s="17">
        <f t="shared" si="105"/>
        <v>6</v>
      </c>
      <c r="AE1104" s="17" t="str">
        <f t="shared" si="106"/>
        <v/>
      </c>
      <c r="AF1104" s="17" t="str">
        <f t="shared" si="107"/>
        <v/>
      </c>
      <c r="AG1104" s="17" t="str" cm="1">
        <f t="array" ref="AG1104">IFERROR(IF(J1104="Level",INDEX($M1104:$S1104,AC1104+1),INDEX($M1104:$S1104,AC1104)),"")</f>
        <v/>
      </c>
      <c r="AH1104" s="17" cm="1">
        <f t="array" ref="AH1104">IFERROR(IF(J1104="Level",INDEX($M1104:$S1104,AD1104+1),INDEX($M1104:$S1104,AD1104)),"")</f>
        <v>0</v>
      </c>
      <c r="AI1104" s="17" t="str" cm="1">
        <f t="array" ref="AI1104">IFERROR(INDEX($M1104:$S1104,AE1104),"")</f>
        <v/>
      </c>
      <c r="AJ1104" s="17" t="str" cm="1">
        <f t="array" ref="AJ1104">IFERROR(INDEX($M1104:$S1104,AF1104),"")</f>
        <v/>
      </c>
      <c r="AK1104" s="17" t="str" cm="1">
        <f t="array" ref="AK1104">IFERROR(IF(J1104="Level",INDEX($T1104:$Z1104,AC1104+1),INDEX($T1104:$Z1104,AC1104)),"")</f>
        <v/>
      </c>
      <c r="AL1104" s="17" cm="1">
        <f t="array" ref="AL1104">IFERROR(IF(J1104="Level",INDEX($T1104:$Z1104,AD1104+1),INDEX($T1104:$Z1104,AD1104)),"")</f>
        <v>0</v>
      </c>
      <c r="AM1104" s="17" t="str" cm="1">
        <f t="array" ref="AM1104">IFERROR(INDEX($T1104:$Z1104,AE1104),"")</f>
        <v/>
      </c>
      <c r="AN1104" s="17" t="str" cm="1">
        <f t="array" ref="AN1104">IFERROR(INDEX($T1104:$Z1104,AF1104),"")</f>
        <v/>
      </c>
    </row>
    <row r="1105" spans="1:40" hidden="1" x14ac:dyDescent="0.2">
      <c r="A1105" s="17" t="str">
        <f t="shared" si="102"/>
        <v>Doctor of Medicine (Part-Time): PRV5EMSEMS01</v>
      </c>
      <c r="B1105" s="11" t="s">
        <v>2451</v>
      </c>
      <c r="C1105" s="11" t="s">
        <v>32964</v>
      </c>
      <c r="D1105" s="11" t="s">
        <v>2452</v>
      </c>
      <c r="E1105" s="11" t="s">
        <v>70</v>
      </c>
      <c r="F1105" s="11" t="s">
        <v>71</v>
      </c>
      <c r="G1105" s="11" t="s">
        <v>32188</v>
      </c>
      <c r="H1105" s="11" t="s">
        <v>72</v>
      </c>
      <c r="I1105" s="11">
        <v>0</v>
      </c>
      <c r="J1105" s="11" t="s">
        <v>32168</v>
      </c>
      <c r="K1105" s="11" t="s">
        <v>32168</v>
      </c>
      <c r="L1105" s="11">
        <v>0</v>
      </c>
      <c r="M1105" s="11">
        <v>0</v>
      </c>
      <c r="N1105" s="11">
        <v>0</v>
      </c>
      <c r="O1105" s="11">
        <v>0</v>
      </c>
      <c r="P1105" s="11">
        <v>0</v>
      </c>
      <c r="Q1105" s="11">
        <v>0</v>
      </c>
      <c r="R1105" s="11">
        <v>0</v>
      </c>
      <c r="S1105" s="11">
        <v>0</v>
      </c>
      <c r="T1105" s="11">
        <v>0</v>
      </c>
      <c r="U1105" s="11">
        <v>0</v>
      </c>
      <c r="V1105" s="11">
        <v>0</v>
      </c>
      <c r="W1105" s="11">
        <v>0</v>
      </c>
      <c r="X1105" s="11">
        <v>0</v>
      </c>
      <c r="Y1105" s="11">
        <v>0</v>
      </c>
      <c r="Z1105" s="11">
        <v>0</v>
      </c>
      <c r="AA1105" s="12" t="s">
        <v>32952</v>
      </c>
      <c r="AB1105" s="17" t="str">
        <f t="shared" si="103"/>
        <v>Programme is not compatible with this tool</v>
      </c>
      <c r="AC1105" s="17" t="str">
        <f t="shared" si="104"/>
        <v/>
      </c>
      <c r="AD1105" s="17">
        <f t="shared" si="105"/>
        <v>6</v>
      </c>
      <c r="AE1105" s="17" t="str">
        <f t="shared" si="106"/>
        <v/>
      </c>
      <c r="AF1105" s="17" t="str">
        <f t="shared" si="107"/>
        <v/>
      </c>
      <c r="AG1105" s="17" t="str" cm="1">
        <f t="array" ref="AG1105">IFERROR(IF(J1105="Level",INDEX($M1105:$S1105,AC1105+1),INDEX($M1105:$S1105,AC1105)),"")</f>
        <v/>
      </c>
      <c r="AH1105" s="17" cm="1">
        <f t="array" ref="AH1105">IFERROR(IF(J1105="Level",INDEX($M1105:$S1105,AD1105+1),INDEX($M1105:$S1105,AD1105)),"")</f>
        <v>0</v>
      </c>
      <c r="AI1105" s="17" t="str" cm="1">
        <f t="array" ref="AI1105">IFERROR(INDEX($M1105:$S1105,AE1105),"")</f>
        <v/>
      </c>
      <c r="AJ1105" s="17" t="str" cm="1">
        <f t="array" ref="AJ1105">IFERROR(INDEX($M1105:$S1105,AF1105),"")</f>
        <v/>
      </c>
      <c r="AK1105" s="17" t="str" cm="1">
        <f t="array" ref="AK1105">IFERROR(IF(J1105="Level",INDEX($T1105:$Z1105,AC1105+1),INDEX($T1105:$Z1105,AC1105)),"")</f>
        <v/>
      </c>
      <c r="AL1105" s="17" cm="1">
        <f t="array" ref="AL1105">IFERROR(IF(J1105="Level",INDEX($T1105:$Z1105,AD1105+1),INDEX($T1105:$Z1105,AD1105)),"")</f>
        <v>0</v>
      </c>
      <c r="AM1105" s="17" t="str" cm="1">
        <f t="array" ref="AM1105">IFERROR(INDEX($T1105:$Z1105,AE1105),"")</f>
        <v/>
      </c>
      <c r="AN1105" s="17" t="str" cm="1">
        <f t="array" ref="AN1105">IFERROR(INDEX($T1105:$Z1105,AF1105),"")</f>
        <v/>
      </c>
    </row>
    <row r="1106" spans="1:40" hidden="1" x14ac:dyDescent="0.2">
      <c r="A1106" s="17" t="str">
        <f t="shared" si="102"/>
        <v>Doctor of Medicine (Part-Time) - Cornwall: PRV5EMSEMSCA</v>
      </c>
      <c r="B1106" s="11" t="s">
        <v>2453</v>
      </c>
      <c r="C1106" s="11" t="s">
        <v>32964</v>
      </c>
      <c r="D1106" s="11" t="s">
        <v>2454</v>
      </c>
      <c r="E1106" s="11" t="s">
        <v>70</v>
      </c>
      <c r="F1106" s="11" t="s">
        <v>71</v>
      </c>
      <c r="G1106" s="11" t="s">
        <v>32188</v>
      </c>
      <c r="H1106" s="11" t="s">
        <v>72</v>
      </c>
      <c r="I1106" s="11">
        <v>0</v>
      </c>
      <c r="J1106" s="11" t="s">
        <v>32168</v>
      </c>
      <c r="K1106" s="11" t="s">
        <v>32168</v>
      </c>
      <c r="L1106" s="11">
        <v>0</v>
      </c>
      <c r="M1106" s="11">
        <v>0</v>
      </c>
      <c r="N1106" s="11">
        <v>0</v>
      </c>
      <c r="O1106" s="11">
        <v>0</v>
      </c>
      <c r="P1106" s="11">
        <v>0</v>
      </c>
      <c r="Q1106" s="11">
        <v>0</v>
      </c>
      <c r="R1106" s="11">
        <v>0</v>
      </c>
      <c r="S1106" s="11">
        <v>0</v>
      </c>
      <c r="T1106" s="11">
        <v>0</v>
      </c>
      <c r="U1106" s="11">
        <v>0</v>
      </c>
      <c r="V1106" s="11">
        <v>0</v>
      </c>
      <c r="W1106" s="11">
        <v>0</v>
      </c>
      <c r="X1106" s="11">
        <v>0</v>
      </c>
      <c r="Y1106" s="11">
        <v>0</v>
      </c>
      <c r="Z1106" s="11">
        <v>0</v>
      </c>
      <c r="AA1106" s="12" t="s">
        <v>32952</v>
      </c>
      <c r="AB1106" s="17" t="str">
        <f t="shared" si="103"/>
        <v>Programme is not compatible with this tool</v>
      </c>
      <c r="AC1106" s="17" t="str">
        <f t="shared" si="104"/>
        <v/>
      </c>
      <c r="AD1106" s="17">
        <f t="shared" si="105"/>
        <v>6</v>
      </c>
      <c r="AE1106" s="17" t="str">
        <f t="shared" si="106"/>
        <v/>
      </c>
      <c r="AF1106" s="17" t="str">
        <f t="shared" si="107"/>
        <v/>
      </c>
      <c r="AG1106" s="17" t="str" cm="1">
        <f t="array" ref="AG1106">IFERROR(IF(J1106="Level",INDEX($M1106:$S1106,AC1106+1),INDEX($M1106:$S1106,AC1106)),"")</f>
        <v/>
      </c>
      <c r="AH1106" s="17" cm="1">
        <f t="array" ref="AH1106">IFERROR(IF(J1106="Level",INDEX($M1106:$S1106,AD1106+1),INDEX($M1106:$S1106,AD1106)),"")</f>
        <v>0</v>
      </c>
      <c r="AI1106" s="17" t="str" cm="1">
        <f t="array" ref="AI1106">IFERROR(INDEX($M1106:$S1106,AE1106),"")</f>
        <v/>
      </c>
      <c r="AJ1106" s="17" t="str" cm="1">
        <f t="array" ref="AJ1106">IFERROR(INDEX($M1106:$S1106,AF1106),"")</f>
        <v/>
      </c>
      <c r="AK1106" s="17" t="str" cm="1">
        <f t="array" ref="AK1106">IFERROR(IF(J1106="Level",INDEX($T1106:$Z1106,AC1106+1),INDEX($T1106:$Z1106,AC1106)),"")</f>
        <v/>
      </c>
      <c r="AL1106" s="17" cm="1">
        <f t="array" ref="AL1106">IFERROR(IF(J1106="Level",INDEX($T1106:$Z1106,AD1106+1),INDEX($T1106:$Z1106,AD1106)),"")</f>
        <v>0</v>
      </c>
      <c r="AM1106" s="17" t="str" cm="1">
        <f t="array" ref="AM1106">IFERROR(INDEX($T1106:$Z1106,AE1106),"")</f>
        <v/>
      </c>
      <c r="AN1106" s="17" t="str" cm="1">
        <f t="array" ref="AN1106">IFERROR(INDEX($T1106:$Z1106,AF1106),"")</f>
        <v/>
      </c>
    </row>
    <row r="1107" spans="1:40" hidden="1" x14ac:dyDescent="0.2">
      <c r="A1107" s="17" t="str">
        <f t="shared" si="102"/>
        <v>MPhil Neuroscience (QUEX) (Part-Time) - Cornwall: PRH4EMSCMHCA</v>
      </c>
      <c r="B1107" s="11" t="s">
        <v>32028</v>
      </c>
      <c r="C1107" s="11" t="s">
        <v>32964</v>
      </c>
      <c r="D1107" s="11" t="s">
        <v>32519</v>
      </c>
      <c r="E1107" s="11" t="s">
        <v>145</v>
      </c>
      <c r="F1107" s="11" t="s">
        <v>71</v>
      </c>
      <c r="G1107" s="11" t="s">
        <v>32188</v>
      </c>
      <c r="H1107" s="11" t="s">
        <v>72</v>
      </c>
      <c r="I1107" s="11">
        <v>0</v>
      </c>
      <c r="J1107" s="11" t="s">
        <v>32168</v>
      </c>
      <c r="K1107" s="11" t="s">
        <v>32168</v>
      </c>
      <c r="L1107" s="11">
        <v>0</v>
      </c>
      <c r="M1107" s="11">
        <v>0</v>
      </c>
      <c r="N1107" s="11">
        <v>0</v>
      </c>
      <c r="O1107" s="11">
        <v>0</v>
      </c>
      <c r="P1107" s="11">
        <v>0</v>
      </c>
      <c r="Q1107" s="11">
        <v>0</v>
      </c>
      <c r="R1107" s="11">
        <v>0</v>
      </c>
      <c r="S1107" s="11">
        <v>0</v>
      </c>
      <c r="T1107" s="11">
        <v>0</v>
      </c>
      <c r="U1107" s="11">
        <v>0</v>
      </c>
      <c r="V1107" s="11">
        <v>0</v>
      </c>
      <c r="W1107" s="11">
        <v>0</v>
      </c>
      <c r="X1107" s="11">
        <v>0</v>
      </c>
      <c r="Y1107" s="11">
        <v>0</v>
      </c>
      <c r="Z1107" s="11">
        <v>0</v>
      </c>
      <c r="AA1107" s="12" t="s">
        <v>32952</v>
      </c>
      <c r="AB1107" s="17" t="str">
        <f t="shared" si="103"/>
        <v>Programme is not compatible with this tool</v>
      </c>
      <c r="AC1107" s="17" t="str">
        <f t="shared" si="104"/>
        <v/>
      </c>
      <c r="AD1107" s="17">
        <f t="shared" si="105"/>
        <v>6</v>
      </c>
      <c r="AE1107" s="17" t="str">
        <f t="shared" si="106"/>
        <v/>
      </c>
      <c r="AF1107" s="17" t="str">
        <f t="shared" si="107"/>
        <v/>
      </c>
      <c r="AG1107" s="17" t="str" cm="1">
        <f t="array" ref="AG1107">IFERROR(IF(J1107="Level",INDEX($M1107:$S1107,AC1107+1),INDEX($M1107:$S1107,AC1107)),"")</f>
        <v/>
      </c>
      <c r="AH1107" s="17" cm="1">
        <f t="array" ref="AH1107">IFERROR(IF(J1107="Level",INDEX($M1107:$S1107,AD1107+1),INDEX($M1107:$S1107,AD1107)),"")</f>
        <v>0</v>
      </c>
      <c r="AI1107" s="17" t="str" cm="1">
        <f t="array" ref="AI1107">IFERROR(INDEX($M1107:$S1107,AE1107),"")</f>
        <v/>
      </c>
      <c r="AJ1107" s="17" t="str" cm="1">
        <f t="array" ref="AJ1107">IFERROR(INDEX($M1107:$S1107,AF1107),"")</f>
        <v/>
      </c>
      <c r="AK1107" s="17" t="str" cm="1">
        <f t="array" ref="AK1107">IFERROR(IF(J1107="Level",INDEX($T1107:$Z1107,AC1107+1),INDEX($T1107:$Z1107,AC1107)),"")</f>
        <v/>
      </c>
      <c r="AL1107" s="17" cm="1">
        <f t="array" ref="AL1107">IFERROR(IF(J1107="Level",INDEX($T1107:$Z1107,AD1107+1),INDEX($T1107:$Z1107,AD1107)),"")</f>
        <v>0</v>
      </c>
      <c r="AM1107" s="17" t="str" cm="1">
        <f t="array" ref="AM1107">IFERROR(INDEX($T1107:$Z1107,AE1107),"")</f>
        <v/>
      </c>
      <c r="AN1107" s="17" t="str" cm="1">
        <f t="array" ref="AN1107">IFERROR(INDEX($T1107:$Z1107,AF1107),"")</f>
        <v/>
      </c>
    </row>
    <row r="1108" spans="1:40" hidden="1" x14ac:dyDescent="0.2">
      <c r="A1108" s="17" t="str">
        <f t="shared" si="102"/>
        <v>MPhil Neuroscience (Part-Time): PRH4EMSEMS06</v>
      </c>
      <c r="B1108" s="11" t="s">
        <v>2838</v>
      </c>
      <c r="C1108" s="11" t="s">
        <v>32964</v>
      </c>
      <c r="D1108" s="11" t="s">
        <v>2839</v>
      </c>
      <c r="E1108" s="11" t="s">
        <v>145</v>
      </c>
      <c r="F1108" s="11" t="s">
        <v>71</v>
      </c>
      <c r="G1108" s="11" t="s">
        <v>32188</v>
      </c>
      <c r="H1108" s="11" t="s">
        <v>72</v>
      </c>
      <c r="I1108" s="11">
        <v>0</v>
      </c>
      <c r="J1108" s="11" t="s">
        <v>32168</v>
      </c>
      <c r="K1108" s="11" t="s">
        <v>32168</v>
      </c>
      <c r="L1108" s="11">
        <v>0</v>
      </c>
      <c r="M1108" s="11">
        <v>0</v>
      </c>
      <c r="N1108" s="11">
        <v>0</v>
      </c>
      <c r="O1108" s="11">
        <v>0</v>
      </c>
      <c r="P1108" s="11">
        <v>0</v>
      </c>
      <c r="Q1108" s="11">
        <v>0</v>
      </c>
      <c r="R1108" s="11">
        <v>0</v>
      </c>
      <c r="S1108" s="11">
        <v>0</v>
      </c>
      <c r="T1108" s="11">
        <v>0</v>
      </c>
      <c r="U1108" s="11">
        <v>0</v>
      </c>
      <c r="V1108" s="11">
        <v>0</v>
      </c>
      <c r="W1108" s="11">
        <v>0</v>
      </c>
      <c r="X1108" s="11">
        <v>0</v>
      </c>
      <c r="Y1108" s="11">
        <v>0</v>
      </c>
      <c r="Z1108" s="11">
        <v>0</v>
      </c>
      <c r="AA1108" s="12" t="s">
        <v>32952</v>
      </c>
      <c r="AB1108" s="17" t="str">
        <f t="shared" si="103"/>
        <v>Programme is not compatible with this tool</v>
      </c>
      <c r="AC1108" s="17" t="str">
        <f t="shared" si="104"/>
        <v/>
      </c>
      <c r="AD1108" s="17">
        <f t="shared" si="105"/>
        <v>6</v>
      </c>
      <c r="AE1108" s="17" t="str">
        <f t="shared" si="106"/>
        <v/>
      </c>
      <c r="AF1108" s="17" t="str">
        <f t="shared" si="107"/>
        <v/>
      </c>
      <c r="AG1108" s="17" t="str" cm="1">
        <f t="array" ref="AG1108">IFERROR(IF(J1108="Level",INDEX($M1108:$S1108,AC1108+1),INDEX($M1108:$S1108,AC1108)),"")</f>
        <v/>
      </c>
      <c r="AH1108" s="17" cm="1">
        <f t="array" ref="AH1108">IFERROR(IF(J1108="Level",INDEX($M1108:$S1108,AD1108+1),INDEX($M1108:$S1108,AD1108)),"")</f>
        <v>0</v>
      </c>
      <c r="AI1108" s="17" t="str" cm="1">
        <f t="array" ref="AI1108">IFERROR(INDEX($M1108:$S1108,AE1108),"")</f>
        <v/>
      </c>
      <c r="AJ1108" s="17" t="str" cm="1">
        <f t="array" ref="AJ1108">IFERROR(INDEX($M1108:$S1108,AF1108),"")</f>
        <v/>
      </c>
      <c r="AK1108" s="17" t="str" cm="1">
        <f t="array" ref="AK1108">IFERROR(IF(J1108="Level",INDEX($T1108:$Z1108,AC1108+1),INDEX($T1108:$Z1108,AC1108)),"")</f>
        <v/>
      </c>
      <c r="AL1108" s="17" cm="1">
        <f t="array" ref="AL1108">IFERROR(IF(J1108="Level",INDEX($T1108:$Z1108,AD1108+1),INDEX($T1108:$Z1108,AD1108)),"")</f>
        <v>0</v>
      </c>
      <c r="AM1108" s="17" t="str" cm="1">
        <f t="array" ref="AM1108">IFERROR(INDEX($T1108:$Z1108,AE1108),"")</f>
        <v/>
      </c>
      <c r="AN1108" s="17" t="str" cm="1">
        <f t="array" ref="AN1108">IFERROR(INDEX($T1108:$Z1108,AF1108),"")</f>
        <v/>
      </c>
    </row>
    <row r="1109" spans="1:40" hidden="1" x14ac:dyDescent="0.2">
      <c r="A1109" s="17" t="str">
        <f t="shared" si="102"/>
        <v>MPhil Neuroscience (QUEX) (Part-Time): PRH4EMSEMS11</v>
      </c>
      <c r="B1109" s="11" t="s">
        <v>32029</v>
      </c>
      <c r="C1109" s="11" t="s">
        <v>32964</v>
      </c>
      <c r="D1109" s="11" t="s">
        <v>32520</v>
      </c>
      <c r="E1109" s="11" t="s">
        <v>145</v>
      </c>
      <c r="F1109" s="11" t="s">
        <v>71</v>
      </c>
      <c r="G1109" s="11" t="s">
        <v>32188</v>
      </c>
      <c r="H1109" s="11" t="s">
        <v>72</v>
      </c>
      <c r="I1109" s="11">
        <v>0</v>
      </c>
      <c r="J1109" s="11" t="s">
        <v>32168</v>
      </c>
      <c r="K1109" s="11" t="s">
        <v>32168</v>
      </c>
      <c r="L1109" s="11">
        <v>0</v>
      </c>
      <c r="M1109" s="11">
        <v>0</v>
      </c>
      <c r="N1109" s="11">
        <v>0</v>
      </c>
      <c r="O1109" s="11">
        <v>0</v>
      </c>
      <c r="P1109" s="11">
        <v>0</v>
      </c>
      <c r="Q1109" s="11">
        <v>0</v>
      </c>
      <c r="R1109" s="11">
        <v>0</v>
      </c>
      <c r="S1109" s="11">
        <v>0</v>
      </c>
      <c r="T1109" s="11">
        <v>0</v>
      </c>
      <c r="U1109" s="11">
        <v>0</v>
      </c>
      <c r="V1109" s="11">
        <v>0</v>
      </c>
      <c r="W1109" s="11">
        <v>0</v>
      </c>
      <c r="X1109" s="11">
        <v>0</v>
      </c>
      <c r="Y1109" s="11">
        <v>0</v>
      </c>
      <c r="Z1109" s="11">
        <v>0</v>
      </c>
      <c r="AA1109" s="12" t="s">
        <v>32952</v>
      </c>
      <c r="AB1109" s="17" t="str">
        <f t="shared" si="103"/>
        <v>Programme is not compatible with this tool</v>
      </c>
      <c r="AC1109" s="17" t="str">
        <f t="shared" si="104"/>
        <v/>
      </c>
      <c r="AD1109" s="17">
        <f t="shared" si="105"/>
        <v>6</v>
      </c>
      <c r="AE1109" s="17" t="str">
        <f t="shared" si="106"/>
        <v/>
      </c>
      <c r="AF1109" s="17" t="str">
        <f t="shared" si="107"/>
        <v/>
      </c>
      <c r="AG1109" s="17" t="str" cm="1">
        <f t="array" ref="AG1109">IFERROR(IF(J1109="Level",INDEX($M1109:$S1109,AC1109+1),INDEX($M1109:$S1109,AC1109)),"")</f>
        <v/>
      </c>
      <c r="AH1109" s="17" cm="1">
        <f t="array" ref="AH1109">IFERROR(IF(J1109="Level",INDEX($M1109:$S1109,AD1109+1),INDEX($M1109:$S1109,AD1109)),"")</f>
        <v>0</v>
      </c>
      <c r="AI1109" s="17" t="str" cm="1">
        <f t="array" ref="AI1109">IFERROR(INDEX($M1109:$S1109,AE1109),"")</f>
        <v/>
      </c>
      <c r="AJ1109" s="17" t="str" cm="1">
        <f t="array" ref="AJ1109">IFERROR(INDEX($M1109:$S1109,AF1109),"")</f>
        <v/>
      </c>
      <c r="AK1109" s="17" t="str" cm="1">
        <f t="array" ref="AK1109">IFERROR(IF(J1109="Level",INDEX($T1109:$Z1109,AC1109+1),INDEX($T1109:$Z1109,AC1109)),"")</f>
        <v/>
      </c>
      <c r="AL1109" s="17" cm="1">
        <f t="array" ref="AL1109">IFERROR(IF(J1109="Level",INDEX($T1109:$Z1109,AD1109+1),INDEX($T1109:$Z1109,AD1109)),"")</f>
        <v>0</v>
      </c>
      <c r="AM1109" s="17" t="str" cm="1">
        <f t="array" ref="AM1109">IFERROR(INDEX($T1109:$Z1109,AE1109),"")</f>
        <v/>
      </c>
      <c r="AN1109" s="17" t="str" cm="1">
        <f t="array" ref="AN1109">IFERROR(INDEX($T1109:$Z1109,AF1109),"")</f>
        <v/>
      </c>
    </row>
    <row r="1110" spans="1:40" hidden="1" x14ac:dyDescent="0.2">
      <c r="A1110" s="17" t="str">
        <f t="shared" si="102"/>
        <v>MPhil Neuroscience (Part-Time) - Cornwall: PRH4EMSEMSCD</v>
      </c>
      <c r="B1110" s="11" t="s">
        <v>2847</v>
      </c>
      <c r="C1110" s="11" t="s">
        <v>32964</v>
      </c>
      <c r="D1110" s="11" t="s">
        <v>2848</v>
      </c>
      <c r="E1110" s="11" t="s">
        <v>145</v>
      </c>
      <c r="F1110" s="11" t="s">
        <v>71</v>
      </c>
      <c r="G1110" s="11" t="s">
        <v>32188</v>
      </c>
      <c r="H1110" s="11" t="s">
        <v>72</v>
      </c>
      <c r="I1110" s="11">
        <v>0</v>
      </c>
      <c r="J1110" s="11" t="s">
        <v>32168</v>
      </c>
      <c r="K1110" s="11" t="s">
        <v>32168</v>
      </c>
      <c r="L1110" s="11">
        <v>0</v>
      </c>
      <c r="M1110" s="11">
        <v>0</v>
      </c>
      <c r="N1110" s="11">
        <v>0</v>
      </c>
      <c r="O1110" s="11">
        <v>0</v>
      </c>
      <c r="P1110" s="11">
        <v>0</v>
      </c>
      <c r="Q1110" s="11">
        <v>0</v>
      </c>
      <c r="R1110" s="11">
        <v>0</v>
      </c>
      <c r="S1110" s="11">
        <v>0</v>
      </c>
      <c r="T1110" s="11">
        <v>0</v>
      </c>
      <c r="U1110" s="11">
        <v>0</v>
      </c>
      <c r="V1110" s="11">
        <v>0</v>
      </c>
      <c r="W1110" s="11">
        <v>0</v>
      </c>
      <c r="X1110" s="11">
        <v>0</v>
      </c>
      <c r="Y1110" s="11">
        <v>0</v>
      </c>
      <c r="Z1110" s="11">
        <v>0</v>
      </c>
      <c r="AA1110" s="12" t="s">
        <v>32952</v>
      </c>
      <c r="AB1110" s="17" t="str">
        <f t="shared" si="103"/>
        <v>Programme is not compatible with this tool</v>
      </c>
      <c r="AC1110" s="17" t="str">
        <f t="shared" si="104"/>
        <v/>
      </c>
      <c r="AD1110" s="17">
        <f t="shared" si="105"/>
        <v>6</v>
      </c>
      <c r="AE1110" s="17" t="str">
        <f t="shared" si="106"/>
        <v/>
      </c>
      <c r="AF1110" s="17" t="str">
        <f t="shared" si="107"/>
        <v/>
      </c>
      <c r="AG1110" s="17" t="str" cm="1">
        <f t="array" ref="AG1110">IFERROR(IF(J1110="Level",INDEX($M1110:$S1110,AC1110+1),INDEX($M1110:$S1110,AC1110)),"")</f>
        <v/>
      </c>
      <c r="AH1110" s="17" cm="1">
        <f t="array" ref="AH1110">IFERROR(IF(J1110="Level",INDEX($M1110:$S1110,AD1110+1),INDEX($M1110:$S1110,AD1110)),"")</f>
        <v>0</v>
      </c>
      <c r="AI1110" s="17" t="str" cm="1">
        <f t="array" ref="AI1110">IFERROR(INDEX($M1110:$S1110,AE1110),"")</f>
        <v/>
      </c>
      <c r="AJ1110" s="17" t="str" cm="1">
        <f t="array" ref="AJ1110">IFERROR(INDEX($M1110:$S1110,AF1110),"")</f>
        <v/>
      </c>
      <c r="AK1110" s="17" t="str" cm="1">
        <f t="array" ref="AK1110">IFERROR(IF(J1110="Level",INDEX($T1110:$Z1110,AC1110+1),INDEX($T1110:$Z1110,AC1110)),"")</f>
        <v/>
      </c>
      <c r="AL1110" s="17" cm="1">
        <f t="array" ref="AL1110">IFERROR(IF(J1110="Level",INDEX($T1110:$Z1110,AD1110+1),INDEX($T1110:$Z1110,AD1110)),"")</f>
        <v>0</v>
      </c>
      <c r="AM1110" s="17" t="str" cm="1">
        <f t="array" ref="AM1110">IFERROR(INDEX($T1110:$Z1110,AE1110),"")</f>
        <v/>
      </c>
      <c r="AN1110" s="17" t="str" cm="1">
        <f t="array" ref="AN1110">IFERROR(INDEX($T1110:$Z1110,AF1110),"")</f>
        <v/>
      </c>
    </row>
    <row r="1111" spans="1:40" hidden="1" x14ac:dyDescent="0.2">
      <c r="A1111" s="17" t="str">
        <f t="shared" si="102"/>
        <v>MScbyRes Neuroscience (Part-Time): PRM4EMSEMS05</v>
      </c>
      <c r="B1111" s="11" t="s">
        <v>3092</v>
      </c>
      <c r="C1111" s="11" t="s">
        <v>32964</v>
      </c>
      <c r="D1111" s="11" t="s">
        <v>3093</v>
      </c>
      <c r="E1111" s="11" t="s">
        <v>145</v>
      </c>
      <c r="F1111" s="11" t="s">
        <v>71</v>
      </c>
      <c r="G1111" s="11" t="s">
        <v>32188</v>
      </c>
      <c r="H1111" s="11" t="s">
        <v>72</v>
      </c>
      <c r="I1111" s="11">
        <v>0</v>
      </c>
      <c r="J1111" s="11" t="s">
        <v>32168</v>
      </c>
      <c r="K1111" s="11" t="s">
        <v>32168</v>
      </c>
      <c r="L1111" s="11">
        <v>0</v>
      </c>
      <c r="M1111" s="11">
        <v>0</v>
      </c>
      <c r="N1111" s="11">
        <v>0</v>
      </c>
      <c r="O1111" s="11">
        <v>0</v>
      </c>
      <c r="P1111" s="11">
        <v>0</v>
      </c>
      <c r="Q1111" s="11">
        <v>0</v>
      </c>
      <c r="R1111" s="11">
        <v>0</v>
      </c>
      <c r="S1111" s="11">
        <v>0</v>
      </c>
      <c r="T1111" s="11">
        <v>0</v>
      </c>
      <c r="U1111" s="11">
        <v>0</v>
      </c>
      <c r="V1111" s="11">
        <v>0</v>
      </c>
      <c r="W1111" s="11">
        <v>0</v>
      </c>
      <c r="X1111" s="11">
        <v>0</v>
      </c>
      <c r="Y1111" s="11">
        <v>0</v>
      </c>
      <c r="Z1111" s="11">
        <v>0</v>
      </c>
      <c r="AA1111" s="12" t="s">
        <v>32952</v>
      </c>
      <c r="AB1111" s="17" t="str">
        <f t="shared" si="103"/>
        <v>Programme is not compatible with this tool</v>
      </c>
      <c r="AC1111" s="17" t="str">
        <f t="shared" si="104"/>
        <v/>
      </c>
      <c r="AD1111" s="17">
        <f t="shared" si="105"/>
        <v>6</v>
      </c>
      <c r="AE1111" s="17" t="str">
        <f t="shared" si="106"/>
        <v/>
      </c>
      <c r="AF1111" s="17" t="str">
        <f t="shared" si="107"/>
        <v/>
      </c>
      <c r="AG1111" s="17" t="str" cm="1">
        <f t="array" ref="AG1111">IFERROR(IF(J1111="Level",INDEX($M1111:$S1111,AC1111+1),INDEX($M1111:$S1111,AC1111)),"")</f>
        <v/>
      </c>
      <c r="AH1111" s="17" cm="1">
        <f t="array" ref="AH1111">IFERROR(IF(J1111="Level",INDEX($M1111:$S1111,AD1111+1),INDEX($M1111:$S1111,AD1111)),"")</f>
        <v>0</v>
      </c>
      <c r="AI1111" s="17" t="str" cm="1">
        <f t="array" ref="AI1111">IFERROR(INDEX($M1111:$S1111,AE1111),"")</f>
        <v/>
      </c>
      <c r="AJ1111" s="17" t="str" cm="1">
        <f t="array" ref="AJ1111">IFERROR(INDEX($M1111:$S1111,AF1111),"")</f>
        <v/>
      </c>
      <c r="AK1111" s="17" t="str" cm="1">
        <f t="array" ref="AK1111">IFERROR(IF(J1111="Level",INDEX($T1111:$Z1111,AC1111+1),INDEX($T1111:$Z1111,AC1111)),"")</f>
        <v/>
      </c>
      <c r="AL1111" s="17" cm="1">
        <f t="array" ref="AL1111">IFERROR(IF(J1111="Level",INDEX($T1111:$Z1111,AD1111+1),INDEX($T1111:$Z1111,AD1111)),"")</f>
        <v>0</v>
      </c>
      <c r="AM1111" s="17" t="str" cm="1">
        <f t="array" ref="AM1111">IFERROR(INDEX($T1111:$Z1111,AE1111),"")</f>
        <v/>
      </c>
      <c r="AN1111" s="17" t="str" cm="1">
        <f t="array" ref="AN1111">IFERROR(INDEX($T1111:$Z1111,AF1111),"")</f>
        <v/>
      </c>
    </row>
    <row r="1112" spans="1:40" hidden="1" x14ac:dyDescent="0.2">
      <c r="A1112" s="17" t="str">
        <f t="shared" si="102"/>
        <v>MScbyRes Neuroscience (Part-Time) - Cornwall: PRM4EMSEMSCB</v>
      </c>
      <c r="B1112" s="11" t="s">
        <v>3100</v>
      </c>
      <c r="C1112" s="11" t="s">
        <v>32964</v>
      </c>
      <c r="D1112" s="11" t="s">
        <v>3101</v>
      </c>
      <c r="E1112" s="11" t="s">
        <v>145</v>
      </c>
      <c r="F1112" s="11" t="s">
        <v>71</v>
      </c>
      <c r="G1112" s="11" t="s">
        <v>32188</v>
      </c>
      <c r="H1112" s="11" t="s">
        <v>72</v>
      </c>
      <c r="I1112" s="11">
        <v>0</v>
      </c>
      <c r="J1112" s="11" t="s">
        <v>32168</v>
      </c>
      <c r="K1112" s="11" t="s">
        <v>32168</v>
      </c>
      <c r="L1112" s="11">
        <v>0</v>
      </c>
      <c r="M1112" s="11">
        <v>0</v>
      </c>
      <c r="N1112" s="11">
        <v>0</v>
      </c>
      <c r="O1112" s="11">
        <v>0</v>
      </c>
      <c r="P1112" s="11">
        <v>0</v>
      </c>
      <c r="Q1112" s="11">
        <v>0</v>
      </c>
      <c r="R1112" s="11">
        <v>0</v>
      </c>
      <c r="S1112" s="11">
        <v>0</v>
      </c>
      <c r="T1112" s="11">
        <v>0</v>
      </c>
      <c r="U1112" s="11">
        <v>0</v>
      </c>
      <c r="V1112" s="11">
        <v>0</v>
      </c>
      <c r="W1112" s="11">
        <v>0</v>
      </c>
      <c r="X1112" s="11">
        <v>0</v>
      </c>
      <c r="Y1112" s="11">
        <v>0</v>
      </c>
      <c r="Z1112" s="11">
        <v>0</v>
      </c>
      <c r="AA1112" s="12" t="s">
        <v>32952</v>
      </c>
      <c r="AB1112" s="17" t="str">
        <f t="shared" si="103"/>
        <v>Programme is not compatible with this tool</v>
      </c>
      <c r="AC1112" s="17" t="str">
        <f t="shared" si="104"/>
        <v/>
      </c>
      <c r="AD1112" s="17">
        <f t="shared" si="105"/>
        <v>6</v>
      </c>
      <c r="AE1112" s="17" t="str">
        <f t="shared" si="106"/>
        <v/>
      </c>
      <c r="AF1112" s="17" t="str">
        <f t="shared" si="107"/>
        <v/>
      </c>
      <c r="AG1112" s="17" t="str" cm="1">
        <f t="array" ref="AG1112">IFERROR(IF(J1112="Level",INDEX($M1112:$S1112,AC1112+1),INDEX($M1112:$S1112,AC1112)),"")</f>
        <v/>
      </c>
      <c r="AH1112" s="17" cm="1">
        <f t="array" ref="AH1112">IFERROR(IF(J1112="Level",INDEX($M1112:$S1112,AD1112+1),INDEX($M1112:$S1112,AD1112)),"")</f>
        <v>0</v>
      </c>
      <c r="AI1112" s="17" t="str" cm="1">
        <f t="array" ref="AI1112">IFERROR(INDEX($M1112:$S1112,AE1112),"")</f>
        <v/>
      </c>
      <c r="AJ1112" s="17" t="str" cm="1">
        <f t="array" ref="AJ1112">IFERROR(INDEX($M1112:$S1112,AF1112),"")</f>
        <v/>
      </c>
      <c r="AK1112" s="17" t="str" cm="1">
        <f t="array" ref="AK1112">IFERROR(IF(J1112="Level",INDEX($T1112:$Z1112,AC1112+1),INDEX($T1112:$Z1112,AC1112)),"")</f>
        <v/>
      </c>
      <c r="AL1112" s="17" cm="1">
        <f t="array" ref="AL1112">IFERROR(IF(J1112="Level",INDEX($T1112:$Z1112,AD1112+1),INDEX($T1112:$Z1112,AD1112)),"")</f>
        <v>0</v>
      </c>
      <c r="AM1112" s="17" t="str" cm="1">
        <f t="array" ref="AM1112">IFERROR(INDEX($T1112:$Z1112,AE1112),"")</f>
        <v/>
      </c>
      <c r="AN1112" s="17" t="str" cm="1">
        <f t="array" ref="AN1112">IFERROR(INDEX($T1112:$Z1112,AF1112),"")</f>
        <v/>
      </c>
    </row>
    <row r="1113" spans="1:40" hidden="1" x14ac:dyDescent="0.2">
      <c r="A1113" s="17" t="str">
        <f t="shared" si="102"/>
        <v>PhDbyPub Neuroscience (Part-Time): PRP2EMSEMS05</v>
      </c>
      <c r="B1113" s="11" t="s">
        <v>3901</v>
      </c>
      <c r="C1113" s="11" t="s">
        <v>32964</v>
      </c>
      <c r="D1113" s="11" t="s">
        <v>3902</v>
      </c>
      <c r="E1113" s="11" t="s">
        <v>145</v>
      </c>
      <c r="F1113" s="11" t="s">
        <v>71</v>
      </c>
      <c r="G1113" s="11" t="s">
        <v>32188</v>
      </c>
      <c r="H1113" s="11" t="s">
        <v>72</v>
      </c>
      <c r="I1113" s="11">
        <v>0</v>
      </c>
      <c r="J1113" s="11" t="s">
        <v>32168</v>
      </c>
      <c r="K1113" s="11" t="s">
        <v>32168</v>
      </c>
      <c r="L1113" s="11">
        <v>0</v>
      </c>
      <c r="M1113" s="11">
        <v>0</v>
      </c>
      <c r="N1113" s="11">
        <v>0</v>
      </c>
      <c r="O1113" s="11">
        <v>0</v>
      </c>
      <c r="P1113" s="11">
        <v>0</v>
      </c>
      <c r="Q1113" s="11">
        <v>0</v>
      </c>
      <c r="R1113" s="11">
        <v>0</v>
      </c>
      <c r="S1113" s="11">
        <v>0</v>
      </c>
      <c r="T1113" s="11">
        <v>0</v>
      </c>
      <c r="U1113" s="11">
        <v>0</v>
      </c>
      <c r="V1113" s="11">
        <v>0</v>
      </c>
      <c r="W1113" s="11">
        <v>0</v>
      </c>
      <c r="X1113" s="11">
        <v>0</v>
      </c>
      <c r="Y1113" s="11">
        <v>0</v>
      </c>
      <c r="Z1113" s="11">
        <v>0</v>
      </c>
      <c r="AA1113" s="12" t="s">
        <v>32952</v>
      </c>
      <c r="AB1113" s="17" t="str">
        <f t="shared" si="103"/>
        <v>Programme is not compatible with this tool</v>
      </c>
      <c r="AC1113" s="17" t="str">
        <f t="shared" si="104"/>
        <v/>
      </c>
      <c r="AD1113" s="17">
        <f t="shared" si="105"/>
        <v>6</v>
      </c>
      <c r="AE1113" s="17" t="str">
        <f t="shared" si="106"/>
        <v/>
      </c>
      <c r="AF1113" s="17" t="str">
        <f t="shared" si="107"/>
        <v/>
      </c>
      <c r="AG1113" s="17" t="str" cm="1">
        <f t="array" ref="AG1113">IFERROR(IF(J1113="Level",INDEX($M1113:$S1113,AC1113+1),INDEX($M1113:$S1113,AC1113)),"")</f>
        <v/>
      </c>
      <c r="AH1113" s="17" cm="1">
        <f t="array" ref="AH1113">IFERROR(IF(J1113="Level",INDEX($M1113:$S1113,AD1113+1),INDEX($M1113:$S1113,AD1113)),"")</f>
        <v>0</v>
      </c>
      <c r="AI1113" s="17" t="str" cm="1">
        <f t="array" ref="AI1113">IFERROR(INDEX($M1113:$S1113,AE1113),"")</f>
        <v/>
      </c>
      <c r="AJ1113" s="17" t="str" cm="1">
        <f t="array" ref="AJ1113">IFERROR(INDEX($M1113:$S1113,AF1113),"")</f>
        <v/>
      </c>
      <c r="AK1113" s="17" t="str" cm="1">
        <f t="array" ref="AK1113">IFERROR(IF(J1113="Level",INDEX($T1113:$Z1113,AC1113+1),INDEX($T1113:$Z1113,AC1113)),"")</f>
        <v/>
      </c>
      <c r="AL1113" s="17" cm="1">
        <f t="array" ref="AL1113">IFERROR(IF(J1113="Level",INDEX($T1113:$Z1113,AD1113+1),INDEX($T1113:$Z1113,AD1113)),"")</f>
        <v>0</v>
      </c>
      <c r="AM1113" s="17" t="str" cm="1">
        <f t="array" ref="AM1113">IFERROR(INDEX($T1113:$Z1113,AE1113),"")</f>
        <v/>
      </c>
      <c r="AN1113" s="17" t="str" cm="1">
        <f t="array" ref="AN1113">IFERROR(INDEX($T1113:$Z1113,AF1113),"")</f>
        <v/>
      </c>
    </row>
    <row r="1114" spans="1:40" hidden="1" x14ac:dyDescent="0.2">
      <c r="A1114" s="17" t="str">
        <f t="shared" si="102"/>
        <v>PhD Neuroscience (QUEX) (Part-Time) - Cornwall: PRP6EMSCMHCA</v>
      </c>
      <c r="B1114" s="11" t="s">
        <v>31946</v>
      </c>
      <c r="C1114" s="11" t="s">
        <v>32964</v>
      </c>
      <c r="D1114" s="11" t="s">
        <v>32207</v>
      </c>
      <c r="E1114" s="11" t="s">
        <v>145</v>
      </c>
      <c r="F1114" s="11" t="s">
        <v>71</v>
      </c>
      <c r="G1114" s="11" t="s">
        <v>32188</v>
      </c>
      <c r="H1114" s="11" t="s">
        <v>72</v>
      </c>
      <c r="I1114" s="11">
        <v>0</v>
      </c>
      <c r="J1114" s="11" t="s">
        <v>32168</v>
      </c>
      <c r="K1114" s="11" t="s">
        <v>32168</v>
      </c>
      <c r="L1114" s="11">
        <v>0</v>
      </c>
      <c r="M1114" s="11">
        <v>0</v>
      </c>
      <c r="N1114" s="11">
        <v>0</v>
      </c>
      <c r="O1114" s="11">
        <v>0</v>
      </c>
      <c r="P1114" s="11">
        <v>0</v>
      </c>
      <c r="Q1114" s="11">
        <v>0</v>
      </c>
      <c r="R1114" s="11">
        <v>0</v>
      </c>
      <c r="S1114" s="11">
        <v>0</v>
      </c>
      <c r="T1114" s="11">
        <v>0</v>
      </c>
      <c r="U1114" s="11">
        <v>0</v>
      </c>
      <c r="V1114" s="11">
        <v>0</v>
      </c>
      <c r="W1114" s="11">
        <v>0</v>
      </c>
      <c r="X1114" s="11">
        <v>0</v>
      </c>
      <c r="Y1114" s="11">
        <v>0</v>
      </c>
      <c r="Z1114" s="11">
        <v>0</v>
      </c>
      <c r="AA1114" s="12" t="s">
        <v>32952</v>
      </c>
      <c r="AB1114" s="17" t="str">
        <f t="shared" si="103"/>
        <v>Programme is not compatible with this tool</v>
      </c>
      <c r="AC1114" s="17" t="str">
        <f t="shared" si="104"/>
        <v/>
      </c>
      <c r="AD1114" s="17">
        <f t="shared" si="105"/>
        <v>6</v>
      </c>
      <c r="AE1114" s="17" t="str">
        <f t="shared" si="106"/>
        <v/>
      </c>
      <c r="AF1114" s="17" t="str">
        <f t="shared" si="107"/>
        <v/>
      </c>
      <c r="AG1114" s="17" t="str" cm="1">
        <f t="array" ref="AG1114">IFERROR(IF(J1114="Level",INDEX($M1114:$S1114,AC1114+1),INDEX($M1114:$S1114,AC1114)),"")</f>
        <v/>
      </c>
      <c r="AH1114" s="17" cm="1">
        <f t="array" ref="AH1114">IFERROR(IF(J1114="Level",INDEX($M1114:$S1114,AD1114+1),INDEX($M1114:$S1114,AD1114)),"")</f>
        <v>0</v>
      </c>
      <c r="AI1114" s="17" t="str" cm="1">
        <f t="array" ref="AI1114">IFERROR(INDEX($M1114:$S1114,AE1114),"")</f>
        <v/>
      </c>
      <c r="AJ1114" s="17" t="str" cm="1">
        <f t="array" ref="AJ1114">IFERROR(INDEX($M1114:$S1114,AF1114),"")</f>
        <v/>
      </c>
      <c r="AK1114" s="17" t="str" cm="1">
        <f t="array" ref="AK1114">IFERROR(IF(J1114="Level",INDEX($T1114:$Z1114,AC1114+1),INDEX($T1114:$Z1114,AC1114)),"")</f>
        <v/>
      </c>
      <c r="AL1114" s="17" cm="1">
        <f t="array" ref="AL1114">IFERROR(IF(J1114="Level",INDEX($T1114:$Z1114,AD1114+1),INDEX($T1114:$Z1114,AD1114)),"")</f>
        <v>0</v>
      </c>
      <c r="AM1114" s="17" t="str" cm="1">
        <f t="array" ref="AM1114">IFERROR(INDEX($T1114:$Z1114,AE1114),"")</f>
        <v/>
      </c>
      <c r="AN1114" s="17" t="str" cm="1">
        <f t="array" ref="AN1114">IFERROR(INDEX($T1114:$Z1114,AF1114),"")</f>
        <v/>
      </c>
    </row>
    <row r="1115" spans="1:40" hidden="1" x14ac:dyDescent="0.2">
      <c r="A1115" s="17" t="str">
        <f t="shared" si="102"/>
        <v>PhD Neuroscience (Part-Time): PRP6EMSEMS07</v>
      </c>
      <c r="B1115" s="11" t="s">
        <v>3629</v>
      </c>
      <c r="C1115" s="11" t="s">
        <v>32964</v>
      </c>
      <c r="D1115" s="11" t="s">
        <v>3630</v>
      </c>
      <c r="E1115" s="11" t="s">
        <v>145</v>
      </c>
      <c r="F1115" s="11" t="s">
        <v>71</v>
      </c>
      <c r="G1115" s="11" t="s">
        <v>32188</v>
      </c>
      <c r="H1115" s="11" t="s">
        <v>72</v>
      </c>
      <c r="I1115" s="11">
        <v>0</v>
      </c>
      <c r="J1115" s="11" t="s">
        <v>32168</v>
      </c>
      <c r="K1115" s="11" t="s">
        <v>32168</v>
      </c>
      <c r="L1115" s="11">
        <v>0</v>
      </c>
      <c r="M1115" s="11">
        <v>0</v>
      </c>
      <c r="N1115" s="11">
        <v>0</v>
      </c>
      <c r="O1115" s="11">
        <v>0</v>
      </c>
      <c r="P1115" s="11">
        <v>0</v>
      </c>
      <c r="Q1115" s="11">
        <v>0</v>
      </c>
      <c r="R1115" s="11">
        <v>0</v>
      </c>
      <c r="S1115" s="11">
        <v>0</v>
      </c>
      <c r="T1115" s="11">
        <v>0</v>
      </c>
      <c r="U1115" s="11">
        <v>0</v>
      </c>
      <c r="V1115" s="11">
        <v>0</v>
      </c>
      <c r="W1115" s="11">
        <v>0</v>
      </c>
      <c r="X1115" s="11">
        <v>0</v>
      </c>
      <c r="Y1115" s="11">
        <v>0</v>
      </c>
      <c r="Z1115" s="11">
        <v>0</v>
      </c>
      <c r="AA1115" s="12" t="s">
        <v>32952</v>
      </c>
      <c r="AB1115" s="17" t="str">
        <f t="shared" si="103"/>
        <v>Programme is not compatible with this tool</v>
      </c>
      <c r="AC1115" s="17" t="str">
        <f t="shared" si="104"/>
        <v/>
      </c>
      <c r="AD1115" s="17">
        <f t="shared" si="105"/>
        <v>6</v>
      </c>
      <c r="AE1115" s="17" t="str">
        <f t="shared" si="106"/>
        <v/>
      </c>
      <c r="AF1115" s="17" t="str">
        <f t="shared" si="107"/>
        <v/>
      </c>
      <c r="AG1115" s="17" t="str" cm="1">
        <f t="array" ref="AG1115">IFERROR(IF(J1115="Level",INDEX($M1115:$S1115,AC1115+1),INDEX($M1115:$S1115,AC1115)),"")</f>
        <v/>
      </c>
      <c r="AH1115" s="17" cm="1">
        <f t="array" ref="AH1115">IFERROR(IF(J1115="Level",INDEX($M1115:$S1115,AD1115+1),INDEX($M1115:$S1115,AD1115)),"")</f>
        <v>0</v>
      </c>
      <c r="AI1115" s="17" t="str" cm="1">
        <f t="array" ref="AI1115">IFERROR(INDEX($M1115:$S1115,AE1115),"")</f>
        <v/>
      </c>
      <c r="AJ1115" s="17" t="str" cm="1">
        <f t="array" ref="AJ1115">IFERROR(INDEX($M1115:$S1115,AF1115),"")</f>
        <v/>
      </c>
      <c r="AK1115" s="17" t="str" cm="1">
        <f t="array" ref="AK1115">IFERROR(IF(J1115="Level",INDEX($T1115:$Z1115,AC1115+1),INDEX($T1115:$Z1115,AC1115)),"")</f>
        <v/>
      </c>
      <c r="AL1115" s="17" cm="1">
        <f t="array" ref="AL1115">IFERROR(IF(J1115="Level",INDEX($T1115:$Z1115,AD1115+1),INDEX($T1115:$Z1115,AD1115)),"")</f>
        <v>0</v>
      </c>
      <c r="AM1115" s="17" t="str" cm="1">
        <f t="array" ref="AM1115">IFERROR(INDEX($T1115:$Z1115,AE1115),"")</f>
        <v/>
      </c>
      <c r="AN1115" s="17" t="str" cm="1">
        <f t="array" ref="AN1115">IFERROR(INDEX($T1115:$Z1115,AF1115),"")</f>
        <v/>
      </c>
    </row>
    <row r="1116" spans="1:40" hidden="1" x14ac:dyDescent="0.2">
      <c r="A1116" s="17" t="str">
        <f t="shared" si="102"/>
        <v>PhD Neuroscience (QUEX) (Part-Time): PRP6EMSEMS12</v>
      </c>
      <c r="B1116" s="11" t="s">
        <v>31947</v>
      </c>
      <c r="C1116" s="11" t="s">
        <v>32964</v>
      </c>
      <c r="D1116" s="11" t="s">
        <v>32208</v>
      </c>
      <c r="E1116" s="11" t="s">
        <v>145</v>
      </c>
      <c r="F1116" s="11" t="s">
        <v>71</v>
      </c>
      <c r="G1116" s="11" t="s">
        <v>32188</v>
      </c>
      <c r="H1116" s="11" t="s">
        <v>72</v>
      </c>
      <c r="I1116" s="11">
        <v>0</v>
      </c>
      <c r="J1116" s="11" t="s">
        <v>32168</v>
      </c>
      <c r="K1116" s="11" t="s">
        <v>32168</v>
      </c>
      <c r="L1116" s="11">
        <v>0</v>
      </c>
      <c r="M1116" s="11">
        <v>0</v>
      </c>
      <c r="N1116" s="11">
        <v>0</v>
      </c>
      <c r="O1116" s="11">
        <v>0</v>
      </c>
      <c r="P1116" s="11">
        <v>0</v>
      </c>
      <c r="Q1116" s="11">
        <v>0</v>
      </c>
      <c r="R1116" s="11">
        <v>0</v>
      </c>
      <c r="S1116" s="11">
        <v>0</v>
      </c>
      <c r="T1116" s="11">
        <v>0</v>
      </c>
      <c r="U1116" s="11">
        <v>0</v>
      </c>
      <c r="V1116" s="11">
        <v>0</v>
      </c>
      <c r="W1116" s="11">
        <v>0</v>
      </c>
      <c r="X1116" s="11">
        <v>0</v>
      </c>
      <c r="Y1116" s="11">
        <v>0</v>
      </c>
      <c r="Z1116" s="11">
        <v>0</v>
      </c>
      <c r="AA1116" s="12" t="s">
        <v>32952</v>
      </c>
      <c r="AB1116" s="17" t="str">
        <f t="shared" si="103"/>
        <v>Programme is not compatible with this tool</v>
      </c>
      <c r="AC1116" s="17" t="str">
        <f t="shared" si="104"/>
        <v/>
      </c>
      <c r="AD1116" s="17">
        <f t="shared" si="105"/>
        <v>6</v>
      </c>
      <c r="AE1116" s="17" t="str">
        <f t="shared" si="106"/>
        <v/>
      </c>
      <c r="AF1116" s="17" t="str">
        <f t="shared" si="107"/>
        <v/>
      </c>
      <c r="AG1116" s="17" t="str" cm="1">
        <f t="array" ref="AG1116">IFERROR(IF(J1116="Level",INDEX($M1116:$S1116,AC1116+1),INDEX($M1116:$S1116,AC1116)),"")</f>
        <v/>
      </c>
      <c r="AH1116" s="17" cm="1">
        <f t="array" ref="AH1116">IFERROR(IF(J1116="Level",INDEX($M1116:$S1116,AD1116+1),INDEX($M1116:$S1116,AD1116)),"")</f>
        <v>0</v>
      </c>
      <c r="AI1116" s="17" t="str" cm="1">
        <f t="array" ref="AI1116">IFERROR(INDEX($M1116:$S1116,AE1116),"")</f>
        <v/>
      </c>
      <c r="AJ1116" s="17" t="str" cm="1">
        <f t="array" ref="AJ1116">IFERROR(INDEX($M1116:$S1116,AF1116),"")</f>
        <v/>
      </c>
      <c r="AK1116" s="17" t="str" cm="1">
        <f t="array" ref="AK1116">IFERROR(IF(J1116="Level",INDEX($T1116:$Z1116,AC1116+1),INDEX($T1116:$Z1116,AC1116)),"")</f>
        <v/>
      </c>
      <c r="AL1116" s="17" cm="1">
        <f t="array" ref="AL1116">IFERROR(IF(J1116="Level",INDEX($T1116:$Z1116,AD1116+1),INDEX($T1116:$Z1116,AD1116)),"")</f>
        <v>0</v>
      </c>
      <c r="AM1116" s="17" t="str" cm="1">
        <f t="array" ref="AM1116">IFERROR(INDEX($T1116:$Z1116,AE1116),"")</f>
        <v/>
      </c>
      <c r="AN1116" s="17" t="str" cm="1">
        <f t="array" ref="AN1116">IFERROR(INDEX($T1116:$Z1116,AF1116),"")</f>
        <v/>
      </c>
    </row>
    <row r="1117" spans="1:40" hidden="1" x14ac:dyDescent="0.2">
      <c r="A1117" s="17" t="str">
        <f t="shared" si="102"/>
        <v>PhD Neuroscience (Part-Time) - Cornwall: PRP6EMSEMSCD</v>
      </c>
      <c r="B1117" s="11" t="s">
        <v>3641</v>
      </c>
      <c r="C1117" s="11" t="s">
        <v>32964</v>
      </c>
      <c r="D1117" s="11" t="s">
        <v>3642</v>
      </c>
      <c r="E1117" s="11" t="s">
        <v>145</v>
      </c>
      <c r="F1117" s="11" t="s">
        <v>71</v>
      </c>
      <c r="G1117" s="11" t="s">
        <v>32188</v>
      </c>
      <c r="H1117" s="11" t="s">
        <v>72</v>
      </c>
      <c r="I1117" s="11">
        <v>0</v>
      </c>
      <c r="J1117" s="11" t="s">
        <v>32168</v>
      </c>
      <c r="K1117" s="11" t="s">
        <v>32168</v>
      </c>
      <c r="L1117" s="11">
        <v>0</v>
      </c>
      <c r="M1117" s="11">
        <v>0</v>
      </c>
      <c r="N1117" s="11">
        <v>0</v>
      </c>
      <c r="O1117" s="11">
        <v>0</v>
      </c>
      <c r="P1117" s="11">
        <v>0</v>
      </c>
      <c r="Q1117" s="11">
        <v>0</v>
      </c>
      <c r="R1117" s="11">
        <v>0</v>
      </c>
      <c r="S1117" s="11">
        <v>0</v>
      </c>
      <c r="T1117" s="11">
        <v>0</v>
      </c>
      <c r="U1117" s="11">
        <v>0</v>
      </c>
      <c r="V1117" s="11">
        <v>0</v>
      </c>
      <c r="W1117" s="11">
        <v>0</v>
      </c>
      <c r="X1117" s="11">
        <v>0</v>
      </c>
      <c r="Y1117" s="11">
        <v>0</v>
      </c>
      <c r="Z1117" s="11">
        <v>0</v>
      </c>
      <c r="AA1117" s="12" t="s">
        <v>32952</v>
      </c>
      <c r="AB1117" s="17" t="str">
        <f t="shared" si="103"/>
        <v>Programme is not compatible with this tool</v>
      </c>
      <c r="AC1117" s="17" t="str">
        <f t="shared" si="104"/>
        <v/>
      </c>
      <c r="AD1117" s="17">
        <f t="shared" si="105"/>
        <v>6</v>
      </c>
      <c r="AE1117" s="17" t="str">
        <f t="shared" si="106"/>
        <v/>
      </c>
      <c r="AF1117" s="17" t="str">
        <f t="shared" si="107"/>
        <v/>
      </c>
      <c r="AG1117" s="17" t="str" cm="1">
        <f t="array" ref="AG1117">IFERROR(IF(J1117="Level",INDEX($M1117:$S1117,AC1117+1),INDEX($M1117:$S1117,AC1117)),"")</f>
        <v/>
      </c>
      <c r="AH1117" s="17" cm="1">
        <f t="array" ref="AH1117">IFERROR(IF(J1117="Level",INDEX($M1117:$S1117,AD1117+1),INDEX($M1117:$S1117,AD1117)),"")</f>
        <v>0</v>
      </c>
      <c r="AI1117" s="17" t="str" cm="1">
        <f t="array" ref="AI1117">IFERROR(INDEX($M1117:$S1117,AE1117),"")</f>
        <v/>
      </c>
      <c r="AJ1117" s="17" t="str" cm="1">
        <f t="array" ref="AJ1117">IFERROR(INDEX($M1117:$S1117,AF1117),"")</f>
        <v/>
      </c>
      <c r="AK1117" s="17" t="str" cm="1">
        <f t="array" ref="AK1117">IFERROR(IF(J1117="Level",INDEX($T1117:$Z1117,AC1117+1),INDEX($T1117:$Z1117,AC1117)),"")</f>
        <v/>
      </c>
      <c r="AL1117" s="17" cm="1">
        <f t="array" ref="AL1117">IFERROR(IF(J1117="Level",INDEX($T1117:$Z1117,AD1117+1),INDEX($T1117:$Z1117,AD1117)),"")</f>
        <v>0</v>
      </c>
      <c r="AM1117" s="17" t="str" cm="1">
        <f t="array" ref="AM1117">IFERROR(INDEX($T1117:$Z1117,AE1117),"")</f>
        <v/>
      </c>
      <c r="AN1117" s="17" t="str" cm="1">
        <f t="array" ref="AN1117">IFERROR(INDEX($T1117:$Z1117,AF1117),"")</f>
        <v/>
      </c>
    </row>
    <row r="1118" spans="1:40" hidden="1" x14ac:dyDescent="0.2">
      <c r="A1118" s="17" t="str">
        <f t="shared" si="102"/>
        <v>MPhil Nursing Science (Part-Time): PRH4EMSEMS02</v>
      </c>
      <c r="B1118" s="11" t="s">
        <v>2834</v>
      </c>
      <c r="C1118" s="11" t="s">
        <v>32964</v>
      </c>
      <c r="D1118" s="11" t="s">
        <v>32515</v>
      </c>
      <c r="E1118" s="11" t="s">
        <v>1118</v>
      </c>
      <c r="F1118" s="11" t="s">
        <v>71</v>
      </c>
      <c r="G1118" s="11" t="s">
        <v>32188</v>
      </c>
      <c r="H1118" s="11" t="s">
        <v>72</v>
      </c>
      <c r="I1118" s="11">
        <v>0</v>
      </c>
      <c r="J1118" s="11" t="s">
        <v>32168</v>
      </c>
      <c r="K1118" s="11" t="s">
        <v>32168</v>
      </c>
      <c r="L1118" s="11">
        <v>0</v>
      </c>
      <c r="M1118" s="11">
        <v>0</v>
      </c>
      <c r="N1118" s="11">
        <v>0</v>
      </c>
      <c r="O1118" s="11">
        <v>0</v>
      </c>
      <c r="P1118" s="11">
        <v>0</v>
      </c>
      <c r="Q1118" s="11">
        <v>0</v>
      </c>
      <c r="R1118" s="11">
        <v>0</v>
      </c>
      <c r="S1118" s="11">
        <v>0</v>
      </c>
      <c r="T1118" s="11">
        <v>0</v>
      </c>
      <c r="U1118" s="11">
        <v>0</v>
      </c>
      <c r="V1118" s="11">
        <v>0</v>
      </c>
      <c r="W1118" s="11">
        <v>0</v>
      </c>
      <c r="X1118" s="11">
        <v>0</v>
      </c>
      <c r="Y1118" s="11">
        <v>0</v>
      </c>
      <c r="Z1118" s="11">
        <v>0</v>
      </c>
      <c r="AA1118" s="12" t="s">
        <v>32952</v>
      </c>
      <c r="AB1118" s="17" t="str">
        <f t="shared" si="103"/>
        <v>Programme is not compatible with this tool</v>
      </c>
      <c r="AC1118" s="17" t="str">
        <f t="shared" si="104"/>
        <v/>
      </c>
      <c r="AD1118" s="17">
        <f t="shared" si="105"/>
        <v>6</v>
      </c>
      <c r="AE1118" s="17" t="str">
        <f t="shared" si="106"/>
        <v/>
      </c>
      <c r="AF1118" s="17" t="str">
        <f t="shared" si="107"/>
        <v/>
      </c>
      <c r="AG1118" s="17" t="str" cm="1">
        <f t="array" ref="AG1118">IFERROR(IF(J1118="Level",INDEX($M1118:$S1118,AC1118+1),INDEX($M1118:$S1118,AC1118)),"")</f>
        <v/>
      </c>
      <c r="AH1118" s="17" cm="1">
        <f t="array" ref="AH1118">IFERROR(IF(J1118="Level",INDEX($M1118:$S1118,AD1118+1),INDEX($M1118:$S1118,AD1118)),"")</f>
        <v>0</v>
      </c>
      <c r="AI1118" s="17" t="str" cm="1">
        <f t="array" ref="AI1118">IFERROR(INDEX($M1118:$S1118,AE1118),"")</f>
        <v/>
      </c>
      <c r="AJ1118" s="17" t="str" cm="1">
        <f t="array" ref="AJ1118">IFERROR(INDEX($M1118:$S1118,AF1118),"")</f>
        <v/>
      </c>
      <c r="AK1118" s="17" t="str" cm="1">
        <f t="array" ref="AK1118">IFERROR(IF(J1118="Level",INDEX($T1118:$Z1118,AC1118+1),INDEX($T1118:$Z1118,AC1118)),"")</f>
        <v/>
      </c>
      <c r="AL1118" s="17" cm="1">
        <f t="array" ref="AL1118">IFERROR(IF(J1118="Level",INDEX($T1118:$Z1118,AD1118+1),INDEX($T1118:$Z1118,AD1118)),"")</f>
        <v>0</v>
      </c>
      <c r="AM1118" s="17" t="str" cm="1">
        <f t="array" ref="AM1118">IFERROR(INDEX($T1118:$Z1118,AE1118),"")</f>
        <v/>
      </c>
      <c r="AN1118" s="17" t="str" cm="1">
        <f t="array" ref="AN1118">IFERROR(INDEX($T1118:$Z1118,AF1118),"")</f>
        <v/>
      </c>
    </row>
    <row r="1119" spans="1:40" hidden="1" x14ac:dyDescent="0.2">
      <c r="A1119" s="17" t="str">
        <f t="shared" si="102"/>
        <v>MPhil Nursing Science - Cornwall (Part-Time): PRH4EMSEMSCB</v>
      </c>
      <c r="B1119" s="11" t="s">
        <v>2845</v>
      </c>
      <c r="C1119" s="11" t="s">
        <v>32964</v>
      </c>
      <c r="D1119" s="11" t="s">
        <v>32518</v>
      </c>
      <c r="E1119" s="11" t="s">
        <v>1118</v>
      </c>
      <c r="F1119" s="11" t="s">
        <v>71</v>
      </c>
      <c r="G1119" s="11" t="s">
        <v>32188</v>
      </c>
      <c r="H1119" s="11" t="s">
        <v>72</v>
      </c>
      <c r="I1119" s="11">
        <v>0</v>
      </c>
      <c r="J1119" s="11" t="s">
        <v>32168</v>
      </c>
      <c r="K1119" s="11" t="s">
        <v>32168</v>
      </c>
      <c r="L1119" s="11">
        <v>0</v>
      </c>
      <c r="M1119" s="11">
        <v>0</v>
      </c>
      <c r="N1119" s="11">
        <v>0</v>
      </c>
      <c r="O1119" s="11">
        <v>0</v>
      </c>
      <c r="P1119" s="11">
        <v>0</v>
      </c>
      <c r="Q1119" s="11">
        <v>0</v>
      </c>
      <c r="R1119" s="11">
        <v>0</v>
      </c>
      <c r="S1119" s="11">
        <v>0</v>
      </c>
      <c r="T1119" s="11">
        <v>0</v>
      </c>
      <c r="U1119" s="11">
        <v>0</v>
      </c>
      <c r="V1119" s="11">
        <v>0</v>
      </c>
      <c r="W1119" s="11">
        <v>0</v>
      </c>
      <c r="X1119" s="11">
        <v>0</v>
      </c>
      <c r="Y1119" s="11">
        <v>0</v>
      </c>
      <c r="Z1119" s="11">
        <v>0</v>
      </c>
      <c r="AA1119" s="12" t="s">
        <v>32952</v>
      </c>
      <c r="AB1119" s="17" t="str">
        <f t="shared" si="103"/>
        <v>Programme is not compatible with this tool</v>
      </c>
      <c r="AC1119" s="17" t="str">
        <f t="shared" si="104"/>
        <v/>
      </c>
      <c r="AD1119" s="17">
        <f t="shared" si="105"/>
        <v>6</v>
      </c>
      <c r="AE1119" s="17" t="str">
        <f t="shared" si="106"/>
        <v/>
      </c>
      <c r="AF1119" s="17" t="str">
        <f t="shared" si="107"/>
        <v/>
      </c>
      <c r="AG1119" s="17" t="str" cm="1">
        <f t="array" ref="AG1119">IFERROR(IF(J1119="Level",INDEX($M1119:$S1119,AC1119+1),INDEX($M1119:$S1119,AC1119)),"")</f>
        <v/>
      </c>
      <c r="AH1119" s="17" cm="1">
        <f t="array" ref="AH1119">IFERROR(IF(J1119="Level",INDEX($M1119:$S1119,AD1119+1),INDEX($M1119:$S1119,AD1119)),"")</f>
        <v>0</v>
      </c>
      <c r="AI1119" s="17" t="str" cm="1">
        <f t="array" ref="AI1119">IFERROR(INDEX($M1119:$S1119,AE1119),"")</f>
        <v/>
      </c>
      <c r="AJ1119" s="17" t="str" cm="1">
        <f t="array" ref="AJ1119">IFERROR(INDEX($M1119:$S1119,AF1119),"")</f>
        <v/>
      </c>
      <c r="AK1119" s="17" t="str" cm="1">
        <f t="array" ref="AK1119">IFERROR(IF(J1119="Level",INDEX($T1119:$Z1119,AC1119+1),INDEX($T1119:$Z1119,AC1119)),"")</f>
        <v/>
      </c>
      <c r="AL1119" s="17" cm="1">
        <f t="array" ref="AL1119">IFERROR(IF(J1119="Level",INDEX($T1119:$Z1119,AD1119+1),INDEX($T1119:$Z1119,AD1119)),"")</f>
        <v>0</v>
      </c>
      <c r="AM1119" s="17" t="str" cm="1">
        <f t="array" ref="AM1119">IFERROR(INDEX($T1119:$Z1119,AE1119),"")</f>
        <v/>
      </c>
      <c r="AN1119" s="17" t="str" cm="1">
        <f t="array" ref="AN1119">IFERROR(INDEX($T1119:$Z1119,AF1119),"")</f>
        <v/>
      </c>
    </row>
    <row r="1120" spans="1:40" hidden="1" x14ac:dyDescent="0.2">
      <c r="A1120" s="17" t="str">
        <f t="shared" si="102"/>
        <v>MScbyRes Nursing Science (Part-Time): PRM4EMSEMS04</v>
      </c>
      <c r="B1120" s="11" t="s">
        <v>3090</v>
      </c>
      <c r="C1120" s="11" t="s">
        <v>32964</v>
      </c>
      <c r="D1120" s="11" t="s">
        <v>3091</v>
      </c>
      <c r="E1120" s="11" t="s">
        <v>1118</v>
      </c>
      <c r="F1120" s="11" t="s">
        <v>71</v>
      </c>
      <c r="G1120" s="11" t="s">
        <v>32188</v>
      </c>
      <c r="H1120" s="11" t="s">
        <v>72</v>
      </c>
      <c r="I1120" s="11">
        <v>0</v>
      </c>
      <c r="J1120" s="11" t="s">
        <v>32168</v>
      </c>
      <c r="K1120" s="11" t="s">
        <v>32168</v>
      </c>
      <c r="L1120" s="11">
        <v>0</v>
      </c>
      <c r="M1120" s="11">
        <v>0</v>
      </c>
      <c r="N1120" s="11">
        <v>0</v>
      </c>
      <c r="O1120" s="11">
        <v>0</v>
      </c>
      <c r="P1120" s="11">
        <v>0</v>
      </c>
      <c r="Q1120" s="11">
        <v>0</v>
      </c>
      <c r="R1120" s="11">
        <v>0</v>
      </c>
      <c r="S1120" s="11">
        <v>0</v>
      </c>
      <c r="T1120" s="11">
        <v>0</v>
      </c>
      <c r="U1120" s="11">
        <v>0</v>
      </c>
      <c r="V1120" s="11">
        <v>0</v>
      </c>
      <c r="W1120" s="11">
        <v>0</v>
      </c>
      <c r="X1120" s="11">
        <v>0</v>
      </c>
      <c r="Y1120" s="11">
        <v>0</v>
      </c>
      <c r="Z1120" s="11">
        <v>0</v>
      </c>
      <c r="AA1120" s="12" t="s">
        <v>32952</v>
      </c>
      <c r="AB1120" s="17" t="str">
        <f t="shared" si="103"/>
        <v>Programme is not compatible with this tool</v>
      </c>
      <c r="AC1120" s="17" t="str">
        <f t="shared" si="104"/>
        <v/>
      </c>
      <c r="AD1120" s="17">
        <f t="shared" si="105"/>
        <v>6</v>
      </c>
      <c r="AE1120" s="17" t="str">
        <f t="shared" si="106"/>
        <v/>
      </c>
      <c r="AF1120" s="17" t="str">
        <f t="shared" si="107"/>
        <v/>
      </c>
      <c r="AG1120" s="17" t="str" cm="1">
        <f t="array" ref="AG1120">IFERROR(IF(J1120="Level",INDEX($M1120:$S1120,AC1120+1),INDEX($M1120:$S1120,AC1120)),"")</f>
        <v/>
      </c>
      <c r="AH1120" s="17" cm="1">
        <f t="array" ref="AH1120">IFERROR(IF(J1120="Level",INDEX($M1120:$S1120,AD1120+1),INDEX($M1120:$S1120,AD1120)),"")</f>
        <v>0</v>
      </c>
      <c r="AI1120" s="17" t="str" cm="1">
        <f t="array" ref="AI1120">IFERROR(INDEX($M1120:$S1120,AE1120),"")</f>
        <v/>
      </c>
      <c r="AJ1120" s="17" t="str" cm="1">
        <f t="array" ref="AJ1120">IFERROR(INDEX($M1120:$S1120,AF1120),"")</f>
        <v/>
      </c>
      <c r="AK1120" s="17" t="str" cm="1">
        <f t="array" ref="AK1120">IFERROR(IF(J1120="Level",INDEX($T1120:$Z1120,AC1120+1),INDEX($T1120:$Z1120,AC1120)),"")</f>
        <v/>
      </c>
      <c r="AL1120" s="17" cm="1">
        <f t="array" ref="AL1120">IFERROR(IF(J1120="Level",INDEX($T1120:$Z1120,AD1120+1),INDEX($T1120:$Z1120,AD1120)),"")</f>
        <v>0</v>
      </c>
      <c r="AM1120" s="17" t="str" cm="1">
        <f t="array" ref="AM1120">IFERROR(INDEX($T1120:$Z1120,AE1120),"")</f>
        <v/>
      </c>
      <c r="AN1120" s="17" t="str" cm="1">
        <f t="array" ref="AN1120">IFERROR(INDEX($T1120:$Z1120,AF1120),"")</f>
        <v/>
      </c>
    </row>
    <row r="1121" spans="1:40" hidden="1" x14ac:dyDescent="0.2">
      <c r="A1121" s="17" t="str">
        <f t="shared" si="102"/>
        <v>PhD Nursing Science (Part-Time): PRP6EMSEMS02</v>
      </c>
      <c r="B1121" s="11" t="s">
        <v>3619</v>
      </c>
      <c r="C1121" s="11" t="s">
        <v>32964</v>
      </c>
      <c r="D1121" s="11" t="s">
        <v>3620</v>
      </c>
      <c r="E1121" s="11" t="s">
        <v>1118</v>
      </c>
      <c r="F1121" s="11" t="s">
        <v>71</v>
      </c>
      <c r="G1121" s="11" t="s">
        <v>32188</v>
      </c>
      <c r="H1121" s="11" t="s">
        <v>72</v>
      </c>
      <c r="I1121" s="11">
        <v>0</v>
      </c>
      <c r="J1121" s="11" t="s">
        <v>32168</v>
      </c>
      <c r="K1121" s="11" t="s">
        <v>32168</v>
      </c>
      <c r="L1121" s="11">
        <v>0</v>
      </c>
      <c r="M1121" s="11">
        <v>0</v>
      </c>
      <c r="N1121" s="11">
        <v>0</v>
      </c>
      <c r="O1121" s="11">
        <v>0</v>
      </c>
      <c r="P1121" s="11">
        <v>0</v>
      </c>
      <c r="Q1121" s="11">
        <v>0</v>
      </c>
      <c r="R1121" s="11">
        <v>0</v>
      </c>
      <c r="S1121" s="11">
        <v>0</v>
      </c>
      <c r="T1121" s="11">
        <v>0</v>
      </c>
      <c r="U1121" s="11">
        <v>0</v>
      </c>
      <c r="V1121" s="11">
        <v>0</v>
      </c>
      <c r="W1121" s="11">
        <v>0</v>
      </c>
      <c r="X1121" s="11">
        <v>0</v>
      </c>
      <c r="Y1121" s="11">
        <v>0</v>
      </c>
      <c r="Z1121" s="11">
        <v>0</v>
      </c>
      <c r="AA1121" s="12" t="s">
        <v>32952</v>
      </c>
      <c r="AB1121" s="17" t="str">
        <f t="shared" si="103"/>
        <v>Programme is not compatible with this tool</v>
      </c>
      <c r="AC1121" s="17" t="str">
        <f t="shared" si="104"/>
        <v/>
      </c>
      <c r="AD1121" s="17">
        <f t="shared" si="105"/>
        <v>6</v>
      </c>
      <c r="AE1121" s="17" t="str">
        <f t="shared" si="106"/>
        <v/>
      </c>
      <c r="AF1121" s="17" t="str">
        <f t="shared" si="107"/>
        <v/>
      </c>
      <c r="AG1121" s="17" t="str" cm="1">
        <f t="array" ref="AG1121">IFERROR(IF(J1121="Level",INDEX($M1121:$S1121,AC1121+1),INDEX($M1121:$S1121,AC1121)),"")</f>
        <v/>
      </c>
      <c r="AH1121" s="17" cm="1">
        <f t="array" ref="AH1121">IFERROR(IF(J1121="Level",INDEX($M1121:$S1121,AD1121+1),INDEX($M1121:$S1121,AD1121)),"")</f>
        <v>0</v>
      </c>
      <c r="AI1121" s="17" t="str" cm="1">
        <f t="array" ref="AI1121">IFERROR(INDEX($M1121:$S1121,AE1121),"")</f>
        <v/>
      </c>
      <c r="AJ1121" s="17" t="str" cm="1">
        <f t="array" ref="AJ1121">IFERROR(INDEX($M1121:$S1121,AF1121),"")</f>
        <v/>
      </c>
      <c r="AK1121" s="17" t="str" cm="1">
        <f t="array" ref="AK1121">IFERROR(IF(J1121="Level",INDEX($T1121:$Z1121,AC1121+1),INDEX($T1121:$Z1121,AC1121)),"")</f>
        <v/>
      </c>
      <c r="AL1121" s="17" cm="1">
        <f t="array" ref="AL1121">IFERROR(IF(J1121="Level",INDEX($T1121:$Z1121,AD1121+1),INDEX($T1121:$Z1121,AD1121)),"")</f>
        <v>0</v>
      </c>
      <c r="AM1121" s="17" t="str" cm="1">
        <f t="array" ref="AM1121">IFERROR(INDEX($T1121:$Z1121,AE1121),"")</f>
        <v/>
      </c>
      <c r="AN1121" s="17" t="str" cm="1">
        <f t="array" ref="AN1121">IFERROR(INDEX($T1121:$Z1121,AF1121),"")</f>
        <v/>
      </c>
    </row>
    <row r="1122" spans="1:40" hidden="1" x14ac:dyDescent="0.2">
      <c r="A1122" s="17" t="str">
        <f t="shared" si="102"/>
        <v>PhD Nursing Science (Part-Time) - Cornwall: PRP6EMSEMSCB</v>
      </c>
      <c r="B1122" s="11" t="s">
        <v>3637</v>
      </c>
      <c r="C1122" s="11" t="s">
        <v>32964</v>
      </c>
      <c r="D1122" s="11" t="s">
        <v>3638</v>
      </c>
      <c r="E1122" s="11" t="s">
        <v>1118</v>
      </c>
      <c r="F1122" s="11" t="s">
        <v>71</v>
      </c>
      <c r="G1122" s="11" t="s">
        <v>32188</v>
      </c>
      <c r="H1122" s="11" t="s">
        <v>72</v>
      </c>
      <c r="I1122" s="11">
        <v>0</v>
      </c>
      <c r="J1122" s="11" t="s">
        <v>32168</v>
      </c>
      <c r="K1122" s="11" t="s">
        <v>32168</v>
      </c>
      <c r="L1122" s="11">
        <v>0</v>
      </c>
      <c r="M1122" s="11">
        <v>0</v>
      </c>
      <c r="N1122" s="11">
        <v>0</v>
      </c>
      <c r="O1122" s="11">
        <v>0</v>
      </c>
      <c r="P1122" s="11">
        <v>0</v>
      </c>
      <c r="Q1122" s="11">
        <v>0</v>
      </c>
      <c r="R1122" s="11">
        <v>0</v>
      </c>
      <c r="S1122" s="11">
        <v>0</v>
      </c>
      <c r="T1122" s="11">
        <v>0</v>
      </c>
      <c r="U1122" s="11">
        <v>0</v>
      </c>
      <c r="V1122" s="11">
        <v>0</v>
      </c>
      <c r="W1122" s="11">
        <v>0</v>
      </c>
      <c r="X1122" s="11">
        <v>0</v>
      </c>
      <c r="Y1122" s="11">
        <v>0</v>
      </c>
      <c r="Z1122" s="11">
        <v>0</v>
      </c>
      <c r="AA1122" s="12" t="s">
        <v>32952</v>
      </c>
      <c r="AB1122" s="17" t="str">
        <f t="shared" si="103"/>
        <v>Programme is not compatible with this tool</v>
      </c>
      <c r="AC1122" s="17" t="str">
        <f t="shared" si="104"/>
        <v/>
      </c>
      <c r="AD1122" s="17">
        <f t="shared" si="105"/>
        <v>6</v>
      </c>
      <c r="AE1122" s="17" t="str">
        <f t="shared" si="106"/>
        <v/>
      </c>
      <c r="AF1122" s="17" t="str">
        <f t="shared" si="107"/>
        <v/>
      </c>
      <c r="AG1122" s="17" t="str" cm="1">
        <f t="array" ref="AG1122">IFERROR(IF(J1122="Level",INDEX($M1122:$S1122,AC1122+1),INDEX($M1122:$S1122,AC1122)),"")</f>
        <v/>
      </c>
      <c r="AH1122" s="17" cm="1">
        <f t="array" ref="AH1122">IFERROR(IF(J1122="Level",INDEX($M1122:$S1122,AD1122+1),INDEX($M1122:$S1122,AD1122)),"")</f>
        <v>0</v>
      </c>
      <c r="AI1122" s="17" t="str" cm="1">
        <f t="array" ref="AI1122">IFERROR(INDEX($M1122:$S1122,AE1122),"")</f>
        <v/>
      </c>
      <c r="AJ1122" s="17" t="str" cm="1">
        <f t="array" ref="AJ1122">IFERROR(INDEX($M1122:$S1122,AF1122),"")</f>
        <v/>
      </c>
      <c r="AK1122" s="17" t="str" cm="1">
        <f t="array" ref="AK1122">IFERROR(IF(J1122="Level",INDEX($T1122:$Z1122,AC1122+1),INDEX($T1122:$Z1122,AC1122)),"")</f>
        <v/>
      </c>
      <c r="AL1122" s="17" cm="1">
        <f t="array" ref="AL1122">IFERROR(IF(J1122="Level",INDEX($T1122:$Z1122,AD1122+1),INDEX($T1122:$Z1122,AD1122)),"")</f>
        <v>0</v>
      </c>
      <c r="AM1122" s="17" t="str" cm="1">
        <f t="array" ref="AM1122">IFERROR(INDEX($T1122:$Z1122,AE1122),"")</f>
        <v/>
      </c>
      <c r="AN1122" s="17" t="str" cm="1">
        <f t="array" ref="AN1122">IFERROR(INDEX($T1122:$Z1122,AF1122),"")</f>
        <v/>
      </c>
    </row>
    <row r="1123" spans="1:40" hidden="1" x14ac:dyDescent="0.2">
      <c r="A1123" s="17" t="str">
        <f t="shared" si="102"/>
        <v>MPhil Food, Nutrition and Health (Part-Time): PRH4EMSEMS09</v>
      </c>
      <c r="B1123" s="11" t="s">
        <v>32035</v>
      </c>
      <c r="C1123" s="11" t="s">
        <v>32964</v>
      </c>
      <c r="D1123" s="11" t="s">
        <v>32597</v>
      </c>
      <c r="E1123" s="11" t="s">
        <v>308</v>
      </c>
      <c r="F1123" s="11" t="s">
        <v>71</v>
      </c>
      <c r="G1123" s="11" t="s">
        <v>32188</v>
      </c>
      <c r="H1123" s="11" t="s">
        <v>72</v>
      </c>
      <c r="I1123" s="11">
        <v>0</v>
      </c>
      <c r="J1123" s="11" t="s">
        <v>32168</v>
      </c>
      <c r="K1123" s="11" t="s">
        <v>32168</v>
      </c>
      <c r="L1123" s="11">
        <v>0</v>
      </c>
      <c r="M1123" s="11">
        <v>0</v>
      </c>
      <c r="N1123" s="11">
        <v>0</v>
      </c>
      <c r="O1123" s="11">
        <v>0</v>
      </c>
      <c r="P1123" s="11">
        <v>0</v>
      </c>
      <c r="Q1123" s="11">
        <v>0</v>
      </c>
      <c r="R1123" s="11">
        <v>0</v>
      </c>
      <c r="S1123" s="11">
        <v>0</v>
      </c>
      <c r="T1123" s="11">
        <v>0</v>
      </c>
      <c r="U1123" s="11">
        <v>0</v>
      </c>
      <c r="V1123" s="11">
        <v>0</v>
      </c>
      <c r="W1123" s="11">
        <v>0</v>
      </c>
      <c r="X1123" s="11">
        <v>0</v>
      </c>
      <c r="Y1123" s="11">
        <v>0</v>
      </c>
      <c r="Z1123" s="11">
        <v>0</v>
      </c>
      <c r="AA1123" s="12" t="s">
        <v>32952</v>
      </c>
      <c r="AB1123" s="17" t="str">
        <f t="shared" si="103"/>
        <v>Programme is not compatible with this tool</v>
      </c>
      <c r="AC1123" s="17" t="str">
        <f t="shared" si="104"/>
        <v/>
      </c>
      <c r="AD1123" s="17">
        <f t="shared" si="105"/>
        <v>6</v>
      </c>
      <c r="AE1123" s="17" t="str">
        <f t="shared" si="106"/>
        <v/>
      </c>
      <c r="AF1123" s="17" t="str">
        <f t="shared" si="107"/>
        <v/>
      </c>
      <c r="AG1123" s="17" t="str" cm="1">
        <f t="array" ref="AG1123">IFERROR(IF(J1123="Level",INDEX($M1123:$S1123,AC1123+1),INDEX($M1123:$S1123,AC1123)),"")</f>
        <v/>
      </c>
      <c r="AH1123" s="17" cm="1">
        <f t="array" ref="AH1123">IFERROR(IF(J1123="Level",INDEX($M1123:$S1123,AD1123+1),INDEX($M1123:$S1123,AD1123)),"")</f>
        <v>0</v>
      </c>
      <c r="AI1123" s="17" t="str" cm="1">
        <f t="array" ref="AI1123">IFERROR(INDEX($M1123:$S1123,AE1123),"")</f>
        <v/>
      </c>
      <c r="AJ1123" s="17" t="str" cm="1">
        <f t="array" ref="AJ1123">IFERROR(INDEX($M1123:$S1123,AF1123),"")</f>
        <v/>
      </c>
      <c r="AK1123" s="17" t="str" cm="1">
        <f t="array" ref="AK1123">IFERROR(IF(J1123="Level",INDEX($T1123:$Z1123,AC1123+1),INDEX($T1123:$Z1123,AC1123)),"")</f>
        <v/>
      </c>
      <c r="AL1123" s="17" cm="1">
        <f t="array" ref="AL1123">IFERROR(IF(J1123="Level",INDEX($T1123:$Z1123,AD1123+1),INDEX($T1123:$Z1123,AD1123)),"")</f>
        <v>0</v>
      </c>
      <c r="AM1123" s="17" t="str" cm="1">
        <f t="array" ref="AM1123">IFERROR(INDEX($T1123:$Z1123,AE1123),"")</f>
        <v/>
      </c>
      <c r="AN1123" s="17" t="str" cm="1">
        <f t="array" ref="AN1123">IFERROR(INDEX($T1123:$Z1123,AF1123),"")</f>
        <v/>
      </c>
    </row>
    <row r="1124" spans="1:40" hidden="1" x14ac:dyDescent="0.2">
      <c r="A1124" s="17" t="str">
        <f t="shared" si="102"/>
        <v>MPhil Food, Nutrition and Health (QUEX) (Part-Time): PRH4EMSEMS10</v>
      </c>
      <c r="B1124" s="11" t="s">
        <v>32032</v>
      </c>
      <c r="C1124" s="11" t="s">
        <v>32964</v>
      </c>
      <c r="D1124" s="11" t="s">
        <v>32594</v>
      </c>
      <c r="E1124" s="11" t="s">
        <v>308</v>
      </c>
      <c r="F1124" s="11" t="s">
        <v>71</v>
      </c>
      <c r="G1124" s="11" t="s">
        <v>32188</v>
      </c>
      <c r="H1124" s="11" t="s">
        <v>72</v>
      </c>
      <c r="I1124" s="11">
        <v>0</v>
      </c>
      <c r="J1124" s="11" t="s">
        <v>32168</v>
      </c>
      <c r="K1124" s="11" t="s">
        <v>32168</v>
      </c>
      <c r="L1124" s="11">
        <v>0</v>
      </c>
      <c r="M1124" s="11">
        <v>0</v>
      </c>
      <c r="N1124" s="11">
        <v>0</v>
      </c>
      <c r="O1124" s="11">
        <v>0</v>
      </c>
      <c r="P1124" s="11">
        <v>0</v>
      </c>
      <c r="Q1124" s="11">
        <v>0</v>
      </c>
      <c r="R1124" s="11">
        <v>0</v>
      </c>
      <c r="S1124" s="11">
        <v>0</v>
      </c>
      <c r="T1124" s="11">
        <v>0</v>
      </c>
      <c r="U1124" s="11">
        <v>0</v>
      </c>
      <c r="V1124" s="11">
        <v>0</v>
      </c>
      <c r="W1124" s="11">
        <v>0</v>
      </c>
      <c r="X1124" s="11">
        <v>0</v>
      </c>
      <c r="Y1124" s="11">
        <v>0</v>
      </c>
      <c r="Z1124" s="11">
        <v>0</v>
      </c>
      <c r="AA1124" s="12" t="s">
        <v>32952</v>
      </c>
      <c r="AB1124" s="17" t="str">
        <f t="shared" si="103"/>
        <v>Programme is not compatible with this tool</v>
      </c>
      <c r="AC1124" s="17" t="str">
        <f t="shared" si="104"/>
        <v/>
      </c>
      <c r="AD1124" s="17">
        <f t="shared" si="105"/>
        <v>6</v>
      </c>
      <c r="AE1124" s="17" t="str">
        <f t="shared" si="106"/>
        <v/>
      </c>
      <c r="AF1124" s="17" t="str">
        <f t="shared" si="107"/>
        <v/>
      </c>
      <c r="AG1124" s="17" t="str" cm="1">
        <f t="array" ref="AG1124">IFERROR(IF(J1124="Level",INDEX($M1124:$S1124,AC1124+1),INDEX($M1124:$S1124,AC1124)),"")</f>
        <v/>
      </c>
      <c r="AH1124" s="17" cm="1">
        <f t="array" ref="AH1124">IFERROR(IF(J1124="Level",INDEX($M1124:$S1124,AD1124+1),INDEX($M1124:$S1124,AD1124)),"")</f>
        <v>0</v>
      </c>
      <c r="AI1124" s="17" t="str" cm="1">
        <f t="array" ref="AI1124">IFERROR(INDEX($M1124:$S1124,AE1124),"")</f>
        <v/>
      </c>
      <c r="AJ1124" s="17" t="str" cm="1">
        <f t="array" ref="AJ1124">IFERROR(INDEX($M1124:$S1124,AF1124),"")</f>
        <v/>
      </c>
      <c r="AK1124" s="17" t="str" cm="1">
        <f t="array" ref="AK1124">IFERROR(IF(J1124="Level",INDEX($T1124:$Z1124,AC1124+1),INDEX($T1124:$Z1124,AC1124)),"")</f>
        <v/>
      </c>
      <c r="AL1124" s="17" cm="1">
        <f t="array" ref="AL1124">IFERROR(IF(J1124="Level",INDEX($T1124:$Z1124,AD1124+1),INDEX($T1124:$Z1124,AD1124)),"")</f>
        <v>0</v>
      </c>
      <c r="AM1124" s="17" t="str" cm="1">
        <f t="array" ref="AM1124">IFERROR(INDEX($T1124:$Z1124,AE1124),"")</f>
        <v/>
      </c>
      <c r="AN1124" s="17" t="str" cm="1">
        <f t="array" ref="AN1124">IFERROR(INDEX($T1124:$Z1124,AF1124),"")</f>
        <v/>
      </c>
    </row>
    <row r="1125" spans="1:40" hidden="1" x14ac:dyDescent="0.2">
      <c r="A1125" s="17" t="str">
        <f t="shared" si="102"/>
        <v>MPhil Medical Studies (PHSS) (Part-Time): PRH4EMSEMS14</v>
      </c>
      <c r="B1125" s="11" t="s">
        <v>32136</v>
      </c>
      <c r="C1125" s="11" t="s">
        <v>32964</v>
      </c>
      <c r="D1125" s="11" t="s">
        <v>32923</v>
      </c>
      <c r="E1125" s="11" t="s">
        <v>308</v>
      </c>
      <c r="F1125" s="11" t="s">
        <v>71</v>
      </c>
      <c r="G1125" s="11" t="s">
        <v>32188</v>
      </c>
      <c r="H1125" s="11" t="s">
        <v>72</v>
      </c>
      <c r="I1125" s="11">
        <v>0</v>
      </c>
      <c r="J1125" s="11" t="s">
        <v>32168</v>
      </c>
      <c r="K1125" s="11" t="s">
        <v>32168</v>
      </c>
      <c r="L1125" s="11">
        <v>0</v>
      </c>
      <c r="M1125" s="11">
        <v>0</v>
      </c>
      <c r="N1125" s="11">
        <v>0</v>
      </c>
      <c r="O1125" s="11">
        <v>0</v>
      </c>
      <c r="P1125" s="11">
        <v>0</v>
      </c>
      <c r="Q1125" s="11">
        <v>0</v>
      </c>
      <c r="R1125" s="11">
        <v>0</v>
      </c>
      <c r="S1125" s="11">
        <v>0</v>
      </c>
      <c r="T1125" s="11">
        <v>0</v>
      </c>
      <c r="U1125" s="11">
        <v>0</v>
      </c>
      <c r="V1125" s="11">
        <v>0</v>
      </c>
      <c r="W1125" s="11">
        <v>0</v>
      </c>
      <c r="X1125" s="11">
        <v>0</v>
      </c>
      <c r="Y1125" s="11">
        <v>0</v>
      </c>
      <c r="Z1125" s="11">
        <v>0</v>
      </c>
      <c r="AA1125" s="12" t="s">
        <v>32952</v>
      </c>
      <c r="AB1125" s="17" t="str">
        <f t="shared" si="103"/>
        <v>Programme is not compatible with this tool</v>
      </c>
      <c r="AC1125" s="17" t="str">
        <f t="shared" si="104"/>
        <v/>
      </c>
      <c r="AD1125" s="17">
        <f t="shared" si="105"/>
        <v>6</v>
      </c>
      <c r="AE1125" s="17" t="str">
        <f t="shared" si="106"/>
        <v/>
      </c>
      <c r="AF1125" s="17" t="str">
        <f t="shared" si="107"/>
        <v/>
      </c>
      <c r="AG1125" s="17" t="str" cm="1">
        <f t="array" ref="AG1125">IFERROR(IF(J1125="Level",INDEX($M1125:$S1125,AC1125+1),INDEX($M1125:$S1125,AC1125)),"")</f>
        <v/>
      </c>
      <c r="AH1125" s="17" cm="1">
        <f t="array" ref="AH1125">IFERROR(IF(J1125="Level",INDEX($M1125:$S1125,AD1125+1),INDEX($M1125:$S1125,AD1125)),"")</f>
        <v>0</v>
      </c>
      <c r="AI1125" s="17" t="str" cm="1">
        <f t="array" ref="AI1125">IFERROR(INDEX($M1125:$S1125,AE1125),"")</f>
        <v/>
      </c>
      <c r="AJ1125" s="17" t="str" cm="1">
        <f t="array" ref="AJ1125">IFERROR(INDEX($M1125:$S1125,AF1125),"")</f>
        <v/>
      </c>
      <c r="AK1125" s="17" t="str" cm="1">
        <f t="array" ref="AK1125">IFERROR(IF(J1125="Level",INDEX($T1125:$Z1125,AC1125+1),INDEX($T1125:$Z1125,AC1125)),"")</f>
        <v/>
      </c>
      <c r="AL1125" s="17" cm="1">
        <f t="array" ref="AL1125">IFERROR(IF(J1125="Level",INDEX($T1125:$Z1125,AD1125+1),INDEX($T1125:$Z1125,AD1125)),"")</f>
        <v>0</v>
      </c>
      <c r="AM1125" s="17" t="str" cm="1">
        <f t="array" ref="AM1125">IFERROR(INDEX($T1125:$Z1125,AE1125),"")</f>
        <v/>
      </c>
      <c r="AN1125" s="17" t="str" cm="1">
        <f t="array" ref="AN1125">IFERROR(INDEX($T1125:$Z1125,AF1125),"")</f>
        <v/>
      </c>
    </row>
    <row r="1126" spans="1:40" hidden="1" x14ac:dyDescent="0.2">
      <c r="A1126" s="17" t="str">
        <f t="shared" si="102"/>
        <v>MPhil Food, Nutrition and Health (Part-Time) - Cornwall: PRH4EMSEMSCG</v>
      </c>
      <c r="B1126" s="11" t="s">
        <v>32034</v>
      </c>
      <c r="C1126" s="11" t="s">
        <v>32964</v>
      </c>
      <c r="D1126" s="11" t="s">
        <v>32596</v>
      </c>
      <c r="E1126" s="11" t="s">
        <v>308</v>
      </c>
      <c r="F1126" s="11" t="s">
        <v>71</v>
      </c>
      <c r="G1126" s="11" t="s">
        <v>32188</v>
      </c>
      <c r="H1126" s="11" t="s">
        <v>72</v>
      </c>
      <c r="I1126" s="11">
        <v>0</v>
      </c>
      <c r="J1126" s="11" t="s">
        <v>32168</v>
      </c>
      <c r="K1126" s="11" t="s">
        <v>32168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  <c r="Q1126" s="11">
        <v>0</v>
      </c>
      <c r="R1126" s="11">
        <v>0</v>
      </c>
      <c r="S1126" s="11">
        <v>0</v>
      </c>
      <c r="T1126" s="11">
        <v>0</v>
      </c>
      <c r="U1126" s="11">
        <v>0</v>
      </c>
      <c r="V1126" s="11">
        <v>0</v>
      </c>
      <c r="W1126" s="11">
        <v>0</v>
      </c>
      <c r="X1126" s="11">
        <v>0</v>
      </c>
      <c r="Y1126" s="11">
        <v>0</v>
      </c>
      <c r="Z1126" s="11">
        <v>0</v>
      </c>
      <c r="AA1126" s="12" t="s">
        <v>32952</v>
      </c>
      <c r="AB1126" s="17" t="str">
        <f t="shared" si="103"/>
        <v>Programme is not compatible with this tool</v>
      </c>
      <c r="AC1126" s="17" t="str">
        <f t="shared" si="104"/>
        <v/>
      </c>
      <c r="AD1126" s="17">
        <f t="shared" si="105"/>
        <v>6</v>
      </c>
      <c r="AE1126" s="17" t="str">
        <f t="shared" si="106"/>
        <v/>
      </c>
      <c r="AF1126" s="17" t="str">
        <f t="shared" si="107"/>
        <v/>
      </c>
      <c r="AG1126" s="17" t="str" cm="1">
        <f t="array" ref="AG1126">IFERROR(IF(J1126="Level",INDEX($M1126:$S1126,AC1126+1),INDEX($M1126:$S1126,AC1126)),"")</f>
        <v/>
      </c>
      <c r="AH1126" s="17" cm="1">
        <f t="array" ref="AH1126">IFERROR(IF(J1126="Level",INDEX($M1126:$S1126,AD1126+1),INDEX($M1126:$S1126,AD1126)),"")</f>
        <v>0</v>
      </c>
      <c r="AI1126" s="17" t="str" cm="1">
        <f t="array" ref="AI1126">IFERROR(INDEX($M1126:$S1126,AE1126),"")</f>
        <v/>
      </c>
      <c r="AJ1126" s="17" t="str" cm="1">
        <f t="array" ref="AJ1126">IFERROR(INDEX($M1126:$S1126,AF1126),"")</f>
        <v/>
      </c>
      <c r="AK1126" s="17" t="str" cm="1">
        <f t="array" ref="AK1126">IFERROR(IF(J1126="Level",INDEX($T1126:$Z1126,AC1126+1),INDEX($T1126:$Z1126,AC1126)),"")</f>
        <v/>
      </c>
      <c r="AL1126" s="17" cm="1">
        <f t="array" ref="AL1126">IFERROR(IF(J1126="Level",INDEX($T1126:$Z1126,AD1126+1),INDEX($T1126:$Z1126,AD1126)),"")</f>
        <v>0</v>
      </c>
      <c r="AM1126" s="17" t="str" cm="1">
        <f t="array" ref="AM1126">IFERROR(INDEX($T1126:$Z1126,AE1126),"")</f>
        <v/>
      </c>
      <c r="AN1126" s="17" t="str" cm="1">
        <f t="array" ref="AN1126">IFERROR(INDEX($T1126:$Z1126,AF1126),"")</f>
        <v/>
      </c>
    </row>
    <row r="1127" spans="1:40" hidden="1" x14ac:dyDescent="0.2">
      <c r="A1127" s="17" t="str">
        <f t="shared" si="102"/>
        <v>MPhil Medical Studies (PHSS) (Part-Time) - Cornwall: PRH4EMSEMSCH</v>
      </c>
      <c r="B1127" s="11" t="s">
        <v>32133</v>
      </c>
      <c r="C1127" s="11" t="s">
        <v>32964</v>
      </c>
      <c r="D1127" s="11" t="s">
        <v>32920</v>
      </c>
      <c r="E1127" s="11" t="s">
        <v>308</v>
      </c>
      <c r="F1127" s="11" t="s">
        <v>71</v>
      </c>
      <c r="G1127" s="11" t="s">
        <v>32188</v>
      </c>
      <c r="H1127" s="11" t="s">
        <v>72</v>
      </c>
      <c r="I1127" s="11">
        <v>0</v>
      </c>
      <c r="J1127" s="11" t="s">
        <v>32168</v>
      </c>
      <c r="K1127" s="11" t="s">
        <v>32168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  <c r="Q1127" s="11">
        <v>0</v>
      </c>
      <c r="R1127" s="11">
        <v>0</v>
      </c>
      <c r="S1127" s="11">
        <v>0</v>
      </c>
      <c r="T1127" s="11">
        <v>0</v>
      </c>
      <c r="U1127" s="11">
        <v>0</v>
      </c>
      <c r="V1127" s="11">
        <v>0</v>
      </c>
      <c r="W1127" s="11">
        <v>0</v>
      </c>
      <c r="X1127" s="11">
        <v>0</v>
      </c>
      <c r="Y1127" s="11">
        <v>0</v>
      </c>
      <c r="Z1127" s="11">
        <v>0</v>
      </c>
      <c r="AA1127" s="12" t="s">
        <v>32952</v>
      </c>
      <c r="AB1127" s="17" t="str">
        <f t="shared" si="103"/>
        <v>Programme is not compatible with this tool</v>
      </c>
      <c r="AC1127" s="17" t="str">
        <f t="shared" si="104"/>
        <v/>
      </c>
      <c r="AD1127" s="17">
        <f t="shared" si="105"/>
        <v>6</v>
      </c>
      <c r="AE1127" s="17" t="str">
        <f t="shared" si="106"/>
        <v/>
      </c>
      <c r="AF1127" s="17" t="str">
        <f t="shared" si="107"/>
        <v/>
      </c>
      <c r="AG1127" s="17" t="str" cm="1">
        <f t="array" ref="AG1127">IFERROR(IF(J1127="Level",INDEX($M1127:$S1127,AC1127+1),INDEX($M1127:$S1127,AC1127)),"")</f>
        <v/>
      </c>
      <c r="AH1127" s="17" cm="1">
        <f t="array" ref="AH1127">IFERROR(IF(J1127="Level",INDEX($M1127:$S1127,AD1127+1),INDEX($M1127:$S1127,AD1127)),"")</f>
        <v>0</v>
      </c>
      <c r="AI1127" s="17" t="str" cm="1">
        <f t="array" ref="AI1127">IFERROR(INDEX($M1127:$S1127,AE1127),"")</f>
        <v/>
      </c>
      <c r="AJ1127" s="17" t="str" cm="1">
        <f t="array" ref="AJ1127">IFERROR(INDEX($M1127:$S1127,AF1127),"")</f>
        <v/>
      </c>
      <c r="AK1127" s="17" t="str" cm="1">
        <f t="array" ref="AK1127">IFERROR(IF(J1127="Level",INDEX($T1127:$Z1127,AC1127+1),INDEX($T1127:$Z1127,AC1127)),"")</f>
        <v/>
      </c>
      <c r="AL1127" s="17" cm="1">
        <f t="array" ref="AL1127">IFERROR(IF(J1127="Level",INDEX($T1127:$Z1127,AD1127+1),INDEX($T1127:$Z1127,AD1127)),"")</f>
        <v>0</v>
      </c>
      <c r="AM1127" s="17" t="str" cm="1">
        <f t="array" ref="AM1127">IFERROR(INDEX($T1127:$Z1127,AE1127),"")</f>
        <v/>
      </c>
      <c r="AN1127" s="17" t="str" cm="1">
        <f t="array" ref="AN1127">IFERROR(INDEX($T1127:$Z1127,AF1127),"")</f>
        <v/>
      </c>
    </row>
    <row r="1128" spans="1:40" hidden="1" x14ac:dyDescent="0.2">
      <c r="A1128" s="17" t="str">
        <f t="shared" si="102"/>
        <v>MScbyRes Food, Nutrition and Health (Part-Time): PRM4EMSEMS08</v>
      </c>
      <c r="B1128" s="11" t="s">
        <v>31991</v>
      </c>
      <c r="C1128" s="11" t="s">
        <v>32964</v>
      </c>
      <c r="D1128" s="11" t="s">
        <v>32389</v>
      </c>
      <c r="E1128" s="11" t="s">
        <v>308</v>
      </c>
      <c r="F1128" s="11" t="s">
        <v>71</v>
      </c>
      <c r="G1128" s="11" t="s">
        <v>32188</v>
      </c>
      <c r="H1128" s="11" t="s">
        <v>72</v>
      </c>
      <c r="I1128" s="11">
        <v>0</v>
      </c>
      <c r="J1128" s="11" t="s">
        <v>32168</v>
      </c>
      <c r="K1128" s="11" t="s">
        <v>32168</v>
      </c>
      <c r="L1128" s="11">
        <v>0</v>
      </c>
      <c r="M1128" s="11">
        <v>0</v>
      </c>
      <c r="N1128" s="11">
        <v>0</v>
      </c>
      <c r="O1128" s="11">
        <v>0</v>
      </c>
      <c r="P1128" s="11">
        <v>0</v>
      </c>
      <c r="Q1128" s="11">
        <v>0</v>
      </c>
      <c r="R1128" s="11">
        <v>0</v>
      </c>
      <c r="S1128" s="11">
        <v>0</v>
      </c>
      <c r="T1128" s="11">
        <v>0</v>
      </c>
      <c r="U1128" s="11">
        <v>0</v>
      </c>
      <c r="V1128" s="11">
        <v>0</v>
      </c>
      <c r="W1128" s="11">
        <v>0</v>
      </c>
      <c r="X1128" s="11">
        <v>0</v>
      </c>
      <c r="Y1128" s="11">
        <v>0</v>
      </c>
      <c r="Z1128" s="11">
        <v>0</v>
      </c>
      <c r="AA1128" s="12" t="s">
        <v>32952</v>
      </c>
      <c r="AB1128" s="17" t="str">
        <f t="shared" si="103"/>
        <v>Programme is not compatible with this tool</v>
      </c>
      <c r="AC1128" s="17" t="str">
        <f t="shared" si="104"/>
        <v/>
      </c>
      <c r="AD1128" s="17">
        <f t="shared" si="105"/>
        <v>6</v>
      </c>
      <c r="AE1128" s="17" t="str">
        <f t="shared" si="106"/>
        <v/>
      </c>
      <c r="AF1128" s="17" t="str">
        <f t="shared" si="107"/>
        <v/>
      </c>
      <c r="AG1128" s="17" t="str" cm="1">
        <f t="array" ref="AG1128">IFERROR(IF(J1128="Level",INDEX($M1128:$S1128,AC1128+1),INDEX($M1128:$S1128,AC1128)),"")</f>
        <v/>
      </c>
      <c r="AH1128" s="17" cm="1">
        <f t="array" ref="AH1128">IFERROR(IF(J1128="Level",INDEX($M1128:$S1128,AD1128+1),INDEX($M1128:$S1128,AD1128)),"")</f>
        <v>0</v>
      </c>
      <c r="AI1128" s="17" t="str" cm="1">
        <f t="array" ref="AI1128">IFERROR(INDEX($M1128:$S1128,AE1128),"")</f>
        <v/>
      </c>
      <c r="AJ1128" s="17" t="str" cm="1">
        <f t="array" ref="AJ1128">IFERROR(INDEX($M1128:$S1128,AF1128),"")</f>
        <v/>
      </c>
      <c r="AK1128" s="17" t="str" cm="1">
        <f t="array" ref="AK1128">IFERROR(IF(J1128="Level",INDEX($T1128:$Z1128,AC1128+1),INDEX($T1128:$Z1128,AC1128)),"")</f>
        <v/>
      </c>
      <c r="AL1128" s="17" cm="1">
        <f t="array" ref="AL1128">IFERROR(IF(J1128="Level",INDEX($T1128:$Z1128,AD1128+1),INDEX($T1128:$Z1128,AD1128)),"")</f>
        <v>0</v>
      </c>
      <c r="AM1128" s="17" t="str" cm="1">
        <f t="array" ref="AM1128">IFERROR(INDEX($T1128:$Z1128,AE1128),"")</f>
        <v/>
      </c>
      <c r="AN1128" s="17" t="str" cm="1">
        <f t="array" ref="AN1128">IFERROR(INDEX($T1128:$Z1128,AF1128),"")</f>
        <v/>
      </c>
    </row>
    <row r="1129" spans="1:40" ht="25.5" hidden="1" x14ac:dyDescent="0.2">
      <c r="A1129" s="17" t="str">
        <f t="shared" si="102"/>
        <v>MScbyRes Food, Nutrition and Health (Part-Time) - Cornwall: PRM4EMSEMSCE</v>
      </c>
      <c r="B1129" s="11" t="s">
        <v>31990</v>
      </c>
      <c r="C1129" s="11" t="s">
        <v>32964</v>
      </c>
      <c r="D1129" s="11" t="s">
        <v>32388</v>
      </c>
      <c r="E1129" s="11" t="s">
        <v>308</v>
      </c>
      <c r="F1129" s="11" t="s">
        <v>71</v>
      </c>
      <c r="G1129" s="11" t="s">
        <v>32188</v>
      </c>
      <c r="H1129" s="11" t="s">
        <v>72</v>
      </c>
      <c r="I1129" s="11">
        <v>0</v>
      </c>
      <c r="J1129" s="11" t="s">
        <v>32168</v>
      </c>
      <c r="K1129" s="11" t="s">
        <v>32168</v>
      </c>
      <c r="L1129" s="11">
        <v>0</v>
      </c>
      <c r="M1129" s="11">
        <v>0</v>
      </c>
      <c r="N1129" s="11">
        <v>0</v>
      </c>
      <c r="O1129" s="11">
        <v>0</v>
      </c>
      <c r="P1129" s="11">
        <v>0</v>
      </c>
      <c r="Q1129" s="11">
        <v>0</v>
      </c>
      <c r="R1129" s="11">
        <v>0</v>
      </c>
      <c r="S1129" s="11">
        <v>0</v>
      </c>
      <c r="T1129" s="11">
        <v>0</v>
      </c>
      <c r="U1129" s="11">
        <v>0</v>
      </c>
      <c r="V1129" s="11">
        <v>0</v>
      </c>
      <c r="W1129" s="11">
        <v>0</v>
      </c>
      <c r="X1129" s="11">
        <v>0</v>
      </c>
      <c r="Y1129" s="11">
        <v>0</v>
      </c>
      <c r="Z1129" s="11">
        <v>0</v>
      </c>
      <c r="AA1129" s="12" t="s">
        <v>32952</v>
      </c>
      <c r="AB1129" s="17" t="str">
        <f t="shared" si="103"/>
        <v>Programme is not compatible with this tool</v>
      </c>
      <c r="AC1129" s="17" t="str">
        <f t="shared" si="104"/>
        <v/>
      </c>
      <c r="AD1129" s="17">
        <f t="shared" si="105"/>
        <v>6</v>
      </c>
      <c r="AE1129" s="17" t="str">
        <f t="shared" si="106"/>
        <v/>
      </c>
      <c r="AF1129" s="17" t="str">
        <f t="shared" si="107"/>
        <v/>
      </c>
      <c r="AG1129" s="17" t="str" cm="1">
        <f t="array" ref="AG1129">IFERROR(IF(J1129="Level",INDEX($M1129:$S1129,AC1129+1),INDEX($M1129:$S1129,AC1129)),"")</f>
        <v/>
      </c>
      <c r="AH1129" s="17" cm="1">
        <f t="array" ref="AH1129">IFERROR(IF(J1129="Level",INDEX($M1129:$S1129,AD1129+1),INDEX($M1129:$S1129,AD1129)),"")</f>
        <v>0</v>
      </c>
      <c r="AI1129" s="17" t="str" cm="1">
        <f t="array" ref="AI1129">IFERROR(INDEX($M1129:$S1129,AE1129),"")</f>
        <v/>
      </c>
      <c r="AJ1129" s="17" t="str" cm="1">
        <f t="array" ref="AJ1129">IFERROR(INDEX($M1129:$S1129,AF1129),"")</f>
        <v/>
      </c>
      <c r="AK1129" s="17" t="str" cm="1">
        <f t="array" ref="AK1129">IFERROR(IF(J1129="Level",INDEX($T1129:$Z1129,AC1129+1),INDEX($T1129:$Z1129,AC1129)),"")</f>
        <v/>
      </c>
      <c r="AL1129" s="17" cm="1">
        <f t="array" ref="AL1129">IFERROR(IF(J1129="Level",INDEX($T1129:$Z1129,AD1129+1),INDEX($T1129:$Z1129,AD1129)),"")</f>
        <v>0</v>
      </c>
      <c r="AM1129" s="17" t="str" cm="1">
        <f t="array" ref="AM1129">IFERROR(INDEX($T1129:$Z1129,AE1129),"")</f>
        <v/>
      </c>
      <c r="AN1129" s="17" t="str" cm="1">
        <f t="array" ref="AN1129">IFERROR(INDEX($T1129:$Z1129,AF1129),"")</f>
        <v/>
      </c>
    </row>
    <row r="1130" spans="1:40" hidden="1" x14ac:dyDescent="0.2">
      <c r="A1130" s="17" t="str">
        <f t="shared" si="102"/>
        <v>PhD Food, Nutrition and Health (Part-Time): PRP6EMSEMS10</v>
      </c>
      <c r="B1130" s="11" t="s">
        <v>31955</v>
      </c>
      <c r="C1130" s="11" t="s">
        <v>32964</v>
      </c>
      <c r="D1130" s="11" t="s">
        <v>32227</v>
      </c>
      <c r="E1130" s="11" t="s">
        <v>308</v>
      </c>
      <c r="F1130" s="11" t="s">
        <v>71</v>
      </c>
      <c r="G1130" s="11" t="s">
        <v>32188</v>
      </c>
      <c r="H1130" s="11" t="s">
        <v>72</v>
      </c>
      <c r="I1130" s="11">
        <v>0</v>
      </c>
      <c r="J1130" s="11" t="s">
        <v>32168</v>
      </c>
      <c r="K1130" s="11" t="s">
        <v>32168</v>
      </c>
      <c r="L1130" s="11">
        <v>0</v>
      </c>
      <c r="M1130" s="11">
        <v>0</v>
      </c>
      <c r="N1130" s="11">
        <v>0</v>
      </c>
      <c r="O1130" s="11">
        <v>0</v>
      </c>
      <c r="P1130" s="11">
        <v>0</v>
      </c>
      <c r="Q1130" s="11">
        <v>0</v>
      </c>
      <c r="R1130" s="11">
        <v>0</v>
      </c>
      <c r="S1130" s="11">
        <v>0</v>
      </c>
      <c r="T1130" s="11">
        <v>0</v>
      </c>
      <c r="U1130" s="11">
        <v>0</v>
      </c>
      <c r="V1130" s="11">
        <v>0</v>
      </c>
      <c r="W1130" s="11">
        <v>0</v>
      </c>
      <c r="X1130" s="11">
        <v>0</v>
      </c>
      <c r="Y1130" s="11">
        <v>0</v>
      </c>
      <c r="Z1130" s="11">
        <v>0</v>
      </c>
      <c r="AA1130" s="12" t="s">
        <v>32952</v>
      </c>
      <c r="AB1130" s="17" t="str">
        <f t="shared" si="103"/>
        <v>Programme is not compatible with this tool</v>
      </c>
      <c r="AC1130" s="17" t="str">
        <f t="shared" si="104"/>
        <v/>
      </c>
      <c r="AD1130" s="17">
        <f t="shared" si="105"/>
        <v>6</v>
      </c>
      <c r="AE1130" s="17" t="str">
        <f t="shared" si="106"/>
        <v/>
      </c>
      <c r="AF1130" s="17" t="str">
        <f t="shared" si="107"/>
        <v/>
      </c>
      <c r="AG1130" s="17" t="str" cm="1">
        <f t="array" ref="AG1130">IFERROR(IF(J1130="Level",INDEX($M1130:$S1130,AC1130+1),INDEX($M1130:$S1130,AC1130)),"")</f>
        <v/>
      </c>
      <c r="AH1130" s="17" cm="1">
        <f t="array" ref="AH1130">IFERROR(IF(J1130="Level",INDEX($M1130:$S1130,AD1130+1),INDEX($M1130:$S1130,AD1130)),"")</f>
        <v>0</v>
      </c>
      <c r="AI1130" s="17" t="str" cm="1">
        <f t="array" ref="AI1130">IFERROR(INDEX($M1130:$S1130,AE1130),"")</f>
        <v/>
      </c>
      <c r="AJ1130" s="17" t="str" cm="1">
        <f t="array" ref="AJ1130">IFERROR(INDEX($M1130:$S1130,AF1130),"")</f>
        <v/>
      </c>
      <c r="AK1130" s="17" t="str" cm="1">
        <f t="array" ref="AK1130">IFERROR(IF(J1130="Level",INDEX($T1130:$Z1130,AC1130+1),INDEX($T1130:$Z1130,AC1130)),"")</f>
        <v/>
      </c>
      <c r="AL1130" s="17" cm="1">
        <f t="array" ref="AL1130">IFERROR(IF(J1130="Level",INDEX($T1130:$Z1130,AD1130+1),INDEX($T1130:$Z1130,AD1130)),"")</f>
        <v>0</v>
      </c>
      <c r="AM1130" s="17" t="str" cm="1">
        <f t="array" ref="AM1130">IFERROR(INDEX($T1130:$Z1130,AE1130),"")</f>
        <v/>
      </c>
      <c r="AN1130" s="17" t="str" cm="1">
        <f t="array" ref="AN1130">IFERROR(INDEX($T1130:$Z1130,AF1130),"")</f>
        <v/>
      </c>
    </row>
    <row r="1131" spans="1:40" hidden="1" x14ac:dyDescent="0.2">
      <c r="A1131" s="17" t="str">
        <f t="shared" si="102"/>
        <v>PhD Food, Nutrition and Health (QUEX) (Part-Time): PRP6EMSEMS11</v>
      </c>
      <c r="B1131" s="11" t="s">
        <v>31952</v>
      </c>
      <c r="C1131" s="11" t="s">
        <v>32964</v>
      </c>
      <c r="D1131" s="11" t="s">
        <v>32224</v>
      </c>
      <c r="E1131" s="11" t="s">
        <v>308</v>
      </c>
      <c r="F1131" s="11" t="s">
        <v>71</v>
      </c>
      <c r="G1131" s="11" t="s">
        <v>32188</v>
      </c>
      <c r="H1131" s="11" t="s">
        <v>72</v>
      </c>
      <c r="I1131" s="11">
        <v>0</v>
      </c>
      <c r="J1131" s="11" t="s">
        <v>32168</v>
      </c>
      <c r="K1131" s="11" t="s">
        <v>32168</v>
      </c>
      <c r="L1131" s="11">
        <v>0</v>
      </c>
      <c r="M1131" s="11">
        <v>0</v>
      </c>
      <c r="N1131" s="11">
        <v>0</v>
      </c>
      <c r="O1131" s="11">
        <v>0</v>
      </c>
      <c r="P1131" s="11">
        <v>0</v>
      </c>
      <c r="Q1131" s="11">
        <v>0</v>
      </c>
      <c r="R1131" s="11">
        <v>0</v>
      </c>
      <c r="S1131" s="11">
        <v>0</v>
      </c>
      <c r="T1131" s="11">
        <v>0</v>
      </c>
      <c r="U1131" s="11">
        <v>0</v>
      </c>
      <c r="V1131" s="11">
        <v>0</v>
      </c>
      <c r="W1131" s="11">
        <v>0</v>
      </c>
      <c r="X1131" s="11">
        <v>0</v>
      </c>
      <c r="Y1131" s="11">
        <v>0</v>
      </c>
      <c r="Z1131" s="11">
        <v>0</v>
      </c>
      <c r="AA1131" s="12" t="s">
        <v>32952</v>
      </c>
      <c r="AB1131" s="17" t="str">
        <f t="shared" si="103"/>
        <v>Programme is not compatible with this tool</v>
      </c>
      <c r="AC1131" s="17" t="str">
        <f t="shared" si="104"/>
        <v/>
      </c>
      <c r="AD1131" s="17">
        <f t="shared" si="105"/>
        <v>6</v>
      </c>
      <c r="AE1131" s="17" t="str">
        <f t="shared" si="106"/>
        <v/>
      </c>
      <c r="AF1131" s="17" t="str">
        <f t="shared" si="107"/>
        <v/>
      </c>
      <c r="AG1131" s="17" t="str" cm="1">
        <f t="array" ref="AG1131">IFERROR(IF(J1131="Level",INDEX($M1131:$S1131,AC1131+1),INDEX($M1131:$S1131,AC1131)),"")</f>
        <v/>
      </c>
      <c r="AH1131" s="17" cm="1">
        <f t="array" ref="AH1131">IFERROR(IF(J1131="Level",INDEX($M1131:$S1131,AD1131+1),INDEX($M1131:$S1131,AD1131)),"")</f>
        <v>0</v>
      </c>
      <c r="AI1131" s="17" t="str" cm="1">
        <f t="array" ref="AI1131">IFERROR(INDEX($M1131:$S1131,AE1131),"")</f>
        <v/>
      </c>
      <c r="AJ1131" s="17" t="str" cm="1">
        <f t="array" ref="AJ1131">IFERROR(INDEX($M1131:$S1131,AF1131),"")</f>
        <v/>
      </c>
      <c r="AK1131" s="17" t="str" cm="1">
        <f t="array" ref="AK1131">IFERROR(IF(J1131="Level",INDEX($T1131:$Z1131,AC1131+1),INDEX($T1131:$Z1131,AC1131)),"")</f>
        <v/>
      </c>
      <c r="AL1131" s="17" cm="1">
        <f t="array" ref="AL1131">IFERROR(IF(J1131="Level",INDEX($T1131:$Z1131,AD1131+1),INDEX($T1131:$Z1131,AD1131)),"")</f>
        <v>0</v>
      </c>
      <c r="AM1131" s="17" t="str" cm="1">
        <f t="array" ref="AM1131">IFERROR(INDEX($T1131:$Z1131,AE1131),"")</f>
        <v/>
      </c>
      <c r="AN1131" s="17" t="str" cm="1">
        <f t="array" ref="AN1131">IFERROR(INDEX($T1131:$Z1131,AF1131),"")</f>
        <v/>
      </c>
    </row>
    <row r="1132" spans="1:40" hidden="1" x14ac:dyDescent="0.2">
      <c r="A1132" s="17" t="str">
        <f t="shared" si="102"/>
        <v>PhD Medical Studies (PHSS) (Part-Time): PRP6EMSEMS15</v>
      </c>
      <c r="B1132" s="11" t="s">
        <v>32119</v>
      </c>
      <c r="C1132" s="11" t="s">
        <v>32964</v>
      </c>
      <c r="D1132" s="11" t="s">
        <v>32906</v>
      </c>
      <c r="E1132" s="11" t="s">
        <v>308</v>
      </c>
      <c r="F1132" s="11" t="s">
        <v>71</v>
      </c>
      <c r="G1132" s="11" t="s">
        <v>32188</v>
      </c>
      <c r="H1132" s="11" t="s">
        <v>72</v>
      </c>
      <c r="I1132" s="11">
        <v>0</v>
      </c>
      <c r="J1132" s="11" t="s">
        <v>32168</v>
      </c>
      <c r="K1132" s="11" t="s">
        <v>32168</v>
      </c>
      <c r="L1132" s="11">
        <v>0</v>
      </c>
      <c r="M1132" s="11">
        <v>0</v>
      </c>
      <c r="N1132" s="11">
        <v>0</v>
      </c>
      <c r="O1132" s="11">
        <v>0</v>
      </c>
      <c r="P1132" s="11">
        <v>0</v>
      </c>
      <c r="Q1132" s="11">
        <v>0</v>
      </c>
      <c r="R1132" s="11">
        <v>0</v>
      </c>
      <c r="S1132" s="11">
        <v>0</v>
      </c>
      <c r="T1132" s="11">
        <v>0</v>
      </c>
      <c r="U1132" s="11">
        <v>0</v>
      </c>
      <c r="V1132" s="11">
        <v>0</v>
      </c>
      <c r="W1132" s="11">
        <v>0</v>
      </c>
      <c r="X1132" s="11">
        <v>0</v>
      </c>
      <c r="Y1132" s="11">
        <v>0</v>
      </c>
      <c r="Z1132" s="11">
        <v>0</v>
      </c>
      <c r="AA1132" s="12" t="s">
        <v>32952</v>
      </c>
      <c r="AB1132" s="17" t="str">
        <f t="shared" si="103"/>
        <v>Programme is not compatible with this tool</v>
      </c>
      <c r="AC1132" s="17" t="str">
        <f t="shared" si="104"/>
        <v/>
      </c>
      <c r="AD1132" s="17">
        <f t="shared" si="105"/>
        <v>6</v>
      </c>
      <c r="AE1132" s="17" t="str">
        <f t="shared" si="106"/>
        <v/>
      </c>
      <c r="AF1132" s="17" t="str">
        <f t="shared" si="107"/>
        <v/>
      </c>
      <c r="AG1132" s="17" t="str" cm="1">
        <f t="array" ref="AG1132">IFERROR(IF(J1132="Level",INDEX($M1132:$S1132,AC1132+1),INDEX($M1132:$S1132,AC1132)),"")</f>
        <v/>
      </c>
      <c r="AH1132" s="17" cm="1">
        <f t="array" ref="AH1132">IFERROR(IF(J1132="Level",INDEX($M1132:$S1132,AD1132+1),INDEX($M1132:$S1132,AD1132)),"")</f>
        <v>0</v>
      </c>
      <c r="AI1132" s="17" t="str" cm="1">
        <f t="array" ref="AI1132">IFERROR(INDEX($M1132:$S1132,AE1132),"")</f>
        <v/>
      </c>
      <c r="AJ1132" s="17" t="str" cm="1">
        <f t="array" ref="AJ1132">IFERROR(INDEX($M1132:$S1132,AF1132),"")</f>
        <v/>
      </c>
      <c r="AK1132" s="17" t="str" cm="1">
        <f t="array" ref="AK1132">IFERROR(IF(J1132="Level",INDEX($T1132:$Z1132,AC1132+1),INDEX($T1132:$Z1132,AC1132)),"")</f>
        <v/>
      </c>
      <c r="AL1132" s="17" cm="1">
        <f t="array" ref="AL1132">IFERROR(IF(J1132="Level",INDEX($T1132:$Z1132,AD1132+1),INDEX($T1132:$Z1132,AD1132)),"")</f>
        <v>0</v>
      </c>
      <c r="AM1132" s="17" t="str" cm="1">
        <f t="array" ref="AM1132">IFERROR(INDEX($T1132:$Z1132,AE1132),"")</f>
        <v/>
      </c>
      <c r="AN1132" s="17" t="str" cm="1">
        <f t="array" ref="AN1132">IFERROR(INDEX($T1132:$Z1132,AF1132),"")</f>
        <v/>
      </c>
    </row>
    <row r="1133" spans="1:40" hidden="1" x14ac:dyDescent="0.2">
      <c r="A1133" s="17" t="str">
        <f t="shared" si="102"/>
        <v>PhD Food, Nutrition and Health (Part-Time) - Cornwall: PRP6EMSEMSCG</v>
      </c>
      <c r="B1133" s="11" t="s">
        <v>31954</v>
      </c>
      <c r="C1133" s="11" t="s">
        <v>32964</v>
      </c>
      <c r="D1133" s="11" t="s">
        <v>32226</v>
      </c>
      <c r="E1133" s="11" t="s">
        <v>308</v>
      </c>
      <c r="F1133" s="11" t="s">
        <v>71</v>
      </c>
      <c r="G1133" s="11" t="s">
        <v>32188</v>
      </c>
      <c r="H1133" s="11" t="s">
        <v>72</v>
      </c>
      <c r="I1133" s="11">
        <v>0</v>
      </c>
      <c r="J1133" s="11" t="s">
        <v>32168</v>
      </c>
      <c r="K1133" s="11" t="s">
        <v>32168</v>
      </c>
      <c r="L1133" s="11">
        <v>0</v>
      </c>
      <c r="M1133" s="11">
        <v>0</v>
      </c>
      <c r="N1133" s="11">
        <v>0</v>
      </c>
      <c r="O1133" s="11">
        <v>0</v>
      </c>
      <c r="P1133" s="11">
        <v>0</v>
      </c>
      <c r="Q1133" s="11">
        <v>0</v>
      </c>
      <c r="R1133" s="11">
        <v>0</v>
      </c>
      <c r="S1133" s="11">
        <v>0</v>
      </c>
      <c r="T1133" s="11">
        <v>0</v>
      </c>
      <c r="U1133" s="11">
        <v>0</v>
      </c>
      <c r="V1133" s="11">
        <v>0</v>
      </c>
      <c r="W1133" s="11">
        <v>0</v>
      </c>
      <c r="X1133" s="11">
        <v>0</v>
      </c>
      <c r="Y1133" s="11">
        <v>0</v>
      </c>
      <c r="Z1133" s="11">
        <v>0</v>
      </c>
      <c r="AA1133" s="12" t="s">
        <v>32952</v>
      </c>
      <c r="AB1133" s="17" t="str">
        <f t="shared" si="103"/>
        <v>Programme is not compatible with this tool</v>
      </c>
      <c r="AC1133" s="17" t="str">
        <f t="shared" si="104"/>
        <v/>
      </c>
      <c r="AD1133" s="17">
        <f t="shared" si="105"/>
        <v>6</v>
      </c>
      <c r="AE1133" s="17" t="str">
        <f t="shared" si="106"/>
        <v/>
      </c>
      <c r="AF1133" s="17" t="str">
        <f t="shared" si="107"/>
        <v/>
      </c>
      <c r="AG1133" s="17" t="str" cm="1">
        <f t="array" ref="AG1133">IFERROR(IF(J1133="Level",INDEX($M1133:$S1133,AC1133+1),INDEX($M1133:$S1133,AC1133)),"")</f>
        <v/>
      </c>
      <c r="AH1133" s="17" cm="1">
        <f t="array" ref="AH1133">IFERROR(IF(J1133="Level",INDEX($M1133:$S1133,AD1133+1),INDEX($M1133:$S1133,AD1133)),"")</f>
        <v>0</v>
      </c>
      <c r="AI1133" s="17" t="str" cm="1">
        <f t="array" ref="AI1133">IFERROR(INDEX($M1133:$S1133,AE1133),"")</f>
        <v/>
      </c>
      <c r="AJ1133" s="17" t="str" cm="1">
        <f t="array" ref="AJ1133">IFERROR(INDEX($M1133:$S1133,AF1133),"")</f>
        <v/>
      </c>
      <c r="AK1133" s="17" t="str" cm="1">
        <f t="array" ref="AK1133">IFERROR(IF(J1133="Level",INDEX($T1133:$Z1133,AC1133+1),INDEX($T1133:$Z1133,AC1133)),"")</f>
        <v/>
      </c>
      <c r="AL1133" s="17" cm="1">
        <f t="array" ref="AL1133">IFERROR(IF(J1133="Level",INDEX($T1133:$Z1133,AD1133+1),INDEX($T1133:$Z1133,AD1133)),"")</f>
        <v>0</v>
      </c>
      <c r="AM1133" s="17" t="str" cm="1">
        <f t="array" ref="AM1133">IFERROR(INDEX($T1133:$Z1133,AE1133),"")</f>
        <v/>
      </c>
      <c r="AN1133" s="17" t="str" cm="1">
        <f t="array" ref="AN1133">IFERROR(INDEX($T1133:$Z1133,AF1133),"")</f>
        <v/>
      </c>
    </row>
    <row r="1134" spans="1:40" hidden="1" x14ac:dyDescent="0.2">
      <c r="A1134" s="17" t="str">
        <f t="shared" si="102"/>
        <v>PhD Medical Studies (PHSS) (Part-Time) - Cornwall: PRP6EMSEMSCH</v>
      </c>
      <c r="B1134" s="11" t="s">
        <v>32116</v>
      </c>
      <c r="C1134" s="11" t="s">
        <v>32964</v>
      </c>
      <c r="D1134" s="11" t="s">
        <v>32903</v>
      </c>
      <c r="E1134" s="11" t="s">
        <v>308</v>
      </c>
      <c r="F1134" s="11" t="s">
        <v>71</v>
      </c>
      <c r="G1134" s="11" t="s">
        <v>32188</v>
      </c>
      <c r="H1134" s="11" t="s">
        <v>72</v>
      </c>
      <c r="I1134" s="11">
        <v>0</v>
      </c>
      <c r="J1134" s="11" t="s">
        <v>32168</v>
      </c>
      <c r="K1134" s="11" t="s">
        <v>32168</v>
      </c>
      <c r="L1134" s="11">
        <v>0</v>
      </c>
      <c r="M1134" s="11">
        <v>0</v>
      </c>
      <c r="N1134" s="11">
        <v>0</v>
      </c>
      <c r="O1134" s="11">
        <v>0</v>
      </c>
      <c r="P1134" s="11">
        <v>0</v>
      </c>
      <c r="Q1134" s="11">
        <v>0</v>
      </c>
      <c r="R1134" s="11">
        <v>0</v>
      </c>
      <c r="S1134" s="11">
        <v>0</v>
      </c>
      <c r="T1134" s="11">
        <v>0</v>
      </c>
      <c r="U1134" s="11">
        <v>0</v>
      </c>
      <c r="V1134" s="11">
        <v>0</v>
      </c>
      <c r="W1134" s="11">
        <v>0</v>
      </c>
      <c r="X1134" s="11">
        <v>0</v>
      </c>
      <c r="Y1134" s="11">
        <v>0</v>
      </c>
      <c r="Z1134" s="11">
        <v>0</v>
      </c>
      <c r="AA1134" s="12" t="s">
        <v>32952</v>
      </c>
      <c r="AB1134" s="17" t="str">
        <f t="shared" si="103"/>
        <v>Programme is not compatible with this tool</v>
      </c>
      <c r="AC1134" s="17" t="str">
        <f t="shared" si="104"/>
        <v/>
      </c>
      <c r="AD1134" s="17">
        <f t="shared" si="105"/>
        <v>6</v>
      </c>
      <c r="AE1134" s="17" t="str">
        <f t="shared" si="106"/>
        <v/>
      </c>
      <c r="AF1134" s="17" t="str">
        <f t="shared" si="107"/>
        <v/>
      </c>
      <c r="AG1134" s="17" t="str" cm="1">
        <f t="array" ref="AG1134">IFERROR(IF(J1134="Level",INDEX($M1134:$S1134,AC1134+1),INDEX($M1134:$S1134,AC1134)),"")</f>
        <v/>
      </c>
      <c r="AH1134" s="17" cm="1">
        <f t="array" ref="AH1134">IFERROR(IF(J1134="Level",INDEX($M1134:$S1134,AD1134+1),INDEX($M1134:$S1134,AD1134)),"")</f>
        <v>0</v>
      </c>
      <c r="AI1134" s="17" t="str" cm="1">
        <f t="array" ref="AI1134">IFERROR(INDEX($M1134:$S1134,AE1134),"")</f>
        <v/>
      </c>
      <c r="AJ1134" s="17" t="str" cm="1">
        <f t="array" ref="AJ1134">IFERROR(INDEX($M1134:$S1134,AF1134),"")</f>
        <v/>
      </c>
      <c r="AK1134" s="17" t="str" cm="1">
        <f t="array" ref="AK1134">IFERROR(IF(J1134="Level",INDEX($T1134:$Z1134,AC1134+1),INDEX($T1134:$Z1134,AC1134)),"")</f>
        <v/>
      </c>
      <c r="AL1134" s="17" cm="1">
        <f t="array" ref="AL1134">IFERROR(IF(J1134="Level",INDEX($T1134:$Z1134,AD1134+1),INDEX($T1134:$Z1134,AD1134)),"")</f>
        <v>0</v>
      </c>
      <c r="AM1134" s="17" t="str" cm="1">
        <f t="array" ref="AM1134">IFERROR(INDEX($T1134:$Z1134,AE1134),"")</f>
        <v/>
      </c>
      <c r="AN1134" s="17" t="str" cm="1">
        <f t="array" ref="AN1134">IFERROR(INDEX($T1134:$Z1134,AF1134),"")</f>
        <v/>
      </c>
    </row>
    <row r="1135" spans="1:40" hidden="1" x14ac:dyDescent="0.2">
      <c r="A1135" s="17" t="str">
        <f t="shared" si="102"/>
        <v>MPhil Psychology (Part-Time): PRH4PSYPSY02</v>
      </c>
      <c r="B1135" s="11" t="s">
        <v>2924</v>
      </c>
      <c r="C1135" s="11" t="s">
        <v>32964</v>
      </c>
      <c r="D1135" s="11" t="s">
        <v>32492</v>
      </c>
      <c r="E1135" s="11" t="s">
        <v>149</v>
      </c>
      <c r="F1135" s="11" t="s">
        <v>71</v>
      </c>
      <c r="G1135" s="11" t="s">
        <v>32188</v>
      </c>
      <c r="H1135" s="11" t="s">
        <v>72</v>
      </c>
      <c r="I1135" s="11">
        <v>0</v>
      </c>
      <c r="J1135" s="11" t="s">
        <v>32168</v>
      </c>
      <c r="K1135" s="11" t="s">
        <v>32168</v>
      </c>
      <c r="L1135" s="11">
        <v>0</v>
      </c>
      <c r="M1135" s="11">
        <v>0</v>
      </c>
      <c r="N1135" s="11">
        <v>0</v>
      </c>
      <c r="O1135" s="11">
        <v>0</v>
      </c>
      <c r="P1135" s="11">
        <v>0</v>
      </c>
      <c r="Q1135" s="11">
        <v>0</v>
      </c>
      <c r="R1135" s="11">
        <v>0</v>
      </c>
      <c r="S1135" s="11">
        <v>0</v>
      </c>
      <c r="T1135" s="11">
        <v>0</v>
      </c>
      <c r="U1135" s="11">
        <v>0</v>
      </c>
      <c r="V1135" s="11">
        <v>0</v>
      </c>
      <c r="W1135" s="11">
        <v>0</v>
      </c>
      <c r="X1135" s="11">
        <v>0</v>
      </c>
      <c r="Y1135" s="11">
        <v>0</v>
      </c>
      <c r="Z1135" s="11">
        <v>0</v>
      </c>
      <c r="AA1135" s="12" t="s">
        <v>32952</v>
      </c>
      <c r="AB1135" s="17" t="str">
        <f t="shared" si="103"/>
        <v>Programme is not compatible with this tool</v>
      </c>
      <c r="AC1135" s="17" t="str">
        <f t="shared" si="104"/>
        <v/>
      </c>
      <c r="AD1135" s="17">
        <f t="shared" si="105"/>
        <v>6</v>
      </c>
      <c r="AE1135" s="17" t="str">
        <f t="shared" si="106"/>
        <v/>
      </c>
      <c r="AF1135" s="17" t="str">
        <f t="shared" si="107"/>
        <v/>
      </c>
      <c r="AG1135" s="17" t="str" cm="1">
        <f t="array" ref="AG1135">IFERROR(IF(J1135="Level",INDEX($M1135:$S1135,AC1135+1),INDEX($M1135:$S1135,AC1135)),"")</f>
        <v/>
      </c>
      <c r="AH1135" s="17" cm="1">
        <f t="array" ref="AH1135">IFERROR(IF(J1135="Level",INDEX($M1135:$S1135,AD1135+1),INDEX($M1135:$S1135,AD1135)),"")</f>
        <v>0</v>
      </c>
      <c r="AI1135" s="17" t="str" cm="1">
        <f t="array" ref="AI1135">IFERROR(INDEX($M1135:$S1135,AE1135),"")</f>
        <v/>
      </c>
      <c r="AJ1135" s="17" t="str" cm="1">
        <f t="array" ref="AJ1135">IFERROR(INDEX($M1135:$S1135,AF1135),"")</f>
        <v/>
      </c>
      <c r="AK1135" s="17" t="str" cm="1">
        <f t="array" ref="AK1135">IFERROR(IF(J1135="Level",INDEX($T1135:$Z1135,AC1135+1),INDEX($T1135:$Z1135,AC1135)),"")</f>
        <v/>
      </c>
      <c r="AL1135" s="17" cm="1">
        <f t="array" ref="AL1135">IFERROR(IF(J1135="Level",INDEX($T1135:$Z1135,AD1135+1),INDEX($T1135:$Z1135,AD1135)),"")</f>
        <v>0</v>
      </c>
      <c r="AM1135" s="17" t="str" cm="1">
        <f t="array" ref="AM1135">IFERROR(INDEX($T1135:$Z1135,AE1135),"")</f>
        <v/>
      </c>
      <c r="AN1135" s="17" t="str" cm="1">
        <f t="array" ref="AN1135">IFERROR(INDEX($T1135:$Z1135,AF1135),"")</f>
        <v/>
      </c>
    </row>
    <row r="1136" spans="1:40" hidden="1" x14ac:dyDescent="0.2">
      <c r="A1136" s="17" t="str">
        <f t="shared" si="102"/>
        <v>MPhil Psychology (Part-Time, Split Site): PRH4PSYPSY03</v>
      </c>
      <c r="B1136" s="11" t="s">
        <v>2925</v>
      </c>
      <c r="C1136" s="11" t="s">
        <v>32964</v>
      </c>
      <c r="D1136" s="11" t="s">
        <v>32490</v>
      </c>
      <c r="E1136" s="11" t="s">
        <v>149</v>
      </c>
      <c r="F1136" s="11" t="s">
        <v>71</v>
      </c>
      <c r="G1136" s="11" t="s">
        <v>32188</v>
      </c>
      <c r="H1136" s="11" t="s">
        <v>72</v>
      </c>
      <c r="I1136" s="11">
        <v>0</v>
      </c>
      <c r="J1136" s="11" t="s">
        <v>32168</v>
      </c>
      <c r="K1136" s="11" t="s">
        <v>32168</v>
      </c>
      <c r="L1136" s="11">
        <v>0</v>
      </c>
      <c r="M1136" s="11">
        <v>0</v>
      </c>
      <c r="N1136" s="11">
        <v>0</v>
      </c>
      <c r="O1136" s="11">
        <v>0</v>
      </c>
      <c r="P1136" s="11">
        <v>0</v>
      </c>
      <c r="Q1136" s="11">
        <v>0</v>
      </c>
      <c r="R1136" s="11">
        <v>0</v>
      </c>
      <c r="S1136" s="11">
        <v>0</v>
      </c>
      <c r="T1136" s="11">
        <v>0</v>
      </c>
      <c r="U1136" s="11">
        <v>0</v>
      </c>
      <c r="V1136" s="11">
        <v>0</v>
      </c>
      <c r="W1136" s="11">
        <v>0</v>
      </c>
      <c r="X1136" s="11">
        <v>0</v>
      </c>
      <c r="Y1136" s="11">
        <v>0</v>
      </c>
      <c r="Z1136" s="11">
        <v>0</v>
      </c>
      <c r="AA1136" s="12" t="s">
        <v>32952</v>
      </c>
      <c r="AB1136" s="17" t="str">
        <f t="shared" si="103"/>
        <v>Programme is not compatible with this tool</v>
      </c>
      <c r="AC1136" s="17" t="str">
        <f t="shared" si="104"/>
        <v/>
      </c>
      <c r="AD1136" s="17">
        <f t="shared" si="105"/>
        <v>6</v>
      </c>
      <c r="AE1136" s="17" t="str">
        <f t="shared" si="106"/>
        <v/>
      </c>
      <c r="AF1136" s="17" t="str">
        <f t="shared" si="107"/>
        <v/>
      </c>
      <c r="AG1136" s="17" t="str" cm="1">
        <f t="array" ref="AG1136">IFERROR(IF(J1136="Level",INDEX($M1136:$S1136,AC1136+1),INDEX($M1136:$S1136,AC1136)),"")</f>
        <v/>
      </c>
      <c r="AH1136" s="17" cm="1">
        <f t="array" ref="AH1136">IFERROR(IF(J1136="Level",INDEX($M1136:$S1136,AD1136+1),INDEX($M1136:$S1136,AD1136)),"")</f>
        <v>0</v>
      </c>
      <c r="AI1136" s="17" t="str" cm="1">
        <f t="array" ref="AI1136">IFERROR(INDEX($M1136:$S1136,AE1136),"")</f>
        <v/>
      </c>
      <c r="AJ1136" s="17" t="str" cm="1">
        <f t="array" ref="AJ1136">IFERROR(INDEX($M1136:$S1136,AF1136),"")</f>
        <v/>
      </c>
      <c r="AK1136" s="17" t="str" cm="1">
        <f t="array" ref="AK1136">IFERROR(IF(J1136="Level",INDEX($T1136:$Z1136,AC1136+1),INDEX($T1136:$Z1136,AC1136)),"")</f>
        <v/>
      </c>
      <c r="AL1136" s="17" cm="1">
        <f t="array" ref="AL1136">IFERROR(IF(J1136="Level",INDEX($T1136:$Z1136,AD1136+1),INDEX($T1136:$Z1136,AD1136)),"")</f>
        <v>0</v>
      </c>
      <c r="AM1136" s="17" t="str" cm="1">
        <f t="array" ref="AM1136">IFERROR(INDEX($T1136:$Z1136,AE1136),"")</f>
        <v/>
      </c>
      <c r="AN1136" s="17" t="str" cm="1">
        <f t="array" ref="AN1136">IFERROR(INDEX($T1136:$Z1136,AF1136),"")</f>
        <v/>
      </c>
    </row>
    <row r="1137" spans="1:40" hidden="1" x14ac:dyDescent="0.2">
      <c r="A1137" s="17" t="str">
        <f t="shared" si="102"/>
        <v>MScbyRes Psychology (Part-Time): PRM4PSYPSY01</v>
      </c>
      <c r="B1137" s="11" t="s">
        <v>3131</v>
      </c>
      <c r="C1137" s="11" t="s">
        <v>32964</v>
      </c>
      <c r="D1137" s="11" t="s">
        <v>3132</v>
      </c>
      <c r="E1137" s="11" t="s">
        <v>149</v>
      </c>
      <c r="F1137" s="11" t="s">
        <v>71</v>
      </c>
      <c r="G1137" s="11" t="s">
        <v>32188</v>
      </c>
      <c r="H1137" s="11" t="s">
        <v>72</v>
      </c>
      <c r="I1137" s="11">
        <v>0</v>
      </c>
      <c r="J1137" s="11" t="s">
        <v>32168</v>
      </c>
      <c r="K1137" s="11" t="s">
        <v>32168</v>
      </c>
      <c r="L1137" s="11">
        <v>0</v>
      </c>
      <c r="M1137" s="11">
        <v>0</v>
      </c>
      <c r="N1137" s="11">
        <v>0</v>
      </c>
      <c r="O1137" s="11">
        <v>0</v>
      </c>
      <c r="P1137" s="11">
        <v>0</v>
      </c>
      <c r="Q1137" s="11">
        <v>0</v>
      </c>
      <c r="R1137" s="11">
        <v>0</v>
      </c>
      <c r="S1137" s="11">
        <v>0</v>
      </c>
      <c r="T1137" s="11">
        <v>0</v>
      </c>
      <c r="U1137" s="11">
        <v>0</v>
      </c>
      <c r="V1137" s="11">
        <v>0</v>
      </c>
      <c r="W1137" s="11">
        <v>0</v>
      </c>
      <c r="X1137" s="11">
        <v>0</v>
      </c>
      <c r="Y1137" s="11">
        <v>0</v>
      </c>
      <c r="Z1137" s="11">
        <v>0</v>
      </c>
      <c r="AA1137" s="12" t="s">
        <v>32952</v>
      </c>
      <c r="AB1137" s="17" t="str">
        <f t="shared" si="103"/>
        <v>Programme is not compatible with this tool</v>
      </c>
      <c r="AC1137" s="17" t="str">
        <f t="shared" si="104"/>
        <v/>
      </c>
      <c r="AD1137" s="17">
        <f t="shared" si="105"/>
        <v>6</v>
      </c>
      <c r="AE1137" s="17" t="str">
        <f t="shared" si="106"/>
        <v/>
      </c>
      <c r="AF1137" s="17" t="str">
        <f t="shared" si="107"/>
        <v/>
      </c>
      <c r="AG1137" s="17" t="str" cm="1">
        <f t="array" ref="AG1137">IFERROR(IF(J1137="Level",INDEX($M1137:$S1137,AC1137+1),INDEX($M1137:$S1137,AC1137)),"")</f>
        <v/>
      </c>
      <c r="AH1137" s="17" cm="1">
        <f t="array" ref="AH1137">IFERROR(IF(J1137="Level",INDEX($M1137:$S1137,AD1137+1),INDEX($M1137:$S1137,AD1137)),"")</f>
        <v>0</v>
      </c>
      <c r="AI1137" s="17" t="str" cm="1">
        <f t="array" ref="AI1137">IFERROR(INDEX($M1137:$S1137,AE1137),"")</f>
        <v/>
      </c>
      <c r="AJ1137" s="17" t="str" cm="1">
        <f t="array" ref="AJ1137">IFERROR(INDEX($M1137:$S1137,AF1137),"")</f>
        <v/>
      </c>
      <c r="AK1137" s="17" t="str" cm="1">
        <f t="array" ref="AK1137">IFERROR(IF(J1137="Level",INDEX($T1137:$Z1137,AC1137+1),INDEX($T1137:$Z1137,AC1137)),"")</f>
        <v/>
      </c>
      <c r="AL1137" s="17" cm="1">
        <f t="array" ref="AL1137">IFERROR(IF(J1137="Level",INDEX($T1137:$Z1137,AD1137+1),INDEX($T1137:$Z1137,AD1137)),"")</f>
        <v>0</v>
      </c>
      <c r="AM1137" s="17" t="str" cm="1">
        <f t="array" ref="AM1137">IFERROR(INDEX($T1137:$Z1137,AE1137),"")</f>
        <v/>
      </c>
      <c r="AN1137" s="17" t="str" cm="1">
        <f t="array" ref="AN1137">IFERROR(INDEX($T1137:$Z1137,AF1137),"")</f>
        <v/>
      </c>
    </row>
    <row r="1138" spans="1:40" hidden="1" x14ac:dyDescent="0.2">
      <c r="A1138" s="17" t="str">
        <f t="shared" si="102"/>
        <v>PhD Psychology (Part-Time): PRP6PSYPSY02</v>
      </c>
      <c r="B1138" s="11" t="s">
        <v>3797</v>
      </c>
      <c r="C1138" s="11" t="s">
        <v>32964</v>
      </c>
      <c r="D1138" s="11" t="s">
        <v>3798</v>
      </c>
      <c r="E1138" s="11" t="s">
        <v>149</v>
      </c>
      <c r="F1138" s="11" t="s">
        <v>71</v>
      </c>
      <c r="G1138" s="11" t="s">
        <v>32188</v>
      </c>
      <c r="H1138" s="11" t="s">
        <v>72</v>
      </c>
      <c r="I1138" s="11">
        <v>0</v>
      </c>
      <c r="J1138" s="11" t="s">
        <v>32168</v>
      </c>
      <c r="K1138" s="11" t="s">
        <v>32168</v>
      </c>
      <c r="L1138" s="11">
        <v>0</v>
      </c>
      <c r="M1138" s="11">
        <v>0</v>
      </c>
      <c r="N1138" s="11">
        <v>0</v>
      </c>
      <c r="O1138" s="11">
        <v>0</v>
      </c>
      <c r="P1138" s="11">
        <v>0</v>
      </c>
      <c r="Q1138" s="11">
        <v>0</v>
      </c>
      <c r="R1138" s="11">
        <v>0</v>
      </c>
      <c r="S1138" s="11">
        <v>0</v>
      </c>
      <c r="T1138" s="11">
        <v>0</v>
      </c>
      <c r="U1138" s="11">
        <v>0</v>
      </c>
      <c r="V1138" s="11">
        <v>0</v>
      </c>
      <c r="W1138" s="11">
        <v>0</v>
      </c>
      <c r="X1138" s="11">
        <v>0</v>
      </c>
      <c r="Y1138" s="11">
        <v>0</v>
      </c>
      <c r="Z1138" s="11">
        <v>0</v>
      </c>
      <c r="AA1138" s="12" t="s">
        <v>32952</v>
      </c>
      <c r="AB1138" s="17" t="str">
        <f t="shared" si="103"/>
        <v>Programme is not compatible with this tool</v>
      </c>
      <c r="AC1138" s="17" t="str">
        <f t="shared" si="104"/>
        <v/>
      </c>
      <c r="AD1138" s="17">
        <f t="shared" si="105"/>
        <v>6</v>
      </c>
      <c r="AE1138" s="17" t="str">
        <f t="shared" si="106"/>
        <v/>
      </c>
      <c r="AF1138" s="17" t="str">
        <f t="shared" si="107"/>
        <v/>
      </c>
      <c r="AG1138" s="17" t="str" cm="1">
        <f t="array" ref="AG1138">IFERROR(IF(J1138="Level",INDEX($M1138:$S1138,AC1138+1),INDEX($M1138:$S1138,AC1138)),"")</f>
        <v/>
      </c>
      <c r="AH1138" s="17" cm="1">
        <f t="array" ref="AH1138">IFERROR(IF(J1138="Level",INDEX($M1138:$S1138,AD1138+1),INDEX($M1138:$S1138,AD1138)),"")</f>
        <v>0</v>
      </c>
      <c r="AI1138" s="17" t="str" cm="1">
        <f t="array" ref="AI1138">IFERROR(INDEX($M1138:$S1138,AE1138),"")</f>
        <v/>
      </c>
      <c r="AJ1138" s="17" t="str" cm="1">
        <f t="array" ref="AJ1138">IFERROR(INDEX($M1138:$S1138,AF1138),"")</f>
        <v/>
      </c>
      <c r="AK1138" s="17" t="str" cm="1">
        <f t="array" ref="AK1138">IFERROR(IF(J1138="Level",INDEX($T1138:$Z1138,AC1138+1),INDEX($T1138:$Z1138,AC1138)),"")</f>
        <v/>
      </c>
      <c r="AL1138" s="17" cm="1">
        <f t="array" ref="AL1138">IFERROR(IF(J1138="Level",INDEX($T1138:$Z1138,AD1138+1),INDEX($T1138:$Z1138,AD1138)),"")</f>
        <v>0</v>
      </c>
      <c r="AM1138" s="17" t="str" cm="1">
        <f t="array" ref="AM1138">IFERROR(INDEX($T1138:$Z1138,AE1138),"")</f>
        <v/>
      </c>
      <c r="AN1138" s="17" t="str" cm="1">
        <f t="array" ref="AN1138">IFERROR(INDEX($T1138:$Z1138,AF1138),"")</f>
        <v/>
      </c>
    </row>
    <row r="1139" spans="1:40" hidden="1" x14ac:dyDescent="0.2">
      <c r="A1139" s="17" t="str">
        <f t="shared" si="102"/>
        <v>MPhil Medical Imaging (Part-Time): PRH4EMSEMS04</v>
      </c>
      <c r="B1139" s="11" t="s">
        <v>2836</v>
      </c>
      <c r="C1139" s="11" t="s">
        <v>32964</v>
      </c>
      <c r="D1139" s="11" t="s">
        <v>32532</v>
      </c>
      <c r="E1139" s="11" t="s">
        <v>1113</v>
      </c>
      <c r="F1139" s="11" t="s">
        <v>71</v>
      </c>
      <c r="G1139" s="11" t="s">
        <v>32188</v>
      </c>
      <c r="H1139" s="11" t="s">
        <v>72</v>
      </c>
      <c r="I1139" s="11">
        <v>0</v>
      </c>
      <c r="J1139" s="11" t="s">
        <v>32168</v>
      </c>
      <c r="K1139" s="11" t="s">
        <v>32168</v>
      </c>
      <c r="L1139" s="11">
        <v>0</v>
      </c>
      <c r="M1139" s="11">
        <v>0</v>
      </c>
      <c r="N1139" s="11">
        <v>0</v>
      </c>
      <c r="O1139" s="11">
        <v>0</v>
      </c>
      <c r="P1139" s="11">
        <v>0</v>
      </c>
      <c r="Q1139" s="11">
        <v>0</v>
      </c>
      <c r="R1139" s="11">
        <v>0</v>
      </c>
      <c r="S1139" s="11">
        <v>0</v>
      </c>
      <c r="T1139" s="11">
        <v>0</v>
      </c>
      <c r="U1139" s="11">
        <v>0</v>
      </c>
      <c r="V1139" s="11">
        <v>0</v>
      </c>
      <c r="W1139" s="11">
        <v>0</v>
      </c>
      <c r="X1139" s="11">
        <v>0</v>
      </c>
      <c r="Y1139" s="11">
        <v>0</v>
      </c>
      <c r="Z1139" s="11">
        <v>0</v>
      </c>
      <c r="AA1139" s="12" t="s">
        <v>32952</v>
      </c>
      <c r="AB1139" s="17" t="str">
        <f t="shared" si="103"/>
        <v>Programme is not compatible with this tool</v>
      </c>
      <c r="AC1139" s="17" t="str">
        <f t="shared" si="104"/>
        <v/>
      </c>
      <c r="AD1139" s="17">
        <f t="shared" si="105"/>
        <v>6</v>
      </c>
      <c r="AE1139" s="17" t="str">
        <f t="shared" si="106"/>
        <v/>
      </c>
      <c r="AF1139" s="17" t="str">
        <f t="shared" si="107"/>
        <v/>
      </c>
      <c r="AG1139" s="17" t="str" cm="1">
        <f t="array" ref="AG1139">IFERROR(IF(J1139="Level",INDEX($M1139:$S1139,AC1139+1),INDEX($M1139:$S1139,AC1139)),"")</f>
        <v/>
      </c>
      <c r="AH1139" s="17" cm="1">
        <f t="array" ref="AH1139">IFERROR(IF(J1139="Level",INDEX($M1139:$S1139,AD1139+1),INDEX($M1139:$S1139,AD1139)),"")</f>
        <v>0</v>
      </c>
      <c r="AI1139" s="17" t="str" cm="1">
        <f t="array" ref="AI1139">IFERROR(INDEX($M1139:$S1139,AE1139),"")</f>
        <v/>
      </c>
      <c r="AJ1139" s="17" t="str" cm="1">
        <f t="array" ref="AJ1139">IFERROR(INDEX($M1139:$S1139,AF1139),"")</f>
        <v/>
      </c>
      <c r="AK1139" s="17" t="str" cm="1">
        <f t="array" ref="AK1139">IFERROR(IF(J1139="Level",INDEX($T1139:$Z1139,AC1139+1),INDEX($T1139:$Z1139,AC1139)),"")</f>
        <v/>
      </c>
      <c r="AL1139" s="17" cm="1">
        <f t="array" ref="AL1139">IFERROR(IF(J1139="Level",INDEX($T1139:$Z1139,AD1139+1),INDEX($T1139:$Z1139,AD1139)),"")</f>
        <v>0</v>
      </c>
      <c r="AM1139" s="17" t="str" cm="1">
        <f t="array" ref="AM1139">IFERROR(INDEX($T1139:$Z1139,AE1139),"")</f>
        <v/>
      </c>
      <c r="AN1139" s="17" t="str" cm="1">
        <f t="array" ref="AN1139">IFERROR(INDEX($T1139:$Z1139,AF1139),"")</f>
        <v/>
      </c>
    </row>
    <row r="1140" spans="1:40" hidden="1" x14ac:dyDescent="0.2">
      <c r="A1140" s="17" t="str">
        <f t="shared" si="102"/>
        <v>MScbyRes Medical Imaging (Part-Time): PRM4EMSEMS02</v>
      </c>
      <c r="B1140" s="11" t="s">
        <v>3086</v>
      </c>
      <c r="C1140" s="11" t="s">
        <v>32964</v>
      </c>
      <c r="D1140" s="11" t="s">
        <v>3087</v>
      </c>
      <c r="E1140" s="11" t="s">
        <v>1113</v>
      </c>
      <c r="F1140" s="11" t="s">
        <v>71</v>
      </c>
      <c r="G1140" s="11" t="s">
        <v>32188</v>
      </c>
      <c r="H1140" s="11" t="s">
        <v>72</v>
      </c>
      <c r="I1140" s="11">
        <v>0</v>
      </c>
      <c r="J1140" s="11" t="s">
        <v>32168</v>
      </c>
      <c r="K1140" s="11" t="s">
        <v>32168</v>
      </c>
      <c r="L1140" s="11">
        <v>0</v>
      </c>
      <c r="M1140" s="11">
        <v>0</v>
      </c>
      <c r="N1140" s="11">
        <v>0</v>
      </c>
      <c r="O1140" s="11">
        <v>0</v>
      </c>
      <c r="P1140" s="11">
        <v>0</v>
      </c>
      <c r="Q1140" s="11">
        <v>0</v>
      </c>
      <c r="R1140" s="11">
        <v>0</v>
      </c>
      <c r="S1140" s="11">
        <v>0</v>
      </c>
      <c r="T1140" s="11">
        <v>0</v>
      </c>
      <c r="U1140" s="11">
        <v>0</v>
      </c>
      <c r="V1140" s="11">
        <v>0</v>
      </c>
      <c r="W1140" s="11">
        <v>0</v>
      </c>
      <c r="X1140" s="11">
        <v>0</v>
      </c>
      <c r="Y1140" s="11">
        <v>0</v>
      </c>
      <c r="Z1140" s="11">
        <v>0</v>
      </c>
      <c r="AA1140" s="12" t="s">
        <v>32952</v>
      </c>
      <c r="AB1140" s="17" t="str">
        <f t="shared" si="103"/>
        <v>Programme is not compatible with this tool</v>
      </c>
      <c r="AC1140" s="17" t="str">
        <f t="shared" si="104"/>
        <v/>
      </c>
      <c r="AD1140" s="17">
        <f t="shared" si="105"/>
        <v>6</v>
      </c>
      <c r="AE1140" s="17" t="str">
        <f t="shared" si="106"/>
        <v/>
      </c>
      <c r="AF1140" s="17" t="str">
        <f t="shared" si="107"/>
        <v/>
      </c>
      <c r="AG1140" s="17" t="str" cm="1">
        <f t="array" ref="AG1140">IFERROR(IF(J1140="Level",INDEX($M1140:$S1140,AC1140+1),INDEX($M1140:$S1140,AC1140)),"")</f>
        <v/>
      </c>
      <c r="AH1140" s="17" cm="1">
        <f t="array" ref="AH1140">IFERROR(IF(J1140="Level",INDEX($M1140:$S1140,AD1140+1),INDEX($M1140:$S1140,AD1140)),"")</f>
        <v>0</v>
      </c>
      <c r="AI1140" s="17" t="str" cm="1">
        <f t="array" ref="AI1140">IFERROR(INDEX($M1140:$S1140,AE1140),"")</f>
        <v/>
      </c>
      <c r="AJ1140" s="17" t="str" cm="1">
        <f t="array" ref="AJ1140">IFERROR(INDEX($M1140:$S1140,AF1140),"")</f>
        <v/>
      </c>
      <c r="AK1140" s="17" t="str" cm="1">
        <f t="array" ref="AK1140">IFERROR(IF(J1140="Level",INDEX($T1140:$Z1140,AC1140+1),INDEX($T1140:$Z1140,AC1140)),"")</f>
        <v/>
      </c>
      <c r="AL1140" s="17" cm="1">
        <f t="array" ref="AL1140">IFERROR(IF(J1140="Level",INDEX($T1140:$Z1140,AD1140+1),INDEX($T1140:$Z1140,AD1140)),"")</f>
        <v>0</v>
      </c>
      <c r="AM1140" s="17" t="str" cm="1">
        <f t="array" ref="AM1140">IFERROR(INDEX($T1140:$Z1140,AE1140),"")</f>
        <v/>
      </c>
      <c r="AN1140" s="17" t="str" cm="1">
        <f t="array" ref="AN1140">IFERROR(INDEX($T1140:$Z1140,AF1140),"")</f>
        <v/>
      </c>
    </row>
    <row r="1141" spans="1:40" hidden="1" x14ac:dyDescent="0.2">
      <c r="A1141" s="17" t="str">
        <f t="shared" si="102"/>
        <v>PhD Medical Imaging (Part-Time): PRP6EMSEMS04</v>
      </c>
      <c r="B1141" s="11" t="s">
        <v>3623</v>
      </c>
      <c r="C1141" s="11" t="s">
        <v>32964</v>
      </c>
      <c r="D1141" s="11" t="s">
        <v>3624</v>
      </c>
      <c r="E1141" s="11" t="s">
        <v>1113</v>
      </c>
      <c r="F1141" s="11" t="s">
        <v>71</v>
      </c>
      <c r="G1141" s="11" t="s">
        <v>32188</v>
      </c>
      <c r="H1141" s="11" t="s">
        <v>72</v>
      </c>
      <c r="I1141" s="11">
        <v>0</v>
      </c>
      <c r="J1141" s="11" t="s">
        <v>32168</v>
      </c>
      <c r="K1141" s="11" t="s">
        <v>32168</v>
      </c>
      <c r="L1141" s="11">
        <v>0</v>
      </c>
      <c r="M1141" s="11">
        <v>0</v>
      </c>
      <c r="N1141" s="11">
        <v>0</v>
      </c>
      <c r="O1141" s="11">
        <v>0</v>
      </c>
      <c r="P1141" s="11">
        <v>0</v>
      </c>
      <c r="Q1141" s="11">
        <v>0</v>
      </c>
      <c r="R1141" s="11">
        <v>0</v>
      </c>
      <c r="S1141" s="11">
        <v>0</v>
      </c>
      <c r="T1141" s="11">
        <v>0</v>
      </c>
      <c r="U1141" s="11">
        <v>0</v>
      </c>
      <c r="V1141" s="11">
        <v>0</v>
      </c>
      <c r="W1141" s="11">
        <v>0</v>
      </c>
      <c r="X1141" s="11">
        <v>0</v>
      </c>
      <c r="Y1141" s="11">
        <v>0</v>
      </c>
      <c r="Z1141" s="11">
        <v>0</v>
      </c>
      <c r="AA1141" s="12" t="s">
        <v>32952</v>
      </c>
      <c r="AB1141" s="17" t="str">
        <f t="shared" si="103"/>
        <v>Programme is not compatible with this tool</v>
      </c>
      <c r="AC1141" s="17" t="str">
        <f t="shared" si="104"/>
        <v/>
      </c>
      <c r="AD1141" s="17">
        <f t="shared" si="105"/>
        <v>6</v>
      </c>
      <c r="AE1141" s="17" t="str">
        <f t="shared" si="106"/>
        <v/>
      </c>
      <c r="AF1141" s="17" t="str">
        <f t="shared" si="107"/>
        <v/>
      </c>
      <c r="AG1141" s="17" t="str" cm="1">
        <f t="array" ref="AG1141">IFERROR(IF(J1141="Level",INDEX($M1141:$S1141,AC1141+1),INDEX($M1141:$S1141,AC1141)),"")</f>
        <v/>
      </c>
      <c r="AH1141" s="17" cm="1">
        <f t="array" ref="AH1141">IFERROR(IF(J1141="Level",INDEX($M1141:$S1141,AD1141+1),INDEX($M1141:$S1141,AD1141)),"")</f>
        <v>0</v>
      </c>
      <c r="AI1141" s="17" t="str" cm="1">
        <f t="array" ref="AI1141">IFERROR(INDEX($M1141:$S1141,AE1141),"")</f>
        <v/>
      </c>
      <c r="AJ1141" s="17" t="str" cm="1">
        <f t="array" ref="AJ1141">IFERROR(INDEX($M1141:$S1141,AF1141),"")</f>
        <v/>
      </c>
      <c r="AK1141" s="17" t="str" cm="1">
        <f t="array" ref="AK1141">IFERROR(IF(J1141="Level",INDEX($T1141:$Z1141,AC1141+1),INDEX($T1141:$Z1141,AC1141)),"")</f>
        <v/>
      </c>
      <c r="AL1141" s="17" cm="1">
        <f t="array" ref="AL1141">IFERROR(IF(J1141="Level",INDEX($T1141:$Z1141,AD1141+1),INDEX($T1141:$Z1141,AD1141)),"")</f>
        <v>0</v>
      </c>
      <c r="AM1141" s="17" t="str" cm="1">
        <f t="array" ref="AM1141">IFERROR(INDEX($T1141:$Z1141,AE1141),"")</f>
        <v/>
      </c>
      <c r="AN1141" s="17" t="str" cm="1">
        <f t="array" ref="AN1141">IFERROR(INDEX($T1141:$Z1141,AF1141),"")</f>
        <v/>
      </c>
    </row>
    <row r="1142" spans="1:40" hidden="1" x14ac:dyDescent="0.2">
      <c r="A1142" s="17" t="str">
        <f t="shared" si="102"/>
        <v>MPhil Sport and Health Sciences (Part-Time): PRH4SHSSHS01</v>
      </c>
      <c r="B1142" s="11" t="s">
        <v>2935</v>
      </c>
      <c r="C1142" s="11" t="s">
        <v>32964</v>
      </c>
      <c r="D1142" s="11" t="s">
        <v>32482</v>
      </c>
      <c r="E1142" s="11" t="s">
        <v>152</v>
      </c>
      <c r="F1142" s="11" t="s">
        <v>71</v>
      </c>
      <c r="G1142" s="11" t="s">
        <v>32188</v>
      </c>
      <c r="H1142" s="11" t="s">
        <v>72</v>
      </c>
      <c r="I1142" s="11">
        <v>0</v>
      </c>
      <c r="J1142" s="11" t="s">
        <v>32168</v>
      </c>
      <c r="K1142" s="11" t="s">
        <v>32168</v>
      </c>
      <c r="L1142" s="11">
        <v>0</v>
      </c>
      <c r="M1142" s="11">
        <v>0</v>
      </c>
      <c r="N1142" s="11">
        <v>0</v>
      </c>
      <c r="O1142" s="11">
        <v>0</v>
      </c>
      <c r="P1142" s="11">
        <v>0</v>
      </c>
      <c r="Q1142" s="11">
        <v>0</v>
      </c>
      <c r="R1142" s="11">
        <v>0</v>
      </c>
      <c r="S1142" s="11">
        <v>0</v>
      </c>
      <c r="T1142" s="11">
        <v>0</v>
      </c>
      <c r="U1142" s="11">
        <v>0</v>
      </c>
      <c r="V1142" s="11">
        <v>0</v>
      </c>
      <c r="W1142" s="11">
        <v>0</v>
      </c>
      <c r="X1142" s="11">
        <v>0</v>
      </c>
      <c r="Y1142" s="11">
        <v>0</v>
      </c>
      <c r="Z1142" s="11">
        <v>0</v>
      </c>
      <c r="AA1142" s="12" t="s">
        <v>32952</v>
      </c>
      <c r="AB1142" s="17" t="str">
        <f t="shared" si="103"/>
        <v>Programme is not compatible with this tool</v>
      </c>
      <c r="AC1142" s="17" t="str">
        <f t="shared" si="104"/>
        <v/>
      </c>
      <c r="AD1142" s="17">
        <f t="shared" si="105"/>
        <v>6</v>
      </c>
      <c r="AE1142" s="17" t="str">
        <f t="shared" si="106"/>
        <v/>
      </c>
      <c r="AF1142" s="17" t="str">
        <f t="shared" si="107"/>
        <v/>
      </c>
      <c r="AG1142" s="17" t="str" cm="1">
        <f t="array" ref="AG1142">IFERROR(IF(J1142="Level",INDEX($M1142:$S1142,AC1142+1),INDEX($M1142:$S1142,AC1142)),"")</f>
        <v/>
      </c>
      <c r="AH1142" s="17" cm="1">
        <f t="array" ref="AH1142">IFERROR(IF(J1142="Level",INDEX($M1142:$S1142,AD1142+1),INDEX($M1142:$S1142,AD1142)),"")</f>
        <v>0</v>
      </c>
      <c r="AI1142" s="17" t="str" cm="1">
        <f t="array" ref="AI1142">IFERROR(INDEX($M1142:$S1142,AE1142),"")</f>
        <v/>
      </c>
      <c r="AJ1142" s="17" t="str" cm="1">
        <f t="array" ref="AJ1142">IFERROR(INDEX($M1142:$S1142,AF1142),"")</f>
        <v/>
      </c>
      <c r="AK1142" s="17" t="str" cm="1">
        <f t="array" ref="AK1142">IFERROR(IF(J1142="Level",INDEX($T1142:$Z1142,AC1142+1),INDEX($T1142:$Z1142,AC1142)),"")</f>
        <v/>
      </c>
      <c r="AL1142" s="17" cm="1">
        <f t="array" ref="AL1142">IFERROR(IF(J1142="Level",INDEX($T1142:$Z1142,AD1142+1),INDEX($T1142:$Z1142,AD1142)),"")</f>
        <v>0</v>
      </c>
      <c r="AM1142" s="17" t="str" cm="1">
        <f t="array" ref="AM1142">IFERROR(INDEX($T1142:$Z1142,AE1142),"")</f>
        <v/>
      </c>
      <c r="AN1142" s="17" t="str" cm="1">
        <f t="array" ref="AN1142">IFERROR(INDEX($T1142:$Z1142,AF1142),"")</f>
        <v/>
      </c>
    </row>
    <row r="1143" spans="1:40" hidden="1" x14ac:dyDescent="0.2">
      <c r="A1143" s="17" t="str">
        <f t="shared" si="102"/>
        <v>MScbyRes Sport and Health Sciences (Part-Time): PRM4SHSSHS01</v>
      </c>
      <c r="B1143" s="11" t="s">
        <v>3133</v>
      </c>
      <c r="C1143" s="11" t="s">
        <v>32964</v>
      </c>
      <c r="D1143" s="11" t="s">
        <v>3134</v>
      </c>
      <c r="E1143" s="11" t="s">
        <v>152</v>
      </c>
      <c r="F1143" s="11" t="s">
        <v>71</v>
      </c>
      <c r="G1143" s="11" t="s">
        <v>32188</v>
      </c>
      <c r="H1143" s="11" t="s">
        <v>72</v>
      </c>
      <c r="I1143" s="11">
        <v>0</v>
      </c>
      <c r="J1143" s="11" t="s">
        <v>32168</v>
      </c>
      <c r="K1143" s="11" t="s">
        <v>32168</v>
      </c>
      <c r="L1143" s="11">
        <v>0</v>
      </c>
      <c r="M1143" s="11">
        <v>0</v>
      </c>
      <c r="N1143" s="11">
        <v>0</v>
      </c>
      <c r="O1143" s="11">
        <v>0</v>
      </c>
      <c r="P1143" s="11">
        <v>0</v>
      </c>
      <c r="Q1143" s="11">
        <v>0</v>
      </c>
      <c r="R1143" s="11">
        <v>0</v>
      </c>
      <c r="S1143" s="11">
        <v>0</v>
      </c>
      <c r="T1143" s="11">
        <v>0</v>
      </c>
      <c r="U1143" s="11">
        <v>0</v>
      </c>
      <c r="V1143" s="11">
        <v>0</v>
      </c>
      <c r="W1143" s="11">
        <v>0</v>
      </c>
      <c r="X1143" s="11">
        <v>0</v>
      </c>
      <c r="Y1143" s="11">
        <v>0</v>
      </c>
      <c r="Z1143" s="11">
        <v>0</v>
      </c>
      <c r="AA1143" s="12" t="s">
        <v>32952</v>
      </c>
      <c r="AB1143" s="17" t="str">
        <f t="shared" si="103"/>
        <v>Programme is not compatible with this tool</v>
      </c>
      <c r="AC1143" s="17" t="str">
        <f t="shared" si="104"/>
        <v/>
      </c>
      <c r="AD1143" s="17">
        <f t="shared" si="105"/>
        <v>6</v>
      </c>
      <c r="AE1143" s="17" t="str">
        <f t="shared" si="106"/>
        <v/>
      </c>
      <c r="AF1143" s="17" t="str">
        <f t="shared" si="107"/>
        <v/>
      </c>
      <c r="AG1143" s="17" t="str" cm="1">
        <f t="array" ref="AG1143">IFERROR(IF(J1143="Level",INDEX($M1143:$S1143,AC1143+1),INDEX($M1143:$S1143,AC1143)),"")</f>
        <v/>
      </c>
      <c r="AH1143" s="17" cm="1">
        <f t="array" ref="AH1143">IFERROR(IF(J1143="Level",INDEX($M1143:$S1143,AD1143+1),INDEX($M1143:$S1143,AD1143)),"")</f>
        <v>0</v>
      </c>
      <c r="AI1143" s="17" t="str" cm="1">
        <f t="array" ref="AI1143">IFERROR(INDEX($M1143:$S1143,AE1143),"")</f>
        <v/>
      </c>
      <c r="AJ1143" s="17" t="str" cm="1">
        <f t="array" ref="AJ1143">IFERROR(INDEX($M1143:$S1143,AF1143),"")</f>
        <v/>
      </c>
      <c r="AK1143" s="17" t="str" cm="1">
        <f t="array" ref="AK1143">IFERROR(IF(J1143="Level",INDEX($T1143:$Z1143,AC1143+1),INDEX($T1143:$Z1143,AC1143)),"")</f>
        <v/>
      </c>
      <c r="AL1143" s="17" cm="1">
        <f t="array" ref="AL1143">IFERROR(IF(J1143="Level",INDEX($T1143:$Z1143,AD1143+1),INDEX($T1143:$Z1143,AD1143)),"")</f>
        <v>0</v>
      </c>
      <c r="AM1143" s="17" t="str" cm="1">
        <f t="array" ref="AM1143">IFERROR(INDEX($T1143:$Z1143,AE1143),"")</f>
        <v/>
      </c>
      <c r="AN1143" s="17" t="str" cm="1">
        <f t="array" ref="AN1143">IFERROR(INDEX($T1143:$Z1143,AF1143),"")</f>
        <v/>
      </c>
    </row>
    <row r="1144" spans="1:40" hidden="1" x14ac:dyDescent="0.2">
      <c r="A1144" s="17" t="str">
        <f t="shared" si="102"/>
        <v>PhD Sport and Health Sciences (Part-Time): PRP6SHSSHS01</v>
      </c>
      <c r="B1144" s="11" t="s">
        <v>3821</v>
      </c>
      <c r="C1144" s="11" t="s">
        <v>32964</v>
      </c>
      <c r="D1144" s="11" t="s">
        <v>3822</v>
      </c>
      <c r="E1144" s="11" t="s">
        <v>152</v>
      </c>
      <c r="F1144" s="11" t="s">
        <v>71</v>
      </c>
      <c r="G1144" s="11" t="s">
        <v>32188</v>
      </c>
      <c r="H1144" s="11" t="s">
        <v>72</v>
      </c>
      <c r="I1144" s="11">
        <v>0</v>
      </c>
      <c r="J1144" s="11" t="s">
        <v>32168</v>
      </c>
      <c r="K1144" s="11" t="s">
        <v>32168</v>
      </c>
      <c r="L1144" s="11">
        <v>0</v>
      </c>
      <c r="M1144" s="11">
        <v>0</v>
      </c>
      <c r="N1144" s="11">
        <v>0</v>
      </c>
      <c r="O1144" s="11">
        <v>0</v>
      </c>
      <c r="P1144" s="11">
        <v>0</v>
      </c>
      <c r="Q1144" s="11">
        <v>0</v>
      </c>
      <c r="R1144" s="11">
        <v>0</v>
      </c>
      <c r="S1144" s="11">
        <v>0</v>
      </c>
      <c r="T1144" s="11">
        <v>0</v>
      </c>
      <c r="U1144" s="11">
        <v>0</v>
      </c>
      <c r="V1144" s="11">
        <v>0</v>
      </c>
      <c r="W1144" s="11">
        <v>0</v>
      </c>
      <c r="X1144" s="11">
        <v>0</v>
      </c>
      <c r="Y1144" s="11">
        <v>0</v>
      </c>
      <c r="Z1144" s="11">
        <v>0</v>
      </c>
      <c r="AA1144" s="12" t="s">
        <v>32952</v>
      </c>
      <c r="AB1144" s="17" t="str">
        <f t="shared" si="103"/>
        <v>Programme is not compatible with this tool</v>
      </c>
      <c r="AC1144" s="17" t="str">
        <f t="shared" si="104"/>
        <v/>
      </c>
      <c r="AD1144" s="17">
        <f t="shared" si="105"/>
        <v>6</v>
      </c>
      <c r="AE1144" s="17" t="str">
        <f t="shared" si="106"/>
        <v/>
      </c>
      <c r="AF1144" s="17" t="str">
        <f t="shared" si="107"/>
        <v/>
      </c>
      <c r="AG1144" s="17" t="str" cm="1">
        <f t="array" ref="AG1144">IFERROR(IF(J1144="Level",INDEX($M1144:$S1144,AC1144+1),INDEX($M1144:$S1144,AC1144)),"")</f>
        <v/>
      </c>
      <c r="AH1144" s="17" cm="1">
        <f t="array" ref="AH1144">IFERROR(IF(J1144="Level",INDEX($M1144:$S1144,AD1144+1),INDEX($M1144:$S1144,AD1144)),"")</f>
        <v>0</v>
      </c>
      <c r="AI1144" s="17" t="str" cm="1">
        <f t="array" ref="AI1144">IFERROR(INDEX($M1144:$S1144,AE1144),"")</f>
        <v/>
      </c>
      <c r="AJ1144" s="17" t="str" cm="1">
        <f t="array" ref="AJ1144">IFERROR(INDEX($M1144:$S1144,AF1144),"")</f>
        <v/>
      </c>
      <c r="AK1144" s="17" t="str" cm="1">
        <f t="array" ref="AK1144">IFERROR(IF(J1144="Level",INDEX($T1144:$Z1144,AC1144+1),INDEX($T1144:$Z1144,AC1144)),"")</f>
        <v/>
      </c>
      <c r="AL1144" s="17" cm="1">
        <f t="array" ref="AL1144">IFERROR(IF(J1144="Level",INDEX($T1144:$Z1144,AD1144+1),INDEX($T1144:$Z1144,AD1144)),"")</f>
        <v>0</v>
      </c>
      <c r="AM1144" s="17" t="str" cm="1">
        <f t="array" ref="AM1144">IFERROR(INDEX($T1144:$Z1144,AE1144),"")</f>
        <v/>
      </c>
      <c r="AN1144" s="17" t="str" cm="1">
        <f t="array" ref="AN1144">IFERROR(INDEX($T1144:$Z1144,AF1144),"")</f>
        <v/>
      </c>
    </row>
    <row r="1145" spans="1:40" hidden="1" x14ac:dyDescent="0.2">
      <c r="A1145" s="17" t="str">
        <f t="shared" si="102"/>
        <v>PhD Sport and Health Sciences (QUEX) (Part-Time): PRP6SHSSHS03</v>
      </c>
      <c r="B1145" s="11" t="s">
        <v>3825</v>
      </c>
      <c r="C1145" s="11" t="s">
        <v>32964</v>
      </c>
      <c r="D1145" s="11" t="s">
        <v>3826</v>
      </c>
      <c r="E1145" s="11" t="s">
        <v>152</v>
      </c>
      <c r="F1145" s="11" t="s">
        <v>71</v>
      </c>
      <c r="G1145" s="11" t="s">
        <v>32188</v>
      </c>
      <c r="H1145" s="11" t="s">
        <v>72</v>
      </c>
      <c r="I1145" s="11">
        <v>0</v>
      </c>
      <c r="J1145" s="11" t="s">
        <v>32168</v>
      </c>
      <c r="K1145" s="11" t="s">
        <v>32168</v>
      </c>
      <c r="L1145" s="11">
        <v>0</v>
      </c>
      <c r="M1145" s="11">
        <v>0</v>
      </c>
      <c r="N1145" s="11">
        <v>0</v>
      </c>
      <c r="O1145" s="11">
        <v>0</v>
      </c>
      <c r="P1145" s="11">
        <v>0</v>
      </c>
      <c r="Q1145" s="11">
        <v>0</v>
      </c>
      <c r="R1145" s="11">
        <v>0</v>
      </c>
      <c r="S1145" s="11">
        <v>0</v>
      </c>
      <c r="T1145" s="11">
        <v>0</v>
      </c>
      <c r="U1145" s="11">
        <v>0</v>
      </c>
      <c r="V1145" s="11">
        <v>0</v>
      </c>
      <c r="W1145" s="11">
        <v>0</v>
      </c>
      <c r="X1145" s="11">
        <v>0</v>
      </c>
      <c r="Y1145" s="11">
        <v>0</v>
      </c>
      <c r="Z1145" s="11">
        <v>0</v>
      </c>
      <c r="AA1145" s="12" t="s">
        <v>32952</v>
      </c>
      <c r="AB1145" s="17" t="str">
        <f t="shared" si="103"/>
        <v>Programme is not compatible with this tool</v>
      </c>
      <c r="AC1145" s="17" t="str">
        <f t="shared" si="104"/>
        <v/>
      </c>
      <c r="AD1145" s="17">
        <f t="shared" si="105"/>
        <v>6</v>
      </c>
      <c r="AE1145" s="17" t="str">
        <f t="shared" si="106"/>
        <v/>
      </c>
      <c r="AF1145" s="17" t="str">
        <f t="shared" si="107"/>
        <v/>
      </c>
      <c r="AG1145" s="17" t="str" cm="1">
        <f t="array" ref="AG1145">IFERROR(IF(J1145="Level",INDEX($M1145:$S1145,AC1145+1),INDEX($M1145:$S1145,AC1145)),"")</f>
        <v/>
      </c>
      <c r="AH1145" s="17" cm="1">
        <f t="array" ref="AH1145">IFERROR(IF(J1145="Level",INDEX($M1145:$S1145,AD1145+1),INDEX($M1145:$S1145,AD1145)),"")</f>
        <v>0</v>
      </c>
      <c r="AI1145" s="17" t="str" cm="1">
        <f t="array" ref="AI1145">IFERROR(INDEX($M1145:$S1145,AE1145),"")</f>
        <v/>
      </c>
      <c r="AJ1145" s="17" t="str" cm="1">
        <f t="array" ref="AJ1145">IFERROR(INDEX($M1145:$S1145,AF1145),"")</f>
        <v/>
      </c>
      <c r="AK1145" s="17" t="str" cm="1">
        <f t="array" ref="AK1145">IFERROR(IF(J1145="Level",INDEX($T1145:$Z1145,AC1145+1),INDEX($T1145:$Z1145,AC1145)),"")</f>
        <v/>
      </c>
      <c r="AL1145" s="17" cm="1">
        <f t="array" ref="AL1145">IFERROR(IF(J1145="Level",INDEX($T1145:$Z1145,AD1145+1),INDEX($T1145:$Z1145,AD1145)),"")</f>
        <v>0</v>
      </c>
      <c r="AM1145" s="17" t="str" cm="1">
        <f t="array" ref="AM1145">IFERROR(INDEX($T1145:$Z1145,AE1145),"")</f>
        <v/>
      </c>
      <c r="AN1145" s="17" t="str" cm="1">
        <f t="array" ref="AN1145">IFERROR(INDEX($T1145:$Z1145,AF1145),"")</f>
        <v/>
      </c>
    </row>
    <row r="1146" spans="1:40" hidden="1" x14ac:dyDescent="0.2">
      <c r="A1146" s="17" t="str">
        <f t="shared" si="102"/>
        <v>One Semester Engineering (PGT): P1S0ECSECS01</v>
      </c>
      <c r="B1146" s="11" t="s">
        <v>2095</v>
      </c>
      <c r="C1146" s="11" t="s">
        <v>32965</v>
      </c>
      <c r="D1146" s="11" t="s">
        <v>2096</v>
      </c>
      <c r="E1146" s="11" t="s">
        <v>409</v>
      </c>
      <c r="F1146" s="11" t="s">
        <v>82</v>
      </c>
      <c r="G1146" s="11" t="s">
        <v>32357</v>
      </c>
      <c r="H1146" s="11" t="s">
        <v>72</v>
      </c>
      <c r="I1146" s="11">
        <v>0</v>
      </c>
      <c r="J1146" s="11" t="s">
        <v>32168</v>
      </c>
      <c r="K1146" s="11" t="s">
        <v>32168</v>
      </c>
      <c r="L1146" s="11">
        <v>0</v>
      </c>
      <c r="M1146" s="11">
        <v>0</v>
      </c>
      <c r="N1146" s="11">
        <v>0</v>
      </c>
      <c r="O1146" s="11">
        <v>0</v>
      </c>
      <c r="P1146" s="11">
        <v>0</v>
      </c>
      <c r="Q1146" s="11">
        <v>0</v>
      </c>
      <c r="R1146" s="11">
        <v>0</v>
      </c>
      <c r="S1146" s="11">
        <v>0</v>
      </c>
      <c r="T1146" s="11">
        <v>0</v>
      </c>
      <c r="U1146" s="11">
        <v>0</v>
      </c>
      <c r="V1146" s="11">
        <v>0</v>
      </c>
      <c r="W1146" s="11">
        <v>0</v>
      </c>
      <c r="X1146" s="11">
        <v>0</v>
      </c>
      <c r="Y1146" s="11">
        <v>0</v>
      </c>
      <c r="Z1146" s="11">
        <v>0</v>
      </c>
      <c r="AA1146" s="12" t="s">
        <v>32954</v>
      </c>
      <c r="AB1146" s="17" t="str">
        <f t="shared" si="103"/>
        <v>Programme is not compatible with this tool</v>
      </c>
      <c r="AC1146" s="17" t="str">
        <f t="shared" si="104"/>
        <v/>
      </c>
      <c r="AD1146" s="17">
        <f t="shared" si="105"/>
        <v>6</v>
      </c>
      <c r="AE1146" s="17" t="str">
        <f t="shared" si="106"/>
        <v/>
      </c>
      <c r="AF1146" s="17" t="str">
        <f t="shared" si="107"/>
        <v/>
      </c>
      <c r="AG1146" s="17" t="str" cm="1">
        <f t="array" ref="AG1146">IFERROR(IF(J1146="Level",INDEX($M1146:$S1146,AC1146+1),INDEX($M1146:$S1146,AC1146)),"")</f>
        <v/>
      </c>
      <c r="AH1146" s="17" cm="1">
        <f t="array" ref="AH1146">IFERROR(IF(J1146="Level",INDEX($M1146:$S1146,AD1146+1),INDEX($M1146:$S1146,AD1146)),"")</f>
        <v>0</v>
      </c>
      <c r="AI1146" s="17" t="str" cm="1">
        <f t="array" ref="AI1146">IFERROR(INDEX($M1146:$S1146,AE1146),"")</f>
        <v/>
      </c>
      <c r="AJ1146" s="17" t="str" cm="1">
        <f t="array" ref="AJ1146">IFERROR(INDEX($M1146:$S1146,AF1146),"")</f>
        <v/>
      </c>
      <c r="AK1146" s="17" t="str" cm="1">
        <f t="array" ref="AK1146">IFERROR(IF(J1146="Level",INDEX($T1146:$Z1146,AC1146+1),INDEX($T1146:$Z1146,AC1146)),"")</f>
        <v/>
      </c>
      <c r="AL1146" s="17" cm="1">
        <f t="array" ref="AL1146">IFERROR(IF(J1146="Level",INDEX($T1146:$Z1146,AD1146+1),INDEX($T1146:$Z1146,AD1146)),"")</f>
        <v>0</v>
      </c>
      <c r="AM1146" s="17" t="str" cm="1">
        <f t="array" ref="AM1146">IFERROR(INDEX($T1146:$Z1146,AE1146),"")</f>
        <v/>
      </c>
      <c r="AN1146" s="17" t="str" cm="1">
        <f t="array" ref="AN1146">IFERROR(INDEX($T1146:$Z1146,AF1146),"")</f>
        <v/>
      </c>
    </row>
    <row r="1147" spans="1:40" hidden="1" x14ac:dyDescent="0.2">
      <c r="A1147" s="17" t="str">
        <f t="shared" si="102"/>
        <v>Semester One Business and Economics (Oct-Jan): P1S0SBESBE03</v>
      </c>
      <c r="B1147" s="11" t="s">
        <v>2113</v>
      </c>
      <c r="C1147" s="11" t="s">
        <v>32965</v>
      </c>
      <c r="D1147" s="11" t="s">
        <v>2114</v>
      </c>
      <c r="E1147" s="11" t="s">
        <v>344</v>
      </c>
      <c r="F1147" s="11" t="s">
        <v>82</v>
      </c>
      <c r="G1147" s="11" t="s">
        <v>32175</v>
      </c>
      <c r="H1147" s="11" t="s">
        <v>72</v>
      </c>
      <c r="I1147" s="11">
        <v>0</v>
      </c>
      <c r="J1147" s="11" t="s">
        <v>32168</v>
      </c>
      <c r="K1147" s="11" t="s">
        <v>32168</v>
      </c>
      <c r="L1147" s="11">
        <v>0</v>
      </c>
      <c r="M1147" s="11">
        <v>0</v>
      </c>
      <c r="N1147" s="11">
        <v>0</v>
      </c>
      <c r="O1147" s="11">
        <v>0</v>
      </c>
      <c r="P1147" s="11">
        <v>0</v>
      </c>
      <c r="Q1147" s="11">
        <v>0</v>
      </c>
      <c r="R1147" s="11">
        <v>0</v>
      </c>
      <c r="S1147" s="11">
        <v>0</v>
      </c>
      <c r="T1147" s="11">
        <v>0</v>
      </c>
      <c r="U1147" s="11">
        <v>0</v>
      </c>
      <c r="V1147" s="11">
        <v>0</v>
      </c>
      <c r="W1147" s="11">
        <v>0</v>
      </c>
      <c r="X1147" s="11">
        <v>0</v>
      </c>
      <c r="Y1147" s="11">
        <v>0</v>
      </c>
      <c r="Z1147" s="11">
        <v>0</v>
      </c>
      <c r="AA1147" s="12" t="s">
        <v>32954</v>
      </c>
      <c r="AB1147" s="17" t="str">
        <f t="shared" si="103"/>
        <v>Programme is not compatible with this tool</v>
      </c>
      <c r="AC1147" s="17" t="str">
        <f t="shared" si="104"/>
        <v/>
      </c>
      <c r="AD1147" s="17">
        <f t="shared" si="105"/>
        <v>6</v>
      </c>
      <c r="AE1147" s="17" t="str">
        <f t="shared" si="106"/>
        <v/>
      </c>
      <c r="AF1147" s="17" t="str">
        <f t="shared" si="107"/>
        <v/>
      </c>
      <c r="AG1147" s="17" t="str" cm="1">
        <f t="array" ref="AG1147">IFERROR(IF(J1147="Level",INDEX($M1147:$S1147,AC1147+1),INDEX($M1147:$S1147,AC1147)),"")</f>
        <v/>
      </c>
      <c r="AH1147" s="17" cm="1">
        <f t="array" ref="AH1147">IFERROR(IF(J1147="Level",INDEX($M1147:$S1147,AD1147+1),INDEX($M1147:$S1147,AD1147)),"")</f>
        <v>0</v>
      </c>
      <c r="AI1147" s="17" t="str" cm="1">
        <f t="array" ref="AI1147">IFERROR(INDEX($M1147:$S1147,AE1147),"")</f>
        <v/>
      </c>
      <c r="AJ1147" s="17" t="str" cm="1">
        <f t="array" ref="AJ1147">IFERROR(INDEX($M1147:$S1147,AF1147),"")</f>
        <v/>
      </c>
      <c r="AK1147" s="17" t="str" cm="1">
        <f t="array" ref="AK1147">IFERROR(IF(J1147="Level",INDEX($T1147:$Z1147,AC1147+1),INDEX($T1147:$Z1147,AC1147)),"")</f>
        <v/>
      </c>
      <c r="AL1147" s="17" cm="1">
        <f t="array" ref="AL1147">IFERROR(IF(J1147="Level",INDEX($T1147:$Z1147,AD1147+1),INDEX($T1147:$Z1147,AD1147)),"")</f>
        <v>0</v>
      </c>
      <c r="AM1147" s="17" t="str" cm="1">
        <f t="array" ref="AM1147">IFERROR(INDEX($T1147:$Z1147,AE1147),"")</f>
        <v/>
      </c>
      <c r="AN1147" s="17" t="str" cm="1">
        <f t="array" ref="AN1147">IFERROR(INDEX($T1147:$Z1147,AF1147),"")</f>
        <v/>
      </c>
    </row>
    <row r="1148" spans="1:40" hidden="1" x14ac:dyDescent="0.2">
      <c r="A1148" s="17" t="str">
        <f t="shared" si="102"/>
        <v>Inbound Study Abroad Semester 1: P1S001</v>
      </c>
      <c r="B1148" s="11" t="s">
        <v>2110</v>
      </c>
      <c r="C1148" s="11" t="s">
        <v>32965</v>
      </c>
      <c r="D1148" s="11" t="s">
        <v>2111</v>
      </c>
      <c r="E1148" s="11" t="s">
        <v>2100</v>
      </c>
      <c r="F1148" s="11" t="s">
        <v>2101</v>
      </c>
      <c r="G1148" s="11" t="s">
        <v>32175</v>
      </c>
      <c r="H1148" s="11" t="s">
        <v>72</v>
      </c>
      <c r="I1148" s="11">
        <v>0</v>
      </c>
      <c r="J1148" s="11" t="s">
        <v>32168</v>
      </c>
      <c r="K1148" s="11" t="s">
        <v>32168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  <c r="Q1148" s="11">
        <v>0</v>
      </c>
      <c r="R1148" s="11">
        <v>0</v>
      </c>
      <c r="S1148" s="11">
        <v>0</v>
      </c>
      <c r="T1148" s="11">
        <v>0</v>
      </c>
      <c r="U1148" s="11">
        <v>0</v>
      </c>
      <c r="V1148" s="11">
        <v>0</v>
      </c>
      <c r="W1148" s="11">
        <v>0</v>
      </c>
      <c r="X1148" s="11">
        <v>0</v>
      </c>
      <c r="Y1148" s="11">
        <v>0</v>
      </c>
      <c r="Z1148" s="11">
        <v>0</v>
      </c>
      <c r="AA1148" s="12" t="s">
        <v>32954</v>
      </c>
      <c r="AB1148" s="17" t="str">
        <f t="shared" si="103"/>
        <v>Programme is not compatible with this tool</v>
      </c>
      <c r="AC1148" s="17" t="str">
        <f t="shared" si="104"/>
        <v/>
      </c>
      <c r="AD1148" s="17">
        <f t="shared" si="105"/>
        <v>6</v>
      </c>
      <c r="AE1148" s="17" t="str">
        <f t="shared" si="106"/>
        <v/>
      </c>
      <c r="AF1148" s="17" t="str">
        <f t="shared" si="107"/>
        <v/>
      </c>
      <c r="AG1148" s="17" t="str" cm="1">
        <f t="array" ref="AG1148">IFERROR(IF(J1148="Level",INDEX($M1148:$S1148,AC1148+1),INDEX($M1148:$S1148,AC1148)),"")</f>
        <v/>
      </c>
      <c r="AH1148" s="17" cm="1">
        <f t="array" ref="AH1148">IFERROR(IF(J1148="Level",INDEX($M1148:$S1148,AD1148+1),INDEX($M1148:$S1148,AD1148)),"")</f>
        <v>0</v>
      </c>
      <c r="AI1148" s="17" t="str" cm="1">
        <f t="array" ref="AI1148">IFERROR(INDEX($M1148:$S1148,AE1148),"")</f>
        <v/>
      </c>
      <c r="AJ1148" s="17" t="str" cm="1">
        <f t="array" ref="AJ1148">IFERROR(INDEX($M1148:$S1148,AF1148),"")</f>
        <v/>
      </c>
      <c r="AK1148" s="17" t="str" cm="1">
        <f t="array" ref="AK1148">IFERROR(IF(J1148="Level",INDEX($T1148:$Z1148,AC1148+1),INDEX($T1148:$Z1148,AC1148)),"")</f>
        <v/>
      </c>
      <c r="AL1148" s="17" cm="1">
        <f t="array" ref="AL1148">IFERROR(IF(J1148="Level",INDEX($T1148:$Z1148,AD1148+1),INDEX($T1148:$Z1148,AD1148)),"")</f>
        <v>0</v>
      </c>
      <c r="AM1148" s="17" t="str" cm="1">
        <f t="array" ref="AM1148">IFERROR(INDEX($T1148:$Z1148,AE1148),"")</f>
        <v/>
      </c>
      <c r="AN1148" s="17" t="str" cm="1">
        <f t="array" ref="AN1148">IFERROR(INDEX($T1148:$Z1148,AF1148),"")</f>
        <v/>
      </c>
    </row>
    <row r="1149" spans="1:40" hidden="1" x14ac:dyDescent="0.2">
      <c r="A1149" s="17" t="str">
        <f t="shared" si="102"/>
        <v>Inbound Study Abroad Semester 1 - Cornwall: P1S0CA</v>
      </c>
      <c r="B1149" s="11" t="s">
        <v>2112</v>
      </c>
      <c r="C1149" s="11" t="s">
        <v>32965</v>
      </c>
      <c r="D1149" s="11" t="s">
        <v>32736</v>
      </c>
      <c r="E1149" s="11" t="s">
        <v>2100</v>
      </c>
      <c r="F1149" s="11" t="s">
        <v>2101</v>
      </c>
      <c r="G1149" s="11" t="s">
        <v>32175</v>
      </c>
      <c r="H1149" s="11" t="s">
        <v>72</v>
      </c>
      <c r="I1149" s="11">
        <v>0</v>
      </c>
      <c r="J1149" s="11" t="s">
        <v>32168</v>
      </c>
      <c r="K1149" s="11" t="s">
        <v>32168</v>
      </c>
      <c r="L1149" s="11">
        <v>0</v>
      </c>
      <c r="M1149" s="11">
        <v>0</v>
      </c>
      <c r="N1149" s="11">
        <v>0</v>
      </c>
      <c r="O1149" s="11">
        <v>0</v>
      </c>
      <c r="P1149" s="11">
        <v>0</v>
      </c>
      <c r="Q1149" s="11">
        <v>0</v>
      </c>
      <c r="R1149" s="11">
        <v>0</v>
      </c>
      <c r="S1149" s="11">
        <v>0</v>
      </c>
      <c r="T1149" s="11">
        <v>0</v>
      </c>
      <c r="U1149" s="11">
        <v>0</v>
      </c>
      <c r="V1149" s="11">
        <v>0</v>
      </c>
      <c r="W1149" s="11">
        <v>0</v>
      </c>
      <c r="X1149" s="11">
        <v>0</v>
      </c>
      <c r="Y1149" s="11">
        <v>0</v>
      </c>
      <c r="Z1149" s="11">
        <v>0</v>
      </c>
      <c r="AA1149" s="12" t="s">
        <v>32954</v>
      </c>
      <c r="AB1149" s="17" t="str">
        <f t="shared" si="103"/>
        <v>Programme is not compatible with this tool</v>
      </c>
      <c r="AC1149" s="17" t="str">
        <f t="shared" si="104"/>
        <v/>
      </c>
      <c r="AD1149" s="17">
        <f t="shared" si="105"/>
        <v>6</v>
      </c>
      <c r="AE1149" s="17" t="str">
        <f t="shared" si="106"/>
        <v/>
      </c>
      <c r="AF1149" s="17" t="str">
        <f t="shared" si="107"/>
        <v/>
      </c>
      <c r="AG1149" s="17" t="str" cm="1">
        <f t="array" ref="AG1149">IFERROR(IF(J1149="Level",INDEX($M1149:$S1149,AC1149+1),INDEX($M1149:$S1149,AC1149)),"")</f>
        <v/>
      </c>
      <c r="AH1149" s="17" cm="1">
        <f t="array" ref="AH1149">IFERROR(IF(J1149="Level",INDEX($M1149:$S1149,AD1149+1),INDEX($M1149:$S1149,AD1149)),"")</f>
        <v>0</v>
      </c>
      <c r="AI1149" s="17" t="str" cm="1">
        <f t="array" ref="AI1149">IFERROR(INDEX($M1149:$S1149,AE1149),"")</f>
        <v/>
      </c>
      <c r="AJ1149" s="17" t="str" cm="1">
        <f t="array" ref="AJ1149">IFERROR(INDEX($M1149:$S1149,AF1149),"")</f>
        <v/>
      </c>
      <c r="AK1149" s="17" t="str" cm="1">
        <f t="array" ref="AK1149">IFERROR(IF(J1149="Level",INDEX($T1149:$Z1149,AC1149+1),INDEX($T1149:$Z1149,AC1149)),"")</f>
        <v/>
      </c>
      <c r="AL1149" s="17" cm="1">
        <f t="array" ref="AL1149">IFERROR(IF(J1149="Level",INDEX($T1149:$Z1149,AD1149+1),INDEX($T1149:$Z1149,AD1149)),"")</f>
        <v>0</v>
      </c>
      <c r="AM1149" s="17" t="str" cm="1">
        <f t="array" ref="AM1149">IFERROR(INDEX($T1149:$Z1149,AE1149),"")</f>
        <v/>
      </c>
      <c r="AN1149" s="17" t="str" cm="1">
        <f t="array" ref="AN1149">IFERROR(INDEX($T1149:$Z1149,AF1149),"")</f>
        <v/>
      </c>
    </row>
    <row r="1150" spans="1:40" hidden="1" x14ac:dyDescent="0.2">
      <c r="A1150" s="17" t="str">
        <f t="shared" si="102"/>
        <v>Inbound Study Abroad Postgraduate Research 1 Term: P1T0R02</v>
      </c>
      <c r="B1150" s="11" t="s">
        <v>2115</v>
      </c>
      <c r="C1150" s="11" t="s">
        <v>32965</v>
      </c>
      <c r="D1150" s="11" t="s">
        <v>2116</v>
      </c>
      <c r="E1150" s="11" t="s">
        <v>2100</v>
      </c>
      <c r="F1150" s="11" t="s">
        <v>2101</v>
      </c>
      <c r="G1150" s="11" t="s">
        <v>32175</v>
      </c>
      <c r="H1150" s="11" t="s">
        <v>72</v>
      </c>
      <c r="I1150" s="11">
        <v>0</v>
      </c>
      <c r="J1150" s="11" t="s">
        <v>32168</v>
      </c>
      <c r="K1150" s="11" t="s">
        <v>32168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  <c r="Q1150" s="11">
        <v>0</v>
      </c>
      <c r="R1150" s="11">
        <v>0</v>
      </c>
      <c r="S1150" s="11">
        <v>0</v>
      </c>
      <c r="T1150" s="11">
        <v>0</v>
      </c>
      <c r="U1150" s="11">
        <v>0</v>
      </c>
      <c r="V1150" s="11">
        <v>0</v>
      </c>
      <c r="W1150" s="11">
        <v>0</v>
      </c>
      <c r="X1150" s="11">
        <v>0</v>
      </c>
      <c r="Y1150" s="11">
        <v>0</v>
      </c>
      <c r="Z1150" s="11">
        <v>0</v>
      </c>
      <c r="AA1150" s="12" t="s">
        <v>32954</v>
      </c>
      <c r="AB1150" s="17" t="str">
        <f t="shared" si="103"/>
        <v>Programme is not compatible with this tool</v>
      </c>
      <c r="AC1150" s="17" t="str">
        <f t="shared" si="104"/>
        <v/>
      </c>
      <c r="AD1150" s="17">
        <f t="shared" si="105"/>
        <v>6</v>
      </c>
      <c r="AE1150" s="17" t="str">
        <f t="shared" si="106"/>
        <v/>
      </c>
      <c r="AF1150" s="17" t="str">
        <f t="shared" si="107"/>
        <v/>
      </c>
      <c r="AG1150" s="17" t="str" cm="1">
        <f t="array" ref="AG1150">IFERROR(IF(J1150="Level",INDEX($M1150:$S1150,AC1150+1),INDEX($M1150:$S1150,AC1150)),"")</f>
        <v/>
      </c>
      <c r="AH1150" s="17" cm="1">
        <f t="array" ref="AH1150">IFERROR(IF(J1150="Level",INDEX($M1150:$S1150,AD1150+1),INDEX($M1150:$S1150,AD1150)),"")</f>
        <v>0</v>
      </c>
      <c r="AI1150" s="17" t="str" cm="1">
        <f t="array" ref="AI1150">IFERROR(INDEX($M1150:$S1150,AE1150),"")</f>
        <v/>
      </c>
      <c r="AJ1150" s="17" t="str" cm="1">
        <f t="array" ref="AJ1150">IFERROR(INDEX($M1150:$S1150,AF1150),"")</f>
        <v/>
      </c>
      <c r="AK1150" s="17" t="str" cm="1">
        <f t="array" ref="AK1150">IFERROR(IF(J1150="Level",INDEX($T1150:$Z1150,AC1150+1),INDEX($T1150:$Z1150,AC1150)),"")</f>
        <v/>
      </c>
      <c r="AL1150" s="17" cm="1">
        <f t="array" ref="AL1150">IFERROR(IF(J1150="Level",INDEX($T1150:$Z1150,AD1150+1),INDEX($T1150:$Z1150,AD1150)),"")</f>
        <v>0</v>
      </c>
      <c r="AM1150" s="17" t="str" cm="1">
        <f t="array" ref="AM1150">IFERROR(INDEX($T1150:$Z1150,AE1150),"")</f>
        <v/>
      </c>
      <c r="AN1150" s="17" t="str" cm="1">
        <f t="array" ref="AN1150">IFERROR(INDEX($T1150:$Z1150,AF1150),"")</f>
        <v/>
      </c>
    </row>
    <row r="1151" spans="1:40" hidden="1" x14ac:dyDescent="0.2">
      <c r="A1151" s="17" t="str">
        <f t="shared" si="102"/>
        <v>Inbound Study Abroad Semester 2: P1S002</v>
      </c>
      <c r="B1151" s="11" t="s">
        <v>2123</v>
      </c>
      <c r="C1151" s="11" t="s">
        <v>32965</v>
      </c>
      <c r="D1151" s="11" t="s">
        <v>2124</v>
      </c>
      <c r="E1151" s="11" t="s">
        <v>2100</v>
      </c>
      <c r="F1151" s="11" t="s">
        <v>2101</v>
      </c>
      <c r="G1151" s="11" t="s">
        <v>32735</v>
      </c>
      <c r="H1151" s="11" t="s">
        <v>72</v>
      </c>
      <c r="I1151" s="11">
        <v>0</v>
      </c>
      <c r="J1151" s="11" t="s">
        <v>32168</v>
      </c>
      <c r="K1151" s="11" t="s">
        <v>32168</v>
      </c>
      <c r="L1151" s="11">
        <v>0</v>
      </c>
      <c r="M1151" s="11">
        <v>0</v>
      </c>
      <c r="N1151" s="11">
        <v>0</v>
      </c>
      <c r="O1151" s="11">
        <v>0</v>
      </c>
      <c r="P1151" s="11">
        <v>0</v>
      </c>
      <c r="Q1151" s="11">
        <v>0</v>
      </c>
      <c r="R1151" s="11">
        <v>0</v>
      </c>
      <c r="S1151" s="11">
        <v>0</v>
      </c>
      <c r="T1151" s="11">
        <v>0</v>
      </c>
      <c r="U1151" s="11">
        <v>0</v>
      </c>
      <c r="V1151" s="11">
        <v>0</v>
      </c>
      <c r="W1151" s="11">
        <v>0</v>
      </c>
      <c r="X1151" s="11">
        <v>0</v>
      </c>
      <c r="Y1151" s="11">
        <v>0</v>
      </c>
      <c r="Z1151" s="11">
        <v>0</v>
      </c>
      <c r="AA1151" s="12" t="s">
        <v>32954</v>
      </c>
      <c r="AB1151" s="17" t="str">
        <f t="shared" si="103"/>
        <v>Programme is not compatible with this tool</v>
      </c>
      <c r="AC1151" s="17" t="str">
        <f t="shared" si="104"/>
        <v/>
      </c>
      <c r="AD1151" s="17">
        <f t="shared" si="105"/>
        <v>6</v>
      </c>
      <c r="AE1151" s="17" t="str">
        <f t="shared" si="106"/>
        <v/>
      </c>
      <c r="AF1151" s="17" t="str">
        <f t="shared" si="107"/>
        <v/>
      </c>
      <c r="AG1151" s="17" t="str" cm="1">
        <f t="array" ref="AG1151">IFERROR(IF(J1151="Level",INDEX($M1151:$S1151,AC1151+1),INDEX($M1151:$S1151,AC1151)),"")</f>
        <v/>
      </c>
      <c r="AH1151" s="17" cm="1">
        <f t="array" ref="AH1151">IFERROR(IF(J1151="Level",INDEX($M1151:$S1151,AD1151+1),INDEX($M1151:$S1151,AD1151)),"")</f>
        <v>0</v>
      </c>
      <c r="AI1151" s="17" t="str" cm="1">
        <f t="array" ref="AI1151">IFERROR(INDEX($M1151:$S1151,AE1151),"")</f>
        <v/>
      </c>
      <c r="AJ1151" s="17" t="str" cm="1">
        <f t="array" ref="AJ1151">IFERROR(INDEX($M1151:$S1151,AF1151),"")</f>
        <v/>
      </c>
      <c r="AK1151" s="17" t="str" cm="1">
        <f t="array" ref="AK1151">IFERROR(IF(J1151="Level",INDEX($T1151:$Z1151,AC1151+1),INDEX($T1151:$Z1151,AC1151)),"")</f>
        <v/>
      </c>
      <c r="AL1151" s="17" cm="1">
        <f t="array" ref="AL1151">IFERROR(IF(J1151="Level",INDEX($T1151:$Z1151,AD1151+1),INDEX($T1151:$Z1151,AD1151)),"")</f>
        <v>0</v>
      </c>
      <c r="AM1151" s="17" t="str" cm="1">
        <f t="array" ref="AM1151">IFERROR(INDEX($T1151:$Z1151,AE1151),"")</f>
        <v/>
      </c>
      <c r="AN1151" s="17" t="str" cm="1">
        <f t="array" ref="AN1151">IFERROR(INDEX($T1151:$Z1151,AF1151),"")</f>
        <v/>
      </c>
    </row>
    <row r="1152" spans="1:40" hidden="1" x14ac:dyDescent="0.2">
      <c r="A1152" s="17" t="str">
        <f t="shared" si="102"/>
        <v>Inbound Study Abroad Semester 2 - Cornwall: P1S0CB</v>
      </c>
      <c r="B1152" s="11" t="s">
        <v>2125</v>
      </c>
      <c r="C1152" s="11" t="s">
        <v>32965</v>
      </c>
      <c r="D1152" s="11" t="s">
        <v>32734</v>
      </c>
      <c r="E1152" s="11" t="s">
        <v>2100</v>
      </c>
      <c r="F1152" s="11" t="s">
        <v>2101</v>
      </c>
      <c r="G1152" s="11" t="s">
        <v>32735</v>
      </c>
      <c r="H1152" s="11" t="s">
        <v>72</v>
      </c>
      <c r="I1152" s="11">
        <v>0</v>
      </c>
      <c r="J1152" s="11" t="s">
        <v>32168</v>
      </c>
      <c r="K1152" s="11" t="s">
        <v>32168</v>
      </c>
      <c r="L1152" s="11">
        <v>0</v>
      </c>
      <c r="M1152" s="11">
        <v>0</v>
      </c>
      <c r="N1152" s="11">
        <v>0</v>
      </c>
      <c r="O1152" s="11">
        <v>0</v>
      </c>
      <c r="P1152" s="11">
        <v>0</v>
      </c>
      <c r="Q1152" s="11">
        <v>0</v>
      </c>
      <c r="R1152" s="11">
        <v>0</v>
      </c>
      <c r="S1152" s="11">
        <v>0</v>
      </c>
      <c r="T1152" s="11">
        <v>0</v>
      </c>
      <c r="U1152" s="11">
        <v>0</v>
      </c>
      <c r="V1152" s="11">
        <v>0</v>
      </c>
      <c r="W1152" s="11">
        <v>0</v>
      </c>
      <c r="X1152" s="11">
        <v>0</v>
      </c>
      <c r="Y1152" s="11">
        <v>0</v>
      </c>
      <c r="Z1152" s="11">
        <v>0</v>
      </c>
      <c r="AA1152" s="12" t="s">
        <v>32954</v>
      </c>
      <c r="AB1152" s="17" t="str">
        <f t="shared" si="103"/>
        <v>Programme is not compatible with this tool</v>
      </c>
      <c r="AC1152" s="17" t="str">
        <f t="shared" si="104"/>
        <v/>
      </c>
      <c r="AD1152" s="17">
        <f t="shared" si="105"/>
        <v>6</v>
      </c>
      <c r="AE1152" s="17" t="str">
        <f t="shared" si="106"/>
        <v/>
      </c>
      <c r="AF1152" s="17" t="str">
        <f t="shared" si="107"/>
        <v/>
      </c>
      <c r="AG1152" s="17" t="str" cm="1">
        <f t="array" ref="AG1152">IFERROR(IF(J1152="Level",INDEX($M1152:$S1152,AC1152+1),INDEX($M1152:$S1152,AC1152)),"")</f>
        <v/>
      </c>
      <c r="AH1152" s="17" cm="1">
        <f t="array" ref="AH1152">IFERROR(IF(J1152="Level",INDEX($M1152:$S1152,AD1152+1),INDEX($M1152:$S1152,AD1152)),"")</f>
        <v>0</v>
      </c>
      <c r="AI1152" s="17" t="str" cm="1">
        <f t="array" ref="AI1152">IFERROR(INDEX($M1152:$S1152,AE1152),"")</f>
        <v/>
      </c>
      <c r="AJ1152" s="17" t="str" cm="1">
        <f t="array" ref="AJ1152">IFERROR(INDEX($M1152:$S1152,AF1152),"")</f>
        <v/>
      </c>
      <c r="AK1152" s="17" t="str" cm="1">
        <f t="array" ref="AK1152">IFERROR(IF(J1152="Level",INDEX($T1152:$Z1152,AC1152+1),INDEX($T1152:$Z1152,AC1152)),"")</f>
        <v/>
      </c>
      <c r="AL1152" s="17" cm="1">
        <f t="array" ref="AL1152">IFERROR(IF(J1152="Level",INDEX($T1152:$Z1152,AD1152+1),INDEX($T1152:$Z1152,AD1152)),"")</f>
        <v>0</v>
      </c>
      <c r="AM1152" s="17" t="str" cm="1">
        <f t="array" ref="AM1152">IFERROR(INDEX($T1152:$Z1152,AE1152),"")</f>
        <v/>
      </c>
      <c r="AN1152" s="17" t="str" cm="1">
        <f t="array" ref="AN1152">IFERROR(INDEX($T1152:$Z1152,AF1152),"")</f>
        <v/>
      </c>
    </row>
    <row r="1153" spans="1:40" ht="25.5" x14ac:dyDescent="0.2">
      <c r="A1153" s="17" t="str">
        <f t="shared" si="102"/>
        <v>MSc Minerals Resource Management (Distance Learning) - Cornwall: PTS0CSMCSMCA</v>
      </c>
      <c r="B1153" s="11" t="s">
        <v>2080</v>
      </c>
      <c r="C1153" s="11" t="s">
        <v>32965</v>
      </c>
      <c r="D1153" s="11" t="s">
        <v>2081</v>
      </c>
      <c r="E1153" s="11" t="s">
        <v>391</v>
      </c>
      <c r="F1153" s="11" t="s">
        <v>82</v>
      </c>
      <c r="G1153" s="11" t="s">
        <v>32237</v>
      </c>
      <c r="H1153" s="11" t="s">
        <v>77</v>
      </c>
      <c r="I1153" s="11">
        <v>1</v>
      </c>
      <c r="J1153" s="11" t="s">
        <v>78</v>
      </c>
      <c r="K1153" s="11" t="s">
        <v>32182</v>
      </c>
      <c r="L1153" s="11">
        <v>180</v>
      </c>
      <c r="M1153" s="11">
        <v>180</v>
      </c>
      <c r="N1153" s="11">
        <v>0</v>
      </c>
      <c r="O1153" s="11">
        <v>0</v>
      </c>
      <c r="P1153" s="11">
        <v>0</v>
      </c>
      <c r="Q1153" s="11">
        <v>0</v>
      </c>
      <c r="R1153" s="11">
        <v>0</v>
      </c>
      <c r="S1153" s="11">
        <v>0</v>
      </c>
      <c r="T1153" s="11">
        <v>1</v>
      </c>
      <c r="U1153" s="11">
        <v>0</v>
      </c>
      <c r="V1153" s="11">
        <v>0</v>
      </c>
      <c r="W1153" s="11">
        <v>0</v>
      </c>
      <c r="X1153" s="11">
        <v>0</v>
      </c>
      <c r="Y1153" s="11">
        <v>0</v>
      </c>
      <c r="Z1153" s="11">
        <v>0</v>
      </c>
      <c r="AA1153" s="12" t="s">
        <v>32957</v>
      </c>
      <c r="AB1153" s="17" t="str">
        <f t="shared" si="103"/>
        <v>Programme: MSc Minerals Resource Management (Distance Learning) - Cornwall</v>
      </c>
      <c r="AC1153" s="17">
        <f t="shared" si="104"/>
        <v>1</v>
      </c>
      <c r="AD1153" s="17" t="str">
        <f t="shared" si="105"/>
        <v/>
      </c>
      <c r="AE1153" s="17" t="str">
        <f t="shared" si="106"/>
        <v/>
      </c>
      <c r="AF1153" s="17" t="str">
        <f t="shared" si="107"/>
        <v/>
      </c>
      <c r="AG1153" s="17" cm="1">
        <f t="array" ref="AG1153">IFERROR(IF(J1153="Level",INDEX($M1153:$S1153,AC1153+1),INDEX($M1153:$S1153,AC1153)),"")</f>
        <v>180</v>
      </c>
      <c r="AH1153" s="17" t="str" cm="1">
        <f t="array" ref="AH1153">IFERROR(IF(J1153="Level",INDEX($M1153:$S1153,AD1153+1),INDEX($M1153:$S1153,AD1153)),"")</f>
        <v/>
      </c>
      <c r="AI1153" s="17" t="str" cm="1">
        <f t="array" ref="AI1153">IFERROR(INDEX($M1153:$S1153,AE1153),"")</f>
        <v/>
      </c>
      <c r="AJ1153" s="17" t="str" cm="1">
        <f t="array" ref="AJ1153">IFERROR(INDEX($M1153:$S1153,AF1153),"")</f>
        <v/>
      </c>
      <c r="AK1153" s="17" cm="1">
        <f t="array" ref="AK1153">IFERROR(IF(J1153="Level",INDEX($T1153:$Z1153,AC1153+1),INDEX($T1153:$Z1153,AC1153)),"")</f>
        <v>1</v>
      </c>
      <c r="AL1153" s="17" t="str" cm="1">
        <f t="array" ref="AL1153">IFERROR(IF(J1153="Level",INDEX($T1153:$Z1153,AD1153+1),INDEX($T1153:$Z1153,AD1153)),"")</f>
        <v/>
      </c>
      <c r="AM1153" s="17" t="str" cm="1">
        <f t="array" ref="AM1153">IFERROR(INDEX($T1153:$Z1153,AE1153),"")</f>
        <v/>
      </c>
      <c r="AN1153" s="17" t="str" cm="1">
        <f t="array" ref="AN1153">IFERROR(INDEX($T1153:$Z1153,AF1153),"")</f>
        <v/>
      </c>
    </row>
    <row r="1154" spans="1:40" ht="25.5" x14ac:dyDescent="0.2">
      <c r="A1154" s="17" t="str">
        <f t="shared" ref="A1154:A1217" si="108">D1154&amp;": "&amp;B1154</f>
        <v>MSc Management and Mining (Distance Learning) - Cornwall: PTS1SBECSMCA</v>
      </c>
      <c r="B1154" s="11" t="s">
        <v>2091</v>
      </c>
      <c r="C1154" s="11" t="s">
        <v>32965</v>
      </c>
      <c r="D1154" s="11" t="s">
        <v>2092</v>
      </c>
      <c r="E1154" s="11" t="s">
        <v>617</v>
      </c>
      <c r="F1154" s="11" t="s">
        <v>82</v>
      </c>
      <c r="G1154" s="11" t="s">
        <v>32237</v>
      </c>
      <c r="H1154" s="11" t="s">
        <v>77</v>
      </c>
      <c r="I1154" s="11">
        <v>1</v>
      </c>
      <c r="J1154" s="11" t="s">
        <v>78</v>
      </c>
      <c r="K1154" s="11" t="s">
        <v>32182</v>
      </c>
      <c r="L1154" s="11">
        <v>180</v>
      </c>
      <c r="M1154" s="11">
        <v>180</v>
      </c>
      <c r="N1154" s="11">
        <v>0</v>
      </c>
      <c r="O1154" s="11">
        <v>0</v>
      </c>
      <c r="P1154" s="11">
        <v>0</v>
      </c>
      <c r="Q1154" s="11">
        <v>0</v>
      </c>
      <c r="R1154" s="11">
        <v>0</v>
      </c>
      <c r="S1154" s="11">
        <v>0</v>
      </c>
      <c r="T1154" s="11">
        <v>1</v>
      </c>
      <c r="U1154" s="11">
        <v>0</v>
      </c>
      <c r="V1154" s="11">
        <v>0</v>
      </c>
      <c r="W1154" s="11">
        <v>0</v>
      </c>
      <c r="X1154" s="11">
        <v>0</v>
      </c>
      <c r="Y1154" s="11">
        <v>0</v>
      </c>
      <c r="Z1154" s="11">
        <v>0</v>
      </c>
      <c r="AA1154" s="12" t="s">
        <v>32957</v>
      </c>
      <c r="AB1154" s="17" t="str">
        <f t="shared" ref="AB1154:AB1217" si="109">IF(H1154="Yes","Programme: "&amp;D1154,"Programme is not compatible with this tool")</f>
        <v>Programme: MSc Management and Mining (Distance Learning) - Cornwall</v>
      </c>
      <c r="AC1154" s="17">
        <f t="shared" ref="AC1154:AC1217" si="110">IF(J1154="Stage",IF(M1154&lt;&gt;0,1,IF(N1154&lt;&gt;0,2,IF(O1154&lt;&gt;0,3,IF(P1154&lt;&gt;0,4,IF(Q1154&lt;&gt;0,5,""))))),IF(J1154="","",IF(R1154&lt;&gt;0,5,IF(S1154&lt;&gt;0,6,""))))</f>
        <v>1</v>
      </c>
      <c r="AD1154" s="17" t="str">
        <f t="shared" ref="AD1154:AD1217" si="111">IF(J1154="Stage",IF(AND(N1154&lt;&gt;0,AC1154&lt;2),2,IF(AND(O1154&lt;&gt;0,AC1154&lt;3),3,IF(AND(P1154&lt;&gt;0,AC1154&lt;4),4,IF(AND(Q1154&lt;&gt;0,AC1154&lt;5),5,"")))),IF(J1154="","",IF(AC1154&lt;&gt;0,6)))</f>
        <v/>
      </c>
      <c r="AE1154" s="17" t="str">
        <f t="shared" ref="AE1154:AE1217" si="112">IF(AND(O1154&lt;&gt;0,AD1154&lt;3),3,IF(AND(P1154&lt;&gt;0,AD1154&lt;4),4,IF(AND(Q1154&lt;&gt;0,AD1154&lt;5),5,"")))</f>
        <v/>
      </c>
      <c r="AF1154" s="17" t="str">
        <f t="shared" ref="AF1154:AF1217" si="113">IF(AND(P1154&lt;&gt;0,AE1154&lt;4),4,IF(AND(Q1154&lt;&gt;0,AE1154&lt;5),5,""))</f>
        <v/>
      </c>
      <c r="AG1154" s="17" cm="1">
        <f t="array" ref="AG1154">IFERROR(IF(J1154="Level",INDEX($M1154:$S1154,AC1154+1),INDEX($M1154:$S1154,AC1154)),"")</f>
        <v>180</v>
      </c>
      <c r="AH1154" s="17" t="str" cm="1">
        <f t="array" ref="AH1154">IFERROR(IF(J1154="Level",INDEX($M1154:$S1154,AD1154+1),INDEX($M1154:$S1154,AD1154)),"")</f>
        <v/>
      </c>
      <c r="AI1154" s="17" t="str" cm="1">
        <f t="array" ref="AI1154">IFERROR(INDEX($M1154:$S1154,AE1154),"")</f>
        <v/>
      </c>
      <c r="AJ1154" s="17" t="str" cm="1">
        <f t="array" ref="AJ1154">IFERROR(INDEX($M1154:$S1154,AF1154),"")</f>
        <v/>
      </c>
      <c r="AK1154" s="17" cm="1">
        <f t="array" ref="AK1154">IFERROR(IF(J1154="Level",INDEX($T1154:$Z1154,AC1154+1),INDEX($T1154:$Z1154,AC1154)),"")</f>
        <v>1</v>
      </c>
      <c r="AL1154" s="17" t="str" cm="1">
        <f t="array" ref="AL1154">IFERROR(IF(J1154="Level",INDEX($T1154:$Z1154,AD1154+1),INDEX($T1154:$Z1154,AD1154)),"")</f>
        <v/>
      </c>
      <c r="AM1154" s="17" t="str" cm="1">
        <f t="array" ref="AM1154">IFERROR(INDEX($T1154:$Z1154,AE1154),"")</f>
        <v/>
      </c>
      <c r="AN1154" s="17" t="str" cm="1">
        <f t="array" ref="AN1154">IFERROR(INDEX($T1154:$Z1154,AF1154),"")</f>
        <v/>
      </c>
    </row>
    <row r="1155" spans="1:40" x14ac:dyDescent="0.2">
      <c r="A1155" s="17" t="str">
        <f t="shared" si="108"/>
        <v>MA Anthrozoology (Distance Learning): PTA1HPSHPS68</v>
      </c>
      <c r="B1155" s="11" t="s">
        <v>2078</v>
      </c>
      <c r="C1155" s="11" t="s">
        <v>32965</v>
      </c>
      <c r="D1155" s="11" t="s">
        <v>2079</v>
      </c>
      <c r="E1155" s="11" t="s">
        <v>237</v>
      </c>
      <c r="F1155" s="11" t="s">
        <v>76</v>
      </c>
      <c r="G1155" s="11" t="s">
        <v>32237</v>
      </c>
      <c r="H1155" s="11" t="s">
        <v>77</v>
      </c>
      <c r="I1155" s="11">
        <v>1</v>
      </c>
      <c r="J1155" s="11" t="s">
        <v>78</v>
      </c>
      <c r="K1155" s="11" t="s">
        <v>32182</v>
      </c>
      <c r="L1155" s="11">
        <v>180</v>
      </c>
      <c r="M1155" s="11">
        <v>180</v>
      </c>
      <c r="N1155" s="11">
        <v>0</v>
      </c>
      <c r="O1155" s="11">
        <v>0</v>
      </c>
      <c r="P1155" s="11">
        <v>0</v>
      </c>
      <c r="Q1155" s="11">
        <v>0</v>
      </c>
      <c r="R1155" s="11">
        <v>0</v>
      </c>
      <c r="S1155" s="11">
        <v>0</v>
      </c>
      <c r="T1155" s="11">
        <v>1</v>
      </c>
      <c r="U1155" s="11">
        <v>0</v>
      </c>
      <c r="V1155" s="11">
        <v>0</v>
      </c>
      <c r="W1155" s="11">
        <v>0</v>
      </c>
      <c r="X1155" s="11">
        <v>0</v>
      </c>
      <c r="Y1155" s="11">
        <v>0</v>
      </c>
      <c r="Z1155" s="11">
        <v>0</v>
      </c>
      <c r="AA1155" s="12" t="s">
        <v>32957</v>
      </c>
      <c r="AB1155" s="17" t="str">
        <f t="shared" si="109"/>
        <v>Programme: MA Anthrozoology (Distance Learning)</v>
      </c>
      <c r="AC1155" s="17">
        <f t="shared" si="110"/>
        <v>1</v>
      </c>
      <c r="AD1155" s="17" t="str">
        <f t="shared" si="111"/>
        <v/>
      </c>
      <c r="AE1155" s="17" t="str">
        <f t="shared" si="112"/>
        <v/>
      </c>
      <c r="AF1155" s="17" t="str">
        <f t="shared" si="113"/>
        <v/>
      </c>
      <c r="AG1155" s="17" cm="1">
        <f t="array" ref="AG1155">IFERROR(IF(J1155="Level",INDEX($M1155:$S1155,AC1155+1),INDEX($M1155:$S1155,AC1155)),"")</f>
        <v>180</v>
      </c>
      <c r="AH1155" s="17" t="str" cm="1">
        <f t="array" ref="AH1155">IFERROR(IF(J1155="Level",INDEX($M1155:$S1155,AD1155+1),INDEX($M1155:$S1155,AD1155)),"")</f>
        <v/>
      </c>
      <c r="AI1155" s="17" t="str" cm="1">
        <f t="array" ref="AI1155">IFERROR(INDEX($M1155:$S1155,AE1155),"")</f>
        <v/>
      </c>
      <c r="AJ1155" s="17" t="str" cm="1">
        <f t="array" ref="AJ1155">IFERROR(INDEX($M1155:$S1155,AF1155),"")</f>
        <v/>
      </c>
      <c r="AK1155" s="17" cm="1">
        <f t="array" ref="AK1155">IFERROR(IF(J1155="Level",INDEX($T1155:$Z1155,AC1155+1),INDEX($T1155:$Z1155,AC1155)),"")</f>
        <v>1</v>
      </c>
      <c r="AL1155" s="17" t="str" cm="1">
        <f t="array" ref="AL1155">IFERROR(IF(J1155="Level",INDEX($T1155:$Z1155,AD1155+1),INDEX($T1155:$Z1155,AD1155)),"")</f>
        <v/>
      </c>
      <c r="AM1155" s="17" t="str" cm="1">
        <f t="array" ref="AM1155">IFERROR(INDEX($T1155:$Z1155,AE1155),"")</f>
        <v/>
      </c>
      <c r="AN1155" s="17" t="str" cm="1">
        <f t="array" ref="AN1155">IFERROR(INDEX($T1155:$Z1155,AF1155),"")</f>
        <v/>
      </c>
    </row>
    <row r="1156" spans="1:40" x14ac:dyDescent="0.2">
      <c r="A1156" s="17" t="str">
        <f t="shared" si="108"/>
        <v>MSc Educational Research (Distance Learning): PTS1EDUEDU03</v>
      </c>
      <c r="B1156" s="11" t="s">
        <v>2082</v>
      </c>
      <c r="C1156" s="11" t="s">
        <v>32965</v>
      </c>
      <c r="D1156" s="11" t="s">
        <v>4697</v>
      </c>
      <c r="E1156" s="11" t="s">
        <v>180</v>
      </c>
      <c r="F1156" s="11" t="s">
        <v>76</v>
      </c>
      <c r="G1156" s="11" t="s">
        <v>32237</v>
      </c>
      <c r="H1156" s="11" t="s">
        <v>77</v>
      </c>
      <c r="I1156" s="11">
        <v>1</v>
      </c>
      <c r="J1156" s="11" t="s">
        <v>78</v>
      </c>
      <c r="K1156" s="11" t="s">
        <v>32182</v>
      </c>
      <c r="L1156" s="11">
        <v>180</v>
      </c>
      <c r="M1156" s="11">
        <v>180</v>
      </c>
      <c r="N1156" s="11">
        <v>0</v>
      </c>
      <c r="O1156" s="11">
        <v>0</v>
      </c>
      <c r="P1156" s="11">
        <v>0</v>
      </c>
      <c r="Q1156" s="11">
        <v>0</v>
      </c>
      <c r="R1156" s="11">
        <v>0</v>
      </c>
      <c r="S1156" s="11">
        <v>0</v>
      </c>
      <c r="T1156" s="11">
        <v>1</v>
      </c>
      <c r="U1156" s="11">
        <v>0</v>
      </c>
      <c r="V1156" s="11">
        <v>0</v>
      </c>
      <c r="W1156" s="11">
        <v>0</v>
      </c>
      <c r="X1156" s="11">
        <v>0</v>
      </c>
      <c r="Y1156" s="11">
        <v>0</v>
      </c>
      <c r="Z1156" s="11">
        <v>0</v>
      </c>
      <c r="AA1156" s="12" t="s">
        <v>32957</v>
      </c>
      <c r="AB1156" s="17" t="str">
        <f t="shared" si="109"/>
        <v>Programme: MSc Educational Research (Distance Learning)</v>
      </c>
      <c r="AC1156" s="17">
        <f t="shared" si="110"/>
        <v>1</v>
      </c>
      <c r="AD1156" s="17" t="str">
        <f t="shared" si="111"/>
        <v/>
      </c>
      <c r="AE1156" s="17" t="str">
        <f t="shared" si="112"/>
        <v/>
      </c>
      <c r="AF1156" s="17" t="str">
        <f t="shared" si="113"/>
        <v/>
      </c>
      <c r="AG1156" s="17" cm="1">
        <f t="array" ref="AG1156">IFERROR(IF(J1156="Level",INDEX($M1156:$S1156,AC1156+1),INDEX($M1156:$S1156,AC1156)),"")</f>
        <v>180</v>
      </c>
      <c r="AH1156" s="17" t="str" cm="1">
        <f t="array" ref="AH1156">IFERROR(IF(J1156="Level",INDEX($M1156:$S1156,AD1156+1),INDEX($M1156:$S1156,AD1156)),"")</f>
        <v/>
      </c>
      <c r="AI1156" s="17" t="str" cm="1">
        <f t="array" ref="AI1156">IFERROR(INDEX($M1156:$S1156,AE1156),"")</f>
        <v/>
      </c>
      <c r="AJ1156" s="17" t="str" cm="1">
        <f t="array" ref="AJ1156">IFERROR(INDEX($M1156:$S1156,AF1156),"")</f>
        <v/>
      </c>
      <c r="AK1156" s="17" cm="1">
        <f t="array" ref="AK1156">IFERROR(IF(J1156="Level",INDEX($T1156:$Z1156,AC1156+1),INDEX($T1156:$Z1156,AC1156)),"")</f>
        <v>1</v>
      </c>
      <c r="AL1156" s="17" t="str" cm="1">
        <f t="array" ref="AL1156">IFERROR(IF(J1156="Level",INDEX($T1156:$Z1156,AD1156+1),INDEX($T1156:$Z1156,AD1156)),"")</f>
        <v/>
      </c>
      <c r="AM1156" s="17" t="str" cm="1">
        <f t="array" ref="AM1156">IFERROR(INDEX($T1156:$Z1156,AE1156),"")</f>
        <v/>
      </c>
      <c r="AN1156" s="17" t="str" cm="1">
        <f t="array" ref="AN1156">IFERROR(INDEX($T1156:$Z1156,AF1156),"")</f>
        <v/>
      </c>
    </row>
    <row r="1157" spans="1:40" ht="25.5" x14ac:dyDescent="0.2">
      <c r="A1157" s="17" t="str">
        <f t="shared" si="108"/>
        <v>PhD Education 4-year (MSc Educational Research) (Distance Learning): PTS1EDUEDU04</v>
      </c>
      <c r="B1157" s="11" t="s">
        <v>2083</v>
      </c>
      <c r="C1157" s="11" t="s">
        <v>32965</v>
      </c>
      <c r="D1157" s="11" t="s">
        <v>2084</v>
      </c>
      <c r="E1157" s="11" t="s">
        <v>180</v>
      </c>
      <c r="F1157" s="11" t="s">
        <v>76</v>
      </c>
      <c r="G1157" s="11" t="s">
        <v>32237</v>
      </c>
      <c r="H1157" s="11" t="s">
        <v>77</v>
      </c>
      <c r="I1157" s="11">
        <v>1</v>
      </c>
      <c r="J1157" s="11" t="s">
        <v>78</v>
      </c>
      <c r="K1157" s="11" t="s">
        <v>32182</v>
      </c>
      <c r="L1157" s="11">
        <v>180</v>
      </c>
      <c r="M1157" s="11">
        <v>180</v>
      </c>
      <c r="N1157" s="11">
        <v>0</v>
      </c>
      <c r="O1157" s="11">
        <v>0</v>
      </c>
      <c r="P1157" s="11">
        <v>0</v>
      </c>
      <c r="Q1157" s="11">
        <v>0</v>
      </c>
      <c r="R1157" s="11">
        <v>0</v>
      </c>
      <c r="S1157" s="11">
        <v>0</v>
      </c>
      <c r="T1157" s="11">
        <v>1</v>
      </c>
      <c r="U1157" s="11">
        <v>0</v>
      </c>
      <c r="V1157" s="11">
        <v>0</v>
      </c>
      <c r="W1157" s="11">
        <v>0</v>
      </c>
      <c r="X1157" s="11">
        <v>0</v>
      </c>
      <c r="Y1157" s="11">
        <v>0</v>
      </c>
      <c r="Z1157" s="11">
        <v>0</v>
      </c>
      <c r="AA1157" s="12" t="s">
        <v>32957</v>
      </c>
      <c r="AB1157" s="17" t="str">
        <f t="shared" si="109"/>
        <v>Programme: PhD Education 4-year (MSc Educational Research) (Distance Learning)</v>
      </c>
      <c r="AC1157" s="17">
        <f t="shared" si="110"/>
        <v>1</v>
      </c>
      <c r="AD1157" s="17" t="str">
        <f t="shared" si="111"/>
        <v/>
      </c>
      <c r="AE1157" s="17" t="str">
        <f t="shared" si="112"/>
        <v/>
      </c>
      <c r="AF1157" s="17" t="str">
        <f t="shared" si="113"/>
        <v/>
      </c>
      <c r="AG1157" s="17" cm="1">
        <f t="array" ref="AG1157">IFERROR(IF(J1157="Level",INDEX($M1157:$S1157,AC1157+1),INDEX($M1157:$S1157,AC1157)),"")</f>
        <v>180</v>
      </c>
      <c r="AH1157" s="17" t="str" cm="1">
        <f t="array" ref="AH1157">IFERROR(IF(J1157="Level",INDEX($M1157:$S1157,AD1157+1),INDEX($M1157:$S1157,AD1157)),"")</f>
        <v/>
      </c>
      <c r="AI1157" s="17" t="str" cm="1">
        <f t="array" ref="AI1157">IFERROR(INDEX($M1157:$S1157,AE1157),"")</f>
        <v/>
      </c>
      <c r="AJ1157" s="17" t="str" cm="1">
        <f t="array" ref="AJ1157">IFERROR(INDEX($M1157:$S1157,AF1157),"")</f>
        <v/>
      </c>
      <c r="AK1157" s="17" cm="1">
        <f t="array" ref="AK1157">IFERROR(IF(J1157="Level",INDEX($T1157:$Z1157,AC1157+1),INDEX($T1157:$Z1157,AC1157)),"")</f>
        <v>1</v>
      </c>
      <c r="AL1157" s="17" t="str" cm="1">
        <f t="array" ref="AL1157">IFERROR(IF(J1157="Level",INDEX($T1157:$Z1157,AD1157+1),INDEX($T1157:$Z1157,AD1157)),"")</f>
        <v/>
      </c>
      <c r="AM1157" s="17" t="str" cm="1">
        <f t="array" ref="AM1157">IFERROR(INDEX($T1157:$Z1157,AE1157),"")</f>
        <v/>
      </c>
      <c r="AN1157" s="17" t="str" cm="1">
        <f t="array" ref="AN1157">IFERROR(INDEX($T1157:$Z1157,AF1157),"")</f>
        <v/>
      </c>
    </row>
    <row r="1158" spans="1:40" ht="25.5" x14ac:dyDescent="0.2">
      <c r="A1158" s="17" t="str">
        <f t="shared" si="108"/>
        <v>MSc Environment and Human Health (Distance Learning) - Cornwall: PTS1EMSEMSCB</v>
      </c>
      <c r="B1158" s="11" t="s">
        <v>2089</v>
      </c>
      <c r="C1158" s="11" t="s">
        <v>32965</v>
      </c>
      <c r="D1158" s="11" t="s">
        <v>2090</v>
      </c>
      <c r="E1158" s="11" t="s">
        <v>481</v>
      </c>
      <c r="F1158" s="11" t="s">
        <v>71</v>
      </c>
      <c r="G1158" s="11" t="s">
        <v>32237</v>
      </c>
      <c r="H1158" s="11" t="s">
        <v>77</v>
      </c>
      <c r="I1158" s="11">
        <v>1</v>
      </c>
      <c r="J1158" s="11" t="s">
        <v>78</v>
      </c>
      <c r="K1158" s="11" t="s">
        <v>32182</v>
      </c>
      <c r="L1158" s="11">
        <v>180</v>
      </c>
      <c r="M1158" s="11">
        <v>180</v>
      </c>
      <c r="N1158" s="11">
        <v>0</v>
      </c>
      <c r="O1158" s="11">
        <v>0</v>
      </c>
      <c r="P1158" s="11">
        <v>0</v>
      </c>
      <c r="Q1158" s="11">
        <v>0</v>
      </c>
      <c r="R1158" s="11">
        <v>0</v>
      </c>
      <c r="S1158" s="11">
        <v>0</v>
      </c>
      <c r="T1158" s="11">
        <v>1</v>
      </c>
      <c r="U1158" s="11">
        <v>0</v>
      </c>
      <c r="V1158" s="11">
        <v>0</v>
      </c>
      <c r="W1158" s="11">
        <v>0</v>
      </c>
      <c r="X1158" s="11">
        <v>0</v>
      </c>
      <c r="Y1158" s="11">
        <v>0</v>
      </c>
      <c r="Z1158" s="11">
        <v>0</v>
      </c>
      <c r="AA1158" s="12" t="s">
        <v>32957</v>
      </c>
      <c r="AB1158" s="17" t="str">
        <f t="shared" si="109"/>
        <v>Programme: MSc Environment and Human Health (Distance Learning) - Cornwall</v>
      </c>
      <c r="AC1158" s="17">
        <f t="shared" si="110"/>
        <v>1</v>
      </c>
      <c r="AD1158" s="17" t="str">
        <f t="shared" si="111"/>
        <v/>
      </c>
      <c r="AE1158" s="17" t="str">
        <f t="shared" si="112"/>
        <v/>
      </c>
      <c r="AF1158" s="17" t="str">
        <f t="shared" si="113"/>
        <v/>
      </c>
      <c r="AG1158" s="17" cm="1">
        <f t="array" ref="AG1158">IFERROR(IF(J1158="Level",INDEX($M1158:$S1158,AC1158+1),INDEX($M1158:$S1158,AC1158)),"")</f>
        <v>180</v>
      </c>
      <c r="AH1158" s="17" t="str" cm="1">
        <f t="array" ref="AH1158">IFERROR(IF(J1158="Level",INDEX($M1158:$S1158,AD1158+1),INDEX($M1158:$S1158,AD1158)),"")</f>
        <v/>
      </c>
      <c r="AI1158" s="17" t="str" cm="1">
        <f t="array" ref="AI1158">IFERROR(INDEX($M1158:$S1158,AE1158),"")</f>
        <v/>
      </c>
      <c r="AJ1158" s="17" t="str" cm="1">
        <f t="array" ref="AJ1158">IFERROR(INDEX($M1158:$S1158,AF1158),"")</f>
        <v/>
      </c>
      <c r="AK1158" s="17" cm="1">
        <f t="array" ref="AK1158">IFERROR(IF(J1158="Level",INDEX($T1158:$Z1158,AC1158+1),INDEX($T1158:$Z1158,AC1158)),"")</f>
        <v>1</v>
      </c>
      <c r="AL1158" s="17" t="str" cm="1">
        <f t="array" ref="AL1158">IFERROR(IF(J1158="Level",INDEX($T1158:$Z1158,AD1158+1),INDEX($T1158:$Z1158,AD1158)),"")</f>
        <v/>
      </c>
      <c r="AM1158" s="17" t="str" cm="1">
        <f t="array" ref="AM1158">IFERROR(INDEX($T1158:$Z1158,AE1158),"")</f>
        <v/>
      </c>
      <c r="AN1158" s="17" t="str" cm="1">
        <f t="array" ref="AN1158">IFERROR(INDEX($T1158:$Z1158,AF1158),"")</f>
        <v/>
      </c>
    </row>
    <row r="1159" spans="1:40" x14ac:dyDescent="0.2">
      <c r="A1159" s="17" t="str">
        <f t="shared" si="108"/>
        <v>MSc Extreme Medicine (Distance Learning): PTS1EMSEMS11</v>
      </c>
      <c r="B1159" s="11" t="s">
        <v>2085</v>
      </c>
      <c r="C1159" s="11" t="s">
        <v>32965</v>
      </c>
      <c r="D1159" s="11" t="s">
        <v>2086</v>
      </c>
      <c r="E1159" s="11" t="s">
        <v>464</v>
      </c>
      <c r="F1159" s="11" t="s">
        <v>71</v>
      </c>
      <c r="G1159" s="11" t="s">
        <v>32237</v>
      </c>
      <c r="H1159" s="11" t="s">
        <v>77</v>
      </c>
      <c r="I1159" s="11">
        <v>1</v>
      </c>
      <c r="J1159" s="11" t="s">
        <v>78</v>
      </c>
      <c r="K1159" s="11" t="s">
        <v>32182</v>
      </c>
      <c r="L1159" s="11">
        <v>180</v>
      </c>
      <c r="M1159" s="11">
        <v>180</v>
      </c>
      <c r="N1159" s="11">
        <v>0</v>
      </c>
      <c r="O1159" s="11">
        <v>0</v>
      </c>
      <c r="P1159" s="11">
        <v>0</v>
      </c>
      <c r="Q1159" s="11">
        <v>0</v>
      </c>
      <c r="R1159" s="11">
        <v>0</v>
      </c>
      <c r="S1159" s="11">
        <v>0</v>
      </c>
      <c r="T1159" s="11">
        <v>1</v>
      </c>
      <c r="U1159" s="11">
        <v>0</v>
      </c>
      <c r="V1159" s="11">
        <v>0</v>
      </c>
      <c r="W1159" s="11">
        <v>0</v>
      </c>
      <c r="X1159" s="11">
        <v>0</v>
      </c>
      <c r="Y1159" s="11">
        <v>0</v>
      </c>
      <c r="Z1159" s="11">
        <v>0</v>
      </c>
      <c r="AA1159" s="12" t="s">
        <v>32957</v>
      </c>
      <c r="AB1159" s="17" t="str">
        <f t="shared" si="109"/>
        <v>Programme: MSc Extreme Medicine (Distance Learning)</v>
      </c>
      <c r="AC1159" s="17">
        <f t="shared" si="110"/>
        <v>1</v>
      </c>
      <c r="AD1159" s="17" t="str">
        <f t="shared" si="111"/>
        <v/>
      </c>
      <c r="AE1159" s="17" t="str">
        <f t="shared" si="112"/>
        <v/>
      </c>
      <c r="AF1159" s="17" t="str">
        <f t="shared" si="113"/>
        <v/>
      </c>
      <c r="AG1159" s="17" cm="1">
        <f t="array" ref="AG1159">IFERROR(IF(J1159="Level",INDEX($M1159:$S1159,AC1159+1),INDEX($M1159:$S1159,AC1159)),"")</f>
        <v>180</v>
      </c>
      <c r="AH1159" s="17" t="str" cm="1">
        <f t="array" ref="AH1159">IFERROR(IF(J1159="Level",INDEX($M1159:$S1159,AD1159+1),INDEX($M1159:$S1159,AD1159)),"")</f>
        <v/>
      </c>
      <c r="AI1159" s="17" t="str" cm="1">
        <f t="array" ref="AI1159">IFERROR(INDEX($M1159:$S1159,AE1159),"")</f>
        <v/>
      </c>
      <c r="AJ1159" s="17" t="str" cm="1">
        <f t="array" ref="AJ1159">IFERROR(INDEX($M1159:$S1159,AF1159),"")</f>
        <v/>
      </c>
      <c r="AK1159" s="17" cm="1">
        <f t="array" ref="AK1159">IFERROR(IF(J1159="Level",INDEX($T1159:$Z1159,AC1159+1),INDEX($T1159:$Z1159,AC1159)),"")</f>
        <v>1</v>
      </c>
      <c r="AL1159" s="17" t="str" cm="1">
        <f t="array" ref="AL1159">IFERROR(IF(J1159="Level",INDEX($T1159:$Z1159,AD1159+1),INDEX($T1159:$Z1159,AD1159)),"")</f>
        <v/>
      </c>
      <c r="AM1159" s="17" t="str" cm="1">
        <f t="array" ref="AM1159">IFERROR(INDEX($T1159:$Z1159,AE1159),"")</f>
        <v/>
      </c>
      <c r="AN1159" s="17" t="str" cm="1">
        <f t="array" ref="AN1159">IFERROR(INDEX($T1159:$Z1159,AF1159),"")</f>
        <v/>
      </c>
    </row>
    <row r="1160" spans="1:40" x14ac:dyDescent="0.2">
      <c r="A1160" s="17" t="str">
        <f t="shared" si="108"/>
        <v>MSc Genomic Medicine (Online) (Distance Learning): PTS1EMSEMS14</v>
      </c>
      <c r="B1160" s="11" t="s">
        <v>2087</v>
      </c>
      <c r="C1160" s="11" t="s">
        <v>32965</v>
      </c>
      <c r="D1160" s="11" t="s">
        <v>2088</v>
      </c>
      <c r="E1160" s="11" t="s">
        <v>70</v>
      </c>
      <c r="F1160" s="11" t="s">
        <v>71</v>
      </c>
      <c r="G1160" s="11" t="s">
        <v>32237</v>
      </c>
      <c r="H1160" s="11" t="s">
        <v>77</v>
      </c>
      <c r="I1160" s="11">
        <v>1</v>
      </c>
      <c r="J1160" s="11" t="s">
        <v>78</v>
      </c>
      <c r="K1160" s="11" t="s">
        <v>32182</v>
      </c>
      <c r="L1160" s="11">
        <v>180</v>
      </c>
      <c r="M1160" s="11">
        <v>180</v>
      </c>
      <c r="N1160" s="11">
        <v>0</v>
      </c>
      <c r="O1160" s="11">
        <v>0</v>
      </c>
      <c r="P1160" s="11">
        <v>0</v>
      </c>
      <c r="Q1160" s="11">
        <v>0</v>
      </c>
      <c r="R1160" s="11">
        <v>0</v>
      </c>
      <c r="S1160" s="11">
        <v>0</v>
      </c>
      <c r="T1160" s="11">
        <v>1</v>
      </c>
      <c r="U1160" s="11">
        <v>0</v>
      </c>
      <c r="V1160" s="11">
        <v>0</v>
      </c>
      <c r="W1160" s="11">
        <v>0</v>
      </c>
      <c r="X1160" s="11">
        <v>0</v>
      </c>
      <c r="Y1160" s="11">
        <v>0</v>
      </c>
      <c r="Z1160" s="11">
        <v>0</v>
      </c>
      <c r="AA1160" s="12" t="s">
        <v>32957</v>
      </c>
      <c r="AB1160" s="17" t="str">
        <f t="shared" si="109"/>
        <v>Programme: MSc Genomic Medicine (Online) (Distance Learning)</v>
      </c>
      <c r="AC1160" s="17">
        <f t="shared" si="110"/>
        <v>1</v>
      </c>
      <c r="AD1160" s="17" t="str">
        <f t="shared" si="111"/>
        <v/>
      </c>
      <c r="AE1160" s="17" t="str">
        <f t="shared" si="112"/>
        <v/>
      </c>
      <c r="AF1160" s="17" t="str">
        <f t="shared" si="113"/>
        <v/>
      </c>
      <c r="AG1160" s="17" cm="1">
        <f t="array" ref="AG1160">IFERROR(IF(J1160="Level",INDEX($M1160:$S1160,AC1160+1),INDEX($M1160:$S1160,AC1160)),"")</f>
        <v>180</v>
      </c>
      <c r="AH1160" s="17" t="str" cm="1">
        <f t="array" ref="AH1160">IFERROR(IF(J1160="Level",INDEX($M1160:$S1160,AD1160+1),INDEX($M1160:$S1160,AD1160)),"")</f>
        <v/>
      </c>
      <c r="AI1160" s="17" t="str" cm="1">
        <f t="array" ref="AI1160">IFERROR(INDEX($M1160:$S1160,AE1160),"")</f>
        <v/>
      </c>
      <c r="AJ1160" s="17" t="str" cm="1">
        <f t="array" ref="AJ1160">IFERROR(INDEX($M1160:$S1160,AF1160),"")</f>
        <v/>
      </c>
      <c r="AK1160" s="17" cm="1">
        <f t="array" ref="AK1160">IFERROR(IF(J1160="Level",INDEX($T1160:$Z1160,AC1160+1),INDEX($T1160:$Z1160,AC1160)),"")</f>
        <v>1</v>
      </c>
      <c r="AL1160" s="17" t="str" cm="1">
        <f t="array" ref="AL1160">IFERROR(IF(J1160="Level",INDEX($T1160:$Z1160,AD1160+1),INDEX($T1160:$Z1160,AD1160)),"")</f>
        <v/>
      </c>
      <c r="AM1160" s="17" t="str" cm="1">
        <f t="array" ref="AM1160">IFERROR(INDEX($T1160:$Z1160,AE1160),"")</f>
        <v/>
      </c>
      <c r="AN1160" s="17" t="str" cm="1">
        <f t="array" ref="AN1160">IFERROR(INDEX($T1160:$Z1160,AF1160),"")</f>
        <v/>
      </c>
    </row>
    <row r="1161" spans="1:40" hidden="1" x14ac:dyDescent="0.2">
      <c r="A1161" s="17" t="str">
        <f t="shared" si="108"/>
        <v>Inbound Study Abroad 1 Year: P1Y102</v>
      </c>
      <c r="B1161" s="11" t="s">
        <v>2098</v>
      </c>
      <c r="C1161" s="11" t="s">
        <v>32965</v>
      </c>
      <c r="D1161" s="11" t="s">
        <v>2099</v>
      </c>
      <c r="E1161" s="11" t="s">
        <v>2100</v>
      </c>
      <c r="F1161" s="11" t="s">
        <v>2101</v>
      </c>
      <c r="G1161" s="11" t="s">
        <v>32737</v>
      </c>
      <c r="H1161" s="11" t="s">
        <v>72</v>
      </c>
      <c r="I1161" s="11">
        <v>0</v>
      </c>
      <c r="J1161" s="11" t="s">
        <v>32168</v>
      </c>
      <c r="K1161" s="11" t="s">
        <v>32168</v>
      </c>
      <c r="L1161" s="11">
        <v>0</v>
      </c>
      <c r="M1161" s="11">
        <v>0</v>
      </c>
      <c r="N1161" s="11">
        <v>0</v>
      </c>
      <c r="O1161" s="11">
        <v>0</v>
      </c>
      <c r="P1161" s="11">
        <v>0</v>
      </c>
      <c r="Q1161" s="11">
        <v>0</v>
      </c>
      <c r="R1161" s="11">
        <v>0</v>
      </c>
      <c r="S1161" s="11">
        <v>0</v>
      </c>
      <c r="T1161" s="11">
        <v>0</v>
      </c>
      <c r="U1161" s="11">
        <v>0</v>
      </c>
      <c r="V1161" s="11">
        <v>0</v>
      </c>
      <c r="W1161" s="11">
        <v>0</v>
      </c>
      <c r="X1161" s="11">
        <v>0</v>
      </c>
      <c r="Y1161" s="11">
        <v>0</v>
      </c>
      <c r="Z1161" s="11">
        <v>0</v>
      </c>
      <c r="AA1161" s="12" t="s">
        <v>32954</v>
      </c>
      <c r="AB1161" s="17" t="str">
        <f t="shared" si="109"/>
        <v>Programme is not compatible with this tool</v>
      </c>
      <c r="AC1161" s="17" t="str">
        <f t="shared" si="110"/>
        <v/>
      </c>
      <c r="AD1161" s="17">
        <f t="shared" si="111"/>
        <v>6</v>
      </c>
      <c r="AE1161" s="17" t="str">
        <f t="shared" si="112"/>
        <v/>
      </c>
      <c r="AF1161" s="17" t="str">
        <f t="shared" si="113"/>
        <v/>
      </c>
      <c r="AG1161" s="17" t="str" cm="1">
        <f t="array" ref="AG1161">IFERROR(IF(J1161="Level",INDEX($M1161:$S1161,AC1161+1),INDEX($M1161:$S1161,AC1161)),"")</f>
        <v/>
      </c>
      <c r="AH1161" s="17" cm="1">
        <f t="array" ref="AH1161">IFERROR(IF(J1161="Level",INDEX($M1161:$S1161,AD1161+1),INDEX($M1161:$S1161,AD1161)),"")</f>
        <v>0</v>
      </c>
      <c r="AI1161" s="17" t="str" cm="1">
        <f t="array" ref="AI1161">IFERROR(INDEX($M1161:$S1161,AE1161),"")</f>
        <v/>
      </c>
      <c r="AJ1161" s="17" t="str" cm="1">
        <f t="array" ref="AJ1161">IFERROR(INDEX($M1161:$S1161,AF1161),"")</f>
        <v/>
      </c>
      <c r="AK1161" s="17" t="str" cm="1">
        <f t="array" ref="AK1161">IFERROR(IF(J1161="Level",INDEX($T1161:$Z1161,AC1161+1),INDEX($T1161:$Z1161,AC1161)),"")</f>
        <v/>
      </c>
      <c r="AL1161" s="17" cm="1">
        <f t="array" ref="AL1161">IFERROR(IF(J1161="Level",INDEX($T1161:$Z1161,AD1161+1),INDEX($T1161:$Z1161,AD1161)),"")</f>
        <v>0</v>
      </c>
      <c r="AM1161" s="17" t="str" cm="1">
        <f t="array" ref="AM1161">IFERROR(INDEX($T1161:$Z1161,AE1161),"")</f>
        <v/>
      </c>
      <c r="AN1161" s="17" t="str" cm="1">
        <f t="array" ref="AN1161">IFERROR(INDEX($T1161:$Z1161,AF1161),"")</f>
        <v/>
      </c>
    </row>
    <row r="1162" spans="1:40" hidden="1" x14ac:dyDescent="0.2">
      <c r="A1162" s="17" t="str">
        <f t="shared" si="108"/>
        <v>Inbound Study Abroad 1 Year - Cornwall: P1Y1CA</v>
      </c>
      <c r="B1162" s="11" t="s">
        <v>2102</v>
      </c>
      <c r="C1162" s="11" t="s">
        <v>32965</v>
      </c>
      <c r="D1162" s="11" t="s">
        <v>2103</v>
      </c>
      <c r="E1162" s="11" t="s">
        <v>2100</v>
      </c>
      <c r="F1162" s="11" t="s">
        <v>2101</v>
      </c>
      <c r="G1162" s="11" t="s">
        <v>32737</v>
      </c>
      <c r="H1162" s="11" t="s">
        <v>72</v>
      </c>
      <c r="I1162" s="11">
        <v>0</v>
      </c>
      <c r="J1162" s="11" t="s">
        <v>32168</v>
      </c>
      <c r="K1162" s="11" t="s">
        <v>32168</v>
      </c>
      <c r="L1162" s="11">
        <v>0</v>
      </c>
      <c r="M1162" s="11">
        <v>0</v>
      </c>
      <c r="N1162" s="11">
        <v>0</v>
      </c>
      <c r="O1162" s="11">
        <v>0</v>
      </c>
      <c r="P1162" s="11">
        <v>0</v>
      </c>
      <c r="Q1162" s="11">
        <v>0</v>
      </c>
      <c r="R1162" s="11">
        <v>0</v>
      </c>
      <c r="S1162" s="11">
        <v>0</v>
      </c>
      <c r="T1162" s="11">
        <v>0</v>
      </c>
      <c r="U1162" s="11">
        <v>0</v>
      </c>
      <c r="V1162" s="11">
        <v>0</v>
      </c>
      <c r="W1162" s="11">
        <v>0</v>
      </c>
      <c r="X1162" s="11">
        <v>0</v>
      </c>
      <c r="Y1162" s="11">
        <v>0</v>
      </c>
      <c r="Z1162" s="11">
        <v>0</v>
      </c>
      <c r="AA1162" s="12" t="s">
        <v>32954</v>
      </c>
      <c r="AB1162" s="17" t="str">
        <f t="shared" si="109"/>
        <v>Programme is not compatible with this tool</v>
      </c>
      <c r="AC1162" s="17" t="str">
        <f t="shared" si="110"/>
        <v/>
      </c>
      <c r="AD1162" s="17">
        <f t="shared" si="111"/>
        <v>6</v>
      </c>
      <c r="AE1162" s="17" t="str">
        <f t="shared" si="112"/>
        <v/>
      </c>
      <c r="AF1162" s="17" t="str">
        <f t="shared" si="113"/>
        <v/>
      </c>
      <c r="AG1162" s="17" t="str" cm="1">
        <f t="array" ref="AG1162">IFERROR(IF(J1162="Level",INDEX($M1162:$S1162,AC1162+1),INDEX($M1162:$S1162,AC1162)),"")</f>
        <v/>
      </c>
      <c r="AH1162" s="17" cm="1">
        <f t="array" ref="AH1162">IFERROR(IF(J1162="Level",INDEX($M1162:$S1162,AD1162+1),INDEX($M1162:$S1162,AD1162)),"")</f>
        <v>0</v>
      </c>
      <c r="AI1162" s="17" t="str" cm="1">
        <f t="array" ref="AI1162">IFERROR(INDEX($M1162:$S1162,AE1162),"")</f>
        <v/>
      </c>
      <c r="AJ1162" s="17" t="str" cm="1">
        <f t="array" ref="AJ1162">IFERROR(INDEX($M1162:$S1162,AF1162),"")</f>
        <v/>
      </c>
      <c r="AK1162" s="17" t="str" cm="1">
        <f t="array" ref="AK1162">IFERROR(IF(J1162="Level",INDEX($T1162:$Z1162,AC1162+1),INDEX($T1162:$Z1162,AC1162)),"")</f>
        <v/>
      </c>
      <c r="AL1162" s="17" cm="1">
        <f t="array" ref="AL1162">IFERROR(IF(J1162="Level",INDEX($T1162:$Z1162,AD1162+1),INDEX($T1162:$Z1162,AD1162)),"")</f>
        <v>0</v>
      </c>
      <c r="AM1162" s="17" t="str" cm="1">
        <f t="array" ref="AM1162">IFERROR(INDEX($T1162:$Z1162,AE1162),"")</f>
        <v/>
      </c>
      <c r="AN1162" s="17" t="str" cm="1">
        <f t="array" ref="AN1162">IFERROR(INDEX($T1162:$Z1162,AF1162),"")</f>
        <v/>
      </c>
    </row>
    <row r="1163" spans="1:40" x14ac:dyDescent="0.2">
      <c r="A1163" s="17" t="str">
        <f t="shared" si="108"/>
        <v>MRes Accounting and Finance: PTR1SBESBE05</v>
      </c>
      <c r="B1163" s="11" t="s">
        <v>339</v>
      </c>
      <c r="C1163" s="11" t="s">
        <v>32965</v>
      </c>
      <c r="D1163" s="11" t="s">
        <v>340</v>
      </c>
      <c r="E1163" s="11" t="s">
        <v>341</v>
      </c>
      <c r="F1163" s="11" t="s">
        <v>82</v>
      </c>
      <c r="G1163" s="11" t="s">
        <v>32238</v>
      </c>
      <c r="H1163" s="11" t="s">
        <v>77</v>
      </c>
      <c r="I1163" s="11">
        <v>1</v>
      </c>
      <c r="J1163" s="11" t="s">
        <v>78</v>
      </c>
      <c r="K1163" s="11" t="s">
        <v>32182</v>
      </c>
      <c r="L1163" s="11">
        <v>180</v>
      </c>
      <c r="M1163" s="11">
        <v>180</v>
      </c>
      <c r="N1163" s="11">
        <v>0</v>
      </c>
      <c r="O1163" s="11">
        <v>0</v>
      </c>
      <c r="P1163" s="11">
        <v>0</v>
      </c>
      <c r="Q1163" s="11">
        <v>0</v>
      </c>
      <c r="R1163" s="11">
        <v>0</v>
      </c>
      <c r="S1163" s="11">
        <v>0</v>
      </c>
      <c r="T1163" s="11">
        <v>1</v>
      </c>
      <c r="U1163" s="11">
        <v>0</v>
      </c>
      <c r="V1163" s="11">
        <v>0</v>
      </c>
      <c r="W1163" s="11">
        <v>0</v>
      </c>
      <c r="X1163" s="11">
        <v>0</v>
      </c>
      <c r="Y1163" s="11">
        <v>0</v>
      </c>
      <c r="Z1163" s="11">
        <v>0</v>
      </c>
      <c r="AA1163" s="12" t="s">
        <v>32955</v>
      </c>
      <c r="AB1163" s="17" t="str">
        <f t="shared" si="109"/>
        <v>Programme: MRes Accounting and Finance</v>
      </c>
      <c r="AC1163" s="17">
        <f t="shared" si="110"/>
        <v>1</v>
      </c>
      <c r="AD1163" s="17" t="str">
        <f t="shared" si="111"/>
        <v/>
      </c>
      <c r="AE1163" s="17" t="str">
        <f t="shared" si="112"/>
        <v/>
      </c>
      <c r="AF1163" s="17" t="str">
        <f t="shared" si="113"/>
        <v/>
      </c>
      <c r="AG1163" s="17" cm="1">
        <f t="array" ref="AG1163">IFERROR(IF(J1163="Level",INDEX($M1163:$S1163,AC1163+1),INDEX($M1163:$S1163,AC1163)),"")</f>
        <v>180</v>
      </c>
      <c r="AH1163" s="17" t="str" cm="1">
        <f t="array" ref="AH1163">IFERROR(IF(J1163="Level",INDEX($M1163:$S1163,AD1163+1),INDEX($M1163:$S1163,AD1163)),"")</f>
        <v/>
      </c>
      <c r="AI1163" s="17" t="str" cm="1">
        <f t="array" ref="AI1163">IFERROR(INDEX($M1163:$S1163,AE1163),"")</f>
        <v/>
      </c>
      <c r="AJ1163" s="17" t="str" cm="1">
        <f t="array" ref="AJ1163">IFERROR(INDEX($M1163:$S1163,AF1163),"")</f>
        <v/>
      </c>
      <c r="AK1163" s="17" cm="1">
        <f t="array" ref="AK1163">IFERROR(IF(J1163="Level",INDEX($T1163:$Z1163,AC1163+1),INDEX($T1163:$Z1163,AC1163)),"")</f>
        <v>1</v>
      </c>
      <c r="AL1163" s="17" t="str" cm="1">
        <f t="array" ref="AL1163">IFERROR(IF(J1163="Level",INDEX($T1163:$Z1163,AD1163+1),INDEX($T1163:$Z1163,AD1163)),"")</f>
        <v/>
      </c>
      <c r="AM1163" s="17" t="str" cm="1">
        <f t="array" ref="AM1163">IFERROR(INDEX($T1163:$Z1163,AE1163),"")</f>
        <v/>
      </c>
      <c r="AN1163" s="17" t="str" cm="1">
        <f t="array" ref="AN1163">IFERROR(INDEX($T1163:$Z1163,AF1163),"")</f>
        <v/>
      </c>
    </row>
    <row r="1164" spans="1:40" x14ac:dyDescent="0.2">
      <c r="A1164" s="17" t="str">
        <f t="shared" si="108"/>
        <v>MSc Accounting and Finance: PTS1SBESBE19</v>
      </c>
      <c r="B1164" s="11" t="s">
        <v>567</v>
      </c>
      <c r="C1164" s="11" t="s">
        <v>32965</v>
      </c>
      <c r="D1164" s="11" t="s">
        <v>568</v>
      </c>
      <c r="E1164" s="11" t="s">
        <v>341</v>
      </c>
      <c r="F1164" s="11" t="s">
        <v>82</v>
      </c>
      <c r="G1164" s="11" t="s">
        <v>32238</v>
      </c>
      <c r="H1164" s="11" t="s">
        <v>77</v>
      </c>
      <c r="I1164" s="11">
        <v>1</v>
      </c>
      <c r="J1164" s="11" t="s">
        <v>78</v>
      </c>
      <c r="K1164" s="11" t="s">
        <v>32182</v>
      </c>
      <c r="L1164" s="11">
        <v>180</v>
      </c>
      <c r="M1164" s="11">
        <v>180</v>
      </c>
      <c r="N1164" s="11">
        <v>0</v>
      </c>
      <c r="O1164" s="11">
        <v>0</v>
      </c>
      <c r="P1164" s="11">
        <v>0</v>
      </c>
      <c r="Q1164" s="11">
        <v>0</v>
      </c>
      <c r="R1164" s="11">
        <v>0</v>
      </c>
      <c r="S1164" s="11">
        <v>0</v>
      </c>
      <c r="T1164" s="11">
        <v>1</v>
      </c>
      <c r="U1164" s="11">
        <v>0</v>
      </c>
      <c r="V1164" s="11">
        <v>0</v>
      </c>
      <c r="W1164" s="11">
        <v>0</v>
      </c>
      <c r="X1164" s="11">
        <v>0</v>
      </c>
      <c r="Y1164" s="11">
        <v>0</v>
      </c>
      <c r="Z1164" s="11">
        <v>0</v>
      </c>
      <c r="AA1164" s="12" t="s">
        <v>32955</v>
      </c>
      <c r="AB1164" s="17" t="str">
        <f t="shared" si="109"/>
        <v>Programme: MSc Accounting and Finance</v>
      </c>
      <c r="AC1164" s="17">
        <f t="shared" si="110"/>
        <v>1</v>
      </c>
      <c r="AD1164" s="17" t="str">
        <f t="shared" si="111"/>
        <v/>
      </c>
      <c r="AE1164" s="17" t="str">
        <f t="shared" si="112"/>
        <v/>
      </c>
      <c r="AF1164" s="17" t="str">
        <f t="shared" si="113"/>
        <v/>
      </c>
      <c r="AG1164" s="17" cm="1">
        <f t="array" ref="AG1164">IFERROR(IF(J1164="Level",INDEX($M1164:$S1164,AC1164+1),INDEX($M1164:$S1164,AC1164)),"")</f>
        <v>180</v>
      </c>
      <c r="AH1164" s="17" t="str" cm="1">
        <f t="array" ref="AH1164">IFERROR(IF(J1164="Level",INDEX($M1164:$S1164,AD1164+1),INDEX($M1164:$S1164,AD1164)),"")</f>
        <v/>
      </c>
      <c r="AI1164" s="17" t="str" cm="1">
        <f t="array" ref="AI1164">IFERROR(INDEX($M1164:$S1164,AE1164),"")</f>
        <v/>
      </c>
      <c r="AJ1164" s="17" t="str" cm="1">
        <f t="array" ref="AJ1164">IFERROR(INDEX($M1164:$S1164,AF1164),"")</f>
        <v/>
      </c>
      <c r="AK1164" s="17" cm="1">
        <f t="array" ref="AK1164">IFERROR(IF(J1164="Level",INDEX($T1164:$Z1164,AC1164+1),INDEX($T1164:$Z1164,AC1164)),"")</f>
        <v>1</v>
      </c>
      <c r="AL1164" s="17" t="str" cm="1">
        <f t="array" ref="AL1164">IFERROR(IF(J1164="Level",INDEX($T1164:$Z1164,AD1164+1),INDEX($T1164:$Z1164,AD1164)),"")</f>
        <v/>
      </c>
      <c r="AM1164" s="17" t="str" cm="1">
        <f t="array" ref="AM1164">IFERROR(INDEX($T1164:$Z1164,AE1164),"")</f>
        <v/>
      </c>
      <c r="AN1164" s="17" t="str" cm="1">
        <f t="array" ref="AN1164">IFERROR(INDEX($T1164:$Z1164,AF1164),"")</f>
        <v/>
      </c>
    </row>
    <row r="1165" spans="1:40" x14ac:dyDescent="0.2">
      <c r="A1165" s="17" t="str">
        <f t="shared" si="108"/>
        <v>MRes Management: PTR1SBESBE04</v>
      </c>
      <c r="B1165" s="11" t="s">
        <v>337</v>
      </c>
      <c r="C1165" s="11" t="s">
        <v>32965</v>
      </c>
      <c r="D1165" s="11" t="s">
        <v>338</v>
      </c>
      <c r="E1165" s="11" t="s">
        <v>32276</v>
      </c>
      <c r="F1165" s="11" t="s">
        <v>82</v>
      </c>
      <c r="G1165" s="11" t="s">
        <v>32238</v>
      </c>
      <c r="H1165" s="11" t="s">
        <v>77</v>
      </c>
      <c r="I1165" s="11">
        <v>1</v>
      </c>
      <c r="J1165" s="11" t="s">
        <v>78</v>
      </c>
      <c r="K1165" s="11" t="s">
        <v>32182</v>
      </c>
      <c r="L1165" s="11">
        <v>180</v>
      </c>
      <c r="M1165" s="11">
        <v>180</v>
      </c>
      <c r="N1165" s="11">
        <v>0</v>
      </c>
      <c r="O1165" s="11">
        <v>0</v>
      </c>
      <c r="P1165" s="11">
        <v>0</v>
      </c>
      <c r="Q1165" s="11">
        <v>0</v>
      </c>
      <c r="R1165" s="11">
        <v>0</v>
      </c>
      <c r="S1165" s="11">
        <v>0</v>
      </c>
      <c r="T1165" s="11">
        <v>1</v>
      </c>
      <c r="U1165" s="11">
        <v>0</v>
      </c>
      <c r="V1165" s="11">
        <v>0</v>
      </c>
      <c r="W1165" s="11">
        <v>0</v>
      </c>
      <c r="X1165" s="11">
        <v>0</v>
      </c>
      <c r="Y1165" s="11">
        <v>0</v>
      </c>
      <c r="Z1165" s="11">
        <v>0</v>
      </c>
      <c r="AA1165" s="12" t="s">
        <v>32955</v>
      </c>
      <c r="AB1165" s="17" t="str">
        <f t="shared" si="109"/>
        <v>Programme: MRes Management</v>
      </c>
      <c r="AC1165" s="17">
        <f t="shared" si="110"/>
        <v>1</v>
      </c>
      <c r="AD1165" s="17" t="str">
        <f t="shared" si="111"/>
        <v/>
      </c>
      <c r="AE1165" s="17" t="str">
        <f t="shared" si="112"/>
        <v/>
      </c>
      <c r="AF1165" s="17" t="str">
        <f t="shared" si="113"/>
        <v/>
      </c>
      <c r="AG1165" s="17" cm="1">
        <f t="array" ref="AG1165">IFERROR(IF(J1165="Level",INDEX($M1165:$S1165,AC1165+1),INDEX($M1165:$S1165,AC1165)),"")</f>
        <v>180</v>
      </c>
      <c r="AH1165" s="17" t="str" cm="1">
        <f t="array" ref="AH1165">IFERROR(IF(J1165="Level",INDEX($M1165:$S1165,AD1165+1),INDEX($M1165:$S1165,AD1165)),"")</f>
        <v/>
      </c>
      <c r="AI1165" s="17" t="str" cm="1">
        <f t="array" ref="AI1165">IFERROR(INDEX($M1165:$S1165,AE1165),"")</f>
        <v/>
      </c>
      <c r="AJ1165" s="17" t="str" cm="1">
        <f t="array" ref="AJ1165">IFERROR(INDEX($M1165:$S1165,AF1165),"")</f>
        <v/>
      </c>
      <c r="AK1165" s="17" cm="1">
        <f t="array" ref="AK1165">IFERROR(IF(J1165="Level",INDEX($T1165:$Z1165,AC1165+1),INDEX($T1165:$Z1165,AC1165)),"")</f>
        <v>1</v>
      </c>
      <c r="AL1165" s="17" t="str" cm="1">
        <f t="array" ref="AL1165">IFERROR(IF(J1165="Level",INDEX($T1165:$Z1165,AD1165+1),INDEX($T1165:$Z1165,AD1165)),"")</f>
        <v/>
      </c>
      <c r="AM1165" s="17" t="str" cm="1">
        <f t="array" ref="AM1165">IFERROR(INDEX($T1165:$Z1165,AE1165),"")</f>
        <v/>
      </c>
      <c r="AN1165" s="17" t="str" cm="1">
        <f t="array" ref="AN1165">IFERROR(INDEX($T1165:$Z1165,AF1165),"")</f>
        <v/>
      </c>
    </row>
    <row r="1166" spans="1:40" x14ac:dyDescent="0.2">
      <c r="A1166" s="17" t="str">
        <f t="shared" si="108"/>
        <v>MSc Marketing (9-month): PTS0SBESBE16</v>
      </c>
      <c r="B1166" s="11" t="s">
        <v>358</v>
      </c>
      <c r="C1166" s="11" t="s">
        <v>32965</v>
      </c>
      <c r="D1166" s="11" t="s">
        <v>359</v>
      </c>
      <c r="E1166" s="11" t="s">
        <v>32276</v>
      </c>
      <c r="F1166" s="11" t="s">
        <v>82</v>
      </c>
      <c r="G1166" s="11" t="s">
        <v>32238</v>
      </c>
      <c r="H1166" s="11" t="s">
        <v>77</v>
      </c>
      <c r="I1166" s="11">
        <v>1</v>
      </c>
      <c r="J1166" s="11" t="s">
        <v>78</v>
      </c>
      <c r="K1166" s="11" t="s">
        <v>32182</v>
      </c>
      <c r="L1166" s="11">
        <v>180</v>
      </c>
      <c r="M1166" s="11">
        <v>180</v>
      </c>
      <c r="N1166" s="11">
        <v>0</v>
      </c>
      <c r="O1166" s="11">
        <v>0</v>
      </c>
      <c r="P1166" s="11">
        <v>0</v>
      </c>
      <c r="Q1166" s="11">
        <v>0</v>
      </c>
      <c r="R1166" s="11">
        <v>0</v>
      </c>
      <c r="S1166" s="11">
        <v>0</v>
      </c>
      <c r="T1166" s="11">
        <v>1</v>
      </c>
      <c r="U1166" s="11">
        <v>0</v>
      </c>
      <c r="V1166" s="11">
        <v>0</v>
      </c>
      <c r="W1166" s="11">
        <v>0</v>
      </c>
      <c r="X1166" s="11">
        <v>0</v>
      </c>
      <c r="Y1166" s="11">
        <v>0</v>
      </c>
      <c r="Z1166" s="11">
        <v>0</v>
      </c>
      <c r="AA1166" s="12" t="s">
        <v>32955</v>
      </c>
      <c r="AB1166" s="17" t="str">
        <f t="shared" si="109"/>
        <v>Programme: MSc Marketing (9-month)</v>
      </c>
      <c r="AC1166" s="17">
        <f t="shared" si="110"/>
        <v>1</v>
      </c>
      <c r="AD1166" s="17" t="str">
        <f t="shared" si="111"/>
        <v/>
      </c>
      <c r="AE1166" s="17" t="str">
        <f t="shared" si="112"/>
        <v/>
      </c>
      <c r="AF1166" s="17" t="str">
        <f t="shared" si="113"/>
        <v/>
      </c>
      <c r="AG1166" s="17" cm="1">
        <f t="array" ref="AG1166">IFERROR(IF(J1166="Level",INDEX($M1166:$S1166,AC1166+1),INDEX($M1166:$S1166,AC1166)),"")</f>
        <v>180</v>
      </c>
      <c r="AH1166" s="17" t="str" cm="1">
        <f t="array" ref="AH1166">IFERROR(IF(J1166="Level",INDEX($M1166:$S1166,AD1166+1),INDEX($M1166:$S1166,AD1166)),"")</f>
        <v/>
      </c>
      <c r="AI1166" s="17" t="str" cm="1">
        <f t="array" ref="AI1166">IFERROR(INDEX($M1166:$S1166,AE1166),"")</f>
        <v/>
      </c>
      <c r="AJ1166" s="17" t="str" cm="1">
        <f t="array" ref="AJ1166">IFERROR(INDEX($M1166:$S1166,AF1166),"")</f>
        <v/>
      </c>
      <c r="AK1166" s="17" cm="1">
        <f t="array" ref="AK1166">IFERROR(IF(J1166="Level",INDEX($T1166:$Z1166,AC1166+1),INDEX($T1166:$Z1166,AC1166)),"")</f>
        <v>1</v>
      </c>
      <c r="AL1166" s="17" t="str" cm="1">
        <f t="array" ref="AL1166">IFERROR(IF(J1166="Level",INDEX($T1166:$Z1166,AD1166+1),INDEX($T1166:$Z1166,AD1166)),"")</f>
        <v/>
      </c>
      <c r="AM1166" s="17" t="str" cm="1">
        <f t="array" ref="AM1166">IFERROR(INDEX($T1166:$Z1166,AE1166),"")</f>
        <v/>
      </c>
      <c r="AN1166" s="17" t="str" cm="1">
        <f t="array" ref="AN1166">IFERROR(INDEX($T1166:$Z1166,AF1166),"")</f>
        <v/>
      </c>
    </row>
    <row r="1167" spans="1:40" x14ac:dyDescent="0.2">
      <c r="A1167" s="17" t="str">
        <f t="shared" si="108"/>
        <v>MSc Management (9-month): PTS0SBESBE17</v>
      </c>
      <c r="B1167" s="11" t="s">
        <v>360</v>
      </c>
      <c r="C1167" s="11" t="s">
        <v>32965</v>
      </c>
      <c r="D1167" s="11" t="s">
        <v>361</v>
      </c>
      <c r="E1167" s="11" t="s">
        <v>32276</v>
      </c>
      <c r="F1167" s="11" t="s">
        <v>82</v>
      </c>
      <c r="G1167" s="11" t="s">
        <v>32238</v>
      </c>
      <c r="H1167" s="11" t="s">
        <v>77</v>
      </c>
      <c r="I1167" s="11">
        <v>1</v>
      </c>
      <c r="J1167" s="11" t="s">
        <v>78</v>
      </c>
      <c r="K1167" s="11" t="s">
        <v>32182</v>
      </c>
      <c r="L1167" s="11">
        <v>180</v>
      </c>
      <c r="M1167" s="11">
        <v>180</v>
      </c>
      <c r="N1167" s="11">
        <v>0</v>
      </c>
      <c r="O1167" s="11">
        <v>0</v>
      </c>
      <c r="P1167" s="11">
        <v>0</v>
      </c>
      <c r="Q1167" s="11">
        <v>0</v>
      </c>
      <c r="R1167" s="11">
        <v>0</v>
      </c>
      <c r="S1167" s="11">
        <v>0</v>
      </c>
      <c r="T1167" s="11">
        <v>1</v>
      </c>
      <c r="U1167" s="11">
        <v>0</v>
      </c>
      <c r="V1167" s="11">
        <v>0</v>
      </c>
      <c r="W1167" s="11">
        <v>0</v>
      </c>
      <c r="X1167" s="11">
        <v>0</v>
      </c>
      <c r="Y1167" s="11">
        <v>0</v>
      </c>
      <c r="Z1167" s="11">
        <v>0</v>
      </c>
      <c r="AA1167" s="12" t="s">
        <v>32955</v>
      </c>
      <c r="AB1167" s="17" t="str">
        <f t="shared" si="109"/>
        <v>Programme: MSc Management (9-month)</v>
      </c>
      <c r="AC1167" s="17">
        <f t="shared" si="110"/>
        <v>1</v>
      </c>
      <c r="AD1167" s="17" t="str">
        <f t="shared" si="111"/>
        <v/>
      </c>
      <c r="AE1167" s="17" t="str">
        <f t="shared" si="112"/>
        <v/>
      </c>
      <c r="AF1167" s="17" t="str">
        <f t="shared" si="113"/>
        <v/>
      </c>
      <c r="AG1167" s="17" cm="1">
        <f t="array" ref="AG1167">IFERROR(IF(J1167="Level",INDEX($M1167:$S1167,AC1167+1),INDEX($M1167:$S1167,AC1167)),"")</f>
        <v>180</v>
      </c>
      <c r="AH1167" s="17" t="str" cm="1">
        <f t="array" ref="AH1167">IFERROR(IF(J1167="Level",INDEX($M1167:$S1167,AD1167+1),INDEX($M1167:$S1167,AD1167)),"")</f>
        <v/>
      </c>
      <c r="AI1167" s="17" t="str" cm="1">
        <f t="array" ref="AI1167">IFERROR(INDEX($M1167:$S1167,AE1167),"")</f>
        <v/>
      </c>
      <c r="AJ1167" s="17" t="str" cm="1">
        <f t="array" ref="AJ1167">IFERROR(INDEX($M1167:$S1167,AF1167),"")</f>
        <v/>
      </c>
      <c r="AK1167" s="17" cm="1">
        <f t="array" ref="AK1167">IFERROR(IF(J1167="Level",INDEX($T1167:$Z1167,AC1167+1),INDEX($T1167:$Z1167,AC1167)),"")</f>
        <v>1</v>
      </c>
      <c r="AL1167" s="17" t="str" cm="1">
        <f t="array" ref="AL1167">IFERROR(IF(J1167="Level",INDEX($T1167:$Z1167,AD1167+1),INDEX($T1167:$Z1167,AD1167)),"")</f>
        <v/>
      </c>
      <c r="AM1167" s="17" t="str" cm="1">
        <f t="array" ref="AM1167">IFERROR(INDEX($T1167:$Z1167,AE1167),"")</f>
        <v/>
      </c>
      <c r="AN1167" s="17" t="str" cm="1">
        <f t="array" ref="AN1167">IFERROR(INDEX($T1167:$Z1167,AF1167),"")</f>
        <v/>
      </c>
    </row>
    <row r="1168" spans="1:40" x14ac:dyDescent="0.2">
      <c r="A1168" s="17" t="str">
        <f t="shared" si="108"/>
        <v>MSc Digital Marketing (9-month): PTS0SBESBE18</v>
      </c>
      <c r="B1168" s="11" t="s">
        <v>362</v>
      </c>
      <c r="C1168" s="11" t="s">
        <v>32965</v>
      </c>
      <c r="D1168" s="11" t="s">
        <v>363</v>
      </c>
      <c r="E1168" s="11" t="s">
        <v>32276</v>
      </c>
      <c r="F1168" s="11" t="s">
        <v>82</v>
      </c>
      <c r="G1168" s="11" t="s">
        <v>32238</v>
      </c>
      <c r="H1168" s="11" t="s">
        <v>77</v>
      </c>
      <c r="I1168" s="11">
        <v>1</v>
      </c>
      <c r="J1168" s="11" t="s">
        <v>78</v>
      </c>
      <c r="K1168" s="11" t="s">
        <v>32182</v>
      </c>
      <c r="L1168" s="11">
        <v>180</v>
      </c>
      <c r="M1168" s="11">
        <v>180</v>
      </c>
      <c r="N1168" s="11">
        <v>0</v>
      </c>
      <c r="O1168" s="11">
        <v>0</v>
      </c>
      <c r="P1168" s="11">
        <v>0</v>
      </c>
      <c r="Q1168" s="11">
        <v>0</v>
      </c>
      <c r="R1168" s="11">
        <v>0</v>
      </c>
      <c r="S1168" s="11">
        <v>0</v>
      </c>
      <c r="T1168" s="11">
        <v>1</v>
      </c>
      <c r="U1168" s="11">
        <v>0</v>
      </c>
      <c r="V1168" s="11">
        <v>0</v>
      </c>
      <c r="W1168" s="11">
        <v>0</v>
      </c>
      <c r="X1168" s="11">
        <v>0</v>
      </c>
      <c r="Y1168" s="11">
        <v>0</v>
      </c>
      <c r="Z1168" s="11">
        <v>0</v>
      </c>
      <c r="AA1168" s="12" t="s">
        <v>32955</v>
      </c>
      <c r="AB1168" s="17" t="str">
        <f t="shared" si="109"/>
        <v>Programme: MSc Digital Marketing (9-month)</v>
      </c>
      <c r="AC1168" s="17">
        <f t="shared" si="110"/>
        <v>1</v>
      </c>
      <c r="AD1168" s="17" t="str">
        <f t="shared" si="111"/>
        <v/>
      </c>
      <c r="AE1168" s="17" t="str">
        <f t="shared" si="112"/>
        <v/>
      </c>
      <c r="AF1168" s="17" t="str">
        <f t="shared" si="113"/>
        <v/>
      </c>
      <c r="AG1168" s="17" cm="1">
        <f t="array" ref="AG1168">IFERROR(IF(J1168="Level",INDEX($M1168:$S1168,AC1168+1),INDEX($M1168:$S1168,AC1168)),"")</f>
        <v>180</v>
      </c>
      <c r="AH1168" s="17" t="str" cm="1">
        <f t="array" ref="AH1168">IFERROR(IF(J1168="Level",INDEX($M1168:$S1168,AD1168+1),INDEX($M1168:$S1168,AD1168)),"")</f>
        <v/>
      </c>
      <c r="AI1168" s="17" t="str" cm="1">
        <f t="array" ref="AI1168">IFERROR(INDEX($M1168:$S1168,AE1168),"")</f>
        <v/>
      </c>
      <c r="AJ1168" s="17" t="str" cm="1">
        <f t="array" ref="AJ1168">IFERROR(INDEX($M1168:$S1168,AF1168),"")</f>
        <v/>
      </c>
      <c r="AK1168" s="17" cm="1">
        <f t="array" ref="AK1168">IFERROR(IF(J1168="Level",INDEX($T1168:$Z1168,AC1168+1),INDEX($T1168:$Z1168,AC1168)),"")</f>
        <v>1</v>
      </c>
      <c r="AL1168" s="17" t="str" cm="1">
        <f t="array" ref="AL1168">IFERROR(IF(J1168="Level",INDEX($T1168:$Z1168,AD1168+1),INDEX($T1168:$Z1168,AD1168)),"")</f>
        <v/>
      </c>
      <c r="AM1168" s="17" t="str" cm="1">
        <f t="array" ref="AM1168">IFERROR(INDEX($T1168:$Z1168,AE1168),"")</f>
        <v/>
      </c>
      <c r="AN1168" s="17" t="str" cm="1">
        <f t="array" ref="AN1168">IFERROR(INDEX($T1168:$Z1168,AF1168),"")</f>
        <v/>
      </c>
    </row>
    <row r="1169" spans="1:40" x14ac:dyDescent="0.2">
      <c r="A1169" s="17" t="str">
        <f t="shared" si="108"/>
        <v>MSc Marketing: PTS1SBESBE21</v>
      </c>
      <c r="B1169" s="11" t="s">
        <v>570</v>
      </c>
      <c r="C1169" s="11" t="s">
        <v>32965</v>
      </c>
      <c r="D1169" s="11" t="s">
        <v>571</v>
      </c>
      <c r="E1169" s="11" t="s">
        <v>32276</v>
      </c>
      <c r="F1169" s="11" t="s">
        <v>82</v>
      </c>
      <c r="G1169" s="11" t="s">
        <v>32238</v>
      </c>
      <c r="H1169" s="11" t="s">
        <v>77</v>
      </c>
      <c r="I1169" s="11">
        <v>1</v>
      </c>
      <c r="J1169" s="11" t="s">
        <v>78</v>
      </c>
      <c r="K1169" s="11" t="s">
        <v>32182</v>
      </c>
      <c r="L1169" s="11">
        <v>180</v>
      </c>
      <c r="M1169" s="11">
        <v>180</v>
      </c>
      <c r="N1169" s="11">
        <v>0</v>
      </c>
      <c r="O1169" s="11">
        <v>0</v>
      </c>
      <c r="P1169" s="11">
        <v>0</v>
      </c>
      <c r="Q1169" s="11">
        <v>0</v>
      </c>
      <c r="R1169" s="11">
        <v>0</v>
      </c>
      <c r="S1169" s="11">
        <v>0</v>
      </c>
      <c r="T1169" s="11">
        <v>1</v>
      </c>
      <c r="U1169" s="11">
        <v>0</v>
      </c>
      <c r="V1169" s="11">
        <v>0</v>
      </c>
      <c r="W1169" s="11">
        <v>0</v>
      </c>
      <c r="X1169" s="11">
        <v>0</v>
      </c>
      <c r="Y1169" s="11">
        <v>0</v>
      </c>
      <c r="Z1169" s="11">
        <v>0</v>
      </c>
      <c r="AA1169" s="12" t="s">
        <v>32955</v>
      </c>
      <c r="AB1169" s="17" t="str">
        <f t="shared" si="109"/>
        <v>Programme: MSc Marketing</v>
      </c>
      <c r="AC1169" s="17">
        <f t="shared" si="110"/>
        <v>1</v>
      </c>
      <c r="AD1169" s="17" t="str">
        <f t="shared" si="111"/>
        <v/>
      </c>
      <c r="AE1169" s="17" t="str">
        <f t="shared" si="112"/>
        <v/>
      </c>
      <c r="AF1169" s="17" t="str">
        <f t="shared" si="113"/>
        <v/>
      </c>
      <c r="AG1169" s="17" cm="1">
        <f t="array" ref="AG1169">IFERROR(IF(J1169="Level",INDEX($M1169:$S1169,AC1169+1),INDEX($M1169:$S1169,AC1169)),"")</f>
        <v>180</v>
      </c>
      <c r="AH1169" s="17" t="str" cm="1">
        <f t="array" ref="AH1169">IFERROR(IF(J1169="Level",INDEX($M1169:$S1169,AD1169+1),INDEX($M1169:$S1169,AD1169)),"")</f>
        <v/>
      </c>
      <c r="AI1169" s="17" t="str" cm="1">
        <f t="array" ref="AI1169">IFERROR(INDEX($M1169:$S1169,AE1169),"")</f>
        <v/>
      </c>
      <c r="AJ1169" s="17" t="str" cm="1">
        <f t="array" ref="AJ1169">IFERROR(INDEX($M1169:$S1169,AF1169),"")</f>
        <v/>
      </c>
      <c r="AK1169" s="17" cm="1">
        <f t="array" ref="AK1169">IFERROR(IF(J1169="Level",INDEX($T1169:$Z1169,AC1169+1),INDEX($T1169:$Z1169,AC1169)),"")</f>
        <v>1</v>
      </c>
      <c r="AL1169" s="17" t="str" cm="1">
        <f t="array" ref="AL1169">IFERROR(IF(J1169="Level",INDEX($T1169:$Z1169,AD1169+1),INDEX($T1169:$Z1169,AD1169)),"")</f>
        <v/>
      </c>
      <c r="AM1169" s="17" t="str" cm="1">
        <f t="array" ref="AM1169">IFERROR(INDEX($T1169:$Z1169,AE1169),"")</f>
        <v/>
      </c>
      <c r="AN1169" s="17" t="str" cm="1">
        <f t="array" ref="AN1169">IFERROR(INDEX($T1169:$Z1169,AF1169),"")</f>
        <v/>
      </c>
    </row>
    <row r="1170" spans="1:40" x14ac:dyDescent="0.2">
      <c r="A1170" s="17" t="str">
        <f t="shared" si="108"/>
        <v>MSc International Business: PTS1SBESBE38</v>
      </c>
      <c r="B1170" s="11" t="s">
        <v>589</v>
      </c>
      <c r="C1170" s="11" t="s">
        <v>32965</v>
      </c>
      <c r="D1170" s="11" t="s">
        <v>590</v>
      </c>
      <c r="E1170" s="11" t="s">
        <v>32276</v>
      </c>
      <c r="F1170" s="11" t="s">
        <v>82</v>
      </c>
      <c r="G1170" s="11" t="s">
        <v>32238</v>
      </c>
      <c r="H1170" s="11" t="s">
        <v>77</v>
      </c>
      <c r="I1170" s="11">
        <v>1</v>
      </c>
      <c r="J1170" s="11" t="s">
        <v>78</v>
      </c>
      <c r="K1170" s="11" t="s">
        <v>32182</v>
      </c>
      <c r="L1170" s="11">
        <v>180</v>
      </c>
      <c r="M1170" s="11">
        <v>180</v>
      </c>
      <c r="N1170" s="11">
        <v>0</v>
      </c>
      <c r="O1170" s="11">
        <v>0</v>
      </c>
      <c r="P1170" s="11">
        <v>0</v>
      </c>
      <c r="Q1170" s="11">
        <v>0</v>
      </c>
      <c r="R1170" s="11">
        <v>0</v>
      </c>
      <c r="S1170" s="11">
        <v>0</v>
      </c>
      <c r="T1170" s="11">
        <v>1</v>
      </c>
      <c r="U1170" s="11">
        <v>0</v>
      </c>
      <c r="V1170" s="11">
        <v>0</v>
      </c>
      <c r="W1170" s="11">
        <v>0</v>
      </c>
      <c r="X1170" s="11">
        <v>0</v>
      </c>
      <c r="Y1170" s="11">
        <v>0</v>
      </c>
      <c r="Z1170" s="11">
        <v>0</v>
      </c>
      <c r="AA1170" s="12" t="s">
        <v>32955</v>
      </c>
      <c r="AB1170" s="17" t="str">
        <f t="shared" si="109"/>
        <v>Programme: MSc International Business</v>
      </c>
      <c r="AC1170" s="17">
        <f t="shared" si="110"/>
        <v>1</v>
      </c>
      <c r="AD1170" s="17" t="str">
        <f t="shared" si="111"/>
        <v/>
      </c>
      <c r="AE1170" s="17" t="str">
        <f t="shared" si="112"/>
        <v/>
      </c>
      <c r="AF1170" s="17" t="str">
        <f t="shared" si="113"/>
        <v/>
      </c>
      <c r="AG1170" s="17" cm="1">
        <f t="array" ref="AG1170">IFERROR(IF(J1170="Level",INDEX($M1170:$S1170,AC1170+1),INDEX($M1170:$S1170,AC1170)),"")</f>
        <v>180</v>
      </c>
      <c r="AH1170" s="17" t="str" cm="1">
        <f t="array" ref="AH1170">IFERROR(IF(J1170="Level",INDEX($M1170:$S1170,AD1170+1),INDEX($M1170:$S1170,AD1170)),"")</f>
        <v/>
      </c>
      <c r="AI1170" s="17" t="str" cm="1">
        <f t="array" ref="AI1170">IFERROR(INDEX($M1170:$S1170,AE1170),"")</f>
        <v/>
      </c>
      <c r="AJ1170" s="17" t="str" cm="1">
        <f t="array" ref="AJ1170">IFERROR(INDEX($M1170:$S1170,AF1170),"")</f>
        <v/>
      </c>
      <c r="AK1170" s="17" cm="1">
        <f t="array" ref="AK1170">IFERROR(IF(J1170="Level",INDEX($T1170:$Z1170,AC1170+1),INDEX($T1170:$Z1170,AC1170)),"")</f>
        <v>1</v>
      </c>
      <c r="AL1170" s="17" t="str" cm="1">
        <f t="array" ref="AL1170">IFERROR(IF(J1170="Level",INDEX($T1170:$Z1170,AD1170+1),INDEX($T1170:$Z1170,AD1170)),"")</f>
        <v/>
      </c>
      <c r="AM1170" s="17" t="str" cm="1">
        <f t="array" ref="AM1170">IFERROR(INDEX($T1170:$Z1170,AE1170),"")</f>
        <v/>
      </c>
      <c r="AN1170" s="17" t="str" cm="1">
        <f t="array" ref="AN1170">IFERROR(INDEX($T1170:$Z1170,AF1170),"")</f>
        <v/>
      </c>
    </row>
    <row r="1171" spans="1:40" x14ac:dyDescent="0.2">
      <c r="A1171" s="17" t="str">
        <f t="shared" si="108"/>
        <v>MSc Management: PTS1SBESBE39</v>
      </c>
      <c r="B1171" s="11" t="s">
        <v>591</v>
      </c>
      <c r="C1171" s="11" t="s">
        <v>32965</v>
      </c>
      <c r="D1171" s="11" t="s">
        <v>592</v>
      </c>
      <c r="E1171" s="11" t="s">
        <v>32276</v>
      </c>
      <c r="F1171" s="11" t="s">
        <v>82</v>
      </c>
      <c r="G1171" s="11" t="s">
        <v>32238</v>
      </c>
      <c r="H1171" s="11" t="s">
        <v>77</v>
      </c>
      <c r="I1171" s="11">
        <v>1</v>
      </c>
      <c r="J1171" s="11" t="s">
        <v>78</v>
      </c>
      <c r="K1171" s="11" t="s">
        <v>32182</v>
      </c>
      <c r="L1171" s="11">
        <v>180</v>
      </c>
      <c r="M1171" s="11">
        <v>180</v>
      </c>
      <c r="N1171" s="11">
        <v>0</v>
      </c>
      <c r="O1171" s="11">
        <v>0</v>
      </c>
      <c r="P1171" s="11">
        <v>0</v>
      </c>
      <c r="Q1171" s="11">
        <v>0</v>
      </c>
      <c r="R1171" s="11">
        <v>0</v>
      </c>
      <c r="S1171" s="11">
        <v>0</v>
      </c>
      <c r="T1171" s="11">
        <v>1</v>
      </c>
      <c r="U1171" s="11">
        <v>0</v>
      </c>
      <c r="V1171" s="11">
        <v>0</v>
      </c>
      <c r="W1171" s="11">
        <v>0</v>
      </c>
      <c r="X1171" s="11">
        <v>0</v>
      </c>
      <c r="Y1171" s="11">
        <v>0</v>
      </c>
      <c r="Z1171" s="11">
        <v>0</v>
      </c>
      <c r="AA1171" s="12" t="s">
        <v>32955</v>
      </c>
      <c r="AB1171" s="17" t="str">
        <f t="shared" si="109"/>
        <v>Programme: MSc Management</v>
      </c>
      <c r="AC1171" s="17">
        <f t="shared" si="110"/>
        <v>1</v>
      </c>
      <c r="AD1171" s="17" t="str">
        <f t="shared" si="111"/>
        <v/>
      </c>
      <c r="AE1171" s="17" t="str">
        <f t="shared" si="112"/>
        <v/>
      </c>
      <c r="AF1171" s="17" t="str">
        <f t="shared" si="113"/>
        <v/>
      </c>
      <c r="AG1171" s="17" cm="1">
        <f t="array" ref="AG1171">IFERROR(IF(J1171="Level",INDEX($M1171:$S1171,AC1171+1),INDEX($M1171:$S1171,AC1171)),"")</f>
        <v>180</v>
      </c>
      <c r="AH1171" s="17" t="str" cm="1">
        <f t="array" ref="AH1171">IFERROR(IF(J1171="Level",INDEX($M1171:$S1171,AD1171+1),INDEX($M1171:$S1171,AD1171)),"")</f>
        <v/>
      </c>
      <c r="AI1171" s="17" t="str" cm="1">
        <f t="array" ref="AI1171">IFERROR(INDEX($M1171:$S1171,AE1171),"")</f>
        <v/>
      </c>
      <c r="AJ1171" s="17" t="str" cm="1">
        <f t="array" ref="AJ1171">IFERROR(INDEX($M1171:$S1171,AF1171),"")</f>
        <v/>
      </c>
      <c r="AK1171" s="17" cm="1">
        <f t="array" ref="AK1171">IFERROR(IF(J1171="Level",INDEX($T1171:$Z1171,AC1171+1),INDEX($T1171:$Z1171,AC1171)),"")</f>
        <v>1</v>
      </c>
      <c r="AL1171" s="17" t="str" cm="1">
        <f t="array" ref="AL1171">IFERROR(IF(J1171="Level",INDEX($T1171:$Z1171,AD1171+1),INDEX($T1171:$Z1171,AD1171)),"")</f>
        <v/>
      </c>
      <c r="AM1171" s="17" t="str" cm="1">
        <f t="array" ref="AM1171">IFERROR(INDEX($T1171:$Z1171,AE1171),"")</f>
        <v/>
      </c>
      <c r="AN1171" s="17" t="str" cm="1">
        <f t="array" ref="AN1171">IFERROR(INDEX($T1171:$Z1171,AF1171),"")</f>
        <v/>
      </c>
    </row>
    <row r="1172" spans="1:40" x14ac:dyDescent="0.2">
      <c r="A1172" s="17" t="str">
        <f t="shared" si="108"/>
        <v>MSc Digital Marketing: PTS1SBESBE44</v>
      </c>
      <c r="B1172" s="11" t="s">
        <v>601</v>
      </c>
      <c r="C1172" s="11" t="s">
        <v>32965</v>
      </c>
      <c r="D1172" s="11" t="s">
        <v>602</v>
      </c>
      <c r="E1172" s="11" t="s">
        <v>32276</v>
      </c>
      <c r="F1172" s="11" t="s">
        <v>82</v>
      </c>
      <c r="G1172" s="11" t="s">
        <v>32238</v>
      </c>
      <c r="H1172" s="11" t="s">
        <v>77</v>
      </c>
      <c r="I1172" s="11">
        <v>1</v>
      </c>
      <c r="J1172" s="11" t="s">
        <v>78</v>
      </c>
      <c r="K1172" s="11" t="s">
        <v>32182</v>
      </c>
      <c r="L1172" s="11">
        <v>180</v>
      </c>
      <c r="M1172" s="11">
        <v>180</v>
      </c>
      <c r="N1172" s="11">
        <v>0</v>
      </c>
      <c r="O1172" s="11">
        <v>0</v>
      </c>
      <c r="P1172" s="11">
        <v>0</v>
      </c>
      <c r="Q1172" s="11">
        <v>0</v>
      </c>
      <c r="R1172" s="11">
        <v>0</v>
      </c>
      <c r="S1172" s="11">
        <v>0</v>
      </c>
      <c r="T1172" s="11">
        <v>1</v>
      </c>
      <c r="U1172" s="11">
        <v>0</v>
      </c>
      <c r="V1172" s="11">
        <v>0</v>
      </c>
      <c r="W1172" s="11">
        <v>0</v>
      </c>
      <c r="X1172" s="11">
        <v>0</v>
      </c>
      <c r="Y1172" s="11">
        <v>0</v>
      </c>
      <c r="Z1172" s="11">
        <v>0</v>
      </c>
      <c r="AA1172" s="12" t="s">
        <v>32955</v>
      </c>
      <c r="AB1172" s="17" t="str">
        <f t="shared" si="109"/>
        <v>Programme: MSc Digital Marketing</v>
      </c>
      <c r="AC1172" s="17">
        <f t="shared" si="110"/>
        <v>1</v>
      </c>
      <c r="AD1172" s="17" t="str">
        <f t="shared" si="111"/>
        <v/>
      </c>
      <c r="AE1172" s="17" t="str">
        <f t="shared" si="112"/>
        <v/>
      </c>
      <c r="AF1172" s="17" t="str">
        <f t="shared" si="113"/>
        <v/>
      </c>
      <c r="AG1172" s="17" cm="1">
        <f t="array" ref="AG1172">IFERROR(IF(J1172="Level",INDEX($M1172:$S1172,AC1172+1),INDEX($M1172:$S1172,AC1172)),"")</f>
        <v>180</v>
      </c>
      <c r="AH1172" s="17" t="str" cm="1">
        <f t="array" ref="AH1172">IFERROR(IF(J1172="Level",INDEX($M1172:$S1172,AD1172+1),INDEX($M1172:$S1172,AD1172)),"")</f>
        <v/>
      </c>
      <c r="AI1172" s="17" t="str" cm="1">
        <f t="array" ref="AI1172">IFERROR(INDEX($M1172:$S1172,AE1172),"")</f>
        <v/>
      </c>
      <c r="AJ1172" s="17" t="str" cm="1">
        <f t="array" ref="AJ1172">IFERROR(INDEX($M1172:$S1172,AF1172),"")</f>
        <v/>
      </c>
      <c r="AK1172" s="17" cm="1">
        <f t="array" ref="AK1172">IFERROR(IF(J1172="Level",INDEX($T1172:$Z1172,AC1172+1),INDEX($T1172:$Z1172,AC1172)),"")</f>
        <v>1</v>
      </c>
      <c r="AL1172" s="17" t="str" cm="1">
        <f t="array" ref="AL1172">IFERROR(IF(J1172="Level",INDEX($T1172:$Z1172,AD1172+1),INDEX($T1172:$Z1172,AD1172)),"")</f>
        <v/>
      </c>
      <c r="AM1172" s="17" t="str" cm="1">
        <f t="array" ref="AM1172">IFERROR(INDEX($T1172:$Z1172,AE1172),"")</f>
        <v/>
      </c>
      <c r="AN1172" s="17" t="str" cm="1">
        <f t="array" ref="AN1172">IFERROR(INDEX($T1172:$Z1172,AF1172),"")</f>
        <v/>
      </c>
    </row>
    <row r="1173" spans="1:40" x14ac:dyDescent="0.2">
      <c r="A1173" s="17" t="str">
        <f t="shared" si="108"/>
        <v>MSc International Business and Strategy: PTS1SBESBE50</v>
      </c>
      <c r="B1173" s="11" t="s">
        <v>32003</v>
      </c>
      <c r="C1173" s="11" t="s">
        <v>32965</v>
      </c>
      <c r="D1173" s="11" t="s">
        <v>32422</v>
      </c>
      <c r="E1173" s="11" t="s">
        <v>32276</v>
      </c>
      <c r="F1173" s="11" t="s">
        <v>82</v>
      </c>
      <c r="G1173" s="11" t="s">
        <v>32238</v>
      </c>
      <c r="H1173" s="11" t="s">
        <v>77</v>
      </c>
      <c r="I1173" s="11">
        <v>1</v>
      </c>
      <c r="J1173" s="11" t="s">
        <v>78</v>
      </c>
      <c r="K1173" s="11" t="s">
        <v>32182</v>
      </c>
      <c r="L1173" s="11">
        <v>180</v>
      </c>
      <c r="M1173" s="11">
        <v>180</v>
      </c>
      <c r="N1173" s="11">
        <v>0</v>
      </c>
      <c r="O1173" s="11">
        <v>0</v>
      </c>
      <c r="P1173" s="11">
        <v>0</v>
      </c>
      <c r="Q1173" s="11">
        <v>0</v>
      </c>
      <c r="R1173" s="11">
        <v>0</v>
      </c>
      <c r="S1173" s="11">
        <v>0</v>
      </c>
      <c r="T1173" s="11">
        <v>1</v>
      </c>
      <c r="U1173" s="11">
        <v>0</v>
      </c>
      <c r="V1173" s="11">
        <v>0</v>
      </c>
      <c r="W1173" s="11">
        <v>0</v>
      </c>
      <c r="X1173" s="11">
        <v>0</v>
      </c>
      <c r="Y1173" s="11">
        <v>0</v>
      </c>
      <c r="Z1173" s="11">
        <v>0</v>
      </c>
      <c r="AA1173" s="12" t="s">
        <v>32955</v>
      </c>
      <c r="AB1173" s="17" t="str">
        <f t="shared" si="109"/>
        <v>Programme: MSc International Business and Strategy</v>
      </c>
      <c r="AC1173" s="17">
        <f t="shared" si="110"/>
        <v>1</v>
      </c>
      <c r="AD1173" s="17" t="str">
        <f t="shared" si="111"/>
        <v/>
      </c>
      <c r="AE1173" s="17" t="str">
        <f t="shared" si="112"/>
        <v/>
      </c>
      <c r="AF1173" s="17" t="str">
        <f t="shared" si="113"/>
        <v/>
      </c>
      <c r="AG1173" s="17" cm="1">
        <f t="array" ref="AG1173">IFERROR(IF(J1173="Level",INDEX($M1173:$S1173,AC1173+1),INDEX($M1173:$S1173,AC1173)),"")</f>
        <v>180</v>
      </c>
      <c r="AH1173" s="17" t="str" cm="1">
        <f t="array" ref="AH1173">IFERROR(IF(J1173="Level",INDEX($M1173:$S1173,AD1173+1),INDEX($M1173:$S1173,AD1173)),"")</f>
        <v/>
      </c>
      <c r="AI1173" s="17" t="str" cm="1">
        <f t="array" ref="AI1173">IFERROR(INDEX($M1173:$S1173,AE1173),"")</f>
        <v/>
      </c>
      <c r="AJ1173" s="17" t="str" cm="1">
        <f t="array" ref="AJ1173">IFERROR(INDEX($M1173:$S1173,AF1173),"")</f>
        <v/>
      </c>
      <c r="AK1173" s="17" cm="1">
        <f t="array" ref="AK1173">IFERROR(IF(J1173="Level",INDEX($T1173:$Z1173,AC1173+1),INDEX($T1173:$Z1173,AC1173)),"")</f>
        <v>1</v>
      </c>
      <c r="AL1173" s="17" t="str" cm="1">
        <f t="array" ref="AL1173">IFERROR(IF(J1173="Level",INDEX($T1173:$Z1173,AD1173+1),INDEX($T1173:$Z1173,AD1173)),"")</f>
        <v/>
      </c>
      <c r="AM1173" s="17" t="str" cm="1">
        <f t="array" ref="AM1173">IFERROR(INDEX($T1173:$Z1173,AE1173),"")</f>
        <v/>
      </c>
      <c r="AN1173" s="17" t="str" cm="1">
        <f t="array" ref="AN1173">IFERROR(INDEX($T1173:$Z1173,AF1173),"")</f>
        <v/>
      </c>
    </row>
    <row r="1174" spans="1:40" x14ac:dyDescent="0.2">
      <c r="A1174" s="17" t="str">
        <f t="shared" si="108"/>
        <v>MSc Business and Management: PTS1SBESBE51</v>
      </c>
      <c r="B1174" s="11" t="s">
        <v>32012</v>
      </c>
      <c r="C1174" s="11" t="s">
        <v>32965</v>
      </c>
      <c r="D1174" s="11" t="s">
        <v>32447</v>
      </c>
      <c r="E1174" s="11" t="s">
        <v>32276</v>
      </c>
      <c r="F1174" s="11" t="s">
        <v>82</v>
      </c>
      <c r="G1174" s="11" t="s">
        <v>32238</v>
      </c>
      <c r="H1174" s="11" t="s">
        <v>77</v>
      </c>
      <c r="I1174" s="11">
        <v>1</v>
      </c>
      <c r="J1174" s="11" t="s">
        <v>78</v>
      </c>
      <c r="K1174" s="11" t="s">
        <v>32182</v>
      </c>
      <c r="L1174" s="11">
        <v>180</v>
      </c>
      <c r="M1174" s="11">
        <v>180</v>
      </c>
      <c r="N1174" s="11">
        <v>0</v>
      </c>
      <c r="O1174" s="11">
        <v>0</v>
      </c>
      <c r="P1174" s="11">
        <v>0</v>
      </c>
      <c r="Q1174" s="11">
        <v>0</v>
      </c>
      <c r="R1174" s="11">
        <v>0</v>
      </c>
      <c r="S1174" s="11">
        <v>0</v>
      </c>
      <c r="T1174" s="11">
        <v>1</v>
      </c>
      <c r="U1174" s="11">
        <v>0</v>
      </c>
      <c r="V1174" s="11">
        <v>0</v>
      </c>
      <c r="W1174" s="11">
        <v>0</v>
      </c>
      <c r="X1174" s="11">
        <v>0</v>
      </c>
      <c r="Y1174" s="11">
        <v>0</v>
      </c>
      <c r="Z1174" s="11">
        <v>0</v>
      </c>
      <c r="AA1174" s="12" t="s">
        <v>32955</v>
      </c>
      <c r="AB1174" s="17" t="str">
        <f t="shared" si="109"/>
        <v>Programme: MSc Business and Management</v>
      </c>
      <c r="AC1174" s="17">
        <f t="shared" si="110"/>
        <v>1</v>
      </c>
      <c r="AD1174" s="17" t="str">
        <f t="shared" si="111"/>
        <v/>
      </c>
      <c r="AE1174" s="17" t="str">
        <f t="shared" si="112"/>
        <v/>
      </c>
      <c r="AF1174" s="17" t="str">
        <f t="shared" si="113"/>
        <v/>
      </c>
      <c r="AG1174" s="17" cm="1">
        <f t="array" ref="AG1174">IFERROR(IF(J1174="Level",INDEX($M1174:$S1174,AC1174+1),INDEX($M1174:$S1174,AC1174)),"")</f>
        <v>180</v>
      </c>
      <c r="AH1174" s="17" t="str" cm="1">
        <f t="array" ref="AH1174">IFERROR(IF(J1174="Level",INDEX($M1174:$S1174,AD1174+1),INDEX($M1174:$S1174,AD1174)),"")</f>
        <v/>
      </c>
      <c r="AI1174" s="17" t="str" cm="1">
        <f t="array" ref="AI1174">IFERROR(INDEX($M1174:$S1174,AE1174),"")</f>
        <v/>
      </c>
      <c r="AJ1174" s="17" t="str" cm="1">
        <f t="array" ref="AJ1174">IFERROR(INDEX($M1174:$S1174,AF1174),"")</f>
        <v/>
      </c>
      <c r="AK1174" s="17" cm="1">
        <f t="array" ref="AK1174">IFERROR(IF(J1174="Level",INDEX($T1174:$Z1174,AC1174+1),INDEX($T1174:$Z1174,AC1174)),"")</f>
        <v>1</v>
      </c>
      <c r="AL1174" s="17" t="str" cm="1">
        <f t="array" ref="AL1174">IFERROR(IF(J1174="Level",INDEX($T1174:$Z1174,AD1174+1),INDEX($T1174:$Z1174,AD1174)),"")</f>
        <v/>
      </c>
      <c r="AM1174" s="17" t="str" cm="1">
        <f t="array" ref="AM1174">IFERROR(INDEX($T1174:$Z1174,AE1174),"")</f>
        <v/>
      </c>
      <c r="AN1174" s="17" t="str" cm="1">
        <f t="array" ref="AN1174">IFERROR(INDEX($T1174:$Z1174,AF1174),"")</f>
        <v/>
      </c>
    </row>
    <row r="1175" spans="1:40" x14ac:dyDescent="0.2">
      <c r="A1175" s="17" t="str">
        <f t="shared" si="108"/>
        <v>MRes Sustainable Futures (SWDTP): PTR1GOAGAECA</v>
      </c>
      <c r="B1175" s="11" t="s">
        <v>311</v>
      </c>
      <c r="C1175" s="11" t="s">
        <v>32965</v>
      </c>
      <c r="D1175" s="11" t="s">
        <v>312</v>
      </c>
      <c r="E1175" s="11" t="s">
        <v>313</v>
      </c>
      <c r="F1175" s="11" t="s">
        <v>82</v>
      </c>
      <c r="G1175" s="11" t="s">
        <v>32238</v>
      </c>
      <c r="H1175" s="11" t="s">
        <v>77</v>
      </c>
      <c r="I1175" s="11">
        <v>1</v>
      </c>
      <c r="J1175" s="11" t="s">
        <v>78</v>
      </c>
      <c r="K1175" s="11" t="s">
        <v>32182</v>
      </c>
      <c r="L1175" s="11">
        <v>180</v>
      </c>
      <c r="M1175" s="11">
        <v>180</v>
      </c>
      <c r="N1175" s="11">
        <v>0</v>
      </c>
      <c r="O1175" s="11">
        <v>0</v>
      </c>
      <c r="P1175" s="11">
        <v>0</v>
      </c>
      <c r="Q1175" s="11">
        <v>0</v>
      </c>
      <c r="R1175" s="11">
        <v>0</v>
      </c>
      <c r="S1175" s="11">
        <v>0</v>
      </c>
      <c r="T1175" s="11">
        <v>1</v>
      </c>
      <c r="U1175" s="11">
        <v>0</v>
      </c>
      <c r="V1175" s="11">
        <v>0</v>
      </c>
      <c r="W1175" s="11">
        <v>0</v>
      </c>
      <c r="X1175" s="11">
        <v>0</v>
      </c>
      <c r="Y1175" s="11">
        <v>0</v>
      </c>
      <c r="Z1175" s="11">
        <v>0</v>
      </c>
      <c r="AA1175" s="12" t="s">
        <v>32955</v>
      </c>
      <c r="AB1175" s="17" t="str">
        <f t="shared" si="109"/>
        <v>Programme: MRes Sustainable Futures (SWDTP)</v>
      </c>
      <c r="AC1175" s="17">
        <f t="shared" si="110"/>
        <v>1</v>
      </c>
      <c r="AD1175" s="17" t="str">
        <f t="shared" si="111"/>
        <v/>
      </c>
      <c r="AE1175" s="17" t="str">
        <f t="shared" si="112"/>
        <v/>
      </c>
      <c r="AF1175" s="17" t="str">
        <f t="shared" si="113"/>
        <v/>
      </c>
      <c r="AG1175" s="17" cm="1">
        <f t="array" ref="AG1175">IFERROR(IF(J1175="Level",INDEX($M1175:$S1175,AC1175+1),INDEX($M1175:$S1175,AC1175)),"")</f>
        <v>180</v>
      </c>
      <c r="AH1175" s="17" t="str" cm="1">
        <f t="array" ref="AH1175">IFERROR(IF(J1175="Level",INDEX($M1175:$S1175,AD1175+1),INDEX($M1175:$S1175,AD1175)),"")</f>
        <v/>
      </c>
      <c r="AI1175" s="17" t="str" cm="1">
        <f t="array" ref="AI1175">IFERROR(INDEX($M1175:$S1175,AE1175),"")</f>
        <v/>
      </c>
      <c r="AJ1175" s="17" t="str" cm="1">
        <f t="array" ref="AJ1175">IFERROR(INDEX($M1175:$S1175,AF1175),"")</f>
        <v/>
      </c>
      <c r="AK1175" s="17" cm="1">
        <f t="array" ref="AK1175">IFERROR(IF(J1175="Level",INDEX($T1175:$Z1175,AC1175+1),INDEX($T1175:$Z1175,AC1175)),"")</f>
        <v>1</v>
      </c>
      <c r="AL1175" s="17" t="str" cm="1">
        <f t="array" ref="AL1175">IFERROR(IF(J1175="Level",INDEX($T1175:$Z1175,AD1175+1),INDEX($T1175:$Z1175,AD1175)),"")</f>
        <v/>
      </c>
      <c r="AM1175" s="17" t="str" cm="1">
        <f t="array" ref="AM1175">IFERROR(INDEX($T1175:$Z1175,AE1175),"")</f>
        <v/>
      </c>
      <c r="AN1175" s="17" t="str" cm="1">
        <f t="array" ref="AN1175">IFERROR(INDEX($T1175:$Z1175,AF1175),"")</f>
        <v/>
      </c>
    </row>
    <row r="1176" spans="1:40" x14ac:dyDescent="0.2">
      <c r="A1176" s="17" t="str">
        <f t="shared" si="108"/>
        <v>MRes Sustainable Futures - Cornwall: PTR1GOAGOAC2</v>
      </c>
      <c r="B1176" s="11" t="s">
        <v>317</v>
      </c>
      <c r="C1176" s="11" t="s">
        <v>32965</v>
      </c>
      <c r="D1176" s="11" t="s">
        <v>318</v>
      </c>
      <c r="E1176" s="11" t="s">
        <v>313</v>
      </c>
      <c r="F1176" s="11" t="s">
        <v>82</v>
      </c>
      <c r="G1176" s="11" t="s">
        <v>32238</v>
      </c>
      <c r="H1176" s="11" t="s">
        <v>77</v>
      </c>
      <c r="I1176" s="11">
        <v>1</v>
      </c>
      <c r="J1176" s="11" t="s">
        <v>78</v>
      </c>
      <c r="K1176" s="11" t="s">
        <v>32182</v>
      </c>
      <c r="L1176" s="11">
        <v>180</v>
      </c>
      <c r="M1176" s="11">
        <v>180</v>
      </c>
      <c r="N1176" s="11">
        <v>0</v>
      </c>
      <c r="O1176" s="11">
        <v>0</v>
      </c>
      <c r="P1176" s="11">
        <v>0</v>
      </c>
      <c r="Q1176" s="11">
        <v>0</v>
      </c>
      <c r="R1176" s="11">
        <v>0</v>
      </c>
      <c r="S1176" s="11">
        <v>0</v>
      </c>
      <c r="T1176" s="11">
        <v>1</v>
      </c>
      <c r="U1176" s="11">
        <v>0</v>
      </c>
      <c r="V1176" s="11">
        <v>0</v>
      </c>
      <c r="W1176" s="11">
        <v>0</v>
      </c>
      <c r="X1176" s="11">
        <v>0</v>
      </c>
      <c r="Y1176" s="11">
        <v>0</v>
      </c>
      <c r="Z1176" s="11">
        <v>0</v>
      </c>
      <c r="AA1176" s="12" t="s">
        <v>32955</v>
      </c>
      <c r="AB1176" s="17" t="str">
        <f t="shared" si="109"/>
        <v>Programme: MRes Sustainable Futures - Cornwall</v>
      </c>
      <c r="AC1176" s="17">
        <f t="shared" si="110"/>
        <v>1</v>
      </c>
      <c r="AD1176" s="17" t="str">
        <f t="shared" si="111"/>
        <v/>
      </c>
      <c r="AE1176" s="17" t="str">
        <f t="shared" si="112"/>
        <v/>
      </c>
      <c r="AF1176" s="17" t="str">
        <f t="shared" si="113"/>
        <v/>
      </c>
      <c r="AG1176" s="17" cm="1">
        <f t="array" ref="AG1176">IFERROR(IF(J1176="Level",INDEX($M1176:$S1176,AC1176+1),INDEX($M1176:$S1176,AC1176)),"")</f>
        <v>180</v>
      </c>
      <c r="AH1176" s="17" t="str" cm="1">
        <f t="array" ref="AH1176">IFERROR(IF(J1176="Level",INDEX($M1176:$S1176,AD1176+1),INDEX($M1176:$S1176,AD1176)),"")</f>
        <v/>
      </c>
      <c r="AI1176" s="17" t="str" cm="1">
        <f t="array" ref="AI1176">IFERROR(INDEX($M1176:$S1176,AE1176),"")</f>
        <v/>
      </c>
      <c r="AJ1176" s="17" t="str" cm="1">
        <f t="array" ref="AJ1176">IFERROR(INDEX($M1176:$S1176,AF1176),"")</f>
        <v/>
      </c>
      <c r="AK1176" s="17" cm="1">
        <f t="array" ref="AK1176">IFERROR(IF(J1176="Level",INDEX($T1176:$Z1176,AC1176+1),INDEX($T1176:$Z1176,AC1176)),"")</f>
        <v>1</v>
      </c>
      <c r="AL1176" s="17" t="str" cm="1">
        <f t="array" ref="AL1176">IFERROR(IF(J1176="Level",INDEX($T1176:$Z1176,AD1176+1),INDEX($T1176:$Z1176,AD1176)),"")</f>
        <v/>
      </c>
      <c r="AM1176" s="17" t="str" cm="1">
        <f t="array" ref="AM1176">IFERROR(INDEX($T1176:$Z1176,AE1176),"")</f>
        <v/>
      </c>
      <c r="AN1176" s="17" t="str" cm="1">
        <f t="array" ref="AN1176">IFERROR(INDEX($T1176:$Z1176,AF1176),"")</f>
        <v/>
      </c>
    </row>
    <row r="1177" spans="1:40" x14ac:dyDescent="0.2">
      <c r="A1177" s="17" t="str">
        <f t="shared" si="108"/>
        <v>MSc Sustainable Development - Cornwall: PTS1GAEGAECL</v>
      </c>
      <c r="B1177" s="11" t="s">
        <v>492</v>
      </c>
      <c r="C1177" s="11" t="s">
        <v>32965</v>
      </c>
      <c r="D1177" s="11" t="s">
        <v>493</v>
      </c>
      <c r="E1177" s="11" t="s">
        <v>313</v>
      </c>
      <c r="F1177" s="11" t="s">
        <v>82</v>
      </c>
      <c r="G1177" s="11" t="s">
        <v>32238</v>
      </c>
      <c r="H1177" s="11" t="s">
        <v>77</v>
      </c>
      <c r="I1177" s="11">
        <v>1</v>
      </c>
      <c r="J1177" s="11" t="s">
        <v>78</v>
      </c>
      <c r="K1177" s="11" t="s">
        <v>32182</v>
      </c>
      <c r="L1177" s="11">
        <v>180</v>
      </c>
      <c r="M1177" s="11">
        <v>180</v>
      </c>
      <c r="N1177" s="11">
        <v>0</v>
      </c>
      <c r="O1177" s="11">
        <v>0</v>
      </c>
      <c r="P1177" s="11">
        <v>0</v>
      </c>
      <c r="Q1177" s="11">
        <v>0</v>
      </c>
      <c r="R1177" s="11">
        <v>0</v>
      </c>
      <c r="S1177" s="11">
        <v>0</v>
      </c>
      <c r="T1177" s="11">
        <v>1</v>
      </c>
      <c r="U1177" s="11">
        <v>0</v>
      </c>
      <c r="V1177" s="11">
        <v>0</v>
      </c>
      <c r="W1177" s="11">
        <v>0</v>
      </c>
      <c r="X1177" s="11">
        <v>0</v>
      </c>
      <c r="Y1177" s="11">
        <v>0</v>
      </c>
      <c r="Z1177" s="11">
        <v>0</v>
      </c>
      <c r="AA1177" s="12" t="s">
        <v>32955</v>
      </c>
      <c r="AB1177" s="17" t="str">
        <f t="shared" si="109"/>
        <v>Programme: MSc Sustainable Development - Cornwall</v>
      </c>
      <c r="AC1177" s="17">
        <f t="shared" si="110"/>
        <v>1</v>
      </c>
      <c r="AD1177" s="17" t="str">
        <f t="shared" si="111"/>
        <v/>
      </c>
      <c r="AE1177" s="17" t="str">
        <f t="shared" si="112"/>
        <v/>
      </c>
      <c r="AF1177" s="17" t="str">
        <f t="shared" si="113"/>
        <v/>
      </c>
      <c r="AG1177" s="17" cm="1">
        <f t="array" ref="AG1177">IFERROR(IF(J1177="Level",INDEX($M1177:$S1177,AC1177+1),INDEX($M1177:$S1177,AC1177)),"")</f>
        <v>180</v>
      </c>
      <c r="AH1177" s="17" t="str" cm="1">
        <f t="array" ref="AH1177">IFERROR(IF(J1177="Level",INDEX($M1177:$S1177,AD1177+1),INDEX($M1177:$S1177,AD1177)),"")</f>
        <v/>
      </c>
      <c r="AI1177" s="17" t="str" cm="1">
        <f t="array" ref="AI1177">IFERROR(INDEX($M1177:$S1177,AE1177),"")</f>
        <v/>
      </c>
      <c r="AJ1177" s="17" t="str" cm="1">
        <f t="array" ref="AJ1177">IFERROR(INDEX($M1177:$S1177,AF1177),"")</f>
        <v/>
      </c>
      <c r="AK1177" s="17" cm="1">
        <f t="array" ref="AK1177">IFERROR(IF(J1177="Level",INDEX($T1177:$Z1177,AC1177+1),INDEX($T1177:$Z1177,AC1177)),"")</f>
        <v>1</v>
      </c>
      <c r="AL1177" s="17" t="str" cm="1">
        <f t="array" ref="AL1177">IFERROR(IF(J1177="Level",INDEX($T1177:$Z1177,AD1177+1),INDEX($T1177:$Z1177,AD1177)),"")</f>
        <v/>
      </c>
      <c r="AM1177" s="17" t="str" cm="1">
        <f t="array" ref="AM1177">IFERROR(INDEX($T1177:$Z1177,AE1177),"")</f>
        <v/>
      </c>
      <c r="AN1177" s="17" t="str" cm="1">
        <f t="array" ref="AN1177">IFERROR(INDEX($T1177:$Z1177,AF1177),"")</f>
        <v/>
      </c>
    </row>
    <row r="1178" spans="1:40" ht="25.5" x14ac:dyDescent="0.2">
      <c r="A1178" s="17" t="str">
        <f t="shared" si="108"/>
        <v>MSc Sustainable Development with International Placement - Cornwall: PTS1GOAGOACB</v>
      </c>
      <c r="B1178" s="11" t="s">
        <v>499</v>
      </c>
      <c r="C1178" s="11" t="s">
        <v>32965</v>
      </c>
      <c r="D1178" s="11" t="s">
        <v>500</v>
      </c>
      <c r="E1178" s="11" t="s">
        <v>313</v>
      </c>
      <c r="F1178" s="11" t="s">
        <v>82</v>
      </c>
      <c r="G1178" s="11" t="s">
        <v>32238</v>
      </c>
      <c r="H1178" s="11" t="s">
        <v>77</v>
      </c>
      <c r="I1178" s="11">
        <v>1</v>
      </c>
      <c r="J1178" s="11" t="s">
        <v>78</v>
      </c>
      <c r="K1178" s="11" t="s">
        <v>32182</v>
      </c>
      <c r="L1178" s="11">
        <v>180</v>
      </c>
      <c r="M1178" s="11">
        <v>180</v>
      </c>
      <c r="N1178" s="11">
        <v>0</v>
      </c>
      <c r="O1178" s="11">
        <v>0</v>
      </c>
      <c r="P1178" s="11">
        <v>0</v>
      </c>
      <c r="Q1178" s="11">
        <v>0</v>
      </c>
      <c r="R1178" s="11">
        <v>0</v>
      </c>
      <c r="S1178" s="11">
        <v>0</v>
      </c>
      <c r="T1178" s="11">
        <v>1</v>
      </c>
      <c r="U1178" s="11">
        <v>0</v>
      </c>
      <c r="V1178" s="11">
        <v>0</v>
      </c>
      <c r="W1178" s="11">
        <v>0</v>
      </c>
      <c r="X1178" s="11">
        <v>0</v>
      </c>
      <c r="Y1178" s="11">
        <v>0</v>
      </c>
      <c r="Z1178" s="11">
        <v>0</v>
      </c>
      <c r="AA1178" s="12" t="s">
        <v>32955</v>
      </c>
      <c r="AB1178" s="17" t="str">
        <f t="shared" si="109"/>
        <v>Programme: MSc Sustainable Development with International Placement - Cornwall</v>
      </c>
      <c r="AC1178" s="17">
        <f t="shared" si="110"/>
        <v>1</v>
      </c>
      <c r="AD1178" s="17" t="str">
        <f t="shared" si="111"/>
        <v/>
      </c>
      <c r="AE1178" s="17" t="str">
        <f t="shared" si="112"/>
        <v/>
      </c>
      <c r="AF1178" s="17" t="str">
        <f t="shared" si="113"/>
        <v/>
      </c>
      <c r="AG1178" s="17" cm="1">
        <f t="array" ref="AG1178">IFERROR(IF(J1178="Level",INDEX($M1178:$S1178,AC1178+1),INDEX($M1178:$S1178,AC1178)),"")</f>
        <v>180</v>
      </c>
      <c r="AH1178" s="17" t="str" cm="1">
        <f t="array" ref="AH1178">IFERROR(IF(J1178="Level",INDEX($M1178:$S1178,AD1178+1),INDEX($M1178:$S1178,AD1178)),"")</f>
        <v/>
      </c>
      <c r="AI1178" s="17" t="str" cm="1">
        <f t="array" ref="AI1178">IFERROR(INDEX($M1178:$S1178,AE1178),"")</f>
        <v/>
      </c>
      <c r="AJ1178" s="17" t="str" cm="1">
        <f t="array" ref="AJ1178">IFERROR(INDEX($M1178:$S1178,AF1178),"")</f>
        <v/>
      </c>
      <c r="AK1178" s="17" cm="1">
        <f t="array" ref="AK1178">IFERROR(IF(J1178="Level",INDEX($T1178:$Z1178,AC1178+1),INDEX($T1178:$Z1178,AC1178)),"")</f>
        <v>1</v>
      </c>
      <c r="AL1178" s="17" t="str" cm="1">
        <f t="array" ref="AL1178">IFERROR(IF(J1178="Level",INDEX($T1178:$Z1178,AD1178+1),INDEX($T1178:$Z1178,AD1178)),"")</f>
        <v/>
      </c>
      <c r="AM1178" s="17" t="str" cm="1">
        <f t="array" ref="AM1178">IFERROR(INDEX($T1178:$Z1178,AE1178),"")</f>
        <v/>
      </c>
      <c r="AN1178" s="17" t="str" cm="1">
        <f t="array" ref="AN1178">IFERROR(INDEX($T1178:$Z1178,AF1178),"")</f>
        <v/>
      </c>
    </row>
    <row r="1179" spans="1:40" x14ac:dyDescent="0.2">
      <c r="A1179" s="17" t="str">
        <f t="shared" si="108"/>
        <v>MSc Marine and Coastal Sustainability - Cornwall: PTS1GOAGOACC</v>
      </c>
      <c r="B1179" s="11" t="s">
        <v>501</v>
      </c>
      <c r="C1179" s="11" t="s">
        <v>32965</v>
      </c>
      <c r="D1179" s="11" t="s">
        <v>502</v>
      </c>
      <c r="E1179" s="11" t="s">
        <v>313</v>
      </c>
      <c r="F1179" s="11" t="s">
        <v>82</v>
      </c>
      <c r="G1179" s="11" t="s">
        <v>32238</v>
      </c>
      <c r="H1179" s="11" t="s">
        <v>77</v>
      </c>
      <c r="I1179" s="11">
        <v>1</v>
      </c>
      <c r="J1179" s="11" t="s">
        <v>78</v>
      </c>
      <c r="K1179" s="11" t="s">
        <v>32182</v>
      </c>
      <c r="L1179" s="11">
        <v>180</v>
      </c>
      <c r="M1179" s="11">
        <v>180</v>
      </c>
      <c r="N1179" s="11">
        <v>0</v>
      </c>
      <c r="O1179" s="11">
        <v>0</v>
      </c>
      <c r="P1179" s="11">
        <v>0</v>
      </c>
      <c r="Q1179" s="11">
        <v>0</v>
      </c>
      <c r="R1179" s="11">
        <v>0</v>
      </c>
      <c r="S1179" s="11">
        <v>0</v>
      </c>
      <c r="T1179" s="11">
        <v>1</v>
      </c>
      <c r="U1179" s="11">
        <v>0</v>
      </c>
      <c r="V1179" s="11">
        <v>0</v>
      </c>
      <c r="W1179" s="11">
        <v>0</v>
      </c>
      <c r="X1179" s="11">
        <v>0</v>
      </c>
      <c r="Y1179" s="11">
        <v>0</v>
      </c>
      <c r="Z1179" s="11">
        <v>0</v>
      </c>
      <c r="AA1179" s="12" t="s">
        <v>32955</v>
      </c>
      <c r="AB1179" s="17" t="str">
        <f t="shared" si="109"/>
        <v>Programme: MSc Marine and Coastal Sustainability - Cornwall</v>
      </c>
      <c r="AC1179" s="17">
        <f t="shared" si="110"/>
        <v>1</v>
      </c>
      <c r="AD1179" s="17" t="str">
        <f t="shared" si="111"/>
        <v/>
      </c>
      <c r="AE1179" s="17" t="str">
        <f t="shared" si="112"/>
        <v/>
      </c>
      <c r="AF1179" s="17" t="str">
        <f t="shared" si="113"/>
        <v/>
      </c>
      <c r="AG1179" s="17" cm="1">
        <f t="array" ref="AG1179">IFERROR(IF(J1179="Level",INDEX($M1179:$S1179,AC1179+1),INDEX($M1179:$S1179,AC1179)),"")</f>
        <v>180</v>
      </c>
      <c r="AH1179" s="17" t="str" cm="1">
        <f t="array" ref="AH1179">IFERROR(IF(J1179="Level",INDEX($M1179:$S1179,AD1179+1),INDEX($M1179:$S1179,AD1179)),"")</f>
        <v/>
      </c>
      <c r="AI1179" s="17" t="str" cm="1">
        <f t="array" ref="AI1179">IFERROR(INDEX($M1179:$S1179,AE1179),"")</f>
        <v/>
      </c>
      <c r="AJ1179" s="17" t="str" cm="1">
        <f t="array" ref="AJ1179">IFERROR(INDEX($M1179:$S1179,AF1179),"")</f>
        <v/>
      </c>
      <c r="AK1179" s="17" cm="1">
        <f t="array" ref="AK1179">IFERROR(IF(J1179="Level",INDEX($T1179:$Z1179,AC1179+1),INDEX($T1179:$Z1179,AC1179)),"")</f>
        <v>1</v>
      </c>
      <c r="AL1179" s="17" t="str" cm="1">
        <f t="array" ref="AL1179">IFERROR(IF(J1179="Level",INDEX($T1179:$Z1179,AD1179+1),INDEX($T1179:$Z1179,AD1179)),"")</f>
        <v/>
      </c>
      <c r="AM1179" s="17" t="str" cm="1">
        <f t="array" ref="AM1179">IFERROR(INDEX($T1179:$Z1179,AE1179),"")</f>
        <v/>
      </c>
      <c r="AN1179" s="17" t="str" cm="1">
        <f t="array" ref="AN1179">IFERROR(INDEX($T1179:$Z1179,AF1179),"")</f>
        <v/>
      </c>
    </row>
    <row r="1180" spans="1:40" x14ac:dyDescent="0.2">
      <c r="A1180" s="17" t="str">
        <f t="shared" si="108"/>
        <v>MSc Data Science: PTS1ECSECS30</v>
      </c>
      <c r="B1180" s="11" t="s">
        <v>418</v>
      </c>
      <c r="C1180" s="11" t="s">
        <v>32965</v>
      </c>
      <c r="D1180" s="11" t="s">
        <v>419</v>
      </c>
      <c r="E1180" s="11" t="s">
        <v>420</v>
      </c>
      <c r="F1180" s="11" t="s">
        <v>82</v>
      </c>
      <c r="G1180" s="11" t="s">
        <v>32238</v>
      </c>
      <c r="H1180" s="11" t="s">
        <v>77</v>
      </c>
      <c r="I1180" s="11">
        <v>1</v>
      </c>
      <c r="J1180" s="11" t="s">
        <v>78</v>
      </c>
      <c r="K1180" s="11" t="s">
        <v>32182</v>
      </c>
      <c r="L1180" s="11">
        <v>180</v>
      </c>
      <c r="M1180" s="11">
        <v>180</v>
      </c>
      <c r="N1180" s="11">
        <v>0</v>
      </c>
      <c r="O1180" s="11">
        <v>0</v>
      </c>
      <c r="P1180" s="11">
        <v>0</v>
      </c>
      <c r="Q1180" s="11">
        <v>0</v>
      </c>
      <c r="R1180" s="11">
        <v>0</v>
      </c>
      <c r="S1180" s="11">
        <v>0</v>
      </c>
      <c r="T1180" s="11">
        <v>1</v>
      </c>
      <c r="U1180" s="11">
        <v>0</v>
      </c>
      <c r="V1180" s="11">
        <v>0</v>
      </c>
      <c r="W1180" s="11">
        <v>0</v>
      </c>
      <c r="X1180" s="11">
        <v>0</v>
      </c>
      <c r="Y1180" s="11">
        <v>0</v>
      </c>
      <c r="Z1180" s="11">
        <v>0</v>
      </c>
      <c r="AA1180" s="12" t="s">
        <v>32955</v>
      </c>
      <c r="AB1180" s="17" t="str">
        <f t="shared" si="109"/>
        <v>Programme: MSc Data Science</v>
      </c>
      <c r="AC1180" s="17">
        <f t="shared" si="110"/>
        <v>1</v>
      </c>
      <c r="AD1180" s="17" t="str">
        <f t="shared" si="111"/>
        <v/>
      </c>
      <c r="AE1180" s="17" t="str">
        <f t="shared" si="112"/>
        <v/>
      </c>
      <c r="AF1180" s="17" t="str">
        <f t="shared" si="113"/>
        <v/>
      </c>
      <c r="AG1180" s="17" cm="1">
        <f t="array" ref="AG1180">IFERROR(IF(J1180="Level",INDEX($M1180:$S1180,AC1180+1),INDEX($M1180:$S1180,AC1180)),"")</f>
        <v>180</v>
      </c>
      <c r="AH1180" s="17" t="str" cm="1">
        <f t="array" ref="AH1180">IFERROR(IF(J1180="Level",INDEX($M1180:$S1180,AD1180+1),INDEX($M1180:$S1180,AD1180)),"")</f>
        <v/>
      </c>
      <c r="AI1180" s="17" t="str" cm="1">
        <f t="array" ref="AI1180">IFERROR(INDEX($M1180:$S1180,AE1180),"")</f>
        <v/>
      </c>
      <c r="AJ1180" s="17" t="str" cm="1">
        <f t="array" ref="AJ1180">IFERROR(INDEX($M1180:$S1180,AF1180),"")</f>
        <v/>
      </c>
      <c r="AK1180" s="17" cm="1">
        <f t="array" ref="AK1180">IFERROR(IF(J1180="Level",INDEX($T1180:$Z1180,AC1180+1),INDEX($T1180:$Z1180,AC1180)),"")</f>
        <v>1</v>
      </c>
      <c r="AL1180" s="17" t="str" cm="1">
        <f t="array" ref="AL1180">IFERROR(IF(J1180="Level",INDEX($T1180:$Z1180,AD1180+1),INDEX($T1180:$Z1180,AD1180)),"")</f>
        <v/>
      </c>
      <c r="AM1180" s="17" t="str" cm="1">
        <f t="array" ref="AM1180">IFERROR(INDEX($T1180:$Z1180,AE1180),"")</f>
        <v/>
      </c>
      <c r="AN1180" s="17" t="str" cm="1">
        <f t="array" ref="AN1180">IFERROR(INDEX($T1180:$Z1180,AF1180),"")</f>
        <v/>
      </c>
    </row>
    <row r="1181" spans="1:40" x14ac:dyDescent="0.2">
      <c r="A1181" s="17" t="str">
        <f t="shared" si="108"/>
        <v>MSc Advanced Computer Science: PTS1ECSECS32</v>
      </c>
      <c r="B1181" s="11" t="s">
        <v>421</v>
      </c>
      <c r="C1181" s="11" t="s">
        <v>32965</v>
      </c>
      <c r="D1181" s="11" t="s">
        <v>422</v>
      </c>
      <c r="E1181" s="11" t="s">
        <v>420</v>
      </c>
      <c r="F1181" s="11" t="s">
        <v>82</v>
      </c>
      <c r="G1181" s="11" t="s">
        <v>32238</v>
      </c>
      <c r="H1181" s="11" t="s">
        <v>77</v>
      </c>
      <c r="I1181" s="11">
        <v>1</v>
      </c>
      <c r="J1181" s="11" t="s">
        <v>78</v>
      </c>
      <c r="K1181" s="11" t="s">
        <v>32182</v>
      </c>
      <c r="L1181" s="11">
        <v>180</v>
      </c>
      <c r="M1181" s="11">
        <v>180</v>
      </c>
      <c r="N1181" s="11">
        <v>0</v>
      </c>
      <c r="O1181" s="11">
        <v>0</v>
      </c>
      <c r="P1181" s="11">
        <v>0</v>
      </c>
      <c r="Q1181" s="11">
        <v>0</v>
      </c>
      <c r="R1181" s="11">
        <v>0</v>
      </c>
      <c r="S1181" s="11">
        <v>0</v>
      </c>
      <c r="T1181" s="11">
        <v>1</v>
      </c>
      <c r="U1181" s="11">
        <v>0</v>
      </c>
      <c r="V1181" s="11">
        <v>0</v>
      </c>
      <c r="W1181" s="11">
        <v>0</v>
      </c>
      <c r="X1181" s="11">
        <v>0</v>
      </c>
      <c r="Y1181" s="11">
        <v>0</v>
      </c>
      <c r="Z1181" s="11">
        <v>0</v>
      </c>
      <c r="AA1181" s="12" t="s">
        <v>32955</v>
      </c>
      <c r="AB1181" s="17" t="str">
        <f t="shared" si="109"/>
        <v>Programme: MSc Advanced Computer Science</v>
      </c>
      <c r="AC1181" s="17">
        <f t="shared" si="110"/>
        <v>1</v>
      </c>
      <c r="AD1181" s="17" t="str">
        <f t="shared" si="111"/>
        <v/>
      </c>
      <c r="AE1181" s="17" t="str">
        <f t="shared" si="112"/>
        <v/>
      </c>
      <c r="AF1181" s="17" t="str">
        <f t="shared" si="113"/>
        <v/>
      </c>
      <c r="AG1181" s="17" cm="1">
        <f t="array" ref="AG1181">IFERROR(IF(J1181="Level",INDEX($M1181:$S1181,AC1181+1),INDEX($M1181:$S1181,AC1181)),"")</f>
        <v>180</v>
      </c>
      <c r="AH1181" s="17" t="str" cm="1">
        <f t="array" ref="AH1181">IFERROR(IF(J1181="Level",INDEX($M1181:$S1181,AD1181+1),INDEX($M1181:$S1181,AD1181)),"")</f>
        <v/>
      </c>
      <c r="AI1181" s="17" t="str" cm="1">
        <f t="array" ref="AI1181">IFERROR(INDEX($M1181:$S1181,AE1181),"")</f>
        <v/>
      </c>
      <c r="AJ1181" s="17" t="str" cm="1">
        <f t="array" ref="AJ1181">IFERROR(INDEX($M1181:$S1181,AF1181),"")</f>
        <v/>
      </c>
      <c r="AK1181" s="17" cm="1">
        <f t="array" ref="AK1181">IFERROR(IF(J1181="Level",INDEX($T1181:$Z1181,AC1181+1),INDEX($T1181:$Z1181,AC1181)),"")</f>
        <v>1</v>
      </c>
      <c r="AL1181" s="17" t="str" cm="1">
        <f t="array" ref="AL1181">IFERROR(IF(J1181="Level",INDEX($T1181:$Z1181,AD1181+1),INDEX($T1181:$Z1181,AD1181)),"")</f>
        <v/>
      </c>
      <c r="AM1181" s="17" t="str" cm="1">
        <f t="array" ref="AM1181">IFERROR(INDEX($T1181:$Z1181,AE1181),"")</f>
        <v/>
      </c>
      <c r="AN1181" s="17" t="str" cm="1">
        <f t="array" ref="AN1181">IFERROR(INDEX($T1181:$Z1181,AF1181),"")</f>
        <v/>
      </c>
    </row>
    <row r="1182" spans="1:40" x14ac:dyDescent="0.2">
      <c r="A1182" s="17" t="str">
        <f t="shared" si="108"/>
        <v>MSc Cyber Security Analytics: PTS1ECSECS33</v>
      </c>
      <c r="B1182" s="11" t="s">
        <v>423</v>
      </c>
      <c r="C1182" s="11" t="s">
        <v>32965</v>
      </c>
      <c r="D1182" s="11" t="s">
        <v>424</v>
      </c>
      <c r="E1182" s="11" t="s">
        <v>420</v>
      </c>
      <c r="F1182" s="11" t="s">
        <v>82</v>
      </c>
      <c r="G1182" s="11" t="s">
        <v>32238</v>
      </c>
      <c r="H1182" s="11" t="s">
        <v>77</v>
      </c>
      <c r="I1182" s="11">
        <v>1</v>
      </c>
      <c r="J1182" s="11" t="s">
        <v>78</v>
      </c>
      <c r="K1182" s="11" t="s">
        <v>32182</v>
      </c>
      <c r="L1182" s="11">
        <v>180</v>
      </c>
      <c r="M1182" s="11">
        <v>180</v>
      </c>
      <c r="N1182" s="11">
        <v>0</v>
      </c>
      <c r="O1182" s="11">
        <v>0</v>
      </c>
      <c r="P1182" s="11">
        <v>0</v>
      </c>
      <c r="Q1182" s="11">
        <v>0</v>
      </c>
      <c r="R1182" s="11">
        <v>0</v>
      </c>
      <c r="S1182" s="11">
        <v>0</v>
      </c>
      <c r="T1182" s="11">
        <v>1</v>
      </c>
      <c r="U1182" s="11">
        <v>0</v>
      </c>
      <c r="V1182" s="11">
        <v>0</v>
      </c>
      <c r="W1182" s="11">
        <v>0</v>
      </c>
      <c r="X1182" s="11">
        <v>0</v>
      </c>
      <c r="Y1182" s="11">
        <v>0</v>
      </c>
      <c r="Z1182" s="11">
        <v>0</v>
      </c>
      <c r="AA1182" s="12" t="s">
        <v>32955</v>
      </c>
      <c r="AB1182" s="17" t="str">
        <f t="shared" si="109"/>
        <v>Programme: MSc Cyber Security Analytics</v>
      </c>
      <c r="AC1182" s="17">
        <f t="shared" si="110"/>
        <v>1</v>
      </c>
      <c r="AD1182" s="17" t="str">
        <f t="shared" si="111"/>
        <v/>
      </c>
      <c r="AE1182" s="17" t="str">
        <f t="shared" si="112"/>
        <v/>
      </c>
      <c r="AF1182" s="17" t="str">
        <f t="shared" si="113"/>
        <v/>
      </c>
      <c r="AG1182" s="17" cm="1">
        <f t="array" ref="AG1182">IFERROR(IF(J1182="Level",INDEX($M1182:$S1182,AC1182+1),INDEX($M1182:$S1182,AC1182)),"")</f>
        <v>180</v>
      </c>
      <c r="AH1182" s="17" t="str" cm="1">
        <f t="array" ref="AH1182">IFERROR(IF(J1182="Level",INDEX($M1182:$S1182,AD1182+1),INDEX($M1182:$S1182,AD1182)),"")</f>
        <v/>
      </c>
      <c r="AI1182" s="17" t="str" cm="1">
        <f t="array" ref="AI1182">IFERROR(INDEX($M1182:$S1182,AE1182),"")</f>
        <v/>
      </c>
      <c r="AJ1182" s="17" t="str" cm="1">
        <f t="array" ref="AJ1182">IFERROR(INDEX($M1182:$S1182,AF1182),"")</f>
        <v/>
      </c>
      <c r="AK1182" s="17" cm="1">
        <f t="array" ref="AK1182">IFERROR(IF(J1182="Level",INDEX($T1182:$Z1182,AC1182+1),INDEX($T1182:$Z1182,AC1182)),"")</f>
        <v>1</v>
      </c>
      <c r="AL1182" s="17" t="str" cm="1">
        <f t="array" ref="AL1182">IFERROR(IF(J1182="Level",INDEX($T1182:$Z1182,AD1182+1),INDEX($T1182:$Z1182,AD1182)),"")</f>
        <v/>
      </c>
      <c r="AM1182" s="17" t="str" cm="1">
        <f t="array" ref="AM1182">IFERROR(INDEX($T1182:$Z1182,AE1182),"")</f>
        <v/>
      </c>
      <c r="AN1182" s="17" t="str" cm="1">
        <f t="array" ref="AN1182">IFERROR(INDEX($T1182:$Z1182,AF1182),"")</f>
        <v/>
      </c>
    </row>
    <row r="1183" spans="1:40" x14ac:dyDescent="0.2">
      <c r="A1183" s="17" t="str">
        <f t="shared" si="108"/>
        <v>MSc Data Science with Artificial Intelligence: PTS1ECSECS34</v>
      </c>
      <c r="B1183" s="11" t="s">
        <v>425</v>
      </c>
      <c r="C1183" s="11" t="s">
        <v>32965</v>
      </c>
      <c r="D1183" s="11" t="s">
        <v>426</v>
      </c>
      <c r="E1183" s="11" t="s">
        <v>420</v>
      </c>
      <c r="F1183" s="11" t="s">
        <v>82</v>
      </c>
      <c r="G1183" s="11" t="s">
        <v>32238</v>
      </c>
      <c r="H1183" s="11" t="s">
        <v>77</v>
      </c>
      <c r="I1183" s="11">
        <v>1</v>
      </c>
      <c r="J1183" s="11" t="s">
        <v>78</v>
      </c>
      <c r="K1183" s="11" t="s">
        <v>32182</v>
      </c>
      <c r="L1183" s="11">
        <v>180</v>
      </c>
      <c r="M1183" s="11">
        <v>180</v>
      </c>
      <c r="N1183" s="11">
        <v>0</v>
      </c>
      <c r="O1183" s="11">
        <v>0</v>
      </c>
      <c r="P1183" s="11">
        <v>0</v>
      </c>
      <c r="Q1183" s="11">
        <v>0</v>
      </c>
      <c r="R1183" s="11">
        <v>0</v>
      </c>
      <c r="S1183" s="11">
        <v>0</v>
      </c>
      <c r="T1183" s="11">
        <v>1</v>
      </c>
      <c r="U1183" s="11">
        <v>0</v>
      </c>
      <c r="V1183" s="11">
        <v>0</v>
      </c>
      <c r="W1183" s="11">
        <v>0</v>
      </c>
      <c r="X1183" s="11">
        <v>0</v>
      </c>
      <c r="Y1183" s="11">
        <v>0</v>
      </c>
      <c r="Z1183" s="11">
        <v>0</v>
      </c>
      <c r="AA1183" s="12" t="s">
        <v>32955</v>
      </c>
      <c r="AB1183" s="17" t="str">
        <f t="shared" si="109"/>
        <v>Programme: MSc Data Science with Artificial Intelligence</v>
      </c>
      <c r="AC1183" s="17">
        <f t="shared" si="110"/>
        <v>1</v>
      </c>
      <c r="AD1183" s="17" t="str">
        <f t="shared" si="111"/>
        <v/>
      </c>
      <c r="AE1183" s="17" t="str">
        <f t="shared" si="112"/>
        <v/>
      </c>
      <c r="AF1183" s="17" t="str">
        <f t="shared" si="113"/>
        <v/>
      </c>
      <c r="AG1183" s="17" cm="1">
        <f t="array" ref="AG1183">IFERROR(IF(J1183="Level",INDEX($M1183:$S1183,AC1183+1),INDEX($M1183:$S1183,AC1183)),"")</f>
        <v>180</v>
      </c>
      <c r="AH1183" s="17" t="str" cm="1">
        <f t="array" ref="AH1183">IFERROR(IF(J1183="Level",INDEX($M1183:$S1183,AD1183+1),INDEX($M1183:$S1183,AD1183)),"")</f>
        <v/>
      </c>
      <c r="AI1183" s="17" t="str" cm="1">
        <f t="array" ref="AI1183">IFERROR(INDEX($M1183:$S1183,AE1183),"")</f>
        <v/>
      </c>
      <c r="AJ1183" s="17" t="str" cm="1">
        <f t="array" ref="AJ1183">IFERROR(INDEX($M1183:$S1183,AF1183),"")</f>
        <v/>
      </c>
      <c r="AK1183" s="17" cm="1">
        <f t="array" ref="AK1183">IFERROR(IF(J1183="Level",INDEX($T1183:$Z1183,AC1183+1),INDEX($T1183:$Z1183,AC1183)),"")</f>
        <v>1</v>
      </c>
      <c r="AL1183" s="17" t="str" cm="1">
        <f t="array" ref="AL1183">IFERROR(IF(J1183="Level",INDEX($T1183:$Z1183,AD1183+1),INDEX($T1183:$Z1183,AD1183)),"")</f>
        <v/>
      </c>
      <c r="AM1183" s="17" t="str" cm="1">
        <f t="array" ref="AM1183">IFERROR(INDEX($T1183:$Z1183,AE1183),"")</f>
        <v/>
      </c>
      <c r="AN1183" s="17" t="str" cm="1">
        <f t="array" ref="AN1183">IFERROR(INDEX($T1183:$Z1183,AF1183),"")</f>
        <v/>
      </c>
    </row>
    <row r="1184" spans="1:40" x14ac:dyDescent="0.2">
      <c r="A1184" s="17" t="str">
        <f t="shared" si="108"/>
        <v>MSc Urban Analytics: PTS1ECSECS38</v>
      </c>
      <c r="B1184" s="11" t="s">
        <v>433</v>
      </c>
      <c r="C1184" s="11" t="s">
        <v>32965</v>
      </c>
      <c r="D1184" s="11" t="s">
        <v>434</v>
      </c>
      <c r="E1184" s="11" t="s">
        <v>420</v>
      </c>
      <c r="F1184" s="11" t="s">
        <v>82</v>
      </c>
      <c r="G1184" s="11" t="s">
        <v>32238</v>
      </c>
      <c r="H1184" s="11" t="s">
        <v>77</v>
      </c>
      <c r="I1184" s="11">
        <v>1</v>
      </c>
      <c r="J1184" s="11" t="s">
        <v>78</v>
      </c>
      <c r="K1184" s="11" t="s">
        <v>32182</v>
      </c>
      <c r="L1184" s="11">
        <v>180</v>
      </c>
      <c r="M1184" s="11">
        <v>180</v>
      </c>
      <c r="N1184" s="11">
        <v>0</v>
      </c>
      <c r="O1184" s="11">
        <v>0</v>
      </c>
      <c r="P1184" s="11">
        <v>0</v>
      </c>
      <c r="Q1184" s="11">
        <v>0</v>
      </c>
      <c r="R1184" s="11">
        <v>0</v>
      </c>
      <c r="S1184" s="11">
        <v>0</v>
      </c>
      <c r="T1184" s="11">
        <v>1</v>
      </c>
      <c r="U1184" s="11">
        <v>0</v>
      </c>
      <c r="V1184" s="11">
        <v>0</v>
      </c>
      <c r="W1184" s="11">
        <v>0</v>
      </c>
      <c r="X1184" s="11">
        <v>0</v>
      </c>
      <c r="Y1184" s="11">
        <v>0</v>
      </c>
      <c r="Z1184" s="11">
        <v>0</v>
      </c>
      <c r="AA1184" s="12" t="s">
        <v>32955</v>
      </c>
      <c r="AB1184" s="17" t="str">
        <f t="shared" si="109"/>
        <v>Programme: MSc Urban Analytics</v>
      </c>
      <c r="AC1184" s="17">
        <f t="shared" si="110"/>
        <v>1</v>
      </c>
      <c r="AD1184" s="17" t="str">
        <f t="shared" si="111"/>
        <v/>
      </c>
      <c r="AE1184" s="17" t="str">
        <f t="shared" si="112"/>
        <v/>
      </c>
      <c r="AF1184" s="17" t="str">
        <f t="shared" si="113"/>
        <v/>
      </c>
      <c r="AG1184" s="17" cm="1">
        <f t="array" ref="AG1184">IFERROR(IF(J1184="Level",INDEX($M1184:$S1184,AC1184+1),INDEX($M1184:$S1184,AC1184)),"")</f>
        <v>180</v>
      </c>
      <c r="AH1184" s="17" t="str" cm="1">
        <f t="array" ref="AH1184">IFERROR(IF(J1184="Level",INDEX($M1184:$S1184,AD1184+1),INDEX($M1184:$S1184,AD1184)),"")</f>
        <v/>
      </c>
      <c r="AI1184" s="17" t="str" cm="1">
        <f t="array" ref="AI1184">IFERROR(INDEX($M1184:$S1184,AE1184),"")</f>
        <v/>
      </c>
      <c r="AJ1184" s="17" t="str" cm="1">
        <f t="array" ref="AJ1184">IFERROR(INDEX($M1184:$S1184,AF1184),"")</f>
        <v/>
      </c>
      <c r="AK1184" s="17" cm="1">
        <f t="array" ref="AK1184">IFERROR(IF(J1184="Level",INDEX($T1184:$Z1184,AC1184+1),INDEX($T1184:$Z1184,AC1184)),"")</f>
        <v>1</v>
      </c>
      <c r="AL1184" s="17" t="str" cm="1">
        <f t="array" ref="AL1184">IFERROR(IF(J1184="Level",INDEX($T1184:$Z1184,AD1184+1),INDEX($T1184:$Z1184,AD1184)),"")</f>
        <v/>
      </c>
      <c r="AM1184" s="17" t="str" cm="1">
        <f t="array" ref="AM1184">IFERROR(INDEX($T1184:$Z1184,AE1184),"")</f>
        <v/>
      </c>
      <c r="AN1184" s="17" t="str" cm="1">
        <f t="array" ref="AN1184">IFERROR(INDEX($T1184:$Z1184,AF1184),"")</f>
        <v/>
      </c>
    </row>
    <row r="1185" spans="1:40" x14ac:dyDescent="0.2">
      <c r="A1185" s="17" t="str">
        <f t="shared" si="108"/>
        <v>MSc Computer Science: PTS1ECSECS43</v>
      </c>
      <c r="B1185" s="11" t="s">
        <v>32159</v>
      </c>
      <c r="C1185" s="11" t="s">
        <v>32965</v>
      </c>
      <c r="D1185" s="11" t="s">
        <v>32943</v>
      </c>
      <c r="E1185" s="11" t="s">
        <v>420</v>
      </c>
      <c r="F1185" s="11" t="s">
        <v>82</v>
      </c>
      <c r="G1185" s="11" t="s">
        <v>32238</v>
      </c>
      <c r="H1185" s="11" t="s">
        <v>77</v>
      </c>
      <c r="I1185" s="11">
        <v>1</v>
      </c>
      <c r="J1185" s="11" t="s">
        <v>78</v>
      </c>
      <c r="K1185" s="11" t="s">
        <v>32182</v>
      </c>
      <c r="L1185" s="11">
        <v>180</v>
      </c>
      <c r="M1185" s="11">
        <v>180</v>
      </c>
      <c r="N1185" s="11">
        <v>0</v>
      </c>
      <c r="O1185" s="11">
        <v>0</v>
      </c>
      <c r="P1185" s="11">
        <v>0</v>
      </c>
      <c r="Q1185" s="11">
        <v>0</v>
      </c>
      <c r="R1185" s="11">
        <v>0</v>
      </c>
      <c r="S1185" s="11">
        <v>0</v>
      </c>
      <c r="T1185" s="11">
        <v>1</v>
      </c>
      <c r="U1185" s="11">
        <v>0</v>
      </c>
      <c r="V1185" s="11">
        <v>0</v>
      </c>
      <c r="W1185" s="11">
        <v>0</v>
      </c>
      <c r="X1185" s="11">
        <v>0</v>
      </c>
      <c r="Y1185" s="11">
        <v>0</v>
      </c>
      <c r="Z1185" s="11">
        <v>0</v>
      </c>
      <c r="AA1185" s="12" t="s">
        <v>32955</v>
      </c>
      <c r="AB1185" s="17" t="str">
        <f t="shared" si="109"/>
        <v>Programme: MSc Computer Science</v>
      </c>
      <c r="AC1185" s="17">
        <f t="shared" si="110"/>
        <v>1</v>
      </c>
      <c r="AD1185" s="17" t="str">
        <f t="shared" si="111"/>
        <v/>
      </c>
      <c r="AE1185" s="17" t="str">
        <f t="shared" si="112"/>
        <v/>
      </c>
      <c r="AF1185" s="17" t="str">
        <f t="shared" si="113"/>
        <v/>
      </c>
      <c r="AG1185" s="17" cm="1">
        <f t="array" ref="AG1185">IFERROR(IF(J1185="Level",INDEX($M1185:$S1185,AC1185+1),INDEX($M1185:$S1185,AC1185)),"")</f>
        <v>180</v>
      </c>
      <c r="AH1185" s="17" t="str" cm="1">
        <f t="array" ref="AH1185">IFERROR(IF(J1185="Level",INDEX($M1185:$S1185,AD1185+1),INDEX($M1185:$S1185,AD1185)),"")</f>
        <v/>
      </c>
      <c r="AI1185" s="17" t="str" cm="1">
        <f t="array" ref="AI1185">IFERROR(INDEX($M1185:$S1185,AE1185),"")</f>
        <v/>
      </c>
      <c r="AJ1185" s="17" t="str" cm="1">
        <f t="array" ref="AJ1185">IFERROR(INDEX($M1185:$S1185,AF1185),"")</f>
        <v/>
      </c>
      <c r="AK1185" s="17" cm="1">
        <f t="array" ref="AK1185">IFERROR(IF(J1185="Level",INDEX($T1185:$Z1185,AC1185+1),INDEX($T1185:$Z1185,AC1185)),"")</f>
        <v>1</v>
      </c>
      <c r="AL1185" s="17" t="str" cm="1">
        <f t="array" ref="AL1185">IFERROR(IF(J1185="Level",INDEX($T1185:$Z1185,AD1185+1),INDEX($T1185:$Z1185,AD1185)),"")</f>
        <v/>
      </c>
      <c r="AM1185" s="17" t="str" cm="1">
        <f t="array" ref="AM1185">IFERROR(INDEX($T1185:$Z1185,AE1185),"")</f>
        <v/>
      </c>
      <c r="AN1185" s="17" t="str" cm="1">
        <f t="array" ref="AN1185">IFERROR(INDEX($T1185:$Z1185,AF1185),"")</f>
        <v/>
      </c>
    </row>
    <row r="1186" spans="1:40" x14ac:dyDescent="0.2">
      <c r="A1186" s="17" t="str">
        <f t="shared" si="108"/>
        <v>MSc Data Science with Business: PTS1ECSSBE10</v>
      </c>
      <c r="B1186" s="11" t="s">
        <v>452</v>
      </c>
      <c r="C1186" s="11" t="s">
        <v>32965</v>
      </c>
      <c r="D1186" s="11" t="s">
        <v>453</v>
      </c>
      <c r="E1186" s="11" t="s">
        <v>420</v>
      </c>
      <c r="F1186" s="11" t="s">
        <v>82</v>
      </c>
      <c r="G1186" s="11" t="s">
        <v>32238</v>
      </c>
      <c r="H1186" s="11" t="s">
        <v>77</v>
      </c>
      <c r="I1186" s="11">
        <v>1</v>
      </c>
      <c r="J1186" s="11" t="s">
        <v>78</v>
      </c>
      <c r="K1186" s="11" t="s">
        <v>32182</v>
      </c>
      <c r="L1186" s="11">
        <v>180</v>
      </c>
      <c r="M1186" s="11">
        <v>180</v>
      </c>
      <c r="N1186" s="11">
        <v>0</v>
      </c>
      <c r="O1186" s="11">
        <v>0</v>
      </c>
      <c r="P1186" s="11">
        <v>0</v>
      </c>
      <c r="Q1186" s="11">
        <v>0</v>
      </c>
      <c r="R1186" s="11">
        <v>0</v>
      </c>
      <c r="S1186" s="11">
        <v>0</v>
      </c>
      <c r="T1186" s="11">
        <v>1</v>
      </c>
      <c r="U1186" s="11">
        <v>0</v>
      </c>
      <c r="V1186" s="11">
        <v>0</v>
      </c>
      <c r="W1186" s="11">
        <v>0</v>
      </c>
      <c r="X1186" s="11">
        <v>0</v>
      </c>
      <c r="Y1186" s="11">
        <v>0</v>
      </c>
      <c r="Z1186" s="11">
        <v>0</v>
      </c>
      <c r="AA1186" s="12" t="s">
        <v>32955</v>
      </c>
      <c r="AB1186" s="17" t="str">
        <f t="shared" si="109"/>
        <v>Programme: MSc Data Science with Business</v>
      </c>
      <c r="AC1186" s="17">
        <f t="shared" si="110"/>
        <v>1</v>
      </c>
      <c r="AD1186" s="17" t="str">
        <f t="shared" si="111"/>
        <v/>
      </c>
      <c r="AE1186" s="17" t="str">
        <f t="shared" si="112"/>
        <v/>
      </c>
      <c r="AF1186" s="17" t="str">
        <f t="shared" si="113"/>
        <v/>
      </c>
      <c r="AG1186" s="17" cm="1">
        <f t="array" ref="AG1186">IFERROR(IF(J1186="Level",INDEX($M1186:$S1186,AC1186+1),INDEX($M1186:$S1186,AC1186)),"")</f>
        <v>180</v>
      </c>
      <c r="AH1186" s="17" t="str" cm="1">
        <f t="array" ref="AH1186">IFERROR(IF(J1186="Level",INDEX($M1186:$S1186,AD1186+1),INDEX($M1186:$S1186,AD1186)),"")</f>
        <v/>
      </c>
      <c r="AI1186" s="17" t="str" cm="1">
        <f t="array" ref="AI1186">IFERROR(INDEX($M1186:$S1186,AE1186),"")</f>
        <v/>
      </c>
      <c r="AJ1186" s="17" t="str" cm="1">
        <f t="array" ref="AJ1186">IFERROR(INDEX($M1186:$S1186,AF1186),"")</f>
        <v/>
      </c>
      <c r="AK1186" s="17" cm="1">
        <f t="array" ref="AK1186">IFERROR(IF(J1186="Level",INDEX($T1186:$Z1186,AC1186+1),INDEX($T1186:$Z1186,AC1186)),"")</f>
        <v>1</v>
      </c>
      <c r="AL1186" s="17" t="str" cm="1">
        <f t="array" ref="AL1186">IFERROR(IF(J1186="Level",INDEX($T1186:$Z1186,AD1186+1),INDEX($T1186:$Z1186,AD1186)),"")</f>
        <v/>
      </c>
      <c r="AM1186" s="17" t="str" cm="1">
        <f t="array" ref="AM1186">IFERROR(INDEX($T1186:$Z1186,AE1186),"")</f>
        <v/>
      </c>
      <c r="AN1186" s="17" t="str" cm="1">
        <f t="array" ref="AN1186">IFERROR(INDEX($T1186:$Z1186,AF1186),"")</f>
        <v/>
      </c>
    </row>
    <row r="1187" spans="1:40" x14ac:dyDescent="0.2">
      <c r="A1187" s="17" t="str">
        <f t="shared" si="108"/>
        <v>MSc Advanced Computer Science with Business: PTS1ECSSBE11</v>
      </c>
      <c r="B1187" s="11" t="s">
        <v>454</v>
      </c>
      <c r="C1187" s="11" t="s">
        <v>32965</v>
      </c>
      <c r="D1187" s="11" t="s">
        <v>455</v>
      </c>
      <c r="E1187" s="11" t="s">
        <v>420</v>
      </c>
      <c r="F1187" s="11" t="s">
        <v>82</v>
      </c>
      <c r="G1187" s="11" t="s">
        <v>32238</v>
      </c>
      <c r="H1187" s="11" t="s">
        <v>77</v>
      </c>
      <c r="I1187" s="11">
        <v>1</v>
      </c>
      <c r="J1187" s="11" t="s">
        <v>78</v>
      </c>
      <c r="K1187" s="11" t="s">
        <v>32182</v>
      </c>
      <c r="L1187" s="11">
        <v>180</v>
      </c>
      <c r="M1187" s="11">
        <v>180</v>
      </c>
      <c r="N1187" s="11">
        <v>0</v>
      </c>
      <c r="O1187" s="11">
        <v>0</v>
      </c>
      <c r="P1187" s="11">
        <v>0</v>
      </c>
      <c r="Q1187" s="11">
        <v>0</v>
      </c>
      <c r="R1187" s="11">
        <v>0</v>
      </c>
      <c r="S1187" s="11">
        <v>0</v>
      </c>
      <c r="T1187" s="11">
        <v>1</v>
      </c>
      <c r="U1187" s="11">
        <v>0</v>
      </c>
      <c r="V1187" s="11">
        <v>0</v>
      </c>
      <c r="W1187" s="11">
        <v>0</v>
      </c>
      <c r="X1187" s="11">
        <v>0</v>
      </c>
      <c r="Y1187" s="11">
        <v>0</v>
      </c>
      <c r="Z1187" s="11">
        <v>0</v>
      </c>
      <c r="AA1187" s="12" t="s">
        <v>32955</v>
      </c>
      <c r="AB1187" s="17" t="str">
        <f t="shared" si="109"/>
        <v>Programme: MSc Advanced Computer Science with Business</v>
      </c>
      <c r="AC1187" s="17">
        <f t="shared" si="110"/>
        <v>1</v>
      </c>
      <c r="AD1187" s="17" t="str">
        <f t="shared" si="111"/>
        <v/>
      </c>
      <c r="AE1187" s="17" t="str">
        <f t="shared" si="112"/>
        <v/>
      </c>
      <c r="AF1187" s="17" t="str">
        <f t="shared" si="113"/>
        <v/>
      </c>
      <c r="AG1187" s="17" cm="1">
        <f t="array" ref="AG1187">IFERROR(IF(J1187="Level",INDEX($M1187:$S1187,AC1187+1),INDEX($M1187:$S1187,AC1187)),"")</f>
        <v>180</v>
      </c>
      <c r="AH1187" s="17" t="str" cm="1">
        <f t="array" ref="AH1187">IFERROR(IF(J1187="Level",INDEX($M1187:$S1187,AD1187+1),INDEX($M1187:$S1187,AD1187)),"")</f>
        <v/>
      </c>
      <c r="AI1187" s="17" t="str" cm="1">
        <f t="array" ref="AI1187">IFERROR(INDEX($M1187:$S1187,AE1187),"")</f>
        <v/>
      </c>
      <c r="AJ1187" s="17" t="str" cm="1">
        <f t="array" ref="AJ1187">IFERROR(INDEX($M1187:$S1187,AF1187),"")</f>
        <v/>
      </c>
      <c r="AK1187" s="17" cm="1">
        <f t="array" ref="AK1187">IFERROR(IF(J1187="Level",INDEX($T1187:$Z1187,AC1187+1),INDEX($T1187:$Z1187,AC1187)),"")</f>
        <v>1</v>
      </c>
      <c r="AL1187" s="17" t="str" cm="1">
        <f t="array" ref="AL1187">IFERROR(IF(J1187="Level",INDEX($T1187:$Z1187,AD1187+1),INDEX($T1187:$Z1187,AD1187)),"")</f>
        <v/>
      </c>
      <c r="AM1187" s="17" t="str" cm="1">
        <f t="array" ref="AM1187">IFERROR(INDEX($T1187:$Z1187,AE1187),"")</f>
        <v/>
      </c>
      <c r="AN1187" s="17" t="str" cm="1">
        <f t="array" ref="AN1187">IFERROR(INDEX($T1187:$Z1187,AF1187),"")</f>
        <v/>
      </c>
    </row>
    <row r="1188" spans="1:40" x14ac:dyDescent="0.2">
      <c r="A1188" s="17" t="str">
        <f t="shared" si="108"/>
        <v>MSc Conservation and Biodiversity - Cornwall: PTS1BIOBIOCA</v>
      </c>
      <c r="B1188" s="11" t="s">
        <v>368</v>
      </c>
      <c r="C1188" s="11" t="s">
        <v>32965</v>
      </c>
      <c r="D1188" s="11" t="s">
        <v>369</v>
      </c>
      <c r="E1188" s="11" t="s">
        <v>133</v>
      </c>
      <c r="F1188" s="11" t="s">
        <v>82</v>
      </c>
      <c r="G1188" s="11" t="s">
        <v>32238</v>
      </c>
      <c r="H1188" s="11" t="s">
        <v>77</v>
      </c>
      <c r="I1188" s="11">
        <v>1</v>
      </c>
      <c r="J1188" s="11" t="s">
        <v>78</v>
      </c>
      <c r="K1188" s="11" t="s">
        <v>32182</v>
      </c>
      <c r="L1188" s="11">
        <v>180</v>
      </c>
      <c r="M1188" s="11">
        <v>180</v>
      </c>
      <c r="N1188" s="11">
        <v>0</v>
      </c>
      <c r="O1188" s="11">
        <v>0</v>
      </c>
      <c r="P1188" s="11">
        <v>0</v>
      </c>
      <c r="Q1188" s="11">
        <v>0</v>
      </c>
      <c r="R1188" s="11">
        <v>0</v>
      </c>
      <c r="S1188" s="11">
        <v>0</v>
      </c>
      <c r="T1188" s="11">
        <v>1</v>
      </c>
      <c r="U1188" s="11">
        <v>0</v>
      </c>
      <c r="V1188" s="11">
        <v>0</v>
      </c>
      <c r="W1188" s="11">
        <v>0</v>
      </c>
      <c r="X1188" s="11">
        <v>0</v>
      </c>
      <c r="Y1188" s="11">
        <v>0</v>
      </c>
      <c r="Z1188" s="11">
        <v>0</v>
      </c>
      <c r="AA1188" s="12" t="s">
        <v>32955</v>
      </c>
      <c r="AB1188" s="17" t="str">
        <f t="shared" si="109"/>
        <v>Programme: MSc Conservation and Biodiversity - Cornwall</v>
      </c>
      <c r="AC1188" s="17">
        <f t="shared" si="110"/>
        <v>1</v>
      </c>
      <c r="AD1188" s="17" t="str">
        <f t="shared" si="111"/>
        <v/>
      </c>
      <c r="AE1188" s="17" t="str">
        <f t="shared" si="112"/>
        <v/>
      </c>
      <c r="AF1188" s="17" t="str">
        <f t="shared" si="113"/>
        <v/>
      </c>
      <c r="AG1188" s="17" cm="1">
        <f t="array" ref="AG1188">IFERROR(IF(J1188="Level",INDEX($M1188:$S1188,AC1188+1),INDEX($M1188:$S1188,AC1188)),"")</f>
        <v>180</v>
      </c>
      <c r="AH1188" s="17" t="str" cm="1">
        <f t="array" ref="AH1188">IFERROR(IF(J1188="Level",INDEX($M1188:$S1188,AD1188+1),INDEX($M1188:$S1188,AD1188)),"")</f>
        <v/>
      </c>
      <c r="AI1188" s="17" t="str" cm="1">
        <f t="array" ref="AI1188">IFERROR(INDEX($M1188:$S1188,AE1188),"")</f>
        <v/>
      </c>
      <c r="AJ1188" s="17" t="str" cm="1">
        <f t="array" ref="AJ1188">IFERROR(INDEX($M1188:$S1188,AF1188),"")</f>
        <v/>
      </c>
      <c r="AK1188" s="17" cm="1">
        <f t="array" ref="AK1188">IFERROR(IF(J1188="Level",INDEX($T1188:$Z1188,AC1188+1),INDEX($T1188:$Z1188,AC1188)),"")</f>
        <v>1</v>
      </c>
      <c r="AL1188" s="17" t="str" cm="1">
        <f t="array" ref="AL1188">IFERROR(IF(J1188="Level",INDEX($T1188:$Z1188,AD1188+1),INDEX($T1188:$Z1188,AD1188)),"")</f>
        <v/>
      </c>
      <c r="AM1188" s="17" t="str" cm="1">
        <f t="array" ref="AM1188">IFERROR(INDEX($T1188:$Z1188,AE1188),"")</f>
        <v/>
      </c>
      <c r="AN1188" s="17" t="str" cm="1">
        <f t="array" ref="AN1188">IFERROR(INDEX($T1188:$Z1188,AF1188),"")</f>
        <v/>
      </c>
    </row>
    <row r="1189" spans="1:40" x14ac:dyDescent="0.2">
      <c r="A1189" s="17" t="str">
        <f t="shared" si="108"/>
        <v>MSc Evolutionary and Behavioural Ecology - Cornwall: PTS1BIOBIOCB</v>
      </c>
      <c r="B1189" s="11" t="s">
        <v>370</v>
      </c>
      <c r="C1189" s="11" t="s">
        <v>32965</v>
      </c>
      <c r="D1189" s="11" t="s">
        <v>371</v>
      </c>
      <c r="E1189" s="11" t="s">
        <v>133</v>
      </c>
      <c r="F1189" s="11" t="s">
        <v>82</v>
      </c>
      <c r="G1189" s="11" t="s">
        <v>32238</v>
      </c>
      <c r="H1189" s="11" t="s">
        <v>77</v>
      </c>
      <c r="I1189" s="11">
        <v>1</v>
      </c>
      <c r="J1189" s="11" t="s">
        <v>78</v>
      </c>
      <c r="K1189" s="11" t="s">
        <v>32182</v>
      </c>
      <c r="L1189" s="11">
        <v>180</v>
      </c>
      <c r="M1189" s="11">
        <v>180</v>
      </c>
      <c r="N1189" s="11">
        <v>0</v>
      </c>
      <c r="O1189" s="11">
        <v>0</v>
      </c>
      <c r="P1189" s="11">
        <v>0</v>
      </c>
      <c r="Q1189" s="11">
        <v>0</v>
      </c>
      <c r="R1189" s="11">
        <v>0</v>
      </c>
      <c r="S1189" s="11">
        <v>0</v>
      </c>
      <c r="T1189" s="11">
        <v>1</v>
      </c>
      <c r="U1189" s="11">
        <v>0</v>
      </c>
      <c r="V1189" s="11">
        <v>0</v>
      </c>
      <c r="W1189" s="11">
        <v>0</v>
      </c>
      <c r="X1189" s="11">
        <v>0</v>
      </c>
      <c r="Y1189" s="11">
        <v>0</v>
      </c>
      <c r="Z1189" s="11">
        <v>0</v>
      </c>
      <c r="AA1189" s="12" t="s">
        <v>32955</v>
      </c>
      <c r="AB1189" s="17" t="str">
        <f t="shared" si="109"/>
        <v>Programme: MSc Evolutionary and Behavioural Ecology - Cornwall</v>
      </c>
      <c r="AC1189" s="17">
        <f t="shared" si="110"/>
        <v>1</v>
      </c>
      <c r="AD1189" s="17" t="str">
        <f t="shared" si="111"/>
        <v/>
      </c>
      <c r="AE1189" s="17" t="str">
        <f t="shared" si="112"/>
        <v/>
      </c>
      <c r="AF1189" s="17" t="str">
        <f t="shared" si="113"/>
        <v/>
      </c>
      <c r="AG1189" s="17" cm="1">
        <f t="array" ref="AG1189">IFERROR(IF(J1189="Level",INDEX($M1189:$S1189,AC1189+1),INDEX($M1189:$S1189,AC1189)),"")</f>
        <v>180</v>
      </c>
      <c r="AH1189" s="17" t="str" cm="1">
        <f t="array" ref="AH1189">IFERROR(IF(J1189="Level",INDEX($M1189:$S1189,AD1189+1),INDEX($M1189:$S1189,AD1189)),"")</f>
        <v/>
      </c>
      <c r="AI1189" s="17" t="str" cm="1">
        <f t="array" ref="AI1189">IFERROR(INDEX($M1189:$S1189,AE1189),"")</f>
        <v/>
      </c>
      <c r="AJ1189" s="17" t="str" cm="1">
        <f t="array" ref="AJ1189">IFERROR(INDEX($M1189:$S1189,AF1189),"")</f>
        <v/>
      </c>
      <c r="AK1189" s="17" cm="1">
        <f t="array" ref="AK1189">IFERROR(IF(J1189="Level",INDEX($T1189:$Z1189,AC1189+1),INDEX($T1189:$Z1189,AC1189)),"")</f>
        <v>1</v>
      </c>
      <c r="AL1189" s="17" t="str" cm="1">
        <f t="array" ref="AL1189">IFERROR(IF(J1189="Level",INDEX($T1189:$Z1189,AD1189+1),INDEX($T1189:$Z1189,AD1189)),"")</f>
        <v/>
      </c>
      <c r="AM1189" s="17" t="str" cm="1">
        <f t="array" ref="AM1189">IFERROR(INDEX($T1189:$Z1189,AE1189),"")</f>
        <v/>
      </c>
      <c r="AN1189" s="17" t="str" cm="1">
        <f t="array" ref="AN1189">IFERROR(INDEX($T1189:$Z1189,AF1189),"")</f>
        <v/>
      </c>
    </row>
    <row r="1190" spans="1:40" ht="25.5" x14ac:dyDescent="0.2">
      <c r="A1190" s="17" t="str">
        <f t="shared" si="108"/>
        <v>MSc Marine Vertebrate Ecology and Conservation - Cornwall: PTS1BIOBIOCD</v>
      </c>
      <c r="B1190" s="11" t="s">
        <v>372</v>
      </c>
      <c r="C1190" s="11" t="s">
        <v>32965</v>
      </c>
      <c r="D1190" s="11" t="s">
        <v>373</v>
      </c>
      <c r="E1190" s="11" t="s">
        <v>133</v>
      </c>
      <c r="F1190" s="11" t="s">
        <v>82</v>
      </c>
      <c r="G1190" s="11" t="s">
        <v>32238</v>
      </c>
      <c r="H1190" s="11" t="s">
        <v>77</v>
      </c>
      <c r="I1190" s="11">
        <v>1</v>
      </c>
      <c r="J1190" s="11" t="s">
        <v>78</v>
      </c>
      <c r="K1190" s="11" t="s">
        <v>32182</v>
      </c>
      <c r="L1190" s="11">
        <v>180</v>
      </c>
      <c r="M1190" s="11">
        <v>180</v>
      </c>
      <c r="N1190" s="11">
        <v>0</v>
      </c>
      <c r="O1190" s="11">
        <v>0</v>
      </c>
      <c r="P1190" s="11">
        <v>0</v>
      </c>
      <c r="Q1190" s="11">
        <v>0</v>
      </c>
      <c r="R1190" s="11">
        <v>0</v>
      </c>
      <c r="S1190" s="11">
        <v>0</v>
      </c>
      <c r="T1190" s="11">
        <v>1</v>
      </c>
      <c r="U1190" s="11">
        <v>0</v>
      </c>
      <c r="V1190" s="11">
        <v>0</v>
      </c>
      <c r="W1190" s="11">
        <v>0</v>
      </c>
      <c r="X1190" s="11">
        <v>0</v>
      </c>
      <c r="Y1190" s="11">
        <v>0</v>
      </c>
      <c r="Z1190" s="11">
        <v>0</v>
      </c>
      <c r="AA1190" s="12" t="s">
        <v>32955</v>
      </c>
      <c r="AB1190" s="17" t="str">
        <f t="shared" si="109"/>
        <v>Programme: MSc Marine Vertebrate Ecology and Conservation - Cornwall</v>
      </c>
      <c r="AC1190" s="17">
        <f t="shared" si="110"/>
        <v>1</v>
      </c>
      <c r="AD1190" s="17" t="str">
        <f t="shared" si="111"/>
        <v/>
      </c>
      <c r="AE1190" s="17" t="str">
        <f t="shared" si="112"/>
        <v/>
      </c>
      <c r="AF1190" s="17" t="str">
        <f t="shared" si="113"/>
        <v/>
      </c>
      <c r="AG1190" s="17" cm="1">
        <f t="array" ref="AG1190">IFERROR(IF(J1190="Level",INDEX($M1190:$S1190,AC1190+1),INDEX($M1190:$S1190,AC1190)),"")</f>
        <v>180</v>
      </c>
      <c r="AH1190" s="17" t="str" cm="1">
        <f t="array" ref="AH1190">IFERROR(IF(J1190="Level",INDEX($M1190:$S1190,AD1190+1),INDEX($M1190:$S1190,AD1190)),"")</f>
        <v/>
      </c>
      <c r="AI1190" s="17" t="str" cm="1">
        <f t="array" ref="AI1190">IFERROR(INDEX($M1190:$S1190,AE1190),"")</f>
        <v/>
      </c>
      <c r="AJ1190" s="17" t="str" cm="1">
        <f t="array" ref="AJ1190">IFERROR(INDEX($M1190:$S1190,AF1190),"")</f>
        <v/>
      </c>
      <c r="AK1190" s="17" cm="1">
        <f t="array" ref="AK1190">IFERROR(IF(J1190="Level",INDEX($T1190:$Z1190,AC1190+1),INDEX($T1190:$Z1190,AC1190)),"")</f>
        <v>1</v>
      </c>
      <c r="AL1190" s="17" t="str" cm="1">
        <f t="array" ref="AL1190">IFERROR(IF(J1190="Level",INDEX($T1190:$Z1190,AD1190+1),INDEX($T1190:$Z1190,AD1190)),"")</f>
        <v/>
      </c>
      <c r="AM1190" s="17" t="str" cm="1">
        <f t="array" ref="AM1190">IFERROR(INDEX($T1190:$Z1190,AE1190),"")</f>
        <v/>
      </c>
      <c r="AN1190" s="17" t="str" cm="1">
        <f t="array" ref="AN1190">IFERROR(INDEX($T1190:$Z1190,AF1190),"")</f>
        <v/>
      </c>
    </row>
    <row r="1191" spans="1:40" x14ac:dyDescent="0.2">
      <c r="A1191" s="17" t="str">
        <f t="shared" si="108"/>
        <v>MSc Marine Environmental Management - Cornwall: PTS1BIOBIOCE</v>
      </c>
      <c r="B1191" s="11" t="s">
        <v>374</v>
      </c>
      <c r="C1191" s="11" t="s">
        <v>32965</v>
      </c>
      <c r="D1191" s="11" t="s">
        <v>375</v>
      </c>
      <c r="E1191" s="11" t="s">
        <v>133</v>
      </c>
      <c r="F1191" s="11" t="s">
        <v>82</v>
      </c>
      <c r="G1191" s="11" t="s">
        <v>32238</v>
      </c>
      <c r="H1191" s="11" t="s">
        <v>77</v>
      </c>
      <c r="I1191" s="11">
        <v>1</v>
      </c>
      <c r="J1191" s="11" t="s">
        <v>78</v>
      </c>
      <c r="K1191" s="11" t="s">
        <v>32182</v>
      </c>
      <c r="L1191" s="11">
        <v>180</v>
      </c>
      <c r="M1191" s="11">
        <v>180</v>
      </c>
      <c r="N1191" s="11">
        <v>0</v>
      </c>
      <c r="O1191" s="11">
        <v>0</v>
      </c>
      <c r="P1191" s="11">
        <v>0</v>
      </c>
      <c r="Q1191" s="11">
        <v>0</v>
      </c>
      <c r="R1191" s="11">
        <v>0</v>
      </c>
      <c r="S1191" s="11">
        <v>0</v>
      </c>
      <c r="T1191" s="11">
        <v>1</v>
      </c>
      <c r="U1191" s="11">
        <v>0</v>
      </c>
      <c r="V1191" s="11">
        <v>0</v>
      </c>
      <c r="W1191" s="11">
        <v>0</v>
      </c>
      <c r="X1191" s="11">
        <v>0</v>
      </c>
      <c r="Y1191" s="11">
        <v>0</v>
      </c>
      <c r="Z1191" s="11">
        <v>0</v>
      </c>
      <c r="AA1191" s="12" t="s">
        <v>32955</v>
      </c>
      <c r="AB1191" s="17" t="str">
        <f t="shared" si="109"/>
        <v>Programme: MSc Marine Environmental Management - Cornwall</v>
      </c>
      <c r="AC1191" s="17">
        <f t="shared" si="110"/>
        <v>1</v>
      </c>
      <c r="AD1191" s="17" t="str">
        <f t="shared" si="111"/>
        <v/>
      </c>
      <c r="AE1191" s="17" t="str">
        <f t="shared" si="112"/>
        <v/>
      </c>
      <c r="AF1191" s="17" t="str">
        <f t="shared" si="113"/>
        <v/>
      </c>
      <c r="AG1191" s="17" cm="1">
        <f t="array" ref="AG1191">IFERROR(IF(J1191="Level",INDEX($M1191:$S1191,AC1191+1),INDEX($M1191:$S1191,AC1191)),"")</f>
        <v>180</v>
      </c>
      <c r="AH1191" s="17" t="str" cm="1">
        <f t="array" ref="AH1191">IFERROR(IF(J1191="Level",INDEX($M1191:$S1191,AD1191+1),INDEX($M1191:$S1191,AD1191)),"")</f>
        <v/>
      </c>
      <c r="AI1191" s="17" t="str" cm="1">
        <f t="array" ref="AI1191">IFERROR(INDEX($M1191:$S1191,AE1191),"")</f>
        <v/>
      </c>
      <c r="AJ1191" s="17" t="str" cm="1">
        <f t="array" ref="AJ1191">IFERROR(INDEX($M1191:$S1191,AF1191),"")</f>
        <v/>
      </c>
      <c r="AK1191" s="17" cm="1">
        <f t="array" ref="AK1191">IFERROR(IF(J1191="Level",INDEX($T1191:$Z1191,AC1191+1),INDEX($T1191:$Z1191,AC1191)),"")</f>
        <v>1</v>
      </c>
      <c r="AL1191" s="17" t="str" cm="1">
        <f t="array" ref="AL1191">IFERROR(IF(J1191="Level",INDEX($T1191:$Z1191,AD1191+1),INDEX($T1191:$Z1191,AD1191)),"")</f>
        <v/>
      </c>
      <c r="AM1191" s="17" t="str" cm="1">
        <f t="array" ref="AM1191">IFERROR(INDEX($T1191:$Z1191,AE1191),"")</f>
        <v/>
      </c>
      <c r="AN1191" s="17" t="str" cm="1">
        <f t="array" ref="AN1191">IFERROR(INDEX($T1191:$Z1191,AF1191),"")</f>
        <v/>
      </c>
    </row>
    <row r="1192" spans="1:40" ht="25.5" x14ac:dyDescent="0.2">
      <c r="A1192" s="17" t="str">
        <f t="shared" si="108"/>
        <v>MSc Conservation and Biodiversity with UK Field Course - Cornwall: PTS1BIOBIOCF</v>
      </c>
      <c r="B1192" s="11" t="s">
        <v>376</v>
      </c>
      <c r="C1192" s="11" t="s">
        <v>32965</v>
      </c>
      <c r="D1192" s="11" t="s">
        <v>377</v>
      </c>
      <c r="E1192" s="11" t="s">
        <v>133</v>
      </c>
      <c r="F1192" s="11" t="s">
        <v>82</v>
      </c>
      <c r="G1192" s="11" t="s">
        <v>32238</v>
      </c>
      <c r="H1192" s="11" t="s">
        <v>77</v>
      </c>
      <c r="I1192" s="11">
        <v>1</v>
      </c>
      <c r="J1192" s="11" t="s">
        <v>78</v>
      </c>
      <c r="K1192" s="11" t="s">
        <v>32182</v>
      </c>
      <c r="L1192" s="11">
        <v>180</v>
      </c>
      <c r="M1192" s="11">
        <v>180</v>
      </c>
      <c r="N1192" s="11">
        <v>0</v>
      </c>
      <c r="O1192" s="11">
        <v>0</v>
      </c>
      <c r="P1192" s="11">
        <v>0</v>
      </c>
      <c r="Q1192" s="11">
        <v>0</v>
      </c>
      <c r="R1192" s="11">
        <v>0</v>
      </c>
      <c r="S1192" s="11">
        <v>0</v>
      </c>
      <c r="T1192" s="11">
        <v>1</v>
      </c>
      <c r="U1192" s="11">
        <v>0</v>
      </c>
      <c r="V1192" s="11">
        <v>0</v>
      </c>
      <c r="W1192" s="11">
        <v>0</v>
      </c>
      <c r="X1192" s="11">
        <v>0</v>
      </c>
      <c r="Y1192" s="11">
        <v>0</v>
      </c>
      <c r="Z1192" s="11">
        <v>0</v>
      </c>
      <c r="AA1192" s="12" t="s">
        <v>32955</v>
      </c>
      <c r="AB1192" s="17" t="str">
        <f t="shared" si="109"/>
        <v>Programme: MSc Conservation and Biodiversity with UK Field Course - Cornwall</v>
      </c>
      <c r="AC1192" s="17">
        <f t="shared" si="110"/>
        <v>1</v>
      </c>
      <c r="AD1192" s="17" t="str">
        <f t="shared" si="111"/>
        <v/>
      </c>
      <c r="AE1192" s="17" t="str">
        <f t="shared" si="112"/>
        <v/>
      </c>
      <c r="AF1192" s="17" t="str">
        <f t="shared" si="113"/>
        <v/>
      </c>
      <c r="AG1192" s="17" cm="1">
        <f t="array" ref="AG1192">IFERROR(IF(J1192="Level",INDEX($M1192:$S1192,AC1192+1),INDEX($M1192:$S1192,AC1192)),"")</f>
        <v>180</v>
      </c>
      <c r="AH1192" s="17" t="str" cm="1">
        <f t="array" ref="AH1192">IFERROR(IF(J1192="Level",INDEX($M1192:$S1192,AD1192+1),INDEX($M1192:$S1192,AD1192)),"")</f>
        <v/>
      </c>
      <c r="AI1192" s="17" t="str" cm="1">
        <f t="array" ref="AI1192">IFERROR(INDEX($M1192:$S1192,AE1192),"")</f>
        <v/>
      </c>
      <c r="AJ1192" s="17" t="str" cm="1">
        <f t="array" ref="AJ1192">IFERROR(INDEX($M1192:$S1192,AF1192),"")</f>
        <v/>
      </c>
      <c r="AK1192" s="17" cm="1">
        <f t="array" ref="AK1192">IFERROR(IF(J1192="Level",INDEX($T1192:$Z1192,AC1192+1),INDEX($T1192:$Z1192,AC1192)),"")</f>
        <v>1</v>
      </c>
      <c r="AL1192" s="17" t="str" cm="1">
        <f t="array" ref="AL1192">IFERROR(IF(J1192="Level",INDEX($T1192:$Z1192,AD1192+1),INDEX($T1192:$Z1192,AD1192)),"")</f>
        <v/>
      </c>
      <c r="AM1192" s="17" t="str" cm="1">
        <f t="array" ref="AM1192">IFERROR(INDEX($T1192:$Z1192,AE1192),"")</f>
        <v/>
      </c>
      <c r="AN1192" s="17" t="str" cm="1">
        <f t="array" ref="AN1192">IFERROR(INDEX($T1192:$Z1192,AF1192),"")</f>
        <v/>
      </c>
    </row>
    <row r="1193" spans="1:40" ht="25.5" x14ac:dyDescent="0.2">
      <c r="A1193" s="17" t="str">
        <f t="shared" si="108"/>
        <v>MSc Evolutionary and Behavioural Ecology with UK Field Course - Cornwall: PTS1BIOBIOCG</v>
      </c>
      <c r="B1193" s="11" t="s">
        <v>378</v>
      </c>
      <c r="C1193" s="11" t="s">
        <v>32965</v>
      </c>
      <c r="D1193" s="11" t="s">
        <v>379</v>
      </c>
      <c r="E1193" s="11" t="s">
        <v>133</v>
      </c>
      <c r="F1193" s="11" t="s">
        <v>82</v>
      </c>
      <c r="G1193" s="11" t="s">
        <v>32238</v>
      </c>
      <c r="H1193" s="11" t="s">
        <v>77</v>
      </c>
      <c r="I1193" s="11">
        <v>1</v>
      </c>
      <c r="J1193" s="11" t="s">
        <v>78</v>
      </c>
      <c r="K1193" s="11" t="s">
        <v>32182</v>
      </c>
      <c r="L1193" s="11">
        <v>180</v>
      </c>
      <c r="M1193" s="11">
        <v>180</v>
      </c>
      <c r="N1193" s="11">
        <v>0</v>
      </c>
      <c r="O1193" s="11">
        <v>0</v>
      </c>
      <c r="P1193" s="11">
        <v>0</v>
      </c>
      <c r="Q1193" s="11">
        <v>0</v>
      </c>
      <c r="R1193" s="11">
        <v>0</v>
      </c>
      <c r="S1193" s="11">
        <v>0</v>
      </c>
      <c r="T1193" s="11">
        <v>1</v>
      </c>
      <c r="U1193" s="11">
        <v>0</v>
      </c>
      <c r="V1193" s="11">
        <v>0</v>
      </c>
      <c r="W1193" s="11">
        <v>0</v>
      </c>
      <c r="X1193" s="11">
        <v>0</v>
      </c>
      <c r="Y1193" s="11">
        <v>0</v>
      </c>
      <c r="Z1193" s="11">
        <v>0</v>
      </c>
      <c r="AA1193" s="12" t="s">
        <v>32955</v>
      </c>
      <c r="AB1193" s="17" t="str">
        <f t="shared" si="109"/>
        <v>Programme: MSc Evolutionary and Behavioural Ecology with UK Field Course - Cornwall</v>
      </c>
      <c r="AC1193" s="17">
        <f t="shared" si="110"/>
        <v>1</v>
      </c>
      <c r="AD1193" s="17" t="str">
        <f t="shared" si="111"/>
        <v/>
      </c>
      <c r="AE1193" s="17" t="str">
        <f t="shared" si="112"/>
        <v/>
      </c>
      <c r="AF1193" s="17" t="str">
        <f t="shared" si="113"/>
        <v/>
      </c>
      <c r="AG1193" s="17" cm="1">
        <f t="array" ref="AG1193">IFERROR(IF(J1193="Level",INDEX($M1193:$S1193,AC1193+1),INDEX($M1193:$S1193,AC1193)),"")</f>
        <v>180</v>
      </c>
      <c r="AH1193" s="17" t="str" cm="1">
        <f t="array" ref="AH1193">IFERROR(IF(J1193="Level",INDEX($M1193:$S1193,AD1193+1),INDEX($M1193:$S1193,AD1193)),"")</f>
        <v/>
      </c>
      <c r="AI1193" s="17" t="str" cm="1">
        <f t="array" ref="AI1193">IFERROR(INDEX($M1193:$S1193,AE1193),"")</f>
        <v/>
      </c>
      <c r="AJ1193" s="17" t="str" cm="1">
        <f t="array" ref="AJ1193">IFERROR(INDEX($M1193:$S1193,AF1193),"")</f>
        <v/>
      </c>
      <c r="AK1193" s="17" cm="1">
        <f t="array" ref="AK1193">IFERROR(IF(J1193="Level",INDEX($T1193:$Z1193,AC1193+1),INDEX($T1193:$Z1193,AC1193)),"")</f>
        <v>1</v>
      </c>
      <c r="AL1193" s="17" t="str" cm="1">
        <f t="array" ref="AL1193">IFERROR(IF(J1193="Level",INDEX($T1193:$Z1193,AD1193+1),INDEX($T1193:$Z1193,AD1193)),"")</f>
        <v/>
      </c>
      <c r="AM1193" s="17" t="str" cm="1">
        <f t="array" ref="AM1193">IFERROR(INDEX($T1193:$Z1193,AE1193),"")</f>
        <v/>
      </c>
      <c r="AN1193" s="17" t="str" cm="1">
        <f t="array" ref="AN1193">IFERROR(INDEX($T1193:$Z1193,AF1193),"")</f>
        <v/>
      </c>
    </row>
    <row r="1194" spans="1:40" ht="25.5" x14ac:dyDescent="0.2">
      <c r="A1194" s="17" t="str">
        <f t="shared" si="108"/>
        <v>MSc Marine Environmental Management with UK Field Course - Cornwall: PTS1BIOBIOCH</v>
      </c>
      <c r="B1194" s="11" t="s">
        <v>380</v>
      </c>
      <c r="C1194" s="11" t="s">
        <v>32965</v>
      </c>
      <c r="D1194" s="11" t="s">
        <v>381</v>
      </c>
      <c r="E1194" s="11" t="s">
        <v>133</v>
      </c>
      <c r="F1194" s="11" t="s">
        <v>82</v>
      </c>
      <c r="G1194" s="11" t="s">
        <v>32238</v>
      </c>
      <c r="H1194" s="11" t="s">
        <v>77</v>
      </c>
      <c r="I1194" s="11">
        <v>1</v>
      </c>
      <c r="J1194" s="11" t="s">
        <v>78</v>
      </c>
      <c r="K1194" s="11" t="s">
        <v>32182</v>
      </c>
      <c r="L1194" s="11">
        <v>180</v>
      </c>
      <c r="M1194" s="11">
        <v>180</v>
      </c>
      <c r="N1194" s="11">
        <v>0</v>
      </c>
      <c r="O1194" s="11">
        <v>0</v>
      </c>
      <c r="P1194" s="11">
        <v>0</v>
      </c>
      <c r="Q1194" s="11">
        <v>0</v>
      </c>
      <c r="R1194" s="11">
        <v>0</v>
      </c>
      <c r="S1194" s="11">
        <v>0</v>
      </c>
      <c r="T1194" s="11">
        <v>1</v>
      </c>
      <c r="U1194" s="11">
        <v>0</v>
      </c>
      <c r="V1194" s="11">
        <v>0</v>
      </c>
      <c r="W1194" s="11">
        <v>0</v>
      </c>
      <c r="X1194" s="11">
        <v>0</v>
      </c>
      <c r="Y1194" s="11">
        <v>0</v>
      </c>
      <c r="Z1194" s="11">
        <v>0</v>
      </c>
      <c r="AA1194" s="12" t="s">
        <v>32955</v>
      </c>
      <c r="AB1194" s="17" t="str">
        <f t="shared" si="109"/>
        <v>Programme: MSc Marine Environmental Management with UK Field Course - Cornwall</v>
      </c>
      <c r="AC1194" s="17">
        <f t="shared" si="110"/>
        <v>1</v>
      </c>
      <c r="AD1194" s="17" t="str">
        <f t="shared" si="111"/>
        <v/>
      </c>
      <c r="AE1194" s="17" t="str">
        <f t="shared" si="112"/>
        <v/>
      </c>
      <c r="AF1194" s="17" t="str">
        <f t="shared" si="113"/>
        <v/>
      </c>
      <c r="AG1194" s="17" cm="1">
        <f t="array" ref="AG1194">IFERROR(IF(J1194="Level",INDEX($M1194:$S1194,AC1194+1),INDEX($M1194:$S1194,AC1194)),"")</f>
        <v>180</v>
      </c>
      <c r="AH1194" s="17" t="str" cm="1">
        <f t="array" ref="AH1194">IFERROR(IF(J1194="Level",INDEX($M1194:$S1194,AD1194+1),INDEX($M1194:$S1194,AD1194)),"")</f>
        <v/>
      </c>
      <c r="AI1194" s="17" t="str" cm="1">
        <f t="array" ref="AI1194">IFERROR(INDEX($M1194:$S1194,AE1194),"")</f>
        <v/>
      </c>
      <c r="AJ1194" s="17" t="str" cm="1">
        <f t="array" ref="AJ1194">IFERROR(INDEX($M1194:$S1194,AF1194),"")</f>
        <v/>
      </c>
      <c r="AK1194" s="17" cm="1">
        <f t="array" ref="AK1194">IFERROR(IF(J1194="Level",INDEX($T1194:$Z1194,AC1194+1),INDEX($T1194:$Z1194,AC1194)),"")</f>
        <v>1</v>
      </c>
      <c r="AL1194" s="17" t="str" cm="1">
        <f t="array" ref="AL1194">IFERROR(IF(J1194="Level",INDEX($T1194:$Z1194,AD1194+1),INDEX($T1194:$Z1194,AD1194)),"")</f>
        <v/>
      </c>
      <c r="AM1194" s="17" t="str" cm="1">
        <f t="array" ref="AM1194">IFERROR(INDEX($T1194:$Z1194,AE1194),"")</f>
        <v/>
      </c>
      <c r="AN1194" s="17" t="str" cm="1">
        <f t="array" ref="AN1194">IFERROR(INDEX($T1194:$Z1194,AF1194),"")</f>
        <v/>
      </c>
    </row>
    <row r="1195" spans="1:40" ht="25.5" x14ac:dyDescent="0.2">
      <c r="A1195" s="17" t="str">
        <f t="shared" si="108"/>
        <v>MSc Conservation and Biodiversity with International Field Course - Cornwall: PTS1BIOBIOCI</v>
      </c>
      <c r="B1195" s="11" t="s">
        <v>382</v>
      </c>
      <c r="C1195" s="11" t="s">
        <v>32965</v>
      </c>
      <c r="D1195" s="11" t="s">
        <v>383</v>
      </c>
      <c r="E1195" s="11" t="s">
        <v>133</v>
      </c>
      <c r="F1195" s="11" t="s">
        <v>82</v>
      </c>
      <c r="G1195" s="11" t="s">
        <v>32238</v>
      </c>
      <c r="H1195" s="11" t="s">
        <v>77</v>
      </c>
      <c r="I1195" s="11">
        <v>1</v>
      </c>
      <c r="J1195" s="11" t="s">
        <v>78</v>
      </c>
      <c r="K1195" s="11" t="s">
        <v>32182</v>
      </c>
      <c r="L1195" s="11">
        <v>180</v>
      </c>
      <c r="M1195" s="11">
        <v>180</v>
      </c>
      <c r="N1195" s="11">
        <v>0</v>
      </c>
      <c r="O1195" s="11">
        <v>0</v>
      </c>
      <c r="P1195" s="11">
        <v>0</v>
      </c>
      <c r="Q1195" s="11">
        <v>0</v>
      </c>
      <c r="R1195" s="11">
        <v>0</v>
      </c>
      <c r="S1195" s="11">
        <v>0</v>
      </c>
      <c r="T1195" s="11">
        <v>1</v>
      </c>
      <c r="U1195" s="11">
        <v>0</v>
      </c>
      <c r="V1195" s="11">
        <v>0</v>
      </c>
      <c r="W1195" s="11">
        <v>0</v>
      </c>
      <c r="X1195" s="11">
        <v>0</v>
      </c>
      <c r="Y1195" s="11">
        <v>0</v>
      </c>
      <c r="Z1195" s="11">
        <v>0</v>
      </c>
      <c r="AA1195" s="12" t="s">
        <v>32955</v>
      </c>
      <c r="AB1195" s="17" t="str">
        <f t="shared" si="109"/>
        <v>Programme: MSc Conservation and Biodiversity with International Field Course - Cornwall</v>
      </c>
      <c r="AC1195" s="17">
        <f t="shared" si="110"/>
        <v>1</v>
      </c>
      <c r="AD1195" s="17" t="str">
        <f t="shared" si="111"/>
        <v/>
      </c>
      <c r="AE1195" s="17" t="str">
        <f t="shared" si="112"/>
        <v/>
      </c>
      <c r="AF1195" s="17" t="str">
        <f t="shared" si="113"/>
        <v/>
      </c>
      <c r="AG1195" s="17" cm="1">
        <f t="array" ref="AG1195">IFERROR(IF(J1195="Level",INDEX($M1195:$S1195,AC1195+1),INDEX($M1195:$S1195,AC1195)),"")</f>
        <v>180</v>
      </c>
      <c r="AH1195" s="17" t="str" cm="1">
        <f t="array" ref="AH1195">IFERROR(IF(J1195="Level",INDEX($M1195:$S1195,AD1195+1),INDEX($M1195:$S1195,AD1195)),"")</f>
        <v/>
      </c>
      <c r="AI1195" s="17" t="str" cm="1">
        <f t="array" ref="AI1195">IFERROR(INDEX($M1195:$S1195,AE1195),"")</f>
        <v/>
      </c>
      <c r="AJ1195" s="17" t="str" cm="1">
        <f t="array" ref="AJ1195">IFERROR(INDEX($M1195:$S1195,AF1195),"")</f>
        <v/>
      </c>
      <c r="AK1195" s="17" cm="1">
        <f t="array" ref="AK1195">IFERROR(IF(J1195="Level",INDEX($T1195:$Z1195,AC1195+1),INDEX($T1195:$Z1195,AC1195)),"")</f>
        <v>1</v>
      </c>
      <c r="AL1195" s="17" t="str" cm="1">
        <f t="array" ref="AL1195">IFERROR(IF(J1195="Level",INDEX($T1195:$Z1195,AD1195+1),INDEX($T1195:$Z1195,AD1195)),"")</f>
        <v/>
      </c>
      <c r="AM1195" s="17" t="str" cm="1">
        <f t="array" ref="AM1195">IFERROR(INDEX($T1195:$Z1195,AE1195),"")</f>
        <v/>
      </c>
      <c r="AN1195" s="17" t="str" cm="1">
        <f t="array" ref="AN1195">IFERROR(INDEX($T1195:$Z1195,AF1195),"")</f>
        <v/>
      </c>
    </row>
    <row r="1196" spans="1:40" ht="25.5" x14ac:dyDescent="0.2">
      <c r="A1196" s="17" t="str">
        <f t="shared" si="108"/>
        <v>MSc Evolutionary and Behavioural Ecology with International Field Course - Cornwall: PTS1BIOBIOCJ</v>
      </c>
      <c r="B1196" s="11" t="s">
        <v>384</v>
      </c>
      <c r="C1196" s="11" t="s">
        <v>32965</v>
      </c>
      <c r="D1196" s="11" t="s">
        <v>385</v>
      </c>
      <c r="E1196" s="11" t="s">
        <v>133</v>
      </c>
      <c r="F1196" s="11" t="s">
        <v>82</v>
      </c>
      <c r="G1196" s="11" t="s">
        <v>32238</v>
      </c>
      <c r="H1196" s="11" t="s">
        <v>77</v>
      </c>
      <c r="I1196" s="11">
        <v>1</v>
      </c>
      <c r="J1196" s="11" t="s">
        <v>78</v>
      </c>
      <c r="K1196" s="11" t="s">
        <v>32182</v>
      </c>
      <c r="L1196" s="11">
        <v>180</v>
      </c>
      <c r="M1196" s="11">
        <v>180</v>
      </c>
      <c r="N1196" s="11">
        <v>0</v>
      </c>
      <c r="O1196" s="11">
        <v>0</v>
      </c>
      <c r="P1196" s="11">
        <v>0</v>
      </c>
      <c r="Q1196" s="11">
        <v>0</v>
      </c>
      <c r="R1196" s="11">
        <v>0</v>
      </c>
      <c r="S1196" s="11">
        <v>0</v>
      </c>
      <c r="T1196" s="11">
        <v>1</v>
      </c>
      <c r="U1196" s="11">
        <v>0</v>
      </c>
      <c r="V1196" s="11">
        <v>0</v>
      </c>
      <c r="W1196" s="11">
        <v>0</v>
      </c>
      <c r="X1196" s="11">
        <v>0</v>
      </c>
      <c r="Y1196" s="11">
        <v>0</v>
      </c>
      <c r="Z1196" s="11">
        <v>0</v>
      </c>
      <c r="AA1196" s="12" t="s">
        <v>32955</v>
      </c>
      <c r="AB1196" s="17" t="str">
        <f t="shared" si="109"/>
        <v>Programme: MSc Evolutionary and Behavioural Ecology with International Field Course - Cornwall</v>
      </c>
      <c r="AC1196" s="17">
        <f t="shared" si="110"/>
        <v>1</v>
      </c>
      <c r="AD1196" s="17" t="str">
        <f t="shared" si="111"/>
        <v/>
      </c>
      <c r="AE1196" s="17" t="str">
        <f t="shared" si="112"/>
        <v/>
      </c>
      <c r="AF1196" s="17" t="str">
        <f t="shared" si="113"/>
        <v/>
      </c>
      <c r="AG1196" s="17" cm="1">
        <f t="array" ref="AG1196">IFERROR(IF(J1196="Level",INDEX($M1196:$S1196,AC1196+1),INDEX($M1196:$S1196,AC1196)),"")</f>
        <v>180</v>
      </c>
      <c r="AH1196" s="17" t="str" cm="1">
        <f t="array" ref="AH1196">IFERROR(IF(J1196="Level",INDEX($M1196:$S1196,AD1196+1),INDEX($M1196:$S1196,AD1196)),"")</f>
        <v/>
      </c>
      <c r="AI1196" s="17" t="str" cm="1">
        <f t="array" ref="AI1196">IFERROR(INDEX($M1196:$S1196,AE1196),"")</f>
        <v/>
      </c>
      <c r="AJ1196" s="17" t="str" cm="1">
        <f t="array" ref="AJ1196">IFERROR(INDEX($M1196:$S1196,AF1196),"")</f>
        <v/>
      </c>
      <c r="AK1196" s="17" cm="1">
        <f t="array" ref="AK1196">IFERROR(IF(J1196="Level",INDEX($T1196:$Z1196,AC1196+1),INDEX($T1196:$Z1196,AC1196)),"")</f>
        <v>1</v>
      </c>
      <c r="AL1196" s="17" t="str" cm="1">
        <f t="array" ref="AL1196">IFERROR(IF(J1196="Level",INDEX($T1196:$Z1196,AD1196+1),INDEX($T1196:$Z1196,AD1196)),"")</f>
        <v/>
      </c>
      <c r="AM1196" s="17" t="str" cm="1">
        <f t="array" ref="AM1196">IFERROR(INDEX($T1196:$Z1196,AE1196),"")</f>
        <v/>
      </c>
      <c r="AN1196" s="17" t="str" cm="1">
        <f t="array" ref="AN1196">IFERROR(INDEX($T1196:$Z1196,AF1196),"")</f>
        <v/>
      </c>
    </row>
    <row r="1197" spans="1:40" ht="25.5" x14ac:dyDescent="0.2">
      <c r="A1197" s="17" t="str">
        <f t="shared" si="108"/>
        <v>MSc Marine Environmental Management with International Field Course - Cornwall: PTS1BIOBIOCK</v>
      </c>
      <c r="B1197" s="11" t="s">
        <v>386</v>
      </c>
      <c r="C1197" s="11" t="s">
        <v>32965</v>
      </c>
      <c r="D1197" s="11" t="s">
        <v>387</v>
      </c>
      <c r="E1197" s="11" t="s">
        <v>133</v>
      </c>
      <c r="F1197" s="11" t="s">
        <v>82</v>
      </c>
      <c r="G1197" s="11" t="s">
        <v>32238</v>
      </c>
      <c r="H1197" s="11" t="s">
        <v>77</v>
      </c>
      <c r="I1197" s="11">
        <v>1</v>
      </c>
      <c r="J1197" s="11" t="s">
        <v>78</v>
      </c>
      <c r="K1197" s="11" t="s">
        <v>32182</v>
      </c>
      <c r="L1197" s="11">
        <v>180</v>
      </c>
      <c r="M1197" s="11">
        <v>180</v>
      </c>
      <c r="N1197" s="11">
        <v>0</v>
      </c>
      <c r="O1197" s="11">
        <v>0</v>
      </c>
      <c r="P1197" s="11">
        <v>0</v>
      </c>
      <c r="Q1197" s="11">
        <v>0</v>
      </c>
      <c r="R1197" s="11">
        <v>0</v>
      </c>
      <c r="S1197" s="11">
        <v>0</v>
      </c>
      <c r="T1197" s="11">
        <v>1</v>
      </c>
      <c r="U1197" s="11">
        <v>0</v>
      </c>
      <c r="V1197" s="11">
        <v>0</v>
      </c>
      <c r="W1197" s="11">
        <v>0</v>
      </c>
      <c r="X1197" s="11">
        <v>0</v>
      </c>
      <c r="Y1197" s="11">
        <v>0</v>
      </c>
      <c r="Z1197" s="11">
        <v>0</v>
      </c>
      <c r="AA1197" s="12" t="s">
        <v>32955</v>
      </c>
      <c r="AB1197" s="17" t="str">
        <f t="shared" si="109"/>
        <v>Programme: MSc Marine Environmental Management with International Field Course - Cornwall</v>
      </c>
      <c r="AC1197" s="17">
        <f t="shared" si="110"/>
        <v>1</v>
      </c>
      <c r="AD1197" s="17" t="str">
        <f t="shared" si="111"/>
        <v/>
      </c>
      <c r="AE1197" s="17" t="str">
        <f t="shared" si="112"/>
        <v/>
      </c>
      <c r="AF1197" s="17" t="str">
        <f t="shared" si="113"/>
        <v/>
      </c>
      <c r="AG1197" s="17" cm="1">
        <f t="array" ref="AG1197">IFERROR(IF(J1197="Level",INDEX($M1197:$S1197,AC1197+1),INDEX($M1197:$S1197,AC1197)),"")</f>
        <v>180</v>
      </c>
      <c r="AH1197" s="17" t="str" cm="1">
        <f t="array" ref="AH1197">IFERROR(IF(J1197="Level",INDEX($M1197:$S1197,AD1197+1),INDEX($M1197:$S1197,AD1197)),"")</f>
        <v/>
      </c>
      <c r="AI1197" s="17" t="str" cm="1">
        <f t="array" ref="AI1197">IFERROR(INDEX($M1197:$S1197,AE1197),"")</f>
        <v/>
      </c>
      <c r="AJ1197" s="17" t="str" cm="1">
        <f t="array" ref="AJ1197">IFERROR(INDEX($M1197:$S1197,AF1197),"")</f>
        <v/>
      </c>
      <c r="AK1197" s="17" cm="1">
        <f t="array" ref="AK1197">IFERROR(IF(J1197="Level",INDEX($T1197:$Z1197,AC1197+1),INDEX($T1197:$Z1197,AC1197)),"")</f>
        <v>1</v>
      </c>
      <c r="AL1197" s="17" t="str" cm="1">
        <f t="array" ref="AL1197">IFERROR(IF(J1197="Level",INDEX($T1197:$Z1197,AD1197+1),INDEX($T1197:$Z1197,AD1197)),"")</f>
        <v/>
      </c>
      <c r="AM1197" s="17" t="str" cm="1">
        <f t="array" ref="AM1197">IFERROR(INDEX($T1197:$Z1197,AE1197),"")</f>
        <v/>
      </c>
      <c r="AN1197" s="17" t="str" cm="1">
        <f t="array" ref="AN1197">IFERROR(INDEX($T1197:$Z1197,AF1197),"")</f>
        <v/>
      </c>
    </row>
    <row r="1198" spans="1:40" x14ac:dyDescent="0.2">
      <c r="A1198" s="17" t="str">
        <f t="shared" si="108"/>
        <v>MSc Pathogen Evolution - Cornwall: PTS1BIOBIOCL</v>
      </c>
      <c r="B1198" s="11" t="s">
        <v>388</v>
      </c>
      <c r="C1198" s="11" t="s">
        <v>32965</v>
      </c>
      <c r="D1198" s="11" t="s">
        <v>347</v>
      </c>
      <c r="E1198" s="11" t="s">
        <v>133</v>
      </c>
      <c r="F1198" s="11" t="s">
        <v>82</v>
      </c>
      <c r="G1198" s="11" t="s">
        <v>32238</v>
      </c>
      <c r="H1198" s="11" t="s">
        <v>77</v>
      </c>
      <c r="I1198" s="11">
        <v>1</v>
      </c>
      <c r="J1198" s="11" t="s">
        <v>78</v>
      </c>
      <c r="K1198" s="11" t="s">
        <v>32182</v>
      </c>
      <c r="L1198" s="11">
        <v>180</v>
      </c>
      <c r="M1198" s="11">
        <v>180</v>
      </c>
      <c r="N1198" s="11">
        <v>0</v>
      </c>
      <c r="O1198" s="11">
        <v>0</v>
      </c>
      <c r="P1198" s="11">
        <v>0</v>
      </c>
      <c r="Q1198" s="11">
        <v>0</v>
      </c>
      <c r="R1198" s="11">
        <v>0</v>
      </c>
      <c r="S1198" s="11">
        <v>0</v>
      </c>
      <c r="T1198" s="11">
        <v>1</v>
      </c>
      <c r="U1198" s="11">
        <v>0</v>
      </c>
      <c r="V1198" s="11">
        <v>0</v>
      </c>
      <c r="W1198" s="11">
        <v>0</v>
      </c>
      <c r="X1198" s="11">
        <v>0</v>
      </c>
      <c r="Y1198" s="11">
        <v>0</v>
      </c>
      <c r="Z1198" s="11">
        <v>0</v>
      </c>
      <c r="AA1198" s="12" t="s">
        <v>32955</v>
      </c>
      <c r="AB1198" s="17" t="str">
        <f t="shared" si="109"/>
        <v>Programme: MSc Pathogen Evolution - Cornwall</v>
      </c>
      <c r="AC1198" s="17">
        <f t="shared" si="110"/>
        <v>1</v>
      </c>
      <c r="AD1198" s="17" t="str">
        <f t="shared" si="111"/>
        <v/>
      </c>
      <c r="AE1198" s="17" t="str">
        <f t="shared" si="112"/>
        <v/>
      </c>
      <c r="AF1198" s="17" t="str">
        <f t="shared" si="113"/>
        <v/>
      </c>
      <c r="AG1198" s="17" cm="1">
        <f t="array" ref="AG1198">IFERROR(IF(J1198="Level",INDEX($M1198:$S1198,AC1198+1),INDEX($M1198:$S1198,AC1198)),"")</f>
        <v>180</v>
      </c>
      <c r="AH1198" s="17" t="str" cm="1">
        <f t="array" ref="AH1198">IFERROR(IF(J1198="Level",INDEX($M1198:$S1198,AD1198+1),INDEX($M1198:$S1198,AD1198)),"")</f>
        <v/>
      </c>
      <c r="AI1198" s="17" t="str" cm="1">
        <f t="array" ref="AI1198">IFERROR(INDEX($M1198:$S1198,AE1198),"")</f>
        <v/>
      </c>
      <c r="AJ1198" s="17" t="str" cm="1">
        <f t="array" ref="AJ1198">IFERROR(INDEX($M1198:$S1198,AF1198),"")</f>
        <v/>
      </c>
      <c r="AK1198" s="17" cm="1">
        <f t="array" ref="AK1198">IFERROR(IF(J1198="Level",INDEX($T1198:$Z1198,AC1198+1),INDEX($T1198:$Z1198,AC1198)),"")</f>
        <v>1</v>
      </c>
      <c r="AL1198" s="17" t="str" cm="1">
        <f t="array" ref="AL1198">IFERROR(IF(J1198="Level",INDEX($T1198:$Z1198,AD1198+1),INDEX($T1198:$Z1198,AD1198)),"")</f>
        <v/>
      </c>
      <c r="AM1198" s="17" t="str" cm="1">
        <f t="array" ref="AM1198">IFERROR(INDEX($T1198:$Z1198,AE1198),"")</f>
        <v/>
      </c>
      <c r="AN1198" s="17" t="str" cm="1">
        <f t="array" ref="AN1198">IFERROR(INDEX($T1198:$Z1198,AF1198),"")</f>
        <v/>
      </c>
    </row>
    <row r="1199" spans="1:40" ht="25.5" x14ac:dyDescent="0.2">
      <c r="A1199" s="17" t="str">
        <f t="shared" si="108"/>
        <v>MSc Evolutionary and Environmental Microbiology - Cornwall: PTS1ECCECCCA</v>
      </c>
      <c r="B1199" s="11" t="s">
        <v>32007</v>
      </c>
      <c r="C1199" s="11" t="s">
        <v>32965</v>
      </c>
      <c r="D1199" s="11" t="s">
        <v>32435</v>
      </c>
      <c r="E1199" s="11" t="s">
        <v>133</v>
      </c>
      <c r="F1199" s="11" t="s">
        <v>82</v>
      </c>
      <c r="G1199" s="11" t="s">
        <v>32238</v>
      </c>
      <c r="H1199" s="11" t="s">
        <v>77</v>
      </c>
      <c r="I1199" s="11">
        <v>1</v>
      </c>
      <c r="J1199" s="11" t="s">
        <v>78</v>
      </c>
      <c r="K1199" s="11" t="s">
        <v>32182</v>
      </c>
      <c r="L1199" s="11">
        <v>180</v>
      </c>
      <c r="M1199" s="11">
        <v>180</v>
      </c>
      <c r="N1199" s="11">
        <v>0</v>
      </c>
      <c r="O1199" s="11">
        <v>0</v>
      </c>
      <c r="P1199" s="11">
        <v>0</v>
      </c>
      <c r="Q1199" s="11">
        <v>0</v>
      </c>
      <c r="R1199" s="11">
        <v>0</v>
      </c>
      <c r="S1199" s="11">
        <v>0</v>
      </c>
      <c r="T1199" s="11">
        <v>1</v>
      </c>
      <c r="U1199" s="11">
        <v>0</v>
      </c>
      <c r="V1199" s="11">
        <v>0</v>
      </c>
      <c r="W1199" s="11">
        <v>0</v>
      </c>
      <c r="X1199" s="11">
        <v>0</v>
      </c>
      <c r="Y1199" s="11">
        <v>0</v>
      </c>
      <c r="Z1199" s="11">
        <v>0</v>
      </c>
      <c r="AA1199" s="12" t="s">
        <v>32955</v>
      </c>
      <c r="AB1199" s="17" t="str">
        <f t="shared" si="109"/>
        <v>Programme: MSc Evolutionary and Environmental Microbiology - Cornwall</v>
      </c>
      <c r="AC1199" s="17">
        <f t="shared" si="110"/>
        <v>1</v>
      </c>
      <c r="AD1199" s="17" t="str">
        <f t="shared" si="111"/>
        <v/>
      </c>
      <c r="AE1199" s="17" t="str">
        <f t="shared" si="112"/>
        <v/>
      </c>
      <c r="AF1199" s="17" t="str">
        <f t="shared" si="113"/>
        <v/>
      </c>
      <c r="AG1199" s="17" cm="1">
        <f t="array" ref="AG1199">IFERROR(IF(J1199="Level",INDEX($M1199:$S1199,AC1199+1),INDEX($M1199:$S1199,AC1199)),"")</f>
        <v>180</v>
      </c>
      <c r="AH1199" s="17" t="str" cm="1">
        <f t="array" ref="AH1199">IFERROR(IF(J1199="Level",INDEX($M1199:$S1199,AD1199+1),INDEX($M1199:$S1199,AD1199)),"")</f>
        <v/>
      </c>
      <c r="AI1199" s="17" t="str" cm="1">
        <f t="array" ref="AI1199">IFERROR(INDEX($M1199:$S1199,AE1199),"")</f>
        <v/>
      </c>
      <c r="AJ1199" s="17" t="str" cm="1">
        <f t="array" ref="AJ1199">IFERROR(INDEX($M1199:$S1199,AF1199),"")</f>
        <v/>
      </c>
      <c r="AK1199" s="17" cm="1">
        <f t="array" ref="AK1199">IFERROR(IF(J1199="Level",INDEX($T1199:$Z1199,AC1199+1),INDEX($T1199:$Z1199,AC1199)),"")</f>
        <v>1</v>
      </c>
      <c r="AL1199" s="17" t="str" cm="1">
        <f t="array" ref="AL1199">IFERROR(IF(J1199="Level",INDEX($T1199:$Z1199,AD1199+1),INDEX($T1199:$Z1199,AD1199)),"")</f>
        <v/>
      </c>
      <c r="AM1199" s="17" t="str" cm="1">
        <f t="array" ref="AM1199">IFERROR(INDEX($T1199:$Z1199,AE1199),"")</f>
        <v/>
      </c>
      <c r="AN1199" s="17" t="str" cm="1">
        <f t="array" ref="AN1199">IFERROR(INDEX($T1199:$Z1199,AF1199),"")</f>
        <v/>
      </c>
    </row>
    <row r="1200" spans="1:40" x14ac:dyDescent="0.2">
      <c r="A1200" s="17" t="str">
        <f t="shared" si="108"/>
        <v>MSc Conservation Science and Policy - Cornwall: PTS1GAEBIOCA</v>
      </c>
      <c r="B1200" s="11" t="s">
        <v>482</v>
      </c>
      <c r="C1200" s="11" t="s">
        <v>32965</v>
      </c>
      <c r="D1200" s="11" t="s">
        <v>483</v>
      </c>
      <c r="E1200" s="11" t="s">
        <v>133</v>
      </c>
      <c r="F1200" s="11" t="s">
        <v>82</v>
      </c>
      <c r="G1200" s="11" t="s">
        <v>32238</v>
      </c>
      <c r="H1200" s="11" t="s">
        <v>77</v>
      </c>
      <c r="I1200" s="11">
        <v>1</v>
      </c>
      <c r="J1200" s="11" t="s">
        <v>78</v>
      </c>
      <c r="K1200" s="11" t="s">
        <v>32182</v>
      </c>
      <c r="L1200" s="11">
        <v>180</v>
      </c>
      <c r="M1200" s="11">
        <v>180</v>
      </c>
      <c r="N1200" s="11">
        <v>0</v>
      </c>
      <c r="O1200" s="11">
        <v>0</v>
      </c>
      <c r="P1200" s="11">
        <v>0</v>
      </c>
      <c r="Q1200" s="11">
        <v>0</v>
      </c>
      <c r="R1200" s="11">
        <v>0</v>
      </c>
      <c r="S1200" s="11">
        <v>0</v>
      </c>
      <c r="T1200" s="11">
        <v>1</v>
      </c>
      <c r="U1200" s="11">
        <v>0</v>
      </c>
      <c r="V1200" s="11">
        <v>0</v>
      </c>
      <c r="W1200" s="11">
        <v>0</v>
      </c>
      <c r="X1200" s="11">
        <v>0</v>
      </c>
      <c r="Y1200" s="11">
        <v>0</v>
      </c>
      <c r="Z1200" s="11">
        <v>0</v>
      </c>
      <c r="AA1200" s="12" t="s">
        <v>32955</v>
      </c>
      <c r="AB1200" s="17" t="str">
        <f t="shared" si="109"/>
        <v>Programme: MSc Conservation Science and Policy - Cornwall</v>
      </c>
      <c r="AC1200" s="17">
        <f t="shared" si="110"/>
        <v>1</v>
      </c>
      <c r="AD1200" s="17" t="str">
        <f t="shared" si="111"/>
        <v/>
      </c>
      <c r="AE1200" s="17" t="str">
        <f t="shared" si="112"/>
        <v/>
      </c>
      <c r="AF1200" s="17" t="str">
        <f t="shared" si="113"/>
        <v/>
      </c>
      <c r="AG1200" s="17" cm="1">
        <f t="array" ref="AG1200">IFERROR(IF(J1200="Level",INDEX($M1200:$S1200,AC1200+1),INDEX($M1200:$S1200,AC1200)),"")</f>
        <v>180</v>
      </c>
      <c r="AH1200" s="17" t="str" cm="1">
        <f t="array" ref="AH1200">IFERROR(IF(J1200="Level",INDEX($M1200:$S1200,AD1200+1),INDEX($M1200:$S1200,AD1200)),"")</f>
        <v/>
      </c>
      <c r="AI1200" s="17" t="str" cm="1">
        <f t="array" ref="AI1200">IFERROR(INDEX($M1200:$S1200,AE1200),"")</f>
        <v/>
      </c>
      <c r="AJ1200" s="17" t="str" cm="1">
        <f t="array" ref="AJ1200">IFERROR(INDEX($M1200:$S1200,AF1200),"")</f>
        <v/>
      </c>
      <c r="AK1200" s="17" cm="1">
        <f t="array" ref="AK1200">IFERROR(IF(J1200="Level",INDEX($T1200:$Z1200,AC1200+1),INDEX($T1200:$Z1200,AC1200)),"")</f>
        <v>1</v>
      </c>
      <c r="AL1200" s="17" t="str" cm="1">
        <f t="array" ref="AL1200">IFERROR(IF(J1200="Level",INDEX($T1200:$Z1200,AD1200+1),INDEX($T1200:$Z1200,AD1200)),"")</f>
        <v/>
      </c>
      <c r="AM1200" s="17" t="str" cm="1">
        <f t="array" ref="AM1200">IFERROR(INDEX($T1200:$Z1200,AE1200),"")</f>
        <v/>
      </c>
      <c r="AN1200" s="17" t="str" cm="1">
        <f t="array" ref="AN1200">IFERROR(INDEX($T1200:$Z1200,AF1200),"")</f>
        <v/>
      </c>
    </row>
    <row r="1201" spans="1:40" ht="25.5" x14ac:dyDescent="0.2">
      <c r="A1201" s="17" t="str">
        <f t="shared" si="108"/>
        <v>MSc Conservation Science and Policy with UK Field Course - Cornwall: PTS1GAEBIOCB</v>
      </c>
      <c r="B1201" s="11" t="s">
        <v>484</v>
      </c>
      <c r="C1201" s="11" t="s">
        <v>32965</v>
      </c>
      <c r="D1201" s="11" t="s">
        <v>485</v>
      </c>
      <c r="E1201" s="11" t="s">
        <v>133</v>
      </c>
      <c r="F1201" s="11" t="s">
        <v>82</v>
      </c>
      <c r="G1201" s="11" t="s">
        <v>32238</v>
      </c>
      <c r="H1201" s="11" t="s">
        <v>77</v>
      </c>
      <c r="I1201" s="11">
        <v>1</v>
      </c>
      <c r="J1201" s="11" t="s">
        <v>78</v>
      </c>
      <c r="K1201" s="11" t="s">
        <v>32182</v>
      </c>
      <c r="L1201" s="11">
        <v>180</v>
      </c>
      <c r="M1201" s="11">
        <v>180</v>
      </c>
      <c r="N1201" s="11">
        <v>0</v>
      </c>
      <c r="O1201" s="11">
        <v>0</v>
      </c>
      <c r="P1201" s="11">
        <v>0</v>
      </c>
      <c r="Q1201" s="11">
        <v>0</v>
      </c>
      <c r="R1201" s="11">
        <v>0</v>
      </c>
      <c r="S1201" s="11">
        <v>0</v>
      </c>
      <c r="T1201" s="11">
        <v>1</v>
      </c>
      <c r="U1201" s="11">
        <v>0</v>
      </c>
      <c r="V1201" s="11">
        <v>0</v>
      </c>
      <c r="W1201" s="11">
        <v>0</v>
      </c>
      <c r="X1201" s="11">
        <v>0</v>
      </c>
      <c r="Y1201" s="11">
        <v>0</v>
      </c>
      <c r="Z1201" s="11">
        <v>0</v>
      </c>
      <c r="AA1201" s="12" t="s">
        <v>32955</v>
      </c>
      <c r="AB1201" s="17" t="str">
        <f t="shared" si="109"/>
        <v>Programme: MSc Conservation Science and Policy with UK Field Course - Cornwall</v>
      </c>
      <c r="AC1201" s="17">
        <f t="shared" si="110"/>
        <v>1</v>
      </c>
      <c r="AD1201" s="17" t="str">
        <f t="shared" si="111"/>
        <v/>
      </c>
      <c r="AE1201" s="17" t="str">
        <f t="shared" si="112"/>
        <v/>
      </c>
      <c r="AF1201" s="17" t="str">
        <f t="shared" si="113"/>
        <v/>
      </c>
      <c r="AG1201" s="17" cm="1">
        <f t="array" ref="AG1201">IFERROR(IF(J1201="Level",INDEX($M1201:$S1201,AC1201+1),INDEX($M1201:$S1201,AC1201)),"")</f>
        <v>180</v>
      </c>
      <c r="AH1201" s="17" t="str" cm="1">
        <f t="array" ref="AH1201">IFERROR(IF(J1201="Level",INDEX($M1201:$S1201,AD1201+1),INDEX($M1201:$S1201,AD1201)),"")</f>
        <v/>
      </c>
      <c r="AI1201" s="17" t="str" cm="1">
        <f t="array" ref="AI1201">IFERROR(INDEX($M1201:$S1201,AE1201),"")</f>
        <v/>
      </c>
      <c r="AJ1201" s="17" t="str" cm="1">
        <f t="array" ref="AJ1201">IFERROR(INDEX($M1201:$S1201,AF1201),"")</f>
        <v/>
      </c>
      <c r="AK1201" s="17" cm="1">
        <f t="array" ref="AK1201">IFERROR(IF(J1201="Level",INDEX($T1201:$Z1201,AC1201+1),INDEX($T1201:$Z1201,AC1201)),"")</f>
        <v>1</v>
      </c>
      <c r="AL1201" s="17" t="str" cm="1">
        <f t="array" ref="AL1201">IFERROR(IF(J1201="Level",INDEX($T1201:$Z1201,AD1201+1),INDEX($T1201:$Z1201,AD1201)),"")</f>
        <v/>
      </c>
      <c r="AM1201" s="17" t="str" cm="1">
        <f t="array" ref="AM1201">IFERROR(INDEX($T1201:$Z1201,AE1201),"")</f>
        <v/>
      </c>
      <c r="AN1201" s="17" t="str" cm="1">
        <f t="array" ref="AN1201">IFERROR(INDEX($T1201:$Z1201,AF1201),"")</f>
        <v/>
      </c>
    </row>
    <row r="1202" spans="1:40" x14ac:dyDescent="0.2">
      <c r="A1202" s="17" t="str">
        <f t="shared" si="108"/>
        <v>MRes Economics: PTR1SBESBE06</v>
      </c>
      <c r="B1202" s="11" t="s">
        <v>342</v>
      </c>
      <c r="C1202" s="11" t="s">
        <v>32965</v>
      </c>
      <c r="D1202" s="11" t="s">
        <v>343</v>
      </c>
      <c r="E1202" s="11" t="s">
        <v>344</v>
      </c>
      <c r="F1202" s="11" t="s">
        <v>82</v>
      </c>
      <c r="G1202" s="11" t="s">
        <v>32238</v>
      </c>
      <c r="H1202" s="11" t="s">
        <v>77</v>
      </c>
      <c r="I1202" s="11">
        <v>1</v>
      </c>
      <c r="J1202" s="11" t="s">
        <v>78</v>
      </c>
      <c r="K1202" s="11" t="s">
        <v>32182</v>
      </c>
      <c r="L1202" s="11">
        <v>180</v>
      </c>
      <c r="M1202" s="11">
        <v>180</v>
      </c>
      <c r="N1202" s="11">
        <v>0</v>
      </c>
      <c r="O1202" s="11">
        <v>0</v>
      </c>
      <c r="P1202" s="11">
        <v>0</v>
      </c>
      <c r="Q1202" s="11">
        <v>0</v>
      </c>
      <c r="R1202" s="11">
        <v>0</v>
      </c>
      <c r="S1202" s="11">
        <v>0</v>
      </c>
      <c r="T1202" s="11">
        <v>1</v>
      </c>
      <c r="U1202" s="11">
        <v>0</v>
      </c>
      <c r="V1202" s="11">
        <v>0</v>
      </c>
      <c r="W1202" s="11">
        <v>0</v>
      </c>
      <c r="X1202" s="11">
        <v>0</v>
      </c>
      <c r="Y1202" s="11">
        <v>0</v>
      </c>
      <c r="Z1202" s="11">
        <v>0</v>
      </c>
      <c r="AA1202" s="12" t="s">
        <v>32955</v>
      </c>
      <c r="AB1202" s="17" t="str">
        <f t="shared" si="109"/>
        <v>Programme: MRes Economics</v>
      </c>
      <c r="AC1202" s="17">
        <f t="shared" si="110"/>
        <v>1</v>
      </c>
      <c r="AD1202" s="17" t="str">
        <f t="shared" si="111"/>
        <v/>
      </c>
      <c r="AE1202" s="17" t="str">
        <f t="shared" si="112"/>
        <v/>
      </c>
      <c r="AF1202" s="17" t="str">
        <f t="shared" si="113"/>
        <v/>
      </c>
      <c r="AG1202" s="17" cm="1">
        <f t="array" ref="AG1202">IFERROR(IF(J1202="Level",INDEX($M1202:$S1202,AC1202+1),INDEX($M1202:$S1202,AC1202)),"")</f>
        <v>180</v>
      </c>
      <c r="AH1202" s="17" t="str" cm="1">
        <f t="array" ref="AH1202">IFERROR(IF(J1202="Level",INDEX($M1202:$S1202,AD1202+1),INDEX($M1202:$S1202,AD1202)),"")</f>
        <v/>
      </c>
      <c r="AI1202" s="17" t="str" cm="1">
        <f t="array" ref="AI1202">IFERROR(INDEX($M1202:$S1202,AE1202),"")</f>
        <v/>
      </c>
      <c r="AJ1202" s="17" t="str" cm="1">
        <f t="array" ref="AJ1202">IFERROR(INDEX($M1202:$S1202,AF1202),"")</f>
        <v/>
      </c>
      <c r="AK1202" s="17" cm="1">
        <f t="array" ref="AK1202">IFERROR(IF(J1202="Level",INDEX($T1202:$Z1202,AC1202+1),INDEX($T1202:$Z1202,AC1202)),"")</f>
        <v>1</v>
      </c>
      <c r="AL1202" s="17" t="str" cm="1">
        <f t="array" ref="AL1202">IFERROR(IF(J1202="Level",INDEX($T1202:$Z1202,AD1202+1),INDEX($T1202:$Z1202,AD1202)),"")</f>
        <v/>
      </c>
      <c r="AM1202" s="17" t="str" cm="1">
        <f t="array" ref="AM1202">IFERROR(INDEX($T1202:$Z1202,AE1202),"")</f>
        <v/>
      </c>
      <c r="AN1202" s="17" t="str" cm="1">
        <f t="array" ref="AN1202">IFERROR(INDEX($T1202:$Z1202,AF1202),"")</f>
        <v/>
      </c>
    </row>
    <row r="1203" spans="1:40" x14ac:dyDescent="0.2">
      <c r="A1203" s="17" t="str">
        <f t="shared" si="108"/>
        <v>MSc Economics and Econometrics: PTS1SBESBE03</v>
      </c>
      <c r="B1203" s="11" t="s">
        <v>557</v>
      </c>
      <c r="C1203" s="11" t="s">
        <v>32965</v>
      </c>
      <c r="D1203" s="11" t="s">
        <v>558</v>
      </c>
      <c r="E1203" s="11" t="s">
        <v>344</v>
      </c>
      <c r="F1203" s="11" t="s">
        <v>82</v>
      </c>
      <c r="G1203" s="11" t="s">
        <v>32238</v>
      </c>
      <c r="H1203" s="11" t="s">
        <v>77</v>
      </c>
      <c r="I1203" s="11">
        <v>1</v>
      </c>
      <c r="J1203" s="11" t="s">
        <v>78</v>
      </c>
      <c r="K1203" s="11" t="s">
        <v>32182</v>
      </c>
      <c r="L1203" s="11">
        <v>180</v>
      </c>
      <c r="M1203" s="11">
        <v>180</v>
      </c>
      <c r="N1203" s="11">
        <v>0</v>
      </c>
      <c r="O1203" s="11">
        <v>0</v>
      </c>
      <c r="P1203" s="11">
        <v>0</v>
      </c>
      <c r="Q1203" s="11">
        <v>0</v>
      </c>
      <c r="R1203" s="11">
        <v>0</v>
      </c>
      <c r="S1203" s="11">
        <v>0</v>
      </c>
      <c r="T1203" s="11">
        <v>1</v>
      </c>
      <c r="U1203" s="11">
        <v>0</v>
      </c>
      <c r="V1203" s="11">
        <v>0</v>
      </c>
      <c r="W1203" s="11">
        <v>0</v>
      </c>
      <c r="X1203" s="11">
        <v>0</v>
      </c>
      <c r="Y1203" s="11">
        <v>0</v>
      </c>
      <c r="Z1203" s="11">
        <v>0</v>
      </c>
      <c r="AA1203" s="12" t="s">
        <v>32955</v>
      </c>
      <c r="AB1203" s="17" t="str">
        <f t="shared" si="109"/>
        <v>Programme: MSc Economics and Econometrics</v>
      </c>
      <c r="AC1203" s="17">
        <f t="shared" si="110"/>
        <v>1</v>
      </c>
      <c r="AD1203" s="17" t="str">
        <f t="shared" si="111"/>
        <v/>
      </c>
      <c r="AE1203" s="17" t="str">
        <f t="shared" si="112"/>
        <v/>
      </c>
      <c r="AF1203" s="17" t="str">
        <f t="shared" si="113"/>
        <v/>
      </c>
      <c r="AG1203" s="17" cm="1">
        <f t="array" ref="AG1203">IFERROR(IF(J1203="Level",INDEX($M1203:$S1203,AC1203+1),INDEX($M1203:$S1203,AC1203)),"")</f>
        <v>180</v>
      </c>
      <c r="AH1203" s="17" t="str" cm="1">
        <f t="array" ref="AH1203">IFERROR(IF(J1203="Level",INDEX($M1203:$S1203,AD1203+1),INDEX($M1203:$S1203,AD1203)),"")</f>
        <v/>
      </c>
      <c r="AI1203" s="17" t="str" cm="1">
        <f t="array" ref="AI1203">IFERROR(INDEX($M1203:$S1203,AE1203),"")</f>
        <v/>
      </c>
      <c r="AJ1203" s="17" t="str" cm="1">
        <f t="array" ref="AJ1203">IFERROR(INDEX($M1203:$S1203,AF1203),"")</f>
        <v/>
      </c>
      <c r="AK1203" s="17" cm="1">
        <f t="array" ref="AK1203">IFERROR(IF(J1203="Level",INDEX($T1203:$Z1203,AC1203+1),INDEX($T1203:$Z1203,AC1203)),"")</f>
        <v>1</v>
      </c>
      <c r="AL1203" s="17" t="str" cm="1">
        <f t="array" ref="AL1203">IFERROR(IF(J1203="Level",INDEX($T1203:$Z1203,AD1203+1),INDEX($T1203:$Z1203,AD1203)),"")</f>
        <v/>
      </c>
      <c r="AM1203" s="17" t="str" cm="1">
        <f t="array" ref="AM1203">IFERROR(INDEX($T1203:$Z1203,AE1203),"")</f>
        <v/>
      </c>
      <c r="AN1203" s="17" t="str" cm="1">
        <f t="array" ref="AN1203">IFERROR(INDEX($T1203:$Z1203,AF1203),"")</f>
        <v/>
      </c>
    </row>
    <row r="1204" spans="1:40" x14ac:dyDescent="0.2">
      <c r="A1204" s="17" t="str">
        <f t="shared" si="108"/>
        <v>MSc Economics: PTS1SBESBE05</v>
      </c>
      <c r="B1204" s="11" t="s">
        <v>559</v>
      </c>
      <c r="C1204" s="11" t="s">
        <v>32965</v>
      </c>
      <c r="D1204" s="11" t="s">
        <v>560</v>
      </c>
      <c r="E1204" s="11" t="s">
        <v>344</v>
      </c>
      <c r="F1204" s="11" t="s">
        <v>82</v>
      </c>
      <c r="G1204" s="11" t="s">
        <v>32238</v>
      </c>
      <c r="H1204" s="11" t="s">
        <v>77</v>
      </c>
      <c r="I1204" s="11">
        <v>1</v>
      </c>
      <c r="J1204" s="11" t="s">
        <v>78</v>
      </c>
      <c r="K1204" s="11" t="s">
        <v>32182</v>
      </c>
      <c r="L1204" s="11">
        <v>180</v>
      </c>
      <c r="M1204" s="11">
        <v>180</v>
      </c>
      <c r="N1204" s="11">
        <v>0</v>
      </c>
      <c r="O1204" s="11">
        <v>0</v>
      </c>
      <c r="P1204" s="11">
        <v>0</v>
      </c>
      <c r="Q1204" s="11">
        <v>0</v>
      </c>
      <c r="R1204" s="11">
        <v>0</v>
      </c>
      <c r="S1204" s="11">
        <v>0</v>
      </c>
      <c r="T1204" s="11">
        <v>1</v>
      </c>
      <c r="U1204" s="11">
        <v>0</v>
      </c>
      <c r="V1204" s="11">
        <v>0</v>
      </c>
      <c r="W1204" s="11">
        <v>0</v>
      </c>
      <c r="X1204" s="11">
        <v>0</v>
      </c>
      <c r="Y1204" s="11">
        <v>0</v>
      </c>
      <c r="Z1204" s="11">
        <v>0</v>
      </c>
      <c r="AA1204" s="12" t="s">
        <v>32955</v>
      </c>
      <c r="AB1204" s="17" t="str">
        <f t="shared" si="109"/>
        <v>Programme: MSc Economics</v>
      </c>
      <c r="AC1204" s="17">
        <f t="shared" si="110"/>
        <v>1</v>
      </c>
      <c r="AD1204" s="17" t="str">
        <f t="shared" si="111"/>
        <v/>
      </c>
      <c r="AE1204" s="17" t="str">
        <f t="shared" si="112"/>
        <v/>
      </c>
      <c r="AF1204" s="17" t="str">
        <f t="shared" si="113"/>
        <v/>
      </c>
      <c r="AG1204" s="17" cm="1">
        <f t="array" ref="AG1204">IFERROR(IF(J1204="Level",INDEX($M1204:$S1204,AC1204+1),INDEX($M1204:$S1204,AC1204)),"")</f>
        <v>180</v>
      </c>
      <c r="AH1204" s="17" t="str" cm="1">
        <f t="array" ref="AH1204">IFERROR(IF(J1204="Level",INDEX($M1204:$S1204,AD1204+1),INDEX($M1204:$S1204,AD1204)),"")</f>
        <v/>
      </c>
      <c r="AI1204" s="17" t="str" cm="1">
        <f t="array" ref="AI1204">IFERROR(INDEX($M1204:$S1204,AE1204),"")</f>
        <v/>
      </c>
      <c r="AJ1204" s="17" t="str" cm="1">
        <f t="array" ref="AJ1204">IFERROR(INDEX($M1204:$S1204,AF1204),"")</f>
        <v/>
      </c>
      <c r="AK1204" s="17" cm="1">
        <f t="array" ref="AK1204">IFERROR(IF(J1204="Level",INDEX($T1204:$Z1204,AC1204+1),INDEX($T1204:$Z1204,AC1204)),"")</f>
        <v>1</v>
      </c>
      <c r="AL1204" s="17" t="str" cm="1">
        <f t="array" ref="AL1204">IFERROR(IF(J1204="Level",INDEX($T1204:$Z1204,AD1204+1),INDEX($T1204:$Z1204,AD1204)),"")</f>
        <v/>
      </c>
      <c r="AM1204" s="17" t="str" cm="1">
        <f t="array" ref="AM1204">IFERROR(INDEX($T1204:$Z1204,AE1204),"")</f>
        <v/>
      </c>
      <c r="AN1204" s="17" t="str" cm="1">
        <f t="array" ref="AN1204">IFERROR(INDEX($T1204:$Z1204,AF1204),"")</f>
        <v/>
      </c>
    </row>
    <row r="1205" spans="1:40" x14ac:dyDescent="0.2">
      <c r="A1205" s="17" t="str">
        <f t="shared" si="108"/>
        <v>MSc Financial Economics: PTS1SBESBE08</v>
      </c>
      <c r="B1205" s="11" t="s">
        <v>561</v>
      </c>
      <c r="C1205" s="11" t="s">
        <v>32965</v>
      </c>
      <c r="D1205" s="11" t="s">
        <v>562</v>
      </c>
      <c r="E1205" s="11" t="s">
        <v>344</v>
      </c>
      <c r="F1205" s="11" t="s">
        <v>82</v>
      </c>
      <c r="G1205" s="11" t="s">
        <v>32238</v>
      </c>
      <c r="H1205" s="11" t="s">
        <v>77</v>
      </c>
      <c r="I1205" s="11">
        <v>1</v>
      </c>
      <c r="J1205" s="11" t="s">
        <v>78</v>
      </c>
      <c r="K1205" s="11" t="s">
        <v>32182</v>
      </c>
      <c r="L1205" s="11">
        <v>180</v>
      </c>
      <c r="M1205" s="11">
        <v>180</v>
      </c>
      <c r="N1205" s="11">
        <v>0</v>
      </c>
      <c r="O1205" s="11">
        <v>0</v>
      </c>
      <c r="P1205" s="11">
        <v>0</v>
      </c>
      <c r="Q1205" s="11">
        <v>0</v>
      </c>
      <c r="R1205" s="11">
        <v>0</v>
      </c>
      <c r="S1205" s="11">
        <v>0</v>
      </c>
      <c r="T1205" s="11">
        <v>1</v>
      </c>
      <c r="U1205" s="11">
        <v>0</v>
      </c>
      <c r="V1205" s="11">
        <v>0</v>
      </c>
      <c r="W1205" s="11">
        <v>0</v>
      </c>
      <c r="X1205" s="11">
        <v>0</v>
      </c>
      <c r="Y1205" s="11">
        <v>0</v>
      </c>
      <c r="Z1205" s="11">
        <v>0</v>
      </c>
      <c r="AA1205" s="12" t="s">
        <v>32955</v>
      </c>
      <c r="AB1205" s="17" t="str">
        <f t="shared" si="109"/>
        <v>Programme: MSc Financial Economics</v>
      </c>
      <c r="AC1205" s="17">
        <f t="shared" si="110"/>
        <v>1</v>
      </c>
      <c r="AD1205" s="17" t="str">
        <f t="shared" si="111"/>
        <v/>
      </c>
      <c r="AE1205" s="17" t="str">
        <f t="shared" si="112"/>
        <v/>
      </c>
      <c r="AF1205" s="17" t="str">
        <f t="shared" si="113"/>
        <v/>
      </c>
      <c r="AG1205" s="17" cm="1">
        <f t="array" ref="AG1205">IFERROR(IF(J1205="Level",INDEX($M1205:$S1205,AC1205+1),INDEX($M1205:$S1205,AC1205)),"")</f>
        <v>180</v>
      </c>
      <c r="AH1205" s="17" t="str" cm="1">
        <f t="array" ref="AH1205">IFERROR(IF(J1205="Level",INDEX($M1205:$S1205,AD1205+1),INDEX($M1205:$S1205,AD1205)),"")</f>
        <v/>
      </c>
      <c r="AI1205" s="17" t="str" cm="1">
        <f t="array" ref="AI1205">IFERROR(INDEX($M1205:$S1205,AE1205),"")</f>
        <v/>
      </c>
      <c r="AJ1205" s="17" t="str" cm="1">
        <f t="array" ref="AJ1205">IFERROR(INDEX($M1205:$S1205,AF1205),"")</f>
        <v/>
      </c>
      <c r="AK1205" s="17" cm="1">
        <f t="array" ref="AK1205">IFERROR(IF(J1205="Level",INDEX($T1205:$Z1205,AC1205+1),INDEX($T1205:$Z1205,AC1205)),"")</f>
        <v>1</v>
      </c>
      <c r="AL1205" s="17" t="str" cm="1">
        <f t="array" ref="AL1205">IFERROR(IF(J1205="Level",INDEX($T1205:$Z1205,AD1205+1),INDEX($T1205:$Z1205,AD1205)),"")</f>
        <v/>
      </c>
      <c r="AM1205" s="17" t="str" cm="1">
        <f t="array" ref="AM1205">IFERROR(INDEX($T1205:$Z1205,AE1205),"")</f>
        <v/>
      </c>
      <c r="AN1205" s="17" t="str" cm="1">
        <f t="array" ref="AN1205">IFERROR(INDEX($T1205:$Z1205,AF1205),"")</f>
        <v/>
      </c>
    </row>
    <row r="1206" spans="1:40" x14ac:dyDescent="0.2">
      <c r="A1206" s="17" t="str">
        <f t="shared" si="108"/>
        <v>MSc Money and Banking: PTS1SBESBE12</v>
      </c>
      <c r="B1206" s="11" t="s">
        <v>565</v>
      </c>
      <c r="C1206" s="11" t="s">
        <v>32965</v>
      </c>
      <c r="D1206" s="11" t="s">
        <v>566</v>
      </c>
      <c r="E1206" s="11" t="s">
        <v>344</v>
      </c>
      <c r="F1206" s="11" t="s">
        <v>82</v>
      </c>
      <c r="G1206" s="11" t="s">
        <v>32238</v>
      </c>
      <c r="H1206" s="11" t="s">
        <v>77</v>
      </c>
      <c r="I1206" s="11">
        <v>1</v>
      </c>
      <c r="J1206" s="11" t="s">
        <v>78</v>
      </c>
      <c r="K1206" s="11" t="s">
        <v>32182</v>
      </c>
      <c r="L1206" s="11">
        <v>180</v>
      </c>
      <c r="M1206" s="11">
        <v>180</v>
      </c>
      <c r="N1206" s="11">
        <v>0</v>
      </c>
      <c r="O1206" s="11">
        <v>0</v>
      </c>
      <c r="P1206" s="11">
        <v>0</v>
      </c>
      <c r="Q1206" s="11">
        <v>0</v>
      </c>
      <c r="R1206" s="11">
        <v>0</v>
      </c>
      <c r="S1206" s="11">
        <v>0</v>
      </c>
      <c r="T1206" s="11">
        <v>1</v>
      </c>
      <c r="U1206" s="11">
        <v>0</v>
      </c>
      <c r="V1206" s="11">
        <v>0</v>
      </c>
      <c r="W1206" s="11">
        <v>0</v>
      </c>
      <c r="X1206" s="11">
        <v>0</v>
      </c>
      <c r="Y1206" s="11">
        <v>0</v>
      </c>
      <c r="Z1206" s="11">
        <v>0</v>
      </c>
      <c r="AA1206" s="12" t="s">
        <v>32955</v>
      </c>
      <c r="AB1206" s="17" t="str">
        <f t="shared" si="109"/>
        <v>Programme: MSc Money and Banking</v>
      </c>
      <c r="AC1206" s="17">
        <f t="shared" si="110"/>
        <v>1</v>
      </c>
      <c r="AD1206" s="17" t="str">
        <f t="shared" si="111"/>
        <v/>
      </c>
      <c r="AE1206" s="17" t="str">
        <f t="shared" si="112"/>
        <v/>
      </c>
      <c r="AF1206" s="17" t="str">
        <f t="shared" si="113"/>
        <v/>
      </c>
      <c r="AG1206" s="17" cm="1">
        <f t="array" ref="AG1206">IFERROR(IF(J1206="Level",INDEX($M1206:$S1206,AC1206+1),INDEX($M1206:$S1206,AC1206)),"")</f>
        <v>180</v>
      </c>
      <c r="AH1206" s="17" t="str" cm="1">
        <f t="array" ref="AH1206">IFERROR(IF(J1206="Level",INDEX($M1206:$S1206,AD1206+1),INDEX($M1206:$S1206,AD1206)),"")</f>
        <v/>
      </c>
      <c r="AI1206" s="17" t="str" cm="1">
        <f t="array" ref="AI1206">IFERROR(INDEX($M1206:$S1206,AE1206),"")</f>
        <v/>
      </c>
      <c r="AJ1206" s="17" t="str" cm="1">
        <f t="array" ref="AJ1206">IFERROR(INDEX($M1206:$S1206,AF1206),"")</f>
        <v/>
      </c>
      <c r="AK1206" s="17" cm="1">
        <f t="array" ref="AK1206">IFERROR(IF(J1206="Level",INDEX($T1206:$Z1206,AC1206+1),INDEX($T1206:$Z1206,AC1206)),"")</f>
        <v>1</v>
      </c>
      <c r="AL1206" s="17" t="str" cm="1">
        <f t="array" ref="AL1206">IFERROR(IF(J1206="Level",INDEX($T1206:$Z1206,AD1206+1),INDEX($T1206:$Z1206,AD1206)),"")</f>
        <v/>
      </c>
      <c r="AM1206" s="17" t="str" cm="1">
        <f t="array" ref="AM1206">IFERROR(INDEX($T1206:$Z1206,AE1206),"")</f>
        <v/>
      </c>
      <c r="AN1206" s="17" t="str" cm="1">
        <f t="array" ref="AN1206">IFERROR(INDEX($T1206:$Z1206,AF1206),"")</f>
        <v/>
      </c>
    </row>
    <row r="1207" spans="1:40" x14ac:dyDescent="0.2">
      <c r="A1207" s="17" t="str">
        <f t="shared" si="108"/>
        <v>MSc Behavioural Economics and Finance: PTS1SBESBE29</v>
      </c>
      <c r="B1207" s="11" t="s">
        <v>579</v>
      </c>
      <c r="C1207" s="11" t="s">
        <v>32965</v>
      </c>
      <c r="D1207" s="11" t="s">
        <v>580</v>
      </c>
      <c r="E1207" s="11" t="s">
        <v>344</v>
      </c>
      <c r="F1207" s="11" t="s">
        <v>82</v>
      </c>
      <c r="G1207" s="11" t="s">
        <v>32238</v>
      </c>
      <c r="H1207" s="11" t="s">
        <v>77</v>
      </c>
      <c r="I1207" s="11">
        <v>1</v>
      </c>
      <c r="J1207" s="11" t="s">
        <v>78</v>
      </c>
      <c r="K1207" s="11" t="s">
        <v>32182</v>
      </c>
      <c r="L1207" s="11">
        <v>180</v>
      </c>
      <c r="M1207" s="11">
        <v>180</v>
      </c>
      <c r="N1207" s="11">
        <v>0</v>
      </c>
      <c r="O1207" s="11">
        <v>0</v>
      </c>
      <c r="P1207" s="11">
        <v>0</v>
      </c>
      <c r="Q1207" s="11">
        <v>0</v>
      </c>
      <c r="R1207" s="11">
        <v>0</v>
      </c>
      <c r="S1207" s="11">
        <v>0</v>
      </c>
      <c r="T1207" s="11">
        <v>1</v>
      </c>
      <c r="U1207" s="11">
        <v>0</v>
      </c>
      <c r="V1207" s="11">
        <v>0</v>
      </c>
      <c r="W1207" s="11">
        <v>0</v>
      </c>
      <c r="X1207" s="11">
        <v>0</v>
      </c>
      <c r="Y1207" s="11">
        <v>0</v>
      </c>
      <c r="Z1207" s="11">
        <v>0</v>
      </c>
      <c r="AA1207" s="12" t="s">
        <v>32955</v>
      </c>
      <c r="AB1207" s="17" t="str">
        <f t="shared" si="109"/>
        <v>Programme: MSc Behavioural Economics and Finance</v>
      </c>
      <c r="AC1207" s="17">
        <f t="shared" si="110"/>
        <v>1</v>
      </c>
      <c r="AD1207" s="17" t="str">
        <f t="shared" si="111"/>
        <v/>
      </c>
      <c r="AE1207" s="17" t="str">
        <f t="shared" si="112"/>
        <v/>
      </c>
      <c r="AF1207" s="17" t="str">
        <f t="shared" si="113"/>
        <v/>
      </c>
      <c r="AG1207" s="17" cm="1">
        <f t="array" ref="AG1207">IFERROR(IF(J1207="Level",INDEX($M1207:$S1207,AC1207+1),INDEX($M1207:$S1207,AC1207)),"")</f>
        <v>180</v>
      </c>
      <c r="AH1207" s="17" t="str" cm="1">
        <f t="array" ref="AH1207">IFERROR(IF(J1207="Level",INDEX($M1207:$S1207,AD1207+1),INDEX($M1207:$S1207,AD1207)),"")</f>
        <v/>
      </c>
      <c r="AI1207" s="17" t="str" cm="1">
        <f t="array" ref="AI1207">IFERROR(INDEX($M1207:$S1207,AE1207),"")</f>
        <v/>
      </c>
      <c r="AJ1207" s="17" t="str" cm="1">
        <f t="array" ref="AJ1207">IFERROR(INDEX($M1207:$S1207,AF1207),"")</f>
        <v/>
      </c>
      <c r="AK1207" s="17" cm="1">
        <f t="array" ref="AK1207">IFERROR(IF(J1207="Level",INDEX($T1207:$Z1207,AC1207+1),INDEX($T1207:$Z1207,AC1207)),"")</f>
        <v>1</v>
      </c>
      <c r="AL1207" s="17" t="str" cm="1">
        <f t="array" ref="AL1207">IFERROR(IF(J1207="Level",INDEX($T1207:$Z1207,AD1207+1),INDEX($T1207:$Z1207,AD1207)),"")</f>
        <v/>
      </c>
      <c r="AM1207" s="17" t="str" cm="1">
        <f t="array" ref="AM1207">IFERROR(INDEX($T1207:$Z1207,AE1207),"")</f>
        <v/>
      </c>
      <c r="AN1207" s="17" t="str" cm="1">
        <f t="array" ref="AN1207">IFERROR(INDEX($T1207:$Z1207,AF1207),"")</f>
        <v/>
      </c>
    </row>
    <row r="1208" spans="1:40" x14ac:dyDescent="0.2">
      <c r="A1208" s="17" t="str">
        <f t="shared" si="108"/>
        <v>MSc Money, Banking and Finance: PTS1SBESBE36</v>
      </c>
      <c r="B1208" s="11" t="s">
        <v>585</v>
      </c>
      <c r="C1208" s="11" t="s">
        <v>32965</v>
      </c>
      <c r="D1208" s="11" t="s">
        <v>586</v>
      </c>
      <c r="E1208" s="11" t="s">
        <v>344</v>
      </c>
      <c r="F1208" s="11" t="s">
        <v>82</v>
      </c>
      <c r="G1208" s="11" t="s">
        <v>32238</v>
      </c>
      <c r="H1208" s="11" t="s">
        <v>77</v>
      </c>
      <c r="I1208" s="11">
        <v>1</v>
      </c>
      <c r="J1208" s="11" t="s">
        <v>78</v>
      </c>
      <c r="K1208" s="11" t="s">
        <v>32182</v>
      </c>
      <c r="L1208" s="11">
        <v>180</v>
      </c>
      <c r="M1208" s="11">
        <v>180</v>
      </c>
      <c r="N1208" s="11">
        <v>0</v>
      </c>
      <c r="O1208" s="11">
        <v>0</v>
      </c>
      <c r="P1208" s="11">
        <v>0</v>
      </c>
      <c r="Q1208" s="11">
        <v>0</v>
      </c>
      <c r="R1208" s="11">
        <v>0</v>
      </c>
      <c r="S1208" s="11">
        <v>0</v>
      </c>
      <c r="T1208" s="11">
        <v>1</v>
      </c>
      <c r="U1208" s="11">
        <v>0</v>
      </c>
      <c r="V1208" s="11">
        <v>0</v>
      </c>
      <c r="W1208" s="11">
        <v>0</v>
      </c>
      <c r="X1208" s="11">
        <v>0</v>
      </c>
      <c r="Y1208" s="11">
        <v>0</v>
      </c>
      <c r="Z1208" s="11">
        <v>0</v>
      </c>
      <c r="AA1208" s="12" t="s">
        <v>32955</v>
      </c>
      <c r="AB1208" s="17" t="str">
        <f t="shared" si="109"/>
        <v>Programme: MSc Money, Banking and Finance</v>
      </c>
      <c r="AC1208" s="17">
        <f t="shared" si="110"/>
        <v>1</v>
      </c>
      <c r="AD1208" s="17" t="str">
        <f t="shared" si="111"/>
        <v/>
      </c>
      <c r="AE1208" s="17" t="str">
        <f t="shared" si="112"/>
        <v/>
      </c>
      <c r="AF1208" s="17" t="str">
        <f t="shared" si="113"/>
        <v/>
      </c>
      <c r="AG1208" s="17" cm="1">
        <f t="array" ref="AG1208">IFERROR(IF(J1208="Level",INDEX($M1208:$S1208,AC1208+1),INDEX($M1208:$S1208,AC1208)),"")</f>
        <v>180</v>
      </c>
      <c r="AH1208" s="17" t="str" cm="1">
        <f t="array" ref="AH1208">IFERROR(IF(J1208="Level",INDEX($M1208:$S1208,AD1208+1),INDEX($M1208:$S1208,AD1208)),"")</f>
        <v/>
      </c>
      <c r="AI1208" s="17" t="str" cm="1">
        <f t="array" ref="AI1208">IFERROR(INDEX($M1208:$S1208,AE1208),"")</f>
        <v/>
      </c>
      <c r="AJ1208" s="17" t="str" cm="1">
        <f t="array" ref="AJ1208">IFERROR(INDEX($M1208:$S1208,AF1208),"")</f>
        <v/>
      </c>
      <c r="AK1208" s="17" cm="1">
        <f t="array" ref="AK1208">IFERROR(IF(J1208="Level",INDEX($T1208:$Z1208,AC1208+1),INDEX($T1208:$Z1208,AC1208)),"")</f>
        <v>1</v>
      </c>
      <c r="AL1208" s="17" t="str" cm="1">
        <f t="array" ref="AL1208">IFERROR(IF(J1208="Level",INDEX($T1208:$Z1208,AD1208+1),INDEX($T1208:$Z1208,AD1208)),"")</f>
        <v/>
      </c>
      <c r="AM1208" s="17" t="str" cm="1">
        <f t="array" ref="AM1208">IFERROR(INDEX($T1208:$Z1208,AE1208),"")</f>
        <v/>
      </c>
      <c r="AN1208" s="17" t="str" cm="1">
        <f t="array" ref="AN1208">IFERROR(INDEX($T1208:$Z1208,AF1208),"")</f>
        <v/>
      </c>
    </row>
    <row r="1209" spans="1:40" x14ac:dyDescent="0.2">
      <c r="A1209" s="17" t="str">
        <f t="shared" si="108"/>
        <v>MSc Financial Technology (FinTech): PTS1SBESBE40</v>
      </c>
      <c r="B1209" s="11" t="s">
        <v>593</v>
      </c>
      <c r="C1209" s="11" t="s">
        <v>32965</v>
      </c>
      <c r="D1209" s="11" t="s">
        <v>594</v>
      </c>
      <c r="E1209" s="11" t="s">
        <v>344</v>
      </c>
      <c r="F1209" s="11" t="s">
        <v>82</v>
      </c>
      <c r="G1209" s="11" t="s">
        <v>32238</v>
      </c>
      <c r="H1209" s="11" t="s">
        <v>77</v>
      </c>
      <c r="I1209" s="11">
        <v>1</v>
      </c>
      <c r="J1209" s="11" t="s">
        <v>78</v>
      </c>
      <c r="K1209" s="11" t="s">
        <v>32182</v>
      </c>
      <c r="L1209" s="11">
        <v>180</v>
      </c>
      <c r="M1209" s="11">
        <v>180</v>
      </c>
      <c r="N1209" s="11">
        <v>0</v>
      </c>
      <c r="O1209" s="11">
        <v>0</v>
      </c>
      <c r="P1209" s="11">
        <v>0</v>
      </c>
      <c r="Q1209" s="11">
        <v>0</v>
      </c>
      <c r="R1209" s="11">
        <v>0</v>
      </c>
      <c r="S1209" s="11">
        <v>0</v>
      </c>
      <c r="T1209" s="11">
        <v>1</v>
      </c>
      <c r="U1209" s="11">
        <v>0</v>
      </c>
      <c r="V1209" s="11">
        <v>0</v>
      </c>
      <c r="W1209" s="11">
        <v>0</v>
      </c>
      <c r="X1209" s="11">
        <v>0</v>
      </c>
      <c r="Y1209" s="11">
        <v>0</v>
      </c>
      <c r="Z1209" s="11">
        <v>0</v>
      </c>
      <c r="AA1209" s="12" t="s">
        <v>32955</v>
      </c>
      <c r="AB1209" s="17" t="str">
        <f t="shared" si="109"/>
        <v>Programme: MSc Financial Technology (FinTech)</v>
      </c>
      <c r="AC1209" s="17">
        <f t="shared" si="110"/>
        <v>1</v>
      </c>
      <c r="AD1209" s="17" t="str">
        <f t="shared" si="111"/>
        <v/>
      </c>
      <c r="AE1209" s="17" t="str">
        <f t="shared" si="112"/>
        <v/>
      </c>
      <c r="AF1209" s="17" t="str">
        <f t="shared" si="113"/>
        <v/>
      </c>
      <c r="AG1209" s="17" cm="1">
        <f t="array" ref="AG1209">IFERROR(IF(J1209="Level",INDEX($M1209:$S1209,AC1209+1),INDEX($M1209:$S1209,AC1209)),"")</f>
        <v>180</v>
      </c>
      <c r="AH1209" s="17" t="str" cm="1">
        <f t="array" ref="AH1209">IFERROR(IF(J1209="Level",INDEX($M1209:$S1209,AD1209+1),INDEX($M1209:$S1209,AD1209)),"")</f>
        <v/>
      </c>
      <c r="AI1209" s="17" t="str" cm="1">
        <f t="array" ref="AI1209">IFERROR(INDEX($M1209:$S1209,AE1209),"")</f>
        <v/>
      </c>
      <c r="AJ1209" s="17" t="str" cm="1">
        <f t="array" ref="AJ1209">IFERROR(INDEX($M1209:$S1209,AF1209),"")</f>
        <v/>
      </c>
      <c r="AK1209" s="17" cm="1">
        <f t="array" ref="AK1209">IFERROR(IF(J1209="Level",INDEX($T1209:$Z1209,AC1209+1),INDEX($T1209:$Z1209,AC1209)),"")</f>
        <v>1</v>
      </c>
      <c r="AL1209" s="17" t="str" cm="1">
        <f t="array" ref="AL1209">IFERROR(IF(J1209="Level",INDEX($T1209:$Z1209,AD1209+1),INDEX($T1209:$Z1209,AD1209)),"")</f>
        <v/>
      </c>
      <c r="AM1209" s="17" t="str" cm="1">
        <f t="array" ref="AM1209">IFERROR(INDEX($T1209:$Z1209,AE1209),"")</f>
        <v/>
      </c>
      <c r="AN1209" s="17" t="str" cm="1">
        <f t="array" ref="AN1209">IFERROR(INDEX($T1209:$Z1209,AF1209),"")</f>
        <v/>
      </c>
    </row>
    <row r="1210" spans="1:40" x14ac:dyDescent="0.2">
      <c r="A1210" s="17" t="str">
        <f t="shared" si="108"/>
        <v>MSc Development Economics: PTS1SBESBE46</v>
      </c>
      <c r="B1210" s="11" t="s">
        <v>605</v>
      </c>
      <c r="C1210" s="11" t="s">
        <v>32965</v>
      </c>
      <c r="D1210" s="11" t="s">
        <v>606</v>
      </c>
      <c r="E1210" s="11" t="s">
        <v>344</v>
      </c>
      <c r="F1210" s="11" t="s">
        <v>82</v>
      </c>
      <c r="G1210" s="11" t="s">
        <v>32238</v>
      </c>
      <c r="H1210" s="11" t="s">
        <v>77</v>
      </c>
      <c r="I1210" s="11">
        <v>1</v>
      </c>
      <c r="J1210" s="11" t="s">
        <v>78</v>
      </c>
      <c r="K1210" s="11" t="s">
        <v>32182</v>
      </c>
      <c r="L1210" s="11">
        <v>180</v>
      </c>
      <c r="M1210" s="11">
        <v>180</v>
      </c>
      <c r="N1210" s="11">
        <v>0</v>
      </c>
      <c r="O1210" s="11">
        <v>0</v>
      </c>
      <c r="P1210" s="11">
        <v>0</v>
      </c>
      <c r="Q1210" s="11">
        <v>0</v>
      </c>
      <c r="R1210" s="11">
        <v>0</v>
      </c>
      <c r="S1210" s="11">
        <v>0</v>
      </c>
      <c r="T1210" s="11">
        <v>1</v>
      </c>
      <c r="U1210" s="11">
        <v>0</v>
      </c>
      <c r="V1210" s="11">
        <v>0</v>
      </c>
      <c r="W1210" s="11">
        <v>0</v>
      </c>
      <c r="X1210" s="11">
        <v>0</v>
      </c>
      <c r="Y1210" s="11">
        <v>0</v>
      </c>
      <c r="Z1210" s="11">
        <v>0</v>
      </c>
      <c r="AA1210" s="12" t="s">
        <v>32955</v>
      </c>
      <c r="AB1210" s="17" t="str">
        <f t="shared" si="109"/>
        <v>Programme: MSc Development Economics</v>
      </c>
      <c r="AC1210" s="17">
        <f t="shared" si="110"/>
        <v>1</v>
      </c>
      <c r="AD1210" s="17" t="str">
        <f t="shared" si="111"/>
        <v/>
      </c>
      <c r="AE1210" s="17" t="str">
        <f t="shared" si="112"/>
        <v/>
      </c>
      <c r="AF1210" s="17" t="str">
        <f t="shared" si="113"/>
        <v/>
      </c>
      <c r="AG1210" s="17" cm="1">
        <f t="array" ref="AG1210">IFERROR(IF(J1210="Level",INDEX($M1210:$S1210,AC1210+1),INDEX($M1210:$S1210,AC1210)),"")</f>
        <v>180</v>
      </c>
      <c r="AH1210" s="17" t="str" cm="1">
        <f t="array" ref="AH1210">IFERROR(IF(J1210="Level",INDEX($M1210:$S1210,AD1210+1),INDEX($M1210:$S1210,AD1210)),"")</f>
        <v/>
      </c>
      <c r="AI1210" s="17" t="str" cm="1">
        <f t="array" ref="AI1210">IFERROR(INDEX($M1210:$S1210,AE1210),"")</f>
        <v/>
      </c>
      <c r="AJ1210" s="17" t="str" cm="1">
        <f t="array" ref="AJ1210">IFERROR(INDEX($M1210:$S1210,AF1210),"")</f>
        <v/>
      </c>
      <c r="AK1210" s="17" cm="1">
        <f t="array" ref="AK1210">IFERROR(IF(J1210="Level",INDEX($T1210:$Z1210,AC1210+1),INDEX($T1210:$Z1210,AC1210)),"")</f>
        <v>1</v>
      </c>
      <c r="AL1210" s="17" t="str" cm="1">
        <f t="array" ref="AL1210">IFERROR(IF(J1210="Level",INDEX($T1210:$Z1210,AD1210+1),INDEX($T1210:$Z1210,AD1210)),"")</f>
        <v/>
      </c>
      <c r="AM1210" s="17" t="str" cm="1">
        <f t="array" ref="AM1210">IFERROR(INDEX($T1210:$Z1210,AE1210),"")</f>
        <v/>
      </c>
      <c r="AN1210" s="17" t="str" cm="1">
        <f t="array" ref="AN1210">IFERROR(INDEX($T1210:$Z1210,AF1210),"")</f>
        <v/>
      </c>
    </row>
    <row r="1211" spans="1:40" x14ac:dyDescent="0.2">
      <c r="A1211" s="17" t="str">
        <f t="shared" si="108"/>
        <v>MSc Economics: Behavioural Insights: PTS1SBESBE47</v>
      </c>
      <c r="B1211" s="11" t="s">
        <v>607</v>
      </c>
      <c r="C1211" s="11" t="s">
        <v>32965</v>
      </c>
      <c r="D1211" s="11" t="s">
        <v>608</v>
      </c>
      <c r="E1211" s="11" t="s">
        <v>344</v>
      </c>
      <c r="F1211" s="11" t="s">
        <v>82</v>
      </c>
      <c r="G1211" s="11" t="s">
        <v>32238</v>
      </c>
      <c r="H1211" s="11" t="s">
        <v>77</v>
      </c>
      <c r="I1211" s="11">
        <v>1</v>
      </c>
      <c r="J1211" s="11" t="s">
        <v>78</v>
      </c>
      <c r="K1211" s="11" t="s">
        <v>32182</v>
      </c>
      <c r="L1211" s="11">
        <v>180</v>
      </c>
      <c r="M1211" s="11">
        <v>180</v>
      </c>
      <c r="N1211" s="11">
        <v>0</v>
      </c>
      <c r="O1211" s="11">
        <v>0</v>
      </c>
      <c r="P1211" s="11">
        <v>0</v>
      </c>
      <c r="Q1211" s="11">
        <v>0</v>
      </c>
      <c r="R1211" s="11">
        <v>0</v>
      </c>
      <c r="S1211" s="11">
        <v>0</v>
      </c>
      <c r="T1211" s="11">
        <v>1</v>
      </c>
      <c r="U1211" s="11">
        <v>0</v>
      </c>
      <c r="V1211" s="11">
        <v>0</v>
      </c>
      <c r="W1211" s="11">
        <v>0</v>
      </c>
      <c r="X1211" s="11">
        <v>0</v>
      </c>
      <c r="Y1211" s="11">
        <v>0</v>
      </c>
      <c r="Z1211" s="11">
        <v>0</v>
      </c>
      <c r="AA1211" s="12" t="s">
        <v>32955</v>
      </c>
      <c r="AB1211" s="17" t="str">
        <f t="shared" si="109"/>
        <v>Programme: MSc Economics: Behavioural Insights</v>
      </c>
      <c r="AC1211" s="17">
        <f t="shared" si="110"/>
        <v>1</v>
      </c>
      <c r="AD1211" s="17" t="str">
        <f t="shared" si="111"/>
        <v/>
      </c>
      <c r="AE1211" s="17" t="str">
        <f t="shared" si="112"/>
        <v/>
      </c>
      <c r="AF1211" s="17" t="str">
        <f t="shared" si="113"/>
        <v/>
      </c>
      <c r="AG1211" s="17" cm="1">
        <f t="array" ref="AG1211">IFERROR(IF(J1211="Level",INDEX($M1211:$S1211,AC1211+1),INDEX($M1211:$S1211,AC1211)),"")</f>
        <v>180</v>
      </c>
      <c r="AH1211" s="17" t="str" cm="1">
        <f t="array" ref="AH1211">IFERROR(IF(J1211="Level",INDEX($M1211:$S1211,AD1211+1),INDEX($M1211:$S1211,AD1211)),"")</f>
        <v/>
      </c>
      <c r="AI1211" s="17" t="str" cm="1">
        <f t="array" ref="AI1211">IFERROR(INDEX($M1211:$S1211,AE1211),"")</f>
        <v/>
      </c>
      <c r="AJ1211" s="17" t="str" cm="1">
        <f t="array" ref="AJ1211">IFERROR(INDEX($M1211:$S1211,AF1211),"")</f>
        <v/>
      </c>
      <c r="AK1211" s="17" cm="1">
        <f t="array" ref="AK1211">IFERROR(IF(J1211="Level",INDEX($T1211:$Z1211,AC1211+1),INDEX($T1211:$Z1211,AC1211)),"")</f>
        <v>1</v>
      </c>
      <c r="AL1211" s="17" t="str" cm="1">
        <f t="array" ref="AL1211">IFERROR(IF(J1211="Level",INDEX($T1211:$Z1211,AD1211+1),INDEX($T1211:$Z1211,AD1211)),"")</f>
        <v/>
      </c>
      <c r="AM1211" s="17" t="str" cm="1">
        <f t="array" ref="AM1211">IFERROR(INDEX($T1211:$Z1211,AE1211),"")</f>
        <v/>
      </c>
      <c r="AN1211" s="17" t="str" cm="1">
        <f t="array" ref="AN1211">IFERROR(INDEX($T1211:$Z1211,AF1211),"")</f>
        <v/>
      </c>
    </row>
    <row r="1212" spans="1:40" x14ac:dyDescent="0.2">
      <c r="A1212" s="17" t="str">
        <f t="shared" si="108"/>
        <v>MSc Economics: Development Economics: PTS1SBESBE48</v>
      </c>
      <c r="B1212" s="11" t="s">
        <v>609</v>
      </c>
      <c r="C1212" s="11" t="s">
        <v>32965</v>
      </c>
      <c r="D1212" s="11" t="s">
        <v>610</v>
      </c>
      <c r="E1212" s="11" t="s">
        <v>344</v>
      </c>
      <c r="F1212" s="11" t="s">
        <v>82</v>
      </c>
      <c r="G1212" s="11" t="s">
        <v>32238</v>
      </c>
      <c r="H1212" s="11" t="s">
        <v>77</v>
      </c>
      <c r="I1212" s="11">
        <v>1</v>
      </c>
      <c r="J1212" s="11" t="s">
        <v>78</v>
      </c>
      <c r="K1212" s="11" t="s">
        <v>32182</v>
      </c>
      <c r="L1212" s="11">
        <v>180</v>
      </c>
      <c r="M1212" s="11">
        <v>180</v>
      </c>
      <c r="N1212" s="11">
        <v>0</v>
      </c>
      <c r="O1212" s="11">
        <v>0</v>
      </c>
      <c r="P1212" s="11">
        <v>0</v>
      </c>
      <c r="Q1212" s="11">
        <v>0</v>
      </c>
      <c r="R1212" s="11">
        <v>0</v>
      </c>
      <c r="S1212" s="11">
        <v>0</v>
      </c>
      <c r="T1212" s="11">
        <v>1</v>
      </c>
      <c r="U1212" s="11">
        <v>0</v>
      </c>
      <c r="V1212" s="11">
        <v>0</v>
      </c>
      <c r="W1212" s="11">
        <v>0</v>
      </c>
      <c r="X1212" s="11">
        <v>0</v>
      </c>
      <c r="Y1212" s="11">
        <v>0</v>
      </c>
      <c r="Z1212" s="11">
        <v>0</v>
      </c>
      <c r="AA1212" s="12" t="s">
        <v>32955</v>
      </c>
      <c r="AB1212" s="17" t="str">
        <f t="shared" si="109"/>
        <v>Programme: MSc Economics: Development Economics</v>
      </c>
      <c r="AC1212" s="17">
        <f t="shared" si="110"/>
        <v>1</v>
      </c>
      <c r="AD1212" s="17" t="str">
        <f t="shared" si="111"/>
        <v/>
      </c>
      <c r="AE1212" s="17" t="str">
        <f t="shared" si="112"/>
        <v/>
      </c>
      <c r="AF1212" s="17" t="str">
        <f t="shared" si="113"/>
        <v/>
      </c>
      <c r="AG1212" s="17" cm="1">
        <f t="array" ref="AG1212">IFERROR(IF(J1212="Level",INDEX($M1212:$S1212,AC1212+1),INDEX($M1212:$S1212,AC1212)),"")</f>
        <v>180</v>
      </c>
      <c r="AH1212" s="17" t="str" cm="1">
        <f t="array" ref="AH1212">IFERROR(IF(J1212="Level",INDEX($M1212:$S1212,AD1212+1),INDEX($M1212:$S1212,AD1212)),"")</f>
        <v/>
      </c>
      <c r="AI1212" s="17" t="str" cm="1">
        <f t="array" ref="AI1212">IFERROR(INDEX($M1212:$S1212,AE1212),"")</f>
        <v/>
      </c>
      <c r="AJ1212" s="17" t="str" cm="1">
        <f t="array" ref="AJ1212">IFERROR(INDEX($M1212:$S1212,AF1212),"")</f>
        <v/>
      </c>
      <c r="AK1212" s="17" cm="1">
        <f t="array" ref="AK1212">IFERROR(IF(J1212="Level",INDEX($T1212:$Z1212,AC1212+1),INDEX($T1212:$Z1212,AC1212)),"")</f>
        <v>1</v>
      </c>
      <c r="AL1212" s="17" t="str" cm="1">
        <f t="array" ref="AL1212">IFERROR(IF(J1212="Level",INDEX($T1212:$Z1212,AD1212+1),INDEX($T1212:$Z1212,AD1212)),"")</f>
        <v/>
      </c>
      <c r="AM1212" s="17" t="str" cm="1">
        <f t="array" ref="AM1212">IFERROR(INDEX($T1212:$Z1212,AE1212),"")</f>
        <v/>
      </c>
      <c r="AN1212" s="17" t="str" cm="1">
        <f t="array" ref="AN1212">IFERROR(INDEX($T1212:$Z1212,AF1212),"")</f>
        <v/>
      </c>
    </row>
    <row r="1213" spans="1:40" x14ac:dyDescent="0.2">
      <c r="A1213" s="17" t="str">
        <f t="shared" si="108"/>
        <v>MSc Applied Data Science and Modelling - Cornwall: PTS1MASMASCA</v>
      </c>
      <c r="B1213" s="11" t="s">
        <v>531</v>
      </c>
      <c r="C1213" s="11" t="s">
        <v>32965</v>
      </c>
      <c r="D1213" s="11" t="s">
        <v>532</v>
      </c>
      <c r="E1213" s="11" t="s">
        <v>533</v>
      </c>
      <c r="F1213" s="11" t="s">
        <v>82</v>
      </c>
      <c r="G1213" s="11" t="s">
        <v>32238</v>
      </c>
      <c r="H1213" s="11" t="s">
        <v>77</v>
      </c>
      <c r="I1213" s="11">
        <v>1</v>
      </c>
      <c r="J1213" s="11" t="s">
        <v>78</v>
      </c>
      <c r="K1213" s="11" t="s">
        <v>32182</v>
      </c>
      <c r="L1213" s="11">
        <v>180</v>
      </c>
      <c r="M1213" s="11">
        <v>180</v>
      </c>
      <c r="N1213" s="11">
        <v>0</v>
      </c>
      <c r="O1213" s="11">
        <v>0</v>
      </c>
      <c r="P1213" s="11">
        <v>0</v>
      </c>
      <c r="Q1213" s="11">
        <v>0</v>
      </c>
      <c r="R1213" s="11">
        <v>0</v>
      </c>
      <c r="S1213" s="11">
        <v>0</v>
      </c>
      <c r="T1213" s="11">
        <v>1</v>
      </c>
      <c r="U1213" s="11">
        <v>0</v>
      </c>
      <c r="V1213" s="11">
        <v>0</v>
      </c>
      <c r="W1213" s="11">
        <v>0</v>
      </c>
      <c r="X1213" s="11">
        <v>0</v>
      </c>
      <c r="Y1213" s="11">
        <v>0</v>
      </c>
      <c r="Z1213" s="11">
        <v>0</v>
      </c>
      <c r="AA1213" s="12" t="s">
        <v>32955</v>
      </c>
      <c r="AB1213" s="17" t="str">
        <f t="shared" si="109"/>
        <v>Programme: MSc Applied Data Science and Modelling - Cornwall</v>
      </c>
      <c r="AC1213" s="17">
        <f t="shared" si="110"/>
        <v>1</v>
      </c>
      <c r="AD1213" s="17" t="str">
        <f t="shared" si="111"/>
        <v/>
      </c>
      <c r="AE1213" s="17" t="str">
        <f t="shared" si="112"/>
        <v/>
      </c>
      <c r="AF1213" s="17" t="str">
        <f t="shared" si="113"/>
        <v/>
      </c>
      <c r="AG1213" s="17" cm="1">
        <f t="array" ref="AG1213">IFERROR(IF(J1213="Level",INDEX($M1213:$S1213,AC1213+1),INDEX($M1213:$S1213,AC1213)),"")</f>
        <v>180</v>
      </c>
      <c r="AH1213" s="17" t="str" cm="1">
        <f t="array" ref="AH1213">IFERROR(IF(J1213="Level",INDEX($M1213:$S1213,AD1213+1),INDEX($M1213:$S1213,AD1213)),"")</f>
        <v/>
      </c>
      <c r="AI1213" s="17" t="str" cm="1">
        <f t="array" ref="AI1213">IFERROR(INDEX($M1213:$S1213,AE1213),"")</f>
        <v/>
      </c>
      <c r="AJ1213" s="17" t="str" cm="1">
        <f t="array" ref="AJ1213">IFERROR(INDEX($M1213:$S1213,AF1213),"")</f>
        <v/>
      </c>
      <c r="AK1213" s="17" cm="1">
        <f t="array" ref="AK1213">IFERROR(IF(J1213="Level",INDEX($T1213:$Z1213,AC1213+1),INDEX($T1213:$Z1213,AC1213)),"")</f>
        <v>1</v>
      </c>
      <c r="AL1213" s="17" t="str" cm="1">
        <f t="array" ref="AL1213">IFERROR(IF(J1213="Level",INDEX($T1213:$Z1213,AD1213+1),INDEX($T1213:$Z1213,AD1213)),"")</f>
        <v/>
      </c>
      <c r="AM1213" s="17" t="str" cm="1">
        <f t="array" ref="AM1213">IFERROR(INDEX($T1213:$Z1213,AE1213),"")</f>
        <v/>
      </c>
      <c r="AN1213" s="17" t="str" cm="1">
        <f t="array" ref="AN1213">IFERROR(INDEX($T1213:$Z1213,AF1213),"")</f>
        <v/>
      </c>
    </row>
    <row r="1214" spans="1:40" x14ac:dyDescent="0.2">
      <c r="A1214" s="17" t="str">
        <f t="shared" si="108"/>
        <v>MSc Applied Data Science (Renewable Energy) - Cornwall: PTS1MASMASCB</v>
      </c>
      <c r="B1214" s="11" t="s">
        <v>534</v>
      </c>
      <c r="C1214" s="11" t="s">
        <v>32965</v>
      </c>
      <c r="D1214" s="11" t="s">
        <v>535</v>
      </c>
      <c r="E1214" s="11" t="s">
        <v>533</v>
      </c>
      <c r="F1214" s="11" t="s">
        <v>82</v>
      </c>
      <c r="G1214" s="11" t="s">
        <v>32238</v>
      </c>
      <c r="H1214" s="11" t="s">
        <v>77</v>
      </c>
      <c r="I1214" s="11">
        <v>1</v>
      </c>
      <c r="J1214" s="11" t="s">
        <v>78</v>
      </c>
      <c r="K1214" s="11" t="s">
        <v>32182</v>
      </c>
      <c r="L1214" s="11">
        <v>180</v>
      </c>
      <c r="M1214" s="11">
        <v>180</v>
      </c>
      <c r="N1214" s="11">
        <v>0</v>
      </c>
      <c r="O1214" s="11">
        <v>0</v>
      </c>
      <c r="P1214" s="11">
        <v>0</v>
      </c>
      <c r="Q1214" s="11">
        <v>0</v>
      </c>
      <c r="R1214" s="11">
        <v>0</v>
      </c>
      <c r="S1214" s="11">
        <v>0</v>
      </c>
      <c r="T1214" s="11">
        <v>1</v>
      </c>
      <c r="U1214" s="11">
        <v>0</v>
      </c>
      <c r="V1214" s="11">
        <v>0</v>
      </c>
      <c r="W1214" s="11">
        <v>0</v>
      </c>
      <c r="X1214" s="11">
        <v>0</v>
      </c>
      <c r="Y1214" s="11">
        <v>0</v>
      </c>
      <c r="Z1214" s="11">
        <v>0</v>
      </c>
      <c r="AA1214" s="12" t="s">
        <v>32955</v>
      </c>
      <c r="AB1214" s="17" t="str">
        <f t="shared" si="109"/>
        <v>Programme: MSc Applied Data Science (Renewable Energy) - Cornwall</v>
      </c>
      <c r="AC1214" s="17">
        <f t="shared" si="110"/>
        <v>1</v>
      </c>
      <c r="AD1214" s="17" t="str">
        <f t="shared" si="111"/>
        <v/>
      </c>
      <c r="AE1214" s="17" t="str">
        <f t="shared" si="112"/>
        <v/>
      </c>
      <c r="AF1214" s="17" t="str">
        <f t="shared" si="113"/>
        <v/>
      </c>
      <c r="AG1214" s="17" cm="1">
        <f t="array" ref="AG1214">IFERROR(IF(J1214="Level",INDEX($M1214:$S1214,AC1214+1),INDEX($M1214:$S1214,AC1214)),"")</f>
        <v>180</v>
      </c>
      <c r="AH1214" s="17" t="str" cm="1">
        <f t="array" ref="AH1214">IFERROR(IF(J1214="Level",INDEX($M1214:$S1214,AD1214+1),INDEX($M1214:$S1214,AD1214)),"")</f>
        <v/>
      </c>
      <c r="AI1214" s="17" t="str" cm="1">
        <f t="array" ref="AI1214">IFERROR(INDEX($M1214:$S1214,AE1214),"")</f>
        <v/>
      </c>
      <c r="AJ1214" s="17" t="str" cm="1">
        <f t="array" ref="AJ1214">IFERROR(INDEX($M1214:$S1214,AF1214),"")</f>
        <v/>
      </c>
      <c r="AK1214" s="17" cm="1">
        <f t="array" ref="AK1214">IFERROR(IF(J1214="Level",INDEX($T1214:$Z1214,AC1214+1),INDEX($T1214:$Z1214,AC1214)),"")</f>
        <v>1</v>
      </c>
      <c r="AL1214" s="17" t="str" cm="1">
        <f t="array" ref="AL1214">IFERROR(IF(J1214="Level",INDEX($T1214:$Z1214,AD1214+1),INDEX($T1214:$Z1214,AD1214)),"")</f>
        <v/>
      </c>
      <c r="AM1214" s="17" t="str" cm="1">
        <f t="array" ref="AM1214">IFERROR(INDEX($T1214:$Z1214,AE1214),"")</f>
        <v/>
      </c>
      <c r="AN1214" s="17" t="str" cm="1">
        <f t="array" ref="AN1214">IFERROR(INDEX($T1214:$Z1214,AF1214),"")</f>
        <v/>
      </c>
    </row>
    <row r="1215" spans="1:40" ht="25.5" x14ac:dyDescent="0.2">
      <c r="A1215" s="17" t="str">
        <f t="shared" si="108"/>
        <v>MSc Applied Data Science (Ecology and Evolution) - Cornwall: PTS1MASMASCC</v>
      </c>
      <c r="B1215" s="11" t="s">
        <v>536</v>
      </c>
      <c r="C1215" s="11" t="s">
        <v>32965</v>
      </c>
      <c r="D1215" s="11" t="s">
        <v>537</v>
      </c>
      <c r="E1215" s="11" t="s">
        <v>533</v>
      </c>
      <c r="F1215" s="11" t="s">
        <v>82</v>
      </c>
      <c r="G1215" s="11" t="s">
        <v>32238</v>
      </c>
      <c r="H1215" s="11" t="s">
        <v>77</v>
      </c>
      <c r="I1215" s="11">
        <v>1</v>
      </c>
      <c r="J1215" s="11" t="s">
        <v>78</v>
      </c>
      <c r="K1215" s="11" t="s">
        <v>32182</v>
      </c>
      <c r="L1215" s="11">
        <v>180</v>
      </c>
      <c r="M1215" s="11">
        <v>180</v>
      </c>
      <c r="N1215" s="11">
        <v>0</v>
      </c>
      <c r="O1215" s="11">
        <v>0</v>
      </c>
      <c r="P1215" s="11">
        <v>0</v>
      </c>
      <c r="Q1215" s="11">
        <v>0</v>
      </c>
      <c r="R1215" s="11">
        <v>0</v>
      </c>
      <c r="S1215" s="11">
        <v>0</v>
      </c>
      <c r="T1215" s="11">
        <v>1</v>
      </c>
      <c r="U1215" s="11">
        <v>0</v>
      </c>
      <c r="V1215" s="11">
        <v>0</v>
      </c>
      <c r="W1215" s="11">
        <v>0</v>
      </c>
      <c r="X1215" s="11">
        <v>0</v>
      </c>
      <c r="Y1215" s="11">
        <v>0</v>
      </c>
      <c r="Z1215" s="11">
        <v>0</v>
      </c>
      <c r="AA1215" s="12" t="s">
        <v>32955</v>
      </c>
      <c r="AB1215" s="17" t="str">
        <f t="shared" si="109"/>
        <v>Programme: MSc Applied Data Science (Ecology and Evolution) - Cornwall</v>
      </c>
      <c r="AC1215" s="17">
        <f t="shared" si="110"/>
        <v>1</v>
      </c>
      <c r="AD1215" s="17" t="str">
        <f t="shared" si="111"/>
        <v/>
      </c>
      <c r="AE1215" s="17" t="str">
        <f t="shared" si="112"/>
        <v/>
      </c>
      <c r="AF1215" s="17" t="str">
        <f t="shared" si="113"/>
        <v/>
      </c>
      <c r="AG1215" s="17" cm="1">
        <f t="array" ref="AG1215">IFERROR(IF(J1215="Level",INDEX($M1215:$S1215,AC1215+1),INDEX($M1215:$S1215,AC1215)),"")</f>
        <v>180</v>
      </c>
      <c r="AH1215" s="17" t="str" cm="1">
        <f t="array" ref="AH1215">IFERROR(IF(J1215="Level",INDEX($M1215:$S1215,AD1215+1),INDEX($M1215:$S1215,AD1215)),"")</f>
        <v/>
      </c>
      <c r="AI1215" s="17" t="str" cm="1">
        <f t="array" ref="AI1215">IFERROR(INDEX($M1215:$S1215,AE1215),"")</f>
        <v/>
      </c>
      <c r="AJ1215" s="17" t="str" cm="1">
        <f t="array" ref="AJ1215">IFERROR(INDEX($M1215:$S1215,AF1215),"")</f>
        <v/>
      </c>
      <c r="AK1215" s="17" cm="1">
        <f t="array" ref="AK1215">IFERROR(IF(J1215="Level",INDEX($T1215:$Z1215,AC1215+1),INDEX($T1215:$Z1215,AC1215)),"")</f>
        <v>1</v>
      </c>
      <c r="AL1215" s="17" t="str" cm="1">
        <f t="array" ref="AL1215">IFERROR(IF(J1215="Level",INDEX($T1215:$Z1215,AD1215+1),INDEX($T1215:$Z1215,AD1215)),"")</f>
        <v/>
      </c>
      <c r="AM1215" s="17" t="str" cm="1">
        <f t="array" ref="AM1215">IFERROR(INDEX($T1215:$Z1215,AE1215),"")</f>
        <v/>
      </c>
      <c r="AN1215" s="17" t="str" cm="1">
        <f t="array" ref="AN1215">IFERROR(INDEX($T1215:$Z1215,AF1215),"")</f>
        <v/>
      </c>
    </row>
    <row r="1216" spans="1:40" ht="25.5" x14ac:dyDescent="0.2">
      <c r="A1216" s="17" t="str">
        <f t="shared" si="108"/>
        <v>MSc Applied Data Science (Environment and Sustainability) - Cornwall: PTS1MASMASCD</v>
      </c>
      <c r="B1216" s="11" t="s">
        <v>538</v>
      </c>
      <c r="C1216" s="11" t="s">
        <v>32965</v>
      </c>
      <c r="D1216" s="11" t="s">
        <v>539</v>
      </c>
      <c r="E1216" s="11" t="s">
        <v>533</v>
      </c>
      <c r="F1216" s="11" t="s">
        <v>82</v>
      </c>
      <c r="G1216" s="11" t="s">
        <v>32238</v>
      </c>
      <c r="H1216" s="11" t="s">
        <v>77</v>
      </c>
      <c r="I1216" s="11">
        <v>1</v>
      </c>
      <c r="J1216" s="11" t="s">
        <v>78</v>
      </c>
      <c r="K1216" s="11" t="s">
        <v>32182</v>
      </c>
      <c r="L1216" s="11">
        <v>180</v>
      </c>
      <c r="M1216" s="11">
        <v>180</v>
      </c>
      <c r="N1216" s="11">
        <v>0</v>
      </c>
      <c r="O1216" s="11">
        <v>0</v>
      </c>
      <c r="P1216" s="11">
        <v>0</v>
      </c>
      <c r="Q1216" s="11">
        <v>0</v>
      </c>
      <c r="R1216" s="11">
        <v>0</v>
      </c>
      <c r="S1216" s="11">
        <v>0</v>
      </c>
      <c r="T1216" s="11">
        <v>1</v>
      </c>
      <c r="U1216" s="11">
        <v>0</v>
      </c>
      <c r="V1216" s="11">
        <v>0</v>
      </c>
      <c r="W1216" s="11">
        <v>0</v>
      </c>
      <c r="X1216" s="11">
        <v>0</v>
      </c>
      <c r="Y1216" s="11">
        <v>0</v>
      </c>
      <c r="Z1216" s="11">
        <v>0</v>
      </c>
      <c r="AA1216" s="12" t="s">
        <v>32955</v>
      </c>
      <c r="AB1216" s="17" t="str">
        <f t="shared" si="109"/>
        <v>Programme: MSc Applied Data Science (Environment and Sustainability) - Cornwall</v>
      </c>
      <c r="AC1216" s="17">
        <f t="shared" si="110"/>
        <v>1</v>
      </c>
      <c r="AD1216" s="17" t="str">
        <f t="shared" si="111"/>
        <v/>
      </c>
      <c r="AE1216" s="17" t="str">
        <f t="shared" si="112"/>
        <v/>
      </c>
      <c r="AF1216" s="17" t="str">
        <f t="shared" si="113"/>
        <v/>
      </c>
      <c r="AG1216" s="17" cm="1">
        <f t="array" ref="AG1216">IFERROR(IF(J1216="Level",INDEX($M1216:$S1216,AC1216+1),INDEX($M1216:$S1216,AC1216)),"")</f>
        <v>180</v>
      </c>
      <c r="AH1216" s="17" t="str" cm="1">
        <f t="array" ref="AH1216">IFERROR(IF(J1216="Level",INDEX($M1216:$S1216,AD1216+1),INDEX($M1216:$S1216,AD1216)),"")</f>
        <v/>
      </c>
      <c r="AI1216" s="17" t="str" cm="1">
        <f t="array" ref="AI1216">IFERROR(INDEX($M1216:$S1216,AE1216),"")</f>
        <v/>
      </c>
      <c r="AJ1216" s="17" t="str" cm="1">
        <f t="array" ref="AJ1216">IFERROR(INDEX($M1216:$S1216,AF1216),"")</f>
        <v/>
      </c>
      <c r="AK1216" s="17" cm="1">
        <f t="array" ref="AK1216">IFERROR(IF(J1216="Level",INDEX($T1216:$Z1216,AC1216+1),INDEX($T1216:$Z1216,AC1216)),"")</f>
        <v>1</v>
      </c>
      <c r="AL1216" s="17" t="str" cm="1">
        <f t="array" ref="AL1216">IFERROR(IF(J1216="Level",INDEX($T1216:$Z1216,AD1216+1),INDEX($T1216:$Z1216,AD1216)),"")</f>
        <v/>
      </c>
      <c r="AM1216" s="17" t="str" cm="1">
        <f t="array" ref="AM1216">IFERROR(INDEX($T1216:$Z1216,AE1216),"")</f>
        <v/>
      </c>
      <c r="AN1216" s="17" t="str" cm="1">
        <f t="array" ref="AN1216">IFERROR(INDEX($T1216:$Z1216,AF1216),"")</f>
        <v/>
      </c>
    </row>
    <row r="1217" spans="1:40" ht="25.5" x14ac:dyDescent="0.2">
      <c r="A1217" s="17" t="str">
        <f t="shared" si="108"/>
        <v>MSc Applied Data Science and Satellite Applications - Cornwall: PTS1MASMASCE</v>
      </c>
      <c r="B1217" s="11" t="s">
        <v>540</v>
      </c>
      <c r="C1217" s="11" t="s">
        <v>32965</v>
      </c>
      <c r="D1217" s="11" t="s">
        <v>541</v>
      </c>
      <c r="E1217" s="11" t="s">
        <v>533</v>
      </c>
      <c r="F1217" s="11" t="s">
        <v>82</v>
      </c>
      <c r="G1217" s="11" t="s">
        <v>32238</v>
      </c>
      <c r="H1217" s="11" t="s">
        <v>77</v>
      </c>
      <c r="I1217" s="11">
        <v>1</v>
      </c>
      <c r="J1217" s="11" t="s">
        <v>78</v>
      </c>
      <c r="K1217" s="11" t="s">
        <v>32182</v>
      </c>
      <c r="L1217" s="11">
        <v>180</v>
      </c>
      <c r="M1217" s="11">
        <v>180</v>
      </c>
      <c r="N1217" s="11">
        <v>0</v>
      </c>
      <c r="O1217" s="11">
        <v>0</v>
      </c>
      <c r="P1217" s="11">
        <v>0</v>
      </c>
      <c r="Q1217" s="11">
        <v>0</v>
      </c>
      <c r="R1217" s="11">
        <v>0</v>
      </c>
      <c r="S1217" s="11">
        <v>0</v>
      </c>
      <c r="T1217" s="11">
        <v>1</v>
      </c>
      <c r="U1217" s="11">
        <v>0</v>
      </c>
      <c r="V1217" s="11">
        <v>0</v>
      </c>
      <c r="W1217" s="11">
        <v>0</v>
      </c>
      <c r="X1217" s="11">
        <v>0</v>
      </c>
      <c r="Y1217" s="11">
        <v>0</v>
      </c>
      <c r="Z1217" s="11">
        <v>0</v>
      </c>
      <c r="AA1217" s="12" t="s">
        <v>32955</v>
      </c>
      <c r="AB1217" s="17" t="str">
        <f t="shared" si="109"/>
        <v>Programme: MSc Applied Data Science and Satellite Applications - Cornwall</v>
      </c>
      <c r="AC1217" s="17">
        <f t="shared" si="110"/>
        <v>1</v>
      </c>
      <c r="AD1217" s="17" t="str">
        <f t="shared" si="111"/>
        <v/>
      </c>
      <c r="AE1217" s="17" t="str">
        <f t="shared" si="112"/>
        <v/>
      </c>
      <c r="AF1217" s="17" t="str">
        <f t="shared" si="113"/>
        <v/>
      </c>
      <c r="AG1217" s="17" cm="1">
        <f t="array" ref="AG1217">IFERROR(IF(J1217="Level",INDEX($M1217:$S1217,AC1217+1),INDEX($M1217:$S1217,AC1217)),"")</f>
        <v>180</v>
      </c>
      <c r="AH1217" s="17" t="str" cm="1">
        <f t="array" ref="AH1217">IFERROR(IF(J1217="Level",INDEX($M1217:$S1217,AD1217+1),INDEX($M1217:$S1217,AD1217)),"")</f>
        <v/>
      </c>
      <c r="AI1217" s="17" t="str" cm="1">
        <f t="array" ref="AI1217">IFERROR(INDEX($M1217:$S1217,AE1217),"")</f>
        <v/>
      </c>
      <c r="AJ1217" s="17" t="str" cm="1">
        <f t="array" ref="AJ1217">IFERROR(INDEX($M1217:$S1217,AF1217),"")</f>
        <v/>
      </c>
      <c r="AK1217" s="17" cm="1">
        <f t="array" ref="AK1217">IFERROR(IF(J1217="Level",INDEX($T1217:$Z1217,AC1217+1),INDEX($T1217:$Z1217,AC1217)),"")</f>
        <v>1</v>
      </c>
      <c r="AL1217" s="17" t="str" cm="1">
        <f t="array" ref="AL1217">IFERROR(IF(J1217="Level",INDEX($T1217:$Z1217,AD1217+1),INDEX($T1217:$Z1217,AD1217)),"")</f>
        <v/>
      </c>
      <c r="AM1217" s="17" t="str" cm="1">
        <f t="array" ref="AM1217">IFERROR(INDEX($T1217:$Z1217,AE1217),"")</f>
        <v/>
      </c>
      <c r="AN1217" s="17" t="str" cm="1">
        <f t="array" ref="AN1217">IFERROR(INDEX($T1217:$Z1217,AF1217),"")</f>
        <v/>
      </c>
    </row>
    <row r="1218" spans="1:40" x14ac:dyDescent="0.2">
      <c r="A1218" s="17" t="str">
        <f t="shared" ref="A1218:A1281" si="114">D1218&amp;": "&amp;B1218</f>
        <v>MSc Materials Engineering: PTS1ECSECS24</v>
      </c>
      <c r="B1218" s="11" t="s">
        <v>407</v>
      </c>
      <c r="C1218" s="11" t="s">
        <v>32965</v>
      </c>
      <c r="D1218" s="11" t="s">
        <v>408</v>
      </c>
      <c r="E1218" s="11" t="s">
        <v>409</v>
      </c>
      <c r="F1218" s="11" t="s">
        <v>82</v>
      </c>
      <c r="G1218" s="11" t="s">
        <v>32238</v>
      </c>
      <c r="H1218" s="11" t="s">
        <v>77</v>
      </c>
      <c r="I1218" s="11">
        <v>1</v>
      </c>
      <c r="J1218" s="11" t="s">
        <v>78</v>
      </c>
      <c r="K1218" s="11" t="s">
        <v>32182</v>
      </c>
      <c r="L1218" s="11">
        <v>180</v>
      </c>
      <c r="M1218" s="11">
        <v>180</v>
      </c>
      <c r="N1218" s="11">
        <v>0</v>
      </c>
      <c r="O1218" s="11">
        <v>0</v>
      </c>
      <c r="P1218" s="11">
        <v>0</v>
      </c>
      <c r="Q1218" s="11">
        <v>0</v>
      </c>
      <c r="R1218" s="11">
        <v>0</v>
      </c>
      <c r="S1218" s="11">
        <v>0</v>
      </c>
      <c r="T1218" s="11">
        <v>1</v>
      </c>
      <c r="U1218" s="11">
        <v>0</v>
      </c>
      <c r="V1218" s="11">
        <v>0</v>
      </c>
      <c r="W1218" s="11">
        <v>0</v>
      </c>
      <c r="X1218" s="11">
        <v>0</v>
      </c>
      <c r="Y1218" s="11">
        <v>0</v>
      </c>
      <c r="Z1218" s="11">
        <v>0</v>
      </c>
      <c r="AA1218" s="12" t="s">
        <v>32955</v>
      </c>
      <c r="AB1218" s="17" t="str">
        <f t="shared" ref="AB1218:AB1281" si="115">IF(H1218="Yes","Programme: "&amp;D1218,"Programme is not compatible with this tool")</f>
        <v>Programme: MSc Materials Engineering</v>
      </c>
      <c r="AC1218" s="17">
        <f t="shared" ref="AC1218:AC1281" si="116">IF(J1218="Stage",IF(M1218&lt;&gt;0,1,IF(N1218&lt;&gt;0,2,IF(O1218&lt;&gt;0,3,IF(P1218&lt;&gt;0,4,IF(Q1218&lt;&gt;0,5,""))))),IF(J1218="","",IF(R1218&lt;&gt;0,5,IF(S1218&lt;&gt;0,6,""))))</f>
        <v>1</v>
      </c>
      <c r="AD1218" s="17" t="str">
        <f t="shared" ref="AD1218:AD1281" si="117">IF(J1218="Stage",IF(AND(N1218&lt;&gt;0,AC1218&lt;2),2,IF(AND(O1218&lt;&gt;0,AC1218&lt;3),3,IF(AND(P1218&lt;&gt;0,AC1218&lt;4),4,IF(AND(Q1218&lt;&gt;0,AC1218&lt;5),5,"")))),IF(J1218="","",IF(AC1218&lt;&gt;0,6)))</f>
        <v/>
      </c>
      <c r="AE1218" s="17" t="str">
        <f t="shared" ref="AE1218:AE1281" si="118">IF(AND(O1218&lt;&gt;0,AD1218&lt;3),3,IF(AND(P1218&lt;&gt;0,AD1218&lt;4),4,IF(AND(Q1218&lt;&gt;0,AD1218&lt;5),5,"")))</f>
        <v/>
      </c>
      <c r="AF1218" s="17" t="str">
        <f t="shared" ref="AF1218:AF1281" si="119">IF(AND(P1218&lt;&gt;0,AE1218&lt;4),4,IF(AND(Q1218&lt;&gt;0,AE1218&lt;5),5,""))</f>
        <v/>
      </c>
      <c r="AG1218" s="17" cm="1">
        <f t="array" ref="AG1218">IFERROR(IF(J1218="Level",INDEX($M1218:$S1218,AC1218+1),INDEX($M1218:$S1218,AC1218)),"")</f>
        <v>180</v>
      </c>
      <c r="AH1218" s="17" t="str" cm="1">
        <f t="array" ref="AH1218">IFERROR(IF(J1218="Level",INDEX($M1218:$S1218,AD1218+1),INDEX($M1218:$S1218,AD1218)),"")</f>
        <v/>
      </c>
      <c r="AI1218" s="17" t="str" cm="1">
        <f t="array" ref="AI1218">IFERROR(INDEX($M1218:$S1218,AE1218),"")</f>
        <v/>
      </c>
      <c r="AJ1218" s="17" t="str" cm="1">
        <f t="array" ref="AJ1218">IFERROR(INDEX($M1218:$S1218,AF1218),"")</f>
        <v/>
      </c>
      <c r="AK1218" s="17" cm="1">
        <f t="array" ref="AK1218">IFERROR(IF(J1218="Level",INDEX($T1218:$Z1218,AC1218+1),INDEX($T1218:$Z1218,AC1218)),"")</f>
        <v>1</v>
      </c>
      <c r="AL1218" s="17" t="str" cm="1">
        <f t="array" ref="AL1218">IFERROR(IF(J1218="Level",INDEX($T1218:$Z1218,AD1218+1),INDEX($T1218:$Z1218,AD1218)),"")</f>
        <v/>
      </c>
      <c r="AM1218" s="17" t="str" cm="1">
        <f t="array" ref="AM1218">IFERROR(INDEX($T1218:$Z1218,AE1218),"")</f>
        <v/>
      </c>
      <c r="AN1218" s="17" t="str" cm="1">
        <f t="array" ref="AN1218">IFERROR(INDEX($T1218:$Z1218,AF1218),"")</f>
        <v/>
      </c>
    </row>
    <row r="1219" spans="1:40" x14ac:dyDescent="0.2">
      <c r="A1219" s="17" t="str">
        <f t="shared" si="114"/>
        <v>MSc Water Engineering: PTS1ECSECS25</v>
      </c>
      <c r="B1219" s="11" t="s">
        <v>410</v>
      </c>
      <c r="C1219" s="11" t="s">
        <v>32965</v>
      </c>
      <c r="D1219" s="11" t="s">
        <v>411</v>
      </c>
      <c r="E1219" s="11" t="s">
        <v>409</v>
      </c>
      <c r="F1219" s="11" t="s">
        <v>82</v>
      </c>
      <c r="G1219" s="11" t="s">
        <v>32238</v>
      </c>
      <c r="H1219" s="11" t="s">
        <v>77</v>
      </c>
      <c r="I1219" s="11">
        <v>1</v>
      </c>
      <c r="J1219" s="11" t="s">
        <v>78</v>
      </c>
      <c r="K1219" s="11" t="s">
        <v>32182</v>
      </c>
      <c r="L1219" s="11">
        <v>180</v>
      </c>
      <c r="M1219" s="11">
        <v>180</v>
      </c>
      <c r="N1219" s="11">
        <v>0</v>
      </c>
      <c r="O1219" s="11">
        <v>0</v>
      </c>
      <c r="P1219" s="11">
        <v>0</v>
      </c>
      <c r="Q1219" s="11">
        <v>0</v>
      </c>
      <c r="R1219" s="11">
        <v>0</v>
      </c>
      <c r="S1219" s="11">
        <v>0</v>
      </c>
      <c r="T1219" s="11">
        <v>1</v>
      </c>
      <c r="U1219" s="11">
        <v>0</v>
      </c>
      <c r="V1219" s="11">
        <v>0</v>
      </c>
      <c r="W1219" s="11">
        <v>0</v>
      </c>
      <c r="X1219" s="11">
        <v>0</v>
      </c>
      <c r="Y1219" s="11">
        <v>0</v>
      </c>
      <c r="Z1219" s="11">
        <v>0</v>
      </c>
      <c r="AA1219" s="12" t="s">
        <v>32955</v>
      </c>
      <c r="AB1219" s="17" t="str">
        <f t="shared" si="115"/>
        <v>Programme: MSc Water Engineering</v>
      </c>
      <c r="AC1219" s="17">
        <f t="shared" si="116"/>
        <v>1</v>
      </c>
      <c r="AD1219" s="17" t="str">
        <f t="shared" si="117"/>
        <v/>
      </c>
      <c r="AE1219" s="17" t="str">
        <f t="shared" si="118"/>
        <v/>
      </c>
      <c r="AF1219" s="17" t="str">
        <f t="shared" si="119"/>
        <v/>
      </c>
      <c r="AG1219" s="17" cm="1">
        <f t="array" ref="AG1219">IFERROR(IF(J1219="Level",INDEX($M1219:$S1219,AC1219+1),INDEX($M1219:$S1219,AC1219)),"")</f>
        <v>180</v>
      </c>
      <c r="AH1219" s="17" t="str" cm="1">
        <f t="array" ref="AH1219">IFERROR(IF(J1219="Level",INDEX($M1219:$S1219,AD1219+1),INDEX($M1219:$S1219,AD1219)),"")</f>
        <v/>
      </c>
      <c r="AI1219" s="17" t="str" cm="1">
        <f t="array" ref="AI1219">IFERROR(INDEX($M1219:$S1219,AE1219),"")</f>
        <v/>
      </c>
      <c r="AJ1219" s="17" t="str" cm="1">
        <f t="array" ref="AJ1219">IFERROR(INDEX($M1219:$S1219,AF1219),"")</f>
        <v/>
      </c>
      <c r="AK1219" s="17" cm="1">
        <f t="array" ref="AK1219">IFERROR(IF(J1219="Level",INDEX($T1219:$Z1219,AC1219+1),INDEX($T1219:$Z1219,AC1219)),"")</f>
        <v>1</v>
      </c>
      <c r="AL1219" s="17" t="str" cm="1">
        <f t="array" ref="AL1219">IFERROR(IF(J1219="Level",INDEX($T1219:$Z1219,AD1219+1),INDEX($T1219:$Z1219,AD1219)),"")</f>
        <v/>
      </c>
      <c r="AM1219" s="17" t="str" cm="1">
        <f t="array" ref="AM1219">IFERROR(INDEX($T1219:$Z1219,AE1219),"")</f>
        <v/>
      </c>
      <c r="AN1219" s="17" t="str" cm="1">
        <f t="array" ref="AN1219">IFERROR(INDEX($T1219:$Z1219,AF1219),"")</f>
        <v/>
      </c>
    </row>
    <row r="1220" spans="1:40" x14ac:dyDescent="0.2">
      <c r="A1220" s="17" t="str">
        <f t="shared" si="114"/>
        <v>MSc Civil Engineering: PTS1ECSECS26</v>
      </c>
      <c r="B1220" s="11" t="s">
        <v>412</v>
      </c>
      <c r="C1220" s="11" t="s">
        <v>32965</v>
      </c>
      <c r="D1220" s="11" t="s">
        <v>413</v>
      </c>
      <c r="E1220" s="11" t="s">
        <v>409</v>
      </c>
      <c r="F1220" s="11" t="s">
        <v>82</v>
      </c>
      <c r="G1220" s="11" t="s">
        <v>32238</v>
      </c>
      <c r="H1220" s="11" t="s">
        <v>77</v>
      </c>
      <c r="I1220" s="11">
        <v>1</v>
      </c>
      <c r="J1220" s="11" t="s">
        <v>78</v>
      </c>
      <c r="K1220" s="11" t="s">
        <v>32182</v>
      </c>
      <c r="L1220" s="11">
        <v>180</v>
      </c>
      <c r="M1220" s="11">
        <v>180</v>
      </c>
      <c r="N1220" s="11">
        <v>0</v>
      </c>
      <c r="O1220" s="11">
        <v>0</v>
      </c>
      <c r="P1220" s="11">
        <v>0</v>
      </c>
      <c r="Q1220" s="11">
        <v>0</v>
      </c>
      <c r="R1220" s="11">
        <v>0</v>
      </c>
      <c r="S1220" s="11">
        <v>0</v>
      </c>
      <c r="T1220" s="11">
        <v>1</v>
      </c>
      <c r="U1220" s="11">
        <v>0</v>
      </c>
      <c r="V1220" s="11">
        <v>0</v>
      </c>
      <c r="W1220" s="11">
        <v>0</v>
      </c>
      <c r="X1220" s="11">
        <v>0</v>
      </c>
      <c r="Y1220" s="11">
        <v>0</v>
      </c>
      <c r="Z1220" s="11">
        <v>0</v>
      </c>
      <c r="AA1220" s="12" t="s">
        <v>32955</v>
      </c>
      <c r="AB1220" s="17" t="str">
        <f t="shared" si="115"/>
        <v>Programme: MSc Civil Engineering</v>
      </c>
      <c r="AC1220" s="17">
        <f t="shared" si="116"/>
        <v>1</v>
      </c>
      <c r="AD1220" s="17" t="str">
        <f t="shared" si="117"/>
        <v/>
      </c>
      <c r="AE1220" s="17" t="str">
        <f t="shared" si="118"/>
        <v/>
      </c>
      <c r="AF1220" s="17" t="str">
        <f t="shared" si="119"/>
        <v/>
      </c>
      <c r="AG1220" s="17" cm="1">
        <f t="array" ref="AG1220">IFERROR(IF(J1220="Level",INDEX($M1220:$S1220,AC1220+1),INDEX($M1220:$S1220,AC1220)),"")</f>
        <v>180</v>
      </c>
      <c r="AH1220" s="17" t="str" cm="1">
        <f t="array" ref="AH1220">IFERROR(IF(J1220="Level",INDEX($M1220:$S1220,AD1220+1),INDEX($M1220:$S1220,AD1220)),"")</f>
        <v/>
      </c>
      <c r="AI1220" s="17" t="str" cm="1">
        <f t="array" ref="AI1220">IFERROR(INDEX($M1220:$S1220,AE1220),"")</f>
        <v/>
      </c>
      <c r="AJ1220" s="17" t="str" cm="1">
        <f t="array" ref="AJ1220">IFERROR(INDEX($M1220:$S1220,AF1220),"")</f>
        <v/>
      </c>
      <c r="AK1220" s="17" cm="1">
        <f t="array" ref="AK1220">IFERROR(IF(J1220="Level",INDEX($T1220:$Z1220,AC1220+1),INDEX($T1220:$Z1220,AC1220)),"")</f>
        <v>1</v>
      </c>
      <c r="AL1220" s="17" t="str" cm="1">
        <f t="array" ref="AL1220">IFERROR(IF(J1220="Level",INDEX($T1220:$Z1220,AD1220+1),INDEX($T1220:$Z1220,AD1220)),"")</f>
        <v/>
      </c>
      <c r="AM1220" s="17" t="str" cm="1">
        <f t="array" ref="AM1220">IFERROR(INDEX($T1220:$Z1220,AE1220),"")</f>
        <v/>
      </c>
      <c r="AN1220" s="17" t="str" cm="1">
        <f t="array" ref="AN1220">IFERROR(INDEX($T1220:$Z1220,AF1220),"")</f>
        <v/>
      </c>
    </row>
    <row r="1221" spans="1:40" x14ac:dyDescent="0.2">
      <c r="A1221" s="17" t="str">
        <f t="shared" si="114"/>
        <v>MSc Mechanical Engineering: PTS1ECSECS28</v>
      </c>
      <c r="B1221" s="11" t="s">
        <v>414</v>
      </c>
      <c r="C1221" s="11" t="s">
        <v>32965</v>
      </c>
      <c r="D1221" s="11" t="s">
        <v>415</v>
      </c>
      <c r="E1221" s="11" t="s">
        <v>409</v>
      </c>
      <c r="F1221" s="11" t="s">
        <v>82</v>
      </c>
      <c r="G1221" s="11" t="s">
        <v>32238</v>
      </c>
      <c r="H1221" s="11" t="s">
        <v>77</v>
      </c>
      <c r="I1221" s="11">
        <v>1</v>
      </c>
      <c r="J1221" s="11" t="s">
        <v>78</v>
      </c>
      <c r="K1221" s="11" t="s">
        <v>32182</v>
      </c>
      <c r="L1221" s="11">
        <v>180</v>
      </c>
      <c r="M1221" s="11">
        <v>180</v>
      </c>
      <c r="N1221" s="11">
        <v>0</v>
      </c>
      <c r="O1221" s="11">
        <v>0</v>
      </c>
      <c r="P1221" s="11">
        <v>0</v>
      </c>
      <c r="Q1221" s="11">
        <v>0</v>
      </c>
      <c r="R1221" s="11">
        <v>0</v>
      </c>
      <c r="S1221" s="11">
        <v>0</v>
      </c>
      <c r="T1221" s="11">
        <v>1</v>
      </c>
      <c r="U1221" s="11">
        <v>0</v>
      </c>
      <c r="V1221" s="11">
        <v>0</v>
      </c>
      <c r="W1221" s="11">
        <v>0</v>
      </c>
      <c r="X1221" s="11">
        <v>0</v>
      </c>
      <c r="Y1221" s="11">
        <v>0</v>
      </c>
      <c r="Z1221" s="11">
        <v>0</v>
      </c>
      <c r="AA1221" s="12" t="s">
        <v>32955</v>
      </c>
      <c r="AB1221" s="17" t="str">
        <f t="shared" si="115"/>
        <v>Programme: MSc Mechanical Engineering</v>
      </c>
      <c r="AC1221" s="17">
        <f t="shared" si="116"/>
        <v>1</v>
      </c>
      <c r="AD1221" s="17" t="str">
        <f t="shared" si="117"/>
        <v/>
      </c>
      <c r="AE1221" s="17" t="str">
        <f t="shared" si="118"/>
        <v/>
      </c>
      <c r="AF1221" s="17" t="str">
        <f t="shared" si="119"/>
        <v/>
      </c>
      <c r="AG1221" s="17" cm="1">
        <f t="array" ref="AG1221">IFERROR(IF(J1221="Level",INDEX($M1221:$S1221,AC1221+1),INDEX($M1221:$S1221,AC1221)),"")</f>
        <v>180</v>
      </c>
      <c r="AH1221" s="17" t="str" cm="1">
        <f t="array" ref="AH1221">IFERROR(IF(J1221="Level",INDEX($M1221:$S1221,AD1221+1),INDEX($M1221:$S1221,AD1221)),"")</f>
        <v/>
      </c>
      <c r="AI1221" s="17" t="str" cm="1">
        <f t="array" ref="AI1221">IFERROR(INDEX($M1221:$S1221,AE1221),"")</f>
        <v/>
      </c>
      <c r="AJ1221" s="17" t="str" cm="1">
        <f t="array" ref="AJ1221">IFERROR(INDEX($M1221:$S1221,AF1221),"")</f>
        <v/>
      </c>
      <c r="AK1221" s="17" cm="1">
        <f t="array" ref="AK1221">IFERROR(IF(J1221="Level",INDEX($T1221:$Z1221,AC1221+1),INDEX($T1221:$Z1221,AC1221)),"")</f>
        <v>1</v>
      </c>
      <c r="AL1221" s="17" t="str" cm="1">
        <f t="array" ref="AL1221">IFERROR(IF(J1221="Level",INDEX($T1221:$Z1221,AD1221+1),INDEX($T1221:$Z1221,AD1221)),"")</f>
        <v/>
      </c>
      <c r="AM1221" s="17" t="str" cm="1">
        <f t="array" ref="AM1221">IFERROR(INDEX($T1221:$Z1221,AE1221),"")</f>
        <v/>
      </c>
      <c r="AN1221" s="17" t="str" cm="1">
        <f t="array" ref="AN1221">IFERROR(INDEX($T1221:$Z1221,AF1221),"")</f>
        <v/>
      </c>
    </row>
    <row r="1222" spans="1:40" x14ac:dyDescent="0.2">
      <c r="A1222" s="17" t="str">
        <f t="shared" si="114"/>
        <v>MSc Water Science, Policy and Governance: PTS1ECSECS29</v>
      </c>
      <c r="B1222" s="11" t="s">
        <v>416</v>
      </c>
      <c r="C1222" s="11" t="s">
        <v>32965</v>
      </c>
      <c r="D1222" s="11" t="s">
        <v>417</v>
      </c>
      <c r="E1222" s="11" t="s">
        <v>409</v>
      </c>
      <c r="F1222" s="11" t="s">
        <v>82</v>
      </c>
      <c r="G1222" s="11" t="s">
        <v>32238</v>
      </c>
      <c r="H1222" s="11" t="s">
        <v>77</v>
      </c>
      <c r="I1222" s="11">
        <v>1</v>
      </c>
      <c r="J1222" s="11" t="s">
        <v>78</v>
      </c>
      <c r="K1222" s="11" t="s">
        <v>32182</v>
      </c>
      <c r="L1222" s="11">
        <v>180</v>
      </c>
      <c r="M1222" s="11">
        <v>180</v>
      </c>
      <c r="N1222" s="11">
        <v>0</v>
      </c>
      <c r="O1222" s="11">
        <v>0</v>
      </c>
      <c r="P1222" s="11">
        <v>0</v>
      </c>
      <c r="Q1222" s="11">
        <v>0</v>
      </c>
      <c r="R1222" s="11">
        <v>0</v>
      </c>
      <c r="S1222" s="11">
        <v>0</v>
      </c>
      <c r="T1222" s="11">
        <v>1</v>
      </c>
      <c r="U1222" s="11">
        <v>0</v>
      </c>
      <c r="V1222" s="11">
        <v>0</v>
      </c>
      <c r="W1222" s="11">
        <v>0</v>
      </c>
      <c r="X1222" s="11">
        <v>0</v>
      </c>
      <c r="Y1222" s="11">
        <v>0</v>
      </c>
      <c r="Z1222" s="11">
        <v>0</v>
      </c>
      <c r="AA1222" s="12" t="s">
        <v>32955</v>
      </c>
      <c r="AB1222" s="17" t="str">
        <f t="shared" si="115"/>
        <v>Programme: MSc Water Science, Policy and Governance</v>
      </c>
      <c r="AC1222" s="17">
        <f t="shared" si="116"/>
        <v>1</v>
      </c>
      <c r="AD1222" s="17" t="str">
        <f t="shared" si="117"/>
        <v/>
      </c>
      <c r="AE1222" s="17" t="str">
        <f t="shared" si="118"/>
        <v/>
      </c>
      <c r="AF1222" s="17" t="str">
        <f t="shared" si="119"/>
        <v/>
      </c>
      <c r="AG1222" s="17" cm="1">
        <f t="array" ref="AG1222">IFERROR(IF(J1222="Level",INDEX($M1222:$S1222,AC1222+1),INDEX($M1222:$S1222,AC1222)),"")</f>
        <v>180</v>
      </c>
      <c r="AH1222" s="17" t="str" cm="1">
        <f t="array" ref="AH1222">IFERROR(IF(J1222="Level",INDEX($M1222:$S1222,AD1222+1),INDEX($M1222:$S1222,AD1222)),"")</f>
        <v/>
      </c>
      <c r="AI1222" s="17" t="str" cm="1">
        <f t="array" ref="AI1222">IFERROR(INDEX($M1222:$S1222,AE1222),"")</f>
        <v/>
      </c>
      <c r="AJ1222" s="17" t="str" cm="1">
        <f t="array" ref="AJ1222">IFERROR(INDEX($M1222:$S1222,AF1222),"")</f>
        <v/>
      </c>
      <c r="AK1222" s="17" cm="1">
        <f t="array" ref="AK1222">IFERROR(IF(J1222="Level",INDEX($T1222:$Z1222,AC1222+1),INDEX($T1222:$Z1222,AC1222)),"")</f>
        <v>1</v>
      </c>
      <c r="AL1222" s="17" t="str" cm="1">
        <f t="array" ref="AL1222">IFERROR(IF(J1222="Level",INDEX($T1222:$Z1222,AD1222+1),INDEX($T1222:$Z1222,AD1222)),"")</f>
        <v/>
      </c>
      <c r="AM1222" s="17" t="str" cm="1">
        <f t="array" ref="AM1222">IFERROR(INDEX($T1222:$Z1222,AE1222),"")</f>
        <v/>
      </c>
      <c r="AN1222" s="17" t="str" cm="1">
        <f t="array" ref="AN1222">IFERROR(INDEX($T1222:$Z1222,AF1222),"")</f>
        <v/>
      </c>
    </row>
    <row r="1223" spans="1:40" x14ac:dyDescent="0.2">
      <c r="A1223" s="17" t="str">
        <f t="shared" si="114"/>
        <v>MSc Technology Ventures and Innovation Management: PTS1ECSECS35</v>
      </c>
      <c r="B1223" s="11" t="s">
        <v>427</v>
      </c>
      <c r="C1223" s="11" t="s">
        <v>32965</v>
      </c>
      <c r="D1223" s="11" t="s">
        <v>428</v>
      </c>
      <c r="E1223" s="11" t="s">
        <v>409</v>
      </c>
      <c r="F1223" s="11" t="s">
        <v>82</v>
      </c>
      <c r="G1223" s="11" t="s">
        <v>32238</v>
      </c>
      <c r="H1223" s="11" t="s">
        <v>77</v>
      </c>
      <c r="I1223" s="11">
        <v>1</v>
      </c>
      <c r="J1223" s="11" t="s">
        <v>78</v>
      </c>
      <c r="K1223" s="11" t="s">
        <v>32182</v>
      </c>
      <c r="L1223" s="11">
        <v>180</v>
      </c>
      <c r="M1223" s="11">
        <v>180</v>
      </c>
      <c r="N1223" s="11">
        <v>0</v>
      </c>
      <c r="O1223" s="11">
        <v>0</v>
      </c>
      <c r="P1223" s="11">
        <v>0</v>
      </c>
      <c r="Q1223" s="11">
        <v>0</v>
      </c>
      <c r="R1223" s="11">
        <v>0</v>
      </c>
      <c r="S1223" s="11">
        <v>0</v>
      </c>
      <c r="T1223" s="11">
        <v>1</v>
      </c>
      <c r="U1223" s="11">
        <v>0</v>
      </c>
      <c r="V1223" s="11">
        <v>0</v>
      </c>
      <c r="W1223" s="11">
        <v>0</v>
      </c>
      <c r="X1223" s="11">
        <v>0</v>
      </c>
      <c r="Y1223" s="11">
        <v>0</v>
      </c>
      <c r="Z1223" s="11">
        <v>0</v>
      </c>
      <c r="AA1223" s="12" t="s">
        <v>32955</v>
      </c>
      <c r="AB1223" s="17" t="str">
        <f t="shared" si="115"/>
        <v>Programme: MSc Technology Ventures and Innovation Management</v>
      </c>
      <c r="AC1223" s="17">
        <f t="shared" si="116"/>
        <v>1</v>
      </c>
      <c r="AD1223" s="17" t="str">
        <f t="shared" si="117"/>
        <v/>
      </c>
      <c r="AE1223" s="17" t="str">
        <f t="shared" si="118"/>
        <v/>
      </c>
      <c r="AF1223" s="17" t="str">
        <f t="shared" si="119"/>
        <v/>
      </c>
      <c r="AG1223" s="17" cm="1">
        <f t="array" ref="AG1223">IFERROR(IF(J1223="Level",INDEX($M1223:$S1223,AC1223+1),INDEX($M1223:$S1223,AC1223)),"")</f>
        <v>180</v>
      </c>
      <c r="AH1223" s="17" t="str" cm="1">
        <f t="array" ref="AH1223">IFERROR(IF(J1223="Level",INDEX($M1223:$S1223,AD1223+1),INDEX($M1223:$S1223,AD1223)),"")</f>
        <v/>
      </c>
      <c r="AI1223" s="17" t="str" cm="1">
        <f t="array" ref="AI1223">IFERROR(INDEX($M1223:$S1223,AE1223),"")</f>
        <v/>
      </c>
      <c r="AJ1223" s="17" t="str" cm="1">
        <f t="array" ref="AJ1223">IFERROR(INDEX($M1223:$S1223,AF1223),"")</f>
        <v/>
      </c>
      <c r="AK1223" s="17" cm="1">
        <f t="array" ref="AK1223">IFERROR(IF(J1223="Level",INDEX($T1223:$Z1223,AC1223+1),INDEX($T1223:$Z1223,AC1223)),"")</f>
        <v>1</v>
      </c>
      <c r="AL1223" s="17" t="str" cm="1">
        <f t="array" ref="AL1223">IFERROR(IF(J1223="Level",INDEX($T1223:$Z1223,AD1223+1),INDEX($T1223:$Z1223,AD1223)),"")</f>
        <v/>
      </c>
      <c r="AM1223" s="17" t="str" cm="1">
        <f t="array" ref="AM1223">IFERROR(INDEX($T1223:$Z1223,AE1223),"")</f>
        <v/>
      </c>
      <c r="AN1223" s="17" t="str" cm="1">
        <f t="array" ref="AN1223">IFERROR(INDEX($T1223:$Z1223,AF1223),"")</f>
        <v/>
      </c>
    </row>
    <row r="1224" spans="1:40" x14ac:dyDescent="0.2">
      <c r="A1224" s="17" t="str">
        <f t="shared" si="114"/>
        <v>MSc Mechatronics: PTS1ECSECS36</v>
      </c>
      <c r="B1224" s="11" t="s">
        <v>429</v>
      </c>
      <c r="C1224" s="11" t="s">
        <v>32965</v>
      </c>
      <c r="D1224" s="11" t="s">
        <v>430</v>
      </c>
      <c r="E1224" s="11" t="s">
        <v>409</v>
      </c>
      <c r="F1224" s="11" t="s">
        <v>82</v>
      </c>
      <c r="G1224" s="11" t="s">
        <v>32238</v>
      </c>
      <c r="H1224" s="11" t="s">
        <v>77</v>
      </c>
      <c r="I1224" s="11">
        <v>1</v>
      </c>
      <c r="J1224" s="11" t="s">
        <v>78</v>
      </c>
      <c r="K1224" s="11" t="s">
        <v>32182</v>
      </c>
      <c r="L1224" s="11">
        <v>180</v>
      </c>
      <c r="M1224" s="11">
        <v>180</v>
      </c>
      <c r="N1224" s="11">
        <v>0</v>
      </c>
      <c r="O1224" s="11">
        <v>0</v>
      </c>
      <c r="P1224" s="11">
        <v>0</v>
      </c>
      <c r="Q1224" s="11">
        <v>0</v>
      </c>
      <c r="R1224" s="11">
        <v>0</v>
      </c>
      <c r="S1224" s="11">
        <v>0</v>
      </c>
      <c r="T1224" s="11">
        <v>1</v>
      </c>
      <c r="U1224" s="11">
        <v>0</v>
      </c>
      <c r="V1224" s="11">
        <v>0</v>
      </c>
      <c r="W1224" s="11">
        <v>0</v>
      </c>
      <c r="X1224" s="11">
        <v>0</v>
      </c>
      <c r="Y1224" s="11">
        <v>0</v>
      </c>
      <c r="Z1224" s="11">
        <v>0</v>
      </c>
      <c r="AA1224" s="12" t="s">
        <v>32955</v>
      </c>
      <c r="AB1224" s="17" t="str">
        <f t="shared" si="115"/>
        <v>Programme: MSc Mechatronics</v>
      </c>
      <c r="AC1224" s="17">
        <f t="shared" si="116"/>
        <v>1</v>
      </c>
      <c r="AD1224" s="17" t="str">
        <f t="shared" si="117"/>
        <v/>
      </c>
      <c r="AE1224" s="17" t="str">
        <f t="shared" si="118"/>
        <v/>
      </c>
      <c r="AF1224" s="17" t="str">
        <f t="shared" si="119"/>
        <v/>
      </c>
      <c r="AG1224" s="17" cm="1">
        <f t="array" ref="AG1224">IFERROR(IF(J1224="Level",INDEX($M1224:$S1224,AC1224+1),INDEX($M1224:$S1224,AC1224)),"")</f>
        <v>180</v>
      </c>
      <c r="AH1224" s="17" t="str" cm="1">
        <f t="array" ref="AH1224">IFERROR(IF(J1224="Level",INDEX($M1224:$S1224,AD1224+1),INDEX($M1224:$S1224,AD1224)),"")</f>
        <v/>
      </c>
      <c r="AI1224" s="17" t="str" cm="1">
        <f t="array" ref="AI1224">IFERROR(INDEX($M1224:$S1224,AE1224),"")</f>
        <v/>
      </c>
      <c r="AJ1224" s="17" t="str" cm="1">
        <f t="array" ref="AJ1224">IFERROR(INDEX($M1224:$S1224,AF1224),"")</f>
        <v/>
      </c>
      <c r="AK1224" s="17" cm="1">
        <f t="array" ref="AK1224">IFERROR(IF(J1224="Level",INDEX($T1224:$Z1224,AC1224+1),INDEX($T1224:$Z1224,AC1224)),"")</f>
        <v>1</v>
      </c>
      <c r="AL1224" s="17" t="str" cm="1">
        <f t="array" ref="AL1224">IFERROR(IF(J1224="Level",INDEX($T1224:$Z1224,AD1224+1),INDEX($T1224:$Z1224,AD1224)),"")</f>
        <v/>
      </c>
      <c r="AM1224" s="17" t="str" cm="1">
        <f t="array" ref="AM1224">IFERROR(INDEX($T1224:$Z1224,AE1224),"")</f>
        <v/>
      </c>
      <c r="AN1224" s="17" t="str" cm="1">
        <f t="array" ref="AN1224">IFERROR(INDEX($T1224:$Z1224,AF1224),"")</f>
        <v/>
      </c>
    </row>
    <row r="1225" spans="1:40" x14ac:dyDescent="0.2">
      <c r="A1225" s="17" t="str">
        <f t="shared" si="114"/>
        <v>MSc Entrepreneurship and Technology Innovation: PTS1ECSECS37</v>
      </c>
      <c r="B1225" s="11" t="s">
        <v>431</v>
      </c>
      <c r="C1225" s="11" t="s">
        <v>32965</v>
      </c>
      <c r="D1225" s="11" t="s">
        <v>432</v>
      </c>
      <c r="E1225" s="11" t="s">
        <v>409</v>
      </c>
      <c r="F1225" s="11" t="s">
        <v>82</v>
      </c>
      <c r="G1225" s="11" t="s">
        <v>32238</v>
      </c>
      <c r="H1225" s="11" t="s">
        <v>77</v>
      </c>
      <c r="I1225" s="11">
        <v>1</v>
      </c>
      <c r="J1225" s="11" t="s">
        <v>78</v>
      </c>
      <c r="K1225" s="11" t="s">
        <v>32182</v>
      </c>
      <c r="L1225" s="11">
        <v>180</v>
      </c>
      <c r="M1225" s="11">
        <v>180</v>
      </c>
      <c r="N1225" s="11">
        <v>0</v>
      </c>
      <c r="O1225" s="11">
        <v>0</v>
      </c>
      <c r="P1225" s="11">
        <v>0</v>
      </c>
      <c r="Q1225" s="11">
        <v>0</v>
      </c>
      <c r="R1225" s="11">
        <v>0</v>
      </c>
      <c r="S1225" s="11">
        <v>0</v>
      </c>
      <c r="T1225" s="11">
        <v>1</v>
      </c>
      <c r="U1225" s="11">
        <v>0</v>
      </c>
      <c r="V1225" s="11">
        <v>0</v>
      </c>
      <c r="W1225" s="11">
        <v>0</v>
      </c>
      <c r="X1225" s="11">
        <v>0</v>
      </c>
      <c r="Y1225" s="11">
        <v>0</v>
      </c>
      <c r="Z1225" s="11">
        <v>0</v>
      </c>
      <c r="AA1225" s="12" t="s">
        <v>32955</v>
      </c>
      <c r="AB1225" s="17" t="str">
        <f t="shared" si="115"/>
        <v>Programme: MSc Entrepreneurship and Technology Innovation</v>
      </c>
      <c r="AC1225" s="17">
        <f t="shared" si="116"/>
        <v>1</v>
      </c>
      <c r="AD1225" s="17" t="str">
        <f t="shared" si="117"/>
        <v/>
      </c>
      <c r="AE1225" s="17" t="str">
        <f t="shared" si="118"/>
        <v/>
      </c>
      <c r="AF1225" s="17" t="str">
        <f t="shared" si="119"/>
        <v/>
      </c>
      <c r="AG1225" s="17" cm="1">
        <f t="array" ref="AG1225">IFERROR(IF(J1225="Level",INDEX($M1225:$S1225,AC1225+1),INDEX($M1225:$S1225,AC1225)),"")</f>
        <v>180</v>
      </c>
      <c r="AH1225" s="17" t="str" cm="1">
        <f t="array" ref="AH1225">IFERROR(IF(J1225="Level",INDEX($M1225:$S1225,AD1225+1),INDEX($M1225:$S1225,AD1225)),"")</f>
        <v/>
      </c>
      <c r="AI1225" s="17" t="str" cm="1">
        <f t="array" ref="AI1225">IFERROR(INDEX($M1225:$S1225,AE1225),"")</f>
        <v/>
      </c>
      <c r="AJ1225" s="17" t="str" cm="1">
        <f t="array" ref="AJ1225">IFERROR(INDEX($M1225:$S1225,AF1225),"")</f>
        <v/>
      </c>
      <c r="AK1225" s="17" cm="1">
        <f t="array" ref="AK1225">IFERROR(IF(J1225="Level",INDEX($T1225:$Z1225,AC1225+1),INDEX($T1225:$Z1225,AC1225)),"")</f>
        <v>1</v>
      </c>
      <c r="AL1225" s="17" t="str" cm="1">
        <f t="array" ref="AL1225">IFERROR(IF(J1225="Level",INDEX($T1225:$Z1225,AD1225+1),INDEX($T1225:$Z1225,AD1225)),"")</f>
        <v/>
      </c>
      <c r="AM1225" s="17" t="str" cm="1">
        <f t="array" ref="AM1225">IFERROR(INDEX($T1225:$Z1225,AE1225),"")</f>
        <v/>
      </c>
      <c r="AN1225" s="17" t="str" cm="1">
        <f t="array" ref="AN1225">IFERROR(INDEX($T1225:$Z1225,AF1225),"")</f>
        <v/>
      </c>
    </row>
    <row r="1226" spans="1:40" x14ac:dyDescent="0.2">
      <c r="A1226" s="17" t="str">
        <f t="shared" si="114"/>
        <v>MSc Electrical Power and Smart Grids: PTS1ECSECS39</v>
      </c>
      <c r="B1226" s="11" t="s">
        <v>435</v>
      </c>
      <c r="C1226" s="11" t="s">
        <v>32965</v>
      </c>
      <c r="D1226" s="11" t="s">
        <v>436</v>
      </c>
      <c r="E1226" s="11" t="s">
        <v>409</v>
      </c>
      <c r="F1226" s="11" t="s">
        <v>82</v>
      </c>
      <c r="G1226" s="11" t="s">
        <v>32238</v>
      </c>
      <c r="H1226" s="11" t="s">
        <v>77</v>
      </c>
      <c r="I1226" s="11">
        <v>1</v>
      </c>
      <c r="J1226" s="11" t="s">
        <v>78</v>
      </c>
      <c r="K1226" s="11" t="s">
        <v>32182</v>
      </c>
      <c r="L1226" s="11">
        <v>180</v>
      </c>
      <c r="M1226" s="11">
        <v>180</v>
      </c>
      <c r="N1226" s="11">
        <v>0</v>
      </c>
      <c r="O1226" s="11">
        <v>0</v>
      </c>
      <c r="P1226" s="11">
        <v>0</v>
      </c>
      <c r="Q1226" s="11">
        <v>0</v>
      </c>
      <c r="R1226" s="11">
        <v>0</v>
      </c>
      <c r="S1226" s="11">
        <v>0</v>
      </c>
      <c r="T1226" s="11">
        <v>1</v>
      </c>
      <c r="U1226" s="11">
        <v>0</v>
      </c>
      <c r="V1226" s="11">
        <v>0</v>
      </c>
      <c r="W1226" s="11">
        <v>0</v>
      </c>
      <c r="X1226" s="11">
        <v>0</v>
      </c>
      <c r="Y1226" s="11">
        <v>0</v>
      </c>
      <c r="Z1226" s="11">
        <v>0</v>
      </c>
      <c r="AA1226" s="12" t="s">
        <v>32955</v>
      </c>
      <c r="AB1226" s="17" t="str">
        <f t="shared" si="115"/>
        <v>Programme: MSc Electrical Power and Smart Grids</v>
      </c>
      <c r="AC1226" s="17">
        <f t="shared" si="116"/>
        <v>1</v>
      </c>
      <c r="AD1226" s="17" t="str">
        <f t="shared" si="117"/>
        <v/>
      </c>
      <c r="AE1226" s="17" t="str">
        <f t="shared" si="118"/>
        <v/>
      </c>
      <c r="AF1226" s="17" t="str">
        <f t="shared" si="119"/>
        <v/>
      </c>
      <c r="AG1226" s="17" cm="1">
        <f t="array" ref="AG1226">IFERROR(IF(J1226="Level",INDEX($M1226:$S1226,AC1226+1),INDEX($M1226:$S1226,AC1226)),"")</f>
        <v>180</v>
      </c>
      <c r="AH1226" s="17" t="str" cm="1">
        <f t="array" ref="AH1226">IFERROR(IF(J1226="Level",INDEX($M1226:$S1226,AD1226+1),INDEX($M1226:$S1226,AD1226)),"")</f>
        <v/>
      </c>
      <c r="AI1226" s="17" t="str" cm="1">
        <f t="array" ref="AI1226">IFERROR(INDEX($M1226:$S1226,AE1226),"")</f>
        <v/>
      </c>
      <c r="AJ1226" s="17" t="str" cm="1">
        <f t="array" ref="AJ1226">IFERROR(INDEX($M1226:$S1226,AF1226),"")</f>
        <v/>
      </c>
      <c r="AK1226" s="17" cm="1">
        <f t="array" ref="AK1226">IFERROR(IF(J1226="Level",INDEX($T1226:$Z1226,AC1226+1),INDEX($T1226:$Z1226,AC1226)),"")</f>
        <v>1</v>
      </c>
      <c r="AL1226" s="17" t="str" cm="1">
        <f t="array" ref="AL1226">IFERROR(IF(J1226="Level",INDEX($T1226:$Z1226,AD1226+1),INDEX($T1226:$Z1226,AD1226)),"")</f>
        <v/>
      </c>
      <c r="AM1226" s="17" t="str" cm="1">
        <f t="array" ref="AM1226">IFERROR(INDEX($T1226:$Z1226,AE1226),"")</f>
        <v/>
      </c>
      <c r="AN1226" s="17" t="str" cm="1">
        <f t="array" ref="AN1226">IFERROR(INDEX($T1226:$Z1226,AF1226),"")</f>
        <v/>
      </c>
    </row>
    <row r="1227" spans="1:40" x14ac:dyDescent="0.2">
      <c r="A1227" s="17" t="str">
        <f t="shared" si="114"/>
        <v>MSc Construction Design Management: PTS1ECSECS41</v>
      </c>
      <c r="B1227" s="11" t="s">
        <v>437</v>
      </c>
      <c r="C1227" s="11" t="s">
        <v>32965</v>
      </c>
      <c r="D1227" s="11" t="s">
        <v>438</v>
      </c>
      <c r="E1227" s="11" t="s">
        <v>409</v>
      </c>
      <c r="F1227" s="11" t="s">
        <v>82</v>
      </c>
      <c r="G1227" s="11" t="s">
        <v>32238</v>
      </c>
      <c r="H1227" s="11" t="s">
        <v>77</v>
      </c>
      <c r="I1227" s="11">
        <v>1</v>
      </c>
      <c r="J1227" s="11" t="s">
        <v>78</v>
      </c>
      <c r="K1227" s="11" t="s">
        <v>32182</v>
      </c>
      <c r="L1227" s="11">
        <v>180</v>
      </c>
      <c r="M1227" s="11">
        <v>180</v>
      </c>
      <c r="N1227" s="11">
        <v>0</v>
      </c>
      <c r="O1227" s="11">
        <v>0</v>
      </c>
      <c r="P1227" s="11">
        <v>0</v>
      </c>
      <c r="Q1227" s="11">
        <v>0</v>
      </c>
      <c r="R1227" s="11">
        <v>0</v>
      </c>
      <c r="S1227" s="11">
        <v>0</v>
      </c>
      <c r="T1227" s="11">
        <v>1</v>
      </c>
      <c r="U1227" s="11">
        <v>0</v>
      </c>
      <c r="V1227" s="11">
        <v>0</v>
      </c>
      <c r="W1227" s="11">
        <v>0</v>
      </c>
      <c r="X1227" s="11">
        <v>0</v>
      </c>
      <c r="Y1227" s="11">
        <v>0</v>
      </c>
      <c r="Z1227" s="11">
        <v>0</v>
      </c>
      <c r="AA1227" s="12" t="s">
        <v>32955</v>
      </c>
      <c r="AB1227" s="17" t="str">
        <f t="shared" si="115"/>
        <v>Programme: MSc Construction Design Management</v>
      </c>
      <c r="AC1227" s="17">
        <f t="shared" si="116"/>
        <v>1</v>
      </c>
      <c r="AD1227" s="17" t="str">
        <f t="shared" si="117"/>
        <v/>
      </c>
      <c r="AE1227" s="17" t="str">
        <f t="shared" si="118"/>
        <v/>
      </c>
      <c r="AF1227" s="17" t="str">
        <f t="shared" si="119"/>
        <v/>
      </c>
      <c r="AG1227" s="17" cm="1">
        <f t="array" ref="AG1227">IFERROR(IF(J1227="Level",INDEX($M1227:$S1227,AC1227+1),INDEX($M1227:$S1227,AC1227)),"")</f>
        <v>180</v>
      </c>
      <c r="AH1227" s="17" t="str" cm="1">
        <f t="array" ref="AH1227">IFERROR(IF(J1227="Level",INDEX($M1227:$S1227,AD1227+1),INDEX($M1227:$S1227,AD1227)),"")</f>
        <v/>
      </c>
      <c r="AI1227" s="17" t="str" cm="1">
        <f t="array" ref="AI1227">IFERROR(INDEX($M1227:$S1227,AE1227),"")</f>
        <v/>
      </c>
      <c r="AJ1227" s="17" t="str" cm="1">
        <f t="array" ref="AJ1227">IFERROR(INDEX($M1227:$S1227,AF1227),"")</f>
        <v/>
      </c>
      <c r="AK1227" s="17" cm="1">
        <f t="array" ref="AK1227">IFERROR(IF(J1227="Level",INDEX($T1227:$Z1227,AC1227+1),INDEX($T1227:$Z1227,AC1227)),"")</f>
        <v>1</v>
      </c>
      <c r="AL1227" s="17" t="str" cm="1">
        <f t="array" ref="AL1227">IFERROR(IF(J1227="Level",INDEX($T1227:$Z1227,AD1227+1),INDEX($T1227:$Z1227,AD1227)),"")</f>
        <v/>
      </c>
      <c r="AM1227" s="17" t="str" cm="1">
        <f t="array" ref="AM1227">IFERROR(INDEX($T1227:$Z1227,AE1227),"")</f>
        <v/>
      </c>
      <c r="AN1227" s="17" t="str" cm="1">
        <f t="array" ref="AN1227">IFERROR(INDEX($T1227:$Z1227,AF1227),"")</f>
        <v/>
      </c>
    </row>
    <row r="1228" spans="1:40" x14ac:dyDescent="0.2">
      <c r="A1228" s="17" t="str">
        <f t="shared" si="114"/>
        <v>MSc Sustainable Engineering: PTS1ECSECS42</v>
      </c>
      <c r="B1228" s="11" t="s">
        <v>439</v>
      </c>
      <c r="C1228" s="11" t="s">
        <v>32965</v>
      </c>
      <c r="D1228" s="11" t="s">
        <v>440</v>
      </c>
      <c r="E1228" s="11" t="s">
        <v>409</v>
      </c>
      <c r="F1228" s="11" t="s">
        <v>82</v>
      </c>
      <c r="G1228" s="11" t="s">
        <v>32238</v>
      </c>
      <c r="H1228" s="11" t="s">
        <v>77</v>
      </c>
      <c r="I1228" s="11">
        <v>1</v>
      </c>
      <c r="J1228" s="11" t="s">
        <v>78</v>
      </c>
      <c r="K1228" s="11" t="s">
        <v>32182</v>
      </c>
      <c r="L1228" s="11">
        <v>180</v>
      </c>
      <c r="M1228" s="11">
        <v>180</v>
      </c>
      <c r="N1228" s="11">
        <v>0</v>
      </c>
      <c r="O1228" s="11">
        <v>0</v>
      </c>
      <c r="P1228" s="11">
        <v>0</v>
      </c>
      <c r="Q1228" s="11">
        <v>0</v>
      </c>
      <c r="R1228" s="11">
        <v>0</v>
      </c>
      <c r="S1228" s="11">
        <v>0</v>
      </c>
      <c r="T1228" s="11">
        <v>1</v>
      </c>
      <c r="U1228" s="11">
        <v>0</v>
      </c>
      <c r="V1228" s="11">
        <v>0</v>
      </c>
      <c r="W1228" s="11">
        <v>0</v>
      </c>
      <c r="X1228" s="11">
        <v>0</v>
      </c>
      <c r="Y1228" s="11">
        <v>0</v>
      </c>
      <c r="Z1228" s="11">
        <v>0</v>
      </c>
      <c r="AA1228" s="12" t="s">
        <v>32955</v>
      </c>
      <c r="AB1228" s="17" t="str">
        <f t="shared" si="115"/>
        <v>Programme: MSc Sustainable Engineering</v>
      </c>
      <c r="AC1228" s="17">
        <f t="shared" si="116"/>
        <v>1</v>
      </c>
      <c r="AD1228" s="17" t="str">
        <f t="shared" si="117"/>
        <v/>
      </c>
      <c r="AE1228" s="17" t="str">
        <f t="shared" si="118"/>
        <v/>
      </c>
      <c r="AF1228" s="17" t="str">
        <f t="shared" si="119"/>
        <v/>
      </c>
      <c r="AG1228" s="17" cm="1">
        <f t="array" ref="AG1228">IFERROR(IF(J1228="Level",INDEX($M1228:$S1228,AC1228+1),INDEX($M1228:$S1228,AC1228)),"")</f>
        <v>180</v>
      </c>
      <c r="AH1228" s="17" t="str" cm="1">
        <f t="array" ref="AH1228">IFERROR(IF(J1228="Level",INDEX($M1228:$S1228,AD1228+1),INDEX($M1228:$S1228,AD1228)),"")</f>
        <v/>
      </c>
      <c r="AI1228" s="17" t="str" cm="1">
        <f t="array" ref="AI1228">IFERROR(INDEX($M1228:$S1228,AE1228),"")</f>
        <v/>
      </c>
      <c r="AJ1228" s="17" t="str" cm="1">
        <f t="array" ref="AJ1228">IFERROR(INDEX($M1228:$S1228,AF1228),"")</f>
        <v/>
      </c>
      <c r="AK1228" s="17" cm="1">
        <f t="array" ref="AK1228">IFERROR(IF(J1228="Level",INDEX($T1228:$Z1228,AC1228+1),INDEX($T1228:$Z1228,AC1228)),"")</f>
        <v>1</v>
      </c>
      <c r="AL1228" s="17" t="str" cm="1">
        <f t="array" ref="AL1228">IFERROR(IF(J1228="Level",INDEX($T1228:$Z1228,AD1228+1),INDEX($T1228:$Z1228,AD1228)),"")</f>
        <v/>
      </c>
      <c r="AM1228" s="17" t="str" cm="1">
        <f t="array" ref="AM1228">IFERROR(INDEX($T1228:$Z1228,AE1228),"")</f>
        <v/>
      </c>
      <c r="AN1228" s="17" t="str" cm="1">
        <f t="array" ref="AN1228">IFERROR(INDEX($T1228:$Z1228,AF1228),"")</f>
        <v/>
      </c>
    </row>
    <row r="1229" spans="1:40" x14ac:dyDescent="0.2">
      <c r="A1229" s="17" t="str">
        <f t="shared" si="114"/>
        <v>MSc Renewable Energy Engineering - Cornwall: PTS1ECSECSCA</v>
      </c>
      <c r="B1229" s="11" t="s">
        <v>441</v>
      </c>
      <c r="C1229" s="11" t="s">
        <v>32965</v>
      </c>
      <c r="D1229" s="11" t="s">
        <v>442</v>
      </c>
      <c r="E1229" s="11" t="s">
        <v>409</v>
      </c>
      <c r="F1229" s="11" t="s">
        <v>82</v>
      </c>
      <c r="G1229" s="11" t="s">
        <v>32238</v>
      </c>
      <c r="H1229" s="11" t="s">
        <v>77</v>
      </c>
      <c r="I1229" s="11">
        <v>1</v>
      </c>
      <c r="J1229" s="11" t="s">
        <v>78</v>
      </c>
      <c r="K1229" s="11" t="s">
        <v>32182</v>
      </c>
      <c r="L1229" s="11">
        <v>180</v>
      </c>
      <c r="M1229" s="11">
        <v>180</v>
      </c>
      <c r="N1229" s="11">
        <v>0</v>
      </c>
      <c r="O1229" s="11">
        <v>0</v>
      </c>
      <c r="P1229" s="11">
        <v>0</v>
      </c>
      <c r="Q1229" s="11">
        <v>0</v>
      </c>
      <c r="R1229" s="11">
        <v>0</v>
      </c>
      <c r="S1229" s="11">
        <v>0</v>
      </c>
      <c r="T1229" s="11">
        <v>1</v>
      </c>
      <c r="U1229" s="11">
        <v>0</v>
      </c>
      <c r="V1229" s="11">
        <v>0</v>
      </c>
      <c r="W1229" s="11">
        <v>0</v>
      </c>
      <c r="X1229" s="11">
        <v>0</v>
      </c>
      <c r="Y1229" s="11">
        <v>0</v>
      </c>
      <c r="Z1229" s="11">
        <v>0</v>
      </c>
      <c r="AA1229" s="12" t="s">
        <v>32955</v>
      </c>
      <c r="AB1229" s="17" t="str">
        <f t="shared" si="115"/>
        <v>Programme: MSc Renewable Energy Engineering - Cornwall</v>
      </c>
      <c r="AC1229" s="17">
        <f t="shared" si="116"/>
        <v>1</v>
      </c>
      <c r="AD1229" s="17" t="str">
        <f t="shared" si="117"/>
        <v/>
      </c>
      <c r="AE1229" s="17" t="str">
        <f t="shared" si="118"/>
        <v/>
      </c>
      <c r="AF1229" s="17" t="str">
        <f t="shared" si="119"/>
        <v/>
      </c>
      <c r="AG1229" s="17" cm="1">
        <f t="array" ref="AG1229">IFERROR(IF(J1229="Level",INDEX($M1229:$S1229,AC1229+1),INDEX($M1229:$S1229,AC1229)),"")</f>
        <v>180</v>
      </c>
      <c r="AH1229" s="17" t="str" cm="1">
        <f t="array" ref="AH1229">IFERROR(IF(J1229="Level",INDEX($M1229:$S1229,AD1229+1),INDEX($M1229:$S1229,AD1229)),"")</f>
        <v/>
      </c>
      <c r="AI1229" s="17" t="str" cm="1">
        <f t="array" ref="AI1229">IFERROR(INDEX($M1229:$S1229,AE1229),"")</f>
        <v/>
      </c>
      <c r="AJ1229" s="17" t="str" cm="1">
        <f t="array" ref="AJ1229">IFERROR(INDEX($M1229:$S1229,AF1229),"")</f>
        <v/>
      </c>
      <c r="AK1229" s="17" cm="1">
        <f t="array" ref="AK1229">IFERROR(IF(J1229="Level",INDEX($T1229:$Z1229,AC1229+1),INDEX($T1229:$Z1229,AC1229)),"")</f>
        <v>1</v>
      </c>
      <c r="AL1229" s="17" t="str" cm="1">
        <f t="array" ref="AL1229">IFERROR(IF(J1229="Level",INDEX($T1229:$Z1229,AD1229+1),INDEX($T1229:$Z1229,AD1229)),"")</f>
        <v/>
      </c>
      <c r="AM1229" s="17" t="str" cm="1">
        <f t="array" ref="AM1229">IFERROR(INDEX($T1229:$Z1229,AE1229),"")</f>
        <v/>
      </c>
      <c r="AN1229" s="17" t="str" cm="1">
        <f t="array" ref="AN1229">IFERROR(INDEX($T1229:$Z1229,AF1229),"")</f>
        <v/>
      </c>
    </row>
    <row r="1230" spans="1:40" x14ac:dyDescent="0.2">
      <c r="A1230" s="17" t="str">
        <f t="shared" si="114"/>
        <v>MSc International Supply Chain Management: PTS1ECSSBE01</v>
      </c>
      <c r="B1230" s="11" t="s">
        <v>446</v>
      </c>
      <c r="C1230" s="11" t="s">
        <v>32965</v>
      </c>
      <c r="D1230" s="11" t="s">
        <v>447</v>
      </c>
      <c r="E1230" s="11" t="s">
        <v>409</v>
      </c>
      <c r="F1230" s="11" t="s">
        <v>82</v>
      </c>
      <c r="G1230" s="11" t="s">
        <v>32238</v>
      </c>
      <c r="H1230" s="11" t="s">
        <v>77</v>
      </c>
      <c r="I1230" s="11">
        <v>1</v>
      </c>
      <c r="J1230" s="11" t="s">
        <v>78</v>
      </c>
      <c r="K1230" s="11" t="s">
        <v>32182</v>
      </c>
      <c r="L1230" s="11">
        <v>180</v>
      </c>
      <c r="M1230" s="11">
        <v>180</v>
      </c>
      <c r="N1230" s="11">
        <v>0</v>
      </c>
      <c r="O1230" s="11">
        <v>0</v>
      </c>
      <c r="P1230" s="11">
        <v>0</v>
      </c>
      <c r="Q1230" s="11">
        <v>0</v>
      </c>
      <c r="R1230" s="11">
        <v>0</v>
      </c>
      <c r="S1230" s="11">
        <v>0</v>
      </c>
      <c r="T1230" s="11">
        <v>1</v>
      </c>
      <c r="U1230" s="11">
        <v>0</v>
      </c>
      <c r="V1230" s="11">
        <v>0</v>
      </c>
      <c r="W1230" s="11">
        <v>0</v>
      </c>
      <c r="X1230" s="11">
        <v>0</v>
      </c>
      <c r="Y1230" s="11">
        <v>0</v>
      </c>
      <c r="Z1230" s="11">
        <v>0</v>
      </c>
      <c r="AA1230" s="12" t="s">
        <v>32955</v>
      </c>
      <c r="AB1230" s="17" t="str">
        <f t="shared" si="115"/>
        <v>Programme: MSc International Supply Chain Management</v>
      </c>
      <c r="AC1230" s="17">
        <f t="shared" si="116"/>
        <v>1</v>
      </c>
      <c r="AD1230" s="17" t="str">
        <f t="shared" si="117"/>
        <v/>
      </c>
      <c r="AE1230" s="17" t="str">
        <f t="shared" si="118"/>
        <v/>
      </c>
      <c r="AF1230" s="17" t="str">
        <f t="shared" si="119"/>
        <v/>
      </c>
      <c r="AG1230" s="17" cm="1">
        <f t="array" ref="AG1230">IFERROR(IF(J1230="Level",INDEX($M1230:$S1230,AC1230+1),INDEX($M1230:$S1230,AC1230)),"")</f>
        <v>180</v>
      </c>
      <c r="AH1230" s="17" t="str" cm="1">
        <f t="array" ref="AH1230">IFERROR(IF(J1230="Level",INDEX($M1230:$S1230,AD1230+1),INDEX($M1230:$S1230,AD1230)),"")</f>
        <v/>
      </c>
      <c r="AI1230" s="17" t="str" cm="1">
        <f t="array" ref="AI1230">IFERROR(INDEX($M1230:$S1230,AE1230),"")</f>
        <v/>
      </c>
      <c r="AJ1230" s="17" t="str" cm="1">
        <f t="array" ref="AJ1230">IFERROR(INDEX($M1230:$S1230,AF1230),"")</f>
        <v/>
      </c>
      <c r="AK1230" s="17" cm="1">
        <f t="array" ref="AK1230">IFERROR(IF(J1230="Level",INDEX($T1230:$Z1230,AC1230+1),INDEX($T1230:$Z1230,AC1230)),"")</f>
        <v>1</v>
      </c>
      <c r="AL1230" s="17" t="str" cm="1">
        <f t="array" ref="AL1230">IFERROR(IF(J1230="Level",INDEX($T1230:$Z1230,AD1230+1),INDEX($T1230:$Z1230,AD1230)),"")</f>
        <v/>
      </c>
      <c r="AM1230" s="17" t="str" cm="1">
        <f t="array" ref="AM1230">IFERROR(INDEX($T1230:$Z1230,AE1230),"")</f>
        <v/>
      </c>
      <c r="AN1230" s="17" t="str" cm="1">
        <f t="array" ref="AN1230">IFERROR(INDEX($T1230:$Z1230,AF1230),"")</f>
        <v/>
      </c>
    </row>
    <row r="1231" spans="1:40" x14ac:dyDescent="0.2">
      <c r="A1231" s="17" t="str">
        <f t="shared" si="114"/>
        <v>MSc Civil Engineering with Management: PTS1ECSSBE04</v>
      </c>
      <c r="B1231" s="11" t="s">
        <v>448</v>
      </c>
      <c r="C1231" s="11" t="s">
        <v>32965</v>
      </c>
      <c r="D1231" s="11" t="s">
        <v>449</v>
      </c>
      <c r="E1231" s="11" t="s">
        <v>409</v>
      </c>
      <c r="F1231" s="11" t="s">
        <v>82</v>
      </c>
      <c r="G1231" s="11" t="s">
        <v>32238</v>
      </c>
      <c r="H1231" s="11" t="s">
        <v>77</v>
      </c>
      <c r="I1231" s="11">
        <v>1</v>
      </c>
      <c r="J1231" s="11" t="s">
        <v>78</v>
      </c>
      <c r="K1231" s="11" t="s">
        <v>32182</v>
      </c>
      <c r="L1231" s="11">
        <v>180</v>
      </c>
      <c r="M1231" s="11">
        <v>180</v>
      </c>
      <c r="N1231" s="11">
        <v>0</v>
      </c>
      <c r="O1231" s="11">
        <v>0</v>
      </c>
      <c r="P1231" s="11">
        <v>0</v>
      </c>
      <c r="Q1231" s="11">
        <v>0</v>
      </c>
      <c r="R1231" s="11">
        <v>0</v>
      </c>
      <c r="S1231" s="11">
        <v>0</v>
      </c>
      <c r="T1231" s="11">
        <v>1</v>
      </c>
      <c r="U1231" s="11">
        <v>0</v>
      </c>
      <c r="V1231" s="11">
        <v>0</v>
      </c>
      <c r="W1231" s="11">
        <v>0</v>
      </c>
      <c r="X1231" s="11">
        <v>0</v>
      </c>
      <c r="Y1231" s="11">
        <v>0</v>
      </c>
      <c r="Z1231" s="11">
        <v>0</v>
      </c>
      <c r="AA1231" s="12" t="s">
        <v>32955</v>
      </c>
      <c r="AB1231" s="17" t="str">
        <f t="shared" si="115"/>
        <v>Programme: MSc Civil Engineering with Management</v>
      </c>
      <c r="AC1231" s="17">
        <f t="shared" si="116"/>
        <v>1</v>
      </c>
      <c r="AD1231" s="17" t="str">
        <f t="shared" si="117"/>
        <v/>
      </c>
      <c r="AE1231" s="17" t="str">
        <f t="shared" si="118"/>
        <v/>
      </c>
      <c r="AF1231" s="17" t="str">
        <f t="shared" si="119"/>
        <v/>
      </c>
      <c r="AG1231" s="17" cm="1">
        <f t="array" ref="AG1231">IFERROR(IF(J1231="Level",INDEX($M1231:$S1231,AC1231+1),INDEX($M1231:$S1231,AC1231)),"")</f>
        <v>180</v>
      </c>
      <c r="AH1231" s="17" t="str" cm="1">
        <f t="array" ref="AH1231">IFERROR(IF(J1231="Level",INDEX($M1231:$S1231,AD1231+1),INDEX($M1231:$S1231,AD1231)),"")</f>
        <v/>
      </c>
      <c r="AI1231" s="17" t="str" cm="1">
        <f t="array" ref="AI1231">IFERROR(INDEX($M1231:$S1231,AE1231),"")</f>
        <v/>
      </c>
      <c r="AJ1231" s="17" t="str" cm="1">
        <f t="array" ref="AJ1231">IFERROR(INDEX($M1231:$S1231,AF1231),"")</f>
        <v/>
      </c>
      <c r="AK1231" s="17" cm="1">
        <f t="array" ref="AK1231">IFERROR(IF(J1231="Level",INDEX($T1231:$Z1231,AC1231+1),INDEX($T1231:$Z1231,AC1231)),"")</f>
        <v>1</v>
      </c>
      <c r="AL1231" s="17" t="str" cm="1">
        <f t="array" ref="AL1231">IFERROR(IF(J1231="Level",INDEX($T1231:$Z1231,AD1231+1),INDEX($T1231:$Z1231,AD1231)),"")</f>
        <v/>
      </c>
      <c r="AM1231" s="17" t="str" cm="1">
        <f t="array" ref="AM1231">IFERROR(INDEX($T1231:$Z1231,AE1231),"")</f>
        <v/>
      </c>
      <c r="AN1231" s="17" t="str" cm="1">
        <f t="array" ref="AN1231">IFERROR(INDEX($T1231:$Z1231,AF1231),"")</f>
        <v/>
      </c>
    </row>
    <row r="1232" spans="1:40" x14ac:dyDescent="0.2">
      <c r="A1232" s="17" t="str">
        <f t="shared" si="114"/>
        <v>MSc Engineering Business Management: PTS1ECSSBE05</v>
      </c>
      <c r="B1232" s="11" t="s">
        <v>450</v>
      </c>
      <c r="C1232" s="11" t="s">
        <v>32965</v>
      </c>
      <c r="D1232" s="11" t="s">
        <v>451</v>
      </c>
      <c r="E1232" s="11" t="s">
        <v>409</v>
      </c>
      <c r="F1232" s="11" t="s">
        <v>82</v>
      </c>
      <c r="G1232" s="11" t="s">
        <v>32238</v>
      </c>
      <c r="H1232" s="11" t="s">
        <v>77</v>
      </c>
      <c r="I1232" s="11">
        <v>1</v>
      </c>
      <c r="J1232" s="11" t="s">
        <v>78</v>
      </c>
      <c r="K1232" s="11" t="s">
        <v>32182</v>
      </c>
      <c r="L1232" s="11">
        <v>180</v>
      </c>
      <c r="M1232" s="11">
        <v>180</v>
      </c>
      <c r="N1232" s="11">
        <v>0</v>
      </c>
      <c r="O1232" s="11">
        <v>0</v>
      </c>
      <c r="P1232" s="11">
        <v>0</v>
      </c>
      <c r="Q1232" s="11">
        <v>0</v>
      </c>
      <c r="R1232" s="11">
        <v>0</v>
      </c>
      <c r="S1232" s="11">
        <v>0</v>
      </c>
      <c r="T1232" s="11">
        <v>1</v>
      </c>
      <c r="U1232" s="11">
        <v>0</v>
      </c>
      <c r="V1232" s="11">
        <v>0</v>
      </c>
      <c r="W1232" s="11">
        <v>0</v>
      </c>
      <c r="X1232" s="11">
        <v>0</v>
      </c>
      <c r="Y1232" s="11">
        <v>0</v>
      </c>
      <c r="Z1232" s="11">
        <v>0</v>
      </c>
      <c r="AA1232" s="12" t="s">
        <v>32955</v>
      </c>
      <c r="AB1232" s="17" t="str">
        <f t="shared" si="115"/>
        <v>Programme: MSc Engineering Business Management</v>
      </c>
      <c r="AC1232" s="17">
        <f t="shared" si="116"/>
        <v>1</v>
      </c>
      <c r="AD1232" s="17" t="str">
        <f t="shared" si="117"/>
        <v/>
      </c>
      <c r="AE1232" s="17" t="str">
        <f t="shared" si="118"/>
        <v/>
      </c>
      <c r="AF1232" s="17" t="str">
        <f t="shared" si="119"/>
        <v/>
      </c>
      <c r="AG1232" s="17" cm="1">
        <f t="array" ref="AG1232">IFERROR(IF(J1232="Level",INDEX($M1232:$S1232,AC1232+1),INDEX($M1232:$S1232,AC1232)),"")</f>
        <v>180</v>
      </c>
      <c r="AH1232" s="17" t="str" cm="1">
        <f t="array" ref="AH1232">IFERROR(IF(J1232="Level",INDEX($M1232:$S1232,AD1232+1),INDEX($M1232:$S1232,AD1232)),"")</f>
        <v/>
      </c>
      <c r="AI1232" s="17" t="str" cm="1">
        <f t="array" ref="AI1232">IFERROR(INDEX($M1232:$S1232,AE1232),"")</f>
        <v/>
      </c>
      <c r="AJ1232" s="17" t="str" cm="1">
        <f t="array" ref="AJ1232">IFERROR(INDEX($M1232:$S1232,AF1232),"")</f>
        <v/>
      </c>
      <c r="AK1232" s="17" cm="1">
        <f t="array" ref="AK1232">IFERROR(IF(J1232="Level",INDEX($T1232:$Z1232,AC1232+1),INDEX($T1232:$Z1232,AC1232)),"")</f>
        <v>1</v>
      </c>
      <c r="AL1232" s="17" t="str" cm="1">
        <f t="array" ref="AL1232">IFERROR(IF(J1232="Level",INDEX($T1232:$Z1232,AD1232+1),INDEX($T1232:$Z1232,AD1232)),"")</f>
        <v/>
      </c>
      <c r="AM1232" s="17" t="str" cm="1">
        <f t="array" ref="AM1232">IFERROR(INDEX($T1232:$Z1232,AE1232),"")</f>
        <v/>
      </c>
      <c r="AN1232" s="17" t="str" cm="1">
        <f t="array" ref="AN1232">IFERROR(INDEX($T1232:$Z1232,AF1232),"")</f>
        <v/>
      </c>
    </row>
    <row r="1233" spans="1:40" x14ac:dyDescent="0.2">
      <c r="A1233" s="17" t="str">
        <f t="shared" si="114"/>
        <v>MRes Finance: PTR1SBESBE01</v>
      </c>
      <c r="B1233" s="11" t="s">
        <v>335</v>
      </c>
      <c r="C1233" s="11" t="s">
        <v>32965</v>
      </c>
      <c r="D1233" s="11" t="s">
        <v>336</v>
      </c>
      <c r="E1233" s="11" t="s">
        <v>32190</v>
      </c>
      <c r="F1233" s="11" t="s">
        <v>82</v>
      </c>
      <c r="G1233" s="11" t="s">
        <v>32238</v>
      </c>
      <c r="H1233" s="11" t="s">
        <v>77</v>
      </c>
      <c r="I1233" s="11">
        <v>1</v>
      </c>
      <c r="J1233" s="11" t="s">
        <v>78</v>
      </c>
      <c r="K1233" s="11" t="s">
        <v>32182</v>
      </c>
      <c r="L1233" s="11">
        <v>180</v>
      </c>
      <c r="M1233" s="11">
        <v>180</v>
      </c>
      <c r="N1233" s="11">
        <v>0</v>
      </c>
      <c r="O1233" s="11">
        <v>0</v>
      </c>
      <c r="P1233" s="11">
        <v>0</v>
      </c>
      <c r="Q1233" s="11">
        <v>0</v>
      </c>
      <c r="R1233" s="11">
        <v>0</v>
      </c>
      <c r="S1233" s="11">
        <v>0</v>
      </c>
      <c r="T1233" s="11">
        <v>1</v>
      </c>
      <c r="U1233" s="11">
        <v>0</v>
      </c>
      <c r="V1233" s="11">
        <v>0</v>
      </c>
      <c r="W1233" s="11">
        <v>0</v>
      </c>
      <c r="X1233" s="11">
        <v>0</v>
      </c>
      <c r="Y1233" s="11">
        <v>0</v>
      </c>
      <c r="Z1233" s="11">
        <v>0</v>
      </c>
      <c r="AA1233" s="12" t="s">
        <v>32955</v>
      </c>
      <c r="AB1233" s="17" t="str">
        <f t="shared" si="115"/>
        <v>Programme: MRes Finance</v>
      </c>
      <c r="AC1233" s="17">
        <f t="shared" si="116"/>
        <v>1</v>
      </c>
      <c r="AD1233" s="17" t="str">
        <f t="shared" si="117"/>
        <v/>
      </c>
      <c r="AE1233" s="17" t="str">
        <f t="shared" si="118"/>
        <v/>
      </c>
      <c r="AF1233" s="17" t="str">
        <f t="shared" si="119"/>
        <v/>
      </c>
      <c r="AG1233" s="17" cm="1">
        <f t="array" ref="AG1233">IFERROR(IF(J1233="Level",INDEX($M1233:$S1233,AC1233+1),INDEX($M1233:$S1233,AC1233)),"")</f>
        <v>180</v>
      </c>
      <c r="AH1233" s="17" t="str" cm="1">
        <f t="array" ref="AH1233">IFERROR(IF(J1233="Level",INDEX($M1233:$S1233,AD1233+1),INDEX($M1233:$S1233,AD1233)),"")</f>
        <v/>
      </c>
      <c r="AI1233" s="17" t="str" cm="1">
        <f t="array" ref="AI1233">IFERROR(INDEX($M1233:$S1233,AE1233),"")</f>
        <v/>
      </c>
      <c r="AJ1233" s="17" t="str" cm="1">
        <f t="array" ref="AJ1233">IFERROR(INDEX($M1233:$S1233,AF1233),"")</f>
        <v/>
      </c>
      <c r="AK1233" s="17" cm="1">
        <f t="array" ref="AK1233">IFERROR(IF(J1233="Level",INDEX($T1233:$Z1233,AC1233+1),INDEX($T1233:$Z1233,AC1233)),"")</f>
        <v>1</v>
      </c>
      <c r="AL1233" s="17" t="str" cm="1">
        <f t="array" ref="AL1233">IFERROR(IF(J1233="Level",INDEX($T1233:$Z1233,AD1233+1),INDEX($T1233:$Z1233,AD1233)),"")</f>
        <v/>
      </c>
      <c r="AM1233" s="17" t="str" cm="1">
        <f t="array" ref="AM1233">IFERROR(INDEX($T1233:$Z1233,AE1233),"")</f>
        <v/>
      </c>
      <c r="AN1233" s="17" t="str" cm="1">
        <f t="array" ref="AN1233">IFERROR(INDEX($T1233:$Z1233,AF1233),"")</f>
        <v/>
      </c>
    </row>
    <row r="1234" spans="1:40" x14ac:dyDescent="0.2">
      <c r="A1234" s="17" t="str">
        <f t="shared" si="114"/>
        <v>MSc Financial Management (9-month): PTS0SBESBE01</v>
      </c>
      <c r="B1234" s="11" t="s">
        <v>348</v>
      </c>
      <c r="C1234" s="11" t="s">
        <v>32965</v>
      </c>
      <c r="D1234" s="11" t="s">
        <v>349</v>
      </c>
      <c r="E1234" s="11" t="s">
        <v>32190</v>
      </c>
      <c r="F1234" s="11" t="s">
        <v>82</v>
      </c>
      <c r="G1234" s="11" t="s">
        <v>32238</v>
      </c>
      <c r="H1234" s="11" t="s">
        <v>77</v>
      </c>
      <c r="I1234" s="11">
        <v>1</v>
      </c>
      <c r="J1234" s="11" t="s">
        <v>78</v>
      </c>
      <c r="K1234" s="11" t="s">
        <v>32182</v>
      </c>
      <c r="L1234" s="11">
        <v>180</v>
      </c>
      <c r="M1234" s="11">
        <v>180</v>
      </c>
      <c r="N1234" s="11">
        <v>0</v>
      </c>
      <c r="O1234" s="11">
        <v>0</v>
      </c>
      <c r="P1234" s="11">
        <v>0</v>
      </c>
      <c r="Q1234" s="11">
        <v>0</v>
      </c>
      <c r="R1234" s="11">
        <v>0</v>
      </c>
      <c r="S1234" s="11">
        <v>0</v>
      </c>
      <c r="T1234" s="11">
        <v>1</v>
      </c>
      <c r="U1234" s="11">
        <v>0</v>
      </c>
      <c r="V1234" s="11">
        <v>0</v>
      </c>
      <c r="W1234" s="11">
        <v>0</v>
      </c>
      <c r="X1234" s="11">
        <v>0</v>
      </c>
      <c r="Y1234" s="11">
        <v>0</v>
      </c>
      <c r="Z1234" s="11">
        <v>0</v>
      </c>
      <c r="AA1234" s="12" t="s">
        <v>32955</v>
      </c>
      <c r="AB1234" s="17" t="str">
        <f t="shared" si="115"/>
        <v>Programme: MSc Financial Management (9-month)</v>
      </c>
      <c r="AC1234" s="17">
        <f t="shared" si="116"/>
        <v>1</v>
      </c>
      <c r="AD1234" s="17" t="str">
        <f t="shared" si="117"/>
        <v/>
      </c>
      <c r="AE1234" s="17" t="str">
        <f t="shared" si="118"/>
        <v/>
      </c>
      <c r="AF1234" s="17" t="str">
        <f t="shared" si="119"/>
        <v/>
      </c>
      <c r="AG1234" s="17" cm="1">
        <f t="array" ref="AG1234">IFERROR(IF(J1234="Level",INDEX($M1234:$S1234,AC1234+1),INDEX($M1234:$S1234,AC1234)),"")</f>
        <v>180</v>
      </c>
      <c r="AH1234" s="17" t="str" cm="1">
        <f t="array" ref="AH1234">IFERROR(IF(J1234="Level",INDEX($M1234:$S1234,AD1234+1),INDEX($M1234:$S1234,AD1234)),"")</f>
        <v/>
      </c>
      <c r="AI1234" s="17" t="str" cm="1">
        <f t="array" ref="AI1234">IFERROR(INDEX($M1234:$S1234,AE1234),"")</f>
        <v/>
      </c>
      <c r="AJ1234" s="17" t="str" cm="1">
        <f t="array" ref="AJ1234">IFERROR(INDEX($M1234:$S1234,AF1234),"")</f>
        <v/>
      </c>
      <c r="AK1234" s="17" cm="1">
        <f t="array" ref="AK1234">IFERROR(IF(J1234="Level",INDEX($T1234:$Z1234,AC1234+1),INDEX($T1234:$Z1234,AC1234)),"")</f>
        <v>1</v>
      </c>
      <c r="AL1234" s="17" t="str" cm="1">
        <f t="array" ref="AL1234">IFERROR(IF(J1234="Level",INDEX($T1234:$Z1234,AD1234+1),INDEX($T1234:$Z1234,AD1234)),"")</f>
        <v/>
      </c>
      <c r="AM1234" s="17" t="str" cm="1">
        <f t="array" ref="AM1234">IFERROR(INDEX($T1234:$Z1234,AE1234),"")</f>
        <v/>
      </c>
      <c r="AN1234" s="17" t="str" cm="1">
        <f t="array" ref="AN1234">IFERROR(INDEX($T1234:$Z1234,AF1234),"")</f>
        <v/>
      </c>
    </row>
    <row r="1235" spans="1:40" x14ac:dyDescent="0.2">
      <c r="A1235" s="17" t="str">
        <f t="shared" si="114"/>
        <v>MSc Finance and Management (9-month): PTS0SBESBE02</v>
      </c>
      <c r="B1235" s="11" t="s">
        <v>350</v>
      </c>
      <c r="C1235" s="11" t="s">
        <v>32965</v>
      </c>
      <c r="D1235" s="11" t="s">
        <v>32432</v>
      </c>
      <c r="E1235" s="11" t="s">
        <v>32190</v>
      </c>
      <c r="F1235" s="11" t="s">
        <v>82</v>
      </c>
      <c r="G1235" s="11" t="s">
        <v>32238</v>
      </c>
      <c r="H1235" s="11" t="s">
        <v>77</v>
      </c>
      <c r="I1235" s="11">
        <v>1</v>
      </c>
      <c r="J1235" s="11" t="s">
        <v>78</v>
      </c>
      <c r="K1235" s="11" t="s">
        <v>32182</v>
      </c>
      <c r="L1235" s="11">
        <v>180</v>
      </c>
      <c r="M1235" s="11">
        <v>180</v>
      </c>
      <c r="N1235" s="11">
        <v>0</v>
      </c>
      <c r="O1235" s="11">
        <v>0</v>
      </c>
      <c r="P1235" s="11">
        <v>0</v>
      </c>
      <c r="Q1235" s="11">
        <v>0</v>
      </c>
      <c r="R1235" s="11">
        <v>0</v>
      </c>
      <c r="S1235" s="11">
        <v>0</v>
      </c>
      <c r="T1235" s="11">
        <v>1</v>
      </c>
      <c r="U1235" s="11">
        <v>0</v>
      </c>
      <c r="V1235" s="11">
        <v>0</v>
      </c>
      <c r="W1235" s="11">
        <v>0</v>
      </c>
      <c r="X1235" s="11">
        <v>0</v>
      </c>
      <c r="Y1235" s="11">
        <v>0</v>
      </c>
      <c r="Z1235" s="11">
        <v>0</v>
      </c>
      <c r="AA1235" s="12" t="s">
        <v>32955</v>
      </c>
      <c r="AB1235" s="17" t="str">
        <f t="shared" si="115"/>
        <v>Programme: MSc Finance and Management (9-month)</v>
      </c>
      <c r="AC1235" s="17">
        <f t="shared" si="116"/>
        <v>1</v>
      </c>
      <c r="AD1235" s="17" t="str">
        <f t="shared" si="117"/>
        <v/>
      </c>
      <c r="AE1235" s="17" t="str">
        <f t="shared" si="118"/>
        <v/>
      </c>
      <c r="AF1235" s="17" t="str">
        <f t="shared" si="119"/>
        <v/>
      </c>
      <c r="AG1235" s="17" cm="1">
        <f t="array" ref="AG1235">IFERROR(IF(J1235="Level",INDEX($M1235:$S1235,AC1235+1),INDEX($M1235:$S1235,AC1235)),"")</f>
        <v>180</v>
      </c>
      <c r="AH1235" s="17" t="str" cm="1">
        <f t="array" ref="AH1235">IFERROR(IF(J1235="Level",INDEX($M1235:$S1235,AD1235+1),INDEX($M1235:$S1235,AD1235)),"")</f>
        <v/>
      </c>
      <c r="AI1235" s="17" t="str" cm="1">
        <f t="array" ref="AI1235">IFERROR(INDEX($M1235:$S1235,AE1235),"")</f>
        <v/>
      </c>
      <c r="AJ1235" s="17" t="str" cm="1">
        <f t="array" ref="AJ1235">IFERROR(INDEX($M1235:$S1235,AF1235),"")</f>
        <v/>
      </c>
      <c r="AK1235" s="17" cm="1">
        <f t="array" ref="AK1235">IFERROR(IF(J1235="Level",INDEX($T1235:$Z1235,AC1235+1),INDEX($T1235:$Z1235,AC1235)),"")</f>
        <v>1</v>
      </c>
      <c r="AL1235" s="17" t="str" cm="1">
        <f t="array" ref="AL1235">IFERROR(IF(J1235="Level",INDEX($T1235:$Z1235,AD1235+1),INDEX($T1235:$Z1235,AD1235)),"")</f>
        <v/>
      </c>
      <c r="AM1235" s="17" t="str" cm="1">
        <f t="array" ref="AM1235">IFERROR(INDEX($T1235:$Z1235,AE1235),"")</f>
        <v/>
      </c>
      <c r="AN1235" s="17" t="str" cm="1">
        <f t="array" ref="AN1235">IFERROR(INDEX($T1235:$Z1235,AF1235),"")</f>
        <v/>
      </c>
    </row>
    <row r="1236" spans="1:40" x14ac:dyDescent="0.2">
      <c r="A1236" s="17" t="str">
        <f t="shared" si="114"/>
        <v>MSc Finance and Investment (9-month): PTS0SBESBE08</v>
      </c>
      <c r="B1236" s="11" t="s">
        <v>354</v>
      </c>
      <c r="C1236" s="11" t="s">
        <v>32965</v>
      </c>
      <c r="D1236" s="11" t="s">
        <v>355</v>
      </c>
      <c r="E1236" s="11" t="s">
        <v>32190</v>
      </c>
      <c r="F1236" s="11" t="s">
        <v>82</v>
      </c>
      <c r="G1236" s="11" t="s">
        <v>32238</v>
      </c>
      <c r="H1236" s="11" t="s">
        <v>77</v>
      </c>
      <c r="I1236" s="11">
        <v>1</v>
      </c>
      <c r="J1236" s="11" t="s">
        <v>78</v>
      </c>
      <c r="K1236" s="11" t="s">
        <v>32182</v>
      </c>
      <c r="L1236" s="11">
        <v>180</v>
      </c>
      <c r="M1236" s="11">
        <v>180</v>
      </c>
      <c r="N1236" s="11">
        <v>0</v>
      </c>
      <c r="O1236" s="11">
        <v>0</v>
      </c>
      <c r="P1236" s="11">
        <v>0</v>
      </c>
      <c r="Q1236" s="11">
        <v>0</v>
      </c>
      <c r="R1236" s="11">
        <v>0</v>
      </c>
      <c r="S1236" s="11">
        <v>0</v>
      </c>
      <c r="T1236" s="11">
        <v>1</v>
      </c>
      <c r="U1236" s="11">
        <v>0</v>
      </c>
      <c r="V1236" s="11">
        <v>0</v>
      </c>
      <c r="W1236" s="11">
        <v>0</v>
      </c>
      <c r="X1236" s="11">
        <v>0</v>
      </c>
      <c r="Y1236" s="11">
        <v>0</v>
      </c>
      <c r="Z1236" s="11">
        <v>0</v>
      </c>
      <c r="AA1236" s="12" t="s">
        <v>32955</v>
      </c>
      <c r="AB1236" s="17" t="str">
        <f t="shared" si="115"/>
        <v>Programme: MSc Finance and Investment (9-month)</v>
      </c>
      <c r="AC1236" s="17">
        <f t="shared" si="116"/>
        <v>1</v>
      </c>
      <c r="AD1236" s="17" t="str">
        <f t="shared" si="117"/>
        <v/>
      </c>
      <c r="AE1236" s="17" t="str">
        <f t="shared" si="118"/>
        <v/>
      </c>
      <c r="AF1236" s="17" t="str">
        <f t="shared" si="119"/>
        <v/>
      </c>
      <c r="AG1236" s="17" cm="1">
        <f t="array" ref="AG1236">IFERROR(IF(J1236="Level",INDEX($M1236:$S1236,AC1236+1),INDEX($M1236:$S1236,AC1236)),"")</f>
        <v>180</v>
      </c>
      <c r="AH1236" s="17" t="str" cm="1">
        <f t="array" ref="AH1236">IFERROR(IF(J1236="Level",INDEX($M1236:$S1236,AD1236+1),INDEX($M1236:$S1236,AD1236)),"")</f>
        <v/>
      </c>
      <c r="AI1236" s="17" t="str" cm="1">
        <f t="array" ref="AI1236">IFERROR(INDEX($M1236:$S1236,AE1236),"")</f>
        <v/>
      </c>
      <c r="AJ1236" s="17" t="str" cm="1">
        <f t="array" ref="AJ1236">IFERROR(INDEX($M1236:$S1236,AF1236),"")</f>
        <v/>
      </c>
      <c r="AK1236" s="17" cm="1">
        <f t="array" ref="AK1236">IFERROR(IF(J1236="Level",INDEX($T1236:$Z1236,AC1236+1),INDEX($T1236:$Z1236,AC1236)),"")</f>
        <v>1</v>
      </c>
      <c r="AL1236" s="17" t="str" cm="1">
        <f t="array" ref="AL1236">IFERROR(IF(J1236="Level",INDEX($T1236:$Z1236,AD1236+1),INDEX($T1236:$Z1236,AD1236)),"")</f>
        <v/>
      </c>
      <c r="AM1236" s="17" t="str" cm="1">
        <f t="array" ref="AM1236">IFERROR(INDEX($T1236:$Z1236,AE1236),"")</f>
        <v/>
      </c>
      <c r="AN1236" s="17" t="str" cm="1">
        <f t="array" ref="AN1236">IFERROR(INDEX($T1236:$Z1236,AF1236),"")</f>
        <v/>
      </c>
    </row>
    <row r="1237" spans="1:40" x14ac:dyDescent="0.2">
      <c r="A1237" s="17" t="str">
        <f t="shared" si="114"/>
        <v>MSc Marketing and Financial Services (9-month): PTS0SBESBE14</v>
      </c>
      <c r="B1237" s="11" t="s">
        <v>356</v>
      </c>
      <c r="C1237" s="11" t="s">
        <v>32965</v>
      </c>
      <c r="D1237" s="11" t="s">
        <v>357</v>
      </c>
      <c r="E1237" s="11" t="s">
        <v>32190</v>
      </c>
      <c r="F1237" s="11" t="s">
        <v>82</v>
      </c>
      <c r="G1237" s="11" t="s">
        <v>32238</v>
      </c>
      <c r="H1237" s="11" t="s">
        <v>77</v>
      </c>
      <c r="I1237" s="11">
        <v>1</v>
      </c>
      <c r="J1237" s="11" t="s">
        <v>78</v>
      </c>
      <c r="K1237" s="11" t="s">
        <v>32182</v>
      </c>
      <c r="L1237" s="11">
        <v>180</v>
      </c>
      <c r="M1237" s="11">
        <v>180</v>
      </c>
      <c r="N1237" s="11">
        <v>0</v>
      </c>
      <c r="O1237" s="11">
        <v>0</v>
      </c>
      <c r="P1237" s="11">
        <v>0</v>
      </c>
      <c r="Q1237" s="11">
        <v>0</v>
      </c>
      <c r="R1237" s="11">
        <v>0</v>
      </c>
      <c r="S1237" s="11">
        <v>0</v>
      </c>
      <c r="T1237" s="11">
        <v>1</v>
      </c>
      <c r="U1237" s="11">
        <v>0</v>
      </c>
      <c r="V1237" s="11">
        <v>0</v>
      </c>
      <c r="W1237" s="11">
        <v>0</v>
      </c>
      <c r="X1237" s="11">
        <v>0</v>
      </c>
      <c r="Y1237" s="11">
        <v>0</v>
      </c>
      <c r="Z1237" s="11">
        <v>0</v>
      </c>
      <c r="AA1237" s="12" t="s">
        <v>32955</v>
      </c>
      <c r="AB1237" s="17" t="str">
        <f t="shared" si="115"/>
        <v>Programme: MSc Marketing and Financial Services (9-month)</v>
      </c>
      <c r="AC1237" s="17">
        <f t="shared" si="116"/>
        <v>1</v>
      </c>
      <c r="AD1237" s="17" t="str">
        <f t="shared" si="117"/>
        <v/>
      </c>
      <c r="AE1237" s="17" t="str">
        <f t="shared" si="118"/>
        <v/>
      </c>
      <c r="AF1237" s="17" t="str">
        <f t="shared" si="119"/>
        <v/>
      </c>
      <c r="AG1237" s="17" cm="1">
        <f t="array" ref="AG1237">IFERROR(IF(J1237="Level",INDEX($M1237:$S1237,AC1237+1),INDEX($M1237:$S1237,AC1237)),"")</f>
        <v>180</v>
      </c>
      <c r="AH1237" s="17" t="str" cm="1">
        <f t="array" ref="AH1237">IFERROR(IF(J1237="Level",INDEX($M1237:$S1237,AD1237+1),INDEX($M1237:$S1237,AD1237)),"")</f>
        <v/>
      </c>
      <c r="AI1237" s="17" t="str" cm="1">
        <f t="array" ref="AI1237">IFERROR(INDEX($M1237:$S1237,AE1237),"")</f>
        <v/>
      </c>
      <c r="AJ1237" s="17" t="str" cm="1">
        <f t="array" ref="AJ1237">IFERROR(INDEX($M1237:$S1237,AF1237),"")</f>
        <v/>
      </c>
      <c r="AK1237" s="17" cm="1">
        <f t="array" ref="AK1237">IFERROR(IF(J1237="Level",INDEX($T1237:$Z1237,AC1237+1),INDEX($T1237:$Z1237,AC1237)),"")</f>
        <v>1</v>
      </c>
      <c r="AL1237" s="17" t="str" cm="1">
        <f t="array" ref="AL1237">IFERROR(IF(J1237="Level",INDEX($T1237:$Z1237,AD1237+1),INDEX($T1237:$Z1237,AD1237)),"")</f>
        <v/>
      </c>
      <c r="AM1237" s="17" t="str" cm="1">
        <f t="array" ref="AM1237">IFERROR(INDEX($T1237:$Z1237,AE1237),"")</f>
        <v/>
      </c>
      <c r="AN1237" s="17" t="str" cm="1">
        <f t="array" ref="AN1237">IFERROR(INDEX($T1237:$Z1237,AF1237),"")</f>
        <v/>
      </c>
    </row>
    <row r="1238" spans="1:40" x14ac:dyDescent="0.2">
      <c r="A1238" s="17" t="str">
        <f t="shared" si="114"/>
        <v>MSc Marketing and Financial Management (9 months): PTS0SBESBE19</v>
      </c>
      <c r="B1238" s="11" t="s">
        <v>364</v>
      </c>
      <c r="C1238" s="11" t="s">
        <v>32965</v>
      </c>
      <c r="D1238" s="11" t="s">
        <v>365</v>
      </c>
      <c r="E1238" s="11" t="s">
        <v>32190</v>
      </c>
      <c r="F1238" s="11" t="s">
        <v>82</v>
      </c>
      <c r="G1238" s="11" t="s">
        <v>32238</v>
      </c>
      <c r="H1238" s="11" t="s">
        <v>77</v>
      </c>
      <c r="I1238" s="11">
        <v>1</v>
      </c>
      <c r="J1238" s="11" t="s">
        <v>78</v>
      </c>
      <c r="K1238" s="11" t="s">
        <v>32182</v>
      </c>
      <c r="L1238" s="11">
        <v>180</v>
      </c>
      <c r="M1238" s="11">
        <v>180</v>
      </c>
      <c r="N1238" s="11">
        <v>0</v>
      </c>
      <c r="O1238" s="11">
        <v>0</v>
      </c>
      <c r="P1238" s="11">
        <v>0</v>
      </c>
      <c r="Q1238" s="11">
        <v>0</v>
      </c>
      <c r="R1238" s="11">
        <v>0</v>
      </c>
      <c r="S1238" s="11">
        <v>0</v>
      </c>
      <c r="T1238" s="11">
        <v>1</v>
      </c>
      <c r="U1238" s="11">
        <v>0</v>
      </c>
      <c r="V1238" s="11">
        <v>0</v>
      </c>
      <c r="W1238" s="11">
        <v>0</v>
      </c>
      <c r="X1238" s="11">
        <v>0</v>
      </c>
      <c r="Y1238" s="11">
        <v>0</v>
      </c>
      <c r="Z1238" s="11">
        <v>0</v>
      </c>
      <c r="AA1238" s="12" t="s">
        <v>32955</v>
      </c>
      <c r="AB1238" s="17" t="str">
        <f t="shared" si="115"/>
        <v>Programme: MSc Marketing and Financial Management (9 months)</v>
      </c>
      <c r="AC1238" s="17">
        <f t="shared" si="116"/>
        <v>1</v>
      </c>
      <c r="AD1238" s="17" t="str">
        <f t="shared" si="117"/>
        <v/>
      </c>
      <c r="AE1238" s="17" t="str">
        <f t="shared" si="118"/>
        <v/>
      </c>
      <c r="AF1238" s="17" t="str">
        <f t="shared" si="119"/>
        <v/>
      </c>
      <c r="AG1238" s="17" cm="1">
        <f t="array" ref="AG1238">IFERROR(IF(J1238="Level",INDEX($M1238:$S1238,AC1238+1),INDEX($M1238:$S1238,AC1238)),"")</f>
        <v>180</v>
      </c>
      <c r="AH1238" s="17" t="str" cm="1">
        <f t="array" ref="AH1238">IFERROR(IF(J1238="Level",INDEX($M1238:$S1238,AD1238+1),INDEX($M1238:$S1238,AD1238)),"")</f>
        <v/>
      </c>
      <c r="AI1238" s="17" t="str" cm="1">
        <f t="array" ref="AI1238">IFERROR(INDEX($M1238:$S1238,AE1238),"")</f>
        <v/>
      </c>
      <c r="AJ1238" s="17" t="str" cm="1">
        <f t="array" ref="AJ1238">IFERROR(INDEX($M1238:$S1238,AF1238),"")</f>
        <v/>
      </c>
      <c r="AK1238" s="17" cm="1">
        <f t="array" ref="AK1238">IFERROR(IF(J1238="Level",INDEX($T1238:$Z1238,AC1238+1),INDEX($T1238:$Z1238,AC1238)),"")</f>
        <v>1</v>
      </c>
      <c r="AL1238" s="17" t="str" cm="1">
        <f t="array" ref="AL1238">IFERROR(IF(J1238="Level",INDEX($T1238:$Z1238,AD1238+1),INDEX($T1238:$Z1238,AD1238)),"")</f>
        <v/>
      </c>
      <c r="AM1238" s="17" t="str" cm="1">
        <f t="array" ref="AM1238">IFERROR(INDEX($T1238:$Z1238,AE1238),"")</f>
        <v/>
      </c>
      <c r="AN1238" s="17" t="str" cm="1">
        <f t="array" ref="AN1238">IFERROR(INDEX($T1238:$Z1238,AF1238),"")</f>
        <v/>
      </c>
    </row>
    <row r="1239" spans="1:40" x14ac:dyDescent="0.2">
      <c r="A1239" s="17" t="str">
        <f t="shared" si="114"/>
        <v>MSc Sustainable Finance and Climate Change: PTS1SBEMAS01</v>
      </c>
      <c r="B1239" s="11" t="s">
        <v>31994</v>
      </c>
      <c r="C1239" s="11" t="s">
        <v>32965</v>
      </c>
      <c r="D1239" s="11" t="s">
        <v>32397</v>
      </c>
      <c r="E1239" s="11" t="s">
        <v>32190</v>
      </c>
      <c r="F1239" s="11" t="s">
        <v>82</v>
      </c>
      <c r="G1239" s="11" t="s">
        <v>32238</v>
      </c>
      <c r="H1239" s="11" t="s">
        <v>77</v>
      </c>
      <c r="I1239" s="11">
        <v>1</v>
      </c>
      <c r="J1239" s="11" t="s">
        <v>78</v>
      </c>
      <c r="K1239" s="11" t="s">
        <v>32182</v>
      </c>
      <c r="L1239" s="11">
        <v>180</v>
      </c>
      <c r="M1239" s="11">
        <v>180</v>
      </c>
      <c r="N1239" s="11">
        <v>0</v>
      </c>
      <c r="O1239" s="11">
        <v>0</v>
      </c>
      <c r="P1239" s="11">
        <v>0</v>
      </c>
      <c r="Q1239" s="11">
        <v>0</v>
      </c>
      <c r="R1239" s="11">
        <v>0</v>
      </c>
      <c r="S1239" s="11">
        <v>0</v>
      </c>
      <c r="T1239" s="11">
        <v>1</v>
      </c>
      <c r="U1239" s="11">
        <v>0</v>
      </c>
      <c r="V1239" s="11">
        <v>0</v>
      </c>
      <c r="W1239" s="11">
        <v>0</v>
      </c>
      <c r="X1239" s="11">
        <v>0</v>
      </c>
      <c r="Y1239" s="11">
        <v>0</v>
      </c>
      <c r="Z1239" s="11">
        <v>0</v>
      </c>
      <c r="AA1239" s="12" t="s">
        <v>32955</v>
      </c>
      <c r="AB1239" s="17" t="str">
        <f t="shared" si="115"/>
        <v>Programme: MSc Sustainable Finance and Climate Change</v>
      </c>
      <c r="AC1239" s="17">
        <f t="shared" si="116"/>
        <v>1</v>
      </c>
      <c r="AD1239" s="17" t="str">
        <f t="shared" si="117"/>
        <v/>
      </c>
      <c r="AE1239" s="17" t="str">
        <f t="shared" si="118"/>
        <v/>
      </c>
      <c r="AF1239" s="17" t="str">
        <f t="shared" si="119"/>
        <v/>
      </c>
      <c r="AG1239" s="17" cm="1">
        <f t="array" ref="AG1239">IFERROR(IF(J1239="Level",INDEX($M1239:$S1239,AC1239+1),INDEX($M1239:$S1239,AC1239)),"")</f>
        <v>180</v>
      </c>
      <c r="AH1239" s="17" t="str" cm="1">
        <f t="array" ref="AH1239">IFERROR(IF(J1239="Level",INDEX($M1239:$S1239,AD1239+1),INDEX($M1239:$S1239,AD1239)),"")</f>
        <v/>
      </c>
      <c r="AI1239" s="17" t="str" cm="1">
        <f t="array" ref="AI1239">IFERROR(INDEX($M1239:$S1239,AE1239),"")</f>
        <v/>
      </c>
      <c r="AJ1239" s="17" t="str" cm="1">
        <f t="array" ref="AJ1239">IFERROR(INDEX($M1239:$S1239,AF1239),"")</f>
        <v/>
      </c>
      <c r="AK1239" s="17" cm="1">
        <f t="array" ref="AK1239">IFERROR(IF(J1239="Level",INDEX($T1239:$Z1239,AC1239+1),INDEX($T1239:$Z1239,AC1239)),"")</f>
        <v>1</v>
      </c>
      <c r="AL1239" s="17" t="str" cm="1">
        <f t="array" ref="AL1239">IFERROR(IF(J1239="Level",INDEX($T1239:$Z1239,AD1239+1),INDEX($T1239:$Z1239,AD1239)),"")</f>
        <v/>
      </c>
      <c r="AM1239" s="17" t="str" cm="1">
        <f t="array" ref="AM1239">IFERROR(INDEX($T1239:$Z1239,AE1239),"")</f>
        <v/>
      </c>
      <c r="AN1239" s="17" t="str" cm="1">
        <f t="array" ref="AN1239">IFERROR(INDEX($T1239:$Z1239,AF1239),"")</f>
        <v/>
      </c>
    </row>
    <row r="1240" spans="1:40" x14ac:dyDescent="0.2">
      <c r="A1240" s="17" t="str">
        <f t="shared" si="114"/>
        <v>MSc Finance and Data Science: PTS1SBEMAS02</v>
      </c>
      <c r="B1240" s="11" t="s">
        <v>32006</v>
      </c>
      <c r="C1240" s="11" t="s">
        <v>32965</v>
      </c>
      <c r="D1240" s="11" t="s">
        <v>32433</v>
      </c>
      <c r="E1240" s="11" t="s">
        <v>32190</v>
      </c>
      <c r="F1240" s="11" t="s">
        <v>82</v>
      </c>
      <c r="G1240" s="11" t="s">
        <v>32238</v>
      </c>
      <c r="H1240" s="11" t="s">
        <v>77</v>
      </c>
      <c r="I1240" s="11">
        <v>1</v>
      </c>
      <c r="J1240" s="11" t="s">
        <v>78</v>
      </c>
      <c r="K1240" s="11" t="s">
        <v>32182</v>
      </c>
      <c r="L1240" s="11">
        <v>180</v>
      </c>
      <c r="M1240" s="11">
        <v>180</v>
      </c>
      <c r="N1240" s="11">
        <v>0</v>
      </c>
      <c r="O1240" s="11">
        <v>0</v>
      </c>
      <c r="P1240" s="11">
        <v>0</v>
      </c>
      <c r="Q1240" s="11">
        <v>0</v>
      </c>
      <c r="R1240" s="11">
        <v>0</v>
      </c>
      <c r="S1240" s="11">
        <v>0</v>
      </c>
      <c r="T1240" s="11">
        <v>1</v>
      </c>
      <c r="U1240" s="11">
        <v>0</v>
      </c>
      <c r="V1240" s="11">
        <v>0</v>
      </c>
      <c r="W1240" s="11">
        <v>0</v>
      </c>
      <c r="X1240" s="11">
        <v>0</v>
      </c>
      <c r="Y1240" s="11">
        <v>0</v>
      </c>
      <c r="Z1240" s="11">
        <v>0</v>
      </c>
      <c r="AA1240" s="12" t="s">
        <v>32955</v>
      </c>
      <c r="AB1240" s="17" t="str">
        <f t="shared" si="115"/>
        <v>Programme: MSc Finance and Data Science</v>
      </c>
      <c r="AC1240" s="17">
        <f t="shared" si="116"/>
        <v>1</v>
      </c>
      <c r="AD1240" s="17" t="str">
        <f t="shared" si="117"/>
        <v/>
      </c>
      <c r="AE1240" s="17" t="str">
        <f t="shared" si="118"/>
        <v/>
      </c>
      <c r="AF1240" s="17" t="str">
        <f t="shared" si="119"/>
        <v/>
      </c>
      <c r="AG1240" s="17" cm="1">
        <f t="array" ref="AG1240">IFERROR(IF(J1240="Level",INDEX($M1240:$S1240,AC1240+1),INDEX($M1240:$S1240,AC1240)),"")</f>
        <v>180</v>
      </c>
      <c r="AH1240" s="17" t="str" cm="1">
        <f t="array" ref="AH1240">IFERROR(IF(J1240="Level",INDEX($M1240:$S1240,AD1240+1),INDEX($M1240:$S1240,AD1240)),"")</f>
        <v/>
      </c>
      <c r="AI1240" s="17" t="str" cm="1">
        <f t="array" ref="AI1240">IFERROR(INDEX($M1240:$S1240,AE1240),"")</f>
        <v/>
      </c>
      <c r="AJ1240" s="17" t="str" cm="1">
        <f t="array" ref="AJ1240">IFERROR(INDEX($M1240:$S1240,AF1240),"")</f>
        <v/>
      </c>
      <c r="AK1240" s="17" cm="1">
        <f t="array" ref="AK1240">IFERROR(IF(J1240="Level",INDEX($T1240:$Z1240,AC1240+1),INDEX($T1240:$Z1240,AC1240)),"")</f>
        <v>1</v>
      </c>
      <c r="AL1240" s="17" t="str" cm="1">
        <f t="array" ref="AL1240">IFERROR(IF(J1240="Level",INDEX($T1240:$Z1240,AD1240+1),INDEX($T1240:$Z1240,AD1240)),"")</f>
        <v/>
      </c>
      <c r="AM1240" s="17" t="str" cm="1">
        <f t="array" ref="AM1240">IFERROR(INDEX($T1240:$Z1240,AE1240),"")</f>
        <v/>
      </c>
      <c r="AN1240" s="17" t="str" cm="1">
        <f t="array" ref="AN1240">IFERROR(INDEX($T1240:$Z1240,AF1240),"")</f>
        <v/>
      </c>
    </row>
    <row r="1241" spans="1:40" x14ac:dyDescent="0.2">
      <c r="A1241" s="17" t="str">
        <f t="shared" si="114"/>
        <v>MSc Financial Analysis and Fund Management: PTS1SBESBE11</v>
      </c>
      <c r="B1241" s="11" t="s">
        <v>563</v>
      </c>
      <c r="C1241" s="11" t="s">
        <v>32965</v>
      </c>
      <c r="D1241" s="11" t="s">
        <v>564</v>
      </c>
      <c r="E1241" s="11" t="s">
        <v>32190</v>
      </c>
      <c r="F1241" s="11" t="s">
        <v>82</v>
      </c>
      <c r="G1241" s="11" t="s">
        <v>32238</v>
      </c>
      <c r="H1241" s="11" t="s">
        <v>77</v>
      </c>
      <c r="I1241" s="11">
        <v>1</v>
      </c>
      <c r="J1241" s="11" t="s">
        <v>78</v>
      </c>
      <c r="K1241" s="11" t="s">
        <v>32182</v>
      </c>
      <c r="L1241" s="11">
        <v>180</v>
      </c>
      <c r="M1241" s="11">
        <v>180</v>
      </c>
      <c r="N1241" s="11">
        <v>0</v>
      </c>
      <c r="O1241" s="11">
        <v>0</v>
      </c>
      <c r="P1241" s="11">
        <v>0</v>
      </c>
      <c r="Q1241" s="11">
        <v>0</v>
      </c>
      <c r="R1241" s="11">
        <v>0</v>
      </c>
      <c r="S1241" s="11">
        <v>0</v>
      </c>
      <c r="T1241" s="11">
        <v>1</v>
      </c>
      <c r="U1241" s="11">
        <v>0</v>
      </c>
      <c r="V1241" s="11">
        <v>0</v>
      </c>
      <c r="W1241" s="11">
        <v>0</v>
      </c>
      <c r="X1241" s="11">
        <v>0</v>
      </c>
      <c r="Y1241" s="11">
        <v>0</v>
      </c>
      <c r="Z1241" s="11">
        <v>0</v>
      </c>
      <c r="AA1241" s="12" t="s">
        <v>32955</v>
      </c>
      <c r="AB1241" s="17" t="str">
        <f t="shared" si="115"/>
        <v>Programme: MSc Financial Analysis and Fund Management</v>
      </c>
      <c r="AC1241" s="17">
        <f t="shared" si="116"/>
        <v>1</v>
      </c>
      <c r="AD1241" s="17" t="str">
        <f t="shared" si="117"/>
        <v/>
      </c>
      <c r="AE1241" s="17" t="str">
        <f t="shared" si="118"/>
        <v/>
      </c>
      <c r="AF1241" s="17" t="str">
        <f t="shared" si="119"/>
        <v/>
      </c>
      <c r="AG1241" s="17" cm="1">
        <f t="array" ref="AG1241">IFERROR(IF(J1241="Level",INDEX($M1241:$S1241,AC1241+1),INDEX($M1241:$S1241,AC1241)),"")</f>
        <v>180</v>
      </c>
      <c r="AH1241" s="17" t="str" cm="1">
        <f t="array" ref="AH1241">IFERROR(IF(J1241="Level",INDEX($M1241:$S1241,AD1241+1),INDEX($M1241:$S1241,AD1241)),"")</f>
        <v/>
      </c>
      <c r="AI1241" s="17" t="str" cm="1">
        <f t="array" ref="AI1241">IFERROR(INDEX($M1241:$S1241,AE1241),"")</f>
        <v/>
      </c>
      <c r="AJ1241" s="17" t="str" cm="1">
        <f t="array" ref="AJ1241">IFERROR(INDEX($M1241:$S1241,AF1241),"")</f>
        <v/>
      </c>
      <c r="AK1241" s="17" cm="1">
        <f t="array" ref="AK1241">IFERROR(IF(J1241="Level",INDEX($T1241:$Z1241,AC1241+1),INDEX($T1241:$Z1241,AC1241)),"")</f>
        <v>1</v>
      </c>
      <c r="AL1241" s="17" t="str" cm="1">
        <f t="array" ref="AL1241">IFERROR(IF(J1241="Level",INDEX($T1241:$Z1241,AD1241+1),INDEX($T1241:$Z1241,AD1241)),"")</f>
        <v/>
      </c>
      <c r="AM1241" s="17" t="str" cm="1">
        <f t="array" ref="AM1241">IFERROR(INDEX($T1241:$Z1241,AE1241),"")</f>
        <v/>
      </c>
      <c r="AN1241" s="17" t="str" cm="1">
        <f t="array" ref="AN1241">IFERROR(INDEX($T1241:$Z1241,AF1241),"")</f>
        <v/>
      </c>
    </row>
    <row r="1242" spans="1:40" x14ac:dyDescent="0.2">
      <c r="A1242" s="17" t="str">
        <f t="shared" si="114"/>
        <v>MSc Finance and Investment: PTS1SBESBE27</v>
      </c>
      <c r="B1242" s="11" t="s">
        <v>576</v>
      </c>
      <c r="C1242" s="11" t="s">
        <v>32965</v>
      </c>
      <c r="D1242" s="11" t="s">
        <v>577</v>
      </c>
      <c r="E1242" s="11" t="s">
        <v>32190</v>
      </c>
      <c r="F1242" s="11" t="s">
        <v>82</v>
      </c>
      <c r="G1242" s="11" t="s">
        <v>32238</v>
      </c>
      <c r="H1242" s="11" t="s">
        <v>77</v>
      </c>
      <c r="I1242" s="11">
        <v>1</v>
      </c>
      <c r="J1242" s="11" t="s">
        <v>78</v>
      </c>
      <c r="K1242" s="11" t="s">
        <v>32182</v>
      </c>
      <c r="L1242" s="11">
        <v>180</v>
      </c>
      <c r="M1242" s="11">
        <v>180</v>
      </c>
      <c r="N1242" s="11">
        <v>0</v>
      </c>
      <c r="O1242" s="11">
        <v>0</v>
      </c>
      <c r="P1242" s="11">
        <v>0</v>
      </c>
      <c r="Q1242" s="11">
        <v>0</v>
      </c>
      <c r="R1242" s="11">
        <v>0</v>
      </c>
      <c r="S1242" s="11">
        <v>0</v>
      </c>
      <c r="T1242" s="11">
        <v>1</v>
      </c>
      <c r="U1242" s="11">
        <v>0</v>
      </c>
      <c r="V1242" s="11">
        <v>0</v>
      </c>
      <c r="W1242" s="11">
        <v>0</v>
      </c>
      <c r="X1242" s="11">
        <v>0</v>
      </c>
      <c r="Y1242" s="11">
        <v>0</v>
      </c>
      <c r="Z1242" s="11">
        <v>0</v>
      </c>
      <c r="AA1242" s="12" t="s">
        <v>32955</v>
      </c>
      <c r="AB1242" s="17" t="str">
        <f t="shared" si="115"/>
        <v>Programme: MSc Finance and Investment</v>
      </c>
      <c r="AC1242" s="17">
        <f t="shared" si="116"/>
        <v>1</v>
      </c>
      <c r="AD1242" s="17" t="str">
        <f t="shared" si="117"/>
        <v/>
      </c>
      <c r="AE1242" s="17" t="str">
        <f t="shared" si="118"/>
        <v/>
      </c>
      <c r="AF1242" s="17" t="str">
        <f t="shared" si="119"/>
        <v/>
      </c>
      <c r="AG1242" s="17" cm="1">
        <f t="array" ref="AG1242">IFERROR(IF(J1242="Level",INDEX($M1242:$S1242,AC1242+1),INDEX($M1242:$S1242,AC1242)),"")</f>
        <v>180</v>
      </c>
      <c r="AH1242" s="17" t="str" cm="1">
        <f t="array" ref="AH1242">IFERROR(IF(J1242="Level",INDEX($M1242:$S1242,AD1242+1),INDEX($M1242:$S1242,AD1242)),"")</f>
        <v/>
      </c>
      <c r="AI1242" s="17" t="str" cm="1">
        <f t="array" ref="AI1242">IFERROR(INDEX($M1242:$S1242,AE1242),"")</f>
        <v/>
      </c>
      <c r="AJ1242" s="17" t="str" cm="1">
        <f t="array" ref="AJ1242">IFERROR(INDEX($M1242:$S1242,AF1242),"")</f>
        <v/>
      </c>
      <c r="AK1242" s="17" cm="1">
        <f t="array" ref="AK1242">IFERROR(IF(J1242="Level",INDEX($T1242:$Z1242,AC1242+1),INDEX($T1242:$Z1242,AC1242)),"")</f>
        <v>1</v>
      </c>
      <c r="AL1242" s="17" t="str" cm="1">
        <f t="array" ref="AL1242">IFERROR(IF(J1242="Level",INDEX($T1242:$Z1242,AD1242+1),INDEX($T1242:$Z1242,AD1242)),"")</f>
        <v/>
      </c>
      <c r="AM1242" s="17" t="str" cm="1">
        <f t="array" ref="AM1242">IFERROR(INDEX($T1242:$Z1242,AE1242),"")</f>
        <v/>
      </c>
      <c r="AN1242" s="17" t="str" cm="1">
        <f t="array" ref="AN1242">IFERROR(INDEX($T1242:$Z1242,AF1242),"")</f>
        <v/>
      </c>
    </row>
    <row r="1243" spans="1:40" x14ac:dyDescent="0.2">
      <c r="A1243" s="17" t="str">
        <f t="shared" si="114"/>
        <v>MSc Finance and Management: PTS1SBESBE28</v>
      </c>
      <c r="B1243" s="11" t="s">
        <v>578</v>
      </c>
      <c r="C1243" s="11" t="s">
        <v>32965</v>
      </c>
      <c r="D1243" s="11" t="s">
        <v>351</v>
      </c>
      <c r="E1243" s="11" t="s">
        <v>32190</v>
      </c>
      <c r="F1243" s="11" t="s">
        <v>82</v>
      </c>
      <c r="G1243" s="11" t="s">
        <v>32238</v>
      </c>
      <c r="H1243" s="11" t="s">
        <v>77</v>
      </c>
      <c r="I1243" s="11">
        <v>1</v>
      </c>
      <c r="J1243" s="11" t="s">
        <v>78</v>
      </c>
      <c r="K1243" s="11" t="s">
        <v>32182</v>
      </c>
      <c r="L1243" s="11">
        <v>180</v>
      </c>
      <c r="M1243" s="11">
        <v>180</v>
      </c>
      <c r="N1243" s="11">
        <v>0</v>
      </c>
      <c r="O1243" s="11">
        <v>0</v>
      </c>
      <c r="P1243" s="11">
        <v>0</v>
      </c>
      <c r="Q1243" s="11">
        <v>0</v>
      </c>
      <c r="R1243" s="11">
        <v>0</v>
      </c>
      <c r="S1243" s="11">
        <v>0</v>
      </c>
      <c r="T1243" s="11">
        <v>1</v>
      </c>
      <c r="U1243" s="11">
        <v>0</v>
      </c>
      <c r="V1243" s="11">
        <v>0</v>
      </c>
      <c r="W1243" s="11">
        <v>0</v>
      </c>
      <c r="X1243" s="11">
        <v>0</v>
      </c>
      <c r="Y1243" s="11">
        <v>0</v>
      </c>
      <c r="Z1243" s="11">
        <v>0</v>
      </c>
      <c r="AA1243" s="12" t="s">
        <v>32955</v>
      </c>
      <c r="AB1243" s="17" t="str">
        <f t="shared" si="115"/>
        <v>Programme: MSc Finance and Management</v>
      </c>
      <c r="AC1243" s="17">
        <f t="shared" si="116"/>
        <v>1</v>
      </c>
      <c r="AD1243" s="17" t="str">
        <f t="shared" si="117"/>
        <v/>
      </c>
      <c r="AE1243" s="17" t="str">
        <f t="shared" si="118"/>
        <v/>
      </c>
      <c r="AF1243" s="17" t="str">
        <f t="shared" si="119"/>
        <v/>
      </c>
      <c r="AG1243" s="17" cm="1">
        <f t="array" ref="AG1243">IFERROR(IF(J1243="Level",INDEX($M1243:$S1243,AC1243+1),INDEX($M1243:$S1243,AC1243)),"")</f>
        <v>180</v>
      </c>
      <c r="AH1243" s="17" t="str" cm="1">
        <f t="array" ref="AH1243">IFERROR(IF(J1243="Level",INDEX($M1243:$S1243,AD1243+1),INDEX($M1243:$S1243,AD1243)),"")</f>
        <v/>
      </c>
      <c r="AI1243" s="17" t="str" cm="1">
        <f t="array" ref="AI1243">IFERROR(INDEX($M1243:$S1243,AE1243),"")</f>
        <v/>
      </c>
      <c r="AJ1243" s="17" t="str" cm="1">
        <f t="array" ref="AJ1243">IFERROR(INDEX($M1243:$S1243,AF1243),"")</f>
        <v/>
      </c>
      <c r="AK1243" s="17" cm="1">
        <f t="array" ref="AK1243">IFERROR(IF(J1243="Level",INDEX($T1243:$Z1243,AC1243+1),INDEX($T1243:$Z1243,AC1243)),"")</f>
        <v>1</v>
      </c>
      <c r="AL1243" s="17" t="str" cm="1">
        <f t="array" ref="AL1243">IFERROR(IF(J1243="Level",INDEX($T1243:$Z1243,AD1243+1),INDEX($T1243:$Z1243,AD1243)),"")</f>
        <v/>
      </c>
      <c r="AM1243" s="17" t="str" cm="1">
        <f t="array" ref="AM1243">IFERROR(INDEX($T1243:$Z1243,AE1243),"")</f>
        <v/>
      </c>
      <c r="AN1243" s="17" t="str" cm="1">
        <f t="array" ref="AN1243">IFERROR(INDEX($T1243:$Z1243,AF1243),"")</f>
        <v/>
      </c>
    </row>
    <row r="1244" spans="1:40" x14ac:dyDescent="0.2">
      <c r="A1244" s="17" t="str">
        <f t="shared" si="114"/>
        <v>MSc Marketing and Financial Services: PTS1SBESBE32</v>
      </c>
      <c r="B1244" s="11" t="s">
        <v>581</v>
      </c>
      <c r="C1244" s="11" t="s">
        <v>32965</v>
      </c>
      <c r="D1244" s="11" t="s">
        <v>582</v>
      </c>
      <c r="E1244" s="11" t="s">
        <v>32190</v>
      </c>
      <c r="F1244" s="11" t="s">
        <v>82</v>
      </c>
      <c r="G1244" s="11" t="s">
        <v>32238</v>
      </c>
      <c r="H1244" s="11" t="s">
        <v>77</v>
      </c>
      <c r="I1244" s="11">
        <v>1</v>
      </c>
      <c r="J1244" s="11" t="s">
        <v>78</v>
      </c>
      <c r="K1244" s="11" t="s">
        <v>32182</v>
      </c>
      <c r="L1244" s="11">
        <v>180</v>
      </c>
      <c r="M1244" s="11">
        <v>180</v>
      </c>
      <c r="N1244" s="11">
        <v>0</v>
      </c>
      <c r="O1244" s="11">
        <v>0</v>
      </c>
      <c r="P1244" s="11">
        <v>0</v>
      </c>
      <c r="Q1244" s="11">
        <v>0</v>
      </c>
      <c r="R1244" s="11">
        <v>0</v>
      </c>
      <c r="S1244" s="11">
        <v>0</v>
      </c>
      <c r="T1244" s="11">
        <v>1</v>
      </c>
      <c r="U1244" s="11">
        <v>0</v>
      </c>
      <c r="V1244" s="11">
        <v>0</v>
      </c>
      <c r="W1244" s="11">
        <v>0</v>
      </c>
      <c r="X1244" s="11">
        <v>0</v>
      </c>
      <c r="Y1244" s="11">
        <v>0</v>
      </c>
      <c r="Z1244" s="11">
        <v>0</v>
      </c>
      <c r="AA1244" s="12" t="s">
        <v>32955</v>
      </c>
      <c r="AB1244" s="17" t="str">
        <f t="shared" si="115"/>
        <v>Programme: MSc Marketing and Financial Services</v>
      </c>
      <c r="AC1244" s="17">
        <f t="shared" si="116"/>
        <v>1</v>
      </c>
      <c r="AD1244" s="17" t="str">
        <f t="shared" si="117"/>
        <v/>
      </c>
      <c r="AE1244" s="17" t="str">
        <f t="shared" si="118"/>
        <v/>
      </c>
      <c r="AF1244" s="17" t="str">
        <f t="shared" si="119"/>
        <v/>
      </c>
      <c r="AG1244" s="17" cm="1">
        <f t="array" ref="AG1244">IFERROR(IF(J1244="Level",INDEX($M1244:$S1244,AC1244+1),INDEX($M1244:$S1244,AC1244)),"")</f>
        <v>180</v>
      </c>
      <c r="AH1244" s="17" t="str" cm="1">
        <f t="array" ref="AH1244">IFERROR(IF(J1244="Level",INDEX($M1244:$S1244,AD1244+1),INDEX($M1244:$S1244,AD1244)),"")</f>
        <v/>
      </c>
      <c r="AI1244" s="17" t="str" cm="1">
        <f t="array" ref="AI1244">IFERROR(INDEX($M1244:$S1244,AE1244),"")</f>
        <v/>
      </c>
      <c r="AJ1244" s="17" t="str" cm="1">
        <f t="array" ref="AJ1244">IFERROR(INDEX($M1244:$S1244,AF1244),"")</f>
        <v/>
      </c>
      <c r="AK1244" s="17" cm="1">
        <f t="array" ref="AK1244">IFERROR(IF(J1244="Level",INDEX($T1244:$Z1244,AC1244+1),INDEX($T1244:$Z1244,AC1244)),"")</f>
        <v>1</v>
      </c>
      <c r="AL1244" s="17" t="str" cm="1">
        <f t="array" ref="AL1244">IFERROR(IF(J1244="Level",INDEX($T1244:$Z1244,AD1244+1),INDEX($T1244:$Z1244,AD1244)),"")</f>
        <v/>
      </c>
      <c r="AM1244" s="17" t="str" cm="1">
        <f t="array" ref="AM1244">IFERROR(INDEX($T1244:$Z1244,AE1244),"")</f>
        <v/>
      </c>
      <c r="AN1244" s="17" t="str" cm="1">
        <f t="array" ref="AN1244">IFERROR(INDEX($T1244:$Z1244,AF1244),"")</f>
        <v/>
      </c>
    </row>
    <row r="1245" spans="1:40" x14ac:dyDescent="0.2">
      <c r="A1245" s="17" t="str">
        <f t="shared" si="114"/>
        <v>MSc Finance and Marketing: PTS1SBESBE35</v>
      </c>
      <c r="B1245" s="11" t="s">
        <v>583</v>
      </c>
      <c r="C1245" s="11" t="s">
        <v>32965</v>
      </c>
      <c r="D1245" s="11" t="s">
        <v>584</v>
      </c>
      <c r="E1245" s="11" t="s">
        <v>32190</v>
      </c>
      <c r="F1245" s="11" t="s">
        <v>82</v>
      </c>
      <c r="G1245" s="11" t="s">
        <v>32238</v>
      </c>
      <c r="H1245" s="11" t="s">
        <v>77</v>
      </c>
      <c r="I1245" s="11">
        <v>1</v>
      </c>
      <c r="J1245" s="11" t="s">
        <v>78</v>
      </c>
      <c r="K1245" s="11" t="s">
        <v>32182</v>
      </c>
      <c r="L1245" s="11">
        <v>180</v>
      </c>
      <c r="M1245" s="11">
        <v>180</v>
      </c>
      <c r="N1245" s="11">
        <v>0</v>
      </c>
      <c r="O1245" s="11">
        <v>0</v>
      </c>
      <c r="P1245" s="11">
        <v>0</v>
      </c>
      <c r="Q1245" s="11">
        <v>0</v>
      </c>
      <c r="R1245" s="11">
        <v>0</v>
      </c>
      <c r="S1245" s="11">
        <v>0</v>
      </c>
      <c r="T1245" s="11">
        <v>1</v>
      </c>
      <c r="U1245" s="11">
        <v>0</v>
      </c>
      <c r="V1245" s="11">
        <v>0</v>
      </c>
      <c r="W1245" s="11">
        <v>0</v>
      </c>
      <c r="X1245" s="11">
        <v>0</v>
      </c>
      <c r="Y1245" s="11">
        <v>0</v>
      </c>
      <c r="Z1245" s="11">
        <v>0</v>
      </c>
      <c r="AA1245" s="12" t="s">
        <v>32955</v>
      </c>
      <c r="AB1245" s="17" t="str">
        <f t="shared" si="115"/>
        <v>Programme: MSc Finance and Marketing</v>
      </c>
      <c r="AC1245" s="17">
        <f t="shared" si="116"/>
        <v>1</v>
      </c>
      <c r="AD1245" s="17" t="str">
        <f t="shared" si="117"/>
        <v/>
      </c>
      <c r="AE1245" s="17" t="str">
        <f t="shared" si="118"/>
        <v/>
      </c>
      <c r="AF1245" s="17" t="str">
        <f t="shared" si="119"/>
        <v/>
      </c>
      <c r="AG1245" s="17" cm="1">
        <f t="array" ref="AG1245">IFERROR(IF(J1245="Level",INDEX($M1245:$S1245,AC1245+1),INDEX($M1245:$S1245,AC1245)),"")</f>
        <v>180</v>
      </c>
      <c r="AH1245" s="17" t="str" cm="1">
        <f t="array" ref="AH1245">IFERROR(IF(J1245="Level",INDEX($M1245:$S1245,AD1245+1),INDEX($M1245:$S1245,AD1245)),"")</f>
        <v/>
      </c>
      <c r="AI1245" s="17" t="str" cm="1">
        <f t="array" ref="AI1245">IFERROR(INDEX($M1245:$S1245,AE1245),"")</f>
        <v/>
      </c>
      <c r="AJ1245" s="17" t="str" cm="1">
        <f t="array" ref="AJ1245">IFERROR(INDEX($M1245:$S1245,AF1245),"")</f>
        <v/>
      </c>
      <c r="AK1245" s="17" cm="1">
        <f t="array" ref="AK1245">IFERROR(IF(J1245="Level",INDEX($T1245:$Z1245,AC1245+1),INDEX($T1245:$Z1245,AC1245)),"")</f>
        <v>1</v>
      </c>
      <c r="AL1245" s="17" t="str" cm="1">
        <f t="array" ref="AL1245">IFERROR(IF(J1245="Level",INDEX($T1245:$Z1245,AD1245+1),INDEX($T1245:$Z1245,AD1245)),"")</f>
        <v/>
      </c>
      <c r="AM1245" s="17" t="str" cm="1">
        <f t="array" ref="AM1245">IFERROR(INDEX($T1245:$Z1245,AE1245),"")</f>
        <v/>
      </c>
      <c r="AN1245" s="17" t="str" cm="1">
        <f t="array" ref="AN1245">IFERROR(INDEX($T1245:$Z1245,AF1245),"")</f>
        <v/>
      </c>
    </row>
    <row r="1246" spans="1:40" x14ac:dyDescent="0.2">
      <c r="A1246" s="17" t="str">
        <f t="shared" si="114"/>
        <v>MSc Marketing and Financial Management: PTS1SBESBE49</v>
      </c>
      <c r="B1246" s="11" t="s">
        <v>611</v>
      </c>
      <c r="C1246" s="11" t="s">
        <v>32965</v>
      </c>
      <c r="D1246" s="11" t="s">
        <v>612</v>
      </c>
      <c r="E1246" s="11" t="s">
        <v>32190</v>
      </c>
      <c r="F1246" s="11" t="s">
        <v>82</v>
      </c>
      <c r="G1246" s="11" t="s">
        <v>32238</v>
      </c>
      <c r="H1246" s="11" t="s">
        <v>77</v>
      </c>
      <c r="I1246" s="11">
        <v>1</v>
      </c>
      <c r="J1246" s="11" t="s">
        <v>78</v>
      </c>
      <c r="K1246" s="11" t="s">
        <v>32182</v>
      </c>
      <c r="L1246" s="11">
        <v>180</v>
      </c>
      <c r="M1246" s="11">
        <v>180</v>
      </c>
      <c r="N1246" s="11">
        <v>0</v>
      </c>
      <c r="O1246" s="11">
        <v>0</v>
      </c>
      <c r="P1246" s="11">
        <v>0</v>
      </c>
      <c r="Q1246" s="11">
        <v>0</v>
      </c>
      <c r="R1246" s="11">
        <v>0</v>
      </c>
      <c r="S1246" s="11">
        <v>0</v>
      </c>
      <c r="T1246" s="11">
        <v>1</v>
      </c>
      <c r="U1246" s="11">
        <v>0</v>
      </c>
      <c r="V1246" s="11">
        <v>0</v>
      </c>
      <c r="W1246" s="11">
        <v>0</v>
      </c>
      <c r="X1246" s="11">
        <v>0</v>
      </c>
      <c r="Y1246" s="11">
        <v>0</v>
      </c>
      <c r="Z1246" s="11">
        <v>0</v>
      </c>
      <c r="AA1246" s="12" t="s">
        <v>32955</v>
      </c>
      <c r="AB1246" s="17" t="str">
        <f t="shared" si="115"/>
        <v>Programme: MSc Marketing and Financial Management</v>
      </c>
      <c r="AC1246" s="17">
        <f t="shared" si="116"/>
        <v>1</v>
      </c>
      <c r="AD1246" s="17" t="str">
        <f t="shared" si="117"/>
        <v/>
      </c>
      <c r="AE1246" s="17" t="str">
        <f t="shared" si="118"/>
        <v/>
      </c>
      <c r="AF1246" s="17" t="str">
        <f t="shared" si="119"/>
        <v/>
      </c>
      <c r="AG1246" s="17" cm="1">
        <f t="array" ref="AG1246">IFERROR(IF(J1246="Level",INDEX($M1246:$S1246,AC1246+1),INDEX($M1246:$S1246,AC1246)),"")</f>
        <v>180</v>
      </c>
      <c r="AH1246" s="17" t="str" cm="1">
        <f t="array" ref="AH1246">IFERROR(IF(J1246="Level",INDEX($M1246:$S1246,AD1246+1),INDEX($M1246:$S1246,AD1246)),"")</f>
        <v/>
      </c>
      <c r="AI1246" s="17" t="str" cm="1">
        <f t="array" ref="AI1246">IFERROR(INDEX($M1246:$S1246,AE1246),"")</f>
        <v/>
      </c>
      <c r="AJ1246" s="17" t="str" cm="1">
        <f t="array" ref="AJ1246">IFERROR(INDEX($M1246:$S1246,AF1246),"")</f>
        <v/>
      </c>
      <c r="AK1246" s="17" cm="1">
        <f t="array" ref="AK1246">IFERROR(IF(J1246="Level",INDEX($T1246:$Z1246,AC1246+1),INDEX($T1246:$Z1246,AC1246)),"")</f>
        <v>1</v>
      </c>
      <c r="AL1246" s="17" t="str" cm="1">
        <f t="array" ref="AL1246">IFERROR(IF(J1246="Level",INDEX($T1246:$Z1246,AD1246+1),INDEX($T1246:$Z1246,AD1246)),"")</f>
        <v/>
      </c>
      <c r="AM1246" s="17" t="str" cm="1">
        <f t="array" ref="AM1246">IFERROR(INDEX($T1246:$Z1246,AE1246),"")</f>
        <v/>
      </c>
      <c r="AN1246" s="17" t="str" cm="1">
        <f t="array" ref="AN1246">IFERROR(INDEX($T1246:$Z1246,AF1246),"")</f>
        <v/>
      </c>
    </row>
    <row r="1247" spans="1:40" x14ac:dyDescent="0.2">
      <c r="A1247" s="17" t="str">
        <f t="shared" si="114"/>
        <v>MSc International Finance and Banking: PTS1SBESBE52</v>
      </c>
      <c r="B1247" s="11" t="s">
        <v>32002</v>
      </c>
      <c r="C1247" s="11" t="s">
        <v>32965</v>
      </c>
      <c r="D1247" s="11" t="s">
        <v>32421</v>
      </c>
      <c r="E1247" s="11" t="s">
        <v>32190</v>
      </c>
      <c r="F1247" s="11" t="s">
        <v>82</v>
      </c>
      <c r="G1247" s="11" t="s">
        <v>32238</v>
      </c>
      <c r="H1247" s="11" t="s">
        <v>77</v>
      </c>
      <c r="I1247" s="11">
        <v>1</v>
      </c>
      <c r="J1247" s="11" t="s">
        <v>78</v>
      </c>
      <c r="K1247" s="11" t="s">
        <v>32182</v>
      </c>
      <c r="L1247" s="11">
        <v>180</v>
      </c>
      <c r="M1247" s="11">
        <v>180</v>
      </c>
      <c r="N1247" s="11">
        <v>0</v>
      </c>
      <c r="O1247" s="11">
        <v>0</v>
      </c>
      <c r="P1247" s="11">
        <v>0</v>
      </c>
      <c r="Q1247" s="11">
        <v>0</v>
      </c>
      <c r="R1247" s="11">
        <v>0</v>
      </c>
      <c r="S1247" s="11">
        <v>0</v>
      </c>
      <c r="T1247" s="11">
        <v>1</v>
      </c>
      <c r="U1247" s="11">
        <v>0</v>
      </c>
      <c r="V1247" s="11">
        <v>0</v>
      </c>
      <c r="W1247" s="11">
        <v>0</v>
      </c>
      <c r="X1247" s="11">
        <v>0</v>
      </c>
      <c r="Y1247" s="11">
        <v>0</v>
      </c>
      <c r="Z1247" s="11">
        <v>0</v>
      </c>
      <c r="AA1247" s="12" t="s">
        <v>32955</v>
      </c>
      <c r="AB1247" s="17" t="str">
        <f t="shared" si="115"/>
        <v>Programme: MSc International Finance and Banking</v>
      </c>
      <c r="AC1247" s="17">
        <f t="shared" si="116"/>
        <v>1</v>
      </c>
      <c r="AD1247" s="17" t="str">
        <f t="shared" si="117"/>
        <v/>
      </c>
      <c r="AE1247" s="17" t="str">
        <f t="shared" si="118"/>
        <v/>
      </c>
      <c r="AF1247" s="17" t="str">
        <f t="shared" si="119"/>
        <v/>
      </c>
      <c r="AG1247" s="17" cm="1">
        <f t="array" ref="AG1247">IFERROR(IF(J1247="Level",INDEX($M1247:$S1247,AC1247+1),INDEX($M1247:$S1247,AC1247)),"")</f>
        <v>180</v>
      </c>
      <c r="AH1247" s="17" t="str" cm="1">
        <f t="array" ref="AH1247">IFERROR(IF(J1247="Level",INDEX($M1247:$S1247,AD1247+1),INDEX($M1247:$S1247,AD1247)),"")</f>
        <v/>
      </c>
      <c r="AI1247" s="17" t="str" cm="1">
        <f t="array" ref="AI1247">IFERROR(INDEX($M1247:$S1247,AE1247),"")</f>
        <v/>
      </c>
      <c r="AJ1247" s="17" t="str" cm="1">
        <f t="array" ref="AJ1247">IFERROR(INDEX($M1247:$S1247,AF1247),"")</f>
        <v/>
      </c>
      <c r="AK1247" s="17" cm="1">
        <f t="array" ref="AK1247">IFERROR(IF(J1247="Level",INDEX($T1247:$Z1247,AC1247+1),INDEX($T1247:$Z1247,AC1247)),"")</f>
        <v>1</v>
      </c>
      <c r="AL1247" s="17" t="str" cm="1">
        <f t="array" ref="AL1247">IFERROR(IF(J1247="Level",INDEX($T1247:$Z1247,AD1247+1),INDEX($T1247:$Z1247,AD1247)),"")</f>
        <v/>
      </c>
      <c r="AM1247" s="17" t="str" cm="1">
        <f t="array" ref="AM1247">IFERROR(INDEX($T1247:$Z1247,AE1247),"")</f>
        <v/>
      </c>
      <c r="AN1247" s="17" t="str" cm="1">
        <f t="array" ref="AN1247">IFERROR(INDEX($T1247:$Z1247,AF1247),"")</f>
        <v/>
      </c>
    </row>
    <row r="1248" spans="1:40" x14ac:dyDescent="0.2">
      <c r="A1248" s="17" t="str">
        <f t="shared" si="114"/>
        <v>MSc Mining Geology - Cornwall: PTS1CSMCSMCC</v>
      </c>
      <c r="B1248" s="11" t="s">
        <v>393</v>
      </c>
      <c r="C1248" s="11" t="s">
        <v>32965</v>
      </c>
      <c r="D1248" s="11" t="s">
        <v>394</v>
      </c>
      <c r="E1248" s="11" t="s">
        <v>392</v>
      </c>
      <c r="F1248" s="11" t="s">
        <v>82</v>
      </c>
      <c r="G1248" s="11" t="s">
        <v>32238</v>
      </c>
      <c r="H1248" s="11" t="s">
        <v>77</v>
      </c>
      <c r="I1248" s="11">
        <v>1</v>
      </c>
      <c r="J1248" s="11" t="s">
        <v>78</v>
      </c>
      <c r="K1248" s="11" t="s">
        <v>32182</v>
      </c>
      <c r="L1248" s="11">
        <v>180</v>
      </c>
      <c r="M1248" s="11">
        <v>180</v>
      </c>
      <c r="N1248" s="11">
        <v>0</v>
      </c>
      <c r="O1248" s="11">
        <v>0</v>
      </c>
      <c r="P1248" s="11">
        <v>0</v>
      </c>
      <c r="Q1248" s="11">
        <v>0</v>
      </c>
      <c r="R1248" s="11">
        <v>0</v>
      </c>
      <c r="S1248" s="11">
        <v>0</v>
      </c>
      <c r="T1248" s="11">
        <v>1</v>
      </c>
      <c r="U1248" s="11">
        <v>0</v>
      </c>
      <c r="V1248" s="11">
        <v>0</v>
      </c>
      <c r="W1248" s="11">
        <v>0</v>
      </c>
      <c r="X1248" s="11">
        <v>0</v>
      </c>
      <c r="Y1248" s="11">
        <v>0</v>
      </c>
      <c r="Z1248" s="11">
        <v>0</v>
      </c>
      <c r="AA1248" s="12" t="s">
        <v>32955</v>
      </c>
      <c r="AB1248" s="17" t="str">
        <f t="shared" si="115"/>
        <v>Programme: MSc Mining Geology - Cornwall</v>
      </c>
      <c r="AC1248" s="17">
        <f t="shared" si="116"/>
        <v>1</v>
      </c>
      <c r="AD1248" s="17" t="str">
        <f t="shared" si="117"/>
        <v/>
      </c>
      <c r="AE1248" s="17" t="str">
        <f t="shared" si="118"/>
        <v/>
      </c>
      <c r="AF1248" s="17" t="str">
        <f t="shared" si="119"/>
        <v/>
      </c>
      <c r="AG1248" s="17" cm="1">
        <f t="array" ref="AG1248">IFERROR(IF(J1248="Level",INDEX($M1248:$S1248,AC1248+1),INDEX($M1248:$S1248,AC1248)),"")</f>
        <v>180</v>
      </c>
      <c r="AH1248" s="17" t="str" cm="1">
        <f t="array" ref="AH1248">IFERROR(IF(J1248="Level",INDEX($M1248:$S1248,AD1248+1),INDEX($M1248:$S1248,AD1248)),"")</f>
        <v/>
      </c>
      <c r="AI1248" s="17" t="str" cm="1">
        <f t="array" ref="AI1248">IFERROR(INDEX($M1248:$S1248,AE1248),"")</f>
        <v/>
      </c>
      <c r="AJ1248" s="17" t="str" cm="1">
        <f t="array" ref="AJ1248">IFERROR(INDEX($M1248:$S1248,AF1248),"")</f>
        <v/>
      </c>
      <c r="AK1248" s="17" cm="1">
        <f t="array" ref="AK1248">IFERROR(IF(J1248="Level",INDEX($T1248:$Z1248,AC1248+1),INDEX($T1248:$Z1248,AC1248)),"")</f>
        <v>1</v>
      </c>
      <c r="AL1248" s="17" t="str" cm="1">
        <f t="array" ref="AL1248">IFERROR(IF(J1248="Level",INDEX($T1248:$Z1248,AD1248+1),INDEX($T1248:$Z1248,AD1248)),"")</f>
        <v/>
      </c>
      <c r="AM1248" s="17" t="str" cm="1">
        <f t="array" ref="AM1248">IFERROR(INDEX($T1248:$Z1248,AE1248),"")</f>
        <v/>
      </c>
      <c r="AN1248" s="17" t="str" cm="1">
        <f t="array" ref="AN1248">IFERROR(INDEX($T1248:$Z1248,AF1248),"")</f>
        <v/>
      </c>
    </row>
    <row r="1249" spans="1:40" x14ac:dyDescent="0.2">
      <c r="A1249" s="17" t="str">
        <f t="shared" si="114"/>
        <v>MSc Exploration Geology - Cornwall: PTS1CSMCSMCK</v>
      </c>
      <c r="B1249" s="11" t="s">
        <v>401</v>
      </c>
      <c r="C1249" s="11" t="s">
        <v>32965</v>
      </c>
      <c r="D1249" s="11" t="s">
        <v>402</v>
      </c>
      <c r="E1249" s="11" t="s">
        <v>392</v>
      </c>
      <c r="F1249" s="11" t="s">
        <v>82</v>
      </c>
      <c r="G1249" s="11" t="s">
        <v>32238</v>
      </c>
      <c r="H1249" s="11" t="s">
        <v>77</v>
      </c>
      <c r="I1249" s="11">
        <v>1</v>
      </c>
      <c r="J1249" s="11" t="s">
        <v>78</v>
      </c>
      <c r="K1249" s="11" t="s">
        <v>32182</v>
      </c>
      <c r="L1249" s="11">
        <v>180</v>
      </c>
      <c r="M1249" s="11">
        <v>180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1</v>
      </c>
      <c r="U1249" s="11">
        <v>0</v>
      </c>
      <c r="V1249" s="11">
        <v>0</v>
      </c>
      <c r="W1249" s="11">
        <v>0</v>
      </c>
      <c r="X1249" s="11">
        <v>0</v>
      </c>
      <c r="Y1249" s="11">
        <v>0</v>
      </c>
      <c r="Z1249" s="11">
        <v>0</v>
      </c>
      <c r="AA1249" s="12" t="s">
        <v>32955</v>
      </c>
      <c r="AB1249" s="17" t="str">
        <f t="shared" si="115"/>
        <v>Programme: MSc Exploration Geology - Cornwall</v>
      </c>
      <c r="AC1249" s="17">
        <f t="shared" si="116"/>
        <v>1</v>
      </c>
      <c r="AD1249" s="17" t="str">
        <f t="shared" si="117"/>
        <v/>
      </c>
      <c r="AE1249" s="17" t="str">
        <f t="shared" si="118"/>
        <v/>
      </c>
      <c r="AF1249" s="17" t="str">
        <f t="shared" si="119"/>
        <v/>
      </c>
      <c r="AG1249" s="17" cm="1">
        <f t="array" ref="AG1249">IFERROR(IF(J1249="Level",INDEX($M1249:$S1249,AC1249+1),INDEX($M1249:$S1249,AC1249)),"")</f>
        <v>180</v>
      </c>
      <c r="AH1249" s="17" t="str" cm="1">
        <f t="array" ref="AH1249">IFERROR(IF(J1249="Level",INDEX($M1249:$S1249,AD1249+1),INDEX($M1249:$S1249,AD1249)),"")</f>
        <v/>
      </c>
      <c r="AI1249" s="17" t="str" cm="1">
        <f t="array" ref="AI1249">IFERROR(INDEX($M1249:$S1249,AE1249),"")</f>
        <v/>
      </c>
      <c r="AJ1249" s="17" t="str" cm="1">
        <f t="array" ref="AJ1249">IFERROR(INDEX($M1249:$S1249,AF1249),"")</f>
        <v/>
      </c>
      <c r="AK1249" s="17" cm="1">
        <f t="array" ref="AK1249">IFERROR(IF(J1249="Level",INDEX($T1249:$Z1249,AC1249+1),INDEX($T1249:$Z1249,AC1249)),"")</f>
        <v>1</v>
      </c>
      <c r="AL1249" s="17" t="str" cm="1">
        <f t="array" ref="AL1249">IFERROR(IF(J1249="Level",INDEX($T1249:$Z1249,AD1249+1),INDEX($T1249:$Z1249,AD1249)),"")</f>
        <v/>
      </c>
      <c r="AM1249" s="17" t="str" cm="1">
        <f t="array" ref="AM1249">IFERROR(INDEX($T1249:$Z1249,AE1249),"")</f>
        <v/>
      </c>
      <c r="AN1249" s="17" t="str" cm="1">
        <f t="array" ref="AN1249">IFERROR(INDEX($T1249:$Z1249,AF1249),"")</f>
        <v/>
      </c>
    </row>
    <row r="1250" spans="1:40" x14ac:dyDescent="0.2">
      <c r="A1250" s="17" t="str">
        <f t="shared" si="114"/>
        <v>MRes Critical Human Geographies: PTR1GOAGOA02</v>
      </c>
      <c r="B1250" s="11" t="s">
        <v>314</v>
      </c>
      <c r="C1250" s="11" t="s">
        <v>32965</v>
      </c>
      <c r="D1250" s="11" t="s">
        <v>315</v>
      </c>
      <c r="E1250" s="11" t="s">
        <v>316</v>
      </c>
      <c r="F1250" s="11" t="s">
        <v>82</v>
      </c>
      <c r="G1250" s="11" t="s">
        <v>32238</v>
      </c>
      <c r="H1250" s="11" t="s">
        <v>77</v>
      </c>
      <c r="I1250" s="11">
        <v>1</v>
      </c>
      <c r="J1250" s="11" t="s">
        <v>78</v>
      </c>
      <c r="K1250" s="11" t="s">
        <v>32182</v>
      </c>
      <c r="L1250" s="11">
        <v>180</v>
      </c>
      <c r="M1250" s="11">
        <v>180</v>
      </c>
      <c r="N1250" s="11">
        <v>0</v>
      </c>
      <c r="O1250" s="11">
        <v>0</v>
      </c>
      <c r="P1250" s="11">
        <v>0</v>
      </c>
      <c r="Q1250" s="11">
        <v>0</v>
      </c>
      <c r="R1250" s="11">
        <v>0</v>
      </c>
      <c r="S1250" s="11">
        <v>0</v>
      </c>
      <c r="T1250" s="11">
        <v>1</v>
      </c>
      <c r="U1250" s="11">
        <v>0</v>
      </c>
      <c r="V1250" s="11">
        <v>0</v>
      </c>
      <c r="W1250" s="11">
        <v>0</v>
      </c>
      <c r="X1250" s="11">
        <v>0</v>
      </c>
      <c r="Y1250" s="11">
        <v>0</v>
      </c>
      <c r="Z1250" s="11">
        <v>0</v>
      </c>
      <c r="AA1250" s="12" t="s">
        <v>32955</v>
      </c>
      <c r="AB1250" s="17" t="str">
        <f t="shared" si="115"/>
        <v>Programme: MRes Critical Human Geographies</v>
      </c>
      <c r="AC1250" s="17">
        <f t="shared" si="116"/>
        <v>1</v>
      </c>
      <c r="AD1250" s="17" t="str">
        <f t="shared" si="117"/>
        <v/>
      </c>
      <c r="AE1250" s="17" t="str">
        <f t="shared" si="118"/>
        <v/>
      </c>
      <c r="AF1250" s="17" t="str">
        <f t="shared" si="119"/>
        <v/>
      </c>
      <c r="AG1250" s="17" cm="1">
        <f t="array" ref="AG1250">IFERROR(IF(J1250="Level",INDEX($M1250:$S1250,AC1250+1),INDEX($M1250:$S1250,AC1250)),"")</f>
        <v>180</v>
      </c>
      <c r="AH1250" s="17" t="str" cm="1">
        <f t="array" ref="AH1250">IFERROR(IF(J1250="Level",INDEX($M1250:$S1250,AD1250+1),INDEX($M1250:$S1250,AD1250)),"")</f>
        <v/>
      </c>
      <c r="AI1250" s="17" t="str" cm="1">
        <f t="array" ref="AI1250">IFERROR(INDEX($M1250:$S1250,AE1250),"")</f>
        <v/>
      </c>
      <c r="AJ1250" s="17" t="str" cm="1">
        <f t="array" ref="AJ1250">IFERROR(INDEX($M1250:$S1250,AF1250),"")</f>
        <v/>
      </c>
      <c r="AK1250" s="17" cm="1">
        <f t="array" ref="AK1250">IFERROR(IF(J1250="Level",INDEX($T1250:$Z1250,AC1250+1),INDEX($T1250:$Z1250,AC1250)),"")</f>
        <v>1</v>
      </c>
      <c r="AL1250" s="17" t="str" cm="1">
        <f t="array" ref="AL1250">IFERROR(IF(J1250="Level",INDEX($T1250:$Z1250,AD1250+1),INDEX($T1250:$Z1250,AD1250)),"")</f>
        <v/>
      </c>
      <c r="AM1250" s="17" t="str" cm="1">
        <f t="array" ref="AM1250">IFERROR(INDEX($T1250:$Z1250,AE1250),"")</f>
        <v/>
      </c>
      <c r="AN1250" s="17" t="str" cm="1">
        <f t="array" ref="AN1250">IFERROR(INDEX($T1250:$Z1250,AF1250),"")</f>
        <v/>
      </c>
    </row>
    <row r="1251" spans="1:40" x14ac:dyDescent="0.2">
      <c r="A1251" s="17" t="str">
        <f t="shared" si="114"/>
        <v>MSc Global Sustainability Solutions: PTS1GOAGOA02</v>
      </c>
      <c r="B1251" s="11" t="s">
        <v>494</v>
      </c>
      <c r="C1251" s="11" t="s">
        <v>32965</v>
      </c>
      <c r="D1251" s="11" t="s">
        <v>495</v>
      </c>
      <c r="E1251" s="11" t="s">
        <v>316</v>
      </c>
      <c r="F1251" s="11" t="s">
        <v>82</v>
      </c>
      <c r="G1251" s="11" t="s">
        <v>32238</v>
      </c>
      <c r="H1251" s="11" t="s">
        <v>77</v>
      </c>
      <c r="I1251" s="11">
        <v>1</v>
      </c>
      <c r="J1251" s="11" t="s">
        <v>78</v>
      </c>
      <c r="K1251" s="11" t="s">
        <v>32182</v>
      </c>
      <c r="L1251" s="11">
        <v>180</v>
      </c>
      <c r="M1251" s="11">
        <v>180</v>
      </c>
      <c r="N1251" s="11">
        <v>0</v>
      </c>
      <c r="O1251" s="11">
        <v>0</v>
      </c>
      <c r="P1251" s="11">
        <v>0</v>
      </c>
      <c r="Q1251" s="11">
        <v>0</v>
      </c>
      <c r="R1251" s="11">
        <v>0</v>
      </c>
      <c r="S1251" s="11">
        <v>0</v>
      </c>
      <c r="T1251" s="11">
        <v>1</v>
      </c>
      <c r="U1251" s="11">
        <v>0</v>
      </c>
      <c r="V1251" s="11">
        <v>0</v>
      </c>
      <c r="W1251" s="11">
        <v>0</v>
      </c>
      <c r="X1251" s="11">
        <v>0</v>
      </c>
      <c r="Y1251" s="11">
        <v>0</v>
      </c>
      <c r="Z1251" s="11">
        <v>0</v>
      </c>
      <c r="AA1251" s="12" t="s">
        <v>32955</v>
      </c>
      <c r="AB1251" s="17" t="str">
        <f t="shared" si="115"/>
        <v>Programme: MSc Global Sustainability Solutions</v>
      </c>
      <c r="AC1251" s="17">
        <f t="shared" si="116"/>
        <v>1</v>
      </c>
      <c r="AD1251" s="17" t="str">
        <f t="shared" si="117"/>
        <v/>
      </c>
      <c r="AE1251" s="17" t="str">
        <f t="shared" si="118"/>
        <v/>
      </c>
      <c r="AF1251" s="17" t="str">
        <f t="shared" si="119"/>
        <v/>
      </c>
      <c r="AG1251" s="17" cm="1">
        <f t="array" ref="AG1251">IFERROR(IF(J1251="Level",INDEX($M1251:$S1251,AC1251+1),INDEX($M1251:$S1251,AC1251)),"")</f>
        <v>180</v>
      </c>
      <c r="AH1251" s="17" t="str" cm="1">
        <f t="array" ref="AH1251">IFERROR(IF(J1251="Level",INDEX($M1251:$S1251,AD1251+1),INDEX($M1251:$S1251,AD1251)),"")</f>
        <v/>
      </c>
      <c r="AI1251" s="17" t="str" cm="1">
        <f t="array" ref="AI1251">IFERROR(INDEX($M1251:$S1251,AE1251),"")</f>
        <v/>
      </c>
      <c r="AJ1251" s="17" t="str" cm="1">
        <f t="array" ref="AJ1251">IFERROR(INDEX($M1251:$S1251,AF1251),"")</f>
        <v/>
      </c>
      <c r="AK1251" s="17" cm="1">
        <f t="array" ref="AK1251">IFERROR(IF(J1251="Level",INDEX($T1251:$Z1251,AC1251+1),INDEX($T1251:$Z1251,AC1251)),"")</f>
        <v>1</v>
      </c>
      <c r="AL1251" s="17" t="str" cm="1">
        <f t="array" ref="AL1251">IFERROR(IF(J1251="Level",INDEX($T1251:$Z1251,AD1251+1),INDEX($T1251:$Z1251,AD1251)),"")</f>
        <v/>
      </c>
      <c r="AM1251" s="17" t="str" cm="1">
        <f t="array" ref="AM1251">IFERROR(INDEX($T1251:$Z1251,AE1251),"")</f>
        <v/>
      </c>
      <c r="AN1251" s="17" t="str" cm="1">
        <f t="array" ref="AN1251">IFERROR(INDEX($T1251:$Z1251,AF1251),"")</f>
        <v/>
      </c>
    </row>
    <row r="1252" spans="1:40" x14ac:dyDescent="0.2">
      <c r="A1252" s="17" t="str">
        <f t="shared" si="114"/>
        <v>MSc International Management (9-month): PTS0SBESBE06</v>
      </c>
      <c r="B1252" s="11" t="s">
        <v>352</v>
      </c>
      <c r="C1252" s="11" t="s">
        <v>32965</v>
      </c>
      <c r="D1252" s="11" t="s">
        <v>353</v>
      </c>
      <c r="E1252" s="11" t="s">
        <v>32279</v>
      </c>
      <c r="F1252" s="11" t="s">
        <v>82</v>
      </c>
      <c r="G1252" s="11" t="s">
        <v>32238</v>
      </c>
      <c r="H1252" s="11" t="s">
        <v>77</v>
      </c>
      <c r="I1252" s="11">
        <v>1</v>
      </c>
      <c r="J1252" s="11" t="s">
        <v>78</v>
      </c>
      <c r="K1252" s="11" t="s">
        <v>32182</v>
      </c>
      <c r="L1252" s="11">
        <v>180</v>
      </c>
      <c r="M1252" s="11">
        <v>180</v>
      </c>
      <c r="N1252" s="11">
        <v>0</v>
      </c>
      <c r="O1252" s="11">
        <v>0</v>
      </c>
      <c r="P1252" s="11">
        <v>0</v>
      </c>
      <c r="Q1252" s="11">
        <v>0</v>
      </c>
      <c r="R1252" s="11">
        <v>0</v>
      </c>
      <c r="S1252" s="11">
        <v>0</v>
      </c>
      <c r="T1252" s="11">
        <v>1</v>
      </c>
      <c r="U1252" s="11">
        <v>0</v>
      </c>
      <c r="V1252" s="11">
        <v>0</v>
      </c>
      <c r="W1252" s="11">
        <v>0</v>
      </c>
      <c r="X1252" s="11">
        <v>0</v>
      </c>
      <c r="Y1252" s="11">
        <v>0</v>
      </c>
      <c r="Z1252" s="11">
        <v>0</v>
      </c>
      <c r="AA1252" s="12" t="s">
        <v>32955</v>
      </c>
      <c r="AB1252" s="17" t="str">
        <f t="shared" si="115"/>
        <v>Programme: MSc International Management (9-month)</v>
      </c>
      <c r="AC1252" s="17">
        <f t="shared" si="116"/>
        <v>1</v>
      </c>
      <c r="AD1252" s="17" t="str">
        <f t="shared" si="117"/>
        <v/>
      </c>
      <c r="AE1252" s="17" t="str">
        <f t="shared" si="118"/>
        <v/>
      </c>
      <c r="AF1252" s="17" t="str">
        <f t="shared" si="119"/>
        <v/>
      </c>
      <c r="AG1252" s="17" cm="1">
        <f t="array" ref="AG1252">IFERROR(IF(J1252="Level",INDEX($M1252:$S1252,AC1252+1),INDEX($M1252:$S1252,AC1252)),"")</f>
        <v>180</v>
      </c>
      <c r="AH1252" s="17" t="str" cm="1">
        <f t="array" ref="AH1252">IFERROR(IF(J1252="Level",INDEX($M1252:$S1252,AD1252+1),INDEX($M1252:$S1252,AD1252)),"")</f>
        <v/>
      </c>
      <c r="AI1252" s="17" t="str" cm="1">
        <f t="array" ref="AI1252">IFERROR(INDEX($M1252:$S1252,AE1252),"")</f>
        <v/>
      </c>
      <c r="AJ1252" s="17" t="str" cm="1">
        <f t="array" ref="AJ1252">IFERROR(INDEX($M1252:$S1252,AF1252),"")</f>
        <v/>
      </c>
      <c r="AK1252" s="17" cm="1">
        <f t="array" ref="AK1252">IFERROR(IF(J1252="Level",INDEX($T1252:$Z1252,AC1252+1),INDEX($T1252:$Z1252,AC1252)),"")</f>
        <v>1</v>
      </c>
      <c r="AL1252" s="17" t="str" cm="1">
        <f t="array" ref="AL1252">IFERROR(IF(J1252="Level",INDEX($T1252:$Z1252,AD1252+1),INDEX($T1252:$Z1252,AD1252)),"")</f>
        <v/>
      </c>
      <c r="AM1252" s="17" t="str" cm="1">
        <f t="array" ref="AM1252">IFERROR(INDEX($T1252:$Z1252,AE1252),"")</f>
        <v/>
      </c>
      <c r="AN1252" s="17" t="str" cm="1">
        <f t="array" ref="AN1252">IFERROR(INDEX($T1252:$Z1252,AF1252),"")</f>
        <v/>
      </c>
    </row>
    <row r="1253" spans="1:40" x14ac:dyDescent="0.2">
      <c r="A1253" s="17" t="str">
        <f t="shared" si="114"/>
        <v>MSc International Management (12 months): PTS1SBESBE20</v>
      </c>
      <c r="B1253" s="11" t="s">
        <v>569</v>
      </c>
      <c r="C1253" s="11" t="s">
        <v>32965</v>
      </c>
      <c r="D1253" s="11" t="s">
        <v>32420</v>
      </c>
      <c r="E1253" s="11" t="s">
        <v>32279</v>
      </c>
      <c r="F1253" s="11" t="s">
        <v>82</v>
      </c>
      <c r="G1253" s="11" t="s">
        <v>32238</v>
      </c>
      <c r="H1253" s="11" t="s">
        <v>77</v>
      </c>
      <c r="I1253" s="11">
        <v>1</v>
      </c>
      <c r="J1253" s="11" t="s">
        <v>78</v>
      </c>
      <c r="K1253" s="11" t="s">
        <v>32182</v>
      </c>
      <c r="L1253" s="11">
        <v>180</v>
      </c>
      <c r="M1253" s="11">
        <v>180</v>
      </c>
      <c r="N1253" s="11">
        <v>0</v>
      </c>
      <c r="O1253" s="11">
        <v>0</v>
      </c>
      <c r="P1253" s="11">
        <v>0</v>
      </c>
      <c r="Q1253" s="11">
        <v>0</v>
      </c>
      <c r="R1253" s="11">
        <v>0</v>
      </c>
      <c r="S1253" s="11">
        <v>0</v>
      </c>
      <c r="T1253" s="11">
        <v>1</v>
      </c>
      <c r="U1253" s="11">
        <v>0</v>
      </c>
      <c r="V1253" s="11">
        <v>0</v>
      </c>
      <c r="W1253" s="11">
        <v>0</v>
      </c>
      <c r="X1253" s="11">
        <v>0</v>
      </c>
      <c r="Y1253" s="11">
        <v>0</v>
      </c>
      <c r="Z1253" s="11">
        <v>0</v>
      </c>
      <c r="AA1253" s="12" t="s">
        <v>32955</v>
      </c>
      <c r="AB1253" s="17" t="str">
        <f t="shared" si="115"/>
        <v>Programme: MSc International Management (12 months)</v>
      </c>
      <c r="AC1253" s="17">
        <f t="shared" si="116"/>
        <v>1</v>
      </c>
      <c r="AD1253" s="17" t="str">
        <f t="shared" si="117"/>
        <v/>
      </c>
      <c r="AE1253" s="17" t="str">
        <f t="shared" si="118"/>
        <v/>
      </c>
      <c r="AF1253" s="17" t="str">
        <f t="shared" si="119"/>
        <v/>
      </c>
      <c r="AG1253" s="17" cm="1">
        <f t="array" ref="AG1253">IFERROR(IF(J1253="Level",INDEX($M1253:$S1253,AC1253+1),INDEX($M1253:$S1253,AC1253)),"")</f>
        <v>180</v>
      </c>
      <c r="AH1253" s="17" t="str" cm="1">
        <f t="array" ref="AH1253">IFERROR(IF(J1253="Level",INDEX($M1253:$S1253,AD1253+1),INDEX($M1253:$S1253,AD1253)),"")</f>
        <v/>
      </c>
      <c r="AI1253" s="17" t="str" cm="1">
        <f t="array" ref="AI1253">IFERROR(INDEX($M1253:$S1253,AE1253),"")</f>
        <v/>
      </c>
      <c r="AJ1253" s="17" t="str" cm="1">
        <f t="array" ref="AJ1253">IFERROR(INDEX($M1253:$S1253,AF1253),"")</f>
        <v/>
      </c>
      <c r="AK1253" s="17" cm="1">
        <f t="array" ref="AK1253">IFERROR(IF(J1253="Level",INDEX($T1253:$Z1253,AC1253+1),INDEX($T1253:$Z1253,AC1253)),"")</f>
        <v>1</v>
      </c>
      <c r="AL1253" s="17" t="str" cm="1">
        <f t="array" ref="AL1253">IFERROR(IF(J1253="Level",INDEX($T1253:$Z1253,AD1253+1),INDEX($T1253:$Z1253,AD1253)),"")</f>
        <v/>
      </c>
      <c r="AM1253" s="17" t="str" cm="1">
        <f t="array" ref="AM1253">IFERROR(INDEX($T1253:$Z1253,AE1253),"")</f>
        <v/>
      </c>
      <c r="AN1253" s="17" t="str" cm="1">
        <f t="array" ref="AN1253">IFERROR(INDEX($T1253:$Z1253,AF1253),"")</f>
        <v/>
      </c>
    </row>
    <row r="1254" spans="1:40" x14ac:dyDescent="0.2">
      <c r="A1254" s="17" t="str">
        <f t="shared" si="114"/>
        <v>MSc International Tourism Management: PTS1SBESBE25</v>
      </c>
      <c r="B1254" s="11" t="s">
        <v>572</v>
      </c>
      <c r="C1254" s="11" t="s">
        <v>32965</v>
      </c>
      <c r="D1254" s="11" t="s">
        <v>573</v>
      </c>
      <c r="E1254" s="11" t="s">
        <v>32279</v>
      </c>
      <c r="F1254" s="11" t="s">
        <v>82</v>
      </c>
      <c r="G1254" s="11" t="s">
        <v>32238</v>
      </c>
      <c r="H1254" s="11" t="s">
        <v>77</v>
      </c>
      <c r="I1254" s="11">
        <v>1</v>
      </c>
      <c r="J1254" s="11" t="s">
        <v>78</v>
      </c>
      <c r="K1254" s="11" t="s">
        <v>32182</v>
      </c>
      <c r="L1254" s="11">
        <v>180</v>
      </c>
      <c r="M1254" s="11">
        <v>180</v>
      </c>
      <c r="N1254" s="11">
        <v>0</v>
      </c>
      <c r="O1254" s="11">
        <v>0</v>
      </c>
      <c r="P1254" s="11">
        <v>0</v>
      </c>
      <c r="Q1254" s="11">
        <v>0</v>
      </c>
      <c r="R1254" s="11">
        <v>0</v>
      </c>
      <c r="S1254" s="11">
        <v>0</v>
      </c>
      <c r="T1254" s="11">
        <v>1</v>
      </c>
      <c r="U1254" s="11">
        <v>0</v>
      </c>
      <c r="V1254" s="11">
        <v>0</v>
      </c>
      <c r="W1254" s="11">
        <v>0</v>
      </c>
      <c r="X1254" s="11">
        <v>0</v>
      </c>
      <c r="Y1254" s="11">
        <v>0</v>
      </c>
      <c r="Z1254" s="11">
        <v>0</v>
      </c>
      <c r="AA1254" s="12" t="s">
        <v>32955</v>
      </c>
      <c r="AB1254" s="17" t="str">
        <f t="shared" si="115"/>
        <v>Programme: MSc International Tourism Management</v>
      </c>
      <c r="AC1254" s="17">
        <f t="shared" si="116"/>
        <v>1</v>
      </c>
      <c r="AD1254" s="17" t="str">
        <f t="shared" si="117"/>
        <v/>
      </c>
      <c r="AE1254" s="17" t="str">
        <f t="shared" si="118"/>
        <v/>
      </c>
      <c r="AF1254" s="17" t="str">
        <f t="shared" si="119"/>
        <v/>
      </c>
      <c r="AG1254" s="17" cm="1">
        <f t="array" ref="AG1254">IFERROR(IF(J1254="Level",INDEX($M1254:$S1254,AC1254+1),INDEX($M1254:$S1254,AC1254)),"")</f>
        <v>180</v>
      </c>
      <c r="AH1254" s="17" t="str" cm="1">
        <f t="array" ref="AH1254">IFERROR(IF(J1254="Level",INDEX($M1254:$S1254,AD1254+1),INDEX($M1254:$S1254,AD1254)),"")</f>
        <v/>
      </c>
      <c r="AI1254" s="17" t="str" cm="1">
        <f t="array" ref="AI1254">IFERROR(INDEX($M1254:$S1254,AE1254),"")</f>
        <v/>
      </c>
      <c r="AJ1254" s="17" t="str" cm="1">
        <f t="array" ref="AJ1254">IFERROR(INDEX($M1254:$S1254,AF1254),"")</f>
        <v/>
      </c>
      <c r="AK1254" s="17" cm="1">
        <f t="array" ref="AK1254">IFERROR(IF(J1254="Level",INDEX($T1254:$Z1254,AC1254+1),INDEX($T1254:$Z1254,AC1254)),"")</f>
        <v>1</v>
      </c>
      <c r="AL1254" s="17" t="str" cm="1">
        <f t="array" ref="AL1254">IFERROR(IF(J1254="Level",INDEX($T1254:$Z1254,AD1254+1),INDEX($T1254:$Z1254,AD1254)),"")</f>
        <v/>
      </c>
      <c r="AM1254" s="17" t="str" cm="1">
        <f t="array" ref="AM1254">IFERROR(INDEX($T1254:$Z1254,AE1254),"")</f>
        <v/>
      </c>
      <c r="AN1254" s="17" t="str" cm="1">
        <f t="array" ref="AN1254">IFERROR(INDEX($T1254:$Z1254,AF1254),"")</f>
        <v/>
      </c>
    </row>
    <row r="1255" spans="1:40" x14ac:dyDescent="0.2">
      <c r="A1255" s="17" t="str">
        <f t="shared" si="114"/>
        <v>MSc Human Resource Management: PTS1SBESBE26</v>
      </c>
      <c r="B1255" s="11" t="s">
        <v>574</v>
      </c>
      <c r="C1255" s="11" t="s">
        <v>32965</v>
      </c>
      <c r="D1255" s="11" t="s">
        <v>575</v>
      </c>
      <c r="E1255" s="11" t="s">
        <v>32279</v>
      </c>
      <c r="F1255" s="11" t="s">
        <v>82</v>
      </c>
      <c r="G1255" s="11" t="s">
        <v>32238</v>
      </c>
      <c r="H1255" s="11" t="s">
        <v>77</v>
      </c>
      <c r="I1255" s="11">
        <v>1</v>
      </c>
      <c r="J1255" s="11" t="s">
        <v>78</v>
      </c>
      <c r="K1255" s="11" t="s">
        <v>32182</v>
      </c>
      <c r="L1255" s="11">
        <v>180</v>
      </c>
      <c r="M1255" s="11">
        <v>180</v>
      </c>
      <c r="N1255" s="11">
        <v>0</v>
      </c>
      <c r="O1255" s="11">
        <v>0</v>
      </c>
      <c r="P1255" s="11">
        <v>0</v>
      </c>
      <c r="Q1255" s="11">
        <v>0</v>
      </c>
      <c r="R1255" s="11">
        <v>0</v>
      </c>
      <c r="S1255" s="11">
        <v>0</v>
      </c>
      <c r="T1255" s="11">
        <v>1</v>
      </c>
      <c r="U1255" s="11">
        <v>0</v>
      </c>
      <c r="V1255" s="11">
        <v>0</v>
      </c>
      <c r="W1255" s="11">
        <v>0</v>
      </c>
      <c r="X1255" s="11">
        <v>0</v>
      </c>
      <c r="Y1255" s="11">
        <v>0</v>
      </c>
      <c r="Z1255" s="11">
        <v>0</v>
      </c>
      <c r="AA1255" s="12" t="s">
        <v>32955</v>
      </c>
      <c r="AB1255" s="17" t="str">
        <f t="shared" si="115"/>
        <v>Programme: MSc Human Resource Management</v>
      </c>
      <c r="AC1255" s="17">
        <f t="shared" si="116"/>
        <v>1</v>
      </c>
      <c r="AD1255" s="17" t="str">
        <f t="shared" si="117"/>
        <v/>
      </c>
      <c r="AE1255" s="17" t="str">
        <f t="shared" si="118"/>
        <v/>
      </c>
      <c r="AF1255" s="17" t="str">
        <f t="shared" si="119"/>
        <v/>
      </c>
      <c r="AG1255" s="17" cm="1">
        <f t="array" ref="AG1255">IFERROR(IF(J1255="Level",INDEX($M1255:$S1255,AC1255+1),INDEX($M1255:$S1255,AC1255)),"")</f>
        <v>180</v>
      </c>
      <c r="AH1255" s="17" t="str" cm="1">
        <f t="array" ref="AH1255">IFERROR(IF(J1255="Level",INDEX($M1255:$S1255,AD1255+1),INDEX($M1255:$S1255,AD1255)),"")</f>
        <v/>
      </c>
      <c r="AI1255" s="17" t="str" cm="1">
        <f t="array" ref="AI1255">IFERROR(INDEX($M1255:$S1255,AE1255),"")</f>
        <v/>
      </c>
      <c r="AJ1255" s="17" t="str" cm="1">
        <f t="array" ref="AJ1255">IFERROR(INDEX($M1255:$S1255,AF1255),"")</f>
        <v/>
      </c>
      <c r="AK1255" s="17" cm="1">
        <f t="array" ref="AK1255">IFERROR(IF(J1255="Level",INDEX($T1255:$Z1255,AC1255+1),INDEX($T1255:$Z1255,AC1255)),"")</f>
        <v>1</v>
      </c>
      <c r="AL1255" s="17" t="str" cm="1">
        <f t="array" ref="AL1255">IFERROR(IF(J1255="Level",INDEX($T1255:$Z1255,AD1255+1),INDEX($T1255:$Z1255,AD1255)),"")</f>
        <v/>
      </c>
      <c r="AM1255" s="17" t="str" cm="1">
        <f t="array" ref="AM1255">IFERROR(INDEX($T1255:$Z1255,AE1255),"")</f>
        <v/>
      </c>
      <c r="AN1255" s="17" t="str" cm="1">
        <f t="array" ref="AN1255">IFERROR(INDEX($T1255:$Z1255,AF1255),"")</f>
        <v/>
      </c>
    </row>
    <row r="1256" spans="1:40" x14ac:dyDescent="0.2">
      <c r="A1256" s="17" t="str">
        <f t="shared" si="114"/>
        <v>MSc International Human Resource Management: PTS1SBESBE42</v>
      </c>
      <c r="B1256" s="11" t="s">
        <v>597</v>
      </c>
      <c r="C1256" s="11" t="s">
        <v>32965</v>
      </c>
      <c r="D1256" s="11" t="s">
        <v>598</v>
      </c>
      <c r="E1256" s="11" t="s">
        <v>32279</v>
      </c>
      <c r="F1256" s="11" t="s">
        <v>82</v>
      </c>
      <c r="G1256" s="11" t="s">
        <v>32238</v>
      </c>
      <c r="H1256" s="11" t="s">
        <v>77</v>
      </c>
      <c r="I1256" s="11">
        <v>1</v>
      </c>
      <c r="J1256" s="11" t="s">
        <v>78</v>
      </c>
      <c r="K1256" s="11" t="s">
        <v>32182</v>
      </c>
      <c r="L1256" s="11">
        <v>180</v>
      </c>
      <c r="M1256" s="11">
        <v>180</v>
      </c>
      <c r="N1256" s="11">
        <v>0</v>
      </c>
      <c r="O1256" s="11">
        <v>0</v>
      </c>
      <c r="P1256" s="11">
        <v>0</v>
      </c>
      <c r="Q1256" s="11">
        <v>0</v>
      </c>
      <c r="R1256" s="11">
        <v>0</v>
      </c>
      <c r="S1256" s="11">
        <v>0</v>
      </c>
      <c r="T1256" s="11">
        <v>1</v>
      </c>
      <c r="U1256" s="11">
        <v>0</v>
      </c>
      <c r="V1256" s="11">
        <v>0</v>
      </c>
      <c r="W1256" s="11">
        <v>0</v>
      </c>
      <c r="X1256" s="11">
        <v>0</v>
      </c>
      <c r="Y1256" s="11">
        <v>0</v>
      </c>
      <c r="Z1256" s="11">
        <v>0</v>
      </c>
      <c r="AA1256" s="12" t="s">
        <v>32955</v>
      </c>
      <c r="AB1256" s="17" t="str">
        <f t="shared" si="115"/>
        <v>Programme: MSc International Human Resource Management</v>
      </c>
      <c r="AC1256" s="17">
        <f t="shared" si="116"/>
        <v>1</v>
      </c>
      <c r="AD1256" s="17" t="str">
        <f t="shared" si="117"/>
        <v/>
      </c>
      <c r="AE1256" s="17" t="str">
        <f t="shared" si="118"/>
        <v/>
      </c>
      <c r="AF1256" s="17" t="str">
        <f t="shared" si="119"/>
        <v/>
      </c>
      <c r="AG1256" s="17" cm="1">
        <f t="array" ref="AG1256">IFERROR(IF(J1256="Level",INDEX($M1256:$S1256,AC1256+1),INDEX($M1256:$S1256,AC1256)),"")</f>
        <v>180</v>
      </c>
      <c r="AH1256" s="17" t="str" cm="1">
        <f t="array" ref="AH1256">IFERROR(IF(J1256="Level",INDEX($M1256:$S1256,AD1256+1),INDEX($M1256:$S1256,AD1256)),"")</f>
        <v/>
      </c>
      <c r="AI1256" s="17" t="str" cm="1">
        <f t="array" ref="AI1256">IFERROR(INDEX($M1256:$S1256,AE1256),"")</f>
        <v/>
      </c>
      <c r="AJ1256" s="17" t="str" cm="1">
        <f t="array" ref="AJ1256">IFERROR(INDEX($M1256:$S1256,AF1256),"")</f>
        <v/>
      </c>
      <c r="AK1256" s="17" cm="1">
        <f t="array" ref="AK1256">IFERROR(IF(J1256="Level",INDEX($T1256:$Z1256,AC1256+1),INDEX($T1256:$Z1256,AC1256)),"")</f>
        <v>1</v>
      </c>
      <c r="AL1256" s="17" t="str" cm="1">
        <f t="array" ref="AL1256">IFERROR(IF(J1256="Level",INDEX($T1256:$Z1256,AD1256+1),INDEX($T1256:$Z1256,AD1256)),"")</f>
        <v/>
      </c>
      <c r="AM1256" s="17" t="str" cm="1">
        <f t="array" ref="AM1256">IFERROR(INDEX($T1256:$Z1256,AE1256),"")</f>
        <v/>
      </c>
      <c r="AN1256" s="17" t="str" cm="1">
        <f t="array" ref="AN1256">IFERROR(INDEX($T1256:$Z1256,AF1256),"")</f>
        <v/>
      </c>
    </row>
    <row r="1257" spans="1:40" x14ac:dyDescent="0.2">
      <c r="A1257" s="17" t="str">
        <f t="shared" si="114"/>
        <v>MSc Applied Data Science and Statistics: PTS1ECSMAS01</v>
      </c>
      <c r="B1257" s="11" t="s">
        <v>443</v>
      </c>
      <c r="C1257" s="11" t="s">
        <v>32965</v>
      </c>
      <c r="D1257" s="11" t="s">
        <v>444</v>
      </c>
      <c r="E1257" s="11" t="s">
        <v>445</v>
      </c>
      <c r="F1257" s="11" t="s">
        <v>82</v>
      </c>
      <c r="G1257" s="11" t="s">
        <v>32238</v>
      </c>
      <c r="H1257" s="11" t="s">
        <v>77</v>
      </c>
      <c r="I1257" s="11">
        <v>1</v>
      </c>
      <c r="J1257" s="11" t="s">
        <v>78</v>
      </c>
      <c r="K1257" s="11" t="s">
        <v>32182</v>
      </c>
      <c r="L1257" s="11">
        <v>180</v>
      </c>
      <c r="M1257" s="11">
        <v>180</v>
      </c>
      <c r="N1257" s="11">
        <v>0</v>
      </c>
      <c r="O1257" s="11">
        <v>0</v>
      </c>
      <c r="P1257" s="11">
        <v>0</v>
      </c>
      <c r="Q1257" s="11">
        <v>0</v>
      </c>
      <c r="R1257" s="11">
        <v>0</v>
      </c>
      <c r="S1257" s="11">
        <v>0</v>
      </c>
      <c r="T1257" s="11">
        <v>1</v>
      </c>
      <c r="U1257" s="11">
        <v>0</v>
      </c>
      <c r="V1257" s="11">
        <v>0</v>
      </c>
      <c r="W1257" s="11">
        <v>0</v>
      </c>
      <c r="X1257" s="11">
        <v>0</v>
      </c>
      <c r="Y1257" s="11">
        <v>0</v>
      </c>
      <c r="Z1257" s="11">
        <v>0</v>
      </c>
      <c r="AA1257" s="12" t="s">
        <v>32955</v>
      </c>
      <c r="AB1257" s="17" t="str">
        <f t="shared" si="115"/>
        <v>Programme: MSc Applied Data Science and Statistics</v>
      </c>
      <c r="AC1257" s="17">
        <f t="shared" si="116"/>
        <v>1</v>
      </c>
      <c r="AD1257" s="17" t="str">
        <f t="shared" si="117"/>
        <v/>
      </c>
      <c r="AE1257" s="17" t="str">
        <f t="shared" si="118"/>
        <v/>
      </c>
      <c r="AF1257" s="17" t="str">
        <f t="shared" si="119"/>
        <v/>
      </c>
      <c r="AG1257" s="17" cm="1">
        <f t="array" ref="AG1257">IFERROR(IF(J1257="Level",INDEX($M1257:$S1257,AC1257+1),INDEX($M1257:$S1257,AC1257)),"")</f>
        <v>180</v>
      </c>
      <c r="AH1257" s="17" t="str" cm="1">
        <f t="array" ref="AH1257">IFERROR(IF(J1257="Level",INDEX($M1257:$S1257,AD1257+1),INDEX($M1257:$S1257,AD1257)),"")</f>
        <v/>
      </c>
      <c r="AI1257" s="17" t="str" cm="1">
        <f t="array" ref="AI1257">IFERROR(INDEX($M1257:$S1257,AE1257),"")</f>
        <v/>
      </c>
      <c r="AJ1257" s="17" t="str" cm="1">
        <f t="array" ref="AJ1257">IFERROR(INDEX($M1257:$S1257,AF1257),"")</f>
        <v/>
      </c>
      <c r="AK1257" s="17" cm="1">
        <f t="array" ref="AK1257">IFERROR(IF(J1257="Level",INDEX($T1257:$Z1257,AC1257+1),INDEX($T1257:$Z1257,AC1257)),"")</f>
        <v>1</v>
      </c>
      <c r="AL1257" s="17" t="str" cm="1">
        <f t="array" ref="AL1257">IFERROR(IF(J1257="Level",INDEX($T1257:$Z1257,AD1257+1),INDEX($T1257:$Z1257,AD1257)),"")</f>
        <v/>
      </c>
      <c r="AM1257" s="17" t="str" cm="1">
        <f t="array" ref="AM1257">IFERROR(INDEX($T1257:$Z1257,AE1257),"")</f>
        <v/>
      </c>
      <c r="AN1257" s="17" t="str" cm="1">
        <f t="array" ref="AN1257">IFERROR(INDEX($T1257:$Z1257,AF1257),"")</f>
        <v/>
      </c>
    </row>
    <row r="1258" spans="1:40" x14ac:dyDescent="0.2">
      <c r="A1258" s="17" t="str">
        <f t="shared" si="114"/>
        <v>MSc Advanced Mathematics: PTS1MASMAS07</v>
      </c>
      <c r="B1258" s="11" t="s">
        <v>517</v>
      </c>
      <c r="C1258" s="11" t="s">
        <v>32965</v>
      </c>
      <c r="D1258" s="11" t="s">
        <v>518</v>
      </c>
      <c r="E1258" s="11" t="s">
        <v>445</v>
      </c>
      <c r="F1258" s="11" t="s">
        <v>82</v>
      </c>
      <c r="G1258" s="11" t="s">
        <v>32238</v>
      </c>
      <c r="H1258" s="11" t="s">
        <v>77</v>
      </c>
      <c r="I1258" s="11">
        <v>1</v>
      </c>
      <c r="J1258" s="11" t="s">
        <v>78</v>
      </c>
      <c r="K1258" s="11" t="s">
        <v>32182</v>
      </c>
      <c r="L1258" s="11">
        <v>180</v>
      </c>
      <c r="M1258" s="11">
        <v>180</v>
      </c>
      <c r="N1258" s="11">
        <v>0</v>
      </c>
      <c r="O1258" s="11">
        <v>0</v>
      </c>
      <c r="P1258" s="11">
        <v>0</v>
      </c>
      <c r="Q1258" s="11">
        <v>0</v>
      </c>
      <c r="R1258" s="11">
        <v>0</v>
      </c>
      <c r="S1258" s="11">
        <v>0</v>
      </c>
      <c r="T1258" s="11">
        <v>1</v>
      </c>
      <c r="U1258" s="11">
        <v>0</v>
      </c>
      <c r="V1258" s="11">
        <v>0</v>
      </c>
      <c r="W1258" s="11">
        <v>0</v>
      </c>
      <c r="X1258" s="11">
        <v>0</v>
      </c>
      <c r="Y1258" s="11">
        <v>0</v>
      </c>
      <c r="Z1258" s="11">
        <v>0</v>
      </c>
      <c r="AA1258" s="12" t="s">
        <v>32955</v>
      </c>
      <c r="AB1258" s="17" t="str">
        <f t="shared" si="115"/>
        <v>Programme: MSc Advanced Mathematics</v>
      </c>
      <c r="AC1258" s="17">
        <f t="shared" si="116"/>
        <v>1</v>
      </c>
      <c r="AD1258" s="17" t="str">
        <f t="shared" si="117"/>
        <v/>
      </c>
      <c r="AE1258" s="17" t="str">
        <f t="shared" si="118"/>
        <v/>
      </c>
      <c r="AF1258" s="17" t="str">
        <f t="shared" si="119"/>
        <v/>
      </c>
      <c r="AG1258" s="17" cm="1">
        <f t="array" ref="AG1258">IFERROR(IF(J1258="Level",INDEX($M1258:$S1258,AC1258+1),INDEX($M1258:$S1258,AC1258)),"")</f>
        <v>180</v>
      </c>
      <c r="AH1258" s="17" t="str" cm="1">
        <f t="array" ref="AH1258">IFERROR(IF(J1258="Level",INDEX($M1258:$S1258,AD1258+1),INDEX($M1258:$S1258,AD1258)),"")</f>
        <v/>
      </c>
      <c r="AI1258" s="17" t="str" cm="1">
        <f t="array" ref="AI1258">IFERROR(INDEX($M1258:$S1258,AE1258),"")</f>
        <v/>
      </c>
      <c r="AJ1258" s="17" t="str" cm="1">
        <f t="array" ref="AJ1258">IFERROR(INDEX($M1258:$S1258,AF1258),"")</f>
        <v/>
      </c>
      <c r="AK1258" s="17" cm="1">
        <f t="array" ref="AK1258">IFERROR(IF(J1258="Level",INDEX($T1258:$Z1258,AC1258+1),INDEX($T1258:$Z1258,AC1258)),"")</f>
        <v>1</v>
      </c>
      <c r="AL1258" s="17" t="str" cm="1">
        <f t="array" ref="AL1258">IFERROR(IF(J1258="Level",INDEX($T1258:$Z1258,AD1258+1),INDEX($T1258:$Z1258,AD1258)),"")</f>
        <v/>
      </c>
      <c r="AM1258" s="17" t="str" cm="1">
        <f t="array" ref="AM1258">IFERROR(INDEX($T1258:$Z1258,AE1258),"")</f>
        <v/>
      </c>
      <c r="AN1258" s="17" t="str" cm="1">
        <f t="array" ref="AN1258">IFERROR(INDEX($T1258:$Z1258,AF1258),"")</f>
        <v/>
      </c>
    </row>
    <row r="1259" spans="1:40" x14ac:dyDescent="0.2">
      <c r="A1259" s="17" t="str">
        <f t="shared" si="114"/>
        <v>MSc Mathematical Modelling (Biology and Medicine): PTS1MASMAS08</v>
      </c>
      <c r="B1259" s="11" t="s">
        <v>519</v>
      </c>
      <c r="C1259" s="11" t="s">
        <v>32965</v>
      </c>
      <c r="D1259" s="11" t="s">
        <v>520</v>
      </c>
      <c r="E1259" s="11" t="s">
        <v>445</v>
      </c>
      <c r="F1259" s="11" t="s">
        <v>82</v>
      </c>
      <c r="G1259" s="11" t="s">
        <v>32238</v>
      </c>
      <c r="H1259" s="11" t="s">
        <v>77</v>
      </c>
      <c r="I1259" s="11">
        <v>1</v>
      </c>
      <c r="J1259" s="11" t="s">
        <v>78</v>
      </c>
      <c r="K1259" s="11" t="s">
        <v>32182</v>
      </c>
      <c r="L1259" s="11">
        <v>180</v>
      </c>
      <c r="M1259" s="11">
        <v>180</v>
      </c>
      <c r="N1259" s="11">
        <v>0</v>
      </c>
      <c r="O1259" s="11">
        <v>0</v>
      </c>
      <c r="P1259" s="11">
        <v>0</v>
      </c>
      <c r="Q1259" s="11">
        <v>0</v>
      </c>
      <c r="R1259" s="11">
        <v>0</v>
      </c>
      <c r="S1259" s="11">
        <v>0</v>
      </c>
      <c r="T1259" s="11">
        <v>1</v>
      </c>
      <c r="U1259" s="11">
        <v>0</v>
      </c>
      <c r="V1259" s="11">
        <v>0</v>
      </c>
      <c r="W1259" s="11">
        <v>0</v>
      </c>
      <c r="X1259" s="11">
        <v>0</v>
      </c>
      <c r="Y1259" s="11">
        <v>0</v>
      </c>
      <c r="Z1259" s="11">
        <v>0</v>
      </c>
      <c r="AA1259" s="12" t="s">
        <v>32955</v>
      </c>
      <c r="AB1259" s="17" t="str">
        <f t="shared" si="115"/>
        <v>Programme: MSc Mathematical Modelling (Biology and Medicine)</v>
      </c>
      <c r="AC1259" s="17">
        <f t="shared" si="116"/>
        <v>1</v>
      </c>
      <c r="AD1259" s="17" t="str">
        <f t="shared" si="117"/>
        <v/>
      </c>
      <c r="AE1259" s="17" t="str">
        <f t="shared" si="118"/>
        <v/>
      </c>
      <c r="AF1259" s="17" t="str">
        <f t="shared" si="119"/>
        <v/>
      </c>
      <c r="AG1259" s="17" cm="1">
        <f t="array" ref="AG1259">IFERROR(IF(J1259="Level",INDEX($M1259:$S1259,AC1259+1),INDEX($M1259:$S1259,AC1259)),"")</f>
        <v>180</v>
      </c>
      <c r="AH1259" s="17" t="str" cm="1">
        <f t="array" ref="AH1259">IFERROR(IF(J1259="Level",INDEX($M1259:$S1259,AD1259+1),INDEX($M1259:$S1259,AD1259)),"")</f>
        <v/>
      </c>
      <c r="AI1259" s="17" t="str" cm="1">
        <f t="array" ref="AI1259">IFERROR(INDEX($M1259:$S1259,AE1259),"")</f>
        <v/>
      </c>
      <c r="AJ1259" s="17" t="str" cm="1">
        <f t="array" ref="AJ1259">IFERROR(INDEX($M1259:$S1259,AF1259),"")</f>
        <v/>
      </c>
      <c r="AK1259" s="17" cm="1">
        <f t="array" ref="AK1259">IFERROR(IF(J1259="Level",INDEX($T1259:$Z1259,AC1259+1),INDEX($T1259:$Z1259,AC1259)),"")</f>
        <v>1</v>
      </c>
      <c r="AL1259" s="17" t="str" cm="1">
        <f t="array" ref="AL1259">IFERROR(IF(J1259="Level",INDEX($T1259:$Z1259,AD1259+1),INDEX($T1259:$Z1259,AD1259)),"")</f>
        <v/>
      </c>
      <c r="AM1259" s="17" t="str" cm="1">
        <f t="array" ref="AM1259">IFERROR(INDEX($T1259:$Z1259,AE1259),"")</f>
        <v/>
      </c>
      <c r="AN1259" s="17" t="str" cm="1">
        <f t="array" ref="AN1259">IFERROR(INDEX($T1259:$Z1259,AF1259),"")</f>
        <v/>
      </c>
    </row>
    <row r="1260" spans="1:40" x14ac:dyDescent="0.2">
      <c r="A1260" s="17" t="str">
        <f t="shared" si="114"/>
        <v>MSc Mathematical Modelling (Climate Science): PTS1MASMAS10</v>
      </c>
      <c r="B1260" s="11" t="s">
        <v>521</v>
      </c>
      <c r="C1260" s="11" t="s">
        <v>32965</v>
      </c>
      <c r="D1260" s="11" t="s">
        <v>522</v>
      </c>
      <c r="E1260" s="11" t="s">
        <v>445</v>
      </c>
      <c r="F1260" s="11" t="s">
        <v>82</v>
      </c>
      <c r="G1260" s="11" t="s">
        <v>32238</v>
      </c>
      <c r="H1260" s="11" t="s">
        <v>77</v>
      </c>
      <c r="I1260" s="11">
        <v>1</v>
      </c>
      <c r="J1260" s="11" t="s">
        <v>78</v>
      </c>
      <c r="K1260" s="11" t="s">
        <v>32182</v>
      </c>
      <c r="L1260" s="11">
        <v>180</v>
      </c>
      <c r="M1260" s="11">
        <v>180</v>
      </c>
      <c r="N1260" s="11">
        <v>0</v>
      </c>
      <c r="O1260" s="11">
        <v>0</v>
      </c>
      <c r="P1260" s="11">
        <v>0</v>
      </c>
      <c r="Q1260" s="11">
        <v>0</v>
      </c>
      <c r="R1260" s="11">
        <v>0</v>
      </c>
      <c r="S1260" s="11">
        <v>0</v>
      </c>
      <c r="T1260" s="11">
        <v>1</v>
      </c>
      <c r="U1260" s="11">
        <v>0</v>
      </c>
      <c r="V1260" s="11">
        <v>0</v>
      </c>
      <c r="W1260" s="11">
        <v>0</v>
      </c>
      <c r="X1260" s="11">
        <v>0</v>
      </c>
      <c r="Y1260" s="11">
        <v>0</v>
      </c>
      <c r="Z1260" s="11">
        <v>0</v>
      </c>
      <c r="AA1260" s="12" t="s">
        <v>32955</v>
      </c>
      <c r="AB1260" s="17" t="str">
        <f t="shared" si="115"/>
        <v>Programme: MSc Mathematical Modelling (Climate Science)</v>
      </c>
      <c r="AC1260" s="17">
        <f t="shared" si="116"/>
        <v>1</v>
      </c>
      <c r="AD1260" s="17" t="str">
        <f t="shared" si="117"/>
        <v/>
      </c>
      <c r="AE1260" s="17" t="str">
        <f t="shared" si="118"/>
        <v/>
      </c>
      <c r="AF1260" s="17" t="str">
        <f t="shared" si="119"/>
        <v/>
      </c>
      <c r="AG1260" s="17" cm="1">
        <f t="array" ref="AG1260">IFERROR(IF(J1260="Level",INDEX($M1260:$S1260,AC1260+1),INDEX($M1260:$S1260,AC1260)),"")</f>
        <v>180</v>
      </c>
      <c r="AH1260" s="17" t="str" cm="1">
        <f t="array" ref="AH1260">IFERROR(IF(J1260="Level",INDEX($M1260:$S1260,AD1260+1),INDEX($M1260:$S1260,AD1260)),"")</f>
        <v/>
      </c>
      <c r="AI1260" s="17" t="str" cm="1">
        <f t="array" ref="AI1260">IFERROR(INDEX($M1260:$S1260,AE1260),"")</f>
        <v/>
      </c>
      <c r="AJ1260" s="17" t="str" cm="1">
        <f t="array" ref="AJ1260">IFERROR(INDEX($M1260:$S1260,AF1260),"")</f>
        <v/>
      </c>
      <c r="AK1260" s="17" cm="1">
        <f t="array" ref="AK1260">IFERROR(IF(J1260="Level",INDEX($T1260:$Z1260,AC1260+1),INDEX($T1260:$Z1260,AC1260)),"")</f>
        <v>1</v>
      </c>
      <c r="AL1260" s="17" t="str" cm="1">
        <f t="array" ref="AL1260">IFERROR(IF(J1260="Level",INDEX($T1260:$Z1260,AD1260+1),INDEX($T1260:$Z1260,AD1260)),"")</f>
        <v/>
      </c>
      <c r="AM1260" s="17" t="str" cm="1">
        <f t="array" ref="AM1260">IFERROR(INDEX($T1260:$Z1260,AE1260),"")</f>
        <v/>
      </c>
      <c r="AN1260" s="17" t="str" cm="1">
        <f t="array" ref="AN1260">IFERROR(INDEX($T1260:$Z1260,AF1260),"")</f>
        <v/>
      </c>
    </row>
    <row r="1261" spans="1:40" x14ac:dyDescent="0.2">
      <c r="A1261" s="17" t="str">
        <f t="shared" si="114"/>
        <v>MSc Statistics: PTS1MASMAS11</v>
      </c>
      <c r="B1261" s="11" t="s">
        <v>523</v>
      </c>
      <c r="C1261" s="11" t="s">
        <v>32965</v>
      </c>
      <c r="D1261" s="11" t="s">
        <v>524</v>
      </c>
      <c r="E1261" s="11" t="s">
        <v>445</v>
      </c>
      <c r="F1261" s="11" t="s">
        <v>82</v>
      </c>
      <c r="G1261" s="11" t="s">
        <v>32238</v>
      </c>
      <c r="H1261" s="11" t="s">
        <v>77</v>
      </c>
      <c r="I1261" s="11">
        <v>1</v>
      </c>
      <c r="J1261" s="11" t="s">
        <v>78</v>
      </c>
      <c r="K1261" s="11" t="s">
        <v>32182</v>
      </c>
      <c r="L1261" s="11">
        <v>180</v>
      </c>
      <c r="M1261" s="11">
        <v>180</v>
      </c>
      <c r="N1261" s="11">
        <v>0</v>
      </c>
      <c r="O1261" s="11">
        <v>0</v>
      </c>
      <c r="P1261" s="11">
        <v>0</v>
      </c>
      <c r="Q1261" s="11">
        <v>0</v>
      </c>
      <c r="R1261" s="11">
        <v>0</v>
      </c>
      <c r="S1261" s="11">
        <v>0</v>
      </c>
      <c r="T1261" s="11">
        <v>1</v>
      </c>
      <c r="U1261" s="11">
        <v>0</v>
      </c>
      <c r="V1261" s="11">
        <v>0</v>
      </c>
      <c r="W1261" s="11">
        <v>0</v>
      </c>
      <c r="X1261" s="11">
        <v>0</v>
      </c>
      <c r="Y1261" s="11">
        <v>0</v>
      </c>
      <c r="Z1261" s="11">
        <v>0</v>
      </c>
      <c r="AA1261" s="12" t="s">
        <v>32955</v>
      </c>
      <c r="AB1261" s="17" t="str">
        <f t="shared" si="115"/>
        <v>Programme: MSc Statistics</v>
      </c>
      <c r="AC1261" s="17">
        <f t="shared" si="116"/>
        <v>1</v>
      </c>
      <c r="AD1261" s="17" t="str">
        <f t="shared" si="117"/>
        <v/>
      </c>
      <c r="AE1261" s="17" t="str">
        <f t="shared" si="118"/>
        <v/>
      </c>
      <c r="AF1261" s="17" t="str">
        <f t="shared" si="119"/>
        <v/>
      </c>
      <c r="AG1261" s="17" cm="1">
        <f t="array" ref="AG1261">IFERROR(IF(J1261="Level",INDEX($M1261:$S1261,AC1261+1),INDEX($M1261:$S1261,AC1261)),"")</f>
        <v>180</v>
      </c>
      <c r="AH1261" s="17" t="str" cm="1">
        <f t="array" ref="AH1261">IFERROR(IF(J1261="Level",INDEX($M1261:$S1261,AD1261+1),INDEX($M1261:$S1261,AD1261)),"")</f>
        <v/>
      </c>
      <c r="AI1261" s="17" t="str" cm="1">
        <f t="array" ref="AI1261">IFERROR(INDEX($M1261:$S1261,AE1261),"")</f>
        <v/>
      </c>
      <c r="AJ1261" s="17" t="str" cm="1">
        <f t="array" ref="AJ1261">IFERROR(INDEX($M1261:$S1261,AF1261),"")</f>
        <v/>
      </c>
      <c r="AK1261" s="17" cm="1">
        <f t="array" ref="AK1261">IFERROR(IF(J1261="Level",INDEX($T1261:$Z1261,AC1261+1),INDEX($T1261:$Z1261,AC1261)),"")</f>
        <v>1</v>
      </c>
      <c r="AL1261" s="17" t="str" cm="1">
        <f t="array" ref="AL1261">IFERROR(IF(J1261="Level",INDEX($T1261:$Z1261,AD1261+1),INDEX($T1261:$Z1261,AD1261)),"")</f>
        <v/>
      </c>
      <c r="AM1261" s="17" t="str" cm="1">
        <f t="array" ref="AM1261">IFERROR(INDEX($T1261:$Z1261,AE1261),"")</f>
        <v/>
      </c>
      <c r="AN1261" s="17" t="str" cm="1">
        <f t="array" ref="AN1261">IFERROR(INDEX($T1261:$Z1261,AF1261),"")</f>
        <v/>
      </c>
    </row>
    <row r="1262" spans="1:40" x14ac:dyDescent="0.2">
      <c r="A1262" s="17" t="str">
        <f t="shared" si="114"/>
        <v>MSc Weather and Climate Science: PTS1MASMAS12</v>
      </c>
      <c r="B1262" s="11" t="s">
        <v>525</v>
      </c>
      <c r="C1262" s="11" t="s">
        <v>32965</v>
      </c>
      <c r="D1262" s="11" t="s">
        <v>526</v>
      </c>
      <c r="E1262" s="11" t="s">
        <v>445</v>
      </c>
      <c r="F1262" s="11" t="s">
        <v>82</v>
      </c>
      <c r="G1262" s="11" t="s">
        <v>32238</v>
      </c>
      <c r="H1262" s="11" t="s">
        <v>77</v>
      </c>
      <c r="I1262" s="11">
        <v>1</v>
      </c>
      <c r="J1262" s="11" t="s">
        <v>78</v>
      </c>
      <c r="K1262" s="11" t="s">
        <v>32182</v>
      </c>
      <c r="L1262" s="11">
        <v>180</v>
      </c>
      <c r="M1262" s="11">
        <v>180</v>
      </c>
      <c r="N1262" s="11">
        <v>0</v>
      </c>
      <c r="O1262" s="11">
        <v>0</v>
      </c>
      <c r="P1262" s="11">
        <v>0</v>
      </c>
      <c r="Q1262" s="11">
        <v>0</v>
      </c>
      <c r="R1262" s="11">
        <v>0</v>
      </c>
      <c r="S1262" s="11">
        <v>0</v>
      </c>
      <c r="T1262" s="11">
        <v>1</v>
      </c>
      <c r="U1262" s="11">
        <v>0</v>
      </c>
      <c r="V1262" s="11">
        <v>0</v>
      </c>
      <c r="W1262" s="11">
        <v>0</v>
      </c>
      <c r="X1262" s="11">
        <v>0</v>
      </c>
      <c r="Y1262" s="11">
        <v>0</v>
      </c>
      <c r="Z1262" s="11">
        <v>0</v>
      </c>
      <c r="AA1262" s="12" t="s">
        <v>32955</v>
      </c>
      <c r="AB1262" s="17" t="str">
        <f t="shared" si="115"/>
        <v>Programme: MSc Weather and Climate Science</v>
      </c>
      <c r="AC1262" s="17">
        <f t="shared" si="116"/>
        <v>1</v>
      </c>
      <c r="AD1262" s="17" t="str">
        <f t="shared" si="117"/>
        <v/>
      </c>
      <c r="AE1262" s="17" t="str">
        <f t="shared" si="118"/>
        <v/>
      </c>
      <c r="AF1262" s="17" t="str">
        <f t="shared" si="119"/>
        <v/>
      </c>
      <c r="AG1262" s="17" cm="1">
        <f t="array" ref="AG1262">IFERROR(IF(J1262="Level",INDEX($M1262:$S1262,AC1262+1),INDEX($M1262:$S1262,AC1262)),"")</f>
        <v>180</v>
      </c>
      <c r="AH1262" s="17" t="str" cm="1">
        <f t="array" ref="AH1262">IFERROR(IF(J1262="Level",INDEX($M1262:$S1262,AD1262+1),INDEX($M1262:$S1262,AD1262)),"")</f>
        <v/>
      </c>
      <c r="AI1262" s="17" t="str" cm="1">
        <f t="array" ref="AI1262">IFERROR(INDEX($M1262:$S1262,AE1262),"")</f>
        <v/>
      </c>
      <c r="AJ1262" s="17" t="str" cm="1">
        <f t="array" ref="AJ1262">IFERROR(INDEX($M1262:$S1262,AF1262),"")</f>
        <v/>
      </c>
      <c r="AK1262" s="17" cm="1">
        <f t="array" ref="AK1262">IFERROR(IF(J1262="Level",INDEX($T1262:$Z1262,AC1262+1),INDEX($T1262:$Z1262,AC1262)),"")</f>
        <v>1</v>
      </c>
      <c r="AL1262" s="17" t="str" cm="1">
        <f t="array" ref="AL1262">IFERROR(IF(J1262="Level",INDEX($T1262:$Z1262,AD1262+1),INDEX($T1262:$Z1262,AD1262)),"")</f>
        <v/>
      </c>
      <c r="AM1262" s="17" t="str" cm="1">
        <f t="array" ref="AM1262">IFERROR(INDEX($T1262:$Z1262,AE1262),"")</f>
        <v/>
      </c>
      <c r="AN1262" s="17" t="str" cm="1">
        <f t="array" ref="AN1262">IFERROR(INDEX($T1262:$Z1262,AF1262),"")</f>
        <v/>
      </c>
    </row>
    <row r="1263" spans="1:40" x14ac:dyDescent="0.2">
      <c r="A1263" s="17" t="str">
        <f t="shared" si="114"/>
        <v>MSc Mathematics: PTS1MASMAS13</v>
      </c>
      <c r="B1263" s="11" t="s">
        <v>527</v>
      </c>
      <c r="C1263" s="11" t="s">
        <v>32965</v>
      </c>
      <c r="D1263" s="11" t="s">
        <v>528</v>
      </c>
      <c r="E1263" s="11" t="s">
        <v>445</v>
      </c>
      <c r="F1263" s="11" t="s">
        <v>82</v>
      </c>
      <c r="G1263" s="11" t="s">
        <v>32238</v>
      </c>
      <c r="H1263" s="11" t="s">
        <v>77</v>
      </c>
      <c r="I1263" s="11">
        <v>1</v>
      </c>
      <c r="J1263" s="11" t="s">
        <v>78</v>
      </c>
      <c r="K1263" s="11" t="s">
        <v>32182</v>
      </c>
      <c r="L1263" s="11">
        <v>180</v>
      </c>
      <c r="M1263" s="11">
        <v>180</v>
      </c>
      <c r="N1263" s="11">
        <v>0</v>
      </c>
      <c r="O1263" s="11">
        <v>0</v>
      </c>
      <c r="P1263" s="11">
        <v>0</v>
      </c>
      <c r="Q1263" s="11">
        <v>0</v>
      </c>
      <c r="R1263" s="11">
        <v>0</v>
      </c>
      <c r="S1263" s="11">
        <v>0</v>
      </c>
      <c r="T1263" s="11">
        <v>1</v>
      </c>
      <c r="U1263" s="11">
        <v>0</v>
      </c>
      <c r="V1263" s="11">
        <v>0</v>
      </c>
      <c r="W1263" s="11">
        <v>0</v>
      </c>
      <c r="X1263" s="11">
        <v>0</v>
      </c>
      <c r="Y1263" s="11">
        <v>0</v>
      </c>
      <c r="Z1263" s="11">
        <v>0</v>
      </c>
      <c r="AA1263" s="12" t="s">
        <v>32955</v>
      </c>
      <c r="AB1263" s="17" t="str">
        <f t="shared" si="115"/>
        <v>Programme: MSc Mathematics</v>
      </c>
      <c r="AC1263" s="17">
        <f t="shared" si="116"/>
        <v>1</v>
      </c>
      <c r="AD1263" s="17" t="str">
        <f t="shared" si="117"/>
        <v/>
      </c>
      <c r="AE1263" s="17" t="str">
        <f t="shared" si="118"/>
        <v/>
      </c>
      <c r="AF1263" s="17" t="str">
        <f t="shared" si="119"/>
        <v/>
      </c>
      <c r="AG1263" s="17" cm="1">
        <f t="array" ref="AG1263">IFERROR(IF(J1263="Level",INDEX($M1263:$S1263,AC1263+1),INDEX($M1263:$S1263,AC1263)),"")</f>
        <v>180</v>
      </c>
      <c r="AH1263" s="17" t="str" cm="1">
        <f t="array" ref="AH1263">IFERROR(IF(J1263="Level",INDEX($M1263:$S1263,AD1263+1),INDEX($M1263:$S1263,AD1263)),"")</f>
        <v/>
      </c>
      <c r="AI1263" s="17" t="str" cm="1">
        <f t="array" ref="AI1263">IFERROR(INDEX($M1263:$S1263,AE1263),"")</f>
        <v/>
      </c>
      <c r="AJ1263" s="17" t="str" cm="1">
        <f t="array" ref="AJ1263">IFERROR(INDEX($M1263:$S1263,AF1263),"")</f>
        <v/>
      </c>
      <c r="AK1263" s="17" cm="1">
        <f t="array" ref="AK1263">IFERROR(IF(J1263="Level",INDEX($T1263:$Z1263,AC1263+1),INDEX($T1263:$Z1263,AC1263)),"")</f>
        <v>1</v>
      </c>
      <c r="AL1263" s="17" t="str" cm="1">
        <f t="array" ref="AL1263">IFERROR(IF(J1263="Level",INDEX($T1263:$Z1263,AD1263+1),INDEX($T1263:$Z1263,AD1263)),"")</f>
        <v/>
      </c>
      <c r="AM1263" s="17" t="str" cm="1">
        <f t="array" ref="AM1263">IFERROR(INDEX($T1263:$Z1263,AE1263),"")</f>
        <v/>
      </c>
      <c r="AN1263" s="17" t="str" cm="1">
        <f t="array" ref="AN1263">IFERROR(INDEX($T1263:$Z1263,AF1263),"")</f>
        <v/>
      </c>
    </row>
    <row r="1264" spans="1:40" x14ac:dyDescent="0.2">
      <c r="A1264" s="17" t="str">
        <f t="shared" si="114"/>
        <v>MSc Environmental Intelligence: PTS1MASMAS14</v>
      </c>
      <c r="B1264" s="11" t="s">
        <v>529</v>
      </c>
      <c r="C1264" s="11" t="s">
        <v>32965</v>
      </c>
      <c r="D1264" s="11" t="s">
        <v>530</v>
      </c>
      <c r="E1264" s="11" t="s">
        <v>445</v>
      </c>
      <c r="F1264" s="11" t="s">
        <v>82</v>
      </c>
      <c r="G1264" s="11" t="s">
        <v>32238</v>
      </c>
      <c r="H1264" s="11" t="s">
        <v>77</v>
      </c>
      <c r="I1264" s="11">
        <v>1</v>
      </c>
      <c r="J1264" s="11" t="s">
        <v>78</v>
      </c>
      <c r="K1264" s="11" t="s">
        <v>32182</v>
      </c>
      <c r="L1264" s="11">
        <v>180</v>
      </c>
      <c r="M1264" s="11">
        <v>180</v>
      </c>
      <c r="N1264" s="11">
        <v>0</v>
      </c>
      <c r="O1264" s="11">
        <v>0</v>
      </c>
      <c r="P1264" s="11">
        <v>0</v>
      </c>
      <c r="Q1264" s="11">
        <v>0</v>
      </c>
      <c r="R1264" s="11">
        <v>0</v>
      </c>
      <c r="S1264" s="11">
        <v>0</v>
      </c>
      <c r="T1264" s="11">
        <v>1</v>
      </c>
      <c r="U1264" s="11">
        <v>0</v>
      </c>
      <c r="V1264" s="11">
        <v>0</v>
      </c>
      <c r="W1264" s="11">
        <v>0</v>
      </c>
      <c r="X1264" s="11">
        <v>0</v>
      </c>
      <c r="Y1264" s="11">
        <v>0</v>
      </c>
      <c r="Z1264" s="11">
        <v>0</v>
      </c>
      <c r="AA1264" s="12" t="s">
        <v>32955</v>
      </c>
      <c r="AB1264" s="17" t="str">
        <f t="shared" si="115"/>
        <v>Programme: MSc Environmental Intelligence</v>
      </c>
      <c r="AC1264" s="17">
        <f t="shared" si="116"/>
        <v>1</v>
      </c>
      <c r="AD1264" s="17" t="str">
        <f t="shared" si="117"/>
        <v/>
      </c>
      <c r="AE1264" s="17" t="str">
        <f t="shared" si="118"/>
        <v/>
      </c>
      <c r="AF1264" s="17" t="str">
        <f t="shared" si="119"/>
        <v/>
      </c>
      <c r="AG1264" s="17" cm="1">
        <f t="array" ref="AG1264">IFERROR(IF(J1264="Level",INDEX($M1264:$S1264,AC1264+1),INDEX($M1264:$S1264,AC1264)),"")</f>
        <v>180</v>
      </c>
      <c r="AH1264" s="17" t="str" cm="1">
        <f t="array" ref="AH1264">IFERROR(IF(J1264="Level",INDEX($M1264:$S1264,AD1264+1),INDEX($M1264:$S1264,AD1264)),"")</f>
        <v/>
      </c>
      <c r="AI1264" s="17" t="str" cm="1">
        <f t="array" ref="AI1264">IFERROR(INDEX($M1264:$S1264,AE1264),"")</f>
        <v/>
      </c>
      <c r="AJ1264" s="17" t="str" cm="1">
        <f t="array" ref="AJ1264">IFERROR(INDEX($M1264:$S1264,AF1264),"")</f>
        <v/>
      </c>
      <c r="AK1264" s="17" cm="1">
        <f t="array" ref="AK1264">IFERROR(IF(J1264="Level",INDEX($T1264:$Z1264,AC1264+1),INDEX($T1264:$Z1264,AC1264)),"")</f>
        <v>1</v>
      </c>
      <c r="AL1264" s="17" t="str" cm="1">
        <f t="array" ref="AL1264">IFERROR(IF(J1264="Level",INDEX($T1264:$Z1264,AD1264+1),INDEX($T1264:$Z1264,AD1264)),"")</f>
        <v/>
      </c>
      <c r="AM1264" s="17" t="str" cm="1">
        <f t="array" ref="AM1264">IFERROR(INDEX($T1264:$Z1264,AE1264),"")</f>
        <v/>
      </c>
      <c r="AN1264" s="17" t="str" cm="1">
        <f t="array" ref="AN1264">IFERROR(INDEX($T1264:$Z1264,AF1264),"")</f>
        <v/>
      </c>
    </row>
    <row r="1265" spans="1:40" x14ac:dyDescent="0.2">
      <c r="A1265" s="17" t="str">
        <f t="shared" si="114"/>
        <v>MSc Biomedical Data and Artificial Intelligence: PTS1MASMAS16</v>
      </c>
      <c r="B1265" s="11" t="s">
        <v>32014</v>
      </c>
      <c r="C1265" s="11" t="s">
        <v>32965</v>
      </c>
      <c r="D1265" s="11" t="s">
        <v>32449</v>
      </c>
      <c r="E1265" s="11" t="s">
        <v>445</v>
      </c>
      <c r="F1265" s="11" t="s">
        <v>82</v>
      </c>
      <c r="G1265" s="11" t="s">
        <v>32238</v>
      </c>
      <c r="H1265" s="11" t="s">
        <v>77</v>
      </c>
      <c r="I1265" s="11">
        <v>1</v>
      </c>
      <c r="J1265" s="11" t="s">
        <v>78</v>
      </c>
      <c r="K1265" s="11" t="s">
        <v>32182</v>
      </c>
      <c r="L1265" s="11">
        <v>180</v>
      </c>
      <c r="M1265" s="11">
        <v>180</v>
      </c>
      <c r="N1265" s="11">
        <v>0</v>
      </c>
      <c r="O1265" s="11">
        <v>0</v>
      </c>
      <c r="P1265" s="11">
        <v>0</v>
      </c>
      <c r="Q1265" s="11">
        <v>0</v>
      </c>
      <c r="R1265" s="11">
        <v>0</v>
      </c>
      <c r="S1265" s="11">
        <v>0</v>
      </c>
      <c r="T1265" s="11">
        <v>1</v>
      </c>
      <c r="U1265" s="11">
        <v>0</v>
      </c>
      <c r="V1265" s="11">
        <v>0</v>
      </c>
      <c r="W1265" s="11">
        <v>0</v>
      </c>
      <c r="X1265" s="11">
        <v>0</v>
      </c>
      <c r="Y1265" s="11">
        <v>0</v>
      </c>
      <c r="Z1265" s="11">
        <v>0</v>
      </c>
      <c r="AA1265" s="12" t="s">
        <v>32955</v>
      </c>
      <c r="AB1265" s="17" t="str">
        <f t="shared" si="115"/>
        <v>Programme: MSc Biomedical Data and Artificial Intelligence</v>
      </c>
      <c r="AC1265" s="17">
        <f t="shared" si="116"/>
        <v>1</v>
      </c>
      <c r="AD1265" s="17" t="str">
        <f t="shared" si="117"/>
        <v/>
      </c>
      <c r="AE1265" s="17" t="str">
        <f t="shared" si="118"/>
        <v/>
      </c>
      <c r="AF1265" s="17" t="str">
        <f t="shared" si="119"/>
        <v/>
      </c>
      <c r="AG1265" s="17" cm="1">
        <f t="array" ref="AG1265">IFERROR(IF(J1265="Level",INDEX($M1265:$S1265,AC1265+1),INDEX($M1265:$S1265,AC1265)),"")</f>
        <v>180</v>
      </c>
      <c r="AH1265" s="17" t="str" cm="1">
        <f t="array" ref="AH1265">IFERROR(IF(J1265="Level",INDEX($M1265:$S1265,AD1265+1),INDEX($M1265:$S1265,AD1265)),"")</f>
        <v/>
      </c>
      <c r="AI1265" s="17" t="str" cm="1">
        <f t="array" ref="AI1265">IFERROR(INDEX($M1265:$S1265,AE1265),"")</f>
        <v/>
      </c>
      <c r="AJ1265" s="17" t="str" cm="1">
        <f t="array" ref="AJ1265">IFERROR(INDEX($M1265:$S1265,AF1265),"")</f>
        <v/>
      </c>
      <c r="AK1265" s="17" cm="1">
        <f t="array" ref="AK1265">IFERROR(IF(J1265="Level",INDEX($T1265:$Z1265,AC1265+1),INDEX($T1265:$Z1265,AC1265)),"")</f>
        <v>1</v>
      </c>
      <c r="AL1265" s="17" t="str" cm="1">
        <f t="array" ref="AL1265">IFERROR(IF(J1265="Level",INDEX($T1265:$Z1265,AD1265+1),INDEX($T1265:$Z1265,AD1265)),"")</f>
        <v/>
      </c>
      <c r="AM1265" s="17" t="str" cm="1">
        <f t="array" ref="AM1265">IFERROR(INDEX($T1265:$Z1265,AE1265),"")</f>
        <v/>
      </c>
      <c r="AN1265" s="17" t="str" cm="1">
        <f t="array" ref="AN1265">IFERROR(INDEX($T1265:$Z1265,AF1265),"")</f>
        <v/>
      </c>
    </row>
    <row r="1266" spans="1:40" x14ac:dyDescent="0.2">
      <c r="A1266" s="17" t="str">
        <f t="shared" si="114"/>
        <v>MSc Actuarial Science: PTS1MASMAS17</v>
      </c>
      <c r="B1266" s="11" t="s">
        <v>32018</v>
      </c>
      <c r="C1266" s="11" t="s">
        <v>32965</v>
      </c>
      <c r="D1266" s="11" t="s">
        <v>32455</v>
      </c>
      <c r="E1266" s="11" t="s">
        <v>445</v>
      </c>
      <c r="F1266" s="11" t="s">
        <v>82</v>
      </c>
      <c r="G1266" s="11" t="s">
        <v>32238</v>
      </c>
      <c r="H1266" s="11" t="s">
        <v>77</v>
      </c>
      <c r="I1266" s="11">
        <v>1</v>
      </c>
      <c r="J1266" s="11" t="s">
        <v>78</v>
      </c>
      <c r="K1266" s="11" t="s">
        <v>32182</v>
      </c>
      <c r="L1266" s="11">
        <v>180</v>
      </c>
      <c r="M1266" s="11">
        <v>180</v>
      </c>
      <c r="N1266" s="11">
        <v>0</v>
      </c>
      <c r="O1266" s="11">
        <v>0</v>
      </c>
      <c r="P1266" s="11">
        <v>0</v>
      </c>
      <c r="Q1266" s="11">
        <v>0</v>
      </c>
      <c r="R1266" s="11">
        <v>0</v>
      </c>
      <c r="S1266" s="11">
        <v>0</v>
      </c>
      <c r="T1266" s="11">
        <v>1</v>
      </c>
      <c r="U1266" s="11">
        <v>0</v>
      </c>
      <c r="V1266" s="11">
        <v>0</v>
      </c>
      <c r="W1266" s="11">
        <v>0</v>
      </c>
      <c r="X1266" s="11">
        <v>0</v>
      </c>
      <c r="Y1266" s="11">
        <v>0</v>
      </c>
      <c r="Z1266" s="11">
        <v>0</v>
      </c>
      <c r="AA1266" s="12" t="s">
        <v>32955</v>
      </c>
      <c r="AB1266" s="17" t="str">
        <f t="shared" si="115"/>
        <v>Programme: MSc Actuarial Science</v>
      </c>
      <c r="AC1266" s="17">
        <f t="shared" si="116"/>
        <v>1</v>
      </c>
      <c r="AD1266" s="17" t="str">
        <f t="shared" si="117"/>
        <v/>
      </c>
      <c r="AE1266" s="17" t="str">
        <f t="shared" si="118"/>
        <v/>
      </c>
      <c r="AF1266" s="17" t="str">
        <f t="shared" si="119"/>
        <v/>
      </c>
      <c r="AG1266" s="17" cm="1">
        <f t="array" ref="AG1266">IFERROR(IF(J1266="Level",INDEX($M1266:$S1266,AC1266+1),INDEX($M1266:$S1266,AC1266)),"")</f>
        <v>180</v>
      </c>
      <c r="AH1266" s="17" t="str" cm="1">
        <f t="array" ref="AH1266">IFERROR(IF(J1266="Level",INDEX($M1266:$S1266,AD1266+1),INDEX($M1266:$S1266,AD1266)),"")</f>
        <v/>
      </c>
      <c r="AI1266" s="17" t="str" cm="1">
        <f t="array" ref="AI1266">IFERROR(INDEX($M1266:$S1266,AE1266),"")</f>
        <v/>
      </c>
      <c r="AJ1266" s="17" t="str" cm="1">
        <f t="array" ref="AJ1266">IFERROR(INDEX($M1266:$S1266,AF1266),"")</f>
        <v/>
      </c>
      <c r="AK1266" s="17" cm="1">
        <f t="array" ref="AK1266">IFERROR(IF(J1266="Level",INDEX($T1266:$Z1266,AC1266+1),INDEX($T1266:$Z1266,AC1266)),"")</f>
        <v>1</v>
      </c>
      <c r="AL1266" s="17" t="str" cm="1">
        <f t="array" ref="AL1266">IFERROR(IF(J1266="Level",INDEX($T1266:$Z1266,AD1266+1),INDEX($T1266:$Z1266,AD1266)),"")</f>
        <v/>
      </c>
      <c r="AM1266" s="17" t="str" cm="1">
        <f t="array" ref="AM1266">IFERROR(INDEX($T1266:$Z1266,AE1266),"")</f>
        <v/>
      </c>
      <c r="AN1266" s="17" t="str" cm="1">
        <f t="array" ref="AN1266">IFERROR(INDEX($T1266:$Z1266,AF1266),"")</f>
        <v/>
      </c>
    </row>
    <row r="1267" spans="1:40" x14ac:dyDescent="0.2">
      <c r="A1267" s="17" t="str">
        <f t="shared" si="114"/>
        <v>MSc Mathematical Finance: PTS1MASMAS18</v>
      </c>
      <c r="B1267" s="11" t="s">
        <v>32001</v>
      </c>
      <c r="C1267" s="11" t="s">
        <v>32965</v>
      </c>
      <c r="D1267" s="11" t="s">
        <v>32417</v>
      </c>
      <c r="E1267" s="11" t="s">
        <v>445</v>
      </c>
      <c r="F1267" s="11" t="s">
        <v>82</v>
      </c>
      <c r="G1267" s="11" t="s">
        <v>32238</v>
      </c>
      <c r="H1267" s="11" t="s">
        <v>77</v>
      </c>
      <c r="I1267" s="11">
        <v>1</v>
      </c>
      <c r="J1267" s="11" t="s">
        <v>78</v>
      </c>
      <c r="K1267" s="11" t="s">
        <v>32182</v>
      </c>
      <c r="L1267" s="11">
        <v>180</v>
      </c>
      <c r="M1267" s="11">
        <v>180</v>
      </c>
      <c r="N1267" s="11">
        <v>0</v>
      </c>
      <c r="O1267" s="11">
        <v>0</v>
      </c>
      <c r="P1267" s="11">
        <v>0</v>
      </c>
      <c r="Q1267" s="11">
        <v>0</v>
      </c>
      <c r="R1267" s="11">
        <v>0</v>
      </c>
      <c r="S1267" s="11">
        <v>0</v>
      </c>
      <c r="T1267" s="11">
        <v>1</v>
      </c>
      <c r="U1267" s="11">
        <v>0</v>
      </c>
      <c r="V1267" s="11">
        <v>0</v>
      </c>
      <c r="W1267" s="11">
        <v>0</v>
      </c>
      <c r="X1267" s="11">
        <v>0</v>
      </c>
      <c r="Y1267" s="11">
        <v>0</v>
      </c>
      <c r="Z1267" s="11">
        <v>0</v>
      </c>
      <c r="AA1267" s="12" t="s">
        <v>32955</v>
      </c>
      <c r="AB1267" s="17" t="str">
        <f t="shared" si="115"/>
        <v>Programme: MSc Mathematical Finance</v>
      </c>
      <c r="AC1267" s="17">
        <f t="shared" si="116"/>
        <v>1</v>
      </c>
      <c r="AD1267" s="17" t="str">
        <f t="shared" si="117"/>
        <v/>
      </c>
      <c r="AE1267" s="17" t="str">
        <f t="shared" si="118"/>
        <v/>
      </c>
      <c r="AF1267" s="17" t="str">
        <f t="shared" si="119"/>
        <v/>
      </c>
      <c r="AG1267" s="17" cm="1">
        <f t="array" ref="AG1267">IFERROR(IF(J1267="Level",INDEX($M1267:$S1267,AC1267+1),INDEX($M1267:$S1267,AC1267)),"")</f>
        <v>180</v>
      </c>
      <c r="AH1267" s="17" t="str" cm="1">
        <f t="array" ref="AH1267">IFERROR(IF(J1267="Level",INDEX($M1267:$S1267,AD1267+1),INDEX($M1267:$S1267,AD1267)),"")</f>
        <v/>
      </c>
      <c r="AI1267" s="17" t="str" cm="1">
        <f t="array" ref="AI1267">IFERROR(INDEX($M1267:$S1267,AE1267),"")</f>
        <v/>
      </c>
      <c r="AJ1267" s="17" t="str" cm="1">
        <f t="array" ref="AJ1267">IFERROR(INDEX($M1267:$S1267,AF1267),"")</f>
        <v/>
      </c>
      <c r="AK1267" s="17" cm="1">
        <f t="array" ref="AK1267">IFERROR(IF(J1267="Level",INDEX($T1267:$Z1267,AC1267+1),INDEX($T1267:$Z1267,AC1267)),"")</f>
        <v>1</v>
      </c>
      <c r="AL1267" s="17" t="str" cm="1">
        <f t="array" ref="AL1267">IFERROR(IF(J1267="Level",INDEX($T1267:$Z1267,AD1267+1),INDEX($T1267:$Z1267,AD1267)),"")</f>
        <v/>
      </c>
      <c r="AM1267" s="17" t="str" cm="1">
        <f t="array" ref="AM1267">IFERROR(INDEX($T1267:$Z1267,AE1267),"")</f>
        <v/>
      </c>
      <c r="AN1267" s="17" t="str" cm="1">
        <f t="array" ref="AN1267">IFERROR(INDEX($T1267:$Z1267,AF1267),"")</f>
        <v/>
      </c>
    </row>
    <row r="1268" spans="1:40" x14ac:dyDescent="0.2">
      <c r="A1268" s="17" t="str">
        <f t="shared" si="114"/>
        <v>MSc Financial Mathematics (12-month): PTS1MASSBE02</v>
      </c>
      <c r="B1268" s="11" t="s">
        <v>542</v>
      </c>
      <c r="C1268" s="11" t="s">
        <v>32965</v>
      </c>
      <c r="D1268" s="11" t="s">
        <v>543</v>
      </c>
      <c r="E1268" s="11" t="s">
        <v>445</v>
      </c>
      <c r="F1268" s="11" t="s">
        <v>82</v>
      </c>
      <c r="G1268" s="11" t="s">
        <v>32238</v>
      </c>
      <c r="H1268" s="11" t="s">
        <v>77</v>
      </c>
      <c r="I1268" s="11">
        <v>1</v>
      </c>
      <c r="J1268" s="11" t="s">
        <v>78</v>
      </c>
      <c r="K1268" s="11" t="s">
        <v>32182</v>
      </c>
      <c r="L1268" s="11">
        <v>180</v>
      </c>
      <c r="M1268" s="11">
        <v>180</v>
      </c>
      <c r="N1268" s="11">
        <v>0</v>
      </c>
      <c r="O1268" s="11">
        <v>0</v>
      </c>
      <c r="P1268" s="11">
        <v>0</v>
      </c>
      <c r="Q1268" s="11">
        <v>0</v>
      </c>
      <c r="R1268" s="11">
        <v>0</v>
      </c>
      <c r="S1268" s="11">
        <v>0</v>
      </c>
      <c r="T1268" s="11">
        <v>1</v>
      </c>
      <c r="U1268" s="11">
        <v>0</v>
      </c>
      <c r="V1268" s="11">
        <v>0</v>
      </c>
      <c r="W1268" s="11">
        <v>0</v>
      </c>
      <c r="X1268" s="11">
        <v>0</v>
      </c>
      <c r="Y1268" s="11">
        <v>0</v>
      </c>
      <c r="Z1268" s="11">
        <v>0</v>
      </c>
      <c r="AA1268" s="12" t="s">
        <v>32955</v>
      </c>
      <c r="AB1268" s="17" t="str">
        <f t="shared" si="115"/>
        <v>Programme: MSc Financial Mathematics (12-month)</v>
      </c>
      <c r="AC1268" s="17">
        <f t="shared" si="116"/>
        <v>1</v>
      </c>
      <c r="AD1268" s="17" t="str">
        <f t="shared" si="117"/>
        <v/>
      </c>
      <c r="AE1268" s="17" t="str">
        <f t="shared" si="118"/>
        <v/>
      </c>
      <c r="AF1268" s="17" t="str">
        <f t="shared" si="119"/>
        <v/>
      </c>
      <c r="AG1268" s="17" cm="1">
        <f t="array" ref="AG1268">IFERROR(IF(J1268="Level",INDEX($M1268:$S1268,AC1268+1),INDEX($M1268:$S1268,AC1268)),"")</f>
        <v>180</v>
      </c>
      <c r="AH1268" s="17" t="str" cm="1">
        <f t="array" ref="AH1268">IFERROR(IF(J1268="Level",INDEX($M1268:$S1268,AD1268+1),INDEX($M1268:$S1268,AD1268)),"")</f>
        <v/>
      </c>
      <c r="AI1268" s="17" t="str" cm="1">
        <f t="array" ref="AI1268">IFERROR(INDEX($M1268:$S1268,AE1268),"")</f>
        <v/>
      </c>
      <c r="AJ1268" s="17" t="str" cm="1">
        <f t="array" ref="AJ1268">IFERROR(INDEX($M1268:$S1268,AF1268),"")</f>
        <v/>
      </c>
      <c r="AK1268" s="17" cm="1">
        <f t="array" ref="AK1268">IFERROR(IF(J1268="Level",INDEX($T1268:$Z1268,AC1268+1),INDEX($T1268:$Z1268,AC1268)),"")</f>
        <v>1</v>
      </c>
      <c r="AL1268" s="17" t="str" cm="1">
        <f t="array" ref="AL1268">IFERROR(IF(J1268="Level",INDEX($T1268:$Z1268,AD1268+1),INDEX($T1268:$Z1268,AD1268)),"")</f>
        <v/>
      </c>
      <c r="AM1268" s="17" t="str" cm="1">
        <f t="array" ref="AM1268">IFERROR(INDEX($T1268:$Z1268,AE1268),"")</f>
        <v/>
      </c>
      <c r="AN1268" s="17" t="str" cm="1">
        <f t="array" ref="AN1268">IFERROR(INDEX($T1268:$Z1268,AF1268),"")</f>
        <v/>
      </c>
    </row>
    <row r="1269" spans="1:40" x14ac:dyDescent="0.2">
      <c r="A1269" s="17" t="str">
        <f t="shared" si="114"/>
        <v>MBA Business Administration: PTB1SBESBE15</v>
      </c>
      <c r="B1269" s="11" t="s">
        <v>295</v>
      </c>
      <c r="C1269" s="11" t="s">
        <v>32965</v>
      </c>
      <c r="D1269" s="11" t="s">
        <v>296</v>
      </c>
      <c r="E1269" s="11" t="s">
        <v>297</v>
      </c>
      <c r="F1269" s="11" t="s">
        <v>82</v>
      </c>
      <c r="G1269" s="11" t="s">
        <v>32238</v>
      </c>
      <c r="H1269" s="11" t="s">
        <v>77</v>
      </c>
      <c r="I1269" s="11">
        <v>1</v>
      </c>
      <c r="J1269" s="11" t="s">
        <v>78</v>
      </c>
      <c r="K1269" s="11" t="s">
        <v>32182</v>
      </c>
      <c r="L1269" s="11">
        <v>180</v>
      </c>
      <c r="M1269" s="11">
        <v>180</v>
      </c>
      <c r="N1269" s="11">
        <v>0</v>
      </c>
      <c r="O1269" s="11">
        <v>0</v>
      </c>
      <c r="P1269" s="11">
        <v>0</v>
      </c>
      <c r="Q1269" s="11">
        <v>0</v>
      </c>
      <c r="R1269" s="11">
        <v>0</v>
      </c>
      <c r="S1269" s="11">
        <v>0</v>
      </c>
      <c r="T1269" s="11">
        <v>1</v>
      </c>
      <c r="U1269" s="11">
        <v>0</v>
      </c>
      <c r="V1269" s="11">
        <v>0</v>
      </c>
      <c r="W1269" s="11">
        <v>0</v>
      </c>
      <c r="X1269" s="11">
        <v>0</v>
      </c>
      <c r="Y1269" s="11">
        <v>0</v>
      </c>
      <c r="Z1269" s="11">
        <v>0</v>
      </c>
      <c r="AA1269" s="12" t="s">
        <v>32955</v>
      </c>
      <c r="AB1269" s="17" t="str">
        <f t="shared" si="115"/>
        <v>Programme: MBA Business Administration</v>
      </c>
      <c r="AC1269" s="17">
        <f t="shared" si="116"/>
        <v>1</v>
      </c>
      <c r="AD1269" s="17" t="str">
        <f t="shared" si="117"/>
        <v/>
      </c>
      <c r="AE1269" s="17" t="str">
        <f t="shared" si="118"/>
        <v/>
      </c>
      <c r="AF1269" s="17" t="str">
        <f t="shared" si="119"/>
        <v/>
      </c>
      <c r="AG1269" s="17" cm="1">
        <f t="array" ref="AG1269">IFERROR(IF(J1269="Level",INDEX($M1269:$S1269,AC1269+1),INDEX($M1269:$S1269,AC1269)),"")</f>
        <v>180</v>
      </c>
      <c r="AH1269" s="17" t="str" cm="1">
        <f t="array" ref="AH1269">IFERROR(IF(J1269="Level",INDEX($M1269:$S1269,AD1269+1),INDEX($M1269:$S1269,AD1269)),"")</f>
        <v/>
      </c>
      <c r="AI1269" s="17" t="str" cm="1">
        <f t="array" ref="AI1269">IFERROR(INDEX($M1269:$S1269,AE1269),"")</f>
        <v/>
      </c>
      <c r="AJ1269" s="17" t="str" cm="1">
        <f t="array" ref="AJ1269">IFERROR(INDEX($M1269:$S1269,AF1269),"")</f>
        <v/>
      </c>
      <c r="AK1269" s="17" cm="1">
        <f t="array" ref="AK1269">IFERROR(IF(J1269="Level",INDEX($T1269:$Z1269,AC1269+1),INDEX($T1269:$Z1269,AC1269)),"")</f>
        <v>1</v>
      </c>
      <c r="AL1269" s="17" t="str" cm="1">
        <f t="array" ref="AL1269">IFERROR(IF(J1269="Level",INDEX($T1269:$Z1269,AD1269+1),INDEX($T1269:$Z1269,AD1269)),"")</f>
        <v/>
      </c>
      <c r="AM1269" s="17" t="str" cm="1">
        <f t="array" ref="AM1269">IFERROR(INDEX($T1269:$Z1269,AE1269),"")</f>
        <v/>
      </c>
      <c r="AN1269" s="17" t="str" cm="1">
        <f t="array" ref="AN1269">IFERROR(INDEX($T1269:$Z1269,AF1269),"")</f>
        <v/>
      </c>
    </row>
    <row r="1270" spans="1:40" x14ac:dyDescent="0.2">
      <c r="A1270" s="17" t="str">
        <f t="shared" si="114"/>
        <v>MBA - One Planet: PTB1SBESBE22</v>
      </c>
      <c r="B1270" s="11" t="s">
        <v>298</v>
      </c>
      <c r="C1270" s="11" t="s">
        <v>32965</v>
      </c>
      <c r="D1270" s="11" t="s">
        <v>299</v>
      </c>
      <c r="E1270" s="11" t="s">
        <v>297</v>
      </c>
      <c r="F1270" s="11" t="s">
        <v>82</v>
      </c>
      <c r="G1270" s="11" t="s">
        <v>32238</v>
      </c>
      <c r="H1270" s="11" t="s">
        <v>77</v>
      </c>
      <c r="I1270" s="11">
        <v>1</v>
      </c>
      <c r="J1270" s="11" t="s">
        <v>78</v>
      </c>
      <c r="K1270" s="11" t="s">
        <v>32182</v>
      </c>
      <c r="L1270" s="11">
        <v>180</v>
      </c>
      <c r="M1270" s="11">
        <v>180</v>
      </c>
      <c r="N1270" s="11">
        <v>0</v>
      </c>
      <c r="O1270" s="11">
        <v>0</v>
      </c>
      <c r="P1270" s="11">
        <v>0</v>
      </c>
      <c r="Q1270" s="11">
        <v>0</v>
      </c>
      <c r="R1270" s="11">
        <v>0</v>
      </c>
      <c r="S1270" s="11">
        <v>0</v>
      </c>
      <c r="T1270" s="11">
        <v>1</v>
      </c>
      <c r="U1270" s="11">
        <v>0</v>
      </c>
      <c r="V1270" s="11">
        <v>0</v>
      </c>
      <c r="W1270" s="11">
        <v>0</v>
      </c>
      <c r="X1270" s="11">
        <v>0</v>
      </c>
      <c r="Y1270" s="11">
        <v>0</v>
      </c>
      <c r="Z1270" s="11">
        <v>0</v>
      </c>
      <c r="AA1270" s="12" t="s">
        <v>32955</v>
      </c>
      <c r="AB1270" s="17" t="str">
        <f t="shared" si="115"/>
        <v>Programme: MBA - One Planet</v>
      </c>
      <c r="AC1270" s="17">
        <f t="shared" si="116"/>
        <v>1</v>
      </c>
      <c r="AD1270" s="17" t="str">
        <f t="shared" si="117"/>
        <v/>
      </c>
      <c r="AE1270" s="17" t="str">
        <f t="shared" si="118"/>
        <v/>
      </c>
      <c r="AF1270" s="17" t="str">
        <f t="shared" si="119"/>
        <v/>
      </c>
      <c r="AG1270" s="17" cm="1">
        <f t="array" ref="AG1270">IFERROR(IF(J1270="Level",INDEX($M1270:$S1270,AC1270+1),INDEX($M1270:$S1270,AC1270)),"")</f>
        <v>180</v>
      </c>
      <c r="AH1270" s="17" t="str" cm="1">
        <f t="array" ref="AH1270">IFERROR(IF(J1270="Level",INDEX($M1270:$S1270,AD1270+1),INDEX($M1270:$S1270,AD1270)),"")</f>
        <v/>
      </c>
      <c r="AI1270" s="17" t="str" cm="1">
        <f t="array" ref="AI1270">IFERROR(INDEX($M1270:$S1270,AE1270),"")</f>
        <v/>
      </c>
      <c r="AJ1270" s="17" t="str" cm="1">
        <f t="array" ref="AJ1270">IFERROR(INDEX($M1270:$S1270,AF1270),"")</f>
        <v/>
      </c>
      <c r="AK1270" s="17" cm="1">
        <f t="array" ref="AK1270">IFERROR(IF(J1270="Level",INDEX($T1270:$Z1270,AC1270+1),INDEX($T1270:$Z1270,AC1270)),"")</f>
        <v>1</v>
      </c>
      <c r="AL1270" s="17" t="str" cm="1">
        <f t="array" ref="AL1270">IFERROR(IF(J1270="Level",INDEX($T1270:$Z1270,AD1270+1),INDEX($T1270:$Z1270,AD1270)),"")</f>
        <v/>
      </c>
      <c r="AM1270" s="17" t="str" cm="1">
        <f t="array" ref="AM1270">IFERROR(INDEX($T1270:$Z1270,AE1270),"")</f>
        <v/>
      </c>
      <c r="AN1270" s="17" t="str" cm="1">
        <f t="array" ref="AN1270">IFERROR(INDEX($T1270:$Z1270,AF1270),"")</f>
        <v/>
      </c>
    </row>
    <row r="1271" spans="1:40" x14ac:dyDescent="0.2">
      <c r="A1271" s="17" t="str">
        <f t="shared" si="114"/>
        <v>MBA Exeter: PTB1SBESBE23</v>
      </c>
      <c r="B1271" s="11" t="s">
        <v>300</v>
      </c>
      <c r="C1271" s="11" t="s">
        <v>32965</v>
      </c>
      <c r="D1271" s="11" t="s">
        <v>301</v>
      </c>
      <c r="E1271" s="11" t="s">
        <v>297</v>
      </c>
      <c r="F1271" s="11" t="s">
        <v>82</v>
      </c>
      <c r="G1271" s="11" t="s">
        <v>32238</v>
      </c>
      <c r="H1271" s="11" t="s">
        <v>77</v>
      </c>
      <c r="I1271" s="11">
        <v>1</v>
      </c>
      <c r="J1271" s="11" t="s">
        <v>78</v>
      </c>
      <c r="K1271" s="11" t="s">
        <v>32182</v>
      </c>
      <c r="L1271" s="11">
        <v>180</v>
      </c>
      <c r="M1271" s="11">
        <v>180</v>
      </c>
      <c r="N1271" s="11">
        <v>0</v>
      </c>
      <c r="O1271" s="11">
        <v>0</v>
      </c>
      <c r="P1271" s="11">
        <v>0</v>
      </c>
      <c r="Q1271" s="11">
        <v>0</v>
      </c>
      <c r="R1271" s="11">
        <v>0</v>
      </c>
      <c r="S1271" s="11">
        <v>0</v>
      </c>
      <c r="T1271" s="11">
        <v>1</v>
      </c>
      <c r="U1271" s="11">
        <v>0</v>
      </c>
      <c r="V1271" s="11">
        <v>0</v>
      </c>
      <c r="W1271" s="11">
        <v>0</v>
      </c>
      <c r="X1271" s="11">
        <v>0</v>
      </c>
      <c r="Y1271" s="11">
        <v>0</v>
      </c>
      <c r="Z1271" s="11">
        <v>0</v>
      </c>
      <c r="AA1271" s="12" t="s">
        <v>32955</v>
      </c>
      <c r="AB1271" s="17" t="str">
        <f t="shared" si="115"/>
        <v>Programme: MBA Exeter</v>
      </c>
      <c r="AC1271" s="17">
        <f t="shared" si="116"/>
        <v>1</v>
      </c>
      <c r="AD1271" s="17" t="str">
        <f t="shared" si="117"/>
        <v/>
      </c>
      <c r="AE1271" s="17" t="str">
        <f t="shared" si="118"/>
        <v/>
      </c>
      <c r="AF1271" s="17" t="str">
        <f t="shared" si="119"/>
        <v/>
      </c>
      <c r="AG1271" s="17" cm="1">
        <f t="array" ref="AG1271">IFERROR(IF(J1271="Level",INDEX($M1271:$S1271,AC1271+1),INDEX($M1271:$S1271,AC1271)),"")</f>
        <v>180</v>
      </c>
      <c r="AH1271" s="17" t="str" cm="1">
        <f t="array" ref="AH1271">IFERROR(IF(J1271="Level",INDEX($M1271:$S1271,AD1271+1),INDEX($M1271:$S1271,AD1271)),"")</f>
        <v/>
      </c>
      <c r="AI1271" s="17" t="str" cm="1">
        <f t="array" ref="AI1271">IFERROR(INDEX($M1271:$S1271,AE1271),"")</f>
        <v/>
      </c>
      <c r="AJ1271" s="17" t="str" cm="1">
        <f t="array" ref="AJ1271">IFERROR(INDEX($M1271:$S1271,AF1271),"")</f>
        <v/>
      </c>
      <c r="AK1271" s="17" cm="1">
        <f t="array" ref="AK1271">IFERROR(IF(J1271="Level",INDEX($T1271:$Z1271,AC1271+1),INDEX($T1271:$Z1271,AC1271)),"")</f>
        <v>1</v>
      </c>
      <c r="AL1271" s="17" t="str" cm="1">
        <f t="array" ref="AL1271">IFERROR(IF(J1271="Level",INDEX($T1271:$Z1271,AD1271+1),INDEX($T1271:$Z1271,AD1271)),"")</f>
        <v/>
      </c>
      <c r="AM1271" s="17" t="str" cm="1">
        <f t="array" ref="AM1271">IFERROR(INDEX($T1271:$Z1271,AE1271),"")</f>
        <v/>
      </c>
      <c r="AN1271" s="17" t="str" cm="1">
        <f t="array" ref="AN1271">IFERROR(INDEX($T1271:$Z1271,AF1271),"")</f>
        <v/>
      </c>
    </row>
    <row r="1272" spans="1:40" x14ac:dyDescent="0.2">
      <c r="A1272" s="17" t="str">
        <f t="shared" si="114"/>
        <v>MSc Environmental Management - Cornwall: PTS1CSMCSMCA</v>
      </c>
      <c r="B1272" s="11" t="s">
        <v>389</v>
      </c>
      <c r="C1272" s="11" t="s">
        <v>32965</v>
      </c>
      <c r="D1272" s="11" t="s">
        <v>390</v>
      </c>
      <c r="E1272" s="11" t="s">
        <v>391</v>
      </c>
      <c r="F1272" s="11" t="s">
        <v>82</v>
      </c>
      <c r="G1272" s="11" t="s">
        <v>32238</v>
      </c>
      <c r="H1272" s="11" t="s">
        <v>77</v>
      </c>
      <c r="I1272" s="11">
        <v>1</v>
      </c>
      <c r="J1272" s="11" t="s">
        <v>78</v>
      </c>
      <c r="K1272" s="11" t="s">
        <v>32182</v>
      </c>
      <c r="L1272" s="11">
        <v>180</v>
      </c>
      <c r="M1272" s="11">
        <v>180</v>
      </c>
      <c r="N1272" s="11">
        <v>0</v>
      </c>
      <c r="O1272" s="11">
        <v>0</v>
      </c>
      <c r="P1272" s="11">
        <v>0</v>
      </c>
      <c r="Q1272" s="11">
        <v>0</v>
      </c>
      <c r="R1272" s="11">
        <v>0</v>
      </c>
      <c r="S1272" s="11">
        <v>0</v>
      </c>
      <c r="T1272" s="11">
        <v>1</v>
      </c>
      <c r="U1272" s="11">
        <v>0</v>
      </c>
      <c r="V1272" s="11">
        <v>0</v>
      </c>
      <c r="W1272" s="11">
        <v>0</v>
      </c>
      <c r="X1272" s="11">
        <v>0</v>
      </c>
      <c r="Y1272" s="11">
        <v>0</v>
      </c>
      <c r="Z1272" s="11">
        <v>0</v>
      </c>
      <c r="AA1272" s="12" t="s">
        <v>32955</v>
      </c>
      <c r="AB1272" s="17" t="str">
        <f t="shared" si="115"/>
        <v>Programme: MSc Environmental Management - Cornwall</v>
      </c>
      <c r="AC1272" s="17">
        <f t="shared" si="116"/>
        <v>1</v>
      </c>
      <c r="AD1272" s="17" t="str">
        <f t="shared" si="117"/>
        <v/>
      </c>
      <c r="AE1272" s="17" t="str">
        <f t="shared" si="118"/>
        <v/>
      </c>
      <c r="AF1272" s="17" t="str">
        <f t="shared" si="119"/>
        <v/>
      </c>
      <c r="AG1272" s="17" cm="1">
        <f t="array" ref="AG1272">IFERROR(IF(J1272="Level",INDEX($M1272:$S1272,AC1272+1),INDEX($M1272:$S1272,AC1272)),"")</f>
        <v>180</v>
      </c>
      <c r="AH1272" s="17" t="str" cm="1">
        <f t="array" ref="AH1272">IFERROR(IF(J1272="Level",INDEX($M1272:$S1272,AD1272+1),INDEX($M1272:$S1272,AD1272)),"")</f>
        <v/>
      </c>
      <c r="AI1272" s="17" t="str" cm="1">
        <f t="array" ref="AI1272">IFERROR(INDEX($M1272:$S1272,AE1272),"")</f>
        <v/>
      </c>
      <c r="AJ1272" s="17" t="str" cm="1">
        <f t="array" ref="AJ1272">IFERROR(INDEX($M1272:$S1272,AF1272),"")</f>
        <v/>
      </c>
      <c r="AK1272" s="17" cm="1">
        <f t="array" ref="AK1272">IFERROR(IF(J1272="Level",INDEX($T1272:$Z1272,AC1272+1),INDEX($T1272:$Z1272,AC1272)),"")</f>
        <v>1</v>
      </c>
      <c r="AL1272" s="17" t="str" cm="1">
        <f t="array" ref="AL1272">IFERROR(IF(J1272="Level",INDEX($T1272:$Z1272,AD1272+1),INDEX($T1272:$Z1272,AD1272)),"")</f>
        <v/>
      </c>
      <c r="AM1272" s="17" t="str" cm="1">
        <f t="array" ref="AM1272">IFERROR(INDEX($T1272:$Z1272,AE1272),"")</f>
        <v/>
      </c>
      <c r="AN1272" s="17" t="str" cm="1">
        <f t="array" ref="AN1272">IFERROR(INDEX($T1272:$Z1272,AF1272),"")</f>
        <v/>
      </c>
    </row>
    <row r="1273" spans="1:40" x14ac:dyDescent="0.2">
      <c r="A1273" s="17" t="str">
        <f t="shared" si="114"/>
        <v>MSc Mining Engineering - Cornwall: PTS1CSMCSMCD</v>
      </c>
      <c r="B1273" s="11" t="s">
        <v>395</v>
      </c>
      <c r="C1273" s="11" t="s">
        <v>32965</v>
      </c>
      <c r="D1273" s="11" t="s">
        <v>396</v>
      </c>
      <c r="E1273" s="11" t="s">
        <v>391</v>
      </c>
      <c r="F1273" s="11" t="s">
        <v>82</v>
      </c>
      <c r="G1273" s="11" t="s">
        <v>32238</v>
      </c>
      <c r="H1273" s="11" t="s">
        <v>77</v>
      </c>
      <c r="I1273" s="11">
        <v>1</v>
      </c>
      <c r="J1273" s="11" t="s">
        <v>78</v>
      </c>
      <c r="K1273" s="11" t="s">
        <v>32182</v>
      </c>
      <c r="L1273" s="11">
        <v>180</v>
      </c>
      <c r="M1273" s="11">
        <v>180</v>
      </c>
      <c r="N1273" s="11">
        <v>0</v>
      </c>
      <c r="O1273" s="11">
        <v>0</v>
      </c>
      <c r="P1273" s="11">
        <v>0</v>
      </c>
      <c r="Q1273" s="11">
        <v>0</v>
      </c>
      <c r="R1273" s="11">
        <v>0</v>
      </c>
      <c r="S1273" s="11">
        <v>0</v>
      </c>
      <c r="T1273" s="11">
        <v>1</v>
      </c>
      <c r="U1273" s="11">
        <v>0</v>
      </c>
      <c r="V1273" s="11">
        <v>0</v>
      </c>
      <c r="W1273" s="11">
        <v>0</v>
      </c>
      <c r="X1273" s="11">
        <v>0</v>
      </c>
      <c r="Y1273" s="11">
        <v>0</v>
      </c>
      <c r="Z1273" s="11">
        <v>0</v>
      </c>
      <c r="AA1273" s="12" t="s">
        <v>32955</v>
      </c>
      <c r="AB1273" s="17" t="str">
        <f t="shared" si="115"/>
        <v>Programme: MSc Mining Engineering - Cornwall</v>
      </c>
      <c r="AC1273" s="17">
        <f t="shared" si="116"/>
        <v>1</v>
      </c>
      <c r="AD1273" s="17" t="str">
        <f t="shared" si="117"/>
        <v/>
      </c>
      <c r="AE1273" s="17" t="str">
        <f t="shared" si="118"/>
        <v/>
      </c>
      <c r="AF1273" s="17" t="str">
        <f t="shared" si="119"/>
        <v/>
      </c>
      <c r="AG1273" s="17" cm="1">
        <f t="array" ref="AG1273">IFERROR(IF(J1273="Level",INDEX($M1273:$S1273,AC1273+1),INDEX($M1273:$S1273,AC1273)),"")</f>
        <v>180</v>
      </c>
      <c r="AH1273" s="17" t="str" cm="1">
        <f t="array" ref="AH1273">IFERROR(IF(J1273="Level",INDEX($M1273:$S1273,AD1273+1),INDEX($M1273:$S1273,AD1273)),"")</f>
        <v/>
      </c>
      <c r="AI1273" s="17" t="str" cm="1">
        <f t="array" ref="AI1273">IFERROR(INDEX($M1273:$S1273,AE1273),"")</f>
        <v/>
      </c>
      <c r="AJ1273" s="17" t="str" cm="1">
        <f t="array" ref="AJ1273">IFERROR(INDEX($M1273:$S1273,AF1273),"")</f>
        <v/>
      </c>
      <c r="AK1273" s="17" cm="1">
        <f t="array" ref="AK1273">IFERROR(IF(J1273="Level",INDEX($T1273:$Z1273,AC1273+1),INDEX($T1273:$Z1273,AC1273)),"")</f>
        <v>1</v>
      </c>
      <c r="AL1273" s="17" t="str" cm="1">
        <f t="array" ref="AL1273">IFERROR(IF(J1273="Level",INDEX($T1273:$Z1273,AD1273+1),INDEX($T1273:$Z1273,AD1273)),"")</f>
        <v/>
      </c>
      <c r="AM1273" s="17" t="str" cm="1">
        <f t="array" ref="AM1273">IFERROR(INDEX($T1273:$Z1273,AE1273),"")</f>
        <v/>
      </c>
      <c r="AN1273" s="17" t="str" cm="1">
        <f t="array" ref="AN1273">IFERROR(INDEX($T1273:$Z1273,AF1273),"")</f>
        <v/>
      </c>
    </row>
    <row r="1274" spans="1:40" ht="25.5" x14ac:dyDescent="0.2">
      <c r="A1274" s="17" t="str">
        <f t="shared" si="114"/>
        <v>MSc Surveying and Land/Environmental Management - Cornwall: PTS1CSMCSMCF</v>
      </c>
      <c r="B1274" s="11" t="s">
        <v>397</v>
      </c>
      <c r="C1274" s="11" t="s">
        <v>32965</v>
      </c>
      <c r="D1274" s="11" t="s">
        <v>398</v>
      </c>
      <c r="E1274" s="11" t="s">
        <v>391</v>
      </c>
      <c r="F1274" s="11" t="s">
        <v>82</v>
      </c>
      <c r="G1274" s="11" t="s">
        <v>32238</v>
      </c>
      <c r="H1274" s="11" t="s">
        <v>77</v>
      </c>
      <c r="I1274" s="11">
        <v>1</v>
      </c>
      <c r="J1274" s="11" t="s">
        <v>78</v>
      </c>
      <c r="K1274" s="11" t="s">
        <v>32182</v>
      </c>
      <c r="L1274" s="11">
        <v>180</v>
      </c>
      <c r="M1274" s="11">
        <v>180</v>
      </c>
      <c r="N1274" s="11">
        <v>0</v>
      </c>
      <c r="O1274" s="11">
        <v>0</v>
      </c>
      <c r="P1274" s="11">
        <v>0</v>
      </c>
      <c r="Q1274" s="11">
        <v>0</v>
      </c>
      <c r="R1274" s="11">
        <v>0</v>
      </c>
      <c r="S1274" s="11">
        <v>0</v>
      </c>
      <c r="T1274" s="11">
        <v>1</v>
      </c>
      <c r="U1274" s="11">
        <v>0</v>
      </c>
      <c r="V1274" s="11">
        <v>0</v>
      </c>
      <c r="W1274" s="11">
        <v>0</v>
      </c>
      <c r="X1274" s="11">
        <v>0</v>
      </c>
      <c r="Y1274" s="11">
        <v>0</v>
      </c>
      <c r="Z1274" s="11">
        <v>0</v>
      </c>
      <c r="AA1274" s="12" t="s">
        <v>32955</v>
      </c>
      <c r="AB1274" s="17" t="str">
        <f t="shared" si="115"/>
        <v>Programme: MSc Surveying and Land/Environmental Management - Cornwall</v>
      </c>
      <c r="AC1274" s="17">
        <f t="shared" si="116"/>
        <v>1</v>
      </c>
      <c r="AD1274" s="17" t="str">
        <f t="shared" si="117"/>
        <v/>
      </c>
      <c r="AE1274" s="17" t="str">
        <f t="shared" si="118"/>
        <v/>
      </c>
      <c r="AF1274" s="17" t="str">
        <f t="shared" si="119"/>
        <v/>
      </c>
      <c r="AG1274" s="17" cm="1">
        <f t="array" ref="AG1274">IFERROR(IF(J1274="Level",INDEX($M1274:$S1274,AC1274+1),INDEX($M1274:$S1274,AC1274)),"")</f>
        <v>180</v>
      </c>
      <c r="AH1274" s="17" t="str" cm="1">
        <f t="array" ref="AH1274">IFERROR(IF(J1274="Level",INDEX($M1274:$S1274,AD1274+1),INDEX($M1274:$S1274,AD1274)),"")</f>
        <v/>
      </c>
      <c r="AI1274" s="17" t="str" cm="1">
        <f t="array" ref="AI1274">IFERROR(INDEX($M1274:$S1274,AE1274),"")</f>
        <v/>
      </c>
      <c r="AJ1274" s="17" t="str" cm="1">
        <f t="array" ref="AJ1274">IFERROR(INDEX($M1274:$S1274,AF1274),"")</f>
        <v/>
      </c>
      <c r="AK1274" s="17" cm="1">
        <f t="array" ref="AK1274">IFERROR(IF(J1274="Level",INDEX($T1274:$Z1274,AC1274+1),INDEX($T1274:$Z1274,AC1274)),"")</f>
        <v>1</v>
      </c>
      <c r="AL1274" s="17" t="str" cm="1">
        <f t="array" ref="AL1274">IFERROR(IF(J1274="Level",INDEX($T1274:$Z1274,AD1274+1),INDEX($T1274:$Z1274,AD1274)),"")</f>
        <v/>
      </c>
      <c r="AM1274" s="17" t="str" cm="1">
        <f t="array" ref="AM1274">IFERROR(INDEX($T1274:$Z1274,AE1274),"")</f>
        <v/>
      </c>
      <c r="AN1274" s="17" t="str" cm="1">
        <f t="array" ref="AN1274">IFERROR(INDEX($T1274:$Z1274,AF1274),"")</f>
        <v/>
      </c>
    </row>
    <row r="1275" spans="1:40" x14ac:dyDescent="0.2">
      <c r="A1275" s="17" t="str">
        <f t="shared" si="114"/>
        <v>MSc Geotechnical Engineering - Cornwall: PTS1CSMCSMCJ</v>
      </c>
      <c r="B1275" s="11" t="s">
        <v>399</v>
      </c>
      <c r="C1275" s="11" t="s">
        <v>32965</v>
      </c>
      <c r="D1275" s="11" t="s">
        <v>400</v>
      </c>
      <c r="E1275" s="11" t="s">
        <v>391</v>
      </c>
      <c r="F1275" s="11" t="s">
        <v>82</v>
      </c>
      <c r="G1275" s="11" t="s">
        <v>32238</v>
      </c>
      <c r="H1275" s="11" t="s">
        <v>77</v>
      </c>
      <c r="I1275" s="11">
        <v>1</v>
      </c>
      <c r="J1275" s="11" t="s">
        <v>78</v>
      </c>
      <c r="K1275" s="11" t="s">
        <v>32182</v>
      </c>
      <c r="L1275" s="11">
        <v>180</v>
      </c>
      <c r="M1275" s="11">
        <v>180</v>
      </c>
      <c r="N1275" s="11">
        <v>0</v>
      </c>
      <c r="O1275" s="11">
        <v>0</v>
      </c>
      <c r="P1275" s="11">
        <v>0</v>
      </c>
      <c r="Q1275" s="11">
        <v>0</v>
      </c>
      <c r="R1275" s="11">
        <v>0</v>
      </c>
      <c r="S1275" s="11">
        <v>0</v>
      </c>
      <c r="T1275" s="11">
        <v>1</v>
      </c>
      <c r="U1275" s="11">
        <v>0</v>
      </c>
      <c r="V1275" s="11">
        <v>0</v>
      </c>
      <c r="W1275" s="11">
        <v>0</v>
      </c>
      <c r="X1275" s="11">
        <v>0</v>
      </c>
      <c r="Y1275" s="11">
        <v>0</v>
      </c>
      <c r="Z1275" s="11">
        <v>0</v>
      </c>
      <c r="AA1275" s="12" t="s">
        <v>32955</v>
      </c>
      <c r="AB1275" s="17" t="str">
        <f t="shared" si="115"/>
        <v>Programme: MSc Geotechnical Engineering - Cornwall</v>
      </c>
      <c r="AC1275" s="17">
        <f t="shared" si="116"/>
        <v>1</v>
      </c>
      <c r="AD1275" s="17" t="str">
        <f t="shared" si="117"/>
        <v/>
      </c>
      <c r="AE1275" s="17" t="str">
        <f t="shared" si="118"/>
        <v/>
      </c>
      <c r="AF1275" s="17" t="str">
        <f t="shared" si="119"/>
        <v/>
      </c>
      <c r="AG1275" s="17" cm="1">
        <f t="array" ref="AG1275">IFERROR(IF(J1275="Level",INDEX($M1275:$S1275,AC1275+1),INDEX($M1275:$S1275,AC1275)),"")</f>
        <v>180</v>
      </c>
      <c r="AH1275" s="17" t="str" cm="1">
        <f t="array" ref="AH1275">IFERROR(IF(J1275="Level",INDEX($M1275:$S1275,AD1275+1),INDEX($M1275:$S1275,AD1275)),"")</f>
        <v/>
      </c>
      <c r="AI1275" s="17" t="str" cm="1">
        <f t="array" ref="AI1275">IFERROR(INDEX($M1275:$S1275,AE1275),"")</f>
        <v/>
      </c>
      <c r="AJ1275" s="17" t="str" cm="1">
        <f t="array" ref="AJ1275">IFERROR(INDEX($M1275:$S1275,AF1275),"")</f>
        <v/>
      </c>
      <c r="AK1275" s="17" cm="1">
        <f t="array" ref="AK1275">IFERROR(IF(J1275="Level",INDEX($T1275:$Z1275,AC1275+1),INDEX($T1275:$Z1275,AC1275)),"")</f>
        <v>1</v>
      </c>
      <c r="AL1275" s="17" t="str" cm="1">
        <f t="array" ref="AL1275">IFERROR(IF(J1275="Level",INDEX($T1275:$Z1275,AD1275+1),INDEX($T1275:$Z1275,AD1275)),"")</f>
        <v/>
      </c>
      <c r="AM1275" s="17" t="str" cm="1">
        <f t="array" ref="AM1275">IFERROR(INDEX($T1275:$Z1275,AE1275),"")</f>
        <v/>
      </c>
      <c r="AN1275" s="17" t="str" cm="1">
        <f t="array" ref="AN1275">IFERROR(INDEX($T1275:$Z1275,AF1275),"")</f>
        <v/>
      </c>
    </row>
    <row r="1276" spans="1:40" x14ac:dyDescent="0.2">
      <c r="A1276" s="17" t="str">
        <f t="shared" si="114"/>
        <v>MSc Minerals Processing - Cornwall: PTS1CSMCSMCM</v>
      </c>
      <c r="B1276" s="11" t="s">
        <v>403</v>
      </c>
      <c r="C1276" s="11" t="s">
        <v>32965</v>
      </c>
      <c r="D1276" s="11" t="s">
        <v>404</v>
      </c>
      <c r="E1276" s="11" t="s">
        <v>391</v>
      </c>
      <c r="F1276" s="11" t="s">
        <v>82</v>
      </c>
      <c r="G1276" s="11" t="s">
        <v>32238</v>
      </c>
      <c r="H1276" s="11" t="s">
        <v>77</v>
      </c>
      <c r="I1276" s="11">
        <v>1</v>
      </c>
      <c r="J1276" s="11" t="s">
        <v>78</v>
      </c>
      <c r="K1276" s="11" t="s">
        <v>32182</v>
      </c>
      <c r="L1276" s="11">
        <v>180</v>
      </c>
      <c r="M1276" s="11">
        <v>180</v>
      </c>
      <c r="N1276" s="11">
        <v>0</v>
      </c>
      <c r="O1276" s="11">
        <v>0</v>
      </c>
      <c r="P1276" s="11">
        <v>0</v>
      </c>
      <c r="Q1276" s="11">
        <v>0</v>
      </c>
      <c r="R1276" s="11">
        <v>0</v>
      </c>
      <c r="S1276" s="11">
        <v>0</v>
      </c>
      <c r="T1276" s="11">
        <v>1</v>
      </c>
      <c r="U1276" s="11">
        <v>0</v>
      </c>
      <c r="V1276" s="11">
        <v>0</v>
      </c>
      <c r="W1276" s="11">
        <v>0</v>
      </c>
      <c r="X1276" s="11">
        <v>0</v>
      </c>
      <c r="Y1276" s="11">
        <v>0</v>
      </c>
      <c r="Z1276" s="11">
        <v>0</v>
      </c>
      <c r="AA1276" s="12" t="s">
        <v>32955</v>
      </c>
      <c r="AB1276" s="17" t="str">
        <f t="shared" si="115"/>
        <v>Programme: MSc Minerals Processing - Cornwall</v>
      </c>
      <c r="AC1276" s="17">
        <f t="shared" si="116"/>
        <v>1</v>
      </c>
      <c r="AD1276" s="17" t="str">
        <f t="shared" si="117"/>
        <v/>
      </c>
      <c r="AE1276" s="17" t="str">
        <f t="shared" si="118"/>
        <v/>
      </c>
      <c r="AF1276" s="17" t="str">
        <f t="shared" si="119"/>
        <v/>
      </c>
      <c r="AG1276" s="17" cm="1">
        <f t="array" ref="AG1276">IFERROR(IF(J1276="Level",INDEX($M1276:$S1276,AC1276+1),INDEX($M1276:$S1276,AC1276)),"")</f>
        <v>180</v>
      </c>
      <c r="AH1276" s="17" t="str" cm="1">
        <f t="array" ref="AH1276">IFERROR(IF(J1276="Level",INDEX($M1276:$S1276,AD1276+1),INDEX($M1276:$S1276,AD1276)),"")</f>
        <v/>
      </c>
      <c r="AI1276" s="17" t="str" cm="1">
        <f t="array" ref="AI1276">IFERROR(INDEX($M1276:$S1276,AE1276),"")</f>
        <v/>
      </c>
      <c r="AJ1276" s="17" t="str" cm="1">
        <f t="array" ref="AJ1276">IFERROR(INDEX($M1276:$S1276,AF1276),"")</f>
        <v/>
      </c>
      <c r="AK1276" s="17" cm="1">
        <f t="array" ref="AK1276">IFERROR(IF(J1276="Level",INDEX($T1276:$Z1276,AC1276+1),INDEX($T1276:$Z1276,AC1276)),"")</f>
        <v>1</v>
      </c>
      <c r="AL1276" s="17" t="str" cm="1">
        <f t="array" ref="AL1276">IFERROR(IF(J1276="Level",INDEX($T1276:$Z1276,AD1276+1),INDEX($T1276:$Z1276,AD1276)),"")</f>
        <v/>
      </c>
      <c r="AM1276" s="17" t="str" cm="1">
        <f t="array" ref="AM1276">IFERROR(INDEX($T1276:$Z1276,AE1276),"")</f>
        <v/>
      </c>
      <c r="AN1276" s="17" t="str" cm="1">
        <f t="array" ref="AN1276">IFERROR(INDEX($T1276:$Z1276,AF1276),"")</f>
        <v/>
      </c>
    </row>
    <row r="1277" spans="1:40" x14ac:dyDescent="0.2">
      <c r="A1277" s="17" t="str">
        <f t="shared" si="114"/>
        <v>MSc Mining Environmental Management - Cornwall: PTS1CSMCSMCN</v>
      </c>
      <c r="B1277" s="11" t="s">
        <v>405</v>
      </c>
      <c r="C1277" s="11" t="s">
        <v>32965</v>
      </c>
      <c r="D1277" s="11" t="s">
        <v>406</v>
      </c>
      <c r="E1277" s="11" t="s">
        <v>391</v>
      </c>
      <c r="F1277" s="11" t="s">
        <v>82</v>
      </c>
      <c r="G1277" s="11" t="s">
        <v>32238</v>
      </c>
      <c r="H1277" s="11" t="s">
        <v>77</v>
      </c>
      <c r="I1277" s="11">
        <v>1</v>
      </c>
      <c r="J1277" s="11" t="s">
        <v>78</v>
      </c>
      <c r="K1277" s="11" t="s">
        <v>32182</v>
      </c>
      <c r="L1277" s="11">
        <v>180</v>
      </c>
      <c r="M1277" s="11">
        <v>180</v>
      </c>
      <c r="N1277" s="11">
        <v>0</v>
      </c>
      <c r="O1277" s="11">
        <v>0</v>
      </c>
      <c r="P1277" s="11">
        <v>0</v>
      </c>
      <c r="Q1277" s="11">
        <v>0</v>
      </c>
      <c r="R1277" s="11">
        <v>0</v>
      </c>
      <c r="S1277" s="11">
        <v>0</v>
      </c>
      <c r="T1277" s="11">
        <v>1</v>
      </c>
      <c r="U1277" s="11">
        <v>0</v>
      </c>
      <c r="V1277" s="11">
        <v>0</v>
      </c>
      <c r="W1277" s="11">
        <v>0</v>
      </c>
      <c r="X1277" s="11">
        <v>0</v>
      </c>
      <c r="Y1277" s="11">
        <v>0</v>
      </c>
      <c r="Z1277" s="11">
        <v>0</v>
      </c>
      <c r="AA1277" s="12" t="s">
        <v>32955</v>
      </c>
      <c r="AB1277" s="17" t="str">
        <f t="shared" si="115"/>
        <v>Programme: MSc Mining Environmental Management - Cornwall</v>
      </c>
      <c r="AC1277" s="17">
        <f t="shared" si="116"/>
        <v>1</v>
      </c>
      <c r="AD1277" s="17" t="str">
        <f t="shared" si="117"/>
        <v/>
      </c>
      <c r="AE1277" s="17" t="str">
        <f t="shared" si="118"/>
        <v/>
      </c>
      <c r="AF1277" s="17" t="str">
        <f t="shared" si="119"/>
        <v/>
      </c>
      <c r="AG1277" s="17" cm="1">
        <f t="array" ref="AG1277">IFERROR(IF(J1277="Level",INDEX($M1277:$S1277,AC1277+1),INDEX($M1277:$S1277,AC1277)),"")</f>
        <v>180</v>
      </c>
      <c r="AH1277" s="17" t="str" cm="1">
        <f t="array" ref="AH1277">IFERROR(IF(J1277="Level",INDEX($M1277:$S1277,AD1277+1),INDEX($M1277:$S1277,AD1277)),"")</f>
        <v/>
      </c>
      <c r="AI1277" s="17" t="str" cm="1">
        <f t="array" ref="AI1277">IFERROR(INDEX($M1277:$S1277,AE1277),"")</f>
        <v/>
      </c>
      <c r="AJ1277" s="17" t="str" cm="1">
        <f t="array" ref="AJ1277">IFERROR(INDEX($M1277:$S1277,AF1277),"")</f>
        <v/>
      </c>
      <c r="AK1277" s="17" cm="1">
        <f t="array" ref="AK1277">IFERROR(IF(J1277="Level",INDEX($T1277:$Z1277,AC1277+1),INDEX($T1277:$Z1277,AC1277)),"")</f>
        <v>1</v>
      </c>
      <c r="AL1277" s="17" t="str" cm="1">
        <f t="array" ref="AL1277">IFERROR(IF(J1277="Level",INDEX($T1277:$Z1277,AD1277+1),INDEX($T1277:$Z1277,AD1277)),"")</f>
        <v/>
      </c>
      <c r="AM1277" s="17" t="str" cm="1">
        <f t="array" ref="AM1277">IFERROR(INDEX($T1277:$Z1277,AE1277),"")</f>
        <v/>
      </c>
      <c r="AN1277" s="17" t="str" cm="1">
        <f t="array" ref="AN1277">IFERROR(INDEX($T1277:$Z1277,AF1277),"")</f>
        <v/>
      </c>
    </row>
    <row r="1278" spans="1:40" x14ac:dyDescent="0.2">
      <c r="A1278" s="17" t="str">
        <f t="shared" si="114"/>
        <v>MSc Business Analytics: PTS1SBESBE41</v>
      </c>
      <c r="B1278" s="11" t="s">
        <v>595</v>
      </c>
      <c r="C1278" s="11" t="s">
        <v>32965</v>
      </c>
      <c r="D1278" s="11" t="s">
        <v>596</v>
      </c>
      <c r="E1278" s="11" t="s">
        <v>32297</v>
      </c>
      <c r="F1278" s="11" t="s">
        <v>82</v>
      </c>
      <c r="G1278" s="11" t="s">
        <v>32238</v>
      </c>
      <c r="H1278" s="11" t="s">
        <v>77</v>
      </c>
      <c r="I1278" s="11">
        <v>1</v>
      </c>
      <c r="J1278" s="11" t="s">
        <v>78</v>
      </c>
      <c r="K1278" s="11" t="s">
        <v>32182</v>
      </c>
      <c r="L1278" s="11">
        <v>180</v>
      </c>
      <c r="M1278" s="11">
        <v>180</v>
      </c>
      <c r="N1278" s="11">
        <v>0</v>
      </c>
      <c r="O1278" s="11">
        <v>0</v>
      </c>
      <c r="P1278" s="11">
        <v>0</v>
      </c>
      <c r="Q1278" s="11">
        <v>0</v>
      </c>
      <c r="R1278" s="11">
        <v>0</v>
      </c>
      <c r="S1278" s="11">
        <v>0</v>
      </c>
      <c r="T1278" s="11">
        <v>1</v>
      </c>
      <c r="U1278" s="11">
        <v>0</v>
      </c>
      <c r="V1278" s="11">
        <v>0</v>
      </c>
      <c r="W1278" s="11">
        <v>0</v>
      </c>
      <c r="X1278" s="11">
        <v>0</v>
      </c>
      <c r="Y1278" s="11">
        <v>0</v>
      </c>
      <c r="Z1278" s="11">
        <v>0</v>
      </c>
      <c r="AA1278" s="12" t="s">
        <v>32955</v>
      </c>
      <c r="AB1278" s="17" t="str">
        <f t="shared" si="115"/>
        <v>Programme: MSc Business Analytics</v>
      </c>
      <c r="AC1278" s="17">
        <f t="shared" si="116"/>
        <v>1</v>
      </c>
      <c r="AD1278" s="17" t="str">
        <f t="shared" si="117"/>
        <v/>
      </c>
      <c r="AE1278" s="17" t="str">
        <f t="shared" si="118"/>
        <v/>
      </c>
      <c r="AF1278" s="17" t="str">
        <f t="shared" si="119"/>
        <v/>
      </c>
      <c r="AG1278" s="17" cm="1">
        <f t="array" ref="AG1278">IFERROR(IF(J1278="Level",INDEX($M1278:$S1278,AC1278+1),INDEX($M1278:$S1278,AC1278)),"")</f>
        <v>180</v>
      </c>
      <c r="AH1278" s="17" t="str" cm="1">
        <f t="array" ref="AH1278">IFERROR(IF(J1278="Level",INDEX($M1278:$S1278,AD1278+1),INDEX($M1278:$S1278,AD1278)),"")</f>
        <v/>
      </c>
      <c r="AI1278" s="17" t="str" cm="1">
        <f t="array" ref="AI1278">IFERROR(INDEX($M1278:$S1278,AE1278),"")</f>
        <v/>
      </c>
      <c r="AJ1278" s="17" t="str" cm="1">
        <f t="array" ref="AJ1278">IFERROR(INDEX($M1278:$S1278,AF1278),"")</f>
        <v/>
      </c>
      <c r="AK1278" s="17" cm="1">
        <f t="array" ref="AK1278">IFERROR(IF(J1278="Level",INDEX($T1278:$Z1278,AC1278+1),INDEX($T1278:$Z1278,AC1278)),"")</f>
        <v>1</v>
      </c>
      <c r="AL1278" s="17" t="str" cm="1">
        <f t="array" ref="AL1278">IFERROR(IF(J1278="Level",INDEX($T1278:$Z1278,AD1278+1),INDEX($T1278:$Z1278,AD1278)),"")</f>
        <v/>
      </c>
      <c r="AM1278" s="17" t="str" cm="1">
        <f t="array" ref="AM1278">IFERROR(INDEX($T1278:$Z1278,AE1278),"")</f>
        <v/>
      </c>
      <c r="AN1278" s="17" t="str" cm="1">
        <f t="array" ref="AN1278">IFERROR(INDEX($T1278:$Z1278,AF1278),"")</f>
        <v/>
      </c>
    </row>
    <row r="1279" spans="1:40" x14ac:dyDescent="0.2">
      <c r="A1279" s="17" t="str">
        <f t="shared" si="114"/>
        <v>MSc Global Operations Management: PTS1SBESBE45</v>
      </c>
      <c r="B1279" s="11" t="s">
        <v>603</v>
      </c>
      <c r="C1279" s="11" t="s">
        <v>32965</v>
      </c>
      <c r="D1279" s="11" t="s">
        <v>604</v>
      </c>
      <c r="E1279" s="11" t="s">
        <v>32297</v>
      </c>
      <c r="F1279" s="11" t="s">
        <v>82</v>
      </c>
      <c r="G1279" s="11" t="s">
        <v>32238</v>
      </c>
      <c r="H1279" s="11" t="s">
        <v>77</v>
      </c>
      <c r="I1279" s="11">
        <v>1</v>
      </c>
      <c r="J1279" s="11" t="s">
        <v>78</v>
      </c>
      <c r="K1279" s="11" t="s">
        <v>32182</v>
      </c>
      <c r="L1279" s="11">
        <v>180</v>
      </c>
      <c r="M1279" s="11">
        <v>180</v>
      </c>
      <c r="N1279" s="11">
        <v>0</v>
      </c>
      <c r="O1279" s="11">
        <v>0</v>
      </c>
      <c r="P1279" s="11">
        <v>0</v>
      </c>
      <c r="Q1279" s="11">
        <v>0</v>
      </c>
      <c r="R1279" s="11">
        <v>0</v>
      </c>
      <c r="S1279" s="11">
        <v>0</v>
      </c>
      <c r="T1279" s="11">
        <v>1</v>
      </c>
      <c r="U1279" s="11">
        <v>0</v>
      </c>
      <c r="V1279" s="11">
        <v>0</v>
      </c>
      <c r="W1279" s="11">
        <v>0</v>
      </c>
      <c r="X1279" s="11">
        <v>0</v>
      </c>
      <c r="Y1279" s="11">
        <v>0</v>
      </c>
      <c r="Z1279" s="11">
        <v>0</v>
      </c>
      <c r="AA1279" s="12" t="s">
        <v>32955</v>
      </c>
      <c r="AB1279" s="17" t="str">
        <f t="shared" si="115"/>
        <v>Programme: MSc Global Operations Management</v>
      </c>
      <c r="AC1279" s="17">
        <f t="shared" si="116"/>
        <v>1</v>
      </c>
      <c r="AD1279" s="17" t="str">
        <f t="shared" si="117"/>
        <v/>
      </c>
      <c r="AE1279" s="17" t="str">
        <f t="shared" si="118"/>
        <v/>
      </c>
      <c r="AF1279" s="17" t="str">
        <f t="shared" si="119"/>
        <v/>
      </c>
      <c r="AG1279" s="17" cm="1">
        <f t="array" ref="AG1279">IFERROR(IF(J1279="Level",INDEX($M1279:$S1279,AC1279+1),INDEX($M1279:$S1279,AC1279)),"")</f>
        <v>180</v>
      </c>
      <c r="AH1279" s="17" t="str" cm="1">
        <f t="array" ref="AH1279">IFERROR(IF(J1279="Level",INDEX($M1279:$S1279,AD1279+1),INDEX($M1279:$S1279,AD1279)),"")</f>
        <v/>
      </c>
      <c r="AI1279" s="17" t="str" cm="1">
        <f t="array" ref="AI1279">IFERROR(INDEX($M1279:$S1279,AE1279),"")</f>
        <v/>
      </c>
      <c r="AJ1279" s="17" t="str" cm="1">
        <f t="array" ref="AJ1279">IFERROR(INDEX($M1279:$S1279,AF1279),"")</f>
        <v/>
      </c>
      <c r="AK1279" s="17" cm="1">
        <f t="array" ref="AK1279">IFERROR(IF(J1279="Level",INDEX($T1279:$Z1279,AC1279+1),INDEX($T1279:$Z1279,AC1279)),"")</f>
        <v>1</v>
      </c>
      <c r="AL1279" s="17" t="str" cm="1">
        <f t="array" ref="AL1279">IFERROR(IF(J1279="Level",INDEX($T1279:$Z1279,AD1279+1),INDEX($T1279:$Z1279,AD1279)),"")</f>
        <v/>
      </c>
      <c r="AM1279" s="17" t="str" cm="1">
        <f t="array" ref="AM1279">IFERROR(INDEX($T1279:$Z1279,AE1279),"")</f>
        <v/>
      </c>
      <c r="AN1279" s="17" t="str" cm="1">
        <f t="array" ref="AN1279">IFERROR(INDEX($T1279:$Z1279,AF1279),"")</f>
        <v/>
      </c>
    </row>
    <row r="1280" spans="1:40" x14ac:dyDescent="0.2">
      <c r="A1280" s="17" t="str">
        <f t="shared" si="114"/>
        <v>MSc Operations Management: PTS1SBESBE53</v>
      </c>
      <c r="B1280" s="11" t="s">
        <v>32160</v>
      </c>
      <c r="C1280" s="11" t="s">
        <v>32965</v>
      </c>
      <c r="D1280" s="11" t="s">
        <v>32944</v>
      </c>
      <c r="E1280" s="11" t="s">
        <v>32297</v>
      </c>
      <c r="F1280" s="11" t="s">
        <v>82</v>
      </c>
      <c r="G1280" s="11" t="s">
        <v>32238</v>
      </c>
      <c r="H1280" s="11" t="s">
        <v>77</v>
      </c>
      <c r="I1280" s="11">
        <v>1</v>
      </c>
      <c r="J1280" s="11" t="s">
        <v>78</v>
      </c>
      <c r="K1280" s="11" t="s">
        <v>32182</v>
      </c>
      <c r="L1280" s="11">
        <v>180</v>
      </c>
      <c r="M1280" s="11">
        <v>180</v>
      </c>
      <c r="N1280" s="11">
        <v>0</v>
      </c>
      <c r="O1280" s="11">
        <v>0</v>
      </c>
      <c r="P1280" s="11">
        <v>0</v>
      </c>
      <c r="Q1280" s="11">
        <v>0</v>
      </c>
      <c r="R1280" s="11">
        <v>0</v>
      </c>
      <c r="S1280" s="11">
        <v>0</v>
      </c>
      <c r="T1280" s="11">
        <v>1</v>
      </c>
      <c r="U1280" s="11">
        <v>0</v>
      </c>
      <c r="V1280" s="11">
        <v>0</v>
      </c>
      <c r="W1280" s="11">
        <v>0</v>
      </c>
      <c r="X1280" s="11">
        <v>0</v>
      </c>
      <c r="Y1280" s="11">
        <v>0</v>
      </c>
      <c r="Z1280" s="11">
        <v>0</v>
      </c>
      <c r="AA1280" s="12" t="s">
        <v>32955</v>
      </c>
      <c r="AB1280" s="17" t="str">
        <f t="shared" si="115"/>
        <v>Programme: MSc Operations Management</v>
      </c>
      <c r="AC1280" s="17">
        <f t="shared" si="116"/>
        <v>1</v>
      </c>
      <c r="AD1280" s="17" t="str">
        <f t="shared" si="117"/>
        <v/>
      </c>
      <c r="AE1280" s="17" t="str">
        <f t="shared" si="118"/>
        <v/>
      </c>
      <c r="AF1280" s="17" t="str">
        <f t="shared" si="119"/>
        <v/>
      </c>
      <c r="AG1280" s="17" cm="1">
        <f t="array" ref="AG1280">IFERROR(IF(J1280="Level",INDEX($M1280:$S1280,AC1280+1),INDEX($M1280:$S1280,AC1280)),"")</f>
        <v>180</v>
      </c>
      <c r="AH1280" s="17" t="str" cm="1">
        <f t="array" ref="AH1280">IFERROR(IF(J1280="Level",INDEX($M1280:$S1280,AD1280+1),INDEX($M1280:$S1280,AD1280)),"")</f>
        <v/>
      </c>
      <c r="AI1280" s="17" t="str" cm="1">
        <f t="array" ref="AI1280">IFERROR(INDEX($M1280:$S1280,AE1280),"")</f>
        <v/>
      </c>
      <c r="AJ1280" s="17" t="str" cm="1">
        <f t="array" ref="AJ1280">IFERROR(INDEX($M1280:$S1280,AF1280),"")</f>
        <v/>
      </c>
      <c r="AK1280" s="17" cm="1">
        <f t="array" ref="AK1280">IFERROR(IF(J1280="Level",INDEX($T1280:$Z1280,AC1280+1),INDEX($T1280:$Z1280,AC1280)),"")</f>
        <v>1</v>
      </c>
      <c r="AL1280" s="17" t="str" cm="1">
        <f t="array" ref="AL1280">IFERROR(IF(J1280="Level",INDEX($T1280:$Z1280,AD1280+1),INDEX($T1280:$Z1280,AD1280)),"")</f>
        <v/>
      </c>
      <c r="AM1280" s="17" t="str" cm="1">
        <f t="array" ref="AM1280">IFERROR(INDEX($T1280:$Z1280,AE1280),"")</f>
        <v/>
      </c>
      <c r="AN1280" s="17" t="str" cm="1">
        <f t="array" ref="AN1280">IFERROR(INDEX($T1280:$Z1280,AF1280),"")</f>
        <v/>
      </c>
    </row>
    <row r="1281" spans="1:40" x14ac:dyDescent="0.2">
      <c r="A1281" s="17" t="str">
        <f t="shared" si="114"/>
        <v>MSc Project Management: PTS1SBESBE54</v>
      </c>
      <c r="B1281" s="11" t="s">
        <v>32163</v>
      </c>
      <c r="C1281" s="11" t="s">
        <v>32965</v>
      </c>
      <c r="D1281" s="11" t="s">
        <v>32948</v>
      </c>
      <c r="E1281" s="11" t="s">
        <v>32297</v>
      </c>
      <c r="F1281" s="11" t="s">
        <v>82</v>
      </c>
      <c r="G1281" s="11" t="s">
        <v>32238</v>
      </c>
      <c r="H1281" s="11" t="s">
        <v>77</v>
      </c>
      <c r="I1281" s="11">
        <v>1</v>
      </c>
      <c r="J1281" s="11" t="s">
        <v>78</v>
      </c>
      <c r="K1281" s="11" t="s">
        <v>32182</v>
      </c>
      <c r="L1281" s="11">
        <v>180</v>
      </c>
      <c r="M1281" s="11">
        <v>180</v>
      </c>
      <c r="N1281" s="11">
        <v>0</v>
      </c>
      <c r="O1281" s="11">
        <v>0</v>
      </c>
      <c r="P1281" s="11">
        <v>0</v>
      </c>
      <c r="Q1281" s="11">
        <v>0</v>
      </c>
      <c r="R1281" s="11">
        <v>0</v>
      </c>
      <c r="S1281" s="11">
        <v>0</v>
      </c>
      <c r="T1281" s="11">
        <v>1</v>
      </c>
      <c r="U1281" s="11">
        <v>0</v>
      </c>
      <c r="V1281" s="11">
        <v>0</v>
      </c>
      <c r="W1281" s="11">
        <v>0</v>
      </c>
      <c r="X1281" s="11">
        <v>0</v>
      </c>
      <c r="Y1281" s="11">
        <v>0</v>
      </c>
      <c r="Z1281" s="11">
        <v>0</v>
      </c>
      <c r="AA1281" s="12" t="s">
        <v>32955</v>
      </c>
      <c r="AB1281" s="17" t="str">
        <f t="shared" si="115"/>
        <v>Programme: MSc Project Management</v>
      </c>
      <c r="AC1281" s="17">
        <f t="shared" si="116"/>
        <v>1</v>
      </c>
      <c r="AD1281" s="17" t="str">
        <f t="shared" si="117"/>
        <v/>
      </c>
      <c r="AE1281" s="17" t="str">
        <f t="shared" si="118"/>
        <v/>
      </c>
      <c r="AF1281" s="17" t="str">
        <f t="shared" si="119"/>
        <v/>
      </c>
      <c r="AG1281" s="17" cm="1">
        <f t="array" ref="AG1281">IFERROR(IF(J1281="Level",INDEX($M1281:$S1281,AC1281+1),INDEX($M1281:$S1281,AC1281)),"")</f>
        <v>180</v>
      </c>
      <c r="AH1281" s="17" t="str" cm="1">
        <f t="array" ref="AH1281">IFERROR(IF(J1281="Level",INDEX($M1281:$S1281,AD1281+1),INDEX($M1281:$S1281,AD1281)),"")</f>
        <v/>
      </c>
      <c r="AI1281" s="17" t="str" cm="1">
        <f t="array" ref="AI1281">IFERROR(INDEX($M1281:$S1281,AE1281),"")</f>
        <v/>
      </c>
      <c r="AJ1281" s="17" t="str" cm="1">
        <f t="array" ref="AJ1281">IFERROR(INDEX($M1281:$S1281,AF1281),"")</f>
        <v/>
      </c>
      <c r="AK1281" s="17" cm="1">
        <f t="array" ref="AK1281">IFERROR(IF(J1281="Level",INDEX($T1281:$Z1281,AC1281+1),INDEX($T1281:$Z1281,AC1281)),"")</f>
        <v>1</v>
      </c>
      <c r="AL1281" s="17" t="str" cm="1">
        <f t="array" ref="AL1281">IFERROR(IF(J1281="Level",INDEX($T1281:$Z1281,AD1281+1),INDEX($T1281:$Z1281,AD1281)),"")</f>
        <v/>
      </c>
      <c r="AM1281" s="17" t="str" cm="1">
        <f t="array" ref="AM1281">IFERROR(INDEX($T1281:$Z1281,AE1281),"")</f>
        <v/>
      </c>
      <c r="AN1281" s="17" t="str" cm="1">
        <f t="array" ref="AN1281">IFERROR(INDEX($T1281:$Z1281,AF1281),"")</f>
        <v/>
      </c>
    </row>
    <row r="1282" spans="1:40" x14ac:dyDescent="0.2">
      <c r="A1282" s="17" t="str">
        <f t="shared" ref="A1282:A1345" si="120">D1282&amp;": "&amp;B1282</f>
        <v>MSc Geographical Information Science: PTS1GOAGOA03</v>
      </c>
      <c r="B1282" s="11" t="s">
        <v>496</v>
      </c>
      <c r="C1282" s="11" t="s">
        <v>32965</v>
      </c>
      <c r="D1282" s="11" t="s">
        <v>497</v>
      </c>
      <c r="E1282" s="11" t="s">
        <v>498</v>
      </c>
      <c r="F1282" s="11" t="s">
        <v>82</v>
      </c>
      <c r="G1282" s="11" t="s">
        <v>32238</v>
      </c>
      <c r="H1282" s="11" t="s">
        <v>77</v>
      </c>
      <c r="I1282" s="11">
        <v>1</v>
      </c>
      <c r="J1282" s="11" t="s">
        <v>78</v>
      </c>
      <c r="K1282" s="11" t="s">
        <v>32182</v>
      </c>
      <c r="L1282" s="11">
        <v>180</v>
      </c>
      <c r="M1282" s="11">
        <v>180</v>
      </c>
      <c r="N1282" s="11">
        <v>0</v>
      </c>
      <c r="O1282" s="11">
        <v>0</v>
      </c>
      <c r="P1282" s="11">
        <v>0</v>
      </c>
      <c r="Q1282" s="11">
        <v>0</v>
      </c>
      <c r="R1282" s="11">
        <v>0</v>
      </c>
      <c r="S1282" s="11">
        <v>0</v>
      </c>
      <c r="T1282" s="11">
        <v>1</v>
      </c>
      <c r="U1282" s="11">
        <v>0</v>
      </c>
      <c r="V1282" s="11">
        <v>0</v>
      </c>
      <c r="W1282" s="11">
        <v>0</v>
      </c>
      <c r="X1282" s="11">
        <v>0</v>
      </c>
      <c r="Y1282" s="11">
        <v>0</v>
      </c>
      <c r="Z1282" s="11">
        <v>0</v>
      </c>
      <c r="AA1282" s="12" t="s">
        <v>32955</v>
      </c>
      <c r="AB1282" s="17" t="str">
        <f t="shared" ref="AB1282:AB1345" si="121">IF(H1282="Yes","Programme: "&amp;D1282,"Programme is not compatible with this tool")</f>
        <v>Programme: MSc Geographical Information Science</v>
      </c>
      <c r="AC1282" s="17">
        <f t="shared" ref="AC1282:AC1345" si="122">IF(J1282="Stage",IF(M1282&lt;&gt;0,1,IF(N1282&lt;&gt;0,2,IF(O1282&lt;&gt;0,3,IF(P1282&lt;&gt;0,4,IF(Q1282&lt;&gt;0,5,""))))),IF(J1282="","",IF(R1282&lt;&gt;0,5,IF(S1282&lt;&gt;0,6,""))))</f>
        <v>1</v>
      </c>
      <c r="AD1282" s="17" t="str">
        <f t="shared" ref="AD1282:AD1345" si="123">IF(J1282="Stage",IF(AND(N1282&lt;&gt;0,AC1282&lt;2),2,IF(AND(O1282&lt;&gt;0,AC1282&lt;3),3,IF(AND(P1282&lt;&gt;0,AC1282&lt;4),4,IF(AND(Q1282&lt;&gt;0,AC1282&lt;5),5,"")))),IF(J1282="","",IF(AC1282&lt;&gt;0,6)))</f>
        <v/>
      </c>
      <c r="AE1282" s="17" t="str">
        <f t="shared" ref="AE1282:AE1345" si="124">IF(AND(O1282&lt;&gt;0,AD1282&lt;3),3,IF(AND(P1282&lt;&gt;0,AD1282&lt;4),4,IF(AND(Q1282&lt;&gt;0,AD1282&lt;5),5,"")))</f>
        <v/>
      </c>
      <c r="AF1282" s="17" t="str">
        <f t="shared" ref="AF1282:AF1345" si="125">IF(AND(P1282&lt;&gt;0,AE1282&lt;4),4,IF(AND(Q1282&lt;&gt;0,AE1282&lt;5),5,""))</f>
        <v/>
      </c>
      <c r="AG1282" s="17" cm="1">
        <f t="array" ref="AG1282">IFERROR(IF(J1282="Level",INDEX($M1282:$S1282,AC1282+1),INDEX($M1282:$S1282,AC1282)),"")</f>
        <v>180</v>
      </c>
      <c r="AH1282" s="17" t="str" cm="1">
        <f t="array" ref="AH1282">IFERROR(IF(J1282="Level",INDEX($M1282:$S1282,AD1282+1),INDEX($M1282:$S1282,AD1282)),"")</f>
        <v/>
      </c>
      <c r="AI1282" s="17" t="str" cm="1">
        <f t="array" ref="AI1282">IFERROR(INDEX($M1282:$S1282,AE1282),"")</f>
        <v/>
      </c>
      <c r="AJ1282" s="17" t="str" cm="1">
        <f t="array" ref="AJ1282">IFERROR(INDEX($M1282:$S1282,AF1282),"")</f>
        <v/>
      </c>
      <c r="AK1282" s="17" cm="1">
        <f t="array" ref="AK1282">IFERROR(IF(J1282="Level",INDEX($T1282:$Z1282,AC1282+1),INDEX($T1282:$Z1282,AC1282)),"")</f>
        <v>1</v>
      </c>
      <c r="AL1282" s="17" t="str" cm="1">
        <f t="array" ref="AL1282">IFERROR(IF(J1282="Level",INDEX($T1282:$Z1282,AD1282+1),INDEX($T1282:$Z1282,AD1282)),"")</f>
        <v/>
      </c>
      <c r="AM1282" s="17" t="str" cm="1">
        <f t="array" ref="AM1282">IFERROR(INDEX($T1282:$Z1282,AE1282),"")</f>
        <v/>
      </c>
      <c r="AN1282" s="17" t="str" cm="1">
        <f t="array" ref="AN1282">IFERROR(INDEX($T1282:$Z1282,AF1282),"")</f>
        <v/>
      </c>
    </row>
    <row r="1283" spans="1:40" x14ac:dyDescent="0.2">
      <c r="A1283" s="17" t="str">
        <f t="shared" si="120"/>
        <v>MSc Physics: PTS1PHYPHY02</v>
      </c>
      <c r="B1283" s="11" t="s">
        <v>544</v>
      </c>
      <c r="C1283" s="11" t="s">
        <v>32965</v>
      </c>
      <c r="D1283" s="11" t="s">
        <v>545</v>
      </c>
      <c r="E1283" s="11" t="s">
        <v>546</v>
      </c>
      <c r="F1283" s="11" t="s">
        <v>82</v>
      </c>
      <c r="G1283" s="11" t="s">
        <v>32238</v>
      </c>
      <c r="H1283" s="11" t="s">
        <v>77</v>
      </c>
      <c r="I1283" s="11">
        <v>1</v>
      </c>
      <c r="J1283" s="11" t="s">
        <v>78</v>
      </c>
      <c r="K1283" s="11" t="s">
        <v>32182</v>
      </c>
      <c r="L1283" s="11">
        <v>180</v>
      </c>
      <c r="M1283" s="11">
        <v>180</v>
      </c>
      <c r="N1283" s="11">
        <v>0</v>
      </c>
      <c r="O1283" s="11">
        <v>0</v>
      </c>
      <c r="P1283" s="11">
        <v>0</v>
      </c>
      <c r="Q1283" s="11">
        <v>0</v>
      </c>
      <c r="R1283" s="11">
        <v>0</v>
      </c>
      <c r="S1283" s="11">
        <v>0</v>
      </c>
      <c r="T1283" s="11">
        <v>1</v>
      </c>
      <c r="U1283" s="11">
        <v>0</v>
      </c>
      <c r="V1283" s="11">
        <v>0</v>
      </c>
      <c r="W1283" s="11">
        <v>0</v>
      </c>
      <c r="X1283" s="11">
        <v>0</v>
      </c>
      <c r="Y1283" s="11">
        <v>0</v>
      </c>
      <c r="Z1283" s="11">
        <v>0</v>
      </c>
      <c r="AA1283" s="12" t="s">
        <v>32955</v>
      </c>
      <c r="AB1283" s="17" t="str">
        <f t="shared" si="121"/>
        <v>Programme: MSc Physics</v>
      </c>
      <c r="AC1283" s="17">
        <f t="shared" si="122"/>
        <v>1</v>
      </c>
      <c r="AD1283" s="17" t="str">
        <f t="shared" si="123"/>
        <v/>
      </c>
      <c r="AE1283" s="17" t="str">
        <f t="shared" si="124"/>
        <v/>
      </c>
      <c r="AF1283" s="17" t="str">
        <f t="shared" si="125"/>
        <v/>
      </c>
      <c r="AG1283" s="17" cm="1">
        <f t="array" ref="AG1283">IFERROR(IF(J1283="Level",INDEX($M1283:$S1283,AC1283+1),INDEX($M1283:$S1283,AC1283)),"")</f>
        <v>180</v>
      </c>
      <c r="AH1283" s="17" t="str" cm="1">
        <f t="array" ref="AH1283">IFERROR(IF(J1283="Level",INDEX($M1283:$S1283,AD1283+1),INDEX($M1283:$S1283,AD1283)),"")</f>
        <v/>
      </c>
      <c r="AI1283" s="17" t="str" cm="1">
        <f t="array" ref="AI1283">IFERROR(INDEX($M1283:$S1283,AE1283),"")</f>
        <v/>
      </c>
      <c r="AJ1283" s="17" t="str" cm="1">
        <f t="array" ref="AJ1283">IFERROR(INDEX($M1283:$S1283,AF1283),"")</f>
        <v/>
      </c>
      <c r="AK1283" s="17" cm="1">
        <f t="array" ref="AK1283">IFERROR(IF(J1283="Level",INDEX($T1283:$Z1283,AC1283+1),INDEX($T1283:$Z1283,AC1283)),"")</f>
        <v>1</v>
      </c>
      <c r="AL1283" s="17" t="str" cm="1">
        <f t="array" ref="AL1283">IFERROR(IF(J1283="Level",INDEX($T1283:$Z1283,AD1283+1),INDEX($T1283:$Z1283,AD1283)),"")</f>
        <v/>
      </c>
      <c r="AM1283" s="17" t="str" cm="1">
        <f t="array" ref="AM1283">IFERROR(INDEX($T1283:$Z1283,AE1283),"")</f>
        <v/>
      </c>
      <c r="AN1283" s="17" t="str" cm="1">
        <f t="array" ref="AN1283">IFERROR(INDEX($T1283:$Z1283,AF1283),"")</f>
        <v/>
      </c>
    </row>
    <row r="1284" spans="1:40" x14ac:dyDescent="0.2">
      <c r="A1284" s="17" t="str">
        <f t="shared" si="120"/>
        <v>MSc Advanced Materials: PTS1PHYPHY03</v>
      </c>
      <c r="B1284" s="11" t="s">
        <v>32015</v>
      </c>
      <c r="C1284" s="11" t="s">
        <v>32965</v>
      </c>
      <c r="D1284" s="11" t="s">
        <v>32450</v>
      </c>
      <c r="E1284" s="11" t="s">
        <v>546</v>
      </c>
      <c r="F1284" s="11" t="s">
        <v>82</v>
      </c>
      <c r="G1284" s="11" t="s">
        <v>32238</v>
      </c>
      <c r="H1284" s="11" t="s">
        <v>77</v>
      </c>
      <c r="I1284" s="11">
        <v>1</v>
      </c>
      <c r="J1284" s="11" t="s">
        <v>78</v>
      </c>
      <c r="K1284" s="11" t="s">
        <v>32182</v>
      </c>
      <c r="L1284" s="11">
        <v>180</v>
      </c>
      <c r="M1284" s="11">
        <v>180</v>
      </c>
      <c r="N1284" s="11">
        <v>0</v>
      </c>
      <c r="O1284" s="11">
        <v>0</v>
      </c>
      <c r="P1284" s="11">
        <v>0</v>
      </c>
      <c r="Q1284" s="11">
        <v>0</v>
      </c>
      <c r="R1284" s="11">
        <v>0</v>
      </c>
      <c r="S1284" s="11">
        <v>0</v>
      </c>
      <c r="T1284" s="11">
        <v>1</v>
      </c>
      <c r="U1284" s="11">
        <v>0</v>
      </c>
      <c r="V1284" s="11">
        <v>0</v>
      </c>
      <c r="W1284" s="11">
        <v>0</v>
      </c>
      <c r="X1284" s="11">
        <v>0</v>
      </c>
      <c r="Y1284" s="11">
        <v>0</v>
      </c>
      <c r="Z1284" s="11">
        <v>0</v>
      </c>
      <c r="AA1284" s="12" t="s">
        <v>32955</v>
      </c>
      <c r="AB1284" s="17" t="str">
        <f t="shared" si="121"/>
        <v>Programme: MSc Advanced Materials</v>
      </c>
      <c r="AC1284" s="17">
        <f t="shared" si="122"/>
        <v>1</v>
      </c>
      <c r="AD1284" s="17" t="str">
        <f t="shared" si="123"/>
        <v/>
      </c>
      <c r="AE1284" s="17" t="str">
        <f t="shared" si="124"/>
        <v/>
      </c>
      <c r="AF1284" s="17" t="str">
        <f t="shared" si="125"/>
        <v/>
      </c>
      <c r="AG1284" s="17" cm="1">
        <f t="array" ref="AG1284">IFERROR(IF(J1284="Level",INDEX($M1284:$S1284,AC1284+1),INDEX($M1284:$S1284,AC1284)),"")</f>
        <v>180</v>
      </c>
      <c r="AH1284" s="17" t="str" cm="1">
        <f t="array" ref="AH1284">IFERROR(IF(J1284="Level",INDEX($M1284:$S1284,AD1284+1),INDEX($M1284:$S1284,AD1284)),"")</f>
        <v/>
      </c>
      <c r="AI1284" s="17" t="str" cm="1">
        <f t="array" ref="AI1284">IFERROR(INDEX($M1284:$S1284,AE1284),"")</f>
        <v/>
      </c>
      <c r="AJ1284" s="17" t="str" cm="1">
        <f t="array" ref="AJ1284">IFERROR(INDEX($M1284:$S1284,AF1284),"")</f>
        <v/>
      </c>
      <c r="AK1284" s="17" cm="1">
        <f t="array" ref="AK1284">IFERROR(IF(J1284="Level",INDEX($T1284:$Z1284,AC1284+1),INDEX($T1284:$Z1284,AC1284)),"")</f>
        <v>1</v>
      </c>
      <c r="AL1284" s="17" t="str" cm="1">
        <f t="array" ref="AL1284">IFERROR(IF(J1284="Level",INDEX($T1284:$Z1284,AD1284+1),INDEX($T1284:$Z1284,AD1284)),"")</f>
        <v/>
      </c>
      <c r="AM1284" s="17" t="str" cm="1">
        <f t="array" ref="AM1284">IFERROR(INDEX($T1284:$Z1284,AE1284),"")</f>
        <v/>
      </c>
      <c r="AN1284" s="17" t="str" cm="1">
        <f t="array" ref="AN1284">IFERROR(INDEX($T1284:$Z1284,AF1284),"")</f>
        <v/>
      </c>
    </row>
    <row r="1285" spans="1:40" x14ac:dyDescent="0.2">
      <c r="A1285" s="17" t="str">
        <f t="shared" si="120"/>
        <v>MSc Business and Environment - Cornwall: PTS1SBESBECA</v>
      </c>
      <c r="B1285" s="11" t="s">
        <v>613</v>
      </c>
      <c r="C1285" s="11" t="s">
        <v>32965</v>
      </c>
      <c r="D1285" s="11" t="s">
        <v>614</v>
      </c>
      <c r="E1285" s="11" t="s">
        <v>617</v>
      </c>
      <c r="F1285" s="11" t="s">
        <v>82</v>
      </c>
      <c r="G1285" s="11" t="s">
        <v>32238</v>
      </c>
      <c r="H1285" s="11" t="s">
        <v>77</v>
      </c>
      <c r="I1285" s="11">
        <v>1</v>
      </c>
      <c r="J1285" s="11" t="s">
        <v>78</v>
      </c>
      <c r="K1285" s="11" t="s">
        <v>32182</v>
      </c>
      <c r="L1285" s="11">
        <v>180</v>
      </c>
      <c r="M1285" s="11">
        <v>180</v>
      </c>
      <c r="N1285" s="11">
        <v>0</v>
      </c>
      <c r="O1285" s="11">
        <v>0</v>
      </c>
      <c r="P1285" s="11">
        <v>0</v>
      </c>
      <c r="Q1285" s="11">
        <v>0</v>
      </c>
      <c r="R1285" s="11">
        <v>0</v>
      </c>
      <c r="S1285" s="11">
        <v>0</v>
      </c>
      <c r="T1285" s="11">
        <v>1</v>
      </c>
      <c r="U1285" s="11">
        <v>0</v>
      </c>
      <c r="V1285" s="11">
        <v>0</v>
      </c>
      <c r="W1285" s="11">
        <v>0</v>
      </c>
      <c r="X1285" s="11">
        <v>0</v>
      </c>
      <c r="Y1285" s="11">
        <v>0</v>
      </c>
      <c r="Z1285" s="11">
        <v>0</v>
      </c>
      <c r="AA1285" s="12" t="s">
        <v>32955</v>
      </c>
      <c r="AB1285" s="17" t="str">
        <f t="shared" si="121"/>
        <v>Programme: MSc Business and Environment - Cornwall</v>
      </c>
      <c r="AC1285" s="17">
        <f t="shared" si="122"/>
        <v>1</v>
      </c>
      <c r="AD1285" s="17" t="str">
        <f t="shared" si="123"/>
        <v/>
      </c>
      <c r="AE1285" s="17" t="str">
        <f t="shared" si="124"/>
        <v/>
      </c>
      <c r="AF1285" s="17" t="str">
        <f t="shared" si="125"/>
        <v/>
      </c>
      <c r="AG1285" s="17" cm="1">
        <f t="array" ref="AG1285">IFERROR(IF(J1285="Level",INDEX($M1285:$S1285,AC1285+1),INDEX($M1285:$S1285,AC1285)),"")</f>
        <v>180</v>
      </c>
      <c r="AH1285" s="17" t="str" cm="1">
        <f t="array" ref="AH1285">IFERROR(IF(J1285="Level",INDEX($M1285:$S1285,AD1285+1),INDEX($M1285:$S1285,AD1285)),"")</f>
        <v/>
      </c>
      <c r="AI1285" s="17" t="str" cm="1">
        <f t="array" ref="AI1285">IFERROR(INDEX($M1285:$S1285,AE1285),"")</f>
        <v/>
      </c>
      <c r="AJ1285" s="17" t="str" cm="1">
        <f t="array" ref="AJ1285">IFERROR(INDEX($M1285:$S1285,AF1285),"")</f>
        <v/>
      </c>
      <c r="AK1285" s="17" cm="1">
        <f t="array" ref="AK1285">IFERROR(IF(J1285="Level",INDEX($T1285:$Z1285,AC1285+1),INDEX($T1285:$Z1285,AC1285)),"")</f>
        <v>1</v>
      </c>
      <c r="AL1285" s="17" t="str" cm="1">
        <f t="array" ref="AL1285">IFERROR(IF(J1285="Level",INDEX($T1285:$Z1285,AD1285+1),INDEX($T1285:$Z1285,AD1285)),"")</f>
        <v/>
      </c>
      <c r="AM1285" s="17" t="str" cm="1">
        <f t="array" ref="AM1285">IFERROR(INDEX($T1285:$Z1285,AE1285),"")</f>
        <v/>
      </c>
      <c r="AN1285" s="17" t="str" cm="1">
        <f t="array" ref="AN1285">IFERROR(INDEX($T1285:$Z1285,AF1285),"")</f>
        <v/>
      </c>
    </row>
    <row r="1286" spans="1:40" x14ac:dyDescent="0.2">
      <c r="A1286" s="17" t="str">
        <f t="shared" si="120"/>
        <v>MSc Regenerative Tourism - Cornwall: PTS1SBESBECB</v>
      </c>
      <c r="B1286" s="11" t="s">
        <v>615</v>
      </c>
      <c r="C1286" s="11" t="s">
        <v>32965</v>
      </c>
      <c r="D1286" s="11" t="s">
        <v>616</v>
      </c>
      <c r="E1286" s="11" t="s">
        <v>617</v>
      </c>
      <c r="F1286" s="11" t="s">
        <v>82</v>
      </c>
      <c r="G1286" s="11" t="s">
        <v>32238</v>
      </c>
      <c r="H1286" s="11" t="s">
        <v>77</v>
      </c>
      <c r="I1286" s="11">
        <v>1</v>
      </c>
      <c r="J1286" s="11" t="s">
        <v>78</v>
      </c>
      <c r="K1286" s="11" t="s">
        <v>32182</v>
      </c>
      <c r="L1286" s="11">
        <v>180</v>
      </c>
      <c r="M1286" s="11">
        <v>180</v>
      </c>
      <c r="N1286" s="11">
        <v>0</v>
      </c>
      <c r="O1286" s="11">
        <v>0</v>
      </c>
      <c r="P1286" s="11">
        <v>0</v>
      </c>
      <c r="Q1286" s="11">
        <v>0</v>
      </c>
      <c r="R1286" s="11">
        <v>0</v>
      </c>
      <c r="S1286" s="11">
        <v>0</v>
      </c>
      <c r="T1286" s="11">
        <v>1</v>
      </c>
      <c r="U1286" s="11">
        <v>0</v>
      </c>
      <c r="V1286" s="11">
        <v>0</v>
      </c>
      <c r="W1286" s="11">
        <v>0</v>
      </c>
      <c r="X1286" s="11">
        <v>0</v>
      </c>
      <c r="Y1286" s="11">
        <v>0</v>
      </c>
      <c r="Z1286" s="11">
        <v>0</v>
      </c>
      <c r="AA1286" s="12" t="s">
        <v>32955</v>
      </c>
      <c r="AB1286" s="17" t="str">
        <f t="shared" si="121"/>
        <v>Programme: MSc Regenerative Tourism - Cornwall</v>
      </c>
      <c r="AC1286" s="17">
        <f t="shared" si="122"/>
        <v>1</v>
      </c>
      <c r="AD1286" s="17" t="str">
        <f t="shared" si="123"/>
        <v/>
      </c>
      <c r="AE1286" s="17" t="str">
        <f t="shared" si="124"/>
        <v/>
      </c>
      <c r="AF1286" s="17" t="str">
        <f t="shared" si="125"/>
        <v/>
      </c>
      <c r="AG1286" s="17" cm="1">
        <f t="array" ref="AG1286">IFERROR(IF(J1286="Level",INDEX($M1286:$S1286,AC1286+1),INDEX($M1286:$S1286,AC1286)),"")</f>
        <v>180</v>
      </c>
      <c r="AH1286" s="17" t="str" cm="1">
        <f t="array" ref="AH1286">IFERROR(IF(J1286="Level",INDEX($M1286:$S1286,AD1286+1),INDEX($M1286:$S1286,AD1286)),"")</f>
        <v/>
      </c>
      <c r="AI1286" s="17" t="str" cm="1">
        <f t="array" ref="AI1286">IFERROR(INDEX($M1286:$S1286,AE1286),"")</f>
        <v/>
      </c>
      <c r="AJ1286" s="17" t="str" cm="1">
        <f t="array" ref="AJ1286">IFERROR(INDEX($M1286:$S1286,AF1286),"")</f>
        <v/>
      </c>
      <c r="AK1286" s="17" cm="1">
        <f t="array" ref="AK1286">IFERROR(IF(J1286="Level",INDEX($T1286:$Z1286,AC1286+1),INDEX($T1286:$Z1286,AC1286)),"")</f>
        <v>1</v>
      </c>
      <c r="AL1286" s="17" t="str" cm="1">
        <f t="array" ref="AL1286">IFERROR(IF(J1286="Level",INDEX($T1286:$Z1286,AD1286+1),INDEX($T1286:$Z1286,AD1286)),"")</f>
        <v/>
      </c>
      <c r="AM1286" s="17" t="str" cm="1">
        <f t="array" ref="AM1286">IFERROR(INDEX($T1286:$Z1286,AE1286),"")</f>
        <v/>
      </c>
      <c r="AN1286" s="17" t="str" cm="1">
        <f t="array" ref="AN1286">IFERROR(INDEX($T1286:$Z1286,AF1286),"")</f>
        <v/>
      </c>
    </row>
    <row r="1287" spans="1:40" x14ac:dyDescent="0.2">
      <c r="A1287" s="17" t="str">
        <f t="shared" si="120"/>
        <v>MSc Sustainable Business Management - Cornwall: PTS1SBESBECC</v>
      </c>
      <c r="B1287" s="11" t="s">
        <v>618</v>
      </c>
      <c r="C1287" s="11" t="s">
        <v>32965</v>
      </c>
      <c r="D1287" s="11" t="s">
        <v>619</v>
      </c>
      <c r="E1287" s="11" t="s">
        <v>617</v>
      </c>
      <c r="F1287" s="11" t="s">
        <v>82</v>
      </c>
      <c r="G1287" s="11" t="s">
        <v>32238</v>
      </c>
      <c r="H1287" s="11" t="s">
        <v>77</v>
      </c>
      <c r="I1287" s="11">
        <v>1</v>
      </c>
      <c r="J1287" s="11" t="s">
        <v>78</v>
      </c>
      <c r="K1287" s="11" t="s">
        <v>32182</v>
      </c>
      <c r="L1287" s="11">
        <v>180</v>
      </c>
      <c r="M1287" s="11">
        <v>180</v>
      </c>
      <c r="N1287" s="11">
        <v>0</v>
      </c>
      <c r="O1287" s="11">
        <v>0</v>
      </c>
      <c r="P1287" s="11">
        <v>0</v>
      </c>
      <c r="Q1287" s="11">
        <v>0</v>
      </c>
      <c r="R1287" s="11">
        <v>0</v>
      </c>
      <c r="S1287" s="11">
        <v>0</v>
      </c>
      <c r="T1287" s="11">
        <v>1</v>
      </c>
      <c r="U1287" s="11">
        <v>0</v>
      </c>
      <c r="V1287" s="11">
        <v>0</v>
      </c>
      <c r="W1287" s="11">
        <v>0</v>
      </c>
      <c r="X1287" s="11">
        <v>0</v>
      </c>
      <c r="Y1287" s="11">
        <v>0</v>
      </c>
      <c r="Z1287" s="11">
        <v>0</v>
      </c>
      <c r="AA1287" s="12" t="s">
        <v>32955</v>
      </c>
      <c r="AB1287" s="17" t="str">
        <f t="shared" si="121"/>
        <v>Programme: MSc Sustainable Business Management - Cornwall</v>
      </c>
      <c r="AC1287" s="17">
        <f t="shared" si="122"/>
        <v>1</v>
      </c>
      <c r="AD1287" s="17" t="str">
        <f t="shared" si="123"/>
        <v/>
      </c>
      <c r="AE1287" s="17" t="str">
        <f t="shared" si="124"/>
        <v/>
      </c>
      <c r="AF1287" s="17" t="str">
        <f t="shared" si="125"/>
        <v/>
      </c>
      <c r="AG1287" s="17" cm="1">
        <f t="array" ref="AG1287">IFERROR(IF(J1287="Level",INDEX($M1287:$S1287,AC1287+1),INDEX($M1287:$S1287,AC1287)),"")</f>
        <v>180</v>
      </c>
      <c r="AH1287" s="17" t="str" cm="1">
        <f t="array" ref="AH1287">IFERROR(IF(J1287="Level",INDEX($M1287:$S1287,AD1287+1),INDEX($M1287:$S1287,AD1287)),"")</f>
        <v/>
      </c>
      <c r="AI1287" s="17" t="str" cm="1">
        <f t="array" ref="AI1287">IFERROR(INDEX($M1287:$S1287,AE1287),"")</f>
        <v/>
      </c>
      <c r="AJ1287" s="17" t="str" cm="1">
        <f t="array" ref="AJ1287">IFERROR(INDEX($M1287:$S1287,AF1287),"")</f>
        <v/>
      </c>
      <c r="AK1287" s="17" cm="1">
        <f t="array" ref="AK1287">IFERROR(IF(J1287="Level",INDEX($T1287:$Z1287,AC1287+1),INDEX($T1287:$Z1287,AC1287)),"")</f>
        <v>1</v>
      </c>
      <c r="AL1287" s="17" t="str" cm="1">
        <f t="array" ref="AL1287">IFERROR(IF(J1287="Level",INDEX($T1287:$Z1287,AD1287+1),INDEX($T1287:$Z1287,AD1287)),"")</f>
        <v/>
      </c>
      <c r="AM1287" s="17" t="str" cm="1">
        <f t="array" ref="AM1287">IFERROR(INDEX($T1287:$Z1287,AE1287),"")</f>
        <v/>
      </c>
      <c r="AN1287" s="17" t="str" cm="1">
        <f t="array" ref="AN1287">IFERROR(INDEX($T1287:$Z1287,AF1287),"")</f>
        <v/>
      </c>
    </row>
    <row r="1288" spans="1:40" ht="25.5" x14ac:dyDescent="0.2">
      <c r="A1288" s="17" t="str">
        <f t="shared" si="120"/>
        <v>MSc Sustainable Business Management (Tourism) - Cornwall: PTS1SBESBECD</v>
      </c>
      <c r="B1288" s="11" t="s">
        <v>620</v>
      </c>
      <c r="C1288" s="11" t="s">
        <v>32965</v>
      </c>
      <c r="D1288" s="11" t="s">
        <v>621</v>
      </c>
      <c r="E1288" s="11" t="s">
        <v>617</v>
      </c>
      <c r="F1288" s="11" t="s">
        <v>82</v>
      </c>
      <c r="G1288" s="11" t="s">
        <v>32238</v>
      </c>
      <c r="H1288" s="11" t="s">
        <v>77</v>
      </c>
      <c r="I1288" s="11">
        <v>1</v>
      </c>
      <c r="J1288" s="11" t="s">
        <v>78</v>
      </c>
      <c r="K1288" s="11" t="s">
        <v>32182</v>
      </c>
      <c r="L1288" s="11">
        <v>180</v>
      </c>
      <c r="M1288" s="11">
        <v>180</v>
      </c>
      <c r="N1288" s="11">
        <v>0</v>
      </c>
      <c r="O1288" s="11">
        <v>0</v>
      </c>
      <c r="P1288" s="11">
        <v>0</v>
      </c>
      <c r="Q1288" s="11">
        <v>0</v>
      </c>
      <c r="R1288" s="11">
        <v>0</v>
      </c>
      <c r="S1288" s="11">
        <v>0</v>
      </c>
      <c r="T1288" s="11">
        <v>1</v>
      </c>
      <c r="U1288" s="11">
        <v>0</v>
      </c>
      <c r="V1288" s="11">
        <v>0</v>
      </c>
      <c r="W1288" s="11">
        <v>0</v>
      </c>
      <c r="X1288" s="11">
        <v>0</v>
      </c>
      <c r="Y1288" s="11">
        <v>0</v>
      </c>
      <c r="Z1288" s="11">
        <v>0</v>
      </c>
      <c r="AA1288" s="12" t="s">
        <v>32955</v>
      </c>
      <c r="AB1288" s="17" t="str">
        <f t="shared" si="121"/>
        <v>Programme: MSc Sustainable Business Management (Tourism) - Cornwall</v>
      </c>
      <c r="AC1288" s="17">
        <f t="shared" si="122"/>
        <v>1</v>
      </c>
      <c r="AD1288" s="17" t="str">
        <f t="shared" si="123"/>
        <v/>
      </c>
      <c r="AE1288" s="17" t="str">
        <f t="shared" si="124"/>
        <v/>
      </c>
      <c r="AF1288" s="17" t="str">
        <f t="shared" si="125"/>
        <v/>
      </c>
      <c r="AG1288" s="17" cm="1">
        <f t="array" ref="AG1288">IFERROR(IF(J1288="Level",INDEX($M1288:$S1288,AC1288+1),INDEX($M1288:$S1288,AC1288)),"")</f>
        <v>180</v>
      </c>
      <c r="AH1288" s="17" t="str" cm="1">
        <f t="array" ref="AH1288">IFERROR(IF(J1288="Level",INDEX($M1288:$S1288,AD1288+1),INDEX($M1288:$S1288,AD1288)),"")</f>
        <v/>
      </c>
      <c r="AI1288" s="17" t="str" cm="1">
        <f t="array" ref="AI1288">IFERROR(INDEX($M1288:$S1288,AE1288),"")</f>
        <v/>
      </c>
      <c r="AJ1288" s="17" t="str" cm="1">
        <f t="array" ref="AJ1288">IFERROR(INDEX($M1288:$S1288,AF1288),"")</f>
        <v/>
      </c>
      <c r="AK1288" s="17" cm="1">
        <f t="array" ref="AK1288">IFERROR(IF(J1288="Level",INDEX($T1288:$Z1288,AC1288+1),INDEX($T1288:$Z1288,AC1288)),"")</f>
        <v>1</v>
      </c>
      <c r="AL1288" s="17" t="str" cm="1">
        <f t="array" ref="AL1288">IFERROR(IF(J1288="Level",INDEX($T1288:$Z1288,AD1288+1),INDEX($T1288:$Z1288,AD1288)),"")</f>
        <v/>
      </c>
      <c r="AM1288" s="17" t="str" cm="1">
        <f t="array" ref="AM1288">IFERROR(INDEX($T1288:$Z1288,AE1288),"")</f>
        <v/>
      </c>
      <c r="AN1288" s="17" t="str" cm="1">
        <f t="array" ref="AN1288">IFERROR(INDEX($T1288:$Z1288,AF1288),"")</f>
        <v/>
      </c>
    </row>
    <row r="1289" spans="1:40" ht="25.5" x14ac:dyDescent="0.2">
      <c r="A1289" s="17" t="str">
        <f t="shared" si="120"/>
        <v>MSc Sustainable Business Management (Environment) - Cornwall: PTS1SBESBECE</v>
      </c>
      <c r="B1289" s="11" t="s">
        <v>622</v>
      </c>
      <c r="C1289" s="11" t="s">
        <v>32965</v>
      </c>
      <c r="D1289" s="11" t="s">
        <v>623</v>
      </c>
      <c r="E1289" s="11" t="s">
        <v>617</v>
      </c>
      <c r="F1289" s="11" t="s">
        <v>82</v>
      </c>
      <c r="G1289" s="11" t="s">
        <v>32238</v>
      </c>
      <c r="H1289" s="11" t="s">
        <v>77</v>
      </c>
      <c r="I1289" s="11">
        <v>1</v>
      </c>
      <c r="J1289" s="11" t="s">
        <v>78</v>
      </c>
      <c r="K1289" s="11" t="s">
        <v>32182</v>
      </c>
      <c r="L1289" s="11">
        <v>180</v>
      </c>
      <c r="M1289" s="11">
        <v>180</v>
      </c>
      <c r="N1289" s="11">
        <v>0</v>
      </c>
      <c r="O1289" s="11">
        <v>0</v>
      </c>
      <c r="P1289" s="11">
        <v>0</v>
      </c>
      <c r="Q1289" s="11">
        <v>0</v>
      </c>
      <c r="R1289" s="11">
        <v>0</v>
      </c>
      <c r="S1289" s="11">
        <v>0</v>
      </c>
      <c r="T1289" s="11">
        <v>1</v>
      </c>
      <c r="U1289" s="11">
        <v>0</v>
      </c>
      <c r="V1289" s="11">
        <v>0</v>
      </c>
      <c r="W1289" s="11">
        <v>0</v>
      </c>
      <c r="X1289" s="11">
        <v>0</v>
      </c>
      <c r="Y1289" s="11">
        <v>0</v>
      </c>
      <c r="Z1289" s="11">
        <v>0</v>
      </c>
      <c r="AA1289" s="12" t="s">
        <v>32955</v>
      </c>
      <c r="AB1289" s="17" t="str">
        <f t="shared" si="121"/>
        <v>Programme: MSc Sustainable Business Management (Environment) - Cornwall</v>
      </c>
      <c r="AC1289" s="17">
        <f t="shared" si="122"/>
        <v>1</v>
      </c>
      <c r="AD1289" s="17" t="str">
        <f t="shared" si="123"/>
        <v/>
      </c>
      <c r="AE1289" s="17" t="str">
        <f t="shared" si="124"/>
        <v/>
      </c>
      <c r="AF1289" s="17" t="str">
        <f t="shared" si="125"/>
        <v/>
      </c>
      <c r="AG1289" s="17" cm="1">
        <f t="array" ref="AG1289">IFERROR(IF(J1289="Level",INDEX($M1289:$S1289,AC1289+1),INDEX($M1289:$S1289,AC1289)),"")</f>
        <v>180</v>
      </c>
      <c r="AH1289" s="17" t="str" cm="1">
        <f t="array" ref="AH1289">IFERROR(IF(J1289="Level",INDEX($M1289:$S1289,AD1289+1),INDEX($M1289:$S1289,AD1289)),"")</f>
        <v/>
      </c>
      <c r="AI1289" s="17" t="str" cm="1">
        <f t="array" ref="AI1289">IFERROR(INDEX($M1289:$S1289,AE1289),"")</f>
        <v/>
      </c>
      <c r="AJ1289" s="17" t="str" cm="1">
        <f t="array" ref="AJ1289">IFERROR(INDEX($M1289:$S1289,AF1289),"")</f>
        <v/>
      </c>
      <c r="AK1289" s="17" cm="1">
        <f t="array" ref="AK1289">IFERROR(IF(J1289="Level",INDEX($T1289:$Z1289,AC1289+1),INDEX($T1289:$Z1289,AC1289)),"")</f>
        <v>1</v>
      </c>
      <c r="AL1289" s="17" t="str" cm="1">
        <f t="array" ref="AL1289">IFERROR(IF(J1289="Level",INDEX($T1289:$Z1289,AD1289+1),INDEX($T1289:$Z1289,AD1289)),"")</f>
        <v/>
      </c>
      <c r="AM1289" s="17" t="str" cm="1">
        <f t="array" ref="AM1289">IFERROR(INDEX($T1289:$Z1289,AE1289),"")</f>
        <v/>
      </c>
      <c r="AN1289" s="17" t="str" cm="1">
        <f t="array" ref="AN1289">IFERROR(INDEX($T1289:$Z1289,AF1289),"")</f>
        <v/>
      </c>
    </row>
    <row r="1290" spans="1:40" ht="25.5" x14ac:dyDescent="0.2">
      <c r="A1290" s="17" t="str">
        <f t="shared" si="120"/>
        <v>MRes Global Political Economy (SWDTC with Bristol and Bath): PTR1SBEHPS01</v>
      </c>
      <c r="B1290" s="11" t="s">
        <v>333</v>
      </c>
      <c r="C1290" s="11" t="s">
        <v>32965</v>
      </c>
      <c r="D1290" s="11" t="s">
        <v>334</v>
      </c>
      <c r="E1290" s="11" t="s">
        <v>32288</v>
      </c>
      <c r="F1290" s="11" t="s">
        <v>82</v>
      </c>
      <c r="G1290" s="11" t="s">
        <v>32238</v>
      </c>
      <c r="H1290" s="11" t="s">
        <v>77</v>
      </c>
      <c r="I1290" s="11">
        <v>1</v>
      </c>
      <c r="J1290" s="11" t="s">
        <v>78</v>
      </c>
      <c r="K1290" s="11" t="s">
        <v>32182</v>
      </c>
      <c r="L1290" s="11">
        <v>180</v>
      </c>
      <c r="M1290" s="11">
        <v>180</v>
      </c>
      <c r="N1290" s="11">
        <v>0</v>
      </c>
      <c r="O1290" s="11">
        <v>0</v>
      </c>
      <c r="P1290" s="11">
        <v>0</v>
      </c>
      <c r="Q1290" s="11">
        <v>0</v>
      </c>
      <c r="R1290" s="11">
        <v>0</v>
      </c>
      <c r="S1290" s="11">
        <v>0</v>
      </c>
      <c r="T1290" s="11">
        <v>1</v>
      </c>
      <c r="U1290" s="11">
        <v>0</v>
      </c>
      <c r="V1290" s="11">
        <v>0</v>
      </c>
      <c r="W1290" s="11">
        <v>0</v>
      </c>
      <c r="X1290" s="11">
        <v>0</v>
      </c>
      <c r="Y1290" s="11">
        <v>0</v>
      </c>
      <c r="Z1290" s="11">
        <v>0</v>
      </c>
      <c r="AA1290" s="12" t="s">
        <v>32955</v>
      </c>
      <c r="AB1290" s="17" t="str">
        <f t="shared" si="121"/>
        <v>Programme: MRes Global Political Economy (SWDTC with Bristol and Bath)</v>
      </c>
      <c r="AC1290" s="17">
        <f t="shared" si="122"/>
        <v>1</v>
      </c>
      <c r="AD1290" s="17" t="str">
        <f t="shared" si="123"/>
        <v/>
      </c>
      <c r="AE1290" s="17" t="str">
        <f t="shared" si="124"/>
        <v/>
      </c>
      <c r="AF1290" s="17" t="str">
        <f t="shared" si="125"/>
        <v/>
      </c>
      <c r="AG1290" s="17" cm="1">
        <f t="array" ref="AG1290">IFERROR(IF(J1290="Level",INDEX($M1290:$S1290,AC1290+1),INDEX($M1290:$S1290,AC1290)),"")</f>
        <v>180</v>
      </c>
      <c r="AH1290" s="17" t="str" cm="1">
        <f t="array" ref="AH1290">IFERROR(IF(J1290="Level",INDEX($M1290:$S1290,AD1290+1),INDEX($M1290:$S1290,AD1290)),"")</f>
        <v/>
      </c>
      <c r="AI1290" s="17" t="str" cm="1">
        <f t="array" ref="AI1290">IFERROR(INDEX($M1290:$S1290,AE1290),"")</f>
        <v/>
      </c>
      <c r="AJ1290" s="17" t="str" cm="1">
        <f t="array" ref="AJ1290">IFERROR(INDEX($M1290:$S1290,AF1290),"")</f>
        <v/>
      </c>
      <c r="AK1290" s="17" cm="1">
        <f t="array" ref="AK1290">IFERROR(IF(J1290="Level",INDEX($T1290:$Z1290,AC1290+1),INDEX($T1290:$Z1290,AC1290)),"")</f>
        <v>1</v>
      </c>
      <c r="AL1290" s="17" t="str" cm="1">
        <f t="array" ref="AL1290">IFERROR(IF(J1290="Level",INDEX($T1290:$Z1290,AD1290+1),INDEX($T1290:$Z1290,AD1290)),"")</f>
        <v/>
      </c>
      <c r="AM1290" s="17" t="str" cm="1">
        <f t="array" ref="AM1290">IFERROR(INDEX($T1290:$Z1290,AE1290),"")</f>
        <v/>
      </c>
      <c r="AN1290" s="17" t="str" cm="1">
        <f t="array" ref="AN1290">IFERROR(INDEX($T1290:$Z1290,AF1290),"")</f>
        <v/>
      </c>
    </row>
    <row r="1291" spans="1:40" x14ac:dyDescent="0.2">
      <c r="A1291" s="17" t="str">
        <f t="shared" si="120"/>
        <v>MSc Entrepreneurship and Innovation Management: PTS1SBESBE37</v>
      </c>
      <c r="B1291" s="11" t="s">
        <v>587</v>
      </c>
      <c r="C1291" s="11" t="s">
        <v>32965</v>
      </c>
      <c r="D1291" s="11" t="s">
        <v>588</v>
      </c>
      <c r="E1291" s="11" t="s">
        <v>32288</v>
      </c>
      <c r="F1291" s="11" t="s">
        <v>82</v>
      </c>
      <c r="G1291" s="11" t="s">
        <v>32238</v>
      </c>
      <c r="H1291" s="11" t="s">
        <v>77</v>
      </c>
      <c r="I1291" s="11">
        <v>1</v>
      </c>
      <c r="J1291" s="11" t="s">
        <v>78</v>
      </c>
      <c r="K1291" s="11" t="s">
        <v>32182</v>
      </c>
      <c r="L1291" s="11">
        <v>180</v>
      </c>
      <c r="M1291" s="11">
        <v>180</v>
      </c>
      <c r="N1291" s="11">
        <v>0</v>
      </c>
      <c r="O1291" s="11">
        <v>0</v>
      </c>
      <c r="P1291" s="11">
        <v>0</v>
      </c>
      <c r="Q1291" s="11">
        <v>0</v>
      </c>
      <c r="R1291" s="11">
        <v>0</v>
      </c>
      <c r="S1291" s="11">
        <v>0</v>
      </c>
      <c r="T1291" s="11">
        <v>1</v>
      </c>
      <c r="U1291" s="11">
        <v>0</v>
      </c>
      <c r="V1291" s="11">
        <v>0</v>
      </c>
      <c r="W1291" s="11">
        <v>0</v>
      </c>
      <c r="X1291" s="11">
        <v>0</v>
      </c>
      <c r="Y1291" s="11">
        <v>0</v>
      </c>
      <c r="Z1291" s="11">
        <v>0</v>
      </c>
      <c r="AA1291" s="12" t="s">
        <v>32955</v>
      </c>
      <c r="AB1291" s="17" t="str">
        <f t="shared" si="121"/>
        <v>Programme: MSc Entrepreneurship and Innovation Management</v>
      </c>
      <c r="AC1291" s="17">
        <f t="shared" si="122"/>
        <v>1</v>
      </c>
      <c r="AD1291" s="17" t="str">
        <f t="shared" si="123"/>
        <v/>
      </c>
      <c r="AE1291" s="17" t="str">
        <f t="shared" si="124"/>
        <v/>
      </c>
      <c r="AF1291" s="17" t="str">
        <f t="shared" si="125"/>
        <v/>
      </c>
      <c r="AG1291" s="17" cm="1">
        <f t="array" ref="AG1291">IFERROR(IF(J1291="Level",INDEX($M1291:$S1291,AC1291+1),INDEX($M1291:$S1291,AC1291)),"")</f>
        <v>180</v>
      </c>
      <c r="AH1291" s="17" t="str" cm="1">
        <f t="array" ref="AH1291">IFERROR(IF(J1291="Level",INDEX($M1291:$S1291,AD1291+1),INDEX($M1291:$S1291,AD1291)),"")</f>
        <v/>
      </c>
      <c r="AI1291" s="17" t="str" cm="1">
        <f t="array" ref="AI1291">IFERROR(INDEX($M1291:$S1291,AE1291),"")</f>
        <v/>
      </c>
      <c r="AJ1291" s="17" t="str" cm="1">
        <f t="array" ref="AJ1291">IFERROR(INDEX($M1291:$S1291,AF1291),"")</f>
        <v/>
      </c>
      <c r="AK1291" s="17" cm="1">
        <f t="array" ref="AK1291">IFERROR(IF(J1291="Level",INDEX($T1291:$Z1291,AC1291+1),INDEX($T1291:$Z1291,AC1291)),"")</f>
        <v>1</v>
      </c>
      <c r="AL1291" s="17" t="str" cm="1">
        <f t="array" ref="AL1291">IFERROR(IF(J1291="Level",INDEX($T1291:$Z1291,AD1291+1),INDEX($T1291:$Z1291,AD1291)),"")</f>
        <v/>
      </c>
      <c r="AM1291" s="17" t="str" cm="1">
        <f t="array" ref="AM1291">IFERROR(INDEX($T1291:$Z1291,AE1291),"")</f>
        <v/>
      </c>
      <c r="AN1291" s="17" t="str" cm="1">
        <f t="array" ref="AN1291">IFERROR(INDEX($T1291:$Z1291,AF1291),"")</f>
        <v/>
      </c>
    </row>
    <row r="1292" spans="1:40" x14ac:dyDescent="0.2">
      <c r="A1292" s="17" t="str">
        <f t="shared" si="120"/>
        <v>MSc Business, Sustainability and Innovation: PTS1SBESBE43</v>
      </c>
      <c r="B1292" s="11" t="s">
        <v>599</v>
      </c>
      <c r="C1292" s="11" t="s">
        <v>32965</v>
      </c>
      <c r="D1292" s="11" t="s">
        <v>600</v>
      </c>
      <c r="E1292" s="11" t="s">
        <v>32288</v>
      </c>
      <c r="F1292" s="11" t="s">
        <v>82</v>
      </c>
      <c r="G1292" s="11" t="s">
        <v>32238</v>
      </c>
      <c r="H1292" s="11" t="s">
        <v>77</v>
      </c>
      <c r="I1292" s="11">
        <v>1</v>
      </c>
      <c r="J1292" s="11" t="s">
        <v>78</v>
      </c>
      <c r="K1292" s="11" t="s">
        <v>32182</v>
      </c>
      <c r="L1292" s="11">
        <v>180</v>
      </c>
      <c r="M1292" s="11">
        <v>180</v>
      </c>
      <c r="N1292" s="11">
        <v>0</v>
      </c>
      <c r="O1292" s="11">
        <v>0</v>
      </c>
      <c r="P1292" s="11">
        <v>0</v>
      </c>
      <c r="Q1292" s="11">
        <v>0</v>
      </c>
      <c r="R1292" s="11">
        <v>0</v>
      </c>
      <c r="S1292" s="11">
        <v>0</v>
      </c>
      <c r="T1292" s="11">
        <v>1</v>
      </c>
      <c r="U1292" s="11">
        <v>0</v>
      </c>
      <c r="V1292" s="11">
        <v>0</v>
      </c>
      <c r="W1292" s="11">
        <v>0</v>
      </c>
      <c r="X1292" s="11">
        <v>0</v>
      </c>
      <c r="Y1292" s="11">
        <v>0</v>
      </c>
      <c r="Z1292" s="11">
        <v>0</v>
      </c>
      <c r="AA1292" s="12" t="s">
        <v>32955</v>
      </c>
      <c r="AB1292" s="17" t="str">
        <f t="shared" si="121"/>
        <v>Programme: MSc Business, Sustainability and Innovation</v>
      </c>
      <c r="AC1292" s="17">
        <f t="shared" si="122"/>
        <v>1</v>
      </c>
      <c r="AD1292" s="17" t="str">
        <f t="shared" si="123"/>
        <v/>
      </c>
      <c r="AE1292" s="17" t="str">
        <f t="shared" si="124"/>
        <v/>
      </c>
      <c r="AF1292" s="17" t="str">
        <f t="shared" si="125"/>
        <v/>
      </c>
      <c r="AG1292" s="17" cm="1">
        <f t="array" ref="AG1292">IFERROR(IF(J1292="Level",INDEX($M1292:$S1292,AC1292+1),INDEX($M1292:$S1292,AC1292)),"")</f>
        <v>180</v>
      </c>
      <c r="AH1292" s="17" t="str" cm="1">
        <f t="array" ref="AH1292">IFERROR(IF(J1292="Level",INDEX($M1292:$S1292,AD1292+1),INDEX($M1292:$S1292,AD1292)),"")</f>
        <v/>
      </c>
      <c r="AI1292" s="17" t="str" cm="1">
        <f t="array" ref="AI1292">IFERROR(INDEX($M1292:$S1292,AE1292),"")</f>
        <v/>
      </c>
      <c r="AJ1292" s="17" t="str" cm="1">
        <f t="array" ref="AJ1292">IFERROR(INDEX($M1292:$S1292,AF1292),"")</f>
        <v/>
      </c>
      <c r="AK1292" s="17" cm="1">
        <f t="array" ref="AK1292">IFERROR(IF(J1292="Level",INDEX($T1292:$Z1292,AC1292+1),INDEX($T1292:$Z1292,AC1292)),"")</f>
        <v>1</v>
      </c>
      <c r="AL1292" s="17" t="str" cm="1">
        <f t="array" ref="AL1292">IFERROR(IF(J1292="Level",INDEX($T1292:$Z1292,AD1292+1),INDEX($T1292:$Z1292,AD1292)),"")</f>
        <v/>
      </c>
      <c r="AM1292" s="17" t="str" cm="1">
        <f t="array" ref="AM1292">IFERROR(INDEX($T1292:$Z1292,AE1292),"")</f>
        <v/>
      </c>
      <c r="AN1292" s="17" t="str" cm="1">
        <f t="array" ref="AN1292">IFERROR(INDEX($T1292:$Z1292,AF1292),"")</f>
        <v/>
      </c>
    </row>
    <row r="1293" spans="1:40" ht="25.5" x14ac:dyDescent="0.2">
      <c r="A1293" s="17" t="str">
        <f t="shared" si="120"/>
        <v>MA International Contemporary Art: Curation and Business: PTA1HPSHPS80</v>
      </c>
      <c r="B1293" s="11" t="s">
        <v>248</v>
      </c>
      <c r="C1293" s="11" t="s">
        <v>32965</v>
      </c>
      <c r="D1293" s="11" t="s">
        <v>249</v>
      </c>
      <c r="E1293" s="11" t="s">
        <v>32192</v>
      </c>
      <c r="F1293" s="11" t="s">
        <v>76</v>
      </c>
      <c r="G1293" s="11" t="s">
        <v>32238</v>
      </c>
      <c r="H1293" s="11" t="s">
        <v>77</v>
      </c>
      <c r="I1293" s="11">
        <v>1</v>
      </c>
      <c r="J1293" s="11" t="s">
        <v>78</v>
      </c>
      <c r="K1293" s="11" t="s">
        <v>32182</v>
      </c>
      <c r="L1293" s="11">
        <v>180</v>
      </c>
      <c r="M1293" s="11">
        <v>180</v>
      </c>
      <c r="N1293" s="11">
        <v>0</v>
      </c>
      <c r="O1293" s="11">
        <v>0</v>
      </c>
      <c r="P1293" s="11">
        <v>0</v>
      </c>
      <c r="Q1293" s="11">
        <v>0</v>
      </c>
      <c r="R1293" s="11">
        <v>0</v>
      </c>
      <c r="S1293" s="11">
        <v>0</v>
      </c>
      <c r="T1293" s="11">
        <v>1</v>
      </c>
      <c r="U1293" s="11">
        <v>0</v>
      </c>
      <c r="V1293" s="11">
        <v>0</v>
      </c>
      <c r="W1293" s="11">
        <v>0</v>
      </c>
      <c r="X1293" s="11">
        <v>0</v>
      </c>
      <c r="Y1293" s="11">
        <v>0</v>
      </c>
      <c r="Z1293" s="11">
        <v>0</v>
      </c>
      <c r="AA1293" s="12" t="s">
        <v>32955</v>
      </c>
      <c r="AB1293" s="17" t="str">
        <f t="shared" si="121"/>
        <v>Programme: MA International Contemporary Art: Curation and Business</v>
      </c>
      <c r="AC1293" s="17">
        <f t="shared" si="122"/>
        <v>1</v>
      </c>
      <c r="AD1293" s="17" t="str">
        <f t="shared" si="123"/>
        <v/>
      </c>
      <c r="AE1293" s="17" t="str">
        <f t="shared" si="124"/>
        <v/>
      </c>
      <c r="AF1293" s="17" t="str">
        <f t="shared" si="125"/>
        <v/>
      </c>
      <c r="AG1293" s="17" cm="1">
        <f t="array" ref="AG1293">IFERROR(IF(J1293="Level",INDEX($M1293:$S1293,AC1293+1),INDEX($M1293:$S1293,AC1293)),"")</f>
        <v>180</v>
      </c>
      <c r="AH1293" s="17" t="str" cm="1">
        <f t="array" ref="AH1293">IFERROR(IF(J1293="Level",INDEX($M1293:$S1293,AD1293+1),INDEX($M1293:$S1293,AD1293)),"")</f>
        <v/>
      </c>
      <c r="AI1293" s="17" t="str" cm="1">
        <f t="array" ref="AI1293">IFERROR(INDEX($M1293:$S1293,AE1293),"")</f>
        <v/>
      </c>
      <c r="AJ1293" s="17" t="str" cm="1">
        <f t="array" ref="AJ1293">IFERROR(INDEX($M1293:$S1293,AF1293),"")</f>
        <v/>
      </c>
      <c r="AK1293" s="17" cm="1">
        <f t="array" ref="AK1293">IFERROR(IF(J1293="Level",INDEX($T1293:$Z1293,AC1293+1),INDEX($T1293:$Z1293,AC1293)),"")</f>
        <v>1</v>
      </c>
      <c r="AL1293" s="17" t="str" cm="1">
        <f t="array" ref="AL1293">IFERROR(IF(J1293="Level",INDEX($T1293:$Z1293,AD1293+1),INDEX($T1293:$Z1293,AD1293)),"")</f>
        <v/>
      </c>
      <c r="AM1293" s="17" t="str" cm="1">
        <f t="array" ref="AM1293">IFERROR(INDEX($T1293:$Z1293,AE1293),"")</f>
        <v/>
      </c>
      <c r="AN1293" s="17" t="str" cm="1">
        <f t="array" ref="AN1293">IFERROR(INDEX($T1293:$Z1293,AF1293),"")</f>
        <v/>
      </c>
    </row>
    <row r="1294" spans="1:40" x14ac:dyDescent="0.2">
      <c r="A1294" s="17" t="str">
        <f t="shared" si="120"/>
        <v>MA Curation: Art and Business: PTA1HPSHPS84</v>
      </c>
      <c r="B1294" s="11" t="s">
        <v>256</v>
      </c>
      <c r="C1294" s="11" t="s">
        <v>32965</v>
      </c>
      <c r="D1294" s="11" t="s">
        <v>257</v>
      </c>
      <c r="E1294" s="11" t="s">
        <v>32192</v>
      </c>
      <c r="F1294" s="11" t="s">
        <v>76</v>
      </c>
      <c r="G1294" s="11" t="s">
        <v>32238</v>
      </c>
      <c r="H1294" s="11" t="s">
        <v>77</v>
      </c>
      <c r="I1294" s="11">
        <v>1</v>
      </c>
      <c r="J1294" s="11" t="s">
        <v>78</v>
      </c>
      <c r="K1294" s="11" t="s">
        <v>32182</v>
      </c>
      <c r="L1294" s="11">
        <v>180</v>
      </c>
      <c r="M1294" s="11">
        <v>180</v>
      </c>
      <c r="N1294" s="11">
        <v>0</v>
      </c>
      <c r="O1294" s="11">
        <v>0</v>
      </c>
      <c r="P1294" s="11">
        <v>0</v>
      </c>
      <c r="Q1294" s="11">
        <v>0</v>
      </c>
      <c r="R1294" s="11">
        <v>0</v>
      </c>
      <c r="S1294" s="11">
        <v>0</v>
      </c>
      <c r="T1294" s="11">
        <v>1</v>
      </c>
      <c r="U1294" s="11">
        <v>0</v>
      </c>
      <c r="V1294" s="11">
        <v>0</v>
      </c>
      <c r="W1294" s="11">
        <v>0</v>
      </c>
      <c r="X1294" s="11">
        <v>0</v>
      </c>
      <c r="Y1294" s="11">
        <v>0</v>
      </c>
      <c r="Z1294" s="11">
        <v>0</v>
      </c>
      <c r="AA1294" s="12" t="s">
        <v>32955</v>
      </c>
      <c r="AB1294" s="17" t="str">
        <f t="shared" si="121"/>
        <v>Programme: MA Curation: Art and Business</v>
      </c>
      <c r="AC1294" s="17">
        <f t="shared" si="122"/>
        <v>1</v>
      </c>
      <c r="AD1294" s="17" t="str">
        <f t="shared" si="123"/>
        <v/>
      </c>
      <c r="AE1294" s="17" t="str">
        <f t="shared" si="124"/>
        <v/>
      </c>
      <c r="AF1294" s="17" t="str">
        <f t="shared" si="125"/>
        <v/>
      </c>
      <c r="AG1294" s="17" cm="1">
        <f t="array" ref="AG1294">IFERROR(IF(J1294="Level",INDEX($M1294:$S1294,AC1294+1),INDEX($M1294:$S1294,AC1294)),"")</f>
        <v>180</v>
      </c>
      <c r="AH1294" s="17" t="str" cm="1">
        <f t="array" ref="AH1294">IFERROR(IF(J1294="Level",INDEX($M1294:$S1294,AD1294+1),INDEX($M1294:$S1294,AD1294)),"")</f>
        <v/>
      </c>
      <c r="AI1294" s="17" t="str" cm="1">
        <f t="array" ref="AI1294">IFERROR(INDEX($M1294:$S1294,AE1294),"")</f>
        <v/>
      </c>
      <c r="AJ1294" s="17" t="str" cm="1">
        <f t="array" ref="AJ1294">IFERROR(INDEX($M1294:$S1294,AF1294),"")</f>
        <v/>
      </c>
      <c r="AK1294" s="17" cm="1">
        <f t="array" ref="AK1294">IFERROR(IF(J1294="Level",INDEX($T1294:$Z1294,AC1294+1),INDEX($T1294:$Z1294,AC1294)),"")</f>
        <v>1</v>
      </c>
      <c r="AL1294" s="17" t="str" cm="1">
        <f t="array" ref="AL1294">IFERROR(IF(J1294="Level",INDEX($T1294:$Z1294,AD1294+1),INDEX($T1294:$Z1294,AD1294)),"")</f>
        <v/>
      </c>
      <c r="AM1294" s="17" t="str" cm="1">
        <f t="array" ref="AM1294">IFERROR(INDEX($T1294:$Z1294,AE1294),"")</f>
        <v/>
      </c>
      <c r="AN1294" s="17" t="str" cm="1">
        <f t="array" ref="AN1294">IFERROR(INDEX($T1294:$Z1294,AF1294),"")</f>
        <v/>
      </c>
    </row>
    <row r="1295" spans="1:40" x14ac:dyDescent="0.2">
      <c r="A1295" s="17" t="str">
        <f t="shared" si="120"/>
        <v>MA Curation: Contemporary Art and Cultural Management: PTA1SMLSML25</v>
      </c>
      <c r="B1295" s="11" t="s">
        <v>291</v>
      </c>
      <c r="C1295" s="11" t="s">
        <v>32965</v>
      </c>
      <c r="D1295" s="11" t="s">
        <v>292</v>
      </c>
      <c r="E1295" s="11" t="s">
        <v>32192</v>
      </c>
      <c r="F1295" s="11" t="s">
        <v>76</v>
      </c>
      <c r="G1295" s="11" t="s">
        <v>32238</v>
      </c>
      <c r="H1295" s="11" t="s">
        <v>77</v>
      </c>
      <c r="I1295" s="11">
        <v>1</v>
      </c>
      <c r="J1295" s="11" t="s">
        <v>78</v>
      </c>
      <c r="K1295" s="11" t="s">
        <v>32182</v>
      </c>
      <c r="L1295" s="11">
        <v>180</v>
      </c>
      <c r="M1295" s="11">
        <v>180</v>
      </c>
      <c r="N1295" s="11">
        <v>0</v>
      </c>
      <c r="O1295" s="11">
        <v>0</v>
      </c>
      <c r="P1295" s="11">
        <v>0</v>
      </c>
      <c r="Q1295" s="11">
        <v>0</v>
      </c>
      <c r="R1295" s="11">
        <v>0</v>
      </c>
      <c r="S1295" s="11">
        <v>0</v>
      </c>
      <c r="T1295" s="11">
        <v>1</v>
      </c>
      <c r="U1295" s="11">
        <v>0</v>
      </c>
      <c r="V1295" s="11">
        <v>0</v>
      </c>
      <c r="W1295" s="11">
        <v>0</v>
      </c>
      <c r="X1295" s="11">
        <v>0</v>
      </c>
      <c r="Y1295" s="11">
        <v>0</v>
      </c>
      <c r="Z1295" s="11">
        <v>0</v>
      </c>
      <c r="AA1295" s="12" t="s">
        <v>32955</v>
      </c>
      <c r="AB1295" s="17" t="str">
        <f t="shared" si="121"/>
        <v>Programme: MA Curation: Contemporary Art and Cultural Management</v>
      </c>
      <c r="AC1295" s="17">
        <f t="shared" si="122"/>
        <v>1</v>
      </c>
      <c r="AD1295" s="17" t="str">
        <f t="shared" si="123"/>
        <v/>
      </c>
      <c r="AE1295" s="17" t="str">
        <f t="shared" si="124"/>
        <v/>
      </c>
      <c r="AF1295" s="17" t="str">
        <f t="shared" si="125"/>
        <v/>
      </c>
      <c r="AG1295" s="17" cm="1">
        <f t="array" ref="AG1295">IFERROR(IF(J1295="Level",INDEX($M1295:$S1295,AC1295+1),INDEX($M1295:$S1295,AC1295)),"")</f>
        <v>180</v>
      </c>
      <c r="AH1295" s="17" t="str" cm="1">
        <f t="array" ref="AH1295">IFERROR(IF(J1295="Level",INDEX($M1295:$S1295,AD1295+1),INDEX($M1295:$S1295,AD1295)),"")</f>
        <v/>
      </c>
      <c r="AI1295" s="17" t="str" cm="1">
        <f t="array" ref="AI1295">IFERROR(INDEX($M1295:$S1295,AE1295),"")</f>
        <v/>
      </c>
      <c r="AJ1295" s="17" t="str" cm="1">
        <f t="array" ref="AJ1295">IFERROR(INDEX($M1295:$S1295,AF1295),"")</f>
        <v/>
      </c>
      <c r="AK1295" s="17" cm="1">
        <f t="array" ref="AK1295">IFERROR(IF(J1295="Level",INDEX($T1295:$Z1295,AC1295+1),INDEX($T1295:$Z1295,AC1295)),"")</f>
        <v>1</v>
      </c>
      <c r="AL1295" s="17" t="str" cm="1">
        <f t="array" ref="AL1295">IFERROR(IF(J1295="Level",INDEX($T1295:$Z1295,AD1295+1),INDEX($T1295:$Z1295,AD1295)),"")</f>
        <v/>
      </c>
      <c r="AM1295" s="17" t="str" cm="1">
        <f t="array" ref="AM1295">IFERROR(INDEX($T1295:$Z1295,AE1295),"")</f>
        <v/>
      </c>
      <c r="AN1295" s="17" t="str" cm="1">
        <f t="array" ref="AN1295">IFERROR(INDEX($T1295:$Z1295,AF1295),"")</f>
        <v/>
      </c>
    </row>
    <row r="1296" spans="1:40" x14ac:dyDescent="0.2">
      <c r="A1296" s="17" t="str">
        <f t="shared" si="120"/>
        <v>MA Food Studies: PTA1HPSHPS72</v>
      </c>
      <c r="B1296" s="11" t="s">
        <v>235</v>
      </c>
      <c r="C1296" s="11" t="s">
        <v>32965</v>
      </c>
      <c r="D1296" s="11" t="s">
        <v>236</v>
      </c>
      <c r="E1296" s="11" t="s">
        <v>237</v>
      </c>
      <c r="F1296" s="11" t="s">
        <v>76</v>
      </c>
      <c r="G1296" s="11" t="s">
        <v>32238</v>
      </c>
      <c r="H1296" s="11" t="s">
        <v>77</v>
      </c>
      <c r="I1296" s="11">
        <v>1</v>
      </c>
      <c r="J1296" s="11" t="s">
        <v>78</v>
      </c>
      <c r="K1296" s="11" t="s">
        <v>32182</v>
      </c>
      <c r="L1296" s="11">
        <v>180</v>
      </c>
      <c r="M1296" s="11">
        <v>180</v>
      </c>
      <c r="N1296" s="11">
        <v>0</v>
      </c>
      <c r="O1296" s="11">
        <v>0</v>
      </c>
      <c r="P1296" s="11">
        <v>0</v>
      </c>
      <c r="Q1296" s="11">
        <v>0</v>
      </c>
      <c r="R1296" s="11">
        <v>0</v>
      </c>
      <c r="S1296" s="11">
        <v>0</v>
      </c>
      <c r="T1296" s="11">
        <v>1</v>
      </c>
      <c r="U1296" s="11">
        <v>0</v>
      </c>
      <c r="V1296" s="11">
        <v>0</v>
      </c>
      <c r="W1296" s="11">
        <v>0</v>
      </c>
      <c r="X1296" s="11">
        <v>0</v>
      </c>
      <c r="Y1296" s="11">
        <v>0</v>
      </c>
      <c r="Z1296" s="11">
        <v>0</v>
      </c>
      <c r="AA1296" s="12" t="s">
        <v>32955</v>
      </c>
      <c r="AB1296" s="17" t="str">
        <f t="shared" si="121"/>
        <v>Programme: MA Food Studies</v>
      </c>
      <c r="AC1296" s="17">
        <f t="shared" si="122"/>
        <v>1</v>
      </c>
      <c r="AD1296" s="17" t="str">
        <f t="shared" si="123"/>
        <v/>
      </c>
      <c r="AE1296" s="17" t="str">
        <f t="shared" si="124"/>
        <v/>
      </c>
      <c r="AF1296" s="17" t="str">
        <f t="shared" si="125"/>
        <v/>
      </c>
      <c r="AG1296" s="17" cm="1">
        <f t="array" ref="AG1296">IFERROR(IF(J1296="Level",INDEX($M1296:$S1296,AC1296+1),INDEX($M1296:$S1296,AC1296)),"")</f>
        <v>180</v>
      </c>
      <c r="AH1296" s="17" t="str" cm="1">
        <f t="array" ref="AH1296">IFERROR(IF(J1296="Level",INDEX($M1296:$S1296,AD1296+1),INDEX($M1296:$S1296,AD1296)),"")</f>
        <v/>
      </c>
      <c r="AI1296" s="17" t="str" cm="1">
        <f t="array" ref="AI1296">IFERROR(INDEX($M1296:$S1296,AE1296),"")</f>
        <v/>
      </c>
      <c r="AJ1296" s="17" t="str" cm="1">
        <f t="array" ref="AJ1296">IFERROR(INDEX($M1296:$S1296,AF1296),"")</f>
        <v/>
      </c>
      <c r="AK1296" s="17" cm="1">
        <f t="array" ref="AK1296">IFERROR(IF(J1296="Level",INDEX($T1296:$Z1296,AC1296+1),INDEX($T1296:$Z1296,AC1296)),"")</f>
        <v>1</v>
      </c>
      <c r="AL1296" s="17" t="str" cm="1">
        <f t="array" ref="AL1296">IFERROR(IF(J1296="Level",INDEX($T1296:$Z1296,AD1296+1),INDEX($T1296:$Z1296,AD1296)),"")</f>
        <v/>
      </c>
      <c r="AM1296" s="17" t="str" cm="1">
        <f t="array" ref="AM1296">IFERROR(INDEX($T1296:$Z1296,AE1296),"")</f>
        <v/>
      </c>
      <c r="AN1296" s="17" t="str" cm="1">
        <f t="array" ref="AN1296">IFERROR(INDEX($T1296:$Z1296,AF1296),"")</f>
        <v/>
      </c>
    </row>
    <row r="1297" spans="1:40" x14ac:dyDescent="0.2">
      <c r="A1297" s="17" t="str">
        <f t="shared" si="120"/>
        <v>MA Archaeology: PTA1GOAGOA02</v>
      </c>
      <c r="B1297" s="11" t="s">
        <v>207</v>
      </c>
      <c r="C1297" s="11" t="s">
        <v>32965</v>
      </c>
      <c r="D1297" s="11" t="s">
        <v>208</v>
      </c>
      <c r="E1297" s="11" t="s">
        <v>209</v>
      </c>
      <c r="F1297" s="11" t="s">
        <v>76</v>
      </c>
      <c r="G1297" s="11" t="s">
        <v>32238</v>
      </c>
      <c r="H1297" s="11" t="s">
        <v>77</v>
      </c>
      <c r="I1297" s="11">
        <v>1</v>
      </c>
      <c r="J1297" s="11" t="s">
        <v>78</v>
      </c>
      <c r="K1297" s="11" t="s">
        <v>32182</v>
      </c>
      <c r="L1297" s="11">
        <v>180</v>
      </c>
      <c r="M1297" s="11">
        <v>180</v>
      </c>
      <c r="N1297" s="11">
        <v>0</v>
      </c>
      <c r="O1297" s="11">
        <v>0</v>
      </c>
      <c r="P1297" s="11">
        <v>0</v>
      </c>
      <c r="Q1297" s="11">
        <v>0</v>
      </c>
      <c r="R1297" s="11">
        <v>0</v>
      </c>
      <c r="S1297" s="11">
        <v>0</v>
      </c>
      <c r="T1297" s="11">
        <v>1</v>
      </c>
      <c r="U1297" s="11">
        <v>0</v>
      </c>
      <c r="V1297" s="11">
        <v>0</v>
      </c>
      <c r="W1297" s="11">
        <v>0</v>
      </c>
      <c r="X1297" s="11">
        <v>0</v>
      </c>
      <c r="Y1297" s="11">
        <v>0</v>
      </c>
      <c r="Z1297" s="11">
        <v>0</v>
      </c>
      <c r="AA1297" s="12" t="s">
        <v>32955</v>
      </c>
      <c r="AB1297" s="17" t="str">
        <f t="shared" si="121"/>
        <v>Programme: MA Archaeology</v>
      </c>
      <c r="AC1297" s="17">
        <f t="shared" si="122"/>
        <v>1</v>
      </c>
      <c r="AD1297" s="17" t="str">
        <f t="shared" si="123"/>
        <v/>
      </c>
      <c r="AE1297" s="17" t="str">
        <f t="shared" si="124"/>
        <v/>
      </c>
      <c r="AF1297" s="17" t="str">
        <f t="shared" si="125"/>
        <v/>
      </c>
      <c r="AG1297" s="17" cm="1">
        <f t="array" ref="AG1297">IFERROR(IF(J1297="Level",INDEX($M1297:$S1297,AC1297+1),INDEX($M1297:$S1297,AC1297)),"")</f>
        <v>180</v>
      </c>
      <c r="AH1297" s="17" t="str" cm="1">
        <f t="array" ref="AH1297">IFERROR(IF(J1297="Level",INDEX($M1297:$S1297,AD1297+1),INDEX($M1297:$S1297,AD1297)),"")</f>
        <v/>
      </c>
      <c r="AI1297" s="17" t="str" cm="1">
        <f t="array" ref="AI1297">IFERROR(INDEX($M1297:$S1297,AE1297),"")</f>
        <v/>
      </c>
      <c r="AJ1297" s="17" t="str" cm="1">
        <f t="array" ref="AJ1297">IFERROR(INDEX($M1297:$S1297,AF1297),"")</f>
        <v/>
      </c>
      <c r="AK1297" s="17" cm="1">
        <f t="array" ref="AK1297">IFERROR(IF(J1297="Level",INDEX($T1297:$Z1297,AC1297+1),INDEX($T1297:$Z1297,AC1297)),"")</f>
        <v>1</v>
      </c>
      <c r="AL1297" s="17" t="str" cm="1">
        <f t="array" ref="AL1297">IFERROR(IF(J1297="Level",INDEX($T1297:$Z1297,AD1297+1),INDEX($T1297:$Z1297,AD1297)),"")</f>
        <v/>
      </c>
      <c r="AM1297" s="17" t="str" cm="1">
        <f t="array" ref="AM1297">IFERROR(INDEX($T1297:$Z1297,AE1297),"")</f>
        <v/>
      </c>
      <c r="AN1297" s="17" t="str" cm="1">
        <f t="array" ref="AN1297">IFERROR(INDEX($T1297:$Z1297,AF1297),"")</f>
        <v/>
      </c>
    </row>
    <row r="1298" spans="1:40" x14ac:dyDescent="0.2">
      <c r="A1298" s="17" t="str">
        <f t="shared" si="120"/>
        <v>MA Roman Archaeology: PTA1HPSCTH01</v>
      </c>
      <c r="B1298" s="11" t="s">
        <v>210</v>
      </c>
      <c r="C1298" s="11" t="s">
        <v>32965</v>
      </c>
      <c r="D1298" s="11" t="s">
        <v>211</v>
      </c>
      <c r="E1298" s="11" t="s">
        <v>209</v>
      </c>
      <c r="F1298" s="11" t="s">
        <v>76</v>
      </c>
      <c r="G1298" s="11" t="s">
        <v>32238</v>
      </c>
      <c r="H1298" s="11" t="s">
        <v>77</v>
      </c>
      <c r="I1298" s="11">
        <v>1</v>
      </c>
      <c r="J1298" s="11" t="s">
        <v>78</v>
      </c>
      <c r="K1298" s="11" t="s">
        <v>32182</v>
      </c>
      <c r="L1298" s="11">
        <v>180</v>
      </c>
      <c r="M1298" s="11">
        <v>180</v>
      </c>
      <c r="N1298" s="11">
        <v>0</v>
      </c>
      <c r="O1298" s="11">
        <v>0</v>
      </c>
      <c r="P1298" s="11">
        <v>0</v>
      </c>
      <c r="Q1298" s="11">
        <v>0</v>
      </c>
      <c r="R1298" s="11">
        <v>0</v>
      </c>
      <c r="S1298" s="11">
        <v>0</v>
      </c>
      <c r="T1298" s="11">
        <v>1</v>
      </c>
      <c r="U1298" s="11">
        <v>0</v>
      </c>
      <c r="V1298" s="11">
        <v>0</v>
      </c>
      <c r="W1298" s="11">
        <v>0</v>
      </c>
      <c r="X1298" s="11">
        <v>0</v>
      </c>
      <c r="Y1298" s="11">
        <v>0</v>
      </c>
      <c r="Z1298" s="11">
        <v>0</v>
      </c>
      <c r="AA1298" s="12" t="s">
        <v>32955</v>
      </c>
      <c r="AB1298" s="17" t="str">
        <f t="shared" si="121"/>
        <v>Programme: MA Roman Archaeology</v>
      </c>
      <c r="AC1298" s="17">
        <f t="shared" si="122"/>
        <v>1</v>
      </c>
      <c r="AD1298" s="17" t="str">
        <f t="shared" si="123"/>
        <v/>
      </c>
      <c r="AE1298" s="17" t="str">
        <f t="shared" si="124"/>
        <v/>
      </c>
      <c r="AF1298" s="17" t="str">
        <f t="shared" si="125"/>
        <v/>
      </c>
      <c r="AG1298" s="17" cm="1">
        <f t="array" ref="AG1298">IFERROR(IF(J1298="Level",INDEX($M1298:$S1298,AC1298+1),INDEX($M1298:$S1298,AC1298)),"")</f>
        <v>180</v>
      </c>
      <c r="AH1298" s="17" t="str" cm="1">
        <f t="array" ref="AH1298">IFERROR(IF(J1298="Level",INDEX($M1298:$S1298,AD1298+1),INDEX($M1298:$S1298,AD1298)),"")</f>
        <v/>
      </c>
      <c r="AI1298" s="17" t="str" cm="1">
        <f t="array" ref="AI1298">IFERROR(INDEX($M1298:$S1298,AE1298),"")</f>
        <v/>
      </c>
      <c r="AJ1298" s="17" t="str" cm="1">
        <f t="array" ref="AJ1298">IFERROR(INDEX($M1298:$S1298,AF1298),"")</f>
        <v/>
      </c>
      <c r="AK1298" s="17" cm="1">
        <f t="array" ref="AK1298">IFERROR(IF(J1298="Level",INDEX($T1298:$Z1298,AC1298+1),INDEX($T1298:$Z1298,AC1298)),"")</f>
        <v>1</v>
      </c>
      <c r="AL1298" s="17" t="str" cm="1">
        <f t="array" ref="AL1298">IFERROR(IF(J1298="Level",INDEX($T1298:$Z1298,AD1298+1),INDEX($T1298:$Z1298,AD1298)),"")</f>
        <v/>
      </c>
      <c r="AM1298" s="17" t="str" cm="1">
        <f t="array" ref="AM1298">IFERROR(INDEX($T1298:$Z1298,AE1298),"")</f>
        <v/>
      </c>
      <c r="AN1298" s="17" t="str" cm="1">
        <f t="array" ref="AN1298">IFERROR(INDEX($T1298:$Z1298,AF1298),"")</f>
        <v/>
      </c>
    </row>
    <row r="1299" spans="1:40" x14ac:dyDescent="0.2">
      <c r="A1299" s="17" t="str">
        <f t="shared" si="120"/>
        <v>MSc Bioarchaeology (Zooarchaeology): PTS1GAEGAE11</v>
      </c>
      <c r="B1299" s="11" t="s">
        <v>486</v>
      </c>
      <c r="C1299" s="11" t="s">
        <v>32965</v>
      </c>
      <c r="D1299" s="11" t="s">
        <v>487</v>
      </c>
      <c r="E1299" s="11" t="s">
        <v>209</v>
      </c>
      <c r="F1299" s="11" t="s">
        <v>76</v>
      </c>
      <c r="G1299" s="11" t="s">
        <v>32238</v>
      </c>
      <c r="H1299" s="11" t="s">
        <v>77</v>
      </c>
      <c r="I1299" s="11">
        <v>1</v>
      </c>
      <c r="J1299" s="11" t="s">
        <v>78</v>
      </c>
      <c r="K1299" s="11" t="s">
        <v>32182</v>
      </c>
      <c r="L1299" s="11">
        <v>180</v>
      </c>
      <c r="M1299" s="11">
        <v>180</v>
      </c>
      <c r="N1299" s="11">
        <v>0</v>
      </c>
      <c r="O1299" s="11">
        <v>0</v>
      </c>
      <c r="P1299" s="11">
        <v>0</v>
      </c>
      <c r="Q1299" s="11">
        <v>0</v>
      </c>
      <c r="R1299" s="11">
        <v>0</v>
      </c>
      <c r="S1299" s="11">
        <v>0</v>
      </c>
      <c r="T1299" s="11">
        <v>1</v>
      </c>
      <c r="U1299" s="11">
        <v>0</v>
      </c>
      <c r="V1299" s="11">
        <v>0</v>
      </c>
      <c r="W1299" s="11">
        <v>0</v>
      </c>
      <c r="X1299" s="11">
        <v>0</v>
      </c>
      <c r="Y1299" s="11">
        <v>0</v>
      </c>
      <c r="Z1299" s="11">
        <v>0</v>
      </c>
      <c r="AA1299" s="12" t="s">
        <v>32955</v>
      </c>
      <c r="AB1299" s="17" t="str">
        <f t="shared" si="121"/>
        <v>Programme: MSc Bioarchaeology (Zooarchaeology)</v>
      </c>
      <c r="AC1299" s="17">
        <f t="shared" si="122"/>
        <v>1</v>
      </c>
      <c r="AD1299" s="17" t="str">
        <f t="shared" si="123"/>
        <v/>
      </c>
      <c r="AE1299" s="17" t="str">
        <f t="shared" si="124"/>
        <v/>
      </c>
      <c r="AF1299" s="17" t="str">
        <f t="shared" si="125"/>
        <v/>
      </c>
      <c r="AG1299" s="17" cm="1">
        <f t="array" ref="AG1299">IFERROR(IF(J1299="Level",INDEX($M1299:$S1299,AC1299+1),INDEX($M1299:$S1299,AC1299)),"")</f>
        <v>180</v>
      </c>
      <c r="AH1299" s="17" t="str" cm="1">
        <f t="array" ref="AH1299">IFERROR(IF(J1299="Level",INDEX($M1299:$S1299,AD1299+1),INDEX($M1299:$S1299,AD1299)),"")</f>
        <v/>
      </c>
      <c r="AI1299" s="17" t="str" cm="1">
        <f t="array" ref="AI1299">IFERROR(INDEX($M1299:$S1299,AE1299),"")</f>
        <v/>
      </c>
      <c r="AJ1299" s="17" t="str" cm="1">
        <f t="array" ref="AJ1299">IFERROR(INDEX($M1299:$S1299,AF1299),"")</f>
        <v/>
      </c>
      <c r="AK1299" s="17" cm="1">
        <f t="array" ref="AK1299">IFERROR(IF(J1299="Level",INDEX($T1299:$Z1299,AC1299+1),INDEX($T1299:$Z1299,AC1299)),"")</f>
        <v>1</v>
      </c>
      <c r="AL1299" s="17" t="str" cm="1">
        <f t="array" ref="AL1299">IFERROR(IF(J1299="Level",INDEX($T1299:$Z1299,AD1299+1),INDEX($T1299:$Z1299,AD1299)),"")</f>
        <v/>
      </c>
      <c r="AM1299" s="17" t="str" cm="1">
        <f t="array" ref="AM1299">IFERROR(INDEX($T1299:$Z1299,AE1299),"")</f>
        <v/>
      </c>
      <c r="AN1299" s="17" t="str" cm="1">
        <f t="array" ref="AN1299">IFERROR(INDEX($T1299:$Z1299,AF1299),"")</f>
        <v/>
      </c>
    </row>
    <row r="1300" spans="1:40" x14ac:dyDescent="0.2">
      <c r="A1300" s="17" t="str">
        <f t="shared" si="120"/>
        <v>MSc Bioarchaeology (Human Osteology): PTS1GAEGAE12</v>
      </c>
      <c r="B1300" s="11" t="s">
        <v>488</v>
      </c>
      <c r="C1300" s="11" t="s">
        <v>32965</v>
      </c>
      <c r="D1300" s="11" t="s">
        <v>489</v>
      </c>
      <c r="E1300" s="11" t="s">
        <v>209</v>
      </c>
      <c r="F1300" s="11" t="s">
        <v>76</v>
      </c>
      <c r="G1300" s="11" t="s">
        <v>32238</v>
      </c>
      <c r="H1300" s="11" t="s">
        <v>77</v>
      </c>
      <c r="I1300" s="11">
        <v>1</v>
      </c>
      <c r="J1300" s="11" t="s">
        <v>78</v>
      </c>
      <c r="K1300" s="11" t="s">
        <v>32182</v>
      </c>
      <c r="L1300" s="11">
        <v>180</v>
      </c>
      <c r="M1300" s="11">
        <v>180</v>
      </c>
      <c r="N1300" s="11">
        <v>0</v>
      </c>
      <c r="O1300" s="11">
        <v>0</v>
      </c>
      <c r="P1300" s="11">
        <v>0</v>
      </c>
      <c r="Q1300" s="11">
        <v>0</v>
      </c>
      <c r="R1300" s="11">
        <v>0</v>
      </c>
      <c r="S1300" s="11">
        <v>0</v>
      </c>
      <c r="T1300" s="11">
        <v>1</v>
      </c>
      <c r="U1300" s="11">
        <v>0</v>
      </c>
      <c r="V1300" s="11">
        <v>0</v>
      </c>
      <c r="W1300" s="11">
        <v>0</v>
      </c>
      <c r="X1300" s="11">
        <v>0</v>
      </c>
      <c r="Y1300" s="11">
        <v>0</v>
      </c>
      <c r="Z1300" s="11">
        <v>0</v>
      </c>
      <c r="AA1300" s="12" t="s">
        <v>32955</v>
      </c>
      <c r="AB1300" s="17" t="str">
        <f t="shared" si="121"/>
        <v>Programme: MSc Bioarchaeology (Human Osteology)</v>
      </c>
      <c r="AC1300" s="17">
        <f t="shared" si="122"/>
        <v>1</v>
      </c>
      <c r="AD1300" s="17" t="str">
        <f t="shared" si="123"/>
        <v/>
      </c>
      <c r="AE1300" s="17" t="str">
        <f t="shared" si="124"/>
        <v/>
      </c>
      <c r="AF1300" s="17" t="str">
        <f t="shared" si="125"/>
        <v/>
      </c>
      <c r="AG1300" s="17" cm="1">
        <f t="array" ref="AG1300">IFERROR(IF(J1300="Level",INDEX($M1300:$S1300,AC1300+1),INDEX($M1300:$S1300,AC1300)),"")</f>
        <v>180</v>
      </c>
      <c r="AH1300" s="17" t="str" cm="1">
        <f t="array" ref="AH1300">IFERROR(IF(J1300="Level",INDEX($M1300:$S1300,AD1300+1),INDEX($M1300:$S1300,AD1300)),"")</f>
        <v/>
      </c>
      <c r="AI1300" s="17" t="str" cm="1">
        <f t="array" ref="AI1300">IFERROR(INDEX($M1300:$S1300,AE1300),"")</f>
        <v/>
      </c>
      <c r="AJ1300" s="17" t="str" cm="1">
        <f t="array" ref="AJ1300">IFERROR(INDEX($M1300:$S1300,AF1300),"")</f>
        <v/>
      </c>
      <c r="AK1300" s="17" cm="1">
        <f t="array" ref="AK1300">IFERROR(IF(J1300="Level",INDEX($T1300:$Z1300,AC1300+1),INDEX($T1300:$Z1300,AC1300)),"")</f>
        <v>1</v>
      </c>
      <c r="AL1300" s="17" t="str" cm="1">
        <f t="array" ref="AL1300">IFERROR(IF(J1300="Level",INDEX($T1300:$Z1300,AD1300+1),INDEX($T1300:$Z1300,AD1300)),"")</f>
        <v/>
      </c>
      <c r="AM1300" s="17" t="str" cm="1">
        <f t="array" ref="AM1300">IFERROR(INDEX($T1300:$Z1300,AE1300),"")</f>
        <v/>
      </c>
      <c r="AN1300" s="17" t="str" cm="1">
        <f t="array" ref="AN1300">IFERROR(INDEX($T1300:$Z1300,AF1300),"")</f>
        <v/>
      </c>
    </row>
    <row r="1301" spans="1:40" x14ac:dyDescent="0.2">
      <c r="A1301" s="17" t="str">
        <f t="shared" si="120"/>
        <v>MSc Bioarchaeology (Forensic Anthropology): PTS1GAEGAE16</v>
      </c>
      <c r="B1301" s="11" t="s">
        <v>490</v>
      </c>
      <c r="C1301" s="11" t="s">
        <v>32965</v>
      </c>
      <c r="D1301" s="11" t="s">
        <v>491</v>
      </c>
      <c r="E1301" s="11" t="s">
        <v>209</v>
      </c>
      <c r="F1301" s="11" t="s">
        <v>76</v>
      </c>
      <c r="G1301" s="11" t="s">
        <v>32238</v>
      </c>
      <c r="H1301" s="11" t="s">
        <v>77</v>
      </c>
      <c r="I1301" s="11">
        <v>1</v>
      </c>
      <c r="J1301" s="11" t="s">
        <v>78</v>
      </c>
      <c r="K1301" s="11" t="s">
        <v>32182</v>
      </c>
      <c r="L1301" s="11">
        <v>180</v>
      </c>
      <c r="M1301" s="11">
        <v>180</v>
      </c>
      <c r="N1301" s="11">
        <v>0</v>
      </c>
      <c r="O1301" s="11">
        <v>0</v>
      </c>
      <c r="P1301" s="11">
        <v>0</v>
      </c>
      <c r="Q1301" s="11">
        <v>0</v>
      </c>
      <c r="R1301" s="11">
        <v>0</v>
      </c>
      <c r="S1301" s="11">
        <v>0</v>
      </c>
      <c r="T1301" s="11">
        <v>1</v>
      </c>
      <c r="U1301" s="11">
        <v>0</v>
      </c>
      <c r="V1301" s="11">
        <v>0</v>
      </c>
      <c r="W1301" s="11">
        <v>0</v>
      </c>
      <c r="X1301" s="11">
        <v>0</v>
      </c>
      <c r="Y1301" s="11">
        <v>0</v>
      </c>
      <c r="Z1301" s="11">
        <v>0</v>
      </c>
      <c r="AA1301" s="12" t="s">
        <v>32955</v>
      </c>
      <c r="AB1301" s="17" t="str">
        <f t="shared" si="121"/>
        <v>Programme: MSc Bioarchaeology (Forensic Anthropology)</v>
      </c>
      <c r="AC1301" s="17">
        <f t="shared" si="122"/>
        <v>1</v>
      </c>
      <c r="AD1301" s="17" t="str">
        <f t="shared" si="123"/>
        <v/>
      </c>
      <c r="AE1301" s="17" t="str">
        <f t="shared" si="124"/>
        <v/>
      </c>
      <c r="AF1301" s="17" t="str">
        <f t="shared" si="125"/>
        <v/>
      </c>
      <c r="AG1301" s="17" cm="1">
        <f t="array" ref="AG1301">IFERROR(IF(J1301="Level",INDEX($M1301:$S1301,AC1301+1),INDEX($M1301:$S1301,AC1301)),"")</f>
        <v>180</v>
      </c>
      <c r="AH1301" s="17" t="str" cm="1">
        <f t="array" ref="AH1301">IFERROR(IF(J1301="Level",INDEX($M1301:$S1301,AD1301+1),INDEX($M1301:$S1301,AD1301)),"")</f>
        <v/>
      </c>
      <c r="AI1301" s="17" t="str" cm="1">
        <f t="array" ref="AI1301">IFERROR(INDEX($M1301:$S1301,AE1301),"")</f>
        <v/>
      </c>
      <c r="AJ1301" s="17" t="str" cm="1">
        <f t="array" ref="AJ1301">IFERROR(INDEX($M1301:$S1301,AF1301),"")</f>
        <v/>
      </c>
      <c r="AK1301" s="17" cm="1">
        <f t="array" ref="AK1301">IFERROR(IF(J1301="Level",INDEX($T1301:$Z1301,AC1301+1),INDEX($T1301:$Z1301,AC1301)),"")</f>
        <v>1</v>
      </c>
      <c r="AL1301" s="17" t="str" cm="1">
        <f t="array" ref="AL1301">IFERROR(IF(J1301="Level",INDEX($T1301:$Z1301,AD1301+1),INDEX($T1301:$Z1301,AD1301)),"")</f>
        <v/>
      </c>
      <c r="AM1301" s="17" t="str" cm="1">
        <f t="array" ref="AM1301">IFERROR(INDEX($T1301:$Z1301,AE1301),"")</f>
        <v/>
      </c>
      <c r="AN1301" s="17" t="str" cm="1">
        <f t="array" ref="AN1301">IFERROR(INDEX($T1301:$Z1301,AF1301),"")</f>
        <v/>
      </c>
    </row>
    <row r="1302" spans="1:40" x14ac:dyDescent="0.2">
      <c r="A1302" s="17" t="str">
        <f t="shared" si="120"/>
        <v>MSc Experimental Archaeology: PTS1HPSHPS05</v>
      </c>
      <c r="B1302" s="11" t="s">
        <v>505</v>
      </c>
      <c r="C1302" s="11" t="s">
        <v>32965</v>
      </c>
      <c r="D1302" s="11" t="s">
        <v>506</v>
      </c>
      <c r="E1302" s="11" t="s">
        <v>209</v>
      </c>
      <c r="F1302" s="11" t="s">
        <v>76</v>
      </c>
      <c r="G1302" s="11" t="s">
        <v>32238</v>
      </c>
      <c r="H1302" s="11" t="s">
        <v>77</v>
      </c>
      <c r="I1302" s="11">
        <v>1</v>
      </c>
      <c r="J1302" s="11" t="s">
        <v>78</v>
      </c>
      <c r="K1302" s="11" t="s">
        <v>32182</v>
      </c>
      <c r="L1302" s="11">
        <v>180</v>
      </c>
      <c r="M1302" s="11">
        <v>180</v>
      </c>
      <c r="N1302" s="11">
        <v>0</v>
      </c>
      <c r="O1302" s="11">
        <v>0</v>
      </c>
      <c r="P1302" s="11">
        <v>0</v>
      </c>
      <c r="Q1302" s="11">
        <v>0</v>
      </c>
      <c r="R1302" s="11">
        <v>0</v>
      </c>
      <c r="S1302" s="11">
        <v>0</v>
      </c>
      <c r="T1302" s="11">
        <v>1</v>
      </c>
      <c r="U1302" s="11">
        <v>0</v>
      </c>
      <c r="V1302" s="11">
        <v>0</v>
      </c>
      <c r="W1302" s="11">
        <v>0</v>
      </c>
      <c r="X1302" s="11">
        <v>0</v>
      </c>
      <c r="Y1302" s="11">
        <v>0</v>
      </c>
      <c r="Z1302" s="11">
        <v>0</v>
      </c>
      <c r="AA1302" s="12" t="s">
        <v>32955</v>
      </c>
      <c r="AB1302" s="17" t="str">
        <f t="shared" si="121"/>
        <v>Programme: MSc Experimental Archaeology</v>
      </c>
      <c r="AC1302" s="17">
        <f t="shared" si="122"/>
        <v>1</v>
      </c>
      <c r="AD1302" s="17" t="str">
        <f t="shared" si="123"/>
        <v/>
      </c>
      <c r="AE1302" s="17" t="str">
        <f t="shared" si="124"/>
        <v/>
      </c>
      <c r="AF1302" s="17" t="str">
        <f t="shared" si="125"/>
        <v/>
      </c>
      <c r="AG1302" s="17" cm="1">
        <f t="array" ref="AG1302">IFERROR(IF(J1302="Level",INDEX($M1302:$S1302,AC1302+1),INDEX($M1302:$S1302,AC1302)),"")</f>
        <v>180</v>
      </c>
      <c r="AH1302" s="17" t="str" cm="1">
        <f t="array" ref="AH1302">IFERROR(IF(J1302="Level",INDEX($M1302:$S1302,AD1302+1),INDEX($M1302:$S1302,AD1302)),"")</f>
        <v/>
      </c>
      <c r="AI1302" s="17" t="str" cm="1">
        <f t="array" ref="AI1302">IFERROR(INDEX($M1302:$S1302,AE1302),"")</f>
        <v/>
      </c>
      <c r="AJ1302" s="17" t="str" cm="1">
        <f t="array" ref="AJ1302">IFERROR(INDEX($M1302:$S1302,AF1302),"")</f>
        <v/>
      </c>
      <c r="AK1302" s="17" cm="1">
        <f t="array" ref="AK1302">IFERROR(IF(J1302="Level",INDEX($T1302:$Z1302,AC1302+1),INDEX($T1302:$Z1302,AC1302)),"")</f>
        <v>1</v>
      </c>
      <c r="AL1302" s="17" t="str" cm="1">
        <f t="array" ref="AL1302">IFERROR(IF(J1302="Level",INDEX($T1302:$Z1302,AD1302+1),INDEX($T1302:$Z1302,AD1302)),"")</f>
        <v/>
      </c>
      <c r="AM1302" s="17" t="str" cm="1">
        <f t="array" ref="AM1302">IFERROR(INDEX($T1302:$Z1302,AE1302),"")</f>
        <v/>
      </c>
      <c r="AN1302" s="17" t="str" cm="1">
        <f t="array" ref="AN1302">IFERROR(INDEX($T1302:$Z1302,AF1302),"")</f>
        <v/>
      </c>
    </row>
    <row r="1303" spans="1:40" x14ac:dyDescent="0.2">
      <c r="A1303" s="17" t="str">
        <f t="shared" si="120"/>
        <v>MA Classics and Ancient History: PTA1CTHCTH09</v>
      </c>
      <c r="B1303" s="11" t="s">
        <v>170</v>
      </c>
      <c r="C1303" s="11" t="s">
        <v>32965</v>
      </c>
      <c r="D1303" s="11" t="s">
        <v>171</v>
      </c>
      <c r="E1303" s="11" t="s">
        <v>172</v>
      </c>
      <c r="F1303" s="11" t="s">
        <v>76</v>
      </c>
      <c r="G1303" s="11" t="s">
        <v>32238</v>
      </c>
      <c r="H1303" s="11" t="s">
        <v>77</v>
      </c>
      <c r="I1303" s="11">
        <v>1</v>
      </c>
      <c r="J1303" s="11" t="s">
        <v>78</v>
      </c>
      <c r="K1303" s="11" t="s">
        <v>32182</v>
      </c>
      <c r="L1303" s="11">
        <v>180</v>
      </c>
      <c r="M1303" s="11">
        <v>180</v>
      </c>
      <c r="N1303" s="11">
        <v>0</v>
      </c>
      <c r="O1303" s="11">
        <v>0</v>
      </c>
      <c r="P1303" s="11">
        <v>0</v>
      </c>
      <c r="Q1303" s="11">
        <v>0</v>
      </c>
      <c r="R1303" s="11">
        <v>0</v>
      </c>
      <c r="S1303" s="11">
        <v>0</v>
      </c>
      <c r="T1303" s="11">
        <v>1</v>
      </c>
      <c r="U1303" s="11">
        <v>0</v>
      </c>
      <c r="V1303" s="11">
        <v>0</v>
      </c>
      <c r="W1303" s="11">
        <v>0</v>
      </c>
      <c r="X1303" s="11">
        <v>0</v>
      </c>
      <c r="Y1303" s="11">
        <v>0</v>
      </c>
      <c r="Z1303" s="11">
        <v>0</v>
      </c>
      <c r="AA1303" s="12" t="s">
        <v>32955</v>
      </c>
      <c r="AB1303" s="17" t="str">
        <f t="shared" si="121"/>
        <v>Programme: MA Classics and Ancient History</v>
      </c>
      <c r="AC1303" s="17">
        <f t="shared" si="122"/>
        <v>1</v>
      </c>
      <c r="AD1303" s="17" t="str">
        <f t="shared" si="123"/>
        <v/>
      </c>
      <c r="AE1303" s="17" t="str">
        <f t="shared" si="124"/>
        <v/>
      </c>
      <c r="AF1303" s="17" t="str">
        <f t="shared" si="125"/>
        <v/>
      </c>
      <c r="AG1303" s="17" cm="1">
        <f t="array" ref="AG1303">IFERROR(IF(J1303="Level",INDEX($M1303:$S1303,AC1303+1),INDEX($M1303:$S1303,AC1303)),"")</f>
        <v>180</v>
      </c>
      <c r="AH1303" s="17" t="str" cm="1">
        <f t="array" ref="AH1303">IFERROR(IF(J1303="Level",INDEX($M1303:$S1303,AD1303+1),INDEX($M1303:$S1303,AD1303)),"")</f>
        <v/>
      </c>
      <c r="AI1303" s="17" t="str" cm="1">
        <f t="array" ref="AI1303">IFERROR(INDEX($M1303:$S1303,AE1303),"")</f>
        <v/>
      </c>
      <c r="AJ1303" s="17" t="str" cm="1">
        <f t="array" ref="AJ1303">IFERROR(INDEX($M1303:$S1303,AF1303),"")</f>
        <v/>
      </c>
      <c r="AK1303" s="17" cm="1">
        <f t="array" ref="AK1303">IFERROR(IF(J1303="Level",INDEX($T1303:$Z1303,AC1303+1),INDEX($T1303:$Z1303,AC1303)),"")</f>
        <v>1</v>
      </c>
      <c r="AL1303" s="17" t="str" cm="1">
        <f t="array" ref="AL1303">IFERROR(IF(J1303="Level",INDEX($T1303:$Z1303,AD1303+1),INDEX($T1303:$Z1303,AD1303)),"")</f>
        <v/>
      </c>
      <c r="AM1303" s="17" t="str" cm="1">
        <f t="array" ref="AM1303">IFERROR(INDEX($T1303:$Z1303,AE1303),"")</f>
        <v/>
      </c>
      <c r="AN1303" s="17" t="str" cm="1">
        <f t="array" ref="AN1303">IFERROR(INDEX($T1303:$Z1303,AF1303),"")</f>
        <v/>
      </c>
    </row>
    <row r="1304" spans="1:40" x14ac:dyDescent="0.2">
      <c r="A1304" s="17" t="str">
        <f t="shared" si="120"/>
        <v>MA Social Media Management: PTA1CMMCMM01</v>
      </c>
      <c r="B1304" s="11" t="s">
        <v>32046</v>
      </c>
      <c r="C1304" s="11" t="s">
        <v>32965</v>
      </c>
      <c r="D1304" s="11" t="s">
        <v>32698</v>
      </c>
      <c r="E1304" s="11" t="s">
        <v>205</v>
      </c>
      <c r="F1304" s="11" t="s">
        <v>76</v>
      </c>
      <c r="G1304" s="11" t="s">
        <v>32238</v>
      </c>
      <c r="H1304" s="11" t="s">
        <v>77</v>
      </c>
      <c r="I1304" s="11">
        <v>1</v>
      </c>
      <c r="J1304" s="11" t="s">
        <v>78</v>
      </c>
      <c r="K1304" s="11" t="s">
        <v>32182</v>
      </c>
      <c r="L1304" s="11">
        <v>180</v>
      </c>
      <c r="M1304" s="11">
        <v>180</v>
      </c>
      <c r="N1304" s="11">
        <v>0</v>
      </c>
      <c r="O1304" s="11">
        <v>0</v>
      </c>
      <c r="P1304" s="11">
        <v>0</v>
      </c>
      <c r="Q1304" s="11">
        <v>0</v>
      </c>
      <c r="R1304" s="11">
        <v>0</v>
      </c>
      <c r="S1304" s="11">
        <v>0</v>
      </c>
      <c r="T1304" s="11">
        <v>1</v>
      </c>
      <c r="U1304" s="11">
        <v>0</v>
      </c>
      <c r="V1304" s="11">
        <v>0</v>
      </c>
      <c r="W1304" s="11">
        <v>0</v>
      </c>
      <c r="X1304" s="11">
        <v>0</v>
      </c>
      <c r="Y1304" s="11">
        <v>0</v>
      </c>
      <c r="Z1304" s="11">
        <v>0</v>
      </c>
      <c r="AA1304" s="12" t="s">
        <v>32955</v>
      </c>
      <c r="AB1304" s="17" t="str">
        <f t="shared" si="121"/>
        <v>Programme: MA Social Media Management</v>
      </c>
      <c r="AC1304" s="17">
        <f t="shared" si="122"/>
        <v>1</v>
      </c>
      <c r="AD1304" s="17" t="str">
        <f t="shared" si="123"/>
        <v/>
      </c>
      <c r="AE1304" s="17" t="str">
        <f t="shared" si="124"/>
        <v/>
      </c>
      <c r="AF1304" s="17" t="str">
        <f t="shared" si="125"/>
        <v/>
      </c>
      <c r="AG1304" s="17" cm="1">
        <f t="array" ref="AG1304">IFERROR(IF(J1304="Level",INDEX($M1304:$S1304,AC1304+1),INDEX($M1304:$S1304,AC1304)),"")</f>
        <v>180</v>
      </c>
      <c r="AH1304" s="17" t="str" cm="1">
        <f t="array" ref="AH1304">IFERROR(IF(J1304="Level",INDEX($M1304:$S1304,AD1304+1),INDEX($M1304:$S1304,AD1304)),"")</f>
        <v/>
      </c>
      <c r="AI1304" s="17" t="str" cm="1">
        <f t="array" ref="AI1304">IFERROR(INDEX($M1304:$S1304,AE1304),"")</f>
        <v/>
      </c>
      <c r="AJ1304" s="17" t="str" cm="1">
        <f t="array" ref="AJ1304">IFERROR(INDEX($M1304:$S1304,AF1304),"")</f>
        <v/>
      </c>
      <c r="AK1304" s="17" cm="1">
        <f t="array" ref="AK1304">IFERROR(IF(J1304="Level",INDEX($T1304:$Z1304,AC1304+1),INDEX($T1304:$Z1304,AC1304)),"")</f>
        <v>1</v>
      </c>
      <c r="AL1304" s="17" t="str" cm="1">
        <f t="array" ref="AL1304">IFERROR(IF(J1304="Level",INDEX($T1304:$Z1304,AD1304+1),INDEX($T1304:$Z1304,AD1304)),"")</f>
        <v/>
      </c>
      <c r="AM1304" s="17" t="str" cm="1">
        <f t="array" ref="AM1304">IFERROR(INDEX($T1304:$Z1304,AE1304),"")</f>
        <v/>
      </c>
      <c r="AN1304" s="17" t="str" cm="1">
        <f t="array" ref="AN1304">IFERROR(INDEX($T1304:$Z1304,AF1304),"")</f>
        <v/>
      </c>
    </row>
    <row r="1305" spans="1:40" x14ac:dyDescent="0.2">
      <c r="A1305" s="17" t="str">
        <f t="shared" si="120"/>
        <v>MA Social Media and Digital Marketing: PTA1CMMCMM02</v>
      </c>
      <c r="B1305" s="11" t="s">
        <v>32048</v>
      </c>
      <c r="C1305" s="11" t="s">
        <v>32965</v>
      </c>
      <c r="D1305" s="11" t="s">
        <v>32700</v>
      </c>
      <c r="E1305" s="11" t="s">
        <v>205</v>
      </c>
      <c r="F1305" s="11" t="s">
        <v>76</v>
      </c>
      <c r="G1305" s="11" t="s">
        <v>32238</v>
      </c>
      <c r="H1305" s="11" t="s">
        <v>77</v>
      </c>
      <c r="I1305" s="11">
        <v>1</v>
      </c>
      <c r="J1305" s="11" t="s">
        <v>78</v>
      </c>
      <c r="K1305" s="11" t="s">
        <v>32182</v>
      </c>
      <c r="L1305" s="11">
        <v>180</v>
      </c>
      <c r="M1305" s="11">
        <v>180</v>
      </c>
      <c r="N1305" s="11">
        <v>0</v>
      </c>
      <c r="O1305" s="11">
        <v>0</v>
      </c>
      <c r="P1305" s="11">
        <v>0</v>
      </c>
      <c r="Q1305" s="11">
        <v>0</v>
      </c>
      <c r="R1305" s="11">
        <v>0</v>
      </c>
      <c r="S1305" s="11">
        <v>0</v>
      </c>
      <c r="T1305" s="11">
        <v>1</v>
      </c>
      <c r="U1305" s="11">
        <v>0</v>
      </c>
      <c r="V1305" s="11">
        <v>0</v>
      </c>
      <c r="W1305" s="11">
        <v>0</v>
      </c>
      <c r="X1305" s="11">
        <v>0</v>
      </c>
      <c r="Y1305" s="11">
        <v>0</v>
      </c>
      <c r="Z1305" s="11">
        <v>0</v>
      </c>
      <c r="AA1305" s="12" t="s">
        <v>32955</v>
      </c>
      <c r="AB1305" s="17" t="str">
        <f t="shared" si="121"/>
        <v>Programme: MA Social Media and Digital Marketing</v>
      </c>
      <c r="AC1305" s="17">
        <f t="shared" si="122"/>
        <v>1</v>
      </c>
      <c r="AD1305" s="17" t="str">
        <f t="shared" si="123"/>
        <v/>
      </c>
      <c r="AE1305" s="17" t="str">
        <f t="shared" si="124"/>
        <v/>
      </c>
      <c r="AF1305" s="17" t="str">
        <f t="shared" si="125"/>
        <v/>
      </c>
      <c r="AG1305" s="17" cm="1">
        <f t="array" ref="AG1305">IFERROR(IF(J1305="Level",INDEX($M1305:$S1305,AC1305+1),INDEX($M1305:$S1305,AC1305)),"")</f>
        <v>180</v>
      </c>
      <c r="AH1305" s="17" t="str" cm="1">
        <f t="array" ref="AH1305">IFERROR(IF(J1305="Level",INDEX($M1305:$S1305,AD1305+1),INDEX($M1305:$S1305,AD1305)),"")</f>
        <v/>
      </c>
      <c r="AI1305" s="17" t="str" cm="1">
        <f t="array" ref="AI1305">IFERROR(INDEX($M1305:$S1305,AE1305),"")</f>
        <v/>
      </c>
      <c r="AJ1305" s="17" t="str" cm="1">
        <f t="array" ref="AJ1305">IFERROR(INDEX($M1305:$S1305,AF1305),"")</f>
        <v/>
      </c>
      <c r="AK1305" s="17" cm="1">
        <f t="array" ref="AK1305">IFERROR(IF(J1305="Level",INDEX($T1305:$Z1305,AC1305+1),INDEX($T1305:$Z1305,AC1305)),"")</f>
        <v>1</v>
      </c>
      <c r="AL1305" s="17" t="str" cm="1">
        <f t="array" ref="AL1305">IFERROR(IF(J1305="Level",INDEX($T1305:$Z1305,AD1305+1),INDEX($T1305:$Z1305,AD1305)),"")</f>
        <v/>
      </c>
      <c r="AM1305" s="17" t="str" cm="1">
        <f t="array" ref="AM1305">IFERROR(INDEX($T1305:$Z1305,AE1305),"")</f>
        <v/>
      </c>
      <c r="AN1305" s="17" t="str" cm="1">
        <f t="array" ref="AN1305">IFERROR(INDEX($T1305:$Z1305,AF1305),"")</f>
        <v/>
      </c>
    </row>
    <row r="1306" spans="1:40" x14ac:dyDescent="0.2">
      <c r="A1306" s="17" t="str">
        <f t="shared" si="120"/>
        <v>MA Media and Communications: PTA1EGLEGL17</v>
      </c>
      <c r="B1306" s="11" t="s">
        <v>203</v>
      </c>
      <c r="C1306" s="11" t="s">
        <v>32965</v>
      </c>
      <c r="D1306" s="11" t="s">
        <v>204</v>
      </c>
      <c r="E1306" s="11" t="s">
        <v>205</v>
      </c>
      <c r="F1306" s="11" t="s">
        <v>76</v>
      </c>
      <c r="G1306" s="11" t="s">
        <v>32238</v>
      </c>
      <c r="H1306" s="11" t="s">
        <v>77</v>
      </c>
      <c r="I1306" s="11">
        <v>1</v>
      </c>
      <c r="J1306" s="11" t="s">
        <v>78</v>
      </c>
      <c r="K1306" s="11" t="s">
        <v>32182</v>
      </c>
      <c r="L1306" s="11">
        <v>180</v>
      </c>
      <c r="M1306" s="11">
        <v>180</v>
      </c>
      <c r="N1306" s="11">
        <v>0</v>
      </c>
      <c r="O1306" s="11">
        <v>0</v>
      </c>
      <c r="P1306" s="11">
        <v>0</v>
      </c>
      <c r="Q1306" s="11">
        <v>0</v>
      </c>
      <c r="R1306" s="11">
        <v>0</v>
      </c>
      <c r="S1306" s="11">
        <v>0</v>
      </c>
      <c r="T1306" s="11">
        <v>1</v>
      </c>
      <c r="U1306" s="11">
        <v>0</v>
      </c>
      <c r="V1306" s="11">
        <v>0</v>
      </c>
      <c r="W1306" s="11">
        <v>0</v>
      </c>
      <c r="X1306" s="11">
        <v>0</v>
      </c>
      <c r="Y1306" s="11">
        <v>0</v>
      </c>
      <c r="Z1306" s="11">
        <v>0</v>
      </c>
      <c r="AA1306" s="12" t="s">
        <v>32955</v>
      </c>
      <c r="AB1306" s="17" t="str">
        <f t="shared" si="121"/>
        <v>Programme: MA Media and Communications</v>
      </c>
      <c r="AC1306" s="17">
        <f t="shared" si="122"/>
        <v>1</v>
      </c>
      <c r="AD1306" s="17" t="str">
        <f t="shared" si="123"/>
        <v/>
      </c>
      <c r="AE1306" s="17" t="str">
        <f t="shared" si="124"/>
        <v/>
      </c>
      <c r="AF1306" s="17" t="str">
        <f t="shared" si="125"/>
        <v/>
      </c>
      <c r="AG1306" s="17" cm="1">
        <f t="array" ref="AG1306">IFERROR(IF(J1306="Level",INDEX($M1306:$S1306,AC1306+1),INDEX($M1306:$S1306,AC1306)),"")</f>
        <v>180</v>
      </c>
      <c r="AH1306" s="17" t="str" cm="1">
        <f t="array" ref="AH1306">IFERROR(IF(J1306="Level",INDEX($M1306:$S1306,AD1306+1),INDEX($M1306:$S1306,AD1306)),"")</f>
        <v/>
      </c>
      <c r="AI1306" s="17" t="str" cm="1">
        <f t="array" ref="AI1306">IFERROR(INDEX($M1306:$S1306,AE1306),"")</f>
        <v/>
      </c>
      <c r="AJ1306" s="17" t="str" cm="1">
        <f t="array" ref="AJ1306">IFERROR(INDEX($M1306:$S1306,AF1306),"")</f>
        <v/>
      </c>
      <c r="AK1306" s="17" cm="1">
        <f t="array" ref="AK1306">IFERROR(IF(J1306="Level",INDEX($T1306:$Z1306,AC1306+1),INDEX($T1306:$Z1306,AC1306)),"")</f>
        <v>1</v>
      </c>
      <c r="AL1306" s="17" t="str" cm="1">
        <f t="array" ref="AL1306">IFERROR(IF(J1306="Level",INDEX($T1306:$Z1306,AD1306+1),INDEX($T1306:$Z1306,AD1306)),"")</f>
        <v/>
      </c>
      <c r="AM1306" s="17" t="str" cm="1">
        <f t="array" ref="AM1306">IFERROR(INDEX($T1306:$Z1306,AE1306),"")</f>
        <v/>
      </c>
      <c r="AN1306" s="17" t="str" cm="1">
        <f t="array" ref="AN1306">IFERROR(INDEX($T1306:$Z1306,AF1306),"")</f>
        <v/>
      </c>
    </row>
    <row r="1307" spans="1:40" x14ac:dyDescent="0.2">
      <c r="A1307" s="17" t="str">
        <f t="shared" si="120"/>
        <v>MSc Security and Data Science: PTS1HPSHPS10</v>
      </c>
      <c r="B1307" s="11" t="s">
        <v>31996</v>
      </c>
      <c r="C1307" s="11" t="s">
        <v>32965</v>
      </c>
      <c r="D1307" s="11" t="s">
        <v>32400</v>
      </c>
      <c r="E1307" s="11" t="s">
        <v>1141</v>
      </c>
      <c r="F1307" s="11" t="s">
        <v>76</v>
      </c>
      <c r="G1307" s="11" t="s">
        <v>32238</v>
      </c>
      <c r="H1307" s="11" t="s">
        <v>77</v>
      </c>
      <c r="I1307" s="11">
        <v>1</v>
      </c>
      <c r="J1307" s="11" t="s">
        <v>78</v>
      </c>
      <c r="K1307" s="11" t="s">
        <v>32182</v>
      </c>
      <c r="L1307" s="11">
        <v>180</v>
      </c>
      <c r="M1307" s="11">
        <v>180</v>
      </c>
      <c r="N1307" s="11">
        <v>0</v>
      </c>
      <c r="O1307" s="11">
        <v>0</v>
      </c>
      <c r="P1307" s="11">
        <v>0</v>
      </c>
      <c r="Q1307" s="11">
        <v>0</v>
      </c>
      <c r="R1307" s="11">
        <v>0</v>
      </c>
      <c r="S1307" s="11">
        <v>0</v>
      </c>
      <c r="T1307" s="11">
        <v>1</v>
      </c>
      <c r="U1307" s="11">
        <v>0</v>
      </c>
      <c r="V1307" s="11">
        <v>0</v>
      </c>
      <c r="W1307" s="11">
        <v>0</v>
      </c>
      <c r="X1307" s="11">
        <v>0</v>
      </c>
      <c r="Y1307" s="11">
        <v>0</v>
      </c>
      <c r="Z1307" s="11">
        <v>0</v>
      </c>
      <c r="AA1307" s="12" t="s">
        <v>32955</v>
      </c>
      <c r="AB1307" s="17" t="str">
        <f t="shared" si="121"/>
        <v>Programme: MSc Security and Data Science</v>
      </c>
      <c r="AC1307" s="17">
        <f t="shared" si="122"/>
        <v>1</v>
      </c>
      <c r="AD1307" s="17" t="str">
        <f t="shared" si="123"/>
        <v/>
      </c>
      <c r="AE1307" s="17" t="str">
        <f t="shared" si="124"/>
        <v/>
      </c>
      <c r="AF1307" s="17" t="str">
        <f t="shared" si="125"/>
        <v/>
      </c>
      <c r="AG1307" s="17" cm="1">
        <f t="array" ref="AG1307">IFERROR(IF(J1307="Level",INDEX($M1307:$S1307,AC1307+1),INDEX($M1307:$S1307,AC1307)),"")</f>
        <v>180</v>
      </c>
      <c r="AH1307" s="17" t="str" cm="1">
        <f t="array" ref="AH1307">IFERROR(IF(J1307="Level",INDEX($M1307:$S1307,AD1307+1),INDEX($M1307:$S1307,AD1307)),"")</f>
        <v/>
      </c>
      <c r="AI1307" s="17" t="str" cm="1">
        <f t="array" ref="AI1307">IFERROR(INDEX($M1307:$S1307,AE1307),"")</f>
        <v/>
      </c>
      <c r="AJ1307" s="17" t="str" cm="1">
        <f t="array" ref="AJ1307">IFERROR(INDEX($M1307:$S1307,AF1307),"")</f>
        <v/>
      </c>
      <c r="AK1307" s="17" cm="1">
        <f t="array" ref="AK1307">IFERROR(IF(J1307="Level",INDEX($T1307:$Z1307,AC1307+1),INDEX($T1307:$Z1307,AC1307)),"")</f>
        <v>1</v>
      </c>
      <c r="AL1307" s="17" t="str" cm="1">
        <f t="array" ref="AL1307">IFERROR(IF(J1307="Level",INDEX($T1307:$Z1307,AD1307+1),INDEX($T1307:$Z1307,AD1307)),"")</f>
        <v/>
      </c>
      <c r="AM1307" s="17" t="str" cm="1">
        <f t="array" ref="AM1307">IFERROR(INDEX($T1307:$Z1307,AE1307),"")</f>
        <v/>
      </c>
      <c r="AN1307" s="17" t="str" cm="1">
        <f t="array" ref="AN1307">IFERROR(INDEX($T1307:$Z1307,AF1307),"")</f>
        <v/>
      </c>
    </row>
    <row r="1308" spans="1:40" x14ac:dyDescent="0.2">
      <c r="A1308" s="17" t="str">
        <f t="shared" si="120"/>
        <v>MA Theatre Practice (Applied Theatre): PTA1DRADRA01</v>
      </c>
      <c r="B1308" s="11" t="s">
        <v>175</v>
      </c>
      <c r="C1308" s="11" t="s">
        <v>32965</v>
      </c>
      <c r="D1308" s="11" t="s">
        <v>176</v>
      </c>
      <c r="E1308" s="11" t="s">
        <v>177</v>
      </c>
      <c r="F1308" s="11" t="s">
        <v>76</v>
      </c>
      <c r="G1308" s="11" t="s">
        <v>32238</v>
      </c>
      <c r="H1308" s="11" t="s">
        <v>77</v>
      </c>
      <c r="I1308" s="11">
        <v>1</v>
      </c>
      <c r="J1308" s="11" t="s">
        <v>78</v>
      </c>
      <c r="K1308" s="11" t="s">
        <v>32182</v>
      </c>
      <c r="L1308" s="11">
        <v>180</v>
      </c>
      <c r="M1308" s="11">
        <v>180</v>
      </c>
      <c r="N1308" s="11">
        <v>0</v>
      </c>
      <c r="O1308" s="11">
        <v>0</v>
      </c>
      <c r="P1308" s="11">
        <v>0</v>
      </c>
      <c r="Q1308" s="11">
        <v>0</v>
      </c>
      <c r="R1308" s="11">
        <v>0</v>
      </c>
      <c r="S1308" s="11">
        <v>0</v>
      </c>
      <c r="T1308" s="11">
        <v>1</v>
      </c>
      <c r="U1308" s="11">
        <v>0</v>
      </c>
      <c r="V1308" s="11">
        <v>0</v>
      </c>
      <c r="W1308" s="11">
        <v>0</v>
      </c>
      <c r="X1308" s="11">
        <v>0</v>
      </c>
      <c r="Y1308" s="11">
        <v>0</v>
      </c>
      <c r="Z1308" s="11">
        <v>0</v>
      </c>
      <c r="AA1308" s="12" t="s">
        <v>32955</v>
      </c>
      <c r="AB1308" s="17" t="str">
        <f t="shared" si="121"/>
        <v>Programme: MA Theatre Practice (Applied Theatre)</v>
      </c>
      <c r="AC1308" s="17">
        <f t="shared" si="122"/>
        <v>1</v>
      </c>
      <c r="AD1308" s="17" t="str">
        <f t="shared" si="123"/>
        <v/>
      </c>
      <c r="AE1308" s="17" t="str">
        <f t="shared" si="124"/>
        <v/>
      </c>
      <c r="AF1308" s="17" t="str">
        <f t="shared" si="125"/>
        <v/>
      </c>
      <c r="AG1308" s="17" cm="1">
        <f t="array" ref="AG1308">IFERROR(IF(J1308="Level",INDEX($M1308:$S1308,AC1308+1),INDEX($M1308:$S1308,AC1308)),"")</f>
        <v>180</v>
      </c>
      <c r="AH1308" s="17" t="str" cm="1">
        <f t="array" ref="AH1308">IFERROR(IF(J1308="Level",INDEX($M1308:$S1308,AD1308+1),INDEX($M1308:$S1308,AD1308)),"")</f>
        <v/>
      </c>
      <c r="AI1308" s="17" t="str" cm="1">
        <f t="array" ref="AI1308">IFERROR(INDEX($M1308:$S1308,AE1308),"")</f>
        <v/>
      </c>
      <c r="AJ1308" s="17" t="str" cm="1">
        <f t="array" ref="AJ1308">IFERROR(INDEX($M1308:$S1308,AF1308),"")</f>
        <v/>
      </c>
      <c r="AK1308" s="17" cm="1">
        <f t="array" ref="AK1308">IFERROR(IF(J1308="Level",INDEX($T1308:$Z1308,AC1308+1),INDEX($T1308:$Z1308,AC1308)),"")</f>
        <v>1</v>
      </c>
      <c r="AL1308" s="17" t="str" cm="1">
        <f t="array" ref="AL1308">IFERROR(IF(J1308="Level",INDEX($T1308:$Z1308,AD1308+1),INDEX($T1308:$Z1308,AD1308)),"")</f>
        <v/>
      </c>
      <c r="AM1308" s="17" t="str" cm="1">
        <f t="array" ref="AM1308">IFERROR(INDEX($T1308:$Z1308,AE1308),"")</f>
        <v/>
      </c>
      <c r="AN1308" s="17" t="str" cm="1">
        <f t="array" ref="AN1308">IFERROR(INDEX($T1308:$Z1308,AF1308),"")</f>
        <v/>
      </c>
    </row>
    <row r="1309" spans="1:40" x14ac:dyDescent="0.2">
      <c r="A1309" s="17" t="str">
        <f t="shared" si="120"/>
        <v>MA Screen Acting and Performance: PTA1DRADRA02</v>
      </c>
      <c r="B1309" s="11" t="s">
        <v>32050</v>
      </c>
      <c r="C1309" s="11" t="s">
        <v>32965</v>
      </c>
      <c r="D1309" s="11" t="s">
        <v>32702</v>
      </c>
      <c r="E1309" s="11" t="s">
        <v>177</v>
      </c>
      <c r="F1309" s="11" t="s">
        <v>76</v>
      </c>
      <c r="G1309" s="11" t="s">
        <v>32238</v>
      </c>
      <c r="H1309" s="11" t="s">
        <v>77</v>
      </c>
      <c r="I1309" s="11">
        <v>1</v>
      </c>
      <c r="J1309" s="11" t="s">
        <v>78</v>
      </c>
      <c r="K1309" s="11" t="s">
        <v>32182</v>
      </c>
      <c r="L1309" s="11">
        <v>180</v>
      </c>
      <c r="M1309" s="11">
        <v>180</v>
      </c>
      <c r="N1309" s="11">
        <v>0</v>
      </c>
      <c r="O1309" s="11">
        <v>0</v>
      </c>
      <c r="P1309" s="11">
        <v>0</v>
      </c>
      <c r="Q1309" s="11">
        <v>0</v>
      </c>
      <c r="R1309" s="11">
        <v>0</v>
      </c>
      <c r="S1309" s="11">
        <v>0</v>
      </c>
      <c r="T1309" s="11">
        <v>1</v>
      </c>
      <c r="U1309" s="11">
        <v>0</v>
      </c>
      <c r="V1309" s="11">
        <v>0</v>
      </c>
      <c r="W1309" s="11">
        <v>0</v>
      </c>
      <c r="X1309" s="11">
        <v>0</v>
      </c>
      <c r="Y1309" s="11">
        <v>0</v>
      </c>
      <c r="Z1309" s="11">
        <v>0</v>
      </c>
      <c r="AA1309" s="12" t="s">
        <v>32955</v>
      </c>
      <c r="AB1309" s="17" t="str">
        <f t="shared" si="121"/>
        <v>Programme: MA Screen Acting and Performance</v>
      </c>
      <c r="AC1309" s="17">
        <f t="shared" si="122"/>
        <v>1</v>
      </c>
      <c r="AD1309" s="17" t="str">
        <f t="shared" si="123"/>
        <v/>
      </c>
      <c r="AE1309" s="17" t="str">
        <f t="shared" si="124"/>
        <v/>
      </c>
      <c r="AF1309" s="17" t="str">
        <f t="shared" si="125"/>
        <v/>
      </c>
      <c r="AG1309" s="17" cm="1">
        <f t="array" ref="AG1309">IFERROR(IF(J1309="Level",INDEX($M1309:$S1309,AC1309+1),INDEX($M1309:$S1309,AC1309)),"")</f>
        <v>180</v>
      </c>
      <c r="AH1309" s="17" t="str" cm="1">
        <f t="array" ref="AH1309">IFERROR(IF(J1309="Level",INDEX($M1309:$S1309,AD1309+1),INDEX($M1309:$S1309,AD1309)),"")</f>
        <v/>
      </c>
      <c r="AI1309" s="17" t="str" cm="1">
        <f t="array" ref="AI1309">IFERROR(INDEX($M1309:$S1309,AE1309),"")</f>
        <v/>
      </c>
      <c r="AJ1309" s="17" t="str" cm="1">
        <f t="array" ref="AJ1309">IFERROR(INDEX($M1309:$S1309,AF1309),"")</f>
        <v/>
      </c>
      <c r="AK1309" s="17" cm="1">
        <f t="array" ref="AK1309">IFERROR(IF(J1309="Level",INDEX($T1309:$Z1309,AC1309+1),INDEX($T1309:$Z1309,AC1309)),"")</f>
        <v>1</v>
      </c>
      <c r="AL1309" s="17" t="str" cm="1">
        <f t="array" ref="AL1309">IFERROR(IF(J1309="Level",INDEX($T1309:$Z1309,AD1309+1),INDEX($T1309:$Z1309,AD1309)),"")</f>
        <v/>
      </c>
      <c r="AM1309" s="17" t="str" cm="1">
        <f t="array" ref="AM1309">IFERROR(INDEX($T1309:$Z1309,AE1309),"")</f>
        <v/>
      </c>
      <c r="AN1309" s="17" t="str" cm="1">
        <f t="array" ref="AN1309">IFERROR(INDEX($T1309:$Z1309,AF1309),"")</f>
        <v/>
      </c>
    </row>
    <row r="1310" spans="1:40" x14ac:dyDescent="0.2">
      <c r="A1310" s="17" t="str">
        <f t="shared" si="120"/>
        <v>MA Creativity: Innovation and Business Strategy: PTA1EGLEGL14</v>
      </c>
      <c r="B1310" s="11" t="s">
        <v>197</v>
      </c>
      <c r="C1310" s="11" t="s">
        <v>32965</v>
      </c>
      <c r="D1310" s="11" t="s">
        <v>198</v>
      </c>
      <c r="E1310" s="11" t="s">
        <v>177</v>
      </c>
      <c r="F1310" s="11" t="s">
        <v>76</v>
      </c>
      <c r="G1310" s="11" t="s">
        <v>32238</v>
      </c>
      <c r="H1310" s="11" t="s">
        <v>77</v>
      </c>
      <c r="I1310" s="11">
        <v>1</v>
      </c>
      <c r="J1310" s="11" t="s">
        <v>78</v>
      </c>
      <c r="K1310" s="11" t="s">
        <v>32182</v>
      </c>
      <c r="L1310" s="11">
        <v>180</v>
      </c>
      <c r="M1310" s="11">
        <v>180</v>
      </c>
      <c r="N1310" s="11">
        <v>0</v>
      </c>
      <c r="O1310" s="11">
        <v>0</v>
      </c>
      <c r="P1310" s="11">
        <v>0</v>
      </c>
      <c r="Q1310" s="11">
        <v>0</v>
      </c>
      <c r="R1310" s="11">
        <v>0</v>
      </c>
      <c r="S1310" s="11">
        <v>0</v>
      </c>
      <c r="T1310" s="11">
        <v>1</v>
      </c>
      <c r="U1310" s="11">
        <v>0</v>
      </c>
      <c r="V1310" s="11">
        <v>0</v>
      </c>
      <c r="W1310" s="11">
        <v>0</v>
      </c>
      <c r="X1310" s="11">
        <v>0</v>
      </c>
      <c r="Y1310" s="11">
        <v>0</v>
      </c>
      <c r="Z1310" s="11">
        <v>0</v>
      </c>
      <c r="AA1310" s="12" t="s">
        <v>32955</v>
      </c>
      <c r="AB1310" s="17" t="str">
        <f t="shared" si="121"/>
        <v>Programme: MA Creativity: Innovation and Business Strategy</v>
      </c>
      <c r="AC1310" s="17">
        <f t="shared" si="122"/>
        <v>1</v>
      </c>
      <c r="AD1310" s="17" t="str">
        <f t="shared" si="123"/>
        <v/>
      </c>
      <c r="AE1310" s="17" t="str">
        <f t="shared" si="124"/>
        <v/>
      </c>
      <c r="AF1310" s="17" t="str">
        <f t="shared" si="125"/>
        <v/>
      </c>
      <c r="AG1310" s="17" cm="1">
        <f t="array" ref="AG1310">IFERROR(IF(J1310="Level",INDEX($M1310:$S1310,AC1310+1),INDEX($M1310:$S1310,AC1310)),"")</f>
        <v>180</v>
      </c>
      <c r="AH1310" s="17" t="str" cm="1">
        <f t="array" ref="AH1310">IFERROR(IF(J1310="Level",INDEX($M1310:$S1310,AD1310+1),INDEX($M1310:$S1310,AD1310)),"")</f>
        <v/>
      </c>
      <c r="AI1310" s="17" t="str" cm="1">
        <f t="array" ref="AI1310">IFERROR(INDEX($M1310:$S1310,AE1310),"")</f>
        <v/>
      </c>
      <c r="AJ1310" s="17" t="str" cm="1">
        <f t="array" ref="AJ1310">IFERROR(INDEX($M1310:$S1310,AF1310),"")</f>
        <v/>
      </c>
      <c r="AK1310" s="17" cm="1">
        <f t="array" ref="AK1310">IFERROR(IF(J1310="Level",INDEX($T1310:$Z1310,AC1310+1),INDEX($T1310:$Z1310,AC1310)),"")</f>
        <v>1</v>
      </c>
      <c r="AL1310" s="17" t="str" cm="1">
        <f t="array" ref="AL1310">IFERROR(IF(J1310="Level",INDEX($T1310:$Z1310,AD1310+1),INDEX($T1310:$Z1310,AD1310)),"")</f>
        <v/>
      </c>
      <c r="AM1310" s="17" t="str" cm="1">
        <f t="array" ref="AM1310">IFERROR(INDEX($T1310:$Z1310,AE1310),"")</f>
        <v/>
      </c>
      <c r="AN1310" s="17" t="str" cm="1">
        <f t="array" ref="AN1310">IFERROR(INDEX($T1310:$Z1310,AF1310),"")</f>
        <v/>
      </c>
    </row>
    <row r="1311" spans="1:40" x14ac:dyDescent="0.2">
      <c r="A1311" s="17" t="str">
        <f t="shared" si="120"/>
        <v>MA Theatre Practice: PTA1SPASPA01</v>
      </c>
      <c r="B1311" s="11" t="s">
        <v>293</v>
      </c>
      <c r="C1311" s="11" t="s">
        <v>32965</v>
      </c>
      <c r="D1311" s="11" t="s">
        <v>294</v>
      </c>
      <c r="E1311" s="11" t="s">
        <v>177</v>
      </c>
      <c r="F1311" s="11" t="s">
        <v>76</v>
      </c>
      <c r="G1311" s="11" t="s">
        <v>32238</v>
      </c>
      <c r="H1311" s="11" t="s">
        <v>77</v>
      </c>
      <c r="I1311" s="11">
        <v>1</v>
      </c>
      <c r="J1311" s="11" t="s">
        <v>78</v>
      </c>
      <c r="K1311" s="11" t="s">
        <v>32182</v>
      </c>
      <c r="L1311" s="11">
        <v>180</v>
      </c>
      <c r="M1311" s="11">
        <v>180</v>
      </c>
      <c r="N1311" s="11">
        <v>0</v>
      </c>
      <c r="O1311" s="11">
        <v>0</v>
      </c>
      <c r="P1311" s="11">
        <v>0</v>
      </c>
      <c r="Q1311" s="11">
        <v>0</v>
      </c>
      <c r="R1311" s="11">
        <v>0</v>
      </c>
      <c r="S1311" s="11">
        <v>0</v>
      </c>
      <c r="T1311" s="11">
        <v>1</v>
      </c>
      <c r="U1311" s="11">
        <v>0</v>
      </c>
      <c r="V1311" s="11">
        <v>0</v>
      </c>
      <c r="W1311" s="11">
        <v>0</v>
      </c>
      <c r="X1311" s="11">
        <v>0</v>
      </c>
      <c r="Y1311" s="11">
        <v>0</v>
      </c>
      <c r="Z1311" s="11">
        <v>0</v>
      </c>
      <c r="AA1311" s="12" t="s">
        <v>32955</v>
      </c>
      <c r="AB1311" s="17" t="str">
        <f t="shared" si="121"/>
        <v>Programme: MA Theatre Practice</v>
      </c>
      <c r="AC1311" s="17">
        <f t="shared" si="122"/>
        <v>1</v>
      </c>
      <c r="AD1311" s="17" t="str">
        <f t="shared" si="123"/>
        <v/>
      </c>
      <c r="AE1311" s="17" t="str">
        <f t="shared" si="124"/>
        <v/>
      </c>
      <c r="AF1311" s="17" t="str">
        <f t="shared" si="125"/>
        <v/>
      </c>
      <c r="AG1311" s="17" cm="1">
        <f t="array" ref="AG1311">IFERROR(IF(J1311="Level",INDEX($M1311:$S1311,AC1311+1),INDEX($M1311:$S1311,AC1311)),"")</f>
        <v>180</v>
      </c>
      <c r="AH1311" s="17" t="str" cm="1">
        <f t="array" ref="AH1311">IFERROR(IF(J1311="Level",INDEX($M1311:$S1311,AD1311+1),INDEX($M1311:$S1311,AD1311)),"")</f>
        <v/>
      </c>
      <c r="AI1311" s="17" t="str" cm="1">
        <f t="array" ref="AI1311">IFERROR(INDEX($M1311:$S1311,AE1311),"")</f>
        <v/>
      </c>
      <c r="AJ1311" s="17" t="str" cm="1">
        <f t="array" ref="AJ1311">IFERROR(INDEX($M1311:$S1311,AF1311),"")</f>
        <v/>
      </c>
      <c r="AK1311" s="17" cm="1">
        <f t="array" ref="AK1311">IFERROR(IF(J1311="Level",INDEX($T1311:$Z1311,AC1311+1),INDEX($T1311:$Z1311,AC1311)),"")</f>
        <v>1</v>
      </c>
      <c r="AL1311" s="17" t="str" cm="1">
        <f t="array" ref="AL1311">IFERROR(IF(J1311="Level",INDEX($T1311:$Z1311,AD1311+1),INDEX($T1311:$Z1311,AD1311)),"")</f>
        <v/>
      </c>
      <c r="AM1311" s="17" t="str" cm="1">
        <f t="array" ref="AM1311">IFERROR(INDEX($T1311:$Z1311,AE1311),"")</f>
        <v/>
      </c>
      <c r="AN1311" s="17" t="str" cm="1">
        <f t="array" ref="AN1311">IFERROR(INDEX($T1311:$Z1311,AF1311),"")</f>
        <v/>
      </c>
    </row>
    <row r="1312" spans="1:40" x14ac:dyDescent="0.2">
      <c r="A1312" s="17" t="str">
        <f t="shared" si="120"/>
        <v>MA International Education: PTA1EDUEDU05</v>
      </c>
      <c r="B1312" s="11" t="s">
        <v>178</v>
      </c>
      <c r="C1312" s="11" t="s">
        <v>32965</v>
      </c>
      <c r="D1312" s="11" t="s">
        <v>179</v>
      </c>
      <c r="E1312" s="11" t="s">
        <v>180</v>
      </c>
      <c r="F1312" s="11" t="s">
        <v>76</v>
      </c>
      <c r="G1312" s="11" t="s">
        <v>32238</v>
      </c>
      <c r="H1312" s="11" t="s">
        <v>77</v>
      </c>
      <c r="I1312" s="11">
        <v>1</v>
      </c>
      <c r="J1312" s="11" t="s">
        <v>78</v>
      </c>
      <c r="K1312" s="11" t="s">
        <v>32182</v>
      </c>
      <c r="L1312" s="11">
        <v>180</v>
      </c>
      <c r="M1312" s="11">
        <v>180</v>
      </c>
      <c r="N1312" s="11">
        <v>0</v>
      </c>
      <c r="O1312" s="11">
        <v>0</v>
      </c>
      <c r="P1312" s="11">
        <v>0</v>
      </c>
      <c r="Q1312" s="11">
        <v>0</v>
      </c>
      <c r="R1312" s="11">
        <v>0</v>
      </c>
      <c r="S1312" s="11">
        <v>0</v>
      </c>
      <c r="T1312" s="11">
        <v>1</v>
      </c>
      <c r="U1312" s="11">
        <v>0</v>
      </c>
      <c r="V1312" s="11">
        <v>0</v>
      </c>
      <c r="W1312" s="11">
        <v>0</v>
      </c>
      <c r="X1312" s="11">
        <v>0</v>
      </c>
      <c r="Y1312" s="11">
        <v>0</v>
      </c>
      <c r="Z1312" s="11">
        <v>0</v>
      </c>
      <c r="AA1312" s="12" t="s">
        <v>32955</v>
      </c>
      <c r="AB1312" s="17" t="str">
        <f t="shared" si="121"/>
        <v>Programme: MA International Education</v>
      </c>
      <c r="AC1312" s="17">
        <f t="shared" si="122"/>
        <v>1</v>
      </c>
      <c r="AD1312" s="17" t="str">
        <f t="shared" si="123"/>
        <v/>
      </c>
      <c r="AE1312" s="17" t="str">
        <f t="shared" si="124"/>
        <v/>
      </c>
      <c r="AF1312" s="17" t="str">
        <f t="shared" si="125"/>
        <v/>
      </c>
      <c r="AG1312" s="17" cm="1">
        <f t="array" ref="AG1312">IFERROR(IF(J1312="Level",INDEX($M1312:$S1312,AC1312+1),INDEX($M1312:$S1312,AC1312)),"")</f>
        <v>180</v>
      </c>
      <c r="AH1312" s="17" t="str" cm="1">
        <f t="array" ref="AH1312">IFERROR(IF(J1312="Level",INDEX($M1312:$S1312,AD1312+1),INDEX($M1312:$S1312,AD1312)),"")</f>
        <v/>
      </c>
      <c r="AI1312" s="17" t="str" cm="1">
        <f t="array" ref="AI1312">IFERROR(INDEX($M1312:$S1312,AE1312),"")</f>
        <v/>
      </c>
      <c r="AJ1312" s="17" t="str" cm="1">
        <f t="array" ref="AJ1312">IFERROR(INDEX($M1312:$S1312,AF1312),"")</f>
        <v/>
      </c>
      <c r="AK1312" s="17" cm="1">
        <f t="array" ref="AK1312">IFERROR(IF(J1312="Level",INDEX($T1312:$Z1312,AC1312+1),INDEX($T1312:$Z1312,AC1312)),"")</f>
        <v>1</v>
      </c>
      <c r="AL1312" s="17" t="str" cm="1">
        <f t="array" ref="AL1312">IFERROR(IF(J1312="Level",INDEX($T1312:$Z1312,AD1312+1),INDEX($T1312:$Z1312,AD1312)),"")</f>
        <v/>
      </c>
      <c r="AM1312" s="17" t="str" cm="1">
        <f t="array" ref="AM1312">IFERROR(INDEX($T1312:$Z1312,AE1312),"")</f>
        <v/>
      </c>
      <c r="AN1312" s="17" t="str" cm="1">
        <f t="array" ref="AN1312">IFERROR(INDEX($T1312:$Z1312,AF1312),"")</f>
        <v/>
      </c>
    </row>
    <row r="1313" spans="1:40" x14ac:dyDescent="0.2">
      <c r="A1313" s="17" t="str">
        <f t="shared" si="120"/>
        <v>MA Education Leadership and Management: PTA1EDUEDU06</v>
      </c>
      <c r="B1313" s="11" t="s">
        <v>181</v>
      </c>
      <c r="C1313" s="11" t="s">
        <v>32965</v>
      </c>
      <c r="D1313" s="11" t="s">
        <v>182</v>
      </c>
      <c r="E1313" s="11" t="s">
        <v>180</v>
      </c>
      <c r="F1313" s="11" t="s">
        <v>76</v>
      </c>
      <c r="G1313" s="11" t="s">
        <v>32238</v>
      </c>
      <c r="H1313" s="11" t="s">
        <v>77</v>
      </c>
      <c r="I1313" s="11">
        <v>1</v>
      </c>
      <c r="J1313" s="11" t="s">
        <v>78</v>
      </c>
      <c r="K1313" s="11" t="s">
        <v>32182</v>
      </c>
      <c r="L1313" s="11">
        <v>180</v>
      </c>
      <c r="M1313" s="11">
        <v>180</v>
      </c>
      <c r="N1313" s="11">
        <v>0</v>
      </c>
      <c r="O1313" s="11">
        <v>0</v>
      </c>
      <c r="P1313" s="11">
        <v>0</v>
      </c>
      <c r="Q1313" s="11">
        <v>0</v>
      </c>
      <c r="R1313" s="11">
        <v>0</v>
      </c>
      <c r="S1313" s="11">
        <v>0</v>
      </c>
      <c r="T1313" s="11">
        <v>1</v>
      </c>
      <c r="U1313" s="11">
        <v>0</v>
      </c>
      <c r="V1313" s="11">
        <v>0</v>
      </c>
      <c r="W1313" s="11">
        <v>0</v>
      </c>
      <c r="X1313" s="11">
        <v>0</v>
      </c>
      <c r="Y1313" s="11">
        <v>0</v>
      </c>
      <c r="Z1313" s="11">
        <v>0</v>
      </c>
      <c r="AA1313" s="12" t="s">
        <v>32955</v>
      </c>
      <c r="AB1313" s="17" t="str">
        <f t="shared" si="121"/>
        <v>Programme: MA Education Leadership and Management</v>
      </c>
      <c r="AC1313" s="17">
        <f t="shared" si="122"/>
        <v>1</v>
      </c>
      <c r="AD1313" s="17" t="str">
        <f t="shared" si="123"/>
        <v/>
      </c>
      <c r="AE1313" s="17" t="str">
        <f t="shared" si="124"/>
        <v/>
      </c>
      <c r="AF1313" s="17" t="str">
        <f t="shared" si="125"/>
        <v/>
      </c>
      <c r="AG1313" s="17" cm="1">
        <f t="array" ref="AG1313">IFERROR(IF(J1313="Level",INDEX($M1313:$S1313,AC1313+1),INDEX($M1313:$S1313,AC1313)),"")</f>
        <v>180</v>
      </c>
      <c r="AH1313" s="17" t="str" cm="1">
        <f t="array" ref="AH1313">IFERROR(IF(J1313="Level",INDEX($M1313:$S1313,AD1313+1),INDEX($M1313:$S1313,AD1313)),"")</f>
        <v/>
      </c>
      <c r="AI1313" s="17" t="str" cm="1">
        <f t="array" ref="AI1313">IFERROR(INDEX($M1313:$S1313,AE1313),"")</f>
        <v/>
      </c>
      <c r="AJ1313" s="17" t="str" cm="1">
        <f t="array" ref="AJ1313">IFERROR(INDEX($M1313:$S1313,AF1313),"")</f>
        <v/>
      </c>
      <c r="AK1313" s="17" cm="1">
        <f t="array" ref="AK1313">IFERROR(IF(J1313="Level",INDEX($T1313:$Z1313,AC1313+1),INDEX($T1313:$Z1313,AC1313)),"")</f>
        <v>1</v>
      </c>
      <c r="AL1313" s="17" t="str" cm="1">
        <f t="array" ref="AL1313">IFERROR(IF(J1313="Level",INDEX($T1313:$Z1313,AD1313+1),INDEX($T1313:$Z1313,AD1313)),"")</f>
        <v/>
      </c>
      <c r="AM1313" s="17" t="str" cm="1">
        <f t="array" ref="AM1313">IFERROR(INDEX($T1313:$Z1313,AE1313),"")</f>
        <v/>
      </c>
      <c r="AN1313" s="17" t="str" cm="1">
        <f t="array" ref="AN1313">IFERROR(INDEX($T1313:$Z1313,AF1313),"")</f>
        <v/>
      </c>
    </row>
    <row r="1314" spans="1:40" x14ac:dyDescent="0.2">
      <c r="A1314" s="17" t="str">
        <f t="shared" si="120"/>
        <v>MA Creative Arts in Education: PTA1EDUEDU07</v>
      </c>
      <c r="B1314" s="11" t="s">
        <v>183</v>
      </c>
      <c r="C1314" s="11" t="s">
        <v>32965</v>
      </c>
      <c r="D1314" s="11" t="s">
        <v>184</v>
      </c>
      <c r="E1314" s="11" t="s">
        <v>180</v>
      </c>
      <c r="F1314" s="11" t="s">
        <v>76</v>
      </c>
      <c r="G1314" s="11" t="s">
        <v>32238</v>
      </c>
      <c r="H1314" s="11" t="s">
        <v>77</v>
      </c>
      <c r="I1314" s="11">
        <v>1</v>
      </c>
      <c r="J1314" s="11" t="s">
        <v>78</v>
      </c>
      <c r="K1314" s="11" t="s">
        <v>32182</v>
      </c>
      <c r="L1314" s="11">
        <v>180</v>
      </c>
      <c r="M1314" s="11">
        <v>180</v>
      </c>
      <c r="N1314" s="11">
        <v>0</v>
      </c>
      <c r="O1314" s="11">
        <v>0</v>
      </c>
      <c r="P1314" s="11">
        <v>0</v>
      </c>
      <c r="Q1314" s="11">
        <v>0</v>
      </c>
      <c r="R1314" s="11">
        <v>0</v>
      </c>
      <c r="S1314" s="11">
        <v>0</v>
      </c>
      <c r="T1314" s="11">
        <v>1</v>
      </c>
      <c r="U1314" s="11">
        <v>0</v>
      </c>
      <c r="V1314" s="11">
        <v>0</v>
      </c>
      <c r="W1314" s="11">
        <v>0</v>
      </c>
      <c r="X1314" s="11">
        <v>0</v>
      </c>
      <c r="Y1314" s="11">
        <v>0</v>
      </c>
      <c r="Z1314" s="11">
        <v>0</v>
      </c>
      <c r="AA1314" s="12" t="s">
        <v>32955</v>
      </c>
      <c r="AB1314" s="17" t="str">
        <f t="shared" si="121"/>
        <v>Programme: MA Creative Arts in Education</v>
      </c>
      <c r="AC1314" s="17">
        <f t="shared" si="122"/>
        <v>1</v>
      </c>
      <c r="AD1314" s="17" t="str">
        <f t="shared" si="123"/>
        <v/>
      </c>
      <c r="AE1314" s="17" t="str">
        <f t="shared" si="124"/>
        <v/>
      </c>
      <c r="AF1314" s="17" t="str">
        <f t="shared" si="125"/>
        <v/>
      </c>
      <c r="AG1314" s="17" cm="1">
        <f t="array" ref="AG1314">IFERROR(IF(J1314="Level",INDEX($M1314:$S1314,AC1314+1),INDEX($M1314:$S1314,AC1314)),"")</f>
        <v>180</v>
      </c>
      <c r="AH1314" s="17" t="str" cm="1">
        <f t="array" ref="AH1314">IFERROR(IF(J1314="Level",INDEX($M1314:$S1314,AD1314+1),INDEX($M1314:$S1314,AD1314)),"")</f>
        <v/>
      </c>
      <c r="AI1314" s="17" t="str" cm="1">
        <f t="array" ref="AI1314">IFERROR(INDEX($M1314:$S1314,AE1314),"")</f>
        <v/>
      </c>
      <c r="AJ1314" s="17" t="str" cm="1">
        <f t="array" ref="AJ1314">IFERROR(INDEX($M1314:$S1314,AF1314),"")</f>
        <v/>
      </c>
      <c r="AK1314" s="17" cm="1">
        <f t="array" ref="AK1314">IFERROR(IF(J1314="Level",INDEX($T1314:$Z1314,AC1314+1),INDEX($T1314:$Z1314,AC1314)),"")</f>
        <v>1</v>
      </c>
      <c r="AL1314" s="17" t="str" cm="1">
        <f t="array" ref="AL1314">IFERROR(IF(J1314="Level",INDEX($T1314:$Z1314,AD1314+1),INDEX($T1314:$Z1314,AD1314)),"")</f>
        <v/>
      </c>
      <c r="AM1314" s="17" t="str" cm="1">
        <f t="array" ref="AM1314">IFERROR(INDEX($T1314:$Z1314,AE1314),"")</f>
        <v/>
      </c>
      <c r="AN1314" s="17" t="str" cm="1">
        <f t="array" ref="AN1314">IFERROR(INDEX($T1314:$Z1314,AF1314),"")</f>
        <v/>
      </c>
    </row>
    <row r="1315" spans="1:40" x14ac:dyDescent="0.2">
      <c r="A1315" s="17" t="str">
        <f t="shared" si="120"/>
        <v>MA Technology, Creativity and Thinking in Education: PTA1EDUEDU08</v>
      </c>
      <c r="B1315" s="11" t="s">
        <v>185</v>
      </c>
      <c r="C1315" s="11" t="s">
        <v>32965</v>
      </c>
      <c r="D1315" s="11" t="s">
        <v>186</v>
      </c>
      <c r="E1315" s="11" t="s">
        <v>180</v>
      </c>
      <c r="F1315" s="11" t="s">
        <v>76</v>
      </c>
      <c r="G1315" s="11" t="s">
        <v>32238</v>
      </c>
      <c r="H1315" s="11" t="s">
        <v>77</v>
      </c>
      <c r="I1315" s="11">
        <v>1</v>
      </c>
      <c r="J1315" s="11" t="s">
        <v>78</v>
      </c>
      <c r="K1315" s="11" t="s">
        <v>32182</v>
      </c>
      <c r="L1315" s="11">
        <v>180</v>
      </c>
      <c r="M1315" s="11">
        <v>180</v>
      </c>
      <c r="N1315" s="11">
        <v>0</v>
      </c>
      <c r="O1315" s="11">
        <v>0</v>
      </c>
      <c r="P1315" s="11">
        <v>0</v>
      </c>
      <c r="Q1315" s="11">
        <v>0</v>
      </c>
      <c r="R1315" s="11">
        <v>0</v>
      </c>
      <c r="S1315" s="11">
        <v>0</v>
      </c>
      <c r="T1315" s="11">
        <v>1</v>
      </c>
      <c r="U1315" s="11">
        <v>0</v>
      </c>
      <c r="V1315" s="11">
        <v>0</v>
      </c>
      <c r="W1315" s="11">
        <v>0</v>
      </c>
      <c r="X1315" s="11">
        <v>0</v>
      </c>
      <c r="Y1315" s="11">
        <v>0</v>
      </c>
      <c r="Z1315" s="11">
        <v>0</v>
      </c>
      <c r="AA1315" s="12" t="s">
        <v>32955</v>
      </c>
      <c r="AB1315" s="17" t="str">
        <f t="shared" si="121"/>
        <v>Programme: MA Technology, Creativity and Thinking in Education</v>
      </c>
      <c r="AC1315" s="17">
        <f t="shared" si="122"/>
        <v>1</v>
      </c>
      <c r="AD1315" s="17" t="str">
        <f t="shared" si="123"/>
        <v/>
      </c>
      <c r="AE1315" s="17" t="str">
        <f t="shared" si="124"/>
        <v/>
      </c>
      <c r="AF1315" s="17" t="str">
        <f t="shared" si="125"/>
        <v/>
      </c>
      <c r="AG1315" s="17" cm="1">
        <f t="array" ref="AG1315">IFERROR(IF(J1315="Level",INDEX($M1315:$S1315,AC1315+1),INDEX($M1315:$S1315,AC1315)),"")</f>
        <v>180</v>
      </c>
      <c r="AH1315" s="17" t="str" cm="1">
        <f t="array" ref="AH1315">IFERROR(IF(J1315="Level",INDEX($M1315:$S1315,AD1315+1),INDEX($M1315:$S1315,AD1315)),"")</f>
        <v/>
      </c>
      <c r="AI1315" s="17" t="str" cm="1">
        <f t="array" ref="AI1315">IFERROR(INDEX($M1315:$S1315,AE1315),"")</f>
        <v/>
      </c>
      <c r="AJ1315" s="17" t="str" cm="1">
        <f t="array" ref="AJ1315">IFERROR(INDEX($M1315:$S1315,AF1315),"")</f>
        <v/>
      </c>
      <c r="AK1315" s="17" cm="1">
        <f t="array" ref="AK1315">IFERROR(IF(J1315="Level",INDEX($T1315:$Z1315,AC1315+1),INDEX($T1315:$Z1315,AC1315)),"")</f>
        <v>1</v>
      </c>
      <c r="AL1315" s="17" t="str" cm="1">
        <f t="array" ref="AL1315">IFERROR(IF(J1315="Level",INDEX($T1315:$Z1315,AD1315+1),INDEX($T1315:$Z1315,AD1315)),"")</f>
        <v/>
      </c>
      <c r="AM1315" s="17" t="str" cm="1">
        <f t="array" ref="AM1315">IFERROR(INDEX($T1315:$Z1315,AE1315),"")</f>
        <v/>
      </c>
      <c r="AN1315" s="17" t="str" cm="1">
        <f t="array" ref="AN1315">IFERROR(INDEX($T1315:$Z1315,AF1315),"")</f>
        <v/>
      </c>
    </row>
    <row r="1316" spans="1:40" x14ac:dyDescent="0.2">
      <c r="A1316" s="17" t="str">
        <f t="shared" si="120"/>
        <v>MA Special Educational Needs: PTA1EDUEDU09</v>
      </c>
      <c r="B1316" s="11" t="s">
        <v>187</v>
      </c>
      <c r="C1316" s="11" t="s">
        <v>32965</v>
      </c>
      <c r="D1316" s="11" t="s">
        <v>188</v>
      </c>
      <c r="E1316" s="11" t="s">
        <v>180</v>
      </c>
      <c r="F1316" s="11" t="s">
        <v>76</v>
      </c>
      <c r="G1316" s="11" t="s">
        <v>32238</v>
      </c>
      <c r="H1316" s="11" t="s">
        <v>77</v>
      </c>
      <c r="I1316" s="11">
        <v>1</v>
      </c>
      <c r="J1316" s="11" t="s">
        <v>78</v>
      </c>
      <c r="K1316" s="11" t="s">
        <v>32182</v>
      </c>
      <c r="L1316" s="11">
        <v>180</v>
      </c>
      <c r="M1316" s="11">
        <v>180</v>
      </c>
      <c r="N1316" s="11">
        <v>0</v>
      </c>
      <c r="O1316" s="11">
        <v>0</v>
      </c>
      <c r="P1316" s="11">
        <v>0</v>
      </c>
      <c r="Q1316" s="11">
        <v>0</v>
      </c>
      <c r="R1316" s="11">
        <v>0</v>
      </c>
      <c r="S1316" s="11">
        <v>0</v>
      </c>
      <c r="T1316" s="11">
        <v>1</v>
      </c>
      <c r="U1316" s="11">
        <v>0</v>
      </c>
      <c r="V1316" s="11">
        <v>0</v>
      </c>
      <c r="W1316" s="11">
        <v>0</v>
      </c>
      <c r="X1316" s="11">
        <v>0</v>
      </c>
      <c r="Y1316" s="11">
        <v>0</v>
      </c>
      <c r="Z1316" s="11">
        <v>0</v>
      </c>
      <c r="AA1316" s="12" t="s">
        <v>32955</v>
      </c>
      <c r="AB1316" s="17" t="str">
        <f t="shared" si="121"/>
        <v>Programme: MA Special Educational Needs</v>
      </c>
      <c r="AC1316" s="17">
        <f t="shared" si="122"/>
        <v>1</v>
      </c>
      <c r="AD1316" s="17" t="str">
        <f t="shared" si="123"/>
        <v/>
      </c>
      <c r="AE1316" s="17" t="str">
        <f t="shared" si="124"/>
        <v/>
      </c>
      <c r="AF1316" s="17" t="str">
        <f t="shared" si="125"/>
        <v/>
      </c>
      <c r="AG1316" s="17" cm="1">
        <f t="array" ref="AG1316">IFERROR(IF(J1316="Level",INDEX($M1316:$S1316,AC1316+1),INDEX($M1316:$S1316,AC1316)),"")</f>
        <v>180</v>
      </c>
      <c r="AH1316" s="17" t="str" cm="1">
        <f t="array" ref="AH1316">IFERROR(IF(J1316="Level",INDEX($M1316:$S1316,AD1316+1),INDEX($M1316:$S1316,AD1316)),"")</f>
        <v/>
      </c>
      <c r="AI1316" s="17" t="str" cm="1">
        <f t="array" ref="AI1316">IFERROR(INDEX($M1316:$S1316,AE1316),"")</f>
        <v/>
      </c>
      <c r="AJ1316" s="17" t="str" cm="1">
        <f t="array" ref="AJ1316">IFERROR(INDEX($M1316:$S1316,AF1316),"")</f>
        <v/>
      </c>
      <c r="AK1316" s="17" cm="1">
        <f t="array" ref="AK1316">IFERROR(IF(J1316="Level",INDEX($T1316:$Z1316,AC1316+1),INDEX($T1316:$Z1316,AC1316)),"")</f>
        <v>1</v>
      </c>
      <c r="AL1316" s="17" t="str" cm="1">
        <f t="array" ref="AL1316">IFERROR(IF(J1316="Level",INDEX($T1316:$Z1316,AD1316+1),INDEX($T1316:$Z1316,AD1316)),"")</f>
        <v/>
      </c>
      <c r="AM1316" s="17" t="str" cm="1">
        <f t="array" ref="AM1316">IFERROR(INDEX($T1316:$Z1316,AE1316),"")</f>
        <v/>
      </c>
      <c r="AN1316" s="17" t="str" cm="1">
        <f t="array" ref="AN1316">IFERROR(INDEX($T1316:$Z1316,AF1316),"")</f>
        <v/>
      </c>
    </row>
    <row r="1317" spans="1:40" x14ac:dyDescent="0.2">
      <c r="A1317" s="17" t="str">
        <f t="shared" si="120"/>
        <v>MA Technology and Education Futures: PTA1EDUEDU10</v>
      </c>
      <c r="B1317" s="11" t="s">
        <v>32043</v>
      </c>
      <c r="C1317" s="11" t="s">
        <v>32965</v>
      </c>
      <c r="D1317" s="11" t="s">
        <v>32695</v>
      </c>
      <c r="E1317" s="11" t="s">
        <v>180</v>
      </c>
      <c r="F1317" s="11" t="s">
        <v>76</v>
      </c>
      <c r="G1317" s="11" t="s">
        <v>32238</v>
      </c>
      <c r="H1317" s="11" t="s">
        <v>77</v>
      </c>
      <c r="I1317" s="11">
        <v>1</v>
      </c>
      <c r="J1317" s="11" t="s">
        <v>78</v>
      </c>
      <c r="K1317" s="11" t="s">
        <v>32182</v>
      </c>
      <c r="L1317" s="11">
        <v>180</v>
      </c>
      <c r="M1317" s="11">
        <v>180</v>
      </c>
      <c r="N1317" s="11">
        <v>0</v>
      </c>
      <c r="O1317" s="11">
        <v>0</v>
      </c>
      <c r="P1317" s="11">
        <v>0</v>
      </c>
      <c r="Q1317" s="11">
        <v>0</v>
      </c>
      <c r="R1317" s="11">
        <v>0</v>
      </c>
      <c r="S1317" s="11">
        <v>0</v>
      </c>
      <c r="T1317" s="11">
        <v>1</v>
      </c>
      <c r="U1317" s="11">
        <v>0</v>
      </c>
      <c r="V1317" s="11">
        <v>0</v>
      </c>
      <c r="W1317" s="11">
        <v>0</v>
      </c>
      <c r="X1317" s="11">
        <v>0</v>
      </c>
      <c r="Y1317" s="11">
        <v>0</v>
      </c>
      <c r="Z1317" s="11">
        <v>0</v>
      </c>
      <c r="AA1317" s="12" t="s">
        <v>32955</v>
      </c>
      <c r="AB1317" s="17" t="str">
        <f t="shared" si="121"/>
        <v>Programme: MA Technology and Education Futures</v>
      </c>
      <c r="AC1317" s="17">
        <f t="shared" si="122"/>
        <v>1</v>
      </c>
      <c r="AD1317" s="17" t="str">
        <f t="shared" si="123"/>
        <v/>
      </c>
      <c r="AE1317" s="17" t="str">
        <f t="shared" si="124"/>
        <v/>
      </c>
      <c r="AF1317" s="17" t="str">
        <f t="shared" si="125"/>
        <v/>
      </c>
      <c r="AG1317" s="17" cm="1">
        <f t="array" ref="AG1317">IFERROR(IF(J1317="Level",INDEX($M1317:$S1317,AC1317+1),INDEX($M1317:$S1317,AC1317)),"")</f>
        <v>180</v>
      </c>
      <c r="AH1317" s="17" t="str" cm="1">
        <f t="array" ref="AH1317">IFERROR(IF(J1317="Level",INDEX($M1317:$S1317,AD1317+1),INDEX($M1317:$S1317,AD1317)),"")</f>
        <v/>
      </c>
      <c r="AI1317" s="17" t="str" cm="1">
        <f t="array" ref="AI1317">IFERROR(INDEX($M1317:$S1317,AE1317),"")</f>
        <v/>
      </c>
      <c r="AJ1317" s="17" t="str" cm="1">
        <f t="array" ref="AJ1317">IFERROR(INDEX($M1317:$S1317,AF1317),"")</f>
        <v/>
      </c>
      <c r="AK1317" s="17" cm="1">
        <f t="array" ref="AK1317">IFERROR(IF(J1317="Level",INDEX($T1317:$Z1317,AC1317+1),INDEX($T1317:$Z1317,AC1317)),"")</f>
        <v>1</v>
      </c>
      <c r="AL1317" s="17" t="str" cm="1">
        <f t="array" ref="AL1317">IFERROR(IF(J1317="Level",INDEX($T1317:$Z1317,AD1317+1),INDEX($T1317:$Z1317,AD1317)),"")</f>
        <v/>
      </c>
      <c r="AM1317" s="17" t="str" cm="1">
        <f t="array" ref="AM1317">IFERROR(INDEX($T1317:$Z1317,AE1317),"")</f>
        <v/>
      </c>
      <c r="AN1317" s="17" t="str" cm="1">
        <f t="array" ref="AN1317">IFERROR(INDEX($T1317:$Z1317,AF1317),"")</f>
        <v/>
      </c>
    </row>
    <row r="1318" spans="1:40" x14ac:dyDescent="0.2">
      <c r="A1318" s="17" t="str">
        <f t="shared" si="120"/>
        <v>MEd Teaching English to Speakers of Other Languages: PTD1EDUEDU15</v>
      </c>
      <c r="B1318" s="11" t="s">
        <v>302</v>
      </c>
      <c r="C1318" s="11" t="s">
        <v>32965</v>
      </c>
      <c r="D1318" s="11" t="s">
        <v>303</v>
      </c>
      <c r="E1318" s="11" t="s">
        <v>180</v>
      </c>
      <c r="F1318" s="11" t="s">
        <v>76</v>
      </c>
      <c r="G1318" s="11" t="s">
        <v>32238</v>
      </c>
      <c r="H1318" s="11" t="s">
        <v>77</v>
      </c>
      <c r="I1318" s="11">
        <v>1</v>
      </c>
      <c r="J1318" s="11" t="s">
        <v>78</v>
      </c>
      <c r="K1318" s="11" t="s">
        <v>32182</v>
      </c>
      <c r="L1318" s="11">
        <v>180</v>
      </c>
      <c r="M1318" s="11">
        <v>180</v>
      </c>
      <c r="N1318" s="11">
        <v>0</v>
      </c>
      <c r="O1318" s="11">
        <v>0</v>
      </c>
      <c r="P1318" s="11">
        <v>0</v>
      </c>
      <c r="Q1318" s="11">
        <v>0</v>
      </c>
      <c r="R1318" s="11">
        <v>0</v>
      </c>
      <c r="S1318" s="11">
        <v>0</v>
      </c>
      <c r="T1318" s="11">
        <v>1</v>
      </c>
      <c r="U1318" s="11">
        <v>0</v>
      </c>
      <c r="V1318" s="11">
        <v>0</v>
      </c>
      <c r="W1318" s="11">
        <v>0</v>
      </c>
      <c r="X1318" s="11">
        <v>0</v>
      </c>
      <c r="Y1318" s="11">
        <v>0</v>
      </c>
      <c r="Z1318" s="11">
        <v>0</v>
      </c>
      <c r="AA1318" s="12" t="s">
        <v>32955</v>
      </c>
      <c r="AB1318" s="17" t="str">
        <f t="shared" si="121"/>
        <v>Programme: MEd Teaching English to Speakers of Other Languages</v>
      </c>
      <c r="AC1318" s="17">
        <f t="shared" si="122"/>
        <v>1</v>
      </c>
      <c r="AD1318" s="17" t="str">
        <f t="shared" si="123"/>
        <v/>
      </c>
      <c r="AE1318" s="17" t="str">
        <f t="shared" si="124"/>
        <v/>
      </c>
      <c r="AF1318" s="17" t="str">
        <f t="shared" si="125"/>
        <v/>
      </c>
      <c r="AG1318" s="17" cm="1">
        <f t="array" ref="AG1318">IFERROR(IF(J1318="Level",INDEX($M1318:$S1318,AC1318+1),INDEX($M1318:$S1318,AC1318)),"")</f>
        <v>180</v>
      </c>
      <c r="AH1318" s="17" t="str" cm="1">
        <f t="array" ref="AH1318">IFERROR(IF(J1318="Level",INDEX($M1318:$S1318,AD1318+1),INDEX($M1318:$S1318,AD1318)),"")</f>
        <v/>
      </c>
      <c r="AI1318" s="17" t="str" cm="1">
        <f t="array" ref="AI1318">IFERROR(INDEX($M1318:$S1318,AE1318),"")</f>
        <v/>
      </c>
      <c r="AJ1318" s="17" t="str" cm="1">
        <f t="array" ref="AJ1318">IFERROR(INDEX($M1318:$S1318,AF1318),"")</f>
        <v/>
      </c>
      <c r="AK1318" s="17" cm="1">
        <f t="array" ref="AK1318">IFERROR(IF(J1318="Level",INDEX($T1318:$Z1318,AC1318+1),INDEX($T1318:$Z1318,AC1318)),"")</f>
        <v>1</v>
      </c>
      <c r="AL1318" s="17" t="str" cm="1">
        <f t="array" ref="AL1318">IFERROR(IF(J1318="Level",INDEX($T1318:$Z1318,AD1318+1),INDEX($T1318:$Z1318,AD1318)),"")</f>
        <v/>
      </c>
      <c r="AM1318" s="17" t="str" cm="1">
        <f t="array" ref="AM1318">IFERROR(INDEX($T1318:$Z1318,AE1318),"")</f>
        <v/>
      </c>
      <c r="AN1318" s="17" t="str" cm="1">
        <f t="array" ref="AN1318">IFERROR(INDEX($T1318:$Z1318,AF1318),"")</f>
        <v/>
      </c>
    </row>
    <row r="1319" spans="1:40" x14ac:dyDescent="0.2">
      <c r="A1319" s="17" t="str">
        <f t="shared" si="120"/>
        <v>MSc Educational Research: PTS1EDUEDU01</v>
      </c>
      <c r="B1319" s="11" t="s">
        <v>456</v>
      </c>
      <c r="C1319" s="11" t="s">
        <v>32965</v>
      </c>
      <c r="D1319" s="11" t="s">
        <v>457</v>
      </c>
      <c r="E1319" s="11" t="s">
        <v>180</v>
      </c>
      <c r="F1319" s="11" t="s">
        <v>76</v>
      </c>
      <c r="G1319" s="11" t="s">
        <v>32238</v>
      </c>
      <c r="H1319" s="11" t="s">
        <v>77</v>
      </c>
      <c r="I1319" s="11">
        <v>1</v>
      </c>
      <c r="J1319" s="11" t="s">
        <v>78</v>
      </c>
      <c r="K1319" s="11" t="s">
        <v>32182</v>
      </c>
      <c r="L1319" s="11">
        <v>180</v>
      </c>
      <c r="M1319" s="11">
        <v>180</v>
      </c>
      <c r="N1319" s="11">
        <v>0</v>
      </c>
      <c r="O1319" s="11">
        <v>0</v>
      </c>
      <c r="P1319" s="11">
        <v>0</v>
      </c>
      <c r="Q1319" s="11">
        <v>0</v>
      </c>
      <c r="R1319" s="11">
        <v>0</v>
      </c>
      <c r="S1319" s="11">
        <v>0</v>
      </c>
      <c r="T1319" s="11">
        <v>1</v>
      </c>
      <c r="U1319" s="11">
        <v>0</v>
      </c>
      <c r="V1319" s="11">
        <v>0</v>
      </c>
      <c r="W1319" s="11">
        <v>0</v>
      </c>
      <c r="X1319" s="11">
        <v>0</v>
      </c>
      <c r="Y1319" s="11">
        <v>0</v>
      </c>
      <c r="Z1319" s="11">
        <v>0</v>
      </c>
      <c r="AA1319" s="12" t="s">
        <v>32955</v>
      </c>
      <c r="AB1319" s="17" t="str">
        <f t="shared" si="121"/>
        <v>Programme: MSc Educational Research</v>
      </c>
      <c r="AC1319" s="17">
        <f t="shared" si="122"/>
        <v>1</v>
      </c>
      <c r="AD1319" s="17" t="str">
        <f t="shared" si="123"/>
        <v/>
      </c>
      <c r="AE1319" s="17" t="str">
        <f t="shared" si="124"/>
        <v/>
      </c>
      <c r="AF1319" s="17" t="str">
        <f t="shared" si="125"/>
        <v/>
      </c>
      <c r="AG1319" s="17" cm="1">
        <f t="array" ref="AG1319">IFERROR(IF(J1319="Level",INDEX($M1319:$S1319,AC1319+1),INDEX($M1319:$S1319,AC1319)),"")</f>
        <v>180</v>
      </c>
      <c r="AH1319" s="17" t="str" cm="1">
        <f t="array" ref="AH1319">IFERROR(IF(J1319="Level",INDEX($M1319:$S1319,AD1319+1),INDEX($M1319:$S1319,AD1319)),"")</f>
        <v/>
      </c>
      <c r="AI1319" s="17" t="str" cm="1">
        <f t="array" ref="AI1319">IFERROR(INDEX($M1319:$S1319,AE1319),"")</f>
        <v/>
      </c>
      <c r="AJ1319" s="17" t="str" cm="1">
        <f t="array" ref="AJ1319">IFERROR(INDEX($M1319:$S1319,AF1319),"")</f>
        <v/>
      </c>
      <c r="AK1319" s="17" cm="1">
        <f t="array" ref="AK1319">IFERROR(IF(J1319="Level",INDEX($T1319:$Z1319,AC1319+1),INDEX($T1319:$Z1319,AC1319)),"")</f>
        <v>1</v>
      </c>
      <c r="AL1319" s="17" t="str" cm="1">
        <f t="array" ref="AL1319">IFERROR(IF(J1319="Level",INDEX($T1319:$Z1319,AD1319+1),INDEX($T1319:$Z1319,AD1319)),"")</f>
        <v/>
      </c>
      <c r="AM1319" s="17" t="str" cm="1">
        <f t="array" ref="AM1319">IFERROR(INDEX($T1319:$Z1319,AE1319),"")</f>
        <v/>
      </c>
      <c r="AN1319" s="17" t="str" cm="1">
        <f t="array" ref="AN1319">IFERROR(INDEX($T1319:$Z1319,AF1319),"")</f>
        <v/>
      </c>
    </row>
    <row r="1320" spans="1:40" x14ac:dyDescent="0.2">
      <c r="A1320" s="17" t="str">
        <f t="shared" si="120"/>
        <v>PhD Education 4-year (MSc Educational Research): PTS1EDUEDU02</v>
      </c>
      <c r="B1320" s="11" t="s">
        <v>458</v>
      </c>
      <c r="C1320" s="11" t="s">
        <v>32965</v>
      </c>
      <c r="D1320" s="11" t="s">
        <v>459</v>
      </c>
      <c r="E1320" s="11" t="s">
        <v>180</v>
      </c>
      <c r="F1320" s="11" t="s">
        <v>76</v>
      </c>
      <c r="G1320" s="11" t="s">
        <v>32238</v>
      </c>
      <c r="H1320" s="11" t="s">
        <v>77</v>
      </c>
      <c r="I1320" s="11">
        <v>1</v>
      </c>
      <c r="J1320" s="11" t="s">
        <v>78</v>
      </c>
      <c r="K1320" s="11" t="s">
        <v>32182</v>
      </c>
      <c r="L1320" s="11">
        <v>180</v>
      </c>
      <c r="M1320" s="11">
        <v>180</v>
      </c>
      <c r="N1320" s="11">
        <v>0</v>
      </c>
      <c r="O1320" s="11">
        <v>0</v>
      </c>
      <c r="P1320" s="11">
        <v>0</v>
      </c>
      <c r="Q1320" s="11">
        <v>0</v>
      </c>
      <c r="R1320" s="11">
        <v>0</v>
      </c>
      <c r="S1320" s="11">
        <v>0</v>
      </c>
      <c r="T1320" s="11">
        <v>1</v>
      </c>
      <c r="U1320" s="11">
        <v>0</v>
      </c>
      <c r="V1320" s="11">
        <v>0</v>
      </c>
      <c r="W1320" s="11">
        <v>0</v>
      </c>
      <c r="X1320" s="11">
        <v>0</v>
      </c>
      <c r="Y1320" s="11">
        <v>0</v>
      </c>
      <c r="Z1320" s="11">
        <v>0</v>
      </c>
      <c r="AA1320" s="12" t="s">
        <v>32955</v>
      </c>
      <c r="AB1320" s="17" t="str">
        <f t="shared" si="121"/>
        <v>Programme: PhD Education 4-year (MSc Educational Research)</v>
      </c>
      <c r="AC1320" s="17">
        <f t="shared" si="122"/>
        <v>1</v>
      </c>
      <c r="AD1320" s="17" t="str">
        <f t="shared" si="123"/>
        <v/>
      </c>
      <c r="AE1320" s="17" t="str">
        <f t="shared" si="124"/>
        <v/>
      </c>
      <c r="AF1320" s="17" t="str">
        <f t="shared" si="125"/>
        <v/>
      </c>
      <c r="AG1320" s="17" cm="1">
        <f t="array" ref="AG1320">IFERROR(IF(J1320="Level",INDEX($M1320:$S1320,AC1320+1),INDEX($M1320:$S1320,AC1320)),"")</f>
        <v>180</v>
      </c>
      <c r="AH1320" s="17" t="str" cm="1">
        <f t="array" ref="AH1320">IFERROR(IF(J1320="Level",INDEX($M1320:$S1320,AD1320+1),INDEX($M1320:$S1320,AD1320)),"")</f>
        <v/>
      </c>
      <c r="AI1320" s="17" t="str" cm="1">
        <f t="array" ref="AI1320">IFERROR(INDEX($M1320:$S1320,AE1320),"")</f>
        <v/>
      </c>
      <c r="AJ1320" s="17" t="str" cm="1">
        <f t="array" ref="AJ1320">IFERROR(INDEX($M1320:$S1320,AF1320),"")</f>
        <v/>
      </c>
      <c r="AK1320" s="17" cm="1">
        <f t="array" ref="AK1320">IFERROR(IF(J1320="Level",INDEX($T1320:$Z1320,AC1320+1),INDEX($T1320:$Z1320,AC1320)),"")</f>
        <v>1</v>
      </c>
      <c r="AL1320" s="17" t="str" cm="1">
        <f t="array" ref="AL1320">IFERROR(IF(J1320="Level",INDEX($T1320:$Z1320,AD1320+1),INDEX($T1320:$Z1320,AD1320)),"")</f>
        <v/>
      </c>
      <c r="AM1320" s="17" t="str" cm="1">
        <f t="array" ref="AM1320">IFERROR(INDEX($T1320:$Z1320,AE1320),"")</f>
        <v/>
      </c>
      <c r="AN1320" s="17" t="str" cm="1">
        <f t="array" ref="AN1320">IFERROR(INDEX($T1320:$Z1320,AF1320),"")</f>
        <v/>
      </c>
    </row>
    <row r="1321" spans="1:40" x14ac:dyDescent="0.2">
      <c r="A1321" s="17" t="str">
        <f t="shared" si="120"/>
        <v>MA Creative Writing: PTA1EGLEGL09</v>
      </c>
      <c r="B1321" s="11" t="s">
        <v>189</v>
      </c>
      <c r="C1321" s="11" t="s">
        <v>32965</v>
      </c>
      <c r="D1321" s="11" t="s">
        <v>190</v>
      </c>
      <c r="E1321" s="11" t="s">
        <v>191</v>
      </c>
      <c r="F1321" s="11" t="s">
        <v>76</v>
      </c>
      <c r="G1321" s="11" t="s">
        <v>32238</v>
      </c>
      <c r="H1321" s="11" t="s">
        <v>77</v>
      </c>
      <c r="I1321" s="11">
        <v>1</v>
      </c>
      <c r="J1321" s="11" t="s">
        <v>78</v>
      </c>
      <c r="K1321" s="11" t="s">
        <v>32182</v>
      </c>
      <c r="L1321" s="11">
        <v>180</v>
      </c>
      <c r="M1321" s="11">
        <v>180</v>
      </c>
      <c r="N1321" s="11">
        <v>0</v>
      </c>
      <c r="O1321" s="11">
        <v>0</v>
      </c>
      <c r="P1321" s="11">
        <v>0</v>
      </c>
      <c r="Q1321" s="11">
        <v>0</v>
      </c>
      <c r="R1321" s="11">
        <v>0</v>
      </c>
      <c r="S1321" s="11">
        <v>0</v>
      </c>
      <c r="T1321" s="11">
        <v>1</v>
      </c>
      <c r="U1321" s="11">
        <v>0</v>
      </c>
      <c r="V1321" s="11">
        <v>0</v>
      </c>
      <c r="W1321" s="11">
        <v>0</v>
      </c>
      <c r="X1321" s="11">
        <v>0</v>
      </c>
      <c r="Y1321" s="11">
        <v>0</v>
      </c>
      <c r="Z1321" s="11">
        <v>0</v>
      </c>
      <c r="AA1321" s="12" t="s">
        <v>32955</v>
      </c>
      <c r="AB1321" s="17" t="str">
        <f t="shared" si="121"/>
        <v>Programme: MA Creative Writing</v>
      </c>
      <c r="AC1321" s="17">
        <f t="shared" si="122"/>
        <v>1</v>
      </c>
      <c r="AD1321" s="17" t="str">
        <f t="shared" si="123"/>
        <v/>
      </c>
      <c r="AE1321" s="17" t="str">
        <f t="shared" si="124"/>
        <v/>
      </c>
      <c r="AF1321" s="17" t="str">
        <f t="shared" si="125"/>
        <v/>
      </c>
      <c r="AG1321" s="17" cm="1">
        <f t="array" ref="AG1321">IFERROR(IF(J1321="Level",INDEX($M1321:$S1321,AC1321+1),INDEX($M1321:$S1321,AC1321)),"")</f>
        <v>180</v>
      </c>
      <c r="AH1321" s="17" t="str" cm="1">
        <f t="array" ref="AH1321">IFERROR(IF(J1321="Level",INDEX($M1321:$S1321,AD1321+1),INDEX($M1321:$S1321,AD1321)),"")</f>
        <v/>
      </c>
      <c r="AI1321" s="17" t="str" cm="1">
        <f t="array" ref="AI1321">IFERROR(INDEX($M1321:$S1321,AE1321),"")</f>
        <v/>
      </c>
      <c r="AJ1321" s="17" t="str" cm="1">
        <f t="array" ref="AJ1321">IFERROR(INDEX($M1321:$S1321,AF1321),"")</f>
        <v/>
      </c>
      <c r="AK1321" s="17" cm="1">
        <f t="array" ref="AK1321">IFERROR(IF(J1321="Level",INDEX($T1321:$Z1321,AC1321+1),INDEX($T1321:$Z1321,AC1321)),"")</f>
        <v>1</v>
      </c>
      <c r="AL1321" s="17" t="str" cm="1">
        <f t="array" ref="AL1321">IFERROR(IF(J1321="Level",INDEX($T1321:$Z1321,AD1321+1),INDEX($T1321:$Z1321,AD1321)),"")</f>
        <v/>
      </c>
      <c r="AM1321" s="17" t="str" cm="1">
        <f t="array" ref="AM1321">IFERROR(INDEX($T1321:$Z1321,AE1321),"")</f>
        <v/>
      </c>
      <c r="AN1321" s="17" t="str" cm="1">
        <f t="array" ref="AN1321">IFERROR(INDEX($T1321:$Z1321,AF1321),"")</f>
        <v/>
      </c>
    </row>
    <row r="1322" spans="1:40" x14ac:dyDescent="0.2">
      <c r="A1322" s="17" t="str">
        <f t="shared" si="120"/>
        <v>MA English Literary Studies: PTA1EGLEGL11</v>
      </c>
      <c r="B1322" s="11" t="s">
        <v>192</v>
      </c>
      <c r="C1322" s="11" t="s">
        <v>32965</v>
      </c>
      <c r="D1322" s="11" t="s">
        <v>193</v>
      </c>
      <c r="E1322" s="11" t="s">
        <v>191</v>
      </c>
      <c r="F1322" s="11" t="s">
        <v>76</v>
      </c>
      <c r="G1322" s="11" t="s">
        <v>32238</v>
      </c>
      <c r="H1322" s="11" t="s">
        <v>77</v>
      </c>
      <c r="I1322" s="11">
        <v>1</v>
      </c>
      <c r="J1322" s="11" t="s">
        <v>78</v>
      </c>
      <c r="K1322" s="11" t="s">
        <v>32182</v>
      </c>
      <c r="L1322" s="11">
        <v>180</v>
      </c>
      <c r="M1322" s="11">
        <v>180</v>
      </c>
      <c r="N1322" s="11">
        <v>0</v>
      </c>
      <c r="O1322" s="11">
        <v>0</v>
      </c>
      <c r="P1322" s="11">
        <v>0</v>
      </c>
      <c r="Q1322" s="11">
        <v>0</v>
      </c>
      <c r="R1322" s="11">
        <v>0</v>
      </c>
      <c r="S1322" s="11">
        <v>0</v>
      </c>
      <c r="T1322" s="11">
        <v>1</v>
      </c>
      <c r="U1322" s="11">
        <v>0</v>
      </c>
      <c r="V1322" s="11">
        <v>0</v>
      </c>
      <c r="W1322" s="11">
        <v>0</v>
      </c>
      <c r="X1322" s="11">
        <v>0</v>
      </c>
      <c r="Y1322" s="11">
        <v>0</v>
      </c>
      <c r="Z1322" s="11">
        <v>0</v>
      </c>
      <c r="AA1322" s="12" t="s">
        <v>32955</v>
      </c>
      <c r="AB1322" s="17" t="str">
        <f t="shared" si="121"/>
        <v>Programme: MA English Literary Studies</v>
      </c>
      <c r="AC1322" s="17">
        <f t="shared" si="122"/>
        <v>1</v>
      </c>
      <c r="AD1322" s="17" t="str">
        <f t="shared" si="123"/>
        <v/>
      </c>
      <c r="AE1322" s="17" t="str">
        <f t="shared" si="124"/>
        <v/>
      </c>
      <c r="AF1322" s="17" t="str">
        <f t="shared" si="125"/>
        <v/>
      </c>
      <c r="AG1322" s="17" cm="1">
        <f t="array" ref="AG1322">IFERROR(IF(J1322="Level",INDEX($M1322:$S1322,AC1322+1),INDEX($M1322:$S1322,AC1322)),"")</f>
        <v>180</v>
      </c>
      <c r="AH1322" s="17" t="str" cm="1">
        <f t="array" ref="AH1322">IFERROR(IF(J1322="Level",INDEX($M1322:$S1322,AD1322+1),INDEX($M1322:$S1322,AD1322)),"")</f>
        <v/>
      </c>
      <c r="AI1322" s="17" t="str" cm="1">
        <f t="array" ref="AI1322">IFERROR(INDEX($M1322:$S1322,AE1322),"")</f>
        <v/>
      </c>
      <c r="AJ1322" s="17" t="str" cm="1">
        <f t="array" ref="AJ1322">IFERROR(INDEX($M1322:$S1322,AF1322),"")</f>
        <v/>
      </c>
      <c r="AK1322" s="17" cm="1">
        <f t="array" ref="AK1322">IFERROR(IF(J1322="Level",INDEX($T1322:$Z1322,AC1322+1),INDEX($T1322:$Z1322,AC1322)),"")</f>
        <v>1</v>
      </c>
      <c r="AL1322" s="17" t="str" cm="1">
        <f t="array" ref="AL1322">IFERROR(IF(J1322="Level",INDEX($T1322:$Z1322,AD1322+1),INDEX($T1322:$Z1322,AD1322)),"")</f>
        <v/>
      </c>
      <c r="AM1322" s="17" t="str" cm="1">
        <f t="array" ref="AM1322">IFERROR(INDEX($T1322:$Z1322,AE1322),"")</f>
        <v/>
      </c>
      <c r="AN1322" s="17" t="str" cm="1">
        <f t="array" ref="AN1322">IFERROR(INDEX($T1322:$Z1322,AF1322),"")</f>
        <v/>
      </c>
    </row>
    <row r="1323" spans="1:40" x14ac:dyDescent="0.2">
      <c r="A1323" s="17" t="str">
        <f t="shared" si="120"/>
        <v>MA Publishing: PTA1EGLEGL15</v>
      </c>
      <c r="B1323" s="11" t="s">
        <v>199</v>
      </c>
      <c r="C1323" s="11" t="s">
        <v>32965</v>
      </c>
      <c r="D1323" s="11" t="s">
        <v>200</v>
      </c>
      <c r="E1323" s="11" t="s">
        <v>191</v>
      </c>
      <c r="F1323" s="11" t="s">
        <v>76</v>
      </c>
      <c r="G1323" s="11" t="s">
        <v>32238</v>
      </c>
      <c r="H1323" s="11" t="s">
        <v>77</v>
      </c>
      <c r="I1323" s="11">
        <v>1</v>
      </c>
      <c r="J1323" s="11" t="s">
        <v>78</v>
      </c>
      <c r="K1323" s="11" t="s">
        <v>32182</v>
      </c>
      <c r="L1323" s="11">
        <v>180</v>
      </c>
      <c r="M1323" s="11">
        <v>180</v>
      </c>
      <c r="N1323" s="11">
        <v>0</v>
      </c>
      <c r="O1323" s="11">
        <v>0</v>
      </c>
      <c r="P1323" s="11">
        <v>0</v>
      </c>
      <c r="Q1323" s="11">
        <v>0</v>
      </c>
      <c r="R1323" s="11">
        <v>0</v>
      </c>
      <c r="S1323" s="11">
        <v>0</v>
      </c>
      <c r="T1323" s="11">
        <v>1</v>
      </c>
      <c r="U1323" s="11">
        <v>0</v>
      </c>
      <c r="V1323" s="11">
        <v>0</v>
      </c>
      <c r="W1323" s="11">
        <v>0</v>
      </c>
      <c r="X1323" s="11">
        <v>0</v>
      </c>
      <c r="Y1323" s="11">
        <v>0</v>
      </c>
      <c r="Z1323" s="11">
        <v>0</v>
      </c>
      <c r="AA1323" s="12" t="s">
        <v>32955</v>
      </c>
      <c r="AB1323" s="17" t="str">
        <f t="shared" si="121"/>
        <v>Programme: MA Publishing</v>
      </c>
      <c r="AC1323" s="17">
        <f t="shared" si="122"/>
        <v>1</v>
      </c>
      <c r="AD1323" s="17" t="str">
        <f t="shared" si="123"/>
        <v/>
      </c>
      <c r="AE1323" s="17" t="str">
        <f t="shared" si="124"/>
        <v/>
      </c>
      <c r="AF1323" s="17" t="str">
        <f t="shared" si="125"/>
        <v/>
      </c>
      <c r="AG1323" s="17" cm="1">
        <f t="array" ref="AG1323">IFERROR(IF(J1323="Level",INDEX($M1323:$S1323,AC1323+1),INDEX($M1323:$S1323,AC1323)),"")</f>
        <v>180</v>
      </c>
      <c r="AH1323" s="17" t="str" cm="1">
        <f t="array" ref="AH1323">IFERROR(IF(J1323="Level",INDEX($M1323:$S1323,AD1323+1),INDEX($M1323:$S1323,AD1323)),"")</f>
        <v/>
      </c>
      <c r="AI1323" s="17" t="str" cm="1">
        <f t="array" ref="AI1323">IFERROR(INDEX($M1323:$S1323,AE1323),"")</f>
        <v/>
      </c>
      <c r="AJ1323" s="17" t="str" cm="1">
        <f t="array" ref="AJ1323">IFERROR(INDEX($M1323:$S1323,AF1323),"")</f>
        <v/>
      </c>
      <c r="AK1323" s="17" cm="1">
        <f t="array" ref="AK1323">IFERROR(IF(J1323="Level",INDEX($T1323:$Z1323,AC1323+1),INDEX($T1323:$Z1323,AC1323)),"")</f>
        <v>1</v>
      </c>
      <c r="AL1323" s="17" t="str" cm="1">
        <f t="array" ref="AL1323">IFERROR(IF(J1323="Level",INDEX($T1323:$Z1323,AD1323+1),INDEX($T1323:$Z1323,AD1323)),"")</f>
        <v/>
      </c>
      <c r="AM1323" s="17" t="str" cm="1">
        <f t="array" ref="AM1323">IFERROR(INDEX($T1323:$Z1323,AE1323),"")</f>
        <v/>
      </c>
      <c r="AN1323" s="17" t="str" cm="1">
        <f t="array" ref="AN1323">IFERROR(INDEX($T1323:$Z1323,AF1323),"")</f>
        <v/>
      </c>
    </row>
    <row r="1324" spans="1:40" x14ac:dyDescent="0.2">
      <c r="A1324" s="17" t="str">
        <f t="shared" si="120"/>
        <v>MA Shakespeare and Renaissance Studies: PTA1EGLEGL18</v>
      </c>
      <c r="B1324" s="11" t="s">
        <v>33877</v>
      </c>
      <c r="C1324" s="11" t="s">
        <v>32965</v>
      </c>
      <c r="D1324" s="11" t="s">
        <v>33878</v>
      </c>
      <c r="E1324" s="11" t="s">
        <v>191</v>
      </c>
      <c r="F1324" s="11" t="s">
        <v>76</v>
      </c>
      <c r="G1324" s="11" t="s">
        <v>32238</v>
      </c>
      <c r="H1324" s="11" t="s">
        <v>77</v>
      </c>
      <c r="I1324" s="11">
        <v>1</v>
      </c>
      <c r="J1324" s="11" t="s">
        <v>78</v>
      </c>
      <c r="K1324" s="11" t="s">
        <v>32182</v>
      </c>
      <c r="L1324" s="11">
        <v>180</v>
      </c>
      <c r="M1324" s="11">
        <v>180</v>
      </c>
      <c r="N1324" s="11">
        <v>0</v>
      </c>
      <c r="O1324" s="11">
        <v>0</v>
      </c>
      <c r="P1324" s="11">
        <v>0</v>
      </c>
      <c r="Q1324" s="11">
        <v>0</v>
      </c>
      <c r="R1324" s="11">
        <v>0</v>
      </c>
      <c r="S1324" s="11">
        <v>0</v>
      </c>
      <c r="T1324" s="11">
        <v>1</v>
      </c>
      <c r="U1324" s="11">
        <v>0</v>
      </c>
      <c r="V1324" s="11">
        <v>0</v>
      </c>
      <c r="W1324" s="11">
        <v>0</v>
      </c>
      <c r="X1324" s="11">
        <v>0</v>
      </c>
      <c r="Y1324" s="11">
        <v>0</v>
      </c>
      <c r="Z1324" s="11">
        <v>0</v>
      </c>
      <c r="AA1324" s="12" t="s">
        <v>32955</v>
      </c>
      <c r="AB1324" s="17" t="str">
        <f t="shared" si="121"/>
        <v>Programme: MA Shakespeare and Renaissance Studies</v>
      </c>
      <c r="AC1324" s="17">
        <f t="shared" si="122"/>
        <v>1</v>
      </c>
      <c r="AD1324" s="17" t="str">
        <f t="shared" si="123"/>
        <v/>
      </c>
      <c r="AE1324" s="17" t="str">
        <f t="shared" si="124"/>
        <v/>
      </c>
      <c r="AF1324" s="17" t="str">
        <f t="shared" si="125"/>
        <v/>
      </c>
      <c r="AG1324" s="17" cm="1">
        <f t="array" ref="AG1324">IFERROR(IF(J1324="Level",INDEX($M1324:$S1324,AC1324+1),INDEX($M1324:$S1324,AC1324)),"")</f>
        <v>180</v>
      </c>
      <c r="AH1324" s="17" t="str" cm="1">
        <f t="array" ref="AH1324">IFERROR(IF(J1324="Level",INDEX($M1324:$S1324,AD1324+1),INDEX($M1324:$S1324,AD1324)),"")</f>
        <v/>
      </c>
      <c r="AI1324" s="17" t="str" cm="1">
        <f t="array" ref="AI1324">IFERROR(INDEX($M1324:$S1324,AE1324),"")</f>
        <v/>
      </c>
      <c r="AJ1324" s="17" t="str" cm="1">
        <f t="array" ref="AJ1324">IFERROR(INDEX($M1324:$S1324,AF1324),"")</f>
        <v/>
      </c>
      <c r="AK1324" s="17" cm="1">
        <f t="array" ref="AK1324">IFERROR(IF(J1324="Level",INDEX($T1324:$Z1324,AC1324+1),INDEX($T1324:$Z1324,AC1324)),"")</f>
        <v>1</v>
      </c>
      <c r="AL1324" s="17" t="str" cm="1">
        <f t="array" ref="AL1324">IFERROR(IF(J1324="Level",INDEX($T1324:$Z1324,AD1324+1),INDEX($T1324:$Z1324,AD1324)),"")</f>
        <v/>
      </c>
      <c r="AM1324" s="17" t="str" cm="1">
        <f t="array" ref="AM1324">IFERROR(INDEX($T1324:$Z1324,AE1324),"")</f>
        <v/>
      </c>
      <c r="AN1324" s="17" t="str" cm="1">
        <f t="array" ref="AN1324">IFERROR(INDEX($T1324:$Z1324,AF1324),"")</f>
        <v/>
      </c>
    </row>
    <row r="1325" spans="1:40" x14ac:dyDescent="0.2">
      <c r="A1325" s="17" t="str">
        <f t="shared" si="120"/>
        <v>MA World Literatures: PTA1EGLEGL19</v>
      </c>
      <c r="B1325" s="11" t="s">
        <v>33879</v>
      </c>
      <c r="C1325" s="11" t="s">
        <v>32965</v>
      </c>
      <c r="D1325" s="11" t="s">
        <v>33880</v>
      </c>
      <c r="E1325" s="11" t="s">
        <v>191</v>
      </c>
      <c r="F1325" s="11" t="s">
        <v>76</v>
      </c>
      <c r="G1325" s="11" t="s">
        <v>32238</v>
      </c>
      <c r="H1325" s="11" t="s">
        <v>77</v>
      </c>
      <c r="I1325" s="11">
        <v>1</v>
      </c>
      <c r="J1325" s="11" t="s">
        <v>78</v>
      </c>
      <c r="K1325" s="11" t="s">
        <v>32182</v>
      </c>
      <c r="L1325" s="11">
        <v>180</v>
      </c>
      <c r="M1325" s="11">
        <v>180</v>
      </c>
      <c r="N1325" s="11">
        <v>0</v>
      </c>
      <c r="O1325" s="11">
        <v>0</v>
      </c>
      <c r="P1325" s="11">
        <v>0</v>
      </c>
      <c r="Q1325" s="11">
        <v>0</v>
      </c>
      <c r="R1325" s="11">
        <v>0</v>
      </c>
      <c r="S1325" s="11">
        <v>0</v>
      </c>
      <c r="T1325" s="11">
        <v>1</v>
      </c>
      <c r="U1325" s="11">
        <v>0</v>
      </c>
      <c r="V1325" s="11">
        <v>0</v>
      </c>
      <c r="W1325" s="11">
        <v>0</v>
      </c>
      <c r="X1325" s="11">
        <v>0</v>
      </c>
      <c r="Y1325" s="11">
        <v>0</v>
      </c>
      <c r="Z1325" s="11">
        <v>0</v>
      </c>
      <c r="AA1325" s="12" t="s">
        <v>32955</v>
      </c>
      <c r="AB1325" s="17" t="str">
        <f t="shared" si="121"/>
        <v>Programme: MA World Literatures</v>
      </c>
      <c r="AC1325" s="17">
        <f t="shared" si="122"/>
        <v>1</v>
      </c>
      <c r="AD1325" s="17" t="str">
        <f t="shared" si="123"/>
        <v/>
      </c>
      <c r="AE1325" s="17" t="str">
        <f t="shared" si="124"/>
        <v/>
      </c>
      <c r="AF1325" s="17" t="str">
        <f t="shared" si="125"/>
        <v/>
      </c>
      <c r="AG1325" s="17" cm="1">
        <f t="array" ref="AG1325">IFERROR(IF(J1325="Level",INDEX($M1325:$S1325,AC1325+1),INDEX($M1325:$S1325,AC1325)),"")</f>
        <v>180</v>
      </c>
      <c r="AH1325" s="17" t="str" cm="1">
        <f t="array" ref="AH1325">IFERROR(IF(J1325="Level",INDEX($M1325:$S1325,AD1325+1),INDEX($M1325:$S1325,AD1325)),"")</f>
        <v/>
      </c>
      <c r="AI1325" s="17" t="str" cm="1">
        <f t="array" ref="AI1325">IFERROR(INDEX($M1325:$S1325,AE1325),"")</f>
        <v/>
      </c>
      <c r="AJ1325" s="17" t="str" cm="1">
        <f t="array" ref="AJ1325">IFERROR(INDEX($M1325:$S1325,AF1325),"")</f>
        <v/>
      </c>
      <c r="AK1325" s="17" cm="1">
        <f t="array" ref="AK1325">IFERROR(IF(J1325="Level",INDEX($T1325:$Z1325,AC1325+1),INDEX($T1325:$Z1325,AC1325)),"")</f>
        <v>1</v>
      </c>
      <c r="AL1325" s="17" t="str" cm="1">
        <f t="array" ref="AL1325">IFERROR(IF(J1325="Level",INDEX($T1325:$Z1325,AD1325+1),INDEX($T1325:$Z1325,AD1325)),"")</f>
        <v/>
      </c>
      <c r="AM1325" s="17" t="str" cm="1">
        <f t="array" ref="AM1325">IFERROR(INDEX($T1325:$Z1325,AE1325),"")</f>
        <v/>
      </c>
      <c r="AN1325" s="17" t="str" cm="1">
        <f t="array" ref="AN1325">IFERROR(INDEX($T1325:$Z1325,AF1325),"")</f>
        <v/>
      </c>
    </row>
    <row r="1326" spans="1:40" x14ac:dyDescent="0.2">
      <c r="A1326" s="17" t="str">
        <f t="shared" si="120"/>
        <v>MA Modern and Contemporary Literature: PTA1EGLEGL20</v>
      </c>
      <c r="B1326" s="11" t="s">
        <v>33881</v>
      </c>
      <c r="C1326" s="11" t="s">
        <v>32965</v>
      </c>
      <c r="D1326" s="11" t="s">
        <v>33882</v>
      </c>
      <c r="E1326" s="11" t="s">
        <v>191</v>
      </c>
      <c r="F1326" s="11" t="s">
        <v>76</v>
      </c>
      <c r="G1326" s="11" t="s">
        <v>32238</v>
      </c>
      <c r="H1326" s="11" t="s">
        <v>77</v>
      </c>
      <c r="I1326" s="11">
        <v>1</v>
      </c>
      <c r="J1326" s="11" t="s">
        <v>78</v>
      </c>
      <c r="K1326" s="11" t="s">
        <v>32182</v>
      </c>
      <c r="L1326" s="11">
        <v>180</v>
      </c>
      <c r="M1326" s="11">
        <v>180</v>
      </c>
      <c r="N1326" s="11">
        <v>0</v>
      </c>
      <c r="O1326" s="11">
        <v>0</v>
      </c>
      <c r="P1326" s="11">
        <v>0</v>
      </c>
      <c r="Q1326" s="11">
        <v>0</v>
      </c>
      <c r="R1326" s="11">
        <v>0</v>
      </c>
      <c r="S1326" s="11">
        <v>0</v>
      </c>
      <c r="T1326" s="11">
        <v>1</v>
      </c>
      <c r="U1326" s="11">
        <v>0</v>
      </c>
      <c r="V1326" s="11">
        <v>0</v>
      </c>
      <c r="W1326" s="11">
        <v>0</v>
      </c>
      <c r="X1326" s="11">
        <v>0</v>
      </c>
      <c r="Y1326" s="11">
        <v>0</v>
      </c>
      <c r="Z1326" s="11">
        <v>0</v>
      </c>
      <c r="AA1326" s="12" t="s">
        <v>32955</v>
      </c>
      <c r="AB1326" s="17" t="str">
        <f t="shared" si="121"/>
        <v>Programme: MA Modern and Contemporary Literature</v>
      </c>
      <c r="AC1326" s="17">
        <f t="shared" si="122"/>
        <v>1</v>
      </c>
      <c r="AD1326" s="17" t="str">
        <f t="shared" si="123"/>
        <v/>
      </c>
      <c r="AE1326" s="17" t="str">
        <f t="shared" si="124"/>
        <v/>
      </c>
      <c r="AF1326" s="17" t="str">
        <f t="shared" si="125"/>
        <v/>
      </c>
      <c r="AG1326" s="17" cm="1">
        <f t="array" ref="AG1326">IFERROR(IF(J1326="Level",INDEX($M1326:$S1326,AC1326+1),INDEX($M1326:$S1326,AC1326)),"")</f>
        <v>180</v>
      </c>
      <c r="AH1326" s="17" t="str" cm="1">
        <f t="array" ref="AH1326">IFERROR(IF(J1326="Level",INDEX($M1326:$S1326,AD1326+1),INDEX($M1326:$S1326,AD1326)),"")</f>
        <v/>
      </c>
      <c r="AI1326" s="17" t="str" cm="1">
        <f t="array" ref="AI1326">IFERROR(INDEX($M1326:$S1326,AE1326),"")</f>
        <v/>
      </c>
      <c r="AJ1326" s="17" t="str" cm="1">
        <f t="array" ref="AJ1326">IFERROR(INDEX($M1326:$S1326,AF1326),"")</f>
        <v/>
      </c>
      <c r="AK1326" s="17" cm="1">
        <f t="array" ref="AK1326">IFERROR(IF(J1326="Level",INDEX($T1326:$Z1326,AC1326+1),INDEX($T1326:$Z1326,AC1326)),"")</f>
        <v>1</v>
      </c>
      <c r="AL1326" s="17" t="str" cm="1">
        <f t="array" ref="AL1326">IFERROR(IF(J1326="Level",INDEX($T1326:$Z1326,AD1326+1),INDEX($T1326:$Z1326,AD1326)),"")</f>
        <v/>
      </c>
      <c r="AM1326" s="17" t="str" cm="1">
        <f t="array" ref="AM1326">IFERROR(INDEX($T1326:$Z1326,AE1326),"")</f>
        <v/>
      </c>
      <c r="AN1326" s="17" t="str" cm="1">
        <f t="array" ref="AN1326">IFERROR(INDEX($T1326:$Z1326,AF1326),"")</f>
        <v/>
      </c>
    </row>
    <row r="1327" spans="1:40" x14ac:dyDescent="0.2">
      <c r="A1327" s="17" t="str">
        <f t="shared" si="120"/>
        <v>MA Nature Writing: PTA1EGLEGL21</v>
      </c>
      <c r="B1327" s="11" t="s">
        <v>33883</v>
      </c>
      <c r="C1327" s="11" t="s">
        <v>32965</v>
      </c>
      <c r="D1327" s="11" t="s">
        <v>33884</v>
      </c>
      <c r="E1327" s="11" t="s">
        <v>191</v>
      </c>
      <c r="F1327" s="11" t="s">
        <v>76</v>
      </c>
      <c r="G1327" s="11" t="s">
        <v>32238</v>
      </c>
      <c r="H1327" s="11" t="s">
        <v>77</v>
      </c>
      <c r="I1327" s="11">
        <v>1</v>
      </c>
      <c r="J1327" s="11" t="s">
        <v>78</v>
      </c>
      <c r="K1327" s="11" t="s">
        <v>32182</v>
      </c>
      <c r="L1327" s="11">
        <v>180</v>
      </c>
      <c r="M1327" s="11">
        <v>180</v>
      </c>
      <c r="N1327" s="11">
        <v>0</v>
      </c>
      <c r="O1327" s="11">
        <v>0</v>
      </c>
      <c r="P1327" s="11">
        <v>0</v>
      </c>
      <c r="Q1327" s="11">
        <v>0</v>
      </c>
      <c r="R1327" s="11">
        <v>0</v>
      </c>
      <c r="S1327" s="11">
        <v>0</v>
      </c>
      <c r="T1327" s="11">
        <v>1</v>
      </c>
      <c r="U1327" s="11">
        <v>0</v>
      </c>
      <c r="V1327" s="11">
        <v>0</v>
      </c>
      <c r="W1327" s="11">
        <v>0</v>
      </c>
      <c r="X1327" s="11">
        <v>0</v>
      </c>
      <c r="Y1327" s="11">
        <v>0</v>
      </c>
      <c r="Z1327" s="11">
        <v>0</v>
      </c>
      <c r="AA1327" s="12" t="s">
        <v>32955</v>
      </c>
      <c r="AB1327" s="17" t="str">
        <f t="shared" si="121"/>
        <v>Programme: MA Nature Writing</v>
      </c>
      <c r="AC1327" s="17">
        <f t="shared" si="122"/>
        <v>1</v>
      </c>
      <c r="AD1327" s="17" t="str">
        <f t="shared" si="123"/>
        <v/>
      </c>
      <c r="AE1327" s="17" t="str">
        <f t="shared" si="124"/>
        <v/>
      </c>
      <c r="AF1327" s="17" t="str">
        <f t="shared" si="125"/>
        <v/>
      </c>
      <c r="AG1327" s="17" cm="1">
        <f t="array" ref="AG1327">IFERROR(IF(J1327="Level",INDEX($M1327:$S1327,AC1327+1),INDEX($M1327:$S1327,AC1327)),"")</f>
        <v>180</v>
      </c>
      <c r="AH1327" s="17" t="str" cm="1">
        <f t="array" ref="AH1327">IFERROR(IF(J1327="Level",INDEX($M1327:$S1327,AD1327+1),INDEX($M1327:$S1327,AD1327)),"")</f>
        <v/>
      </c>
      <c r="AI1327" s="17" t="str" cm="1">
        <f t="array" ref="AI1327">IFERROR(INDEX($M1327:$S1327,AE1327),"")</f>
        <v/>
      </c>
      <c r="AJ1327" s="17" t="str" cm="1">
        <f t="array" ref="AJ1327">IFERROR(INDEX($M1327:$S1327,AF1327),"")</f>
        <v/>
      </c>
      <c r="AK1327" s="17" cm="1">
        <f t="array" ref="AK1327">IFERROR(IF(J1327="Level",INDEX($T1327:$Z1327,AC1327+1),INDEX($T1327:$Z1327,AC1327)),"")</f>
        <v>1</v>
      </c>
      <c r="AL1327" s="17" t="str" cm="1">
        <f t="array" ref="AL1327">IFERROR(IF(J1327="Level",INDEX($T1327:$Z1327,AD1327+1),INDEX($T1327:$Z1327,AD1327)),"")</f>
        <v/>
      </c>
      <c r="AM1327" s="17" t="str" cm="1">
        <f t="array" ref="AM1327">IFERROR(INDEX($T1327:$Z1327,AE1327),"")</f>
        <v/>
      </c>
      <c r="AN1327" s="17" t="str" cm="1">
        <f t="array" ref="AN1327">IFERROR(INDEX($T1327:$Z1327,AF1327),"")</f>
        <v/>
      </c>
    </row>
    <row r="1328" spans="1:40" x14ac:dyDescent="0.2">
      <c r="A1328" s="17" t="str">
        <f t="shared" si="120"/>
        <v>MA International Film Business: PTA1EGLEGL13</v>
      </c>
      <c r="B1328" s="11" t="s">
        <v>194</v>
      </c>
      <c r="C1328" s="11" t="s">
        <v>32965</v>
      </c>
      <c r="D1328" s="11" t="s">
        <v>195</v>
      </c>
      <c r="E1328" s="11" t="s">
        <v>196</v>
      </c>
      <c r="F1328" s="11" t="s">
        <v>76</v>
      </c>
      <c r="G1328" s="11" t="s">
        <v>32238</v>
      </c>
      <c r="H1328" s="11" t="s">
        <v>77</v>
      </c>
      <c r="I1328" s="11">
        <v>1</v>
      </c>
      <c r="J1328" s="11" t="s">
        <v>78</v>
      </c>
      <c r="K1328" s="11" t="s">
        <v>32182</v>
      </c>
      <c r="L1328" s="11">
        <v>180</v>
      </c>
      <c r="M1328" s="11">
        <v>180</v>
      </c>
      <c r="N1328" s="11">
        <v>0</v>
      </c>
      <c r="O1328" s="11">
        <v>0</v>
      </c>
      <c r="P1328" s="11">
        <v>0</v>
      </c>
      <c r="Q1328" s="11">
        <v>0</v>
      </c>
      <c r="R1328" s="11">
        <v>0</v>
      </c>
      <c r="S1328" s="11">
        <v>0</v>
      </c>
      <c r="T1328" s="11">
        <v>1</v>
      </c>
      <c r="U1328" s="11">
        <v>0</v>
      </c>
      <c r="V1328" s="11">
        <v>0</v>
      </c>
      <c r="W1328" s="11">
        <v>0</v>
      </c>
      <c r="X1328" s="11">
        <v>0</v>
      </c>
      <c r="Y1328" s="11">
        <v>0</v>
      </c>
      <c r="Z1328" s="11">
        <v>0</v>
      </c>
      <c r="AA1328" s="12" t="s">
        <v>32955</v>
      </c>
      <c r="AB1328" s="17" t="str">
        <f t="shared" si="121"/>
        <v>Programme: MA International Film Business</v>
      </c>
      <c r="AC1328" s="17">
        <f t="shared" si="122"/>
        <v>1</v>
      </c>
      <c r="AD1328" s="17" t="str">
        <f t="shared" si="123"/>
        <v/>
      </c>
      <c r="AE1328" s="17" t="str">
        <f t="shared" si="124"/>
        <v/>
      </c>
      <c r="AF1328" s="17" t="str">
        <f t="shared" si="125"/>
        <v/>
      </c>
      <c r="AG1328" s="17" cm="1">
        <f t="array" ref="AG1328">IFERROR(IF(J1328="Level",INDEX($M1328:$S1328,AC1328+1),INDEX($M1328:$S1328,AC1328)),"")</f>
        <v>180</v>
      </c>
      <c r="AH1328" s="17" t="str" cm="1">
        <f t="array" ref="AH1328">IFERROR(IF(J1328="Level",INDEX($M1328:$S1328,AD1328+1),INDEX($M1328:$S1328,AD1328)),"")</f>
        <v/>
      </c>
      <c r="AI1328" s="17" t="str" cm="1">
        <f t="array" ref="AI1328">IFERROR(INDEX($M1328:$S1328,AE1328),"")</f>
        <v/>
      </c>
      <c r="AJ1328" s="17" t="str" cm="1">
        <f t="array" ref="AJ1328">IFERROR(INDEX($M1328:$S1328,AF1328),"")</f>
        <v/>
      </c>
      <c r="AK1328" s="17" cm="1">
        <f t="array" ref="AK1328">IFERROR(IF(J1328="Level",INDEX($T1328:$Z1328,AC1328+1),INDEX($T1328:$Z1328,AC1328)),"")</f>
        <v>1</v>
      </c>
      <c r="AL1328" s="17" t="str" cm="1">
        <f t="array" ref="AL1328">IFERROR(IF(J1328="Level",INDEX($T1328:$Z1328,AD1328+1),INDEX($T1328:$Z1328,AD1328)),"")</f>
        <v/>
      </c>
      <c r="AM1328" s="17" t="str" cm="1">
        <f t="array" ref="AM1328">IFERROR(INDEX($T1328:$Z1328,AE1328),"")</f>
        <v/>
      </c>
      <c r="AN1328" s="17" t="str" cm="1">
        <f t="array" ref="AN1328">IFERROR(INDEX($T1328:$Z1328,AF1328),"")</f>
        <v/>
      </c>
    </row>
    <row r="1329" spans="1:40" x14ac:dyDescent="0.2">
      <c r="A1329" s="17" t="str">
        <f t="shared" si="120"/>
        <v>MA Film and Screen Studies: PTA1EGLEGL16</v>
      </c>
      <c r="B1329" s="11" t="s">
        <v>201</v>
      </c>
      <c r="C1329" s="11" t="s">
        <v>32965</v>
      </c>
      <c r="D1329" s="11" t="s">
        <v>202</v>
      </c>
      <c r="E1329" s="11" t="s">
        <v>196</v>
      </c>
      <c r="F1329" s="11" t="s">
        <v>76</v>
      </c>
      <c r="G1329" s="11" t="s">
        <v>32238</v>
      </c>
      <c r="H1329" s="11" t="s">
        <v>77</v>
      </c>
      <c r="I1329" s="11">
        <v>1</v>
      </c>
      <c r="J1329" s="11" t="s">
        <v>78</v>
      </c>
      <c r="K1329" s="11" t="s">
        <v>32182</v>
      </c>
      <c r="L1329" s="11">
        <v>180</v>
      </c>
      <c r="M1329" s="11">
        <v>180</v>
      </c>
      <c r="N1329" s="11">
        <v>0</v>
      </c>
      <c r="O1329" s="11">
        <v>0</v>
      </c>
      <c r="P1329" s="11">
        <v>0</v>
      </c>
      <c r="Q1329" s="11">
        <v>0</v>
      </c>
      <c r="R1329" s="11">
        <v>0</v>
      </c>
      <c r="S1329" s="11">
        <v>0</v>
      </c>
      <c r="T1329" s="11">
        <v>1</v>
      </c>
      <c r="U1329" s="11">
        <v>0</v>
      </c>
      <c r="V1329" s="11">
        <v>0</v>
      </c>
      <c r="W1329" s="11">
        <v>0</v>
      </c>
      <c r="X1329" s="11">
        <v>0</v>
      </c>
      <c r="Y1329" s="11">
        <v>0</v>
      </c>
      <c r="Z1329" s="11">
        <v>0</v>
      </c>
      <c r="AA1329" s="12" t="s">
        <v>32955</v>
      </c>
      <c r="AB1329" s="17" t="str">
        <f t="shared" si="121"/>
        <v>Programme: MA Film and Screen Studies</v>
      </c>
      <c r="AC1329" s="17">
        <f t="shared" si="122"/>
        <v>1</v>
      </c>
      <c r="AD1329" s="17" t="str">
        <f t="shared" si="123"/>
        <v/>
      </c>
      <c r="AE1329" s="17" t="str">
        <f t="shared" si="124"/>
        <v/>
      </c>
      <c r="AF1329" s="17" t="str">
        <f t="shared" si="125"/>
        <v/>
      </c>
      <c r="AG1329" s="17" cm="1">
        <f t="array" ref="AG1329">IFERROR(IF(J1329="Level",INDEX($M1329:$S1329,AC1329+1),INDEX($M1329:$S1329,AC1329)),"")</f>
        <v>180</v>
      </c>
      <c r="AH1329" s="17" t="str" cm="1">
        <f t="array" ref="AH1329">IFERROR(IF(J1329="Level",INDEX($M1329:$S1329,AD1329+1),INDEX($M1329:$S1329,AD1329)),"")</f>
        <v/>
      </c>
      <c r="AI1329" s="17" t="str" cm="1">
        <f t="array" ref="AI1329">IFERROR(INDEX($M1329:$S1329,AE1329),"")</f>
        <v/>
      </c>
      <c r="AJ1329" s="17" t="str" cm="1">
        <f t="array" ref="AJ1329">IFERROR(INDEX($M1329:$S1329,AF1329),"")</f>
        <v/>
      </c>
      <c r="AK1329" s="17" cm="1">
        <f t="array" ref="AK1329">IFERROR(IF(J1329="Level",INDEX($T1329:$Z1329,AC1329+1),INDEX($T1329:$Z1329,AC1329)),"")</f>
        <v>1</v>
      </c>
      <c r="AL1329" s="17" t="str" cm="1">
        <f t="array" ref="AL1329">IFERROR(IF(J1329="Level",INDEX($T1329:$Z1329,AD1329+1),INDEX($T1329:$Z1329,AD1329)),"")</f>
        <v/>
      </c>
      <c r="AM1329" s="17" t="str" cm="1">
        <f t="array" ref="AM1329">IFERROR(INDEX($T1329:$Z1329,AE1329),"")</f>
        <v/>
      </c>
      <c r="AN1329" s="17" t="str" cm="1">
        <f t="array" ref="AN1329">IFERROR(INDEX($T1329:$Z1329,AF1329),"")</f>
        <v/>
      </c>
    </row>
    <row r="1330" spans="1:40" x14ac:dyDescent="0.2">
      <c r="A1330" s="17" t="str">
        <f t="shared" si="120"/>
        <v>MA History: PTA1HPSHPS12</v>
      </c>
      <c r="B1330" s="11" t="s">
        <v>215</v>
      </c>
      <c r="C1330" s="11" t="s">
        <v>32965</v>
      </c>
      <c r="D1330" s="11" t="s">
        <v>216</v>
      </c>
      <c r="E1330" s="11" t="s">
        <v>217</v>
      </c>
      <c r="F1330" s="11" t="s">
        <v>76</v>
      </c>
      <c r="G1330" s="11" t="s">
        <v>32238</v>
      </c>
      <c r="H1330" s="11" t="s">
        <v>77</v>
      </c>
      <c r="I1330" s="11">
        <v>1</v>
      </c>
      <c r="J1330" s="11" t="s">
        <v>78</v>
      </c>
      <c r="K1330" s="11" t="s">
        <v>32182</v>
      </c>
      <c r="L1330" s="11">
        <v>180</v>
      </c>
      <c r="M1330" s="11">
        <v>180</v>
      </c>
      <c r="N1330" s="11">
        <v>0</v>
      </c>
      <c r="O1330" s="11">
        <v>0</v>
      </c>
      <c r="P1330" s="11">
        <v>0</v>
      </c>
      <c r="Q1330" s="11">
        <v>0</v>
      </c>
      <c r="R1330" s="11">
        <v>0</v>
      </c>
      <c r="S1330" s="11">
        <v>0</v>
      </c>
      <c r="T1330" s="11">
        <v>1</v>
      </c>
      <c r="U1330" s="11">
        <v>0</v>
      </c>
      <c r="V1330" s="11">
        <v>0</v>
      </c>
      <c r="W1330" s="11">
        <v>0</v>
      </c>
      <c r="X1330" s="11">
        <v>0</v>
      </c>
      <c r="Y1330" s="11">
        <v>0</v>
      </c>
      <c r="Z1330" s="11">
        <v>0</v>
      </c>
      <c r="AA1330" s="12" t="s">
        <v>32955</v>
      </c>
      <c r="AB1330" s="17" t="str">
        <f t="shared" si="121"/>
        <v>Programme: MA History</v>
      </c>
      <c r="AC1330" s="17">
        <f t="shared" si="122"/>
        <v>1</v>
      </c>
      <c r="AD1330" s="17" t="str">
        <f t="shared" si="123"/>
        <v/>
      </c>
      <c r="AE1330" s="17" t="str">
        <f t="shared" si="124"/>
        <v/>
      </c>
      <c r="AF1330" s="17" t="str">
        <f t="shared" si="125"/>
        <v/>
      </c>
      <c r="AG1330" s="17" cm="1">
        <f t="array" ref="AG1330">IFERROR(IF(J1330="Level",INDEX($M1330:$S1330,AC1330+1),INDEX($M1330:$S1330,AC1330)),"")</f>
        <v>180</v>
      </c>
      <c r="AH1330" s="17" t="str" cm="1">
        <f t="array" ref="AH1330">IFERROR(IF(J1330="Level",INDEX($M1330:$S1330,AD1330+1),INDEX($M1330:$S1330,AD1330)),"")</f>
        <v/>
      </c>
      <c r="AI1330" s="17" t="str" cm="1">
        <f t="array" ref="AI1330">IFERROR(INDEX($M1330:$S1330,AE1330),"")</f>
        <v/>
      </c>
      <c r="AJ1330" s="17" t="str" cm="1">
        <f t="array" ref="AJ1330">IFERROR(INDEX($M1330:$S1330,AF1330),"")</f>
        <v/>
      </c>
      <c r="AK1330" s="17" cm="1">
        <f t="array" ref="AK1330">IFERROR(IF(J1330="Level",INDEX($T1330:$Z1330,AC1330+1),INDEX($T1330:$Z1330,AC1330)),"")</f>
        <v>1</v>
      </c>
      <c r="AL1330" s="17" t="str" cm="1">
        <f t="array" ref="AL1330">IFERROR(IF(J1330="Level",INDEX($T1330:$Z1330,AD1330+1),INDEX($T1330:$Z1330,AD1330)),"")</f>
        <v/>
      </c>
      <c r="AM1330" s="17" t="str" cm="1">
        <f t="array" ref="AM1330">IFERROR(INDEX($T1330:$Z1330,AE1330),"")</f>
        <v/>
      </c>
      <c r="AN1330" s="17" t="str" cm="1">
        <f t="array" ref="AN1330">IFERROR(INDEX($T1330:$Z1330,AF1330),"")</f>
        <v/>
      </c>
    </row>
    <row r="1331" spans="1:40" ht="25.5" x14ac:dyDescent="0.2">
      <c r="A1331" s="17" t="str">
        <f t="shared" si="120"/>
        <v>MA Cultures and Environments of Health (Medical History and Humanities): PTA1HPSHPS14</v>
      </c>
      <c r="B1331" s="11" t="s">
        <v>218</v>
      </c>
      <c r="C1331" s="11" t="s">
        <v>32965</v>
      </c>
      <c r="D1331" s="11" t="s">
        <v>219</v>
      </c>
      <c r="E1331" s="11" t="s">
        <v>217</v>
      </c>
      <c r="F1331" s="11" t="s">
        <v>76</v>
      </c>
      <c r="G1331" s="11" t="s">
        <v>32238</v>
      </c>
      <c r="H1331" s="11" t="s">
        <v>77</v>
      </c>
      <c r="I1331" s="11">
        <v>1</v>
      </c>
      <c r="J1331" s="11" t="s">
        <v>78</v>
      </c>
      <c r="K1331" s="11" t="s">
        <v>32182</v>
      </c>
      <c r="L1331" s="11">
        <v>180</v>
      </c>
      <c r="M1331" s="11">
        <v>180</v>
      </c>
      <c r="N1331" s="11">
        <v>0</v>
      </c>
      <c r="O1331" s="11">
        <v>0</v>
      </c>
      <c r="P1331" s="11">
        <v>0</v>
      </c>
      <c r="Q1331" s="11">
        <v>0</v>
      </c>
      <c r="R1331" s="11">
        <v>0</v>
      </c>
      <c r="S1331" s="11">
        <v>0</v>
      </c>
      <c r="T1331" s="11">
        <v>1</v>
      </c>
      <c r="U1331" s="11">
        <v>0</v>
      </c>
      <c r="V1331" s="11">
        <v>0</v>
      </c>
      <c r="W1331" s="11">
        <v>0</v>
      </c>
      <c r="X1331" s="11">
        <v>0</v>
      </c>
      <c r="Y1331" s="11">
        <v>0</v>
      </c>
      <c r="Z1331" s="11">
        <v>0</v>
      </c>
      <c r="AA1331" s="12" t="s">
        <v>32955</v>
      </c>
      <c r="AB1331" s="17" t="str">
        <f t="shared" si="121"/>
        <v>Programme: MA Cultures and Environments of Health (Medical History and Humanities)</v>
      </c>
      <c r="AC1331" s="17">
        <f t="shared" si="122"/>
        <v>1</v>
      </c>
      <c r="AD1331" s="17" t="str">
        <f t="shared" si="123"/>
        <v/>
      </c>
      <c r="AE1331" s="17" t="str">
        <f t="shared" si="124"/>
        <v/>
      </c>
      <c r="AF1331" s="17" t="str">
        <f t="shared" si="125"/>
        <v/>
      </c>
      <c r="AG1331" s="17" cm="1">
        <f t="array" ref="AG1331">IFERROR(IF(J1331="Level",INDEX($M1331:$S1331,AC1331+1),INDEX($M1331:$S1331,AC1331)),"")</f>
        <v>180</v>
      </c>
      <c r="AH1331" s="17" t="str" cm="1">
        <f t="array" ref="AH1331">IFERROR(IF(J1331="Level",INDEX($M1331:$S1331,AD1331+1),INDEX($M1331:$S1331,AD1331)),"")</f>
        <v/>
      </c>
      <c r="AI1331" s="17" t="str" cm="1">
        <f t="array" ref="AI1331">IFERROR(INDEX($M1331:$S1331,AE1331),"")</f>
        <v/>
      </c>
      <c r="AJ1331" s="17" t="str" cm="1">
        <f t="array" ref="AJ1331">IFERROR(INDEX($M1331:$S1331,AF1331),"")</f>
        <v/>
      </c>
      <c r="AK1331" s="17" cm="1">
        <f t="array" ref="AK1331">IFERROR(IF(J1331="Level",INDEX($T1331:$Z1331,AC1331+1),INDEX($T1331:$Z1331,AC1331)),"")</f>
        <v>1</v>
      </c>
      <c r="AL1331" s="17" t="str" cm="1">
        <f t="array" ref="AL1331">IFERROR(IF(J1331="Level",INDEX($T1331:$Z1331,AD1331+1),INDEX($T1331:$Z1331,AD1331)),"")</f>
        <v/>
      </c>
      <c r="AM1331" s="17" t="str" cm="1">
        <f t="array" ref="AM1331">IFERROR(INDEX($T1331:$Z1331,AE1331),"")</f>
        <v/>
      </c>
      <c r="AN1331" s="17" t="str" cm="1">
        <f t="array" ref="AN1331">IFERROR(INDEX($T1331:$Z1331,AF1331),"")</f>
        <v/>
      </c>
    </row>
    <row r="1332" spans="1:40" x14ac:dyDescent="0.2">
      <c r="A1332" s="17" t="str">
        <f t="shared" si="120"/>
        <v>MA Cultures and Environments of Health: PTA1HPSHPS81</v>
      </c>
      <c r="B1332" s="11" t="s">
        <v>250</v>
      </c>
      <c r="C1332" s="11" t="s">
        <v>32965</v>
      </c>
      <c r="D1332" s="11" t="s">
        <v>251</v>
      </c>
      <c r="E1332" s="11" t="s">
        <v>217</v>
      </c>
      <c r="F1332" s="11" t="s">
        <v>76</v>
      </c>
      <c r="G1332" s="11" t="s">
        <v>32238</v>
      </c>
      <c r="H1332" s="11" t="s">
        <v>77</v>
      </c>
      <c r="I1332" s="11">
        <v>1</v>
      </c>
      <c r="J1332" s="11" t="s">
        <v>78</v>
      </c>
      <c r="K1332" s="11" t="s">
        <v>32182</v>
      </c>
      <c r="L1332" s="11">
        <v>180</v>
      </c>
      <c r="M1332" s="11">
        <v>180</v>
      </c>
      <c r="N1332" s="11">
        <v>0</v>
      </c>
      <c r="O1332" s="11">
        <v>0</v>
      </c>
      <c r="P1332" s="11">
        <v>0</v>
      </c>
      <c r="Q1332" s="11">
        <v>0</v>
      </c>
      <c r="R1332" s="11">
        <v>0</v>
      </c>
      <c r="S1332" s="11">
        <v>0</v>
      </c>
      <c r="T1332" s="11">
        <v>1</v>
      </c>
      <c r="U1332" s="11">
        <v>0</v>
      </c>
      <c r="V1332" s="11">
        <v>0</v>
      </c>
      <c r="W1332" s="11">
        <v>0</v>
      </c>
      <c r="X1332" s="11">
        <v>0</v>
      </c>
      <c r="Y1332" s="11">
        <v>0</v>
      </c>
      <c r="Z1332" s="11">
        <v>0</v>
      </c>
      <c r="AA1332" s="12" t="s">
        <v>32955</v>
      </c>
      <c r="AB1332" s="17" t="str">
        <f t="shared" si="121"/>
        <v>Programme: MA Cultures and Environments of Health</v>
      </c>
      <c r="AC1332" s="17">
        <f t="shared" si="122"/>
        <v>1</v>
      </c>
      <c r="AD1332" s="17" t="str">
        <f t="shared" si="123"/>
        <v/>
      </c>
      <c r="AE1332" s="17" t="str">
        <f t="shared" si="124"/>
        <v/>
      </c>
      <c r="AF1332" s="17" t="str">
        <f t="shared" si="125"/>
        <v/>
      </c>
      <c r="AG1332" s="17" cm="1">
        <f t="array" ref="AG1332">IFERROR(IF(J1332="Level",INDEX($M1332:$S1332,AC1332+1),INDEX($M1332:$S1332,AC1332)),"")</f>
        <v>180</v>
      </c>
      <c r="AH1332" s="17" t="str" cm="1">
        <f t="array" ref="AH1332">IFERROR(IF(J1332="Level",INDEX($M1332:$S1332,AD1332+1),INDEX($M1332:$S1332,AD1332)),"")</f>
        <v/>
      </c>
      <c r="AI1332" s="17" t="str" cm="1">
        <f t="array" ref="AI1332">IFERROR(INDEX($M1332:$S1332,AE1332),"")</f>
        <v/>
      </c>
      <c r="AJ1332" s="17" t="str" cm="1">
        <f t="array" ref="AJ1332">IFERROR(INDEX($M1332:$S1332,AF1332),"")</f>
        <v/>
      </c>
      <c r="AK1332" s="17" cm="1">
        <f t="array" ref="AK1332">IFERROR(IF(J1332="Level",INDEX($T1332:$Z1332,AC1332+1),INDEX($T1332:$Z1332,AC1332)),"")</f>
        <v>1</v>
      </c>
      <c r="AL1332" s="17" t="str" cm="1">
        <f t="array" ref="AL1332">IFERROR(IF(J1332="Level",INDEX($T1332:$Z1332,AD1332+1),INDEX($T1332:$Z1332,AD1332)),"")</f>
        <v/>
      </c>
      <c r="AM1332" s="17" t="str" cm="1">
        <f t="array" ref="AM1332">IFERROR(INDEX($T1332:$Z1332,AE1332),"")</f>
        <v/>
      </c>
      <c r="AN1332" s="17" t="str" cm="1">
        <f t="array" ref="AN1332">IFERROR(INDEX($T1332:$Z1332,AF1332),"")</f>
        <v/>
      </c>
    </row>
    <row r="1333" spans="1:40" x14ac:dyDescent="0.2">
      <c r="A1333" s="17" t="str">
        <f t="shared" si="120"/>
        <v>MA Medieval Studies: PTA1SMLSML02</v>
      </c>
      <c r="B1333" s="11" t="s">
        <v>283</v>
      </c>
      <c r="C1333" s="11" t="s">
        <v>32965</v>
      </c>
      <c r="D1333" s="11" t="s">
        <v>284</v>
      </c>
      <c r="E1333" s="11" t="s">
        <v>217</v>
      </c>
      <c r="F1333" s="11" t="s">
        <v>76</v>
      </c>
      <c r="G1333" s="11" t="s">
        <v>32238</v>
      </c>
      <c r="H1333" s="11" t="s">
        <v>77</v>
      </c>
      <c r="I1333" s="11">
        <v>1</v>
      </c>
      <c r="J1333" s="11" t="s">
        <v>78</v>
      </c>
      <c r="K1333" s="11" t="s">
        <v>32182</v>
      </c>
      <c r="L1333" s="11">
        <v>180</v>
      </c>
      <c r="M1333" s="11">
        <v>180</v>
      </c>
      <c r="N1333" s="11">
        <v>0</v>
      </c>
      <c r="O1333" s="11">
        <v>0</v>
      </c>
      <c r="P1333" s="11">
        <v>0</v>
      </c>
      <c r="Q1333" s="11">
        <v>0</v>
      </c>
      <c r="R1333" s="11">
        <v>0</v>
      </c>
      <c r="S1333" s="11">
        <v>0</v>
      </c>
      <c r="T1333" s="11">
        <v>1</v>
      </c>
      <c r="U1333" s="11">
        <v>0</v>
      </c>
      <c r="V1333" s="11">
        <v>0</v>
      </c>
      <c r="W1333" s="11">
        <v>0</v>
      </c>
      <c r="X1333" s="11">
        <v>0</v>
      </c>
      <c r="Y1333" s="11">
        <v>0</v>
      </c>
      <c r="Z1333" s="11">
        <v>0</v>
      </c>
      <c r="AA1333" s="12" t="s">
        <v>32955</v>
      </c>
      <c r="AB1333" s="17" t="str">
        <f t="shared" si="121"/>
        <v>Programme: MA Medieval Studies</v>
      </c>
      <c r="AC1333" s="17">
        <f t="shared" si="122"/>
        <v>1</v>
      </c>
      <c r="AD1333" s="17" t="str">
        <f t="shared" si="123"/>
        <v/>
      </c>
      <c r="AE1333" s="17" t="str">
        <f t="shared" si="124"/>
        <v/>
      </c>
      <c r="AF1333" s="17" t="str">
        <f t="shared" si="125"/>
        <v/>
      </c>
      <c r="AG1333" s="17" cm="1">
        <f t="array" ref="AG1333">IFERROR(IF(J1333="Level",INDEX($M1333:$S1333,AC1333+1),INDEX($M1333:$S1333,AC1333)),"")</f>
        <v>180</v>
      </c>
      <c r="AH1333" s="17" t="str" cm="1">
        <f t="array" ref="AH1333">IFERROR(IF(J1333="Level",INDEX($M1333:$S1333,AD1333+1),INDEX($M1333:$S1333,AD1333)),"")</f>
        <v/>
      </c>
      <c r="AI1333" s="17" t="str" cm="1">
        <f t="array" ref="AI1333">IFERROR(INDEX($M1333:$S1333,AE1333),"")</f>
        <v/>
      </c>
      <c r="AJ1333" s="17" t="str" cm="1">
        <f t="array" ref="AJ1333">IFERROR(INDEX($M1333:$S1333,AF1333),"")</f>
        <v/>
      </c>
      <c r="AK1333" s="17" cm="1">
        <f t="array" ref="AK1333">IFERROR(IF(J1333="Level",INDEX($T1333:$Z1333,AC1333+1),INDEX($T1333:$Z1333,AC1333)),"")</f>
        <v>1</v>
      </c>
      <c r="AL1333" s="17" t="str" cm="1">
        <f t="array" ref="AL1333">IFERROR(IF(J1333="Level",INDEX($T1333:$Z1333,AD1333+1),INDEX($T1333:$Z1333,AD1333)),"")</f>
        <v/>
      </c>
      <c r="AM1333" s="17" t="str" cm="1">
        <f t="array" ref="AM1333">IFERROR(INDEX($T1333:$Z1333,AE1333),"")</f>
        <v/>
      </c>
      <c r="AN1333" s="17" t="str" cm="1">
        <f t="array" ref="AN1333">IFERROR(INDEX($T1333:$Z1333,AF1333),"")</f>
        <v/>
      </c>
    </row>
    <row r="1334" spans="1:40" x14ac:dyDescent="0.2">
      <c r="A1334" s="17" t="str">
        <f t="shared" si="120"/>
        <v>MRes Economic and Social History: PTR1HPSHPS10</v>
      </c>
      <c r="B1334" s="11" t="s">
        <v>319</v>
      </c>
      <c r="C1334" s="11" t="s">
        <v>32965</v>
      </c>
      <c r="D1334" s="11" t="s">
        <v>320</v>
      </c>
      <c r="E1334" s="11" t="s">
        <v>217</v>
      </c>
      <c r="F1334" s="11" t="s">
        <v>76</v>
      </c>
      <c r="G1334" s="11" t="s">
        <v>32238</v>
      </c>
      <c r="H1334" s="11" t="s">
        <v>77</v>
      </c>
      <c r="I1334" s="11">
        <v>1</v>
      </c>
      <c r="J1334" s="11" t="s">
        <v>78</v>
      </c>
      <c r="K1334" s="11" t="s">
        <v>32182</v>
      </c>
      <c r="L1334" s="11">
        <v>180</v>
      </c>
      <c r="M1334" s="11">
        <v>180</v>
      </c>
      <c r="N1334" s="11">
        <v>0</v>
      </c>
      <c r="O1334" s="11">
        <v>0</v>
      </c>
      <c r="P1334" s="11">
        <v>0</v>
      </c>
      <c r="Q1334" s="11">
        <v>0</v>
      </c>
      <c r="R1334" s="11">
        <v>0</v>
      </c>
      <c r="S1334" s="11">
        <v>0</v>
      </c>
      <c r="T1334" s="11">
        <v>1</v>
      </c>
      <c r="U1334" s="11">
        <v>0</v>
      </c>
      <c r="V1334" s="11">
        <v>0</v>
      </c>
      <c r="W1334" s="11">
        <v>0</v>
      </c>
      <c r="X1334" s="11">
        <v>0</v>
      </c>
      <c r="Y1334" s="11">
        <v>0</v>
      </c>
      <c r="Z1334" s="11">
        <v>0</v>
      </c>
      <c r="AA1334" s="12" t="s">
        <v>32955</v>
      </c>
      <c r="AB1334" s="17" t="str">
        <f t="shared" si="121"/>
        <v>Programme: MRes Economic and Social History</v>
      </c>
      <c r="AC1334" s="17">
        <f t="shared" si="122"/>
        <v>1</v>
      </c>
      <c r="AD1334" s="17" t="str">
        <f t="shared" si="123"/>
        <v/>
      </c>
      <c r="AE1334" s="17" t="str">
        <f t="shared" si="124"/>
        <v/>
      </c>
      <c r="AF1334" s="17" t="str">
        <f t="shared" si="125"/>
        <v/>
      </c>
      <c r="AG1334" s="17" cm="1">
        <f t="array" ref="AG1334">IFERROR(IF(J1334="Level",INDEX($M1334:$S1334,AC1334+1),INDEX($M1334:$S1334,AC1334)),"")</f>
        <v>180</v>
      </c>
      <c r="AH1334" s="17" t="str" cm="1">
        <f t="array" ref="AH1334">IFERROR(IF(J1334="Level",INDEX($M1334:$S1334,AD1334+1),INDEX($M1334:$S1334,AD1334)),"")</f>
        <v/>
      </c>
      <c r="AI1334" s="17" t="str" cm="1">
        <f t="array" ref="AI1334">IFERROR(INDEX($M1334:$S1334,AE1334),"")</f>
        <v/>
      </c>
      <c r="AJ1334" s="17" t="str" cm="1">
        <f t="array" ref="AJ1334">IFERROR(INDEX($M1334:$S1334,AF1334),"")</f>
        <v/>
      </c>
      <c r="AK1334" s="17" cm="1">
        <f t="array" ref="AK1334">IFERROR(IF(J1334="Level",INDEX($T1334:$Z1334,AC1334+1),INDEX($T1334:$Z1334,AC1334)),"")</f>
        <v>1</v>
      </c>
      <c r="AL1334" s="17" t="str" cm="1">
        <f t="array" ref="AL1334">IFERROR(IF(J1334="Level",INDEX($T1334:$Z1334,AD1334+1),INDEX($T1334:$Z1334,AD1334)),"")</f>
        <v/>
      </c>
      <c r="AM1334" s="17" t="str" cm="1">
        <f t="array" ref="AM1334">IFERROR(INDEX($T1334:$Z1334,AE1334),"")</f>
        <v/>
      </c>
      <c r="AN1334" s="17" t="str" cm="1">
        <f t="array" ref="AN1334">IFERROR(INDEX($T1334:$Z1334,AF1334),"")</f>
        <v/>
      </c>
    </row>
    <row r="1335" spans="1:40" x14ac:dyDescent="0.2">
      <c r="A1335" s="17" t="str">
        <f t="shared" si="120"/>
        <v>MA Middle East and Islamic Studies: PTA1IAIIAI12</v>
      </c>
      <c r="B1335" s="11" t="s">
        <v>259</v>
      </c>
      <c r="C1335" s="11" t="s">
        <v>32965</v>
      </c>
      <c r="D1335" s="11" t="s">
        <v>260</v>
      </c>
      <c r="E1335" s="11" t="s">
        <v>261</v>
      </c>
      <c r="F1335" s="11" t="s">
        <v>76</v>
      </c>
      <c r="G1335" s="11" t="s">
        <v>32238</v>
      </c>
      <c r="H1335" s="11" t="s">
        <v>77</v>
      </c>
      <c r="I1335" s="11">
        <v>1</v>
      </c>
      <c r="J1335" s="11" t="s">
        <v>78</v>
      </c>
      <c r="K1335" s="11" t="s">
        <v>32182</v>
      </c>
      <c r="L1335" s="11">
        <v>180</v>
      </c>
      <c r="M1335" s="11">
        <v>180</v>
      </c>
      <c r="N1335" s="11">
        <v>0</v>
      </c>
      <c r="O1335" s="11">
        <v>0</v>
      </c>
      <c r="P1335" s="11">
        <v>0</v>
      </c>
      <c r="Q1335" s="11">
        <v>0</v>
      </c>
      <c r="R1335" s="11">
        <v>0</v>
      </c>
      <c r="S1335" s="11">
        <v>0</v>
      </c>
      <c r="T1335" s="11">
        <v>1</v>
      </c>
      <c r="U1335" s="11">
        <v>0</v>
      </c>
      <c r="V1335" s="11">
        <v>0</v>
      </c>
      <c r="W1335" s="11">
        <v>0</v>
      </c>
      <c r="X1335" s="11">
        <v>0</v>
      </c>
      <c r="Y1335" s="11">
        <v>0</v>
      </c>
      <c r="Z1335" s="11">
        <v>0</v>
      </c>
      <c r="AA1335" s="12" t="s">
        <v>32955</v>
      </c>
      <c r="AB1335" s="17" t="str">
        <f t="shared" si="121"/>
        <v>Programme: MA Middle East and Islamic Studies</v>
      </c>
      <c r="AC1335" s="17">
        <f t="shared" si="122"/>
        <v>1</v>
      </c>
      <c r="AD1335" s="17" t="str">
        <f t="shared" si="123"/>
        <v/>
      </c>
      <c r="AE1335" s="17" t="str">
        <f t="shared" si="124"/>
        <v/>
      </c>
      <c r="AF1335" s="17" t="str">
        <f t="shared" si="125"/>
        <v/>
      </c>
      <c r="AG1335" s="17" cm="1">
        <f t="array" ref="AG1335">IFERROR(IF(J1335="Level",INDEX($M1335:$S1335,AC1335+1),INDEX($M1335:$S1335,AC1335)),"")</f>
        <v>180</v>
      </c>
      <c r="AH1335" s="17" t="str" cm="1">
        <f t="array" ref="AH1335">IFERROR(IF(J1335="Level",INDEX($M1335:$S1335,AD1335+1),INDEX($M1335:$S1335,AD1335)),"")</f>
        <v/>
      </c>
      <c r="AI1335" s="17" t="str" cm="1">
        <f t="array" ref="AI1335">IFERROR(INDEX($M1335:$S1335,AE1335),"")</f>
        <v/>
      </c>
      <c r="AJ1335" s="17" t="str" cm="1">
        <f t="array" ref="AJ1335">IFERROR(INDEX($M1335:$S1335,AF1335),"")</f>
        <v/>
      </c>
      <c r="AK1335" s="17" cm="1">
        <f t="array" ref="AK1335">IFERROR(IF(J1335="Level",INDEX($T1335:$Z1335,AC1335+1),INDEX($T1335:$Z1335,AC1335)),"")</f>
        <v>1</v>
      </c>
      <c r="AL1335" s="17" t="str" cm="1">
        <f t="array" ref="AL1335">IFERROR(IF(J1335="Level",INDEX($T1335:$Z1335,AD1335+1),INDEX($T1335:$Z1335,AD1335)),"")</f>
        <v/>
      </c>
      <c r="AM1335" s="17" t="str" cm="1">
        <f t="array" ref="AM1335">IFERROR(INDEX($T1335:$Z1335,AE1335),"")</f>
        <v/>
      </c>
      <c r="AN1335" s="17" t="str" cm="1">
        <f t="array" ref="AN1335">IFERROR(INDEX($T1335:$Z1335,AF1335),"")</f>
        <v/>
      </c>
    </row>
    <row r="1336" spans="1:40" x14ac:dyDescent="0.2">
      <c r="A1336" s="17" t="str">
        <f t="shared" si="120"/>
        <v>MA Middle East Studies: PTA1IAIIAI16</v>
      </c>
      <c r="B1336" s="11" t="s">
        <v>262</v>
      </c>
      <c r="C1336" s="11" t="s">
        <v>32965</v>
      </c>
      <c r="D1336" s="11" t="s">
        <v>263</v>
      </c>
      <c r="E1336" s="11" t="s">
        <v>261</v>
      </c>
      <c r="F1336" s="11" t="s">
        <v>76</v>
      </c>
      <c r="G1336" s="11" t="s">
        <v>32238</v>
      </c>
      <c r="H1336" s="11" t="s">
        <v>77</v>
      </c>
      <c r="I1336" s="11">
        <v>1</v>
      </c>
      <c r="J1336" s="11" t="s">
        <v>78</v>
      </c>
      <c r="K1336" s="11" t="s">
        <v>32182</v>
      </c>
      <c r="L1336" s="11">
        <v>180</v>
      </c>
      <c r="M1336" s="11">
        <v>180</v>
      </c>
      <c r="N1336" s="11">
        <v>0</v>
      </c>
      <c r="O1336" s="11">
        <v>0</v>
      </c>
      <c r="P1336" s="11">
        <v>0</v>
      </c>
      <c r="Q1336" s="11">
        <v>0</v>
      </c>
      <c r="R1336" s="11">
        <v>0</v>
      </c>
      <c r="S1336" s="11">
        <v>0</v>
      </c>
      <c r="T1336" s="11">
        <v>1</v>
      </c>
      <c r="U1336" s="11">
        <v>0</v>
      </c>
      <c r="V1336" s="11">
        <v>0</v>
      </c>
      <c r="W1336" s="11">
        <v>0</v>
      </c>
      <c r="X1336" s="11">
        <v>0</v>
      </c>
      <c r="Y1336" s="11">
        <v>0</v>
      </c>
      <c r="Z1336" s="11">
        <v>0</v>
      </c>
      <c r="AA1336" s="12" t="s">
        <v>32955</v>
      </c>
      <c r="AB1336" s="17" t="str">
        <f t="shared" si="121"/>
        <v>Programme: MA Middle East Studies</v>
      </c>
      <c r="AC1336" s="17">
        <f t="shared" si="122"/>
        <v>1</v>
      </c>
      <c r="AD1336" s="17" t="str">
        <f t="shared" si="123"/>
        <v/>
      </c>
      <c r="AE1336" s="17" t="str">
        <f t="shared" si="124"/>
        <v/>
      </c>
      <c r="AF1336" s="17" t="str">
        <f t="shared" si="125"/>
        <v/>
      </c>
      <c r="AG1336" s="17" cm="1">
        <f t="array" ref="AG1336">IFERROR(IF(J1336="Level",INDEX($M1336:$S1336,AC1336+1),INDEX($M1336:$S1336,AC1336)),"")</f>
        <v>180</v>
      </c>
      <c r="AH1336" s="17" t="str" cm="1">
        <f t="array" ref="AH1336">IFERROR(IF(J1336="Level",INDEX($M1336:$S1336,AD1336+1),INDEX($M1336:$S1336,AD1336)),"")</f>
        <v/>
      </c>
      <c r="AI1336" s="17" t="str" cm="1">
        <f t="array" ref="AI1336">IFERROR(INDEX($M1336:$S1336,AE1336),"")</f>
        <v/>
      </c>
      <c r="AJ1336" s="17" t="str" cm="1">
        <f t="array" ref="AJ1336">IFERROR(INDEX($M1336:$S1336,AF1336),"")</f>
        <v/>
      </c>
      <c r="AK1336" s="17" cm="1">
        <f t="array" ref="AK1336">IFERROR(IF(J1336="Level",INDEX($T1336:$Z1336,AC1336+1),INDEX($T1336:$Z1336,AC1336)),"")</f>
        <v>1</v>
      </c>
      <c r="AL1336" s="17" t="str" cm="1">
        <f t="array" ref="AL1336">IFERROR(IF(J1336="Level",INDEX($T1336:$Z1336,AD1336+1),INDEX($T1336:$Z1336,AD1336)),"")</f>
        <v/>
      </c>
      <c r="AM1336" s="17" t="str" cm="1">
        <f t="array" ref="AM1336">IFERROR(INDEX($T1336:$Z1336,AE1336),"")</f>
        <v/>
      </c>
      <c r="AN1336" s="17" t="str" cm="1">
        <f t="array" ref="AN1336">IFERROR(INDEX($T1336:$Z1336,AF1336),"")</f>
        <v/>
      </c>
    </row>
    <row r="1337" spans="1:40" x14ac:dyDescent="0.2">
      <c r="A1337" s="17" t="str">
        <f t="shared" si="120"/>
        <v>MA Palestine Studies: PTA1IAIIAI17</v>
      </c>
      <c r="B1337" s="11" t="s">
        <v>264</v>
      </c>
      <c r="C1337" s="11" t="s">
        <v>32965</v>
      </c>
      <c r="D1337" s="11" t="s">
        <v>265</v>
      </c>
      <c r="E1337" s="11" t="s">
        <v>261</v>
      </c>
      <c r="F1337" s="11" t="s">
        <v>76</v>
      </c>
      <c r="G1337" s="11" t="s">
        <v>32238</v>
      </c>
      <c r="H1337" s="11" t="s">
        <v>77</v>
      </c>
      <c r="I1337" s="11">
        <v>1</v>
      </c>
      <c r="J1337" s="11" t="s">
        <v>78</v>
      </c>
      <c r="K1337" s="11" t="s">
        <v>32182</v>
      </c>
      <c r="L1337" s="11">
        <v>180</v>
      </c>
      <c r="M1337" s="11">
        <v>180</v>
      </c>
      <c r="N1337" s="11">
        <v>0</v>
      </c>
      <c r="O1337" s="11">
        <v>0</v>
      </c>
      <c r="P1337" s="11">
        <v>0</v>
      </c>
      <c r="Q1337" s="11">
        <v>0</v>
      </c>
      <c r="R1337" s="11">
        <v>0</v>
      </c>
      <c r="S1337" s="11">
        <v>0</v>
      </c>
      <c r="T1337" s="11">
        <v>1</v>
      </c>
      <c r="U1337" s="11">
        <v>0</v>
      </c>
      <c r="V1337" s="11">
        <v>0</v>
      </c>
      <c r="W1337" s="11">
        <v>0</v>
      </c>
      <c r="X1337" s="11">
        <v>0</v>
      </c>
      <c r="Y1337" s="11">
        <v>0</v>
      </c>
      <c r="Z1337" s="11">
        <v>0</v>
      </c>
      <c r="AA1337" s="12" t="s">
        <v>32955</v>
      </c>
      <c r="AB1337" s="17" t="str">
        <f t="shared" si="121"/>
        <v>Programme: MA Palestine Studies</v>
      </c>
      <c r="AC1337" s="17">
        <f t="shared" si="122"/>
        <v>1</v>
      </c>
      <c r="AD1337" s="17" t="str">
        <f t="shared" si="123"/>
        <v/>
      </c>
      <c r="AE1337" s="17" t="str">
        <f t="shared" si="124"/>
        <v/>
      </c>
      <c r="AF1337" s="17" t="str">
        <f t="shared" si="125"/>
        <v/>
      </c>
      <c r="AG1337" s="17" cm="1">
        <f t="array" ref="AG1337">IFERROR(IF(J1337="Level",INDEX($M1337:$S1337,AC1337+1),INDEX($M1337:$S1337,AC1337)),"")</f>
        <v>180</v>
      </c>
      <c r="AH1337" s="17" t="str" cm="1">
        <f t="array" ref="AH1337">IFERROR(IF(J1337="Level",INDEX($M1337:$S1337,AD1337+1),INDEX($M1337:$S1337,AD1337)),"")</f>
        <v/>
      </c>
      <c r="AI1337" s="17" t="str" cm="1">
        <f t="array" ref="AI1337">IFERROR(INDEX($M1337:$S1337,AE1337),"")</f>
        <v/>
      </c>
      <c r="AJ1337" s="17" t="str" cm="1">
        <f t="array" ref="AJ1337">IFERROR(INDEX($M1337:$S1337,AF1337),"")</f>
        <v/>
      </c>
      <c r="AK1337" s="17" cm="1">
        <f t="array" ref="AK1337">IFERROR(IF(J1337="Level",INDEX($T1337:$Z1337,AC1337+1),INDEX($T1337:$Z1337,AC1337)),"")</f>
        <v>1</v>
      </c>
      <c r="AL1337" s="17" t="str" cm="1">
        <f t="array" ref="AL1337">IFERROR(IF(J1337="Level",INDEX($T1337:$Z1337,AD1337+1),INDEX($T1337:$Z1337,AD1337)),"")</f>
        <v/>
      </c>
      <c r="AM1337" s="17" t="str" cm="1">
        <f t="array" ref="AM1337">IFERROR(INDEX($T1337:$Z1337,AE1337),"")</f>
        <v/>
      </c>
      <c r="AN1337" s="17" t="str" cm="1">
        <f t="array" ref="AN1337">IFERROR(INDEX($T1337:$Z1337,AF1337),"")</f>
        <v/>
      </c>
    </row>
    <row r="1338" spans="1:40" x14ac:dyDescent="0.2">
      <c r="A1338" s="17" t="str">
        <f t="shared" si="120"/>
        <v>MA Kurdish Studies: PTA1IAIIAI18</v>
      </c>
      <c r="B1338" s="11" t="s">
        <v>266</v>
      </c>
      <c r="C1338" s="11" t="s">
        <v>32965</v>
      </c>
      <c r="D1338" s="11" t="s">
        <v>267</v>
      </c>
      <c r="E1338" s="11" t="s">
        <v>261</v>
      </c>
      <c r="F1338" s="11" t="s">
        <v>76</v>
      </c>
      <c r="G1338" s="11" t="s">
        <v>32238</v>
      </c>
      <c r="H1338" s="11" t="s">
        <v>77</v>
      </c>
      <c r="I1338" s="11">
        <v>1</v>
      </c>
      <c r="J1338" s="11" t="s">
        <v>78</v>
      </c>
      <c r="K1338" s="11" t="s">
        <v>32182</v>
      </c>
      <c r="L1338" s="11">
        <v>180</v>
      </c>
      <c r="M1338" s="11">
        <v>180</v>
      </c>
      <c r="N1338" s="11">
        <v>0</v>
      </c>
      <c r="O1338" s="11">
        <v>0</v>
      </c>
      <c r="P1338" s="11">
        <v>0</v>
      </c>
      <c r="Q1338" s="11">
        <v>0</v>
      </c>
      <c r="R1338" s="11">
        <v>0</v>
      </c>
      <c r="S1338" s="11">
        <v>0</v>
      </c>
      <c r="T1338" s="11">
        <v>1</v>
      </c>
      <c r="U1338" s="11">
        <v>0</v>
      </c>
      <c r="V1338" s="11">
        <v>0</v>
      </c>
      <c r="W1338" s="11">
        <v>0</v>
      </c>
      <c r="X1338" s="11">
        <v>0</v>
      </c>
      <c r="Y1338" s="11">
        <v>0</v>
      </c>
      <c r="Z1338" s="11">
        <v>0</v>
      </c>
      <c r="AA1338" s="12" t="s">
        <v>32955</v>
      </c>
      <c r="AB1338" s="17" t="str">
        <f t="shared" si="121"/>
        <v>Programme: MA Kurdish Studies</v>
      </c>
      <c r="AC1338" s="17">
        <f t="shared" si="122"/>
        <v>1</v>
      </c>
      <c r="AD1338" s="17" t="str">
        <f t="shared" si="123"/>
        <v/>
      </c>
      <c r="AE1338" s="17" t="str">
        <f t="shared" si="124"/>
        <v/>
      </c>
      <c r="AF1338" s="17" t="str">
        <f t="shared" si="125"/>
        <v/>
      </c>
      <c r="AG1338" s="17" cm="1">
        <f t="array" ref="AG1338">IFERROR(IF(J1338="Level",INDEX($M1338:$S1338,AC1338+1),INDEX($M1338:$S1338,AC1338)),"")</f>
        <v>180</v>
      </c>
      <c r="AH1338" s="17" t="str" cm="1">
        <f t="array" ref="AH1338">IFERROR(IF(J1338="Level",INDEX($M1338:$S1338,AD1338+1),INDEX($M1338:$S1338,AD1338)),"")</f>
        <v/>
      </c>
      <c r="AI1338" s="17" t="str" cm="1">
        <f t="array" ref="AI1338">IFERROR(INDEX($M1338:$S1338,AE1338),"")</f>
        <v/>
      </c>
      <c r="AJ1338" s="17" t="str" cm="1">
        <f t="array" ref="AJ1338">IFERROR(INDEX($M1338:$S1338,AF1338),"")</f>
        <v/>
      </c>
      <c r="AK1338" s="17" cm="1">
        <f t="array" ref="AK1338">IFERROR(IF(J1338="Level",INDEX($T1338:$Z1338,AC1338+1),INDEX($T1338:$Z1338,AC1338)),"")</f>
        <v>1</v>
      </c>
      <c r="AL1338" s="17" t="str" cm="1">
        <f t="array" ref="AL1338">IFERROR(IF(J1338="Level",INDEX($T1338:$Z1338,AD1338+1),INDEX($T1338:$Z1338,AD1338)),"")</f>
        <v/>
      </c>
      <c r="AM1338" s="17" t="str" cm="1">
        <f t="array" ref="AM1338">IFERROR(INDEX($T1338:$Z1338,AE1338),"")</f>
        <v/>
      </c>
      <c r="AN1338" s="17" t="str" cm="1">
        <f t="array" ref="AN1338">IFERROR(INDEX($T1338:$Z1338,AF1338),"")</f>
        <v/>
      </c>
    </row>
    <row r="1339" spans="1:40" x14ac:dyDescent="0.2">
      <c r="A1339" s="17" t="str">
        <f t="shared" si="120"/>
        <v>MA Gender Studies (Middle East and Islamic World): PTA1IAIIAI19</v>
      </c>
      <c r="B1339" s="11" t="s">
        <v>268</v>
      </c>
      <c r="C1339" s="11" t="s">
        <v>32965</v>
      </c>
      <c r="D1339" s="11" t="s">
        <v>269</v>
      </c>
      <c r="E1339" s="11" t="s">
        <v>261</v>
      </c>
      <c r="F1339" s="11" t="s">
        <v>76</v>
      </c>
      <c r="G1339" s="11" t="s">
        <v>32238</v>
      </c>
      <c r="H1339" s="11" t="s">
        <v>77</v>
      </c>
      <c r="I1339" s="11">
        <v>1</v>
      </c>
      <c r="J1339" s="11" t="s">
        <v>78</v>
      </c>
      <c r="K1339" s="11" t="s">
        <v>32182</v>
      </c>
      <c r="L1339" s="11">
        <v>180</v>
      </c>
      <c r="M1339" s="11">
        <v>180</v>
      </c>
      <c r="N1339" s="11">
        <v>0</v>
      </c>
      <c r="O1339" s="11">
        <v>0</v>
      </c>
      <c r="P1339" s="11">
        <v>0</v>
      </c>
      <c r="Q1339" s="11">
        <v>0</v>
      </c>
      <c r="R1339" s="11">
        <v>0</v>
      </c>
      <c r="S1339" s="11">
        <v>0</v>
      </c>
      <c r="T1339" s="11">
        <v>1</v>
      </c>
      <c r="U1339" s="11">
        <v>0</v>
      </c>
      <c r="V1339" s="11">
        <v>0</v>
      </c>
      <c r="W1339" s="11">
        <v>0</v>
      </c>
      <c r="X1339" s="11">
        <v>0</v>
      </c>
      <c r="Y1339" s="11">
        <v>0</v>
      </c>
      <c r="Z1339" s="11">
        <v>0</v>
      </c>
      <c r="AA1339" s="12" t="s">
        <v>32955</v>
      </c>
      <c r="AB1339" s="17" t="str">
        <f t="shared" si="121"/>
        <v>Programme: MA Gender Studies (Middle East and Islamic World)</v>
      </c>
      <c r="AC1339" s="17">
        <f t="shared" si="122"/>
        <v>1</v>
      </c>
      <c r="AD1339" s="17" t="str">
        <f t="shared" si="123"/>
        <v/>
      </c>
      <c r="AE1339" s="17" t="str">
        <f t="shared" si="124"/>
        <v/>
      </c>
      <c r="AF1339" s="17" t="str">
        <f t="shared" si="125"/>
        <v/>
      </c>
      <c r="AG1339" s="17" cm="1">
        <f t="array" ref="AG1339">IFERROR(IF(J1339="Level",INDEX($M1339:$S1339,AC1339+1),INDEX($M1339:$S1339,AC1339)),"")</f>
        <v>180</v>
      </c>
      <c r="AH1339" s="17" t="str" cm="1">
        <f t="array" ref="AH1339">IFERROR(IF(J1339="Level",INDEX($M1339:$S1339,AD1339+1),INDEX($M1339:$S1339,AD1339)),"")</f>
        <v/>
      </c>
      <c r="AI1339" s="17" t="str" cm="1">
        <f t="array" ref="AI1339">IFERROR(INDEX($M1339:$S1339,AE1339),"")</f>
        <v/>
      </c>
      <c r="AJ1339" s="17" t="str" cm="1">
        <f t="array" ref="AJ1339">IFERROR(INDEX($M1339:$S1339,AF1339),"")</f>
        <v/>
      </c>
      <c r="AK1339" s="17" cm="1">
        <f t="array" ref="AK1339">IFERROR(IF(J1339="Level",INDEX($T1339:$Z1339,AC1339+1),INDEX($T1339:$Z1339,AC1339)),"")</f>
        <v>1</v>
      </c>
      <c r="AL1339" s="17" t="str" cm="1">
        <f t="array" ref="AL1339">IFERROR(IF(J1339="Level",INDEX($T1339:$Z1339,AD1339+1),INDEX($T1339:$Z1339,AD1339)),"")</f>
        <v/>
      </c>
      <c r="AM1339" s="17" t="str" cm="1">
        <f t="array" ref="AM1339">IFERROR(INDEX($T1339:$Z1339,AE1339),"")</f>
        <v/>
      </c>
      <c r="AN1339" s="17" t="str" cm="1">
        <f t="array" ref="AN1339">IFERROR(INDEX($T1339:$Z1339,AF1339),"")</f>
        <v/>
      </c>
    </row>
    <row r="1340" spans="1:40" x14ac:dyDescent="0.2">
      <c r="A1340" s="17" t="str">
        <f t="shared" si="120"/>
        <v>MA Gulf Studies: PTA1IAIIAI21</v>
      </c>
      <c r="B1340" s="11" t="s">
        <v>270</v>
      </c>
      <c r="C1340" s="11" t="s">
        <v>32965</v>
      </c>
      <c r="D1340" s="11" t="s">
        <v>271</v>
      </c>
      <c r="E1340" s="11" t="s">
        <v>261</v>
      </c>
      <c r="F1340" s="11" t="s">
        <v>76</v>
      </c>
      <c r="G1340" s="11" t="s">
        <v>32238</v>
      </c>
      <c r="H1340" s="11" t="s">
        <v>77</v>
      </c>
      <c r="I1340" s="11">
        <v>1</v>
      </c>
      <c r="J1340" s="11" t="s">
        <v>78</v>
      </c>
      <c r="K1340" s="11" t="s">
        <v>32182</v>
      </c>
      <c r="L1340" s="11">
        <v>180</v>
      </c>
      <c r="M1340" s="11">
        <v>180</v>
      </c>
      <c r="N1340" s="11">
        <v>0</v>
      </c>
      <c r="O1340" s="11">
        <v>0</v>
      </c>
      <c r="P1340" s="11">
        <v>0</v>
      </c>
      <c r="Q1340" s="11">
        <v>0</v>
      </c>
      <c r="R1340" s="11">
        <v>0</v>
      </c>
      <c r="S1340" s="11">
        <v>0</v>
      </c>
      <c r="T1340" s="11">
        <v>1</v>
      </c>
      <c r="U1340" s="11">
        <v>0</v>
      </c>
      <c r="V1340" s="11">
        <v>0</v>
      </c>
      <c r="W1340" s="11">
        <v>0</v>
      </c>
      <c r="X1340" s="11">
        <v>0</v>
      </c>
      <c r="Y1340" s="11">
        <v>0</v>
      </c>
      <c r="Z1340" s="11">
        <v>0</v>
      </c>
      <c r="AA1340" s="12" t="s">
        <v>32955</v>
      </c>
      <c r="AB1340" s="17" t="str">
        <f t="shared" si="121"/>
        <v>Programme: MA Gulf Studies</v>
      </c>
      <c r="AC1340" s="17">
        <f t="shared" si="122"/>
        <v>1</v>
      </c>
      <c r="AD1340" s="17" t="str">
        <f t="shared" si="123"/>
        <v/>
      </c>
      <c r="AE1340" s="17" t="str">
        <f t="shared" si="124"/>
        <v/>
      </c>
      <c r="AF1340" s="17" t="str">
        <f t="shared" si="125"/>
        <v/>
      </c>
      <c r="AG1340" s="17" cm="1">
        <f t="array" ref="AG1340">IFERROR(IF(J1340="Level",INDEX($M1340:$S1340,AC1340+1),INDEX($M1340:$S1340,AC1340)),"")</f>
        <v>180</v>
      </c>
      <c r="AH1340" s="17" t="str" cm="1">
        <f t="array" ref="AH1340">IFERROR(IF(J1340="Level",INDEX($M1340:$S1340,AD1340+1),INDEX($M1340:$S1340,AD1340)),"")</f>
        <v/>
      </c>
      <c r="AI1340" s="17" t="str" cm="1">
        <f t="array" ref="AI1340">IFERROR(INDEX($M1340:$S1340,AE1340),"")</f>
        <v/>
      </c>
      <c r="AJ1340" s="17" t="str" cm="1">
        <f t="array" ref="AJ1340">IFERROR(INDEX($M1340:$S1340,AF1340),"")</f>
        <v/>
      </c>
      <c r="AK1340" s="17" cm="1">
        <f t="array" ref="AK1340">IFERROR(IF(J1340="Level",INDEX($T1340:$Z1340,AC1340+1),INDEX($T1340:$Z1340,AC1340)),"")</f>
        <v>1</v>
      </c>
      <c r="AL1340" s="17" t="str" cm="1">
        <f t="array" ref="AL1340">IFERROR(IF(J1340="Level",INDEX($T1340:$Z1340,AD1340+1),INDEX($T1340:$Z1340,AD1340)),"")</f>
        <v/>
      </c>
      <c r="AM1340" s="17" t="str" cm="1">
        <f t="array" ref="AM1340">IFERROR(INDEX($T1340:$Z1340,AE1340),"")</f>
        <v/>
      </c>
      <c r="AN1340" s="17" t="str" cm="1">
        <f t="array" ref="AN1340">IFERROR(INDEX($T1340:$Z1340,AF1340),"")</f>
        <v/>
      </c>
    </row>
    <row r="1341" spans="1:40" x14ac:dyDescent="0.2">
      <c r="A1341" s="17" t="str">
        <f t="shared" si="120"/>
        <v>MA Islamic Studies: PTA1IAIIAI22</v>
      </c>
      <c r="B1341" s="11" t="s">
        <v>272</v>
      </c>
      <c r="C1341" s="11" t="s">
        <v>32965</v>
      </c>
      <c r="D1341" s="11" t="s">
        <v>273</v>
      </c>
      <c r="E1341" s="11" t="s">
        <v>261</v>
      </c>
      <c r="F1341" s="11" t="s">
        <v>76</v>
      </c>
      <c r="G1341" s="11" t="s">
        <v>32238</v>
      </c>
      <c r="H1341" s="11" t="s">
        <v>77</v>
      </c>
      <c r="I1341" s="11">
        <v>1</v>
      </c>
      <c r="J1341" s="11" t="s">
        <v>78</v>
      </c>
      <c r="K1341" s="11" t="s">
        <v>32182</v>
      </c>
      <c r="L1341" s="11">
        <v>180</v>
      </c>
      <c r="M1341" s="11">
        <v>180</v>
      </c>
      <c r="N1341" s="11">
        <v>0</v>
      </c>
      <c r="O1341" s="11">
        <v>0</v>
      </c>
      <c r="P1341" s="11">
        <v>0</v>
      </c>
      <c r="Q1341" s="11">
        <v>0</v>
      </c>
      <c r="R1341" s="11">
        <v>0</v>
      </c>
      <c r="S1341" s="11">
        <v>0</v>
      </c>
      <c r="T1341" s="11">
        <v>1</v>
      </c>
      <c r="U1341" s="11">
        <v>0</v>
      </c>
      <c r="V1341" s="11">
        <v>0</v>
      </c>
      <c r="W1341" s="11">
        <v>0</v>
      </c>
      <c r="X1341" s="11">
        <v>0</v>
      </c>
      <c r="Y1341" s="11">
        <v>0</v>
      </c>
      <c r="Z1341" s="11">
        <v>0</v>
      </c>
      <c r="AA1341" s="12" t="s">
        <v>32955</v>
      </c>
      <c r="AB1341" s="17" t="str">
        <f t="shared" si="121"/>
        <v>Programme: MA Islamic Studies</v>
      </c>
      <c r="AC1341" s="17">
        <f t="shared" si="122"/>
        <v>1</v>
      </c>
      <c r="AD1341" s="17" t="str">
        <f t="shared" si="123"/>
        <v/>
      </c>
      <c r="AE1341" s="17" t="str">
        <f t="shared" si="124"/>
        <v/>
      </c>
      <c r="AF1341" s="17" t="str">
        <f t="shared" si="125"/>
        <v/>
      </c>
      <c r="AG1341" s="17" cm="1">
        <f t="array" ref="AG1341">IFERROR(IF(J1341="Level",INDEX($M1341:$S1341,AC1341+1),INDEX($M1341:$S1341,AC1341)),"")</f>
        <v>180</v>
      </c>
      <c r="AH1341" s="17" t="str" cm="1">
        <f t="array" ref="AH1341">IFERROR(IF(J1341="Level",INDEX($M1341:$S1341,AD1341+1),INDEX($M1341:$S1341,AD1341)),"")</f>
        <v/>
      </c>
      <c r="AI1341" s="17" t="str" cm="1">
        <f t="array" ref="AI1341">IFERROR(INDEX($M1341:$S1341,AE1341),"")</f>
        <v/>
      </c>
      <c r="AJ1341" s="17" t="str" cm="1">
        <f t="array" ref="AJ1341">IFERROR(INDEX($M1341:$S1341,AF1341),"")</f>
        <v/>
      </c>
      <c r="AK1341" s="17" cm="1">
        <f t="array" ref="AK1341">IFERROR(IF(J1341="Level",INDEX($T1341:$Z1341,AC1341+1),INDEX($T1341:$Z1341,AC1341)),"")</f>
        <v>1</v>
      </c>
      <c r="AL1341" s="17" t="str" cm="1">
        <f t="array" ref="AL1341">IFERROR(IF(J1341="Level",INDEX($T1341:$Z1341,AD1341+1),INDEX($T1341:$Z1341,AD1341)),"")</f>
        <v/>
      </c>
      <c r="AM1341" s="17" t="str" cm="1">
        <f t="array" ref="AM1341">IFERROR(INDEX($T1341:$Z1341,AE1341),"")</f>
        <v/>
      </c>
      <c r="AN1341" s="17" t="str" cm="1">
        <f t="array" ref="AN1341">IFERROR(INDEX($T1341:$Z1341,AF1341),"")</f>
        <v/>
      </c>
    </row>
    <row r="1342" spans="1:40" x14ac:dyDescent="0.2">
      <c r="A1342" s="17" t="str">
        <f t="shared" si="120"/>
        <v>MA Middle East Politics: PTA1IAIIAI23</v>
      </c>
      <c r="B1342" s="11" t="s">
        <v>274</v>
      </c>
      <c r="C1342" s="11" t="s">
        <v>32965</v>
      </c>
      <c r="D1342" s="11" t="s">
        <v>275</v>
      </c>
      <c r="E1342" s="11" t="s">
        <v>261</v>
      </c>
      <c r="F1342" s="11" t="s">
        <v>76</v>
      </c>
      <c r="G1342" s="11" t="s">
        <v>32238</v>
      </c>
      <c r="H1342" s="11" t="s">
        <v>77</v>
      </c>
      <c r="I1342" s="11">
        <v>1</v>
      </c>
      <c r="J1342" s="11" t="s">
        <v>78</v>
      </c>
      <c r="K1342" s="11" t="s">
        <v>32182</v>
      </c>
      <c r="L1342" s="11">
        <v>180</v>
      </c>
      <c r="M1342" s="11">
        <v>180</v>
      </c>
      <c r="N1342" s="11">
        <v>0</v>
      </c>
      <c r="O1342" s="11">
        <v>0</v>
      </c>
      <c r="P1342" s="11">
        <v>0</v>
      </c>
      <c r="Q1342" s="11">
        <v>0</v>
      </c>
      <c r="R1342" s="11">
        <v>0</v>
      </c>
      <c r="S1342" s="11">
        <v>0</v>
      </c>
      <c r="T1342" s="11">
        <v>1</v>
      </c>
      <c r="U1342" s="11">
        <v>0</v>
      </c>
      <c r="V1342" s="11">
        <v>0</v>
      </c>
      <c r="W1342" s="11">
        <v>0</v>
      </c>
      <c r="X1342" s="11">
        <v>0</v>
      </c>
      <c r="Y1342" s="11">
        <v>0</v>
      </c>
      <c r="Z1342" s="11">
        <v>0</v>
      </c>
      <c r="AA1342" s="12" t="s">
        <v>32955</v>
      </c>
      <c r="AB1342" s="17" t="str">
        <f t="shared" si="121"/>
        <v>Programme: MA Middle East Politics</v>
      </c>
      <c r="AC1342" s="17">
        <f t="shared" si="122"/>
        <v>1</v>
      </c>
      <c r="AD1342" s="17" t="str">
        <f t="shared" si="123"/>
        <v/>
      </c>
      <c r="AE1342" s="17" t="str">
        <f t="shared" si="124"/>
        <v/>
      </c>
      <c r="AF1342" s="17" t="str">
        <f t="shared" si="125"/>
        <v/>
      </c>
      <c r="AG1342" s="17" cm="1">
        <f t="array" ref="AG1342">IFERROR(IF(J1342="Level",INDEX($M1342:$S1342,AC1342+1),INDEX($M1342:$S1342,AC1342)),"")</f>
        <v>180</v>
      </c>
      <c r="AH1342" s="17" t="str" cm="1">
        <f t="array" ref="AH1342">IFERROR(IF(J1342="Level",INDEX($M1342:$S1342,AD1342+1),INDEX($M1342:$S1342,AD1342)),"")</f>
        <v/>
      </c>
      <c r="AI1342" s="17" t="str" cm="1">
        <f t="array" ref="AI1342">IFERROR(INDEX($M1342:$S1342,AE1342),"")</f>
        <v/>
      </c>
      <c r="AJ1342" s="17" t="str" cm="1">
        <f t="array" ref="AJ1342">IFERROR(INDEX($M1342:$S1342,AF1342),"")</f>
        <v/>
      </c>
      <c r="AK1342" s="17" cm="1">
        <f t="array" ref="AK1342">IFERROR(IF(J1342="Level",INDEX($T1342:$Z1342,AC1342+1),INDEX($T1342:$Z1342,AC1342)),"")</f>
        <v>1</v>
      </c>
      <c r="AL1342" s="17" t="str" cm="1">
        <f t="array" ref="AL1342">IFERROR(IF(J1342="Level",INDEX($T1342:$Z1342,AD1342+1),INDEX($T1342:$Z1342,AD1342)),"")</f>
        <v/>
      </c>
      <c r="AM1342" s="17" t="str" cm="1">
        <f t="array" ref="AM1342">IFERROR(INDEX($T1342:$Z1342,AE1342),"")</f>
        <v/>
      </c>
      <c r="AN1342" s="17" t="str" cm="1">
        <f t="array" ref="AN1342">IFERROR(INDEX($T1342:$Z1342,AF1342),"")</f>
        <v/>
      </c>
    </row>
    <row r="1343" spans="1:40" x14ac:dyDescent="0.2">
      <c r="A1343" s="17" t="str">
        <f t="shared" si="120"/>
        <v>MA Advanced Arabic: PTA1IAIIAI24</v>
      </c>
      <c r="B1343" s="11" t="s">
        <v>276</v>
      </c>
      <c r="C1343" s="11" t="s">
        <v>32965</v>
      </c>
      <c r="D1343" s="11" t="s">
        <v>277</v>
      </c>
      <c r="E1343" s="11" t="s">
        <v>261</v>
      </c>
      <c r="F1343" s="11" t="s">
        <v>76</v>
      </c>
      <c r="G1343" s="11" t="s">
        <v>32238</v>
      </c>
      <c r="H1343" s="11" t="s">
        <v>77</v>
      </c>
      <c r="I1343" s="11">
        <v>1</v>
      </c>
      <c r="J1343" s="11" t="s">
        <v>78</v>
      </c>
      <c r="K1343" s="11" t="s">
        <v>32182</v>
      </c>
      <c r="L1343" s="11">
        <v>180</v>
      </c>
      <c r="M1343" s="11">
        <v>180</v>
      </c>
      <c r="N1343" s="11">
        <v>0</v>
      </c>
      <c r="O1343" s="11">
        <v>0</v>
      </c>
      <c r="P1343" s="11">
        <v>0</v>
      </c>
      <c r="Q1343" s="11">
        <v>0</v>
      </c>
      <c r="R1343" s="11">
        <v>0</v>
      </c>
      <c r="S1343" s="11">
        <v>0</v>
      </c>
      <c r="T1343" s="11">
        <v>1</v>
      </c>
      <c r="U1343" s="11">
        <v>0</v>
      </c>
      <c r="V1343" s="11">
        <v>0</v>
      </c>
      <c r="W1343" s="11">
        <v>0</v>
      </c>
      <c r="X1343" s="11">
        <v>0</v>
      </c>
      <c r="Y1343" s="11">
        <v>0</v>
      </c>
      <c r="Z1343" s="11">
        <v>0</v>
      </c>
      <c r="AA1343" s="12" t="s">
        <v>32955</v>
      </c>
      <c r="AB1343" s="17" t="str">
        <f t="shared" si="121"/>
        <v>Programme: MA Advanced Arabic</v>
      </c>
      <c r="AC1343" s="17">
        <f t="shared" si="122"/>
        <v>1</v>
      </c>
      <c r="AD1343" s="17" t="str">
        <f t="shared" si="123"/>
        <v/>
      </c>
      <c r="AE1343" s="17" t="str">
        <f t="shared" si="124"/>
        <v/>
      </c>
      <c r="AF1343" s="17" t="str">
        <f t="shared" si="125"/>
        <v/>
      </c>
      <c r="AG1343" s="17" cm="1">
        <f t="array" ref="AG1343">IFERROR(IF(J1343="Level",INDEX($M1343:$S1343,AC1343+1),INDEX($M1343:$S1343,AC1343)),"")</f>
        <v>180</v>
      </c>
      <c r="AH1343" s="17" t="str" cm="1">
        <f t="array" ref="AH1343">IFERROR(IF(J1343="Level",INDEX($M1343:$S1343,AD1343+1),INDEX($M1343:$S1343,AD1343)),"")</f>
        <v/>
      </c>
      <c r="AI1343" s="17" t="str" cm="1">
        <f t="array" ref="AI1343">IFERROR(INDEX($M1343:$S1343,AE1343),"")</f>
        <v/>
      </c>
      <c r="AJ1343" s="17" t="str" cm="1">
        <f t="array" ref="AJ1343">IFERROR(INDEX($M1343:$S1343,AF1343),"")</f>
        <v/>
      </c>
      <c r="AK1343" s="17" cm="1">
        <f t="array" ref="AK1343">IFERROR(IF(J1343="Level",INDEX($T1343:$Z1343,AC1343+1),INDEX($T1343:$Z1343,AC1343)),"")</f>
        <v>1</v>
      </c>
      <c r="AL1343" s="17" t="str" cm="1">
        <f t="array" ref="AL1343">IFERROR(IF(J1343="Level",INDEX($T1343:$Z1343,AD1343+1),INDEX($T1343:$Z1343,AD1343)),"")</f>
        <v/>
      </c>
      <c r="AM1343" s="17" t="str" cm="1">
        <f t="array" ref="AM1343">IFERROR(INDEX($T1343:$Z1343,AE1343),"")</f>
        <v/>
      </c>
      <c r="AN1343" s="17" t="str" cm="1">
        <f t="array" ref="AN1343">IFERROR(INDEX($T1343:$Z1343,AF1343),"")</f>
        <v/>
      </c>
    </row>
    <row r="1344" spans="1:40" x14ac:dyDescent="0.2">
      <c r="A1344" s="17" t="str">
        <f t="shared" si="120"/>
        <v>MA Magic and Occult Science: PTA1IAIIAI25</v>
      </c>
      <c r="B1344" s="11" t="s">
        <v>32052</v>
      </c>
      <c r="C1344" s="11" t="s">
        <v>32965</v>
      </c>
      <c r="D1344" s="11" t="s">
        <v>32706</v>
      </c>
      <c r="E1344" s="11" t="s">
        <v>261</v>
      </c>
      <c r="F1344" s="11" t="s">
        <v>76</v>
      </c>
      <c r="G1344" s="11" t="s">
        <v>32238</v>
      </c>
      <c r="H1344" s="11" t="s">
        <v>77</v>
      </c>
      <c r="I1344" s="11">
        <v>1</v>
      </c>
      <c r="J1344" s="11" t="s">
        <v>78</v>
      </c>
      <c r="K1344" s="11" t="s">
        <v>32182</v>
      </c>
      <c r="L1344" s="11">
        <v>180</v>
      </c>
      <c r="M1344" s="11">
        <v>180</v>
      </c>
      <c r="N1344" s="11">
        <v>0</v>
      </c>
      <c r="O1344" s="11">
        <v>0</v>
      </c>
      <c r="P1344" s="11">
        <v>0</v>
      </c>
      <c r="Q1344" s="11">
        <v>0</v>
      </c>
      <c r="R1344" s="11">
        <v>0</v>
      </c>
      <c r="S1344" s="11">
        <v>0</v>
      </c>
      <c r="T1344" s="11">
        <v>1</v>
      </c>
      <c r="U1344" s="11">
        <v>0</v>
      </c>
      <c r="V1344" s="11">
        <v>0</v>
      </c>
      <c r="W1344" s="11">
        <v>0</v>
      </c>
      <c r="X1344" s="11">
        <v>0</v>
      </c>
      <c r="Y1344" s="11">
        <v>0</v>
      </c>
      <c r="Z1344" s="11">
        <v>0</v>
      </c>
      <c r="AA1344" s="12" t="s">
        <v>32955</v>
      </c>
      <c r="AB1344" s="17" t="str">
        <f t="shared" si="121"/>
        <v>Programme: MA Magic and Occult Science</v>
      </c>
      <c r="AC1344" s="17">
        <f t="shared" si="122"/>
        <v>1</v>
      </c>
      <c r="AD1344" s="17" t="str">
        <f t="shared" si="123"/>
        <v/>
      </c>
      <c r="AE1344" s="17" t="str">
        <f t="shared" si="124"/>
        <v/>
      </c>
      <c r="AF1344" s="17" t="str">
        <f t="shared" si="125"/>
        <v/>
      </c>
      <c r="AG1344" s="17" cm="1">
        <f t="array" ref="AG1344">IFERROR(IF(J1344="Level",INDEX($M1344:$S1344,AC1344+1),INDEX($M1344:$S1344,AC1344)),"")</f>
        <v>180</v>
      </c>
      <c r="AH1344" s="17" t="str" cm="1">
        <f t="array" ref="AH1344">IFERROR(IF(J1344="Level",INDEX($M1344:$S1344,AD1344+1),INDEX($M1344:$S1344,AD1344)),"")</f>
        <v/>
      </c>
      <c r="AI1344" s="17" t="str" cm="1">
        <f t="array" ref="AI1344">IFERROR(INDEX($M1344:$S1344,AE1344),"")</f>
        <v/>
      </c>
      <c r="AJ1344" s="17" t="str" cm="1">
        <f t="array" ref="AJ1344">IFERROR(INDEX($M1344:$S1344,AF1344),"")</f>
        <v/>
      </c>
      <c r="AK1344" s="17" cm="1">
        <f t="array" ref="AK1344">IFERROR(IF(J1344="Level",INDEX($T1344:$Z1344,AC1344+1),INDEX($T1344:$Z1344,AC1344)),"")</f>
        <v>1</v>
      </c>
      <c r="AL1344" s="17" t="str" cm="1">
        <f t="array" ref="AL1344">IFERROR(IF(J1344="Level",INDEX($T1344:$Z1344,AD1344+1),INDEX($T1344:$Z1344,AD1344)),"")</f>
        <v/>
      </c>
      <c r="AM1344" s="17" t="str" cm="1">
        <f t="array" ref="AM1344">IFERROR(INDEX($T1344:$Z1344,AE1344),"")</f>
        <v/>
      </c>
      <c r="AN1344" s="17" t="str" cm="1">
        <f t="array" ref="AN1344">IFERROR(INDEX($T1344:$Z1344,AF1344),"")</f>
        <v/>
      </c>
    </row>
    <row r="1345" spans="1:40" x14ac:dyDescent="0.2">
      <c r="A1345" s="17" t="str">
        <f t="shared" si="120"/>
        <v>MRes Middle East Studies (Social Studies): PTR1IAIIAI01</v>
      </c>
      <c r="B1345" s="11" t="s">
        <v>329</v>
      </c>
      <c r="C1345" s="11" t="s">
        <v>32965</v>
      </c>
      <c r="D1345" s="11" t="s">
        <v>330</v>
      </c>
      <c r="E1345" s="11" t="s">
        <v>261</v>
      </c>
      <c r="F1345" s="11" t="s">
        <v>76</v>
      </c>
      <c r="G1345" s="11" t="s">
        <v>32238</v>
      </c>
      <c r="H1345" s="11" t="s">
        <v>77</v>
      </c>
      <c r="I1345" s="11">
        <v>1</v>
      </c>
      <c r="J1345" s="11" t="s">
        <v>78</v>
      </c>
      <c r="K1345" s="11" t="s">
        <v>32182</v>
      </c>
      <c r="L1345" s="11">
        <v>180</v>
      </c>
      <c r="M1345" s="11">
        <v>180</v>
      </c>
      <c r="N1345" s="11">
        <v>0</v>
      </c>
      <c r="O1345" s="11">
        <v>0</v>
      </c>
      <c r="P1345" s="11">
        <v>0</v>
      </c>
      <c r="Q1345" s="11">
        <v>0</v>
      </c>
      <c r="R1345" s="11">
        <v>0</v>
      </c>
      <c r="S1345" s="11">
        <v>0</v>
      </c>
      <c r="T1345" s="11">
        <v>1</v>
      </c>
      <c r="U1345" s="11">
        <v>0</v>
      </c>
      <c r="V1345" s="11">
        <v>0</v>
      </c>
      <c r="W1345" s="11">
        <v>0</v>
      </c>
      <c r="X1345" s="11">
        <v>0</v>
      </c>
      <c r="Y1345" s="11">
        <v>0</v>
      </c>
      <c r="Z1345" s="11">
        <v>0</v>
      </c>
      <c r="AA1345" s="12" t="s">
        <v>32955</v>
      </c>
      <c r="AB1345" s="17" t="str">
        <f t="shared" si="121"/>
        <v>Programme: MRes Middle East Studies (Social Studies)</v>
      </c>
      <c r="AC1345" s="17">
        <f t="shared" si="122"/>
        <v>1</v>
      </c>
      <c r="AD1345" s="17" t="str">
        <f t="shared" si="123"/>
        <v/>
      </c>
      <c r="AE1345" s="17" t="str">
        <f t="shared" si="124"/>
        <v/>
      </c>
      <c r="AF1345" s="17" t="str">
        <f t="shared" si="125"/>
        <v/>
      </c>
      <c r="AG1345" s="17" cm="1">
        <f t="array" ref="AG1345">IFERROR(IF(J1345="Level",INDEX($M1345:$S1345,AC1345+1),INDEX($M1345:$S1345,AC1345)),"")</f>
        <v>180</v>
      </c>
      <c r="AH1345" s="17" t="str" cm="1">
        <f t="array" ref="AH1345">IFERROR(IF(J1345="Level",INDEX($M1345:$S1345,AD1345+1),INDEX($M1345:$S1345,AD1345)),"")</f>
        <v/>
      </c>
      <c r="AI1345" s="17" t="str" cm="1">
        <f t="array" ref="AI1345">IFERROR(INDEX($M1345:$S1345,AE1345),"")</f>
        <v/>
      </c>
      <c r="AJ1345" s="17" t="str" cm="1">
        <f t="array" ref="AJ1345">IFERROR(INDEX($M1345:$S1345,AF1345),"")</f>
        <v/>
      </c>
      <c r="AK1345" s="17" cm="1">
        <f t="array" ref="AK1345">IFERROR(IF(J1345="Level",INDEX($T1345:$Z1345,AC1345+1),INDEX($T1345:$Z1345,AC1345)),"")</f>
        <v>1</v>
      </c>
      <c r="AL1345" s="17" t="str" cm="1">
        <f t="array" ref="AL1345">IFERROR(IF(J1345="Level",INDEX($T1345:$Z1345,AD1345+1),INDEX($T1345:$Z1345,AD1345)),"")</f>
        <v/>
      </c>
      <c r="AM1345" s="17" t="str" cm="1">
        <f t="array" ref="AM1345">IFERROR(INDEX($T1345:$Z1345,AE1345),"")</f>
        <v/>
      </c>
      <c r="AN1345" s="17" t="str" cm="1">
        <f t="array" ref="AN1345">IFERROR(INDEX($T1345:$Z1345,AF1345),"")</f>
        <v/>
      </c>
    </row>
    <row r="1346" spans="1:40" x14ac:dyDescent="0.2">
      <c r="A1346" s="17" t="str">
        <f t="shared" ref="A1346:A1409" si="126">D1346&amp;": "&amp;B1346</f>
        <v>LLM International Business Law: PTL1LAWLAW04</v>
      </c>
      <c r="B1346" s="11" t="s">
        <v>155</v>
      </c>
      <c r="C1346" s="11" t="s">
        <v>32965</v>
      </c>
      <c r="D1346" s="11" t="s">
        <v>156</v>
      </c>
      <c r="E1346" s="11" t="s">
        <v>75</v>
      </c>
      <c r="F1346" s="11" t="s">
        <v>76</v>
      </c>
      <c r="G1346" s="11" t="s">
        <v>32238</v>
      </c>
      <c r="H1346" s="11" t="s">
        <v>77</v>
      </c>
      <c r="I1346" s="11">
        <v>1</v>
      </c>
      <c r="J1346" s="11" t="s">
        <v>78</v>
      </c>
      <c r="K1346" s="11" t="s">
        <v>32182</v>
      </c>
      <c r="L1346" s="11">
        <v>180</v>
      </c>
      <c r="M1346" s="11">
        <v>180</v>
      </c>
      <c r="N1346" s="11">
        <v>0</v>
      </c>
      <c r="O1346" s="11">
        <v>0</v>
      </c>
      <c r="P1346" s="11">
        <v>0</v>
      </c>
      <c r="Q1346" s="11">
        <v>0</v>
      </c>
      <c r="R1346" s="11">
        <v>0</v>
      </c>
      <c r="S1346" s="11">
        <v>0</v>
      </c>
      <c r="T1346" s="11">
        <v>1</v>
      </c>
      <c r="U1346" s="11">
        <v>0</v>
      </c>
      <c r="V1346" s="11">
        <v>0</v>
      </c>
      <c r="W1346" s="11">
        <v>0</v>
      </c>
      <c r="X1346" s="11">
        <v>0</v>
      </c>
      <c r="Y1346" s="11">
        <v>0</v>
      </c>
      <c r="Z1346" s="11">
        <v>0</v>
      </c>
      <c r="AA1346" s="12" t="s">
        <v>32955</v>
      </c>
      <c r="AB1346" s="17" t="str">
        <f t="shared" ref="AB1346:AB1409" si="127">IF(H1346="Yes","Programme: "&amp;D1346,"Programme is not compatible with this tool")</f>
        <v>Programme: LLM International Business Law</v>
      </c>
      <c r="AC1346" s="17">
        <f t="shared" ref="AC1346:AC1409" si="128">IF(J1346="Stage",IF(M1346&lt;&gt;0,1,IF(N1346&lt;&gt;0,2,IF(O1346&lt;&gt;0,3,IF(P1346&lt;&gt;0,4,IF(Q1346&lt;&gt;0,5,""))))),IF(J1346="","",IF(R1346&lt;&gt;0,5,IF(S1346&lt;&gt;0,6,""))))</f>
        <v>1</v>
      </c>
      <c r="AD1346" s="17" t="str">
        <f t="shared" ref="AD1346:AD1409" si="129">IF(J1346="Stage",IF(AND(N1346&lt;&gt;0,AC1346&lt;2),2,IF(AND(O1346&lt;&gt;0,AC1346&lt;3),3,IF(AND(P1346&lt;&gt;0,AC1346&lt;4),4,IF(AND(Q1346&lt;&gt;0,AC1346&lt;5),5,"")))),IF(J1346="","",IF(AC1346&lt;&gt;0,6)))</f>
        <v/>
      </c>
      <c r="AE1346" s="17" t="str">
        <f t="shared" ref="AE1346:AE1409" si="130">IF(AND(O1346&lt;&gt;0,AD1346&lt;3),3,IF(AND(P1346&lt;&gt;0,AD1346&lt;4),4,IF(AND(Q1346&lt;&gt;0,AD1346&lt;5),5,"")))</f>
        <v/>
      </c>
      <c r="AF1346" s="17" t="str">
        <f t="shared" ref="AF1346:AF1409" si="131">IF(AND(P1346&lt;&gt;0,AE1346&lt;4),4,IF(AND(Q1346&lt;&gt;0,AE1346&lt;5),5,""))</f>
        <v/>
      </c>
      <c r="AG1346" s="17" cm="1">
        <f t="array" ref="AG1346">IFERROR(IF(J1346="Level",INDEX($M1346:$S1346,AC1346+1),INDEX($M1346:$S1346,AC1346)),"")</f>
        <v>180</v>
      </c>
      <c r="AH1346" s="17" t="str" cm="1">
        <f t="array" ref="AH1346">IFERROR(IF(J1346="Level",INDEX($M1346:$S1346,AD1346+1),INDEX($M1346:$S1346,AD1346)),"")</f>
        <v/>
      </c>
      <c r="AI1346" s="17" t="str" cm="1">
        <f t="array" ref="AI1346">IFERROR(INDEX($M1346:$S1346,AE1346),"")</f>
        <v/>
      </c>
      <c r="AJ1346" s="17" t="str" cm="1">
        <f t="array" ref="AJ1346">IFERROR(INDEX($M1346:$S1346,AF1346),"")</f>
        <v/>
      </c>
      <c r="AK1346" s="17" cm="1">
        <f t="array" ref="AK1346">IFERROR(IF(J1346="Level",INDEX($T1346:$Z1346,AC1346+1),INDEX($T1346:$Z1346,AC1346)),"")</f>
        <v>1</v>
      </c>
      <c r="AL1346" s="17" t="str" cm="1">
        <f t="array" ref="AL1346">IFERROR(IF(J1346="Level",INDEX($T1346:$Z1346,AD1346+1),INDEX($T1346:$Z1346,AD1346)),"")</f>
        <v/>
      </c>
      <c r="AM1346" s="17" t="str" cm="1">
        <f t="array" ref="AM1346">IFERROR(INDEX($T1346:$Z1346,AE1346),"")</f>
        <v/>
      </c>
      <c r="AN1346" s="17" t="str" cm="1">
        <f t="array" ref="AN1346">IFERROR(INDEX($T1346:$Z1346,AF1346),"")</f>
        <v/>
      </c>
    </row>
    <row r="1347" spans="1:40" x14ac:dyDescent="0.2">
      <c r="A1347" s="17" t="str">
        <f t="shared" si="126"/>
        <v>LLM International Commercial Law: PTL1LAWLAW10</v>
      </c>
      <c r="B1347" s="11" t="s">
        <v>33445</v>
      </c>
      <c r="C1347" s="11" t="s">
        <v>32965</v>
      </c>
      <c r="D1347" s="11" t="s">
        <v>33446</v>
      </c>
      <c r="E1347" s="11" t="s">
        <v>75</v>
      </c>
      <c r="F1347" s="11" t="s">
        <v>76</v>
      </c>
      <c r="G1347" s="11" t="s">
        <v>32238</v>
      </c>
      <c r="H1347" s="11" t="s">
        <v>77</v>
      </c>
      <c r="I1347" s="11">
        <v>1</v>
      </c>
      <c r="J1347" s="11" t="s">
        <v>78</v>
      </c>
      <c r="K1347" s="11" t="s">
        <v>32182</v>
      </c>
      <c r="L1347" s="11">
        <v>180</v>
      </c>
      <c r="M1347" s="11">
        <v>180</v>
      </c>
      <c r="N1347" s="11">
        <v>0</v>
      </c>
      <c r="O1347" s="11">
        <v>0</v>
      </c>
      <c r="P1347" s="11">
        <v>0</v>
      </c>
      <c r="Q1347" s="11">
        <v>0</v>
      </c>
      <c r="R1347" s="11">
        <v>0</v>
      </c>
      <c r="S1347" s="11">
        <v>0</v>
      </c>
      <c r="T1347" s="11">
        <v>1</v>
      </c>
      <c r="U1347" s="11">
        <v>0</v>
      </c>
      <c r="V1347" s="11">
        <v>0</v>
      </c>
      <c r="W1347" s="11">
        <v>0</v>
      </c>
      <c r="X1347" s="11">
        <v>0</v>
      </c>
      <c r="Y1347" s="11">
        <v>0</v>
      </c>
      <c r="Z1347" s="11">
        <v>0</v>
      </c>
      <c r="AA1347" s="12" t="s">
        <v>32955</v>
      </c>
      <c r="AB1347" s="17" t="str">
        <f t="shared" si="127"/>
        <v>Programme: LLM International Commercial Law</v>
      </c>
      <c r="AC1347" s="17">
        <f t="shared" si="128"/>
        <v>1</v>
      </c>
      <c r="AD1347" s="17" t="str">
        <f t="shared" si="129"/>
        <v/>
      </c>
      <c r="AE1347" s="17" t="str">
        <f t="shared" si="130"/>
        <v/>
      </c>
      <c r="AF1347" s="17" t="str">
        <f t="shared" si="131"/>
        <v/>
      </c>
      <c r="AG1347" s="17" cm="1">
        <f t="array" ref="AG1347">IFERROR(IF(J1347="Level",INDEX($M1347:$S1347,AC1347+1),INDEX($M1347:$S1347,AC1347)),"")</f>
        <v>180</v>
      </c>
      <c r="AH1347" s="17" t="str" cm="1">
        <f t="array" ref="AH1347">IFERROR(IF(J1347="Level",INDEX($M1347:$S1347,AD1347+1),INDEX($M1347:$S1347,AD1347)),"")</f>
        <v/>
      </c>
      <c r="AI1347" s="17" t="str" cm="1">
        <f t="array" ref="AI1347">IFERROR(INDEX($M1347:$S1347,AE1347),"")</f>
        <v/>
      </c>
      <c r="AJ1347" s="17" t="str" cm="1">
        <f t="array" ref="AJ1347">IFERROR(INDEX($M1347:$S1347,AF1347),"")</f>
        <v/>
      </c>
      <c r="AK1347" s="17" cm="1">
        <f t="array" ref="AK1347">IFERROR(IF(J1347="Level",INDEX($T1347:$Z1347,AC1347+1),INDEX($T1347:$Z1347,AC1347)),"")</f>
        <v>1</v>
      </c>
      <c r="AL1347" s="17" t="str" cm="1">
        <f t="array" ref="AL1347">IFERROR(IF(J1347="Level",INDEX($T1347:$Z1347,AD1347+1),INDEX($T1347:$Z1347,AD1347)),"")</f>
        <v/>
      </c>
      <c r="AM1347" s="17" t="str" cm="1">
        <f t="array" ref="AM1347">IFERROR(INDEX($T1347:$Z1347,AE1347),"")</f>
        <v/>
      </c>
      <c r="AN1347" s="17" t="str" cm="1">
        <f t="array" ref="AN1347">IFERROR(INDEX($T1347:$Z1347,AF1347),"")</f>
        <v/>
      </c>
    </row>
    <row r="1348" spans="1:40" x14ac:dyDescent="0.2">
      <c r="A1348" s="17" t="str">
        <f t="shared" si="126"/>
        <v>LLM Law: PTL1LAWLAW11</v>
      </c>
      <c r="B1348" s="11" t="s">
        <v>157</v>
      </c>
      <c r="C1348" s="11" t="s">
        <v>32965</v>
      </c>
      <c r="D1348" s="11" t="s">
        <v>158</v>
      </c>
      <c r="E1348" s="11" t="s">
        <v>75</v>
      </c>
      <c r="F1348" s="11" t="s">
        <v>76</v>
      </c>
      <c r="G1348" s="11" t="s">
        <v>32238</v>
      </c>
      <c r="H1348" s="11" t="s">
        <v>77</v>
      </c>
      <c r="I1348" s="11">
        <v>1</v>
      </c>
      <c r="J1348" s="11" t="s">
        <v>78</v>
      </c>
      <c r="K1348" s="11" t="s">
        <v>32182</v>
      </c>
      <c r="L1348" s="11">
        <v>180</v>
      </c>
      <c r="M1348" s="11">
        <v>180</v>
      </c>
      <c r="N1348" s="11">
        <v>0</v>
      </c>
      <c r="O1348" s="11">
        <v>0</v>
      </c>
      <c r="P1348" s="11">
        <v>0</v>
      </c>
      <c r="Q1348" s="11">
        <v>0</v>
      </c>
      <c r="R1348" s="11">
        <v>0</v>
      </c>
      <c r="S1348" s="11">
        <v>0</v>
      </c>
      <c r="T1348" s="11">
        <v>1</v>
      </c>
      <c r="U1348" s="11">
        <v>0</v>
      </c>
      <c r="V1348" s="11">
        <v>0</v>
      </c>
      <c r="W1348" s="11">
        <v>0</v>
      </c>
      <c r="X1348" s="11">
        <v>0</v>
      </c>
      <c r="Y1348" s="11">
        <v>0</v>
      </c>
      <c r="Z1348" s="11">
        <v>0</v>
      </c>
      <c r="AA1348" s="12" t="s">
        <v>32955</v>
      </c>
      <c r="AB1348" s="17" t="str">
        <f t="shared" si="127"/>
        <v>Programme: LLM Law</v>
      </c>
      <c r="AC1348" s="17">
        <f t="shared" si="128"/>
        <v>1</v>
      </c>
      <c r="AD1348" s="17" t="str">
        <f t="shared" si="129"/>
        <v/>
      </c>
      <c r="AE1348" s="17" t="str">
        <f t="shared" si="130"/>
        <v/>
      </c>
      <c r="AF1348" s="17" t="str">
        <f t="shared" si="131"/>
        <v/>
      </c>
      <c r="AG1348" s="17" cm="1">
        <f t="array" ref="AG1348">IFERROR(IF(J1348="Level",INDEX($M1348:$S1348,AC1348+1),INDEX($M1348:$S1348,AC1348)),"")</f>
        <v>180</v>
      </c>
      <c r="AH1348" s="17" t="str" cm="1">
        <f t="array" ref="AH1348">IFERROR(IF(J1348="Level",INDEX($M1348:$S1348,AD1348+1),INDEX($M1348:$S1348,AD1348)),"")</f>
        <v/>
      </c>
      <c r="AI1348" s="17" t="str" cm="1">
        <f t="array" ref="AI1348">IFERROR(INDEX($M1348:$S1348,AE1348),"")</f>
        <v/>
      </c>
      <c r="AJ1348" s="17" t="str" cm="1">
        <f t="array" ref="AJ1348">IFERROR(INDEX($M1348:$S1348,AF1348),"")</f>
        <v/>
      </c>
      <c r="AK1348" s="17" cm="1">
        <f t="array" ref="AK1348">IFERROR(IF(J1348="Level",INDEX($T1348:$Z1348,AC1348+1),INDEX($T1348:$Z1348,AC1348)),"")</f>
        <v>1</v>
      </c>
      <c r="AL1348" s="17" t="str" cm="1">
        <f t="array" ref="AL1348">IFERROR(IF(J1348="Level",INDEX($T1348:$Z1348,AD1348+1),INDEX($T1348:$Z1348,AD1348)),"")</f>
        <v/>
      </c>
      <c r="AM1348" s="17" t="str" cm="1">
        <f t="array" ref="AM1348">IFERROR(INDEX($T1348:$Z1348,AE1348),"")</f>
        <v/>
      </c>
      <c r="AN1348" s="17" t="str" cm="1">
        <f t="array" ref="AN1348">IFERROR(INDEX($T1348:$Z1348,AF1348),"")</f>
        <v/>
      </c>
    </row>
    <row r="1349" spans="1:40" x14ac:dyDescent="0.2">
      <c r="A1349" s="17" t="str">
        <f t="shared" si="126"/>
        <v>LLM Commercial Law: PTL1LAWLAW12</v>
      </c>
      <c r="B1349" s="11" t="s">
        <v>159</v>
      </c>
      <c r="C1349" s="11" t="s">
        <v>32965</v>
      </c>
      <c r="D1349" s="11" t="s">
        <v>160</v>
      </c>
      <c r="E1349" s="11" t="s">
        <v>75</v>
      </c>
      <c r="F1349" s="11" t="s">
        <v>76</v>
      </c>
      <c r="G1349" s="11" t="s">
        <v>32238</v>
      </c>
      <c r="H1349" s="11" t="s">
        <v>77</v>
      </c>
      <c r="I1349" s="11">
        <v>1</v>
      </c>
      <c r="J1349" s="11" t="s">
        <v>78</v>
      </c>
      <c r="K1349" s="11" t="s">
        <v>32182</v>
      </c>
      <c r="L1349" s="11">
        <v>180</v>
      </c>
      <c r="M1349" s="11">
        <v>180</v>
      </c>
      <c r="N1349" s="11">
        <v>0</v>
      </c>
      <c r="O1349" s="11">
        <v>0</v>
      </c>
      <c r="P1349" s="11">
        <v>0</v>
      </c>
      <c r="Q1349" s="11">
        <v>0</v>
      </c>
      <c r="R1349" s="11">
        <v>0</v>
      </c>
      <c r="S1349" s="11">
        <v>0</v>
      </c>
      <c r="T1349" s="11">
        <v>1</v>
      </c>
      <c r="U1349" s="11">
        <v>0</v>
      </c>
      <c r="V1349" s="11">
        <v>0</v>
      </c>
      <c r="W1349" s="11">
        <v>0</v>
      </c>
      <c r="X1349" s="11">
        <v>0</v>
      </c>
      <c r="Y1349" s="11">
        <v>0</v>
      </c>
      <c r="Z1349" s="11">
        <v>0</v>
      </c>
      <c r="AA1349" s="12" t="s">
        <v>32955</v>
      </c>
      <c r="AB1349" s="17" t="str">
        <f t="shared" si="127"/>
        <v>Programme: LLM Commercial Law</v>
      </c>
      <c r="AC1349" s="17">
        <f t="shared" si="128"/>
        <v>1</v>
      </c>
      <c r="AD1349" s="17" t="str">
        <f t="shared" si="129"/>
        <v/>
      </c>
      <c r="AE1349" s="17" t="str">
        <f t="shared" si="130"/>
        <v/>
      </c>
      <c r="AF1349" s="17" t="str">
        <f t="shared" si="131"/>
        <v/>
      </c>
      <c r="AG1349" s="17" cm="1">
        <f t="array" ref="AG1349">IFERROR(IF(J1349="Level",INDEX($M1349:$S1349,AC1349+1),INDEX($M1349:$S1349,AC1349)),"")</f>
        <v>180</v>
      </c>
      <c r="AH1349" s="17" t="str" cm="1">
        <f t="array" ref="AH1349">IFERROR(IF(J1349="Level",INDEX($M1349:$S1349,AD1349+1),INDEX($M1349:$S1349,AD1349)),"")</f>
        <v/>
      </c>
      <c r="AI1349" s="17" t="str" cm="1">
        <f t="array" ref="AI1349">IFERROR(INDEX($M1349:$S1349,AE1349),"")</f>
        <v/>
      </c>
      <c r="AJ1349" s="17" t="str" cm="1">
        <f t="array" ref="AJ1349">IFERROR(INDEX($M1349:$S1349,AF1349),"")</f>
        <v/>
      </c>
      <c r="AK1349" s="17" cm="1">
        <f t="array" ref="AK1349">IFERROR(IF(J1349="Level",INDEX($T1349:$Z1349,AC1349+1),INDEX($T1349:$Z1349,AC1349)),"")</f>
        <v>1</v>
      </c>
      <c r="AL1349" s="17" t="str" cm="1">
        <f t="array" ref="AL1349">IFERROR(IF(J1349="Level",INDEX($T1349:$Z1349,AD1349+1),INDEX($T1349:$Z1349,AD1349)),"")</f>
        <v/>
      </c>
      <c r="AM1349" s="17" t="str" cm="1">
        <f t="array" ref="AM1349">IFERROR(INDEX($T1349:$Z1349,AE1349),"")</f>
        <v/>
      </c>
      <c r="AN1349" s="17" t="str" cm="1">
        <f t="array" ref="AN1349">IFERROR(INDEX($T1349:$Z1349,AF1349),"")</f>
        <v/>
      </c>
    </row>
    <row r="1350" spans="1:40" x14ac:dyDescent="0.2">
      <c r="A1350" s="17" t="str">
        <f t="shared" si="126"/>
        <v>LLM International Law: PTL1LAWLAW13</v>
      </c>
      <c r="B1350" s="11" t="s">
        <v>161</v>
      </c>
      <c r="C1350" s="11" t="s">
        <v>32965</v>
      </c>
      <c r="D1350" s="11" t="s">
        <v>162</v>
      </c>
      <c r="E1350" s="11" t="s">
        <v>75</v>
      </c>
      <c r="F1350" s="11" t="s">
        <v>76</v>
      </c>
      <c r="G1350" s="11" t="s">
        <v>32238</v>
      </c>
      <c r="H1350" s="11" t="s">
        <v>77</v>
      </c>
      <c r="I1350" s="11">
        <v>1</v>
      </c>
      <c r="J1350" s="11" t="s">
        <v>78</v>
      </c>
      <c r="K1350" s="11" t="s">
        <v>32182</v>
      </c>
      <c r="L1350" s="11">
        <v>180</v>
      </c>
      <c r="M1350" s="11">
        <v>180</v>
      </c>
      <c r="N1350" s="11">
        <v>0</v>
      </c>
      <c r="O1350" s="11">
        <v>0</v>
      </c>
      <c r="P1350" s="11">
        <v>0</v>
      </c>
      <c r="Q1350" s="11">
        <v>0</v>
      </c>
      <c r="R1350" s="11">
        <v>0</v>
      </c>
      <c r="S1350" s="11">
        <v>0</v>
      </c>
      <c r="T1350" s="11">
        <v>1</v>
      </c>
      <c r="U1350" s="11">
        <v>0</v>
      </c>
      <c r="V1350" s="11">
        <v>0</v>
      </c>
      <c r="W1350" s="11">
        <v>0</v>
      </c>
      <c r="X1350" s="11">
        <v>0</v>
      </c>
      <c r="Y1350" s="11">
        <v>0</v>
      </c>
      <c r="Z1350" s="11">
        <v>0</v>
      </c>
      <c r="AA1350" s="12" t="s">
        <v>32955</v>
      </c>
      <c r="AB1350" s="17" t="str">
        <f t="shared" si="127"/>
        <v>Programme: LLM International Law</v>
      </c>
      <c r="AC1350" s="17">
        <f t="shared" si="128"/>
        <v>1</v>
      </c>
      <c r="AD1350" s="17" t="str">
        <f t="shared" si="129"/>
        <v/>
      </c>
      <c r="AE1350" s="17" t="str">
        <f t="shared" si="130"/>
        <v/>
      </c>
      <c r="AF1350" s="17" t="str">
        <f t="shared" si="131"/>
        <v/>
      </c>
      <c r="AG1350" s="17" cm="1">
        <f t="array" ref="AG1350">IFERROR(IF(J1350="Level",INDEX($M1350:$S1350,AC1350+1),INDEX($M1350:$S1350,AC1350)),"")</f>
        <v>180</v>
      </c>
      <c r="AH1350" s="17" t="str" cm="1">
        <f t="array" ref="AH1350">IFERROR(IF(J1350="Level",INDEX($M1350:$S1350,AD1350+1),INDEX($M1350:$S1350,AD1350)),"")</f>
        <v/>
      </c>
      <c r="AI1350" s="17" t="str" cm="1">
        <f t="array" ref="AI1350">IFERROR(INDEX($M1350:$S1350,AE1350),"")</f>
        <v/>
      </c>
      <c r="AJ1350" s="17" t="str" cm="1">
        <f t="array" ref="AJ1350">IFERROR(INDEX($M1350:$S1350,AF1350),"")</f>
        <v/>
      </c>
      <c r="AK1350" s="17" cm="1">
        <f t="array" ref="AK1350">IFERROR(IF(J1350="Level",INDEX($T1350:$Z1350,AC1350+1),INDEX($T1350:$Z1350,AC1350)),"")</f>
        <v>1</v>
      </c>
      <c r="AL1350" s="17" t="str" cm="1">
        <f t="array" ref="AL1350">IFERROR(IF(J1350="Level",INDEX($T1350:$Z1350,AD1350+1),INDEX($T1350:$Z1350,AD1350)),"")</f>
        <v/>
      </c>
      <c r="AM1350" s="17" t="str" cm="1">
        <f t="array" ref="AM1350">IFERROR(INDEX($T1350:$Z1350,AE1350),"")</f>
        <v/>
      </c>
      <c r="AN1350" s="17" t="str" cm="1">
        <f t="array" ref="AN1350">IFERROR(INDEX($T1350:$Z1350,AF1350),"")</f>
        <v/>
      </c>
    </row>
    <row r="1351" spans="1:40" x14ac:dyDescent="0.2">
      <c r="A1351" s="17" t="str">
        <f t="shared" si="126"/>
        <v>LLM Law and Business: PTL1LAWLAW14</v>
      </c>
      <c r="B1351" s="11" t="s">
        <v>163</v>
      </c>
      <c r="C1351" s="11" t="s">
        <v>32965</v>
      </c>
      <c r="D1351" s="11" t="s">
        <v>164</v>
      </c>
      <c r="E1351" s="11" t="s">
        <v>75</v>
      </c>
      <c r="F1351" s="11" t="s">
        <v>76</v>
      </c>
      <c r="G1351" s="11" t="s">
        <v>32238</v>
      </c>
      <c r="H1351" s="11" t="s">
        <v>77</v>
      </c>
      <c r="I1351" s="11">
        <v>1</v>
      </c>
      <c r="J1351" s="11" t="s">
        <v>78</v>
      </c>
      <c r="K1351" s="11" t="s">
        <v>32182</v>
      </c>
      <c r="L1351" s="11">
        <v>180</v>
      </c>
      <c r="M1351" s="11">
        <v>180</v>
      </c>
      <c r="N1351" s="11">
        <v>0</v>
      </c>
      <c r="O1351" s="11">
        <v>0</v>
      </c>
      <c r="P1351" s="11">
        <v>0</v>
      </c>
      <c r="Q1351" s="11">
        <v>0</v>
      </c>
      <c r="R1351" s="11">
        <v>0</v>
      </c>
      <c r="S1351" s="11">
        <v>0</v>
      </c>
      <c r="T1351" s="11">
        <v>1</v>
      </c>
      <c r="U1351" s="11">
        <v>0</v>
      </c>
      <c r="V1351" s="11">
        <v>0</v>
      </c>
      <c r="W1351" s="11">
        <v>0</v>
      </c>
      <c r="X1351" s="11">
        <v>0</v>
      </c>
      <c r="Y1351" s="11">
        <v>0</v>
      </c>
      <c r="Z1351" s="11">
        <v>0</v>
      </c>
      <c r="AA1351" s="12" t="s">
        <v>32955</v>
      </c>
      <c r="AB1351" s="17" t="str">
        <f t="shared" si="127"/>
        <v>Programme: LLM Law and Business</v>
      </c>
      <c r="AC1351" s="17">
        <f t="shared" si="128"/>
        <v>1</v>
      </c>
      <c r="AD1351" s="17" t="str">
        <f t="shared" si="129"/>
        <v/>
      </c>
      <c r="AE1351" s="17" t="str">
        <f t="shared" si="130"/>
        <v/>
      </c>
      <c r="AF1351" s="17" t="str">
        <f t="shared" si="131"/>
        <v/>
      </c>
      <c r="AG1351" s="17" cm="1">
        <f t="array" ref="AG1351">IFERROR(IF(J1351="Level",INDEX($M1351:$S1351,AC1351+1),INDEX($M1351:$S1351,AC1351)),"")</f>
        <v>180</v>
      </c>
      <c r="AH1351" s="17" t="str" cm="1">
        <f t="array" ref="AH1351">IFERROR(IF(J1351="Level",INDEX($M1351:$S1351,AD1351+1),INDEX($M1351:$S1351,AD1351)),"")</f>
        <v/>
      </c>
      <c r="AI1351" s="17" t="str" cm="1">
        <f t="array" ref="AI1351">IFERROR(INDEX($M1351:$S1351,AE1351),"")</f>
        <v/>
      </c>
      <c r="AJ1351" s="17" t="str" cm="1">
        <f t="array" ref="AJ1351">IFERROR(INDEX($M1351:$S1351,AF1351),"")</f>
        <v/>
      </c>
      <c r="AK1351" s="17" cm="1">
        <f t="array" ref="AK1351">IFERROR(IF(J1351="Level",INDEX($T1351:$Z1351,AC1351+1),INDEX($T1351:$Z1351,AC1351)),"")</f>
        <v>1</v>
      </c>
      <c r="AL1351" s="17" t="str" cm="1">
        <f t="array" ref="AL1351">IFERROR(IF(J1351="Level",INDEX($T1351:$Z1351,AD1351+1),INDEX($T1351:$Z1351,AD1351)),"")</f>
        <v/>
      </c>
      <c r="AM1351" s="17" t="str" cm="1">
        <f t="array" ref="AM1351">IFERROR(INDEX($T1351:$Z1351,AE1351),"")</f>
        <v/>
      </c>
      <c r="AN1351" s="17" t="str" cm="1">
        <f t="array" ref="AN1351">IFERROR(INDEX($T1351:$Z1351,AF1351),"")</f>
        <v/>
      </c>
    </row>
    <row r="1352" spans="1:40" x14ac:dyDescent="0.2">
      <c r="A1352" s="17" t="str">
        <f t="shared" si="126"/>
        <v>LLM Law and Business (Finance and Accounting): PTL1LAWLAW15</v>
      </c>
      <c r="B1352" s="11" t="s">
        <v>165</v>
      </c>
      <c r="C1352" s="11" t="s">
        <v>32965</v>
      </c>
      <c r="D1352" s="11" t="s">
        <v>166</v>
      </c>
      <c r="E1352" s="11" t="s">
        <v>75</v>
      </c>
      <c r="F1352" s="11" t="s">
        <v>76</v>
      </c>
      <c r="G1352" s="11" t="s">
        <v>32238</v>
      </c>
      <c r="H1352" s="11" t="s">
        <v>77</v>
      </c>
      <c r="I1352" s="11">
        <v>1</v>
      </c>
      <c r="J1352" s="11" t="s">
        <v>78</v>
      </c>
      <c r="K1352" s="11" t="s">
        <v>32182</v>
      </c>
      <c r="L1352" s="11">
        <v>180</v>
      </c>
      <c r="M1352" s="11">
        <v>180</v>
      </c>
      <c r="N1352" s="11">
        <v>0</v>
      </c>
      <c r="O1352" s="11">
        <v>0</v>
      </c>
      <c r="P1352" s="11">
        <v>0</v>
      </c>
      <c r="Q1352" s="11">
        <v>0</v>
      </c>
      <c r="R1352" s="11">
        <v>0</v>
      </c>
      <c r="S1352" s="11">
        <v>0</v>
      </c>
      <c r="T1352" s="11">
        <v>1</v>
      </c>
      <c r="U1352" s="11">
        <v>0</v>
      </c>
      <c r="V1352" s="11">
        <v>0</v>
      </c>
      <c r="W1352" s="11">
        <v>0</v>
      </c>
      <c r="X1352" s="11">
        <v>0</v>
      </c>
      <c r="Y1352" s="11">
        <v>0</v>
      </c>
      <c r="Z1352" s="11">
        <v>0</v>
      </c>
      <c r="AA1352" s="12" t="s">
        <v>32955</v>
      </c>
      <c r="AB1352" s="17" t="str">
        <f t="shared" si="127"/>
        <v>Programme: LLM Law and Business (Finance and Accounting)</v>
      </c>
      <c r="AC1352" s="17">
        <f t="shared" si="128"/>
        <v>1</v>
      </c>
      <c r="AD1352" s="17" t="str">
        <f t="shared" si="129"/>
        <v/>
      </c>
      <c r="AE1352" s="17" t="str">
        <f t="shared" si="130"/>
        <v/>
      </c>
      <c r="AF1352" s="17" t="str">
        <f t="shared" si="131"/>
        <v/>
      </c>
      <c r="AG1352" s="17" cm="1">
        <f t="array" ref="AG1352">IFERROR(IF(J1352="Level",INDEX($M1352:$S1352,AC1352+1),INDEX($M1352:$S1352,AC1352)),"")</f>
        <v>180</v>
      </c>
      <c r="AH1352" s="17" t="str" cm="1">
        <f t="array" ref="AH1352">IFERROR(IF(J1352="Level",INDEX($M1352:$S1352,AD1352+1),INDEX($M1352:$S1352,AD1352)),"")</f>
        <v/>
      </c>
      <c r="AI1352" s="17" t="str" cm="1">
        <f t="array" ref="AI1352">IFERROR(INDEX($M1352:$S1352,AE1352),"")</f>
        <v/>
      </c>
      <c r="AJ1352" s="17" t="str" cm="1">
        <f t="array" ref="AJ1352">IFERROR(INDEX($M1352:$S1352,AF1352),"")</f>
        <v/>
      </c>
      <c r="AK1352" s="17" cm="1">
        <f t="array" ref="AK1352">IFERROR(IF(J1352="Level",INDEX($T1352:$Z1352,AC1352+1),INDEX($T1352:$Z1352,AC1352)),"")</f>
        <v>1</v>
      </c>
      <c r="AL1352" s="17" t="str" cm="1">
        <f t="array" ref="AL1352">IFERROR(IF(J1352="Level",INDEX($T1352:$Z1352,AD1352+1),INDEX($T1352:$Z1352,AD1352)),"")</f>
        <v/>
      </c>
      <c r="AM1352" s="17" t="str" cm="1">
        <f t="array" ref="AM1352">IFERROR(INDEX($T1352:$Z1352,AE1352),"")</f>
        <v/>
      </c>
      <c r="AN1352" s="17" t="str" cm="1">
        <f t="array" ref="AN1352">IFERROR(INDEX($T1352:$Z1352,AF1352),"")</f>
        <v/>
      </c>
    </row>
    <row r="1353" spans="1:40" x14ac:dyDescent="0.2">
      <c r="A1353" s="17" t="str">
        <f t="shared" si="126"/>
        <v>LLM Law and Business (Management): PTL1LAWLAW16</v>
      </c>
      <c r="B1353" s="11" t="s">
        <v>167</v>
      </c>
      <c r="C1353" s="11" t="s">
        <v>32965</v>
      </c>
      <c r="D1353" s="11" t="s">
        <v>168</v>
      </c>
      <c r="E1353" s="11" t="s">
        <v>75</v>
      </c>
      <c r="F1353" s="11" t="s">
        <v>76</v>
      </c>
      <c r="G1353" s="11" t="s">
        <v>32238</v>
      </c>
      <c r="H1353" s="11" t="s">
        <v>77</v>
      </c>
      <c r="I1353" s="11">
        <v>1</v>
      </c>
      <c r="J1353" s="11" t="s">
        <v>78</v>
      </c>
      <c r="K1353" s="11" t="s">
        <v>32182</v>
      </c>
      <c r="L1353" s="11">
        <v>180</v>
      </c>
      <c r="M1353" s="11">
        <v>180</v>
      </c>
      <c r="N1353" s="11">
        <v>0</v>
      </c>
      <c r="O1353" s="11">
        <v>0</v>
      </c>
      <c r="P1353" s="11">
        <v>0</v>
      </c>
      <c r="Q1353" s="11">
        <v>0</v>
      </c>
      <c r="R1353" s="11">
        <v>0</v>
      </c>
      <c r="S1353" s="11">
        <v>0</v>
      </c>
      <c r="T1353" s="11">
        <v>1</v>
      </c>
      <c r="U1353" s="11">
        <v>0</v>
      </c>
      <c r="V1353" s="11">
        <v>0</v>
      </c>
      <c r="W1353" s="11">
        <v>0</v>
      </c>
      <c r="X1353" s="11">
        <v>0</v>
      </c>
      <c r="Y1353" s="11">
        <v>0</v>
      </c>
      <c r="Z1353" s="11">
        <v>0</v>
      </c>
      <c r="AA1353" s="12" t="s">
        <v>32955</v>
      </c>
      <c r="AB1353" s="17" t="str">
        <f t="shared" si="127"/>
        <v>Programme: LLM Law and Business (Management)</v>
      </c>
      <c r="AC1353" s="17">
        <f t="shared" si="128"/>
        <v>1</v>
      </c>
      <c r="AD1353" s="17" t="str">
        <f t="shared" si="129"/>
        <v/>
      </c>
      <c r="AE1353" s="17" t="str">
        <f t="shared" si="130"/>
        <v/>
      </c>
      <c r="AF1353" s="17" t="str">
        <f t="shared" si="131"/>
        <v/>
      </c>
      <c r="AG1353" s="17" cm="1">
        <f t="array" ref="AG1353">IFERROR(IF(J1353="Level",INDEX($M1353:$S1353,AC1353+1),INDEX($M1353:$S1353,AC1353)),"")</f>
        <v>180</v>
      </c>
      <c r="AH1353" s="17" t="str" cm="1">
        <f t="array" ref="AH1353">IFERROR(IF(J1353="Level",INDEX($M1353:$S1353,AD1353+1),INDEX($M1353:$S1353,AD1353)),"")</f>
        <v/>
      </c>
      <c r="AI1353" s="17" t="str" cm="1">
        <f t="array" ref="AI1353">IFERROR(INDEX($M1353:$S1353,AE1353),"")</f>
        <v/>
      </c>
      <c r="AJ1353" s="17" t="str" cm="1">
        <f t="array" ref="AJ1353">IFERROR(INDEX($M1353:$S1353,AF1353),"")</f>
        <v/>
      </c>
      <c r="AK1353" s="17" cm="1">
        <f t="array" ref="AK1353">IFERROR(IF(J1353="Level",INDEX($T1353:$Z1353,AC1353+1),INDEX($T1353:$Z1353,AC1353)),"")</f>
        <v>1</v>
      </c>
      <c r="AL1353" s="17" t="str" cm="1">
        <f t="array" ref="AL1353">IFERROR(IF(J1353="Level",INDEX($T1353:$Z1353,AD1353+1),INDEX($T1353:$Z1353,AD1353)),"")</f>
        <v/>
      </c>
      <c r="AM1353" s="17" t="str" cm="1">
        <f t="array" ref="AM1353">IFERROR(INDEX($T1353:$Z1353,AE1353),"")</f>
        <v/>
      </c>
      <c r="AN1353" s="17" t="str" cm="1">
        <f t="array" ref="AN1353">IFERROR(INDEX($T1353:$Z1353,AF1353),"")</f>
        <v/>
      </c>
    </row>
    <row r="1354" spans="1:40" x14ac:dyDescent="0.2">
      <c r="A1354" s="17" t="str">
        <f t="shared" si="126"/>
        <v>LLM Law and Technology: PTL1LAWLAW17</v>
      </c>
      <c r="B1354" s="11" t="s">
        <v>32055</v>
      </c>
      <c r="C1354" s="11" t="s">
        <v>32965</v>
      </c>
      <c r="D1354" s="11" t="s">
        <v>32711</v>
      </c>
      <c r="E1354" s="11" t="s">
        <v>75</v>
      </c>
      <c r="F1354" s="11" t="s">
        <v>76</v>
      </c>
      <c r="G1354" s="11" t="s">
        <v>32238</v>
      </c>
      <c r="H1354" s="11" t="s">
        <v>77</v>
      </c>
      <c r="I1354" s="11">
        <v>1</v>
      </c>
      <c r="J1354" s="11" t="s">
        <v>78</v>
      </c>
      <c r="K1354" s="11" t="s">
        <v>32182</v>
      </c>
      <c r="L1354" s="11">
        <v>180</v>
      </c>
      <c r="M1354" s="11">
        <v>180</v>
      </c>
      <c r="N1354" s="11">
        <v>0</v>
      </c>
      <c r="O1354" s="11">
        <v>0</v>
      </c>
      <c r="P1354" s="11">
        <v>0</v>
      </c>
      <c r="Q1354" s="11">
        <v>0</v>
      </c>
      <c r="R1354" s="11">
        <v>0</v>
      </c>
      <c r="S1354" s="11">
        <v>0</v>
      </c>
      <c r="T1354" s="11">
        <v>1</v>
      </c>
      <c r="U1354" s="11">
        <v>0</v>
      </c>
      <c r="V1354" s="11">
        <v>0</v>
      </c>
      <c r="W1354" s="11">
        <v>0</v>
      </c>
      <c r="X1354" s="11">
        <v>0</v>
      </c>
      <c r="Y1354" s="11">
        <v>0</v>
      </c>
      <c r="Z1354" s="11">
        <v>0</v>
      </c>
      <c r="AA1354" s="12" t="s">
        <v>32955</v>
      </c>
      <c r="AB1354" s="17" t="str">
        <f t="shared" si="127"/>
        <v>Programme: LLM Law and Technology</v>
      </c>
      <c r="AC1354" s="17">
        <f t="shared" si="128"/>
        <v>1</v>
      </c>
      <c r="AD1354" s="17" t="str">
        <f t="shared" si="129"/>
        <v/>
      </c>
      <c r="AE1354" s="17" t="str">
        <f t="shared" si="130"/>
        <v/>
      </c>
      <c r="AF1354" s="17" t="str">
        <f t="shared" si="131"/>
        <v/>
      </c>
      <c r="AG1354" s="17" cm="1">
        <f t="array" ref="AG1354">IFERROR(IF(J1354="Level",INDEX($M1354:$S1354,AC1354+1),INDEX($M1354:$S1354,AC1354)),"")</f>
        <v>180</v>
      </c>
      <c r="AH1354" s="17" t="str" cm="1">
        <f t="array" ref="AH1354">IFERROR(IF(J1354="Level",INDEX($M1354:$S1354,AD1354+1),INDEX($M1354:$S1354,AD1354)),"")</f>
        <v/>
      </c>
      <c r="AI1354" s="17" t="str" cm="1">
        <f t="array" ref="AI1354">IFERROR(INDEX($M1354:$S1354,AE1354),"")</f>
        <v/>
      </c>
      <c r="AJ1354" s="17" t="str" cm="1">
        <f t="array" ref="AJ1354">IFERROR(INDEX($M1354:$S1354,AF1354),"")</f>
        <v/>
      </c>
      <c r="AK1354" s="17" cm="1">
        <f t="array" ref="AK1354">IFERROR(IF(J1354="Level",INDEX($T1354:$Z1354,AC1354+1),INDEX($T1354:$Z1354,AC1354)),"")</f>
        <v>1</v>
      </c>
      <c r="AL1354" s="17" t="str" cm="1">
        <f t="array" ref="AL1354">IFERROR(IF(J1354="Level",INDEX($T1354:$Z1354,AD1354+1),INDEX($T1354:$Z1354,AD1354)),"")</f>
        <v/>
      </c>
      <c r="AM1354" s="17" t="str" cm="1">
        <f t="array" ref="AM1354">IFERROR(INDEX($T1354:$Z1354,AE1354),"")</f>
        <v/>
      </c>
      <c r="AN1354" s="17" t="str" cm="1">
        <f t="array" ref="AN1354">IFERROR(INDEX($T1354:$Z1354,AF1354),"")</f>
        <v/>
      </c>
    </row>
    <row r="1355" spans="1:40" x14ac:dyDescent="0.2">
      <c r="A1355" s="17" t="str">
        <f t="shared" si="126"/>
        <v>MRes Socio-Legal Research: PTR1LAWLAW01</v>
      </c>
      <c r="B1355" s="11" t="s">
        <v>331</v>
      </c>
      <c r="C1355" s="11" t="s">
        <v>32965</v>
      </c>
      <c r="D1355" s="11" t="s">
        <v>332</v>
      </c>
      <c r="E1355" s="11" t="s">
        <v>75</v>
      </c>
      <c r="F1355" s="11" t="s">
        <v>76</v>
      </c>
      <c r="G1355" s="11" t="s">
        <v>32238</v>
      </c>
      <c r="H1355" s="11" t="s">
        <v>77</v>
      </c>
      <c r="I1355" s="11">
        <v>1</v>
      </c>
      <c r="J1355" s="11" t="s">
        <v>78</v>
      </c>
      <c r="K1355" s="11" t="s">
        <v>32182</v>
      </c>
      <c r="L1355" s="11">
        <v>180</v>
      </c>
      <c r="M1355" s="11">
        <v>180</v>
      </c>
      <c r="N1355" s="11">
        <v>0</v>
      </c>
      <c r="O1355" s="11">
        <v>0</v>
      </c>
      <c r="P1355" s="11">
        <v>0</v>
      </c>
      <c r="Q1355" s="11">
        <v>0</v>
      </c>
      <c r="R1355" s="11">
        <v>0</v>
      </c>
      <c r="S1355" s="11">
        <v>0</v>
      </c>
      <c r="T1355" s="11">
        <v>1</v>
      </c>
      <c r="U1355" s="11">
        <v>0</v>
      </c>
      <c r="V1355" s="11">
        <v>0</v>
      </c>
      <c r="W1355" s="11">
        <v>0</v>
      </c>
      <c r="X1355" s="11">
        <v>0</v>
      </c>
      <c r="Y1355" s="11">
        <v>0</v>
      </c>
      <c r="Z1355" s="11">
        <v>0</v>
      </c>
      <c r="AA1355" s="12" t="s">
        <v>32955</v>
      </c>
      <c r="AB1355" s="17" t="str">
        <f t="shared" si="127"/>
        <v>Programme: MRes Socio-Legal Research</v>
      </c>
      <c r="AC1355" s="17">
        <f t="shared" si="128"/>
        <v>1</v>
      </c>
      <c r="AD1355" s="17" t="str">
        <f t="shared" si="129"/>
        <v/>
      </c>
      <c r="AE1355" s="17" t="str">
        <f t="shared" si="130"/>
        <v/>
      </c>
      <c r="AF1355" s="17" t="str">
        <f t="shared" si="131"/>
        <v/>
      </c>
      <c r="AG1355" s="17" cm="1">
        <f t="array" ref="AG1355">IFERROR(IF(J1355="Level",INDEX($M1355:$S1355,AC1355+1),INDEX($M1355:$S1355,AC1355)),"")</f>
        <v>180</v>
      </c>
      <c r="AH1355" s="17" t="str" cm="1">
        <f t="array" ref="AH1355">IFERROR(IF(J1355="Level",INDEX($M1355:$S1355,AD1355+1),INDEX($M1355:$S1355,AD1355)),"")</f>
        <v/>
      </c>
      <c r="AI1355" s="17" t="str" cm="1">
        <f t="array" ref="AI1355">IFERROR(INDEX($M1355:$S1355,AE1355),"")</f>
        <v/>
      </c>
      <c r="AJ1355" s="17" t="str" cm="1">
        <f t="array" ref="AJ1355">IFERROR(INDEX($M1355:$S1355,AF1355),"")</f>
        <v/>
      </c>
      <c r="AK1355" s="17" cm="1">
        <f t="array" ref="AK1355">IFERROR(IF(J1355="Level",INDEX($T1355:$Z1355,AC1355+1),INDEX($T1355:$Z1355,AC1355)),"")</f>
        <v>1</v>
      </c>
      <c r="AL1355" s="17" t="str" cm="1">
        <f t="array" ref="AL1355">IFERROR(IF(J1355="Level",INDEX($T1355:$Z1355,AD1355+1),INDEX($T1355:$Z1355,AD1355)),"")</f>
        <v/>
      </c>
      <c r="AM1355" s="17" t="str" cm="1">
        <f t="array" ref="AM1355">IFERROR(INDEX($T1355:$Z1355,AE1355),"")</f>
        <v/>
      </c>
      <c r="AN1355" s="17" t="str" cm="1">
        <f t="array" ref="AN1355">IFERROR(INDEX($T1355:$Z1355,AF1355),"")</f>
        <v/>
      </c>
    </row>
    <row r="1356" spans="1:40" x14ac:dyDescent="0.2">
      <c r="A1356" s="17" t="str">
        <f t="shared" si="126"/>
        <v>MA Intercultural Communication and Education: PTA1SMLEDU01</v>
      </c>
      <c r="B1356" s="11" t="s">
        <v>278</v>
      </c>
      <c r="C1356" s="11" t="s">
        <v>32965</v>
      </c>
      <c r="D1356" s="11" t="s">
        <v>279</v>
      </c>
      <c r="E1356" s="11" t="s">
        <v>280</v>
      </c>
      <c r="F1356" s="11" t="s">
        <v>76</v>
      </c>
      <c r="G1356" s="11" t="s">
        <v>32238</v>
      </c>
      <c r="H1356" s="11" t="s">
        <v>77</v>
      </c>
      <c r="I1356" s="11">
        <v>1</v>
      </c>
      <c r="J1356" s="11" t="s">
        <v>78</v>
      </c>
      <c r="K1356" s="11" t="s">
        <v>32182</v>
      </c>
      <c r="L1356" s="11">
        <v>180</v>
      </c>
      <c r="M1356" s="11">
        <v>180</v>
      </c>
      <c r="N1356" s="11">
        <v>0</v>
      </c>
      <c r="O1356" s="11">
        <v>0</v>
      </c>
      <c r="P1356" s="11">
        <v>0</v>
      </c>
      <c r="Q1356" s="11">
        <v>0</v>
      </c>
      <c r="R1356" s="11">
        <v>0</v>
      </c>
      <c r="S1356" s="11">
        <v>0</v>
      </c>
      <c r="T1356" s="11">
        <v>1</v>
      </c>
      <c r="U1356" s="11">
        <v>0</v>
      </c>
      <c r="V1356" s="11">
        <v>0</v>
      </c>
      <c r="W1356" s="11">
        <v>0</v>
      </c>
      <c r="X1356" s="11">
        <v>0</v>
      </c>
      <c r="Y1356" s="11">
        <v>0</v>
      </c>
      <c r="Z1356" s="11">
        <v>0</v>
      </c>
      <c r="AA1356" s="12" t="s">
        <v>32955</v>
      </c>
      <c r="AB1356" s="17" t="str">
        <f t="shared" si="127"/>
        <v>Programme: MA Intercultural Communication and Education</v>
      </c>
      <c r="AC1356" s="17">
        <f t="shared" si="128"/>
        <v>1</v>
      </c>
      <c r="AD1356" s="17" t="str">
        <f t="shared" si="129"/>
        <v/>
      </c>
      <c r="AE1356" s="17" t="str">
        <f t="shared" si="130"/>
        <v/>
      </c>
      <c r="AF1356" s="17" t="str">
        <f t="shared" si="131"/>
        <v/>
      </c>
      <c r="AG1356" s="17" cm="1">
        <f t="array" ref="AG1356">IFERROR(IF(J1356="Level",INDEX($M1356:$S1356,AC1356+1),INDEX($M1356:$S1356,AC1356)),"")</f>
        <v>180</v>
      </c>
      <c r="AH1356" s="17" t="str" cm="1">
        <f t="array" ref="AH1356">IFERROR(IF(J1356="Level",INDEX($M1356:$S1356,AD1356+1),INDEX($M1356:$S1356,AD1356)),"")</f>
        <v/>
      </c>
      <c r="AI1356" s="17" t="str" cm="1">
        <f t="array" ref="AI1356">IFERROR(INDEX($M1356:$S1356,AE1356),"")</f>
        <v/>
      </c>
      <c r="AJ1356" s="17" t="str" cm="1">
        <f t="array" ref="AJ1356">IFERROR(INDEX($M1356:$S1356,AF1356),"")</f>
        <v/>
      </c>
      <c r="AK1356" s="17" cm="1">
        <f t="array" ref="AK1356">IFERROR(IF(J1356="Level",INDEX($T1356:$Z1356,AC1356+1),INDEX($T1356:$Z1356,AC1356)),"")</f>
        <v>1</v>
      </c>
      <c r="AL1356" s="17" t="str" cm="1">
        <f t="array" ref="AL1356">IFERROR(IF(J1356="Level",INDEX($T1356:$Z1356,AD1356+1),INDEX($T1356:$Z1356,AD1356)),"")</f>
        <v/>
      </c>
      <c r="AM1356" s="17" t="str" cm="1">
        <f t="array" ref="AM1356">IFERROR(INDEX($T1356:$Z1356,AE1356),"")</f>
        <v/>
      </c>
      <c r="AN1356" s="17" t="str" cm="1">
        <f t="array" ref="AN1356">IFERROR(INDEX($T1356:$Z1356,AF1356),"")</f>
        <v/>
      </c>
    </row>
    <row r="1357" spans="1:40" ht="25.5" x14ac:dyDescent="0.2">
      <c r="A1357" s="17" t="str">
        <f t="shared" si="126"/>
        <v>MA Intercultural Communication and International Business: PTA1SMLSBE01</v>
      </c>
      <c r="B1357" s="11" t="s">
        <v>281</v>
      </c>
      <c r="C1357" s="11" t="s">
        <v>32965</v>
      </c>
      <c r="D1357" s="11" t="s">
        <v>282</v>
      </c>
      <c r="E1357" s="11" t="s">
        <v>280</v>
      </c>
      <c r="F1357" s="11" t="s">
        <v>76</v>
      </c>
      <c r="G1357" s="11" t="s">
        <v>32238</v>
      </c>
      <c r="H1357" s="11" t="s">
        <v>77</v>
      </c>
      <c r="I1357" s="11">
        <v>1</v>
      </c>
      <c r="J1357" s="11" t="s">
        <v>78</v>
      </c>
      <c r="K1357" s="11" t="s">
        <v>32182</v>
      </c>
      <c r="L1357" s="11">
        <v>180</v>
      </c>
      <c r="M1357" s="11">
        <v>180</v>
      </c>
      <c r="N1357" s="11">
        <v>0</v>
      </c>
      <c r="O1357" s="11">
        <v>0</v>
      </c>
      <c r="P1357" s="11">
        <v>0</v>
      </c>
      <c r="Q1357" s="11">
        <v>0</v>
      </c>
      <c r="R1357" s="11">
        <v>0</v>
      </c>
      <c r="S1357" s="11">
        <v>0</v>
      </c>
      <c r="T1357" s="11">
        <v>1</v>
      </c>
      <c r="U1357" s="11">
        <v>0</v>
      </c>
      <c r="V1357" s="11">
        <v>0</v>
      </c>
      <c r="W1357" s="11">
        <v>0</v>
      </c>
      <c r="X1357" s="11">
        <v>0</v>
      </c>
      <c r="Y1357" s="11">
        <v>0</v>
      </c>
      <c r="Z1357" s="11">
        <v>0</v>
      </c>
      <c r="AA1357" s="12" t="s">
        <v>32955</v>
      </c>
      <c r="AB1357" s="17" t="str">
        <f t="shared" si="127"/>
        <v>Programme: MA Intercultural Communication and International Business</v>
      </c>
      <c r="AC1357" s="17">
        <f t="shared" si="128"/>
        <v>1</v>
      </c>
      <c r="AD1357" s="17" t="str">
        <f t="shared" si="129"/>
        <v/>
      </c>
      <c r="AE1357" s="17" t="str">
        <f t="shared" si="130"/>
        <v/>
      </c>
      <c r="AF1357" s="17" t="str">
        <f t="shared" si="131"/>
        <v/>
      </c>
      <c r="AG1357" s="17" cm="1">
        <f t="array" ref="AG1357">IFERROR(IF(J1357="Level",INDEX($M1357:$S1357,AC1357+1),INDEX($M1357:$S1357,AC1357)),"")</f>
        <v>180</v>
      </c>
      <c r="AH1357" s="17" t="str" cm="1">
        <f t="array" ref="AH1357">IFERROR(IF(J1357="Level",INDEX($M1357:$S1357,AD1357+1),INDEX($M1357:$S1357,AD1357)),"")</f>
        <v/>
      </c>
      <c r="AI1357" s="17" t="str" cm="1">
        <f t="array" ref="AI1357">IFERROR(INDEX($M1357:$S1357,AE1357),"")</f>
        <v/>
      </c>
      <c r="AJ1357" s="17" t="str" cm="1">
        <f t="array" ref="AJ1357">IFERROR(INDEX($M1357:$S1357,AF1357),"")</f>
        <v/>
      </c>
      <c r="AK1357" s="17" cm="1">
        <f t="array" ref="AK1357">IFERROR(IF(J1357="Level",INDEX($T1357:$Z1357,AC1357+1),INDEX($T1357:$Z1357,AC1357)),"")</f>
        <v>1</v>
      </c>
      <c r="AL1357" s="17" t="str" cm="1">
        <f t="array" ref="AL1357">IFERROR(IF(J1357="Level",INDEX($T1357:$Z1357,AD1357+1),INDEX($T1357:$Z1357,AD1357)),"")</f>
        <v/>
      </c>
      <c r="AM1357" s="17" t="str" cm="1">
        <f t="array" ref="AM1357">IFERROR(INDEX($T1357:$Z1357,AE1357),"")</f>
        <v/>
      </c>
      <c r="AN1357" s="17" t="str" cm="1">
        <f t="array" ref="AN1357">IFERROR(INDEX($T1357:$Z1357,AF1357),"")</f>
        <v/>
      </c>
    </row>
    <row r="1358" spans="1:40" x14ac:dyDescent="0.2">
      <c r="A1358" s="17" t="str">
        <f t="shared" si="126"/>
        <v>MA Global Literatures and Cultures: PTA1SMLSML22</v>
      </c>
      <c r="B1358" s="11" t="s">
        <v>285</v>
      </c>
      <c r="C1358" s="11" t="s">
        <v>32965</v>
      </c>
      <c r="D1358" s="11" t="s">
        <v>286</v>
      </c>
      <c r="E1358" s="11" t="s">
        <v>280</v>
      </c>
      <c r="F1358" s="11" t="s">
        <v>76</v>
      </c>
      <c r="G1358" s="11" t="s">
        <v>32238</v>
      </c>
      <c r="H1358" s="11" t="s">
        <v>77</v>
      </c>
      <c r="I1358" s="11">
        <v>1</v>
      </c>
      <c r="J1358" s="11" t="s">
        <v>78</v>
      </c>
      <c r="K1358" s="11" t="s">
        <v>32182</v>
      </c>
      <c r="L1358" s="11">
        <v>180</v>
      </c>
      <c r="M1358" s="11">
        <v>180</v>
      </c>
      <c r="N1358" s="11">
        <v>0</v>
      </c>
      <c r="O1358" s="11">
        <v>0</v>
      </c>
      <c r="P1358" s="11">
        <v>0</v>
      </c>
      <c r="Q1358" s="11">
        <v>0</v>
      </c>
      <c r="R1358" s="11">
        <v>0</v>
      </c>
      <c r="S1358" s="11">
        <v>0</v>
      </c>
      <c r="T1358" s="11">
        <v>1</v>
      </c>
      <c r="U1358" s="11">
        <v>0</v>
      </c>
      <c r="V1358" s="11">
        <v>0</v>
      </c>
      <c r="W1358" s="11">
        <v>0</v>
      </c>
      <c r="X1358" s="11">
        <v>0</v>
      </c>
      <c r="Y1358" s="11">
        <v>0</v>
      </c>
      <c r="Z1358" s="11">
        <v>0</v>
      </c>
      <c r="AA1358" s="12" t="s">
        <v>32955</v>
      </c>
      <c r="AB1358" s="17" t="str">
        <f t="shared" si="127"/>
        <v>Programme: MA Global Literatures and Cultures</v>
      </c>
      <c r="AC1358" s="17">
        <f t="shared" si="128"/>
        <v>1</v>
      </c>
      <c r="AD1358" s="17" t="str">
        <f t="shared" si="129"/>
        <v/>
      </c>
      <c r="AE1358" s="17" t="str">
        <f t="shared" si="130"/>
        <v/>
      </c>
      <c r="AF1358" s="17" t="str">
        <f t="shared" si="131"/>
        <v/>
      </c>
      <c r="AG1358" s="17" cm="1">
        <f t="array" ref="AG1358">IFERROR(IF(J1358="Level",INDEX($M1358:$S1358,AC1358+1),INDEX($M1358:$S1358,AC1358)),"")</f>
        <v>180</v>
      </c>
      <c r="AH1358" s="17" t="str" cm="1">
        <f t="array" ref="AH1358">IFERROR(IF(J1358="Level",INDEX($M1358:$S1358,AD1358+1),INDEX($M1358:$S1358,AD1358)),"")</f>
        <v/>
      </c>
      <c r="AI1358" s="17" t="str" cm="1">
        <f t="array" ref="AI1358">IFERROR(INDEX($M1358:$S1358,AE1358),"")</f>
        <v/>
      </c>
      <c r="AJ1358" s="17" t="str" cm="1">
        <f t="array" ref="AJ1358">IFERROR(INDEX($M1358:$S1358,AF1358),"")</f>
        <v/>
      </c>
      <c r="AK1358" s="17" cm="1">
        <f t="array" ref="AK1358">IFERROR(IF(J1358="Level",INDEX($T1358:$Z1358,AC1358+1),INDEX($T1358:$Z1358,AC1358)),"")</f>
        <v>1</v>
      </c>
      <c r="AL1358" s="17" t="str" cm="1">
        <f t="array" ref="AL1358">IFERROR(IF(J1358="Level",INDEX($T1358:$Z1358,AD1358+1),INDEX($T1358:$Z1358,AD1358)),"")</f>
        <v/>
      </c>
      <c r="AM1358" s="17" t="str" cm="1">
        <f t="array" ref="AM1358">IFERROR(INDEX($T1358:$Z1358,AE1358),"")</f>
        <v/>
      </c>
      <c r="AN1358" s="17" t="str" cm="1">
        <f t="array" ref="AN1358">IFERROR(INDEX($T1358:$Z1358,AF1358),"")</f>
        <v/>
      </c>
    </row>
    <row r="1359" spans="1:40" x14ac:dyDescent="0.2">
      <c r="A1359" s="17" t="str">
        <f t="shared" si="126"/>
        <v>MA Translation Studies: PTA1SMLSML23</v>
      </c>
      <c r="B1359" s="11" t="s">
        <v>287</v>
      </c>
      <c r="C1359" s="11" t="s">
        <v>32965</v>
      </c>
      <c r="D1359" s="11" t="s">
        <v>288</v>
      </c>
      <c r="E1359" s="11" t="s">
        <v>280</v>
      </c>
      <c r="F1359" s="11" t="s">
        <v>76</v>
      </c>
      <c r="G1359" s="11" t="s">
        <v>32238</v>
      </c>
      <c r="H1359" s="11" t="s">
        <v>77</v>
      </c>
      <c r="I1359" s="11">
        <v>1</v>
      </c>
      <c r="J1359" s="11" t="s">
        <v>78</v>
      </c>
      <c r="K1359" s="11" t="s">
        <v>32182</v>
      </c>
      <c r="L1359" s="11">
        <v>180</v>
      </c>
      <c r="M1359" s="11">
        <v>180</v>
      </c>
      <c r="N1359" s="11">
        <v>0</v>
      </c>
      <c r="O1359" s="11">
        <v>0</v>
      </c>
      <c r="P1359" s="11">
        <v>0</v>
      </c>
      <c r="Q1359" s="11">
        <v>0</v>
      </c>
      <c r="R1359" s="11">
        <v>0</v>
      </c>
      <c r="S1359" s="11">
        <v>0</v>
      </c>
      <c r="T1359" s="11">
        <v>1</v>
      </c>
      <c r="U1359" s="11">
        <v>0</v>
      </c>
      <c r="V1359" s="11">
        <v>0</v>
      </c>
      <c r="W1359" s="11">
        <v>0</v>
      </c>
      <c r="X1359" s="11">
        <v>0</v>
      </c>
      <c r="Y1359" s="11">
        <v>0</v>
      </c>
      <c r="Z1359" s="11">
        <v>0</v>
      </c>
      <c r="AA1359" s="12" t="s">
        <v>32955</v>
      </c>
      <c r="AB1359" s="17" t="str">
        <f t="shared" si="127"/>
        <v>Programme: MA Translation Studies</v>
      </c>
      <c r="AC1359" s="17">
        <f t="shared" si="128"/>
        <v>1</v>
      </c>
      <c r="AD1359" s="17" t="str">
        <f t="shared" si="129"/>
        <v/>
      </c>
      <c r="AE1359" s="17" t="str">
        <f t="shared" si="130"/>
        <v/>
      </c>
      <c r="AF1359" s="17" t="str">
        <f t="shared" si="131"/>
        <v/>
      </c>
      <c r="AG1359" s="17" cm="1">
        <f t="array" ref="AG1359">IFERROR(IF(J1359="Level",INDEX($M1359:$S1359,AC1359+1),INDEX($M1359:$S1359,AC1359)),"")</f>
        <v>180</v>
      </c>
      <c r="AH1359" s="17" t="str" cm="1">
        <f t="array" ref="AH1359">IFERROR(IF(J1359="Level",INDEX($M1359:$S1359,AD1359+1),INDEX($M1359:$S1359,AD1359)),"")</f>
        <v/>
      </c>
      <c r="AI1359" s="17" t="str" cm="1">
        <f t="array" ref="AI1359">IFERROR(INDEX($M1359:$S1359,AE1359),"")</f>
        <v/>
      </c>
      <c r="AJ1359" s="17" t="str" cm="1">
        <f t="array" ref="AJ1359">IFERROR(INDEX($M1359:$S1359,AF1359),"")</f>
        <v/>
      </c>
      <c r="AK1359" s="17" cm="1">
        <f t="array" ref="AK1359">IFERROR(IF(J1359="Level",INDEX($T1359:$Z1359,AC1359+1),INDEX($T1359:$Z1359,AC1359)),"")</f>
        <v>1</v>
      </c>
      <c r="AL1359" s="17" t="str" cm="1">
        <f t="array" ref="AL1359">IFERROR(IF(J1359="Level",INDEX($T1359:$Z1359,AD1359+1),INDEX($T1359:$Z1359,AD1359)),"")</f>
        <v/>
      </c>
      <c r="AM1359" s="17" t="str" cm="1">
        <f t="array" ref="AM1359">IFERROR(INDEX($T1359:$Z1359,AE1359),"")</f>
        <v/>
      </c>
      <c r="AN1359" s="17" t="str" cm="1">
        <f t="array" ref="AN1359">IFERROR(INDEX($T1359:$Z1359,AF1359),"")</f>
        <v/>
      </c>
    </row>
    <row r="1360" spans="1:40" x14ac:dyDescent="0.2">
      <c r="A1360" s="17" t="str">
        <f t="shared" si="126"/>
        <v>MA Intercultural Communication and Migration: PTA1SMLSML24</v>
      </c>
      <c r="B1360" s="11" t="s">
        <v>289</v>
      </c>
      <c r="C1360" s="11" t="s">
        <v>32965</v>
      </c>
      <c r="D1360" s="11" t="s">
        <v>290</v>
      </c>
      <c r="E1360" s="11" t="s">
        <v>280</v>
      </c>
      <c r="F1360" s="11" t="s">
        <v>76</v>
      </c>
      <c r="G1360" s="11" t="s">
        <v>32238</v>
      </c>
      <c r="H1360" s="11" t="s">
        <v>77</v>
      </c>
      <c r="I1360" s="11">
        <v>1</v>
      </c>
      <c r="J1360" s="11" t="s">
        <v>78</v>
      </c>
      <c r="K1360" s="11" t="s">
        <v>32182</v>
      </c>
      <c r="L1360" s="11">
        <v>180</v>
      </c>
      <c r="M1360" s="11">
        <v>180</v>
      </c>
      <c r="N1360" s="11">
        <v>0</v>
      </c>
      <c r="O1360" s="11">
        <v>0</v>
      </c>
      <c r="P1360" s="11">
        <v>0</v>
      </c>
      <c r="Q1360" s="11">
        <v>0</v>
      </c>
      <c r="R1360" s="11">
        <v>0</v>
      </c>
      <c r="S1360" s="11">
        <v>0</v>
      </c>
      <c r="T1360" s="11">
        <v>1</v>
      </c>
      <c r="U1360" s="11">
        <v>0</v>
      </c>
      <c r="V1360" s="11">
        <v>0</v>
      </c>
      <c r="W1360" s="11">
        <v>0</v>
      </c>
      <c r="X1360" s="11">
        <v>0</v>
      </c>
      <c r="Y1360" s="11">
        <v>0</v>
      </c>
      <c r="Z1360" s="11">
        <v>0</v>
      </c>
      <c r="AA1360" s="12" t="s">
        <v>32955</v>
      </c>
      <c r="AB1360" s="17" t="str">
        <f t="shared" si="127"/>
        <v>Programme: MA Intercultural Communication and Migration</v>
      </c>
      <c r="AC1360" s="17">
        <f t="shared" si="128"/>
        <v>1</v>
      </c>
      <c r="AD1360" s="17" t="str">
        <f t="shared" si="129"/>
        <v/>
      </c>
      <c r="AE1360" s="17" t="str">
        <f t="shared" si="130"/>
        <v/>
      </c>
      <c r="AF1360" s="17" t="str">
        <f t="shared" si="131"/>
        <v/>
      </c>
      <c r="AG1360" s="17" cm="1">
        <f t="array" ref="AG1360">IFERROR(IF(J1360="Level",INDEX($M1360:$S1360,AC1360+1),INDEX($M1360:$S1360,AC1360)),"")</f>
        <v>180</v>
      </c>
      <c r="AH1360" s="17" t="str" cm="1">
        <f t="array" ref="AH1360">IFERROR(IF(J1360="Level",INDEX($M1360:$S1360,AD1360+1),INDEX($M1360:$S1360,AD1360)),"")</f>
        <v/>
      </c>
      <c r="AI1360" s="17" t="str" cm="1">
        <f t="array" ref="AI1360">IFERROR(INDEX($M1360:$S1360,AE1360),"")</f>
        <v/>
      </c>
      <c r="AJ1360" s="17" t="str" cm="1">
        <f t="array" ref="AJ1360">IFERROR(INDEX($M1360:$S1360,AF1360),"")</f>
        <v/>
      </c>
      <c r="AK1360" s="17" cm="1">
        <f t="array" ref="AK1360">IFERROR(IF(J1360="Level",INDEX($T1360:$Z1360,AC1360+1),INDEX($T1360:$Z1360,AC1360)),"")</f>
        <v>1</v>
      </c>
      <c r="AL1360" s="17" t="str" cm="1">
        <f t="array" ref="AL1360">IFERROR(IF(J1360="Level",INDEX($T1360:$Z1360,AD1360+1),INDEX($T1360:$Z1360,AD1360)),"")</f>
        <v/>
      </c>
      <c r="AM1360" s="17" t="str" cm="1">
        <f t="array" ref="AM1360">IFERROR(INDEX($T1360:$Z1360,AE1360),"")</f>
        <v/>
      </c>
      <c r="AN1360" s="17" t="str" cm="1">
        <f t="array" ref="AN1360">IFERROR(INDEX($T1360:$Z1360,AF1360),"")</f>
        <v/>
      </c>
    </row>
    <row r="1361" spans="1:40" x14ac:dyDescent="0.2">
      <c r="A1361" s="17" t="str">
        <f t="shared" si="126"/>
        <v>MA Philosophy and Sociology of Science: PTA1HPSHPS37</v>
      </c>
      <c r="B1361" s="11" t="s">
        <v>220</v>
      </c>
      <c r="C1361" s="11" t="s">
        <v>32965</v>
      </c>
      <c r="D1361" s="11" t="s">
        <v>221</v>
      </c>
      <c r="E1361" s="11" t="s">
        <v>222</v>
      </c>
      <c r="F1361" s="11" t="s">
        <v>76</v>
      </c>
      <c r="G1361" s="11" t="s">
        <v>32238</v>
      </c>
      <c r="H1361" s="11" t="s">
        <v>77</v>
      </c>
      <c r="I1361" s="11">
        <v>1</v>
      </c>
      <c r="J1361" s="11" t="s">
        <v>78</v>
      </c>
      <c r="K1361" s="11" t="s">
        <v>32182</v>
      </c>
      <c r="L1361" s="11">
        <v>180</v>
      </c>
      <c r="M1361" s="11">
        <v>180</v>
      </c>
      <c r="N1361" s="11">
        <v>0</v>
      </c>
      <c r="O1361" s="11">
        <v>0</v>
      </c>
      <c r="P1361" s="11">
        <v>0</v>
      </c>
      <c r="Q1361" s="11">
        <v>0</v>
      </c>
      <c r="R1361" s="11">
        <v>0</v>
      </c>
      <c r="S1361" s="11">
        <v>0</v>
      </c>
      <c r="T1361" s="11">
        <v>1</v>
      </c>
      <c r="U1361" s="11">
        <v>0</v>
      </c>
      <c r="V1361" s="11">
        <v>0</v>
      </c>
      <c r="W1361" s="11">
        <v>0</v>
      </c>
      <c r="X1361" s="11">
        <v>0</v>
      </c>
      <c r="Y1361" s="11">
        <v>0</v>
      </c>
      <c r="Z1361" s="11">
        <v>0</v>
      </c>
      <c r="AA1361" s="12" t="s">
        <v>32955</v>
      </c>
      <c r="AB1361" s="17" t="str">
        <f t="shared" si="127"/>
        <v>Programme: MA Philosophy and Sociology of Science</v>
      </c>
      <c r="AC1361" s="17">
        <f t="shared" si="128"/>
        <v>1</v>
      </c>
      <c r="AD1361" s="17" t="str">
        <f t="shared" si="129"/>
        <v/>
      </c>
      <c r="AE1361" s="17" t="str">
        <f t="shared" si="130"/>
        <v/>
      </c>
      <c r="AF1361" s="17" t="str">
        <f t="shared" si="131"/>
        <v/>
      </c>
      <c r="AG1361" s="17" cm="1">
        <f t="array" ref="AG1361">IFERROR(IF(J1361="Level",INDEX($M1361:$S1361,AC1361+1),INDEX($M1361:$S1361,AC1361)),"")</f>
        <v>180</v>
      </c>
      <c r="AH1361" s="17" t="str" cm="1">
        <f t="array" ref="AH1361">IFERROR(IF(J1361="Level",INDEX($M1361:$S1361,AD1361+1),INDEX($M1361:$S1361,AD1361)),"")</f>
        <v/>
      </c>
      <c r="AI1361" s="17" t="str" cm="1">
        <f t="array" ref="AI1361">IFERROR(INDEX($M1361:$S1361,AE1361),"")</f>
        <v/>
      </c>
      <c r="AJ1361" s="17" t="str" cm="1">
        <f t="array" ref="AJ1361">IFERROR(INDEX($M1361:$S1361,AF1361),"")</f>
        <v/>
      </c>
      <c r="AK1361" s="17" cm="1">
        <f t="array" ref="AK1361">IFERROR(IF(J1361="Level",INDEX($T1361:$Z1361,AC1361+1),INDEX($T1361:$Z1361,AC1361)),"")</f>
        <v>1</v>
      </c>
      <c r="AL1361" s="17" t="str" cm="1">
        <f t="array" ref="AL1361">IFERROR(IF(J1361="Level",INDEX($T1361:$Z1361,AD1361+1),INDEX($T1361:$Z1361,AD1361)),"")</f>
        <v/>
      </c>
      <c r="AM1361" s="17" t="str" cm="1">
        <f t="array" ref="AM1361">IFERROR(INDEX($T1361:$Z1361,AE1361),"")</f>
        <v/>
      </c>
      <c r="AN1361" s="17" t="str" cm="1">
        <f t="array" ref="AN1361">IFERROR(INDEX($T1361:$Z1361,AF1361),"")</f>
        <v/>
      </c>
    </row>
    <row r="1362" spans="1:40" x14ac:dyDescent="0.2">
      <c r="A1362" s="17" t="str">
        <f t="shared" si="126"/>
        <v>MA Philosophy: PTA1HPSHPS69</v>
      </c>
      <c r="B1362" s="11" t="s">
        <v>232</v>
      </c>
      <c r="C1362" s="11" t="s">
        <v>32965</v>
      </c>
      <c r="D1362" s="11" t="s">
        <v>233</v>
      </c>
      <c r="E1362" s="11" t="s">
        <v>222</v>
      </c>
      <c r="F1362" s="11" t="s">
        <v>76</v>
      </c>
      <c r="G1362" s="11" t="s">
        <v>32238</v>
      </c>
      <c r="H1362" s="11" t="s">
        <v>77</v>
      </c>
      <c r="I1362" s="11">
        <v>1</v>
      </c>
      <c r="J1362" s="11" t="s">
        <v>78</v>
      </c>
      <c r="K1362" s="11" t="s">
        <v>32182</v>
      </c>
      <c r="L1362" s="11">
        <v>180</v>
      </c>
      <c r="M1362" s="11">
        <v>180</v>
      </c>
      <c r="N1362" s="11">
        <v>0</v>
      </c>
      <c r="O1362" s="11">
        <v>0</v>
      </c>
      <c r="P1362" s="11">
        <v>0</v>
      </c>
      <c r="Q1362" s="11">
        <v>0</v>
      </c>
      <c r="R1362" s="11">
        <v>0</v>
      </c>
      <c r="S1362" s="11">
        <v>0</v>
      </c>
      <c r="T1362" s="11">
        <v>1</v>
      </c>
      <c r="U1362" s="11">
        <v>0</v>
      </c>
      <c r="V1362" s="11">
        <v>0</v>
      </c>
      <c r="W1362" s="11">
        <v>0</v>
      </c>
      <c r="X1362" s="11">
        <v>0</v>
      </c>
      <c r="Y1362" s="11">
        <v>0</v>
      </c>
      <c r="Z1362" s="11">
        <v>0</v>
      </c>
      <c r="AA1362" s="12" t="s">
        <v>32955</v>
      </c>
      <c r="AB1362" s="17" t="str">
        <f t="shared" si="127"/>
        <v>Programme: MA Philosophy</v>
      </c>
      <c r="AC1362" s="17">
        <f t="shared" si="128"/>
        <v>1</v>
      </c>
      <c r="AD1362" s="17" t="str">
        <f t="shared" si="129"/>
        <v/>
      </c>
      <c r="AE1362" s="17" t="str">
        <f t="shared" si="130"/>
        <v/>
      </c>
      <c r="AF1362" s="17" t="str">
        <f t="shared" si="131"/>
        <v/>
      </c>
      <c r="AG1362" s="17" cm="1">
        <f t="array" ref="AG1362">IFERROR(IF(J1362="Level",INDEX($M1362:$S1362,AC1362+1),INDEX($M1362:$S1362,AC1362)),"")</f>
        <v>180</v>
      </c>
      <c r="AH1362" s="17" t="str" cm="1">
        <f t="array" ref="AH1362">IFERROR(IF(J1362="Level",INDEX($M1362:$S1362,AD1362+1),INDEX($M1362:$S1362,AD1362)),"")</f>
        <v/>
      </c>
      <c r="AI1362" s="17" t="str" cm="1">
        <f t="array" ref="AI1362">IFERROR(INDEX($M1362:$S1362,AE1362),"")</f>
        <v/>
      </c>
      <c r="AJ1362" s="17" t="str" cm="1">
        <f t="array" ref="AJ1362">IFERROR(INDEX($M1362:$S1362,AF1362),"")</f>
        <v/>
      </c>
      <c r="AK1362" s="17" cm="1">
        <f t="array" ref="AK1362">IFERROR(IF(J1362="Level",INDEX($T1362:$Z1362,AC1362+1),INDEX($T1362:$Z1362,AC1362)),"")</f>
        <v>1</v>
      </c>
      <c r="AL1362" s="17" t="str" cm="1">
        <f t="array" ref="AL1362">IFERROR(IF(J1362="Level",INDEX($T1362:$Z1362,AD1362+1),INDEX($T1362:$Z1362,AD1362)),"")</f>
        <v/>
      </c>
      <c r="AM1362" s="17" t="str" cm="1">
        <f t="array" ref="AM1362">IFERROR(INDEX($T1362:$Z1362,AE1362),"")</f>
        <v/>
      </c>
      <c r="AN1362" s="17" t="str" cm="1">
        <f t="array" ref="AN1362">IFERROR(INDEX($T1362:$Z1362,AF1362),"")</f>
        <v/>
      </c>
    </row>
    <row r="1363" spans="1:40" x14ac:dyDescent="0.2">
      <c r="A1363" s="17" t="str">
        <f t="shared" si="126"/>
        <v>MA Philosophy: Mind, Body and Culture: PTA1HPSHPS74</v>
      </c>
      <c r="B1363" s="11" t="s">
        <v>240</v>
      </c>
      <c r="C1363" s="11" t="s">
        <v>32965</v>
      </c>
      <c r="D1363" s="11" t="s">
        <v>241</v>
      </c>
      <c r="E1363" s="11" t="s">
        <v>222</v>
      </c>
      <c r="F1363" s="11" t="s">
        <v>76</v>
      </c>
      <c r="G1363" s="11" t="s">
        <v>32238</v>
      </c>
      <c r="H1363" s="11" t="s">
        <v>77</v>
      </c>
      <c r="I1363" s="11">
        <v>1</v>
      </c>
      <c r="J1363" s="11" t="s">
        <v>78</v>
      </c>
      <c r="K1363" s="11" t="s">
        <v>32182</v>
      </c>
      <c r="L1363" s="11">
        <v>180</v>
      </c>
      <c r="M1363" s="11">
        <v>180</v>
      </c>
      <c r="N1363" s="11">
        <v>0</v>
      </c>
      <c r="O1363" s="11">
        <v>0</v>
      </c>
      <c r="P1363" s="11">
        <v>0</v>
      </c>
      <c r="Q1363" s="11">
        <v>0</v>
      </c>
      <c r="R1363" s="11">
        <v>0</v>
      </c>
      <c r="S1363" s="11">
        <v>0</v>
      </c>
      <c r="T1363" s="11">
        <v>1</v>
      </c>
      <c r="U1363" s="11">
        <v>0</v>
      </c>
      <c r="V1363" s="11">
        <v>0</v>
      </c>
      <c r="W1363" s="11">
        <v>0</v>
      </c>
      <c r="X1363" s="11">
        <v>0</v>
      </c>
      <c r="Y1363" s="11">
        <v>0</v>
      </c>
      <c r="Z1363" s="11">
        <v>0</v>
      </c>
      <c r="AA1363" s="12" t="s">
        <v>32955</v>
      </c>
      <c r="AB1363" s="17" t="str">
        <f t="shared" si="127"/>
        <v>Programme: MA Philosophy: Mind, Body and Culture</v>
      </c>
      <c r="AC1363" s="17">
        <f t="shared" si="128"/>
        <v>1</v>
      </c>
      <c r="AD1363" s="17" t="str">
        <f t="shared" si="129"/>
        <v/>
      </c>
      <c r="AE1363" s="17" t="str">
        <f t="shared" si="130"/>
        <v/>
      </c>
      <c r="AF1363" s="17" t="str">
        <f t="shared" si="131"/>
        <v/>
      </c>
      <c r="AG1363" s="17" cm="1">
        <f t="array" ref="AG1363">IFERROR(IF(J1363="Level",INDEX($M1363:$S1363,AC1363+1),INDEX($M1363:$S1363,AC1363)),"")</f>
        <v>180</v>
      </c>
      <c r="AH1363" s="17" t="str" cm="1">
        <f t="array" ref="AH1363">IFERROR(IF(J1363="Level",INDEX($M1363:$S1363,AD1363+1),INDEX($M1363:$S1363,AD1363)),"")</f>
        <v/>
      </c>
      <c r="AI1363" s="17" t="str" cm="1">
        <f t="array" ref="AI1363">IFERROR(INDEX($M1363:$S1363,AE1363),"")</f>
        <v/>
      </c>
      <c r="AJ1363" s="17" t="str" cm="1">
        <f t="array" ref="AJ1363">IFERROR(INDEX($M1363:$S1363,AF1363),"")</f>
        <v/>
      </c>
      <c r="AK1363" s="17" cm="1">
        <f t="array" ref="AK1363">IFERROR(IF(J1363="Level",INDEX($T1363:$Z1363,AC1363+1),INDEX($T1363:$Z1363,AC1363)),"")</f>
        <v>1</v>
      </c>
      <c r="AL1363" s="17" t="str" cm="1">
        <f t="array" ref="AL1363">IFERROR(IF(J1363="Level",INDEX($T1363:$Z1363,AD1363+1),INDEX($T1363:$Z1363,AD1363)),"")</f>
        <v/>
      </c>
      <c r="AM1363" s="17" t="str" cm="1">
        <f t="array" ref="AM1363">IFERROR(INDEX($T1363:$Z1363,AE1363),"")</f>
        <v/>
      </c>
      <c r="AN1363" s="17" t="str" cm="1">
        <f t="array" ref="AN1363">IFERROR(INDEX($T1363:$Z1363,AF1363),"")</f>
        <v/>
      </c>
    </row>
    <row r="1364" spans="1:40" x14ac:dyDescent="0.2">
      <c r="A1364" s="17" t="str">
        <f t="shared" si="126"/>
        <v>MA Philosophy: Ethics and Society: PTA1HPSHPS75</v>
      </c>
      <c r="B1364" s="11" t="s">
        <v>242</v>
      </c>
      <c r="C1364" s="11" t="s">
        <v>32965</v>
      </c>
      <c r="D1364" s="11" t="s">
        <v>243</v>
      </c>
      <c r="E1364" s="11" t="s">
        <v>222</v>
      </c>
      <c r="F1364" s="11" t="s">
        <v>76</v>
      </c>
      <c r="G1364" s="11" t="s">
        <v>32238</v>
      </c>
      <c r="H1364" s="11" t="s">
        <v>77</v>
      </c>
      <c r="I1364" s="11">
        <v>1</v>
      </c>
      <c r="J1364" s="11" t="s">
        <v>78</v>
      </c>
      <c r="K1364" s="11" t="s">
        <v>32182</v>
      </c>
      <c r="L1364" s="11">
        <v>180</v>
      </c>
      <c r="M1364" s="11">
        <v>180</v>
      </c>
      <c r="N1364" s="11">
        <v>0</v>
      </c>
      <c r="O1364" s="11">
        <v>0</v>
      </c>
      <c r="P1364" s="11">
        <v>0</v>
      </c>
      <c r="Q1364" s="11">
        <v>0</v>
      </c>
      <c r="R1364" s="11">
        <v>0</v>
      </c>
      <c r="S1364" s="11">
        <v>0</v>
      </c>
      <c r="T1364" s="11">
        <v>1</v>
      </c>
      <c r="U1364" s="11">
        <v>0</v>
      </c>
      <c r="V1364" s="11">
        <v>0</v>
      </c>
      <c r="W1364" s="11">
        <v>0</v>
      </c>
      <c r="X1364" s="11">
        <v>0</v>
      </c>
      <c r="Y1364" s="11">
        <v>0</v>
      </c>
      <c r="Z1364" s="11">
        <v>0</v>
      </c>
      <c r="AA1364" s="12" t="s">
        <v>32955</v>
      </c>
      <c r="AB1364" s="17" t="str">
        <f t="shared" si="127"/>
        <v>Programme: MA Philosophy: Ethics and Society</v>
      </c>
      <c r="AC1364" s="17">
        <f t="shared" si="128"/>
        <v>1</v>
      </c>
      <c r="AD1364" s="17" t="str">
        <f t="shared" si="129"/>
        <v/>
      </c>
      <c r="AE1364" s="17" t="str">
        <f t="shared" si="130"/>
        <v/>
      </c>
      <c r="AF1364" s="17" t="str">
        <f t="shared" si="131"/>
        <v/>
      </c>
      <c r="AG1364" s="17" cm="1">
        <f t="array" ref="AG1364">IFERROR(IF(J1364="Level",INDEX($M1364:$S1364,AC1364+1),INDEX($M1364:$S1364,AC1364)),"")</f>
        <v>180</v>
      </c>
      <c r="AH1364" s="17" t="str" cm="1">
        <f t="array" ref="AH1364">IFERROR(IF(J1364="Level",INDEX($M1364:$S1364,AD1364+1),INDEX($M1364:$S1364,AD1364)),"")</f>
        <v/>
      </c>
      <c r="AI1364" s="17" t="str" cm="1">
        <f t="array" ref="AI1364">IFERROR(INDEX($M1364:$S1364,AE1364),"")</f>
        <v/>
      </c>
      <c r="AJ1364" s="17" t="str" cm="1">
        <f t="array" ref="AJ1364">IFERROR(INDEX($M1364:$S1364,AF1364),"")</f>
        <v/>
      </c>
      <c r="AK1364" s="17" cm="1">
        <f t="array" ref="AK1364">IFERROR(IF(J1364="Level",INDEX($T1364:$Z1364,AC1364+1),INDEX($T1364:$Z1364,AC1364)),"")</f>
        <v>1</v>
      </c>
      <c r="AL1364" s="17" t="str" cm="1">
        <f t="array" ref="AL1364">IFERROR(IF(J1364="Level",INDEX($T1364:$Z1364,AD1364+1),INDEX($T1364:$Z1364,AD1364)),"")</f>
        <v/>
      </c>
      <c r="AM1364" s="17" t="str" cm="1">
        <f t="array" ref="AM1364">IFERROR(INDEX($T1364:$Z1364,AE1364),"")</f>
        <v/>
      </c>
      <c r="AN1364" s="17" t="str" cm="1">
        <f t="array" ref="AN1364">IFERROR(INDEX($T1364:$Z1364,AF1364),"")</f>
        <v/>
      </c>
    </row>
    <row r="1365" spans="1:40" x14ac:dyDescent="0.2">
      <c r="A1365" s="17" t="str">
        <f t="shared" si="126"/>
        <v>MA Philosophy: Science and the Natural World: PTA1HPSHPS76</v>
      </c>
      <c r="B1365" s="11" t="s">
        <v>244</v>
      </c>
      <c r="C1365" s="11" t="s">
        <v>32965</v>
      </c>
      <c r="D1365" s="11" t="s">
        <v>245</v>
      </c>
      <c r="E1365" s="11" t="s">
        <v>222</v>
      </c>
      <c r="F1365" s="11" t="s">
        <v>76</v>
      </c>
      <c r="G1365" s="11" t="s">
        <v>32238</v>
      </c>
      <c r="H1365" s="11" t="s">
        <v>77</v>
      </c>
      <c r="I1365" s="11">
        <v>1</v>
      </c>
      <c r="J1365" s="11" t="s">
        <v>78</v>
      </c>
      <c r="K1365" s="11" t="s">
        <v>32182</v>
      </c>
      <c r="L1365" s="11">
        <v>180</v>
      </c>
      <c r="M1365" s="11">
        <v>180</v>
      </c>
      <c r="N1365" s="11">
        <v>0</v>
      </c>
      <c r="O1365" s="11">
        <v>0</v>
      </c>
      <c r="P1365" s="11">
        <v>0</v>
      </c>
      <c r="Q1365" s="11">
        <v>0</v>
      </c>
      <c r="R1365" s="11">
        <v>0</v>
      </c>
      <c r="S1365" s="11">
        <v>0</v>
      </c>
      <c r="T1365" s="11">
        <v>1</v>
      </c>
      <c r="U1365" s="11">
        <v>0</v>
      </c>
      <c r="V1365" s="11">
        <v>0</v>
      </c>
      <c r="W1365" s="11">
        <v>0</v>
      </c>
      <c r="X1365" s="11">
        <v>0</v>
      </c>
      <c r="Y1365" s="11">
        <v>0</v>
      </c>
      <c r="Z1365" s="11">
        <v>0</v>
      </c>
      <c r="AA1365" s="12" t="s">
        <v>32955</v>
      </c>
      <c r="AB1365" s="17" t="str">
        <f t="shared" si="127"/>
        <v>Programme: MA Philosophy: Science and the Natural World</v>
      </c>
      <c r="AC1365" s="17">
        <f t="shared" si="128"/>
        <v>1</v>
      </c>
      <c r="AD1365" s="17" t="str">
        <f t="shared" si="129"/>
        <v/>
      </c>
      <c r="AE1365" s="17" t="str">
        <f t="shared" si="130"/>
        <v/>
      </c>
      <c r="AF1365" s="17" t="str">
        <f t="shared" si="131"/>
        <v/>
      </c>
      <c r="AG1365" s="17" cm="1">
        <f t="array" ref="AG1365">IFERROR(IF(J1365="Level",INDEX($M1365:$S1365,AC1365+1),INDEX($M1365:$S1365,AC1365)),"")</f>
        <v>180</v>
      </c>
      <c r="AH1365" s="17" t="str" cm="1">
        <f t="array" ref="AH1365">IFERROR(IF(J1365="Level",INDEX($M1365:$S1365,AD1365+1),INDEX($M1365:$S1365,AD1365)),"")</f>
        <v/>
      </c>
      <c r="AI1365" s="17" t="str" cm="1">
        <f t="array" ref="AI1365">IFERROR(INDEX($M1365:$S1365,AE1365),"")</f>
        <v/>
      </c>
      <c r="AJ1365" s="17" t="str" cm="1">
        <f t="array" ref="AJ1365">IFERROR(INDEX($M1365:$S1365,AF1365),"")</f>
        <v/>
      </c>
      <c r="AK1365" s="17" cm="1">
        <f t="array" ref="AK1365">IFERROR(IF(J1365="Level",INDEX($T1365:$Z1365,AC1365+1),INDEX($T1365:$Z1365,AC1365)),"")</f>
        <v>1</v>
      </c>
      <c r="AL1365" s="17" t="str" cm="1">
        <f t="array" ref="AL1365">IFERROR(IF(J1365="Level",INDEX($T1365:$Z1365,AD1365+1),INDEX($T1365:$Z1365,AD1365)),"")</f>
        <v/>
      </c>
      <c r="AM1365" s="17" t="str" cm="1">
        <f t="array" ref="AM1365">IFERROR(INDEX($T1365:$Z1365,AE1365),"")</f>
        <v/>
      </c>
      <c r="AN1365" s="17" t="str" cm="1">
        <f t="array" ref="AN1365">IFERROR(INDEX($T1365:$Z1365,AF1365),"")</f>
        <v/>
      </c>
    </row>
    <row r="1366" spans="1:40" x14ac:dyDescent="0.2">
      <c r="A1366" s="17" t="str">
        <f t="shared" si="126"/>
        <v>MSc Environmental Policy and Society - Cornwall: PTS1HPSHPSCA</v>
      </c>
      <c r="B1366" s="11" t="s">
        <v>32008</v>
      </c>
      <c r="C1366" s="11" t="s">
        <v>32965</v>
      </c>
      <c r="D1366" s="11" t="s">
        <v>32436</v>
      </c>
      <c r="E1366" s="11" t="s">
        <v>258</v>
      </c>
      <c r="F1366" s="11" t="s">
        <v>76</v>
      </c>
      <c r="G1366" s="11" t="s">
        <v>32238</v>
      </c>
      <c r="H1366" s="11" t="s">
        <v>77</v>
      </c>
      <c r="I1366" s="11">
        <v>1</v>
      </c>
      <c r="J1366" s="11" t="s">
        <v>78</v>
      </c>
      <c r="K1366" s="11" t="s">
        <v>32182</v>
      </c>
      <c r="L1366" s="11">
        <v>180</v>
      </c>
      <c r="M1366" s="11">
        <v>180</v>
      </c>
      <c r="N1366" s="11">
        <v>0</v>
      </c>
      <c r="O1366" s="11">
        <v>0</v>
      </c>
      <c r="P1366" s="11">
        <v>0</v>
      </c>
      <c r="Q1366" s="11">
        <v>0</v>
      </c>
      <c r="R1366" s="11">
        <v>0</v>
      </c>
      <c r="S1366" s="11">
        <v>0</v>
      </c>
      <c r="T1366" s="11">
        <v>1</v>
      </c>
      <c r="U1366" s="11">
        <v>0</v>
      </c>
      <c r="V1366" s="11">
        <v>0</v>
      </c>
      <c r="W1366" s="11">
        <v>0</v>
      </c>
      <c r="X1366" s="11">
        <v>0</v>
      </c>
      <c r="Y1366" s="11">
        <v>0</v>
      </c>
      <c r="Z1366" s="11">
        <v>0</v>
      </c>
      <c r="AA1366" s="12" t="s">
        <v>32955</v>
      </c>
      <c r="AB1366" s="17" t="str">
        <f t="shared" si="127"/>
        <v>Programme: MSc Environmental Policy and Society - Cornwall</v>
      </c>
      <c r="AC1366" s="17">
        <f t="shared" si="128"/>
        <v>1</v>
      </c>
      <c r="AD1366" s="17" t="str">
        <f t="shared" si="129"/>
        <v/>
      </c>
      <c r="AE1366" s="17" t="str">
        <f t="shared" si="130"/>
        <v/>
      </c>
      <c r="AF1366" s="17" t="str">
        <f t="shared" si="131"/>
        <v/>
      </c>
      <c r="AG1366" s="17" cm="1">
        <f t="array" ref="AG1366">IFERROR(IF(J1366="Level",INDEX($M1366:$S1366,AC1366+1),INDEX($M1366:$S1366,AC1366)),"")</f>
        <v>180</v>
      </c>
      <c r="AH1366" s="17" t="str" cm="1">
        <f t="array" ref="AH1366">IFERROR(IF(J1366="Level",INDEX($M1366:$S1366,AD1366+1),INDEX($M1366:$S1366,AD1366)),"")</f>
        <v/>
      </c>
      <c r="AI1366" s="17" t="str" cm="1">
        <f t="array" ref="AI1366">IFERROR(INDEX($M1366:$S1366,AE1366),"")</f>
        <v/>
      </c>
      <c r="AJ1366" s="17" t="str" cm="1">
        <f t="array" ref="AJ1366">IFERROR(INDEX($M1366:$S1366,AF1366),"")</f>
        <v/>
      </c>
      <c r="AK1366" s="17" cm="1">
        <f t="array" ref="AK1366">IFERROR(IF(J1366="Level",INDEX($T1366:$Z1366,AC1366+1),INDEX($T1366:$Z1366,AC1366)),"")</f>
        <v>1</v>
      </c>
      <c r="AL1366" s="17" t="str" cm="1">
        <f t="array" ref="AL1366">IFERROR(IF(J1366="Level",INDEX($T1366:$Z1366,AD1366+1),INDEX($T1366:$Z1366,AD1366)),"")</f>
        <v/>
      </c>
      <c r="AM1366" s="17" t="str" cm="1">
        <f t="array" ref="AM1366">IFERROR(INDEX($T1366:$Z1366,AE1366),"")</f>
        <v/>
      </c>
      <c r="AN1366" s="17" t="str" cm="1">
        <f t="array" ref="AN1366">IFERROR(INDEX($T1366:$Z1366,AF1366),"")</f>
        <v/>
      </c>
    </row>
    <row r="1367" spans="1:40" x14ac:dyDescent="0.2">
      <c r="A1367" s="17" t="str">
        <f t="shared" si="126"/>
        <v>MA International Relations: PTA1HPSHPS01</v>
      </c>
      <c r="B1367" s="11" t="s">
        <v>212</v>
      </c>
      <c r="C1367" s="11" t="s">
        <v>32965</v>
      </c>
      <c r="D1367" s="11" t="s">
        <v>213</v>
      </c>
      <c r="E1367" s="11" t="s">
        <v>214</v>
      </c>
      <c r="F1367" s="11" t="s">
        <v>76</v>
      </c>
      <c r="G1367" s="11" t="s">
        <v>32238</v>
      </c>
      <c r="H1367" s="11" t="s">
        <v>77</v>
      </c>
      <c r="I1367" s="11">
        <v>1</v>
      </c>
      <c r="J1367" s="11" t="s">
        <v>78</v>
      </c>
      <c r="K1367" s="11" t="s">
        <v>32182</v>
      </c>
      <c r="L1367" s="11">
        <v>180</v>
      </c>
      <c r="M1367" s="11">
        <v>180</v>
      </c>
      <c r="N1367" s="11">
        <v>0</v>
      </c>
      <c r="O1367" s="11">
        <v>0</v>
      </c>
      <c r="P1367" s="11">
        <v>0</v>
      </c>
      <c r="Q1367" s="11">
        <v>0</v>
      </c>
      <c r="R1367" s="11">
        <v>0</v>
      </c>
      <c r="S1367" s="11">
        <v>0</v>
      </c>
      <c r="T1367" s="11">
        <v>1</v>
      </c>
      <c r="U1367" s="11">
        <v>0</v>
      </c>
      <c r="V1367" s="11">
        <v>0</v>
      </c>
      <c r="W1367" s="11">
        <v>0</v>
      </c>
      <c r="X1367" s="11">
        <v>0</v>
      </c>
      <c r="Y1367" s="11">
        <v>0</v>
      </c>
      <c r="Z1367" s="11">
        <v>0</v>
      </c>
      <c r="AA1367" s="12" t="s">
        <v>32955</v>
      </c>
      <c r="AB1367" s="17" t="str">
        <f t="shared" si="127"/>
        <v>Programme: MA International Relations</v>
      </c>
      <c r="AC1367" s="17">
        <f t="shared" si="128"/>
        <v>1</v>
      </c>
      <c r="AD1367" s="17" t="str">
        <f t="shared" si="129"/>
        <v/>
      </c>
      <c r="AE1367" s="17" t="str">
        <f t="shared" si="130"/>
        <v/>
      </c>
      <c r="AF1367" s="17" t="str">
        <f t="shared" si="131"/>
        <v/>
      </c>
      <c r="AG1367" s="17" cm="1">
        <f t="array" ref="AG1367">IFERROR(IF(J1367="Level",INDEX($M1367:$S1367,AC1367+1),INDEX($M1367:$S1367,AC1367)),"")</f>
        <v>180</v>
      </c>
      <c r="AH1367" s="17" t="str" cm="1">
        <f t="array" ref="AH1367">IFERROR(IF(J1367="Level",INDEX($M1367:$S1367,AD1367+1),INDEX($M1367:$S1367,AD1367)),"")</f>
        <v/>
      </c>
      <c r="AI1367" s="17" t="str" cm="1">
        <f t="array" ref="AI1367">IFERROR(INDEX($M1367:$S1367,AE1367),"")</f>
        <v/>
      </c>
      <c r="AJ1367" s="17" t="str" cm="1">
        <f t="array" ref="AJ1367">IFERROR(INDEX($M1367:$S1367,AF1367),"")</f>
        <v/>
      </c>
      <c r="AK1367" s="17" cm="1">
        <f t="array" ref="AK1367">IFERROR(IF(J1367="Level",INDEX($T1367:$Z1367,AC1367+1),INDEX($T1367:$Z1367,AC1367)),"")</f>
        <v>1</v>
      </c>
      <c r="AL1367" s="17" t="str" cm="1">
        <f t="array" ref="AL1367">IFERROR(IF(J1367="Level",INDEX($T1367:$Z1367,AD1367+1),INDEX($T1367:$Z1367,AD1367)),"")</f>
        <v/>
      </c>
      <c r="AM1367" s="17" t="str" cm="1">
        <f t="array" ref="AM1367">IFERROR(INDEX($T1367:$Z1367,AE1367),"")</f>
        <v/>
      </c>
      <c r="AN1367" s="17" t="str" cm="1">
        <f t="array" ref="AN1367">IFERROR(INDEX($T1367:$Z1367,AF1367),"")</f>
        <v/>
      </c>
    </row>
    <row r="1368" spans="1:40" x14ac:dyDescent="0.2">
      <c r="A1368" s="17" t="str">
        <f t="shared" si="126"/>
        <v>MA European Politics: PTA1HPSHPS61</v>
      </c>
      <c r="B1368" s="11" t="s">
        <v>223</v>
      </c>
      <c r="C1368" s="11" t="s">
        <v>32965</v>
      </c>
      <c r="D1368" s="11" t="s">
        <v>224</v>
      </c>
      <c r="E1368" s="11" t="s">
        <v>214</v>
      </c>
      <c r="F1368" s="11" t="s">
        <v>76</v>
      </c>
      <c r="G1368" s="11" t="s">
        <v>32238</v>
      </c>
      <c r="H1368" s="11" t="s">
        <v>77</v>
      </c>
      <c r="I1368" s="11">
        <v>1</v>
      </c>
      <c r="J1368" s="11" t="s">
        <v>78</v>
      </c>
      <c r="K1368" s="11" t="s">
        <v>32182</v>
      </c>
      <c r="L1368" s="11">
        <v>180</v>
      </c>
      <c r="M1368" s="11">
        <v>180</v>
      </c>
      <c r="N1368" s="11">
        <v>0</v>
      </c>
      <c r="O1368" s="11">
        <v>0</v>
      </c>
      <c r="P1368" s="11">
        <v>0</v>
      </c>
      <c r="Q1368" s="11">
        <v>0</v>
      </c>
      <c r="R1368" s="11">
        <v>0</v>
      </c>
      <c r="S1368" s="11">
        <v>0</v>
      </c>
      <c r="T1368" s="11">
        <v>1</v>
      </c>
      <c r="U1368" s="11">
        <v>0</v>
      </c>
      <c r="V1368" s="11">
        <v>0</v>
      </c>
      <c r="W1368" s="11">
        <v>0</v>
      </c>
      <c r="X1368" s="11">
        <v>0</v>
      </c>
      <c r="Y1368" s="11">
        <v>0</v>
      </c>
      <c r="Z1368" s="11">
        <v>0</v>
      </c>
      <c r="AA1368" s="12" t="s">
        <v>32955</v>
      </c>
      <c r="AB1368" s="17" t="str">
        <f t="shared" si="127"/>
        <v>Programme: MA European Politics</v>
      </c>
      <c r="AC1368" s="17">
        <f t="shared" si="128"/>
        <v>1</v>
      </c>
      <c r="AD1368" s="17" t="str">
        <f t="shared" si="129"/>
        <v/>
      </c>
      <c r="AE1368" s="17" t="str">
        <f t="shared" si="130"/>
        <v/>
      </c>
      <c r="AF1368" s="17" t="str">
        <f t="shared" si="131"/>
        <v/>
      </c>
      <c r="AG1368" s="17" cm="1">
        <f t="array" ref="AG1368">IFERROR(IF(J1368="Level",INDEX($M1368:$S1368,AC1368+1),INDEX($M1368:$S1368,AC1368)),"")</f>
        <v>180</v>
      </c>
      <c r="AH1368" s="17" t="str" cm="1">
        <f t="array" ref="AH1368">IFERROR(IF(J1368="Level",INDEX($M1368:$S1368,AD1368+1),INDEX($M1368:$S1368,AD1368)),"")</f>
        <v/>
      </c>
      <c r="AI1368" s="17" t="str" cm="1">
        <f t="array" ref="AI1368">IFERROR(INDEX($M1368:$S1368,AE1368),"")</f>
        <v/>
      </c>
      <c r="AJ1368" s="17" t="str" cm="1">
        <f t="array" ref="AJ1368">IFERROR(INDEX($M1368:$S1368,AF1368),"")</f>
        <v/>
      </c>
      <c r="AK1368" s="17" cm="1">
        <f t="array" ref="AK1368">IFERROR(IF(J1368="Level",INDEX($T1368:$Z1368,AC1368+1),INDEX($T1368:$Z1368,AC1368)),"")</f>
        <v>1</v>
      </c>
      <c r="AL1368" s="17" t="str" cm="1">
        <f t="array" ref="AL1368">IFERROR(IF(J1368="Level",INDEX($T1368:$Z1368,AD1368+1),INDEX($T1368:$Z1368,AD1368)),"")</f>
        <v/>
      </c>
      <c r="AM1368" s="17" t="str" cm="1">
        <f t="array" ref="AM1368">IFERROR(INDEX($T1368:$Z1368,AE1368),"")</f>
        <v/>
      </c>
      <c r="AN1368" s="17" t="str" cm="1">
        <f t="array" ref="AN1368">IFERROR(INDEX($T1368:$Z1368,AF1368),"")</f>
        <v/>
      </c>
    </row>
    <row r="1369" spans="1:40" x14ac:dyDescent="0.2">
      <c r="A1369" s="17" t="str">
        <f t="shared" si="126"/>
        <v>MA Politics and International Relations of the Middle East: PTA1HPSHPS65</v>
      </c>
      <c r="B1369" s="11" t="s">
        <v>226</v>
      </c>
      <c r="C1369" s="11" t="s">
        <v>32965</v>
      </c>
      <c r="D1369" s="11" t="s">
        <v>227</v>
      </c>
      <c r="E1369" s="11" t="s">
        <v>214</v>
      </c>
      <c r="F1369" s="11" t="s">
        <v>76</v>
      </c>
      <c r="G1369" s="11" t="s">
        <v>32238</v>
      </c>
      <c r="H1369" s="11" t="s">
        <v>77</v>
      </c>
      <c r="I1369" s="11">
        <v>1</v>
      </c>
      <c r="J1369" s="11" t="s">
        <v>78</v>
      </c>
      <c r="K1369" s="11" t="s">
        <v>32182</v>
      </c>
      <c r="L1369" s="11">
        <v>180</v>
      </c>
      <c r="M1369" s="11">
        <v>180</v>
      </c>
      <c r="N1369" s="11">
        <v>0</v>
      </c>
      <c r="O1369" s="11">
        <v>0</v>
      </c>
      <c r="P1369" s="11">
        <v>0</v>
      </c>
      <c r="Q1369" s="11">
        <v>0</v>
      </c>
      <c r="R1369" s="11">
        <v>0</v>
      </c>
      <c r="S1369" s="11">
        <v>0</v>
      </c>
      <c r="T1369" s="11">
        <v>1</v>
      </c>
      <c r="U1369" s="11">
        <v>0</v>
      </c>
      <c r="V1369" s="11">
        <v>0</v>
      </c>
      <c r="W1369" s="11">
        <v>0</v>
      </c>
      <c r="X1369" s="11">
        <v>0</v>
      </c>
      <c r="Y1369" s="11">
        <v>0</v>
      </c>
      <c r="Z1369" s="11">
        <v>0</v>
      </c>
      <c r="AA1369" s="12" t="s">
        <v>32955</v>
      </c>
      <c r="AB1369" s="17" t="str">
        <f t="shared" si="127"/>
        <v>Programme: MA Politics and International Relations of the Middle East</v>
      </c>
      <c r="AC1369" s="17">
        <f t="shared" si="128"/>
        <v>1</v>
      </c>
      <c r="AD1369" s="17" t="str">
        <f t="shared" si="129"/>
        <v/>
      </c>
      <c r="AE1369" s="17" t="str">
        <f t="shared" si="130"/>
        <v/>
      </c>
      <c r="AF1369" s="17" t="str">
        <f t="shared" si="131"/>
        <v/>
      </c>
      <c r="AG1369" s="17" cm="1">
        <f t="array" ref="AG1369">IFERROR(IF(J1369="Level",INDEX($M1369:$S1369,AC1369+1),INDEX($M1369:$S1369,AC1369)),"")</f>
        <v>180</v>
      </c>
      <c r="AH1369" s="17" t="str" cm="1">
        <f t="array" ref="AH1369">IFERROR(IF(J1369="Level",INDEX($M1369:$S1369,AD1369+1),INDEX($M1369:$S1369,AD1369)),"")</f>
        <v/>
      </c>
      <c r="AI1369" s="17" t="str" cm="1">
        <f t="array" ref="AI1369">IFERROR(INDEX($M1369:$S1369,AE1369),"")</f>
        <v/>
      </c>
      <c r="AJ1369" s="17" t="str" cm="1">
        <f t="array" ref="AJ1369">IFERROR(INDEX($M1369:$S1369,AF1369),"")</f>
        <v/>
      </c>
      <c r="AK1369" s="17" cm="1">
        <f t="array" ref="AK1369">IFERROR(IF(J1369="Level",INDEX($T1369:$Z1369,AC1369+1),INDEX($T1369:$Z1369,AC1369)),"")</f>
        <v>1</v>
      </c>
      <c r="AL1369" s="17" t="str" cm="1">
        <f t="array" ref="AL1369">IFERROR(IF(J1369="Level",INDEX($T1369:$Z1369,AD1369+1),INDEX($T1369:$Z1369,AD1369)),"")</f>
        <v/>
      </c>
      <c r="AM1369" s="17" t="str" cm="1">
        <f t="array" ref="AM1369">IFERROR(INDEX($T1369:$Z1369,AE1369),"")</f>
        <v/>
      </c>
      <c r="AN1369" s="17" t="str" cm="1">
        <f t="array" ref="AN1369">IFERROR(INDEX($T1369:$Z1369,AF1369),"")</f>
        <v/>
      </c>
    </row>
    <row r="1370" spans="1:40" x14ac:dyDescent="0.2">
      <c r="A1370" s="17" t="str">
        <f t="shared" si="126"/>
        <v>MA Conflict, Security and Development: PTA1HPSHPS66</v>
      </c>
      <c r="B1370" s="11" t="s">
        <v>228</v>
      </c>
      <c r="C1370" s="11" t="s">
        <v>32965</v>
      </c>
      <c r="D1370" s="11" t="s">
        <v>229</v>
      </c>
      <c r="E1370" s="11" t="s">
        <v>214</v>
      </c>
      <c r="F1370" s="11" t="s">
        <v>76</v>
      </c>
      <c r="G1370" s="11" t="s">
        <v>32238</v>
      </c>
      <c r="H1370" s="11" t="s">
        <v>77</v>
      </c>
      <c r="I1370" s="11">
        <v>1</v>
      </c>
      <c r="J1370" s="11" t="s">
        <v>78</v>
      </c>
      <c r="K1370" s="11" t="s">
        <v>32182</v>
      </c>
      <c r="L1370" s="11">
        <v>180</v>
      </c>
      <c r="M1370" s="11">
        <v>180</v>
      </c>
      <c r="N1370" s="11">
        <v>0</v>
      </c>
      <c r="O1370" s="11">
        <v>0</v>
      </c>
      <c r="P1370" s="11">
        <v>0</v>
      </c>
      <c r="Q1370" s="11">
        <v>0</v>
      </c>
      <c r="R1370" s="11">
        <v>0</v>
      </c>
      <c r="S1370" s="11">
        <v>0</v>
      </c>
      <c r="T1370" s="11">
        <v>1</v>
      </c>
      <c r="U1370" s="11">
        <v>0</v>
      </c>
      <c r="V1370" s="11">
        <v>0</v>
      </c>
      <c r="W1370" s="11">
        <v>0</v>
      </c>
      <c r="X1370" s="11">
        <v>0</v>
      </c>
      <c r="Y1370" s="11">
        <v>0</v>
      </c>
      <c r="Z1370" s="11">
        <v>0</v>
      </c>
      <c r="AA1370" s="12" t="s">
        <v>32955</v>
      </c>
      <c r="AB1370" s="17" t="str">
        <f t="shared" si="127"/>
        <v>Programme: MA Conflict, Security and Development</v>
      </c>
      <c r="AC1370" s="17">
        <f t="shared" si="128"/>
        <v>1</v>
      </c>
      <c r="AD1370" s="17" t="str">
        <f t="shared" si="129"/>
        <v/>
      </c>
      <c r="AE1370" s="17" t="str">
        <f t="shared" si="130"/>
        <v/>
      </c>
      <c r="AF1370" s="17" t="str">
        <f t="shared" si="131"/>
        <v/>
      </c>
      <c r="AG1370" s="17" cm="1">
        <f t="array" ref="AG1370">IFERROR(IF(J1370="Level",INDEX($M1370:$S1370,AC1370+1),INDEX($M1370:$S1370,AC1370)),"")</f>
        <v>180</v>
      </c>
      <c r="AH1370" s="17" t="str" cm="1">
        <f t="array" ref="AH1370">IFERROR(IF(J1370="Level",INDEX($M1370:$S1370,AD1370+1),INDEX($M1370:$S1370,AD1370)),"")</f>
        <v/>
      </c>
      <c r="AI1370" s="17" t="str" cm="1">
        <f t="array" ref="AI1370">IFERROR(INDEX($M1370:$S1370,AE1370),"")</f>
        <v/>
      </c>
      <c r="AJ1370" s="17" t="str" cm="1">
        <f t="array" ref="AJ1370">IFERROR(INDEX($M1370:$S1370,AF1370),"")</f>
        <v/>
      </c>
      <c r="AK1370" s="17" cm="1">
        <f t="array" ref="AK1370">IFERROR(IF(J1370="Level",INDEX($T1370:$Z1370,AC1370+1),INDEX($T1370:$Z1370,AC1370)),"")</f>
        <v>1</v>
      </c>
      <c r="AL1370" s="17" t="str" cm="1">
        <f t="array" ref="AL1370">IFERROR(IF(J1370="Level",INDEX($T1370:$Z1370,AD1370+1),INDEX($T1370:$Z1370,AD1370)),"")</f>
        <v/>
      </c>
      <c r="AM1370" s="17" t="str" cm="1">
        <f t="array" ref="AM1370">IFERROR(INDEX($T1370:$Z1370,AE1370),"")</f>
        <v/>
      </c>
      <c r="AN1370" s="17" t="str" cm="1">
        <f t="array" ref="AN1370">IFERROR(INDEX($T1370:$Z1370,AF1370),"")</f>
        <v/>
      </c>
    </row>
    <row r="1371" spans="1:40" x14ac:dyDescent="0.2">
      <c r="A1371" s="17" t="str">
        <f t="shared" si="126"/>
        <v>MA Political Thought: PTA1HPSHPS67</v>
      </c>
      <c r="B1371" s="11" t="s">
        <v>230</v>
      </c>
      <c r="C1371" s="11" t="s">
        <v>32965</v>
      </c>
      <c r="D1371" s="11" t="s">
        <v>231</v>
      </c>
      <c r="E1371" s="11" t="s">
        <v>214</v>
      </c>
      <c r="F1371" s="11" t="s">
        <v>76</v>
      </c>
      <c r="G1371" s="11" t="s">
        <v>32238</v>
      </c>
      <c r="H1371" s="11" t="s">
        <v>77</v>
      </c>
      <c r="I1371" s="11">
        <v>1</v>
      </c>
      <c r="J1371" s="11" t="s">
        <v>78</v>
      </c>
      <c r="K1371" s="11" t="s">
        <v>32182</v>
      </c>
      <c r="L1371" s="11">
        <v>180</v>
      </c>
      <c r="M1371" s="11">
        <v>180</v>
      </c>
      <c r="N1371" s="11">
        <v>0</v>
      </c>
      <c r="O1371" s="11">
        <v>0</v>
      </c>
      <c r="P1371" s="11">
        <v>0</v>
      </c>
      <c r="Q1371" s="11">
        <v>0</v>
      </c>
      <c r="R1371" s="11">
        <v>0</v>
      </c>
      <c r="S1371" s="11">
        <v>0</v>
      </c>
      <c r="T1371" s="11">
        <v>1</v>
      </c>
      <c r="U1371" s="11">
        <v>0</v>
      </c>
      <c r="V1371" s="11">
        <v>0</v>
      </c>
      <c r="W1371" s="11">
        <v>0</v>
      </c>
      <c r="X1371" s="11">
        <v>0</v>
      </c>
      <c r="Y1371" s="11">
        <v>0</v>
      </c>
      <c r="Z1371" s="11">
        <v>0</v>
      </c>
      <c r="AA1371" s="12" t="s">
        <v>32955</v>
      </c>
      <c r="AB1371" s="17" t="str">
        <f t="shared" si="127"/>
        <v>Programme: MA Political Thought</v>
      </c>
      <c r="AC1371" s="17">
        <f t="shared" si="128"/>
        <v>1</v>
      </c>
      <c r="AD1371" s="17" t="str">
        <f t="shared" si="129"/>
        <v/>
      </c>
      <c r="AE1371" s="17" t="str">
        <f t="shared" si="130"/>
        <v/>
      </c>
      <c r="AF1371" s="17" t="str">
        <f t="shared" si="131"/>
        <v/>
      </c>
      <c r="AG1371" s="17" cm="1">
        <f t="array" ref="AG1371">IFERROR(IF(J1371="Level",INDEX($M1371:$S1371,AC1371+1),INDEX($M1371:$S1371,AC1371)),"")</f>
        <v>180</v>
      </c>
      <c r="AH1371" s="17" t="str" cm="1">
        <f t="array" ref="AH1371">IFERROR(IF(J1371="Level",INDEX($M1371:$S1371,AD1371+1),INDEX($M1371:$S1371,AD1371)),"")</f>
        <v/>
      </c>
      <c r="AI1371" s="17" t="str" cm="1">
        <f t="array" ref="AI1371">IFERROR(INDEX($M1371:$S1371,AE1371),"")</f>
        <v/>
      </c>
      <c r="AJ1371" s="17" t="str" cm="1">
        <f t="array" ref="AJ1371">IFERROR(INDEX($M1371:$S1371,AF1371),"")</f>
        <v/>
      </c>
      <c r="AK1371" s="17" cm="1">
        <f t="array" ref="AK1371">IFERROR(IF(J1371="Level",INDEX($T1371:$Z1371,AC1371+1),INDEX($T1371:$Z1371,AC1371)),"")</f>
        <v>1</v>
      </c>
      <c r="AL1371" s="17" t="str" cm="1">
        <f t="array" ref="AL1371">IFERROR(IF(J1371="Level",INDEX($T1371:$Z1371,AD1371+1),INDEX($T1371:$Z1371,AD1371)),"")</f>
        <v/>
      </c>
      <c r="AM1371" s="17" t="str" cm="1">
        <f t="array" ref="AM1371">IFERROR(INDEX($T1371:$Z1371,AE1371),"")</f>
        <v/>
      </c>
      <c r="AN1371" s="17" t="str" cm="1">
        <f t="array" ref="AN1371">IFERROR(INDEX($T1371:$Z1371,AF1371),"")</f>
        <v/>
      </c>
    </row>
    <row r="1372" spans="1:40" x14ac:dyDescent="0.2">
      <c r="A1372" s="17" t="str">
        <f t="shared" si="126"/>
        <v>MA International Development: PTA1HPSHPS83</v>
      </c>
      <c r="B1372" s="11" t="s">
        <v>254</v>
      </c>
      <c r="C1372" s="11" t="s">
        <v>32965</v>
      </c>
      <c r="D1372" s="11" t="s">
        <v>255</v>
      </c>
      <c r="E1372" s="11" t="s">
        <v>214</v>
      </c>
      <c r="F1372" s="11" t="s">
        <v>76</v>
      </c>
      <c r="G1372" s="11" t="s">
        <v>32238</v>
      </c>
      <c r="H1372" s="11" t="s">
        <v>77</v>
      </c>
      <c r="I1372" s="11">
        <v>1</v>
      </c>
      <c r="J1372" s="11" t="s">
        <v>78</v>
      </c>
      <c r="K1372" s="11" t="s">
        <v>32182</v>
      </c>
      <c r="L1372" s="11">
        <v>180</v>
      </c>
      <c r="M1372" s="11">
        <v>180</v>
      </c>
      <c r="N1372" s="11">
        <v>0</v>
      </c>
      <c r="O1372" s="11">
        <v>0</v>
      </c>
      <c r="P1372" s="11">
        <v>0</v>
      </c>
      <c r="Q1372" s="11">
        <v>0</v>
      </c>
      <c r="R1372" s="11">
        <v>0</v>
      </c>
      <c r="S1372" s="11">
        <v>0</v>
      </c>
      <c r="T1372" s="11">
        <v>1</v>
      </c>
      <c r="U1372" s="11">
        <v>0</v>
      </c>
      <c r="V1372" s="11">
        <v>0</v>
      </c>
      <c r="W1372" s="11">
        <v>0</v>
      </c>
      <c r="X1372" s="11">
        <v>0</v>
      </c>
      <c r="Y1372" s="11">
        <v>0</v>
      </c>
      <c r="Z1372" s="11">
        <v>0</v>
      </c>
      <c r="AA1372" s="12" t="s">
        <v>32955</v>
      </c>
      <c r="AB1372" s="17" t="str">
        <f t="shared" si="127"/>
        <v>Programme: MA International Development</v>
      </c>
      <c r="AC1372" s="17">
        <f t="shared" si="128"/>
        <v>1</v>
      </c>
      <c r="AD1372" s="17" t="str">
        <f t="shared" si="129"/>
        <v/>
      </c>
      <c r="AE1372" s="17" t="str">
        <f t="shared" si="130"/>
        <v/>
      </c>
      <c r="AF1372" s="17" t="str">
        <f t="shared" si="131"/>
        <v/>
      </c>
      <c r="AG1372" s="17" cm="1">
        <f t="array" ref="AG1372">IFERROR(IF(J1372="Level",INDEX($M1372:$S1372,AC1372+1),INDEX($M1372:$S1372,AC1372)),"")</f>
        <v>180</v>
      </c>
      <c r="AH1372" s="17" t="str" cm="1">
        <f t="array" ref="AH1372">IFERROR(IF(J1372="Level",INDEX($M1372:$S1372,AD1372+1),INDEX($M1372:$S1372,AD1372)),"")</f>
        <v/>
      </c>
      <c r="AI1372" s="17" t="str" cm="1">
        <f t="array" ref="AI1372">IFERROR(INDEX($M1372:$S1372,AE1372),"")</f>
        <v/>
      </c>
      <c r="AJ1372" s="17" t="str" cm="1">
        <f t="array" ref="AJ1372">IFERROR(INDEX($M1372:$S1372,AF1372),"")</f>
        <v/>
      </c>
      <c r="AK1372" s="17" cm="1">
        <f t="array" ref="AK1372">IFERROR(IF(J1372="Level",INDEX($T1372:$Z1372,AC1372+1),INDEX($T1372:$Z1372,AC1372)),"")</f>
        <v>1</v>
      </c>
      <c r="AL1372" s="17" t="str" cm="1">
        <f t="array" ref="AL1372">IFERROR(IF(J1372="Level",INDEX($T1372:$Z1372,AD1372+1),INDEX($T1372:$Z1372,AD1372)),"")</f>
        <v/>
      </c>
      <c r="AM1372" s="17" t="str" cm="1">
        <f t="array" ref="AM1372">IFERROR(INDEX($T1372:$Z1372,AE1372),"")</f>
        <v/>
      </c>
      <c r="AN1372" s="17" t="str" cm="1">
        <f t="array" ref="AN1372">IFERROR(INDEX($T1372:$Z1372,AF1372),"")</f>
        <v/>
      </c>
    </row>
    <row r="1373" spans="1:40" x14ac:dyDescent="0.2">
      <c r="A1373" s="17" t="str">
        <f t="shared" si="126"/>
        <v>Master of Public Administration: PTP1HPSHPS01</v>
      </c>
      <c r="B1373" s="11" t="s">
        <v>304</v>
      </c>
      <c r="C1373" s="11" t="s">
        <v>32965</v>
      </c>
      <c r="D1373" s="11" t="s">
        <v>305</v>
      </c>
      <c r="E1373" s="11" t="s">
        <v>214</v>
      </c>
      <c r="F1373" s="11" t="s">
        <v>76</v>
      </c>
      <c r="G1373" s="11" t="s">
        <v>32238</v>
      </c>
      <c r="H1373" s="11" t="s">
        <v>77</v>
      </c>
      <c r="I1373" s="11">
        <v>1</v>
      </c>
      <c r="J1373" s="11" t="s">
        <v>78</v>
      </c>
      <c r="K1373" s="11" t="s">
        <v>32182</v>
      </c>
      <c r="L1373" s="11">
        <v>180</v>
      </c>
      <c r="M1373" s="11">
        <v>180</v>
      </c>
      <c r="N1373" s="11">
        <v>0</v>
      </c>
      <c r="O1373" s="11">
        <v>0</v>
      </c>
      <c r="P1373" s="11">
        <v>0</v>
      </c>
      <c r="Q1373" s="11">
        <v>0</v>
      </c>
      <c r="R1373" s="11">
        <v>0</v>
      </c>
      <c r="S1373" s="11">
        <v>0</v>
      </c>
      <c r="T1373" s="11">
        <v>1</v>
      </c>
      <c r="U1373" s="11">
        <v>0</v>
      </c>
      <c r="V1373" s="11">
        <v>0</v>
      </c>
      <c r="W1373" s="11">
        <v>0</v>
      </c>
      <c r="X1373" s="11">
        <v>0</v>
      </c>
      <c r="Y1373" s="11">
        <v>0</v>
      </c>
      <c r="Z1373" s="11">
        <v>0</v>
      </c>
      <c r="AA1373" s="12" t="s">
        <v>32955</v>
      </c>
      <c r="AB1373" s="17" t="str">
        <f t="shared" si="127"/>
        <v>Programme: Master of Public Administration</v>
      </c>
      <c r="AC1373" s="17">
        <f t="shared" si="128"/>
        <v>1</v>
      </c>
      <c r="AD1373" s="17" t="str">
        <f t="shared" si="129"/>
        <v/>
      </c>
      <c r="AE1373" s="17" t="str">
        <f t="shared" si="130"/>
        <v/>
      </c>
      <c r="AF1373" s="17" t="str">
        <f t="shared" si="131"/>
        <v/>
      </c>
      <c r="AG1373" s="17" cm="1">
        <f t="array" ref="AG1373">IFERROR(IF(J1373="Level",INDEX($M1373:$S1373,AC1373+1),INDEX($M1373:$S1373,AC1373)),"")</f>
        <v>180</v>
      </c>
      <c r="AH1373" s="17" t="str" cm="1">
        <f t="array" ref="AH1373">IFERROR(IF(J1373="Level",INDEX($M1373:$S1373,AD1373+1),INDEX($M1373:$S1373,AD1373)),"")</f>
        <v/>
      </c>
      <c r="AI1373" s="17" t="str" cm="1">
        <f t="array" ref="AI1373">IFERROR(INDEX($M1373:$S1373,AE1373),"")</f>
        <v/>
      </c>
      <c r="AJ1373" s="17" t="str" cm="1">
        <f t="array" ref="AJ1373">IFERROR(INDEX($M1373:$S1373,AF1373),"")</f>
        <v/>
      </c>
      <c r="AK1373" s="17" cm="1">
        <f t="array" ref="AK1373">IFERROR(IF(J1373="Level",INDEX($T1373:$Z1373,AC1373+1),INDEX($T1373:$Z1373,AC1373)),"")</f>
        <v>1</v>
      </c>
      <c r="AL1373" s="17" t="str" cm="1">
        <f t="array" ref="AL1373">IFERROR(IF(J1373="Level",INDEX($T1373:$Z1373,AD1373+1),INDEX($T1373:$Z1373,AD1373)),"")</f>
        <v/>
      </c>
      <c r="AM1373" s="17" t="str" cm="1">
        <f t="array" ref="AM1373">IFERROR(INDEX($T1373:$Z1373,AE1373),"")</f>
        <v/>
      </c>
      <c r="AN1373" s="17" t="str" cm="1">
        <f t="array" ref="AN1373">IFERROR(INDEX($T1373:$Z1373,AF1373),"")</f>
        <v/>
      </c>
    </row>
    <row r="1374" spans="1:40" x14ac:dyDescent="0.2">
      <c r="A1374" s="17" t="str">
        <f t="shared" si="126"/>
        <v>MRes Politics: PTR1HPSHPS11</v>
      </c>
      <c r="B1374" s="11" t="s">
        <v>321</v>
      </c>
      <c r="C1374" s="11" t="s">
        <v>32965</v>
      </c>
      <c r="D1374" s="11" t="s">
        <v>322</v>
      </c>
      <c r="E1374" s="11" t="s">
        <v>214</v>
      </c>
      <c r="F1374" s="11" t="s">
        <v>76</v>
      </c>
      <c r="G1374" s="11" t="s">
        <v>32238</v>
      </c>
      <c r="H1374" s="11" t="s">
        <v>77</v>
      </c>
      <c r="I1374" s="11">
        <v>1</v>
      </c>
      <c r="J1374" s="11" t="s">
        <v>78</v>
      </c>
      <c r="K1374" s="11" t="s">
        <v>32182</v>
      </c>
      <c r="L1374" s="11">
        <v>180</v>
      </c>
      <c r="M1374" s="11">
        <v>180</v>
      </c>
      <c r="N1374" s="11">
        <v>0</v>
      </c>
      <c r="O1374" s="11">
        <v>0</v>
      </c>
      <c r="P1374" s="11">
        <v>0</v>
      </c>
      <c r="Q1374" s="11">
        <v>0</v>
      </c>
      <c r="R1374" s="11">
        <v>0</v>
      </c>
      <c r="S1374" s="11">
        <v>0</v>
      </c>
      <c r="T1374" s="11">
        <v>1</v>
      </c>
      <c r="U1374" s="11">
        <v>0</v>
      </c>
      <c r="V1374" s="11">
        <v>0</v>
      </c>
      <c r="W1374" s="11">
        <v>0</v>
      </c>
      <c r="X1374" s="11">
        <v>0</v>
      </c>
      <c r="Y1374" s="11">
        <v>0</v>
      </c>
      <c r="Z1374" s="11">
        <v>0</v>
      </c>
      <c r="AA1374" s="12" t="s">
        <v>32955</v>
      </c>
      <c r="AB1374" s="17" t="str">
        <f t="shared" si="127"/>
        <v>Programme: MRes Politics</v>
      </c>
      <c r="AC1374" s="17">
        <f t="shared" si="128"/>
        <v>1</v>
      </c>
      <c r="AD1374" s="17" t="str">
        <f t="shared" si="129"/>
        <v/>
      </c>
      <c r="AE1374" s="17" t="str">
        <f t="shared" si="130"/>
        <v/>
      </c>
      <c r="AF1374" s="17" t="str">
        <f t="shared" si="131"/>
        <v/>
      </c>
      <c r="AG1374" s="17" cm="1">
        <f t="array" ref="AG1374">IFERROR(IF(J1374="Level",INDEX($M1374:$S1374,AC1374+1),INDEX($M1374:$S1374,AC1374)),"")</f>
        <v>180</v>
      </c>
      <c r="AH1374" s="17" t="str" cm="1">
        <f t="array" ref="AH1374">IFERROR(IF(J1374="Level",INDEX($M1374:$S1374,AD1374+1),INDEX($M1374:$S1374,AD1374)),"")</f>
        <v/>
      </c>
      <c r="AI1374" s="17" t="str" cm="1">
        <f t="array" ref="AI1374">IFERROR(INDEX($M1374:$S1374,AE1374),"")</f>
        <v/>
      </c>
      <c r="AJ1374" s="17" t="str" cm="1">
        <f t="array" ref="AJ1374">IFERROR(INDEX($M1374:$S1374,AF1374),"")</f>
        <v/>
      </c>
      <c r="AK1374" s="17" cm="1">
        <f t="array" ref="AK1374">IFERROR(IF(J1374="Level",INDEX($T1374:$Z1374,AC1374+1),INDEX($T1374:$Z1374,AC1374)),"")</f>
        <v>1</v>
      </c>
      <c r="AL1374" s="17" t="str" cm="1">
        <f t="array" ref="AL1374">IFERROR(IF(J1374="Level",INDEX($T1374:$Z1374,AD1374+1),INDEX($T1374:$Z1374,AD1374)),"")</f>
        <v/>
      </c>
      <c r="AM1374" s="17" t="str" cm="1">
        <f t="array" ref="AM1374">IFERROR(INDEX($T1374:$Z1374,AE1374),"")</f>
        <v/>
      </c>
      <c r="AN1374" s="17" t="str" cm="1">
        <f t="array" ref="AN1374">IFERROR(INDEX($T1374:$Z1374,AF1374),"")</f>
        <v/>
      </c>
    </row>
    <row r="1375" spans="1:40" ht="25.5" x14ac:dyDescent="0.2">
      <c r="A1375" s="17" t="str">
        <f t="shared" si="126"/>
        <v>MRes Advanced Quantitative Methods (AQM) In Social Sciences (SWDTC): PTR1HPSHPSEB</v>
      </c>
      <c r="B1375" s="11" t="s">
        <v>325</v>
      </c>
      <c r="C1375" s="11" t="s">
        <v>32965</v>
      </c>
      <c r="D1375" s="11" t="s">
        <v>326</v>
      </c>
      <c r="E1375" s="11" t="s">
        <v>214</v>
      </c>
      <c r="F1375" s="11" t="s">
        <v>76</v>
      </c>
      <c r="G1375" s="11" t="s">
        <v>32238</v>
      </c>
      <c r="H1375" s="11" t="s">
        <v>77</v>
      </c>
      <c r="I1375" s="11">
        <v>1</v>
      </c>
      <c r="J1375" s="11" t="s">
        <v>78</v>
      </c>
      <c r="K1375" s="11" t="s">
        <v>32182</v>
      </c>
      <c r="L1375" s="11">
        <v>180</v>
      </c>
      <c r="M1375" s="11">
        <v>180</v>
      </c>
      <c r="N1375" s="11">
        <v>0</v>
      </c>
      <c r="O1375" s="11">
        <v>0</v>
      </c>
      <c r="P1375" s="11">
        <v>0</v>
      </c>
      <c r="Q1375" s="11">
        <v>0</v>
      </c>
      <c r="R1375" s="11">
        <v>0</v>
      </c>
      <c r="S1375" s="11">
        <v>0</v>
      </c>
      <c r="T1375" s="11">
        <v>1</v>
      </c>
      <c r="U1375" s="11">
        <v>0</v>
      </c>
      <c r="V1375" s="11">
        <v>0</v>
      </c>
      <c r="W1375" s="11">
        <v>0</v>
      </c>
      <c r="X1375" s="11">
        <v>0</v>
      </c>
      <c r="Y1375" s="11">
        <v>0</v>
      </c>
      <c r="Z1375" s="11">
        <v>0</v>
      </c>
      <c r="AA1375" s="12" t="s">
        <v>32955</v>
      </c>
      <c r="AB1375" s="17" t="str">
        <f t="shared" si="127"/>
        <v>Programme: MRes Advanced Quantitative Methods (AQM) In Social Sciences (SWDTC)</v>
      </c>
      <c r="AC1375" s="17">
        <f t="shared" si="128"/>
        <v>1</v>
      </c>
      <c r="AD1375" s="17" t="str">
        <f t="shared" si="129"/>
        <v/>
      </c>
      <c r="AE1375" s="17" t="str">
        <f t="shared" si="130"/>
        <v/>
      </c>
      <c r="AF1375" s="17" t="str">
        <f t="shared" si="131"/>
        <v/>
      </c>
      <c r="AG1375" s="17" cm="1">
        <f t="array" ref="AG1375">IFERROR(IF(J1375="Level",INDEX($M1375:$S1375,AC1375+1),INDEX($M1375:$S1375,AC1375)),"")</f>
        <v>180</v>
      </c>
      <c r="AH1375" s="17" t="str" cm="1">
        <f t="array" ref="AH1375">IFERROR(IF(J1375="Level",INDEX($M1375:$S1375,AD1375+1),INDEX($M1375:$S1375,AD1375)),"")</f>
        <v/>
      </c>
      <c r="AI1375" s="17" t="str" cm="1">
        <f t="array" ref="AI1375">IFERROR(INDEX($M1375:$S1375,AE1375),"")</f>
        <v/>
      </c>
      <c r="AJ1375" s="17" t="str" cm="1">
        <f t="array" ref="AJ1375">IFERROR(INDEX($M1375:$S1375,AF1375),"")</f>
        <v/>
      </c>
      <c r="AK1375" s="17" cm="1">
        <f t="array" ref="AK1375">IFERROR(IF(J1375="Level",INDEX($T1375:$Z1375,AC1375+1),INDEX($T1375:$Z1375,AC1375)),"")</f>
        <v>1</v>
      </c>
      <c r="AL1375" s="17" t="str" cm="1">
        <f t="array" ref="AL1375">IFERROR(IF(J1375="Level",INDEX($T1375:$Z1375,AD1375+1),INDEX($T1375:$Z1375,AD1375)),"")</f>
        <v/>
      </c>
      <c r="AM1375" s="17" t="str" cm="1">
        <f t="array" ref="AM1375">IFERROR(INDEX($T1375:$Z1375,AE1375),"")</f>
        <v/>
      </c>
      <c r="AN1375" s="17" t="str" cm="1">
        <f t="array" ref="AN1375">IFERROR(INDEX($T1375:$Z1375,AF1375),"")</f>
        <v/>
      </c>
    </row>
    <row r="1376" spans="1:40" x14ac:dyDescent="0.2">
      <c r="A1376" s="17" t="str">
        <f t="shared" si="126"/>
        <v>MRes Security, Conflict and Human Rights: PTR1HPSHPSEC</v>
      </c>
      <c r="B1376" s="11" t="s">
        <v>327</v>
      </c>
      <c r="C1376" s="11" t="s">
        <v>32965</v>
      </c>
      <c r="D1376" s="11" t="s">
        <v>328</v>
      </c>
      <c r="E1376" s="11" t="s">
        <v>214</v>
      </c>
      <c r="F1376" s="11" t="s">
        <v>76</v>
      </c>
      <c r="G1376" s="11" t="s">
        <v>32238</v>
      </c>
      <c r="H1376" s="11" t="s">
        <v>77</v>
      </c>
      <c r="I1376" s="11">
        <v>1</v>
      </c>
      <c r="J1376" s="11" t="s">
        <v>78</v>
      </c>
      <c r="K1376" s="11" t="s">
        <v>32182</v>
      </c>
      <c r="L1376" s="11">
        <v>180</v>
      </c>
      <c r="M1376" s="11">
        <v>180</v>
      </c>
      <c r="N1376" s="11">
        <v>0</v>
      </c>
      <c r="O1376" s="11">
        <v>0</v>
      </c>
      <c r="P1376" s="11">
        <v>0</v>
      </c>
      <c r="Q1376" s="11">
        <v>0</v>
      </c>
      <c r="R1376" s="11">
        <v>0</v>
      </c>
      <c r="S1376" s="11">
        <v>0</v>
      </c>
      <c r="T1376" s="11">
        <v>1</v>
      </c>
      <c r="U1376" s="11">
        <v>0</v>
      </c>
      <c r="V1376" s="11">
        <v>0</v>
      </c>
      <c r="W1376" s="11">
        <v>0</v>
      </c>
      <c r="X1376" s="11">
        <v>0</v>
      </c>
      <c r="Y1376" s="11">
        <v>0</v>
      </c>
      <c r="Z1376" s="11">
        <v>0</v>
      </c>
      <c r="AA1376" s="12" t="s">
        <v>32955</v>
      </c>
      <c r="AB1376" s="17" t="str">
        <f t="shared" si="127"/>
        <v>Programme: MRes Security, Conflict and Human Rights</v>
      </c>
      <c r="AC1376" s="17">
        <f t="shared" si="128"/>
        <v>1</v>
      </c>
      <c r="AD1376" s="17" t="str">
        <f t="shared" si="129"/>
        <v/>
      </c>
      <c r="AE1376" s="17" t="str">
        <f t="shared" si="130"/>
        <v/>
      </c>
      <c r="AF1376" s="17" t="str">
        <f t="shared" si="131"/>
        <v/>
      </c>
      <c r="AG1376" s="17" cm="1">
        <f t="array" ref="AG1376">IFERROR(IF(J1376="Level",INDEX($M1376:$S1376,AC1376+1),INDEX($M1376:$S1376,AC1376)),"")</f>
        <v>180</v>
      </c>
      <c r="AH1376" s="17" t="str" cm="1">
        <f t="array" ref="AH1376">IFERROR(IF(J1376="Level",INDEX($M1376:$S1376,AD1376+1),INDEX($M1376:$S1376,AD1376)),"")</f>
        <v/>
      </c>
      <c r="AI1376" s="17" t="str" cm="1">
        <f t="array" ref="AI1376">IFERROR(INDEX($M1376:$S1376,AE1376),"")</f>
        <v/>
      </c>
      <c r="AJ1376" s="17" t="str" cm="1">
        <f t="array" ref="AJ1376">IFERROR(INDEX($M1376:$S1376,AF1376),"")</f>
        <v/>
      </c>
      <c r="AK1376" s="17" cm="1">
        <f t="array" ref="AK1376">IFERROR(IF(J1376="Level",INDEX($T1376:$Z1376,AC1376+1),INDEX($T1376:$Z1376,AC1376)),"")</f>
        <v>1</v>
      </c>
      <c r="AL1376" s="17" t="str" cm="1">
        <f t="array" ref="AL1376">IFERROR(IF(J1376="Level",INDEX($T1376:$Z1376,AD1376+1),INDEX($T1376:$Z1376,AD1376)),"")</f>
        <v/>
      </c>
      <c r="AM1376" s="17" t="str" cm="1">
        <f t="array" ref="AM1376">IFERROR(INDEX($T1376:$Z1376,AE1376),"")</f>
        <v/>
      </c>
      <c r="AN1376" s="17" t="str" cm="1">
        <f t="array" ref="AN1376">IFERROR(INDEX($T1376:$Z1376,AF1376),"")</f>
        <v/>
      </c>
    </row>
    <row r="1377" spans="1:40" x14ac:dyDescent="0.2">
      <c r="A1377" s="17" t="str">
        <f t="shared" si="126"/>
        <v>MSc Global Governance: PTS1HPSHPS04</v>
      </c>
      <c r="B1377" s="11" t="s">
        <v>503</v>
      </c>
      <c r="C1377" s="11" t="s">
        <v>32965</v>
      </c>
      <c r="D1377" s="11" t="s">
        <v>504</v>
      </c>
      <c r="E1377" s="11" t="s">
        <v>214</v>
      </c>
      <c r="F1377" s="11" t="s">
        <v>76</v>
      </c>
      <c r="G1377" s="11" t="s">
        <v>32238</v>
      </c>
      <c r="H1377" s="11" t="s">
        <v>77</v>
      </c>
      <c r="I1377" s="11">
        <v>1</v>
      </c>
      <c r="J1377" s="11" t="s">
        <v>78</v>
      </c>
      <c r="K1377" s="11" t="s">
        <v>32182</v>
      </c>
      <c r="L1377" s="11">
        <v>180</v>
      </c>
      <c r="M1377" s="11">
        <v>180</v>
      </c>
      <c r="N1377" s="11">
        <v>0</v>
      </c>
      <c r="O1377" s="11">
        <v>0</v>
      </c>
      <c r="P1377" s="11">
        <v>0</v>
      </c>
      <c r="Q1377" s="11">
        <v>0</v>
      </c>
      <c r="R1377" s="11">
        <v>0</v>
      </c>
      <c r="S1377" s="11">
        <v>0</v>
      </c>
      <c r="T1377" s="11">
        <v>1</v>
      </c>
      <c r="U1377" s="11">
        <v>0</v>
      </c>
      <c r="V1377" s="11">
        <v>0</v>
      </c>
      <c r="W1377" s="11">
        <v>0</v>
      </c>
      <c r="X1377" s="11">
        <v>0</v>
      </c>
      <c r="Y1377" s="11">
        <v>0</v>
      </c>
      <c r="Z1377" s="11">
        <v>0</v>
      </c>
      <c r="AA1377" s="12" t="s">
        <v>32955</v>
      </c>
      <c r="AB1377" s="17" t="str">
        <f t="shared" si="127"/>
        <v>Programme: MSc Global Governance</v>
      </c>
      <c r="AC1377" s="17">
        <f t="shared" si="128"/>
        <v>1</v>
      </c>
      <c r="AD1377" s="17" t="str">
        <f t="shared" si="129"/>
        <v/>
      </c>
      <c r="AE1377" s="17" t="str">
        <f t="shared" si="130"/>
        <v/>
      </c>
      <c r="AF1377" s="17" t="str">
        <f t="shared" si="131"/>
        <v/>
      </c>
      <c r="AG1377" s="17" cm="1">
        <f t="array" ref="AG1377">IFERROR(IF(J1377="Level",INDEX($M1377:$S1377,AC1377+1),INDEX($M1377:$S1377,AC1377)),"")</f>
        <v>180</v>
      </c>
      <c r="AH1377" s="17" t="str" cm="1">
        <f t="array" ref="AH1377">IFERROR(IF(J1377="Level",INDEX($M1377:$S1377,AD1377+1),INDEX($M1377:$S1377,AD1377)),"")</f>
        <v/>
      </c>
      <c r="AI1377" s="17" t="str" cm="1">
        <f t="array" ref="AI1377">IFERROR(INDEX($M1377:$S1377,AE1377),"")</f>
        <v/>
      </c>
      <c r="AJ1377" s="17" t="str" cm="1">
        <f t="array" ref="AJ1377">IFERROR(INDEX($M1377:$S1377,AF1377),"")</f>
        <v/>
      </c>
      <c r="AK1377" s="17" cm="1">
        <f t="array" ref="AK1377">IFERROR(IF(J1377="Level",INDEX($T1377:$Z1377,AC1377+1),INDEX($T1377:$Z1377,AC1377)),"")</f>
        <v>1</v>
      </c>
      <c r="AL1377" s="17" t="str" cm="1">
        <f t="array" ref="AL1377">IFERROR(IF(J1377="Level",INDEX($T1377:$Z1377,AD1377+1),INDEX($T1377:$Z1377,AD1377)),"")</f>
        <v/>
      </c>
      <c r="AM1377" s="17" t="str" cm="1">
        <f t="array" ref="AM1377">IFERROR(INDEX($T1377:$Z1377,AE1377),"")</f>
        <v/>
      </c>
      <c r="AN1377" s="17" t="str" cm="1">
        <f t="array" ref="AN1377">IFERROR(INDEX($T1377:$Z1377,AF1377),"")</f>
        <v/>
      </c>
    </row>
    <row r="1378" spans="1:40" x14ac:dyDescent="0.2">
      <c r="A1378" s="17" t="str">
        <f t="shared" si="126"/>
        <v>MSc Applied Social Data Science: PTS1HPSHPS06</v>
      </c>
      <c r="B1378" s="11" t="s">
        <v>507</v>
      </c>
      <c r="C1378" s="11" t="s">
        <v>32965</v>
      </c>
      <c r="D1378" s="11" t="s">
        <v>508</v>
      </c>
      <c r="E1378" s="11" t="s">
        <v>214</v>
      </c>
      <c r="F1378" s="11" t="s">
        <v>76</v>
      </c>
      <c r="G1378" s="11" t="s">
        <v>32238</v>
      </c>
      <c r="H1378" s="11" t="s">
        <v>77</v>
      </c>
      <c r="I1378" s="11">
        <v>1</v>
      </c>
      <c r="J1378" s="11" t="s">
        <v>78</v>
      </c>
      <c r="K1378" s="11" t="s">
        <v>32182</v>
      </c>
      <c r="L1378" s="11">
        <v>180</v>
      </c>
      <c r="M1378" s="11">
        <v>180</v>
      </c>
      <c r="N1378" s="11">
        <v>0</v>
      </c>
      <c r="O1378" s="11">
        <v>0</v>
      </c>
      <c r="P1378" s="11">
        <v>0</v>
      </c>
      <c r="Q1378" s="11">
        <v>0</v>
      </c>
      <c r="R1378" s="11">
        <v>0</v>
      </c>
      <c r="S1378" s="11">
        <v>0</v>
      </c>
      <c r="T1378" s="11">
        <v>1</v>
      </c>
      <c r="U1378" s="11">
        <v>0</v>
      </c>
      <c r="V1378" s="11">
        <v>0</v>
      </c>
      <c r="W1378" s="11">
        <v>0</v>
      </c>
      <c r="X1378" s="11">
        <v>0</v>
      </c>
      <c r="Y1378" s="11">
        <v>0</v>
      </c>
      <c r="Z1378" s="11">
        <v>0</v>
      </c>
      <c r="AA1378" s="12" t="s">
        <v>32955</v>
      </c>
      <c r="AB1378" s="17" t="str">
        <f t="shared" si="127"/>
        <v>Programme: MSc Applied Social Data Science</v>
      </c>
      <c r="AC1378" s="17">
        <f t="shared" si="128"/>
        <v>1</v>
      </c>
      <c r="AD1378" s="17" t="str">
        <f t="shared" si="129"/>
        <v/>
      </c>
      <c r="AE1378" s="17" t="str">
        <f t="shared" si="130"/>
        <v/>
      </c>
      <c r="AF1378" s="17" t="str">
        <f t="shared" si="131"/>
        <v/>
      </c>
      <c r="AG1378" s="17" cm="1">
        <f t="array" ref="AG1378">IFERROR(IF(J1378="Level",INDEX($M1378:$S1378,AC1378+1),INDEX($M1378:$S1378,AC1378)),"")</f>
        <v>180</v>
      </c>
      <c r="AH1378" s="17" t="str" cm="1">
        <f t="array" ref="AH1378">IFERROR(IF(J1378="Level",INDEX($M1378:$S1378,AD1378+1),INDEX($M1378:$S1378,AD1378)),"")</f>
        <v/>
      </c>
      <c r="AI1378" s="17" t="str" cm="1">
        <f t="array" ref="AI1378">IFERROR(INDEX($M1378:$S1378,AE1378),"")</f>
        <v/>
      </c>
      <c r="AJ1378" s="17" t="str" cm="1">
        <f t="array" ref="AJ1378">IFERROR(INDEX($M1378:$S1378,AF1378),"")</f>
        <v/>
      </c>
      <c r="AK1378" s="17" cm="1">
        <f t="array" ref="AK1378">IFERROR(IF(J1378="Level",INDEX($T1378:$Z1378,AC1378+1),INDEX($T1378:$Z1378,AC1378)),"")</f>
        <v>1</v>
      </c>
      <c r="AL1378" s="17" t="str" cm="1">
        <f t="array" ref="AL1378">IFERROR(IF(J1378="Level",INDEX($T1378:$Z1378,AD1378+1),INDEX($T1378:$Z1378,AD1378)),"")</f>
        <v/>
      </c>
      <c r="AM1378" s="17" t="str" cm="1">
        <f t="array" ref="AM1378">IFERROR(INDEX($T1378:$Z1378,AE1378),"")</f>
        <v/>
      </c>
      <c r="AN1378" s="17" t="str" cm="1">
        <f t="array" ref="AN1378">IFERROR(INDEX($T1378:$Z1378,AF1378),"")</f>
        <v/>
      </c>
    </row>
    <row r="1379" spans="1:40" x14ac:dyDescent="0.2">
      <c r="A1379" s="17" t="str">
        <f t="shared" si="126"/>
        <v>MSc Public Policy: PTS1HPSHPS07</v>
      </c>
      <c r="B1379" s="11" t="s">
        <v>509</v>
      </c>
      <c r="C1379" s="11" t="s">
        <v>32965</v>
      </c>
      <c r="D1379" s="11" t="s">
        <v>510</v>
      </c>
      <c r="E1379" s="11" t="s">
        <v>214</v>
      </c>
      <c r="F1379" s="11" t="s">
        <v>76</v>
      </c>
      <c r="G1379" s="11" t="s">
        <v>32238</v>
      </c>
      <c r="H1379" s="11" t="s">
        <v>77</v>
      </c>
      <c r="I1379" s="11">
        <v>1</v>
      </c>
      <c r="J1379" s="11" t="s">
        <v>78</v>
      </c>
      <c r="K1379" s="11" t="s">
        <v>32182</v>
      </c>
      <c r="L1379" s="11">
        <v>180</v>
      </c>
      <c r="M1379" s="11">
        <v>180</v>
      </c>
      <c r="N1379" s="11">
        <v>0</v>
      </c>
      <c r="O1379" s="11">
        <v>0</v>
      </c>
      <c r="P1379" s="11">
        <v>0</v>
      </c>
      <c r="Q1379" s="11">
        <v>0</v>
      </c>
      <c r="R1379" s="11">
        <v>0</v>
      </c>
      <c r="S1379" s="11">
        <v>0</v>
      </c>
      <c r="T1379" s="11">
        <v>1</v>
      </c>
      <c r="U1379" s="11">
        <v>0</v>
      </c>
      <c r="V1379" s="11">
        <v>0</v>
      </c>
      <c r="W1379" s="11">
        <v>0</v>
      </c>
      <c r="X1379" s="11">
        <v>0</v>
      </c>
      <c r="Y1379" s="11">
        <v>0</v>
      </c>
      <c r="Z1379" s="11">
        <v>0</v>
      </c>
      <c r="AA1379" s="12" t="s">
        <v>32955</v>
      </c>
      <c r="AB1379" s="17" t="str">
        <f t="shared" si="127"/>
        <v>Programme: MSc Public Policy</v>
      </c>
      <c r="AC1379" s="17">
        <f t="shared" si="128"/>
        <v>1</v>
      </c>
      <c r="AD1379" s="17" t="str">
        <f t="shared" si="129"/>
        <v/>
      </c>
      <c r="AE1379" s="17" t="str">
        <f t="shared" si="130"/>
        <v/>
      </c>
      <c r="AF1379" s="17" t="str">
        <f t="shared" si="131"/>
        <v/>
      </c>
      <c r="AG1379" s="17" cm="1">
        <f t="array" ref="AG1379">IFERROR(IF(J1379="Level",INDEX($M1379:$S1379,AC1379+1),INDEX($M1379:$S1379,AC1379)),"")</f>
        <v>180</v>
      </c>
      <c r="AH1379" s="17" t="str" cm="1">
        <f t="array" ref="AH1379">IFERROR(IF(J1379="Level",INDEX($M1379:$S1379,AD1379+1),INDEX($M1379:$S1379,AD1379)),"")</f>
        <v/>
      </c>
      <c r="AI1379" s="17" t="str" cm="1">
        <f t="array" ref="AI1379">IFERROR(INDEX($M1379:$S1379,AE1379),"")</f>
        <v/>
      </c>
      <c r="AJ1379" s="17" t="str" cm="1">
        <f t="array" ref="AJ1379">IFERROR(INDEX($M1379:$S1379,AF1379),"")</f>
        <v/>
      </c>
      <c r="AK1379" s="17" cm="1">
        <f t="array" ref="AK1379">IFERROR(IF(J1379="Level",INDEX($T1379:$Z1379,AC1379+1),INDEX($T1379:$Z1379,AC1379)),"")</f>
        <v>1</v>
      </c>
      <c r="AL1379" s="17" t="str" cm="1">
        <f t="array" ref="AL1379">IFERROR(IF(J1379="Level",INDEX($T1379:$Z1379,AD1379+1),INDEX($T1379:$Z1379,AD1379)),"")</f>
        <v/>
      </c>
      <c r="AM1379" s="17" t="str" cm="1">
        <f t="array" ref="AM1379">IFERROR(INDEX($T1379:$Z1379,AE1379),"")</f>
        <v/>
      </c>
      <c r="AN1379" s="17" t="str" cm="1">
        <f t="array" ref="AN1379">IFERROR(INDEX($T1379:$Z1379,AF1379),"")</f>
        <v/>
      </c>
    </row>
    <row r="1380" spans="1:40" x14ac:dyDescent="0.2">
      <c r="A1380" s="17" t="str">
        <f t="shared" si="126"/>
        <v>MSc Social Data Science: PTS1HPSHPS08</v>
      </c>
      <c r="B1380" s="11" t="s">
        <v>511</v>
      </c>
      <c r="C1380" s="11" t="s">
        <v>32965</v>
      </c>
      <c r="D1380" s="11" t="s">
        <v>512</v>
      </c>
      <c r="E1380" s="11" t="s">
        <v>214</v>
      </c>
      <c r="F1380" s="11" t="s">
        <v>76</v>
      </c>
      <c r="G1380" s="11" t="s">
        <v>32238</v>
      </c>
      <c r="H1380" s="11" t="s">
        <v>77</v>
      </c>
      <c r="I1380" s="11">
        <v>1</v>
      </c>
      <c r="J1380" s="11" t="s">
        <v>78</v>
      </c>
      <c r="K1380" s="11" t="s">
        <v>32182</v>
      </c>
      <c r="L1380" s="11">
        <v>180</v>
      </c>
      <c r="M1380" s="11">
        <v>180</v>
      </c>
      <c r="N1380" s="11">
        <v>0</v>
      </c>
      <c r="O1380" s="11">
        <v>0</v>
      </c>
      <c r="P1380" s="11">
        <v>0</v>
      </c>
      <c r="Q1380" s="11">
        <v>0</v>
      </c>
      <c r="R1380" s="11">
        <v>0</v>
      </c>
      <c r="S1380" s="11">
        <v>0</v>
      </c>
      <c r="T1380" s="11">
        <v>1</v>
      </c>
      <c r="U1380" s="11">
        <v>0</v>
      </c>
      <c r="V1380" s="11">
        <v>0</v>
      </c>
      <c r="W1380" s="11">
        <v>0</v>
      </c>
      <c r="X1380" s="11">
        <v>0</v>
      </c>
      <c r="Y1380" s="11">
        <v>0</v>
      </c>
      <c r="Z1380" s="11">
        <v>0</v>
      </c>
      <c r="AA1380" s="12" t="s">
        <v>32955</v>
      </c>
      <c r="AB1380" s="17" t="str">
        <f t="shared" si="127"/>
        <v>Programme: MSc Social Data Science</v>
      </c>
      <c r="AC1380" s="17">
        <f t="shared" si="128"/>
        <v>1</v>
      </c>
      <c r="AD1380" s="17" t="str">
        <f t="shared" si="129"/>
        <v/>
      </c>
      <c r="AE1380" s="17" t="str">
        <f t="shared" si="130"/>
        <v/>
      </c>
      <c r="AF1380" s="17" t="str">
        <f t="shared" si="131"/>
        <v/>
      </c>
      <c r="AG1380" s="17" cm="1">
        <f t="array" ref="AG1380">IFERROR(IF(J1380="Level",INDEX($M1380:$S1380,AC1380+1),INDEX($M1380:$S1380,AC1380)),"")</f>
        <v>180</v>
      </c>
      <c r="AH1380" s="17" t="str" cm="1">
        <f t="array" ref="AH1380">IFERROR(IF(J1380="Level",INDEX($M1380:$S1380,AD1380+1),INDEX($M1380:$S1380,AD1380)),"")</f>
        <v/>
      </c>
      <c r="AI1380" s="17" t="str" cm="1">
        <f t="array" ref="AI1380">IFERROR(INDEX($M1380:$S1380,AE1380),"")</f>
        <v/>
      </c>
      <c r="AJ1380" s="17" t="str" cm="1">
        <f t="array" ref="AJ1380">IFERROR(INDEX($M1380:$S1380,AF1380),"")</f>
        <v/>
      </c>
      <c r="AK1380" s="17" cm="1">
        <f t="array" ref="AK1380">IFERROR(IF(J1380="Level",INDEX($T1380:$Z1380,AC1380+1),INDEX($T1380:$Z1380,AC1380)),"")</f>
        <v>1</v>
      </c>
      <c r="AL1380" s="17" t="str" cm="1">
        <f t="array" ref="AL1380">IFERROR(IF(J1380="Level",INDEX($T1380:$Z1380,AD1380+1),INDEX($T1380:$Z1380,AD1380)),"")</f>
        <v/>
      </c>
      <c r="AM1380" s="17" t="str" cm="1">
        <f t="array" ref="AM1380">IFERROR(INDEX($T1380:$Z1380,AE1380),"")</f>
        <v/>
      </c>
      <c r="AN1380" s="17" t="str" cm="1">
        <f t="array" ref="AN1380">IFERROR(INDEX($T1380:$Z1380,AF1380),"")</f>
        <v/>
      </c>
    </row>
    <row r="1381" spans="1:40" x14ac:dyDescent="0.2">
      <c r="A1381" s="17" t="str">
        <f t="shared" si="126"/>
        <v>MSc Global Security Studies: PTS1HPSHPS09</v>
      </c>
      <c r="B1381" s="11" t="s">
        <v>513</v>
      </c>
      <c r="C1381" s="11" t="s">
        <v>32965</v>
      </c>
      <c r="D1381" s="11" t="s">
        <v>514</v>
      </c>
      <c r="E1381" s="11" t="s">
        <v>214</v>
      </c>
      <c r="F1381" s="11" t="s">
        <v>76</v>
      </c>
      <c r="G1381" s="11" t="s">
        <v>32238</v>
      </c>
      <c r="H1381" s="11" t="s">
        <v>77</v>
      </c>
      <c r="I1381" s="11">
        <v>1</v>
      </c>
      <c r="J1381" s="11" t="s">
        <v>78</v>
      </c>
      <c r="K1381" s="11" t="s">
        <v>32182</v>
      </c>
      <c r="L1381" s="11">
        <v>180</v>
      </c>
      <c r="M1381" s="11">
        <v>180</v>
      </c>
      <c r="N1381" s="11">
        <v>0</v>
      </c>
      <c r="O1381" s="11">
        <v>0</v>
      </c>
      <c r="P1381" s="11">
        <v>0</v>
      </c>
      <c r="Q1381" s="11">
        <v>0</v>
      </c>
      <c r="R1381" s="11">
        <v>0</v>
      </c>
      <c r="S1381" s="11">
        <v>0</v>
      </c>
      <c r="T1381" s="11">
        <v>1</v>
      </c>
      <c r="U1381" s="11">
        <v>0</v>
      </c>
      <c r="V1381" s="11">
        <v>0</v>
      </c>
      <c r="W1381" s="11">
        <v>0</v>
      </c>
      <c r="X1381" s="11">
        <v>0</v>
      </c>
      <c r="Y1381" s="11">
        <v>0</v>
      </c>
      <c r="Z1381" s="11">
        <v>0</v>
      </c>
      <c r="AA1381" s="12" t="s">
        <v>32955</v>
      </c>
      <c r="AB1381" s="17" t="str">
        <f t="shared" si="127"/>
        <v>Programme: MSc Global Security Studies</v>
      </c>
      <c r="AC1381" s="17">
        <f t="shared" si="128"/>
        <v>1</v>
      </c>
      <c r="AD1381" s="17" t="str">
        <f t="shared" si="129"/>
        <v/>
      </c>
      <c r="AE1381" s="17" t="str">
        <f t="shared" si="130"/>
        <v/>
      </c>
      <c r="AF1381" s="17" t="str">
        <f t="shared" si="131"/>
        <v/>
      </c>
      <c r="AG1381" s="17" cm="1">
        <f t="array" ref="AG1381">IFERROR(IF(J1381="Level",INDEX($M1381:$S1381,AC1381+1),INDEX($M1381:$S1381,AC1381)),"")</f>
        <v>180</v>
      </c>
      <c r="AH1381" s="17" t="str" cm="1">
        <f t="array" ref="AH1381">IFERROR(IF(J1381="Level",INDEX($M1381:$S1381,AD1381+1),INDEX($M1381:$S1381,AD1381)),"")</f>
        <v/>
      </c>
      <c r="AI1381" s="17" t="str" cm="1">
        <f t="array" ref="AI1381">IFERROR(INDEX($M1381:$S1381,AE1381),"")</f>
        <v/>
      </c>
      <c r="AJ1381" s="17" t="str" cm="1">
        <f t="array" ref="AJ1381">IFERROR(INDEX($M1381:$S1381,AF1381),"")</f>
        <v/>
      </c>
      <c r="AK1381" s="17" cm="1">
        <f t="array" ref="AK1381">IFERROR(IF(J1381="Level",INDEX($T1381:$Z1381,AC1381+1),INDEX($T1381:$Z1381,AC1381)),"")</f>
        <v>1</v>
      </c>
      <c r="AL1381" s="17" t="str" cm="1">
        <f t="array" ref="AL1381">IFERROR(IF(J1381="Level",INDEX($T1381:$Z1381,AD1381+1),INDEX($T1381:$Z1381,AD1381)),"")</f>
        <v/>
      </c>
      <c r="AM1381" s="17" t="str" cm="1">
        <f t="array" ref="AM1381">IFERROR(INDEX($T1381:$Z1381,AE1381),"")</f>
        <v/>
      </c>
      <c r="AN1381" s="17" t="str" cm="1">
        <f t="array" ref="AN1381">IFERROR(INDEX($T1381:$Z1381,AF1381),"")</f>
        <v/>
      </c>
    </row>
    <row r="1382" spans="1:40" x14ac:dyDescent="0.2">
      <c r="A1382" s="17" t="str">
        <f t="shared" si="126"/>
        <v>MA Society and Culture: PTA1HPSHPS73</v>
      </c>
      <c r="B1382" s="11" t="s">
        <v>238</v>
      </c>
      <c r="C1382" s="11" t="s">
        <v>32965</v>
      </c>
      <c r="D1382" s="11" t="s">
        <v>239</v>
      </c>
      <c r="E1382" s="11" t="s">
        <v>234</v>
      </c>
      <c r="F1382" s="11" t="s">
        <v>76</v>
      </c>
      <c r="G1382" s="11" t="s">
        <v>32238</v>
      </c>
      <c r="H1382" s="11" t="s">
        <v>77</v>
      </c>
      <c r="I1382" s="11">
        <v>1</v>
      </c>
      <c r="J1382" s="11" t="s">
        <v>78</v>
      </c>
      <c r="K1382" s="11" t="s">
        <v>32182</v>
      </c>
      <c r="L1382" s="11">
        <v>180</v>
      </c>
      <c r="M1382" s="11">
        <v>180</v>
      </c>
      <c r="N1382" s="11">
        <v>0</v>
      </c>
      <c r="O1382" s="11">
        <v>0</v>
      </c>
      <c r="P1382" s="11">
        <v>0</v>
      </c>
      <c r="Q1382" s="11">
        <v>0</v>
      </c>
      <c r="R1382" s="11">
        <v>0</v>
      </c>
      <c r="S1382" s="11">
        <v>0</v>
      </c>
      <c r="T1382" s="11">
        <v>1</v>
      </c>
      <c r="U1382" s="11">
        <v>0</v>
      </c>
      <c r="V1382" s="11">
        <v>0</v>
      </c>
      <c r="W1382" s="11">
        <v>0</v>
      </c>
      <c r="X1382" s="11">
        <v>0</v>
      </c>
      <c r="Y1382" s="11">
        <v>0</v>
      </c>
      <c r="Z1382" s="11">
        <v>0</v>
      </c>
      <c r="AA1382" s="12" t="s">
        <v>32955</v>
      </c>
      <c r="AB1382" s="17" t="str">
        <f t="shared" si="127"/>
        <v>Programme: MA Society and Culture</v>
      </c>
      <c r="AC1382" s="17">
        <f t="shared" si="128"/>
        <v>1</v>
      </c>
      <c r="AD1382" s="17" t="str">
        <f t="shared" si="129"/>
        <v/>
      </c>
      <c r="AE1382" s="17" t="str">
        <f t="shared" si="130"/>
        <v/>
      </c>
      <c r="AF1382" s="17" t="str">
        <f t="shared" si="131"/>
        <v/>
      </c>
      <c r="AG1382" s="17" cm="1">
        <f t="array" ref="AG1382">IFERROR(IF(J1382="Level",INDEX($M1382:$S1382,AC1382+1),INDEX($M1382:$S1382,AC1382)),"")</f>
        <v>180</v>
      </c>
      <c r="AH1382" s="17" t="str" cm="1">
        <f t="array" ref="AH1382">IFERROR(IF(J1382="Level",INDEX($M1382:$S1382,AD1382+1),INDEX($M1382:$S1382,AD1382)),"")</f>
        <v/>
      </c>
      <c r="AI1382" s="17" t="str" cm="1">
        <f t="array" ref="AI1382">IFERROR(INDEX($M1382:$S1382,AE1382),"")</f>
        <v/>
      </c>
      <c r="AJ1382" s="17" t="str" cm="1">
        <f t="array" ref="AJ1382">IFERROR(INDEX($M1382:$S1382,AF1382),"")</f>
        <v/>
      </c>
      <c r="AK1382" s="17" cm="1">
        <f t="array" ref="AK1382">IFERROR(IF(J1382="Level",INDEX($T1382:$Z1382,AC1382+1),INDEX($T1382:$Z1382,AC1382)),"")</f>
        <v>1</v>
      </c>
      <c r="AL1382" s="17" t="str" cm="1">
        <f t="array" ref="AL1382">IFERROR(IF(J1382="Level",INDEX($T1382:$Z1382,AD1382+1),INDEX($T1382:$Z1382,AD1382)),"")</f>
        <v/>
      </c>
      <c r="AM1382" s="17" t="str" cm="1">
        <f t="array" ref="AM1382">IFERROR(INDEX($T1382:$Z1382,AE1382),"")</f>
        <v/>
      </c>
      <c r="AN1382" s="17" t="str" cm="1">
        <f t="array" ref="AN1382">IFERROR(INDEX($T1382:$Z1382,AF1382),"")</f>
        <v/>
      </c>
    </row>
    <row r="1383" spans="1:40" x14ac:dyDescent="0.2">
      <c r="A1383" s="17" t="str">
        <f t="shared" si="126"/>
        <v>MA Society and Culture: Science and Technology Studies: PTA1HPSHPS78</v>
      </c>
      <c r="B1383" s="11" t="s">
        <v>246</v>
      </c>
      <c r="C1383" s="11" t="s">
        <v>32965</v>
      </c>
      <c r="D1383" s="11" t="s">
        <v>247</v>
      </c>
      <c r="E1383" s="11" t="s">
        <v>234</v>
      </c>
      <c r="F1383" s="11" t="s">
        <v>76</v>
      </c>
      <c r="G1383" s="11" t="s">
        <v>32238</v>
      </c>
      <c r="H1383" s="11" t="s">
        <v>77</v>
      </c>
      <c r="I1383" s="11">
        <v>1</v>
      </c>
      <c r="J1383" s="11" t="s">
        <v>78</v>
      </c>
      <c r="K1383" s="11" t="s">
        <v>32182</v>
      </c>
      <c r="L1383" s="11">
        <v>180</v>
      </c>
      <c r="M1383" s="11">
        <v>180</v>
      </c>
      <c r="N1383" s="11">
        <v>0</v>
      </c>
      <c r="O1383" s="11">
        <v>0</v>
      </c>
      <c r="P1383" s="11">
        <v>0</v>
      </c>
      <c r="Q1383" s="11">
        <v>0</v>
      </c>
      <c r="R1383" s="11">
        <v>0</v>
      </c>
      <c r="S1383" s="11">
        <v>0</v>
      </c>
      <c r="T1383" s="11">
        <v>1</v>
      </c>
      <c r="U1383" s="11">
        <v>0</v>
      </c>
      <c r="V1383" s="11">
        <v>0</v>
      </c>
      <c r="W1383" s="11">
        <v>0</v>
      </c>
      <c r="X1383" s="11">
        <v>0</v>
      </c>
      <c r="Y1383" s="11">
        <v>0</v>
      </c>
      <c r="Z1383" s="11">
        <v>0</v>
      </c>
      <c r="AA1383" s="12" t="s">
        <v>32955</v>
      </c>
      <c r="AB1383" s="17" t="str">
        <f t="shared" si="127"/>
        <v>Programme: MA Society and Culture: Science and Technology Studies</v>
      </c>
      <c r="AC1383" s="17">
        <f t="shared" si="128"/>
        <v>1</v>
      </c>
      <c r="AD1383" s="17" t="str">
        <f t="shared" si="129"/>
        <v/>
      </c>
      <c r="AE1383" s="17" t="str">
        <f t="shared" si="130"/>
        <v/>
      </c>
      <c r="AF1383" s="17" t="str">
        <f t="shared" si="131"/>
        <v/>
      </c>
      <c r="AG1383" s="17" cm="1">
        <f t="array" ref="AG1383">IFERROR(IF(J1383="Level",INDEX($M1383:$S1383,AC1383+1),INDEX($M1383:$S1383,AC1383)),"")</f>
        <v>180</v>
      </c>
      <c r="AH1383" s="17" t="str" cm="1">
        <f t="array" ref="AH1383">IFERROR(IF(J1383="Level",INDEX($M1383:$S1383,AD1383+1),INDEX($M1383:$S1383,AD1383)),"")</f>
        <v/>
      </c>
      <c r="AI1383" s="17" t="str" cm="1">
        <f t="array" ref="AI1383">IFERROR(INDEX($M1383:$S1383,AE1383),"")</f>
        <v/>
      </c>
      <c r="AJ1383" s="17" t="str" cm="1">
        <f t="array" ref="AJ1383">IFERROR(INDEX($M1383:$S1383,AF1383),"")</f>
        <v/>
      </c>
      <c r="AK1383" s="17" cm="1">
        <f t="array" ref="AK1383">IFERROR(IF(J1383="Level",INDEX($T1383:$Z1383,AC1383+1),INDEX($T1383:$Z1383,AC1383)),"")</f>
        <v>1</v>
      </c>
      <c r="AL1383" s="17" t="str" cm="1">
        <f t="array" ref="AL1383">IFERROR(IF(J1383="Level",INDEX($T1383:$Z1383,AD1383+1),INDEX($T1383:$Z1383,AD1383)),"")</f>
        <v/>
      </c>
      <c r="AM1383" s="17" t="str" cm="1">
        <f t="array" ref="AM1383">IFERROR(INDEX($T1383:$Z1383,AE1383),"")</f>
        <v/>
      </c>
      <c r="AN1383" s="17" t="str" cm="1">
        <f t="array" ref="AN1383">IFERROR(INDEX($T1383:$Z1383,AF1383),"")</f>
        <v/>
      </c>
    </row>
    <row r="1384" spans="1:40" x14ac:dyDescent="0.2">
      <c r="A1384" s="17" t="str">
        <f t="shared" si="126"/>
        <v>MA Society and Culture: Meaning, Making, Consuming: PTA1HPSHPS82</v>
      </c>
      <c r="B1384" s="11" t="s">
        <v>252</v>
      </c>
      <c r="C1384" s="11" t="s">
        <v>32965</v>
      </c>
      <c r="D1384" s="11" t="s">
        <v>253</v>
      </c>
      <c r="E1384" s="11" t="s">
        <v>234</v>
      </c>
      <c r="F1384" s="11" t="s">
        <v>76</v>
      </c>
      <c r="G1384" s="11" t="s">
        <v>32238</v>
      </c>
      <c r="H1384" s="11" t="s">
        <v>77</v>
      </c>
      <c r="I1384" s="11">
        <v>1</v>
      </c>
      <c r="J1384" s="11" t="s">
        <v>78</v>
      </c>
      <c r="K1384" s="11" t="s">
        <v>32182</v>
      </c>
      <c r="L1384" s="11">
        <v>180</v>
      </c>
      <c r="M1384" s="11">
        <v>180</v>
      </c>
      <c r="N1384" s="11">
        <v>0</v>
      </c>
      <c r="O1384" s="11">
        <v>0</v>
      </c>
      <c r="P1384" s="11">
        <v>0</v>
      </c>
      <c r="Q1384" s="11">
        <v>0</v>
      </c>
      <c r="R1384" s="11">
        <v>0</v>
      </c>
      <c r="S1384" s="11">
        <v>0</v>
      </c>
      <c r="T1384" s="11">
        <v>1</v>
      </c>
      <c r="U1384" s="11">
        <v>0</v>
      </c>
      <c r="V1384" s="11">
        <v>0</v>
      </c>
      <c r="W1384" s="11">
        <v>0</v>
      </c>
      <c r="X1384" s="11">
        <v>0</v>
      </c>
      <c r="Y1384" s="11">
        <v>0</v>
      </c>
      <c r="Z1384" s="11">
        <v>0</v>
      </c>
      <c r="AA1384" s="12" t="s">
        <v>32955</v>
      </c>
      <c r="AB1384" s="17" t="str">
        <f t="shared" si="127"/>
        <v>Programme: MA Society and Culture: Meaning, Making, Consuming</v>
      </c>
      <c r="AC1384" s="17">
        <f t="shared" si="128"/>
        <v>1</v>
      </c>
      <c r="AD1384" s="17" t="str">
        <f t="shared" si="129"/>
        <v/>
      </c>
      <c r="AE1384" s="17" t="str">
        <f t="shared" si="130"/>
        <v/>
      </c>
      <c r="AF1384" s="17" t="str">
        <f t="shared" si="131"/>
        <v/>
      </c>
      <c r="AG1384" s="17" cm="1">
        <f t="array" ref="AG1384">IFERROR(IF(J1384="Level",INDEX($M1384:$S1384,AC1384+1),INDEX($M1384:$S1384,AC1384)),"")</f>
        <v>180</v>
      </c>
      <c r="AH1384" s="17" t="str" cm="1">
        <f t="array" ref="AH1384">IFERROR(IF(J1384="Level",INDEX($M1384:$S1384,AD1384+1),INDEX($M1384:$S1384,AD1384)),"")</f>
        <v/>
      </c>
      <c r="AI1384" s="17" t="str" cm="1">
        <f t="array" ref="AI1384">IFERROR(INDEX($M1384:$S1384,AE1384),"")</f>
        <v/>
      </c>
      <c r="AJ1384" s="17" t="str" cm="1">
        <f t="array" ref="AJ1384">IFERROR(INDEX($M1384:$S1384,AF1384),"")</f>
        <v/>
      </c>
      <c r="AK1384" s="17" cm="1">
        <f t="array" ref="AK1384">IFERROR(IF(J1384="Level",INDEX($T1384:$Z1384,AC1384+1),INDEX($T1384:$Z1384,AC1384)),"")</f>
        <v>1</v>
      </c>
      <c r="AL1384" s="17" t="str" cm="1">
        <f t="array" ref="AL1384">IFERROR(IF(J1384="Level",INDEX($T1384:$Z1384,AD1384+1),INDEX($T1384:$Z1384,AD1384)),"")</f>
        <v/>
      </c>
      <c r="AM1384" s="17" t="str" cm="1">
        <f t="array" ref="AM1384">IFERROR(INDEX($T1384:$Z1384,AE1384),"")</f>
        <v/>
      </c>
      <c r="AN1384" s="17" t="str" cm="1">
        <f t="array" ref="AN1384">IFERROR(INDEX($T1384:$Z1384,AF1384),"")</f>
        <v/>
      </c>
    </row>
    <row r="1385" spans="1:40" x14ac:dyDescent="0.2">
      <c r="A1385" s="17" t="str">
        <f t="shared" si="126"/>
        <v>MA Society, Culture and Media: PTA1HPSHPS85</v>
      </c>
      <c r="B1385" s="11" t="s">
        <v>32044</v>
      </c>
      <c r="C1385" s="11" t="s">
        <v>32965</v>
      </c>
      <c r="D1385" s="11" t="s">
        <v>32696</v>
      </c>
      <c r="E1385" s="11" t="s">
        <v>234</v>
      </c>
      <c r="F1385" s="11" t="s">
        <v>76</v>
      </c>
      <c r="G1385" s="11" t="s">
        <v>32238</v>
      </c>
      <c r="H1385" s="11" t="s">
        <v>77</v>
      </c>
      <c r="I1385" s="11">
        <v>1</v>
      </c>
      <c r="J1385" s="11" t="s">
        <v>78</v>
      </c>
      <c r="K1385" s="11" t="s">
        <v>32182</v>
      </c>
      <c r="L1385" s="11">
        <v>180</v>
      </c>
      <c r="M1385" s="11">
        <v>180</v>
      </c>
      <c r="N1385" s="11">
        <v>0</v>
      </c>
      <c r="O1385" s="11">
        <v>0</v>
      </c>
      <c r="P1385" s="11">
        <v>0</v>
      </c>
      <c r="Q1385" s="11">
        <v>0</v>
      </c>
      <c r="R1385" s="11">
        <v>0</v>
      </c>
      <c r="S1385" s="11">
        <v>0</v>
      </c>
      <c r="T1385" s="11">
        <v>1</v>
      </c>
      <c r="U1385" s="11">
        <v>0</v>
      </c>
      <c r="V1385" s="11">
        <v>0</v>
      </c>
      <c r="W1385" s="11">
        <v>0</v>
      </c>
      <c r="X1385" s="11">
        <v>0</v>
      </c>
      <c r="Y1385" s="11">
        <v>0</v>
      </c>
      <c r="Z1385" s="11">
        <v>0</v>
      </c>
      <c r="AA1385" s="12" t="s">
        <v>32955</v>
      </c>
      <c r="AB1385" s="17" t="str">
        <f t="shared" si="127"/>
        <v>Programme: MA Society, Culture and Media</v>
      </c>
      <c r="AC1385" s="17">
        <f t="shared" si="128"/>
        <v>1</v>
      </c>
      <c r="AD1385" s="17" t="str">
        <f t="shared" si="129"/>
        <v/>
      </c>
      <c r="AE1385" s="17" t="str">
        <f t="shared" si="130"/>
        <v/>
      </c>
      <c r="AF1385" s="17" t="str">
        <f t="shared" si="131"/>
        <v/>
      </c>
      <c r="AG1385" s="17" cm="1">
        <f t="array" ref="AG1385">IFERROR(IF(J1385="Level",INDEX($M1385:$S1385,AC1385+1),INDEX($M1385:$S1385,AC1385)),"")</f>
        <v>180</v>
      </c>
      <c r="AH1385" s="17" t="str" cm="1">
        <f t="array" ref="AH1385">IFERROR(IF(J1385="Level",INDEX($M1385:$S1385,AD1385+1),INDEX($M1385:$S1385,AD1385)),"")</f>
        <v/>
      </c>
      <c r="AI1385" s="17" t="str" cm="1">
        <f t="array" ref="AI1385">IFERROR(INDEX($M1385:$S1385,AE1385),"")</f>
        <v/>
      </c>
      <c r="AJ1385" s="17" t="str" cm="1">
        <f t="array" ref="AJ1385">IFERROR(INDEX($M1385:$S1385,AF1385),"")</f>
        <v/>
      </c>
      <c r="AK1385" s="17" cm="1">
        <f t="array" ref="AK1385">IFERROR(IF(J1385="Level",INDEX($T1385:$Z1385,AC1385+1),INDEX($T1385:$Z1385,AC1385)),"")</f>
        <v>1</v>
      </c>
      <c r="AL1385" s="17" t="str" cm="1">
        <f t="array" ref="AL1385">IFERROR(IF(J1385="Level",INDEX($T1385:$Z1385,AD1385+1),INDEX($T1385:$Z1385,AD1385)),"")</f>
        <v/>
      </c>
      <c r="AM1385" s="17" t="str" cm="1">
        <f t="array" ref="AM1385">IFERROR(INDEX($T1385:$Z1385,AE1385),"")</f>
        <v/>
      </c>
      <c r="AN1385" s="17" t="str" cm="1">
        <f t="array" ref="AN1385">IFERROR(INDEX($T1385:$Z1385,AF1385),"")</f>
        <v/>
      </c>
    </row>
    <row r="1386" spans="1:40" x14ac:dyDescent="0.2">
      <c r="A1386" s="17" t="str">
        <f t="shared" si="126"/>
        <v>MRes Social Research: PTR1HPSHPS14</v>
      </c>
      <c r="B1386" s="11" t="s">
        <v>323</v>
      </c>
      <c r="C1386" s="11" t="s">
        <v>32965</v>
      </c>
      <c r="D1386" s="11" t="s">
        <v>324</v>
      </c>
      <c r="E1386" s="11" t="s">
        <v>234</v>
      </c>
      <c r="F1386" s="11" t="s">
        <v>76</v>
      </c>
      <c r="G1386" s="11" t="s">
        <v>32238</v>
      </c>
      <c r="H1386" s="11" t="s">
        <v>77</v>
      </c>
      <c r="I1386" s="11">
        <v>1</v>
      </c>
      <c r="J1386" s="11" t="s">
        <v>78</v>
      </c>
      <c r="K1386" s="11" t="s">
        <v>32182</v>
      </c>
      <c r="L1386" s="11">
        <v>180</v>
      </c>
      <c r="M1386" s="11">
        <v>180</v>
      </c>
      <c r="N1386" s="11">
        <v>0</v>
      </c>
      <c r="O1386" s="11">
        <v>0</v>
      </c>
      <c r="P1386" s="11">
        <v>0</v>
      </c>
      <c r="Q1386" s="11">
        <v>0</v>
      </c>
      <c r="R1386" s="11">
        <v>0</v>
      </c>
      <c r="S1386" s="11">
        <v>0</v>
      </c>
      <c r="T1386" s="11">
        <v>1</v>
      </c>
      <c r="U1386" s="11">
        <v>0</v>
      </c>
      <c r="V1386" s="11">
        <v>0</v>
      </c>
      <c r="W1386" s="11">
        <v>0</v>
      </c>
      <c r="X1386" s="11">
        <v>0</v>
      </c>
      <c r="Y1386" s="11">
        <v>0</v>
      </c>
      <c r="Z1386" s="11">
        <v>0</v>
      </c>
      <c r="AA1386" s="12" t="s">
        <v>32955</v>
      </c>
      <c r="AB1386" s="17" t="str">
        <f t="shared" si="127"/>
        <v>Programme: MRes Social Research</v>
      </c>
      <c r="AC1386" s="17">
        <f t="shared" si="128"/>
        <v>1</v>
      </c>
      <c r="AD1386" s="17" t="str">
        <f t="shared" si="129"/>
        <v/>
      </c>
      <c r="AE1386" s="17" t="str">
        <f t="shared" si="130"/>
        <v/>
      </c>
      <c r="AF1386" s="17" t="str">
        <f t="shared" si="131"/>
        <v/>
      </c>
      <c r="AG1386" s="17" cm="1">
        <f t="array" ref="AG1386">IFERROR(IF(J1386="Level",INDEX($M1386:$S1386,AC1386+1),INDEX($M1386:$S1386,AC1386)),"")</f>
        <v>180</v>
      </c>
      <c r="AH1386" s="17" t="str" cm="1">
        <f t="array" ref="AH1386">IFERROR(IF(J1386="Level",INDEX($M1386:$S1386,AD1386+1),INDEX($M1386:$S1386,AD1386)),"")</f>
        <v/>
      </c>
      <c r="AI1386" s="17" t="str" cm="1">
        <f t="array" ref="AI1386">IFERROR(INDEX($M1386:$S1386,AE1386),"")</f>
        <v/>
      </c>
      <c r="AJ1386" s="17" t="str" cm="1">
        <f t="array" ref="AJ1386">IFERROR(INDEX($M1386:$S1386,AF1386),"")</f>
        <v/>
      </c>
      <c r="AK1386" s="17" cm="1">
        <f t="array" ref="AK1386">IFERROR(IF(J1386="Level",INDEX($T1386:$Z1386,AC1386+1),INDEX($T1386:$Z1386,AC1386)),"")</f>
        <v>1</v>
      </c>
      <c r="AL1386" s="17" t="str" cm="1">
        <f t="array" ref="AL1386">IFERROR(IF(J1386="Level",INDEX($T1386:$Z1386,AD1386+1),INDEX($T1386:$Z1386,AD1386)),"")</f>
        <v/>
      </c>
      <c r="AM1386" s="17" t="str" cm="1">
        <f t="array" ref="AM1386">IFERROR(INDEX($T1386:$Z1386,AE1386),"")</f>
        <v/>
      </c>
      <c r="AN1386" s="17" t="str" cm="1">
        <f t="array" ref="AN1386">IFERROR(INDEX($T1386:$Z1386,AF1386),"")</f>
        <v/>
      </c>
    </row>
    <row r="1387" spans="1:40" x14ac:dyDescent="0.2">
      <c r="A1387" s="17" t="str">
        <f t="shared" si="126"/>
        <v>MA Theology and Religion: PTA1CTHCTH12</v>
      </c>
      <c r="B1387" s="11" t="s">
        <v>173</v>
      </c>
      <c r="C1387" s="11" t="s">
        <v>32965</v>
      </c>
      <c r="D1387" s="11" t="s">
        <v>174</v>
      </c>
      <c r="E1387" s="11" t="s">
        <v>169</v>
      </c>
      <c r="F1387" s="11" t="s">
        <v>76</v>
      </c>
      <c r="G1387" s="11" t="s">
        <v>32238</v>
      </c>
      <c r="H1387" s="11" t="s">
        <v>77</v>
      </c>
      <c r="I1387" s="11">
        <v>1</v>
      </c>
      <c r="J1387" s="11" t="s">
        <v>78</v>
      </c>
      <c r="K1387" s="11" t="s">
        <v>32182</v>
      </c>
      <c r="L1387" s="11">
        <v>180</v>
      </c>
      <c r="M1387" s="11">
        <v>180</v>
      </c>
      <c r="N1387" s="11">
        <v>0</v>
      </c>
      <c r="O1387" s="11">
        <v>0</v>
      </c>
      <c r="P1387" s="11">
        <v>0</v>
      </c>
      <c r="Q1387" s="11">
        <v>0</v>
      </c>
      <c r="R1387" s="11">
        <v>0</v>
      </c>
      <c r="S1387" s="11">
        <v>0</v>
      </c>
      <c r="T1387" s="11">
        <v>1</v>
      </c>
      <c r="U1387" s="11">
        <v>0</v>
      </c>
      <c r="V1387" s="11">
        <v>0</v>
      </c>
      <c r="W1387" s="11">
        <v>0</v>
      </c>
      <c r="X1387" s="11">
        <v>0</v>
      </c>
      <c r="Y1387" s="11">
        <v>0</v>
      </c>
      <c r="Z1387" s="11">
        <v>0</v>
      </c>
      <c r="AA1387" s="12" t="s">
        <v>32955</v>
      </c>
      <c r="AB1387" s="17" t="str">
        <f t="shared" si="127"/>
        <v>Programme: MA Theology and Religion</v>
      </c>
      <c r="AC1387" s="17">
        <f t="shared" si="128"/>
        <v>1</v>
      </c>
      <c r="AD1387" s="17" t="str">
        <f t="shared" si="129"/>
        <v/>
      </c>
      <c r="AE1387" s="17" t="str">
        <f t="shared" si="130"/>
        <v/>
      </c>
      <c r="AF1387" s="17" t="str">
        <f t="shared" si="131"/>
        <v/>
      </c>
      <c r="AG1387" s="17" cm="1">
        <f t="array" ref="AG1387">IFERROR(IF(J1387="Level",INDEX($M1387:$S1387,AC1387+1),INDEX($M1387:$S1387,AC1387)),"")</f>
        <v>180</v>
      </c>
      <c r="AH1387" s="17" t="str" cm="1">
        <f t="array" ref="AH1387">IFERROR(IF(J1387="Level",INDEX($M1387:$S1387,AD1387+1),INDEX($M1387:$S1387,AD1387)),"")</f>
        <v/>
      </c>
      <c r="AI1387" s="17" t="str" cm="1">
        <f t="array" ref="AI1387">IFERROR(INDEX($M1387:$S1387,AE1387),"")</f>
        <v/>
      </c>
      <c r="AJ1387" s="17" t="str" cm="1">
        <f t="array" ref="AJ1387">IFERROR(INDEX($M1387:$S1387,AF1387),"")</f>
        <v/>
      </c>
      <c r="AK1387" s="17" cm="1">
        <f t="array" ref="AK1387">IFERROR(IF(J1387="Level",INDEX($T1387:$Z1387,AC1387+1),INDEX($T1387:$Z1387,AC1387)),"")</f>
        <v>1</v>
      </c>
      <c r="AL1387" s="17" t="str" cm="1">
        <f t="array" ref="AL1387">IFERROR(IF(J1387="Level",INDEX($T1387:$Z1387,AD1387+1),INDEX($T1387:$Z1387,AD1387)),"")</f>
        <v/>
      </c>
      <c r="AM1387" s="17" t="str" cm="1">
        <f t="array" ref="AM1387">IFERROR(INDEX($T1387:$Z1387,AE1387),"")</f>
        <v/>
      </c>
      <c r="AN1387" s="17" t="str" cm="1">
        <f t="array" ref="AN1387">IFERROR(INDEX($T1387:$Z1387,AF1387),"")</f>
        <v/>
      </c>
    </row>
    <row r="1388" spans="1:40" x14ac:dyDescent="0.2">
      <c r="A1388" s="17" t="str">
        <f t="shared" si="126"/>
        <v>MSc Advanced Practice: PTS1EMSEMS12</v>
      </c>
      <c r="B1388" s="11" t="s">
        <v>471</v>
      </c>
      <c r="C1388" s="11" t="s">
        <v>32965</v>
      </c>
      <c r="D1388" s="11" t="s">
        <v>472</v>
      </c>
      <c r="E1388" s="11" t="s">
        <v>473</v>
      </c>
      <c r="F1388" s="11" t="s">
        <v>71</v>
      </c>
      <c r="G1388" s="11" t="s">
        <v>32238</v>
      </c>
      <c r="H1388" s="11" t="s">
        <v>77</v>
      </c>
      <c r="I1388" s="11">
        <v>1</v>
      </c>
      <c r="J1388" s="11" t="s">
        <v>78</v>
      </c>
      <c r="K1388" s="11" t="s">
        <v>32182</v>
      </c>
      <c r="L1388" s="11">
        <v>180</v>
      </c>
      <c r="M1388" s="11">
        <v>180</v>
      </c>
      <c r="N1388" s="11">
        <v>0</v>
      </c>
      <c r="O1388" s="11">
        <v>0</v>
      </c>
      <c r="P1388" s="11">
        <v>0</v>
      </c>
      <c r="Q1388" s="11">
        <v>0</v>
      </c>
      <c r="R1388" s="11">
        <v>0</v>
      </c>
      <c r="S1388" s="11">
        <v>0</v>
      </c>
      <c r="T1388" s="11">
        <v>1</v>
      </c>
      <c r="U1388" s="11">
        <v>0</v>
      </c>
      <c r="V1388" s="11">
        <v>0</v>
      </c>
      <c r="W1388" s="11">
        <v>0</v>
      </c>
      <c r="X1388" s="11">
        <v>0</v>
      </c>
      <c r="Y1388" s="11">
        <v>0</v>
      </c>
      <c r="Z1388" s="11">
        <v>0</v>
      </c>
      <c r="AA1388" s="12" t="s">
        <v>32955</v>
      </c>
      <c r="AB1388" s="17" t="str">
        <f t="shared" si="127"/>
        <v>Programme: MSc Advanced Practice</v>
      </c>
      <c r="AC1388" s="17">
        <f t="shared" si="128"/>
        <v>1</v>
      </c>
      <c r="AD1388" s="17" t="str">
        <f t="shared" si="129"/>
        <v/>
      </c>
      <c r="AE1388" s="17" t="str">
        <f t="shared" si="130"/>
        <v/>
      </c>
      <c r="AF1388" s="17" t="str">
        <f t="shared" si="131"/>
        <v/>
      </c>
      <c r="AG1388" s="17" cm="1">
        <f t="array" ref="AG1388">IFERROR(IF(J1388="Level",INDEX($M1388:$S1388,AC1388+1),INDEX($M1388:$S1388,AC1388)),"")</f>
        <v>180</v>
      </c>
      <c r="AH1388" s="17" t="str" cm="1">
        <f t="array" ref="AH1388">IFERROR(IF(J1388="Level",INDEX($M1388:$S1388,AD1388+1),INDEX($M1388:$S1388,AD1388)),"")</f>
        <v/>
      </c>
      <c r="AI1388" s="17" t="str" cm="1">
        <f t="array" ref="AI1388">IFERROR(INDEX($M1388:$S1388,AE1388),"")</f>
        <v/>
      </c>
      <c r="AJ1388" s="17" t="str" cm="1">
        <f t="array" ref="AJ1388">IFERROR(INDEX($M1388:$S1388,AF1388),"")</f>
        <v/>
      </c>
      <c r="AK1388" s="17" cm="1">
        <f t="array" ref="AK1388">IFERROR(IF(J1388="Level",INDEX($T1388:$Z1388,AC1388+1),INDEX($T1388:$Z1388,AC1388)),"")</f>
        <v>1</v>
      </c>
      <c r="AL1388" s="17" t="str" cm="1">
        <f t="array" ref="AL1388">IFERROR(IF(J1388="Level",INDEX($T1388:$Z1388,AD1388+1),INDEX($T1388:$Z1388,AD1388)),"")</f>
        <v/>
      </c>
      <c r="AM1388" s="17" t="str" cm="1">
        <f t="array" ref="AM1388">IFERROR(INDEX($T1388:$Z1388,AE1388),"")</f>
        <v/>
      </c>
      <c r="AN1388" s="17" t="str" cm="1">
        <f t="array" ref="AN1388">IFERROR(INDEX($T1388:$Z1388,AF1388),"")</f>
        <v/>
      </c>
    </row>
    <row r="1389" spans="1:40" x14ac:dyDescent="0.2">
      <c r="A1389" s="17" t="str">
        <f t="shared" si="126"/>
        <v>MRes Medical Mycology and Fungal Immunology: PTR1BIOBIO03</v>
      </c>
      <c r="B1389" s="11" t="s">
        <v>309</v>
      </c>
      <c r="C1389" s="11" t="s">
        <v>32965</v>
      </c>
      <c r="D1389" s="11" t="s">
        <v>310</v>
      </c>
      <c r="E1389" s="11" t="s">
        <v>126</v>
      </c>
      <c r="F1389" s="11" t="s">
        <v>71</v>
      </c>
      <c r="G1389" s="11" t="s">
        <v>32238</v>
      </c>
      <c r="H1389" s="11" t="s">
        <v>77</v>
      </c>
      <c r="I1389" s="11">
        <v>1</v>
      </c>
      <c r="J1389" s="11" t="s">
        <v>78</v>
      </c>
      <c r="K1389" s="11" t="s">
        <v>32182</v>
      </c>
      <c r="L1389" s="11">
        <v>180</v>
      </c>
      <c r="M1389" s="11">
        <v>180</v>
      </c>
      <c r="N1389" s="11">
        <v>0</v>
      </c>
      <c r="O1389" s="11">
        <v>0</v>
      </c>
      <c r="P1389" s="11">
        <v>0</v>
      </c>
      <c r="Q1389" s="11">
        <v>0</v>
      </c>
      <c r="R1389" s="11">
        <v>0</v>
      </c>
      <c r="S1389" s="11">
        <v>0</v>
      </c>
      <c r="T1389" s="11">
        <v>1</v>
      </c>
      <c r="U1389" s="11">
        <v>0</v>
      </c>
      <c r="V1389" s="11">
        <v>0</v>
      </c>
      <c r="W1389" s="11">
        <v>0</v>
      </c>
      <c r="X1389" s="11">
        <v>0</v>
      </c>
      <c r="Y1389" s="11">
        <v>0</v>
      </c>
      <c r="Z1389" s="11">
        <v>0</v>
      </c>
      <c r="AA1389" s="12" t="s">
        <v>32955</v>
      </c>
      <c r="AB1389" s="17" t="str">
        <f t="shared" si="127"/>
        <v>Programme: MRes Medical Mycology and Fungal Immunology</v>
      </c>
      <c r="AC1389" s="17">
        <f t="shared" si="128"/>
        <v>1</v>
      </c>
      <c r="AD1389" s="17" t="str">
        <f t="shared" si="129"/>
        <v/>
      </c>
      <c r="AE1389" s="17" t="str">
        <f t="shared" si="130"/>
        <v/>
      </c>
      <c r="AF1389" s="17" t="str">
        <f t="shared" si="131"/>
        <v/>
      </c>
      <c r="AG1389" s="17" cm="1">
        <f t="array" ref="AG1389">IFERROR(IF(J1389="Level",INDEX($M1389:$S1389,AC1389+1),INDEX($M1389:$S1389,AC1389)),"")</f>
        <v>180</v>
      </c>
      <c r="AH1389" s="17" t="str" cm="1">
        <f t="array" ref="AH1389">IFERROR(IF(J1389="Level",INDEX($M1389:$S1389,AD1389+1),INDEX($M1389:$S1389,AD1389)),"")</f>
        <v/>
      </c>
      <c r="AI1389" s="17" t="str" cm="1">
        <f t="array" ref="AI1389">IFERROR(INDEX($M1389:$S1389,AE1389),"")</f>
        <v/>
      </c>
      <c r="AJ1389" s="17" t="str" cm="1">
        <f t="array" ref="AJ1389">IFERROR(INDEX($M1389:$S1389,AF1389),"")</f>
        <v/>
      </c>
      <c r="AK1389" s="17" cm="1">
        <f t="array" ref="AK1389">IFERROR(IF(J1389="Level",INDEX($T1389:$Z1389,AC1389+1),INDEX($T1389:$Z1389,AC1389)),"")</f>
        <v>1</v>
      </c>
      <c r="AL1389" s="17" t="str" cm="1">
        <f t="array" ref="AL1389">IFERROR(IF(J1389="Level",INDEX($T1389:$Z1389,AD1389+1),INDEX($T1389:$Z1389,AD1389)),"")</f>
        <v/>
      </c>
      <c r="AM1389" s="17" t="str" cm="1">
        <f t="array" ref="AM1389">IFERROR(INDEX($T1389:$Z1389,AE1389),"")</f>
        <v/>
      </c>
      <c r="AN1389" s="17" t="str" cm="1">
        <f t="array" ref="AN1389">IFERROR(INDEX($T1389:$Z1389,AF1389),"")</f>
        <v/>
      </c>
    </row>
    <row r="1390" spans="1:40" x14ac:dyDescent="0.2">
      <c r="A1390" s="17" t="str">
        <f t="shared" si="126"/>
        <v>MSc Advanced Biological Sciences: PTS1BIOBIO12</v>
      </c>
      <c r="B1390" s="11" t="s">
        <v>366</v>
      </c>
      <c r="C1390" s="11" t="s">
        <v>32965</v>
      </c>
      <c r="D1390" s="11" t="s">
        <v>367</v>
      </c>
      <c r="E1390" s="11" t="s">
        <v>126</v>
      </c>
      <c r="F1390" s="11" t="s">
        <v>71</v>
      </c>
      <c r="G1390" s="11" t="s">
        <v>32238</v>
      </c>
      <c r="H1390" s="11" t="s">
        <v>77</v>
      </c>
      <c r="I1390" s="11">
        <v>1</v>
      </c>
      <c r="J1390" s="11" t="s">
        <v>78</v>
      </c>
      <c r="K1390" s="11" t="s">
        <v>32182</v>
      </c>
      <c r="L1390" s="11">
        <v>180</v>
      </c>
      <c r="M1390" s="11">
        <v>180</v>
      </c>
      <c r="N1390" s="11">
        <v>0</v>
      </c>
      <c r="O1390" s="11">
        <v>0</v>
      </c>
      <c r="P1390" s="11">
        <v>0</v>
      </c>
      <c r="Q1390" s="11">
        <v>0</v>
      </c>
      <c r="R1390" s="11">
        <v>0</v>
      </c>
      <c r="S1390" s="11">
        <v>0</v>
      </c>
      <c r="T1390" s="11">
        <v>1</v>
      </c>
      <c r="U1390" s="11">
        <v>0</v>
      </c>
      <c r="V1390" s="11">
        <v>0</v>
      </c>
      <c r="W1390" s="11">
        <v>0</v>
      </c>
      <c r="X1390" s="11">
        <v>0</v>
      </c>
      <c r="Y1390" s="11">
        <v>0</v>
      </c>
      <c r="Z1390" s="11">
        <v>0</v>
      </c>
      <c r="AA1390" s="12" t="s">
        <v>32955</v>
      </c>
      <c r="AB1390" s="17" t="str">
        <f t="shared" si="127"/>
        <v>Programme: MSc Advanced Biological Sciences</v>
      </c>
      <c r="AC1390" s="17">
        <f t="shared" si="128"/>
        <v>1</v>
      </c>
      <c r="AD1390" s="17" t="str">
        <f t="shared" si="129"/>
        <v/>
      </c>
      <c r="AE1390" s="17" t="str">
        <f t="shared" si="130"/>
        <v/>
      </c>
      <c r="AF1390" s="17" t="str">
        <f t="shared" si="131"/>
        <v/>
      </c>
      <c r="AG1390" s="17" cm="1">
        <f t="array" ref="AG1390">IFERROR(IF(J1390="Level",INDEX($M1390:$S1390,AC1390+1),INDEX($M1390:$S1390,AC1390)),"")</f>
        <v>180</v>
      </c>
      <c r="AH1390" s="17" t="str" cm="1">
        <f t="array" ref="AH1390">IFERROR(IF(J1390="Level",INDEX($M1390:$S1390,AD1390+1),INDEX($M1390:$S1390,AD1390)),"")</f>
        <v/>
      </c>
      <c r="AI1390" s="17" t="str" cm="1">
        <f t="array" ref="AI1390">IFERROR(INDEX($M1390:$S1390,AE1390),"")</f>
        <v/>
      </c>
      <c r="AJ1390" s="17" t="str" cm="1">
        <f t="array" ref="AJ1390">IFERROR(INDEX($M1390:$S1390,AF1390),"")</f>
        <v/>
      </c>
      <c r="AK1390" s="17" cm="1">
        <f t="array" ref="AK1390">IFERROR(IF(J1390="Level",INDEX($T1390:$Z1390,AC1390+1),INDEX($T1390:$Z1390,AC1390)),"")</f>
        <v>1</v>
      </c>
      <c r="AL1390" s="17" t="str" cm="1">
        <f t="array" ref="AL1390">IFERROR(IF(J1390="Level",INDEX($T1390:$Z1390,AD1390+1),INDEX($T1390:$Z1390,AD1390)),"")</f>
        <v/>
      </c>
      <c r="AM1390" s="17" t="str" cm="1">
        <f t="array" ref="AM1390">IFERROR(INDEX($T1390:$Z1390,AE1390),"")</f>
        <v/>
      </c>
      <c r="AN1390" s="17" t="str" cm="1">
        <f t="array" ref="AN1390">IFERROR(INDEX($T1390:$Z1390,AF1390),"")</f>
        <v/>
      </c>
    </row>
    <row r="1391" spans="1:40" x14ac:dyDescent="0.2">
      <c r="A1391" s="17" t="str">
        <f t="shared" si="126"/>
        <v>MSc Advanced Biological Sciences and Business: PTS1BIOSBE01</v>
      </c>
      <c r="B1391" s="11" t="s">
        <v>32017</v>
      </c>
      <c r="C1391" s="11" t="s">
        <v>32965</v>
      </c>
      <c r="D1391" s="11" t="s">
        <v>32454</v>
      </c>
      <c r="E1391" s="11" t="s">
        <v>126</v>
      </c>
      <c r="F1391" s="11" t="s">
        <v>71</v>
      </c>
      <c r="G1391" s="11" t="s">
        <v>32238</v>
      </c>
      <c r="H1391" s="11" t="s">
        <v>77</v>
      </c>
      <c r="I1391" s="11">
        <v>1</v>
      </c>
      <c r="J1391" s="11" t="s">
        <v>78</v>
      </c>
      <c r="K1391" s="11" t="s">
        <v>32182</v>
      </c>
      <c r="L1391" s="11">
        <v>180</v>
      </c>
      <c r="M1391" s="11">
        <v>180</v>
      </c>
      <c r="N1391" s="11">
        <v>0</v>
      </c>
      <c r="O1391" s="11">
        <v>0</v>
      </c>
      <c r="P1391" s="11">
        <v>0</v>
      </c>
      <c r="Q1391" s="11">
        <v>0</v>
      </c>
      <c r="R1391" s="11">
        <v>0</v>
      </c>
      <c r="S1391" s="11">
        <v>0</v>
      </c>
      <c r="T1391" s="11">
        <v>1</v>
      </c>
      <c r="U1391" s="11">
        <v>0</v>
      </c>
      <c r="V1391" s="11">
        <v>0</v>
      </c>
      <c r="W1391" s="11">
        <v>0</v>
      </c>
      <c r="X1391" s="11">
        <v>0</v>
      </c>
      <c r="Y1391" s="11">
        <v>0</v>
      </c>
      <c r="Z1391" s="11">
        <v>0</v>
      </c>
      <c r="AA1391" s="12" t="s">
        <v>32955</v>
      </c>
      <c r="AB1391" s="17" t="str">
        <f t="shared" si="127"/>
        <v>Programme: MSc Advanced Biological Sciences and Business</v>
      </c>
      <c r="AC1391" s="17">
        <f t="shared" si="128"/>
        <v>1</v>
      </c>
      <c r="AD1391" s="17" t="str">
        <f t="shared" si="129"/>
        <v/>
      </c>
      <c r="AE1391" s="17" t="str">
        <f t="shared" si="130"/>
        <v/>
      </c>
      <c r="AF1391" s="17" t="str">
        <f t="shared" si="131"/>
        <v/>
      </c>
      <c r="AG1391" s="17" cm="1">
        <f t="array" ref="AG1391">IFERROR(IF(J1391="Level",INDEX($M1391:$S1391,AC1391+1),INDEX($M1391:$S1391,AC1391)),"")</f>
        <v>180</v>
      </c>
      <c r="AH1391" s="17" t="str" cm="1">
        <f t="array" ref="AH1391">IFERROR(IF(J1391="Level",INDEX($M1391:$S1391,AD1391+1),INDEX($M1391:$S1391,AD1391)),"")</f>
        <v/>
      </c>
      <c r="AI1391" s="17" t="str" cm="1">
        <f t="array" ref="AI1391">IFERROR(INDEX($M1391:$S1391,AE1391),"")</f>
        <v/>
      </c>
      <c r="AJ1391" s="17" t="str" cm="1">
        <f t="array" ref="AJ1391">IFERROR(INDEX($M1391:$S1391,AF1391),"")</f>
        <v/>
      </c>
      <c r="AK1391" s="17" cm="1">
        <f t="array" ref="AK1391">IFERROR(IF(J1391="Level",INDEX($T1391:$Z1391,AC1391+1),INDEX($T1391:$Z1391,AC1391)),"")</f>
        <v>1</v>
      </c>
      <c r="AL1391" s="17" t="str" cm="1">
        <f t="array" ref="AL1391">IFERROR(IF(J1391="Level",INDEX($T1391:$Z1391,AD1391+1),INDEX($T1391:$Z1391,AD1391)),"")</f>
        <v/>
      </c>
      <c r="AM1391" s="17" t="str" cm="1">
        <f t="array" ref="AM1391">IFERROR(INDEX($T1391:$Z1391,AE1391),"")</f>
        <v/>
      </c>
      <c r="AN1391" s="17" t="str" cm="1">
        <f t="array" ref="AN1391">IFERROR(INDEX($T1391:$Z1391,AF1391),"")</f>
        <v/>
      </c>
    </row>
    <row r="1392" spans="1:40" x14ac:dyDescent="0.2">
      <c r="A1392" s="17" t="str">
        <f t="shared" si="126"/>
        <v>MSc Island Biodiversity and Conservation: PTS1JBIJBI01</v>
      </c>
      <c r="B1392" s="11" t="s">
        <v>515</v>
      </c>
      <c r="C1392" s="11" t="s">
        <v>32965</v>
      </c>
      <c r="D1392" s="11" t="s">
        <v>516</v>
      </c>
      <c r="E1392" s="11" t="s">
        <v>126</v>
      </c>
      <c r="F1392" s="11" t="s">
        <v>71</v>
      </c>
      <c r="G1392" s="11" t="s">
        <v>32238</v>
      </c>
      <c r="H1392" s="11" t="s">
        <v>77</v>
      </c>
      <c r="I1392" s="11">
        <v>1</v>
      </c>
      <c r="J1392" s="11" t="s">
        <v>78</v>
      </c>
      <c r="K1392" s="11" t="s">
        <v>32182</v>
      </c>
      <c r="L1392" s="11">
        <v>180</v>
      </c>
      <c r="M1392" s="11">
        <v>180</v>
      </c>
      <c r="N1392" s="11">
        <v>0</v>
      </c>
      <c r="O1392" s="11">
        <v>0</v>
      </c>
      <c r="P1392" s="11">
        <v>0</v>
      </c>
      <c r="Q1392" s="11">
        <v>0</v>
      </c>
      <c r="R1392" s="11">
        <v>0</v>
      </c>
      <c r="S1392" s="11">
        <v>0</v>
      </c>
      <c r="T1392" s="11">
        <v>1</v>
      </c>
      <c r="U1392" s="11">
        <v>0</v>
      </c>
      <c r="V1392" s="11">
        <v>0</v>
      </c>
      <c r="W1392" s="11">
        <v>0</v>
      </c>
      <c r="X1392" s="11">
        <v>0</v>
      </c>
      <c r="Y1392" s="11">
        <v>0</v>
      </c>
      <c r="Z1392" s="11">
        <v>0</v>
      </c>
      <c r="AA1392" s="12" t="s">
        <v>32955</v>
      </c>
      <c r="AB1392" s="17" t="str">
        <f t="shared" si="127"/>
        <v>Programme: MSc Island Biodiversity and Conservation</v>
      </c>
      <c r="AC1392" s="17">
        <f t="shared" si="128"/>
        <v>1</v>
      </c>
      <c r="AD1392" s="17" t="str">
        <f t="shared" si="129"/>
        <v/>
      </c>
      <c r="AE1392" s="17" t="str">
        <f t="shared" si="130"/>
        <v/>
      </c>
      <c r="AF1392" s="17" t="str">
        <f t="shared" si="131"/>
        <v/>
      </c>
      <c r="AG1392" s="17" cm="1">
        <f t="array" ref="AG1392">IFERROR(IF(J1392="Level",INDEX($M1392:$S1392,AC1392+1),INDEX($M1392:$S1392,AC1392)),"")</f>
        <v>180</v>
      </c>
      <c r="AH1392" s="17" t="str" cm="1">
        <f t="array" ref="AH1392">IFERROR(IF(J1392="Level",INDEX($M1392:$S1392,AD1392+1),INDEX($M1392:$S1392,AD1392)),"")</f>
        <v/>
      </c>
      <c r="AI1392" s="17" t="str" cm="1">
        <f t="array" ref="AI1392">IFERROR(INDEX($M1392:$S1392,AE1392),"")</f>
        <v/>
      </c>
      <c r="AJ1392" s="17" t="str" cm="1">
        <f t="array" ref="AJ1392">IFERROR(INDEX($M1392:$S1392,AF1392),"")</f>
        <v/>
      </c>
      <c r="AK1392" s="17" cm="1">
        <f t="array" ref="AK1392">IFERROR(IF(J1392="Level",INDEX($T1392:$Z1392,AC1392+1),INDEX($T1392:$Z1392,AC1392)),"")</f>
        <v>1</v>
      </c>
      <c r="AL1392" s="17" t="str" cm="1">
        <f t="array" ref="AL1392">IFERROR(IF(J1392="Level",INDEX($T1392:$Z1392,AD1392+1),INDEX($T1392:$Z1392,AD1392)),"")</f>
        <v/>
      </c>
      <c r="AM1392" s="17" t="str" cm="1">
        <f t="array" ref="AM1392">IFERROR(INDEX($T1392:$Z1392,AE1392),"")</f>
        <v/>
      </c>
      <c r="AN1392" s="17" t="str" cm="1">
        <f t="array" ref="AN1392">IFERROR(INDEX($T1392:$Z1392,AF1392),"")</f>
        <v/>
      </c>
    </row>
    <row r="1393" spans="1:40" x14ac:dyDescent="0.2">
      <c r="A1393" s="17" t="str">
        <f t="shared" si="126"/>
        <v>MSc Environment and Human Health - Cornwall: PTS1EMSEMSCA</v>
      </c>
      <c r="B1393" s="11" t="s">
        <v>479</v>
      </c>
      <c r="C1393" s="11" t="s">
        <v>32965</v>
      </c>
      <c r="D1393" s="11" t="s">
        <v>480</v>
      </c>
      <c r="E1393" s="11" t="s">
        <v>481</v>
      </c>
      <c r="F1393" s="11" t="s">
        <v>71</v>
      </c>
      <c r="G1393" s="11" t="s">
        <v>32238</v>
      </c>
      <c r="H1393" s="11" t="s">
        <v>77</v>
      </c>
      <c r="I1393" s="11">
        <v>1</v>
      </c>
      <c r="J1393" s="11" t="s">
        <v>78</v>
      </c>
      <c r="K1393" s="11" t="s">
        <v>32182</v>
      </c>
      <c r="L1393" s="11">
        <v>180</v>
      </c>
      <c r="M1393" s="11">
        <v>180</v>
      </c>
      <c r="N1393" s="11">
        <v>0</v>
      </c>
      <c r="O1393" s="11">
        <v>0</v>
      </c>
      <c r="P1393" s="11">
        <v>0</v>
      </c>
      <c r="Q1393" s="11">
        <v>0</v>
      </c>
      <c r="R1393" s="11">
        <v>0</v>
      </c>
      <c r="S1393" s="11">
        <v>0</v>
      </c>
      <c r="T1393" s="11">
        <v>1</v>
      </c>
      <c r="U1393" s="11">
        <v>0</v>
      </c>
      <c r="V1393" s="11">
        <v>0</v>
      </c>
      <c r="W1393" s="11">
        <v>0</v>
      </c>
      <c r="X1393" s="11">
        <v>0</v>
      </c>
      <c r="Y1393" s="11">
        <v>0</v>
      </c>
      <c r="Z1393" s="11">
        <v>0</v>
      </c>
      <c r="AA1393" s="12" t="s">
        <v>32955</v>
      </c>
      <c r="AB1393" s="17" t="str">
        <f t="shared" si="127"/>
        <v>Programme: MSc Environment and Human Health - Cornwall</v>
      </c>
      <c r="AC1393" s="17">
        <f t="shared" si="128"/>
        <v>1</v>
      </c>
      <c r="AD1393" s="17" t="str">
        <f t="shared" si="129"/>
        <v/>
      </c>
      <c r="AE1393" s="17" t="str">
        <f t="shared" si="130"/>
        <v/>
      </c>
      <c r="AF1393" s="17" t="str">
        <f t="shared" si="131"/>
        <v/>
      </c>
      <c r="AG1393" s="17" cm="1">
        <f t="array" ref="AG1393">IFERROR(IF(J1393="Level",INDEX($M1393:$S1393,AC1393+1),INDEX($M1393:$S1393,AC1393)),"")</f>
        <v>180</v>
      </c>
      <c r="AH1393" s="17" t="str" cm="1">
        <f t="array" ref="AH1393">IFERROR(IF(J1393="Level",INDEX($M1393:$S1393,AD1393+1),INDEX($M1393:$S1393,AD1393)),"")</f>
        <v/>
      </c>
      <c r="AI1393" s="17" t="str" cm="1">
        <f t="array" ref="AI1393">IFERROR(INDEX($M1393:$S1393,AE1393),"")</f>
        <v/>
      </c>
      <c r="AJ1393" s="17" t="str" cm="1">
        <f t="array" ref="AJ1393">IFERROR(INDEX($M1393:$S1393,AF1393),"")</f>
        <v/>
      </c>
      <c r="AK1393" s="17" cm="1">
        <f t="array" ref="AK1393">IFERROR(IF(J1393="Level",INDEX($T1393:$Z1393,AC1393+1),INDEX($T1393:$Z1393,AC1393)),"")</f>
        <v>1</v>
      </c>
      <c r="AL1393" s="17" t="str" cm="1">
        <f t="array" ref="AL1393">IFERROR(IF(J1393="Level",INDEX($T1393:$Z1393,AD1393+1),INDEX($T1393:$Z1393,AD1393)),"")</f>
        <v/>
      </c>
      <c r="AM1393" s="17" t="str" cm="1">
        <f t="array" ref="AM1393">IFERROR(INDEX($T1393:$Z1393,AE1393),"")</f>
        <v/>
      </c>
      <c r="AN1393" s="17" t="str" cm="1">
        <f t="array" ref="AN1393">IFERROR(INDEX($T1393:$Z1393,AF1393),"")</f>
        <v/>
      </c>
    </row>
    <row r="1394" spans="1:40" x14ac:dyDescent="0.2">
      <c r="A1394" s="17" t="str">
        <f t="shared" si="126"/>
        <v>MSc Clinical Education: PTS1EMSEMS06</v>
      </c>
      <c r="B1394" s="11" t="s">
        <v>462</v>
      </c>
      <c r="C1394" s="11" t="s">
        <v>32965</v>
      </c>
      <c r="D1394" s="11" t="s">
        <v>463</v>
      </c>
      <c r="E1394" s="11" t="s">
        <v>464</v>
      </c>
      <c r="F1394" s="11" t="s">
        <v>71</v>
      </c>
      <c r="G1394" s="11" t="s">
        <v>32238</v>
      </c>
      <c r="H1394" s="11" t="s">
        <v>77</v>
      </c>
      <c r="I1394" s="11">
        <v>1</v>
      </c>
      <c r="J1394" s="11" t="s">
        <v>78</v>
      </c>
      <c r="K1394" s="11" t="s">
        <v>32182</v>
      </c>
      <c r="L1394" s="11">
        <v>180</v>
      </c>
      <c r="M1394" s="11">
        <v>180</v>
      </c>
      <c r="N1394" s="11">
        <v>0</v>
      </c>
      <c r="O1394" s="11">
        <v>0</v>
      </c>
      <c r="P1394" s="11">
        <v>0</v>
      </c>
      <c r="Q1394" s="11">
        <v>0</v>
      </c>
      <c r="R1394" s="11">
        <v>0</v>
      </c>
      <c r="S1394" s="11">
        <v>0</v>
      </c>
      <c r="T1394" s="11">
        <v>1</v>
      </c>
      <c r="U1394" s="11">
        <v>0</v>
      </c>
      <c r="V1394" s="11">
        <v>0</v>
      </c>
      <c r="W1394" s="11">
        <v>0</v>
      </c>
      <c r="X1394" s="11">
        <v>0</v>
      </c>
      <c r="Y1394" s="11">
        <v>0</v>
      </c>
      <c r="Z1394" s="11">
        <v>0</v>
      </c>
      <c r="AA1394" s="12" t="s">
        <v>32955</v>
      </c>
      <c r="AB1394" s="17" t="str">
        <f t="shared" si="127"/>
        <v>Programme: MSc Clinical Education</v>
      </c>
      <c r="AC1394" s="17">
        <f t="shared" si="128"/>
        <v>1</v>
      </c>
      <c r="AD1394" s="17" t="str">
        <f t="shared" si="129"/>
        <v/>
      </c>
      <c r="AE1394" s="17" t="str">
        <f t="shared" si="130"/>
        <v/>
      </c>
      <c r="AF1394" s="17" t="str">
        <f t="shared" si="131"/>
        <v/>
      </c>
      <c r="AG1394" s="17" cm="1">
        <f t="array" ref="AG1394">IFERROR(IF(J1394="Level",INDEX($M1394:$S1394,AC1394+1),INDEX($M1394:$S1394,AC1394)),"")</f>
        <v>180</v>
      </c>
      <c r="AH1394" s="17" t="str" cm="1">
        <f t="array" ref="AH1394">IFERROR(IF(J1394="Level",INDEX($M1394:$S1394,AD1394+1),INDEX($M1394:$S1394,AD1394)),"")</f>
        <v/>
      </c>
      <c r="AI1394" s="17" t="str" cm="1">
        <f t="array" ref="AI1394">IFERROR(INDEX($M1394:$S1394,AE1394),"")</f>
        <v/>
      </c>
      <c r="AJ1394" s="17" t="str" cm="1">
        <f t="array" ref="AJ1394">IFERROR(INDEX($M1394:$S1394,AF1394),"")</f>
        <v/>
      </c>
      <c r="AK1394" s="17" cm="1">
        <f t="array" ref="AK1394">IFERROR(IF(J1394="Level",INDEX($T1394:$Z1394,AC1394+1),INDEX($T1394:$Z1394,AC1394)),"")</f>
        <v>1</v>
      </c>
      <c r="AL1394" s="17" t="str" cm="1">
        <f t="array" ref="AL1394">IFERROR(IF(J1394="Level",INDEX($T1394:$Z1394,AD1394+1),INDEX($T1394:$Z1394,AD1394)),"")</f>
        <v/>
      </c>
      <c r="AM1394" s="17" t="str" cm="1">
        <f t="array" ref="AM1394">IFERROR(INDEX($T1394:$Z1394,AE1394),"")</f>
        <v/>
      </c>
      <c r="AN1394" s="17" t="str" cm="1">
        <f t="array" ref="AN1394">IFERROR(INDEX($T1394:$Z1394,AF1394),"")</f>
        <v/>
      </c>
    </row>
    <row r="1395" spans="1:40" x14ac:dyDescent="0.2">
      <c r="A1395" s="17" t="str">
        <f t="shared" si="126"/>
        <v>MSc Healthcare Leadership and Management: PTS1EMSEMS07</v>
      </c>
      <c r="B1395" s="11" t="s">
        <v>465</v>
      </c>
      <c r="C1395" s="11" t="s">
        <v>32965</v>
      </c>
      <c r="D1395" s="11" t="s">
        <v>466</v>
      </c>
      <c r="E1395" s="11" t="s">
        <v>464</v>
      </c>
      <c r="F1395" s="11" t="s">
        <v>71</v>
      </c>
      <c r="G1395" s="11" t="s">
        <v>32238</v>
      </c>
      <c r="H1395" s="11" t="s">
        <v>77</v>
      </c>
      <c r="I1395" s="11">
        <v>1</v>
      </c>
      <c r="J1395" s="11" t="s">
        <v>78</v>
      </c>
      <c r="K1395" s="11" t="s">
        <v>32182</v>
      </c>
      <c r="L1395" s="11">
        <v>180</v>
      </c>
      <c r="M1395" s="11">
        <v>180</v>
      </c>
      <c r="N1395" s="11">
        <v>0</v>
      </c>
      <c r="O1395" s="11">
        <v>0</v>
      </c>
      <c r="P1395" s="11">
        <v>0</v>
      </c>
      <c r="Q1395" s="11">
        <v>0</v>
      </c>
      <c r="R1395" s="11">
        <v>0</v>
      </c>
      <c r="S1395" s="11">
        <v>0</v>
      </c>
      <c r="T1395" s="11">
        <v>1</v>
      </c>
      <c r="U1395" s="11">
        <v>0</v>
      </c>
      <c r="V1395" s="11">
        <v>0</v>
      </c>
      <c r="W1395" s="11">
        <v>0</v>
      </c>
      <c r="X1395" s="11">
        <v>0</v>
      </c>
      <c r="Y1395" s="11">
        <v>0</v>
      </c>
      <c r="Z1395" s="11">
        <v>0</v>
      </c>
      <c r="AA1395" s="12" t="s">
        <v>32955</v>
      </c>
      <c r="AB1395" s="17" t="str">
        <f t="shared" si="127"/>
        <v>Programme: MSc Healthcare Leadership and Management</v>
      </c>
      <c r="AC1395" s="17">
        <f t="shared" si="128"/>
        <v>1</v>
      </c>
      <c r="AD1395" s="17" t="str">
        <f t="shared" si="129"/>
        <v/>
      </c>
      <c r="AE1395" s="17" t="str">
        <f t="shared" si="130"/>
        <v/>
      </c>
      <c r="AF1395" s="17" t="str">
        <f t="shared" si="131"/>
        <v/>
      </c>
      <c r="AG1395" s="17" cm="1">
        <f t="array" ref="AG1395">IFERROR(IF(J1395="Level",INDEX($M1395:$S1395,AC1395+1),INDEX($M1395:$S1395,AC1395)),"")</f>
        <v>180</v>
      </c>
      <c r="AH1395" s="17" t="str" cm="1">
        <f t="array" ref="AH1395">IFERROR(IF(J1395="Level",INDEX($M1395:$S1395,AD1395+1),INDEX($M1395:$S1395,AD1395)),"")</f>
        <v/>
      </c>
      <c r="AI1395" s="17" t="str" cm="1">
        <f t="array" ref="AI1395">IFERROR(INDEX($M1395:$S1395,AE1395),"")</f>
        <v/>
      </c>
      <c r="AJ1395" s="17" t="str" cm="1">
        <f t="array" ref="AJ1395">IFERROR(INDEX($M1395:$S1395,AF1395),"")</f>
        <v/>
      </c>
      <c r="AK1395" s="17" cm="1">
        <f t="array" ref="AK1395">IFERROR(IF(J1395="Level",INDEX($T1395:$Z1395,AC1395+1),INDEX($T1395:$Z1395,AC1395)),"")</f>
        <v>1</v>
      </c>
      <c r="AL1395" s="17" t="str" cm="1">
        <f t="array" ref="AL1395">IFERROR(IF(J1395="Level",INDEX($T1395:$Z1395,AD1395+1),INDEX($T1395:$Z1395,AD1395)),"")</f>
        <v/>
      </c>
      <c r="AM1395" s="17" t="str" cm="1">
        <f t="array" ref="AM1395">IFERROR(INDEX($T1395:$Z1395,AE1395),"")</f>
        <v/>
      </c>
      <c r="AN1395" s="17" t="str" cm="1">
        <f t="array" ref="AN1395">IFERROR(INDEX($T1395:$Z1395,AF1395),"")</f>
        <v/>
      </c>
    </row>
    <row r="1396" spans="1:40" x14ac:dyDescent="0.2">
      <c r="A1396" s="17" t="str">
        <f t="shared" si="126"/>
        <v>MSc Health Research Methods: PTS1EMSEMS08</v>
      </c>
      <c r="B1396" s="11" t="s">
        <v>467</v>
      </c>
      <c r="C1396" s="11" t="s">
        <v>32965</v>
      </c>
      <c r="D1396" s="11" t="s">
        <v>468</v>
      </c>
      <c r="E1396" s="11" t="s">
        <v>464</v>
      </c>
      <c r="F1396" s="11" t="s">
        <v>71</v>
      </c>
      <c r="G1396" s="11" t="s">
        <v>32238</v>
      </c>
      <c r="H1396" s="11" t="s">
        <v>77</v>
      </c>
      <c r="I1396" s="11">
        <v>1</v>
      </c>
      <c r="J1396" s="11" t="s">
        <v>78</v>
      </c>
      <c r="K1396" s="11" t="s">
        <v>32182</v>
      </c>
      <c r="L1396" s="11">
        <v>180</v>
      </c>
      <c r="M1396" s="11">
        <v>180</v>
      </c>
      <c r="N1396" s="11">
        <v>0</v>
      </c>
      <c r="O1396" s="11">
        <v>0</v>
      </c>
      <c r="P1396" s="11">
        <v>0</v>
      </c>
      <c r="Q1396" s="11">
        <v>0</v>
      </c>
      <c r="R1396" s="11">
        <v>0</v>
      </c>
      <c r="S1396" s="11">
        <v>0</v>
      </c>
      <c r="T1396" s="11">
        <v>1</v>
      </c>
      <c r="U1396" s="11">
        <v>0</v>
      </c>
      <c r="V1396" s="11">
        <v>0</v>
      </c>
      <c r="W1396" s="11">
        <v>0</v>
      </c>
      <c r="X1396" s="11">
        <v>0</v>
      </c>
      <c r="Y1396" s="11">
        <v>0</v>
      </c>
      <c r="Z1396" s="11">
        <v>0</v>
      </c>
      <c r="AA1396" s="12" t="s">
        <v>32955</v>
      </c>
      <c r="AB1396" s="17" t="str">
        <f t="shared" si="127"/>
        <v>Programme: MSc Health Research Methods</v>
      </c>
      <c r="AC1396" s="17">
        <f t="shared" si="128"/>
        <v>1</v>
      </c>
      <c r="AD1396" s="17" t="str">
        <f t="shared" si="129"/>
        <v/>
      </c>
      <c r="AE1396" s="17" t="str">
        <f t="shared" si="130"/>
        <v/>
      </c>
      <c r="AF1396" s="17" t="str">
        <f t="shared" si="131"/>
        <v/>
      </c>
      <c r="AG1396" s="17" cm="1">
        <f t="array" ref="AG1396">IFERROR(IF(J1396="Level",INDEX($M1396:$S1396,AC1396+1),INDEX($M1396:$S1396,AC1396)),"")</f>
        <v>180</v>
      </c>
      <c r="AH1396" s="17" t="str" cm="1">
        <f t="array" ref="AH1396">IFERROR(IF(J1396="Level",INDEX($M1396:$S1396,AD1396+1),INDEX($M1396:$S1396,AD1396)),"")</f>
        <v/>
      </c>
      <c r="AI1396" s="17" t="str" cm="1">
        <f t="array" ref="AI1396">IFERROR(INDEX($M1396:$S1396,AE1396),"")</f>
        <v/>
      </c>
      <c r="AJ1396" s="17" t="str" cm="1">
        <f t="array" ref="AJ1396">IFERROR(INDEX($M1396:$S1396,AF1396),"")</f>
        <v/>
      </c>
      <c r="AK1396" s="17" cm="1">
        <f t="array" ref="AK1396">IFERROR(IF(J1396="Level",INDEX($T1396:$Z1396,AC1396+1),INDEX($T1396:$Z1396,AC1396)),"")</f>
        <v>1</v>
      </c>
      <c r="AL1396" s="17" t="str" cm="1">
        <f t="array" ref="AL1396">IFERROR(IF(J1396="Level",INDEX($T1396:$Z1396,AD1396+1),INDEX($T1396:$Z1396,AD1396)),"")</f>
        <v/>
      </c>
      <c r="AM1396" s="17" t="str" cm="1">
        <f t="array" ref="AM1396">IFERROR(INDEX($T1396:$Z1396,AE1396),"")</f>
        <v/>
      </c>
      <c r="AN1396" s="17" t="str" cm="1">
        <f t="array" ref="AN1396">IFERROR(INDEX($T1396:$Z1396,AF1396),"")</f>
        <v/>
      </c>
    </row>
    <row r="1397" spans="1:40" x14ac:dyDescent="0.2">
      <c r="A1397" s="17" t="str">
        <f t="shared" si="126"/>
        <v>MSc Genomic Medicine: PTS1EMSEMS05</v>
      </c>
      <c r="B1397" s="11" t="s">
        <v>460</v>
      </c>
      <c r="C1397" s="11" t="s">
        <v>32965</v>
      </c>
      <c r="D1397" s="11" t="s">
        <v>461</v>
      </c>
      <c r="E1397" s="11" t="s">
        <v>70</v>
      </c>
      <c r="F1397" s="11" t="s">
        <v>71</v>
      </c>
      <c r="G1397" s="11" t="s">
        <v>32238</v>
      </c>
      <c r="H1397" s="11" t="s">
        <v>77</v>
      </c>
      <c r="I1397" s="11">
        <v>1</v>
      </c>
      <c r="J1397" s="11" t="s">
        <v>78</v>
      </c>
      <c r="K1397" s="11" t="s">
        <v>32182</v>
      </c>
      <c r="L1397" s="11">
        <v>180</v>
      </c>
      <c r="M1397" s="11">
        <v>180</v>
      </c>
      <c r="N1397" s="11">
        <v>0</v>
      </c>
      <c r="O1397" s="11">
        <v>0</v>
      </c>
      <c r="P1397" s="11">
        <v>0</v>
      </c>
      <c r="Q1397" s="11">
        <v>0</v>
      </c>
      <c r="R1397" s="11">
        <v>0</v>
      </c>
      <c r="S1397" s="11">
        <v>0</v>
      </c>
      <c r="T1397" s="11">
        <v>1</v>
      </c>
      <c r="U1397" s="11">
        <v>0</v>
      </c>
      <c r="V1397" s="11">
        <v>0</v>
      </c>
      <c r="W1397" s="11">
        <v>0</v>
      </c>
      <c r="X1397" s="11">
        <v>0</v>
      </c>
      <c r="Y1397" s="11">
        <v>0</v>
      </c>
      <c r="Z1397" s="11">
        <v>0</v>
      </c>
      <c r="AA1397" s="12" t="s">
        <v>32955</v>
      </c>
      <c r="AB1397" s="17" t="str">
        <f t="shared" si="127"/>
        <v>Programme: MSc Genomic Medicine</v>
      </c>
      <c r="AC1397" s="17">
        <f t="shared" si="128"/>
        <v>1</v>
      </c>
      <c r="AD1397" s="17" t="str">
        <f t="shared" si="129"/>
        <v/>
      </c>
      <c r="AE1397" s="17" t="str">
        <f t="shared" si="130"/>
        <v/>
      </c>
      <c r="AF1397" s="17" t="str">
        <f t="shared" si="131"/>
        <v/>
      </c>
      <c r="AG1397" s="17" cm="1">
        <f t="array" ref="AG1397">IFERROR(IF(J1397="Level",INDEX($M1397:$S1397,AC1397+1),INDEX($M1397:$S1397,AC1397)),"")</f>
        <v>180</v>
      </c>
      <c r="AH1397" s="17" t="str" cm="1">
        <f t="array" ref="AH1397">IFERROR(IF(J1397="Level",INDEX($M1397:$S1397,AD1397+1),INDEX($M1397:$S1397,AD1397)),"")</f>
        <v/>
      </c>
      <c r="AI1397" s="17" t="str" cm="1">
        <f t="array" ref="AI1397">IFERROR(INDEX($M1397:$S1397,AE1397),"")</f>
        <v/>
      </c>
      <c r="AJ1397" s="17" t="str" cm="1">
        <f t="array" ref="AJ1397">IFERROR(INDEX($M1397:$S1397,AF1397),"")</f>
        <v/>
      </c>
      <c r="AK1397" s="17" cm="1">
        <f t="array" ref="AK1397">IFERROR(IF(J1397="Level",INDEX($T1397:$Z1397,AC1397+1),INDEX($T1397:$Z1397,AC1397)),"")</f>
        <v>1</v>
      </c>
      <c r="AL1397" s="17" t="str" cm="1">
        <f t="array" ref="AL1397">IFERROR(IF(J1397="Level",INDEX($T1397:$Z1397,AD1397+1),INDEX($T1397:$Z1397,AD1397)),"")</f>
        <v/>
      </c>
      <c r="AM1397" s="17" t="str" cm="1">
        <f t="array" ref="AM1397">IFERROR(INDEX($T1397:$Z1397,AE1397),"")</f>
        <v/>
      </c>
      <c r="AN1397" s="17" t="str" cm="1">
        <f t="array" ref="AN1397">IFERROR(INDEX($T1397:$Z1397,AF1397),"")</f>
        <v/>
      </c>
    </row>
    <row r="1398" spans="1:40" x14ac:dyDescent="0.2">
      <c r="A1398" s="17" t="str">
        <f t="shared" si="126"/>
        <v>MSc Health Data Science: PTS1EMSEMS10</v>
      </c>
      <c r="B1398" s="11" t="s">
        <v>469</v>
      </c>
      <c r="C1398" s="11" t="s">
        <v>32965</v>
      </c>
      <c r="D1398" s="11" t="s">
        <v>470</v>
      </c>
      <c r="E1398" s="11" t="s">
        <v>70</v>
      </c>
      <c r="F1398" s="11" t="s">
        <v>71</v>
      </c>
      <c r="G1398" s="11" t="s">
        <v>32238</v>
      </c>
      <c r="H1398" s="11" t="s">
        <v>77</v>
      </c>
      <c r="I1398" s="11">
        <v>1</v>
      </c>
      <c r="J1398" s="11" t="s">
        <v>78</v>
      </c>
      <c r="K1398" s="11" t="s">
        <v>32182</v>
      </c>
      <c r="L1398" s="11">
        <v>180</v>
      </c>
      <c r="M1398" s="11">
        <v>180</v>
      </c>
      <c r="N1398" s="11">
        <v>0</v>
      </c>
      <c r="O1398" s="11">
        <v>0</v>
      </c>
      <c r="P1398" s="11">
        <v>0</v>
      </c>
      <c r="Q1398" s="11">
        <v>0</v>
      </c>
      <c r="R1398" s="11">
        <v>0</v>
      </c>
      <c r="S1398" s="11">
        <v>0</v>
      </c>
      <c r="T1398" s="11">
        <v>1</v>
      </c>
      <c r="U1398" s="11">
        <v>0</v>
      </c>
      <c r="V1398" s="11">
        <v>0</v>
      </c>
      <c r="W1398" s="11">
        <v>0</v>
      </c>
      <c r="X1398" s="11">
        <v>0</v>
      </c>
      <c r="Y1398" s="11">
        <v>0</v>
      </c>
      <c r="Z1398" s="11">
        <v>0</v>
      </c>
      <c r="AA1398" s="12" t="s">
        <v>32955</v>
      </c>
      <c r="AB1398" s="17" t="str">
        <f t="shared" si="127"/>
        <v>Programme: MSc Health Data Science</v>
      </c>
      <c r="AC1398" s="17">
        <f t="shared" si="128"/>
        <v>1</v>
      </c>
      <c r="AD1398" s="17" t="str">
        <f t="shared" si="129"/>
        <v/>
      </c>
      <c r="AE1398" s="17" t="str">
        <f t="shared" si="130"/>
        <v/>
      </c>
      <c r="AF1398" s="17" t="str">
        <f t="shared" si="131"/>
        <v/>
      </c>
      <c r="AG1398" s="17" cm="1">
        <f t="array" ref="AG1398">IFERROR(IF(J1398="Level",INDEX($M1398:$S1398,AC1398+1),INDEX($M1398:$S1398,AC1398)),"")</f>
        <v>180</v>
      </c>
      <c r="AH1398" s="17" t="str" cm="1">
        <f t="array" ref="AH1398">IFERROR(IF(J1398="Level",INDEX($M1398:$S1398,AD1398+1),INDEX($M1398:$S1398,AD1398)),"")</f>
        <v/>
      </c>
      <c r="AI1398" s="17" t="str" cm="1">
        <f t="array" ref="AI1398">IFERROR(INDEX($M1398:$S1398,AE1398),"")</f>
        <v/>
      </c>
      <c r="AJ1398" s="17" t="str" cm="1">
        <f t="array" ref="AJ1398">IFERROR(INDEX($M1398:$S1398,AF1398),"")</f>
        <v/>
      </c>
      <c r="AK1398" s="17" cm="1">
        <f t="array" ref="AK1398">IFERROR(IF(J1398="Level",INDEX($T1398:$Z1398,AC1398+1),INDEX($T1398:$Z1398,AC1398)),"")</f>
        <v>1</v>
      </c>
      <c r="AL1398" s="17" t="str" cm="1">
        <f t="array" ref="AL1398">IFERROR(IF(J1398="Level",INDEX($T1398:$Z1398,AD1398+1),INDEX($T1398:$Z1398,AD1398)),"")</f>
        <v/>
      </c>
      <c r="AM1398" s="17" t="str" cm="1">
        <f t="array" ref="AM1398">IFERROR(INDEX($T1398:$Z1398,AE1398),"")</f>
        <v/>
      </c>
      <c r="AN1398" s="17" t="str" cm="1">
        <f t="array" ref="AN1398">IFERROR(INDEX($T1398:$Z1398,AF1398),"")</f>
        <v/>
      </c>
    </row>
    <row r="1399" spans="1:40" x14ac:dyDescent="0.2">
      <c r="A1399" s="17" t="str">
        <f t="shared" si="126"/>
        <v>MSc Neuroscience: PTS1EMSEMS15</v>
      </c>
      <c r="B1399" s="11" t="s">
        <v>477</v>
      </c>
      <c r="C1399" s="11" t="s">
        <v>32965</v>
      </c>
      <c r="D1399" s="11" t="s">
        <v>478</v>
      </c>
      <c r="E1399" s="11" t="s">
        <v>145</v>
      </c>
      <c r="F1399" s="11" t="s">
        <v>71</v>
      </c>
      <c r="G1399" s="11" t="s">
        <v>32238</v>
      </c>
      <c r="H1399" s="11" t="s">
        <v>77</v>
      </c>
      <c r="I1399" s="11">
        <v>1</v>
      </c>
      <c r="J1399" s="11" t="s">
        <v>78</v>
      </c>
      <c r="K1399" s="11" t="s">
        <v>32182</v>
      </c>
      <c r="L1399" s="11">
        <v>180</v>
      </c>
      <c r="M1399" s="11">
        <v>180</v>
      </c>
      <c r="N1399" s="11">
        <v>0</v>
      </c>
      <c r="O1399" s="11">
        <v>0</v>
      </c>
      <c r="P1399" s="11">
        <v>0</v>
      </c>
      <c r="Q1399" s="11">
        <v>0</v>
      </c>
      <c r="R1399" s="11">
        <v>0</v>
      </c>
      <c r="S1399" s="11">
        <v>0</v>
      </c>
      <c r="T1399" s="11">
        <v>1</v>
      </c>
      <c r="U1399" s="11">
        <v>0</v>
      </c>
      <c r="V1399" s="11">
        <v>0</v>
      </c>
      <c r="W1399" s="11">
        <v>0</v>
      </c>
      <c r="X1399" s="11">
        <v>0</v>
      </c>
      <c r="Y1399" s="11">
        <v>0</v>
      </c>
      <c r="Z1399" s="11">
        <v>0</v>
      </c>
      <c r="AA1399" s="12" t="s">
        <v>32955</v>
      </c>
      <c r="AB1399" s="17" t="str">
        <f t="shared" si="127"/>
        <v>Programme: MSc Neuroscience</v>
      </c>
      <c r="AC1399" s="17">
        <f t="shared" si="128"/>
        <v>1</v>
      </c>
      <c r="AD1399" s="17" t="str">
        <f t="shared" si="129"/>
        <v/>
      </c>
      <c r="AE1399" s="17" t="str">
        <f t="shared" si="130"/>
        <v/>
      </c>
      <c r="AF1399" s="17" t="str">
        <f t="shared" si="131"/>
        <v/>
      </c>
      <c r="AG1399" s="17" cm="1">
        <f t="array" ref="AG1399">IFERROR(IF(J1399="Level",INDEX($M1399:$S1399,AC1399+1),INDEX($M1399:$S1399,AC1399)),"")</f>
        <v>180</v>
      </c>
      <c r="AH1399" s="17" t="str" cm="1">
        <f t="array" ref="AH1399">IFERROR(IF(J1399="Level",INDEX($M1399:$S1399,AD1399+1),INDEX($M1399:$S1399,AD1399)),"")</f>
        <v/>
      </c>
      <c r="AI1399" s="17" t="str" cm="1">
        <f t="array" ref="AI1399">IFERROR(INDEX($M1399:$S1399,AE1399),"")</f>
        <v/>
      </c>
      <c r="AJ1399" s="17" t="str" cm="1">
        <f t="array" ref="AJ1399">IFERROR(INDEX($M1399:$S1399,AF1399),"")</f>
        <v/>
      </c>
      <c r="AK1399" s="17" cm="1">
        <f t="array" ref="AK1399">IFERROR(IF(J1399="Level",INDEX($T1399:$Z1399,AC1399+1),INDEX($T1399:$Z1399,AC1399)),"")</f>
        <v>1</v>
      </c>
      <c r="AL1399" s="17" t="str" cm="1">
        <f t="array" ref="AL1399">IFERROR(IF(J1399="Level",INDEX($T1399:$Z1399,AD1399+1),INDEX($T1399:$Z1399,AD1399)),"")</f>
        <v/>
      </c>
      <c r="AM1399" s="17" t="str" cm="1">
        <f t="array" ref="AM1399">IFERROR(INDEX($T1399:$Z1399,AE1399),"")</f>
        <v/>
      </c>
      <c r="AN1399" s="17" t="str" cm="1">
        <f t="array" ref="AN1399">IFERROR(INDEX($T1399:$Z1399,AF1399),"")</f>
        <v/>
      </c>
    </row>
    <row r="1400" spans="1:40" x14ac:dyDescent="0.2">
      <c r="A1400" s="17" t="str">
        <f t="shared" si="126"/>
        <v>MSc Clinical Pharmacy: PTS1EMSEMS13</v>
      </c>
      <c r="B1400" s="11" t="s">
        <v>474</v>
      </c>
      <c r="C1400" s="11" t="s">
        <v>32965</v>
      </c>
      <c r="D1400" s="11" t="s">
        <v>475</v>
      </c>
      <c r="E1400" s="11" t="s">
        <v>476</v>
      </c>
      <c r="F1400" s="11" t="s">
        <v>71</v>
      </c>
      <c r="G1400" s="11" t="s">
        <v>32238</v>
      </c>
      <c r="H1400" s="11" t="s">
        <v>77</v>
      </c>
      <c r="I1400" s="11">
        <v>1</v>
      </c>
      <c r="J1400" s="11" t="s">
        <v>78</v>
      </c>
      <c r="K1400" s="11" t="s">
        <v>32182</v>
      </c>
      <c r="L1400" s="11">
        <v>180</v>
      </c>
      <c r="M1400" s="11">
        <v>180</v>
      </c>
      <c r="N1400" s="11">
        <v>0</v>
      </c>
      <c r="O1400" s="11">
        <v>0</v>
      </c>
      <c r="P1400" s="11">
        <v>0</v>
      </c>
      <c r="Q1400" s="11">
        <v>0</v>
      </c>
      <c r="R1400" s="11">
        <v>0</v>
      </c>
      <c r="S1400" s="11">
        <v>0</v>
      </c>
      <c r="T1400" s="11">
        <v>1</v>
      </c>
      <c r="U1400" s="11">
        <v>0</v>
      </c>
      <c r="V1400" s="11">
        <v>0</v>
      </c>
      <c r="W1400" s="11">
        <v>0</v>
      </c>
      <c r="X1400" s="11">
        <v>0</v>
      </c>
      <c r="Y1400" s="11">
        <v>0</v>
      </c>
      <c r="Z1400" s="11">
        <v>0</v>
      </c>
      <c r="AA1400" s="12" t="s">
        <v>32955</v>
      </c>
      <c r="AB1400" s="17" t="str">
        <f t="shared" si="127"/>
        <v>Programme: MSc Clinical Pharmacy</v>
      </c>
      <c r="AC1400" s="17">
        <f t="shared" si="128"/>
        <v>1</v>
      </c>
      <c r="AD1400" s="17" t="str">
        <f t="shared" si="129"/>
        <v/>
      </c>
      <c r="AE1400" s="17" t="str">
        <f t="shared" si="130"/>
        <v/>
      </c>
      <c r="AF1400" s="17" t="str">
        <f t="shared" si="131"/>
        <v/>
      </c>
      <c r="AG1400" s="17" cm="1">
        <f t="array" ref="AG1400">IFERROR(IF(J1400="Level",INDEX($M1400:$S1400,AC1400+1),INDEX($M1400:$S1400,AC1400)),"")</f>
        <v>180</v>
      </c>
      <c r="AH1400" s="17" t="str" cm="1">
        <f t="array" ref="AH1400">IFERROR(IF(J1400="Level",INDEX($M1400:$S1400,AD1400+1),INDEX($M1400:$S1400,AD1400)),"")</f>
        <v/>
      </c>
      <c r="AI1400" s="17" t="str" cm="1">
        <f t="array" ref="AI1400">IFERROR(INDEX($M1400:$S1400,AE1400),"")</f>
        <v/>
      </c>
      <c r="AJ1400" s="17" t="str" cm="1">
        <f t="array" ref="AJ1400">IFERROR(INDEX($M1400:$S1400,AF1400),"")</f>
        <v/>
      </c>
      <c r="AK1400" s="17" cm="1">
        <f t="array" ref="AK1400">IFERROR(IF(J1400="Level",INDEX($T1400:$Z1400,AC1400+1),INDEX($T1400:$Z1400,AC1400)),"")</f>
        <v>1</v>
      </c>
      <c r="AL1400" s="17" t="str" cm="1">
        <f t="array" ref="AL1400">IFERROR(IF(J1400="Level",INDEX($T1400:$Z1400,AD1400+1),INDEX($T1400:$Z1400,AD1400)),"")</f>
        <v/>
      </c>
      <c r="AM1400" s="17" t="str" cm="1">
        <f t="array" ref="AM1400">IFERROR(INDEX($T1400:$Z1400,AE1400),"")</f>
        <v/>
      </c>
      <c r="AN1400" s="17" t="str" cm="1">
        <f t="array" ref="AN1400">IFERROR(INDEX($T1400:$Z1400,AF1400),"")</f>
        <v/>
      </c>
    </row>
    <row r="1401" spans="1:40" x14ac:dyDescent="0.2">
      <c r="A1401" s="17" t="str">
        <f t="shared" si="126"/>
        <v>Master of Public Health (MPH): PTH1EMSEMS01</v>
      </c>
      <c r="B1401" s="11" t="s">
        <v>306</v>
      </c>
      <c r="C1401" s="11" t="s">
        <v>32965</v>
      </c>
      <c r="D1401" s="11" t="s">
        <v>307</v>
      </c>
      <c r="E1401" s="11" t="s">
        <v>308</v>
      </c>
      <c r="F1401" s="11" t="s">
        <v>71</v>
      </c>
      <c r="G1401" s="11" t="s">
        <v>32238</v>
      </c>
      <c r="H1401" s="11" t="s">
        <v>77</v>
      </c>
      <c r="I1401" s="11">
        <v>1</v>
      </c>
      <c r="J1401" s="11" t="s">
        <v>78</v>
      </c>
      <c r="K1401" s="11" t="s">
        <v>32182</v>
      </c>
      <c r="L1401" s="11">
        <v>180</v>
      </c>
      <c r="M1401" s="11">
        <v>180</v>
      </c>
      <c r="N1401" s="11">
        <v>0</v>
      </c>
      <c r="O1401" s="11">
        <v>0</v>
      </c>
      <c r="P1401" s="11">
        <v>0</v>
      </c>
      <c r="Q1401" s="11">
        <v>0</v>
      </c>
      <c r="R1401" s="11">
        <v>0</v>
      </c>
      <c r="S1401" s="11">
        <v>0</v>
      </c>
      <c r="T1401" s="11">
        <v>1</v>
      </c>
      <c r="U1401" s="11">
        <v>0</v>
      </c>
      <c r="V1401" s="11">
        <v>0</v>
      </c>
      <c r="W1401" s="11">
        <v>0</v>
      </c>
      <c r="X1401" s="11">
        <v>0</v>
      </c>
      <c r="Y1401" s="11">
        <v>0</v>
      </c>
      <c r="Z1401" s="11">
        <v>0</v>
      </c>
      <c r="AA1401" s="12" t="s">
        <v>32955</v>
      </c>
      <c r="AB1401" s="17" t="str">
        <f t="shared" si="127"/>
        <v>Programme: Master of Public Health (MPH)</v>
      </c>
      <c r="AC1401" s="17">
        <f t="shared" si="128"/>
        <v>1</v>
      </c>
      <c r="AD1401" s="17" t="str">
        <f t="shared" si="129"/>
        <v/>
      </c>
      <c r="AE1401" s="17" t="str">
        <f t="shared" si="130"/>
        <v/>
      </c>
      <c r="AF1401" s="17" t="str">
        <f t="shared" si="131"/>
        <v/>
      </c>
      <c r="AG1401" s="17" cm="1">
        <f t="array" ref="AG1401">IFERROR(IF(J1401="Level",INDEX($M1401:$S1401,AC1401+1),INDEX($M1401:$S1401,AC1401)),"")</f>
        <v>180</v>
      </c>
      <c r="AH1401" s="17" t="str" cm="1">
        <f t="array" ref="AH1401">IFERROR(IF(J1401="Level",INDEX($M1401:$S1401,AD1401+1),INDEX($M1401:$S1401,AD1401)),"")</f>
        <v/>
      </c>
      <c r="AI1401" s="17" t="str" cm="1">
        <f t="array" ref="AI1401">IFERROR(INDEX($M1401:$S1401,AE1401),"")</f>
        <v/>
      </c>
      <c r="AJ1401" s="17" t="str" cm="1">
        <f t="array" ref="AJ1401">IFERROR(INDEX($M1401:$S1401,AF1401),"")</f>
        <v/>
      </c>
      <c r="AK1401" s="17" cm="1">
        <f t="array" ref="AK1401">IFERROR(IF(J1401="Level",INDEX($T1401:$Z1401,AC1401+1),INDEX($T1401:$Z1401,AC1401)),"")</f>
        <v>1</v>
      </c>
      <c r="AL1401" s="17" t="str" cm="1">
        <f t="array" ref="AL1401">IFERROR(IF(J1401="Level",INDEX($T1401:$Z1401,AD1401+1),INDEX($T1401:$Z1401,AD1401)),"")</f>
        <v/>
      </c>
      <c r="AM1401" s="17" t="str" cm="1">
        <f t="array" ref="AM1401">IFERROR(INDEX($T1401:$Z1401,AE1401),"")</f>
        <v/>
      </c>
      <c r="AN1401" s="17" t="str" cm="1">
        <f t="array" ref="AN1401">IFERROR(INDEX($T1401:$Z1401,AF1401),"")</f>
        <v/>
      </c>
    </row>
    <row r="1402" spans="1:40" x14ac:dyDescent="0.2">
      <c r="A1402" s="17" t="str">
        <f t="shared" si="126"/>
        <v>MSc Psychology (Conversion): PTS1PSYEDU01</v>
      </c>
      <c r="B1402" s="11" t="s">
        <v>547</v>
      </c>
      <c r="C1402" s="11" t="s">
        <v>32965</v>
      </c>
      <c r="D1402" s="11" t="s">
        <v>548</v>
      </c>
      <c r="E1402" s="11" t="s">
        <v>149</v>
      </c>
      <c r="F1402" s="11" t="s">
        <v>71</v>
      </c>
      <c r="G1402" s="11" t="s">
        <v>32238</v>
      </c>
      <c r="H1402" s="11" t="s">
        <v>77</v>
      </c>
      <c r="I1402" s="11">
        <v>1</v>
      </c>
      <c r="J1402" s="11" t="s">
        <v>78</v>
      </c>
      <c r="K1402" s="11" t="s">
        <v>32182</v>
      </c>
      <c r="L1402" s="11">
        <v>180</v>
      </c>
      <c r="M1402" s="11">
        <v>180</v>
      </c>
      <c r="N1402" s="11">
        <v>0</v>
      </c>
      <c r="O1402" s="11">
        <v>0</v>
      </c>
      <c r="P1402" s="11">
        <v>0</v>
      </c>
      <c r="Q1402" s="11">
        <v>0</v>
      </c>
      <c r="R1402" s="11">
        <v>0</v>
      </c>
      <c r="S1402" s="11">
        <v>0</v>
      </c>
      <c r="T1402" s="11">
        <v>1</v>
      </c>
      <c r="U1402" s="11">
        <v>0</v>
      </c>
      <c r="V1402" s="11">
        <v>0</v>
      </c>
      <c r="W1402" s="11">
        <v>0</v>
      </c>
      <c r="X1402" s="11">
        <v>0</v>
      </c>
      <c r="Y1402" s="11">
        <v>0</v>
      </c>
      <c r="Z1402" s="11">
        <v>0</v>
      </c>
      <c r="AA1402" s="12" t="s">
        <v>32955</v>
      </c>
      <c r="AB1402" s="17" t="str">
        <f t="shared" si="127"/>
        <v>Programme: MSc Psychology (Conversion)</v>
      </c>
      <c r="AC1402" s="17">
        <f t="shared" si="128"/>
        <v>1</v>
      </c>
      <c r="AD1402" s="17" t="str">
        <f t="shared" si="129"/>
        <v/>
      </c>
      <c r="AE1402" s="17" t="str">
        <f t="shared" si="130"/>
        <v/>
      </c>
      <c r="AF1402" s="17" t="str">
        <f t="shared" si="131"/>
        <v/>
      </c>
      <c r="AG1402" s="17" cm="1">
        <f t="array" ref="AG1402">IFERROR(IF(J1402="Level",INDEX($M1402:$S1402,AC1402+1),INDEX($M1402:$S1402,AC1402)),"")</f>
        <v>180</v>
      </c>
      <c r="AH1402" s="17" t="str" cm="1">
        <f t="array" ref="AH1402">IFERROR(IF(J1402="Level",INDEX($M1402:$S1402,AD1402+1),INDEX($M1402:$S1402,AD1402)),"")</f>
        <v/>
      </c>
      <c r="AI1402" s="17" t="str" cm="1">
        <f t="array" ref="AI1402">IFERROR(INDEX($M1402:$S1402,AE1402),"")</f>
        <v/>
      </c>
      <c r="AJ1402" s="17" t="str" cm="1">
        <f t="array" ref="AJ1402">IFERROR(INDEX($M1402:$S1402,AF1402),"")</f>
        <v/>
      </c>
      <c r="AK1402" s="17" cm="1">
        <f t="array" ref="AK1402">IFERROR(IF(J1402="Level",INDEX($T1402:$Z1402,AC1402+1),INDEX($T1402:$Z1402,AC1402)),"")</f>
        <v>1</v>
      </c>
      <c r="AL1402" s="17" t="str" cm="1">
        <f t="array" ref="AL1402">IFERROR(IF(J1402="Level",INDEX($T1402:$Z1402,AD1402+1),INDEX($T1402:$Z1402,AD1402)),"")</f>
        <v/>
      </c>
      <c r="AM1402" s="17" t="str" cm="1">
        <f t="array" ref="AM1402">IFERROR(INDEX($T1402:$Z1402,AE1402),"")</f>
        <v/>
      </c>
      <c r="AN1402" s="17" t="str" cm="1">
        <f t="array" ref="AN1402">IFERROR(INDEX($T1402:$Z1402,AF1402),"")</f>
        <v/>
      </c>
    </row>
    <row r="1403" spans="1:40" x14ac:dyDescent="0.2">
      <c r="A1403" s="17" t="str">
        <f t="shared" si="126"/>
        <v>MSc Psychological Research Methods: PTS1PSYPSY01</v>
      </c>
      <c r="B1403" s="11" t="s">
        <v>549</v>
      </c>
      <c r="C1403" s="11" t="s">
        <v>32965</v>
      </c>
      <c r="D1403" s="11" t="s">
        <v>550</v>
      </c>
      <c r="E1403" s="11" t="s">
        <v>149</v>
      </c>
      <c r="F1403" s="11" t="s">
        <v>71</v>
      </c>
      <c r="G1403" s="11" t="s">
        <v>32238</v>
      </c>
      <c r="H1403" s="11" t="s">
        <v>77</v>
      </c>
      <c r="I1403" s="11">
        <v>1</v>
      </c>
      <c r="J1403" s="11" t="s">
        <v>78</v>
      </c>
      <c r="K1403" s="11" t="s">
        <v>32182</v>
      </c>
      <c r="L1403" s="11">
        <v>180</v>
      </c>
      <c r="M1403" s="11">
        <v>180</v>
      </c>
      <c r="N1403" s="11">
        <v>0</v>
      </c>
      <c r="O1403" s="11">
        <v>0</v>
      </c>
      <c r="P1403" s="11">
        <v>0</v>
      </c>
      <c r="Q1403" s="11">
        <v>0</v>
      </c>
      <c r="R1403" s="11">
        <v>0</v>
      </c>
      <c r="S1403" s="11">
        <v>0</v>
      </c>
      <c r="T1403" s="11">
        <v>1</v>
      </c>
      <c r="U1403" s="11">
        <v>0</v>
      </c>
      <c r="V1403" s="11">
        <v>0</v>
      </c>
      <c r="W1403" s="11">
        <v>0</v>
      </c>
      <c r="X1403" s="11">
        <v>0</v>
      </c>
      <c r="Y1403" s="11">
        <v>0</v>
      </c>
      <c r="Z1403" s="11">
        <v>0</v>
      </c>
      <c r="AA1403" s="12" t="s">
        <v>32955</v>
      </c>
      <c r="AB1403" s="17" t="str">
        <f t="shared" si="127"/>
        <v>Programme: MSc Psychological Research Methods</v>
      </c>
      <c r="AC1403" s="17">
        <f t="shared" si="128"/>
        <v>1</v>
      </c>
      <c r="AD1403" s="17" t="str">
        <f t="shared" si="129"/>
        <v/>
      </c>
      <c r="AE1403" s="17" t="str">
        <f t="shared" si="130"/>
        <v/>
      </c>
      <c r="AF1403" s="17" t="str">
        <f t="shared" si="131"/>
        <v/>
      </c>
      <c r="AG1403" s="17" cm="1">
        <f t="array" ref="AG1403">IFERROR(IF(J1403="Level",INDEX($M1403:$S1403,AC1403+1),INDEX($M1403:$S1403,AC1403)),"")</f>
        <v>180</v>
      </c>
      <c r="AH1403" s="17" t="str" cm="1">
        <f t="array" ref="AH1403">IFERROR(IF(J1403="Level",INDEX($M1403:$S1403,AD1403+1),INDEX($M1403:$S1403,AD1403)),"")</f>
        <v/>
      </c>
      <c r="AI1403" s="17" t="str" cm="1">
        <f t="array" ref="AI1403">IFERROR(INDEX($M1403:$S1403,AE1403),"")</f>
        <v/>
      </c>
      <c r="AJ1403" s="17" t="str" cm="1">
        <f t="array" ref="AJ1403">IFERROR(INDEX($M1403:$S1403,AF1403),"")</f>
        <v/>
      </c>
      <c r="AK1403" s="17" cm="1">
        <f t="array" ref="AK1403">IFERROR(IF(J1403="Level",INDEX($T1403:$Z1403,AC1403+1),INDEX($T1403:$Z1403,AC1403)),"")</f>
        <v>1</v>
      </c>
      <c r="AL1403" s="17" t="str" cm="1">
        <f t="array" ref="AL1403">IFERROR(IF(J1403="Level",INDEX($T1403:$Z1403,AD1403+1),INDEX($T1403:$Z1403,AD1403)),"")</f>
        <v/>
      </c>
      <c r="AM1403" s="17" t="str" cm="1">
        <f t="array" ref="AM1403">IFERROR(INDEX($T1403:$Z1403,AE1403),"")</f>
        <v/>
      </c>
      <c r="AN1403" s="17" t="str" cm="1">
        <f t="array" ref="AN1403">IFERROR(INDEX($T1403:$Z1403,AF1403),"")</f>
        <v/>
      </c>
    </row>
    <row r="1404" spans="1:40" x14ac:dyDescent="0.2">
      <c r="A1404" s="17" t="str">
        <f t="shared" si="126"/>
        <v>MSc Social and Organisational Psychology: PTS1PSYPSY03</v>
      </c>
      <c r="B1404" s="11" t="s">
        <v>551</v>
      </c>
      <c r="C1404" s="11" t="s">
        <v>32965</v>
      </c>
      <c r="D1404" s="11" t="s">
        <v>552</v>
      </c>
      <c r="E1404" s="11" t="s">
        <v>149</v>
      </c>
      <c r="F1404" s="11" t="s">
        <v>71</v>
      </c>
      <c r="G1404" s="11" t="s">
        <v>32238</v>
      </c>
      <c r="H1404" s="11" t="s">
        <v>77</v>
      </c>
      <c r="I1404" s="11">
        <v>1</v>
      </c>
      <c r="J1404" s="11" t="s">
        <v>78</v>
      </c>
      <c r="K1404" s="11" t="s">
        <v>32182</v>
      </c>
      <c r="L1404" s="11">
        <v>180</v>
      </c>
      <c r="M1404" s="11">
        <v>180</v>
      </c>
      <c r="N1404" s="11">
        <v>0</v>
      </c>
      <c r="O1404" s="11">
        <v>0</v>
      </c>
      <c r="P1404" s="11">
        <v>0</v>
      </c>
      <c r="Q1404" s="11">
        <v>0</v>
      </c>
      <c r="R1404" s="11">
        <v>0</v>
      </c>
      <c r="S1404" s="11">
        <v>0</v>
      </c>
      <c r="T1404" s="11">
        <v>1</v>
      </c>
      <c r="U1404" s="11">
        <v>0</v>
      </c>
      <c r="V1404" s="11">
        <v>0</v>
      </c>
      <c r="W1404" s="11">
        <v>0</v>
      </c>
      <c r="X1404" s="11">
        <v>0</v>
      </c>
      <c r="Y1404" s="11">
        <v>0</v>
      </c>
      <c r="Z1404" s="11">
        <v>0</v>
      </c>
      <c r="AA1404" s="12" t="s">
        <v>32955</v>
      </c>
      <c r="AB1404" s="17" t="str">
        <f t="shared" si="127"/>
        <v>Programme: MSc Social and Organisational Psychology</v>
      </c>
      <c r="AC1404" s="17">
        <f t="shared" si="128"/>
        <v>1</v>
      </c>
      <c r="AD1404" s="17" t="str">
        <f t="shared" si="129"/>
        <v/>
      </c>
      <c r="AE1404" s="17" t="str">
        <f t="shared" si="130"/>
        <v/>
      </c>
      <c r="AF1404" s="17" t="str">
        <f t="shared" si="131"/>
        <v/>
      </c>
      <c r="AG1404" s="17" cm="1">
        <f t="array" ref="AG1404">IFERROR(IF(J1404="Level",INDEX($M1404:$S1404,AC1404+1),INDEX($M1404:$S1404,AC1404)),"")</f>
        <v>180</v>
      </c>
      <c r="AH1404" s="17" t="str" cm="1">
        <f t="array" ref="AH1404">IFERROR(IF(J1404="Level",INDEX($M1404:$S1404,AD1404+1),INDEX($M1404:$S1404,AD1404)),"")</f>
        <v/>
      </c>
      <c r="AI1404" s="17" t="str" cm="1">
        <f t="array" ref="AI1404">IFERROR(INDEX($M1404:$S1404,AE1404),"")</f>
        <v/>
      </c>
      <c r="AJ1404" s="17" t="str" cm="1">
        <f t="array" ref="AJ1404">IFERROR(INDEX($M1404:$S1404,AF1404),"")</f>
        <v/>
      </c>
      <c r="AK1404" s="17" cm="1">
        <f t="array" ref="AK1404">IFERROR(IF(J1404="Level",INDEX($T1404:$Z1404,AC1404+1),INDEX($T1404:$Z1404,AC1404)),"")</f>
        <v>1</v>
      </c>
      <c r="AL1404" s="17" t="str" cm="1">
        <f t="array" ref="AL1404">IFERROR(IF(J1404="Level",INDEX($T1404:$Z1404,AD1404+1),INDEX($T1404:$Z1404,AD1404)),"")</f>
        <v/>
      </c>
      <c r="AM1404" s="17" t="str" cm="1">
        <f t="array" ref="AM1404">IFERROR(INDEX($T1404:$Z1404,AE1404),"")</f>
        <v/>
      </c>
      <c r="AN1404" s="17" t="str" cm="1">
        <f t="array" ref="AN1404">IFERROR(INDEX($T1404:$Z1404,AF1404),"")</f>
        <v/>
      </c>
    </row>
    <row r="1405" spans="1:40" x14ac:dyDescent="0.2">
      <c r="A1405" s="17" t="str">
        <f t="shared" si="126"/>
        <v>MSc Animal Behaviour: PTS1PSYPSY05</v>
      </c>
      <c r="B1405" s="11" t="s">
        <v>553</v>
      </c>
      <c r="C1405" s="11" t="s">
        <v>32965</v>
      </c>
      <c r="D1405" s="11" t="s">
        <v>554</v>
      </c>
      <c r="E1405" s="11" t="s">
        <v>149</v>
      </c>
      <c r="F1405" s="11" t="s">
        <v>71</v>
      </c>
      <c r="G1405" s="11" t="s">
        <v>32238</v>
      </c>
      <c r="H1405" s="11" t="s">
        <v>77</v>
      </c>
      <c r="I1405" s="11">
        <v>1</v>
      </c>
      <c r="J1405" s="11" t="s">
        <v>78</v>
      </c>
      <c r="K1405" s="11" t="s">
        <v>32182</v>
      </c>
      <c r="L1405" s="11">
        <v>180</v>
      </c>
      <c r="M1405" s="11">
        <v>180</v>
      </c>
      <c r="N1405" s="11">
        <v>0</v>
      </c>
      <c r="O1405" s="11">
        <v>0</v>
      </c>
      <c r="P1405" s="11">
        <v>0</v>
      </c>
      <c r="Q1405" s="11">
        <v>0</v>
      </c>
      <c r="R1405" s="11">
        <v>0</v>
      </c>
      <c r="S1405" s="11">
        <v>0</v>
      </c>
      <c r="T1405" s="11">
        <v>1</v>
      </c>
      <c r="U1405" s="11">
        <v>0</v>
      </c>
      <c r="V1405" s="11">
        <v>0</v>
      </c>
      <c r="W1405" s="11">
        <v>0</v>
      </c>
      <c r="X1405" s="11">
        <v>0</v>
      </c>
      <c r="Y1405" s="11">
        <v>0</v>
      </c>
      <c r="Z1405" s="11">
        <v>0</v>
      </c>
      <c r="AA1405" s="12" t="s">
        <v>32955</v>
      </c>
      <c r="AB1405" s="17" t="str">
        <f t="shared" si="127"/>
        <v>Programme: MSc Animal Behaviour</v>
      </c>
      <c r="AC1405" s="17">
        <f t="shared" si="128"/>
        <v>1</v>
      </c>
      <c r="AD1405" s="17" t="str">
        <f t="shared" si="129"/>
        <v/>
      </c>
      <c r="AE1405" s="17" t="str">
        <f t="shared" si="130"/>
        <v/>
      </c>
      <c r="AF1405" s="17" t="str">
        <f t="shared" si="131"/>
        <v/>
      </c>
      <c r="AG1405" s="17" cm="1">
        <f t="array" ref="AG1405">IFERROR(IF(J1405="Level",INDEX($M1405:$S1405,AC1405+1),INDEX($M1405:$S1405,AC1405)),"")</f>
        <v>180</v>
      </c>
      <c r="AH1405" s="17" t="str" cm="1">
        <f t="array" ref="AH1405">IFERROR(IF(J1405="Level",INDEX($M1405:$S1405,AD1405+1),INDEX($M1405:$S1405,AD1405)),"")</f>
        <v/>
      </c>
      <c r="AI1405" s="17" t="str" cm="1">
        <f t="array" ref="AI1405">IFERROR(INDEX($M1405:$S1405,AE1405),"")</f>
        <v/>
      </c>
      <c r="AJ1405" s="17" t="str" cm="1">
        <f t="array" ref="AJ1405">IFERROR(INDEX($M1405:$S1405,AF1405),"")</f>
        <v/>
      </c>
      <c r="AK1405" s="17" cm="1">
        <f t="array" ref="AK1405">IFERROR(IF(J1405="Level",INDEX($T1405:$Z1405,AC1405+1),INDEX($T1405:$Z1405,AC1405)),"")</f>
        <v>1</v>
      </c>
      <c r="AL1405" s="17" t="str" cm="1">
        <f t="array" ref="AL1405">IFERROR(IF(J1405="Level",INDEX($T1405:$Z1405,AD1405+1),INDEX($T1405:$Z1405,AD1405)),"")</f>
        <v/>
      </c>
      <c r="AM1405" s="17" t="str" cm="1">
        <f t="array" ref="AM1405">IFERROR(INDEX($T1405:$Z1405,AE1405),"")</f>
        <v/>
      </c>
      <c r="AN1405" s="17" t="str" cm="1">
        <f t="array" ref="AN1405">IFERROR(INDEX($T1405:$Z1405,AF1405),"")</f>
        <v/>
      </c>
    </row>
    <row r="1406" spans="1:40" x14ac:dyDescent="0.2">
      <c r="A1406" s="17" t="str">
        <f t="shared" si="126"/>
        <v>MSc Clinical Psychology: PTS1PSYPSY15</v>
      </c>
      <c r="B1406" s="11" t="s">
        <v>555</v>
      </c>
      <c r="C1406" s="11" t="s">
        <v>32965</v>
      </c>
      <c r="D1406" s="11" t="s">
        <v>556</v>
      </c>
      <c r="E1406" s="11" t="s">
        <v>149</v>
      </c>
      <c r="F1406" s="11" t="s">
        <v>71</v>
      </c>
      <c r="G1406" s="11" t="s">
        <v>32238</v>
      </c>
      <c r="H1406" s="11" t="s">
        <v>77</v>
      </c>
      <c r="I1406" s="11">
        <v>1</v>
      </c>
      <c r="J1406" s="11" t="s">
        <v>78</v>
      </c>
      <c r="K1406" s="11" t="s">
        <v>32182</v>
      </c>
      <c r="L1406" s="11">
        <v>180</v>
      </c>
      <c r="M1406" s="11">
        <v>180</v>
      </c>
      <c r="N1406" s="11">
        <v>0</v>
      </c>
      <c r="O1406" s="11">
        <v>0</v>
      </c>
      <c r="P1406" s="11">
        <v>0</v>
      </c>
      <c r="Q1406" s="11">
        <v>0</v>
      </c>
      <c r="R1406" s="11">
        <v>0</v>
      </c>
      <c r="S1406" s="11">
        <v>0</v>
      </c>
      <c r="T1406" s="11">
        <v>1</v>
      </c>
      <c r="U1406" s="11">
        <v>0</v>
      </c>
      <c r="V1406" s="11">
        <v>0</v>
      </c>
      <c r="W1406" s="11">
        <v>0</v>
      </c>
      <c r="X1406" s="11">
        <v>0</v>
      </c>
      <c r="Y1406" s="11">
        <v>0</v>
      </c>
      <c r="Z1406" s="11">
        <v>0</v>
      </c>
      <c r="AA1406" s="12" t="s">
        <v>32955</v>
      </c>
      <c r="AB1406" s="17" t="str">
        <f t="shared" si="127"/>
        <v>Programme: MSc Clinical Psychology</v>
      </c>
      <c r="AC1406" s="17">
        <f t="shared" si="128"/>
        <v>1</v>
      </c>
      <c r="AD1406" s="17" t="str">
        <f t="shared" si="129"/>
        <v/>
      </c>
      <c r="AE1406" s="17" t="str">
        <f t="shared" si="130"/>
        <v/>
      </c>
      <c r="AF1406" s="17" t="str">
        <f t="shared" si="131"/>
        <v/>
      </c>
      <c r="AG1406" s="17" cm="1">
        <f t="array" ref="AG1406">IFERROR(IF(J1406="Level",INDEX($M1406:$S1406,AC1406+1),INDEX($M1406:$S1406,AC1406)),"")</f>
        <v>180</v>
      </c>
      <c r="AH1406" s="17" t="str" cm="1">
        <f t="array" ref="AH1406">IFERROR(IF(J1406="Level",INDEX($M1406:$S1406,AD1406+1),INDEX($M1406:$S1406,AD1406)),"")</f>
        <v/>
      </c>
      <c r="AI1406" s="17" t="str" cm="1">
        <f t="array" ref="AI1406">IFERROR(INDEX($M1406:$S1406,AE1406),"")</f>
        <v/>
      </c>
      <c r="AJ1406" s="17" t="str" cm="1">
        <f t="array" ref="AJ1406">IFERROR(INDEX($M1406:$S1406,AF1406),"")</f>
        <v/>
      </c>
      <c r="AK1406" s="17" cm="1">
        <f t="array" ref="AK1406">IFERROR(IF(J1406="Level",INDEX($T1406:$Z1406,AC1406+1),INDEX($T1406:$Z1406,AC1406)),"")</f>
        <v>1</v>
      </c>
      <c r="AL1406" s="17" t="str" cm="1">
        <f t="array" ref="AL1406">IFERROR(IF(J1406="Level",INDEX($T1406:$Z1406,AD1406+1),INDEX($T1406:$Z1406,AD1406)),"")</f>
        <v/>
      </c>
      <c r="AM1406" s="17" t="str" cm="1">
        <f t="array" ref="AM1406">IFERROR(INDEX($T1406:$Z1406,AE1406),"")</f>
        <v/>
      </c>
      <c r="AN1406" s="17" t="str" cm="1">
        <f t="array" ref="AN1406">IFERROR(INDEX($T1406:$Z1406,AF1406),"")</f>
        <v/>
      </c>
    </row>
    <row r="1407" spans="1:40" x14ac:dyDescent="0.2">
      <c r="A1407" s="17" t="str">
        <f t="shared" si="126"/>
        <v>MRes Health and Wellbeing: PTR1SHSPSYEA</v>
      </c>
      <c r="B1407" s="11" t="s">
        <v>345</v>
      </c>
      <c r="C1407" s="11" t="s">
        <v>32965</v>
      </c>
      <c r="D1407" s="11" t="s">
        <v>346</v>
      </c>
      <c r="E1407" s="11" t="s">
        <v>152</v>
      </c>
      <c r="F1407" s="11" t="s">
        <v>71</v>
      </c>
      <c r="G1407" s="11" t="s">
        <v>32238</v>
      </c>
      <c r="H1407" s="11" t="s">
        <v>77</v>
      </c>
      <c r="I1407" s="11">
        <v>1</v>
      </c>
      <c r="J1407" s="11" t="s">
        <v>78</v>
      </c>
      <c r="K1407" s="11" t="s">
        <v>32182</v>
      </c>
      <c r="L1407" s="11">
        <v>180</v>
      </c>
      <c r="M1407" s="11">
        <v>180</v>
      </c>
      <c r="N1407" s="11">
        <v>0</v>
      </c>
      <c r="O1407" s="11">
        <v>0</v>
      </c>
      <c r="P1407" s="11">
        <v>0</v>
      </c>
      <c r="Q1407" s="11">
        <v>0</v>
      </c>
      <c r="R1407" s="11">
        <v>0</v>
      </c>
      <c r="S1407" s="11">
        <v>0</v>
      </c>
      <c r="T1407" s="11">
        <v>1</v>
      </c>
      <c r="U1407" s="11">
        <v>0</v>
      </c>
      <c r="V1407" s="11">
        <v>0</v>
      </c>
      <c r="W1407" s="11">
        <v>0</v>
      </c>
      <c r="X1407" s="11">
        <v>0</v>
      </c>
      <c r="Y1407" s="11">
        <v>0</v>
      </c>
      <c r="Z1407" s="11">
        <v>0</v>
      </c>
      <c r="AA1407" s="12" t="s">
        <v>32955</v>
      </c>
      <c r="AB1407" s="17" t="str">
        <f t="shared" si="127"/>
        <v>Programme: MRes Health and Wellbeing</v>
      </c>
      <c r="AC1407" s="17">
        <f t="shared" si="128"/>
        <v>1</v>
      </c>
      <c r="AD1407" s="17" t="str">
        <f t="shared" si="129"/>
        <v/>
      </c>
      <c r="AE1407" s="17" t="str">
        <f t="shared" si="130"/>
        <v/>
      </c>
      <c r="AF1407" s="17" t="str">
        <f t="shared" si="131"/>
        <v/>
      </c>
      <c r="AG1407" s="17" cm="1">
        <f t="array" ref="AG1407">IFERROR(IF(J1407="Level",INDEX($M1407:$S1407,AC1407+1),INDEX($M1407:$S1407,AC1407)),"")</f>
        <v>180</v>
      </c>
      <c r="AH1407" s="17" t="str" cm="1">
        <f t="array" ref="AH1407">IFERROR(IF(J1407="Level",INDEX($M1407:$S1407,AD1407+1),INDEX($M1407:$S1407,AD1407)),"")</f>
        <v/>
      </c>
      <c r="AI1407" s="17" t="str" cm="1">
        <f t="array" ref="AI1407">IFERROR(INDEX($M1407:$S1407,AE1407),"")</f>
        <v/>
      </c>
      <c r="AJ1407" s="17" t="str" cm="1">
        <f t="array" ref="AJ1407">IFERROR(INDEX($M1407:$S1407,AF1407),"")</f>
        <v/>
      </c>
      <c r="AK1407" s="17" cm="1">
        <f t="array" ref="AK1407">IFERROR(IF(J1407="Level",INDEX($T1407:$Z1407,AC1407+1),INDEX($T1407:$Z1407,AC1407)),"")</f>
        <v>1</v>
      </c>
      <c r="AL1407" s="17" t="str" cm="1">
        <f t="array" ref="AL1407">IFERROR(IF(J1407="Level",INDEX($T1407:$Z1407,AD1407+1),INDEX($T1407:$Z1407,AD1407)),"")</f>
        <v/>
      </c>
      <c r="AM1407" s="17" t="str" cm="1">
        <f t="array" ref="AM1407">IFERROR(INDEX($T1407:$Z1407,AE1407),"")</f>
        <v/>
      </c>
      <c r="AN1407" s="17" t="str" cm="1">
        <f t="array" ref="AN1407">IFERROR(INDEX($T1407:$Z1407,AF1407),"")</f>
        <v/>
      </c>
    </row>
    <row r="1408" spans="1:40" x14ac:dyDescent="0.2">
      <c r="A1408" s="17" t="str">
        <f t="shared" si="126"/>
        <v>MSc Sport and Exercise Medicine: PTS1SHSEMS01</v>
      </c>
      <c r="B1408" s="11" t="s">
        <v>624</v>
      </c>
      <c r="C1408" s="11" t="s">
        <v>32965</v>
      </c>
      <c r="D1408" s="11" t="s">
        <v>625</v>
      </c>
      <c r="E1408" s="11" t="s">
        <v>152</v>
      </c>
      <c r="F1408" s="11" t="s">
        <v>71</v>
      </c>
      <c r="G1408" s="11" t="s">
        <v>32238</v>
      </c>
      <c r="H1408" s="11" t="s">
        <v>77</v>
      </c>
      <c r="I1408" s="11">
        <v>1</v>
      </c>
      <c r="J1408" s="11" t="s">
        <v>78</v>
      </c>
      <c r="K1408" s="11" t="s">
        <v>32182</v>
      </c>
      <c r="L1408" s="11">
        <v>180</v>
      </c>
      <c r="M1408" s="11">
        <v>180</v>
      </c>
      <c r="N1408" s="11">
        <v>0</v>
      </c>
      <c r="O1408" s="11">
        <v>0</v>
      </c>
      <c r="P1408" s="11">
        <v>0</v>
      </c>
      <c r="Q1408" s="11">
        <v>0</v>
      </c>
      <c r="R1408" s="11">
        <v>0</v>
      </c>
      <c r="S1408" s="11">
        <v>0</v>
      </c>
      <c r="T1408" s="11">
        <v>1</v>
      </c>
      <c r="U1408" s="11">
        <v>0</v>
      </c>
      <c r="V1408" s="11">
        <v>0</v>
      </c>
      <c r="W1408" s="11">
        <v>0</v>
      </c>
      <c r="X1408" s="11">
        <v>0</v>
      </c>
      <c r="Y1408" s="11">
        <v>0</v>
      </c>
      <c r="Z1408" s="11">
        <v>0</v>
      </c>
      <c r="AA1408" s="12" t="s">
        <v>32955</v>
      </c>
      <c r="AB1408" s="17" t="str">
        <f t="shared" si="127"/>
        <v>Programme: MSc Sport and Exercise Medicine</v>
      </c>
      <c r="AC1408" s="17">
        <f t="shared" si="128"/>
        <v>1</v>
      </c>
      <c r="AD1408" s="17" t="str">
        <f t="shared" si="129"/>
        <v/>
      </c>
      <c r="AE1408" s="17" t="str">
        <f t="shared" si="130"/>
        <v/>
      </c>
      <c r="AF1408" s="17" t="str">
        <f t="shared" si="131"/>
        <v/>
      </c>
      <c r="AG1408" s="17" cm="1">
        <f t="array" ref="AG1408">IFERROR(IF(J1408="Level",INDEX($M1408:$S1408,AC1408+1),INDEX($M1408:$S1408,AC1408)),"")</f>
        <v>180</v>
      </c>
      <c r="AH1408" s="17" t="str" cm="1">
        <f t="array" ref="AH1408">IFERROR(IF(J1408="Level",INDEX($M1408:$S1408,AD1408+1),INDEX($M1408:$S1408,AD1408)),"")</f>
        <v/>
      </c>
      <c r="AI1408" s="17" t="str" cm="1">
        <f t="array" ref="AI1408">IFERROR(INDEX($M1408:$S1408,AE1408),"")</f>
        <v/>
      </c>
      <c r="AJ1408" s="17" t="str" cm="1">
        <f t="array" ref="AJ1408">IFERROR(INDEX($M1408:$S1408,AF1408),"")</f>
        <v/>
      </c>
      <c r="AK1408" s="17" cm="1">
        <f t="array" ref="AK1408">IFERROR(IF(J1408="Level",INDEX($T1408:$Z1408,AC1408+1),INDEX($T1408:$Z1408,AC1408)),"")</f>
        <v>1</v>
      </c>
      <c r="AL1408" s="17" t="str" cm="1">
        <f t="array" ref="AL1408">IFERROR(IF(J1408="Level",INDEX($T1408:$Z1408,AD1408+1),INDEX($T1408:$Z1408,AD1408)),"")</f>
        <v/>
      </c>
      <c r="AM1408" s="17" t="str" cm="1">
        <f t="array" ref="AM1408">IFERROR(INDEX($T1408:$Z1408,AE1408),"")</f>
        <v/>
      </c>
      <c r="AN1408" s="17" t="str" cm="1">
        <f t="array" ref="AN1408">IFERROR(INDEX($T1408:$Z1408,AF1408),"")</f>
        <v/>
      </c>
    </row>
    <row r="1409" spans="1:40" x14ac:dyDescent="0.2">
      <c r="A1409" s="17" t="str">
        <f t="shared" si="126"/>
        <v>MSc Sports Management: PTS1SHSSBE01</v>
      </c>
      <c r="B1409" s="11" t="s">
        <v>626</v>
      </c>
      <c r="C1409" s="11" t="s">
        <v>32965</v>
      </c>
      <c r="D1409" s="11" t="s">
        <v>627</v>
      </c>
      <c r="E1409" s="11" t="s">
        <v>152</v>
      </c>
      <c r="F1409" s="11" t="s">
        <v>71</v>
      </c>
      <c r="G1409" s="11" t="s">
        <v>32238</v>
      </c>
      <c r="H1409" s="11" t="s">
        <v>77</v>
      </c>
      <c r="I1409" s="11">
        <v>1</v>
      </c>
      <c r="J1409" s="11" t="s">
        <v>78</v>
      </c>
      <c r="K1409" s="11" t="s">
        <v>32182</v>
      </c>
      <c r="L1409" s="11">
        <v>180</v>
      </c>
      <c r="M1409" s="11">
        <v>180</v>
      </c>
      <c r="N1409" s="11">
        <v>0</v>
      </c>
      <c r="O1409" s="11">
        <v>0</v>
      </c>
      <c r="P1409" s="11">
        <v>0</v>
      </c>
      <c r="Q1409" s="11">
        <v>0</v>
      </c>
      <c r="R1409" s="11">
        <v>0</v>
      </c>
      <c r="S1409" s="11">
        <v>0</v>
      </c>
      <c r="T1409" s="11">
        <v>1</v>
      </c>
      <c r="U1409" s="11">
        <v>0</v>
      </c>
      <c r="V1409" s="11">
        <v>0</v>
      </c>
      <c r="W1409" s="11">
        <v>0</v>
      </c>
      <c r="X1409" s="11">
        <v>0</v>
      </c>
      <c r="Y1409" s="11">
        <v>0</v>
      </c>
      <c r="Z1409" s="11">
        <v>0</v>
      </c>
      <c r="AA1409" s="12" t="s">
        <v>32955</v>
      </c>
      <c r="AB1409" s="17" t="str">
        <f t="shared" si="127"/>
        <v>Programme: MSc Sports Management</v>
      </c>
      <c r="AC1409" s="17">
        <f t="shared" si="128"/>
        <v>1</v>
      </c>
      <c r="AD1409" s="17" t="str">
        <f t="shared" si="129"/>
        <v/>
      </c>
      <c r="AE1409" s="17" t="str">
        <f t="shared" si="130"/>
        <v/>
      </c>
      <c r="AF1409" s="17" t="str">
        <f t="shared" si="131"/>
        <v/>
      </c>
      <c r="AG1409" s="17" cm="1">
        <f t="array" ref="AG1409">IFERROR(IF(J1409="Level",INDEX($M1409:$S1409,AC1409+1),INDEX($M1409:$S1409,AC1409)),"")</f>
        <v>180</v>
      </c>
      <c r="AH1409" s="17" t="str" cm="1">
        <f t="array" ref="AH1409">IFERROR(IF(J1409="Level",INDEX($M1409:$S1409,AD1409+1),INDEX($M1409:$S1409,AD1409)),"")</f>
        <v/>
      </c>
      <c r="AI1409" s="17" t="str" cm="1">
        <f t="array" ref="AI1409">IFERROR(INDEX($M1409:$S1409,AE1409),"")</f>
        <v/>
      </c>
      <c r="AJ1409" s="17" t="str" cm="1">
        <f t="array" ref="AJ1409">IFERROR(INDEX($M1409:$S1409,AF1409),"")</f>
        <v/>
      </c>
      <c r="AK1409" s="17" cm="1">
        <f t="array" ref="AK1409">IFERROR(IF(J1409="Level",INDEX($T1409:$Z1409,AC1409+1),INDEX($T1409:$Z1409,AC1409)),"")</f>
        <v>1</v>
      </c>
      <c r="AL1409" s="17" t="str" cm="1">
        <f t="array" ref="AL1409">IFERROR(IF(J1409="Level",INDEX($T1409:$Z1409,AD1409+1),INDEX($T1409:$Z1409,AD1409)),"")</f>
        <v/>
      </c>
      <c r="AM1409" s="17" t="str" cm="1">
        <f t="array" ref="AM1409">IFERROR(INDEX($T1409:$Z1409,AE1409),"")</f>
        <v/>
      </c>
      <c r="AN1409" s="17" t="str" cm="1">
        <f t="array" ref="AN1409">IFERROR(INDEX($T1409:$Z1409,AF1409),"")</f>
        <v/>
      </c>
    </row>
    <row r="1410" spans="1:40" x14ac:dyDescent="0.2">
      <c r="A1410" s="17" t="str">
        <f t="shared" ref="A1410:A1473" si="132">D1410&amp;": "&amp;B1410</f>
        <v>MSc Sport and Health Sciences: PTS1SHSSHS01</v>
      </c>
      <c r="B1410" s="11" t="s">
        <v>628</v>
      </c>
      <c r="C1410" s="11" t="s">
        <v>32965</v>
      </c>
      <c r="D1410" s="11" t="s">
        <v>629</v>
      </c>
      <c r="E1410" s="11" t="s">
        <v>152</v>
      </c>
      <c r="F1410" s="11" t="s">
        <v>71</v>
      </c>
      <c r="G1410" s="11" t="s">
        <v>32238</v>
      </c>
      <c r="H1410" s="11" t="s">
        <v>77</v>
      </c>
      <c r="I1410" s="11">
        <v>1</v>
      </c>
      <c r="J1410" s="11" t="s">
        <v>78</v>
      </c>
      <c r="K1410" s="11" t="s">
        <v>32182</v>
      </c>
      <c r="L1410" s="11">
        <v>180</v>
      </c>
      <c r="M1410" s="11">
        <v>180</v>
      </c>
      <c r="N1410" s="11">
        <v>0</v>
      </c>
      <c r="O1410" s="11">
        <v>0</v>
      </c>
      <c r="P1410" s="11">
        <v>0</v>
      </c>
      <c r="Q1410" s="11">
        <v>0</v>
      </c>
      <c r="R1410" s="11">
        <v>0</v>
      </c>
      <c r="S1410" s="11">
        <v>0</v>
      </c>
      <c r="T1410" s="11">
        <v>1</v>
      </c>
      <c r="U1410" s="11">
        <v>0</v>
      </c>
      <c r="V1410" s="11">
        <v>0</v>
      </c>
      <c r="W1410" s="11">
        <v>0</v>
      </c>
      <c r="X1410" s="11">
        <v>0</v>
      </c>
      <c r="Y1410" s="11">
        <v>0</v>
      </c>
      <c r="Z1410" s="11">
        <v>0</v>
      </c>
      <c r="AA1410" s="12" t="s">
        <v>32955</v>
      </c>
      <c r="AB1410" s="17" t="str">
        <f t="shared" ref="AB1410:AB1473" si="133">IF(H1410="Yes","Programme: "&amp;D1410,"Programme is not compatible with this tool")</f>
        <v>Programme: MSc Sport and Health Sciences</v>
      </c>
      <c r="AC1410" s="17">
        <f t="shared" ref="AC1410:AC1473" si="134">IF(J1410="Stage",IF(M1410&lt;&gt;0,1,IF(N1410&lt;&gt;0,2,IF(O1410&lt;&gt;0,3,IF(P1410&lt;&gt;0,4,IF(Q1410&lt;&gt;0,5,""))))),IF(J1410="","",IF(R1410&lt;&gt;0,5,IF(S1410&lt;&gt;0,6,""))))</f>
        <v>1</v>
      </c>
      <c r="AD1410" s="17" t="str">
        <f t="shared" ref="AD1410:AD1473" si="135">IF(J1410="Stage",IF(AND(N1410&lt;&gt;0,AC1410&lt;2),2,IF(AND(O1410&lt;&gt;0,AC1410&lt;3),3,IF(AND(P1410&lt;&gt;0,AC1410&lt;4),4,IF(AND(Q1410&lt;&gt;0,AC1410&lt;5),5,"")))),IF(J1410="","",IF(AC1410&lt;&gt;0,6)))</f>
        <v/>
      </c>
      <c r="AE1410" s="17" t="str">
        <f t="shared" ref="AE1410:AE1473" si="136">IF(AND(O1410&lt;&gt;0,AD1410&lt;3),3,IF(AND(P1410&lt;&gt;0,AD1410&lt;4),4,IF(AND(Q1410&lt;&gt;0,AD1410&lt;5),5,"")))</f>
        <v/>
      </c>
      <c r="AF1410" s="17" t="str">
        <f t="shared" ref="AF1410:AF1473" si="137">IF(AND(P1410&lt;&gt;0,AE1410&lt;4),4,IF(AND(Q1410&lt;&gt;0,AE1410&lt;5),5,""))</f>
        <v/>
      </c>
      <c r="AG1410" s="17" cm="1">
        <f t="array" ref="AG1410">IFERROR(IF(J1410="Level",INDEX($M1410:$S1410,AC1410+1),INDEX($M1410:$S1410,AC1410)),"")</f>
        <v>180</v>
      </c>
      <c r="AH1410" s="17" t="str" cm="1">
        <f t="array" ref="AH1410">IFERROR(IF(J1410="Level",INDEX($M1410:$S1410,AD1410+1),INDEX($M1410:$S1410,AD1410)),"")</f>
        <v/>
      </c>
      <c r="AI1410" s="17" t="str" cm="1">
        <f t="array" ref="AI1410">IFERROR(INDEX($M1410:$S1410,AE1410),"")</f>
        <v/>
      </c>
      <c r="AJ1410" s="17" t="str" cm="1">
        <f t="array" ref="AJ1410">IFERROR(INDEX($M1410:$S1410,AF1410),"")</f>
        <v/>
      </c>
      <c r="AK1410" s="17" cm="1">
        <f t="array" ref="AK1410">IFERROR(IF(J1410="Level",INDEX($T1410:$Z1410,AC1410+1),INDEX($T1410:$Z1410,AC1410)),"")</f>
        <v>1</v>
      </c>
      <c r="AL1410" s="17" t="str" cm="1">
        <f t="array" ref="AL1410">IFERROR(IF(J1410="Level",INDEX($T1410:$Z1410,AD1410+1),INDEX($T1410:$Z1410,AD1410)),"")</f>
        <v/>
      </c>
      <c r="AM1410" s="17" t="str" cm="1">
        <f t="array" ref="AM1410">IFERROR(INDEX($T1410:$Z1410,AE1410),"")</f>
        <v/>
      </c>
      <c r="AN1410" s="17" t="str" cm="1">
        <f t="array" ref="AN1410">IFERROR(INDEX($T1410:$Z1410,AF1410),"")</f>
        <v/>
      </c>
    </row>
    <row r="1411" spans="1:40" x14ac:dyDescent="0.2">
      <c r="A1411" s="17" t="str">
        <f t="shared" si="132"/>
        <v>MSc Paediatric Exercise and Health: PTS1SHSSHS05</v>
      </c>
      <c r="B1411" s="11" t="s">
        <v>630</v>
      </c>
      <c r="C1411" s="11" t="s">
        <v>32965</v>
      </c>
      <c r="D1411" s="11" t="s">
        <v>631</v>
      </c>
      <c r="E1411" s="11" t="s">
        <v>152</v>
      </c>
      <c r="F1411" s="11" t="s">
        <v>71</v>
      </c>
      <c r="G1411" s="11" t="s">
        <v>32238</v>
      </c>
      <c r="H1411" s="11" t="s">
        <v>77</v>
      </c>
      <c r="I1411" s="11">
        <v>1</v>
      </c>
      <c r="J1411" s="11" t="s">
        <v>78</v>
      </c>
      <c r="K1411" s="11" t="s">
        <v>32182</v>
      </c>
      <c r="L1411" s="11">
        <v>180</v>
      </c>
      <c r="M1411" s="11">
        <v>180</v>
      </c>
      <c r="N1411" s="11">
        <v>0</v>
      </c>
      <c r="O1411" s="11">
        <v>0</v>
      </c>
      <c r="P1411" s="11">
        <v>0</v>
      </c>
      <c r="Q1411" s="11">
        <v>0</v>
      </c>
      <c r="R1411" s="11">
        <v>0</v>
      </c>
      <c r="S1411" s="11">
        <v>0</v>
      </c>
      <c r="T1411" s="11">
        <v>1</v>
      </c>
      <c r="U1411" s="11">
        <v>0</v>
      </c>
      <c r="V1411" s="11">
        <v>0</v>
      </c>
      <c r="W1411" s="11">
        <v>0</v>
      </c>
      <c r="X1411" s="11">
        <v>0</v>
      </c>
      <c r="Y1411" s="11">
        <v>0</v>
      </c>
      <c r="Z1411" s="11">
        <v>0</v>
      </c>
      <c r="AA1411" s="12" t="s">
        <v>32955</v>
      </c>
      <c r="AB1411" s="17" t="str">
        <f t="shared" si="133"/>
        <v>Programme: MSc Paediatric Exercise and Health</v>
      </c>
      <c r="AC1411" s="17">
        <f t="shared" si="134"/>
        <v>1</v>
      </c>
      <c r="AD1411" s="17" t="str">
        <f t="shared" si="135"/>
        <v/>
      </c>
      <c r="AE1411" s="17" t="str">
        <f t="shared" si="136"/>
        <v/>
      </c>
      <c r="AF1411" s="17" t="str">
        <f t="shared" si="137"/>
        <v/>
      </c>
      <c r="AG1411" s="17" cm="1">
        <f t="array" ref="AG1411">IFERROR(IF(J1411="Level",INDEX($M1411:$S1411,AC1411+1),INDEX($M1411:$S1411,AC1411)),"")</f>
        <v>180</v>
      </c>
      <c r="AH1411" s="17" t="str" cm="1">
        <f t="array" ref="AH1411">IFERROR(IF(J1411="Level",INDEX($M1411:$S1411,AD1411+1),INDEX($M1411:$S1411,AD1411)),"")</f>
        <v/>
      </c>
      <c r="AI1411" s="17" t="str" cm="1">
        <f t="array" ref="AI1411">IFERROR(INDEX($M1411:$S1411,AE1411),"")</f>
        <v/>
      </c>
      <c r="AJ1411" s="17" t="str" cm="1">
        <f t="array" ref="AJ1411">IFERROR(INDEX($M1411:$S1411,AF1411),"")</f>
        <v/>
      </c>
      <c r="AK1411" s="17" cm="1">
        <f t="array" ref="AK1411">IFERROR(IF(J1411="Level",INDEX($T1411:$Z1411,AC1411+1),INDEX($T1411:$Z1411,AC1411)),"")</f>
        <v>1</v>
      </c>
      <c r="AL1411" s="17" t="str" cm="1">
        <f t="array" ref="AL1411">IFERROR(IF(J1411="Level",INDEX($T1411:$Z1411,AD1411+1),INDEX($T1411:$Z1411,AD1411)),"")</f>
        <v/>
      </c>
      <c r="AM1411" s="17" t="str" cm="1">
        <f t="array" ref="AM1411">IFERROR(INDEX($T1411:$Z1411,AE1411),"")</f>
        <v/>
      </c>
      <c r="AN1411" s="17" t="str" cm="1">
        <f t="array" ref="AN1411">IFERROR(INDEX($T1411:$Z1411,AF1411),"")</f>
        <v/>
      </c>
    </row>
    <row r="1412" spans="1:40" x14ac:dyDescent="0.2">
      <c r="A1412" s="17" t="str">
        <f t="shared" si="132"/>
        <v>MSc Clinical Associate in Psychology (MCAP): PTS1PSYPSY13</v>
      </c>
      <c r="B1412" s="11" t="s">
        <v>632</v>
      </c>
      <c r="C1412" s="11" t="s">
        <v>32965</v>
      </c>
      <c r="D1412" s="11" t="s">
        <v>633</v>
      </c>
      <c r="E1412" s="11" t="s">
        <v>112</v>
      </c>
      <c r="F1412" s="11" t="s">
        <v>71</v>
      </c>
      <c r="G1412" s="11" t="s">
        <v>32443</v>
      </c>
      <c r="H1412" s="11" t="s">
        <v>77</v>
      </c>
      <c r="I1412" s="11">
        <v>1</v>
      </c>
      <c r="J1412" s="11" t="s">
        <v>78</v>
      </c>
      <c r="K1412" s="11" t="s">
        <v>32182</v>
      </c>
      <c r="L1412" s="11">
        <v>180</v>
      </c>
      <c r="M1412" s="11">
        <v>180</v>
      </c>
      <c r="N1412" s="11">
        <v>0</v>
      </c>
      <c r="O1412" s="11">
        <v>0</v>
      </c>
      <c r="P1412" s="11">
        <v>0</v>
      </c>
      <c r="Q1412" s="11">
        <v>0</v>
      </c>
      <c r="R1412" s="11">
        <v>0</v>
      </c>
      <c r="S1412" s="11">
        <v>0</v>
      </c>
      <c r="T1412" s="11">
        <v>1</v>
      </c>
      <c r="U1412" s="11">
        <v>0</v>
      </c>
      <c r="V1412" s="11">
        <v>0</v>
      </c>
      <c r="W1412" s="11">
        <v>0</v>
      </c>
      <c r="X1412" s="11">
        <v>0</v>
      </c>
      <c r="Y1412" s="11">
        <v>0</v>
      </c>
      <c r="Z1412" s="11">
        <v>0</v>
      </c>
      <c r="AA1412" s="12" t="s">
        <v>32955</v>
      </c>
      <c r="AB1412" s="17" t="str">
        <f t="shared" si="133"/>
        <v>Programme: MSc Clinical Associate in Psychology (MCAP)</v>
      </c>
      <c r="AC1412" s="17">
        <f t="shared" si="134"/>
        <v>1</v>
      </c>
      <c r="AD1412" s="17" t="str">
        <f t="shared" si="135"/>
        <v/>
      </c>
      <c r="AE1412" s="17" t="str">
        <f t="shared" si="136"/>
        <v/>
      </c>
      <c r="AF1412" s="17" t="str">
        <f t="shared" si="137"/>
        <v/>
      </c>
      <c r="AG1412" s="17" cm="1">
        <f t="array" ref="AG1412">IFERROR(IF(J1412="Level",INDEX($M1412:$S1412,AC1412+1),INDEX($M1412:$S1412,AC1412)),"")</f>
        <v>180</v>
      </c>
      <c r="AH1412" s="17" t="str" cm="1">
        <f t="array" ref="AH1412">IFERROR(IF(J1412="Level",INDEX($M1412:$S1412,AD1412+1),INDEX($M1412:$S1412,AD1412)),"")</f>
        <v/>
      </c>
      <c r="AI1412" s="17" t="str" cm="1">
        <f t="array" ref="AI1412">IFERROR(INDEX($M1412:$S1412,AE1412),"")</f>
        <v/>
      </c>
      <c r="AJ1412" s="17" t="str" cm="1">
        <f t="array" ref="AJ1412">IFERROR(INDEX($M1412:$S1412,AF1412),"")</f>
        <v/>
      </c>
      <c r="AK1412" s="17" cm="1">
        <f t="array" ref="AK1412">IFERROR(IF(J1412="Level",INDEX($T1412:$Z1412,AC1412+1),INDEX($T1412:$Z1412,AC1412)),"")</f>
        <v>1</v>
      </c>
      <c r="AL1412" s="17" t="str" cm="1">
        <f t="array" ref="AL1412">IFERROR(IF(J1412="Level",INDEX($T1412:$Z1412,AD1412+1),INDEX($T1412:$Z1412,AD1412)),"")</f>
        <v/>
      </c>
      <c r="AM1412" s="17" t="str" cm="1">
        <f t="array" ref="AM1412">IFERROR(INDEX($T1412:$Z1412,AE1412),"")</f>
        <v/>
      </c>
      <c r="AN1412" s="17" t="str" cm="1">
        <f t="array" ref="AN1412">IFERROR(INDEX($T1412:$Z1412,AF1412),"")</f>
        <v/>
      </c>
    </row>
    <row r="1413" spans="1:40" ht="25.5" x14ac:dyDescent="0.2">
      <c r="A1413" s="17" t="str">
        <f t="shared" si="132"/>
        <v>MSc Clinical Associate in Psychology (Children, Young People and Families): PTS1PSYPSY14</v>
      </c>
      <c r="B1413" s="11" t="s">
        <v>634</v>
      </c>
      <c r="C1413" s="11" t="s">
        <v>32965</v>
      </c>
      <c r="D1413" s="11" t="s">
        <v>635</v>
      </c>
      <c r="E1413" s="11" t="s">
        <v>112</v>
      </c>
      <c r="F1413" s="11" t="s">
        <v>71</v>
      </c>
      <c r="G1413" s="11" t="s">
        <v>32443</v>
      </c>
      <c r="H1413" s="11" t="s">
        <v>77</v>
      </c>
      <c r="I1413" s="11">
        <v>1</v>
      </c>
      <c r="J1413" s="11" t="s">
        <v>78</v>
      </c>
      <c r="K1413" s="11" t="s">
        <v>32182</v>
      </c>
      <c r="L1413" s="11">
        <v>180</v>
      </c>
      <c r="M1413" s="11">
        <v>180</v>
      </c>
      <c r="N1413" s="11">
        <v>0</v>
      </c>
      <c r="O1413" s="11">
        <v>0</v>
      </c>
      <c r="P1413" s="11">
        <v>0</v>
      </c>
      <c r="Q1413" s="11">
        <v>0</v>
      </c>
      <c r="R1413" s="11">
        <v>0</v>
      </c>
      <c r="S1413" s="11">
        <v>0</v>
      </c>
      <c r="T1413" s="11">
        <v>1</v>
      </c>
      <c r="U1413" s="11">
        <v>0</v>
      </c>
      <c r="V1413" s="11">
        <v>0</v>
      </c>
      <c r="W1413" s="11">
        <v>0</v>
      </c>
      <c r="X1413" s="11">
        <v>0</v>
      </c>
      <c r="Y1413" s="11">
        <v>0</v>
      </c>
      <c r="Z1413" s="11">
        <v>0</v>
      </c>
      <c r="AA1413" s="12" t="s">
        <v>32955</v>
      </c>
      <c r="AB1413" s="17" t="str">
        <f t="shared" si="133"/>
        <v>Programme: MSc Clinical Associate in Psychology (Children, Young People and Families)</v>
      </c>
      <c r="AC1413" s="17">
        <f t="shared" si="134"/>
        <v>1</v>
      </c>
      <c r="AD1413" s="17" t="str">
        <f t="shared" si="135"/>
        <v/>
      </c>
      <c r="AE1413" s="17" t="str">
        <f t="shared" si="136"/>
        <v/>
      </c>
      <c r="AF1413" s="17" t="str">
        <f t="shared" si="137"/>
        <v/>
      </c>
      <c r="AG1413" s="17" cm="1">
        <f t="array" ref="AG1413">IFERROR(IF(J1413="Level",INDEX($M1413:$S1413,AC1413+1),INDEX($M1413:$S1413,AC1413)),"")</f>
        <v>180</v>
      </c>
      <c r="AH1413" s="17" t="str" cm="1">
        <f t="array" ref="AH1413">IFERROR(IF(J1413="Level",INDEX($M1413:$S1413,AD1413+1),INDEX($M1413:$S1413,AD1413)),"")</f>
        <v/>
      </c>
      <c r="AI1413" s="17" t="str" cm="1">
        <f t="array" ref="AI1413">IFERROR(INDEX($M1413:$S1413,AE1413),"")</f>
        <v/>
      </c>
      <c r="AJ1413" s="17" t="str" cm="1">
        <f t="array" ref="AJ1413">IFERROR(INDEX($M1413:$S1413,AF1413),"")</f>
        <v/>
      </c>
      <c r="AK1413" s="17" cm="1">
        <f t="array" ref="AK1413">IFERROR(IF(J1413="Level",INDEX($T1413:$Z1413,AC1413+1),INDEX($T1413:$Z1413,AC1413)),"")</f>
        <v>1</v>
      </c>
      <c r="AL1413" s="17" t="str" cm="1">
        <f t="array" ref="AL1413">IFERROR(IF(J1413="Level",INDEX($T1413:$Z1413,AD1413+1),INDEX($T1413:$Z1413,AD1413)),"")</f>
        <v/>
      </c>
      <c r="AM1413" s="17" t="str" cm="1">
        <f t="array" ref="AM1413">IFERROR(INDEX($T1413:$Z1413,AE1413),"")</f>
        <v/>
      </c>
      <c r="AN1413" s="17" t="str" cm="1">
        <f t="array" ref="AN1413">IFERROR(INDEX($T1413:$Z1413,AF1413),"")</f>
        <v/>
      </c>
    </row>
    <row r="1414" spans="1:40" x14ac:dyDescent="0.2">
      <c r="A1414" s="17" t="str">
        <f t="shared" si="132"/>
        <v>MSc Clinical Associate in Psychology (MCAP) - Cornwall: PTS1PSYPSYCA</v>
      </c>
      <c r="B1414" s="11" t="s">
        <v>636</v>
      </c>
      <c r="C1414" s="11" t="s">
        <v>32965</v>
      </c>
      <c r="D1414" s="11" t="s">
        <v>637</v>
      </c>
      <c r="E1414" s="11" t="s">
        <v>112</v>
      </c>
      <c r="F1414" s="11" t="s">
        <v>71</v>
      </c>
      <c r="G1414" s="11" t="s">
        <v>32443</v>
      </c>
      <c r="H1414" s="11" t="s">
        <v>77</v>
      </c>
      <c r="I1414" s="11">
        <v>1</v>
      </c>
      <c r="J1414" s="11" t="s">
        <v>78</v>
      </c>
      <c r="K1414" s="11" t="s">
        <v>32182</v>
      </c>
      <c r="L1414" s="11">
        <v>180</v>
      </c>
      <c r="M1414" s="11">
        <v>180</v>
      </c>
      <c r="N1414" s="11">
        <v>0</v>
      </c>
      <c r="O1414" s="11">
        <v>0</v>
      </c>
      <c r="P1414" s="11">
        <v>0</v>
      </c>
      <c r="Q1414" s="11">
        <v>0</v>
      </c>
      <c r="R1414" s="11">
        <v>0</v>
      </c>
      <c r="S1414" s="11">
        <v>0</v>
      </c>
      <c r="T1414" s="11">
        <v>1</v>
      </c>
      <c r="U1414" s="11">
        <v>0</v>
      </c>
      <c r="V1414" s="11">
        <v>0</v>
      </c>
      <c r="W1414" s="11">
        <v>0</v>
      </c>
      <c r="X1414" s="11">
        <v>0</v>
      </c>
      <c r="Y1414" s="11">
        <v>0</v>
      </c>
      <c r="Z1414" s="11">
        <v>0</v>
      </c>
      <c r="AA1414" s="12" t="s">
        <v>32955</v>
      </c>
      <c r="AB1414" s="17" t="str">
        <f t="shared" si="133"/>
        <v>Programme: MSc Clinical Associate in Psychology (MCAP) - Cornwall</v>
      </c>
      <c r="AC1414" s="17">
        <f t="shared" si="134"/>
        <v>1</v>
      </c>
      <c r="AD1414" s="17" t="str">
        <f t="shared" si="135"/>
        <v/>
      </c>
      <c r="AE1414" s="17" t="str">
        <f t="shared" si="136"/>
        <v/>
      </c>
      <c r="AF1414" s="17" t="str">
        <f t="shared" si="137"/>
        <v/>
      </c>
      <c r="AG1414" s="17" cm="1">
        <f t="array" ref="AG1414">IFERROR(IF(J1414="Level",INDEX($M1414:$S1414,AC1414+1),INDEX($M1414:$S1414,AC1414)),"")</f>
        <v>180</v>
      </c>
      <c r="AH1414" s="17" t="str" cm="1">
        <f t="array" ref="AH1414">IFERROR(IF(J1414="Level",INDEX($M1414:$S1414,AD1414+1),INDEX($M1414:$S1414,AD1414)),"")</f>
        <v/>
      </c>
      <c r="AI1414" s="17" t="str" cm="1">
        <f t="array" ref="AI1414">IFERROR(INDEX($M1414:$S1414,AE1414),"")</f>
        <v/>
      </c>
      <c r="AJ1414" s="17" t="str" cm="1">
        <f t="array" ref="AJ1414">IFERROR(INDEX($M1414:$S1414,AF1414),"")</f>
        <v/>
      </c>
      <c r="AK1414" s="17" cm="1">
        <f t="array" ref="AK1414">IFERROR(IF(J1414="Level",INDEX($T1414:$Z1414,AC1414+1),INDEX($T1414:$Z1414,AC1414)),"")</f>
        <v>1</v>
      </c>
      <c r="AL1414" s="17" t="str" cm="1">
        <f t="array" ref="AL1414">IFERROR(IF(J1414="Level",INDEX($T1414:$Z1414,AD1414+1),INDEX($T1414:$Z1414,AD1414)),"")</f>
        <v/>
      </c>
      <c r="AM1414" s="17" t="str" cm="1">
        <f t="array" ref="AM1414">IFERROR(INDEX($T1414:$Z1414,AE1414),"")</f>
        <v/>
      </c>
      <c r="AN1414" s="17" t="str" cm="1">
        <f t="array" ref="AN1414">IFERROR(INDEX($T1414:$Z1414,AF1414),"")</f>
        <v/>
      </c>
    </row>
    <row r="1415" spans="1:40" ht="25.5" x14ac:dyDescent="0.2">
      <c r="A1415" s="17" t="str">
        <f t="shared" si="132"/>
        <v>MSc Clinical Associate in Psychology (Children, Young People and Families) - Cornwall: PTS1PSYPSYCB</v>
      </c>
      <c r="B1415" s="11" t="s">
        <v>638</v>
      </c>
      <c r="C1415" s="11" t="s">
        <v>32965</v>
      </c>
      <c r="D1415" s="11" t="s">
        <v>639</v>
      </c>
      <c r="E1415" s="11" t="s">
        <v>112</v>
      </c>
      <c r="F1415" s="11" t="s">
        <v>71</v>
      </c>
      <c r="G1415" s="11" t="s">
        <v>32443</v>
      </c>
      <c r="H1415" s="11" t="s">
        <v>77</v>
      </c>
      <c r="I1415" s="11">
        <v>1</v>
      </c>
      <c r="J1415" s="11" t="s">
        <v>78</v>
      </c>
      <c r="K1415" s="11" t="s">
        <v>32182</v>
      </c>
      <c r="L1415" s="11">
        <v>180</v>
      </c>
      <c r="M1415" s="11">
        <v>180</v>
      </c>
      <c r="N1415" s="11">
        <v>0</v>
      </c>
      <c r="O1415" s="11">
        <v>0</v>
      </c>
      <c r="P1415" s="11">
        <v>0</v>
      </c>
      <c r="Q1415" s="11">
        <v>0</v>
      </c>
      <c r="R1415" s="11">
        <v>0</v>
      </c>
      <c r="S1415" s="11">
        <v>0</v>
      </c>
      <c r="T1415" s="11">
        <v>1</v>
      </c>
      <c r="U1415" s="11">
        <v>0</v>
      </c>
      <c r="V1415" s="11">
        <v>0</v>
      </c>
      <c r="W1415" s="11">
        <v>0</v>
      </c>
      <c r="X1415" s="11">
        <v>0</v>
      </c>
      <c r="Y1415" s="11">
        <v>0</v>
      </c>
      <c r="Z1415" s="11">
        <v>0</v>
      </c>
      <c r="AA1415" s="12" t="s">
        <v>32955</v>
      </c>
      <c r="AB1415" s="17" t="str">
        <f t="shared" si="133"/>
        <v>Programme: MSc Clinical Associate in Psychology (Children, Young People and Families) - Cornwall</v>
      </c>
      <c r="AC1415" s="17">
        <f t="shared" si="134"/>
        <v>1</v>
      </c>
      <c r="AD1415" s="17" t="str">
        <f t="shared" si="135"/>
        <v/>
      </c>
      <c r="AE1415" s="17" t="str">
        <f t="shared" si="136"/>
        <v/>
      </c>
      <c r="AF1415" s="17" t="str">
        <f t="shared" si="137"/>
        <v/>
      </c>
      <c r="AG1415" s="17" cm="1">
        <f t="array" ref="AG1415">IFERROR(IF(J1415="Level",INDEX($M1415:$S1415,AC1415+1),INDEX($M1415:$S1415,AC1415)),"")</f>
        <v>180</v>
      </c>
      <c r="AH1415" s="17" t="str" cm="1">
        <f t="array" ref="AH1415">IFERROR(IF(J1415="Level",INDEX($M1415:$S1415,AD1415+1),INDEX($M1415:$S1415,AD1415)),"")</f>
        <v/>
      </c>
      <c r="AI1415" s="17" t="str" cm="1">
        <f t="array" ref="AI1415">IFERROR(INDEX($M1415:$S1415,AE1415),"")</f>
        <v/>
      </c>
      <c r="AJ1415" s="17" t="str" cm="1">
        <f t="array" ref="AJ1415">IFERROR(INDEX($M1415:$S1415,AF1415),"")</f>
        <v/>
      </c>
      <c r="AK1415" s="17" cm="1">
        <f t="array" ref="AK1415">IFERROR(IF(J1415="Level",INDEX($T1415:$Z1415,AC1415+1),INDEX($T1415:$Z1415,AC1415)),"")</f>
        <v>1</v>
      </c>
      <c r="AL1415" s="17" t="str" cm="1">
        <f t="array" ref="AL1415">IFERROR(IF(J1415="Level",INDEX($T1415:$Z1415,AD1415+1),INDEX($T1415:$Z1415,AD1415)),"")</f>
        <v/>
      </c>
      <c r="AM1415" s="17" t="str" cm="1">
        <f t="array" ref="AM1415">IFERROR(INDEX($T1415:$Z1415,AE1415),"")</f>
        <v/>
      </c>
      <c r="AN1415" s="17" t="str" cm="1">
        <f t="array" ref="AN1415">IFERROR(INDEX($T1415:$Z1415,AF1415),"")</f>
        <v/>
      </c>
    </row>
    <row r="1416" spans="1:40" hidden="1" x14ac:dyDescent="0.2">
      <c r="A1416" s="17" t="str">
        <f t="shared" si="132"/>
        <v>OAS Law (Dresden): P1T0LAWLAW01</v>
      </c>
      <c r="B1416" s="11" t="s">
        <v>2193</v>
      </c>
      <c r="C1416" s="11" t="s">
        <v>32964</v>
      </c>
      <c r="D1416" s="11" t="s">
        <v>2194</v>
      </c>
      <c r="E1416" s="11" t="s">
        <v>75</v>
      </c>
      <c r="F1416" s="11" t="s">
        <v>76</v>
      </c>
      <c r="G1416" s="11" t="s">
        <v>32342</v>
      </c>
      <c r="H1416" s="11" t="s">
        <v>72</v>
      </c>
      <c r="I1416" s="11">
        <v>0</v>
      </c>
      <c r="J1416" s="11" t="s">
        <v>32168</v>
      </c>
      <c r="K1416" s="11" t="s">
        <v>32168</v>
      </c>
      <c r="L1416" s="11">
        <v>0</v>
      </c>
      <c r="M1416" s="11">
        <v>0</v>
      </c>
      <c r="N1416" s="11">
        <v>0</v>
      </c>
      <c r="O1416" s="11">
        <v>0</v>
      </c>
      <c r="P1416" s="11">
        <v>0</v>
      </c>
      <c r="Q1416" s="11">
        <v>0</v>
      </c>
      <c r="R1416" s="11">
        <v>0</v>
      </c>
      <c r="S1416" s="11">
        <v>0</v>
      </c>
      <c r="T1416" s="11">
        <v>0</v>
      </c>
      <c r="U1416" s="11">
        <v>0</v>
      </c>
      <c r="V1416" s="11">
        <v>0</v>
      </c>
      <c r="W1416" s="11">
        <v>0</v>
      </c>
      <c r="X1416" s="11">
        <v>0</v>
      </c>
      <c r="Y1416" s="11">
        <v>0</v>
      </c>
      <c r="Z1416" s="11">
        <v>0</v>
      </c>
      <c r="AA1416" s="12" t="s">
        <v>32952</v>
      </c>
      <c r="AB1416" s="17" t="str">
        <f t="shared" si="133"/>
        <v>Programme is not compatible with this tool</v>
      </c>
      <c r="AC1416" s="17" t="str">
        <f t="shared" si="134"/>
        <v/>
      </c>
      <c r="AD1416" s="17">
        <f t="shared" si="135"/>
        <v>6</v>
      </c>
      <c r="AE1416" s="17" t="str">
        <f t="shared" si="136"/>
        <v/>
      </c>
      <c r="AF1416" s="17" t="str">
        <f t="shared" si="137"/>
        <v/>
      </c>
      <c r="AG1416" s="17" t="str" cm="1">
        <f t="array" ref="AG1416">IFERROR(IF(J1416="Level",INDEX($M1416:$S1416,AC1416+1),INDEX($M1416:$S1416,AC1416)),"")</f>
        <v/>
      </c>
      <c r="AH1416" s="17" cm="1">
        <f t="array" ref="AH1416">IFERROR(IF(J1416="Level",INDEX($M1416:$S1416,AD1416+1),INDEX($M1416:$S1416,AD1416)),"")</f>
        <v>0</v>
      </c>
      <c r="AI1416" s="17" t="str" cm="1">
        <f t="array" ref="AI1416">IFERROR(INDEX($M1416:$S1416,AE1416),"")</f>
        <v/>
      </c>
      <c r="AJ1416" s="17" t="str" cm="1">
        <f t="array" ref="AJ1416">IFERROR(INDEX($M1416:$S1416,AF1416),"")</f>
        <v/>
      </c>
      <c r="AK1416" s="17" t="str" cm="1">
        <f t="array" ref="AK1416">IFERROR(IF(J1416="Level",INDEX($T1416:$Z1416,AC1416+1),INDEX($T1416:$Z1416,AC1416)),"")</f>
        <v/>
      </c>
      <c r="AL1416" s="17" cm="1">
        <f t="array" ref="AL1416">IFERROR(IF(J1416="Level",INDEX($T1416:$Z1416,AD1416+1),INDEX($T1416:$Z1416,AD1416)),"")</f>
        <v>0</v>
      </c>
      <c r="AM1416" s="17" t="str" cm="1">
        <f t="array" ref="AM1416">IFERROR(INDEX($T1416:$Z1416,AE1416),"")</f>
        <v/>
      </c>
      <c r="AN1416" s="17" t="str" cm="1">
        <f t="array" ref="AN1416">IFERROR(INDEX($T1416:$Z1416,AF1416),"")</f>
        <v/>
      </c>
    </row>
    <row r="1417" spans="1:40" ht="25.5" hidden="1" x14ac:dyDescent="0.2">
      <c r="A1417" s="17" t="str">
        <f t="shared" si="132"/>
        <v>PG NQ The Hague Process: Courses on the International Law Applicable to Cyber Operations: P1Y0LAWLAW01</v>
      </c>
      <c r="B1417" s="11" t="s">
        <v>2199</v>
      </c>
      <c r="C1417" s="11" t="s">
        <v>32965</v>
      </c>
      <c r="D1417" s="11" t="s">
        <v>32341</v>
      </c>
      <c r="E1417" s="11" t="s">
        <v>75</v>
      </c>
      <c r="F1417" s="11" t="s">
        <v>76</v>
      </c>
      <c r="G1417" s="11" t="s">
        <v>32342</v>
      </c>
      <c r="H1417" s="11" t="s">
        <v>72</v>
      </c>
      <c r="I1417" s="11">
        <v>0</v>
      </c>
      <c r="J1417" s="11" t="s">
        <v>32168</v>
      </c>
      <c r="K1417" s="11" t="s">
        <v>32168</v>
      </c>
      <c r="L1417" s="11">
        <v>0</v>
      </c>
      <c r="M1417" s="11">
        <v>0</v>
      </c>
      <c r="N1417" s="11">
        <v>0</v>
      </c>
      <c r="O1417" s="11">
        <v>0</v>
      </c>
      <c r="P1417" s="11">
        <v>0</v>
      </c>
      <c r="Q1417" s="11">
        <v>0</v>
      </c>
      <c r="R1417" s="11">
        <v>0</v>
      </c>
      <c r="S1417" s="11">
        <v>0</v>
      </c>
      <c r="T1417" s="11">
        <v>0</v>
      </c>
      <c r="U1417" s="11">
        <v>0</v>
      </c>
      <c r="V1417" s="11">
        <v>0</v>
      </c>
      <c r="W1417" s="11">
        <v>0</v>
      </c>
      <c r="X1417" s="11">
        <v>0</v>
      </c>
      <c r="Y1417" s="11">
        <v>0</v>
      </c>
      <c r="Z1417" s="11">
        <v>0</v>
      </c>
      <c r="AA1417" s="12" t="s">
        <v>32954</v>
      </c>
      <c r="AB1417" s="17" t="str">
        <f t="shared" si="133"/>
        <v>Programme is not compatible with this tool</v>
      </c>
      <c r="AC1417" s="17" t="str">
        <f t="shared" si="134"/>
        <v/>
      </c>
      <c r="AD1417" s="17">
        <f t="shared" si="135"/>
        <v>6</v>
      </c>
      <c r="AE1417" s="17" t="str">
        <f t="shared" si="136"/>
        <v/>
      </c>
      <c r="AF1417" s="17" t="str">
        <f t="shared" si="137"/>
        <v/>
      </c>
      <c r="AG1417" s="17" t="str" cm="1">
        <f t="array" ref="AG1417">IFERROR(IF(J1417="Level",INDEX($M1417:$S1417,AC1417+1),INDEX($M1417:$S1417,AC1417)),"")</f>
        <v/>
      </c>
      <c r="AH1417" s="17" cm="1">
        <f t="array" ref="AH1417">IFERROR(IF(J1417="Level",INDEX($M1417:$S1417,AD1417+1),INDEX($M1417:$S1417,AD1417)),"")</f>
        <v>0</v>
      </c>
      <c r="AI1417" s="17" t="str" cm="1">
        <f t="array" ref="AI1417">IFERROR(INDEX($M1417:$S1417,AE1417),"")</f>
        <v/>
      </c>
      <c r="AJ1417" s="17" t="str" cm="1">
        <f t="array" ref="AJ1417">IFERROR(INDEX($M1417:$S1417,AF1417),"")</f>
        <v/>
      </c>
      <c r="AK1417" s="17" t="str" cm="1">
        <f t="array" ref="AK1417">IFERROR(IF(J1417="Level",INDEX($T1417:$Z1417,AC1417+1),INDEX($T1417:$Z1417,AC1417)),"")</f>
        <v/>
      </c>
      <c r="AL1417" s="17" cm="1">
        <f t="array" ref="AL1417">IFERROR(IF(J1417="Level",INDEX($T1417:$Z1417,AD1417+1),INDEX($T1417:$Z1417,AD1417)),"")</f>
        <v>0</v>
      </c>
      <c r="AM1417" s="17" t="str" cm="1">
        <f t="array" ref="AM1417">IFERROR(INDEX($T1417:$Z1417,AE1417),"")</f>
        <v/>
      </c>
      <c r="AN1417" s="17" t="str" cm="1">
        <f t="array" ref="AN1417">IFERROR(INDEX($T1417:$Z1417,AF1417),"")</f>
        <v/>
      </c>
    </row>
    <row r="1418" spans="1:40" x14ac:dyDescent="0.2">
      <c r="A1418" s="17" t="str">
        <f t="shared" si="132"/>
        <v>PGCert Water Informatics (WISE): PCT0ECSECS01</v>
      </c>
      <c r="B1418" s="11" t="s">
        <v>749</v>
      </c>
      <c r="C1418" s="11" t="s">
        <v>32965</v>
      </c>
      <c r="D1418" s="11" t="s">
        <v>750</v>
      </c>
      <c r="E1418" s="11" t="s">
        <v>409</v>
      </c>
      <c r="F1418" s="11" t="s">
        <v>82</v>
      </c>
      <c r="G1418" s="11" t="s">
        <v>32312</v>
      </c>
      <c r="H1418" s="11" t="s">
        <v>77</v>
      </c>
      <c r="I1418" s="11">
        <v>1</v>
      </c>
      <c r="J1418" s="11" t="s">
        <v>78</v>
      </c>
      <c r="K1418" s="11" t="s">
        <v>32182</v>
      </c>
      <c r="L1418" s="11">
        <v>60</v>
      </c>
      <c r="M1418" s="11">
        <v>60</v>
      </c>
      <c r="N1418" s="11">
        <v>0</v>
      </c>
      <c r="O1418" s="11">
        <v>0</v>
      </c>
      <c r="P1418" s="11">
        <v>0</v>
      </c>
      <c r="Q1418" s="11">
        <v>0</v>
      </c>
      <c r="R1418" s="11">
        <v>0</v>
      </c>
      <c r="S1418" s="11">
        <v>0</v>
      </c>
      <c r="T1418" s="11">
        <v>1</v>
      </c>
      <c r="U1418" s="11">
        <v>0</v>
      </c>
      <c r="V1418" s="11">
        <v>0</v>
      </c>
      <c r="W1418" s="11">
        <v>0</v>
      </c>
      <c r="X1418" s="11">
        <v>0</v>
      </c>
      <c r="Y1418" s="11">
        <v>0</v>
      </c>
      <c r="Z1418" s="11">
        <v>0</v>
      </c>
      <c r="AA1418" s="12" t="s">
        <v>32955</v>
      </c>
      <c r="AB1418" s="17" t="str">
        <f t="shared" si="133"/>
        <v>Programme: PGCert Water Informatics (WISE)</v>
      </c>
      <c r="AC1418" s="17">
        <f t="shared" si="134"/>
        <v>1</v>
      </c>
      <c r="AD1418" s="17" t="str">
        <f t="shared" si="135"/>
        <v/>
      </c>
      <c r="AE1418" s="17" t="str">
        <f t="shared" si="136"/>
        <v/>
      </c>
      <c r="AF1418" s="17" t="str">
        <f t="shared" si="137"/>
        <v/>
      </c>
      <c r="AG1418" s="17" cm="1">
        <f t="array" ref="AG1418">IFERROR(IF(J1418="Level",INDEX($M1418:$S1418,AC1418+1),INDEX($M1418:$S1418,AC1418)),"")</f>
        <v>60</v>
      </c>
      <c r="AH1418" s="17" t="str" cm="1">
        <f t="array" ref="AH1418">IFERROR(IF(J1418="Level",INDEX($M1418:$S1418,AD1418+1),INDEX($M1418:$S1418,AD1418)),"")</f>
        <v/>
      </c>
      <c r="AI1418" s="17" t="str" cm="1">
        <f t="array" ref="AI1418">IFERROR(INDEX($M1418:$S1418,AE1418),"")</f>
        <v/>
      </c>
      <c r="AJ1418" s="17" t="str" cm="1">
        <f t="array" ref="AJ1418">IFERROR(INDEX($M1418:$S1418,AF1418),"")</f>
        <v/>
      </c>
      <c r="AK1418" s="17" cm="1">
        <f t="array" ref="AK1418">IFERROR(IF(J1418="Level",INDEX($T1418:$Z1418,AC1418+1),INDEX($T1418:$Z1418,AC1418)),"")</f>
        <v>1</v>
      </c>
      <c r="AL1418" s="17" t="str" cm="1">
        <f t="array" ref="AL1418">IFERROR(IF(J1418="Level",INDEX($T1418:$Z1418,AD1418+1),INDEX($T1418:$Z1418,AD1418)),"")</f>
        <v/>
      </c>
      <c r="AM1418" s="17" t="str" cm="1">
        <f t="array" ref="AM1418">IFERROR(INDEX($T1418:$Z1418,AE1418),"")</f>
        <v/>
      </c>
      <c r="AN1418" s="17" t="str" cm="1">
        <f t="array" ref="AN1418">IFERROR(INDEX($T1418:$Z1418,AF1418),"")</f>
        <v/>
      </c>
    </row>
    <row r="1419" spans="1:40" x14ac:dyDescent="0.2">
      <c r="A1419" s="17" t="str">
        <f t="shared" si="132"/>
        <v>PGCert Metamaterials: PCT0ECSPHY01</v>
      </c>
      <c r="B1419" s="11" t="s">
        <v>751</v>
      </c>
      <c r="C1419" s="11" t="s">
        <v>32965</v>
      </c>
      <c r="D1419" s="11" t="s">
        <v>752</v>
      </c>
      <c r="E1419" s="11" t="s">
        <v>409</v>
      </c>
      <c r="F1419" s="11" t="s">
        <v>82</v>
      </c>
      <c r="G1419" s="11" t="s">
        <v>32312</v>
      </c>
      <c r="H1419" s="11" t="s">
        <v>77</v>
      </c>
      <c r="I1419" s="11">
        <v>1</v>
      </c>
      <c r="J1419" s="11" t="s">
        <v>78</v>
      </c>
      <c r="K1419" s="11" t="s">
        <v>32182</v>
      </c>
      <c r="L1419" s="11">
        <v>60</v>
      </c>
      <c r="M1419" s="11">
        <v>60</v>
      </c>
      <c r="N1419" s="11">
        <v>0</v>
      </c>
      <c r="O1419" s="11">
        <v>0</v>
      </c>
      <c r="P1419" s="11">
        <v>0</v>
      </c>
      <c r="Q1419" s="11">
        <v>0</v>
      </c>
      <c r="R1419" s="11">
        <v>0</v>
      </c>
      <c r="S1419" s="11">
        <v>0</v>
      </c>
      <c r="T1419" s="11">
        <v>1</v>
      </c>
      <c r="U1419" s="11">
        <v>0</v>
      </c>
      <c r="V1419" s="11">
        <v>0</v>
      </c>
      <c r="W1419" s="11">
        <v>0</v>
      </c>
      <c r="X1419" s="11">
        <v>0</v>
      </c>
      <c r="Y1419" s="11">
        <v>0</v>
      </c>
      <c r="Z1419" s="11">
        <v>0</v>
      </c>
      <c r="AA1419" s="12" t="s">
        <v>32955</v>
      </c>
      <c r="AB1419" s="17" t="str">
        <f t="shared" si="133"/>
        <v>Programme: PGCert Metamaterials</v>
      </c>
      <c r="AC1419" s="17">
        <f t="shared" si="134"/>
        <v>1</v>
      </c>
      <c r="AD1419" s="17" t="str">
        <f t="shared" si="135"/>
        <v/>
      </c>
      <c r="AE1419" s="17" t="str">
        <f t="shared" si="136"/>
        <v/>
      </c>
      <c r="AF1419" s="17" t="str">
        <f t="shared" si="137"/>
        <v/>
      </c>
      <c r="AG1419" s="17" cm="1">
        <f t="array" ref="AG1419">IFERROR(IF(J1419="Level",INDEX($M1419:$S1419,AC1419+1),INDEX($M1419:$S1419,AC1419)),"")</f>
        <v>60</v>
      </c>
      <c r="AH1419" s="17" t="str" cm="1">
        <f t="array" ref="AH1419">IFERROR(IF(J1419="Level",INDEX($M1419:$S1419,AD1419+1),INDEX($M1419:$S1419,AD1419)),"")</f>
        <v/>
      </c>
      <c r="AI1419" s="17" t="str" cm="1">
        <f t="array" ref="AI1419">IFERROR(INDEX($M1419:$S1419,AE1419),"")</f>
        <v/>
      </c>
      <c r="AJ1419" s="17" t="str" cm="1">
        <f t="array" ref="AJ1419">IFERROR(INDEX($M1419:$S1419,AF1419),"")</f>
        <v/>
      </c>
      <c r="AK1419" s="17" cm="1">
        <f t="array" ref="AK1419">IFERROR(IF(J1419="Level",INDEX($T1419:$Z1419,AC1419+1),INDEX($T1419:$Z1419,AC1419)),"")</f>
        <v>1</v>
      </c>
      <c r="AL1419" s="17" t="str" cm="1">
        <f t="array" ref="AL1419">IFERROR(IF(J1419="Level",INDEX($T1419:$Z1419,AD1419+1),INDEX($T1419:$Z1419,AD1419)),"")</f>
        <v/>
      </c>
      <c r="AM1419" s="17" t="str" cm="1">
        <f t="array" ref="AM1419">IFERROR(INDEX($T1419:$Z1419,AE1419),"")</f>
        <v/>
      </c>
      <c r="AN1419" s="17" t="str" cm="1">
        <f t="array" ref="AN1419">IFERROR(INDEX($T1419:$Z1419,AF1419),"")</f>
        <v/>
      </c>
    </row>
    <row r="1420" spans="1:40" x14ac:dyDescent="0.2">
      <c r="A1420" s="17" t="str">
        <f t="shared" si="132"/>
        <v>PGCert Teaching English to Speakers of Other Languages: PCT1EDUEDU29</v>
      </c>
      <c r="B1420" s="11" t="s">
        <v>753</v>
      </c>
      <c r="C1420" s="11" t="s">
        <v>32965</v>
      </c>
      <c r="D1420" s="11" t="s">
        <v>754</v>
      </c>
      <c r="E1420" s="11" t="s">
        <v>180</v>
      </c>
      <c r="F1420" s="11" t="s">
        <v>76</v>
      </c>
      <c r="G1420" s="11" t="s">
        <v>32312</v>
      </c>
      <c r="H1420" s="11" t="s">
        <v>77</v>
      </c>
      <c r="I1420" s="11">
        <v>1</v>
      </c>
      <c r="J1420" s="11" t="s">
        <v>78</v>
      </c>
      <c r="K1420" s="11" t="s">
        <v>32182</v>
      </c>
      <c r="L1420" s="11">
        <v>60</v>
      </c>
      <c r="M1420" s="11">
        <v>60</v>
      </c>
      <c r="N1420" s="11">
        <v>0</v>
      </c>
      <c r="O1420" s="11">
        <v>0</v>
      </c>
      <c r="P1420" s="11">
        <v>0</v>
      </c>
      <c r="Q1420" s="11">
        <v>0</v>
      </c>
      <c r="R1420" s="11">
        <v>0</v>
      </c>
      <c r="S1420" s="11">
        <v>0</v>
      </c>
      <c r="T1420" s="11">
        <v>1</v>
      </c>
      <c r="U1420" s="11">
        <v>0</v>
      </c>
      <c r="V1420" s="11">
        <v>0</v>
      </c>
      <c r="W1420" s="11">
        <v>0</v>
      </c>
      <c r="X1420" s="11">
        <v>0</v>
      </c>
      <c r="Y1420" s="11">
        <v>0</v>
      </c>
      <c r="Z1420" s="11">
        <v>0</v>
      </c>
      <c r="AA1420" s="12" t="s">
        <v>32955</v>
      </c>
      <c r="AB1420" s="17" t="str">
        <f t="shared" si="133"/>
        <v>Programme: PGCert Teaching English to Speakers of Other Languages</v>
      </c>
      <c r="AC1420" s="17">
        <f t="shared" si="134"/>
        <v>1</v>
      </c>
      <c r="AD1420" s="17" t="str">
        <f t="shared" si="135"/>
        <v/>
      </c>
      <c r="AE1420" s="17" t="str">
        <f t="shared" si="136"/>
        <v/>
      </c>
      <c r="AF1420" s="17" t="str">
        <f t="shared" si="137"/>
        <v/>
      </c>
      <c r="AG1420" s="17" cm="1">
        <f t="array" ref="AG1420">IFERROR(IF(J1420="Level",INDEX($M1420:$S1420,AC1420+1),INDEX($M1420:$S1420,AC1420)),"")</f>
        <v>60</v>
      </c>
      <c r="AH1420" s="17" t="str" cm="1">
        <f t="array" ref="AH1420">IFERROR(IF(J1420="Level",INDEX($M1420:$S1420,AD1420+1),INDEX($M1420:$S1420,AD1420)),"")</f>
        <v/>
      </c>
      <c r="AI1420" s="17" t="str" cm="1">
        <f t="array" ref="AI1420">IFERROR(INDEX($M1420:$S1420,AE1420),"")</f>
        <v/>
      </c>
      <c r="AJ1420" s="17" t="str" cm="1">
        <f t="array" ref="AJ1420">IFERROR(INDEX($M1420:$S1420,AF1420),"")</f>
        <v/>
      </c>
      <c r="AK1420" s="17" cm="1">
        <f t="array" ref="AK1420">IFERROR(IF(J1420="Level",INDEX($T1420:$Z1420,AC1420+1),INDEX($T1420:$Z1420,AC1420)),"")</f>
        <v>1</v>
      </c>
      <c r="AL1420" s="17" t="str" cm="1">
        <f t="array" ref="AL1420">IFERROR(IF(J1420="Level",INDEX($T1420:$Z1420,AD1420+1),INDEX($T1420:$Z1420,AD1420)),"")</f>
        <v/>
      </c>
      <c r="AM1420" s="17" t="str" cm="1">
        <f t="array" ref="AM1420">IFERROR(INDEX($T1420:$Z1420,AE1420),"")</f>
        <v/>
      </c>
      <c r="AN1420" s="17" t="str" cm="1">
        <f t="array" ref="AN1420">IFERROR(INDEX($T1420:$Z1420,AF1420),"")</f>
        <v/>
      </c>
    </row>
    <row r="1421" spans="1:40" x14ac:dyDescent="0.2">
      <c r="A1421" s="17" t="str">
        <f t="shared" si="132"/>
        <v>PGCert Contemporary Legal Studies in Bangkok: PCT1LAWLAW01</v>
      </c>
      <c r="B1421" s="11" t="s">
        <v>757</v>
      </c>
      <c r="C1421" s="11" t="s">
        <v>32965</v>
      </c>
      <c r="D1421" s="11" t="s">
        <v>758</v>
      </c>
      <c r="E1421" s="11" t="s">
        <v>75</v>
      </c>
      <c r="F1421" s="11" t="s">
        <v>76</v>
      </c>
      <c r="G1421" s="11" t="s">
        <v>32312</v>
      </c>
      <c r="H1421" s="11" t="s">
        <v>77</v>
      </c>
      <c r="I1421" s="11">
        <v>1</v>
      </c>
      <c r="J1421" s="11" t="s">
        <v>78</v>
      </c>
      <c r="K1421" s="11" t="s">
        <v>32182</v>
      </c>
      <c r="L1421" s="11">
        <v>60</v>
      </c>
      <c r="M1421" s="11">
        <v>60</v>
      </c>
      <c r="N1421" s="11">
        <v>0</v>
      </c>
      <c r="O1421" s="11">
        <v>0</v>
      </c>
      <c r="P1421" s="11">
        <v>0</v>
      </c>
      <c r="Q1421" s="11">
        <v>0</v>
      </c>
      <c r="R1421" s="11">
        <v>0</v>
      </c>
      <c r="S1421" s="11">
        <v>0</v>
      </c>
      <c r="T1421" s="11">
        <v>1</v>
      </c>
      <c r="U1421" s="11">
        <v>0</v>
      </c>
      <c r="V1421" s="11">
        <v>0</v>
      </c>
      <c r="W1421" s="11">
        <v>0</v>
      </c>
      <c r="X1421" s="11">
        <v>0</v>
      </c>
      <c r="Y1421" s="11">
        <v>0</v>
      </c>
      <c r="Z1421" s="11">
        <v>0</v>
      </c>
      <c r="AA1421" s="12" t="s">
        <v>32955</v>
      </c>
      <c r="AB1421" s="17" t="str">
        <f t="shared" si="133"/>
        <v>Programme: PGCert Contemporary Legal Studies in Bangkok</v>
      </c>
      <c r="AC1421" s="17">
        <f t="shared" si="134"/>
        <v>1</v>
      </c>
      <c r="AD1421" s="17" t="str">
        <f t="shared" si="135"/>
        <v/>
      </c>
      <c r="AE1421" s="17" t="str">
        <f t="shared" si="136"/>
        <v/>
      </c>
      <c r="AF1421" s="17" t="str">
        <f t="shared" si="137"/>
        <v/>
      </c>
      <c r="AG1421" s="17" cm="1">
        <f t="array" ref="AG1421">IFERROR(IF(J1421="Level",INDEX($M1421:$S1421,AC1421+1),INDEX($M1421:$S1421,AC1421)),"")</f>
        <v>60</v>
      </c>
      <c r="AH1421" s="17" t="str" cm="1">
        <f t="array" ref="AH1421">IFERROR(IF(J1421="Level",INDEX($M1421:$S1421,AD1421+1),INDEX($M1421:$S1421,AD1421)),"")</f>
        <v/>
      </c>
      <c r="AI1421" s="17" t="str" cm="1">
        <f t="array" ref="AI1421">IFERROR(INDEX($M1421:$S1421,AE1421),"")</f>
        <v/>
      </c>
      <c r="AJ1421" s="17" t="str" cm="1">
        <f t="array" ref="AJ1421">IFERROR(INDEX($M1421:$S1421,AF1421),"")</f>
        <v/>
      </c>
      <c r="AK1421" s="17" cm="1">
        <f t="array" ref="AK1421">IFERROR(IF(J1421="Level",INDEX($T1421:$Z1421,AC1421+1),INDEX($T1421:$Z1421,AC1421)),"")</f>
        <v>1</v>
      </c>
      <c r="AL1421" s="17" t="str" cm="1">
        <f t="array" ref="AL1421">IFERROR(IF(J1421="Level",INDEX($T1421:$Z1421,AD1421+1),INDEX($T1421:$Z1421,AD1421)),"")</f>
        <v/>
      </c>
      <c r="AM1421" s="17" t="str" cm="1">
        <f t="array" ref="AM1421">IFERROR(INDEX($T1421:$Z1421,AE1421),"")</f>
        <v/>
      </c>
      <c r="AN1421" s="17" t="str" cm="1">
        <f t="array" ref="AN1421">IFERROR(INDEX($T1421:$Z1421,AF1421),"")</f>
        <v/>
      </c>
    </row>
    <row r="1422" spans="1:40" x14ac:dyDescent="0.2">
      <c r="A1422" s="17" t="str">
        <f t="shared" si="132"/>
        <v>PGDip Economics Research: PDP1SBESBE04</v>
      </c>
      <c r="B1422" s="11" t="s">
        <v>769</v>
      </c>
      <c r="C1422" s="11" t="s">
        <v>32965</v>
      </c>
      <c r="D1422" s="11" t="s">
        <v>770</v>
      </c>
      <c r="E1422" s="11" t="s">
        <v>344</v>
      </c>
      <c r="F1422" s="11" t="s">
        <v>82</v>
      </c>
      <c r="G1422" s="11" t="s">
        <v>32260</v>
      </c>
      <c r="H1422" s="11" t="s">
        <v>77</v>
      </c>
      <c r="I1422" s="11">
        <v>1</v>
      </c>
      <c r="J1422" s="11" t="s">
        <v>78</v>
      </c>
      <c r="K1422" s="11" t="s">
        <v>32182</v>
      </c>
      <c r="L1422" s="11">
        <v>120</v>
      </c>
      <c r="M1422" s="11">
        <v>120</v>
      </c>
      <c r="N1422" s="11">
        <v>0</v>
      </c>
      <c r="O1422" s="11">
        <v>0</v>
      </c>
      <c r="P1422" s="11">
        <v>0</v>
      </c>
      <c r="Q1422" s="11">
        <v>0</v>
      </c>
      <c r="R1422" s="11">
        <v>0</v>
      </c>
      <c r="S1422" s="11">
        <v>0</v>
      </c>
      <c r="T1422" s="11">
        <v>1</v>
      </c>
      <c r="U1422" s="11">
        <v>0</v>
      </c>
      <c r="V1422" s="11">
        <v>0</v>
      </c>
      <c r="W1422" s="11">
        <v>0</v>
      </c>
      <c r="X1422" s="11">
        <v>0</v>
      </c>
      <c r="Y1422" s="11">
        <v>0</v>
      </c>
      <c r="Z1422" s="11">
        <v>0</v>
      </c>
      <c r="AA1422" s="12" t="s">
        <v>32955</v>
      </c>
      <c r="AB1422" s="17" t="str">
        <f t="shared" si="133"/>
        <v>Programme: PGDip Economics Research</v>
      </c>
      <c r="AC1422" s="17">
        <f t="shared" si="134"/>
        <v>1</v>
      </c>
      <c r="AD1422" s="17" t="str">
        <f t="shared" si="135"/>
        <v/>
      </c>
      <c r="AE1422" s="17" t="str">
        <f t="shared" si="136"/>
        <v/>
      </c>
      <c r="AF1422" s="17" t="str">
        <f t="shared" si="137"/>
        <v/>
      </c>
      <c r="AG1422" s="17" cm="1">
        <f t="array" ref="AG1422">IFERROR(IF(J1422="Level",INDEX($M1422:$S1422,AC1422+1),INDEX($M1422:$S1422,AC1422)),"")</f>
        <v>120</v>
      </c>
      <c r="AH1422" s="17" t="str" cm="1">
        <f t="array" ref="AH1422">IFERROR(IF(J1422="Level",INDEX($M1422:$S1422,AD1422+1),INDEX($M1422:$S1422,AD1422)),"")</f>
        <v/>
      </c>
      <c r="AI1422" s="17" t="str" cm="1">
        <f t="array" ref="AI1422">IFERROR(INDEX($M1422:$S1422,AE1422),"")</f>
        <v/>
      </c>
      <c r="AJ1422" s="17" t="str" cm="1">
        <f t="array" ref="AJ1422">IFERROR(INDEX($M1422:$S1422,AF1422),"")</f>
        <v/>
      </c>
      <c r="AK1422" s="17" cm="1">
        <f t="array" ref="AK1422">IFERROR(IF(J1422="Level",INDEX($T1422:$Z1422,AC1422+1),INDEX($T1422:$Z1422,AC1422)),"")</f>
        <v>1</v>
      </c>
      <c r="AL1422" s="17" t="str" cm="1">
        <f t="array" ref="AL1422">IFERROR(IF(J1422="Level",INDEX($T1422:$Z1422,AD1422+1),INDEX($T1422:$Z1422,AD1422)),"")</f>
        <v/>
      </c>
      <c r="AM1422" s="17" t="str" cm="1">
        <f t="array" ref="AM1422">IFERROR(INDEX($T1422:$Z1422,AE1422),"")</f>
        <v/>
      </c>
      <c r="AN1422" s="17" t="str" cm="1">
        <f t="array" ref="AN1422">IFERROR(INDEX($T1422:$Z1422,AF1422),"")</f>
        <v/>
      </c>
    </row>
    <row r="1423" spans="1:40" x14ac:dyDescent="0.2">
      <c r="A1423" s="17" t="str">
        <f t="shared" si="132"/>
        <v>PGDip Water Informatics (WISE): PDP0ECSECS02</v>
      </c>
      <c r="B1423" s="11" t="s">
        <v>759</v>
      </c>
      <c r="C1423" s="11" t="s">
        <v>32965</v>
      </c>
      <c r="D1423" s="11" t="s">
        <v>760</v>
      </c>
      <c r="E1423" s="11" t="s">
        <v>409</v>
      </c>
      <c r="F1423" s="11" t="s">
        <v>82</v>
      </c>
      <c r="G1423" s="11" t="s">
        <v>32260</v>
      </c>
      <c r="H1423" s="11" t="s">
        <v>77</v>
      </c>
      <c r="I1423" s="11">
        <v>1</v>
      </c>
      <c r="J1423" s="11" t="s">
        <v>78</v>
      </c>
      <c r="K1423" s="11" t="s">
        <v>32182</v>
      </c>
      <c r="L1423" s="11">
        <v>120</v>
      </c>
      <c r="M1423" s="11">
        <v>120</v>
      </c>
      <c r="N1423" s="11">
        <v>0</v>
      </c>
      <c r="O1423" s="11">
        <v>0</v>
      </c>
      <c r="P1423" s="11">
        <v>0</v>
      </c>
      <c r="Q1423" s="11">
        <v>0</v>
      </c>
      <c r="R1423" s="11">
        <v>0</v>
      </c>
      <c r="S1423" s="11">
        <v>0</v>
      </c>
      <c r="T1423" s="11">
        <v>1</v>
      </c>
      <c r="U1423" s="11">
        <v>0</v>
      </c>
      <c r="V1423" s="11">
        <v>0</v>
      </c>
      <c r="W1423" s="11">
        <v>0</v>
      </c>
      <c r="X1423" s="11">
        <v>0</v>
      </c>
      <c r="Y1423" s="11">
        <v>0</v>
      </c>
      <c r="Z1423" s="11">
        <v>0</v>
      </c>
      <c r="AA1423" s="12" t="s">
        <v>32955</v>
      </c>
      <c r="AB1423" s="17" t="str">
        <f t="shared" si="133"/>
        <v>Programme: PGDip Water Informatics (WISE)</v>
      </c>
      <c r="AC1423" s="17">
        <f t="shared" si="134"/>
        <v>1</v>
      </c>
      <c r="AD1423" s="17" t="str">
        <f t="shared" si="135"/>
        <v/>
      </c>
      <c r="AE1423" s="17" t="str">
        <f t="shared" si="136"/>
        <v/>
      </c>
      <c r="AF1423" s="17" t="str">
        <f t="shared" si="137"/>
        <v/>
      </c>
      <c r="AG1423" s="17" cm="1">
        <f t="array" ref="AG1423">IFERROR(IF(J1423="Level",INDEX($M1423:$S1423,AC1423+1),INDEX($M1423:$S1423,AC1423)),"")</f>
        <v>120</v>
      </c>
      <c r="AH1423" s="17" t="str" cm="1">
        <f t="array" ref="AH1423">IFERROR(IF(J1423="Level",INDEX($M1423:$S1423,AD1423+1),INDEX($M1423:$S1423,AD1423)),"")</f>
        <v/>
      </c>
      <c r="AI1423" s="17" t="str" cm="1">
        <f t="array" ref="AI1423">IFERROR(INDEX($M1423:$S1423,AE1423),"")</f>
        <v/>
      </c>
      <c r="AJ1423" s="17" t="str" cm="1">
        <f t="array" ref="AJ1423">IFERROR(INDEX($M1423:$S1423,AF1423),"")</f>
        <v/>
      </c>
      <c r="AK1423" s="17" cm="1">
        <f t="array" ref="AK1423">IFERROR(IF(J1423="Level",INDEX($T1423:$Z1423,AC1423+1),INDEX($T1423:$Z1423,AC1423)),"")</f>
        <v>1</v>
      </c>
      <c r="AL1423" s="17" t="str" cm="1">
        <f t="array" ref="AL1423">IFERROR(IF(J1423="Level",INDEX($T1423:$Z1423,AD1423+1),INDEX($T1423:$Z1423,AD1423)),"")</f>
        <v/>
      </c>
      <c r="AM1423" s="17" t="str" cm="1">
        <f t="array" ref="AM1423">IFERROR(INDEX($T1423:$Z1423,AE1423),"")</f>
        <v/>
      </c>
      <c r="AN1423" s="17" t="str" cm="1">
        <f t="array" ref="AN1423">IFERROR(INDEX($T1423:$Z1423,AF1423),"")</f>
        <v/>
      </c>
    </row>
    <row r="1424" spans="1:40" x14ac:dyDescent="0.2">
      <c r="A1424" s="17" t="str">
        <f t="shared" si="132"/>
        <v>PGDip Human Resource Management: PDP0SBESBE02</v>
      </c>
      <c r="B1424" s="11" t="s">
        <v>761</v>
      </c>
      <c r="C1424" s="11" t="s">
        <v>32965</v>
      </c>
      <c r="D1424" s="11" t="s">
        <v>762</v>
      </c>
      <c r="E1424" s="11" t="s">
        <v>32279</v>
      </c>
      <c r="F1424" s="11" t="s">
        <v>82</v>
      </c>
      <c r="G1424" s="11" t="s">
        <v>32260</v>
      </c>
      <c r="H1424" s="11" t="s">
        <v>77</v>
      </c>
      <c r="I1424" s="11">
        <v>1</v>
      </c>
      <c r="J1424" s="11" t="s">
        <v>78</v>
      </c>
      <c r="K1424" s="11" t="s">
        <v>32182</v>
      </c>
      <c r="L1424" s="11">
        <v>120</v>
      </c>
      <c r="M1424" s="11">
        <v>120</v>
      </c>
      <c r="N1424" s="11">
        <v>0</v>
      </c>
      <c r="O1424" s="11">
        <v>0</v>
      </c>
      <c r="P1424" s="11">
        <v>0</v>
      </c>
      <c r="Q1424" s="11">
        <v>0</v>
      </c>
      <c r="R1424" s="11">
        <v>0</v>
      </c>
      <c r="S1424" s="11">
        <v>0</v>
      </c>
      <c r="T1424" s="11">
        <v>1</v>
      </c>
      <c r="U1424" s="11">
        <v>0</v>
      </c>
      <c r="V1424" s="11">
        <v>0</v>
      </c>
      <c r="W1424" s="11">
        <v>0</v>
      </c>
      <c r="X1424" s="11">
        <v>0</v>
      </c>
      <c r="Y1424" s="11">
        <v>0</v>
      </c>
      <c r="Z1424" s="11">
        <v>0</v>
      </c>
      <c r="AA1424" s="12" t="s">
        <v>32955</v>
      </c>
      <c r="AB1424" s="17" t="str">
        <f t="shared" si="133"/>
        <v>Programme: PGDip Human Resource Management</v>
      </c>
      <c r="AC1424" s="17">
        <f t="shared" si="134"/>
        <v>1</v>
      </c>
      <c r="AD1424" s="17" t="str">
        <f t="shared" si="135"/>
        <v/>
      </c>
      <c r="AE1424" s="17" t="str">
        <f t="shared" si="136"/>
        <v/>
      </c>
      <c r="AF1424" s="17" t="str">
        <f t="shared" si="137"/>
        <v/>
      </c>
      <c r="AG1424" s="17" cm="1">
        <f t="array" ref="AG1424">IFERROR(IF(J1424="Level",INDEX($M1424:$S1424,AC1424+1),INDEX($M1424:$S1424,AC1424)),"")</f>
        <v>120</v>
      </c>
      <c r="AH1424" s="17" t="str" cm="1">
        <f t="array" ref="AH1424">IFERROR(IF(J1424="Level",INDEX($M1424:$S1424,AD1424+1),INDEX($M1424:$S1424,AD1424)),"")</f>
        <v/>
      </c>
      <c r="AI1424" s="17" t="str" cm="1">
        <f t="array" ref="AI1424">IFERROR(INDEX($M1424:$S1424,AE1424),"")</f>
        <v/>
      </c>
      <c r="AJ1424" s="17" t="str" cm="1">
        <f t="array" ref="AJ1424">IFERROR(INDEX($M1424:$S1424,AF1424),"")</f>
        <v/>
      </c>
      <c r="AK1424" s="17" cm="1">
        <f t="array" ref="AK1424">IFERROR(IF(J1424="Level",INDEX($T1424:$Z1424,AC1424+1),INDEX($T1424:$Z1424,AC1424)),"")</f>
        <v>1</v>
      </c>
      <c r="AL1424" s="17" t="str" cm="1">
        <f t="array" ref="AL1424">IFERROR(IF(J1424="Level",INDEX($T1424:$Z1424,AD1424+1),INDEX($T1424:$Z1424,AD1424)),"")</f>
        <v/>
      </c>
      <c r="AM1424" s="17" t="str" cm="1">
        <f t="array" ref="AM1424">IFERROR(INDEX($T1424:$Z1424,AE1424),"")</f>
        <v/>
      </c>
      <c r="AN1424" s="17" t="str" cm="1">
        <f t="array" ref="AN1424">IFERROR(INDEX($T1424:$Z1424,AF1424),"")</f>
        <v/>
      </c>
    </row>
    <row r="1425" spans="1:40" x14ac:dyDescent="0.2">
      <c r="A1425" s="17" t="str">
        <f t="shared" si="132"/>
        <v>PGDip Mining Engineering - Cornwall: PDP1CSMCSMCA</v>
      </c>
      <c r="B1425" s="11" t="s">
        <v>763</v>
      </c>
      <c r="C1425" s="11" t="s">
        <v>32965</v>
      </c>
      <c r="D1425" s="11" t="s">
        <v>764</v>
      </c>
      <c r="E1425" s="11" t="s">
        <v>391</v>
      </c>
      <c r="F1425" s="11" t="s">
        <v>82</v>
      </c>
      <c r="G1425" s="11" t="s">
        <v>32260</v>
      </c>
      <c r="H1425" s="11" t="s">
        <v>77</v>
      </c>
      <c r="I1425" s="11">
        <v>1</v>
      </c>
      <c r="J1425" s="11" t="s">
        <v>78</v>
      </c>
      <c r="K1425" s="11" t="s">
        <v>32182</v>
      </c>
      <c r="L1425" s="11">
        <v>120</v>
      </c>
      <c r="M1425" s="11">
        <v>120</v>
      </c>
      <c r="N1425" s="11">
        <v>0</v>
      </c>
      <c r="O1425" s="11">
        <v>0</v>
      </c>
      <c r="P1425" s="11">
        <v>0</v>
      </c>
      <c r="Q1425" s="11">
        <v>0</v>
      </c>
      <c r="R1425" s="11">
        <v>0</v>
      </c>
      <c r="S1425" s="11">
        <v>0</v>
      </c>
      <c r="T1425" s="11">
        <v>1</v>
      </c>
      <c r="U1425" s="11">
        <v>0</v>
      </c>
      <c r="V1425" s="11">
        <v>0</v>
      </c>
      <c r="W1425" s="11">
        <v>0</v>
      </c>
      <c r="X1425" s="11">
        <v>0</v>
      </c>
      <c r="Y1425" s="11">
        <v>0</v>
      </c>
      <c r="Z1425" s="11">
        <v>0</v>
      </c>
      <c r="AA1425" s="12" t="s">
        <v>32955</v>
      </c>
      <c r="AB1425" s="17" t="str">
        <f t="shared" si="133"/>
        <v>Programme: PGDip Mining Engineering - Cornwall</v>
      </c>
      <c r="AC1425" s="17">
        <f t="shared" si="134"/>
        <v>1</v>
      </c>
      <c r="AD1425" s="17" t="str">
        <f t="shared" si="135"/>
        <v/>
      </c>
      <c r="AE1425" s="17" t="str">
        <f t="shared" si="136"/>
        <v/>
      </c>
      <c r="AF1425" s="17" t="str">
        <f t="shared" si="137"/>
        <v/>
      </c>
      <c r="AG1425" s="17" cm="1">
        <f t="array" ref="AG1425">IFERROR(IF(J1425="Level",INDEX($M1425:$S1425,AC1425+1),INDEX($M1425:$S1425,AC1425)),"")</f>
        <v>120</v>
      </c>
      <c r="AH1425" s="17" t="str" cm="1">
        <f t="array" ref="AH1425">IFERROR(IF(J1425="Level",INDEX($M1425:$S1425,AD1425+1),INDEX($M1425:$S1425,AD1425)),"")</f>
        <v/>
      </c>
      <c r="AI1425" s="17" t="str" cm="1">
        <f t="array" ref="AI1425">IFERROR(INDEX($M1425:$S1425,AE1425),"")</f>
        <v/>
      </c>
      <c r="AJ1425" s="17" t="str" cm="1">
        <f t="array" ref="AJ1425">IFERROR(INDEX($M1425:$S1425,AF1425),"")</f>
        <v/>
      </c>
      <c r="AK1425" s="17" cm="1">
        <f t="array" ref="AK1425">IFERROR(IF(J1425="Level",INDEX($T1425:$Z1425,AC1425+1),INDEX($T1425:$Z1425,AC1425)),"")</f>
        <v>1</v>
      </c>
      <c r="AL1425" s="17" t="str" cm="1">
        <f t="array" ref="AL1425">IFERROR(IF(J1425="Level",INDEX($T1425:$Z1425,AD1425+1),INDEX($T1425:$Z1425,AD1425)),"")</f>
        <v/>
      </c>
      <c r="AM1425" s="17" t="str" cm="1">
        <f t="array" ref="AM1425">IFERROR(INDEX($T1425:$Z1425,AE1425),"")</f>
        <v/>
      </c>
      <c r="AN1425" s="17" t="str" cm="1">
        <f t="array" ref="AN1425">IFERROR(INDEX($T1425:$Z1425,AF1425),"")</f>
        <v/>
      </c>
    </row>
    <row r="1426" spans="1:40" ht="25.5" x14ac:dyDescent="0.2">
      <c r="A1426" s="17" t="str">
        <f t="shared" si="132"/>
        <v>PGDip Surveying and Land Environmental Management - Cornwall: PDP1CSMCSMCC</v>
      </c>
      <c r="B1426" s="11" t="s">
        <v>765</v>
      </c>
      <c r="C1426" s="11" t="s">
        <v>32965</v>
      </c>
      <c r="D1426" s="11" t="s">
        <v>766</v>
      </c>
      <c r="E1426" s="11" t="s">
        <v>391</v>
      </c>
      <c r="F1426" s="11" t="s">
        <v>82</v>
      </c>
      <c r="G1426" s="11" t="s">
        <v>32260</v>
      </c>
      <c r="H1426" s="11" t="s">
        <v>77</v>
      </c>
      <c r="I1426" s="11">
        <v>1</v>
      </c>
      <c r="J1426" s="11" t="s">
        <v>78</v>
      </c>
      <c r="K1426" s="11" t="s">
        <v>32182</v>
      </c>
      <c r="L1426" s="11">
        <v>120</v>
      </c>
      <c r="M1426" s="11">
        <v>120</v>
      </c>
      <c r="N1426" s="11">
        <v>0</v>
      </c>
      <c r="O1426" s="11">
        <v>0</v>
      </c>
      <c r="P1426" s="11">
        <v>0</v>
      </c>
      <c r="Q1426" s="11">
        <v>0</v>
      </c>
      <c r="R1426" s="11">
        <v>0</v>
      </c>
      <c r="S1426" s="11">
        <v>0</v>
      </c>
      <c r="T1426" s="11">
        <v>1</v>
      </c>
      <c r="U1426" s="11">
        <v>0</v>
      </c>
      <c r="V1426" s="11">
        <v>0</v>
      </c>
      <c r="W1426" s="11">
        <v>0</v>
      </c>
      <c r="X1426" s="11">
        <v>0</v>
      </c>
      <c r="Y1426" s="11">
        <v>0</v>
      </c>
      <c r="Z1426" s="11">
        <v>0</v>
      </c>
      <c r="AA1426" s="12" t="s">
        <v>32955</v>
      </c>
      <c r="AB1426" s="17" t="str">
        <f t="shared" si="133"/>
        <v>Programme: PGDip Surveying and Land Environmental Management - Cornwall</v>
      </c>
      <c r="AC1426" s="17">
        <f t="shared" si="134"/>
        <v>1</v>
      </c>
      <c r="AD1426" s="17" t="str">
        <f t="shared" si="135"/>
        <v/>
      </c>
      <c r="AE1426" s="17" t="str">
        <f t="shared" si="136"/>
        <v/>
      </c>
      <c r="AF1426" s="17" t="str">
        <f t="shared" si="137"/>
        <v/>
      </c>
      <c r="AG1426" s="17" cm="1">
        <f t="array" ref="AG1426">IFERROR(IF(J1426="Level",INDEX($M1426:$S1426,AC1426+1),INDEX($M1426:$S1426,AC1426)),"")</f>
        <v>120</v>
      </c>
      <c r="AH1426" s="17" t="str" cm="1">
        <f t="array" ref="AH1426">IFERROR(IF(J1426="Level",INDEX($M1426:$S1426,AD1426+1),INDEX($M1426:$S1426,AD1426)),"")</f>
        <v/>
      </c>
      <c r="AI1426" s="17" t="str" cm="1">
        <f t="array" ref="AI1426">IFERROR(INDEX($M1426:$S1426,AE1426),"")</f>
        <v/>
      </c>
      <c r="AJ1426" s="17" t="str" cm="1">
        <f t="array" ref="AJ1426">IFERROR(INDEX($M1426:$S1426,AF1426),"")</f>
        <v/>
      </c>
      <c r="AK1426" s="17" cm="1">
        <f t="array" ref="AK1426">IFERROR(IF(J1426="Level",INDEX($T1426:$Z1426,AC1426+1),INDEX($T1426:$Z1426,AC1426)),"")</f>
        <v>1</v>
      </c>
      <c r="AL1426" s="17" t="str" cm="1">
        <f t="array" ref="AL1426">IFERROR(IF(J1426="Level",INDEX($T1426:$Z1426,AD1426+1),INDEX($T1426:$Z1426,AD1426)),"")</f>
        <v/>
      </c>
      <c r="AM1426" s="17" t="str" cm="1">
        <f t="array" ref="AM1426">IFERROR(INDEX($T1426:$Z1426,AE1426),"")</f>
        <v/>
      </c>
      <c r="AN1426" s="17" t="str" cm="1">
        <f t="array" ref="AN1426">IFERROR(INDEX($T1426:$Z1426,AF1426),"")</f>
        <v/>
      </c>
    </row>
    <row r="1427" spans="1:40" x14ac:dyDescent="0.2">
      <c r="A1427" s="17" t="str">
        <f t="shared" si="132"/>
        <v>PGDip Teaching English to Speakers of Other Languages: PDP1EDUEDU07</v>
      </c>
      <c r="B1427" s="11" t="s">
        <v>767</v>
      </c>
      <c r="C1427" s="11" t="s">
        <v>32965</v>
      </c>
      <c r="D1427" s="11" t="s">
        <v>768</v>
      </c>
      <c r="E1427" s="11" t="s">
        <v>180</v>
      </c>
      <c r="F1427" s="11" t="s">
        <v>76</v>
      </c>
      <c r="G1427" s="11" t="s">
        <v>32260</v>
      </c>
      <c r="H1427" s="11" t="s">
        <v>77</v>
      </c>
      <c r="I1427" s="11">
        <v>1</v>
      </c>
      <c r="J1427" s="11" t="s">
        <v>78</v>
      </c>
      <c r="K1427" s="11" t="s">
        <v>32182</v>
      </c>
      <c r="L1427" s="11">
        <v>120</v>
      </c>
      <c r="M1427" s="11">
        <v>120</v>
      </c>
      <c r="N1427" s="11">
        <v>0</v>
      </c>
      <c r="O1427" s="11">
        <v>0</v>
      </c>
      <c r="P1427" s="11">
        <v>0</v>
      </c>
      <c r="Q1427" s="11">
        <v>0</v>
      </c>
      <c r="R1427" s="11">
        <v>0</v>
      </c>
      <c r="S1427" s="11">
        <v>0</v>
      </c>
      <c r="T1427" s="11">
        <v>1</v>
      </c>
      <c r="U1427" s="11">
        <v>0</v>
      </c>
      <c r="V1427" s="11">
        <v>0</v>
      </c>
      <c r="W1427" s="11">
        <v>0</v>
      </c>
      <c r="X1427" s="11">
        <v>0</v>
      </c>
      <c r="Y1427" s="11">
        <v>0</v>
      </c>
      <c r="Z1427" s="11">
        <v>0</v>
      </c>
      <c r="AA1427" s="12" t="s">
        <v>32955</v>
      </c>
      <c r="AB1427" s="17" t="str">
        <f t="shared" si="133"/>
        <v>Programme: PGDip Teaching English to Speakers of Other Languages</v>
      </c>
      <c r="AC1427" s="17">
        <f t="shared" si="134"/>
        <v>1</v>
      </c>
      <c r="AD1427" s="17" t="str">
        <f t="shared" si="135"/>
        <v/>
      </c>
      <c r="AE1427" s="17" t="str">
        <f t="shared" si="136"/>
        <v/>
      </c>
      <c r="AF1427" s="17" t="str">
        <f t="shared" si="137"/>
        <v/>
      </c>
      <c r="AG1427" s="17" cm="1">
        <f t="array" ref="AG1427">IFERROR(IF(J1427="Level",INDEX($M1427:$S1427,AC1427+1),INDEX($M1427:$S1427,AC1427)),"")</f>
        <v>120</v>
      </c>
      <c r="AH1427" s="17" t="str" cm="1">
        <f t="array" ref="AH1427">IFERROR(IF(J1427="Level",INDEX($M1427:$S1427,AD1427+1),INDEX($M1427:$S1427,AD1427)),"")</f>
        <v/>
      </c>
      <c r="AI1427" s="17" t="str" cm="1">
        <f t="array" ref="AI1427">IFERROR(INDEX($M1427:$S1427,AE1427),"")</f>
        <v/>
      </c>
      <c r="AJ1427" s="17" t="str" cm="1">
        <f t="array" ref="AJ1427">IFERROR(INDEX($M1427:$S1427,AF1427),"")</f>
        <v/>
      </c>
      <c r="AK1427" s="17" cm="1">
        <f t="array" ref="AK1427">IFERROR(IF(J1427="Level",INDEX($T1427:$Z1427,AC1427+1),INDEX($T1427:$Z1427,AC1427)),"")</f>
        <v>1</v>
      </c>
      <c r="AL1427" s="17" t="str" cm="1">
        <f t="array" ref="AL1427">IFERROR(IF(J1427="Level",INDEX($T1427:$Z1427,AD1427+1),INDEX($T1427:$Z1427,AD1427)),"")</f>
        <v/>
      </c>
      <c r="AM1427" s="17" t="str" cm="1">
        <f t="array" ref="AM1427">IFERROR(INDEX($T1427:$Z1427,AE1427),"")</f>
        <v/>
      </c>
      <c r="AN1427" s="17" t="str" cm="1">
        <f t="array" ref="AN1427">IFERROR(INDEX($T1427:$Z1427,AF1427),"")</f>
        <v/>
      </c>
    </row>
    <row r="1428" spans="1:40" x14ac:dyDescent="0.2">
      <c r="A1428" s="17" t="str">
        <f t="shared" si="132"/>
        <v>PGDip International Heritage and Consultancy (Cornwall): PDP0EGLHPSCA</v>
      </c>
      <c r="B1428" s="11" t="s">
        <v>31962</v>
      </c>
      <c r="C1428" s="11" t="s">
        <v>32965</v>
      </c>
      <c r="D1428" s="11" t="s">
        <v>32274</v>
      </c>
      <c r="E1428" s="11" t="s">
        <v>206</v>
      </c>
      <c r="F1428" s="11" t="s">
        <v>76</v>
      </c>
      <c r="G1428" s="11" t="s">
        <v>32260</v>
      </c>
      <c r="H1428" s="11" t="s">
        <v>77</v>
      </c>
      <c r="I1428" s="11">
        <v>1</v>
      </c>
      <c r="J1428" s="11" t="s">
        <v>78</v>
      </c>
      <c r="K1428" s="11" t="s">
        <v>32182</v>
      </c>
      <c r="L1428" s="11">
        <v>120</v>
      </c>
      <c r="M1428" s="11">
        <v>120</v>
      </c>
      <c r="N1428" s="11">
        <v>0</v>
      </c>
      <c r="O1428" s="11">
        <v>0</v>
      </c>
      <c r="P1428" s="11">
        <v>0</v>
      </c>
      <c r="Q1428" s="11">
        <v>0</v>
      </c>
      <c r="R1428" s="11">
        <v>0</v>
      </c>
      <c r="S1428" s="11">
        <v>0</v>
      </c>
      <c r="T1428" s="11">
        <v>1</v>
      </c>
      <c r="U1428" s="11">
        <v>0</v>
      </c>
      <c r="V1428" s="11">
        <v>0</v>
      </c>
      <c r="W1428" s="11">
        <v>0</v>
      </c>
      <c r="X1428" s="11">
        <v>0</v>
      </c>
      <c r="Y1428" s="11">
        <v>0</v>
      </c>
      <c r="Z1428" s="11">
        <v>0</v>
      </c>
      <c r="AA1428" s="12" t="s">
        <v>32955</v>
      </c>
      <c r="AB1428" s="17" t="str">
        <f t="shared" si="133"/>
        <v>Programme: PGDip International Heritage and Consultancy (Cornwall)</v>
      </c>
      <c r="AC1428" s="17">
        <f t="shared" si="134"/>
        <v>1</v>
      </c>
      <c r="AD1428" s="17" t="str">
        <f t="shared" si="135"/>
        <v/>
      </c>
      <c r="AE1428" s="17" t="str">
        <f t="shared" si="136"/>
        <v/>
      </c>
      <c r="AF1428" s="17" t="str">
        <f t="shared" si="137"/>
        <v/>
      </c>
      <c r="AG1428" s="17" cm="1">
        <f t="array" ref="AG1428">IFERROR(IF(J1428="Level",INDEX($M1428:$S1428,AC1428+1),INDEX($M1428:$S1428,AC1428)),"")</f>
        <v>120</v>
      </c>
      <c r="AH1428" s="17" t="str" cm="1">
        <f t="array" ref="AH1428">IFERROR(IF(J1428="Level",INDEX($M1428:$S1428,AD1428+1),INDEX($M1428:$S1428,AD1428)),"")</f>
        <v/>
      </c>
      <c r="AI1428" s="17" t="str" cm="1">
        <f t="array" ref="AI1428">IFERROR(INDEX($M1428:$S1428,AE1428),"")</f>
        <v/>
      </c>
      <c r="AJ1428" s="17" t="str" cm="1">
        <f t="array" ref="AJ1428">IFERROR(INDEX($M1428:$S1428,AF1428),"")</f>
        <v/>
      </c>
      <c r="AK1428" s="17" cm="1">
        <f t="array" ref="AK1428">IFERROR(IF(J1428="Level",INDEX($T1428:$Z1428,AC1428+1),INDEX($T1428:$Z1428,AC1428)),"")</f>
        <v>1</v>
      </c>
      <c r="AL1428" s="17" t="str" cm="1">
        <f t="array" ref="AL1428">IFERROR(IF(J1428="Level",INDEX($T1428:$Z1428,AD1428+1),INDEX($T1428:$Z1428,AD1428)),"")</f>
        <v/>
      </c>
      <c r="AM1428" s="17" t="str" cm="1">
        <f t="array" ref="AM1428">IFERROR(INDEX($T1428:$Z1428,AE1428),"")</f>
        <v/>
      </c>
      <c r="AN1428" s="17" t="str" cm="1">
        <f t="array" ref="AN1428">IFERROR(INDEX($T1428:$Z1428,AF1428),"")</f>
        <v/>
      </c>
    </row>
    <row r="1429" spans="1:40" x14ac:dyDescent="0.2">
      <c r="A1429" s="17" t="str">
        <f t="shared" si="132"/>
        <v>PGDip Cultures and Environments of Health: PDP1HPSHPS01</v>
      </c>
      <c r="B1429" s="11" t="s">
        <v>4176</v>
      </c>
      <c r="C1429" s="11" t="s">
        <v>32965</v>
      </c>
      <c r="D1429" s="11" t="s">
        <v>32285</v>
      </c>
      <c r="E1429" s="11" t="s">
        <v>217</v>
      </c>
      <c r="F1429" s="11" t="s">
        <v>76</v>
      </c>
      <c r="G1429" s="11" t="s">
        <v>32260</v>
      </c>
      <c r="H1429" s="11" t="s">
        <v>77</v>
      </c>
      <c r="I1429" s="11">
        <v>1</v>
      </c>
      <c r="J1429" s="11" t="s">
        <v>78</v>
      </c>
      <c r="K1429" s="11" t="s">
        <v>32182</v>
      </c>
      <c r="L1429" s="11">
        <v>120</v>
      </c>
      <c r="M1429" s="11">
        <v>120</v>
      </c>
      <c r="N1429" s="11">
        <v>0</v>
      </c>
      <c r="O1429" s="11">
        <v>0</v>
      </c>
      <c r="P1429" s="11">
        <v>0</v>
      </c>
      <c r="Q1429" s="11">
        <v>0</v>
      </c>
      <c r="R1429" s="11">
        <v>0</v>
      </c>
      <c r="S1429" s="11">
        <v>0</v>
      </c>
      <c r="T1429" s="11">
        <v>1</v>
      </c>
      <c r="U1429" s="11">
        <v>0</v>
      </c>
      <c r="V1429" s="11">
        <v>0</v>
      </c>
      <c r="W1429" s="11">
        <v>0</v>
      </c>
      <c r="X1429" s="11">
        <v>0</v>
      </c>
      <c r="Y1429" s="11">
        <v>0</v>
      </c>
      <c r="Z1429" s="11">
        <v>0</v>
      </c>
      <c r="AA1429" s="12" t="s">
        <v>32955</v>
      </c>
      <c r="AB1429" s="17" t="str">
        <f t="shared" si="133"/>
        <v>Programme: PGDip Cultures and Environments of Health</v>
      </c>
      <c r="AC1429" s="17">
        <f t="shared" si="134"/>
        <v>1</v>
      </c>
      <c r="AD1429" s="17" t="str">
        <f t="shared" si="135"/>
        <v/>
      </c>
      <c r="AE1429" s="17" t="str">
        <f t="shared" si="136"/>
        <v/>
      </c>
      <c r="AF1429" s="17" t="str">
        <f t="shared" si="137"/>
        <v/>
      </c>
      <c r="AG1429" s="17" cm="1">
        <f t="array" ref="AG1429">IFERROR(IF(J1429="Level",INDEX($M1429:$S1429,AC1429+1),INDEX($M1429:$S1429,AC1429)),"")</f>
        <v>120</v>
      </c>
      <c r="AH1429" s="17" t="str" cm="1">
        <f t="array" ref="AH1429">IFERROR(IF(J1429="Level",INDEX($M1429:$S1429,AD1429+1),INDEX($M1429:$S1429,AD1429)),"")</f>
        <v/>
      </c>
      <c r="AI1429" s="17" t="str" cm="1">
        <f t="array" ref="AI1429">IFERROR(INDEX($M1429:$S1429,AE1429),"")</f>
        <v/>
      </c>
      <c r="AJ1429" s="17" t="str" cm="1">
        <f t="array" ref="AJ1429">IFERROR(INDEX($M1429:$S1429,AF1429),"")</f>
        <v/>
      </c>
      <c r="AK1429" s="17" cm="1">
        <f t="array" ref="AK1429">IFERROR(IF(J1429="Level",INDEX($T1429:$Z1429,AC1429+1),INDEX($T1429:$Z1429,AC1429)),"")</f>
        <v>1</v>
      </c>
      <c r="AL1429" s="17" t="str" cm="1">
        <f t="array" ref="AL1429">IFERROR(IF(J1429="Level",INDEX($T1429:$Z1429,AD1429+1),INDEX($T1429:$Z1429,AD1429)),"")</f>
        <v/>
      </c>
      <c r="AM1429" s="17" t="str" cm="1">
        <f t="array" ref="AM1429">IFERROR(INDEX($T1429:$Z1429,AE1429),"")</f>
        <v/>
      </c>
      <c r="AN1429" s="17" t="str" cm="1">
        <f t="array" ref="AN1429">IFERROR(INDEX($T1429:$Z1429,AF1429),"")</f>
        <v/>
      </c>
    </row>
    <row r="1430" spans="1:40" ht="25.5" x14ac:dyDescent="0.2">
      <c r="A1430" s="17" t="str">
        <f t="shared" si="132"/>
        <v>PGDip Psychological Therapies Practice (High Intensity Cognitive Behavioural Therapy): PDP1PSYPSY05</v>
      </c>
      <c r="B1430" s="11" t="s">
        <v>771</v>
      </c>
      <c r="C1430" s="11" t="s">
        <v>32965</v>
      </c>
      <c r="D1430" s="11" t="s">
        <v>772</v>
      </c>
      <c r="E1430" s="11" t="s">
        <v>112</v>
      </c>
      <c r="F1430" s="11" t="s">
        <v>71</v>
      </c>
      <c r="G1430" s="11" t="s">
        <v>32268</v>
      </c>
      <c r="H1430" s="11" t="s">
        <v>77</v>
      </c>
      <c r="I1430" s="11">
        <v>1</v>
      </c>
      <c r="J1430" s="11" t="s">
        <v>78</v>
      </c>
      <c r="K1430" s="11" t="s">
        <v>32182</v>
      </c>
      <c r="L1430" s="11">
        <v>120</v>
      </c>
      <c r="M1430" s="11">
        <v>120</v>
      </c>
      <c r="N1430" s="11">
        <v>0</v>
      </c>
      <c r="O1430" s="11">
        <v>0</v>
      </c>
      <c r="P1430" s="11">
        <v>0</v>
      </c>
      <c r="Q1430" s="11">
        <v>0</v>
      </c>
      <c r="R1430" s="11">
        <v>0</v>
      </c>
      <c r="S1430" s="11">
        <v>0</v>
      </c>
      <c r="T1430" s="11">
        <v>1</v>
      </c>
      <c r="U1430" s="11">
        <v>0</v>
      </c>
      <c r="V1430" s="11">
        <v>0</v>
      </c>
      <c r="W1430" s="11">
        <v>0</v>
      </c>
      <c r="X1430" s="11">
        <v>0</v>
      </c>
      <c r="Y1430" s="11">
        <v>0</v>
      </c>
      <c r="Z1430" s="11">
        <v>0</v>
      </c>
      <c r="AA1430" s="12" t="s">
        <v>32955</v>
      </c>
      <c r="AB1430" s="17" t="str">
        <f t="shared" si="133"/>
        <v>Programme: PGDip Psychological Therapies Practice (High Intensity Cognitive Behavioural Therapy)</v>
      </c>
      <c r="AC1430" s="17">
        <f t="shared" si="134"/>
        <v>1</v>
      </c>
      <c r="AD1430" s="17" t="str">
        <f t="shared" si="135"/>
        <v/>
      </c>
      <c r="AE1430" s="17" t="str">
        <f t="shared" si="136"/>
        <v/>
      </c>
      <c r="AF1430" s="17" t="str">
        <f t="shared" si="137"/>
        <v/>
      </c>
      <c r="AG1430" s="17" cm="1">
        <f t="array" ref="AG1430">IFERROR(IF(J1430="Level",INDEX($M1430:$S1430,AC1430+1),INDEX($M1430:$S1430,AC1430)),"")</f>
        <v>120</v>
      </c>
      <c r="AH1430" s="17" t="str" cm="1">
        <f t="array" ref="AH1430">IFERROR(IF(J1430="Level",INDEX($M1430:$S1430,AD1430+1),INDEX($M1430:$S1430,AD1430)),"")</f>
        <v/>
      </c>
      <c r="AI1430" s="17" t="str" cm="1">
        <f t="array" ref="AI1430">IFERROR(INDEX($M1430:$S1430,AE1430),"")</f>
        <v/>
      </c>
      <c r="AJ1430" s="17" t="str" cm="1">
        <f t="array" ref="AJ1430">IFERROR(INDEX($M1430:$S1430,AF1430),"")</f>
        <v/>
      </c>
      <c r="AK1430" s="17" cm="1">
        <f t="array" ref="AK1430">IFERROR(IF(J1430="Level",INDEX($T1430:$Z1430,AC1430+1),INDEX($T1430:$Z1430,AC1430)),"")</f>
        <v>1</v>
      </c>
      <c r="AL1430" s="17" t="str" cm="1">
        <f t="array" ref="AL1430">IFERROR(IF(J1430="Level",INDEX($T1430:$Z1430,AD1430+1),INDEX($T1430:$Z1430,AD1430)),"")</f>
        <v/>
      </c>
      <c r="AM1430" s="17" t="str" cm="1">
        <f t="array" ref="AM1430">IFERROR(INDEX($T1430:$Z1430,AE1430),"")</f>
        <v/>
      </c>
      <c r="AN1430" s="17" t="str" cm="1">
        <f t="array" ref="AN1430">IFERROR(INDEX($T1430:$Z1430,AF1430),"")</f>
        <v/>
      </c>
    </row>
    <row r="1431" spans="1:40" ht="25.5" x14ac:dyDescent="0.2">
      <c r="A1431" s="17" t="str">
        <f t="shared" si="132"/>
        <v>PGDip Psychological Therapies Practice (Children, Young People and Families): PDP1PSYPSY06</v>
      </c>
      <c r="B1431" s="11" t="s">
        <v>773</v>
      </c>
      <c r="C1431" s="11" t="s">
        <v>32965</v>
      </c>
      <c r="D1431" s="11" t="s">
        <v>774</v>
      </c>
      <c r="E1431" s="11" t="s">
        <v>112</v>
      </c>
      <c r="F1431" s="11" t="s">
        <v>71</v>
      </c>
      <c r="G1431" s="11" t="s">
        <v>32268</v>
      </c>
      <c r="H1431" s="11" t="s">
        <v>77</v>
      </c>
      <c r="I1431" s="11">
        <v>1</v>
      </c>
      <c r="J1431" s="11" t="s">
        <v>78</v>
      </c>
      <c r="K1431" s="11" t="s">
        <v>32182</v>
      </c>
      <c r="L1431" s="11">
        <v>120</v>
      </c>
      <c r="M1431" s="11">
        <v>120</v>
      </c>
      <c r="N1431" s="11">
        <v>0</v>
      </c>
      <c r="O1431" s="11">
        <v>0</v>
      </c>
      <c r="P1431" s="11">
        <v>0</v>
      </c>
      <c r="Q1431" s="11">
        <v>0</v>
      </c>
      <c r="R1431" s="11">
        <v>0</v>
      </c>
      <c r="S1431" s="11">
        <v>0</v>
      </c>
      <c r="T1431" s="11">
        <v>1</v>
      </c>
      <c r="U1431" s="11">
        <v>0</v>
      </c>
      <c r="V1431" s="11">
        <v>0</v>
      </c>
      <c r="W1431" s="11">
        <v>0</v>
      </c>
      <c r="X1431" s="11">
        <v>0</v>
      </c>
      <c r="Y1431" s="11">
        <v>0</v>
      </c>
      <c r="Z1431" s="11">
        <v>0</v>
      </c>
      <c r="AA1431" s="12" t="s">
        <v>32955</v>
      </c>
      <c r="AB1431" s="17" t="str">
        <f t="shared" si="133"/>
        <v>Programme: PGDip Psychological Therapies Practice (Children, Young People and Families)</v>
      </c>
      <c r="AC1431" s="17">
        <f t="shared" si="134"/>
        <v>1</v>
      </c>
      <c r="AD1431" s="17" t="str">
        <f t="shared" si="135"/>
        <v/>
      </c>
      <c r="AE1431" s="17" t="str">
        <f t="shared" si="136"/>
        <v/>
      </c>
      <c r="AF1431" s="17" t="str">
        <f t="shared" si="137"/>
        <v/>
      </c>
      <c r="AG1431" s="17" cm="1">
        <f t="array" ref="AG1431">IFERROR(IF(J1431="Level",INDEX($M1431:$S1431,AC1431+1),INDEX($M1431:$S1431,AC1431)),"")</f>
        <v>120</v>
      </c>
      <c r="AH1431" s="17" t="str" cm="1">
        <f t="array" ref="AH1431">IFERROR(IF(J1431="Level",INDEX($M1431:$S1431,AD1431+1),INDEX($M1431:$S1431,AD1431)),"")</f>
        <v/>
      </c>
      <c r="AI1431" s="17" t="str" cm="1">
        <f t="array" ref="AI1431">IFERROR(INDEX($M1431:$S1431,AE1431),"")</f>
        <v/>
      </c>
      <c r="AJ1431" s="17" t="str" cm="1">
        <f t="array" ref="AJ1431">IFERROR(INDEX($M1431:$S1431,AF1431),"")</f>
        <v/>
      </c>
      <c r="AK1431" s="17" cm="1">
        <f t="array" ref="AK1431">IFERROR(IF(J1431="Level",INDEX($T1431:$Z1431,AC1431+1),INDEX($T1431:$Z1431,AC1431)),"")</f>
        <v>1</v>
      </c>
      <c r="AL1431" s="17" t="str" cm="1">
        <f t="array" ref="AL1431">IFERROR(IF(J1431="Level",INDEX($T1431:$Z1431,AD1431+1),INDEX($T1431:$Z1431,AD1431)),"")</f>
        <v/>
      </c>
      <c r="AM1431" s="17" t="str" cm="1">
        <f t="array" ref="AM1431">IFERROR(INDEX($T1431:$Z1431,AE1431),"")</f>
        <v/>
      </c>
      <c r="AN1431" s="17" t="str" cm="1">
        <f t="array" ref="AN1431">IFERROR(INDEX($T1431:$Z1431,AF1431),"")</f>
        <v/>
      </c>
    </row>
    <row r="1432" spans="1:40" x14ac:dyDescent="0.2">
      <c r="A1432" s="17" t="str">
        <f t="shared" si="132"/>
        <v>PGDip Mental Health Practice in Education Settings: PDP1PSYPSY07</v>
      </c>
      <c r="B1432" s="11" t="s">
        <v>775</v>
      </c>
      <c r="C1432" s="11" t="s">
        <v>32965</v>
      </c>
      <c r="D1432" s="11" t="s">
        <v>776</v>
      </c>
      <c r="E1432" s="11" t="s">
        <v>112</v>
      </c>
      <c r="F1432" s="11" t="s">
        <v>71</v>
      </c>
      <c r="G1432" s="11" t="s">
        <v>32268</v>
      </c>
      <c r="H1432" s="11" t="s">
        <v>77</v>
      </c>
      <c r="I1432" s="11">
        <v>1</v>
      </c>
      <c r="J1432" s="11" t="s">
        <v>78</v>
      </c>
      <c r="K1432" s="11" t="s">
        <v>32182</v>
      </c>
      <c r="L1432" s="11">
        <v>120</v>
      </c>
      <c r="M1432" s="11">
        <v>120</v>
      </c>
      <c r="N1432" s="11">
        <v>0</v>
      </c>
      <c r="O1432" s="11">
        <v>0</v>
      </c>
      <c r="P1432" s="11">
        <v>0</v>
      </c>
      <c r="Q1432" s="11">
        <v>0</v>
      </c>
      <c r="R1432" s="11">
        <v>0</v>
      </c>
      <c r="S1432" s="11">
        <v>0</v>
      </c>
      <c r="T1432" s="11">
        <v>1</v>
      </c>
      <c r="U1432" s="11">
        <v>0</v>
      </c>
      <c r="V1432" s="11">
        <v>0</v>
      </c>
      <c r="W1432" s="11">
        <v>0</v>
      </c>
      <c r="X1432" s="11">
        <v>0</v>
      </c>
      <c r="Y1432" s="11">
        <v>0</v>
      </c>
      <c r="Z1432" s="11">
        <v>0</v>
      </c>
      <c r="AA1432" s="12" t="s">
        <v>32955</v>
      </c>
      <c r="AB1432" s="17" t="str">
        <f t="shared" si="133"/>
        <v>Programme: PGDip Mental Health Practice in Education Settings</v>
      </c>
      <c r="AC1432" s="17">
        <f t="shared" si="134"/>
        <v>1</v>
      </c>
      <c r="AD1432" s="17" t="str">
        <f t="shared" si="135"/>
        <v/>
      </c>
      <c r="AE1432" s="17" t="str">
        <f t="shared" si="136"/>
        <v/>
      </c>
      <c r="AF1432" s="17" t="str">
        <f t="shared" si="137"/>
        <v/>
      </c>
      <c r="AG1432" s="17" cm="1">
        <f t="array" ref="AG1432">IFERROR(IF(J1432="Level",INDEX($M1432:$S1432,AC1432+1),INDEX($M1432:$S1432,AC1432)),"")</f>
        <v>120</v>
      </c>
      <c r="AH1432" s="17" t="str" cm="1">
        <f t="array" ref="AH1432">IFERROR(IF(J1432="Level",INDEX($M1432:$S1432,AD1432+1),INDEX($M1432:$S1432,AD1432)),"")</f>
        <v/>
      </c>
      <c r="AI1432" s="17" t="str" cm="1">
        <f t="array" ref="AI1432">IFERROR(INDEX($M1432:$S1432,AE1432),"")</f>
        <v/>
      </c>
      <c r="AJ1432" s="17" t="str" cm="1">
        <f t="array" ref="AJ1432">IFERROR(INDEX($M1432:$S1432,AF1432),"")</f>
        <v/>
      </c>
      <c r="AK1432" s="17" cm="1">
        <f t="array" ref="AK1432">IFERROR(IF(J1432="Level",INDEX($T1432:$Z1432,AC1432+1),INDEX($T1432:$Z1432,AC1432)),"")</f>
        <v>1</v>
      </c>
      <c r="AL1432" s="17" t="str" cm="1">
        <f t="array" ref="AL1432">IFERROR(IF(J1432="Level",INDEX($T1432:$Z1432,AD1432+1),INDEX($T1432:$Z1432,AD1432)),"")</f>
        <v/>
      </c>
      <c r="AM1432" s="17" t="str" cm="1">
        <f t="array" ref="AM1432">IFERROR(INDEX($T1432:$Z1432,AE1432),"")</f>
        <v/>
      </c>
      <c r="AN1432" s="17" t="str" cm="1">
        <f t="array" ref="AN1432">IFERROR(INDEX($T1432:$Z1432,AF1432),"")</f>
        <v/>
      </c>
    </row>
    <row r="1433" spans="1:40" ht="38.25" x14ac:dyDescent="0.2">
      <c r="A1433" s="17" t="str">
        <f t="shared" si="132"/>
        <v>PGDip Psychological Therapies Practice (Low Intensity Cognitive Behavioural Therapy for Children, Young People and Families): PDP1PSYPSY09</v>
      </c>
      <c r="B1433" s="11" t="s">
        <v>777</v>
      </c>
      <c r="C1433" s="11" t="s">
        <v>32965</v>
      </c>
      <c r="D1433" s="11" t="s">
        <v>778</v>
      </c>
      <c r="E1433" s="11" t="s">
        <v>112</v>
      </c>
      <c r="F1433" s="11" t="s">
        <v>71</v>
      </c>
      <c r="G1433" s="11" t="s">
        <v>32268</v>
      </c>
      <c r="H1433" s="11" t="s">
        <v>77</v>
      </c>
      <c r="I1433" s="11">
        <v>1</v>
      </c>
      <c r="J1433" s="11" t="s">
        <v>78</v>
      </c>
      <c r="K1433" s="11" t="s">
        <v>32182</v>
      </c>
      <c r="L1433" s="11">
        <v>120</v>
      </c>
      <c r="M1433" s="11">
        <v>120</v>
      </c>
      <c r="N1433" s="11">
        <v>0</v>
      </c>
      <c r="O1433" s="11">
        <v>0</v>
      </c>
      <c r="P1433" s="11">
        <v>0</v>
      </c>
      <c r="Q1433" s="11">
        <v>0</v>
      </c>
      <c r="R1433" s="11">
        <v>0</v>
      </c>
      <c r="S1433" s="11">
        <v>0</v>
      </c>
      <c r="T1433" s="11">
        <v>1</v>
      </c>
      <c r="U1433" s="11">
        <v>0</v>
      </c>
      <c r="V1433" s="11">
        <v>0</v>
      </c>
      <c r="W1433" s="11">
        <v>0</v>
      </c>
      <c r="X1433" s="11">
        <v>0</v>
      </c>
      <c r="Y1433" s="11">
        <v>0</v>
      </c>
      <c r="Z1433" s="11">
        <v>0</v>
      </c>
      <c r="AA1433" s="12" t="s">
        <v>32955</v>
      </c>
      <c r="AB1433" s="17" t="str">
        <f t="shared" si="133"/>
        <v>Programme: PGDip Psychological Therapies Practice (Low Intensity Cognitive Behavioural Therapy for Children, Young People and Families)</v>
      </c>
      <c r="AC1433" s="17">
        <f t="shared" si="134"/>
        <v>1</v>
      </c>
      <c r="AD1433" s="17" t="str">
        <f t="shared" si="135"/>
        <v/>
      </c>
      <c r="AE1433" s="17" t="str">
        <f t="shared" si="136"/>
        <v/>
      </c>
      <c r="AF1433" s="17" t="str">
        <f t="shared" si="137"/>
        <v/>
      </c>
      <c r="AG1433" s="17" cm="1">
        <f t="array" ref="AG1433">IFERROR(IF(J1433="Level",INDEX($M1433:$S1433,AC1433+1),INDEX($M1433:$S1433,AC1433)),"")</f>
        <v>120</v>
      </c>
      <c r="AH1433" s="17" t="str" cm="1">
        <f t="array" ref="AH1433">IFERROR(IF(J1433="Level",INDEX($M1433:$S1433,AD1433+1),INDEX($M1433:$S1433,AD1433)),"")</f>
        <v/>
      </c>
      <c r="AI1433" s="17" t="str" cm="1">
        <f t="array" ref="AI1433">IFERROR(INDEX($M1433:$S1433,AE1433),"")</f>
        <v/>
      </c>
      <c r="AJ1433" s="17" t="str" cm="1">
        <f t="array" ref="AJ1433">IFERROR(INDEX($M1433:$S1433,AF1433),"")</f>
        <v/>
      </c>
      <c r="AK1433" s="17" cm="1">
        <f t="array" ref="AK1433">IFERROR(IF(J1433="Level",INDEX($T1433:$Z1433,AC1433+1),INDEX($T1433:$Z1433,AC1433)),"")</f>
        <v>1</v>
      </c>
      <c r="AL1433" s="17" t="str" cm="1">
        <f t="array" ref="AL1433">IFERROR(IF(J1433="Level",INDEX($T1433:$Z1433,AD1433+1),INDEX($T1433:$Z1433,AD1433)),"")</f>
        <v/>
      </c>
      <c r="AM1433" s="17" t="str" cm="1">
        <f t="array" ref="AM1433">IFERROR(INDEX($T1433:$Z1433,AE1433),"")</f>
        <v/>
      </c>
      <c r="AN1433" s="17" t="str" cm="1">
        <f t="array" ref="AN1433">IFERROR(INDEX($T1433:$Z1433,AF1433),"")</f>
        <v/>
      </c>
    </row>
    <row r="1434" spans="1:40" ht="25.5" hidden="1" x14ac:dyDescent="0.2">
      <c r="A1434" s="17" t="str">
        <f t="shared" si="132"/>
        <v>PGCE Primary û Foundation Stage/Key Stage 1 (School Direct): PGC1EDUFSTFA</v>
      </c>
      <c r="B1434" s="11" t="s">
        <v>640</v>
      </c>
      <c r="C1434" s="11" t="s">
        <v>32965</v>
      </c>
      <c r="D1434" s="11" t="s">
        <v>33447</v>
      </c>
      <c r="E1434" s="11" t="s">
        <v>180</v>
      </c>
      <c r="F1434" s="11" t="s">
        <v>76</v>
      </c>
      <c r="G1434" s="11" t="s">
        <v>32332</v>
      </c>
      <c r="H1434" s="11" t="s">
        <v>72</v>
      </c>
      <c r="I1434" s="11">
        <v>0</v>
      </c>
      <c r="J1434" s="11" t="s">
        <v>32168</v>
      </c>
      <c r="K1434" s="11" t="s">
        <v>32168</v>
      </c>
      <c r="L1434" s="11">
        <v>0</v>
      </c>
      <c r="M1434" s="11">
        <v>0</v>
      </c>
      <c r="N1434" s="11">
        <v>0</v>
      </c>
      <c r="O1434" s="11">
        <v>0</v>
      </c>
      <c r="P1434" s="11">
        <v>0</v>
      </c>
      <c r="Q1434" s="11">
        <v>0</v>
      </c>
      <c r="R1434" s="11">
        <v>0</v>
      </c>
      <c r="S1434" s="11">
        <v>0</v>
      </c>
      <c r="T1434" s="11">
        <v>0</v>
      </c>
      <c r="U1434" s="11">
        <v>0</v>
      </c>
      <c r="V1434" s="11">
        <v>0</v>
      </c>
      <c r="W1434" s="11">
        <v>0</v>
      </c>
      <c r="X1434" s="11">
        <v>0</v>
      </c>
      <c r="Y1434" s="11">
        <v>0</v>
      </c>
      <c r="Z1434" s="11">
        <v>0</v>
      </c>
      <c r="AA1434" s="12" t="s">
        <v>32956</v>
      </c>
      <c r="AB1434" s="17" t="str">
        <f t="shared" si="133"/>
        <v>Programme is not compatible with this tool</v>
      </c>
      <c r="AC1434" s="17" t="str">
        <f t="shared" si="134"/>
        <v/>
      </c>
      <c r="AD1434" s="17">
        <f t="shared" si="135"/>
        <v>6</v>
      </c>
      <c r="AE1434" s="17" t="str">
        <f t="shared" si="136"/>
        <v/>
      </c>
      <c r="AF1434" s="17" t="str">
        <f t="shared" si="137"/>
        <v/>
      </c>
      <c r="AG1434" s="17" t="str" cm="1">
        <f t="array" ref="AG1434">IFERROR(IF(J1434="Level",INDEX($M1434:$S1434,AC1434+1),INDEX($M1434:$S1434,AC1434)),"")</f>
        <v/>
      </c>
      <c r="AH1434" s="17" cm="1">
        <f t="array" ref="AH1434">IFERROR(IF(J1434="Level",INDEX($M1434:$S1434,AD1434+1),INDEX($M1434:$S1434,AD1434)),"")</f>
        <v>0</v>
      </c>
      <c r="AI1434" s="17" t="str" cm="1">
        <f t="array" ref="AI1434">IFERROR(INDEX($M1434:$S1434,AE1434),"")</f>
        <v/>
      </c>
      <c r="AJ1434" s="17" t="str" cm="1">
        <f t="array" ref="AJ1434">IFERROR(INDEX($M1434:$S1434,AF1434),"")</f>
        <v/>
      </c>
      <c r="AK1434" s="17" t="str" cm="1">
        <f t="array" ref="AK1434">IFERROR(IF(J1434="Level",INDEX($T1434:$Z1434,AC1434+1),INDEX($T1434:$Z1434,AC1434)),"")</f>
        <v/>
      </c>
      <c r="AL1434" s="17" cm="1">
        <f t="array" ref="AL1434">IFERROR(IF(J1434="Level",INDEX($T1434:$Z1434,AD1434+1),INDEX($T1434:$Z1434,AD1434)),"")</f>
        <v>0</v>
      </c>
      <c r="AM1434" s="17" t="str" cm="1">
        <f t="array" ref="AM1434">IFERROR(INDEX($T1434:$Z1434,AE1434),"")</f>
        <v/>
      </c>
      <c r="AN1434" s="17" t="str" cm="1">
        <f t="array" ref="AN1434">IFERROR(INDEX($T1434:$Z1434,AF1434),"")</f>
        <v/>
      </c>
    </row>
    <row r="1435" spans="1:40" ht="25.5" hidden="1" x14ac:dyDescent="0.2">
      <c r="A1435" s="17" t="str">
        <f t="shared" si="132"/>
        <v>PGCE Primary Foundation Stage/Key Stage 1 with SEND (School Direct): PGC1EDUFSTFB</v>
      </c>
      <c r="B1435" s="11" t="s">
        <v>641</v>
      </c>
      <c r="C1435" s="11" t="s">
        <v>32965</v>
      </c>
      <c r="D1435" s="11" t="s">
        <v>642</v>
      </c>
      <c r="E1435" s="11" t="s">
        <v>180</v>
      </c>
      <c r="F1435" s="11" t="s">
        <v>76</v>
      </c>
      <c r="G1435" s="11" t="s">
        <v>32332</v>
      </c>
      <c r="H1435" s="11" t="s">
        <v>72</v>
      </c>
      <c r="I1435" s="11">
        <v>0</v>
      </c>
      <c r="J1435" s="11" t="s">
        <v>32168</v>
      </c>
      <c r="K1435" s="11" t="s">
        <v>32168</v>
      </c>
      <c r="L1435" s="11">
        <v>0</v>
      </c>
      <c r="M1435" s="11">
        <v>0</v>
      </c>
      <c r="N1435" s="11">
        <v>0</v>
      </c>
      <c r="O1435" s="11">
        <v>0</v>
      </c>
      <c r="P1435" s="11">
        <v>0</v>
      </c>
      <c r="Q1435" s="11">
        <v>0</v>
      </c>
      <c r="R1435" s="11">
        <v>0</v>
      </c>
      <c r="S1435" s="11">
        <v>0</v>
      </c>
      <c r="T1435" s="11">
        <v>0</v>
      </c>
      <c r="U1435" s="11">
        <v>0</v>
      </c>
      <c r="V1435" s="11">
        <v>0</v>
      </c>
      <c r="W1435" s="11">
        <v>0</v>
      </c>
      <c r="X1435" s="11">
        <v>0</v>
      </c>
      <c r="Y1435" s="11">
        <v>0</v>
      </c>
      <c r="Z1435" s="11">
        <v>0</v>
      </c>
      <c r="AA1435" s="12" t="s">
        <v>32956</v>
      </c>
      <c r="AB1435" s="17" t="str">
        <f t="shared" si="133"/>
        <v>Programme is not compatible with this tool</v>
      </c>
      <c r="AC1435" s="17" t="str">
        <f t="shared" si="134"/>
        <v/>
      </c>
      <c r="AD1435" s="17">
        <f t="shared" si="135"/>
        <v>6</v>
      </c>
      <c r="AE1435" s="17" t="str">
        <f t="shared" si="136"/>
        <v/>
      </c>
      <c r="AF1435" s="17" t="str">
        <f t="shared" si="137"/>
        <v/>
      </c>
      <c r="AG1435" s="17" t="str" cm="1">
        <f t="array" ref="AG1435">IFERROR(IF(J1435="Level",INDEX($M1435:$S1435,AC1435+1),INDEX($M1435:$S1435,AC1435)),"")</f>
        <v/>
      </c>
      <c r="AH1435" s="17" cm="1">
        <f t="array" ref="AH1435">IFERROR(IF(J1435="Level",INDEX($M1435:$S1435,AD1435+1),INDEX($M1435:$S1435,AD1435)),"")</f>
        <v>0</v>
      </c>
      <c r="AI1435" s="17" t="str" cm="1">
        <f t="array" ref="AI1435">IFERROR(INDEX($M1435:$S1435,AE1435),"")</f>
        <v/>
      </c>
      <c r="AJ1435" s="17" t="str" cm="1">
        <f t="array" ref="AJ1435">IFERROR(INDEX($M1435:$S1435,AF1435),"")</f>
        <v/>
      </c>
      <c r="AK1435" s="17" t="str" cm="1">
        <f t="array" ref="AK1435">IFERROR(IF(J1435="Level",INDEX($T1435:$Z1435,AC1435+1),INDEX($T1435:$Z1435,AC1435)),"")</f>
        <v/>
      </c>
      <c r="AL1435" s="17" cm="1">
        <f t="array" ref="AL1435">IFERROR(IF(J1435="Level",INDEX($T1435:$Z1435,AD1435+1),INDEX($T1435:$Z1435,AD1435)),"")</f>
        <v>0</v>
      </c>
      <c r="AM1435" s="17" t="str" cm="1">
        <f t="array" ref="AM1435">IFERROR(INDEX($T1435:$Z1435,AE1435),"")</f>
        <v/>
      </c>
      <c r="AN1435" s="17" t="str" cm="1">
        <f t="array" ref="AN1435">IFERROR(INDEX($T1435:$Z1435,AF1435),"")</f>
        <v/>
      </c>
    </row>
    <row r="1436" spans="1:40" ht="25.5" hidden="1" x14ac:dyDescent="0.2">
      <c r="A1436" s="17" t="str">
        <f t="shared" si="132"/>
        <v>PGCE Primary Foundation Stage/Key Stage 1 (School Direct Salaried): PGC1EDUFSTPA</v>
      </c>
      <c r="B1436" s="11" t="s">
        <v>643</v>
      </c>
      <c r="C1436" s="11" t="s">
        <v>32965</v>
      </c>
      <c r="D1436" s="11" t="s">
        <v>644</v>
      </c>
      <c r="E1436" s="11" t="s">
        <v>180</v>
      </c>
      <c r="F1436" s="11" t="s">
        <v>76</v>
      </c>
      <c r="G1436" s="11" t="s">
        <v>32332</v>
      </c>
      <c r="H1436" s="11" t="s">
        <v>72</v>
      </c>
      <c r="I1436" s="11">
        <v>0</v>
      </c>
      <c r="J1436" s="11" t="s">
        <v>32168</v>
      </c>
      <c r="K1436" s="11" t="s">
        <v>32168</v>
      </c>
      <c r="L1436" s="11">
        <v>0</v>
      </c>
      <c r="M1436" s="11">
        <v>0</v>
      </c>
      <c r="N1436" s="11">
        <v>0</v>
      </c>
      <c r="O1436" s="11">
        <v>0</v>
      </c>
      <c r="P1436" s="11">
        <v>0</v>
      </c>
      <c r="Q1436" s="11">
        <v>0</v>
      </c>
      <c r="R1436" s="11">
        <v>0</v>
      </c>
      <c r="S1436" s="11">
        <v>0</v>
      </c>
      <c r="T1436" s="11">
        <v>0</v>
      </c>
      <c r="U1436" s="11">
        <v>0</v>
      </c>
      <c r="V1436" s="11">
        <v>0</v>
      </c>
      <c r="W1436" s="11">
        <v>0</v>
      </c>
      <c r="X1436" s="11">
        <v>0</v>
      </c>
      <c r="Y1436" s="11">
        <v>0</v>
      </c>
      <c r="Z1436" s="11">
        <v>0</v>
      </c>
      <c r="AA1436" s="12" t="s">
        <v>32956</v>
      </c>
      <c r="AB1436" s="17" t="str">
        <f t="shared" si="133"/>
        <v>Programme is not compatible with this tool</v>
      </c>
      <c r="AC1436" s="17" t="str">
        <f t="shared" si="134"/>
        <v/>
      </c>
      <c r="AD1436" s="17">
        <f t="shared" si="135"/>
        <v>6</v>
      </c>
      <c r="AE1436" s="17" t="str">
        <f t="shared" si="136"/>
        <v/>
      </c>
      <c r="AF1436" s="17" t="str">
        <f t="shared" si="137"/>
        <v/>
      </c>
      <c r="AG1436" s="17" t="str" cm="1">
        <f t="array" ref="AG1436">IFERROR(IF(J1436="Level",INDEX($M1436:$S1436,AC1436+1),INDEX($M1436:$S1436,AC1436)),"")</f>
        <v/>
      </c>
      <c r="AH1436" s="17" cm="1">
        <f t="array" ref="AH1436">IFERROR(IF(J1436="Level",INDEX($M1436:$S1436,AD1436+1),INDEX($M1436:$S1436,AD1436)),"")</f>
        <v>0</v>
      </c>
      <c r="AI1436" s="17" t="str" cm="1">
        <f t="array" ref="AI1436">IFERROR(INDEX($M1436:$S1436,AE1436),"")</f>
        <v/>
      </c>
      <c r="AJ1436" s="17" t="str" cm="1">
        <f t="array" ref="AJ1436">IFERROR(INDEX($M1436:$S1436,AF1436),"")</f>
        <v/>
      </c>
      <c r="AK1436" s="17" t="str" cm="1">
        <f t="array" ref="AK1436">IFERROR(IF(J1436="Level",INDEX($T1436:$Z1436,AC1436+1),INDEX($T1436:$Z1436,AC1436)),"")</f>
        <v/>
      </c>
      <c r="AL1436" s="17" cm="1">
        <f t="array" ref="AL1436">IFERROR(IF(J1436="Level",INDEX($T1436:$Z1436,AD1436+1),INDEX($T1436:$Z1436,AD1436)),"")</f>
        <v>0</v>
      </c>
      <c r="AM1436" s="17" t="str" cm="1">
        <f t="array" ref="AM1436">IFERROR(INDEX($T1436:$Z1436,AE1436),"")</f>
        <v/>
      </c>
      <c r="AN1436" s="17" t="str" cm="1">
        <f t="array" ref="AN1436">IFERROR(INDEX($T1436:$Z1436,AF1436),"")</f>
        <v/>
      </c>
    </row>
    <row r="1437" spans="1:40" hidden="1" x14ac:dyDescent="0.2">
      <c r="A1437" s="17" t="str">
        <f t="shared" si="132"/>
        <v>PGCE Mathematics Primary: PGC1EDUPRI12</v>
      </c>
      <c r="B1437" s="11" t="s">
        <v>645</v>
      </c>
      <c r="C1437" s="11" t="s">
        <v>32965</v>
      </c>
      <c r="D1437" s="11" t="s">
        <v>646</v>
      </c>
      <c r="E1437" s="11" t="s">
        <v>180</v>
      </c>
      <c r="F1437" s="11" t="s">
        <v>76</v>
      </c>
      <c r="G1437" s="11" t="s">
        <v>32332</v>
      </c>
      <c r="H1437" s="11" t="s">
        <v>72</v>
      </c>
      <c r="I1437" s="11">
        <v>0</v>
      </c>
      <c r="J1437" s="11" t="s">
        <v>32168</v>
      </c>
      <c r="K1437" s="11" t="s">
        <v>32168</v>
      </c>
      <c r="L1437" s="11">
        <v>0</v>
      </c>
      <c r="M1437" s="11">
        <v>0</v>
      </c>
      <c r="N1437" s="11">
        <v>0</v>
      </c>
      <c r="O1437" s="11">
        <v>0</v>
      </c>
      <c r="P1437" s="11">
        <v>0</v>
      </c>
      <c r="Q1437" s="11">
        <v>0</v>
      </c>
      <c r="R1437" s="11">
        <v>0</v>
      </c>
      <c r="S1437" s="11">
        <v>0</v>
      </c>
      <c r="T1437" s="11">
        <v>0</v>
      </c>
      <c r="U1437" s="11">
        <v>0</v>
      </c>
      <c r="V1437" s="11">
        <v>0</v>
      </c>
      <c r="W1437" s="11">
        <v>0</v>
      </c>
      <c r="X1437" s="11">
        <v>0</v>
      </c>
      <c r="Y1437" s="11">
        <v>0</v>
      </c>
      <c r="Z1437" s="11">
        <v>0</v>
      </c>
      <c r="AA1437" s="12" t="s">
        <v>32956</v>
      </c>
      <c r="AB1437" s="17" t="str">
        <f t="shared" si="133"/>
        <v>Programme is not compatible with this tool</v>
      </c>
      <c r="AC1437" s="17" t="str">
        <f t="shared" si="134"/>
        <v/>
      </c>
      <c r="AD1437" s="17">
        <f t="shared" si="135"/>
        <v>6</v>
      </c>
      <c r="AE1437" s="17" t="str">
        <f t="shared" si="136"/>
        <v/>
      </c>
      <c r="AF1437" s="17" t="str">
        <f t="shared" si="137"/>
        <v/>
      </c>
      <c r="AG1437" s="17" t="str" cm="1">
        <f t="array" ref="AG1437">IFERROR(IF(J1437="Level",INDEX($M1437:$S1437,AC1437+1),INDEX($M1437:$S1437,AC1437)),"")</f>
        <v/>
      </c>
      <c r="AH1437" s="17" cm="1">
        <f t="array" ref="AH1437">IFERROR(IF(J1437="Level",INDEX($M1437:$S1437,AD1437+1),INDEX($M1437:$S1437,AD1437)),"")</f>
        <v>0</v>
      </c>
      <c r="AI1437" s="17" t="str" cm="1">
        <f t="array" ref="AI1437">IFERROR(INDEX($M1437:$S1437,AE1437),"")</f>
        <v/>
      </c>
      <c r="AJ1437" s="17" t="str" cm="1">
        <f t="array" ref="AJ1437">IFERROR(INDEX($M1437:$S1437,AF1437),"")</f>
        <v/>
      </c>
      <c r="AK1437" s="17" t="str" cm="1">
        <f t="array" ref="AK1437">IFERROR(IF(J1437="Level",INDEX($T1437:$Z1437,AC1437+1),INDEX($T1437:$Z1437,AC1437)),"")</f>
        <v/>
      </c>
      <c r="AL1437" s="17" cm="1">
        <f t="array" ref="AL1437">IFERROR(IF(J1437="Level",INDEX($T1437:$Z1437,AD1437+1),INDEX($T1437:$Z1437,AD1437)),"")</f>
        <v>0</v>
      </c>
      <c r="AM1437" s="17" t="str" cm="1">
        <f t="array" ref="AM1437">IFERROR(INDEX($T1437:$Z1437,AE1437),"")</f>
        <v/>
      </c>
      <c r="AN1437" s="17" t="str" cm="1">
        <f t="array" ref="AN1437">IFERROR(INDEX($T1437:$Z1437,AF1437),"")</f>
        <v/>
      </c>
    </row>
    <row r="1438" spans="1:40" hidden="1" x14ac:dyDescent="0.2">
      <c r="A1438" s="17" t="str">
        <f t="shared" si="132"/>
        <v>PGCE Humanities Primary: PGC1EDUPRI13</v>
      </c>
      <c r="B1438" s="11" t="s">
        <v>647</v>
      </c>
      <c r="C1438" s="11" t="s">
        <v>32965</v>
      </c>
      <c r="D1438" s="11" t="s">
        <v>648</v>
      </c>
      <c r="E1438" s="11" t="s">
        <v>180</v>
      </c>
      <c r="F1438" s="11" t="s">
        <v>76</v>
      </c>
      <c r="G1438" s="11" t="s">
        <v>32332</v>
      </c>
      <c r="H1438" s="11" t="s">
        <v>72</v>
      </c>
      <c r="I1438" s="11">
        <v>0</v>
      </c>
      <c r="J1438" s="11" t="s">
        <v>32168</v>
      </c>
      <c r="K1438" s="11" t="s">
        <v>32168</v>
      </c>
      <c r="L1438" s="11">
        <v>0</v>
      </c>
      <c r="M1438" s="11">
        <v>0</v>
      </c>
      <c r="N1438" s="11">
        <v>0</v>
      </c>
      <c r="O1438" s="11">
        <v>0</v>
      </c>
      <c r="P1438" s="11">
        <v>0</v>
      </c>
      <c r="Q1438" s="11">
        <v>0</v>
      </c>
      <c r="R1438" s="11">
        <v>0</v>
      </c>
      <c r="S1438" s="11">
        <v>0</v>
      </c>
      <c r="T1438" s="11">
        <v>0</v>
      </c>
      <c r="U1438" s="11">
        <v>0</v>
      </c>
      <c r="V1438" s="11">
        <v>0</v>
      </c>
      <c r="W1438" s="11">
        <v>0</v>
      </c>
      <c r="X1438" s="11">
        <v>0</v>
      </c>
      <c r="Y1438" s="11">
        <v>0</v>
      </c>
      <c r="Z1438" s="11">
        <v>0</v>
      </c>
      <c r="AA1438" s="12" t="s">
        <v>32956</v>
      </c>
      <c r="AB1438" s="17" t="str">
        <f t="shared" si="133"/>
        <v>Programme is not compatible with this tool</v>
      </c>
      <c r="AC1438" s="17" t="str">
        <f t="shared" si="134"/>
        <v/>
      </c>
      <c r="AD1438" s="17">
        <f t="shared" si="135"/>
        <v>6</v>
      </c>
      <c r="AE1438" s="17" t="str">
        <f t="shared" si="136"/>
        <v/>
      </c>
      <c r="AF1438" s="17" t="str">
        <f t="shared" si="137"/>
        <v/>
      </c>
      <c r="AG1438" s="17" t="str" cm="1">
        <f t="array" ref="AG1438">IFERROR(IF(J1438="Level",INDEX($M1438:$S1438,AC1438+1),INDEX($M1438:$S1438,AC1438)),"")</f>
        <v/>
      </c>
      <c r="AH1438" s="17" cm="1">
        <f t="array" ref="AH1438">IFERROR(IF(J1438="Level",INDEX($M1438:$S1438,AD1438+1),INDEX($M1438:$S1438,AD1438)),"")</f>
        <v>0</v>
      </c>
      <c r="AI1438" s="17" t="str" cm="1">
        <f t="array" ref="AI1438">IFERROR(INDEX($M1438:$S1438,AE1438),"")</f>
        <v/>
      </c>
      <c r="AJ1438" s="17" t="str" cm="1">
        <f t="array" ref="AJ1438">IFERROR(INDEX($M1438:$S1438,AF1438),"")</f>
        <v/>
      </c>
      <c r="AK1438" s="17" t="str" cm="1">
        <f t="array" ref="AK1438">IFERROR(IF(J1438="Level",INDEX($T1438:$Z1438,AC1438+1),INDEX($T1438:$Z1438,AC1438)),"")</f>
        <v/>
      </c>
      <c r="AL1438" s="17" cm="1">
        <f t="array" ref="AL1438">IFERROR(IF(J1438="Level",INDEX($T1438:$Z1438,AD1438+1),INDEX($T1438:$Z1438,AD1438)),"")</f>
        <v>0</v>
      </c>
      <c r="AM1438" s="17" t="str" cm="1">
        <f t="array" ref="AM1438">IFERROR(INDEX($T1438:$Z1438,AE1438),"")</f>
        <v/>
      </c>
      <c r="AN1438" s="17" t="str" cm="1">
        <f t="array" ref="AN1438">IFERROR(INDEX($T1438:$Z1438,AF1438),"")</f>
        <v/>
      </c>
    </row>
    <row r="1439" spans="1:40" hidden="1" x14ac:dyDescent="0.2">
      <c r="A1439" s="17" t="str">
        <f t="shared" si="132"/>
        <v>PGCE English Primary: PGC1EDUPRI14</v>
      </c>
      <c r="B1439" s="11" t="s">
        <v>649</v>
      </c>
      <c r="C1439" s="11" t="s">
        <v>32965</v>
      </c>
      <c r="D1439" s="11" t="s">
        <v>650</v>
      </c>
      <c r="E1439" s="11" t="s">
        <v>180</v>
      </c>
      <c r="F1439" s="11" t="s">
        <v>76</v>
      </c>
      <c r="G1439" s="11" t="s">
        <v>32332</v>
      </c>
      <c r="H1439" s="11" t="s">
        <v>72</v>
      </c>
      <c r="I1439" s="11">
        <v>0</v>
      </c>
      <c r="J1439" s="11" t="s">
        <v>32168</v>
      </c>
      <c r="K1439" s="11" t="s">
        <v>32168</v>
      </c>
      <c r="L1439" s="11">
        <v>0</v>
      </c>
      <c r="M1439" s="11">
        <v>0</v>
      </c>
      <c r="N1439" s="11">
        <v>0</v>
      </c>
      <c r="O1439" s="11">
        <v>0</v>
      </c>
      <c r="P1439" s="11">
        <v>0</v>
      </c>
      <c r="Q1439" s="11">
        <v>0</v>
      </c>
      <c r="R1439" s="11">
        <v>0</v>
      </c>
      <c r="S1439" s="11">
        <v>0</v>
      </c>
      <c r="T1439" s="11">
        <v>0</v>
      </c>
      <c r="U1439" s="11">
        <v>0</v>
      </c>
      <c r="V1439" s="11">
        <v>0</v>
      </c>
      <c r="W1439" s="11">
        <v>0</v>
      </c>
      <c r="X1439" s="11">
        <v>0</v>
      </c>
      <c r="Y1439" s="11">
        <v>0</v>
      </c>
      <c r="Z1439" s="11">
        <v>0</v>
      </c>
      <c r="AA1439" s="12" t="s">
        <v>32956</v>
      </c>
      <c r="AB1439" s="17" t="str">
        <f t="shared" si="133"/>
        <v>Programme is not compatible with this tool</v>
      </c>
      <c r="AC1439" s="17" t="str">
        <f t="shared" si="134"/>
        <v/>
      </c>
      <c r="AD1439" s="17">
        <f t="shared" si="135"/>
        <v>6</v>
      </c>
      <c r="AE1439" s="17" t="str">
        <f t="shared" si="136"/>
        <v/>
      </c>
      <c r="AF1439" s="17" t="str">
        <f t="shared" si="137"/>
        <v/>
      </c>
      <c r="AG1439" s="17" t="str" cm="1">
        <f t="array" ref="AG1439">IFERROR(IF(J1439="Level",INDEX($M1439:$S1439,AC1439+1),INDEX($M1439:$S1439,AC1439)),"")</f>
        <v/>
      </c>
      <c r="AH1439" s="17" cm="1">
        <f t="array" ref="AH1439">IFERROR(IF(J1439="Level",INDEX($M1439:$S1439,AD1439+1),INDEX($M1439:$S1439,AD1439)),"")</f>
        <v>0</v>
      </c>
      <c r="AI1439" s="17" t="str" cm="1">
        <f t="array" ref="AI1439">IFERROR(INDEX($M1439:$S1439,AE1439),"")</f>
        <v/>
      </c>
      <c r="AJ1439" s="17" t="str" cm="1">
        <f t="array" ref="AJ1439">IFERROR(INDEX($M1439:$S1439,AF1439),"")</f>
        <v/>
      </c>
      <c r="AK1439" s="17" t="str" cm="1">
        <f t="array" ref="AK1439">IFERROR(IF(J1439="Level",INDEX($T1439:$Z1439,AC1439+1),INDEX($T1439:$Z1439,AC1439)),"")</f>
        <v/>
      </c>
      <c r="AL1439" s="17" cm="1">
        <f t="array" ref="AL1439">IFERROR(IF(J1439="Level",INDEX($T1439:$Z1439,AD1439+1),INDEX($T1439:$Z1439,AD1439)),"")</f>
        <v>0</v>
      </c>
      <c r="AM1439" s="17" t="str" cm="1">
        <f t="array" ref="AM1439">IFERROR(INDEX($T1439:$Z1439,AE1439),"")</f>
        <v/>
      </c>
      <c r="AN1439" s="17" t="str" cm="1">
        <f t="array" ref="AN1439">IFERROR(INDEX($T1439:$Z1439,AF1439),"")</f>
        <v/>
      </c>
    </row>
    <row r="1440" spans="1:40" hidden="1" x14ac:dyDescent="0.2">
      <c r="A1440" s="17" t="str">
        <f t="shared" si="132"/>
        <v>PGCE Science Primary: PGC1EDUPRI15</v>
      </c>
      <c r="B1440" s="11" t="s">
        <v>651</v>
      </c>
      <c r="C1440" s="11" t="s">
        <v>32965</v>
      </c>
      <c r="D1440" s="11" t="s">
        <v>652</v>
      </c>
      <c r="E1440" s="11" t="s">
        <v>180</v>
      </c>
      <c r="F1440" s="11" t="s">
        <v>76</v>
      </c>
      <c r="G1440" s="11" t="s">
        <v>32332</v>
      </c>
      <c r="H1440" s="11" t="s">
        <v>72</v>
      </c>
      <c r="I1440" s="11">
        <v>0</v>
      </c>
      <c r="J1440" s="11" t="s">
        <v>32168</v>
      </c>
      <c r="K1440" s="11" t="s">
        <v>32168</v>
      </c>
      <c r="L1440" s="11">
        <v>0</v>
      </c>
      <c r="M1440" s="11">
        <v>0</v>
      </c>
      <c r="N1440" s="11">
        <v>0</v>
      </c>
      <c r="O1440" s="11">
        <v>0</v>
      </c>
      <c r="P1440" s="11">
        <v>0</v>
      </c>
      <c r="Q1440" s="11">
        <v>0</v>
      </c>
      <c r="R1440" s="11">
        <v>0</v>
      </c>
      <c r="S1440" s="11">
        <v>0</v>
      </c>
      <c r="T1440" s="11">
        <v>0</v>
      </c>
      <c r="U1440" s="11">
        <v>0</v>
      </c>
      <c r="V1440" s="11">
        <v>0</v>
      </c>
      <c r="W1440" s="11">
        <v>0</v>
      </c>
      <c r="X1440" s="11">
        <v>0</v>
      </c>
      <c r="Y1440" s="11">
        <v>0</v>
      </c>
      <c r="Z1440" s="11">
        <v>0</v>
      </c>
      <c r="AA1440" s="12" t="s">
        <v>32956</v>
      </c>
      <c r="AB1440" s="17" t="str">
        <f t="shared" si="133"/>
        <v>Programme is not compatible with this tool</v>
      </c>
      <c r="AC1440" s="17" t="str">
        <f t="shared" si="134"/>
        <v/>
      </c>
      <c r="AD1440" s="17">
        <f t="shared" si="135"/>
        <v>6</v>
      </c>
      <c r="AE1440" s="17" t="str">
        <f t="shared" si="136"/>
        <v/>
      </c>
      <c r="AF1440" s="17" t="str">
        <f t="shared" si="137"/>
        <v/>
      </c>
      <c r="AG1440" s="17" t="str" cm="1">
        <f t="array" ref="AG1440">IFERROR(IF(J1440="Level",INDEX($M1440:$S1440,AC1440+1),INDEX($M1440:$S1440,AC1440)),"")</f>
        <v/>
      </c>
      <c r="AH1440" s="17" cm="1">
        <f t="array" ref="AH1440">IFERROR(IF(J1440="Level",INDEX($M1440:$S1440,AD1440+1),INDEX($M1440:$S1440,AD1440)),"")</f>
        <v>0</v>
      </c>
      <c r="AI1440" s="17" t="str" cm="1">
        <f t="array" ref="AI1440">IFERROR(INDEX($M1440:$S1440,AE1440),"")</f>
        <v/>
      </c>
      <c r="AJ1440" s="17" t="str" cm="1">
        <f t="array" ref="AJ1440">IFERROR(INDEX($M1440:$S1440,AF1440),"")</f>
        <v/>
      </c>
      <c r="AK1440" s="17" t="str" cm="1">
        <f t="array" ref="AK1440">IFERROR(IF(J1440="Level",INDEX($T1440:$Z1440,AC1440+1),INDEX($T1440:$Z1440,AC1440)),"")</f>
        <v/>
      </c>
      <c r="AL1440" s="17" cm="1">
        <f t="array" ref="AL1440">IFERROR(IF(J1440="Level",INDEX($T1440:$Z1440,AD1440+1),INDEX($T1440:$Z1440,AD1440)),"")</f>
        <v>0</v>
      </c>
      <c r="AM1440" s="17" t="str" cm="1">
        <f t="array" ref="AM1440">IFERROR(INDEX($T1440:$Z1440,AE1440),"")</f>
        <v/>
      </c>
      <c r="AN1440" s="17" t="str" cm="1">
        <f t="array" ref="AN1440">IFERROR(INDEX($T1440:$Z1440,AF1440),"")</f>
        <v/>
      </c>
    </row>
    <row r="1441" spans="1:40" hidden="1" x14ac:dyDescent="0.2">
      <c r="A1441" s="17" t="str">
        <f t="shared" si="132"/>
        <v>PGCE Upper Primary Modern Foreign Languages: PGC1EDUPRI17</v>
      </c>
      <c r="B1441" s="11" t="s">
        <v>653</v>
      </c>
      <c r="C1441" s="11" t="s">
        <v>32965</v>
      </c>
      <c r="D1441" s="11" t="s">
        <v>654</v>
      </c>
      <c r="E1441" s="11" t="s">
        <v>180</v>
      </c>
      <c r="F1441" s="11" t="s">
        <v>76</v>
      </c>
      <c r="G1441" s="11" t="s">
        <v>32332</v>
      </c>
      <c r="H1441" s="11" t="s">
        <v>72</v>
      </c>
      <c r="I1441" s="11">
        <v>0</v>
      </c>
      <c r="J1441" s="11" t="s">
        <v>32168</v>
      </c>
      <c r="K1441" s="11" t="s">
        <v>32168</v>
      </c>
      <c r="L1441" s="11">
        <v>0</v>
      </c>
      <c r="M1441" s="11">
        <v>0</v>
      </c>
      <c r="N1441" s="11">
        <v>0</v>
      </c>
      <c r="O1441" s="11">
        <v>0</v>
      </c>
      <c r="P1441" s="11">
        <v>0</v>
      </c>
      <c r="Q1441" s="11">
        <v>0</v>
      </c>
      <c r="R1441" s="11">
        <v>0</v>
      </c>
      <c r="S1441" s="11">
        <v>0</v>
      </c>
      <c r="T1441" s="11">
        <v>0</v>
      </c>
      <c r="U1441" s="11">
        <v>0</v>
      </c>
      <c r="V1441" s="11">
        <v>0</v>
      </c>
      <c r="W1441" s="11">
        <v>0</v>
      </c>
      <c r="X1441" s="11">
        <v>0</v>
      </c>
      <c r="Y1441" s="11">
        <v>0</v>
      </c>
      <c r="Z1441" s="11">
        <v>0</v>
      </c>
      <c r="AA1441" s="12" t="s">
        <v>32956</v>
      </c>
      <c r="AB1441" s="17" t="str">
        <f t="shared" si="133"/>
        <v>Programme is not compatible with this tool</v>
      </c>
      <c r="AC1441" s="17" t="str">
        <f t="shared" si="134"/>
        <v/>
      </c>
      <c r="AD1441" s="17">
        <f t="shared" si="135"/>
        <v>6</v>
      </c>
      <c r="AE1441" s="17" t="str">
        <f t="shared" si="136"/>
        <v/>
      </c>
      <c r="AF1441" s="17" t="str">
        <f t="shared" si="137"/>
        <v/>
      </c>
      <c r="AG1441" s="17" t="str" cm="1">
        <f t="array" ref="AG1441">IFERROR(IF(J1441="Level",INDEX($M1441:$S1441,AC1441+1),INDEX($M1441:$S1441,AC1441)),"")</f>
        <v/>
      </c>
      <c r="AH1441" s="17" cm="1">
        <f t="array" ref="AH1441">IFERROR(IF(J1441="Level",INDEX($M1441:$S1441,AD1441+1),INDEX($M1441:$S1441,AD1441)),"")</f>
        <v>0</v>
      </c>
      <c r="AI1441" s="17" t="str" cm="1">
        <f t="array" ref="AI1441">IFERROR(INDEX($M1441:$S1441,AE1441),"")</f>
        <v/>
      </c>
      <c r="AJ1441" s="17" t="str" cm="1">
        <f t="array" ref="AJ1441">IFERROR(INDEX($M1441:$S1441,AF1441),"")</f>
        <v/>
      </c>
      <c r="AK1441" s="17" t="str" cm="1">
        <f t="array" ref="AK1441">IFERROR(IF(J1441="Level",INDEX($T1441:$Z1441,AC1441+1),INDEX($T1441:$Z1441,AC1441)),"")</f>
        <v/>
      </c>
      <c r="AL1441" s="17" cm="1">
        <f t="array" ref="AL1441">IFERROR(IF(J1441="Level",INDEX($T1441:$Z1441,AD1441+1),INDEX($T1441:$Z1441,AD1441)),"")</f>
        <v>0</v>
      </c>
      <c r="AM1441" s="17" t="str" cm="1">
        <f t="array" ref="AM1441">IFERROR(INDEX($T1441:$Z1441,AE1441),"")</f>
        <v/>
      </c>
      <c r="AN1441" s="17" t="str" cm="1">
        <f t="array" ref="AN1441">IFERROR(INDEX($T1441:$Z1441,AF1441),"")</f>
        <v/>
      </c>
    </row>
    <row r="1442" spans="1:40" hidden="1" x14ac:dyDescent="0.2">
      <c r="A1442" s="17" t="str">
        <f t="shared" si="132"/>
        <v>PGCE Upper Primary Art: PGC1EDUPRI18</v>
      </c>
      <c r="B1442" s="11" t="s">
        <v>655</v>
      </c>
      <c r="C1442" s="11" t="s">
        <v>32965</v>
      </c>
      <c r="D1442" s="11" t="s">
        <v>656</v>
      </c>
      <c r="E1442" s="11" t="s">
        <v>180</v>
      </c>
      <c r="F1442" s="11" t="s">
        <v>76</v>
      </c>
      <c r="G1442" s="11" t="s">
        <v>32332</v>
      </c>
      <c r="H1442" s="11" t="s">
        <v>72</v>
      </c>
      <c r="I1442" s="11">
        <v>0</v>
      </c>
      <c r="J1442" s="11" t="s">
        <v>32168</v>
      </c>
      <c r="K1442" s="11" t="s">
        <v>32168</v>
      </c>
      <c r="L1442" s="11">
        <v>0</v>
      </c>
      <c r="M1442" s="11">
        <v>0</v>
      </c>
      <c r="N1442" s="11">
        <v>0</v>
      </c>
      <c r="O1442" s="11">
        <v>0</v>
      </c>
      <c r="P1442" s="11">
        <v>0</v>
      </c>
      <c r="Q1442" s="11">
        <v>0</v>
      </c>
      <c r="R1442" s="11">
        <v>0</v>
      </c>
      <c r="S1442" s="11">
        <v>0</v>
      </c>
      <c r="T1442" s="11">
        <v>0</v>
      </c>
      <c r="U1442" s="11">
        <v>0</v>
      </c>
      <c r="V1442" s="11">
        <v>0</v>
      </c>
      <c r="W1442" s="11">
        <v>0</v>
      </c>
      <c r="X1442" s="11">
        <v>0</v>
      </c>
      <c r="Y1442" s="11">
        <v>0</v>
      </c>
      <c r="Z1442" s="11">
        <v>0</v>
      </c>
      <c r="AA1442" s="12" t="s">
        <v>32956</v>
      </c>
      <c r="AB1442" s="17" t="str">
        <f t="shared" si="133"/>
        <v>Programme is not compatible with this tool</v>
      </c>
      <c r="AC1442" s="17" t="str">
        <f t="shared" si="134"/>
        <v/>
      </c>
      <c r="AD1442" s="17">
        <f t="shared" si="135"/>
        <v>6</v>
      </c>
      <c r="AE1442" s="17" t="str">
        <f t="shared" si="136"/>
        <v/>
      </c>
      <c r="AF1442" s="17" t="str">
        <f t="shared" si="137"/>
        <v/>
      </c>
      <c r="AG1442" s="17" t="str" cm="1">
        <f t="array" ref="AG1442">IFERROR(IF(J1442="Level",INDEX($M1442:$S1442,AC1442+1),INDEX($M1442:$S1442,AC1442)),"")</f>
        <v/>
      </c>
      <c r="AH1442" s="17" cm="1">
        <f t="array" ref="AH1442">IFERROR(IF(J1442="Level",INDEX($M1442:$S1442,AD1442+1),INDEX($M1442:$S1442,AD1442)),"")</f>
        <v>0</v>
      </c>
      <c r="AI1442" s="17" t="str" cm="1">
        <f t="array" ref="AI1442">IFERROR(INDEX($M1442:$S1442,AE1442),"")</f>
        <v/>
      </c>
      <c r="AJ1442" s="17" t="str" cm="1">
        <f t="array" ref="AJ1442">IFERROR(INDEX($M1442:$S1442,AF1442),"")</f>
        <v/>
      </c>
      <c r="AK1442" s="17" t="str" cm="1">
        <f t="array" ref="AK1442">IFERROR(IF(J1442="Level",INDEX($T1442:$Z1442,AC1442+1),INDEX($T1442:$Z1442,AC1442)),"")</f>
        <v/>
      </c>
      <c r="AL1442" s="17" cm="1">
        <f t="array" ref="AL1442">IFERROR(IF(J1442="Level",INDEX($T1442:$Z1442,AD1442+1),INDEX($T1442:$Z1442,AD1442)),"")</f>
        <v>0</v>
      </c>
      <c r="AM1442" s="17" t="str" cm="1">
        <f t="array" ref="AM1442">IFERROR(INDEX($T1442:$Z1442,AE1442),"")</f>
        <v/>
      </c>
      <c r="AN1442" s="17" t="str" cm="1">
        <f t="array" ref="AN1442">IFERROR(INDEX($T1442:$Z1442,AF1442),"")</f>
        <v/>
      </c>
    </row>
    <row r="1443" spans="1:40" hidden="1" x14ac:dyDescent="0.2">
      <c r="A1443" s="17" t="str">
        <f t="shared" si="132"/>
        <v>PGCE Primary Teaching and Learning: PGC1EDUPRI19</v>
      </c>
      <c r="B1443" s="11" t="s">
        <v>657</v>
      </c>
      <c r="C1443" s="11" t="s">
        <v>32965</v>
      </c>
      <c r="D1443" s="11" t="s">
        <v>658</v>
      </c>
      <c r="E1443" s="11" t="s">
        <v>180</v>
      </c>
      <c r="F1443" s="11" t="s">
        <v>76</v>
      </c>
      <c r="G1443" s="11" t="s">
        <v>32332</v>
      </c>
      <c r="H1443" s="11" t="s">
        <v>72</v>
      </c>
      <c r="I1443" s="11">
        <v>0</v>
      </c>
      <c r="J1443" s="11" t="s">
        <v>32168</v>
      </c>
      <c r="K1443" s="11" t="s">
        <v>32168</v>
      </c>
      <c r="L1443" s="11">
        <v>0</v>
      </c>
      <c r="M1443" s="11">
        <v>0</v>
      </c>
      <c r="N1443" s="11">
        <v>0</v>
      </c>
      <c r="O1443" s="11">
        <v>0</v>
      </c>
      <c r="P1443" s="11">
        <v>0</v>
      </c>
      <c r="Q1443" s="11">
        <v>0</v>
      </c>
      <c r="R1443" s="11">
        <v>0</v>
      </c>
      <c r="S1443" s="11">
        <v>0</v>
      </c>
      <c r="T1443" s="11">
        <v>0</v>
      </c>
      <c r="U1443" s="11">
        <v>0</v>
      </c>
      <c r="V1443" s="11">
        <v>0</v>
      </c>
      <c r="W1443" s="11">
        <v>0</v>
      </c>
      <c r="X1443" s="11">
        <v>0</v>
      </c>
      <c r="Y1443" s="11">
        <v>0</v>
      </c>
      <c r="Z1443" s="11">
        <v>0</v>
      </c>
      <c r="AA1443" s="12" t="s">
        <v>32956</v>
      </c>
      <c r="AB1443" s="17" t="str">
        <f t="shared" si="133"/>
        <v>Programme is not compatible with this tool</v>
      </c>
      <c r="AC1443" s="17" t="str">
        <f t="shared" si="134"/>
        <v/>
      </c>
      <c r="AD1443" s="17">
        <f t="shared" si="135"/>
        <v>6</v>
      </c>
      <c r="AE1443" s="17" t="str">
        <f t="shared" si="136"/>
        <v/>
      </c>
      <c r="AF1443" s="17" t="str">
        <f t="shared" si="137"/>
        <v/>
      </c>
      <c r="AG1443" s="17" t="str" cm="1">
        <f t="array" ref="AG1443">IFERROR(IF(J1443="Level",INDEX($M1443:$S1443,AC1443+1),INDEX($M1443:$S1443,AC1443)),"")</f>
        <v/>
      </c>
      <c r="AH1443" s="17" cm="1">
        <f t="array" ref="AH1443">IFERROR(IF(J1443="Level",INDEX($M1443:$S1443,AD1443+1),INDEX($M1443:$S1443,AD1443)),"")</f>
        <v>0</v>
      </c>
      <c r="AI1443" s="17" t="str" cm="1">
        <f t="array" ref="AI1443">IFERROR(INDEX($M1443:$S1443,AE1443),"")</f>
        <v/>
      </c>
      <c r="AJ1443" s="17" t="str" cm="1">
        <f t="array" ref="AJ1443">IFERROR(INDEX($M1443:$S1443,AF1443),"")</f>
        <v/>
      </c>
      <c r="AK1443" s="17" t="str" cm="1">
        <f t="array" ref="AK1443">IFERROR(IF(J1443="Level",INDEX($T1443:$Z1443,AC1443+1),INDEX($T1443:$Z1443,AC1443)),"")</f>
        <v/>
      </c>
      <c r="AL1443" s="17" cm="1">
        <f t="array" ref="AL1443">IFERROR(IF(J1443="Level",INDEX($T1443:$Z1443,AD1443+1),INDEX($T1443:$Z1443,AD1443)),"")</f>
        <v>0</v>
      </c>
      <c r="AM1443" s="17" t="str" cm="1">
        <f t="array" ref="AM1443">IFERROR(INDEX($T1443:$Z1443,AE1443),"")</f>
        <v/>
      </c>
      <c r="AN1443" s="17" t="str" cm="1">
        <f t="array" ref="AN1443">IFERROR(INDEX($T1443:$Z1443,AF1443),"")</f>
        <v/>
      </c>
    </row>
    <row r="1444" spans="1:40" hidden="1" x14ac:dyDescent="0.2">
      <c r="A1444" s="17" t="str">
        <f t="shared" si="132"/>
        <v>PGCE Primary (5-11): PGC1EDUPRI20</v>
      </c>
      <c r="B1444" s="11" t="s">
        <v>31978</v>
      </c>
      <c r="C1444" s="11" t="s">
        <v>32965</v>
      </c>
      <c r="D1444" s="11" t="s">
        <v>32335</v>
      </c>
      <c r="E1444" s="11" t="s">
        <v>180</v>
      </c>
      <c r="F1444" s="11" t="s">
        <v>76</v>
      </c>
      <c r="G1444" s="11" t="s">
        <v>32332</v>
      </c>
      <c r="H1444" s="11" t="s">
        <v>72</v>
      </c>
      <c r="I1444" s="11">
        <v>0</v>
      </c>
      <c r="J1444" s="11" t="s">
        <v>32168</v>
      </c>
      <c r="K1444" s="11" t="s">
        <v>32168</v>
      </c>
      <c r="L1444" s="11">
        <v>0</v>
      </c>
      <c r="M1444" s="11">
        <v>0</v>
      </c>
      <c r="N1444" s="11">
        <v>0</v>
      </c>
      <c r="O1444" s="11">
        <v>0</v>
      </c>
      <c r="P1444" s="11">
        <v>0</v>
      </c>
      <c r="Q1444" s="11">
        <v>0</v>
      </c>
      <c r="R1444" s="11">
        <v>0</v>
      </c>
      <c r="S1444" s="11">
        <v>0</v>
      </c>
      <c r="T1444" s="11">
        <v>0</v>
      </c>
      <c r="U1444" s="11">
        <v>0</v>
      </c>
      <c r="V1444" s="11">
        <v>0</v>
      </c>
      <c r="W1444" s="11">
        <v>0</v>
      </c>
      <c r="X1444" s="11">
        <v>0</v>
      </c>
      <c r="Y1444" s="11">
        <v>0</v>
      </c>
      <c r="Z1444" s="11">
        <v>0</v>
      </c>
      <c r="AA1444" s="12" t="s">
        <v>32956</v>
      </c>
      <c r="AB1444" s="17" t="str">
        <f t="shared" si="133"/>
        <v>Programme is not compatible with this tool</v>
      </c>
      <c r="AC1444" s="17" t="str">
        <f t="shared" si="134"/>
        <v/>
      </c>
      <c r="AD1444" s="17">
        <f t="shared" si="135"/>
        <v>6</v>
      </c>
      <c r="AE1444" s="17" t="str">
        <f t="shared" si="136"/>
        <v/>
      </c>
      <c r="AF1444" s="17" t="str">
        <f t="shared" si="137"/>
        <v/>
      </c>
      <c r="AG1444" s="17" t="str" cm="1">
        <f t="array" ref="AG1444">IFERROR(IF(J1444="Level",INDEX($M1444:$S1444,AC1444+1),INDEX($M1444:$S1444,AC1444)),"")</f>
        <v/>
      </c>
      <c r="AH1444" s="17" cm="1">
        <f t="array" ref="AH1444">IFERROR(IF(J1444="Level",INDEX($M1444:$S1444,AD1444+1),INDEX($M1444:$S1444,AD1444)),"")</f>
        <v>0</v>
      </c>
      <c r="AI1444" s="17" t="str" cm="1">
        <f t="array" ref="AI1444">IFERROR(INDEX($M1444:$S1444,AE1444),"")</f>
        <v/>
      </c>
      <c r="AJ1444" s="17" t="str" cm="1">
        <f t="array" ref="AJ1444">IFERROR(INDEX($M1444:$S1444,AF1444),"")</f>
        <v/>
      </c>
      <c r="AK1444" s="17" t="str" cm="1">
        <f t="array" ref="AK1444">IFERROR(IF(J1444="Level",INDEX($T1444:$Z1444,AC1444+1),INDEX($T1444:$Z1444,AC1444)),"")</f>
        <v/>
      </c>
      <c r="AL1444" s="17" cm="1">
        <f t="array" ref="AL1444">IFERROR(IF(J1444="Level",INDEX($T1444:$Z1444,AD1444+1),INDEX($T1444:$Z1444,AD1444)),"")</f>
        <v>0</v>
      </c>
      <c r="AM1444" s="17" t="str" cm="1">
        <f t="array" ref="AM1444">IFERROR(INDEX($T1444:$Z1444,AE1444),"")</f>
        <v/>
      </c>
      <c r="AN1444" s="17" t="str" cm="1">
        <f t="array" ref="AN1444">IFERROR(INDEX($T1444:$Z1444,AF1444),"")</f>
        <v/>
      </c>
    </row>
    <row r="1445" spans="1:40" hidden="1" x14ac:dyDescent="0.2">
      <c r="A1445" s="17" t="str">
        <f t="shared" si="132"/>
        <v>PGCE Primary (3-7): PGC1EDUPRI21</v>
      </c>
      <c r="B1445" s="11" t="s">
        <v>31979</v>
      </c>
      <c r="C1445" s="11" t="s">
        <v>32965</v>
      </c>
      <c r="D1445" s="11" t="s">
        <v>32336</v>
      </c>
      <c r="E1445" s="11" t="s">
        <v>180</v>
      </c>
      <c r="F1445" s="11" t="s">
        <v>76</v>
      </c>
      <c r="G1445" s="11" t="s">
        <v>32332</v>
      </c>
      <c r="H1445" s="11" t="s">
        <v>72</v>
      </c>
      <c r="I1445" s="11">
        <v>0</v>
      </c>
      <c r="J1445" s="11" t="s">
        <v>32168</v>
      </c>
      <c r="K1445" s="11" t="s">
        <v>32168</v>
      </c>
      <c r="L1445" s="11">
        <v>0</v>
      </c>
      <c r="M1445" s="11">
        <v>0</v>
      </c>
      <c r="N1445" s="11">
        <v>0</v>
      </c>
      <c r="O1445" s="11">
        <v>0</v>
      </c>
      <c r="P1445" s="11">
        <v>0</v>
      </c>
      <c r="Q1445" s="11">
        <v>0</v>
      </c>
      <c r="R1445" s="11">
        <v>0</v>
      </c>
      <c r="S1445" s="11">
        <v>0</v>
      </c>
      <c r="T1445" s="11">
        <v>0</v>
      </c>
      <c r="U1445" s="11">
        <v>0</v>
      </c>
      <c r="V1445" s="11">
        <v>0</v>
      </c>
      <c r="W1445" s="11">
        <v>0</v>
      </c>
      <c r="X1445" s="11">
        <v>0</v>
      </c>
      <c r="Y1445" s="11">
        <v>0</v>
      </c>
      <c r="Z1445" s="11">
        <v>0</v>
      </c>
      <c r="AA1445" s="12" t="s">
        <v>32956</v>
      </c>
      <c r="AB1445" s="17" t="str">
        <f t="shared" si="133"/>
        <v>Programme is not compatible with this tool</v>
      </c>
      <c r="AC1445" s="17" t="str">
        <f t="shared" si="134"/>
        <v/>
      </c>
      <c r="AD1445" s="17">
        <f t="shared" si="135"/>
        <v>6</v>
      </c>
      <c r="AE1445" s="17" t="str">
        <f t="shared" si="136"/>
        <v/>
      </c>
      <c r="AF1445" s="17" t="str">
        <f t="shared" si="137"/>
        <v/>
      </c>
      <c r="AG1445" s="17" t="str" cm="1">
        <f t="array" ref="AG1445">IFERROR(IF(J1445="Level",INDEX($M1445:$S1445,AC1445+1),INDEX($M1445:$S1445,AC1445)),"")</f>
        <v/>
      </c>
      <c r="AH1445" s="17" cm="1">
        <f t="array" ref="AH1445">IFERROR(IF(J1445="Level",INDEX($M1445:$S1445,AD1445+1),INDEX($M1445:$S1445,AD1445)),"")</f>
        <v>0</v>
      </c>
      <c r="AI1445" s="17" t="str" cm="1">
        <f t="array" ref="AI1445">IFERROR(INDEX($M1445:$S1445,AE1445),"")</f>
        <v/>
      </c>
      <c r="AJ1445" s="17" t="str" cm="1">
        <f t="array" ref="AJ1445">IFERROR(INDEX($M1445:$S1445,AF1445),"")</f>
        <v/>
      </c>
      <c r="AK1445" s="17" t="str" cm="1">
        <f t="array" ref="AK1445">IFERROR(IF(J1445="Level",INDEX($T1445:$Z1445,AC1445+1),INDEX($T1445:$Z1445,AC1445)),"")</f>
        <v/>
      </c>
      <c r="AL1445" s="17" cm="1">
        <f t="array" ref="AL1445">IFERROR(IF(J1445="Level",INDEX($T1445:$Z1445,AD1445+1),INDEX($T1445:$Z1445,AD1445)),"")</f>
        <v>0</v>
      </c>
      <c r="AM1445" s="17" t="str" cm="1">
        <f t="array" ref="AM1445">IFERROR(INDEX($T1445:$Z1445,AE1445),"")</f>
        <v/>
      </c>
      <c r="AN1445" s="17" t="str" cm="1">
        <f t="array" ref="AN1445">IFERROR(INDEX($T1445:$Z1445,AF1445),"")</f>
        <v/>
      </c>
    </row>
    <row r="1446" spans="1:40" ht="25.5" hidden="1" x14ac:dyDescent="0.2">
      <c r="A1446" s="17" t="str">
        <f t="shared" si="132"/>
        <v>PGCE Primary (South West Teacher Training) (Distance Learning): PGC1EDUPRI22</v>
      </c>
      <c r="B1446" s="11" t="s">
        <v>31977</v>
      </c>
      <c r="C1446" s="11" t="s">
        <v>32965</v>
      </c>
      <c r="D1446" s="11" t="s">
        <v>32334</v>
      </c>
      <c r="E1446" s="11" t="s">
        <v>180</v>
      </c>
      <c r="F1446" s="11" t="s">
        <v>76</v>
      </c>
      <c r="G1446" s="11" t="s">
        <v>32332</v>
      </c>
      <c r="H1446" s="11" t="s">
        <v>72</v>
      </c>
      <c r="I1446" s="11">
        <v>0</v>
      </c>
      <c r="J1446" s="11" t="s">
        <v>32168</v>
      </c>
      <c r="K1446" s="11" t="s">
        <v>32168</v>
      </c>
      <c r="L1446" s="11">
        <v>0</v>
      </c>
      <c r="M1446" s="11">
        <v>0</v>
      </c>
      <c r="N1446" s="11">
        <v>0</v>
      </c>
      <c r="O1446" s="11">
        <v>0</v>
      </c>
      <c r="P1446" s="11">
        <v>0</v>
      </c>
      <c r="Q1446" s="11">
        <v>0</v>
      </c>
      <c r="R1446" s="11">
        <v>0</v>
      </c>
      <c r="S1446" s="11">
        <v>0</v>
      </c>
      <c r="T1446" s="11">
        <v>0</v>
      </c>
      <c r="U1446" s="11">
        <v>0</v>
      </c>
      <c r="V1446" s="11">
        <v>0</v>
      </c>
      <c r="W1446" s="11">
        <v>0</v>
      </c>
      <c r="X1446" s="11">
        <v>0</v>
      </c>
      <c r="Y1446" s="11">
        <v>0</v>
      </c>
      <c r="Z1446" s="11">
        <v>0</v>
      </c>
      <c r="AA1446" s="12" t="s">
        <v>32956</v>
      </c>
      <c r="AB1446" s="17" t="str">
        <f t="shared" si="133"/>
        <v>Programme is not compatible with this tool</v>
      </c>
      <c r="AC1446" s="17" t="str">
        <f t="shared" si="134"/>
        <v/>
      </c>
      <c r="AD1446" s="17">
        <f t="shared" si="135"/>
        <v>6</v>
      </c>
      <c r="AE1446" s="17" t="str">
        <f t="shared" si="136"/>
        <v/>
      </c>
      <c r="AF1446" s="17" t="str">
        <f t="shared" si="137"/>
        <v/>
      </c>
      <c r="AG1446" s="17" t="str" cm="1">
        <f t="array" ref="AG1446">IFERROR(IF(J1446="Level",INDEX($M1446:$S1446,AC1446+1),INDEX($M1446:$S1446,AC1446)),"")</f>
        <v/>
      </c>
      <c r="AH1446" s="17" cm="1">
        <f t="array" ref="AH1446">IFERROR(IF(J1446="Level",INDEX($M1446:$S1446,AD1446+1),INDEX($M1446:$S1446,AD1446)),"")</f>
        <v>0</v>
      </c>
      <c r="AI1446" s="17" t="str" cm="1">
        <f t="array" ref="AI1446">IFERROR(INDEX($M1446:$S1446,AE1446),"")</f>
        <v/>
      </c>
      <c r="AJ1446" s="17" t="str" cm="1">
        <f t="array" ref="AJ1446">IFERROR(INDEX($M1446:$S1446,AF1446),"")</f>
        <v/>
      </c>
      <c r="AK1446" s="17" t="str" cm="1">
        <f t="array" ref="AK1446">IFERROR(IF(J1446="Level",INDEX($T1446:$Z1446,AC1446+1),INDEX($T1446:$Z1446,AC1446)),"")</f>
        <v/>
      </c>
      <c r="AL1446" s="17" cm="1">
        <f t="array" ref="AL1446">IFERROR(IF(J1446="Level",INDEX($T1446:$Z1446,AD1446+1),INDEX($T1446:$Z1446,AD1446)),"")</f>
        <v>0</v>
      </c>
      <c r="AM1446" s="17" t="str" cm="1">
        <f t="array" ref="AM1446">IFERROR(INDEX($T1446:$Z1446,AE1446),"")</f>
        <v/>
      </c>
      <c r="AN1446" s="17" t="str" cm="1">
        <f t="array" ref="AN1446">IFERROR(INDEX($T1446:$Z1446,AF1446),"")</f>
        <v/>
      </c>
    </row>
    <row r="1447" spans="1:40" hidden="1" x14ac:dyDescent="0.2">
      <c r="A1447" s="17" t="str">
        <f t="shared" si="132"/>
        <v>PGCE Primary (School Direct): PGC1EDUPRIFA</v>
      </c>
      <c r="B1447" s="11" t="s">
        <v>659</v>
      </c>
      <c r="C1447" s="11" t="s">
        <v>32965</v>
      </c>
      <c r="D1447" s="11" t="s">
        <v>660</v>
      </c>
      <c r="E1447" s="11" t="s">
        <v>180</v>
      </c>
      <c r="F1447" s="11" t="s">
        <v>76</v>
      </c>
      <c r="G1447" s="11" t="s">
        <v>32332</v>
      </c>
      <c r="H1447" s="11" t="s">
        <v>72</v>
      </c>
      <c r="I1447" s="11">
        <v>0</v>
      </c>
      <c r="J1447" s="11" t="s">
        <v>32168</v>
      </c>
      <c r="K1447" s="11" t="s">
        <v>32168</v>
      </c>
      <c r="L1447" s="11">
        <v>0</v>
      </c>
      <c r="M1447" s="11">
        <v>0</v>
      </c>
      <c r="N1447" s="11">
        <v>0</v>
      </c>
      <c r="O1447" s="11">
        <v>0</v>
      </c>
      <c r="P1447" s="11">
        <v>0</v>
      </c>
      <c r="Q1447" s="11">
        <v>0</v>
      </c>
      <c r="R1447" s="11">
        <v>0</v>
      </c>
      <c r="S1447" s="11">
        <v>0</v>
      </c>
      <c r="T1447" s="11">
        <v>0</v>
      </c>
      <c r="U1447" s="11">
        <v>0</v>
      </c>
      <c r="V1447" s="11">
        <v>0</v>
      </c>
      <c r="W1447" s="11">
        <v>0</v>
      </c>
      <c r="X1447" s="11">
        <v>0</v>
      </c>
      <c r="Y1447" s="11">
        <v>0</v>
      </c>
      <c r="Z1447" s="11">
        <v>0</v>
      </c>
      <c r="AA1447" s="12" t="s">
        <v>32956</v>
      </c>
      <c r="AB1447" s="17" t="str">
        <f t="shared" si="133"/>
        <v>Programme is not compatible with this tool</v>
      </c>
      <c r="AC1447" s="17" t="str">
        <f t="shared" si="134"/>
        <v/>
      </c>
      <c r="AD1447" s="17">
        <f t="shared" si="135"/>
        <v>6</v>
      </c>
      <c r="AE1447" s="17" t="str">
        <f t="shared" si="136"/>
        <v/>
      </c>
      <c r="AF1447" s="17" t="str">
        <f t="shared" si="137"/>
        <v/>
      </c>
      <c r="AG1447" s="17" t="str" cm="1">
        <f t="array" ref="AG1447">IFERROR(IF(J1447="Level",INDEX($M1447:$S1447,AC1447+1),INDEX($M1447:$S1447,AC1447)),"")</f>
        <v/>
      </c>
      <c r="AH1447" s="17" cm="1">
        <f t="array" ref="AH1447">IFERROR(IF(J1447="Level",INDEX($M1447:$S1447,AD1447+1),INDEX($M1447:$S1447,AD1447)),"")</f>
        <v>0</v>
      </c>
      <c r="AI1447" s="17" t="str" cm="1">
        <f t="array" ref="AI1447">IFERROR(INDEX($M1447:$S1447,AE1447),"")</f>
        <v/>
      </c>
      <c r="AJ1447" s="17" t="str" cm="1">
        <f t="array" ref="AJ1447">IFERROR(INDEX($M1447:$S1447,AF1447),"")</f>
        <v/>
      </c>
      <c r="AK1447" s="17" t="str" cm="1">
        <f t="array" ref="AK1447">IFERROR(IF(J1447="Level",INDEX($T1447:$Z1447,AC1447+1),INDEX($T1447:$Z1447,AC1447)),"")</f>
        <v/>
      </c>
      <c r="AL1447" s="17" cm="1">
        <f t="array" ref="AL1447">IFERROR(IF(J1447="Level",INDEX($T1447:$Z1447,AD1447+1),INDEX($T1447:$Z1447,AD1447)),"")</f>
        <v>0</v>
      </c>
      <c r="AM1447" s="17" t="str" cm="1">
        <f t="array" ref="AM1447">IFERROR(INDEX($T1447:$Z1447,AE1447),"")</f>
        <v/>
      </c>
      <c r="AN1447" s="17" t="str" cm="1">
        <f t="array" ref="AN1447">IFERROR(INDEX($T1447:$Z1447,AF1447),"")</f>
        <v/>
      </c>
    </row>
    <row r="1448" spans="1:40" hidden="1" x14ac:dyDescent="0.2">
      <c r="A1448" s="17" t="str">
        <f t="shared" si="132"/>
        <v>PGCE Primary with Mathematics (School Direct): PGC1EDUPRIFC</v>
      </c>
      <c r="B1448" s="11" t="s">
        <v>661</v>
      </c>
      <c r="C1448" s="11" t="s">
        <v>32965</v>
      </c>
      <c r="D1448" s="11" t="s">
        <v>662</v>
      </c>
      <c r="E1448" s="11" t="s">
        <v>180</v>
      </c>
      <c r="F1448" s="11" t="s">
        <v>76</v>
      </c>
      <c r="G1448" s="11" t="s">
        <v>32332</v>
      </c>
      <c r="H1448" s="11" t="s">
        <v>72</v>
      </c>
      <c r="I1448" s="11">
        <v>0</v>
      </c>
      <c r="J1448" s="11" t="s">
        <v>32168</v>
      </c>
      <c r="K1448" s="11" t="s">
        <v>32168</v>
      </c>
      <c r="L1448" s="11">
        <v>0</v>
      </c>
      <c r="M1448" s="11">
        <v>0</v>
      </c>
      <c r="N1448" s="11">
        <v>0</v>
      </c>
      <c r="O1448" s="11">
        <v>0</v>
      </c>
      <c r="P1448" s="11">
        <v>0</v>
      </c>
      <c r="Q1448" s="11">
        <v>0</v>
      </c>
      <c r="R1448" s="11">
        <v>0</v>
      </c>
      <c r="S1448" s="11">
        <v>0</v>
      </c>
      <c r="T1448" s="11">
        <v>0</v>
      </c>
      <c r="U1448" s="11">
        <v>0</v>
      </c>
      <c r="V1448" s="11">
        <v>0</v>
      </c>
      <c r="W1448" s="11">
        <v>0</v>
      </c>
      <c r="X1448" s="11">
        <v>0</v>
      </c>
      <c r="Y1448" s="11">
        <v>0</v>
      </c>
      <c r="Z1448" s="11">
        <v>0</v>
      </c>
      <c r="AA1448" s="12" t="s">
        <v>32956</v>
      </c>
      <c r="AB1448" s="17" t="str">
        <f t="shared" si="133"/>
        <v>Programme is not compatible with this tool</v>
      </c>
      <c r="AC1448" s="17" t="str">
        <f t="shared" si="134"/>
        <v/>
      </c>
      <c r="AD1448" s="17">
        <f t="shared" si="135"/>
        <v>6</v>
      </c>
      <c r="AE1448" s="17" t="str">
        <f t="shared" si="136"/>
        <v/>
      </c>
      <c r="AF1448" s="17" t="str">
        <f t="shared" si="137"/>
        <v/>
      </c>
      <c r="AG1448" s="17" t="str" cm="1">
        <f t="array" ref="AG1448">IFERROR(IF(J1448="Level",INDEX($M1448:$S1448,AC1448+1),INDEX($M1448:$S1448,AC1448)),"")</f>
        <v/>
      </c>
      <c r="AH1448" s="17" cm="1">
        <f t="array" ref="AH1448">IFERROR(IF(J1448="Level",INDEX($M1448:$S1448,AD1448+1),INDEX($M1448:$S1448,AD1448)),"")</f>
        <v>0</v>
      </c>
      <c r="AI1448" s="17" t="str" cm="1">
        <f t="array" ref="AI1448">IFERROR(INDEX($M1448:$S1448,AE1448),"")</f>
        <v/>
      </c>
      <c r="AJ1448" s="17" t="str" cm="1">
        <f t="array" ref="AJ1448">IFERROR(INDEX($M1448:$S1448,AF1448),"")</f>
        <v/>
      </c>
      <c r="AK1448" s="17" t="str" cm="1">
        <f t="array" ref="AK1448">IFERROR(IF(J1448="Level",INDEX($T1448:$Z1448,AC1448+1),INDEX($T1448:$Z1448,AC1448)),"")</f>
        <v/>
      </c>
      <c r="AL1448" s="17" cm="1">
        <f t="array" ref="AL1448">IFERROR(IF(J1448="Level",INDEX($T1448:$Z1448,AD1448+1),INDEX($T1448:$Z1448,AD1448)),"")</f>
        <v>0</v>
      </c>
      <c r="AM1448" s="17" t="str" cm="1">
        <f t="array" ref="AM1448">IFERROR(INDEX($T1448:$Z1448,AE1448),"")</f>
        <v/>
      </c>
      <c r="AN1448" s="17" t="str" cm="1">
        <f t="array" ref="AN1448">IFERROR(INDEX($T1448:$Z1448,AF1448),"")</f>
        <v/>
      </c>
    </row>
    <row r="1449" spans="1:40" hidden="1" x14ac:dyDescent="0.2">
      <c r="A1449" s="17" t="str">
        <f t="shared" si="132"/>
        <v>PGCE Primary with IT (School Direct): PGC1EDUPRIFD</v>
      </c>
      <c r="B1449" s="11" t="s">
        <v>663</v>
      </c>
      <c r="C1449" s="11" t="s">
        <v>32965</v>
      </c>
      <c r="D1449" s="11" t="s">
        <v>664</v>
      </c>
      <c r="E1449" s="11" t="s">
        <v>180</v>
      </c>
      <c r="F1449" s="11" t="s">
        <v>76</v>
      </c>
      <c r="G1449" s="11" t="s">
        <v>32332</v>
      </c>
      <c r="H1449" s="11" t="s">
        <v>72</v>
      </c>
      <c r="I1449" s="11">
        <v>0</v>
      </c>
      <c r="J1449" s="11" t="s">
        <v>32168</v>
      </c>
      <c r="K1449" s="11" t="s">
        <v>32168</v>
      </c>
      <c r="L1449" s="11">
        <v>0</v>
      </c>
      <c r="M1449" s="11">
        <v>0</v>
      </c>
      <c r="N1449" s="11">
        <v>0</v>
      </c>
      <c r="O1449" s="11">
        <v>0</v>
      </c>
      <c r="P1449" s="11">
        <v>0</v>
      </c>
      <c r="Q1449" s="11">
        <v>0</v>
      </c>
      <c r="R1449" s="11">
        <v>0</v>
      </c>
      <c r="S1449" s="11">
        <v>0</v>
      </c>
      <c r="T1449" s="11">
        <v>0</v>
      </c>
      <c r="U1449" s="11">
        <v>0</v>
      </c>
      <c r="V1449" s="11">
        <v>0</v>
      </c>
      <c r="W1449" s="11">
        <v>0</v>
      </c>
      <c r="X1449" s="11">
        <v>0</v>
      </c>
      <c r="Y1449" s="11">
        <v>0</v>
      </c>
      <c r="Z1449" s="11">
        <v>0</v>
      </c>
      <c r="AA1449" s="12" t="s">
        <v>32956</v>
      </c>
      <c r="AB1449" s="17" t="str">
        <f t="shared" si="133"/>
        <v>Programme is not compatible with this tool</v>
      </c>
      <c r="AC1449" s="17" t="str">
        <f t="shared" si="134"/>
        <v/>
      </c>
      <c r="AD1449" s="17">
        <f t="shared" si="135"/>
        <v>6</v>
      </c>
      <c r="AE1449" s="17" t="str">
        <f t="shared" si="136"/>
        <v/>
      </c>
      <c r="AF1449" s="17" t="str">
        <f t="shared" si="137"/>
        <v/>
      </c>
      <c r="AG1449" s="17" t="str" cm="1">
        <f t="array" ref="AG1449">IFERROR(IF(J1449="Level",INDEX($M1449:$S1449,AC1449+1),INDEX($M1449:$S1449,AC1449)),"")</f>
        <v/>
      </c>
      <c r="AH1449" s="17" cm="1">
        <f t="array" ref="AH1449">IFERROR(IF(J1449="Level",INDEX($M1449:$S1449,AD1449+1),INDEX($M1449:$S1449,AD1449)),"")</f>
        <v>0</v>
      </c>
      <c r="AI1449" s="17" t="str" cm="1">
        <f t="array" ref="AI1449">IFERROR(INDEX($M1449:$S1449,AE1449),"")</f>
        <v/>
      </c>
      <c r="AJ1449" s="17" t="str" cm="1">
        <f t="array" ref="AJ1449">IFERROR(INDEX($M1449:$S1449,AF1449),"")</f>
        <v/>
      </c>
      <c r="AK1449" s="17" t="str" cm="1">
        <f t="array" ref="AK1449">IFERROR(IF(J1449="Level",INDEX($T1449:$Z1449,AC1449+1),INDEX($T1449:$Z1449,AC1449)),"")</f>
        <v/>
      </c>
      <c r="AL1449" s="17" cm="1">
        <f t="array" ref="AL1449">IFERROR(IF(J1449="Level",INDEX($T1449:$Z1449,AD1449+1),INDEX($T1449:$Z1449,AD1449)),"")</f>
        <v>0</v>
      </c>
      <c r="AM1449" s="17" t="str" cm="1">
        <f t="array" ref="AM1449">IFERROR(INDEX($T1449:$Z1449,AE1449),"")</f>
        <v/>
      </c>
      <c r="AN1449" s="17" t="str" cm="1">
        <f t="array" ref="AN1449">IFERROR(INDEX($T1449:$Z1449,AF1449),"")</f>
        <v/>
      </c>
    </row>
    <row r="1450" spans="1:40" ht="25.5" hidden="1" x14ac:dyDescent="0.2">
      <c r="A1450" s="17" t="str">
        <f t="shared" si="132"/>
        <v>PGCE Primary with Special Educational Needs / Disability (School Direct): PGC1EDUPRIFE</v>
      </c>
      <c r="B1450" s="11" t="s">
        <v>665</v>
      </c>
      <c r="C1450" s="11" t="s">
        <v>32965</v>
      </c>
      <c r="D1450" s="11" t="s">
        <v>666</v>
      </c>
      <c r="E1450" s="11" t="s">
        <v>180</v>
      </c>
      <c r="F1450" s="11" t="s">
        <v>76</v>
      </c>
      <c r="G1450" s="11" t="s">
        <v>32332</v>
      </c>
      <c r="H1450" s="11" t="s">
        <v>72</v>
      </c>
      <c r="I1450" s="11">
        <v>0</v>
      </c>
      <c r="J1450" s="11" t="s">
        <v>32168</v>
      </c>
      <c r="K1450" s="11" t="s">
        <v>32168</v>
      </c>
      <c r="L1450" s="11">
        <v>0</v>
      </c>
      <c r="M1450" s="11">
        <v>0</v>
      </c>
      <c r="N1450" s="11">
        <v>0</v>
      </c>
      <c r="O1450" s="11">
        <v>0</v>
      </c>
      <c r="P1450" s="11">
        <v>0</v>
      </c>
      <c r="Q1450" s="11">
        <v>0</v>
      </c>
      <c r="R1450" s="11">
        <v>0</v>
      </c>
      <c r="S1450" s="11">
        <v>0</v>
      </c>
      <c r="T1450" s="11">
        <v>0</v>
      </c>
      <c r="U1450" s="11">
        <v>0</v>
      </c>
      <c r="V1450" s="11">
        <v>0</v>
      </c>
      <c r="W1450" s="11">
        <v>0</v>
      </c>
      <c r="X1450" s="11">
        <v>0</v>
      </c>
      <c r="Y1450" s="11">
        <v>0</v>
      </c>
      <c r="Z1450" s="11">
        <v>0</v>
      </c>
      <c r="AA1450" s="12" t="s">
        <v>32956</v>
      </c>
      <c r="AB1450" s="17" t="str">
        <f t="shared" si="133"/>
        <v>Programme is not compatible with this tool</v>
      </c>
      <c r="AC1450" s="17" t="str">
        <f t="shared" si="134"/>
        <v/>
      </c>
      <c r="AD1450" s="17">
        <f t="shared" si="135"/>
        <v>6</v>
      </c>
      <c r="AE1450" s="17" t="str">
        <f t="shared" si="136"/>
        <v/>
      </c>
      <c r="AF1450" s="17" t="str">
        <f t="shared" si="137"/>
        <v/>
      </c>
      <c r="AG1450" s="17" t="str" cm="1">
        <f t="array" ref="AG1450">IFERROR(IF(J1450="Level",INDEX($M1450:$S1450,AC1450+1),INDEX($M1450:$S1450,AC1450)),"")</f>
        <v/>
      </c>
      <c r="AH1450" s="17" cm="1">
        <f t="array" ref="AH1450">IFERROR(IF(J1450="Level",INDEX($M1450:$S1450,AD1450+1),INDEX($M1450:$S1450,AD1450)),"")</f>
        <v>0</v>
      </c>
      <c r="AI1450" s="17" t="str" cm="1">
        <f t="array" ref="AI1450">IFERROR(INDEX($M1450:$S1450,AE1450),"")</f>
        <v/>
      </c>
      <c r="AJ1450" s="17" t="str" cm="1">
        <f t="array" ref="AJ1450">IFERROR(INDEX($M1450:$S1450,AF1450),"")</f>
        <v/>
      </c>
      <c r="AK1450" s="17" t="str" cm="1">
        <f t="array" ref="AK1450">IFERROR(IF(J1450="Level",INDEX($T1450:$Z1450,AC1450+1),INDEX($T1450:$Z1450,AC1450)),"")</f>
        <v/>
      </c>
      <c r="AL1450" s="17" cm="1">
        <f t="array" ref="AL1450">IFERROR(IF(J1450="Level",INDEX($T1450:$Z1450,AD1450+1),INDEX($T1450:$Z1450,AD1450)),"")</f>
        <v>0</v>
      </c>
      <c r="AM1450" s="17" t="str" cm="1">
        <f t="array" ref="AM1450">IFERROR(INDEX($T1450:$Z1450,AE1450),"")</f>
        <v/>
      </c>
      <c r="AN1450" s="17" t="str" cm="1">
        <f t="array" ref="AN1450">IFERROR(INDEX($T1450:$Z1450,AF1450),"")</f>
        <v/>
      </c>
    </row>
    <row r="1451" spans="1:40" hidden="1" x14ac:dyDescent="0.2">
      <c r="A1451" s="17" t="str">
        <f t="shared" si="132"/>
        <v>PGCE Primary (School Direct Salaried): PGC1EDUPRIPA</v>
      </c>
      <c r="B1451" s="11" t="s">
        <v>667</v>
      </c>
      <c r="C1451" s="11" t="s">
        <v>32965</v>
      </c>
      <c r="D1451" s="11" t="s">
        <v>668</v>
      </c>
      <c r="E1451" s="11" t="s">
        <v>180</v>
      </c>
      <c r="F1451" s="11" t="s">
        <v>76</v>
      </c>
      <c r="G1451" s="11" t="s">
        <v>32332</v>
      </c>
      <c r="H1451" s="11" t="s">
        <v>72</v>
      </c>
      <c r="I1451" s="11">
        <v>0</v>
      </c>
      <c r="J1451" s="11" t="s">
        <v>32168</v>
      </c>
      <c r="K1451" s="11" t="s">
        <v>32168</v>
      </c>
      <c r="L1451" s="11">
        <v>0</v>
      </c>
      <c r="M1451" s="11">
        <v>0</v>
      </c>
      <c r="N1451" s="11">
        <v>0</v>
      </c>
      <c r="O1451" s="11">
        <v>0</v>
      </c>
      <c r="P1451" s="11">
        <v>0</v>
      </c>
      <c r="Q1451" s="11">
        <v>0</v>
      </c>
      <c r="R1451" s="11">
        <v>0</v>
      </c>
      <c r="S1451" s="11">
        <v>0</v>
      </c>
      <c r="T1451" s="11">
        <v>0</v>
      </c>
      <c r="U1451" s="11">
        <v>0</v>
      </c>
      <c r="V1451" s="11">
        <v>0</v>
      </c>
      <c r="W1451" s="11">
        <v>0</v>
      </c>
      <c r="X1451" s="11">
        <v>0</v>
      </c>
      <c r="Y1451" s="11">
        <v>0</v>
      </c>
      <c r="Z1451" s="11">
        <v>0</v>
      </c>
      <c r="AA1451" s="12" t="s">
        <v>32956</v>
      </c>
      <c r="AB1451" s="17" t="str">
        <f t="shared" si="133"/>
        <v>Programme is not compatible with this tool</v>
      </c>
      <c r="AC1451" s="17" t="str">
        <f t="shared" si="134"/>
        <v/>
      </c>
      <c r="AD1451" s="17">
        <f t="shared" si="135"/>
        <v>6</v>
      </c>
      <c r="AE1451" s="17" t="str">
        <f t="shared" si="136"/>
        <v/>
      </c>
      <c r="AF1451" s="17" t="str">
        <f t="shared" si="137"/>
        <v/>
      </c>
      <c r="AG1451" s="17" t="str" cm="1">
        <f t="array" ref="AG1451">IFERROR(IF(J1451="Level",INDEX($M1451:$S1451,AC1451+1),INDEX($M1451:$S1451,AC1451)),"")</f>
        <v/>
      </c>
      <c r="AH1451" s="17" cm="1">
        <f t="array" ref="AH1451">IFERROR(IF(J1451="Level",INDEX($M1451:$S1451,AD1451+1),INDEX($M1451:$S1451,AD1451)),"")</f>
        <v>0</v>
      </c>
      <c r="AI1451" s="17" t="str" cm="1">
        <f t="array" ref="AI1451">IFERROR(INDEX($M1451:$S1451,AE1451),"")</f>
        <v/>
      </c>
      <c r="AJ1451" s="17" t="str" cm="1">
        <f t="array" ref="AJ1451">IFERROR(INDEX($M1451:$S1451,AF1451),"")</f>
        <v/>
      </c>
      <c r="AK1451" s="17" t="str" cm="1">
        <f t="array" ref="AK1451">IFERROR(IF(J1451="Level",INDEX($T1451:$Z1451,AC1451+1),INDEX($T1451:$Z1451,AC1451)),"")</f>
        <v/>
      </c>
      <c r="AL1451" s="17" cm="1">
        <f t="array" ref="AL1451">IFERROR(IF(J1451="Level",INDEX($T1451:$Z1451,AD1451+1),INDEX($T1451:$Z1451,AD1451)),"")</f>
        <v>0</v>
      </c>
      <c r="AM1451" s="17" t="str" cm="1">
        <f t="array" ref="AM1451">IFERROR(INDEX($T1451:$Z1451,AE1451),"")</f>
        <v/>
      </c>
      <c r="AN1451" s="17" t="str" cm="1">
        <f t="array" ref="AN1451">IFERROR(INDEX($T1451:$Z1451,AF1451),"")</f>
        <v/>
      </c>
    </row>
    <row r="1452" spans="1:40" hidden="1" x14ac:dyDescent="0.2">
      <c r="A1452" s="17" t="str">
        <f t="shared" si="132"/>
        <v>PGCE Biology Secondary: PGC1EDUSEC01</v>
      </c>
      <c r="B1452" s="11" t="s">
        <v>669</v>
      </c>
      <c r="C1452" s="11" t="s">
        <v>32965</v>
      </c>
      <c r="D1452" s="11" t="s">
        <v>670</v>
      </c>
      <c r="E1452" s="11" t="s">
        <v>180</v>
      </c>
      <c r="F1452" s="11" t="s">
        <v>76</v>
      </c>
      <c r="G1452" s="11" t="s">
        <v>32332</v>
      </c>
      <c r="H1452" s="11" t="s">
        <v>72</v>
      </c>
      <c r="I1452" s="11">
        <v>0</v>
      </c>
      <c r="J1452" s="11" t="s">
        <v>32168</v>
      </c>
      <c r="K1452" s="11" t="s">
        <v>32168</v>
      </c>
      <c r="L1452" s="11">
        <v>0</v>
      </c>
      <c r="M1452" s="11">
        <v>0</v>
      </c>
      <c r="N1452" s="11">
        <v>0</v>
      </c>
      <c r="O1452" s="11">
        <v>0</v>
      </c>
      <c r="P1452" s="11">
        <v>0</v>
      </c>
      <c r="Q1452" s="11">
        <v>0</v>
      </c>
      <c r="R1452" s="11">
        <v>0</v>
      </c>
      <c r="S1452" s="11">
        <v>0</v>
      </c>
      <c r="T1452" s="11">
        <v>0</v>
      </c>
      <c r="U1452" s="11">
        <v>0</v>
      </c>
      <c r="V1452" s="11">
        <v>0</v>
      </c>
      <c r="W1452" s="11">
        <v>0</v>
      </c>
      <c r="X1452" s="11">
        <v>0</v>
      </c>
      <c r="Y1452" s="11">
        <v>0</v>
      </c>
      <c r="Z1452" s="11">
        <v>0</v>
      </c>
      <c r="AA1452" s="12" t="s">
        <v>32956</v>
      </c>
      <c r="AB1452" s="17" t="str">
        <f t="shared" si="133"/>
        <v>Programme is not compatible with this tool</v>
      </c>
      <c r="AC1452" s="17" t="str">
        <f t="shared" si="134"/>
        <v/>
      </c>
      <c r="AD1452" s="17">
        <f t="shared" si="135"/>
        <v>6</v>
      </c>
      <c r="AE1452" s="17" t="str">
        <f t="shared" si="136"/>
        <v/>
      </c>
      <c r="AF1452" s="17" t="str">
        <f t="shared" si="137"/>
        <v/>
      </c>
      <c r="AG1452" s="17" t="str" cm="1">
        <f t="array" ref="AG1452">IFERROR(IF(J1452="Level",INDEX($M1452:$S1452,AC1452+1),INDEX($M1452:$S1452,AC1452)),"")</f>
        <v/>
      </c>
      <c r="AH1452" s="17" cm="1">
        <f t="array" ref="AH1452">IFERROR(IF(J1452="Level",INDEX($M1452:$S1452,AD1452+1),INDEX($M1452:$S1452,AD1452)),"")</f>
        <v>0</v>
      </c>
      <c r="AI1452" s="17" t="str" cm="1">
        <f t="array" ref="AI1452">IFERROR(INDEX($M1452:$S1452,AE1452),"")</f>
        <v/>
      </c>
      <c r="AJ1452" s="17" t="str" cm="1">
        <f t="array" ref="AJ1452">IFERROR(INDEX($M1452:$S1452,AF1452),"")</f>
        <v/>
      </c>
      <c r="AK1452" s="17" t="str" cm="1">
        <f t="array" ref="AK1452">IFERROR(IF(J1452="Level",INDEX($T1452:$Z1452,AC1452+1),INDEX($T1452:$Z1452,AC1452)),"")</f>
        <v/>
      </c>
      <c r="AL1452" s="17" cm="1">
        <f t="array" ref="AL1452">IFERROR(IF(J1452="Level",INDEX($T1452:$Z1452,AD1452+1),INDEX($T1452:$Z1452,AD1452)),"")</f>
        <v>0</v>
      </c>
      <c r="AM1452" s="17" t="str" cm="1">
        <f t="array" ref="AM1452">IFERROR(INDEX($T1452:$Z1452,AE1452),"")</f>
        <v/>
      </c>
      <c r="AN1452" s="17" t="str" cm="1">
        <f t="array" ref="AN1452">IFERROR(INDEX($T1452:$Z1452,AF1452),"")</f>
        <v/>
      </c>
    </row>
    <row r="1453" spans="1:40" hidden="1" x14ac:dyDescent="0.2">
      <c r="A1453" s="17" t="str">
        <f t="shared" si="132"/>
        <v>PGCE Physics Secondary: PGC1EDUSEC02</v>
      </c>
      <c r="B1453" s="11" t="s">
        <v>671</v>
      </c>
      <c r="C1453" s="11" t="s">
        <v>32965</v>
      </c>
      <c r="D1453" s="11" t="s">
        <v>672</v>
      </c>
      <c r="E1453" s="11" t="s">
        <v>180</v>
      </c>
      <c r="F1453" s="11" t="s">
        <v>76</v>
      </c>
      <c r="G1453" s="11" t="s">
        <v>32332</v>
      </c>
      <c r="H1453" s="11" t="s">
        <v>72</v>
      </c>
      <c r="I1453" s="11">
        <v>0</v>
      </c>
      <c r="J1453" s="11" t="s">
        <v>32168</v>
      </c>
      <c r="K1453" s="11" t="s">
        <v>32168</v>
      </c>
      <c r="L1453" s="11">
        <v>0</v>
      </c>
      <c r="M1453" s="11">
        <v>0</v>
      </c>
      <c r="N1453" s="11">
        <v>0</v>
      </c>
      <c r="O1453" s="11">
        <v>0</v>
      </c>
      <c r="P1453" s="11">
        <v>0</v>
      </c>
      <c r="Q1453" s="11">
        <v>0</v>
      </c>
      <c r="R1453" s="11">
        <v>0</v>
      </c>
      <c r="S1453" s="11">
        <v>0</v>
      </c>
      <c r="T1453" s="11">
        <v>0</v>
      </c>
      <c r="U1453" s="11">
        <v>0</v>
      </c>
      <c r="V1453" s="11">
        <v>0</v>
      </c>
      <c r="W1453" s="11">
        <v>0</v>
      </c>
      <c r="X1453" s="11">
        <v>0</v>
      </c>
      <c r="Y1453" s="11">
        <v>0</v>
      </c>
      <c r="Z1453" s="11">
        <v>0</v>
      </c>
      <c r="AA1453" s="12" t="s">
        <v>32956</v>
      </c>
      <c r="AB1453" s="17" t="str">
        <f t="shared" si="133"/>
        <v>Programme is not compatible with this tool</v>
      </c>
      <c r="AC1453" s="17" t="str">
        <f t="shared" si="134"/>
        <v/>
      </c>
      <c r="AD1453" s="17">
        <f t="shared" si="135"/>
        <v>6</v>
      </c>
      <c r="AE1453" s="17" t="str">
        <f t="shared" si="136"/>
        <v/>
      </c>
      <c r="AF1453" s="17" t="str">
        <f t="shared" si="137"/>
        <v/>
      </c>
      <c r="AG1453" s="17" t="str" cm="1">
        <f t="array" ref="AG1453">IFERROR(IF(J1453="Level",INDEX($M1453:$S1453,AC1453+1),INDEX($M1453:$S1453,AC1453)),"")</f>
        <v/>
      </c>
      <c r="AH1453" s="17" cm="1">
        <f t="array" ref="AH1453">IFERROR(IF(J1453="Level",INDEX($M1453:$S1453,AD1453+1),INDEX($M1453:$S1453,AD1453)),"")</f>
        <v>0</v>
      </c>
      <c r="AI1453" s="17" t="str" cm="1">
        <f t="array" ref="AI1453">IFERROR(INDEX($M1453:$S1453,AE1453),"")</f>
        <v/>
      </c>
      <c r="AJ1453" s="17" t="str" cm="1">
        <f t="array" ref="AJ1453">IFERROR(INDEX($M1453:$S1453,AF1453),"")</f>
        <v/>
      </c>
      <c r="AK1453" s="17" t="str" cm="1">
        <f t="array" ref="AK1453">IFERROR(IF(J1453="Level",INDEX($T1453:$Z1453,AC1453+1),INDEX($T1453:$Z1453,AC1453)),"")</f>
        <v/>
      </c>
      <c r="AL1453" s="17" cm="1">
        <f t="array" ref="AL1453">IFERROR(IF(J1453="Level",INDEX($T1453:$Z1453,AD1453+1),INDEX($T1453:$Z1453,AD1453)),"")</f>
        <v>0</v>
      </c>
      <c r="AM1453" s="17" t="str" cm="1">
        <f t="array" ref="AM1453">IFERROR(INDEX($T1453:$Z1453,AE1453),"")</f>
        <v/>
      </c>
      <c r="AN1453" s="17" t="str" cm="1">
        <f t="array" ref="AN1453">IFERROR(INDEX($T1453:$Z1453,AF1453),"")</f>
        <v/>
      </c>
    </row>
    <row r="1454" spans="1:40" hidden="1" x14ac:dyDescent="0.2">
      <c r="A1454" s="17" t="str">
        <f t="shared" si="132"/>
        <v>PGCE Chemistry Secondary: PGC1EDUSEC03</v>
      </c>
      <c r="B1454" s="11" t="s">
        <v>673</v>
      </c>
      <c r="C1454" s="11" t="s">
        <v>32965</v>
      </c>
      <c r="D1454" s="11" t="s">
        <v>674</v>
      </c>
      <c r="E1454" s="11" t="s">
        <v>180</v>
      </c>
      <c r="F1454" s="11" t="s">
        <v>76</v>
      </c>
      <c r="G1454" s="11" t="s">
        <v>32332</v>
      </c>
      <c r="H1454" s="11" t="s">
        <v>72</v>
      </c>
      <c r="I1454" s="11">
        <v>0</v>
      </c>
      <c r="J1454" s="11" t="s">
        <v>32168</v>
      </c>
      <c r="K1454" s="11" t="s">
        <v>32168</v>
      </c>
      <c r="L1454" s="11">
        <v>0</v>
      </c>
      <c r="M1454" s="11">
        <v>0</v>
      </c>
      <c r="N1454" s="11">
        <v>0</v>
      </c>
      <c r="O1454" s="11">
        <v>0</v>
      </c>
      <c r="P1454" s="11">
        <v>0</v>
      </c>
      <c r="Q1454" s="11">
        <v>0</v>
      </c>
      <c r="R1454" s="11">
        <v>0</v>
      </c>
      <c r="S1454" s="11">
        <v>0</v>
      </c>
      <c r="T1454" s="11">
        <v>0</v>
      </c>
      <c r="U1454" s="11">
        <v>0</v>
      </c>
      <c r="V1454" s="11">
        <v>0</v>
      </c>
      <c r="W1454" s="11">
        <v>0</v>
      </c>
      <c r="X1454" s="11">
        <v>0</v>
      </c>
      <c r="Y1454" s="11">
        <v>0</v>
      </c>
      <c r="Z1454" s="11">
        <v>0</v>
      </c>
      <c r="AA1454" s="12" t="s">
        <v>32956</v>
      </c>
      <c r="AB1454" s="17" t="str">
        <f t="shared" si="133"/>
        <v>Programme is not compatible with this tool</v>
      </c>
      <c r="AC1454" s="17" t="str">
        <f t="shared" si="134"/>
        <v/>
      </c>
      <c r="AD1454" s="17">
        <f t="shared" si="135"/>
        <v>6</v>
      </c>
      <c r="AE1454" s="17" t="str">
        <f t="shared" si="136"/>
        <v/>
      </c>
      <c r="AF1454" s="17" t="str">
        <f t="shared" si="137"/>
        <v/>
      </c>
      <c r="AG1454" s="17" t="str" cm="1">
        <f t="array" ref="AG1454">IFERROR(IF(J1454="Level",INDEX($M1454:$S1454,AC1454+1),INDEX($M1454:$S1454,AC1454)),"")</f>
        <v/>
      </c>
      <c r="AH1454" s="17" cm="1">
        <f t="array" ref="AH1454">IFERROR(IF(J1454="Level",INDEX($M1454:$S1454,AD1454+1),INDEX($M1454:$S1454,AD1454)),"")</f>
        <v>0</v>
      </c>
      <c r="AI1454" s="17" t="str" cm="1">
        <f t="array" ref="AI1454">IFERROR(INDEX($M1454:$S1454,AE1454),"")</f>
        <v/>
      </c>
      <c r="AJ1454" s="17" t="str" cm="1">
        <f t="array" ref="AJ1454">IFERROR(INDEX($M1454:$S1454,AF1454),"")</f>
        <v/>
      </c>
      <c r="AK1454" s="17" t="str" cm="1">
        <f t="array" ref="AK1454">IFERROR(IF(J1454="Level",INDEX($T1454:$Z1454,AC1454+1),INDEX($T1454:$Z1454,AC1454)),"")</f>
        <v/>
      </c>
      <c r="AL1454" s="17" cm="1">
        <f t="array" ref="AL1454">IFERROR(IF(J1454="Level",INDEX($T1454:$Z1454,AD1454+1),INDEX($T1454:$Z1454,AD1454)),"")</f>
        <v>0</v>
      </c>
      <c r="AM1454" s="17" t="str" cm="1">
        <f t="array" ref="AM1454">IFERROR(INDEX($T1454:$Z1454,AE1454),"")</f>
        <v/>
      </c>
      <c r="AN1454" s="17" t="str" cm="1">
        <f t="array" ref="AN1454">IFERROR(INDEX($T1454:$Z1454,AF1454),"")</f>
        <v/>
      </c>
    </row>
    <row r="1455" spans="1:40" hidden="1" x14ac:dyDescent="0.2">
      <c r="A1455" s="17" t="str">
        <f t="shared" si="132"/>
        <v>PGCE Mathematics Secondary: PGC1EDUSEC04</v>
      </c>
      <c r="B1455" s="11" t="s">
        <v>675</v>
      </c>
      <c r="C1455" s="11" t="s">
        <v>32965</v>
      </c>
      <c r="D1455" s="11" t="s">
        <v>676</v>
      </c>
      <c r="E1455" s="11" t="s">
        <v>180</v>
      </c>
      <c r="F1455" s="11" t="s">
        <v>76</v>
      </c>
      <c r="G1455" s="11" t="s">
        <v>32332</v>
      </c>
      <c r="H1455" s="11" t="s">
        <v>72</v>
      </c>
      <c r="I1455" s="11">
        <v>0</v>
      </c>
      <c r="J1455" s="11" t="s">
        <v>32168</v>
      </c>
      <c r="K1455" s="11" t="s">
        <v>32168</v>
      </c>
      <c r="L1455" s="11">
        <v>0</v>
      </c>
      <c r="M1455" s="11">
        <v>0</v>
      </c>
      <c r="N1455" s="11">
        <v>0</v>
      </c>
      <c r="O1455" s="11">
        <v>0</v>
      </c>
      <c r="P1455" s="11">
        <v>0</v>
      </c>
      <c r="Q1455" s="11">
        <v>0</v>
      </c>
      <c r="R1455" s="11">
        <v>0</v>
      </c>
      <c r="S1455" s="11">
        <v>0</v>
      </c>
      <c r="T1455" s="11">
        <v>0</v>
      </c>
      <c r="U1455" s="11">
        <v>0</v>
      </c>
      <c r="V1455" s="11">
        <v>0</v>
      </c>
      <c r="W1455" s="11">
        <v>0</v>
      </c>
      <c r="X1455" s="11">
        <v>0</v>
      </c>
      <c r="Y1455" s="11">
        <v>0</v>
      </c>
      <c r="Z1455" s="11">
        <v>0</v>
      </c>
      <c r="AA1455" s="12" t="s">
        <v>32956</v>
      </c>
      <c r="AB1455" s="17" t="str">
        <f t="shared" si="133"/>
        <v>Programme is not compatible with this tool</v>
      </c>
      <c r="AC1455" s="17" t="str">
        <f t="shared" si="134"/>
        <v/>
      </c>
      <c r="AD1455" s="17">
        <f t="shared" si="135"/>
        <v>6</v>
      </c>
      <c r="AE1455" s="17" t="str">
        <f t="shared" si="136"/>
        <v/>
      </c>
      <c r="AF1455" s="17" t="str">
        <f t="shared" si="137"/>
        <v/>
      </c>
      <c r="AG1455" s="17" t="str" cm="1">
        <f t="array" ref="AG1455">IFERROR(IF(J1455="Level",INDEX($M1455:$S1455,AC1455+1),INDEX($M1455:$S1455,AC1455)),"")</f>
        <v/>
      </c>
      <c r="AH1455" s="17" cm="1">
        <f t="array" ref="AH1455">IFERROR(IF(J1455="Level",INDEX($M1455:$S1455,AD1455+1),INDEX($M1455:$S1455,AD1455)),"")</f>
        <v>0</v>
      </c>
      <c r="AI1455" s="17" t="str" cm="1">
        <f t="array" ref="AI1455">IFERROR(INDEX($M1455:$S1455,AE1455),"")</f>
        <v/>
      </c>
      <c r="AJ1455" s="17" t="str" cm="1">
        <f t="array" ref="AJ1455">IFERROR(INDEX($M1455:$S1455,AF1455),"")</f>
        <v/>
      </c>
      <c r="AK1455" s="17" t="str" cm="1">
        <f t="array" ref="AK1455">IFERROR(IF(J1455="Level",INDEX($T1455:$Z1455,AC1455+1),INDEX($T1455:$Z1455,AC1455)),"")</f>
        <v/>
      </c>
      <c r="AL1455" s="17" cm="1">
        <f t="array" ref="AL1455">IFERROR(IF(J1455="Level",INDEX($T1455:$Z1455,AD1455+1),INDEX($T1455:$Z1455,AD1455)),"")</f>
        <v>0</v>
      </c>
      <c r="AM1455" s="17" t="str" cm="1">
        <f t="array" ref="AM1455">IFERROR(INDEX($T1455:$Z1455,AE1455),"")</f>
        <v/>
      </c>
      <c r="AN1455" s="17" t="str" cm="1">
        <f t="array" ref="AN1455">IFERROR(INDEX($T1455:$Z1455,AF1455),"")</f>
        <v/>
      </c>
    </row>
    <row r="1456" spans="1:40" hidden="1" x14ac:dyDescent="0.2">
      <c r="A1456" s="17" t="str">
        <f t="shared" si="132"/>
        <v>PGCE Geography Secondary: PGC1EDUSEC07</v>
      </c>
      <c r="B1456" s="11" t="s">
        <v>677</v>
      </c>
      <c r="C1456" s="11" t="s">
        <v>32965</v>
      </c>
      <c r="D1456" s="11" t="s">
        <v>678</v>
      </c>
      <c r="E1456" s="11" t="s">
        <v>180</v>
      </c>
      <c r="F1456" s="11" t="s">
        <v>76</v>
      </c>
      <c r="G1456" s="11" t="s">
        <v>32332</v>
      </c>
      <c r="H1456" s="11" t="s">
        <v>72</v>
      </c>
      <c r="I1456" s="11">
        <v>0</v>
      </c>
      <c r="J1456" s="11" t="s">
        <v>32168</v>
      </c>
      <c r="K1456" s="11" t="s">
        <v>32168</v>
      </c>
      <c r="L1456" s="11">
        <v>0</v>
      </c>
      <c r="M1456" s="11">
        <v>0</v>
      </c>
      <c r="N1456" s="11">
        <v>0</v>
      </c>
      <c r="O1456" s="11">
        <v>0</v>
      </c>
      <c r="P1456" s="11">
        <v>0</v>
      </c>
      <c r="Q1456" s="11">
        <v>0</v>
      </c>
      <c r="R1456" s="11">
        <v>0</v>
      </c>
      <c r="S1456" s="11">
        <v>0</v>
      </c>
      <c r="T1456" s="11">
        <v>0</v>
      </c>
      <c r="U1456" s="11">
        <v>0</v>
      </c>
      <c r="V1456" s="11">
        <v>0</v>
      </c>
      <c r="W1456" s="11">
        <v>0</v>
      </c>
      <c r="X1456" s="11">
        <v>0</v>
      </c>
      <c r="Y1456" s="11">
        <v>0</v>
      </c>
      <c r="Z1456" s="11">
        <v>0</v>
      </c>
      <c r="AA1456" s="12" t="s">
        <v>32956</v>
      </c>
      <c r="AB1456" s="17" t="str">
        <f t="shared" si="133"/>
        <v>Programme is not compatible with this tool</v>
      </c>
      <c r="AC1456" s="17" t="str">
        <f t="shared" si="134"/>
        <v/>
      </c>
      <c r="AD1456" s="17">
        <f t="shared" si="135"/>
        <v>6</v>
      </c>
      <c r="AE1456" s="17" t="str">
        <f t="shared" si="136"/>
        <v/>
      </c>
      <c r="AF1456" s="17" t="str">
        <f t="shared" si="137"/>
        <v/>
      </c>
      <c r="AG1456" s="17" t="str" cm="1">
        <f t="array" ref="AG1456">IFERROR(IF(J1456="Level",INDEX($M1456:$S1456,AC1456+1),INDEX($M1456:$S1456,AC1456)),"")</f>
        <v/>
      </c>
      <c r="AH1456" s="17" cm="1">
        <f t="array" ref="AH1456">IFERROR(IF(J1456="Level",INDEX($M1456:$S1456,AD1456+1),INDEX($M1456:$S1456,AD1456)),"")</f>
        <v>0</v>
      </c>
      <c r="AI1456" s="17" t="str" cm="1">
        <f t="array" ref="AI1456">IFERROR(INDEX($M1456:$S1456,AE1456),"")</f>
        <v/>
      </c>
      <c r="AJ1456" s="17" t="str" cm="1">
        <f t="array" ref="AJ1456">IFERROR(INDEX($M1456:$S1456,AF1456),"")</f>
        <v/>
      </c>
      <c r="AK1456" s="17" t="str" cm="1">
        <f t="array" ref="AK1456">IFERROR(IF(J1456="Level",INDEX($T1456:$Z1456,AC1456+1),INDEX($T1456:$Z1456,AC1456)),"")</f>
        <v/>
      </c>
      <c r="AL1456" s="17" cm="1">
        <f t="array" ref="AL1456">IFERROR(IF(J1456="Level",INDEX($T1456:$Z1456,AD1456+1),INDEX($T1456:$Z1456,AD1456)),"")</f>
        <v>0</v>
      </c>
      <c r="AM1456" s="17" t="str" cm="1">
        <f t="array" ref="AM1456">IFERROR(INDEX($T1456:$Z1456,AE1456),"")</f>
        <v/>
      </c>
      <c r="AN1456" s="17" t="str" cm="1">
        <f t="array" ref="AN1456">IFERROR(INDEX($T1456:$Z1456,AF1456),"")</f>
        <v/>
      </c>
    </row>
    <row r="1457" spans="1:40" hidden="1" x14ac:dyDescent="0.2">
      <c r="A1457" s="17" t="str">
        <f t="shared" si="132"/>
        <v>PGCE French Secondary: PGC1EDUSEC12</v>
      </c>
      <c r="B1457" s="11" t="s">
        <v>679</v>
      </c>
      <c r="C1457" s="11" t="s">
        <v>32965</v>
      </c>
      <c r="D1457" s="11" t="s">
        <v>680</v>
      </c>
      <c r="E1457" s="11" t="s">
        <v>180</v>
      </c>
      <c r="F1457" s="11" t="s">
        <v>76</v>
      </c>
      <c r="G1457" s="11" t="s">
        <v>32332</v>
      </c>
      <c r="H1457" s="11" t="s">
        <v>72</v>
      </c>
      <c r="I1457" s="11">
        <v>0</v>
      </c>
      <c r="J1457" s="11" t="s">
        <v>32168</v>
      </c>
      <c r="K1457" s="11" t="s">
        <v>32168</v>
      </c>
      <c r="L1457" s="11">
        <v>0</v>
      </c>
      <c r="M1457" s="11">
        <v>0</v>
      </c>
      <c r="N1457" s="11">
        <v>0</v>
      </c>
      <c r="O1457" s="11">
        <v>0</v>
      </c>
      <c r="P1457" s="11">
        <v>0</v>
      </c>
      <c r="Q1457" s="11">
        <v>0</v>
      </c>
      <c r="R1457" s="11">
        <v>0</v>
      </c>
      <c r="S1457" s="11">
        <v>0</v>
      </c>
      <c r="T1457" s="11">
        <v>0</v>
      </c>
      <c r="U1457" s="11">
        <v>0</v>
      </c>
      <c r="V1457" s="11">
        <v>0</v>
      </c>
      <c r="W1457" s="11">
        <v>0</v>
      </c>
      <c r="X1457" s="11">
        <v>0</v>
      </c>
      <c r="Y1457" s="11">
        <v>0</v>
      </c>
      <c r="Z1457" s="11">
        <v>0</v>
      </c>
      <c r="AA1457" s="12" t="s">
        <v>32956</v>
      </c>
      <c r="AB1457" s="17" t="str">
        <f t="shared" si="133"/>
        <v>Programme is not compatible with this tool</v>
      </c>
      <c r="AC1457" s="17" t="str">
        <f t="shared" si="134"/>
        <v/>
      </c>
      <c r="AD1457" s="17">
        <f t="shared" si="135"/>
        <v>6</v>
      </c>
      <c r="AE1457" s="17" t="str">
        <f t="shared" si="136"/>
        <v/>
      </c>
      <c r="AF1457" s="17" t="str">
        <f t="shared" si="137"/>
        <v/>
      </c>
      <c r="AG1457" s="17" t="str" cm="1">
        <f t="array" ref="AG1457">IFERROR(IF(J1457="Level",INDEX($M1457:$S1457,AC1457+1),INDEX($M1457:$S1457,AC1457)),"")</f>
        <v/>
      </c>
      <c r="AH1457" s="17" cm="1">
        <f t="array" ref="AH1457">IFERROR(IF(J1457="Level",INDEX($M1457:$S1457,AD1457+1),INDEX($M1457:$S1457,AD1457)),"")</f>
        <v>0</v>
      </c>
      <c r="AI1457" s="17" t="str" cm="1">
        <f t="array" ref="AI1457">IFERROR(INDEX($M1457:$S1457,AE1457),"")</f>
        <v/>
      </c>
      <c r="AJ1457" s="17" t="str" cm="1">
        <f t="array" ref="AJ1457">IFERROR(INDEX($M1457:$S1457,AF1457),"")</f>
        <v/>
      </c>
      <c r="AK1457" s="17" t="str" cm="1">
        <f t="array" ref="AK1457">IFERROR(IF(J1457="Level",INDEX($T1457:$Z1457,AC1457+1),INDEX($T1457:$Z1457,AC1457)),"")</f>
        <v/>
      </c>
      <c r="AL1457" s="17" cm="1">
        <f t="array" ref="AL1457">IFERROR(IF(J1457="Level",INDEX($T1457:$Z1457,AD1457+1),INDEX($T1457:$Z1457,AD1457)),"")</f>
        <v>0</v>
      </c>
      <c r="AM1457" s="17" t="str" cm="1">
        <f t="array" ref="AM1457">IFERROR(INDEX($T1457:$Z1457,AE1457),"")</f>
        <v/>
      </c>
      <c r="AN1457" s="17" t="str" cm="1">
        <f t="array" ref="AN1457">IFERROR(INDEX($T1457:$Z1457,AF1457),"")</f>
        <v/>
      </c>
    </row>
    <row r="1458" spans="1:40" hidden="1" x14ac:dyDescent="0.2">
      <c r="A1458" s="17" t="str">
        <f t="shared" si="132"/>
        <v>PGCE German Secondary: PGC1EDUSEC24</v>
      </c>
      <c r="B1458" s="11" t="s">
        <v>681</v>
      </c>
      <c r="C1458" s="11" t="s">
        <v>32965</v>
      </c>
      <c r="D1458" s="11" t="s">
        <v>682</v>
      </c>
      <c r="E1458" s="11" t="s">
        <v>180</v>
      </c>
      <c r="F1458" s="11" t="s">
        <v>76</v>
      </c>
      <c r="G1458" s="11" t="s">
        <v>32332</v>
      </c>
      <c r="H1458" s="11" t="s">
        <v>72</v>
      </c>
      <c r="I1458" s="11">
        <v>0</v>
      </c>
      <c r="J1458" s="11" t="s">
        <v>32168</v>
      </c>
      <c r="K1458" s="11" t="s">
        <v>32168</v>
      </c>
      <c r="L1458" s="11">
        <v>0</v>
      </c>
      <c r="M1458" s="11">
        <v>0</v>
      </c>
      <c r="N1458" s="11">
        <v>0</v>
      </c>
      <c r="O1458" s="11">
        <v>0</v>
      </c>
      <c r="P1458" s="11">
        <v>0</v>
      </c>
      <c r="Q1458" s="11">
        <v>0</v>
      </c>
      <c r="R1458" s="11">
        <v>0</v>
      </c>
      <c r="S1458" s="11">
        <v>0</v>
      </c>
      <c r="T1458" s="11">
        <v>0</v>
      </c>
      <c r="U1458" s="11">
        <v>0</v>
      </c>
      <c r="V1458" s="11">
        <v>0</v>
      </c>
      <c r="W1458" s="11">
        <v>0</v>
      </c>
      <c r="X1458" s="11">
        <v>0</v>
      </c>
      <c r="Y1458" s="11">
        <v>0</v>
      </c>
      <c r="Z1458" s="11">
        <v>0</v>
      </c>
      <c r="AA1458" s="12" t="s">
        <v>32956</v>
      </c>
      <c r="AB1458" s="17" t="str">
        <f t="shared" si="133"/>
        <v>Programme is not compatible with this tool</v>
      </c>
      <c r="AC1458" s="17" t="str">
        <f t="shared" si="134"/>
        <v/>
      </c>
      <c r="AD1458" s="17">
        <f t="shared" si="135"/>
        <v>6</v>
      </c>
      <c r="AE1458" s="17" t="str">
        <f t="shared" si="136"/>
        <v/>
      </c>
      <c r="AF1458" s="17" t="str">
        <f t="shared" si="137"/>
        <v/>
      </c>
      <c r="AG1458" s="17" t="str" cm="1">
        <f t="array" ref="AG1458">IFERROR(IF(J1458="Level",INDEX($M1458:$S1458,AC1458+1),INDEX($M1458:$S1458,AC1458)),"")</f>
        <v/>
      </c>
      <c r="AH1458" s="17" cm="1">
        <f t="array" ref="AH1458">IFERROR(IF(J1458="Level",INDEX($M1458:$S1458,AD1458+1),INDEX($M1458:$S1458,AD1458)),"")</f>
        <v>0</v>
      </c>
      <c r="AI1458" s="17" t="str" cm="1">
        <f t="array" ref="AI1458">IFERROR(INDEX($M1458:$S1458,AE1458),"")</f>
        <v/>
      </c>
      <c r="AJ1458" s="17" t="str" cm="1">
        <f t="array" ref="AJ1458">IFERROR(INDEX($M1458:$S1458,AF1458),"")</f>
        <v/>
      </c>
      <c r="AK1458" s="17" t="str" cm="1">
        <f t="array" ref="AK1458">IFERROR(IF(J1458="Level",INDEX($T1458:$Z1458,AC1458+1),INDEX($T1458:$Z1458,AC1458)),"")</f>
        <v/>
      </c>
      <c r="AL1458" s="17" cm="1">
        <f t="array" ref="AL1458">IFERROR(IF(J1458="Level",INDEX($T1458:$Z1458,AD1458+1),INDEX($T1458:$Z1458,AD1458)),"")</f>
        <v>0</v>
      </c>
      <c r="AM1458" s="17" t="str" cm="1">
        <f t="array" ref="AM1458">IFERROR(INDEX($T1458:$Z1458,AE1458),"")</f>
        <v/>
      </c>
      <c r="AN1458" s="17" t="str" cm="1">
        <f t="array" ref="AN1458">IFERROR(INDEX($T1458:$Z1458,AF1458),"")</f>
        <v/>
      </c>
    </row>
    <row r="1459" spans="1:40" hidden="1" x14ac:dyDescent="0.2">
      <c r="A1459" s="17" t="str">
        <f t="shared" si="132"/>
        <v>PGCE Physical Education Secondary: PGC1EDUSEC25</v>
      </c>
      <c r="B1459" s="11" t="s">
        <v>683</v>
      </c>
      <c r="C1459" s="11" t="s">
        <v>32965</v>
      </c>
      <c r="D1459" s="11" t="s">
        <v>684</v>
      </c>
      <c r="E1459" s="11" t="s">
        <v>180</v>
      </c>
      <c r="F1459" s="11" t="s">
        <v>76</v>
      </c>
      <c r="G1459" s="11" t="s">
        <v>32332</v>
      </c>
      <c r="H1459" s="11" t="s">
        <v>72</v>
      </c>
      <c r="I1459" s="11">
        <v>0</v>
      </c>
      <c r="J1459" s="11" t="s">
        <v>32168</v>
      </c>
      <c r="K1459" s="11" t="s">
        <v>32168</v>
      </c>
      <c r="L1459" s="11">
        <v>0</v>
      </c>
      <c r="M1459" s="11">
        <v>0</v>
      </c>
      <c r="N1459" s="11">
        <v>0</v>
      </c>
      <c r="O1459" s="11">
        <v>0</v>
      </c>
      <c r="P1459" s="11">
        <v>0</v>
      </c>
      <c r="Q1459" s="11">
        <v>0</v>
      </c>
      <c r="R1459" s="11">
        <v>0</v>
      </c>
      <c r="S1459" s="11">
        <v>0</v>
      </c>
      <c r="T1459" s="11">
        <v>0</v>
      </c>
      <c r="U1459" s="11">
        <v>0</v>
      </c>
      <c r="V1459" s="11">
        <v>0</v>
      </c>
      <c r="W1459" s="11">
        <v>0</v>
      </c>
      <c r="X1459" s="11">
        <v>0</v>
      </c>
      <c r="Y1459" s="11">
        <v>0</v>
      </c>
      <c r="Z1459" s="11">
        <v>0</v>
      </c>
      <c r="AA1459" s="12" t="s">
        <v>32956</v>
      </c>
      <c r="AB1459" s="17" t="str">
        <f t="shared" si="133"/>
        <v>Programme is not compatible with this tool</v>
      </c>
      <c r="AC1459" s="17" t="str">
        <f t="shared" si="134"/>
        <v/>
      </c>
      <c r="AD1459" s="17">
        <f t="shared" si="135"/>
        <v>6</v>
      </c>
      <c r="AE1459" s="17" t="str">
        <f t="shared" si="136"/>
        <v/>
      </c>
      <c r="AF1459" s="17" t="str">
        <f t="shared" si="137"/>
        <v/>
      </c>
      <c r="AG1459" s="17" t="str" cm="1">
        <f t="array" ref="AG1459">IFERROR(IF(J1459="Level",INDEX($M1459:$S1459,AC1459+1),INDEX($M1459:$S1459,AC1459)),"")</f>
        <v/>
      </c>
      <c r="AH1459" s="17" cm="1">
        <f t="array" ref="AH1459">IFERROR(IF(J1459="Level",INDEX($M1459:$S1459,AD1459+1),INDEX($M1459:$S1459,AD1459)),"")</f>
        <v>0</v>
      </c>
      <c r="AI1459" s="17" t="str" cm="1">
        <f t="array" ref="AI1459">IFERROR(INDEX($M1459:$S1459,AE1459),"")</f>
        <v/>
      </c>
      <c r="AJ1459" s="17" t="str" cm="1">
        <f t="array" ref="AJ1459">IFERROR(INDEX($M1459:$S1459,AF1459),"")</f>
        <v/>
      </c>
      <c r="AK1459" s="17" t="str" cm="1">
        <f t="array" ref="AK1459">IFERROR(IF(J1459="Level",INDEX($T1459:$Z1459,AC1459+1),INDEX($T1459:$Z1459,AC1459)),"")</f>
        <v/>
      </c>
      <c r="AL1459" s="17" cm="1">
        <f t="array" ref="AL1459">IFERROR(IF(J1459="Level",INDEX($T1459:$Z1459,AD1459+1),INDEX($T1459:$Z1459,AD1459)),"")</f>
        <v>0</v>
      </c>
      <c r="AM1459" s="17" t="str" cm="1">
        <f t="array" ref="AM1459">IFERROR(INDEX($T1459:$Z1459,AE1459),"")</f>
        <v/>
      </c>
      <c r="AN1459" s="17" t="str" cm="1">
        <f t="array" ref="AN1459">IFERROR(INDEX($T1459:$Z1459,AF1459),"")</f>
        <v/>
      </c>
    </row>
    <row r="1460" spans="1:40" hidden="1" x14ac:dyDescent="0.2">
      <c r="A1460" s="17" t="str">
        <f t="shared" si="132"/>
        <v>PGCE History Secondary: PGC1EDUSEC26</v>
      </c>
      <c r="B1460" s="11" t="s">
        <v>685</v>
      </c>
      <c r="C1460" s="11" t="s">
        <v>32965</v>
      </c>
      <c r="D1460" s="11" t="s">
        <v>686</v>
      </c>
      <c r="E1460" s="11" t="s">
        <v>180</v>
      </c>
      <c r="F1460" s="11" t="s">
        <v>76</v>
      </c>
      <c r="G1460" s="11" t="s">
        <v>32332</v>
      </c>
      <c r="H1460" s="11" t="s">
        <v>72</v>
      </c>
      <c r="I1460" s="11">
        <v>0</v>
      </c>
      <c r="J1460" s="11" t="s">
        <v>32168</v>
      </c>
      <c r="K1460" s="11" t="s">
        <v>32168</v>
      </c>
      <c r="L1460" s="11">
        <v>0</v>
      </c>
      <c r="M1460" s="11">
        <v>0</v>
      </c>
      <c r="N1460" s="11">
        <v>0</v>
      </c>
      <c r="O1460" s="11">
        <v>0</v>
      </c>
      <c r="P1460" s="11">
        <v>0</v>
      </c>
      <c r="Q1460" s="11">
        <v>0</v>
      </c>
      <c r="R1460" s="11">
        <v>0</v>
      </c>
      <c r="S1460" s="11">
        <v>0</v>
      </c>
      <c r="T1460" s="11">
        <v>0</v>
      </c>
      <c r="U1460" s="11">
        <v>0</v>
      </c>
      <c r="V1460" s="11">
        <v>0</v>
      </c>
      <c r="W1460" s="11">
        <v>0</v>
      </c>
      <c r="X1460" s="11">
        <v>0</v>
      </c>
      <c r="Y1460" s="11">
        <v>0</v>
      </c>
      <c r="Z1460" s="11">
        <v>0</v>
      </c>
      <c r="AA1460" s="12" t="s">
        <v>32956</v>
      </c>
      <c r="AB1460" s="17" t="str">
        <f t="shared" si="133"/>
        <v>Programme is not compatible with this tool</v>
      </c>
      <c r="AC1460" s="17" t="str">
        <f t="shared" si="134"/>
        <v/>
      </c>
      <c r="AD1460" s="17">
        <f t="shared" si="135"/>
        <v>6</v>
      </c>
      <c r="AE1460" s="17" t="str">
        <f t="shared" si="136"/>
        <v/>
      </c>
      <c r="AF1460" s="17" t="str">
        <f t="shared" si="137"/>
        <v/>
      </c>
      <c r="AG1460" s="17" t="str" cm="1">
        <f t="array" ref="AG1460">IFERROR(IF(J1460="Level",INDEX($M1460:$S1460,AC1460+1),INDEX($M1460:$S1460,AC1460)),"")</f>
        <v/>
      </c>
      <c r="AH1460" s="17" cm="1">
        <f t="array" ref="AH1460">IFERROR(IF(J1460="Level",INDEX($M1460:$S1460,AD1460+1),INDEX($M1460:$S1460,AD1460)),"")</f>
        <v>0</v>
      </c>
      <c r="AI1460" s="17" t="str" cm="1">
        <f t="array" ref="AI1460">IFERROR(INDEX($M1460:$S1460,AE1460),"")</f>
        <v/>
      </c>
      <c r="AJ1460" s="17" t="str" cm="1">
        <f t="array" ref="AJ1460">IFERROR(INDEX($M1460:$S1460,AF1460),"")</f>
        <v/>
      </c>
      <c r="AK1460" s="17" t="str" cm="1">
        <f t="array" ref="AK1460">IFERROR(IF(J1460="Level",INDEX($T1460:$Z1460,AC1460+1),INDEX($T1460:$Z1460,AC1460)),"")</f>
        <v/>
      </c>
      <c r="AL1460" s="17" cm="1">
        <f t="array" ref="AL1460">IFERROR(IF(J1460="Level",INDEX($T1460:$Z1460,AD1460+1),INDEX($T1460:$Z1460,AD1460)),"")</f>
        <v>0</v>
      </c>
      <c r="AM1460" s="17" t="str" cm="1">
        <f t="array" ref="AM1460">IFERROR(INDEX($T1460:$Z1460,AE1460),"")</f>
        <v/>
      </c>
      <c r="AN1460" s="17" t="str" cm="1">
        <f t="array" ref="AN1460">IFERROR(INDEX($T1460:$Z1460,AF1460),"")</f>
        <v/>
      </c>
    </row>
    <row r="1461" spans="1:40" hidden="1" x14ac:dyDescent="0.2">
      <c r="A1461" s="17" t="str">
        <f t="shared" si="132"/>
        <v>PGCE Religious Education Secondary: PGC1EDUSEC27</v>
      </c>
      <c r="B1461" s="11" t="s">
        <v>687</v>
      </c>
      <c r="C1461" s="11" t="s">
        <v>32965</v>
      </c>
      <c r="D1461" s="11" t="s">
        <v>688</v>
      </c>
      <c r="E1461" s="11" t="s">
        <v>180</v>
      </c>
      <c r="F1461" s="11" t="s">
        <v>76</v>
      </c>
      <c r="G1461" s="11" t="s">
        <v>32332</v>
      </c>
      <c r="H1461" s="11" t="s">
        <v>72</v>
      </c>
      <c r="I1461" s="11">
        <v>0</v>
      </c>
      <c r="J1461" s="11" t="s">
        <v>32168</v>
      </c>
      <c r="K1461" s="11" t="s">
        <v>32168</v>
      </c>
      <c r="L1461" s="11">
        <v>0</v>
      </c>
      <c r="M1461" s="11">
        <v>0</v>
      </c>
      <c r="N1461" s="11">
        <v>0</v>
      </c>
      <c r="O1461" s="11">
        <v>0</v>
      </c>
      <c r="P1461" s="11">
        <v>0</v>
      </c>
      <c r="Q1461" s="11">
        <v>0</v>
      </c>
      <c r="R1461" s="11">
        <v>0</v>
      </c>
      <c r="S1461" s="11">
        <v>0</v>
      </c>
      <c r="T1461" s="11">
        <v>0</v>
      </c>
      <c r="U1461" s="11">
        <v>0</v>
      </c>
      <c r="V1461" s="11">
        <v>0</v>
      </c>
      <c r="W1461" s="11">
        <v>0</v>
      </c>
      <c r="X1461" s="11">
        <v>0</v>
      </c>
      <c r="Y1461" s="11">
        <v>0</v>
      </c>
      <c r="Z1461" s="11">
        <v>0</v>
      </c>
      <c r="AA1461" s="12" t="s">
        <v>32956</v>
      </c>
      <c r="AB1461" s="17" t="str">
        <f t="shared" si="133"/>
        <v>Programme is not compatible with this tool</v>
      </c>
      <c r="AC1461" s="17" t="str">
        <f t="shared" si="134"/>
        <v/>
      </c>
      <c r="AD1461" s="17">
        <f t="shared" si="135"/>
        <v>6</v>
      </c>
      <c r="AE1461" s="17" t="str">
        <f t="shared" si="136"/>
        <v/>
      </c>
      <c r="AF1461" s="17" t="str">
        <f t="shared" si="137"/>
        <v/>
      </c>
      <c r="AG1461" s="17" t="str" cm="1">
        <f t="array" ref="AG1461">IFERROR(IF(J1461="Level",INDEX($M1461:$S1461,AC1461+1),INDEX($M1461:$S1461,AC1461)),"")</f>
        <v/>
      </c>
      <c r="AH1461" s="17" cm="1">
        <f t="array" ref="AH1461">IFERROR(IF(J1461="Level",INDEX($M1461:$S1461,AD1461+1),INDEX($M1461:$S1461,AD1461)),"")</f>
        <v>0</v>
      </c>
      <c r="AI1461" s="17" t="str" cm="1">
        <f t="array" ref="AI1461">IFERROR(INDEX($M1461:$S1461,AE1461),"")</f>
        <v/>
      </c>
      <c r="AJ1461" s="17" t="str" cm="1">
        <f t="array" ref="AJ1461">IFERROR(INDEX($M1461:$S1461,AF1461),"")</f>
        <v/>
      </c>
      <c r="AK1461" s="17" t="str" cm="1">
        <f t="array" ref="AK1461">IFERROR(IF(J1461="Level",INDEX($T1461:$Z1461,AC1461+1),INDEX($T1461:$Z1461,AC1461)),"")</f>
        <v/>
      </c>
      <c r="AL1461" s="17" cm="1">
        <f t="array" ref="AL1461">IFERROR(IF(J1461="Level",INDEX($T1461:$Z1461,AD1461+1),INDEX($T1461:$Z1461,AD1461)),"")</f>
        <v>0</v>
      </c>
      <c r="AM1461" s="17" t="str" cm="1">
        <f t="array" ref="AM1461">IFERROR(INDEX($T1461:$Z1461,AE1461),"")</f>
        <v/>
      </c>
      <c r="AN1461" s="17" t="str" cm="1">
        <f t="array" ref="AN1461">IFERROR(INDEX($T1461:$Z1461,AF1461),"")</f>
        <v/>
      </c>
    </row>
    <row r="1462" spans="1:40" hidden="1" x14ac:dyDescent="0.2">
      <c r="A1462" s="17" t="str">
        <f t="shared" si="132"/>
        <v>PGCE Spanish Secondary: PGC1EDUSEC37</v>
      </c>
      <c r="B1462" s="11" t="s">
        <v>689</v>
      </c>
      <c r="C1462" s="11" t="s">
        <v>32965</v>
      </c>
      <c r="D1462" s="11" t="s">
        <v>690</v>
      </c>
      <c r="E1462" s="11" t="s">
        <v>180</v>
      </c>
      <c r="F1462" s="11" t="s">
        <v>76</v>
      </c>
      <c r="G1462" s="11" t="s">
        <v>32332</v>
      </c>
      <c r="H1462" s="11" t="s">
        <v>72</v>
      </c>
      <c r="I1462" s="11">
        <v>0</v>
      </c>
      <c r="J1462" s="11" t="s">
        <v>32168</v>
      </c>
      <c r="K1462" s="11" t="s">
        <v>32168</v>
      </c>
      <c r="L1462" s="11">
        <v>0</v>
      </c>
      <c r="M1462" s="11">
        <v>0</v>
      </c>
      <c r="N1462" s="11">
        <v>0</v>
      </c>
      <c r="O1462" s="11">
        <v>0</v>
      </c>
      <c r="P1462" s="11">
        <v>0</v>
      </c>
      <c r="Q1462" s="11">
        <v>0</v>
      </c>
      <c r="R1462" s="11">
        <v>0</v>
      </c>
      <c r="S1462" s="11">
        <v>0</v>
      </c>
      <c r="T1462" s="11">
        <v>0</v>
      </c>
      <c r="U1462" s="11">
        <v>0</v>
      </c>
      <c r="V1462" s="11">
        <v>0</v>
      </c>
      <c r="W1462" s="11">
        <v>0</v>
      </c>
      <c r="X1462" s="11">
        <v>0</v>
      </c>
      <c r="Y1462" s="11">
        <v>0</v>
      </c>
      <c r="Z1462" s="11">
        <v>0</v>
      </c>
      <c r="AA1462" s="12" t="s">
        <v>32956</v>
      </c>
      <c r="AB1462" s="17" t="str">
        <f t="shared" si="133"/>
        <v>Programme is not compatible with this tool</v>
      </c>
      <c r="AC1462" s="17" t="str">
        <f t="shared" si="134"/>
        <v/>
      </c>
      <c r="AD1462" s="17">
        <f t="shared" si="135"/>
        <v>6</v>
      </c>
      <c r="AE1462" s="17" t="str">
        <f t="shared" si="136"/>
        <v/>
      </c>
      <c r="AF1462" s="17" t="str">
        <f t="shared" si="137"/>
        <v/>
      </c>
      <c r="AG1462" s="17" t="str" cm="1">
        <f t="array" ref="AG1462">IFERROR(IF(J1462="Level",INDEX($M1462:$S1462,AC1462+1),INDEX($M1462:$S1462,AC1462)),"")</f>
        <v/>
      </c>
      <c r="AH1462" s="17" cm="1">
        <f t="array" ref="AH1462">IFERROR(IF(J1462="Level",INDEX($M1462:$S1462,AD1462+1),INDEX($M1462:$S1462,AD1462)),"")</f>
        <v>0</v>
      </c>
      <c r="AI1462" s="17" t="str" cm="1">
        <f t="array" ref="AI1462">IFERROR(INDEX($M1462:$S1462,AE1462),"")</f>
        <v/>
      </c>
      <c r="AJ1462" s="17" t="str" cm="1">
        <f t="array" ref="AJ1462">IFERROR(INDEX($M1462:$S1462,AF1462),"")</f>
        <v/>
      </c>
      <c r="AK1462" s="17" t="str" cm="1">
        <f t="array" ref="AK1462">IFERROR(IF(J1462="Level",INDEX($T1462:$Z1462,AC1462+1),INDEX($T1462:$Z1462,AC1462)),"")</f>
        <v/>
      </c>
      <c r="AL1462" s="17" cm="1">
        <f t="array" ref="AL1462">IFERROR(IF(J1462="Level",INDEX($T1462:$Z1462,AD1462+1),INDEX($T1462:$Z1462,AD1462)),"")</f>
        <v>0</v>
      </c>
      <c r="AM1462" s="17" t="str" cm="1">
        <f t="array" ref="AM1462">IFERROR(INDEX($T1462:$Z1462,AE1462),"")</f>
        <v/>
      </c>
      <c r="AN1462" s="17" t="str" cm="1">
        <f t="array" ref="AN1462">IFERROR(INDEX($T1462:$Z1462,AF1462),"")</f>
        <v/>
      </c>
    </row>
    <row r="1463" spans="1:40" hidden="1" x14ac:dyDescent="0.2">
      <c r="A1463" s="17" t="str">
        <f t="shared" si="132"/>
        <v>PGCE Biology with Psychology Secondary: PGC1EDUSEC44</v>
      </c>
      <c r="B1463" s="11" t="s">
        <v>691</v>
      </c>
      <c r="C1463" s="11" t="s">
        <v>32965</v>
      </c>
      <c r="D1463" s="11" t="s">
        <v>692</v>
      </c>
      <c r="E1463" s="11" t="s">
        <v>180</v>
      </c>
      <c r="F1463" s="11" t="s">
        <v>76</v>
      </c>
      <c r="G1463" s="11" t="s">
        <v>32332</v>
      </c>
      <c r="H1463" s="11" t="s">
        <v>72</v>
      </c>
      <c r="I1463" s="11">
        <v>0</v>
      </c>
      <c r="J1463" s="11" t="s">
        <v>32168</v>
      </c>
      <c r="K1463" s="11" t="s">
        <v>32168</v>
      </c>
      <c r="L1463" s="11">
        <v>0</v>
      </c>
      <c r="M1463" s="11">
        <v>0</v>
      </c>
      <c r="N1463" s="11">
        <v>0</v>
      </c>
      <c r="O1463" s="11">
        <v>0</v>
      </c>
      <c r="P1463" s="11">
        <v>0</v>
      </c>
      <c r="Q1463" s="11">
        <v>0</v>
      </c>
      <c r="R1463" s="11">
        <v>0</v>
      </c>
      <c r="S1463" s="11">
        <v>0</v>
      </c>
      <c r="T1463" s="11">
        <v>0</v>
      </c>
      <c r="U1463" s="11">
        <v>0</v>
      </c>
      <c r="V1463" s="11">
        <v>0</v>
      </c>
      <c r="W1463" s="11">
        <v>0</v>
      </c>
      <c r="X1463" s="11">
        <v>0</v>
      </c>
      <c r="Y1463" s="11">
        <v>0</v>
      </c>
      <c r="Z1463" s="11">
        <v>0</v>
      </c>
      <c r="AA1463" s="12" t="s">
        <v>32956</v>
      </c>
      <c r="AB1463" s="17" t="str">
        <f t="shared" si="133"/>
        <v>Programme is not compatible with this tool</v>
      </c>
      <c r="AC1463" s="17" t="str">
        <f t="shared" si="134"/>
        <v/>
      </c>
      <c r="AD1463" s="17">
        <f t="shared" si="135"/>
        <v>6</v>
      </c>
      <c r="AE1463" s="17" t="str">
        <f t="shared" si="136"/>
        <v/>
      </c>
      <c r="AF1463" s="17" t="str">
        <f t="shared" si="137"/>
        <v/>
      </c>
      <c r="AG1463" s="17" t="str" cm="1">
        <f t="array" ref="AG1463">IFERROR(IF(J1463="Level",INDEX($M1463:$S1463,AC1463+1),INDEX($M1463:$S1463,AC1463)),"")</f>
        <v/>
      </c>
      <c r="AH1463" s="17" cm="1">
        <f t="array" ref="AH1463">IFERROR(IF(J1463="Level",INDEX($M1463:$S1463,AD1463+1),INDEX($M1463:$S1463,AD1463)),"")</f>
        <v>0</v>
      </c>
      <c r="AI1463" s="17" t="str" cm="1">
        <f t="array" ref="AI1463">IFERROR(INDEX($M1463:$S1463,AE1463),"")</f>
        <v/>
      </c>
      <c r="AJ1463" s="17" t="str" cm="1">
        <f t="array" ref="AJ1463">IFERROR(INDEX($M1463:$S1463,AF1463),"")</f>
        <v/>
      </c>
      <c r="AK1463" s="17" t="str" cm="1">
        <f t="array" ref="AK1463">IFERROR(IF(J1463="Level",INDEX($T1463:$Z1463,AC1463+1),INDEX($T1463:$Z1463,AC1463)),"")</f>
        <v/>
      </c>
      <c r="AL1463" s="17" cm="1">
        <f t="array" ref="AL1463">IFERROR(IF(J1463="Level",INDEX($T1463:$Z1463,AD1463+1),INDEX($T1463:$Z1463,AD1463)),"")</f>
        <v>0</v>
      </c>
      <c r="AM1463" s="17" t="str" cm="1">
        <f t="array" ref="AM1463">IFERROR(INDEX($T1463:$Z1463,AE1463),"")</f>
        <v/>
      </c>
      <c r="AN1463" s="17" t="str" cm="1">
        <f t="array" ref="AN1463">IFERROR(INDEX($T1463:$Z1463,AF1463),"")</f>
        <v/>
      </c>
    </row>
    <row r="1464" spans="1:40" hidden="1" x14ac:dyDescent="0.2">
      <c r="A1464" s="17" t="str">
        <f t="shared" si="132"/>
        <v>PGCE English Secondary: PGC1EDUSEC46</v>
      </c>
      <c r="B1464" s="11" t="s">
        <v>693</v>
      </c>
      <c r="C1464" s="11" t="s">
        <v>32965</v>
      </c>
      <c r="D1464" s="11" t="s">
        <v>694</v>
      </c>
      <c r="E1464" s="11" t="s">
        <v>180</v>
      </c>
      <c r="F1464" s="11" t="s">
        <v>76</v>
      </c>
      <c r="G1464" s="11" t="s">
        <v>32332</v>
      </c>
      <c r="H1464" s="11" t="s">
        <v>72</v>
      </c>
      <c r="I1464" s="11">
        <v>0</v>
      </c>
      <c r="J1464" s="11" t="s">
        <v>32168</v>
      </c>
      <c r="K1464" s="11" t="s">
        <v>32168</v>
      </c>
      <c r="L1464" s="11">
        <v>0</v>
      </c>
      <c r="M1464" s="11">
        <v>0</v>
      </c>
      <c r="N1464" s="11">
        <v>0</v>
      </c>
      <c r="O1464" s="11">
        <v>0</v>
      </c>
      <c r="P1464" s="11">
        <v>0</v>
      </c>
      <c r="Q1464" s="11">
        <v>0</v>
      </c>
      <c r="R1464" s="11">
        <v>0</v>
      </c>
      <c r="S1464" s="11">
        <v>0</v>
      </c>
      <c r="T1464" s="11">
        <v>0</v>
      </c>
      <c r="U1464" s="11">
        <v>0</v>
      </c>
      <c r="V1464" s="11">
        <v>0</v>
      </c>
      <c r="W1464" s="11">
        <v>0</v>
      </c>
      <c r="X1464" s="11">
        <v>0</v>
      </c>
      <c r="Y1464" s="11">
        <v>0</v>
      </c>
      <c r="Z1464" s="11">
        <v>0</v>
      </c>
      <c r="AA1464" s="12" t="s">
        <v>32956</v>
      </c>
      <c r="AB1464" s="17" t="str">
        <f t="shared" si="133"/>
        <v>Programme is not compatible with this tool</v>
      </c>
      <c r="AC1464" s="17" t="str">
        <f t="shared" si="134"/>
        <v/>
      </c>
      <c r="AD1464" s="17">
        <f t="shared" si="135"/>
        <v>6</v>
      </c>
      <c r="AE1464" s="17" t="str">
        <f t="shared" si="136"/>
        <v/>
      </c>
      <c r="AF1464" s="17" t="str">
        <f t="shared" si="137"/>
        <v/>
      </c>
      <c r="AG1464" s="17" t="str" cm="1">
        <f t="array" ref="AG1464">IFERROR(IF(J1464="Level",INDEX($M1464:$S1464,AC1464+1),INDEX($M1464:$S1464,AC1464)),"")</f>
        <v/>
      </c>
      <c r="AH1464" s="17" cm="1">
        <f t="array" ref="AH1464">IFERROR(IF(J1464="Level",INDEX($M1464:$S1464,AD1464+1),INDEX($M1464:$S1464,AD1464)),"")</f>
        <v>0</v>
      </c>
      <c r="AI1464" s="17" t="str" cm="1">
        <f t="array" ref="AI1464">IFERROR(INDEX($M1464:$S1464,AE1464),"")</f>
        <v/>
      </c>
      <c r="AJ1464" s="17" t="str" cm="1">
        <f t="array" ref="AJ1464">IFERROR(INDEX($M1464:$S1464,AF1464),"")</f>
        <v/>
      </c>
      <c r="AK1464" s="17" t="str" cm="1">
        <f t="array" ref="AK1464">IFERROR(IF(J1464="Level",INDEX($T1464:$Z1464,AC1464+1),INDEX($T1464:$Z1464,AC1464)),"")</f>
        <v/>
      </c>
      <c r="AL1464" s="17" cm="1">
        <f t="array" ref="AL1464">IFERROR(IF(J1464="Level",INDEX($T1464:$Z1464,AD1464+1),INDEX($T1464:$Z1464,AD1464)),"")</f>
        <v>0</v>
      </c>
      <c r="AM1464" s="17" t="str" cm="1">
        <f t="array" ref="AM1464">IFERROR(INDEX($T1464:$Z1464,AE1464),"")</f>
        <v/>
      </c>
      <c r="AN1464" s="17" t="str" cm="1">
        <f t="array" ref="AN1464">IFERROR(INDEX($T1464:$Z1464,AF1464),"")</f>
        <v/>
      </c>
    </row>
    <row r="1465" spans="1:40" hidden="1" x14ac:dyDescent="0.2">
      <c r="A1465" s="17" t="str">
        <f t="shared" si="132"/>
        <v>PGCE Biology with Physical Education Secondary: PGC1EDUSEC47</v>
      </c>
      <c r="B1465" s="11" t="s">
        <v>31980</v>
      </c>
      <c r="C1465" s="11" t="s">
        <v>32965</v>
      </c>
      <c r="D1465" s="11" t="s">
        <v>32340</v>
      </c>
      <c r="E1465" s="11" t="s">
        <v>180</v>
      </c>
      <c r="F1465" s="11" t="s">
        <v>76</v>
      </c>
      <c r="G1465" s="11" t="s">
        <v>32332</v>
      </c>
      <c r="H1465" s="11" t="s">
        <v>72</v>
      </c>
      <c r="I1465" s="11">
        <v>0</v>
      </c>
      <c r="J1465" s="11" t="s">
        <v>32168</v>
      </c>
      <c r="K1465" s="11" t="s">
        <v>32168</v>
      </c>
      <c r="L1465" s="11">
        <v>0</v>
      </c>
      <c r="M1465" s="11">
        <v>0</v>
      </c>
      <c r="N1465" s="11">
        <v>0</v>
      </c>
      <c r="O1465" s="11">
        <v>0</v>
      </c>
      <c r="P1465" s="11">
        <v>0</v>
      </c>
      <c r="Q1465" s="11">
        <v>0</v>
      </c>
      <c r="R1465" s="11">
        <v>0</v>
      </c>
      <c r="S1465" s="11">
        <v>0</v>
      </c>
      <c r="T1465" s="11">
        <v>0</v>
      </c>
      <c r="U1465" s="11">
        <v>0</v>
      </c>
      <c r="V1465" s="11">
        <v>0</v>
      </c>
      <c r="W1465" s="11">
        <v>0</v>
      </c>
      <c r="X1465" s="11">
        <v>0</v>
      </c>
      <c r="Y1465" s="11">
        <v>0</v>
      </c>
      <c r="Z1465" s="11">
        <v>0</v>
      </c>
      <c r="AA1465" s="12" t="s">
        <v>32956</v>
      </c>
      <c r="AB1465" s="17" t="str">
        <f t="shared" si="133"/>
        <v>Programme is not compatible with this tool</v>
      </c>
      <c r="AC1465" s="17" t="str">
        <f t="shared" si="134"/>
        <v/>
      </c>
      <c r="AD1465" s="17">
        <f t="shared" si="135"/>
        <v>6</v>
      </c>
      <c r="AE1465" s="17" t="str">
        <f t="shared" si="136"/>
        <v/>
      </c>
      <c r="AF1465" s="17" t="str">
        <f t="shared" si="137"/>
        <v/>
      </c>
      <c r="AG1465" s="17" t="str" cm="1">
        <f t="array" ref="AG1465">IFERROR(IF(J1465="Level",INDEX($M1465:$S1465,AC1465+1),INDEX($M1465:$S1465,AC1465)),"")</f>
        <v/>
      </c>
      <c r="AH1465" s="17" cm="1">
        <f t="array" ref="AH1465">IFERROR(IF(J1465="Level",INDEX($M1465:$S1465,AD1465+1),INDEX($M1465:$S1465,AD1465)),"")</f>
        <v>0</v>
      </c>
      <c r="AI1465" s="17" t="str" cm="1">
        <f t="array" ref="AI1465">IFERROR(INDEX($M1465:$S1465,AE1465),"")</f>
        <v/>
      </c>
      <c r="AJ1465" s="17" t="str" cm="1">
        <f t="array" ref="AJ1465">IFERROR(INDEX($M1465:$S1465,AF1465),"")</f>
        <v/>
      </c>
      <c r="AK1465" s="17" t="str" cm="1">
        <f t="array" ref="AK1465">IFERROR(IF(J1465="Level",INDEX($T1465:$Z1465,AC1465+1),INDEX($T1465:$Z1465,AC1465)),"")</f>
        <v/>
      </c>
      <c r="AL1465" s="17" cm="1">
        <f t="array" ref="AL1465">IFERROR(IF(J1465="Level",INDEX($T1465:$Z1465,AD1465+1),INDEX($T1465:$Z1465,AD1465)),"")</f>
        <v>0</v>
      </c>
      <c r="AM1465" s="17" t="str" cm="1">
        <f t="array" ref="AM1465">IFERROR(INDEX($T1465:$Z1465,AE1465),"")</f>
        <v/>
      </c>
      <c r="AN1465" s="17" t="str" cm="1">
        <f t="array" ref="AN1465">IFERROR(INDEX($T1465:$Z1465,AF1465),"")</f>
        <v/>
      </c>
    </row>
    <row r="1466" spans="1:40" ht="25.5" hidden="1" x14ac:dyDescent="0.2">
      <c r="A1466" s="17" t="str">
        <f t="shared" si="132"/>
        <v>PGCE Secondary (South West Teacher Training) (Distance Learning): PGC1EDUSEC48</v>
      </c>
      <c r="B1466" s="11" t="s">
        <v>31976</v>
      </c>
      <c r="C1466" s="11" t="s">
        <v>32965</v>
      </c>
      <c r="D1466" s="11" t="s">
        <v>32333</v>
      </c>
      <c r="E1466" s="11" t="s">
        <v>180</v>
      </c>
      <c r="F1466" s="11" t="s">
        <v>76</v>
      </c>
      <c r="G1466" s="11" t="s">
        <v>32332</v>
      </c>
      <c r="H1466" s="11" t="s">
        <v>72</v>
      </c>
      <c r="I1466" s="11">
        <v>0</v>
      </c>
      <c r="J1466" s="11" t="s">
        <v>32168</v>
      </c>
      <c r="K1466" s="11" t="s">
        <v>32168</v>
      </c>
      <c r="L1466" s="11">
        <v>0</v>
      </c>
      <c r="M1466" s="11">
        <v>0</v>
      </c>
      <c r="N1466" s="11">
        <v>0</v>
      </c>
      <c r="O1466" s="11">
        <v>0</v>
      </c>
      <c r="P1466" s="11">
        <v>0</v>
      </c>
      <c r="Q1466" s="11">
        <v>0</v>
      </c>
      <c r="R1466" s="11">
        <v>0</v>
      </c>
      <c r="S1466" s="11">
        <v>0</v>
      </c>
      <c r="T1466" s="11">
        <v>0</v>
      </c>
      <c r="U1466" s="11">
        <v>0</v>
      </c>
      <c r="V1466" s="11">
        <v>0</v>
      </c>
      <c r="W1466" s="11">
        <v>0</v>
      </c>
      <c r="X1466" s="11">
        <v>0</v>
      </c>
      <c r="Y1466" s="11">
        <v>0</v>
      </c>
      <c r="Z1466" s="11">
        <v>0</v>
      </c>
      <c r="AA1466" s="12" t="s">
        <v>32956</v>
      </c>
      <c r="AB1466" s="17" t="str">
        <f t="shared" si="133"/>
        <v>Programme is not compatible with this tool</v>
      </c>
      <c r="AC1466" s="17" t="str">
        <f t="shared" si="134"/>
        <v/>
      </c>
      <c r="AD1466" s="17">
        <f t="shared" si="135"/>
        <v>6</v>
      </c>
      <c r="AE1466" s="17" t="str">
        <f t="shared" si="136"/>
        <v/>
      </c>
      <c r="AF1466" s="17" t="str">
        <f t="shared" si="137"/>
        <v/>
      </c>
      <c r="AG1466" s="17" t="str" cm="1">
        <f t="array" ref="AG1466">IFERROR(IF(J1466="Level",INDEX($M1466:$S1466,AC1466+1),INDEX($M1466:$S1466,AC1466)),"")</f>
        <v/>
      </c>
      <c r="AH1466" s="17" cm="1">
        <f t="array" ref="AH1466">IFERROR(IF(J1466="Level",INDEX($M1466:$S1466,AD1466+1),INDEX($M1466:$S1466,AD1466)),"")</f>
        <v>0</v>
      </c>
      <c r="AI1466" s="17" t="str" cm="1">
        <f t="array" ref="AI1466">IFERROR(INDEX($M1466:$S1466,AE1466),"")</f>
        <v/>
      </c>
      <c r="AJ1466" s="17" t="str" cm="1">
        <f t="array" ref="AJ1466">IFERROR(INDEX($M1466:$S1466,AF1466),"")</f>
        <v/>
      </c>
      <c r="AK1466" s="17" t="str" cm="1">
        <f t="array" ref="AK1466">IFERROR(IF(J1466="Level",INDEX($T1466:$Z1466,AC1466+1),INDEX($T1466:$Z1466,AC1466)),"")</f>
        <v/>
      </c>
      <c r="AL1466" s="17" cm="1">
        <f t="array" ref="AL1466">IFERROR(IF(J1466="Level",INDEX($T1466:$Z1466,AD1466+1),INDEX($T1466:$Z1466,AD1466)),"")</f>
        <v>0</v>
      </c>
      <c r="AM1466" s="17" t="str" cm="1">
        <f t="array" ref="AM1466">IFERROR(INDEX($T1466:$Z1466,AE1466),"")</f>
        <v/>
      </c>
      <c r="AN1466" s="17" t="str" cm="1">
        <f t="array" ref="AN1466">IFERROR(INDEX($T1466:$Z1466,AF1466),"")</f>
        <v/>
      </c>
    </row>
    <row r="1467" spans="1:40" ht="25.5" hidden="1" x14ac:dyDescent="0.2">
      <c r="A1467" s="17" t="str">
        <f t="shared" si="132"/>
        <v>PGCE Design and Technology (Textiles) Secondary (School Direct): PGC1EDUSECF1</v>
      </c>
      <c r="B1467" s="11" t="s">
        <v>695</v>
      </c>
      <c r="C1467" s="11" t="s">
        <v>32965</v>
      </c>
      <c r="D1467" s="11" t="s">
        <v>696</v>
      </c>
      <c r="E1467" s="11" t="s">
        <v>180</v>
      </c>
      <c r="F1467" s="11" t="s">
        <v>76</v>
      </c>
      <c r="G1467" s="11" t="s">
        <v>32332</v>
      </c>
      <c r="H1467" s="11" t="s">
        <v>72</v>
      </c>
      <c r="I1467" s="11">
        <v>0</v>
      </c>
      <c r="J1467" s="11" t="s">
        <v>32168</v>
      </c>
      <c r="K1467" s="11" t="s">
        <v>32168</v>
      </c>
      <c r="L1467" s="11">
        <v>0</v>
      </c>
      <c r="M1467" s="11">
        <v>0</v>
      </c>
      <c r="N1467" s="11">
        <v>0</v>
      </c>
      <c r="O1467" s="11">
        <v>0</v>
      </c>
      <c r="P1467" s="11">
        <v>0</v>
      </c>
      <c r="Q1467" s="11">
        <v>0</v>
      </c>
      <c r="R1467" s="11">
        <v>0</v>
      </c>
      <c r="S1467" s="11">
        <v>0</v>
      </c>
      <c r="T1467" s="11">
        <v>0</v>
      </c>
      <c r="U1467" s="11">
        <v>0</v>
      </c>
      <c r="V1467" s="11">
        <v>0</v>
      </c>
      <c r="W1467" s="11">
        <v>0</v>
      </c>
      <c r="X1467" s="11">
        <v>0</v>
      </c>
      <c r="Y1467" s="11">
        <v>0</v>
      </c>
      <c r="Z1467" s="11">
        <v>0</v>
      </c>
      <c r="AA1467" s="12" t="s">
        <v>32956</v>
      </c>
      <c r="AB1467" s="17" t="str">
        <f t="shared" si="133"/>
        <v>Programme is not compatible with this tool</v>
      </c>
      <c r="AC1467" s="17" t="str">
        <f t="shared" si="134"/>
        <v/>
      </c>
      <c r="AD1467" s="17">
        <f t="shared" si="135"/>
        <v>6</v>
      </c>
      <c r="AE1467" s="17" t="str">
        <f t="shared" si="136"/>
        <v/>
      </c>
      <c r="AF1467" s="17" t="str">
        <f t="shared" si="137"/>
        <v/>
      </c>
      <c r="AG1467" s="17" t="str" cm="1">
        <f t="array" ref="AG1467">IFERROR(IF(J1467="Level",INDEX($M1467:$S1467,AC1467+1),INDEX($M1467:$S1467,AC1467)),"")</f>
        <v/>
      </c>
      <c r="AH1467" s="17" cm="1">
        <f t="array" ref="AH1467">IFERROR(IF(J1467="Level",INDEX($M1467:$S1467,AD1467+1),INDEX($M1467:$S1467,AD1467)),"")</f>
        <v>0</v>
      </c>
      <c r="AI1467" s="17" t="str" cm="1">
        <f t="array" ref="AI1467">IFERROR(INDEX($M1467:$S1467,AE1467),"")</f>
        <v/>
      </c>
      <c r="AJ1467" s="17" t="str" cm="1">
        <f t="array" ref="AJ1467">IFERROR(INDEX($M1467:$S1467,AF1467),"")</f>
        <v/>
      </c>
      <c r="AK1467" s="17" t="str" cm="1">
        <f t="array" ref="AK1467">IFERROR(IF(J1467="Level",INDEX($T1467:$Z1467,AC1467+1),INDEX($T1467:$Z1467,AC1467)),"")</f>
        <v/>
      </c>
      <c r="AL1467" s="17" cm="1">
        <f t="array" ref="AL1467">IFERROR(IF(J1467="Level",INDEX($T1467:$Z1467,AD1467+1),INDEX($T1467:$Z1467,AD1467)),"")</f>
        <v>0</v>
      </c>
      <c r="AM1467" s="17" t="str" cm="1">
        <f t="array" ref="AM1467">IFERROR(INDEX($T1467:$Z1467,AE1467),"")</f>
        <v/>
      </c>
      <c r="AN1467" s="17" t="str" cm="1">
        <f t="array" ref="AN1467">IFERROR(INDEX($T1467:$Z1467,AF1467),"")</f>
        <v/>
      </c>
    </row>
    <row r="1468" spans="1:40" hidden="1" x14ac:dyDescent="0.2">
      <c r="A1468" s="17" t="str">
        <f t="shared" si="132"/>
        <v>PGCE Media Studies Secondary (School Direct): PGC1EDUSECF2</v>
      </c>
      <c r="B1468" s="11" t="s">
        <v>697</v>
      </c>
      <c r="C1468" s="11" t="s">
        <v>32965</v>
      </c>
      <c r="D1468" s="11" t="s">
        <v>698</v>
      </c>
      <c r="E1468" s="11" t="s">
        <v>180</v>
      </c>
      <c r="F1468" s="11" t="s">
        <v>76</v>
      </c>
      <c r="G1468" s="11" t="s">
        <v>32332</v>
      </c>
      <c r="H1468" s="11" t="s">
        <v>72</v>
      </c>
      <c r="I1468" s="11">
        <v>0</v>
      </c>
      <c r="J1468" s="11" t="s">
        <v>32168</v>
      </c>
      <c r="K1468" s="11" t="s">
        <v>32168</v>
      </c>
      <c r="L1468" s="11">
        <v>0</v>
      </c>
      <c r="M1468" s="11">
        <v>0</v>
      </c>
      <c r="N1468" s="11">
        <v>0</v>
      </c>
      <c r="O1468" s="11">
        <v>0</v>
      </c>
      <c r="P1468" s="11">
        <v>0</v>
      </c>
      <c r="Q1468" s="11">
        <v>0</v>
      </c>
      <c r="R1468" s="11">
        <v>0</v>
      </c>
      <c r="S1468" s="11">
        <v>0</v>
      </c>
      <c r="T1468" s="11">
        <v>0</v>
      </c>
      <c r="U1468" s="11">
        <v>0</v>
      </c>
      <c r="V1468" s="11">
        <v>0</v>
      </c>
      <c r="W1468" s="11">
        <v>0</v>
      </c>
      <c r="X1468" s="11">
        <v>0</v>
      </c>
      <c r="Y1468" s="11">
        <v>0</v>
      </c>
      <c r="Z1468" s="11">
        <v>0</v>
      </c>
      <c r="AA1468" s="12" t="s">
        <v>32956</v>
      </c>
      <c r="AB1468" s="17" t="str">
        <f t="shared" si="133"/>
        <v>Programme is not compatible with this tool</v>
      </c>
      <c r="AC1468" s="17" t="str">
        <f t="shared" si="134"/>
        <v/>
      </c>
      <c r="AD1468" s="17">
        <f t="shared" si="135"/>
        <v>6</v>
      </c>
      <c r="AE1468" s="17" t="str">
        <f t="shared" si="136"/>
        <v/>
      </c>
      <c r="AF1468" s="17" t="str">
        <f t="shared" si="137"/>
        <v/>
      </c>
      <c r="AG1468" s="17" t="str" cm="1">
        <f t="array" ref="AG1468">IFERROR(IF(J1468="Level",INDEX($M1468:$S1468,AC1468+1),INDEX($M1468:$S1468,AC1468)),"")</f>
        <v/>
      </c>
      <c r="AH1468" s="17" cm="1">
        <f t="array" ref="AH1468">IFERROR(IF(J1468="Level",INDEX($M1468:$S1468,AD1468+1),INDEX($M1468:$S1468,AD1468)),"")</f>
        <v>0</v>
      </c>
      <c r="AI1468" s="17" t="str" cm="1">
        <f t="array" ref="AI1468">IFERROR(INDEX($M1468:$S1468,AE1468),"")</f>
        <v/>
      </c>
      <c r="AJ1468" s="17" t="str" cm="1">
        <f t="array" ref="AJ1468">IFERROR(INDEX($M1468:$S1468,AF1468),"")</f>
        <v/>
      </c>
      <c r="AK1468" s="17" t="str" cm="1">
        <f t="array" ref="AK1468">IFERROR(IF(J1468="Level",INDEX($T1468:$Z1468,AC1468+1),INDEX($T1468:$Z1468,AC1468)),"")</f>
        <v/>
      </c>
      <c r="AL1468" s="17" cm="1">
        <f t="array" ref="AL1468">IFERROR(IF(J1468="Level",INDEX($T1468:$Z1468,AD1468+1),INDEX($T1468:$Z1468,AD1468)),"")</f>
        <v>0</v>
      </c>
      <c r="AM1468" s="17" t="str" cm="1">
        <f t="array" ref="AM1468">IFERROR(INDEX($T1468:$Z1468,AE1468),"")</f>
        <v/>
      </c>
      <c r="AN1468" s="17" t="str" cm="1">
        <f t="array" ref="AN1468">IFERROR(INDEX($T1468:$Z1468,AF1468),"")</f>
        <v/>
      </c>
    </row>
    <row r="1469" spans="1:40" hidden="1" x14ac:dyDescent="0.2">
      <c r="A1469" s="17" t="str">
        <f t="shared" si="132"/>
        <v>PGCE Sociology Secondary (School Direct): PGC1EDUSECF3</v>
      </c>
      <c r="B1469" s="11" t="s">
        <v>699</v>
      </c>
      <c r="C1469" s="11" t="s">
        <v>32965</v>
      </c>
      <c r="D1469" s="11" t="s">
        <v>700</v>
      </c>
      <c r="E1469" s="11" t="s">
        <v>180</v>
      </c>
      <c r="F1469" s="11" t="s">
        <v>76</v>
      </c>
      <c r="G1469" s="11" t="s">
        <v>32332</v>
      </c>
      <c r="H1469" s="11" t="s">
        <v>72</v>
      </c>
      <c r="I1469" s="11">
        <v>0</v>
      </c>
      <c r="J1469" s="11" t="s">
        <v>32168</v>
      </c>
      <c r="K1469" s="11" t="s">
        <v>32168</v>
      </c>
      <c r="L1469" s="11">
        <v>0</v>
      </c>
      <c r="M1469" s="11">
        <v>0</v>
      </c>
      <c r="N1469" s="11">
        <v>0</v>
      </c>
      <c r="O1469" s="11">
        <v>0</v>
      </c>
      <c r="P1469" s="11">
        <v>0</v>
      </c>
      <c r="Q1469" s="11">
        <v>0</v>
      </c>
      <c r="R1469" s="11">
        <v>0</v>
      </c>
      <c r="S1469" s="11">
        <v>0</v>
      </c>
      <c r="T1469" s="11">
        <v>0</v>
      </c>
      <c r="U1469" s="11">
        <v>0</v>
      </c>
      <c r="V1469" s="11">
        <v>0</v>
      </c>
      <c r="W1469" s="11">
        <v>0</v>
      </c>
      <c r="X1469" s="11">
        <v>0</v>
      </c>
      <c r="Y1469" s="11">
        <v>0</v>
      </c>
      <c r="Z1469" s="11">
        <v>0</v>
      </c>
      <c r="AA1469" s="12" t="s">
        <v>32956</v>
      </c>
      <c r="AB1469" s="17" t="str">
        <f t="shared" si="133"/>
        <v>Programme is not compatible with this tool</v>
      </c>
      <c r="AC1469" s="17" t="str">
        <f t="shared" si="134"/>
        <v/>
      </c>
      <c r="AD1469" s="17">
        <f t="shared" si="135"/>
        <v>6</v>
      </c>
      <c r="AE1469" s="17" t="str">
        <f t="shared" si="136"/>
        <v/>
      </c>
      <c r="AF1469" s="17" t="str">
        <f t="shared" si="137"/>
        <v/>
      </c>
      <c r="AG1469" s="17" t="str" cm="1">
        <f t="array" ref="AG1469">IFERROR(IF(J1469="Level",INDEX($M1469:$S1469,AC1469+1),INDEX($M1469:$S1469,AC1469)),"")</f>
        <v/>
      </c>
      <c r="AH1469" s="17" cm="1">
        <f t="array" ref="AH1469">IFERROR(IF(J1469="Level",INDEX($M1469:$S1469,AD1469+1),INDEX($M1469:$S1469,AD1469)),"")</f>
        <v>0</v>
      </c>
      <c r="AI1469" s="17" t="str" cm="1">
        <f t="array" ref="AI1469">IFERROR(INDEX($M1469:$S1469,AE1469),"")</f>
        <v/>
      </c>
      <c r="AJ1469" s="17" t="str" cm="1">
        <f t="array" ref="AJ1469">IFERROR(INDEX($M1469:$S1469,AF1469),"")</f>
        <v/>
      </c>
      <c r="AK1469" s="17" t="str" cm="1">
        <f t="array" ref="AK1469">IFERROR(IF(J1469="Level",INDEX($T1469:$Z1469,AC1469+1),INDEX($T1469:$Z1469,AC1469)),"")</f>
        <v/>
      </c>
      <c r="AL1469" s="17" cm="1">
        <f t="array" ref="AL1469">IFERROR(IF(J1469="Level",INDEX($T1469:$Z1469,AD1469+1),INDEX($T1469:$Z1469,AD1469)),"")</f>
        <v>0</v>
      </c>
      <c r="AM1469" s="17" t="str" cm="1">
        <f t="array" ref="AM1469">IFERROR(INDEX($T1469:$Z1469,AE1469),"")</f>
        <v/>
      </c>
      <c r="AN1469" s="17" t="str" cm="1">
        <f t="array" ref="AN1469">IFERROR(INDEX($T1469:$Z1469,AF1469),"")</f>
        <v/>
      </c>
    </row>
    <row r="1470" spans="1:40" hidden="1" x14ac:dyDescent="0.2">
      <c r="A1470" s="17" t="str">
        <f t="shared" si="132"/>
        <v>PGCE Biology Secondary (School Direct): PGC1EDUSECFA</v>
      </c>
      <c r="B1470" s="11" t="s">
        <v>701</v>
      </c>
      <c r="C1470" s="11" t="s">
        <v>32965</v>
      </c>
      <c r="D1470" s="11" t="s">
        <v>702</v>
      </c>
      <c r="E1470" s="11" t="s">
        <v>180</v>
      </c>
      <c r="F1470" s="11" t="s">
        <v>76</v>
      </c>
      <c r="G1470" s="11" t="s">
        <v>32332</v>
      </c>
      <c r="H1470" s="11" t="s">
        <v>72</v>
      </c>
      <c r="I1470" s="11">
        <v>0</v>
      </c>
      <c r="J1470" s="11" t="s">
        <v>32168</v>
      </c>
      <c r="K1470" s="11" t="s">
        <v>32168</v>
      </c>
      <c r="L1470" s="11">
        <v>0</v>
      </c>
      <c r="M1470" s="11">
        <v>0</v>
      </c>
      <c r="N1470" s="11">
        <v>0</v>
      </c>
      <c r="O1470" s="11">
        <v>0</v>
      </c>
      <c r="P1470" s="11">
        <v>0</v>
      </c>
      <c r="Q1470" s="11">
        <v>0</v>
      </c>
      <c r="R1470" s="11">
        <v>0</v>
      </c>
      <c r="S1470" s="11">
        <v>0</v>
      </c>
      <c r="T1470" s="11">
        <v>0</v>
      </c>
      <c r="U1470" s="11">
        <v>0</v>
      </c>
      <c r="V1470" s="11">
        <v>0</v>
      </c>
      <c r="W1470" s="11">
        <v>0</v>
      </c>
      <c r="X1470" s="11">
        <v>0</v>
      </c>
      <c r="Y1470" s="11">
        <v>0</v>
      </c>
      <c r="Z1470" s="11">
        <v>0</v>
      </c>
      <c r="AA1470" s="12" t="s">
        <v>32956</v>
      </c>
      <c r="AB1470" s="17" t="str">
        <f t="shared" si="133"/>
        <v>Programme is not compatible with this tool</v>
      </c>
      <c r="AC1470" s="17" t="str">
        <f t="shared" si="134"/>
        <v/>
      </c>
      <c r="AD1470" s="17">
        <f t="shared" si="135"/>
        <v>6</v>
      </c>
      <c r="AE1470" s="17" t="str">
        <f t="shared" si="136"/>
        <v/>
      </c>
      <c r="AF1470" s="17" t="str">
        <f t="shared" si="137"/>
        <v/>
      </c>
      <c r="AG1470" s="17" t="str" cm="1">
        <f t="array" ref="AG1470">IFERROR(IF(J1470="Level",INDEX($M1470:$S1470,AC1470+1),INDEX($M1470:$S1470,AC1470)),"")</f>
        <v/>
      </c>
      <c r="AH1470" s="17" cm="1">
        <f t="array" ref="AH1470">IFERROR(IF(J1470="Level",INDEX($M1470:$S1470,AD1470+1),INDEX($M1470:$S1470,AD1470)),"")</f>
        <v>0</v>
      </c>
      <c r="AI1470" s="17" t="str" cm="1">
        <f t="array" ref="AI1470">IFERROR(INDEX($M1470:$S1470,AE1470),"")</f>
        <v/>
      </c>
      <c r="AJ1470" s="17" t="str" cm="1">
        <f t="array" ref="AJ1470">IFERROR(INDEX($M1470:$S1470,AF1470),"")</f>
        <v/>
      </c>
      <c r="AK1470" s="17" t="str" cm="1">
        <f t="array" ref="AK1470">IFERROR(IF(J1470="Level",INDEX($T1470:$Z1470,AC1470+1),INDEX($T1470:$Z1470,AC1470)),"")</f>
        <v/>
      </c>
      <c r="AL1470" s="17" cm="1">
        <f t="array" ref="AL1470">IFERROR(IF(J1470="Level",INDEX($T1470:$Z1470,AD1470+1),INDEX($T1470:$Z1470,AD1470)),"")</f>
        <v>0</v>
      </c>
      <c r="AM1470" s="17" t="str" cm="1">
        <f t="array" ref="AM1470">IFERROR(INDEX($T1470:$Z1470,AE1470),"")</f>
        <v/>
      </c>
      <c r="AN1470" s="17" t="str" cm="1">
        <f t="array" ref="AN1470">IFERROR(INDEX($T1470:$Z1470,AF1470),"")</f>
        <v/>
      </c>
    </row>
    <row r="1471" spans="1:40" hidden="1" x14ac:dyDescent="0.2">
      <c r="A1471" s="17" t="str">
        <f t="shared" si="132"/>
        <v>PGCE Physics Secondary (School Direct): PGC1EDUSECFB</v>
      </c>
      <c r="B1471" s="11" t="s">
        <v>703</v>
      </c>
      <c r="C1471" s="11" t="s">
        <v>32965</v>
      </c>
      <c r="D1471" s="11" t="s">
        <v>704</v>
      </c>
      <c r="E1471" s="11" t="s">
        <v>180</v>
      </c>
      <c r="F1471" s="11" t="s">
        <v>76</v>
      </c>
      <c r="G1471" s="11" t="s">
        <v>32332</v>
      </c>
      <c r="H1471" s="11" t="s">
        <v>72</v>
      </c>
      <c r="I1471" s="11">
        <v>0</v>
      </c>
      <c r="J1471" s="11" t="s">
        <v>32168</v>
      </c>
      <c r="K1471" s="11" t="s">
        <v>32168</v>
      </c>
      <c r="L1471" s="11">
        <v>0</v>
      </c>
      <c r="M1471" s="11">
        <v>0</v>
      </c>
      <c r="N1471" s="11">
        <v>0</v>
      </c>
      <c r="O1471" s="11">
        <v>0</v>
      </c>
      <c r="P1471" s="11">
        <v>0</v>
      </c>
      <c r="Q1471" s="11">
        <v>0</v>
      </c>
      <c r="R1471" s="11">
        <v>0</v>
      </c>
      <c r="S1471" s="11">
        <v>0</v>
      </c>
      <c r="T1471" s="11">
        <v>0</v>
      </c>
      <c r="U1471" s="11">
        <v>0</v>
      </c>
      <c r="V1471" s="11">
        <v>0</v>
      </c>
      <c r="W1471" s="11">
        <v>0</v>
      </c>
      <c r="X1471" s="11">
        <v>0</v>
      </c>
      <c r="Y1471" s="11">
        <v>0</v>
      </c>
      <c r="Z1471" s="11">
        <v>0</v>
      </c>
      <c r="AA1471" s="12" t="s">
        <v>32956</v>
      </c>
      <c r="AB1471" s="17" t="str">
        <f t="shared" si="133"/>
        <v>Programme is not compatible with this tool</v>
      </c>
      <c r="AC1471" s="17" t="str">
        <f t="shared" si="134"/>
        <v/>
      </c>
      <c r="AD1471" s="17">
        <f t="shared" si="135"/>
        <v>6</v>
      </c>
      <c r="AE1471" s="17" t="str">
        <f t="shared" si="136"/>
        <v/>
      </c>
      <c r="AF1471" s="17" t="str">
        <f t="shared" si="137"/>
        <v/>
      </c>
      <c r="AG1471" s="17" t="str" cm="1">
        <f t="array" ref="AG1471">IFERROR(IF(J1471="Level",INDEX($M1471:$S1471,AC1471+1),INDEX($M1471:$S1471,AC1471)),"")</f>
        <v/>
      </c>
      <c r="AH1471" s="17" cm="1">
        <f t="array" ref="AH1471">IFERROR(IF(J1471="Level",INDEX($M1471:$S1471,AD1471+1),INDEX($M1471:$S1471,AD1471)),"")</f>
        <v>0</v>
      </c>
      <c r="AI1471" s="17" t="str" cm="1">
        <f t="array" ref="AI1471">IFERROR(INDEX($M1471:$S1471,AE1471),"")</f>
        <v/>
      </c>
      <c r="AJ1471" s="17" t="str" cm="1">
        <f t="array" ref="AJ1471">IFERROR(INDEX($M1471:$S1471,AF1471),"")</f>
        <v/>
      </c>
      <c r="AK1471" s="17" t="str" cm="1">
        <f t="array" ref="AK1471">IFERROR(IF(J1471="Level",INDEX($T1471:$Z1471,AC1471+1),INDEX($T1471:$Z1471,AC1471)),"")</f>
        <v/>
      </c>
      <c r="AL1471" s="17" cm="1">
        <f t="array" ref="AL1471">IFERROR(IF(J1471="Level",INDEX($T1471:$Z1471,AD1471+1),INDEX($T1471:$Z1471,AD1471)),"")</f>
        <v>0</v>
      </c>
      <c r="AM1471" s="17" t="str" cm="1">
        <f t="array" ref="AM1471">IFERROR(INDEX($T1471:$Z1471,AE1471),"")</f>
        <v/>
      </c>
      <c r="AN1471" s="17" t="str" cm="1">
        <f t="array" ref="AN1471">IFERROR(INDEX($T1471:$Z1471,AF1471),"")</f>
        <v/>
      </c>
    </row>
    <row r="1472" spans="1:40" hidden="1" x14ac:dyDescent="0.2">
      <c r="A1472" s="17" t="str">
        <f t="shared" si="132"/>
        <v>PGCE Chemistry Secondary (School Direct): PGC1EDUSECFC</v>
      </c>
      <c r="B1472" s="11" t="s">
        <v>705</v>
      </c>
      <c r="C1472" s="11" t="s">
        <v>32965</v>
      </c>
      <c r="D1472" s="11" t="s">
        <v>706</v>
      </c>
      <c r="E1472" s="11" t="s">
        <v>180</v>
      </c>
      <c r="F1472" s="11" t="s">
        <v>76</v>
      </c>
      <c r="G1472" s="11" t="s">
        <v>32332</v>
      </c>
      <c r="H1472" s="11" t="s">
        <v>72</v>
      </c>
      <c r="I1472" s="11">
        <v>0</v>
      </c>
      <c r="J1472" s="11" t="s">
        <v>32168</v>
      </c>
      <c r="K1472" s="11" t="s">
        <v>32168</v>
      </c>
      <c r="L1472" s="11">
        <v>0</v>
      </c>
      <c r="M1472" s="11">
        <v>0</v>
      </c>
      <c r="N1472" s="11">
        <v>0</v>
      </c>
      <c r="O1472" s="11">
        <v>0</v>
      </c>
      <c r="P1472" s="11">
        <v>0</v>
      </c>
      <c r="Q1472" s="11">
        <v>0</v>
      </c>
      <c r="R1472" s="11">
        <v>0</v>
      </c>
      <c r="S1472" s="11">
        <v>0</v>
      </c>
      <c r="T1472" s="11">
        <v>0</v>
      </c>
      <c r="U1472" s="11">
        <v>0</v>
      </c>
      <c r="V1472" s="11">
        <v>0</v>
      </c>
      <c r="W1472" s="11">
        <v>0</v>
      </c>
      <c r="X1472" s="11">
        <v>0</v>
      </c>
      <c r="Y1472" s="11">
        <v>0</v>
      </c>
      <c r="Z1472" s="11">
        <v>0</v>
      </c>
      <c r="AA1472" s="12" t="s">
        <v>32956</v>
      </c>
      <c r="AB1472" s="17" t="str">
        <f t="shared" si="133"/>
        <v>Programme is not compatible with this tool</v>
      </c>
      <c r="AC1472" s="17" t="str">
        <f t="shared" si="134"/>
        <v/>
      </c>
      <c r="AD1472" s="17">
        <f t="shared" si="135"/>
        <v>6</v>
      </c>
      <c r="AE1472" s="17" t="str">
        <f t="shared" si="136"/>
        <v/>
      </c>
      <c r="AF1472" s="17" t="str">
        <f t="shared" si="137"/>
        <v/>
      </c>
      <c r="AG1472" s="17" t="str" cm="1">
        <f t="array" ref="AG1472">IFERROR(IF(J1472="Level",INDEX($M1472:$S1472,AC1472+1),INDEX($M1472:$S1472,AC1472)),"")</f>
        <v/>
      </c>
      <c r="AH1472" s="17" cm="1">
        <f t="array" ref="AH1472">IFERROR(IF(J1472="Level",INDEX($M1472:$S1472,AD1472+1),INDEX($M1472:$S1472,AD1472)),"")</f>
        <v>0</v>
      </c>
      <c r="AI1472" s="17" t="str" cm="1">
        <f t="array" ref="AI1472">IFERROR(INDEX($M1472:$S1472,AE1472),"")</f>
        <v/>
      </c>
      <c r="AJ1472" s="17" t="str" cm="1">
        <f t="array" ref="AJ1472">IFERROR(INDEX($M1472:$S1472,AF1472),"")</f>
        <v/>
      </c>
      <c r="AK1472" s="17" t="str" cm="1">
        <f t="array" ref="AK1472">IFERROR(IF(J1472="Level",INDEX($T1472:$Z1472,AC1472+1),INDEX($T1472:$Z1472,AC1472)),"")</f>
        <v/>
      </c>
      <c r="AL1472" s="17" cm="1">
        <f t="array" ref="AL1472">IFERROR(IF(J1472="Level",INDEX($T1472:$Z1472,AD1472+1),INDEX($T1472:$Z1472,AD1472)),"")</f>
        <v>0</v>
      </c>
      <c r="AM1472" s="17" t="str" cm="1">
        <f t="array" ref="AM1472">IFERROR(INDEX($T1472:$Z1472,AE1472),"")</f>
        <v/>
      </c>
      <c r="AN1472" s="17" t="str" cm="1">
        <f t="array" ref="AN1472">IFERROR(INDEX($T1472:$Z1472,AF1472),"")</f>
        <v/>
      </c>
    </row>
    <row r="1473" spans="1:40" hidden="1" x14ac:dyDescent="0.2">
      <c r="A1473" s="17" t="str">
        <f t="shared" si="132"/>
        <v>PGCE Mathematics Secondary (School Direct): PGC1EDUSECFD</v>
      </c>
      <c r="B1473" s="11" t="s">
        <v>707</v>
      </c>
      <c r="C1473" s="11" t="s">
        <v>32965</v>
      </c>
      <c r="D1473" s="11" t="s">
        <v>708</v>
      </c>
      <c r="E1473" s="11" t="s">
        <v>180</v>
      </c>
      <c r="F1473" s="11" t="s">
        <v>76</v>
      </c>
      <c r="G1473" s="11" t="s">
        <v>32332</v>
      </c>
      <c r="H1473" s="11" t="s">
        <v>72</v>
      </c>
      <c r="I1473" s="11">
        <v>0</v>
      </c>
      <c r="J1473" s="11" t="s">
        <v>32168</v>
      </c>
      <c r="K1473" s="11" t="s">
        <v>32168</v>
      </c>
      <c r="L1473" s="11">
        <v>0</v>
      </c>
      <c r="M1473" s="11">
        <v>0</v>
      </c>
      <c r="N1473" s="11">
        <v>0</v>
      </c>
      <c r="O1473" s="11">
        <v>0</v>
      </c>
      <c r="P1473" s="11">
        <v>0</v>
      </c>
      <c r="Q1473" s="11">
        <v>0</v>
      </c>
      <c r="R1473" s="11">
        <v>0</v>
      </c>
      <c r="S1473" s="11">
        <v>0</v>
      </c>
      <c r="T1473" s="11">
        <v>0</v>
      </c>
      <c r="U1473" s="11">
        <v>0</v>
      </c>
      <c r="V1473" s="11">
        <v>0</v>
      </c>
      <c r="W1473" s="11">
        <v>0</v>
      </c>
      <c r="X1473" s="11">
        <v>0</v>
      </c>
      <c r="Y1473" s="11">
        <v>0</v>
      </c>
      <c r="Z1473" s="11">
        <v>0</v>
      </c>
      <c r="AA1473" s="12" t="s">
        <v>32956</v>
      </c>
      <c r="AB1473" s="17" t="str">
        <f t="shared" si="133"/>
        <v>Programme is not compatible with this tool</v>
      </c>
      <c r="AC1473" s="17" t="str">
        <f t="shared" si="134"/>
        <v/>
      </c>
      <c r="AD1473" s="17">
        <f t="shared" si="135"/>
        <v>6</v>
      </c>
      <c r="AE1473" s="17" t="str">
        <f t="shared" si="136"/>
        <v/>
      </c>
      <c r="AF1473" s="17" t="str">
        <f t="shared" si="137"/>
        <v/>
      </c>
      <c r="AG1473" s="17" t="str" cm="1">
        <f t="array" ref="AG1473">IFERROR(IF(J1473="Level",INDEX($M1473:$S1473,AC1473+1),INDEX($M1473:$S1473,AC1473)),"")</f>
        <v/>
      </c>
      <c r="AH1473" s="17" cm="1">
        <f t="array" ref="AH1473">IFERROR(IF(J1473="Level",INDEX($M1473:$S1473,AD1473+1),INDEX($M1473:$S1473,AD1473)),"")</f>
        <v>0</v>
      </c>
      <c r="AI1473" s="17" t="str" cm="1">
        <f t="array" ref="AI1473">IFERROR(INDEX($M1473:$S1473,AE1473),"")</f>
        <v/>
      </c>
      <c r="AJ1473" s="17" t="str" cm="1">
        <f t="array" ref="AJ1473">IFERROR(INDEX($M1473:$S1473,AF1473),"")</f>
        <v/>
      </c>
      <c r="AK1473" s="17" t="str" cm="1">
        <f t="array" ref="AK1473">IFERROR(IF(J1473="Level",INDEX($T1473:$Z1473,AC1473+1),INDEX($T1473:$Z1473,AC1473)),"")</f>
        <v/>
      </c>
      <c r="AL1473" s="17" cm="1">
        <f t="array" ref="AL1473">IFERROR(IF(J1473="Level",INDEX($T1473:$Z1473,AD1473+1),INDEX($T1473:$Z1473,AD1473)),"")</f>
        <v>0</v>
      </c>
      <c r="AM1473" s="17" t="str" cm="1">
        <f t="array" ref="AM1473">IFERROR(INDEX($T1473:$Z1473,AE1473),"")</f>
        <v/>
      </c>
      <c r="AN1473" s="17" t="str" cm="1">
        <f t="array" ref="AN1473">IFERROR(INDEX($T1473:$Z1473,AF1473),"")</f>
        <v/>
      </c>
    </row>
    <row r="1474" spans="1:40" hidden="1" x14ac:dyDescent="0.2">
      <c r="A1474" s="17" t="str">
        <f t="shared" ref="A1474:A1537" si="138">D1474&amp;": "&amp;B1474</f>
        <v>PGCE Design and Technology Secondary (School Direct): PGC1EDUSECFE</v>
      </c>
      <c r="B1474" s="11" t="s">
        <v>709</v>
      </c>
      <c r="C1474" s="11" t="s">
        <v>32965</v>
      </c>
      <c r="D1474" s="11" t="s">
        <v>710</v>
      </c>
      <c r="E1474" s="11" t="s">
        <v>180</v>
      </c>
      <c r="F1474" s="11" t="s">
        <v>76</v>
      </c>
      <c r="G1474" s="11" t="s">
        <v>32332</v>
      </c>
      <c r="H1474" s="11" t="s">
        <v>72</v>
      </c>
      <c r="I1474" s="11">
        <v>0</v>
      </c>
      <c r="J1474" s="11" t="s">
        <v>32168</v>
      </c>
      <c r="K1474" s="11" t="s">
        <v>32168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  <c r="Q1474" s="11">
        <v>0</v>
      </c>
      <c r="R1474" s="11">
        <v>0</v>
      </c>
      <c r="S1474" s="11">
        <v>0</v>
      </c>
      <c r="T1474" s="11">
        <v>0</v>
      </c>
      <c r="U1474" s="11">
        <v>0</v>
      </c>
      <c r="V1474" s="11">
        <v>0</v>
      </c>
      <c r="W1474" s="11">
        <v>0</v>
      </c>
      <c r="X1474" s="11">
        <v>0</v>
      </c>
      <c r="Y1474" s="11">
        <v>0</v>
      </c>
      <c r="Z1474" s="11">
        <v>0</v>
      </c>
      <c r="AA1474" s="12" t="s">
        <v>32956</v>
      </c>
      <c r="AB1474" s="17" t="str">
        <f t="shared" ref="AB1474:AB1537" si="139">IF(H1474="Yes","Programme: "&amp;D1474,"Programme is not compatible with this tool")</f>
        <v>Programme is not compatible with this tool</v>
      </c>
      <c r="AC1474" s="17" t="str">
        <f t="shared" ref="AC1474:AC1537" si="140">IF(J1474="Stage",IF(M1474&lt;&gt;0,1,IF(N1474&lt;&gt;0,2,IF(O1474&lt;&gt;0,3,IF(P1474&lt;&gt;0,4,IF(Q1474&lt;&gt;0,5,""))))),IF(J1474="","",IF(R1474&lt;&gt;0,5,IF(S1474&lt;&gt;0,6,""))))</f>
        <v/>
      </c>
      <c r="AD1474" s="17">
        <f t="shared" ref="AD1474:AD1537" si="141">IF(J1474="Stage",IF(AND(N1474&lt;&gt;0,AC1474&lt;2),2,IF(AND(O1474&lt;&gt;0,AC1474&lt;3),3,IF(AND(P1474&lt;&gt;0,AC1474&lt;4),4,IF(AND(Q1474&lt;&gt;0,AC1474&lt;5),5,"")))),IF(J1474="","",IF(AC1474&lt;&gt;0,6)))</f>
        <v>6</v>
      </c>
      <c r="AE1474" s="17" t="str">
        <f t="shared" ref="AE1474:AE1537" si="142">IF(AND(O1474&lt;&gt;0,AD1474&lt;3),3,IF(AND(P1474&lt;&gt;0,AD1474&lt;4),4,IF(AND(Q1474&lt;&gt;0,AD1474&lt;5),5,"")))</f>
        <v/>
      </c>
      <c r="AF1474" s="17" t="str">
        <f t="shared" ref="AF1474:AF1537" si="143">IF(AND(P1474&lt;&gt;0,AE1474&lt;4),4,IF(AND(Q1474&lt;&gt;0,AE1474&lt;5),5,""))</f>
        <v/>
      </c>
      <c r="AG1474" s="17" t="str" cm="1">
        <f t="array" ref="AG1474">IFERROR(IF(J1474="Level",INDEX($M1474:$S1474,AC1474+1),INDEX($M1474:$S1474,AC1474)),"")</f>
        <v/>
      </c>
      <c r="AH1474" s="17" cm="1">
        <f t="array" ref="AH1474">IFERROR(IF(J1474="Level",INDEX($M1474:$S1474,AD1474+1),INDEX($M1474:$S1474,AD1474)),"")</f>
        <v>0</v>
      </c>
      <c r="AI1474" s="17" t="str" cm="1">
        <f t="array" ref="AI1474">IFERROR(INDEX($M1474:$S1474,AE1474),"")</f>
        <v/>
      </c>
      <c r="AJ1474" s="17" t="str" cm="1">
        <f t="array" ref="AJ1474">IFERROR(INDEX($M1474:$S1474,AF1474),"")</f>
        <v/>
      </c>
      <c r="AK1474" s="17" t="str" cm="1">
        <f t="array" ref="AK1474">IFERROR(IF(J1474="Level",INDEX($T1474:$Z1474,AC1474+1),INDEX($T1474:$Z1474,AC1474)),"")</f>
        <v/>
      </c>
      <c r="AL1474" s="17" cm="1">
        <f t="array" ref="AL1474">IFERROR(IF(J1474="Level",INDEX($T1474:$Z1474,AD1474+1),INDEX($T1474:$Z1474,AD1474)),"")</f>
        <v>0</v>
      </c>
      <c r="AM1474" s="17" t="str" cm="1">
        <f t="array" ref="AM1474">IFERROR(INDEX($T1474:$Z1474,AE1474),"")</f>
        <v/>
      </c>
      <c r="AN1474" s="17" t="str" cm="1">
        <f t="array" ref="AN1474">IFERROR(INDEX($T1474:$Z1474,AF1474),"")</f>
        <v/>
      </c>
    </row>
    <row r="1475" spans="1:40" hidden="1" x14ac:dyDescent="0.2">
      <c r="A1475" s="17" t="str">
        <f t="shared" si="138"/>
        <v>PGCE Geography Secondary (School Direct): PGC1EDUSECFF</v>
      </c>
      <c r="B1475" s="11" t="s">
        <v>711</v>
      </c>
      <c r="C1475" s="11" t="s">
        <v>32965</v>
      </c>
      <c r="D1475" s="11" t="s">
        <v>712</v>
      </c>
      <c r="E1475" s="11" t="s">
        <v>180</v>
      </c>
      <c r="F1475" s="11" t="s">
        <v>76</v>
      </c>
      <c r="G1475" s="11" t="s">
        <v>32332</v>
      </c>
      <c r="H1475" s="11" t="s">
        <v>72</v>
      </c>
      <c r="I1475" s="11">
        <v>0</v>
      </c>
      <c r="J1475" s="11" t="s">
        <v>32168</v>
      </c>
      <c r="K1475" s="11" t="s">
        <v>32168</v>
      </c>
      <c r="L1475" s="11">
        <v>0</v>
      </c>
      <c r="M1475" s="11">
        <v>0</v>
      </c>
      <c r="N1475" s="11">
        <v>0</v>
      </c>
      <c r="O1475" s="11">
        <v>0</v>
      </c>
      <c r="P1475" s="11">
        <v>0</v>
      </c>
      <c r="Q1475" s="11">
        <v>0</v>
      </c>
      <c r="R1475" s="11">
        <v>0</v>
      </c>
      <c r="S1475" s="11">
        <v>0</v>
      </c>
      <c r="T1475" s="11">
        <v>0</v>
      </c>
      <c r="U1475" s="11">
        <v>0</v>
      </c>
      <c r="V1475" s="11">
        <v>0</v>
      </c>
      <c r="W1475" s="11">
        <v>0</v>
      </c>
      <c r="X1475" s="11">
        <v>0</v>
      </c>
      <c r="Y1475" s="11">
        <v>0</v>
      </c>
      <c r="Z1475" s="11">
        <v>0</v>
      </c>
      <c r="AA1475" s="12" t="s">
        <v>32956</v>
      </c>
      <c r="AB1475" s="17" t="str">
        <f t="shared" si="139"/>
        <v>Programme is not compatible with this tool</v>
      </c>
      <c r="AC1475" s="17" t="str">
        <f t="shared" si="140"/>
        <v/>
      </c>
      <c r="AD1475" s="17">
        <f t="shared" si="141"/>
        <v>6</v>
      </c>
      <c r="AE1475" s="17" t="str">
        <f t="shared" si="142"/>
        <v/>
      </c>
      <c r="AF1475" s="17" t="str">
        <f t="shared" si="143"/>
        <v/>
      </c>
      <c r="AG1475" s="17" t="str" cm="1">
        <f t="array" ref="AG1475">IFERROR(IF(J1475="Level",INDEX($M1475:$S1475,AC1475+1),INDEX($M1475:$S1475,AC1475)),"")</f>
        <v/>
      </c>
      <c r="AH1475" s="17" cm="1">
        <f t="array" ref="AH1475">IFERROR(IF(J1475="Level",INDEX($M1475:$S1475,AD1475+1),INDEX($M1475:$S1475,AD1475)),"")</f>
        <v>0</v>
      </c>
      <c r="AI1475" s="17" t="str" cm="1">
        <f t="array" ref="AI1475">IFERROR(INDEX($M1475:$S1475,AE1475),"")</f>
        <v/>
      </c>
      <c r="AJ1475" s="17" t="str" cm="1">
        <f t="array" ref="AJ1475">IFERROR(INDEX($M1475:$S1475,AF1475),"")</f>
        <v/>
      </c>
      <c r="AK1475" s="17" t="str" cm="1">
        <f t="array" ref="AK1475">IFERROR(IF(J1475="Level",INDEX($T1475:$Z1475,AC1475+1),INDEX($T1475:$Z1475,AC1475)),"")</f>
        <v/>
      </c>
      <c r="AL1475" s="17" cm="1">
        <f t="array" ref="AL1475">IFERROR(IF(J1475="Level",INDEX($T1475:$Z1475,AD1475+1),INDEX($T1475:$Z1475,AD1475)),"")</f>
        <v>0</v>
      </c>
      <c r="AM1475" s="17" t="str" cm="1">
        <f t="array" ref="AM1475">IFERROR(INDEX($T1475:$Z1475,AE1475),"")</f>
        <v/>
      </c>
      <c r="AN1475" s="17" t="str" cm="1">
        <f t="array" ref="AN1475">IFERROR(INDEX($T1475:$Z1475,AF1475),"")</f>
        <v/>
      </c>
    </row>
    <row r="1476" spans="1:40" hidden="1" x14ac:dyDescent="0.2">
      <c r="A1476" s="17" t="str">
        <f t="shared" si="138"/>
        <v>PGCE Physical Education Secondary (School Direct): PGC1EDUSECFG</v>
      </c>
      <c r="B1476" s="11" t="s">
        <v>713</v>
      </c>
      <c r="C1476" s="11" t="s">
        <v>32965</v>
      </c>
      <c r="D1476" s="11" t="s">
        <v>714</v>
      </c>
      <c r="E1476" s="11" t="s">
        <v>180</v>
      </c>
      <c r="F1476" s="11" t="s">
        <v>76</v>
      </c>
      <c r="G1476" s="11" t="s">
        <v>32332</v>
      </c>
      <c r="H1476" s="11" t="s">
        <v>72</v>
      </c>
      <c r="I1476" s="11">
        <v>0</v>
      </c>
      <c r="J1476" s="11" t="s">
        <v>32168</v>
      </c>
      <c r="K1476" s="11" t="s">
        <v>32168</v>
      </c>
      <c r="L1476" s="11">
        <v>0</v>
      </c>
      <c r="M1476" s="11">
        <v>0</v>
      </c>
      <c r="N1476" s="11">
        <v>0</v>
      </c>
      <c r="O1476" s="11">
        <v>0</v>
      </c>
      <c r="P1476" s="11">
        <v>0</v>
      </c>
      <c r="Q1476" s="11">
        <v>0</v>
      </c>
      <c r="R1476" s="11">
        <v>0</v>
      </c>
      <c r="S1476" s="11">
        <v>0</v>
      </c>
      <c r="T1476" s="11">
        <v>0</v>
      </c>
      <c r="U1476" s="11">
        <v>0</v>
      </c>
      <c r="V1476" s="11">
        <v>0</v>
      </c>
      <c r="W1476" s="11">
        <v>0</v>
      </c>
      <c r="X1476" s="11">
        <v>0</v>
      </c>
      <c r="Y1476" s="11">
        <v>0</v>
      </c>
      <c r="Z1476" s="11">
        <v>0</v>
      </c>
      <c r="AA1476" s="12" t="s">
        <v>32956</v>
      </c>
      <c r="AB1476" s="17" t="str">
        <f t="shared" si="139"/>
        <v>Programme is not compatible with this tool</v>
      </c>
      <c r="AC1476" s="17" t="str">
        <f t="shared" si="140"/>
        <v/>
      </c>
      <c r="AD1476" s="17">
        <f t="shared" si="141"/>
        <v>6</v>
      </c>
      <c r="AE1476" s="17" t="str">
        <f t="shared" si="142"/>
        <v/>
      </c>
      <c r="AF1476" s="17" t="str">
        <f t="shared" si="143"/>
        <v/>
      </c>
      <c r="AG1476" s="17" t="str" cm="1">
        <f t="array" ref="AG1476">IFERROR(IF(J1476="Level",INDEX($M1476:$S1476,AC1476+1),INDEX($M1476:$S1476,AC1476)),"")</f>
        <v/>
      </c>
      <c r="AH1476" s="17" cm="1">
        <f t="array" ref="AH1476">IFERROR(IF(J1476="Level",INDEX($M1476:$S1476,AD1476+1),INDEX($M1476:$S1476,AD1476)),"")</f>
        <v>0</v>
      </c>
      <c r="AI1476" s="17" t="str" cm="1">
        <f t="array" ref="AI1476">IFERROR(INDEX($M1476:$S1476,AE1476),"")</f>
        <v/>
      </c>
      <c r="AJ1476" s="17" t="str" cm="1">
        <f t="array" ref="AJ1476">IFERROR(INDEX($M1476:$S1476,AF1476),"")</f>
        <v/>
      </c>
      <c r="AK1476" s="17" t="str" cm="1">
        <f t="array" ref="AK1476">IFERROR(IF(J1476="Level",INDEX($T1476:$Z1476,AC1476+1),INDEX($T1476:$Z1476,AC1476)),"")</f>
        <v/>
      </c>
      <c r="AL1476" s="17" cm="1">
        <f t="array" ref="AL1476">IFERROR(IF(J1476="Level",INDEX($T1476:$Z1476,AD1476+1),INDEX($T1476:$Z1476,AD1476)),"")</f>
        <v>0</v>
      </c>
      <c r="AM1476" s="17" t="str" cm="1">
        <f t="array" ref="AM1476">IFERROR(INDEX($T1476:$Z1476,AE1476),"")</f>
        <v/>
      </c>
      <c r="AN1476" s="17" t="str" cm="1">
        <f t="array" ref="AN1476">IFERROR(INDEX($T1476:$Z1476,AF1476),"")</f>
        <v/>
      </c>
    </row>
    <row r="1477" spans="1:40" hidden="1" x14ac:dyDescent="0.2">
      <c r="A1477" s="17" t="str">
        <f t="shared" si="138"/>
        <v>PGCE History Secondary (School Direct): PGC1EDUSECFH</v>
      </c>
      <c r="B1477" s="11" t="s">
        <v>715</v>
      </c>
      <c r="C1477" s="11" t="s">
        <v>32965</v>
      </c>
      <c r="D1477" s="11" t="s">
        <v>716</v>
      </c>
      <c r="E1477" s="11" t="s">
        <v>180</v>
      </c>
      <c r="F1477" s="11" t="s">
        <v>76</v>
      </c>
      <c r="G1477" s="11" t="s">
        <v>32332</v>
      </c>
      <c r="H1477" s="11" t="s">
        <v>72</v>
      </c>
      <c r="I1477" s="11">
        <v>0</v>
      </c>
      <c r="J1477" s="11" t="s">
        <v>32168</v>
      </c>
      <c r="K1477" s="11" t="s">
        <v>32168</v>
      </c>
      <c r="L1477" s="11">
        <v>0</v>
      </c>
      <c r="M1477" s="11">
        <v>0</v>
      </c>
      <c r="N1477" s="11">
        <v>0</v>
      </c>
      <c r="O1477" s="11">
        <v>0</v>
      </c>
      <c r="P1477" s="11">
        <v>0</v>
      </c>
      <c r="Q1477" s="11">
        <v>0</v>
      </c>
      <c r="R1477" s="11">
        <v>0</v>
      </c>
      <c r="S1477" s="11">
        <v>0</v>
      </c>
      <c r="T1477" s="11">
        <v>0</v>
      </c>
      <c r="U1477" s="11">
        <v>0</v>
      </c>
      <c r="V1477" s="11">
        <v>0</v>
      </c>
      <c r="W1477" s="11">
        <v>0</v>
      </c>
      <c r="X1477" s="11">
        <v>0</v>
      </c>
      <c r="Y1477" s="11">
        <v>0</v>
      </c>
      <c r="Z1477" s="11">
        <v>0</v>
      </c>
      <c r="AA1477" s="12" t="s">
        <v>32956</v>
      </c>
      <c r="AB1477" s="17" t="str">
        <f t="shared" si="139"/>
        <v>Programme is not compatible with this tool</v>
      </c>
      <c r="AC1477" s="17" t="str">
        <f t="shared" si="140"/>
        <v/>
      </c>
      <c r="AD1477" s="17">
        <f t="shared" si="141"/>
        <v>6</v>
      </c>
      <c r="AE1477" s="17" t="str">
        <f t="shared" si="142"/>
        <v/>
      </c>
      <c r="AF1477" s="17" t="str">
        <f t="shared" si="143"/>
        <v/>
      </c>
      <c r="AG1477" s="17" t="str" cm="1">
        <f t="array" ref="AG1477">IFERROR(IF(J1477="Level",INDEX($M1477:$S1477,AC1477+1),INDEX($M1477:$S1477,AC1477)),"")</f>
        <v/>
      </c>
      <c r="AH1477" s="17" cm="1">
        <f t="array" ref="AH1477">IFERROR(IF(J1477="Level",INDEX($M1477:$S1477,AD1477+1),INDEX($M1477:$S1477,AD1477)),"")</f>
        <v>0</v>
      </c>
      <c r="AI1477" s="17" t="str" cm="1">
        <f t="array" ref="AI1477">IFERROR(INDEX($M1477:$S1477,AE1477),"")</f>
        <v/>
      </c>
      <c r="AJ1477" s="17" t="str" cm="1">
        <f t="array" ref="AJ1477">IFERROR(INDEX($M1477:$S1477,AF1477),"")</f>
        <v/>
      </c>
      <c r="AK1477" s="17" t="str" cm="1">
        <f t="array" ref="AK1477">IFERROR(IF(J1477="Level",INDEX($T1477:$Z1477,AC1477+1),INDEX($T1477:$Z1477,AC1477)),"")</f>
        <v/>
      </c>
      <c r="AL1477" s="17" cm="1">
        <f t="array" ref="AL1477">IFERROR(IF(J1477="Level",INDEX($T1477:$Z1477,AD1477+1),INDEX($T1477:$Z1477,AD1477)),"")</f>
        <v>0</v>
      </c>
      <c r="AM1477" s="17" t="str" cm="1">
        <f t="array" ref="AM1477">IFERROR(INDEX($T1477:$Z1477,AE1477),"")</f>
        <v/>
      </c>
      <c r="AN1477" s="17" t="str" cm="1">
        <f t="array" ref="AN1477">IFERROR(INDEX($T1477:$Z1477,AF1477),"")</f>
        <v/>
      </c>
    </row>
    <row r="1478" spans="1:40" hidden="1" x14ac:dyDescent="0.2">
      <c r="A1478" s="17" t="str">
        <f t="shared" si="138"/>
        <v>PGCE Religious Education Secondary (School Direct): PGC1EDUSECFI</v>
      </c>
      <c r="B1478" s="11" t="s">
        <v>717</v>
      </c>
      <c r="C1478" s="11" t="s">
        <v>32965</v>
      </c>
      <c r="D1478" s="11" t="s">
        <v>718</v>
      </c>
      <c r="E1478" s="11" t="s">
        <v>180</v>
      </c>
      <c r="F1478" s="11" t="s">
        <v>76</v>
      </c>
      <c r="G1478" s="11" t="s">
        <v>32332</v>
      </c>
      <c r="H1478" s="11" t="s">
        <v>72</v>
      </c>
      <c r="I1478" s="11">
        <v>0</v>
      </c>
      <c r="J1478" s="11" t="s">
        <v>32168</v>
      </c>
      <c r="K1478" s="11" t="s">
        <v>32168</v>
      </c>
      <c r="L1478" s="11">
        <v>0</v>
      </c>
      <c r="M1478" s="11">
        <v>0</v>
      </c>
      <c r="N1478" s="11">
        <v>0</v>
      </c>
      <c r="O1478" s="11">
        <v>0</v>
      </c>
      <c r="P1478" s="11">
        <v>0</v>
      </c>
      <c r="Q1478" s="11">
        <v>0</v>
      </c>
      <c r="R1478" s="11">
        <v>0</v>
      </c>
      <c r="S1478" s="11">
        <v>0</v>
      </c>
      <c r="T1478" s="11">
        <v>0</v>
      </c>
      <c r="U1478" s="11">
        <v>0</v>
      </c>
      <c r="V1478" s="11">
        <v>0</v>
      </c>
      <c r="W1478" s="11">
        <v>0</v>
      </c>
      <c r="X1478" s="11">
        <v>0</v>
      </c>
      <c r="Y1478" s="11">
        <v>0</v>
      </c>
      <c r="Z1478" s="11">
        <v>0</v>
      </c>
      <c r="AA1478" s="12" t="s">
        <v>32956</v>
      </c>
      <c r="AB1478" s="17" t="str">
        <f t="shared" si="139"/>
        <v>Programme is not compatible with this tool</v>
      </c>
      <c r="AC1478" s="17" t="str">
        <f t="shared" si="140"/>
        <v/>
      </c>
      <c r="AD1478" s="17">
        <f t="shared" si="141"/>
        <v>6</v>
      </c>
      <c r="AE1478" s="17" t="str">
        <f t="shared" si="142"/>
        <v/>
      </c>
      <c r="AF1478" s="17" t="str">
        <f t="shared" si="143"/>
        <v/>
      </c>
      <c r="AG1478" s="17" t="str" cm="1">
        <f t="array" ref="AG1478">IFERROR(IF(J1478="Level",INDEX($M1478:$S1478,AC1478+1),INDEX($M1478:$S1478,AC1478)),"")</f>
        <v/>
      </c>
      <c r="AH1478" s="17" cm="1">
        <f t="array" ref="AH1478">IFERROR(IF(J1478="Level",INDEX($M1478:$S1478,AD1478+1),INDEX($M1478:$S1478,AD1478)),"")</f>
        <v>0</v>
      </c>
      <c r="AI1478" s="17" t="str" cm="1">
        <f t="array" ref="AI1478">IFERROR(INDEX($M1478:$S1478,AE1478),"")</f>
        <v/>
      </c>
      <c r="AJ1478" s="17" t="str" cm="1">
        <f t="array" ref="AJ1478">IFERROR(INDEX($M1478:$S1478,AF1478),"")</f>
        <v/>
      </c>
      <c r="AK1478" s="17" t="str" cm="1">
        <f t="array" ref="AK1478">IFERROR(IF(J1478="Level",INDEX($T1478:$Z1478,AC1478+1),INDEX($T1478:$Z1478,AC1478)),"")</f>
        <v/>
      </c>
      <c r="AL1478" s="17" cm="1">
        <f t="array" ref="AL1478">IFERROR(IF(J1478="Level",INDEX($T1478:$Z1478,AD1478+1),INDEX($T1478:$Z1478,AD1478)),"")</f>
        <v>0</v>
      </c>
      <c r="AM1478" s="17" t="str" cm="1">
        <f t="array" ref="AM1478">IFERROR(INDEX($T1478:$Z1478,AE1478),"")</f>
        <v/>
      </c>
      <c r="AN1478" s="17" t="str" cm="1">
        <f t="array" ref="AN1478">IFERROR(INDEX($T1478:$Z1478,AF1478),"")</f>
        <v/>
      </c>
    </row>
    <row r="1479" spans="1:40" hidden="1" x14ac:dyDescent="0.2">
      <c r="A1479" s="17" t="str">
        <f t="shared" si="138"/>
        <v>PGCE Drama Secondary (School Direct): PGC1EDUSECFK</v>
      </c>
      <c r="B1479" s="11" t="s">
        <v>719</v>
      </c>
      <c r="C1479" s="11" t="s">
        <v>32965</v>
      </c>
      <c r="D1479" s="11" t="s">
        <v>720</v>
      </c>
      <c r="E1479" s="11" t="s">
        <v>180</v>
      </c>
      <c r="F1479" s="11" t="s">
        <v>76</v>
      </c>
      <c r="G1479" s="11" t="s">
        <v>32332</v>
      </c>
      <c r="H1479" s="11" t="s">
        <v>72</v>
      </c>
      <c r="I1479" s="11">
        <v>0</v>
      </c>
      <c r="J1479" s="11" t="s">
        <v>32168</v>
      </c>
      <c r="K1479" s="11" t="s">
        <v>32168</v>
      </c>
      <c r="L1479" s="11">
        <v>0</v>
      </c>
      <c r="M1479" s="11">
        <v>0</v>
      </c>
      <c r="N1479" s="11">
        <v>0</v>
      </c>
      <c r="O1479" s="11">
        <v>0</v>
      </c>
      <c r="P1479" s="11">
        <v>0</v>
      </c>
      <c r="Q1479" s="11">
        <v>0</v>
      </c>
      <c r="R1479" s="11">
        <v>0</v>
      </c>
      <c r="S1479" s="11">
        <v>0</v>
      </c>
      <c r="T1479" s="11">
        <v>0</v>
      </c>
      <c r="U1479" s="11">
        <v>0</v>
      </c>
      <c r="V1479" s="11">
        <v>0</v>
      </c>
      <c r="W1479" s="11">
        <v>0</v>
      </c>
      <c r="X1479" s="11">
        <v>0</v>
      </c>
      <c r="Y1479" s="11">
        <v>0</v>
      </c>
      <c r="Z1479" s="11">
        <v>0</v>
      </c>
      <c r="AA1479" s="12" t="s">
        <v>32956</v>
      </c>
      <c r="AB1479" s="17" t="str">
        <f t="shared" si="139"/>
        <v>Programme is not compatible with this tool</v>
      </c>
      <c r="AC1479" s="17" t="str">
        <f t="shared" si="140"/>
        <v/>
      </c>
      <c r="AD1479" s="17">
        <f t="shared" si="141"/>
        <v>6</v>
      </c>
      <c r="AE1479" s="17" t="str">
        <f t="shared" si="142"/>
        <v/>
      </c>
      <c r="AF1479" s="17" t="str">
        <f t="shared" si="143"/>
        <v/>
      </c>
      <c r="AG1479" s="17" t="str" cm="1">
        <f t="array" ref="AG1479">IFERROR(IF(J1479="Level",INDEX($M1479:$S1479,AC1479+1),INDEX($M1479:$S1479,AC1479)),"")</f>
        <v/>
      </c>
      <c r="AH1479" s="17" cm="1">
        <f t="array" ref="AH1479">IFERROR(IF(J1479="Level",INDEX($M1479:$S1479,AD1479+1),INDEX($M1479:$S1479,AD1479)),"")</f>
        <v>0</v>
      </c>
      <c r="AI1479" s="17" t="str" cm="1">
        <f t="array" ref="AI1479">IFERROR(INDEX($M1479:$S1479,AE1479),"")</f>
        <v/>
      </c>
      <c r="AJ1479" s="17" t="str" cm="1">
        <f t="array" ref="AJ1479">IFERROR(INDEX($M1479:$S1479,AF1479),"")</f>
        <v/>
      </c>
      <c r="AK1479" s="17" t="str" cm="1">
        <f t="array" ref="AK1479">IFERROR(IF(J1479="Level",INDEX($T1479:$Z1479,AC1479+1),INDEX($T1479:$Z1479,AC1479)),"")</f>
        <v/>
      </c>
      <c r="AL1479" s="17" cm="1">
        <f t="array" ref="AL1479">IFERROR(IF(J1479="Level",INDEX($T1479:$Z1479,AD1479+1),INDEX($T1479:$Z1479,AD1479)),"")</f>
        <v>0</v>
      </c>
      <c r="AM1479" s="17" t="str" cm="1">
        <f t="array" ref="AM1479">IFERROR(INDEX($T1479:$Z1479,AE1479),"")</f>
        <v/>
      </c>
      <c r="AN1479" s="17" t="str" cm="1">
        <f t="array" ref="AN1479">IFERROR(INDEX($T1479:$Z1479,AF1479),"")</f>
        <v/>
      </c>
    </row>
    <row r="1480" spans="1:40" hidden="1" x14ac:dyDescent="0.2">
      <c r="A1480" s="17" t="str">
        <f t="shared" si="138"/>
        <v>PGCE English Secondary (School Direct): PGC1EDUSECFL</v>
      </c>
      <c r="B1480" s="11" t="s">
        <v>721</v>
      </c>
      <c r="C1480" s="11" t="s">
        <v>32965</v>
      </c>
      <c r="D1480" s="11" t="s">
        <v>722</v>
      </c>
      <c r="E1480" s="11" t="s">
        <v>180</v>
      </c>
      <c r="F1480" s="11" t="s">
        <v>76</v>
      </c>
      <c r="G1480" s="11" t="s">
        <v>32332</v>
      </c>
      <c r="H1480" s="11" t="s">
        <v>72</v>
      </c>
      <c r="I1480" s="11">
        <v>0</v>
      </c>
      <c r="J1480" s="11" t="s">
        <v>32168</v>
      </c>
      <c r="K1480" s="11" t="s">
        <v>32168</v>
      </c>
      <c r="L1480" s="11">
        <v>0</v>
      </c>
      <c r="M1480" s="11">
        <v>0</v>
      </c>
      <c r="N1480" s="11">
        <v>0</v>
      </c>
      <c r="O1480" s="11">
        <v>0</v>
      </c>
      <c r="P1480" s="11">
        <v>0</v>
      </c>
      <c r="Q1480" s="11">
        <v>0</v>
      </c>
      <c r="R1480" s="11">
        <v>0</v>
      </c>
      <c r="S1480" s="11">
        <v>0</v>
      </c>
      <c r="T1480" s="11">
        <v>0</v>
      </c>
      <c r="U1480" s="11">
        <v>0</v>
      </c>
      <c r="V1480" s="11">
        <v>0</v>
      </c>
      <c r="W1480" s="11">
        <v>0</v>
      </c>
      <c r="X1480" s="11">
        <v>0</v>
      </c>
      <c r="Y1480" s="11">
        <v>0</v>
      </c>
      <c r="Z1480" s="11">
        <v>0</v>
      </c>
      <c r="AA1480" s="12" t="s">
        <v>32956</v>
      </c>
      <c r="AB1480" s="17" t="str">
        <f t="shared" si="139"/>
        <v>Programme is not compatible with this tool</v>
      </c>
      <c r="AC1480" s="17" t="str">
        <f t="shared" si="140"/>
        <v/>
      </c>
      <c r="AD1480" s="17">
        <f t="shared" si="141"/>
        <v>6</v>
      </c>
      <c r="AE1480" s="17" t="str">
        <f t="shared" si="142"/>
        <v/>
      </c>
      <c r="AF1480" s="17" t="str">
        <f t="shared" si="143"/>
        <v/>
      </c>
      <c r="AG1480" s="17" t="str" cm="1">
        <f t="array" ref="AG1480">IFERROR(IF(J1480="Level",INDEX($M1480:$S1480,AC1480+1),INDEX($M1480:$S1480,AC1480)),"")</f>
        <v/>
      </c>
      <c r="AH1480" s="17" cm="1">
        <f t="array" ref="AH1480">IFERROR(IF(J1480="Level",INDEX($M1480:$S1480,AD1480+1),INDEX($M1480:$S1480,AD1480)),"")</f>
        <v>0</v>
      </c>
      <c r="AI1480" s="17" t="str" cm="1">
        <f t="array" ref="AI1480">IFERROR(INDEX($M1480:$S1480,AE1480),"")</f>
        <v/>
      </c>
      <c r="AJ1480" s="17" t="str" cm="1">
        <f t="array" ref="AJ1480">IFERROR(INDEX($M1480:$S1480,AF1480),"")</f>
        <v/>
      </c>
      <c r="AK1480" s="17" t="str" cm="1">
        <f t="array" ref="AK1480">IFERROR(IF(J1480="Level",INDEX($T1480:$Z1480,AC1480+1),INDEX($T1480:$Z1480,AC1480)),"")</f>
        <v/>
      </c>
      <c r="AL1480" s="17" cm="1">
        <f t="array" ref="AL1480">IFERROR(IF(J1480="Level",INDEX($T1480:$Z1480,AD1480+1),INDEX($T1480:$Z1480,AD1480)),"")</f>
        <v>0</v>
      </c>
      <c r="AM1480" s="17" t="str" cm="1">
        <f t="array" ref="AM1480">IFERROR(INDEX($T1480:$Z1480,AE1480),"")</f>
        <v/>
      </c>
      <c r="AN1480" s="17" t="str" cm="1">
        <f t="array" ref="AN1480">IFERROR(INDEX($T1480:$Z1480,AF1480),"")</f>
        <v/>
      </c>
    </row>
    <row r="1481" spans="1:40" hidden="1" x14ac:dyDescent="0.2">
      <c r="A1481" s="17" t="str">
        <f t="shared" si="138"/>
        <v>PGCE Computer Science Secondary (School Direct): PGC1EDUSECFM</v>
      </c>
      <c r="B1481" s="11" t="s">
        <v>723</v>
      </c>
      <c r="C1481" s="11" t="s">
        <v>32965</v>
      </c>
      <c r="D1481" s="11" t="s">
        <v>724</v>
      </c>
      <c r="E1481" s="11" t="s">
        <v>180</v>
      </c>
      <c r="F1481" s="11" t="s">
        <v>76</v>
      </c>
      <c r="G1481" s="11" t="s">
        <v>32332</v>
      </c>
      <c r="H1481" s="11" t="s">
        <v>72</v>
      </c>
      <c r="I1481" s="11">
        <v>0</v>
      </c>
      <c r="J1481" s="11" t="s">
        <v>32168</v>
      </c>
      <c r="K1481" s="11" t="s">
        <v>32168</v>
      </c>
      <c r="L1481" s="11">
        <v>0</v>
      </c>
      <c r="M1481" s="11">
        <v>0</v>
      </c>
      <c r="N1481" s="11">
        <v>0</v>
      </c>
      <c r="O1481" s="11">
        <v>0</v>
      </c>
      <c r="P1481" s="11">
        <v>0</v>
      </c>
      <c r="Q1481" s="11">
        <v>0</v>
      </c>
      <c r="R1481" s="11">
        <v>0</v>
      </c>
      <c r="S1481" s="11">
        <v>0</v>
      </c>
      <c r="T1481" s="11">
        <v>0</v>
      </c>
      <c r="U1481" s="11">
        <v>0</v>
      </c>
      <c r="V1481" s="11">
        <v>0</v>
      </c>
      <c r="W1481" s="11">
        <v>0</v>
      </c>
      <c r="X1481" s="11">
        <v>0</v>
      </c>
      <c r="Y1481" s="11">
        <v>0</v>
      </c>
      <c r="Z1481" s="11">
        <v>0</v>
      </c>
      <c r="AA1481" s="12" t="s">
        <v>32956</v>
      </c>
      <c r="AB1481" s="17" t="str">
        <f t="shared" si="139"/>
        <v>Programme is not compatible with this tool</v>
      </c>
      <c r="AC1481" s="17" t="str">
        <f t="shared" si="140"/>
        <v/>
      </c>
      <c r="AD1481" s="17">
        <f t="shared" si="141"/>
        <v>6</v>
      </c>
      <c r="AE1481" s="17" t="str">
        <f t="shared" si="142"/>
        <v/>
      </c>
      <c r="AF1481" s="17" t="str">
        <f t="shared" si="143"/>
        <v/>
      </c>
      <c r="AG1481" s="17" t="str" cm="1">
        <f t="array" ref="AG1481">IFERROR(IF(J1481="Level",INDEX($M1481:$S1481,AC1481+1),INDEX($M1481:$S1481,AC1481)),"")</f>
        <v/>
      </c>
      <c r="AH1481" s="17" cm="1">
        <f t="array" ref="AH1481">IFERROR(IF(J1481="Level",INDEX($M1481:$S1481,AD1481+1),INDEX($M1481:$S1481,AD1481)),"")</f>
        <v>0</v>
      </c>
      <c r="AI1481" s="17" t="str" cm="1">
        <f t="array" ref="AI1481">IFERROR(INDEX($M1481:$S1481,AE1481),"")</f>
        <v/>
      </c>
      <c r="AJ1481" s="17" t="str" cm="1">
        <f t="array" ref="AJ1481">IFERROR(INDEX($M1481:$S1481,AF1481),"")</f>
        <v/>
      </c>
      <c r="AK1481" s="17" t="str" cm="1">
        <f t="array" ref="AK1481">IFERROR(IF(J1481="Level",INDEX($T1481:$Z1481,AC1481+1),INDEX($T1481:$Z1481,AC1481)),"")</f>
        <v/>
      </c>
      <c r="AL1481" s="17" cm="1">
        <f t="array" ref="AL1481">IFERROR(IF(J1481="Level",INDEX($T1481:$Z1481,AD1481+1),INDEX($T1481:$Z1481,AD1481)),"")</f>
        <v>0</v>
      </c>
      <c r="AM1481" s="17" t="str" cm="1">
        <f t="array" ref="AM1481">IFERROR(INDEX($T1481:$Z1481,AE1481),"")</f>
        <v/>
      </c>
      <c r="AN1481" s="17" t="str" cm="1">
        <f t="array" ref="AN1481">IFERROR(INDEX($T1481:$Z1481,AF1481),"")</f>
        <v/>
      </c>
    </row>
    <row r="1482" spans="1:40" hidden="1" x14ac:dyDescent="0.2">
      <c r="A1482" s="17" t="str">
        <f t="shared" si="138"/>
        <v>PGCE Dance Secondary (School Direct): PGC1EDUSECFO</v>
      </c>
      <c r="B1482" s="11" t="s">
        <v>725</v>
      </c>
      <c r="C1482" s="11" t="s">
        <v>32965</v>
      </c>
      <c r="D1482" s="11" t="s">
        <v>726</v>
      </c>
      <c r="E1482" s="11" t="s">
        <v>180</v>
      </c>
      <c r="F1482" s="11" t="s">
        <v>76</v>
      </c>
      <c r="G1482" s="11" t="s">
        <v>32332</v>
      </c>
      <c r="H1482" s="11" t="s">
        <v>72</v>
      </c>
      <c r="I1482" s="11">
        <v>0</v>
      </c>
      <c r="J1482" s="11" t="s">
        <v>32168</v>
      </c>
      <c r="K1482" s="11" t="s">
        <v>32168</v>
      </c>
      <c r="L1482" s="11">
        <v>0</v>
      </c>
      <c r="M1482" s="11">
        <v>0</v>
      </c>
      <c r="N1482" s="11">
        <v>0</v>
      </c>
      <c r="O1482" s="11">
        <v>0</v>
      </c>
      <c r="P1482" s="11">
        <v>0</v>
      </c>
      <c r="Q1482" s="11">
        <v>0</v>
      </c>
      <c r="R1482" s="11">
        <v>0</v>
      </c>
      <c r="S1482" s="11">
        <v>0</v>
      </c>
      <c r="T1482" s="11">
        <v>0</v>
      </c>
      <c r="U1482" s="11">
        <v>0</v>
      </c>
      <c r="V1482" s="11">
        <v>0</v>
      </c>
      <c r="W1482" s="11">
        <v>0</v>
      </c>
      <c r="X1482" s="11">
        <v>0</v>
      </c>
      <c r="Y1482" s="11">
        <v>0</v>
      </c>
      <c r="Z1482" s="11">
        <v>0</v>
      </c>
      <c r="AA1482" s="12" t="s">
        <v>32956</v>
      </c>
      <c r="AB1482" s="17" t="str">
        <f t="shared" si="139"/>
        <v>Programme is not compatible with this tool</v>
      </c>
      <c r="AC1482" s="17" t="str">
        <f t="shared" si="140"/>
        <v/>
      </c>
      <c r="AD1482" s="17">
        <f t="shared" si="141"/>
        <v>6</v>
      </c>
      <c r="AE1482" s="17" t="str">
        <f t="shared" si="142"/>
        <v/>
      </c>
      <c r="AF1482" s="17" t="str">
        <f t="shared" si="143"/>
        <v/>
      </c>
      <c r="AG1482" s="17" t="str" cm="1">
        <f t="array" ref="AG1482">IFERROR(IF(J1482="Level",INDEX($M1482:$S1482,AC1482+1),INDEX($M1482:$S1482,AC1482)),"")</f>
        <v/>
      </c>
      <c r="AH1482" s="17" cm="1">
        <f t="array" ref="AH1482">IFERROR(IF(J1482="Level",INDEX($M1482:$S1482,AD1482+1),INDEX($M1482:$S1482,AD1482)),"")</f>
        <v>0</v>
      </c>
      <c r="AI1482" s="17" t="str" cm="1">
        <f t="array" ref="AI1482">IFERROR(INDEX($M1482:$S1482,AE1482),"")</f>
        <v/>
      </c>
      <c r="AJ1482" s="17" t="str" cm="1">
        <f t="array" ref="AJ1482">IFERROR(INDEX($M1482:$S1482,AF1482),"")</f>
        <v/>
      </c>
      <c r="AK1482" s="17" t="str" cm="1">
        <f t="array" ref="AK1482">IFERROR(IF(J1482="Level",INDEX($T1482:$Z1482,AC1482+1),INDEX($T1482:$Z1482,AC1482)),"")</f>
        <v/>
      </c>
      <c r="AL1482" s="17" cm="1">
        <f t="array" ref="AL1482">IFERROR(IF(J1482="Level",INDEX($T1482:$Z1482,AD1482+1),INDEX($T1482:$Z1482,AD1482)),"")</f>
        <v>0</v>
      </c>
      <c r="AM1482" s="17" t="str" cm="1">
        <f t="array" ref="AM1482">IFERROR(INDEX($T1482:$Z1482,AE1482),"")</f>
        <v/>
      </c>
      <c r="AN1482" s="17" t="str" cm="1">
        <f t="array" ref="AN1482">IFERROR(INDEX($T1482:$Z1482,AF1482),"")</f>
        <v/>
      </c>
    </row>
    <row r="1483" spans="1:40" hidden="1" x14ac:dyDescent="0.2">
      <c r="A1483" s="17" t="str">
        <f t="shared" si="138"/>
        <v>PGCE Psychology Secondary (School Direct): PGC1EDUSECFP</v>
      </c>
      <c r="B1483" s="11" t="s">
        <v>727</v>
      </c>
      <c r="C1483" s="11" t="s">
        <v>32965</v>
      </c>
      <c r="D1483" s="11" t="s">
        <v>728</v>
      </c>
      <c r="E1483" s="11" t="s">
        <v>180</v>
      </c>
      <c r="F1483" s="11" t="s">
        <v>76</v>
      </c>
      <c r="G1483" s="11" t="s">
        <v>32332</v>
      </c>
      <c r="H1483" s="11" t="s">
        <v>72</v>
      </c>
      <c r="I1483" s="11">
        <v>0</v>
      </c>
      <c r="J1483" s="11" t="s">
        <v>32168</v>
      </c>
      <c r="K1483" s="11" t="s">
        <v>32168</v>
      </c>
      <c r="L1483" s="11">
        <v>0</v>
      </c>
      <c r="M1483" s="11">
        <v>0</v>
      </c>
      <c r="N1483" s="11">
        <v>0</v>
      </c>
      <c r="O1483" s="11">
        <v>0</v>
      </c>
      <c r="P1483" s="11">
        <v>0</v>
      </c>
      <c r="Q1483" s="11">
        <v>0</v>
      </c>
      <c r="R1483" s="11">
        <v>0</v>
      </c>
      <c r="S1483" s="11">
        <v>0</v>
      </c>
      <c r="T1483" s="11">
        <v>0</v>
      </c>
      <c r="U1483" s="11">
        <v>0</v>
      </c>
      <c r="V1483" s="11">
        <v>0</v>
      </c>
      <c r="W1483" s="11">
        <v>0</v>
      </c>
      <c r="X1483" s="11">
        <v>0</v>
      </c>
      <c r="Y1483" s="11">
        <v>0</v>
      </c>
      <c r="Z1483" s="11">
        <v>0</v>
      </c>
      <c r="AA1483" s="12" t="s">
        <v>32956</v>
      </c>
      <c r="AB1483" s="17" t="str">
        <f t="shared" si="139"/>
        <v>Programme is not compatible with this tool</v>
      </c>
      <c r="AC1483" s="17" t="str">
        <f t="shared" si="140"/>
        <v/>
      </c>
      <c r="AD1483" s="17">
        <f t="shared" si="141"/>
        <v>6</v>
      </c>
      <c r="AE1483" s="17" t="str">
        <f t="shared" si="142"/>
        <v/>
      </c>
      <c r="AF1483" s="17" t="str">
        <f t="shared" si="143"/>
        <v/>
      </c>
      <c r="AG1483" s="17" t="str" cm="1">
        <f t="array" ref="AG1483">IFERROR(IF(J1483="Level",INDEX($M1483:$S1483,AC1483+1),INDEX($M1483:$S1483,AC1483)),"")</f>
        <v/>
      </c>
      <c r="AH1483" s="17" cm="1">
        <f t="array" ref="AH1483">IFERROR(IF(J1483="Level",INDEX($M1483:$S1483,AD1483+1),INDEX($M1483:$S1483,AD1483)),"")</f>
        <v>0</v>
      </c>
      <c r="AI1483" s="17" t="str" cm="1">
        <f t="array" ref="AI1483">IFERROR(INDEX($M1483:$S1483,AE1483),"")</f>
        <v/>
      </c>
      <c r="AJ1483" s="17" t="str" cm="1">
        <f t="array" ref="AJ1483">IFERROR(INDEX($M1483:$S1483,AF1483),"")</f>
        <v/>
      </c>
      <c r="AK1483" s="17" t="str" cm="1">
        <f t="array" ref="AK1483">IFERROR(IF(J1483="Level",INDEX($T1483:$Z1483,AC1483+1),INDEX($T1483:$Z1483,AC1483)),"")</f>
        <v/>
      </c>
      <c r="AL1483" s="17" cm="1">
        <f t="array" ref="AL1483">IFERROR(IF(J1483="Level",INDEX($T1483:$Z1483,AD1483+1),INDEX($T1483:$Z1483,AD1483)),"")</f>
        <v>0</v>
      </c>
      <c r="AM1483" s="17" t="str" cm="1">
        <f t="array" ref="AM1483">IFERROR(INDEX($T1483:$Z1483,AE1483),"")</f>
        <v/>
      </c>
      <c r="AN1483" s="17" t="str" cm="1">
        <f t="array" ref="AN1483">IFERROR(INDEX($T1483:$Z1483,AF1483),"")</f>
        <v/>
      </c>
    </row>
    <row r="1484" spans="1:40" hidden="1" x14ac:dyDescent="0.2">
      <c r="A1484" s="17" t="str">
        <f t="shared" si="138"/>
        <v>PGCE Music Secondary (School Direct): PGC1EDUSECFQ</v>
      </c>
      <c r="B1484" s="11" t="s">
        <v>729</v>
      </c>
      <c r="C1484" s="11" t="s">
        <v>32965</v>
      </c>
      <c r="D1484" s="11" t="s">
        <v>730</v>
      </c>
      <c r="E1484" s="11" t="s">
        <v>180</v>
      </c>
      <c r="F1484" s="11" t="s">
        <v>76</v>
      </c>
      <c r="G1484" s="11" t="s">
        <v>32332</v>
      </c>
      <c r="H1484" s="11" t="s">
        <v>72</v>
      </c>
      <c r="I1484" s="11">
        <v>0</v>
      </c>
      <c r="J1484" s="11" t="s">
        <v>32168</v>
      </c>
      <c r="K1484" s="11" t="s">
        <v>32168</v>
      </c>
      <c r="L1484" s="11">
        <v>0</v>
      </c>
      <c r="M1484" s="11">
        <v>0</v>
      </c>
      <c r="N1484" s="11">
        <v>0</v>
      </c>
      <c r="O1484" s="11">
        <v>0</v>
      </c>
      <c r="P1484" s="11">
        <v>0</v>
      </c>
      <c r="Q1484" s="11">
        <v>0</v>
      </c>
      <c r="R1484" s="11">
        <v>0</v>
      </c>
      <c r="S1484" s="11">
        <v>0</v>
      </c>
      <c r="T1484" s="11">
        <v>0</v>
      </c>
      <c r="U1484" s="11">
        <v>0</v>
      </c>
      <c r="V1484" s="11">
        <v>0</v>
      </c>
      <c r="W1484" s="11">
        <v>0</v>
      </c>
      <c r="X1484" s="11">
        <v>0</v>
      </c>
      <c r="Y1484" s="11">
        <v>0</v>
      </c>
      <c r="Z1484" s="11">
        <v>0</v>
      </c>
      <c r="AA1484" s="12" t="s">
        <v>32956</v>
      </c>
      <c r="AB1484" s="17" t="str">
        <f t="shared" si="139"/>
        <v>Programme is not compatible with this tool</v>
      </c>
      <c r="AC1484" s="17" t="str">
        <f t="shared" si="140"/>
        <v/>
      </c>
      <c r="AD1484" s="17">
        <f t="shared" si="141"/>
        <v>6</v>
      </c>
      <c r="AE1484" s="17" t="str">
        <f t="shared" si="142"/>
        <v/>
      </c>
      <c r="AF1484" s="17" t="str">
        <f t="shared" si="143"/>
        <v/>
      </c>
      <c r="AG1484" s="17" t="str" cm="1">
        <f t="array" ref="AG1484">IFERROR(IF(J1484="Level",INDEX($M1484:$S1484,AC1484+1),INDEX($M1484:$S1484,AC1484)),"")</f>
        <v/>
      </c>
      <c r="AH1484" s="17" cm="1">
        <f t="array" ref="AH1484">IFERROR(IF(J1484="Level",INDEX($M1484:$S1484,AD1484+1),INDEX($M1484:$S1484,AD1484)),"")</f>
        <v>0</v>
      </c>
      <c r="AI1484" s="17" t="str" cm="1">
        <f t="array" ref="AI1484">IFERROR(INDEX($M1484:$S1484,AE1484),"")</f>
        <v/>
      </c>
      <c r="AJ1484" s="17" t="str" cm="1">
        <f t="array" ref="AJ1484">IFERROR(INDEX($M1484:$S1484,AF1484),"")</f>
        <v/>
      </c>
      <c r="AK1484" s="17" t="str" cm="1">
        <f t="array" ref="AK1484">IFERROR(IF(J1484="Level",INDEX($T1484:$Z1484,AC1484+1),INDEX($T1484:$Z1484,AC1484)),"")</f>
        <v/>
      </c>
      <c r="AL1484" s="17" cm="1">
        <f t="array" ref="AL1484">IFERROR(IF(J1484="Level",INDEX($T1484:$Z1484,AD1484+1),INDEX($T1484:$Z1484,AD1484)),"")</f>
        <v>0</v>
      </c>
      <c r="AM1484" s="17" t="str" cm="1">
        <f t="array" ref="AM1484">IFERROR(INDEX($T1484:$Z1484,AE1484),"")</f>
        <v/>
      </c>
      <c r="AN1484" s="17" t="str" cm="1">
        <f t="array" ref="AN1484">IFERROR(INDEX($T1484:$Z1484,AF1484),"")</f>
        <v/>
      </c>
    </row>
    <row r="1485" spans="1:40" hidden="1" x14ac:dyDescent="0.2">
      <c r="A1485" s="17" t="str">
        <f t="shared" si="138"/>
        <v>PGCE Social Sciences Secondary (School Direct): PGC1EDUSECFR</v>
      </c>
      <c r="B1485" s="11" t="s">
        <v>731</v>
      </c>
      <c r="C1485" s="11" t="s">
        <v>32965</v>
      </c>
      <c r="D1485" s="11" t="s">
        <v>732</v>
      </c>
      <c r="E1485" s="11" t="s">
        <v>180</v>
      </c>
      <c r="F1485" s="11" t="s">
        <v>76</v>
      </c>
      <c r="G1485" s="11" t="s">
        <v>32332</v>
      </c>
      <c r="H1485" s="11" t="s">
        <v>72</v>
      </c>
      <c r="I1485" s="11">
        <v>0</v>
      </c>
      <c r="J1485" s="11" t="s">
        <v>32168</v>
      </c>
      <c r="K1485" s="11" t="s">
        <v>32168</v>
      </c>
      <c r="L1485" s="11">
        <v>0</v>
      </c>
      <c r="M1485" s="11">
        <v>0</v>
      </c>
      <c r="N1485" s="11">
        <v>0</v>
      </c>
      <c r="O1485" s="11">
        <v>0</v>
      </c>
      <c r="P1485" s="11">
        <v>0</v>
      </c>
      <c r="Q1485" s="11">
        <v>0</v>
      </c>
      <c r="R1485" s="11">
        <v>0</v>
      </c>
      <c r="S1485" s="11">
        <v>0</v>
      </c>
      <c r="T1485" s="11">
        <v>0</v>
      </c>
      <c r="U1485" s="11">
        <v>0</v>
      </c>
      <c r="V1485" s="11">
        <v>0</v>
      </c>
      <c r="W1485" s="11">
        <v>0</v>
      </c>
      <c r="X1485" s="11">
        <v>0</v>
      </c>
      <c r="Y1485" s="11">
        <v>0</v>
      </c>
      <c r="Z1485" s="11">
        <v>0</v>
      </c>
      <c r="AA1485" s="12" t="s">
        <v>32956</v>
      </c>
      <c r="AB1485" s="17" t="str">
        <f t="shared" si="139"/>
        <v>Programme is not compatible with this tool</v>
      </c>
      <c r="AC1485" s="17" t="str">
        <f t="shared" si="140"/>
        <v/>
      </c>
      <c r="AD1485" s="17">
        <f t="shared" si="141"/>
        <v>6</v>
      </c>
      <c r="AE1485" s="17" t="str">
        <f t="shared" si="142"/>
        <v/>
      </c>
      <c r="AF1485" s="17" t="str">
        <f t="shared" si="143"/>
        <v/>
      </c>
      <c r="AG1485" s="17" t="str" cm="1">
        <f t="array" ref="AG1485">IFERROR(IF(J1485="Level",INDEX($M1485:$S1485,AC1485+1),INDEX($M1485:$S1485,AC1485)),"")</f>
        <v/>
      </c>
      <c r="AH1485" s="17" cm="1">
        <f t="array" ref="AH1485">IFERROR(IF(J1485="Level",INDEX($M1485:$S1485,AD1485+1),INDEX($M1485:$S1485,AD1485)),"")</f>
        <v>0</v>
      </c>
      <c r="AI1485" s="17" t="str" cm="1">
        <f t="array" ref="AI1485">IFERROR(INDEX($M1485:$S1485,AE1485),"")</f>
        <v/>
      </c>
      <c r="AJ1485" s="17" t="str" cm="1">
        <f t="array" ref="AJ1485">IFERROR(INDEX($M1485:$S1485,AF1485),"")</f>
        <v/>
      </c>
      <c r="AK1485" s="17" t="str" cm="1">
        <f t="array" ref="AK1485">IFERROR(IF(J1485="Level",INDEX($T1485:$Z1485,AC1485+1),INDEX($T1485:$Z1485,AC1485)),"")</f>
        <v/>
      </c>
      <c r="AL1485" s="17" cm="1">
        <f t="array" ref="AL1485">IFERROR(IF(J1485="Level",INDEX($T1485:$Z1485,AD1485+1),INDEX($T1485:$Z1485,AD1485)),"")</f>
        <v>0</v>
      </c>
      <c r="AM1485" s="17" t="str" cm="1">
        <f t="array" ref="AM1485">IFERROR(INDEX($T1485:$Z1485,AE1485),"")</f>
        <v/>
      </c>
      <c r="AN1485" s="17" t="str" cm="1">
        <f t="array" ref="AN1485">IFERROR(INDEX($T1485:$Z1485,AF1485),"")</f>
        <v/>
      </c>
    </row>
    <row r="1486" spans="1:40" hidden="1" x14ac:dyDescent="0.2">
      <c r="A1486" s="17" t="str">
        <f t="shared" si="138"/>
        <v>PGCE Art and Design Secondary (School Direct): PGC1EDUSECFS</v>
      </c>
      <c r="B1486" s="11" t="s">
        <v>733</v>
      </c>
      <c r="C1486" s="11" t="s">
        <v>32965</v>
      </c>
      <c r="D1486" s="11" t="s">
        <v>734</v>
      </c>
      <c r="E1486" s="11" t="s">
        <v>180</v>
      </c>
      <c r="F1486" s="11" t="s">
        <v>76</v>
      </c>
      <c r="G1486" s="11" t="s">
        <v>32332</v>
      </c>
      <c r="H1486" s="11" t="s">
        <v>72</v>
      </c>
      <c r="I1486" s="11">
        <v>0</v>
      </c>
      <c r="J1486" s="11" t="s">
        <v>32168</v>
      </c>
      <c r="K1486" s="11" t="s">
        <v>32168</v>
      </c>
      <c r="L1486" s="11">
        <v>0</v>
      </c>
      <c r="M1486" s="11">
        <v>0</v>
      </c>
      <c r="N1486" s="11">
        <v>0</v>
      </c>
      <c r="O1486" s="11">
        <v>0</v>
      </c>
      <c r="P1486" s="11">
        <v>0</v>
      </c>
      <c r="Q1486" s="11">
        <v>0</v>
      </c>
      <c r="R1486" s="11">
        <v>0</v>
      </c>
      <c r="S1486" s="11">
        <v>0</v>
      </c>
      <c r="T1486" s="11">
        <v>0</v>
      </c>
      <c r="U1486" s="11">
        <v>0</v>
      </c>
      <c r="V1486" s="11">
        <v>0</v>
      </c>
      <c r="W1486" s="11">
        <v>0</v>
      </c>
      <c r="X1486" s="11">
        <v>0</v>
      </c>
      <c r="Y1486" s="11">
        <v>0</v>
      </c>
      <c r="Z1486" s="11">
        <v>0</v>
      </c>
      <c r="AA1486" s="12" t="s">
        <v>32956</v>
      </c>
      <c r="AB1486" s="17" t="str">
        <f t="shared" si="139"/>
        <v>Programme is not compatible with this tool</v>
      </c>
      <c r="AC1486" s="17" t="str">
        <f t="shared" si="140"/>
        <v/>
      </c>
      <c r="AD1486" s="17">
        <f t="shared" si="141"/>
        <v>6</v>
      </c>
      <c r="AE1486" s="17" t="str">
        <f t="shared" si="142"/>
        <v/>
      </c>
      <c r="AF1486" s="17" t="str">
        <f t="shared" si="143"/>
        <v/>
      </c>
      <c r="AG1486" s="17" t="str" cm="1">
        <f t="array" ref="AG1486">IFERROR(IF(J1486="Level",INDEX($M1486:$S1486,AC1486+1),INDEX($M1486:$S1486,AC1486)),"")</f>
        <v/>
      </c>
      <c r="AH1486" s="17" cm="1">
        <f t="array" ref="AH1486">IFERROR(IF(J1486="Level",INDEX($M1486:$S1486,AD1486+1),INDEX($M1486:$S1486,AD1486)),"")</f>
        <v>0</v>
      </c>
      <c r="AI1486" s="17" t="str" cm="1">
        <f t="array" ref="AI1486">IFERROR(INDEX($M1486:$S1486,AE1486),"")</f>
        <v/>
      </c>
      <c r="AJ1486" s="17" t="str" cm="1">
        <f t="array" ref="AJ1486">IFERROR(INDEX($M1486:$S1486,AF1486),"")</f>
        <v/>
      </c>
      <c r="AK1486" s="17" t="str" cm="1">
        <f t="array" ref="AK1486">IFERROR(IF(J1486="Level",INDEX($T1486:$Z1486,AC1486+1),INDEX($T1486:$Z1486,AC1486)),"")</f>
        <v/>
      </c>
      <c r="AL1486" s="17" cm="1">
        <f t="array" ref="AL1486">IFERROR(IF(J1486="Level",INDEX($T1486:$Z1486,AD1486+1),INDEX($T1486:$Z1486,AD1486)),"")</f>
        <v>0</v>
      </c>
      <c r="AM1486" s="17" t="str" cm="1">
        <f t="array" ref="AM1486">IFERROR(INDEX($T1486:$Z1486,AE1486),"")</f>
        <v/>
      </c>
      <c r="AN1486" s="17" t="str" cm="1">
        <f t="array" ref="AN1486">IFERROR(INDEX($T1486:$Z1486,AF1486),"")</f>
        <v/>
      </c>
    </row>
    <row r="1487" spans="1:40" ht="25.5" hidden="1" x14ac:dyDescent="0.2">
      <c r="A1487" s="17" t="str">
        <f t="shared" si="138"/>
        <v>PGCE Biology with Psychology Secondary (School Direct): PGC1EDUSECFU</v>
      </c>
      <c r="B1487" s="11" t="s">
        <v>735</v>
      </c>
      <c r="C1487" s="11" t="s">
        <v>32965</v>
      </c>
      <c r="D1487" s="11" t="s">
        <v>736</v>
      </c>
      <c r="E1487" s="11" t="s">
        <v>180</v>
      </c>
      <c r="F1487" s="11" t="s">
        <v>76</v>
      </c>
      <c r="G1487" s="11" t="s">
        <v>32332</v>
      </c>
      <c r="H1487" s="11" t="s">
        <v>72</v>
      </c>
      <c r="I1487" s="11">
        <v>0</v>
      </c>
      <c r="J1487" s="11" t="s">
        <v>32168</v>
      </c>
      <c r="K1487" s="11" t="s">
        <v>32168</v>
      </c>
      <c r="L1487" s="11">
        <v>0</v>
      </c>
      <c r="M1487" s="11">
        <v>0</v>
      </c>
      <c r="N1487" s="11">
        <v>0</v>
      </c>
      <c r="O1487" s="11">
        <v>0</v>
      </c>
      <c r="P1487" s="11">
        <v>0</v>
      </c>
      <c r="Q1487" s="11">
        <v>0</v>
      </c>
      <c r="R1487" s="11">
        <v>0</v>
      </c>
      <c r="S1487" s="11">
        <v>0</v>
      </c>
      <c r="T1487" s="11">
        <v>0</v>
      </c>
      <c r="U1487" s="11">
        <v>0</v>
      </c>
      <c r="V1487" s="11">
        <v>0</v>
      </c>
      <c r="W1487" s="11">
        <v>0</v>
      </c>
      <c r="X1487" s="11">
        <v>0</v>
      </c>
      <c r="Y1487" s="11">
        <v>0</v>
      </c>
      <c r="Z1487" s="11">
        <v>0</v>
      </c>
      <c r="AA1487" s="12" t="s">
        <v>32956</v>
      </c>
      <c r="AB1487" s="17" t="str">
        <f t="shared" si="139"/>
        <v>Programme is not compatible with this tool</v>
      </c>
      <c r="AC1487" s="17" t="str">
        <f t="shared" si="140"/>
        <v/>
      </c>
      <c r="AD1487" s="17">
        <f t="shared" si="141"/>
        <v>6</v>
      </c>
      <c r="AE1487" s="17" t="str">
        <f t="shared" si="142"/>
        <v/>
      </c>
      <c r="AF1487" s="17" t="str">
        <f t="shared" si="143"/>
        <v/>
      </c>
      <c r="AG1487" s="17" t="str" cm="1">
        <f t="array" ref="AG1487">IFERROR(IF(J1487="Level",INDEX($M1487:$S1487,AC1487+1),INDEX($M1487:$S1487,AC1487)),"")</f>
        <v/>
      </c>
      <c r="AH1487" s="17" cm="1">
        <f t="array" ref="AH1487">IFERROR(IF(J1487="Level",INDEX($M1487:$S1487,AD1487+1),INDEX($M1487:$S1487,AD1487)),"")</f>
        <v>0</v>
      </c>
      <c r="AI1487" s="17" t="str" cm="1">
        <f t="array" ref="AI1487">IFERROR(INDEX($M1487:$S1487,AE1487),"")</f>
        <v/>
      </c>
      <c r="AJ1487" s="17" t="str" cm="1">
        <f t="array" ref="AJ1487">IFERROR(INDEX($M1487:$S1487,AF1487),"")</f>
        <v/>
      </c>
      <c r="AK1487" s="17" t="str" cm="1">
        <f t="array" ref="AK1487">IFERROR(IF(J1487="Level",INDEX($T1487:$Z1487,AC1487+1),INDEX($T1487:$Z1487,AC1487)),"")</f>
        <v/>
      </c>
      <c r="AL1487" s="17" cm="1">
        <f t="array" ref="AL1487">IFERROR(IF(J1487="Level",INDEX($T1487:$Z1487,AD1487+1),INDEX($T1487:$Z1487,AD1487)),"")</f>
        <v>0</v>
      </c>
      <c r="AM1487" s="17" t="str" cm="1">
        <f t="array" ref="AM1487">IFERROR(INDEX($T1487:$Z1487,AE1487),"")</f>
        <v/>
      </c>
      <c r="AN1487" s="17" t="str" cm="1">
        <f t="array" ref="AN1487">IFERROR(INDEX($T1487:$Z1487,AF1487),"")</f>
        <v/>
      </c>
    </row>
    <row r="1488" spans="1:40" hidden="1" x14ac:dyDescent="0.2">
      <c r="A1488" s="17" t="str">
        <f t="shared" si="138"/>
        <v>PGCE French Secondary (School Direct): PGC1EDUSECFV</v>
      </c>
      <c r="B1488" s="11" t="s">
        <v>737</v>
      </c>
      <c r="C1488" s="11" t="s">
        <v>32965</v>
      </c>
      <c r="D1488" s="11" t="s">
        <v>738</v>
      </c>
      <c r="E1488" s="11" t="s">
        <v>180</v>
      </c>
      <c r="F1488" s="11" t="s">
        <v>76</v>
      </c>
      <c r="G1488" s="11" t="s">
        <v>32332</v>
      </c>
      <c r="H1488" s="11" t="s">
        <v>72</v>
      </c>
      <c r="I1488" s="11">
        <v>0</v>
      </c>
      <c r="J1488" s="11" t="s">
        <v>32168</v>
      </c>
      <c r="K1488" s="11" t="s">
        <v>32168</v>
      </c>
      <c r="L1488" s="11">
        <v>0</v>
      </c>
      <c r="M1488" s="11">
        <v>0</v>
      </c>
      <c r="N1488" s="11">
        <v>0</v>
      </c>
      <c r="O1488" s="11">
        <v>0</v>
      </c>
      <c r="P1488" s="11">
        <v>0</v>
      </c>
      <c r="Q1488" s="11">
        <v>0</v>
      </c>
      <c r="R1488" s="11">
        <v>0</v>
      </c>
      <c r="S1488" s="11">
        <v>0</v>
      </c>
      <c r="T1488" s="11">
        <v>0</v>
      </c>
      <c r="U1488" s="11">
        <v>0</v>
      </c>
      <c r="V1488" s="11">
        <v>0</v>
      </c>
      <c r="W1488" s="11">
        <v>0</v>
      </c>
      <c r="X1488" s="11">
        <v>0</v>
      </c>
      <c r="Y1488" s="11">
        <v>0</v>
      </c>
      <c r="Z1488" s="11">
        <v>0</v>
      </c>
      <c r="AA1488" s="12" t="s">
        <v>32956</v>
      </c>
      <c r="AB1488" s="17" t="str">
        <f t="shared" si="139"/>
        <v>Programme is not compatible with this tool</v>
      </c>
      <c r="AC1488" s="17" t="str">
        <f t="shared" si="140"/>
        <v/>
      </c>
      <c r="AD1488" s="17">
        <f t="shared" si="141"/>
        <v>6</v>
      </c>
      <c r="AE1488" s="17" t="str">
        <f t="shared" si="142"/>
        <v/>
      </c>
      <c r="AF1488" s="17" t="str">
        <f t="shared" si="143"/>
        <v/>
      </c>
      <c r="AG1488" s="17" t="str" cm="1">
        <f t="array" ref="AG1488">IFERROR(IF(J1488="Level",INDEX($M1488:$S1488,AC1488+1),INDEX($M1488:$S1488,AC1488)),"")</f>
        <v/>
      </c>
      <c r="AH1488" s="17" cm="1">
        <f t="array" ref="AH1488">IFERROR(IF(J1488="Level",INDEX($M1488:$S1488,AD1488+1),INDEX($M1488:$S1488,AD1488)),"")</f>
        <v>0</v>
      </c>
      <c r="AI1488" s="17" t="str" cm="1">
        <f t="array" ref="AI1488">IFERROR(INDEX($M1488:$S1488,AE1488),"")</f>
        <v/>
      </c>
      <c r="AJ1488" s="17" t="str" cm="1">
        <f t="array" ref="AJ1488">IFERROR(INDEX($M1488:$S1488,AF1488),"")</f>
        <v/>
      </c>
      <c r="AK1488" s="17" t="str" cm="1">
        <f t="array" ref="AK1488">IFERROR(IF(J1488="Level",INDEX($T1488:$Z1488,AC1488+1),INDEX($T1488:$Z1488,AC1488)),"")</f>
        <v/>
      </c>
      <c r="AL1488" s="17" cm="1">
        <f t="array" ref="AL1488">IFERROR(IF(J1488="Level",INDEX($T1488:$Z1488,AD1488+1),INDEX($T1488:$Z1488,AD1488)),"")</f>
        <v>0</v>
      </c>
      <c r="AM1488" s="17" t="str" cm="1">
        <f t="array" ref="AM1488">IFERROR(INDEX($T1488:$Z1488,AE1488),"")</f>
        <v/>
      </c>
      <c r="AN1488" s="17" t="str" cm="1">
        <f t="array" ref="AN1488">IFERROR(INDEX($T1488:$Z1488,AF1488),"")</f>
        <v/>
      </c>
    </row>
    <row r="1489" spans="1:40" hidden="1" x14ac:dyDescent="0.2">
      <c r="A1489" s="17" t="str">
        <f t="shared" si="138"/>
        <v>PGCE Spanish Secondary (School Direct): PGC1EDUSECFW</v>
      </c>
      <c r="B1489" s="11" t="s">
        <v>739</v>
      </c>
      <c r="C1489" s="11" t="s">
        <v>32965</v>
      </c>
      <c r="D1489" s="11" t="s">
        <v>740</v>
      </c>
      <c r="E1489" s="11" t="s">
        <v>180</v>
      </c>
      <c r="F1489" s="11" t="s">
        <v>76</v>
      </c>
      <c r="G1489" s="11" t="s">
        <v>32332</v>
      </c>
      <c r="H1489" s="11" t="s">
        <v>72</v>
      </c>
      <c r="I1489" s="11">
        <v>0</v>
      </c>
      <c r="J1489" s="11" t="s">
        <v>32168</v>
      </c>
      <c r="K1489" s="11" t="s">
        <v>32168</v>
      </c>
      <c r="L1489" s="11">
        <v>0</v>
      </c>
      <c r="M1489" s="11">
        <v>0</v>
      </c>
      <c r="N1489" s="11">
        <v>0</v>
      </c>
      <c r="O1489" s="11">
        <v>0</v>
      </c>
      <c r="P1489" s="11">
        <v>0</v>
      </c>
      <c r="Q1489" s="11">
        <v>0</v>
      </c>
      <c r="R1489" s="11">
        <v>0</v>
      </c>
      <c r="S1489" s="11">
        <v>0</v>
      </c>
      <c r="T1489" s="11">
        <v>0</v>
      </c>
      <c r="U1489" s="11">
        <v>0</v>
      </c>
      <c r="V1489" s="11">
        <v>0</v>
      </c>
      <c r="W1489" s="11">
        <v>0</v>
      </c>
      <c r="X1489" s="11">
        <v>0</v>
      </c>
      <c r="Y1489" s="11">
        <v>0</v>
      </c>
      <c r="Z1489" s="11">
        <v>0</v>
      </c>
      <c r="AA1489" s="12" t="s">
        <v>32956</v>
      </c>
      <c r="AB1489" s="17" t="str">
        <f t="shared" si="139"/>
        <v>Programme is not compatible with this tool</v>
      </c>
      <c r="AC1489" s="17" t="str">
        <f t="shared" si="140"/>
        <v/>
      </c>
      <c r="AD1489" s="17">
        <f t="shared" si="141"/>
        <v>6</v>
      </c>
      <c r="AE1489" s="17" t="str">
        <f t="shared" si="142"/>
        <v/>
      </c>
      <c r="AF1489" s="17" t="str">
        <f t="shared" si="143"/>
        <v/>
      </c>
      <c r="AG1489" s="17" t="str" cm="1">
        <f t="array" ref="AG1489">IFERROR(IF(J1489="Level",INDEX($M1489:$S1489,AC1489+1),INDEX($M1489:$S1489,AC1489)),"")</f>
        <v/>
      </c>
      <c r="AH1489" s="17" cm="1">
        <f t="array" ref="AH1489">IFERROR(IF(J1489="Level",INDEX($M1489:$S1489,AD1489+1),INDEX($M1489:$S1489,AD1489)),"")</f>
        <v>0</v>
      </c>
      <c r="AI1489" s="17" t="str" cm="1">
        <f t="array" ref="AI1489">IFERROR(INDEX($M1489:$S1489,AE1489),"")</f>
        <v/>
      </c>
      <c r="AJ1489" s="17" t="str" cm="1">
        <f t="array" ref="AJ1489">IFERROR(INDEX($M1489:$S1489,AF1489),"")</f>
        <v/>
      </c>
      <c r="AK1489" s="17" t="str" cm="1">
        <f t="array" ref="AK1489">IFERROR(IF(J1489="Level",INDEX($T1489:$Z1489,AC1489+1),INDEX($T1489:$Z1489,AC1489)),"")</f>
        <v/>
      </c>
      <c r="AL1489" s="17" cm="1">
        <f t="array" ref="AL1489">IFERROR(IF(J1489="Level",INDEX($T1489:$Z1489,AD1489+1),INDEX($T1489:$Z1489,AD1489)),"")</f>
        <v>0</v>
      </c>
      <c r="AM1489" s="17" t="str" cm="1">
        <f t="array" ref="AM1489">IFERROR(INDEX($T1489:$Z1489,AE1489),"")</f>
        <v/>
      </c>
      <c r="AN1489" s="17" t="str" cm="1">
        <f t="array" ref="AN1489">IFERROR(INDEX($T1489:$Z1489,AF1489),"")</f>
        <v/>
      </c>
    </row>
    <row r="1490" spans="1:40" hidden="1" x14ac:dyDescent="0.2">
      <c r="A1490" s="17" t="str">
        <f t="shared" si="138"/>
        <v>PGCE German Secondary (School Direct): PGC1EDUSECFX</v>
      </c>
      <c r="B1490" s="11" t="s">
        <v>741</v>
      </c>
      <c r="C1490" s="11" t="s">
        <v>32965</v>
      </c>
      <c r="D1490" s="11" t="s">
        <v>742</v>
      </c>
      <c r="E1490" s="11" t="s">
        <v>180</v>
      </c>
      <c r="F1490" s="11" t="s">
        <v>76</v>
      </c>
      <c r="G1490" s="11" t="s">
        <v>32332</v>
      </c>
      <c r="H1490" s="11" t="s">
        <v>72</v>
      </c>
      <c r="I1490" s="11">
        <v>0</v>
      </c>
      <c r="J1490" s="11" t="s">
        <v>32168</v>
      </c>
      <c r="K1490" s="11" t="s">
        <v>32168</v>
      </c>
      <c r="L1490" s="11">
        <v>0</v>
      </c>
      <c r="M1490" s="11">
        <v>0</v>
      </c>
      <c r="N1490" s="11">
        <v>0</v>
      </c>
      <c r="O1490" s="11">
        <v>0</v>
      </c>
      <c r="P1490" s="11">
        <v>0</v>
      </c>
      <c r="Q1490" s="11">
        <v>0</v>
      </c>
      <c r="R1490" s="11">
        <v>0</v>
      </c>
      <c r="S1490" s="11">
        <v>0</v>
      </c>
      <c r="T1490" s="11">
        <v>0</v>
      </c>
      <c r="U1490" s="11">
        <v>0</v>
      </c>
      <c r="V1490" s="11">
        <v>0</v>
      </c>
      <c r="W1490" s="11">
        <v>0</v>
      </c>
      <c r="X1490" s="11">
        <v>0</v>
      </c>
      <c r="Y1490" s="11">
        <v>0</v>
      </c>
      <c r="Z1490" s="11">
        <v>0</v>
      </c>
      <c r="AA1490" s="12" t="s">
        <v>32956</v>
      </c>
      <c r="AB1490" s="17" t="str">
        <f t="shared" si="139"/>
        <v>Programme is not compatible with this tool</v>
      </c>
      <c r="AC1490" s="17" t="str">
        <f t="shared" si="140"/>
        <v/>
      </c>
      <c r="AD1490" s="17">
        <f t="shared" si="141"/>
        <v>6</v>
      </c>
      <c r="AE1490" s="17" t="str">
        <f t="shared" si="142"/>
        <v/>
      </c>
      <c r="AF1490" s="17" t="str">
        <f t="shared" si="143"/>
        <v/>
      </c>
      <c r="AG1490" s="17" t="str" cm="1">
        <f t="array" ref="AG1490">IFERROR(IF(J1490="Level",INDEX($M1490:$S1490,AC1490+1),INDEX($M1490:$S1490,AC1490)),"")</f>
        <v/>
      </c>
      <c r="AH1490" s="17" cm="1">
        <f t="array" ref="AH1490">IFERROR(IF(J1490="Level",INDEX($M1490:$S1490,AD1490+1),INDEX($M1490:$S1490,AD1490)),"")</f>
        <v>0</v>
      </c>
      <c r="AI1490" s="17" t="str" cm="1">
        <f t="array" ref="AI1490">IFERROR(INDEX($M1490:$S1490,AE1490),"")</f>
        <v/>
      </c>
      <c r="AJ1490" s="17" t="str" cm="1">
        <f t="array" ref="AJ1490">IFERROR(INDEX($M1490:$S1490,AF1490),"")</f>
        <v/>
      </c>
      <c r="AK1490" s="17" t="str" cm="1">
        <f t="array" ref="AK1490">IFERROR(IF(J1490="Level",INDEX($T1490:$Z1490,AC1490+1),INDEX($T1490:$Z1490,AC1490)),"")</f>
        <v/>
      </c>
      <c r="AL1490" s="17" cm="1">
        <f t="array" ref="AL1490">IFERROR(IF(J1490="Level",INDEX($T1490:$Z1490,AD1490+1),INDEX($T1490:$Z1490,AD1490)),"")</f>
        <v>0</v>
      </c>
      <c r="AM1490" s="17" t="str" cm="1">
        <f t="array" ref="AM1490">IFERROR(INDEX($T1490:$Z1490,AE1490),"")</f>
        <v/>
      </c>
      <c r="AN1490" s="17" t="str" cm="1">
        <f t="array" ref="AN1490">IFERROR(INDEX($T1490:$Z1490,AF1490),"")</f>
        <v/>
      </c>
    </row>
    <row r="1491" spans="1:40" ht="25.5" hidden="1" x14ac:dyDescent="0.2">
      <c r="A1491" s="17" t="str">
        <f t="shared" si="138"/>
        <v>PGCE Design and Technology (Food) Secondary (School Direct): PGC1EDUSECFY</v>
      </c>
      <c r="B1491" s="11" t="s">
        <v>743</v>
      </c>
      <c r="C1491" s="11" t="s">
        <v>32965</v>
      </c>
      <c r="D1491" s="11" t="s">
        <v>744</v>
      </c>
      <c r="E1491" s="11" t="s">
        <v>180</v>
      </c>
      <c r="F1491" s="11" t="s">
        <v>76</v>
      </c>
      <c r="G1491" s="11" t="s">
        <v>32332</v>
      </c>
      <c r="H1491" s="11" t="s">
        <v>72</v>
      </c>
      <c r="I1491" s="11">
        <v>0</v>
      </c>
      <c r="J1491" s="11" t="s">
        <v>32168</v>
      </c>
      <c r="K1491" s="11" t="s">
        <v>32168</v>
      </c>
      <c r="L1491" s="11">
        <v>0</v>
      </c>
      <c r="M1491" s="11">
        <v>0</v>
      </c>
      <c r="N1491" s="11">
        <v>0</v>
      </c>
      <c r="O1491" s="11">
        <v>0</v>
      </c>
      <c r="P1491" s="11">
        <v>0</v>
      </c>
      <c r="Q1491" s="11">
        <v>0</v>
      </c>
      <c r="R1491" s="11">
        <v>0</v>
      </c>
      <c r="S1491" s="11">
        <v>0</v>
      </c>
      <c r="T1491" s="11">
        <v>0</v>
      </c>
      <c r="U1491" s="11">
        <v>0</v>
      </c>
      <c r="V1491" s="11">
        <v>0</v>
      </c>
      <c r="W1491" s="11">
        <v>0</v>
      </c>
      <c r="X1491" s="11">
        <v>0</v>
      </c>
      <c r="Y1491" s="11">
        <v>0</v>
      </c>
      <c r="Z1491" s="11">
        <v>0</v>
      </c>
      <c r="AA1491" s="12" t="s">
        <v>32956</v>
      </c>
      <c r="AB1491" s="17" t="str">
        <f t="shared" si="139"/>
        <v>Programme is not compatible with this tool</v>
      </c>
      <c r="AC1491" s="17" t="str">
        <f t="shared" si="140"/>
        <v/>
      </c>
      <c r="AD1491" s="17">
        <f t="shared" si="141"/>
        <v>6</v>
      </c>
      <c r="AE1491" s="17" t="str">
        <f t="shared" si="142"/>
        <v/>
      </c>
      <c r="AF1491" s="17" t="str">
        <f t="shared" si="143"/>
        <v/>
      </c>
      <c r="AG1491" s="17" t="str" cm="1">
        <f t="array" ref="AG1491">IFERROR(IF(J1491="Level",INDEX($M1491:$S1491,AC1491+1),INDEX($M1491:$S1491,AC1491)),"")</f>
        <v/>
      </c>
      <c r="AH1491" s="17" cm="1">
        <f t="array" ref="AH1491">IFERROR(IF(J1491="Level",INDEX($M1491:$S1491,AD1491+1),INDEX($M1491:$S1491,AD1491)),"")</f>
        <v>0</v>
      </c>
      <c r="AI1491" s="17" t="str" cm="1">
        <f t="array" ref="AI1491">IFERROR(INDEX($M1491:$S1491,AE1491),"")</f>
        <v/>
      </c>
      <c r="AJ1491" s="17" t="str" cm="1">
        <f t="array" ref="AJ1491">IFERROR(INDEX($M1491:$S1491,AF1491),"")</f>
        <v/>
      </c>
      <c r="AK1491" s="17" t="str" cm="1">
        <f t="array" ref="AK1491">IFERROR(IF(J1491="Level",INDEX($T1491:$Z1491,AC1491+1),INDEX($T1491:$Z1491,AC1491)),"")</f>
        <v/>
      </c>
      <c r="AL1491" s="17" cm="1">
        <f t="array" ref="AL1491">IFERROR(IF(J1491="Level",INDEX($T1491:$Z1491,AD1491+1),INDEX($T1491:$Z1491,AD1491)),"")</f>
        <v>0</v>
      </c>
      <c r="AM1491" s="17" t="str" cm="1">
        <f t="array" ref="AM1491">IFERROR(INDEX($T1491:$Z1491,AE1491),"")</f>
        <v/>
      </c>
      <c r="AN1491" s="17" t="str" cm="1">
        <f t="array" ref="AN1491">IFERROR(INDEX($T1491:$Z1491,AF1491),"")</f>
        <v/>
      </c>
    </row>
    <row r="1492" spans="1:40" ht="25.5" hidden="1" x14ac:dyDescent="0.2">
      <c r="A1492" s="17" t="str">
        <f t="shared" si="138"/>
        <v>PGCE Design and Technology (Product Design) Secondary (School Direct): PGC1EDUSECFZ</v>
      </c>
      <c r="B1492" s="11" t="s">
        <v>745</v>
      </c>
      <c r="C1492" s="11" t="s">
        <v>32965</v>
      </c>
      <c r="D1492" s="11" t="s">
        <v>746</v>
      </c>
      <c r="E1492" s="11" t="s">
        <v>180</v>
      </c>
      <c r="F1492" s="11" t="s">
        <v>76</v>
      </c>
      <c r="G1492" s="11" t="s">
        <v>32332</v>
      </c>
      <c r="H1492" s="11" t="s">
        <v>72</v>
      </c>
      <c r="I1492" s="11">
        <v>0</v>
      </c>
      <c r="J1492" s="11" t="s">
        <v>32168</v>
      </c>
      <c r="K1492" s="11" t="s">
        <v>32168</v>
      </c>
      <c r="L1492" s="11">
        <v>0</v>
      </c>
      <c r="M1492" s="11">
        <v>0</v>
      </c>
      <c r="N1492" s="11">
        <v>0</v>
      </c>
      <c r="O1492" s="11">
        <v>0</v>
      </c>
      <c r="P1492" s="11">
        <v>0</v>
      </c>
      <c r="Q1492" s="11">
        <v>0</v>
      </c>
      <c r="R1492" s="11">
        <v>0</v>
      </c>
      <c r="S1492" s="11">
        <v>0</v>
      </c>
      <c r="T1492" s="11">
        <v>0</v>
      </c>
      <c r="U1492" s="11">
        <v>0</v>
      </c>
      <c r="V1492" s="11">
        <v>0</v>
      </c>
      <c r="W1492" s="11">
        <v>0</v>
      </c>
      <c r="X1492" s="11">
        <v>0</v>
      </c>
      <c r="Y1492" s="11">
        <v>0</v>
      </c>
      <c r="Z1492" s="11">
        <v>0</v>
      </c>
      <c r="AA1492" s="12" t="s">
        <v>32956</v>
      </c>
      <c r="AB1492" s="17" t="str">
        <f t="shared" si="139"/>
        <v>Programme is not compatible with this tool</v>
      </c>
      <c r="AC1492" s="17" t="str">
        <f t="shared" si="140"/>
        <v/>
      </c>
      <c r="AD1492" s="17">
        <f t="shared" si="141"/>
        <v>6</v>
      </c>
      <c r="AE1492" s="17" t="str">
        <f t="shared" si="142"/>
        <v/>
      </c>
      <c r="AF1492" s="17" t="str">
        <f t="shared" si="143"/>
        <v/>
      </c>
      <c r="AG1492" s="17" t="str" cm="1">
        <f t="array" ref="AG1492">IFERROR(IF(J1492="Level",INDEX($M1492:$S1492,AC1492+1),INDEX($M1492:$S1492,AC1492)),"")</f>
        <v/>
      </c>
      <c r="AH1492" s="17" cm="1">
        <f t="array" ref="AH1492">IFERROR(IF(J1492="Level",INDEX($M1492:$S1492,AD1492+1),INDEX($M1492:$S1492,AD1492)),"")</f>
        <v>0</v>
      </c>
      <c r="AI1492" s="17" t="str" cm="1">
        <f t="array" ref="AI1492">IFERROR(INDEX($M1492:$S1492,AE1492),"")</f>
        <v/>
      </c>
      <c r="AJ1492" s="17" t="str" cm="1">
        <f t="array" ref="AJ1492">IFERROR(INDEX($M1492:$S1492,AF1492),"")</f>
        <v/>
      </c>
      <c r="AK1492" s="17" t="str" cm="1">
        <f t="array" ref="AK1492">IFERROR(IF(J1492="Level",INDEX($T1492:$Z1492,AC1492+1),INDEX($T1492:$Z1492,AC1492)),"")</f>
        <v/>
      </c>
      <c r="AL1492" s="17" cm="1">
        <f t="array" ref="AL1492">IFERROR(IF(J1492="Level",INDEX($T1492:$Z1492,AD1492+1),INDEX($T1492:$Z1492,AD1492)),"")</f>
        <v>0</v>
      </c>
      <c r="AM1492" s="17" t="str" cm="1">
        <f t="array" ref="AM1492">IFERROR(INDEX($T1492:$Z1492,AE1492),"")</f>
        <v/>
      </c>
      <c r="AN1492" s="17" t="str" cm="1">
        <f t="array" ref="AN1492">IFERROR(INDEX($T1492:$Z1492,AF1492),"")</f>
        <v/>
      </c>
    </row>
    <row r="1493" spans="1:40" hidden="1" x14ac:dyDescent="0.2">
      <c r="A1493" s="17" t="str">
        <f t="shared" si="138"/>
        <v>PGCE Post Compulsory Education: PGC1EXEEXE01</v>
      </c>
      <c r="B1493" s="11" t="s">
        <v>747</v>
      </c>
      <c r="C1493" s="11" t="s">
        <v>32965</v>
      </c>
      <c r="D1493" s="11" t="s">
        <v>748</v>
      </c>
      <c r="E1493" s="11" t="s">
        <v>180</v>
      </c>
      <c r="F1493" s="11" t="s">
        <v>76</v>
      </c>
      <c r="G1493" s="11" t="s">
        <v>32339</v>
      </c>
      <c r="H1493" s="11" t="s">
        <v>72</v>
      </c>
      <c r="I1493" s="11">
        <v>0</v>
      </c>
      <c r="J1493" s="11" t="s">
        <v>32168</v>
      </c>
      <c r="K1493" s="11" t="s">
        <v>32168</v>
      </c>
      <c r="L1493" s="11">
        <v>0</v>
      </c>
      <c r="M1493" s="11">
        <v>0</v>
      </c>
      <c r="N1493" s="11">
        <v>0</v>
      </c>
      <c r="O1493" s="11">
        <v>0</v>
      </c>
      <c r="P1493" s="11">
        <v>0</v>
      </c>
      <c r="Q1493" s="11">
        <v>0</v>
      </c>
      <c r="R1493" s="11">
        <v>0</v>
      </c>
      <c r="S1493" s="11">
        <v>0</v>
      </c>
      <c r="T1493" s="11">
        <v>0</v>
      </c>
      <c r="U1493" s="11">
        <v>0</v>
      </c>
      <c r="V1493" s="11">
        <v>0</v>
      </c>
      <c r="W1493" s="11">
        <v>0</v>
      </c>
      <c r="X1493" s="11">
        <v>0</v>
      </c>
      <c r="Y1493" s="11">
        <v>0</v>
      </c>
      <c r="Z1493" s="11">
        <v>0</v>
      </c>
      <c r="AA1493" s="12" t="s">
        <v>32956</v>
      </c>
      <c r="AB1493" s="17" t="str">
        <f t="shared" si="139"/>
        <v>Programme is not compatible with this tool</v>
      </c>
      <c r="AC1493" s="17" t="str">
        <f t="shared" si="140"/>
        <v/>
      </c>
      <c r="AD1493" s="17">
        <f t="shared" si="141"/>
        <v>6</v>
      </c>
      <c r="AE1493" s="17" t="str">
        <f t="shared" si="142"/>
        <v/>
      </c>
      <c r="AF1493" s="17" t="str">
        <f t="shared" si="143"/>
        <v/>
      </c>
      <c r="AG1493" s="17" t="str" cm="1">
        <f t="array" ref="AG1493">IFERROR(IF(J1493="Level",INDEX($M1493:$S1493,AC1493+1),INDEX($M1493:$S1493,AC1493)),"")</f>
        <v/>
      </c>
      <c r="AH1493" s="17" cm="1">
        <f t="array" ref="AH1493">IFERROR(IF(J1493="Level",INDEX($M1493:$S1493,AD1493+1),INDEX($M1493:$S1493,AD1493)),"")</f>
        <v>0</v>
      </c>
      <c r="AI1493" s="17" t="str" cm="1">
        <f t="array" ref="AI1493">IFERROR(INDEX($M1493:$S1493,AE1493),"")</f>
        <v/>
      </c>
      <c r="AJ1493" s="17" t="str" cm="1">
        <f t="array" ref="AJ1493">IFERROR(INDEX($M1493:$S1493,AF1493),"")</f>
        <v/>
      </c>
      <c r="AK1493" s="17" t="str" cm="1">
        <f t="array" ref="AK1493">IFERROR(IF(J1493="Level",INDEX($T1493:$Z1493,AC1493+1),INDEX($T1493:$Z1493,AC1493)),"")</f>
        <v/>
      </c>
      <c r="AL1493" s="17" cm="1">
        <f t="array" ref="AL1493">IFERROR(IF(J1493="Level",INDEX($T1493:$Z1493,AD1493+1),INDEX($T1493:$Z1493,AD1493)),"")</f>
        <v>0</v>
      </c>
      <c r="AM1493" s="17" t="str" cm="1">
        <f t="array" ref="AM1493">IFERROR(INDEX($T1493:$Z1493,AE1493),"")</f>
        <v/>
      </c>
      <c r="AN1493" s="17" t="str" cm="1">
        <f t="array" ref="AN1493">IFERROR(INDEX($T1493:$Z1493,AF1493),"")</f>
        <v/>
      </c>
    </row>
    <row r="1494" spans="1:40" x14ac:dyDescent="0.2">
      <c r="A1494" s="17" t="str">
        <f t="shared" si="138"/>
        <v>MSc Management with Industrial Experience: PTS2SBESBE15</v>
      </c>
      <c r="B1494" s="11" t="s">
        <v>33885</v>
      </c>
      <c r="C1494" s="11" t="s">
        <v>32965</v>
      </c>
      <c r="D1494" s="11" t="s">
        <v>33886</v>
      </c>
      <c r="E1494" s="11" t="s">
        <v>32276</v>
      </c>
      <c r="F1494" s="11" t="s">
        <v>82</v>
      </c>
      <c r="G1494" s="11" t="s">
        <v>32416</v>
      </c>
      <c r="H1494" s="11" t="s">
        <v>77</v>
      </c>
      <c r="I1494" s="11">
        <v>1</v>
      </c>
      <c r="J1494" s="11" t="s">
        <v>78</v>
      </c>
      <c r="K1494" s="11" t="s">
        <v>32182</v>
      </c>
      <c r="L1494" s="11">
        <v>240</v>
      </c>
      <c r="M1494" s="11">
        <v>240</v>
      </c>
      <c r="N1494" s="11">
        <v>0</v>
      </c>
      <c r="O1494" s="11">
        <v>0</v>
      </c>
      <c r="P1494" s="11">
        <v>0</v>
      </c>
      <c r="Q1494" s="11">
        <v>0</v>
      </c>
      <c r="R1494" s="11">
        <v>0</v>
      </c>
      <c r="S1494" s="11">
        <v>0</v>
      </c>
      <c r="T1494" s="11">
        <v>1</v>
      </c>
      <c r="U1494" s="11">
        <v>0</v>
      </c>
      <c r="V1494" s="11">
        <v>0</v>
      </c>
      <c r="W1494" s="11">
        <v>0</v>
      </c>
      <c r="X1494" s="11">
        <v>0</v>
      </c>
      <c r="Y1494" s="11">
        <v>0</v>
      </c>
      <c r="Z1494" s="11">
        <v>0</v>
      </c>
      <c r="AA1494" s="12" t="s">
        <v>32955</v>
      </c>
      <c r="AB1494" s="17" t="str">
        <f t="shared" si="139"/>
        <v>Programme: MSc Management with Industrial Experience</v>
      </c>
      <c r="AC1494" s="17">
        <f t="shared" si="140"/>
        <v>1</v>
      </c>
      <c r="AD1494" s="17" t="str">
        <f t="shared" si="141"/>
        <v/>
      </c>
      <c r="AE1494" s="17" t="str">
        <f t="shared" si="142"/>
        <v/>
      </c>
      <c r="AF1494" s="17" t="str">
        <f t="shared" si="143"/>
        <v/>
      </c>
      <c r="AG1494" s="17" cm="1">
        <f t="array" ref="AG1494">IFERROR(IF(J1494="Level",INDEX($M1494:$S1494,AC1494+1),INDEX($M1494:$S1494,AC1494)),"")</f>
        <v>240</v>
      </c>
      <c r="AH1494" s="17" t="str" cm="1">
        <f t="array" ref="AH1494">IFERROR(IF(J1494="Level",INDEX($M1494:$S1494,AD1494+1),INDEX($M1494:$S1494,AD1494)),"")</f>
        <v/>
      </c>
      <c r="AI1494" s="17" t="str" cm="1">
        <f t="array" ref="AI1494">IFERROR(INDEX($M1494:$S1494,AE1494),"")</f>
        <v/>
      </c>
      <c r="AJ1494" s="17" t="str" cm="1">
        <f t="array" ref="AJ1494">IFERROR(INDEX($M1494:$S1494,AF1494),"")</f>
        <v/>
      </c>
      <c r="AK1494" s="17" cm="1">
        <f t="array" ref="AK1494">IFERROR(IF(J1494="Level",INDEX($T1494:$Z1494,AC1494+1),INDEX($T1494:$Z1494,AC1494)),"")</f>
        <v>1</v>
      </c>
      <c r="AL1494" s="17" t="str" cm="1">
        <f t="array" ref="AL1494">IFERROR(IF(J1494="Level",INDEX($T1494:$Z1494,AD1494+1),INDEX($T1494:$Z1494,AD1494)),"")</f>
        <v/>
      </c>
      <c r="AM1494" s="17" t="str" cm="1">
        <f t="array" ref="AM1494">IFERROR(INDEX($T1494:$Z1494,AE1494),"")</f>
        <v/>
      </c>
      <c r="AN1494" s="17" t="str" cm="1">
        <f t="array" ref="AN1494">IFERROR(INDEX($T1494:$Z1494,AF1494),"")</f>
        <v/>
      </c>
    </row>
    <row r="1495" spans="1:40" x14ac:dyDescent="0.2">
      <c r="A1495" s="17" t="str">
        <f t="shared" si="138"/>
        <v>MSc Marketing with Industrial Experience: PTS2SBESBE16</v>
      </c>
      <c r="B1495" s="11" t="s">
        <v>33887</v>
      </c>
      <c r="C1495" s="11" t="s">
        <v>32965</v>
      </c>
      <c r="D1495" s="11" t="s">
        <v>33888</v>
      </c>
      <c r="E1495" s="11" t="s">
        <v>32276</v>
      </c>
      <c r="F1495" s="11" t="s">
        <v>82</v>
      </c>
      <c r="G1495" s="11" t="s">
        <v>32416</v>
      </c>
      <c r="H1495" s="11" t="s">
        <v>77</v>
      </c>
      <c r="I1495" s="11">
        <v>1</v>
      </c>
      <c r="J1495" s="11" t="s">
        <v>78</v>
      </c>
      <c r="K1495" s="11" t="s">
        <v>32182</v>
      </c>
      <c r="L1495" s="11">
        <v>240</v>
      </c>
      <c r="M1495" s="11">
        <v>240</v>
      </c>
      <c r="N1495" s="11">
        <v>0</v>
      </c>
      <c r="O1495" s="11">
        <v>0</v>
      </c>
      <c r="P1495" s="11">
        <v>0</v>
      </c>
      <c r="Q1495" s="11">
        <v>0</v>
      </c>
      <c r="R1495" s="11">
        <v>0</v>
      </c>
      <c r="S1495" s="11">
        <v>0</v>
      </c>
      <c r="T1495" s="11">
        <v>1</v>
      </c>
      <c r="U1495" s="11">
        <v>0</v>
      </c>
      <c r="V1495" s="11">
        <v>0</v>
      </c>
      <c r="W1495" s="11">
        <v>0</v>
      </c>
      <c r="X1495" s="11">
        <v>0</v>
      </c>
      <c r="Y1495" s="11">
        <v>0</v>
      </c>
      <c r="Z1495" s="11">
        <v>0</v>
      </c>
      <c r="AA1495" s="12" t="s">
        <v>32955</v>
      </c>
      <c r="AB1495" s="17" t="str">
        <f t="shared" si="139"/>
        <v>Programme: MSc Marketing with Industrial Experience</v>
      </c>
      <c r="AC1495" s="17">
        <f t="shared" si="140"/>
        <v>1</v>
      </c>
      <c r="AD1495" s="17" t="str">
        <f t="shared" si="141"/>
        <v/>
      </c>
      <c r="AE1495" s="17" t="str">
        <f t="shared" si="142"/>
        <v/>
      </c>
      <c r="AF1495" s="17" t="str">
        <f t="shared" si="143"/>
        <v/>
      </c>
      <c r="AG1495" s="17" cm="1">
        <f t="array" ref="AG1495">IFERROR(IF(J1495="Level",INDEX($M1495:$S1495,AC1495+1),INDEX($M1495:$S1495,AC1495)),"")</f>
        <v>240</v>
      </c>
      <c r="AH1495" s="17" t="str" cm="1">
        <f t="array" ref="AH1495">IFERROR(IF(J1495="Level",INDEX($M1495:$S1495,AD1495+1),INDEX($M1495:$S1495,AD1495)),"")</f>
        <v/>
      </c>
      <c r="AI1495" s="17" t="str" cm="1">
        <f t="array" ref="AI1495">IFERROR(INDEX($M1495:$S1495,AE1495),"")</f>
        <v/>
      </c>
      <c r="AJ1495" s="17" t="str" cm="1">
        <f t="array" ref="AJ1495">IFERROR(INDEX($M1495:$S1495,AF1495),"")</f>
        <v/>
      </c>
      <c r="AK1495" s="17" cm="1">
        <f t="array" ref="AK1495">IFERROR(IF(J1495="Level",INDEX($T1495:$Z1495,AC1495+1),INDEX($T1495:$Z1495,AC1495)),"")</f>
        <v>1</v>
      </c>
      <c r="AL1495" s="17" t="str" cm="1">
        <f t="array" ref="AL1495">IFERROR(IF(J1495="Level",INDEX($T1495:$Z1495,AD1495+1),INDEX($T1495:$Z1495,AD1495)),"")</f>
        <v/>
      </c>
      <c r="AM1495" s="17" t="str" cm="1">
        <f t="array" ref="AM1495">IFERROR(INDEX($T1495:$Z1495,AE1495),"")</f>
        <v/>
      </c>
      <c r="AN1495" s="17" t="str" cm="1">
        <f t="array" ref="AN1495">IFERROR(INDEX($T1495:$Z1495,AF1495),"")</f>
        <v/>
      </c>
    </row>
    <row r="1496" spans="1:40" x14ac:dyDescent="0.2">
      <c r="A1496" s="17" t="str">
        <f t="shared" si="138"/>
        <v>MSc Digital Marketing with Industrial Experience: PTS2SBESBE17</v>
      </c>
      <c r="B1496" s="11" t="s">
        <v>33889</v>
      </c>
      <c r="C1496" s="11" t="s">
        <v>32965</v>
      </c>
      <c r="D1496" s="11" t="s">
        <v>33890</v>
      </c>
      <c r="E1496" s="11" t="s">
        <v>32276</v>
      </c>
      <c r="F1496" s="11" t="s">
        <v>82</v>
      </c>
      <c r="G1496" s="11" t="s">
        <v>32416</v>
      </c>
      <c r="H1496" s="11" t="s">
        <v>77</v>
      </c>
      <c r="I1496" s="11">
        <v>1</v>
      </c>
      <c r="J1496" s="11" t="s">
        <v>78</v>
      </c>
      <c r="K1496" s="11" t="s">
        <v>32182</v>
      </c>
      <c r="L1496" s="11">
        <v>240</v>
      </c>
      <c r="M1496" s="11">
        <v>240</v>
      </c>
      <c r="N1496" s="11">
        <v>0</v>
      </c>
      <c r="O1496" s="11">
        <v>0</v>
      </c>
      <c r="P1496" s="11">
        <v>0</v>
      </c>
      <c r="Q1496" s="11">
        <v>0</v>
      </c>
      <c r="R1496" s="11">
        <v>0</v>
      </c>
      <c r="S1496" s="11">
        <v>0</v>
      </c>
      <c r="T1496" s="11">
        <v>1</v>
      </c>
      <c r="U1496" s="11">
        <v>0</v>
      </c>
      <c r="V1496" s="11">
        <v>0</v>
      </c>
      <c r="W1496" s="11">
        <v>0</v>
      </c>
      <c r="X1496" s="11">
        <v>0</v>
      </c>
      <c r="Y1496" s="11">
        <v>0</v>
      </c>
      <c r="Z1496" s="11">
        <v>0</v>
      </c>
      <c r="AA1496" s="12" t="s">
        <v>32955</v>
      </c>
      <c r="AB1496" s="17" t="str">
        <f t="shared" si="139"/>
        <v>Programme: MSc Digital Marketing with Industrial Experience</v>
      </c>
      <c r="AC1496" s="17">
        <f t="shared" si="140"/>
        <v>1</v>
      </c>
      <c r="AD1496" s="17" t="str">
        <f t="shared" si="141"/>
        <v/>
      </c>
      <c r="AE1496" s="17" t="str">
        <f t="shared" si="142"/>
        <v/>
      </c>
      <c r="AF1496" s="17" t="str">
        <f t="shared" si="143"/>
        <v/>
      </c>
      <c r="AG1496" s="17" cm="1">
        <f t="array" ref="AG1496">IFERROR(IF(J1496="Level",INDEX($M1496:$S1496,AC1496+1),INDEX($M1496:$S1496,AC1496)),"")</f>
        <v>240</v>
      </c>
      <c r="AH1496" s="17" t="str" cm="1">
        <f t="array" ref="AH1496">IFERROR(IF(J1496="Level",INDEX($M1496:$S1496,AD1496+1),INDEX($M1496:$S1496,AD1496)),"")</f>
        <v/>
      </c>
      <c r="AI1496" s="17" t="str" cm="1">
        <f t="array" ref="AI1496">IFERROR(INDEX($M1496:$S1496,AE1496),"")</f>
        <v/>
      </c>
      <c r="AJ1496" s="17" t="str" cm="1">
        <f t="array" ref="AJ1496">IFERROR(INDEX($M1496:$S1496,AF1496),"")</f>
        <v/>
      </c>
      <c r="AK1496" s="17" cm="1">
        <f t="array" ref="AK1496">IFERROR(IF(J1496="Level",INDEX($T1496:$Z1496,AC1496+1),INDEX($T1496:$Z1496,AC1496)),"")</f>
        <v>1</v>
      </c>
      <c r="AL1496" s="17" t="str" cm="1">
        <f t="array" ref="AL1496">IFERROR(IF(J1496="Level",INDEX($T1496:$Z1496,AD1496+1),INDEX($T1496:$Z1496,AD1496)),"")</f>
        <v/>
      </c>
      <c r="AM1496" s="17" t="str" cm="1">
        <f t="array" ref="AM1496">IFERROR(INDEX($T1496:$Z1496,AE1496),"")</f>
        <v/>
      </c>
      <c r="AN1496" s="17" t="str" cm="1">
        <f t="array" ref="AN1496">IFERROR(INDEX($T1496:$Z1496,AF1496),"")</f>
        <v/>
      </c>
    </row>
    <row r="1497" spans="1:40" x14ac:dyDescent="0.2">
      <c r="A1497" s="17" t="str">
        <f t="shared" si="138"/>
        <v>MRes Economics (PhD pathway): PTR2SBESBE02</v>
      </c>
      <c r="B1497" s="11" t="s">
        <v>795</v>
      </c>
      <c r="C1497" s="11" t="s">
        <v>32965</v>
      </c>
      <c r="D1497" s="11" t="s">
        <v>796</v>
      </c>
      <c r="E1497" s="11" t="s">
        <v>344</v>
      </c>
      <c r="F1497" s="11" t="s">
        <v>82</v>
      </c>
      <c r="G1497" s="11" t="s">
        <v>32416</v>
      </c>
      <c r="H1497" s="11" t="s">
        <v>77</v>
      </c>
      <c r="I1497" s="11">
        <v>1</v>
      </c>
      <c r="J1497" s="11" t="s">
        <v>78</v>
      </c>
      <c r="K1497" s="11" t="s">
        <v>32182</v>
      </c>
      <c r="L1497" s="11">
        <v>240</v>
      </c>
      <c r="M1497" s="11">
        <v>240</v>
      </c>
      <c r="N1497" s="11">
        <v>0</v>
      </c>
      <c r="O1497" s="11">
        <v>0</v>
      </c>
      <c r="P1497" s="11">
        <v>0</v>
      </c>
      <c r="Q1497" s="11">
        <v>0</v>
      </c>
      <c r="R1497" s="11">
        <v>0</v>
      </c>
      <c r="S1497" s="11">
        <v>0</v>
      </c>
      <c r="T1497" s="11">
        <v>1</v>
      </c>
      <c r="U1497" s="11">
        <v>0</v>
      </c>
      <c r="V1497" s="11">
        <v>0</v>
      </c>
      <c r="W1497" s="11">
        <v>0</v>
      </c>
      <c r="X1497" s="11">
        <v>0</v>
      </c>
      <c r="Y1497" s="11">
        <v>0</v>
      </c>
      <c r="Z1497" s="11">
        <v>0</v>
      </c>
      <c r="AA1497" s="12" t="s">
        <v>32955</v>
      </c>
      <c r="AB1497" s="17" t="str">
        <f t="shared" si="139"/>
        <v>Programme: MRes Economics (PhD pathway)</v>
      </c>
      <c r="AC1497" s="17">
        <f t="shared" si="140"/>
        <v>1</v>
      </c>
      <c r="AD1497" s="17" t="str">
        <f t="shared" si="141"/>
        <v/>
      </c>
      <c r="AE1497" s="17" t="str">
        <f t="shared" si="142"/>
        <v/>
      </c>
      <c r="AF1497" s="17" t="str">
        <f t="shared" si="143"/>
        <v/>
      </c>
      <c r="AG1497" s="17" cm="1">
        <f t="array" ref="AG1497">IFERROR(IF(J1497="Level",INDEX($M1497:$S1497,AC1497+1),INDEX($M1497:$S1497,AC1497)),"")</f>
        <v>240</v>
      </c>
      <c r="AH1497" s="17" t="str" cm="1">
        <f t="array" ref="AH1497">IFERROR(IF(J1497="Level",INDEX($M1497:$S1497,AD1497+1),INDEX($M1497:$S1497,AD1497)),"")</f>
        <v/>
      </c>
      <c r="AI1497" s="17" t="str" cm="1">
        <f t="array" ref="AI1497">IFERROR(INDEX($M1497:$S1497,AE1497),"")</f>
        <v/>
      </c>
      <c r="AJ1497" s="17" t="str" cm="1">
        <f t="array" ref="AJ1497">IFERROR(INDEX($M1497:$S1497,AF1497),"")</f>
        <v/>
      </c>
      <c r="AK1497" s="17" cm="1">
        <f t="array" ref="AK1497">IFERROR(IF(J1497="Level",INDEX($T1497:$Z1497,AC1497+1),INDEX($T1497:$Z1497,AC1497)),"")</f>
        <v>1</v>
      </c>
      <c r="AL1497" s="17" t="str" cm="1">
        <f t="array" ref="AL1497">IFERROR(IF(J1497="Level",INDEX($T1497:$Z1497,AD1497+1),INDEX($T1497:$Z1497,AD1497)),"")</f>
        <v/>
      </c>
      <c r="AM1497" s="17" t="str" cm="1">
        <f t="array" ref="AM1497">IFERROR(INDEX($T1497:$Z1497,AE1497),"")</f>
        <v/>
      </c>
      <c r="AN1497" s="17" t="str" cm="1">
        <f t="array" ref="AN1497">IFERROR(INDEX($T1497:$Z1497,AF1497),"")</f>
        <v/>
      </c>
    </row>
    <row r="1498" spans="1:40" ht="25.5" x14ac:dyDescent="0.2">
      <c r="A1498" s="17" t="str">
        <f t="shared" si="138"/>
        <v>MSc Financial Technology (FinTech) with Industrial Experience: PTS2SBESBE18</v>
      </c>
      <c r="B1498" s="11" t="s">
        <v>33891</v>
      </c>
      <c r="C1498" s="11" t="s">
        <v>32965</v>
      </c>
      <c r="D1498" s="11" t="s">
        <v>33892</v>
      </c>
      <c r="E1498" s="11" t="s">
        <v>344</v>
      </c>
      <c r="F1498" s="11" t="s">
        <v>82</v>
      </c>
      <c r="G1498" s="11" t="s">
        <v>32416</v>
      </c>
      <c r="H1498" s="11" t="s">
        <v>77</v>
      </c>
      <c r="I1498" s="11">
        <v>1</v>
      </c>
      <c r="J1498" s="11" t="s">
        <v>78</v>
      </c>
      <c r="K1498" s="11" t="s">
        <v>32182</v>
      </c>
      <c r="L1498" s="11">
        <v>240</v>
      </c>
      <c r="M1498" s="11">
        <v>240</v>
      </c>
      <c r="N1498" s="11">
        <v>0</v>
      </c>
      <c r="O1498" s="11">
        <v>0</v>
      </c>
      <c r="P1498" s="11">
        <v>0</v>
      </c>
      <c r="Q1498" s="11">
        <v>0</v>
      </c>
      <c r="R1498" s="11">
        <v>0</v>
      </c>
      <c r="S1498" s="11">
        <v>0</v>
      </c>
      <c r="T1498" s="11">
        <v>1</v>
      </c>
      <c r="U1498" s="11">
        <v>0</v>
      </c>
      <c r="V1498" s="11">
        <v>0</v>
      </c>
      <c r="W1498" s="11">
        <v>0</v>
      </c>
      <c r="X1498" s="11">
        <v>0</v>
      </c>
      <c r="Y1498" s="11">
        <v>0</v>
      </c>
      <c r="Z1498" s="11">
        <v>0</v>
      </c>
      <c r="AA1498" s="12" t="s">
        <v>32955</v>
      </c>
      <c r="AB1498" s="17" t="str">
        <f t="shared" si="139"/>
        <v>Programme: MSc Financial Technology (FinTech) with Industrial Experience</v>
      </c>
      <c r="AC1498" s="17">
        <f t="shared" si="140"/>
        <v>1</v>
      </c>
      <c r="AD1498" s="17" t="str">
        <f t="shared" si="141"/>
        <v/>
      </c>
      <c r="AE1498" s="17" t="str">
        <f t="shared" si="142"/>
        <v/>
      </c>
      <c r="AF1498" s="17" t="str">
        <f t="shared" si="143"/>
        <v/>
      </c>
      <c r="AG1498" s="17" cm="1">
        <f t="array" ref="AG1498">IFERROR(IF(J1498="Level",INDEX($M1498:$S1498,AC1498+1),INDEX($M1498:$S1498,AC1498)),"")</f>
        <v>240</v>
      </c>
      <c r="AH1498" s="17" t="str" cm="1">
        <f t="array" ref="AH1498">IFERROR(IF(J1498="Level",INDEX($M1498:$S1498,AD1498+1),INDEX($M1498:$S1498,AD1498)),"")</f>
        <v/>
      </c>
      <c r="AI1498" s="17" t="str" cm="1">
        <f t="array" ref="AI1498">IFERROR(INDEX($M1498:$S1498,AE1498),"")</f>
        <v/>
      </c>
      <c r="AJ1498" s="17" t="str" cm="1">
        <f t="array" ref="AJ1498">IFERROR(INDEX($M1498:$S1498,AF1498),"")</f>
        <v/>
      </c>
      <c r="AK1498" s="17" cm="1">
        <f t="array" ref="AK1498">IFERROR(IF(J1498="Level",INDEX($T1498:$Z1498,AC1498+1),INDEX($T1498:$Z1498,AC1498)),"")</f>
        <v>1</v>
      </c>
      <c r="AL1498" s="17" t="str" cm="1">
        <f t="array" ref="AL1498">IFERROR(IF(J1498="Level",INDEX($T1498:$Z1498,AD1498+1),INDEX($T1498:$Z1498,AD1498)),"")</f>
        <v/>
      </c>
      <c r="AM1498" s="17" t="str" cm="1">
        <f t="array" ref="AM1498">IFERROR(INDEX($T1498:$Z1498,AE1498),"")</f>
        <v/>
      </c>
      <c r="AN1498" s="17" t="str" cm="1">
        <f t="array" ref="AN1498">IFERROR(INDEX($T1498:$Z1498,AF1498),"")</f>
        <v/>
      </c>
    </row>
    <row r="1499" spans="1:40" ht="25.5" x14ac:dyDescent="0.2">
      <c r="A1499" s="17" t="str">
        <f t="shared" si="138"/>
        <v>MSc Engineering Business Management with Industrial Placement: PTS2ECSECS15</v>
      </c>
      <c r="B1499" s="11" t="s">
        <v>799</v>
      </c>
      <c r="C1499" s="11" t="s">
        <v>32965</v>
      </c>
      <c r="D1499" s="11" t="s">
        <v>800</v>
      </c>
      <c r="E1499" s="11" t="s">
        <v>409</v>
      </c>
      <c r="F1499" s="11" t="s">
        <v>82</v>
      </c>
      <c r="G1499" s="11" t="s">
        <v>32416</v>
      </c>
      <c r="H1499" s="11" t="s">
        <v>77</v>
      </c>
      <c r="I1499" s="11">
        <v>1</v>
      </c>
      <c r="J1499" s="11" t="s">
        <v>78</v>
      </c>
      <c r="K1499" s="11" t="s">
        <v>32182</v>
      </c>
      <c r="L1499" s="11">
        <v>240</v>
      </c>
      <c r="M1499" s="11">
        <v>240</v>
      </c>
      <c r="N1499" s="11">
        <v>0</v>
      </c>
      <c r="O1499" s="11">
        <v>0</v>
      </c>
      <c r="P1499" s="11">
        <v>0</v>
      </c>
      <c r="Q1499" s="11">
        <v>0</v>
      </c>
      <c r="R1499" s="11">
        <v>0</v>
      </c>
      <c r="S1499" s="11">
        <v>0</v>
      </c>
      <c r="T1499" s="11">
        <v>1</v>
      </c>
      <c r="U1499" s="11">
        <v>0</v>
      </c>
      <c r="V1499" s="11">
        <v>0</v>
      </c>
      <c r="W1499" s="11">
        <v>0</v>
      </c>
      <c r="X1499" s="11">
        <v>0</v>
      </c>
      <c r="Y1499" s="11">
        <v>0</v>
      </c>
      <c r="Z1499" s="11">
        <v>0</v>
      </c>
      <c r="AA1499" s="12" t="s">
        <v>32955</v>
      </c>
      <c r="AB1499" s="17" t="str">
        <f t="shared" si="139"/>
        <v>Programme: MSc Engineering Business Management with Industrial Placement</v>
      </c>
      <c r="AC1499" s="17">
        <f t="shared" si="140"/>
        <v>1</v>
      </c>
      <c r="AD1499" s="17" t="str">
        <f t="shared" si="141"/>
        <v/>
      </c>
      <c r="AE1499" s="17" t="str">
        <f t="shared" si="142"/>
        <v/>
      </c>
      <c r="AF1499" s="17" t="str">
        <f t="shared" si="143"/>
        <v/>
      </c>
      <c r="AG1499" s="17" cm="1">
        <f t="array" ref="AG1499">IFERROR(IF(J1499="Level",INDEX($M1499:$S1499,AC1499+1),INDEX($M1499:$S1499,AC1499)),"")</f>
        <v>240</v>
      </c>
      <c r="AH1499" s="17" t="str" cm="1">
        <f t="array" ref="AH1499">IFERROR(IF(J1499="Level",INDEX($M1499:$S1499,AD1499+1),INDEX($M1499:$S1499,AD1499)),"")</f>
        <v/>
      </c>
      <c r="AI1499" s="17" t="str" cm="1">
        <f t="array" ref="AI1499">IFERROR(INDEX($M1499:$S1499,AE1499),"")</f>
        <v/>
      </c>
      <c r="AJ1499" s="17" t="str" cm="1">
        <f t="array" ref="AJ1499">IFERROR(INDEX($M1499:$S1499,AF1499),"")</f>
        <v/>
      </c>
      <c r="AK1499" s="17" cm="1">
        <f t="array" ref="AK1499">IFERROR(IF(J1499="Level",INDEX($T1499:$Z1499,AC1499+1),INDEX($T1499:$Z1499,AC1499)),"")</f>
        <v>1</v>
      </c>
      <c r="AL1499" s="17" t="str" cm="1">
        <f t="array" ref="AL1499">IFERROR(IF(J1499="Level",INDEX($T1499:$Z1499,AD1499+1),INDEX($T1499:$Z1499,AD1499)),"")</f>
        <v/>
      </c>
      <c r="AM1499" s="17" t="str" cm="1">
        <f t="array" ref="AM1499">IFERROR(INDEX($T1499:$Z1499,AE1499),"")</f>
        <v/>
      </c>
      <c r="AN1499" s="17" t="str" cm="1">
        <f t="array" ref="AN1499">IFERROR(INDEX($T1499:$Z1499,AF1499),"")</f>
        <v/>
      </c>
    </row>
    <row r="1500" spans="1:40" ht="25.5" x14ac:dyDescent="0.2">
      <c r="A1500" s="17" t="str">
        <f t="shared" si="138"/>
        <v>MSc Construction Design Management with Industrial Placement: PTS2ECSECS19</v>
      </c>
      <c r="B1500" s="11" t="s">
        <v>801</v>
      </c>
      <c r="C1500" s="11" t="s">
        <v>32965</v>
      </c>
      <c r="D1500" s="11" t="s">
        <v>802</v>
      </c>
      <c r="E1500" s="11" t="s">
        <v>409</v>
      </c>
      <c r="F1500" s="11" t="s">
        <v>82</v>
      </c>
      <c r="G1500" s="11" t="s">
        <v>32416</v>
      </c>
      <c r="H1500" s="11" t="s">
        <v>77</v>
      </c>
      <c r="I1500" s="11">
        <v>1</v>
      </c>
      <c r="J1500" s="11" t="s">
        <v>78</v>
      </c>
      <c r="K1500" s="11" t="s">
        <v>32182</v>
      </c>
      <c r="L1500" s="11">
        <v>240</v>
      </c>
      <c r="M1500" s="11">
        <v>240</v>
      </c>
      <c r="N1500" s="11">
        <v>0</v>
      </c>
      <c r="O1500" s="11">
        <v>0</v>
      </c>
      <c r="P1500" s="11">
        <v>0</v>
      </c>
      <c r="Q1500" s="11">
        <v>0</v>
      </c>
      <c r="R1500" s="11">
        <v>0</v>
      </c>
      <c r="S1500" s="11">
        <v>0</v>
      </c>
      <c r="T1500" s="11">
        <v>1</v>
      </c>
      <c r="U1500" s="11">
        <v>0</v>
      </c>
      <c r="V1500" s="11">
        <v>0</v>
      </c>
      <c r="W1500" s="11">
        <v>0</v>
      </c>
      <c r="X1500" s="11">
        <v>0</v>
      </c>
      <c r="Y1500" s="11">
        <v>0</v>
      </c>
      <c r="Z1500" s="11">
        <v>0</v>
      </c>
      <c r="AA1500" s="12" t="s">
        <v>32955</v>
      </c>
      <c r="AB1500" s="17" t="str">
        <f t="shared" si="139"/>
        <v>Programme: MSc Construction Design Management with Industrial Placement</v>
      </c>
      <c r="AC1500" s="17">
        <f t="shared" si="140"/>
        <v>1</v>
      </c>
      <c r="AD1500" s="17" t="str">
        <f t="shared" si="141"/>
        <v/>
      </c>
      <c r="AE1500" s="17" t="str">
        <f t="shared" si="142"/>
        <v/>
      </c>
      <c r="AF1500" s="17" t="str">
        <f t="shared" si="143"/>
        <v/>
      </c>
      <c r="AG1500" s="17" cm="1">
        <f t="array" ref="AG1500">IFERROR(IF(J1500="Level",INDEX($M1500:$S1500,AC1500+1),INDEX($M1500:$S1500,AC1500)),"")</f>
        <v>240</v>
      </c>
      <c r="AH1500" s="17" t="str" cm="1">
        <f t="array" ref="AH1500">IFERROR(IF(J1500="Level",INDEX($M1500:$S1500,AD1500+1),INDEX($M1500:$S1500,AD1500)),"")</f>
        <v/>
      </c>
      <c r="AI1500" s="17" t="str" cm="1">
        <f t="array" ref="AI1500">IFERROR(INDEX($M1500:$S1500,AE1500),"")</f>
        <v/>
      </c>
      <c r="AJ1500" s="17" t="str" cm="1">
        <f t="array" ref="AJ1500">IFERROR(INDEX($M1500:$S1500,AF1500),"")</f>
        <v/>
      </c>
      <c r="AK1500" s="17" cm="1">
        <f t="array" ref="AK1500">IFERROR(IF(J1500="Level",INDEX($T1500:$Z1500,AC1500+1),INDEX($T1500:$Z1500,AC1500)),"")</f>
        <v>1</v>
      </c>
      <c r="AL1500" s="17" t="str" cm="1">
        <f t="array" ref="AL1500">IFERROR(IF(J1500="Level",INDEX($T1500:$Z1500,AD1500+1),INDEX($T1500:$Z1500,AD1500)),"")</f>
        <v/>
      </c>
      <c r="AM1500" s="17" t="str" cm="1">
        <f t="array" ref="AM1500">IFERROR(INDEX($T1500:$Z1500,AE1500),"")</f>
        <v/>
      </c>
      <c r="AN1500" s="17" t="str" cm="1">
        <f t="array" ref="AN1500">IFERROR(INDEX($T1500:$Z1500,AF1500),"")</f>
        <v/>
      </c>
    </row>
    <row r="1501" spans="1:40" ht="25.5" x14ac:dyDescent="0.2">
      <c r="A1501" s="17" t="str">
        <f t="shared" si="138"/>
        <v>MSc International Supply Chain Management with Industrial Placement: PTS2ECSSBE11</v>
      </c>
      <c r="B1501" s="11" t="s">
        <v>803</v>
      </c>
      <c r="C1501" s="11" t="s">
        <v>32965</v>
      </c>
      <c r="D1501" s="11" t="s">
        <v>804</v>
      </c>
      <c r="E1501" s="11" t="s">
        <v>409</v>
      </c>
      <c r="F1501" s="11" t="s">
        <v>82</v>
      </c>
      <c r="G1501" s="11" t="s">
        <v>32416</v>
      </c>
      <c r="H1501" s="11" t="s">
        <v>77</v>
      </c>
      <c r="I1501" s="11">
        <v>1</v>
      </c>
      <c r="J1501" s="11" t="s">
        <v>78</v>
      </c>
      <c r="K1501" s="11" t="s">
        <v>32182</v>
      </c>
      <c r="L1501" s="11">
        <v>240</v>
      </c>
      <c r="M1501" s="11">
        <v>240</v>
      </c>
      <c r="N1501" s="11">
        <v>0</v>
      </c>
      <c r="O1501" s="11">
        <v>0</v>
      </c>
      <c r="P1501" s="11">
        <v>0</v>
      </c>
      <c r="Q1501" s="11">
        <v>0</v>
      </c>
      <c r="R1501" s="11">
        <v>0</v>
      </c>
      <c r="S1501" s="11">
        <v>0</v>
      </c>
      <c r="T1501" s="11">
        <v>1</v>
      </c>
      <c r="U1501" s="11">
        <v>0</v>
      </c>
      <c r="V1501" s="11">
        <v>0</v>
      </c>
      <c r="W1501" s="11">
        <v>0</v>
      </c>
      <c r="X1501" s="11">
        <v>0</v>
      </c>
      <c r="Y1501" s="11">
        <v>0</v>
      </c>
      <c r="Z1501" s="11">
        <v>0</v>
      </c>
      <c r="AA1501" s="12" t="s">
        <v>32955</v>
      </c>
      <c r="AB1501" s="17" t="str">
        <f t="shared" si="139"/>
        <v>Programme: MSc International Supply Chain Management with Industrial Placement</v>
      </c>
      <c r="AC1501" s="17">
        <f t="shared" si="140"/>
        <v>1</v>
      </c>
      <c r="AD1501" s="17" t="str">
        <f t="shared" si="141"/>
        <v/>
      </c>
      <c r="AE1501" s="17" t="str">
        <f t="shared" si="142"/>
        <v/>
      </c>
      <c r="AF1501" s="17" t="str">
        <f t="shared" si="143"/>
        <v/>
      </c>
      <c r="AG1501" s="17" cm="1">
        <f t="array" ref="AG1501">IFERROR(IF(J1501="Level",INDEX($M1501:$S1501,AC1501+1),INDEX($M1501:$S1501,AC1501)),"")</f>
        <v>240</v>
      </c>
      <c r="AH1501" s="17" t="str" cm="1">
        <f t="array" ref="AH1501">IFERROR(IF(J1501="Level",INDEX($M1501:$S1501,AD1501+1),INDEX($M1501:$S1501,AD1501)),"")</f>
        <v/>
      </c>
      <c r="AI1501" s="17" t="str" cm="1">
        <f t="array" ref="AI1501">IFERROR(INDEX($M1501:$S1501,AE1501),"")</f>
        <v/>
      </c>
      <c r="AJ1501" s="17" t="str" cm="1">
        <f t="array" ref="AJ1501">IFERROR(INDEX($M1501:$S1501,AF1501),"")</f>
        <v/>
      </c>
      <c r="AK1501" s="17" cm="1">
        <f t="array" ref="AK1501">IFERROR(IF(J1501="Level",INDEX($T1501:$Z1501,AC1501+1),INDEX($T1501:$Z1501,AC1501)),"")</f>
        <v>1</v>
      </c>
      <c r="AL1501" s="17" t="str" cm="1">
        <f t="array" ref="AL1501">IFERROR(IF(J1501="Level",INDEX($T1501:$Z1501,AD1501+1),INDEX($T1501:$Z1501,AD1501)),"")</f>
        <v/>
      </c>
      <c r="AM1501" s="17" t="str" cm="1">
        <f t="array" ref="AM1501">IFERROR(INDEX($T1501:$Z1501,AE1501),"")</f>
        <v/>
      </c>
      <c r="AN1501" s="17" t="str" cm="1">
        <f t="array" ref="AN1501">IFERROR(INDEX($T1501:$Z1501,AF1501),"")</f>
        <v/>
      </c>
    </row>
    <row r="1502" spans="1:40" x14ac:dyDescent="0.2">
      <c r="A1502" s="17" t="str">
        <f t="shared" si="138"/>
        <v>MRes Finance (PhD Pathway): PTR2SBESBE03</v>
      </c>
      <c r="B1502" s="11" t="s">
        <v>797</v>
      </c>
      <c r="C1502" s="11" t="s">
        <v>32965</v>
      </c>
      <c r="D1502" s="11" t="s">
        <v>798</v>
      </c>
      <c r="E1502" s="11" t="s">
        <v>32190</v>
      </c>
      <c r="F1502" s="11" t="s">
        <v>82</v>
      </c>
      <c r="G1502" s="11" t="s">
        <v>32416</v>
      </c>
      <c r="H1502" s="11" t="s">
        <v>77</v>
      </c>
      <c r="I1502" s="11">
        <v>1</v>
      </c>
      <c r="J1502" s="11" t="s">
        <v>78</v>
      </c>
      <c r="K1502" s="11" t="s">
        <v>32182</v>
      </c>
      <c r="L1502" s="11">
        <v>240</v>
      </c>
      <c r="M1502" s="11">
        <v>240</v>
      </c>
      <c r="N1502" s="11">
        <v>0</v>
      </c>
      <c r="O1502" s="11">
        <v>0</v>
      </c>
      <c r="P1502" s="11">
        <v>0</v>
      </c>
      <c r="Q1502" s="11">
        <v>0</v>
      </c>
      <c r="R1502" s="11">
        <v>0</v>
      </c>
      <c r="S1502" s="11">
        <v>0</v>
      </c>
      <c r="T1502" s="11">
        <v>1</v>
      </c>
      <c r="U1502" s="11">
        <v>0</v>
      </c>
      <c r="V1502" s="11">
        <v>0</v>
      </c>
      <c r="W1502" s="11">
        <v>0</v>
      </c>
      <c r="X1502" s="11">
        <v>0</v>
      </c>
      <c r="Y1502" s="11">
        <v>0</v>
      </c>
      <c r="Z1502" s="11">
        <v>0</v>
      </c>
      <c r="AA1502" s="12" t="s">
        <v>32955</v>
      </c>
      <c r="AB1502" s="17" t="str">
        <f t="shared" si="139"/>
        <v>Programme: MRes Finance (PhD Pathway)</v>
      </c>
      <c r="AC1502" s="17">
        <f t="shared" si="140"/>
        <v>1</v>
      </c>
      <c r="AD1502" s="17" t="str">
        <f t="shared" si="141"/>
        <v/>
      </c>
      <c r="AE1502" s="17" t="str">
        <f t="shared" si="142"/>
        <v/>
      </c>
      <c r="AF1502" s="17" t="str">
        <f t="shared" si="143"/>
        <v/>
      </c>
      <c r="AG1502" s="17" cm="1">
        <f t="array" ref="AG1502">IFERROR(IF(J1502="Level",INDEX($M1502:$S1502,AC1502+1),INDEX($M1502:$S1502,AC1502)),"")</f>
        <v>240</v>
      </c>
      <c r="AH1502" s="17" t="str" cm="1">
        <f t="array" ref="AH1502">IFERROR(IF(J1502="Level",INDEX($M1502:$S1502,AD1502+1),INDEX($M1502:$S1502,AD1502)),"")</f>
        <v/>
      </c>
      <c r="AI1502" s="17" t="str" cm="1">
        <f t="array" ref="AI1502">IFERROR(INDEX($M1502:$S1502,AE1502),"")</f>
        <v/>
      </c>
      <c r="AJ1502" s="17" t="str" cm="1">
        <f t="array" ref="AJ1502">IFERROR(INDEX($M1502:$S1502,AF1502),"")</f>
        <v/>
      </c>
      <c r="AK1502" s="17" cm="1">
        <f t="array" ref="AK1502">IFERROR(IF(J1502="Level",INDEX($T1502:$Z1502,AC1502+1),INDEX($T1502:$Z1502,AC1502)),"")</f>
        <v>1</v>
      </c>
      <c r="AL1502" s="17" t="str" cm="1">
        <f t="array" ref="AL1502">IFERROR(IF(J1502="Level",INDEX($T1502:$Z1502,AD1502+1),INDEX($T1502:$Z1502,AD1502)),"")</f>
        <v/>
      </c>
      <c r="AM1502" s="17" t="str" cm="1">
        <f t="array" ref="AM1502">IFERROR(INDEX($T1502:$Z1502,AE1502),"")</f>
        <v/>
      </c>
      <c r="AN1502" s="17" t="str" cm="1">
        <f t="array" ref="AN1502">IFERROR(INDEX($T1502:$Z1502,AF1502),"")</f>
        <v/>
      </c>
    </row>
    <row r="1503" spans="1:40" ht="25.5" x14ac:dyDescent="0.2">
      <c r="A1503" s="17" t="str">
        <f t="shared" si="138"/>
        <v>MSc Financial Analysis and Fund Management with Industrial Experience: PTS2SBESBE19</v>
      </c>
      <c r="B1503" s="11" t="s">
        <v>33893</v>
      </c>
      <c r="C1503" s="11" t="s">
        <v>32965</v>
      </c>
      <c r="D1503" s="11" t="s">
        <v>33894</v>
      </c>
      <c r="E1503" s="11" t="s">
        <v>32190</v>
      </c>
      <c r="F1503" s="11" t="s">
        <v>82</v>
      </c>
      <c r="G1503" s="11" t="s">
        <v>32416</v>
      </c>
      <c r="H1503" s="11" t="s">
        <v>77</v>
      </c>
      <c r="I1503" s="11">
        <v>1</v>
      </c>
      <c r="J1503" s="11" t="s">
        <v>78</v>
      </c>
      <c r="K1503" s="11" t="s">
        <v>32182</v>
      </c>
      <c r="L1503" s="11">
        <v>240</v>
      </c>
      <c r="M1503" s="11">
        <v>240</v>
      </c>
      <c r="N1503" s="11">
        <v>0</v>
      </c>
      <c r="O1503" s="11">
        <v>0</v>
      </c>
      <c r="P1503" s="11">
        <v>0</v>
      </c>
      <c r="Q1503" s="11">
        <v>0</v>
      </c>
      <c r="R1503" s="11">
        <v>0</v>
      </c>
      <c r="S1503" s="11">
        <v>0</v>
      </c>
      <c r="T1503" s="11">
        <v>1</v>
      </c>
      <c r="U1503" s="11">
        <v>0</v>
      </c>
      <c r="V1503" s="11">
        <v>0</v>
      </c>
      <c r="W1503" s="11">
        <v>0</v>
      </c>
      <c r="X1503" s="11">
        <v>0</v>
      </c>
      <c r="Y1503" s="11">
        <v>0</v>
      </c>
      <c r="Z1503" s="11">
        <v>0</v>
      </c>
      <c r="AA1503" s="12" t="s">
        <v>32955</v>
      </c>
      <c r="AB1503" s="17" t="str">
        <f t="shared" si="139"/>
        <v>Programme: MSc Financial Analysis and Fund Management with Industrial Experience</v>
      </c>
      <c r="AC1503" s="17">
        <f t="shared" si="140"/>
        <v>1</v>
      </c>
      <c r="AD1503" s="17" t="str">
        <f t="shared" si="141"/>
        <v/>
      </c>
      <c r="AE1503" s="17" t="str">
        <f t="shared" si="142"/>
        <v/>
      </c>
      <c r="AF1503" s="17" t="str">
        <f t="shared" si="143"/>
        <v/>
      </c>
      <c r="AG1503" s="17" cm="1">
        <f t="array" ref="AG1503">IFERROR(IF(J1503="Level",INDEX($M1503:$S1503,AC1503+1),INDEX($M1503:$S1503,AC1503)),"")</f>
        <v>240</v>
      </c>
      <c r="AH1503" s="17" t="str" cm="1">
        <f t="array" ref="AH1503">IFERROR(IF(J1503="Level",INDEX($M1503:$S1503,AD1503+1),INDEX($M1503:$S1503,AD1503)),"")</f>
        <v/>
      </c>
      <c r="AI1503" s="17" t="str" cm="1">
        <f t="array" ref="AI1503">IFERROR(INDEX($M1503:$S1503,AE1503),"")</f>
        <v/>
      </c>
      <c r="AJ1503" s="17" t="str" cm="1">
        <f t="array" ref="AJ1503">IFERROR(INDEX($M1503:$S1503,AF1503),"")</f>
        <v/>
      </c>
      <c r="AK1503" s="17" cm="1">
        <f t="array" ref="AK1503">IFERROR(IF(J1503="Level",INDEX($T1503:$Z1503,AC1503+1),INDEX($T1503:$Z1503,AC1503)),"")</f>
        <v>1</v>
      </c>
      <c r="AL1503" s="17" t="str" cm="1">
        <f t="array" ref="AL1503">IFERROR(IF(J1503="Level",INDEX($T1503:$Z1503,AD1503+1),INDEX($T1503:$Z1503,AD1503)),"")</f>
        <v/>
      </c>
      <c r="AM1503" s="17" t="str" cm="1">
        <f t="array" ref="AM1503">IFERROR(INDEX($T1503:$Z1503,AE1503),"")</f>
        <v/>
      </c>
      <c r="AN1503" s="17" t="str" cm="1">
        <f t="array" ref="AN1503">IFERROR(INDEX($T1503:$Z1503,AF1503),"")</f>
        <v/>
      </c>
    </row>
    <row r="1504" spans="1:40" x14ac:dyDescent="0.2">
      <c r="A1504" s="17" t="str">
        <f t="shared" si="138"/>
        <v>MSc Finance with Industrial Experience: PTS2SBESBE20</v>
      </c>
      <c r="B1504" s="11" t="s">
        <v>33895</v>
      </c>
      <c r="C1504" s="11" t="s">
        <v>32965</v>
      </c>
      <c r="D1504" s="11" t="s">
        <v>33896</v>
      </c>
      <c r="E1504" s="11" t="s">
        <v>32190</v>
      </c>
      <c r="F1504" s="11" t="s">
        <v>82</v>
      </c>
      <c r="G1504" s="11" t="s">
        <v>32416</v>
      </c>
      <c r="H1504" s="11" t="s">
        <v>77</v>
      </c>
      <c r="I1504" s="11">
        <v>1</v>
      </c>
      <c r="J1504" s="11" t="s">
        <v>78</v>
      </c>
      <c r="K1504" s="11" t="s">
        <v>32182</v>
      </c>
      <c r="L1504" s="11">
        <v>240</v>
      </c>
      <c r="M1504" s="11">
        <v>240</v>
      </c>
      <c r="N1504" s="11">
        <v>0</v>
      </c>
      <c r="O1504" s="11">
        <v>0</v>
      </c>
      <c r="P1504" s="11">
        <v>0</v>
      </c>
      <c r="Q1504" s="11">
        <v>0</v>
      </c>
      <c r="R1504" s="11">
        <v>0</v>
      </c>
      <c r="S1504" s="11">
        <v>0</v>
      </c>
      <c r="T1504" s="11">
        <v>1</v>
      </c>
      <c r="U1504" s="11">
        <v>0</v>
      </c>
      <c r="V1504" s="11">
        <v>0</v>
      </c>
      <c r="W1504" s="11">
        <v>0</v>
      </c>
      <c r="X1504" s="11">
        <v>0</v>
      </c>
      <c r="Y1504" s="11">
        <v>0</v>
      </c>
      <c r="Z1504" s="11">
        <v>0</v>
      </c>
      <c r="AA1504" s="12" t="s">
        <v>32955</v>
      </c>
      <c r="AB1504" s="17" t="str">
        <f t="shared" si="139"/>
        <v>Programme: MSc Finance with Industrial Experience</v>
      </c>
      <c r="AC1504" s="17">
        <f t="shared" si="140"/>
        <v>1</v>
      </c>
      <c r="AD1504" s="17" t="str">
        <f t="shared" si="141"/>
        <v/>
      </c>
      <c r="AE1504" s="17" t="str">
        <f t="shared" si="142"/>
        <v/>
      </c>
      <c r="AF1504" s="17" t="str">
        <f t="shared" si="143"/>
        <v/>
      </c>
      <c r="AG1504" s="17" cm="1">
        <f t="array" ref="AG1504">IFERROR(IF(J1504="Level",INDEX($M1504:$S1504,AC1504+1),INDEX($M1504:$S1504,AC1504)),"")</f>
        <v>240</v>
      </c>
      <c r="AH1504" s="17" t="str" cm="1">
        <f t="array" ref="AH1504">IFERROR(IF(J1504="Level",INDEX($M1504:$S1504,AD1504+1),INDEX($M1504:$S1504,AD1504)),"")</f>
        <v/>
      </c>
      <c r="AI1504" s="17" t="str" cm="1">
        <f t="array" ref="AI1504">IFERROR(INDEX($M1504:$S1504,AE1504),"")</f>
        <v/>
      </c>
      <c r="AJ1504" s="17" t="str" cm="1">
        <f t="array" ref="AJ1504">IFERROR(INDEX($M1504:$S1504,AF1504),"")</f>
        <v/>
      </c>
      <c r="AK1504" s="17" cm="1">
        <f t="array" ref="AK1504">IFERROR(IF(J1504="Level",INDEX($T1504:$Z1504,AC1504+1),INDEX($T1504:$Z1504,AC1504)),"")</f>
        <v>1</v>
      </c>
      <c r="AL1504" s="17" t="str" cm="1">
        <f t="array" ref="AL1504">IFERROR(IF(J1504="Level",INDEX($T1504:$Z1504,AD1504+1),INDEX($T1504:$Z1504,AD1504)),"")</f>
        <v/>
      </c>
      <c r="AM1504" s="17" t="str" cm="1">
        <f t="array" ref="AM1504">IFERROR(INDEX($T1504:$Z1504,AE1504),"")</f>
        <v/>
      </c>
      <c r="AN1504" s="17" t="str" cm="1">
        <f t="array" ref="AN1504">IFERROR(INDEX($T1504:$Z1504,AF1504),"")</f>
        <v/>
      </c>
    </row>
    <row r="1505" spans="1:40" x14ac:dyDescent="0.2">
      <c r="A1505" s="17" t="str">
        <f t="shared" si="138"/>
        <v>MSc Financial Mathematics with Professional Placement: PTS2MASMAS03</v>
      </c>
      <c r="B1505" s="11" t="s">
        <v>805</v>
      </c>
      <c r="C1505" s="11" t="s">
        <v>32965</v>
      </c>
      <c r="D1505" s="11" t="s">
        <v>806</v>
      </c>
      <c r="E1505" s="11" t="s">
        <v>445</v>
      </c>
      <c r="F1505" s="11" t="s">
        <v>82</v>
      </c>
      <c r="G1505" s="11" t="s">
        <v>32416</v>
      </c>
      <c r="H1505" s="11" t="s">
        <v>77</v>
      </c>
      <c r="I1505" s="11">
        <v>1</v>
      </c>
      <c r="J1505" s="11" t="s">
        <v>78</v>
      </c>
      <c r="K1505" s="11" t="s">
        <v>32182</v>
      </c>
      <c r="L1505" s="11">
        <v>240</v>
      </c>
      <c r="M1505" s="11">
        <v>240</v>
      </c>
      <c r="N1505" s="11">
        <v>0</v>
      </c>
      <c r="O1505" s="11">
        <v>0</v>
      </c>
      <c r="P1505" s="11">
        <v>0</v>
      </c>
      <c r="Q1505" s="11">
        <v>0</v>
      </c>
      <c r="R1505" s="11">
        <v>0</v>
      </c>
      <c r="S1505" s="11">
        <v>0</v>
      </c>
      <c r="T1505" s="11">
        <v>1</v>
      </c>
      <c r="U1505" s="11">
        <v>0</v>
      </c>
      <c r="V1505" s="11">
        <v>0</v>
      </c>
      <c r="W1505" s="11">
        <v>0</v>
      </c>
      <c r="X1505" s="11">
        <v>0</v>
      </c>
      <c r="Y1505" s="11">
        <v>0</v>
      </c>
      <c r="Z1505" s="11">
        <v>0</v>
      </c>
      <c r="AA1505" s="12" t="s">
        <v>32955</v>
      </c>
      <c r="AB1505" s="17" t="str">
        <f t="shared" si="139"/>
        <v>Programme: MSc Financial Mathematics with Professional Placement</v>
      </c>
      <c r="AC1505" s="17">
        <f t="shared" si="140"/>
        <v>1</v>
      </c>
      <c r="AD1505" s="17" t="str">
        <f t="shared" si="141"/>
        <v/>
      </c>
      <c r="AE1505" s="17" t="str">
        <f t="shared" si="142"/>
        <v/>
      </c>
      <c r="AF1505" s="17" t="str">
        <f t="shared" si="143"/>
        <v/>
      </c>
      <c r="AG1505" s="17" cm="1">
        <f t="array" ref="AG1505">IFERROR(IF(J1505="Level",INDEX($M1505:$S1505,AC1505+1),INDEX($M1505:$S1505,AC1505)),"")</f>
        <v>240</v>
      </c>
      <c r="AH1505" s="17" t="str" cm="1">
        <f t="array" ref="AH1505">IFERROR(IF(J1505="Level",INDEX($M1505:$S1505,AD1505+1),INDEX($M1505:$S1505,AD1505)),"")</f>
        <v/>
      </c>
      <c r="AI1505" s="17" t="str" cm="1">
        <f t="array" ref="AI1505">IFERROR(INDEX($M1505:$S1505,AE1505),"")</f>
        <v/>
      </c>
      <c r="AJ1505" s="17" t="str" cm="1">
        <f t="array" ref="AJ1505">IFERROR(INDEX($M1505:$S1505,AF1505),"")</f>
        <v/>
      </c>
      <c r="AK1505" s="17" cm="1">
        <f t="array" ref="AK1505">IFERROR(IF(J1505="Level",INDEX($T1505:$Z1505,AC1505+1),INDEX($T1505:$Z1505,AC1505)),"")</f>
        <v>1</v>
      </c>
      <c r="AL1505" s="17" t="str" cm="1">
        <f t="array" ref="AL1505">IFERROR(IF(J1505="Level",INDEX($T1505:$Z1505,AD1505+1),INDEX($T1505:$Z1505,AD1505)),"")</f>
        <v/>
      </c>
      <c r="AM1505" s="17" t="str" cm="1">
        <f t="array" ref="AM1505">IFERROR(INDEX($T1505:$Z1505,AE1505),"")</f>
        <v/>
      </c>
      <c r="AN1505" s="17" t="str" cm="1">
        <f t="array" ref="AN1505">IFERROR(INDEX($T1505:$Z1505,AF1505),"")</f>
        <v/>
      </c>
    </row>
    <row r="1506" spans="1:40" ht="25.5" x14ac:dyDescent="0.2">
      <c r="A1506" s="17" t="str">
        <f t="shared" si="138"/>
        <v>MSc Applied Data Science and Statistics with Professional Placement: PTS2MASMAS04</v>
      </c>
      <c r="B1506" s="11" t="s">
        <v>807</v>
      </c>
      <c r="C1506" s="11" t="s">
        <v>32965</v>
      </c>
      <c r="D1506" s="11" t="s">
        <v>808</v>
      </c>
      <c r="E1506" s="11" t="s">
        <v>445</v>
      </c>
      <c r="F1506" s="11" t="s">
        <v>82</v>
      </c>
      <c r="G1506" s="11" t="s">
        <v>32416</v>
      </c>
      <c r="H1506" s="11" t="s">
        <v>77</v>
      </c>
      <c r="I1506" s="11">
        <v>1</v>
      </c>
      <c r="J1506" s="11" t="s">
        <v>78</v>
      </c>
      <c r="K1506" s="11" t="s">
        <v>32182</v>
      </c>
      <c r="L1506" s="11">
        <v>240</v>
      </c>
      <c r="M1506" s="11">
        <v>240</v>
      </c>
      <c r="N1506" s="11">
        <v>0</v>
      </c>
      <c r="O1506" s="11">
        <v>0</v>
      </c>
      <c r="P1506" s="11">
        <v>0</v>
      </c>
      <c r="Q1506" s="11">
        <v>0</v>
      </c>
      <c r="R1506" s="11">
        <v>0</v>
      </c>
      <c r="S1506" s="11">
        <v>0</v>
      </c>
      <c r="T1506" s="11">
        <v>1</v>
      </c>
      <c r="U1506" s="11">
        <v>0</v>
      </c>
      <c r="V1506" s="11">
        <v>0</v>
      </c>
      <c r="W1506" s="11">
        <v>0</v>
      </c>
      <c r="X1506" s="11">
        <v>0</v>
      </c>
      <c r="Y1506" s="11">
        <v>0</v>
      </c>
      <c r="Z1506" s="11">
        <v>0</v>
      </c>
      <c r="AA1506" s="12" t="s">
        <v>32955</v>
      </c>
      <c r="AB1506" s="17" t="str">
        <f t="shared" si="139"/>
        <v>Programme: MSc Applied Data Science and Statistics with Professional Placement</v>
      </c>
      <c r="AC1506" s="17">
        <f t="shared" si="140"/>
        <v>1</v>
      </c>
      <c r="AD1506" s="17" t="str">
        <f t="shared" si="141"/>
        <v/>
      </c>
      <c r="AE1506" s="17" t="str">
        <f t="shared" si="142"/>
        <v/>
      </c>
      <c r="AF1506" s="17" t="str">
        <f t="shared" si="143"/>
        <v/>
      </c>
      <c r="AG1506" s="17" cm="1">
        <f t="array" ref="AG1506">IFERROR(IF(J1506="Level",INDEX($M1506:$S1506,AC1506+1),INDEX($M1506:$S1506,AC1506)),"")</f>
        <v>240</v>
      </c>
      <c r="AH1506" s="17" t="str" cm="1">
        <f t="array" ref="AH1506">IFERROR(IF(J1506="Level",INDEX($M1506:$S1506,AD1506+1),INDEX($M1506:$S1506,AD1506)),"")</f>
        <v/>
      </c>
      <c r="AI1506" s="17" t="str" cm="1">
        <f t="array" ref="AI1506">IFERROR(INDEX($M1506:$S1506,AE1506),"")</f>
        <v/>
      </c>
      <c r="AJ1506" s="17" t="str" cm="1">
        <f t="array" ref="AJ1506">IFERROR(INDEX($M1506:$S1506,AF1506),"")</f>
        <v/>
      </c>
      <c r="AK1506" s="17" cm="1">
        <f t="array" ref="AK1506">IFERROR(IF(J1506="Level",INDEX($T1506:$Z1506,AC1506+1),INDEX($T1506:$Z1506,AC1506)),"")</f>
        <v>1</v>
      </c>
      <c r="AL1506" s="17" t="str" cm="1">
        <f t="array" ref="AL1506">IFERROR(IF(J1506="Level",INDEX($T1506:$Z1506,AD1506+1),INDEX($T1506:$Z1506,AD1506)),"")</f>
        <v/>
      </c>
      <c r="AM1506" s="17" t="str" cm="1">
        <f t="array" ref="AM1506">IFERROR(INDEX($T1506:$Z1506,AE1506),"")</f>
        <v/>
      </c>
      <c r="AN1506" s="17" t="str" cm="1">
        <f t="array" ref="AN1506">IFERROR(INDEX($T1506:$Z1506,AF1506),"")</f>
        <v/>
      </c>
    </row>
    <row r="1507" spans="1:40" x14ac:dyDescent="0.2">
      <c r="A1507" s="17" t="str">
        <f t="shared" si="138"/>
        <v>MSc Mathematical Finance with Professional Placement: PTS2MASMAS07</v>
      </c>
      <c r="B1507" s="11" t="s">
        <v>32000</v>
      </c>
      <c r="C1507" s="11" t="s">
        <v>32965</v>
      </c>
      <c r="D1507" s="11" t="s">
        <v>32415</v>
      </c>
      <c r="E1507" s="11" t="s">
        <v>445</v>
      </c>
      <c r="F1507" s="11" t="s">
        <v>82</v>
      </c>
      <c r="G1507" s="11" t="s">
        <v>32416</v>
      </c>
      <c r="H1507" s="11" t="s">
        <v>77</v>
      </c>
      <c r="I1507" s="11">
        <v>1</v>
      </c>
      <c r="J1507" s="11" t="s">
        <v>78</v>
      </c>
      <c r="K1507" s="11" t="s">
        <v>32182</v>
      </c>
      <c r="L1507" s="11">
        <v>240</v>
      </c>
      <c r="M1507" s="11">
        <v>240</v>
      </c>
      <c r="N1507" s="11">
        <v>0</v>
      </c>
      <c r="O1507" s="11">
        <v>0</v>
      </c>
      <c r="P1507" s="11">
        <v>0</v>
      </c>
      <c r="Q1507" s="11">
        <v>0</v>
      </c>
      <c r="R1507" s="11">
        <v>0</v>
      </c>
      <c r="S1507" s="11">
        <v>0</v>
      </c>
      <c r="T1507" s="11">
        <v>1</v>
      </c>
      <c r="U1507" s="11">
        <v>0</v>
      </c>
      <c r="V1507" s="11">
        <v>0</v>
      </c>
      <c r="W1507" s="11">
        <v>0</v>
      </c>
      <c r="X1507" s="11">
        <v>0</v>
      </c>
      <c r="Y1507" s="11">
        <v>0</v>
      </c>
      <c r="Z1507" s="11">
        <v>0</v>
      </c>
      <c r="AA1507" s="12" t="s">
        <v>32955</v>
      </c>
      <c r="AB1507" s="17" t="str">
        <f t="shared" si="139"/>
        <v>Programme: MSc Mathematical Finance with Professional Placement</v>
      </c>
      <c r="AC1507" s="17">
        <f t="shared" si="140"/>
        <v>1</v>
      </c>
      <c r="AD1507" s="17" t="str">
        <f t="shared" si="141"/>
        <v/>
      </c>
      <c r="AE1507" s="17" t="str">
        <f t="shared" si="142"/>
        <v/>
      </c>
      <c r="AF1507" s="17" t="str">
        <f t="shared" si="143"/>
        <v/>
      </c>
      <c r="AG1507" s="17" cm="1">
        <f t="array" ref="AG1507">IFERROR(IF(J1507="Level",INDEX($M1507:$S1507,AC1507+1),INDEX($M1507:$S1507,AC1507)),"")</f>
        <v>240</v>
      </c>
      <c r="AH1507" s="17" t="str" cm="1">
        <f t="array" ref="AH1507">IFERROR(IF(J1507="Level",INDEX($M1507:$S1507,AD1507+1),INDEX($M1507:$S1507,AD1507)),"")</f>
        <v/>
      </c>
      <c r="AI1507" s="17" t="str" cm="1">
        <f t="array" ref="AI1507">IFERROR(INDEX($M1507:$S1507,AE1507),"")</f>
        <v/>
      </c>
      <c r="AJ1507" s="17" t="str" cm="1">
        <f t="array" ref="AJ1507">IFERROR(INDEX($M1507:$S1507,AF1507),"")</f>
        <v/>
      </c>
      <c r="AK1507" s="17" cm="1">
        <f t="array" ref="AK1507">IFERROR(IF(J1507="Level",INDEX($T1507:$Z1507,AC1507+1),INDEX($T1507:$Z1507,AC1507)),"")</f>
        <v>1</v>
      </c>
      <c r="AL1507" s="17" t="str" cm="1">
        <f t="array" ref="AL1507">IFERROR(IF(J1507="Level",INDEX($T1507:$Z1507,AD1507+1),INDEX($T1507:$Z1507,AD1507)),"")</f>
        <v/>
      </c>
      <c r="AM1507" s="17" t="str" cm="1">
        <f t="array" ref="AM1507">IFERROR(INDEX($T1507:$Z1507,AE1507),"")</f>
        <v/>
      </c>
      <c r="AN1507" s="17" t="str" cm="1">
        <f t="array" ref="AN1507">IFERROR(INDEX($T1507:$Z1507,AF1507),"")</f>
        <v/>
      </c>
    </row>
    <row r="1508" spans="1:40" x14ac:dyDescent="0.2">
      <c r="A1508" s="17" t="str">
        <f t="shared" si="138"/>
        <v>Master of Public Administration with Applied Studies: PTP9HPSHPS01</v>
      </c>
      <c r="B1508" s="11" t="s">
        <v>791</v>
      </c>
      <c r="C1508" s="11" t="s">
        <v>32965</v>
      </c>
      <c r="D1508" s="11" t="s">
        <v>792</v>
      </c>
      <c r="E1508" s="11" t="s">
        <v>214</v>
      </c>
      <c r="F1508" s="11" t="s">
        <v>76</v>
      </c>
      <c r="G1508" s="11" t="s">
        <v>32416</v>
      </c>
      <c r="H1508" s="11" t="s">
        <v>77</v>
      </c>
      <c r="I1508" s="11">
        <v>1</v>
      </c>
      <c r="J1508" s="11" t="s">
        <v>78</v>
      </c>
      <c r="K1508" s="11" t="s">
        <v>32182</v>
      </c>
      <c r="L1508" s="11">
        <v>240</v>
      </c>
      <c r="M1508" s="11">
        <v>240</v>
      </c>
      <c r="N1508" s="11">
        <v>0</v>
      </c>
      <c r="O1508" s="11">
        <v>0</v>
      </c>
      <c r="P1508" s="11">
        <v>0</v>
      </c>
      <c r="Q1508" s="11">
        <v>0</v>
      </c>
      <c r="R1508" s="11">
        <v>0</v>
      </c>
      <c r="S1508" s="11">
        <v>0</v>
      </c>
      <c r="T1508" s="11">
        <v>1</v>
      </c>
      <c r="U1508" s="11">
        <v>0</v>
      </c>
      <c r="V1508" s="11">
        <v>0</v>
      </c>
      <c r="W1508" s="11">
        <v>0</v>
      </c>
      <c r="X1508" s="11">
        <v>0</v>
      </c>
      <c r="Y1508" s="11">
        <v>0</v>
      </c>
      <c r="Z1508" s="11">
        <v>0</v>
      </c>
      <c r="AA1508" s="12" t="s">
        <v>32955</v>
      </c>
      <c r="AB1508" s="17" t="str">
        <f t="shared" si="139"/>
        <v>Programme: Master of Public Administration with Applied Studies</v>
      </c>
      <c r="AC1508" s="17">
        <f t="shared" si="140"/>
        <v>1</v>
      </c>
      <c r="AD1508" s="17" t="str">
        <f t="shared" si="141"/>
        <v/>
      </c>
      <c r="AE1508" s="17" t="str">
        <f t="shared" si="142"/>
        <v/>
      </c>
      <c r="AF1508" s="17" t="str">
        <f t="shared" si="143"/>
        <v/>
      </c>
      <c r="AG1508" s="17" cm="1">
        <f t="array" ref="AG1508">IFERROR(IF(J1508="Level",INDEX($M1508:$S1508,AC1508+1),INDEX($M1508:$S1508,AC1508)),"")</f>
        <v>240</v>
      </c>
      <c r="AH1508" s="17" t="str" cm="1">
        <f t="array" ref="AH1508">IFERROR(IF(J1508="Level",INDEX($M1508:$S1508,AD1508+1),INDEX($M1508:$S1508,AD1508)),"")</f>
        <v/>
      </c>
      <c r="AI1508" s="17" t="str" cm="1">
        <f t="array" ref="AI1508">IFERROR(INDEX($M1508:$S1508,AE1508),"")</f>
        <v/>
      </c>
      <c r="AJ1508" s="17" t="str" cm="1">
        <f t="array" ref="AJ1508">IFERROR(INDEX($M1508:$S1508,AF1508),"")</f>
        <v/>
      </c>
      <c r="AK1508" s="17" cm="1">
        <f t="array" ref="AK1508">IFERROR(IF(J1508="Level",INDEX($T1508:$Z1508,AC1508+1),INDEX($T1508:$Z1508,AC1508)),"")</f>
        <v>1</v>
      </c>
      <c r="AL1508" s="17" t="str" cm="1">
        <f t="array" ref="AL1508">IFERROR(IF(J1508="Level",INDEX($T1508:$Z1508,AD1508+1),INDEX($T1508:$Z1508,AD1508)),"")</f>
        <v/>
      </c>
      <c r="AM1508" s="17" t="str" cm="1">
        <f t="array" ref="AM1508">IFERROR(INDEX($T1508:$Z1508,AE1508),"")</f>
        <v/>
      </c>
      <c r="AN1508" s="17" t="str" cm="1">
        <f t="array" ref="AN1508">IFERROR(INDEX($T1508:$Z1508,AF1508),"")</f>
        <v/>
      </c>
    </row>
    <row r="1509" spans="1:40" x14ac:dyDescent="0.2">
      <c r="A1509" s="17" t="str">
        <f t="shared" si="138"/>
        <v>MRes Advanced Biological Sciences: PTR2BIOBIO02</v>
      </c>
      <c r="B1509" s="11" t="s">
        <v>793</v>
      </c>
      <c r="C1509" s="11" t="s">
        <v>32965</v>
      </c>
      <c r="D1509" s="11" t="s">
        <v>794</v>
      </c>
      <c r="E1509" s="11" t="s">
        <v>126</v>
      </c>
      <c r="F1509" s="11" t="s">
        <v>71</v>
      </c>
      <c r="G1509" s="11" t="s">
        <v>32416</v>
      </c>
      <c r="H1509" s="11" t="s">
        <v>77</v>
      </c>
      <c r="I1509" s="11">
        <v>1</v>
      </c>
      <c r="J1509" s="11" t="s">
        <v>78</v>
      </c>
      <c r="K1509" s="11" t="s">
        <v>32182</v>
      </c>
      <c r="L1509" s="11">
        <v>240</v>
      </c>
      <c r="M1509" s="11">
        <v>240</v>
      </c>
      <c r="N1509" s="11">
        <v>0</v>
      </c>
      <c r="O1509" s="11">
        <v>0</v>
      </c>
      <c r="P1509" s="11">
        <v>0</v>
      </c>
      <c r="Q1509" s="11">
        <v>0</v>
      </c>
      <c r="R1509" s="11">
        <v>0</v>
      </c>
      <c r="S1509" s="11">
        <v>0</v>
      </c>
      <c r="T1509" s="11">
        <v>1</v>
      </c>
      <c r="U1509" s="11">
        <v>0</v>
      </c>
      <c r="V1509" s="11">
        <v>0</v>
      </c>
      <c r="W1509" s="11">
        <v>0</v>
      </c>
      <c r="X1509" s="11">
        <v>0</v>
      </c>
      <c r="Y1509" s="11">
        <v>0</v>
      </c>
      <c r="Z1509" s="11">
        <v>0</v>
      </c>
      <c r="AA1509" s="12" t="s">
        <v>32955</v>
      </c>
      <c r="AB1509" s="17" t="str">
        <f t="shared" si="139"/>
        <v>Programme: MRes Advanced Biological Sciences</v>
      </c>
      <c r="AC1509" s="17">
        <f t="shared" si="140"/>
        <v>1</v>
      </c>
      <c r="AD1509" s="17" t="str">
        <f t="shared" si="141"/>
        <v/>
      </c>
      <c r="AE1509" s="17" t="str">
        <f t="shared" si="142"/>
        <v/>
      </c>
      <c r="AF1509" s="17" t="str">
        <f t="shared" si="143"/>
        <v/>
      </c>
      <c r="AG1509" s="17" cm="1">
        <f t="array" ref="AG1509">IFERROR(IF(J1509="Level",INDEX($M1509:$S1509,AC1509+1),INDEX($M1509:$S1509,AC1509)),"")</f>
        <v>240</v>
      </c>
      <c r="AH1509" s="17" t="str" cm="1">
        <f t="array" ref="AH1509">IFERROR(IF(J1509="Level",INDEX($M1509:$S1509,AD1509+1),INDEX($M1509:$S1509,AD1509)),"")</f>
        <v/>
      </c>
      <c r="AI1509" s="17" t="str" cm="1">
        <f t="array" ref="AI1509">IFERROR(INDEX($M1509:$S1509,AE1509),"")</f>
        <v/>
      </c>
      <c r="AJ1509" s="17" t="str" cm="1">
        <f t="array" ref="AJ1509">IFERROR(INDEX($M1509:$S1509,AF1509),"")</f>
        <v/>
      </c>
      <c r="AK1509" s="17" cm="1">
        <f t="array" ref="AK1509">IFERROR(IF(J1509="Level",INDEX($T1509:$Z1509,AC1509+1),INDEX($T1509:$Z1509,AC1509)),"")</f>
        <v>1</v>
      </c>
      <c r="AL1509" s="17" t="str" cm="1">
        <f t="array" ref="AL1509">IFERROR(IF(J1509="Level",INDEX($T1509:$Z1509,AD1509+1),INDEX($T1509:$Z1509,AD1509)),"")</f>
        <v/>
      </c>
      <c r="AM1509" s="17" t="str" cm="1">
        <f t="array" ref="AM1509">IFERROR(INDEX($T1509:$Z1509,AE1509),"")</f>
        <v/>
      </c>
      <c r="AN1509" s="17" t="str" cm="1">
        <f t="array" ref="AN1509">IFERROR(INDEX($T1509:$Z1509,AF1509),"")</f>
        <v/>
      </c>
    </row>
    <row r="1510" spans="1:40" x14ac:dyDescent="0.2">
      <c r="A1510" s="17" t="str">
        <f t="shared" si="138"/>
        <v>MFA Theatre Practice: PTF2DRADRA01</v>
      </c>
      <c r="B1510" s="11" t="s">
        <v>32042</v>
      </c>
      <c r="C1510" s="11" t="s">
        <v>32965</v>
      </c>
      <c r="D1510" s="11" t="s">
        <v>32677</v>
      </c>
      <c r="E1510" s="11" t="s">
        <v>177</v>
      </c>
      <c r="F1510" s="11" t="s">
        <v>76</v>
      </c>
      <c r="G1510" s="11" t="s">
        <v>32678</v>
      </c>
      <c r="H1510" s="11" t="s">
        <v>77</v>
      </c>
      <c r="I1510" s="11">
        <v>1</v>
      </c>
      <c r="J1510" s="11" t="s">
        <v>78</v>
      </c>
      <c r="K1510" s="11" t="s">
        <v>32182</v>
      </c>
      <c r="L1510" s="11">
        <v>360</v>
      </c>
      <c r="M1510" s="11">
        <v>360</v>
      </c>
      <c r="N1510" s="11">
        <v>0</v>
      </c>
      <c r="O1510" s="11">
        <v>0</v>
      </c>
      <c r="P1510" s="11">
        <v>0</v>
      </c>
      <c r="Q1510" s="11">
        <v>0</v>
      </c>
      <c r="R1510" s="11">
        <v>0</v>
      </c>
      <c r="S1510" s="11">
        <v>0</v>
      </c>
      <c r="T1510" s="11">
        <v>1</v>
      </c>
      <c r="U1510" s="11">
        <v>0</v>
      </c>
      <c r="V1510" s="11">
        <v>0</v>
      </c>
      <c r="W1510" s="11">
        <v>0</v>
      </c>
      <c r="X1510" s="11">
        <v>0</v>
      </c>
      <c r="Y1510" s="11">
        <v>0</v>
      </c>
      <c r="Z1510" s="11">
        <v>0</v>
      </c>
      <c r="AA1510" s="12" t="s">
        <v>32955</v>
      </c>
      <c r="AB1510" s="17" t="str">
        <f t="shared" si="139"/>
        <v>Programme: MFA Theatre Practice</v>
      </c>
      <c r="AC1510" s="17">
        <f t="shared" si="140"/>
        <v>1</v>
      </c>
      <c r="AD1510" s="17" t="str">
        <f t="shared" si="141"/>
        <v/>
      </c>
      <c r="AE1510" s="17" t="str">
        <f t="shared" si="142"/>
        <v/>
      </c>
      <c r="AF1510" s="17" t="str">
        <f t="shared" si="143"/>
        <v/>
      </c>
      <c r="AG1510" s="17" cm="1">
        <f t="array" ref="AG1510">IFERROR(IF(J1510="Level",INDEX($M1510:$S1510,AC1510+1),INDEX($M1510:$S1510,AC1510)),"")</f>
        <v>360</v>
      </c>
      <c r="AH1510" s="17" t="str" cm="1">
        <f t="array" ref="AH1510">IFERROR(IF(J1510="Level",INDEX($M1510:$S1510,AD1510+1),INDEX($M1510:$S1510,AD1510)),"")</f>
        <v/>
      </c>
      <c r="AI1510" s="17" t="str" cm="1">
        <f t="array" ref="AI1510">IFERROR(INDEX($M1510:$S1510,AE1510),"")</f>
        <v/>
      </c>
      <c r="AJ1510" s="17" t="str" cm="1">
        <f t="array" ref="AJ1510">IFERROR(INDEX($M1510:$S1510,AF1510),"")</f>
        <v/>
      </c>
      <c r="AK1510" s="17" cm="1">
        <f t="array" ref="AK1510">IFERROR(IF(J1510="Level",INDEX($T1510:$Z1510,AC1510+1),INDEX($T1510:$Z1510,AC1510)),"")</f>
        <v>1</v>
      </c>
      <c r="AL1510" s="17" t="str" cm="1">
        <f t="array" ref="AL1510">IFERROR(IF(J1510="Level",INDEX($T1510:$Z1510,AD1510+1),INDEX($T1510:$Z1510,AD1510)),"")</f>
        <v/>
      </c>
      <c r="AM1510" s="17" t="str" cm="1">
        <f t="array" ref="AM1510">IFERROR(INDEX($T1510:$Z1510,AE1510),"")</f>
        <v/>
      </c>
      <c r="AN1510" s="17" t="str" cm="1">
        <f t="array" ref="AN1510">IFERROR(INDEX($T1510:$Z1510,AF1510),"")</f>
        <v/>
      </c>
    </row>
    <row r="1511" spans="1:40" x14ac:dyDescent="0.2">
      <c r="A1511" s="17" t="str">
        <f t="shared" si="138"/>
        <v>MA Middle East Politics and Arabic: PTA2IAIHPS01</v>
      </c>
      <c r="B1511" s="11" t="s">
        <v>785</v>
      </c>
      <c r="C1511" s="11" t="s">
        <v>32965</v>
      </c>
      <c r="D1511" s="11" t="s">
        <v>786</v>
      </c>
      <c r="E1511" s="11" t="s">
        <v>261</v>
      </c>
      <c r="F1511" s="11" t="s">
        <v>76</v>
      </c>
      <c r="G1511" s="11" t="s">
        <v>32678</v>
      </c>
      <c r="H1511" s="11" t="s">
        <v>77</v>
      </c>
      <c r="I1511" s="11">
        <v>1</v>
      </c>
      <c r="J1511" s="11" t="s">
        <v>78</v>
      </c>
      <c r="K1511" s="11" t="s">
        <v>32182</v>
      </c>
      <c r="L1511" s="11">
        <v>360</v>
      </c>
      <c r="M1511" s="11">
        <v>360</v>
      </c>
      <c r="N1511" s="11">
        <v>0</v>
      </c>
      <c r="O1511" s="11">
        <v>0</v>
      </c>
      <c r="P1511" s="11">
        <v>0</v>
      </c>
      <c r="Q1511" s="11">
        <v>0</v>
      </c>
      <c r="R1511" s="11">
        <v>0</v>
      </c>
      <c r="S1511" s="11">
        <v>0</v>
      </c>
      <c r="T1511" s="11">
        <v>1</v>
      </c>
      <c r="U1511" s="11">
        <v>0</v>
      </c>
      <c r="V1511" s="11">
        <v>0</v>
      </c>
      <c r="W1511" s="11">
        <v>0</v>
      </c>
      <c r="X1511" s="11">
        <v>0</v>
      </c>
      <c r="Y1511" s="11">
        <v>0</v>
      </c>
      <c r="Z1511" s="11">
        <v>0</v>
      </c>
      <c r="AA1511" s="12" t="s">
        <v>32955</v>
      </c>
      <c r="AB1511" s="17" t="str">
        <f t="shared" si="139"/>
        <v>Programme: MA Middle East Politics and Arabic</v>
      </c>
      <c r="AC1511" s="17">
        <f t="shared" si="140"/>
        <v>1</v>
      </c>
      <c r="AD1511" s="17" t="str">
        <f t="shared" si="141"/>
        <v/>
      </c>
      <c r="AE1511" s="17" t="str">
        <f t="shared" si="142"/>
        <v/>
      </c>
      <c r="AF1511" s="17" t="str">
        <f t="shared" si="143"/>
        <v/>
      </c>
      <c r="AG1511" s="17" cm="1">
        <f t="array" ref="AG1511">IFERROR(IF(J1511="Level",INDEX($M1511:$S1511,AC1511+1),INDEX($M1511:$S1511,AC1511)),"")</f>
        <v>360</v>
      </c>
      <c r="AH1511" s="17" t="str" cm="1">
        <f t="array" ref="AH1511">IFERROR(IF(J1511="Level",INDEX($M1511:$S1511,AD1511+1),INDEX($M1511:$S1511,AD1511)),"")</f>
        <v/>
      </c>
      <c r="AI1511" s="17" t="str" cm="1">
        <f t="array" ref="AI1511">IFERROR(INDEX($M1511:$S1511,AE1511),"")</f>
        <v/>
      </c>
      <c r="AJ1511" s="17" t="str" cm="1">
        <f t="array" ref="AJ1511">IFERROR(INDEX($M1511:$S1511,AF1511),"")</f>
        <v/>
      </c>
      <c r="AK1511" s="17" cm="1">
        <f t="array" ref="AK1511">IFERROR(IF(J1511="Level",INDEX($T1511:$Z1511,AC1511+1),INDEX($T1511:$Z1511,AC1511)),"")</f>
        <v>1</v>
      </c>
      <c r="AL1511" s="17" t="str" cm="1">
        <f t="array" ref="AL1511">IFERROR(IF(J1511="Level",INDEX($T1511:$Z1511,AD1511+1),INDEX($T1511:$Z1511,AD1511)),"")</f>
        <v/>
      </c>
      <c r="AM1511" s="17" t="str" cm="1">
        <f t="array" ref="AM1511">IFERROR(INDEX($T1511:$Z1511,AE1511),"")</f>
        <v/>
      </c>
      <c r="AN1511" s="17" t="str" cm="1">
        <f t="array" ref="AN1511">IFERROR(INDEX($T1511:$Z1511,AF1511),"")</f>
        <v/>
      </c>
    </row>
    <row r="1512" spans="1:40" x14ac:dyDescent="0.2">
      <c r="A1512" s="17" t="str">
        <f t="shared" si="138"/>
        <v>MA Middle East Politics and International Relations: PTA2IAIHPS02</v>
      </c>
      <c r="B1512" s="11" t="s">
        <v>787</v>
      </c>
      <c r="C1512" s="11" t="s">
        <v>32965</v>
      </c>
      <c r="D1512" s="11" t="s">
        <v>788</v>
      </c>
      <c r="E1512" s="11" t="s">
        <v>261</v>
      </c>
      <c r="F1512" s="11" t="s">
        <v>76</v>
      </c>
      <c r="G1512" s="11" t="s">
        <v>32678</v>
      </c>
      <c r="H1512" s="11" t="s">
        <v>77</v>
      </c>
      <c r="I1512" s="11">
        <v>1</v>
      </c>
      <c r="J1512" s="11" t="s">
        <v>78</v>
      </c>
      <c r="K1512" s="11" t="s">
        <v>32182</v>
      </c>
      <c r="L1512" s="11">
        <v>360</v>
      </c>
      <c r="M1512" s="11">
        <v>360</v>
      </c>
      <c r="N1512" s="11">
        <v>0</v>
      </c>
      <c r="O1512" s="11">
        <v>0</v>
      </c>
      <c r="P1512" s="11">
        <v>0</v>
      </c>
      <c r="Q1512" s="11">
        <v>0</v>
      </c>
      <c r="R1512" s="11">
        <v>0</v>
      </c>
      <c r="S1512" s="11">
        <v>0</v>
      </c>
      <c r="T1512" s="11">
        <v>1</v>
      </c>
      <c r="U1512" s="11">
        <v>0</v>
      </c>
      <c r="V1512" s="11">
        <v>0</v>
      </c>
      <c r="W1512" s="11">
        <v>0</v>
      </c>
      <c r="X1512" s="11">
        <v>0</v>
      </c>
      <c r="Y1512" s="11">
        <v>0</v>
      </c>
      <c r="Z1512" s="11">
        <v>0</v>
      </c>
      <c r="AA1512" s="12" t="s">
        <v>32955</v>
      </c>
      <c r="AB1512" s="17" t="str">
        <f t="shared" si="139"/>
        <v>Programme: MA Middle East Politics and International Relations</v>
      </c>
      <c r="AC1512" s="17">
        <f t="shared" si="140"/>
        <v>1</v>
      </c>
      <c r="AD1512" s="17" t="str">
        <f t="shared" si="141"/>
        <v/>
      </c>
      <c r="AE1512" s="17" t="str">
        <f t="shared" si="142"/>
        <v/>
      </c>
      <c r="AF1512" s="17" t="str">
        <f t="shared" si="143"/>
        <v/>
      </c>
      <c r="AG1512" s="17" cm="1">
        <f t="array" ref="AG1512">IFERROR(IF(J1512="Level",INDEX($M1512:$S1512,AC1512+1),INDEX($M1512:$S1512,AC1512)),"")</f>
        <v>360</v>
      </c>
      <c r="AH1512" s="17" t="str" cm="1">
        <f t="array" ref="AH1512">IFERROR(IF(J1512="Level",INDEX($M1512:$S1512,AD1512+1),INDEX($M1512:$S1512,AD1512)),"")</f>
        <v/>
      </c>
      <c r="AI1512" s="17" t="str" cm="1">
        <f t="array" ref="AI1512">IFERROR(INDEX($M1512:$S1512,AE1512),"")</f>
        <v/>
      </c>
      <c r="AJ1512" s="17" t="str" cm="1">
        <f t="array" ref="AJ1512">IFERROR(INDEX($M1512:$S1512,AF1512),"")</f>
        <v/>
      </c>
      <c r="AK1512" s="17" cm="1">
        <f t="array" ref="AK1512">IFERROR(IF(J1512="Level",INDEX($T1512:$Z1512,AC1512+1),INDEX($T1512:$Z1512,AC1512)),"")</f>
        <v>1</v>
      </c>
      <c r="AL1512" s="17" t="str" cm="1">
        <f t="array" ref="AL1512">IFERROR(IF(J1512="Level",INDEX($T1512:$Z1512,AD1512+1),INDEX($T1512:$Z1512,AD1512)),"")</f>
        <v/>
      </c>
      <c r="AM1512" s="17" t="str" cm="1">
        <f t="array" ref="AM1512">IFERROR(INDEX($T1512:$Z1512,AE1512),"")</f>
        <v/>
      </c>
      <c r="AN1512" s="17" t="str" cm="1">
        <f t="array" ref="AN1512">IFERROR(INDEX($T1512:$Z1512,AF1512),"")</f>
        <v/>
      </c>
    </row>
    <row r="1513" spans="1:40" x14ac:dyDescent="0.2">
      <c r="A1513" s="17" t="str">
        <f t="shared" si="138"/>
        <v>MA International Relations and Arabic: PTA2IAIHPS03</v>
      </c>
      <c r="B1513" s="11" t="s">
        <v>789</v>
      </c>
      <c r="C1513" s="11" t="s">
        <v>32965</v>
      </c>
      <c r="D1513" s="11" t="s">
        <v>790</v>
      </c>
      <c r="E1513" s="11" t="s">
        <v>261</v>
      </c>
      <c r="F1513" s="11" t="s">
        <v>76</v>
      </c>
      <c r="G1513" s="11" t="s">
        <v>32678</v>
      </c>
      <c r="H1513" s="11" t="s">
        <v>77</v>
      </c>
      <c r="I1513" s="11">
        <v>1</v>
      </c>
      <c r="J1513" s="11" t="s">
        <v>78</v>
      </c>
      <c r="K1513" s="11" t="s">
        <v>32182</v>
      </c>
      <c r="L1513" s="11">
        <v>360</v>
      </c>
      <c r="M1513" s="11">
        <v>360</v>
      </c>
      <c r="N1513" s="11">
        <v>0</v>
      </c>
      <c r="O1513" s="11">
        <v>0</v>
      </c>
      <c r="P1513" s="11">
        <v>0</v>
      </c>
      <c r="Q1513" s="11">
        <v>0</v>
      </c>
      <c r="R1513" s="11">
        <v>0</v>
      </c>
      <c r="S1513" s="11">
        <v>0</v>
      </c>
      <c r="T1513" s="11">
        <v>1</v>
      </c>
      <c r="U1513" s="11">
        <v>0</v>
      </c>
      <c r="V1513" s="11">
        <v>0</v>
      </c>
      <c r="W1513" s="11">
        <v>0</v>
      </c>
      <c r="X1513" s="11">
        <v>0</v>
      </c>
      <c r="Y1513" s="11">
        <v>0</v>
      </c>
      <c r="Z1513" s="11">
        <v>0</v>
      </c>
      <c r="AA1513" s="12" t="s">
        <v>32955</v>
      </c>
      <c r="AB1513" s="17" t="str">
        <f t="shared" si="139"/>
        <v>Programme: MA International Relations and Arabic</v>
      </c>
      <c r="AC1513" s="17">
        <f t="shared" si="140"/>
        <v>1</v>
      </c>
      <c r="AD1513" s="17" t="str">
        <f t="shared" si="141"/>
        <v/>
      </c>
      <c r="AE1513" s="17" t="str">
        <f t="shared" si="142"/>
        <v/>
      </c>
      <c r="AF1513" s="17" t="str">
        <f t="shared" si="143"/>
        <v/>
      </c>
      <c r="AG1513" s="17" cm="1">
        <f t="array" ref="AG1513">IFERROR(IF(J1513="Level",INDEX($M1513:$S1513,AC1513+1),INDEX($M1513:$S1513,AC1513)),"")</f>
        <v>360</v>
      </c>
      <c r="AH1513" s="17" t="str" cm="1">
        <f t="array" ref="AH1513">IFERROR(IF(J1513="Level",INDEX($M1513:$S1513,AD1513+1),INDEX($M1513:$S1513,AD1513)),"")</f>
        <v/>
      </c>
      <c r="AI1513" s="17" t="str" cm="1">
        <f t="array" ref="AI1513">IFERROR(INDEX($M1513:$S1513,AE1513),"")</f>
        <v/>
      </c>
      <c r="AJ1513" s="17" t="str" cm="1">
        <f t="array" ref="AJ1513">IFERROR(INDEX($M1513:$S1513,AF1513),"")</f>
        <v/>
      </c>
      <c r="AK1513" s="17" cm="1">
        <f t="array" ref="AK1513">IFERROR(IF(J1513="Level",INDEX($T1513:$Z1513,AC1513+1),INDEX($T1513:$Z1513,AC1513)),"")</f>
        <v>1</v>
      </c>
      <c r="AL1513" s="17" t="str" cm="1">
        <f t="array" ref="AL1513">IFERROR(IF(J1513="Level",INDEX($T1513:$Z1513,AD1513+1),INDEX($T1513:$Z1513,AD1513)),"")</f>
        <v/>
      </c>
      <c r="AM1513" s="17" t="str" cm="1">
        <f t="array" ref="AM1513">IFERROR(INDEX($T1513:$Z1513,AE1513),"")</f>
        <v/>
      </c>
      <c r="AN1513" s="17" t="str" cm="1">
        <f t="array" ref="AN1513">IFERROR(INDEX($T1513:$Z1513,AF1513),"")</f>
        <v/>
      </c>
    </row>
    <row r="1514" spans="1:40" x14ac:dyDescent="0.2">
      <c r="A1514" s="17" t="str">
        <f t="shared" si="138"/>
        <v>MSc Marketing (Double Degree): PTS2SBESBEDD</v>
      </c>
      <c r="B1514" s="11" t="s">
        <v>818</v>
      </c>
      <c r="C1514" s="11" t="s">
        <v>32965</v>
      </c>
      <c r="D1514" s="11" t="s">
        <v>819</v>
      </c>
      <c r="E1514" s="11" t="s">
        <v>32276</v>
      </c>
      <c r="F1514" s="11" t="s">
        <v>82</v>
      </c>
      <c r="G1514" s="11" t="s">
        <v>32411</v>
      </c>
      <c r="H1514" s="11" t="s">
        <v>77</v>
      </c>
      <c r="I1514" s="11">
        <v>1</v>
      </c>
      <c r="J1514" s="11" t="s">
        <v>78</v>
      </c>
      <c r="K1514" s="11" t="s">
        <v>32182</v>
      </c>
      <c r="L1514" s="11">
        <v>180</v>
      </c>
      <c r="M1514" s="11">
        <v>180</v>
      </c>
      <c r="N1514" s="11">
        <v>0</v>
      </c>
      <c r="O1514" s="11">
        <v>0</v>
      </c>
      <c r="P1514" s="11">
        <v>0</v>
      </c>
      <c r="Q1514" s="11">
        <v>0</v>
      </c>
      <c r="R1514" s="11">
        <v>0</v>
      </c>
      <c r="S1514" s="11">
        <v>0</v>
      </c>
      <c r="T1514" s="11">
        <v>1</v>
      </c>
      <c r="U1514" s="11">
        <v>0</v>
      </c>
      <c r="V1514" s="11">
        <v>0</v>
      </c>
      <c r="W1514" s="11">
        <v>0</v>
      </c>
      <c r="X1514" s="11">
        <v>0</v>
      </c>
      <c r="Y1514" s="11">
        <v>0</v>
      </c>
      <c r="Z1514" s="11">
        <v>0</v>
      </c>
      <c r="AA1514" s="12" t="s">
        <v>32955</v>
      </c>
      <c r="AB1514" s="17" t="str">
        <f t="shared" si="139"/>
        <v>Programme: MSc Marketing (Double Degree)</v>
      </c>
      <c r="AC1514" s="17">
        <f t="shared" si="140"/>
        <v>1</v>
      </c>
      <c r="AD1514" s="17" t="str">
        <f t="shared" si="141"/>
        <v/>
      </c>
      <c r="AE1514" s="17" t="str">
        <f t="shared" si="142"/>
        <v/>
      </c>
      <c r="AF1514" s="17" t="str">
        <f t="shared" si="143"/>
        <v/>
      </c>
      <c r="AG1514" s="17" cm="1">
        <f t="array" ref="AG1514">IFERROR(IF(J1514="Level",INDEX($M1514:$S1514,AC1514+1),INDEX($M1514:$S1514,AC1514)),"")</f>
        <v>180</v>
      </c>
      <c r="AH1514" s="17" t="str" cm="1">
        <f t="array" ref="AH1514">IFERROR(IF(J1514="Level",INDEX($M1514:$S1514,AD1514+1),INDEX($M1514:$S1514,AD1514)),"")</f>
        <v/>
      </c>
      <c r="AI1514" s="17" t="str" cm="1">
        <f t="array" ref="AI1514">IFERROR(INDEX($M1514:$S1514,AE1514),"")</f>
        <v/>
      </c>
      <c r="AJ1514" s="17" t="str" cm="1">
        <f t="array" ref="AJ1514">IFERROR(INDEX($M1514:$S1514,AF1514),"")</f>
        <v/>
      </c>
      <c r="AK1514" s="17" cm="1">
        <f t="array" ref="AK1514">IFERROR(IF(J1514="Level",INDEX($T1514:$Z1514,AC1514+1),INDEX($T1514:$Z1514,AC1514)),"")</f>
        <v>1</v>
      </c>
      <c r="AL1514" s="17" t="str" cm="1">
        <f t="array" ref="AL1514">IFERROR(IF(J1514="Level",INDEX($T1514:$Z1514,AD1514+1),INDEX($T1514:$Z1514,AD1514)),"")</f>
        <v/>
      </c>
      <c r="AM1514" s="17" t="str" cm="1">
        <f t="array" ref="AM1514">IFERROR(INDEX($T1514:$Z1514,AE1514),"")</f>
        <v/>
      </c>
      <c r="AN1514" s="17" t="str" cm="1">
        <f t="array" ref="AN1514">IFERROR(INDEX($T1514:$Z1514,AF1514),"")</f>
        <v/>
      </c>
    </row>
    <row r="1515" spans="1:40" x14ac:dyDescent="0.2">
      <c r="A1515" s="17" t="str">
        <f t="shared" si="138"/>
        <v>MSc International Business (Double Degree): PTS2SBESBEDL</v>
      </c>
      <c r="B1515" s="11" t="s">
        <v>832</v>
      </c>
      <c r="C1515" s="11" t="s">
        <v>32965</v>
      </c>
      <c r="D1515" s="11" t="s">
        <v>833</v>
      </c>
      <c r="E1515" s="11" t="s">
        <v>32276</v>
      </c>
      <c r="F1515" s="11" t="s">
        <v>82</v>
      </c>
      <c r="G1515" s="11" t="s">
        <v>32411</v>
      </c>
      <c r="H1515" s="11" t="s">
        <v>77</v>
      </c>
      <c r="I1515" s="11">
        <v>1</v>
      </c>
      <c r="J1515" s="11" t="s">
        <v>78</v>
      </c>
      <c r="K1515" s="11" t="s">
        <v>32182</v>
      </c>
      <c r="L1515" s="11">
        <v>180</v>
      </c>
      <c r="M1515" s="11">
        <v>180</v>
      </c>
      <c r="N1515" s="11">
        <v>0</v>
      </c>
      <c r="O1515" s="11">
        <v>0</v>
      </c>
      <c r="P1515" s="11">
        <v>0</v>
      </c>
      <c r="Q1515" s="11">
        <v>0</v>
      </c>
      <c r="R1515" s="11">
        <v>0</v>
      </c>
      <c r="S1515" s="11">
        <v>0</v>
      </c>
      <c r="T1515" s="11">
        <v>1</v>
      </c>
      <c r="U1515" s="11">
        <v>0</v>
      </c>
      <c r="V1515" s="11">
        <v>0</v>
      </c>
      <c r="W1515" s="11">
        <v>0</v>
      </c>
      <c r="X1515" s="11">
        <v>0</v>
      </c>
      <c r="Y1515" s="11">
        <v>0</v>
      </c>
      <c r="Z1515" s="11">
        <v>0</v>
      </c>
      <c r="AA1515" s="12" t="s">
        <v>32955</v>
      </c>
      <c r="AB1515" s="17" t="str">
        <f t="shared" si="139"/>
        <v>Programme: MSc International Business (Double Degree)</v>
      </c>
      <c r="AC1515" s="17">
        <f t="shared" si="140"/>
        <v>1</v>
      </c>
      <c r="AD1515" s="17" t="str">
        <f t="shared" si="141"/>
        <v/>
      </c>
      <c r="AE1515" s="17" t="str">
        <f t="shared" si="142"/>
        <v/>
      </c>
      <c r="AF1515" s="17" t="str">
        <f t="shared" si="143"/>
        <v/>
      </c>
      <c r="AG1515" s="17" cm="1">
        <f t="array" ref="AG1515">IFERROR(IF(J1515="Level",INDEX($M1515:$S1515,AC1515+1),INDEX($M1515:$S1515,AC1515)),"")</f>
        <v>180</v>
      </c>
      <c r="AH1515" s="17" t="str" cm="1">
        <f t="array" ref="AH1515">IFERROR(IF(J1515="Level",INDEX($M1515:$S1515,AD1515+1),INDEX($M1515:$S1515,AD1515)),"")</f>
        <v/>
      </c>
      <c r="AI1515" s="17" t="str" cm="1">
        <f t="array" ref="AI1515">IFERROR(INDEX($M1515:$S1515,AE1515),"")</f>
        <v/>
      </c>
      <c r="AJ1515" s="17" t="str" cm="1">
        <f t="array" ref="AJ1515">IFERROR(INDEX($M1515:$S1515,AF1515),"")</f>
        <v/>
      </c>
      <c r="AK1515" s="17" cm="1">
        <f t="array" ref="AK1515">IFERROR(IF(J1515="Level",INDEX($T1515:$Z1515,AC1515+1),INDEX($T1515:$Z1515,AC1515)),"")</f>
        <v>1</v>
      </c>
      <c r="AL1515" s="17" t="str" cm="1">
        <f t="array" ref="AL1515">IFERROR(IF(J1515="Level",INDEX($T1515:$Z1515,AD1515+1),INDEX($T1515:$Z1515,AD1515)),"")</f>
        <v/>
      </c>
      <c r="AM1515" s="17" t="str" cm="1">
        <f t="array" ref="AM1515">IFERROR(INDEX($T1515:$Z1515,AE1515),"")</f>
        <v/>
      </c>
      <c r="AN1515" s="17" t="str" cm="1">
        <f t="array" ref="AN1515">IFERROR(INDEX($T1515:$Z1515,AF1515),"")</f>
        <v/>
      </c>
    </row>
    <row r="1516" spans="1:40" x14ac:dyDescent="0.2">
      <c r="A1516" s="17" t="str">
        <f t="shared" si="138"/>
        <v>MSc Economics (Double Degree): PTS2SBESBEDH</v>
      </c>
      <c r="B1516" s="11" t="s">
        <v>824</v>
      </c>
      <c r="C1516" s="11" t="s">
        <v>32965</v>
      </c>
      <c r="D1516" s="11" t="s">
        <v>825</v>
      </c>
      <c r="E1516" s="11" t="s">
        <v>344</v>
      </c>
      <c r="F1516" s="11" t="s">
        <v>82</v>
      </c>
      <c r="G1516" s="11" t="s">
        <v>32411</v>
      </c>
      <c r="H1516" s="11" t="s">
        <v>77</v>
      </c>
      <c r="I1516" s="11">
        <v>1</v>
      </c>
      <c r="J1516" s="11" t="s">
        <v>78</v>
      </c>
      <c r="K1516" s="11" t="s">
        <v>32182</v>
      </c>
      <c r="L1516" s="11">
        <v>180</v>
      </c>
      <c r="M1516" s="11">
        <v>180</v>
      </c>
      <c r="N1516" s="11">
        <v>0</v>
      </c>
      <c r="O1516" s="11">
        <v>0</v>
      </c>
      <c r="P1516" s="11">
        <v>0</v>
      </c>
      <c r="Q1516" s="11">
        <v>0</v>
      </c>
      <c r="R1516" s="11">
        <v>0</v>
      </c>
      <c r="S1516" s="11">
        <v>0</v>
      </c>
      <c r="T1516" s="11">
        <v>1</v>
      </c>
      <c r="U1516" s="11">
        <v>0</v>
      </c>
      <c r="V1516" s="11">
        <v>0</v>
      </c>
      <c r="W1516" s="11">
        <v>0</v>
      </c>
      <c r="X1516" s="11">
        <v>0</v>
      </c>
      <c r="Y1516" s="11">
        <v>0</v>
      </c>
      <c r="Z1516" s="11">
        <v>0</v>
      </c>
      <c r="AA1516" s="12" t="s">
        <v>32955</v>
      </c>
      <c r="AB1516" s="17" t="str">
        <f t="shared" si="139"/>
        <v>Programme: MSc Economics (Double Degree)</v>
      </c>
      <c r="AC1516" s="17">
        <f t="shared" si="140"/>
        <v>1</v>
      </c>
      <c r="AD1516" s="17" t="str">
        <f t="shared" si="141"/>
        <v/>
      </c>
      <c r="AE1516" s="17" t="str">
        <f t="shared" si="142"/>
        <v/>
      </c>
      <c r="AF1516" s="17" t="str">
        <f t="shared" si="143"/>
        <v/>
      </c>
      <c r="AG1516" s="17" cm="1">
        <f t="array" ref="AG1516">IFERROR(IF(J1516="Level",INDEX($M1516:$S1516,AC1516+1),INDEX($M1516:$S1516,AC1516)),"")</f>
        <v>180</v>
      </c>
      <c r="AH1516" s="17" t="str" cm="1">
        <f t="array" ref="AH1516">IFERROR(IF(J1516="Level",INDEX($M1516:$S1516,AD1516+1),INDEX($M1516:$S1516,AD1516)),"")</f>
        <v/>
      </c>
      <c r="AI1516" s="17" t="str" cm="1">
        <f t="array" ref="AI1516">IFERROR(INDEX($M1516:$S1516,AE1516),"")</f>
        <v/>
      </c>
      <c r="AJ1516" s="17" t="str" cm="1">
        <f t="array" ref="AJ1516">IFERROR(INDEX($M1516:$S1516,AF1516),"")</f>
        <v/>
      </c>
      <c r="AK1516" s="17" cm="1">
        <f t="array" ref="AK1516">IFERROR(IF(J1516="Level",INDEX($T1516:$Z1516,AC1516+1),INDEX($T1516:$Z1516,AC1516)),"")</f>
        <v>1</v>
      </c>
      <c r="AL1516" s="17" t="str" cm="1">
        <f t="array" ref="AL1516">IFERROR(IF(J1516="Level",INDEX($T1516:$Z1516,AD1516+1),INDEX($T1516:$Z1516,AD1516)),"")</f>
        <v/>
      </c>
      <c r="AM1516" s="17" t="str" cm="1">
        <f t="array" ref="AM1516">IFERROR(INDEX($T1516:$Z1516,AE1516),"")</f>
        <v/>
      </c>
      <c r="AN1516" s="17" t="str" cm="1">
        <f t="array" ref="AN1516">IFERROR(INDEX($T1516:$Z1516,AF1516),"")</f>
        <v/>
      </c>
    </row>
    <row r="1517" spans="1:40" x14ac:dyDescent="0.2">
      <c r="A1517" s="17" t="str">
        <f t="shared" si="138"/>
        <v>MSc Economics and Econometrics (Double Degree): PTS2SBESBEDI</v>
      </c>
      <c r="B1517" s="11" t="s">
        <v>826</v>
      </c>
      <c r="C1517" s="11" t="s">
        <v>32965</v>
      </c>
      <c r="D1517" s="11" t="s">
        <v>827</v>
      </c>
      <c r="E1517" s="11" t="s">
        <v>344</v>
      </c>
      <c r="F1517" s="11" t="s">
        <v>82</v>
      </c>
      <c r="G1517" s="11" t="s">
        <v>32411</v>
      </c>
      <c r="H1517" s="11" t="s">
        <v>77</v>
      </c>
      <c r="I1517" s="11">
        <v>1</v>
      </c>
      <c r="J1517" s="11" t="s">
        <v>78</v>
      </c>
      <c r="K1517" s="11" t="s">
        <v>32182</v>
      </c>
      <c r="L1517" s="11">
        <v>180</v>
      </c>
      <c r="M1517" s="11">
        <v>180</v>
      </c>
      <c r="N1517" s="11">
        <v>0</v>
      </c>
      <c r="O1517" s="11">
        <v>0</v>
      </c>
      <c r="P1517" s="11">
        <v>0</v>
      </c>
      <c r="Q1517" s="11">
        <v>0</v>
      </c>
      <c r="R1517" s="11">
        <v>0</v>
      </c>
      <c r="S1517" s="11">
        <v>0</v>
      </c>
      <c r="T1517" s="11">
        <v>1</v>
      </c>
      <c r="U1517" s="11">
        <v>0</v>
      </c>
      <c r="V1517" s="11">
        <v>0</v>
      </c>
      <c r="W1517" s="11">
        <v>0</v>
      </c>
      <c r="X1517" s="11">
        <v>0</v>
      </c>
      <c r="Y1517" s="11">
        <v>0</v>
      </c>
      <c r="Z1517" s="11">
        <v>0</v>
      </c>
      <c r="AA1517" s="12" t="s">
        <v>32955</v>
      </c>
      <c r="AB1517" s="17" t="str">
        <f t="shared" si="139"/>
        <v>Programme: MSc Economics and Econometrics (Double Degree)</v>
      </c>
      <c r="AC1517" s="17">
        <f t="shared" si="140"/>
        <v>1</v>
      </c>
      <c r="AD1517" s="17" t="str">
        <f t="shared" si="141"/>
        <v/>
      </c>
      <c r="AE1517" s="17" t="str">
        <f t="shared" si="142"/>
        <v/>
      </c>
      <c r="AF1517" s="17" t="str">
        <f t="shared" si="143"/>
        <v/>
      </c>
      <c r="AG1517" s="17" cm="1">
        <f t="array" ref="AG1517">IFERROR(IF(J1517="Level",INDEX($M1517:$S1517,AC1517+1),INDEX($M1517:$S1517,AC1517)),"")</f>
        <v>180</v>
      </c>
      <c r="AH1517" s="17" t="str" cm="1">
        <f t="array" ref="AH1517">IFERROR(IF(J1517="Level",INDEX($M1517:$S1517,AD1517+1),INDEX($M1517:$S1517,AD1517)),"")</f>
        <v/>
      </c>
      <c r="AI1517" s="17" t="str" cm="1">
        <f t="array" ref="AI1517">IFERROR(INDEX($M1517:$S1517,AE1517),"")</f>
        <v/>
      </c>
      <c r="AJ1517" s="17" t="str" cm="1">
        <f t="array" ref="AJ1517">IFERROR(INDEX($M1517:$S1517,AF1517),"")</f>
        <v/>
      </c>
      <c r="AK1517" s="17" cm="1">
        <f t="array" ref="AK1517">IFERROR(IF(J1517="Level",INDEX($T1517:$Z1517,AC1517+1),INDEX($T1517:$Z1517,AC1517)),"")</f>
        <v>1</v>
      </c>
      <c r="AL1517" s="17" t="str" cm="1">
        <f t="array" ref="AL1517">IFERROR(IF(J1517="Level",INDEX($T1517:$Z1517,AD1517+1),INDEX($T1517:$Z1517,AD1517)),"")</f>
        <v/>
      </c>
      <c r="AM1517" s="17" t="str" cm="1">
        <f t="array" ref="AM1517">IFERROR(INDEX($T1517:$Z1517,AE1517),"")</f>
        <v/>
      </c>
      <c r="AN1517" s="17" t="str" cm="1">
        <f t="array" ref="AN1517">IFERROR(INDEX($T1517:$Z1517,AF1517),"")</f>
        <v/>
      </c>
    </row>
    <row r="1518" spans="1:40" x14ac:dyDescent="0.2">
      <c r="A1518" s="17" t="str">
        <f t="shared" si="138"/>
        <v>MSc Financial Economics (Double Degree): PTS2SBESBEDJ</v>
      </c>
      <c r="B1518" s="11" t="s">
        <v>828</v>
      </c>
      <c r="C1518" s="11" t="s">
        <v>32965</v>
      </c>
      <c r="D1518" s="11" t="s">
        <v>829</v>
      </c>
      <c r="E1518" s="11" t="s">
        <v>344</v>
      </c>
      <c r="F1518" s="11" t="s">
        <v>82</v>
      </c>
      <c r="G1518" s="11" t="s">
        <v>32411</v>
      </c>
      <c r="H1518" s="11" t="s">
        <v>77</v>
      </c>
      <c r="I1518" s="11">
        <v>1</v>
      </c>
      <c r="J1518" s="11" t="s">
        <v>78</v>
      </c>
      <c r="K1518" s="11" t="s">
        <v>32182</v>
      </c>
      <c r="L1518" s="11">
        <v>180</v>
      </c>
      <c r="M1518" s="11">
        <v>180</v>
      </c>
      <c r="N1518" s="11">
        <v>0</v>
      </c>
      <c r="O1518" s="11">
        <v>0</v>
      </c>
      <c r="P1518" s="11">
        <v>0</v>
      </c>
      <c r="Q1518" s="11">
        <v>0</v>
      </c>
      <c r="R1518" s="11">
        <v>0</v>
      </c>
      <c r="S1518" s="11">
        <v>0</v>
      </c>
      <c r="T1518" s="11">
        <v>1</v>
      </c>
      <c r="U1518" s="11">
        <v>0</v>
      </c>
      <c r="V1518" s="11">
        <v>0</v>
      </c>
      <c r="W1518" s="11">
        <v>0</v>
      </c>
      <c r="X1518" s="11">
        <v>0</v>
      </c>
      <c r="Y1518" s="11">
        <v>0</v>
      </c>
      <c r="Z1518" s="11">
        <v>0</v>
      </c>
      <c r="AA1518" s="12" t="s">
        <v>32955</v>
      </c>
      <c r="AB1518" s="17" t="str">
        <f t="shared" si="139"/>
        <v>Programme: MSc Financial Economics (Double Degree)</v>
      </c>
      <c r="AC1518" s="17">
        <f t="shared" si="140"/>
        <v>1</v>
      </c>
      <c r="AD1518" s="17" t="str">
        <f t="shared" si="141"/>
        <v/>
      </c>
      <c r="AE1518" s="17" t="str">
        <f t="shared" si="142"/>
        <v/>
      </c>
      <c r="AF1518" s="17" t="str">
        <f t="shared" si="143"/>
        <v/>
      </c>
      <c r="AG1518" s="17" cm="1">
        <f t="array" ref="AG1518">IFERROR(IF(J1518="Level",INDEX($M1518:$S1518,AC1518+1),INDEX($M1518:$S1518,AC1518)),"")</f>
        <v>180</v>
      </c>
      <c r="AH1518" s="17" t="str" cm="1">
        <f t="array" ref="AH1518">IFERROR(IF(J1518="Level",INDEX($M1518:$S1518,AD1518+1),INDEX($M1518:$S1518,AD1518)),"")</f>
        <v/>
      </c>
      <c r="AI1518" s="17" t="str" cm="1">
        <f t="array" ref="AI1518">IFERROR(INDEX($M1518:$S1518,AE1518),"")</f>
        <v/>
      </c>
      <c r="AJ1518" s="17" t="str" cm="1">
        <f t="array" ref="AJ1518">IFERROR(INDEX($M1518:$S1518,AF1518),"")</f>
        <v/>
      </c>
      <c r="AK1518" s="17" cm="1">
        <f t="array" ref="AK1518">IFERROR(IF(J1518="Level",INDEX($T1518:$Z1518,AC1518+1),INDEX($T1518:$Z1518,AC1518)),"")</f>
        <v>1</v>
      </c>
      <c r="AL1518" s="17" t="str" cm="1">
        <f t="array" ref="AL1518">IFERROR(IF(J1518="Level",INDEX($T1518:$Z1518,AD1518+1),INDEX($T1518:$Z1518,AD1518)),"")</f>
        <v/>
      </c>
      <c r="AM1518" s="17" t="str" cm="1">
        <f t="array" ref="AM1518">IFERROR(INDEX($T1518:$Z1518,AE1518),"")</f>
        <v/>
      </c>
      <c r="AN1518" s="17" t="str" cm="1">
        <f t="array" ref="AN1518">IFERROR(INDEX($T1518:$Z1518,AF1518),"")</f>
        <v/>
      </c>
    </row>
    <row r="1519" spans="1:40" x14ac:dyDescent="0.2">
      <c r="A1519" s="17" t="str">
        <f t="shared" si="138"/>
        <v>MSc Money, Banking and Finance (Double Degree): PTS2SBESBEDK</v>
      </c>
      <c r="B1519" s="11" t="s">
        <v>830</v>
      </c>
      <c r="C1519" s="11" t="s">
        <v>32965</v>
      </c>
      <c r="D1519" s="11" t="s">
        <v>831</v>
      </c>
      <c r="E1519" s="11" t="s">
        <v>344</v>
      </c>
      <c r="F1519" s="11" t="s">
        <v>82</v>
      </c>
      <c r="G1519" s="11" t="s">
        <v>32411</v>
      </c>
      <c r="H1519" s="11" t="s">
        <v>77</v>
      </c>
      <c r="I1519" s="11">
        <v>1</v>
      </c>
      <c r="J1519" s="11" t="s">
        <v>78</v>
      </c>
      <c r="K1519" s="11" t="s">
        <v>32182</v>
      </c>
      <c r="L1519" s="11">
        <v>180</v>
      </c>
      <c r="M1519" s="11">
        <v>180</v>
      </c>
      <c r="N1519" s="11">
        <v>0</v>
      </c>
      <c r="O1519" s="11">
        <v>0</v>
      </c>
      <c r="P1519" s="11">
        <v>0</v>
      </c>
      <c r="Q1519" s="11">
        <v>0</v>
      </c>
      <c r="R1519" s="11">
        <v>0</v>
      </c>
      <c r="S1519" s="11">
        <v>0</v>
      </c>
      <c r="T1519" s="11">
        <v>1</v>
      </c>
      <c r="U1519" s="11">
        <v>0</v>
      </c>
      <c r="V1519" s="11">
        <v>0</v>
      </c>
      <c r="W1519" s="11">
        <v>0</v>
      </c>
      <c r="X1519" s="11">
        <v>0</v>
      </c>
      <c r="Y1519" s="11">
        <v>0</v>
      </c>
      <c r="Z1519" s="11">
        <v>0</v>
      </c>
      <c r="AA1519" s="12" t="s">
        <v>32955</v>
      </c>
      <c r="AB1519" s="17" t="str">
        <f t="shared" si="139"/>
        <v>Programme: MSc Money, Banking and Finance (Double Degree)</v>
      </c>
      <c r="AC1519" s="17">
        <f t="shared" si="140"/>
        <v>1</v>
      </c>
      <c r="AD1519" s="17" t="str">
        <f t="shared" si="141"/>
        <v/>
      </c>
      <c r="AE1519" s="17" t="str">
        <f t="shared" si="142"/>
        <v/>
      </c>
      <c r="AF1519" s="17" t="str">
        <f t="shared" si="143"/>
        <v/>
      </c>
      <c r="AG1519" s="17" cm="1">
        <f t="array" ref="AG1519">IFERROR(IF(J1519="Level",INDEX($M1519:$S1519,AC1519+1),INDEX($M1519:$S1519,AC1519)),"")</f>
        <v>180</v>
      </c>
      <c r="AH1519" s="17" t="str" cm="1">
        <f t="array" ref="AH1519">IFERROR(IF(J1519="Level",INDEX($M1519:$S1519,AD1519+1),INDEX($M1519:$S1519,AD1519)),"")</f>
        <v/>
      </c>
      <c r="AI1519" s="17" t="str" cm="1">
        <f t="array" ref="AI1519">IFERROR(INDEX($M1519:$S1519,AE1519),"")</f>
        <v/>
      </c>
      <c r="AJ1519" s="17" t="str" cm="1">
        <f t="array" ref="AJ1519">IFERROR(INDEX($M1519:$S1519,AF1519),"")</f>
        <v/>
      </c>
      <c r="AK1519" s="17" cm="1">
        <f t="array" ref="AK1519">IFERROR(IF(J1519="Level",INDEX($T1519:$Z1519,AC1519+1),INDEX($T1519:$Z1519,AC1519)),"")</f>
        <v>1</v>
      </c>
      <c r="AL1519" s="17" t="str" cm="1">
        <f t="array" ref="AL1519">IFERROR(IF(J1519="Level",INDEX($T1519:$Z1519,AD1519+1),INDEX($T1519:$Z1519,AD1519)),"")</f>
        <v/>
      </c>
      <c r="AM1519" s="17" t="str" cm="1">
        <f t="array" ref="AM1519">IFERROR(INDEX($T1519:$Z1519,AE1519),"")</f>
        <v/>
      </c>
      <c r="AN1519" s="17" t="str" cm="1">
        <f t="array" ref="AN1519">IFERROR(INDEX($T1519:$Z1519,AF1519),"")</f>
        <v/>
      </c>
    </row>
    <row r="1520" spans="1:40" x14ac:dyDescent="0.2">
      <c r="A1520" s="17" t="str">
        <f t="shared" si="138"/>
        <v>MSc Finance and Management (9-month) (Double Degree): PTS2SBESBEDB</v>
      </c>
      <c r="B1520" s="11" t="s">
        <v>4465</v>
      </c>
      <c r="C1520" s="11" t="s">
        <v>32965</v>
      </c>
      <c r="D1520" s="11" t="s">
        <v>4466</v>
      </c>
      <c r="E1520" s="11" t="s">
        <v>32190</v>
      </c>
      <c r="F1520" s="11" t="s">
        <v>82</v>
      </c>
      <c r="G1520" s="11" t="s">
        <v>32411</v>
      </c>
      <c r="H1520" s="11" t="s">
        <v>77</v>
      </c>
      <c r="I1520" s="11">
        <v>1</v>
      </c>
      <c r="J1520" s="11" t="s">
        <v>78</v>
      </c>
      <c r="K1520" s="11" t="s">
        <v>32182</v>
      </c>
      <c r="L1520" s="11">
        <v>180</v>
      </c>
      <c r="M1520" s="11">
        <v>180</v>
      </c>
      <c r="N1520" s="11">
        <v>0</v>
      </c>
      <c r="O1520" s="11">
        <v>0</v>
      </c>
      <c r="P1520" s="11">
        <v>0</v>
      </c>
      <c r="Q1520" s="11">
        <v>0</v>
      </c>
      <c r="R1520" s="11">
        <v>0</v>
      </c>
      <c r="S1520" s="11">
        <v>0</v>
      </c>
      <c r="T1520" s="11">
        <v>1</v>
      </c>
      <c r="U1520" s="11">
        <v>0</v>
      </c>
      <c r="V1520" s="11">
        <v>0</v>
      </c>
      <c r="W1520" s="11">
        <v>0</v>
      </c>
      <c r="X1520" s="11">
        <v>0</v>
      </c>
      <c r="Y1520" s="11">
        <v>0</v>
      </c>
      <c r="Z1520" s="11">
        <v>0</v>
      </c>
      <c r="AA1520" s="12" t="s">
        <v>32955</v>
      </c>
      <c r="AB1520" s="17" t="str">
        <f t="shared" si="139"/>
        <v>Programme: MSc Finance and Management (9-month) (Double Degree)</v>
      </c>
      <c r="AC1520" s="17">
        <f t="shared" si="140"/>
        <v>1</v>
      </c>
      <c r="AD1520" s="17" t="str">
        <f t="shared" si="141"/>
        <v/>
      </c>
      <c r="AE1520" s="17" t="str">
        <f t="shared" si="142"/>
        <v/>
      </c>
      <c r="AF1520" s="17" t="str">
        <f t="shared" si="143"/>
        <v/>
      </c>
      <c r="AG1520" s="17" cm="1">
        <f t="array" ref="AG1520">IFERROR(IF(J1520="Level",INDEX($M1520:$S1520,AC1520+1),INDEX($M1520:$S1520,AC1520)),"")</f>
        <v>180</v>
      </c>
      <c r="AH1520" s="17" t="str" cm="1">
        <f t="array" ref="AH1520">IFERROR(IF(J1520="Level",INDEX($M1520:$S1520,AD1520+1),INDEX($M1520:$S1520,AD1520)),"")</f>
        <v/>
      </c>
      <c r="AI1520" s="17" t="str" cm="1">
        <f t="array" ref="AI1520">IFERROR(INDEX($M1520:$S1520,AE1520),"")</f>
        <v/>
      </c>
      <c r="AJ1520" s="17" t="str" cm="1">
        <f t="array" ref="AJ1520">IFERROR(INDEX($M1520:$S1520,AF1520),"")</f>
        <v/>
      </c>
      <c r="AK1520" s="17" cm="1">
        <f t="array" ref="AK1520">IFERROR(IF(J1520="Level",INDEX($T1520:$Z1520,AC1520+1),INDEX($T1520:$Z1520,AC1520)),"")</f>
        <v>1</v>
      </c>
      <c r="AL1520" s="17" t="str" cm="1">
        <f t="array" ref="AL1520">IFERROR(IF(J1520="Level",INDEX($T1520:$Z1520,AD1520+1),INDEX($T1520:$Z1520,AD1520)),"")</f>
        <v/>
      </c>
      <c r="AM1520" s="17" t="str" cm="1">
        <f t="array" ref="AM1520">IFERROR(INDEX($T1520:$Z1520,AE1520),"")</f>
        <v/>
      </c>
      <c r="AN1520" s="17" t="str" cm="1">
        <f t="array" ref="AN1520">IFERROR(INDEX($T1520:$Z1520,AF1520),"")</f>
        <v/>
      </c>
    </row>
    <row r="1521" spans="1:40" ht="25.5" x14ac:dyDescent="0.2">
      <c r="A1521" s="17" t="str">
        <f t="shared" si="138"/>
        <v>MSc Financial Analysis and Fund Management (Double Degree): PTS2SBESBEDE</v>
      </c>
      <c r="B1521" s="11" t="s">
        <v>4469</v>
      </c>
      <c r="C1521" s="11" t="s">
        <v>32965</v>
      </c>
      <c r="D1521" s="11" t="s">
        <v>4470</v>
      </c>
      <c r="E1521" s="11" t="s">
        <v>32190</v>
      </c>
      <c r="F1521" s="11" t="s">
        <v>82</v>
      </c>
      <c r="G1521" s="11" t="s">
        <v>32411</v>
      </c>
      <c r="H1521" s="11" t="s">
        <v>77</v>
      </c>
      <c r="I1521" s="11">
        <v>1</v>
      </c>
      <c r="J1521" s="11" t="s">
        <v>78</v>
      </c>
      <c r="K1521" s="11" t="s">
        <v>32182</v>
      </c>
      <c r="L1521" s="11">
        <v>180</v>
      </c>
      <c r="M1521" s="11">
        <v>180</v>
      </c>
      <c r="N1521" s="11">
        <v>0</v>
      </c>
      <c r="O1521" s="11">
        <v>0</v>
      </c>
      <c r="P1521" s="11">
        <v>0</v>
      </c>
      <c r="Q1521" s="11">
        <v>0</v>
      </c>
      <c r="R1521" s="11">
        <v>0</v>
      </c>
      <c r="S1521" s="11">
        <v>0</v>
      </c>
      <c r="T1521" s="11">
        <v>1</v>
      </c>
      <c r="U1521" s="11">
        <v>0</v>
      </c>
      <c r="V1521" s="11">
        <v>0</v>
      </c>
      <c r="W1521" s="11">
        <v>0</v>
      </c>
      <c r="X1521" s="11">
        <v>0</v>
      </c>
      <c r="Y1521" s="11">
        <v>0</v>
      </c>
      <c r="Z1521" s="11">
        <v>0</v>
      </c>
      <c r="AA1521" s="12" t="s">
        <v>32955</v>
      </c>
      <c r="AB1521" s="17" t="str">
        <f t="shared" si="139"/>
        <v>Programme: MSc Financial Analysis and Fund Management (Double Degree)</v>
      </c>
      <c r="AC1521" s="17">
        <f t="shared" si="140"/>
        <v>1</v>
      </c>
      <c r="AD1521" s="17" t="str">
        <f t="shared" si="141"/>
        <v/>
      </c>
      <c r="AE1521" s="17" t="str">
        <f t="shared" si="142"/>
        <v/>
      </c>
      <c r="AF1521" s="17" t="str">
        <f t="shared" si="143"/>
        <v/>
      </c>
      <c r="AG1521" s="17" cm="1">
        <f t="array" ref="AG1521">IFERROR(IF(J1521="Level",INDEX($M1521:$S1521,AC1521+1),INDEX($M1521:$S1521,AC1521)),"")</f>
        <v>180</v>
      </c>
      <c r="AH1521" s="17" t="str" cm="1">
        <f t="array" ref="AH1521">IFERROR(IF(J1521="Level",INDEX($M1521:$S1521,AD1521+1),INDEX($M1521:$S1521,AD1521)),"")</f>
        <v/>
      </c>
      <c r="AI1521" s="17" t="str" cm="1">
        <f t="array" ref="AI1521">IFERROR(INDEX($M1521:$S1521,AE1521),"")</f>
        <v/>
      </c>
      <c r="AJ1521" s="17" t="str" cm="1">
        <f t="array" ref="AJ1521">IFERROR(INDEX($M1521:$S1521,AF1521),"")</f>
        <v/>
      </c>
      <c r="AK1521" s="17" cm="1">
        <f t="array" ref="AK1521">IFERROR(IF(J1521="Level",INDEX($T1521:$Z1521,AC1521+1),INDEX($T1521:$Z1521,AC1521)),"")</f>
        <v>1</v>
      </c>
      <c r="AL1521" s="17" t="str" cm="1">
        <f t="array" ref="AL1521">IFERROR(IF(J1521="Level",INDEX($T1521:$Z1521,AD1521+1),INDEX($T1521:$Z1521,AD1521)),"")</f>
        <v/>
      </c>
      <c r="AM1521" s="17" t="str" cm="1">
        <f t="array" ref="AM1521">IFERROR(INDEX($T1521:$Z1521,AE1521),"")</f>
        <v/>
      </c>
      <c r="AN1521" s="17" t="str" cm="1">
        <f t="array" ref="AN1521">IFERROR(INDEX($T1521:$Z1521,AF1521),"")</f>
        <v/>
      </c>
    </row>
    <row r="1522" spans="1:40" x14ac:dyDescent="0.2">
      <c r="A1522" s="17" t="str">
        <f t="shared" si="138"/>
        <v>MSc Finance and Investment (Double Degree): PTS2SBESBEDF</v>
      </c>
      <c r="B1522" s="11" t="s">
        <v>820</v>
      </c>
      <c r="C1522" s="11" t="s">
        <v>32965</v>
      </c>
      <c r="D1522" s="11" t="s">
        <v>821</v>
      </c>
      <c r="E1522" s="11" t="s">
        <v>32190</v>
      </c>
      <c r="F1522" s="11" t="s">
        <v>82</v>
      </c>
      <c r="G1522" s="11" t="s">
        <v>32411</v>
      </c>
      <c r="H1522" s="11" t="s">
        <v>77</v>
      </c>
      <c r="I1522" s="11">
        <v>1</v>
      </c>
      <c r="J1522" s="11" t="s">
        <v>78</v>
      </c>
      <c r="K1522" s="11" t="s">
        <v>32182</v>
      </c>
      <c r="L1522" s="11">
        <v>180</v>
      </c>
      <c r="M1522" s="11">
        <v>180</v>
      </c>
      <c r="N1522" s="11">
        <v>0</v>
      </c>
      <c r="O1522" s="11">
        <v>0</v>
      </c>
      <c r="P1522" s="11">
        <v>0</v>
      </c>
      <c r="Q1522" s="11">
        <v>0</v>
      </c>
      <c r="R1522" s="11">
        <v>0</v>
      </c>
      <c r="S1522" s="11">
        <v>0</v>
      </c>
      <c r="T1522" s="11">
        <v>1</v>
      </c>
      <c r="U1522" s="11">
        <v>0</v>
      </c>
      <c r="V1522" s="11">
        <v>0</v>
      </c>
      <c r="W1522" s="11">
        <v>0</v>
      </c>
      <c r="X1522" s="11">
        <v>0</v>
      </c>
      <c r="Y1522" s="11">
        <v>0</v>
      </c>
      <c r="Z1522" s="11">
        <v>0</v>
      </c>
      <c r="AA1522" s="12" t="s">
        <v>32955</v>
      </c>
      <c r="AB1522" s="17" t="str">
        <f t="shared" si="139"/>
        <v>Programme: MSc Finance and Investment (Double Degree)</v>
      </c>
      <c r="AC1522" s="17">
        <f t="shared" si="140"/>
        <v>1</v>
      </c>
      <c r="AD1522" s="17" t="str">
        <f t="shared" si="141"/>
        <v/>
      </c>
      <c r="AE1522" s="17" t="str">
        <f t="shared" si="142"/>
        <v/>
      </c>
      <c r="AF1522" s="17" t="str">
        <f t="shared" si="143"/>
        <v/>
      </c>
      <c r="AG1522" s="17" cm="1">
        <f t="array" ref="AG1522">IFERROR(IF(J1522="Level",INDEX($M1522:$S1522,AC1522+1),INDEX($M1522:$S1522,AC1522)),"")</f>
        <v>180</v>
      </c>
      <c r="AH1522" s="17" t="str" cm="1">
        <f t="array" ref="AH1522">IFERROR(IF(J1522="Level",INDEX($M1522:$S1522,AD1522+1),INDEX($M1522:$S1522,AD1522)),"")</f>
        <v/>
      </c>
      <c r="AI1522" s="17" t="str" cm="1">
        <f t="array" ref="AI1522">IFERROR(INDEX($M1522:$S1522,AE1522),"")</f>
        <v/>
      </c>
      <c r="AJ1522" s="17" t="str" cm="1">
        <f t="array" ref="AJ1522">IFERROR(INDEX($M1522:$S1522,AF1522),"")</f>
        <v/>
      </c>
      <c r="AK1522" s="17" cm="1">
        <f t="array" ref="AK1522">IFERROR(IF(J1522="Level",INDEX($T1522:$Z1522,AC1522+1),INDEX($T1522:$Z1522,AC1522)),"")</f>
        <v>1</v>
      </c>
      <c r="AL1522" s="17" t="str" cm="1">
        <f t="array" ref="AL1522">IFERROR(IF(J1522="Level",INDEX($T1522:$Z1522,AD1522+1),INDEX($T1522:$Z1522,AD1522)),"")</f>
        <v/>
      </c>
      <c r="AM1522" s="17" t="str" cm="1">
        <f t="array" ref="AM1522">IFERROR(INDEX($T1522:$Z1522,AE1522),"")</f>
        <v/>
      </c>
      <c r="AN1522" s="17" t="str" cm="1">
        <f t="array" ref="AN1522">IFERROR(INDEX($T1522:$Z1522,AF1522),"")</f>
        <v/>
      </c>
    </row>
    <row r="1523" spans="1:40" x14ac:dyDescent="0.2">
      <c r="A1523" s="17" t="str">
        <f t="shared" si="138"/>
        <v>MSc Finance and Management (Double Degree): PTS2SBESBEDG</v>
      </c>
      <c r="B1523" s="11" t="s">
        <v>822</v>
      </c>
      <c r="C1523" s="11" t="s">
        <v>32965</v>
      </c>
      <c r="D1523" s="11" t="s">
        <v>823</v>
      </c>
      <c r="E1523" s="11" t="s">
        <v>32190</v>
      </c>
      <c r="F1523" s="11" t="s">
        <v>82</v>
      </c>
      <c r="G1523" s="11" t="s">
        <v>32411</v>
      </c>
      <c r="H1523" s="11" t="s">
        <v>77</v>
      </c>
      <c r="I1523" s="11">
        <v>1</v>
      </c>
      <c r="J1523" s="11" t="s">
        <v>78</v>
      </c>
      <c r="K1523" s="11" t="s">
        <v>32182</v>
      </c>
      <c r="L1523" s="11">
        <v>180</v>
      </c>
      <c r="M1523" s="11">
        <v>180</v>
      </c>
      <c r="N1523" s="11">
        <v>0</v>
      </c>
      <c r="O1523" s="11">
        <v>0</v>
      </c>
      <c r="P1523" s="11">
        <v>0</v>
      </c>
      <c r="Q1523" s="11">
        <v>0</v>
      </c>
      <c r="R1523" s="11">
        <v>0</v>
      </c>
      <c r="S1523" s="11">
        <v>0</v>
      </c>
      <c r="T1523" s="11">
        <v>1</v>
      </c>
      <c r="U1523" s="11">
        <v>0</v>
      </c>
      <c r="V1523" s="11">
        <v>0</v>
      </c>
      <c r="W1523" s="11">
        <v>0</v>
      </c>
      <c r="X1523" s="11">
        <v>0</v>
      </c>
      <c r="Y1523" s="11">
        <v>0</v>
      </c>
      <c r="Z1523" s="11">
        <v>0</v>
      </c>
      <c r="AA1523" s="12" t="s">
        <v>32955</v>
      </c>
      <c r="AB1523" s="17" t="str">
        <f t="shared" si="139"/>
        <v>Programme: MSc Finance and Management (Double Degree)</v>
      </c>
      <c r="AC1523" s="17">
        <f t="shared" si="140"/>
        <v>1</v>
      </c>
      <c r="AD1523" s="17" t="str">
        <f t="shared" si="141"/>
        <v/>
      </c>
      <c r="AE1523" s="17" t="str">
        <f t="shared" si="142"/>
        <v/>
      </c>
      <c r="AF1523" s="17" t="str">
        <f t="shared" si="143"/>
        <v/>
      </c>
      <c r="AG1523" s="17" cm="1">
        <f t="array" ref="AG1523">IFERROR(IF(J1523="Level",INDEX($M1523:$S1523,AC1523+1),INDEX($M1523:$S1523,AC1523)),"")</f>
        <v>180</v>
      </c>
      <c r="AH1523" s="17" t="str" cm="1">
        <f t="array" ref="AH1523">IFERROR(IF(J1523="Level",INDEX($M1523:$S1523,AD1523+1),INDEX($M1523:$S1523,AD1523)),"")</f>
        <v/>
      </c>
      <c r="AI1523" s="17" t="str" cm="1">
        <f t="array" ref="AI1523">IFERROR(INDEX($M1523:$S1523,AE1523),"")</f>
        <v/>
      </c>
      <c r="AJ1523" s="17" t="str" cm="1">
        <f t="array" ref="AJ1523">IFERROR(INDEX($M1523:$S1523,AF1523),"")</f>
        <v/>
      </c>
      <c r="AK1523" s="17" cm="1">
        <f t="array" ref="AK1523">IFERROR(IF(J1523="Level",INDEX($T1523:$Z1523,AC1523+1),INDEX($T1523:$Z1523,AC1523)),"")</f>
        <v>1</v>
      </c>
      <c r="AL1523" s="17" t="str" cm="1">
        <f t="array" ref="AL1523">IFERROR(IF(J1523="Level",INDEX($T1523:$Z1523,AD1523+1),INDEX($T1523:$Z1523,AD1523)),"")</f>
        <v/>
      </c>
      <c r="AM1523" s="17" t="str" cm="1">
        <f t="array" ref="AM1523">IFERROR(INDEX($T1523:$Z1523,AE1523),"")</f>
        <v/>
      </c>
      <c r="AN1523" s="17" t="str" cm="1">
        <f t="array" ref="AN1523">IFERROR(INDEX($T1523:$Z1523,AF1523),"")</f>
        <v/>
      </c>
    </row>
    <row r="1524" spans="1:40" x14ac:dyDescent="0.2">
      <c r="A1524" s="17" t="str">
        <f t="shared" si="138"/>
        <v>MSc Human Resource Management (Double Degree): PTS2SBESBE10</v>
      </c>
      <c r="B1524" s="11" t="s">
        <v>815</v>
      </c>
      <c r="C1524" s="11" t="s">
        <v>32965</v>
      </c>
      <c r="D1524" s="11" t="s">
        <v>32426</v>
      </c>
      <c r="E1524" s="11" t="s">
        <v>32279</v>
      </c>
      <c r="F1524" s="11" t="s">
        <v>82</v>
      </c>
      <c r="G1524" s="11" t="s">
        <v>32411</v>
      </c>
      <c r="H1524" s="11" t="s">
        <v>77</v>
      </c>
      <c r="I1524" s="11">
        <v>1</v>
      </c>
      <c r="J1524" s="11" t="s">
        <v>78</v>
      </c>
      <c r="K1524" s="11" t="s">
        <v>32182</v>
      </c>
      <c r="L1524" s="11">
        <v>180</v>
      </c>
      <c r="M1524" s="11">
        <v>180</v>
      </c>
      <c r="N1524" s="11">
        <v>0</v>
      </c>
      <c r="O1524" s="11">
        <v>0</v>
      </c>
      <c r="P1524" s="11">
        <v>0</v>
      </c>
      <c r="Q1524" s="11">
        <v>0</v>
      </c>
      <c r="R1524" s="11">
        <v>0</v>
      </c>
      <c r="S1524" s="11">
        <v>0</v>
      </c>
      <c r="T1524" s="11">
        <v>1</v>
      </c>
      <c r="U1524" s="11">
        <v>0</v>
      </c>
      <c r="V1524" s="11">
        <v>0</v>
      </c>
      <c r="W1524" s="11">
        <v>0</v>
      </c>
      <c r="X1524" s="11">
        <v>0</v>
      </c>
      <c r="Y1524" s="11">
        <v>0</v>
      </c>
      <c r="Z1524" s="11">
        <v>0</v>
      </c>
      <c r="AA1524" s="12" t="s">
        <v>32955</v>
      </c>
      <c r="AB1524" s="17" t="str">
        <f t="shared" si="139"/>
        <v>Programme: MSc Human Resource Management (Double Degree)</v>
      </c>
      <c r="AC1524" s="17">
        <f t="shared" si="140"/>
        <v>1</v>
      </c>
      <c r="AD1524" s="17" t="str">
        <f t="shared" si="141"/>
        <v/>
      </c>
      <c r="AE1524" s="17" t="str">
        <f t="shared" si="142"/>
        <v/>
      </c>
      <c r="AF1524" s="17" t="str">
        <f t="shared" si="143"/>
        <v/>
      </c>
      <c r="AG1524" s="17" cm="1">
        <f t="array" ref="AG1524">IFERROR(IF(J1524="Level",INDEX($M1524:$S1524,AC1524+1),INDEX($M1524:$S1524,AC1524)),"")</f>
        <v>180</v>
      </c>
      <c r="AH1524" s="17" t="str" cm="1">
        <f t="array" ref="AH1524">IFERROR(IF(J1524="Level",INDEX($M1524:$S1524,AD1524+1),INDEX($M1524:$S1524,AD1524)),"")</f>
        <v/>
      </c>
      <c r="AI1524" s="17" t="str" cm="1">
        <f t="array" ref="AI1524">IFERROR(INDEX($M1524:$S1524,AE1524),"")</f>
        <v/>
      </c>
      <c r="AJ1524" s="17" t="str" cm="1">
        <f t="array" ref="AJ1524">IFERROR(INDEX($M1524:$S1524,AF1524),"")</f>
        <v/>
      </c>
      <c r="AK1524" s="17" cm="1">
        <f t="array" ref="AK1524">IFERROR(IF(J1524="Level",INDEX($T1524:$Z1524,AC1524+1),INDEX($T1524:$Z1524,AC1524)),"")</f>
        <v>1</v>
      </c>
      <c r="AL1524" s="17" t="str" cm="1">
        <f t="array" ref="AL1524">IFERROR(IF(J1524="Level",INDEX($T1524:$Z1524,AD1524+1),INDEX($T1524:$Z1524,AD1524)),"")</f>
        <v/>
      </c>
      <c r="AM1524" s="17" t="str" cm="1">
        <f t="array" ref="AM1524">IFERROR(INDEX($T1524:$Z1524,AE1524),"")</f>
        <v/>
      </c>
      <c r="AN1524" s="17" t="str" cm="1">
        <f t="array" ref="AN1524">IFERROR(INDEX($T1524:$Z1524,AF1524),"")</f>
        <v/>
      </c>
    </row>
    <row r="1525" spans="1:40" x14ac:dyDescent="0.2">
      <c r="A1525" s="17" t="str">
        <f t="shared" si="138"/>
        <v>MSc International Management (Double Degree): PTS2SBESBEDA</v>
      </c>
      <c r="B1525" s="11" t="s">
        <v>816</v>
      </c>
      <c r="C1525" s="11" t="s">
        <v>32965</v>
      </c>
      <c r="D1525" s="11" t="s">
        <v>817</v>
      </c>
      <c r="E1525" s="11" t="s">
        <v>32279</v>
      </c>
      <c r="F1525" s="11" t="s">
        <v>82</v>
      </c>
      <c r="G1525" s="11" t="s">
        <v>32411</v>
      </c>
      <c r="H1525" s="11" t="s">
        <v>77</v>
      </c>
      <c r="I1525" s="11">
        <v>1</v>
      </c>
      <c r="J1525" s="11" t="s">
        <v>78</v>
      </c>
      <c r="K1525" s="11" t="s">
        <v>32182</v>
      </c>
      <c r="L1525" s="11">
        <v>180</v>
      </c>
      <c r="M1525" s="11">
        <v>180</v>
      </c>
      <c r="N1525" s="11">
        <v>0</v>
      </c>
      <c r="O1525" s="11">
        <v>0</v>
      </c>
      <c r="P1525" s="11">
        <v>0</v>
      </c>
      <c r="Q1525" s="11">
        <v>0</v>
      </c>
      <c r="R1525" s="11">
        <v>0</v>
      </c>
      <c r="S1525" s="11">
        <v>0</v>
      </c>
      <c r="T1525" s="11">
        <v>1</v>
      </c>
      <c r="U1525" s="11">
        <v>0</v>
      </c>
      <c r="V1525" s="11">
        <v>0</v>
      </c>
      <c r="W1525" s="11">
        <v>0</v>
      </c>
      <c r="X1525" s="11">
        <v>0</v>
      </c>
      <c r="Y1525" s="11">
        <v>0</v>
      </c>
      <c r="Z1525" s="11">
        <v>0</v>
      </c>
      <c r="AA1525" s="12" t="s">
        <v>32955</v>
      </c>
      <c r="AB1525" s="17" t="str">
        <f t="shared" si="139"/>
        <v>Programme: MSc International Management (Double Degree)</v>
      </c>
      <c r="AC1525" s="17">
        <f t="shared" si="140"/>
        <v>1</v>
      </c>
      <c r="AD1525" s="17" t="str">
        <f t="shared" si="141"/>
        <v/>
      </c>
      <c r="AE1525" s="17" t="str">
        <f t="shared" si="142"/>
        <v/>
      </c>
      <c r="AF1525" s="17" t="str">
        <f t="shared" si="143"/>
        <v/>
      </c>
      <c r="AG1525" s="17" cm="1">
        <f t="array" ref="AG1525">IFERROR(IF(J1525="Level",INDEX($M1525:$S1525,AC1525+1),INDEX($M1525:$S1525,AC1525)),"")</f>
        <v>180</v>
      </c>
      <c r="AH1525" s="17" t="str" cm="1">
        <f t="array" ref="AH1525">IFERROR(IF(J1525="Level",INDEX($M1525:$S1525,AD1525+1),INDEX($M1525:$S1525,AD1525)),"")</f>
        <v/>
      </c>
      <c r="AI1525" s="17" t="str" cm="1">
        <f t="array" ref="AI1525">IFERROR(INDEX($M1525:$S1525,AE1525),"")</f>
        <v/>
      </c>
      <c r="AJ1525" s="17" t="str" cm="1">
        <f t="array" ref="AJ1525">IFERROR(INDEX($M1525:$S1525,AF1525),"")</f>
        <v/>
      </c>
      <c r="AK1525" s="17" cm="1">
        <f t="array" ref="AK1525">IFERROR(IF(J1525="Level",INDEX($T1525:$Z1525,AC1525+1),INDEX($T1525:$Z1525,AC1525)),"")</f>
        <v>1</v>
      </c>
      <c r="AL1525" s="17" t="str" cm="1">
        <f t="array" ref="AL1525">IFERROR(IF(J1525="Level",INDEX($T1525:$Z1525,AD1525+1),INDEX($T1525:$Z1525,AD1525)),"")</f>
        <v/>
      </c>
      <c r="AM1525" s="17" t="str" cm="1">
        <f t="array" ref="AM1525">IFERROR(INDEX($T1525:$Z1525,AE1525),"")</f>
        <v/>
      </c>
      <c r="AN1525" s="17" t="str" cm="1">
        <f t="array" ref="AN1525">IFERROR(INDEX($T1525:$Z1525,AF1525),"")</f>
        <v/>
      </c>
    </row>
    <row r="1526" spans="1:40" x14ac:dyDescent="0.2">
      <c r="A1526" s="17" t="str">
        <f t="shared" si="138"/>
        <v>MSc International Management (9-month) (Double Degree): PTS2SBESBEDC</v>
      </c>
      <c r="B1526" s="11" t="s">
        <v>4467</v>
      </c>
      <c r="C1526" s="11" t="s">
        <v>32965</v>
      </c>
      <c r="D1526" s="11" t="s">
        <v>4468</v>
      </c>
      <c r="E1526" s="11" t="s">
        <v>32279</v>
      </c>
      <c r="F1526" s="11" t="s">
        <v>82</v>
      </c>
      <c r="G1526" s="11" t="s">
        <v>32411</v>
      </c>
      <c r="H1526" s="11" t="s">
        <v>77</v>
      </c>
      <c r="I1526" s="11">
        <v>1</v>
      </c>
      <c r="J1526" s="11" t="s">
        <v>78</v>
      </c>
      <c r="K1526" s="11" t="s">
        <v>32182</v>
      </c>
      <c r="L1526" s="11">
        <v>180</v>
      </c>
      <c r="M1526" s="11">
        <v>180</v>
      </c>
      <c r="N1526" s="11">
        <v>0</v>
      </c>
      <c r="O1526" s="11">
        <v>0</v>
      </c>
      <c r="P1526" s="11">
        <v>0</v>
      </c>
      <c r="Q1526" s="11">
        <v>0</v>
      </c>
      <c r="R1526" s="11">
        <v>0</v>
      </c>
      <c r="S1526" s="11">
        <v>0</v>
      </c>
      <c r="T1526" s="11">
        <v>1</v>
      </c>
      <c r="U1526" s="11">
        <v>0</v>
      </c>
      <c r="V1526" s="11">
        <v>0</v>
      </c>
      <c r="W1526" s="11">
        <v>0</v>
      </c>
      <c r="X1526" s="11">
        <v>0</v>
      </c>
      <c r="Y1526" s="11">
        <v>0</v>
      </c>
      <c r="Z1526" s="11">
        <v>0</v>
      </c>
      <c r="AA1526" s="12" t="s">
        <v>32955</v>
      </c>
      <c r="AB1526" s="17" t="str">
        <f t="shared" si="139"/>
        <v>Programme: MSc International Management (9-month) (Double Degree)</v>
      </c>
      <c r="AC1526" s="17">
        <f t="shared" si="140"/>
        <v>1</v>
      </c>
      <c r="AD1526" s="17" t="str">
        <f t="shared" si="141"/>
        <v/>
      </c>
      <c r="AE1526" s="17" t="str">
        <f t="shared" si="142"/>
        <v/>
      </c>
      <c r="AF1526" s="17" t="str">
        <f t="shared" si="143"/>
        <v/>
      </c>
      <c r="AG1526" s="17" cm="1">
        <f t="array" ref="AG1526">IFERROR(IF(J1526="Level",INDEX($M1526:$S1526,AC1526+1),INDEX($M1526:$S1526,AC1526)),"")</f>
        <v>180</v>
      </c>
      <c r="AH1526" s="17" t="str" cm="1">
        <f t="array" ref="AH1526">IFERROR(IF(J1526="Level",INDEX($M1526:$S1526,AD1526+1),INDEX($M1526:$S1526,AD1526)),"")</f>
        <v/>
      </c>
      <c r="AI1526" s="17" t="str" cm="1">
        <f t="array" ref="AI1526">IFERROR(INDEX($M1526:$S1526,AE1526),"")</f>
        <v/>
      </c>
      <c r="AJ1526" s="17" t="str" cm="1">
        <f t="array" ref="AJ1526">IFERROR(INDEX($M1526:$S1526,AF1526),"")</f>
        <v/>
      </c>
      <c r="AK1526" s="17" cm="1">
        <f t="array" ref="AK1526">IFERROR(IF(J1526="Level",INDEX($T1526:$Z1526,AC1526+1),INDEX($T1526:$Z1526,AC1526)),"")</f>
        <v>1</v>
      </c>
      <c r="AL1526" s="17" t="str" cm="1">
        <f t="array" ref="AL1526">IFERROR(IF(J1526="Level",INDEX($T1526:$Z1526,AD1526+1),INDEX($T1526:$Z1526,AD1526)),"")</f>
        <v/>
      </c>
      <c r="AM1526" s="17" t="str" cm="1">
        <f t="array" ref="AM1526">IFERROR(INDEX($T1526:$Z1526,AE1526),"")</f>
        <v/>
      </c>
      <c r="AN1526" s="17" t="str" cm="1">
        <f t="array" ref="AN1526">IFERROR(INDEX($T1526:$Z1526,AF1526),"")</f>
        <v/>
      </c>
    </row>
    <row r="1527" spans="1:40" x14ac:dyDescent="0.2">
      <c r="A1527" s="17" t="str">
        <f t="shared" si="138"/>
        <v>MSc Economics (QTEM): PTS2SBESBE07</v>
      </c>
      <c r="B1527" s="11" t="s">
        <v>4456</v>
      </c>
      <c r="C1527" s="11" t="s">
        <v>32965</v>
      </c>
      <c r="D1527" s="11" t="s">
        <v>4457</v>
      </c>
      <c r="E1527" s="11" t="s">
        <v>344</v>
      </c>
      <c r="F1527" s="11" t="s">
        <v>82</v>
      </c>
      <c r="G1527" s="11" t="s">
        <v>32431</v>
      </c>
      <c r="H1527" s="11" t="s">
        <v>77</v>
      </c>
      <c r="I1527" s="11">
        <v>1</v>
      </c>
      <c r="J1527" s="11" t="s">
        <v>78</v>
      </c>
      <c r="K1527" s="11" t="s">
        <v>32182</v>
      </c>
      <c r="L1527" s="11">
        <v>180</v>
      </c>
      <c r="M1527" s="11">
        <v>180</v>
      </c>
      <c r="N1527" s="11">
        <v>0</v>
      </c>
      <c r="O1527" s="11">
        <v>0</v>
      </c>
      <c r="P1527" s="11">
        <v>0</v>
      </c>
      <c r="Q1527" s="11">
        <v>0</v>
      </c>
      <c r="R1527" s="11">
        <v>0</v>
      </c>
      <c r="S1527" s="11">
        <v>0</v>
      </c>
      <c r="T1527" s="11">
        <v>1</v>
      </c>
      <c r="U1527" s="11">
        <v>0</v>
      </c>
      <c r="V1527" s="11">
        <v>0</v>
      </c>
      <c r="W1527" s="11">
        <v>0</v>
      </c>
      <c r="X1527" s="11">
        <v>0</v>
      </c>
      <c r="Y1527" s="11">
        <v>0</v>
      </c>
      <c r="Z1527" s="11">
        <v>0</v>
      </c>
      <c r="AA1527" s="12" t="s">
        <v>32955</v>
      </c>
      <c r="AB1527" s="17" t="str">
        <f t="shared" si="139"/>
        <v>Programme: MSc Economics (QTEM)</v>
      </c>
      <c r="AC1527" s="17">
        <f t="shared" si="140"/>
        <v>1</v>
      </c>
      <c r="AD1527" s="17" t="str">
        <f t="shared" si="141"/>
        <v/>
      </c>
      <c r="AE1527" s="17" t="str">
        <f t="shared" si="142"/>
        <v/>
      </c>
      <c r="AF1527" s="17" t="str">
        <f t="shared" si="143"/>
        <v/>
      </c>
      <c r="AG1527" s="17" cm="1">
        <f t="array" ref="AG1527">IFERROR(IF(J1527="Level",INDEX($M1527:$S1527,AC1527+1),INDEX($M1527:$S1527,AC1527)),"")</f>
        <v>180</v>
      </c>
      <c r="AH1527" s="17" t="str" cm="1">
        <f t="array" ref="AH1527">IFERROR(IF(J1527="Level",INDEX($M1527:$S1527,AD1527+1),INDEX($M1527:$S1527,AD1527)),"")</f>
        <v/>
      </c>
      <c r="AI1527" s="17" t="str" cm="1">
        <f t="array" ref="AI1527">IFERROR(INDEX($M1527:$S1527,AE1527),"")</f>
        <v/>
      </c>
      <c r="AJ1527" s="17" t="str" cm="1">
        <f t="array" ref="AJ1527">IFERROR(INDEX($M1527:$S1527,AF1527),"")</f>
        <v/>
      </c>
      <c r="AK1527" s="17" cm="1">
        <f t="array" ref="AK1527">IFERROR(IF(J1527="Level",INDEX($T1527:$Z1527,AC1527+1),INDEX($T1527:$Z1527,AC1527)),"")</f>
        <v>1</v>
      </c>
      <c r="AL1527" s="17" t="str" cm="1">
        <f t="array" ref="AL1527">IFERROR(IF(J1527="Level",INDEX($T1527:$Z1527,AD1527+1),INDEX($T1527:$Z1527,AD1527)),"")</f>
        <v/>
      </c>
      <c r="AM1527" s="17" t="str" cm="1">
        <f t="array" ref="AM1527">IFERROR(INDEX($T1527:$Z1527,AE1527),"")</f>
        <v/>
      </c>
      <c r="AN1527" s="17" t="str" cm="1">
        <f t="array" ref="AN1527">IFERROR(INDEX($T1527:$Z1527,AF1527),"")</f>
        <v/>
      </c>
    </row>
    <row r="1528" spans="1:40" x14ac:dyDescent="0.2">
      <c r="A1528" s="17" t="str">
        <f t="shared" si="138"/>
        <v>MSc Economics and Econometrics (QTEM): PTS2SBESBE08</v>
      </c>
      <c r="B1528" s="11" t="s">
        <v>4458</v>
      </c>
      <c r="C1528" s="11" t="s">
        <v>32965</v>
      </c>
      <c r="D1528" s="11" t="s">
        <v>4459</v>
      </c>
      <c r="E1528" s="11" t="s">
        <v>344</v>
      </c>
      <c r="F1528" s="11" t="s">
        <v>82</v>
      </c>
      <c r="G1528" s="11" t="s">
        <v>32431</v>
      </c>
      <c r="H1528" s="11" t="s">
        <v>77</v>
      </c>
      <c r="I1528" s="11">
        <v>1</v>
      </c>
      <c r="J1528" s="11" t="s">
        <v>78</v>
      </c>
      <c r="K1528" s="11" t="s">
        <v>32182</v>
      </c>
      <c r="L1528" s="11">
        <v>180</v>
      </c>
      <c r="M1528" s="11">
        <v>180</v>
      </c>
      <c r="N1528" s="11">
        <v>0</v>
      </c>
      <c r="O1528" s="11">
        <v>0</v>
      </c>
      <c r="P1528" s="11">
        <v>0</v>
      </c>
      <c r="Q1528" s="11">
        <v>0</v>
      </c>
      <c r="R1528" s="11">
        <v>0</v>
      </c>
      <c r="S1528" s="11">
        <v>0</v>
      </c>
      <c r="T1528" s="11">
        <v>1</v>
      </c>
      <c r="U1528" s="11">
        <v>0</v>
      </c>
      <c r="V1528" s="11">
        <v>0</v>
      </c>
      <c r="W1528" s="11">
        <v>0</v>
      </c>
      <c r="X1528" s="11">
        <v>0</v>
      </c>
      <c r="Y1528" s="11">
        <v>0</v>
      </c>
      <c r="Z1528" s="11">
        <v>0</v>
      </c>
      <c r="AA1528" s="12" t="s">
        <v>32955</v>
      </c>
      <c r="AB1528" s="17" t="str">
        <f t="shared" si="139"/>
        <v>Programme: MSc Economics and Econometrics (QTEM)</v>
      </c>
      <c r="AC1528" s="17">
        <f t="shared" si="140"/>
        <v>1</v>
      </c>
      <c r="AD1528" s="17" t="str">
        <f t="shared" si="141"/>
        <v/>
      </c>
      <c r="AE1528" s="17" t="str">
        <f t="shared" si="142"/>
        <v/>
      </c>
      <c r="AF1528" s="17" t="str">
        <f t="shared" si="143"/>
        <v/>
      </c>
      <c r="AG1528" s="17" cm="1">
        <f t="array" ref="AG1528">IFERROR(IF(J1528="Level",INDEX($M1528:$S1528,AC1528+1),INDEX($M1528:$S1528,AC1528)),"")</f>
        <v>180</v>
      </c>
      <c r="AH1528" s="17" t="str" cm="1">
        <f t="array" ref="AH1528">IFERROR(IF(J1528="Level",INDEX($M1528:$S1528,AD1528+1),INDEX($M1528:$S1528,AD1528)),"")</f>
        <v/>
      </c>
      <c r="AI1528" s="17" t="str" cm="1">
        <f t="array" ref="AI1528">IFERROR(INDEX($M1528:$S1528,AE1528),"")</f>
        <v/>
      </c>
      <c r="AJ1528" s="17" t="str" cm="1">
        <f t="array" ref="AJ1528">IFERROR(INDEX($M1528:$S1528,AF1528),"")</f>
        <v/>
      </c>
      <c r="AK1528" s="17" cm="1">
        <f t="array" ref="AK1528">IFERROR(IF(J1528="Level",INDEX($T1528:$Z1528,AC1528+1),INDEX($T1528:$Z1528,AC1528)),"")</f>
        <v>1</v>
      </c>
      <c r="AL1528" s="17" t="str" cm="1">
        <f t="array" ref="AL1528">IFERROR(IF(J1528="Level",INDEX($T1528:$Z1528,AD1528+1),INDEX($T1528:$Z1528,AD1528)),"")</f>
        <v/>
      </c>
      <c r="AM1528" s="17" t="str" cm="1">
        <f t="array" ref="AM1528">IFERROR(INDEX($T1528:$Z1528,AE1528),"")</f>
        <v/>
      </c>
      <c r="AN1528" s="17" t="str" cm="1">
        <f t="array" ref="AN1528">IFERROR(INDEX($T1528:$Z1528,AF1528),"")</f>
        <v/>
      </c>
    </row>
    <row r="1529" spans="1:40" x14ac:dyDescent="0.2">
      <c r="A1529" s="17" t="str">
        <f t="shared" si="138"/>
        <v>MSc Financial Economics (QTEM): PTS2SBESBE09</v>
      </c>
      <c r="B1529" s="11" t="s">
        <v>813</v>
      </c>
      <c r="C1529" s="11" t="s">
        <v>32965</v>
      </c>
      <c r="D1529" s="11" t="s">
        <v>814</v>
      </c>
      <c r="E1529" s="11" t="s">
        <v>344</v>
      </c>
      <c r="F1529" s="11" t="s">
        <v>82</v>
      </c>
      <c r="G1529" s="11" t="s">
        <v>32431</v>
      </c>
      <c r="H1529" s="11" t="s">
        <v>77</v>
      </c>
      <c r="I1529" s="11">
        <v>1</v>
      </c>
      <c r="J1529" s="11" t="s">
        <v>78</v>
      </c>
      <c r="K1529" s="11" t="s">
        <v>32182</v>
      </c>
      <c r="L1529" s="11">
        <v>180</v>
      </c>
      <c r="M1529" s="11">
        <v>180</v>
      </c>
      <c r="N1529" s="11">
        <v>0</v>
      </c>
      <c r="O1529" s="11">
        <v>0</v>
      </c>
      <c r="P1529" s="11">
        <v>0</v>
      </c>
      <c r="Q1529" s="11">
        <v>0</v>
      </c>
      <c r="R1529" s="11">
        <v>0</v>
      </c>
      <c r="S1529" s="11">
        <v>0</v>
      </c>
      <c r="T1529" s="11">
        <v>1</v>
      </c>
      <c r="U1529" s="11">
        <v>0</v>
      </c>
      <c r="V1529" s="11">
        <v>0</v>
      </c>
      <c r="W1529" s="11">
        <v>0</v>
      </c>
      <c r="X1529" s="11">
        <v>0</v>
      </c>
      <c r="Y1529" s="11">
        <v>0</v>
      </c>
      <c r="Z1529" s="11">
        <v>0</v>
      </c>
      <c r="AA1529" s="12" t="s">
        <v>32955</v>
      </c>
      <c r="AB1529" s="17" t="str">
        <f t="shared" si="139"/>
        <v>Programme: MSc Financial Economics (QTEM)</v>
      </c>
      <c r="AC1529" s="17">
        <f t="shared" si="140"/>
        <v>1</v>
      </c>
      <c r="AD1529" s="17" t="str">
        <f t="shared" si="141"/>
        <v/>
      </c>
      <c r="AE1529" s="17" t="str">
        <f t="shared" si="142"/>
        <v/>
      </c>
      <c r="AF1529" s="17" t="str">
        <f t="shared" si="143"/>
        <v/>
      </c>
      <c r="AG1529" s="17" cm="1">
        <f t="array" ref="AG1529">IFERROR(IF(J1529="Level",INDEX($M1529:$S1529,AC1529+1),INDEX($M1529:$S1529,AC1529)),"")</f>
        <v>180</v>
      </c>
      <c r="AH1529" s="17" t="str" cm="1">
        <f t="array" ref="AH1529">IFERROR(IF(J1529="Level",INDEX($M1529:$S1529,AD1529+1),INDEX($M1529:$S1529,AD1529)),"")</f>
        <v/>
      </c>
      <c r="AI1529" s="17" t="str" cm="1">
        <f t="array" ref="AI1529">IFERROR(INDEX($M1529:$S1529,AE1529),"")</f>
        <v/>
      </c>
      <c r="AJ1529" s="17" t="str" cm="1">
        <f t="array" ref="AJ1529">IFERROR(INDEX($M1529:$S1529,AF1529),"")</f>
        <v/>
      </c>
      <c r="AK1529" s="17" cm="1">
        <f t="array" ref="AK1529">IFERROR(IF(J1529="Level",INDEX($T1529:$Z1529,AC1529+1),INDEX($T1529:$Z1529,AC1529)),"")</f>
        <v>1</v>
      </c>
      <c r="AL1529" s="17" t="str" cm="1">
        <f t="array" ref="AL1529">IFERROR(IF(J1529="Level",INDEX($T1529:$Z1529,AD1529+1),INDEX($T1529:$Z1529,AD1529)),"")</f>
        <v/>
      </c>
      <c r="AM1529" s="17" t="str" cm="1">
        <f t="array" ref="AM1529">IFERROR(INDEX($T1529:$Z1529,AE1529),"")</f>
        <v/>
      </c>
      <c r="AN1529" s="17" t="str" cm="1">
        <f t="array" ref="AN1529">IFERROR(INDEX($T1529:$Z1529,AF1529),"")</f>
        <v/>
      </c>
    </row>
    <row r="1530" spans="1:40" x14ac:dyDescent="0.2">
      <c r="A1530" s="17" t="str">
        <f t="shared" si="138"/>
        <v>MSC Financial Analysis and Fund Management (QTEM): PTS2SBESBE04</v>
      </c>
      <c r="B1530" s="11" t="s">
        <v>809</v>
      </c>
      <c r="C1530" s="11" t="s">
        <v>32965</v>
      </c>
      <c r="D1530" s="11" t="s">
        <v>810</v>
      </c>
      <c r="E1530" s="11" t="s">
        <v>32190</v>
      </c>
      <c r="F1530" s="11" t="s">
        <v>82</v>
      </c>
      <c r="G1530" s="11" t="s">
        <v>32431</v>
      </c>
      <c r="H1530" s="11" t="s">
        <v>77</v>
      </c>
      <c r="I1530" s="11">
        <v>1</v>
      </c>
      <c r="J1530" s="11" t="s">
        <v>78</v>
      </c>
      <c r="K1530" s="11" t="s">
        <v>32182</v>
      </c>
      <c r="L1530" s="11">
        <v>180</v>
      </c>
      <c r="M1530" s="11">
        <v>180</v>
      </c>
      <c r="N1530" s="11">
        <v>0</v>
      </c>
      <c r="O1530" s="11">
        <v>0</v>
      </c>
      <c r="P1530" s="11">
        <v>0</v>
      </c>
      <c r="Q1530" s="11">
        <v>0</v>
      </c>
      <c r="R1530" s="11">
        <v>0</v>
      </c>
      <c r="S1530" s="11">
        <v>0</v>
      </c>
      <c r="T1530" s="11">
        <v>1</v>
      </c>
      <c r="U1530" s="11">
        <v>0</v>
      </c>
      <c r="V1530" s="11">
        <v>0</v>
      </c>
      <c r="W1530" s="11">
        <v>0</v>
      </c>
      <c r="X1530" s="11">
        <v>0</v>
      </c>
      <c r="Y1530" s="11">
        <v>0</v>
      </c>
      <c r="Z1530" s="11">
        <v>0</v>
      </c>
      <c r="AA1530" s="12" t="s">
        <v>32955</v>
      </c>
      <c r="AB1530" s="17" t="str">
        <f t="shared" si="139"/>
        <v>Programme: MSC Financial Analysis and Fund Management (QTEM)</v>
      </c>
      <c r="AC1530" s="17">
        <f t="shared" si="140"/>
        <v>1</v>
      </c>
      <c r="AD1530" s="17" t="str">
        <f t="shared" si="141"/>
        <v/>
      </c>
      <c r="AE1530" s="17" t="str">
        <f t="shared" si="142"/>
        <v/>
      </c>
      <c r="AF1530" s="17" t="str">
        <f t="shared" si="143"/>
        <v/>
      </c>
      <c r="AG1530" s="17" cm="1">
        <f t="array" ref="AG1530">IFERROR(IF(J1530="Level",INDEX($M1530:$S1530,AC1530+1),INDEX($M1530:$S1530,AC1530)),"")</f>
        <v>180</v>
      </c>
      <c r="AH1530" s="17" t="str" cm="1">
        <f t="array" ref="AH1530">IFERROR(IF(J1530="Level",INDEX($M1530:$S1530,AD1530+1),INDEX($M1530:$S1530,AD1530)),"")</f>
        <v/>
      </c>
      <c r="AI1530" s="17" t="str" cm="1">
        <f t="array" ref="AI1530">IFERROR(INDEX($M1530:$S1530,AE1530),"")</f>
        <v/>
      </c>
      <c r="AJ1530" s="17" t="str" cm="1">
        <f t="array" ref="AJ1530">IFERROR(INDEX($M1530:$S1530,AF1530),"")</f>
        <v/>
      </c>
      <c r="AK1530" s="17" cm="1">
        <f t="array" ref="AK1530">IFERROR(IF(J1530="Level",INDEX($T1530:$Z1530,AC1530+1),INDEX($T1530:$Z1530,AC1530)),"")</f>
        <v>1</v>
      </c>
      <c r="AL1530" s="17" t="str" cm="1">
        <f t="array" ref="AL1530">IFERROR(IF(J1530="Level",INDEX($T1530:$Z1530,AD1530+1),INDEX($T1530:$Z1530,AD1530)),"")</f>
        <v/>
      </c>
      <c r="AM1530" s="17" t="str" cm="1">
        <f t="array" ref="AM1530">IFERROR(INDEX($T1530:$Z1530,AE1530),"")</f>
        <v/>
      </c>
      <c r="AN1530" s="17" t="str" cm="1">
        <f t="array" ref="AN1530">IFERROR(INDEX($T1530:$Z1530,AF1530),"")</f>
        <v/>
      </c>
    </row>
    <row r="1531" spans="1:40" x14ac:dyDescent="0.2">
      <c r="A1531" s="17" t="str">
        <f t="shared" si="138"/>
        <v>MSc Finance and Investment (QTEM): PTS2SBESBE05</v>
      </c>
      <c r="B1531" s="11" t="s">
        <v>811</v>
      </c>
      <c r="C1531" s="11" t="s">
        <v>32965</v>
      </c>
      <c r="D1531" s="11" t="s">
        <v>812</v>
      </c>
      <c r="E1531" s="11" t="s">
        <v>32190</v>
      </c>
      <c r="F1531" s="11" t="s">
        <v>82</v>
      </c>
      <c r="G1531" s="11" t="s">
        <v>32431</v>
      </c>
      <c r="H1531" s="11" t="s">
        <v>77</v>
      </c>
      <c r="I1531" s="11">
        <v>1</v>
      </c>
      <c r="J1531" s="11" t="s">
        <v>78</v>
      </c>
      <c r="K1531" s="11" t="s">
        <v>32182</v>
      </c>
      <c r="L1531" s="11">
        <v>180</v>
      </c>
      <c r="M1531" s="11">
        <v>180</v>
      </c>
      <c r="N1531" s="11">
        <v>0</v>
      </c>
      <c r="O1531" s="11">
        <v>0</v>
      </c>
      <c r="P1531" s="11">
        <v>0</v>
      </c>
      <c r="Q1531" s="11">
        <v>0</v>
      </c>
      <c r="R1531" s="11">
        <v>0</v>
      </c>
      <c r="S1531" s="11">
        <v>0</v>
      </c>
      <c r="T1531" s="11">
        <v>1</v>
      </c>
      <c r="U1531" s="11">
        <v>0</v>
      </c>
      <c r="V1531" s="11">
        <v>0</v>
      </c>
      <c r="W1531" s="11">
        <v>0</v>
      </c>
      <c r="X1531" s="11">
        <v>0</v>
      </c>
      <c r="Y1531" s="11">
        <v>0</v>
      </c>
      <c r="Z1531" s="11">
        <v>0</v>
      </c>
      <c r="AA1531" s="12" t="s">
        <v>32955</v>
      </c>
      <c r="AB1531" s="17" t="str">
        <f t="shared" si="139"/>
        <v>Programme: MSc Finance and Investment (QTEM)</v>
      </c>
      <c r="AC1531" s="17">
        <f t="shared" si="140"/>
        <v>1</v>
      </c>
      <c r="AD1531" s="17" t="str">
        <f t="shared" si="141"/>
        <v/>
      </c>
      <c r="AE1531" s="17" t="str">
        <f t="shared" si="142"/>
        <v/>
      </c>
      <c r="AF1531" s="17" t="str">
        <f t="shared" si="143"/>
        <v/>
      </c>
      <c r="AG1531" s="17" cm="1">
        <f t="array" ref="AG1531">IFERROR(IF(J1531="Level",INDEX($M1531:$S1531,AC1531+1),INDEX($M1531:$S1531,AC1531)),"")</f>
        <v>180</v>
      </c>
      <c r="AH1531" s="17" t="str" cm="1">
        <f t="array" ref="AH1531">IFERROR(IF(J1531="Level",INDEX($M1531:$S1531,AD1531+1),INDEX($M1531:$S1531,AD1531)),"")</f>
        <v/>
      </c>
      <c r="AI1531" s="17" t="str" cm="1">
        <f t="array" ref="AI1531">IFERROR(INDEX($M1531:$S1531,AE1531),"")</f>
        <v/>
      </c>
      <c r="AJ1531" s="17" t="str" cm="1">
        <f t="array" ref="AJ1531">IFERROR(INDEX($M1531:$S1531,AF1531),"")</f>
        <v/>
      </c>
      <c r="AK1531" s="17" cm="1">
        <f t="array" ref="AK1531">IFERROR(IF(J1531="Level",INDEX($T1531:$Z1531,AC1531+1),INDEX($T1531:$Z1531,AC1531)),"")</f>
        <v>1</v>
      </c>
      <c r="AL1531" s="17" t="str" cm="1">
        <f t="array" ref="AL1531">IFERROR(IF(J1531="Level",INDEX($T1531:$Z1531,AD1531+1),INDEX($T1531:$Z1531,AD1531)),"")</f>
        <v/>
      </c>
      <c r="AM1531" s="17" t="str" cm="1">
        <f t="array" ref="AM1531">IFERROR(INDEX($T1531:$Z1531,AE1531),"")</f>
        <v/>
      </c>
      <c r="AN1531" s="17" t="str" cm="1">
        <f t="array" ref="AN1531">IFERROR(INDEX($T1531:$Z1531,AF1531),"")</f>
        <v/>
      </c>
    </row>
    <row r="1532" spans="1:40" x14ac:dyDescent="0.2">
      <c r="A1532" s="17" t="str">
        <f t="shared" si="138"/>
        <v>MSc Finance and Investment (9-month) (QTEM): PTS2SBESBE06</v>
      </c>
      <c r="B1532" s="11" t="s">
        <v>4454</v>
      </c>
      <c r="C1532" s="11" t="s">
        <v>32965</v>
      </c>
      <c r="D1532" s="11" t="s">
        <v>4455</v>
      </c>
      <c r="E1532" s="11" t="s">
        <v>32190</v>
      </c>
      <c r="F1532" s="11" t="s">
        <v>82</v>
      </c>
      <c r="G1532" s="11" t="s">
        <v>32431</v>
      </c>
      <c r="H1532" s="11" t="s">
        <v>77</v>
      </c>
      <c r="I1532" s="11">
        <v>1</v>
      </c>
      <c r="J1532" s="11" t="s">
        <v>78</v>
      </c>
      <c r="K1532" s="11" t="s">
        <v>32182</v>
      </c>
      <c r="L1532" s="11">
        <v>180</v>
      </c>
      <c r="M1532" s="11">
        <v>180</v>
      </c>
      <c r="N1532" s="11">
        <v>0</v>
      </c>
      <c r="O1532" s="11">
        <v>0</v>
      </c>
      <c r="P1532" s="11">
        <v>0</v>
      </c>
      <c r="Q1532" s="11">
        <v>0</v>
      </c>
      <c r="R1532" s="11">
        <v>0</v>
      </c>
      <c r="S1532" s="11">
        <v>0</v>
      </c>
      <c r="T1532" s="11">
        <v>1</v>
      </c>
      <c r="U1532" s="11">
        <v>0</v>
      </c>
      <c r="V1532" s="11">
        <v>0</v>
      </c>
      <c r="W1532" s="11">
        <v>0</v>
      </c>
      <c r="X1532" s="11">
        <v>0</v>
      </c>
      <c r="Y1532" s="11">
        <v>0</v>
      </c>
      <c r="Z1532" s="11">
        <v>0</v>
      </c>
      <c r="AA1532" s="12" t="s">
        <v>32955</v>
      </c>
      <c r="AB1532" s="17" t="str">
        <f t="shared" si="139"/>
        <v>Programme: MSc Finance and Investment (9-month) (QTEM)</v>
      </c>
      <c r="AC1532" s="17">
        <f t="shared" si="140"/>
        <v>1</v>
      </c>
      <c r="AD1532" s="17" t="str">
        <f t="shared" si="141"/>
        <v/>
      </c>
      <c r="AE1532" s="17" t="str">
        <f t="shared" si="142"/>
        <v/>
      </c>
      <c r="AF1532" s="17" t="str">
        <f t="shared" si="143"/>
        <v/>
      </c>
      <c r="AG1532" s="17" cm="1">
        <f t="array" ref="AG1532">IFERROR(IF(J1532="Level",INDEX($M1532:$S1532,AC1532+1),INDEX($M1532:$S1532,AC1532)),"")</f>
        <v>180</v>
      </c>
      <c r="AH1532" s="17" t="str" cm="1">
        <f t="array" ref="AH1532">IFERROR(IF(J1532="Level",INDEX($M1532:$S1532,AD1532+1),INDEX($M1532:$S1532,AD1532)),"")</f>
        <v/>
      </c>
      <c r="AI1532" s="17" t="str" cm="1">
        <f t="array" ref="AI1532">IFERROR(INDEX($M1532:$S1532,AE1532),"")</f>
        <v/>
      </c>
      <c r="AJ1532" s="17" t="str" cm="1">
        <f t="array" ref="AJ1532">IFERROR(INDEX($M1532:$S1532,AF1532),"")</f>
        <v/>
      </c>
      <c r="AK1532" s="17" cm="1">
        <f t="array" ref="AK1532">IFERROR(IF(J1532="Level",INDEX($T1532:$Z1532,AC1532+1),INDEX($T1532:$Z1532,AC1532)),"")</f>
        <v>1</v>
      </c>
      <c r="AL1532" s="17" t="str" cm="1">
        <f t="array" ref="AL1532">IFERROR(IF(J1532="Level",INDEX($T1532:$Z1532,AD1532+1),INDEX($T1532:$Z1532,AD1532)),"")</f>
        <v/>
      </c>
      <c r="AM1532" s="17" t="str" cm="1">
        <f t="array" ref="AM1532">IFERROR(INDEX($T1532:$Z1532,AE1532),"")</f>
        <v/>
      </c>
      <c r="AN1532" s="17" t="str" cm="1">
        <f t="array" ref="AN1532">IFERROR(INDEX($T1532:$Z1532,AF1532),"")</f>
        <v/>
      </c>
    </row>
    <row r="1533" spans="1:40" x14ac:dyDescent="0.2">
      <c r="A1533" s="17" t="str">
        <f t="shared" si="138"/>
        <v>MSc Business Analytics (QTEM): PTS2SBESBE13</v>
      </c>
      <c r="B1533" s="11" t="s">
        <v>4461</v>
      </c>
      <c r="C1533" s="11" t="s">
        <v>32965</v>
      </c>
      <c r="D1533" s="11" t="s">
        <v>4462</v>
      </c>
      <c r="E1533" s="11" t="s">
        <v>32297</v>
      </c>
      <c r="F1533" s="11" t="s">
        <v>82</v>
      </c>
      <c r="G1533" s="11" t="s">
        <v>32431</v>
      </c>
      <c r="H1533" s="11" t="s">
        <v>77</v>
      </c>
      <c r="I1533" s="11">
        <v>1</v>
      </c>
      <c r="J1533" s="11" t="s">
        <v>78</v>
      </c>
      <c r="K1533" s="11" t="s">
        <v>32182</v>
      </c>
      <c r="L1533" s="11">
        <v>180</v>
      </c>
      <c r="M1533" s="11">
        <v>180</v>
      </c>
      <c r="N1533" s="11">
        <v>0</v>
      </c>
      <c r="O1533" s="11">
        <v>0</v>
      </c>
      <c r="P1533" s="11">
        <v>0</v>
      </c>
      <c r="Q1533" s="11">
        <v>0</v>
      </c>
      <c r="R1533" s="11">
        <v>0</v>
      </c>
      <c r="S1533" s="11">
        <v>0</v>
      </c>
      <c r="T1533" s="11">
        <v>1</v>
      </c>
      <c r="U1533" s="11">
        <v>0</v>
      </c>
      <c r="V1533" s="11">
        <v>0</v>
      </c>
      <c r="W1533" s="11">
        <v>0</v>
      </c>
      <c r="X1533" s="11">
        <v>0</v>
      </c>
      <c r="Y1533" s="11">
        <v>0</v>
      </c>
      <c r="Z1533" s="11">
        <v>0</v>
      </c>
      <c r="AA1533" s="12" t="s">
        <v>32955</v>
      </c>
      <c r="AB1533" s="17" t="str">
        <f t="shared" si="139"/>
        <v>Programme: MSc Business Analytics (QTEM)</v>
      </c>
      <c r="AC1533" s="17">
        <f t="shared" si="140"/>
        <v>1</v>
      </c>
      <c r="AD1533" s="17" t="str">
        <f t="shared" si="141"/>
        <v/>
      </c>
      <c r="AE1533" s="17" t="str">
        <f t="shared" si="142"/>
        <v/>
      </c>
      <c r="AF1533" s="17" t="str">
        <f t="shared" si="143"/>
        <v/>
      </c>
      <c r="AG1533" s="17" cm="1">
        <f t="array" ref="AG1533">IFERROR(IF(J1533="Level",INDEX($M1533:$S1533,AC1533+1),INDEX($M1533:$S1533,AC1533)),"")</f>
        <v>180</v>
      </c>
      <c r="AH1533" s="17" t="str" cm="1">
        <f t="array" ref="AH1533">IFERROR(IF(J1533="Level",INDEX($M1533:$S1533,AD1533+1),INDEX($M1533:$S1533,AD1533)),"")</f>
        <v/>
      </c>
      <c r="AI1533" s="17" t="str" cm="1">
        <f t="array" ref="AI1533">IFERROR(INDEX($M1533:$S1533,AE1533),"")</f>
        <v/>
      </c>
      <c r="AJ1533" s="17" t="str" cm="1">
        <f t="array" ref="AJ1533">IFERROR(INDEX($M1533:$S1533,AF1533),"")</f>
        <v/>
      </c>
      <c r="AK1533" s="17" cm="1">
        <f t="array" ref="AK1533">IFERROR(IF(J1533="Level",INDEX($T1533:$Z1533,AC1533+1),INDEX($T1533:$Z1533,AC1533)),"")</f>
        <v>1</v>
      </c>
      <c r="AL1533" s="17" t="str" cm="1">
        <f t="array" ref="AL1533">IFERROR(IF(J1533="Level",INDEX($T1533:$Z1533,AD1533+1),INDEX($T1533:$Z1533,AD1533)),"")</f>
        <v/>
      </c>
      <c r="AM1533" s="17" t="str" cm="1">
        <f t="array" ref="AM1533">IFERROR(INDEX($T1533:$Z1533,AE1533),"")</f>
        <v/>
      </c>
      <c r="AN1533" s="17" t="str" cm="1">
        <f t="array" ref="AN1533">IFERROR(INDEX($T1533:$Z1533,AF1533),"")</f>
        <v/>
      </c>
    </row>
    <row r="1534" spans="1:40" ht="25.5" hidden="1" x14ac:dyDescent="0.2">
      <c r="A1534" s="17" t="str">
        <f t="shared" si="138"/>
        <v>Certificate in Advanced Study - Learning and Teaching in Higher Education (LTHE): P1S0EDUEDU01</v>
      </c>
      <c r="B1534" s="11" t="s">
        <v>2149</v>
      </c>
      <c r="C1534" s="11" t="s">
        <v>32965</v>
      </c>
      <c r="D1534" s="11" t="s">
        <v>32781</v>
      </c>
      <c r="E1534" s="11" t="s">
        <v>180</v>
      </c>
      <c r="F1534" s="11" t="s">
        <v>76</v>
      </c>
      <c r="G1534" s="11" t="s">
        <v>32780</v>
      </c>
      <c r="H1534" s="11" t="s">
        <v>72</v>
      </c>
      <c r="I1534" s="11">
        <v>0</v>
      </c>
      <c r="J1534" s="11" t="s">
        <v>32168</v>
      </c>
      <c r="K1534" s="11" t="s">
        <v>32168</v>
      </c>
      <c r="L1534" s="11">
        <v>0</v>
      </c>
      <c r="M1534" s="11">
        <v>0</v>
      </c>
      <c r="N1534" s="11">
        <v>0</v>
      </c>
      <c r="O1534" s="11">
        <v>0</v>
      </c>
      <c r="P1534" s="11">
        <v>0</v>
      </c>
      <c r="Q1534" s="11">
        <v>0</v>
      </c>
      <c r="R1534" s="11">
        <v>0</v>
      </c>
      <c r="S1534" s="11">
        <v>0</v>
      </c>
      <c r="T1534" s="11">
        <v>0</v>
      </c>
      <c r="U1534" s="11">
        <v>0</v>
      </c>
      <c r="V1534" s="11">
        <v>0</v>
      </c>
      <c r="W1534" s="11">
        <v>0</v>
      </c>
      <c r="X1534" s="11">
        <v>0</v>
      </c>
      <c r="Y1534" s="11">
        <v>0</v>
      </c>
      <c r="Z1534" s="11">
        <v>0</v>
      </c>
      <c r="AA1534" s="12" t="s">
        <v>32954</v>
      </c>
      <c r="AB1534" s="17" t="str">
        <f t="shared" si="139"/>
        <v>Programme is not compatible with this tool</v>
      </c>
      <c r="AC1534" s="17" t="str">
        <f t="shared" si="140"/>
        <v/>
      </c>
      <c r="AD1534" s="17">
        <f t="shared" si="141"/>
        <v>6</v>
      </c>
      <c r="AE1534" s="17" t="str">
        <f t="shared" si="142"/>
        <v/>
      </c>
      <c r="AF1534" s="17" t="str">
        <f t="shared" si="143"/>
        <v/>
      </c>
      <c r="AG1534" s="17" t="str" cm="1">
        <f t="array" ref="AG1534">IFERROR(IF(J1534="Level",INDEX($M1534:$S1534,AC1534+1),INDEX($M1534:$S1534,AC1534)),"")</f>
        <v/>
      </c>
      <c r="AH1534" s="17" cm="1">
        <f t="array" ref="AH1534">IFERROR(IF(J1534="Level",INDEX($M1534:$S1534,AD1534+1),INDEX($M1534:$S1534,AD1534)),"")</f>
        <v>0</v>
      </c>
      <c r="AI1534" s="17" t="str" cm="1">
        <f t="array" ref="AI1534">IFERROR(INDEX($M1534:$S1534,AE1534),"")</f>
        <v/>
      </c>
      <c r="AJ1534" s="17" t="str" cm="1">
        <f t="array" ref="AJ1534">IFERROR(INDEX($M1534:$S1534,AF1534),"")</f>
        <v/>
      </c>
      <c r="AK1534" s="17" t="str" cm="1">
        <f t="array" ref="AK1534">IFERROR(IF(J1534="Level",INDEX($T1534:$Z1534,AC1534+1),INDEX($T1534:$Z1534,AC1534)),"")</f>
        <v/>
      </c>
      <c r="AL1534" s="17" cm="1">
        <f t="array" ref="AL1534">IFERROR(IF(J1534="Level",INDEX($T1534:$Z1534,AD1534+1),INDEX($T1534:$Z1534,AD1534)),"")</f>
        <v>0</v>
      </c>
      <c r="AM1534" s="17" t="str" cm="1">
        <f t="array" ref="AM1534">IFERROR(INDEX($T1534:$Z1534,AE1534),"")</f>
        <v/>
      </c>
      <c r="AN1534" s="17" t="str" cm="1">
        <f t="array" ref="AN1534">IFERROR(INDEX($T1534:$Z1534,AF1534),"")</f>
        <v/>
      </c>
    </row>
    <row r="1535" spans="1:40" ht="25.5" hidden="1" x14ac:dyDescent="0.2">
      <c r="A1535" s="17" t="str">
        <f t="shared" si="138"/>
        <v>Certificate in Advanced Study - Learning and Teaching in Higher Education (LTHE) (Part-Time) - Cornwall: P1S0EDUEDUCA</v>
      </c>
      <c r="B1535" s="11" t="s">
        <v>32061</v>
      </c>
      <c r="C1535" s="11" t="s">
        <v>32965</v>
      </c>
      <c r="D1535" s="11" t="s">
        <v>32779</v>
      </c>
      <c r="E1535" s="11" t="s">
        <v>180</v>
      </c>
      <c r="F1535" s="11" t="s">
        <v>76</v>
      </c>
      <c r="G1535" s="11" t="s">
        <v>32780</v>
      </c>
      <c r="H1535" s="11" t="s">
        <v>72</v>
      </c>
      <c r="I1535" s="11">
        <v>0</v>
      </c>
      <c r="J1535" s="11" t="s">
        <v>32168</v>
      </c>
      <c r="K1535" s="11" t="s">
        <v>32168</v>
      </c>
      <c r="L1535" s="11">
        <v>0</v>
      </c>
      <c r="M1535" s="11">
        <v>0</v>
      </c>
      <c r="N1535" s="11">
        <v>0</v>
      </c>
      <c r="O1535" s="11">
        <v>0</v>
      </c>
      <c r="P1535" s="11">
        <v>0</v>
      </c>
      <c r="Q1535" s="11">
        <v>0</v>
      </c>
      <c r="R1535" s="11">
        <v>0</v>
      </c>
      <c r="S1535" s="11">
        <v>0</v>
      </c>
      <c r="T1535" s="11">
        <v>0</v>
      </c>
      <c r="U1535" s="11">
        <v>0</v>
      </c>
      <c r="V1535" s="11">
        <v>0</v>
      </c>
      <c r="W1535" s="11">
        <v>0</v>
      </c>
      <c r="X1535" s="11">
        <v>0</v>
      </c>
      <c r="Y1535" s="11">
        <v>0</v>
      </c>
      <c r="Z1535" s="11">
        <v>0</v>
      </c>
      <c r="AA1535" s="12" t="s">
        <v>32954</v>
      </c>
      <c r="AB1535" s="17" t="str">
        <f t="shared" si="139"/>
        <v>Programme is not compatible with this tool</v>
      </c>
      <c r="AC1535" s="17" t="str">
        <f t="shared" si="140"/>
        <v/>
      </c>
      <c r="AD1535" s="17">
        <f t="shared" si="141"/>
        <v>6</v>
      </c>
      <c r="AE1535" s="17" t="str">
        <f t="shared" si="142"/>
        <v/>
      </c>
      <c r="AF1535" s="17" t="str">
        <f t="shared" si="143"/>
        <v/>
      </c>
      <c r="AG1535" s="17" t="str" cm="1">
        <f t="array" ref="AG1535">IFERROR(IF(J1535="Level",INDEX($M1535:$S1535,AC1535+1),INDEX($M1535:$S1535,AC1535)),"")</f>
        <v/>
      </c>
      <c r="AH1535" s="17" cm="1">
        <f t="array" ref="AH1535">IFERROR(IF(J1535="Level",INDEX($M1535:$S1535,AD1535+1),INDEX($M1535:$S1535,AD1535)),"")</f>
        <v>0</v>
      </c>
      <c r="AI1535" s="17" t="str" cm="1">
        <f t="array" ref="AI1535">IFERROR(INDEX($M1535:$S1535,AE1535),"")</f>
        <v/>
      </c>
      <c r="AJ1535" s="17" t="str" cm="1">
        <f t="array" ref="AJ1535">IFERROR(INDEX($M1535:$S1535,AF1535),"")</f>
        <v/>
      </c>
      <c r="AK1535" s="17" t="str" cm="1">
        <f t="array" ref="AK1535">IFERROR(IF(J1535="Level",INDEX($T1535:$Z1535,AC1535+1),INDEX($T1535:$Z1535,AC1535)),"")</f>
        <v/>
      </c>
      <c r="AL1535" s="17" cm="1">
        <f t="array" ref="AL1535">IFERROR(IF(J1535="Level",INDEX($T1535:$Z1535,AD1535+1),INDEX($T1535:$Z1535,AD1535)),"")</f>
        <v>0</v>
      </c>
      <c r="AM1535" s="17" t="str" cm="1">
        <f t="array" ref="AM1535">IFERROR(INDEX($T1535:$Z1535,AE1535),"")</f>
        <v/>
      </c>
      <c r="AN1535" s="17" t="str" cm="1">
        <f t="array" ref="AN1535">IFERROR(INDEX($T1535:$Z1535,AF1535),"")</f>
        <v/>
      </c>
    </row>
    <row r="1536" spans="1:40" ht="25.5" x14ac:dyDescent="0.2">
      <c r="A1536" s="17" t="str">
        <f t="shared" si="138"/>
        <v>MSc Data Science (Professional) (Non-Apprenticeship, Top-up) (Part-Time): PTS1ECSECS40</v>
      </c>
      <c r="B1536" s="11" t="s">
        <v>4129</v>
      </c>
      <c r="C1536" s="11" t="s">
        <v>32965</v>
      </c>
      <c r="D1536" s="11" t="s">
        <v>33897</v>
      </c>
      <c r="E1536" s="11" t="s">
        <v>420</v>
      </c>
      <c r="F1536" s="11" t="s">
        <v>82</v>
      </c>
      <c r="G1536" s="11" t="s">
        <v>33898</v>
      </c>
      <c r="H1536" s="11" t="s">
        <v>77</v>
      </c>
      <c r="I1536" s="11">
        <v>1</v>
      </c>
      <c r="J1536" s="11" t="s">
        <v>78</v>
      </c>
      <c r="K1536" s="11" t="s">
        <v>32182</v>
      </c>
      <c r="L1536" s="11">
        <v>180</v>
      </c>
      <c r="M1536" s="11">
        <v>180</v>
      </c>
      <c r="N1536" s="11">
        <v>0</v>
      </c>
      <c r="O1536" s="11">
        <v>0</v>
      </c>
      <c r="P1536" s="11">
        <v>0</v>
      </c>
      <c r="Q1536" s="11">
        <v>0</v>
      </c>
      <c r="R1536" s="11">
        <v>0</v>
      </c>
      <c r="S1536" s="11">
        <v>0</v>
      </c>
      <c r="T1536" s="11">
        <v>1</v>
      </c>
      <c r="U1536" s="11">
        <v>0</v>
      </c>
      <c r="V1536" s="11">
        <v>0</v>
      </c>
      <c r="W1536" s="11">
        <v>0</v>
      </c>
      <c r="X1536" s="11">
        <v>0</v>
      </c>
      <c r="Y1536" s="11">
        <v>0</v>
      </c>
      <c r="Z1536" s="11">
        <v>0</v>
      </c>
      <c r="AA1536" s="12" t="s">
        <v>32955</v>
      </c>
      <c r="AB1536" s="17" t="str">
        <f t="shared" si="139"/>
        <v>Programme: MSc Data Science (Professional) (Non-Apprenticeship, Top-up) (Part-Time)</v>
      </c>
      <c r="AC1536" s="17">
        <f t="shared" si="140"/>
        <v>1</v>
      </c>
      <c r="AD1536" s="17" t="str">
        <f t="shared" si="141"/>
        <v/>
      </c>
      <c r="AE1536" s="17" t="str">
        <f t="shared" si="142"/>
        <v/>
      </c>
      <c r="AF1536" s="17" t="str">
        <f t="shared" si="143"/>
        <v/>
      </c>
      <c r="AG1536" s="17" cm="1">
        <f t="array" ref="AG1536">IFERROR(IF(J1536="Level",INDEX($M1536:$S1536,AC1536+1),INDEX($M1536:$S1536,AC1536)),"")</f>
        <v>180</v>
      </c>
      <c r="AH1536" s="17" t="str" cm="1">
        <f t="array" ref="AH1536">IFERROR(IF(J1536="Level",INDEX($M1536:$S1536,AD1536+1),INDEX($M1536:$S1536,AD1536)),"")</f>
        <v/>
      </c>
      <c r="AI1536" s="17" t="str" cm="1">
        <f t="array" ref="AI1536">IFERROR(INDEX($M1536:$S1536,AE1536),"")</f>
        <v/>
      </c>
      <c r="AJ1536" s="17" t="str" cm="1">
        <f t="array" ref="AJ1536">IFERROR(INDEX($M1536:$S1536,AF1536),"")</f>
        <v/>
      </c>
      <c r="AK1536" s="17" cm="1">
        <f t="array" ref="AK1536">IFERROR(IF(J1536="Level",INDEX($T1536:$Z1536,AC1536+1),INDEX($T1536:$Z1536,AC1536)),"")</f>
        <v>1</v>
      </c>
      <c r="AL1536" s="17" t="str" cm="1">
        <f t="array" ref="AL1536">IFERROR(IF(J1536="Level",INDEX($T1536:$Z1536,AD1536+1),INDEX($T1536:$Z1536,AD1536)),"")</f>
        <v/>
      </c>
      <c r="AM1536" s="17" t="str" cm="1">
        <f t="array" ref="AM1536">IFERROR(INDEX($T1536:$Z1536,AE1536),"")</f>
        <v/>
      </c>
      <c r="AN1536" s="17" t="str" cm="1">
        <f t="array" ref="AN1536">IFERROR(INDEX($T1536:$Z1536,AF1536),"")</f>
        <v/>
      </c>
    </row>
    <row r="1537" spans="1:40" ht="25.5" x14ac:dyDescent="0.2">
      <c r="A1537" s="17" t="str">
        <f t="shared" si="138"/>
        <v>PGCert Environment and Human Health (Part-Time, Distance Learning) - Cornwall: PCT1EMSEMSCB</v>
      </c>
      <c r="B1537" s="11" t="s">
        <v>4689</v>
      </c>
      <c r="C1537" s="11" t="s">
        <v>32965</v>
      </c>
      <c r="D1537" s="11" t="s">
        <v>4690</v>
      </c>
      <c r="E1537" s="11" t="s">
        <v>481</v>
      </c>
      <c r="F1537" s="11" t="s">
        <v>71</v>
      </c>
      <c r="G1537" s="11" t="s">
        <v>32307</v>
      </c>
      <c r="H1537" s="11" t="s">
        <v>77</v>
      </c>
      <c r="I1537" s="11">
        <v>1</v>
      </c>
      <c r="J1537" s="11" t="s">
        <v>78</v>
      </c>
      <c r="K1537" s="11" t="s">
        <v>32182</v>
      </c>
      <c r="L1537" s="11">
        <v>60</v>
      </c>
      <c r="M1537" s="11">
        <v>60</v>
      </c>
      <c r="N1537" s="11">
        <v>0</v>
      </c>
      <c r="O1537" s="11">
        <v>0</v>
      </c>
      <c r="P1537" s="11">
        <v>0</v>
      </c>
      <c r="Q1537" s="11">
        <v>0</v>
      </c>
      <c r="R1537" s="11">
        <v>0</v>
      </c>
      <c r="S1537" s="11">
        <v>0</v>
      </c>
      <c r="T1537" s="11">
        <v>1</v>
      </c>
      <c r="U1537" s="11">
        <v>0</v>
      </c>
      <c r="V1537" s="11">
        <v>0</v>
      </c>
      <c r="W1537" s="11">
        <v>0</v>
      </c>
      <c r="X1537" s="11">
        <v>0</v>
      </c>
      <c r="Y1537" s="11">
        <v>0</v>
      </c>
      <c r="Z1537" s="11">
        <v>0</v>
      </c>
      <c r="AA1537" s="12" t="s">
        <v>32957</v>
      </c>
      <c r="AB1537" s="17" t="str">
        <f t="shared" si="139"/>
        <v>Programme: PGCert Environment and Human Health (Part-Time, Distance Learning) - Cornwall</v>
      </c>
      <c r="AC1537" s="17">
        <f t="shared" si="140"/>
        <v>1</v>
      </c>
      <c r="AD1537" s="17" t="str">
        <f t="shared" si="141"/>
        <v/>
      </c>
      <c r="AE1537" s="17" t="str">
        <f t="shared" si="142"/>
        <v/>
      </c>
      <c r="AF1537" s="17" t="str">
        <f t="shared" si="143"/>
        <v/>
      </c>
      <c r="AG1537" s="17" cm="1">
        <f t="array" ref="AG1537">IFERROR(IF(J1537="Level",INDEX($M1537:$S1537,AC1537+1),INDEX($M1537:$S1537,AC1537)),"")</f>
        <v>60</v>
      </c>
      <c r="AH1537" s="17" t="str" cm="1">
        <f t="array" ref="AH1537">IFERROR(IF(J1537="Level",INDEX($M1537:$S1537,AD1537+1),INDEX($M1537:$S1537,AD1537)),"")</f>
        <v/>
      </c>
      <c r="AI1537" s="17" t="str" cm="1">
        <f t="array" ref="AI1537">IFERROR(INDEX($M1537:$S1537,AE1537),"")</f>
        <v/>
      </c>
      <c r="AJ1537" s="17" t="str" cm="1">
        <f t="array" ref="AJ1537">IFERROR(INDEX($M1537:$S1537,AF1537),"")</f>
        <v/>
      </c>
      <c r="AK1537" s="17" cm="1">
        <f t="array" ref="AK1537">IFERROR(IF(J1537="Level",INDEX($T1537:$Z1537,AC1537+1),INDEX($T1537:$Z1537,AC1537)),"")</f>
        <v>1</v>
      </c>
      <c r="AL1537" s="17" t="str" cm="1">
        <f t="array" ref="AL1537">IFERROR(IF(J1537="Level",INDEX($T1537:$Z1537,AD1537+1),INDEX($T1537:$Z1537,AD1537)),"")</f>
        <v/>
      </c>
      <c r="AM1537" s="17" t="str" cm="1">
        <f t="array" ref="AM1537">IFERROR(INDEX($T1537:$Z1537,AE1537),"")</f>
        <v/>
      </c>
      <c r="AN1537" s="17" t="str" cm="1">
        <f t="array" ref="AN1537">IFERROR(INDEX($T1537:$Z1537,AF1537),"")</f>
        <v/>
      </c>
    </row>
    <row r="1538" spans="1:40" x14ac:dyDescent="0.2">
      <c r="A1538" s="17" t="str">
        <f t="shared" ref="A1538:A1601" si="144">D1538&amp;": "&amp;B1538</f>
        <v>PGCert Extreme Medicine (Part-Time, Distance Learning): PCT1EMSEMS15</v>
      </c>
      <c r="B1538" s="11" t="s">
        <v>4685</v>
      </c>
      <c r="C1538" s="11" t="s">
        <v>32965</v>
      </c>
      <c r="D1538" s="11" t="s">
        <v>4686</v>
      </c>
      <c r="E1538" s="11" t="s">
        <v>464</v>
      </c>
      <c r="F1538" s="11" t="s">
        <v>71</v>
      </c>
      <c r="G1538" s="11" t="s">
        <v>32307</v>
      </c>
      <c r="H1538" s="11" t="s">
        <v>77</v>
      </c>
      <c r="I1538" s="11">
        <v>1</v>
      </c>
      <c r="J1538" s="11" t="s">
        <v>78</v>
      </c>
      <c r="K1538" s="11" t="s">
        <v>32182</v>
      </c>
      <c r="L1538" s="11">
        <v>60</v>
      </c>
      <c r="M1538" s="11">
        <v>60</v>
      </c>
      <c r="N1538" s="11">
        <v>0</v>
      </c>
      <c r="O1538" s="11">
        <v>0</v>
      </c>
      <c r="P1538" s="11">
        <v>0</v>
      </c>
      <c r="Q1538" s="11">
        <v>0</v>
      </c>
      <c r="R1538" s="11">
        <v>0</v>
      </c>
      <c r="S1538" s="11">
        <v>0</v>
      </c>
      <c r="T1538" s="11">
        <v>1</v>
      </c>
      <c r="U1538" s="11">
        <v>0</v>
      </c>
      <c r="V1538" s="11">
        <v>0</v>
      </c>
      <c r="W1538" s="11">
        <v>0</v>
      </c>
      <c r="X1538" s="11">
        <v>0</v>
      </c>
      <c r="Y1538" s="11">
        <v>0</v>
      </c>
      <c r="Z1538" s="11">
        <v>0</v>
      </c>
      <c r="AA1538" s="12" t="s">
        <v>32957</v>
      </c>
      <c r="AB1538" s="17" t="str">
        <f t="shared" ref="AB1538:AB1601" si="145">IF(H1538="Yes","Programme: "&amp;D1538,"Programme is not compatible with this tool")</f>
        <v>Programme: PGCert Extreme Medicine (Part-Time, Distance Learning)</v>
      </c>
      <c r="AC1538" s="17">
        <f t="shared" ref="AC1538:AC1601" si="146">IF(J1538="Stage",IF(M1538&lt;&gt;0,1,IF(N1538&lt;&gt;0,2,IF(O1538&lt;&gt;0,3,IF(P1538&lt;&gt;0,4,IF(Q1538&lt;&gt;0,5,""))))),IF(J1538="","",IF(R1538&lt;&gt;0,5,IF(S1538&lt;&gt;0,6,""))))</f>
        <v>1</v>
      </c>
      <c r="AD1538" s="17" t="str">
        <f t="shared" ref="AD1538:AD1601" si="147">IF(J1538="Stage",IF(AND(N1538&lt;&gt;0,AC1538&lt;2),2,IF(AND(O1538&lt;&gt;0,AC1538&lt;3),3,IF(AND(P1538&lt;&gt;0,AC1538&lt;4),4,IF(AND(Q1538&lt;&gt;0,AC1538&lt;5),5,"")))),IF(J1538="","",IF(AC1538&lt;&gt;0,6)))</f>
        <v/>
      </c>
      <c r="AE1538" s="17" t="str">
        <f t="shared" ref="AE1538:AE1601" si="148">IF(AND(O1538&lt;&gt;0,AD1538&lt;3),3,IF(AND(P1538&lt;&gt;0,AD1538&lt;4),4,IF(AND(Q1538&lt;&gt;0,AD1538&lt;5),5,"")))</f>
        <v/>
      </c>
      <c r="AF1538" s="17" t="str">
        <f t="shared" ref="AF1538:AF1601" si="149">IF(AND(P1538&lt;&gt;0,AE1538&lt;4),4,IF(AND(Q1538&lt;&gt;0,AE1538&lt;5),5,""))</f>
        <v/>
      </c>
      <c r="AG1538" s="17" cm="1">
        <f t="array" ref="AG1538">IFERROR(IF(J1538="Level",INDEX($M1538:$S1538,AC1538+1),INDEX($M1538:$S1538,AC1538)),"")</f>
        <v>60</v>
      </c>
      <c r="AH1538" s="17" t="str" cm="1">
        <f t="array" ref="AH1538">IFERROR(IF(J1538="Level",INDEX($M1538:$S1538,AD1538+1),INDEX($M1538:$S1538,AD1538)),"")</f>
        <v/>
      </c>
      <c r="AI1538" s="17" t="str" cm="1">
        <f t="array" ref="AI1538">IFERROR(INDEX($M1538:$S1538,AE1538),"")</f>
        <v/>
      </c>
      <c r="AJ1538" s="17" t="str" cm="1">
        <f t="array" ref="AJ1538">IFERROR(INDEX($M1538:$S1538,AF1538),"")</f>
        <v/>
      </c>
      <c r="AK1538" s="17" cm="1">
        <f t="array" ref="AK1538">IFERROR(IF(J1538="Level",INDEX($T1538:$Z1538,AC1538+1),INDEX($T1538:$Z1538,AC1538)),"")</f>
        <v>1</v>
      </c>
      <c r="AL1538" s="17" t="str" cm="1">
        <f t="array" ref="AL1538">IFERROR(IF(J1538="Level",INDEX($T1538:$Z1538,AD1538+1),INDEX($T1538:$Z1538,AD1538)),"")</f>
        <v/>
      </c>
      <c r="AM1538" s="17" t="str" cm="1">
        <f t="array" ref="AM1538">IFERROR(INDEX($T1538:$Z1538,AE1538),"")</f>
        <v/>
      </c>
      <c r="AN1538" s="17" t="str" cm="1">
        <f t="array" ref="AN1538">IFERROR(INDEX($T1538:$Z1538,AF1538),"")</f>
        <v/>
      </c>
    </row>
    <row r="1539" spans="1:40" ht="25.5" x14ac:dyDescent="0.2">
      <c r="A1539" s="17" t="str">
        <f t="shared" si="144"/>
        <v>PGCert Leading Clinical Research Delivery (Part-Time, Distance Learning): PCT1EMSEMS19</v>
      </c>
      <c r="B1539" s="11" t="s">
        <v>4687</v>
      </c>
      <c r="C1539" s="11" t="s">
        <v>32965</v>
      </c>
      <c r="D1539" s="11" t="s">
        <v>4688</v>
      </c>
      <c r="E1539" s="11" t="s">
        <v>70</v>
      </c>
      <c r="F1539" s="11" t="s">
        <v>71</v>
      </c>
      <c r="G1539" s="11" t="s">
        <v>32307</v>
      </c>
      <c r="H1539" s="11" t="s">
        <v>77</v>
      </c>
      <c r="I1539" s="11">
        <v>1</v>
      </c>
      <c r="J1539" s="11" t="s">
        <v>78</v>
      </c>
      <c r="K1539" s="11" t="s">
        <v>32182</v>
      </c>
      <c r="L1539" s="11">
        <v>60</v>
      </c>
      <c r="M1539" s="11">
        <v>60</v>
      </c>
      <c r="N1539" s="11">
        <v>0</v>
      </c>
      <c r="O1539" s="11">
        <v>0</v>
      </c>
      <c r="P1539" s="11">
        <v>0</v>
      </c>
      <c r="Q1539" s="11">
        <v>0</v>
      </c>
      <c r="R1539" s="11">
        <v>0</v>
      </c>
      <c r="S1539" s="11">
        <v>0</v>
      </c>
      <c r="T1539" s="11">
        <v>1</v>
      </c>
      <c r="U1539" s="11">
        <v>0</v>
      </c>
      <c r="V1539" s="11">
        <v>0</v>
      </c>
      <c r="W1539" s="11">
        <v>0</v>
      </c>
      <c r="X1539" s="11">
        <v>0</v>
      </c>
      <c r="Y1539" s="11">
        <v>0</v>
      </c>
      <c r="Z1539" s="11">
        <v>0</v>
      </c>
      <c r="AA1539" s="12" t="s">
        <v>32957</v>
      </c>
      <c r="AB1539" s="17" t="str">
        <f t="shared" si="145"/>
        <v>Programme: PGCert Leading Clinical Research Delivery (Part-Time, Distance Learning)</v>
      </c>
      <c r="AC1539" s="17">
        <f t="shared" si="146"/>
        <v>1</v>
      </c>
      <c r="AD1539" s="17" t="str">
        <f t="shared" si="147"/>
        <v/>
      </c>
      <c r="AE1539" s="17" t="str">
        <f t="shared" si="148"/>
        <v/>
      </c>
      <c r="AF1539" s="17" t="str">
        <f t="shared" si="149"/>
        <v/>
      </c>
      <c r="AG1539" s="17" cm="1">
        <f t="array" ref="AG1539">IFERROR(IF(J1539="Level",INDEX($M1539:$S1539,AC1539+1),INDEX($M1539:$S1539,AC1539)),"")</f>
        <v>60</v>
      </c>
      <c r="AH1539" s="17" t="str" cm="1">
        <f t="array" ref="AH1539">IFERROR(IF(J1539="Level",INDEX($M1539:$S1539,AD1539+1),INDEX($M1539:$S1539,AD1539)),"")</f>
        <v/>
      </c>
      <c r="AI1539" s="17" t="str" cm="1">
        <f t="array" ref="AI1539">IFERROR(INDEX($M1539:$S1539,AE1539),"")</f>
        <v/>
      </c>
      <c r="AJ1539" s="17" t="str" cm="1">
        <f t="array" ref="AJ1539">IFERROR(INDEX($M1539:$S1539,AF1539),"")</f>
        <v/>
      </c>
      <c r="AK1539" s="17" cm="1">
        <f t="array" ref="AK1539">IFERROR(IF(J1539="Level",INDEX($T1539:$Z1539,AC1539+1),INDEX($T1539:$Z1539,AC1539)),"")</f>
        <v>1</v>
      </c>
      <c r="AL1539" s="17" t="str" cm="1">
        <f t="array" ref="AL1539">IFERROR(IF(J1539="Level",INDEX($T1539:$Z1539,AD1539+1),INDEX($T1539:$Z1539,AD1539)),"")</f>
        <v/>
      </c>
      <c r="AM1539" s="17" t="str" cm="1">
        <f t="array" ref="AM1539">IFERROR(INDEX($T1539:$Z1539,AE1539),"")</f>
        <v/>
      </c>
      <c r="AN1539" s="17" t="str" cm="1">
        <f t="array" ref="AN1539">IFERROR(INDEX($T1539:$Z1539,AF1539),"")</f>
        <v/>
      </c>
    </row>
    <row r="1540" spans="1:40" ht="25.5" x14ac:dyDescent="0.2">
      <c r="A1540" s="17" t="str">
        <f t="shared" si="144"/>
        <v>PGCert Youth Intensive Psychological Practice (Part-Time, Distance Learning): PCT1PSYPSY09</v>
      </c>
      <c r="B1540" s="11" t="s">
        <v>4691</v>
      </c>
      <c r="C1540" s="11" t="s">
        <v>32965</v>
      </c>
      <c r="D1540" s="11" t="s">
        <v>4692</v>
      </c>
      <c r="E1540" s="11" t="s">
        <v>112</v>
      </c>
      <c r="F1540" s="11" t="s">
        <v>71</v>
      </c>
      <c r="G1540" s="11" t="s">
        <v>32307</v>
      </c>
      <c r="H1540" s="11" t="s">
        <v>77</v>
      </c>
      <c r="I1540" s="11">
        <v>1</v>
      </c>
      <c r="J1540" s="11" t="s">
        <v>78</v>
      </c>
      <c r="K1540" s="11" t="s">
        <v>32182</v>
      </c>
      <c r="L1540" s="11">
        <v>60</v>
      </c>
      <c r="M1540" s="11">
        <v>60</v>
      </c>
      <c r="N1540" s="11">
        <v>0</v>
      </c>
      <c r="O1540" s="11">
        <v>0</v>
      </c>
      <c r="P1540" s="11">
        <v>0</v>
      </c>
      <c r="Q1540" s="11">
        <v>0</v>
      </c>
      <c r="R1540" s="11">
        <v>0</v>
      </c>
      <c r="S1540" s="11">
        <v>0</v>
      </c>
      <c r="T1540" s="11">
        <v>1</v>
      </c>
      <c r="U1540" s="11">
        <v>0</v>
      </c>
      <c r="V1540" s="11">
        <v>0</v>
      </c>
      <c r="W1540" s="11">
        <v>0</v>
      </c>
      <c r="X1540" s="11">
        <v>0</v>
      </c>
      <c r="Y1540" s="11">
        <v>0</v>
      </c>
      <c r="Z1540" s="11">
        <v>0</v>
      </c>
      <c r="AA1540" s="12" t="s">
        <v>32957</v>
      </c>
      <c r="AB1540" s="17" t="str">
        <f t="shared" si="145"/>
        <v>Programme: PGCert Youth Intensive Psychological Practice (Part-Time, Distance Learning)</v>
      </c>
      <c r="AC1540" s="17">
        <f t="shared" si="146"/>
        <v>1</v>
      </c>
      <c r="AD1540" s="17" t="str">
        <f t="shared" si="147"/>
        <v/>
      </c>
      <c r="AE1540" s="17" t="str">
        <f t="shared" si="148"/>
        <v/>
      </c>
      <c r="AF1540" s="17" t="str">
        <f t="shared" si="149"/>
        <v/>
      </c>
      <c r="AG1540" s="17" cm="1">
        <f t="array" ref="AG1540">IFERROR(IF(J1540="Level",INDEX($M1540:$S1540,AC1540+1),INDEX($M1540:$S1540,AC1540)),"")</f>
        <v>60</v>
      </c>
      <c r="AH1540" s="17" t="str" cm="1">
        <f t="array" ref="AH1540">IFERROR(IF(J1540="Level",INDEX($M1540:$S1540,AD1540+1),INDEX($M1540:$S1540,AD1540)),"")</f>
        <v/>
      </c>
      <c r="AI1540" s="17" t="str" cm="1">
        <f t="array" ref="AI1540">IFERROR(INDEX($M1540:$S1540,AE1540),"")</f>
        <v/>
      </c>
      <c r="AJ1540" s="17" t="str" cm="1">
        <f t="array" ref="AJ1540">IFERROR(INDEX($M1540:$S1540,AF1540),"")</f>
        <v/>
      </c>
      <c r="AK1540" s="17" cm="1">
        <f t="array" ref="AK1540">IFERROR(IF(J1540="Level",INDEX($T1540:$Z1540,AC1540+1),INDEX($T1540:$Z1540,AC1540)),"")</f>
        <v>1</v>
      </c>
      <c r="AL1540" s="17" t="str" cm="1">
        <f t="array" ref="AL1540">IFERROR(IF(J1540="Level",INDEX($T1540:$Z1540,AD1540+1),INDEX($T1540:$Z1540,AD1540)),"")</f>
        <v/>
      </c>
      <c r="AM1540" s="17" t="str" cm="1">
        <f t="array" ref="AM1540">IFERROR(INDEX($T1540:$Z1540,AE1540),"")</f>
        <v/>
      </c>
      <c r="AN1540" s="17" t="str" cm="1">
        <f t="array" ref="AN1540">IFERROR(INDEX($T1540:$Z1540,AF1540),"")</f>
        <v/>
      </c>
    </row>
    <row r="1541" spans="1:40" ht="25.5" x14ac:dyDescent="0.2">
      <c r="A1541" s="17" t="str">
        <f t="shared" si="144"/>
        <v>National Award for Special Education Needs Coordination (Part-Time, Distance Learning): PCT2EDUEDU04</v>
      </c>
      <c r="B1541" s="11" t="s">
        <v>4693</v>
      </c>
      <c r="C1541" s="11" t="s">
        <v>32965</v>
      </c>
      <c r="D1541" s="11" t="s">
        <v>32371</v>
      </c>
      <c r="E1541" s="11" t="s">
        <v>180</v>
      </c>
      <c r="F1541" s="11" t="s">
        <v>76</v>
      </c>
      <c r="G1541" s="11" t="s">
        <v>32372</v>
      </c>
      <c r="H1541" s="11" t="s">
        <v>77</v>
      </c>
      <c r="I1541" s="11">
        <v>1</v>
      </c>
      <c r="J1541" s="11" t="s">
        <v>78</v>
      </c>
      <c r="K1541" s="11" t="s">
        <v>32182</v>
      </c>
      <c r="L1541" s="11">
        <v>60</v>
      </c>
      <c r="M1541" s="11">
        <v>60</v>
      </c>
      <c r="N1541" s="11">
        <v>0</v>
      </c>
      <c r="O1541" s="11">
        <v>0</v>
      </c>
      <c r="P1541" s="11">
        <v>0</v>
      </c>
      <c r="Q1541" s="11">
        <v>0</v>
      </c>
      <c r="R1541" s="11">
        <v>0</v>
      </c>
      <c r="S1541" s="11">
        <v>0</v>
      </c>
      <c r="T1541" s="11">
        <v>1</v>
      </c>
      <c r="U1541" s="11">
        <v>0</v>
      </c>
      <c r="V1541" s="11">
        <v>0</v>
      </c>
      <c r="W1541" s="11">
        <v>0</v>
      </c>
      <c r="X1541" s="11">
        <v>0</v>
      </c>
      <c r="Y1541" s="11">
        <v>0</v>
      </c>
      <c r="Z1541" s="11">
        <v>0</v>
      </c>
      <c r="AA1541" s="12" t="s">
        <v>32957</v>
      </c>
      <c r="AB1541" s="17" t="str">
        <f t="shared" si="145"/>
        <v>Programme: National Award for Special Education Needs Coordination (Part-Time, Distance Learning)</v>
      </c>
      <c r="AC1541" s="17">
        <f t="shared" si="146"/>
        <v>1</v>
      </c>
      <c r="AD1541" s="17" t="str">
        <f t="shared" si="147"/>
        <v/>
      </c>
      <c r="AE1541" s="17" t="str">
        <f t="shared" si="148"/>
        <v/>
      </c>
      <c r="AF1541" s="17" t="str">
        <f t="shared" si="149"/>
        <v/>
      </c>
      <c r="AG1541" s="17" cm="1">
        <f t="array" ref="AG1541">IFERROR(IF(J1541="Level",INDEX($M1541:$S1541,AC1541+1),INDEX($M1541:$S1541,AC1541)),"")</f>
        <v>60</v>
      </c>
      <c r="AH1541" s="17" t="str" cm="1">
        <f t="array" ref="AH1541">IFERROR(IF(J1541="Level",INDEX($M1541:$S1541,AD1541+1),INDEX($M1541:$S1541,AD1541)),"")</f>
        <v/>
      </c>
      <c r="AI1541" s="17" t="str" cm="1">
        <f t="array" ref="AI1541">IFERROR(INDEX($M1541:$S1541,AE1541),"")</f>
        <v/>
      </c>
      <c r="AJ1541" s="17" t="str" cm="1">
        <f t="array" ref="AJ1541">IFERROR(INDEX($M1541:$S1541,AF1541),"")</f>
        <v/>
      </c>
      <c r="AK1541" s="17" cm="1">
        <f t="array" ref="AK1541">IFERROR(IF(J1541="Level",INDEX($T1541:$Z1541,AC1541+1),INDEX($T1541:$Z1541,AC1541)),"")</f>
        <v>1</v>
      </c>
      <c r="AL1541" s="17" t="str" cm="1">
        <f t="array" ref="AL1541">IFERROR(IF(J1541="Level",INDEX($T1541:$Z1541,AD1541+1),INDEX($T1541:$Z1541,AD1541)),"")</f>
        <v/>
      </c>
      <c r="AM1541" s="17" t="str" cm="1">
        <f t="array" ref="AM1541">IFERROR(INDEX($T1541:$Z1541,AE1541),"")</f>
        <v/>
      </c>
      <c r="AN1541" s="17" t="str" cm="1">
        <f t="array" ref="AN1541">IFERROR(INDEX($T1541:$Z1541,AF1541),"")</f>
        <v/>
      </c>
    </row>
    <row r="1542" spans="1:40" x14ac:dyDescent="0.2">
      <c r="A1542" s="17" t="str">
        <f t="shared" si="144"/>
        <v>PGCert International Business (Part-Time, Online): PNC0SBESBE02</v>
      </c>
      <c r="B1542" s="11" t="s">
        <v>4733</v>
      </c>
      <c r="C1542" s="11" t="s">
        <v>32965</v>
      </c>
      <c r="D1542" s="11" t="s">
        <v>32322</v>
      </c>
      <c r="E1542" s="11" t="s">
        <v>32276</v>
      </c>
      <c r="F1542" s="11" t="s">
        <v>82</v>
      </c>
      <c r="G1542" s="11" t="s">
        <v>32311</v>
      </c>
      <c r="H1542" s="11" t="s">
        <v>77</v>
      </c>
      <c r="I1542" s="11">
        <v>1</v>
      </c>
      <c r="J1542" s="11" t="s">
        <v>78</v>
      </c>
      <c r="K1542" s="11" t="s">
        <v>32182</v>
      </c>
      <c r="L1542" s="11">
        <v>60</v>
      </c>
      <c r="M1542" s="11">
        <v>60</v>
      </c>
      <c r="N1542" s="11">
        <v>0</v>
      </c>
      <c r="O1542" s="11">
        <v>0</v>
      </c>
      <c r="P1542" s="11">
        <v>0</v>
      </c>
      <c r="Q1542" s="11">
        <v>0</v>
      </c>
      <c r="R1542" s="11">
        <v>0</v>
      </c>
      <c r="S1542" s="11">
        <v>0</v>
      </c>
      <c r="T1542" s="11">
        <v>1</v>
      </c>
      <c r="U1542" s="11">
        <v>0</v>
      </c>
      <c r="V1542" s="11">
        <v>0</v>
      </c>
      <c r="W1542" s="11">
        <v>0</v>
      </c>
      <c r="X1542" s="11">
        <v>0</v>
      </c>
      <c r="Y1542" s="11">
        <v>0</v>
      </c>
      <c r="Z1542" s="11">
        <v>0</v>
      </c>
      <c r="AA1542" s="12" t="s">
        <v>32957</v>
      </c>
      <c r="AB1542" s="17" t="str">
        <f t="shared" si="145"/>
        <v>Programme: PGCert International Business (Part-Time, Online)</v>
      </c>
      <c r="AC1542" s="17">
        <f t="shared" si="146"/>
        <v>1</v>
      </c>
      <c r="AD1542" s="17" t="str">
        <f t="shared" si="147"/>
        <v/>
      </c>
      <c r="AE1542" s="17" t="str">
        <f t="shared" si="148"/>
        <v/>
      </c>
      <c r="AF1542" s="17" t="str">
        <f t="shared" si="149"/>
        <v/>
      </c>
      <c r="AG1542" s="17" cm="1">
        <f t="array" ref="AG1542">IFERROR(IF(J1542="Level",INDEX($M1542:$S1542,AC1542+1),INDEX($M1542:$S1542,AC1542)),"")</f>
        <v>60</v>
      </c>
      <c r="AH1542" s="17" t="str" cm="1">
        <f t="array" ref="AH1542">IFERROR(IF(J1542="Level",INDEX($M1542:$S1542,AD1542+1),INDEX($M1542:$S1542,AD1542)),"")</f>
        <v/>
      </c>
      <c r="AI1542" s="17" t="str" cm="1">
        <f t="array" ref="AI1542">IFERROR(INDEX($M1542:$S1542,AE1542),"")</f>
        <v/>
      </c>
      <c r="AJ1542" s="17" t="str" cm="1">
        <f t="array" ref="AJ1542">IFERROR(INDEX($M1542:$S1542,AF1542),"")</f>
        <v/>
      </c>
      <c r="AK1542" s="17" cm="1">
        <f t="array" ref="AK1542">IFERROR(IF(J1542="Level",INDEX($T1542:$Z1542,AC1542+1),INDEX($T1542:$Z1542,AC1542)),"")</f>
        <v>1</v>
      </c>
      <c r="AL1542" s="17" t="str" cm="1">
        <f t="array" ref="AL1542">IFERROR(IF(J1542="Level",INDEX($T1542:$Z1542,AD1542+1),INDEX($T1542:$Z1542,AD1542)),"")</f>
        <v/>
      </c>
      <c r="AM1542" s="17" t="str" cm="1">
        <f t="array" ref="AM1542">IFERROR(INDEX($T1542:$Z1542,AE1542),"")</f>
        <v/>
      </c>
      <c r="AN1542" s="17" t="str" cm="1">
        <f t="array" ref="AN1542">IFERROR(INDEX($T1542:$Z1542,AF1542),"")</f>
        <v/>
      </c>
    </row>
    <row r="1543" spans="1:40" x14ac:dyDescent="0.2">
      <c r="A1543" s="17" t="str">
        <f t="shared" si="144"/>
        <v>PGCert Global Sustainability Solutions (Part-Time, Online): PNC0GOAGOA01</v>
      </c>
      <c r="B1543" s="11" t="s">
        <v>4731</v>
      </c>
      <c r="C1543" s="11" t="s">
        <v>32965</v>
      </c>
      <c r="D1543" s="11" t="s">
        <v>32324</v>
      </c>
      <c r="E1543" s="11" t="s">
        <v>316</v>
      </c>
      <c r="F1543" s="11" t="s">
        <v>82</v>
      </c>
      <c r="G1543" s="11" t="s">
        <v>32311</v>
      </c>
      <c r="H1543" s="11" t="s">
        <v>77</v>
      </c>
      <c r="I1543" s="11">
        <v>1</v>
      </c>
      <c r="J1543" s="11" t="s">
        <v>78</v>
      </c>
      <c r="K1543" s="11" t="s">
        <v>32182</v>
      </c>
      <c r="L1543" s="11">
        <v>60</v>
      </c>
      <c r="M1543" s="11">
        <v>60</v>
      </c>
      <c r="N1543" s="11">
        <v>0</v>
      </c>
      <c r="O1543" s="11">
        <v>0</v>
      </c>
      <c r="P1543" s="11">
        <v>0</v>
      </c>
      <c r="Q1543" s="11">
        <v>0</v>
      </c>
      <c r="R1543" s="11">
        <v>0</v>
      </c>
      <c r="S1543" s="11">
        <v>0</v>
      </c>
      <c r="T1543" s="11">
        <v>1</v>
      </c>
      <c r="U1543" s="11">
        <v>0</v>
      </c>
      <c r="V1543" s="11">
        <v>0</v>
      </c>
      <c r="W1543" s="11">
        <v>0</v>
      </c>
      <c r="X1543" s="11">
        <v>0</v>
      </c>
      <c r="Y1543" s="11">
        <v>0</v>
      </c>
      <c r="Z1543" s="11">
        <v>0</v>
      </c>
      <c r="AA1543" s="12" t="s">
        <v>32957</v>
      </c>
      <c r="AB1543" s="17" t="str">
        <f t="shared" si="145"/>
        <v>Programme: PGCert Global Sustainability Solutions (Part-Time, Online)</v>
      </c>
      <c r="AC1543" s="17">
        <f t="shared" si="146"/>
        <v>1</v>
      </c>
      <c r="AD1543" s="17" t="str">
        <f t="shared" si="147"/>
        <v/>
      </c>
      <c r="AE1543" s="17" t="str">
        <f t="shared" si="148"/>
        <v/>
      </c>
      <c r="AF1543" s="17" t="str">
        <f t="shared" si="149"/>
        <v/>
      </c>
      <c r="AG1543" s="17" cm="1">
        <f t="array" ref="AG1543">IFERROR(IF(J1543="Level",INDEX($M1543:$S1543,AC1543+1),INDEX($M1543:$S1543,AC1543)),"")</f>
        <v>60</v>
      </c>
      <c r="AH1543" s="17" t="str" cm="1">
        <f t="array" ref="AH1543">IFERROR(IF(J1543="Level",INDEX($M1543:$S1543,AD1543+1),INDEX($M1543:$S1543,AD1543)),"")</f>
        <v/>
      </c>
      <c r="AI1543" s="17" t="str" cm="1">
        <f t="array" ref="AI1543">IFERROR(INDEX($M1543:$S1543,AE1543),"")</f>
        <v/>
      </c>
      <c r="AJ1543" s="17" t="str" cm="1">
        <f t="array" ref="AJ1543">IFERROR(INDEX($M1543:$S1543,AF1543),"")</f>
        <v/>
      </c>
      <c r="AK1543" s="17" cm="1">
        <f t="array" ref="AK1543">IFERROR(IF(J1543="Level",INDEX($T1543:$Z1543,AC1543+1),INDEX($T1543:$Z1543,AC1543)),"")</f>
        <v>1</v>
      </c>
      <c r="AL1543" s="17" t="str" cm="1">
        <f t="array" ref="AL1543">IFERROR(IF(J1543="Level",INDEX($T1543:$Z1543,AD1543+1),INDEX($T1543:$Z1543,AD1543)),"")</f>
        <v/>
      </c>
      <c r="AM1543" s="17" t="str" cm="1">
        <f t="array" ref="AM1543">IFERROR(INDEX($T1543:$Z1543,AE1543),"")</f>
        <v/>
      </c>
      <c r="AN1543" s="17" t="str" cm="1">
        <f t="array" ref="AN1543">IFERROR(INDEX($T1543:$Z1543,AF1543),"")</f>
        <v/>
      </c>
    </row>
    <row r="1544" spans="1:40" x14ac:dyDescent="0.2">
      <c r="A1544" s="17" t="str">
        <f t="shared" si="144"/>
        <v>PGCert Business Transformations (Part-Time, Online): PNC0SBESBE01</v>
      </c>
      <c r="B1544" s="11" t="s">
        <v>4732</v>
      </c>
      <c r="C1544" s="11" t="s">
        <v>32965</v>
      </c>
      <c r="D1544" s="11" t="s">
        <v>32328</v>
      </c>
      <c r="E1544" s="11" t="s">
        <v>32288</v>
      </c>
      <c r="F1544" s="11" t="s">
        <v>82</v>
      </c>
      <c r="G1544" s="11" t="s">
        <v>32311</v>
      </c>
      <c r="H1544" s="11" t="s">
        <v>77</v>
      </c>
      <c r="I1544" s="11">
        <v>1</v>
      </c>
      <c r="J1544" s="11" t="s">
        <v>78</v>
      </c>
      <c r="K1544" s="11" t="s">
        <v>32182</v>
      </c>
      <c r="L1544" s="11">
        <v>60</v>
      </c>
      <c r="M1544" s="11">
        <v>60</v>
      </c>
      <c r="N1544" s="11">
        <v>0</v>
      </c>
      <c r="O1544" s="11">
        <v>0</v>
      </c>
      <c r="P1544" s="11">
        <v>0</v>
      </c>
      <c r="Q1544" s="11">
        <v>0</v>
      </c>
      <c r="R1544" s="11">
        <v>0</v>
      </c>
      <c r="S1544" s="11">
        <v>0</v>
      </c>
      <c r="T1544" s="11">
        <v>1</v>
      </c>
      <c r="U1544" s="11">
        <v>0</v>
      </c>
      <c r="V1544" s="11">
        <v>0</v>
      </c>
      <c r="W1544" s="11">
        <v>0</v>
      </c>
      <c r="X1544" s="11">
        <v>0</v>
      </c>
      <c r="Y1544" s="11">
        <v>0</v>
      </c>
      <c r="Z1544" s="11">
        <v>0</v>
      </c>
      <c r="AA1544" s="12" t="s">
        <v>32957</v>
      </c>
      <c r="AB1544" s="17" t="str">
        <f t="shared" si="145"/>
        <v>Programme: PGCert Business Transformations (Part-Time, Online)</v>
      </c>
      <c r="AC1544" s="17">
        <f t="shared" si="146"/>
        <v>1</v>
      </c>
      <c r="AD1544" s="17" t="str">
        <f t="shared" si="147"/>
        <v/>
      </c>
      <c r="AE1544" s="17" t="str">
        <f t="shared" si="148"/>
        <v/>
      </c>
      <c r="AF1544" s="17" t="str">
        <f t="shared" si="149"/>
        <v/>
      </c>
      <c r="AG1544" s="17" cm="1">
        <f t="array" ref="AG1544">IFERROR(IF(J1544="Level",INDEX($M1544:$S1544,AC1544+1),INDEX($M1544:$S1544,AC1544)),"")</f>
        <v>60</v>
      </c>
      <c r="AH1544" s="17" t="str" cm="1">
        <f t="array" ref="AH1544">IFERROR(IF(J1544="Level",INDEX($M1544:$S1544,AD1544+1),INDEX($M1544:$S1544,AD1544)),"")</f>
        <v/>
      </c>
      <c r="AI1544" s="17" t="str" cm="1">
        <f t="array" ref="AI1544">IFERROR(INDEX($M1544:$S1544,AE1544),"")</f>
        <v/>
      </c>
      <c r="AJ1544" s="17" t="str" cm="1">
        <f t="array" ref="AJ1544">IFERROR(INDEX($M1544:$S1544,AF1544),"")</f>
        <v/>
      </c>
      <c r="AK1544" s="17" cm="1">
        <f t="array" ref="AK1544">IFERROR(IF(J1544="Level",INDEX($T1544:$Z1544,AC1544+1),INDEX($T1544:$Z1544,AC1544)),"")</f>
        <v>1</v>
      </c>
      <c r="AL1544" s="17" t="str" cm="1">
        <f t="array" ref="AL1544">IFERROR(IF(J1544="Level",INDEX($T1544:$Z1544,AD1544+1),INDEX($T1544:$Z1544,AD1544)),"")</f>
        <v/>
      </c>
      <c r="AM1544" s="17" t="str" cm="1">
        <f t="array" ref="AM1544">IFERROR(INDEX($T1544:$Z1544,AE1544),"")</f>
        <v/>
      </c>
      <c r="AN1544" s="17" t="str" cm="1">
        <f t="array" ref="AN1544">IFERROR(INDEX($T1544:$Z1544,AF1544),"")</f>
        <v/>
      </c>
    </row>
    <row r="1545" spans="1:40" ht="25.5" x14ac:dyDescent="0.2">
      <c r="A1545" s="17" t="str">
        <f t="shared" si="144"/>
        <v>PGCert Writing for Children and Young Adults (Part-Time, Online): PNC1EGLEGL01</v>
      </c>
      <c r="B1545" s="11" t="s">
        <v>4734</v>
      </c>
      <c r="C1545" s="11" t="s">
        <v>32965</v>
      </c>
      <c r="D1545" s="11" t="s">
        <v>32310</v>
      </c>
      <c r="E1545" s="11" t="s">
        <v>191</v>
      </c>
      <c r="F1545" s="11" t="s">
        <v>76</v>
      </c>
      <c r="G1545" s="11" t="s">
        <v>32311</v>
      </c>
      <c r="H1545" s="11" t="s">
        <v>77</v>
      </c>
      <c r="I1545" s="11">
        <v>1</v>
      </c>
      <c r="J1545" s="11" t="s">
        <v>78</v>
      </c>
      <c r="K1545" s="11" t="s">
        <v>32182</v>
      </c>
      <c r="L1545" s="11">
        <v>60</v>
      </c>
      <c r="M1545" s="11">
        <v>60</v>
      </c>
      <c r="N1545" s="11">
        <v>0</v>
      </c>
      <c r="O1545" s="11">
        <v>0</v>
      </c>
      <c r="P1545" s="11">
        <v>0</v>
      </c>
      <c r="Q1545" s="11">
        <v>0</v>
      </c>
      <c r="R1545" s="11">
        <v>0</v>
      </c>
      <c r="S1545" s="11">
        <v>0</v>
      </c>
      <c r="T1545" s="11">
        <v>1</v>
      </c>
      <c r="U1545" s="11">
        <v>0</v>
      </c>
      <c r="V1545" s="11">
        <v>0</v>
      </c>
      <c r="W1545" s="11">
        <v>0</v>
      </c>
      <c r="X1545" s="11">
        <v>0</v>
      </c>
      <c r="Y1545" s="11">
        <v>0</v>
      </c>
      <c r="Z1545" s="11">
        <v>0</v>
      </c>
      <c r="AA1545" s="12" t="s">
        <v>32957</v>
      </c>
      <c r="AB1545" s="17" t="str">
        <f t="shared" si="145"/>
        <v>Programme: PGCert Writing for Children and Young Adults (Part-Time, Online)</v>
      </c>
      <c r="AC1545" s="17">
        <f t="shared" si="146"/>
        <v>1</v>
      </c>
      <c r="AD1545" s="17" t="str">
        <f t="shared" si="147"/>
        <v/>
      </c>
      <c r="AE1545" s="17" t="str">
        <f t="shared" si="148"/>
        <v/>
      </c>
      <c r="AF1545" s="17" t="str">
        <f t="shared" si="149"/>
        <v/>
      </c>
      <c r="AG1545" s="17" cm="1">
        <f t="array" ref="AG1545">IFERROR(IF(J1545="Level",INDEX($M1545:$S1545,AC1545+1),INDEX($M1545:$S1545,AC1545)),"")</f>
        <v>60</v>
      </c>
      <c r="AH1545" s="17" t="str" cm="1">
        <f t="array" ref="AH1545">IFERROR(IF(J1545="Level",INDEX($M1545:$S1545,AD1545+1),INDEX($M1545:$S1545,AD1545)),"")</f>
        <v/>
      </c>
      <c r="AI1545" s="17" t="str" cm="1">
        <f t="array" ref="AI1545">IFERROR(INDEX($M1545:$S1545,AE1545),"")</f>
        <v/>
      </c>
      <c r="AJ1545" s="17" t="str" cm="1">
        <f t="array" ref="AJ1545">IFERROR(INDEX($M1545:$S1545,AF1545),"")</f>
        <v/>
      </c>
      <c r="AK1545" s="17" cm="1">
        <f t="array" ref="AK1545">IFERROR(IF(J1545="Level",INDEX($T1545:$Z1545,AC1545+1),INDEX($T1545:$Z1545,AC1545)),"")</f>
        <v>1</v>
      </c>
      <c r="AL1545" s="17" t="str" cm="1">
        <f t="array" ref="AL1545">IFERROR(IF(J1545="Level",INDEX($T1545:$Z1545,AD1545+1),INDEX($T1545:$Z1545,AD1545)),"")</f>
        <v/>
      </c>
      <c r="AM1545" s="17" t="str" cm="1">
        <f t="array" ref="AM1545">IFERROR(INDEX($T1545:$Z1545,AE1545),"")</f>
        <v/>
      </c>
      <c r="AN1545" s="17" t="str" cm="1">
        <f t="array" ref="AN1545">IFERROR(INDEX($T1545:$Z1545,AF1545),"")</f>
        <v/>
      </c>
    </row>
    <row r="1546" spans="1:40" ht="25.5" x14ac:dyDescent="0.2">
      <c r="A1546" s="17" t="str">
        <f t="shared" si="144"/>
        <v>PGCert Genomic Medicine (Online) (Part-Time, Distance Learning): PCT1EMSEMS12</v>
      </c>
      <c r="B1546" s="11" t="s">
        <v>4683</v>
      </c>
      <c r="C1546" s="11" t="s">
        <v>32965</v>
      </c>
      <c r="D1546" s="11" t="s">
        <v>4684</v>
      </c>
      <c r="E1546" s="11" t="s">
        <v>70</v>
      </c>
      <c r="F1546" s="11" t="s">
        <v>71</v>
      </c>
      <c r="G1546" s="11" t="s">
        <v>32311</v>
      </c>
      <c r="H1546" s="11" t="s">
        <v>77</v>
      </c>
      <c r="I1546" s="11">
        <v>1</v>
      </c>
      <c r="J1546" s="11" t="s">
        <v>78</v>
      </c>
      <c r="K1546" s="11" t="s">
        <v>32182</v>
      </c>
      <c r="L1546" s="11">
        <v>60</v>
      </c>
      <c r="M1546" s="11">
        <v>60</v>
      </c>
      <c r="N1546" s="11">
        <v>0</v>
      </c>
      <c r="O1546" s="11">
        <v>0</v>
      </c>
      <c r="P1546" s="11">
        <v>0</v>
      </c>
      <c r="Q1546" s="11">
        <v>0</v>
      </c>
      <c r="R1546" s="11">
        <v>0</v>
      </c>
      <c r="S1546" s="11">
        <v>0</v>
      </c>
      <c r="T1546" s="11">
        <v>1</v>
      </c>
      <c r="U1546" s="11">
        <v>0</v>
      </c>
      <c r="V1546" s="11">
        <v>0</v>
      </c>
      <c r="W1546" s="11">
        <v>0</v>
      </c>
      <c r="X1546" s="11">
        <v>0</v>
      </c>
      <c r="Y1546" s="11">
        <v>0</v>
      </c>
      <c r="Z1546" s="11">
        <v>0</v>
      </c>
      <c r="AA1546" s="12" t="s">
        <v>32957</v>
      </c>
      <c r="AB1546" s="17" t="str">
        <f t="shared" si="145"/>
        <v>Programme: PGCert Genomic Medicine (Online) (Part-Time, Distance Learning)</v>
      </c>
      <c r="AC1546" s="17">
        <f t="shared" si="146"/>
        <v>1</v>
      </c>
      <c r="AD1546" s="17" t="str">
        <f t="shared" si="147"/>
        <v/>
      </c>
      <c r="AE1546" s="17" t="str">
        <f t="shared" si="148"/>
        <v/>
      </c>
      <c r="AF1546" s="17" t="str">
        <f t="shared" si="149"/>
        <v/>
      </c>
      <c r="AG1546" s="17" cm="1">
        <f t="array" ref="AG1546">IFERROR(IF(J1546="Level",INDEX($M1546:$S1546,AC1546+1),INDEX($M1546:$S1546,AC1546)),"")</f>
        <v>60</v>
      </c>
      <c r="AH1546" s="17" t="str" cm="1">
        <f t="array" ref="AH1546">IFERROR(IF(J1546="Level",INDEX($M1546:$S1546,AD1546+1),INDEX($M1546:$S1546,AD1546)),"")</f>
        <v/>
      </c>
      <c r="AI1546" s="17" t="str" cm="1">
        <f t="array" ref="AI1546">IFERROR(INDEX($M1546:$S1546,AE1546),"")</f>
        <v/>
      </c>
      <c r="AJ1546" s="17" t="str" cm="1">
        <f t="array" ref="AJ1546">IFERROR(INDEX($M1546:$S1546,AF1546),"")</f>
        <v/>
      </c>
      <c r="AK1546" s="17" cm="1">
        <f t="array" ref="AK1546">IFERROR(IF(J1546="Level",INDEX($T1546:$Z1546,AC1546+1),INDEX($T1546:$Z1546,AC1546)),"")</f>
        <v>1</v>
      </c>
      <c r="AL1546" s="17" t="str" cm="1">
        <f t="array" ref="AL1546">IFERROR(IF(J1546="Level",INDEX($T1546:$Z1546,AD1546+1),INDEX($T1546:$Z1546,AD1546)),"")</f>
        <v/>
      </c>
      <c r="AM1546" s="17" t="str" cm="1">
        <f t="array" ref="AM1546">IFERROR(INDEX($T1546:$Z1546,AE1546),"")</f>
        <v/>
      </c>
      <c r="AN1546" s="17" t="str" cm="1">
        <f t="array" ref="AN1546">IFERROR(INDEX($T1546:$Z1546,AF1546),"")</f>
        <v/>
      </c>
    </row>
    <row r="1547" spans="1:40" x14ac:dyDescent="0.2">
      <c r="A1547" s="17" t="str">
        <f t="shared" si="144"/>
        <v>PGCert Public Health (Part-Time, Online): PNC1EMSEMS01</v>
      </c>
      <c r="B1547" s="11" t="s">
        <v>4735</v>
      </c>
      <c r="C1547" s="11" t="s">
        <v>32965</v>
      </c>
      <c r="D1547" s="11" t="s">
        <v>32313</v>
      </c>
      <c r="E1547" s="11" t="s">
        <v>308</v>
      </c>
      <c r="F1547" s="11" t="s">
        <v>71</v>
      </c>
      <c r="G1547" s="11" t="s">
        <v>32311</v>
      </c>
      <c r="H1547" s="11" t="s">
        <v>77</v>
      </c>
      <c r="I1547" s="11">
        <v>1</v>
      </c>
      <c r="J1547" s="11" t="s">
        <v>78</v>
      </c>
      <c r="K1547" s="11" t="s">
        <v>32182</v>
      </c>
      <c r="L1547" s="11">
        <v>60</v>
      </c>
      <c r="M1547" s="11">
        <v>60</v>
      </c>
      <c r="N1547" s="11">
        <v>0</v>
      </c>
      <c r="O1547" s="11">
        <v>0</v>
      </c>
      <c r="P1547" s="11">
        <v>0</v>
      </c>
      <c r="Q1547" s="11">
        <v>0</v>
      </c>
      <c r="R1547" s="11">
        <v>0</v>
      </c>
      <c r="S1547" s="11">
        <v>0</v>
      </c>
      <c r="T1547" s="11">
        <v>1</v>
      </c>
      <c r="U1547" s="11">
        <v>0</v>
      </c>
      <c r="V1547" s="11">
        <v>0</v>
      </c>
      <c r="W1547" s="11">
        <v>0</v>
      </c>
      <c r="X1547" s="11">
        <v>0</v>
      </c>
      <c r="Y1547" s="11">
        <v>0</v>
      </c>
      <c r="Z1547" s="11">
        <v>0</v>
      </c>
      <c r="AA1547" s="12" t="s">
        <v>32957</v>
      </c>
      <c r="AB1547" s="17" t="str">
        <f t="shared" si="145"/>
        <v>Programme: PGCert Public Health (Part-Time, Online)</v>
      </c>
      <c r="AC1547" s="17">
        <f t="shared" si="146"/>
        <v>1</v>
      </c>
      <c r="AD1547" s="17" t="str">
        <f t="shared" si="147"/>
        <v/>
      </c>
      <c r="AE1547" s="17" t="str">
        <f t="shared" si="148"/>
        <v/>
      </c>
      <c r="AF1547" s="17" t="str">
        <f t="shared" si="149"/>
        <v/>
      </c>
      <c r="AG1547" s="17" cm="1">
        <f t="array" ref="AG1547">IFERROR(IF(J1547="Level",INDEX($M1547:$S1547,AC1547+1),INDEX($M1547:$S1547,AC1547)),"")</f>
        <v>60</v>
      </c>
      <c r="AH1547" s="17" t="str" cm="1">
        <f t="array" ref="AH1547">IFERROR(IF(J1547="Level",INDEX($M1547:$S1547,AD1547+1),INDEX($M1547:$S1547,AD1547)),"")</f>
        <v/>
      </c>
      <c r="AI1547" s="17" t="str" cm="1">
        <f t="array" ref="AI1547">IFERROR(INDEX($M1547:$S1547,AE1547),"")</f>
        <v/>
      </c>
      <c r="AJ1547" s="17" t="str" cm="1">
        <f t="array" ref="AJ1547">IFERROR(INDEX($M1547:$S1547,AF1547),"")</f>
        <v/>
      </c>
      <c r="AK1547" s="17" cm="1">
        <f t="array" ref="AK1547">IFERROR(IF(J1547="Level",INDEX($T1547:$Z1547,AC1547+1),INDEX($T1547:$Z1547,AC1547)),"")</f>
        <v>1</v>
      </c>
      <c r="AL1547" s="17" t="str" cm="1">
        <f t="array" ref="AL1547">IFERROR(IF(J1547="Level",INDEX($T1547:$Z1547,AD1547+1),INDEX($T1547:$Z1547,AD1547)),"")</f>
        <v/>
      </c>
      <c r="AM1547" s="17" t="str" cm="1">
        <f t="array" ref="AM1547">IFERROR(INDEX($T1547:$Z1547,AE1547),"")</f>
        <v/>
      </c>
      <c r="AN1547" s="17" t="str" cm="1">
        <f t="array" ref="AN1547">IFERROR(INDEX($T1547:$Z1547,AF1547),"")</f>
        <v/>
      </c>
    </row>
    <row r="1548" spans="1:40" ht="25.5" x14ac:dyDescent="0.2">
      <c r="A1548" s="17" t="str">
        <f t="shared" si="144"/>
        <v>PGCert Psychedelics: Mind, Medicine and Culture (Part-Time, Online): PNC1PSYHPS01</v>
      </c>
      <c r="B1548" s="11" t="s">
        <v>31972</v>
      </c>
      <c r="C1548" s="11" t="s">
        <v>32965</v>
      </c>
      <c r="D1548" s="11" t="s">
        <v>32318</v>
      </c>
      <c r="E1548" s="11" t="s">
        <v>149</v>
      </c>
      <c r="F1548" s="11" t="s">
        <v>71</v>
      </c>
      <c r="G1548" s="11" t="s">
        <v>32311</v>
      </c>
      <c r="H1548" s="11" t="s">
        <v>77</v>
      </c>
      <c r="I1548" s="11">
        <v>1</v>
      </c>
      <c r="J1548" s="11" t="s">
        <v>78</v>
      </c>
      <c r="K1548" s="11" t="s">
        <v>32182</v>
      </c>
      <c r="L1548" s="11">
        <v>60</v>
      </c>
      <c r="M1548" s="11">
        <v>60</v>
      </c>
      <c r="N1548" s="11">
        <v>0</v>
      </c>
      <c r="O1548" s="11">
        <v>0</v>
      </c>
      <c r="P1548" s="11">
        <v>0</v>
      </c>
      <c r="Q1548" s="11">
        <v>0</v>
      </c>
      <c r="R1548" s="11">
        <v>0</v>
      </c>
      <c r="S1548" s="11">
        <v>0</v>
      </c>
      <c r="T1548" s="11">
        <v>1</v>
      </c>
      <c r="U1548" s="11">
        <v>0</v>
      </c>
      <c r="V1548" s="11">
        <v>0</v>
      </c>
      <c r="W1548" s="11">
        <v>0</v>
      </c>
      <c r="X1548" s="11">
        <v>0</v>
      </c>
      <c r="Y1548" s="11">
        <v>0</v>
      </c>
      <c r="Z1548" s="11">
        <v>0</v>
      </c>
      <c r="AA1548" s="12" t="s">
        <v>32957</v>
      </c>
      <c r="AB1548" s="17" t="str">
        <f t="shared" si="145"/>
        <v>Programme: PGCert Psychedelics: Mind, Medicine and Culture (Part-Time, Online)</v>
      </c>
      <c r="AC1548" s="17">
        <f t="shared" si="146"/>
        <v>1</v>
      </c>
      <c r="AD1548" s="17" t="str">
        <f t="shared" si="147"/>
        <v/>
      </c>
      <c r="AE1548" s="17" t="str">
        <f t="shared" si="148"/>
        <v/>
      </c>
      <c r="AF1548" s="17" t="str">
        <f t="shared" si="149"/>
        <v/>
      </c>
      <c r="AG1548" s="17" cm="1">
        <f t="array" ref="AG1548">IFERROR(IF(J1548="Level",INDEX($M1548:$S1548,AC1548+1),INDEX($M1548:$S1548,AC1548)),"")</f>
        <v>60</v>
      </c>
      <c r="AH1548" s="17" t="str" cm="1">
        <f t="array" ref="AH1548">IFERROR(IF(J1548="Level",INDEX($M1548:$S1548,AD1548+1),INDEX($M1548:$S1548,AD1548)),"")</f>
        <v/>
      </c>
      <c r="AI1548" s="17" t="str" cm="1">
        <f t="array" ref="AI1548">IFERROR(INDEX($M1548:$S1548,AE1548),"")</f>
        <v/>
      </c>
      <c r="AJ1548" s="17" t="str" cm="1">
        <f t="array" ref="AJ1548">IFERROR(INDEX($M1548:$S1548,AF1548),"")</f>
        <v/>
      </c>
      <c r="AK1548" s="17" cm="1">
        <f t="array" ref="AK1548">IFERROR(IF(J1548="Level",INDEX($T1548:$Z1548,AC1548+1),INDEX($T1548:$Z1548,AC1548)),"")</f>
        <v>1</v>
      </c>
      <c r="AL1548" s="17" t="str" cm="1">
        <f t="array" ref="AL1548">IFERROR(IF(J1548="Level",INDEX($T1548:$Z1548,AD1548+1),INDEX($T1548:$Z1548,AD1548)),"")</f>
        <v/>
      </c>
      <c r="AM1548" s="17" t="str" cm="1">
        <f t="array" ref="AM1548">IFERROR(INDEX($T1548:$Z1548,AE1548),"")</f>
        <v/>
      </c>
      <c r="AN1548" s="17" t="str" cm="1">
        <f t="array" ref="AN1548">IFERROR(INDEX($T1548:$Z1548,AF1548),"")</f>
        <v/>
      </c>
    </row>
    <row r="1549" spans="1:40" hidden="1" x14ac:dyDescent="0.2">
      <c r="A1549" s="17" t="str">
        <f t="shared" si="144"/>
        <v>PGCredit Advanced Clinical Practice (Part-Time, Online): PCR0EMSEMS04</v>
      </c>
      <c r="B1549" s="11" t="s">
        <v>4007</v>
      </c>
      <c r="C1549" s="11" t="s">
        <v>32965</v>
      </c>
      <c r="D1549" s="11" t="s">
        <v>4008</v>
      </c>
      <c r="E1549" s="11" t="s">
        <v>473</v>
      </c>
      <c r="F1549" s="11" t="s">
        <v>71</v>
      </c>
      <c r="G1549" s="11" t="s">
        <v>32293</v>
      </c>
      <c r="H1549" s="11" t="s">
        <v>72</v>
      </c>
      <c r="I1549" s="11">
        <v>0</v>
      </c>
      <c r="J1549" s="11" t="s">
        <v>32168</v>
      </c>
      <c r="K1549" s="11" t="s">
        <v>32168</v>
      </c>
      <c r="L1549" s="11">
        <v>0</v>
      </c>
      <c r="M1549" s="11">
        <v>0</v>
      </c>
      <c r="N1549" s="11">
        <v>0</v>
      </c>
      <c r="O1549" s="11">
        <v>0</v>
      </c>
      <c r="P1549" s="11">
        <v>0</v>
      </c>
      <c r="Q1549" s="11">
        <v>0</v>
      </c>
      <c r="R1549" s="11">
        <v>0</v>
      </c>
      <c r="S1549" s="11">
        <v>0</v>
      </c>
      <c r="T1549" s="11">
        <v>0</v>
      </c>
      <c r="U1549" s="11">
        <v>0</v>
      </c>
      <c r="V1549" s="11">
        <v>0</v>
      </c>
      <c r="W1549" s="11">
        <v>0</v>
      </c>
      <c r="X1549" s="11">
        <v>0</v>
      </c>
      <c r="Y1549" s="11">
        <v>0</v>
      </c>
      <c r="Z1549" s="11">
        <v>0</v>
      </c>
      <c r="AA1549" s="12" t="s">
        <v>32954</v>
      </c>
      <c r="AB1549" s="17" t="str">
        <f t="shared" si="145"/>
        <v>Programme is not compatible with this tool</v>
      </c>
      <c r="AC1549" s="17" t="str">
        <f t="shared" si="146"/>
        <v/>
      </c>
      <c r="AD1549" s="17">
        <f t="shared" si="147"/>
        <v>6</v>
      </c>
      <c r="AE1549" s="17" t="str">
        <f t="shared" si="148"/>
        <v/>
      </c>
      <c r="AF1549" s="17" t="str">
        <f t="shared" si="149"/>
        <v/>
      </c>
      <c r="AG1549" s="17" t="str" cm="1">
        <f t="array" ref="AG1549">IFERROR(IF(J1549="Level",INDEX($M1549:$S1549,AC1549+1),INDEX($M1549:$S1549,AC1549)),"")</f>
        <v/>
      </c>
      <c r="AH1549" s="17" cm="1">
        <f t="array" ref="AH1549">IFERROR(IF(J1549="Level",INDEX($M1549:$S1549,AD1549+1),INDEX($M1549:$S1549,AD1549)),"")</f>
        <v>0</v>
      </c>
      <c r="AI1549" s="17" t="str" cm="1">
        <f t="array" ref="AI1549">IFERROR(INDEX($M1549:$S1549,AE1549),"")</f>
        <v/>
      </c>
      <c r="AJ1549" s="17" t="str" cm="1">
        <f t="array" ref="AJ1549">IFERROR(INDEX($M1549:$S1549,AF1549),"")</f>
        <v/>
      </c>
      <c r="AK1549" s="17" t="str" cm="1">
        <f t="array" ref="AK1549">IFERROR(IF(J1549="Level",INDEX($T1549:$Z1549,AC1549+1),INDEX($T1549:$Z1549,AC1549)),"")</f>
        <v/>
      </c>
      <c r="AL1549" s="17" cm="1">
        <f t="array" ref="AL1549">IFERROR(IF(J1549="Level",INDEX($T1549:$Z1549,AD1549+1),INDEX($T1549:$Z1549,AD1549)),"")</f>
        <v>0</v>
      </c>
      <c r="AM1549" s="17" t="str" cm="1">
        <f t="array" ref="AM1549">IFERROR(INDEX($T1549:$Z1549,AE1549),"")</f>
        <v/>
      </c>
      <c r="AN1549" s="17" t="str" cm="1">
        <f t="array" ref="AN1549">IFERROR(INDEX($T1549:$Z1549,AF1549),"")</f>
        <v/>
      </c>
    </row>
    <row r="1550" spans="1:40" hidden="1" x14ac:dyDescent="0.2">
      <c r="A1550" s="17" t="str">
        <f t="shared" si="144"/>
        <v>PGCredit Medical Science (Part-Time, Online): PCR0EMSEMS10</v>
      </c>
      <c r="B1550" s="11" t="s">
        <v>4019</v>
      </c>
      <c r="C1550" s="11" t="s">
        <v>32965</v>
      </c>
      <c r="D1550" s="11" t="s">
        <v>4020</v>
      </c>
      <c r="E1550" s="11" t="s">
        <v>142</v>
      </c>
      <c r="F1550" s="11" t="s">
        <v>71</v>
      </c>
      <c r="G1550" s="11" t="s">
        <v>32293</v>
      </c>
      <c r="H1550" s="11" t="s">
        <v>72</v>
      </c>
      <c r="I1550" s="11">
        <v>0</v>
      </c>
      <c r="J1550" s="11" t="s">
        <v>32168</v>
      </c>
      <c r="K1550" s="11" t="s">
        <v>32168</v>
      </c>
      <c r="L1550" s="11">
        <v>0</v>
      </c>
      <c r="M1550" s="11">
        <v>0</v>
      </c>
      <c r="N1550" s="11">
        <v>0</v>
      </c>
      <c r="O1550" s="11">
        <v>0</v>
      </c>
      <c r="P1550" s="11">
        <v>0</v>
      </c>
      <c r="Q1550" s="11">
        <v>0</v>
      </c>
      <c r="R1550" s="11">
        <v>0</v>
      </c>
      <c r="S1550" s="11">
        <v>0</v>
      </c>
      <c r="T1550" s="11">
        <v>0</v>
      </c>
      <c r="U1550" s="11">
        <v>0</v>
      </c>
      <c r="V1550" s="11">
        <v>0</v>
      </c>
      <c r="W1550" s="11">
        <v>0</v>
      </c>
      <c r="X1550" s="11">
        <v>0</v>
      </c>
      <c r="Y1550" s="11">
        <v>0</v>
      </c>
      <c r="Z1550" s="11">
        <v>0</v>
      </c>
      <c r="AA1550" s="12" t="s">
        <v>32954</v>
      </c>
      <c r="AB1550" s="17" t="str">
        <f t="shared" si="145"/>
        <v>Programme is not compatible with this tool</v>
      </c>
      <c r="AC1550" s="17" t="str">
        <f t="shared" si="146"/>
        <v/>
      </c>
      <c r="AD1550" s="17">
        <f t="shared" si="147"/>
        <v>6</v>
      </c>
      <c r="AE1550" s="17" t="str">
        <f t="shared" si="148"/>
        <v/>
      </c>
      <c r="AF1550" s="17" t="str">
        <f t="shared" si="149"/>
        <v/>
      </c>
      <c r="AG1550" s="17" t="str" cm="1">
        <f t="array" ref="AG1550">IFERROR(IF(J1550="Level",INDEX($M1550:$S1550,AC1550+1),INDEX($M1550:$S1550,AC1550)),"")</f>
        <v/>
      </c>
      <c r="AH1550" s="17" cm="1">
        <f t="array" ref="AH1550">IFERROR(IF(J1550="Level",INDEX($M1550:$S1550,AD1550+1),INDEX($M1550:$S1550,AD1550)),"")</f>
        <v>0</v>
      </c>
      <c r="AI1550" s="17" t="str" cm="1">
        <f t="array" ref="AI1550">IFERROR(INDEX($M1550:$S1550,AE1550),"")</f>
        <v/>
      </c>
      <c r="AJ1550" s="17" t="str" cm="1">
        <f t="array" ref="AJ1550">IFERROR(INDEX($M1550:$S1550,AF1550),"")</f>
        <v/>
      </c>
      <c r="AK1550" s="17" t="str" cm="1">
        <f t="array" ref="AK1550">IFERROR(IF(J1550="Level",INDEX($T1550:$Z1550,AC1550+1),INDEX($T1550:$Z1550,AC1550)),"")</f>
        <v/>
      </c>
      <c r="AL1550" s="17" cm="1">
        <f t="array" ref="AL1550">IFERROR(IF(J1550="Level",INDEX($T1550:$Z1550,AD1550+1),INDEX($T1550:$Z1550,AD1550)),"")</f>
        <v>0</v>
      </c>
      <c r="AM1550" s="17" t="str" cm="1">
        <f t="array" ref="AM1550">IFERROR(INDEX($T1550:$Z1550,AE1550),"")</f>
        <v/>
      </c>
      <c r="AN1550" s="17" t="str" cm="1">
        <f t="array" ref="AN1550">IFERROR(INDEX($T1550:$Z1550,AF1550),"")</f>
        <v/>
      </c>
    </row>
    <row r="1551" spans="1:40" ht="25.5" hidden="1" x14ac:dyDescent="0.2">
      <c r="A1551" s="17" t="str">
        <f t="shared" si="144"/>
        <v>PGCredit Environment and Human Health (Part-Time, Online) - Cornwall: PCR0EMSEMSCD</v>
      </c>
      <c r="B1551" s="11" t="s">
        <v>4043</v>
      </c>
      <c r="C1551" s="11" t="s">
        <v>32965</v>
      </c>
      <c r="D1551" s="11" t="s">
        <v>4044</v>
      </c>
      <c r="E1551" s="11" t="s">
        <v>481</v>
      </c>
      <c r="F1551" s="11" t="s">
        <v>71</v>
      </c>
      <c r="G1551" s="11" t="s">
        <v>32293</v>
      </c>
      <c r="H1551" s="11" t="s">
        <v>72</v>
      </c>
      <c r="I1551" s="11">
        <v>0</v>
      </c>
      <c r="J1551" s="11" t="s">
        <v>32168</v>
      </c>
      <c r="K1551" s="11" t="s">
        <v>32168</v>
      </c>
      <c r="L1551" s="11">
        <v>0</v>
      </c>
      <c r="M1551" s="11">
        <v>0</v>
      </c>
      <c r="N1551" s="11">
        <v>0</v>
      </c>
      <c r="O1551" s="11">
        <v>0</v>
      </c>
      <c r="P1551" s="11">
        <v>0</v>
      </c>
      <c r="Q1551" s="11">
        <v>0</v>
      </c>
      <c r="R1551" s="11">
        <v>0</v>
      </c>
      <c r="S1551" s="11">
        <v>0</v>
      </c>
      <c r="T1551" s="11">
        <v>0</v>
      </c>
      <c r="U1551" s="11">
        <v>0</v>
      </c>
      <c r="V1551" s="11">
        <v>0</v>
      </c>
      <c r="W1551" s="11">
        <v>0</v>
      </c>
      <c r="X1551" s="11">
        <v>0</v>
      </c>
      <c r="Y1551" s="11">
        <v>0</v>
      </c>
      <c r="Z1551" s="11">
        <v>0</v>
      </c>
      <c r="AA1551" s="12" t="s">
        <v>32954</v>
      </c>
      <c r="AB1551" s="17" t="str">
        <f t="shared" si="145"/>
        <v>Programme is not compatible with this tool</v>
      </c>
      <c r="AC1551" s="17" t="str">
        <f t="shared" si="146"/>
        <v/>
      </c>
      <c r="AD1551" s="17">
        <f t="shared" si="147"/>
        <v>6</v>
      </c>
      <c r="AE1551" s="17" t="str">
        <f t="shared" si="148"/>
        <v/>
      </c>
      <c r="AF1551" s="17" t="str">
        <f t="shared" si="149"/>
        <v/>
      </c>
      <c r="AG1551" s="17" t="str" cm="1">
        <f t="array" ref="AG1551">IFERROR(IF(J1551="Level",INDEX($M1551:$S1551,AC1551+1),INDEX($M1551:$S1551,AC1551)),"")</f>
        <v/>
      </c>
      <c r="AH1551" s="17" cm="1">
        <f t="array" ref="AH1551">IFERROR(IF(J1551="Level",INDEX($M1551:$S1551,AD1551+1),INDEX($M1551:$S1551,AD1551)),"")</f>
        <v>0</v>
      </c>
      <c r="AI1551" s="17" t="str" cm="1">
        <f t="array" ref="AI1551">IFERROR(INDEX($M1551:$S1551,AE1551),"")</f>
        <v/>
      </c>
      <c r="AJ1551" s="17" t="str" cm="1">
        <f t="array" ref="AJ1551">IFERROR(INDEX($M1551:$S1551,AF1551),"")</f>
        <v/>
      </c>
      <c r="AK1551" s="17" t="str" cm="1">
        <f t="array" ref="AK1551">IFERROR(IF(J1551="Level",INDEX($T1551:$Z1551,AC1551+1),INDEX($T1551:$Z1551,AC1551)),"")</f>
        <v/>
      </c>
      <c r="AL1551" s="17" cm="1">
        <f t="array" ref="AL1551">IFERROR(IF(J1551="Level",INDEX($T1551:$Z1551,AD1551+1),INDEX($T1551:$Z1551,AD1551)),"")</f>
        <v>0</v>
      </c>
      <c r="AM1551" s="17" t="str" cm="1">
        <f t="array" ref="AM1551">IFERROR(INDEX($T1551:$Z1551,AE1551),"")</f>
        <v/>
      </c>
      <c r="AN1551" s="17" t="str" cm="1">
        <f t="array" ref="AN1551">IFERROR(INDEX($T1551:$Z1551,AF1551),"")</f>
        <v/>
      </c>
    </row>
    <row r="1552" spans="1:40" ht="25.5" hidden="1" x14ac:dyDescent="0.2">
      <c r="A1552" s="17" t="str">
        <f t="shared" si="144"/>
        <v>PGCredit Health and Community Sciences (Part-Time, Online): PCR0EMSEMS06</v>
      </c>
      <c r="B1552" s="11" t="s">
        <v>4011</v>
      </c>
      <c r="C1552" s="11" t="s">
        <v>32965</v>
      </c>
      <c r="D1552" s="11" t="s">
        <v>4012</v>
      </c>
      <c r="E1552" s="11" t="s">
        <v>464</v>
      </c>
      <c r="F1552" s="11" t="s">
        <v>71</v>
      </c>
      <c r="G1552" s="11" t="s">
        <v>32293</v>
      </c>
      <c r="H1552" s="11" t="s">
        <v>72</v>
      </c>
      <c r="I1552" s="11">
        <v>0</v>
      </c>
      <c r="J1552" s="11" t="s">
        <v>32168</v>
      </c>
      <c r="K1552" s="11" t="s">
        <v>32168</v>
      </c>
      <c r="L1552" s="11">
        <v>0</v>
      </c>
      <c r="M1552" s="11">
        <v>0</v>
      </c>
      <c r="N1552" s="11">
        <v>0</v>
      </c>
      <c r="O1552" s="11">
        <v>0</v>
      </c>
      <c r="P1552" s="11">
        <v>0</v>
      </c>
      <c r="Q1552" s="11">
        <v>0</v>
      </c>
      <c r="R1552" s="11">
        <v>0</v>
      </c>
      <c r="S1552" s="11">
        <v>0</v>
      </c>
      <c r="T1552" s="11">
        <v>0</v>
      </c>
      <c r="U1552" s="11">
        <v>0</v>
      </c>
      <c r="V1552" s="11">
        <v>0</v>
      </c>
      <c r="W1552" s="11">
        <v>0</v>
      </c>
      <c r="X1552" s="11">
        <v>0</v>
      </c>
      <c r="Y1552" s="11">
        <v>0</v>
      </c>
      <c r="Z1552" s="11">
        <v>0</v>
      </c>
      <c r="AA1552" s="12" t="s">
        <v>32954</v>
      </c>
      <c r="AB1552" s="17" t="str">
        <f t="shared" si="145"/>
        <v>Programme is not compatible with this tool</v>
      </c>
      <c r="AC1552" s="17" t="str">
        <f t="shared" si="146"/>
        <v/>
      </c>
      <c r="AD1552" s="17">
        <f t="shared" si="147"/>
        <v>6</v>
      </c>
      <c r="AE1552" s="17" t="str">
        <f t="shared" si="148"/>
        <v/>
      </c>
      <c r="AF1552" s="17" t="str">
        <f t="shared" si="149"/>
        <v/>
      </c>
      <c r="AG1552" s="17" t="str" cm="1">
        <f t="array" ref="AG1552">IFERROR(IF(J1552="Level",INDEX($M1552:$S1552,AC1552+1),INDEX($M1552:$S1552,AC1552)),"")</f>
        <v/>
      </c>
      <c r="AH1552" s="17" cm="1">
        <f t="array" ref="AH1552">IFERROR(IF(J1552="Level",INDEX($M1552:$S1552,AD1552+1),INDEX($M1552:$S1552,AD1552)),"")</f>
        <v>0</v>
      </c>
      <c r="AI1552" s="17" t="str" cm="1">
        <f t="array" ref="AI1552">IFERROR(INDEX($M1552:$S1552,AE1552),"")</f>
        <v/>
      </c>
      <c r="AJ1552" s="17" t="str" cm="1">
        <f t="array" ref="AJ1552">IFERROR(INDEX($M1552:$S1552,AF1552),"")</f>
        <v/>
      </c>
      <c r="AK1552" s="17" t="str" cm="1">
        <f t="array" ref="AK1552">IFERROR(IF(J1552="Level",INDEX($T1552:$Z1552,AC1552+1),INDEX($T1552:$Z1552,AC1552)),"")</f>
        <v/>
      </c>
      <c r="AL1552" s="17" cm="1">
        <f t="array" ref="AL1552">IFERROR(IF(J1552="Level",INDEX($T1552:$Z1552,AD1552+1),INDEX($T1552:$Z1552,AD1552)),"")</f>
        <v>0</v>
      </c>
      <c r="AM1552" s="17" t="str" cm="1">
        <f t="array" ref="AM1552">IFERROR(INDEX($T1552:$Z1552,AE1552),"")</f>
        <v/>
      </c>
      <c r="AN1552" s="17" t="str" cm="1">
        <f t="array" ref="AN1552">IFERROR(INDEX($T1552:$Z1552,AF1552),"")</f>
        <v/>
      </c>
    </row>
    <row r="1553" spans="1:40" hidden="1" x14ac:dyDescent="0.2">
      <c r="A1553" s="17" t="str">
        <f t="shared" si="144"/>
        <v>PGCredit Medicine (Part-Time, Online): PCR0EMSEMS12</v>
      </c>
      <c r="B1553" s="11" t="s">
        <v>4023</v>
      </c>
      <c r="C1553" s="11" t="s">
        <v>32965</v>
      </c>
      <c r="D1553" s="11" t="s">
        <v>4024</v>
      </c>
      <c r="E1553" s="11" t="s">
        <v>70</v>
      </c>
      <c r="F1553" s="11" t="s">
        <v>71</v>
      </c>
      <c r="G1553" s="11" t="s">
        <v>32293</v>
      </c>
      <c r="H1553" s="11" t="s">
        <v>72</v>
      </c>
      <c r="I1553" s="11">
        <v>0</v>
      </c>
      <c r="J1553" s="11" t="s">
        <v>32168</v>
      </c>
      <c r="K1553" s="11" t="s">
        <v>32168</v>
      </c>
      <c r="L1553" s="11">
        <v>0</v>
      </c>
      <c r="M1553" s="11">
        <v>0</v>
      </c>
      <c r="N1553" s="11">
        <v>0</v>
      </c>
      <c r="O1553" s="11">
        <v>0</v>
      </c>
      <c r="P1553" s="11">
        <v>0</v>
      </c>
      <c r="Q1553" s="11">
        <v>0</v>
      </c>
      <c r="R1553" s="11">
        <v>0</v>
      </c>
      <c r="S1553" s="11">
        <v>0</v>
      </c>
      <c r="T1553" s="11">
        <v>0</v>
      </c>
      <c r="U1553" s="11">
        <v>0</v>
      </c>
      <c r="V1553" s="11">
        <v>0</v>
      </c>
      <c r="W1553" s="11">
        <v>0</v>
      </c>
      <c r="X1553" s="11">
        <v>0</v>
      </c>
      <c r="Y1553" s="11">
        <v>0</v>
      </c>
      <c r="Z1553" s="11">
        <v>0</v>
      </c>
      <c r="AA1553" s="12" t="s">
        <v>32954</v>
      </c>
      <c r="AB1553" s="17" t="str">
        <f t="shared" si="145"/>
        <v>Programme is not compatible with this tool</v>
      </c>
      <c r="AC1553" s="17" t="str">
        <f t="shared" si="146"/>
        <v/>
      </c>
      <c r="AD1553" s="17">
        <f t="shared" si="147"/>
        <v>6</v>
      </c>
      <c r="AE1553" s="17" t="str">
        <f t="shared" si="148"/>
        <v/>
      </c>
      <c r="AF1553" s="17" t="str">
        <f t="shared" si="149"/>
        <v/>
      </c>
      <c r="AG1553" s="17" t="str" cm="1">
        <f t="array" ref="AG1553">IFERROR(IF(J1553="Level",INDEX($M1553:$S1553,AC1553+1),INDEX($M1553:$S1553,AC1553)),"")</f>
        <v/>
      </c>
      <c r="AH1553" s="17" cm="1">
        <f t="array" ref="AH1553">IFERROR(IF(J1553="Level",INDEX($M1553:$S1553,AD1553+1),INDEX($M1553:$S1553,AD1553)),"")</f>
        <v>0</v>
      </c>
      <c r="AI1553" s="17" t="str" cm="1">
        <f t="array" ref="AI1553">IFERROR(INDEX($M1553:$S1553,AE1553),"")</f>
        <v/>
      </c>
      <c r="AJ1553" s="17" t="str" cm="1">
        <f t="array" ref="AJ1553">IFERROR(INDEX($M1553:$S1553,AF1553),"")</f>
        <v/>
      </c>
      <c r="AK1553" s="17" t="str" cm="1">
        <f t="array" ref="AK1553">IFERROR(IF(J1553="Level",INDEX($T1553:$Z1553,AC1553+1),INDEX($T1553:$Z1553,AC1553)),"")</f>
        <v/>
      </c>
      <c r="AL1553" s="17" cm="1">
        <f t="array" ref="AL1553">IFERROR(IF(J1553="Level",INDEX($T1553:$Z1553,AD1553+1),INDEX($T1553:$Z1553,AD1553)),"")</f>
        <v>0</v>
      </c>
      <c r="AM1553" s="17" t="str" cm="1">
        <f t="array" ref="AM1553">IFERROR(INDEX($T1553:$Z1553,AE1553),"")</f>
        <v/>
      </c>
      <c r="AN1553" s="17" t="str" cm="1">
        <f t="array" ref="AN1553">IFERROR(INDEX($T1553:$Z1553,AF1553),"")</f>
        <v/>
      </c>
    </row>
    <row r="1554" spans="1:40" hidden="1" x14ac:dyDescent="0.2">
      <c r="A1554" s="17" t="str">
        <f t="shared" si="144"/>
        <v>PGCredit Neuroscience (Part-Time, Online): PCR0EMSEMS14</v>
      </c>
      <c r="B1554" s="11" t="s">
        <v>4027</v>
      </c>
      <c r="C1554" s="11" t="s">
        <v>32965</v>
      </c>
      <c r="D1554" s="11" t="s">
        <v>4028</v>
      </c>
      <c r="E1554" s="11" t="s">
        <v>145</v>
      </c>
      <c r="F1554" s="11" t="s">
        <v>71</v>
      </c>
      <c r="G1554" s="11" t="s">
        <v>32293</v>
      </c>
      <c r="H1554" s="11" t="s">
        <v>72</v>
      </c>
      <c r="I1554" s="11">
        <v>0</v>
      </c>
      <c r="J1554" s="11" t="s">
        <v>32168</v>
      </c>
      <c r="K1554" s="11" t="s">
        <v>32168</v>
      </c>
      <c r="L1554" s="11">
        <v>0</v>
      </c>
      <c r="M1554" s="11">
        <v>0</v>
      </c>
      <c r="N1554" s="11">
        <v>0</v>
      </c>
      <c r="O1554" s="11">
        <v>0</v>
      </c>
      <c r="P1554" s="11">
        <v>0</v>
      </c>
      <c r="Q1554" s="11">
        <v>0</v>
      </c>
      <c r="R1554" s="11">
        <v>0</v>
      </c>
      <c r="S1554" s="11">
        <v>0</v>
      </c>
      <c r="T1554" s="11">
        <v>0</v>
      </c>
      <c r="U1554" s="11">
        <v>0</v>
      </c>
      <c r="V1554" s="11">
        <v>0</v>
      </c>
      <c r="W1554" s="11">
        <v>0</v>
      </c>
      <c r="X1554" s="11">
        <v>0</v>
      </c>
      <c r="Y1554" s="11">
        <v>0</v>
      </c>
      <c r="Z1554" s="11">
        <v>0</v>
      </c>
      <c r="AA1554" s="12" t="s">
        <v>32954</v>
      </c>
      <c r="AB1554" s="17" t="str">
        <f t="shared" si="145"/>
        <v>Programme is not compatible with this tool</v>
      </c>
      <c r="AC1554" s="17" t="str">
        <f t="shared" si="146"/>
        <v/>
      </c>
      <c r="AD1554" s="17">
        <f t="shared" si="147"/>
        <v>6</v>
      </c>
      <c r="AE1554" s="17" t="str">
        <f t="shared" si="148"/>
        <v/>
      </c>
      <c r="AF1554" s="17" t="str">
        <f t="shared" si="149"/>
        <v/>
      </c>
      <c r="AG1554" s="17" t="str" cm="1">
        <f t="array" ref="AG1554">IFERROR(IF(J1554="Level",INDEX($M1554:$S1554,AC1554+1),INDEX($M1554:$S1554,AC1554)),"")</f>
        <v/>
      </c>
      <c r="AH1554" s="17" cm="1">
        <f t="array" ref="AH1554">IFERROR(IF(J1554="Level",INDEX($M1554:$S1554,AD1554+1),INDEX($M1554:$S1554,AD1554)),"")</f>
        <v>0</v>
      </c>
      <c r="AI1554" s="17" t="str" cm="1">
        <f t="array" ref="AI1554">IFERROR(INDEX($M1554:$S1554,AE1554),"")</f>
        <v/>
      </c>
      <c r="AJ1554" s="17" t="str" cm="1">
        <f t="array" ref="AJ1554">IFERROR(INDEX($M1554:$S1554,AF1554),"")</f>
        <v/>
      </c>
      <c r="AK1554" s="17" t="str" cm="1">
        <f t="array" ref="AK1554">IFERROR(IF(J1554="Level",INDEX($T1554:$Z1554,AC1554+1),INDEX($T1554:$Z1554,AC1554)),"")</f>
        <v/>
      </c>
      <c r="AL1554" s="17" cm="1">
        <f t="array" ref="AL1554">IFERROR(IF(J1554="Level",INDEX($T1554:$Z1554,AD1554+1),INDEX($T1554:$Z1554,AD1554)),"")</f>
        <v>0</v>
      </c>
      <c r="AM1554" s="17" t="str" cm="1">
        <f t="array" ref="AM1554">IFERROR(INDEX($T1554:$Z1554,AE1554),"")</f>
        <v/>
      </c>
      <c r="AN1554" s="17" t="str" cm="1">
        <f t="array" ref="AN1554">IFERROR(INDEX($T1554:$Z1554,AF1554),"")</f>
        <v/>
      </c>
    </row>
    <row r="1555" spans="1:40" hidden="1" x14ac:dyDescent="0.2">
      <c r="A1555" s="17" t="str">
        <f t="shared" si="144"/>
        <v>PGCredit Nursing (Part-Time, Online): PCR0EMSEMS16</v>
      </c>
      <c r="B1555" s="11" t="s">
        <v>4031</v>
      </c>
      <c r="C1555" s="11" t="s">
        <v>32965</v>
      </c>
      <c r="D1555" s="11" t="s">
        <v>4032</v>
      </c>
      <c r="E1555" s="11" t="s">
        <v>1118</v>
      </c>
      <c r="F1555" s="11" t="s">
        <v>71</v>
      </c>
      <c r="G1555" s="11" t="s">
        <v>32293</v>
      </c>
      <c r="H1555" s="11" t="s">
        <v>72</v>
      </c>
      <c r="I1555" s="11">
        <v>0</v>
      </c>
      <c r="J1555" s="11" t="s">
        <v>32168</v>
      </c>
      <c r="K1555" s="11" t="s">
        <v>32168</v>
      </c>
      <c r="L1555" s="11">
        <v>0</v>
      </c>
      <c r="M1555" s="11">
        <v>0</v>
      </c>
      <c r="N1555" s="11">
        <v>0</v>
      </c>
      <c r="O1555" s="11">
        <v>0</v>
      </c>
      <c r="P1555" s="11">
        <v>0</v>
      </c>
      <c r="Q1555" s="11">
        <v>0</v>
      </c>
      <c r="R1555" s="11">
        <v>0</v>
      </c>
      <c r="S1555" s="11">
        <v>0</v>
      </c>
      <c r="T1555" s="11">
        <v>0</v>
      </c>
      <c r="U1555" s="11">
        <v>0</v>
      </c>
      <c r="V1555" s="11">
        <v>0</v>
      </c>
      <c r="W1555" s="11">
        <v>0</v>
      </c>
      <c r="X1555" s="11">
        <v>0</v>
      </c>
      <c r="Y1555" s="11">
        <v>0</v>
      </c>
      <c r="Z1555" s="11">
        <v>0</v>
      </c>
      <c r="AA1555" s="12" t="s">
        <v>32954</v>
      </c>
      <c r="AB1555" s="17" t="str">
        <f t="shared" si="145"/>
        <v>Programme is not compatible with this tool</v>
      </c>
      <c r="AC1555" s="17" t="str">
        <f t="shared" si="146"/>
        <v/>
      </c>
      <c r="AD1555" s="17">
        <f t="shared" si="147"/>
        <v>6</v>
      </c>
      <c r="AE1555" s="17" t="str">
        <f t="shared" si="148"/>
        <v/>
      </c>
      <c r="AF1555" s="17" t="str">
        <f t="shared" si="149"/>
        <v/>
      </c>
      <c r="AG1555" s="17" t="str" cm="1">
        <f t="array" ref="AG1555">IFERROR(IF(J1555="Level",INDEX($M1555:$S1555,AC1555+1),INDEX($M1555:$S1555,AC1555)),"")</f>
        <v/>
      </c>
      <c r="AH1555" s="17" cm="1">
        <f t="array" ref="AH1555">IFERROR(IF(J1555="Level",INDEX($M1555:$S1555,AD1555+1),INDEX($M1555:$S1555,AD1555)),"")</f>
        <v>0</v>
      </c>
      <c r="AI1555" s="17" t="str" cm="1">
        <f t="array" ref="AI1555">IFERROR(INDEX($M1555:$S1555,AE1555),"")</f>
        <v/>
      </c>
      <c r="AJ1555" s="17" t="str" cm="1">
        <f t="array" ref="AJ1555">IFERROR(INDEX($M1555:$S1555,AF1555),"")</f>
        <v/>
      </c>
      <c r="AK1555" s="17" t="str" cm="1">
        <f t="array" ref="AK1555">IFERROR(IF(J1555="Level",INDEX($T1555:$Z1555,AC1555+1),INDEX($T1555:$Z1555,AC1555)),"")</f>
        <v/>
      </c>
      <c r="AL1555" s="17" cm="1">
        <f t="array" ref="AL1555">IFERROR(IF(J1555="Level",INDEX($T1555:$Z1555,AD1555+1),INDEX($T1555:$Z1555,AD1555)),"")</f>
        <v>0</v>
      </c>
      <c r="AM1555" s="17" t="str" cm="1">
        <f t="array" ref="AM1555">IFERROR(INDEX($T1555:$Z1555,AE1555),"")</f>
        <v/>
      </c>
      <c r="AN1555" s="17" t="str" cm="1">
        <f t="array" ref="AN1555">IFERROR(INDEX($T1555:$Z1555,AF1555),"")</f>
        <v/>
      </c>
    </row>
    <row r="1556" spans="1:40" hidden="1" x14ac:dyDescent="0.2">
      <c r="A1556" s="17" t="str">
        <f t="shared" si="144"/>
        <v>PGCredit Pharmacy (Part-Time, Online): PCR0EMSEMS18</v>
      </c>
      <c r="B1556" s="11" t="s">
        <v>4035</v>
      </c>
      <c r="C1556" s="11" t="s">
        <v>32965</v>
      </c>
      <c r="D1556" s="11" t="s">
        <v>4036</v>
      </c>
      <c r="E1556" s="11" t="s">
        <v>476</v>
      </c>
      <c r="F1556" s="11" t="s">
        <v>71</v>
      </c>
      <c r="G1556" s="11" t="s">
        <v>32293</v>
      </c>
      <c r="H1556" s="11" t="s">
        <v>72</v>
      </c>
      <c r="I1556" s="11">
        <v>0</v>
      </c>
      <c r="J1556" s="11" t="s">
        <v>32168</v>
      </c>
      <c r="K1556" s="11" t="s">
        <v>32168</v>
      </c>
      <c r="L1556" s="11">
        <v>0</v>
      </c>
      <c r="M1556" s="11">
        <v>0</v>
      </c>
      <c r="N1556" s="11">
        <v>0</v>
      </c>
      <c r="O1556" s="11">
        <v>0</v>
      </c>
      <c r="P1556" s="11">
        <v>0</v>
      </c>
      <c r="Q1556" s="11">
        <v>0</v>
      </c>
      <c r="R1556" s="11">
        <v>0</v>
      </c>
      <c r="S1556" s="11">
        <v>0</v>
      </c>
      <c r="T1556" s="11">
        <v>0</v>
      </c>
      <c r="U1556" s="11">
        <v>0</v>
      </c>
      <c r="V1556" s="11">
        <v>0</v>
      </c>
      <c r="W1556" s="11">
        <v>0</v>
      </c>
      <c r="X1556" s="11">
        <v>0</v>
      </c>
      <c r="Y1556" s="11">
        <v>0</v>
      </c>
      <c r="Z1556" s="11">
        <v>0</v>
      </c>
      <c r="AA1556" s="12" t="s">
        <v>32954</v>
      </c>
      <c r="AB1556" s="17" t="str">
        <f t="shared" si="145"/>
        <v>Programme is not compatible with this tool</v>
      </c>
      <c r="AC1556" s="17" t="str">
        <f t="shared" si="146"/>
        <v/>
      </c>
      <c r="AD1556" s="17">
        <f t="shared" si="147"/>
        <v>6</v>
      </c>
      <c r="AE1556" s="17" t="str">
        <f t="shared" si="148"/>
        <v/>
      </c>
      <c r="AF1556" s="17" t="str">
        <f t="shared" si="149"/>
        <v/>
      </c>
      <c r="AG1556" s="17" t="str" cm="1">
        <f t="array" ref="AG1556">IFERROR(IF(J1556="Level",INDEX($M1556:$S1556,AC1556+1),INDEX($M1556:$S1556,AC1556)),"")</f>
        <v/>
      </c>
      <c r="AH1556" s="17" cm="1">
        <f t="array" ref="AH1556">IFERROR(IF(J1556="Level",INDEX($M1556:$S1556,AD1556+1),INDEX($M1556:$S1556,AD1556)),"")</f>
        <v>0</v>
      </c>
      <c r="AI1556" s="17" t="str" cm="1">
        <f t="array" ref="AI1556">IFERROR(INDEX($M1556:$S1556,AE1556),"")</f>
        <v/>
      </c>
      <c r="AJ1556" s="17" t="str" cm="1">
        <f t="array" ref="AJ1556">IFERROR(INDEX($M1556:$S1556,AF1556),"")</f>
        <v/>
      </c>
      <c r="AK1556" s="17" t="str" cm="1">
        <f t="array" ref="AK1556">IFERROR(IF(J1556="Level",INDEX($T1556:$Z1556,AC1556+1),INDEX($T1556:$Z1556,AC1556)),"")</f>
        <v/>
      </c>
      <c r="AL1556" s="17" cm="1">
        <f t="array" ref="AL1556">IFERROR(IF(J1556="Level",INDEX($T1556:$Z1556,AD1556+1),INDEX($T1556:$Z1556,AD1556)),"")</f>
        <v>0</v>
      </c>
      <c r="AM1556" s="17" t="str" cm="1">
        <f t="array" ref="AM1556">IFERROR(INDEX($T1556:$Z1556,AE1556),"")</f>
        <v/>
      </c>
      <c r="AN1556" s="17" t="str" cm="1">
        <f t="array" ref="AN1556">IFERROR(INDEX($T1556:$Z1556,AF1556),"")</f>
        <v/>
      </c>
    </row>
    <row r="1557" spans="1:40" hidden="1" x14ac:dyDescent="0.2">
      <c r="A1557" s="17" t="str">
        <f t="shared" si="144"/>
        <v>PGCredit Public Health (Part-Time, Online): PCR0EMSEMS20</v>
      </c>
      <c r="B1557" s="11" t="s">
        <v>4039</v>
      </c>
      <c r="C1557" s="11" t="s">
        <v>32965</v>
      </c>
      <c r="D1557" s="11" t="s">
        <v>4040</v>
      </c>
      <c r="E1557" s="11" t="s">
        <v>308</v>
      </c>
      <c r="F1557" s="11" t="s">
        <v>71</v>
      </c>
      <c r="G1557" s="11" t="s">
        <v>32293</v>
      </c>
      <c r="H1557" s="11" t="s">
        <v>72</v>
      </c>
      <c r="I1557" s="11">
        <v>0</v>
      </c>
      <c r="J1557" s="11" t="s">
        <v>32168</v>
      </c>
      <c r="K1557" s="11" t="s">
        <v>32168</v>
      </c>
      <c r="L1557" s="11">
        <v>0</v>
      </c>
      <c r="M1557" s="11">
        <v>0</v>
      </c>
      <c r="N1557" s="11">
        <v>0</v>
      </c>
      <c r="O1557" s="11">
        <v>0</v>
      </c>
      <c r="P1557" s="11">
        <v>0</v>
      </c>
      <c r="Q1557" s="11">
        <v>0</v>
      </c>
      <c r="R1557" s="11">
        <v>0</v>
      </c>
      <c r="S1557" s="11">
        <v>0</v>
      </c>
      <c r="T1557" s="11">
        <v>0</v>
      </c>
      <c r="U1557" s="11">
        <v>0</v>
      </c>
      <c r="V1557" s="11">
        <v>0</v>
      </c>
      <c r="W1557" s="11">
        <v>0</v>
      </c>
      <c r="X1557" s="11">
        <v>0</v>
      </c>
      <c r="Y1557" s="11">
        <v>0</v>
      </c>
      <c r="Z1557" s="11">
        <v>0</v>
      </c>
      <c r="AA1557" s="12" t="s">
        <v>32954</v>
      </c>
      <c r="AB1557" s="17" t="str">
        <f t="shared" si="145"/>
        <v>Programme is not compatible with this tool</v>
      </c>
      <c r="AC1557" s="17" t="str">
        <f t="shared" si="146"/>
        <v/>
      </c>
      <c r="AD1557" s="17">
        <f t="shared" si="147"/>
        <v>6</v>
      </c>
      <c r="AE1557" s="17" t="str">
        <f t="shared" si="148"/>
        <v/>
      </c>
      <c r="AF1557" s="17" t="str">
        <f t="shared" si="149"/>
        <v/>
      </c>
      <c r="AG1557" s="17" t="str" cm="1">
        <f t="array" ref="AG1557">IFERROR(IF(J1557="Level",INDEX($M1557:$S1557,AC1557+1),INDEX($M1557:$S1557,AC1557)),"")</f>
        <v/>
      </c>
      <c r="AH1557" s="17" cm="1">
        <f t="array" ref="AH1557">IFERROR(IF(J1557="Level",INDEX($M1557:$S1557,AD1557+1),INDEX($M1557:$S1557,AD1557)),"")</f>
        <v>0</v>
      </c>
      <c r="AI1557" s="17" t="str" cm="1">
        <f t="array" ref="AI1557">IFERROR(INDEX($M1557:$S1557,AE1557),"")</f>
        <v/>
      </c>
      <c r="AJ1557" s="17" t="str" cm="1">
        <f t="array" ref="AJ1557">IFERROR(INDEX($M1557:$S1557,AF1557),"")</f>
        <v/>
      </c>
      <c r="AK1557" s="17" t="str" cm="1">
        <f t="array" ref="AK1557">IFERROR(IF(J1557="Level",INDEX($T1557:$Z1557,AC1557+1),INDEX($T1557:$Z1557,AC1557)),"")</f>
        <v/>
      </c>
      <c r="AL1557" s="17" cm="1">
        <f t="array" ref="AL1557">IFERROR(IF(J1557="Level",INDEX($T1557:$Z1557,AD1557+1),INDEX($T1557:$Z1557,AD1557)),"")</f>
        <v>0</v>
      </c>
      <c r="AM1557" s="17" t="str" cm="1">
        <f t="array" ref="AM1557">IFERROR(INDEX($T1557:$Z1557,AE1557),"")</f>
        <v/>
      </c>
      <c r="AN1557" s="17" t="str" cm="1">
        <f t="array" ref="AN1557">IFERROR(INDEX($T1557:$Z1557,AF1557),"")</f>
        <v/>
      </c>
    </row>
    <row r="1558" spans="1:40" hidden="1" x14ac:dyDescent="0.2">
      <c r="A1558" s="17" t="str">
        <f t="shared" si="144"/>
        <v>PGCredit Psychology (Part-Time, Online): PCR0PSYPSY08</v>
      </c>
      <c r="B1558" s="11" t="s">
        <v>4090</v>
      </c>
      <c r="C1558" s="11" t="s">
        <v>32965</v>
      </c>
      <c r="D1558" s="11" t="s">
        <v>4091</v>
      </c>
      <c r="E1558" s="11" t="s">
        <v>149</v>
      </c>
      <c r="F1558" s="11" t="s">
        <v>71</v>
      </c>
      <c r="G1558" s="11" t="s">
        <v>32293</v>
      </c>
      <c r="H1558" s="11" t="s">
        <v>72</v>
      </c>
      <c r="I1558" s="11">
        <v>0</v>
      </c>
      <c r="J1558" s="11" t="s">
        <v>32168</v>
      </c>
      <c r="K1558" s="11" t="s">
        <v>32168</v>
      </c>
      <c r="L1558" s="11">
        <v>0</v>
      </c>
      <c r="M1558" s="11">
        <v>0</v>
      </c>
      <c r="N1558" s="11">
        <v>0</v>
      </c>
      <c r="O1558" s="11">
        <v>0</v>
      </c>
      <c r="P1558" s="11">
        <v>0</v>
      </c>
      <c r="Q1558" s="11">
        <v>0</v>
      </c>
      <c r="R1558" s="11">
        <v>0</v>
      </c>
      <c r="S1558" s="11">
        <v>0</v>
      </c>
      <c r="T1558" s="11">
        <v>0</v>
      </c>
      <c r="U1558" s="11">
        <v>0</v>
      </c>
      <c r="V1558" s="11">
        <v>0</v>
      </c>
      <c r="W1558" s="11">
        <v>0</v>
      </c>
      <c r="X1558" s="11">
        <v>0</v>
      </c>
      <c r="Y1558" s="11">
        <v>0</v>
      </c>
      <c r="Z1558" s="11">
        <v>0</v>
      </c>
      <c r="AA1558" s="12" t="s">
        <v>32954</v>
      </c>
      <c r="AB1558" s="17" t="str">
        <f t="shared" si="145"/>
        <v>Programme is not compatible with this tool</v>
      </c>
      <c r="AC1558" s="17" t="str">
        <f t="shared" si="146"/>
        <v/>
      </c>
      <c r="AD1558" s="17">
        <f t="shared" si="147"/>
        <v>6</v>
      </c>
      <c r="AE1558" s="17" t="str">
        <f t="shared" si="148"/>
        <v/>
      </c>
      <c r="AF1558" s="17" t="str">
        <f t="shared" si="149"/>
        <v/>
      </c>
      <c r="AG1558" s="17" t="str" cm="1">
        <f t="array" ref="AG1558">IFERROR(IF(J1558="Level",INDEX($M1558:$S1558,AC1558+1),INDEX($M1558:$S1558,AC1558)),"")</f>
        <v/>
      </c>
      <c r="AH1558" s="17" cm="1">
        <f t="array" ref="AH1558">IFERROR(IF(J1558="Level",INDEX($M1558:$S1558,AD1558+1),INDEX($M1558:$S1558,AD1558)),"")</f>
        <v>0</v>
      </c>
      <c r="AI1558" s="17" t="str" cm="1">
        <f t="array" ref="AI1558">IFERROR(INDEX($M1558:$S1558,AE1558),"")</f>
        <v/>
      </c>
      <c r="AJ1558" s="17" t="str" cm="1">
        <f t="array" ref="AJ1558">IFERROR(INDEX($M1558:$S1558,AF1558),"")</f>
        <v/>
      </c>
      <c r="AK1558" s="17" t="str" cm="1">
        <f t="array" ref="AK1558">IFERROR(IF(J1558="Level",INDEX($T1558:$Z1558,AC1558+1),INDEX($T1558:$Z1558,AC1558)),"")</f>
        <v/>
      </c>
      <c r="AL1558" s="17" cm="1">
        <f t="array" ref="AL1558">IFERROR(IF(J1558="Level",INDEX($T1558:$Z1558,AD1558+1),INDEX($T1558:$Z1558,AD1558)),"")</f>
        <v>0</v>
      </c>
      <c r="AM1558" s="17" t="str" cm="1">
        <f t="array" ref="AM1558">IFERROR(INDEX($T1558:$Z1558,AE1558),"")</f>
        <v/>
      </c>
      <c r="AN1558" s="17" t="str" cm="1">
        <f t="array" ref="AN1558">IFERROR(INDEX($T1558:$Z1558,AF1558),"")</f>
        <v/>
      </c>
    </row>
    <row r="1559" spans="1:40" hidden="1" x14ac:dyDescent="0.2">
      <c r="A1559" s="17" t="str">
        <f t="shared" si="144"/>
        <v>PGCredit CEDAR (Part-Time, Online): PCR0PSYPSY05</v>
      </c>
      <c r="B1559" s="11" t="s">
        <v>4084</v>
      </c>
      <c r="C1559" s="11" t="s">
        <v>32965</v>
      </c>
      <c r="D1559" s="11" t="s">
        <v>4085</v>
      </c>
      <c r="E1559" s="11" t="s">
        <v>112</v>
      </c>
      <c r="F1559" s="11" t="s">
        <v>71</v>
      </c>
      <c r="G1559" s="11" t="s">
        <v>32293</v>
      </c>
      <c r="H1559" s="11" t="s">
        <v>72</v>
      </c>
      <c r="I1559" s="11">
        <v>0</v>
      </c>
      <c r="J1559" s="11" t="s">
        <v>32168</v>
      </c>
      <c r="K1559" s="11" t="s">
        <v>32168</v>
      </c>
      <c r="L1559" s="11">
        <v>0</v>
      </c>
      <c r="M1559" s="11">
        <v>0</v>
      </c>
      <c r="N1559" s="11">
        <v>0</v>
      </c>
      <c r="O1559" s="11">
        <v>0</v>
      </c>
      <c r="P1559" s="11">
        <v>0</v>
      </c>
      <c r="Q1559" s="11">
        <v>0</v>
      </c>
      <c r="R1559" s="11">
        <v>0</v>
      </c>
      <c r="S1559" s="11">
        <v>0</v>
      </c>
      <c r="T1559" s="11">
        <v>0</v>
      </c>
      <c r="U1559" s="11">
        <v>0</v>
      </c>
      <c r="V1559" s="11">
        <v>0</v>
      </c>
      <c r="W1559" s="11">
        <v>0</v>
      </c>
      <c r="X1559" s="11">
        <v>0</v>
      </c>
      <c r="Y1559" s="11">
        <v>0</v>
      </c>
      <c r="Z1559" s="11">
        <v>0</v>
      </c>
      <c r="AA1559" s="12" t="s">
        <v>32954</v>
      </c>
      <c r="AB1559" s="17" t="str">
        <f t="shared" si="145"/>
        <v>Programme is not compatible with this tool</v>
      </c>
      <c r="AC1559" s="17" t="str">
        <f t="shared" si="146"/>
        <v/>
      </c>
      <c r="AD1559" s="17">
        <f t="shared" si="147"/>
        <v>6</v>
      </c>
      <c r="AE1559" s="17" t="str">
        <f t="shared" si="148"/>
        <v/>
      </c>
      <c r="AF1559" s="17" t="str">
        <f t="shared" si="149"/>
        <v/>
      </c>
      <c r="AG1559" s="17" t="str" cm="1">
        <f t="array" ref="AG1559">IFERROR(IF(J1559="Level",INDEX($M1559:$S1559,AC1559+1),INDEX($M1559:$S1559,AC1559)),"")</f>
        <v/>
      </c>
      <c r="AH1559" s="17" cm="1">
        <f t="array" ref="AH1559">IFERROR(IF(J1559="Level",INDEX($M1559:$S1559,AD1559+1),INDEX($M1559:$S1559,AD1559)),"")</f>
        <v>0</v>
      </c>
      <c r="AI1559" s="17" t="str" cm="1">
        <f t="array" ref="AI1559">IFERROR(INDEX($M1559:$S1559,AE1559),"")</f>
        <v/>
      </c>
      <c r="AJ1559" s="17" t="str" cm="1">
        <f t="array" ref="AJ1559">IFERROR(INDEX($M1559:$S1559,AF1559),"")</f>
        <v/>
      </c>
      <c r="AK1559" s="17" t="str" cm="1">
        <f t="array" ref="AK1559">IFERROR(IF(J1559="Level",INDEX($T1559:$Z1559,AC1559+1),INDEX($T1559:$Z1559,AC1559)),"")</f>
        <v/>
      </c>
      <c r="AL1559" s="17" cm="1">
        <f t="array" ref="AL1559">IFERROR(IF(J1559="Level",INDEX($T1559:$Z1559,AD1559+1),INDEX($T1559:$Z1559,AD1559)),"")</f>
        <v>0</v>
      </c>
      <c r="AM1559" s="17" t="str" cm="1">
        <f t="array" ref="AM1559">IFERROR(INDEX($T1559:$Z1559,AE1559),"")</f>
        <v/>
      </c>
      <c r="AN1559" s="17" t="str" cm="1">
        <f t="array" ref="AN1559">IFERROR(INDEX($T1559:$Z1559,AF1559),"")</f>
        <v/>
      </c>
    </row>
    <row r="1560" spans="1:40" ht="25.5" hidden="1" x14ac:dyDescent="0.2">
      <c r="A1560" s="17" t="str">
        <f t="shared" si="144"/>
        <v>PGCredit Medical Imaging (Radiography) (Part-Time, Online): PCR0EMSEMS08</v>
      </c>
      <c r="B1560" s="11" t="s">
        <v>4015</v>
      </c>
      <c r="C1560" s="11" t="s">
        <v>32965</v>
      </c>
      <c r="D1560" s="11" t="s">
        <v>4016</v>
      </c>
      <c r="E1560" s="11" t="s">
        <v>1113</v>
      </c>
      <c r="F1560" s="11" t="s">
        <v>71</v>
      </c>
      <c r="G1560" s="11" t="s">
        <v>32293</v>
      </c>
      <c r="H1560" s="11" t="s">
        <v>72</v>
      </c>
      <c r="I1560" s="11">
        <v>0</v>
      </c>
      <c r="J1560" s="11" t="s">
        <v>32168</v>
      </c>
      <c r="K1560" s="11" t="s">
        <v>32168</v>
      </c>
      <c r="L1560" s="11">
        <v>0</v>
      </c>
      <c r="M1560" s="11">
        <v>0</v>
      </c>
      <c r="N1560" s="11">
        <v>0</v>
      </c>
      <c r="O1560" s="11">
        <v>0</v>
      </c>
      <c r="P1560" s="11">
        <v>0</v>
      </c>
      <c r="Q1560" s="11">
        <v>0</v>
      </c>
      <c r="R1560" s="11">
        <v>0</v>
      </c>
      <c r="S1560" s="11">
        <v>0</v>
      </c>
      <c r="T1560" s="11">
        <v>0</v>
      </c>
      <c r="U1560" s="11">
        <v>0</v>
      </c>
      <c r="V1560" s="11">
        <v>0</v>
      </c>
      <c r="W1560" s="11">
        <v>0</v>
      </c>
      <c r="X1560" s="11">
        <v>0</v>
      </c>
      <c r="Y1560" s="11">
        <v>0</v>
      </c>
      <c r="Z1560" s="11">
        <v>0</v>
      </c>
      <c r="AA1560" s="12" t="s">
        <v>32954</v>
      </c>
      <c r="AB1560" s="17" t="str">
        <f t="shared" si="145"/>
        <v>Programme is not compatible with this tool</v>
      </c>
      <c r="AC1560" s="17" t="str">
        <f t="shared" si="146"/>
        <v/>
      </c>
      <c r="AD1560" s="17">
        <f t="shared" si="147"/>
        <v>6</v>
      </c>
      <c r="AE1560" s="17" t="str">
        <f t="shared" si="148"/>
        <v/>
      </c>
      <c r="AF1560" s="17" t="str">
        <f t="shared" si="149"/>
        <v/>
      </c>
      <c r="AG1560" s="17" t="str" cm="1">
        <f t="array" ref="AG1560">IFERROR(IF(J1560="Level",INDEX($M1560:$S1560,AC1560+1),INDEX($M1560:$S1560,AC1560)),"")</f>
        <v/>
      </c>
      <c r="AH1560" s="17" cm="1">
        <f t="array" ref="AH1560">IFERROR(IF(J1560="Level",INDEX($M1560:$S1560,AD1560+1),INDEX($M1560:$S1560,AD1560)),"")</f>
        <v>0</v>
      </c>
      <c r="AI1560" s="17" t="str" cm="1">
        <f t="array" ref="AI1560">IFERROR(INDEX($M1560:$S1560,AE1560),"")</f>
        <v/>
      </c>
      <c r="AJ1560" s="17" t="str" cm="1">
        <f t="array" ref="AJ1560">IFERROR(INDEX($M1560:$S1560,AF1560),"")</f>
        <v/>
      </c>
      <c r="AK1560" s="17" t="str" cm="1">
        <f t="array" ref="AK1560">IFERROR(IF(J1560="Level",INDEX($T1560:$Z1560,AC1560+1),INDEX($T1560:$Z1560,AC1560)),"")</f>
        <v/>
      </c>
      <c r="AL1560" s="17" cm="1">
        <f t="array" ref="AL1560">IFERROR(IF(J1560="Level",INDEX($T1560:$Z1560,AD1560+1),INDEX($T1560:$Z1560,AD1560)),"")</f>
        <v>0</v>
      </c>
      <c r="AM1560" s="17" t="str" cm="1">
        <f t="array" ref="AM1560">IFERROR(INDEX($T1560:$Z1560,AE1560),"")</f>
        <v/>
      </c>
      <c r="AN1560" s="17" t="str" cm="1">
        <f t="array" ref="AN1560">IFERROR(INDEX($T1560:$Z1560,AF1560),"")</f>
        <v/>
      </c>
    </row>
    <row r="1561" spans="1:40" hidden="1" x14ac:dyDescent="0.2">
      <c r="A1561" s="17" t="str">
        <f t="shared" si="144"/>
        <v>PGCredit Sport and Health Sciences (Part-Time, Online): PCR0SHSSHS02</v>
      </c>
      <c r="B1561" s="11" t="s">
        <v>4106</v>
      </c>
      <c r="C1561" s="11" t="s">
        <v>32965</v>
      </c>
      <c r="D1561" s="11" t="s">
        <v>4107</v>
      </c>
      <c r="E1561" s="11" t="s">
        <v>152</v>
      </c>
      <c r="F1561" s="11" t="s">
        <v>71</v>
      </c>
      <c r="G1561" s="11" t="s">
        <v>32293</v>
      </c>
      <c r="H1561" s="11" t="s">
        <v>72</v>
      </c>
      <c r="I1561" s="11">
        <v>0</v>
      </c>
      <c r="J1561" s="11" t="s">
        <v>32168</v>
      </c>
      <c r="K1561" s="11" t="s">
        <v>32168</v>
      </c>
      <c r="L1561" s="11">
        <v>0</v>
      </c>
      <c r="M1561" s="11">
        <v>0</v>
      </c>
      <c r="N1561" s="11">
        <v>0</v>
      </c>
      <c r="O1561" s="11">
        <v>0</v>
      </c>
      <c r="P1561" s="11">
        <v>0</v>
      </c>
      <c r="Q1561" s="11">
        <v>0</v>
      </c>
      <c r="R1561" s="11">
        <v>0</v>
      </c>
      <c r="S1561" s="11">
        <v>0</v>
      </c>
      <c r="T1561" s="11">
        <v>0</v>
      </c>
      <c r="U1561" s="11">
        <v>0</v>
      </c>
      <c r="V1561" s="11">
        <v>0</v>
      </c>
      <c r="W1561" s="11">
        <v>0</v>
      </c>
      <c r="X1561" s="11">
        <v>0</v>
      </c>
      <c r="Y1561" s="11">
        <v>0</v>
      </c>
      <c r="Z1561" s="11">
        <v>0</v>
      </c>
      <c r="AA1561" s="12" t="s">
        <v>32954</v>
      </c>
      <c r="AB1561" s="17" t="str">
        <f t="shared" si="145"/>
        <v>Programme is not compatible with this tool</v>
      </c>
      <c r="AC1561" s="17" t="str">
        <f t="shared" si="146"/>
        <v/>
      </c>
      <c r="AD1561" s="17">
        <f t="shared" si="147"/>
        <v>6</v>
      </c>
      <c r="AE1561" s="17" t="str">
        <f t="shared" si="148"/>
        <v/>
      </c>
      <c r="AF1561" s="17" t="str">
        <f t="shared" si="149"/>
        <v/>
      </c>
      <c r="AG1561" s="17" t="str" cm="1">
        <f t="array" ref="AG1561">IFERROR(IF(J1561="Level",INDEX($M1561:$S1561,AC1561+1),INDEX($M1561:$S1561,AC1561)),"")</f>
        <v/>
      </c>
      <c r="AH1561" s="17" cm="1">
        <f t="array" ref="AH1561">IFERROR(IF(J1561="Level",INDEX($M1561:$S1561,AD1561+1),INDEX($M1561:$S1561,AD1561)),"")</f>
        <v>0</v>
      </c>
      <c r="AI1561" s="17" t="str" cm="1">
        <f t="array" ref="AI1561">IFERROR(INDEX($M1561:$S1561,AE1561),"")</f>
        <v/>
      </c>
      <c r="AJ1561" s="17" t="str" cm="1">
        <f t="array" ref="AJ1561">IFERROR(INDEX($M1561:$S1561,AF1561),"")</f>
        <v/>
      </c>
      <c r="AK1561" s="17" t="str" cm="1">
        <f t="array" ref="AK1561">IFERROR(IF(J1561="Level",INDEX($T1561:$Z1561,AC1561+1),INDEX($T1561:$Z1561,AC1561)),"")</f>
        <v/>
      </c>
      <c r="AL1561" s="17" cm="1">
        <f t="array" ref="AL1561">IFERROR(IF(J1561="Level",INDEX($T1561:$Z1561,AD1561+1),INDEX($T1561:$Z1561,AD1561)),"")</f>
        <v>0</v>
      </c>
      <c r="AM1561" s="17" t="str" cm="1">
        <f t="array" ref="AM1561">IFERROR(INDEX($T1561:$Z1561,AE1561),"")</f>
        <v/>
      </c>
      <c r="AN1561" s="17" t="str" cm="1">
        <f t="array" ref="AN1561">IFERROR(INDEX($T1561:$Z1561,AF1561),"")</f>
        <v/>
      </c>
    </row>
    <row r="1562" spans="1:40" hidden="1" x14ac:dyDescent="0.2">
      <c r="A1562" s="17" t="str">
        <f t="shared" si="144"/>
        <v>PG NQ LTHE - Units 1-5 (Part-Time): P1Y1EDUEDU06</v>
      </c>
      <c r="B1562" s="11" t="s">
        <v>31984</v>
      </c>
      <c r="C1562" s="11" t="s">
        <v>32965</v>
      </c>
      <c r="D1562" s="11" t="s">
        <v>32352</v>
      </c>
      <c r="E1562" s="11" t="s">
        <v>180</v>
      </c>
      <c r="F1562" s="11" t="s">
        <v>76</v>
      </c>
      <c r="G1562" s="11" t="s">
        <v>32343</v>
      </c>
      <c r="H1562" s="11" t="s">
        <v>72</v>
      </c>
      <c r="I1562" s="11">
        <v>0</v>
      </c>
      <c r="J1562" s="11" t="s">
        <v>32168</v>
      </c>
      <c r="K1562" s="11" t="s">
        <v>32168</v>
      </c>
      <c r="L1562" s="11">
        <v>0</v>
      </c>
      <c r="M1562" s="11">
        <v>0</v>
      </c>
      <c r="N1562" s="11">
        <v>0</v>
      </c>
      <c r="O1562" s="11">
        <v>0</v>
      </c>
      <c r="P1562" s="11">
        <v>0</v>
      </c>
      <c r="Q1562" s="11">
        <v>0</v>
      </c>
      <c r="R1562" s="11">
        <v>0</v>
      </c>
      <c r="S1562" s="11">
        <v>0</v>
      </c>
      <c r="T1562" s="11">
        <v>0</v>
      </c>
      <c r="U1562" s="11">
        <v>0</v>
      </c>
      <c r="V1562" s="11">
        <v>0</v>
      </c>
      <c r="W1562" s="11">
        <v>0</v>
      </c>
      <c r="X1562" s="11">
        <v>0</v>
      </c>
      <c r="Y1562" s="11">
        <v>0</v>
      </c>
      <c r="Z1562" s="11">
        <v>0</v>
      </c>
      <c r="AA1562" s="12" t="s">
        <v>32954</v>
      </c>
      <c r="AB1562" s="17" t="str">
        <f t="shared" si="145"/>
        <v>Programme is not compatible with this tool</v>
      </c>
      <c r="AC1562" s="17" t="str">
        <f t="shared" si="146"/>
        <v/>
      </c>
      <c r="AD1562" s="17">
        <f t="shared" si="147"/>
        <v>6</v>
      </c>
      <c r="AE1562" s="17" t="str">
        <f t="shared" si="148"/>
        <v/>
      </c>
      <c r="AF1562" s="17" t="str">
        <f t="shared" si="149"/>
        <v/>
      </c>
      <c r="AG1562" s="17" t="str" cm="1">
        <f t="array" ref="AG1562">IFERROR(IF(J1562="Level",INDEX($M1562:$S1562,AC1562+1),INDEX($M1562:$S1562,AC1562)),"")</f>
        <v/>
      </c>
      <c r="AH1562" s="17" cm="1">
        <f t="array" ref="AH1562">IFERROR(IF(J1562="Level",INDEX($M1562:$S1562,AD1562+1),INDEX($M1562:$S1562,AD1562)),"")</f>
        <v>0</v>
      </c>
      <c r="AI1562" s="17" t="str" cm="1">
        <f t="array" ref="AI1562">IFERROR(INDEX($M1562:$S1562,AE1562),"")</f>
        <v/>
      </c>
      <c r="AJ1562" s="17" t="str" cm="1">
        <f t="array" ref="AJ1562">IFERROR(INDEX($M1562:$S1562,AF1562),"")</f>
        <v/>
      </c>
      <c r="AK1562" s="17" t="str" cm="1">
        <f t="array" ref="AK1562">IFERROR(IF(J1562="Level",INDEX($T1562:$Z1562,AC1562+1),INDEX($T1562:$Z1562,AC1562)),"")</f>
        <v/>
      </c>
      <c r="AL1562" s="17" cm="1">
        <f t="array" ref="AL1562">IFERROR(IF(J1562="Level",INDEX($T1562:$Z1562,AD1562+1),INDEX($T1562:$Z1562,AD1562)),"")</f>
        <v>0</v>
      </c>
      <c r="AM1562" s="17" t="str" cm="1">
        <f t="array" ref="AM1562">IFERROR(INDEX($T1562:$Z1562,AE1562),"")</f>
        <v/>
      </c>
      <c r="AN1562" s="17" t="str" cm="1">
        <f t="array" ref="AN1562">IFERROR(INDEX($T1562:$Z1562,AF1562),"")</f>
        <v/>
      </c>
    </row>
    <row r="1563" spans="1:40" hidden="1" x14ac:dyDescent="0.2">
      <c r="A1563" s="17" t="str">
        <f t="shared" si="144"/>
        <v>PG NQ LTHE - Units 1-5 (Part-Time, Distance Learning): P1Y1EDUEDU07</v>
      </c>
      <c r="B1563" s="11" t="s">
        <v>31982</v>
      </c>
      <c r="C1563" s="11" t="s">
        <v>32965</v>
      </c>
      <c r="D1563" s="11" t="s">
        <v>32350</v>
      </c>
      <c r="E1563" s="11" t="s">
        <v>180</v>
      </c>
      <c r="F1563" s="11" t="s">
        <v>76</v>
      </c>
      <c r="G1563" s="11" t="s">
        <v>32343</v>
      </c>
      <c r="H1563" s="11" t="s">
        <v>72</v>
      </c>
      <c r="I1563" s="11">
        <v>0</v>
      </c>
      <c r="J1563" s="11" t="s">
        <v>32168</v>
      </c>
      <c r="K1563" s="11" t="s">
        <v>32168</v>
      </c>
      <c r="L1563" s="11">
        <v>0</v>
      </c>
      <c r="M1563" s="11">
        <v>0</v>
      </c>
      <c r="N1563" s="11">
        <v>0</v>
      </c>
      <c r="O1563" s="11">
        <v>0</v>
      </c>
      <c r="P1563" s="11">
        <v>0</v>
      </c>
      <c r="Q1563" s="11">
        <v>0</v>
      </c>
      <c r="R1563" s="11">
        <v>0</v>
      </c>
      <c r="S1563" s="11">
        <v>0</v>
      </c>
      <c r="T1563" s="11">
        <v>0</v>
      </c>
      <c r="U1563" s="11">
        <v>0</v>
      </c>
      <c r="V1563" s="11">
        <v>0</v>
      </c>
      <c r="W1563" s="11">
        <v>0</v>
      </c>
      <c r="X1563" s="11">
        <v>0</v>
      </c>
      <c r="Y1563" s="11">
        <v>0</v>
      </c>
      <c r="Z1563" s="11">
        <v>0</v>
      </c>
      <c r="AA1563" s="12" t="s">
        <v>32954</v>
      </c>
      <c r="AB1563" s="17" t="str">
        <f t="shared" si="145"/>
        <v>Programme is not compatible with this tool</v>
      </c>
      <c r="AC1563" s="17" t="str">
        <f t="shared" si="146"/>
        <v/>
      </c>
      <c r="AD1563" s="17">
        <f t="shared" si="147"/>
        <v>6</v>
      </c>
      <c r="AE1563" s="17" t="str">
        <f t="shared" si="148"/>
        <v/>
      </c>
      <c r="AF1563" s="17" t="str">
        <f t="shared" si="149"/>
        <v/>
      </c>
      <c r="AG1563" s="17" t="str" cm="1">
        <f t="array" ref="AG1563">IFERROR(IF(J1563="Level",INDEX($M1563:$S1563,AC1563+1),INDEX($M1563:$S1563,AC1563)),"")</f>
        <v/>
      </c>
      <c r="AH1563" s="17" cm="1">
        <f t="array" ref="AH1563">IFERROR(IF(J1563="Level",INDEX($M1563:$S1563,AD1563+1),INDEX($M1563:$S1563,AD1563)),"")</f>
        <v>0</v>
      </c>
      <c r="AI1563" s="17" t="str" cm="1">
        <f t="array" ref="AI1563">IFERROR(INDEX($M1563:$S1563,AE1563),"")</f>
        <v/>
      </c>
      <c r="AJ1563" s="17" t="str" cm="1">
        <f t="array" ref="AJ1563">IFERROR(INDEX($M1563:$S1563,AF1563),"")</f>
        <v/>
      </c>
      <c r="AK1563" s="17" t="str" cm="1">
        <f t="array" ref="AK1563">IFERROR(IF(J1563="Level",INDEX($T1563:$Z1563,AC1563+1),INDEX($T1563:$Z1563,AC1563)),"")</f>
        <v/>
      </c>
      <c r="AL1563" s="17" cm="1">
        <f t="array" ref="AL1563">IFERROR(IF(J1563="Level",INDEX($T1563:$Z1563,AD1563+1),INDEX($T1563:$Z1563,AD1563)),"")</f>
        <v>0</v>
      </c>
      <c r="AM1563" s="17" t="str" cm="1">
        <f t="array" ref="AM1563">IFERROR(INDEX($T1563:$Z1563,AE1563),"")</f>
        <v/>
      </c>
      <c r="AN1563" s="17" t="str" cm="1">
        <f t="array" ref="AN1563">IFERROR(INDEX($T1563:$Z1563,AF1563),"")</f>
        <v/>
      </c>
    </row>
    <row r="1564" spans="1:40" hidden="1" x14ac:dyDescent="0.2">
      <c r="A1564" s="17" t="str">
        <f t="shared" si="144"/>
        <v>PG NQ LTHE - Units 1-5 (Part-Time) - Cornwall: P1Y1EDUEDUCA</v>
      </c>
      <c r="B1564" s="11" t="s">
        <v>31983</v>
      </c>
      <c r="C1564" s="11" t="s">
        <v>32965</v>
      </c>
      <c r="D1564" s="11" t="s">
        <v>32351</v>
      </c>
      <c r="E1564" s="11" t="s">
        <v>180</v>
      </c>
      <c r="F1564" s="11" t="s">
        <v>76</v>
      </c>
      <c r="G1564" s="11" t="s">
        <v>32343</v>
      </c>
      <c r="H1564" s="11" t="s">
        <v>72</v>
      </c>
      <c r="I1564" s="11">
        <v>0</v>
      </c>
      <c r="J1564" s="11" t="s">
        <v>32168</v>
      </c>
      <c r="K1564" s="11" t="s">
        <v>32168</v>
      </c>
      <c r="L1564" s="11">
        <v>0</v>
      </c>
      <c r="M1564" s="11">
        <v>0</v>
      </c>
      <c r="N1564" s="11">
        <v>0</v>
      </c>
      <c r="O1564" s="11">
        <v>0</v>
      </c>
      <c r="P1564" s="11">
        <v>0</v>
      </c>
      <c r="Q1564" s="11">
        <v>0</v>
      </c>
      <c r="R1564" s="11">
        <v>0</v>
      </c>
      <c r="S1564" s="11">
        <v>0</v>
      </c>
      <c r="T1564" s="11">
        <v>0</v>
      </c>
      <c r="U1564" s="11">
        <v>0</v>
      </c>
      <c r="V1564" s="11">
        <v>0</v>
      </c>
      <c r="W1564" s="11">
        <v>0</v>
      </c>
      <c r="X1564" s="11">
        <v>0</v>
      </c>
      <c r="Y1564" s="11">
        <v>0</v>
      </c>
      <c r="Z1564" s="11">
        <v>0</v>
      </c>
      <c r="AA1564" s="12" t="s">
        <v>32954</v>
      </c>
      <c r="AB1564" s="17" t="str">
        <f t="shared" si="145"/>
        <v>Programme is not compatible with this tool</v>
      </c>
      <c r="AC1564" s="17" t="str">
        <f t="shared" si="146"/>
        <v/>
      </c>
      <c r="AD1564" s="17">
        <f t="shared" si="147"/>
        <v>6</v>
      </c>
      <c r="AE1564" s="17" t="str">
        <f t="shared" si="148"/>
        <v/>
      </c>
      <c r="AF1564" s="17" t="str">
        <f t="shared" si="149"/>
        <v/>
      </c>
      <c r="AG1564" s="17" t="str" cm="1">
        <f t="array" ref="AG1564">IFERROR(IF(J1564="Level",INDEX($M1564:$S1564,AC1564+1),INDEX($M1564:$S1564,AC1564)),"")</f>
        <v/>
      </c>
      <c r="AH1564" s="17" cm="1">
        <f t="array" ref="AH1564">IFERROR(IF(J1564="Level",INDEX($M1564:$S1564,AD1564+1),INDEX($M1564:$S1564,AD1564)),"")</f>
        <v>0</v>
      </c>
      <c r="AI1564" s="17" t="str" cm="1">
        <f t="array" ref="AI1564">IFERROR(INDEX($M1564:$S1564,AE1564),"")</f>
        <v/>
      </c>
      <c r="AJ1564" s="17" t="str" cm="1">
        <f t="array" ref="AJ1564">IFERROR(INDEX($M1564:$S1564,AF1564),"")</f>
        <v/>
      </c>
      <c r="AK1564" s="17" t="str" cm="1">
        <f t="array" ref="AK1564">IFERROR(IF(J1564="Level",INDEX($T1564:$Z1564,AC1564+1),INDEX($T1564:$Z1564,AC1564)),"")</f>
        <v/>
      </c>
      <c r="AL1564" s="17" cm="1">
        <f t="array" ref="AL1564">IFERROR(IF(J1564="Level",INDEX($T1564:$Z1564,AD1564+1),INDEX($T1564:$Z1564,AD1564)),"")</f>
        <v>0</v>
      </c>
      <c r="AM1564" s="17" t="str" cm="1">
        <f t="array" ref="AM1564">IFERROR(INDEX($T1564:$Z1564,AE1564),"")</f>
        <v/>
      </c>
      <c r="AN1564" s="17" t="str" cm="1">
        <f t="array" ref="AN1564">IFERROR(INDEX($T1564:$Z1564,AF1564),"")</f>
        <v/>
      </c>
    </row>
    <row r="1565" spans="1:40" ht="25.5" hidden="1" x14ac:dyDescent="0.2">
      <c r="A1565" s="17" t="str">
        <f t="shared" si="144"/>
        <v>PG NQ LTHE - Units 1-5 (Part-Time, Distance Learning) - Cornwall: P1Y1EDUEDUCB</v>
      </c>
      <c r="B1565" s="11" t="s">
        <v>31981</v>
      </c>
      <c r="C1565" s="11" t="s">
        <v>32965</v>
      </c>
      <c r="D1565" s="11" t="s">
        <v>32349</v>
      </c>
      <c r="E1565" s="11" t="s">
        <v>180</v>
      </c>
      <c r="F1565" s="11" t="s">
        <v>76</v>
      </c>
      <c r="G1565" s="11" t="s">
        <v>32343</v>
      </c>
      <c r="H1565" s="11" t="s">
        <v>72</v>
      </c>
      <c r="I1565" s="11">
        <v>0</v>
      </c>
      <c r="J1565" s="11" t="s">
        <v>32168</v>
      </c>
      <c r="K1565" s="11" t="s">
        <v>32168</v>
      </c>
      <c r="L1565" s="11">
        <v>0</v>
      </c>
      <c r="M1565" s="11">
        <v>0</v>
      </c>
      <c r="N1565" s="11">
        <v>0</v>
      </c>
      <c r="O1565" s="11">
        <v>0</v>
      </c>
      <c r="P1565" s="11">
        <v>0</v>
      </c>
      <c r="Q1565" s="11">
        <v>0</v>
      </c>
      <c r="R1565" s="11">
        <v>0</v>
      </c>
      <c r="S1565" s="11">
        <v>0</v>
      </c>
      <c r="T1565" s="11">
        <v>0</v>
      </c>
      <c r="U1565" s="11">
        <v>0</v>
      </c>
      <c r="V1565" s="11">
        <v>0</v>
      </c>
      <c r="W1565" s="11">
        <v>0</v>
      </c>
      <c r="X1565" s="11">
        <v>0</v>
      </c>
      <c r="Y1565" s="11">
        <v>0</v>
      </c>
      <c r="Z1565" s="11">
        <v>0</v>
      </c>
      <c r="AA1565" s="12" t="s">
        <v>32954</v>
      </c>
      <c r="AB1565" s="17" t="str">
        <f t="shared" si="145"/>
        <v>Programme is not compatible with this tool</v>
      </c>
      <c r="AC1565" s="17" t="str">
        <f t="shared" si="146"/>
        <v/>
      </c>
      <c r="AD1565" s="17">
        <f t="shared" si="147"/>
        <v>6</v>
      </c>
      <c r="AE1565" s="17" t="str">
        <f t="shared" si="148"/>
        <v/>
      </c>
      <c r="AF1565" s="17" t="str">
        <f t="shared" si="149"/>
        <v/>
      </c>
      <c r="AG1565" s="17" t="str" cm="1">
        <f t="array" ref="AG1565">IFERROR(IF(J1565="Level",INDEX($M1565:$S1565,AC1565+1),INDEX($M1565:$S1565,AC1565)),"")</f>
        <v/>
      </c>
      <c r="AH1565" s="17" cm="1">
        <f t="array" ref="AH1565">IFERROR(IF(J1565="Level",INDEX($M1565:$S1565,AD1565+1),INDEX($M1565:$S1565,AD1565)),"")</f>
        <v>0</v>
      </c>
      <c r="AI1565" s="17" t="str" cm="1">
        <f t="array" ref="AI1565">IFERROR(INDEX($M1565:$S1565,AE1565),"")</f>
        <v/>
      </c>
      <c r="AJ1565" s="17" t="str" cm="1">
        <f t="array" ref="AJ1565">IFERROR(INDEX($M1565:$S1565,AF1565),"")</f>
        <v/>
      </c>
      <c r="AK1565" s="17" t="str" cm="1">
        <f t="array" ref="AK1565">IFERROR(IF(J1565="Level",INDEX($T1565:$Z1565,AC1565+1),INDEX($T1565:$Z1565,AC1565)),"")</f>
        <v/>
      </c>
      <c r="AL1565" s="17" cm="1">
        <f t="array" ref="AL1565">IFERROR(IF(J1565="Level",INDEX($T1565:$Z1565,AD1565+1),INDEX($T1565:$Z1565,AD1565)),"")</f>
        <v>0</v>
      </c>
      <c r="AM1565" s="17" t="str" cm="1">
        <f t="array" ref="AM1565">IFERROR(INDEX($T1565:$Z1565,AE1565),"")</f>
        <v/>
      </c>
      <c r="AN1565" s="17" t="str" cm="1">
        <f t="array" ref="AN1565">IFERROR(INDEX($T1565:$Z1565,AF1565),"")</f>
        <v/>
      </c>
    </row>
    <row r="1566" spans="1:40" hidden="1" x14ac:dyDescent="0.2">
      <c r="A1566" s="17" t="str">
        <f t="shared" si="144"/>
        <v>PG NQ OAS Clinical Psychology (Part-Time): P2Y0PSYPSY01</v>
      </c>
      <c r="B1566" s="11" t="s">
        <v>2275</v>
      </c>
      <c r="C1566" s="11" t="s">
        <v>32965</v>
      </c>
      <c r="D1566" s="11" t="s">
        <v>32348</v>
      </c>
      <c r="E1566" s="11" t="s">
        <v>112</v>
      </c>
      <c r="F1566" s="11" t="s">
        <v>71</v>
      </c>
      <c r="G1566" s="11" t="s">
        <v>32343</v>
      </c>
      <c r="H1566" s="11" t="s">
        <v>72</v>
      </c>
      <c r="I1566" s="11">
        <v>0</v>
      </c>
      <c r="J1566" s="11" t="s">
        <v>32168</v>
      </c>
      <c r="K1566" s="11" t="s">
        <v>32168</v>
      </c>
      <c r="L1566" s="11">
        <v>0</v>
      </c>
      <c r="M1566" s="11">
        <v>0</v>
      </c>
      <c r="N1566" s="11">
        <v>0</v>
      </c>
      <c r="O1566" s="11">
        <v>0</v>
      </c>
      <c r="P1566" s="11">
        <v>0</v>
      </c>
      <c r="Q1566" s="11">
        <v>0</v>
      </c>
      <c r="R1566" s="11">
        <v>0</v>
      </c>
      <c r="S1566" s="11">
        <v>0</v>
      </c>
      <c r="T1566" s="11">
        <v>0</v>
      </c>
      <c r="U1566" s="11">
        <v>0</v>
      </c>
      <c r="V1566" s="11">
        <v>0</v>
      </c>
      <c r="W1566" s="11">
        <v>0</v>
      </c>
      <c r="X1566" s="11">
        <v>0</v>
      </c>
      <c r="Y1566" s="11">
        <v>0</v>
      </c>
      <c r="Z1566" s="11">
        <v>0</v>
      </c>
      <c r="AA1566" s="12" t="s">
        <v>32954</v>
      </c>
      <c r="AB1566" s="17" t="str">
        <f t="shared" si="145"/>
        <v>Programme is not compatible with this tool</v>
      </c>
      <c r="AC1566" s="17" t="str">
        <f t="shared" si="146"/>
        <v/>
      </c>
      <c r="AD1566" s="17">
        <f t="shared" si="147"/>
        <v>6</v>
      </c>
      <c r="AE1566" s="17" t="str">
        <f t="shared" si="148"/>
        <v/>
      </c>
      <c r="AF1566" s="17" t="str">
        <f t="shared" si="149"/>
        <v/>
      </c>
      <c r="AG1566" s="17" t="str" cm="1">
        <f t="array" ref="AG1566">IFERROR(IF(J1566="Level",INDEX($M1566:$S1566,AC1566+1),INDEX($M1566:$S1566,AC1566)),"")</f>
        <v/>
      </c>
      <c r="AH1566" s="17" cm="1">
        <f t="array" ref="AH1566">IFERROR(IF(J1566="Level",INDEX($M1566:$S1566,AD1566+1),INDEX($M1566:$S1566,AD1566)),"")</f>
        <v>0</v>
      </c>
      <c r="AI1566" s="17" t="str" cm="1">
        <f t="array" ref="AI1566">IFERROR(INDEX($M1566:$S1566,AE1566),"")</f>
        <v/>
      </c>
      <c r="AJ1566" s="17" t="str" cm="1">
        <f t="array" ref="AJ1566">IFERROR(INDEX($M1566:$S1566,AF1566),"")</f>
        <v/>
      </c>
      <c r="AK1566" s="17" t="str" cm="1">
        <f t="array" ref="AK1566">IFERROR(IF(J1566="Level",INDEX($T1566:$Z1566,AC1566+1),INDEX($T1566:$Z1566,AC1566)),"")</f>
        <v/>
      </c>
      <c r="AL1566" s="17" cm="1">
        <f t="array" ref="AL1566">IFERROR(IF(J1566="Level",INDEX($T1566:$Z1566,AD1566+1),INDEX($T1566:$Z1566,AD1566)),"")</f>
        <v>0</v>
      </c>
      <c r="AM1566" s="17" t="str" cm="1">
        <f t="array" ref="AM1566">IFERROR(INDEX($T1566:$Z1566,AE1566),"")</f>
        <v/>
      </c>
      <c r="AN1566" s="17" t="str" cm="1">
        <f t="array" ref="AN1566">IFERROR(INDEX($T1566:$Z1566,AF1566),"")</f>
        <v/>
      </c>
    </row>
    <row r="1567" spans="1:40" hidden="1" x14ac:dyDescent="0.2">
      <c r="A1567" s="17" t="str">
        <f t="shared" si="144"/>
        <v>PG NQ OAS Family Interventions in Psychosis: P2Y0PSYPSY02</v>
      </c>
      <c r="B1567" s="11" t="s">
        <v>2276</v>
      </c>
      <c r="C1567" s="11" t="s">
        <v>32965</v>
      </c>
      <c r="D1567" s="11" t="s">
        <v>2277</v>
      </c>
      <c r="E1567" s="11" t="s">
        <v>112</v>
      </c>
      <c r="F1567" s="11" t="s">
        <v>71</v>
      </c>
      <c r="G1567" s="11" t="s">
        <v>32343</v>
      </c>
      <c r="H1567" s="11" t="s">
        <v>72</v>
      </c>
      <c r="I1567" s="11">
        <v>0</v>
      </c>
      <c r="J1567" s="11" t="s">
        <v>32168</v>
      </c>
      <c r="K1567" s="11" t="s">
        <v>32168</v>
      </c>
      <c r="L1567" s="11">
        <v>0</v>
      </c>
      <c r="M1567" s="11">
        <v>0</v>
      </c>
      <c r="N1567" s="11">
        <v>0</v>
      </c>
      <c r="O1567" s="11">
        <v>0</v>
      </c>
      <c r="P1567" s="11">
        <v>0</v>
      </c>
      <c r="Q1567" s="11">
        <v>0</v>
      </c>
      <c r="R1567" s="11">
        <v>0</v>
      </c>
      <c r="S1567" s="11">
        <v>0</v>
      </c>
      <c r="T1567" s="11">
        <v>0</v>
      </c>
      <c r="U1567" s="11">
        <v>0</v>
      </c>
      <c r="V1567" s="11">
        <v>0</v>
      </c>
      <c r="W1567" s="11">
        <v>0</v>
      </c>
      <c r="X1567" s="11">
        <v>0</v>
      </c>
      <c r="Y1567" s="11">
        <v>0</v>
      </c>
      <c r="Z1567" s="11">
        <v>0</v>
      </c>
      <c r="AA1567" s="12" t="s">
        <v>32954</v>
      </c>
      <c r="AB1567" s="17" t="str">
        <f t="shared" si="145"/>
        <v>Programme is not compatible with this tool</v>
      </c>
      <c r="AC1567" s="17" t="str">
        <f t="shared" si="146"/>
        <v/>
      </c>
      <c r="AD1567" s="17">
        <f t="shared" si="147"/>
        <v>6</v>
      </c>
      <c r="AE1567" s="17" t="str">
        <f t="shared" si="148"/>
        <v/>
      </c>
      <c r="AF1567" s="17" t="str">
        <f t="shared" si="149"/>
        <v/>
      </c>
      <c r="AG1567" s="17" t="str" cm="1">
        <f t="array" ref="AG1567">IFERROR(IF(J1567="Level",INDEX($M1567:$S1567,AC1567+1),INDEX($M1567:$S1567,AC1567)),"")</f>
        <v/>
      </c>
      <c r="AH1567" s="17" cm="1">
        <f t="array" ref="AH1567">IFERROR(IF(J1567="Level",INDEX($M1567:$S1567,AD1567+1),INDEX($M1567:$S1567,AD1567)),"")</f>
        <v>0</v>
      </c>
      <c r="AI1567" s="17" t="str" cm="1">
        <f t="array" ref="AI1567">IFERROR(INDEX($M1567:$S1567,AE1567),"")</f>
        <v/>
      </c>
      <c r="AJ1567" s="17" t="str" cm="1">
        <f t="array" ref="AJ1567">IFERROR(INDEX($M1567:$S1567,AF1567),"")</f>
        <v/>
      </c>
      <c r="AK1567" s="17" t="str" cm="1">
        <f t="array" ref="AK1567">IFERROR(IF(J1567="Level",INDEX($T1567:$Z1567,AC1567+1),INDEX($T1567:$Z1567,AC1567)),"")</f>
        <v/>
      </c>
      <c r="AL1567" s="17" cm="1">
        <f t="array" ref="AL1567">IFERROR(IF(J1567="Level",INDEX($T1567:$Z1567,AD1567+1),INDEX($T1567:$Z1567,AD1567)),"")</f>
        <v>0</v>
      </c>
      <c r="AM1567" s="17" t="str" cm="1">
        <f t="array" ref="AM1567">IFERROR(INDEX($T1567:$Z1567,AE1567),"")</f>
        <v/>
      </c>
      <c r="AN1567" s="17" t="str" cm="1">
        <f t="array" ref="AN1567">IFERROR(INDEX($T1567:$Z1567,AF1567),"")</f>
        <v/>
      </c>
    </row>
    <row r="1568" spans="1:40" ht="38.25" hidden="1" x14ac:dyDescent="0.2">
      <c r="A1568" s="17" t="str">
        <f t="shared" si="144"/>
        <v>PG NQ OAS Enhancing High Intensity Treatment: Working with Long Term Conditions and Medically Unexplained Symptoms (Part-Time): P2Y0PSYPSY03</v>
      </c>
      <c r="B1568" s="11" t="s">
        <v>2278</v>
      </c>
      <c r="C1568" s="11" t="s">
        <v>32965</v>
      </c>
      <c r="D1568" s="11" t="s">
        <v>32346</v>
      </c>
      <c r="E1568" s="11" t="s">
        <v>112</v>
      </c>
      <c r="F1568" s="11" t="s">
        <v>71</v>
      </c>
      <c r="G1568" s="11" t="s">
        <v>32343</v>
      </c>
      <c r="H1568" s="11" t="s">
        <v>72</v>
      </c>
      <c r="I1568" s="11">
        <v>0</v>
      </c>
      <c r="J1568" s="11" t="s">
        <v>32168</v>
      </c>
      <c r="K1568" s="11" t="s">
        <v>32168</v>
      </c>
      <c r="L1568" s="11">
        <v>0</v>
      </c>
      <c r="M1568" s="11">
        <v>0</v>
      </c>
      <c r="N1568" s="11">
        <v>0</v>
      </c>
      <c r="O1568" s="11">
        <v>0</v>
      </c>
      <c r="P1568" s="11">
        <v>0</v>
      </c>
      <c r="Q1568" s="11">
        <v>0</v>
      </c>
      <c r="R1568" s="11">
        <v>0</v>
      </c>
      <c r="S1568" s="11">
        <v>0</v>
      </c>
      <c r="T1568" s="11">
        <v>0</v>
      </c>
      <c r="U1568" s="11">
        <v>0</v>
      </c>
      <c r="V1568" s="11">
        <v>0</v>
      </c>
      <c r="W1568" s="11">
        <v>0</v>
      </c>
      <c r="X1568" s="11">
        <v>0</v>
      </c>
      <c r="Y1568" s="11">
        <v>0</v>
      </c>
      <c r="Z1568" s="11">
        <v>0</v>
      </c>
      <c r="AA1568" s="12" t="s">
        <v>32954</v>
      </c>
      <c r="AB1568" s="17" t="str">
        <f t="shared" si="145"/>
        <v>Programme is not compatible with this tool</v>
      </c>
      <c r="AC1568" s="17" t="str">
        <f t="shared" si="146"/>
        <v/>
      </c>
      <c r="AD1568" s="17">
        <f t="shared" si="147"/>
        <v>6</v>
      </c>
      <c r="AE1568" s="17" t="str">
        <f t="shared" si="148"/>
        <v/>
      </c>
      <c r="AF1568" s="17" t="str">
        <f t="shared" si="149"/>
        <v/>
      </c>
      <c r="AG1568" s="17" t="str" cm="1">
        <f t="array" ref="AG1568">IFERROR(IF(J1568="Level",INDEX($M1568:$S1568,AC1568+1),INDEX($M1568:$S1568,AC1568)),"")</f>
        <v/>
      </c>
      <c r="AH1568" s="17" cm="1">
        <f t="array" ref="AH1568">IFERROR(IF(J1568="Level",INDEX($M1568:$S1568,AD1568+1),INDEX($M1568:$S1568,AD1568)),"")</f>
        <v>0</v>
      </c>
      <c r="AI1568" s="17" t="str" cm="1">
        <f t="array" ref="AI1568">IFERROR(INDEX($M1568:$S1568,AE1568),"")</f>
        <v/>
      </c>
      <c r="AJ1568" s="17" t="str" cm="1">
        <f t="array" ref="AJ1568">IFERROR(INDEX($M1568:$S1568,AF1568),"")</f>
        <v/>
      </c>
      <c r="AK1568" s="17" t="str" cm="1">
        <f t="array" ref="AK1568">IFERROR(IF(J1568="Level",INDEX($T1568:$Z1568,AC1568+1),INDEX($T1568:$Z1568,AC1568)),"")</f>
        <v/>
      </c>
      <c r="AL1568" s="17" cm="1">
        <f t="array" ref="AL1568">IFERROR(IF(J1568="Level",INDEX($T1568:$Z1568,AD1568+1),INDEX($T1568:$Z1568,AD1568)),"")</f>
        <v>0</v>
      </c>
      <c r="AM1568" s="17" t="str" cm="1">
        <f t="array" ref="AM1568">IFERROR(INDEX($T1568:$Z1568,AE1568),"")</f>
        <v/>
      </c>
      <c r="AN1568" s="17" t="str" cm="1">
        <f t="array" ref="AN1568">IFERROR(INDEX($T1568:$Z1568,AF1568),"")</f>
        <v/>
      </c>
    </row>
    <row r="1569" spans="1:40" ht="38.25" hidden="1" x14ac:dyDescent="0.2">
      <c r="A1569" s="17" t="str">
        <f t="shared" si="144"/>
        <v>PG NQ OAS Enhancing Low Intensity Treatment: Working with Long Term Conditions and Medically Unexplained Symptoms (Part-Time): P2Y0PSYPSY04</v>
      </c>
      <c r="B1569" s="11" t="s">
        <v>2279</v>
      </c>
      <c r="C1569" s="11" t="s">
        <v>32965</v>
      </c>
      <c r="D1569" s="11" t="s">
        <v>32345</v>
      </c>
      <c r="E1569" s="11" t="s">
        <v>112</v>
      </c>
      <c r="F1569" s="11" t="s">
        <v>71</v>
      </c>
      <c r="G1569" s="11" t="s">
        <v>32343</v>
      </c>
      <c r="H1569" s="11" t="s">
        <v>72</v>
      </c>
      <c r="I1569" s="11">
        <v>0</v>
      </c>
      <c r="J1569" s="11" t="s">
        <v>32168</v>
      </c>
      <c r="K1569" s="11" t="s">
        <v>32168</v>
      </c>
      <c r="L1569" s="11">
        <v>0</v>
      </c>
      <c r="M1569" s="11">
        <v>0</v>
      </c>
      <c r="N1569" s="11">
        <v>0</v>
      </c>
      <c r="O1569" s="11">
        <v>0</v>
      </c>
      <c r="P1569" s="11">
        <v>0</v>
      </c>
      <c r="Q1569" s="11">
        <v>0</v>
      </c>
      <c r="R1569" s="11">
        <v>0</v>
      </c>
      <c r="S1569" s="11">
        <v>0</v>
      </c>
      <c r="T1569" s="11">
        <v>0</v>
      </c>
      <c r="U1569" s="11">
        <v>0</v>
      </c>
      <c r="V1569" s="11">
        <v>0</v>
      </c>
      <c r="W1569" s="11">
        <v>0</v>
      </c>
      <c r="X1569" s="11">
        <v>0</v>
      </c>
      <c r="Y1569" s="11">
        <v>0</v>
      </c>
      <c r="Z1569" s="11">
        <v>0</v>
      </c>
      <c r="AA1569" s="12" t="s">
        <v>32954</v>
      </c>
      <c r="AB1569" s="17" t="str">
        <f t="shared" si="145"/>
        <v>Programme is not compatible with this tool</v>
      </c>
      <c r="AC1569" s="17" t="str">
        <f t="shared" si="146"/>
        <v/>
      </c>
      <c r="AD1569" s="17">
        <f t="shared" si="147"/>
        <v>6</v>
      </c>
      <c r="AE1569" s="17" t="str">
        <f t="shared" si="148"/>
        <v/>
      </c>
      <c r="AF1569" s="17" t="str">
        <f t="shared" si="149"/>
        <v/>
      </c>
      <c r="AG1569" s="17" t="str" cm="1">
        <f t="array" ref="AG1569">IFERROR(IF(J1569="Level",INDEX($M1569:$S1569,AC1569+1),INDEX($M1569:$S1569,AC1569)),"")</f>
        <v/>
      </c>
      <c r="AH1569" s="17" cm="1">
        <f t="array" ref="AH1569">IFERROR(IF(J1569="Level",INDEX($M1569:$S1569,AD1569+1),INDEX($M1569:$S1569,AD1569)),"")</f>
        <v>0</v>
      </c>
      <c r="AI1569" s="17" t="str" cm="1">
        <f t="array" ref="AI1569">IFERROR(INDEX($M1569:$S1569,AE1569),"")</f>
        <v/>
      </c>
      <c r="AJ1569" s="17" t="str" cm="1">
        <f t="array" ref="AJ1569">IFERROR(INDEX($M1569:$S1569,AF1569),"")</f>
        <v/>
      </c>
      <c r="AK1569" s="17" t="str" cm="1">
        <f t="array" ref="AK1569">IFERROR(IF(J1569="Level",INDEX($T1569:$Z1569,AC1569+1),INDEX($T1569:$Z1569,AC1569)),"")</f>
        <v/>
      </c>
      <c r="AL1569" s="17" cm="1">
        <f t="array" ref="AL1569">IFERROR(IF(J1569="Level",INDEX($T1569:$Z1569,AD1569+1),INDEX($T1569:$Z1569,AD1569)),"")</f>
        <v>0</v>
      </c>
      <c r="AM1569" s="17" t="str" cm="1">
        <f t="array" ref="AM1569">IFERROR(INDEX($T1569:$Z1569,AE1569),"")</f>
        <v/>
      </c>
      <c r="AN1569" s="17" t="str" cm="1">
        <f t="array" ref="AN1569">IFERROR(INDEX($T1569:$Z1569,AF1569),"")</f>
        <v/>
      </c>
    </row>
    <row r="1570" spans="1:40" ht="25.5" hidden="1" x14ac:dyDescent="0.2">
      <c r="A1570" s="17" t="str">
        <f t="shared" si="144"/>
        <v>PG NQ OAS Counselling for Depression Practitioner Training: P2Y0PSYPSY05</v>
      </c>
      <c r="B1570" s="11" t="s">
        <v>2280</v>
      </c>
      <c r="C1570" s="11" t="s">
        <v>32965</v>
      </c>
      <c r="D1570" s="11" t="s">
        <v>2281</v>
      </c>
      <c r="E1570" s="11" t="s">
        <v>112</v>
      </c>
      <c r="F1570" s="11" t="s">
        <v>71</v>
      </c>
      <c r="G1570" s="11" t="s">
        <v>32343</v>
      </c>
      <c r="H1570" s="11" t="s">
        <v>72</v>
      </c>
      <c r="I1570" s="11">
        <v>0</v>
      </c>
      <c r="J1570" s="11" t="s">
        <v>32168</v>
      </c>
      <c r="K1570" s="11" t="s">
        <v>32168</v>
      </c>
      <c r="L1570" s="11">
        <v>0</v>
      </c>
      <c r="M1570" s="11">
        <v>0</v>
      </c>
      <c r="N1570" s="11">
        <v>0</v>
      </c>
      <c r="O1570" s="11">
        <v>0</v>
      </c>
      <c r="P1570" s="11">
        <v>0</v>
      </c>
      <c r="Q1570" s="11">
        <v>0</v>
      </c>
      <c r="R1570" s="11">
        <v>0</v>
      </c>
      <c r="S1570" s="11">
        <v>0</v>
      </c>
      <c r="T1570" s="11">
        <v>0</v>
      </c>
      <c r="U1570" s="11">
        <v>0</v>
      </c>
      <c r="V1570" s="11">
        <v>0</v>
      </c>
      <c r="W1570" s="11">
        <v>0</v>
      </c>
      <c r="X1570" s="11">
        <v>0</v>
      </c>
      <c r="Y1570" s="11">
        <v>0</v>
      </c>
      <c r="Z1570" s="11">
        <v>0</v>
      </c>
      <c r="AA1570" s="12" t="s">
        <v>32954</v>
      </c>
      <c r="AB1570" s="17" t="str">
        <f t="shared" si="145"/>
        <v>Programme is not compatible with this tool</v>
      </c>
      <c r="AC1570" s="17" t="str">
        <f t="shared" si="146"/>
        <v/>
      </c>
      <c r="AD1570" s="17">
        <f t="shared" si="147"/>
        <v>6</v>
      </c>
      <c r="AE1570" s="17" t="str">
        <f t="shared" si="148"/>
        <v/>
      </c>
      <c r="AF1570" s="17" t="str">
        <f t="shared" si="149"/>
        <v/>
      </c>
      <c r="AG1570" s="17" t="str" cm="1">
        <f t="array" ref="AG1570">IFERROR(IF(J1570="Level",INDEX($M1570:$S1570,AC1570+1),INDEX($M1570:$S1570,AC1570)),"")</f>
        <v/>
      </c>
      <c r="AH1570" s="17" cm="1">
        <f t="array" ref="AH1570">IFERROR(IF(J1570="Level",INDEX($M1570:$S1570,AD1570+1),INDEX($M1570:$S1570,AD1570)),"")</f>
        <v>0</v>
      </c>
      <c r="AI1570" s="17" t="str" cm="1">
        <f t="array" ref="AI1570">IFERROR(INDEX($M1570:$S1570,AE1570),"")</f>
        <v/>
      </c>
      <c r="AJ1570" s="17" t="str" cm="1">
        <f t="array" ref="AJ1570">IFERROR(INDEX($M1570:$S1570,AF1570),"")</f>
        <v/>
      </c>
      <c r="AK1570" s="17" t="str" cm="1">
        <f t="array" ref="AK1570">IFERROR(IF(J1570="Level",INDEX($T1570:$Z1570,AC1570+1),INDEX($T1570:$Z1570,AC1570)),"")</f>
        <v/>
      </c>
      <c r="AL1570" s="17" cm="1">
        <f t="array" ref="AL1570">IFERROR(IF(J1570="Level",INDEX($T1570:$Z1570,AD1570+1),INDEX($T1570:$Z1570,AD1570)),"")</f>
        <v>0</v>
      </c>
      <c r="AM1570" s="17" t="str" cm="1">
        <f t="array" ref="AM1570">IFERROR(INDEX($T1570:$Z1570,AE1570),"")</f>
        <v/>
      </c>
      <c r="AN1570" s="17" t="str" cm="1">
        <f t="array" ref="AN1570">IFERROR(INDEX($T1570:$Z1570,AF1570),"")</f>
        <v/>
      </c>
    </row>
    <row r="1571" spans="1:40" hidden="1" x14ac:dyDescent="0.2">
      <c r="A1571" s="17" t="str">
        <f t="shared" si="144"/>
        <v>PG NQ OAS Perinatal Clinical Psychology Training: P2Y0PSYPSY07</v>
      </c>
      <c r="B1571" s="11" t="s">
        <v>2282</v>
      </c>
      <c r="C1571" s="11" t="s">
        <v>32965</v>
      </c>
      <c r="D1571" s="11" t="s">
        <v>2283</v>
      </c>
      <c r="E1571" s="11" t="s">
        <v>112</v>
      </c>
      <c r="F1571" s="11" t="s">
        <v>71</v>
      </c>
      <c r="G1571" s="11" t="s">
        <v>32343</v>
      </c>
      <c r="H1571" s="11" t="s">
        <v>72</v>
      </c>
      <c r="I1571" s="11">
        <v>0</v>
      </c>
      <c r="J1571" s="11" t="s">
        <v>32168</v>
      </c>
      <c r="K1571" s="11" t="s">
        <v>32168</v>
      </c>
      <c r="L1571" s="11">
        <v>0</v>
      </c>
      <c r="M1571" s="11">
        <v>0</v>
      </c>
      <c r="N1571" s="11">
        <v>0</v>
      </c>
      <c r="O1571" s="11">
        <v>0</v>
      </c>
      <c r="P1571" s="11">
        <v>0</v>
      </c>
      <c r="Q1571" s="11">
        <v>0</v>
      </c>
      <c r="R1571" s="11">
        <v>0</v>
      </c>
      <c r="S1571" s="11">
        <v>0</v>
      </c>
      <c r="T1571" s="11">
        <v>0</v>
      </c>
      <c r="U1571" s="11">
        <v>0</v>
      </c>
      <c r="V1571" s="11">
        <v>0</v>
      </c>
      <c r="W1571" s="11">
        <v>0</v>
      </c>
      <c r="X1571" s="11">
        <v>0</v>
      </c>
      <c r="Y1571" s="11">
        <v>0</v>
      </c>
      <c r="Z1571" s="11">
        <v>0</v>
      </c>
      <c r="AA1571" s="12" t="s">
        <v>32954</v>
      </c>
      <c r="AB1571" s="17" t="str">
        <f t="shared" si="145"/>
        <v>Programme is not compatible with this tool</v>
      </c>
      <c r="AC1571" s="17" t="str">
        <f t="shared" si="146"/>
        <v/>
      </c>
      <c r="AD1571" s="17">
        <f t="shared" si="147"/>
        <v>6</v>
      </c>
      <c r="AE1571" s="17" t="str">
        <f t="shared" si="148"/>
        <v/>
      </c>
      <c r="AF1571" s="17" t="str">
        <f t="shared" si="149"/>
        <v/>
      </c>
      <c r="AG1571" s="17" t="str" cm="1">
        <f t="array" ref="AG1571">IFERROR(IF(J1571="Level",INDEX($M1571:$S1571,AC1571+1),INDEX($M1571:$S1571,AC1571)),"")</f>
        <v/>
      </c>
      <c r="AH1571" s="17" cm="1">
        <f t="array" ref="AH1571">IFERROR(IF(J1571="Level",INDEX($M1571:$S1571,AD1571+1),INDEX($M1571:$S1571,AD1571)),"")</f>
        <v>0</v>
      </c>
      <c r="AI1571" s="17" t="str" cm="1">
        <f t="array" ref="AI1571">IFERROR(INDEX($M1571:$S1571,AE1571),"")</f>
        <v/>
      </c>
      <c r="AJ1571" s="17" t="str" cm="1">
        <f t="array" ref="AJ1571">IFERROR(INDEX($M1571:$S1571,AF1571),"")</f>
        <v/>
      </c>
      <c r="AK1571" s="17" t="str" cm="1">
        <f t="array" ref="AK1571">IFERROR(IF(J1571="Level",INDEX($T1571:$Z1571,AC1571+1),INDEX($T1571:$Z1571,AC1571)),"")</f>
        <v/>
      </c>
      <c r="AL1571" s="17" cm="1">
        <f t="array" ref="AL1571">IFERROR(IF(J1571="Level",INDEX($T1571:$Z1571,AD1571+1),INDEX($T1571:$Z1571,AD1571)),"")</f>
        <v>0</v>
      </c>
      <c r="AM1571" s="17" t="str" cm="1">
        <f t="array" ref="AM1571">IFERROR(INDEX($T1571:$Z1571,AE1571),"")</f>
        <v/>
      </c>
      <c r="AN1571" s="17" t="str" cm="1">
        <f t="array" ref="AN1571">IFERROR(INDEX($T1571:$Z1571,AF1571),"")</f>
        <v/>
      </c>
    </row>
    <row r="1572" spans="1:40" hidden="1" x14ac:dyDescent="0.2">
      <c r="A1572" s="17" t="str">
        <f t="shared" si="144"/>
        <v>PG NQ OAS Infant Observation Course: P2Y2PSYPSY02</v>
      </c>
      <c r="B1572" s="11" t="s">
        <v>2284</v>
      </c>
      <c r="C1572" s="11" t="s">
        <v>32965</v>
      </c>
      <c r="D1572" s="11" t="s">
        <v>32344</v>
      </c>
      <c r="E1572" s="11" t="s">
        <v>112</v>
      </c>
      <c r="F1572" s="11" t="s">
        <v>71</v>
      </c>
      <c r="G1572" s="11" t="s">
        <v>32343</v>
      </c>
      <c r="H1572" s="11" t="s">
        <v>72</v>
      </c>
      <c r="I1572" s="11">
        <v>0</v>
      </c>
      <c r="J1572" s="11" t="s">
        <v>32168</v>
      </c>
      <c r="K1572" s="11" t="s">
        <v>32168</v>
      </c>
      <c r="L1572" s="11">
        <v>0</v>
      </c>
      <c r="M1572" s="11">
        <v>0</v>
      </c>
      <c r="N1572" s="11">
        <v>0</v>
      </c>
      <c r="O1572" s="11">
        <v>0</v>
      </c>
      <c r="P1572" s="11">
        <v>0</v>
      </c>
      <c r="Q1572" s="11">
        <v>0</v>
      </c>
      <c r="R1572" s="11">
        <v>0</v>
      </c>
      <c r="S1572" s="11">
        <v>0</v>
      </c>
      <c r="T1572" s="11">
        <v>0</v>
      </c>
      <c r="U1572" s="11">
        <v>0</v>
      </c>
      <c r="V1572" s="11">
        <v>0</v>
      </c>
      <c r="W1572" s="11">
        <v>0</v>
      </c>
      <c r="X1572" s="11">
        <v>0</v>
      </c>
      <c r="Y1572" s="11">
        <v>0</v>
      </c>
      <c r="Z1572" s="11">
        <v>0</v>
      </c>
      <c r="AA1572" s="12" t="s">
        <v>32954</v>
      </c>
      <c r="AB1572" s="17" t="str">
        <f t="shared" si="145"/>
        <v>Programme is not compatible with this tool</v>
      </c>
      <c r="AC1572" s="17" t="str">
        <f t="shared" si="146"/>
        <v/>
      </c>
      <c r="AD1572" s="17">
        <f t="shared" si="147"/>
        <v>6</v>
      </c>
      <c r="AE1572" s="17" t="str">
        <f t="shared" si="148"/>
        <v/>
      </c>
      <c r="AF1572" s="17" t="str">
        <f t="shared" si="149"/>
        <v/>
      </c>
      <c r="AG1572" s="17" t="str" cm="1">
        <f t="array" ref="AG1572">IFERROR(IF(J1572="Level",INDEX($M1572:$S1572,AC1572+1),INDEX($M1572:$S1572,AC1572)),"")</f>
        <v/>
      </c>
      <c r="AH1572" s="17" cm="1">
        <f t="array" ref="AH1572">IFERROR(IF(J1572="Level",INDEX($M1572:$S1572,AD1572+1),INDEX($M1572:$S1572,AD1572)),"")</f>
        <v>0</v>
      </c>
      <c r="AI1572" s="17" t="str" cm="1">
        <f t="array" ref="AI1572">IFERROR(INDEX($M1572:$S1572,AE1572),"")</f>
        <v/>
      </c>
      <c r="AJ1572" s="17" t="str" cm="1">
        <f t="array" ref="AJ1572">IFERROR(INDEX($M1572:$S1572,AF1572),"")</f>
        <v/>
      </c>
      <c r="AK1572" s="17" t="str" cm="1">
        <f t="array" ref="AK1572">IFERROR(IF(J1572="Level",INDEX($T1572:$Z1572,AC1572+1),INDEX($T1572:$Z1572,AC1572)),"")</f>
        <v/>
      </c>
      <c r="AL1572" s="17" cm="1">
        <f t="array" ref="AL1572">IFERROR(IF(J1572="Level",INDEX($T1572:$Z1572,AD1572+1),INDEX($T1572:$Z1572,AD1572)),"")</f>
        <v>0</v>
      </c>
      <c r="AM1572" s="17" t="str" cm="1">
        <f t="array" ref="AM1572">IFERROR(INDEX($T1572:$Z1572,AE1572),"")</f>
        <v/>
      </c>
      <c r="AN1572" s="17" t="str" cm="1">
        <f t="array" ref="AN1572">IFERROR(INDEX($T1572:$Z1572,AF1572),"")</f>
        <v/>
      </c>
    </row>
    <row r="1573" spans="1:40" hidden="1" x14ac:dyDescent="0.2">
      <c r="A1573" s="17" t="str">
        <f t="shared" si="144"/>
        <v>PG NQ OAS Clinical Psychology (Part-Time) 2 year: PSY2PSYPSY01</v>
      </c>
      <c r="B1573" s="11" t="s">
        <v>2285</v>
      </c>
      <c r="C1573" s="11" t="s">
        <v>32965</v>
      </c>
      <c r="D1573" s="11" t="s">
        <v>32347</v>
      </c>
      <c r="E1573" s="11" t="s">
        <v>112</v>
      </c>
      <c r="F1573" s="11" t="s">
        <v>71</v>
      </c>
      <c r="G1573" s="11" t="s">
        <v>32343</v>
      </c>
      <c r="H1573" s="11" t="s">
        <v>72</v>
      </c>
      <c r="I1573" s="11">
        <v>0</v>
      </c>
      <c r="J1573" s="11" t="s">
        <v>32168</v>
      </c>
      <c r="K1573" s="11" t="s">
        <v>32168</v>
      </c>
      <c r="L1573" s="11">
        <v>0</v>
      </c>
      <c r="M1573" s="11">
        <v>0</v>
      </c>
      <c r="N1573" s="11">
        <v>0</v>
      </c>
      <c r="O1573" s="11">
        <v>0</v>
      </c>
      <c r="P1573" s="11">
        <v>0</v>
      </c>
      <c r="Q1573" s="11">
        <v>0</v>
      </c>
      <c r="R1573" s="11">
        <v>0</v>
      </c>
      <c r="S1573" s="11">
        <v>0</v>
      </c>
      <c r="T1573" s="11">
        <v>0</v>
      </c>
      <c r="U1573" s="11">
        <v>0</v>
      </c>
      <c r="V1573" s="11">
        <v>0</v>
      </c>
      <c r="W1573" s="11">
        <v>0</v>
      </c>
      <c r="X1573" s="11">
        <v>0</v>
      </c>
      <c r="Y1573" s="11">
        <v>0</v>
      </c>
      <c r="Z1573" s="11">
        <v>0</v>
      </c>
      <c r="AA1573" s="12" t="s">
        <v>32954</v>
      </c>
      <c r="AB1573" s="17" t="str">
        <f t="shared" si="145"/>
        <v>Programme is not compatible with this tool</v>
      </c>
      <c r="AC1573" s="17" t="str">
        <f t="shared" si="146"/>
        <v/>
      </c>
      <c r="AD1573" s="17">
        <f t="shared" si="147"/>
        <v>6</v>
      </c>
      <c r="AE1573" s="17" t="str">
        <f t="shared" si="148"/>
        <v/>
      </c>
      <c r="AF1573" s="17" t="str">
        <f t="shared" si="149"/>
        <v/>
      </c>
      <c r="AG1573" s="17" t="str" cm="1">
        <f t="array" ref="AG1573">IFERROR(IF(J1573="Level",INDEX($M1573:$S1573,AC1573+1),INDEX($M1573:$S1573,AC1573)),"")</f>
        <v/>
      </c>
      <c r="AH1573" s="17" cm="1">
        <f t="array" ref="AH1573">IFERROR(IF(J1573="Level",INDEX($M1573:$S1573,AD1573+1),INDEX($M1573:$S1573,AD1573)),"")</f>
        <v>0</v>
      </c>
      <c r="AI1573" s="17" t="str" cm="1">
        <f t="array" ref="AI1573">IFERROR(INDEX($M1573:$S1573,AE1573),"")</f>
        <v/>
      </c>
      <c r="AJ1573" s="17" t="str" cm="1">
        <f t="array" ref="AJ1573">IFERROR(INDEX($M1573:$S1573,AF1573),"")</f>
        <v/>
      </c>
      <c r="AK1573" s="17" t="str" cm="1">
        <f t="array" ref="AK1573">IFERROR(IF(J1573="Level",INDEX($T1573:$Z1573,AC1573+1),INDEX($T1573:$Z1573,AC1573)),"")</f>
        <v/>
      </c>
      <c r="AL1573" s="17" cm="1">
        <f t="array" ref="AL1573">IFERROR(IF(J1573="Level",INDEX($T1573:$Z1573,AD1573+1),INDEX($T1573:$Z1573,AD1573)),"")</f>
        <v>0</v>
      </c>
      <c r="AM1573" s="17" t="str" cm="1">
        <f t="array" ref="AM1573">IFERROR(INDEX($T1573:$Z1573,AE1573),"")</f>
        <v/>
      </c>
      <c r="AN1573" s="17" t="str" cm="1">
        <f t="array" ref="AN1573">IFERROR(INDEX($T1573:$Z1573,AF1573),"")</f>
        <v/>
      </c>
    </row>
    <row r="1574" spans="1:40" x14ac:dyDescent="0.2">
      <c r="A1574" s="17" t="str">
        <f t="shared" si="144"/>
        <v>PGCert Leading in the Digital Economy: PCT1SBESBE04</v>
      </c>
      <c r="B1574" s="11" t="s">
        <v>4172</v>
      </c>
      <c r="C1574" s="11" t="s">
        <v>32965</v>
      </c>
      <c r="D1574" s="11" t="s">
        <v>4173</v>
      </c>
      <c r="E1574" s="11" t="s">
        <v>32288</v>
      </c>
      <c r="F1574" s="11" t="s">
        <v>82</v>
      </c>
      <c r="G1574" s="11" t="s">
        <v>32314</v>
      </c>
      <c r="H1574" s="11" t="s">
        <v>77</v>
      </c>
      <c r="I1574" s="11">
        <v>1</v>
      </c>
      <c r="J1574" s="11" t="s">
        <v>78</v>
      </c>
      <c r="K1574" s="11" t="s">
        <v>32182</v>
      </c>
      <c r="L1574" s="11">
        <v>60</v>
      </c>
      <c r="M1574" s="11">
        <v>60</v>
      </c>
      <c r="N1574" s="11">
        <v>0</v>
      </c>
      <c r="O1574" s="11">
        <v>0</v>
      </c>
      <c r="P1574" s="11">
        <v>0</v>
      </c>
      <c r="Q1574" s="11">
        <v>0</v>
      </c>
      <c r="R1574" s="11">
        <v>0</v>
      </c>
      <c r="S1574" s="11">
        <v>0</v>
      </c>
      <c r="T1574" s="11">
        <v>1</v>
      </c>
      <c r="U1574" s="11">
        <v>0</v>
      </c>
      <c r="V1574" s="11">
        <v>0</v>
      </c>
      <c r="W1574" s="11">
        <v>0</v>
      </c>
      <c r="X1574" s="11">
        <v>0</v>
      </c>
      <c r="Y1574" s="11">
        <v>0</v>
      </c>
      <c r="Z1574" s="11">
        <v>0</v>
      </c>
      <c r="AA1574" s="12" t="s">
        <v>32955</v>
      </c>
      <c r="AB1574" s="17" t="str">
        <f t="shared" si="145"/>
        <v>Programme: PGCert Leading in the Digital Economy</v>
      </c>
      <c r="AC1574" s="17">
        <f t="shared" si="146"/>
        <v>1</v>
      </c>
      <c r="AD1574" s="17" t="str">
        <f t="shared" si="147"/>
        <v/>
      </c>
      <c r="AE1574" s="17" t="str">
        <f t="shared" si="148"/>
        <v/>
      </c>
      <c r="AF1574" s="17" t="str">
        <f t="shared" si="149"/>
        <v/>
      </c>
      <c r="AG1574" s="17" cm="1">
        <f t="array" ref="AG1574">IFERROR(IF(J1574="Level",INDEX($M1574:$S1574,AC1574+1),INDEX($M1574:$S1574,AC1574)),"")</f>
        <v>60</v>
      </c>
      <c r="AH1574" s="17" t="str" cm="1">
        <f t="array" ref="AH1574">IFERROR(IF(J1574="Level",INDEX($M1574:$S1574,AD1574+1),INDEX($M1574:$S1574,AD1574)),"")</f>
        <v/>
      </c>
      <c r="AI1574" s="17" t="str" cm="1">
        <f t="array" ref="AI1574">IFERROR(INDEX($M1574:$S1574,AE1574),"")</f>
        <v/>
      </c>
      <c r="AJ1574" s="17" t="str" cm="1">
        <f t="array" ref="AJ1574">IFERROR(INDEX($M1574:$S1574,AF1574),"")</f>
        <v/>
      </c>
      <c r="AK1574" s="17" cm="1">
        <f t="array" ref="AK1574">IFERROR(IF(J1574="Level",INDEX($T1574:$Z1574,AC1574+1),INDEX($T1574:$Z1574,AC1574)),"")</f>
        <v>1</v>
      </c>
      <c r="AL1574" s="17" t="str" cm="1">
        <f t="array" ref="AL1574">IFERROR(IF(J1574="Level",INDEX($T1574:$Z1574,AD1574+1),INDEX($T1574:$Z1574,AD1574)),"")</f>
        <v/>
      </c>
      <c r="AM1574" s="17" t="str" cm="1">
        <f t="array" ref="AM1574">IFERROR(INDEX($T1574:$Z1574,AE1574),"")</f>
        <v/>
      </c>
      <c r="AN1574" s="17" t="str" cm="1">
        <f t="array" ref="AN1574">IFERROR(INDEX($T1574:$Z1574,AF1574),"")</f>
        <v/>
      </c>
    </row>
    <row r="1575" spans="1:40" x14ac:dyDescent="0.2">
      <c r="A1575" s="17" t="str">
        <f t="shared" si="144"/>
        <v>PGCert Cultures and Environments of Health (Part-Time): PCT1HPSHPS02</v>
      </c>
      <c r="B1575" s="11" t="s">
        <v>4160</v>
      </c>
      <c r="C1575" s="11" t="s">
        <v>32965</v>
      </c>
      <c r="D1575" s="11" t="s">
        <v>4161</v>
      </c>
      <c r="E1575" s="11" t="s">
        <v>217</v>
      </c>
      <c r="F1575" s="11" t="s">
        <v>76</v>
      </c>
      <c r="G1575" s="11" t="s">
        <v>32314</v>
      </c>
      <c r="H1575" s="11" t="s">
        <v>77</v>
      </c>
      <c r="I1575" s="11">
        <v>1</v>
      </c>
      <c r="J1575" s="11" t="s">
        <v>78</v>
      </c>
      <c r="K1575" s="11" t="s">
        <v>32182</v>
      </c>
      <c r="L1575" s="11">
        <v>60</v>
      </c>
      <c r="M1575" s="11">
        <v>60</v>
      </c>
      <c r="N1575" s="11">
        <v>0</v>
      </c>
      <c r="O1575" s="11">
        <v>0</v>
      </c>
      <c r="P1575" s="11">
        <v>0</v>
      </c>
      <c r="Q1575" s="11">
        <v>0</v>
      </c>
      <c r="R1575" s="11">
        <v>0</v>
      </c>
      <c r="S1575" s="11">
        <v>0</v>
      </c>
      <c r="T1575" s="11">
        <v>1</v>
      </c>
      <c r="U1575" s="11">
        <v>0</v>
      </c>
      <c r="V1575" s="11">
        <v>0</v>
      </c>
      <c r="W1575" s="11">
        <v>0</v>
      </c>
      <c r="X1575" s="11">
        <v>0</v>
      </c>
      <c r="Y1575" s="11">
        <v>0</v>
      </c>
      <c r="Z1575" s="11">
        <v>0</v>
      </c>
      <c r="AA1575" s="12" t="s">
        <v>32955</v>
      </c>
      <c r="AB1575" s="17" t="str">
        <f t="shared" si="145"/>
        <v>Programme: PGCert Cultures and Environments of Health (Part-Time)</v>
      </c>
      <c r="AC1575" s="17">
        <f t="shared" si="146"/>
        <v>1</v>
      </c>
      <c r="AD1575" s="17" t="str">
        <f t="shared" si="147"/>
        <v/>
      </c>
      <c r="AE1575" s="17" t="str">
        <f t="shared" si="148"/>
        <v/>
      </c>
      <c r="AF1575" s="17" t="str">
        <f t="shared" si="149"/>
        <v/>
      </c>
      <c r="AG1575" s="17" cm="1">
        <f t="array" ref="AG1575">IFERROR(IF(J1575="Level",INDEX($M1575:$S1575,AC1575+1),INDEX($M1575:$S1575,AC1575)),"")</f>
        <v>60</v>
      </c>
      <c r="AH1575" s="17" t="str" cm="1">
        <f t="array" ref="AH1575">IFERROR(IF(J1575="Level",INDEX($M1575:$S1575,AD1575+1),INDEX($M1575:$S1575,AD1575)),"")</f>
        <v/>
      </c>
      <c r="AI1575" s="17" t="str" cm="1">
        <f t="array" ref="AI1575">IFERROR(INDEX($M1575:$S1575,AE1575),"")</f>
        <v/>
      </c>
      <c r="AJ1575" s="17" t="str" cm="1">
        <f t="array" ref="AJ1575">IFERROR(INDEX($M1575:$S1575,AF1575),"")</f>
        <v/>
      </c>
      <c r="AK1575" s="17" cm="1">
        <f t="array" ref="AK1575">IFERROR(IF(J1575="Level",INDEX($T1575:$Z1575,AC1575+1),INDEX($T1575:$Z1575,AC1575)),"")</f>
        <v>1</v>
      </c>
      <c r="AL1575" s="17" t="str" cm="1">
        <f t="array" ref="AL1575">IFERROR(IF(J1575="Level",INDEX($T1575:$Z1575,AD1575+1),INDEX($T1575:$Z1575,AD1575)),"")</f>
        <v/>
      </c>
      <c r="AM1575" s="17" t="str" cm="1">
        <f t="array" ref="AM1575">IFERROR(INDEX($T1575:$Z1575,AE1575),"")</f>
        <v/>
      </c>
      <c r="AN1575" s="17" t="str" cm="1">
        <f t="array" ref="AN1575">IFERROR(INDEX($T1575:$Z1575,AF1575),"")</f>
        <v/>
      </c>
    </row>
    <row r="1576" spans="1:40" x14ac:dyDescent="0.2">
      <c r="A1576" s="17" t="str">
        <f t="shared" si="144"/>
        <v>PGCert Advanced Practice (Part-Time): PCT0EMSEMS05</v>
      </c>
      <c r="B1576" s="11" t="s">
        <v>4132</v>
      </c>
      <c r="C1576" s="11" t="s">
        <v>32965</v>
      </c>
      <c r="D1576" s="11" t="s">
        <v>4133</v>
      </c>
      <c r="E1576" s="11" t="s">
        <v>473</v>
      </c>
      <c r="F1576" s="11" t="s">
        <v>71</v>
      </c>
      <c r="G1576" s="11" t="s">
        <v>32314</v>
      </c>
      <c r="H1576" s="11" t="s">
        <v>77</v>
      </c>
      <c r="I1576" s="11">
        <v>1</v>
      </c>
      <c r="J1576" s="11" t="s">
        <v>78</v>
      </c>
      <c r="K1576" s="11" t="s">
        <v>32182</v>
      </c>
      <c r="L1576" s="11">
        <v>60</v>
      </c>
      <c r="M1576" s="11">
        <v>60</v>
      </c>
      <c r="N1576" s="11">
        <v>0</v>
      </c>
      <c r="O1576" s="11">
        <v>0</v>
      </c>
      <c r="P1576" s="11">
        <v>0</v>
      </c>
      <c r="Q1576" s="11">
        <v>0</v>
      </c>
      <c r="R1576" s="11">
        <v>0</v>
      </c>
      <c r="S1576" s="11">
        <v>0</v>
      </c>
      <c r="T1576" s="11">
        <v>1</v>
      </c>
      <c r="U1576" s="11">
        <v>0</v>
      </c>
      <c r="V1576" s="11">
        <v>0</v>
      </c>
      <c r="W1576" s="11">
        <v>0</v>
      </c>
      <c r="X1576" s="11">
        <v>0</v>
      </c>
      <c r="Y1576" s="11">
        <v>0</v>
      </c>
      <c r="Z1576" s="11">
        <v>0</v>
      </c>
      <c r="AA1576" s="12" t="s">
        <v>32955</v>
      </c>
      <c r="AB1576" s="17" t="str">
        <f t="shared" si="145"/>
        <v>Programme: PGCert Advanced Practice (Part-Time)</v>
      </c>
      <c r="AC1576" s="17">
        <f t="shared" si="146"/>
        <v>1</v>
      </c>
      <c r="AD1576" s="17" t="str">
        <f t="shared" si="147"/>
        <v/>
      </c>
      <c r="AE1576" s="17" t="str">
        <f t="shared" si="148"/>
        <v/>
      </c>
      <c r="AF1576" s="17" t="str">
        <f t="shared" si="149"/>
        <v/>
      </c>
      <c r="AG1576" s="17" cm="1">
        <f t="array" ref="AG1576">IFERROR(IF(J1576="Level",INDEX($M1576:$S1576,AC1576+1),INDEX($M1576:$S1576,AC1576)),"")</f>
        <v>60</v>
      </c>
      <c r="AH1576" s="17" t="str" cm="1">
        <f t="array" ref="AH1576">IFERROR(IF(J1576="Level",INDEX($M1576:$S1576,AD1576+1),INDEX($M1576:$S1576,AD1576)),"")</f>
        <v/>
      </c>
      <c r="AI1576" s="17" t="str" cm="1">
        <f t="array" ref="AI1576">IFERROR(INDEX($M1576:$S1576,AE1576),"")</f>
        <v/>
      </c>
      <c r="AJ1576" s="17" t="str" cm="1">
        <f t="array" ref="AJ1576">IFERROR(INDEX($M1576:$S1576,AF1576),"")</f>
        <v/>
      </c>
      <c r="AK1576" s="17" cm="1">
        <f t="array" ref="AK1576">IFERROR(IF(J1576="Level",INDEX($T1576:$Z1576,AC1576+1),INDEX($T1576:$Z1576,AC1576)),"")</f>
        <v>1</v>
      </c>
      <c r="AL1576" s="17" t="str" cm="1">
        <f t="array" ref="AL1576">IFERROR(IF(J1576="Level",INDEX($T1576:$Z1576,AD1576+1),INDEX($T1576:$Z1576,AD1576)),"")</f>
        <v/>
      </c>
      <c r="AM1576" s="17" t="str" cm="1">
        <f t="array" ref="AM1576">IFERROR(INDEX($T1576:$Z1576,AE1576),"")</f>
        <v/>
      </c>
      <c r="AN1576" s="17" t="str" cm="1">
        <f t="array" ref="AN1576">IFERROR(INDEX($T1576:$Z1576,AF1576),"")</f>
        <v/>
      </c>
    </row>
    <row r="1577" spans="1:40" ht="25.5" x14ac:dyDescent="0.2">
      <c r="A1577" s="17" t="str">
        <f t="shared" si="144"/>
        <v>PGCert Environment and Human Health (Part-Time) - Cornwall: PCT1EMSEMSCA</v>
      </c>
      <c r="B1577" s="11" t="s">
        <v>4158</v>
      </c>
      <c r="C1577" s="11" t="s">
        <v>32965</v>
      </c>
      <c r="D1577" s="11" t="s">
        <v>4159</v>
      </c>
      <c r="E1577" s="11" t="s">
        <v>481</v>
      </c>
      <c r="F1577" s="11" t="s">
        <v>71</v>
      </c>
      <c r="G1577" s="11" t="s">
        <v>32314</v>
      </c>
      <c r="H1577" s="11" t="s">
        <v>77</v>
      </c>
      <c r="I1577" s="11">
        <v>1</v>
      </c>
      <c r="J1577" s="11" t="s">
        <v>78</v>
      </c>
      <c r="K1577" s="11" t="s">
        <v>32182</v>
      </c>
      <c r="L1577" s="11">
        <v>60</v>
      </c>
      <c r="M1577" s="11">
        <v>60</v>
      </c>
      <c r="N1577" s="11">
        <v>0</v>
      </c>
      <c r="O1577" s="11">
        <v>0</v>
      </c>
      <c r="P1577" s="11">
        <v>0</v>
      </c>
      <c r="Q1577" s="11">
        <v>0</v>
      </c>
      <c r="R1577" s="11">
        <v>0</v>
      </c>
      <c r="S1577" s="11">
        <v>0</v>
      </c>
      <c r="T1577" s="11">
        <v>1</v>
      </c>
      <c r="U1577" s="11">
        <v>0</v>
      </c>
      <c r="V1577" s="11">
        <v>0</v>
      </c>
      <c r="W1577" s="11">
        <v>0</v>
      </c>
      <c r="X1577" s="11">
        <v>0</v>
      </c>
      <c r="Y1577" s="11">
        <v>0</v>
      </c>
      <c r="Z1577" s="11">
        <v>0</v>
      </c>
      <c r="AA1577" s="12" t="s">
        <v>32955</v>
      </c>
      <c r="AB1577" s="17" t="str">
        <f t="shared" si="145"/>
        <v>Programme: PGCert Environment and Human Health (Part-Time) - Cornwall</v>
      </c>
      <c r="AC1577" s="17">
        <f t="shared" si="146"/>
        <v>1</v>
      </c>
      <c r="AD1577" s="17" t="str">
        <f t="shared" si="147"/>
        <v/>
      </c>
      <c r="AE1577" s="17" t="str">
        <f t="shared" si="148"/>
        <v/>
      </c>
      <c r="AF1577" s="17" t="str">
        <f t="shared" si="149"/>
        <v/>
      </c>
      <c r="AG1577" s="17" cm="1">
        <f t="array" ref="AG1577">IFERROR(IF(J1577="Level",INDEX($M1577:$S1577,AC1577+1),INDEX($M1577:$S1577,AC1577)),"")</f>
        <v>60</v>
      </c>
      <c r="AH1577" s="17" t="str" cm="1">
        <f t="array" ref="AH1577">IFERROR(IF(J1577="Level",INDEX($M1577:$S1577,AD1577+1),INDEX($M1577:$S1577,AD1577)),"")</f>
        <v/>
      </c>
      <c r="AI1577" s="17" t="str" cm="1">
        <f t="array" ref="AI1577">IFERROR(INDEX($M1577:$S1577,AE1577),"")</f>
        <v/>
      </c>
      <c r="AJ1577" s="17" t="str" cm="1">
        <f t="array" ref="AJ1577">IFERROR(INDEX($M1577:$S1577,AF1577),"")</f>
        <v/>
      </c>
      <c r="AK1577" s="17" cm="1">
        <f t="array" ref="AK1577">IFERROR(IF(J1577="Level",INDEX($T1577:$Z1577,AC1577+1),INDEX($T1577:$Z1577,AC1577)),"")</f>
        <v>1</v>
      </c>
      <c r="AL1577" s="17" t="str" cm="1">
        <f t="array" ref="AL1577">IFERROR(IF(J1577="Level",INDEX($T1577:$Z1577,AD1577+1),INDEX($T1577:$Z1577,AD1577)),"")</f>
        <v/>
      </c>
      <c r="AM1577" s="17" t="str" cm="1">
        <f t="array" ref="AM1577">IFERROR(INDEX($T1577:$Z1577,AE1577),"")</f>
        <v/>
      </c>
      <c r="AN1577" s="17" t="str" cm="1">
        <f t="array" ref="AN1577">IFERROR(INDEX($T1577:$Z1577,AF1577),"")</f>
        <v/>
      </c>
    </row>
    <row r="1578" spans="1:40" ht="25.5" x14ac:dyDescent="0.2">
      <c r="A1578" s="17" t="str">
        <f t="shared" si="144"/>
        <v>PGCert Healthcare Leadership and Management (Part-Time): PCT0EMSEMS01</v>
      </c>
      <c r="B1578" s="11" t="s">
        <v>4130</v>
      </c>
      <c r="C1578" s="11" t="s">
        <v>32965</v>
      </c>
      <c r="D1578" s="11" t="s">
        <v>4131</v>
      </c>
      <c r="E1578" s="11" t="s">
        <v>464</v>
      </c>
      <c r="F1578" s="11" t="s">
        <v>71</v>
      </c>
      <c r="G1578" s="11" t="s">
        <v>32314</v>
      </c>
      <c r="H1578" s="11" t="s">
        <v>77</v>
      </c>
      <c r="I1578" s="11">
        <v>1</v>
      </c>
      <c r="J1578" s="11" t="s">
        <v>78</v>
      </c>
      <c r="K1578" s="11" t="s">
        <v>32182</v>
      </c>
      <c r="L1578" s="11">
        <v>60</v>
      </c>
      <c r="M1578" s="11">
        <v>60</v>
      </c>
      <c r="N1578" s="11">
        <v>0</v>
      </c>
      <c r="O1578" s="11">
        <v>0</v>
      </c>
      <c r="P1578" s="11">
        <v>0</v>
      </c>
      <c r="Q1578" s="11">
        <v>0</v>
      </c>
      <c r="R1578" s="11">
        <v>0</v>
      </c>
      <c r="S1578" s="11">
        <v>0</v>
      </c>
      <c r="T1578" s="11">
        <v>1</v>
      </c>
      <c r="U1578" s="11">
        <v>0</v>
      </c>
      <c r="V1578" s="11">
        <v>0</v>
      </c>
      <c r="W1578" s="11">
        <v>0</v>
      </c>
      <c r="X1578" s="11">
        <v>0</v>
      </c>
      <c r="Y1578" s="11">
        <v>0</v>
      </c>
      <c r="Z1578" s="11">
        <v>0</v>
      </c>
      <c r="AA1578" s="12" t="s">
        <v>32955</v>
      </c>
      <c r="AB1578" s="17" t="str">
        <f t="shared" si="145"/>
        <v>Programme: PGCert Healthcare Leadership and Management (Part-Time)</v>
      </c>
      <c r="AC1578" s="17">
        <f t="shared" si="146"/>
        <v>1</v>
      </c>
      <c r="AD1578" s="17" t="str">
        <f t="shared" si="147"/>
        <v/>
      </c>
      <c r="AE1578" s="17" t="str">
        <f t="shared" si="148"/>
        <v/>
      </c>
      <c r="AF1578" s="17" t="str">
        <f t="shared" si="149"/>
        <v/>
      </c>
      <c r="AG1578" s="17" cm="1">
        <f t="array" ref="AG1578">IFERROR(IF(J1578="Level",INDEX($M1578:$S1578,AC1578+1),INDEX($M1578:$S1578,AC1578)),"")</f>
        <v>60</v>
      </c>
      <c r="AH1578" s="17" t="str" cm="1">
        <f t="array" ref="AH1578">IFERROR(IF(J1578="Level",INDEX($M1578:$S1578,AD1578+1),INDEX($M1578:$S1578,AD1578)),"")</f>
        <v/>
      </c>
      <c r="AI1578" s="17" t="str" cm="1">
        <f t="array" ref="AI1578">IFERROR(INDEX($M1578:$S1578,AE1578),"")</f>
        <v/>
      </c>
      <c r="AJ1578" s="17" t="str" cm="1">
        <f t="array" ref="AJ1578">IFERROR(INDEX($M1578:$S1578,AF1578),"")</f>
        <v/>
      </c>
      <c r="AK1578" s="17" cm="1">
        <f t="array" ref="AK1578">IFERROR(IF(J1578="Level",INDEX($T1578:$Z1578,AC1578+1),INDEX($T1578:$Z1578,AC1578)),"")</f>
        <v>1</v>
      </c>
      <c r="AL1578" s="17" t="str" cm="1">
        <f t="array" ref="AL1578">IFERROR(IF(J1578="Level",INDEX($T1578:$Z1578,AD1578+1),INDEX($T1578:$Z1578,AD1578)),"")</f>
        <v/>
      </c>
      <c r="AM1578" s="17" t="str" cm="1">
        <f t="array" ref="AM1578">IFERROR(INDEX($T1578:$Z1578,AE1578),"")</f>
        <v/>
      </c>
      <c r="AN1578" s="17" t="str" cm="1">
        <f t="array" ref="AN1578">IFERROR(INDEX($T1578:$Z1578,AF1578),"")</f>
        <v/>
      </c>
    </row>
    <row r="1579" spans="1:40" x14ac:dyDescent="0.2">
      <c r="A1579" s="17" t="str">
        <f t="shared" si="144"/>
        <v>PGCert Health Research Methods (Part-Time): PCT1EMSEMS13</v>
      </c>
      <c r="B1579" s="11" t="s">
        <v>4146</v>
      </c>
      <c r="C1579" s="11" t="s">
        <v>32965</v>
      </c>
      <c r="D1579" s="11" t="s">
        <v>4147</v>
      </c>
      <c r="E1579" s="11" t="s">
        <v>464</v>
      </c>
      <c r="F1579" s="11" t="s">
        <v>71</v>
      </c>
      <c r="G1579" s="11" t="s">
        <v>32314</v>
      </c>
      <c r="H1579" s="11" t="s">
        <v>77</v>
      </c>
      <c r="I1579" s="11">
        <v>1</v>
      </c>
      <c r="J1579" s="11" t="s">
        <v>78</v>
      </c>
      <c r="K1579" s="11" t="s">
        <v>32182</v>
      </c>
      <c r="L1579" s="11">
        <v>60</v>
      </c>
      <c r="M1579" s="11">
        <v>60</v>
      </c>
      <c r="N1579" s="11">
        <v>0</v>
      </c>
      <c r="O1579" s="11">
        <v>0</v>
      </c>
      <c r="P1579" s="11">
        <v>0</v>
      </c>
      <c r="Q1579" s="11">
        <v>0</v>
      </c>
      <c r="R1579" s="11">
        <v>0</v>
      </c>
      <c r="S1579" s="11">
        <v>0</v>
      </c>
      <c r="T1579" s="11">
        <v>1</v>
      </c>
      <c r="U1579" s="11">
        <v>0</v>
      </c>
      <c r="V1579" s="11">
        <v>0</v>
      </c>
      <c r="W1579" s="11">
        <v>0</v>
      </c>
      <c r="X1579" s="11">
        <v>0</v>
      </c>
      <c r="Y1579" s="11">
        <v>0</v>
      </c>
      <c r="Z1579" s="11">
        <v>0</v>
      </c>
      <c r="AA1579" s="12" t="s">
        <v>32955</v>
      </c>
      <c r="AB1579" s="17" t="str">
        <f t="shared" si="145"/>
        <v>Programme: PGCert Health Research Methods (Part-Time)</v>
      </c>
      <c r="AC1579" s="17">
        <f t="shared" si="146"/>
        <v>1</v>
      </c>
      <c r="AD1579" s="17" t="str">
        <f t="shared" si="147"/>
        <v/>
      </c>
      <c r="AE1579" s="17" t="str">
        <f t="shared" si="148"/>
        <v/>
      </c>
      <c r="AF1579" s="17" t="str">
        <f t="shared" si="149"/>
        <v/>
      </c>
      <c r="AG1579" s="17" cm="1">
        <f t="array" ref="AG1579">IFERROR(IF(J1579="Level",INDEX($M1579:$S1579,AC1579+1),INDEX($M1579:$S1579,AC1579)),"")</f>
        <v>60</v>
      </c>
      <c r="AH1579" s="17" t="str" cm="1">
        <f t="array" ref="AH1579">IFERROR(IF(J1579="Level",INDEX($M1579:$S1579,AD1579+1),INDEX($M1579:$S1579,AD1579)),"")</f>
        <v/>
      </c>
      <c r="AI1579" s="17" t="str" cm="1">
        <f t="array" ref="AI1579">IFERROR(INDEX($M1579:$S1579,AE1579),"")</f>
        <v/>
      </c>
      <c r="AJ1579" s="17" t="str" cm="1">
        <f t="array" ref="AJ1579">IFERROR(INDEX($M1579:$S1579,AF1579),"")</f>
        <v/>
      </c>
      <c r="AK1579" s="17" cm="1">
        <f t="array" ref="AK1579">IFERROR(IF(J1579="Level",INDEX($T1579:$Z1579,AC1579+1),INDEX($T1579:$Z1579,AC1579)),"")</f>
        <v>1</v>
      </c>
      <c r="AL1579" s="17" t="str" cm="1">
        <f t="array" ref="AL1579">IFERROR(IF(J1579="Level",INDEX($T1579:$Z1579,AD1579+1),INDEX($T1579:$Z1579,AD1579)),"")</f>
        <v/>
      </c>
      <c r="AM1579" s="17" t="str" cm="1">
        <f t="array" ref="AM1579">IFERROR(INDEX($T1579:$Z1579,AE1579),"")</f>
        <v/>
      </c>
      <c r="AN1579" s="17" t="str" cm="1">
        <f t="array" ref="AN1579">IFERROR(INDEX($T1579:$Z1579,AF1579),"")</f>
        <v/>
      </c>
    </row>
    <row r="1580" spans="1:40" x14ac:dyDescent="0.2">
      <c r="A1580" s="17" t="str">
        <f t="shared" si="144"/>
        <v>PGCert Clinical Education (Part-Time): PCT1EMSEMS17</v>
      </c>
      <c r="B1580" s="11" t="s">
        <v>4152</v>
      </c>
      <c r="C1580" s="11" t="s">
        <v>32965</v>
      </c>
      <c r="D1580" s="11" t="s">
        <v>4153</v>
      </c>
      <c r="E1580" s="11" t="s">
        <v>464</v>
      </c>
      <c r="F1580" s="11" t="s">
        <v>71</v>
      </c>
      <c r="G1580" s="11" t="s">
        <v>32314</v>
      </c>
      <c r="H1580" s="11" t="s">
        <v>77</v>
      </c>
      <c r="I1580" s="11">
        <v>1</v>
      </c>
      <c r="J1580" s="11" t="s">
        <v>78</v>
      </c>
      <c r="K1580" s="11" t="s">
        <v>32182</v>
      </c>
      <c r="L1580" s="11">
        <v>60</v>
      </c>
      <c r="M1580" s="11">
        <v>60</v>
      </c>
      <c r="N1580" s="11">
        <v>0</v>
      </c>
      <c r="O1580" s="11">
        <v>0</v>
      </c>
      <c r="P1580" s="11">
        <v>0</v>
      </c>
      <c r="Q1580" s="11">
        <v>0</v>
      </c>
      <c r="R1580" s="11">
        <v>0</v>
      </c>
      <c r="S1580" s="11">
        <v>0</v>
      </c>
      <c r="T1580" s="11">
        <v>1</v>
      </c>
      <c r="U1580" s="11">
        <v>0</v>
      </c>
      <c r="V1580" s="11">
        <v>0</v>
      </c>
      <c r="W1580" s="11">
        <v>0</v>
      </c>
      <c r="X1580" s="11">
        <v>0</v>
      </c>
      <c r="Y1580" s="11">
        <v>0</v>
      </c>
      <c r="Z1580" s="11">
        <v>0</v>
      </c>
      <c r="AA1580" s="12" t="s">
        <v>32955</v>
      </c>
      <c r="AB1580" s="17" t="str">
        <f t="shared" si="145"/>
        <v>Programme: PGCert Clinical Education (Part-Time)</v>
      </c>
      <c r="AC1580" s="17">
        <f t="shared" si="146"/>
        <v>1</v>
      </c>
      <c r="AD1580" s="17" t="str">
        <f t="shared" si="147"/>
        <v/>
      </c>
      <c r="AE1580" s="17" t="str">
        <f t="shared" si="148"/>
        <v/>
      </c>
      <c r="AF1580" s="17" t="str">
        <f t="shared" si="149"/>
        <v/>
      </c>
      <c r="AG1580" s="17" cm="1">
        <f t="array" ref="AG1580">IFERROR(IF(J1580="Level",INDEX($M1580:$S1580,AC1580+1),INDEX($M1580:$S1580,AC1580)),"")</f>
        <v>60</v>
      </c>
      <c r="AH1580" s="17" t="str" cm="1">
        <f t="array" ref="AH1580">IFERROR(IF(J1580="Level",INDEX($M1580:$S1580,AD1580+1),INDEX($M1580:$S1580,AD1580)),"")</f>
        <v/>
      </c>
      <c r="AI1580" s="17" t="str" cm="1">
        <f t="array" ref="AI1580">IFERROR(INDEX($M1580:$S1580,AE1580),"")</f>
        <v/>
      </c>
      <c r="AJ1580" s="17" t="str" cm="1">
        <f t="array" ref="AJ1580">IFERROR(INDEX($M1580:$S1580,AF1580),"")</f>
        <v/>
      </c>
      <c r="AK1580" s="17" cm="1">
        <f t="array" ref="AK1580">IFERROR(IF(J1580="Level",INDEX($T1580:$Z1580,AC1580+1),INDEX($T1580:$Z1580,AC1580)),"")</f>
        <v>1</v>
      </c>
      <c r="AL1580" s="17" t="str" cm="1">
        <f t="array" ref="AL1580">IFERROR(IF(J1580="Level",INDEX($T1580:$Z1580,AD1580+1),INDEX($T1580:$Z1580,AD1580)),"")</f>
        <v/>
      </c>
      <c r="AM1580" s="17" t="str" cm="1">
        <f t="array" ref="AM1580">IFERROR(INDEX($T1580:$Z1580,AE1580),"")</f>
        <v/>
      </c>
      <c r="AN1580" s="17" t="str" cm="1">
        <f t="array" ref="AN1580">IFERROR(INDEX($T1580:$Z1580,AF1580),"")</f>
        <v/>
      </c>
    </row>
    <row r="1581" spans="1:40" x14ac:dyDescent="0.2">
      <c r="A1581" s="17" t="str">
        <f t="shared" si="144"/>
        <v>PGCert Genomic Medicine (Part-Time, 1-year): PCT1EMSEMS16</v>
      </c>
      <c r="B1581" s="11" t="s">
        <v>4150</v>
      </c>
      <c r="C1581" s="11" t="s">
        <v>32965</v>
      </c>
      <c r="D1581" s="11" t="s">
        <v>4151</v>
      </c>
      <c r="E1581" s="11" t="s">
        <v>70</v>
      </c>
      <c r="F1581" s="11" t="s">
        <v>71</v>
      </c>
      <c r="G1581" s="11" t="s">
        <v>32314</v>
      </c>
      <c r="H1581" s="11" t="s">
        <v>77</v>
      </c>
      <c r="I1581" s="11">
        <v>1</v>
      </c>
      <c r="J1581" s="11" t="s">
        <v>78</v>
      </c>
      <c r="K1581" s="11" t="s">
        <v>32182</v>
      </c>
      <c r="L1581" s="11">
        <v>60</v>
      </c>
      <c r="M1581" s="11">
        <v>60</v>
      </c>
      <c r="N1581" s="11">
        <v>0</v>
      </c>
      <c r="O1581" s="11">
        <v>0</v>
      </c>
      <c r="P1581" s="11">
        <v>0</v>
      </c>
      <c r="Q1581" s="11">
        <v>0</v>
      </c>
      <c r="R1581" s="11">
        <v>0</v>
      </c>
      <c r="S1581" s="11">
        <v>0</v>
      </c>
      <c r="T1581" s="11">
        <v>1</v>
      </c>
      <c r="U1581" s="11">
        <v>0</v>
      </c>
      <c r="V1581" s="11">
        <v>0</v>
      </c>
      <c r="W1581" s="11">
        <v>0</v>
      </c>
      <c r="X1581" s="11">
        <v>0</v>
      </c>
      <c r="Y1581" s="11">
        <v>0</v>
      </c>
      <c r="Z1581" s="11">
        <v>0</v>
      </c>
      <c r="AA1581" s="12" t="s">
        <v>32955</v>
      </c>
      <c r="AB1581" s="17" t="str">
        <f t="shared" si="145"/>
        <v>Programme: PGCert Genomic Medicine (Part-Time, 1-year)</v>
      </c>
      <c r="AC1581" s="17">
        <f t="shared" si="146"/>
        <v>1</v>
      </c>
      <c r="AD1581" s="17" t="str">
        <f t="shared" si="147"/>
        <v/>
      </c>
      <c r="AE1581" s="17" t="str">
        <f t="shared" si="148"/>
        <v/>
      </c>
      <c r="AF1581" s="17" t="str">
        <f t="shared" si="149"/>
        <v/>
      </c>
      <c r="AG1581" s="17" cm="1">
        <f t="array" ref="AG1581">IFERROR(IF(J1581="Level",INDEX($M1581:$S1581,AC1581+1),INDEX($M1581:$S1581,AC1581)),"")</f>
        <v>60</v>
      </c>
      <c r="AH1581" s="17" t="str" cm="1">
        <f t="array" ref="AH1581">IFERROR(IF(J1581="Level",INDEX($M1581:$S1581,AD1581+1),INDEX($M1581:$S1581,AD1581)),"")</f>
        <v/>
      </c>
      <c r="AI1581" s="17" t="str" cm="1">
        <f t="array" ref="AI1581">IFERROR(INDEX($M1581:$S1581,AE1581),"")</f>
        <v/>
      </c>
      <c r="AJ1581" s="17" t="str" cm="1">
        <f t="array" ref="AJ1581">IFERROR(INDEX($M1581:$S1581,AF1581),"")</f>
        <v/>
      </c>
      <c r="AK1581" s="17" cm="1">
        <f t="array" ref="AK1581">IFERROR(IF(J1581="Level",INDEX($T1581:$Z1581,AC1581+1),INDEX($T1581:$Z1581,AC1581)),"")</f>
        <v>1</v>
      </c>
      <c r="AL1581" s="17" t="str" cm="1">
        <f t="array" ref="AL1581">IFERROR(IF(J1581="Level",INDEX($T1581:$Z1581,AD1581+1),INDEX($T1581:$Z1581,AD1581)),"")</f>
        <v/>
      </c>
      <c r="AM1581" s="17" t="str" cm="1">
        <f t="array" ref="AM1581">IFERROR(INDEX($T1581:$Z1581,AE1581),"")</f>
        <v/>
      </c>
      <c r="AN1581" s="17" t="str" cm="1">
        <f t="array" ref="AN1581">IFERROR(INDEX($T1581:$Z1581,AF1581),"")</f>
        <v/>
      </c>
    </row>
    <row r="1582" spans="1:40" x14ac:dyDescent="0.2">
      <c r="A1582" s="17" t="str">
        <f t="shared" si="144"/>
        <v>PGCert Health Data Science (Part-Time): PCT1EMSEMS18</v>
      </c>
      <c r="B1582" s="11" t="s">
        <v>4154</v>
      </c>
      <c r="C1582" s="11" t="s">
        <v>32965</v>
      </c>
      <c r="D1582" s="11" t="s">
        <v>4155</v>
      </c>
      <c r="E1582" s="11" t="s">
        <v>70</v>
      </c>
      <c r="F1582" s="11" t="s">
        <v>71</v>
      </c>
      <c r="G1582" s="11" t="s">
        <v>32314</v>
      </c>
      <c r="H1582" s="11" t="s">
        <v>77</v>
      </c>
      <c r="I1582" s="11">
        <v>1</v>
      </c>
      <c r="J1582" s="11" t="s">
        <v>78</v>
      </c>
      <c r="K1582" s="11" t="s">
        <v>32182</v>
      </c>
      <c r="L1582" s="11">
        <v>60</v>
      </c>
      <c r="M1582" s="11">
        <v>60</v>
      </c>
      <c r="N1582" s="11">
        <v>0</v>
      </c>
      <c r="O1582" s="11">
        <v>0</v>
      </c>
      <c r="P1582" s="11">
        <v>0</v>
      </c>
      <c r="Q1582" s="11">
        <v>0</v>
      </c>
      <c r="R1582" s="11">
        <v>0</v>
      </c>
      <c r="S1582" s="11">
        <v>0</v>
      </c>
      <c r="T1582" s="11">
        <v>1</v>
      </c>
      <c r="U1582" s="11">
        <v>0</v>
      </c>
      <c r="V1582" s="11">
        <v>0</v>
      </c>
      <c r="W1582" s="11">
        <v>0</v>
      </c>
      <c r="X1582" s="11">
        <v>0</v>
      </c>
      <c r="Y1582" s="11">
        <v>0</v>
      </c>
      <c r="Z1582" s="11">
        <v>0</v>
      </c>
      <c r="AA1582" s="12" t="s">
        <v>32955</v>
      </c>
      <c r="AB1582" s="17" t="str">
        <f t="shared" si="145"/>
        <v>Programme: PGCert Health Data Science (Part-Time)</v>
      </c>
      <c r="AC1582" s="17">
        <f t="shared" si="146"/>
        <v>1</v>
      </c>
      <c r="AD1582" s="17" t="str">
        <f t="shared" si="147"/>
        <v/>
      </c>
      <c r="AE1582" s="17" t="str">
        <f t="shared" si="148"/>
        <v/>
      </c>
      <c r="AF1582" s="17" t="str">
        <f t="shared" si="149"/>
        <v/>
      </c>
      <c r="AG1582" s="17" cm="1">
        <f t="array" ref="AG1582">IFERROR(IF(J1582="Level",INDEX($M1582:$S1582,AC1582+1),INDEX($M1582:$S1582,AC1582)),"")</f>
        <v>60</v>
      </c>
      <c r="AH1582" s="17" t="str" cm="1">
        <f t="array" ref="AH1582">IFERROR(IF(J1582="Level",INDEX($M1582:$S1582,AD1582+1),INDEX($M1582:$S1582,AD1582)),"")</f>
        <v/>
      </c>
      <c r="AI1582" s="17" t="str" cm="1">
        <f t="array" ref="AI1582">IFERROR(INDEX($M1582:$S1582,AE1582),"")</f>
        <v/>
      </c>
      <c r="AJ1582" s="17" t="str" cm="1">
        <f t="array" ref="AJ1582">IFERROR(INDEX($M1582:$S1582,AF1582),"")</f>
        <v/>
      </c>
      <c r="AK1582" s="17" cm="1">
        <f t="array" ref="AK1582">IFERROR(IF(J1582="Level",INDEX($T1582:$Z1582,AC1582+1),INDEX($T1582:$Z1582,AC1582)),"")</f>
        <v>1</v>
      </c>
      <c r="AL1582" s="17" t="str" cm="1">
        <f t="array" ref="AL1582">IFERROR(IF(J1582="Level",INDEX($T1582:$Z1582,AD1582+1),INDEX($T1582:$Z1582,AD1582)),"")</f>
        <v/>
      </c>
      <c r="AM1582" s="17" t="str" cm="1">
        <f t="array" ref="AM1582">IFERROR(INDEX($T1582:$Z1582,AE1582),"")</f>
        <v/>
      </c>
      <c r="AN1582" s="17" t="str" cm="1">
        <f t="array" ref="AN1582">IFERROR(INDEX($T1582:$Z1582,AF1582),"")</f>
        <v/>
      </c>
    </row>
    <row r="1583" spans="1:40" x14ac:dyDescent="0.2">
      <c r="A1583" s="17" t="str">
        <f t="shared" si="144"/>
        <v>PGCert Neuroscience (Part-Time): PCT1EMSEMS20</v>
      </c>
      <c r="B1583" s="11" t="s">
        <v>4156</v>
      </c>
      <c r="C1583" s="11" t="s">
        <v>32965</v>
      </c>
      <c r="D1583" s="11" t="s">
        <v>4157</v>
      </c>
      <c r="E1583" s="11" t="s">
        <v>145</v>
      </c>
      <c r="F1583" s="11" t="s">
        <v>71</v>
      </c>
      <c r="G1583" s="11" t="s">
        <v>32314</v>
      </c>
      <c r="H1583" s="11" t="s">
        <v>77</v>
      </c>
      <c r="I1583" s="11">
        <v>1</v>
      </c>
      <c r="J1583" s="11" t="s">
        <v>78</v>
      </c>
      <c r="K1583" s="11" t="s">
        <v>32182</v>
      </c>
      <c r="L1583" s="11">
        <v>60</v>
      </c>
      <c r="M1583" s="11">
        <v>60</v>
      </c>
      <c r="N1583" s="11">
        <v>0</v>
      </c>
      <c r="O1583" s="11">
        <v>0</v>
      </c>
      <c r="P1583" s="11">
        <v>0</v>
      </c>
      <c r="Q1583" s="11">
        <v>0</v>
      </c>
      <c r="R1583" s="11">
        <v>0</v>
      </c>
      <c r="S1583" s="11">
        <v>0</v>
      </c>
      <c r="T1583" s="11">
        <v>1</v>
      </c>
      <c r="U1583" s="11">
        <v>0</v>
      </c>
      <c r="V1583" s="11">
        <v>0</v>
      </c>
      <c r="W1583" s="11">
        <v>0</v>
      </c>
      <c r="X1583" s="11">
        <v>0</v>
      </c>
      <c r="Y1583" s="11">
        <v>0</v>
      </c>
      <c r="Z1583" s="11">
        <v>0</v>
      </c>
      <c r="AA1583" s="12" t="s">
        <v>32955</v>
      </c>
      <c r="AB1583" s="17" t="str">
        <f t="shared" si="145"/>
        <v>Programme: PGCert Neuroscience (Part-Time)</v>
      </c>
      <c r="AC1583" s="17">
        <f t="shared" si="146"/>
        <v>1</v>
      </c>
      <c r="AD1583" s="17" t="str">
        <f t="shared" si="147"/>
        <v/>
      </c>
      <c r="AE1583" s="17" t="str">
        <f t="shared" si="148"/>
        <v/>
      </c>
      <c r="AF1583" s="17" t="str">
        <f t="shared" si="149"/>
        <v/>
      </c>
      <c r="AG1583" s="17" cm="1">
        <f t="array" ref="AG1583">IFERROR(IF(J1583="Level",INDEX($M1583:$S1583,AC1583+1),INDEX($M1583:$S1583,AC1583)),"")</f>
        <v>60</v>
      </c>
      <c r="AH1583" s="17" t="str" cm="1">
        <f t="array" ref="AH1583">IFERROR(IF(J1583="Level",INDEX($M1583:$S1583,AD1583+1),INDEX($M1583:$S1583,AD1583)),"")</f>
        <v/>
      </c>
      <c r="AI1583" s="17" t="str" cm="1">
        <f t="array" ref="AI1583">IFERROR(INDEX($M1583:$S1583,AE1583),"")</f>
        <v/>
      </c>
      <c r="AJ1583" s="17" t="str" cm="1">
        <f t="array" ref="AJ1583">IFERROR(INDEX($M1583:$S1583,AF1583),"")</f>
        <v/>
      </c>
      <c r="AK1583" s="17" cm="1">
        <f t="array" ref="AK1583">IFERROR(IF(J1583="Level",INDEX($T1583:$Z1583,AC1583+1),INDEX($T1583:$Z1583,AC1583)),"")</f>
        <v>1</v>
      </c>
      <c r="AL1583" s="17" t="str" cm="1">
        <f t="array" ref="AL1583">IFERROR(IF(J1583="Level",INDEX($T1583:$Z1583,AD1583+1),INDEX($T1583:$Z1583,AD1583)),"")</f>
        <v/>
      </c>
      <c r="AM1583" s="17" t="str" cm="1">
        <f t="array" ref="AM1583">IFERROR(INDEX($T1583:$Z1583,AE1583),"")</f>
        <v/>
      </c>
      <c r="AN1583" s="17" t="str" cm="1">
        <f t="array" ref="AN1583">IFERROR(INDEX($T1583:$Z1583,AF1583),"")</f>
        <v/>
      </c>
    </row>
    <row r="1584" spans="1:40" x14ac:dyDescent="0.2">
      <c r="A1584" s="17" t="str">
        <f t="shared" si="144"/>
        <v>PGCert Clinical Pharmacy: PCT1EMSEMS11</v>
      </c>
      <c r="B1584" s="11" t="s">
        <v>755</v>
      </c>
      <c r="C1584" s="11" t="s">
        <v>32965</v>
      </c>
      <c r="D1584" s="11" t="s">
        <v>756</v>
      </c>
      <c r="E1584" s="11" t="s">
        <v>476</v>
      </c>
      <c r="F1584" s="11" t="s">
        <v>71</v>
      </c>
      <c r="G1584" s="11" t="s">
        <v>32314</v>
      </c>
      <c r="H1584" s="11" t="s">
        <v>77</v>
      </c>
      <c r="I1584" s="11">
        <v>1</v>
      </c>
      <c r="J1584" s="11" t="s">
        <v>78</v>
      </c>
      <c r="K1584" s="11" t="s">
        <v>32182</v>
      </c>
      <c r="L1584" s="11">
        <v>60</v>
      </c>
      <c r="M1584" s="11">
        <v>60</v>
      </c>
      <c r="N1584" s="11">
        <v>0</v>
      </c>
      <c r="O1584" s="11">
        <v>0</v>
      </c>
      <c r="P1584" s="11">
        <v>0</v>
      </c>
      <c r="Q1584" s="11">
        <v>0</v>
      </c>
      <c r="R1584" s="11">
        <v>0</v>
      </c>
      <c r="S1584" s="11">
        <v>0</v>
      </c>
      <c r="T1584" s="11">
        <v>1</v>
      </c>
      <c r="U1584" s="11">
        <v>0</v>
      </c>
      <c r="V1584" s="11">
        <v>0</v>
      </c>
      <c r="W1584" s="11">
        <v>0</v>
      </c>
      <c r="X1584" s="11">
        <v>0</v>
      </c>
      <c r="Y1584" s="11">
        <v>0</v>
      </c>
      <c r="Z1584" s="11">
        <v>0</v>
      </c>
      <c r="AA1584" s="12" t="s">
        <v>32955</v>
      </c>
      <c r="AB1584" s="17" t="str">
        <f t="shared" si="145"/>
        <v>Programme: PGCert Clinical Pharmacy</v>
      </c>
      <c r="AC1584" s="17">
        <f t="shared" si="146"/>
        <v>1</v>
      </c>
      <c r="AD1584" s="17" t="str">
        <f t="shared" si="147"/>
        <v/>
      </c>
      <c r="AE1584" s="17" t="str">
        <f t="shared" si="148"/>
        <v/>
      </c>
      <c r="AF1584" s="17" t="str">
        <f t="shared" si="149"/>
        <v/>
      </c>
      <c r="AG1584" s="17" cm="1">
        <f t="array" ref="AG1584">IFERROR(IF(J1584="Level",INDEX($M1584:$S1584,AC1584+1),INDEX($M1584:$S1584,AC1584)),"")</f>
        <v>60</v>
      </c>
      <c r="AH1584" s="17" t="str" cm="1">
        <f t="array" ref="AH1584">IFERROR(IF(J1584="Level",INDEX($M1584:$S1584,AD1584+1),INDEX($M1584:$S1584,AD1584)),"")</f>
        <v/>
      </c>
      <c r="AI1584" s="17" t="str" cm="1">
        <f t="array" ref="AI1584">IFERROR(INDEX($M1584:$S1584,AE1584),"")</f>
        <v/>
      </c>
      <c r="AJ1584" s="17" t="str" cm="1">
        <f t="array" ref="AJ1584">IFERROR(INDEX($M1584:$S1584,AF1584),"")</f>
        <v/>
      </c>
      <c r="AK1584" s="17" cm="1">
        <f t="array" ref="AK1584">IFERROR(IF(J1584="Level",INDEX($T1584:$Z1584,AC1584+1),INDEX($T1584:$Z1584,AC1584)),"")</f>
        <v>1</v>
      </c>
      <c r="AL1584" s="17" t="str" cm="1">
        <f t="array" ref="AL1584">IFERROR(IF(J1584="Level",INDEX($T1584:$Z1584,AD1584+1),INDEX($T1584:$Z1584,AD1584)),"")</f>
        <v/>
      </c>
      <c r="AM1584" s="17" t="str" cm="1">
        <f t="array" ref="AM1584">IFERROR(INDEX($T1584:$Z1584,AE1584),"")</f>
        <v/>
      </c>
      <c r="AN1584" s="17" t="str" cm="1">
        <f t="array" ref="AN1584">IFERROR(INDEX($T1584:$Z1584,AF1584),"")</f>
        <v/>
      </c>
    </row>
    <row r="1585" spans="1:40" x14ac:dyDescent="0.2">
      <c r="A1585" s="17" t="str">
        <f t="shared" si="144"/>
        <v>PGCert Public Health (Part-Time): PCT1EMSEMS14</v>
      </c>
      <c r="B1585" s="11" t="s">
        <v>4148</v>
      </c>
      <c r="C1585" s="11" t="s">
        <v>32965</v>
      </c>
      <c r="D1585" s="11" t="s">
        <v>4149</v>
      </c>
      <c r="E1585" s="11" t="s">
        <v>308</v>
      </c>
      <c r="F1585" s="11" t="s">
        <v>71</v>
      </c>
      <c r="G1585" s="11" t="s">
        <v>32314</v>
      </c>
      <c r="H1585" s="11" t="s">
        <v>77</v>
      </c>
      <c r="I1585" s="11">
        <v>1</v>
      </c>
      <c r="J1585" s="11" t="s">
        <v>78</v>
      </c>
      <c r="K1585" s="11" t="s">
        <v>32182</v>
      </c>
      <c r="L1585" s="11">
        <v>60</v>
      </c>
      <c r="M1585" s="11">
        <v>60</v>
      </c>
      <c r="N1585" s="11">
        <v>0</v>
      </c>
      <c r="O1585" s="11">
        <v>0</v>
      </c>
      <c r="P1585" s="11">
        <v>0</v>
      </c>
      <c r="Q1585" s="11">
        <v>0</v>
      </c>
      <c r="R1585" s="11">
        <v>0</v>
      </c>
      <c r="S1585" s="11">
        <v>0</v>
      </c>
      <c r="T1585" s="11">
        <v>1</v>
      </c>
      <c r="U1585" s="11">
        <v>0</v>
      </c>
      <c r="V1585" s="11">
        <v>0</v>
      </c>
      <c r="W1585" s="11">
        <v>0</v>
      </c>
      <c r="X1585" s="11">
        <v>0</v>
      </c>
      <c r="Y1585" s="11">
        <v>0</v>
      </c>
      <c r="Z1585" s="11">
        <v>0</v>
      </c>
      <c r="AA1585" s="12" t="s">
        <v>32955</v>
      </c>
      <c r="AB1585" s="17" t="str">
        <f t="shared" si="145"/>
        <v>Programme: PGCert Public Health (Part-Time)</v>
      </c>
      <c r="AC1585" s="17">
        <f t="shared" si="146"/>
        <v>1</v>
      </c>
      <c r="AD1585" s="17" t="str">
        <f t="shared" si="147"/>
        <v/>
      </c>
      <c r="AE1585" s="17" t="str">
        <f t="shared" si="148"/>
        <v/>
      </c>
      <c r="AF1585" s="17" t="str">
        <f t="shared" si="149"/>
        <v/>
      </c>
      <c r="AG1585" s="17" cm="1">
        <f t="array" ref="AG1585">IFERROR(IF(J1585="Level",INDEX($M1585:$S1585,AC1585+1),INDEX($M1585:$S1585,AC1585)),"")</f>
        <v>60</v>
      </c>
      <c r="AH1585" s="17" t="str" cm="1">
        <f t="array" ref="AH1585">IFERROR(IF(J1585="Level",INDEX($M1585:$S1585,AD1585+1),INDEX($M1585:$S1585,AD1585)),"")</f>
        <v/>
      </c>
      <c r="AI1585" s="17" t="str" cm="1">
        <f t="array" ref="AI1585">IFERROR(INDEX($M1585:$S1585,AE1585),"")</f>
        <v/>
      </c>
      <c r="AJ1585" s="17" t="str" cm="1">
        <f t="array" ref="AJ1585">IFERROR(INDEX($M1585:$S1585,AF1585),"")</f>
        <v/>
      </c>
      <c r="AK1585" s="17" cm="1">
        <f t="array" ref="AK1585">IFERROR(IF(J1585="Level",INDEX($T1585:$Z1585,AC1585+1),INDEX($T1585:$Z1585,AC1585)),"")</f>
        <v>1</v>
      </c>
      <c r="AL1585" s="17" t="str" cm="1">
        <f t="array" ref="AL1585">IFERROR(IF(J1585="Level",INDEX($T1585:$Z1585,AD1585+1),INDEX($T1585:$Z1585,AD1585)),"")</f>
        <v/>
      </c>
      <c r="AM1585" s="17" t="str" cm="1">
        <f t="array" ref="AM1585">IFERROR(INDEX($T1585:$Z1585,AE1585),"")</f>
        <v/>
      </c>
      <c r="AN1585" s="17" t="str" cm="1">
        <f t="array" ref="AN1585">IFERROR(INDEX($T1585:$Z1585,AF1585),"")</f>
        <v/>
      </c>
    </row>
    <row r="1586" spans="1:40" ht="25.5" x14ac:dyDescent="0.2">
      <c r="A1586" s="17" t="str">
        <f t="shared" si="144"/>
        <v>PGCert Enhanced Evidence-Based Practice for Children, Young People and Families: PCT0PSYPSY02</v>
      </c>
      <c r="B1586" s="11" t="s">
        <v>4134</v>
      </c>
      <c r="C1586" s="11" t="s">
        <v>32965</v>
      </c>
      <c r="D1586" s="11" t="s">
        <v>4135</v>
      </c>
      <c r="E1586" s="11" t="s">
        <v>112</v>
      </c>
      <c r="F1586" s="11" t="s">
        <v>71</v>
      </c>
      <c r="G1586" s="11" t="s">
        <v>32314</v>
      </c>
      <c r="H1586" s="11" t="s">
        <v>77</v>
      </c>
      <c r="I1586" s="11">
        <v>1</v>
      </c>
      <c r="J1586" s="11" t="s">
        <v>78</v>
      </c>
      <c r="K1586" s="11" t="s">
        <v>32182</v>
      </c>
      <c r="L1586" s="11">
        <v>60</v>
      </c>
      <c r="M1586" s="11">
        <v>60</v>
      </c>
      <c r="N1586" s="11">
        <v>0</v>
      </c>
      <c r="O1586" s="11">
        <v>0</v>
      </c>
      <c r="P1586" s="11">
        <v>0</v>
      </c>
      <c r="Q1586" s="11">
        <v>0</v>
      </c>
      <c r="R1586" s="11">
        <v>0</v>
      </c>
      <c r="S1586" s="11">
        <v>0</v>
      </c>
      <c r="T1586" s="11">
        <v>1</v>
      </c>
      <c r="U1586" s="11">
        <v>0</v>
      </c>
      <c r="V1586" s="11">
        <v>0</v>
      </c>
      <c r="W1586" s="11">
        <v>0</v>
      </c>
      <c r="X1586" s="11">
        <v>0</v>
      </c>
      <c r="Y1586" s="11">
        <v>0</v>
      </c>
      <c r="Z1586" s="11">
        <v>0</v>
      </c>
      <c r="AA1586" s="12" t="s">
        <v>32955</v>
      </c>
      <c r="AB1586" s="17" t="str">
        <f t="shared" si="145"/>
        <v>Programme: PGCert Enhanced Evidence-Based Practice for Children, Young People and Families</v>
      </c>
      <c r="AC1586" s="17">
        <f t="shared" si="146"/>
        <v>1</v>
      </c>
      <c r="AD1586" s="17" t="str">
        <f t="shared" si="147"/>
        <v/>
      </c>
      <c r="AE1586" s="17" t="str">
        <f t="shared" si="148"/>
        <v/>
      </c>
      <c r="AF1586" s="17" t="str">
        <f t="shared" si="149"/>
        <v/>
      </c>
      <c r="AG1586" s="17" cm="1">
        <f t="array" ref="AG1586">IFERROR(IF(J1586="Level",INDEX($M1586:$S1586,AC1586+1),INDEX($M1586:$S1586,AC1586)),"")</f>
        <v>60</v>
      </c>
      <c r="AH1586" s="17" t="str" cm="1">
        <f t="array" ref="AH1586">IFERROR(IF(J1586="Level",INDEX($M1586:$S1586,AD1586+1),INDEX($M1586:$S1586,AD1586)),"")</f>
        <v/>
      </c>
      <c r="AI1586" s="17" t="str" cm="1">
        <f t="array" ref="AI1586">IFERROR(INDEX($M1586:$S1586,AE1586),"")</f>
        <v/>
      </c>
      <c r="AJ1586" s="17" t="str" cm="1">
        <f t="array" ref="AJ1586">IFERROR(INDEX($M1586:$S1586,AF1586),"")</f>
        <v/>
      </c>
      <c r="AK1586" s="17" cm="1">
        <f t="array" ref="AK1586">IFERROR(IF(J1586="Level",INDEX($T1586:$Z1586,AC1586+1),INDEX($T1586:$Z1586,AC1586)),"")</f>
        <v>1</v>
      </c>
      <c r="AL1586" s="17" t="str" cm="1">
        <f t="array" ref="AL1586">IFERROR(IF(J1586="Level",INDEX($T1586:$Z1586,AD1586+1),INDEX($T1586:$Z1586,AD1586)),"")</f>
        <v/>
      </c>
      <c r="AM1586" s="17" t="str" cm="1">
        <f t="array" ref="AM1586">IFERROR(INDEX($T1586:$Z1586,AE1586),"")</f>
        <v/>
      </c>
      <c r="AN1586" s="17" t="str" cm="1">
        <f t="array" ref="AN1586">IFERROR(INDEX($T1586:$Z1586,AF1586),"")</f>
        <v/>
      </c>
    </row>
    <row r="1587" spans="1:40" ht="25.5" x14ac:dyDescent="0.2">
      <c r="A1587" s="17" t="str">
        <f t="shared" si="144"/>
        <v>PGCert Clinical Leadership and Transformational Service Change (Part-Time): PCT0PSYPSY03</v>
      </c>
      <c r="B1587" s="11" t="s">
        <v>4136</v>
      </c>
      <c r="C1587" s="11" t="s">
        <v>32965</v>
      </c>
      <c r="D1587" s="11" t="s">
        <v>4137</v>
      </c>
      <c r="E1587" s="11" t="s">
        <v>112</v>
      </c>
      <c r="F1587" s="11" t="s">
        <v>71</v>
      </c>
      <c r="G1587" s="11" t="s">
        <v>32314</v>
      </c>
      <c r="H1587" s="11" t="s">
        <v>77</v>
      </c>
      <c r="I1587" s="11">
        <v>1</v>
      </c>
      <c r="J1587" s="11" t="s">
        <v>78</v>
      </c>
      <c r="K1587" s="11" t="s">
        <v>32182</v>
      </c>
      <c r="L1587" s="11">
        <v>60</v>
      </c>
      <c r="M1587" s="11">
        <v>60</v>
      </c>
      <c r="N1587" s="11">
        <v>0</v>
      </c>
      <c r="O1587" s="11">
        <v>0</v>
      </c>
      <c r="P1587" s="11">
        <v>0</v>
      </c>
      <c r="Q1587" s="11">
        <v>0</v>
      </c>
      <c r="R1587" s="11">
        <v>0</v>
      </c>
      <c r="S1587" s="11">
        <v>0</v>
      </c>
      <c r="T1587" s="11">
        <v>1</v>
      </c>
      <c r="U1587" s="11">
        <v>0</v>
      </c>
      <c r="V1587" s="11">
        <v>0</v>
      </c>
      <c r="W1587" s="11">
        <v>0</v>
      </c>
      <c r="X1587" s="11">
        <v>0</v>
      </c>
      <c r="Y1587" s="11">
        <v>0</v>
      </c>
      <c r="Z1587" s="11">
        <v>0</v>
      </c>
      <c r="AA1587" s="12" t="s">
        <v>32955</v>
      </c>
      <c r="AB1587" s="17" t="str">
        <f t="shared" si="145"/>
        <v>Programme: PGCert Clinical Leadership and Transformational Service Change (Part-Time)</v>
      </c>
      <c r="AC1587" s="17">
        <f t="shared" si="146"/>
        <v>1</v>
      </c>
      <c r="AD1587" s="17" t="str">
        <f t="shared" si="147"/>
        <v/>
      </c>
      <c r="AE1587" s="17" t="str">
        <f t="shared" si="148"/>
        <v/>
      </c>
      <c r="AF1587" s="17" t="str">
        <f t="shared" si="149"/>
        <v/>
      </c>
      <c r="AG1587" s="17" cm="1">
        <f t="array" ref="AG1587">IFERROR(IF(J1587="Level",INDEX($M1587:$S1587,AC1587+1),INDEX($M1587:$S1587,AC1587)),"")</f>
        <v>60</v>
      </c>
      <c r="AH1587" s="17" t="str" cm="1">
        <f t="array" ref="AH1587">IFERROR(IF(J1587="Level",INDEX($M1587:$S1587,AD1587+1),INDEX($M1587:$S1587,AD1587)),"")</f>
        <v/>
      </c>
      <c r="AI1587" s="17" t="str" cm="1">
        <f t="array" ref="AI1587">IFERROR(INDEX($M1587:$S1587,AE1587),"")</f>
        <v/>
      </c>
      <c r="AJ1587" s="17" t="str" cm="1">
        <f t="array" ref="AJ1587">IFERROR(INDEX($M1587:$S1587,AF1587),"")</f>
        <v/>
      </c>
      <c r="AK1587" s="17" cm="1">
        <f t="array" ref="AK1587">IFERROR(IF(J1587="Level",INDEX($T1587:$Z1587,AC1587+1),INDEX($T1587:$Z1587,AC1587)),"")</f>
        <v>1</v>
      </c>
      <c r="AL1587" s="17" t="str" cm="1">
        <f t="array" ref="AL1587">IFERROR(IF(J1587="Level",INDEX($T1587:$Z1587,AD1587+1),INDEX($T1587:$Z1587,AD1587)),"")</f>
        <v/>
      </c>
      <c r="AM1587" s="17" t="str" cm="1">
        <f t="array" ref="AM1587">IFERROR(INDEX($T1587:$Z1587,AE1587),"")</f>
        <v/>
      </c>
      <c r="AN1587" s="17" t="str" cm="1">
        <f t="array" ref="AN1587">IFERROR(INDEX($T1587:$Z1587,AF1587),"")</f>
        <v/>
      </c>
    </row>
    <row r="1588" spans="1:40" ht="25.5" x14ac:dyDescent="0.2">
      <c r="A1588" s="17" t="str">
        <f t="shared" si="144"/>
        <v>PGCert Clinical Supervision of Psychological Therapies Practice (Part-Time): PCT0PSYPSY04</v>
      </c>
      <c r="B1588" s="11" t="s">
        <v>4138</v>
      </c>
      <c r="C1588" s="11" t="s">
        <v>32965</v>
      </c>
      <c r="D1588" s="11" t="s">
        <v>4139</v>
      </c>
      <c r="E1588" s="11" t="s">
        <v>112</v>
      </c>
      <c r="F1588" s="11" t="s">
        <v>71</v>
      </c>
      <c r="G1588" s="11" t="s">
        <v>32314</v>
      </c>
      <c r="H1588" s="11" t="s">
        <v>77</v>
      </c>
      <c r="I1588" s="11">
        <v>1</v>
      </c>
      <c r="J1588" s="11" t="s">
        <v>78</v>
      </c>
      <c r="K1588" s="11" t="s">
        <v>32182</v>
      </c>
      <c r="L1588" s="11">
        <v>60</v>
      </c>
      <c r="M1588" s="11">
        <v>60</v>
      </c>
      <c r="N1588" s="11">
        <v>0</v>
      </c>
      <c r="O1588" s="11">
        <v>0</v>
      </c>
      <c r="P1588" s="11">
        <v>0</v>
      </c>
      <c r="Q1588" s="11">
        <v>0</v>
      </c>
      <c r="R1588" s="11">
        <v>0</v>
      </c>
      <c r="S1588" s="11">
        <v>0</v>
      </c>
      <c r="T1588" s="11">
        <v>1</v>
      </c>
      <c r="U1588" s="11">
        <v>0</v>
      </c>
      <c r="V1588" s="11">
        <v>0</v>
      </c>
      <c r="W1588" s="11">
        <v>0</v>
      </c>
      <c r="X1588" s="11">
        <v>0</v>
      </c>
      <c r="Y1588" s="11">
        <v>0</v>
      </c>
      <c r="Z1588" s="11">
        <v>0</v>
      </c>
      <c r="AA1588" s="12" t="s">
        <v>32955</v>
      </c>
      <c r="AB1588" s="17" t="str">
        <f t="shared" si="145"/>
        <v>Programme: PGCert Clinical Supervision of Psychological Therapies Practice (Part-Time)</v>
      </c>
      <c r="AC1588" s="17">
        <f t="shared" si="146"/>
        <v>1</v>
      </c>
      <c r="AD1588" s="17" t="str">
        <f t="shared" si="147"/>
        <v/>
      </c>
      <c r="AE1588" s="17" t="str">
        <f t="shared" si="148"/>
        <v/>
      </c>
      <c r="AF1588" s="17" t="str">
        <f t="shared" si="149"/>
        <v/>
      </c>
      <c r="AG1588" s="17" cm="1">
        <f t="array" ref="AG1588">IFERROR(IF(J1588="Level",INDEX($M1588:$S1588,AC1588+1),INDEX($M1588:$S1588,AC1588)),"")</f>
        <v>60</v>
      </c>
      <c r="AH1588" s="17" t="str" cm="1">
        <f t="array" ref="AH1588">IFERROR(IF(J1588="Level",INDEX($M1588:$S1588,AD1588+1),INDEX($M1588:$S1588,AD1588)),"")</f>
        <v/>
      </c>
      <c r="AI1588" s="17" t="str" cm="1">
        <f t="array" ref="AI1588">IFERROR(INDEX($M1588:$S1588,AE1588),"")</f>
        <v/>
      </c>
      <c r="AJ1588" s="17" t="str" cm="1">
        <f t="array" ref="AJ1588">IFERROR(INDEX($M1588:$S1588,AF1588),"")</f>
        <v/>
      </c>
      <c r="AK1588" s="17" cm="1">
        <f t="array" ref="AK1588">IFERROR(IF(J1588="Level",INDEX($T1588:$Z1588,AC1588+1),INDEX($T1588:$Z1588,AC1588)),"")</f>
        <v>1</v>
      </c>
      <c r="AL1588" s="17" t="str" cm="1">
        <f t="array" ref="AL1588">IFERROR(IF(J1588="Level",INDEX($T1588:$Z1588,AD1588+1),INDEX($T1588:$Z1588,AD1588)),"")</f>
        <v/>
      </c>
      <c r="AM1588" s="17" t="str" cm="1">
        <f t="array" ref="AM1588">IFERROR(INDEX($T1588:$Z1588,AE1588),"")</f>
        <v/>
      </c>
      <c r="AN1588" s="17" t="str" cm="1">
        <f t="array" ref="AN1588">IFERROR(INDEX($T1588:$Z1588,AF1588),"")</f>
        <v/>
      </c>
    </row>
    <row r="1589" spans="1:40" ht="25.5" x14ac:dyDescent="0.2">
      <c r="A1589" s="17" t="str">
        <f t="shared" si="144"/>
        <v>PGCert Psychological Therapies Practice (Low Intensity Cognitive Behavioural Therapy): PCT0PSYPSY06</v>
      </c>
      <c r="B1589" s="11" t="s">
        <v>4140</v>
      </c>
      <c r="C1589" s="11" t="s">
        <v>32965</v>
      </c>
      <c r="D1589" s="11" t="s">
        <v>4141</v>
      </c>
      <c r="E1589" s="11" t="s">
        <v>112</v>
      </c>
      <c r="F1589" s="11" t="s">
        <v>71</v>
      </c>
      <c r="G1589" s="11" t="s">
        <v>32314</v>
      </c>
      <c r="H1589" s="11" t="s">
        <v>77</v>
      </c>
      <c r="I1589" s="11">
        <v>1</v>
      </c>
      <c r="J1589" s="11" t="s">
        <v>78</v>
      </c>
      <c r="K1589" s="11" t="s">
        <v>32182</v>
      </c>
      <c r="L1589" s="11">
        <v>60</v>
      </c>
      <c r="M1589" s="11">
        <v>60</v>
      </c>
      <c r="N1589" s="11">
        <v>0</v>
      </c>
      <c r="O1589" s="11">
        <v>0</v>
      </c>
      <c r="P1589" s="11">
        <v>0</v>
      </c>
      <c r="Q1589" s="11">
        <v>0</v>
      </c>
      <c r="R1589" s="11">
        <v>0</v>
      </c>
      <c r="S1589" s="11">
        <v>0</v>
      </c>
      <c r="T1589" s="11">
        <v>1</v>
      </c>
      <c r="U1589" s="11">
        <v>0</v>
      </c>
      <c r="V1589" s="11">
        <v>0</v>
      </c>
      <c r="W1589" s="11">
        <v>0</v>
      </c>
      <c r="X1589" s="11">
        <v>0</v>
      </c>
      <c r="Y1589" s="11">
        <v>0</v>
      </c>
      <c r="Z1589" s="11">
        <v>0</v>
      </c>
      <c r="AA1589" s="12" t="s">
        <v>32955</v>
      </c>
      <c r="AB1589" s="17" t="str">
        <f t="shared" si="145"/>
        <v>Programme: PGCert Psychological Therapies Practice (Low Intensity Cognitive Behavioural Therapy)</v>
      </c>
      <c r="AC1589" s="17">
        <f t="shared" si="146"/>
        <v>1</v>
      </c>
      <c r="AD1589" s="17" t="str">
        <f t="shared" si="147"/>
        <v/>
      </c>
      <c r="AE1589" s="17" t="str">
        <f t="shared" si="148"/>
        <v/>
      </c>
      <c r="AF1589" s="17" t="str">
        <f t="shared" si="149"/>
        <v/>
      </c>
      <c r="AG1589" s="17" cm="1">
        <f t="array" ref="AG1589">IFERROR(IF(J1589="Level",INDEX($M1589:$S1589,AC1589+1),INDEX($M1589:$S1589,AC1589)),"")</f>
        <v>60</v>
      </c>
      <c r="AH1589" s="17" t="str" cm="1">
        <f t="array" ref="AH1589">IFERROR(IF(J1589="Level",INDEX($M1589:$S1589,AD1589+1),INDEX($M1589:$S1589,AD1589)),"")</f>
        <v/>
      </c>
      <c r="AI1589" s="17" t="str" cm="1">
        <f t="array" ref="AI1589">IFERROR(INDEX($M1589:$S1589,AE1589),"")</f>
        <v/>
      </c>
      <c r="AJ1589" s="17" t="str" cm="1">
        <f t="array" ref="AJ1589">IFERROR(INDEX($M1589:$S1589,AF1589),"")</f>
        <v/>
      </c>
      <c r="AK1589" s="17" cm="1">
        <f t="array" ref="AK1589">IFERROR(IF(J1589="Level",INDEX($T1589:$Z1589,AC1589+1),INDEX($T1589:$Z1589,AC1589)),"")</f>
        <v>1</v>
      </c>
      <c r="AL1589" s="17" t="str" cm="1">
        <f t="array" ref="AL1589">IFERROR(IF(J1589="Level",INDEX($T1589:$Z1589,AD1589+1),INDEX($T1589:$Z1589,AD1589)),"")</f>
        <v/>
      </c>
      <c r="AM1589" s="17" t="str" cm="1">
        <f t="array" ref="AM1589">IFERROR(INDEX($T1589:$Z1589,AE1589),"")</f>
        <v/>
      </c>
      <c r="AN1589" s="17" t="str" cm="1">
        <f t="array" ref="AN1589">IFERROR(INDEX($T1589:$Z1589,AF1589),"")</f>
        <v/>
      </c>
    </row>
    <row r="1590" spans="1:40" ht="25.5" x14ac:dyDescent="0.2">
      <c r="A1590" s="17" t="str">
        <f t="shared" si="144"/>
        <v>PGCert Psychological Therapies Practice (Children and Young People with Autism and-or Learning Disability): PCT0PSYPSY08</v>
      </c>
      <c r="B1590" s="11" t="s">
        <v>4142</v>
      </c>
      <c r="C1590" s="11" t="s">
        <v>32965</v>
      </c>
      <c r="D1590" s="11" t="s">
        <v>4143</v>
      </c>
      <c r="E1590" s="11" t="s">
        <v>112</v>
      </c>
      <c r="F1590" s="11" t="s">
        <v>71</v>
      </c>
      <c r="G1590" s="11" t="s">
        <v>32314</v>
      </c>
      <c r="H1590" s="11" t="s">
        <v>77</v>
      </c>
      <c r="I1590" s="11">
        <v>1</v>
      </c>
      <c r="J1590" s="11" t="s">
        <v>78</v>
      </c>
      <c r="K1590" s="11" t="s">
        <v>32182</v>
      </c>
      <c r="L1590" s="11">
        <v>60</v>
      </c>
      <c r="M1590" s="11">
        <v>60</v>
      </c>
      <c r="N1590" s="11">
        <v>0</v>
      </c>
      <c r="O1590" s="11">
        <v>0</v>
      </c>
      <c r="P1590" s="11">
        <v>0</v>
      </c>
      <c r="Q1590" s="11">
        <v>0</v>
      </c>
      <c r="R1590" s="11">
        <v>0</v>
      </c>
      <c r="S1590" s="11">
        <v>0</v>
      </c>
      <c r="T1590" s="11">
        <v>1</v>
      </c>
      <c r="U1590" s="11">
        <v>0</v>
      </c>
      <c r="V1590" s="11">
        <v>0</v>
      </c>
      <c r="W1590" s="11">
        <v>0</v>
      </c>
      <c r="X1590" s="11">
        <v>0</v>
      </c>
      <c r="Y1590" s="11">
        <v>0</v>
      </c>
      <c r="Z1590" s="11">
        <v>0</v>
      </c>
      <c r="AA1590" s="12" t="s">
        <v>32955</v>
      </c>
      <c r="AB1590" s="17" t="str">
        <f t="shared" si="145"/>
        <v>Programme: PGCert Psychological Therapies Practice (Children and Young People with Autism and-or Learning Disability)</v>
      </c>
      <c r="AC1590" s="17">
        <f t="shared" si="146"/>
        <v>1</v>
      </c>
      <c r="AD1590" s="17" t="str">
        <f t="shared" si="147"/>
        <v/>
      </c>
      <c r="AE1590" s="17" t="str">
        <f t="shared" si="148"/>
        <v/>
      </c>
      <c r="AF1590" s="17" t="str">
        <f t="shared" si="149"/>
        <v/>
      </c>
      <c r="AG1590" s="17" cm="1">
        <f t="array" ref="AG1590">IFERROR(IF(J1590="Level",INDEX($M1590:$S1590,AC1590+1),INDEX($M1590:$S1590,AC1590)),"")</f>
        <v>60</v>
      </c>
      <c r="AH1590" s="17" t="str" cm="1">
        <f t="array" ref="AH1590">IFERROR(IF(J1590="Level",INDEX($M1590:$S1590,AD1590+1),INDEX($M1590:$S1590,AD1590)),"")</f>
        <v/>
      </c>
      <c r="AI1590" s="17" t="str" cm="1">
        <f t="array" ref="AI1590">IFERROR(INDEX($M1590:$S1590,AE1590),"")</f>
        <v/>
      </c>
      <c r="AJ1590" s="17" t="str" cm="1">
        <f t="array" ref="AJ1590">IFERROR(INDEX($M1590:$S1590,AF1590),"")</f>
        <v/>
      </c>
      <c r="AK1590" s="17" cm="1">
        <f t="array" ref="AK1590">IFERROR(IF(J1590="Level",INDEX($T1590:$Z1590,AC1590+1),INDEX($T1590:$Z1590,AC1590)),"")</f>
        <v>1</v>
      </c>
      <c r="AL1590" s="17" t="str" cm="1">
        <f t="array" ref="AL1590">IFERROR(IF(J1590="Level",INDEX($T1590:$Z1590,AD1590+1),INDEX($T1590:$Z1590,AD1590)),"")</f>
        <v/>
      </c>
      <c r="AM1590" s="17" t="str" cm="1">
        <f t="array" ref="AM1590">IFERROR(INDEX($T1590:$Z1590,AE1590),"")</f>
        <v/>
      </c>
      <c r="AN1590" s="17" t="str" cm="1">
        <f t="array" ref="AN1590">IFERROR(INDEX($T1590:$Z1590,AF1590),"")</f>
        <v/>
      </c>
    </row>
    <row r="1591" spans="1:40" ht="25.5" x14ac:dyDescent="0.2">
      <c r="A1591" s="17" t="str">
        <f t="shared" si="144"/>
        <v>PGCert Clinical Supervision of Low Intensity Interventions for Children and Young People (Part-Time): PCT0PSYPSY09</v>
      </c>
      <c r="B1591" s="11" t="s">
        <v>4144</v>
      </c>
      <c r="C1591" s="11" t="s">
        <v>32965</v>
      </c>
      <c r="D1591" s="11" t="s">
        <v>4145</v>
      </c>
      <c r="E1591" s="11" t="s">
        <v>112</v>
      </c>
      <c r="F1591" s="11" t="s">
        <v>71</v>
      </c>
      <c r="G1591" s="11" t="s">
        <v>32314</v>
      </c>
      <c r="H1591" s="11" t="s">
        <v>77</v>
      </c>
      <c r="I1591" s="11">
        <v>1</v>
      </c>
      <c r="J1591" s="11" t="s">
        <v>78</v>
      </c>
      <c r="K1591" s="11" t="s">
        <v>32182</v>
      </c>
      <c r="L1591" s="11">
        <v>60</v>
      </c>
      <c r="M1591" s="11">
        <v>60</v>
      </c>
      <c r="N1591" s="11">
        <v>0</v>
      </c>
      <c r="O1591" s="11">
        <v>0</v>
      </c>
      <c r="P1591" s="11">
        <v>0</v>
      </c>
      <c r="Q1591" s="11">
        <v>0</v>
      </c>
      <c r="R1591" s="11">
        <v>0</v>
      </c>
      <c r="S1591" s="11">
        <v>0</v>
      </c>
      <c r="T1591" s="11">
        <v>1</v>
      </c>
      <c r="U1591" s="11">
        <v>0</v>
      </c>
      <c r="V1591" s="11">
        <v>0</v>
      </c>
      <c r="W1591" s="11">
        <v>0</v>
      </c>
      <c r="X1591" s="11">
        <v>0</v>
      </c>
      <c r="Y1591" s="11">
        <v>0</v>
      </c>
      <c r="Z1591" s="11">
        <v>0</v>
      </c>
      <c r="AA1591" s="12" t="s">
        <v>32955</v>
      </c>
      <c r="AB1591" s="17" t="str">
        <f t="shared" si="145"/>
        <v>Programme: PGCert Clinical Supervision of Low Intensity Interventions for Children and Young People (Part-Time)</v>
      </c>
      <c r="AC1591" s="17">
        <f t="shared" si="146"/>
        <v>1</v>
      </c>
      <c r="AD1591" s="17" t="str">
        <f t="shared" si="147"/>
        <v/>
      </c>
      <c r="AE1591" s="17" t="str">
        <f t="shared" si="148"/>
        <v/>
      </c>
      <c r="AF1591" s="17" t="str">
        <f t="shared" si="149"/>
        <v/>
      </c>
      <c r="AG1591" s="17" cm="1">
        <f t="array" ref="AG1591">IFERROR(IF(J1591="Level",INDEX($M1591:$S1591,AC1591+1),INDEX($M1591:$S1591,AC1591)),"")</f>
        <v>60</v>
      </c>
      <c r="AH1591" s="17" t="str" cm="1">
        <f t="array" ref="AH1591">IFERROR(IF(J1591="Level",INDEX($M1591:$S1591,AD1591+1),INDEX($M1591:$S1591,AD1591)),"")</f>
        <v/>
      </c>
      <c r="AI1591" s="17" t="str" cm="1">
        <f t="array" ref="AI1591">IFERROR(INDEX($M1591:$S1591,AE1591),"")</f>
        <v/>
      </c>
      <c r="AJ1591" s="17" t="str" cm="1">
        <f t="array" ref="AJ1591">IFERROR(INDEX($M1591:$S1591,AF1591),"")</f>
        <v/>
      </c>
      <c r="AK1591" s="17" cm="1">
        <f t="array" ref="AK1591">IFERROR(IF(J1591="Level",INDEX($T1591:$Z1591,AC1591+1),INDEX($T1591:$Z1591,AC1591)),"")</f>
        <v>1</v>
      </c>
      <c r="AL1591" s="17" t="str" cm="1">
        <f t="array" ref="AL1591">IFERROR(IF(J1591="Level",INDEX($T1591:$Z1591,AD1591+1),INDEX($T1591:$Z1591,AD1591)),"")</f>
        <v/>
      </c>
      <c r="AM1591" s="17" t="str" cm="1">
        <f t="array" ref="AM1591">IFERROR(INDEX($T1591:$Z1591,AE1591),"")</f>
        <v/>
      </c>
      <c r="AN1591" s="17" t="str" cm="1">
        <f t="array" ref="AN1591">IFERROR(INDEX($T1591:$Z1591,AF1591),"")</f>
        <v/>
      </c>
    </row>
    <row r="1592" spans="1:40" ht="38.25" x14ac:dyDescent="0.2">
      <c r="A1592" s="17" t="str">
        <f t="shared" si="144"/>
        <v>PGCert Psychological Therapies Practice (Low Intensity Cognitive Behavioural Therapy for Children, Young People and Families) (Part-Time): PCT1PSYPSY05</v>
      </c>
      <c r="B1592" s="11" t="s">
        <v>4162</v>
      </c>
      <c r="C1592" s="11" t="s">
        <v>32965</v>
      </c>
      <c r="D1592" s="11" t="s">
        <v>4163</v>
      </c>
      <c r="E1592" s="11" t="s">
        <v>112</v>
      </c>
      <c r="F1592" s="11" t="s">
        <v>71</v>
      </c>
      <c r="G1592" s="11" t="s">
        <v>32314</v>
      </c>
      <c r="H1592" s="11" t="s">
        <v>77</v>
      </c>
      <c r="I1592" s="11">
        <v>1</v>
      </c>
      <c r="J1592" s="11" t="s">
        <v>78</v>
      </c>
      <c r="K1592" s="11" t="s">
        <v>32182</v>
      </c>
      <c r="L1592" s="11">
        <v>60</v>
      </c>
      <c r="M1592" s="11">
        <v>60</v>
      </c>
      <c r="N1592" s="11">
        <v>0</v>
      </c>
      <c r="O1592" s="11">
        <v>0</v>
      </c>
      <c r="P1592" s="11">
        <v>0</v>
      </c>
      <c r="Q1592" s="11">
        <v>0</v>
      </c>
      <c r="R1592" s="11">
        <v>0</v>
      </c>
      <c r="S1592" s="11">
        <v>0</v>
      </c>
      <c r="T1592" s="11">
        <v>1</v>
      </c>
      <c r="U1592" s="11">
        <v>0</v>
      </c>
      <c r="V1592" s="11">
        <v>0</v>
      </c>
      <c r="W1592" s="11">
        <v>0</v>
      </c>
      <c r="X1592" s="11">
        <v>0</v>
      </c>
      <c r="Y1592" s="11">
        <v>0</v>
      </c>
      <c r="Z1592" s="11">
        <v>0</v>
      </c>
      <c r="AA1592" s="12" t="s">
        <v>32955</v>
      </c>
      <c r="AB1592" s="17" t="str">
        <f t="shared" si="145"/>
        <v>Programme: PGCert Psychological Therapies Practice (Low Intensity Cognitive Behavioural Therapy for Children, Young People and Families) (Part-Time)</v>
      </c>
      <c r="AC1592" s="17">
        <f t="shared" si="146"/>
        <v>1</v>
      </c>
      <c r="AD1592" s="17" t="str">
        <f t="shared" si="147"/>
        <v/>
      </c>
      <c r="AE1592" s="17" t="str">
        <f t="shared" si="148"/>
        <v/>
      </c>
      <c r="AF1592" s="17" t="str">
        <f t="shared" si="149"/>
        <v/>
      </c>
      <c r="AG1592" s="17" cm="1">
        <f t="array" ref="AG1592">IFERROR(IF(J1592="Level",INDEX($M1592:$S1592,AC1592+1),INDEX($M1592:$S1592,AC1592)),"")</f>
        <v>60</v>
      </c>
      <c r="AH1592" s="17" t="str" cm="1">
        <f t="array" ref="AH1592">IFERROR(IF(J1592="Level",INDEX($M1592:$S1592,AD1592+1),INDEX($M1592:$S1592,AD1592)),"")</f>
        <v/>
      </c>
      <c r="AI1592" s="17" t="str" cm="1">
        <f t="array" ref="AI1592">IFERROR(INDEX($M1592:$S1592,AE1592),"")</f>
        <v/>
      </c>
      <c r="AJ1592" s="17" t="str" cm="1">
        <f t="array" ref="AJ1592">IFERROR(INDEX($M1592:$S1592,AF1592),"")</f>
        <v/>
      </c>
      <c r="AK1592" s="17" cm="1">
        <f t="array" ref="AK1592">IFERROR(IF(J1592="Level",INDEX($T1592:$Z1592,AC1592+1),INDEX($T1592:$Z1592,AC1592)),"")</f>
        <v>1</v>
      </c>
      <c r="AL1592" s="17" t="str" cm="1">
        <f t="array" ref="AL1592">IFERROR(IF(J1592="Level",INDEX($T1592:$Z1592,AD1592+1),INDEX($T1592:$Z1592,AD1592)),"")</f>
        <v/>
      </c>
      <c r="AM1592" s="17" t="str" cm="1">
        <f t="array" ref="AM1592">IFERROR(INDEX($T1592:$Z1592,AE1592),"")</f>
        <v/>
      </c>
      <c r="AN1592" s="17" t="str" cm="1">
        <f t="array" ref="AN1592">IFERROR(INDEX($T1592:$Z1592,AF1592),"")</f>
        <v/>
      </c>
    </row>
    <row r="1593" spans="1:40" ht="38.25" x14ac:dyDescent="0.2">
      <c r="A1593" s="17" t="str">
        <f t="shared" si="144"/>
        <v>PGCert Psychological Therapies Practice (Severe Mental Health Problems: Cognitive Behavioural Therapy for Psychosis and Bipolar Disorder) (Part-Time): PCT1PSYPSY06</v>
      </c>
      <c r="B1593" s="11" t="s">
        <v>4164</v>
      </c>
      <c r="C1593" s="11" t="s">
        <v>32965</v>
      </c>
      <c r="D1593" s="11" t="s">
        <v>4165</v>
      </c>
      <c r="E1593" s="11" t="s">
        <v>112</v>
      </c>
      <c r="F1593" s="11" t="s">
        <v>71</v>
      </c>
      <c r="G1593" s="11" t="s">
        <v>32314</v>
      </c>
      <c r="H1593" s="11" t="s">
        <v>77</v>
      </c>
      <c r="I1593" s="11">
        <v>1</v>
      </c>
      <c r="J1593" s="11" t="s">
        <v>78</v>
      </c>
      <c r="K1593" s="11" t="s">
        <v>32182</v>
      </c>
      <c r="L1593" s="11">
        <v>60</v>
      </c>
      <c r="M1593" s="11">
        <v>60</v>
      </c>
      <c r="N1593" s="11">
        <v>0</v>
      </c>
      <c r="O1593" s="11">
        <v>0</v>
      </c>
      <c r="P1593" s="11">
        <v>0</v>
      </c>
      <c r="Q1593" s="11">
        <v>0</v>
      </c>
      <c r="R1593" s="11">
        <v>0</v>
      </c>
      <c r="S1593" s="11">
        <v>0</v>
      </c>
      <c r="T1593" s="11">
        <v>1</v>
      </c>
      <c r="U1593" s="11">
        <v>0</v>
      </c>
      <c r="V1593" s="11">
        <v>0</v>
      </c>
      <c r="W1593" s="11">
        <v>0</v>
      </c>
      <c r="X1593" s="11">
        <v>0</v>
      </c>
      <c r="Y1593" s="11">
        <v>0</v>
      </c>
      <c r="Z1593" s="11">
        <v>0</v>
      </c>
      <c r="AA1593" s="12" t="s">
        <v>32955</v>
      </c>
      <c r="AB1593" s="17" t="str">
        <f t="shared" si="145"/>
        <v>Programme: PGCert Psychological Therapies Practice (Severe Mental Health Problems: Cognitive Behavioural Therapy for Psychosis and Bipolar Disorder) (Part-Time)</v>
      </c>
      <c r="AC1593" s="17">
        <f t="shared" si="146"/>
        <v>1</v>
      </c>
      <c r="AD1593" s="17" t="str">
        <f t="shared" si="147"/>
        <v/>
      </c>
      <c r="AE1593" s="17" t="str">
        <f t="shared" si="148"/>
        <v/>
      </c>
      <c r="AF1593" s="17" t="str">
        <f t="shared" si="149"/>
        <v/>
      </c>
      <c r="AG1593" s="17" cm="1">
        <f t="array" ref="AG1593">IFERROR(IF(J1593="Level",INDEX($M1593:$S1593,AC1593+1),INDEX($M1593:$S1593,AC1593)),"")</f>
        <v>60</v>
      </c>
      <c r="AH1593" s="17" t="str" cm="1">
        <f t="array" ref="AH1593">IFERROR(IF(J1593="Level",INDEX($M1593:$S1593,AD1593+1),INDEX($M1593:$S1593,AD1593)),"")</f>
        <v/>
      </c>
      <c r="AI1593" s="17" t="str" cm="1">
        <f t="array" ref="AI1593">IFERROR(INDEX($M1593:$S1593,AE1593),"")</f>
        <v/>
      </c>
      <c r="AJ1593" s="17" t="str" cm="1">
        <f t="array" ref="AJ1593">IFERROR(INDEX($M1593:$S1593,AF1593),"")</f>
        <v/>
      </c>
      <c r="AK1593" s="17" cm="1">
        <f t="array" ref="AK1593">IFERROR(IF(J1593="Level",INDEX($T1593:$Z1593,AC1593+1),INDEX($T1593:$Z1593,AC1593)),"")</f>
        <v>1</v>
      </c>
      <c r="AL1593" s="17" t="str" cm="1">
        <f t="array" ref="AL1593">IFERROR(IF(J1593="Level",INDEX($T1593:$Z1593,AD1593+1),INDEX($T1593:$Z1593,AD1593)),"")</f>
        <v/>
      </c>
      <c r="AM1593" s="17" t="str" cm="1">
        <f t="array" ref="AM1593">IFERROR(INDEX($T1593:$Z1593,AE1593),"")</f>
        <v/>
      </c>
      <c r="AN1593" s="17" t="str" cm="1">
        <f t="array" ref="AN1593">IFERROR(INDEX($T1593:$Z1593,AF1593),"")</f>
        <v/>
      </c>
    </row>
    <row r="1594" spans="1:40" ht="38.25" x14ac:dyDescent="0.2">
      <c r="A1594" s="17" t="str">
        <f t="shared" si="144"/>
        <v>PGCert Psychological Therapies Practice (Severe Mental Health Problems: Cognitive Behavioural Therapy for Personality Disorder) (Part-Time): PCT1PSYPSY07</v>
      </c>
      <c r="B1594" s="11" t="s">
        <v>4166</v>
      </c>
      <c r="C1594" s="11" t="s">
        <v>32965</v>
      </c>
      <c r="D1594" s="11" t="s">
        <v>4167</v>
      </c>
      <c r="E1594" s="11" t="s">
        <v>112</v>
      </c>
      <c r="F1594" s="11" t="s">
        <v>71</v>
      </c>
      <c r="G1594" s="11" t="s">
        <v>32314</v>
      </c>
      <c r="H1594" s="11" t="s">
        <v>77</v>
      </c>
      <c r="I1594" s="11">
        <v>1</v>
      </c>
      <c r="J1594" s="11" t="s">
        <v>78</v>
      </c>
      <c r="K1594" s="11" t="s">
        <v>32182</v>
      </c>
      <c r="L1594" s="11">
        <v>60</v>
      </c>
      <c r="M1594" s="11">
        <v>60</v>
      </c>
      <c r="N1594" s="11">
        <v>0</v>
      </c>
      <c r="O1594" s="11">
        <v>0</v>
      </c>
      <c r="P1594" s="11">
        <v>0</v>
      </c>
      <c r="Q1594" s="11">
        <v>0</v>
      </c>
      <c r="R1594" s="11">
        <v>0</v>
      </c>
      <c r="S1594" s="11">
        <v>0</v>
      </c>
      <c r="T1594" s="11">
        <v>1</v>
      </c>
      <c r="U1594" s="11">
        <v>0</v>
      </c>
      <c r="V1594" s="11">
        <v>0</v>
      </c>
      <c r="W1594" s="11">
        <v>0</v>
      </c>
      <c r="X1594" s="11">
        <v>0</v>
      </c>
      <c r="Y1594" s="11">
        <v>0</v>
      </c>
      <c r="Z1594" s="11">
        <v>0</v>
      </c>
      <c r="AA1594" s="12" t="s">
        <v>32955</v>
      </c>
      <c r="AB1594" s="17" t="str">
        <f t="shared" si="145"/>
        <v>Programme: PGCert Psychological Therapies Practice (Severe Mental Health Problems: Cognitive Behavioural Therapy for Personality Disorder) (Part-Time)</v>
      </c>
      <c r="AC1594" s="17">
        <f t="shared" si="146"/>
        <v>1</v>
      </c>
      <c r="AD1594" s="17" t="str">
        <f t="shared" si="147"/>
        <v/>
      </c>
      <c r="AE1594" s="17" t="str">
        <f t="shared" si="148"/>
        <v/>
      </c>
      <c r="AF1594" s="17" t="str">
        <f t="shared" si="149"/>
        <v/>
      </c>
      <c r="AG1594" s="17" cm="1">
        <f t="array" ref="AG1594">IFERROR(IF(J1594="Level",INDEX($M1594:$S1594,AC1594+1),INDEX($M1594:$S1594,AC1594)),"")</f>
        <v>60</v>
      </c>
      <c r="AH1594" s="17" t="str" cm="1">
        <f t="array" ref="AH1594">IFERROR(IF(J1594="Level",INDEX($M1594:$S1594,AD1594+1),INDEX($M1594:$S1594,AD1594)),"")</f>
        <v/>
      </c>
      <c r="AI1594" s="17" t="str" cm="1">
        <f t="array" ref="AI1594">IFERROR(INDEX($M1594:$S1594,AE1594),"")</f>
        <v/>
      </c>
      <c r="AJ1594" s="17" t="str" cm="1">
        <f t="array" ref="AJ1594">IFERROR(INDEX($M1594:$S1594,AF1594),"")</f>
        <v/>
      </c>
      <c r="AK1594" s="17" cm="1">
        <f t="array" ref="AK1594">IFERROR(IF(J1594="Level",INDEX($T1594:$Z1594,AC1594+1),INDEX($T1594:$Z1594,AC1594)),"")</f>
        <v>1</v>
      </c>
      <c r="AL1594" s="17" t="str" cm="1">
        <f t="array" ref="AL1594">IFERROR(IF(J1594="Level",INDEX($T1594:$Z1594,AD1594+1),INDEX($T1594:$Z1594,AD1594)),"")</f>
        <v/>
      </c>
      <c r="AM1594" s="17" t="str" cm="1">
        <f t="array" ref="AM1594">IFERROR(INDEX($T1594:$Z1594,AE1594),"")</f>
        <v/>
      </c>
      <c r="AN1594" s="17" t="str" cm="1">
        <f t="array" ref="AN1594">IFERROR(INDEX($T1594:$Z1594,AF1594),"")</f>
        <v/>
      </c>
    </row>
    <row r="1595" spans="1:40" ht="38.25" x14ac:dyDescent="0.2">
      <c r="A1595" s="17" t="str">
        <f t="shared" si="144"/>
        <v>PGCert Psychological Therapies Practice (Mental Health and Wellbeing in Specialist Adult Mental Health) (Part-Time): PCT1PSYPSY08</v>
      </c>
      <c r="B1595" s="11" t="s">
        <v>4168</v>
      </c>
      <c r="C1595" s="11" t="s">
        <v>32965</v>
      </c>
      <c r="D1595" s="11" t="s">
        <v>4169</v>
      </c>
      <c r="E1595" s="11" t="s">
        <v>112</v>
      </c>
      <c r="F1595" s="11" t="s">
        <v>71</v>
      </c>
      <c r="G1595" s="11" t="s">
        <v>32314</v>
      </c>
      <c r="H1595" s="11" t="s">
        <v>77</v>
      </c>
      <c r="I1595" s="11">
        <v>1</v>
      </c>
      <c r="J1595" s="11" t="s">
        <v>78</v>
      </c>
      <c r="K1595" s="11" t="s">
        <v>32182</v>
      </c>
      <c r="L1595" s="11">
        <v>60</v>
      </c>
      <c r="M1595" s="11">
        <v>60</v>
      </c>
      <c r="N1595" s="11">
        <v>0</v>
      </c>
      <c r="O1595" s="11">
        <v>0</v>
      </c>
      <c r="P1595" s="11">
        <v>0</v>
      </c>
      <c r="Q1595" s="11">
        <v>0</v>
      </c>
      <c r="R1595" s="11">
        <v>0</v>
      </c>
      <c r="S1595" s="11">
        <v>0</v>
      </c>
      <c r="T1595" s="11">
        <v>1</v>
      </c>
      <c r="U1595" s="11">
        <v>0</v>
      </c>
      <c r="V1595" s="11">
        <v>0</v>
      </c>
      <c r="W1595" s="11">
        <v>0</v>
      </c>
      <c r="X1595" s="11">
        <v>0</v>
      </c>
      <c r="Y1595" s="11">
        <v>0</v>
      </c>
      <c r="Z1595" s="11">
        <v>0</v>
      </c>
      <c r="AA1595" s="12" t="s">
        <v>32955</v>
      </c>
      <c r="AB1595" s="17" t="str">
        <f t="shared" si="145"/>
        <v>Programme: PGCert Psychological Therapies Practice (Mental Health and Wellbeing in Specialist Adult Mental Health) (Part-Time)</v>
      </c>
      <c r="AC1595" s="17">
        <f t="shared" si="146"/>
        <v>1</v>
      </c>
      <c r="AD1595" s="17" t="str">
        <f t="shared" si="147"/>
        <v/>
      </c>
      <c r="AE1595" s="17" t="str">
        <f t="shared" si="148"/>
        <v/>
      </c>
      <c r="AF1595" s="17" t="str">
        <f t="shared" si="149"/>
        <v/>
      </c>
      <c r="AG1595" s="17" cm="1">
        <f t="array" ref="AG1595">IFERROR(IF(J1595="Level",INDEX($M1595:$S1595,AC1595+1),INDEX($M1595:$S1595,AC1595)),"")</f>
        <v>60</v>
      </c>
      <c r="AH1595" s="17" t="str" cm="1">
        <f t="array" ref="AH1595">IFERROR(IF(J1595="Level",INDEX($M1595:$S1595,AD1595+1),INDEX($M1595:$S1595,AD1595)),"")</f>
        <v/>
      </c>
      <c r="AI1595" s="17" t="str" cm="1">
        <f t="array" ref="AI1595">IFERROR(INDEX($M1595:$S1595,AE1595),"")</f>
        <v/>
      </c>
      <c r="AJ1595" s="17" t="str" cm="1">
        <f t="array" ref="AJ1595">IFERROR(INDEX($M1595:$S1595,AF1595),"")</f>
        <v/>
      </c>
      <c r="AK1595" s="17" cm="1">
        <f t="array" ref="AK1595">IFERROR(IF(J1595="Level",INDEX($T1595:$Z1595,AC1595+1),INDEX($T1595:$Z1595,AC1595)),"")</f>
        <v>1</v>
      </c>
      <c r="AL1595" s="17" t="str" cm="1">
        <f t="array" ref="AL1595">IFERROR(IF(J1595="Level",INDEX($T1595:$Z1595,AD1595+1),INDEX($T1595:$Z1595,AD1595)),"")</f>
        <v/>
      </c>
      <c r="AM1595" s="17" t="str" cm="1">
        <f t="array" ref="AM1595">IFERROR(INDEX($T1595:$Z1595,AE1595),"")</f>
        <v/>
      </c>
      <c r="AN1595" s="17" t="str" cm="1">
        <f t="array" ref="AN1595">IFERROR(INDEX($T1595:$Z1595,AF1595),"")</f>
        <v/>
      </c>
    </row>
    <row r="1596" spans="1:40" ht="25.5" x14ac:dyDescent="0.2">
      <c r="A1596" s="17" t="str">
        <f t="shared" si="144"/>
        <v>PGCert Enhanced Practice for Children and Young People (Low Intensity Cognitive Behavioural Therapy) (Part-Time): PCT1PSYPSY10</v>
      </c>
      <c r="B1596" s="11" t="s">
        <v>4170</v>
      </c>
      <c r="C1596" s="11" t="s">
        <v>32965</v>
      </c>
      <c r="D1596" s="11" t="s">
        <v>4171</v>
      </c>
      <c r="E1596" s="11" t="s">
        <v>112</v>
      </c>
      <c r="F1596" s="11" t="s">
        <v>71</v>
      </c>
      <c r="G1596" s="11" t="s">
        <v>32314</v>
      </c>
      <c r="H1596" s="11" t="s">
        <v>77</v>
      </c>
      <c r="I1596" s="11">
        <v>1</v>
      </c>
      <c r="J1596" s="11" t="s">
        <v>78</v>
      </c>
      <c r="K1596" s="11" t="s">
        <v>32182</v>
      </c>
      <c r="L1596" s="11">
        <v>60</v>
      </c>
      <c r="M1596" s="11">
        <v>60</v>
      </c>
      <c r="N1596" s="11">
        <v>0</v>
      </c>
      <c r="O1596" s="11">
        <v>0</v>
      </c>
      <c r="P1596" s="11">
        <v>0</v>
      </c>
      <c r="Q1596" s="11">
        <v>0</v>
      </c>
      <c r="R1596" s="11">
        <v>0</v>
      </c>
      <c r="S1596" s="11">
        <v>0</v>
      </c>
      <c r="T1596" s="11">
        <v>1</v>
      </c>
      <c r="U1596" s="11">
        <v>0</v>
      </c>
      <c r="V1596" s="11">
        <v>0</v>
      </c>
      <c r="W1596" s="11">
        <v>0</v>
      </c>
      <c r="X1596" s="11">
        <v>0</v>
      </c>
      <c r="Y1596" s="11">
        <v>0</v>
      </c>
      <c r="Z1596" s="11">
        <v>0</v>
      </c>
      <c r="AA1596" s="12" t="s">
        <v>32955</v>
      </c>
      <c r="AB1596" s="17" t="str">
        <f t="shared" si="145"/>
        <v>Programme: PGCert Enhanced Practice for Children and Young People (Low Intensity Cognitive Behavioural Therapy) (Part-Time)</v>
      </c>
      <c r="AC1596" s="17">
        <f t="shared" si="146"/>
        <v>1</v>
      </c>
      <c r="AD1596" s="17" t="str">
        <f t="shared" si="147"/>
        <v/>
      </c>
      <c r="AE1596" s="17" t="str">
        <f t="shared" si="148"/>
        <v/>
      </c>
      <c r="AF1596" s="17" t="str">
        <f t="shared" si="149"/>
        <v/>
      </c>
      <c r="AG1596" s="17" cm="1">
        <f t="array" ref="AG1596">IFERROR(IF(J1596="Level",INDEX($M1596:$S1596,AC1596+1),INDEX($M1596:$S1596,AC1596)),"")</f>
        <v>60</v>
      </c>
      <c r="AH1596" s="17" t="str" cm="1">
        <f t="array" ref="AH1596">IFERROR(IF(J1596="Level",INDEX($M1596:$S1596,AD1596+1),INDEX($M1596:$S1596,AD1596)),"")</f>
        <v/>
      </c>
      <c r="AI1596" s="17" t="str" cm="1">
        <f t="array" ref="AI1596">IFERROR(INDEX($M1596:$S1596,AE1596),"")</f>
        <v/>
      </c>
      <c r="AJ1596" s="17" t="str" cm="1">
        <f t="array" ref="AJ1596">IFERROR(INDEX($M1596:$S1596,AF1596),"")</f>
        <v/>
      </c>
      <c r="AK1596" s="17" cm="1">
        <f t="array" ref="AK1596">IFERROR(IF(J1596="Level",INDEX($T1596:$Z1596,AC1596+1),INDEX($T1596:$Z1596,AC1596)),"")</f>
        <v>1</v>
      </c>
      <c r="AL1596" s="17" t="str" cm="1">
        <f t="array" ref="AL1596">IFERROR(IF(J1596="Level",INDEX($T1596:$Z1596,AD1596+1),INDEX($T1596:$Z1596,AD1596)),"")</f>
        <v/>
      </c>
      <c r="AM1596" s="17" t="str" cm="1">
        <f t="array" ref="AM1596">IFERROR(INDEX($T1596:$Z1596,AE1596),"")</f>
        <v/>
      </c>
      <c r="AN1596" s="17" t="str" cm="1">
        <f t="array" ref="AN1596">IFERROR(INDEX($T1596:$Z1596,AF1596),"")</f>
        <v/>
      </c>
    </row>
    <row r="1597" spans="1:40" ht="25.5" x14ac:dyDescent="0.2">
      <c r="A1597" s="17" t="str">
        <f t="shared" si="144"/>
        <v>PGCert Psychological Therapies Practice (Low Intensity Cognitive Behavioural Therapy) (Part-Time): PCT1PSYPSY11</v>
      </c>
      <c r="B1597" s="11" t="s">
        <v>31970</v>
      </c>
      <c r="C1597" s="11" t="s">
        <v>32965</v>
      </c>
      <c r="D1597" s="11" t="s">
        <v>32316</v>
      </c>
      <c r="E1597" s="11" t="s">
        <v>112</v>
      </c>
      <c r="F1597" s="11" t="s">
        <v>71</v>
      </c>
      <c r="G1597" s="11" t="s">
        <v>32314</v>
      </c>
      <c r="H1597" s="11" t="s">
        <v>77</v>
      </c>
      <c r="I1597" s="11">
        <v>1</v>
      </c>
      <c r="J1597" s="11" t="s">
        <v>78</v>
      </c>
      <c r="K1597" s="11" t="s">
        <v>32182</v>
      </c>
      <c r="L1597" s="11">
        <v>60</v>
      </c>
      <c r="M1597" s="11">
        <v>60</v>
      </c>
      <c r="N1597" s="11">
        <v>0</v>
      </c>
      <c r="O1597" s="11">
        <v>0</v>
      </c>
      <c r="P1597" s="11">
        <v>0</v>
      </c>
      <c r="Q1597" s="11">
        <v>0</v>
      </c>
      <c r="R1597" s="11">
        <v>0</v>
      </c>
      <c r="S1597" s="11">
        <v>0</v>
      </c>
      <c r="T1597" s="11">
        <v>1</v>
      </c>
      <c r="U1597" s="11">
        <v>0</v>
      </c>
      <c r="V1597" s="11">
        <v>0</v>
      </c>
      <c r="W1597" s="11">
        <v>0</v>
      </c>
      <c r="X1597" s="11">
        <v>0</v>
      </c>
      <c r="Y1597" s="11">
        <v>0</v>
      </c>
      <c r="Z1597" s="11">
        <v>0</v>
      </c>
      <c r="AA1597" s="12" t="s">
        <v>32955</v>
      </c>
      <c r="AB1597" s="17" t="str">
        <f t="shared" si="145"/>
        <v>Programme: PGCert Psychological Therapies Practice (Low Intensity Cognitive Behavioural Therapy) (Part-Time)</v>
      </c>
      <c r="AC1597" s="17">
        <f t="shared" si="146"/>
        <v>1</v>
      </c>
      <c r="AD1597" s="17" t="str">
        <f t="shared" si="147"/>
        <v/>
      </c>
      <c r="AE1597" s="17" t="str">
        <f t="shared" si="148"/>
        <v/>
      </c>
      <c r="AF1597" s="17" t="str">
        <f t="shared" si="149"/>
        <v/>
      </c>
      <c r="AG1597" s="17" cm="1">
        <f t="array" ref="AG1597">IFERROR(IF(J1597="Level",INDEX($M1597:$S1597,AC1597+1),INDEX($M1597:$S1597,AC1597)),"")</f>
        <v>60</v>
      </c>
      <c r="AH1597" s="17" t="str" cm="1">
        <f t="array" ref="AH1597">IFERROR(IF(J1597="Level",INDEX($M1597:$S1597,AD1597+1),INDEX($M1597:$S1597,AD1597)),"")</f>
        <v/>
      </c>
      <c r="AI1597" s="17" t="str" cm="1">
        <f t="array" ref="AI1597">IFERROR(INDEX($M1597:$S1597,AE1597),"")</f>
        <v/>
      </c>
      <c r="AJ1597" s="17" t="str" cm="1">
        <f t="array" ref="AJ1597">IFERROR(INDEX($M1597:$S1597,AF1597),"")</f>
        <v/>
      </c>
      <c r="AK1597" s="17" cm="1">
        <f t="array" ref="AK1597">IFERROR(IF(J1597="Level",INDEX($T1597:$Z1597,AC1597+1),INDEX($T1597:$Z1597,AC1597)),"")</f>
        <v>1</v>
      </c>
      <c r="AL1597" s="17" t="str" cm="1">
        <f t="array" ref="AL1597">IFERROR(IF(J1597="Level",INDEX($T1597:$Z1597,AD1597+1),INDEX($T1597:$Z1597,AD1597)),"")</f>
        <v/>
      </c>
      <c r="AM1597" s="17" t="str" cm="1">
        <f t="array" ref="AM1597">IFERROR(INDEX($T1597:$Z1597,AE1597),"")</f>
        <v/>
      </c>
      <c r="AN1597" s="17" t="str" cm="1">
        <f t="array" ref="AN1597">IFERROR(INDEX($T1597:$Z1597,AF1597),"")</f>
        <v/>
      </c>
    </row>
    <row r="1598" spans="1:40" ht="25.5" x14ac:dyDescent="0.2">
      <c r="A1598" s="17" t="str">
        <f t="shared" si="144"/>
        <v>PGDip Enhanced Psychological Therapies Practice (Low Intensity Cognitive Behavioural Therapy) (Part-Time): PDP1PSYPSY08</v>
      </c>
      <c r="B1598" s="11" t="s">
        <v>4178</v>
      </c>
      <c r="C1598" s="11" t="s">
        <v>32965</v>
      </c>
      <c r="D1598" s="11" t="s">
        <v>4179</v>
      </c>
      <c r="E1598" s="11" t="s">
        <v>112</v>
      </c>
      <c r="F1598" s="11" t="s">
        <v>71</v>
      </c>
      <c r="G1598" s="11" t="s">
        <v>32284</v>
      </c>
      <c r="H1598" s="11" t="s">
        <v>77</v>
      </c>
      <c r="I1598" s="11">
        <v>1</v>
      </c>
      <c r="J1598" s="11" t="s">
        <v>78</v>
      </c>
      <c r="K1598" s="11" t="s">
        <v>32182</v>
      </c>
      <c r="L1598" s="11">
        <v>120</v>
      </c>
      <c r="M1598" s="11">
        <v>120</v>
      </c>
      <c r="N1598" s="11">
        <v>0</v>
      </c>
      <c r="O1598" s="11">
        <v>0</v>
      </c>
      <c r="P1598" s="11">
        <v>0</v>
      </c>
      <c r="Q1598" s="11">
        <v>0</v>
      </c>
      <c r="R1598" s="11">
        <v>0</v>
      </c>
      <c r="S1598" s="11">
        <v>0</v>
      </c>
      <c r="T1598" s="11">
        <v>1</v>
      </c>
      <c r="U1598" s="11">
        <v>0</v>
      </c>
      <c r="V1598" s="11">
        <v>0</v>
      </c>
      <c r="W1598" s="11">
        <v>0</v>
      </c>
      <c r="X1598" s="11">
        <v>0</v>
      </c>
      <c r="Y1598" s="11">
        <v>0</v>
      </c>
      <c r="Z1598" s="11">
        <v>0</v>
      </c>
      <c r="AA1598" s="12" t="s">
        <v>32955</v>
      </c>
      <c r="AB1598" s="17" t="str">
        <f t="shared" si="145"/>
        <v>Programme: PGDip Enhanced Psychological Therapies Practice (Low Intensity Cognitive Behavioural Therapy) (Part-Time)</v>
      </c>
      <c r="AC1598" s="17">
        <f t="shared" si="146"/>
        <v>1</v>
      </c>
      <c r="AD1598" s="17" t="str">
        <f t="shared" si="147"/>
        <v/>
      </c>
      <c r="AE1598" s="17" t="str">
        <f t="shared" si="148"/>
        <v/>
      </c>
      <c r="AF1598" s="17" t="str">
        <f t="shared" si="149"/>
        <v/>
      </c>
      <c r="AG1598" s="17" cm="1">
        <f t="array" ref="AG1598">IFERROR(IF(J1598="Level",INDEX($M1598:$S1598,AC1598+1),INDEX($M1598:$S1598,AC1598)),"")</f>
        <v>120</v>
      </c>
      <c r="AH1598" s="17" t="str" cm="1">
        <f t="array" ref="AH1598">IFERROR(IF(J1598="Level",INDEX($M1598:$S1598,AD1598+1),INDEX($M1598:$S1598,AD1598)),"")</f>
        <v/>
      </c>
      <c r="AI1598" s="17" t="str" cm="1">
        <f t="array" ref="AI1598">IFERROR(INDEX($M1598:$S1598,AE1598),"")</f>
        <v/>
      </c>
      <c r="AJ1598" s="17" t="str" cm="1">
        <f t="array" ref="AJ1598">IFERROR(INDEX($M1598:$S1598,AF1598),"")</f>
        <v/>
      </c>
      <c r="AK1598" s="17" cm="1">
        <f t="array" ref="AK1598">IFERROR(IF(J1598="Level",INDEX($T1598:$Z1598,AC1598+1),INDEX($T1598:$Z1598,AC1598)),"")</f>
        <v>1</v>
      </c>
      <c r="AL1598" s="17" t="str" cm="1">
        <f t="array" ref="AL1598">IFERROR(IF(J1598="Level",INDEX($T1598:$Z1598,AD1598+1),INDEX($T1598:$Z1598,AD1598)),"")</f>
        <v/>
      </c>
      <c r="AM1598" s="17" t="str" cm="1">
        <f t="array" ref="AM1598">IFERROR(INDEX($T1598:$Z1598,AE1598),"")</f>
        <v/>
      </c>
      <c r="AN1598" s="17" t="str" cm="1">
        <f t="array" ref="AN1598">IFERROR(INDEX($T1598:$Z1598,AF1598),"")</f>
        <v/>
      </c>
    </row>
    <row r="1599" spans="1:40" hidden="1" x14ac:dyDescent="0.2">
      <c r="A1599" s="17" t="str">
        <f t="shared" si="144"/>
        <v>PracCert Independent and Supplementary Prescribing: PPC0EMSEMS02</v>
      </c>
      <c r="B1599" s="11" t="s">
        <v>4180</v>
      </c>
      <c r="C1599" s="11" t="s">
        <v>32965</v>
      </c>
      <c r="D1599" s="11" t="s">
        <v>4181</v>
      </c>
      <c r="E1599" s="11" t="s">
        <v>476</v>
      </c>
      <c r="F1599" s="11" t="s">
        <v>71</v>
      </c>
      <c r="G1599" s="11" t="s">
        <v>32185</v>
      </c>
      <c r="H1599" s="11" t="s">
        <v>72</v>
      </c>
      <c r="I1599" s="11">
        <v>0</v>
      </c>
      <c r="J1599" s="11" t="s">
        <v>32168</v>
      </c>
      <c r="K1599" s="11" t="s">
        <v>32168</v>
      </c>
      <c r="L1599" s="11">
        <v>0</v>
      </c>
      <c r="M1599" s="11">
        <v>0</v>
      </c>
      <c r="N1599" s="11">
        <v>0</v>
      </c>
      <c r="O1599" s="11">
        <v>0</v>
      </c>
      <c r="P1599" s="11">
        <v>0</v>
      </c>
      <c r="Q1599" s="11">
        <v>0</v>
      </c>
      <c r="R1599" s="11">
        <v>0</v>
      </c>
      <c r="S1599" s="11">
        <v>0</v>
      </c>
      <c r="T1599" s="11">
        <v>0</v>
      </c>
      <c r="U1599" s="11">
        <v>0</v>
      </c>
      <c r="V1599" s="11">
        <v>0</v>
      </c>
      <c r="W1599" s="11">
        <v>0</v>
      </c>
      <c r="X1599" s="11">
        <v>0</v>
      </c>
      <c r="Y1599" s="11">
        <v>0</v>
      </c>
      <c r="Z1599" s="11">
        <v>0</v>
      </c>
      <c r="AA1599" s="12" t="s">
        <v>32956</v>
      </c>
      <c r="AB1599" s="17" t="str">
        <f t="shared" si="145"/>
        <v>Programme is not compatible with this tool</v>
      </c>
      <c r="AC1599" s="17" t="str">
        <f t="shared" si="146"/>
        <v/>
      </c>
      <c r="AD1599" s="17">
        <f t="shared" si="147"/>
        <v>6</v>
      </c>
      <c r="AE1599" s="17" t="str">
        <f t="shared" si="148"/>
        <v/>
      </c>
      <c r="AF1599" s="17" t="str">
        <f t="shared" si="149"/>
        <v/>
      </c>
      <c r="AG1599" s="17" t="str" cm="1">
        <f t="array" ref="AG1599">IFERROR(IF(J1599="Level",INDEX($M1599:$S1599,AC1599+1),INDEX($M1599:$S1599,AC1599)),"")</f>
        <v/>
      </c>
      <c r="AH1599" s="17" cm="1">
        <f t="array" ref="AH1599">IFERROR(IF(J1599="Level",INDEX($M1599:$S1599,AD1599+1),INDEX($M1599:$S1599,AD1599)),"")</f>
        <v>0</v>
      </c>
      <c r="AI1599" s="17" t="str" cm="1">
        <f t="array" ref="AI1599">IFERROR(INDEX($M1599:$S1599,AE1599),"")</f>
        <v/>
      </c>
      <c r="AJ1599" s="17" t="str" cm="1">
        <f t="array" ref="AJ1599">IFERROR(INDEX($M1599:$S1599,AF1599),"")</f>
        <v/>
      </c>
      <c r="AK1599" s="17" t="str" cm="1">
        <f t="array" ref="AK1599">IFERROR(IF(J1599="Level",INDEX($T1599:$Z1599,AC1599+1),INDEX($T1599:$Z1599,AC1599)),"")</f>
        <v/>
      </c>
      <c r="AL1599" s="17" cm="1">
        <f t="array" ref="AL1599">IFERROR(IF(J1599="Level",INDEX($T1599:$Z1599,AD1599+1),INDEX($T1599:$Z1599,AD1599)),"")</f>
        <v>0</v>
      </c>
      <c r="AM1599" s="17" t="str" cm="1">
        <f t="array" ref="AM1599">IFERROR(INDEX($T1599:$Z1599,AE1599),"")</f>
        <v/>
      </c>
      <c r="AN1599" s="17" t="str" cm="1">
        <f t="array" ref="AN1599">IFERROR(INDEX($T1599:$Z1599,AF1599),"")</f>
        <v/>
      </c>
    </row>
    <row r="1600" spans="1:40" hidden="1" x14ac:dyDescent="0.2">
      <c r="A1600" s="17" t="str">
        <f t="shared" si="144"/>
        <v>PGCredit Accounting (Part-Time): PCR0SBESBE01</v>
      </c>
      <c r="B1600" s="11" t="s">
        <v>4092</v>
      </c>
      <c r="C1600" s="11" t="s">
        <v>32965</v>
      </c>
      <c r="D1600" s="11" t="s">
        <v>4093</v>
      </c>
      <c r="E1600" s="11" t="s">
        <v>341</v>
      </c>
      <c r="F1600" s="11" t="s">
        <v>82</v>
      </c>
      <c r="G1600" s="11" t="s">
        <v>32292</v>
      </c>
      <c r="H1600" s="11" t="s">
        <v>72</v>
      </c>
      <c r="I1600" s="11">
        <v>0</v>
      </c>
      <c r="J1600" s="11" t="s">
        <v>32168</v>
      </c>
      <c r="K1600" s="11" t="s">
        <v>32168</v>
      </c>
      <c r="L1600" s="11">
        <v>0</v>
      </c>
      <c r="M1600" s="11">
        <v>0</v>
      </c>
      <c r="N1600" s="11">
        <v>0</v>
      </c>
      <c r="O1600" s="11">
        <v>0</v>
      </c>
      <c r="P1600" s="11">
        <v>0</v>
      </c>
      <c r="Q1600" s="11">
        <v>0</v>
      </c>
      <c r="R1600" s="11">
        <v>0</v>
      </c>
      <c r="S1600" s="11">
        <v>0</v>
      </c>
      <c r="T1600" s="11">
        <v>0</v>
      </c>
      <c r="U1600" s="11">
        <v>0</v>
      </c>
      <c r="V1600" s="11">
        <v>0</v>
      </c>
      <c r="W1600" s="11">
        <v>0</v>
      </c>
      <c r="X1600" s="11">
        <v>0</v>
      </c>
      <c r="Y1600" s="11">
        <v>0</v>
      </c>
      <c r="Z1600" s="11">
        <v>0</v>
      </c>
      <c r="AA1600" s="12" t="s">
        <v>32954</v>
      </c>
      <c r="AB1600" s="17" t="str">
        <f t="shared" si="145"/>
        <v>Programme is not compatible with this tool</v>
      </c>
      <c r="AC1600" s="17" t="str">
        <f t="shared" si="146"/>
        <v/>
      </c>
      <c r="AD1600" s="17">
        <f t="shared" si="147"/>
        <v>6</v>
      </c>
      <c r="AE1600" s="17" t="str">
        <f t="shared" si="148"/>
        <v/>
      </c>
      <c r="AF1600" s="17" t="str">
        <f t="shared" si="149"/>
        <v/>
      </c>
      <c r="AG1600" s="17" t="str" cm="1">
        <f t="array" ref="AG1600">IFERROR(IF(J1600="Level",INDEX($M1600:$S1600,AC1600+1),INDEX($M1600:$S1600,AC1600)),"")</f>
        <v/>
      </c>
      <c r="AH1600" s="17" cm="1">
        <f t="array" ref="AH1600">IFERROR(IF(J1600="Level",INDEX($M1600:$S1600,AD1600+1),INDEX($M1600:$S1600,AD1600)),"")</f>
        <v>0</v>
      </c>
      <c r="AI1600" s="17" t="str" cm="1">
        <f t="array" ref="AI1600">IFERROR(INDEX($M1600:$S1600,AE1600),"")</f>
        <v/>
      </c>
      <c r="AJ1600" s="17" t="str" cm="1">
        <f t="array" ref="AJ1600">IFERROR(INDEX($M1600:$S1600,AF1600),"")</f>
        <v/>
      </c>
      <c r="AK1600" s="17" t="str" cm="1">
        <f t="array" ref="AK1600">IFERROR(IF(J1600="Level",INDEX($T1600:$Z1600,AC1600+1),INDEX($T1600:$Z1600,AC1600)),"")</f>
        <v/>
      </c>
      <c r="AL1600" s="17" cm="1">
        <f t="array" ref="AL1600">IFERROR(IF(J1600="Level",INDEX($T1600:$Z1600,AD1600+1),INDEX($T1600:$Z1600,AD1600)),"")</f>
        <v>0</v>
      </c>
      <c r="AM1600" s="17" t="str" cm="1">
        <f t="array" ref="AM1600">IFERROR(INDEX($T1600:$Z1600,AE1600),"")</f>
        <v/>
      </c>
      <c r="AN1600" s="17" t="str" cm="1">
        <f t="array" ref="AN1600">IFERROR(INDEX($T1600:$Z1600,AF1600),"")</f>
        <v/>
      </c>
    </row>
    <row r="1601" spans="1:40" hidden="1" x14ac:dyDescent="0.2">
      <c r="A1601" s="17" t="str">
        <f t="shared" si="144"/>
        <v>PGCredit Business Strategy and Marketing (Part-Time): PCR0SBESBE04</v>
      </c>
      <c r="B1601" s="11" t="s">
        <v>4098</v>
      </c>
      <c r="C1601" s="11" t="s">
        <v>32965</v>
      </c>
      <c r="D1601" s="11" t="s">
        <v>32305</v>
      </c>
      <c r="E1601" s="11" t="s">
        <v>32276</v>
      </c>
      <c r="F1601" s="11" t="s">
        <v>82</v>
      </c>
      <c r="G1601" s="11" t="s">
        <v>32292</v>
      </c>
      <c r="H1601" s="11" t="s">
        <v>72</v>
      </c>
      <c r="I1601" s="11">
        <v>0</v>
      </c>
      <c r="J1601" s="11" t="s">
        <v>32168</v>
      </c>
      <c r="K1601" s="11" t="s">
        <v>32168</v>
      </c>
      <c r="L1601" s="11">
        <v>0</v>
      </c>
      <c r="M1601" s="11">
        <v>0</v>
      </c>
      <c r="N1601" s="11">
        <v>0</v>
      </c>
      <c r="O1601" s="11">
        <v>0</v>
      </c>
      <c r="P1601" s="11">
        <v>0</v>
      </c>
      <c r="Q1601" s="11">
        <v>0</v>
      </c>
      <c r="R1601" s="11">
        <v>0</v>
      </c>
      <c r="S1601" s="11">
        <v>0</v>
      </c>
      <c r="T1601" s="11">
        <v>0</v>
      </c>
      <c r="U1601" s="11">
        <v>0</v>
      </c>
      <c r="V1601" s="11">
        <v>0</v>
      </c>
      <c r="W1601" s="11">
        <v>0</v>
      </c>
      <c r="X1601" s="11">
        <v>0</v>
      </c>
      <c r="Y1601" s="11">
        <v>0</v>
      </c>
      <c r="Z1601" s="11">
        <v>0</v>
      </c>
      <c r="AA1601" s="12" t="s">
        <v>32954</v>
      </c>
      <c r="AB1601" s="17" t="str">
        <f t="shared" si="145"/>
        <v>Programme is not compatible with this tool</v>
      </c>
      <c r="AC1601" s="17" t="str">
        <f t="shared" si="146"/>
        <v/>
      </c>
      <c r="AD1601" s="17">
        <f t="shared" si="147"/>
        <v>6</v>
      </c>
      <c r="AE1601" s="17" t="str">
        <f t="shared" si="148"/>
        <v/>
      </c>
      <c r="AF1601" s="17" t="str">
        <f t="shared" si="149"/>
        <v/>
      </c>
      <c r="AG1601" s="17" t="str" cm="1">
        <f t="array" ref="AG1601">IFERROR(IF(J1601="Level",INDEX($M1601:$S1601,AC1601+1),INDEX($M1601:$S1601,AC1601)),"")</f>
        <v/>
      </c>
      <c r="AH1601" s="17" cm="1">
        <f t="array" ref="AH1601">IFERROR(IF(J1601="Level",INDEX($M1601:$S1601,AD1601+1),INDEX($M1601:$S1601,AD1601)),"")</f>
        <v>0</v>
      </c>
      <c r="AI1601" s="17" t="str" cm="1">
        <f t="array" ref="AI1601">IFERROR(INDEX($M1601:$S1601,AE1601),"")</f>
        <v/>
      </c>
      <c r="AJ1601" s="17" t="str" cm="1">
        <f t="array" ref="AJ1601">IFERROR(INDEX($M1601:$S1601,AF1601),"")</f>
        <v/>
      </c>
      <c r="AK1601" s="17" t="str" cm="1">
        <f t="array" ref="AK1601">IFERROR(IF(J1601="Level",INDEX($T1601:$Z1601,AC1601+1),INDEX($T1601:$Z1601,AC1601)),"")</f>
        <v/>
      </c>
      <c r="AL1601" s="17" cm="1">
        <f t="array" ref="AL1601">IFERROR(IF(J1601="Level",INDEX($T1601:$Z1601,AD1601+1),INDEX($T1601:$Z1601,AD1601)),"")</f>
        <v>0</v>
      </c>
      <c r="AM1601" s="17" t="str" cm="1">
        <f t="array" ref="AM1601">IFERROR(INDEX($T1601:$Z1601,AE1601),"")</f>
        <v/>
      </c>
      <c r="AN1601" s="17" t="str" cm="1">
        <f t="array" ref="AN1601">IFERROR(INDEX($T1601:$Z1601,AF1601),"")</f>
        <v/>
      </c>
    </row>
    <row r="1602" spans="1:40" ht="25.5" hidden="1" x14ac:dyDescent="0.2">
      <c r="A1602" s="17" t="str">
        <f t="shared" ref="A1602:A1665" si="150">D1602&amp;": "&amp;B1602</f>
        <v>PGCredit Geography and Environmental Sciences (Part-Time) - Cornwall: PCR0CGECGECA</v>
      </c>
      <c r="B1602" s="11" t="s">
        <v>3974</v>
      </c>
      <c r="C1602" s="11" t="s">
        <v>32965</v>
      </c>
      <c r="D1602" s="11" t="s">
        <v>3975</v>
      </c>
      <c r="E1602" s="11" t="s">
        <v>313</v>
      </c>
      <c r="F1602" s="11" t="s">
        <v>82</v>
      </c>
      <c r="G1602" s="11" t="s">
        <v>32292</v>
      </c>
      <c r="H1602" s="11" t="s">
        <v>72</v>
      </c>
      <c r="I1602" s="11">
        <v>0</v>
      </c>
      <c r="J1602" s="11" t="s">
        <v>32168</v>
      </c>
      <c r="K1602" s="11" t="s">
        <v>32168</v>
      </c>
      <c r="L1602" s="11">
        <v>0</v>
      </c>
      <c r="M1602" s="11">
        <v>0</v>
      </c>
      <c r="N1602" s="11">
        <v>0</v>
      </c>
      <c r="O1602" s="11">
        <v>0</v>
      </c>
      <c r="P1602" s="11">
        <v>0</v>
      </c>
      <c r="Q1602" s="11">
        <v>0</v>
      </c>
      <c r="R1602" s="11">
        <v>0</v>
      </c>
      <c r="S1602" s="11">
        <v>0</v>
      </c>
      <c r="T1602" s="11">
        <v>0</v>
      </c>
      <c r="U1602" s="11">
        <v>0</v>
      </c>
      <c r="V1602" s="11">
        <v>0</v>
      </c>
      <c r="W1602" s="11">
        <v>0</v>
      </c>
      <c r="X1602" s="11">
        <v>0</v>
      </c>
      <c r="Y1602" s="11">
        <v>0</v>
      </c>
      <c r="Z1602" s="11">
        <v>0</v>
      </c>
      <c r="AA1602" s="12" t="s">
        <v>32954</v>
      </c>
      <c r="AB1602" s="17" t="str">
        <f t="shared" ref="AB1602:AB1665" si="151">IF(H1602="Yes","Programme: "&amp;D1602,"Programme is not compatible with this tool")</f>
        <v>Programme is not compatible with this tool</v>
      </c>
      <c r="AC1602" s="17" t="str">
        <f t="shared" ref="AC1602:AC1665" si="152">IF(J1602="Stage",IF(M1602&lt;&gt;0,1,IF(N1602&lt;&gt;0,2,IF(O1602&lt;&gt;0,3,IF(P1602&lt;&gt;0,4,IF(Q1602&lt;&gt;0,5,""))))),IF(J1602="","",IF(R1602&lt;&gt;0,5,IF(S1602&lt;&gt;0,6,""))))</f>
        <v/>
      </c>
      <c r="AD1602" s="17">
        <f t="shared" ref="AD1602:AD1665" si="153">IF(J1602="Stage",IF(AND(N1602&lt;&gt;0,AC1602&lt;2),2,IF(AND(O1602&lt;&gt;0,AC1602&lt;3),3,IF(AND(P1602&lt;&gt;0,AC1602&lt;4),4,IF(AND(Q1602&lt;&gt;0,AC1602&lt;5),5,"")))),IF(J1602="","",IF(AC1602&lt;&gt;0,6)))</f>
        <v>6</v>
      </c>
      <c r="AE1602" s="17" t="str">
        <f t="shared" ref="AE1602:AE1665" si="154">IF(AND(O1602&lt;&gt;0,AD1602&lt;3),3,IF(AND(P1602&lt;&gt;0,AD1602&lt;4),4,IF(AND(Q1602&lt;&gt;0,AD1602&lt;5),5,"")))</f>
        <v/>
      </c>
      <c r="AF1602" s="17" t="str">
        <f t="shared" ref="AF1602:AF1665" si="155">IF(AND(P1602&lt;&gt;0,AE1602&lt;4),4,IF(AND(Q1602&lt;&gt;0,AE1602&lt;5),5,""))</f>
        <v/>
      </c>
      <c r="AG1602" s="17" t="str" cm="1">
        <f t="array" ref="AG1602">IFERROR(IF(J1602="Level",INDEX($M1602:$S1602,AC1602+1),INDEX($M1602:$S1602,AC1602)),"")</f>
        <v/>
      </c>
      <c r="AH1602" s="17" cm="1">
        <f t="array" ref="AH1602">IFERROR(IF(J1602="Level",INDEX($M1602:$S1602,AD1602+1),INDEX($M1602:$S1602,AD1602)),"")</f>
        <v>0</v>
      </c>
      <c r="AI1602" s="17" t="str" cm="1">
        <f t="array" ref="AI1602">IFERROR(INDEX($M1602:$S1602,AE1602),"")</f>
        <v/>
      </c>
      <c r="AJ1602" s="17" t="str" cm="1">
        <f t="array" ref="AJ1602">IFERROR(INDEX($M1602:$S1602,AF1602),"")</f>
        <v/>
      </c>
      <c r="AK1602" s="17" t="str" cm="1">
        <f t="array" ref="AK1602">IFERROR(IF(J1602="Level",INDEX($T1602:$Z1602,AC1602+1),INDEX($T1602:$Z1602,AC1602)),"")</f>
        <v/>
      </c>
      <c r="AL1602" s="17" cm="1">
        <f t="array" ref="AL1602">IFERROR(IF(J1602="Level",INDEX($T1602:$Z1602,AD1602+1),INDEX($T1602:$Z1602,AD1602)),"")</f>
        <v>0</v>
      </c>
      <c r="AM1602" s="17" t="str" cm="1">
        <f t="array" ref="AM1602">IFERROR(INDEX($T1602:$Z1602,AE1602),"")</f>
        <v/>
      </c>
      <c r="AN1602" s="17" t="str" cm="1">
        <f t="array" ref="AN1602">IFERROR(INDEX($T1602:$Z1602,AF1602),"")</f>
        <v/>
      </c>
    </row>
    <row r="1603" spans="1:40" hidden="1" x14ac:dyDescent="0.2">
      <c r="A1603" s="17" t="str">
        <f t="shared" si="150"/>
        <v>PGCredit Computer Science (Part-Time): PCR0ECSECS02</v>
      </c>
      <c r="B1603" s="11" t="s">
        <v>3992</v>
      </c>
      <c r="C1603" s="11" t="s">
        <v>32965</v>
      </c>
      <c r="D1603" s="11" t="s">
        <v>3993</v>
      </c>
      <c r="E1603" s="11" t="s">
        <v>420</v>
      </c>
      <c r="F1603" s="11" t="s">
        <v>82</v>
      </c>
      <c r="G1603" s="11" t="s">
        <v>32292</v>
      </c>
      <c r="H1603" s="11" t="s">
        <v>72</v>
      </c>
      <c r="I1603" s="11">
        <v>0</v>
      </c>
      <c r="J1603" s="11" t="s">
        <v>32168</v>
      </c>
      <c r="K1603" s="11" t="s">
        <v>32168</v>
      </c>
      <c r="L1603" s="11">
        <v>0</v>
      </c>
      <c r="M1603" s="11">
        <v>0</v>
      </c>
      <c r="N1603" s="11">
        <v>0</v>
      </c>
      <c r="O1603" s="11">
        <v>0</v>
      </c>
      <c r="P1603" s="11">
        <v>0</v>
      </c>
      <c r="Q1603" s="11">
        <v>0</v>
      </c>
      <c r="R1603" s="11">
        <v>0</v>
      </c>
      <c r="S1603" s="11">
        <v>0</v>
      </c>
      <c r="T1603" s="11">
        <v>0</v>
      </c>
      <c r="U1603" s="11">
        <v>0</v>
      </c>
      <c r="V1603" s="11">
        <v>0</v>
      </c>
      <c r="W1603" s="11">
        <v>0</v>
      </c>
      <c r="X1603" s="11">
        <v>0</v>
      </c>
      <c r="Y1603" s="11">
        <v>0</v>
      </c>
      <c r="Z1603" s="11">
        <v>0</v>
      </c>
      <c r="AA1603" s="12" t="s">
        <v>32954</v>
      </c>
      <c r="AB1603" s="17" t="str">
        <f t="shared" si="151"/>
        <v>Programme is not compatible with this tool</v>
      </c>
      <c r="AC1603" s="17" t="str">
        <f t="shared" si="152"/>
        <v/>
      </c>
      <c r="AD1603" s="17">
        <f t="shared" si="153"/>
        <v>6</v>
      </c>
      <c r="AE1603" s="17" t="str">
        <f t="shared" si="154"/>
        <v/>
      </c>
      <c r="AF1603" s="17" t="str">
        <f t="shared" si="155"/>
        <v/>
      </c>
      <c r="AG1603" s="17" t="str" cm="1">
        <f t="array" ref="AG1603">IFERROR(IF(J1603="Level",INDEX($M1603:$S1603,AC1603+1),INDEX($M1603:$S1603,AC1603)),"")</f>
        <v/>
      </c>
      <c r="AH1603" s="17" cm="1">
        <f t="array" ref="AH1603">IFERROR(IF(J1603="Level",INDEX($M1603:$S1603,AD1603+1),INDEX($M1603:$S1603,AD1603)),"")</f>
        <v>0</v>
      </c>
      <c r="AI1603" s="17" t="str" cm="1">
        <f t="array" ref="AI1603">IFERROR(INDEX($M1603:$S1603,AE1603),"")</f>
        <v/>
      </c>
      <c r="AJ1603" s="17" t="str" cm="1">
        <f t="array" ref="AJ1603">IFERROR(INDEX($M1603:$S1603,AF1603),"")</f>
        <v/>
      </c>
      <c r="AK1603" s="17" t="str" cm="1">
        <f t="array" ref="AK1603">IFERROR(IF(J1603="Level",INDEX($T1603:$Z1603,AC1603+1),INDEX($T1603:$Z1603,AC1603)),"")</f>
        <v/>
      </c>
      <c r="AL1603" s="17" cm="1">
        <f t="array" ref="AL1603">IFERROR(IF(J1603="Level",INDEX($T1603:$Z1603,AD1603+1),INDEX($T1603:$Z1603,AD1603)),"")</f>
        <v>0</v>
      </c>
      <c r="AM1603" s="17" t="str" cm="1">
        <f t="array" ref="AM1603">IFERROR(INDEX($T1603:$Z1603,AE1603),"")</f>
        <v/>
      </c>
      <c r="AN1603" s="17" t="str" cm="1">
        <f t="array" ref="AN1603">IFERROR(INDEX($T1603:$Z1603,AF1603),"")</f>
        <v/>
      </c>
    </row>
    <row r="1604" spans="1:40" hidden="1" x14ac:dyDescent="0.2">
      <c r="A1604" s="17" t="str">
        <f t="shared" si="150"/>
        <v>PGCredit Ecology and Conservation (Part-Time): PCR0ECCECC01</v>
      </c>
      <c r="B1604" s="11" t="s">
        <v>3988</v>
      </c>
      <c r="C1604" s="11" t="s">
        <v>32965</v>
      </c>
      <c r="D1604" s="11" t="s">
        <v>3989</v>
      </c>
      <c r="E1604" s="11" t="s">
        <v>133</v>
      </c>
      <c r="F1604" s="11" t="s">
        <v>82</v>
      </c>
      <c r="G1604" s="11" t="s">
        <v>32292</v>
      </c>
      <c r="H1604" s="11" t="s">
        <v>72</v>
      </c>
      <c r="I1604" s="11">
        <v>0</v>
      </c>
      <c r="J1604" s="11" t="s">
        <v>32168</v>
      </c>
      <c r="K1604" s="11" t="s">
        <v>32168</v>
      </c>
      <c r="L1604" s="11">
        <v>0</v>
      </c>
      <c r="M1604" s="11">
        <v>0</v>
      </c>
      <c r="N1604" s="11">
        <v>0</v>
      </c>
      <c r="O1604" s="11">
        <v>0</v>
      </c>
      <c r="P1604" s="11">
        <v>0</v>
      </c>
      <c r="Q1604" s="11">
        <v>0</v>
      </c>
      <c r="R1604" s="11">
        <v>0</v>
      </c>
      <c r="S1604" s="11">
        <v>0</v>
      </c>
      <c r="T1604" s="11">
        <v>0</v>
      </c>
      <c r="U1604" s="11">
        <v>0</v>
      </c>
      <c r="V1604" s="11">
        <v>0</v>
      </c>
      <c r="W1604" s="11">
        <v>0</v>
      </c>
      <c r="X1604" s="11">
        <v>0</v>
      </c>
      <c r="Y1604" s="11">
        <v>0</v>
      </c>
      <c r="Z1604" s="11">
        <v>0</v>
      </c>
      <c r="AA1604" s="12" t="s">
        <v>32954</v>
      </c>
      <c r="AB1604" s="17" t="str">
        <f t="shared" si="151"/>
        <v>Programme is not compatible with this tool</v>
      </c>
      <c r="AC1604" s="17" t="str">
        <f t="shared" si="152"/>
        <v/>
      </c>
      <c r="AD1604" s="17">
        <f t="shared" si="153"/>
        <v>6</v>
      </c>
      <c r="AE1604" s="17" t="str">
        <f t="shared" si="154"/>
        <v/>
      </c>
      <c r="AF1604" s="17" t="str">
        <f t="shared" si="155"/>
        <v/>
      </c>
      <c r="AG1604" s="17" t="str" cm="1">
        <f t="array" ref="AG1604">IFERROR(IF(J1604="Level",INDEX($M1604:$S1604,AC1604+1),INDEX($M1604:$S1604,AC1604)),"")</f>
        <v/>
      </c>
      <c r="AH1604" s="17" cm="1">
        <f t="array" ref="AH1604">IFERROR(IF(J1604="Level",INDEX($M1604:$S1604,AD1604+1),INDEX($M1604:$S1604,AD1604)),"")</f>
        <v>0</v>
      </c>
      <c r="AI1604" s="17" t="str" cm="1">
        <f t="array" ref="AI1604">IFERROR(INDEX($M1604:$S1604,AE1604),"")</f>
        <v/>
      </c>
      <c r="AJ1604" s="17" t="str" cm="1">
        <f t="array" ref="AJ1604">IFERROR(INDEX($M1604:$S1604,AF1604),"")</f>
        <v/>
      </c>
      <c r="AK1604" s="17" t="str" cm="1">
        <f t="array" ref="AK1604">IFERROR(IF(J1604="Level",INDEX($T1604:$Z1604,AC1604+1),INDEX($T1604:$Z1604,AC1604)),"")</f>
        <v/>
      </c>
      <c r="AL1604" s="17" cm="1">
        <f t="array" ref="AL1604">IFERROR(IF(J1604="Level",INDEX($T1604:$Z1604,AD1604+1),INDEX($T1604:$Z1604,AD1604)),"")</f>
        <v>0</v>
      </c>
      <c r="AM1604" s="17" t="str" cm="1">
        <f t="array" ref="AM1604">IFERROR(INDEX($T1604:$Z1604,AE1604),"")</f>
        <v/>
      </c>
      <c r="AN1604" s="17" t="str" cm="1">
        <f t="array" ref="AN1604">IFERROR(INDEX($T1604:$Z1604,AF1604),"")</f>
        <v/>
      </c>
    </row>
    <row r="1605" spans="1:40" hidden="1" x14ac:dyDescent="0.2">
      <c r="A1605" s="17" t="str">
        <f t="shared" si="150"/>
        <v>PGCredit Economics (Part-Time): PCR0SBESBE02</v>
      </c>
      <c r="B1605" s="11" t="s">
        <v>4094</v>
      </c>
      <c r="C1605" s="11" t="s">
        <v>32965</v>
      </c>
      <c r="D1605" s="11" t="s">
        <v>4095</v>
      </c>
      <c r="E1605" s="11" t="s">
        <v>344</v>
      </c>
      <c r="F1605" s="11" t="s">
        <v>82</v>
      </c>
      <c r="G1605" s="11" t="s">
        <v>32292</v>
      </c>
      <c r="H1605" s="11" t="s">
        <v>72</v>
      </c>
      <c r="I1605" s="11">
        <v>0</v>
      </c>
      <c r="J1605" s="11" t="s">
        <v>32168</v>
      </c>
      <c r="K1605" s="11" t="s">
        <v>32168</v>
      </c>
      <c r="L1605" s="11">
        <v>0</v>
      </c>
      <c r="M1605" s="11">
        <v>0</v>
      </c>
      <c r="N1605" s="11">
        <v>0</v>
      </c>
      <c r="O1605" s="11">
        <v>0</v>
      </c>
      <c r="P1605" s="11">
        <v>0</v>
      </c>
      <c r="Q1605" s="11">
        <v>0</v>
      </c>
      <c r="R1605" s="11">
        <v>0</v>
      </c>
      <c r="S1605" s="11">
        <v>0</v>
      </c>
      <c r="T1605" s="11">
        <v>0</v>
      </c>
      <c r="U1605" s="11">
        <v>0</v>
      </c>
      <c r="V1605" s="11">
        <v>0</v>
      </c>
      <c r="W1605" s="11">
        <v>0</v>
      </c>
      <c r="X1605" s="11">
        <v>0</v>
      </c>
      <c r="Y1605" s="11">
        <v>0</v>
      </c>
      <c r="Z1605" s="11">
        <v>0</v>
      </c>
      <c r="AA1605" s="12" t="s">
        <v>32954</v>
      </c>
      <c r="AB1605" s="17" t="str">
        <f t="shared" si="151"/>
        <v>Programme is not compatible with this tool</v>
      </c>
      <c r="AC1605" s="17" t="str">
        <f t="shared" si="152"/>
        <v/>
      </c>
      <c r="AD1605" s="17">
        <f t="shared" si="153"/>
        <v>6</v>
      </c>
      <c r="AE1605" s="17" t="str">
        <f t="shared" si="154"/>
        <v/>
      </c>
      <c r="AF1605" s="17" t="str">
        <f t="shared" si="155"/>
        <v/>
      </c>
      <c r="AG1605" s="17" t="str" cm="1">
        <f t="array" ref="AG1605">IFERROR(IF(J1605="Level",INDEX($M1605:$S1605,AC1605+1),INDEX($M1605:$S1605,AC1605)),"")</f>
        <v/>
      </c>
      <c r="AH1605" s="17" cm="1">
        <f t="array" ref="AH1605">IFERROR(IF(J1605="Level",INDEX($M1605:$S1605,AD1605+1),INDEX($M1605:$S1605,AD1605)),"")</f>
        <v>0</v>
      </c>
      <c r="AI1605" s="17" t="str" cm="1">
        <f t="array" ref="AI1605">IFERROR(INDEX($M1605:$S1605,AE1605),"")</f>
        <v/>
      </c>
      <c r="AJ1605" s="17" t="str" cm="1">
        <f t="array" ref="AJ1605">IFERROR(INDEX($M1605:$S1605,AF1605),"")</f>
        <v/>
      </c>
      <c r="AK1605" s="17" t="str" cm="1">
        <f t="array" ref="AK1605">IFERROR(IF(J1605="Level",INDEX($T1605:$Z1605,AC1605+1),INDEX($T1605:$Z1605,AC1605)),"")</f>
        <v/>
      </c>
      <c r="AL1605" s="17" cm="1">
        <f t="array" ref="AL1605">IFERROR(IF(J1605="Level",INDEX($T1605:$Z1605,AD1605+1),INDEX($T1605:$Z1605,AD1605)),"")</f>
        <v>0</v>
      </c>
      <c r="AM1605" s="17" t="str" cm="1">
        <f t="array" ref="AM1605">IFERROR(INDEX($T1605:$Z1605,AE1605),"")</f>
        <v/>
      </c>
      <c r="AN1605" s="17" t="str" cm="1">
        <f t="array" ref="AN1605">IFERROR(INDEX($T1605:$Z1605,AF1605),"")</f>
        <v/>
      </c>
    </row>
    <row r="1606" spans="1:40" ht="25.5" hidden="1" x14ac:dyDescent="0.2">
      <c r="A1606" s="17" t="str">
        <f t="shared" si="150"/>
        <v>PGCredit Environmental Mathematics (Part-Time) - Cornwall: PCR0MASMASCB</v>
      </c>
      <c r="B1606" s="11" t="s">
        <v>4076</v>
      </c>
      <c r="C1606" s="11" t="s">
        <v>32965</v>
      </c>
      <c r="D1606" s="11" t="s">
        <v>4077</v>
      </c>
      <c r="E1606" s="11" t="s">
        <v>533</v>
      </c>
      <c r="F1606" s="11" t="s">
        <v>82</v>
      </c>
      <c r="G1606" s="11" t="s">
        <v>32292</v>
      </c>
      <c r="H1606" s="11" t="s">
        <v>72</v>
      </c>
      <c r="I1606" s="11">
        <v>0</v>
      </c>
      <c r="J1606" s="11" t="s">
        <v>32168</v>
      </c>
      <c r="K1606" s="11" t="s">
        <v>32168</v>
      </c>
      <c r="L1606" s="11">
        <v>0</v>
      </c>
      <c r="M1606" s="11">
        <v>0</v>
      </c>
      <c r="N1606" s="11">
        <v>0</v>
      </c>
      <c r="O1606" s="11">
        <v>0</v>
      </c>
      <c r="P1606" s="11">
        <v>0</v>
      </c>
      <c r="Q1606" s="11">
        <v>0</v>
      </c>
      <c r="R1606" s="11">
        <v>0</v>
      </c>
      <c r="S1606" s="11">
        <v>0</v>
      </c>
      <c r="T1606" s="11">
        <v>0</v>
      </c>
      <c r="U1606" s="11">
        <v>0</v>
      </c>
      <c r="V1606" s="11">
        <v>0</v>
      </c>
      <c r="W1606" s="11">
        <v>0</v>
      </c>
      <c r="X1606" s="11">
        <v>0</v>
      </c>
      <c r="Y1606" s="11">
        <v>0</v>
      </c>
      <c r="Z1606" s="11">
        <v>0</v>
      </c>
      <c r="AA1606" s="12" t="s">
        <v>32954</v>
      </c>
      <c r="AB1606" s="17" t="str">
        <f t="shared" si="151"/>
        <v>Programme is not compatible with this tool</v>
      </c>
      <c r="AC1606" s="17" t="str">
        <f t="shared" si="152"/>
        <v/>
      </c>
      <c r="AD1606" s="17">
        <f t="shared" si="153"/>
        <v>6</v>
      </c>
      <c r="AE1606" s="17" t="str">
        <f t="shared" si="154"/>
        <v/>
      </c>
      <c r="AF1606" s="17" t="str">
        <f t="shared" si="155"/>
        <v/>
      </c>
      <c r="AG1606" s="17" t="str" cm="1">
        <f t="array" ref="AG1606">IFERROR(IF(J1606="Level",INDEX($M1606:$S1606,AC1606+1),INDEX($M1606:$S1606,AC1606)),"")</f>
        <v/>
      </c>
      <c r="AH1606" s="17" cm="1">
        <f t="array" ref="AH1606">IFERROR(IF(J1606="Level",INDEX($M1606:$S1606,AD1606+1),INDEX($M1606:$S1606,AD1606)),"")</f>
        <v>0</v>
      </c>
      <c r="AI1606" s="17" t="str" cm="1">
        <f t="array" ref="AI1606">IFERROR(INDEX($M1606:$S1606,AE1606),"")</f>
        <v/>
      </c>
      <c r="AJ1606" s="17" t="str" cm="1">
        <f t="array" ref="AJ1606">IFERROR(INDEX($M1606:$S1606,AF1606),"")</f>
        <v/>
      </c>
      <c r="AK1606" s="17" t="str" cm="1">
        <f t="array" ref="AK1606">IFERROR(IF(J1606="Level",INDEX($T1606:$Z1606,AC1606+1),INDEX($T1606:$Z1606,AC1606)),"")</f>
        <v/>
      </c>
      <c r="AL1606" s="17" cm="1">
        <f t="array" ref="AL1606">IFERROR(IF(J1606="Level",INDEX($T1606:$Z1606,AD1606+1),INDEX($T1606:$Z1606,AD1606)),"")</f>
        <v>0</v>
      </c>
      <c r="AM1606" s="17" t="str" cm="1">
        <f t="array" ref="AM1606">IFERROR(INDEX($T1606:$Z1606,AE1606),"")</f>
        <v/>
      </c>
      <c r="AN1606" s="17" t="str" cm="1">
        <f t="array" ref="AN1606">IFERROR(INDEX($T1606:$Z1606,AF1606),"")</f>
        <v/>
      </c>
    </row>
    <row r="1607" spans="1:40" hidden="1" x14ac:dyDescent="0.2">
      <c r="A1607" s="17" t="str">
        <f t="shared" si="150"/>
        <v>PGCredit Engineering (Part-Time): PCR0ECSECS01</v>
      </c>
      <c r="B1607" s="11" t="s">
        <v>3990</v>
      </c>
      <c r="C1607" s="11" t="s">
        <v>32965</v>
      </c>
      <c r="D1607" s="11" t="s">
        <v>3991</v>
      </c>
      <c r="E1607" s="11" t="s">
        <v>409</v>
      </c>
      <c r="F1607" s="11" t="s">
        <v>82</v>
      </c>
      <c r="G1607" s="11" t="s">
        <v>32292</v>
      </c>
      <c r="H1607" s="11" t="s">
        <v>72</v>
      </c>
      <c r="I1607" s="11">
        <v>0</v>
      </c>
      <c r="J1607" s="11" t="s">
        <v>32168</v>
      </c>
      <c r="K1607" s="11" t="s">
        <v>32168</v>
      </c>
      <c r="L1607" s="11">
        <v>0</v>
      </c>
      <c r="M1607" s="11">
        <v>0</v>
      </c>
      <c r="N1607" s="11">
        <v>0</v>
      </c>
      <c r="O1607" s="11">
        <v>0</v>
      </c>
      <c r="P1607" s="11">
        <v>0</v>
      </c>
      <c r="Q1607" s="11">
        <v>0</v>
      </c>
      <c r="R1607" s="11">
        <v>0</v>
      </c>
      <c r="S1607" s="11">
        <v>0</v>
      </c>
      <c r="T1607" s="11">
        <v>0</v>
      </c>
      <c r="U1607" s="11">
        <v>0</v>
      </c>
      <c r="V1607" s="11">
        <v>0</v>
      </c>
      <c r="W1607" s="11">
        <v>0</v>
      </c>
      <c r="X1607" s="11">
        <v>0</v>
      </c>
      <c r="Y1607" s="11">
        <v>0</v>
      </c>
      <c r="Z1607" s="11">
        <v>0</v>
      </c>
      <c r="AA1607" s="12" t="s">
        <v>32954</v>
      </c>
      <c r="AB1607" s="17" t="str">
        <f t="shared" si="151"/>
        <v>Programme is not compatible with this tool</v>
      </c>
      <c r="AC1607" s="17" t="str">
        <f t="shared" si="152"/>
        <v/>
      </c>
      <c r="AD1607" s="17">
        <f t="shared" si="153"/>
        <v>6</v>
      </c>
      <c r="AE1607" s="17" t="str">
        <f t="shared" si="154"/>
        <v/>
      </c>
      <c r="AF1607" s="17" t="str">
        <f t="shared" si="155"/>
        <v/>
      </c>
      <c r="AG1607" s="17" t="str" cm="1">
        <f t="array" ref="AG1607">IFERROR(IF(J1607="Level",INDEX($M1607:$S1607,AC1607+1),INDEX($M1607:$S1607,AC1607)),"")</f>
        <v/>
      </c>
      <c r="AH1607" s="17" cm="1">
        <f t="array" ref="AH1607">IFERROR(IF(J1607="Level",INDEX($M1607:$S1607,AD1607+1),INDEX($M1607:$S1607,AD1607)),"")</f>
        <v>0</v>
      </c>
      <c r="AI1607" s="17" t="str" cm="1">
        <f t="array" ref="AI1607">IFERROR(INDEX($M1607:$S1607,AE1607),"")</f>
        <v/>
      </c>
      <c r="AJ1607" s="17" t="str" cm="1">
        <f t="array" ref="AJ1607">IFERROR(INDEX($M1607:$S1607,AF1607),"")</f>
        <v/>
      </c>
      <c r="AK1607" s="17" t="str" cm="1">
        <f t="array" ref="AK1607">IFERROR(IF(J1607="Level",INDEX($T1607:$Z1607,AC1607+1),INDEX($T1607:$Z1607,AC1607)),"")</f>
        <v/>
      </c>
      <c r="AL1607" s="17" cm="1">
        <f t="array" ref="AL1607">IFERROR(IF(J1607="Level",INDEX($T1607:$Z1607,AD1607+1),INDEX($T1607:$Z1607,AD1607)),"")</f>
        <v>0</v>
      </c>
      <c r="AM1607" s="17" t="str" cm="1">
        <f t="array" ref="AM1607">IFERROR(INDEX($T1607:$Z1607,AE1607),"")</f>
        <v/>
      </c>
      <c r="AN1607" s="17" t="str" cm="1">
        <f t="array" ref="AN1607">IFERROR(INDEX($T1607:$Z1607,AF1607),"")</f>
        <v/>
      </c>
    </row>
    <row r="1608" spans="1:40" hidden="1" x14ac:dyDescent="0.2">
      <c r="A1608" s="17" t="str">
        <f t="shared" si="150"/>
        <v>PGCredit Engineering (Part-Time) - Cornwall: PCR0ECSECSCA</v>
      </c>
      <c r="B1608" s="11" t="s">
        <v>3994</v>
      </c>
      <c r="C1608" s="11" t="s">
        <v>32965</v>
      </c>
      <c r="D1608" s="11" t="s">
        <v>3995</v>
      </c>
      <c r="E1608" s="11" t="s">
        <v>409</v>
      </c>
      <c r="F1608" s="11" t="s">
        <v>82</v>
      </c>
      <c r="G1608" s="11" t="s">
        <v>32292</v>
      </c>
      <c r="H1608" s="11" t="s">
        <v>72</v>
      </c>
      <c r="I1608" s="11">
        <v>0</v>
      </c>
      <c r="J1608" s="11" t="s">
        <v>32168</v>
      </c>
      <c r="K1608" s="11" t="s">
        <v>32168</v>
      </c>
      <c r="L1608" s="11">
        <v>0</v>
      </c>
      <c r="M1608" s="11">
        <v>0</v>
      </c>
      <c r="N1608" s="11">
        <v>0</v>
      </c>
      <c r="O1608" s="11">
        <v>0</v>
      </c>
      <c r="P1608" s="11">
        <v>0</v>
      </c>
      <c r="Q1608" s="11">
        <v>0</v>
      </c>
      <c r="R1608" s="11">
        <v>0</v>
      </c>
      <c r="S1608" s="11">
        <v>0</v>
      </c>
      <c r="T1608" s="11">
        <v>0</v>
      </c>
      <c r="U1608" s="11">
        <v>0</v>
      </c>
      <c r="V1608" s="11">
        <v>0</v>
      </c>
      <c r="W1608" s="11">
        <v>0</v>
      </c>
      <c r="X1608" s="11">
        <v>0</v>
      </c>
      <c r="Y1608" s="11">
        <v>0</v>
      </c>
      <c r="Z1608" s="11">
        <v>0</v>
      </c>
      <c r="AA1608" s="12" t="s">
        <v>32954</v>
      </c>
      <c r="AB1608" s="17" t="str">
        <f t="shared" si="151"/>
        <v>Programme is not compatible with this tool</v>
      </c>
      <c r="AC1608" s="17" t="str">
        <f t="shared" si="152"/>
        <v/>
      </c>
      <c r="AD1608" s="17">
        <f t="shared" si="153"/>
        <v>6</v>
      </c>
      <c r="AE1608" s="17" t="str">
        <f t="shared" si="154"/>
        <v/>
      </c>
      <c r="AF1608" s="17" t="str">
        <f t="shared" si="155"/>
        <v/>
      </c>
      <c r="AG1608" s="17" t="str" cm="1">
        <f t="array" ref="AG1608">IFERROR(IF(J1608="Level",INDEX($M1608:$S1608,AC1608+1),INDEX($M1608:$S1608,AC1608)),"")</f>
        <v/>
      </c>
      <c r="AH1608" s="17" cm="1">
        <f t="array" ref="AH1608">IFERROR(IF(J1608="Level",INDEX($M1608:$S1608,AD1608+1),INDEX($M1608:$S1608,AD1608)),"")</f>
        <v>0</v>
      </c>
      <c r="AI1608" s="17" t="str" cm="1">
        <f t="array" ref="AI1608">IFERROR(INDEX($M1608:$S1608,AE1608),"")</f>
        <v/>
      </c>
      <c r="AJ1608" s="17" t="str" cm="1">
        <f t="array" ref="AJ1608">IFERROR(INDEX($M1608:$S1608,AF1608),"")</f>
        <v/>
      </c>
      <c r="AK1608" s="17" t="str" cm="1">
        <f t="array" ref="AK1608">IFERROR(IF(J1608="Level",INDEX($T1608:$Z1608,AC1608+1),INDEX($T1608:$Z1608,AC1608)),"")</f>
        <v/>
      </c>
      <c r="AL1608" s="17" cm="1">
        <f t="array" ref="AL1608">IFERROR(IF(J1608="Level",INDEX($T1608:$Z1608,AD1608+1),INDEX($T1608:$Z1608,AD1608)),"")</f>
        <v>0</v>
      </c>
      <c r="AM1608" s="17" t="str" cm="1">
        <f t="array" ref="AM1608">IFERROR(INDEX($T1608:$Z1608,AE1608),"")</f>
        <v/>
      </c>
      <c r="AN1608" s="17" t="str" cm="1">
        <f t="array" ref="AN1608">IFERROR(INDEX($T1608:$Z1608,AF1608),"")</f>
        <v/>
      </c>
    </row>
    <row r="1609" spans="1:40" hidden="1" x14ac:dyDescent="0.2">
      <c r="A1609" s="17" t="str">
        <f t="shared" si="150"/>
        <v>PGCredit Finance and Investment (Part-Time): PCR0SBESBE03</v>
      </c>
      <c r="B1609" s="11" t="s">
        <v>4096</v>
      </c>
      <c r="C1609" s="11" t="s">
        <v>32965</v>
      </c>
      <c r="D1609" s="11" t="s">
        <v>4097</v>
      </c>
      <c r="E1609" s="11" t="s">
        <v>32190</v>
      </c>
      <c r="F1609" s="11" t="s">
        <v>82</v>
      </c>
      <c r="G1609" s="11" t="s">
        <v>32292</v>
      </c>
      <c r="H1609" s="11" t="s">
        <v>72</v>
      </c>
      <c r="I1609" s="11">
        <v>0</v>
      </c>
      <c r="J1609" s="11" t="s">
        <v>32168</v>
      </c>
      <c r="K1609" s="11" t="s">
        <v>32168</v>
      </c>
      <c r="L1609" s="11">
        <v>0</v>
      </c>
      <c r="M1609" s="11">
        <v>0</v>
      </c>
      <c r="N1609" s="11">
        <v>0</v>
      </c>
      <c r="O1609" s="11">
        <v>0</v>
      </c>
      <c r="P1609" s="11">
        <v>0</v>
      </c>
      <c r="Q1609" s="11">
        <v>0</v>
      </c>
      <c r="R1609" s="11">
        <v>0</v>
      </c>
      <c r="S1609" s="11">
        <v>0</v>
      </c>
      <c r="T1609" s="11">
        <v>0</v>
      </c>
      <c r="U1609" s="11">
        <v>0</v>
      </c>
      <c r="V1609" s="11">
        <v>0</v>
      </c>
      <c r="W1609" s="11">
        <v>0</v>
      </c>
      <c r="X1609" s="11">
        <v>0</v>
      </c>
      <c r="Y1609" s="11">
        <v>0</v>
      </c>
      <c r="Z1609" s="11">
        <v>0</v>
      </c>
      <c r="AA1609" s="12" t="s">
        <v>32954</v>
      </c>
      <c r="AB1609" s="17" t="str">
        <f t="shared" si="151"/>
        <v>Programme is not compatible with this tool</v>
      </c>
      <c r="AC1609" s="17" t="str">
        <f t="shared" si="152"/>
        <v/>
      </c>
      <c r="AD1609" s="17">
        <f t="shared" si="153"/>
        <v>6</v>
      </c>
      <c r="AE1609" s="17" t="str">
        <f t="shared" si="154"/>
        <v/>
      </c>
      <c r="AF1609" s="17" t="str">
        <f t="shared" si="155"/>
        <v/>
      </c>
      <c r="AG1609" s="17" t="str" cm="1">
        <f t="array" ref="AG1609">IFERROR(IF(J1609="Level",INDEX($M1609:$S1609,AC1609+1),INDEX($M1609:$S1609,AC1609)),"")</f>
        <v/>
      </c>
      <c r="AH1609" s="17" cm="1">
        <f t="array" ref="AH1609">IFERROR(IF(J1609="Level",INDEX($M1609:$S1609,AD1609+1),INDEX($M1609:$S1609,AD1609)),"")</f>
        <v>0</v>
      </c>
      <c r="AI1609" s="17" t="str" cm="1">
        <f t="array" ref="AI1609">IFERROR(INDEX($M1609:$S1609,AE1609),"")</f>
        <v/>
      </c>
      <c r="AJ1609" s="17" t="str" cm="1">
        <f t="array" ref="AJ1609">IFERROR(INDEX($M1609:$S1609,AF1609),"")</f>
        <v/>
      </c>
      <c r="AK1609" s="17" t="str" cm="1">
        <f t="array" ref="AK1609">IFERROR(IF(J1609="Level",INDEX($T1609:$Z1609,AC1609+1),INDEX($T1609:$Z1609,AC1609)),"")</f>
        <v/>
      </c>
      <c r="AL1609" s="17" cm="1">
        <f t="array" ref="AL1609">IFERROR(IF(J1609="Level",INDEX($T1609:$Z1609,AD1609+1),INDEX($T1609:$Z1609,AD1609)),"")</f>
        <v>0</v>
      </c>
      <c r="AM1609" s="17" t="str" cm="1">
        <f t="array" ref="AM1609">IFERROR(INDEX($T1609:$Z1609,AE1609),"")</f>
        <v/>
      </c>
      <c r="AN1609" s="17" t="str" cm="1">
        <f t="array" ref="AN1609">IFERROR(INDEX($T1609:$Z1609,AF1609),"")</f>
        <v/>
      </c>
    </row>
    <row r="1610" spans="1:40" hidden="1" x14ac:dyDescent="0.2">
      <c r="A1610" s="17" t="str">
        <f t="shared" si="150"/>
        <v>PGCredit Geology (Part-Time) - Cornwall: PCR0CSMCSMCB</v>
      </c>
      <c r="B1610" s="11" t="s">
        <v>3980</v>
      </c>
      <c r="C1610" s="11" t="s">
        <v>32965</v>
      </c>
      <c r="D1610" s="11" t="s">
        <v>3981</v>
      </c>
      <c r="E1610" s="11" t="s">
        <v>392</v>
      </c>
      <c r="F1610" s="11" t="s">
        <v>82</v>
      </c>
      <c r="G1610" s="11" t="s">
        <v>32292</v>
      </c>
      <c r="H1610" s="11" t="s">
        <v>72</v>
      </c>
      <c r="I1610" s="11">
        <v>0</v>
      </c>
      <c r="J1610" s="11" t="s">
        <v>32168</v>
      </c>
      <c r="K1610" s="11" t="s">
        <v>32168</v>
      </c>
      <c r="L1610" s="11">
        <v>0</v>
      </c>
      <c r="M1610" s="11">
        <v>0</v>
      </c>
      <c r="N1610" s="11">
        <v>0</v>
      </c>
      <c r="O1610" s="11">
        <v>0</v>
      </c>
      <c r="P1610" s="11">
        <v>0</v>
      </c>
      <c r="Q1610" s="11">
        <v>0</v>
      </c>
      <c r="R1610" s="11">
        <v>0</v>
      </c>
      <c r="S1610" s="11">
        <v>0</v>
      </c>
      <c r="T1610" s="11">
        <v>0</v>
      </c>
      <c r="U1610" s="11">
        <v>0</v>
      </c>
      <c r="V1610" s="11">
        <v>0</v>
      </c>
      <c r="W1610" s="11">
        <v>0</v>
      </c>
      <c r="X1610" s="11">
        <v>0</v>
      </c>
      <c r="Y1610" s="11">
        <v>0</v>
      </c>
      <c r="Z1610" s="11">
        <v>0</v>
      </c>
      <c r="AA1610" s="12" t="s">
        <v>32954</v>
      </c>
      <c r="AB1610" s="17" t="str">
        <f t="shared" si="151"/>
        <v>Programme is not compatible with this tool</v>
      </c>
      <c r="AC1610" s="17" t="str">
        <f t="shared" si="152"/>
        <v/>
      </c>
      <c r="AD1610" s="17">
        <f t="shared" si="153"/>
        <v>6</v>
      </c>
      <c r="AE1610" s="17" t="str">
        <f t="shared" si="154"/>
        <v/>
      </c>
      <c r="AF1610" s="17" t="str">
        <f t="shared" si="155"/>
        <v/>
      </c>
      <c r="AG1610" s="17" t="str" cm="1">
        <f t="array" ref="AG1610">IFERROR(IF(J1610="Level",INDEX($M1610:$S1610,AC1610+1),INDEX($M1610:$S1610,AC1610)),"")</f>
        <v/>
      </c>
      <c r="AH1610" s="17" cm="1">
        <f t="array" ref="AH1610">IFERROR(IF(J1610="Level",INDEX($M1610:$S1610,AD1610+1),INDEX($M1610:$S1610,AD1610)),"")</f>
        <v>0</v>
      </c>
      <c r="AI1610" s="17" t="str" cm="1">
        <f t="array" ref="AI1610">IFERROR(INDEX($M1610:$S1610,AE1610),"")</f>
        <v/>
      </c>
      <c r="AJ1610" s="17" t="str" cm="1">
        <f t="array" ref="AJ1610">IFERROR(INDEX($M1610:$S1610,AF1610),"")</f>
        <v/>
      </c>
      <c r="AK1610" s="17" t="str" cm="1">
        <f t="array" ref="AK1610">IFERROR(IF(J1610="Level",INDEX($T1610:$Z1610,AC1610+1),INDEX($T1610:$Z1610,AC1610)),"")</f>
        <v/>
      </c>
      <c r="AL1610" s="17" cm="1">
        <f t="array" ref="AL1610">IFERROR(IF(J1610="Level",INDEX($T1610:$Z1610,AD1610+1),INDEX($T1610:$Z1610,AD1610)),"")</f>
        <v>0</v>
      </c>
      <c r="AM1610" s="17" t="str" cm="1">
        <f t="array" ref="AM1610">IFERROR(INDEX($T1610:$Z1610,AE1610),"")</f>
        <v/>
      </c>
      <c r="AN1610" s="17" t="str" cm="1">
        <f t="array" ref="AN1610">IFERROR(INDEX($T1610:$Z1610,AF1610),"")</f>
        <v/>
      </c>
    </row>
    <row r="1611" spans="1:40" hidden="1" x14ac:dyDescent="0.2">
      <c r="A1611" s="17" t="str">
        <f t="shared" si="150"/>
        <v>PGCredit Human Geography (Part-Time): PCR0HGEHGE01</v>
      </c>
      <c r="B1611" s="11" t="s">
        <v>4047</v>
      </c>
      <c r="C1611" s="11" t="s">
        <v>32965</v>
      </c>
      <c r="D1611" s="11" t="s">
        <v>4048</v>
      </c>
      <c r="E1611" s="11" t="s">
        <v>316</v>
      </c>
      <c r="F1611" s="11" t="s">
        <v>82</v>
      </c>
      <c r="G1611" s="11" t="s">
        <v>32292</v>
      </c>
      <c r="H1611" s="11" t="s">
        <v>72</v>
      </c>
      <c r="I1611" s="11">
        <v>0</v>
      </c>
      <c r="J1611" s="11" t="s">
        <v>32168</v>
      </c>
      <c r="K1611" s="11" t="s">
        <v>32168</v>
      </c>
      <c r="L1611" s="11">
        <v>0</v>
      </c>
      <c r="M1611" s="11">
        <v>0</v>
      </c>
      <c r="N1611" s="11">
        <v>0</v>
      </c>
      <c r="O1611" s="11">
        <v>0</v>
      </c>
      <c r="P1611" s="11">
        <v>0</v>
      </c>
      <c r="Q1611" s="11">
        <v>0</v>
      </c>
      <c r="R1611" s="11">
        <v>0</v>
      </c>
      <c r="S1611" s="11">
        <v>0</v>
      </c>
      <c r="T1611" s="11">
        <v>0</v>
      </c>
      <c r="U1611" s="11">
        <v>0</v>
      </c>
      <c r="V1611" s="11">
        <v>0</v>
      </c>
      <c r="W1611" s="11">
        <v>0</v>
      </c>
      <c r="X1611" s="11">
        <v>0</v>
      </c>
      <c r="Y1611" s="11">
        <v>0</v>
      </c>
      <c r="Z1611" s="11">
        <v>0</v>
      </c>
      <c r="AA1611" s="12" t="s">
        <v>32954</v>
      </c>
      <c r="AB1611" s="17" t="str">
        <f t="shared" si="151"/>
        <v>Programme is not compatible with this tool</v>
      </c>
      <c r="AC1611" s="17" t="str">
        <f t="shared" si="152"/>
        <v/>
      </c>
      <c r="AD1611" s="17">
        <f t="shared" si="153"/>
        <v>6</v>
      </c>
      <c r="AE1611" s="17" t="str">
        <f t="shared" si="154"/>
        <v/>
      </c>
      <c r="AF1611" s="17" t="str">
        <f t="shared" si="155"/>
        <v/>
      </c>
      <c r="AG1611" s="17" t="str" cm="1">
        <f t="array" ref="AG1611">IFERROR(IF(J1611="Level",INDEX($M1611:$S1611,AC1611+1),INDEX($M1611:$S1611,AC1611)),"")</f>
        <v/>
      </c>
      <c r="AH1611" s="17" cm="1">
        <f t="array" ref="AH1611">IFERROR(IF(J1611="Level",INDEX($M1611:$S1611,AD1611+1),INDEX($M1611:$S1611,AD1611)),"")</f>
        <v>0</v>
      </c>
      <c r="AI1611" s="17" t="str" cm="1">
        <f t="array" ref="AI1611">IFERROR(INDEX($M1611:$S1611,AE1611),"")</f>
        <v/>
      </c>
      <c r="AJ1611" s="17" t="str" cm="1">
        <f t="array" ref="AJ1611">IFERROR(INDEX($M1611:$S1611,AF1611),"")</f>
        <v/>
      </c>
      <c r="AK1611" s="17" t="str" cm="1">
        <f t="array" ref="AK1611">IFERROR(IF(J1611="Level",INDEX($T1611:$Z1611,AC1611+1),INDEX($T1611:$Z1611,AC1611)),"")</f>
        <v/>
      </c>
      <c r="AL1611" s="17" cm="1">
        <f t="array" ref="AL1611">IFERROR(IF(J1611="Level",INDEX($T1611:$Z1611,AD1611+1),INDEX($T1611:$Z1611,AD1611)),"")</f>
        <v>0</v>
      </c>
      <c r="AM1611" s="17" t="str" cm="1">
        <f t="array" ref="AM1611">IFERROR(INDEX($T1611:$Z1611,AE1611),"")</f>
        <v/>
      </c>
      <c r="AN1611" s="17" t="str" cm="1">
        <f t="array" ref="AN1611">IFERROR(INDEX($T1611:$Z1611,AF1611),"")</f>
        <v/>
      </c>
    </row>
    <row r="1612" spans="1:40" hidden="1" x14ac:dyDescent="0.2">
      <c r="A1612" s="17" t="str">
        <f t="shared" si="150"/>
        <v>PGCredit Organisational Behaviour and HRM (Part-Time): PCR0SBESBE09</v>
      </c>
      <c r="B1612" s="11" t="s">
        <v>31966</v>
      </c>
      <c r="C1612" s="11" t="s">
        <v>32965</v>
      </c>
      <c r="D1612" s="11" t="s">
        <v>32295</v>
      </c>
      <c r="E1612" s="11" t="s">
        <v>32279</v>
      </c>
      <c r="F1612" s="11" t="s">
        <v>82</v>
      </c>
      <c r="G1612" s="11" t="s">
        <v>32292</v>
      </c>
      <c r="H1612" s="11" t="s">
        <v>72</v>
      </c>
      <c r="I1612" s="11">
        <v>0</v>
      </c>
      <c r="J1612" s="11" t="s">
        <v>32168</v>
      </c>
      <c r="K1612" s="11" t="s">
        <v>32168</v>
      </c>
      <c r="L1612" s="11">
        <v>0</v>
      </c>
      <c r="M1612" s="11">
        <v>0</v>
      </c>
      <c r="N1612" s="11">
        <v>0</v>
      </c>
      <c r="O1612" s="11">
        <v>0</v>
      </c>
      <c r="P1612" s="11">
        <v>0</v>
      </c>
      <c r="Q1612" s="11">
        <v>0</v>
      </c>
      <c r="R1612" s="11">
        <v>0</v>
      </c>
      <c r="S1612" s="11">
        <v>0</v>
      </c>
      <c r="T1612" s="11">
        <v>0</v>
      </c>
      <c r="U1612" s="11">
        <v>0</v>
      </c>
      <c r="V1612" s="11">
        <v>0</v>
      </c>
      <c r="W1612" s="11">
        <v>0</v>
      </c>
      <c r="X1612" s="11">
        <v>0</v>
      </c>
      <c r="Y1612" s="11">
        <v>0</v>
      </c>
      <c r="Z1612" s="11">
        <v>0</v>
      </c>
      <c r="AA1612" s="12" t="s">
        <v>32954</v>
      </c>
      <c r="AB1612" s="17" t="str">
        <f t="shared" si="151"/>
        <v>Programme is not compatible with this tool</v>
      </c>
      <c r="AC1612" s="17" t="str">
        <f t="shared" si="152"/>
        <v/>
      </c>
      <c r="AD1612" s="17">
        <f t="shared" si="153"/>
        <v>6</v>
      </c>
      <c r="AE1612" s="17" t="str">
        <f t="shared" si="154"/>
        <v/>
      </c>
      <c r="AF1612" s="17" t="str">
        <f t="shared" si="155"/>
        <v/>
      </c>
      <c r="AG1612" s="17" t="str" cm="1">
        <f t="array" ref="AG1612">IFERROR(IF(J1612="Level",INDEX($M1612:$S1612,AC1612+1),INDEX($M1612:$S1612,AC1612)),"")</f>
        <v/>
      </c>
      <c r="AH1612" s="17" cm="1">
        <f t="array" ref="AH1612">IFERROR(IF(J1612="Level",INDEX($M1612:$S1612,AD1612+1),INDEX($M1612:$S1612,AD1612)),"")</f>
        <v>0</v>
      </c>
      <c r="AI1612" s="17" t="str" cm="1">
        <f t="array" ref="AI1612">IFERROR(INDEX($M1612:$S1612,AE1612),"")</f>
        <v/>
      </c>
      <c r="AJ1612" s="17" t="str" cm="1">
        <f t="array" ref="AJ1612">IFERROR(INDEX($M1612:$S1612,AF1612),"")</f>
        <v/>
      </c>
      <c r="AK1612" s="17" t="str" cm="1">
        <f t="array" ref="AK1612">IFERROR(IF(J1612="Level",INDEX($T1612:$Z1612,AC1612+1),INDEX($T1612:$Z1612,AC1612)),"")</f>
        <v/>
      </c>
      <c r="AL1612" s="17" cm="1">
        <f t="array" ref="AL1612">IFERROR(IF(J1612="Level",INDEX($T1612:$Z1612,AD1612+1),INDEX($T1612:$Z1612,AD1612)),"")</f>
        <v>0</v>
      </c>
      <c r="AM1612" s="17" t="str" cm="1">
        <f t="array" ref="AM1612">IFERROR(INDEX($T1612:$Z1612,AE1612),"")</f>
        <v/>
      </c>
      <c r="AN1612" s="17" t="str" cm="1">
        <f t="array" ref="AN1612">IFERROR(INDEX($T1612:$Z1612,AF1612),"")</f>
        <v/>
      </c>
    </row>
    <row r="1613" spans="1:40" hidden="1" x14ac:dyDescent="0.2">
      <c r="A1613" s="17" t="str">
        <f t="shared" si="150"/>
        <v>PGCredit Mathematics and Statistics (Part-Time): PCR0MASMAS02</v>
      </c>
      <c r="B1613" s="11" t="s">
        <v>4075</v>
      </c>
      <c r="C1613" s="11" t="s">
        <v>32965</v>
      </c>
      <c r="D1613" s="11" t="s">
        <v>32298</v>
      </c>
      <c r="E1613" s="11" t="s">
        <v>445</v>
      </c>
      <c r="F1613" s="11" t="s">
        <v>82</v>
      </c>
      <c r="G1613" s="11" t="s">
        <v>32292</v>
      </c>
      <c r="H1613" s="11" t="s">
        <v>72</v>
      </c>
      <c r="I1613" s="11">
        <v>0</v>
      </c>
      <c r="J1613" s="11" t="s">
        <v>32168</v>
      </c>
      <c r="K1613" s="11" t="s">
        <v>32168</v>
      </c>
      <c r="L1613" s="11">
        <v>0</v>
      </c>
      <c r="M1613" s="11">
        <v>0</v>
      </c>
      <c r="N1613" s="11">
        <v>0</v>
      </c>
      <c r="O1613" s="11">
        <v>0</v>
      </c>
      <c r="P1613" s="11">
        <v>0</v>
      </c>
      <c r="Q1613" s="11">
        <v>0</v>
      </c>
      <c r="R1613" s="11">
        <v>0</v>
      </c>
      <c r="S1613" s="11">
        <v>0</v>
      </c>
      <c r="T1613" s="11">
        <v>0</v>
      </c>
      <c r="U1613" s="11">
        <v>0</v>
      </c>
      <c r="V1613" s="11">
        <v>0</v>
      </c>
      <c r="W1613" s="11">
        <v>0</v>
      </c>
      <c r="X1613" s="11">
        <v>0</v>
      </c>
      <c r="Y1613" s="11">
        <v>0</v>
      </c>
      <c r="Z1613" s="11">
        <v>0</v>
      </c>
      <c r="AA1613" s="12" t="s">
        <v>32954</v>
      </c>
      <c r="AB1613" s="17" t="str">
        <f t="shared" si="151"/>
        <v>Programme is not compatible with this tool</v>
      </c>
      <c r="AC1613" s="17" t="str">
        <f t="shared" si="152"/>
        <v/>
      </c>
      <c r="AD1613" s="17">
        <f t="shared" si="153"/>
        <v>6</v>
      </c>
      <c r="AE1613" s="17" t="str">
        <f t="shared" si="154"/>
        <v/>
      </c>
      <c r="AF1613" s="17" t="str">
        <f t="shared" si="155"/>
        <v/>
      </c>
      <c r="AG1613" s="17" t="str" cm="1">
        <f t="array" ref="AG1613">IFERROR(IF(J1613="Level",INDEX($M1613:$S1613,AC1613+1),INDEX($M1613:$S1613,AC1613)),"")</f>
        <v/>
      </c>
      <c r="AH1613" s="17" cm="1">
        <f t="array" ref="AH1613">IFERROR(IF(J1613="Level",INDEX($M1613:$S1613,AD1613+1),INDEX($M1613:$S1613,AD1613)),"")</f>
        <v>0</v>
      </c>
      <c r="AI1613" s="17" t="str" cm="1">
        <f t="array" ref="AI1613">IFERROR(INDEX($M1613:$S1613,AE1613),"")</f>
        <v/>
      </c>
      <c r="AJ1613" s="17" t="str" cm="1">
        <f t="array" ref="AJ1613">IFERROR(INDEX($M1613:$S1613,AF1613),"")</f>
        <v/>
      </c>
      <c r="AK1613" s="17" t="str" cm="1">
        <f t="array" ref="AK1613">IFERROR(IF(J1613="Level",INDEX($T1613:$Z1613,AC1613+1),INDEX($T1613:$Z1613,AC1613)),"")</f>
        <v/>
      </c>
      <c r="AL1613" s="17" cm="1">
        <f t="array" ref="AL1613">IFERROR(IF(J1613="Level",INDEX($T1613:$Z1613,AD1613+1),INDEX($T1613:$Z1613,AD1613)),"")</f>
        <v>0</v>
      </c>
      <c r="AM1613" s="17" t="str" cm="1">
        <f t="array" ref="AM1613">IFERROR(INDEX($T1613:$Z1613,AE1613),"")</f>
        <v/>
      </c>
      <c r="AN1613" s="17" t="str" cm="1">
        <f t="array" ref="AN1613">IFERROR(INDEX($T1613:$Z1613,AF1613),"")</f>
        <v/>
      </c>
    </row>
    <row r="1614" spans="1:40" hidden="1" x14ac:dyDescent="0.2">
      <c r="A1614" s="17" t="str">
        <f t="shared" si="150"/>
        <v>PGCredit MBA (Part-Time): PCR0SBESBE05</v>
      </c>
      <c r="B1614" s="11" t="s">
        <v>4099</v>
      </c>
      <c r="C1614" s="11" t="s">
        <v>32965</v>
      </c>
      <c r="D1614" s="11" t="s">
        <v>4100</v>
      </c>
      <c r="E1614" s="11" t="s">
        <v>297</v>
      </c>
      <c r="F1614" s="11" t="s">
        <v>82</v>
      </c>
      <c r="G1614" s="11" t="s">
        <v>32292</v>
      </c>
      <c r="H1614" s="11" t="s">
        <v>72</v>
      </c>
      <c r="I1614" s="11">
        <v>0</v>
      </c>
      <c r="J1614" s="11" t="s">
        <v>32168</v>
      </c>
      <c r="K1614" s="11" t="s">
        <v>32168</v>
      </c>
      <c r="L1614" s="11">
        <v>0</v>
      </c>
      <c r="M1614" s="11">
        <v>0</v>
      </c>
      <c r="N1614" s="11">
        <v>0</v>
      </c>
      <c r="O1614" s="11">
        <v>0</v>
      </c>
      <c r="P1614" s="11">
        <v>0</v>
      </c>
      <c r="Q1614" s="11">
        <v>0</v>
      </c>
      <c r="R1614" s="11">
        <v>0</v>
      </c>
      <c r="S1614" s="11">
        <v>0</v>
      </c>
      <c r="T1614" s="11">
        <v>0</v>
      </c>
      <c r="U1614" s="11">
        <v>0</v>
      </c>
      <c r="V1614" s="11">
        <v>0</v>
      </c>
      <c r="W1614" s="11">
        <v>0</v>
      </c>
      <c r="X1614" s="11">
        <v>0</v>
      </c>
      <c r="Y1614" s="11">
        <v>0</v>
      </c>
      <c r="Z1614" s="11">
        <v>0</v>
      </c>
      <c r="AA1614" s="12" t="s">
        <v>32954</v>
      </c>
      <c r="AB1614" s="17" t="str">
        <f t="shared" si="151"/>
        <v>Programme is not compatible with this tool</v>
      </c>
      <c r="AC1614" s="17" t="str">
        <f t="shared" si="152"/>
        <v/>
      </c>
      <c r="AD1614" s="17">
        <f t="shared" si="153"/>
        <v>6</v>
      </c>
      <c r="AE1614" s="17" t="str">
        <f t="shared" si="154"/>
        <v/>
      </c>
      <c r="AF1614" s="17" t="str">
        <f t="shared" si="155"/>
        <v/>
      </c>
      <c r="AG1614" s="17" t="str" cm="1">
        <f t="array" ref="AG1614">IFERROR(IF(J1614="Level",INDEX($M1614:$S1614,AC1614+1),INDEX($M1614:$S1614,AC1614)),"")</f>
        <v/>
      </c>
      <c r="AH1614" s="17" cm="1">
        <f t="array" ref="AH1614">IFERROR(IF(J1614="Level",INDEX($M1614:$S1614,AD1614+1),INDEX($M1614:$S1614,AD1614)),"")</f>
        <v>0</v>
      </c>
      <c r="AI1614" s="17" t="str" cm="1">
        <f t="array" ref="AI1614">IFERROR(INDEX($M1614:$S1614,AE1614),"")</f>
        <v/>
      </c>
      <c r="AJ1614" s="17" t="str" cm="1">
        <f t="array" ref="AJ1614">IFERROR(INDEX($M1614:$S1614,AF1614),"")</f>
        <v/>
      </c>
      <c r="AK1614" s="17" t="str" cm="1">
        <f t="array" ref="AK1614">IFERROR(IF(J1614="Level",INDEX($T1614:$Z1614,AC1614+1),INDEX($T1614:$Z1614,AC1614)),"")</f>
        <v/>
      </c>
      <c r="AL1614" s="17" cm="1">
        <f t="array" ref="AL1614">IFERROR(IF(J1614="Level",INDEX($T1614:$Z1614,AD1614+1),INDEX($T1614:$Z1614,AD1614)),"")</f>
        <v>0</v>
      </c>
      <c r="AM1614" s="17" t="str" cm="1">
        <f t="array" ref="AM1614">IFERROR(INDEX($T1614:$Z1614,AE1614),"")</f>
        <v/>
      </c>
      <c r="AN1614" s="17" t="str" cm="1">
        <f t="array" ref="AN1614">IFERROR(INDEX($T1614:$Z1614,AF1614),"")</f>
        <v/>
      </c>
    </row>
    <row r="1615" spans="1:40" hidden="1" x14ac:dyDescent="0.2">
      <c r="A1615" s="17" t="str">
        <f t="shared" si="150"/>
        <v>PGCredit Mining and Minerals (Part-Time) - Cornwall: PCR0CSMCSMCA</v>
      </c>
      <c r="B1615" s="11" t="s">
        <v>3978</v>
      </c>
      <c r="C1615" s="11" t="s">
        <v>32965</v>
      </c>
      <c r="D1615" s="11" t="s">
        <v>3979</v>
      </c>
      <c r="E1615" s="11" t="s">
        <v>391</v>
      </c>
      <c r="F1615" s="11" t="s">
        <v>82</v>
      </c>
      <c r="G1615" s="11" t="s">
        <v>32292</v>
      </c>
      <c r="H1615" s="11" t="s">
        <v>72</v>
      </c>
      <c r="I1615" s="11">
        <v>0</v>
      </c>
      <c r="J1615" s="11" t="s">
        <v>32168</v>
      </c>
      <c r="K1615" s="11" t="s">
        <v>32168</v>
      </c>
      <c r="L1615" s="11">
        <v>0</v>
      </c>
      <c r="M1615" s="11">
        <v>0</v>
      </c>
      <c r="N1615" s="11">
        <v>0</v>
      </c>
      <c r="O1615" s="11">
        <v>0</v>
      </c>
      <c r="P1615" s="11">
        <v>0</v>
      </c>
      <c r="Q1615" s="11">
        <v>0</v>
      </c>
      <c r="R1615" s="11">
        <v>0</v>
      </c>
      <c r="S1615" s="11">
        <v>0</v>
      </c>
      <c r="T1615" s="11">
        <v>0</v>
      </c>
      <c r="U1615" s="11">
        <v>0</v>
      </c>
      <c r="V1615" s="11">
        <v>0</v>
      </c>
      <c r="W1615" s="11">
        <v>0</v>
      </c>
      <c r="X1615" s="11">
        <v>0</v>
      </c>
      <c r="Y1615" s="11">
        <v>0</v>
      </c>
      <c r="Z1615" s="11">
        <v>0</v>
      </c>
      <c r="AA1615" s="12" t="s">
        <v>32954</v>
      </c>
      <c r="AB1615" s="17" t="str">
        <f t="shared" si="151"/>
        <v>Programme is not compatible with this tool</v>
      </c>
      <c r="AC1615" s="17" t="str">
        <f t="shared" si="152"/>
        <v/>
      </c>
      <c r="AD1615" s="17">
        <f t="shared" si="153"/>
        <v>6</v>
      </c>
      <c r="AE1615" s="17" t="str">
        <f t="shared" si="154"/>
        <v/>
      </c>
      <c r="AF1615" s="17" t="str">
        <f t="shared" si="155"/>
        <v/>
      </c>
      <c r="AG1615" s="17" t="str" cm="1">
        <f t="array" ref="AG1615">IFERROR(IF(J1615="Level",INDEX($M1615:$S1615,AC1615+1),INDEX($M1615:$S1615,AC1615)),"")</f>
        <v/>
      </c>
      <c r="AH1615" s="17" cm="1">
        <f t="array" ref="AH1615">IFERROR(IF(J1615="Level",INDEX($M1615:$S1615,AD1615+1),INDEX($M1615:$S1615,AD1615)),"")</f>
        <v>0</v>
      </c>
      <c r="AI1615" s="17" t="str" cm="1">
        <f t="array" ref="AI1615">IFERROR(INDEX($M1615:$S1615,AE1615),"")</f>
        <v/>
      </c>
      <c r="AJ1615" s="17" t="str" cm="1">
        <f t="array" ref="AJ1615">IFERROR(INDEX($M1615:$S1615,AF1615),"")</f>
        <v/>
      </c>
      <c r="AK1615" s="17" t="str" cm="1">
        <f t="array" ref="AK1615">IFERROR(IF(J1615="Level",INDEX($T1615:$Z1615,AC1615+1),INDEX($T1615:$Z1615,AC1615)),"")</f>
        <v/>
      </c>
      <c r="AL1615" s="17" cm="1">
        <f t="array" ref="AL1615">IFERROR(IF(J1615="Level",INDEX($T1615:$Z1615,AD1615+1),INDEX($T1615:$Z1615,AD1615)),"")</f>
        <v>0</v>
      </c>
      <c r="AM1615" s="17" t="str" cm="1">
        <f t="array" ref="AM1615">IFERROR(INDEX($T1615:$Z1615,AE1615),"")</f>
        <v/>
      </c>
      <c r="AN1615" s="17" t="str" cm="1">
        <f t="array" ref="AN1615">IFERROR(INDEX($T1615:$Z1615,AF1615),"")</f>
        <v/>
      </c>
    </row>
    <row r="1616" spans="1:40" hidden="1" x14ac:dyDescent="0.2">
      <c r="A1616" s="17" t="str">
        <f t="shared" si="150"/>
        <v>PGCredit Operations and Analytics (Part-Time): PCR0SBESBE08</v>
      </c>
      <c r="B1616" s="11" t="s">
        <v>31967</v>
      </c>
      <c r="C1616" s="11" t="s">
        <v>32965</v>
      </c>
      <c r="D1616" s="11" t="s">
        <v>32296</v>
      </c>
      <c r="E1616" s="11" t="s">
        <v>32297</v>
      </c>
      <c r="F1616" s="11" t="s">
        <v>82</v>
      </c>
      <c r="G1616" s="11" t="s">
        <v>32292</v>
      </c>
      <c r="H1616" s="11" t="s">
        <v>72</v>
      </c>
      <c r="I1616" s="11">
        <v>0</v>
      </c>
      <c r="J1616" s="11" t="s">
        <v>32168</v>
      </c>
      <c r="K1616" s="11" t="s">
        <v>32168</v>
      </c>
      <c r="L1616" s="11">
        <v>0</v>
      </c>
      <c r="M1616" s="11">
        <v>0</v>
      </c>
      <c r="N1616" s="11">
        <v>0</v>
      </c>
      <c r="O1616" s="11">
        <v>0</v>
      </c>
      <c r="P1616" s="11">
        <v>0</v>
      </c>
      <c r="Q1616" s="11">
        <v>0</v>
      </c>
      <c r="R1616" s="11">
        <v>0</v>
      </c>
      <c r="S1616" s="11">
        <v>0</v>
      </c>
      <c r="T1616" s="11">
        <v>0</v>
      </c>
      <c r="U1616" s="11">
        <v>0</v>
      </c>
      <c r="V1616" s="11">
        <v>0</v>
      </c>
      <c r="W1616" s="11">
        <v>0</v>
      </c>
      <c r="X1616" s="11">
        <v>0</v>
      </c>
      <c r="Y1616" s="11">
        <v>0</v>
      </c>
      <c r="Z1616" s="11">
        <v>0</v>
      </c>
      <c r="AA1616" s="12" t="s">
        <v>32954</v>
      </c>
      <c r="AB1616" s="17" t="str">
        <f t="shared" si="151"/>
        <v>Programme is not compatible with this tool</v>
      </c>
      <c r="AC1616" s="17" t="str">
        <f t="shared" si="152"/>
        <v/>
      </c>
      <c r="AD1616" s="17">
        <f t="shared" si="153"/>
        <v>6</v>
      </c>
      <c r="AE1616" s="17" t="str">
        <f t="shared" si="154"/>
        <v/>
      </c>
      <c r="AF1616" s="17" t="str">
        <f t="shared" si="155"/>
        <v/>
      </c>
      <c r="AG1616" s="17" t="str" cm="1">
        <f t="array" ref="AG1616">IFERROR(IF(J1616="Level",INDEX($M1616:$S1616,AC1616+1),INDEX($M1616:$S1616,AC1616)),"")</f>
        <v/>
      </c>
      <c r="AH1616" s="17" cm="1">
        <f t="array" ref="AH1616">IFERROR(IF(J1616="Level",INDEX($M1616:$S1616,AD1616+1),INDEX($M1616:$S1616,AD1616)),"")</f>
        <v>0</v>
      </c>
      <c r="AI1616" s="17" t="str" cm="1">
        <f t="array" ref="AI1616">IFERROR(INDEX($M1616:$S1616,AE1616),"")</f>
        <v/>
      </c>
      <c r="AJ1616" s="17" t="str" cm="1">
        <f t="array" ref="AJ1616">IFERROR(INDEX($M1616:$S1616,AF1616),"")</f>
        <v/>
      </c>
      <c r="AK1616" s="17" t="str" cm="1">
        <f t="array" ref="AK1616">IFERROR(IF(J1616="Level",INDEX($T1616:$Z1616,AC1616+1),INDEX($T1616:$Z1616,AC1616)),"")</f>
        <v/>
      </c>
      <c r="AL1616" s="17" cm="1">
        <f t="array" ref="AL1616">IFERROR(IF(J1616="Level",INDEX($T1616:$Z1616,AD1616+1),INDEX($T1616:$Z1616,AD1616)),"")</f>
        <v>0</v>
      </c>
      <c r="AM1616" s="17" t="str" cm="1">
        <f t="array" ref="AM1616">IFERROR(INDEX($T1616:$Z1616,AE1616),"")</f>
        <v/>
      </c>
      <c r="AN1616" s="17" t="str" cm="1">
        <f t="array" ref="AN1616">IFERROR(INDEX($T1616:$Z1616,AF1616),"")</f>
        <v/>
      </c>
    </row>
    <row r="1617" spans="1:40" hidden="1" x14ac:dyDescent="0.2">
      <c r="A1617" s="17" t="str">
        <f t="shared" si="150"/>
        <v>PGCredit Natural Sciences (Part-Time): PCR0NSCNSC01</v>
      </c>
      <c r="B1617" s="11" t="s">
        <v>4078</v>
      </c>
      <c r="C1617" s="11" t="s">
        <v>32965</v>
      </c>
      <c r="D1617" s="11" t="s">
        <v>4079</v>
      </c>
      <c r="E1617" s="11" t="s">
        <v>1168</v>
      </c>
      <c r="F1617" s="11" t="s">
        <v>82</v>
      </c>
      <c r="G1617" s="11" t="s">
        <v>32292</v>
      </c>
      <c r="H1617" s="11" t="s">
        <v>72</v>
      </c>
      <c r="I1617" s="11">
        <v>0</v>
      </c>
      <c r="J1617" s="11" t="s">
        <v>32168</v>
      </c>
      <c r="K1617" s="11" t="s">
        <v>32168</v>
      </c>
      <c r="L1617" s="11">
        <v>0</v>
      </c>
      <c r="M1617" s="11">
        <v>0</v>
      </c>
      <c r="N1617" s="11">
        <v>0</v>
      </c>
      <c r="O1617" s="11">
        <v>0</v>
      </c>
      <c r="P1617" s="11">
        <v>0</v>
      </c>
      <c r="Q1617" s="11">
        <v>0</v>
      </c>
      <c r="R1617" s="11">
        <v>0</v>
      </c>
      <c r="S1617" s="11">
        <v>0</v>
      </c>
      <c r="T1617" s="11">
        <v>0</v>
      </c>
      <c r="U1617" s="11">
        <v>0</v>
      </c>
      <c r="V1617" s="11">
        <v>0</v>
      </c>
      <c r="W1617" s="11">
        <v>0</v>
      </c>
      <c r="X1617" s="11">
        <v>0</v>
      </c>
      <c r="Y1617" s="11">
        <v>0</v>
      </c>
      <c r="Z1617" s="11">
        <v>0</v>
      </c>
      <c r="AA1617" s="12" t="s">
        <v>32954</v>
      </c>
      <c r="AB1617" s="17" t="str">
        <f t="shared" si="151"/>
        <v>Programme is not compatible with this tool</v>
      </c>
      <c r="AC1617" s="17" t="str">
        <f t="shared" si="152"/>
        <v/>
      </c>
      <c r="AD1617" s="17">
        <f t="shared" si="153"/>
        <v>6</v>
      </c>
      <c r="AE1617" s="17" t="str">
        <f t="shared" si="154"/>
        <v/>
      </c>
      <c r="AF1617" s="17" t="str">
        <f t="shared" si="155"/>
        <v/>
      </c>
      <c r="AG1617" s="17" t="str" cm="1">
        <f t="array" ref="AG1617">IFERROR(IF(J1617="Level",INDEX($M1617:$S1617,AC1617+1),INDEX($M1617:$S1617,AC1617)),"")</f>
        <v/>
      </c>
      <c r="AH1617" s="17" cm="1">
        <f t="array" ref="AH1617">IFERROR(IF(J1617="Level",INDEX($M1617:$S1617,AD1617+1),INDEX($M1617:$S1617,AD1617)),"")</f>
        <v>0</v>
      </c>
      <c r="AI1617" s="17" t="str" cm="1">
        <f t="array" ref="AI1617">IFERROR(INDEX($M1617:$S1617,AE1617),"")</f>
        <v/>
      </c>
      <c r="AJ1617" s="17" t="str" cm="1">
        <f t="array" ref="AJ1617">IFERROR(INDEX($M1617:$S1617,AF1617),"")</f>
        <v/>
      </c>
      <c r="AK1617" s="17" t="str" cm="1">
        <f t="array" ref="AK1617">IFERROR(IF(J1617="Level",INDEX($T1617:$Z1617,AC1617+1),INDEX($T1617:$Z1617,AC1617)),"")</f>
        <v/>
      </c>
      <c r="AL1617" s="17" cm="1">
        <f t="array" ref="AL1617">IFERROR(IF(J1617="Level",INDEX($T1617:$Z1617,AD1617+1),INDEX($T1617:$Z1617,AD1617)),"")</f>
        <v>0</v>
      </c>
      <c r="AM1617" s="17" t="str" cm="1">
        <f t="array" ref="AM1617">IFERROR(INDEX($T1617:$Z1617,AE1617),"")</f>
        <v/>
      </c>
      <c r="AN1617" s="17" t="str" cm="1">
        <f t="array" ref="AN1617">IFERROR(INDEX($T1617:$Z1617,AF1617),"")</f>
        <v/>
      </c>
    </row>
    <row r="1618" spans="1:40" hidden="1" x14ac:dyDescent="0.2">
      <c r="A1618" s="17" t="str">
        <f t="shared" si="150"/>
        <v>PGCredit Physical Geography (Part-Time): PCR0PGEPGE01</v>
      </c>
      <c r="B1618" s="11" t="s">
        <v>4080</v>
      </c>
      <c r="C1618" s="11" t="s">
        <v>32965</v>
      </c>
      <c r="D1618" s="11" t="s">
        <v>4081</v>
      </c>
      <c r="E1618" s="11" t="s">
        <v>498</v>
      </c>
      <c r="F1618" s="11" t="s">
        <v>82</v>
      </c>
      <c r="G1618" s="11" t="s">
        <v>32292</v>
      </c>
      <c r="H1618" s="11" t="s">
        <v>72</v>
      </c>
      <c r="I1618" s="11">
        <v>0</v>
      </c>
      <c r="J1618" s="11" t="s">
        <v>32168</v>
      </c>
      <c r="K1618" s="11" t="s">
        <v>32168</v>
      </c>
      <c r="L1618" s="11">
        <v>0</v>
      </c>
      <c r="M1618" s="11">
        <v>0</v>
      </c>
      <c r="N1618" s="11">
        <v>0</v>
      </c>
      <c r="O1618" s="11">
        <v>0</v>
      </c>
      <c r="P1618" s="11">
        <v>0</v>
      </c>
      <c r="Q1618" s="11">
        <v>0</v>
      </c>
      <c r="R1618" s="11">
        <v>0</v>
      </c>
      <c r="S1618" s="11">
        <v>0</v>
      </c>
      <c r="T1618" s="11">
        <v>0</v>
      </c>
      <c r="U1618" s="11">
        <v>0</v>
      </c>
      <c r="V1618" s="11">
        <v>0</v>
      </c>
      <c r="W1618" s="11">
        <v>0</v>
      </c>
      <c r="X1618" s="11">
        <v>0</v>
      </c>
      <c r="Y1618" s="11">
        <v>0</v>
      </c>
      <c r="Z1618" s="11">
        <v>0</v>
      </c>
      <c r="AA1618" s="12" t="s">
        <v>32954</v>
      </c>
      <c r="AB1618" s="17" t="str">
        <f t="shared" si="151"/>
        <v>Programme is not compatible with this tool</v>
      </c>
      <c r="AC1618" s="17" t="str">
        <f t="shared" si="152"/>
        <v/>
      </c>
      <c r="AD1618" s="17">
        <f t="shared" si="153"/>
        <v>6</v>
      </c>
      <c r="AE1618" s="17" t="str">
        <f t="shared" si="154"/>
        <v/>
      </c>
      <c r="AF1618" s="17" t="str">
        <f t="shared" si="155"/>
        <v/>
      </c>
      <c r="AG1618" s="17" t="str" cm="1">
        <f t="array" ref="AG1618">IFERROR(IF(J1618="Level",INDEX($M1618:$S1618,AC1618+1),INDEX($M1618:$S1618,AC1618)),"")</f>
        <v/>
      </c>
      <c r="AH1618" s="17" cm="1">
        <f t="array" ref="AH1618">IFERROR(IF(J1618="Level",INDEX($M1618:$S1618,AD1618+1),INDEX($M1618:$S1618,AD1618)),"")</f>
        <v>0</v>
      </c>
      <c r="AI1618" s="17" t="str" cm="1">
        <f t="array" ref="AI1618">IFERROR(INDEX($M1618:$S1618,AE1618),"")</f>
        <v/>
      </c>
      <c r="AJ1618" s="17" t="str" cm="1">
        <f t="array" ref="AJ1618">IFERROR(INDEX($M1618:$S1618,AF1618),"")</f>
        <v/>
      </c>
      <c r="AK1618" s="17" t="str" cm="1">
        <f t="array" ref="AK1618">IFERROR(IF(J1618="Level",INDEX($T1618:$Z1618,AC1618+1),INDEX($T1618:$Z1618,AC1618)),"")</f>
        <v/>
      </c>
      <c r="AL1618" s="17" cm="1">
        <f t="array" ref="AL1618">IFERROR(IF(J1618="Level",INDEX($T1618:$Z1618,AD1618+1),INDEX($T1618:$Z1618,AD1618)),"")</f>
        <v>0</v>
      </c>
      <c r="AM1618" s="17" t="str" cm="1">
        <f t="array" ref="AM1618">IFERROR(INDEX($T1618:$Z1618,AE1618),"")</f>
        <v/>
      </c>
      <c r="AN1618" s="17" t="str" cm="1">
        <f t="array" ref="AN1618">IFERROR(INDEX($T1618:$Z1618,AF1618),"")</f>
        <v/>
      </c>
    </row>
    <row r="1619" spans="1:40" hidden="1" x14ac:dyDescent="0.2">
      <c r="A1619" s="17" t="str">
        <f t="shared" si="150"/>
        <v>PGCredit Physics and Astronomy (Part-Time): PCR0PHYPHY01</v>
      </c>
      <c r="B1619" s="11" t="s">
        <v>4082</v>
      </c>
      <c r="C1619" s="11" t="s">
        <v>32965</v>
      </c>
      <c r="D1619" s="11" t="s">
        <v>4083</v>
      </c>
      <c r="E1619" s="11" t="s">
        <v>546</v>
      </c>
      <c r="F1619" s="11" t="s">
        <v>82</v>
      </c>
      <c r="G1619" s="11" t="s">
        <v>32292</v>
      </c>
      <c r="H1619" s="11" t="s">
        <v>72</v>
      </c>
      <c r="I1619" s="11">
        <v>0</v>
      </c>
      <c r="J1619" s="11" t="s">
        <v>32168</v>
      </c>
      <c r="K1619" s="11" t="s">
        <v>32168</v>
      </c>
      <c r="L1619" s="11">
        <v>0</v>
      </c>
      <c r="M1619" s="11">
        <v>0</v>
      </c>
      <c r="N1619" s="11">
        <v>0</v>
      </c>
      <c r="O1619" s="11">
        <v>0</v>
      </c>
      <c r="P1619" s="11">
        <v>0</v>
      </c>
      <c r="Q1619" s="11">
        <v>0</v>
      </c>
      <c r="R1619" s="11">
        <v>0</v>
      </c>
      <c r="S1619" s="11">
        <v>0</v>
      </c>
      <c r="T1619" s="11">
        <v>0</v>
      </c>
      <c r="U1619" s="11">
        <v>0</v>
      </c>
      <c r="V1619" s="11">
        <v>0</v>
      </c>
      <c r="W1619" s="11">
        <v>0</v>
      </c>
      <c r="X1619" s="11">
        <v>0</v>
      </c>
      <c r="Y1619" s="11">
        <v>0</v>
      </c>
      <c r="Z1619" s="11">
        <v>0</v>
      </c>
      <c r="AA1619" s="12" t="s">
        <v>32954</v>
      </c>
      <c r="AB1619" s="17" t="str">
        <f t="shared" si="151"/>
        <v>Programme is not compatible with this tool</v>
      </c>
      <c r="AC1619" s="17" t="str">
        <f t="shared" si="152"/>
        <v/>
      </c>
      <c r="AD1619" s="17">
        <f t="shared" si="153"/>
        <v>6</v>
      </c>
      <c r="AE1619" s="17" t="str">
        <f t="shared" si="154"/>
        <v/>
      </c>
      <c r="AF1619" s="17" t="str">
        <f t="shared" si="155"/>
        <v/>
      </c>
      <c r="AG1619" s="17" t="str" cm="1">
        <f t="array" ref="AG1619">IFERROR(IF(J1619="Level",INDEX($M1619:$S1619,AC1619+1),INDEX($M1619:$S1619,AC1619)),"")</f>
        <v/>
      </c>
      <c r="AH1619" s="17" cm="1">
        <f t="array" ref="AH1619">IFERROR(IF(J1619="Level",INDEX($M1619:$S1619,AD1619+1),INDEX($M1619:$S1619,AD1619)),"")</f>
        <v>0</v>
      </c>
      <c r="AI1619" s="17" t="str" cm="1">
        <f t="array" ref="AI1619">IFERROR(INDEX($M1619:$S1619,AE1619),"")</f>
        <v/>
      </c>
      <c r="AJ1619" s="17" t="str" cm="1">
        <f t="array" ref="AJ1619">IFERROR(INDEX($M1619:$S1619,AF1619),"")</f>
        <v/>
      </c>
      <c r="AK1619" s="17" t="str" cm="1">
        <f t="array" ref="AK1619">IFERROR(IF(J1619="Level",INDEX($T1619:$Z1619,AC1619+1),INDEX($T1619:$Z1619,AC1619)),"")</f>
        <v/>
      </c>
      <c r="AL1619" s="17" cm="1">
        <f t="array" ref="AL1619">IFERROR(IF(J1619="Level",INDEX($T1619:$Z1619,AD1619+1),INDEX($T1619:$Z1619,AD1619)),"")</f>
        <v>0</v>
      </c>
      <c r="AM1619" s="17" t="str" cm="1">
        <f t="array" ref="AM1619">IFERROR(INDEX($T1619:$Z1619,AE1619),"")</f>
        <v/>
      </c>
      <c r="AN1619" s="17" t="str" cm="1">
        <f t="array" ref="AN1619">IFERROR(INDEX($T1619:$Z1619,AF1619),"")</f>
        <v/>
      </c>
    </row>
    <row r="1620" spans="1:40" hidden="1" x14ac:dyDescent="0.2">
      <c r="A1620" s="17" t="str">
        <f t="shared" si="150"/>
        <v>PGCredit Sustainable Futures (Part-Time): PCR0SBESBE07</v>
      </c>
      <c r="B1620" s="11" t="s">
        <v>4102</v>
      </c>
      <c r="C1620" s="11" t="s">
        <v>32965</v>
      </c>
      <c r="D1620" s="11" t="s">
        <v>4103</v>
      </c>
      <c r="E1620" s="11" t="s">
        <v>617</v>
      </c>
      <c r="F1620" s="11" t="s">
        <v>82</v>
      </c>
      <c r="G1620" s="11" t="s">
        <v>32292</v>
      </c>
      <c r="H1620" s="11" t="s">
        <v>72</v>
      </c>
      <c r="I1620" s="11">
        <v>0</v>
      </c>
      <c r="J1620" s="11" t="s">
        <v>32168</v>
      </c>
      <c r="K1620" s="11" t="s">
        <v>32168</v>
      </c>
      <c r="L1620" s="11">
        <v>0</v>
      </c>
      <c r="M1620" s="11">
        <v>0</v>
      </c>
      <c r="N1620" s="11">
        <v>0</v>
      </c>
      <c r="O1620" s="11">
        <v>0</v>
      </c>
      <c r="P1620" s="11">
        <v>0</v>
      </c>
      <c r="Q1620" s="11">
        <v>0</v>
      </c>
      <c r="R1620" s="11">
        <v>0</v>
      </c>
      <c r="S1620" s="11">
        <v>0</v>
      </c>
      <c r="T1620" s="11">
        <v>0</v>
      </c>
      <c r="U1620" s="11">
        <v>0</v>
      </c>
      <c r="V1620" s="11">
        <v>0</v>
      </c>
      <c r="W1620" s="11">
        <v>0</v>
      </c>
      <c r="X1620" s="11">
        <v>0</v>
      </c>
      <c r="Y1620" s="11">
        <v>0</v>
      </c>
      <c r="Z1620" s="11">
        <v>0</v>
      </c>
      <c r="AA1620" s="12" t="s">
        <v>32954</v>
      </c>
      <c r="AB1620" s="17" t="str">
        <f t="shared" si="151"/>
        <v>Programme is not compatible with this tool</v>
      </c>
      <c r="AC1620" s="17" t="str">
        <f t="shared" si="152"/>
        <v/>
      </c>
      <c r="AD1620" s="17">
        <f t="shared" si="153"/>
        <v>6</v>
      </c>
      <c r="AE1620" s="17" t="str">
        <f t="shared" si="154"/>
        <v/>
      </c>
      <c r="AF1620" s="17" t="str">
        <f t="shared" si="155"/>
        <v/>
      </c>
      <c r="AG1620" s="17" t="str" cm="1">
        <f t="array" ref="AG1620">IFERROR(IF(J1620="Level",INDEX($M1620:$S1620,AC1620+1),INDEX($M1620:$S1620,AC1620)),"")</f>
        <v/>
      </c>
      <c r="AH1620" s="17" cm="1">
        <f t="array" ref="AH1620">IFERROR(IF(J1620="Level",INDEX($M1620:$S1620,AD1620+1),INDEX($M1620:$S1620,AD1620)),"")</f>
        <v>0</v>
      </c>
      <c r="AI1620" s="17" t="str" cm="1">
        <f t="array" ref="AI1620">IFERROR(INDEX($M1620:$S1620,AE1620),"")</f>
        <v/>
      </c>
      <c r="AJ1620" s="17" t="str" cm="1">
        <f t="array" ref="AJ1620">IFERROR(INDEX($M1620:$S1620,AF1620),"")</f>
        <v/>
      </c>
      <c r="AK1620" s="17" t="str" cm="1">
        <f t="array" ref="AK1620">IFERROR(IF(J1620="Level",INDEX($T1620:$Z1620,AC1620+1),INDEX($T1620:$Z1620,AC1620)),"")</f>
        <v/>
      </c>
      <c r="AL1620" s="17" cm="1">
        <f t="array" ref="AL1620">IFERROR(IF(J1620="Level",INDEX($T1620:$Z1620,AD1620+1),INDEX($T1620:$Z1620,AD1620)),"")</f>
        <v>0</v>
      </c>
      <c r="AM1620" s="17" t="str" cm="1">
        <f t="array" ref="AM1620">IFERROR(INDEX($T1620:$Z1620,AE1620),"")</f>
        <v/>
      </c>
      <c r="AN1620" s="17" t="str" cm="1">
        <f t="array" ref="AN1620">IFERROR(INDEX($T1620:$Z1620,AF1620),"")</f>
        <v/>
      </c>
    </row>
    <row r="1621" spans="1:40" ht="25.5" hidden="1" x14ac:dyDescent="0.2">
      <c r="A1621" s="17" t="str">
        <f t="shared" si="150"/>
        <v>PGCredit Innovation, Technology and Entrepreneurship (Part-Time): PCR0SBESBE06</v>
      </c>
      <c r="B1621" s="11" t="s">
        <v>4101</v>
      </c>
      <c r="C1621" s="11" t="s">
        <v>32965</v>
      </c>
      <c r="D1621" s="11" t="s">
        <v>32300</v>
      </c>
      <c r="E1621" s="11" t="s">
        <v>32288</v>
      </c>
      <c r="F1621" s="11" t="s">
        <v>82</v>
      </c>
      <c r="G1621" s="11" t="s">
        <v>32292</v>
      </c>
      <c r="H1621" s="11" t="s">
        <v>72</v>
      </c>
      <c r="I1621" s="11">
        <v>0</v>
      </c>
      <c r="J1621" s="11" t="s">
        <v>32168</v>
      </c>
      <c r="K1621" s="11" t="s">
        <v>32168</v>
      </c>
      <c r="L1621" s="11">
        <v>0</v>
      </c>
      <c r="M1621" s="11">
        <v>0</v>
      </c>
      <c r="N1621" s="11">
        <v>0</v>
      </c>
      <c r="O1621" s="11">
        <v>0</v>
      </c>
      <c r="P1621" s="11">
        <v>0</v>
      </c>
      <c r="Q1621" s="11">
        <v>0</v>
      </c>
      <c r="R1621" s="11">
        <v>0</v>
      </c>
      <c r="S1621" s="11">
        <v>0</v>
      </c>
      <c r="T1621" s="11">
        <v>0</v>
      </c>
      <c r="U1621" s="11">
        <v>0</v>
      </c>
      <c r="V1621" s="11">
        <v>0</v>
      </c>
      <c r="W1621" s="11">
        <v>0</v>
      </c>
      <c r="X1621" s="11">
        <v>0</v>
      </c>
      <c r="Y1621" s="11">
        <v>0</v>
      </c>
      <c r="Z1621" s="11">
        <v>0</v>
      </c>
      <c r="AA1621" s="12" t="s">
        <v>32954</v>
      </c>
      <c r="AB1621" s="17" t="str">
        <f t="shared" si="151"/>
        <v>Programme is not compatible with this tool</v>
      </c>
      <c r="AC1621" s="17" t="str">
        <f t="shared" si="152"/>
        <v/>
      </c>
      <c r="AD1621" s="17">
        <f t="shared" si="153"/>
        <v>6</v>
      </c>
      <c r="AE1621" s="17" t="str">
        <f t="shared" si="154"/>
        <v/>
      </c>
      <c r="AF1621" s="17" t="str">
        <f t="shared" si="155"/>
        <v/>
      </c>
      <c r="AG1621" s="17" t="str" cm="1">
        <f t="array" ref="AG1621">IFERROR(IF(J1621="Level",INDEX($M1621:$S1621,AC1621+1),INDEX($M1621:$S1621,AC1621)),"")</f>
        <v/>
      </c>
      <c r="AH1621" s="17" cm="1">
        <f t="array" ref="AH1621">IFERROR(IF(J1621="Level",INDEX($M1621:$S1621,AD1621+1),INDEX($M1621:$S1621,AD1621)),"")</f>
        <v>0</v>
      </c>
      <c r="AI1621" s="17" t="str" cm="1">
        <f t="array" ref="AI1621">IFERROR(INDEX($M1621:$S1621,AE1621),"")</f>
        <v/>
      </c>
      <c r="AJ1621" s="17" t="str" cm="1">
        <f t="array" ref="AJ1621">IFERROR(INDEX($M1621:$S1621,AF1621),"")</f>
        <v/>
      </c>
      <c r="AK1621" s="17" t="str" cm="1">
        <f t="array" ref="AK1621">IFERROR(IF(J1621="Level",INDEX($T1621:$Z1621,AC1621+1),INDEX($T1621:$Z1621,AC1621)),"")</f>
        <v/>
      </c>
      <c r="AL1621" s="17" cm="1">
        <f t="array" ref="AL1621">IFERROR(IF(J1621="Level",INDEX($T1621:$Z1621,AD1621+1),INDEX($T1621:$Z1621,AD1621)),"")</f>
        <v>0</v>
      </c>
      <c r="AM1621" s="17" t="str" cm="1">
        <f t="array" ref="AM1621">IFERROR(INDEX($T1621:$Z1621,AE1621),"")</f>
        <v/>
      </c>
      <c r="AN1621" s="17" t="str" cm="1">
        <f t="array" ref="AN1621">IFERROR(INDEX($T1621:$Z1621,AF1621),"")</f>
        <v/>
      </c>
    </row>
    <row r="1622" spans="1:40" hidden="1" x14ac:dyDescent="0.2">
      <c r="A1622" s="17" t="str">
        <f t="shared" si="150"/>
        <v>PGCredit Art History and Visual Culture (Part-Time): PCR0HPSHPS03</v>
      </c>
      <c r="B1622" s="11" t="s">
        <v>4052</v>
      </c>
      <c r="C1622" s="11" t="s">
        <v>32965</v>
      </c>
      <c r="D1622" s="11" t="s">
        <v>32306</v>
      </c>
      <c r="E1622" s="11" t="s">
        <v>32192</v>
      </c>
      <c r="F1622" s="11" t="s">
        <v>76</v>
      </c>
      <c r="G1622" s="11" t="s">
        <v>32292</v>
      </c>
      <c r="H1622" s="11" t="s">
        <v>72</v>
      </c>
      <c r="I1622" s="11">
        <v>0</v>
      </c>
      <c r="J1622" s="11" t="s">
        <v>32168</v>
      </c>
      <c r="K1622" s="11" t="s">
        <v>32168</v>
      </c>
      <c r="L1622" s="11">
        <v>0</v>
      </c>
      <c r="M1622" s="11">
        <v>0</v>
      </c>
      <c r="N1622" s="11">
        <v>0</v>
      </c>
      <c r="O1622" s="11">
        <v>0</v>
      </c>
      <c r="P1622" s="11">
        <v>0</v>
      </c>
      <c r="Q1622" s="11">
        <v>0</v>
      </c>
      <c r="R1622" s="11">
        <v>0</v>
      </c>
      <c r="S1622" s="11">
        <v>0</v>
      </c>
      <c r="T1622" s="11">
        <v>0</v>
      </c>
      <c r="U1622" s="11">
        <v>0</v>
      </c>
      <c r="V1622" s="11">
        <v>0</v>
      </c>
      <c r="W1622" s="11">
        <v>0</v>
      </c>
      <c r="X1622" s="11">
        <v>0</v>
      </c>
      <c r="Y1622" s="11">
        <v>0</v>
      </c>
      <c r="Z1622" s="11">
        <v>0</v>
      </c>
      <c r="AA1622" s="12" t="s">
        <v>32954</v>
      </c>
      <c r="AB1622" s="17" t="str">
        <f t="shared" si="151"/>
        <v>Programme is not compatible with this tool</v>
      </c>
      <c r="AC1622" s="17" t="str">
        <f t="shared" si="152"/>
        <v/>
      </c>
      <c r="AD1622" s="17">
        <f t="shared" si="153"/>
        <v>6</v>
      </c>
      <c r="AE1622" s="17" t="str">
        <f t="shared" si="154"/>
        <v/>
      </c>
      <c r="AF1622" s="17" t="str">
        <f t="shared" si="155"/>
        <v/>
      </c>
      <c r="AG1622" s="17" t="str" cm="1">
        <f t="array" ref="AG1622">IFERROR(IF(J1622="Level",INDEX($M1622:$S1622,AC1622+1),INDEX($M1622:$S1622,AC1622)),"")</f>
        <v/>
      </c>
      <c r="AH1622" s="17" cm="1">
        <f t="array" ref="AH1622">IFERROR(IF(J1622="Level",INDEX($M1622:$S1622,AD1622+1),INDEX($M1622:$S1622,AD1622)),"")</f>
        <v>0</v>
      </c>
      <c r="AI1622" s="17" t="str" cm="1">
        <f t="array" ref="AI1622">IFERROR(INDEX($M1622:$S1622,AE1622),"")</f>
        <v/>
      </c>
      <c r="AJ1622" s="17" t="str" cm="1">
        <f t="array" ref="AJ1622">IFERROR(INDEX($M1622:$S1622,AF1622),"")</f>
        <v/>
      </c>
      <c r="AK1622" s="17" t="str" cm="1">
        <f t="array" ref="AK1622">IFERROR(IF(J1622="Level",INDEX($T1622:$Z1622,AC1622+1),INDEX($T1622:$Z1622,AC1622)),"")</f>
        <v/>
      </c>
      <c r="AL1622" s="17" cm="1">
        <f t="array" ref="AL1622">IFERROR(IF(J1622="Level",INDEX($T1622:$Z1622,AD1622+1),INDEX($T1622:$Z1622,AD1622)),"")</f>
        <v>0</v>
      </c>
      <c r="AM1622" s="17" t="str" cm="1">
        <f t="array" ref="AM1622">IFERROR(INDEX($T1622:$Z1622,AE1622),"")</f>
        <v/>
      </c>
      <c r="AN1622" s="17" t="str" cm="1">
        <f t="array" ref="AN1622">IFERROR(INDEX($T1622:$Z1622,AF1622),"")</f>
        <v/>
      </c>
    </row>
    <row r="1623" spans="1:40" hidden="1" x14ac:dyDescent="0.2">
      <c r="A1623" s="17" t="str">
        <f t="shared" si="150"/>
        <v>PGCredit Anthropology (Part-Time): PCR0HPSHPS07</v>
      </c>
      <c r="B1623" s="11" t="s">
        <v>4059</v>
      </c>
      <c r="C1623" s="11" t="s">
        <v>32965</v>
      </c>
      <c r="D1623" s="11" t="s">
        <v>4060</v>
      </c>
      <c r="E1623" s="11" t="s">
        <v>237</v>
      </c>
      <c r="F1623" s="11" t="s">
        <v>76</v>
      </c>
      <c r="G1623" s="11" t="s">
        <v>32292</v>
      </c>
      <c r="H1623" s="11" t="s">
        <v>72</v>
      </c>
      <c r="I1623" s="11">
        <v>0</v>
      </c>
      <c r="J1623" s="11" t="s">
        <v>32168</v>
      </c>
      <c r="K1623" s="11" t="s">
        <v>32168</v>
      </c>
      <c r="L1623" s="11">
        <v>0</v>
      </c>
      <c r="M1623" s="11">
        <v>0</v>
      </c>
      <c r="N1623" s="11">
        <v>0</v>
      </c>
      <c r="O1623" s="11">
        <v>0</v>
      </c>
      <c r="P1623" s="11">
        <v>0</v>
      </c>
      <c r="Q1623" s="11">
        <v>0</v>
      </c>
      <c r="R1623" s="11">
        <v>0</v>
      </c>
      <c r="S1623" s="11">
        <v>0</v>
      </c>
      <c r="T1623" s="11">
        <v>0</v>
      </c>
      <c r="U1623" s="11">
        <v>0</v>
      </c>
      <c r="V1623" s="11">
        <v>0</v>
      </c>
      <c r="W1623" s="11">
        <v>0</v>
      </c>
      <c r="X1623" s="11">
        <v>0</v>
      </c>
      <c r="Y1623" s="11">
        <v>0</v>
      </c>
      <c r="Z1623" s="11">
        <v>0</v>
      </c>
      <c r="AA1623" s="12" t="s">
        <v>32954</v>
      </c>
      <c r="AB1623" s="17" t="str">
        <f t="shared" si="151"/>
        <v>Programme is not compatible with this tool</v>
      </c>
      <c r="AC1623" s="17" t="str">
        <f t="shared" si="152"/>
        <v/>
      </c>
      <c r="AD1623" s="17">
        <f t="shared" si="153"/>
        <v>6</v>
      </c>
      <c r="AE1623" s="17" t="str">
        <f t="shared" si="154"/>
        <v/>
      </c>
      <c r="AF1623" s="17" t="str">
        <f t="shared" si="155"/>
        <v/>
      </c>
      <c r="AG1623" s="17" t="str" cm="1">
        <f t="array" ref="AG1623">IFERROR(IF(J1623="Level",INDEX($M1623:$S1623,AC1623+1),INDEX($M1623:$S1623,AC1623)),"")</f>
        <v/>
      </c>
      <c r="AH1623" s="17" cm="1">
        <f t="array" ref="AH1623">IFERROR(IF(J1623="Level",INDEX($M1623:$S1623,AD1623+1),INDEX($M1623:$S1623,AD1623)),"")</f>
        <v>0</v>
      </c>
      <c r="AI1623" s="17" t="str" cm="1">
        <f t="array" ref="AI1623">IFERROR(INDEX($M1623:$S1623,AE1623),"")</f>
        <v/>
      </c>
      <c r="AJ1623" s="17" t="str" cm="1">
        <f t="array" ref="AJ1623">IFERROR(INDEX($M1623:$S1623,AF1623),"")</f>
        <v/>
      </c>
      <c r="AK1623" s="17" t="str" cm="1">
        <f t="array" ref="AK1623">IFERROR(IF(J1623="Level",INDEX($T1623:$Z1623,AC1623+1),INDEX($T1623:$Z1623,AC1623)),"")</f>
        <v/>
      </c>
      <c r="AL1623" s="17" cm="1">
        <f t="array" ref="AL1623">IFERROR(IF(J1623="Level",INDEX($T1623:$Z1623,AD1623+1),INDEX($T1623:$Z1623,AD1623)),"")</f>
        <v>0</v>
      </c>
      <c r="AM1623" s="17" t="str" cm="1">
        <f t="array" ref="AM1623">IFERROR(INDEX($T1623:$Z1623,AE1623),"")</f>
        <v/>
      </c>
      <c r="AN1623" s="17" t="str" cm="1">
        <f t="array" ref="AN1623">IFERROR(INDEX($T1623:$Z1623,AF1623),"")</f>
        <v/>
      </c>
    </row>
    <row r="1624" spans="1:40" hidden="1" x14ac:dyDescent="0.2">
      <c r="A1624" s="17" t="str">
        <f t="shared" si="150"/>
        <v>PGCredit Archaeology (Part-Time): PCR0HPSHPS02</v>
      </c>
      <c r="B1624" s="11" t="s">
        <v>4050</v>
      </c>
      <c r="C1624" s="11" t="s">
        <v>32965</v>
      </c>
      <c r="D1624" s="11" t="s">
        <v>4051</v>
      </c>
      <c r="E1624" s="11" t="s">
        <v>209</v>
      </c>
      <c r="F1624" s="11" t="s">
        <v>76</v>
      </c>
      <c r="G1624" s="11" t="s">
        <v>32292</v>
      </c>
      <c r="H1624" s="11" t="s">
        <v>72</v>
      </c>
      <c r="I1624" s="11">
        <v>0</v>
      </c>
      <c r="J1624" s="11" t="s">
        <v>32168</v>
      </c>
      <c r="K1624" s="11" t="s">
        <v>32168</v>
      </c>
      <c r="L1624" s="11">
        <v>0</v>
      </c>
      <c r="M1624" s="11">
        <v>0</v>
      </c>
      <c r="N1624" s="11">
        <v>0</v>
      </c>
      <c r="O1624" s="11">
        <v>0</v>
      </c>
      <c r="P1624" s="11">
        <v>0</v>
      </c>
      <c r="Q1624" s="11">
        <v>0</v>
      </c>
      <c r="R1624" s="11">
        <v>0</v>
      </c>
      <c r="S1624" s="11">
        <v>0</v>
      </c>
      <c r="T1624" s="11">
        <v>0</v>
      </c>
      <c r="U1624" s="11">
        <v>0</v>
      </c>
      <c r="V1624" s="11">
        <v>0</v>
      </c>
      <c r="W1624" s="11">
        <v>0</v>
      </c>
      <c r="X1624" s="11">
        <v>0</v>
      </c>
      <c r="Y1624" s="11">
        <v>0</v>
      </c>
      <c r="Z1624" s="11">
        <v>0</v>
      </c>
      <c r="AA1624" s="12" t="s">
        <v>32954</v>
      </c>
      <c r="AB1624" s="17" t="str">
        <f t="shared" si="151"/>
        <v>Programme is not compatible with this tool</v>
      </c>
      <c r="AC1624" s="17" t="str">
        <f t="shared" si="152"/>
        <v/>
      </c>
      <c r="AD1624" s="17">
        <f t="shared" si="153"/>
        <v>6</v>
      </c>
      <c r="AE1624" s="17" t="str">
        <f t="shared" si="154"/>
        <v/>
      </c>
      <c r="AF1624" s="17" t="str">
        <f t="shared" si="155"/>
        <v/>
      </c>
      <c r="AG1624" s="17" t="str" cm="1">
        <f t="array" ref="AG1624">IFERROR(IF(J1624="Level",INDEX($M1624:$S1624,AC1624+1),INDEX($M1624:$S1624,AC1624)),"")</f>
        <v/>
      </c>
      <c r="AH1624" s="17" cm="1">
        <f t="array" ref="AH1624">IFERROR(IF(J1624="Level",INDEX($M1624:$S1624,AD1624+1),INDEX($M1624:$S1624,AD1624)),"")</f>
        <v>0</v>
      </c>
      <c r="AI1624" s="17" t="str" cm="1">
        <f t="array" ref="AI1624">IFERROR(INDEX($M1624:$S1624,AE1624),"")</f>
        <v/>
      </c>
      <c r="AJ1624" s="17" t="str" cm="1">
        <f t="array" ref="AJ1624">IFERROR(INDEX($M1624:$S1624,AF1624),"")</f>
        <v/>
      </c>
      <c r="AK1624" s="17" t="str" cm="1">
        <f t="array" ref="AK1624">IFERROR(IF(J1624="Level",INDEX($T1624:$Z1624,AC1624+1),INDEX($T1624:$Z1624,AC1624)),"")</f>
        <v/>
      </c>
      <c r="AL1624" s="17" cm="1">
        <f t="array" ref="AL1624">IFERROR(IF(J1624="Level",INDEX($T1624:$Z1624,AD1624+1),INDEX($T1624:$Z1624,AD1624)),"")</f>
        <v>0</v>
      </c>
      <c r="AM1624" s="17" t="str" cm="1">
        <f t="array" ref="AM1624">IFERROR(INDEX($T1624:$Z1624,AE1624),"")</f>
        <v/>
      </c>
      <c r="AN1624" s="17" t="str" cm="1">
        <f t="array" ref="AN1624">IFERROR(INDEX($T1624:$Z1624,AF1624),"")</f>
        <v/>
      </c>
    </row>
    <row r="1625" spans="1:40" hidden="1" x14ac:dyDescent="0.2">
      <c r="A1625" s="17" t="str">
        <f t="shared" si="150"/>
        <v>PGCredit Classics and Ancient History (Part-Time): PCR0CTHCTH01</v>
      </c>
      <c r="B1625" s="11" t="s">
        <v>3982</v>
      </c>
      <c r="C1625" s="11" t="s">
        <v>32965</v>
      </c>
      <c r="D1625" s="11" t="s">
        <v>3983</v>
      </c>
      <c r="E1625" s="11" t="s">
        <v>172</v>
      </c>
      <c r="F1625" s="11" t="s">
        <v>76</v>
      </c>
      <c r="G1625" s="11" t="s">
        <v>32292</v>
      </c>
      <c r="H1625" s="11" t="s">
        <v>72</v>
      </c>
      <c r="I1625" s="11">
        <v>0</v>
      </c>
      <c r="J1625" s="11" t="s">
        <v>32168</v>
      </c>
      <c r="K1625" s="11" t="s">
        <v>32168</v>
      </c>
      <c r="L1625" s="11">
        <v>0</v>
      </c>
      <c r="M1625" s="11">
        <v>0</v>
      </c>
      <c r="N1625" s="11">
        <v>0</v>
      </c>
      <c r="O1625" s="11">
        <v>0</v>
      </c>
      <c r="P1625" s="11">
        <v>0</v>
      </c>
      <c r="Q1625" s="11">
        <v>0</v>
      </c>
      <c r="R1625" s="11">
        <v>0</v>
      </c>
      <c r="S1625" s="11">
        <v>0</v>
      </c>
      <c r="T1625" s="11">
        <v>0</v>
      </c>
      <c r="U1625" s="11">
        <v>0</v>
      </c>
      <c r="V1625" s="11">
        <v>0</v>
      </c>
      <c r="W1625" s="11">
        <v>0</v>
      </c>
      <c r="X1625" s="11">
        <v>0</v>
      </c>
      <c r="Y1625" s="11">
        <v>0</v>
      </c>
      <c r="Z1625" s="11">
        <v>0</v>
      </c>
      <c r="AA1625" s="12" t="s">
        <v>32954</v>
      </c>
      <c r="AB1625" s="17" t="str">
        <f t="shared" si="151"/>
        <v>Programme is not compatible with this tool</v>
      </c>
      <c r="AC1625" s="17" t="str">
        <f t="shared" si="152"/>
        <v/>
      </c>
      <c r="AD1625" s="17">
        <f t="shared" si="153"/>
        <v>6</v>
      </c>
      <c r="AE1625" s="17" t="str">
        <f t="shared" si="154"/>
        <v/>
      </c>
      <c r="AF1625" s="17" t="str">
        <f t="shared" si="155"/>
        <v/>
      </c>
      <c r="AG1625" s="17" t="str" cm="1">
        <f t="array" ref="AG1625">IFERROR(IF(J1625="Level",INDEX($M1625:$S1625,AC1625+1),INDEX($M1625:$S1625,AC1625)),"")</f>
        <v/>
      </c>
      <c r="AH1625" s="17" cm="1">
        <f t="array" ref="AH1625">IFERROR(IF(J1625="Level",INDEX($M1625:$S1625,AD1625+1),INDEX($M1625:$S1625,AD1625)),"")</f>
        <v>0</v>
      </c>
      <c r="AI1625" s="17" t="str" cm="1">
        <f t="array" ref="AI1625">IFERROR(INDEX($M1625:$S1625,AE1625),"")</f>
        <v/>
      </c>
      <c r="AJ1625" s="17" t="str" cm="1">
        <f t="array" ref="AJ1625">IFERROR(INDEX($M1625:$S1625,AF1625),"")</f>
        <v/>
      </c>
      <c r="AK1625" s="17" t="str" cm="1">
        <f t="array" ref="AK1625">IFERROR(IF(J1625="Level",INDEX($T1625:$Z1625,AC1625+1),INDEX($T1625:$Z1625,AC1625)),"")</f>
        <v/>
      </c>
      <c r="AL1625" s="17" cm="1">
        <f t="array" ref="AL1625">IFERROR(IF(J1625="Level",INDEX($T1625:$Z1625,AD1625+1),INDEX($T1625:$Z1625,AD1625)),"")</f>
        <v>0</v>
      </c>
      <c r="AM1625" s="17" t="str" cm="1">
        <f t="array" ref="AM1625">IFERROR(INDEX($T1625:$Z1625,AE1625),"")</f>
        <v/>
      </c>
      <c r="AN1625" s="17" t="str" cm="1">
        <f t="array" ref="AN1625">IFERROR(INDEX($T1625:$Z1625,AF1625),"")</f>
        <v/>
      </c>
    </row>
    <row r="1626" spans="1:40" hidden="1" x14ac:dyDescent="0.2">
      <c r="A1626" s="17" t="str">
        <f t="shared" si="150"/>
        <v>PGCredit Communications Studies (Part-Time): PCR0CMMCMM01</v>
      </c>
      <c r="B1626" s="11" t="s">
        <v>3976</v>
      </c>
      <c r="C1626" s="11" t="s">
        <v>32965</v>
      </c>
      <c r="D1626" s="11" t="s">
        <v>3977</v>
      </c>
      <c r="E1626" s="11" t="s">
        <v>205</v>
      </c>
      <c r="F1626" s="11" t="s">
        <v>76</v>
      </c>
      <c r="G1626" s="11" t="s">
        <v>32292</v>
      </c>
      <c r="H1626" s="11" t="s">
        <v>72</v>
      </c>
      <c r="I1626" s="11">
        <v>0</v>
      </c>
      <c r="J1626" s="11" t="s">
        <v>32168</v>
      </c>
      <c r="K1626" s="11" t="s">
        <v>32168</v>
      </c>
      <c r="L1626" s="11">
        <v>0</v>
      </c>
      <c r="M1626" s="11">
        <v>0</v>
      </c>
      <c r="N1626" s="11">
        <v>0</v>
      </c>
      <c r="O1626" s="11">
        <v>0</v>
      </c>
      <c r="P1626" s="11">
        <v>0</v>
      </c>
      <c r="Q1626" s="11">
        <v>0</v>
      </c>
      <c r="R1626" s="11">
        <v>0</v>
      </c>
      <c r="S1626" s="11">
        <v>0</v>
      </c>
      <c r="T1626" s="11">
        <v>0</v>
      </c>
      <c r="U1626" s="11">
        <v>0</v>
      </c>
      <c r="V1626" s="11">
        <v>0</v>
      </c>
      <c r="W1626" s="11">
        <v>0</v>
      </c>
      <c r="X1626" s="11">
        <v>0</v>
      </c>
      <c r="Y1626" s="11">
        <v>0</v>
      </c>
      <c r="Z1626" s="11">
        <v>0</v>
      </c>
      <c r="AA1626" s="12" t="s">
        <v>32954</v>
      </c>
      <c r="AB1626" s="17" t="str">
        <f t="shared" si="151"/>
        <v>Programme is not compatible with this tool</v>
      </c>
      <c r="AC1626" s="17" t="str">
        <f t="shared" si="152"/>
        <v/>
      </c>
      <c r="AD1626" s="17">
        <f t="shared" si="153"/>
        <v>6</v>
      </c>
      <c r="AE1626" s="17" t="str">
        <f t="shared" si="154"/>
        <v/>
      </c>
      <c r="AF1626" s="17" t="str">
        <f t="shared" si="155"/>
        <v/>
      </c>
      <c r="AG1626" s="17" t="str" cm="1">
        <f t="array" ref="AG1626">IFERROR(IF(J1626="Level",INDEX($M1626:$S1626,AC1626+1),INDEX($M1626:$S1626,AC1626)),"")</f>
        <v/>
      </c>
      <c r="AH1626" s="17" cm="1">
        <f t="array" ref="AH1626">IFERROR(IF(J1626="Level",INDEX($M1626:$S1626,AD1626+1),INDEX($M1626:$S1626,AD1626)),"")</f>
        <v>0</v>
      </c>
      <c r="AI1626" s="17" t="str" cm="1">
        <f t="array" ref="AI1626">IFERROR(INDEX($M1626:$S1626,AE1626),"")</f>
        <v/>
      </c>
      <c r="AJ1626" s="17" t="str" cm="1">
        <f t="array" ref="AJ1626">IFERROR(INDEX($M1626:$S1626,AF1626),"")</f>
        <v/>
      </c>
      <c r="AK1626" s="17" t="str" cm="1">
        <f t="array" ref="AK1626">IFERROR(IF(J1626="Level",INDEX($T1626:$Z1626,AC1626+1),INDEX($T1626:$Z1626,AC1626)),"")</f>
        <v/>
      </c>
      <c r="AL1626" s="17" cm="1">
        <f t="array" ref="AL1626">IFERROR(IF(J1626="Level",INDEX($T1626:$Z1626,AD1626+1),INDEX($T1626:$Z1626,AD1626)),"")</f>
        <v>0</v>
      </c>
      <c r="AM1626" s="17" t="str" cm="1">
        <f t="array" ref="AM1626">IFERROR(INDEX($T1626:$Z1626,AE1626),"")</f>
        <v/>
      </c>
      <c r="AN1626" s="17" t="str" cm="1">
        <f t="array" ref="AN1626">IFERROR(INDEX($T1626:$Z1626,AF1626),"")</f>
        <v/>
      </c>
    </row>
    <row r="1627" spans="1:40" hidden="1" x14ac:dyDescent="0.2">
      <c r="A1627" s="17" t="str">
        <f t="shared" si="150"/>
        <v>PGCredit Criminology (Part-Time): PCR0HPSHPS08</v>
      </c>
      <c r="B1627" s="11" t="s">
        <v>4061</v>
      </c>
      <c r="C1627" s="11" t="s">
        <v>32965</v>
      </c>
      <c r="D1627" s="11" t="s">
        <v>4062</v>
      </c>
      <c r="E1627" s="11" t="s">
        <v>1141</v>
      </c>
      <c r="F1627" s="11" t="s">
        <v>76</v>
      </c>
      <c r="G1627" s="11" t="s">
        <v>32292</v>
      </c>
      <c r="H1627" s="11" t="s">
        <v>72</v>
      </c>
      <c r="I1627" s="11">
        <v>0</v>
      </c>
      <c r="J1627" s="11" t="s">
        <v>32168</v>
      </c>
      <c r="K1627" s="11" t="s">
        <v>32168</v>
      </c>
      <c r="L1627" s="11">
        <v>0</v>
      </c>
      <c r="M1627" s="11">
        <v>0</v>
      </c>
      <c r="N1627" s="11">
        <v>0</v>
      </c>
      <c r="O1627" s="11">
        <v>0</v>
      </c>
      <c r="P1627" s="11">
        <v>0</v>
      </c>
      <c r="Q1627" s="11">
        <v>0</v>
      </c>
      <c r="R1627" s="11">
        <v>0</v>
      </c>
      <c r="S1627" s="11">
        <v>0</v>
      </c>
      <c r="T1627" s="11">
        <v>0</v>
      </c>
      <c r="U1627" s="11">
        <v>0</v>
      </c>
      <c r="V1627" s="11">
        <v>0</v>
      </c>
      <c r="W1627" s="11">
        <v>0</v>
      </c>
      <c r="X1627" s="11">
        <v>0</v>
      </c>
      <c r="Y1627" s="11">
        <v>0</v>
      </c>
      <c r="Z1627" s="11">
        <v>0</v>
      </c>
      <c r="AA1627" s="12" t="s">
        <v>32954</v>
      </c>
      <c r="AB1627" s="17" t="str">
        <f t="shared" si="151"/>
        <v>Programme is not compatible with this tool</v>
      </c>
      <c r="AC1627" s="17" t="str">
        <f t="shared" si="152"/>
        <v/>
      </c>
      <c r="AD1627" s="17">
        <f t="shared" si="153"/>
        <v>6</v>
      </c>
      <c r="AE1627" s="17" t="str">
        <f t="shared" si="154"/>
        <v/>
      </c>
      <c r="AF1627" s="17" t="str">
        <f t="shared" si="155"/>
        <v/>
      </c>
      <c r="AG1627" s="17" t="str" cm="1">
        <f t="array" ref="AG1627">IFERROR(IF(J1627="Level",INDEX($M1627:$S1627,AC1627+1),INDEX($M1627:$S1627,AC1627)),"")</f>
        <v/>
      </c>
      <c r="AH1627" s="17" cm="1">
        <f t="array" ref="AH1627">IFERROR(IF(J1627="Level",INDEX($M1627:$S1627,AD1627+1),INDEX($M1627:$S1627,AD1627)),"")</f>
        <v>0</v>
      </c>
      <c r="AI1627" s="17" t="str" cm="1">
        <f t="array" ref="AI1627">IFERROR(INDEX($M1627:$S1627,AE1627),"")</f>
        <v/>
      </c>
      <c r="AJ1627" s="17" t="str" cm="1">
        <f t="array" ref="AJ1627">IFERROR(INDEX($M1627:$S1627,AF1627),"")</f>
        <v/>
      </c>
      <c r="AK1627" s="17" t="str" cm="1">
        <f t="array" ref="AK1627">IFERROR(IF(J1627="Level",INDEX($T1627:$Z1627,AC1627+1),INDEX($T1627:$Z1627,AC1627)),"")</f>
        <v/>
      </c>
      <c r="AL1627" s="17" cm="1">
        <f t="array" ref="AL1627">IFERROR(IF(J1627="Level",INDEX($T1627:$Z1627,AD1627+1),INDEX($T1627:$Z1627,AD1627)),"")</f>
        <v>0</v>
      </c>
      <c r="AM1627" s="17" t="str" cm="1">
        <f t="array" ref="AM1627">IFERROR(INDEX($T1627:$Z1627,AE1627),"")</f>
        <v/>
      </c>
      <c r="AN1627" s="17" t="str" cm="1">
        <f t="array" ref="AN1627">IFERROR(INDEX($T1627:$Z1627,AF1627),"")</f>
        <v/>
      </c>
    </row>
    <row r="1628" spans="1:40" hidden="1" x14ac:dyDescent="0.2">
      <c r="A1628" s="17" t="str">
        <f t="shared" si="150"/>
        <v>PGCredit Drama (Part-Time): PCR0DRADRA01</v>
      </c>
      <c r="B1628" s="11" t="s">
        <v>3986</v>
      </c>
      <c r="C1628" s="11" t="s">
        <v>32965</v>
      </c>
      <c r="D1628" s="11" t="s">
        <v>3987</v>
      </c>
      <c r="E1628" s="11" t="s">
        <v>177</v>
      </c>
      <c r="F1628" s="11" t="s">
        <v>76</v>
      </c>
      <c r="G1628" s="11" t="s">
        <v>32292</v>
      </c>
      <c r="H1628" s="11" t="s">
        <v>72</v>
      </c>
      <c r="I1628" s="11">
        <v>0</v>
      </c>
      <c r="J1628" s="11" t="s">
        <v>32168</v>
      </c>
      <c r="K1628" s="11" t="s">
        <v>32168</v>
      </c>
      <c r="L1628" s="11">
        <v>0</v>
      </c>
      <c r="M1628" s="11">
        <v>0</v>
      </c>
      <c r="N1628" s="11">
        <v>0</v>
      </c>
      <c r="O1628" s="11">
        <v>0</v>
      </c>
      <c r="P1628" s="11">
        <v>0</v>
      </c>
      <c r="Q1628" s="11">
        <v>0</v>
      </c>
      <c r="R1628" s="11">
        <v>0</v>
      </c>
      <c r="S1628" s="11">
        <v>0</v>
      </c>
      <c r="T1628" s="11">
        <v>0</v>
      </c>
      <c r="U1628" s="11">
        <v>0</v>
      </c>
      <c r="V1628" s="11">
        <v>0</v>
      </c>
      <c r="W1628" s="11">
        <v>0</v>
      </c>
      <c r="X1628" s="11">
        <v>0</v>
      </c>
      <c r="Y1628" s="11">
        <v>0</v>
      </c>
      <c r="Z1628" s="11">
        <v>0</v>
      </c>
      <c r="AA1628" s="12" t="s">
        <v>32954</v>
      </c>
      <c r="AB1628" s="17" t="str">
        <f t="shared" si="151"/>
        <v>Programme is not compatible with this tool</v>
      </c>
      <c r="AC1628" s="17" t="str">
        <f t="shared" si="152"/>
        <v/>
      </c>
      <c r="AD1628" s="17">
        <f t="shared" si="153"/>
        <v>6</v>
      </c>
      <c r="AE1628" s="17" t="str">
        <f t="shared" si="154"/>
        <v/>
      </c>
      <c r="AF1628" s="17" t="str">
        <f t="shared" si="155"/>
        <v/>
      </c>
      <c r="AG1628" s="17" t="str" cm="1">
        <f t="array" ref="AG1628">IFERROR(IF(J1628="Level",INDEX($M1628:$S1628,AC1628+1),INDEX($M1628:$S1628,AC1628)),"")</f>
        <v/>
      </c>
      <c r="AH1628" s="17" cm="1">
        <f t="array" ref="AH1628">IFERROR(IF(J1628="Level",INDEX($M1628:$S1628,AD1628+1),INDEX($M1628:$S1628,AD1628)),"")</f>
        <v>0</v>
      </c>
      <c r="AI1628" s="17" t="str" cm="1">
        <f t="array" ref="AI1628">IFERROR(INDEX($M1628:$S1628,AE1628),"")</f>
        <v/>
      </c>
      <c r="AJ1628" s="17" t="str" cm="1">
        <f t="array" ref="AJ1628">IFERROR(INDEX($M1628:$S1628,AF1628),"")</f>
        <v/>
      </c>
      <c r="AK1628" s="17" t="str" cm="1">
        <f t="array" ref="AK1628">IFERROR(IF(J1628="Level",INDEX($T1628:$Z1628,AC1628+1),INDEX($T1628:$Z1628,AC1628)),"")</f>
        <v/>
      </c>
      <c r="AL1628" s="17" cm="1">
        <f t="array" ref="AL1628">IFERROR(IF(J1628="Level",INDEX($T1628:$Z1628,AD1628+1),INDEX($T1628:$Z1628,AD1628)),"")</f>
        <v>0</v>
      </c>
      <c r="AM1628" s="17" t="str" cm="1">
        <f t="array" ref="AM1628">IFERROR(INDEX($T1628:$Z1628,AE1628),"")</f>
        <v/>
      </c>
      <c r="AN1628" s="17" t="str" cm="1">
        <f t="array" ref="AN1628">IFERROR(INDEX($T1628:$Z1628,AF1628),"")</f>
        <v/>
      </c>
    </row>
    <row r="1629" spans="1:40" hidden="1" x14ac:dyDescent="0.2">
      <c r="A1629" s="17" t="str">
        <f t="shared" si="150"/>
        <v>PGCredit Education (Part-Time): PCR0EDUEDU01</v>
      </c>
      <c r="B1629" s="11" t="s">
        <v>3996</v>
      </c>
      <c r="C1629" s="11" t="s">
        <v>32965</v>
      </c>
      <c r="D1629" s="11" t="s">
        <v>3997</v>
      </c>
      <c r="E1629" s="11" t="s">
        <v>180</v>
      </c>
      <c r="F1629" s="11" t="s">
        <v>76</v>
      </c>
      <c r="G1629" s="11" t="s">
        <v>32292</v>
      </c>
      <c r="H1629" s="11" t="s">
        <v>72</v>
      </c>
      <c r="I1629" s="11">
        <v>0</v>
      </c>
      <c r="J1629" s="11" t="s">
        <v>32168</v>
      </c>
      <c r="K1629" s="11" t="s">
        <v>32168</v>
      </c>
      <c r="L1629" s="11">
        <v>0</v>
      </c>
      <c r="M1629" s="11">
        <v>0</v>
      </c>
      <c r="N1629" s="11">
        <v>0</v>
      </c>
      <c r="O1629" s="11">
        <v>0</v>
      </c>
      <c r="P1629" s="11">
        <v>0</v>
      </c>
      <c r="Q1629" s="11">
        <v>0</v>
      </c>
      <c r="R1629" s="11">
        <v>0</v>
      </c>
      <c r="S1629" s="11">
        <v>0</v>
      </c>
      <c r="T1629" s="11">
        <v>0</v>
      </c>
      <c r="U1629" s="11">
        <v>0</v>
      </c>
      <c r="V1629" s="11">
        <v>0</v>
      </c>
      <c r="W1629" s="11">
        <v>0</v>
      </c>
      <c r="X1629" s="11">
        <v>0</v>
      </c>
      <c r="Y1629" s="11">
        <v>0</v>
      </c>
      <c r="Z1629" s="11">
        <v>0</v>
      </c>
      <c r="AA1629" s="12" t="s">
        <v>32954</v>
      </c>
      <c r="AB1629" s="17" t="str">
        <f t="shared" si="151"/>
        <v>Programme is not compatible with this tool</v>
      </c>
      <c r="AC1629" s="17" t="str">
        <f t="shared" si="152"/>
        <v/>
      </c>
      <c r="AD1629" s="17">
        <f t="shared" si="153"/>
        <v>6</v>
      </c>
      <c r="AE1629" s="17" t="str">
        <f t="shared" si="154"/>
        <v/>
      </c>
      <c r="AF1629" s="17" t="str">
        <f t="shared" si="155"/>
        <v/>
      </c>
      <c r="AG1629" s="17" t="str" cm="1">
        <f t="array" ref="AG1629">IFERROR(IF(J1629="Level",INDEX($M1629:$S1629,AC1629+1),INDEX($M1629:$S1629,AC1629)),"")</f>
        <v/>
      </c>
      <c r="AH1629" s="17" cm="1">
        <f t="array" ref="AH1629">IFERROR(IF(J1629="Level",INDEX($M1629:$S1629,AD1629+1),INDEX($M1629:$S1629,AD1629)),"")</f>
        <v>0</v>
      </c>
      <c r="AI1629" s="17" t="str" cm="1">
        <f t="array" ref="AI1629">IFERROR(INDEX($M1629:$S1629,AE1629),"")</f>
        <v/>
      </c>
      <c r="AJ1629" s="17" t="str" cm="1">
        <f t="array" ref="AJ1629">IFERROR(INDEX($M1629:$S1629,AF1629),"")</f>
        <v/>
      </c>
      <c r="AK1629" s="17" t="str" cm="1">
        <f t="array" ref="AK1629">IFERROR(IF(J1629="Level",INDEX($T1629:$Z1629,AC1629+1),INDEX($T1629:$Z1629,AC1629)),"")</f>
        <v/>
      </c>
      <c r="AL1629" s="17" cm="1">
        <f t="array" ref="AL1629">IFERROR(IF(J1629="Level",INDEX($T1629:$Z1629,AD1629+1),INDEX($T1629:$Z1629,AD1629)),"")</f>
        <v>0</v>
      </c>
      <c r="AM1629" s="17" t="str" cm="1">
        <f t="array" ref="AM1629">IFERROR(INDEX($T1629:$Z1629,AE1629),"")</f>
        <v/>
      </c>
      <c r="AN1629" s="17" t="str" cm="1">
        <f t="array" ref="AN1629">IFERROR(INDEX($T1629:$Z1629,AF1629),"")</f>
        <v/>
      </c>
    </row>
    <row r="1630" spans="1:40" hidden="1" x14ac:dyDescent="0.2">
      <c r="A1630" s="17" t="str">
        <f t="shared" si="150"/>
        <v>PGCredit English and Creative Writing (Part-Time): PCR0EGLEGL03</v>
      </c>
      <c r="B1630" s="11" t="s">
        <v>3998</v>
      </c>
      <c r="C1630" s="11" t="s">
        <v>32965</v>
      </c>
      <c r="D1630" s="11" t="s">
        <v>3999</v>
      </c>
      <c r="E1630" s="11" t="s">
        <v>191</v>
      </c>
      <c r="F1630" s="11" t="s">
        <v>76</v>
      </c>
      <c r="G1630" s="11" t="s">
        <v>32292</v>
      </c>
      <c r="H1630" s="11" t="s">
        <v>72</v>
      </c>
      <c r="I1630" s="11">
        <v>0</v>
      </c>
      <c r="J1630" s="11" t="s">
        <v>32168</v>
      </c>
      <c r="K1630" s="11" t="s">
        <v>32168</v>
      </c>
      <c r="L1630" s="11">
        <v>0</v>
      </c>
      <c r="M1630" s="11">
        <v>0</v>
      </c>
      <c r="N1630" s="11">
        <v>0</v>
      </c>
      <c r="O1630" s="11">
        <v>0</v>
      </c>
      <c r="P1630" s="11">
        <v>0</v>
      </c>
      <c r="Q1630" s="11">
        <v>0</v>
      </c>
      <c r="R1630" s="11">
        <v>0</v>
      </c>
      <c r="S1630" s="11">
        <v>0</v>
      </c>
      <c r="T1630" s="11">
        <v>0</v>
      </c>
      <c r="U1630" s="11">
        <v>0</v>
      </c>
      <c r="V1630" s="11">
        <v>0</v>
      </c>
      <c r="W1630" s="11">
        <v>0</v>
      </c>
      <c r="X1630" s="11">
        <v>0</v>
      </c>
      <c r="Y1630" s="11">
        <v>0</v>
      </c>
      <c r="Z1630" s="11">
        <v>0</v>
      </c>
      <c r="AA1630" s="12" t="s">
        <v>32954</v>
      </c>
      <c r="AB1630" s="17" t="str">
        <f t="shared" si="151"/>
        <v>Programme is not compatible with this tool</v>
      </c>
      <c r="AC1630" s="17" t="str">
        <f t="shared" si="152"/>
        <v/>
      </c>
      <c r="AD1630" s="17">
        <f t="shared" si="153"/>
        <v>6</v>
      </c>
      <c r="AE1630" s="17" t="str">
        <f t="shared" si="154"/>
        <v/>
      </c>
      <c r="AF1630" s="17" t="str">
        <f t="shared" si="155"/>
        <v/>
      </c>
      <c r="AG1630" s="17" t="str" cm="1">
        <f t="array" ref="AG1630">IFERROR(IF(J1630="Level",INDEX($M1630:$S1630,AC1630+1),INDEX($M1630:$S1630,AC1630)),"")</f>
        <v/>
      </c>
      <c r="AH1630" s="17" cm="1">
        <f t="array" ref="AH1630">IFERROR(IF(J1630="Level",INDEX($M1630:$S1630,AD1630+1),INDEX($M1630:$S1630,AD1630)),"")</f>
        <v>0</v>
      </c>
      <c r="AI1630" s="17" t="str" cm="1">
        <f t="array" ref="AI1630">IFERROR(INDEX($M1630:$S1630,AE1630),"")</f>
        <v/>
      </c>
      <c r="AJ1630" s="17" t="str" cm="1">
        <f t="array" ref="AJ1630">IFERROR(INDEX($M1630:$S1630,AF1630),"")</f>
        <v/>
      </c>
      <c r="AK1630" s="17" t="str" cm="1">
        <f t="array" ref="AK1630">IFERROR(IF(J1630="Level",INDEX($T1630:$Z1630,AC1630+1),INDEX($T1630:$Z1630,AC1630)),"")</f>
        <v/>
      </c>
      <c r="AL1630" s="17" cm="1">
        <f t="array" ref="AL1630">IFERROR(IF(J1630="Level",INDEX($T1630:$Z1630,AD1630+1),INDEX($T1630:$Z1630,AD1630)),"")</f>
        <v>0</v>
      </c>
      <c r="AM1630" s="17" t="str" cm="1">
        <f t="array" ref="AM1630">IFERROR(INDEX($T1630:$Z1630,AE1630),"")</f>
        <v/>
      </c>
      <c r="AN1630" s="17" t="str" cm="1">
        <f t="array" ref="AN1630">IFERROR(INDEX($T1630:$Z1630,AF1630),"")</f>
        <v/>
      </c>
    </row>
    <row r="1631" spans="1:40" hidden="1" x14ac:dyDescent="0.2">
      <c r="A1631" s="17" t="str">
        <f t="shared" si="150"/>
        <v>PGCredit English (Part-Time) - Cornwall: PCR0EGLEGLCA</v>
      </c>
      <c r="B1631" s="11" t="s">
        <v>4000</v>
      </c>
      <c r="C1631" s="11" t="s">
        <v>32965</v>
      </c>
      <c r="D1631" s="11" t="s">
        <v>4001</v>
      </c>
      <c r="E1631" s="11" t="s">
        <v>874</v>
      </c>
      <c r="F1631" s="11" t="s">
        <v>76</v>
      </c>
      <c r="G1631" s="11" t="s">
        <v>32292</v>
      </c>
      <c r="H1631" s="11" t="s">
        <v>72</v>
      </c>
      <c r="I1631" s="11">
        <v>0</v>
      </c>
      <c r="J1631" s="11" t="s">
        <v>32168</v>
      </c>
      <c r="K1631" s="11" t="s">
        <v>32168</v>
      </c>
      <c r="L1631" s="11">
        <v>0</v>
      </c>
      <c r="M1631" s="11">
        <v>0</v>
      </c>
      <c r="N1631" s="11">
        <v>0</v>
      </c>
      <c r="O1631" s="11">
        <v>0</v>
      </c>
      <c r="P1631" s="11">
        <v>0</v>
      </c>
      <c r="Q1631" s="11">
        <v>0</v>
      </c>
      <c r="R1631" s="11">
        <v>0</v>
      </c>
      <c r="S1631" s="11">
        <v>0</v>
      </c>
      <c r="T1631" s="11">
        <v>0</v>
      </c>
      <c r="U1631" s="11">
        <v>0</v>
      </c>
      <c r="V1631" s="11">
        <v>0</v>
      </c>
      <c r="W1631" s="11">
        <v>0</v>
      </c>
      <c r="X1631" s="11">
        <v>0</v>
      </c>
      <c r="Y1631" s="11">
        <v>0</v>
      </c>
      <c r="Z1631" s="11">
        <v>0</v>
      </c>
      <c r="AA1631" s="12" t="s">
        <v>32954</v>
      </c>
      <c r="AB1631" s="17" t="str">
        <f t="shared" si="151"/>
        <v>Programme is not compatible with this tool</v>
      </c>
      <c r="AC1631" s="17" t="str">
        <f t="shared" si="152"/>
        <v/>
      </c>
      <c r="AD1631" s="17">
        <f t="shared" si="153"/>
        <v>6</v>
      </c>
      <c r="AE1631" s="17" t="str">
        <f t="shared" si="154"/>
        <v/>
      </c>
      <c r="AF1631" s="17" t="str">
        <f t="shared" si="155"/>
        <v/>
      </c>
      <c r="AG1631" s="17" t="str" cm="1">
        <f t="array" ref="AG1631">IFERROR(IF(J1631="Level",INDEX($M1631:$S1631,AC1631+1),INDEX($M1631:$S1631,AC1631)),"")</f>
        <v/>
      </c>
      <c r="AH1631" s="17" cm="1">
        <f t="array" ref="AH1631">IFERROR(IF(J1631="Level",INDEX($M1631:$S1631,AD1631+1),INDEX($M1631:$S1631,AD1631)),"")</f>
        <v>0</v>
      </c>
      <c r="AI1631" s="17" t="str" cm="1">
        <f t="array" ref="AI1631">IFERROR(INDEX($M1631:$S1631,AE1631),"")</f>
        <v/>
      </c>
      <c r="AJ1631" s="17" t="str" cm="1">
        <f t="array" ref="AJ1631">IFERROR(INDEX($M1631:$S1631,AF1631),"")</f>
        <v/>
      </c>
      <c r="AK1631" s="17" t="str" cm="1">
        <f t="array" ref="AK1631">IFERROR(IF(J1631="Level",INDEX($T1631:$Z1631,AC1631+1),INDEX($T1631:$Z1631,AC1631)),"")</f>
        <v/>
      </c>
      <c r="AL1631" s="17" cm="1">
        <f t="array" ref="AL1631">IFERROR(IF(J1631="Level",INDEX($T1631:$Z1631,AD1631+1),INDEX($T1631:$Z1631,AD1631)),"")</f>
        <v>0</v>
      </c>
      <c r="AM1631" s="17" t="str" cm="1">
        <f t="array" ref="AM1631">IFERROR(INDEX($T1631:$Z1631,AE1631),"")</f>
        <v/>
      </c>
      <c r="AN1631" s="17" t="str" cm="1">
        <f t="array" ref="AN1631">IFERROR(INDEX($T1631:$Z1631,AF1631),"")</f>
        <v/>
      </c>
    </row>
    <row r="1632" spans="1:40" hidden="1" x14ac:dyDescent="0.2">
      <c r="A1632" s="17" t="str">
        <f t="shared" si="150"/>
        <v>PGCredit Film (Part-Time): PCR0FSTFST01</v>
      </c>
      <c r="B1632" s="11" t="s">
        <v>4045</v>
      </c>
      <c r="C1632" s="11" t="s">
        <v>32965</v>
      </c>
      <c r="D1632" s="11" t="s">
        <v>4046</v>
      </c>
      <c r="E1632" s="11" t="s">
        <v>196</v>
      </c>
      <c r="F1632" s="11" t="s">
        <v>76</v>
      </c>
      <c r="G1632" s="11" t="s">
        <v>32292</v>
      </c>
      <c r="H1632" s="11" t="s">
        <v>72</v>
      </c>
      <c r="I1632" s="11">
        <v>0</v>
      </c>
      <c r="J1632" s="11" t="s">
        <v>32168</v>
      </c>
      <c r="K1632" s="11" t="s">
        <v>32168</v>
      </c>
      <c r="L1632" s="11">
        <v>0</v>
      </c>
      <c r="M1632" s="11">
        <v>0</v>
      </c>
      <c r="N1632" s="11">
        <v>0</v>
      </c>
      <c r="O1632" s="11">
        <v>0</v>
      </c>
      <c r="P1632" s="11">
        <v>0</v>
      </c>
      <c r="Q1632" s="11">
        <v>0</v>
      </c>
      <c r="R1632" s="11">
        <v>0</v>
      </c>
      <c r="S1632" s="11">
        <v>0</v>
      </c>
      <c r="T1632" s="11">
        <v>0</v>
      </c>
      <c r="U1632" s="11">
        <v>0</v>
      </c>
      <c r="V1632" s="11">
        <v>0</v>
      </c>
      <c r="W1632" s="11">
        <v>0</v>
      </c>
      <c r="X1632" s="11">
        <v>0</v>
      </c>
      <c r="Y1632" s="11">
        <v>0</v>
      </c>
      <c r="Z1632" s="11">
        <v>0</v>
      </c>
      <c r="AA1632" s="12" t="s">
        <v>32954</v>
      </c>
      <c r="AB1632" s="17" t="str">
        <f t="shared" si="151"/>
        <v>Programme is not compatible with this tool</v>
      </c>
      <c r="AC1632" s="17" t="str">
        <f t="shared" si="152"/>
        <v/>
      </c>
      <c r="AD1632" s="17">
        <f t="shared" si="153"/>
        <v>6</v>
      </c>
      <c r="AE1632" s="17" t="str">
        <f t="shared" si="154"/>
        <v/>
      </c>
      <c r="AF1632" s="17" t="str">
        <f t="shared" si="155"/>
        <v/>
      </c>
      <c r="AG1632" s="17" t="str" cm="1">
        <f t="array" ref="AG1632">IFERROR(IF(J1632="Level",INDEX($M1632:$S1632,AC1632+1),INDEX($M1632:$S1632,AC1632)),"")</f>
        <v/>
      </c>
      <c r="AH1632" s="17" cm="1">
        <f t="array" ref="AH1632">IFERROR(IF(J1632="Level",INDEX($M1632:$S1632,AD1632+1),INDEX($M1632:$S1632,AD1632)),"")</f>
        <v>0</v>
      </c>
      <c r="AI1632" s="17" t="str" cm="1">
        <f t="array" ref="AI1632">IFERROR(INDEX($M1632:$S1632,AE1632),"")</f>
        <v/>
      </c>
      <c r="AJ1632" s="17" t="str" cm="1">
        <f t="array" ref="AJ1632">IFERROR(INDEX($M1632:$S1632,AF1632),"")</f>
        <v/>
      </c>
      <c r="AK1632" s="17" t="str" cm="1">
        <f t="array" ref="AK1632">IFERROR(IF(J1632="Level",INDEX($T1632:$Z1632,AC1632+1),INDEX($T1632:$Z1632,AC1632)),"")</f>
        <v/>
      </c>
      <c r="AL1632" s="17" cm="1">
        <f t="array" ref="AL1632">IFERROR(IF(J1632="Level",INDEX($T1632:$Z1632,AD1632+1),INDEX($T1632:$Z1632,AD1632)),"")</f>
        <v>0</v>
      </c>
      <c r="AM1632" s="17" t="str" cm="1">
        <f t="array" ref="AM1632">IFERROR(INDEX($T1632:$Z1632,AE1632),"")</f>
        <v/>
      </c>
      <c r="AN1632" s="17" t="str" cm="1">
        <f t="array" ref="AN1632">IFERROR(INDEX($T1632:$Z1632,AF1632),"")</f>
        <v/>
      </c>
    </row>
    <row r="1633" spans="1:40" hidden="1" x14ac:dyDescent="0.2">
      <c r="A1633" s="17" t="str">
        <f t="shared" si="150"/>
        <v>PGCredit History (Part-Time) - Cornwall: PCR0HPSHPSCA</v>
      </c>
      <c r="B1633" s="11" t="s">
        <v>4065</v>
      </c>
      <c r="C1633" s="11" t="s">
        <v>32965</v>
      </c>
      <c r="D1633" s="11" t="s">
        <v>4066</v>
      </c>
      <c r="E1633" s="11" t="s">
        <v>206</v>
      </c>
      <c r="F1633" s="11" t="s">
        <v>76</v>
      </c>
      <c r="G1633" s="11" t="s">
        <v>32292</v>
      </c>
      <c r="H1633" s="11" t="s">
        <v>72</v>
      </c>
      <c r="I1633" s="11">
        <v>0</v>
      </c>
      <c r="J1633" s="11" t="s">
        <v>32168</v>
      </c>
      <c r="K1633" s="11" t="s">
        <v>32168</v>
      </c>
      <c r="L1633" s="11">
        <v>0</v>
      </c>
      <c r="M1633" s="11">
        <v>0</v>
      </c>
      <c r="N1633" s="11">
        <v>0</v>
      </c>
      <c r="O1633" s="11">
        <v>0</v>
      </c>
      <c r="P1633" s="11">
        <v>0</v>
      </c>
      <c r="Q1633" s="11">
        <v>0</v>
      </c>
      <c r="R1633" s="11">
        <v>0</v>
      </c>
      <c r="S1633" s="11">
        <v>0</v>
      </c>
      <c r="T1633" s="11">
        <v>0</v>
      </c>
      <c r="U1633" s="11">
        <v>0</v>
      </c>
      <c r="V1633" s="11">
        <v>0</v>
      </c>
      <c r="W1633" s="11">
        <v>0</v>
      </c>
      <c r="X1633" s="11">
        <v>0</v>
      </c>
      <c r="Y1633" s="11">
        <v>0</v>
      </c>
      <c r="Z1633" s="11">
        <v>0</v>
      </c>
      <c r="AA1633" s="12" t="s">
        <v>32954</v>
      </c>
      <c r="AB1633" s="17" t="str">
        <f t="shared" si="151"/>
        <v>Programme is not compatible with this tool</v>
      </c>
      <c r="AC1633" s="17" t="str">
        <f t="shared" si="152"/>
        <v/>
      </c>
      <c r="AD1633" s="17">
        <f t="shared" si="153"/>
        <v>6</v>
      </c>
      <c r="AE1633" s="17" t="str">
        <f t="shared" si="154"/>
        <v/>
      </c>
      <c r="AF1633" s="17" t="str">
        <f t="shared" si="155"/>
        <v/>
      </c>
      <c r="AG1633" s="17" t="str" cm="1">
        <f t="array" ref="AG1633">IFERROR(IF(J1633="Level",INDEX($M1633:$S1633,AC1633+1),INDEX($M1633:$S1633,AC1633)),"")</f>
        <v/>
      </c>
      <c r="AH1633" s="17" cm="1">
        <f t="array" ref="AH1633">IFERROR(IF(J1633="Level",INDEX($M1633:$S1633,AD1633+1),INDEX($M1633:$S1633,AD1633)),"")</f>
        <v>0</v>
      </c>
      <c r="AI1633" s="17" t="str" cm="1">
        <f t="array" ref="AI1633">IFERROR(INDEX($M1633:$S1633,AE1633),"")</f>
        <v/>
      </c>
      <c r="AJ1633" s="17" t="str" cm="1">
        <f t="array" ref="AJ1633">IFERROR(INDEX($M1633:$S1633,AF1633),"")</f>
        <v/>
      </c>
      <c r="AK1633" s="17" t="str" cm="1">
        <f t="array" ref="AK1633">IFERROR(IF(J1633="Level",INDEX($T1633:$Z1633,AC1633+1),INDEX($T1633:$Z1633,AC1633)),"")</f>
        <v/>
      </c>
      <c r="AL1633" s="17" cm="1">
        <f t="array" ref="AL1633">IFERROR(IF(J1633="Level",INDEX($T1633:$Z1633,AD1633+1),INDEX($T1633:$Z1633,AD1633)),"")</f>
        <v>0</v>
      </c>
      <c r="AM1633" s="17" t="str" cm="1">
        <f t="array" ref="AM1633">IFERROR(INDEX($T1633:$Z1633,AE1633),"")</f>
        <v/>
      </c>
      <c r="AN1633" s="17" t="str" cm="1">
        <f t="array" ref="AN1633">IFERROR(INDEX($T1633:$Z1633,AF1633),"")</f>
        <v/>
      </c>
    </row>
    <row r="1634" spans="1:40" hidden="1" x14ac:dyDescent="0.2">
      <c r="A1634" s="17" t="str">
        <f t="shared" si="150"/>
        <v>PGCredit History (Part-Time): PCR0HPSHPS01</v>
      </c>
      <c r="B1634" s="11" t="s">
        <v>4049</v>
      </c>
      <c r="C1634" s="11" t="s">
        <v>32965</v>
      </c>
      <c r="D1634" s="11" t="s">
        <v>32301</v>
      </c>
      <c r="E1634" s="11" t="s">
        <v>217</v>
      </c>
      <c r="F1634" s="11" t="s">
        <v>76</v>
      </c>
      <c r="G1634" s="11" t="s">
        <v>32292</v>
      </c>
      <c r="H1634" s="11" t="s">
        <v>72</v>
      </c>
      <c r="I1634" s="11">
        <v>0</v>
      </c>
      <c r="J1634" s="11" t="s">
        <v>32168</v>
      </c>
      <c r="K1634" s="11" t="s">
        <v>32168</v>
      </c>
      <c r="L1634" s="11">
        <v>0</v>
      </c>
      <c r="M1634" s="11">
        <v>0</v>
      </c>
      <c r="N1634" s="11">
        <v>0</v>
      </c>
      <c r="O1634" s="11">
        <v>0</v>
      </c>
      <c r="P1634" s="11">
        <v>0</v>
      </c>
      <c r="Q1634" s="11">
        <v>0</v>
      </c>
      <c r="R1634" s="11">
        <v>0</v>
      </c>
      <c r="S1634" s="11">
        <v>0</v>
      </c>
      <c r="T1634" s="11">
        <v>0</v>
      </c>
      <c r="U1634" s="11">
        <v>0</v>
      </c>
      <c r="V1634" s="11">
        <v>0</v>
      </c>
      <c r="W1634" s="11">
        <v>0</v>
      </c>
      <c r="X1634" s="11">
        <v>0</v>
      </c>
      <c r="Y1634" s="11">
        <v>0</v>
      </c>
      <c r="Z1634" s="11">
        <v>0</v>
      </c>
      <c r="AA1634" s="12" t="s">
        <v>32954</v>
      </c>
      <c r="AB1634" s="17" t="str">
        <f t="shared" si="151"/>
        <v>Programme is not compatible with this tool</v>
      </c>
      <c r="AC1634" s="17" t="str">
        <f t="shared" si="152"/>
        <v/>
      </c>
      <c r="AD1634" s="17">
        <f t="shared" si="153"/>
        <v>6</v>
      </c>
      <c r="AE1634" s="17" t="str">
        <f t="shared" si="154"/>
        <v/>
      </c>
      <c r="AF1634" s="17" t="str">
        <f t="shared" si="155"/>
        <v/>
      </c>
      <c r="AG1634" s="17" t="str" cm="1">
        <f t="array" ref="AG1634">IFERROR(IF(J1634="Level",INDEX($M1634:$S1634,AC1634+1),INDEX($M1634:$S1634,AC1634)),"")</f>
        <v/>
      </c>
      <c r="AH1634" s="17" cm="1">
        <f t="array" ref="AH1634">IFERROR(IF(J1634="Level",INDEX($M1634:$S1634,AD1634+1),INDEX($M1634:$S1634,AD1634)),"")</f>
        <v>0</v>
      </c>
      <c r="AI1634" s="17" t="str" cm="1">
        <f t="array" ref="AI1634">IFERROR(INDEX($M1634:$S1634,AE1634),"")</f>
        <v/>
      </c>
      <c r="AJ1634" s="17" t="str" cm="1">
        <f t="array" ref="AJ1634">IFERROR(INDEX($M1634:$S1634,AF1634),"")</f>
        <v/>
      </c>
      <c r="AK1634" s="17" t="str" cm="1">
        <f t="array" ref="AK1634">IFERROR(IF(J1634="Level",INDEX($T1634:$Z1634,AC1634+1),INDEX($T1634:$Z1634,AC1634)),"")</f>
        <v/>
      </c>
      <c r="AL1634" s="17" cm="1">
        <f t="array" ref="AL1634">IFERROR(IF(J1634="Level",INDEX($T1634:$Z1634,AD1634+1),INDEX($T1634:$Z1634,AD1634)),"")</f>
        <v>0</v>
      </c>
      <c r="AM1634" s="17" t="str" cm="1">
        <f t="array" ref="AM1634">IFERROR(INDEX($T1634:$Z1634,AE1634),"")</f>
        <v/>
      </c>
      <c r="AN1634" s="17" t="str" cm="1">
        <f t="array" ref="AN1634">IFERROR(INDEX($T1634:$Z1634,AF1634),"")</f>
        <v/>
      </c>
    </row>
    <row r="1635" spans="1:40" hidden="1" x14ac:dyDescent="0.2">
      <c r="A1635" s="17" t="str">
        <f t="shared" si="150"/>
        <v>PGCredit Arab and Islamic Studies (Part-Time): PCR0IAIIAI01</v>
      </c>
      <c r="B1635" s="11" t="s">
        <v>4069</v>
      </c>
      <c r="C1635" s="11" t="s">
        <v>32965</v>
      </c>
      <c r="D1635" s="11" t="s">
        <v>4070</v>
      </c>
      <c r="E1635" s="11" t="s">
        <v>261</v>
      </c>
      <c r="F1635" s="11" t="s">
        <v>76</v>
      </c>
      <c r="G1635" s="11" t="s">
        <v>32292</v>
      </c>
      <c r="H1635" s="11" t="s">
        <v>72</v>
      </c>
      <c r="I1635" s="11">
        <v>0</v>
      </c>
      <c r="J1635" s="11" t="s">
        <v>32168</v>
      </c>
      <c r="K1635" s="11" t="s">
        <v>32168</v>
      </c>
      <c r="L1635" s="11">
        <v>0</v>
      </c>
      <c r="M1635" s="11">
        <v>0</v>
      </c>
      <c r="N1635" s="11">
        <v>0</v>
      </c>
      <c r="O1635" s="11">
        <v>0</v>
      </c>
      <c r="P1635" s="11">
        <v>0</v>
      </c>
      <c r="Q1635" s="11">
        <v>0</v>
      </c>
      <c r="R1635" s="11">
        <v>0</v>
      </c>
      <c r="S1635" s="11">
        <v>0</v>
      </c>
      <c r="T1635" s="11">
        <v>0</v>
      </c>
      <c r="U1635" s="11">
        <v>0</v>
      </c>
      <c r="V1635" s="11">
        <v>0</v>
      </c>
      <c r="W1635" s="11">
        <v>0</v>
      </c>
      <c r="X1635" s="11">
        <v>0</v>
      </c>
      <c r="Y1635" s="11">
        <v>0</v>
      </c>
      <c r="Z1635" s="11">
        <v>0</v>
      </c>
      <c r="AA1635" s="12" t="s">
        <v>32954</v>
      </c>
      <c r="AB1635" s="17" t="str">
        <f t="shared" si="151"/>
        <v>Programme is not compatible with this tool</v>
      </c>
      <c r="AC1635" s="17" t="str">
        <f t="shared" si="152"/>
        <v/>
      </c>
      <c r="AD1635" s="17">
        <f t="shared" si="153"/>
        <v>6</v>
      </c>
      <c r="AE1635" s="17" t="str">
        <f t="shared" si="154"/>
        <v/>
      </c>
      <c r="AF1635" s="17" t="str">
        <f t="shared" si="155"/>
        <v/>
      </c>
      <c r="AG1635" s="17" t="str" cm="1">
        <f t="array" ref="AG1635">IFERROR(IF(J1635="Level",INDEX($M1635:$S1635,AC1635+1),INDEX($M1635:$S1635,AC1635)),"")</f>
        <v/>
      </c>
      <c r="AH1635" s="17" cm="1">
        <f t="array" ref="AH1635">IFERROR(IF(J1635="Level",INDEX($M1635:$S1635,AD1635+1),INDEX($M1635:$S1635,AD1635)),"")</f>
        <v>0</v>
      </c>
      <c r="AI1635" s="17" t="str" cm="1">
        <f t="array" ref="AI1635">IFERROR(INDEX($M1635:$S1635,AE1635),"")</f>
        <v/>
      </c>
      <c r="AJ1635" s="17" t="str" cm="1">
        <f t="array" ref="AJ1635">IFERROR(INDEX($M1635:$S1635,AF1635),"")</f>
        <v/>
      </c>
      <c r="AK1635" s="17" t="str" cm="1">
        <f t="array" ref="AK1635">IFERROR(IF(J1635="Level",INDEX($T1635:$Z1635,AC1635+1),INDEX($T1635:$Z1635,AC1635)),"")</f>
        <v/>
      </c>
      <c r="AL1635" s="17" cm="1">
        <f t="array" ref="AL1635">IFERROR(IF(J1635="Level",INDEX($T1635:$Z1635,AD1635+1),INDEX($T1635:$Z1635,AD1635)),"")</f>
        <v>0</v>
      </c>
      <c r="AM1635" s="17" t="str" cm="1">
        <f t="array" ref="AM1635">IFERROR(INDEX($T1635:$Z1635,AE1635),"")</f>
        <v/>
      </c>
      <c r="AN1635" s="17" t="str" cm="1">
        <f t="array" ref="AN1635">IFERROR(INDEX($T1635:$Z1635,AF1635),"")</f>
        <v/>
      </c>
    </row>
    <row r="1636" spans="1:40" hidden="1" x14ac:dyDescent="0.2">
      <c r="A1636" s="17" t="str">
        <f t="shared" si="150"/>
        <v>PGCredit Law (Part-Time): PCR0LAWLAW01</v>
      </c>
      <c r="B1636" s="11" t="s">
        <v>4071</v>
      </c>
      <c r="C1636" s="11" t="s">
        <v>32965</v>
      </c>
      <c r="D1636" s="11" t="s">
        <v>4072</v>
      </c>
      <c r="E1636" s="11" t="s">
        <v>75</v>
      </c>
      <c r="F1636" s="11" t="s">
        <v>76</v>
      </c>
      <c r="G1636" s="11" t="s">
        <v>32292</v>
      </c>
      <c r="H1636" s="11" t="s">
        <v>72</v>
      </c>
      <c r="I1636" s="11">
        <v>0</v>
      </c>
      <c r="J1636" s="11" t="s">
        <v>32168</v>
      </c>
      <c r="K1636" s="11" t="s">
        <v>32168</v>
      </c>
      <c r="L1636" s="11">
        <v>0</v>
      </c>
      <c r="M1636" s="11">
        <v>0</v>
      </c>
      <c r="N1636" s="11">
        <v>0</v>
      </c>
      <c r="O1636" s="11">
        <v>0</v>
      </c>
      <c r="P1636" s="11">
        <v>0</v>
      </c>
      <c r="Q1636" s="11">
        <v>0</v>
      </c>
      <c r="R1636" s="11">
        <v>0</v>
      </c>
      <c r="S1636" s="11">
        <v>0</v>
      </c>
      <c r="T1636" s="11">
        <v>0</v>
      </c>
      <c r="U1636" s="11">
        <v>0</v>
      </c>
      <c r="V1636" s="11">
        <v>0</v>
      </c>
      <c r="W1636" s="11">
        <v>0</v>
      </c>
      <c r="X1636" s="11">
        <v>0</v>
      </c>
      <c r="Y1636" s="11">
        <v>0</v>
      </c>
      <c r="Z1636" s="11">
        <v>0</v>
      </c>
      <c r="AA1636" s="12" t="s">
        <v>32954</v>
      </c>
      <c r="AB1636" s="17" t="str">
        <f t="shared" si="151"/>
        <v>Programme is not compatible with this tool</v>
      </c>
      <c r="AC1636" s="17" t="str">
        <f t="shared" si="152"/>
        <v/>
      </c>
      <c r="AD1636" s="17">
        <f t="shared" si="153"/>
        <v>6</v>
      </c>
      <c r="AE1636" s="17" t="str">
        <f t="shared" si="154"/>
        <v/>
      </c>
      <c r="AF1636" s="17" t="str">
        <f t="shared" si="155"/>
        <v/>
      </c>
      <c r="AG1636" s="17" t="str" cm="1">
        <f t="array" ref="AG1636">IFERROR(IF(J1636="Level",INDEX($M1636:$S1636,AC1636+1),INDEX($M1636:$S1636,AC1636)),"")</f>
        <v/>
      </c>
      <c r="AH1636" s="17" cm="1">
        <f t="array" ref="AH1636">IFERROR(IF(J1636="Level",INDEX($M1636:$S1636,AD1636+1),INDEX($M1636:$S1636,AD1636)),"")</f>
        <v>0</v>
      </c>
      <c r="AI1636" s="17" t="str" cm="1">
        <f t="array" ref="AI1636">IFERROR(INDEX($M1636:$S1636,AE1636),"")</f>
        <v/>
      </c>
      <c r="AJ1636" s="17" t="str" cm="1">
        <f t="array" ref="AJ1636">IFERROR(INDEX($M1636:$S1636,AF1636),"")</f>
        <v/>
      </c>
      <c r="AK1636" s="17" t="str" cm="1">
        <f t="array" ref="AK1636">IFERROR(IF(J1636="Level",INDEX($T1636:$Z1636,AC1636+1),INDEX($T1636:$Z1636,AC1636)),"")</f>
        <v/>
      </c>
      <c r="AL1636" s="17" cm="1">
        <f t="array" ref="AL1636">IFERROR(IF(J1636="Level",INDEX($T1636:$Z1636,AD1636+1),INDEX($T1636:$Z1636,AD1636)),"")</f>
        <v>0</v>
      </c>
      <c r="AM1636" s="17" t="str" cm="1">
        <f t="array" ref="AM1636">IFERROR(INDEX($T1636:$Z1636,AE1636),"")</f>
        <v/>
      </c>
      <c r="AN1636" s="17" t="str" cm="1">
        <f t="array" ref="AN1636">IFERROR(INDEX($T1636:$Z1636,AF1636),"")</f>
        <v/>
      </c>
    </row>
    <row r="1637" spans="1:40" hidden="1" x14ac:dyDescent="0.2">
      <c r="A1637" s="17" t="str">
        <f t="shared" si="150"/>
        <v>PGCredit Law (Part-Time) - Cornwall: PCR0LAWLAWCA</v>
      </c>
      <c r="B1637" s="11" t="s">
        <v>4073</v>
      </c>
      <c r="C1637" s="11" t="s">
        <v>32965</v>
      </c>
      <c r="D1637" s="11" t="s">
        <v>4074</v>
      </c>
      <c r="E1637" s="11" t="s">
        <v>1018</v>
      </c>
      <c r="F1637" s="11" t="s">
        <v>76</v>
      </c>
      <c r="G1637" s="11" t="s">
        <v>32292</v>
      </c>
      <c r="H1637" s="11" t="s">
        <v>72</v>
      </c>
      <c r="I1637" s="11">
        <v>0</v>
      </c>
      <c r="J1637" s="11" t="s">
        <v>32168</v>
      </c>
      <c r="K1637" s="11" t="s">
        <v>32168</v>
      </c>
      <c r="L1637" s="11">
        <v>0</v>
      </c>
      <c r="M1637" s="11">
        <v>0</v>
      </c>
      <c r="N1637" s="11">
        <v>0</v>
      </c>
      <c r="O1637" s="11">
        <v>0</v>
      </c>
      <c r="P1637" s="11">
        <v>0</v>
      </c>
      <c r="Q1637" s="11">
        <v>0</v>
      </c>
      <c r="R1637" s="11">
        <v>0</v>
      </c>
      <c r="S1637" s="11">
        <v>0</v>
      </c>
      <c r="T1637" s="11">
        <v>0</v>
      </c>
      <c r="U1637" s="11">
        <v>0</v>
      </c>
      <c r="V1637" s="11">
        <v>0</v>
      </c>
      <c r="W1637" s="11">
        <v>0</v>
      </c>
      <c r="X1637" s="11">
        <v>0</v>
      </c>
      <c r="Y1637" s="11">
        <v>0</v>
      </c>
      <c r="Z1637" s="11">
        <v>0</v>
      </c>
      <c r="AA1637" s="12" t="s">
        <v>32954</v>
      </c>
      <c r="AB1637" s="17" t="str">
        <f t="shared" si="151"/>
        <v>Programme is not compatible with this tool</v>
      </c>
      <c r="AC1637" s="17" t="str">
        <f t="shared" si="152"/>
        <v/>
      </c>
      <c r="AD1637" s="17">
        <f t="shared" si="153"/>
        <v>6</v>
      </c>
      <c r="AE1637" s="17" t="str">
        <f t="shared" si="154"/>
        <v/>
      </c>
      <c r="AF1637" s="17" t="str">
        <f t="shared" si="155"/>
        <v/>
      </c>
      <c r="AG1637" s="17" t="str" cm="1">
        <f t="array" ref="AG1637">IFERROR(IF(J1637="Level",INDEX($M1637:$S1637,AC1637+1),INDEX($M1637:$S1637,AC1637)),"")</f>
        <v/>
      </c>
      <c r="AH1637" s="17" cm="1">
        <f t="array" ref="AH1637">IFERROR(IF(J1637="Level",INDEX($M1637:$S1637,AD1637+1),INDEX($M1637:$S1637,AD1637)),"")</f>
        <v>0</v>
      </c>
      <c r="AI1637" s="17" t="str" cm="1">
        <f t="array" ref="AI1637">IFERROR(INDEX($M1637:$S1637,AE1637),"")</f>
        <v/>
      </c>
      <c r="AJ1637" s="17" t="str" cm="1">
        <f t="array" ref="AJ1637">IFERROR(INDEX($M1637:$S1637,AF1637),"")</f>
        <v/>
      </c>
      <c r="AK1637" s="17" t="str" cm="1">
        <f t="array" ref="AK1637">IFERROR(IF(J1637="Level",INDEX($T1637:$Z1637,AC1637+1),INDEX($T1637:$Z1637,AC1637)),"")</f>
        <v/>
      </c>
      <c r="AL1637" s="17" cm="1">
        <f t="array" ref="AL1637">IFERROR(IF(J1637="Level",INDEX($T1637:$Z1637,AD1637+1),INDEX($T1637:$Z1637,AD1637)),"")</f>
        <v>0</v>
      </c>
      <c r="AM1637" s="17" t="str" cm="1">
        <f t="array" ref="AM1637">IFERROR(INDEX($T1637:$Z1637,AE1637),"")</f>
        <v/>
      </c>
      <c r="AN1637" s="17" t="str" cm="1">
        <f t="array" ref="AN1637">IFERROR(INDEX($T1637:$Z1637,AF1637),"")</f>
        <v/>
      </c>
    </row>
    <row r="1638" spans="1:40" hidden="1" x14ac:dyDescent="0.2">
      <c r="A1638" s="17" t="str">
        <f t="shared" si="150"/>
        <v>PGCredit Modern Languages (Part-Time): PCR0SMLSML01</v>
      </c>
      <c r="B1638" s="11" t="s">
        <v>4108</v>
      </c>
      <c r="C1638" s="11" t="s">
        <v>32965</v>
      </c>
      <c r="D1638" s="11" t="s">
        <v>4109</v>
      </c>
      <c r="E1638" s="11" t="s">
        <v>280</v>
      </c>
      <c r="F1638" s="11" t="s">
        <v>76</v>
      </c>
      <c r="G1638" s="11" t="s">
        <v>32292</v>
      </c>
      <c r="H1638" s="11" t="s">
        <v>72</v>
      </c>
      <c r="I1638" s="11">
        <v>0</v>
      </c>
      <c r="J1638" s="11" t="s">
        <v>32168</v>
      </c>
      <c r="K1638" s="11" t="s">
        <v>32168</v>
      </c>
      <c r="L1638" s="11">
        <v>0</v>
      </c>
      <c r="M1638" s="11">
        <v>0</v>
      </c>
      <c r="N1638" s="11">
        <v>0</v>
      </c>
      <c r="O1638" s="11">
        <v>0</v>
      </c>
      <c r="P1638" s="11">
        <v>0</v>
      </c>
      <c r="Q1638" s="11">
        <v>0</v>
      </c>
      <c r="R1638" s="11">
        <v>0</v>
      </c>
      <c r="S1638" s="11">
        <v>0</v>
      </c>
      <c r="T1638" s="11">
        <v>0</v>
      </c>
      <c r="U1638" s="11">
        <v>0</v>
      </c>
      <c r="V1638" s="11">
        <v>0</v>
      </c>
      <c r="W1638" s="11">
        <v>0</v>
      </c>
      <c r="X1638" s="11">
        <v>0</v>
      </c>
      <c r="Y1638" s="11">
        <v>0</v>
      </c>
      <c r="Z1638" s="11">
        <v>0</v>
      </c>
      <c r="AA1638" s="12" t="s">
        <v>32954</v>
      </c>
      <c r="AB1638" s="17" t="str">
        <f t="shared" si="151"/>
        <v>Programme is not compatible with this tool</v>
      </c>
      <c r="AC1638" s="17" t="str">
        <f t="shared" si="152"/>
        <v/>
      </c>
      <c r="AD1638" s="17">
        <f t="shared" si="153"/>
        <v>6</v>
      </c>
      <c r="AE1638" s="17" t="str">
        <f t="shared" si="154"/>
        <v/>
      </c>
      <c r="AF1638" s="17" t="str">
        <f t="shared" si="155"/>
        <v/>
      </c>
      <c r="AG1638" s="17" t="str" cm="1">
        <f t="array" ref="AG1638">IFERROR(IF(J1638="Level",INDEX($M1638:$S1638,AC1638+1),INDEX($M1638:$S1638,AC1638)),"")</f>
        <v/>
      </c>
      <c r="AH1638" s="17" cm="1">
        <f t="array" ref="AH1638">IFERROR(IF(J1638="Level",INDEX($M1638:$S1638,AD1638+1),INDEX($M1638:$S1638,AD1638)),"")</f>
        <v>0</v>
      </c>
      <c r="AI1638" s="17" t="str" cm="1">
        <f t="array" ref="AI1638">IFERROR(INDEX($M1638:$S1638,AE1638),"")</f>
        <v/>
      </c>
      <c r="AJ1638" s="17" t="str" cm="1">
        <f t="array" ref="AJ1638">IFERROR(INDEX($M1638:$S1638,AF1638),"")</f>
        <v/>
      </c>
      <c r="AK1638" s="17" t="str" cm="1">
        <f t="array" ref="AK1638">IFERROR(IF(J1638="Level",INDEX($T1638:$Z1638,AC1638+1),INDEX($T1638:$Z1638,AC1638)),"")</f>
        <v/>
      </c>
      <c r="AL1638" s="17" cm="1">
        <f t="array" ref="AL1638">IFERROR(IF(J1638="Level",INDEX($T1638:$Z1638,AD1638+1),INDEX($T1638:$Z1638,AD1638)),"")</f>
        <v>0</v>
      </c>
      <c r="AM1638" s="17" t="str" cm="1">
        <f t="array" ref="AM1638">IFERROR(INDEX($T1638:$Z1638,AE1638),"")</f>
        <v/>
      </c>
      <c r="AN1638" s="17" t="str" cm="1">
        <f t="array" ref="AN1638">IFERROR(INDEX($T1638:$Z1638,AF1638),"")</f>
        <v/>
      </c>
    </row>
    <row r="1639" spans="1:40" hidden="1" x14ac:dyDescent="0.2">
      <c r="A1639" s="17" t="str">
        <f t="shared" si="150"/>
        <v>PGCredit Philosophy (Part-Time): PCR0HPSHPS06</v>
      </c>
      <c r="B1639" s="11" t="s">
        <v>4057</v>
      </c>
      <c r="C1639" s="11" t="s">
        <v>32965</v>
      </c>
      <c r="D1639" s="11" t="s">
        <v>4058</v>
      </c>
      <c r="E1639" s="11" t="s">
        <v>222</v>
      </c>
      <c r="F1639" s="11" t="s">
        <v>76</v>
      </c>
      <c r="G1639" s="11" t="s">
        <v>32292</v>
      </c>
      <c r="H1639" s="11" t="s">
        <v>72</v>
      </c>
      <c r="I1639" s="11">
        <v>0</v>
      </c>
      <c r="J1639" s="11" t="s">
        <v>32168</v>
      </c>
      <c r="K1639" s="11" t="s">
        <v>32168</v>
      </c>
      <c r="L1639" s="11">
        <v>0</v>
      </c>
      <c r="M1639" s="11">
        <v>0</v>
      </c>
      <c r="N1639" s="11">
        <v>0</v>
      </c>
      <c r="O1639" s="11">
        <v>0</v>
      </c>
      <c r="P1639" s="11">
        <v>0</v>
      </c>
      <c r="Q1639" s="11">
        <v>0</v>
      </c>
      <c r="R1639" s="11">
        <v>0</v>
      </c>
      <c r="S1639" s="11">
        <v>0</v>
      </c>
      <c r="T1639" s="11">
        <v>0</v>
      </c>
      <c r="U1639" s="11">
        <v>0</v>
      </c>
      <c r="V1639" s="11">
        <v>0</v>
      </c>
      <c r="W1639" s="11">
        <v>0</v>
      </c>
      <c r="X1639" s="11">
        <v>0</v>
      </c>
      <c r="Y1639" s="11">
        <v>0</v>
      </c>
      <c r="Z1639" s="11">
        <v>0</v>
      </c>
      <c r="AA1639" s="12" t="s">
        <v>32954</v>
      </c>
      <c r="AB1639" s="17" t="str">
        <f t="shared" si="151"/>
        <v>Programme is not compatible with this tool</v>
      </c>
      <c r="AC1639" s="17" t="str">
        <f t="shared" si="152"/>
        <v/>
      </c>
      <c r="AD1639" s="17">
        <f t="shared" si="153"/>
        <v>6</v>
      </c>
      <c r="AE1639" s="17" t="str">
        <f t="shared" si="154"/>
        <v/>
      </c>
      <c r="AF1639" s="17" t="str">
        <f t="shared" si="155"/>
        <v/>
      </c>
      <c r="AG1639" s="17" t="str" cm="1">
        <f t="array" ref="AG1639">IFERROR(IF(J1639="Level",INDEX($M1639:$S1639,AC1639+1),INDEX($M1639:$S1639,AC1639)),"")</f>
        <v/>
      </c>
      <c r="AH1639" s="17" cm="1">
        <f t="array" ref="AH1639">IFERROR(IF(J1639="Level",INDEX($M1639:$S1639,AD1639+1),INDEX($M1639:$S1639,AD1639)),"")</f>
        <v>0</v>
      </c>
      <c r="AI1639" s="17" t="str" cm="1">
        <f t="array" ref="AI1639">IFERROR(INDEX($M1639:$S1639,AE1639),"")</f>
        <v/>
      </c>
      <c r="AJ1639" s="17" t="str" cm="1">
        <f t="array" ref="AJ1639">IFERROR(INDEX($M1639:$S1639,AF1639),"")</f>
        <v/>
      </c>
      <c r="AK1639" s="17" t="str" cm="1">
        <f t="array" ref="AK1639">IFERROR(IF(J1639="Level",INDEX($T1639:$Z1639,AC1639+1),INDEX($T1639:$Z1639,AC1639)),"")</f>
        <v/>
      </c>
      <c r="AL1639" s="17" cm="1">
        <f t="array" ref="AL1639">IFERROR(IF(J1639="Level",INDEX($T1639:$Z1639,AD1639+1),INDEX($T1639:$Z1639,AD1639)),"")</f>
        <v>0</v>
      </c>
      <c r="AM1639" s="17" t="str" cm="1">
        <f t="array" ref="AM1639">IFERROR(INDEX($T1639:$Z1639,AE1639),"")</f>
        <v/>
      </c>
      <c r="AN1639" s="17" t="str" cm="1">
        <f t="array" ref="AN1639">IFERROR(INDEX($T1639:$Z1639,AF1639),"")</f>
        <v/>
      </c>
    </row>
    <row r="1640" spans="1:40" hidden="1" x14ac:dyDescent="0.2">
      <c r="A1640" s="17" t="str">
        <f t="shared" si="150"/>
        <v>PGCredit Politics (Part-Time) - Cornwall: PCR0HPSHPSCB</v>
      </c>
      <c r="B1640" s="11" t="s">
        <v>4067</v>
      </c>
      <c r="C1640" s="11" t="s">
        <v>32965</v>
      </c>
      <c r="D1640" s="11" t="s">
        <v>4068</v>
      </c>
      <c r="E1640" s="11" t="s">
        <v>258</v>
      </c>
      <c r="F1640" s="11" t="s">
        <v>76</v>
      </c>
      <c r="G1640" s="11" t="s">
        <v>32292</v>
      </c>
      <c r="H1640" s="11" t="s">
        <v>72</v>
      </c>
      <c r="I1640" s="11">
        <v>0</v>
      </c>
      <c r="J1640" s="11" t="s">
        <v>32168</v>
      </c>
      <c r="K1640" s="11" t="s">
        <v>32168</v>
      </c>
      <c r="L1640" s="11">
        <v>0</v>
      </c>
      <c r="M1640" s="11">
        <v>0</v>
      </c>
      <c r="N1640" s="11">
        <v>0</v>
      </c>
      <c r="O1640" s="11">
        <v>0</v>
      </c>
      <c r="P1640" s="11">
        <v>0</v>
      </c>
      <c r="Q1640" s="11">
        <v>0</v>
      </c>
      <c r="R1640" s="11">
        <v>0</v>
      </c>
      <c r="S1640" s="11">
        <v>0</v>
      </c>
      <c r="T1640" s="11">
        <v>0</v>
      </c>
      <c r="U1640" s="11">
        <v>0</v>
      </c>
      <c r="V1640" s="11">
        <v>0</v>
      </c>
      <c r="W1640" s="11">
        <v>0</v>
      </c>
      <c r="X1640" s="11">
        <v>0</v>
      </c>
      <c r="Y1640" s="11">
        <v>0</v>
      </c>
      <c r="Z1640" s="11">
        <v>0</v>
      </c>
      <c r="AA1640" s="12" t="s">
        <v>32954</v>
      </c>
      <c r="AB1640" s="17" t="str">
        <f t="shared" si="151"/>
        <v>Programme is not compatible with this tool</v>
      </c>
      <c r="AC1640" s="17" t="str">
        <f t="shared" si="152"/>
        <v/>
      </c>
      <c r="AD1640" s="17">
        <f t="shared" si="153"/>
        <v>6</v>
      </c>
      <c r="AE1640" s="17" t="str">
        <f t="shared" si="154"/>
        <v/>
      </c>
      <c r="AF1640" s="17" t="str">
        <f t="shared" si="155"/>
        <v/>
      </c>
      <c r="AG1640" s="17" t="str" cm="1">
        <f t="array" ref="AG1640">IFERROR(IF(J1640="Level",INDEX($M1640:$S1640,AC1640+1),INDEX($M1640:$S1640,AC1640)),"")</f>
        <v/>
      </c>
      <c r="AH1640" s="17" cm="1">
        <f t="array" ref="AH1640">IFERROR(IF(J1640="Level",INDEX($M1640:$S1640,AD1640+1),INDEX($M1640:$S1640,AD1640)),"")</f>
        <v>0</v>
      </c>
      <c r="AI1640" s="17" t="str" cm="1">
        <f t="array" ref="AI1640">IFERROR(INDEX($M1640:$S1640,AE1640),"")</f>
        <v/>
      </c>
      <c r="AJ1640" s="17" t="str" cm="1">
        <f t="array" ref="AJ1640">IFERROR(INDEX($M1640:$S1640,AF1640),"")</f>
        <v/>
      </c>
      <c r="AK1640" s="17" t="str" cm="1">
        <f t="array" ref="AK1640">IFERROR(IF(J1640="Level",INDEX($T1640:$Z1640,AC1640+1),INDEX($T1640:$Z1640,AC1640)),"")</f>
        <v/>
      </c>
      <c r="AL1640" s="17" cm="1">
        <f t="array" ref="AL1640">IFERROR(IF(J1640="Level",INDEX($T1640:$Z1640,AD1640+1),INDEX($T1640:$Z1640,AD1640)),"")</f>
        <v>0</v>
      </c>
      <c r="AM1640" s="17" t="str" cm="1">
        <f t="array" ref="AM1640">IFERROR(INDEX($T1640:$Z1640,AE1640),"")</f>
        <v/>
      </c>
      <c r="AN1640" s="17" t="str" cm="1">
        <f t="array" ref="AN1640">IFERROR(INDEX($T1640:$Z1640,AF1640),"")</f>
        <v/>
      </c>
    </row>
    <row r="1641" spans="1:40" hidden="1" x14ac:dyDescent="0.2">
      <c r="A1641" s="17" t="str">
        <f t="shared" si="150"/>
        <v>PGCredit Politics (Part-Time): PCR0HPSHPS04</v>
      </c>
      <c r="B1641" s="11" t="s">
        <v>4053</v>
      </c>
      <c r="C1641" s="11" t="s">
        <v>32965</v>
      </c>
      <c r="D1641" s="11" t="s">
        <v>4054</v>
      </c>
      <c r="E1641" s="11" t="s">
        <v>214</v>
      </c>
      <c r="F1641" s="11" t="s">
        <v>76</v>
      </c>
      <c r="G1641" s="11" t="s">
        <v>32292</v>
      </c>
      <c r="H1641" s="11" t="s">
        <v>72</v>
      </c>
      <c r="I1641" s="11">
        <v>0</v>
      </c>
      <c r="J1641" s="11" t="s">
        <v>32168</v>
      </c>
      <c r="K1641" s="11" t="s">
        <v>32168</v>
      </c>
      <c r="L1641" s="11">
        <v>0</v>
      </c>
      <c r="M1641" s="11">
        <v>0</v>
      </c>
      <c r="N1641" s="11">
        <v>0</v>
      </c>
      <c r="O1641" s="11">
        <v>0</v>
      </c>
      <c r="P1641" s="11">
        <v>0</v>
      </c>
      <c r="Q1641" s="11">
        <v>0</v>
      </c>
      <c r="R1641" s="11">
        <v>0</v>
      </c>
      <c r="S1641" s="11">
        <v>0</v>
      </c>
      <c r="T1641" s="11">
        <v>0</v>
      </c>
      <c r="U1641" s="11">
        <v>0</v>
      </c>
      <c r="V1641" s="11">
        <v>0</v>
      </c>
      <c r="W1641" s="11">
        <v>0</v>
      </c>
      <c r="X1641" s="11">
        <v>0</v>
      </c>
      <c r="Y1641" s="11">
        <v>0</v>
      </c>
      <c r="Z1641" s="11">
        <v>0</v>
      </c>
      <c r="AA1641" s="12" t="s">
        <v>32954</v>
      </c>
      <c r="AB1641" s="17" t="str">
        <f t="shared" si="151"/>
        <v>Programme is not compatible with this tool</v>
      </c>
      <c r="AC1641" s="17" t="str">
        <f t="shared" si="152"/>
        <v/>
      </c>
      <c r="AD1641" s="17">
        <f t="shared" si="153"/>
        <v>6</v>
      </c>
      <c r="AE1641" s="17" t="str">
        <f t="shared" si="154"/>
        <v/>
      </c>
      <c r="AF1641" s="17" t="str">
        <f t="shared" si="155"/>
        <v/>
      </c>
      <c r="AG1641" s="17" t="str" cm="1">
        <f t="array" ref="AG1641">IFERROR(IF(J1641="Level",INDEX($M1641:$S1641,AC1641+1),INDEX($M1641:$S1641,AC1641)),"")</f>
        <v/>
      </c>
      <c r="AH1641" s="17" cm="1">
        <f t="array" ref="AH1641">IFERROR(IF(J1641="Level",INDEX($M1641:$S1641,AD1641+1),INDEX($M1641:$S1641,AD1641)),"")</f>
        <v>0</v>
      </c>
      <c r="AI1641" s="17" t="str" cm="1">
        <f t="array" ref="AI1641">IFERROR(INDEX($M1641:$S1641,AE1641),"")</f>
        <v/>
      </c>
      <c r="AJ1641" s="17" t="str" cm="1">
        <f t="array" ref="AJ1641">IFERROR(INDEX($M1641:$S1641,AF1641),"")</f>
        <v/>
      </c>
      <c r="AK1641" s="17" t="str" cm="1">
        <f t="array" ref="AK1641">IFERROR(IF(J1641="Level",INDEX($T1641:$Z1641,AC1641+1),INDEX($T1641:$Z1641,AC1641)),"")</f>
        <v/>
      </c>
      <c r="AL1641" s="17" cm="1">
        <f t="array" ref="AL1641">IFERROR(IF(J1641="Level",INDEX($T1641:$Z1641,AD1641+1),INDEX($T1641:$Z1641,AD1641)),"")</f>
        <v>0</v>
      </c>
      <c r="AM1641" s="17" t="str" cm="1">
        <f t="array" ref="AM1641">IFERROR(INDEX($T1641:$Z1641,AE1641),"")</f>
        <v/>
      </c>
      <c r="AN1641" s="17" t="str" cm="1">
        <f t="array" ref="AN1641">IFERROR(INDEX($T1641:$Z1641,AF1641),"")</f>
        <v/>
      </c>
    </row>
    <row r="1642" spans="1:40" hidden="1" x14ac:dyDescent="0.2">
      <c r="A1642" s="17" t="str">
        <f t="shared" si="150"/>
        <v>PGCredit Strategy and Security (Part-Time): PCR0HPSHPS09</v>
      </c>
      <c r="B1642" s="11" t="s">
        <v>4063</v>
      </c>
      <c r="C1642" s="11" t="s">
        <v>32965</v>
      </c>
      <c r="D1642" s="11" t="s">
        <v>4064</v>
      </c>
      <c r="E1642" s="11" t="s">
        <v>225</v>
      </c>
      <c r="F1642" s="11" t="s">
        <v>76</v>
      </c>
      <c r="G1642" s="11" t="s">
        <v>32292</v>
      </c>
      <c r="H1642" s="11" t="s">
        <v>72</v>
      </c>
      <c r="I1642" s="11">
        <v>0</v>
      </c>
      <c r="J1642" s="11" t="s">
        <v>32168</v>
      </c>
      <c r="K1642" s="11" t="s">
        <v>32168</v>
      </c>
      <c r="L1642" s="11">
        <v>0</v>
      </c>
      <c r="M1642" s="11">
        <v>0</v>
      </c>
      <c r="N1642" s="11">
        <v>0</v>
      </c>
      <c r="O1642" s="11">
        <v>0</v>
      </c>
      <c r="P1642" s="11">
        <v>0</v>
      </c>
      <c r="Q1642" s="11">
        <v>0</v>
      </c>
      <c r="R1642" s="11">
        <v>0</v>
      </c>
      <c r="S1642" s="11">
        <v>0</v>
      </c>
      <c r="T1642" s="11">
        <v>0</v>
      </c>
      <c r="U1642" s="11">
        <v>0</v>
      </c>
      <c r="V1642" s="11">
        <v>0</v>
      </c>
      <c r="W1642" s="11">
        <v>0</v>
      </c>
      <c r="X1642" s="11">
        <v>0</v>
      </c>
      <c r="Y1642" s="11">
        <v>0</v>
      </c>
      <c r="Z1642" s="11">
        <v>0</v>
      </c>
      <c r="AA1642" s="12" t="s">
        <v>32954</v>
      </c>
      <c r="AB1642" s="17" t="str">
        <f t="shared" si="151"/>
        <v>Programme is not compatible with this tool</v>
      </c>
      <c r="AC1642" s="17" t="str">
        <f t="shared" si="152"/>
        <v/>
      </c>
      <c r="AD1642" s="17">
        <f t="shared" si="153"/>
        <v>6</v>
      </c>
      <c r="AE1642" s="17" t="str">
        <f t="shared" si="154"/>
        <v/>
      </c>
      <c r="AF1642" s="17" t="str">
        <f t="shared" si="155"/>
        <v/>
      </c>
      <c r="AG1642" s="17" t="str" cm="1">
        <f t="array" ref="AG1642">IFERROR(IF(J1642="Level",INDEX($M1642:$S1642,AC1642+1),INDEX($M1642:$S1642,AC1642)),"")</f>
        <v/>
      </c>
      <c r="AH1642" s="17" cm="1">
        <f t="array" ref="AH1642">IFERROR(IF(J1642="Level",INDEX($M1642:$S1642,AD1642+1),INDEX($M1642:$S1642,AD1642)),"")</f>
        <v>0</v>
      </c>
      <c r="AI1642" s="17" t="str" cm="1">
        <f t="array" ref="AI1642">IFERROR(INDEX($M1642:$S1642,AE1642),"")</f>
        <v/>
      </c>
      <c r="AJ1642" s="17" t="str" cm="1">
        <f t="array" ref="AJ1642">IFERROR(INDEX($M1642:$S1642,AF1642),"")</f>
        <v/>
      </c>
      <c r="AK1642" s="17" t="str" cm="1">
        <f t="array" ref="AK1642">IFERROR(IF(J1642="Level",INDEX($T1642:$Z1642,AC1642+1),INDEX($T1642:$Z1642,AC1642)),"")</f>
        <v/>
      </c>
      <c r="AL1642" s="17" cm="1">
        <f t="array" ref="AL1642">IFERROR(IF(J1642="Level",INDEX($T1642:$Z1642,AD1642+1),INDEX($T1642:$Z1642,AD1642)),"")</f>
        <v>0</v>
      </c>
      <c r="AM1642" s="17" t="str" cm="1">
        <f t="array" ref="AM1642">IFERROR(INDEX($T1642:$Z1642,AE1642),"")</f>
        <v/>
      </c>
      <c r="AN1642" s="17" t="str" cm="1">
        <f t="array" ref="AN1642">IFERROR(INDEX($T1642:$Z1642,AF1642),"")</f>
        <v/>
      </c>
    </row>
    <row r="1643" spans="1:40" hidden="1" x14ac:dyDescent="0.2">
      <c r="A1643" s="17" t="str">
        <f t="shared" si="150"/>
        <v>PGCredit Sociology (Part-Time): PCR0HPSHPS05</v>
      </c>
      <c r="B1643" s="11" t="s">
        <v>4055</v>
      </c>
      <c r="C1643" s="11" t="s">
        <v>32965</v>
      </c>
      <c r="D1643" s="11" t="s">
        <v>4056</v>
      </c>
      <c r="E1643" s="11" t="s">
        <v>234</v>
      </c>
      <c r="F1643" s="11" t="s">
        <v>76</v>
      </c>
      <c r="G1643" s="11" t="s">
        <v>32292</v>
      </c>
      <c r="H1643" s="11" t="s">
        <v>72</v>
      </c>
      <c r="I1643" s="11">
        <v>0</v>
      </c>
      <c r="J1643" s="11" t="s">
        <v>32168</v>
      </c>
      <c r="K1643" s="11" t="s">
        <v>32168</v>
      </c>
      <c r="L1643" s="11">
        <v>0</v>
      </c>
      <c r="M1643" s="11">
        <v>0</v>
      </c>
      <c r="N1643" s="11">
        <v>0</v>
      </c>
      <c r="O1643" s="11">
        <v>0</v>
      </c>
      <c r="P1643" s="11">
        <v>0</v>
      </c>
      <c r="Q1643" s="11">
        <v>0</v>
      </c>
      <c r="R1643" s="11">
        <v>0</v>
      </c>
      <c r="S1643" s="11">
        <v>0</v>
      </c>
      <c r="T1643" s="11">
        <v>0</v>
      </c>
      <c r="U1643" s="11">
        <v>0</v>
      </c>
      <c r="V1643" s="11">
        <v>0</v>
      </c>
      <c r="W1643" s="11">
        <v>0</v>
      </c>
      <c r="X1643" s="11">
        <v>0</v>
      </c>
      <c r="Y1643" s="11">
        <v>0</v>
      </c>
      <c r="Z1643" s="11">
        <v>0</v>
      </c>
      <c r="AA1643" s="12" t="s">
        <v>32954</v>
      </c>
      <c r="AB1643" s="17" t="str">
        <f t="shared" si="151"/>
        <v>Programme is not compatible with this tool</v>
      </c>
      <c r="AC1643" s="17" t="str">
        <f t="shared" si="152"/>
        <v/>
      </c>
      <c r="AD1643" s="17">
        <f t="shared" si="153"/>
        <v>6</v>
      </c>
      <c r="AE1643" s="17" t="str">
        <f t="shared" si="154"/>
        <v/>
      </c>
      <c r="AF1643" s="17" t="str">
        <f t="shared" si="155"/>
        <v/>
      </c>
      <c r="AG1643" s="17" t="str" cm="1">
        <f t="array" ref="AG1643">IFERROR(IF(J1643="Level",INDEX($M1643:$S1643,AC1643+1),INDEX($M1643:$S1643,AC1643)),"")</f>
        <v/>
      </c>
      <c r="AH1643" s="17" cm="1">
        <f t="array" ref="AH1643">IFERROR(IF(J1643="Level",INDEX($M1643:$S1643,AD1643+1),INDEX($M1643:$S1643,AD1643)),"")</f>
        <v>0</v>
      </c>
      <c r="AI1643" s="17" t="str" cm="1">
        <f t="array" ref="AI1643">IFERROR(INDEX($M1643:$S1643,AE1643),"")</f>
        <v/>
      </c>
      <c r="AJ1643" s="17" t="str" cm="1">
        <f t="array" ref="AJ1643">IFERROR(INDEX($M1643:$S1643,AF1643),"")</f>
        <v/>
      </c>
      <c r="AK1643" s="17" t="str" cm="1">
        <f t="array" ref="AK1643">IFERROR(IF(J1643="Level",INDEX($T1643:$Z1643,AC1643+1),INDEX($T1643:$Z1643,AC1643)),"")</f>
        <v/>
      </c>
      <c r="AL1643" s="17" cm="1">
        <f t="array" ref="AL1643">IFERROR(IF(J1643="Level",INDEX($T1643:$Z1643,AD1643+1),INDEX($T1643:$Z1643,AD1643)),"")</f>
        <v>0</v>
      </c>
      <c r="AM1643" s="17" t="str" cm="1">
        <f t="array" ref="AM1643">IFERROR(INDEX($T1643:$Z1643,AE1643),"")</f>
        <v/>
      </c>
      <c r="AN1643" s="17" t="str" cm="1">
        <f t="array" ref="AN1643">IFERROR(INDEX($T1643:$Z1643,AF1643),"")</f>
        <v/>
      </c>
    </row>
    <row r="1644" spans="1:40" hidden="1" x14ac:dyDescent="0.2">
      <c r="A1644" s="17" t="str">
        <f t="shared" si="150"/>
        <v>PGCredit Theology and Religion (Part-Time): PCR0CTHCTH02</v>
      </c>
      <c r="B1644" s="11" t="s">
        <v>3984</v>
      </c>
      <c r="C1644" s="11" t="s">
        <v>32965</v>
      </c>
      <c r="D1644" s="11" t="s">
        <v>3985</v>
      </c>
      <c r="E1644" s="11" t="s">
        <v>169</v>
      </c>
      <c r="F1644" s="11" t="s">
        <v>76</v>
      </c>
      <c r="G1644" s="11" t="s">
        <v>32292</v>
      </c>
      <c r="H1644" s="11" t="s">
        <v>72</v>
      </c>
      <c r="I1644" s="11">
        <v>0</v>
      </c>
      <c r="J1644" s="11" t="s">
        <v>32168</v>
      </c>
      <c r="K1644" s="11" t="s">
        <v>32168</v>
      </c>
      <c r="L1644" s="11">
        <v>0</v>
      </c>
      <c r="M1644" s="11">
        <v>0</v>
      </c>
      <c r="N1644" s="11">
        <v>0</v>
      </c>
      <c r="O1644" s="11">
        <v>0</v>
      </c>
      <c r="P1644" s="11">
        <v>0</v>
      </c>
      <c r="Q1644" s="11">
        <v>0</v>
      </c>
      <c r="R1644" s="11">
        <v>0</v>
      </c>
      <c r="S1644" s="11">
        <v>0</v>
      </c>
      <c r="T1644" s="11">
        <v>0</v>
      </c>
      <c r="U1644" s="11">
        <v>0</v>
      </c>
      <c r="V1644" s="11">
        <v>0</v>
      </c>
      <c r="W1644" s="11">
        <v>0</v>
      </c>
      <c r="X1644" s="11">
        <v>0</v>
      </c>
      <c r="Y1644" s="11">
        <v>0</v>
      </c>
      <c r="Z1644" s="11">
        <v>0</v>
      </c>
      <c r="AA1644" s="12" t="s">
        <v>32954</v>
      </c>
      <c r="AB1644" s="17" t="str">
        <f t="shared" si="151"/>
        <v>Programme is not compatible with this tool</v>
      </c>
      <c r="AC1644" s="17" t="str">
        <f t="shared" si="152"/>
        <v/>
      </c>
      <c r="AD1644" s="17">
        <f t="shared" si="153"/>
        <v>6</v>
      </c>
      <c r="AE1644" s="17" t="str">
        <f t="shared" si="154"/>
        <v/>
      </c>
      <c r="AF1644" s="17" t="str">
        <f t="shared" si="155"/>
        <v/>
      </c>
      <c r="AG1644" s="17" t="str" cm="1">
        <f t="array" ref="AG1644">IFERROR(IF(J1644="Level",INDEX($M1644:$S1644,AC1644+1),INDEX($M1644:$S1644,AC1644)),"")</f>
        <v/>
      </c>
      <c r="AH1644" s="17" cm="1">
        <f t="array" ref="AH1644">IFERROR(IF(J1644="Level",INDEX($M1644:$S1644,AD1644+1),INDEX($M1644:$S1644,AD1644)),"")</f>
        <v>0</v>
      </c>
      <c r="AI1644" s="17" t="str" cm="1">
        <f t="array" ref="AI1644">IFERROR(INDEX($M1644:$S1644,AE1644),"")</f>
        <v/>
      </c>
      <c r="AJ1644" s="17" t="str" cm="1">
        <f t="array" ref="AJ1644">IFERROR(INDEX($M1644:$S1644,AF1644),"")</f>
        <v/>
      </c>
      <c r="AK1644" s="17" t="str" cm="1">
        <f t="array" ref="AK1644">IFERROR(IF(J1644="Level",INDEX($T1644:$Z1644,AC1644+1),INDEX($T1644:$Z1644,AC1644)),"")</f>
        <v/>
      </c>
      <c r="AL1644" s="17" cm="1">
        <f t="array" ref="AL1644">IFERROR(IF(J1644="Level",INDEX($T1644:$Z1644,AD1644+1),INDEX($T1644:$Z1644,AD1644)),"")</f>
        <v>0</v>
      </c>
      <c r="AM1644" s="17" t="str" cm="1">
        <f t="array" ref="AM1644">IFERROR(INDEX($T1644:$Z1644,AE1644),"")</f>
        <v/>
      </c>
      <c r="AN1644" s="17" t="str" cm="1">
        <f t="array" ref="AN1644">IFERROR(INDEX($T1644:$Z1644,AF1644),"")</f>
        <v/>
      </c>
    </row>
    <row r="1645" spans="1:40" hidden="1" x14ac:dyDescent="0.2">
      <c r="A1645" s="17" t="str">
        <f t="shared" si="150"/>
        <v>PGCredit Advanced Clinical Practice (Part-Time): PCR0EMSEMS03</v>
      </c>
      <c r="B1645" s="11" t="s">
        <v>4005</v>
      </c>
      <c r="C1645" s="11" t="s">
        <v>32965</v>
      </c>
      <c r="D1645" s="11" t="s">
        <v>4006</v>
      </c>
      <c r="E1645" s="11" t="s">
        <v>473</v>
      </c>
      <c r="F1645" s="11" t="s">
        <v>71</v>
      </c>
      <c r="G1645" s="11" t="s">
        <v>32292</v>
      </c>
      <c r="H1645" s="11" t="s">
        <v>72</v>
      </c>
      <c r="I1645" s="11">
        <v>0</v>
      </c>
      <c r="J1645" s="11" t="s">
        <v>32168</v>
      </c>
      <c r="K1645" s="11" t="s">
        <v>32168</v>
      </c>
      <c r="L1645" s="11">
        <v>0</v>
      </c>
      <c r="M1645" s="11">
        <v>0</v>
      </c>
      <c r="N1645" s="11">
        <v>0</v>
      </c>
      <c r="O1645" s="11">
        <v>0</v>
      </c>
      <c r="P1645" s="11">
        <v>0</v>
      </c>
      <c r="Q1645" s="11">
        <v>0</v>
      </c>
      <c r="R1645" s="11">
        <v>0</v>
      </c>
      <c r="S1645" s="11">
        <v>0</v>
      </c>
      <c r="T1645" s="11">
        <v>0</v>
      </c>
      <c r="U1645" s="11">
        <v>0</v>
      </c>
      <c r="V1645" s="11">
        <v>0</v>
      </c>
      <c r="W1645" s="11">
        <v>0</v>
      </c>
      <c r="X1645" s="11">
        <v>0</v>
      </c>
      <c r="Y1645" s="11">
        <v>0</v>
      </c>
      <c r="Z1645" s="11">
        <v>0</v>
      </c>
      <c r="AA1645" s="12" t="s">
        <v>32954</v>
      </c>
      <c r="AB1645" s="17" t="str">
        <f t="shared" si="151"/>
        <v>Programme is not compatible with this tool</v>
      </c>
      <c r="AC1645" s="17" t="str">
        <f t="shared" si="152"/>
        <v/>
      </c>
      <c r="AD1645" s="17">
        <f t="shared" si="153"/>
        <v>6</v>
      </c>
      <c r="AE1645" s="17" t="str">
        <f t="shared" si="154"/>
        <v/>
      </c>
      <c r="AF1645" s="17" t="str">
        <f t="shared" si="155"/>
        <v/>
      </c>
      <c r="AG1645" s="17" t="str" cm="1">
        <f t="array" ref="AG1645">IFERROR(IF(J1645="Level",INDEX($M1645:$S1645,AC1645+1),INDEX($M1645:$S1645,AC1645)),"")</f>
        <v/>
      </c>
      <c r="AH1645" s="17" cm="1">
        <f t="array" ref="AH1645">IFERROR(IF(J1645="Level",INDEX($M1645:$S1645,AD1645+1),INDEX($M1645:$S1645,AD1645)),"")</f>
        <v>0</v>
      </c>
      <c r="AI1645" s="17" t="str" cm="1">
        <f t="array" ref="AI1645">IFERROR(INDEX($M1645:$S1645,AE1645),"")</f>
        <v/>
      </c>
      <c r="AJ1645" s="17" t="str" cm="1">
        <f t="array" ref="AJ1645">IFERROR(INDEX($M1645:$S1645,AF1645),"")</f>
        <v/>
      </c>
      <c r="AK1645" s="17" t="str" cm="1">
        <f t="array" ref="AK1645">IFERROR(IF(J1645="Level",INDEX($T1645:$Z1645,AC1645+1),INDEX($T1645:$Z1645,AC1645)),"")</f>
        <v/>
      </c>
      <c r="AL1645" s="17" cm="1">
        <f t="array" ref="AL1645">IFERROR(IF(J1645="Level",INDEX($T1645:$Z1645,AD1645+1),INDEX($T1645:$Z1645,AD1645)),"")</f>
        <v>0</v>
      </c>
      <c r="AM1645" s="17" t="str" cm="1">
        <f t="array" ref="AM1645">IFERROR(INDEX($T1645:$Z1645,AE1645),"")</f>
        <v/>
      </c>
      <c r="AN1645" s="17" t="str" cm="1">
        <f t="array" ref="AN1645">IFERROR(INDEX($T1645:$Z1645,AF1645),"")</f>
        <v/>
      </c>
    </row>
    <row r="1646" spans="1:40" hidden="1" x14ac:dyDescent="0.2">
      <c r="A1646" s="17" t="str">
        <f t="shared" si="150"/>
        <v>PGCredit Biosciences (Part-Time): PCR0BIOBIO01</v>
      </c>
      <c r="B1646" s="11" t="s">
        <v>3972</v>
      </c>
      <c r="C1646" s="11" t="s">
        <v>32965</v>
      </c>
      <c r="D1646" s="11" t="s">
        <v>3973</v>
      </c>
      <c r="E1646" s="11" t="s">
        <v>126</v>
      </c>
      <c r="F1646" s="11" t="s">
        <v>71</v>
      </c>
      <c r="G1646" s="11" t="s">
        <v>32292</v>
      </c>
      <c r="H1646" s="11" t="s">
        <v>72</v>
      </c>
      <c r="I1646" s="11">
        <v>0</v>
      </c>
      <c r="J1646" s="11" t="s">
        <v>32168</v>
      </c>
      <c r="K1646" s="11" t="s">
        <v>32168</v>
      </c>
      <c r="L1646" s="11">
        <v>0</v>
      </c>
      <c r="M1646" s="11">
        <v>0</v>
      </c>
      <c r="N1646" s="11">
        <v>0</v>
      </c>
      <c r="O1646" s="11">
        <v>0</v>
      </c>
      <c r="P1646" s="11">
        <v>0</v>
      </c>
      <c r="Q1646" s="11">
        <v>0</v>
      </c>
      <c r="R1646" s="11">
        <v>0</v>
      </c>
      <c r="S1646" s="11">
        <v>0</v>
      </c>
      <c r="T1646" s="11">
        <v>0</v>
      </c>
      <c r="U1646" s="11">
        <v>0</v>
      </c>
      <c r="V1646" s="11">
        <v>0</v>
      </c>
      <c r="W1646" s="11">
        <v>0</v>
      </c>
      <c r="X1646" s="11">
        <v>0</v>
      </c>
      <c r="Y1646" s="11">
        <v>0</v>
      </c>
      <c r="Z1646" s="11">
        <v>0</v>
      </c>
      <c r="AA1646" s="12" t="s">
        <v>32954</v>
      </c>
      <c r="AB1646" s="17" t="str">
        <f t="shared" si="151"/>
        <v>Programme is not compatible with this tool</v>
      </c>
      <c r="AC1646" s="17" t="str">
        <f t="shared" si="152"/>
        <v/>
      </c>
      <c r="AD1646" s="17">
        <f t="shared" si="153"/>
        <v>6</v>
      </c>
      <c r="AE1646" s="17" t="str">
        <f t="shared" si="154"/>
        <v/>
      </c>
      <c r="AF1646" s="17" t="str">
        <f t="shared" si="155"/>
        <v/>
      </c>
      <c r="AG1646" s="17" t="str" cm="1">
        <f t="array" ref="AG1646">IFERROR(IF(J1646="Level",INDEX($M1646:$S1646,AC1646+1),INDEX($M1646:$S1646,AC1646)),"")</f>
        <v/>
      </c>
      <c r="AH1646" s="17" cm="1">
        <f t="array" ref="AH1646">IFERROR(IF(J1646="Level",INDEX($M1646:$S1646,AD1646+1),INDEX($M1646:$S1646,AD1646)),"")</f>
        <v>0</v>
      </c>
      <c r="AI1646" s="17" t="str" cm="1">
        <f t="array" ref="AI1646">IFERROR(INDEX($M1646:$S1646,AE1646),"")</f>
        <v/>
      </c>
      <c r="AJ1646" s="17" t="str" cm="1">
        <f t="array" ref="AJ1646">IFERROR(INDEX($M1646:$S1646,AF1646),"")</f>
        <v/>
      </c>
      <c r="AK1646" s="17" t="str" cm="1">
        <f t="array" ref="AK1646">IFERROR(IF(J1646="Level",INDEX($T1646:$Z1646,AC1646+1),INDEX($T1646:$Z1646,AC1646)),"")</f>
        <v/>
      </c>
      <c r="AL1646" s="17" cm="1">
        <f t="array" ref="AL1646">IFERROR(IF(J1646="Level",INDEX($T1646:$Z1646,AD1646+1),INDEX($T1646:$Z1646,AD1646)),"")</f>
        <v>0</v>
      </c>
      <c r="AM1646" s="17" t="str" cm="1">
        <f t="array" ref="AM1646">IFERROR(INDEX($T1646:$Z1646,AE1646),"")</f>
        <v/>
      </c>
      <c r="AN1646" s="17" t="str" cm="1">
        <f t="array" ref="AN1646">IFERROR(INDEX($T1646:$Z1646,AF1646),"")</f>
        <v/>
      </c>
    </row>
    <row r="1647" spans="1:40" hidden="1" x14ac:dyDescent="0.2">
      <c r="A1647" s="17" t="str">
        <f t="shared" si="150"/>
        <v>PGCredit Medical Science (Part-Time): PCR0EMSEMS09</v>
      </c>
      <c r="B1647" s="11" t="s">
        <v>4017</v>
      </c>
      <c r="C1647" s="11" t="s">
        <v>32965</v>
      </c>
      <c r="D1647" s="11" t="s">
        <v>4018</v>
      </c>
      <c r="E1647" s="11" t="s">
        <v>142</v>
      </c>
      <c r="F1647" s="11" t="s">
        <v>71</v>
      </c>
      <c r="G1647" s="11" t="s">
        <v>32292</v>
      </c>
      <c r="H1647" s="11" t="s">
        <v>72</v>
      </c>
      <c r="I1647" s="11">
        <v>0</v>
      </c>
      <c r="J1647" s="11" t="s">
        <v>32168</v>
      </c>
      <c r="K1647" s="11" t="s">
        <v>32168</v>
      </c>
      <c r="L1647" s="11">
        <v>0</v>
      </c>
      <c r="M1647" s="11">
        <v>0</v>
      </c>
      <c r="N1647" s="11">
        <v>0</v>
      </c>
      <c r="O1647" s="11">
        <v>0</v>
      </c>
      <c r="P1647" s="11">
        <v>0</v>
      </c>
      <c r="Q1647" s="11">
        <v>0</v>
      </c>
      <c r="R1647" s="11">
        <v>0</v>
      </c>
      <c r="S1647" s="11">
        <v>0</v>
      </c>
      <c r="T1647" s="11">
        <v>0</v>
      </c>
      <c r="U1647" s="11">
        <v>0</v>
      </c>
      <c r="V1647" s="11">
        <v>0</v>
      </c>
      <c r="W1647" s="11">
        <v>0</v>
      </c>
      <c r="X1647" s="11">
        <v>0</v>
      </c>
      <c r="Y1647" s="11">
        <v>0</v>
      </c>
      <c r="Z1647" s="11">
        <v>0</v>
      </c>
      <c r="AA1647" s="12" t="s">
        <v>32954</v>
      </c>
      <c r="AB1647" s="17" t="str">
        <f t="shared" si="151"/>
        <v>Programme is not compatible with this tool</v>
      </c>
      <c r="AC1647" s="17" t="str">
        <f t="shared" si="152"/>
        <v/>
      </c>
      <c r="AD1647" s="17">
        <f t="shared" si="153"/>
        <v>6</v>
      </c>
      <c r="AE1647" s="17" t="str">
        <f t="shared" si="154"/>
        <v/>
      </c>
      <c r="AF1647" s="17" t="str">
        <f t="shared" si="155"/>
        <v/>
      </c>
      <c r="AG1647" s="17" t="str" cm="1">
        <f t="array" ref="AG1647">IFERROR(IF(J1647="Level",INDEX($M1647:$S1647,AC1647+1),INDEX($M1647:$S1647,AC1647)),"")</f>
        <v/>
      </c>
      <c r="AH1647" s="17" cm="1">
        <f t="array" ref="AH1647">IFERROR(IF(J1647="Level",INDEX($M1647:$S1647,AD1647+1),INDEX($M1647:$S1647,AD1647)),"")</f>
        <v>0</v>
      </c>
      <c r="AI1647" s="17" t="str" cm="1">
        <f t="array" ref="AI1647">IFERROR(INDEX($M1647:$S1647,AE1647),"")</f>
        <v/>
      </c>
      <c r="AJ1647" s="17" t="str" cm="1">
        <f t="array" ref="AJ1647">IFERROR(INDEX($M1647:$S1647,AF1647),"")</f>
        <v/>
      </c>
      <c r="AK1647" s="17" t="str" cm="1">
        <f t="array" ref="AK1647">IFERROR(IF(J1647="Level",INDEX($T1647:$Z1647,AC1647+1),INDEX($T1647:$Z1647,AC1647)),"")</f>
        <v/>
      </c>
      <c r="AL1647" s="17" cm="1">
        <f t="array" ref="AL1647">IFERROR(IF(J1647="Level",INDEX($T1647:$Z1647,AD1647+1),INDEX($T1647:$Z1647,AD1647)),"")</f>
        <v>0</v>
      </c>
      <c r="AM1647" s="17" t="str" cm="1">
        <f t="array" ref="AM1647">IFERROR(INDEX($T1647:$Z1647,AE1647),"")</f>
        <v/>
      </c>
      <c r="AN1647" s="17" t="str" cm="1">
        <f t="array" ref="AN1647">IFERROR(INDEX($T1647:$Z1647,AF1647),"")</f>
        <v/>
      </c>
    </row>
    <row r="1648" spans="1:40" ht="25.5" hidden="1" x14ac:dyDescent="0.2">
      <c r="A1648" s="17" t="str">
        <f t="shared" si="150"/>
        <v>PGCredit Environment and Human Health (Part-Time) - Cornwall: PCR0EMSEMSCC</v>
      </c>
      <c r="B1648" s="11" t="s">
        <v>4041</v>
      </c>
      <c r="C1648" s="11" t="s">
        <v>32965</v>
      </c>
      <c r="D1648" s="11" t="s">
        <v>4042</v>
      </c>
      <c r="E1648" s="11" t="s">
        <v>481</v>
      </c>
      <c r="F1648" s="11" t="s">
        <v>71</v>
      </c>
      <c r="G1648" s="11" t="s">
        <v>32292</v>
      </c>
      <c r="H1648" s="11" t="s">
        <v>72</v>
      </c>
      <c r="I1648" s="11">
        <v>0</v>
      </c>
      <c r="J1648" s="11" t="s">
        <v>32168</v>
      </c>
      <c r="K1648" s="11" t="s">
        <v>32168</v>
      </c>
      <c r="L1648" s="11">
        <v>0</v>
      </c>
      <c r="M1648" s="11">
        <v>0</v>
      </c>
      <c r="N1648" s="11">
        <v>0</v>
      </c>
      <c r="O1648" s="11">
        <v>0</v>
      </c>
      <c r="P1648" s="11">
        <v>0</v>
      </c>
      <c r="Q1648" s="11">
        <v>0</v>
      </c>
      <c r="R1648" s="11">
        <v>0</v>
      </c>
      <c r="S1648" s="11">
        <v>0</v>
      </c>
      <c r="T1648" s="11">
        <v>0</v>
      </c>
      <c r="U1648" s="11">
        <v>0</v>
      </c>
      <c r="V1648" s="11">
        <v>0</v>
      </c>
      <c r="W1648" s="11">
        <v>0</v>
      </c>
      <c r="X1648" s="11">
        <v>0</v>
      </c>
      <c r="Y1648" s="11">
        <v>0</v>
      </c>
      <c r="Z1648" s="11">
        <v>0</v>
      </c>
      <c r="AA1648" s="12" t="s">
        <v>32954</v>
      </c>
      <c r="AB1648" s="17" t="str">
        <f t="shared" si="151"/>
        <v>Programme is not compatible with this tool</v>
      </c>
      <c r="AC1648" s="17" t="str">
        <f t="shared" si="152"/>
        <v/>
      </c>
      <c r="AD1648" s="17">
        <f t="shared" si="153"/>
        <v>6</v>
      </c>
      <c r="AE1648" s="17" t="str">
        <f t="shared" si="154"/>
        <v/>
      </c>
      <c r="AF1648" s="17" t="str">
        <f t="shared" si="155"/>
        <v/>
      </c>
      <c r="AG1648" s="17" t="str" cm="1">
        <f t="array" ref="AG1648">IFERROR(IF(J1648="Level",INDEX($M1648:$S1648,AC1648+1),INDEX($M1648:$S1648,AC1648)),"")</f>
        <v/>
      </c>
      <c r="AH1648" s="17" cm="1">
        <f t="array" ref="AH1648">IFERROR(IF(J1648="Level",INDEX($M1648:$S1648,AD1648+1),INDEX($M1648:$S1648,AD1648)),"")</f>
        <v>0</v>
      </c>
      <c r="AI1648" s="17" t="str" cm="1">
        <f t="array" ref="AI1648">IFERROR(INDEX($M1648:$S1648,AE1648),"")</f>
        <v/>
      </c>
      <c r="AJ1648" s="17" t="str" cm="1">
        <f t="array" ref="AJ1648">IFERROR(INDEX($M1648:$S1648,AF1648),"")</f>
        <v/>
      </c>
      <c r="AK1648" s="17" t="str" cm="1">
        <f t="array" ref="AK1648">IFERROR(IF(J1648="Level",INDEX($T1648:$Z1648,AC1648+1),INDEX($T1648:$Z1648,AC1648)),"")</f>
        <v/>
      </c>
      <c r="AL1648" s="17" cm="1">
        <f t="array" ref="AL1648">IFERROR(IF(J1648="Level",INDEX($T1648:$Z1648,AD1648+1),INDEX($T1648:$Z1648,AD1648)),"")</f>
        <v>0</v>
      </c>
      <c r="AM1648" s="17" t="str" cm="1">
        <f t="array" ref="AM1648">IFERROR(INDEX($T1648:$Z1648,AE1648),"")</f>
        <v/>
      </c>
      <c r="AN1648" s="17" t="str" cm="1">
        <f t="array" ref="AN1648">IFERROR(INDEX($T1648:$Z1648,AF1648),"")</f>
        <v/>
      </c>
    </row>
    <row r="1649" spans="1:40" hidden="1" x14ac:dyDescent="0.2">
      <c r="A1649" s="17" t="str">
        <f t="shared" si="150"/>
        <v>PGCredit Health (Part-Time): PCR0EMSEMS01</v>
      </c>
      <c r="B1649" s="11" t="s">
        <v>4002</v>
      </c>
      <c r="C1649" s="11" t="s">
        <v>32965</v>
      </c>
      <c r="D1649" s="11" t="s">
        <v>4003</v>
      </c>
      <c r="E1649" s="11" t="s">
        <v>2198</v>
      </c>
      <c r="F1649" s="11" t="s">
        <v>71</v>
      </c>
      <c r="G1649" s="11" t="s">
        <v>32292</v>
      </c>
      <c r="H1649" s="11" t="s">
        <v>72</v>
      </c>
      <c r="I1649" s="11">
        <v>0</v>
      </c>
      <c r="J1649" s="11" t="s">
        <v>32168</v>
      </c>
      <c r="K1649" s="11" t="s">
        <v>32168</v>
      </c>
      <c r="L1649" s="11">
        <v>0</v>
      </c>
      <c r="M1649" s="11">
        <v>0</v>
      </c>
      <c r="N1649" s="11">
        <v>0</v>
      </c>
      <c r="O1649" s="11">
        <v>0</v>
      </c>
      <c r="P1649" s="11">
        <v>0</v>
      </c>
      <c r="Q1649" s="11">
        <v>0</v>
      </c>
      <c r="R1649" s="11">
        <v>0</v>
      </c>
      <c r="S1649" s="11">
        <v>0</v>
      </c>
      <c r="T1649" s="11">
        <v>0</v>
      </c>
      <c r="U1649" s="11">
        <v>0</v>
      </c>
      <c r="V1649" s="11">
        <v>0</v>
      </c>
      <c r="W1649" s="11">
        <v>0</v>
      </c>
      <c r="X1649" s="11">
        <v>0</v>
      </c>
      <c r="Y1649" s="11">
        <v>0</v>
      </c>
      <c r="Z1649" s="11">
        <v>0</v>
      </c>
      <c r="AA1649" s="12" t="s">
        <v>32954</v>
      </c>
      <c r="AB1649" s="17" t="str">
        <f t="shared" si="151"/>
        <v>Programme is not compatible with this tool</v>
      </c>
      <c r="AC1649" s="17" t="str">
        <f t="shared" si="152"/>
        <v/>
      </c>
      <c r="AD1649" s="17">
        <f t="shared" si="153"/>
        <v>6</v>
      </c>
      <c r="AE1649" s="17" t="str">
        <f t="shared" si="154"/>
        <v/>
      </c>
      <c r="AF1649" s="17" t="str">
        <f t="shared" si="155"/>
        <v/>
      </c>
      <c r="AG1649" s="17" t="str" cm="1">
        <f t="array" ref="AG1649">IFERROR(IF(J1649="Level",INDEX($M1649:$S1649,AC1649+1),INDEX($M1649:$S1649,AC1649)),"")</f>
        <v/>
      </c>
      <c r="AH1649" s="17" cm="1">
        <f t="array" ref="AH1649">IFERROR(IF(J1649="Level",INDEX($M1649:$S1649,AD1649+1),INDEX($M1649:$S1649,AD1649)),"")</f>
        <v>0</v>
      </c>
      <c r="AI1649" s="17" t="str" cm="1">
        <f t="array" ref="AI1649">IFERROR(INDEX($M1649:$S1649,AE1649),"")</f>
        <v/>
      </c>
      <c r="AJ1649" s="17" t="str" cm="1">
        <f t="array" ref="AJ1649">IFERROR(INDEX($M1649:$S1649,AF1649),"")</f>
        <v/>
      </c>
      <c r="AK1649" s="17" t="str" cm="1">
        <f t="array" ref="AK1649">IFERROR(IF(J1649="Level",INDEX($T1649:$Z1649,AC1649+1),INDEX($T1649:$Z1649,AC1649)),"")</f>
        <v/>
      </c>
      <c r="AL1649" s="17" cm="1">
        <f t="array" ref="AL1649">IFERROR(IF(J1649="Level",INDEX($T1649:$Z1649,AD1649+1),INDEX($T1649:$Z1649,AD1649)),"")</f>
        <v>0</v>
      </c>
      <c r="AM1649" s="17" t="str" cm="1">
        <f t="array" ref="AM1649">IFERROR(INDEX($T1649:$Z1649,AE1649),"")</f>
        <v/>
      </c>
      <c r="AN1649" s="17" t="str" cm="1">
        <f t="array" ref="AN1649">IFERROR(INDEX($T1649:$Z1649,AF1649),"")</f>
        <v/>
      </c>
    </row>
    <row r="1650" spans="1:40" hidden="1" x14ac:dyDescent="0.2">
      <c r="A1650" s="17" t="str">
        <f t="shared" si="150"/>
        <v>PGCredit Health Sciences (Part-Time): PCR0EMSEMS02</v>
      </c>
      <c r="B1650" s="11" t="s">
        <v>4004</v>
      </c>
      <c r="C1650" s="11" t="s">
        <v>32965</v>
      </c>
      <c r="D1650" s="11" t="s">
        <v>32302</v>
      </c>
      <c r="E1650" s="11" t="s">
        <v>2198</v>
      </c>
      <c r="F1650" s="11" t="s">
        <v>71</v>
      </c>
      <c r="G1650" s="11" t="s">
        <v>32292</v>
      </c>
      <c r="H1650" s="11" t="s">
        <v>72</v>
      </c>
      <c r="I1650" s="11">
        <v>0</v>
      </c>
      <c r="J1650" s="11" t="s">
        <v>32168</v>
      </c>
      <c r="K1650" s="11" t="s">
        <v>32168</v>
      </c>
      <c r="L1650" s="11">
        <v>0</v>
      </c>
      <c r="M1650" s="11">
        <v>0</v>
      </c>
      <c r="N1650" s="11">
        <v>0</v>
      </c>
      <c r="O1650" s="11">
        <v>0</v>
      </c>
      <c r="P1650" s="11">
        <v>0</v>
      </c>
      <c r="Q1650" s="11">
        <v>0</v>
      </c>
      <c r="R1650" s="11">
        <v>0</v>
      </c>
      <c r="S1650" s="11">
        <v>0</v>
      </c>
      <c r="T1650" s="11">
        <v>0</v>
      </c>
      <c r="U1650" s="11">
        <v>0</v>
      </c>
      <c r="V1650" s="11">
        <v>0</v>
      </c>
      <c r="W1650" s="11">
        <v>0</v>
      </c>
      <c r="X1650" s="11">
        <v>0</v>
      </c>
      <c r="Y1650" s="11">
        <v>0</v>
      </c>
      <c r="Z1650" s="11">
        <v>0</v>
      </c>
      <c r="AA1650" s="12" t="s">
        <v>32954</v>
      </c>
      <c r="AB1650" s="17" t="str">
        <f t="shared" si="151"/>
        <v>Programme is not compatible with this tool</v>
      </c>
      <c r="AC1650" s="17" t="str">
        <f t="shared" si="152"/>
        <v/>
      </c>
      <c r="AD1650" s="17">
        <f t="shared" si="153"/>
        <v>6</v>
      </c>
      <c r="AE1650" s="17" t="str">
        <f t="shared" si="154"/>
        <v/>
      </c>
      <c r="AF1650" s="17" t="str">
        <f t="shared" si="155"/>
        <v/>
      </c>
      <c r="AG1650" s="17" t="str" cm="1">
        <f t="array" ref="AG1650">IFERROR(IF(J1650="Level",INDEX($M1650:$S1650,AC1650+1),INDEX($M1650:$S1650,AC1650)),"")</f>
        <v/>
      </c>
      <c r="AH1650" s="17" cm="1">
        <f t="array" ref="AH1650">IFERROR(IF(J1650="Level",INDEX($M1650:$S1650,AD1650+1),INDEX($M1650:$S1650,AD1650)),"")</f>
        <v>0</v>
      </c>
      <c r="AI1650" s="17" t="str" cm="1">
        <f t="array" ref="AI1650">IFERROR(INDEX($M1650:$S1650,AE1650),"")</f>
        <v/>
      </c>
      <c r="AJ1650" s="17" t="str" cm="1">
        <f t="array" ref="AJ1650">IFERROR(INDEX($M1650:$S1650,AF1650),"")</f>
        <v/>
      </c>
      <c r="AK1650" s="17" t="str" cm="1">
        <f t="array" ref="AK1650">IFERROR(IF(J1650="Level",INDEX($T1650:$Z1650,AC1650+1),INDEX($T1650:$Z1650,AC1650)),"")</f>
        <v/>
      </c>
      <c r="AL1650" s="17" cm="1">
        <f t="array" ref="AL1650">IFERROR(IF(J1650="Level",INDEX($T1650:$Z1650,AD1650+1),INDEX($T1650:$Z1650,AD1650)),"")</f>
        <v>0</v>
      </c>
      <c r="AM1650" s="17" t="str" cm="1">
        <f t="array" ref="AM1650">IFERROR(INDEX($T1650:$Z1650,AE1650),"")</f>
        <v/>
      </c>
      <c r="AN1650" s="17" t="str" cm="1">
        <f t="array" ref="AN1650">IFERROR(INDEX($T1650:$Z1650,AF1650),"")</f>
        <v/>
      </c>
    </row>
    <row r="1651" spans="1:40" hidden="1" x14ac:dyDescent="0.2">
      <c r="A1651" s="17" t="str">
        <f t="shared" si="150"/>
        <v>PGCredit Health and Community Sciences (Part-Time): PCR0EMSEMS05</v>
      </c>
      <c r="B1651" s="11" t="s">
        <v>4009</v>
      </c>
      <c r="C1651" s="11" t="s">
        <v>32965</v>
      </c>
      <c r="D1651" s="11" t="s">
        <v>4010</v>
      </c>
      <c r="E1651" s="11" t="s">
        <v>464</v>
      </c>
      <c r="F1651" s="11" t="s">
        <v>71</v>
      </c>
      <c r="G1651" s="11" t="s">
        <v>32292</v>
      </c>
      <c r="H1651" s="11" t="s">
        <v>72</v>
      </c>
      <c r="I1651" s="11">
        <v>0</v>
      </c>
      <c r="J1651" s="11" t="s">
        <v>32168</v>
      </c>
      <c r="K1651" s="11" t="s">
        <v>32168</v>
      </c>
      <c r="L1651" s="11">
        <v>0</v>
      </c>
      <c r="M1651" s="11">
        <v>0</v>
      </c>
      <c r="N1651" s="11">
        <v>0</v>
      </c>
      <c r="O1651" s="11">
        <v>0</v>
      </c>
      <c r="P1651" s="11">
        <v>0</v>
      </c>
      <c r="Q1651" s="11">
        <v>0</v>
      </c>
      <c r="R1651" s="11">
        <v>0</v>
      </c>
      <c r="S1651" s="11">
        <v>0</v>
      </c>
      <c r="T1651" s="11">
        <v>0</v>
      </c>
      <c r="U1651" s="11">
        <v>0</v>
      </c>
      <c r="V1651" s="11">
        <v>0</v>
      </c>
      <c r="W1651" s="11">
        <v>0</v>
      </c>
      <c r="X1651" s="11">
        <v>0</v>
      </c>
      <c r="Y1651" s="11">
        <v>0</v>
      </c>
      <c r="Z1651" s="11">
        <v>0</v>
      </c>
      <c r="AA1651" s="12" t="s">
        <v>32954</v>
      </c>
      <c r="AB1651" s="17" t="str">
        <f t="shared" si="151"/>
        <v>Programme is not compatible with this tool</v>
      </c>
      <c r="AC1651" s="17" t="str">
        <f t="shared" si="152"/>
        <v/>
      </c>
      <c r="AD1651" s="17">
        <f t="shared" si="153"/>
        <v>6</v>
      </c>
      <c r="AE1651" s="17" t="str">
        <f t="shared" si="154"/>
        <v/>
      </c>
      <c r="AF1651" s="17" t="str">
        <f t="shared" si="155"/>
        <v/>
      </c>
      <c r="AG1651" s="17" t="str" cm="1">
        <f t="array" ref="AG1651">IFERROR(IF(J1651="Level",INDEX($M1651:$S1651,AC1651+1),INDEX($M1651:$S1651,AC1651)),"")</f>
        <v/>
      </c>
      <c r="AH1651" s="17" cm="1">
        <f t="array" ref="AH1651">IFERROR(IF(J1651="Level",INDEX($M1651:$S1651,AD1651+1),INDEX($M1651:$S1651,AD1651)),"")</f>
        <v>0</v>
      </c>
      <c r="AI1651" s="17" t="str" cm="1">
        <f t="array" ref="AI1651">IFERROR(INDEX($M1651:$S1651,AE1651),"")</f>
        <v/>
      </c>
      <c r="AJ1651" s="17" t="str" cm="1">
        <f t="array" ref="AJ1651">IFERROR(INDEX($M1651:$S1651,AF1651),"")</f>
        <v/>
      </c>
      <c r="AK1651" s="17" t="str" cm="1">
        <f t="array" ref="AK1651">IFERROR(IF(J1651="Level",INDEX($T1651:$Z1651,AC1651+1),INDEX($T1651:$Z1651,AC1651)),"")</f>
        <v/>
      </c>
      <c r="AL1651" s="17" cm="1">
        <f t="array" ref="AL1651">IFERROR(IF(J1651="Level",INDEX($T1651:$Z1651,AD1651+1),INDEX($T1651:$Z1651,AD1651)),"")</f>
        <v>0</v>
      </c>
      <c r="AM1651" s="17" t="str" cm="1">
        <f t="array" ref="AM1651">IFERROR(INDEX($T1651:$Z1651,AE1651),"")</f>
        <v/>
      </c>
      <c r="AN1651" s="17" t="str" cm="1">
        <f t="array" ref="AN1651">IFERROR(INDEX($T1651:$Z1651,AF1651),"")</f>
        <v/>
      </c>
    </row>
    <row r="1652" spans="1:40" hidden="1" x14ac:dyDescent="0.2">
      <c r="A1652" s="17" t="str">
        <f t="shared" si="150"/>
        <v>PGCredit Medicine (Part-Time): PCR0EMSEMS11</v>
      </c>
      <c r="B1652" s="11" t="s">
        <v>4021</v>
      </c>
      <c r="C1652" s="11" t="s">
        <v>32965</v>
      </c>
      <c r="D1652" s="11" t="s">
        <v>4022</v>
      </c>
      <c r="E1652" s="11" t="s">
        <v>70</v>
      </c>
      <c r="F1652" s="11" t="s">
        <v>71</v>
      </c>
      <c r="G1652" s="11" t="s">
        <v>32292</v>
      </c>
      <c r="H1652" s="11" t="s">
        <v>72</v>
      </c>
      <c r="I1652" s="11">
        <v>0</v>
      </c>
      <c r="J1652" s="11" t="s">
        <v>32168</v>
      </c>
      <c r="K1652" s="11" t="s">
        <v>32168</v>
      </c>
      <c r="L1652" s="11">
        <v>0</v>
      </c>
      <c r="M1652" s="11">
        <v>0</v>
      </c>
      <c r="N1652" s="11">
        <v>0</v>
      </c>
      <c r="O1652" s="11">
        <v>0</v>
      </c>
      <c r="P1652" s="11">
        <v>0</v>
      </c>
      <c r="Q1652" s="11">
        <v>0</v>
      </c>
      <c r="R1652" s="11">
        <v>0</v>
      </c>
      <c r="S1652" s="11">
        <v>0</v>
      </c>
      <c r="T1652" s="11">
        <v>0</v>
      </c>
      <c r="U1652" s="11">
        <v>0</v>
      </c>
      <c r="V1652" s="11">
        <v>0</v>
      </c>
      <c r="W1652" s="11">
        <v>0</v>
      </c>
      <c r="X1652" s="11">
        <v>0</v>
      </c>
      <c r="Y1652" s="11">
        <v>0</v>
      </c>
      <c r="Z1652" s="11">
        <v>0</v>
      </c>
      <c r="AA1652" s="12" t="s">
        <v>32954</v>
      </c>
      <c r="AB1652" s="17" t="str">
        <f t="shared" si="151"/>
        <v>Programme is not compatible with this tool</v>
      </c>
      <c r="AC1652" s="17" t="str">
        <f t="shared" si="152"/>
        <v/>
      </c>
      <c r="AD1652" s="17">
        <f t="shared" si="153"/>
        <v>6</v>
      </c>
      <c r="AE1652" s="17" t="str">
        <f t="shared" si="154"/>
        <v/>
      </c>
      <c r="AF1652" s="17" t="str">
        <f t="shared" si="155"/>
        <v/>
      </c>
      <c r="AG1652" s="17" t="str" cm="1">
        <f t="array" ref="AG1652">IFERROR(IF(J1652="Level",INDEX($M1652:$S1652,AC1652+1),INDEX($M1652:$S1652,AC1652)),"")</f>
        <v/>
      </c>
      <c r="AH1652" s="17" cm="1">
        <f t="array" ref="AH1652">IFERROR(IF(J1652="Level",INDEX($M1652:$S1652,AD1652+1),INDEX($M1652:$S1652,AD1652)),"")</f>
        <v>0</v>
      </c>
      <c r="AI1652" s="17" t="str" cm="1">
        <f t="array" ref="AI1652">IFERROR(INDEX($M1652:$S1652,AE1652),"")</f>
        <v/>
      </c>
      <c r="AJ1652" s="17" t="str" cm="1">
        <f t="array" ref="AJ1652">IFERROR(INDEX($M1652:$S1652,AF1652),"")</f>
        <v/>
      </c>
      <c r="AK1652" s="17" t="str" cm="1">
        <f t="array" ref="AK1652">IFERROR(IF(J1652="Level",INDEX($T1652:$Z1652,AC1652+1),INDEX($T1652:$Z1652,AC1652)),"")</f>
        <v/>
      </c>
      <c r="AL1652" s="17" cm="1">
        <f t="array" ref="AL1652">IFERROR(IF(J1652="Level",INDEX($T1652:$Z1652,AD1652+1),INDEX($T1652:$Z1652,AD1652)),"")</f>
        <v>0</v>
      </c>
      <c r="AM1652" s="17" t="str" cm="1">
        <f t="array" ref="AM1652">IFERROR(INDEX($T1652:$Z1652,AE1652),"")</f>
        <v/>
      </c>
      <c r="AN1652" s="17" t="str" cm="1">
        <f t="array" ref="AN1652">IFERROR(INDEX($T1652:$Z1652,AF1652),"")</f>
        <v/>
      </c>
    </row>
    <row r="1653" spans="1:40" hidden="1" x14ac:dyDescent="0.2">
      <c r="A1653" s="17" t="str">
        <f t="shared" si="150"/>
        <v>PGCredit Neuroscience (Part-Time): PCR0EMSEMS13</v>
      </c>
      <c r="B1653" s="11" t="s">
        <v>4025</v>
      </c>
      <c r="C1653" s="11" t="s">
        <v>32965</v>
      </c>
      <c r="D1653" s="11" t="s">
        <v>4026</v>
      </c>
      <c r="E1653" s="11" t="s">
        <v>145</v>
      </c>
      <c r="F1653" s="11" t="s">
        <v>71</v>
      </c>
      <c r="G1653" s="11" t="s">
        <v>32292</v>
      </c>
      <c r="H1653" s="11" t="s">
        <v>72</v>
      </c>
      <c r="I1653" s="11">
        <v>0</v>
      </c>
      <c r="J1653" s="11" t="s">
        <v>32168</v>
      </c>
      <c r="K1653" s="11" t="s">
        <v>32168</v>
      </c>
      <c r="L1653" s="11">
        <v>0</v>
      </c>
      <c r="M1653" s="11">
        <v>0</v>
      </c>
      <c r="N1653" s="11">
        <v>0</v>
      </c>
      <c r="O1653" s="11">
        <v>0</v>
      </c>
      <c r="P1653" s="11">
        <v>0</v>
      </c>
      <c r="Q1653" s="11">
        <v>0</v>
      </c>
      <c r="R1653" s="11">
        <v>0</v>
      </c>
      <c r="S1653" s="11">
        <v>0</v>
      </c>
      <c r="T1653" s="11">
        <v>0</v>
      </c>
      <c r="U1653" s="11">
        <v>0</v>
      </c>
      <c r="V1653" s="11">
        <v>0</v>
      </c>
      <c r="W1653" s="11">
        <v>0</v>
      </c>
      <c r="X1653" s="11">
        <v>0</v>
      </c>
      <c r="Y1653" s="11">
        <v>0</v>
      </c>
      <c r="Z1653" s="11">
        <v>0</v>
      </c>
      <c r="AA1653" s="12" t="s">
        <v>32954</v>
      </c>
      <c r="AB1653" s="17" t="str">
        <f t="shared" si="151"/>
        <v>Programme is not compatible with this tool</v>
      </c>
      <c r="AC1653" s="17" t="str">
        <f t="shared" si="152"/>
        <v/>
      </c>
      <c r="AD1653" s="17">
        <f t="shared" si="153"/>
        <v>6</v>
      </c>
      <c r="AE1653" s="17" t="str">
        <f t="shared" si="154"/>
        <v/>
      </c>
      <c r="AF1653" s="17" t="str">
        <f t="shared" si="155"/>
        <v/>
      </c>
      <c r="AG1653" s="17" t="str" cm="1">
        <f t="array" ref="AG1653">IFERROR(IF(J1653="Level",INDEX($M1653:$S1653,AC1653+1),INDEX($M1653:$S1653,AC1653)),"")</f>
        <v/>
      </c>
      <c r="AH1653" s="17" cm="1">
        <f t="array" ref="AH1653">IFERROR(IF(J1653="Level",INDEX($M1653:$S1653,AD1653+1),INDEX($M1653:$S1653,AD1653)),"")</f>
        <v>0</v>
      </c>
      <c r="AI1653" s="17" t="str" cm="1">
        <f t="array" ref="AI1653">IFERROR(INDEX($M1653:$S1653,AE1653),"")</f>
        <v/>
      </c>
      <c r="AJ1653" s="17" t="str" cm="1">
        <f t="array" ref="AJ1653">IFERROR(INDEX($M1653:$S1653,AF1653),"")</f>
        <v/>
      </c>
      <c r="AK1653" s="17" t="str" cm="1">
        <f t="array" ref="AK1653">IFERROR(IF(J1653="Level",INDEX($T1653:$Z1653,AC1653+1),INDEX($T1653:$Z1653,AC1653)),"")</f>
        <v/>
      </c>
      <c r="AL1653" s="17" cm="1">
        <f t="array" ref="AL1653">IFERROR(IF(J1653="Level",INDEX($T1653:$Z1653,AD1653+1),INDEX($T1653:$Z1653,AD1653)),"")</f>
        <v>0</v>
      </c>
      <c r="AM1653" s="17" t="str" cm="1">
        <f t="array" ref="AM1653">IFERROR(INDEX($T1653:$Z1653,AE1653),"")</f>
        <v/>
      </c>
      <c r="AN1653" s="17" t="str" cm="1">
        <f t="array" ref="AN1653">IFERROR(INDEX($T1653:$Z1653,AF1653),"")</f>
        <v/>
      </c>
    </row>
    <row r="1654" spans="1:40" hidden="1" x14ac:dyDescent="0.2">
      <c r="A1654" s="17" t="str">
        <f t="shared" si="150"/>
        <v>PGCredit Nursing (Part-Time): PCR0EMSEMS15</v>
      </c>
      <c r="B1654" s="11" t="s">
        <v>4029</v>
      </c>
      <c r="C1654" s="11" t="s">
        <v>32965</v>
      </c>
      <c r="D1654" s="11" t="s">
        <v>4030</v>
      </c>
      <c r="E1654" s="11" t="s">
        <v>1118</v>
      </c>
      <c r="F1654" s="11" t="s">
        <v>71</v>
      </c>
      <c r="G1654" s="11" t="s">
        <v>32292</v>
      </c>
      <c r="H1654" s="11" t="s">
        <v>72</v>
      </c>
      <c r="I1654" s="11">
        <v>0</v>
      </c>
      <c r="J1654" s="11" t="s">
        <v>32168</v>
      </c>
      <c r="K1654" s="11" t="s">
        <v>32168</v>
      </c>
      <c r="L1654" s="11">
        <v>0</v>
      </c>
      <c r="M1654" s="11">
        <v>0</v>
      </c>
      <c r="N1654" s="11">
        <v>0</v>
      </c>
      <c r="O1654" s="11">
        <v>0</v>
      </c>
      <c r="P1654" s="11">
        <v>0</v>
      </c>
      <c r="Q1654" s="11">
        <v>0</v>
      </c>
      <c r="R1654" s="11">
        <v>0</v>
      </c>
      <c r="S1654" s="11">
        <v>0</v>
      </c>
      <c r="T1654" s="11">
        <v>0</v>
      </c>
      <c r="U1654" s="11">
        <v>0</v>
      </c>
      <c r="V1654" s="11">
        <v>0</v>
      </c>
      <c r="W1654" s="11">
        <v>0</v>
      </c>
      <c r="X1654" s="11">
        <v>0</v>
      </c>
      <c r="Y1654" s="11">
        <v>0</v>
      </c>
      <c r="Z1654" s="11">
        <v>0</v>
      </c>
      <c r="AA1654" s="12" t="s">
        <v>32954</v>
      </c>
      <c r="AB1654" s="17" t="str">
        <f t="shared" si="151"/>
        <v>Programme is not compatible with this tool</v>
      </c>
      <c r="AC1654" s="17" t="str">
        <f t="shared" si="152"/>
        <v/>
      </c>
      <c r="AD1654" s="17">
        <f t="shared" si="153"/>
        <v>6</v>
      </c>
      <c r="AE1654" s="17" t="str">
        <f t="shared" si="154"/>
        <v/>
      </c>
      <c r="AF1654" s="17" t="str">
        <f t="shared" si="155"/>
        <v/>
      </c>
      <c r="AG1654" s="17" t="str" cm="1">
        <f t="array" ref="AG1654">IFERROR(IF(J1654="Level",INDEX($M1654:$S1654,AC1654+1),INDEX($M1654:$S1654,AC1654)),"")</f>
        <v/>
      </c>
      <c r="AH1654" s="17" cm="1">
        <f t="array" ref="AH1654">IFERROR(IF(J1654="Level",INDEX($M1654:$S1654,AD1654+1),INDEX($M1654:$S1654,AD1654)),"")</f>
        <v>0</v>
      </c>
      <c r="AI1654" s="17" t="str" cm="1">
        <f t="array" ref="AI1654">IFERROR(INDEX($M1654:$S1654,AE1654),"")</f>
        <v/>
      </c>
      <c r="AJ1654" s="17" t="str" cm="1">
        <f t="array" ref="AJ1654">IFERROR(INDEX($M1654:$S1654,AF1654),"")</f>
        <v/>
      </c>
      <c r="AK1654" s="17" t="str" cm="1">
        <f t="array" ref="AK1654">IFERROR(IF(J1654="Level",INDEX($T1654:$Z1654,AC1654+1),INDEX($T1654:$Z1654,AC1654)),"")</f>
        <v/>
      </c>
      <c r="AL1654" s="17" cm="1">
        <f t="array" ref="AL1654">IFERROR(IF(J1654="Level",INDEX($T1654:$Z1654,AD1654+1),INDEX($T1654:$Z1654,AD1654)),"")</f>
        <v>0</v>
      </c>
      <c r="AM1654" s="17" t="str" cm="1">
        <f t="array" ref="AM1654">IFERROR(INDEX($T1654:$Z1654,AE1654),"")</f>
        <v/>
      </c>
      <c r="AN1654" s="17" t="str" cm="1">
        <f t="array" ref="AN1654">IFERROR(INDEX($T1654:$Z1654,AF1654),"")</f>
        <v/>
      </c>
    </row>
    <row r="1655" spans="1:40" hidden="1" x14ac:dyDescent="0.2">
      <c r="A1655" s="17" t="str">
        <f t="shared" si="150"/>
        <v>PGCredit Pharmacy (Part-Time): PCR0EMSEMS17</v>
      </c>
      <c r="B1655" s="11" t="s">
        <v>4033</v>
      </c>
      <c r="C1655" s="11" t="s">
        <v>32965</v>
      </c>
      <c r="D1655" s="11" t="s">
        <v>4034</v>
      </c>
      <c r="E1655" s="11" t="s">
        <v>476</v>
      </c>
      <c r="F1655" s="11" t="s">
        <v>71</v>
      </c>
      <c r="G1655" s="11" t="s">
        <v>32292</v>
      </c>
      <c r="H1655" s="11" t="s">
        <v>72</v>
      </c>
      <c r="I1655" s="11">
        <v>0</v>
      </c>
      <c r="J1655" s="11" t="s">
        <v>32168</v>
      </c>
      <c r="K1655" s="11" t="s">
        <v>32168</v>
      </c>
      <c r="L1655" s="11">
        <v>0</v>
      </c>
      <c r="M1655" s="11">
        <v>0</v>
      </c>
      <c r="N1655" s="11">
        <v>0</v>
      </c>
      <c r="O1655" s="11">
        <v>0</v>
      </c>
      <c r="P1655" s="11">
        <v>0</v>
      </c>
      <c r="Q1655" s="11">
        <v>0</v>
      </c>
      <c r="R1655" s="11">
        <v>0</v>
      </c>
      <c r="S1655" s="11">
        <v>0</v>
      </c>
      <c r="T1655" s="11">
        <v>0</v>
      </c>
      <c r="U1655" s="11">
        <v>0</v>
      </c>
      <c r="V1655" s="11">
        <v>0</v>
      </c>
      <c r="W1655" s="11">
        <v>0</v>
      </c>
      <c r="X1655" s="11">
        <v>0</v>
      </c>
      <c r="Y1655" s="11">
        <v>0</v>
      </c>
      <c r="Z1655" s="11">
        <v>0</v>
      </c>
      <c r="AA1655" s="12" t="s">
        <v>32954</v>
      </c>
      <c r="AB1655" s="17" t="str">
        <f t="shared" si="151"/>
        <v>Programme is not compatible with this tool</v>
      </c>
      <c r="AC1655" s="17" t="str">
        <f t="shared" si="152"/>
        <v/>
      </c>
      <c r="AD1655" s="17">
        <f t="shared" si="153"/>
        <v>6</v>
      </c>
      <c r="AE1655" s="17" t="str">
        <f t="shared" si="154"/>
        <v/>
      </c>
      <c r="AF1655" s="17" t="str">
        <f t="shared" si="155"/>
        <v/>
      </c>
      <c r="AG1655" s="17" t="str" cm="1">
        <f t="array" ref="AG1655">IFERROR(IF(J1655="Level",INDEX($M1655:$S1655,AC1655+1),INDEX($M1655:$S1655,AC1655)),"")</f>
        <v/>
      </c>
      <c r="AH1655" s="17" cm="1">
        <f t="array" ref="AH1655">IFERROR(IF(J1655="Level",INDEX($M1655:$S1655,AD1655+1),INDEX($M1655:$S1655,AD1655)),"")</f>
        <v>0</v>
      </c>
      <c r="AI1655" s="17" t="str" cm="1">
        <f t="array" ref="AI1655">IFERROR(INDEX($M1655:$S1655,AE1655),"")</f>
        <v/>
      </c>
      <c r="AJ1655" s="17" t="str" cm="1">
        <f t="array" ref="AJ1655">IFERROR(INDEX($M1655:$S1655,AF1655),"")</f>
        <v/>
      </c>
      <c r="AK1655" s="17" t="str" cm="1">
        <f t="array" ref="AK1655">IFERROR(IF(J1655="Level",INDEX($T1655:$Z1655,AC1655+1),INDEX($T1655:$Z1655,AC1655)),"")</f>
        <v/>
      </c>
      <c r="AL1655" s="17" cm="1">
        <f t="array" ref="AL1655">IFERROR(IF(J1655="Level",INDEX($T1655:$Z1655,AD1655+1),INDEX($T1655:$Z1655,AD1655)),"")</f>
        <v>0</v>
      </c>
      <c r="AM1655" s="17" t="str" cm="1">
        <f t="array" ref="AM1655">IFERROR(INDEX($T1655:$Z1655,AE1655),"")</f>
        <v/>
      </c>
      <c r="AN1655" s="17" t="str" cm="1">
        <f t="array" ref="AN1655">IFERROR(INDEX($T1655:$Z1655,AF1655),"")</f>
        <v/>
      </c>
    </row>
    <row r="1656" spans="1:40" hidden="1" x14ac:dyDescent="0.2">
      <c r="A1656" s="17" t="str">
        <f t="shared" si="150"/>
        <v>PGCredit Public Health (Part-Time): PCR0EMSEMS19</v>
      </c>
      <c r="B1656" s="11" t="s">
        <v>4037</v>
      </c>
      <c r="C1656" s="11" t="s">
        <v>32965</v>
      </c>
      <c r="D1656" s="11" t="s">
        <v>4038</v>
      </c>
      <c r="E1656" s="11" t="s">
        <v>308</v>
      </c>
      <c r="F1656" s="11" t="s">
        <v>71</v>
      </c>
      <c r="G1656" s="11" t="s">
        <v>32292</v>
      </c>
      <c r="H1656" s="11" t="s">
        <v>72</v>
      </c>
      <c r="I1656" s="11">
        <v>0</v>
      </c>
      <c r="J1656" s="11" t="s">
        <v>32168</v>
      </c>
      <c r="K1656" s="11" t="s">
        <v>32168</v>
      </c>
      <c r="L1656" s="11">
        <v>0</v>
      </c>
      <c r="M1656" s="11">
        <v>0</v>
      </c>
      <c r="N1656" s="11">
        <v>0</v>
      </c>
      <c r="O1656" s="11">
        <v>0</v>
      </c>
      <c r="P1656" s="11">
        <v>0</v>
      </c>
      <c r="Q1656" s="11">
        <v>0</v>
      </c>
      <c r="R1656" s="11">
        <v>0</v>
      </c>
      <c r="S1656" s="11">
        <v>0</v>
      </c>
      <c r="T1656" s="11">
        <v>0</v>
      </c>
      <c r="U1656" s="11">
        <v>0</v>
      </c>
      <c r="V1656" s="11">
        <v>0</v>
      </c>
      <c r="W1656" s="11">
        <v>0</v>
      </c>
      <c r="X1656" s="11">
        <v>0</v>
      </c>
      <c r="Y1656" s="11">
        <v>0</v>
      </c>
      <c r="Z1656" s="11">
        <v>0</v>
      </c>
      <c r="AA1656" s="12" t="s">
        <v>32954</v>
      </c>
      <c r="AB1656" s="17" t="str">
        <f t="shared" si="151"/>
        <v>Programme is not compatible with this tool</v>
      </c>
      <c r="AC1656" s="17" t="str">
        <f t="shared" si="152"/>
        <v/>
      </c>
      <c r="AD1656" s="17">
        <f t="shared" si="153"/>
        <v>6</v>
      </c>
      <c r="AE1656" s="17" t="str">
        <f t="shared" si="154"/>
        <v/>
      </c>
      <c r="AF1656" s="17" t="str">
        <f t="shared" si="155"/>
        <v/>
      </c>
      <c r="AG1656" s="17" t="str" cm="1">
        <f t="array" ref="AG1656">IFERROR(IF(J1656="Level",INDEX($M1656:$S1656,AC1656+1),INDEX($M1656:$S1656,AC1656)),"")</f>
        <v/>
      </c>
      <c r="AH1656" s="17" cm="1">
        <f t="array" ref="AH1656">IFERROR(IF(J1656="Level",INDEX($M1656:$S1656,AD1656+1),INDEX($M1656:$S1656,AD1656)),"")</f>
        <v>0</v>
      </c>
      <c r="AI1656" s="17" t="str" cm="1">
        <f t="array" ref="AI1656">IFERROR(INDEX($M1656:$S1656,AE1656),"")</f>
        <v/>
      </c>
      <c r="AJ1656" s="17" t="str" cm="1">
        <f t="array" ref="AJ1656">IFERROR(INDEX($M1656:$S1656,AF1656),"")</f>
        <v/>
      </c>
      <c r="AK1656" s="17" t="str" cm="1">
        <f t="array" ref="AK1656">IFERROR(IF(J1656="Level",INDEX($T1656:$Z1656,AC1656+1),INDEX($T1656:$Z1656,AC1656)),"")</f>
        <v/>
      </c>
      <c r="AL1656" s="17" cm="1">
        <f t="array" ref="AL1656">IFERROR(IF(J1656="Level",INDEX($T1656:$Z1656,AD1656+1),INDEX($T1656:$Z1656,AD1656)),"")</f>
        <v>0</v>
      </c>
      <c r="AM1656" s="17" t="str" cm="1">
        <f t="array" ref="AM1656">IFERROR(INDEX($T1656:$Z1656,AE1656),"")</f>
        <v/>
      </c>
      <c r="AN1656" s="17" t="str" cm="1">
        <f t="array" ref="AN1656">IFERROR(INDEX($T1656:$Z1656,AF1656),"")</f>
        <v/>
      </c>
    </row>
    <row r="1657" spans="1:40" hidden="1" x14ac:dyDescent="0.2">
      <c r="A1657" s="17" t="str">
        <f t="shared" si="150"/>
        <v>PGCredit Psychology (Part-Time): PCR0PSYPSY07</v>
      </c>
      <c r="B1657" s="11" t="s">
        <v>4088</v>
      </c>
      <c r="C1657" s="11" t="s">
        <v>32965</v>
      </c>
      <c r="D1657" s="11" t="s">
        <v>4089</v>
      </c>
      <c r="E1657" s="11" t="s">
        <v>149</v>
      </c>
      <c r="F1657" s="11" t="s">
        <v>71</v>
      </c>
      <c r="G1657" s="11" t="s">
        <v>32292</v>
      </c>
      <c r="H1657" s="11" t="s">
        <v>72</v>
      </c>
      <c r="I1657" s="11">
        <v>0</v>
      </c>
      <c r="J1657" s="11" t="s">
        <v>32168</v>
      </c>
      <c r="K1657" s="11" t="s">
        <v>32168</v>
      </c>
      <c r="L1657" s="11">
        <v>0</v>
      </c>
      <c r="M1657" s="11">
        <v>0</v>
      </c>
      <c r="N1657" s="11">
        <v>0</v>
      </c>
      <c r="O1657" s="11">
        <v>0</v>
      </c>
      <c r="P1657" s="11">
        <v>0</v>
      </c>
      <c r="Q1657" s="11">
        <v>0</v>
      </c>
      <c r="R1657" s="11">
        <v>0</v>
      </c>
      <c r="S1657" s="11">
        <v>0</v>
      </c>
      <c r="T1657" s="11">
        <v>0</v>
      </c>
      <c r="U1657" s="11">
        <v>0</v>
      </c>
      <c r="V1657" s="11">
        <v>0</v>
      </c>
      <c r="W1657" s="11">
        <v>0</v>
      </c>
      <c r="X1657" s="11">
        <v>0</v>
      </c>
      <c r="Y1657" s="11">
        <v>0</v>
      </c>
      <c r="Z1657" s="11">
        <v>0</v>
      </c>
      <c r="AA1657" s="12" t="s">
        <v>32954</v>
      </c>
      <c r="AB1657" s="17" t="str">
        <f t="shared" si="151"/>
        <v>Programme is not compatible with this tool</v>
      </c>
      <c r="AC1657" s="17" t="str">
        <f t="shared" si="152"/>
        <v/>
      </c>
      <c r="AD1657" s="17">
        <f t="shared" si="153"/>
        <v>6</v>
      </c>
      <c r="AE1657" s="17" t="str">
        <f t="shared" si="154"/>
        <v/>
      </c>
      <c r="AF1657" s="17" t="str">
        <f t="shared" si="155"/>
        <v/>
      </c>
      <c r="AG1657" s="17" t="str" cm="1">
        <f t="array" ref="AG1657">IFERROR(IF(J1657="Level",INDEX($M1657:$S1657,AC1657+1),INDEX($M1657:$S1657,AC1657)),"")</f>
        <v/>
      </c>
      <c r="AH1657" s="17" cm="1">
        <f t="array" ref="AH1657">IFERROR(IF(J1657="Level",INDEX($M1657:$S1657,AD1657+1),INDEX($M1657:$S1657,AD1657)),"")</f>
        <v>0</v>
      </c>
      <c r="AI1657" s="17" t="str" cm="1">
        <f t="array" ref="AI1657">IFERROR(INDEX($M1657:$S1657,AE1657),"")</f>
        <v/>
      </c>
      <c r="AJ1657" s="17" t="str" cm="1">
        <f t="array" ref="AJ1657">IFERROR(INDEX($M1657:$S1657,AF1657),"")</f>
        <v/>
      </c>
      <c r="AK1657" s="17" t="str" cm="1">
        <f t="array" ref="AK1657">IFERROR(IF(J1657="Level",INDEX($T1657:$Z1657,AC1657+1),INDEX($T1657:$Z1657,AC1657)),"")</f>
        <v/>
      </c>
      <c r="AL1657" s="17" cm="1">
        <f t="array" ref="AL1657">IFERROR(IF(J1657="Level",INDEX($T1657:$Z1657,AD1657+1),INDEX($T1657:$Z1657,AD1657)),"")</f>
        <v>0</v>
      </c>
      <c r="AM1657" s="17" t="str" cm="1">
        <f t="array" ref="AM1657">IFERROR(INDEX($T1657:$Z1657,AE1657),"")</f>
        <v/>
      </c>
      <c r="AN1657" s="17" t="str" cm="1">
        <f t="array" ref="AN1657">IFERROR(INDEX($T1657:$Z1657,AF1657),"")</f>
        <v/>
      </c>
    </row>
    <row r="1658" spans="1:40" hidden="1" x14ac:dyDescent="0.2">
      <c r="A1658" s="17" t="str">
        <f t="shared" si="150"/>
        <v>PGCredit CEDAR (Part-Time): PCR0PSYPSY06</v>
      </c>
      <c r="B1658" s="11" t="s">
        <v>4086</v>
      </c>
      <c r="C1658" s="11" t="s">
        <v>32965</v>
      </c>
      <c r="D1658" s="11" t="s">
        <v>4087</v>
      </c>
      <c r="E1658" s="11" t="s">
        <v>112</v>
      </c>
      <c r="F1658" s="11" t="s">
        <v>71</v>
      </c>
      <c r="G1658" s="11" t="s">
        <v>32292</v>
      </c>
      <c r="H1658" s="11" t="s">
        <v>72</v>
      </c>
      <c r="I1658" s="11">
        <v>0</v>
      </c>
      <c r="J1658" s="11" t="s">
        <v>32168</v>
      </c>
      <c r="K1658" s="11" t="s">
        <v>32168</v>
      </c>
      <c r="L1658" s="11">
        <v>0</v>
      </c>
      <c r="M1658" s="11">
        <v>0</v>
      </c>
      <c r="N1658" s="11">
        <v>0</v>
      </c>
      <c r="O1658" s="11">
        <v>0</v>
      </c>
      <c r="P1658" s="11">
        <v>0</v>
      </c>
      <c r="Q1658" s="11">
        <v>0</v>
      </c>
      <c r="R1658" s="11">
        <v>0</v>
      </c>
      <c r="S1658" s="11">
        <v>0</v>
      </c>
      <c r="T1658" s="11">
        <v>0</v>
      </c>
      <c r="U1658" s="11">
        <v>0</v>
      </c>
      <c r="V1658" s="11">
        <v>0</v>
      </c>
      <c r="W1658" s="11">
        <v>0</v>
      </c>
      <c r="X1658" s="11">
        <v>0</v>
      </c>
      <c r="Y1658" s="11">
        <v>0</v>
      </c>
      <c r="Z1658" s="11">
        <v>0</v>
      </c>
      <c r="AA1658" s="12" t="s">
        <v>32954</v>
      </c>
      <c r="AB1658" s="17" t="str">
        <f t="shared" si="151"/>
        <v>Programme is not compatible with this tool</v>
      </c>
      <c r="AC1658" s="17" t="str">
        <f t="shared" si="152"/>
        <v/>
      </c>
      <c r="AD1658" s="17">
        <f t="shared" si="153"/>
        <v>6</v>
      </c>
      <c r="AE1658" s="17" t="str">
        <f t="shared" si="154"/>
        <v/>
      </c>
      <c r="AF1658" s="17" t="str">
        <f t="shared" si="155"/>
        <v/>
      </c>
      <c r="AG1658" s="17" t="str" cm="1">
        <f t="array" ref="AG1658">IFERROR(IF(J1658="Level",INDEX($M1658:$S1658,AC1658+1),INDEX($M1658:$S1658,AC1658)),"")</f>
        <v/>
      </c>
      <c r="AH1658" s="17" cm="1">
        <f t="array" ref="AH1658">IFERROR(IF(J1658="Level",INDEX($M1658:$S1658,AD1658+1),INDEX($M1658:$S1658,AD1658)),"")</f>
        <v>0</v>
      </c>
      <c r="AI1658" s="17" t="str" cm="1">
        <f t="array" ref="AI1658">IFERROR(INDEX($M1658:$S1658,AE1658),"")</f>
        <v/>
      </c>
      <c r="AJ1658" s="17" t="str" cm="1">
        <f t="array" ref="AJ1658">IFERROR(INDEX($M1658:$S1658,AF1658),"")</f>
        <v/>
      </c>
      <c r="AK1658" s="17" t="str" cm="1">
        <f t="array" ref="AK1658">IFERROR(IF(J1658="Level",INDEX($T1658:$Z1658,AC1658+1),INDEX($T1658:$Z1658,AC1658)),"")</f>
        <v/>
      </c>
      <c r="AL1658" s="17" cm="1">
        <f t="array" ref="AL1658">IFERROR(IF(J1658="Level",INDEX($T1658:$Z1658,AD1658+1),INDEX($T1658:$Z1658,AD1658)),"")</f>
        <v>0</v>
      </c>
      <c r="AM1658" s="17" t="str" cm="1">
        <f t="array" ref="AM1658">IFERROR(INDEX($T1658:$Z1658,AE1658),"")</f>
        <v/>
      </c>
      <c r="AN1658" s="17" t="str" cm="1">
        <f t="array" ref="AN1658">IFERROR(INDEX($T1658:$Z1658,AF1658),"")</f>
        <v/>
      </c>
    </row>
    <row r="1659" spans="1:40" hidden="1" x14ac:dyDescent="0.2">
      <c r="A1659" s="17" t="str">
        <f t="shared" si="150"/>
        <v>PGCredit Medical Imaging (Radiography) (Part-Time): PCR0EMSEMS07</v>
      </c>
      <c r="B1659" s="11" t="s">
        <v>4013</v>
      </c>
      <c r="C1659" s="11" t="s">
        <v>32965</v>
      </c>
      <c r="D1659" s="11" t="s">
        <v>4014</v>
      </c>
      <c r="E1659" s="11" t="s">
        <v>1113</v>
      </c>
      <c r="F1659" s="11" t="s">
        <v>71</v>
      </c>
      <c r="G1659" s="11" t="s">
        <v>32292</v>
      </c>
      <c r="H1659" s="11" t="s">
        <v>72</v>
      </c>
      <c r="I1659" s="11">
        <v>0</v>
      </c>
      <c r="J1659" s="11" t="s">
        <v>32168</v>
      </c>
      <c r="K1659" s="11" t="s">
        <v>32168</v>
      </c>
      <c r="L1659" s="11">
        <v>0</v>
      </c>
      <c r="M1659" s="11">
        <v>0</v>
      </c>
      <c r="N1659" s="11">
        <v>0</v>
      </c>
      <c r="O1659" s="11">
        <v>0</v>
      </c>
      <c r="P1659" s="11">
        <v>0</v>
      </c>
      <c r="Q1659" s="11">
        <v>0</v>
      </c>
      <c r="R1659" s="11">
        <v>0</v>
      </c>
      <c r="S1659" s="11">
        <v>0</v>
      </c>
      <c r="T1659" s="11">
        <v>0</v>
      </c>
      <c r="U1659" s="11">
        <v>0</v>
      </c>
      <c r="V1659" s="11">
        <v>0</v>
      </c>
      <c r="W1659" s="11">
        <v>0</v>
      </c>
      <c r="X1659" s="11">
        <v>0</v>
      </c>
      <c r="Y1659" s="11">
        <v>0</v>
      </c>
      <c r="Z1659" s="11">
        <v>0</v>
      </c>
      <c r="AA1659" s="12" t="s">
        <v>32954</v>
      </c>
      <c r="AB1659" s="17" t="str">
        <f t="shared" si="151"/>
        <v>Programme is not compatible with this tool</v>
      </c>
      <c r="AC1659" s="17" t="str">
        <f t="shared" si="152"/>
        <v/>
      </c>
      <c r="AD1659" s="17">
        <f t="shared" si="153"/>
        <v>6</v>
      </c>
      <c r="AE1659" s="17" t="str">
        <f t="shared" si="154"/>
        <v/>
      </c>
      <c r="AF1659" s="17" t="str">
        <f t="shared" si="155"/>
        <v/>
      </c>
      <c r="AG1659" s="17" t="str" cm="1">
        <f t="array" ref="AG1659">IFERROR(IF(J1659="Level",INDEX($M1659:$S1659,AC1659+1),INDEX($M1659:$S1659,AC1659)),"")</f>
        <v/>
      </c>
      <c r="AH1659" s="17" cm="1">
        <f t="array" ref="AH1659">IFERROR(IF(J1659="Level",INDEX($M1659:$S1659,AD1659+1),INDEX($M1659:$S1659,AD1659)),"")</f>
        <v>0</v>
      </c>
      <c r="AI1659" s="17" t="str" cm="1">
        <f t="array" ref="AI1659">IFERROR(INDEX($M1659:$S1659,AE1659),"")</f>
        <v/>
      </c>
      <c r="AJ1659" s="17" t="str" cm="1">
        <f t="array" ref="AJ1659">IFERROR(INDEX($M1659:$S1659,AF1659),"")</f>
        <v/>
      </c>
      <c r="AK1659" s="17" t="str" cm="1">
        <f t="array" ref="AK1659">IFERROR(IF(J1659="Level",INDEX($T1659:$Z1659,AC1659+1),INDEX($T1659:$Z1659,AC1659)),"")</f>
        <v/>
      </c>
      <c r="AL1659" s="17" cm="1">
        <f t="array" ref="AL1659">IFERROR(IF(J1659="Level",INDEX($T1659:$Z1659,AD1659+1),INDEX($T1659:$Z1659,AD1659)),"")</f>
        <v>0</v>
      </c>
      <c r="AM1659" s="17" t="str" cm="1">
        <f t="array" ref="AM1659">IFERROR(INDEX($T1659:$Z1659,AE1659),"")</f>
        <v/>
      </c>
      <c r="AN1659" s="17" t="str" cm="1">
        <f t="array" ref="AN1659">IFERROR(INDEX($T1659:$Z1659,AF1659),"")</f>
        <v/>
      </c>
    </row>
    <row r="1660" spans="1:40" hidden="1" x14ac:dyDescent="0.2">
      <c r="A1660" s="17" t="str">
        <f t="shared" si="150"/>
        <v>PGCredit Sport and Health Sciences (Part-Time): PCR0SHSSHS01</v>
      </c>
      <c r="B1660" s="11" t="s">
        <v>4104</v>
      </c>
      <c r="C1660" s="11" t="s">
        <v>32965</v>
      </c>
      <c r="D1660" s="11" t="s">
        <v>4105</v>
      </c>
      <c r="E1660" s="11" t="s">
        <v>152</v>
      </c>
      <c r="F1660" s="11" t="s">
        <v>71</v>
      </c>
      <c r="G1660" s="11" t="s">
        <v>32292</v>
      </c>
      <c r="H1660" s="11" t="s">
        <v>72</v>
      </c>
      <c r="I1660" s="11">
        <v>0</v>
      </c>
      <c r="J1660" s="11" t="s">
        <v>32168</v>
      </c>
      <c r="K1660" s="11" t="s">
        <v>32168</v>
      </c>
      <c r="L1660" s="11">
        <v>0</v>
      </c>
      <c r="M1660" s="11">
        <v>0</v>
      </c>
      <c r="N1660" s="11">
        <v>0</v>
      </c>
      <c r="O1660" s="11">
        <v>0</v>
      </c>
      <c r="P1660" s="11">
        <v>0</v>
      </c>
      <c r="Q1660" s="11">
        <v>0</v>
      </c>
      <c r="R1660" s="11">
        <v>0</v>
      </c>
      <c r="S1660" s="11">
        <v>0</v>
      </c>
      <c r="T1660" s="11">
        <v>0</v>
      </c>
      <c r="U1660" s="11">
        <v>0</v>
      </c>
      <c r="V1660" s="11">
        <v>0</v>
      </c>
      <c r="W1660" s="11">
        <v>0</v>
      </c>
      <c r="X1660" s="11">
        <v>0</v>
      </c>
      <c r="Y1660" s="11">
        <v>0</v>
      </c>
      <c r="Z1660" s="11">
        <v>0</v>
      </c>
      <c r="AA1660" s="12" t="s">
        <v>32954</v>
      </c>
      <c r="AB1660" s="17" t="str">
        <f t="shared" si="151"/>
        <v>Programme is not compatible with this tool</v>
      </c>
      <c r="AC1660" s="17" t="str">
        <f t="shared" si="152"/>
        <v/>
      </c>
      <c r="AD1660" s="17">
        <f t="shared" si="153"/>
        <v>6</v>
      </c>
      <c r="AE1660" s="17" t="str">
        <f t="shared" si="154"/>
        <v/>
      </c>
      <c r="AF1660" s="17" t="str">
        <f t="shared" si="155"/>
        <v/>
      </c>
      <c r="AG1660" s="17" t="str" cm="1">
        <f t="array" ref="AG1660">IFERROR(IF(J1660="Level",INDEX($M1660:$S1660,AC1660+1),INDEX($M1660:$S1660,AC1660)),"")</f>
        <v/>
      </c>
      <c r="AH1660" s="17" cm="1">
        <f t="array" ref="AH1660">IFERROR(IF(J1660="Level",INDEX($M1660:$S1660,AD1660+1),INDEX($M1660:$S1660,AD1660)),"")</f>
        <v>0</v>
      </c>
      <c r="AI1660" s="17" t="str" cm="1">
        <f t="array" ref="AI1660">IFERROR(INDEX($M1660:$S1660,AE1660),"")</f>
        <v/>
      </c>
      <c r="AJ1660" s="17" t="str" cm="1">
        <f t="array" ref="AJ1660">IFERROR(INDEX($M1660:$S1660,AF1660),"")</f>
        <v/>
      </c>
      <c r="AK1660" s="17" t="str" cm="1">
        <f t="array" ref="AK1660">IFERROR(IF(J1660="Level",INDEX($T1660:$Z1660,AC1660+1),INDEX($T1660:$Z1660,AC1660)),"")</f>
        <v/>
      </c>
      <c r="AL1660" s="17" cm="1">
        <f t="array" ref="AL1660">IFERROR(IF(J1660="Level",INDEX($T1660:$Z1660,AD1660+1),INDEX($T1660:$Z1660,AD1660)),"")</f>
        <v>0</v>
      </c>
      <c r="AM1660" s="17" t="str" cm="1">
        <f t="array" ref="AM1660">IFERROR(INDEX($T1660:$Z1660,AE1660),"")</f>
        <v/>
      </c>
      <c r="AN1660" s="17" t="str" cm="1">
        <f t="array" ref="AN1660">IFERROR(INDEX($T1660:$Z1660,AF1660),"")</f>
        <v/>
      </c>
    </row>
    <row r="1661" spans="1:40" x14ac:dyDescent="0.2">
      <c r="A1661" s="17" t="str">
        <f t="shared" si="150"/>
        <v>MBA (Higher Apprenticeship) (Part-Time): PAB2SBESBE01</v>
      </c>
      <c r="B1661" s="11" t="s">
        <v>4290</v>
      </c>
      <c r="C1661" s="11" t="s">
        <v>32965</v>
      </c>
      <c r="D1661" s="11" t="s">
        <v>32683</v>
      </c>
      <c r="E1661" s="11" t="s">
        <v>1058</v>
      </c>
      <c r="F1661" s="11" t="s">
        <v>82</v>
      </c>
      <c r="G1661" s="11" t="s">
        <v>32395</v>
      </c>
      <c r="H1661" s="11" t="s">
        <v>77</v>
      </c>
      <c r="I1661" s="11">
        <v>1</v>
      </c>
      <c r="J1661" s="11" t="s">
        <v>78</v>
      </c>
      <c r="K1661" s="11" t="s">
        <v>32182</v>
      </c>
      <c r="L1661" s="11">
        <v>180</v>
      </c>
      <c r="M1661" s="11">
        <v>180</v>
      </c>
      <c r="N1661" s="11">
        <v>0</v>
      </c>
      <c r="O1661" s="11">
        <v>0</v>
      </c>
      <c r="P1661" s="11">
        <v>0</v>
      </c>
      <c r="Q1661" s="11">
        <v>0</v>
      </c>
      <c r="R1661" s="11">
        <v>0</v>
      </c>
      <c r="S1661" s="11">
        <v>0</v>
      </c>
      <c r="T1661" s="11">
        <v>1</v>
      </c>
      <c r="U1661" s="11">
        <v>0</v>
      </c>
      <c r="V1661" s="11">
        <v>0</v>
      </c>
      <c r="W1661" s="11">
        <v>0</v>
      </c>
      <c r="X1661" s="11">
        <v>0</v>
      </c>
      <c r="Y1661" s="11">
        <v>0</v>
      </c>
      <c r="Z1661" s="11">
        <v>0</v>
      </c>
      <c r="AA1661" s="12" t="s">
        <v>32957</v>
      </c>
      <c r="AB1661" s="17" t="str">
        <f t="shared" si="151"/>
        <v>Programme: MBA (Higher Apprenticeship) (Part-Time)</v>
      </c>
      <c r="AC1661" s="17">
        <f t="shared" si="152"/>
        <v>1</v>
      </c>
      <c r="AD1661" s="17" t="str">
        <f t="shared" si="153"/>
        <v/>
      </c>
      <c r="AE1661" s="17" t="str">
        <f t="shared" si="154"/>
        <v/>
      </c>
      <c r="AF1661" s="17" t="str">
        <f t="shared" si="155"/>
        <v/>
      </c>
      <c r="AG1661" s="17" cm="1">
        <f t="array" ref="AG1661">IFERROR(IF(J1661="Level",INDEX($M1661:$S1661,AC1661+1),INDEX($M1661:$S1661,AC1661)),"")</f>
        <v>180</v>
      </c>
      <c r="AH1661" s="17" t="str" cm="1">
        <f t="array" ref="AH1661">IFERROR(IF(J1661="Level",INDEX($M1661:$S1661,AD1661+1),INDEX($M1661:$S1661,AD1661)),"")</f>
        <v/>
      </c>
      <c r="AI1661" s="17" t="str" cm="1">
        <f t="array" ref="AI1661">IFERROR(INDEX($M1661:$S1661,AE1661),"")</f>
        <v/>
      </c>
      <c r="AJ1661" s="17" t="str" cm="1">
        <f t="array" ref="AJ1661">IFERROR(INDEX($M1661:$S1661,AF1661),"")</f>
        <v/>
      </c>
      <c r="AK1661" s="17" cm="1">
        <f t="array" ref="AK1661">IFERROR(IF(J1661="Level",INDEX($T1661:$Z1661,AC1661+1),INDEX($T1661:$Z1661,AC1661)),"")</f>
        <v>1</v>
      </c>
      <c r="AL1661" s="17" t="str" cm="1">
        <f t="array" ref="AL1661">IFERROR(IF(J1661="Level",INDEX($T1661:$Z1661,AD1661+1),INDEX($T1661:$Z1661,AD1661)),"")</f>
        <v/>
      </c>
      <c r="AM1661" s="17" t="str" cm="1">
        <f t="array" ref="AM1661">IFERROR(INDEX($T1661:$Z1661,AE1661),"")</f>
        <v/>
      </c>
      <c r="AN1661" s="17" t="str" cm="1">
        <f t="array" ref="AN1661">IFERROR(INDEX($T1661:$Z1661,AF1661),"")</f>
        <v/>
      </c>
    </row>
    <row r="1662" spans="1:40" ht="25.5" x14ac:dyDescent="0.2">
      <c r="A1662" s="17" t="str">
        <f t="shared" si="150"/>
        <v>MBA Exeter Executive (Higher Apprenticeship) (Part-Time): PAB2SBESBE03</v>
      </c>
      <c r="B1662" s="11" t="s">
        <v>4291</v>
      </c>
      <c r="C1662" s="11" t="s">
        <v>32965</v>
      </c>
      <c r="D1662" s="11" t="s">
        <v>4292</v>
      </c>
      <c r="E1662" s="11" t="s">
        <v>1058</v>
      </c>
      <c r="F1662" s="11" t="s">
        <v>82</v>
      </c>
      <c r="G1662" s="11" t="s">
        <v>32395</v>
      </c>
      <c r="H1662" s="11" t="s">
        <v>77</v>
      </c>
      <c r="I1662" s="11">
        <v>1</v>
      </c>
      <c r="J1662" s="11" t="s">
        <v>78</v>
      </c>
      <c r="K1662" s="11" t="s">
        <v>32182</v>
      </c>
      <c r="L1662" s="11">
        <v>180</v>
      </c>
      <c r="M1662" s="11">
        <v>180</v>
      </c>
      <c r="N1662" s="11">
        <v>0</v>
      </c>
      <c r="O1662" s="11">
        <v>0</v>
      </c>
      <c r="P1662" s="11">
        <v>0</v>
      </c>
      <c r="Q1662" s="11">
        <v>0</v>
      </c>
      <c r="R1662" s="11">
        <v>0</v>
      </c>
      <c r="S1662" s="11">
        <v>0</v>
      </c>
      <c r="T1662" s="11">
        <v>1</v>
      </c>
      <c r="U1662" s="11">
        <v>0</v>
      </c>
      <c r="V1662" s="11">
        <v>0</v>
      </c>
      <c r="W1662" s="11">
        <v>0</v>
      </c>
      <c r="X1662" s="11">
        <v>0</v>
      </c>
      <c r="Y1662" s="11">
        <v>0</v>
      </c>
      <c r="Z1662" s="11">
        <v>0</v>
      </c>
      <c r="AA1662" s="12" t="s">
        <v>32957</v>
      </c>
      <c r="AB1662" s="17" t="str">
        <f t="shared" si="151"/>
        <v>Programme: MBA Exeter Executive (Higher Apprenticeship) (Part-Time)</v>
      </c>
      <c r="AC1662" s="17">
        <f t="shared" si="152"/>
        <v>1</v>
      </c>
      <c r="AD1662" s="17" t="str">
        <f t="shared" si="153"/>
        <v/>
      </c>
      <c r="AE1662" s="17" t="str">
        <f t="shared" si="154"/>
        <v/>
      </c>
      <c r="AF1662" s="17" t="str">
        <f t="shared" si="155"/>
        <v/>
      </c>
      <c r="AG1662" s="17" cm="1">
        <f t="array" ref="AG1662">IFERROR(IF(J1662="Level",INDEX($M1662:$S1662,AC1662+1),INDEX($M1662:$S1662,AC1662)),"")</f>
        <v>180</v>
      </c>
      <c r="AH1662" s="17" t="str" cm="1">
        <f t="array" ref="AH1662">IFERROR(IF(J1662="Level",INDEX($M1662:$S1662,AD1662+1),INDEX($M1662:$S1662,AD1662)),"")</f>
        <v/>
      </c>
      <c r="AI1662" s="17" t="str" cm="1">
        <f t="array" ref="AI1662">IFERROR(INDEX($M1662:$S1662,AE1662),"")</f>
        <v/>
      </c>
      <c r="AJ1662" s="17" t="str" cm="1">
        <f t="array" ref="AJ1662">IFERROR(INDEX($M1662:$S1662,AF1662),"")</f>
        <v/>
      </c>
      <c r="AK1662" s="17" cm="1">
        <f t="array" ref="AK1662">IFERROR(IF(J1662="Level",INDEX($T1662:$Z1662,AC1662+1),INDEX($T1662:$Z1662,AC1662)),"")</f>
        <v>1</v>
      </c>
      <c r="AL1662" s="17" t="str" cm="1">
        <f t="array" ref="AL1662">IFERROR(IF(J1662="Level",INDEX($T1662:$Z1662,AD1662+1),INDEX($T1662:$Z1662,AD1662)),"")</f>
        <v/>
      </c>
      <c r="AM1662" s="17" t="str" cm="1">
        <f t="array" ref="AM1662">IFERROR(INDEX($T1662:$Z1662,AE1662),"")</f>
        <v/>
      </c>
      <c r="AN1662" s="17" t="str" cm="1">
        <f t="array" ref="AN1662">IFERROR(INDEX($T1662:$Z1662,AF1662),"")</f>
        <v/>
      </c>
    </row>
    <row r="1663" spans="1:40" ht="25.5" x14ac:dyDescent="0.2">
      <c r="A1663" s="17" t="str">
        <f t="shared" si="150"/>
        <v>MBA Exeter Executive (Higher Apprenticeship) (Part-Time): PAB2SBESBE05</v>
      </c>
      <c r="B1663" s="11" t="s">
        <v>32151</v>
      </c>
      <c r="C1663" s="11" t="s">
        <v>32965</v>
      </c>
      <c r="D1663" s="11" t="s">
        <v>4292</v>
      </c>
      <c r="E1663" s="11" t="s">
        <v>1058</v>
      </c>
      <c r="F1663" s="11" t="s">
        <v>82</v>
      </c>
      <c r="G1663" s="11" t="s">
        <v>32395</v>
      </c>
      <c r="H1663" s="11" t="s">
        <v>77</v>
      </c>
      <c r="I1663" s="11">
        <v>1</v>
      </c>
      <c r="J1663" s="11" t="s">
        <v>78</v>
      </c>
      <c r="K1663" s="11" t="s">
        <v>32182</v>
      </c>
      <c r="L1663" s="11">
        <v>180</v>
      </c>
      <c r="M1663" s="11">
        <v>180</v>
      </c>
      <c r="N1663" s="11">
        <v>0</v>
      </c>
      <c r="O1663" s="11">
        <v>0</v>
      </c>
      <c r="P1663" s="11">
        <v>0</v>
      </c>
      <c r="Q1663" s="11">
        <v>0</v>
      </c>
      <c r="R1663" s="11">
        <v>0</v>
      </c>
      <c r="S1663" s="11">
        <v>0</v>
      </c>
      <c r="T1663" s="11">
        <v>1</v>
      </c>
      <c r="U1663" s="11">
        <v>0</v>
      </c>
      <c r="V1663" s="11">
        <v>0</v>
      </c>
      <c r="W1663" s="11">
        <v>0</v>
      </c>
      <c r="X1663" s="11">
        <v>0</v>
      </c>
      <c r="Y1663" s="11">
        <v>0</v>
      </c>
      <c r="Z1663" s="11">
        <v>0</v>
      </c>
      <c r="AA1663" s="12" t="s">
        <v>32957</v>
      </c>
      <c r="AB1663" s="17" t="str">
        <f t="shared" si="151"/>
        <v>Programme: MBA Exeter Executive (Higher Apprenticeship) (Part-Time)</v>
      </c>
      <c r="AC1663" s="17">
        <f t="shared" si="152"/>
        <v>1</v>
      </c>
      <c r="AD1663" s="17" t="str">
        <f t="shared" si="153"/>
        <v/>
      </c>
      <c r="AE1663" s="17" t="str">
        <f t="shared" si="154"/>
        <v/>
      </c>
      <c r="AF1663" s="17" t="str">
        <f t="shared" si="155"/>
        <v/>
      </c>
      <c r="AG1663" s="17" cm="1">
        <f t="array" ref="AG1663">IFERROR(IF(J1663="Level",INDEX($M1663:$S1663,AC1663+1),INDEX($M1663:$S1663,AC1663)),"")</f>
        <v>180</v>
      </c>
      <c r="AH1663" s="17" t="str" cm="1">
        <f t="array" ref="AH1663">IFERROR(IF(J1663="Level",INDEX($M1663:$S1663,AD1663+1),INDEX($M1663:$S1663,AD1663)),"")</f>
        <v/>
      </c>
      <c r="AI1663" s="17" t="str" cm="1">
        <f t="array" ref="AI1663">IFERROR(INDEX($M1663:$S1663,AE1663),"")</f>
        <v/>
      </c>
      <c r="AJ1663" s="17" t="str" cm="1">
        <f t="array" ref="AJ1663">IFERROR(INDEX($M1663:$S1663,AF1663),"")</f>
        <v/>
      </c>
      <c r="AK1663" s="17" cm="1">
        <f t="array" ref="AK1663">IFERROR(IF(J1663="Level",INDEX($T1663:$Z1663,AC1663+1),INDEX($T1663:$Z1663,AC1663)),"")</f>
        <v>1</v>
      </c>
      <c r="AL1663" s="17" t="str" cm="1">
        <f t="array" ref="AL1663">IFERROR(IF(J1663="Level",INDEX($T1663:$Z1663,AD1663+1),INDEX($T1663:$Z1663,AD1663)),"")</f>
        <v/>
      </c>
      <c r="AM1663" s="17" t="str" cm="1">
        <f t="array" ref="AM1663">IFERROR(INDEX($T1663:$Z1663,AE1663),"")</f>
        <v/>
      </c>
      <c r="AN1663" s="17" t="str" cm="1">
        <f t="array" ref="AN1663">IFERROR(INDEX($T1663:$Z1663,AF1663),"")</f>
        <v/>
      </c>
    </row>
    <row r="1664" spans="1:40" ht="25.5" x14ac:dyDescent="0.2">
      <c r="A1664" s="17" t="str">
        <f t="shared" si="150"/>
        <v>MSc Applied Human Resource Management (Higher Apprenticeship) (Part-Time): PAS2SBESBE01</v>
      </c>
      <c r="B1664" s="11" t="s">
        <v>4492</v>
      </c>
      <c r="C1664" s="11" t="s">
        <v>32965</v>
      </c>
      <c r="D1664" s="11" t="s">
        <v>4493</v>
      </c>
      <c r="E1664" s="11" t="s">
        <v>1058</v>
      </c>
      <c r="F1664" s="11" t="s">
        <v>82</v>
      </c>
      <c r="G1664" s="11" t="s">
        <v>32395</v>
      </c>
      <c r="H1664" s="11" t="s">
        <v>77</v>
      </c>
      <c r="I1664" s="11">
        <v>1</v>
      </c>
      <c r="J1664" s="11" t="s">
        <v>78</v>
      </c>
      <c r="K1664" s="11" t="s">
        <v>32182</v>
      </c>
      <c r="L1664" s="11">
        <v>180</v>
      </c>
      <c r="M1664" s="11">
        <v>180</v>
      </c>
      <c r="N1664" s="11">
        <v>0</v>
      </c>
      <c r="O1664" s="11">
        <v>0</v>
      </c>
      <c r="P1664" s="11">
        <v>0</v>
      </c>
      <c r="Q1664" s="11">
        <v>0</v>
      </c>
      <c r="R1664" s="11">
        <v>0</v>
      </c>
      <c r="S1664" s="11">
        <v>0</v>
      </c>
      <c r="T1664" s="11">
        <v>1</v>
      </c>
      <c r="U1664" s="11">
        <v>0</v>
      </c>
      <c r="V1664" s="11">
        <v>0</v>
      </c>
      <c r="W1664" s="11">
        <v>0</v>
      </c>
      <c r="X1664" s="11">
        <v>0</v>
      </c>
      <c r="Y1664" s="11">
        <v>0</v>
      </c>
      <c r="Z1664" s="11">
        <v>0</v>
      </c>
      <c r="AA1664" s="12" t="s">
        <v>32957</v>
      </c>
      <c r="AB1664" s="17" t="str">
        <f t="shared" si="151"/>
        <v>Programme: MSc Applied Human Resource Management (Higher Apprenticeship) (Part-Time)</v>
      </c>
      <c r="AC1664" s="17">
        <f t="shared" si="152"/>
        <v>1</v>
      </c>
      <c r="AD1664" s="17" t="str">
        <f t="shared" si="153"/>
        <v/>
      </c>
      <c r="AE1664" s="17" t="str">
        <f t="shared" si="154"/>
        <v/>
      </c>
      <c r="AF1664" s="17" t="str">
        <f t="shared" si="155"/>
        <v/>
      </c>
      <c r="AG1664" s="17" cm="1">
        <f t="array" ref="AG1664">IFERROR(IF(J1664="Level",INDEX($M1664:$S1664,AC1664+1),INDEX($M1664:$S1664,AC1664)),"")</f>
        <v>180</v>
      </c>
      <c r="AH1664" s="17" t="str" cm="1">
        <f t="array" ref="AH1664">IFERROR(IF(J1664="Level",INDEX($M1664:$S1664,AD1664+1),INDEX($M1664:$S1664,AD1664)),"")</f>
        <v/>
      </c>
      <c r="AI1664" s="17" t="str" cm="1">
        <f t="array" ref="AI1664">IFERROR(INDEX($M1664:$S1664,AE1664),"")</f>
        <v/>
      </c>
      <c r="AJ1664" s="17" t="str" cm="1">
        <f t="array" ref="AJ1664">IFERROR(INDEX($M1664:$S1664,AF1664),"")</f>
        <v/>
      </c>
      <c r="AK1664" s="17" cm="1">
        <f t="array" ref="AK1664">IFERROR(IF(J1664="Level",INDEX($T1664:$Z1664,AC1664+1),INDEX($T1664:$Z1664,AC1664)),"")</f>
        <v>1</v>
      </c>
      <c r="AL1664" s="17" t="str" cm="1">
        <f t="array" ref="AL1664">IFERROR(IF(J1664="Level",INDEX($T1664:$Z1664,AD1664+1),INDEX($T1664:$Z1664,AD1664)),"")</f>
        <v/>
      </c>
      <c r="AM1664" s="17" t="str" cm="1">
        <f t="array" ref="AM1664">IFERROR(INDEX($T1664:$Z1664,AE1664),"")</f>
        <v/>
      </c>
      <c r="AN1664" s="17" t="str" cm="1">
        <f t="array" ref="AN1664">IFERROR(INDEX($T1664:$Z1664,AF1664),"")</f>
        <v/>
      </c>
    </row>
    <row r="1665" spans="1:40" ht="25.5" x14ac:dyDescent="0.2">
      <c r="A1665" s="17" t="str">
        <f t="shared" si="150"/>
        <v>MSc Applied Strategic Leadership and Management (Higher Apprenticeship) (Part-Time): PAS2SBESBE02</v>
      </c>
      <c r="B1665" s="11" t="s">
        <v>4494</v>
      </c>
      <c r="C1665" s="11" t="s">
        <v>32965</v>
      </c>
      <c r="D1665" s="11" t="s">
        <v>4495</v>
      </c>
      <c r="E1665" s="11" t="s">
        <v>1058</v>
      </c>
      <c r="F1665" s="11" t="s">
        <v>82</v>
      </c>
      <c r="G1665" s="11" t="s">
        <v>32395</v>
      </c>
      <c r="H1665" s="11" t="s">
        <v>77</v>
      </c>
      <c r="I1665" s="11">
        <v>1</v>
      </c>
      <c r="J1665" s="11" t="s">
        <v>78</v>
      </c>
      <c r="K1665" s="11" t="s">
        <v>32182</v>
      </c>
      <c r="L1665" s="11">
        <v>180</v>
      </c>
      <c r="M1665" s="11">
        <v>180</v>
      </c>
      <c r="N1665" s="11">
        <v>0</v>
      </c>
      <c r="O1665" s="11">
        <v>0</v>
      </c>
      <c r="P1665" s="11">
        <v>0</v>
      </c>
      <c r="Q1665" s="11">
        <v>0</v>
      </c>
      <c r="R1665" s="11">
        <v>0</v>
      </c>
      <c r="S1665" s="11">
        <v>0</v>
      </c>
      <c r="T1665" s="11">
        <v>1</v>
      </c>
      <c r="U1665" s="11">
        <v>0</v>
      </c>
      <c r="V1665" s="11">
        <v>0</v>
      </c>
      <c r="W1665" s="11">
        <v>0</v>
      </c>
      <c r="X1665" s="11">
        <v>0</v>
      </c>
      <c r="Y1665" s="11">
        <v>0</v>
      </c>
      <c r="Z1665" s="11">
        <v>0</v>
      </c>
      <c r="AA1665" s="12" t="s">
        <v>32957</v>
      </c>
      <c r="AB1665" s="17" t="str">
        <f t="shared" si="151"/>
        <v>Programme: MSc Applied Strategic Leadership and Management (Higher Apprenticeship) (Part-Time)</v>
      </c>
      <c r="AC1665" s="17">
        <f t="shared" si="152"/>
        <v>1</v>
      </c>
      <c r="AD1665" s="17" t="str">
        <f t="shared" si="153"/>
        <v/>
      </c>
      <c r="AE1665" s="17" t="str">
        <f t="shared" si="154"/>
        <v/>
      </c>
      <c r="AF1665" s="17" t="str">
        <f t="shared" si="155"/>
        <v/>
      </c>
      <c r="AG1665" s="17" cm="1">
        <f t="array" ref="AG1665">IFERROR(IF(J1665="Level",INDEX($M1665:$S1665,AC1665+1),INDEX($M1665:$S1665,AC1665)),"")</f>
        <v>180</v>
      </c>
      <c r="AH1665" s="17" t="str" cm="1">
        <f t="array" ref="AH1665">IFERROR(IF(J1665="Level",INDEX($M1665:$S1665,AD1665+1),INDEX($M1665:$S1665,AD1665)),"")</f>
        <v/>
      </c>
      <c r="AI1665" s="17" t="str" cm="1">
        <f t="array" ref="AI1665">IFERROR(INDEX($M1665:$S1665,AE1665),"")</f>
        <v/>
      </c>
      <c r="AJ1665" s="17" t="str" cm="1">
        <f t="array" ref="AJ1665">IFERROR(INDEX($M1665:$S1665,AF1665),"")</f>
        <v/>
      </c>
      <c r="AK1665" s="17" cm="1">
        <f t="array" ref="AK1665">IFERROR(IF(J1665="Level",INDEX($T1665:$Z1665,AC1665+1),INDEX($T1665:$Z1665,AC1665)),"")</f>
        <v>1</v>
      </c>
      <c r="AL1665" s="17" t="str" cm="1">
        <f t="array" ref="AL1665">IFERROR(IF(J1665="Level",INDEX($T1665:$Z1665,AD1665+1),INDEX($T1665:$Z1665,AD1665)),"")</f>
        <v/>
      </c>
      <c r="AM1665" s="17" t="str" cm="1">
        <f t="array" ref="AM1665">IFERROR(INDEX($T1665:$Z1665,AE1665),"")</f>
        <v/>
      </c>
      <c r="AN1665" s="17" t="str" cm="1">
        <f t="array" ref="AN1665">IFERROR(INDEX($T1665:$Z1665,AF1665),"")</f>
        <v/>
      </c>
    </row>
    <row r="1666" spans="1:40" ht="25.5" x14ac:dyDescent="0.2">
      <c r="A1666" s="17" t="str">
        <f t="shared" ref="A1666:A1729" si="156">D1666&amp;": "&amp;B1666</f>
        <v>MSc Applied Human Resource Management (Non-Apprenticeship) (Part-Time): PTS2SBESBE14</v>
      </c>
      <c r="B1666" s="11" t="s">
        <v>4463</v>
      </c>
      <c r="C1666" s="11" t="s">
        <v>32965</v>
      </c>
      <c r="D1666" s="11" t="s">
        <v>4464</v>
      </c>
      <c r="E1666" s="11" t="s">
        <v>1058</v>
      </c>
      <c r="F1666" s="11" t="s">
        <v>82</v>
      </c>
      <c r="G1666" s="11" t="s">
        <v>32395</v>
      </c>
      <c r="H1666" s="11" t="s">
        <v>77</v>
      </c>
      <c r="I1666" s="11">
        <v>1</v>
      </c>
      <c r="J1666" s="11" t="s">
        <v>78</v>
      </c>
      <c r="K1666" s="11" t="s">
        <v>32182</v>
      </c>
      <c r="L1666" s="11">
        <v>180</v>
      </c>
      <c r="M1666" s="11">
        <v>180</v>
      </c>
      <c r="N1666" s="11">
        <v>0</v>
      </c>
      <c r="O1666" s="11">
        <v>0</v>
      </c>
      <c r="P1666" s="11">
        <v>0</v>
      </c>
      <c r="Q1666" s="11">
        <v>0</v>
      </c>
      <c r="R1666" s="11">
        <v>0</v>
      </c>
      <c r="S1666" s="11">
        <v>0</v>
      </c>
      <c r="T1666" s="11">
        <v>1</v>
      </c>
      <c r="U1666" s="11">
        <v>0</v>
      </c>
      <c r="V1666" s="11">
        <v>0</v>
      </c>
      <c r="W1666" s="11">
        <v>0</v>
      </c>
      <c r="X1666" s="11">
        <v>0</v>
      </c>
      <c r="Y1666" s="11">
        <v>0</v>
      </c>
      <c r="Z1666" s="11">
        <v>0</v>
      </c>
      <c r="AA1666" s="12" t="s">
        <v>32957</v>
      </c>
      <c r="AB1666" s="17" t="str">
        <f t="shared" ref="AB1666:AB1729" si="157">IF(H1666="Yes","Programme: "&amp;D1666,"Programme is not compatible with this tool")</f>
        <v>Programme: MSc Applied Human Resource Management (Non-Apprenticeship) (Part-Time)</v>
      </c>
      <c r="AC1666" s="17">
        <f t="shared" ref="AC1666:AC1729" si="158">IF(J1666="Stage",IF(M1666&lt;&gt;0,1,IF(N1666&lt;&gt;0,2,IF(O1666&lt;&gt;0,3,IF(P1666&lt;&gt;0,4,IF(Q1666&lt;&gt;0,5,""))))),IF(J1666="","",IF(R1666&lt;&gt;0,5,IF(S1666&lt;&gt;0,6,""))))</f>
        <v>1</v>
      </c>
      <c r="AD1666" s="17" t="str">
        <f t="shared" ref="AD1666:AD1729" si="159">IF(J1666="Stage",IF(AND(N1666&lt;&gt;0,AC1666&lt;2),2,IF(AND(O1666&lt;&gt;0,AC1666&lt;3),3,IF(AND(P1666&lt;&gt;0,AC1666&lt;4),4,IF(AND(Q1666&lt;&gt;0,AC1666&lt;5),5,"")))),IF(J1666="","",IF(AC1666&lt;&gt;0,6)))</f>
        <v/>
      </c>
      <c r="AE1666" s="17" t="str">
        <f t="shared" ref="AE1666:AE1729" si="160">IF(AND(O1666&lt;&gt;0,AD1666&lt;3),3,IF(AND(P1666&lt;&gt;0,AD1666&lt;4),4,IF(AND(Q1666&lt;&gt;0,AD1666&lt;5),5,"")))</f>
        <v/>
      </c>
      <c r="AF1666" s="17" t="str">
        <f t="shared" ref="AF1666:AF1729" si="161">IF(AND(P1666&lt;&gt;0,AE1666&lt;4),4,IF(AND(Q1666&lt;&gt;0,AE1666&lt;5),5,""))</f>
        <v/>
      </c>
      <c r="AG1666" s="17" cm="1">
        <f t="array" ref="AG1666">IFERROR(IF(J1666="Level",INDEX($M1666:$S1666,AC1666+1),INDEX($M1666:$S1666,AC1666)),"")</f>
        <v>180</v>
      </c>
      <c r="AH1666" s="17" t="str" cm="1">
        <f t="array" ref="AH1666">IFERROR(IF(J1666="Level",INDEX($M1666:$S1666,AD1666+1),INDEX($M1666:$S1666,AD1666)),"")</f>
        <v/>
      </c>
      <c r="AI1666" s="17" t="str" cm="1">
        <f t="array" ref="AI1666">IFERROR(INDEX($M1666:$S1666,AE1666),"")</f>
        <v/>
      </c>
      <c r="AJ1666" s="17" t="str" cm="1">
        <f t="array" ref="AJ1666">IFERROR(INDEX($M1666:$S1666,AF1666),"")</f>
        <v/>
      </c>
      <c r="AK1666" s="17" cm="1">
        <f t="array" ref="AK1666">IFERROR(IF(J1666="Level",INDEX($T1666:$Z1666,AC1666+1),INDEX($T1666:$Z1666,AC1666)),"")</f>
        <v>1</v>
      </c>
      <c r="AL1666" s="17" t="str" cm="1">
        <f t="array" ref="AL1666">IFERROR(IF(J1666="Level",INDEX($T1666:$Z1666,AD1666+1),INDEX($T1666:$Z1666,AD1666)),"")</f>
        <v/>
      </c>
      <c r="AM1666" s="17" t="str" cm="1">
        <f t="array" ref="AM1666">IFERROR(INDEX($T1666:$Z1666,AE1666),"")</f>
        <v/>
      </c>
      <c r="AN1666" s="17" t="str" cm="1">
        <f t="array" ref="AN1666">IFERROR(INDEX($T1666:$Z1666,AF1666),"")</f>
        <v/>
      </c>
    </row>
    <row r="1667" spans="1:40" ht="25.5" x14ac:dyDescent="0.2">
      <c r="A1667" s="17" t="str">
        <f t="shared" si="156"/>
        <v>MSc Data Science (Professional) (Higher Apprenticeship) (Part-Time): PAS2ECSECS01</v>
      </c>
      <c r="B1667" s="11" t="s">
        <v>4477</v>
      </c>
      <c r="C1667" s="11" t="s">
        <v>32965</v>
      </c>
      <c r="D1667" s="11" t="s">
        <v>4478</v>
      </c>
      <c r="E1667" s="11" t="s">
        <v>420</v>
      </c>
      <c r="F1667" s="11" t="s">
        <v>82</v>
      </c>
      <c r="G1667" s="11" t="s">
        <v>32395</v>
      </c>
      <c r="H1667" s="11" t="s">
        <v>77</v>
      </c>
      <c r="I1667" s="11">
        <v>1</v>
      </c>
      <c r="J1667" s="11" t="s">
        <v>78</v>
      </c>
      <c r="K1667" s="11" t="s">
        <v>32182</v>
      </c>
      <c r="L1667" s="11">
        <v>180</v>
      </c>
      <c r="M1667" s="11">
        <v>180</v>
      </c>
      <c r="N1667" s="11">
        <v>0</v>
      </c>
      <c r="O1667" s="11">
        <v>0</v>
      </c>
      <c r="P1667" s="11">
        <v>0</v>
      </c>
      <c r="Q1667" s="11">
        <v>0</v>
      </c>
      <c r="R1667" s="11">
        <v>0</v>
      </c>
      <c r="S1667" s="11">
        <v>0</v>
      </c>
      <c r="T1667" s="11">
        <v>1</v>
      </c>
      <c r="U1667" s="11">
        <v>0</v>
      </c>
      <c r="V1667" s="11">
        <v>0</v>
      </c>
      <c r="W1667" s="11">
        <v>0</v>
      </c>
      <c r="X1667" s="11">
        <v>0</v>
      </c>
      <c r="Y1667" s="11">
        <v>0</v>
      </c>
      <c r="Z1667" s="11">
        <v>0</v>
      </c>
      <c r="AA1667" s="12" t="s">
        <v>32957</v>
      </c>
      <c r="AB1667" s="17" t="str">
        <f t="shared" si="157"/>
        <v>Programme: MSc Data Science (Professional) (Higher Apprenticeship) (Part-Time)</v>
      </c>
      <c r="AC1667" s="17">
        <f t="shared" si="158"/>
        <v>1</v>
      </c>
      <c r="AD1667" s="17" t="str">
        <f t="shared" si="159"/>
        <v/>
      </c>
      <c r="AE1667" s="17" t="str">
        <f t="shared" si="160"/>
        <v/>
      </c>
      <c r="AF1667" s="17" t="str">
        <f t="shared" si="161"/>
        <v/>
      </c>
      <c r="AG1667" s="17" cm="1">
        <f t="array" ref="AG1667">IFERROR(IF(J1667="Level",INDEX($M1667:$S1667,AC1667+1),INDEX($M1667:$S1667,AC1667)),"")</f>
        <v>180</v>
      </c>
      <c r="AH1667" s="17" t="str" cm="1">
        <f t="array" ref="AH1667">IFERROR(IF(J1667="Level",INDEX($M1667:$S1667,AD1667+1),INDEX($M1667:$S1667,AD1667)),"")</f>
        <v/>
      </c>
      <c r="AI1667" s="17" t="str" cm="1">
        <f t="array" ref="AI1667">IFERROR(INDEX($M1667:$S1667,AE1667),"")</f>
        <v/>
      </c>
      <c r="AJ1667" s="17" t="str" cm="1">
        <f t="array" ref="AJ1667">IFERROR(INDEX($M1667:$S1667,AF1667),"")</f>
        <v/>
      </c>
      <c r="AK1667" s="17" cm="1">
        <f t="array" ref="AK1667">IFERROR(IF(J1667="Level",INDEX($T1667:$Z1667,AC1667+1),INDEX($T1667:$Z1667,AC1667)),"")</f>
        <v>1</v>
      </c>
      <c r="AL1667" s="17" t="str" cm="1">
        <f t="array" ref="AL1667">IFERROR(IF(J1667="Level",INDEX($T1667:$Z1667,AD1667+1),INDEX($T1667:$Z1667,AD1667)),"")</f>
        <v/>
      </c>
      <c r="AM1667" s="17" t="str" cm="1">
        <f t="array" ref="AM1667">IFERROR(INDEX($T1667:$Z1667,AE1667),"")</f>
        <v/>
      </c>
      <c r="AN1667" s="17" t="str" cm="1">
        <f t="array" ref="AN1667">IFERROR(INDEX($T1667:$Z1667,AF1667),"")</f>
        <v/>
      </c>
    </row>
    <row r="1668" spans="1:40" ht="25.5" x14ac:dyDescent="0.2">
      <c r="A1668" s="17" t="str">
        <f t="shared" si="156"/>
        <v>MSc Data Science (Professional) (Higher Apprenticeship) (Part-Time) - London: PAS2ECSECS02</v>
      </c>
      <c r="B1668" s="11" t="s">
        <v>4479</v>
      </c>
      <c r="C1668" s="11" t="s">
        <v>32965</v>
      </c>
      <c r="D1668" s="11" t="s">
        <v>4480</v>
      </c>
      <c r="E1668" s="11" t="s">
        <v>420</v>
      </c>
      <c r="F1668" s="11" t="s">
        <v>82</v>
      </c>
      <c r="G1668" s="11" t="s">
        <v>32395</v>
      </c>
      <c r="H1668" s="11" t="s">
        <v>77</v>
      </c>
      <c r="I1668" s="11">
        <v>1</v>
      </c>
      <c r="J1668" s="11" t="s">
        <v>78</v>
      </c>
      <c r="K1668" s="11" t="s">
        <v>32182</v>
      </c>
      <c r="L1668" s="11">
        <v>180</v>
      </c>
      <c r="M1668" s="11">
        <v>180</v>
      </c>
      <c r="N1668" s="11">
        <v>0</v>
      </c>
      <c r="O1668" s="11">
        <v>0</v>
      </c>
      <c r="P1668" s="11">
        <v>0</v>
      </c>
      <c r="Q1668" s="11">
        <v>0</v>
      </c>
      <c r="R1668" s="11">
        <v>0</v>
      </c>
      <c r="S1668" s="11">
        <v>0</v>
      </c>
      <c r="T1668" s="11">
        <v>1</v>
      </c>
      <c r="U1668" s="11">
        <v>0</v>
      </c>
      <c r="V1668" s="11">
        <v>0</v>
      </c>
      <c r="W1668" s="11">
        <v>0</v>
      </c>
      <c r="X1668" s="11">
        <v>0</v>
      </c>
      <c r="Y1668" s="11">
        <v>0</v>
      </c>
      <c r="Z1668" s="11">
        <v>0</v>
      </c>
      <c r="AA1668" s="12" t="s">
        <v>32957</v>
      </c>
      <c r="AB1668" s="17" t="str">
        <f t="shared" si="157"/>
        <v>Programme: MSc Data Science (Professional) (Higher Apprenticeship) (Part-Time) - London</v>
      </c>
      <c r="AC1668" s="17">
        <f t="shared" si="158"/>
        <v>1</v>
      </c>
      <c r="AD1668" s="17" t="str">
        <f t="shared" si="159"/>
        <v/>
      </c>
      <c r="AE1668" s="17" t="str">
        <f t="shared" si="160"/>
        <v/>
      </c>
      <c r="AF1668" s="17" t="str">
        <f t="shared" si="161"/>
        <v/>
      </c>
      <c r="AG1668" s="17" cm="1">
        <f t="array" ref="AG1668">IFERROR(IF(J1668="Level",INDEX($M1668:$S1668,AC1668+1),INDEX($M1668:$S1668,AC1668)),"")</f>
        <v>180</v>
      </c>
      <c r="AH1668" s="17" t="str" cm="1">
        <f t="array" ref="AH1668">IFERROR(IF(J1668="Level",INDEX($M1668:$S1668,AD1668+1),INDEX($M1668:$S1668,AD1668)),"")</f>
        <v/>
      </c>
      <c r="AI1668" s="17" t="str" cm="1">
        <f t="array" ref="AI1668">IFERROR(INDEX($M1668:$S1668,AE1668),"")</f>
        <v/>
      </c>
      <c r="AJ1668" s="17" t="str" cm="1">
        <f t="array" ref="AJ1668">IFERROR(INDEX($M1668:$S1668,AF1668),"")</f>
        <v/>
      </c>
      <c r="AK1668" s="17" cm="1">
        <f t="array" ref="AK1668">IFERROR(IF(J1668="Level",INDEX($T1668:$Z1668,AC1668+1),INDEX($T1668:$Z1668,AC1668)),"")</f>
        <v>1</v>
      </c>
      <c r="AL1668" s="17" t="str" cm="1">
        <f t="array" ref="AL1668">IFERROR(IF(J1668="Level",INDEX($T1668:$Z1668,AD1668+1),INDEX($T1668:$Z1668,AD1668)),"")</f>
        <v/>
      </c>
      <c r="AM1668" s="17" t="str" cm="1">
        <f t="array" ref="AM1668">IFERROR(INDEX($T1668:$Z1668,AE1668),"")</f>
        <v/>
      </c>
      <c r="AN1668" s="17" t="str" cm="1">
        <f t="array" ref="AN1668">IFERROR(INDEX($T1668:$Z1668,AF1668),"")</f>
        <v/>
      </c>
    </row>
    <row r="1669" spans="1:40" ht="25.5" x14ac:dyDescent="0.2">
      <c r="A1669" s="17" t="str">
        <f t="shared" si="156"/>
        <v>MSc Digital and Technology Solutions (Integrated Degree Apprenticeship) (Part-Time): PAS2ECSECS03</v>
      </c>
      <c r="B1669" s="11" t="s">
        <v>32010</v>
      </c>
      <c r="C1669" s="11" t="s">
        <v>32965</v>
      </c>
      <c r="D1669" s="11" t="s">
        <v>32439</v>
      </c>
      <c r="E1669" s="11" t="s">
        <v>420</v>
      </c>
      <c r="F1669" s="11" t="s">
        <v>82</v>
      </c>
      <c r="G1669" s="11" t="s">
        <v>32395</v>
      </c>
      <c r="H1669" s="11" t="s">
        <v>77</v>
      </c>
      <c r="I1669" s="11">
        <v>1</v>
      </c>
      <c r="J1669" s="11" t="s">
        <v>78</v>
      </c>
      <c r="K1669" s="11" t="s">
        <v>32182</v>
      </c>
      <c r="L1669" s="11">
        <v>180</v>
      </c>
      <c r="M1669" s="11">
        <v>180</v>
      </c>
      <c r="N1669" s="11">
        <v>0</v>
      </c>
      <c r="O1669" s="11">
        <v>0</v>
      </c>
      <c r="P1669" s="11">
        <v>0</v>
      </c>
      <c r="Q1669" s="11">
        <v>0</v>
      </c>
      <c r="R1669" s="11">
        <v>0</v>
      </c>
      <c r="S1669" s="11">
        <v>0</v>
      </c>
      <c r="T1669" s="11">
        <v>1</v>
      </c>
      <c r="U1669" s="11">
        <v>0</v>
      </c>
      <c r="V1669" s="11">
        <v>0</v>
      </c>
      <c r="W1669" s="11">
        <v>0</v>
      </c>
      <c r="X1669" s="11">
        <v>0</v>
      </c>
      <c r="Y1669" s="11">
        <v>0</v>
      </c>
      <c r="Z1669" s="11">
        <v>0</v>
      </c>
      <c r="AA1669" s="12" t="s">
        <v>32957</v>
      </c>
      <c r="AB1669" s="17" t="str">
        <f t="shared" si="157"/>
        <v>Programme: MSc Digital and Technology Solutions (Integrated Degree Apprenticeship) (Part-Time)</v>
      </c>
      <c r="AC1669" s="17">
        <f t="shared" si="158"/>
        <v>1</v>
      </c>
      <c r="AD1669" s="17" t="str">
        <f t="shared" si="159"/>
        <v/>
      </c>
      <c r="AE1669" s="17" t="str">
        <f t="shared" si="160"/>
        <v/>
      </c>
      <c r="AF1669" s="17" t="str">
        <f t="shared" si="161"/>
        <v/>
      </c>
      <c r="AG1669" s="17" cm="1">
        <f t="array" ref="AG1669">IFERROR(IF(J1669="Level",INDEX($M1669:$S1669,AC1669+1),INDEX($M1669:$S1669,AC1669)),"")</f>
        <v>180</v>
      </c>
      <c r="AH1669" s="17" t="str" cm="1">
        <f t="array" ref="AH1669">IFERROR(IF(J1669="Level",INDEX($M1669:$S1669,AD1669+1),INDEX($M1669:$S1669,AD1669)),"")</f>
        <v/>
      </c>
      <c r="AI1669" s="17" t="str" cm="1">
        <f t="array" ref="AI1669">IFERROR(INDEX($M1669:$S1669,AE1669),"")</f>
        <v/>
      </c>
      <c r="AJ1669" s="17" t="str" cm="1">
        <f t="array" ref="AJ1669">IFERROR(INDEX($M1669:$S1669,AF1669),"")</f>
        <v/>
      </c>
      <c r="AK1669" s="17" cm="1">
        <f t="array" ref="AK1669">IFERROR(IF(J1669="Level",INDEX($T1669:$Z1669,AC1669+1),INDEX($T1669:$Z1669,AC1669)),"")</f>
        <v>1</v>
      </c>
      <c r="AL1669" s="17" t="str" cm="1">
        <f t="array" ref="AL1669">IFERROR(IF(J1669="Level",INDEX($T1669:$Z1669,AD1669+1),INDEX($T1669:$Z1669,AD1669)),"")</f>
        <v/>
      </c>
      <c r="AM1669" s="17" t="str" cm="1">
        <f t="array" ref="AM1669">IFERROR(INDEX($T1669:$Z1669,AE1669),"")</f>
        <v/>
      </c>
      <c r="AN1669" s="17" t="str" cm="1">
        <f t="array" ref="AN1669">IFERROR(INDEX($T1669:$Z1669,AF1669),"")</f>
        <v/>
      </c>
    </row>
    <row r="1670" spans="1:40" x14ac:dyDescent="0.2">
      <c r="A1670" s="17" t="str">
        <f t="shared" si="156"/>
        <v>MSc Data Science (Non-Apprenticeship) (Part-Time): PTS2ECSECS18</v>
      </c>
      <c r="B1670" s="11" t="s">
        <v>4364</v>
      </c>
      <c r="C1670" s="11" t="s">
        <v>32965</v>
      </c>
      <c r="D1670" s="11" t="s">
        <v>4365</v>
      </c>
      <c r="E1670" s="11" t="s">
        <v>420</v>
      </c>
      <c r="F1670" s="11" t="s">
        <v>82</v>
      </c>
      <c r="G1670" s="11" t="s">
        <v>32395</v>
      </c>
      <c r="H1670" s="11" t="s">
        <v>77</v>
      </c>
      <c r="I1670" s="11">
        <v>1</v>
      </c>
      <c r="J1670" s="11" t="s">
        <v>78</v>
      </c>
      <c r="K1670" s="11" t="s">
        <v>32182</v>
      </c>
      <c r="L1670" s="11">
        <v>180</v>
      </c>
      <c r="M1670" s="11">
        <v>180</v>
      </c>
      <c r="N1670" s="11">
        <v>0</v>
      </c>
      <c r="O1670" s="11">
        <v>0</v>
      </c>
      <c r="P1670" s="11">
        <v>0</v>
      </c>
      <c r="Q1670" s="11">
        <v>0</v>
      </c>
      <c r="R1670" s="11">
        <v>0</v>
      </c>
      <c r="S1670" s="11">
        <v>0</v>
      </c>
      <c r="T1670" s="11">
        <v>1</v>
      </c>
      <c r="U1670" s="11">
        <v>0</v>
      </c>
      <c r="V1670" s="11">
        <v>0</v>
      </c>
      <c r="W1670" s="11">
        <v>0</v>
      </c>
      <c r="X1670" s="11">
        <v>0</v>
      </c>
      <c r="Y1670" s="11">
        <v>0</v>
      </c>
      <c r="Z1670" s="11">
        <v>0</v>
      </c>
      <c r="AA1670" s="12" t="s">
        <v>32955</v>
      </c>
      <c r="AB1670" s="17" t="str">
        <f t="shared" si="157"/>
        <v>Programme: MSc Data Science (Non-Apprenticeship) (Part-Time)</v>
      </c>
      <c r="AC1670" s="17">
        <f t="shared" si="158"/>
        <v>1</v>
      </c>
      <c r="AD1670" s="17" t="str">
        <f t="shared" si="159"/>
        <v/>
      </c>
      <c r="AE1670" s="17" t="str">
        <f t="shared" si="160"/>
        <v/>
      </c>
      <c r="AF1670" s="17" t="str">
        <f t="shared" si="161"/>
        <v/>
      </c>
      <c r="AG1670" s="17" cm="1">
        <f t="array" ref="AG1670">IFERROR(IF(J1670="Level",INDEX($M1670:$S1670,AC1670+1),INDEX($M1670:$S1670,AC1670)),"")</f>
        <v>180</v>
      </c>
      <c r="AH1670" s="17" t="str" cm="1">
        <f t="array" ref="AH1670">IFERROR(IF(J1670="Level",INDEX($M1670:$S1670,AD1670+1),INDEX($M1670:$S1670,AD1670)),"")</f>
        <v/>
      </c>
      <c r="AI1670" s="17" t="str" cm="1">
        <f t="array" ref="AI1670">IFERROR(INDEX($M1670:$S1670,AE1670),"")</f>
        <v/>
      </c>
      <c r="AJ1670" s="17" t="str" cm="1">
        <f t="array" ref="AJ1670">IFERROR(INDEX($M1670:$S1670,AF1670),"")</f>
        <v/>
      </c>
      <c r="AK1670" s="17" cm="1">
        <f t="array" ref="AK1670">IFERROR(IF(J1670="Level",INDEX($T1670:$Z1670,AC1670+1),INDEX($T1670:$Z1670,AC1670)),"")</f>
        <v>1</v>
      </c>
      <c r="AL1670" s="17" t="str" cm="1">
        <f t="array" ref="AL1670">IFERROR(IF(J1670="Level",INDEX($T1670:$Z1670,AD1670+1),INDEX($T1670:$Z1670,AD1670)),"")</f>
        <v/>
      </c>
      <c r="AM1670" s="17" t="str" cm="1">
        <f t="array" ref="AM1670">IFERROR(INDEX($T1670:$Z1670,AE1670),"")</f>
        <v/>
      </c>
      <c r="AN1670" s="17" t="str" cm="1">
        <f t="array" ref="AN1670">IFERROR(INDEX($T1670:$Z1670,AF1670),"")</f>
        <v/>
      </c>
    </row>
    <row r="1671" spans="1:40" ht="25.5" x14ac:dyDescent="0.2">
      <c r="A1671" s="17" t="str">
        <f t="shared" si="156"/>
        <v>MSc Digital and Technology Solutions (Non-Apprenticeship) (Part-Time): PTS2ECSECS20</v>
      </c>
      <c r="B1671" s="11" t="s">
        <v>32009</v>
      </c>
      <c r="C1671" s="11" t="s">
        <v>32965</v>
      </c>
      <c r="D1671" s="11" t="s">
        <v>32438</v>
      </c>
      <c r="E1671" s="11" t="s">
        <v>420</v>
      </c>
      <c r="F1671" s="11" t="s">
        <v>82</v>
      </c>
      <c r="G1671" s="11" t="s">
        <v>32395</v>
      </c>
      <c r="H1671" s="11" t="s">
        <v>77</v>
      </c>
      <c r="I1671" s="11">
        <v>1</v>
      </c>
      <c r="J1671" s="11" t="s">
        <v>78</v>
      </c>
      <c r="K1671" s="11" t="s">
        <v>32182</v>
      </c>
      <c r="L1671" s="11">
        <v>180</v>
      </c>
      <c r="M1671" s="11">
        <v>180</v>
      </c>
      <c r="N1671" s="11">
        <v>0</v>
      </c>
      <c r="O1671" s="11">
        <v>0</v>
      </c>
      <c r="P1671" s="11">
        <v>0</v>
      </c>
      <c r="Q1671" s="11">
        <v>0</v>
      </c>
      <c r="R1671" s="11">
        <v>0</v>
      </c>
      <c r="S1671" s="11">
        <v>0</v>
      </c>
      <c r="T1671" s="11">
        <v>1</v>
      </c>
      <c r="U1671" s="11">
        <v>0</v>
      </c>
      <c r="V1671" s="11">
        <v>0</v>
      </c>
      <c r="W1671" s="11">
        <v>0</v>
      </c>
      <c r="X1671" s="11">
        <v>0</v>
      </c>
      <c r="Y1671" s="11">
        <v>0</v>
      </c>
      <c r="Z1671" s="11">
        <v>0</v>
      </c>
      <c r="AA1671" s="12" t="s">
        <v>32957</v>
      </c>
      <c r="AB1671" s="17" t="str">
        <f t="shared" si="157"/>
        <v>Programme: MSc Digital and Technology Solutions (Non-Apprenticeship) (Part-Time)</v>
      </c>
      <c r="AC1671" s="17">
        <f t="shared" si="158"/>
        <v>1</v>
      </c>
      <c r="AD1671" s="17" t="str">
        <f t="shared" si="159"/>
        <v/>
      </c>
      <c r="AE1671" s="17" t="str">
        <f t="shared" si="160"/>
        <v/>
      </c>
      <c r="AF1671" s="17" t="str">
        <f t="shared" si="161"/>
        <v/>
      </c>
      <c r="AG1671" s="17" cm="1">
        <f t="array" ref="AG1671">IFERROR(IF(J1671="Level",INDEX($M1671:$S1671,AC1671+1),INDEX($M1671:$S1671,AC1671)),"")</f>
        <v>180</v>
      </c>
      <c r="AH1671" s="17" t="str" cm="1">
        <f t="array" ref="AH1671">IFERROR(IF(J1671="Level",INDEX($M1671:$S1671,AD1671+1),INDEX($M1671:$S1671,AD1671)),"")</f>
        <v/>
      </c>
      <c r="AI1671" s="17" t="str" cm="1">
        <f t="array" ref="AI1671">IFERROR(INDEX($M1671:$S1671,AE1671),"")</f>
        <v/>
      </c>
      <c r="AJ1671" s="17" t="str" cm="1">
        <f t="array" ref="AJ1671">IFERROR(INDEX($M1671:$S1671,AF1671),"")</f>
        <v/>
      </c>
      <c r="AK1671" s="17" cm="1">
        <f t="array" ref="AK1671">IFERROR(IF(J1671="Level",INDEX($T1671:$Z1671,AC1671+1),INDEX($T1671:$Z1671,AC1671)),"")</f>
        <v>1</v>
      </c>
      <c r="AL1671" s="17" t="str" cm="1">
        <f t="array" ref="AL1671">IFERROR(IF(J1671="Level",INDEX($T1671:$Z1671,AD1671+1),INDEX($T1671:$Z1671,AD1671)),"")</f>
        <v/>
      </c>
      <c r="AM1671" s="17" t="str" cm="1">
        <f t="array" ref="AM1671">IFERROR(INDEX($T1671:$Z1671,AE1671),"")</f>
        <v/>
      </c>
      <c r="AN1671" s="17" t="str" cm="1">
        <f t="array" ref="AN1671">IFERROR(INDEX($T1671:$Z1671,AF1671),"")</f>
        <v/>
      </c>
    </row>
    <row r="1672" spans="1:40" ht="25.5" x14ac:dyDescent="0.2">
      <c r="A1672" s="17" t="str">
        <f t="shared" si="156"/>
        <v>MSc Systems Thinking (Higher Apprenticeship) (Part-Time): PAS2HPSHPS01</v>
      </c>
      <c r="B1672" s="11" t="s">
        <v>4482</v>
      </c>
      <c r="C1672" s="11" t="s">
        <v>32965</v>
      </c>
      <c r="D1672" s="11" t="s">
        <v>4483</v>
      </c>
      <c r="E1672" s="11" t="s">
        <v>214</v>
      </c>
      <c r="F1672" s="11" t="s">
        <v>76</v>
      </c>
      <c r="G1672" s="11" t="s">
        <v>32395</v>
      </c>
      <c r="H1672" s="11" t="s">
        <v>77</v>
      </c>
      <c r="I1672" s="11">
        <v>1</v>
      </c>
      <c r="J1672" s="11" t="s">
        <v>78</v>
      </c>
      <c r="K1672" s="11" t="s">
        <v>32182</v>
      </c>
      <c r="L1672" s="11">
        <v>180</v>
      </c>
      <c r="M1672" s="11">
        <v>180</v>
      </c>
      <c r="N1672" s="11">
        <v>0</v>
      </c>
      <c r="O1672" s="11">
        <v>0</v>
      </c>
      <c r="P1672" s="11">
        <v>0</v>
      </c>
      <c r="Q1672" s="11">
        <v>0</v>
      </c>
      <c r="R1672" s="11">
        <v>0</v>
      </c>
      <c r="S1672" s="11">
        <v>0</v>
      </c>
      <c r="T1672" s="11">
        <v>1</v>
      </c>
      <c r="U1672" s="11">
        <v>0</v>
      </c>
      <c r="V1672" s="11">
        <v>0</v>
      </c>
      <c r="W1672" s="11">
        <v>0</v>
      </c>
      <c r="X1672" s="11">
        <v>0</v>
      </c>
      <c r="Y1672" s="11">
        <v>0</v>
      </c>
      <c r="Z1672" s="11">
        <v>0</v>
      </c>
      <c r="AA1672" s="12" t="s">
        <v>32957</v>
      </c>
      <c r="AB1672" s="17" t="str">
        <f t="shared" si="157"/>
        <v>Programme: MSc Systems Thinking (Higher Apprenticeship) (Part-Time)</v>
      </c>
      <c r="AC1672" s="17">
        <f t="shared" si="158"/>
        <v>1</v>
      </c>
      <c r="AD1672" s="17" t="str">
        <f t="shared" si="159"/>
        <v/>
      </c>
      <c r="AE1672" s="17" t="str">
        <f t="shared" si="160"/>
        <v/>
      </c>
      <c r="AF1672" s="17" t="str">
        <f t="shared" si="161"/>
        <v/>
      </c>
      <c r="AG1672" s="17" cm="1">
        <f t="array" ref="AG1672">IFERROR(IF(J1672="Level",INDEX($M1672:$S1672,AC1672+1),INDEX($M1672:$S1672,AC1672)),"")</f>
        <v>180</v>
      </c>
      <c r="AH1672" s="17" t="str" cm="1">
        <f t="array" ref="AH1672">IFERROR(IF(J1672="Level",INDEX($M1672:$S1672,AD1672+1),INDEX($M1672:$S1672,AD1672)),"")</f>
        <v/>
      </c>
      <c r="AI1672" s="17" t="str" cm="1">
        <f t="array" ref="AI1672">IFERROR(INDEX($M1672:$S1672,AE1672),"")</f>
        <v/>
      </c>
      <c r="AJ1672" s="17" t="str" cm="1">
        <f t="array" ref="AJ1672">IFERROR(INDEX($M1672:$S1672,AF1672),"")</f>
        <v/>
      </c>
      <c r="AK1672" s="17" cm="1">
        <f t="array" ref="AK1672">IFERROR(IF(J1672="Level",INDEX($T1672:$Z1672,AC1672+1),INDEX($T1672:$Z1672,AC1672)),"")</f>
        <v>1</v>
      </c>
      <c r="AL1672" s="17" t="str" cm="1">
        <f t="array" ref="AL1672">IFERROR(IF(J1672="Level",INDEX($T1672:$Z1672,AD1672+1),INDEX($T1672:$Z1672,AD1672)),"")</f>
        <v/>
      </c>
      <c r="AM1672" s="17" t="str" cm="1">
        <f t="array" ref="AM1672">IFERROR(INDEX($T1672:$Z1672,AE1672),"")</f>
        <v/>
      </c>
      <c r="AN1672" s="17" t="str" cm="1">
        <f t="array" ref="AN1672">IFERROR(INDEX($T1672:$Z1672,AF1672),"")</f>
        <v/>
      </c>
    </row>
    <row r="1673" spans="1:40" ht="25.5" x14ac:dyDescent="0.2">
      <c r="A1673" s="17" t="str">
        <f t="shared" si="156"/>
        <v>MSc Systems Thinking in the Public Sector (Higher Apprenticeship) (Part-Time): PAS2HPSHPS02</v>
      </c>
      <c r="B1673" s="11" t="s">
        <v>4484</v>
      </c>
      <c r="C1673" s="11" t="s">
        <v>32965</v>
      </c>
      <c r="D1673" s="11" t="s">
        <v>4485</v>
      </c>
      <c r="E1673" s="11" t="s">
        <v>214</v>
      </c>
      <c r="F1673" s="11" t="s">
        <v>76</v>
      </c>
      <c r="G1673" s="11" t="s">
        <v>32395</v>
      </c>
      <c r="H1673" s="11" t="s">
        <v>77</v>
      </c>
      <c r="I1673" s="11">
        <v>1</v>
      </c>
      <c r="J1673" s="11" t="s">
        <v>78</v>
      </c>
      <c r="K1673" s="11" t="s">
        <v>32182</v>
      </c>
      <c r="L1673" s="11">
        <v>180</v>
      </c>
      <c r="M1673" s="11">
        <v>180</v>
      </c>
      <c r="N1673" s="11">
        <v>0</v>
      </c>
      <c r="O1673" s="11">
        <v>0</v>
      </c>
      <c r="P1673" s="11">
        <v>0</v>
      </c>
      <c r="Q1673" s="11">
        <v>0</v>
      </c>
      <c r="R1673" s="11">
        <v>0</v>
      </c>
      <c r="S1673" s="11">
        <v>0</v>
      </c>
      <c r="T1673" s="11">
        <v>1</v>
      </c>
      <c r="U1673" s="11">
        <v>0</v>
      </c>
      <c r="V1673" s="11">
        <v>0</v>
      </c>
      <c r="W1673" s="11">
        <v>0</v>
      </c>
      <c r="X1673" s="11">
        <v>0</v>
      </c>
      <c r="Y1673" s="11">
        <v>0</v>
      </c>
      <c r="Z1673" s="11">
        <v>0</v>
      </c>
      <c r="AA1673" s="12" t="s">
        <v>32957</v>
      </c>
      <c r="AB1673" s="17" t="str">
        <f t="shared" si="157"/>
        <v>Programme: MSc Systems Thinking in the Public Sector (Higher Apprenticeship) (Part-Time)</v>
      </c>
      <c r="AC1673" s="17">
        <f t="shared" si="158"/>
        <v>1</v>
      </c>
      <c r="AD1673" s="17" t="str">
        <f t="shared" si="159"/>
        <v/>
      </c>
      <c r="AE1673" s="17" t="str">
        <f t="shared" si="160"/>
        <v/>
      </c>
      <c r="AF1673" s="17" t="str">
        <f t="shared" si="161"/>
        <v/>
      </c>
      <c r="AG1673" s="17" cm="1">
        <f t="array" ref="AG1673">IFERROR(IF(J1673="Level",INDEX($M1673:$S1673,AC1673+1),INDEX($M1673:$S1673,AC1673)),"")</f>
        <v>180</v>
      </c>
      <c r="AH1673" s="17" t="str" cm="1">
        <f t="array" ref="AH1673">IFERROR(IF(J1673="Level",INDEX($M1673:$S1673,AD1673+1),INDEX($M1673:$S1673,AD1673)),"")</f>
        <v/>
      </c>
      <c r="AI1673" s="17" t="str" cm="1">
        <f t="array" ref="AI1673">IFERROR(INDEX($M1673:$S1673,AE1673),"")</f>
        <v/>
      </c>
      <c r="AJ1673" s="17" t="str" cm="1">
        <f t="array" ref="AJ1673">IFERROR(INDEX($M1673:$S1673,AF1673),"")</f>
        <v/>
      </c>
      <c r="AK1673" s="17" cm="1">
        <f t="array" ref="AK1673">IFERROR(IF(J1673="Level",INDEX($T1673:$Z1673,AC1673+1),INDEX($T1673:$Z1673,AC1673)),"")</f>
        <v>1</v>
      </c>
      <c r="AL1673" s="17" t="str" cm="1">
        <f t="array" ref="AL1673">IFERROR(IF(J1673="Level",INDEX($T1673:$Z1673,AD1673+1),INDEX($T1673:$Z1673,AD1673)),"")</f>
        <v/>
      </c>
      <c r="AM1673" s="17" t="str" cm="1">
        <f t="array" ref="AM1673">IFERROR(INDEX($T1673:$Z1673,AE1673),"")</f>
        <v/>
      </c>
      <c r="AN1673" s="17" t="str" cm="1">
        <f t="array" ref="AN1673">IFERROR(INDEX($T1673:$Z1673,AF1673),"")</f>
        <v/>
      </c>
    </row>
    <row r="1674" spans="1:40" ht="25.5" x14ac:dyDescent="0.2">
      <c r="A1674" s="17" t="str">
        <f t="shared" si="156"/>
        <v>MSc Healthcare Leadership and Management (Higher Apprenticeship) (Part-Time): PAS2EMSEMS01</v>
      </c>
      <c r="B1674" s="11" t="s">
        <v>4481</v>
      </c>
      <c r="C1674" s="11" t="s">
        <v>32965</v>
      </c>
      <c r="D1674" s="11" t="s">
        <v>32427</v>
      </c>
      <c r="E1674" s="11" t="s">
        <v>464</v>
      </c>
      <c r="F1674" s="11" t="s">
        <v>71</v>
      </c>
      <c r="G1674" s="11" t="s">
        <v>32395</v>
      </c>
      <c r="H1674" s="11" t="s">
        <v>77</v>
      </c>
      <c r="I1674" s="11">
        <v>1</v>
      </c>
      <c r="J1674" s="11" t="s">
        <v>78</v>
      </c>
      <c r="K1674" s="11" t="s">
        <v>32182</v>
      </c>
      <c r="L1674" s="11">
        <v>180</v>
      </c>
      <c r="M1674" s="11">
        <v>180</v>
      </c>
      <c r="N1674" s="11">
        <v>0</v>
      </c>
      <c r="O1674" s="11">
        <v>0</v>
      </c>
      <c r="P1674" s="11">
        <v>0</v>
      </c>
      <c r="Q1674" s="11">
        <v>0</v>
      </c>
      <c r="R1674" s="11">
        <v>0</v>
      </c>
      <c r="S1674" s="11">
        <v>0</v>
      </c>
      <c r="T1674" s="11">
        <v>1</v>
      </c>
      <c r="U1674" s="11">
        <v>0</v>
      </c>
      <c r="V1674" s="11">
        <v>0</v>
      </c>
      <c r="W1674" s="11">
        <v>0</v>
      </c>
      <c r="X1674" s="11">
        <v>0</v>
      </c>
      <c r="Y1674" s="11">
        <v>0</v>
      </c>
      <c r="Z1674" s="11">
        <v>0</v>
      </c>
      <c r="AA1674" s="12" t="s">
        <v>32957</v>
      </c>
      <c r="AB1674" s="17" t="str">
        <f t="shared" si="157"/>
        <v>Programme: MSc Healthcare Leadership and Management (Higher Apprenticeship) (Part-Time)</v>
      </c>
      <c r="AC1674" s="17">
        <f t="shared" si="158"/>
        <v>1</v>
      </c>
      <c r="AD1674" s="17" t="str">
        <f t="shared" si="159"/>
        <v/>
      </c>
      <c r="AE1674" s="17" t="str">
        <f t="shared" si="160"/>
        <v/>
      </c>
      <c r="AF1674" s="17" t="str">
        <f t="shared" si="161"/>
        <v/>
      </c>
      <c r="AG1674" s="17" cm="1">
        <f t="array" ref="AG1674">IFERROR(IF(J1674="Level",INDEX($M1674:$S1674,AC1674+1),INDEX($M1674:$S1674,AC1674)),"")</f>
        <v>180</v>
      </c>
      <c r="AH1674" s="17" t="str" cm="1">
        <f t="array" ref="AH1674">IFERROR(IF(J1674="Level",INDEX($M1674:$S1674,AD1674+1),INDEX($M1674:$S1674,AD1674)),"")</f>
        <v/>
      </c>
      <c r="AI1674" s="17" t="str" cm="1">
        <f t="array" ref="AI1674">IFERROR(INDEX($M1674:$S1674,AE1674),"")</f>
        <v/>
      </c>
      <c r="AJ1674" s="17" t="str" cm="1">
        <f t="array" ref="AJ1674">IFERROR(INDEX($M1674:$S1674,AF1674),"")</f>
        <v/>
      </c>
      <c r="AK1674" s="17" cm="1">
        <f t="array" ref="AK1674">IFERROR(IF(J1674="Level",INDEX($T1674:$Z1674,AC1674+1),INDEX($T1674:$Z1674,AC1674)),"")</f>
        <v>1</v>
      </c>
      <c r="AL1674" s="17" t="str" cm="1">
        <f t="array" ref="AL1674">IFERROR(IF(J1674="Level",INDEX($T1674:$Z1674,AD1674+1),INDEX($T1674:$Z1674,AD1674)),"")</f>
        <v/>
      </c>
      <c r="AM1674" s="17" t="str" cm="1">
        <f t="array" ref="AM1674">IFERROR(INDEX($T1674:$Z1674,AE1674),"")</f>
        <v/>
      </c>
      <c r="AN1674" s="17" t="str" cm="1">
        <f t="array" ref="AN1674">IFERROR(INDEX($T1674:$Z1674,AF1674),"")</f>
        <v/>
      </c>
    </row>
    <row r="1675" spans="1:40" ht="25.5" x14ac:dyDescent="0.2">
      <c r="A1675" s="17" t="str">
        <f t="shared" si="156"/>
        <v>MSc Clinical Associate in Psychology (Mental Health in Adults) (Integrated Degree Apprenticeship) (Part-Time): PAS2PSYPSY01</v>
      </c>
      <c r="B1675" s="11" t="s">
        <v>4486</v>
      </c>
      <c r="C1675" s="11" t="s">
        <v>32965</v>
      </c>
      <c r="D1675" s="11" t="s">
        <v>4487</v>
      </c>
      <c r="E1675" s="11" t="s">
        <v>112</v>
      </c>
      <c r="F1675" s="11" t="s">
        <v>71</v>
      </c>
      <c r="G1675" s="11" t="s">
        <v>32395</v>
      </c>
      <c r="H1675" s="11" t="s">
        <v>77</v>
      </c>
      <c r="I1675" s="11">
        <v>1</v>
      </c>
      <c r="J1675" s="11" t="s">
        <v>78</v>
      </c>
      <c r="K1675" s="11" t="s">
        <v>32182</v>
      </c>
      <c r="L1675" s="11">
        <v>180</v>
      </c>
      <c r="M1675" s="11">
        <v>180</v>
      </c>
      <c r="N1675" s="11">
        <v>0</v>
      </c>
      <c r="O1675" s="11">
        <v>0</v>
      </c>
      <c r="P1675" s="11">
        <v>0</v>
      </c>
      <c r="Q1675" s="11">
        <v>0</v>
      </c>
      <c r="R1675" s="11">
        <v>0</v>
      </c>
      <c r="S1675" s="11">
        <v>0</v>
      </c>
      <c r="T1675" s="11">
        <v>1</v>
      </c>
      <c r="U1675" s="11">
        <v>0</v>
      </c>
      <c r="V1675" s="11">
        <v>0</v>
      </c>
      <c r="W1675" s="11">
        <v>0</v>
      </c>
      <c r="X1675" s="11">
        <v>0</v>
      </c>
      <c r="Y1675" s="11">
        <v>0</v>
      </c>
      <c r="Z1675" s="11">
        <v>0</v>
      </c>
      <c r="AA1675" s="12" t="s">
        <v>32957</v>
      </c>
      <c r="AB1675" s="17" t="str">
        <f t="shared" si="157"/>
        <v>Programme: MSc Clinical Associate in Psychology (Mental Health in Adults) (Integrated Degree Apprenticeship) (Part-Time)</v>
      </c>
      <c r="AC1675" s="17">
        <f t="shared" si="158"/>
        <v>1</v>
      </c>
      <c r="AD1675" s="17" t="str">
        <f t="shared" si="159"/>
        <v/>
      </c>
      <c r="AE1675" s="17" t="str">
        <f t="shared" si="160"/>
        <v/>
      </c>
      <c r="AF1675" s="17" t="str">
        <f t="shared" si="161"/>
        <v/>
      </c>
      <c r="AG1675" s="17" cm="1">
        <f t="array" ref="AG1675">IFERROR(IF(J1675="Level",INDEX($M1675:$S1675,AC1675+1),INDEX($M1675:$S1675,AC1675)),"")</f>
        <v>180</v>
      </c>
      <c r="AH1675" s="17" t="str" cm="1">
        <f t="array" ref="AH1675">IFERROR(IF(J1675="Level",INDEX($M1675:$S1675,AD1675+1),INDEX($M1675:$S1675,AD1675)),"")</f>
        <v/>
      </c>
      <c r="AI1675" s="17" t="str" cm="1">
        <f t="array" ref="AI1675">IFERROR(INDEX($M1675:$S1675,AE1675),"")</f>
        <v/>
      </c>
      <c r="AJ1675" s="17" t="str" cm="1">
        <f t="array" ref="AJ1675">IFERROR(INDEX($M1675:$S1675,AF1675),"")</f>
        <v/>
      </c>
      <c r="AK1675" s="17" cm="1">
        <f t="array" ref="AK1675">IFERROR(IF(J1675="Level",INDEX($T1675:$Z1675,AC1675+1),INDEX($T1675:$Z1675,AC1675)),"")</f>
        <v>1</v>
      </c>
      <c r="AL1675" s="17" t="str" cm="1">
        <f t="array" ref="AL1675">IFERROR(IF(J1675="Level",INDEX($T1675:$Z1675,AD1675+1),INDEX($T1675:$Z1675,AD1675)),"")</f>
        <v/>
      </c>
      <c r="AM1675" s="17" t="str" cm="1">
        <f t="array" ref="AM1675">IFERROR(INDEX($T1675:$Z1675,AE1675),"")</f>
        <v/>
      </c>
      <c r="AN1675" s="17" t="str" cm="1">
        <f t="array" ref="AN1675">IFERROR(INDEX($T1675:$Z1675,AF1675),"")</f>
        <v/>
      </c>
    </row>
    <row r="1676" spans="1:40" ht="25.5" x14ac:dyDescent="0.2">
      <c r="A1676" s="17" t="str">
        <f t="shared" si="156"/>
        <v>MSc Clinical Associate in Psychology - Adult (Integrated Degree Apprenticeship) (Part-Time): PAS2PSYPSY03</v>
      </c>
      <c r="B1676" s="11" t="s">
        <v>4488</v>
      </c>
      <c r="C1676" s="11" t="s">
        <v>32965</v>
      </c>
      <c r="D1676" s="11" t="s">
        <v>4489</v>
      </c>
      <c r="E1676" s="11" t="s">
        <v>112</v>
      </c>
      <c r="F1676" s="11" t="s">
        <v>71</v>
      </c>
      <c r="G1676" s="11" t="s">
        <v>32395</v>
      </c>
      <c r="H1676" s="11" t="s">
        <v>77</v>
      </c>
      <c r="I1676" s="11">
        <v>1</v>
      </c>
      <c r="J1676" s="11" t="s">
        <v>78</v>
      </c>
      <c r="K1676" s="11" t="s">
        <v>32182</v>
      </c>
      <c r="L1676" s="11">
        <v>180</v>
      </c>
      <c r="M1676" s="11">
        <v>180</v>
      </c>
      <c r="N1676" s="11">
        <v>0</v>
      </c>
      <c r="O1676" s="11">
        <v>0</v>
      </c>
      <c r="P1676" s="11">
        <v>0</v>
      </c>
      <c r="Q1676" s="11">
        <v>0</v>
      </c>
      <c r="R1676" s="11">
        <v>0</v>
      </c>
      <c r="S1676" s="11">
        <v>0</v>
      </c>
      <c r="T1676" s="11">
        <v>1</v>
      </c>
      <c r="U1676" s="11">
        <v>0</v>
      </c>
      <c r="V1676" s="11">
        <v>0</v>
      </c>
      <c r="W1676" s="11">
        <v>0</v>
      </c>
      <c r="X1676" s="11">
        <v>0</v>
      </c>
      <c r="Y1676" s="11">
        <v>0</v>
      </c>
      <c r="Z1676" s="11">
        <v>0</v>
      </c>
      <c r="AA1676" s="12" t="s">
        <v>32957</v>
      </c>
      <c r="AB1676" s="17" t="str">
        <f t="shared" si="157"/>
        <v>Programme: MSc Clinical Associate in Psychology - Adult (Integrated Degree Apprenticeship) (Part-Time)</v>
      </c>
      <c r="AC1676" s="17">
        <f t="shared" si="158"/>
        <v>1</v>
      </c>
      <c r="AD1676" s="17" t="str">
        <f t="shared" si="159"/>
        <v/>
      </c>
      <c r="AE1676" s="17" t="str">
        <f t="shared" si="160"/>
        <v/>
      </c>
      <c r="AF1676" s="17" t="str">
        <f t="shared" si="161"/>
        <v/>
      </c>
      <c r="AG1676" s="17" cm="1">
        <f t="array" ref="AG1676">IFERROR(IF(J1676="Level",INDEX($M1676:$S1676,AC1676+1),INDEX($M1676:$S1676,AC1676)),"")</f>
        <v>180</v>
      </c>
      <c r="AH1676" s="17" t="str" cm="1">
        <f t="array" ref="AH1676">IFERROR(IF(J1676="Level",INDEX($M1676:$S1676,AD1676+1),INDEX($M1676:$S1676,AD1676)),"")</f>
        <v/>
      </c>
      <c r="AI1676" s="17" t="str" cm="1">
        <f t="array" ref="AI1676">IFERROR(INDEX($M1676:$S1676,AE1676),"")</f>
        <v/>
      </c>
      <c r="AJ1676" s="17" t="str" cm="1">
        <f t="array" ref="AJ1676">IFERROR(INDEX($M1676:$S1676,AF1676),"")</f>
        <v/>
      </c>
      <c r="AK1676" s="17" cm="1">
        <f t="array" ref="AK1676">IFERROR(IF(J1676="Level",INDEX($T1676:$Z1676,AC1676+1),INDEX($T1676:$Z1676,AC1676)),"")</f>
        <v>1</v>
      </c>
      <c r="AL1676" s="17" t="str" cm="1">
        <f t="array" ref="AL1676">IFERROR(IF(J1676="Level",INDEX($T1676:$Z1676,AD1676+1),INDEX($T1676:$Z1676,AD1676)),"")</f>
        <v/>
      </c>
      <c r="AM1676" s="17" t="str" cm="1">
        <f t="array" ref="AM1676">IFERROR(INDEX($T1676:$Z1676,AE1676),"")</f>
        <v/>
      </c>
      <c r="AN1676" s="17" t="str" cm="1">
        <f t="array" ref="AN1676">IFERROR(INDEX($T1676:$Z1676,AF1676),"")</f>
        <v/>
      </c>
    </row>
    <row r="1677" spans="1:40" ht="38.25" x14ac:dyDescent="0.2">
      <c r="A1677" s="17" t="str">
        <f t="shared" si="156"/>
        <v>MSc Clinical Associate in Psychology - Children and Young People (CYP) (Integrated Degree Apprenticeship) (Part-Time): PAS2PSYPSY04</v>
      </c>
      <c r="B1677" s="11" t="s">
        <v>4490</v>
      </c>
      <c r="C1677" s="11" t="s">
        <v>32965</v>
      </c>
      <c r="D1677" s="11" t="s">
        <v>4491</v>
      </c>
      <c r="E1677" s="11" t="s">
        <v>112</v>
      </c>
      <c r="F1677" s="11" t="s">
        <v>71</v>
      </c>
      <c r="G1677" s="11" t="s">
        <v>32395</v>
      </c>
      <c r="H1677" s="11" t="s">
        <v>77</v>
      </c>
      <c r="I1677" s="11">
        <v>1</v>
      </c>
      <c r="J1677" s="11" t="s">
        <v>78</v>
      </c>
      <c r="K1677" s="11" t="s">
        <v>32182</v>
      </c>
      <c r="L1677" s="11">
        <v>180</v>
      </c>
      <c r="M1677" s="11">
        <v>180</v>
      </c>
      <c r="N1677" s="11">
        <v>0</v>
      </c>
      <c r="O1677" s="11">
        <v>0</v>
      </c>
      <c r="P1677" s="11">
        <v>0</v>
      </c>
      <c r="Q1677" s="11">
        <v>0</v>
      </c>
      <c r="R1677" s="11">
        <v>0</v>
      </c>
      <c r="S1677" s="11">
        <v>0</v>
      </c>
      <c r="T1677" s="11">
        <v>1</v>
      </c>
      <c r="U1677" s="11">
        <v>0</v>
      </c>
      <c r="V1677" s="11">
        <v>0</v>
      </c>
      <c r="W1677" s="11">
        <v>0</v>
      </c>
      <c r="X1677" s="11">
        <v>0</v>
      </c>
      <c r="Y1677" s="11">
        <v>0</v>
      </c>
      <c r="Z1677" s="11">
        <v>0</v>
      </c>
      <c r="AA1677" s="12" t="s">
        <v>32957</v>
      </c>
      <c r="AB1677" s="17" t="str">
        <f t="shared" si="157"/>
        <v>Programme: MSc Clinical Associate in Psychology - Children and Young People (CYP) (Integrated Degree Apprenticeship) (Part-Time)</v>
      </c>
      <c r="AC1677" s="17">
        <f t="shared" si="158"/>
        <v>1</v>
      </c>
      <c r="AD1677" s="17" t="str">
        <f t="shared" si="159"/>
        <v/>
      </c>
      <c r="AE1677" s="17" t="str">
        <f t="shared" si="160"/>
        <v/>
      </c>
      <c r="AF1677" s="17" t="str">
        <f t="shared" si="161"/>
        <v/>
      </c>
      <c r="AG1677" s="17" cm="1">
        <f t="array" ref="AG1677">IFERROR(IF(J1677="Level",INDEX($M1677:$S1677,AC1677+1),INDEX($M1677:$S1677,AC1677)),"")</f>
        <v>180</v>
      </c>
      <c r="AH1677" s="17" t="str" cm="1">
        <f t="array" ref="AH1677">IFERROR(IF(J1677="Level",INDEX($M1677:$S1677,AD1677+1),INDEX($M1677:$S1677,AD1677)),"")</f>
        <v/>
      </c>
      <c r="AI1677" s="17" t="str" cm="1">
        <f t="array" ref="AI1677">IFERROR(INDEX($M1677:$S1677,AE1677),"")</f>
        <v/>
      </c>
      <c r="AJ1677" s="17" t="str" cm="1">
        <f t="array" ref="AJ1677">IFERROR(INDEX($M1677:$S1677,AF1677),"")</f>
        <v/>
      </c>
      <c r="AK1677" s="17" cm="1">
        <f t="array" ref="AK1677">IFERROR(IF(J1677="Level",INDEX($T1677:$Z1677,AC1677+1),INDEX($T1677:$Z1677,AC1677)),"")</f>
        <v>1</v>
      </c>
      <c r="AL1677" s="17" t="str" cm="1">
        <f t="array" ref="AL1677">IFERROR(IF(J1677="Level",INDEX($T1677:$Z1677,AD1677+1),INDEX($T1677:$Z1677,AD1677)),"")</f>
        <v/>
      </c>
      <c r="AM1677" s="17" t="str" cm="1">
        <f t="array" ref="AM1677">IFERROR(INDEX($T1677:$Z1677,AE1677),"")</f>
        <v/>
      </c>
      <c r="AN1677" s="17" t="str" cm="1">
        <f t="array" ref="AN1677">IFERROR(INDEX($T1677:$Z1677,AF1677),"")</f>
        <v/>
      </c>
    </row>
    <row r="1678" spans="1:40" ht="38.25" x14ac:dyDescent="0.2">
      <c r="A1678" s="17" t="str">
        <f t="shared" si="156"/>
        <v>MSc Diagnostic Radiography and Imaging (Pre-Registration) (Integrated Degree Apprenticeship) (Part-Time): PAS2EMSEMS02</v>
      </c>
      <c r="B1678" s="11" t="s">
        <v>4496</v>
      </c>
      <c r="C1678" s="11" t="s">
        <v>32965</v>
      </c>
      <c r="D1678" s="11" t="s">
        <v>4497</v>
      </c>
      <c r="E1678" s="11" t="s">
        <v>1113</v>
      </c>
      <c r="F1678" s="11" t="s">
        <v>71</v>
      </c>
      <c r="G1678" s="11" t="s">
        <v>32395</v>
      </c>
      <c r="H1678" s="11" t="s">
        <v>77</v>
      </c>
      <c r="I1678" s="11">
        <v>1</v>
      </c>
      <c r="J1678" s="11" t="s">
        <v>78</v>
      </c>
      <c r="K1678" s="11" t="s">
        <v>32182</v>
      </c>
      <c r="L1678" s="11">
        <v>180</v>
      </c>
      <c r="M1678" s="11">
        <v>180</v>
      </c>
      <c r="N1678" s="11">
        <v>0</v>
      </c>
      <c r="O1678" s="11">
        <v>0</v>
      </c>
      <c r="P1678" s="11">
        <v>0</v>
      </c>
      <c r="Q1678" s="11">
        <v>0</v>
      </c>
      <c r="R1678" s="11">
        <v>0</v>
      </c>
      <c r="S1678" s="11">
        <v>0</v>
      </c>
      <c r="T1678" s="11">
        <v>1</v>
      </c>
      <c r="U1678" s="11">
        <v>0</v>
      </c>
      <c r="V1678" s="11">
        <v>0</v>
      </c>
      <c r="W1678" s="11">
        <v>0</v>
      </c>
      <c r="X1678" s="11">
        <v>0</v>
      </c>
      <c r="Y1678" s="11">
        <v>0</v>
      </c>
      <c r="Z1678" s="11">
        <v>0</v>
      </c>
      <c r="AA1678" s="12" t="s">
        <v>32957</v>
      </c>
      <c r="AB1678" s="17" t="str">
        <f t="shared" si="157"/>
        <v>Programme: MSc Diagnostic Radiography and Imaging (Pre-Registration) (Integrated Degree Apprenticeship) (Part-Time)</v>
      </c>
      <c r="AC1678" s="17">
        <f t="shared" si="158"/>
        <v>1</v>
      </c>
      <c r="AD1678" s="17" t="str">
        <f t="shared" si="159"/>
        <v/>
      </c>
      <c r="AE1678" s="17" t="str">
        <f t="shared" si="160"/>
        <v/>
      </c>
      <c r="AF1678" s="17" t="str">
        <f t="shared" si="161"/>
        <v/>
      </c>
      <c r="AG1678" s="17" cm="1">
        <f t="array" ref="AG1678">IFERROR(IF(J1678="Level",INDEX($M1678:$S1678,AC1678+1),INDEX($M1678:$S1678,AC1678)),"")</f>
        <v>180</v>
      </c>
      <c r="AH1678" s="17" t="str" cm="1">
        <f t="array" ref="AH1678">IFERROR(IF(J1678="Level",INDEX($M1678:$S1678,AD1678+1),INDEX($M1678:$S1678,AD1678)),"")</f>
        <v/>
      </c>
      <c r="AI1678" s="17" t="str" cm="1">
        <f t="array" ref="AI1678">IFERROR(INDEX($M1678:$S1678,AE1678),"")</f>
        <v/>
      </c>
      <c r="AJ1678" s="17" t="str" cm="1">
        <f t="array" ref="AJ1678">IFERROR(INDEX($M1678:$S1678,AF1678),"")</f>
        <v/>
      </c>
      <c r="AK1678" s="17" cm="1">
        <f t="array" ref="AK1678">IFERROR(IF(J1678="Level",INDEX($T1678:$Z1678,AC1678+1),INDEX($T1678:$Z1678,AC1678)),"")</f>
        <v>1</v>
      </c>
      <c r="AL1678" s="17" t="str" cm="1">
        <f t="array" ref="AL1678">IFERROR(IF(J1678="Level",INDEX($T1678:$Z1678,AD1678+1),INDEX($T1678:$Z1678,AD1678)),"")</f>
        <v/>
      </c>
      <c r="AM1678" s="17" t="str" cm="1">
        <f t="array" ref="AM1678">IFERROR(INDEX($T1678:$Z1678,AE1678),"")</f>
        <v/>
      </c>
      <c r="AN1678" s="17" t="str" cm="1">
        <f t="array" ref="AN1678">IFERROR(INDEX($T1678:$Z1678,AF1678),"")</f>
        <v/>
      </c>
    </row>
    <row r="1679" spans="1:40" ht="25.5" x14ac:dyDescent="0.2">
      <c r="A1679" s="17" t="str">
        <f t="shared" si="156"/>
        <v>MBA Exeter Executive (Higher Apprenticeship) (Part-Time, Online): PAB2SBESBE04</v>
      </c>
      <c r="B1679" s="11" t="s">
        <v>4736</v>
      </c>
      <c r="C1679" s="11" t="s">
        <v>32965</v>
      </c>
      <c r="D1679" s="11" t="s">
        <v>32681</v>
      </c>
      <c r="E1679" s="11" t="s">
        <v>1058</v>
      </c>
      <c r="F1679" s="11" t="s">
        <v>82</v>
      </c>
      <c r="G1679" s="11" t="s">
        <v>32682</v>
      </c>
      <c r="H1679" s="11" t="s">
        <v>77</v>
      </c>
      <c r="I1679" s="11">
        <v>1</v>
      </c>
      <c r="J1679" s="11" t="s">
        <v>78</v>
      </c>
      <c r="K1679" s="11" t="s">
        <v>32182</v>
      </c>
      <c r="L1679" s="11">
        <v>180</v>
      </c>
      <c r="M1679" s="11">
        <v>180</v>
      </c>
      <c r="N1679" s="11">
        <v>0</v>
      </c>
      <c r="O1679" s="11">
        <v>0</v>
      </c>
      <c r="P1679" s="11">
        <v>0</v>
      </c>
      <c r="Q1679" s="11">
        <v>0</v>
      </c>
      <c r="R1679" s="11">
        <v>0</v>
      </c>
      <c r="S1679" s="11">
        <v>0</v>
      </c>
      <c r="T1679" s="11">
        <v>1</v>
      </c>
      <c r="U1679" s="11">
        <v>0</v>
      </c>
      <c r="V1679" s="11">
        <v>0</v>
      </c>
      <c r="W1679" s="11">
        <v>0</v>
      </c>
      <c r="X1679" s="11">
        <v>0</v>
      </c>
      <c r="Y1679" s="11">
        <v>0</v>
      </c>
      <c r="Z1679" s="11">
        <v>0</v>
      </c>
      <c r="AA1679" s="12" t="s">
        <v>32957</v>
      </c>
      <c r="AB1679" s="17" t="str">
        <f t="shared" si="157"/>
        <v>Programme: MBA Exeter Executive (Higher Apprenticeship) (Part-Time, Online)</v>
      </c>
      <c r="AC1679" s="17">
        <f t="shared" si="158"/>
        <v>1</v>
      </c>
      <c r="AD1679" s="17" t="str">
        <f t="shared" si="159"/>
        <v/>
      </c>
      <c r="AE1679" s="17" t="str">
        <f t="shared" si="160"/>
        <v/>
      </c>
      <c r="AF1679" s="17" t="str">
        <f t="shared" si="161"/>
        <v/>
      </c>
      <c r="AG1679" s="17" cm="1">
        <f t="array" ref="AG1679">IFERROR(IF(J1679="Level",INDEX($M1679:$S1679,AC1679+1),INDEX($M1679:$S1679,AC1679)),"")</f>
        <v>180</v>
      </c>
      <c r="AH1679" s="17" t="str" cm="1">
        <f t="array" ref="AH1679">IFERROR(IF(J1679="Level",INDEX($M1679:$S1679,AD1679+1),INDEX($M1679:$S1679,AD1679)),"")</f>
        <v/>
      </c>
      <c r="AI1679" s="17" t="str" cm="1">
        <f t="array" ref="AI1679">IFERROR(INDEX($M1679:$S1679,AE1679),"")</f>
        <v/>
      </c>
      <c r="AJ1679" s="17" t="str" cm="1">
        <f t="array" ref="AJ1679">IFERROR(INDEX($M1679:$S1679,AF1679),"")</f>
        <v/>
      </c>
      <c r="AK1679" s="17" cm="1">
        <f t="array" ref="AK1679">IFERROR(IF(J1679="Level",INDEX($T1679:$Z1679,AC1679+1),INDEX($T1679:$Z1679,AC1679)),"")</f>
        <v>1</v>
      </c>
      <c r="AL1679" s="17" t="str" cm="1">
        <f t="array" ref="AL1679">IFERROR(IF(J1679="Level",INDEX($T1679:$Z1679,AD1679+1),INDEX($T1679:$Z1679,AD1679)),"")</f>
        <v/>
      </c>
      <c r="AM1679" s="17" t="str" cm="1">
        <f t="array" ref="AM1679">IFERROR(INDEX($T1679:$Z1679,AE1679),"")</f>
        <v/>
      </c>
      <c r="AN1679" s="17" t="str" cm="1">
        <f t="array" ref="AN1679">IFERROR(INDEX($T1679:$Z1679,AF1679),"")</f>
        <v/>
      </c>
    </row>
    <row r="1680" spans="1:40" ht="25.5" x14ac:dyDescent="0.2">
      <c r="A1680" s="17" t="str">
        <f t="shared" si="156"/>
        <v>MBA Exeter Executive (Higher Apprenticeship) (Part-Time, Online): PAB2SBESBE06</v>
      </c>
      <c r="B1680" s="11" t="s">
        <v>32152</v>
      </c>
      <c r="C1680" s="11" t="s">
        <v>32965</v>
      </c>
      <c r="D1680" s="11" t="s">
        <v>32681</v>
      </c>
      <c r="E1680" s="11" t="s">
        <v>1058</v>
      </c>
      <c r="F1680" s="11" t="s">
        <v>82</v>
      </c>
      <c r="G1680" s="11" t="s">
        <v>32682</v>
      </c>
      <c r="H1680" s="11" t="s">
        <v>77</v>
      </c>
      <c r="I1680" s="11">
        <v>1</v>
      </c>
      <c r="J1680" s="11" t="s">
        <v>78</v>
      </c>
      <c r="K1680" s="11" t="s">
        <v>32182</v>
      </c>
      <c r="L1680" s="11">
        <v>180</v>
      </c>
      <c r="M1680" s="11">
        <v>180</v>
      </c>
      <c r="N1680" s="11">
        <v>0</v>
      </c>
      <c r="O1680" s="11">
        <v>0</v>
      </c>
      <c r="P1680" s="11">
        <v>0</v>
      </c>
      <c r="Q1680" s="11">
        <v>0</v>
      </c>
      <c r="R1680" s="11">
        <v>0</v>
      </c>
      <c r="S1680" s="11">
        <v>0</v>
      </c>
      <c r="T1680" s="11">
        <v>1</v>
      </c>
      <c r="U1680" s="11">
        <v>0</v>
      </c>
      <c r="V1680" s="11">
        <v>0</v>
      </c>
      <c r="W1680" s="11">
        <v>0</v>
      </c>
      <c r="X1680" s="11">
        <v>0</v>
      </c>
      <c r="Y1680" s="11">
        <v>0</v>
      </c>
      <c r="Z1680" s="11">
        <v>0</v>
      </c>
      <c r="AA1680" s="12" t="s">
        <v>32957</v>
      </c>
      <c r="AB1680" s="17" t="str">
        <f t="shared" si="157"/>
        <v>Programme: MBA Exeter Executive (Higher Apprenticeship) (Part-Time, Online)</v>
      </c>
      <c r="AC1680" s="17">
        <f t="shared" si="158"/>
        <v>1</v>
      </c>
      <c r="AD1680" s="17" t="str">
        <f t="shared" si="159"/>
        <v/>
      </c>
      <c r="AE1680" s="17" t="str">
        <f t="shared" si="160"/>
        <v/>
      </c>
      <c r="AF1680" s="17" t="str">
        <f t="shared" si="161"/>
        <v/>
      </c>
      <c r="AG1680" s="17" cm="1">
        <f t="array" ref="AG1680">IFERROR(IF(J1680="Level",INDEX($M1680:$S1680,AC1680+1),INDEX($M1680:$S1680,AC1680)),"")</f>
        <v>180</v>
      </c>
      <c r="AH1680" s="17" t="str" cm="1">
        <f t="array" ref="AH1680">IFERROR(IF(J1680="Level",INDEX($M1680:$S1680,AD1680+1),INDEX($M1680:$S1680,AD1680)),"")</f>
        <v/>
      </c>
      <c r="AI1680" s="17" t="str" cm="1">
        <f t="array" ref="AI1680">IFERROR(INDEX($M1680:$S1680,AE1680),"")</f>
        <v/>
      </c>
      <c r="AJ1680" s="17" t="str" cm="1">
        <f t="array" ref="AJ1680">IFERROR(INDEX($M1680:$S1680,AF1680),"")</f>
        <v/>
      </c>
      <c r="AK1680" s="17" cm="1">
        <f t="array" ref="AK1680">IFERROR(IF(J1680="Level",INDEX($T1680:$Z1680,AC1680+1),INDEX($T1680:$Z1680,AC1680)),"")</f>
        <v>1</v>
      </c>
      <c r="AL1680" s="17" t="str" cm="1">
        <f t="array" ref="AL1680">IFERROR(IF(J1680="Level",INDEX($T1680:$Z1680,AD1680+1),INDEX($T1680:$Z1680,AD1680)),"")</f>
        <v/>
      </c>
      <c r="AM1680" s="17" t="str" cm="1">
        <f t="array" ref="AM1680">IFERROR(INDEX($T1680:$Z1680,AE1680),"")</f>
        <v/>
      </c>
      <c r="AN1680" s="17" t="str" cm="1">
        <f t="array" ref="AN1680">IFERROR(INDEX($T1680:$Z1680,AF1680),"")</f>
        <v/>
      </c>
    </row>
    <row r="1681" spans="1:40" ht="25.5" x14ac:dyDescent="0.2">
      <c r="A1681" s="17" t="str">
        <f t="shared" si="156"/>
        <v>MBA Exeter Executive (Non-Apprenticeship, Top-up) (Part-Time, Online): PTB2SBESBE08</v>
      </c>
      <c r="B1681" s="11" t="s">
        <v>32164</v>
      </c>
      <c r="C1681" s="11" t="s">
        <v>32965</v>
      </c>
      <c r="D1681" s="11" t="s">
        <v>32949</v>
      </c>
      <c r="E1681" s="11" t="s">
        <v>1058</v>
      </c>
      <c r="F1681" s="11" t="s">
        <v>82</v>
      </c>
      <c r="G1681" s="11" t="s">
        <v>32950</v>
      </c>
      <c r="H1681" s="11" t="s">
        <v>77</v>
      </c>
      <c r="I1681" s="11">
        <v>1</v>
      </c>
      <c r="J1681" s="11" t="s">
        <v>78</v>
      </c>
      <c r="K1681" s="11" t="s">
        <v>32182</v>
      </c>
      <c r="L1681" s="11">
        <v>180</v>
      </c>
      <c r="M1681" s="11">
        <v>180</v>
      </c>
      <c r="N1681" s="11">
        <v>0</v>
      </c>
      <c r="O1681" s="11">
        <v>0</v>
      </c>
      <c r="P1681" s="11">
        <v>0</v>
      </c>
      <c r="Q1681" s="11">
        <v>0</v>
      </c>
      <c r="R1681" s="11">
        <v>0</v>
      </c>
      <c r="S1681" s="11">
        <v>0</v>
      </c>
      <c r="T1681" s="11">
        <v>1</v>
      </c>
      <c r="U1681" s="11">
        <v>0</v>
      </c>
      <c r="V1681" s="11">
        <v>0</v>
      </c>
      <c r="W1681" s="11">
        <v>0</v>
      </c>
      <c r="X1681" s="11">
        <v>0</v>
      </c>
      <c r="Y1681" s="11">
        <v>0</v>
      </c>
      <c r="Z1681" s="11">
        <v>0</v>
      </c>
      <c r="AA1681" s="12" t="s">
        <v>32957</v>
      </c>
      <c r="AB1681" s="17" t="str">
        <f t="shared" si="157"/>
        <v>Programme: MBA Exeter Executive (Non-Apprenticeship, Top-up) (Part-Time, Online)</v>
      </c>
      <c r="AC1681" s="17">
        <f t="shared" si="158"/>
        <v>1</v>
      </c>
      <c r="AD1681" s="17" t="str">
        <f t="shared" si="159"/>
        <v/>
      </c>
      <c r="AE1681" s="17" t="str">
        <f t="shared" si="160"/>
        <v/>
      </c>
      <c r="AF1681" s="17" t="str">
        <f t="shared" si="161"/>
        <v/>
      </c>
      <c r="AG1681" s="17" cm="1">
        <f t="array" ref="AG1681">IFERROR(IF(J1681="Level",INDEX($M1681:$S1681,AC1681+1),INDEX($M1681:$S1681,AC1681)),"")</f>
        <v>180</v>
      </c>
      <c r="AH1681" s="17" t="str" cm="1">
        <f t="array" ref="AH1681">IFERROR(IF(J1681="Level",INDEX($M1681:$S1681,AD1681+1),INDEX($M1681:$S1681,AD1681)),"")</f>
        <v/>
      </c>
      <c r="AI1681" s="17" t="str" cm="1">
        <f t="array" ref="AI1681">IFERROR(INDEX($M1681:$S1681,AE1681),"")</f>
        <v/>
      </c>
      <c r="AJ1681" s="17" t="str" cm="1">
        <f t="array" ref="AJ1681">IFERROR(INDEX($M1681:$S1681,AF1681),"")</f>
        <v/>
      </c>
      <c r="AK1681" s="17" cm="1">
        <f t="array" ref="AK1681">IFERROR(IF(J1681="Level",INDEX($T1681:$Z1681,AC1681+1),INDEX($T1681:$Z1681,AC1681)),"")</f>
        <v>1</v>
      </c>
      <c r="AL1681" s="17" t="str" cm="1">
        <f t="array" ref="AL1681">IFERROR(IF(J1681="Level",INDEX($T1681:$Z1681,AD1681+1),INDEX($T1681:$Z1681,AD1681)),"")</f>
        <v/>
      </c>
      <c r="AM1681" s="17" t="str" cm="1">
        <f t="array" ref="AM1681">IFERROR(INDEX($T1681:$Z1681,AE1681),"")</f>
        <v/>
      </c>
      <c r="AN1681" s="17" t="str" cm="1">
        <f t="array" ref="AN1681">IFERROR(INDEX($T1681:$Z1681,AF1681),"")</f>
        <v/>
      </c>
    </row>
    <row r="1682" spans="1:40" ht="25.5" hidden="1" x14ac:dyDescent="0.2">
      <c r="A1682" s="17" t="str">
        <f t="shared" si="156"/>
        <v>PGCert Academic Practice PCAP (Higher Apprenticeship) (Part-Time): PAC2EDUEDU01</v>
      </c>
      <c r="B1682" s="11" t="s">
        <v>2286</v>
      </c>
      <c r="C1682" s="11" t="s">
        <v>32965</v>
      </c>
      <c r="D1682" s="11" t="s">
        <v>2287</v>
      </c>
      <c r="E1682" s="11" t="s">
        <v>180</v>
      </c>
      <c r="F1682" s="11" t="s">
        <v>76</v>
      </c>
      <c r="G1682" s="11" t="s">
        <v>32329</v>
      </c>
      <c r="H1682" s="11" t="s">
        <v>72</v>
      </c>
      <c r="I1682" s="11">
        <v>0</v>
      </c>
      <c r="J1682" s="11" t="s">
        <v>32168</v>
      </c>
      <c r="K1682" s="11" t="s">
        <v>32168</v>
      </c>
      <c r="L1682" s="11">
        <v>0</v>
      </c>
      <c r="M1682" s="11">
        <v>0</v>
      </c>
      <c r="N1682" s="11">
        <v>0</v>
      </c>
      <c r="O1682" s="11">
        <v>0</v>
      </c>
      <c r="P1682" s="11">
        <v>0</v>
      </c>
      <c r="Q1682" s="11">
        <v>0</v>
      </c>
      <c r="R1682" s="11">
        <v>0</v>
      </c>
      <c r="S1682" s="11">
        <v>0</v>
      </c>
      <c r="T1682" s="11">
        <v>0</v>
      </c>
      <c r="U1682" s="11">
        <v>0</v>
      </c>
      <c r="V1682" s="11">
        <v>0</v>
      </c>
      <c r="W1682" s="11">
        <v>0</v>
      </c>
      <c r="X1682" s="11">
        <v>0</v>
      </c>
      <c r="Y1682" s="11">
        <v>0</v>
      </c>
      <c r="Z1682" s="11">
        <v>0</v>
      </c>
      <c r="AA1682" s="12" t="s">
        <v>32954</v>
      </c>
      <c r="AB1682" s="17" t="str">
        <f t="shared" si="157"/>
        <v>Programme is not compatible with this tool</v>
      </c>
      <c r="AC1682" s="17" t="str">
        <f t="shared" si="158"/>
        <v/>
      </c>
      <c r="AD1682" s="17">
        <f t="shared" si="159"/>
        <v>6</v>
      </c>
      <c r="AE1682" s="17" t="str">
        <f t="shared" si="160"/>
        <v/>
      </c>
      <c r="AF1682" s="17" t="str">
        <f t="shared" si="161"/>
        <v/>
      </c>
      <c r="AG1682" s="17" t="str" cm="1">
        <f t="array" ref="AG1682">IFERROR(IF(J1682="Level",INDEX($M1682:$S1682,AC1682+1),INDEX($M1682:$S1682,AC1682)),"")</f>
        <v/>
      </c>
      <c r="AH1682" s="17" cm="1">
        <f t="array" ref="AH1682">IFERROR(IF(J1682="Level",INDEX($M1682:$S1682,AD1682+1),INDEX($M1682:$S1682,AD1682)),"")</f>
        <v>0</v>
      </c>
      <c r="AI1682" s="17" t="str" cm="1">
        <f t="array" ref="AI1682">IFERROR(INDEX($M1682:$S1682,AE1682),"")</f>
        <v/>
      </c>
      <c r="AJ1682" s="17" t="str" cm="1">
        <f t="array" ref="AJ1682">IFERROR(INDEX($M1682:$S1682,AF1682),"")</f>
        <v/>
      </c>
      <c r="AK1682" s="17" t="str" cm="1">
        <f t="array" ref="AK1682">IFERROR(IF(J1682="Level",INDEX($T1682:$Z1682,AC1682+1),INDEX($T1682:$Z1682,AC1682)),"")</f>
        <v/>
      </c>
      <c r="AL1682" s="17" cm="1">
        <f t="array" ref="AL1682">IFERROR(IF(J1682="Level",INDEX($T1682:$Z1682,AD1682+1),INDEX($T1682:$Z1682,AD1682)),"")</f>
        <v>0</v>
      </c>
      <c r="AM1682" s="17" t="str" cm="1">
        <f t="array" ref="AM1682">IFERROR(INDEX($T1682:$Z1682,AE1682),"")</f>
        <v/>
      </c>
      <c r="AN1682" s="17" t="str" cm="1">
        <f t="array" ref="AN1682">IFERROR(INDEX($T1682:$Z1682,AF1682),"")</f>
        <v/>
      </c>
    </row>
    <row r="1683" spans="1:40" ht="25.5" hidden="1" x14ac:dyDescent="0.2">
      <c r="A1683" s="17" t="str">
        <f t="shared" si="156"/>
        <v>PGCert Academic Practice (PCAP) (Non-Apprenticeship) (Part-Time) (UoE-Funded): PCT2EDUEDU08</v>
      </c>
      <c r="B1683" s="11" t="s">
        <v>31975</v>
      </c>
      <c r="C1683" s="11" t="s">
        <v>32965</v>
      </c>
      <c r="D1683" s="11" t="s">
        <v>32331</v>
      </c>
      <c r="E1683" s="11" t="s">
        <v>180</v>
      </c>
      <c r="F1683" s="11" t="s">
        <v>76</v>
      </c>
      <c r="G1683" s="11" t="s">
        <v>32329</v>
      </c>
      <c r="H1683" s="11" t="s">
        <v>72</v>
      </c>
      <c r="I1683" s="11">
        <v>0</v>
      </c>
      <c r="J1683" s="11" t="s">
        <v>32168</v>
      </c>
      <c r="K1683" s="11" t="s">
        <v>32168</v>
      </c>
      <c r="L1683" s="11">
        <v>0</v>
      </c>
      <c r="M1683" s="11">
        <v>0</v>
      </c>
      <c r="N1683" s="11">
        <v>0</v>
      </c>
      <c r="O1683" s="11">
        <v>0</v>
      </c>
      <c r="P1683" s="11">
        <v>0</v>
      </c>
      <c r="Q1683" s="11">
        <v>0</v>
      </c>
      <c r="R1683" s="11">
        <v>0</v>
      </c>
      <c r="S1683" s="11">
        <v>0</v>
      </c>
      <c r="T1683" s="11">
        <v>0</v>
      </c>
      <c r="U1683" s="11">
        <v>0</v>
      </c>
      <c r="V1683" s="11">
        <v>0</v>
      </c>
      <c r="W1683" s="11">
        <v>0</v>
      </c>
      <c r="X1683" s="11">
        <v>0</v>
      </c>
      <c r="Y1683" s="11">
        <v>0</v>
      </c>
      <c r="Z1683" s="11">
        <v>0</v>
      </c>
      <c r="AA1683" s="12" t="s">
        <v>32954</v>
      </c>
      <c r="AB1683" s="17" t="str">
        <f t="shared" si="157"/>
        <v>Programme is not compatible with this tool</v>
      </c>
      <c r="AC1683" s="17" t="str">
        <f t="shared" si="158"/>
        <v/>
      </c>
      <c r="AD1683" s="17">
        <f t="shared" si="159"/>
        <v>6</v>
      </c>
      <c r="AE1683" s="17" t="str">
        <f t="shared" si="160"/>
        <v/>
      </c>
      <c r="AF1683" s="17" t="str">
        <f t="shared" si="161"/>
        <v/>
      </c>
      <c r="AG1683" s="17" t="str" cm="1">
        <f t="array" ref="AG1683">IFERROR(IF(J1683="Level",INDEX($M1683:$S1683,AC1683+1),INDEX($M1683:$S1683,AC1683)),"")</f>
        <v/>
      </c>
      <c r="AH1683" s="17" cm="1">
        <f t="array" ref="AH1683">IFERROR(IF(J1683="Level",INDEX($M1683:$S1683,AD1683+1),INDEX($M1683:$S1683,AD1683)),"")</f>
        <v>0</v>
      </c>
      <c r="AI1683" s="17" t="str" cm="1">
        <f t="array" ref="AI1683">IFERROR(INDEX($M1683:$S1683,AE1683),"")</f>
        <v/>
      </c>
      <c r="AJ1683" s="17" t="str" cm="1">
        <f t="array" ref="AJ1683">IFERROR(INDEX($M1683:$S1683,AF1683),"")</f>
        <v/>
      </c>
      <c r="AK1683" s="17" t="str" cm="1">
        <f t="array" ref="AK1683">IFERROR(IF(J1683="Level",INDEX($T1683:$Z1683,AC1683+1),INDEX($T1683:$Z1683,AC1683)),"")</f>
        <v/>
      </c>
      <c r="AL1683" s="17" cm="1">
        <f t="array" ref="AL1683">IFERROR(IF(J1683="Level",INDEX($T1683:$Z1683,AD1683+1),INDEX($T1683:$Z1683,AD1683)),"")</f>
        <v>0</v>
      </c>
      <c r="AM1683" s="17" t="str" cm="1">
        <f t="array" ref="AM1683">IFERROR(INDEX($T1683:$Z1683,AE1683),"")</f>
        <v/>
      </c>
      <c r="AN1683" s="17" t="str" cm="1">
        <f t="array" ref="AN1683">IFERROR(INDEX($T1683:$Z1683,AF1683),"")</f>
        <v/>
      </c>
    </row>
    <row r="1684" spans="1:40" ht="25.5" x14ac:dyDescent="0.2">
      <c r="A1684" s="17" t="str">
        <f t="shared" si="156"/>
        <v>PGCert Financial Services (Higher Apprenticeship) (Part-Time): PAC2SBESBE01</v>
      </c>
      <c r="B1684" s="11" t="s">
        <v>4504</v>
      </c>
      <c r="C1684" s="11" t="s">
        <v>32965</v>
      </c>
      <c r="D1684" s="11" t="s">
        <v>4505</v>
      </c>
      <c r="E1684" s="11" t="s">
        <v>1058</v>
      </c>
      <c r="F1684" s="11" t="s">
        <v>82</v>
      </c>
      <c r="G1684" s="11" t="s">
        <v>32326</v>
      </c>
      <c r="H1684" s="11" t="s">
        <v>77</v>
      </c>
      <c r="I1684" s="11">
        <v>1</v>
      </c>
      <c r="J1684" s="11" t="s">
        <v>78</v>
      </c>
      <c r="K1684" s="11" t="s">
        <v>32182</v>
      </c>
      <c r="L1684" s="11">
        <v>60</v>
      </c>
      <c r="M1684" s="11">
        <v>60</v>
      </c>
      <c r="N1684" s="11">
        <v>0</v>
      </c>
      <c r="O1684" s="11">
        <v>0</v>
      </c>
      <c r="P1684" s="11">
        <v>0</v>
      </c>
      <c r="Q1684" s="11">
        <v>0</v>
      </c>
      <c r="R1684" s="11">
        <v>0</v>
      </c>
      <c r="S1684" s="11">
        <v>0</v>
      </c>
      <c r="T1684" s="11">
        <v>1</v>
      </c>
      <c r="U1684" s="11">
        <v>0</v>
      </c>
      <c r="V1684" s="11">
        <v>0</v>
      </c>
      <c r="W1684" s="11">
        <v>0</v>
      </c>
      <c r="X1684" s="11">
        <v>0</v>
      </c>
      <c r="Y1684" s="11">
        <v>0</v>
      </c>
      <c r="Z1684" s="11">
        <v>0</v>
      </c>
      <c r="AA1684" s="12" t="s">
        <v>32957</v>
      </c>
      <c r="AB1684" s="17" t="str">
        <f t="shared" si="157"/>
        <v>Programme: PGCert Financial Services (Higher Apprenticeship) (Part-Time)</v>
      </c>
      <c r="AC1684" s="17">
        <f t="shared" si="158"/>
        <v>1</v>
      </c>
      <c r="AD1684" s="17" t="str">
        <f t="shared" si="159"/>
        <v/>
      </c>
      <c r="AE1684" s="17" t="str">
        <f t="shared" si="160"/>
        <v/>
      </c>
      <c r="AF1684" s="17" t="str">
        <f t="shared" si="161"/>
        <v/>
      </c>
      <c r="AG1684" s="17" cm="1">
        <f t="array" ref="AG1684">IFERROR(IF(J1684="Level",INDEX($M1684:$S1684,AC1684+1),INDEX($M1684:$S1684,AC1684)),"")</f>
        <v>60</v>
      </c>
      <c r="AH1684" s="17" t="str" cm="1">
        <f t="array" ref="AH1684">IFERROR(IF(J1684="Level",INDEX($M1684:$S1684,AD1684+1),INDEX($M1684:$S1684,AD1684)),"")</f>
        <v/>
      </c>
      <c r="AI1684" s="17" t="str" cm="1">
        <f t="array" ref="AI1684">IFERROR(INDEX($M1684:$S1684,AE1684),"")</f>
        <v/>
      </c>
      <c r="AJ1684" s="17" t="str" cm="1">
        <f t="array" ref="AJ1684">IFERROR(INDEX($M1684:$S1684,AF1684),"")</f>
        <v/>
      </c>
      <c r="AK1684" s="17" cm="1">
        <f t="array" ref="AK1684">IFERROR(IF(J1684="Level",INDEX($T1684:$Z1684,AC1684+1),INDEX($T1684:$Z1684,AC1684)),"")</f>
        <v>1</v>
      </c>
      <c r="AL1684" s="17" t="str" cm="1">
        <f t="array" ref="AL1684">IFERROR(IF(J1684="Level",INDEX($T1684:$Z1684,AD1684+1),INDEX($T1684:$Z1684,AD1684)),"")</f>
        <v/>
      </c>
      <c r="AM1684" s="17" t="str" cm="1">
        <f t="array" ref="AM1684">IFERROR(INDEX($T1684:$Z1684,AE1684),"")</f>
        <v/>
      </c>
      <c r="AN1684" s="17" t="str" cm="1">
        <f t="array" ref="AN1684">IFERROR(INDEX($T1684:$Z1684,AF1684),"")</f>
        <v/>
      </c>
    </row>
    <row r="1685" spans="1:40" ht="25.5" x14ac:dyDescent="0.2">
      <c r="A1685" s="17" t="str">
        <f t="shared" si="156"/>
        <v>PGDip Strategic Leadership and Management (Higher Apprenticeship) (Part-Time): PAD2SBESBE01</v>
      </c>
      <c r="B1685" s="11" t="s">
        <v>4530</v>
      </c>
      <c r="C1685" s="11" t="s">
        <v>32965</v>
      </c>
      <c r="D1685" s="11" t="s">
        <v>4531</v>
      </c>
      <c r="E1685" s="11" t="s">
        <v>1058</v>
      </c>
      <c r="F1685" s="11" t="s">
        <v>82</v>
      </c>
      <c r="G1685" s="11" t="s">
        <v>32264</v>
      </c>
      <c r="H1685" s="11" t="s">
        <v>77</v>
      </c>
      <c r="I1685" s="11">
        <v>1</v>
      </c>
      <c r="J1685" s="11" t="s">
        <v>78</v>
      </c>
      <c r="K1685" s="11" t="s">
        <v>32182</v>
      </c>
      <c r="L1685" s="11">
        <v>120</v>
      </c>
      <c r="M1685" s="11">
        <v>120</v>
      </c>
      <c r="N1685" s="11">
        <v>0</v>
      </c>
      <c r="O1685" s="11">
        <v>0</v>
      </c>
      <c r="P1685" s="11">
        <v>0</v>
      </c>
      <c r="Q1685" s="11">
        <v>0</v>
      </c>
      <c r="R1685" s="11">
        <v>0</v>
      </c>
      <c r="S1685" s="11">
        <v>0</v>
      </c>
      <c r="T1685" s="11">
        <v>1</v>
      </c>
      <c r="U1685" s="11">
        <v>0</v>
      </c>
      <c r="V1685" s="11">
        <v>0</v>
      </c>
      <c r="W1685" s="11">
        <v>0</v>
      </c>
      <c r="X1685" s="11">
        <v>0</v>
      </c>
      <c r="Y1685" s="11">
        <v>0</v>
      </c>
      <c r="Z1685" s="11">
        <v>0</v>
      </c>
      <c r="AA1685" s="12" t="s">
        <v>32957</v>
      </c>
      <c r="AB1685" s="17" t="str">
        <f t="shared" si="157"/>
        <v>Programme: PGDip Strategic Leadership and Management (Higher Apprenticeship) (Part-Time)</v>
      </c>
      <c r="AC1685" s="17">
        <f t="shared" si="158"/>
        <v>1</v>
      </c>
      <c r="AD1685" s="17" t="str">
        <f t="shared" si="159"/>
        <v/>
      </c>
      <c r="AE1685" s="17" t="str">
        <f t="shared" si="160"/>
        <v/>
      </c>
      <c r="AF1685" s="17" t="str">
        <f t="shared" si="161"/>
        <v/>
      </c>
      <c r="AG1685" s="17" cm="1">
        <f t="array" ref="AG1685">IFERROR(IF(J1685="Level",INDEX($M1685:$S1685,AC1685+1),INDEX($M1685:$S1685,AC1685)),"")</f>
        <v>120</v>
      </c>
      <c r="AH1685" s="17" t="str" cm="1">
        <f t="array" ref="AH1685">IFERROR(IF(J1685="Level",INDEX($M1685:$S1685,AD1685+1),INDEX($M1685:$S1685,AD1685)),"")</f>
        <v/>
      </c>
      <c r="AI1685" s="17" t="str" cm="1">
        <f t="array" ref="AI1685">IFERROR(INDEX($M1685:$S1685,AE1685),"")</f>
        <v/>
      </c>
      <c r="AJ1685" s="17" t="str" cm="1">
        <f t="array" ref="AJ1685">IFERROR(INDEX($M1685:$S1685,AF1685),"")</f>
        <v/>
      </c>
      <c r="AK1685" s="17" cm="1">
        <f t="array" ref="AK1685">IFERROR(IF(J1685="Level",INDEX($T1685:$Z1685,AC1685+1),INDEX($T1685:$Z1685,AC1685)),"")</f>
        <v>1</v>
      </c>
      <c r="AL1685" s="17" t="str" cm="1">
        <f t="array" ref="AL1685">IFERROR(IF(J1685="Level",INDEX($T1685:$Z1685,AD1685+1),INDEX($T1685:$Z1685,AD1685)),"")</f>
        <v/>
      </c>
      <c r="AM1685" s="17" t="str" cm="1">
        <f t="array" ref="AM1685">IFERROR(INDEX($T1685:$Z1685,AE1685),"")</f>
        <v/>
      </c>
      <c r="AN1685" s="17" t="str" cm="1">
        <f t="array" ref="AN1685">IFERROR(INDEX($T1685:$Z1685,AF1685),"")</f>
        <v/>
      </c>
    </row>
    <row r="1686" spans="1:40" ht="25.5" x14ac:dyDescent="0.2">
      <c r="A1686" s="17" t="str">
        <f t="shared" si="156"/>
        <v>PGDip Strategic Leadership and Management (Higher Apprenticeship) (Part-Time): PAD2SBESBE03</v>
      </c>
      <c r="B1686" s="11" t="s">
        <v>32153</v>
      </c>
      <c r="C1686" s="11" t="s">
        <v>32965</v>
      </c>
      <c r="D1686" s="11" t="s">
        <v>4531</v>
      </c>
      <c r="E1686" s="11" t="s">
        <v>1058</v>
      </c>
      <c r="F1686" s="11" t="s">
        <v>82</v>
      </c>
      <c r="G1686" s="11" t="s">
        <v>32264</v>
      </c>
      <c r="H1686" s="11" t="s">
        <v>77</v>
      </c>
      <c r="I1686" s="11">
        <v>1</v>
      </c>
      <c r="J1686" s="11" t="s">
        <v>78</v>
      </c>
      <c r="K1686" s="11" t="s">
        <v>32182</v>
      </c>
      <c r="L1686" s="11">
        <v>120</v>
      </c>
      <c r="M1686" s="11">
        <v>120</v>
      </c>
      <c r="N1686" s="11">
        <v>0</v>
      </c>
      <c r="O1686" s="11">
        <v>0</v>
      </c>
      <c r="P1686" s="11">
        <v>0</v>
      </c>
      <c r="Q1686" s="11">
        <v>0</v>
      </c>
      <c r="R1686" s="11">
        <v>0</v>
      </c>
      <c r="S1686" s="11">
        <v>0</v>
      </c>
      <c r="T1686" s="11">
        <v>1</v>
      </c>
      <c r="U1686" s="11">
        <v>0</v>
      </c>
      <c r="V1686" s="11">
        <v>0</v>
      </c>
      <c r="W1686" s="11">
        <v>0</v>
      </c>
      <c r="X1686" s="11">
        <v>0</v>
      </c>
      <c r="Y1686" s="11">
        <v>0</v>
      </c>
      <c r="Z1686" s="11">
        <v>0</v>
      </c>
      <c r="AA1686" s="12" t="s">
        <v>32957</v>
      </c>
      <c r="AB1686" s="17" t="str">
        <f t="shared" si="157"/>
        <v>Programme: PGDip Strategic Leadership and Management (Higher Apprenticeship) (Part-Time)</v>
      </c>
      <c r="AC1686" s="17">
        <f t="shared" si="158"/>
        <v>1</v>
      </c>
      <c r="AD1686" s="17" t="str">
        <f t="shared" si="159"/>
        <v/>
      </c>
      <c r="AE1686" s="17" t="str">
        <f t="shared" si="160"/>
        <v/>
      </c>
      <c r="AF1686" s="17" t="str">
        <f t="shared" si="161"/>
        <v/>
      </c>
      <c r="AG1686" s="17" cm="1">
        <f t="array" ref="AG1686">IFERROR(IF(J1686="Level",INDEX($M1686:$S1686,AC1686+1),INDEX($M1686:$S1686,AC1686)),"")</f>
        <v>120</v>
      </c>
      <c r="AH1686" s="17" t="str" cm="1">
        <f t="array" ref="AH1686">IFERROR(IF(J1686="Level",INDEX($M1686:$S1686,AD1686+1),INDEX($M1686:$S1686,AD1686)),"")</f>
        <v/>
      </c>
      <c r="AI1686" s="17" t="str" cm="1">
        <f t="array" ref="AI1686">IFERROR(INDEX($M1686:$S1686,AE1686),"")</f>
        <v/>
      </c>
      <c r="AJ1686" s="17" t="str" cm="1">
        <f t="array" ref="AJ1686">IFERROR(INDEX($M1686:$S1686,AF1686),"")</f>
        <v/>
      </c>
      <c r="AK1686" s="17" cm="1">
        <f t="array" ref="AK1686">IFERROR(IF(J1686="Level",INDEX($T1686:$Z1686,AC1686+1),INDEX($T1686:$Z1686,AC1686)),"")</f>
        <v>1</v>
      </c>
      <c r="AL1686" s="17" t="str" cm="1">
        <f t="array" ref="AL1686">IFERROR(IF(J1686="Level",INDEX($T1686:$Z1686,AD1686+1),INDEX($T1686:$Z1686,AD1686)),"")</f>
        <v/>
      </c>
      <c r="AM1686" s="17" t="str" cm="1">
        <f t="array" ref="AM1686">IFERROR(INDEX($T1686:$Z1686,AE1686),"")</f>
        <v/>
      </c>
      <c r="AN1686" s="17" t="str" cm="1">
        <f t="array" ref="AN1686">IFERROR(INDEX($T1686:$Z1686,AF1686),"")</f>
        <v/>
      </c>
    </row>
    <row r="1687" spans="1:40" ht="25.5" x14ac:dyDescent="0.2">
      <c r="A1687" s="17" t="str">
        <f t="shared" si="156"/>
        <v>PGDip Strategic Leadership and Management (Non-Apprenticeship) (Part-Time): PDP2SBESBE08</v>
      </c>
      <c r="B1687" s="11" t="s">
        <v>32155</v>
      </c>
      <c r="C1687" s="11" t="s">
        <v>32965</v>
      </c>
      <c r="D1687" s="11" t="s">
        <v>32941</v>
      </c>
      <c r="E1687" s="11" t="s">
        <v>1058</v>
      </c>
      <c r="F1687" s="11" t="s">
        <v>82</v>
      </c>
      <c r="G1687" s="11" t="s">
        <v>32264</v>
      </c>
      <c r="H1687" s="11" t="s">
        <v>77</v>
      </c>
      <c r="I1687" s="11">
        <v>1</v>
      </c>
      <c r="J1687" s="11" t="s">
        <v>78</v>
      </c>
      <c r="K1687" s="11" t="s">
        <v>32182</v>
      </c>
      <c r="L1687" s="11">
        <v>120</v>
      </c>
      <c r="M1687" s="11">
        <v>120</v>
      </c>
      <c r="N1687" s="11">
        <v>0</v>
      </c>
      <c r="O1687" s="11">
        <v>0</v>
      </c>
      <c r="P1687" s="11">
        <v>0</v>
      </c>
      <c r="Q1687" s="11">
        <v>0</v>
      </c>
      <c r="R1687" s="11">
        <v>0</v>
      </c>
      <c r="S1687" s="11">
        <v>0</v>
      </c>
      <c r="T1687" s="11">
        <v>1</v>
      </c>
      <c r="U1687" s="11">
        <v>0</v>
      </c>
      <c r="V1687" s="11">
        <v>0</v>
      </c>
      <c r="W1687" s="11">
        <v>0</v>
      </c>
      <c r="X1687" s="11">
        <v>0</v>
      </c>
      <c r="Y1687" s="11">
        <v>0</v>
      </c>
      <c r="Z1687" s="11">
        <v>0</v>
      </c>
      <c r="AA1687" s="12" t="s">
        <v>32957</v>
      </c>
      <c r="AB1687" s="17" t="str">
        <f t="shared" si="157"/>
        <v>Programme: PGDip Strategic Leadership and Management (Non-Apprenticeship) (Part-Time)</v>
      </c>
      <c r="AC1687" s="17">
        <f t="shared" si="158"/>
        <v>1</v>
      </c>
      <c r="AD1687" s="17" t="str">
        <f t="shared" si="159"/>
        <v/>
      </c>
      <c r="AE1687" s="17" t="str">
        <f t="shared" si="160"/>
        <v/>
      </c>
      <c r="AF1687" s="17" t="str">
        <f t="shared" si="161"/>
        <v/>
      </c>
      <c r="AG1687" s="17" cm="1">
        <f t="array" ref="AG1687">IFERROR(IF(J1687="Level",INDEX($M1687:$S1687,AC1687+1),INDEX($M1687:$S1687,AC1687)),"")</f>
        <v>120</v>
      </c>
      <c r="AH1687" s="17" t="str" cm="1">
        <f t="array" ref="AH1687">IFERROR(IF(J1687="Level",INDEX($M1687:$S1687,AD1687+1),INDEX($M1687:$S1687,AD1687)),"")</f>
        <v/>
      </c>
      <c r="AI1687" s="17" t="str" cm="1">
        <f t="array" ref="AI1687">IFERROR(INDEX($M1687:$S1687,AE1687),"")</f>
        <v/>
      </c>
      <c r="AJ1687" s="17" t="str" cm="1">
        <f t="array" ref="AJ1687">IFERROR(INDEX($M1687:$S1687,AF1687),"")</f>
        <v/>
      </c>
      <c r="AK1687" s="17" cm="1">
        <f t="array" ref="AK1687">IFERROR(IF(J1687="Level",INDEX($T1687:$Z1687,AC1687+1),INDEX($T1687:$Z1687,AC1687)),"")</f>
        <v>1</v>
      </c>
      <c r="AL1687" s="17" t="str" cm="1">
        <f t="array" ref="AL1687">IFERROR(IF(J1687="Level",INDEX($T1687:$Z1687,AD1687+1),INDEX($T1687:$Z1687,AD1687)),"")</f>
        <v/>
      </c>
      <c r="AM1687" s="17" t="str" cm="1">
        <f t="array" ref="AM1687">IFERROR(INDEX($T1687:$Z1687,AE1687),"")</f>
        <v/>
      </c>
      <c r="AN1687" s="17" t="str" cm="1">
        <f t="array" ref="AN1687">IFERROR(INDEX($T1687:$Z1687,AF1687),"")</f>
        <v/>
      </c>
    </row>
    <row r="1688" spans="1:40" ht="25.5" x14ac:dyDescent="0.2">
      <c r="A1688" s="17" t="str">
        <f t="shared" si="156"/>
        <v>PGDip Strategic Leadership and Management (Non-Apprenticeship) (Part-Time): PDP2SBESBE10</v>
      </c>
      <c r="B1688" s="11" t="s">
        <v>32157</v>
      </c>
      <c r="C1688" s="11" t="s">
        <v>32965</v>
      </c>
      <c r="D1688" s="11" t="s">
        <v>32941</v>
      </c>
      <c r="E1688" s="11" t="s">
        <v>1058</v>
      </c>
      <c r="F1688" s="11" t="s">
        <v>82</v>
      </c>
      <c r="G1688" s="11" t="s">
        <v>32264</v>
      </c>
      <c r="H1688" s="11" t="s">
        <v>77</v>
      </c>
      <c r="I1688" s="11">
        <v>1</v>
      </c>
      <c r="J1688" s="11" t="s">
        <v>78</v>
      </c>
      <c r="K1688" s="11" t="s">
        <v>32182</v>
      </c>
      <c r="L1688" s="11">
        <v>120</v>
      </c>
      <c r="M1688" s="11">
        <v>120</v>
      </c>
      <c r="N1688" s="11">
        <v>0</v>
      </c>
      <c r="O1688" s="11">
        <v>0</v>
      </c>
      <c r="P1688" s="11">
        <v>0</v>
      </c>
      <c r="Q1688" s="11">
        <v>0</v>
      </c>
      <c r="R1688" s="11">
        <v>0</v>
      </c>
      <c r="S1688" s="11">
        <v>0</v>
      </c>
      <c r="T1688" s="11">
        <v>1</v>
      </c>
      <c r="U1688" s="11">
        <v>0</v>
      </c>
      <c r="V1688" s="11">
        <v>0</v>
      </c>
      <c r="W1688" s="11">
        <v>0</v>
      </c>
      <c r="X1688" s="11">
        <v>0</v>
      </c>
      <c r="Y1688" s="11">
        <v>0</v>
      </c>
      <c r="Z1688" s="11">
        <v>0</v>
      </c>
      <c r="AA1688" s="12" t="s">
        <v>32957</v>
      </c>
      <c r="AB1688" s="17" t="str">
        <f t="shared" si="157"/>
        <v>Programme: PGDip Strategic Leadership and Management (Non-Apprenticeship) (Part-Time)</v>
      </c>
      <c r="AC1688" s="17">
        <f t="shared" si="158"/>
        <v>1</v>
      </c>
      <c r="AD1688" s="17" t="str">
        <f t="shared" si="159"/>
        <v/>
      </c>
      <c r="AE1688" s="17" t="str">
        <f t="shared" si="160"/>
        <v/>
      </c>
      <c r="AF1688" s="17" t="str">
        <f t="shared" si="161"/>
        <v/>
      </c>
      <c r="AG1688" s="17" cm="1">
        <f t="array" ref="AG1688">IFERROR(IF(J1688="Level",INDEX($M1688:$S1688,AC1688+1),INDEX($M1688:$S1688,AC1688)),"")</f>
        <v>120</v>
      </c>
      <c r="AH1688" s="17" t="str" cm="1">
        <f t="array" ref="AH1688">IFERROR(IF(J1688="Level",INDEX($M1688:$S1688,AD1688+1),INDEX($M1688:$S1688,AD1688)),"")</f>
        <v/>
      </c>
      <c r="AI1688" s="17" t="str" cm="1">
        <f t="array" ref="AI1688">IFERROR(INDEX($M1688:$S1688,AE1688),"")</f>
        <v/>
      </c>
      <c r="AJ1688" s="17" t="str" cm="1">
        <f t="array" ref="AJ1688">IFERROR(INDEX($M1688:$S1688,AF1688),"")</f>
        <v/>
      </c>
      <c r="AK1688" s="17" cm="1">
        <f t="array" ref="AK1688">IFERROR(IF(J1688="Level",INDEX($T1688:$Z1688,AC1688+1),INDEX($T1688:$Z1688,AC1688)),"")</f>
        <v>1</v>
      </c>
      <c r="AL1688" s="17" t="str" cm="1">
        <f t="array" ref="AL1688">IFERROR(IF(J1688="Level",INDEX($T1688:$Z1688,AD1688+1),INDEX($T1688:$Z1688,AD1688)),"")</f>
        <v/>
      </c>
      <c r="AM1688" s="17" t="str" cm="1">
        <f t="array" ref="AM1688">IFERROR(INDEX($T1688:$Z1688,AE1688),"")</f>
        <v/>
      </c>
      <c r="AN1688" s="17" t="str" cm="1">
        <f t="array" ref="AN1688">IFERROR(INDEX($T1688:$Z1688,AF1688),"")</f>
        <v/>
      </c>
    </row>
    <row r="1689" spans="1:40" ht="25.5" x14ac:dyDescent="0.2">
      <c r="A1689" s="17" t="str">
        <f t="shared" si="156"/>
        <v>PGDip Data Science (Professional) (Higher Apprenticeship) (Part-Time): PAD2ECSECS01</v>
      </c>
      <c r="B1689" s="11" t="s">
        <v>4526</v>
      </c>
      <c r="C1689" s="11" t="s">
        <v>32965</v>
      </c>
      <c r="D1689" s="11" t="s">
        <v>4527</v>
      </c>
      <c r="E1689" s="11" t="s">
        <v>420</v>
      </c>
      <c r="F1689" s="11" t="s">
        <v>82</v>
      </c>
      <c r="G1689" s="11" t="s">
        <v>32264</v>
      </c>
      <c r="H1689" s="11" t="s">
        <v>77</v>
      </c>
      <c r="I1689" s="11">
        <v>1</v>
      </c>
      <c r="J1689" s="11" t="s">
        <v>78</v>
      </c>
      <c r="K1689" s="11" t="s">
        <v>32182</v>
      </c>
      <c r="L1689" s="11">
        <v>120</v>
      </c>
      <c r="M1689" s="11">
        <v>120</v>
      </c>
      <c r="N1689" s="11">
        <v>0</v>
      </c>
      <c r="O1689" s="11">
        <v>0</v>
      </c>
      <c r="P1689" s="11">
        <v>0</v>
      </c>
      <c r="Q1689" s="11">
        <v>0</v>
      </c>
      <c r="R1689" s="11">
        <v>0</v>
      </c>
      <c r="S1689" s="11">
        <v>0</v>
      </c>
      <c r="T1689" s="11">
        <v>1</v>
      </c>
      <c r="U1689" s="11">
        <v>0</v>
      </c>
      <c r="V1689" s="11">
        <v>0</v>
      </c>
      <c r="W1689" s="11">
        <v>0</v>
      </c>
      <c r="X1689" s="11">
        <v>0</v>
      </c>
      <c r="Y1689" s="11">
        <v>0</v>
      </c>
      <c r="Z1689" s="11">
        <v>0</v>
      </c>
      <c r="AA1689" s="12" t="s">
        <v>32957</v>
      </c>
      <c r="AB1689" s="17" t="str">
        <f t="shared" si="157"/>
        <v>Programme: PGDip Data Science (Professional) (Higher Apprenticeship) (Part-Time)</v>
      </c>
      <c r="AC1689" s="17">
        <f t="shared" si="158"/>
        <v>1</v>
      </c>
      <c r="AD1689" s="17" t="str">
        <f t="shared" si="159"/>
        <v/>
      </c>
      <c r="AE1689" s="17" t="str">
        <f t="shared" si="160"/>
        <v/>
      </c>
      <c r="AF1689" s="17" t="str">
        <f t="shared" si="161"/>
        <v/>
      </c>
      <c r="AG1689" s="17" cm="1">
        <f t="array" ref="AG1689">IFERROR(IF(J1689="Level",INDEX($M1689:$S1689,AC1689+1),INDEX($M1689:$S1689,AC1689)),"")</f>
        <v>120</v>
      </c>
      <c r="AH1689" s="17" t="str" cm="1">
        <f t="array" ref="AH1689">IFERROR(IF(J1689="Level",INDEX($M1689:$S1689,AD1689+1),INDEX($M1689:$S1689,AD1689)),"")</f>
        <v/>
      </c>
      <c r="AI1689" s="17" t="str" cm="1">
        <f t="array" ref="AI1689">IFERROR(INDEX($M1689:$S1689,AE1689),"")</f>
        <v/>
      </c>
      <c r="AJ1689" s="17" t="str" cm="1">
        <f t="array" ref="AJ1689">IFERROR(INDEX($M1689:$S1689,AF1689),"")</f>
        <v/>
      </c>
      <c r="AK1689" s="17" cm="1">
        <f t="array" ref="AK1689">IFERROR(IF(J1689="Level",INDEX($T1689:$Z1689,AC1689+1),INDEX($T1689:$Z1689,AC1689)),"")</f>
        <v>1</v>
      </c>
      <c r="AL1689" s="17" t="str" cm="1">
        <f t="array" ref="AL1689">IFERROR(IF(J1689="Level",INDEX($T1689:$Z1689,AD1689+1),INDEX($T1689:$Z1689,AD1689)),"")</f>
        <v/>
      </c>
      <c r="AM1689" s="17" t="str" cm="1">
        <f t="array" ref="AM1689">IFERROR(INDEX($T1689:$Z1689,AE1689),"")</f>
        <v/>
      </c>
      <c r="AN1689" s="17" t="str" cm="1">
        <f t="array" ref="AN1689">IFERROR(INDEX($T1689:$Z1689,AF1689),"")</f>
        <v/>
      </c>
    </row>
    <row r="1690" spans="1:40" ht="25.5" x14ac:dyDescent="0.2">
      <c r="A1690" s="17" t="str">
        <f t="shared" si="156"/>
        <v>PGDip Healthcare Leadership and Management (Higher Apprenticeship) (Part-Time): PAD2EMSEMS01</v>
      </c>
      <c r="B1690" s="11" t="s">
        <v>4528</v>
      </c>
      <c r="C1690" s="11" t="s">
        <v>32965</v>
      </c>
      <c r="D1690" s="11" t="s">
        <v>4529</v>
      </c>
      <c r="E1690" s="11" t="s">
        <v>464</v>
      </c>
      <c r="F1690" s="11" t="s">
        <v>71</v>
      </c>
      <c r="G1690" s="11" t="s">
        <v>32264</v>
      </c>
      <c r="H1690" s="11" t="s">
        <v>77</v>
      </c>
      <c r="I1690" s="11">
        <v>1</v>
      </c>
      <c r="J1690" s="11" t="s">
        <v>78</v>
      </c>
      <c r="K1690" s="11" t="s">
        <v>32182</v>
      </c>
      <c r="L1690" s="11">
        <v>120</v>
      </c>
      <c r="M1690" s="11">
        <v>120</v>
      </c>
      <c r="N1690" s="11">
        <v>0</v>
      </c>
      <c r="O1690" s="11">
        <v>0</v>
      </c>
      <c r="P1690" s="11">
        <v>0</v>
      </c>
      <c r="Q1690" s="11">
        <v>0</v>
      </c>
      <c r="R1690" s="11">
        <v>0</v>
      </c>
      <c r="S1690" s="11">
        <v>0</v>
      </c>
      <c r="T1690" s="11">
        <v>1</v>
      </c>
      <c r="U1690" s="11">
        <v>0</v>
      </c>
      <c r="V1690" s="11">
        <v>0</v>
      </c>
      <c r="W1690" s="11">
        <v>0</v>
      </c>
      <c r="X1690" s="11">
        <v>0</v>
      </c>
      <c r="Y1690" s="11">
        <v>0</v>
      </c>
      <c r="Z1690" s="11">
        <v>0</v>
      </c>
      <c r="AA1690" s="12" t="s">
        <v>32957</v>
      </c>
      <c r="AB1690" s="17" t="str">
        <f t="shared" si="157"/>
        <v>Programme: PGDip Healthcare Leadership and Management (Higher Apprenticeship) (Part-Time)</v>
      </c>
      <c r="AC1690" s="17">
        <f t="shared" si="158"/>
        <v>1</v>
      </c>
      <c r="AD1690" s="17" t="str">
        <f t="shared" si="159"/>
        <v/>
      </c>
      <c r="AE1690" s="17" t="str">
        <f t="shared" si="160"/>
        <v/>
      </c>
      <c r="AF1690" s="17" t="str">
        <f t="shared" si="161"/>
        <v/>
      </c>
      <c r="AG1690" s="17" cm="1">
        <f t="array" ref="AG1690">IFERROR(IF(J1690="Level",INDEX($M1690:$S1690,AC1690+1),INDEX($M1690:$S1690,AC1690)),"")</f>
        <v>120</v>
      </c>
      <c r="AH1690" s="17" t="str" cm="1">
        <f t="array" ref="AH1690">IFERROR(IF(J1690="Level",INDEX($M1690:$S1690,AD1690+1),INDEX($M1690:$S1690,AD1690)),"")</f>
        <v/>
      </c>
      <c r="AI1690" s="17" t="str" cm="1">
        <f t="array" ref="AI1690">IFERROR(INDEX($M1690:$S1690,AE1690),"")</f>
        <v/>
      </c>
      <c r="AJ1690" s="17" t="str" cm="1">
        <f t="array" ref="AJ1690">IFERROR(INDEX($M1690:$S1690,AF1690),"")</f>
        <v/>
      </c>
      <c r="AK1690" s="17" cm="1">
        <f t="array" ref="AK1690">IFERROR(IF(J1690="Level",INDEX($T1690:$Z1690,AC1690+1),INDEX($T1690:$Z1690,AC1690)),"")</f>
        <v>1</v>
      </c>
      <c r="AL1690" s="17" t="str" cm="1">
        <f t="array" ref="AL1690">IFERROR(IF(J1690="Level",INDEX($T1690:$Z1690,AD1690+1),INDEX($T1690:$Z1690,AD1690)),"")</f>
        <v/>
      </c>
      <c r="AM1690" s="17" t="str" cm="1">
        <f t="array" ref="AM1690">IFERROR(INDEX($T1690:$Z1690,AE1690),"")</f>
        <v/>
      </c>
      <c r="AN1690" s="17" t="str" cm="1">
        <f t="array" ref="AN1690">IFERROR(INDEX($T1690:$Z1690,AF1690),"")</f>
        <v/>
      </c>
    </row>
    <row r="1691" spans="1:40" ht="25.5" x14ac:dyDescent="0.2">
      <c r="A1691" s="17" t="str">
        <f t="shared" si="156"/>
        <v>PGDip Strategic Leadership and Management (Higher Apprenticeship) (Part-Time, Online): PAD2SBESBE02</v>
      </c>
      <c r="B1691" s="11" t="s">
        <v>4532</v>
      </c>
      <c r="C1691" s="11" t="s">
        <v>32965</v>
      </c>
      <c r="D1691" s="11" t="s">
        <v>32262</v>
      </c>
      <c r="E1691" s="11" t="s">
        <v>1058</v>
      </c>
      <c r="F1691" s="11" t="s">
        <v>82</v>
      </c>
      <c r="G1691" s="11" t="s">
        <v>32263</v>
      </c>
      <c r="H1691" s="11" t="s">
        <v>77</v>
      </c>
      <c r="I1691" s="11">
        <v>1</v>
      </c>
      <c r="J1691" s="11" t="s">
        <v>78</v>
      </c>
      <c r="K1691" s="11" t="s">
        <v>32182</v>
      </c>
      <c r="L1691" s="11">
        <v>120</v>
      </c>
      <c r="M1691" s="11">
        <v>120</v>
      </c>
      <c r="N1691" s="11">
        <v>0</v>
      </c>
      <c r="O1691" s="11">
        <v>0</v>
      </c>
      <c r="P1691" s="11">
        <v>0</v>
      </c>
      <c r="Q1691" s="11">
        <v>0</v>
      </c>
      <c r="R1691" s="11">
        <v>0</v>
      </c>
      <c r="S1691" s="11">
        <v>0</v>
      </c>
      <c r="T1691" s="11">
        <v>1</v>
      </c>
      <c r="U1691" s="11">
        <v>0</v>
      </c>
      <c r="V1691" s="11">
        <v>0</v>
      </c>
      <c r="W1691" s="11">
        <v>0</v>
      </c>
      <c r="X1691" s="11">
        <v>0</v>
      </c>
      <c r="Y1691" s="11">
        <v>0</v>
      </c>
      <c r="Z1691" s="11">
        <v>0</v>
      </c>
      <c r="AA1691" s="12" t="s">
        <v>32957</v>
      </c>
      <c r="AB1691" s="17" t="str">
        <f t="shared" si="157"/>
        <v>Programme: PGDip Strategic Leadership and Management (Higher Apprenticeship) (Part-Time, Online)</v>
      </c>
      <c r="AC1691" s="17">
        <f t="shared" si="158"/>
        <v>1</v>
      </c>
      <c r="AD1691" s="17" t="str">
        <f t="shared" si="159"/>
        <v/>
      </c>
      <c r="AE1691" s="17" t="str">
        <f t="shared" si="160"/>
        <v/>
      </c>
      <c r="AF1691" s="17" t="str">
        <f t="shared" si="161"/>
        <v/>
      </c>
      <c r="AG1691" s="17" cm="1">
        <f t="array" ref="AG1691">IFERROR(IF(J1691="Level",INDEX($M1691:$S1691,AC1691+1),INDEX($M1691:$S1691,AC1691)),"")</f>
        <v>120</v>
      </c>
      <c r="AH1691" s="17" t="str" cm="1">
        <f t="array" ref="AH1691">IFERROR(IF(J1691="Level",INDEX($M1691:$S1691,AD1691+1),INDEX($M1691:$S1691,AD1691)),"")</f>
        <v/>
      </c>
      <c r="AI1691" s="17" t="str" cm="1">
        <f t="array" ref="AI1691">IFERROR(INDEX($M1691:$S1691,AE1691),"")</f>
        <v/>
      </c>
      <c r="AJ1691" s="17" t="str" cm="1">
        <f t="array" ref="AJ1691">IFERROR(INDEX($M1691:$S1691,AF1691),"")</f>
        <v/>
      </c>
      <c r="AK1691" s="17" cm="1">
        <f t="array" ref="AK1691">IFERROR(IF(J1691="Level",INDEX($T1691:$Z1691,AC1691+1),INDEX($T1691:$Z1691,AC1691)),"")</f>
        <v>1</v>
      </c>
      <c r="AL1691" s="17" t="str" cm="1">
        <f t="array" ref="AL1691">IFERROR(IF(J1691="Level",INDEX($T1691:$Z1691,AD1691+1),INDEX($T1691:$Z1691,AD1691)),"")</f>
        <v/>
      </c>
      <c r="AM1691" s="17" t="str" cm="1">
        <f t="array" ref="AM1691">IFERROR(INDEX($T1691:$Z1691,AE1691),"")</f>
        <v/>
      </c>
      <c r="AN1691" s="17" t="str" cm="1">
        <f t="array" ref="AN1691">IFERROR(INDEX($T1691:$Z1691,AF1691),"")</f>
        <v/>
      </c>
    </row>
    <row r="1692" spans="1:40" ht="25.5" x14ac:dyDescent="0.2">
      <c r="A1692" s="17" t="str">
        <f t="shared" si="156"/>
        <v>PGDip Strategic Leadership and Management (Higher Apprenticeship) (Part-Time, Online): PAD2SBESBE04</v>
      </c>
      <c r="B1692" s="11" t="s">
        <v>32154</v>
      </c>
      <c r="C1692" s="11" t="s">
        <v>32965</v>
      </c>
      <c r="D1692" s="11" t="s">
        <v>32262</v>
      </c>
      <c r="E1692" s="11" t="s">
        <v>1058</v>
      </c>
      <c r="F1692" s="11" t="s">
        <v>82</v>
      </c>
      <c r="G1692" s="11" t="s">
        <v>32263</v>
      </c>
      <c r="H1692" s="11" t="s">
        <v>77</v>
      </c>
      <c r="I1692" s="11">
        <v>1</v>
      </c>
      <c r="J1692" s="11" t="s">
        <v>78</v>
      </c>
      <c r="K1692" s="11" t="s">
        <v>32182</v>
      </c>
      <c r="L1692" s="11">
        <v>120</v>
      </c>
      <c r="M1692" s="11">
        <v>120</v>
      </c>
      <c r="N1692" s="11">
        <v>0</v>
      </c>
      <c r="O1692" s="11">
        <v>0</v>
      </c>
      <c r="P1692" s="11">
        <v>0</v>
      </c>
      <c r="Q1692" s="11">
        <v>0</v>
      </c>
      <c r="R1692" s="11">
        <v>0</v>
      </c>
      <c r="S1692" s="11">
        <v>0</v>
      </c>
      <c r="T1692" s="11">
        <v>1</v>
      </c>
      <c r="U1692" s="11">
        <v>0</v>
      </c>
      <c r="V1692" s="11">
        <v>0</v>
      </c>
      <c r="W1692" s="11">
        <v>0</v>
      </c>
      <c r="X1692" s="11">
        <v>0</v>
      </c>
      <c r="Y1692" s="11">
        <v>0</v>
      </c>
      <c r="Z1692" s="11">
        <v>0</v>
      </c>
      <c r="AA1692" s="12" t="s">
        <v>32957</v>
      </c>
      <c r="AB1692" s="17" t="str">
        <f t="shared" si="157"/>
        <v>Programme: PGDip Strategic Leadership and Management (Higher Apprenticeship) (Part-Time, Online)</v>
      </c>
      <c r="AC1692" s="17">
        <f t="shared" si="158"/>
        <v>1</v>
      </c>
      <c r="AD1692" s="17" t="str">
        <f t="shared" si="159"/>
        <v/>
      </c>
      <c r="AE1692" s="17" t="str">
        <f t="shared" si="160"/>
        <v/>
      </c>
      <c r="AF1692" s="17" t="str">
        <f t="shared" si="161"/>
        <v/>
      </c>
      <c r="AG1692" s="17" cm="1">
        <f t="array" ref="AG1692">IFERROR(IF(J1692="Level",INDEX($M1692:$S1692,AC1692+1),INDEX($M1692:$S1692,AC1692)),"")</f>
        <v>120</v>
      </c>
      <c r="AH1692" s="17" t="str" cm="1">
        <f t="array" ref="AH1692">IFERROR(IF(J1692="Level",INDEX($M1692:$S1692,AD1692+1),INDEX($M1692:$S1692,AD1692)),"")</f>
        <v/>
      </c>
      <c r="AI1692" s="17" t="str" cm="1">
        <f t="array" ref="AI1692">IFERROR(INDEX($M1692:$S1692,AE1692),"")</f>
        <v/>
      </c>
      <c r="AJ1692" s="17" t="str" cm="1">
        <f t="array" ref="AJ1692">IFERROR(INDEX($M1692:$S1692,AF1692),"")</f>
        <v/>
      </c>
      <c r="AK1692" s="17" cm="1">
        <f t="array" ref="AK1692">IFERROR(IF(J1692="Level",INDEX($T1692:$Z1692,AC1692+1),INDEX($T1692:$Z1692,AC1692)),"")</f>
        <v>1</v>
      </c>
      <c r="AL1692" s="17" t="str" cm="1">
        <f t="array" ref="AL1692">IFERROR(IF(J1692="Level",INDEX($T1692:$Z1692,AD1692+1),INDEX($T1692:$Z1692,AD1692)),"")</f>
        <v/>
      </c>
      <c r="AM1692" s="17" t="str" cm="1">
        <f t="array" ref="AM1692">IFERROR(INDEX($T1692:$Z1692,AE1692),"")</f>
        <v/>
      </c>
      <c r="AN1692" s="17" t="str" cm="1">
        <f t="array" ref="AN1692">IFERROR(INDEX($T1692:$Z1692,AF1692),"")</f>
        <v/>
      </c>
    </row>
    <row r="1693" spans="1:40" ht="25.5" x14ac:dyDescent="0.2">
      <c r="A1693" s="17" t="str">
        <f t="shared" si="156"/>
        <v>PGDip Strategic Leadership and Management (Non-Apprenticeship) (Part-Time, Online): PDP2SBESBE09</v>
      </c>
      <c r="B1693" s="11" t="s">
        <v>32156</v>
      </c>
      <c r="C1693" s="11" t="s">
        <v>32965</v>
      </c>
      <c r="D1693" s="11" t="s">
        <v>32942</v>
      </c>
      <c r="E1693" s="11" t="s">
        <v>1058</v>
      </c>
      <c r="F1693" s="11" t="s">
        <v>82</v>
      </c>
      <c r="G1693" s="11" t="s">
        <v>32263</v>
      </c>
      <c r="H1693" s="11" t="s">
        <v>77</v>
      </c>
      <c r="I1693" s="11">
        <v>1</v>
      </c>
      <c r="J1693" s="11" t="s">
        <v>78</v>
      </c>
      <c r="K1693" s="11" t="s">
        <v>32182</v>
      </c>
      <c r="L1693" s="11">
        <v>120</v>
      </c>
      <c r="M1693" s="11">
        <v>120</v>
      </c>
      <c r="N1693" s="11">
        <v>0</v>
      </c>
      <c r="O1693" s="11">
        <v>0</v>
      </c>
      <c r="P1693" s="11">
        <v>0</v>
      </c>
      <c r="Q1693" s="11">
        <v>0</v>
      </c>
      <c r="R1693" s="11">
        <v>0</v>
      </c>
      <c r="S1693" s="11">
        <v>0</v>
      </c>
      <c r="T1693" s="11">
        <v>1</v>
      </c>
      <c r="U1693" s="11">
        <v>0</v>
      </c>
      <c r="V1693" s="11">
        <v>0</v>
      </c>
      <c r="W1693" s="11">
        <v>0</v>
      </c>
      <c r="X1693" s="11">
        <v>0</v>
      </c>
      <c r="Y1693" s="11">
        <v>0</v>
      </c>
      <c r="Z1693" s="11">
        <v>0</v>
      </c>
      <c r="AA1693" s="12" t="s">
        <v>32957</v>
      </c>
      <c r="AB1693" s="17" t="str">
        <f t="shared" si="157"/>
        <v>Programme: PGDip Strategic Leadership and Management (Non-Apprenticeship) (Part-Time, Online)</v>
      </c>
      <c r="AC1693" s="17">
        <f t="shared" si="158"/>
        <v>1</v>
      </c>
      <c r="AD1693" s="17" t="str">
        <f t="shared" si="159"/>
        <v/>
      </c>
      <c r="AE1693" s="17" t="str">
        <f t="shared" si="160"/>
        <v/>
      </c>
      <c r="AF1693" s="17" t="str">
        <f t="shared" si="161"/>
        <v/>
      </c>
      <c r="AG1693" s="17" cm="1">
        <f t="array" ref="AG1693">IFERROR(IF(J1693="Level",INDEX($M1693:$S1693,AC1693+1),INDEX($M1693:$S1693,AC1693)),"")</f>
        <v>120</v>
      </c>
      <c r="AH1693" s="17" t="str" cm="1">
        <f t="array" ref="AH1693">IFERROR(IF(J1693="Level",INDEX($M1693:$S1693,AD1693+1),INDEX($M1693:$S1693,AD1693)),"")</f>
        <v/>
      </c>
      <c r="AI1693" s="17" t="str" cm="1">
        <f t="array" ref="AI1693">IFERROR(INDEX($M1693:$S1693,AE1693),"")</f>
        <v/>
      </c>
      <c r="AJ1693" s="17" t="str" cm="1">
        <f t="array" ref="AJ1693">IFERROR(INDEX($M1693:$S1693,AF1693),"")</f>
        <v/>
      </c>
      <c r="AK1693" s="17" cm="1">
        <f t="array" ref="AK1693">IFERROR(IF(J1693="Level",INDEX($T1693:$Z1693,AC1693+1),INDEX($T1693:$Z1693,AC1693)),"")</f>
        <v>1</v>
      </c>
      <c r="AL1693" s="17" t="str" cm="1">
        <f t="array" ref="AL1693">IFERROR(IF(J1693="Level",INDEX($T1693:$Z1693,AD1693+1),INDEX($T1693:$Z1693,AD1693)),"")</f>
        <v/>
      </c>
      <c r="AM1693" s="17" t="str" cm="1">
        <f t="array" ref="AM1693">IFERROR(INDEX($T1693:$Z1693,AE1693),"")</f>
        <v/>
      </c>
      <c r="AN1693" s="17" t="str" cm="1">
        <f t="array" ref="AN1693">IFERROR(INDEX($T1693:$Z1693,AF1693),"")</f>
        <v/>
      </c>
    </row>
    <row r="1694" spans="1:40" ht="25.5" x14ac:dyDescent="0.2">
      <c r="A1694" s="17" t="str">
        <f t="shared" si="156"/>
        <v>PGDip Strategic Leadership and Management (Non-Apprenticeship) (Part-Time, Online): PDP2SBESBE11</v>
      </c>
      <c r="B1694" s="11" t="s">
        <v>32158</v>
      </c>
      <c r="C1694" s="11" t="s">
        <v>32965</v>
      </c>
      <c r="D1694" s="11" t="s">
        <v>32942</v>
      </c>
      <c r="E1694" s="11" t="s">
        <v>1058</v>
      </c>
      <c r="F1694" s="11" t="s">
        <v>82</v>
      </c>
      <c r="G1694" s="11" t="s">
        <v>32263</v>
      </c>
      <c r="H1694" s="11" t="s">
        <v>77</v>
      </c>
      <c r="I1694" s="11">
        <v>1</v>
      </c>
      <c r="J1694" s="11" t="s">
        <v>78</v>
      </c>
      <c r="K1694" s="11" t="s">
        <v>32182</v>
      </c>
      <c r="L1694" s="11">
        <v>120</v>
      </c>
      <c r="M1694" s="11">
        <v>120</v>
      </c>
      <c r="N1694" s="11">
        <v>0</v>
      </c>
      <c r="O1694" s="11">
        <v>0</v>
      </c>
      <c r="P1694" s="11">
        <v>0</v>
      </c>
      <c r="Q1694" s="11">
        <v>0</v>
      </c>
      <c r="R1694" s="11">
        <v>0</v>
      </c>
      <c r="S1694" s="11">
        <v>0</v>
      </c>
      <c r="T1694" s="11">
        <v>1</v>
      </c>
      <c r="U1694" s="11">
        <v>0</v>
      </c>
      <c r="V1694" s="11">
        <v>0</v>
      </c>
      <c r="W1694" s="11">
        <v>0</v>
      </c>
      <c r="X1694" s="11">
        <v>0</v>
      </c>
      <c r="Y1694" s="11">
        <v>0</v>
      </c>
      <c r="Z1694" s="11">
        <v>0</v>
      </c>
      <c r="AA1694" s="12" t="s">
        <v>32957</v>
      </c>
      <c r="AB1694" s="17" t="str">
        <f t="shared" si="157"/>
        <v>Programme: PGDip Strategic Leadership and Management (Non-Apprenticeship) (Part-Time, Online)</v>
      </c>
      <c r="AC1694" s="17">
        <f t="shared" si="158"/>
        <v>1</v>
      </c>
      <c r="AD1694" s="17" t="str">
        <f t="shared" si="159"/>
        <v/>
      </c>
      <c r="AE1694" s="17" t="str">
        <f t="shared" si="160"/>
        <v/>
      </c>
      <c r="AF1694" s="17" t="str">
        <f t="shared" si="161"/>
        <v/>
      </c>
      <c r="AG1694" s="17" cm="1">
        <f t="array" ref="AG1694">IFERROR(IF(J1694="Level",INDEX($M1694:$S1694,AC1694+1),INDEX($M1694:$S1694,AC1694)),"")</f>
        <v>120</v>
      </c>
      <c r="AH1694" s="17" t="str" cm="1">
        <f t="array" ref="AH1694">IFERROR(IF(J1694="Level",INDEX($M1694:$S1694,AD1694+1),INDEX($M1694:$S1694,AD1694)),"")</f>
        <v/>
      </c>
      <c r="AI1694" s="17" t="str" cm="1">
        <f t="array" ref="AI1694">IFERROR(INDEX($M1694:$S1694,AE1694),"")</f>
        <v/>
      </c>
      <c r="AJ1694" s="17" t="str" cm="1">
        <f t="array" ref="AJ1694">IFERROR(INDEX($M1694:$S1694,AF1694),"")</f>
        <v/>
      </c>
      <c r="AK1694" s="17" cm="1">
        <f t="array" ref="AK1694">IFERROR(IF(J1694="Level",INDEX($T1694:$Z1694,AC1694+1),INDEX($T1694:$Z1694,AC1694)),"")</f>
        <v>1</v>
      </c>
      <c r="AL1694" s="17" t="str" cm="1">
        <f t="array" ref="AL1694">IFERROR(IF(J1694="Level",INDEX($T1694:$Z1694,AD1694+1),INDEX($T1694:$Z1694,AD1694)),"")</f>
        <v/>
      </c>
      <c r="AM1694" s="17" t="str" cm="1">
        <f t="array" ref="AM1694">IFERROR(INDEX($T1694:$Z1694,AE1694),"")</f>
        <v/>
      </c>
      <c r="AN1694" s="17" t="str" cm="1">
        <f t="array" ref="AN1694">IFERROR(INDEX($T1694:$Z1694,AF1694),"")</f>
        <v/>
      </c>
    </row>
    <row r="1695" spans="1:40" ht="25.5" x14ac:dyDescent="0.2">
      <c r="A1695" s="17" t="str">
        <f t="shared" si="156"/>
        <v>MSc Data Science (Professional) (Part-Time, Distance Learning): PTS2ECSECS12</v>
      </c>
      <c r="B1695" s="11" t="s">
        <v>4694</v>
      </c>
      <c r="C1695" s="11" t="s">
        <v>32965</v>
      </c>
      <c r="D1695" s="11" t="s">
        <v>4695</v>
      </c>
      <c r="E1695" s="11" t="s">
        <v>420</v>
      </c>
      <c r="F1695" s="11" t="s">
        <v>82</v>
      </c>
      <c r="G1695" s="11" t="s">
        <v>32418</v>
      </c>
      <c r="H1695" s="11" t="s">
        <v>77</v>
      </c>
      <c r="I1695" s="11">
        <v>1</v>
      </c>
      <c r="J1695" s="11" t="s">
        <v>78</v>
      </c>
      <c r="K1695" s="11" t="s">
        <v>32182</v>
      </c>
      <c r="L1695" s="11">
        <v>180</v>
      </c>
      <c r="M1695" s="11">
        <v>180</v>
      </c>
      <c r="N1695" s="11">
        <v>0</v>
      </c>
      <c r="O1695" s="11">
        <v>0</v>
      </c>
      <c r="P1695" s="11">
        <v>0</v>
      </c>
      <c r="Q1695" s="11">
        <v>0</v>
      </c>
      <c r="R1695" s="11">
        <v>0</v>
      </c>
      <c r="S1695" s="11">
        <v>0</v>
      </c>
      <c r="T1695" s="11">
        <v>1</v>
      </c>
      <c r="U1695" s="11">
        <v>0</v>
      </c>
      <c r="V1695" s="11">
        <v>0</v>
      </c>
      <c r="W1695" s="11">
        <v>0</v>
      </c>
      <c r="X1695" s="11">
        <v>0</v>
      </c>
      <c r="Y1695" s="11">
        <v>0</v>
      </c>
      <c r="Z1695" s="11">
        <v>0</v>
      </c>
      <c r="AA1695" s="12" t="s">
        <v>32957</v>
      </c>
      <c r="AB1695" s="17" t="str">
        <f t="shared" si="157"/>
        <v>Programme: MSc Data Science (Professional) (Part-Time, Distance Learning)</v>
      </c>
      <c r="AC1695" s="17">
        <f t="shared" si="158"/>
        <v>1</v>
      </c>
      <c r="AD1695" s="17" t="str">
        <f t="shared" si="159"/>
        <v/>
      </c>
      <c r="AE1695" s="17" t="str">
        <f t="shared" si="160"/>
        <v/>
      </c>
      <c r="AF1695" s="17" t="str">
        <f t="shared" si="161"/>
        <v/>
      </c>
      <c r="AG1695" s="17" cm="1">
        <f t="array" ref="AG1695">IFERROR(IF(J1695="Level",INDEX($M1695:$S1695,AC1695+1),INDEX($M1695:$S1695,AC1695)),"")</f>
        <v>180</v>
      </c>
      <c r="AH1695" s="17" t="str" cm="1">
        <f t="array" ref="AH1695">IFERROR(IF(J1695="Level",INDEX($M1695:$S1695,AD1695+1),INDEX($M1695:$S1695,AD1695)),"")</f>
        <v/>
      </c>
      <c r="AI1695" s="17" t="str" cm="1">
        <f t="array" ref="AI1695">IFERROR(INDEX($M1695:$S1695,AE1695),"")</f>
        <v/>
      </c>
      <c r="AJ1695" s="17" t="str" cm="1">
        <f t="array" ref="AJ1695">IFERROR(INDEX($M1695:$S1695,AF1695),"")</f>
        <v/>
      </c>
      <c r="AK1695" s="17" cm="1">
        <f t="array" ref="AK1695">IFERROR(IF(J1695="Level",INDEX($T1695:$Z1695,AC1695+1),INDEX($T1695:$Z1695,AC1695)),"")</f>
        <v>1</v>
      </c>
      <c r="AL1695" s="17" t="str" cm="1">
        <f t="array" ref="AL1695">IFERROR(IF(J1695="Level",INDEX($T1695:$Z1695,AD1695+1),INDEX($T1695:$Z1695,AD1695)),"")</f>
        <v/>
      </c>
      <c r="AM1695" s="17" t="str" cm="1">
        <f t="array" ref="AM1695">IFERROR(INDEX($T1695:$Z1695,AE1695),"")</f>
        <v/>
      </c>
      <c r="AN1695" s="17" t="str" cm="1">
        <f t="array" ref="AN1695">IFERROR(INDEX($T1695:$Z1695,AF1695),"")</f>
        <v/>
      </c>
    </row>
    <row r="1696" spans="1:40" ht="25.5" x14ac:dyDescent="0.2">
      <c r="A1696" s="17" t="str">
        <f t="shared" si="156"/>
        <v>MSc Management and Mining (Part-Time, Distance Learning) - Cornwall: PTS2SBECSMCA</v>
      </c>
      <c r="B1696" s="11" t="s">
        <v>4704</v>
      </c>
      <c r="C1696" s="11" t="s">
        <v>32965</v>
      </c>
      <c r="D1696" s="11" t="s">
        <v>4705</v>
      </c>
      <c r="E1696" s="11" t="s">
        <v>617</v>
      </c>
      <c r="F1696" s="11" t="s">
        <v>82</v>
      </c>
      <c r="G1696" s="11" t="s">
        <v>32418</v>
      </c>
      <c r="H1696" s="11" t="s">
        <v>77</v>
      </c>
      <c r="I1696" s="11">
        <v>1</v>
      </c>
      <c r="J1696" s="11" t="s">
        <v>78</v>
      </c>
      <c r="K1696" s="11" t="s">
        <v>32182</v>
      </c>
      <c r="L1696" s="11">
        <v>180</v>
      </c>
      <c r="M1696" s="11">
        <v>180</v>
      </c>
      <c r="N1696" s="11">
        <v>0</v>
      </c>
      <c r="O1696" s="11">
        <v>0</v>
      </c>
      <c r="P1696" s="11">
        <v>0</v>
      </c>
      <c r="Q1696" s="11">
        <v>0</v>
      </c>
      <c r="R1696" s="11">
        <v>0</v>
      </c>
      <c r="S1696" s="11">
        <v>0</v>
      </c>
      <c r="T1696" s="11">
        <v>1</v>
      </c>
      <c r="U1696" s="11">
        <v>0</v>
      </c>
      <c r="V1696" s="11">
        <v>0</v>
      </c>
      <c r="W1696" s="11">
        <v>0</v>
      </c>
      <c r="X1696" s="11">
        <v>0</v>
      </c>
      <c r="Y1696" s="11">
        <v>0</v>
      </c>
      <c r="Z1696" s="11">
        <v>0</v>
      </c>
      <c r="AA1696" s="12" t="s">
        <v>32957</v>
      </c>
      <c r="AB1696" s="17" t="str">
        <f t="shared" si="157"/>
        <v>Programme: MSc Management and Mining (Part-Time, Distance Learning) - Cornwall</v>
      </c>
      <c r="AC1696" s="17">
        <f t="shared" si="158"/>
        <v>1</v>
      </c>
      <c r="AD1696" s="17" t="str">
        <f t="shared" si="159"/>
        <v/>
      </c>
      <c r="AE1696" s="17" t="str">
        <f t="shared" si="160"/>
        <v/>
      </c>
      <c r="AF1696" s="17" t="str">
        <f t="shared" si="161"/>
        <v/>
      </c>
      <c r="AG1696" s="17" cm="1">
        <f t="array" ref="AG1696">IFERROR(IF(J1696="Level",INDEX($M1696:$S1696,AC1696+1),INDEX($M1696:$S1696,AC1696)),"")</f>
        <v>180</v>
      </c>
      <c r="AH1696" s="17" t="str" cm="1">
        <f t="array" ref="AH1696">IFERROR(IF(J1696="Level",INDEX($M1696:$S1696,AD1696+1),INDEX($M1696:$S1696,AD1696)),"")</f>
        <v/>
      </c>
      <c r="AI1696" s="17" t="str" cm="1">
        <f t="array" ref="AI1696">IFERROR(INDEX($M1696:$S1696,AE1696),"")</f>
        <v/>
      </c>
      <c r="AJ1696" s="17" t="str" cm="1">
        <f t="array" ref="AJ1696">IFERROR(INDEX($M1696:$S1696,AF1696),"")</f>
        <v/>
      </c>
      <c r="AK1696" s="17" cm="1">
        <f t="array" ref="AK1696">IFERROR(IF(J1696="Level",INDEX($T1696:$Z1696,AC1696+1),INDEX($T1696:$Z1696,AC1696)),"")</f>
        <v>1</v>
      </c>
      <c r="AL1696" s="17" t="str" cm="1">
        <f t="array" ref="AL1696">IFERROR(IF(J1696="Level",INDEX($T1696:$Z1696,AD1696+1),INDEX($T1696:$Z1696,AD1696)),"")</f>
        <v/>
      </c>
      <c r="AM1696" s="17" t="str" cm="1">
        <f t="array" ref="AM1696">IFERROR(INDEX($T1696:$Z1696,AE1696),"")</f>
        <v/>
      </c>
      <c r="AN1696" s="17" t="str" cm="1">
        <f t="array" ref="AN1696">IFERROR(INDEX($T1696:$Z1696,AF1696),"")</f>
        <v/>
      </c>
    </row>
    <row r="1697" spans="1:40" ht="25.5" x14ac:dyDescent="0.2">
      <c r="A1697" s="17" t="str">
        <f t="shared" si="156"/>
        <v>MSc Educational Research (Part-Time, Distance Learning): PTS2EDUEDU01</v>
      </c>
      <c r="B1697" s="11" t="s">
        <v>4696</v>
      </c>
      <c r="C1697" s="11" t="s">
        <v>32965</v>
      </c>
      <c r="D1697" s="11" t="s">
        <v>32437</v>
      </c>
      <c r="E1697" s="11" t="s">
        <v>180</v>
      </c>
      <c r="F1697" s="11" t="s">
        <v>76</v>
      </c>
      <c r="G1697" s="11" t="s">
        <v>32418</v>
      </c>
      <c r="H1697" s="11" t="s">
        <v>77</v>
      </c>
      <c r="I1697" s="11">
        <v>1</v>
      </c>
      <c r="J1697" s="11" t="s">
        <v>78</v>
      </c>
      <c r="K1697" s="11" t="s">
        <v>32182</v>
      </c>
      <c r="L1697" s="11">
        <v>180</v>
      </c>
      <c r="M1697" s="11">
        <v>180</v>
      </c>
      <c r="N1697" s="11">
        <v>0</v>
      </c>
      <c r="O1697" s="11">
        <v>0</v>
      </c>
      <c r="P1697" s="11">
        <v>0</v>
      </c>
      <c r="Q1697" s="11">
        <v>0</v>
      </c>
      <c r="R1697" s="11">
        <v>0</v>
      </c>
      <c r="S1697" s="11">
        <v>0</v>
      </c>
      <c r="T1697" s="11">
        <v>1</v>
      </c>
      <c r="U1697" s="11">
        <v>0</v>
      </c>
      <c r="V1697" s="11">
        <v>0</v>
      </c>
      <c r="W1697" s="11">
        <v>0</v>
      </c>
      <c r="X1697" s="11">
        <v>0</v>
      </c>
      <c r="Y1697" s="11">
        <v>0</v>
      </c>
      <c r="Z1697" s="11">
        <v>0</v>
      </c>
      <c r="AA1697" s="12" t="s">
        <v>32957</v>
      </c>
      <c r="AB1697" s="17" t="str">
        <f t="shared" si="157"/>
        <v>Programme: MSc Educational Research (Part-Time, Distance Learning)</v>
      </c>
      <c r="AC1697" s="17">
        <f t="shared" si="158"/>
        <v>1</v>
      </c>
      <c r="AD1697" s="17" t="str">
        <f t="shared" si="159"/>
        <v/>
      </c>
      <c r="AE1697" s="17" t="str">
        <f t="shared" si="160"/>
        <v/>
      </c>
      <c r="AF1697" s="17" t="str">
        <f t="shared" si="161"/>
        <v/>
      </c>
      <c r="AG1697" s="17" cm="1">
        <f t="array" ref="AG1697">IFERROR(IF(J1697="Level",INDEX($M1697:$S1697,AC1697+1),INDEX($M1697:$S1697,AC1697)),"")</f>
        <v>180</v>
      </c>
      <c r="AH1697" s="17" t="str" cm="1">
        <f t="array" ref="AH1697">IFERROR(IF(J1697="Level",INDEX($M1697:$S1697,AD1697+1),INDEX($M1697:$S1697,AD1697)),"")</f>
        <v/>
      </c>
      <c r="AI1697" s="17" t="str" cm="1">
        <f t="array" ref="AI1697">IFERROR(INDEX($M1697:$S1697,AE1697),"")</f>
        <v/>
      </c>
      <c r="AJ1697" s="17" t="str" cm="1">
        <f t="array" ref="AJ1697">IFERROR(INDEX($M1697:$S1697,AF1697),"")</f>
        <v/>
      </c>
      <c r="AK1697" s="17" cm="1">
        <f t="array" ref="AK1697">IFERROR(IF(J1697="Level",INDEX($T1697:$Z1697,AC1697+1),INDEX($T1697:$Z1697,AC1697)),"")</f>
        <v>1</v>
      </c>
      <c r="AL1697" s="17" t="str" cm="1">
        <f t="array" ref="AL1697">IFERROR(IF(J1697="Level",INDEX($T1697:$Z1697,AD1697+1),INDEX($T1697:$Z1697,AD1697)),"")</f>
        <v/>
      </c>
      <c r="AM1697" s="17" t="str" cm="1">
        <f t="array" ref="AM1697">IFERROR(INDEX($T1697:$Z1697,AE1697),"")</f>
        <v/>
      </c>
      <c r="AN1697" s="17" t="str" cm="1">
        <f t="array" ref="AN1697">IFERROR(INDEX($T1697:$Z1697,AF1697),"")</f>
        <v/>
      </c>
    </row>
    <row r="1698" spans="1:40" ht="25.5" x14ac:dyDescent="0.2">
      <c r="A1698" s="17" t="str">
        <f t="shared" si="156"/>
        <v>MSc Environment and Human Health (Part-Time, Distance Learning) - Cornwall: PTS2EMSEMSCB</v>
      </c>
      <c r="B1698" s="11" t="s">
        <v>4702</v>
      </c>
      <c r="C1698" s="11" t="s">
        <v>32965</v>
      </c>
      <c r="D1698" s="11" t="s">
        <v>4703</v>
      </c>
      <c r="E1698" s="11" t="s">
        <v>481</v>
      </c>
      <c r="F1698" s="11" t="s">
        <v>71</v>
      </c>
      <c r="G1698" s="11" t="s">
        <v>32418</v>
      </c>
      <c r="H1698" s="11" t="s">
        <v>77</v>
      </c>
      <c r="I1698" s="11">
        <v>1</v>
      </c>
      <c r="J1698" s="11" t="s">
        <v>78</v>
      </c>
      <c r="K1698" s="11" t="s">
        <v>32182</v>
      </c>
      <c r="L1698" s="11">
        <v>180</v>
      </c>
      <c r="M1698" s="11">
        <v>180</v>
      </c>
      <c r="N1698" s="11">
        <v>0</v>
      </c>
      <c r="O1698" s="11">
        <v>0</v>
      </c>
      <c r="P1698" s="11">
        <v>0</v>
      </c>
      <c r="Q1698" s="11">
        <v>0</v>
      </c>
      <c r="R1698" s="11">
        <v>0</v>
      </c>
      <c r="S1698" s="11">
        <v>0</v>
      </c>
      <c r="T1698" s="11">
        <v>1</v>
      </c>
      <c r="U1698" s="11">
        <v>0</v>
      </c>
      <c r="V1698" s="11">
        <v>0</v>
      </c>
      <c r="W1698" s="11">
        <v>0</v>
      </c>
      <c r="X1698" s="11">
        <v>0</v>
      </c>
      <c r="Y1698" s="11">
        <v>0</v>
      </c>
      <c r="Z1698" s="11">
        <v>0</v>
      </c>
      <c r="AA1698" s="12" t="s">
        <v>32957</v>
      </c>
      <c r="AB1698" s="17" t="str">
        <f t="shared" si="157"/>
        <v>Programme: MSc Environment and Human Health (Part-Time, Distance Learning) - Cornwall</v>
      </c>
      <c r="AC1698" s="17">
        <f t="shared" si="158"/>
        <v>1</v>
      </c>
      <c r="AD1698" s="17" t="str">
        <f t="shared" si="159"/>
        <v/>
      </c>
      <c r="AE1698" s="17" t="str">
        <f t="shared" si="160"/>
        <v/>
      </c>
      <c r="AF1698" s="17" t="str">
        <f t="shared" si="161"/>
        <v/>
      </c>
      <c r="AG1698" s="17" cm="1">
        <f t="array" ref="AG1698">IFERROR(IF(J1698="Level",INDEX($M1698:$S1698,AC1698+1),INDEX($M1698:$S1698,AC1698)),"")</f>
        <v>180</v>
      </c>
      <c r="AH1698" s="17" t="str" cm="1">
        <f t="array" ref="AH1698">IFERROR(IF(J1698="Level",INDEX($M1698:$S1698,AD1698+1),INDEX($M1698:$S1698,AD1698)),"")</f>
        <v/>
      </c>
      <c r="AI1698" s="17" t="str" cm="1">
        <f t="array" ref="AI1698">IFERROR(INDEX($M1698:$S1698,AE1698),"")</f>
        <v/>
      </c>
      <c r="AJ1698" s="17" t="str" cm="1">
        <f t="array" ref="AJ1698">IFERROR(INDEX($M1698:$S1698,AF1698),"")</f>
        <v/>
      </c>
      <c r="AK1698" s="17" cm="1">
        <f t="array" ref="AK1698">IFERROR(IF(J1698="Level",INDEX($T1698:$Z1698,AC1698+1),INDEX($T1698:$Z1698,AC1698)),"")</f>
        <v>1</v>
      </c>
      <c r="AL1698" s="17" t="str" cm="1">
        <f t="array" ref="AL1698">IFERROR(IF(J1698="Level",INDEX($T1698:$Z1698,AD1698+1),INDEX($T1698:$Z1698,AD1698)),"")</f>
        <v/>
      </c>
      <c r="AM1698" s="17" t="str" cm="1">
        <f t="array" ref="AM1698">IFERROR(INDEX($T1698:$Z1698,AE1698),"")</f>
        <v/>
      </c>
      <c r="AN1698" s="17" t="str" cm="1">
        <f t="array" ref="AN1698">IFERROR(INDEX($T1698:$Z1698,AF1698),"")</f>
        <v/>
      </c>
    </row>
    <row r="1699" spans="1:40" x14ac:dyDescent="0.2">
      <c r="A1699" s="17" t="str">
        <f t="shared" si="156"/>
        <v>MSc Extreme Medicine (Part-Time, Distance Learning): PTS2EMSEMS07</v>
      </c>
      <c r="B1699" s="11" t="s">
        <v>4698</v>
      </c>
      <c r="C1699" s="11" t="s">
        <v>32965</v>
      </c>
      <c r="D1699" s="11" t="s">
        <v>4699</v>
      </c>
      <c r="E1699" s="11" t="s">
        <v>464</v>
      </c>
      <c r="F1699" s="11" t="s">
        <v>71</v>
      </c>
      <c r="G1699" s="11" t="s">
        <v>32418</v>
      </c>
      <c r="H1699" s="11" t="s">
        <v>77</v>
      </c>
      <c r="I1699" s="11">
        <v>1</v>
      </c>
      <c r="J1699" s="11" t="s">
        <v>78</v>
      </c>
      <c r="K1699" s="11" t="s">
        <v>32182</v>
      </c>
      <c r="L1699" s="11">
        <v>180</v>
      </c>
      <c r="M1699" s="11">
        <v>180</v>
      </c>
      <c r="N1699" s="11">
        <v>0</v>
      </c>
      <c r="O1699" s="11">
        <v>0</v>
      </c>
      <c r="P1699" s="11">
        <v>0</v>
      </c>
      <c r="Q1699" s="11">
        <v>0</v>
      </c>
      <c r="R1699" s="11">
        <v>0</v>
      </c>
      <c r="S1699" s="11">
        <v>0</v>
      </c>
      <c r="T1699" s="11">
        <v>1</v>
      </c>
      <c r="U1699" s="11">
        <v>0</v>
      </c>
      <c r="V1699" s="11">
        <v>0</v>
      </c>
      <c r="W1699" s="11">
        <v>0</v>
      </c>
      <c r="X1699" s="11">
        <v>0</v>
      </c>
      <c r="Y1699" s="11">
        <v>0</v>
      </c>
      <c r="Z1699" s="11">
        <v>0</v>
      </c>
      <c r="AA1699" s="12" t="s">
        <v>32957</v>
      </c>
      <c r="AB1699" s="17" t="str">
        <f t="shared" si="157"/>
        <v>Programme: MSc Extreme Medicine (Part-Time, Distance Learning)</v>
      </c>
      <c r="AC1699" s="17">
        <f t="shared" si="158"/>
        <v>1</v>
      </c>
      <c r="AD1699" s="17" t="str">
        <f t="shared" si="159"/>
        <v/>
      </c>
      <c r="AE1699" s="17" t="str">
        <f t="shared" si="160"/>
        <v/>
      </c>
      <c r="AF1699" s="17" t="str">
        <f t="shared" si="161"/>
        <v/>
      </c>
      <c r="AG1699" s="17" cm="1">
        <f t="array" ref="AG1699">IFERROR(IF(J1699="Level",INDEX($M1699:$S1699,AC1699+1),INDEX($M1699:$S1699,AC1699)),"")</f>
        <v>180</v>
      </c>
      <c r="AH1699" s="17" t="str" cm="1">
        <f t="array" ref="AH1699">IFERROR(IF(J1699="Level",INDEX($M1699:$S1699,AD1699+1),INDEX($M1699:$S1699,AD1699)),"")</f>
        <v/>
      </c>
      <c r="AI1699" s="17" t="str" cm="1">
        <f t="array" ref="AI1699">IFERROR(INDEX($M1699:$S1699,AE1699),"")</f>
        <v/>
      </c>
      <c r="AJ1699" s="17" t="str" cm="1">
        <f t="array" ref="AJ1699">IFERROR(INDEX($M1699:$S1699,AF1699),"")</f>
        <v/>
      </c>
      <c r="AK1699" s="17" cm="1">
        <f t="array" ref="AK1699">IFERROR(IF(J1699="Level",INDEX($T1699:$Z1699,AC1699+1),INDEX($T1699:$Z1699,AC1699)),"")</f>
        <v>1</v>
      </c>
      <c r="AL1699" s="17" t="str" cm="1">
        <f t="array" ref="AL1699">IFERROR(IF(J1699="Level",INDEX($T1699:$Z1699,AD1699+1),INDEX($T1699:$Z1699,AD1699)),"")</f>
        <v/>
      </c>
      <c r="AM1699" s="17" t="str" cm="1">
        <f t="array" ref="AM1699">IFERROR(INDEX($T1699:$Z1699,AE1699),"")</f>
        <v/>
      </c>
      <c r="AN1699" s="17" t="str" cm="1">
        <f t="array" ref="AN1699">IFERROR(INDEX($T1699:$Z1699,AF1699),"")</f>
        <v/>
      </c>
    </row>
    <row r="1700" spans="1:40" ht="25.5" x14ac:dyDescent="0.2">
      <c r="A1700" s="17" t="str">
        <f t="shared" si="156"/>
        <v>MSc Leading Clinical Research Delivery (Part-Time, Distance Learning): PTS2EMSEMS13</v>
      </c>
      <c r="B1700" s="11" t="s">
        <v>4700</v>
      </c>
      <c r="C1700" s="11" t="s">
        <v>32965</v>
      </c>
      <c r="D1700" s="11" t="s">
        <v>4701</v>
      </c>
      <c r="E1700" s="11" t="s">
        <v>70</v>
      </c>
      <c r="F1700" s="11" t="s">
        <v>71</v>
      </c>
      <c r="G1700" s="11" t="s">
        <v>32418</v>
      </c>
      <c r="H1700" s="11" t="s">
        <v>77</v>
      </c>
      <c r="I1700" s="11">
        <v>1</v>
      </c>
      <c r="J1700" s="11" t="s">
        <v>78</v>
      </c>
      <c r="K1700" s="11" t="s">
        <v>32182</v>
      </c>
      <c r="L1700" s="11">
        <v>180</v>
      </c>
      <c r="M1700" s="11">
        <v>180</v>
      </c>
      <c r="N1700" s="11">
        <v>0</v>
      </c>
      <c r="O1700" s="11">
        <v>0</v>
      </c>
      <c r="P1700" s="11">
        <v>0</v>
      </c>
      <c r="Q1700" s="11">
        <v>0</v>
      </c>
      <c r="R1700" s="11">
        <v>0</v>
      </c>
      <c r="S1700" s="11">
        <v>0</v>
      </c>
      <c r="T1700" s="11">
        <v>1</v>
      </c>
      <c r="U1700" s="11">
        <v>0</v>
      </c>
      <c r="V1700" s="11">
        <v>0</v>
      </c>
      <c r="W1700" s="11">
        <v>0</v>
      </c>
      <c r="X1700" s="11">
        <v>0</v>
      </c>
      <c r="Y1700" s="11">
        <v>0</v>
      </c>
      <c r="Z1700" s="11">
        <v>0</v>
      </c>
      <c r="AA1700" s="12" t="s">
        <v>32957</v>
      </c>
      <c r="AB1700" s="17" t="str">
        <f t="shared" si="157"/>
        <v>Programme: MSc Leading Clinical Research Delivery (Part-Time, Distance Learning)</v>
      </c>
      <c r="AC1700" s="17">
        <f t="shared" si="158"/>
        <v>1</v>
      </c>
      <c r="AD1700" s="17" t="str">
        <f t="shared" si="159"/>
        <v/>
      </c>
      <c r="AE1700" s="17" t="str">
        <f t="shared" si="160"/>
        <v/>
      </c>
      <c r="AF1700" s="17" t="str">
        <f t="shared" si="161"/>
        <v/>
      </c>
      <c r="AG1700" s="17" cm="1">
        <f t="array" ref="AG1700">IFERROR(IF(J1700="Level",INDEX($M1700:$S1700,AC1700+1),INDEX($M1700:$S1700,AC1700)),"")</f>
        <v>180</v>
      </c>
      <c r="AH1700" s="17" t="str" cm="1">
        <f t="array" ref="AH1700">IFERROR(IF(J1700="Level",INDEX($M1700:$S1700,AD1700+1),INDEX($M1700:$S1700,AD1700)),"")</f>
        <v/>
      </c>
      <c r="AI1700" s="17" t="str" cm="1">
        <f t="array" ref="AI1700">IFERROR(INDEX($M1700:$S1700,AE1700),"")</f>
        <v/>
      </c>
      <c r="AJ1700" s="17" t="str" cm="1">
        <f t="array" ref="AJ1700">IFERROR(INDEX($M1700:$S1700,AF1700),"")</f>
        <v/>
      </c>
      <c r="AK1700" s="17" cm="1">
        <f t="array" ref="AK1700">IFERROR(IF(J1700="Level",INDEX($T1700:$Z1700,AC1700+1),INDEX($T1700:$Z1700,AC1700)),"")</f>
        <v>1</v>
      </c>
      <c r="AL1700" s="17" t="str" cm="1">
        <f t="array" ref="AL1700">IFERROR(IF(J1700="Level",INDEX($T1700:$Z1700,AD1700+1),INDEX($T1700:$Z1700,AD1700)),"")</f>
        <v/>
      </c>
      <c r="AM1700" s="17" t="str" cm="1">
        <f t="array" ref="AM1700">IFERROR(INDEX($T1700:$Z1700,AE1700),"")</f>
        <v/>
      </c>
      <c r="AN1700" s="17" t="str" cm="1">
        <f t="array" ref="AN1700">IFERROR(INDEX($T1700:$Z1700,AF1700),"")</f>
        <v/>
      </c>
    </row>
    <row r="1701" spans="1:40" ht="25.5" x14ac:dyDescent="0.2">
      <c r="A1701" s="17" t="str">
        <f t="shared" si="156"/>
        <v>PGDip Environment and Human Health (Part-Time, Distance Learning) - Cornwall: PDP2EMSEMSCB</v>
      </c>
      <c r="B1701" s="11" t="s">
        <v>4713</v>
      </c>
      <c r="C1701" s="11" t="s">
        <v>32965</v>
      </c>
      <c r="D1701" s="11" t="s">
        <v>4714</v>
      </c>
      <c r="E1701" s="11" t="s">
        <v>481</v>
      </c>
      <c r="F1701" s="11" t="s">
        <v>71</v>
      </c>
      <c r="G1701" s="11" t="s">
        <v>32273</v>
      </c>
      <c r="H1701" s="11" t="s">
        <v>77</v>
      </c>
      <c r="I1701" s="11">
        <v>1</v>
      </c>
      <c r="J1701" s="11" t="s">
        <v>78</v>
      </c>
      <c r="K1701" s="11" t="s">
        <v>32182</v>
      </c>
      <c r="L1701" s="11">
        <v>120</v>
      </c>
      <c r="M1701" s="11">
        <v>120</v>
      </c>
      <c r="N1701" s="11">
        <v>0</v>
      </c>
      <c r="O1701" s="11">
        <v>0</v>
      </c>
      <c r="P1701" s="11">
        <v>0</v>
      </c>
      <c r="Q1701" s="11">
        <v>0</v>
      </c>
      <c r="R1701" s="11">
        <v>0</v>
      </c>
      <c r="S1701" s="11">
        <v>0</v>
      </c>
      <c r="T1701" s="11">
        <v>1</v>
      </c>
      <c r="U1701" s="11">
        <v>0</v>
      </c>
      <c r="V1701" s="11">
        <v>0</v>
      </c>
      <c r="W1701" s="11">
        <v>0</v>
      </c>
      <c r="X1701" s="11">
        <v>0</v>
      </c>
      <c r="Y1701" s="11">
        <v>0</v>
      </c>
      <c r="Z1701" s="11">
        <v>0</v>
      </c>
      <c r="AA1701" s="12" t="s">
        <v>32957</v>
      </c>
      <c r="AB1701" s="17" t="str">
        <f t="shared" si="157"/>
        <v>Programme: PGDip Environment and Human Health (Part-Time, Distance Learning) - Cornwall</v>
      </c>
      <c r="AC1701" s="17">
        <f t="shared" si="158"/>
        <v>1</v>
      </c>
      <c r="AD1701" s="17" t="str">
        <f t="shared" si="159"/>
        <v/>
      </c>
      <c r="AE1701" s="17" t="str">
        <f t="shared" si="160"/>
        <v/>
      </c>
      <c r="AF1701" s="17" t="str">
        <f t="shared" si="161"/>
        <v/>
      </c>
      <c r="AG1701" s="17" cm="1">
        <f t="array" ref="AG1701">IFERROR(IF(J1701="Level",INDEX($M1701:$S1701,AC1701+1),INDEX($M1701:$S1701,AC1701)),"")</f>
        <v>120</v>
      </c>
      <c r="AH1701" s="17" t="str" cm="1">
        <f t="array" ref="AH1701">IFERROR(IF(J1701="Level",INDEX($M1701:$S1701,AD1701+1),INDEX($M1701:$S1701,AD1701)),"")</f>
        <v/>
      </c>
      <c r="AI1701" s="17" t="str" cm="1">
        <f t="array" ref="AI1701">IFERROR(INDEX($M1701:$S1701,AE1701),"")</f>
        <v/>
      </c>
      <c r="AJ1701" s="17" t="str" cm="1">
        <f t="array" ref="AJ1701">IFERROR(INDEX($M1701:$S1701,AF1701),"")</f>
        <v/>
      </c>
      <c r="AK1701" s="17" cm="1">
        <f t="array" ref="AK1701">IFERROR(IF(J1701="Level",INDEX($T1701:$Z1701,AC1701+1),INDEX($T1701:$Z1701,AC1701)),"")</f>
        <v>1</v>
      </c>
      <c r="AL1701" s="17" t="str" cm="1">
        <f t="array" ref="AL1701">IFERROR(IF(J1701="Level",INDEX($T1701:$Z1701,AD1701+1),INDEX($T1701:$Z1701,AD1701)),"")</f>
        <v/>
      </c>
      <c r="AM1701" s="17" t="str" cm="1">
        <f t="array" ref="AM1701">IFERROR(INDEX($T1701:$Z1701,AE1701),"")</f>
        <v/>
      </c>
      <c r="AN1701" s="17" t="str" cm="1">
        <f t="array" ref="AN1701">IFERROR(INDEX($T1701:$Z1701,AF1701),"")</f>
        <v/>
      </c>
    </row>
    <row r="1702" spans="1:40" x14ac:dyDescent="0.2">
      <c r="A1702" s="17" t="str">
        <f t="shared" si="156"/>
        <v>PGDip Extreme Medicine (Part-Time, Distance Learning): PDP2EMSEMS05</v>
      </c>
      <c r="B1702" s="11" t="s">
        <v>4707</v>
      </c>
      <c r="C1702" s="11" t="s">
        <v>32965</v>
      </c>
      <c r="D1702" s="11" t="s">
        <v>4708</v>
      </c>
      <c r="E1702" s="11" t="s">
        <v>464</v>
      </c>
      <c r="F1702" s="11" t="s">
        <v>71</v>
      </c>
      <c r="G1702" s="11" t="s">
        <v>32273</v>
      </c>
      <c r="H1702" s="11" t="s">
        <v>77</v>
      </c>
      <c r="I1702" s="11">
        <v>1</v>
      </c>
      <c r="J1702" s="11" t="s">
        <v>78</v>
      </c>
      <c r="K1702" s="11" t="s">
        <v>32182</v>
      </c>
      <c r="L1702" s="11">
        <v>120</v>
      </c>
      <c r="M1702" s="11">
        <v>120</v>
      </c>
      <c r="N1702" s="11">
        <v>0</v>
      </c>
      <c r="O1702" s="11">
        <v>0</v>
      </c>
      <c r="P1702" s="11">
        <v>0</v>
      </c>
      <c r="Q1702" s="11">
        <v>0</v>
      </c>
      <c r="R1702" s="11">
        <v>0</v>
      </c>
      <c r="S1702" s="11">
        <v>0</v>
      </c>
      <c r="T1702" s="11">
        <v>1</v>
      </c>
      <c r="U1702" s="11">
        <v>0</v>
      </c>
      <c r="V1702" s="11">
        <v>0</v>
      </c>
      <c r="W1702" s="11">
        <v>0</v>
      </c>
      <c r="X1702" s="11">
        <v>0</v>
      </c>
      <c r="Y1702" s="11">
        <v>0</v>
      </c>
      <c r="Z1702" s="11">
        <v>0</v>
      </c>
      <c r="AA1702" s="12" t="s">
        <v>32957</v>
      </c>
      <c r="AB1702" s="17" t="str">
        <f t="shared" si="157"/>
        <v>Programme: PGDip Extreme Medicine (Part-Time, Distance Learning)</v>
      </c>
      <c r="AC1702" s="17">
        <f t="shared" si="158"/>
        <v>1</v>
      </c>
      <c r="AD1702" s="17" t="str">
        <f t="shared" si="159"/>
        <v/>
      </c>
      <c r="AE1702" s="17" t="str">
        <f t="shared" si="160"/>
        <v/>
      </c>
      <c r="AF1702" s="17" t="str">
        <f t="shared" si="161"/>
        <v/>
      </c>
      <c r="AG1702" s="17" cm="1">
        <f t="array" ref="AG1702">IFERROR(IF(J1702="Level",INDEX($M1702:$S1702,AC1702+1),INDEX($M1702:$S1702,AC1702)),"")</f>
        <v>120</v>
      </c>
      <c r="AH1702" s="17" t="str" cm="1">
        <f t="array" ref="AH1702">IFERROR(IF(J1702="Level",INDEX($M1702:$S1702,AD1702+1),INDEX($M1702:$S1702,AD1702)),"")</f>
        <v/>
      </c>
      <c r="AI1702" s="17" t="str" cm="1">
        <f t="array" ref="AI1702">IFERROR(INDEX($M1702:$S1702,AE1702),"")</f>
        <v/>
      </c>
      <c r="AJ1702" s="17" t="str" cm="1">
        <f t="array" ref="AJ1702">IFERROR(INDEX($M1702:$S1702,AF1702),"")</f>
        <v/>
      </c>
      <c r="AK1702" s="17" cm="1">
        <f t="array" ref="AK1702">IFERROR(IF(J1702="Level",INDEX($T1702:$Z1702,AC1702+1),INDEX($T1702:$Z1702,AC1702)),"")</f>
        <v>1</v>
      </c>
      <c r="AL1702" s="17" t="str" cm="1">
        <f t="array" ref="AL1702">IFERROR(IF(J1702="Level",INDEX($T1702:$Z1702,AD1702+1),INDEX($T1702:$Z1702,AD1702)),"")</f>
        <v/>
      </c>
      <c r="AM1702" s="17" t="str" cm="1">
        <f t="array" ref="AM1702">IFERROR(INDEX($T1702:$Z1702,AE1702),"")</f>
        <v/>
      </c>
      <c r="AN1702" s="17" t="str" cm="1">
        <f t="array" ref="AN1702">IFERROR(INDEX($T1702:$Z1702,AF1702),"")</f>
        <v/>
      </c>
    </row>
    <row r="1703" spans="1:40" ht="25.5" x14ac:dyDescent="0.2">
      <c r="A1703" s="17" t="str">
        <f t="shared" si="156"/>
        <v>PGDip Leading Clinical Research Delivery (Part-Time, Distance Learning): PDP2EMSEMS13</v>
      </c>
      <c r="B1703" s="11" t="s">
        <v>4711</v>
      </c>
      <c r="C1703" s="11" t="s">
        <v>32965</v>
      </c>
      <c r="D1703" s="11" t="s">
        <v>4712</v>
      </c>
      <c r="E1703" s="11" t="s">
        <v>70</v>
      </c>
      <c r="F1703" s="11" t="s">
        <v>71</v>
      </c>
      <c r="G1703" s="11" t="s">
        <v>32273</v>
      </c>
      <c r="H1703" s="11" t="s">
        <v>77</v>
      </c>
      <c r="I1703" s="11">
        <v>1</v>
      </c>
      <c r="J1703" s="11" t="s">
        <v>78</v>
      </c>
      <c r="K1703" s="11" t="s">
        <v>32182</v>
      </c>
      <c r="L1703" s="11">
        <v>120</v>
      </c>
      <c r="M1703" s="11">
        <v>120</v>
      </c>
      <c r="N1703" s="11">
        <v>0</v>
      </c>
      <c r="O1703" s="11">
        <v>0</v>
      </c>
      <c r="P1703" s="11">
        <v>0</v>
      </c>
      <c r="Q1703" s="11">
        <v>0</v>
      </c>
      <c r="R1703" s="11">
        <v>0</v>
      </c>
      <c r="S1703" s="11">
        <v>0</v>
      </c>
      <c r="T1703" s="11">
        <v>1</v>
      </c>
      <c r="U1703" s="11">
        <v>0</v>
      </c>
      <c r="V1703" s="11">
        <v>0</v>
      </c>
      <c r="W1703" s="11">
        <v>0</v>
      </c>
      <c r="X1703" s="11">
        <v>0</v>
      </c>
      <c r="Y1703" s="11">
        <v>0</v>
      </c>
      <c r="Z1703" s="11">
        <v>0</v>
      </c>
      <c r="AA1703" s="12" t="s">
        <v>32957</v>
      </c>
      <c r="AB1703" s="17" t="str">
        <f t="shared" si="157"/>
        <v>Programme: PGDip Leading Clinical Research Delivery (Part-Time, Distance Learning)</v>
      </c>
      <c r="AC1703" s="17">
        <f t="shared" si="158"/>
        <v>1</v>
      </c>
      <c r="AD1703" s="17" t="str">
        <f t="shared" si="159"/>
        <v/>
      </c>
      <c r="AE1703" s="17" t="str">
        <f t="shared" si="160"/>
        <v/>
      </c>
      <c r="AF1703" s="17" t="str">
        <f t="shared" si="161"/>
        <v/>
      </c>
      <c r="AG1703" s="17" cm="1">
        <f t="array" ref="AG1703">IFERROR(IF(J1703="Level",INDEX($M1703:$S1703,AC1703+1),INDEX($M1703:$S1703,AC1703)),"")</f>
        <v>120</v>
      </c>
      <c r="AH1703" s="17" t="str" cm="1">
        <f t="array" ref="AH1703">IFERROR(IF(J1703="Level",INDEX($M1703:$S1703,AD1703+1),INDEX($M1703:$S1703,AD1703)),"")</f>
        <v/>
      </c>
      <c r="AI1703" s="17" t="str" cm="1">
        <f t="array" ref="AI1703">IFERROR(INDEX($M1703:$S1703,AE1703),"")</f>
        <v/>
      </c>
      <c r="AJ1703" s="17" t="str" cm="1">
        <f t="array" ref="AJ1703">IFERROR(INDEX($M1703:$S1703,AF1703),"")</f>
        <v/>
      </c>
      <c r="AK1703" s="17" cm="1">
        <f t="array" ref="AK1703">IFERROR(IF(J1703="Level",INDEX($T1703:$Z1703,AC1703+1),INDEX($T1703:$Z1703,AC1703)),"")</f>
        <v>1</v>
      </c>
      <c r="AL1703" s="17" t="str" cm="1">
        <f t="array" ref="AL1703">IFERROR(IF(J1703="Level",INDEX($T1703:$Z1703,AD1703+1),INDEX($T1703:$Z1703,AD1703)),"")</f>
        <v/>
      </c>
      <c r="AM1703" s="17" t="str" cm="1">
        <f t="array" ref="AM1703">IFERROR(INDEX($T1703:$Z1703,AE1703),"")</f>
        <v/>
      </c>
      <c r="AN1703" s="17" t="str" cm="1">
        <f t="array" ref="AN1703">IFERROR(INDEX($T1703:$Z1703,AF1703),"")</f>
        <v/>
      </c>
    </row>
    <row r="1704" spans="1:40" x14ac:dyDescent="0.2">
      <c r="A1704" s="17" t="str">
        <f t="shared" si="156"/>
        <v>MSc International Business (Part-Time, Online, 2-year): PNS2SBESBE02</v>
      </c>
      <c r="B1704" s="11" t="s">
        <v>4743</v>
      </c>
      <c r="C1704" s="11" t="s">
        <v>32965</v>
      </c>
      <c r="D1704" s="11" t="s">
        <v>32424</v>
      </c>
      <c r="E1704" s="11" t="s">
        <v>32276</v>
      </c>
      <c r="F1704" s="11" t="s">
        <v>82</v>
      </c>
      <c r="G1704" s="11" t="s">
        <v>32406</v>
      </c>
      <c r="H1704" s="11" t="s">
        <v>77</v>
      </c>
      <c r="I1704" s="11">
        <v>1</v>
      </c>
      <c r="J1704" s="11" t="s">
        <v>78</v>
      </c>
      <c r="K1704" s="11" t="s">
        <v>32182</v>
      </c>
      <c r="L1704" s="11">
        <v>180</v>
      </c>
      <c r="M1704" s="11">
        <v>180</v>
      </c>
      <c r="N1704" s="11">
        <v>0</v>
      </c>
      <c r="O1704" s="11">
        <v>0</v>
      </c>
      <c r="P1704" s="11">
        <v>0</v>
      </c>
      <c r="Q1704" s="11">
        <v>0</v>
      </c>
      <c r="R1704" s="11">
        <v>0</v>
      </c>
      <c r="S1704" s="11">
        <v>0</v>
      </c>
      <c r="T1704" s="11">
        <v>1</v>
      </c>
      <c r="U1704" s="11">
        <v>0</v>
      </c>
      <c r="V1704" s="11">
        <v>0</v>
      </c>
      <c r="W1704" s="11">
        <v>0</v>
      </c>
      <c r="X1704" s="11">
        <v>0</v>
      </c>
      <c r="Y1704" s="11">
        <v>0</v>
      </c>
      <c r="Z1704" s="11">
        <v>0</v>
      </c>
      <c r="AA1704" s="12" t="s">
        <v>32957</v>
      </c>
      <c r="AB1704" s="17" t="str">
        <f t="shared" si="157"/>
        <v>Programme: MSc International Business (Part-Time, Online, 2-year)</v>
      </c>
      <c r="AC1704" s="17">
        <f t="shared" si="158"/>
        <v>1</v>
      </c>
      <c r="AD1704" s="17" t="str">
        <f t="shared" si="159"/>
        <v/>
      </c>
      <c r="AE1704" s="17" t="str">
        <f t="shared" si="160"/>
        <v/>
      </c>
      <c r="AF1704" s="17" t="str">
        <f t="shared" si="161"/>
        <v/>
      </c>
      <c r="AG1704" s="17" cm="1">
        <f t="array" ref="AG1704">IFERROR(IF(J1704="Level",INDEX($M1704:$S1704,AC1704+1),INDEX($M1704:$S1704,AC1704)),"")</f>
        <v>180</v>
      </c>
      <c r="AH1704" s="17" t="str" cm="1">
        <f t="array" ref="AH1704">IFERROR(IF(J1704="Level",INDEX($M1704:$S1704,AD1704+1),INDEX($M1704:$S1704,AD1704)),"")</f>
        <v/>
      </c>
      <c r="AI1704" s="17" t="str" cm="1">
        <f t="array" ref="AI1704">IFERROR(INDEX($M1704:$S1704,AE1704),"")</f>
        <v/>
      </c>
      <c r="AJ1704" s="17" t="str" cm="1">
        <f t="array" ref="AJ1704">IFERROR(INDEX($M1704:$S1704,AF1704),"")</f>
        <v/>
      </c>
      <c r="AK1704" s="17" cm="1">
        <f t="array" ref="AK1704">IFERROR(IF(J1704="Level",INDEX($T1704:$Z1704,AC1704+1),INDEX($T1704:$Z1704,AC1704)),"")</f>
        <v>1</v>
      </c>
      <c r="AL1704" s="17" t="str" cm="1">
        <f t="array" ref="AL1704">IFERROR(IF(J1704="Level",INDEX($T1704:$Z1704,AD1704+1),INDEX($T1704:$Z1704,AD1704)),"")</f>
        <v/>
      </c>
      <c r="AM1704" s="17" t="str" cm="1">
        <f t="array" ref="AM1704">IFERROR(INDEX($T1704:$Z1704,AE1704),"")</f>
        <v/>
      </c>
      <c r="AN1704" s="17" t="str" cm="1">
        <f t="array" ref="AN1704">IFERROR(INDEX($T1704:$Z1704,AF1704),"")</f>
        <v/>
      </c>
    </row>
    <row r="1705" spans="1:40" ht="25.5" x14ac:dyDescent="0.2">
      <c r="A1705" s="17" t="str">
        <f t="shared" si="156"/>
        <v>MSc Global Sustainability Solutions (Part-Time, Online, 2-year): PNS2GOAGOA01</v>
      </c>
      <c r="B1705" s="11" t="s">
        <v>4740</v>
      </c>
      <c r="C1705" s="11" t="s">
        <v>32965</v>
      </c>
      <c r="D1705" s="11" t="s">
        <v>32429</v>
      </c>
      <c r="E1705" s="11" t="s">
        <v>316</v>
      </c>
      <c r="F1705" s="11" t="s">
        <v>82</v>
      </c>
      <c r="G1705" s="11" t="s">
        <v>32406</v>
      </c>
      <c r="H1705" s="11" t="s">
        <v>77</v>
      </c>
      <c r="I1705" s="11">
        <v>1</v>
      </c>
      <c r="J1705" s="11" t="s">
        <v>78</v>
      </c>
      <c r="K1705" s="11" t="s">
        <v>32182</v>
      </c>
      <c r="L1705" s="11">
        <v>180</v>
      </c>
      <c r="M1705" s="11">
        <v>180</v>
      </c>
      <c r="N1705" s="11">
        <v>0</v>
      </c>
      <c r="O1705" s="11">
        <v>0</v>
      </c>
      <c r="P1705" s="11">
        <v>0</v>
      </c>
      <c r="Q1705" s="11">
        <v>0</v>
      </c>
      <c r="R1705" s="11">
        <v>0</v>
      </c>
      <c r="S1705" s="11">
        <v>0</v>
      </c>
      <c r="T1705" s="11">
        <v>1</v>
      </c>
      <c r="U1705" s="11">
        <v>0</v>
      </c>
      <c r="V1705" s="11">
        <v>0</v>
      </c>
      <c r="W1705" s="11">
        <v>0</v>
      </c>
      <c r="X1705" s="11">
        <v>0</v>
      </c>
      <c r="Y1705" s="11">
        <v>0</v>
      </c>
      <c r="Z1705" s="11">
        <v>0</v>
      </c>
      <c r="AA1705" s="12" t="s">
        <v>32957</v>
      </c>
      <c r="AB1705" s="17" t="str">
        <f t="shared" si="157"/>
        <v>Programme: MSc Global Sustainability Solutions (Part-Time, Online, 2-year)</v>
      </c>
      <c r="AC1705" s="17">
        <f t="shared" si="158"/>
        <v>1</v>
      </c>
      <c r="AD1705" s="17" t="str">
        <f t="shared" si="159"/>
        <v/>
      </c>
      <c r="AE1705" s="17" t="str">
        <f t="shared" si="160"/>
        <v/>
      </c>
      <c r="AF1705" s="17" t="str">
        <f t="shared" si="161"/>
        <v/>
      </c>
      <c r="AG1705" s="17" cm="1">
        <f t="array" ref="AG1705">IFERROR(IF(J1705="Level",INDEX($M1705:$S1705,AC1705+1),INDEX($M1705:$S1705,AC1705)),"")</f>
        <v>180</v>
      </c>
      <c r="AH1705" s="17" t="str" cm="1">
        <f t="array" ref="AH1705">IFERROR(IF(J1705="Level",INDEX($M1705:$S1705,AD1705+1),INDEX($M1705:$S1705,AD1705)),"")</f>
        <v/>
      </c>
      <c r="AI1705" s="17" t="str" cm="1">
        <f t="array" ref="AI1705">IFERROR(INDEX($M1705:$S1705,AE1705),"")</f>
        <v/>
      </c>
      <c r="AJ1705" s="17" t="str" cm="1">
        <f t="array" ref="AJ1705">IFERROR(INDEX($M1705:$S1705,AF1705),"")</f>
        <v/>
      </c>
      <c r="AK1705" s="17" cm="1">
        <f t="array" ref="AK1705">IFERROR(IF(J1705="Level",INDEX($T1705:$Z1705,AC1705+1),INDEX($T1705:$Z1705,AC1705)),"")</f>
        <v>1</v>
      </c>
      <c r="AL1705" s="17" t="str" cm="1">
        <f t="array" ref="AL1705">IFERROR(IF(J1705="Level",INDEX($T1705:$Z1705,AD1705+1),INDEX($T1705:$Z1705,AD1705)),"")</f>
        <v/>
      </c>
      <c r="AM1705" s="17" t="str" cm="1">
        <f t="array" ref="AM1705">IFERROR(INDEX($T1705:$Z1705,AE1705),"")</f>
        <v/>
      </c>
      <c r="AN1705" s="17" t="str" cm="1">
        <f t="array" ref="AN1705">IFERROR(INDEX($T1705:$Z1705,AF1705),"")</f>
        <v/>
      </c>
    </row>
    <row r="1706" spans="1:40" ht="25.5" x14ac:dyDescent="0.2">
      <c r="A1706" s="17" t="str">
        <f t="shared" si="156"/>
        <v>MSc Business Transformations (Part-Time, Online, 2-year): PNS2SBESBE01</v>
      </c>
      <c r="B1706" s="11" t="s">
        <v>4742</v>
      </c>
      <c r="C1706" s="11" t="s">
        <v>32965</v>
      </c>
      <c r="D1706" s="11" t="s">
        <v>32446</v>
      </c>
      <c r="E1706" s="11" t="s">
        <v>32288</v>
      </c>
      <c r="F1706" s="11" t="s">
        <v>82</v>
      </c>
      <c r="G1706" s="11" t="s">
        <v>32406</v>
      </c>
      <c r="H1706" s="11" t="s">
        <v>77</v>
      </c>
      <c r="I1706" s="11">
        <v>1</v>
      </c>
      <c r="J1706" s="11" t="s">
        <v>78</v>
      </c>
      <c r="K1706" s="11" t="s">
        <v>32182</v>
      </c>
      <c r="L1706" s="11">
        <v>180</v>
      </c>
      <c r="M1706" s="11">
        <v>180</v>
      </c>
      <c r="N1706" s="11">
        <v>0</v>
      </c>
      <c r="O1706" s="11">
        <v>0</v>
      </c>
      <c r="P1706" s="11">
        <v>0</v>
      </c>
      <c r="Q1706" s="11">
        <v>0</v>
      </c>
      <c r="R1706" s="11">
        <v>0</v>
      </c>
      <c r="S1706" s="11">
        <v>0</v>
      </c>
      <c r="T1706" s="11">
        <v>1</v>
      </c>
      <c r="U1706" s="11">
        <v>0</v>
      </c>
      <c r="V1706" s="11">
        <v>0</v>
      </c>
      <c r="W1706" s="11">
        <v>0</v>
      </c>
      <c r="X1706" s="11">
        <v>0</v>
      </c>
      <c r="Y1706" s="11">
        <v>0</v>
      </c>
      <c r="Z1706" s="11">
        <v>0</v>
      </c>
      <c r="AA1706" s="12" t="s">
        <v>32957</v>
      </c>
      <c r="AB1706" s="17" t="str">
        <f t="shared" si="157"/>
        <v>Programme: MSc Business Transformations (Part-Time, Online, 2-year)</v>
      </c>
      <c r="AC1706" s="17">
        <f t="shared" si="158"/>
        <v>1</v>
      </c>
      <c r="AD1706" s="17" t="str">
        <f t="shared" si="159"/>
        <v/>
      </c>
      <c r="AE1706" s="17" t="str">
        <f t="shared" si="160"/>
        <v/>
      </c>
      <c r="AF1706" s="17" t="str">
        <f t="shared" si="161"/>
        <v/>
      </c>
      <c r="AG1706" s="17" cm="1">
        <f t="array" ref="AG1706">IFERROR(IF(J1706="Level",INDEX($M1706:$S1706,AC1706+1),INDEX($M1706:$S1706,AC1706)),"")</f>
        <v>180</v>
      </c>
      <c r="AH1706" s="17" t="str" cm="1">
        <f t="array" ref="AH1706">IFERROR(IF(J1706="Level",INDEX($M1706:$S1706,AD1706+1),INDEX($M1706:$S1706,AD1706)),"")</f>
        <v/>
      </c>
      <c r="AI1706" s="17" t="str" cm="1">
        <f t="array" ref="AI1706">IFERROR(INDEX($M1706:$S1706,AE1706),"")</f>
        <v/>
      </c>
      <c r="AJ1706" s="17" t="str" cm="1">
        <f t="array" ref="AJ1706">IFERROR(INDEX($M1706:$S1706,AF1706),"")</f>
        <v/>
      </c>
      <c r="AK1706" s="17" cm="1">
        <f t="array" ref="AK1706">IFERROR(IF(J1706="Level",INDEX($T1706:$Z1706,AC1706+1),INDEX($T1706:$Z1706,AC1706)),"")</f>
        <v>1</v>
      </c>
      <c r="AL1706" s="17" t="str" cm="1">
        <f t="array" ref="AL1706">IFERROR(IF(J1706="Level",INDEX($T1706:$Z1706,AD1706+1),INDEX($T1706:$Z1706,AD1706)),"")</f>
        <v/>
      </c>
      <c r="AM1706" s="17" t="str" cm="1">
        <f t="array" ref="AM1706">IFERROR(INDEX($T1706:$Z1706,AE1706),"")</f>
        <v/>
      </c>
      <c r="AN1706" s="17" t="str" cm="1">
        <f t="array" ref="AN1706">IFERROR(INDEX($T1706:$Z1706,AF1706),"")</f>
        <v/>
      </c>
    </row>
    <row r="1707" spans="1:40" x14ac:dyDescent="0.2">
      <c r="A1707" s="17" t="str">
        <f t="shared" si="156"/>
        <v>MA Education (Part-Time, Online, 2-year): PNA2EDUEDU01</v>
      </c>
      <c r="B1707" s="11" t="s">
        <v>32053</v>
      </c>
      <c r="C1707" s="11" t="s">
        <v>32965</v>
      </c>
      <c r="D1707" s="11" t="s">
        <v>32708</v>
      </c>
      <c r="E1707" s="11" t="s">
        <v>180</v>
      </c>
      <c r="F1707" s="11" t="s">
        <v>76</v>
      </c>
      <c r="G1707" s="11" t="s">
        <v>32406</v>
      </c>
      <c r="H1707" s="11" t="s">
        <v>77</v>
      </c>
      <c r="I1707" s="11">
        <v>1</v>
      </c>
      <c r="J1707" s="11" t="s">
        <v>78</v>
      </c>
      <c r="K1707" s="11" t="s">
        <v>32182</v>
      </c>
      <c r="L1707" s="11">
        <v>180</v>
      </c>
      <c r="M1707" s="11">
        <v>180</v>
      </c>
      <c r="N1707" s="11">
        <v>0</v>
      </c>
      <c r="O1707" s="11">
        <v>0</v>
      </c>
      <c r="P1707" s="11">
        <v>0</v>
      </c>
      <c r="Q1707" s="11">
        <v>0</v>
      </c>
      <c r="R1707" s="11">
        <v>0</v>
      </c>
      <c r="S1707" s="11">
        <v>0</v>
      </c>
      <c r="T1707" s="11">
        <v>1</v>
      </c>
      <c r="U1707" s="11">
        <v>0</v>
      </c>
      <c r="V1707" s="11">
        <v>0</v>
      </c>
      <c r="W1707" s="11">
        <v>0</v>
      </c>
      <c r="X1707" s="11">
        <v>0</v>
      </c>
      <c r="Y1707" s="11">
        <v>0</v>
      </c>
      <c r="Z1707" s="11">
        <v>0</v>
      </c>
      <c r="AA1707" s="12" t="s">
        <v>32957</v>
      </c>
      <c r="AB1707" s="17" t="str">
        <f t="shared" si="157"/>
        <v>Programme: MA Education (Part-Time, Online, 2-year)</v>
      </c>
      <c r="AC1707" s="17">
        <f t="shared" si="158"/>
        <v>1</v>
      </c>
      <c r="AD1707" s="17" t="str">
        <f t="shared" si="159"/>
        <v/>
      </c>
      <c r="AE1707" s="17" t="str">
        <f t="shared" si="160"/>
        <v/>
      </c>
      <c r="AF1707" s="17" t="str">
        <f t="shared" si="161"/>
        <v/>
      </c>
      <c r="AG1707" s="17" cm="1">
        <f t="array" ref="AG1707">IFERROR(IF(J1707="Level",INDEX($M1707:$S1707,AC1707+1),INDEX($M1707:$S1707,AC1707)),"")</f>
        <v>180</v>
      </c>
      <c r="AH1707" s="17" t="str" cm="1">
        <f t="array" ref="AH1707">IFERROR(IF(J1707="Level",INDEX($M1707:$S1707,AD1707+1),INDEX($M1707:$S1707,AD1707)),"")</f>
        <v/>
      </c>
      <c r="AI1707" s="17" t="str" cm="1">
        <f t="array" ref="AI1707">IFERROR(INDEX($M1707:$S1707,AE1707),"")</f>
        <v/>
      </c>
      <c r="AJ1707" s="17" t="str" cm="1">
        <f t="array" ref="AJ1707">IFERROR(INDEX($M1707:$S1707,AF1707),"")</f>
        <v/>
      </c>
      <c r="AK1707" s="17" cm="1">
        <f t="array" ref="AK1707">IFERROR(IF(J1707="Level",INDEX($T1707:$Z1707,AC1707+1),INDEX($T1707:$Z1707,AC1707)),"")</f>
        <v>1</v>
      </c>
      <c r="AL1707" s="17" t="str" cm="1">
        <f t="array" ref="AL1707">IFERROR(IF(J1707="Level",INDEX($T1707:$Z1707,AD1707+1),INDEX($T1707:$Z1707,AD1707)),"")</f>
        <v/>
      </c>
      <c r="AM1707" s="17" t="str" cm="1">
        <f t="array" ref="AM1707">IFERROR(INDEX($T1707:$Z1707,AE1707),"")</f>
        <v/>
      </c>
      <c r="AN1707" s="17" t="str" cm="1">
        <f t="array" ref="AN1707">IFERROR(INDEX($T1707:$Z1707,AF1707),"")</f>
        <v/>
      </c>
    </row>
    <row r="1708" spans="1:40" ht="25.5" x14ac:dyDescent="0.2">
      <c r="A1708" s="17" t="str">
        <f t="shared" si="156"/>
        <v>MSc Genomic Medicine (Online) (Part-Time Distance Learning): PTS2EMSEMS11</v>
      </c>
      <c r="B1708" s="11" t="s">
        <v>4744</v>
      </c>
      <c r="C1708" s="11" t="s">
        <v>32965</v>
      </c>
      <c r="D1708" s="11" t="s">
        <v>4745</v>
      </c>
      <c r="E1708" s="11" t="s">
        <v>70</v>
      </c>
      <c r="F1708" s="11" t="s">
        <v>71</v>
      </c>
      <c r="G1708" s="11" t="s">
        <v>32406</v>
      </c>
      <c r="H1708" s="11" t="s">
        <v>77</v>
      </c>
      <c r="I1708" s="11">
        <v>1</v>
      </c>
      <c r="J1708" s="11" t="s">
        <v>78</v>
      </c>
      <c r="K1708" s="11" t="s">
        <v>32182</v>
      </c>
      <c r="L1708" s="11">
        <v>180</v>
      </c>
      <c r="M1708" s="11">
        <v>180</v>
      </c>
      <c r="N1708" s="11">
        <v>0</v>
      </c>
      <c r="O1708" s="11">
        <v>0</v>
      </c>
      <c r="P1708" s="11">
        <v>0</v>
      </c>
      <c r="Q1708" s="11">
        <v>0</v>
      </c>
      <c r="R1708" s="11">
        <v>0</v>
      </c>
      <c r="S1708" s="11">
        <v>0</v>
      </c>
      <c r="T1708" s="11">
        <v>1</v>
      </c>
      <c r="U1708" s="11">
        <v>0</v>
      </c>
      <c r="V1708" s="11">
        <v>0</v>
      </c>
      <c r="W1708" s="11">
        <v>0</v>
      </c>
      <c r="X1708" s="11">
        <v>0</v>
      </c>
      <c r="Y1708" s="11">
        <v>0</v>
      </c>
      <c r="Z1708" s="11">
        <v>0</v>
      </c>
      <c r="AA1708" s="12" t="s">
        <v>32957</v>
      </c>
      <c r="AB1708" s="17" t="str">
        <f t="shared" si="157"/>
        <v>Programme: MSc Genomic Medicine (Online) (Part-Time Distance Learning)</v>
      </c>
      <c r="AC1708" s="17">
        <f t="shared" si="158"/>
        <v>1</v>
      </c>
      <c r="AD1708" s="17" t="str">
        <f t="shared" si="159"/>
        <v/>
      </c>
      <c r="AE1708" s="17" t="str">
        <f t="shared" si="160"/>
        <v/>
      </c>
      <c r="AF1708" s="17" t="str">
        <f t="shared" si="161"/>
        <v/>
      </c>
      <c r="AG1708" s="17" cm="1">
        <f t="array" ref="AG1708">IFERROR(IF(J1708="Level",INDEX($M1708:$S1708,AC1708+1),INDEX($M1708:$S1708,AC1708)),"")</f>
        <v>180</v>
      </c>
      <c r="AH1708" s="17" t="str" cm="1">
        <f t="array" ref="AH1708">IFERROR(IF(J1708="Level",INDEX($M1708:$S1708,AD1708+1),INDEX($M1708:$S1708,AD1708)),"")</f>
        <v/>
      </c>
      <c r="AI1708" s="17" t="str" cm="1">
        <f t="array" ref="AI1708">IFERROR(INDEX($M1708:$S1708,AE1708),"")</f>
        <v/>
      </c>
      <c r="AJ1708" s="17" t="str" cm="1">
        <f t="array" ref="AJ1708">IFERROR(INDEX($M1708:$S1708,AF1708),"")</f>
        <v/>
      </c>
      <c r="AK1708" s="17" cm="1">
        <f t="array" ref="AK1708">IFERROR(IF(J1708="Level",INDEX($T1708:$Z1708,AC1708+1),INDEX($T1708:$Z1708,AC1708)),"")</f>
        <v>1</v>
      </c>
      <c r="AL1708" s="17" t="str" cm="1">
        <f t="array" ref="AL1708">IFERROR(IF(J1708="Level",INDEX($T1708:$Z1708,AD1708+1),INDEX($T1708:$Z1708,AD1708)),"")</f>
        <v/>
      </c>
      <c r="AM1708" s="17" t="str" cm="1">
        <f t="array" ref="AM1708">IFERROR(INDEX($T1708:$Z1708,AE1708),"")</f>
        <v/>
      </c>
      <c r="AN1708" s="17" t="str" cm="1">
        <f t="array" ref="AN1708">IFERROR(INDEX($T1708:$Z1708,AF1708),"")</f>
        <v/>
      </c>
    </row>
    <row r="1709" spans="1:40" x14ac:dyDescent="0.2">
      <c r="A1709" s="17" t="str">
        <f t="shared" si="156"/>
        <v>Master of Public Health (MPH) (Part-Time, Online, 2-year): PNH2EMSEMS01</v>
      </c>
      <c r="B1709" s="11" t="s">
        <v>4739</v>
      </c>
      <c r="C1709" s="11" t="s">
        <v>32965</v>
      </c>
      <c r="D1709" s="11" t="s">
        <v>32684</v>
      </c>
      <c r="E1709" s="11" t="s">
        <v>308</v>
      </c>
      <c r="F1709" s="11" t="s">
        <v>71</v>
      </c>
      <c r="G1709" s="11" t="s">
        <v>32406</v>
      </c>
      <c r="H1709" s="11" t="s">
        <v>77</v>
      </c>
      <c r="I1709" s="11">
        <v>1</v>
      </c>
      <c r="J1709" s="11" t="s">
        <v>78</v>
      </c>
      <c r="K1709" s="11" t="s">
        <v>32182</v>
      </c>
      <c r="L1709" s="11">
        <v>180</v>
      </c>
      <c r="M1709" s="11">
        <v>180</v>
      </c>
      <c r="N1709" s="11">
        <v>0</v>
      </c>
      <c r="O1709" s="11">
        <v>0</v>
      </c>
      <c r="P1709" s="11">
        <v>0</v>
      </c>
      <c r="Q1709" s="11">
        <v>0</v>
      </c>
      <c r="R1709" s="11">
        <v>0</v>
      </c>
      <c r="S1709" s="11">
        <v>0</v>
      </c>
      <c r="T1709" s="11">
        <v>1</v>
      </c>
      <c r="U1709" s="11">
        <v>0</v>
      </c>
      <c r="V1709" s="11">
        <v>0</v>
      </c>
      <c r="W1709" s="11">
        <v>0</v>
      </c>
      <c r="X1709" s="11">
        <v>0</v>
      </c>
      <c r="Y1709" s="11">
        <v>0</v>
      </c>
      <c r="Z1709" s="11">
        <v>0</v>
      </c>
      <c r="AA1709" s="12" t="s">
        <v>32957</v>
      </c>
      <c r="AB1709" s="17" t="str">
        <f t="shared" si="157"/>
        <v>Programme: Master of Public Health (MPH) (Part-Time, Online, 2-year)</v>
      </c>
      <c r="AC1709" s="17">
        <f t="shared" si="158"/>
        <v>1</v>
      </c>
      <c r="AD1709" s="17" t="str">
        <f t="shared" si="159"/>
        <v/>
      </c>
      <c r="AE1709" s="17" t="str">
        <f t="shared" si="160"/>
        <v/>
      </c>
      <c r="AF1709" s="17" t="str">
        <f t="shared" si="161"/>
        <v/>
      </c>
      <c r="AG1709" s="17" cm="1">
        <f t="array" ref="AG1709">IFERROR(IF(J1709="Level",INDEX($M1709:$S1709,AC1709+1),INDEX($M1709:$S1709,AC1709)),"")</f>
        <v>180</v>
      </c>
      <c r="AH1709" s="17" t="str" cm="1">
        <f t="array" ref="AH1709">IFERROR(IF(J1709="Level",INDEX($M1709:$S1709,AD1709+1),INDEX($M1709:$S1709,AD1709)),"")</f>
        <v/>
      </c>
      <c r="AI1709" s="17" t="str" cm="1">
        <f t="array" ref="AI1709">IFERROR(INDEX($M1709:$S1709,AE1709),"")</f>
        <v/>
      </c>
      <c r="AJ1709" s="17" t="str" cm="1">
        <f t="array" ref="AJ1709">IFERROR(INDEX($M1709:$S1709,AF1709),"")</f>
        <v/>
      </c>
      <c r="AK1709" s="17" cm="1">
        <f t="array" ref="AK1709">IFERROR(IF(J1709="Level",INDEX($T1709:$Z1709,AC1709+1),INDEX($T1709:$Z1709,AC1709)),"")</f>
        <v>1</v>
      </c>
      <c r="AL1709" s="17" t="str" cm="1">
        <f t="array" ref="AL1709">IFERROR(IF(J1709="Level",INDEX($T1709:$Z1709,AD1709+1),INDEX($T1709:$Z1709,AD1709)),"")</f>
        <v/>
      </c>
      <c r="AM1709" s="17" t="str" cm="1">
        <f t="array" ref="AM1709">IFERROR(INDEX($T1709:$Z1709,AE1709),"")</f>
        <v/>
      </c>
      <c r="AN1709" s="17" t="str" cm="1">
        <f t="array" ref="AN1709">IFERROR(INDEX($T1709:$Z1709,AF1709),"")</f>
        <v/>
      </c>
    </row>
    <row r="1710" spans="1:40" x14ac:dyDescent="0.2">
      <c r="A1710" s="17" t="str">
        <f t="shared" si="156"/>
        <v>MSc Psychology (Conversion) (Part-Time, Online, 2-year): PNS2PSYEDU01</v>
      </c>
      <c r="B1710" s="11" t="s">
        <v>4741</v>
      </c>
      <c r="C1710" s="11" t="s">
        <v>32965</v>
      </c>
      <c r="D1710" s="11" t="s">
        <v>32405</v>
      </c>
      <c r="E1710" s="11" t="s">
        <v>149</v>
      </c>
      <c r="F1710" s="11" t="s">
        <v>71</v>
      </c>
      <c r="G1710" s="11" t="s">
        <v>32406</v>
      </c>
      <c r="H1710" s="11" t="s">
        <v>77</v>
      </c>
      <c r="I1710" s="11">
        <v>1</v>
      </c>
      <c r="J1710" s="11" t="s">
        <v>78</v>
      </c>
      <c r="K1710" s="11" t="s">
        <v>32182</v>
      </c>
      <c r="L1710" s="11">
        <v>180</v>
      </c>
      <c r="M1710" s="11">
        <v>180</v>
      </c>
      <c r="N1710" s="11">
        <v>0</v>
      </c>
      <c r="O1710" s="11">
        <v>0</v>
      </c>
      <c r="P1710" s="11">
        <v>0</v>
      </c>
      <c r="Q1710" s="11">
        <v>0</v>
      </c>
      <c r="R1710" s="11">
        <v>0</v>
      </c>
      <c r="S1710" s="11">
        <v>0</v>
      </c>
      <c r="T1710" s="11">
        <v>1</v>
      </c>
      <c r="U1710" s="11">
        <v>0</v>
      </c>
      <c r="V1710" s="11">
        <v>0</v>
      </c>
      <c r="W1710" s="11">
        <v>0</v>
      </c>
      <c r="X1710" s="11">
        <v>0</v>
      </c>
      <c r="Y1710" s="11">
        <v>0</v>
      </c>
      <c r="Z1710" s="11">
        <v>0</v>
      </c>
      <c r="AA1710" s="12" t="s">
        <v>32957</v>
      </c>
      <c r="AB1710" s="17" t="str">
        <f t="shared" si="157"/>
        <v>Programme: MSc Psychology (Conversion) (Part-Time, Online, 2-year)</v>
      </c>
      <c r="AC1710" s="17">
        <f t="shared" si="158"/>
        <v>1</v>
      </c>
      <c r="AD1710" s="17" t="str">
        <f t="shared" si="159"/>
        <v/>
      </c>
      <c r="AE1710" s="17" t="str">
        <f t="shared" si="160"/>
        <v/>
      </c>
      <c r="AF1710" s="17" t="str">
        <f t="shared" si="161"/>
        <v/>
      </c>
      <c r="AG1710" s="17" cm="1">
        <f t="array" ref="AG1710">IFERROR(IF(J1710="Level",INDEX($M1710:$S1710,AC1710+1),INDEX($M1710:$S1710,AC1710)),"")</f>
        <v>180</v>
      </c>
      <c r="AH1710" s="17" t="str" cm="1">
        <f t="array" ref="AH1710">IFERROR(IF(J1710="Level",INDEX($M1710:$S1710,AD1710+1),INDEX($M1710:$S1710,AD1710)),"")</f>
        <v/>
      </c>
      <c r="AI1710" s="17" t="str" cm="1">
        <f t="array" ref="AI1710">IFERROR(INDEX($M1710:$S1710,AE1710),"")</f>
        <v/>
      </c>
      <c r="AJ1710" s="17" t="str" cm="1">
        <f t="array" ref="AJ1710">IFERROR(INDEX($M1710:$S1710,AF1710),"")</f>
        <v/>
      </c>
      <c r="AK1710" s="17" cm="1">
        <f t="array" ref="AK1710">IFERROR(IF(J1710="Level",INDEX($T1710:$Z1710,AC1710+1),INDEX($T1710:$Z1710,AC1710)),"")</f>
        <v>1</v>
      </c>
      <c r="AL1710" s="17" t="str" cm="1">
        <f t="array" ref="AL1710">IFERROR(IF(J1710="Level",INDEX($T1710:$Z1710,AD1710+1),INDEX($T1710:$Z1710,AD1710)),"")</f>
        <v/>
      </c>
      <c r="AM1710" s="17" t="str" cm="1">
        <f t="array" ref="AM1710">IFERROR(INDEX($T1710:$Z1710,AE1710),"")</f>
        <v/>
      </c>
      <c r="AN1710" s="17" t="str" cm="1">
        <f t="array" ref="AN1710">IFERROR(INDEX($T1710:$Z1710,AF1710),"")</f>
        <v/>
      </c>
    </row>
    <row r="1711" spans="1:40" x14ac:dyDescent="0.2">
      <c r="A1711" s="17" t="str">
        <f t="shared" si="156"/>
        <v>MA Education (Online) (Part-Time): PKS2EDUEDU01</v>
      </c>
      <c r="B1711" s="11" t="s">
        <v>4746</v>
      </c>
      <c r="C1711" s="11" t="s">
        <v>32965</v>
      </c>
      <c r="D1711" s="11" t="s">
        <v>4747</v>
      </c>
      <c r="E1711" s="11" t="s">
        <v>180</v>
      </c>
      <c r="F1711" s="11" t="s">
        <v>76</v>
      </c>
      <c r="G1711" s="11" t="s">
        <v>32709</v>
      </c>
      <c r="H1711" s="11" t="s">
        <v>77</v>
      </c>
      <c r="I1711" s="11">
        <v>1</v>
      </c>
      <c r="J1711" s="11" t="s">
        <v>78</v>
      </c>
      <c r="K1711" s="11" t="s">
        <v>32182</v>
      </c>
      <c r="L1711" s="11">
        <v>180</v>
      </c>
      <c r="M1711" s="11">
        <v>180</v>
      </c>
      <c r="N1711" s="11">
        <v>0</v>
      </c>
      <c r="O1711" s="11">
        <v>0</v>
      </c>
      <c r="P1711" s="11">
        <v>0</v>
      </c>
      <c r="Q1711" s="11">
        <v>0</v>
      </c>
      <c r="R1711" s="11">
        <v>0</v>
      </c>
      <c r="S1711" s="11">
        <v>0</v>
      </c>
      <c r="T1711" s="11">
        <v>1</v>
      </c>
      <c r="U1711" s="11">
        <v>0</v>
      </c>
      <c r="V1711" s="11">
        <v>0</v>
      </c>
      <c r="W1711" s="11">
        <v>0</v>
      </c>
      <c r="X1711" s="11">
        <v>0</v>
      </c>
      <c r="Y1711" s="11">
        <v>0</v>
      </c>
      <c r="Z1711" s="11">
        <v>0</v>
      </c>
      <c r="AA1711" s="12" t="s">
        <v>32957</v>
      </c>
      <c r="AB1711" s="17" t="str">
        <f t="shared" si="157"/>
        <v>Programme: MA Education (Online) (Part-Time)</v>
      </c>
      <c r="AC1711" s="17">
        <f t="shared" si="158"/>
        <v>1</v>
      </c>
      <c r="AD1711" s="17" t="str">
        <f t="shared" si="159"/>
        <v/>
      </c>
      <c r="AE1711" s="17" t="str">
        <f t="shared" si="160"/>
        <v/>
      </c>
      <c r="AF1711" s="17" t="str">
        <f t="shared" si="161"/>
        <v/>
      </c>
      <c r="AG1711" s="17" cm="1">
        <f t="array" ref="AG1711">IFERROR(IF(J1711="Level",INDEX($M1711:$S1711,AC1711+1),INDEX($M1711:$S1711,AC1711)),"")</f>
        <v>180</v>
      </c>
      <c r="AH1711" s="17" t="str" cm="1">
        <f t="array" ref="AH1711">IFERROR(IF(J1711="Level",INDEX($M1711:$S1711,AD1711+1),INDEX($M1711:$S1711,AD1711)),"")</f>
        <v/>
      </c>
      <c r="AI1711" s="17" t="str" cm="1">
        <f t="array" ref="AI1711">IFERROR(INDEX($M1711:$S1711,AE1711),"")</f>
        <v/>
      </c>
      <c r="AJ1711" s="17" t="str" cm="1">
        <f t="array" ref="AJ1711">IFERROR(INDEX($M1711:$S1711,AF1711),"")</f>
        <v/>
      </c>
      <c r="AK1711" s="17" cm="1">
        <f t="array" ref="AK1711">IFERROR(IF(J1711="Level",INDEX($T1711:$Z1711,AC1711+1),INDEX($T1711:$Z1711,AC1711)),"")</f>
        <v>1</v>
      </c>
      <c r="AL1711" s="17" t="str" cm="1">
        <f t="array" ref="AL1711">IFERROR(IF(J1711="Level",INDEX($T1711:$Z1711,AD1711+1),INDEX($T1711:$Z1711,AD1711)),"")</f>
        <v/>
      </c>
      <c r="AM1711" s="17" t="str" cm="1">
        <f t="array" ref="AM1711">IFERROR(INDEX($T1711:$Z1711,AE1711),"")</f>
        <v/>
      </c>
      <c r="AN1711" s="17" t="str" cm="1">
        <f t="array" ref="AN1711">IFERROR(INDEX($T1711:$Z1711,AF1711),"")</f>
        <v/>
      </c>
    </row>
    <row r="1712" spans="1:40" x14ac:dyDescent="0.2">
      <c r="A1712" s="17" t="str">
        <f t="shared" si="156"/>
        <v>MBA Exeter Executive (Top-up) (Part-Time, Online): PTB2SBESBE03</v>
      </c>
      <c r="B1712" s="11" t="s">
        <v>4737</v>
      </c>
      <c r="C1712" s="11" t="s">
        <v>32965</v>
      </c>
      <c r="D1712" s="11" t="s">
        <v>4738</v>
      </c>
      <c r="E1712" s="11" t="s">
        <v>1058</v>
      </c>
      <c r="F1712" s="11" t="s">
        <v>82</v>
      </c>
      <c r="G1712" s="11" t="s">
        <v>32680</v>
      </c>
      <c r="H1712" s="11" t="s">
        <v>77</v>
      </c>
      <c r="I1712" s="11">
        <v>1</v>
      </c>
      <c r="J1712" s="11" t="s">
        <v>78</v>
      </c>
      <c r="K1712" s="11" t="s">
        <v>32182</v>
      </c>
      <c r="L1712" s="11">
        <v>180</v>
      </c>
      <c r="M1712" s="11">
        <v>180</v>
      </c>
      <c r="N1712" s="11">
        <v>0</v>
      </c>
      <c r="O1712" s="11">
        <v>0</v>
      </c>
      <c r="P1712" s="11">
        <v>0</v>
      </c>
      <c r="Q1712" s="11">
        <v>0</v>
      </c>
      <c r="R1712" s="11">
        <v>0</v>
      </c>
      <c r="S1712" s="11">
        <v>0</v>
      </c>
      <c r="T1712" s="11">
        <v>1</v>
      </c>
      <c r="U1712" s="11">
        <v>0</v>
      </c>
      <c r="V1712" s="11">
        <v>0</v>
      </c>
      <c r="W1712" s="11">
        <v>0</v>
      </c>
      <c r="X1712" s="11">
        <v>0</v>
      </c>
      <c r="Y1712" s="11">
        <v>0</v>
      </c>
      <c r="Z1712" s="11">
        <v>0</v>
      </c>
      <c r="AA1712" s="12" t="s">
        <v>32957</v>
      </c>
      <c r="AB1712" s="17" t="str">
        <f t="shared" si="157"/>
        <v>Programme: MBA Exeter Executive (Top-up) (Part-Time, Online)</v>
      </c>
      <c r="AC1712" s="17">
        <f t="shared" si="158"/>
        <v>1</v>
      </c>
      <c r="AD1712" s="17" t="str">
        <f t="shared" si="159"/>
        <v/>
      </c>
      <c r="AE1712" s="17" t="str">
        <f t="shared" si="160"/>
        <v/>
      </c>
      <c r="AF1712" s="17" t="str">
        <f t="shared" si="161"/>
        <v/>
      </c>
      <c r="AG1712" s="17" cm="1">
        <f t="array" ref="AG1712">IFERROR(IF(J1712="Level",INDEX($M1712:$S1712,AC1712+1),INDEX($M1712:$S1712,AC1712)),"")</f>
        <v>180</v>
      </c>
      <c r="AH1712" s="17" t="str" cm="1">
        <f t="array" ref="AH1712">IFERROR(IF(J1712="Level",INDEX($M1712:$S1712,AD1712+1),INDEX($M1712:$S1712,AD1712)),"")</f>
        <v/>
      </c>
      <c r="AI1712" s="17" t="str" cm="1">
        <f t="array" ref="AI1712">IFERROR(INDEX($M1712:$S1712,AE1712),"")</f>
        <v/>
      </c>
      <c r="AJ1712" s="17" t="str" cm="1">
        <f t="array" ref="AJ1712">IFERROR(INDEX($M1712:$S1712,AF1712),"")</f>
        <v/>
      </c>
      <c r="AK1712" s="17" cm="1">
        <f t="array" ref="AK1712">IFERROR(IF(J1712="Level",INDEX($T1712:$Z1712,AC1712+1),INDEX($T1712:$Z1712,AC1712)),"")</f>
        <v>1</v>
      </c>
      <c r="AL1712" s="17" t="str" cm="1">
        <f t="array" ref="AL1712">IFERROR(IF(J1712="Level",INDEX($T1712:$Z1712,AD1712+1),INDEX($T1712:$Z1712,AD1712)),"")</f>
        <v/>
      </c>
      <c r="AM1712" s="17" t="str" cm="1">
        <f t="array" ref="AM1712">IFERROR(INDEX($T1712:$Z1712,AE1712),"")</f>
        <v/>
      </c>
      <c r="AN1712" s="17" t="str" cm="1">
        <f t="array" ref="AN1712">IFERROR(INDEX($T1712:$Z1712,AF1712),"")</f>
        <v/>
      </c>
    </row>
    <row r="1713" spans="1:40" x14ac:dyDescent="0.2">
      <c r="A1713" s="17" t="str">
        <f t="shared" si="156"/>
        <v>PGCert Medical Mycology (Part-Time, Online, 2-year): PNC2BIOBIO01</v>
      </c>
      <c r="B1713" s="11" t="s">
        <v>4748</v>
      </c>
      <c r="C1713" s="11" t="s">
        <v>32965</v>
      </c>
      <c r="D1713" s="11" t="s">
        <v>32319</v>
      </c>
      <c r="E1713" s="11" t="s">
        <v>126</v>
      </c>
      <c r="F1713" s="11" t="s">
        <v>71</v>
      </c>
      <c r="G1713" s="11" t="s">
        <v>32320</v>
      </c>
      <c r="H1713" s="11" t="s">
        <v>77</v>
      </c>
      <c r="I1713" s="11">
        <v>1</v>
      </c>
      <c r="J1713" s="11" t="s">
        <v>78</v>
      </c>
      <c r="K1713" s="11" t="s">
        <v>32182</v>
      </c>
      <c r="L1713" s="11">
        <v>60</v>
      </c>
      <c r="M1713" s="11">
        <v>60</v>
      </c>
      <c r="N1713" s="11">
        <v>0</v>
      </c>
      <c r="O1713" s="11">
        <v>0</v>
      </c>
      <c r="P1713" s="11">
        <v>0</v>
      </c>
      <c r="Q1713" s="11">
        <v>0</v>
      </c>
      <c r="R1713" s="11">
        <v>0</v>
      </c>
      <c r="S1713" s="11">
        <v>0</v>
      </c>
      <c r="T1713" s="11">
        <v>1</v>
      </c>
      <c r="U1713" s="11">
        <v>0</v>
      </c>
      <c r="V1713" s="11">
        <v>0</v>
      </c>
      <c r="W1713" s="11">
        <v>0</v>
      </c>
      <c r="X1713" s="11">
        <v>0</v>
      </c>
      <c r="Y1713" s="11">
        <v>0</v>
      </c>
      <c r="Z1713" s="11">
        <v>0</v>
      </c>
      <c r="AA1713" s="12" t="s">
        <v>32957</v>
      </c>
      <c r="AB1713" s="17" t="str">
        <f t="shared" si="157"/>
        <v>Programme: PGCert Medical Mycology (Part-Time, Online, 2-year)</v>
      </c>
      <c r="AC1713" s="17">
        <f t="shared" si="158"/>
        <v>1</v>
      </c>
      <c r="AD1713" s="17" t="str">
        <f t="shared" si="159"/>
        <v/>
      </c>
      <c r="AE1713" s="17" t="str">
        <f t="shared" si="160"/>
        <v/>
      </c>
      <c r="AF1713" s="17" t="str">
        <f t="shared" si="161"/>
        <v/>
      </c>
      <c r="AG1713" s="17" cm="1">
        <f t="array" ref="AG1713">IFERROR(IF(J1713="Level",INDEX($M1713:$S1713,AC1713+1),INDEX($M1713:$S1713,AC1713)),"")</f>
        <v>60</v>
      </c>
      <c r="AH1713" s="17" t="str" cm="1">
        <f t="array" ref="AH1713">IFERROR(IF(J1713="Level",INDEX($M1713:$S1713,AD1713+1),INDEX($M1713:$S1713,AD1713)),"")</f>
        <v/>
      </c>
      <c r="AI1713" s="17" t="str" cm="1">
        <f t="array" ref="AI1713">IFERROR(INDEX($M1713:$S1713,AE1713),"")</f>
        <v/>
      </c>
      <c r="AJ1713" s="17" t="str" cm="1">
        <f t="array" ref="AJ1713">IFERROR(INDEX($M1713:$S1713,AF1713),"")</f>
        <v/>
      </c>
      <c r="AK1713" s="17" cm="1">
        <f t="array" ref="AK1713">IFERROR(IF(J1713="Level",INDEX($T1713:$Z1713,AC1713+1),INDEX($T1713:$Z1713,AC1713)),"")</f>
        <v>1</v>
      </c>
      <c r="AL1713" s="17" t="str" cm="1">
        <f t="array" ref="AL1713">IFERROR(IF(J1713="Level",INDEX($T1713:$Z1713,AD1713+1),INDEX($T1713:$Z1713,AD1713)),"")</f>
        <v/>
      </c>
      <c r="AM1713" s="17" t="str" cm="1">
        <f t="array" ref="AM1713">IFERROR(INDEX($T1713:$Z1713,AE1713),"")</f>
        <v/>
      </c>
      <c r="AN1713" s="17" t="str" cm="1">
        <f t="array" ref="AN1713">IFERROR(INDEX($T1713:$Z1713,AF1713),"")</f>
        <v/>
      </c>
    </row>
    <row r="1714" spans="1:40" x14ac:dyDescent="0.2">
      <c r="A1714" s="17" t="str">
        <f t="shared" si="156"/>
        <v>PGDip International Business (Part-Time, Online, 2-year): PND2SBESBE02</v>
      </c>
      <c r="B1714" s="11" t="s">
        <v>4753</v>
      </c>
      <c r="C1714" s="11" t="s">
        <v>32965</v>
      </c>
      <c r="D1714" s="11" t="s">
        <v>32277</v>
      </c>
      <c r="E1714" s="11" t="s">
        <v>32276</v>
      </c>
      <c r="F1714" s="11" t="s">
        <v>82</v>
      </c>
      <c r="G1714" s="11" t="s">
        <v>32259</v>
      </c>
      <c r="H1714" s="11" t="s">
        <v>77</v>
      </c>
      <c r="I1714" s="11">
        <v>1</v>
      </c>
      <c r="J1714" s="11" t="s">
        <v>78</v>
      </c>
      <c r="K1714" s="11" t="s">
        <v>32182</v>
      </c>
      <c r="L1714" s="11">
        <v>120</v>
      </c>
      <c r="M1714" s="11">
        <v>120</v>
      </c>
      <c r="N1714" s="11">
        <v>0</v>
      </c>
      <c r="O1714" s="11">
        <v>0</v>
      </c>
      <c r="P1714" s="11">
        <v>0</v>
      </c>
      <c r="Q1714" s="11">
        <v>0</v>
      </c>
      <c r="R1714" s="11">
        <v>0</v>
      </c>
      <c r="S1714" s="11">
        <v>0</v>
      </c>
      <c r="T1714" s="11">
        <v>1</v>
      </c>
      <c r="U1714" s="11">
        <v>0</v>
      </c>
      <c r="V1714" s="11">
        <v>0</v>
      </c>
      <c r="W1714" s="11">
        <v>0</v>
      </c>
      <c r="X1714" s="11">
        <v>0</v>
      </c>
      <c r="Y1714" s="11">
        <v>0</v>
      </c>
      <c r="Z1714" s="11">
        <v>0</v>
      </c>
      <c r="AA1714" s="12" t="s">
        <v>32957</v>
      </c>
      <c r="AB1714" s="17" t="str">
        <f t="shared" si="157"/>
        <v>Programme: PGDip International Business (Part-Time, Online, 2-year)</v>
      </c>
      <c r="AC1714" s="17">
        <f t="shared" si="158"/>
        <v>1</v>
      </c>
      <c r="AD1714" s="17" t="str">
        <f t="shared" si="159"/>
        <v/>
      </c>
      <c r="AE1714" s="17" t="str">
        <f t="shared" si="160"/>
        <v/>
      </c>
      <c r="AF1714" s="17" t="str">
        <f t="shared" si="161"/>
        <v/>
      </c>
      <c r="AG1714" s="17" cm="1">
        <f t="array" ref="AG1714">IFERROR(IF(J1714="Level",INDEX($M1714:$S1714,AC1714+1),INDEX($M1714:$S1714,AC1714)),"")</f>
        <v>120</v>
      </c>
      <c r="AH1714" s="17" t="str" cm="1">
        <f t="array" ref="AH1714">IFERROR(IF(J1714="Level",INDEX($M1714:$S1714,AD1714+1),INDEX($M1714:$S1714,AD1714)),"")</f>
        <v/>
      </c>
      <c r="AI1714" s="17" t="str" cm="1">
        <f t="array" ref="AI1714">IFERROR(INDEX($M1714:$S1714,AE1714),"")</f>
        <v/>
      </c>
      <c r="AJ1714" s="17" t="str" cm="1">
        <f t="array" ref="AJ1714">IFERROR(INDEX($M1714:$S1714,AF1714),"")</f>
        <v/>
      </c>
      <c r="AK1714" s="17" cm="1">
        <f t="array" ref="AK1714">IFERROR(IF(J1714="Level",INDEX($T1714:$Z1714,AC1714+1),INDEX($T1714:$Z1714,AC1714)),"")</f>
        <v>1</v>
      </c>
      <c r="AL1714" s="17" t="str" cm="1">
        <f t="array" ref="AL1714">IFERROR(IF(J1714="Level",INDEX($T1714:$Z1714,AD1714+1),INDEX($T1714:$Z1714,AD1714)),"")</f>
        <v/>
      </c>
      <c r="AM1714" s="17" t="str" cm="1">
        <f t="array" ref="AM1714">IFERROR(INDEX($T1714:$Z1714,AE1714),"")</f>
        <v/>
      </c>
      <c r="AN1714" s="17" t="str" cm="1">
        <f t="array" ref="AN1714">IFERROR(INDEX($T1714:$Z1714,AF1714),"")</f>
        <v/>
      </c>
    </row>
    <row r="1715" spans="1:40" ht="25.5" x14ac:dyDescent="0.2">
      <c r="A1715" s="17" t="str">
        <f t="shared" si="156"/>
        <v>PGDip Global Sustainability Solutions (Part-Time, Online, 2-year): PND2GOAGOA01</v>
      </c>
      <c r="B1715" s="11" t="s">
        <v>4751</v>
      </c>
      <c r="C1715" s="11" t="s">
        <v>32965</v>
      </c>
      <c r="D1715" s="11" t="s">
        <v>32282</v>
      </c>
      <c r="E1715" s="11" t="s">
        <v>316</v>
      </c>
      <c r="F1715" s="11" t="s">
        <v>82</v>
      </c>
      <c r="G1715" s="11" t="s">
        <v>32259</v>
      </c>
      <c r="H1715" s="11" t="s">
        <v>77</v>
      </c>
      <c r="I1715" s="11">
        <v>1</v>
      </c>
      <c r="J1715" s="11" t="s">
        <v>78</v>
      </c>
      <c r="K1715" s="11" t="s">
        <v>32182</v>
      </c>
      <c r="L1715" s="11">
        <v>120</v>
      </c>
      <c r="M1715" s="11">
        <v>120</v>
      </c>
      <c r="N1715" s="11">
        <v>0</v>
      </c>
      <c r="O1715" s="11">
        <v>0</v>
      </c>
      <c r="P1715" s="11">
        <v>0</v>
      </c>
      <c r="Q1715" s="11">
        <v>0</v>
      </c>
      <c r="R1715" s="11">
        <v>0</v>
      </c>
      <c r="S1715" s="11">
        <v>0</v>
      </c>
      <c r="T1715" s="11">
        <v>1</v>
      </c>
      <c r="U1715" s="11">
        <v>0</v>
      </c>
      <c r="V1715" s="11">
        <v>0</v>
      </c>
      <c r="W1715" s="11">
        <v>0</v>
      </c>
      <c r="X1715" s="11">
        <v>0</v>
      </c>
      <c r="Y1715" s="11">
        <v>0</v>
      </c>
      <c r="Z1715" s="11">
        <v>0</v>
      </c>
      <c r="AA1715" s="12" t="s">
        <v>32957</v>
      </c>
      <c r="AB1715" s="17" t="str">
        <f t="shared" si="157"/>
        <v>Programme: PGDip Global Sustainability Solutions (Part-Time, Online, 2-year)</v>
      </c>
      <c r="AC1715" s="17">
        <f t="shared" si="158"/>
        <v>1</v>
      </c>
      <c r="AD1715" s="17" t="str">
        <f t="shared" si="159"/>
        <v/>
      </c>
      <c r="AE1715" s="17" t="str">
        <f t="shared" si="160"/>
        <v/>
      </c>
      <c r="AF1715" s="17" t="str">
        <f t="shared" si="161"/>
        <v/>
      </c>
      <c r="AG1715" s="17" cm="1">
        <f t="array" ref="AG1715">IFERROR(IF(J1715="Level",INDEX($M1715:$S1715,AC1715+1),INDEX($M1715:$S1715,AC1715)),"")</f>
        <v>120</v>
      </c>
      <c r="AH1715" s="17" t="str" cm="1">
        <f t="array" ref="AH1715">IFERROR(IF(J1715="Level",INDEX($M1715:$S1715,AD1715+1),INDEX($M1715:$S1715,AD1715)),"")</f>
        <v/>
      </c>
      <c r="AI1715" s="17" t="str" cm="1">
        <f t="array" ref="AI1715">IFERROR(INDEX($M1715:$S1715,AE1715),"")</f>
        <v/>
      </c>
      <c r="AJ1715" s="17" t="str" cm="1">
        <f t="array" ref="AJ1715">IFERROR(INDEX($M1715:$S1715,AF1715),"")</f>
        <v/>
      </c>
      <c r="AK1715" s="17" cm="1">
        <f t="array" ref="AK1715">IFERROR(IF(J1715="Level",INDEX($T1715:$Z1715,AC1715+1),INDEX($T1715:$Z1715,AC1715)),"")</f>
        <v>1</v>
      </c>
      <c r="AL1715" s="17" t="str" cm="1">
        <f t="array" ref="AL1715">IFERROR(IF(J1715="Level",INDEX($T1715:$Z1715,AD1715+1),INDEX($T1715:$Z1715,AD1715)),"")</f>
        <v/>
      </c>
      <c r="AM1715" s="17" t="str" cm="1">
        <f t="array" ref="AM1715">IFERROR(INDEX($T1715:$Z1715,AE1715),"")</f>
        <v/>
      </c>
      <c r="AN1715" s="17" t="str" cm="1">
        <f t="array" ref="AN1715">IFERROR(INDEX($T1715:$Z1715,AF1715),"")</f>
        <v/>
      </c>
    </row>
    <row r="1716" spans="1:40" ht="25.5" x14ac:dyDescent="0.2">
      <c r="A1716" s="17" t="str">
        <f t="shared" si="156"/>
        <v>PGDip Business Transformations (Part-Time, Online, 2-year): PND2SBESBE01</v>
      </c>
      <c r="B1716" s="11" t="s">
        <v>4752</v>
      </c>
      <c r="C1716" s="11" t="s">
        <v>32965</v>
      </c>
      <c r="D1716" s="11" t="s">
        <v>32289</v>
      </c>
      <c r="E1716" s="11" t="s">
        <v>32288</v>
      </c>
      <c r="F1716" s="11" t="s">
        <v>82</v>
      </c>
      <c r="G1716" s="11" t="s">
        <v>32259</v>
      </c>
      <c r="H1716" s="11" t="s">
        <v>77</v>
      </c>
      <c r="I1716" s="11">
        <v>1</v>
      </c>
      <c r="J1716" s="11" t="s">
        <v>78</v>
      </c>
      <c r="K1716" s="11" t="s">
        <v>32182</v>
      </c>
      <c r="L1716" s="11">
        <v>120</v>
      </c>
      <c r="M1716" s="11">
        <v>120</v>
      </c>
      <c r="N1716" s="11">
        <v>0</v>
      </c>
      <c r="O1716" s="11">
        <v>0</v>
      </c>
      <c r="P1716" s="11">
        <v>0</v>
      </c>
      <c r="Q1716" s="11">
        <v>0</v>
      </c>
      <c r="R1716" s="11">
        <v>0</v>
      </c>
      <c r="S1716" s="11">
        <v>0</v>
      </c>
      <c r="T1716" s="11">
        <v>1</v>
      </c>
      <c r="U1716" s="11">
        <v>0</v>
      </c>
      <c r="V1716" s="11">
        <v>0</v>
      </c>
      <c r="W1716" s="11">
        <v>0</v>
      </c>
      <c r="X1716" s="11">
        <v>0</v>
      </c>
      <c r="Y1716" s="11">
        <v>0</v>
      </c>
      <c r="Z1716" s="11">
        <v>0</v>
      </c>
      <c r="AA1716" s="12" t="s">
        <v>32957</v>
      </c>
      <c r="AB1716" s="17" t="str">
        <f t="shared" si="157"/>
        <v>Programme: PGDip Business Transformations (Part-Time, Online, 2-year)</v>
      </c>
      <c r="AC1716" s="17">
        <f t="shared" si="158"/>
        <v>1</v>
      </c>
      <c r="AD1716" s="17" t="str">
        <f t="shared" si="159"/>
        <v/>
      </c>
      <c r="AE1716" s="17" t="str">
        <f t="shared" si="160"/>
        <v/>
      </c>
      <c r="AF1716" s="17" t="str">
        <f t="shared" si="161"/>
        <v/>
      </c>
      <c r="AG1716" s="17" cm="1">
        <f t="array" ref="AG1716">IFERROR(IF(J1716="Level",INDEX($M1716:$S1716,AC1716+1),INDEX($M1716:$S1716,AC1716)),"")</f>
        <v>120</v>
      </c>
      <c r="AH1716" s="17" t="str" cm="1">
        <f t="array" ref="AH1716">IFERROR(IF(J1716="Level",INDEX($M1716:$S1716,AD1716+1),INDEX($M1716:$S1716,AD1716)),"")</f>
        <v/>
      </c>
      <c r="AI1716" s="17" t="str" cm="1">
        <f t="array" ref="AI1716">IFERROR(INDEX($M1716:$S1716,AE1716),"")</f>
        <v/>
      </c>
      <c r="AJ1716" s="17" t="str" cm="1">
        <f t="array" ref="AJ1716">IFERROR(INDEX($M1716:$S1716,AF1716),"")</f>
        <v/>
      </c>
      <c r="AK1716" s="17" cm="1">
        <f t="array" ref="AK1716">IFERROR(IF(J1716="Level",INDEX($T1716:$Z1716,AC1716+1),INDEX($T1716:$Z1716,AC1716)),"")</f>
        <v>1</v>
      </c>
      <c r="AL1716" s="17" t="str" cm="1">
        <f t="array" ref="AL1716">IFERROR(IF(J1716="Level",INDEX($T1716:$Z1716,AD1716+1),INDEX($T1716:$Z1716,AD1716)),"")</f>
        <v/>
      </c>
      <c r="AM1716" s="17" t="str" cm="1">
        <f t="array" ref="AM1716">IFERROR(INDEX($T1716:$Z1716,AE1716),"")</f>
        <v/>
      </c>
      <c r="AN1716" s="17" t="str" cm="1">
        <f t="array" ref="AN1716">IFERROR(INDEX($T1716:$Z1716,AF1716),"")</f>
        <v/>
      </c>
    </row>
    <row r="1717" spans="1:40" ht="25.5" x14ac:dyDescent="0.2">
      <c r="A1717" s="17" t="str">
        <f t="shared" si="156"/>
        <v>PGDip Writing for Children and Young Adults (Part-Time, Online, 2-year): PND2EGLEGL01</v>
      </c>
      <c r="B1717" s="11" t="s">
        <v>4749</v>
      </c>
      <c r="C1717" s="11" t="s">
        <v>32965</v>
      </c>
      <c r="D1717" s="11" t="s">
        <v>32258</v>
      </c>
      <c r="E1717" s="11" t="s">
        <v>191</v>
      </c>
      <c r="F1717" s="11" t="s">
        <v>76</v>
      </c>
      <c r="G1717" s="11" t="s">
        <v>32259</v>
      </c>
      <c r="H1717" s="11" t="s">
        <v>77</v>
      </c>
      <c r="I1717" s="11">
        <v>1</v>
      </c>
      <c r="J1717" s="11" t="s">
        <v>78</v>
      </c>
      <c r="K1717" s="11" t="s">
        <v>32182</v>
      </c>
      <c r="L1717" s="11">
        <v>120</v>
      </c>
      <c r="M1717" s="11">
        <v>120</v>
      </c>
      <c r="N1717" s="11">
        <v>0</v>
      </c>
      <c r="O1717" s="11">
        <v>0</v>
      </c>
      <c r="P1717" s="11">
        <v>0</v>
      </c>
      <c r="Q1717" s="11">
        <v>0</v>
      </c>
      <c r="R1717" s="11">
        <v>0</v>
      </c>
      <c r="S1717" s="11">
        <v>0</v>
      </c>
      <c r="T1717" s="11">
        <v>1</v>
      </c>
      <c r="U1717" s="11">
        <v>0</v>
      </c>
      <c r="V1717" s="11">
        <v>0</v>
      </c>
      <c r="W1717" s="11">
        <v>0</v>
      </c>
      <c r="X1717" s="11">
        <v>0</v>
      </c>
      <c r="Y1717" s="11">
        <v>0</v>
      </c>
      <c r="Z1717" s="11">
        <v>0</v>
      </c>
      <c r="AA1717" s="12" t="s">
        <v>32957</v>
      </c>
      <c r="AB1717" s="17" t="str">
        <f t="shared" si="157"/>
        <v>Programme: PGDip Writing for Children and Young Adults (Part-Time, Online, 2-year)</v>
      </c>
      <c r="AC1717" s="17">
        <f t="shared" si="158"/>
        <v>1</v>
      </c>
      <c r="AD1717" s="17" t="str">
        <f t="shared" si="159"/>
        <v/>
      </c>
      <c r="AE1717" s="17" t="str">
        <f t="shared" si="160"/>
        <v/>
      </c>
      <c r="AF1717" s="17" t="str">
        <f t="shared" si="161"/>
        <v/>
      </c>
      <c r="AG1717" s="17" cm="1">
        <f t="array" ref="AG1717">IFERROR(IF(J1717="Level",INDEX($M1717:$S1717,AC1717+1),INDEX($M1717:$S1717,AC1717)),"")</f>
        <v>120</v>
      </c>
      <c r="AH1717" s="17" t="str" cm="1">
        <f t="array" ref="AH1717">IFERROR(IF(J1717="Level",INDEX($M1717:$S1717,AD1717+1),INDEX($M1717:$S1717,AD1717)),"")</f>
        <v/>
      </c>
      <c r="AI1717" s="17" t="str" cm="1">
        <f t="array" ref="AI1717">IFERROR(INDEX($M1717:$S1717,AE1717),"")</f>
        <v/>
      </c>
      <c r="AJ1717" s="17" t="str" cm="1">
        <f t="array" ref="AJ1717">IFERROR(INDEX($M1717:$S1717,AF1717),"")</f>
        <v/>
      </c>
      <c r="AK1717" s="17" cm="1">
        <f t="array" ref="AK1717">IFERROR(IF(J1717="Level",INDEX($T1717:$Z1717,AC1717+1),INDEX($T1717:$Z1717,AC1717)),"")</f>
        <v>1</v>
      </c>
      <c r="AL1717" s="17" t="str" cm="1">
        <f t="array" ref="AL1717">IFERROR(IF(J1717="Level",INDEX($T1717:$Z1717,AD1717+1),INDEX($T1717:$Z1717,AD1717)),"")</f>
        <v/>
      </c>
      <c r="AM1717" s="17" t="str" cm="1">
        <f t="array" ref="AM1717">IFERROR(INDEX($T1717:$Z1717,AE1717),"")</f>
        <v/>
      </c>
      <c r="AN1717" s="17" t="str" cm="1">
        <f t="array" ref="AN1717">IFERROR(INDEX($T1717:$Z1717,AF1717),"")</f>
        <v/>
      </c>
    </row>
    <row r="1718" spans="1:40" ht="25.5" x14ac:dyDescent="0.2">
      <c r="A1718" s="17" t="str">
        <f t="shared" si="156"/>
        <v>PGDip Genomic Medicine (Online) (Part-Time, Distance Learning): PDP2EMSEMS12</v>
      </c>
      <c r="B1718" s="11" t="s">
        <v>4709</v>
      </c>
      <c r="C1718" s="11" t="s">
        <v>32965</v>
      </c>
      <c r="D1718" s="11" t="s">
        <v>4710</v>
      </c>
      <c r="E1718" s="11" t="s">
        <v>70</v>
      </c>
      <c r="F1718" s="11" t="s">
        <v>71</v>
      </c>
      <c r="G1718" s="11" t="s">
        <v>32259</v>
      </c>
      <c r="H1718" s="11" t="s">
        <v>77</v>
      </c>
      <c r="I1718" s="11">
        <v>1</v>
      </c>
      <c r="J1718" s="11" t="s">
        <v>78</v>
      </c>
      <c r="K1718" s="11" t="s">
        <v>32182</v>
      </c>
      <c r="L1718" s="11">
        <v>120</v>
      </c>
      <c r="M1718" s="11">
        <v>120</v>
      </c>
      <c r="N1718" s="11">
        <v>0</v>
      </c>
      <c r="O1718" s="11">
        <v>0</v>
      </c>
      <c r="P1718" s="11">
        <v>0</v>
      </c>
      <c r="Q1718" s="11">
        <v>0</v>
      </c>
      <c r="R1718" s="11">
        <v>0</v>
      </c>
      <c r="S1718" s="11">
        <v>0</v>
      </c>
      <c r="T1718" s="11">
        <v>1</v>
      </c>
      <c r="U1718" s="11">
        <v>0</v>
      </c>
      <c r="V1718" s="11">
        <v>0</v>
      </c>
      <c r="W1718" s="11">
        <v>0</v>
      </c>
      <c r="X1718" s="11">
        <v>0</v>
      </c>
      <c r="Y1718" s="11">
        <v>0</v>
      </c>
      <c r="Z1718" s="11">
        <v>0</v>
      </c>
      <c r="AA1718" s="12" t="s">
        <v>32957</v>
      </c>
      <c r="AB1718" s="17" t="str">
        <f t="shared" si="157"/>
        <v>Programme: PGDip Genomic Medicine (Online) (Part-Time, Distance Learning)</v>
      </c>
      <c r="AC1718" s="17">
        <f t="shared" si="158"/>
        <v>1</v>
      </c>
      <c r="AD1718" s="17" t="str">
        <f t="shared" si="159"/>
        <v/>
      </c>
      <c r="AE1718" s="17" t="str">
        <f t="shared" si="160"/>
        <v/>
      </c>
      <c r="AF1718" s="17" t="str">
        <f t="shared" si="161"/>
        <v/>
      </c>
      <c r="AG1718" s="17" cm="1">
        <f t="array" ref="AG1718">IFERROR(IF(J1718="Level",INDEX($M1718:$S1718,AC1718+1),INDEX($M1718:$S1718,AC1718)),"")</f>
        <v>120</v>
      </c>
      <c r="AH1718" s="17" t="str" cm="1">
        <f t="array" ref="AH1718">IFERROR(IF(J1718="Level",INDEX($M1718:$S1718,AD1718+1),INDEX($M1718:$S1718,AD1718)),"")</f>
        <v/>
      </c>
      <c r="AI1718" s="17" t="str" cm="1">
        <f t="array" ref="AI1718">IFERROR(INDEX($M1718:$S1718,AE1718),"")</f>
        <v/>
      </c>
      <c r="AJ1718" s="17" t="str" cm="1">
        <f t="array" ref="AJ1718">IFERROR(INDEX($M1718:$S1718,AF1718),"")</f>
        <v/>
      </c>
      <c r="AK1718" s="17" cm="1">
        <f t="array" ref="AK1718">IFERROR(IF(J1718="Level",INDEX($T1718:$Z1718,AC1718+1),INDEX($T1718:$Z1718,AC1718)),"")</f>
        <v>1</v>
      </c>
      <c r="AL1718" s="17" t="str" cm="1">
        <f t="array" ref="AL1718">IFERROR(IF(J1718="Level",INDEX($T1718:$Z1718,AD1718+1),INDEX($T1718:$Z1718,AD1718)),"")</f>
        <v/>
      </c>
      <c r="AM1718" s="17" t="str" cm="1">
        <f t="array" ref="AM1718">IFERROR(INDEX($T1718:$Z1718,AE1718),"")</f>
        <v/>
      </c>
      <c r="AN1718" s="17" t="str" cm="1">
        <f t="array" ref="AN1718">IFERROR(INDEX($T1718:$Z1718,AF1718),"")</f>
        <v/>
      </c>
    </row>
    <row r="1719" spans="1:40" x14ac:dyDescent="0.2">
      <c r="A1719" s="17" t="str">
        <f t="shared" si="156"/>
        <v>PGDip Public Health (Part-Time, Online, 2-year): PND2EMSEMS01</v>
      </c>
      <c r="B1719" s="11" t="s">
        <v>4750</v>
      </c>
      <c r="C1719" s="11" t="s">
        <v>32965</v>
      </c>
      <c r="D1719" s="11" t="s">
        <v>32266</v>
      </c>
      <c r="E1719" s="11" t="s">
        <v>308</v>
      </c>
      <c r="F1719" s="11" t="s">
        <v>71</v>
      </c>
      <c r="G1719" s="11" t="s">
        <v>32259</v>
      </c>
      <c r="H1719" s="11" t="s">
        <v>77</v>
      </c>
      <c r="I1719" s="11">
        <v>1</v>
      </c>
      <c r="J1719" s="11" t="s">
        <v>78</v>
      </c>
      <c r="K1719" s="11" t="s">
        <v>32182</v>
      </c>
      <c r="L1719" s="11">
        <v>120</v>
      </c>
      <c r="M1719" s="11">
        <v>120</v>
      </c>
      <c r="N1719" s="11">
        <v>0</v>
      </c>
      <c r="O1719" s="11">
        <v>0</v>
      </c>
      <c r="P1719" s="11">
        <v>0</v>
      </c>
      <c r="Q1719" s="11">
        <v>0</v>
      </c>
      <c r="R1719" s="11">
        <v>0</v>
      </c>
      <c r="S1719" s="11">
        <v>0</v>
      </c>
      <c r="T1719" s="11">
        <v>1</v>
      </c>
      <c r="U1719" s="11">
        <v>0</v>
      </c>
      <c r="V1719" s="11">
        <v>0</v>
      </c>
      <c r="W1719" s="11">
        <v>0</v>
      </c>
      <c r="X1719" s="11">
        <v>0</v>
      </c>
      <c r="Y1719" s="11">
        <v>0</v>
      </c>
      <c r="Z1719" s="11">
        <v>0</v>
      </c>
      <c r="AA1719" s="12" t="s">
        <v>32957</v>
      </c>
      <c r="AB1719" s="17" t="str">
        <f t="shared" si="157"/>
        <v>Programme: PGDip Public Health (Part-Time, Online, 2-year)</v>
      </c>
      <c r="AC1719" s="17">
        <f t="shared" si="158"/>
        <v>1</v>
      </c>
      <c r="AD1719" s="17" t="str">
        <f t="shared" si="159"/>
        <v/>
      </c>
      <c r="AE1719" s="17" t="str">
        <f t="shared" si="160"/>
        <v/>
      </c>
      <c r="AF1719" s="17" t="str">
        <f t="shared" si="161"/>
        <v/>
      </c>
      <c r="AG1719" s="17" cm="1">
        <f t="array" ref="AG1719">IFERROR(IF(J1719="Level",INDEX($M1719:$S1719,AC1719+1),INDEX($M1719:$S1719,AC1719)),"")</f>
        <v>120</v>
      </c>
      <c r="AH1719" s="17" t="str" cm="1">
        <f t="array" ref="AH1719">IFERROR(IF(J1719="Level",INDEX($M1719:$S1719,AD1719+1),INDEX($M1719:$S1719,AD1719)),"")</f>
        <v/>
      </c>
      <c r="AI1719" s="17" t="str" cm="1">
        <f t="array" ref="AI1719">IFERROR(INDEX($M1719:$S1719,AE1719),"")</f>
        <v/>
      </c>
      <c r="AJ1719" s="17" t="str" cm="1">
        <f t="array" ref="AJ1719">IFERROR(INDEX($M1719:$S1719,AF1719),"")</f>
        <v/>
      </c>
      <c r="AK1719" s="17" cm="1">
        <f t="array" ref="AK1719">IFERROR(IF(J1719="Level",INDEX($T1719:$Z1719,AC1719+1),INDEX($T1719:$Z1719,AC1719)),"")</f>
        <v>1</v>
      </c>
      <c r="AL1719" s="17" t="str" cm="1">
        <f t="array" ref="AL1719">IFERROR(IF(J1719="Level",INDEX($T1719:$Z1719,AD1719+1),INDEX($T1719:$Z1719,AD1719)),"")</f>
        <v/>
      </c>
      <c r="AM1719" s="17" t="str" cm="1">
        <f t="array" ref="AM1719">IFERROR(INDEX($T1719:$Z1719,AE1719),"")</f>
        <v/>
      </c>
      <c r="AN1719" s="17" t="str" cm="1">
        <f t="array" ref="AN1719">IFERROR(INDEX($T1719:$Z1719,AF1719),"")</f>
        <v/>
      </c>
    </row>
    <row r="1720" spans="1:40" ht="25.5" x14ac:dyDescent="0.2">
      <c r="A1720" s="17" t="str">
        <f t="shared" si="156"/>
        <v>PGDip Psychedelics: Mind, Medicine and Culture (Part-Time, Online, 2-year): PND2PSYHPS01</v>
      </c>
      <c r="B1720" s="11" t="s">
        <v>31961</v>
      </c>
      <c r="C1720" s="11" t="s">
        <v>32965</v>
      </c>
      <c r="D1720" s="11" t="s">
        <v>32270</v>
      </c>
      <c r="E1720" s="11" t="s">
        <v>149</v>
      </c>
      <c r="F1720" s="11" t="s">
        <v>71</v>
      </c>
      <c r="G1720" s="11" t="s">
        <v>32259</v>
      </c>
      <c r="H1720" s="11" t="s">
        <v>77</v>
      </c>
      <c r="I1720" s="11">
        <v>1</v>
      </c>
      <c r="J1720" s="11" t="s">
        <v>78</v>
      </c>
      <c r="K1720" s="11" t="s">
        <v>32182</v>
      </c>
      <c r="L1720" s="11">
        <v>120</v>
      </c>
      <c r="M1720" s="11">
        <v>120</v>
      </c>
      <c r="N1720" s="11">
        <v>0</v>
      </c>
      <c r="O1720" s="11">
        <v>0</v>
      </c>
      <c r="P1720" s="11">
        <v>0</v>
      </c>
      <c r="Q1720" s="11">
        <v>0</v>
      </c>
      <c r="R1720" s="11">
        <v>0</v>
      </c>
      <c r="S1720" s="11">
        <v>0</v>
      </c>
      <c r="T1720" s="11">
        <v>1</v>
      </c>
      <c r="U1720" s="11">
        <v>0</v>
      </c>
      <c r="V1720" s="11">
        <v>0</v>
      </c>
      <c r="W1720" s="11">
        <v>0</v>
      </c>
      <c r="X1720" s="11">
        <v>0</v>
      </c>
      <c r="Y1720" s="11">
        <v>0</v>
      </c>
      <c r="Z1720" s="11">
        <v>0</v>
      </c>
      <c r="AA1720" s="12" t="s">
        <v>32957</v>
      </c>
      <c r="AB1720" s="17" t="str">
        <f t="shared" si="157"/>
        <v>Programme: PGDip Psychedelics: Mind, Medicine and Culture (Part-Time, Online, 2-year)</v>
      </c>
      <c r="AC1720" s="17">
        <f t="shared" si="158"/>
        <v>1</v>
      </c>
      <c r="AD1720" s="17" t="str">
        <f t="shared" si="159"/>
        <v/>
      </c>
      <c r="AE1720" s="17" t="str">
        <f t="shared" si="160"/>
        <v/>
      </c>
      <c r="AF1720" s="17" t="str">
        <f t="shared" si="161"/>
        <v/>
      </c>
      <c r="AG1720" s="17" cm="1">
        <f t="array" ref="AG1720">IFERROR(IF(J1720="Level",INDEX($M1720:$S1720,AC1720+1),INDEX($M1720:$S1720,AC1720)),"")</f>
        <v>120</v>
      </c>
      <c r="AH1720" s="17" t="str" cm="1">
        <f t="array" ref="AH1720">IFERROR(IF(J1720="Level",INDEX($M1720:$S1720,AD1720+1),INDEX($M1720:$S1720,AD1720)),"")</f>
        <v/>
      </c>
      <c r="AI1720" s="17" t="str" cm="1">
        <f t="array" ref="AI1720">IFERROR(INDEX($M1720:$S1720,AE1720),"")</f>
        <v/>
      </c>
      <c r="AJ1720" s="17" t="str" cm="1">
        <f t="array" ref="AJ1720">IFERROR(INDEX($M1720:$S1720,AF1720),"")</f>
        <v/>
      </c>
      <c r="AK1720" s="17" cm="1">
        <f t="array" ref="AK1720">IFERROR(IF(J1720="Level",INDEX($T1720:$Z1720,AC1720+1),INDEX($T1720:$Z1720,AC1720)),"")</f>
        <v>1</v>
      </c>
      <c r="AL1720" s="17" t="str" cm="1">
        <f t="array" ref="AL1720">IFERROR(IF(J1720="Level",INDEX($T1720:$Z1720,AD1720+1),INDEX($T1720:$Z1720,AD1720)),"")</f>
        <v/>
      </c>
      <c r="AM1720" s="17" t="str" cm="1">
        <f t="array" ref="AM1720">IFERROR(INDEX($T1720:$Z1720,AE1720),"")</f>
        <v/>
      </c>
      <c r="AN1720" s="17" t="str" cm="1">
        <f t="array" ref="AN1720">IFERROR(INDEX($T1720:$Z1720,AF1720),"")</f>
        <v/>
      </c>
    </row>
    <row r="1721" spans="1:40" x14ac:dyDescent="0.2">
      <c r="A1721" s="17" t="str">
        <f t="shared" si="156"/>
        <v>MSc Accounting and Taxation (Part-Time): PTS2SBESBE02</v>
      </c>
      <c r="B1721" s="11" t="s">
        <v>4450</v>
      </c>
      <c r="C1721" s="11" t="s">
        <v>32965</v>
      </c>
      <c r="D1721" s="11" t="s">
        <v>4451</v>
      </c>
      <c r="E1721" s="11" t="s">
        <v>341</v>
      </c>
      <c r="F1721" s="11" t="s">
        <v>82</v>
      </c>
      <c r="G1721" s="11" t="s">
        <v>32394</v>
      </c>
      <c r="H1721" s="11" t="s">
        <v>77</v>
      </c>
      <c r="I1721" s="11">
        <v>1</v>
      </c>
      <c r="J1721" s="11" t="s">
        <v>78</v>
      </c>
      <c r="K1721" s="11" t="s">
        <v>32182</v>
      </c>
      <c r="L1721" s="11">
        <v>180</v>
      </c>
      <c r="M1721" s="11">
        <v>180</v>
      </c>
      <c r="N1721" s="11">
        <v>0</v>
      </c>
      <c r="O1721" s="11">
        <v>0</v>
      </c>
      <c r="P1721" s="11">
        <v>0</v>
      </c>
      <c r="Q1721" s="11">
        <v>0</v>
      </c>
      <c r="R1721" s="11">
        <v>0</v>
      </c>
      <c r="S1721" s="11">
        <v>0</v>
      </c>
      <c r="T1721" s="11">
        <v>1</v>
      </c>
      <c r="U1721" s="11">
        <v>0</v>
      </c>
      <c r="V1721" s="11">
        <v>0</v>
      </c>
      <c r="W1721" s="11">
        <v>0</v>
      </c>
      <c r="X1721" s="11">
        <v>0</v>
      </c>
      <c r="Y1721" s="11">
        <v>0</v>
      </c>
      <c r="Z1721" s="11">
        <v>0</v>
      </c>
      <c r="AA1721" s="12" t="s">
        <v>32955</v>
      </c>
      <c r="AB1721" s="17" t="str">
        <f t="shared" si="157"/>
        <v>Programme: MSc Accounting and Taxation (Part-Time)</v>
      </c>
      <c r="AC1721" s="17">
        <f t="shared" si="158"/>
        <v>1</v>
      </c>
      <c r="AD1721" s="17" t="str">
        <f t="shared" si="159"/>
        <v/>
      </c>
      <c r="AE1721" s="17" t="str">
        <f t="shared" si="160"/>
        <v/>
      </c>
      <c r="AF1721" s="17" t="str">
        <f t="shared" si="161"/>
        <v/>
      </c>
      <c r="AG1721" s="17" cm="1">
        <f t="array" ref="AG1721">IFERROR(IF(J1721="Level",INDEX($M1721:$S1721,AC1721+1),INDEX($M1721:$S1721,AC1721)),"")</f>
        <v>180</v>
      </c>
      <c r="AH1721" s="17" t="str" cm="1">
        <f t="array" ref="AH1721">IFERROR(IF(J1721="Level",INDEX($M1721:$S1721,AD1721+1),INDEX($M1721:$S1721,AD1721)),"")</f>
        <v/>
      </c>
      <c r="AI1721" s="17" t="str" cm="1">
        <f t="array" ref="AI1721">IFERROR(INDEX($M1721:$S1721,AE1721),"")</f>
        <v/>
      </c>
      <c r="AJ1721" s="17" t="str" cm="1">
        <f t="array" ref="AJ1721">IFERROR(INDEX($M1721:$S1721,AF1721),"")</f>
        <v/>
      </c>
      <c r="AK1721" s="17" cm="1">
        <f t="array" ref="AK1721">IFERROR(IF(J1721="Level",INDEX($T1721:$Z1721,AC1721+1),INDEX($T1721:$Z1721,AC1721)),"")</f>
        <v>1</v>
      </c>
      <c r="AL1721" s="17" t="str" cm="1">
        <f t="array" ref="AL1721">IFERROR(IF(J1721="Level",INDEX($T1721:$Z1721,AD1721+1),INDEX($T1721:$Z1721,AD1721)),"")</f>
        <v/>
      </c>
      <c r="AM1721" s="17" t="str" cm="1">
        <f t="array" ref="AM1721">IFERROR(INDEX($T1721:$Z1721,AE1721),"")</f>
        <v/>
      </c>
      <c r="AN1721" s="17" t="str" cm="1">
        <f t="array" ref="AN1721">IFERROR(INDEX($T1721:$Z1721,AF1721),"")</f>
        <v/>
      </c>
    </row>
    <row r="1722" spans="1:40" x14ac:dyDescent="0.2">
      <c r="A1722" s="17" t="str">
        <f t="shared" si="156"/>
        <v>MSc Management (Part-Time, 2-year): PTS2SBESBE12</v>
      </c>
      <c r="B1722" s="11" t="s">
        <v>4460</v>
      </c>
      <c r="C1722" s="11" t="s">
        <v>32965</v>
      </c>
      <c r="D1722" s="11" t="s">
        <v>32419</v>
      </c>
      <c r="E1722" s="11" t="s">
        <v>32276</v>
      </c>
      <c r="F1722" s="11" t="s">
        <v>82</v>
      </c>
      <c r="G1722" s="11" t="s">
        <v>32394</v>
      </c>
      <c r="H1722" s="11" t="s">
        <v>77</v>
      </c>
      <c r="I1722" s="11">
        <v>1</v>
      </c>
      <c r="J1722" s="11" t="s">
        <v>78</v>
      </c>
      <c r="K1722" s="11" t="s">
        <v>32182</v>
      </c>
      <c r="L1722" s="11">
        <v>180</v>
      </c>
      <c r="M1722" s="11">
        <v>180</v>
      </c>
      <c r="N1722" s="11">
        <v>0</v>
      </c>
      <c r="O1722" s="11">
        <v>0</v>
      </c>
      <c r="P1722" s="11">
        <v>0</v>
      </c>
      <c r="Q1722" s="11">
        <v>0</v>
      </c>
      <c r="R1722" s="11">
        <v>0</v>
      </c>
      <c r="S1722" s="11">
        <v>0</v>
      </c>
      <c r="T1722" s="11">
        <v>1</v>
      </c>
      <c r="U1722" s="11">
        <v>0</v>
      </c>
      <c r="V1722" s="11">
        <v>0</v>
      </c>
      <c r="W1722" s="11">
        <v>0</v>
      </c>
      <c r="X1722" s="11">
        <v>0</v>
      </c>
      <c r="Y1722" s="11">
        <v>0</v>
      </c>
      <c r="Z1722" s="11">
        <v>0</v>
      </c>
      <c r="AA1722" s="12" t="s">
        <v>32955</v>
      </c>
      <c r="AB1722" s="17" t="str">
        <f t="shared" si="157"/>
        <v>Programme: MSc Management (Part-Time, 2-year)</v>
      </c>
      <c r="AC1722" s="17">
        <f t="shared" si="158"/>
        <v>1</v>
      </c>
      <c r="AD1722" s="17" t="str">
        <f t="shared" si="159"/>
        <v/>
      </c>
      <c r="AE1722" s="17" t="str">
        <f t="shared" si="160"/>
        <v/>
      </c>
      <c r="AF1722" s="17" t="str">
        <f t="shared" si="161"/>
        <v/>
      </c>
      <c r="AG1722" s="17" cm="1">
        <f t="array" ref="AG1722">IFERROR(IF(J1722="Level",INDEX($M1722:$S1722,AC1722+1),INDEX($M1722:$S1722,AC1722)),"")</f>
        <v>180</v>
      </c>
      <c r="AH1722" s="17" t="str" cm="1">
        <f t="array" ref="AH1722">IFERROR(IF(J1722="Level",INDEX($M1722:$S1722,AD1722+1),INDEX($M1722:$S1722,AD1722)),"")</f>
        <v/>
      </c>
      <c r="AI1722" s="17" t="str" cm="1">
        <f t="array" ref="AI1722">IFERROR(INDEX($M1722:$S1722,AE1722),"")</f>
        <v/>
      </c>
      <c r="AJ1722" s="17" t="str" cm="1">
        <f t="array" ref="AJ1722">IFERROR(INDEX($M1722:$S1722,AF1722),"")</f>
        <v/>
      </c>
      <c r="AK1722" s="17" cm="1">
        <f t="array" ref="AK1722">IFERROR(IF(J1722="Level",INDEX($T1722:$Z1722,AC1722+1),INDEX($T1722:$Z1722,AC1722)),"")</f>
        <v>1</v>
      </c>
      <c r="AL1722" s="17" t="str" cm="1">
        <f t="array" ref="AL1722">IFERROR(IF(J1722="Level",INDEX($T1722:$Z1722,AD1722+1),INDEX($T1722:$Z1722,AD1722)),"")</f>
        <v/>
      </c>
      <c r="AM1722" s="17" t="str" cm="1">
        <f t="array" ref="AM1722">IFERROR(INDEX($T1722:$Z1722,AE1722),"")</f>
        <v/>
      </c>
      <c r="AN1722" s="17" t="str" cm="1">
        <f t="array" ref="AN1722">IFERROR(INDEX($T1722:$Z1722,AF1722),"")</f>
        <v/>
      </c>
    </row>
    <row r="1723" spans="1:40" ht="25.5" x14ac:dyDescent="0.2">
      <c r="A1723" s="17" t="str">
        <f t="shared" si="156"/>
        <v>MRes Sustainable Futures (SWDTP) (Part-Time) - Cornwall: PTR2GOAGAECA</v>
      </c>
      <c r="B1723" s="11" t="s">
        <v>4299</v>
      </c>
      <c r="C1723" s="11" t="s">
        <v>32965</v>
      </c>
      <c r="D1723" s="11" t="s">
        <v>4300</v>
      </c>
      <c r="E1723" s="11" t="s">
        <v>313</v>
      </c>
      <c r="F1723" s="11" t="s">
        <v>82</v>
      </c>
      <c r="G1723" s="11" t="s">
        <v>32394</v>
      </c>
      <c r="H1723" s="11" t="s">
        <v>77</v>
      </c>
      <c r="I1723" s="11">
        <v>1</v>
      </c>
      <c r="J1723" s="11" t="s">
        <v>78</v>
      </c>
      <c r="K1723" s="11" t="s">
        <v>32182</v>
      </c>
      <c r="L1723" s="11">
        <v>180</v>
      </c>
      <c r="M1723" s="11">
        <v>180</v>
      </c>
      <c r="N1723" s="11">
        <v>0</v>
      </c>
      <c r="O1723" s="11">
        <v>0</v>
      </c>
      <c r="P1723" s="11">
        <v>0</v>
      </c>
      <c r="Q1723" s="11">
        <v>0</v>
      </c>
      <c r="R1723" s="11">
        <v>0</v>
      </c>
      <c r="S1723" s="11">
        <v>0</v>
      </c>
      <c r="T1723" s="11">
        <v>1</v>
      </c>
      <c r="U1723" s="11">
        <v>0</v>
      </c>
      <c r="V1723" s="11">
        <v>0</v>
      </c>
      <c r="W1723" s="11">
        <v>0</v>
      </c>
      <c r="X1723" s="11">
        <v>0</v>
      </c>
      <c r="Y1723" s="11">
        <v>0</v>
      </c>
      <c r="Z1723" s="11">
        <v>0</v>
      </c>
      <c r="AA1723" s="12" t="s">
        <v>32955</v>
      </c>
      <c r="AB1723" s="17" t="str">
        <f t="shared" si="157"/>
        <v>Programme: MRes Sustainable Futures (SWDTP) (Part-Time) - Cornwall</v>
      </c>
      <c r="AC1723" s="17">
        <f t="shared" si="158"/>
        <v>1</v>
      </c>
      <c r="AD1723" s="17" t="str">
        <f t="shared" si="159"/>
        <v/>
      </c>
      <c r="AE1723" s="17" t="str">
        <f t="shared" si="160"/>
        <v/>
      </c>
      <c r="AF1723" s="17" t="str">
        <f t="shared" si="161"/>
        <v/>
      </c>
      <c r="AG1723" s="17" cm="1">
        <f t="array" ref="AG1723">IFERROR(IF(J1723="Level",INDEX($M1723:$S1723,AC1723+1),INDEX($M1723:$S1723,AC1723)),"")</f>
        <v>180</v>
      </c>
      <c r="AH1723" s="17" t="str" cm="1">
        <f t="array" ref="AH1723">IFERROR(IF(J1723="Level",INDEX($M1723:$S1723,AD1723+1),INDEX($M1723:$S1723,AD1723)),"")</f>
        <v/>
      </c>
      <c r="AI1723" s="17" t="str" cm="1">
        <f t="array" ref="AI1723">IFERROR(INDEX($M1723:$S1723,AE1723),"")</f>
        <v/>
      </c>
      <c r="AJ1723" s="17" t="str" cm="1">
        <f t="array" ref="AJ1723">IFERROR(INDEX($M1723:$S1723,AF1723),"")</f>
        <v/>
      </c>
      <c r="AK1723" s="17" cm="1">
        <f t="array" ref="AK1723">IFERROR(IF(J1723="Level",INDEX($T1723:$Z1723,AC1723+1),INDEX($T1723:$Z1723,AC1723)),"")</f>
        <v>1</v>
      </c>
      <c r="AL1723" s="17" t="str" cm="1">
        <f t="array" ref="AL1723">IFERROR(IF(J1723="Level",INDEX($T1723:$Z1723,AD1723+1),INDEX($T1723:$Z1723,AD1723)),"")</f>
        <v/>
      </c>
      <c r="AM1723" s="17" t="str" cm="1">
        <f t="array" ref="AM1723">IFERROR(INDEX($T1723:$Z1723,AE1723),"")</f>
        <v/>
      </c>
      <c r="AN1723" s="17" t="str" cm="1">
        <f t="array" ref="AN1723">IFERROR(INDEX($T1723:$Z1723,AF1723),"")</f>
        <v/>
      </c>
    </row>
    <row r="1724" spans="1:40" x14ac:dyDescent="0.2">
      <c r="A1724" s="17" t="str">
        <f t="shared" si="156"/>
        <v>MRes Sustainable Futures (Part-Time) - Cornwall: PTR2GOAGOACA</v>
      </c>
      <c r="B1724" s="11" t="s">
        <v>4303</v>
      </c>
      <c r="C1724" s="11" t="s">
        <v>32965</v>
      </c>
      <c r="D1724" s="11" t="s">
        <v>4304</v>
      </c>
      <c r="E1724" s="11" t="s">
        <v>313</v>
      </c>
      <c r="F1724" s="11" t="s">
        <v>82</v>
      </c>
      <c r="G1724" s="11" t="s">
        <v>32394</v>
      </c>
      <c r="H1724" s="11" t="s">
        <v>77</v>
      </c>
      <c r="I1724" s="11">
        <v>1</v>
      </c>
      <c r="J1724" s="11" t="s">
        <v>78</v>
      </c>
      <c r="K1724" s="11" t="s">
        <v>32182</v>
      </c>
      <c r="L1724" s="11">
        <v>180</v>
      </c>
      <c r="M1724" s="11">
        <v>180</v>
      </c>
      <c r="N1724" s="11">
        <v>0</v>
      </c>
      <c r="O1724" s="11">
        <v>0</v>
      </c>
      <c r="P1724" s="11">
        <v>0</v>
      </c>
      <c r="Q1724" s="11">
        <v>0</v>
      </c>
      <c r="R1724" s="11">
        <v>0</v>
      </c>
      <c r="S1724" s="11">
        <v>0</v>
      </c>
      <c r="T1724" s="11">
        <v>1</v>
      </c>
      <c r="U1724" s="11">
        <v>0</v>
      </c>
      <c r="V1724" s="11">
        <v>0</v>
      </c>
      <c r="W1724" s="11">
        <v>0</v>
      </c>
      <c r="X1724" s="11">
        <v>0</v>
      </c>
      <c r="Y1724" s="11">
        <v>0</v>
      </c>
      <c r="Z1724" s="11">
        <v>0</v>
      </c>
      <c r="AA1724" s="12" t="s">
        <v>32955</v>
      </c>
      <c r="AB1724" s="17" t="str">
        <f t="shared" si="157"/>
        <v>Programme: MRes Sustainable Futures (Part-Time) - Cornwall</v>
      </c>
      <c r="AC1724" s="17">
        <f t="shared" si="158"/>
        <v>1</v>
      </c>
      <c r="AD1724" s="17" t="str">
        <f t="shared" si="159"/>
        <v/>
      </c>
      <c r="AE1724" s="17" t="str">
        <f t="shared" si="160"/>
        <v/>
      </c>
      <c r="AF1724" s="17" t="str">
        <f t="shared" si="161"/>
        <v/>
      </c>
      <c r="AG1724" s="17" cm="1">
        <f t="array" ref="AG1724">IFERROR(IF(J1724="Level",INDEX($M1724:$S1724,AC1724+1),INDEX($M1724:$S1724,AC1724)),"")</f>
        <v>180</v>
      </c>
      <c r="AH1724" s="17" t="str" cm="1">
        <f t="array" ref="AH1724">IFERROR(IF(J1724="Level",INDEX($M1724:$S1724,AD1724+1),INDEX($M1724:$S1724,AD1724)),"")</f>
        <v/>
      </c>
      <c r="AI1724" s="17" t="str" cm="1">
        <f t="array" ref="AI1724">IFERROR(INDEX($M1724:$S1724,AE1724),"")</f>
        <v/>
      </c>
      <c r="AJ1724" s="17" t="str" cm="1">
        <f t="array" ref="AJ1724">IFERROR(INDEX($M1724:$S1724,AF1724),"")</f>
        <v/>
      </c>
      <c r="AK1724" s="17" cm="1">
        <f t="array" ref="AK1724">IFERROR(IF(J1724="Level",INDEX($T1724:$Z1724,AC1724+1),INDEX($T1724:$Z1724,AC1724)),"")</f>
        <v>1</v>
      </c>
      <c r="AL1724" s="17" t="str" cm="1">
        <f t="array" ref="AL1724">IFERROR(IF(J1724="Level",INDEX($T1724:$Z1724,AD1724+1),INDEX($T1724:$Z1724,AD1724)),"")</f>
        <v/>
      </c>
      <c r="AM1724" s="17" t="str" cm="1">
        <f t="array" ref="AM1724">IFERROR(INDEX($T1724:$Z1724,AE1724),"")</f>
        <v/>
      </c>
      <c r="AN1724" s="17" t="str" cm="1">
        <f t="array" ref="AN1724">IFERROR(INDEX($T1724:$Z1724,AF1724),"")</f>
        <v/>
      </c>
    </row>
    <row r="1725" spans="1:40" x14ac:dyDescent="0.2">
      <c r="A1725" s="17" t="str">
        <f t="shared" si="156"/>
        <v>MSc Sustainable Development (Part-Time) - Cornwall: PTS2GAEGAECF</v>
      </c>
      <c r="B1725" s="11" t="s">
        <v>4400</v>
      </c>
      <c r="C1725" s="11" t="s">
        <v>32965</v>
      </c>
      <c r="D1725" s="11" t="s">
        <v>4401</v>
      </c>
      <c r="E1725" s="11" t="s">
        <v>313</v>
      </c>
      <c r="F1725" s="11" t="s">
        <v>82</v>
      </c>
      <c r="G1725" s="11" t="s">
        <v>32394</v>
      </c>
      <c r="H1725" s="11" t="s">
        <v>77</v>
      </c>
      <c r="I1725" s="11">
        <v>1</v>
      </c>
      <c r="J1725" s="11" t="s">
        <v>78</v>
      </c>
      <c r="K1725" s="11" t="s">
        <v>32182</v>
      </c>
      <c r="L1725" s="11">
        <v>180</v>
      </c>
      <c r="M1725" s="11">
        <v>180</v>
      </c>
      <c r="N1725" s="11">
        <v>0</v>
      </c>
      <c r="O1725" s="11">
        <v>0</v>
      </c>
      <c r="P1725" s="11">
        <v>0</v>
      </c>
      <c r="Q1725" s="11">
        <v>0</v>
      </c>
      <c r="R1725" s="11">
        <v>0</v>
      </c>
      <c r="S1725" s="11">
        <v>0</v>
      </c>
      <c r="T1725" s="11">
        <v>1</v>
      </c>
      <c r="U1725" s="11">
        <v>0</v>
      </c>
      <c r="V1725" s="11">
        <v>0</v>
      </c>
      <c r="W1725" s="11">
        <v>0</v>
      </c>
      <c r="X1725" s="11">
        <v>0</v>
      </c>
      <c r="Y1725" s="11">
        <v>0</v>
      </c>
      <c r="Z1725" s="11">
        <v>0</v>
      </c>
      <c r="AA1725" s="12" t="s">
        <v>32955</v>
      </c>
      <c r="AB1725" s="17" t="str">
        <f t="shared" si="157"/>
        <v>Programme: MSc Sustainable Development (Part-Time) - Cornwall</v>
      </c>
      <c r="AC1725" s="17">
        <f t="shared" si="158"/>
        <v>1</v>
      </c>
      <c r="AD1725" s="17" t="str">
        <f t="shared" si="159"/>
        <v/>
      </c>
      <c r="AE1725" s="17" t="str">
        <f t="shared" si="160"/>
        <v/>
      </c>
      <c r="AF1725" s="17" t="str">
        <f t="shared" si="161"/>
        <v/>
      </c>
      <c r="AG1725" s="17" cm="1">
        <f t="array" ref="AG1725">IFERROR(IF(J1725="Level",INDEX($M1725:$S1725,AC1725+1),INDEX($M1725:$S1725,AC1725)),"")</f>
        <v>180</v>
      </c>
      <c r="AH1725" s="17" t="str" cm="1">
        <f t="array" ref="AH1725">IFERROR(IF(J1725="Level",INDEX($M1725:$S1725,AD1725+1),INDEX($M1725:$S1725,AD1725)),"")</f>
        <v/>
      </c>
      <c r="AI1725" s="17" t="str" cm="1">
        <f t="array" ref="AI1725">IFERROR(INDEX($M1725:$S1725,AE1725),"")</f>
        <v/>
      </c>
      <c r="AJ1725" s="17" t="str" cm="1">
        <f t="array" ref="AJ1725">IFERROR(INDEX($M1725:$S1725,AF1725),"")</f>
        <v/>
      </c>
      <c r="AK1725" s="17" cm="1">
        <f t="array" ref="AK1725">IFERROR(IF(J1725="Level",INDEX($T1725:$Z1725,AC1725+1),INDEX($T1725:$Z1725,AC1725)),"")</f>
        <v>1</v>
      </c>
      <c r="AL1725" s="17" t="str" cm="1">
        <f t="array" ref="AL1725">IFERROR(IF(J1725="Level",INDEX($T1725:$Z1725,AD1725+1),INDEX($T1725:$Z1725,AD1725)),"")</f>
        <v/>
      </c>
      <c r="AM1725" s="17" t="str" cm="1">
        <f t="array" ref="AM1725">IFERROR(INDEX($T1725:$Z1725,AE1725),"")</f>
        <v/>
      </c>
      <c r="AN1725" s="17" t="str" cm="1">
        <f t="array" ref="AN1725">IFERROR(INDEX($T1725:$Z1725,AF1725),"")</f>
        <v/>
      </c>
    </row>
    <row r="1726" spans="1:40" ht="25.5" x14ac:dyDescent="0.2">
      <c r="A1726" s="17" t="str">
        <f t="shared" si="156"/>
        <v>MSc Sustainable Development with International Placement (Part-Time) - Cornwall: PTS2GOAGOACB</v>
      </c>
      <c r="B1726" s="11" t="s">
        <v>4406</v>
      </c>
      <c r="C1726" s="11" t="s">
        <v>32965</v>
      </c>
      <c r="D1726" s="11" t="s">
        <v>4407</v>
      </c>
      <c r="E1726" s="11" t="s">
        <v>313</v>
      </c>
      <c r="F1726" s="11" t="s">
        <v>82</v>
      </c>
      <c r="G1726" s="11" t="s">
        <v>32394</v>
      </c>
      <c r="H1726" s="11" t="s">
        <v>77</v>
      </c>
      <c r="I1726" s="11">
        <v>1</v>
      </c>
      <c r="J1726" s="11" t="s">
        <v>78</v>
      </c>
      <c r="K1726" s="11" t="s">
        <v>32182</v>
      </c>
      <c r="L1726" s="11">
        <v>180</v>
      </c>
      <c r="M1726" s="11">
        <v>180</v>
      </c>
      <c r="N1726" s="11">
        <v>0</v>
      </c>
      <c r="O1726" s="11">
        <v>0</v>
      </c>
      <c r="P1726" s="11">
        <v>0</v>
      </c>
      <c r="Q1726" s="11">
        <v>0</v>
      </c>
      <c r="R1726" s="11">
        <v>0</v>
      </c>
      <c r="S1726" s="11">
        <v>0</v>
      </c>
      <c r="T1726" s="11">
        <v>1</v>
      </c>
      <c r="U1726" s="11">
        <v>0</v>
      </c>
      <c r="V1726" s="11">
        <v>0</v>
      </c>
      <c r="W1726" s="11">
        <v>0</v>
      </c>
      <c r="X1726" s="11">
        <v>0</v>
      </c>
      <c r="Y1726" s="11">
        <v>0</v>
      </c>
      <c r="Z1726" s="11">
        <v>0</v>
      </c>
      <c r="AA1726" s="12" t="s">
        <v>32955</v>
      </c>
      <c r="AB1726" s="17" t="str">
        <f t="shared" si="157"/>
        <v>Programme: MSc Sustainable Development with International Placement (Part-Time) - Cornwall</v>
      </c>
      <c r="AC1726" s="17">
        <f t="shared" si="158"/>
        <v>1</v>
      </c>
      <c r="AD1726" s="17" t="str">
        <f t="shared" si="159"/>
        <v/>
      </c>
      <c r="AE1726" s="17" t="str">
        <f t="shared" si="160"/>
        <v/>
      </c>
      <c r="AF1726" s="17" t="str">
        <f t="shared" si="161"/>
        <v/>
      </c>
      <c r="AG1726" s="17" cm="1">
        <f t="array" ref="AG1726">IFERROR(IF(J1726="Level",INDEX($M1726:$S1726,AC1726+1),INDEX($M1726:$S1726,AC1726)),"")</f>
        <v>180</v>
      </c>
      <c r="AH1726" s="17" t="str" cm="1">
        <f t="array" ref="AH1726">IFERROR(IF(J1726="Level",INDEX($M1726:$S1726,AD1726+1),INDEX($M1726:$S1726,AD1726)),"")</f>
        <v/>
      </c>
      <c r="AI1726" s="17" t="str" cm="1">
        <f t="array" ref="AI1726">IFERROR(INDEX($M1726:$S1726,AE1726),"")</f>
        <v/>
      </c>
      <c r="AJ1726" s="17" t="str" cm="1">
        <f t="array" ref="AJ1726">IFERROR(INDEX($M1726:$S1726,AF1726),"")</f>
        <v/>
      </c>
      <c r="AK1726" s="17" cm="1">
        <f t="array" ref="AK1726">IFERROR(IF(J1726="Level",INDEX($T1726:$Z1726,AC1726+1),INDEX($T1726:$Z1726,AC1726)),"")</f>
        <v>1</v>
      </c>
      <c r="AL1726" s="17" t="str" cm="1">
        <f t="array" ref="AL1726">IFERROR(IF(J1726="Level",INDEX($T1726:$Z1726,AD1726+1),INDEX($T1726:$Z1726,AD1726)),"")</f>
        <v/>
      </c>
      <c r="AM1726" s="17" t="str" cm="1">
        <f t="array" ref="AM1726">IFERROR(INDEX($T1726:$Z1726,AE1726),"")</f>
        <v/>
      </c>
      <c r="AN1726" s="17" t="str" cm="1">
        <f t="array" ref="AN1726">IFERROR(INDEX($T1726:$Z1726,AF1726),"")</f>
        <v/>
      </c>
    </row>
    <row r="1727" spans="1:40" ht="25.5" x14ac:dyDescent="0.2">
      <c r="A1727" s="17" t="str">
        <f t="shared" si="156"/>
        <v>MSc Marine and Coastal Sustainability (Part-Time) - Cornwall: PTS2GOAGOACC</v>
      </c>
      <c r="B1727" s="11" t="s">
        <v>4408</v>
      </c>
      <c r="C1727" s="11" t="s">
        <v>32965</v>
      </c>
      <c r="D1727" s="11" t="s">
        <v>4409</v>
      </c>
      <c r="E1727" s="11" t="s">
        <v>313</v>
      </c>
      <c r="F1727" s="11" t="s">
        <v>82</v>
      </c>
      <c r="G1727" s="11" t="s">
        <v>32394</v>
      </c>
      <c r="H1727" s="11" t="s">
        <v>77</v>
      </c>
      <c r="I1727" s="11">
        <v>1</v>
      </c>
      <c r="J1727" s="11" t="s">
        <v>78</v>
      </c>
      <c r="K1727" s="11" t="s">
        <v>32182</v>
      </c>
      <c r="L1727" s="11">
        <v>180</v>
      </c>
      <c r="M1727" s="11">
        <v>180</v>
      </c>
      <c r="N1727" s="11">
        <v>0</v>
      </c>
      <c r="O1727" s="11">
        <v>0</v>
      </c>
      <c r="P1727" s="11">
        <v>0</v>
      </c>
      <c r="Q1727" s="11">
        <v>0</v>
      </c>
      <c r="R1727" s="11">
        <v>0</v>
      </c>
      <c r="S1727" s="11">
        <v>0</v>
      </c>
      <c r="T1727" s="11">
        <v>1</v>
      </c>
      <c r="U1727" s="11">
        <v>0</v>
      </c>
      <c r="V1727" s="11">
        <v>0</v>
      </c>
      <c r="W1727" s="11">
        <v>0</v>
      </c>
      <c r="X1727" s="11">
        <v>0</v>
      </c>
      <c r="Y1727" s="11">
        <v>0</v>
      </c>
      <c r="Z1727" s="11">
        <v>0</v>
      </c>
      <c r="AA1727" s="12" t="s">
        <v>32955</v>
      </c>
      <c r="AB1727" s="17" t="str">
        <f t="shared" si="157"/>
        <v>Programme: MSc Marine and Coastal Sustainability (Part-Time) - Cornwall</v>
      </c>
      <c r="AC1727" s="17">
        <f t="shared" si="158"/>
        <v>1</v>
      </c>
      <c r="AD1727" s="17" t="str">
        <f t="shared" si="159"/>
        <v/>
      </c>
      <c r="AE1727" s="17" t="str">
        <f t="shared" si="160"/>
        <v/>
      </c>
      <c r="AF1727" s="17" t="str">
        <f t="shared" si="161"/>
        <v/>
      </c>
      <c r="AG1727" s="17" cm="1">
        <f t="array" ref="AG1727">IFERROR(IF(J1727="Level",INDEX($M1727:$S1727,AC1727+1),INDEX($M1727:$S1727,AC1727)),"")</f>
        <v>180</v>
      </c>
      <c r="AH1727" s="17" t="str" cm="1">
        <f t="array" ref="AH1727">IFERROR(IF(J1727="Level",INDEX($M1727:$S1727,AD1727+1),INDEX($M1727:$S1727,AD1727)),"")</f>
        <v/>
      </c>
      <c r="AI1727" s="17" t="str" cm="1">
        <f t="array" ref="AI1727">IFERROR(INDEX($M1727:$S1727,AE1727),"")</f>
        <v/>
      </c>
      <c r="AJ1727" s="17" t="str" cm="1">
        <f t="array" ref="AJ1727">IFERROR(INDEX($M1727:$S1727,AF1727),"")</f>
        <v/>
      </c>
      <c r="AK1727" s="17" cm="1">
        <f t="array" ref="AK1727">IFERROR(IF(J1727="Level",INDEX($T1727:$Z1727,AC1727+1),INDEX($T1727:$Z1727,AC1727)),"")</f>
        <v>1</v>
      </c>
      <c r="AL1727" s="17" t="str" cm="1">
        <f t="array" ref="AL1727">IFERROR(IF(J1727="Level",INDEX($T1727:$Z1727,AD1727+1),INDEX($T1727:$Z1727,AD1727)),"")</f>
        <v/>
      </c>
      <c r="AM1727" s="17" t="str" cm="1">
        <f t="array" ref="AM1727">IFERROR(INDEX($T1727:$Z1727,AE1727),"")</f>
        <v/>
      </c>
      <c r="AN1727" s="17" t="str" cm="1">
        <f t="array" ref="AN1727">IFERROR(INDEX($T1727:$Z1727,AF1727),"")</f>
        <v/>
      </c>
    </row>
    <row r="1728" spans="1:40" x14ac:dyDescent="0.2">
      <c r="A1728" s="17" t="str">
        <f t="shared" si="156"/>
        <v>MSc Data Science (Part-Time): PTS2ECSECS13</v>
      </c>
      <c r="B1728" s="11" t="s">
        <v>4356</v>
      </c>
      <c r="C1728" s="11" t="s">
        <v>32965</v>
      </c>
      <c r="D1728" s="11" t="s">
        <v>4357</v>
      </c>
      <c r="E1728" s="11" t="s">
        <v>420</v>
      </c>
      <c r="F1728" s="11" t="s">
        <v>82</v>
      </c>
      <c r="G1728" s="11" t="s">
        <v>32394</v>
      </c>
      <c r="H1728" s="11" t="s">
        <v>77</v>
      </c>
      <c r="I1728" s="11">
        <v>1</v>
      </c>
      <c r="J1728" s="11" t="s">
        <v>78</v>
      </c>
      <c r="K1728" s="11" t="s">
        <v>32182</v>
      </c>
      <c r="L1728" s="11">
        <v>180</v>
      </c>
      <c r="M1728" s="11">
        <v>180</v>
      </c>
      <c r="N1728" s="11">
        <v>0</v>
      </c>
      <c r="O1728" s="11">
        <v>0</v>
      </c>
      <c r="P1728" s="11">
        <v>0</v>
      </c>
      <c r="Q1728" s="11">
        <v>0</v>
      </c>
      <c r="R1728" s="11">
        <v>0</v>
      </c>
      <c r="S1728" s="11">
        <v>0</v>
      </c>
      <c r="T1728" s="11">
        <v>1</v>
      </c>
      <c r="U1728" s="11">
        <v>0</v>
      </c>
      <c r="V1728" s="11">
        <v>0</v>
      </c>
      <c r="W1728" s="11">
        <v>0</v>
      </c>
      <c r="X1728" s="11">
        <v>0</v>
      </c>
      <c r="Y1728" s="11">
        <v>0</v>
      </c>
      <c r="Z1728" s="11">
        <v>0</v>
      </c>
      <c r="AA1728" s="12" t="s">
        <v>32955</v>
      </c>
      <c r="AB1728" s="17" t="str">
        <f t="shared" si="157"/>
        <v>Programme: MSc Data Science (Part-Time)</v>
      </c>
      <c r="AC1728" s="17">
        <f t="shared" si="158"/>
        <v>1</v>
      </c>
      <c r="AD1728" s="17" t="str">
        <f t="shared" si="159"/>
        <v/>
      </c>
      <c r="AE1728" s="17" t="str">
        <f t="shared" si="160"/>
        <v/>
      </c>
      <c r="AF1728" s="17" t="str">
        <f t="shared" si="161"/>
        <v/>
      </c>
      <c r="AG1728" s="17" cm="1">
        <f t="array" ref="AG1728">IFERROR(IF(J1728="Level",INDEX($M1728:$S1728,AC1728+1),INDEX($M1728:$S1728,AC1728)),"")</f>
        <v>180</v>
      </c>
      <c r="AH1728" s="17" t="str" cm="1">
        <f t="array" ref="AH1728">IFERROR(IF(J1728="Level",INDEX($M1728:$S1728,AD1728+1),INDEX($M1728:$S1728,AD1728)),"")</f>
        <v/>
      </c>
      <c r="AI1728" s="17" t="str" cm="1">
        <f t="array" ref="AI1728">IFERROR(INDEX($M1728:$S1728,AE1728),"")</f>
        <v/>
      </c>
      <c r="AJ1728" s="17" t="str" cm="1">
        <f t="array" ref="AJ1728">IFERROR(INDEX($M1728:$S1728,AF1728),"")</f>
        <v/>
      </c>
      <c r="AK1728" s="17" cm="1">
        <f t="array" ref="AK1728">IFERROR(IF(J1728="Level",INDEX($T1728:$Z1728,AC1728+1),INDEX($T1728:$Z1728,AC1728)),"")</f>
        <v>1</v>
      </c>
      <c r="AL1728" s="17" t="str" cm="1">
        <f t="array" ref="AL1728">IFERROR(IF(J1728="Level",INDEX($T1728:$Z1728,AD1728+1),INDEX($T1728:$Z1728,AD1728)),"")</f>
        <v/>
      </c>
      <c r="AM1728" s="17" t="str" cm="1">
        <f t="array" ref="AM1728">IFERROR(INDEX($T1728:$Z1728,AE1728),"")</f>
        <v/>
      </c>
      <c r="AN1728" s="17" t="str" cm="1">
        <f t="array" ref="AN1728">IFERROR(INDEX($T1728:$Z1728,AF1728),"")</f>
        <v/>
      </c>
    </row>
    <row r="1729" spans="1:40" x14ac:dyDescent="0.2">
      <c r="A1729" s="17" t="str">
        <f t="shared" si="156"/>
        <v>MSc Advanced Computer Science (Part-Time): PTS2ECSECS14</v>
      </c>
      <c r="B1729" s="11" t="s">
        <v>4358</v>
      </c>
      <c r="C1729" s="11" t="s">
        <v>32965</v>
      </c>
      <c r="D1729" s="11" t="s">
        <v>4359</v>
      </c>
      <c r="E1729" s="11" t="s">
        <v>420</v>
      </c>
      <c r="F1729" s="11" t="s">
        <v>82</v>
      </c>
      <c r="G1729" s="11" t="s">
        <v>32394</v>
      </c>
      <c r="H1729" s="11" t="s">
        <v>77</v>
      </c>
      <c r="I1729" s="11">
        <v>1</v>
      </c>
      <c r="J1729" s="11" t="s">
        <v>78</v>
      </c>
      <c r="K1729" s="11" t="s">
        <v>32182</v>
      </c>
      <c r="L1729" s="11">
        <v>180</v>
      </c>
      <c r="M1729" s="11">
        <v>180</v>
      </c>
      <c r="N1729" s="11">
        <v>0</v>
      </c>
      <c r="O1729" s="11">
        <v>0</v>
      </c>
      <c r="P1729" s="11">
        <v>0</v>
      </c>
      <c r="Q1729" s="11">
        <v>0</v>
      </c>
      <c r="R1729" s="11">
        <v>0</v>
      </c>
      <c r="S1729" s="11">
        <v>0</v>
      </c>
      <c r="T1729" s="11">
        <v>1</v>
      </c>
      <c r="U1729" s="11">
        <v>0</v>
      </c>
      <c r="V1729" s="11">
        <v>0</v>
      </c>
      <c r="W1729" s="11">
        <v>0</v>
      </c>
      <c r="X1729" s="11">
        <v>0</v>
      </c>
      <c r="Y1729" s="11">
        <v>0</v>
      </c>
      <c r="Z1729" s="11">
        <v>0</v>
      </c>
      <c r="AA1729" s="12" t="s">
        <v>32955</v>
      </c>
      <c r="AB1729" s="17" t="str">
        <f t="shared" si="157"/>
        <v>Programme: MSc Advanced Computer Science (Part-Time)</v>
      </c>
      <c r="AC1729" s="17">
        <f t="shared" si="158"/>
        <v>1</v>
      </c>
      <c r="AD1729" s="17" t="str">
        <f t="shared" si="159"/>
        <v/>
      </c>
      <c r="AE1729" s="17" t="str">
        <f t="shared" si="160"/>
        <v/>
      </c>
      <c r="AF1729" s="17" t="str">
        <f t="shared" si="161"/>
        <v/>
      </c>
      <c r="AG1729" s="17" cm="1">
        <f t="array" ref="AG1729">IFERROR(IF(J1729="Level",INDEX($M1729:$S1729,AC1729+1),INDEX($M1729:$S1729,AC1729)),"")</f>
        <v>180</v>
      </c>
      <c r="AH1729" s="17" t="str" cm="1">
        <f t="array" ref="AH1729">IFERROR(IF(J1729="Level",INDEX($M1729:$S1729,AD1729+1),INDEX($M1729:$S1729,AD1729)),"")</f>
        <v/>
      </c>
      <c r="AI1729" s="17" t="str" cm="1">
        <f t="array" ref="AI1729">IFERROR(INDEX($M1729:$S1729,AE1729),"")</f>
        <v/>
      </c>
      <c r="AJ1729" s="17" t="str" cm="1">
        <f t="array" ref="AJ1729">IFERROR(INDEX($M1729:$S1729,AF1729),"")</f>
        <v/>
      </c>
      <c r="AK1729" s="17" cm="1">
        <f t="array" ref="AK1729">IFERROR(IF(J1729="Level",INDEX($T1729:$Z1729,AC1729+1),INDEX($T1729:$Z1729,AC1729)),"")</f>
        <v>1</v>
      </c>
      <c r="AL1729" s="17" t="str" cm="1">
        <f t="array" ref="AL1729">IFERROR(IF(J1729="Level",INDEX($T1729:$Z1729,AD1729+1),INDEX($T1729:$Z1729,AD1729)),"")</f>
        <v/>
      </c>
      <c r="AM1729" s="17" t="str" cm="1">
        <f t="array" ref="AM1729">IFERROR(INDEX($T1729:$Z1729,AE1729),"")</f>
        <v/>
      </c>
      <c r="AN1729" s="17" t="str" cm="1">
        <f t="array" ref="AN1729">IFERROR(INDEX($T1729:$Z1729,AF1729),"")</f>
        <v/>
      </c>
    </row>
    <row r="1730" spans="1:40" x14ac:dyDescent="0.2">
      <c r="A1730" s="17" t="str">
        <f t="shared" ref="A1730:A1793" si="162">D1730&amp;": "&amp;B1730</f>
        <v>MSc Data Science with Artificial Intelligence (Part-Time): PTS2ECSECS16</v>
      </c>
      <c r="B1730" s="11" t="s">
        <v>4360</v>
      </c>
      <c r="C1730" s="11" t="s">
        <v>32965</v>
      </c>
      <c r="D1730" s="11" t="s">
        <v>4361</v>
      </c>
      <c r="E1730" s="11" t="s">
        <v>420</v>
      </c>
      <c r="F1730" s="11" t="s">
        <v>82</v>
      </c>
      <c r="G1730" s="11" t="s">
        <v>32394</v>
      </c>
      <c r="H1730" s="11" t="s">
        <v>77</v>
      </c>
      <c r="I1730" s="11">
        <v>1</v>
      </c>
      <c r="J1730" s="11" t="s">
        <v>78</v>
      </c>
      <c r="K1730" s="11" t="s">
        <v>32182</v>
      </c>
      <c r="L1730" s="11">
        <v>180</v>
      </c>
      <c r="M1730" s="11">
        <v>180</v>
      </c>
      <c r="N1730" s="11">
        <v>0</v>
      </c>
      <c r="O1730" s="11">
        <v>0</v>
      </c>
      <c r="P1730" s="11">
        <v>0</v>
      </c>
      <c r="Q1730" s="11">
        <v>0</v>
      </c>
      <c r="R1730" s="11">
        <v>0</v>
      </c>
      <c r="S1730" s="11">
        <v>0</v>
      </c>
      <c r="T1730" s="11">
        <v>1</v>
      </c>
      <c r="U1730" s="11">
        <v>0</v>
      </c>
      <c r="V1730" s="11">
        <v>0</v>
      </c>
      <c r="W1730" s="11">
        <v>0</v>
      </c>
      <c r="X1730" s="11">
        <v>0</v>
      </c>
      <c r="Y1730" s="11">
        <v>0</v>
      </c>
      <c r="Z1730" s="11">
        <v>0</v>
      </c>
      <c r="AA1730" s="12" t="s">
        <v>32955</v>
      </c>
      <c r="AB1730" s="17" t="str">
        <f t="shared" ref="AB1730:AB1793" si="163">IF(H1730="Yes","Programme: "&amp;D1730,"Programme is not compatible with this tool")</f>
        <v>Programme: MSc Data Science with Artificial Intelligence (Part-Time)</v>
      </c>
      <c r="AC1730" s="17">
        <f t="shared" ref="AC1730:AC1793" si="164">IF(J1730="Stage",IF(M1730&lt;&gt;0,1,IF(N1730&lt;&gt;0,2,IF(O1730&lt;&gt;0,3,IF(P1730&lt;&gt;0,4,IF(Q1730&lt;&gt;0,5,""))))),IF(J1730="","",IF(R1730&lt;&gt;0,5,IF(S1730&lt;&gt;0,6,""))))</f>
        <v>1</v>
      </c>
      <c r="AD1730" s="17" t="str">
        <f t="shared" ref="AD1730:AD1793" si="165">IF(J1730="Stage",IF(AND(N1730&lt;&gt;0,AC1730&lt;2),2,IF(AND(O1730&lt;&gt;0,AC1730&lt;3),3,IF(AND(P1730&lt;&gt;0,AC1730&lt;4),4,IF(AND(Q1730&lt;&gt;0,AC1730&lt;5),5,"")))),IF(J1730="","",IF(AC1730&lt;&gt;0,6)))</f>
        <v/>
      </c>
      <c r="AE1730" s="17" t="str">
        <f t="shared" ref="AE1730:AE1793" si="166">IF(AND(O1730&lt;&gt;0,AD1730&lt;3),3,IF(AND(P1730&lt;&gt;0,AD1730&lt;4),4,IF(AND(Q1730&lt;&gt;0,AD1730&lt;5),5,"")))</f>
        <v/>
      </c>
      <c r="AF1730" s="17" t="str">
        <f t="shared" ref="AF1730:AF1793" si="167">IF(AND(P1730&lt;&gt;0,AE1730&lt;4),4,IF(AND(Q1730&lt;&gt;0,AE1730&lt;5),5,""))</f>
        <v/>
      </c>
      <c r="AG1730" s="17" cm="1">
        <f t="array" ref="AG1730">IFERROR(IF(J1730="Level",INDEX($M1730:$S1730,AC1730+1),INDEX($M1730:$S1730,AC1730)),"")</f>
        <v>180</v>
      </c>
      <c r="AH1730" s="17" t="str" cm="1">
        <f t="array" ref="AH1730">IFERROR(IF(J1730="Level",INDEX($M1730:$S1730,AD1730+1),INDEX($M1730:$S1730,AD1730)),"")</f>
        <v/>
      </c>
      <c r="AI1730" s="17" t="str" cm="1">
        <f t="array" ref="AI1730">IFERROR(INDEX($M1730:$S1730,AE1730),"")</f>
        <v/>
      </c>
      <c r="AJ1730" s="17" t="str" cm="1">
        <f t="array" ref="AJ1730">IFERROR(INDEX($M1730:$S1730,AF1730),"")</f>
        <v/>
      </c>
      <c r="AK1730" s="17" cm="1">
        <f t="array" ref="AK1730">IFERROR(IF(J1730="Level",INDEX($T1730:$Z1730,AC1730+1),INDEX($T1730:$Z1730,AC1730)),"")</f>
        <v>1</v>
      </c>
      <c r="AL1730" s="17" t="str" cm="1">
        <f t="array" ref="AL1730">IFERROR(IF(J1730="Level",INDEX($T1730:$Z1730,AD1730+1),INDEX($T1730:$Z1730,AD1730)),"")</f>
        <v/>
      </c>
      <c r="AM1730" s="17" t="str" cm="1">
        <f t="array" ref="AM1730">IFERROR(INDEX($T1730:$Z1730,AE1730),"")</f>
        <v/>
      </c>
      <c r="AN1730" s="17" t="str" cm="1">
        <f t="array" ref="AN1730">IFERROR(INDEX($T1730:$Z1730,AF1730),"")</f>
        <v/>
      </c>
    </row>
    <row r="1731" spans="1:40" x14ac:dyDescent="0.2">
      <c r="A1731" s="17" t="str">
        <f t="shared" si="162"/>
        <v>MSc Cyber Security Analytics (Part-Time): PTS2ECSECS17</v>
      </c>
      <c r="B1731" s="11" t="s">
        <v>4362</v>
      </c>
      <c r="C1731" s="11" t="s">
        <v>32965</v>
      </c>
      <c r="D1731" s="11" t="s">
        <v>4363</v>
      </c>
      <c r="E1731" s="11" t="s">
        <v>420</v>
      </c>
      <c r="F1731" s="11" t="s">
        <v>82</v>
      </c>
      <c r="G1731" s="11" t="s">
        <v>32394</v>
      </c>
      <c r="H1731" s="11" t="s">
        <v>77</v>
      </c>
      <c r="I1731" s="11">
        <v>1</v>
      </c>
      <c r="J1731" s="11" t="s">
        <v>78</v>
      </c>
      <c r="K1731" s="11" t="s">
        <v>32182</v>
      </c>
      <c r="L1731" s="11">
        <v>180</v>
      </c>
      <c r="M1731" s="11">
        <v>180</v>
      </c>
      <c r="N1731" s="11">
        <v>0</v>
      </c>
      <c r="O1731" s="11">
        <v>0</v>
      </c>
      <c r="P1731" s="11">
        <v>0</v>
      </c>
      <c r="Q1731" s="11">
        <v>0</v>
      </c>
      <c r="R1731" s="11">
        <v>0</v>
      </c>
      <c r="S1731" s="11">
        <v>0</v>
      </c>
      <c r="T1731" s="11">
        <v>1</v>
      </c>
      <c r="U1731" s="11">
        <v>0</v>
      </c>
      <c r="V1731" s="11">
        <v>0</v>
      </c>
      <c r="W1731" s="11">
        <v>0</v>
      </c>
      <c r="X1731" s="11">
        <v>0</v>
      </c>
      <c r="Y1731" s="11">
        <v>0</v>
      </c>
      <c r="Z1731" s="11">
        <v>0</v>
      </c>
      <c r="AA1731" s="12" t="s">
        <v>32955</v>
      </c>
      <c r="AB1731" s="17" t="str">
        <f t="shared" si="163"/>
        <v>Programme: MSc Cyber Security Analytics (Part-Time)</v>
      </c>
      <c r="AC1731" s="17">
        <f t="shared" si="164"/>
        <v>1</v>
      </c>
      <c r="AD1731" s="17" t="str">
        <f t="shared" si="165"/>
        <v/>
      </c>
      <c r="AE1731" s="17" t="str">
        <f t="shared" si="166"/>
        <v/>
      </c>
      <c r="AF1731" s="17" t="str">
        <f t="shared" si="167"/>
        <v/>
      </c>
      <c r="AG1731" s="17" cm="1">
        <f t="array" ref="AG1731">IFERROR(IF(J1731="Level",INDEX($M1731:$S1731,AC1731+1),INDEX($M1731:$S1731,AC1731)),"")</f>
        <v>180</v>
      </c>
      <c r="AH1731" s="17" t="str" cm="1">
        <f t="array" ref="AH1731">IFERROR(IF(J1731="Level",INDEX($M1731:$S1731,AD1731+1),INDEX($M1731:$S1731,AD1731)),"")</f>
        <v/>
      </c>
      <c r="AI1731" s="17" t="str" cm="1">
        <f t="array" ref="AI1731">IFERROR(INDEX($M1731:$S1731,AE1731),"")</f>
        <v/>
      </c>
      <c r="AJ1731" s="17" t="str" cm="1">
        <f t="array" ref="AJ1731">IFERROR(INDEX($M1731:$S1731,AF1731),"")</f>
        <v/>
      </c>
      <c r="AK1731" s="17" cm="1">
        <f t="array" ref="AK1731">IFERROR(IF(J1731="Level",INDEX($T1731:$Z1731,AC1731+1),INDEX($T1731:$Z1731,AC1731)),"")</f>
        <v>1</v>
      </c>
      <c r="AL1731" s="17" t="str" cm="1">
        <f t="array" ref="AL1731">IFERROR(IF(J1731="Level",INDEX($T1731:$Z1731,AD1731+1),INDEX($T1731:$Z1731,AD1731)),"")</f>
        <v/>
      </c>
      <c r="AM1731" s="17" t="str" cm="1">
        <f t="array" ref="AM1731">IFERROR(INDEX($T1731:$Z1731,AE1731),"")</f>
        <v/>
      </c>
      <c r="AN1731" s="17" t="str" cm="1">
        <f t="array" ref="AN1731">IFERROR(INDEX($T1731:$Z1731,AF1731),"")</f>
        <v/>
      </c>
    </row>
    <row r="1732" spans="1:40" x14ac:dyDescent="0.2">
      <c r="A1732" s="17" t="str">
        <f t="shared" si="162"/>
        <v>MSc Computer Science (Part-Time): PTS2ECSECS21</v>
      </c>
      <c r="B1732" s="11" t="s">
        <v>32161</v>
      </c>
      <c r="C1732" s="11" t="s">
        <v>32965</v>
      </c>
      <c r="D1732" s="11" t="s">
        <v>32945</v>
      </c>
      <c r="E1732" s="11" t="s">
        <v>420</v>
      </c>
      <c r="F1732" s="11" t="s">
        <v>82</v>
      </c>
      <c r="G1732" s="11" t="s">
        <v>32394</v>
      </c>
      <c r="H1732" s="11" t="s">
        <v>77</v>
      </c>
      <c r="I1732" s="11">
        <v>1</v>
      </c>
      <c r="J1732" s="11" t="s">
        <v>78</v>
      </c>
      <c r="K1732" s="11" t="s">
        <v>32182</v>
      </c>
      <c r="L1732" s="11">
        <v>180</v>
      </c>
      <c r="M1732" s="11">
        <v>180</v>
      </c>
      <c r="N1732" s="11">
        <v>0</v>
      </c>
      <c r="O1732" s="11">
        <v>0</v>
      </c>
      <c r="P1732" s="11">
        <v>0</v>
      </c>
      <c r="Q1732" s="11">
        <v>0</v>
      </c>
      <c r="R1732" s="11">
        <v>0</v>
      </c>
      <c r="S1732" s="11">
        <v>0</v>
      </c>
      <c r="T1732" s="11">
        <v>1</v>
      </c>
      <c r="U1732" s="11">
        <v>0</v>
      </c>
      <c r="V1732" s="11">
        <v>0</v>
      </c>
      <c r="W1732" s="11">
        <v>0</v>
      </c>
      <c r="X1732" s="11">
        <v>0</v>
      </c>
      <c r="Y1732" s="11">
        <v>0</v>
      </c>
      <c r="Z1732" s="11">
        <v>0</v>
      </c>
      <c r="AA1732" s="12" t="s">
        <v>32955</v>
      </c>
      <c r="AB1732" s="17" t="str">
        <f t="shared" si="163"/>
        <v>Programme: MSc Computer Science (Part-Time)</v>
      </c>
      <c r="AC1732" s="17">
        <f t="shared" si="164"/>
        <v>1</v>
      </c>
      <c r="AD1732" s="17" t="str">
        <f t="shared" si="165"/>
        <v/>
      </c>
      <c r="AE1732" s="17" t="str">
        <f t="shared" si="166"/>
        <v/>
      </c>
      <c r="AF1732" s="17" t="str">
        <f t="shared" si="167"/>
        <v/>
      </c>
      <c r="AG1732" s="17" cm="1">
        <f t="array" ref="AG1732">IFERROR(IF(J1732="Level",INDEX($M1732:$S1732,AC1732+1),INDEX($M1732:$S1732,AC1732)),"")</f>
        <v>180</v>
      </c>
      <c r="AH1732" s="17" t="str" cm="1">
        <f t="array" ref="AH1732">IFERROR(IF(J1732="Level",INDEX($M1732:$S1732,AD1732+1),INDEX($M1732:$S1732,AD1732)),"")</f>
        <v/>
      </c>
      <c r="AI1732" s="17" t="str" cm="1">
        <f t="array" ref="AI1732">IFERROR(INDEX($M1732:$S1732,AE1732),"")</f>
        <v/>
      </c>
      <c r="AJ1732" s="17" t="str" cm="1">
        <f t="array" ref="AJ1732">IFERROR(INDEX($M1732:$S1732,AF1732),"")</f>
        <v/>
      </c>
      <c r="AK1732" s="17" cm="1">
        <f t="array" ref="AK1732">IFERROR(IF(J1732="Level",INDEX($T1732:$Z1732,AC1732+1),INDEX($T1732:$Z1732,AC1732)),"")</f>
        <v>1</v>
      </c>
      <c r="AL1732" s="17" t="str" cm="1">
        <f t="array" ref="AL1732">IFERROR(IF(J1732="Level",INDEX($T1732:$Z1732,AD1732+1),INDEX($T1732:$Z1732,AD1732)),"")</f>
        <v/>
      </c>
      <c r="AM1732" s="17" t="str" cm="1">
        <f t="array" ref="AM1732">IFERROR(INDEX($T1732:$Z1732,AE1732),"")</f>
        <v/>
      </c>
      <c r="AN1732" s="17" t="str" cm="1">
        <f t="array" ref="AN1732">IFERROR(INDEX($T1732:$Z1732,AF1732),"")</f>
        <v/>
      </c>
    </row>
    <row r="1733" spans="1:40" x14ac:dyDescent="0.2">
      <c r="A1733" s="17" t="str">
        <f t="shared" si="162"/>
        <v>MSc Data Science with Business (Part-Time): PTS2ECSSBE09</v>
      </c>
      <c r="B1733" s="11" t="s">
        <v>4370</v>
      </c>
      <c r="C1733" s="11" t="s">
        <v>32965</v>
      </c>
      <c r="D1733" s="11" t="s">
        <v>4371</v>
      </c>
      <c r="E1733" s="11" t="s">
        <v>420</v>
      </c>
      <c r="F1733" s="11" t="s">
        <v>82</v>
      </c>
      <c r="G1733" s="11" t="s">
        <v>32394</v>
      </c>
      <c r="H1733" s="11" t="s">
        <v>77</v>
      </c>
      <c r="I1733" s="11">
        <v>1</v>
      </c>
      <c r="J1733" s="11" t="s">
        <v>78</v>
      </c>
      <c r="K1733" s="11" t="s">
        <v>32182</v>
      </c>
      <c r="L1733" s="11">
        <v>180</v>
      </c>
      <c r="M1733" s="11">
        <v>180</v>
      </c>
      <c r="N1733" s="11">
        <v>0</v>
      </c>
      <c r="O1733" s="11">
        <v>0</v>
      </c>
      <c r="P1733" s="11">
        <v>0</v>
      </c>
      <c r="Q1733" s="11">
        <v>0</v>
      </c>
      <c r="R1733" s="11">
        <v>0</v>
      </c>
      <c r="S1733" s="11">
        <v>0</v>
      </c>
      <c r="T1733" s="11">
        <v>1</v>
      </c>
      <c r="U1733" s="11">
        <v>0</v>
      </c>
      <c r="V1733" s="11">
        <v>0</v>
      </c>
      <c r="W1733" s="11">
        <v>0</v>
      </c>
      <c r="X1733" s="11">
        <v>0</v>
      </c>
      <c r="Y1733" s="11">
        <v>0</v>
      </c>
      <c r="Z1733" s="11">
        <v>0</v>
      </c>
      <c r="AA1733" s="12" t="s">
        <v>32955</v>
      </c>
      <c r="AB1733" s="17" t="str">
        <f t="shared" si="163"/>
        <v>Programme: MSc Data Science with Business (Part-Time)</v>
      </c>
      <c r="AC1733" s="17">
        <f t="shared" si="164"/>
        <v>1</v>
      </c>
      <c r="AD1733" s="17" t="str">
        <f t="shared" si="165"/>
        <v/>
      </c>
      <c r="AE1733" s="17" t="str">
        <f t="shared" si="166"/>
        <v/>
      </c>
      <c r="AF1733" s="17" t="str">
        <f t="shared" si="167"/>
        <v/>
      </c>
      <c r="AG1733" s="17" cm="1">
        <f t="array" ref="AG1733">IFERROR(IF(J1733="Level",INDEX($M1733:$S1733,AC1733+1),INDEX($M1733:$S1733,AC1733)),"")</f>
        <v>180</v>
      </c>
      <c r="AH1733" s="17" t="str" cm="1">
        <f t="array" ref="AH1733">IFERROR(IF(J1733="Level",INDEX($M1733:$S1733,AD1733+1),INDEX($M1733:$S1733,AD1733)),"")</f>
        <v/>
      </c>
      <c r="AI1733" s="17" t="str" cm="1">
        <f t="array" ref="AI1733">IFERROR(INDEX($M1733:$S1733,AE1733),"")</f>
        <v/>
      </c>
      <c r="AJ1733" s="17" t="str" cm="1">
        <f t="array" ref="AJ1733">IFERROR(INDEX($M1733:$S1733,AF1733),"")</f>
        <v/>
      </c>
      <c r="AK1733" s="17" cm="1">
        <f t="array" ref="AK1733">IFERROR(IF(J1733="Level",INDEX($T1733:$Z1733,AC1733+1),INDEX($T1733:$Z1733,AC1733)),"")</f>
        <v>1</v>
      </c>
      <c r="AL1733" s="17" t="str" cm="1">
        <f t="array" ref="AL1733">IFERROR(IF(J1733="Level",INDEX($T1733:$Z1733,AD1733+1),INDEX($T1733:$Z1733,AD1733)),"")</f>
        <v/>
      </c>
      <c r="AM1733" s="17" t="str" cm="1">
        <f t="array" ref="AM1733">IFERROR(INDEX($T1733:$Z1733,AE1733),"")</f>
        <v/>
      </c>
      <c r="AN1733" s="17" t="str" cm="1">
        <f t="array" ref="AN1733">IFERROR(INDEX($T1733:$Z1733,AF1733),"")</f>
        <v/>
      </c>
    </row>
    <row r="1734" spans="1:40" ht="25.5" x14ac:dyDescent="0.2">
      <c r="A1734" s="17" t="str">
        <f t="shared" si="162"/>
        <v>MSc Advanced Computer Science with Business (Part-Time): PTS2ECSSBE10</v>
      </c>
      <c r="B1734" s="11" t="s">
        <v>4372</v>
      </c>
      <c r="C1734" s="11" t="s">
        <v>32965</v>
      </c>
      <c r="D1734" s="11" t="s">
        <v>4373</v>
      </c>
      <c r="E1734" s="11" t="s">
        <v>420</v>
      </c>
      <c r="F1734" s="11" t="s">
        <v>82</v>
      </c>
      <c r="G1734" s="11" t="s">
        <v>32394</v>
      </c>
      <c r="H1734" s="11" t="s">
        <v>77</v>
      </c>
      <c r="I1734" s="11">
        <v>1</v>
      </c>
      <c r="J1734" s="11" t="s">
        <v>78</v>
      </c>
      <c r="K1734" s="11" t="s">
        <v>32182</v>
      </c>
      <c r="L1734" s="11">
        <v>180</v>
      </c>
      <c r="M1734" s="11">
        <v>180</v>
      </c>
      <c r="N1734" s="11">
        <v>0</v>
      </c>
      <c r="O1734" s="11">
        <v>0</v>
      </c>
      <c r="P1734" s="11">
        <v>0</v>
      </c>
      <c r="Q1734" s="11">
        <v>0</v>
      </c>
      <c r="R1734" s="11">
        <v>0</v>
      </c>
      <c r="S1734" s="11">
        <v>0</v>
      </c>
      <c r="T1734" s="11">
        <v>1</v>
      </c>
      <c r="U1734" s="11">
        <v>0</v>
      </c>
      <c r="V1734" s="11">
        <v>0</v>
      </c>
      <c r="W1734" s="11">
        <v>0</v>
      </c>
      <c r="X1734" s="11">
        <v>0</v>
      </c>
      <c r="Y1734" s="11">
        <v>0</v>
      </c>
      <c r="Z1734" s="11">
        <v>0</v>
      </c>
      <c r="AA1734" s="12" t="s">
        <v>32955</v>
      </c>
      <c r="AB1734" s="17" t="str">
        <f t="shared" si="163"/>
        <v>Programme: MSc Advanced Computer Science with Business (Part-Time)</v>
      </c>
      <c r="AC1734" s="17">
        <f t="shared" si="164"/>
        <v>1</v>
      </c>
      <c r="AD1734" s="17" t="str">
        <f t="shared" si="165"/>
        <v/>
      </c>
      <c r="AE1734" s="17" t="str">
        <f t="shared" si="166"/>
        <v/>
      </c>
      <c r="AF1734" s="17" t="str">
        <f t="shared" si="167"/>
        <v/>
      </c>
      <c r="AG1734" s="17" cm="1">
        <f t="array" ref="AG1734">IFERROR(IF(J1734="Level",INDEX($M1734:$S1734,AC1734+1),INDEX($M1734:$S1734,AC1734)),"")</f>
        <v>180</v>
      </c>
      <c r="AH1734" s="17" t="str" cm="1">
        <f t="array" ref="AH1734">IFERROR(IF(J1734="Level",INDEX($M1734:$S1734,AD1734+1),INDEX($M1734:$S1734,AD1734)),"")</f>
        <v/>
      </c>
      <c r="AI1734" s="17" t="str" cm="1">
        <f t="array" ref="AI1734">IFERROR(INDEX($M1734:$S1734,AE1734),"")</f>
        <v/>
      </c>
      <c r="AJ1734" s="17" t="str" cm="1">
        <f t="array" ref="AJ1734">IFERROR(INDEX($M1734:$S1734,AF1734),"")</f>
        <v/>
      </c>
      <c r="AK1734" s="17" cm="1">
        <f t="array" ref="AK1734">IFERROR(IF(J1734="Level",INDEX($T1734:$Z1734,AC1734+1),INDEX($T1734:$Z1734,AC1734)),"")</f>
        <v>1</v>
      </c>
      <c r="AL1734" s="17" t="str" cm="1">
        <f t="array" ref="AL1734">IFERROR(IF(J1734="Level",INDEX($T1734:$Z1734,AD1734+1),INDEX($T1734:$Z1734,AD1734)),"")</f>
        <v/>
      </c>
      <c r="AM1734" s="17" t="str" cm="1">
        <f t="array" ref="AM1734">IFERROR(INDEX($T1734:$Z1734,AE1734),"")</f>
        <v/>
      </c>
      <c r="AN1734" s="17" t="str" cm="1">
        <f t="array" ref="AN1734">IFERROR(INDEX($T1734:$Z1734,AF1734),"")</f>
        <v/>
      </c>
    </row>
    <row r="1735" spans="1:40" ht="25.5" x14ac:dyDescent="0.2">
      <c r="A1735" s="17" t="str">
        <f t="shared" si="162"/>
        <v>MSc Evolutionary and Behavioural Ecology (Part-Time) - Cornwall: PTS2BIOBIOCA</v>
      </c>
      <c r="B1735" s="11" t="s">
        <v>4322</v>
      </c>
      <c r="C1735" s="11" t="s">
        <v>32965</v>
      </c>
      <c r="D1735" s="11" t="s">
        <v>4323</v>
      </c>
      <c r="E1735" s="11" t="s">
        <v>133</v>
      </c>
      <c r="F1735" s="11" t="s">
        <v>82</v>
      </c>
      <c r="G1735" s="11" t="s">
        <v>32394</v>
      </c>
      <c r="H1735" s="11" t="s">
        <v>77</v>
      </c>
      <c r="I1735" s="11">
        <v>1</v>
      </c>
      <c r="J1735" s="11" t="s">
        <v>78</v>
      </c>
      <c r="K1735" s="11" t="s">
        <v>32182</v>
      </c>
      <c r="L1735" s="11">
        <v>180</v>
      </c>
      <c r="M1735" s="11">
        <v>180</v>
      </c>
      <c r="N1735" s="11">
        <v>0</v>
      </c>
      <c r="O1735" s="11">
        <v>0</v>
      </c>
      <c r="P1735" s="11">
        <v>0</v>
      </c>
      <c r="Q1735" s="11">
        <v>0</v>
      </c>
      <c r="R1735" s="11">
        <v>0</v>
      </c>
      <c r="S1735" s="11">
        <v>0</v>
      </c>
      <c r="T1735" s="11">
        <v>1</v>
      </c>
      <c r="U1735" s="11">
        <v>0</v>
      </c>
      <c r="V1735" s="11">
        <v>0</v>
      </c>
      <c r="W1735" s="11">
        <v>0</v>
      </c>
      <c r="X1735" s="11">
        <v>0</v>
      </c>
      <c r="Y1735" s="11">
        <v>0</v>
      </c>
      <c r="Z1735" s="11">
        <v>0</v>
      </c>
      <c r="AA1735" s="12" t="s">
        <v>32955</v>
      </c>
      <c r="AB1735" s="17" t="str">
        <f t="shared" si="163"/>
        <v>Programme: MSc Evolutionary and Behavioural Ecology (Part-Time) - Cornwall</v>
      </c>
      <c r="AC1735" s="17">
        <f t="shared" si="164"/>
        <v>1</v>
      </c>
      <c r="AD1735" s="17" t="str">
        <f t="shared" si="165"/>
        <v/>
      </c>
      <c r="AE1735" s="17" t="str">
        <f t="shared" si="166"/>
        <v/>
      </c>
      <c r="AF1735" s="17" t="str">
        <f t="shared" si="167"/>
        <v/>
      </c>
      <c r="AG1735" s="17" cm="1">
        <f t="array" ref="AG1735">IFERROR(IF(J1735="Level",INDEX($M1735:$S1735,AC1735+1),INDEX($M1735:$S1735,AC1735)),"")</f>
        <v>180</v>
      </c>
      <c r="AH1735" s="17" t="str" cm="1">
        <f t="array" ref="AH1735">IFERROR(IF(J1735="Level",INDEX($M1735:$S1735,AD1735+1),INDEX($M1735:$S1735,AD1735)),"")</f>
        <v/>
      </c>
      <c r="AI1735" s="17" t="str" cm="1">
        <f t="array" ref="AI1735">IFERROR(INDEX($M1735:$S1735,AE1735),"")</f>
        <v/>
      </c>
      <c r="AJ1735" s="17" t="str" cm="1">
        <f t="array" ref="AJ1735">IFERROR(INDEX($M1735:$S1735,AF1735),"")</f>
        <v/>
      </c>
      <c r="AK1735" s="17" cm="1">
        <f t="array" ref="AK1735">IFERROR(IF(J1735="Level",INDEX($T1735:$Z1735,AC1735+1),INDEX($T1735:$Z1735,AC1735)),"")</f>
        <v>1</v>
      </c>
      <c r="AL1735" s="17" t="str" cm="1">
        <f t="array" ref="AL1735">IFERROR(IF(J1735="Level",INDEX($T1735:$Z1735,AD1735+1),INDEX($T1735:$Z1735,AD1735)),"")</f>
        <v/>
      </c>
      <c r="AM1735" s="17" t="str" cm="1">
        <f t="array" ref="AM1735">IFERROR(INDEX($T1735:$Z1735,AE1735),"")</f>
        <v/>
      </c>
      <c r="AN1735" s="17" t="str" cm="1">
        <f t="array" ref="AN1735">IFERROR(INDEX($T1735:$Z1735,AF1735),"")</f>
        <v/>
      </c>
    </row>
    <row r="1736" spans="1:40" x14ac:dyDescent="0.2">
      <c r="A1736" s="17" t="str">
        <f t="shared" si="162"/>
        <v>MSc Conservation and Biodiversity (Part-Time) - Cornwall: PTS2BIOBIOCB</v>
      </c>
      <c r="B1736" s="11" t="s">
        <v>4324</v>
      </c>
      <c r="C1736" s="11" t="s">
        <v>32965</v>
      </c>
      <c r="D1736" s="11" t="s">
        <v>4325</v>
      </c>
      <c r="E1736" s="11" t="s">
        <v>133</v>
      </c>
      <c r="F1736" s="11" t="s">
        <v>82</v>
      </c>
      <c r="G1736" s="11" t="s">
        <v>32394</v>
      </c>
      <c r="H1736" s="11" t="s">
        <v>77</v>
      </c>
      <c r="I1736" s="11">
        <v>1</v>
      </c>
      <c r="J1736" s="11" t="s">
        <v>78</v>
      </c>
      <c r="K1736" s="11" t="s">
        <v>32182</v>
      </c>
      <c r="L1736" s="11">
        <v>180</v>
      </c>
      <c r="M1736" s="11">
        <v>180</v>
      </c>
      <c r="N1736" s="11">
        <v>0</v>
      </c>
      <c r="O1736" s="11">
        <v>0</v>
      </c>
      <c r="P1736" s="11">
        <v>0</v>
      </c>
      <c r="Q1736" s="11">
        <v>0</v>
      </c>
      <c r="R1736" s="11">
        <v>0</v>
      </c>
      <c r="S1736" s="11">
        <v>0</v>
      </c>
      <c r="T1736" s="11">
        <v>1</v>
      </c>
      <c r="U1736" s="11">
        <v>0</v>
      </c>
      <c r="V1736" s="11">
        <v>0</v>
      </c>
      <c r="W1736" s="11">
        <v>0</v>
      </c>
      <c r="X1736" s="11">
        <v>0</v>
      </c>
      <c r="Y1736" s="11">
        <v>0</v>
      </c>
      <c r="Z1736" s="11">
        <v>0</v>
      </c>
      <c r="AA1736" s="12" t="s">
        <v>32955</v>
      </c>
      <c r="AB1736" s="17" t="str">
        <f t="shared" si="163"/>
        <v>Programme: MSc Conservation and Biodiversity (Part-Time) - Cornwall</v>
      </c>
      <c r="AC1736" s="17">
        <f t="shared" si="164"/>
        <v>1</v>
      </c>
      <c r="AD1736" s="17" t="str">
        <f t="shared" si="165"/>
        <v/>
      </c>
      <c r="AE1736" s="17" t="str">
        <f t="shared" si="166"/>
        <v/>
      </c>
      <c r="AF1736" s="17" t="str">
        <f t="shared" si="167"/>
        <v/>
      </c>
      <c r="AG1736" s="17" cm="1">
        <f t="array" ref="AG1736">IFERROR(IF(J1736="Level",INDEX($M1736:$S1736,AC1736+1),INDEX($M1736:$S1736,AC1736)),"")</f>
        <v>180</v>
      </c>
      <c r="AH1736" s="17" t="str" cm="1">
        <f t="array" ref="AH1736">IFERROR(IF(J1736="Level",INDEX($M1736:$S1736,AD1736+1),INDEX($M1736:$S1736,AD1736)),"")</f>
        <v/>
      </c>
      <c r="AI1736" s="17" t="str" cm="1">
        <f t="array" ref="AI1736">IFERROR(INDEX($M1736:$S1736,AE1736),"")</f>
        <v/>
      </c>
      <c r="AJ1736" s="17" t="str" cm="1">
        <f t="array" ref="AJ1736">IFERROR(INDEX($M1736:$S1736,AF1736),"")</f>
        <v/>
      </c>
      <c r="AK1736" s="17" cm="1">
        <f t="array" ref="AK1736">IFERROR(IF(J1736="Level",INDEX($T1736:$Z1736,AC1736+1),INDEX($T1736:$Z1736,AC1736)),"")</f>
        <v>1</v>
      </c>
      <c r="AL1736" s="17" t="str" cm="1">
        <f t="array" ref="AL1736">IFERROR(IF(J1736="Level",INDEX($T1736:$Z1736,AD1736+1),INDEX($T1736:$Z1736,AD1736)),"")</f>
        <v/>
      </c>
      <c r="AM1736" s="17" t="str" cm="1">
        <f t="array" ref="AM1736">IFERROR(INDEX($T1736:$Z1736,AE1736),"")</f>
        <v/>
      </c>
      <c r="AN1736" s="17" t="str" cm="1">
        <f t="array" ref="AN1736">IFERROR(INDEX($T1736:$Z1736,AF1736),"")</f>
        <v/>
      </c>
    </row>
    <row r="1737" spans="1:40" ht="25.5" x14ac:dyDescent="0.2">
      <c r="A1737" s="17" t="str">
        <f t="shared" si="162"/>
        <v>MSc Marine Environmental Management (Part-Time) - Cornwall: PTS2BIOBIOCC</v>
      </c>
      <c r="B1737" s="11" t="s">
        <v>4326</v>
      </c>
      <c r="C1737" s="11" t="s">
        <v>32965</v>
      </c>
      <c r="D1737" s="11" t="s">
        <v>4327</v>
      </c>
      <c r="E1737" s="11" t="s">
        <v>133</v>
      </c>
      <c r="F1737" s="11" t="s">
        <v>82</v>
      </c>
      <c r="G1737" s="11" t="s">
        <v>32394</v>
      </c>
      <c r="H1737" s="11" t="s">
        <v>77</v>
      </c>
      <c r="I1737" s="11">
        <v>1</v>
      </c>
      <c r="J1737" s="11" t="s">
        <v>78</v>
      </c>
      <c r="K1737" s="11" t="s">
        <v>32182</v>
      </c>
      <c r="L1737" s="11">
        <v>180</v>
      </c>
      <c r="M1737" s="11">
        <v>180</v>
      </c>
      <c r="N1737" s="11">
        <v>0</v>
      </c>
      <c r="O1737" s="11">
        <v>0</v>
      </c>
      <c r="P1737" s="11">
        <v>0</v>
      </c>
      <c r="Q1737" s="11">
        <v>0</v>
      </c>
      <c r="R1737" s="11">
        <v>0</v>
      </c>
      <c r="S1737" s="11">
        <v>0</v>
      </c>
      <c r="T1737" s="11">
        <v>1</v>
      </c>
      <c r="U1737" s="11">
        <v>0</v>
      </c>
      <c r="V1737" s="11">
        <v>0</v>
      </c>
      <c r="W1737" s="11">
        <v>0</v>
      </c>
      <c r="X1737" s="11">
        <v>0</v>
      </c>
      <c r="Y1737" s="11">
        <v>0</v>
      </c>
      <c r="Z1737" s="11">
        <v>0</v>
      </c>
      <c r="AA1737" s="12" t="s">
        <v>32955</v>
      </c>
      <c r="AB1737" s="17" t="str">
        <f t="shared" si="163"/>
        <v>Programme: MSc Marine Environmental Management (Part-Time) - Cornwall</v>
      </c>
      <c r="AC1737" s="17">
        <f t="shared" si="164"/>
        <v>1</v>
      </c>
      <c r="AD1737" s="17" t="str">
        <f t="shared" si="165"/>
        <v/>
      </c>
      <c r="AE1737" s="17" t="str">
        <f t="shared" si="166"/>
        <v/>
      </c>
      <c r="AF1737" s="17" t="str">
        <f t="shared" si="167"/>
        <v/>
      </c>
      <c r="AG1737" s="17" cm="1">
        <f t="array" ref="AG1737">IFERROR(IF(J1737="Level",INDEX($M1737:$S1737,AC1737+1),INDEX($M1737:$S1737,AC1737)),"")</f>
        <v>180</v>
      </c>
      <c r="AH1737" s="17" t="str" cm="1">
        <f t="array" ref="AH1737">IFERROR(IF(J1737="Level",INDEX($M1737:$S1737,AD1737+1),INDEX($M1737:$S1737,AD1737)),"")</f>
        <v/>
      </c>
      <c r="AI1737" s="17" t="str" cm="1">
        <f t="array" ref="AI1737">IFERROR(INDEX($M1737:$S1737,AE1737),"")</f>
        <v/>
      </c>
      <c r="AJ1737" s="17" t="str" cm="1">
        <f t="array" ref="AJ1737">IFERROR(INDEX($M1737:$S1737,AF1737),"")</f>
        <v/>
      </c>
      <c r="AK1737" s="17" cm="1">
        <f t="array" ref="AK1737">IFERROR(IF(J1737="Level",INDEX($T1737:$Z1737,AC1737+1),INDEX($T1737:$Z1737,AC1737)),"")</f>
        <v>1</v>
      </c>
      <c r="AL1737" s="17" t="str" cm="1">
        <f t="array" ref="AL1737">IFERROR(IF(J1737="Level",INDEX($T1737:$Z1737,AD1737+1),INDEX($T1737:$Z1737,AD1737)),"")</f>
        <v/>
      </c>
      <c r="AM1737" s="17" t="str" cm="1">
        <f t="array" ref="AM1737">IFERROR(INDEX($T1737:$Z1737,AE1737),"")</f>
        <v/>
      </c>
      <c r="AN1737" s="17" t="str" cm="1">
        <f t="array" ref="AN1737">IFERROR(INDEX($T1737:$Z1737,AF1737),"")</f>
        <v/>
      </c>
    </row>
    <row r="1738" spans="1:40" ht="25.5" x14ac:dyDescent="0.2">
      <c r="A1738" s="17" t="str">
        <f t="shared" si="162"/>
        <v>MSc Marine Vertebrate Ecology and Conservation (Part-Time) - Cornwall: PTS2BIOBIOCD</v>
      </c>
      <c r="B1738" s="11" t="s">
        <v>4328</v>
      </c>
      <c r="C1738" s="11" t="s">
        <v>32965</v>
      </c>
      <c r="D1738" s="11" t="s">
        <v>4329</v>
      </c>
      <c r="E1738" s="11" t="s">
        <v>133</v>
      </c>
      <c r="F1738" s="11" t="s">
        <v>82</v>
      </c>
      <c r="G1738" s="11" t="s">
        <v>32394</v>
      </c>
      <c r="H1738" s="11" t="s">
        <v>77</v>
      </c>
      <c r="I1738" s="11">
        <v>1</v>
      </c>
      <c r="J1738" s="11" t="s">
        <v>78</v>
      </c>
      <c r="K1738" s="11" t="s">
        <v>32182</v>
      </c>
      <c r="L1738" s="11">
        <v>180</v>
      </c>
      <c r="M1738" s="11">
        <v>180</v>
      </c>
      <c r="N1738" s="11">
        <v>0</v>
      </c>
      <c r="O1738" s="11">
        <v>0</v>
      </c>
      <c r="P1738" s="11">
        <v>0</v>
      </c>
      <c r="Q1738" s="11">
        <v>0</v>
      </c>
      <c r="R1738" s="11">
        <v>0</v>
      </c>
      <c r="S1738" s="11">
        <v>0</v>
      </c>
      <c r="T1738" s="11">
        <v>1</v>
      </c>
      <c r="U1738" s="11">
        <v>0</v>
      </c>
      <c r="V1738" s="11">
        <v>0</v>
      </c>
      <c r="W1738" s="11">
        <v>0</v>
      </c>
      <c r="X1738" s="11">
        <v>0</v>
      </c>
      <c r="Y1738" s="11">
        <v>0</v>
      </c>
      <c r="Z1738" s="11">
        <v>0</v>
      </c>
      <c r="AA1738" s="12" t="s">
        <v>32955</v>
      </c>
      <c r="AB1738" s="17" t="str">
        <f t="shared" si="163"/>
        <v>Programme: MSc Marine Vertebrate Ecology and Conservation (Part-Time) - Cornwall</v>
      </c>
      <c r="AC1738" s="17">
        <f t="shared" si="164"/>
        <v>1</v>
      </c>
      <c r="AD1738" s="17" t="str">
        <f t="shared" si="165"/>
        <v/>
      </c>
      <c r="AE1738" s="17" t="str">
        <f t="shared" si="166"/>
        <v/>
      </c>
      <c r="AF1738" s="17" t="str">
        <f t="shared" si="167"/>
        <v/>
      </c>
      <c r="AG1738" s="17" cm="1">
        <f t="array" ref="AG1738">IFERROR(IF(J1738="Level",INDEX($M1738:$S1738,AC1738+1),INDEX($M1738:$S1738,AC1738)),"")</f>
        <v>180</v>
      </c>
      <c r="AH1738" s="17" t="str" cm="1">
        <f t="array" ref="AH1738">IFERROR(IF(J1738="Level",INDEX($M1738:$S1738,AD1738+1),INDEX($M1738:$S1738,AD1738)),"")</f>
        <v/>
      </c>
      <c r="AI1738" s="17" t="str" cm="1">
        <f t="array" ref="AI1738">IFERROR(INDEX($M1738:$S1738,AE1738),"")</f>
        <v/>
      </c>
      <c r="AJ1738" s="17" t="str" cm="1">
        <f t="array" ref="AJ1738">IFERROR(INDEX($M1738:$S1738,AF1738),"")</f>
        <v/>
      </c>
      <c r="AK1738" s="17" cm="1">
        <f t="array" ref="AK1738">IFERROR(IF(J1738="Level",INDEX($T1738:$Z1738,AC1738+1),INDEX($T1738:$Z1738,AC1738)),"")</f>
        <v>1</v>
      </c>
      <c r="AL1738" s="17" t="str" cm="1">
        <f t="array" ref="AL1738">IFERROR(IF(J1738="Level",INDEX($T1738:$Z1738,AD1738+1),INDEX($T1738:$Z1738,AD1738)),"")</f>
        <v/>
      </c>
      <c r="AM1738" s="17" t="str" cm="1">
        <f t="array" ref="AM1738">IFERROR(INDEX($T1738:$Z1738,AE1738),"")</f>
        <v/>
      </c>
      <c r="AN1738" s="17" t="str" cm="1">
        <f t="array" ref="AN1738">IFERROR(INDEX($T1738:$Z1738,AF1738),"")</f>
        <v/>
      </c>
    </row>
    <row r="1739" spans="1:40" ht="25.5" x14ac:dyDescent="0.2">
      <c r="A1739" s="17" t="str">
        <f t="shared" si="162"/>
        <v>MSc Conservation and Biodiversity with UK Field Course (Part-Time) - Cornwall: PTS2BIOBIOCE</v>
      </c>
      <c r="B1739" s="11" t="s">
        <v>4330</v>
      </c>
      <c r="C1739" s="11" t="s">
        <v>32965</v>
      </c>
      <c r="D1739" s="11" t="s">
        <v>4331</v>
      </c>
      <c r="E1739" s="11" t="s">
        <v>133</v>
      </c>
      <c r="F1739" s="11" t="s">
        <v>82</v>
      </c>
      <c r="G1739" s="11" t="s">
        <v>32394</v>
      </c>
      <c r="H1739" s="11" t="s">
        <v>77</v>
      </c>
      <c r="I1739" s="11">
        <v>1</v>
      </c>
      <c r="J1739" s="11" t="s">
        <v>78</v>
      </c>
      <c r="K1739" s="11" t="s">
        <v>32182</v>
      </c>
      <c r="L1739" s="11">
        <v>180</v>
      </c>
      <c r="M1739" s="11">
        <v>180</v>
      </c>
      <c r="N1739" s="11">
        <v>0</v>
      </c>
      <c r="O1739" s="11">
        <v>0</v>
      </c>
      <c r="P1739" s="11">
        <v>0</v>
      </c>
      <c r="Q1739" s="11">
        <v>0</v>
      </c>
      <c r="R1739" s="11">
        <v>0</v>
      </c>
      <c r="S1739" s="11">
        <v>0</v>
      </c>
      <c r="T1739" s="11">
        <v>1</v>
      </c>
      <c r="U1739" s="11">
        <v>0</v>
      </c>
      <c r="V1739" s="11">
        <v>0</v>
      </c>
      <c r="W1739" s="11">
        <v>0</v>
      </c>
      <c r="X1739" s="11">
        <v>0</v>
      </c>
      <c r="Y1739" s="11">
        <v>0</v>
      </c>
      <c r="Z1739" s="11">
        <v>0</v>
      </c>
      <c r="AA1739" s="12" t="s">
        <v>32955</v>
      </c>
      <c r="AB1739" s="17" t="str">
        <f t="shared" si="163"/>
        <v>Programme: MSc Conservation and Biodiversity with UK Field Course (Part-Time) - Cornwall</v>
      </c>
      <c r="AC1739" s="17">
        <f t="shared" si="164"/>
        <v>1</v>
      </c>
      <c r="AD1739" s="17" t="str">
        <f t="shared" si="165"/>
        <v/>
      </c>
      <c r="AE1739" s="17" t="str">
        <f t="shared" si="166"/>
        <v/>
      </c>
      <c r="AF1739" s="17" t="str">
        <f t="shared" si="167"/>
        <v/>
      </c>
      <c r="AG1739" s="17" cm="1">
        <f t="array" ref="AG1739">IFERROR(IF(J1739="Level",INDEX($M1739:$S1739,AC1739+1),INDEX($M1739:$S1739,AC1739)),"")</f>
        <v>180</v>
      </c>
      <c r="AH1739" s="17" t="str" cm="1">
        <f t="array" ref="AH1739">IFERROR(IF(J1739="Level",INDEX($M1739:$S1739,AD1739+1),INDEX($M1739:$S1739,AD1739)),"")</f>
        <v/>
      </c>
      <c r="AI1739" s="17" t="str" cm="1">
        <f t="array" ref="AI1739">IFERROR(INDEX($M1739:$S1739,AE1739),"")</f>
        <v/>
      </c>
      <c r="AJ1739" s="17" t="str" cm="1">
        <f t="array" ref="AJ1739">IFERROR(INDEX($M1739:$S1739,AF1739),"")</f>
        <v/>
      </c>
      <c r="AK1739" s="17" cm="1">
        <f t="array" ref="AK1739">IFERROR(IF(J1739="Level",INDEX($T1739:$Z1739,AC1739+1),INDEX($T1739:$Z1739,AC1739)),"")</f>
        <v>1</v>
      </c>
      <c r="AL1739" s="17" t="str" cm="1">
        <f t="array" ref="AL1739">IFERROR(IF(J1739="Level",INDEX($T1739:$Z1739,AD1739+1),INDEX($T1739:$Z1739,AD1739)),"")</f>
        <v/>
      </c>
      <c r="AM1739" s="17" t="str" cm="1">
        <f t="array" ref="AM1739">IFERROR(INDEX($T1739:$Z1739,AE1739),"")</f>
        <v/>
      </c>
      <c r="AN1739" s="17" t="str" cm="1">
        <f t="array" ref="AN1739">IFERROR(INDEX($T1739:$Z1739,AF1739),"")</f>
        <v/>
      </c>
    </row>
    <row r="1740" spans="1:40" ht="25.5" x14ac:dyDescent="0.2">
      <c r="A1740" s="17" t="str">
        <f t="shared" si="162"/>
        <v>MSc Evolutionary and Behavioural Ecology with UK Field Course (Part-Time) - Cornwall: PTS2BIOBIOCF</v>
      </c>
      <c r="B1740" s="11" t="s">
        <v>4332</v>
      </c>
      <c r="C1740" s="11" t="s">
        <v>32965</v>
      </c>
      <c r="D1740" s="11" t="s">
        <v>4333</v>
      </c>
      <c r="E1740" s="11" t="s">
        <v>133</v>
      </c>
      <c r="F1740" s="11" t="s">
        <v>82</v>
      </c>
      <c r="G1740" s="11" t="s">
        <v>32394</v>
      </c>
      <c r="H1740" s="11" t="s">
        <v>77</v>
      </c>
      <c r="I1740" s="11">
        <v>1</v>
      </c>
      <c r="J1740" s="11" t="s">
        <v>78</v>
      </c>
      <c r="K1740" s="11" t="s">
        <v>32182</v>
      </c>
      <c r="L1740" s="11">
        <v>180</v>
      </c>
      <c r="M1740" s="11">
        <v>180</v>
      </c>
      <c r="N1740" s="11">
        <v>0</v>
      </c>
      <c r="O1740" s="11">
        <v>0</v>
      </c>
      <c r="P1740" s="11">
        <v>0</v>
      </c>
      <c r="Q1740" s="11">
        <v>0</v>
      </c>
      <c r="R1740" s="11">
        <v>0</v>
      </c>
      <c r="S1740" s="11">
        <v>0</v>
      </c>
      <c r="T1740" s="11">
        <v>1</v>
      </c>
      <c r="U1740" s="11">
        <v>0</v>
      </c>
      <c r="V1740" s="11">
        <v>0</v>
      </c>
      <c r="W1740" s="11">
        <v>0</v>
      </c>
      <c r="X1740" s="11">
        <v>0</v>
      </c>
      <c r="Y1740" s="11">
        <v>0</v>
      </c>
      <c r="Z1740" s="11">
        <v>0</v>
      </c>
      <c r="AA1740" s="12" t="s">
        <v>32955</v>
      </c>
      <c r="AB1740" s="17" t="str">
        <f t="shared" si="163"/>
        <v>Programme: MSc Evolutionary and Behavioural Ecology with UK Field Course (Part-Time) - Cornwall</v>
      </c>
      <c r="AC1740" s="17">
        <f t="shared" si="164"/>
        <v>1</v>
      </c>
      <c r="AD1740" s="17" t="str">
        <f t="shared" si="165"/>
        <v/>
      </c>
      <c r="AE1740" s="17" t="str">
        <f t="shared" si="166"/>
        <v/>
      </c>
      <c r="AF1740" s="17" t="str">
        <f t="shared" si="167"/>
        <v/>
      </c>
      <c r="AG1740" s="17" cm="1">
        <f t="array" ref="AG1740">IFERROR(IF(J1740="Level",INDEX($M1740:$S1740,AC1740+1),INDEX($M1740:$S1740,AC1740)),"")</f>
        <v>180</v>
      </c>
      <c r="AH1740" s="17" t="str" cm="1">
        <f t="array" ref="AH1740">IFERROR(IF(J1740="Level",INDEX($M1740:$S1740,AD1740+1),INDEX($M1740:$S1740,AD1740)),"")</f>
        <v/>
      </c>
      <c r="AI1740" s="17" t="str" cm="1">
        <f t="array" ref="AI1740">IFERROR(INDEX($M1740:$S1740,AE1740),"")</f>
        <v/>
      </c>
      <c r="AJ1740" s="17" t="str" cm="1">
        <f t="array" ref="AJ1740">IFERROR(INDEX($M1740:$S1740,AF1740),"")</f>
        <v/>
      </c>
      <c r="AK1740" s="17" cm="1">
        <f t="array" ref="AK1740">IFERROR(IF(J1740="Level",INDEX($T1740:$Z1740,AC1740+1),INDEX($T1740:$Z1740,AC1740)),"")</f>
        <v>1</v>
      </c>
      <c r="AL1740" s="17" t="str" cm="1">
        <f t="array" ref="AL1740">IFERROR(IF(J1740="Level",INDEX($T1740:$Z1740,AD1740+1),INDEX($T1740:$Z1740,AD1740)),"")</f>
        <v/>
      </c>
      <c r="AM1740" s="17" t="str" cm="1">
        <f t="array" ref="AM1740">IFERROR(INDEX($T1740:$Z1740,AE1740),"")</f>
        <v/>
      </c>
      <c r="AN1740" s="17" t="str" cm="1">
        <f t="array" ref="AN1740">IFERROR(INDEX($T1740:$Z1740,AF1740),"")</f>
        <v/>
      </c>
    </row>
    <row r="1741" spans="1:40" ht="25.5" x14ac:dyDescent="0.2">
      <c r="A1741" s="17" t="str">
        <f t="shared" si="162"/>
        <v>MSc Marine Environmental Management with UK Field Course (Part-Time) - Cornwall: PTS2BIOBIOCG</v>
      </c>
      <c r="B1741" s="11" t="s">
        <v>4334</v>
      </c>
      <c r="C1741" s="11" t="s">
        <v>32965</v>
      </c>
      <c r="D1741" s="11" t="s">
        <v>4335</v>
      </c>
      <c r="E1741" s="11" t="s">
        <v>133</v>
      </c>
      <c r="F1741" s="11" t="s">
        <v>82</v>
      </c>
      <c r="G1741" s="11" t="s">
        <v>32394</v>
      </c>
      <c r="H1741" s="11" t="s">
        <v>77</v>
      </c>
      <c r="I1741" s="11">
        <v>1</v>
      </c>
      <c r="J1741" s="11" t="s">
        <v>78</v>
      </c>
      <c r="K1741" s="11" t="s">
        <v>32182</v>
      </c>
      <c r="L1741" s="11">
        <v>180</v>
      </c>
      <c r="M1741" s="11">
        <v>180</v>
      </c>
      <c r="N1741" s="11">
        <v>0</v>
      </c>
      <c r="O1741" s="11">
        <v>0</v>
      </c>
      <c r="P1741" s="11">
        <v>0</v>
      </c>
      <c r="Q1741" s="11">
        <v>0</v>
      </c>
      <c r="R1741" s="11">
        <v>0</v>
      </c>
      <c r="S1741" s="11">
        <v>0</v>
      </c>
      <c r="T1741" s="11">
        <v>1</v>
      </c>
      <c r="U1741" s="11">
        <v>0</v>
      </c>
      <c r="V1741" s="11">
        <v>0</v>
      </c>
      <c r="W1741" s="11">
        <v>0</v>
      </c>
      <c r="X1741" s="11">
        <v>0</v>
      </c>
      <c r="Y1741" s="11">
        <v>0</v>
      </c>
      <c r="Z1741" s="11">
        <v>0</v>
      </c>
      <c r="AA1741" s="12" t="s">
        <v>32955</v>
      </c>
      <c r="AB1741" s="17" t="str">
        <f t="shared" si="163"/>
        <v>Programme: MSc Marine Environmental Management with UK Field Course (Part-Time) - Cornwall</v>
      </c>
      <c r="AC1741" s="17">
        <f t="shared" si="164"/>
        <v>1</v>
      </c>
      <c r="AD1741" s="17" t="str">
        <f t="shared" si="165"/>
        <v/>
      </c>
      <c r="AE1741" s="17" t="str">
        <f t="shared" si="166"/>
        <v/>
      </c>
      <c r="AF1741" s="17" t="str">
        <f t="shared" si="167"/>
        <v/>
      </c>
      <c r="AG1741" s="17" cm="1">
        <f t="array" ref="AG1741">IFERROR(IF(J1741="Level",INDEX($M1741:$S1741,AC1741+1),INDEX($M1741:$S1741,AC1741)),"")</f>
        <v>180</v>
      </c>
      <c r="AH1741" s="17" t="str" cm="1">
        <f t="array" ref="AH1741">IFERROR(IF(J1741="Level",INDEX($M1741:$S1741,AD1741+1),INDEX($M1741:$S1741,AD1741)),"")</f>
        <v/>
      </c>
      <c r="AI1741" s="17" t="str" cm="1">
        <f t="array" ref="AI1741">IFERROR(INDEX($M1741:$S1741,AE1741),"")</f>
        <v/>
      </c>
      <c r="AJ1741" s="17" t="str" cm="1">
        <f t="array" ref="AJ1741">IFERROR(INDEX($M1741:$S1741,AF1741),"")</f>
        <v/>
      </c>
      <c r="AK1741" s="17" cm="1">
        <f t="array" ref="AK1741">IFERROR(IF(J1741="Level",INDEX($T1741:$Z1741,AC1741+1),INDEX($T1741:$Z1741,AC1741)),"")</f>
        <v>1</v>
      </c>
      <c r="AL1741" s="17" t="str" cm="1">
        <f t="array" ref="AL1741">IFERROR(IF(J1741="Level",INDEX($T1741:$Z1741,AD1741+1),INDEX($T1741:$Z1741,AD1741)),"")</f>
        <v/>
      </c>
      <c r="AM1741" s="17" t="str" cm="1">
        <f t="array" ref="AM1741">IFERROR(INDEX($T1741:$Z1741,AE1741),"")</f>
        <v/>
      </c>
      <c r="AN1741" s="17" t="str" cm="1">
        <f t="array" ref="AN1741">IFERROR(INDEX($T1741:$Z1741,AF1741),"")</f>
        <v/>
      </c>
    </row>
    <row r="1742" spans="1:40" ht="25.5" x14ac:dyDescent="0.2">
      <c r="A1742" s="17" t="str">
        <f t="shared" si="162"/>
        <v>MSc Conservation and Biodiversity with International Field Course (Part-Time) - Cornwall: PTS2BIOBIOCH</v>
      </c>
      <c r="B1742" s="11" t="s">
        <v>4336</v>
      </c>
      <c r="C1742" s="11" t="s">
        <v>32965</v>
      </c>
      <c r="D1742" s="11" t="s">
        <v>4337</v>
      </c>
      <c r="E1742" s="11" t="s">
        <v>133</v>
      </c>
      <c r="F1742" s="11" t="s">
        <v>82</v>
      </c>
      <c r="G1742" s="11" t="s">
        <v>32394</v>
      </c>
      <c r="H1742" s="11" t="s">
        <v>77</v>
      </c>
      <c r="I1742" s="11">
        <v>1</v>
      </c>
      <c r="J1742" s="11" t="s">
        <v>78</v>
      </c>
      <c r="K1742" s="11" t="s">
        <v>32182</v>
      </c>
      <c r="L1742" s="11">
        <v>180</v>
      </c>
      <c r="M1742" s="11">
        <v>180</v>
      </c>
      <c r="N1742" s="11">
        <v>0</v>
      </c>
      <c r="O1742" s="11">
        <v>0</v>
      </c>
      <c r="P1742" s="11">
        <v>0</v>
      </c>
      <c r="Q1742" s="11">
        <v>0</v>
      </c>
      <c r="R1742" s="11">
        <v>0</v>
      </c>
      <c r="S1742" s="11">
        <v>0</v>
      </c>
      <c r="T1742" s="11">
        <v>1</v>
      </c>
      <c r="U1742" s="11">
        <v>0</v>
      </c>
      <c r="V1742" s="11">
        <v>0</v>
      </c>
      <c r="W1742" s="11">
        <v>0</v>
      </c>
      <c r="X1742" s="11">
        <v>0</v>
      </c>
      <c r="Y1742" s="11">
        <v>0</v>
      </c>
      <c r="Z1742" s="11">
        <v>0</v>
      </c>
      <c r="AA1742" s="12" t="s">
        <v>32955</v>
      </c>
      <c r="AB1742" s="17" t="str">
        <f t="shared" si="163"/>
        <v>Programme: MSc Conservation and Biodiversity with International Field Course (Part-Time) - Cornwall</v>
      </c>
      <c r="AC1742" s="17">
        <f t="shared" si="164"/>
        <v>1</v>
      </c>
      <c r="AD1742" s="17" t="str">
        <f t="shared" si="165"/>
        <v/>
      </c>
      <c r="AE1742" s="17" t="str">
        <f t="shared" si="166"/>
        <v/>
      </c>
      <c r="AF1742" s="17" t="str">
        <f t="shared" si="167"/>
        <v/>
      </c>
      <c r="AG1742" s="17" cm="1">
        <f t="array" ref="AG1742">IFERROR(IF(J1742="Level",INDEX($M1742:$S1742,AC1742+1),INDEX($M1742:$S1742,AC1742)),"")</f>
        <v>180</v>
      </c>
      <c r="AH1742" s="17" t="str" cm="1">
        <f t="array" ref="AH1742">IFERROR(IF(J1742="Level",INDEX($M1742:$S1742,AD1742+1),INDEX($M1742:$S1742,AD1742)),"")</f>
        <v/>
      </c>
      <c r="AI1742" s="17" t="str" cm="1">
        <f t="array" ref="AI1742">IFERROR(INDEX($M1742:$S1742,AE1742),"")</f>
        <v/>
      </c>
      <c r="AJ1742" s="17" t="str" cm="1">
        <f t="array" ref="AJ1742">IFERROR(INDEX($M1742:$S1742,AF1742),"")</f>
        <v/>
      </c>
      <c r="AK1742" s="17" cm="1">
        <f t="array" ref="AK1742">IFERROR(IF(J1742="Level",INDEX($T1742:$Z1742,AC1742+1),INDEX($T1742:$Z1742,AC1742)),"")</f>
        <v>1</v>
      </c>
      <c r="AL1742" s="17" t="str" cm="1">
        <f t="array" ref="AL1742">IFERROR(IF(J1742="Level",INDEX($T1742:$Z1742,AD1742+1),INDEX($T1742:$Z1742,AD1742)),"")</f>
        <v/>
      </c>
      <c r="AM1742" s="17" t="str" cm="1">
        <f t="array" ref="AM1742">IFERROR(INDEX($T1742:$Z1742,AE1742),"")</f>
        <v/>
      </c>
      <c r="AN1742" s="17" t="str" cm="1">
        <f t="array" ref="AN1742">IFERROR(INDEX($T1742:$Z1742,AF1742),"")</f>
        <v/>
      </c>
    </row>
    <row r="1743" spans="1:40" ht="25.5" x14ac:dyDescent="0.2">
      <c r="A1743" s="17" t="str">
        <f t="shared" si="162"/>
        <v>MSc Evolutionary and Behavioural Ecology with International Field Course (Part-Time) - Cornwall: PTS2BIOBIOCI</v>
      </c>
      <c r="B1743" s="11" t="s">
        <v>4338</v>
      </c>
      <c r="C1743" s="11" t="s">
        <v>32965</v>
      </c>
      <c r="D1743" s="11" t="s">
        <v>4339</v>
      </c>
      <c r="E1743" s="11" t="s">
        <v>133</v>
      </c>
      <c r="F1743" s="11" t="s">
        <v>82</v>
      </c>
      <c r="G1743" s="11" t="s">
        <v>32394</v>
      </c>
      <c r="H1743" s="11" t="s">
        <v>77</v>
      </c>
      <c r="I1743" s="11">
        <v>1</v>
      </c>
      <c r="J1743" s="11" t="s">
        <v>78</v>
      </c>
      <c r="K1743" s="11" t="s">
        <v>32182</v>
      </c>
      <c r="L1743" s="11">
        <v>180</v>
      </c>
      <c r="M1743" s="11">
        <v>180</v>
      </c>
      <c r="N1743" s="11">
        <v>0</v>
      </c>
      <c r="O1743" s="11">
        <v>0</v>
      </c>
      <c r="P1743" s="11">
        <v>0</v>
      </c>
      <c r="Q1743" s="11">
        <v>0</v>
      </c>
      <c r="R1743" s="11">
        <v>0</v>
      </c>
      <c r="S1743" s="11">
        <v>0</v>
      </c>
      <c r="T1743" s="11">
        <v>1</v>
      </c>
      <c r="U1743" s="11">
        <v>0</v>
      </c>
      <c r="V1743" s="11">
        <v>0</v>
      </c>
      <c r="W1743" s="11">
        <v>0</v>
      </c>
      <c r="X1743" s="11">
        <v>0</v>
      </c>
      <c r="Y1743" s="11">
        <v>0</v>
      </c>
      <c r="Z1743" s="11">
        <v>0</v>
      </c>
      <c r="AA1743" s="12" t="s">
        <v>32955</v>
      </c>
      <c r="AB1743" s="17" t="str">
        <f t="shared" si="163"/>
        <v>Programme: MSc Evolutionary and Behavioural Ecology with International Field Course (Part-Time) - Cornwall</v>
      </c>
      <c r="AC1743" s="17">
        <f t="shared" si="164"/>
        <v>1</v>
      </c>
      <c r="AD1743" s="17" t="str">
        <f t="shared" si="165"/>
        <v/>
      </c>
      <c r="AE1743" s="17" t="str">
        <f t="shared" si="166"/>
        <v/>
      </c>
      <c r="AF1743" s="17" t="str">
        <f t="shared" si="167"/>
        <v/>
      </c>
      <c r="AG1743" s="17" cm="1">
        <f t="array" ref="AG1743">IFERROR(IF(J1743="Level",INDEX($M1743:$S1743,AC1743+1),INDEX($M1743:$S1743,AC1743)),"")</f>
        <v>180</v>
      </c>
      <c r="AH1743" s="17" t="str" cm="1">
        <f t="array" ref="AH1743">IFERROR(IF(J1743="Level",INDEX($M1743:$S1743,AD1743+1),INDEX($M1743:$S1743,AD1743)),"")</f>
        <v/>
      </c>
      <c r="AI1743" s="17" t="str" cm="1">
        <f t="array" ref="AI1743">IFERROR(INDEX($M1743:$S1743,AE1743),"")</f>
        <v/>
      </c>
      <c r="AJ1743" s="17" t="str" cm="1">
        <f t="array" ref="AJ1743">IFERROR(INDEX($M1743:$S1743,AF1743),"")</f>
        <v/>
      </c>
      <c r="AK1743" s="17" cm="1">
        <f t="array" ref="AK1743">IFERROR(IF(J1743="Level",INDEX($T1743:$Z1743,AC1743+1),INDEX($T1743:$Z1743,AC1743)),"")</f>
        <v>1</v>
      </c>
      <c r="AL1743" s="17" t="str" cm="1">
        <f t="array" ref="AL1743">IFERROR(IF(J1743="Level",INDEX($T1743:$Z1743,AD1743+1),INDEX($T1743:$Z1743,AD1743)),"")</f>
        <v/>
      </c>
      <c r="AM1743" s="17" t="str" cm="1">
        <f t="array" ref="AM1743">IFERROR(INDEX($T1743:$Z1743,AE1743),"")</f>
        <v/>
      </c>
      <c r="AN1743" s="17" t="str" cm="1">
        <f t="array" ref="AN1743">IFERROR(INDEX($T1743:$Z1743,AF1743),"")</f>
        <v/>
      </c>
    </row>
    <row r="1744" spans="1:40" ht="25.5" x14ac:dyDescent="0.2">
      <c r="A1744" s="17" t="str">
        <f t="shared" si="162"/>
        <v>MSc Marine Environmental Management with International Field Course (Part-Time) - Cornwall: PTS2BIOBIOCJ</v>
      </c>
      <c r="B1744" s="11" t="s">
        <v>4340</v>
      </c>
      <c r="C1744" s="11" t="s">
        <v>32965</v>
      </c>
      <c r="D1744" s="11" t="s">
        <v>4341</v>
      </c>
      <c r="E1744" s="11" t="s">
        <v>133</v>
      </c>
      <c r="F1744" s="11" t="s">
        <v>82</v>
      </c>
      <c r="G1744" s="11" t="s">
        <v>32394</v>
      </c>
      <c r="H1744" s="11" t="s">
        <v>77</v>
      </c>
      <c r="I1744" s="11">
        <v>1</v>
      </c>
      <c r="J1744" s="11" t="s">
        <v>78</v>
      </c>
      <c r="K1744" s="11" t="s">
        <v>32182</v>
      </c>
      <c r="L1744" s="11">
        <v>180</v>
      </c>
      <c r="M1744" s="11">
        <v>180</v>
      </c>
      <c r="N1744" s="11">
        <v>0</v>
      </c>
      <c r="O1744" s="11">
        <v>0</v>
      </c>
      <c r="P1744" s="11">
        <v>0</v>
      </c>
      <c r="Q1744" s="11">
        <v>0</v>
      </c>
      <c r="R1744" s="11">
        <v>0</v>
      </c>
      <c r="S1744" s="11">
        <v>0</v>
      </c>
      <c r="T1744" s="11">
        <v>1</v>
      </c>
      <c r="U1744" s="11">
        <v>0</v>
      </c>
      <c r="V1744" s="11">
        <v>0</v>
      </c>
      <c r="W1744" s="11">
        <v>0</v>
      </c>
      <c r="X1744" s="11">
        <v>0</v>
      </c>
      <c r="Y1744" s="11">
        <v>0</v>
      </c>
      <c r="Z1744" s="11">
        <v>0</v>
      </c>
      <c r="AA1744" s="12" t="s">
        <v>32955</v>
      </c>
      <c r="AB1744" s="17" t="str">
        <f t="shared" si="163"/>
        <v>Programme: MSc Marine Environmental Management with International Field Course (Part-Time) - Cornwall</v>
      </c>
      <c r="AC1744" s="17">
        <f t="shared" si="164"/>
        <v>1</v>
      </c>
      <c r="AD1744" s="17" t="str">
        <f t="shared" si="165"/>
        <v/>
      </c>
      <c r="AE1744" s="17" t="str">
        <f t="shared" si="166"/>
        <v/>
      </c>
      <c r="AF1744" s="17" t="str">
        <f t="shared" si="167"/>
        <v/>
      </c>
      <c r="AG1744" s="17" cm="1">
        <f t="array" ref="AG1744">IFERROR(IF(J1744="Level",INDEX($M1744:$S1744,AC1744+1),INDEX($M1744:$S1744,AC1744)),"")</f>
        <v>180</v>
      </c>
      <c r="AH1744" s="17" t="str" cm="1">
        <f t="array" ref="AH1744">IFERROR(IF(J1744="Level",INDEX($M1744:$S1744,AD1744+1),INDEX($M1744:$S1744,AD1744)),"")</f>
        <v/>
      </c>
      <c r="AI1744" s="17" t="str" cm="1">
        <f t="array" ref="AI1744">IFERROR(INDEX($M1744:$S1744,AE1744),"")</f>
        <v/>
      </c>
      <c r="AJ1744" s="17" t="str" cm="1">
        <f t="array" ref="AJ1744">IFERROR(INDEX($M1744:$S1744,AF1744),"")</f>
        <v/>
      </c>
      <c r="AK1744" s="17" cm="1">
        <f t="array" ref="AK1744">IFERROR(IF(J1744="Level",INDEX($T1744:$Z1744,AC1744+1),INDEX($T1744:$Z1744,AC1744)),"")</f>
        <v>1</v>
      </c>
      <c r="AL1744" s="17" t="str" cm="1">
        <f t="array" ref="AL1744">IFERROR(IF(J1744="Level",INDEX($T1744:$Z1744,AD1744+1),INDEX($T1744:$Z1744,AD1744)),"")</f>
        <v/>
      </c>
      <c r="AM1744" s="17" t="str" cm="1">
        <f t="array" ref="AM1744">IFERROR(INDEX($T1744:$Z1744,AE1744),"")</f>
        <v/>
      </c>
      <c r="AN1744" s="17" t="str" cm="1">
        <f t="array" ref="AN1744">IFERROR(INDEX($T1744:$Z1744,AF1744),"")</f>
        <v/>
      </c>
    </row>
    <row r="1745" spans="1:40" x14ac:dyDescent="0.2">
      <c r="A1745" s="17" t="str">
        <f t="shared" si="162"/>
        <v>MSc Sustainable Materials and Manufacturing (Part-Time): PTS2ECSECS05</v>
      </c>
      <c r="B1745" s="11" t="s">
        <v>4352</v>
      </c>
      <c r="C1745" s="11" t="s">
        <v>32965</v>
      </c>
      <c r="D1745" s="11" t="s">
        <v>4353</v>
      </c>
      <c r="E1745" s="11" t="s">
        <v>409</v>
      </c>
      <c r="F1745" s="11" t="s">
        <v>82</v>
      </c>
      <c r="G1745" s="11" t="s">
        <v>32394</v>
      </c>
      <c r="H1745" s="11" t="s">
        <v>77</v>
      </c>
      <c r="I1745" s="11">
        <v>1</v>
      </c>
      <c r="J1745" s="11" t="s">
        <v>78</v>
      </c>
      <c r="K1745" s="11" t="s">
        <v>32182</v>
      </c>
      <c r="L1745" s="11">
        <v>180</v>
      </c>
      <c r="M1745" s="11">
        <v>180</v>
      </c>
      <c r="N1745" s="11">
        <v>0</v>
      </c>
      <c r="O1745" s="11">
        <v>0</v>
      </c>
      <c r="P1745" s="11">
        <v>0</v>
      </c>
      <c r="Q1745" s="11">
        <v>0</v>
      </c>
      <c r="R1745" s="11">
        <v>0</v>
      </c>
      <c r="S1745" s="11">
        <v>0</v>
      </c>
      <c r="T1745" s="11">
        <v>1</v>
      </c>
      <c r="U1745" s="11">
        <v>0</v>
      </c>
      <c r="V1745" s="11">
        <v>0</v>
      </c>
      <c r="W1745" s="11">
        <v>0</v>
      </c>
      <c r="X1745" s="11">
        <v>0</v>
      </c>
      <c r="Y1745" s="11">
        <v>0</v>
      </c>
      <c r="Z1745" s="11">
        <v>0</v>
      </c>
      <c r="AA1745" s="12" t="s">
        <v>32955</v>
      </c>
      <c r="AB1745" s="17" t="str">
        <f t="shared" si="163"/>
        <v>Programme: MSc Sustainable Materials and Manufacturing (Part-Time)</v>
      </c>
      <c r="AC1745" s="17">
        <f t="shared" si="164"/>
        <v>1</v>
      </c>
      <c r="AD1745" s="17" t="str">
        <f t="shared" si="165"/>
        <v/>
      </c>
      <c r="AE1745" s="17" t="str">
        <f t="shared" si="166"/>
        <v/>
      </c>
      <c r="AF1745" s="17" t="str">
        <f t="shared" si="167"/>
        <v/>
      </c>
      <c r="AG1745" s="17" cm="1">
        <f t="array" ref="AG1745">IFERROR(IF(J1745="Level",INDEX($M1745:$S1745,AC1745+1),INDEX($M1745:$S1745,AC1745)),"")</f>
        <v>180</v>
      </c>
      <c r="AH1745" s="17" t="str" cm="1">
        <f t="array" ref="AH1745">IFERROR(IF(J1745="Level",INDEX($M1745:$S1745,AD1745+1),INDEX($M1745:$S1745,AD1745)),"")</f>
        <v/>
      </c>
      <c r="AI1745" s="17" t="str" cm="1">
        <f t="array" ref="AI1745">IFERROR(INDEX($M1745:$S1745,AE1745),"")</f>
        <v/>
      </c>
      <c r="AJ1745" s="17" t="str" cm="1">
        <f t="array" ref="AJ1745">IFERROR(INDEX($M1745:$S1745,AF1745),"")</f>
        <v/>
      </c>
      <c r="AK1745" s="17" cm="1">
        <f t="array" ref="AK1745">IFERROR(IF(J1745="Level",INDEX($T1745:$Z1745,AC1745+1),INDEX($T1745:$Z1745,AC1745)),"")</f>
        <v>1</v>
      </c>
      <c r="AL1745" s="17" t="str" cm="1">
        <f t="array" ref="AL1745">IFERROR(IF(J1745="Level",INDEX($T1745:$Z1745,AD1745+1),INDEX($T1745:$Z1745,AD1745)),"")</f>
        <v/>
      </c>
      <c r="AM1745" s="17" t="str" cm="1">
        <f t="array" ref="AM1745">IFERROR(INDEX($T1745:$Z1745,AE1745),"")</f>
        <v/>
      </c>
      <c r="AN1745" s="17" t="str" cm="1">
        <f t="array" ref="AN1745">IFERROR(INDEX($T1745:$Z1745,AF1745),"")</f>
        <v/>
      </c>
    </row>
    <row r="1746" spans="1:40" x14ac:dyDescent="0.2">
      <c r="A1746" s="17" t="str">
        <f t="shared" si="162"/>
        <v>MSc Civil Engineering (Part-Time): PTS2ECSECS08</v>
      </c>
      <c r="B1746" s="11" t="s">
        <v>32011</v>
      </c>
      <c r="C1746" s="11" t="s">
        <v>32965</v>
      </c>
      <c r="D1746" s="11" t="s">
        <v>32444</v>
      </c>
      <c r="E1746" s="11" t="s">
        <v>409</v>
      </c>
      <c r="F1746" s="11" t="s">
        <v>82</v>
      </c>
      <c r="G1746" s="11" t="s">
        <v>32394</v>
      </c>
      <c r="H1746" s="11" t="s">
        <v>77</v>
      </c>
      <c r="I1746" s="11">
        <v>1</v>
      </c>
      <c r="J1746" s="11" t="s">
        <v>78</v>
      </c>
      <c r="K1746" s="11" t="s">
        <v>32182</v>
      </c>
      <c r="L1746" s="11">
        <v>180</v>
      </c>
      <c r="M1746" s="11">
        <v>180</v>
      </c>
      <c r="N1746" s="11">
        <v>0</v>
      </c>
      <c r="O1746" s="11">
        <v>0</v>
      </c>
      <c r="P1746" s="11">
        <v>0</v>
      </c>
      <c r="Q1746" s="11">
        <v>0</v>
      </c>
      <c r="R1746" s="11">
        <v>0</v>
      </c>
      <c r="S1746" s="11">
        <v>0</v>
      </c>
      <c r="T1746" s="11">
        <v>1</v>
      </c>
      <c r="U1746" s="11">
        <v>0</v>
      </c>
      <c r="V1746" s="11">
        <v>0</v>
      </c>
      <c r="W1746" s="11">
        <v>0</v>
      </c>
      <c r="X1746" s="11">
        <v>0</v>
      </c>
      <c r="Y1746" s="11">
        <v>0</v>
      </c>
      <c r="Z1746" s="11">
        <v>0</v>
      </c>
      <c r="AA1746" s="12" t="s">
        <v>32955</v>
      </c>
      <c r="AB1746" s="17" t="str">
        <f t="shared" si="163"/>
        <v>Programme: MSc Civil Engineering (Part-Time)</v>
      </c>
      <c r="AC1746" s="17">
        <f t="shared" si="164"/>
        <v>1</v>
      </c>
      <c r="AD1746" s="17" t="str">
        <f t="shared" si="165"/>
        <v/>
      </c>
      <c r="AE1746" s="17" t="str">
        <f t="shared" si="166"/>
        <v/>
      </c>
      <c r="AF1746" s="17" t="str">
        <f t="shared" si="167"/>
        <v/>
      </c>
      <c r="AG1746" s="17" cm="1">
        <f t="array" ref="AG1746">IFERROR(IF(J1746="Level",INDEX($M1746:$S1746,AC1746+1),INDEX($M1746:$S1746,AC1746)),"")</f>
        <v>180</v>
      </c>
      <c r="AH1746" s="17" t="str" cm="1">
        <f t="array" ref="AH1746">IFERROR(IF(J1746="Level",INDEX($M1746:$S1746,AD1746+1),INDEX($M1746:$S1746,AD1746)),"")</f>
        <v/>
      </c>
      <c r="AI1746" s="17" t="str" cm="1">
        <f t="array" ref="AI1746">IFERROR(INDEX($M1746:$S1746,AE1746),"")</f>
        <v/>
      </c>
      <c r="AJ1746" s="17" t="str" cm="1">
        <f t="array" ref="AJ1746">IFERROR(INDEX($M1746:$S1746,AF1746),"")</f>
        <v/>
      </c>
      <c r="AK1746" s="17" cm="1">
        <f t="array" ref="AK1746">IFERROR(IF(J1746="Level",INDEX($T1746:$Z1746,AC1746+1),INDEX($T1746:$Z1746,AC1746)),"")</f>
        <v>1</v>
      </c>
      <c r="AL1746" s="17" t="str" cm="1">
        <f t="array" ref="AL1746">IFERROR(IF(J1746="Level",INDEX($T1746:$Z1746,AD1746+1),INDEX($T1746:$Z1746,AD1746)),"")</f>
        <v/>
      </c>
      <c r="AM1746" s="17" t="str" cm="1">
        <f t="array" ref="AM1746">IFERROR(INDEX($T1746:$Z1746,AE1746),"")</f>
        <v/>
      </c>
      <c r="AN1746" s="17" t="str" cm="1">
        <f t="array" ref="AN1746">IFERROR(INDEX($T1746:$Z1746,AF1746),"")</f>
        <v/>
      </c>
    </row>
    <row r="1747" spans="1:40" x14ac:dyDescent="0.2">
      <c r="A1747" s="17" t="str">
        <f t="shared" si="162"/>
        <v>MSc Water Science, Policy and Governance (Part-Time): PTS2ECSECS11</v>
      </c>
      <c r="B1747" s="11" t="s">
        <v>4354</v>
      </c>
      <c r="C1747" s="11" t="s">
        <v>32965</v>
      </c>
      <c r="D1747" s="11" t="s">
        <v>4355</v>
      </c>
      <c r="E1747" s="11" t="s">
        <v>409</v>
      </c>
      <c r="F1747" s="11" t="s">
        <v>82</v>
      </c>
      <c r="G1747" s="11" t="s">
        <v>32394</v>
      </c>
      <c r="H1747" s="11" t="s">
        <v>77</v>
      </c>
      <c r="I1747" s="11">
        <v>1</v>
      </c>
      <c r="J1747" s="11" t="s">
        <v>78</v>
      </c>
      <c r="K1747" s="11" t="s">
        <v>32182</v>
      </c>
      <c r="L1747" s="11">
        <v>180</v>
      </c>
      <c r="M1747" s="11">
        <v>180</v>
      </c>
      <c r="N1747" s="11">
        <v>0</v>
      </c>
      <c r="O1747" s="11">
        <v>0</v>
      </c>
      <c r="P1747" s="11">
        <v>0</v>
      </c>
      <c r="Q1747" s="11">
        <v>0</v>
      </c>
      <c r="R1747" s="11">
        <v>0</v>
      </c>
      <c r="S1747" s="11">
        <v>0</v>
      </c>
      <c r="T1747" s="11">
        <v>1</v>
      </c>
      <c r="U1747" s="11">
        <v>0</v>
      </c>
      <c r="V1747" s="11">
        <v>0</v>
      </c>
      <c r="W1747" s="11">
        <v>0</v>
      </c>
      <c r="X1747" s="11">
        <v>0</v>
      </c>
      <c r="Y1747" s="11">
        <v>0</v>
      </c>
      <c r="Z1747" s="11">
        <v>0</v>
      </c>
      <c r="AA1747" s="12" t="s">
        <v>32955</v>
      </c>
      <c r="AB1747" s="17" t="str">
        <f t="shared" si="163"/>
        <v>Programme: MSc Water Science, Policy and Governance (Part-Time)</v>
      </c>
      <c r="AC1747" s="17">
        <f t="shared" si="164"/>
        <v>1</v>
      </c>
      <c r="AD1747" s="17" t="str">
        <f t="shared" si="165"/>
        <v/>
      </c>
      <c r="AE1747" s="17" t="str">
        <f t="shared" si="166"/>
        <v/>
      </c>
      <c r="AF1747" s="17" t="str">
        <f t="shared" si="167"/>
        <v/>
      </c>
      <c r="AG1747" s="17" cm="1">
        <f t="array" ref="AG1747">IFERROR(IF(J1747="Level",INDEX($M1747:$S1747,AC1747+1),INDEX($M1747:$S1747,AC1747)),"")</f>
        <v>180</v>
      </c>
      <c r="AH1747" s="17" t="str" cm="1">
        <f t="array" ref="AH1747">IFERROR(IF(J1747="Level",INDEX($M1747:$S1747,AD1747+1),INDEX($M1747:$S1747,AD1747)),"")</f>
        <v/>
      </c>
      <c r="AI1747" s="17" t="str" cm="1">
        <f t="array" ref="AI1747">IFERROR(INDEX($M1747:$S1747,AE1747),"")</f>
        <v/>
      </c>
      <c r="AJ1747" s="17" t="str" cm="1">
        <f t="array" ref="AJ1747">IFERROR(INDEX($M1747:$S1747,AF1747),"")</f>
        <v/>
      </c>
      <c r="AK1747" s="17" cm="1">
        <f t="array" ref="AK1747">IFERROR(IF(J1747="Level",INDEX($T1747:$Z1747,AC1747+1),INDEX($T1747:$Z1747,AC1747)),"")</f>
        <v>1</v>
      </c>
      <c r="AL1747" s="17" t="str" cm="1">
        <f t="array" ref="AL1747">IFERROR(IF(J1747="Level",INDEX($T1747:$Z1747,AD1747+1),INDEX($T1747:$Z1747,AD1747)),"")</f>
        <v/>
      </c>
      <c r="AM1747" s="17" t="str" cm="1">
        <f t="array" ref="AM1747">IFERROR(INDEX($T1747:$Z1747,AE1747),"")</f>
        <v/>
      </c>
      <c r="AN1747" s="17" t="str" cm="1">
        <f t="array" ref="AN1747">IFERROR(INDEX($T1747:$Z1747,AF1747),"")</f>
        <v/>
      </c>
    </row>
    <row r="1748" spans="1:40" x14ac:dyDescent="0.2">
      <c r="A1748" s="17" t="str">
        <f t="shared" si="162"/>
        <v>MSc Water Engineering with Management (Part-Time): PTS2ECSSBE01</v>
      </c>
      <c r="B1748" s="11" t="s">
        <v>4366</v>
      </c>
      <c r="C1748" s="11" t="s">
        <v>32965</v>
      </c>
      <c r="D1748" s="11" t="s">
        <v>4367</v>
      </c>
      <c r="E1748" s="11" t="s">
        <v>409</v>
      </c>
      <c r="F1748" s="11" t="s">
        <v>82</v>
      </c>
      <c r="G1748" s="11" t="s">
        <v>32394</v>
      </c>
      <c r="H1748" s="11" t="s">
        <v>77</v>
      </c>
      <c r="I1748" s="11">
        <v>1</v>
      </c>
      <c r="J1748" s="11" t="s">
        <v>78</v>
      </c>
      <c r="K1748" s="11" t="s">
        <v>32182</v>
      </c>
      <c r="L1748" s="11">
        <v>180</v>
      </c>
      <c r="M1748" s="11">
        <v>180</v>
      </c>
      <c r="N1748" s="11">
        <v>0</v>
      </c>
      <c r="O1748" s="11">
        <v>0</v>
      </c>
      <c r="P1748" s="11">
        <v>0</v>
      </c>
      <c r="Q1748" s="11">
        <v>0</v>
      </c>
      <c r="R1748" s="11">
        <v>0</v>
      </c>
      <c r="S1748" s="11">
        <v>0</v>
      </c>
      <c r="T1748" s="11">
        <v>1</v>
      </c>
      <c r="U1748" s="11">
        <v>0</v>
      </c>
      <c r="V1748" s="11">
        <v>0</v>
      </c>
      <c r="W1748" s="11">
        <v>0</v>
      </c>
      <c r="X1748" s="11">
        <v>0</v>
      </c>
      <c r="Y1748" s="11">
        <v>0</v>
      </c>
      <c r="Z1748" s="11">
        <v>0</v>
      </c>
      <c r="AA1748" s="12" t="s">
        <v>32955</v>
      </c>
      <c r="AB1748" s="17" t="str">
        <f t="shared" si="163"/>
        <v>Programme: MSc Water Engineering with Management (Part-Time)</v>
      </c>
      <c r="AC1748" s="17">
        <f t="shared" si="164"/>
        <v>1</v>
      </c>
      <c r="AD1748" s="17" t="str">
        <f t="shared" si="165"/>
        <v/>
      </c>
      <c r="AE1748" s="17" t="str">
        <f t="shared" si="166"/>
        <v/>
      </c>
      <c r="AF1748" s="17" t="str">
        <f t="shared" si="167"/>
        <v/>
      </c>
      <c r="AG1748" s="17" cm="1">
        <f t="array" ref="AG1748">IFERROR(IF(J1748="Level",INDEX($M1748:$S1748,AC1748+1),INDEX($M1748:$S1748,AC1748)),"")</f>
        <v>180</v>
      </c>
      <c r="AH1748" s="17" t="str" cm="1">
        <f t="array" ref="AH1748">IFERROR(IF(J1748="Level",INDEX($M1748:$S1748,AD1748+1),INDEX($M1748:$S1748,AD1748)),"")</f>
        <v/>
      </c>
      <c r="AI1748" s="17" t="str" cm="1">
        <f t="array" ref="AI1748">IFERROR(INDEX($M1748:$S1748,AE1748),"")</f>
        <v/>
      </c>
      <c r="AJ1748" s="17" t="str" cm="1">
        <f t="array" ref="AJ1748">IFERROR(INDEX($M1748:$S1748,AF1748),"")</f>
        <v/>
      </c>
      <c r="AK1748" s="17" cm="1">
        <f t="array" ref="AK1748">IFERROR(IF(J1748="Level",INDEX($T1748:$Z1748,AC1748+1),INDEX($T1748:$Z1748,AC1748)),"")</f>
        <v>1</v>
      </c>
      <c r="AL1748" s="17" t="str" cm="1">
        <f t="array" ref="AL1748">IFERROR(IF(J1748="Level",INDEX($T1748:$Z1748,AD1748+1),INDEX($T1748:$Z1748,AD1748)),"")</f>
        <v/>
      </c>
      <c r="AM1748" s="17" t="str" cm="1">
        <f t="array" ref="AM1748">IFERROR(INDEX($T1748:$Z1748,AE1748),"")</f>
        <v/>
      </c>
      <c r="AN1748" s="17" t="str" cm="1">
        <f t="array" ref="AN1748">IFERROR(INDEX($T1748:$Z1748,AF1748),"")</f>
        <v/>
      </c>
    </row>
    <row r="1749" spans="1:40" x14ac:dyDescent="0.2">
      <c r="A1749" s="17" t="str">
        <f t="shared" si="162"/>
        <v>MSc International Supply Management (Part-Time): PTS2ECSSBE07</v>
      </c>
      <c r="B1749" s="11" t="s">
        <v>4368</v>
      </c>
      <c r="C1749" s="11" t="s">
        <v>32965</v>
      </c>
      <c r="D1749" s="11" t="s">
        <v>4369</v>
      </c>
      <c r="E1749" s="11" t="s">
        <v>409</v>
      </c>
      <c r="F1749" s="11" t="s">
        <v>82</v>
      </c>
      <c r="G1749" s="11" t="s">
        <v>32394</v>
      </c>
      <c r="H1749" s="11" t="s">
        <v>77</v>
      </c>
      <c r="I1749" s="11">
        <v>1</v>
      </c>
      <c r="J1749" s="11" t="s">
        <v>78</v>
      </c>
      <c r="K1749" s="11" t="s">
        <v>32182</v>
      </c>
      <c r="L1749" s="11">
        <v>180</v>
      </c>
      <c r="M1749" s="11">
        <v>180</v>
      </c>
      <c r="N1749" s="11">
        <v>0</v>
      </c>
      <c r="O1749" s="11">
        <v>0</v>
      </c>
      <c r="P1749" s="11">
        <v>0</v>
      </c>
      <c r="Q1749" s="11">
        <v>0</v>
      </c>
      <c r="R1749" s="11">
        <v>0</v>
      </c>
      <c r="S1749" s="11">
        <v>0</v>
      </c>
      <c r="T1749" s="11">
        <v>1</v>
      </c>
      <c r="U1749" s="11">
        <v>0</v>
      </c>
      <c r="V1749" s="11">
        <v>0</v>
      </c>
      <c r="W1749" s="11">
        <v>0</v>
      </c>
      <c r="X1749" s="11">
        <v>0</v>
      </c>
      <c r="Y1749" s="11">
        <v>0</v>
      </c>
      <c r="Z1749" s="11">
        <v>0</v>
      </c>
      <c r="AA1749" s="12" t="s">
        <v>32955</v>
      </c>
      <c r="AB1749" s="17" t="str">
        <f t="shared" si="163"/>
        <v>Programme: MSc International Supply Management (Part-Time)</v>
      </c>
      <c r="AC1749" s="17">
        <f t="shared" si="164"/>
        <v>1</v>
      </c>
      <c r="AD1749" s="17" t="str">
        <f t="shared" si="165"/>
        <v/>
      </c>
      <c r="AE1749" s="17" t="str">
        <f t="shared" si="166"/>
        <v/>
      </c>
      <c r="AF1749" s="17" t="str">
        <f t="shared" si="167"/>
        <v/>
      </c>
      <c r="AG1749" s="17" cm="1">
        <f t="array" ref="AG1749">IFERROR(IF(J1749="Level",INDEX($M1749:$S1749,AC1749+1),INDEX($M1749:$S1749,AC1749)),"")</f>
        <v>180</v>
      </c>
      <c r="AH1749" s="17" t="str" cm="1">
        <f t="array" ref="AH1749">IFERROR(IF(J1749="Level",INDEX($M1749:$S1749,AD1749+1),INDEX($M1749:$S1749,AD1749)),"")</f>
        <v/>
      </c>
      <c r="AI1749" s="17" t="str" cm="1">
        <f t="array" ref="AI1749">IFERROR(INDEX($M1749:$S1749,AE1749),"")</f>
        <v/>
      </c>
      <c r="AJ1749" s="17" t="str" cm="1">
        <f t="array" ref="AJ1749">IFERROR(INDEX($M1749:$S1749,AF1749),"")</f>
        <v/>
      </c>
      <c r="AK1749" s="17" cm="1">
        <f t="array" ref="AK1749">IFERROR(IF(J1749="Level",INDEX($T1749:$Z1749,AC1749+1),INDEX($T1749:$Z1749,AC1749)),"")</f>
        <v>1</v>
      </c>
      <c r="AL1749" s="17" t="str" cm="1">
        <f t="array" ref="AL1749">IFERROR(IF(J1749="Level",INDEX($T1749:$Z1749,AD1749+1),INDEX($T1749:$Z1749,AD1749)),"")</f>
        <v/>
      </c>
      <c r="AM1749" s="17" t="str" cm="1">
        <f t="array" ref="AM1749">IFERROR(INDEX($T1749:$Z1749,AE1749),"")</f>
        <v/>
      </c>
      <c r="AN1749" s="17" t="str" cm="1">
        <f t="array" ref="AN1749">IFERROR(INDEX($T1749:$Z1749,AF1749),"")</f>
        <v/>
      </c>
    </row>
    <row r="1750" spans="1:40" x14ac:dyDescent="0.2">
      <c r="A1750" s="17" t="str">
        <f t="shared" si="162"/>
        <v>MRes Critical Human Geographies (Part-Time): PTR2GOAGOA01</v>
      </c>
      <c r="B1750" s="11" t="s">
        <v>4301</v>
      </c>
      <c r="C1750" s="11" t="s">
        <v>32965</v>
      </c>
      <c r="D1750" s="11" t="s">
        <v>4302</v>
      </c>
      <c r="E1750" s="11" t="s">
        <v>316</v>
      </c>
      <c r="F1750" s="11" t="s">
        <v>82</v>
      </c>
      <c r="G1750" s="11" t="s">
        <v>32394</v>
      </c>
      <c r="H1750" s="11" t="s">
        <v>77</v>
      </c>
      <c r="I1750" s="11">
        <v>1</v>
      </c>
      <c r="J1750" s="11" t="s">
        <v>78</v>
      </c>
      <c r="K1750" s="11" t="s">
        <v>32182</v>
      </c>
      <c r="L1750" s="11">
        <v>180</v>
      </c>
      <c r="M1750" s="11">
        <v>180</v>
      </c>
      <c r="N1750" s="11">
        <v>0</v>
      </c>
      <c r="O1750" s="11">
        <v>0</v>
      </c>
      <c r="P1750" s="11">
        <v>0</v>
      </c>
      <c r="Q1750" s="11">
        <v>0</v>
      </c>
      <c r="R1750" s="11">
        <v>0</v>
      </c>
      <c r="S1750" s="11">
        <v>0</v>
      </c>
      <c r="T1750" s="11">
        <v>1</v>
      </c>
      <c r="U1750" s="11">
        <v>0</v>
      </c>
      <c r="V1750" s="11">
        <v>0</v>
      </c>
      <c r="W1750" s="11">
        <v>0</v>
      </c>
      <c r="X1750" s="11">
        <v>0</v>
      </c>
      <c r="Y1750" s="11">
        <v>0</v>
      </c>
      <c r="Z1750" s="11">
        <v>0</v>
      </c>
      <c r="AA1750" s="12" t="s">
        <v>32955</v>
      </c>
      <c r="AB1750" s="17" t="str">
        <f t="shared" si="163"/>
        <v>Programme: MRes Critical Human Geographies (Part-Time)</v>
      </c>
      <c r="AC1750" s="17">
        <f t="shared" si="164"/>
        <v>1</v>
      </c>
      <c r="AD1750" s="17" t="str">
        <f t="shared" si="165"/>
        <v/>
      </c>
      <c r="AE1750" s="17" t="str">
        <f t="shared" si="166"/>
        <v/>
      </c>
      <c r="AF1750" s="17" t="str">
        <f t="shared" si="167"/>
        <v/>
      </c>
      <c r="AG1750" s="17" cm="1">
        <f t="array" ref="AG1750">IFERROR(IF(J1750="Level",INDEX($M1750:$S1750,AC1750+1),INDEX($M1750:$S1750,AC1750)),"")</f>
        <v>180</v>
      </c>
      <c r="AH1750" s="17" t="str" cm="1">
        <f t="array" ref="AH1750">IFERROR(IF(J1750="Level",INDEX($M1750:$S1750,AD1750+1),INDEX($M1750:$S1750,AD1750)),"")</f>
        <v/>
      </c>
      <c r="AI1750" s="17" t="str" cm="1">
        <f t="array" ref="AI1750">IFERROR(INDEX($M1750:$S1750,AE1750),"")</f>
        <v/>
      </c>
      <c r="AJ1750" s="17" t="str" cm="1">
        <f t="array" ref="AJ1750">IFERROR(INDEX($M1750:$S1750,AF1750),"")</f>
        <v/>
      </c>
      <c r="AK1750" s="17" cm="1">
        <f t="array" ref="AK1750">IFERROR(IF(J1750="Level",INDEX($T1750:$Z1750,AC1750+1),INDEX($T1750:$Z1750,AC1750)),"")</f>
        <v>1</v>
      </c>
      <c r="AL1750" s="17" t="str" cm="1">
        <f t="array" ref="AL1750">IFERROR(IF(J1750="Level",INDEX($T1750:$Z1750,AD1750+1),INDEX($T1750:$Z1750,AD1750)),"")</f>
        <v/>
      </c>
      <c r="AM1750" s="17" t="str" cm="1">
        <f t="array" ref="AM1750">IFERROR(INDEX($T1750:$Z1750,AE1750),"")</f>
        <v/>
      </c>
      <c r="AN1750" s="17" t="str" cm="1">
        <f t="array" ref="AN1750">IFERROR(INDEX($T1750:$Z1750,AF1750),"")</f>
        <v/>
      </c>
    </row>
    <row r="1751" spans="1:40" x14ac:dyDescent="0.2">
      <c r="A1751" s="17" t="str">
        <f t="shared" si="162"/>
        <v>MSc Global Sustainability Solutions (Part-Time): PTS2GOAGOA01</v>
      </c>
      <c r="B1751" s="11" t="s">
        <v>4402</v>
      </c>
      <c r="C1751" s="11" t="s">
        <v>32965</v>
      </c>
      <c r="D1751" s="11" t="s">
        <v>4403</v>
      </c>
      <c r="E1751" s="11" t="s">
        <v>316</v>
      </c>
      <c r="F1751" s="11" t="s">
        <v>82</v>
      </c>
      <c r="G1751" s="11" t="s">
        <v>32394</v>
      </c>
      <c r="H1751" s="11" t="s">
        <v>77</v>
      </c>
      <c r="I1751" s="11">
        <v>1</v>
      </c>
      <c r="J1751" s="11" t="s">
        <v>78</v>
      </c>
      <c r="K1751" s="11" t="s">
        <v>32182</v>
      </c>
      <c r="L1751" s="11">
        <v>180</v>
      </c>
      <c r="M1751" s="11">
        <v>180</v>
      </c>
      <c r="N1751" s="11">
        <v>0</v>
      </c>
      <c r="O1751" s="11">
        <v>0</v>
      </c>
      <c r="P1751" s="11">
        <v>0</v>
      </c>
      <c r="Q1751" s="11">
        <v>0</v>
      </c>
      <c r="R1751" s="11">
        <v>0</v>
      </c>
      <c r="S1751" s="11">
        <v>0</v>
      </c>
      <c r="T1751" s="11">
        <v>1</v>
      </c>
      <c r="U1751" s="11">
        <v>0</v>
      </c>
      <c r="V1751" s="11">
        <v>0</v>
      </c>
      <c r="W1751" s="11">
        <v>0</v>
      </c>
      <c r="X1751" s="11">
        <v>0</v>
      </c>
      <c r="Y1751" s="11">
        <v>0</v>
      </c>
      <c r="Z1751" s="11">
        <v>0</v>
      </c>
      <c r="AA1751" s="12" t="s">
        <v>32955</v>
      </c>
      <c r="AB1751" s="17" t="str">
        <f t="shared" si="163"/>
        <v>Programme: MSc Global Sustainability Solutions (Part-Time)</v>
      </c>
      <c r="AC1751" s="17">
        <f t="shared" si="164"/>
        <v>1</v>
      </c>
      <c r="AD1751" s="17" t="str">
        <f t="shared" si="165"/>
        <v/>
      </c>
      <c r="AE1751" s="17" t="str">
        <f t="shared" si="166"/>
        <v/>
      </c>
      <c r="AF1751" s="17" t="str">
        <f t="shared" si="167"/>
        <v/>
      </c>
      <c r="AG1751" s="17" cm="1">
        <f t="array" ref="AG1751">IFERROR(IF(J1751="Level",INDEX($M1751:$S1751,AC1751+1),INDEX($M1751:$S1751,AC1751)),"")</f>
        <v>180</v>
      </c>
      <c r="AH1751" s="17" t="str" cm="1">
        <f t="array" ref="AH1751">IFERROR(IF(J1751="Level",INDEX($M1751:$S1751,AD1751+1),INDEX($M1751:$S1751,AD1751)),"")</f>
        <v/>
      </c>
      <c r="AI1751" s="17" t="str" cm="1">
        <f t="array" ref="AI1751">IFERROR(INDEX($M1751:$S1751,AE1751),"")</f>
        <v/>
      </c>
      <c r="AJ1751" s="17" t="str" cm="1">
        <f t="array" ref="AJ1751">IFERROR(INDEX($M1751:$S1751,AF1751),"")</f>
        <v/>
      </c>
      <c r="AK1751" s="17" cm="1">
        <f t="array" ref="AK1751">IFERROR(IF(J1751="Level",INDEX($T1751:$Z1751,AC1751+1),INDEX($T1751:$Z1751,AC1751)),"")</f>
        <v>1</v>
      </c>
      <c r="AL1751" s="17" t="str" cm="1">
        <f t="array" ref="AL1751">IFERROR(IF(J1751="Level",INDEX($T1751:$Z1751,AD1751+1),INDEX($T1751:$Z1751,AD1751)),"")</f>
        <v/>
      </c>
      <c r="AM1751" s="17" t="str" cm="1">
        <f t="array" ref="AM1751">IFERROR(INDEX($T1751:$Z1751,AE1751),"")</f>
        <v/>
      </c>
      <c r="AN1751" s="17" t="str" cm="1">
        <f t="array" ref="AN1751">IFERROR(INDEX($T1751:$Z1751,AF1751),"")</f>
        <v/>
      </c>
    </row>
    <row r="1752" spans="1:40" x14ac:dyDescent="0.2">
      <c r="A1752" s="17" t="str">
        <f t="shared" si="162"/>
        <v>MSc Human Resource Management (Part-Time, 2-year): PTS2SBESBE03</v>
      </c>
      <c r="B1752" s="11" t="s">
        <v>4452</v>
      </c>
      <c r="C1752" s="11" t="s">
        <v>32965</v>
      </c>
      <c r="D1752" s="11" t="s">
        <v>4453</v>
      </c>
      <c r="E1752" s="11" t="s">
        <v>32279</v>
      </c>
      <c r="F1752" s="11" t="s">
        <v>82</v>
      </c>
      <c r="G1752" s="11" t="s">
        <v>32394</v>
      </c>
      <c r="H1752" s="11" t="s">
        <v>77</v>
      </c>
      <c r="I1752" s="11">
        <v>1</v>
      </c>
      <c r="J1752" s="11" t="s">
        <v>78</v>
      </c>
      <c r="K1752" s="11" t="s">
        <v>32182</v>
      </c>
      <c r="L1752" s="11">
        <v>180</v>
      </c>
      <c r="M1752" s="11">
        <v>180</v>
      </c>
      <c r="N1752" s="11">
        <v>0</v>
      </c>
      <c r="O1752" s="11">
        <v>0</v>
      </c>
      <c r="P1752" s="11">
        <v>0</v>
      </c>
      <c r="Q1752" s="11">
        <v>0</v>
      </c>
      <c r="R1752" s="11">
        <v>0</v>
      </c>
      <c r="S1752" s="11">
        <v>0</v>
      </c>
      <c r="T1752" s="11">
        <v>1</v>
      </c>
      <c r="U1752" s="11">
        <v>0</v>
      </c>
      <c r="V1752" s="11">
        <v>0</v>
      </c>
      <c r="W1752" s="11">
        <v>0</v>
      </c>
      <c r="X1752" s="11">
        <v>0</v>
      </c>
      <c r="Y1752" s="11">
        <v>0</v>
      </c>
      <c r="Z1752" s="11">
        <v>0</v>
      </c>
      <c r="AA1752" s="12" t="s">
        <v>32955</v>
      </c>
      <c r="AB1752" s="17" t="str">
        <f t="shared" si="163"/>
        <v>Programme: MSc Human Resource Management (Part-Time, 2-year)</v>
      </c>
      <c r="AC1752" s="17">
        <f t="shared" si="164"/>
        <v>1</v>
      </c>
      <c r="AD1752" s="17" t="str">
        <f t="shared" si="165"/>
        <v/>
      </c>
      <c r="AE1752" s="17" t="str">
        <f t="shared" si="166"/>
        <v/>
      </c>
      <c r="AF1752" s="17" t="str">
        <f t="shared" si="167"/>
        <v/>
      </c>
      <c r="AG1752" s="17" cm="1">
        <f t="array" ref="AG1752">IFERROR(IF(J1752="Level",INDEX($M1752:$S1752,AC1752+1),INDEX($M1752:$S1752,AC1752)),"")</f>
        <v>180</v>
      </c>
      <c r="AH1752" s="17" t="str" cm="1">
        <f t="array" ref="AH1752">IFERROR(IF(J1752="Level",INDEX($M1752:$S1752,AD1752+1),INDEX($M1752:$S1752,AD1752)),"")</f>
        <v/>
      </c>
      <c r="AI1752" s="17" t="str" cm="1">
        <f t="array" ref="AI1752">IFERROR(INDEX($M1752:$S1752,AE1752),"")</f>
        <v/>
      </c>
      <c r="AJ1752" s="17" t="str" cm="1">
        <f t="array" ref="AJ1752">IFERROR(INDEX($M1752:$S1752,AF1752),"")</f>
        <v/>
      </c>
      <c r="AK1752" s="17" cm="1">
        <f t="array" ref="AK1752">IFERROR(IF(J1752="Level",INDEX($T1752:$Z1752,AC1752+1),INDEX($T1752:$Z1752,AC1752)),"")</f>
        <v>1</v>
      </c>
      <c r="AL1752" s="17" t="str" cm="1">
        <f t="array" ref="AL1752">IFERROR(IF(J1752="Level",INDEX($T1752:$Z1752,AD1752+1),INDEX($T1752:$Z1752,AD1752)),"")</f>
        <v/>
      </c>
      <c r="AM1752" s="17" t="str" cm="1">
        <f t="array" ref="AM1752">IFERROR(INDEX($T1752:$Z1752,AE1752),"")</f>
        <v/>
      </c>
      <c r="AN1752" s="17" t="str" cm="1">
        <f t="array" ref="AN1752">IFERROR(INDEX($T1752:$Z1752,AF1752),"")</f>
        <v/>
      </c>
    </row>
    <row r="1753" spans="1:40" x14ac:dyDescent="0.2">
      <c r="A1753" s="17" t="str">
        <f t="shared" si="162"/>
        <v>MSc Applied Data Science and Statistics (Part-Time): PTS2MASMAS05</v>
      </c>
      <c r="B1753" s="11" t="s">
        <v>4422</v>
      </c>
      <c r="C1753" s="11" t="s">
        <v>32965</v>
      </c>
      <c r="D1753" s="11" t="s">
        <v>4423</v>
      </c>
      <c r="E1753" s="11" t="s">
        <v>445</v>
      </c>
      <c r="F1753" s="11" t="s">
        <v>82</v>
      </c>
      <c r="G1753" s="11" t="s">
        <v>32394</v>
      </c>
      <c r="H1753" s="11" t="s">
        <v>77</v>
      </c>
      <c r="I1753" s="11">
        <v>1</v>
      </c>
      <c r="J1753" s="11" t="s">
        <v>78</v>
      </c>
      <c r="K1753" s="11" t="s">
        <v>32182</v>
      </c>
      <c r="L1753" s="11">
        <v>180</v>
      </c>
      <c r="M1753" s="11">
        <v>180</v>
      </c>
      <c r="N1753" s="11">
        <v>0</v>
      </c>
      <c r="O1753" s="11">
        <v>0</v>
      </c>
      <c r="P1753" s="11">
        <v>0</v>
      </c>
      <c r="Q1753" s="11">
        <v>0</v>
      </c>
      <c r="R1753" s="11">
        <v>0</v>
      </c>
      <c r="S1753" s="11">
        <v>0</v>
      </c>
      <c r="T1753" s="11">
        <v>1</v>
      </c>
      <c r="U1753" s="11">
        <v>0</v>
      </c>
      <c r="V1753" s="11">
        <v>0</v>
      </c>
      <c r="W1753" s="11">
        <v>0</v>
      </c>
      <c r="X1753" s="11">
        <v>0</v>
      </c>
      <c r="Y1753" s="11">
        <v>0</v>
      </c>
      <c r="Z1753" s="11">
        <v>0</v>
      </c>
      <c r="AA1753" s="12" t="s">
        <v>32955</v>
      </c>
      <c r="AB1753" s="17" t="str">
        <f t="shared" si="163"/>
        <v>Programme: MSc Applied Data Science and Statistics (Part-Time)</v>
      </c>
      <c r="AC1753" s="17">
        <f t="shared" si="164"/>
        <v>1</v>
      </c>
      <c r="AD1753" s="17" t="str">
        <f t="shared" si="165"/>
        <v/>
      </c>
      <c r="AE1753" s="17" t="str">
        <f t="shared" si="166"/>
        <v/>
      </c>
      <c r="AF1753" s="17" t="str">
        <f t="shared" si="167"/>
        <v/>
      </c>
      <c r="AG1753" s="17" cm="1">
        <f t="array" ref="AG1753">IFERROR(IF(J1753="Level",INDEX($M1753:$S1753,AC1753+1),INDEX($M1753:$S1753,AC1753)),"")</f>
        <v>180</v>
      </c>
      <c r="AH1753" s="17" t="str" cm="1">
        <f t="array" ref="AH1753">IFERROR(IF(J1753="Level",INDEX($M1753:$S1753,AD1753+1),INDEX($M1753:$S1753,AD1753)),"")</f>
        <v/>
      </c>
      <c r="AI1753" s="17" t="str" cm="1">
        <f t="array" ref="AI1753">IFERROR(INDEX($M1753:$S1753,AE1753),"")</f>
        <v/>
      </c>
      <c r="AJ1753" s="17" t="str" cm="1">
        <f t="array" ref="AJ1753">IFERROR(INDEX($M1753:$S1753,AF1753),"")</f>
        <v/>
      </c>
      <c r="AK1753" s="17" cm="1">
        <f t="array" ref="AK1753">IFERROR(IF(J1753="Level",INDEX($T1753:$Z1753,AC1753+1),INDEX($T1753:$Z1753,AC1753)),"")</f>
        <v>1</v>
      </c>
      <c r="AL1753" s="17" t="str" cm="1">
        <f t="array" ref="AL1753">IFERROR(IF(J1753="Level",INDEX($T1753:$Z1753,AD1753+1),INDEX($T1753:$Z1753,AD1753)),"")</f>
        <v/>
      </c>
      <c r="AM1753" s="17" t="str" cm="1">
        <f t="array" ref="AM1753">IFERROR(INDEX($T1753:$Z1753,AE1753),"")</f>
        <v/>
      </c>
      <c r="AN1753" s="17" t="str" cm="1">
        <f t="array" ref="AN1753">IFERROR(INDEX($T1753:$Z1753,AF1753),"")</f>
        <v/>
      </c>
    </row>
    <row r="1754" spans="1:40" x14ac:dyDescent="0.2">
      <c r="A1754" s="17" t="str">
        <f t="shared" si="162"/>
        <v>MSc Mathematics (Part-Time): PTS2MASMAS06</v>
      </c>
      <c r="B1754" s="11" t="s">
        <v>4424</v>
      </c>
      <c r="C1754" s="11" t="s">
        <v>32965</v>
      </c>
      <c r="D1754" s="11" t="s">
        <v>4425</v>
      </c>
      <c r="E1754" s="11" t="s">
        <v>445</v>
      </c>
      <c r="F1754" s="11" t="s">
        <v>82</v>
      </c>
      <c r="G1754" s="11" t="s">
        <v>32394</v>
      </c>
      <c r="H1754" s="11" t="s">
        <v>77</v>
      </c>
      <c r="I1754" s="11">
        <v>1</v>
      </c>
      <c r="J1754" s="11" t="s">
        <v>78</v>
      </c>
      <c r="K1754" s="11" t="s">
        <v>32182</v>
      </c>
      <c r="L1754" s="11">
        <v>180</v>
      </c>
      <c r="M1754" s="11">
        <v>180</v>
      </c>
      <c r="N1754" s="11">
        <v>0</v>
      </c>
      <c r="O1754" s="11">
        <v>0</v>
      </c>
      <c r="P1754" s="11">
        <v>0</v>
      </c>
      <c r="Q1754" s="11">
        <v>0</v>
      </c>
      <c r="R1754" s="11">
        <v>0</v>
      </c>
      <c r="S1754" s="11">
        <v>0</v>
      </c>
      <c r="T1754" s="11">
        <v>1</v>
      </c>
      <c r="U1754" s="11">
        <v>0</v>
      </c>
      <c r="V1754" s="11">
        <v>0</v>
      </c>
      <c r="W1754" s="11">
        <v>0</v>
      </c>
      <c r="X1754" s="11">
        <v>0</v>
      </c>
      <c r="Y1754" s="11">
        <v>0</v>
      </c>
      <c r="Z1754" s="11">
        <v>0</v>
      </c>
      <c r="AA1754" s="12" t="s">
        <v>32955</v>
      </c>
      <c r="AB1754" s="17" t="str">
        <f t="shared" si="163"/>
        <v>Programme: MSc Mathematics (Part-Time)</v>
      </c>
      <c r="AC1754" s="17">
        <f t="shared" si="164"/>
        <v>1</v>
      </c>
      <c r="AD1754" s="17" t="str">
        <f t="shared" si="165"/>
        <v/>
      </c>
      <c r="AE1754" s="17" t="str">
        <f t="shared" si="166"/>
        <v/>
      </c>
      <c r="AF1754" s="17" t="str">
        <f t="shared" si="167"/>
        <v/>
      </c>
      <c r="AG1754" s="17" cm="1">
        <f t="array" ref="AG1754">IFERROR(IF(J1754="Level",INDEX($M1754:$S1754,AC1754+1),INDEX($M1754:$S1754,AC1754)),"")</f>
        <v>180</v>
      </c>
      <c r="AH1754" s="17" t="str" cm="1">
        <f t="array" ref="AH1754">IFERROR(IF(J1754="Level",INDEX($M1754:$S1754,AD1754+1),INDEX($M1754:$S1754,AD1754)),"")</f>
        <v/>
      </c>
      <c r="AI1754" s="17" t="str" cm="1">
        <f t="array" ref="AI1754">IFERROR(INDEX($M1754:$S1754,AE1754),"")</f>
        <v/>
      </c>
      <c r="AJ1754" s="17" t="str" cm="1">
        <f t="array" ref="AJ1754">IFERROR(INDEX($M1754:$S1754,AF1754),"")</f>
        <v/>
      </c>
      <c r="AK1754" s="17" cm="1">
        <f t="array" ref="AK1754">IFERROR(IF(J1754="Level",INDEX($T1754:$Z1754,AC1754+1),INDEX($T1754:$Z1754,AC1754)),"")</f>
        <v>1</v>
      </c>
      <c r="AL1754" s="17" t="str" cm="1">
        <f t="array" ref="AL1754">IFERROR(IF(J1754="Level",INDEX($T1754:$Z1754,AD1754+1),INDEX($T1754:$Z1754,AD1754)),"")</f>
        <v/>
      </c>
      <c r="AM1754" s="17" t="str" cm="1">
        <f t="array" ref="AM1754">IFERROR(INDEX($T1754:$Z1754,AE1754),"")</f>
        <v/>
      </c>
      <c r="AN1754" s="17" t="str" cm="1">
        <f t="array" ref="AN1754">IFERROR(INDEX($T1754:$Z1754,AF1754),"")</f>
        <v/>
      </c>
    </row>
    <row r="1755" spans="1:40" ht="25.5" x14ac:dyDescent="0.2">
      <c r="A1755" s="17" t="str">
        <f t="shared" si="162"/>
        <v>MSc Biomedical Data and Artificial Intelligence (Part-Time): PTS2MASMAS08</v>
      </c>
      <c r="B1755" s="11" t="s">
        <v>32013</v>
      </c>
      <c r="C1755" s="11" t="s">
        <v>32965</v>
      </c>
      <c r="D1755" s="11" t="s">
        <v>32448</v>
      </c>
      <c r="E1755" s="11" t="s">
        <v>445</v>
      </c>
      <c r="F1755" s="11" t="s">
        <v>82</v>
      </c>
      <c r="G1755" s="11" t="s">
        <v>32394</v>
      </c>
      <c r="H1755" s="11" t="s">
        <v>77</v>
      </c>
      <c r="I1755" s="11">
        <v>1</v>
      </c>
      <c r="J1755" s="11" t="s">
        <v>78</v>
      </c>
      <c r="K1755" s="11" t="s">
        <v>32182</v>
      </c>
      <c r="L1755" s="11">
        <v>180</v>
      </c>
      <c r="M1755" s="11">
        <v>180</v>
      </c>
      <c r="N1755" s="11">
        <v>0</v>
      </c>
      <c r="O1755" s="11">
        <v>0</v>
      </c>
      <c r="P1755" s="11">
        <v>0</v>
      </c>
      <c r="Q1755" s="11">
        <v>0</v>
      </c>
      <c r="R1755" s="11">
        <v>0</v>
      </c>
      <c r="S1755" s="11">
        <v>0</v>
      </c>
      <c r="T1755" s="11">
        <v>1</v>
      </c>
      <c r="U1755" s="11">
        <v>0</v>
      </c>
      <c r="V1755" s="11">
        <v>0</v>
      </c>
      <c r="W1755" s="11">
        <v>0</v>
      </c>
      <c r="X1755" s="11">
        <v>0</v>
      </c>
      <c r="Y1755" s="11">
        <v>0</v>
      </c>
      <c r="Z1755" s="11">
        <v>0</v>
      </c>
      <c r="AA1755" s="12" t="s">
        <v>32955</v>
      </c>
      <c r="AB1755" s="17" t="str">
        <f t="shared" si="163"/>
        <v>Programme: MSc Biomedical Data and Artificial Intelligence (Part-Time)</v>
      </c>
      <c r="AC1755" s="17">
        <f t="shared" si="164"/>
        <v>1</v>
      </c>
      <c r="AD1755" s="17" t="str">
        <f t="shared" si="165"/>
        <v/>
      </c>
      <c r="AE1755" s="17" t="str">
        <f t="shared" si="166"/>
        <v/>
      </c>
      <c r="AF1755" s="17" t="str">
        <f t="shared" si="167"/>
        <v/>
      </c>
      <c r="AG1755" s="17" cm="1">
        <f t="array" ref="AG1755">IFERROR(IF(J1755="Level",INDEX($M1755:$S1755,AC1755+1),INDEX($M1755:$S1755,AC1755)),"")</f>
        <v>180</v>
      </c>
      <c r="AH1755" s="17" t="str" cm="1">
        <f t="array" ref="AH1755">IFERROR(IF(J1755="Level",INDEX($M1755:$S1755,AD1755+1),INDEX($M1755:$S1755,AD1755)),"")</f>
        <v/>
      </c>
      <c r="AI1755" s="17" t="str" cm="1">
        <f t="array" ref="AI1755">IFERROR(INDEX($M1755:$S1755,AE1755),"")</f>
        <v/>
      </c>
      <c r="AJ1755" s="17" t="str" cm="1">
        <f t="array" ref="AJ1755">IFERROR(INDEX($M1755:$S1755,AF1755),"")</f>
        <v/>
      </c>
      <c r="AK1755" s="17" cm="1">
        <f t="array" ref="AK1755">IFERROR(IF(J1755="Level",INDEX($T1755:$Z1755,AC1755+1),INDEX($T1755:$Z1755,AC1755)),"")</f>
        <v>1</v>
      </c>
      <c r="AL1755" s="17" t="str" cm="1">
        <f t="array" ref="AL1755">IFERROR(IF(J1755="Level",INDEX($T1755:$Z1755,AD1755+1),INDEX($T1755:$Z1755,AD1755)),"")</f>
        <v/>
      </c>
      <c r="AM1755" s="17" t="str" cm="1">
        <f t="array" ref="AM1755">IFERROR(INDEX($T1755:$Z1755,AE1755),"")</f>
        <v/>
      </c>
      <c r="AN1755" s="17" t="str" cm="1">
        <f t="array" ref="AN1755">IFERROR(INDEX($T1755:$Z1755,AF1755),"")</f>
        <v/>
      </c>
    </row>
    <row r="1756" spans="1:40" ht="25.5" x14ac:dyDescent="0.2">
      <c r="A1756" s="17" t="str">
        <f t="shared" si="162"/>
        <v>MSc Mineral Resource Management (Erasmus Mundus) - Cornwall: PTS2CSMCSMCA</v>
      </c>
      <c r="B1756" s="11" t="s">
        <v>4342</v>
      </c>
      <c r="C1756" s="11" t="s">
        <v>32965</v>
      </c>
      <c r="D1756" s="11" t="s">
        <v>4343</v>
      </c>
      <c r="E1756" s="11" t="s">
        <v>391</v>
      </c>
      <c r="F1756" s="11" t="s">
        <v>82</v>
      </c>
      <c r="G1756" s="11" t="s">
        <v>32394</v>
      </c>
      <c r="H1756" s="11" t="s">
        <v>77</v>
      </c>
      <c r="I1756" s="11">
        <v>1</v>
      </c>
      <c r="J1756" s="11" t="s">
        <v>78</v>
      </c>
      <c r="K1756" s="11" t="s">
        <v>32182</v>
      </c>
      <c r="L1756" s="11">
        <v>180</v>
      </c>
      <c r="M1756" s="11">
        <v>180</v>
      </c>
      <c r="N1756" s="11">
        <v>0</v>
      </c>
      <c r="O1756" s="11">
        <v>0</v>
      </c>
      <c r="P1756" s="11">
        <v>0</v>
      </c>
      <c r="Q1756" s="11">
        <v>0</v>
      </c>
      <c r="R1756" s="11">
        <v>0</v>
      </c>
      <c r="S1756" s="11">
        <v>0</v>
      </c>
      <c r="T1756" s="11">
        <v>1</v>
      </c>
      <c r="U1756" s="11">
        <v>0</v>
      </c>
      <c r="V1756" s="11">
        <v>0</v>
      </c>
      <c r="W1756" s="11">
        <v>0</v>
      </c>
      <c r="X1756" s="11">
        <v>0</v>
      </c>
      <c r="Y1756" s="11">
        <v>0</v>
      </c>
      <c r="Z1756" s="11">
        <v>0</v>
      </c>
      <c r="AA1756" s="12" t="s">
        <v>32955</v>
      </c>
      <c r="AB1756" s="17" t="str">
        <f t="shared" si="163"/>
        <v>Programme: MSc Mineral Resource Management (Erasmus Mundus) - Cornwall</v>
      </c>
      <c r="AC1756" s="17">
        <f t="shared" si="164"/>
        <v>1</v>
      </c>
      <c r="AD1756" s="17" t="str">
        <f t="shared" si="165"/>
        <v/>
      </c>
      <c r="AE1756" s="17" t="str">
        <f t="shared" si="166"/>
        <v/>
      </c>
      <c r="AF1756" s="17" t="str">
        <f t="shared" si="167"/>
        <v/>
      </c>
      <c r="AG1756" s="17" cm="1">
        <f t="array" ref="AG1756">IFERROR(IF(J1756="Level",INDEX($M1756:$S1756,AC1756+1),INDEX($M1756:$S1756,AC1756)),"")</f>
        <v>180</v>
      </c>
      <c r="AH1756" s="17" t="str" cm="1">
        <f t="array" ref="AH1756">IFERROR(IF(J1756="Level",INDEX($M1756:$S1756,AD1756+1),INDEX($M1756:$S1756,AD1756)),"")</f>
        <v/>
      </c>
      <c r="AI1756" s="17" t="str" cm="1">
        <f t="array" ref="AI1756">IFERROR(INDEX($M1756:$S1756,AE1756),"")</f>
        <v/>
      </c>
      <c r="AJ1756" s="17" t="str" cm="1">
        <f t="array" ref="AJ1756">IFERROR(INDEX($M1756:$S1756,AF1756),"")</f>
        <v/>
      </c>
      <c r="AK1756" s="17" cm="1">
        <f t="array" ref="AK1756">IFERROR(IF(J1756="Level",INDEX($T1756:$Z1756,AC1756+1),INDEX($T1756:$Z1756,AC1756)),"")</f>
        <v>1</v>
      </c>
      <c r="AL1756" s="17" t="str" cm="1">
        <f t="array" ref="AL1756">IFERROR(IF(J1756="Level",INDEX($T1756:$Z1756,AD1756+1),INDEX($T1756:$Z1756,AD1756)),"")</f>
        <v/>
      </c>
      <c r="AM1756" s="17" t="str" cm="1">
        <f t="array" ref="AM1756">IFERROR(INDEX($T1756:$Z1756,AE1756),"")</f>
        <v/>
      </c>
      <c r="AN1756" s="17" t="str" cm="1">
        <f t="array" ref="AN1756">IFERROR(INDEX($T1756:$Z1756,AF1756),"")</f>
        <v/>
      </c>
    </row>
    <row r="1757" spans="1:40" x14ac:dyDescent="0.2">
      <c r="A1757" s="17" t="str">
        <f t="shared" si="162"/>
        <v>MSc Mining Engineering (Part-Time) - Cornwall: PTS2CSMCSMCB</v>
      </c>
      <c r="B1757" s="11" t="s">
        <v>4344</v>
      </c>
      <c r="C1757" s="11" t="s">
        <v>32965</v>
      </c>
      <c r="D1757" s="11" t="s">
        <v>4345</v>
      </c>
      <c r="E1757" s="11" t="s">
        <v>391</v>
      </c>
      <c r="F1757" s="11" t="s">
        <v>82</v>
      </c>
      <c r="G1757" s="11" t="s">
        <v>32394</v>
      </c>
      <c r="H1757" s="11" t="s">
        <v>77</v>
      </c>
      <c r="I1757" s="11">
        <v>1</v>
      </c>
      <c r="J1757" s="11" t="s">
        <v>78</v>
      </c>
      <c r="K1757" s="11" t="s">
        <v>32182</v>
      </c>
      <c r="L1757" s="11">
        <v>180</v>
      </c>
      <c r="M1757" s="11">
        <v>180</v>
      </c>
      <c r="N1757" s="11">
        <v>0</v>
      </c>
      <c r="O1757" s="11">
        <v>0</v>
      </c>
      <c r="P1757" s="11">
        <v>0</v>
      </c>
      <c r="Q1757" s="11">
        <v>0</v>
      </c>
      <c r="R1757" s="11">
        <v>0</v>
      </c>
      <c r="S1757" s="11">
        <v>0</v>
      </c>
      <c r="T1757" s="11">
        <v>1</v>
      </c>
      <c r="U1757" s="11">
        <v>0</v>
      </c>
      <c r="V1757" s="11">
        <v>0</v>
      </c>
      <c r="W1757" s="11">
        <v>0</v>
      </c>
      <c r="X1757" s="11">
        <v>0</v>
      </c>
      <c r="Y1757" s="11">
        <v>0</v>
      </c>
      <c r="Z1757" s="11">
        <v>0</v>
      </c>
      <c r="AA1757" s="12" t="s">
        <v>32955</v>
      </c>
      <c r="AB1757" s="17" t="str">
        <f t="shared" si="163"/>
        <v>Programme: MSc Mining Engineering (Part-Time) - Cornwall</v>
      </c>
      <c r="AC1757" s="17">
        <f t="shared" si="164"/>
        <v>1</v>
      </c>
      <c r="AD1757" s="17" t="str">
        <f t="shared" si="165"/>
        <v/>
      </c>
      <c r="AE1757" s="17" t="str">
        <f t="shared" si="166"/>
        <v/>
      </c>
      <c r="AF1757" s="17" t="str">
        <f t="shared" si="167"/>
        <v/>
      </c>
      <c r="AG1757" s="17" cm="1">
        <f t="array" ref="AG1757">IFERROR(IF(J1757="Level",INDEX($M1757:$S1757,AC1757+1),INDEX($M1757:$S1757,AC1757)),"")</f>
        <v>180</v>
      </c>
      <c r="AH1757" s="17" t="str" cm="1">
        <f t="array" ref="AH1757">IFERROR(IF(J1757="Level",INDEX($M1757:$S1757,AD1757+1),INDEX($M1757:$S1757,AD1757)),"")</f>
        <v/>
      </c>
      <c r="AI1757" s="17" t="str" cm="1">
        <f t="array" ref="AI1757">IFERROR(INDEX($M1757:$S1757,AE1757),"")</f>
        <v/>
      </c>
      <c r="AJ1757" s="17" t="str" cm="1">
        <f t="array" ref="AJ1757">IFERROR(INDEX($M1757:$S1757,AF1757),"")</f>
        <v/>
      </c>
      <c r="AK1757" s="17" cm="1">
        <f t="array" ref="AK1757">IFERROR(IF(J1757="Level",INDEX($T1757:$Z1757,AC1757+1),INDEX($T1757:$Z1757,AC1757)),"")</f>
        <v>1</v>
      </c>
      <c r="AL1757" s="17" t="str" cm="1">
        <f t="array" ref="AL1757">IFERROR(IF(J1757="Level",INDEX($T1757:$Z1757,AD1757+1),INDEX($T1757:$Z1757,AD1757)),"")</f>
        <v/>
      </c>
      <c r="AM1757" s="17" t="str" cm="1">
        <f t="array" ref="AM1757">IFERROR(INDEX($T1757:$Z1757,AE1757),"")</f>
        <v/>
      </c>
      <c r="AN1757" s="17" t="str" cm="1">
        <f t="array" ref="AN1757">IFERROR(INDEX($T1757:$Z1757,AF1757),"")</f>
        <v/>
      </c>
    </row>
    <row r="1758" spans="1:40" x14ac:dyDescent="0.2">
      <c r="A1758" s="17" t="str">
        <f t="shared" si="162"/>
        <v>MSc Geotechnical Engineering (Part-Time) - Cornwall: PTS2CSMCSMCD</v>
      </c>
      <c r="B1758" s="11" t="s">
        <v>4346</v>
      </c>
      <c r="C1758" s="11" t="s">
        <v>32965</v>
      </c>
      <c r="D1758" s="11" t="s">
        <v>4347</v>
      </c>
      <c r="E1758" s="11" t="s">
        <v>391</v>
      </c>
      <c r="F1758" s="11" t="s">
        <v>82</v>
      </c>
      <c r="G1758" s="11" t="s">
        <v>32394</v>
      </c>
      <c r="H1758" s="11" t="s">
        <v>77</v>
      </c>
      <c r="I1758" s="11">
        <v>1</v>
      </c>
      <c r="J1758" s="11" t="s">
        <v>78</v>
      </c>
      <c r="K1758" s="11" t="s">
        <v>32182</v>
      </c>
      <c r="L1758" s="11">
        <v>180</v>
      </c>
      <c r="M1758" s="11">
        <v>180</v>
      </c>
      <c r="N1758" s="11">
        <v>0</v>
      </c>
      <c r="O1758" s="11">
        <v>0</v>
      </c>
      <c r="P1758" s="11">
        <v>0</v>
      </c>
      <c r="Q1758" s="11">
        <v>0</v>
      </c>
      <c r="R1758" s="11">
        <v>0</v>
      </c>
      <c r="S1758" s="11">
        <v>0</v>
      </c>
      <c r="T1758" s="11">
        <v>1</v>
      </c>
      <c r="U1758" s="11">
        <v>0</v>
      </c>
      <c r="V1758" s="11">
        <v>0</v>
      </c>
      <c r="W1758" s="11">
        <v>0</v>
      </c>
      <c r="X1758" s="11">
        <v>0</v>
      </c>
      <c r="Y1758" s="11">
        <v>0</v>
      </c>
      <c r="Z1758" s="11">
        <v>0</v>
      </c>
      <c r="AA1758" s="12" t="s">
        <v>32955</v>
      </c>
      <c r="AB1758" s="17" t="str">
        <f t="shared" si="163"/>
        <v>Programme: MSc Geotechnical Engineering (Part-Time) - Cornwall</v>
      </c>
      <c r="AC1758" s="17">
        <f t="shared" si="164"/>
        <v>1</v>
      </c>
      <c r="AD1758" s="17" t="str">
        <f t="shared" si="165"/>
        <v/>
      </c>
      <c r="AE1758" s="17" t="str">
        <f t="shared" si="166"/>
        <v/>
      </c>
      <c r="AF1758" s="17" t="str">
        <f t="shared" si="167"/>
        <v/>
      </c>
      <c r="AG1758" s="17" cm="1">
        <f t="array" ref="AG1758">IFERROR(IF(J1758="Level",INDEX($M1758:$S1758,AC1758+1),INDEX($M1758:$S1758,AC1758)),"")</f>
        <v>180</v>
      </c>
      <c r="AH1758" s="17" t="str" cm="1">
        <f t="array" ref="AH1758">IFERROR(IF(J1758="Level",INDEX($M1758:$S1758,AD1758+1),INDEX($M1758:$S1758,AD1758)),"")</f>
        <v/>
      </c>
      <c r="AI1758" s="17" t="str" cm="1">
        <f t="array" ref="AI1758">IFERROR(INDEX($M1758:$S1758,AE1758),"")</f>
        <v/>
      </c>
      <c r="AJ1758" s="17" t="str" cm="1">
        <f t="array" ref="AJ1758">IFERROR(INDEX($M1758:$S1758,AF1758),"")</f>
        <v/>
      </c>
      <c r="AK1758" s="17" cm="1">
        <f t="array" ref="AK1758">IFERROR(IF(J1758="Level",INDEX($T1758:$Z1758,AC1758+1),INDEX($T1758:$Z1758,AC1758)),"")</f>
        <v>1</v>
      </c>
      <c r="AL1758" s="17" t="str" cm="1">
        <f t="array" ref="AL1758">IFERROR(IF(J1758="Level",INDEX($T1758:$Z1758,AD1758+1),INDEX($T1758:$Z1758,AD1758)),"")</f>
        <v/>
      </c>
      <c r="AM1758" s="17" t="str" cm="1">
        <f t="array" ref="AM1758">IFERROR(INDEX($T1758:$Z1758,AE1758),"")</f>
        <v/>
      </c>
      <c r="AN1758" s="17" t="str" cm="1">
        <f t="array" ref="AN1758">IFERROR(INDEX($T1758:$Z1758,AF1758),"")</f>
        <v/>
      </c>
    </row>
    <row r="1759" spans="1:40" ht="25.5" x14ac:dyDescent="0.2">
      <c r="A1759" s="17" t="str">
        <f t="shared" si="162"/>
        <v>MSc Mining Environmental Management (Part-Time) - Cornwall: PTS2CSMCSMCE</v>
      </c>
      <c r="B1759" s="11" t="s">
        <v>4348</v>
      </c>
      <c r="C1759" s="11" t="s">
        <v>32965</v>
      </c>
      <c r="D1759" s="11" t="s">
        <v>4349</v>
      </c>
      <c r="E1759" s="11" t="s">
        <v>391</v>
      </c>
      <c r="F1759" s="11" t="s">
        <v>82</v>
      </c>
      <c r="G1759" s="11" t="s">
        <v>32394</v>
      </c>
      <c r="H1759" s="11" t="s">
        <v>77</v>
      </c>
      <c r="I1759" s="11">
        <v>1</v>
      </c>
      <c r="J1759" s="11" t="s">
        <v>78</v>
      </c>
      <c r="K1759" s="11" t="s">
        <v>32182</v>
      </c>
      <c r="L1759" s="11">
        <v>180</v>
      </c>
      <c r="M1759" s="11">
        <v>180</v>
      </c>
      <c r="N1759" s="11">
        <v>0</v>
      </c>
      <c r="O1759" s="11">
        <v>0</v>
      </c>
      <c r="P1759" s="11">
        <v>0</v>
      </c>
      <c r="Q1759" s="11">
        <v>0</v>
      </c>
      <c r="R1759" s="11">
        <v>0</v>
      </c>
      <c r="S1759" s="11">
        <v>0</v>
      </c>
      <c r="T1759" s="11">
        <v>1</v>
      </c>
      <c r="U1759" s="11">
        <v>0</v>
      </c>
      <c r="V1759" s="11">
        <v>0</v>
      </c>
      <c r="W1759" s="11">
        <v>0</v>
      </c>
      <c r="X1759" s="11">
        <v>0</v>
      </c>
      <c r="Y1759" s="11">
        <v>0</v>
      </c>
      <c r="Z1759" s="11">
        <v>0</v>
      </c>
      <c r="AA1759" s="12" t="s">
        <v>32955</v>
      </c>
      <c r="AB1759" s="17" t="str">
        <f t="shared" si="163"/>
        <v>Programme: MSc Mining Environmental Management (Part-Time) - Cornwall</v>
      </c>
      <c r="AC1759" s="17">
        <f t="shared" si="164"/>
        <v>1</v>
      </c>
      <c r="AD1759" s="17" t="str">
        <f t="shared" si="165"/>
        <v/>
      </c>
      <c r="AE1759" s="17" t="str">
        <f t="shared" si="166"/>
        <v/>
      </c>
      <c r="AF1759" s="17" t="str">
        <f t="shared" si="167"/>
        <v/>
      </c>
      <c r="AG1759" s="17" cm="1">
        <f t="array" ref="AG1759">IFERROR(IF(J1759="Level",INDEX($M1759:$S1759,AC1759+1),INDEX($M1759:$S1759,AC1759)),"")</f>
        <v>180</v>
      </c>
      <c r="AH1759" s="17" t="str" cm="1">
        <f t="array" ref="AH1759">IFERROR(IF(J1759="Level",INDEX($M1759:$S1759,AD1759+1),INDEX($M1759:$S1759,AD1759)),"")</f>
        <v/>
      </c>
      <c r="AI1759" s="17" t="str" cm="1">
        <f t="array" ref="AI1759">IFERROR(INDEX($M1759:$S1759,AE1759),"")</f>
        <v/>
      </c>
      <c r="AJ1759" s="17" t="str" cm="1">
        <f t="array" ref="AJ1759">IFERROR(INDEX($M1759:$S1759,AF1759),"")</f>
        <v/>
      </c>
      <c r="AK1759" s="17" cm="1">
        <f t="array" ref="AK1759">IFERROR(IF(J1759="Level",INDEX($T1759:$Z1759,AC1759+1),INDEX($T1759:$Z1759,AC1759)),"")</f>
        <v>1</v>
      </c>
      <c r="AL1759" s="17" t="str" cm="1">
        <f t="array" ref="AL1759">IFERROR(IF(J1759="Level",INDEX($T1759:$Z1759,AD1759+1),INDEX($T1759:$Z1759,AD1759)),"")</f>
        <v/>
      </c>
      <c r="AM1759" s="17" t="str" cm="1">
        <f t="array" ref="AM1759">IFERROR(INDEX($T1759:$Z1759,AE1759),"")</f>
        <v/>
      </c>
      <c r="AN1759" s="17" t="str" cm="1">
        <f t="array" ref="AN1759">IFERROR(INDEX($T1759:$Z1759,AF1759),"")</f>
        <v/>
      </c>
    </row>
    <row r="1760" spans="1:40" ht="25.5" x14ac:dyDescent="0.2">
      <c r="A1760" s="17" t="str">
        <f t="shared" si="162"/>
        <v>MSc Surveying and Land/Environmental Management (Part-Time) - Cornwall: PTS2CSMGAECA</v>
      </c>
      <c r="B1760" s="11" t="s">
        <v>4350</v>
      </c>
      <c r="C1760" s="11" t="s">
        <v>32965</v>
      </c>
      <c r="D1760" s="11" t="s">
        <v>4351</v>
      </c>
      <c r="E1760" s="11" t="s">
        <v>391</v>
      </c>
      <c r="F1760" s="11" t="s">
        <v>82</v>
      </c>
      <c r="G1760" s="11" t="s">
        <v>32394</v>
      </c>
      <c r="H1760" s="11" t="s">
        <v>77</v>
      </c>
      <c r="I1760" s="11">
        <v>1</v>
      </c>
      <c r="J1760" s="11" t="s">
        <v>78</v>
      </c>
      <c r="K1760" s="11" t="s">
        <v>32182</v>
      </c>
      <c r="L1760" s="11">
        <v>180</v>
      </c>
      <c r="M1760" s="11">
        <v>180</v>
      </c>
      <c r="N1760" s="11">
        <v>0</v>
      </c>
      <c r="O1760" s="11">
        <v>0</v>
      </c>
      <c r="P1760" s="11">
        <v>0</v>
      </c>
      <c r="Q1760" s="11">
        <v>0</v>
      </c>
      <c r="R1760" s="11">
        <v>0</v>
      </c>
      <c r="S1760" s="11">
        <v>0</v>
      </c>
      <c r="T1760" s="11">
        <v>1</v>
      </c>
      <c r="U1760" s="11">
        <v>0</v>
      </c>
      <c r="V1760" s="11">
        <v>0</v>
      </c>
      <c r="W1760" s="11">
        <v>0</v>
      </c>
      <c r="X1760" s="11">
        <v>0</v>
      </c>
      <c r="Y1760" s="11">
        <v>0</v>
      </c>
      <c r="Z1760" s="11">
        <v>0</v>
      </c>
      <c r="AA1760" s="12" t="s">
        <v>32955</v>
      </c>
      <c r="AB1760" s="17" t="str">
        <f t="shared" si="163"/>
        <v>Programme: MSc Surveying and Land/Environmental Management (Part-Time) - Cornwall</v>
      </c>
      <c r="AC1760" s="17">
        <f t="shared" si="164"/>
        <v>1</v>
      </c>
      <c r="AD1760" s="17" t="str">
        <f t="shared" si="165"/>
        <v/>
      </c>
      <c r="AE1760" s="17" t="str">
        <f t="shared" si="166"/>
        <v/>
      </c>
      <c r="AF1760" s="17" t="str">
        <f t="shared" si="167"/>
        <v/>
      </c>
      <c r="AG1760" s="17" cm="1">
        <f t="array" ref="AG1760">IFERROR(IF(J1760="Level",INDEX($M1760:$S1760,AC1760+1),INDEX($M1760:$S1760,AC1760)),"")</f>
        <v>180</v>
      </c>
      <c r="AH1760" s="17" t="str" cm="1">
        <f t="array" ref="AH1760">IFERROR(IF(J1760="Level",INDEX($M1760:$S1760,AD1760+1),INDEX($M1760:$S1760,AD1760)),"")</f>
        <v/>
      </c>
      <c r="AI1760" s="17" t="str" cm="1">
        <f t="array" ref="AI1760">IFERROR(INDEX($M1760:$S1760,AE1760),"")</f>
        <v/>
      </c>
      <c r="AJ1760" s="17" t="str" cm="1">
        <f t="array" ref="AJ1760">IFERROR(INDEX($M1760:$S1760,AF1760),"")</f>
        <v/>
      </c>
      <c r="AK1760" s="17" cm="1">
        <f t="array" ref="AK1760">IFERROR(IF(J1760="Level",INDEX($T1760:$Z1760,AC1760+1),INDEX($T1760:$Z1760,AC1760)),"")</f>
        <v>1</v>
      </c>
      <c r="AL1760" s="17" t="str" cm="1">
        <f t="array" ref="AL1760">IFERROR(IF(J1760="Level",INDEX($T1760:$Z1760,AD1760+1),INDEX($T1760:$Z1760,AD1760)),"")</f>
        <v/>
      </c>
      <c r="AM1760" s="17" t="str" cm="1">
        <f t="array" ref="AM1760">IFERROR(INDEX($T1760:$Z1760,AE1760),"")</f>
        <v/>
      </c>
      <c r="AN1760" s="17" t="str" cm="1">
        <f t="array" ref="AN1760">IFERROR(INDEX($T1760:$Z1760,AF1760),"")</f>
        <v/>
      </c>
    </row>
    <row r="1761" spans="1:40" x14ac:dyDescent="0.2">
      <c r="A1761" s="17" t="str">
        <f t="shared" si="162"/>
        <v>MSc Geographical Information Science (Part-Time): PTS2GOAGOA02</v>
      </c>
      <c r="B1761" s="11" t="s">
        <v>4404</v>
      </c>
      <c r="C1761" s="11" t="s">
        <v>32965</v>
      </c>
      <c r="D1761" s="11" t="s">
        <v>4405</v>
      </c>
      <c r="E1761" s="11" t="s">
        <v>498</v>
      </c>
      <c r="F1761" s="11" t="s">
        <v>82</v>
      </c>
      <c r="G1761" s="11" t="s">
        <v>32394</v>
      </c>
      <c r="H1761" s="11" t="s">
        <v>77</v>
      </c>
      <c r="I1761" s="11">
        <v>1</v>
      </c>
      <c r="J1761" s="11" t="s">
        <v>78</v>
      </c>
      <c r="K1761" s="11" t="s">
        <v>32182</v>
      </c>
      <c r="L1761" s="11">
        <v>180</v>
      </c>
      <c r="M1761" s="11">
        <v>180</v>
      </c>
      <c r="N1761" s="11">
        <v>0</v>
      </c>
      <c r="O1761" s="11">
        <v>0</v>
      </c>
      <c r="P1761" s="11">
        <v>0</v>
      </c>
      <c r="Q1761" s="11">
        <v>0</v>
      </c>
      <c r="R1761" s="11">
        <v>0</v>
      </c>
      <c r="S1761" s="11">
        <v>0</v>
      </c>
      <c r="T1761" s="11">
        <v>1</v>
      </c>
      <c r="U1761" s="11">
        <v>0</v>
      </c>
      <c r="V1761" s="11">
        <v>0</v>
      </c>
      <c r="W1761" s="11">
        <v>0</v>
      </c>
      <c r="X1761" s="11">
        <v>0</v>
      </c>
      <c r="Y1761" s="11">
        <v>0</v>
      </c>
      <c r="Z1761" s="11">
        <v>0</v>
      </c>
      <c r="AA1761" s="12" t="s">
        <v>32955</v>
      </c>
      <c r="AB1761" s="17" t="str">
        <f t="shared" si="163"/>
        <v>Programme: MSc Geographical Information Science (Part-Time)</v>
      </c>
      <c r="AC1761" s="17">
        <f t="shared" si="164"/>
        <v>1</v>
      </c>
      <c r="AD1761" s="17" t="str">
        <f t="shared" si="165"/>
        <v/>
      </c>
      <c r="AE1761" s="17" t="str">
        <f t="shared" si="166"/>
        <v/>
      </c>
      <c r="AF1761" s="17" t="str">
        <f t="shared" si="167"/>
        <v/>
      </c>
      <c r="AG1761" s="17" cm="1">
        <f t="array" ref="AG1761">IFERROR(IF(J1761="Level",INDEX($M1761:$S1761,AC1761+1),INDEX($M1761:$S1761,AC1761)),"")</f>
        <v>180</v>
      </c>
      <c r="AH1761" s="17" t="str" cm="1">
        <f t="array" ref="AH1761">IFERROR(IF(J1761="Level",INDEX($M1761:$S1761,AD1761+1),INDEX($M1761:$S1761,AD1761)),"")</f>
        <v/>
      </c>
      <c r="AI1761" s="17" t="str" cm="1">
        <f t="array" ref="AI1761">IFERROR(INDEX($M1761:$S1761,AE1761),"")</f>
        <v/>
      </c>
      <c r="AJ1761" s="17" t="str" cm="1">
        <f t="array" ref="AJ1761">IFERROR(INDEX($M1761:$S1761,AF1761),"")</f>
        <v/>
      </c>
      <c r="AK1761" s="17" cm="1">
        <f t="array" ref="AK1761">IFERROR(IF(J1761="Level",INDEX($T1761:$Z1761,AC1761+1),INDEX($T1761:$Z1761,AC1761)),"")</f>
        <v>1</v>
      </c>
      <c r="AL1761" s="17" t="str" cm="1">
        <f t="array" ref="AL1761">IFERROR(IF(J1761="Level",INDEX($T1761:$Z1761,AD1761+1),INDEX($T1761:$Z1761,AD1761)),"")</f>
        <v/>
      </c>
      <c r="AM1761" s="17" t="str" cm="1">
        <f t="array" ref="AM1761">IFERROR(INDEX($T1761:$Z1761,AE1761),"")</f>
        <v/>
      </c>
      <c r="AN1761" s="17" t="str" cm="1">
        <f t="array" ref="AN1761">IFERROR(INDEX($T1761:$Z1761,AF1761),"")</f>
        <v/>
      </c>
    </row>
    <row r="1762" spans="1:40" ht="25.5" x14ac:dyDescent="0.2">
      <c r="A1762" s="17" t="str">
        <f t="shared" si="162"/>
        <v>MRes Global Political Economy (SWDTC with Bristol and Bath) (Part-Time, 2-year): PTR2SBEHPS01</v>
      </c>
      <c r="B1762" s="11" t="s">
        <v>4319</v>
      </c>
      <c r="C1762" s="11" t="s">
        <v>32965</v>
      </c>
      <c r="D1762" s="11" t="s">
        <v>32456</v>
      </c>
      <c r="E1762" s="11" t="s">
        <v>32288</v>
      </c>
      <c r="F1762" s="11" t="s">
        <v>82</v>
      </c>
      <c r="G1762" s="11" t="s">
        <v>32394</v>
      </c>
      <c r="H1762" s="11" t="s">
        <v>77</v>
      </c>
      <c r="I1762" s="11">
        <v>1</v>
      </c>
      <c r="J1762" s="11" t="s">
        <v>78</v>
      </c>
      <c r="K1762" s="11" t="s">
        <v>32182</v>
      </c>
      <c r="L1762" s="11">
        <v>180</v>
      </c>
      <c r="M1762" s="11">
        <v>180</v>
      </c>
      <c r="N1762" s="11">
        <v>0</v>
      </c>
      <c r="O1762" s="11">
        <v>0</v>
      </c>
      <c r="P1762" s="11">
        <v>0</v>
      </c>
      <c r="Q1762" s="11">
        <v>0</v>
      </c>
      <c r="R1762" s="11">
        <v>0</v>
      </c>
      <c r="S1762" s="11">
        <v>0</v>
      </c>
      <c r="T1762" s="11">
        <v>1</v>
      </c>
      <c r="U1762" s="11">
        <v>0</v>
      </c>
      <c r="V1762" s="11">
        <v>0</v>
      </c>
      <c r="W1762" s="11">
        <v>0</v>
      </c>
      <c r="X1762" s="11">
        <v>0</v>
      </c>
      <c r="Y1762" s="11">
        <v>0</v>
      </c>
      <c r="Z1762" s="11">
        <v>0</v>
      </c>
      <c r="AA1762" s="12" t="s">
        <v>32955</v>
      </c>
      <c r="AB1762" s="17" t="str">
        <f t="shared" si="163"/>
        <v>Programme: MRes Global Political Economy (SWDTC with Bristol and Bath) (Part-Time, 2-year)</v>
      </c>
      <c r="AC1762" s="17">
        <f t="shared" si="164"/>
        <v>1</v>
      </c>
      <c r="AD1762" s="17" t="str">
        <f t="shared" si="165"/>
        <v/>
      </c>
      <c r="AE1762" s="17" t="str">
        <f t="shared" si="166"/>
        <v/>
      </c>
      <c r="AF1762" s="17" t="str">
        <f t="shared" si="167"/>
        <v/>
      </c>
      <c r="AG1762" s="17" cm="1">
        <f t="array" ref="AG1762">IFERROR(IF(J1762="Level",INDEX($M1762:$S1762,AC1762+1),INDEX($M1762:$S1762,AC1762)),"")</f>
        <v>180</v>
      </c>
      <c r="AH1762" s="17" t="str" cm="1">
        <f t="array" ref="AH1762">IFERROR(IF(J1762="Level",INDEX($M1762:$S1762,AD1762+1),INDEX($M1762:$S1762,AD1762)),"")</f>
        <v/>
      </c>
      <c r="AI1762" s="17" t="str" cm="1">
        <f t="array" ref="AI1762">IFERROR(INDEX($M1762:$S1762,AE1762),"")</f>
        <v/>
      </c>
      <c r="AJ1762" s="17" t="str" cm="1">
        <f t="array" ref="AJ1762">IFERROR(INDEX($M1762:$S1762,AF1762),"")</f>
        <v/>
      </c>
      <c r="AK1762" s="17" cm="1">
        <f t="array" ref="AK1762">IFERROR(IF(J1762="Level",INDEX($T1762:$Z1762,AC1762+1),INDEX($T1762:$Z1762,AC1762)),"")</f>
        <v>1</v>
      </c>
      <c r="AL1762" s="17" t="str" cm="1">
        <f t="array" ref="AL1762">IFERROR(IF(J1762="Level",INDEX($T1762:$Z1762,AD1762+1),INDEX($T1762:$Z1762,AD1762)),"")</f>
        <v/>
      </c>
      <c r="AM1762" s="17" t="str" cm="1">
        <f t="array" ref="AM1762">IFERROR(INDEX($T1762:$Z1762,AE1762),"")</f>
        <v/>
      </c>
      <c r="AN1762" s="17" t="str" cm="1">
        <f t="array" ref="AN1762">IFERROR(INDEX($T1762:$Z1762,AF1762),"")</f>
        <v/>
      </c>
    </row>
    <row r="1763" spans="1:40" x14ac:dyDescent="0.2">
      <c r="A1763" s="17" t="str">
        <f t="shared" si="162"/>
        <v>MA Food Studies (Part-Time): PTA2HPSHPS40</v>
      </c>
      <c r="B1763" s="11" t="s">
        <v>4239</v>
      </c>
      <c r="C1763" s="11" t="s">
        <v>32965</v>
      </c>
      <c r="D1763" s="11" t="s">
        <v>4240</v>
      </c>
      <c r="E1763" s="11" t="s">
        <v>237</v>
      </c>
      <c r="F1763" s="11" t="s">
        <v>76</v>
      </c>
      <c r="G1763" s="11" t="s">
        <v>32394</v>
      </c>
      <c r="H1763" s="11" t="s">
        <v>77</v>
      </c>
      <c r="I1763" s="11">
        <v>1</v>
      </c>
      <c r="J1763" s="11" t="s">
        <v>78</v>
      </c>
      <c r="K1763" s="11" t="s">
        <v>32182</v>
      </c>
      <c r="L1763" s="11">
        <v>180</v>
      </c>
      <c r="M1763" s="11">
        <v>180</v>
      </c>
      <c r="N1763" s="11">
        <v>0</v>
      </c>
      <c r="O1763" s="11">
        <v>0</v>
      </c>
      <c r="P1763" s="11">
        <v>0</v>
      </c>
      <c r="Q1763" s="11">
        <v>0</v>
      </c>
      <c r="R1763" s="11">
        <v>0</v>
      </c>
      <c r="S1763" s="11">
        <v>0</v>
      </c>
      <c r="T1763" s="11">
        <v>1</v>
      </c>
      <c r="U1763" s="11">
        <v>0</v>
      </c>
      <c r="V1763" s="11">
        <v>0</v>
      </c>
      <c r="W1763" s="11">
        <v>0</v>
      </c>
      <c r="X1763" s="11">
        <v>0</v>
      </c>
      <c r="Y1763" s="11">
        <v>0</v>
      </c>
      <c r="Z1763" s="11">
        <v>0</v>
      </c>
      <c r="AA1763" s="12" t="s">
        <v>32955</v>
      </c>
      <c r="AB1763" s="17" t="str">
        <f t="shared" si="163"/>
        <v>Programme: MA Food Studies (Part-Time)</v>
      </c>
      <c r="AC1763" s="17">
        <f t="shared" si="164"/>
        <v>1</v>
      </c>
      <c r="AD1763" s="17" t="str">
        <f t="shared" si="165"/>
        <v/>
      </c>
      <c r="AE1763" s="17" t="str">
        <f t="shared" si="166"/>
        <v/>
      </c>
      <c r="AF1763" s="17" t="str">
        <f t="shared" si="167"/>
        <v/>
      </c>
      <c r="AG1763" s="17" cm="1">
        <f t="array" ref="AG1763">IFERROR(IF(J1763="Level",INDEX($M1763:$S1763,AC1763+1),INDEX($M1763:$S1763,AC1763)),"")</f>
        <v>180</v>
      </c>
      <c r="AH1763" s="17" t="str" cm="1">
        <f t="array" ref="AH1763">IFERROR(IF(J1763="Level",INDEX($M1763:$S1763,AD1763+1),INDEX($M1763:$S1763,AD1763)),"")</f>
        <v/>
      </c>
      <c r="AI1763" s="17" t="str" cm="1">
        <f t="array" ref="AI1763">IFERROR(INDEX($M1763:$S1763,AE1763),"")</f>
        <v/>
      </c>
      <c r="AJ1763" s="17" t="str" cm="1">
        <f t="array" ref="AJ1763">IFERROR(INDEX($M1763:$S1763,AF1763),"")</f>
        <v/>
      </c>
      <c r="AK1763" s="17" cm="1">
        <f t="array" ref="AK1763">IFERROR(IF(J1763="Level",INDEX($T1763:$Z1763,AC1763+1),INDEX($T1763:$Z1763,AC1763)),"")</f>
        <v>1</v>
      </c>
      <c r="AL1763" s="17" t="str" cm="1">
        <f t="array" ref="AL1763">IFERROR(IF(J1763="Level",INDEX($T1763:$Z1763,AD1763+1),INDEX($T1763:$Z1763,AD1763)),"")</f>
        <v/>
      </c>
      <c r="AM1763" s="17" t="str" cm="1">
        <f t="array" ref="AM1763">IFERROR(INDEX($T1763:$Z1763,AE1763),"")</f>
        <v/>
      </c>
      <c r="AN1763" s="17" t="str" cm="1">
        <f t="array" ref="AN1763">IFERROR(INDEX($T1763:$Z1763,AF1763),"")</f>
        <v/>
      </c>
    </row>
    <row r="1764" spans="1:40" x14ac:dyDescent="0.2">
      <c r="A1764" s="17" t="str">
        <f t="shared" si="162"/>
        <v>MA Archaeology (Part-Time): PTA2GAEGAE04</v>
      </c>
      <c r="B1764" s="11" t="s">
        <v>4220</v>
      </c>
      <c r="C1764" s="11" t="s">
        <v>32965</v>
      </c>
      <c r="D1764" s="11" t="s">
        <v>4221</v>
      </c>
      <c r="E1764" s="11" t="s">
        <v>209</v>
      </c>
      <c r="F1764" s="11" t="s">
        <v>76</v>
      </c>
      <c r="G1764" s="11" t="s">
        <v>32394</v>
      </c>
      <c r="H1764" s="11" t="s">
        <v>77</v>
      </c>
      <c r="I1764" s="11">
        <v>1</v>
      </c>
      <c r="J1764" s="11" t="s">
        <v>78</v>
      </c>
      <c r="K1764" s="11" t="s">
        <v>32182</v>
      </c>
      <c r="L1764" s="11">
        <v>180</v>
      </c>
      <c r="M1764" s="11">
        <v>180</v>
      </c>
      <c r="N1764" s="11">
        <v>0</v>
      </c>
      <c r="O1764" s="11">
        <v>0</v>
      </c>
      <c r="P1764" s="11">
        <v>0</v>
      </c>
      <c r="Q1764" s="11">
        <v>0</v>
      </c>
      <c r="R1764" s="11">
        <v>0</v>
      </c>
      <c r="S1764" s="11">
        <v>0</v>
      </c>
      <c r="T1764" s="11">
        <v>1</v>
      </c>
      <c r="U1764" s="11">
        <v>0</v>
      </c>
      <c r="V1764" s="11">
        <v>0</v>
      </c>
      <c r="W1764" s="11">
        <v>0</v>
      </c>
      <c r="X1764" s="11">
        <v>0</v>
      </c>
      <c r="Y1764" s="11">
        <v>0</v>
      </c>
      <c r="Z1764" s="11">
        <v>0</v>
      </c>
      <c r="AA1764" s="12" t="s">
        <v>32955</v>
      </c>
      <c r="AB1764" s="17" t="str">
        <f t="shared" si="163"/>
        <v>Programme: MA Archaeology (Part-Time)</v>
      </c>
      <c r="AC1764" s="17">
        <f t="shared" si="164"/>
        <v>1</v>
      </c>
      <c r="AD1764" s="17" t="str">
        <f t="shared" si="165"/>
        <v/>
      </c>
      <c r="AE1764" s="17" t="str">
        <f t="shared" si="166"/>
        <v/>
      </c>
      <c r="AF1764" s="17" t="str">
        <f t="shared" si="167"/>
        <v/>
      </c>
      <c r="AG1764" s="17" cm="1">
        <f t="array" ref="AG1764">IFERROR(IF(J1764="Level",INDEX($M1764:$S1764,AC1764+1),INDEX($M1764:$S1764,AC1764)),"")</f>
        <v>180</v>
      </c>
      <c r="AH1764" s="17" t="str" cm="1">
        <f t="array" ref="AH1764">IFERROR(IF(J1764="Level",INDEX($M1764:$S1764,AD1764+1),INDEX($M1764:$S1764,AD1764)),"")</f>
        <v/>
      </c>
      <c r="AI1764" s="17" t="str" cm="1">
        <f t="array" ref="AI1764">IFERROR(INDEX($M1764:$S1764,AE1764),"")</f>
        <v/>
      </c>
      <c r="AJ1764" s="17" t="str" cm="1">
        <f t="array" ref="AJ1764">IFERROR(INDEX($M1764:$S1764,AF1764),"")</f>
        <v/>
      </c>
      <c r="AK1764" s="17" cm="1">
        <f t="array" ref="AK1764">IFERROR(IF(J1764="Level",INDEX($T1764:$Z1764,AC1764+1),INDEX($T1764:$Z1764,AC1764)),"")</f>
        <v>1</v>
      </c>
      <c r="AL1764" s="17" t="str" cm="1">
        <f t="array" ref="AL1764">IFERROR(IF(J1764="Level",INDEX($T1764:$Z1764,AD1764+1),INDEX($T1764:$Z1764,AD1764)),"")</f>
        <v/>
      </c>
      <c r="AM1764" s="17" t="str" cm="1">
        <f t="array" ref="AM1764">IFERROR(INDEX($T1764:$Z1764,AE1764),"")</f>
        <v/>
      </c>
      <c r="AN1764" s="17" t="str" cm="1">
        <f t="array" ref="AN1764">IFERROR(INDEX($T1764:$Z1764,AF1764),"")</f>
        <v/>
      </c>
    </row>
    <row r="1765" spans="1:40" x14ac:dyDescent="0.2">
      <c r="A1765" s="17" t="str">
        <f t="shared" si="162"/>
        <v>MA Roman Archaeology (Part-Time): PTA2HPSCTH01</v>
      </c>
      <c r="B1765" s="11" t="s">
        <v>4222</v>
      </c>
      <c r="C1765" s="11" t="s">
        <v>32965</v>
      </c>
      <c r="D1765" s="11" t="s">
        <v>4223</v>
      </c>
      <c r="E1765" s="11" t="s">
        <v>209</v>
      </c>
      <c r="F1765" s="11" t="s">
        <v>76</v>
      </c>
      <c r="G1765" s="11" t="s">
        <v>32394</v>
      </c>
      <c r="H1765" s="11" t="s">
        <v>77</v>
      </c>
      <c r="I1765" s="11">
        <v>1</v>
      </c>
      <c r="J1765" s="11" t="s">
        <v>78</v>
      </c>
      <c r="K1765" s="11" t="s">
        <v>32182</v>
      </c>
      <c r="L1765" s="11">
        <v>180</v>
      </c>
      <c r="M1765" s="11">
        <v>180</v>
      </c>
      <c r="N1765" s="11">
        <v>0</v>
      </c>
      <c r="O1765" s="11">
        <v>0</v>
      </c>
      <c r="P1765" s="11">
        <v>0</v>
      </c>
      <c r="Q1765" s="11">
        <v>0</v>
      </c>
      <c r="R1765" s="11">
        <v>0</v>
      </c>
      <c r="S1765" s="11">
        <v>0</v>
      </c>
      <c r="T1765" s="11">
        <v>1</v>
      </c>
      <c r="U1765" s="11">
        <v>0</v>
      </c>
      <c r="V1765" s="11">
        <v>0</v>
      </c>
      <c r="W1765" s="11">
        <v>0</v>
      </c>
      <c r="X1765" s="11">
        <v>0</v>
      </c>
      <c r="Y1765" s="11">
        <v>0</v>
      </c>
      <c r="Z1765" s="11">
        <v>0</v>
      </c>
      <c r="AA1765" s="12" t="s">
        <v>32955</v>
      </c>
      <c r="AB1765" s="17" t="str">
        <f t="shared" si="163"/>
        <v>Programme: MA Roman Archaeology (Part-Time)</v>
      </c>
      <c r="AC1765" s="17">
        <f t="shared" si="164"/>
        <v>1</v>
      </c>
      <c r="AD1765" s="17" t="str">
        <f t="shared" si="165"/>
        <v/>
      </c>
      <c r="AE1765" s="17" t="str">
        <f t="shared" si="166"/>
        <v/>
      </c>
      <c r="AF1765" s="17" t="str">
        <f t="shared" si="167"/>
        <v/>
      </c>
      <c r="AG1765" s="17" cm="1">
        <f t="array" ref="AG1765">IFERROR(IF(J1765="Level",INDEX($M1765:$S1765,AC1765+1),INDEX($M1765:$S1765,AC1765)),"")</f>
        <v>180</v>
      </c>
      <c r="AH1765" s="17" t="str" cm="1">
        <f t="array" ref="AH1765">IFERROR(IF(J1765="Level",INDEX($M1765:$S1765,AD1765+1),INDEX($M1765:$S1765,AD1765)),"")</f>
        <v/>
      </c>
      <c r="AI1765" s="17" t="str" cm="1">
        <f t="array" ref="AI1765">IFERROR(INDEX($M1765:$S1765,AE1765),"")</f>
        <v/>
      </c>
      <c r="AJ1765" s="17" t="str" cm="1">
        <f t="array" ref="AJ1765">IFERROR(INDEX($M1765:$S1765,AF1765),"")</f>
        <v/>
      </c>
      <c r="AK1765" s="17" cm="1">
        <f t="array" ref="AK1765">IFERROR(IF(J1765="Level",INDEX($T1765:$Z1765,AC1765+1),INDEX($T1765:$Z1765,AC1765)),"")</f>
        <v>1</v>
      </c>
      <c r="AL1765" s="17" t="str" cm="1">
        <f t="array" ref="AL1765">IFERROR(IF(J1765="Level",INDEX($T1765:$Z1765,AD1765+1),INDEX($T1765:$Z1765,AD1765)),"")</f>
        <v/>
      </c>
      <c r="AM1765" s="17" t="str" cm="1">
        <f t="array" ref="AM1765">IFERROR(INDEX($T1765:$Z1765,AE1765),"")</f>
        <v/>
      </c>
      <c r="AN1765" s="17" t="str" cm="1">
        <f t="array" ref="AN1765">IFERROR(INDEX($T1765:$Z1765,AF1765),"")</f>
        <v/>
      </c>
    </row>
    <row r="1766" spans="1:40" x14ac:dyDescent="0.2">
      <c r="A1766" s="17" t="str">
        <f t="shared" si="162"/>
        <v>MSc Bioarchaeology (Human Osteology) (Part-Time): PTS2GAEGAE14</v>
      </c>
      <c r="B1766" s="11" t="s">
        <v>4394</v>
      </c>
      <c r="C1766" s="11" t="s">
        <v>32965</v>
      </c>
      <c r="D1766" s="11" t="s">
        <v>4395</v>
      </c>
      <c r="E1766" s="11" t="s">
        <v>209</v>
      </c>
      <c r="F1766" s="11" t="s">
        <v>76</v>
      </c>
      <c r="G1766" s="11" t="s">
        <v>32394</v>
      </c>
      <c r="H1766" s="11" t="s">
        <v>77</v>
      </c>
      <c r="I1766" s="11">
        <v>1</v>
      </c>
      <c r="J1766" s="11" t="s">
        <v>78</v>
      </c>
      <c r="K1766" s="11" t="s">
        <v>32182</v>
      </c>
      <c r="L1766" s="11">
        <v>180</v>
      </c>
      <c r="M1766" s="11">
        <v>180</v>
      </c>
      <c r="N1766" s="11">
        <v>0</v>
      </c>
      <c r="O1766" s="11">
        <v>0</v>
      </c>
      <c r="P1766" s="11">
        <v>0</v>
      </c>
      <c r="Q1766" s="11">
        <v>0</v>
      </c>
      <c r="R1766" s="11">
        <v>0</v>
      </c>
      <c r="S1766" s="11">
        <v>0</v>
      </c>
      <c r="T1766" s="11">
        <v>1</v>
      </c>
      <c r="U1766" s="11">
        <v>0</v>
      </c>
      <c r="V1766" s="11">
        <v>0</v>
      </c>
      <c r="W1766" s="11">
        <v>0</v>
      </c>
      <c r="X1766" s="11">
        <v>0</v>
      </c>
      <c r="Y1766" s="11">
        <v>0</v>
      </c>
      <c r="Z1766" s="11">
        <v>0</v>
      </c>
      <c r="AA1766" s="12" t="s">
        <v>32955</v>
      </c>
      <c r="AB1766" s="17" t="str">
        <f t="shared" si="163"/>
        <v>Programme: MSc Bioarchaeology (Human Osteology) (Part-Time)</v>
      </c>
      <c r="AC1766" s="17">
        <f t="shared" si="164"/>
        <v>1</v>
      </c>
      <c r="AD1766" s="17" t="str">
        <f t="shared" si="165"/>
        <v/>
      </c>
      <c r="AE1766" s="17" t="str">
        <f t="shared" si="166"/>
        <v/>
      </c>
      <c r="AF1766" s="17" t="str">
        <f t="shared" si="167"/>
        <v/>
      </c>
      <c r="AG1766" s="17" cm="1">
        <f t="array" ref="AG1766">IFERROR(IF(J1766="Level",INDEX($M1766:$S1766,AC1766+1),INDEX($M1766:$S1766,AC1766)),"")</f>
        <v>180</v>
      </c>
      <c r="AH1766" s="17" t="str" cm="1">
        <f t="array" ref="AH1766">IFERROR(IF(J1766="Level",INDEX($M1766:$S1766,AD1766+1),INDEX($M1766:$S1766,AD1766)),"")</f>
        <v/>
      </c>
      <c r="AI1766" s="17" t="str" cm="1">
        <f t="array" ref="AI1766">IFERROR(INDEX($M1766:$S1766,AE1766),"")</f>
        <v/>
      </c>
      <c r="AJ1766" s="17" t="str" cm="1">
        <f t="array" ref="AJ1766">IFERROR(INDEX($M1766:$S1766,AF1766),"")</f>
        <v/>
      </c>
      <c r="AK1766" s="17" cm="1">
        <f t="array" ref="AK1766">IFERROR(IF(J1766="Level",INDEX($T1766:$Z1766,AC1766+1),INDEX($T1766:$Z1766,AC1766)),"")</f>
        <v>1</v>
      </c>
      <c r="AL1766" s="17" t="str" cm="1">
        <f t="array" ref="AL1766">IFERROR(IF(J1766="Level",INDEX($T1766:$Z1766,AD1766+1),INDEX($T1766:$Z1766,AD1766)),"")</f>
        <v/>
      </c>
      <c r="AM1766" s="17" t="str" cm="1">
        <f t="array" ref="AM1766">IFERROR(INDEX($T1766:$Z1766,AE1766),"")</f>
        <v/>
      </c>
      <c r="AN1766" s="17" t="str" cm="1">
        <f t="array" ref="AN1766">IFERROR(INDEX($T1766:$Z1766,AF1766),"")</f>
        <v/>
      </c>
    </row>
    <row r="1767" spans="1:40" x14ac:dyDescent="0.2">
      <c r="A1767" s="17" t="str">
        <f t="shared" si="162"/>
        <v>MSc Bioarchaeology (Zooarchaeology) (Part-Time): PTS2GAEGAE15</v>
      </c>
      <c r="B1767" s="11" t="s">
        <v>4396</v>
      </c>
      <c r="C1767" s="11" t="s">
        <v>32965</v>
      </c>
      <c r="D1767" s="11" t="s">
        <v>4397</v>
      </c>
      <c r="E1767" s="11" t="s">
        <v>209</v>
      </c>
      <c r="F1767" s="11" t="s">
        <v>76</v>
      </c>
      <c r="G1767" s="11" t="s">
        <v>32394</v>
      </c>
      <c r="H1767" s="11" t="s">
        <v>77</v>
      </c>
      <c r="I1767" s="11">
        <v>1</v>
      </c>
      <c r="J1767" s="11" t="s">
        <v>78</v>
      </c>
      <c r="K1767" s="11" t="s">
        <v>32182</v>
      </c>
      <c r="L1767" s="11">
        <v>180</v>
      </c>
      <c r="M1767" s="11">
        <v>180</v>
      </c>
      <c r="N1767" s="11">
        <v>0</v>
      </c>
      <c r="O1767" s="11">
        <v>0</v>
      </c>
      <c r="P1767" s="11">
        <v>0</v>
      </c>
      <c r="Q1767" s="11">
        <v>0</v>
      </c>
      <c r="R1767" s="11">
        <v>0</v>
      </c>
      <c r="S1767" s="11">
        <v>0</v>
      </c>
      <c r="T1767" s="11">
        <v>1</v>
      </c>
      <c r="U1767" s="11">
        <v>0</v>
      </c>
      <c r="V1767" s="11">
        <v>0</v>
      </c>
      <c r="W1767" s="11">
        <v>0</v>
      </c>
      <c r="X1767" s="11">
        <v>0</v>
      </c>
      <c r="Y1767" s="11">
        <v>0</v>
      </c>
      <c r="Z1767" s="11">
        <v>0</v>
      </c>
      <c r="AA1767" s="12" t="s">
        <v>32955</v>
      </c>
      <c r="AB1767" s="17" t="str">
        <f t="shared" si="163"/>
        <v>Programme: MSc Bioarchaeology (Zooarchaeology) (Part-Time)</v>
      </c>
      <c r="AC1767" s="17">
        <f t="shared" si="164"/>
        <v>1</v>
      </c>
      <c r="AD1767" s="17" t="str">
        <f t="shared" si="165"/>
        <v/>
      </c>
      <c r="AE1767" s="17" t="str">
        <f t="shared" si="166"/>
        <v/>
      </c>
      <c r="AF1767" s="17" t="str">
        <f t="shared" si="167"/>
        <v/>
      </c>
      <c r="AG1767" s="17" cm="1">
        <f t="array" ref="AG1767">IFERROR(IF(J1767="Level",INDEX($M1767:$S1767,AC1767+1),INDEX($M1767:$S1767,AC1767)),"")</f>
        <v>180</v>
      </c>
      <c r="AH1767" s="17" t="str" cm="1">
        <f t="array" ref="AH1767">IFERROR(IF(J1767="Level",INDEX($M1767:$S1767,AD1767+1),INDEX($M1767:$S1767,AD1767)),"")</f>
        <v/>
      </c>
      <c r="AI1767" s="17" t="str" cm="1">
        <f t="array" ref="AI1767">IFERROR(INDEX($M1767:$S1767,AE1767),"")</f>
        <v/>
      </c>
      <c r="AJ1767" s="17" t="str" cm="1">
        <f t="array" ref="AJ1767">IFERROR(INDEX($M1767:$S1767,AF1767),"")</f>
        <v/>
      </c>
      <c r="AK1767" s="17" cm="1">
        <f t="array" ref="AK1767">IFERROR(IF(J1767="Level",INDEX($T1767:$Z1767,AC1767+1),INDEX($T1767:$Z1767,AC1767)),"")</f>
        <v>1</v>
      </c>
      <c r="AL1767" s="17" t="str" cm="1">
        <f t="array" ref="AL1767">IFERROR(IF(J1767="Level",INDEX($T1767:$Z1767,AD1767+1),INDEX($T1767:$Z1767,AD1767)),"")</f>
        <v/>
      </c>
      <c r="AM1767" s="17" t="str" cm="1">
        <f t="array" ref="AM1767">IFERROR(INDEX($T1767:$Z1767,AE1767),"")</f>
        <v/>
      </c>
      <c r="AN1767" s="17" t="str" cm="1">
        <f t="array" ref="AN1767">IFERROR(INDEX($T1767:$Z1767,AF1767),"")</f>
        <v/>
      </c>
    </row>
    <row r="1768" spans="1:40" x14ac:dyDescent="0.2">
      <c r="A1768" s="17" t="str">
        <f t="shared" si="162"/>
        <v>MSc Bioarchaeology (Forensic Anthropology) (Part-Time): PTS2GAEGAE17</v>
      </c>
      <c r="B1768" s="11" t="s">
        <v>4398</v>
      </c>
      <c r="C1768" s="11" t="s">
        <v>32965</v>
      </c>
      <c r="D1768" s="11" t="s">
        <v>4399</v>
      </c>
      <c r="E1768" s="11" t="s">
        <v>209</v>
      </c>
      <c r="F1768" s="11" t="s">
        <v>76</v>
      </c>
      <c r="G1768" s="11" t="s">
        <v>32394</v>
      </c>
      <c r="H1768" s="11" t="s">
        <v>77</v>
      </c>
      <c r="I1768" s="11">
        <v>1</v>
      </c>
      <c r="J1768" s="11" t="s">
        <v>78</v>
      </c>
      <c r="K1768" s="11" t="s">
        <v>32182</v>
      </c>
      <c r="L1768" s="11">
        <v>180</v>
      </c>
      <c r="M1768" s="11">
        <v>180</v>
      </c>
      <c r="N1768" s="11">
        <v>0</v>
      </c>
      <c r="O1768" s="11">
        <v>0</v>
      </c>
      <c r="P1768" s="11">
        <v>0</v>
      </c>
      <c r="Q1768" s="11">
        <v>0</v>
      </c>
      <c r="R1768" s="11">
        <v>0</v>
      </c>
      <c r="S1768" s="11">
        <v>0</v>
      </c>
      <c r="T1768" s="11">
        <v>1</v>
      </c>
      <c r="U1768" s="11">
        <v>0</v>
      </c>
      <c r="V1768" s="11">
        <v>0</v>
      </c>
      <c r="W1768" s="11">
        <v>0</v>
      </c>
      <c r="X1768" s="11">
        <v>0</v>
      </c>
      <c r="Y1768" s="11">
        <v>0</v>
      </c>
      <c r="Z1768" s="11">
        <v>0</v>
      </c>
      <c r="AA1768" s="12" t="s">
        <v>32955</v>
      </c>
      <c r="AB1768" s="17" t="str">
        <f t="shared" si="163"/>
        <v>Programme: MSc Bioarchaeology (Forensic Anthropology) (Part-Time)</v>
      </c>
      <c r="AC1768" s="17">
        <f t="shared" si="164"/>
        <v>1</v>
      </c>
      <c r="AD1768" s="17" t="str">
        <f t="shared" si="165"/>
        <v/>
      </c>
      <c r="AE1768" s="17" t="str">
        <f t="shared" si="166"/>
        <v/>
      </c>
      <c r="AF1768" s="17" t="str">
        <f t="shared" si="167"/>
        <v/>
      </c>
      <c r="AG1768" s="17" cm="1">
        <f t="array" ref="AG1768">IFERROR(IF(J1768="Level",INDEX($M1768:$S1768,AC1768+1),INDEX($M1768:$S1768,AC1768)),"")</f>
        <v>180</v>
      </c>
      <c r="AH1768" s="17" t="str" cm="1">
        <f t="array" ref="AH1768">IFERROR(IF(J1768="Level",INDEX($M1768:$S1768,AD1768+1),INDEX($M1768:$S1768,AD1768)),"")</f>
        <v/>
      </c>
      <c r="AI1768" s="17" t="str" cm="1">
        <f t="array" ref="AI1768">IFERROR(INDEX($M1768:$S1768,AE1768),"")</f>
        <v/>
      </c>
      <c r="AJ1768" s="17" t="str" cm="1">
        <f t="array" ref="AJ1768">IFERROR(INDEX($M1768:$S1768,AF1768),"")</f>
        <v/>
      </c>
      <c r="AK1768" s="17" cm="1">
        <f t="array" ref="AK1768">IFERROR(IF(J1768="Level",INDEX($T1768:$Z1768,AC1768+1),INDEX($T1768:$Z1768,AC1768)),"")</f>
        <v>1</v>
      </c>
      <c r="AL1768" s="17" t="str" cm="1">
        <f t="array" ref="AL1768">IFERROR(IF(J1768="Level",INDEX($T1768:$Z1768,AD1768+1),INDEX($T1768:$Z1768,AD1768)),"")</f>
        <v/>
      </c>
      <c r="AM1768" s="17" t="str" cm="1">
        <f t="array" ref="AM1768">IFERROR(INDEX($T1768:$Z1768,AE1768),"")</f>
        <v/>
      </c>
      <c r="AN1768" s="17" t="str" cm="1">
        <f t="array" ref="AN1768">IFERROR(INDEX($T1768:$Z1768,AF1768),"")</f>
        <v/>
      </c>
    </row>
    <row r="1769" spans="1:40" x14ac:dyDescent="0.2">
      <c r="A1769" s="17" t="str">
        <f t="shared" si="162"/>
        <v>MSc Experimental Archaeology (Part-Time): PTS2HPSHPS05</v>
      </c>
      <c r="B1769" s="11" t="s">
        <v>4412</v>
      </c>
      <c r="C1769" s="11" t="s">
        <v>32965</v>
      </c>
      <c r="D1769" s="11" t="s">
        <v>4413</v>
      </c>
      <c r="E1769" s="11" t="s">
        <v>209</v>
      </c>
      <c r="F1769" s="11" t="s">
        <v>76</v>
      </c>
      <c r="G1769" s="11" t="s">
        <v>32394</v>
      </c>
      <c r="H1769" s="11" t="s">
        <v>77</v>
      </c>
      <c r="I1769" s="11">
        <v>1</v>
      </c>
      <c r="J1769" s="11" t="s">
        <v>78</v>
      </c>
      <c r="K1769" s="11" t="s">
        <v>32182</v>
      </c>
      <c r="L1769" s="11">
        <v>180</v>
      </c>
      <c r="M1769" s="11">
        <v>180</v>
      </c>
      <c r="N1769" s="11">
        <v>0</v>
      </c>
      <c r="O1769" s="11">
        <v>0</v>
      </c>
      <c r="P1769" s="11">
        <v>0</v>
      </c>
      <c r="Q1769" s="11">
        <v>0</v>
      </c>
      <c r="R1769" s="11">
        <v>0</v>
      </c>
      <c r="S1769" s="11">
        <v>0</v>
      </c>
      <c r="T1769" s="11">
        <v>1</v>
      </c>
      <c r="U1769" s="11">
        <v>0</v>
      </c>
      <c r="V1769" s="11">
        <v>0</v>
      </c>
      <c r="W1769" s="11">
        <v>0</v>
      </c>
      <c r="X1769" s="11">
        <v>0</v>
      </c>
      <c r="Y1769" s="11">
        <v>0</v>
      </c>
      <c r="Z1769" s="11">
        <v>0</v>
      </c>
      <c r="AA1769" s="12" t="s">
        <v>32955</v>
      </c>
      <c r="AB1769" s="17" t="str">
        <f t="shared" si="163"/>
        <v>Programme: MSc Experimental Archaeology (Part-Time)</v>
      </c>
      <c r="AC1769" s="17">
        <f t="shared" si="164"/>
        <v>1</v>
      </c>
      <c r="AD1769" s="17" t="str">
        <f t="shared" si="165"/>
        <v/>
      </c>
      <c r="AE1769" s="17" t="str">
        <f t="shared" si="166"/>
        <v/>
      </c>
      <c r="AF1769" s="17" t="str">
        <f t="shared" si="167"/>
        <v/>
      </c>
      <c r="AG1769" s="17" cm="1">
        <f t="array" ref="AG1769">IFERROR(IF(J1769="Level",INDEX($M1769:$S1769,AC1769+1),INDEX($M1769:$S1769,AC1769)),"")</f>
        <v>180</v>
      </c>
      <c r="AH1769" s="17" t="str" cm="1">
        <f t="array" ref="AH1769">IFERROR(IF(J1769="Level",INDEX($M1769:$S1769,AD1769+1),INDEX($M1769:$S1769,AD1769)),"")</f>
        <v/>
      </c>
      <c r="AI1769" s="17" t="str" cm="1">
        <f t="array" ref="AI1769">IFERROR(INDEX($M1769:$S1769,AE1769),"")</f>
        <v/>
      </c>
      <c r="AJ1769" s="17" t="str" cm="1">
        <f t="array" ref="AJ1769">IFERROR(INDEX($M1769:$S1769,AF1769),"")</f>
        <v/>
      </c>
      <c r="AK1769" s="17" cm="1">
        <f t="array" ref="AK1769">IFERROR(IF(J1769="Level",INDEX($T1769:$Z1769,AC1769+1),INDEX($T1769:$Z1769,AC1769)),"")</f>
        <v>1</v>
      </c>
      <c r="AL1769" s="17" t="str" cm="1">
        <f t="array" ref="AL1769">IFERROR(IF(J1769="Level",INDEX($T1769:$Z1769,AD1769+1),INDEX($T1769:$Z1769,AD1769)),"")</f>
        <v/>
      </c>
      <c r="AM1769" s="17" t="str" cm="1">
        <f t="array" ref="AM1769">IFERROR(INDEX($T1769:$Z1769,AE1769),"")</f>
        <v/>
      </c>
      <c r="AN1769" s="17" t="str" cm="1">
        <f t="array" ref="AN1769">IFERROR(INDEX($T1769:$Z1769,AF1769),"")</f>
        <v/>
      </c>
    </row>
    <row r="1770" spans="1:40" x14ac:dyDescent="0.2">
      <c r="A1770" s="17" t="str">
        <f t="shared" si="162"/>
        <v>MA Classics and Ancient History (Part-Time): PTA2CTHCTH04</v>
      </c>
      <c r="B1770" s="11" t="s">
        <v>4200</v>
      </c>
      <c r="C1770" s="11" t="s">
        <v>32965</v>
      </c>
      <c r="D1770" s="11" t="s">
        <v>4201</v>
      </c>
      <c r="E1770" s="11" t="s">
        <v>172</v>
      </c>
      <c r="F1770" s="11" t="s">
        <v>76</v>
      </c>
      <c r="G1770" s="11" t="s">
        <v>32394</v>
      </c>
      <c r="H1770" s="11" t="s">
        <v>77</v>
      </c>
      <c r="I1770" s="11">
        <v>1</v>
      </c>
      <c r="J1770" s="11" t="s">
        <v>78</v>
      </c>
      <c r="K1770" s="11" t="s">
        <v>32182</v>
      </c>
      <c r="L1770" s="11">
        <v>180</v>
      </c>
      <c r="M1770" s="11">
        <v>180</v>
      </c>
      <c r="N1770" s="11">
        <v>0</v>
      </c>
      <c r="O1770" s="11">
        <v>0</v>
      </c>
      <c r="P1770" s="11">
        <v>0</v>
      </c>
      <c r="Q1770" s="11">
        <v>0</v>
      </c>
      <c r="R1770" s="11">
        <v>0</v>
      </c>
      <c r="S1770" s="11">
        <v>0</v>
      </c>
      <c r="T1770" s="11">
        <v>1</v>
      </c>
      <c r="U1770" s="11">
        <v>0</v>
      </c>
      <c r="V1770" s="11">
        <v>0</v>
      </c>
      <c r="W1770" s="11">
        <v>0</v>
      </c>
      <c r="X1770" s="11">
        <v>0</v>
      </c>
      <c r="Y1770" s="11">
        <v>0</v>
      </c>
      <c r="Z1770" s="11">
        <v>0</v>
      </c>
      <c r="AA1770" s="12" t="s">
        <v>32955</v>
      </c>
      <c r="AB1770" s="17" t="str">
        <f t="shared" si="163"/>
        <v>Programme: MA Classics and Ancient History (Part-Time)</v>
      </c>
      <c r="AC1770" s="17">
        <f t="shared" si="164"/>
        <v>1</v>
      </c>
      <c r="AD1770" s="17" t="str">
        <f t="shared" si="165"/>
        <v/>
      </c>
      <c r="AE1770" s="17" t="str">
        <f t="shared" si="166"/>
        <v/>
      </c>
      <c r="AF1770" s="17" t="str">
        <f t="shared" si="167"/>
        <v/>
      </c>
      <c r="AG1770" s="17" cm="1">
        <f t="array" ref="AG1770">IFERROR(IF(J1770="Level",INDEX($M1770:$S1770,AC1770+1),INDEX($M1770:$S1770,AC1770)),"")</f>
        <v>180</v>
      </c>
      <c r="AH1770" s="17" t="str" cm="1">
        <f t="array" ref="AH1770">IFERROR(IF(J1770="Level",INDEX($M1770:$S1770,AD1770+1),INDEX($M1770:$S1770,AD1770)),"")</f>
        <v/>
      </c>
      <c r="AI1770" s="17" t="str" cm="1">
        <f t="array" ref="AI1770">IFERROR(INDEX($M1770:$S1770,AE1770),"")</f>
        <v/>
      </c>
      <c r="AJ1770" s="17" t="str" cm="1">
        <f t="array" ref="AJ1770">IFERROR(INDEX($M1770:$S1770,AF1770),"")</f>
        <v/>
      </c>
      <c r="AK1770" s="17" cm="1">
        <f t="array" ref="AK1770">IFERROR(IF(J1770="Level",INDEX($T1770:$Z1770,AC1770+1),INDEX($T1770:$Z1770,AC1770)),"")</f>
        <v>1</v>
      </c>
      <c r="AL1770" s="17" t="str" cm="1">
        <f t="array" ref="AL1770">IFERROR(IF(J1770="Level",INDEX($T1770:$Z1770,AD1770+1),INDEX($T1770:$Z1770,AD1770)),"")</f>
        <v/>
      </c>
      <c r="AM1770" s="17" t="str" cm="1">
        <f t="array" ref="AM1770">IFERROR(INDEX($T1770:$Z1770,AE1770),"")</f>
        <v/>
      </c>
      <c r="AN1770" s="17" t="str" cm="1">
        <f t="array" ref="AN1770">IFERROR(INDEX($T1770:$Z1770,AF1770),"")</f>
        <v/>
      </c>
    </row>
    <row r="1771" spans="1:40" x14ac:dyDescent="0.2">
      <c r="A1771" s="17" t="str">
        <f t="shared" si="162"/>
        <v>MA Social Media Management (Part-Time): PTA2CMMCMM01</v>
      </c>
      <c r="B1771" s="11" t="s">
        <v>32045</v>
      </c>
      <c r="C1771" s="11" t="s">
        <v>32965</v>
      </c>
      <c r="D1771" s="11" t="s">
        <v>32697</v>
      </c>
      <c r="E1771" s="11" t="s">
        <v>205</v>
      </c>
      <c r="F1771" s="11" t="s">
        <v>76</v>
      </c>
      <c r="G1771" s="11" t="s">
        <v>32394</v>
      </c>
      <c r="H1771" s="11" t="s">
        <v>77</v>
      </c>
      <c r="I1771" s="11">
        <v>1</v>
      </c>
      <c r="J1771" s="11" t="s">
        <v>78</v>
      </c>
      <c r="K1771" s="11" t="s">
        <v>32182</v>
      </c>
      <c r="L1771" s="11">
        <v>180</v>
      </c>
      <c r="M1771" s="11">
        <v>180</v>
      </c>
      <c r="N1771" s="11">
        <v>0</v>
      </c>
      <c r="O1771" s="11">
        <v>0</v>
      </c>
      <c r="P1771" s="11">
        <v>0</v>
      </c>
      <c r="Q1771" s="11">
        <v>0</v>
      </c>
      <c r="R1771" s="11">
        <v>0</v>
      </c>
      <c r="S1771" s="11">
        <v>0</v>
      </c>
      <c r="T1771" s="11">
        <v>1</v>
      </c>
      <c r="U1771" s="11">
        <v>0</v>
      </c>
      <c r="V1771" s="11">
        <v>0</v>
      </c>
      <c r="W1771" s="11">
        <v>0</v>
      </c>
      <c r="X1771" s="11">
        <v>0</v>
      </c>
      <c r="Y1771" s="11">
        <v>0</v>
      </c>
      <c r="Z1771" s="11">
        <v>0</v>
      </c>
      <c r="AA1771" s="12" t="s">
        <v>32955</v>
      </c>
      <c r="AB1771" s="17" t="str">
        <f t="shared" si="163"/>
        <v>Programme: MA Social Media Management (Part-Time)</v>
      </c>
      <c r="AC1771" s="17">
        <f t="shared" si="164"/>
        <v>1</v>
      </c>
      <c r="AD1771" s="17" t="str">
        <f t="shared" si="165"/>
        <v/>
      </c>
      <c r="AE1771" s="17" t="str">
        <f t="shared" si="166"/>
        <v/>
      </c>
      <c r="AF1771" s="17" t="str">
        <f t="shared" si="167"/>
        <v/>
      </c>
      <c r="AG1771" s="17" cm="1">
        <f t="array" ref="AG1771">IFERROR(IF(J1771="Level",INDEX($M1771:$S1771,AC1771+1),INDEX($M1771:$S1771,AC1771)),"")</f>
        <v>180</v>
      </c>
      <c r="AH1771" s="17" t="str" cm="1">
        <f t="array" ref="AH1771">IFERROR(IF(J1771="Level",INDEX($M1771:$S1771,AD1771+1),INDEX($M1771:$S1771,AD1771)),"")</f>
        <v/>
      </c>
      <c r="AI1771" s="17" t="str" cm="1">
        <f t="array" ref="AI1771">IFERROR(INDEX($M1771:$S1771,AE1771),"")</f>
        <v/>
      </c>
      <c r="AJ1771" s="17" t="str" cm="1">
        <f t="array" ref="AJ1771">IFERROR(INDEX($M1771:$S1771,AF1771),"")</f>
        <v/>
      </c>
      <c r="AK1771" s="17" cm="1">
        <f t="array" ref="AK1771">IFERROR(IF(J1771="Level",INDEX($T1771:$Z1771,AC1771+1),INDEX($T1771:$Z1771,AC1771)),"")</f>
        <v>1</v>
      </c>
      <c r="AL1771" s="17" t="str" cm="1">
        <f t="array" ref="AL1771">IFERROR(IF(J1771="Level",INDEX($T1771:$Z1771,AD1771+1),INDEX($T1771:$Z1771,AD1771)),"")</f>
        <v/>
      </c>
      <c r="AM1771" s="17" t="str" cm="1">
        <f t="array" ref="AM1771">IFERROR(INDEX($T1771:$Z1771,AE1771),"")</f>
        <v/>
      </c>
      <c r="AN1771" s="17" t="str" cm="1">
        <f t="array" ref="AN1771">IFERROR(INDEX($T1771:$Z1771,AF1771),"")</f>
        <v/>
      </c>
    </row>
    <row r="1772" spans="1:40" x14ac:dyDescent="0.2">
      <c r="A1772" s="17" t="str">
        <f t="shared" si="162"/>
        <v>MA Social Media and Digital Marketing (Part-Time): PTA2CMMCMM02</v>
      </c>
      <c r="B1772" s="11" t="s">
        <v>32047</v>
      </c>
      <c r="C1772" s="11" t="s">
        <v>32965</v>
      </c>
      <c r="D1772" s="11" t="s">
        <v>32699</v>
      </c>
      <c r="E1772" s="11" t="s">
        <v>205</v>
      </c>
      <c r="F1772" s="11" t="s">
        <v>76</v>
      </c>
      <c r="G1772" s="11" t="s">
        <v>32394</v>
      </c>
      <c r="H1772" s="11" t="s">
        <v>77</v>
      </c>
      <c r="I1772" s="11">
        <v>1</v>
      </c>
      <c r="J1772" s="11" t="s">
        <v>78</v>
      </c>
      <c r="K1772" s="11" t="s">
        <v>32182</v>
      </c>
      <c r="L1772" s="11">
        <v>180</v>
      </c>
      <c r="M1772" s="11">
        <v>180</v>
      </c>
      <c r="N1772" s="11">
        <v>0</v>
      </c>
      <c r="O1772" s="11">
        <v>0</v>
      </c>
      <c r="P1772" s="11">
        <v>0</v>
      </c>
      <c r="Q1772" s="11">
        <v>0</v>
      </c>
      <c r="R1772" s="11">
        <v>0</v>
      </c>
      <c r="S1772" s="11">
        <v>0</v>
      </c>
      <c r="T1772" s="11">
        <v>1</v>
      </c>
      <c r="U1772" s="11">
        <v>0</v>
      </c>
      <c r="V1772" s="11">
        <v>0</v>
      </c>
      <c r="W1772" s="11">
        <v>0</v>
      </c>
      <c r="X1772" s="11">
        <v>0</v>
      </c>
      <c r="Y1772" s="11">
        <v>0</v>
      </c>
      <c r="Z1772" s="11">
        <v>0</v>
      </c>
      <c r="AA1772" s="12" t="s">
        <v>32955</v>
      </c>
      <c r="AB1772" s="17" t="str">
        <f t="shared" si="163"/>
        <v>Programme: MA Social Media and Digital Marketing (Part-Time)</v>
      </c>
      <c r="AC1772" s="17">
        <f t="shared" si="164"/>
        <v>1</v>
      </c>
      <c r="AD1772" s="17" t="str">
        <f t="shared" si="165"/>
        <v/>
      </c>
      <c r="AE1772" s="17" t="str">
        <f t="shared" si="166"/>
        <v/>
      </c>
      <c r="AF1772" s="17" t="str">
        <f t="shared" si="167"/>
        <v/>
      </c>
      <c r="AG1772" s="17" cm="1">
        <f t="array" ref="AG1772">IFERROR(IF(J1772="Level",INDEX($M1772:$S1772,AC1772+1),INDEX($M1772:$S1772,AC1772)),"")</f>
        <v>180</v>
      </c>
      <c r="AH1772" s="17" t="str" cm="1">
        <f t="array" ref="AH1772">IFERROR(IF(J1772="Level",INDEX($M1772:$S1772,AD1772+1),INDEX($M1772:$S1772,AD1772)),"")</f>
        <v/>
      </c>
      <c r="AI1772" s="17" t="str" cm="1">
        <f t="array" ref="AI1772">IFERROR(INDEX($M1772:$S1772,AE1772),"")</f>
        <v/>
      </c>
      <c r="AJ1772" s="17" t="str" cm="1">
        <f t="array" ref="AJ1772">IFERROR(INDEX($M1772:$S1772,AF1772),"")</f>
        <v/>
      </c>
      <c r="AK1772" s="17" cm="1">
        <f t="array" ref="AK1772">IFERROR(IF(J1772="Level",INDEX($T1772:$Z1772,AC1772+1),INDEX($T1772:$Z1772,AC1772)),"")</f>
        <v>1</v>
      </c>
      <c r="AL1772" s="17" t="str" cm="1">
        <f t="array" ref="AL1772">IFERROR(IF(J1772="Level",INDEX($T1772:$Z1772,AD1772+1),INDEX($T1772:$Z1772,AD1772)),"")</f>
        <v/>
      </c>
      <c r="AM1772" s="17" t="str" cm="1">
        <f t="array" ref="AM1772">IFERROR(INDEX($T1772:$Z1772,AE1772),"")</f>
        <v/>
      </c>
      <c r="AN1772" s="17" t="str" cm="1">
        <f t="array" ref="AN1772">IFERROR(INDEX($T1772:$Z1772,AF1772),"")</f>
        <v/>
      </c>
    </row>
    <row r="1773" spans="1:40" x14ac:dyDescent="0.2">
      <c r="A1773" s="17" t="str">
        <f t="shared" si="162"/>
        <v>MA Media and Communications (Part-Time): PTA2EGLEGL08</v>
      </c>
      <c r="B1773" s="11" t="s">
        <v>4216</v>
      </c>
      <c r="C1773" s="11" t="s">
        <v>32965</v>
      </c>
      <c r="D1773" s="11" t="s">
        <v>4217</v>
      </c>
      <c r="E1773" s="11" t="s">
        <v>205</v>
      </c>
      <c r="F1773" s="11" t="s">
        <v>76</v>
      </c>
      <c r="G1773" s="11" t="s">
        <v>32394</v>
      </c>
      <c r="H1773" s="11" t="s">
        <v>77</v>
      </c>
      <c r="I1773" s="11">
        <v>1</v>
      </c>
      <c r="J1773" s="11" t="s">
        <v>78</v>
      </c>
      <c r="K1773" s="11" t="s">
        <v>32182</v>
      </c>
      <c r="L1773" s="11">
        <v>180</v>
      </c>
      <c r="M1773" s="11">
        <v>180</v>
      </c>
      <c r="N1773" s="11">
        <v>0</v>
      </c>
      <c r="O1773" s="11">
        <v>0</v>
      </c>
      <c r="P1773" s="11">
        <v>0</v>
      </c>
      <c r="Q1773" s="11">
        <v>0</v>
      </c>
      <c r="R1773" s="11">
        <v>0</v>
      </c>
      <c r="S1773" s="11">
        <v>0</v>
      </c>
      <c r="T1773" s="11">
        <v>1</v>
      </c>
      <c r="U1773" s="11">
        <v>0</v>
      </c>
      <c r="V1773" s="11">
        <v>0</v>
      </c>
      <c r="W1773" s="11">
        <v>0</v>
      </c>
      <c r="X1773" s="11">
        <v>0</v>
      </c>
      <c r="Y1773" s="11">
        <v>0</v>
      </c>
      <c r="Z1773" s="11">
        <v>0</v>
      </c>
      <c r="AA1773" s="12" t="s">
        <v>32955</v>
      </c>
      <c r="AB1773" s="17" t="str">
        <f t="shared" si="163"/>
        <v>Programme: MA Media and Communications (Part-Time)</v>
      </c>
      <c r="AC1773" s="17">
        <f t="shared" si="164"/>
        <v>1</v>
      </c>
      <c r="AD1773" s="17" t="str">
        <f t="shared" si="165"/>
        <v/>
      </c>
      <c r="AE1773" s="17" t="str">
        <f t="shared" si="166"/>
        <v/>
      </c>
      <c r="AF1773" s="17" t="str">
        <f t="shared" si="167"/>
        <v/>
      </c>
      <c r="AG1773" s="17" cm="1">
        <f t="array" ref="AG1773">IFERROR(IF(J1773="Level",INDEX($M1773:$S1773,AC1773+1),INDEX($M1773:$S1773,AC1773)),"")</f>
        <v>180</v>
      </c>
      <c r="AH1773" s="17" t="str" cm="1">
        <f t="array" ref="AH1773">IFERROR(IF(J1773="Level",INDEX($M1773:$S1773,AD1773+1),INDEX($M1773:$S1773,AD1773)),"")</f>
        <v/>
      </c>
      <c r="AI1773" s="17" t="str" cm="1">
        <f t="array" ref="AI1773">IFERROR(INDEX($M1773:$S1773,AE1773),"")</f>
        <v/>
      </c>
      <c r="AJ1773" s="17" t="str" cm="1">
        <f t="array" ref="AJ1773">IFERROR(INDEX($M1773:$S1773,AF1773),"")</f>
        <v/>
      </c>
      <c r="AK1773" s="17" cm="1">
        <f t="array" ref="AK1773">IFERROR(IF(J1773="Level",INDEX($T1773:$Z1773,AC1773+1),INDEX($T1773:$Z1773,AC1773)),"")</f>
        <v>1</v>
      </c>
      <c r="AL1773" s="17" t="str" cm="1">
        <f t="array" ref="AL1773">IFERROR(IF(J1773="Level",INDEX($T1773:$Z1773,AD1773+1),INDEX($T1773:$Z1773,AD1773)),"")</f>
        <v/>
      </c>
      <c r="AM1773" s="17" t="str" cm="1">
        <f t="array" ref="AM1773">IFERROR(INDEX($T1773:$Z1773,AE1773),"")</f>
        <v/>
      </c>
      <c r="AN1773" s="17" t="str" cm="1">
        <f t="array" ref="AN1773">IFERROR(INDEX($T1773:$Z1773,AF1773),"")</f>
        <v/>
      </c>
    </row>
    <row r="1774" spans="1:40" x14ac:dyDescent="0.2">
      <c r="A1774" s="17" t="str">
        <f t="shared" si="162"/>
        <v>MSc Security and Data Science (Part-Time): PTS2HPSHPS10</v>
      </c>
      <c r="B1774" s="11" t="s">
        <v>31995</v>
      </c>
      <c r="C1774" s="11" t="s">
        <v>32965</v>
      </c>
      <c r="D1774" s="11" t="s">
        <v>32399</v>
      </c>
      <c r="E1774" s="11" t="s">
        <v>1141</v>
      </c>
      <c r="F1774" s="11" t="s">
        <v>76</v>
      </c>
      <c r="G1774" s="11" t="s">
        <v>32394</v>
      </c>
      <c r="H1774" s="11" t="s">
        <v>77</v>
      </c>
      <c r="I1774" s="11">
        <v>1</v>
      </c>
      <c r="J1774" s="11" t="s">
        <v>78</v>
      </c>
      <c r="K1774" s="11" t="s">
        <v>32182</v>
      </c>
      <c r="L1774" s="11">
        <v>180</v>
      </c>
      <c r="M1774" s="11">
        <v>180</v>
      </c>
      <c r="N1774" s="11">
        <v>0</v>
      </c>
      <c r="O1774" s="11">
        <v>0</v>
      </c>
      <c r="P1774" s="11">
        <v>0</v>
      </c>
      <c r="Q1774" s="11">
        <v>0</v>
      </c>
      <c r="R1774" s="11">
        <v>0</v>
      </c>
      <c r="S1774" s="11">
        <v>0</v>
      </c>
      <c r="T1774" s="11">
        <v>1</v>
      </c>
      <c r="U1774" s="11">
        <v>0</v>
      </c>
      <c r="V1774" s="11">
        <v>0</v>
      </c>
      <c r="W1774" s="11">
        <v>0</v>
      </c>
      <c r="X1774" s="11">
        <v>0</v>
      </c>
      <c r="Y1774" s="11">
        <v>0</v>
      </c>
      <c r="Z1774" s="11">
        <v>0</v>
      </c>
      <c r="AA1774" s="12" t="s">
        <v>32955</v>
      </c>
      <c r="AB1774" s="17" t="str">
        <f t="shared" si="163"/>
        <v>Programme: MSc Security and Data Science (Part-Time)</v>
      </c>
      <c r="AC1774" s="17">
        <f t="shared" si="164"/>
        <v>1</v>
      </c>
      <c r="AD1774" s="17" t="str">
        <f t="shared" si="165"/>
        <v/>
      </c>
      <c r="AE1774" s="17" t="str">
        <f t="shared" si="166"/>
        <v/>
      </c>
      <c r="AF1774" s="17" t="str">
        <f t="shared" si="167"/>
        <v/>
      </c>
      <c r="AG1774" s="17" cm="1">
        <f t="array" ref="AG1774">IFERROR(IF(J1774="Level",INDEX($M1774:$S1774,AC1774+1),INDEX($M1774:$S1774,AC1774)),"")</f>
        <v>180</v>
      </c>
      <c r="AH1774" s="17" t="str" cm="1">
        <f t="array" ref="AH1774">IFERROR(IF(J1774="Level",INDEX($M1774:$S1774,AD1774+1),INDEX($M1774:$S1774,AD1774)),"")</f>
        <v/>
      </c>
      <c r="AI1774" s="17" t="str" cm="1">
        <f t="array" ref="AI1774">IFERROR(INDEX($M1774:$S1774,AE1774),"")</f>
        <v/>
      </c>
      <c r="AJ1774" s="17" t="str" cm="1">
        <f t="array" ref="AJ1774">IFERROR(INDEX($M1774:$S1774,AF1774),"")</f>
        <v/>
      </c>
      <c r="AK1774" s="17" cm="1">
        <f t="array" ref="AK1774">IFERROR(IF(J1774="Level",INDEX($T1774:$Z1774,AC1774+1),INDEX($T1774:$Z1774,AC1774)),"")</f>
        <v>1</v>
      </c>
      <c r="AL1774" s="17" t="str" cm="1">
        <f t="array" ref="AL1774">IFERROR(IF(J1774="Level",INDEX($T1774:$Z1774,AD1774+1),INDEX($T1774:$Z1774,AD1774)),"")</f>
        <v/>
      </c>
      <c r="AM1774" s="17" t="str" cm="1">
        <f t="array" ref="AM1774">IFERROR(INDEX($T1774:$Z1774,AE1774),"")</f>
        <v/>
      </c>
      <c r="AN1774" s="17" t="str" cm="1">
        <f t="array" ref="AN1774">IFERROR(INDEX($T1774:$Z1774,AF1774),"")</f>
        <v/>
      </c>
    </row>
    <row r="1775" spans="1:40" x14ac:dyDescent="0.2">
      <c r="A1775" s="17" t="str">
        <f t="shared" si="162"/>
        <v>MA Theatre Practice (Applied Theatre) (Part-Time): PTA2DRADRA01</v>
      </c>
      <c r="B1775" s="11" t="s">
        <v>4204</v>
      </c>
      <c r="C1775" s="11" t="s">
        <v>32965</v>
      </c>
      <c r="D1775" s="11" t="s">
        <v>4205</v>
      </c>
      <c r="E1775" s="11" t="s">
        <v>177</v>
      </c>
      <c r="F1775" s="11" t="s">
        <v>76</v>
      </c>
      <c r="G1775" s="11" t="s">
        <v>32394</v>
      </c>
      <c r="H1775" s="11" t="s">
        <v>77</v>
      </c>
      <c r="I1775" s="11">
        <v>1</v>
      </c>
      <c r="J1775" s="11" t="s">
        <v>78</v>
      </c>
      <c r="K1775" s="11" t="s">
        <v>32182</v>
      </c>
      <c r="L1775" s="11">
        <v>180</v>
      </c>
      <c r="M1775" s="11">
        <v>180</v>
      </c>
      <c r="N1775" s="11">
        <v>0</v>
      </c>
      <c r="O1775" s="11">
        <v>0</v>
      </c>
      <c r="P1775" s="11">
        <v>0</v>
      </c>
      <c r="Q1775" s="11">
        <v>0</v>
      </c>
      <c r="R1775" s="11">
        <v>0</v>
      </c>
      <c r="S1775" s="11">
        <v>0</v>
      </c>
      <c r="T1775" s="11">
        <v>1</v>
      </c>
      <c r="U1775" s="11">
        <v>0</v>
      </c>
      <c r="V1775" s="11">
        <v>0</v>
      </c>
      <c r="W1775" s="11">
        <v>0</v>
      </c>
      <c r="X1775" s="11">
        <v>0</v>
      </c>
      <c r="Y1775" s="11">
        <v>0</v>
      </c>
      <c r="Z1775" s="11">
        <v>0</v>
      </c>
      <c r="AA1775" s="12" t="s">
        <v>32955</v>
      </c>
      <c r="AB1775" s="17" t="str">
        <f t="shared" si="163"/>
        <v>Programme: MA Theatre Practice (Applied Theatre) (Part-Time)</v>
      </c>
      <c r="AC1775" s="17">
        <f t="shared" si="164"/>
        <v>1</v>
      </c>
      <c r="AD1775" s="17" t="str">
        <f t="shared" si="165"/>
        <v/>
      </c>
      <c r="AE1775" s="17" t="str">
        <f t="shared" si="166"/>
        <v/>
      </c>
      <c r="AF1775" s="17" t="str">
        <f t="shared" si="167"/>
        <v/>
      </c>
      <c r="AG1775" s="17" cm="1">
        <f t="array" ref="AG1775">IFERROR(IF(J1775="Level",INDEX($M1775:$S1775,AC1775+1),INDEX($M1775:$S1775,AC1775)),"")</f>
        <v>180</v>
      </c>
      <c r="AH1775" s="17" t="str" cm="1">
        <f t="array" ref="AH1775">IFERROR(IF(J1775="Level",INDEX($M1775:$S1775,AD1775+1),INDEX($M1775:$S1775,AD1775)),"")</f>
        <v/>
      </c>
      <c r="AI1775" s="17" t="str" cm="1">
        <f t="array" ref="AI1775">IFERROR(INDEX($M1775:$S1775,AE1775),"")</f>
        <v/>
      </c>
      <c r="AJ1775" s="17" t="str" cm="1">
        <f t="array" ref="AJ1775">IFERROR(INDEX($M1775:$S1775,AF1775),"")</f>
        <v/>
      </c>
      <c r="AK1775" s="17" cm="1">
        <f t="array" ref="AK1775">IFERROR(IF(J1775="Level",INDEX($T1775:$Z1775,AC1775+1),INDEX($T1775:$Z1775,AC1775)),"")</f>
        <v>1</v>
      </c>
      <c r="AL1775" s="17" t="str" cm="1">
        <f t="array" ref="AL1775">IFERROR(IF(J1775="Level",INDEX($T1775:$Z1775,AD1775+1),INDEX($T1775:$Z1775,AD1775)),"")</f>
        <v/>
      </c>
      <c r="AM1775" s="17" t="str" cm="1">
        <f t="array" ref="AM1775">IFERROR(INDEX($T1775:$Z1775,AE1775),"")</f>
        <v/>
      </c>
      <c r="AN1775" s="17" t="str" cm="1">
        <f t="array" ref="AN1775">IFERROR(INDEX($T1775:$Z1775,AF1775),"")</f>
        <v/>
      </c>
    </row>
    <row r="1776" spans="1:40" x14ac:dyDescent="0.2">
      <c r="A1776" s="17" t="str">
        <f t="shared" si="162"/>
        <v>MA Screen Acting and Performance (Part-Time): PTA2DRADRA02</v>
      </c>
      <c r="B1776" s="11" t="s">
        <v>32049</v>
      </c>
      <c r="C1776" s="11" t="s">
        <v>32965</v>
      </c>
      <c r="D1776" s="11" t="s">
        <v>32701</v>
      </c>
      <c r="E1776" s="11" t="s">
        <v>177</v>
      </c>
      <c r="F1776" s="11" t="s">
        <v>76</v>
      </c>
      <c r="G1776" s="11" t="s">
        <v>32394</v>
      </c>
      <c r="H1776" s="11" t="s">
        <v>77</v>
      </c>
      <c r="I1776" s="11">
        <v>1</v>
      </c>
      <c r="J1776" s="11" t="s">
        <v>78</v>
      </c>
      <c r="K1776" s="11" t="s">
        <v>32182</v>
      </c>
      <c r="L1776" s="11">
        <v>180</v>
      </c>
      <c r="M1776" s="11">
        <v>180</v>
      </c>
      <c r="N1776" s="11">
        <v>0</v>
      </c>
      <c r="O1776" s="11">
        <v>0</v>
      </c>
      <c r="P1776" s="11">
        <v>0</v>
      </c>
      <c r="Q1776" s="11">
        <v>0</v>
      </c>
      <c r="R1776" s="11">
        <v>0</v>
      </c>
      <c r="S1776" s="11">
        <v>0</v>
      </c>
      <c r="T1776" s="11">
        <v>1</v>
      </c>
      <c r="U1776" s="11">
        <v>0</v>
      </c>
      <c r="V1776" s="11">
        <v>0</v>
      </c>
      <c r="W1776" s="11">
        <v>0</v>
      </c>
      <c r="X1776" s="11">
        <v>0</v>
      </c>
      <c r="Y1776" s="11">
        <v>0</v>
      </c>
      <c r="Z1776" s="11">
        <v>0</v>
      </c>
      <c r="AA1776" s="12" t="s">
        <v>32955</v>
      </c>
      <c r="AB1776" s="17" t="str">
        <f t="shared" si="163"/>
        <v>Programme: MA Screen Acting and Performance (Part-Time)</v>
      </c>
      <c r="AC1776" s="17">
        <f t="shared" si="164"/>
        <v>1</v>
      </c>
      <c r="AD1776" s="17" t="str">
        <f t="shared" si="165"/>
        <v/>
      </c>
      <c r="AE1776" s="17" t="str">
        <f t="shared" si="166"/>
        <v/>
      </c>
      <c r="AF1776" s="17" t="str">
        <f t="shared" si="167"/>
        <v/>
      </c>
      <c r="AG1776" s="17" cm="1">
        <f t="array" ref="AG1776">IFERROR(IF(J1776="Level",INDEX($M1776:$S1776,AC1776+1),INDEX($M1776:$S1776,AC1776)),"")</f>
        <v>180</v>
      </c>
      <c r="AH1776" s="17" t="str" cm="1">
        <f t="array" ref="AH1776">IFERROR(IF(J1776="Level",INDEX($M1776:$S1776,AD1776+1),INDEX($M1776:$S1776,AD1776)),"")</f>
        <v/>
      </c>
      <c r="AI1776" s="17" t="str" cm="1">
        <f t="array" ref="AI1776">IFERROR(INDEX($M1776:$S1776,AE1776),"")</f>
        <v/>
      </c>
      <c r="AJ1776" s="17" t="str" cm="1">
        <f t="array" ref="AJ1776">IFERROR(INDEX($M1776:$S1776,AF1776),"")</f>
        <v/>
      </c>
      <c r="AK1776" s="17" cm="1">
        <f t="array" ref="AK1776">IFERROR(IF(J1776="Level",INDEX($T1776:$Z1776,AC1776+1),INDEX($T1776:$Z1776,AC1776)),"")</f>
        <v>1</v>
      </c>
      <c r="AL1776" s="17" t="str" cm="1">
        <f t="array" ref="AL1776">IFERROR(IF(J1776="Level",INDEX($T1776:$Z1776,AD1776+1),INDEX($T1776:$Z1776,AD1776)),"")</f>
        <v/>
      </c>
      <c r="AM1776" s="17" t="str" cm="1">
        <f t="array" ref="AM1776">IFERROR(INDEX($T1776:$Z1776,AE1776),"")</f>
        <v/>
      </c>
      <c r="AN1776" s="17" t="str" cm="1">
        <f t="array" ref="AN1776">IFERROR(INDEX($T1776:$Z1776,AF1776),"")</f>
        <v/>
      </c>
    </row>
    <row r="1777" spans="1:40" x14ac:dyDescent="0.2">
      <c r="A1777" s="17" t="str">
        <f t="shared" si="162"/>
        <v>MA Creativity: Innovation and Business (Part-Time): PTA2EGLEGL05</v>
      </c>
      <c r="B1777" s="11" t="s">
        <v>4210</v>
      </c>
      <c r="C1777" s="11" t="s">
        <v>32965</v>
      </c>
      <c r="D1777" s="11" t="s">
        <v>4211</v>
      </c>
      <c r="E1777" s="11" t="s">
        <v>177</v>
      </c>
      <c r="F1777" s="11" t="s">
        <v>76</v>
      </c>
      <c r="G1777" s="11" t="s">
        <v>32394</v>
      </c>
      <c r="H1777" s="11" t="s">
        <v>77</v>
      </c>
      <c r="I1777" s="11">
        <v>1</v>
      </c>
      <c r="J1777" s="11" t="s">
        <v>78</v>
      </c>
      <c r="K1777" s="11" t="s">
        <v>32182</v>
      </c>
      <c r="L1777" s="11">
        <v>180</v>
      </c>
      <c r="M1777" s="11">
        <v>180</v>
      </c>
      <c r="N1777" s="11">
        <v>0</v>
      </c>
      <c r="O1777" s="11">
        <v>0</v>
      </c>
      <c r="P1777" s="11">
        <v>0</v>
      </c>
      <c r="Q1777" s="11">
        <v>0</v>
      </c>
      <c r="R1777" s="11">
        <v>0</v>
      </c>
      <c r="S1777" s="11">
        <v>0</v>
      </c>
      <c r="T1777" s="11">
        <v>1</v>
      </c>
      <c r="U1777" s="11">
        <v>0</v>
      </c>
      <c r="V1777" s="11">
        <v>0</v>
      </c>
      <c r="W1777" s="11">
        <v>0</v>
      </c>
      <c r="X1777" s="11">
        <v>0</v>
      </c>
      <c r="Y1777" s="11">
        <v>0</v>
      </c>
      <c r="Z1777" s="11">
        <v>0</v>
      </c>
      <c r="AA1777" s="12" t="s">
        <v>32955</v>
      </c>
      <c r="AB1777" s="17" t="str">
        <f t="shared" si="163"/>
        <v>Programme: MA Creativity: Innovation and Business (Part-Time)</v>
      </c>
      <c r="AC1777" s="17">
        <f t="shared" si="164"/>
        <v>1</v>
      </c>
      <c r="AD1777" s="17" t="str">
        <f t="shared" si="165"/>
        <v/>
      </c>
      <c r="AE1777" s="17" t="str">
        <f t="shared" si="166"/>
        <v/>
      </c>
      <c r="AF1777" s="17" t="str">
        <f t="shared" si="167"/>
        <v/>
      </c>
      <c r="AG1777" s="17" cm="1">
        <f t="array" ref="AG1777">IFERROR(IF(J1777="Level",INDEX($M1777:$S1777,AC1777+1),INDEX($M1777:$S1777,AC1777)),"")</f>
        <v>180</v>
      </c>
      <c r="AH1777" s="17" t="str" cm="1">
        <f t="array" ref="AH1777">IFERROR(IF(J1777="Level",INDEX($M1777:$S1777,AD1777+1),INDEX($M1777:$S1777,AD1777)),"")</f>
        <v/>
      </c>
      <c r="AI1777" s="17" t="str" cm="1">
        <f t="array" ref="AI1777">IFERROR(INDEX($M1777:$S1777,AE1777),"")</f>
        <v/>
      </c>
      <c r="AJ1777" s="17" t="str" cm="1">
        <f t="array" ref="AJ1777">IFERROR(INDEX($M1777:$S1777,AF1777),"")</f>
        <v/>
      </c>
      <c r="AK1777" s="17" cm="1">
        <f t="array" ref="AK1777">IFERROR(IF(J1777="Level",INDEX($T1777:$Z1777,AC1777+1),INDEX($T1777:$Z1777,AC1777)),"")</f>
        <v>1</v>
      </c>
      <c r="AL1777" s="17" t="str" cm="1">
        <f t="array" ref="AL1777">IFERROR(IF(J1777="Level",INDEX($T1777:$Z1777,AD1777+1),INDEX($T1777:$Z1777,AD1777)),"")</f>
        <v/>
      </c>
      <c r="AM1777" s="17" t="str" cm="1">
        <f t="array" ref="AM1777">IFERROR(INDEX($T1777:$Z1777,AE1777),"")</f>
        <v/>
      </c>
      <c r="AN1777" s="17" t="str" cm="1">
        <f t="array" ref="AN1777">IFERROR(INDEX($T1777:$Z1777,AF1777),"")</f>
        <v/>
      </c>
    </row>
    <row r="1778" spans="1:40" x14ac:dyDescent="0.2">
      <c r="A1778" s="17" t="str">
        <f t="shared" si="162"/>
        <v>MA Theatre Practice (Part-Time): PTA2SPASPA03</v>
      </c>
      <c r="B1778" s="11" t="s">
        <v>4288</v>
      </c>
      <c r="C1778" s="11" t="s">
        <v>32965</v>
      </c>
      <c r="D1778" s="11" t="s">
        <v>4289</v>
      </c>
      <c r="E1778" s="11" t="s">
        <v>177</v>
      </c>
      <c r="F1778" s="11" t="s">
        <v>76</v>
      </c>
      <c r="G1778" s="11" t="s">
        <v>32394</v>
      </c>
      <c r="H1778" s="11" t="s">
        <v>77</v>
      </c>
      <c r="I1778" s="11">
        <v>1</v>
      </c>
      <c r="J1778" s="11" t="s">
        <v>78</v>
      </c>
      <c r="K1778" s="11" t="s">
        <v>32182</v>
      </c>
      <c r="L1778" s="11">
        <v>180</v>
      </c>
      <c r="M1778" s="11">
        <v>180</v>
      </c>
      <c r="N1778" s="11">
        <v>0</v>
      </c>
      <c r="O1778" s="11">
        <v>0</v>
      </c>
      <c r="P1778" s="11">
        <v>0</v>
      </c>
      <c r="Q1778" s="11">
        <v>0</v>
      </c>
      <c r="R1778" s="11">
        <v>0</v>
      </c>
      <c r="S1778" s="11">
        <v>0</v>
      </c>
      <c r="T1778" s="11">
        <v>1</v>
      </c>
      <c r="U1778" s="11">
        <v>0</v>
      </c>
      <c r="V1778" s="11">
        <v>0</v>
      </c>
      <c r="W1778" s="11">
        <v>0</v>
      </c>
      <c r="X1778" s="11">
        <v>0</v>
      </c>
      <c r="Y1778" s="11">
        <v>0</v>
      </c>
      <c r="Z1778" s="11">
        <v>0</v>
      </c>
      <c r="AA1778" s="12" t="s">
        <v>32955</v>
      </c>
      <c r="AB1778" s="17" t="str">
        <f t="shared" si="163"/>
        <v>Programme: MA Theatre Practice (Part-Time)</v>
      </c>
      <c r="AC1778" s="17">
        <f t="shared" si="164"/>
        <v>1</v>
      </c>
      <c r="AD1778" s="17" t="str">
        <f t="shared" si="165"/>
        <v/>
      </c>
      <c r="AE1778" s="17" t="str">
        <f t="shared" si="166"/>
        <v/>
      </c>
      <c r="AF1778" s="17" t="str">
        <f t="shared" si="167"/>
        <v/>
      </c>
      <c r="AG1778" s="17" cm="1">
        <f t="array" ref="AG1778">IFERROR(IF(J1778="Level",INDEX($M1778:$S1778,AC1778+1),INDEX($M1778:$S1778,AC1778)),"")</f>
        <v>180</v>
      </c>
      <c r="AH1778" s="17" t="str" cm="1">
        <f t="array" ref="AH1778">IFERROR(IF(J1778="Level",INDEX($M1778:$S1778,AD1778+1),INDEX($M1778:$S1778,AD1778)),"")</f>
        <v/>
      </c>
      <c r="AI1778" s="17" t="str" cm="1">
        <f t="array" ref="AI1778">IFERROR(INDEX($M1778:$S1778,AE1778),"")</f>
        <v/>
      </c>
      <c r="AJ1778" s="17" t="str" cm="1">
        <f t="array" ref="AJ1778">IFERROR(INDEX($M1778:$S1778,AF1778),"")</f>
        <v/>
      </c>
      <c r="AK1778" s="17" cm="1">
        <f t="array" ref="AK1778">IFERROR(IF(J1778="Level",INDEX($T1778:$Z1778,AC1778+1),INDEX($T1778:$Z1778,AC1778)),"")</f>
        <v>1</v>
      </c>
      <c r="AL1778" s="17" t="str" cm="1">
        <f t="array" ref="AL1778">IFERROR(IF(J1778="Level",INDEX($T1778:$Z1778,AD1778+1),INDEX($T1778:$Z1778,AD1778)),"")</f>
        <v/>
      </c>
      <c r="AM1778" s="17" t="str" cm="1">
        <f t="array" ref="AM1778">IFERROR(INDEX($T1778:$Z1778,AE1778),"")</f>
        <v/>
      </c>
      <c r="AN1778" s="17" t="str" cm="1">
        <f t="array" ref="AN1778">IFERROR(INDEX($T1778:$Z1778,AF1778),"")</f>
        <v/>
      </c>
    </row>
    <row r="1779" spans="1:40" ht="25.5" x14ac:dyDescent="0.2">
      <c r="A1779" s="17" t="str">
        <f t="shared" si="162"/>
        <v>MEd Teaching English to Speakers of Other Languages (Part-Time): PTD2EDUEDU29</v>
      </c>
      <c r="B1779" s="11" t="s">
        <v>4293</v>
      </c>
      <c r="C1779" s="11" t="s">
        <v>32965</v>
      </c>
      <c r="D1779" s="11" t="s">
        <v>4294</v>
      </c>
      <c r="E1779" s="11" t="s">
        <v>180</v>
      </c>
      <c r="F1779" s="11" t="s">
        <v>76</v>
      </c>
      <c r="G1779" s="11" t="s">
        <v>32394</v>
      </c>
      <c r="H1779" s="11" t="s">
        <v>77</v>
      </c>
      <c r="I1779" s="11">
        <v>1</v>
      </c>
      <c r="J1779" s="11" t="s">
        <v>78</v>
      </c>
      <c r="K1779" s="11" t="s">
        <v>32182</v>
      </c>
      <c r="L1779" s="11">
        <v>180</v>
      </c>
      <c r="M1779" s="11">
        <v>180</v>
      </c>
      <c r="N1779" s="11">
        <v>0</v>
      </c>
      <c r="O1779" s="11">
        <v>0</v>
      </c>
      <c r="P1779" s="11">
        <v>0</v>
      </c>
      <c r="Q1779" s="11">
        <v>0</v>
      </c>
      <c r="R1779" s="11">
        <v>0</v>
      </c>
      <c r="S1779" s="11">
        <v>0</v>
      </c>
      <c r="T1779" s="11">
        <v>1</v>
      </c>
      <c r="U1779" s="11">
        <v>0</v>
      </c>
      <c r="V1779" s="11">
        <v>0</v>
      </c>
      <c r="W1779" s="11">
        <v>0</v>
      </c>
      <c r="X1779" s="11">
        <v>0</v>
      </c>
      <c r="Y1779" s="11">
        <v>0</v>
      </c>
      <c r="Z1779" s="11">
        <v>0</v>
      </c>
      <c r="AA1779" s="12" t="s">
        <v>32955</v>
      </c>
      <c r="AB1779" s="17" t="str">
        <f t="shared" si="163"/>
        <v>Programme: MEd Teaching English to Speakers of Other Languages (Part-Time)</v>
      </c>
      <c r="AC1779" s="17">
        <f t="shared" si="164"/>
        <v>1</v>
      </c>
      <c r="AD1779" s="17" t="str">
        <f t="shared" si="165"/>
        <v/>
      </c>
      <c r="AE1779" s="17" t="str">
        <f t="shared" si="166"/>
        <v/>
      </c>
      <c r="AF1779" s="17" t="str">
        <f t="shared" si="167"/>
        <v/>
      </c>
      <c r="AG1779" s="17" cm="1">
        <f t="array" ref="AG1779">IFERROR(IF(J1779="Level",INDEX($M1779:$S1779,AC1779+1),INDEX($M1779:$S1779,AC1779)),"")</f>
        <v>180</v>
      </c>
      <c r="AH1779" s="17" t="str" cm="1">
        <f t="array" ref="AH1779">IFERROR(IF(J1779="Level",INDEX($M1779:$S1779,AD1779+1),INDEX($M1779:$S1779,AD1779)),"")</f>
        <v/>
      </c>
      <c r="AI1779" s="17" t="str" cm="1">
        <f t="array" ref="AI1779">IFERROR(INDEX($M1779:$S1779,AE1779),"")</f>
        <v/>
      </c>
      <c r="AJ1779" s="17" t="str" cm="1">
        <f t="array" ref="AJ1779">IFERROR(INDEX($M1779:$S1779,AF1779),"")</f>
        <v/>
      </c>
      <c r="AK1779" s="17" cm="1">
        <f t="array" ref="AK1779">IFERROR(IF(J1779="Level",INDEX($T1779:$Z1779,AC1779+1),INDEX($T1779:$Z1779,AC1779)),"")</f>
        <v>1</v>
      </c>
      <c r="AL1779" s="17" t="str" cm="1">
        <f t="array" ref="AL1779">IFERROR(IF(J1779="Level",INDEX($T1779:$Z1779,AD1779+1),INDEX($T1779:$Z1779,AD1779)),"")</f>
        <v/>
      </c>
      <c r="AM1779" s="17" t="str" cm="1">
        <f t="array" ref="AM1779">IFERROR(INDEX($T1779:$Z1779,AE1779),"")</f>
        <v/>
      </c>
      <c r="AN1779" s="17" t="str" cm="1">
        <f t="array" ref="AN1779">IFERROR(INDEX($T1779:$Z1779,AF1779),"")</f>
        <v/>
      </c>
    </row>
    <row r="1780" spans="1:40" x14ac:dyDescent="0.2">
      <c r="A1780" s="17" t="str">
        <f t="shared" si="162"/>
        <v>MSc Educational Research (Part-Time): PTS2EDUEDU03</v>
      </c>
      <c r="B1780" s="11" t="s">
        <v>4374</v>
      </c>
      <c r="C1780" s="11" t="s">
        <v>32965</v>
      </c>
      <c r="D1780" s="11" t="s">
        <v>4375</v>
      </c>
      <c r="E1780" s="11" t="s">
        <v>180</v>
      </c>
      <c r="F1780" s="11" t="s">
        <v>76</v>
      </c>
      <c r="G1780" s="11" t="s">
        <v>32394</v>
      </c>
      <c r="H1780" s="11" t="s">
        <v>77</v>
      </c>
      <c r="I1780" s="11">
        <v>1</v>
      </c>
      <c r="J1780" s="11" t="s">
        <v>78</v>
      </c>
      <c r="K1780" s="11" t="s">
        <v>32182</v>
      </c>
      <c r="L1780" s="11">
        <v>180</v>
      </c>
      <c r="M1780" s="11">
        <v>180</v>
      </c>
      <c r="N1780" s="11">
        <v>0</v>
      </c>
      <c r="O1780" s="11">
        <v>0</v>
      </c>
      <c r="P1780" s="11">
        <v>0</v>
      </c>
      <c r="Q1780" s="11">
        <v>0</v>
      </c>
      <c r="R1780" s="11">
        <v>0</v>
      </c>
      <c r="S1780" s="11">
        <v>0</v>
      </c>
      <c r="T1780" s="11">
        <v>1</v>
      </c>
      <c r="U1780" s="11">
        <v>0</v>
      </c>
      <c r="V1780" s="11">
        <v>0</v>
      </c>
      <c r="W1780" s="11">
        <v>0</v>
      </c>
      <c r="X1780" s="11">
        <v>0</v>
      </c>
      <c r="Y1780" s="11">
        <v>0</v>
      </c>
      <c r="Z1780" s="11">
        <v>0</v>
      </c>
      <c r="AA1780" s="12" t="s">
        <v>32955</v>
      </c>
      <c r="AB1780" s="17" t="str">
        <f t="shared" si="163"/>
        <v>Programme: MSc Educational Research (Part-Time)</v>
      </c>
      <c r="AC1780" s="17">
        <f t="shared" si="164"/>
        <v>1</v>
      </c>
      <c r="AD1780" s="17" t="str">
        <f t="shared" si="165"/>
        <v/>
      </c>
      <c r="AE1780" s="17" t="str">
        <f t="shared" si="166"/>
        <v/>
      </c>
      <c r="AF1780" s="17" t="str">
        <f t="shared" si="167"/>
        <v/>
      </c>
      <c r="AG1780" s="17" cm="1">
        <f t="array" ref="AG1780">IFERROR(IF(J1780="Level",INDEX($M1780:$S1780,AC1780+1),INDEX($M1780:$S1780,AC1780)),"")</f>
        <v>180</v>
      </c>
      <c r="AH1780" s="17" t="str" cm="1">
        <f t="array" ref="AH1780">IFERROR(IF(J1780="Level",INDEX($M1780:$S1780,AD1780+1),INDEX($M1780:$S1780,AD1780)),"")</f>
        <v/>
      </c>
      <c r="AI1780" s="17" t="str" cm="1">
        <f t="array" ref="AI1780">IFERROR(INDEX($M1780:$S1780,AE1780),"")</f>
        <v/>
      </c>
      <c r="AJ1780" s="17" t="str" cm="1">
        <f t="array" ref="AJ1780">IFERROR(INDEX($M1780:$S1780,AF1780),"")</f>
        <v/>
      </c>
      <c r="AK1780" s="17" cm="1">
        <f t="array" ref="AK1780">IFERROR(IF(J1780="Level",INDEX($T1780:$Z1780,AC1780+1),INDEX($T1780:$Z1780,AC1780)),"")</f>
        <v>1</v>
      </c>
      <c r="AL1780" s="17" t="str" cm="1">
        <f t="array" ref="AL1780">IFERROR(IF(J1780="Level",INDEX($T1780:$Z1780,AD1780+1),INDEX($T1780:$Z1780,AD1780)),"")</f>
        <v/>
      </c>
      <c r="AM1780" s="17" t="str" cm="1">
        <f t="array" ref="AM1780">IFERROR(INDEX($T1780:$Z1780,AE1780),"")</f>
        <v/>
      </c>
      <c r="AN1780" s="17" t="str" cm="1">
        <f t="array" ref="AN1780">IFERROR(INDEX($T1780:$Z1780,AF1780),"")</f>
        <v/>
      </c>
    </row>
    <row r="1781" spans="1:40" ht="25.5" x14ac:dyDescent="0.2">
      <c r="A1781" s="17" t="str">
        <f t="shared" si="162"/>
        <v>MA Writing for Children and Young Adults (Part-Time, Online, 2-year): PNA2EGLEGL01</v>
      </c>
      <c r="B1781" s="11" t="s">
        <v>4197</v>
      </c>
      <c r="C1781" s="11" t="s">
        <v>32965</v>
      </c>
      <c r="D1781" s="11" t="s">
        <v>32694</v>
      </c>
      <c r="E1781" s="11" t="s">
        <v>191</v>
      </c>
      <c r="F1781" s="11" t="s">
        <v>76</v>
      </c>
      <c r="G1781" s="11" t="s">
        <v>32394</v>
      </c>
      <c r="H1781" s="11" t="s">
        <v>77</v>
      </c>
      <c r="I1781" s="11">
        <v>1</v>
      </c>
      <c r="J1781" s="11" t="s">
        <v>78</v>
      </c>
      <c r="K1781" s="11" t="s">
        <v>32182</v>
      </c>
      <c r="L1781" s="11">
        <v>180</v>
      </c>
      <c r="M1781" s="11">
        <v>180</v>
      </c>
      <c r="N1781" s="11">
        <v>0</v>
      </c>
      <c r="O1781" s="11">
        <v>0</v>
      </c>
      <c r="P1781" s="11">
        <v>0</v>
      </c>
      <c r="Q1781" s="11">
        <v>0</v>
      </c>
      <c r="R1781" s="11">
        <v>0</v>
      </c>
      <c r="S1781" s="11">
        <v>0</v>
      </c>
      <c r="T1781" s="11">
        <v>1</v>
      </c>
      <c r="U1781" s="11">
        <v>0</v>
      </c>
      <c r="V1781" s="11">
        <v>0</v>
      </c>
      <c r="W1781" s="11">
        <v>0</v>
      </c>
      <c r="X1781" s="11">
        <v>0</v>
      </c>
      <c r="Y1781" s="11">
        <v>0</v>
      </c>
      <c r="Z1781" s="11">
        <v>0</v>
      </c>
      <c r="AA1781" s="12" t="s">
        <v>32955</v>
      </c>
      <c r="AB1781" s="17" t="str">
        <f t="shared" si="163"/>
        <v>Programme: MA Writing for Children and Young Adults (Part-Time, Online, 2-year)</v>
      </c>
      <c r="AC1781" s="17">
        <f t="shared" si="164"/>
        <v>1</v>
      </c>
      <c r="AD1781" s="17" t="str">
        <f t="shared" si="165"/>
        <v/>
      </c>
      <c r="AE1781" s="17" t="str">
        <f t="shared" si="166"/>
        <v/>
      </c>
      <c r="AF1781" s="17" t="str">
        <f t="shared" si="167"/>
        <v/>
      </c>
      <c r="AG1781" s="17" cm="1">
        <f t="array" ref="AG1781">IFERROR(IF(J1781="Level",INDEX($M1781:$S1781,AC1781+1),INDEX($M1781:$S1781,AC1781)),"")</f>
        <v>180</v>
      </c>
      <c r="AH1781" s="17" t="str" cm="1">
        <f t="array" ref="AH1781">IFERROR(IF(J1781="Level",INDEX($M1781:$S1781,AD1781+1),INDEX($M1781:$S1781,AD1781)),"")</f>
        <v/>
      </c>
      <c r="AI1781" s="17" t="str" cm="1">
        <f t="array" ref="AI1781">IFERROR(INDEX($M1781:$S1781,AE1781),"")</f>
        <v/>
      </c>
      <c r="AJ1781" s="17" t="str" cm="1">
        <f t="array" ref="AJ1781">IFERROR(INDEX($M1781:$S1781,AF1781),"")</f>
        <v/>
      </c>
      <c r="AK1781" s="17" cm="1">
        <f t="array" ref="AK1781">IFERROR(IF(J1781="Level",INDEX($T1781:$Z1781,AC1781+1),INDEX($T1781:$Z1781,AC1781)),"")</f>
        <v>1</v>
      </c>
      <c r="AL1781" s="17" t="str" cm="1">
        <f t="array" ref="AL1781">IFERROR(IF(J1781="Level",INDEX($T1781:$Z1781,AD1781+1),INDEX($T1781:$Z1781,AD1781)),"")</f>
        <v/>
      </c>
      <c r="AM1781" s="17" t="str" cm="1">
        <f t="array" ref="AM1781">IFERROR(INDEX($T1781:$Z1781,AE1781),"")</f>
        <v/>
      </c>
      <c r="AN1781" s="17" t="str" cm="1">
        <f t="array" ref="AN1781">IFERROR(INDEX($T1781:$Z1781,AF1781),"")</f>
        <v/>
      </c>
    </row>
    <row r="1782" spans="1:40" x14ac:dyDescent="0.2">
      <c r="A1782" s="17" t="str">
        <f t="shared" si="162"/>
        <v>MA Creative Writing (Part-Time): PTA2EGLEGL03</v>
      </c>
      <c r="B1782" s="11" t="s">
        <v>4206</v>
      </c>
      <c r="C1782" s="11" t="s">
        <v>32965</v>
      </c>
      <c r="D1782" s="11" t="s">
        <v>4207</v>
      </c>
      <c r="E1782" s="11" t="s">
        <v>191</v>
      </c>
      <c r="F1782" s="11" t="s">
        <v>76</v>
      </c>
      <c r="G1782" s="11" t="s">
        <v>32394</v>
      </c>
      <c r="H1782" s="11" t="s">
        <v>77</v>
      </c>
      <c r="I1782" s="11">
        <v>1</v>
      </c>
      <c r="J1782" s="11" t="s">
        <v>78</v>
      </c>
      <c r="K1782" s="11" t="s">
        <v>32182</v>
      </c>
      <c r="L1782" s="11">
        <v>180</v>
      </c>
      <c r="M1782" s="11">
        <v>180</v>
      </c>
      <c r="N1782" s="11">
        <v>0</v>
      </c>
      <c r="O1782" s="11">
        <v>0</v>
      </c>
      <c r="P1782" s="11">
        <v>0</v>
      </c>
      <c r="Q1782" s="11">
        <v>0</v>
      </c>
      <c r="R1782" s="11">
        <v>0</v>
      </c>
      <c r="S1782" s="11">
        <v>0</v>
      </c>
      <c r="T1782" s="11">
        <v>1</v>
      </c>
      <c r="U1782" s="11">
        <v>0</v>
      </c>
      <c r="V1782" s="11">
        <v>0</v>
      </c>
      <c r="W1782" s="11">
        <v>0</v>
      </c>
      <c r="X1782" s="11">
        <v>0</v>
      </c>
      <c r="Y1782" s="11">
        <v>0</v>
      </c>
      <c r="Z1782" s="11">
        <v>0</v>
      </c>
      <c r="AA1782" s="12" t="s">
        <v>32955</v>
      </c>
      <c r="AB1782" s="17" t="str">
        <f t="shared" si="163"/>
        <v>Programme: MA Creative Writing (Part-Time)</v>
      </c>
      <c r="AC1782" s="17">
        <f t="shared" si="164"/>
        <v>1</v>
      </c>
      <c r="AD1782" s="17" t="str">
        <f t="shared" si="165"/>
        <v/>
      </c>
      <c r="AE1782" s="17" t="str">
        <f t="shared" si="166"/>
        <v/>
      </c>
      <c r="AF1782" s="17" t="str">
        <f t="shared" si="167"/>
        <v/>
      </c>
      <c r="AG1782" s="17" cm="1">
        <f t="array" ref="AG1782">IFERROR(IF(J1782="Level",INDEX($M1782:$S1782,AC1782+1),INDEX($M1782:$S1782,AC1782)),"")</f>
        <v>180</v>
      </c>
      <c r="AH1782" s="17" t="str" cm="1">
        <f t="array" ref="AH1782">IFERROR(IF(J1782="Level",INDEX($M1782:$S1782,AD1782+1),INDEX($M1782:$S1782,AD1782)),"")</f>
        <v/>
      </c>
      <c r="AI1782" s="17" t="str" cm="1">
        <f t="array" ref="AI1782">IFERROR(INDEX($M1782:$S1782,AE1782),"")</f>
        <v/>
      </c>
      <c r="AJ1782" s="17" t="str" cm="1">
        <f t="array" ref="AJ1782">IFERROR(INDEX($M1782:$S1782,AF1782),"")</f>
        <v/>
      </c>
      <c r="AK1782" s="17" cm="1">
        <f t="array" ref="AK1782">IFERROR(IF(J1782="Level",INDEX($T1782:$Z1782,AC1782+1),INDEX($T1782:$Z1782,AC1782)),"")</f>
        <v>1</v>
      </c>
      <c r="AL1782" s="17" t="str" cm="1">
        <f t="array" ref="AL1782">IFERROR(IF(J1782="Level",INDEX($T1782:$Z1782,AD1782+1),INDEX($T1782:$Z1782,AD1782)),"")</f>
        <v/>
      </c>
      <c r="AM1782" s="17" t="str" cm="1">
        <f t="array" ref="AM1782">IFERROR(INDEX($T1782:$Z1782,AE1782),"")</f>
        <v/>
      </c>
      <c r="AN1782" s="17" t="str" cm="1">
        <f t="array" ref="AN1782">IFERROR(INDEX($T1782:$Z1782,AF1782),"")</f>
        <v/>
      </c>
    </row>
    <row r="1783" spans="1:40" x14ac:dyDescent="0.2">
      <c r="A1783" s="17" t="str">
        <f t="shared" si="162"/>
        <v>MA English Literary Studies (Part-Time): PTA2EGLEGL04</v>
      </c>
      <c r="B1783" s="11" t="s">
        <v>4208</v>
      </c>
      <c r="C1783" s="11" t="s">
        <v>32965</v>
      </c>
      <c r="D1783" s="11" t="s">
        <v>4209</v>
      </c>
      <c r="E1783" s="11" t="s">
        <v>191</v>
      </c>
      <c r="F1783" s="11" t="s">
        <v>76</v>
      </c>
      <c r="G1783" s="11" t="s">
        <v>32394</v>
      </c>
      <c r="H1783" s="11" t="s">
        <v>77</v>
      </c>
      <c r="I1783" s="11">
        <v>1</v>
      </c>
      <c r="J1783" s="11" t="s">
        <v>78</v>
      </c>
      <c r="K1783" s="11" t="s">
        <v>32182</v>
      </c>
      <c r="L1783" s="11">
        <v>180</v>
      </c>
      <c r="M1783" s="11">
        <v>180</v>
      </c>
      <c r="N1783" s="11">
        <v>0</v>
      </c>
      <c r="O1783" s="11">
        <v>0</v>
      </c>
      <c r="P1783" s="11">
        <v>0</v>
      </c>
      <c r="Q1783" s="11">
        <v>0</v>
      </c>
      <c r="R1783" s="11">
        <v>0</v>
      </c>
      <c r="S1783" s="11">
        <v>0</v>
      </c>
      <c r="T1783" s="11">
        <v>1</v>
      </c>
      <c r="U1783" s="11">
        <v>0</v>
      </c>
      <c r="V1783" s="11">
        <v>0</v>
      </c>
      <c r="W1783" s="11">
        <v>0</v>
      </c>
      <c r="X1783" s="11">
        <v>0</v>
      </c>
      <c r="Y1783" s="11">
        <v>0</v>
      </c>
      <c r="Z1783" s="11">
        <v>0</v>
      </c>
      <c r="AA1783" s="12" t="s">
        <v>32955</v>
      </c>
      <c r="AB1783" s="17" t="str">
        <f t="shared" si="163"/>
        <v>Programme: MA English Literary Studies (Part-Time)</v>
      </c>
      <c r="AC1783" s="17">
        <f t="shared" si="164"/>
        <v>1</v>
      </c>
      <c r="AD1783" s="17" t="str">
        <f t="shared" si="165"/>
        <v/>
      </c>
      <c r="AE1783" s="17" t="str">
        <f t="shared" si="166"/>
        <v/>
      </c>
      <c r="AF1783" s="17" t="str">
        <f t="shared" si="167"/>
        <v/>
      </c>
      <c r="AG1783" s="17" cm="1">
        <f t="array" ref="AG1783">IFERROR(IF(J1783="Level",INDEX($M1783:$S1783,AC1783+1),INDEX($M1783:$S1783,AC1783)),"")</f>
        <v>180</v>
      </c>
      <c r="AH1783" s="17" t="str" cm="1">
        <f t="array" ref="AH1783">IFERROR(IF(J1783="Level",INDEX($M1783:$S1783,AD1783+1),INDEX($M1783:$S1783,AD1783)),"")</f>
        <v/>
      </c>
      <c r="AI1783" s="17" t="str" cm="1">
        <f t="array" ref="AI1783">IFERROR(INDEX($M1783:$S1783,AE1783),"")</f>
        <v/>
      </c>
      <c r="AJ1783" s="17" t="str" cm="1">
        <f t="array" ref="AJ1783">IFERROR(INDEX($M1783:$S1783,AF1783),"")</f>
        <v/>
      </c>
      <c r="AK1783" s="17" cm="1">
        <f t="array" ref="AK1783">IFERROR(IF(J1783="Level",INDEX($T1783:$Z1783,AC1783+1),INDEX($T1783:$Z1783,AC1783)),"")</f>
        <v>1</v>
      </c>
      <c r="AL1783" s="17" t="str" cm="1">
        <f t="array" ref="AL1783">IFERROR(IF(J1783="Level",INDEX($T1783:$Z1783,AD1783+1),INDEX($T1783:$Z1783,AD1783)),"")</f>
        <v/>
      </c>
      <c r="AM1783" s="17" t="str" cm="1">
        <f t="array" ref="AM1783">IFERROR(INDEX($T1783:$Z1783,AE1783),"")</f>
        <v/>
      </c>
      <c r="AN1783" s="17" t="str" cm="1">
        <f t="array" ref="AN1783">IFERROR(INDEX($T1783:$Z1783,AF1783),"")</f>
        <v/>
      </c>
    </row>
    <row r="1784" spans="1:40" x14ac:dyDescent="0.2">
      <c r="A1784" s="17" t="str">
        <f t="shared" si="162"/>
        <v>MA Publishing (Part-time): PTA2EGLEGL06</v>
      </c>
      <c r="B1784" s="11" t="s">
        <v>4212</v>
      </c>
      <c r="C1784" s="11" t="s">
        <v>32965</v>
      </c>
      <c r="D1784" s="11" t="s">
        <v>4213</v>
      </c>
      <c r="E1784" s="11" t="s">
        <v>191</v>
      </c>
      <c r="F1784" s="11" t="s">
        <v>76</v>
      </c>
      <c r="G1784" s="11" t="s">
        <v>32394</v>
      </c>
      <c r="H1784" s="11" t="s">
        <v>77</v>
      </c>
      <c r="I1784" s="11">
        <v>1</v>
      </c>
      <c r="J1784" s="11" t="s">
        <v>78</v>
      </c>
      <c r="K1784" s="11" t="s">
        <v>32182</v>
      </c>
      <c r="L1784" s="11">
        <v>180</v>
      </c>
      <c r="M1784" s="11">
        <v>180</v>
      </c>
      <c r="N1784" s="11">
        <v>0</v>
      </c>
      <c r="O1784" s="11">
        <v>0</v>
      </c>
      <c r="P1784" s="11">
        <v>0</v>
      </c>
      <c r="Q1784" s="11">
        <v>0</v>
      </c>
      <c r="R1784" s="11">
        <v>0</v>
      </c>
      <c r="S1784" s="11">
        <v>0</v>
      </c>
      <c r="T1784" s="11">
        <v>1</v>
      </c>
      <c r="U1784" s="11">
        <v>0</v>
      </c>
      <c r="V1784" s="11">
        <v>0</v>
      </c>
      <c r="W1784" s="11">
        <v>0</v>
      </c>
      <c r="X1784" s="11">
        <v>0</v>
      </c>
      <c r="Y1784" s="11">
        <v>0</v>
      </c>
      <c r="Z1784" s="11">
        <v>0</v>
      </c>
      <c r="AA1784" s="12" t="s">
        <v>32955</v>
      </c>
      <c r="AB1784" s="17" t="str">
        <f t="shared" si="163"/>
        <v>Programme: MA Publishing (Part-time)</v>
      </c>
      <c r="AC1784" s="17">
        <f t="shared" si="164"/>
        <v>1</v>
      </c>
      <c r="AD1784" s="17" t="str">
        <f t="shared" si="165"/>
        <v/>
      </c>
      <c r="AE1784" s="17" t="str">
        <f t="shared" si="166"/>
        <v/>
      </c>
      <c r="AF1784" s="17" t="str">
        <f t="shared" si="167"/>
        <v/>
      </c>
      <c r="AG1784" s="17" cm="1">
        <f t="array" ref="AG1784">IFERROR(IF(J1784="Level",INDEX($M1784:$S1784,AC1784+1),INDEX($M1784:$S1784,AC1784)),"")</f>
        <v>180</v>
      </c>
      <c r="AH1784" s="17" t="str" cm="1">
        <f t="array" ref="AH1784">IFERROR(IF(J1784="Level",INDEX($M1784:$S1784,AD1784+1),INDEX($M1784:$S1784,AD1784)),"")</f>
        <v/>
      </c>
      <c r="AI1784" s="17" t="str" cm="1">
        <f t="array" ref="AI1784">IFERROR(INDEX($M1784:$S1784,AE1784),"")</f>
        <v/>
      </c>
      <c r="AJ1784" s="17" t="str" cm="1">
        <f t="array" ref="AJ1784">IFERROR(INDEX($M1784:$S1784,AF1784),"")</f>
        <v/>
      </c>
      <c r="AK1784" s="17" cm="1">
        <f t="array" ref="AK1784">IFERROR(IF(J1784="Level",INDEX($T1784:$Z1784,AC1784+1),INDEX($T1784:$Z1784,AC1784)),"")</f>
        <v>1</v>
      </c>
      <c r="AL1784" s="17" t="str" cm="1">
        <f t="array" ref="AL1784">IFERROR(IF(J1784="Level",INDEX($T1784:$Z1784,AD1784+1),INDEX($T1784:$Z1784,AD1784)),"")</f>
        <v/>
      </c>
      <c r="AM1784" s="17" t="str" cm="1">
        <f t="array" ref="AM1784">IFERROR(INDEX($T1784:$Z1784,AE1784),"")</f>
        <v/>
      </c>
      <c r="AN1784" s="17" t="str" cm="1">
        <f t="array" ref="AN1784">IFERROR(INDEX($T1784:$Z1784,AF1784),"")</f>
        <v/>
      </c>
    </row>
    <row r="1785" spans="1:40" x14ac:dyDescent="0.2">
      <c r="A1785" s="17" t="str">
        <f t="shared" si="162"/>
        <v>MA Shakespeare and Renaissance Studies (Part-Time): PTA2EGLEGL09</v>
      </c>
      <c r="B1785" s="11" t="s">
        <v>33899</v>
      </c>
      <c r="C1785" s="11" t="s">
        <v>32965</v>
      </c>
      <c r="D1785" s="11" t="s">
        <v>33900</v>
      </c>
      <c r="E1785" s="11" t="s">
        <v>191</v>
      </c>
      <c r="F1785" s="11" t="s">
        <v>76</v>
      </c>
      <c r="G1785" s="11" t="s">
        <v>32394</v>
      </c>
      <c r="H1785" s="11" t="s">
        <v>77</v>
      </c>
      <c r="I1785" s="11">
        <v>1</v>
      </c>
      <c r="J1785" s="11" t="s">
        <v>78</v>
      </c>
      <c r="K1785" s="11" t="s">
        <v>32182</v>
      </c>
      <c r="L1785" s="11">
        <v>180</v>
      </c>
      <c r="M1785" s="11">
        <v>180</v>
      </c>
      <c r="N1785" s="11">
        <v>0</v>
      </c>
      <c r="O1785" s="11">
        <v>0</v>
      </c>
      <c r="P1785" s="11">
        <v>0</v>
      </c>
      <c r="Q1785" s="11">
        <v>0</v>
      </c>
      <c r="R1785" s="11">
        <v>0</v>
      </c>
      <c r="S1785" s="11">
        <v>0</v>
      </c>
      <c r="T1785" s="11">
        <v>1</v>
      </c>
      <c r="U1785" s="11">
        <v>0</v>
      </c>
      <c r="V1785" s="11">
        <v>0</v>
      </c>
      <c r="W1785" s="11">
        <v>0</v>
      </c>
      <c r="X1785" s="11">
        <v>0</v>
      </c>
      <c r="Y1785" s="11">
        <v>0</v>
      </c>
      <c r="Z1785" s="11">
        <v>0</v>
      </c>
      <c r="AA1785" s="12" t="s">
        <v>32955</v>
      </c>
      <c r="AB1785" s="17" t="str">
        <f t="shared" si="163"/>
        <v>Programme: MA Shakespeare and Renaissance Studies (Part-Time)</v>
      </c>
      <c r="AC1785" s="17">
        <f t="shared" si="164"/>
        <v>1</v>
      </c>
      <c r="AD1785" s="17" t="str">
        <f t="shared" si="165"/>
        <v/>
      </c>
      <c r="AE1785" s="17" t="str">
        <f t="shared" si="166"/>
        <v/>
      </c>
      <c r="AF1785" s="17" t="str">
        <f t="shared" si="167"/>
        <v/>
      </c>
      <c r="AG1785" s="17" cm="1">
        <f t="array" ref="AG1785">IFERROR(IF(J1785="Level",INDEX($M1785:$S1785,AC1785+1),INDEX($M1785:$S1785,AC1785)),"")</f>
        <v>180</v>
      </c>
      <c r="AH1785" s="17" t="str" cm="1">
        <f t="array" ref="AH1785">IFERROR(IF(J1785="Level",INDEX($M1785:$S1785,AD1785+1),INDEX($M1785:$S1785,AD1785)),"")</f>
        <v/>
      </c>
      <c r="AI1785" s="17" t="str" cm="1">
        <f t="array" ref="AI1785">IFERROR(INDEX($M1785:$S1785,AE1785),"")</f>
        <v/>
      </c>
      <c r="AJ1785" s="17" t="str" cm="1">
        <f t="array" ref="AJ1785">IFERROR(INDEX($M1785:$S1785,AF1785),"")</f>
        <v/>
      </c>
      <c r="AK1785" s="17" cm="1">
        <f t="array" ref="AK1785">IFERROR(IF(J1785="Level",INDEX($T1785:$Z1785,AC1785+1),INDEX($T1785:$Z1785,AC1785)),"")</f>
        <v>1</v>
      </c>
      <c r="AL1785" s="17" t="str" cm="1">
        <f t="array" ref="AL1785">IFERROR(IF(J1785="Level",INDEX($T1785:$Z1785,AD1785+1),INDEX($T1785:$Z1785,AD1785)),"")</f>
        <v/>
      </c>
      <c r="AM1785" s="17" t="str" cm="1">
        <f t="array" ref="AM1785">IFERROR(INDEX($T1785:$Z1785,AE1785),"")</f>
        <v/>
      </c>
      <c r="AN1785" s="17" t="str" cm="1">
        <f t="array" ref="AN1785">IFERROR(INDEX($T1785:$Z1785,AF1785),"")</f>
        <v/>
      </c>
    </row>
    <row r="1786" spans="1:40" x14ac:dyDescent="0.2">
      <c r="A1786" s="17" t="str">
        <f t="shared" si="162"/>
        <v>MA World Literatures (Part-Time): PTA2EGLEGL10</v>
      </c>
      <c r="B1786" s="11" t="s">
        <v>33901</v>
      </c>
      <c r="C1786" s="11" t="s">
        <v>32965</v>
      </c>
      <c r="D1786" s="11" t="s">
        <v>33902</v>
      </c>
      <c r="E1786" s="11" t="s">
        <v>191</v>
      </c>
      <c r="F1786" s="11" t="s">
        <v>76</v>
      </c>
      <c r="G1786" s="11" t="s">
        <v>32394</v>
      </c>
      <c r="H1786" s="11" t="s">
        <v>77</v>
      </c>
      <c r="I1786" s="11">
        <v>1</v>
      </c>
      <c r="J1786" s="11" t="s">
        <v>78</v>
      </c>
      <c r="K1786" s="11" t="s">
        <v>32182</v>
      </c>
      <c r="L1786" s="11">
        <v>180</v>
      </c>
      <c r="M1786" s="11">
        <v>180</v>
      </c>
      <c r="N1786" s="11">
        <v>0</v>
      </c>
      <c r="O1786" s="11">
        <v>0</v>
      </c>
      <c r="P1786" s="11">
        <v>0</v>
      </c>
      <c r="Q1786" s="11">
        <v>0</v>
      </c>
      <c r="R1786" s="11">
        <v>0</v>
      </c>
      <c r="S1786" s="11">
        <v>0</v>
      </c>
      <c r="T1786" s="11">
        <v>1</v>
      </c>
      <c r="U1786" s="11">
        <v>0</v>
      </c>
      <c r="V1786" s="11">
        <v>0</v>
      </c>
      <c r="W1786" s="11">
        <v>0</v>
      </c>
      <c r="X1786" s="11">
        <v>0</v>
      </c>
      <c r="Y1786" s="11">
        <v>0</v>
      </c>
      <c r="Z1786" s="11">
        <v>0</v>
      </c>
      <c r="AA1786" s="12" t="s">
        <v>32955</v>
      </c>
      <c r="AB1786" s="17" t="str">
        <f t="shared" si="163"/>
        <v>Programme: MA World Literatures (Part-Time)</v>
      </c>
      <c r="AC1786" s="17">
        <f t="shared" si="164"/>
        <v>1</v>
      </c>
      <c r="AD1786" s="17" t="str">
        <f t="shared" si="165"/>
        <v/>
      </c>
      <c r="AE1786" s="17" t="str">
        <f t="shared" si="166"/>
        <v/>
      </c>
      <c r="AF1786" s="17" t="str">
        <f t="shared" si="167"/>
        <v/>
      </c>
      <c r="AG1786" s="17" cm="1">
        <f t="array" ref="AG1786">IFERROR(IF(J1786="Level",INDEX($M1786:$S1786,AC1786+1),INDEX($M1786:$S1786,AC1786)),"")</f>
        <v>180</v>
      </c>
      <c r="AH1786" s="17" t="str" cm="1">
        <f t="array" ref="AH1786">IFERROR(IF(J1786="Level",INDEX($M1786:$S1786,AD1786+1),INDEX($M1786:$S1786,AD1786)),"")</f>
        <v/>
      </c>
      <c r="AI1786" s="17" t="str" cm="1">
        <f t="array" ref="AI1786">IFERROR(INDEX($M1786:$S1786,AE1786),"")</f>
        <v/>
      </c>
      <c r="AJ1786" s="17" t="str" cm="1">
        <f t="array" ref="AJ1786">IFERROR(INDEX($M1786:$S1786,AF1786),"")</f>
        <v/>
      </c>
      <c r="AK1786" s="17" cm="1">
        <f t="array" ref="AK1786">IFERROR(IF(J1786="Level",INDEX($T1786:$Z1786,AC1786+1),INDEX($T1786:$Z1786,AC1786)),"")</f>
        <v>1</v>
      </c>
      <c r="AL1786" s="17" t="str" cm="1">
        <f t="array" ref="AL1786">IFERROR(IF(J1786="Level",INDEX($T1786:$Z1786,AD1786+1),INDEX($T1786:$Z1786,AD1786)),"")</f>
        <v/>
      </c>
      <c r="AM1786" s="17" t="str" cm="1">
        <f t="array" ref="AM1786">IFERROR(INDEX($T1786:$Z1786,AE1786),"")</f>
        <v/>
      </c>
      <c r="AN1786" s="17" t="str" cm="1">
        <f t="array" ref="AN1786">IFERROR(INDEX($T1786:$Z1786,AF1786),"")</f>
        <v/>
      </c>
    </row>
    <row r="1787" spans="1:40" x14ac:dyDescent="0.2">
      <c r="A1787" s="17" t="str">
        <f t="shared" si="162"/>
        <v>MA Modern and Contemporary Literature (Part-Time): PTA2EGLEGL11</v>
      </c>
      <c r="B1787" s="11" t="s">
        <v>33903</v>
      </c>
      <c r="C1787" s="11" t="s">
        <v>32965</v>
      </c>
      <c r="D1787" s="11" t="s">
        <v>33904</v>
      </c>
      <c r="E1787" s="11" t="s">
        <v>191</v>
      </c>
      <c r="F1787" s="11" t="s">
        <v>76</v>
      </c>
      <c r="G1787" s="11" t="s">
        <v>32394</v>
      </c>
      <c r="H1787" s="11" t="s">
        <v>77</v>
      </c>
      <c r="I1787" s="11">
        <v>1</v>
      </c>
      <c r="J1787" s="11" t="s">
        <v>78</v>
      </c>
      <c r="K1787" s="11" t="s">
        <v>32182</v>
      </c>
      <c r="L1787" s="11">
        <v>180</v>
      </c>
      <c r="M1787" s="11">
        <v>180</v>
      </c>
      <c r="N1787" s="11">
        <v>0</v>
      </c>
      <c r="O1787" s="11">
        <v>0</v>
      </c>
      <c r="P1787" s="11">
        <v>0</v>
      </c>
      <c r="Q1787" s="11">
        <v>0</v>
      </c>
      <c r="R1787" s="11">
        <v>0</v>
      </c>
      <c r="S1787" s="11">
        <v>0</v>
      </c>
      <c r="T1787" s="11">
        <v>1</v>
      </c>
      <c r="U1787" s="11">
        <v>0</v>
      </c>
      <c r="V1787" s="11">
        <v>0</v>
      </c>
      <c r="W1787" s="11">
        <v>0</v>
      </c>
      <c r="X1787" s="11">
        <v>0</v>
      </c>
      <c r="Y1787" s="11">
        <v>0</v>
      </c>
      <c r="Z1787" s="11">
        <v>0</v>
      </c>
      <c r="AA1787" s="12" t="s">
        <v>32955</v>
      </c>
      <c r="AB1787" s="17" t="str">
        <f t="shared" si="163"/>
        <v>Programme: MA Modern and Contemporary Literature (Part-Time)</v>
      </c>
      <c r="AC1787" s="17">
        <f t="shared" si="164"/>
        <v>1</v>
      </c>
      <c r="AD1787" s="17" t="str">
        <f t="shared" si="165"/>
        <v/>
      </c>
      <c r="AE1787" s="17" t="str">
        <f t="shared" si="166"/>
        <v/>
      </c>
      <c r="AF1787" s="17" t="str">
        <f t="shared" si="167"/>
        <v/>
      </c>
      <c r="AG1787" s="17" cm="1">
        <f t="array" ref="AG1787">IFERROR(IF(J1787="Level",INDEX($M1787:$S1787,AC1787+1),INDEX($M1787:$S1787,AC1787)),"")</f>
        <v>180</v>
      </c>
      <c r="AH1787" s="17" t="str" cm="1">
        <f t="array" ref="AH1787">IFERROR(IF(J1787="Level",INDEX($M1787:$S1787,AD1787+1),INDEX($M1787:$S1787,AD1787)),"")</f>
        <v/>
      </c>
      <c r="AI1787" s="17" t="str" cm="1">
        <f t="array" ref="AI1787">IFERROR(INDEX($M1787:$S1787,AE1787),"")</f>
        <v/>
      </c>
      <c r="AJ1787" s="17" t="str" cm="1">
        <f t="array" ref="AJ1787">IFERROR(INDEX($M1787:$S1787,AF1787),"")</f>
        <v/>
      </c>
      <c r="AK1787" s="17" cm="1">
        <f t="array" ref="AK1787">IFERROR(IF(J1787="Level",INDEX($T1787:$Z1787,AC1787+1),INDEX($T1787:$Z1787,AC1787)),"")</f>
        <v>1</v>
      </c>
      <c r="AL1787" s="17" t="str" cm="1">
        <f t="array" ref="AL1787">IFERROR(IF(J1787="Level",INDEX($T1787:$Z1787,AD1787+1),INDEX($T1787:$Z1787,AD1787)),"")</f>
        <v/>
      </c>
      <c r="AM1787" s="17" t="str" cm="1">
        <f t="array" ref="AM1787">IFERROR(INDEX($T1787:$Z1787,AE1787),"")</f>
        <v/>
      </c>
      <c r="AN1787" s="17" t="str" cm="1">
        <f t="array" ref="AN1787">IFERROR(INDEX($T1787:$Z1787,AF1787),"")</f>
        <v/>
      </c>
    </row>
    <row r="1788" spans="1:40" x14ac:dyDescent="0.2">
      <c r="A1788" s="17" t="str">
        <f t="shared" si="162"/>
        <v>MA Nature Writing (Part-Time): PTA2EGLEGL12</v>
      </c>
      <c r="B1788" s="11" t="s">
        <v>33905</v>
      </c>
      <c r="C1788" s="11" t="s">
        <v>32965</v>
      </c>
      <c r="D1788" s="11" t="s">
        <v>33906</v>
      </c>
      <c r="E1788" s="11" t="s">
        <v>191</v>
      </c>
      <c r="F1788" s="11" t="s">
        <v>76</v>
      </c>
      <c r="G1788" s="11" t="s">
        <v>32394</v>
      </c>
      <c r="H1788" s="11" t="s">
        <v>77</v>
      </c>
      <c r="I1788" s="11">
        <v>1</v>
      </c>
      <c r="J1788" s="11" t="s">
        <v>78</v>
      </c>
      <c r="K1788" s="11" t="s">
        <v>32182</v>
      </c>
      <c r="L1788" s="11">
        <v>180</v>
      </c>
      <c r="M1788" s="11">
        <v>180</v>
      </c>
      <c r="N1788" s="11">
        <v>0</v>
      </c>
      <c r="O1788" s="11">
        <v>0</v>
      </c>
      <c r="P1788" s="11">
        <v>0</v>
      </c>
      <c r="Q1788" s="11">
        <v>0</v>
      </c>
      <c r="R1788" s="11">
        <v>0</v>
      </c>
      <c r="S1788" s="11">
        <v>0</v>
      </c>
      <c r="T1788" s="11">
        <v>1</v>
      </c>
      <c r="U1788" s="11">
        <v>0</v>
      </c>
      <c r="V1788" s="11">
        <v>0</v>
      </c>
      <c r="W1788" s="11">
        <v>0</v>
      </c>
      <c r="X1788" s="11">
        <v>0</v>
      </c>
      <c r="Y1788" s="11">
        <v>0</v>
      </c>
      <c r="Z1788" s="11">
        <v>0</v>
      </c>
      <c r="AA1788" s="12" t="s">
        <v>32955</v>
      </c>
      <c r="AB1788" s="17" t="str">
        <f t="shared" si="163"/>
        <v>Programme: MA Nature Writing (Part-Time)</v>
      </c>
      <c r="AC1788" s="17">
        <f t="shared" si="164"/>
        <v>1</v>
      </c>
      <c r="AD1788" s="17" t="str">
        <f t="shared" si="165"/>
        <v/>
      </c>
      <c r="AE1788" s="17" t="str">
        <f t="shared" si="166"/>
        <v/>
      </c>
      <c r="AF1788" s="17" t="str">
        <f t="shared" si="167"/>
        <v/>
      </c>
      <c r="AG1788" s="17" cm="1">
        <f t="array" ref="AG1788">IFERROR(IF(J1788="Level",INDEX($M1788:$S1788,AC1788+1),INDEX($M1788:$S1788,AC1788)),"")</f>
        <v>180</v>
      </c>
      <c r="AH1788" s="17" t="str" cm="1">
        <f t="array" ref="AH1788">IFERROR(IF(J1788="Level",INDEX($M1788:$S1788,AD1788+1),INDEX($M1788:$S1788,AD1788)),"")</f>
        <v/>
      </c>
      <c r="AI1788" s="17" t="str" cm="1">
        <f t="array" ref="AI1788">IFERROR(INDEX($M1788:$S1788,AE1788),"")</f>
        <v/>
      </c>
      <c r="AJ1788" s="17" t="str" cm="1">
        <f t="array" ref="AJ1788">IFERROR(INDEX($M1788:$S1788,AF1788),"")</f>
        <v/>
      </c>
      <c r="AK1788" s="17" cm="1">
        <f t="array" ref="AK1788">IFERROR(IF(J1788="Level",INDEX($T1788:$Z1788,AC1788+1),INDEX($T1788:$Z1788,AC1788)),"")</f>
        <v>1</v>
      </c>
      <c r="AL1788" s="17" t="str" cm="1">
        <f t="array" ref="AL1788">IFERROR(IF(J1788="Level",INDEX($T1788:$Z1788,AD1788+1),INDEX($T1788:$Z1788,AD1788)),"")</f>
        <v/>
      </c>
      <c r="AM1788" s="17" t="str" cm="1">
        <f t="array" ref="AM1788">IFERROR(INDEX($T1788:$Z1788,AE1788),"")</f>
        <v/>
      </c>
      <c r="AN1788" s="17" t="str" cm="1">
        <f t="array" ref="AN1788">IFERROR(INDEX($T1788:$Z1788,AF1788),"")</f>
        <v/>
      </c>
    </row>
    <row r="1789" spans="1:40" x14ac:dyDescent="0.2">
      <c r="A1789" s="17" t="str">
        <f t="shared" si="162"/>
        <v>MA Film and Screen Studies (Part-Time): PTA2EGLEGL07</v>
      </c>
      <c r="B1789" s="11" t="s">
        <v>4214</v>
      </c>
      <c r="C1789" s="11" t="s">
        <v>32965</v>
      </c>
      <c r="D1789" s="11" t="s">
        <v>4215</v>
      </c>
      <c r="E1789" s="11" t="s">
        <v>196</v>
      </c>
      <c r="F1789" s="11" t="s">
        <v>76</v>
      </c>
      <c r="G1789" s="11" t="s">
        <v>32394</v>
      </c>
      <c r="H1789" s="11" t="s">
        <v>77</v>
      </c>
      <c r="I1789" s="11">
        <v>1</v>
      </c>
      <c r="J1789" s="11" t="s">
        <v>78</v>
      </c>
      <c r="K1789" s="11" t="s">
        <v>32182</v>
      </c>
      <c r="L1789" s="11">
        <v>180</v>
      </c>
      <c r="M1789" s="11">
        <v>180</v>
      </c>
      <c r="N1789" s="11">
        <v>0</v>
      </c>
      <c r="O1789" s="11">
        <v>0</v>
      </c>
      <c r="P1789" s="11">
        <v>0</v>
      </c>
      <c r="Q1789" s="11">
        <v>0</v>
      </c>
      <c r="R1789" s="11">
        <v>0</v>
      </c>
      <c r="S1789" s="11">
        <v>0</v>
      </c>
      <c r="T1789" s="11">
        <v>1</v>
      </c>
      <c r="U1789" s="11">
        <v>0</v>
      </c>
      <c r="V1789" s="11">
        <v>0</v>
      </c>
      <c r="W1789" s="11">
        <v>0</v>
      </c>
      <c r="X1789" s="11">
        <v>0</v>
      </c>
      <c r="Y1789" s="11">
        <v>0</v>
      </c>
      <c r="Z1789" s="11">
        <v>0</v>
      </c>
      <c r="AA1789" s="12" t="s">
        <v>32955</v>
      </c>
      <c r="AB1789" s="17" t="str">
        <f t="shared" si="163"/>
        <v>Programme: MA Film and Screen Studies (Part-Time)</v>
      </c>
      <c r="AC1789" s="17">
        <f t="shared" si="164"/>
        <v>1</v>
      </c>
      <c r="AD1789" s="17" t="str">
        <f t="shared" si="165"/>
        <v/>
      </c>
      <c r="AE1789" s="17" t="str">
        <f t="shared" si="166"/>
        <v/>
      </c>
      <c r="AF1789" s="17" t="str">
        <f t="shared" si="167"/>
        <v/>
      </c>
      <c r="AG1789" s="17" cm="1">
        <f t="array" ref="AG1789">IFERROR(IF(J1789="Level",INDEX($M1789:$S1789,AC1789+1),INDEX($M1789:$S1789,AC1789)),"")</f>
        <v>180</v>
      </c>
      <c r="AH1789" s="17" t="str" cm="1">
        <f t="array" ref="AH1789">IFERROR(IF(J1789="Level",INDEX($M1789:$S1789,AD1789+1),INDEX($M1789:$S1789,AD1789)),"")</f>
        <v/>
      </c>
      <c r="AI1789" s="17" t="str" cm="1">
        <f t="array" ref="AI1789">IFERROR(INDEX($M1789:$S1789,AE1789),"")</f>
        <v/>
      </c>
      <c r="AJ1789" s="17" t="str" cm="1">
        <f t="array" ref="AJ1789">IFERROR(INDEX($M1789:$S1789,AF1789),"")</f>
        <v/>
      </c>
      <c r="AK1789" s="17" cm="1">
        <f t="array" ref="AK1789">IFERROR(IF(J1789="Level",INDEX($T1789:$Z1789,AC1789+1),INDEX($T1789:$Z1789,AC1789)),"")</f>
        <v>1</v>
      </c>
      <c r="AL1789" s="17" t="str" cm="1">
        <f t="array" ref="AL1789">IFERROR(IF(J1789="Level",INDEX($T1789:$Z1789,AD1789+1),INDEX($T1789:$Z1789,AD1789)),"")</f>
        <v/>
      </c>
      <c r="AM1789" s="17" t="str" cm="1">
        <f t="array" ref="AM1789">IFERROR(INDEX($T1789:$Z1789,AE1789),"")</f>
        <v/>
      </c>
      <c r="AN1789" s="17" t="str" cm="1">
        <f t="array" ref="AN1789">IFERROR(INDEX($T1789:$Z1789,AF1789),"")</f>
        <v/>
      </c>
    </row>
    <row r="1790" spans="1:40" ht="25.5" x14ac:dyDescent="0.2">
      <c r="A1790" s="17" t="str">
        <f t="shared" si="162"/>
        <v>MA International Heritage Management and Consultancy (Part-Time) - Cornwall: PTA2EGLHPSCA</v>
      </c>
      <c r="B1790" s="11" t="s">
        <v>4218</v>
      </c>
      <c r="C1790" s="11" t="s">
        <v>32965</v>
      </c>
      <c r="D1790" s="11" t="s">
        <v>4219</v>
      </c>
      <c r="E1790" s="11" t="s">
        <v>206</v>
      </c>
      <c r="F1790" s="11" t="s">
        <v>76</v>
      </c>
      <c r="G1790" s="11" t="s">
        <v>32394</v>
      </c>
      <c r="H1790" s="11" t="s">
        <v>77</v>
      </c>
      <c r="I1790" s="11">
        <v>1</v>
      </c>
      <c r="J1790" s="11" t="s">
        <v>78</v>
      </c>
      <c r="K1790" s="11" t="s">
        <v>32182</v>
      </c>
      <c r="L1790" s="11">
        <v>180</v>
      </c>
      <c r="M1790" s="11">
        <v>180</v>
      </c>
      <c r="N1790" s="11">
        <v>0</v>
      </c>
      <c r="O1790" s="11">
        <v>0</v>
      </c>
      <c r="P1790" s="11">
        <v>0</v>
      </c>
      <c r="Q1790" s="11">
        <v>0</v>
      </c>
      <c r="R1790" s="11">
        <v>0</v>
      </c>
      <c r="S1790" s="11">
        <v>0</v>
      </c>
      <c r="T1790" s="11">
        <v>1</v>
      </c>
      <c r="U1790" s="11">
        <v>0</v>
      </c>
      <c r="V1790" s="11">
        <v>0</v>
      </c>
      <c r="W1790" s="11">
        <v>0</v>
      </c>
      <c r="X1790" s="11">
        <v>0</v>
      </c>
      <c r="Y1790" s="11">
        <v>0</v>
      </c>
      <c r="Z1790" s="11">
        <v>0</v>
      </c>
      <c r="AA1790" s="12" t="s">
        <v>32955</v>
      </c>
      <c r="AB1790" s="17" t="str">
        <f t="shared" si="163"/>
        <v>Programme: MA International Heritage Management and Consultancy (Part-Time) - Cornwall</v>
      </c>
      <c r="AC1790" s="17">
        <f t="shared" si="164"/>
        <v>1</v>
      </c>
      <c r="AD1790" s="17" t="str">
        <f t="shared" si="165"/>
        <v/>
      </c>
      <c r="AE1790" s="17" t="str">
        <f t="shared" si="166"/>
        <v/>
      </c>
      <c r="AF1790" s="17" t="str">
        <f t="shared" si="167"/>
        <v/>
      </c>
      <c r="AG1790" s="17" cm="1">
        <f t="array" ref="AG1790">IFERROR(IF(J1790="Level",INDEX($M1790:$S1790,AC1790+1),INDEX($M1790:$S1790,AC1790)),"")</f>
        <v>180</v>
      </c>
      <c r="AH1790" s="17" t="str" cm="1">
        <f t="array" ref="AH1790">IFERROR(IF(J1790="Level",INDEX($M1790:$S1790,AD1790+1),INDEX($M1790:$S1790,AD1790)),"")</f>
        <v/>
      </c>
      <c r="AI1790" s="17" t="str" cm="1">
        <f t="array" ref="AI1790">IFERROR(INDEX($M1790:$S1790,AE1790),"")</f>
        <v/>
      </c>
      <c r="AJ1790" s="17" t="str" cm="1">
        <f t="array" ref="AJ1790">IFERROR(INDEX($M1790:$S1790,AF1790),"")</f>
        <v/>
      </c>
      <c r="AK1790" s="17" cm="1">
        <f t="array" ref="AK1790">IFERROR(IF(J1790="Level",INDEX($T1790:$Z1790,AC1790+1),INDEX($T1790:$Z1790,AC1790)),"")</f>
        <v>1</v>
      </c>
      <c r="AL1790" s="17" t="str" cm="1">
        <f t="array" ref="AL1790">IFERROR(IF(J1790="Level",INDEX($T1790:$Z1790,AD1790+1),INDEX($T1790:$Z1790,AD1790)),"")</f>
        <v/>
      </c>
      <c r="AM1790" s="17" t="str" cm="1">
        <f t="array" ref="AM1790">IFERROR(INDEX($T1790:$Z1790,AE1790),"")</f>
        <v/>
      </c>
      <c r="AN1790" s="17" t="str" cm="1">
        <f t="array" ref="AN1790">IFERROR(INDEX($T1790:$Z1790,AF1790),"")</f>
        <v/>
      </c>
    </row>
    <row r="1791" spans="1:40" x14ac:dyDescent="0.2">
      <c r="A1791" s="17" t="str">
        <f t="shared" si="162"/>
        <v>MA History (Part-Time): PTA2HPSHPS19</v>
      </c>
      <c r="B1791" s="11" t="s">
        <v>4225</v>
      </c>
      <c r="C1791" s="11" t="s">
        <v>32965</v>
      </c>
      <c r="D1791" s="11" t="s">
        <v>4226</v>
      </c>
      <c r="E1791" s="11" t="s">
        <v>217</v>
      </c>
      <c r="F1791" s="11" t="s">
        <v>76</v>
      </c>
      <c r="G1791" s="11" t="s">
        <v>32394</v>
      </c>
      <c r="H1791" s="11" t="s">
        <v>77</v>
      </c>
      <c r="I1791" s="11">
        <v>1</v>
      </c>
      <c r="J1791" s="11" t="s">
        <v>78</v>
      </c>
      <c r="K1791" s="11" t="s">
        <v>32182</v>
      </c>
      <c r="L1791" s="11">
        <v>180</v>
      </c>
      <c r="M1791" s="11">
        <v>180</v>
      </c>
      <c r="N1791" s="11">
        <v>0</v>
      </c>
      <c r="O1791" s="11">
        <v>0</v>
      </c>
      <c r="P1791" s="11">
        <v>0</v>
      </c>
      <c r="Q1791" s="11">
        <v>0</v>
      </c>
      <c r="R1791" s="11">
        <v>0</v>
      </c>
      <c r="S1791" s="11">
        <v>0</v>
      </c>
      <c r="T1791" s="11">
        <v>1</v>
      </c>
      <c r="U1791" s="11">
        <v>0</v>
      </c>
      <c r="V1791" s="11">
        <v>0</v>
      </c>
      <c r="W1791" s="11">
        <v>0</v>
      </c>
      <c r="X1791" s="11">
        <v>0</v>
      </c>
      <c r="Y1791" s="11">
        <v>0</v>
      </c>
      <c r="Z1791" s="11">
        <v>0</v>
      </c>
      <c r="AA1791" s="12" t="s">
        <v>32955</v>
      </c>
      <c r="AB1791" s="17" t="str">
        <f t="shared" si="163"/>
        <v>Programme: MA History (Part-Time)</v>
      </c>
      <c r="AC1791" s="17">
        <f t="shared" si="164"/>
        <v>1</v>
      </c>
      <c r="AD1791" s="17" t="str">
        <f t="shared" si="165"/>
        <v/>
      </c>
      <c r="AE1791" s="17" t="str">
        <f t="shared" si="166"/>
        <v/>
      </c>
      <c r="AF1791" s="17" t="str">
        <f t="shared" si="167"/>
        <v/>
      </c>
      <c r="AG1791" s="17" cm="1">
        <f t="array" ref="AG1791">IFERROR(IF(J1791="Level",INDEX($M1791:$S1791,AC1791+1),INDEX($M1791:$S1791,AC1791)),"")</f>
        <v>180</v>
      </c>
      <c r="AH1791" s="17" t="str" cm="1">
        <f t="array" ref="AH1791">IFERROR(IF(J1791="Level",INDEX($M1791:$S1791,AD1791+1),INDEX($M1791:$S1791,AD1791)),"")</f>
        <v/>
      </c>
      <c r="AI1791" s="17" t="str" cm="1">
        <f t="array" ref="AI1791">IFERROR(INDEX($M1791:$S1791,AE1791),"")</f>
        <v/>
      </c>
      <c r="AJ1791" s="17" t="str" cm="1">
        <f t="array" ref="AJ1791">IFERROR(INDEX($M1791:$S1791,AF1791),"")</f>
        <v/>
      </c>
      <c r="AK1791" s="17" cm="1">
        <f t="array" ref="AK1791">IFERROR(IF(J1791="Level",INDEX($T1791:$Z1791,AC1791+1),INDEX($T1791:$Z1791,AC1791)),"")</f>
        <v>1</v>
      </c>
      <c r="AL1791" s="17" t="str" cm="1">
        <f t="array" ref="AL1791">IFERROR(IF(J1791="Level",INDEX($T1791:$Z1791,AD1791+1),INDEX($T1791:$Z1791,AD1791)),"")</f>
        <v/>
      </c>
      <c r="AM1791" s="17" t="str" cm="1">
        <f t="array" ref="AM1791">IFERROR(INDEX($T1791:$Z1791,AE1791),"")</f>
        <v/>
      </c>
      <c r="AN1791" s="17" t="str" cm="1">
        <f t="array" ref="AN1791">IFERROR(INDEX($T1791:$Z1791,AF1791),"")</f>
        <v/>
      </c>
    </row>
    <row r="1792" spans="1:40" x14ac:dyDescent="0.2">
      <c r="A1792" s="17" t="str">
        <f t="shared" si="162"/>
        <v>MA Cultures and Environments of Health (Part-Time): PTA2HPSHPS49</v>
      </c>
      <c r="B1792" s="11" t="s">
        <v>4253</v>
      </c>
      <c r="C1792" s="11" t="s">
        <v>32965</v>
      </c>
      <c r="D1792" s="11" t="s">
        <v>4254</v>
      </c>
      <c r="E1792" s="11" t="s">
        <v>217</v>
      </c>
      <c r="F1792" s="11" t="s">
        <v>76</v>
      </c>
      <c r="G1792" s="11" t="s">
        <v>32394</v>
      </c>
      <c r="H1792" s="11" t="s">
        <v>77</v>
      </c>
      <c r="I1792" s="11">
        <v>1</v>
      </c>
      <c r="J1792" s="11" t="s">
        <v>78</v>
      </c>
      <c r="K1792" s="11" t="s">
        <v>32182</v>
      </c>
      <c r="L1792" s="11">
        <v>180</v>
      </c>
      <c r="M1792" s="11">
        <v>180</v>
      </c>
      <c r="N1792" s="11">
        <v>0</v>
      </c>
      <c r="O1792" s="11">
        <v>0</v>
      </c>
      <c r="P1792" s="11">
        <v>0</v>
      </c>
      <c r="Q1792" s="11">
        <v>0</v>
      </c>
      <c r="R1792" s="11">
        <v>0</v>
      </c>
      <c r="S1792" s="11">
        <v>0</v>
      </c>
      <c r="T1792" s="11">
        <v>1</v>
      </c>
      <c r="U1792" s="11">
        <v>0</v>
      </c>
      <c r="V1792" s="11">
        <v>0</v>
      </c>
      <c r="W1792" s="11">
        <v>0</v>
      </c>
      <c r="X1792" s="11">
        <v>0</v>
      </c>
      <c r="Y1792" s="11">
        <v>0</v>
      </c>
      <c r="Z1792" s="11">
        <v>0</v>
      </c>
      <c r="AA1792" s="12" t="s">
        <v>32955</v>
      </c>
      <c r="AB1792" s="17" t="str">
        <f t="shared" si="163"/>
        <v>Programme: MA Cultures and Environments of Health (Part-Time)</v>
      </c>
      <c r="AC1792" s="17">
        <f t="shared" si="164"/>
        <v>1</v>
      </c>
      <c r="AD1792" s="17" t="str">
        <f t="shared" si="165"/>
        <v/>
      </c>
      <c r="AE1792" s="17" t="str">
        <f t="shared" si="166"/>
        <v/>
      </c>
      <c r="AF1792" s="17" t="str">
        <f t="shared" si="167"/>
        <v/>
      </c>
      <c r="AG1792" s="17" cm="1">
        <f t="array" ref="AG1792">IFERROR(IF(J1792="Level",INDEX($M1792:$S1792,AC1792+1),INDEX($M1792:$S1792,AC1792)),"")</f>
        <v>180</v>
      </c>
      <c r="AH1792" s="17" t="str" cm="1">
        <f t="array" ref="AH1792">IFERROR(IF(J1792="Level",INDEX($M1792:$S1792,AD1792+1),INDEX($M1792:$S1792,AD1792)),"")</f>
        <v/>
      </c>
      <c r="AI1792" s="17" t="str" cm="1">
        <f t="array" ref="AI1792">IFERROR(INDEX($M1792:$S1792,AE1792),"")</f>
        <v/>
      </c>
      <c r="AJ1792" s="17" t="str" cm="1">
        <f t="array" ref="AJ1792">IFERROR(INDEX($M1792:$S1792,AF1792),"")</f>
        <v/>
      </c>
      <c r="AK1792" s="17" cm="1">
        <f t="array" ref="AK1792">IFERROR(IF(J1792="Level",INDEX($T1792:$Z1792,AC1792+1),INDEX($T1792:$Z1792,AC1792)),"")</f>
        <v>1</v>
      </c>
      <c r="AL1792" s="17" t="str" cm="1">
        <f t="array" ref="AL1792">IFERROR(IF(J1792="Level",INDEX($T1792:$Z1792,AD1792+1),INDEX($T1792:$Z1792,AD1792)),"")</f>
        <v/>
      </c>
      <c r="AM1792" s="17" t="str" cm="1">
        <f t="array" ref="AM1792">IFERROR(INDEX($T1792:$Z1792,AE1792),"")</f>
        <v/>
      </c>
      <c r="AN1792" s="17" t="str" cm="1">
        <f t="array" ref="AN1792">IFERROR(INDEX($T1792:$Z1792,AF1792),"")</f>
        <v/>
      </c>
    </row>
    <row r="1793" spans="1:40" ht="25.5" x14ac:dyDescent="0.2">
      <c r="A1793" s="17" t="str">
        <f t="shared" si="162"/>
        <v>MA Cultures and Environments of Health (Medical History and Humanities) (Part-Time): PTA2HPSHPS52</v>
      </c>
      <c r="B1793" s="11" t="s">
        <v>4259</v>
      </c>
      <c r="C1793" s="11" t="s">
        <v>32965</v>
      </c>
      <c r="D1793" s="11" t="s">
        <v>4260</v>
      </c>
      <c r="E1793" s="11" t="s">
        <v>217</v>
      </c>
      <c r="F1793" s="11" t="s">
        <v>76</v>
      </c>
      <c r="G1793" s="11" t="s">
        <v>32394</v>
      </c>
      <c r="H1793" s="11" t="s">
        <v>77</v>
      </c>
      <c r="I1793" s="11">
        <v>1</v>
      </c>
      <c r="J1793" s="11" t="s">
        <v>78</v>
      </c>
      <c r="K1793" s="11" t="s">
        <v>32182</v>
      </c>
      <c r="L1793" s="11">
        <v>180</v>
      </c>
      <c r="M1793" s="11">
        <v>180</v>
      </c>
      <c r="N1793" s="11">
        <v>0</v>
      </c>
      <c r="O1793" s="11">
        <v>0</v>
      </c>
      <c r="P1793" s="11">
        <v>0</v>
      </c>
      <c r="Q1793" s="11">
        <v>0</v>
      </c>
      <c r="R1793" s="11">
        <v>0</v>
      </c>
      <c r="S1793" s="11">
        <v>0</v>
      </c>
      <c r="T1793" s="11">
        <v>1</v>
      </c>
      <c r="U1793" s="11">
        <v>0</v>
      </c>
      <c r="V1793" s="11">
        <v>0</v>
      </c>
      <c r="W1793" s="11">
        <v>0</v>
      </c>
      <c r="X1793" s="11">
        <v>0</v>
      </c>
      <c r="Y1793" s="11">
        <v>0</v>
      </c>
      <c r="Z1793" s="11">
        <v>0</v>
      </c>
      <c r="AA1793" s="12" t="s">
        <v>32955</v>
      </c>
      <c r="AB1793" s="17" t="str">
        <f t="shared" si="163"/>
        <v>Programme: MA Cultures and Environments of Health (Medical History and Humanities) (Part-Time)</v>
      </c>
      <c r="AC1793" s="17">
        <f t="shared" si="164"/>
        <v>1</v>
      </c>
      <c r="AD1793" s="17" t="str">
        <f t="shared" si="165"/>
        <v/>
      </c>
      <c r="AE1793" s="17" t="str">
        <f t="shared" si="166"/>
        <v/>
      </c>
      <c r="AF1793" s="17" t="str">
        <f t="shared" si="167"/>
        <v/>
      </c>
      <c r="AG1793" s="17" cm="1">
        <f t="array" ref="AG1793">IFERROR(IF(J1793="Level",INDEX($M1793:$S1793,AC1793+1),INDEX($M1793:$S1793,AC1793)),"")</f>
        <v>180</v>
      </c>
      <c r="AH1793" s="17" t="str" cm="1">
        <f t="array" ref="AH1793">IFERROR(IF(J1793="Level",INDEX($M1793:$S1793,AD1793+1),INDEX($M1793:$S1793,AD1793)),"")</f>
        <v/>
      </c>
      <c r="AI1793" s="17" t="str" cm="1">
        <f t="array" ref="AI1793">IFERROR(INDEX($M1793:$S1793,AE1793),"")</f>
        <v/>
      </c>
      <c r="AJ1793" s="17" t="str" cm="1">
        <f t="array" ref="AJ1793">IFERROR(INDEX($M1793:$S1793,AF1793),"")</f>
        <v/>
      </c>
      <c r="AK1793" s="17" cm="1">
        <f t="array" ref="AK1793">IFERROR(IF(J1793="Level",INDEX($T1793:$Z1793,AC1793+1),INDEX($T1793:$Z1793,AC1793)),"")</f>
        <v>1</v>
      </c>
      <c r="AL1793" s="17" t="str" cm="1">
        <f t="array" ref="AL1793">IFERROR(IF(J1793="Level",INDEX($T1793:$Z1793,AD1793+1),INDEX($T1793:$Z1793,AD1793)),"")</f>
        <v/>
      </c>
      <c r="AM1793" s="17" t="str" cm="1">
        <f t="array" ref="AM1793">IFERROR(INDEX($T1793:$Z1793,AE1793),"")</f>
        <v/>
      </c>
      <c r="AN1793" s="17" t="str" cm="1">
        <f t="array" ref="AN1793">IFERROR(INDEX($T1793:$Z1793,AF1793),"")</f>
        <v/>
      </c>
    </row>
    <row r="1794" spans="1:40" x14ac:dyDescent="0.2">
      <c r="A1794" s="17" t="str">
        <f t="shared" ref="A1794:A1857" si="168">D1794&amp;": "&amp;B1794</f>
        <v>MA Medieval Studies (Part-Time): PTA2SMLSML06</v>
      </c>
      <c r="B1794" s="11" t="s">
        <v>4280</v>
      </c>
      <c r="C1794" s="11" t="s">
        <v>32965</v>
      </c>
      <c r="D1794" s="11" t="s">
        <v>4281</v>
      </c>
      <c r="E1794" s="11" t="s">
        <v>217</v>
      </c>
      <c r="F1794" s="11" t="s">
        <v>76</v>
      </c>
      <c r="G1794" s="11" t="s">
        <v>32394</v>
      </c>
      <c r="H1794" s="11" t="s">
        <v>77</v>
      </c>
      <c r="I1794" s="11">
        <v>1</v>
      </c>
      <c r="J1794" s="11" t="s">
        <v>78</v>
      </c>
      <c r="K1794" s="11" t="s">
        <v>32182</v>
      </c>
      <c r="L1794" s="11">
        <v>180</v>
      </c>
      <c r="M1794" s="11">
        <v>180</v>
      </c>
      <c r="N1794" s="11">
        <v>0</v>
      </c>
      <c r="O1794" s="11">
        <v>0</v>
      </c>
      <c r="P1794" s="11">
        <v>0</v>
      </c>
      <c r="Q1794" s="11">
        <v>0</v>
      </c>
      <c r="R1794" s="11">
        <v>0</v>
      </c>
      <c r="S1794" s="11">
        <v>0</v>
      </c>
      <c r="T1794" s="11">
        <v>1</v>
      </c>
      <c r="U1794" s="11">
        <v>0</v>
      </c>
      <c r="V1794" s="11">
        <v>0</v>
      </c>
      <c r="W1794" s="11">
        <v>0</v>
      </c>
      <c r="X1794" s="11">
        <v>0</v>
      </c>
      <c r="Y1794" s="11">
        <v>0</v>
      </c>
      <c r="Z1794" s="11">
        <v>0</v>
      </c>
      <c r="AA1794" s="12" t="s">
        <v>32955</v>
      </c>
      <c r="AB1794" s="17" t="str">
        <f t="shared" ref="AB1794:AB1857" si="169">IF(H1794="Yes","Programme: "&amp;D1794,"Programme is not compatible with this tool")</f>
        <v>Programme: MA Medieval Studies (Part-Time)</v>
      </c>
      <c r="AC1794" s="17">
        <f t="shared" ref="AC1794:AC1857" si="170">IF(J1794="Stage",IF(M1794&lt;&gt;0,1,IF(N1794&lt;&gt;0,2,IF(O1794&lt;&gt;0,3,IF(P1794&lt;&gt;0,4,IF(Q1794&lt;&gt;0,5,""))))),IF(J1794="","",IF(R1794&lt;&gt;0,5,IF(S1794&lt;&gt;0,6,""))))</f>
        <v>1</v>
      </c>
      <c r="AD1794" s="17" t="str">
        <f t="shared" ref="AD1794:AD1857" si="171">IF(J1794="Stage",IF(AND(N1794&lt;&gt;0,AC1794&lt;2),2,IF(AND(O1794&lt;&gt;0,AC1794&lt;3),3,IF(AND(P1794&lt;&gt;0,AC1794&lt;4),4,IF(AND(Q1794&lt;&gt;0,AC1794&lt;5),5,"")))),IF(J1794="","",IF(AC1794&lt;&gt;0,6)))</f>
        <v/>
      </c>
      <c r="AE1794" s="17" t="str">
        <f t="shared" ref="AE1794:AE1857" si="172">IF(AND(O1794&lt;&gt;0,AD1794&lt;3),3,IF(AND(P1794&lt;&gt;0,AD1794&lt;4),4,IF(AND(Q1794&lt;&gt;0,AD1794&lt;5),5,"")))</f>
        <v/>
      </c>
      <c r="AF1794" s="17" t="str">
        <f t="shared" ref="AF1794:AF1857" si="173">IF(AND(P1794&lt;&gt;0,AE1794&lt;4),4,IF(AND(Q1794&lt;&gt;0,AE1794&lt;5),5,""))</f>
        <v/>
      </c>
      <c r="AG1794" s="17" cm="1">
        <f t="array" ref="AG1794">IFERROR(IF(J1794="Level",INDEX($M1794:$S1794,AC1794+1),INDEX($M1794:$S1794,AC1794)),"")</f>
        <v>180</v>
      </c>
      <c r="AH1794" s="17" t="str" cm="1">
        <f t="array" ref="AH1794">IFERROR(IF(J1794="Level",INDEX($M1794:$S1794,AD1794+1),INDEX($M1794:$S1794,AD1794)),"")</f>
        <v/>
      </c>
      <c r="AI1794" s="17" t="str" cm="1">
        <f t="array" ref="AI1794">IFERROR(INDEX($M1794:$S1794,AE1794),"")</f>
        <v/>
      </c>
      <c r="AJ1794" s="17" t="str" cm="1">
        <f t="array" ref="AJ1794">IFERROR(INDEX($M1794:$S1794,AF1794),"")</f>
        <v/>
      </c>
      <c r="AK1794" s="17" cm="1">
        <f t="array" ref="AK1794">IFERROR(IF(J1794="Level",INDEX($T1794:$Z1794,AC1794+1),INDEX($T1794:$Z1794,AC1794)),"")</f>
        <v>1</v>
      </c>
      <c r="AL1794" s="17" t="str" cm="1">
        <f t="array" ref="AL1794">IFERROR(IF(J1794="Level",INDEX($T1794:$Z1794,AD1794+1),INDEX($T1794:$Z1794,AD1794)),"")</f>
        <v/>
      </c>
      <c r="AM1794" s="17" t="str" cm="1">
        <f t="array" ref="AM1794">IFERROR(INDEX($T1794:$Z1794,AE1794),"")</f>
        <v/>
      </c>
      <c r="AN1794" s="17" t="str" cm="1">
        <f t="array" ref="AN1794">IFERROR(INDEX($T1794:$Z1794,AF1794),"")</f>
        <v/>
      </c>
    </row>
    <row r="1795" spans="1:40" x14ac:dyDescent="0.2">
      <c r="A1795" s="17" t="str">
        <f t="shared" si="168"/>
        <v>MRes Economic and Social History (Part-Time): PTR2HPSHPS10</v>
      </c>
      <c r="B1795" s="11" t="s">
        <v>4307</v>
      </c>
      <c r="C1795" s="11" t="s">
        <v>32965</v>
      </c>
      <c r="D1795" s="11" t="s">
        <v>4308</v>
      </c>
      <c r="E1795" s="11" t="s">
        <v>217</v>
      </c>
      <c r="F1795" s="11" t="s">
        <v>76</v>
      </c>
      <c r="G1795" s="11" t="s">
        <v>32394</v>
      </c>
      <c r="H1795" s="11" t="s">
        <v>77</v>
      </c>
      <c r="I1795" s="11">
        <v>1</v>
      </c>
      <c r="J1795" s="11" t="s">
        <v>78</v>
      </c>
      <c r="K1795" s="11" t="s">
        <v>32182</v>
      </c>
      <c r="L1795" s="11">
        <v>180</v>
      </c>
      <c r="M1795" s="11">
        <v>180</v>
      </c>
      <c r="N1795" s="11">
        <v>0</v>
      </c>
      <c r="O1795" s="11">
        <v>0</v>
      </c>
      <c r="P1795" s="11">
        <v>0</v>
      </c>
      <c r="Q1795" s="11">
        <v>0</v>
      </c>
      <c r="R1795" s="11">
        <v>0</v>
      </c>
      <c r="S1795" s="11">
        <v>0</v>
      </c>
      <c r="T1795" s="11">
        <v>1</v>
      </c>
      <c r="U1795" s="11">
        <v>0</v>
      </c>
      <c r="V1795" s="11">
        <v>0</v>
      </c>
      <c r="W1795" s="11">
        <v>0</v>
      </c>
      <c r="X1795" s="11">
        <v>0</v>
      </c>
      <c r="Y1795" s="11">
        <v>0</v>
      </c>
      <c r="Z1795" s="11">
        <v>0</v>
      </c>
      <c r="AA1795" s="12" t="s">
        <v>32955</v>
      </c>
      <c r="AB1795" s="17" t="str">
        <f t="shared" si="169"/>
        <v>Programme: MRes Economic and Social History (Part-Time)</v>
      </c>
      <c r="AC1795" s="17">
        <f t="shared" si="170"/>
        <v>1</v>
      </c>
      <c r="AD1795" s="17" t="str">
        <f t="shared" si="171"/>
        <v/>
      </c>
      <c r="AE1795" s="17" t="str">
        <f t="shared" si="172"/>
        <v/>
      </c>
      <c r="AF1795" s="17" t="str">
        <f t="shared" si="173"/>
        <v/>
      </c>
      <c r="AG1795" s="17" cm="1">
        <f t="array" ref="AG1795">IFERROR(IF(J1795="Level",INDEX($M1795:$S1795,AC1795+1),INDEX($M1795:$S1795,AC1795)),"")</f>
        <v>180</v>
      </c>
      <c r="AH1795" s="17" t="str" cm="1">
        <f t="array" ref="AH1795">IFERROR(IF(J1795="Level",INDEX($M1795:$S1795,AD1795+1),INDEX($M1795:$S1795,AD1795)),"")</f>
        <v/>
      </c>
      <c r="AI1795" s="17" t="str" cm="1">
        <f t="array" ref="AI1795">IFERROR(INDEX($M1795:$S1795,AE1795),"")</f>
        <v/>
      </c>
      <c r="AJ1795" s="17" t="str" cm="1">
        <f t="array" ref="AJ1795">IFERROR(INDEX($M1795:$S1795,AF1795),"")</f>
        <v/>
      </c>
      <c r="AK1795" s="17" cm="1">
        <f t="array" ref="AK1795">IFERROR(IF(J1795="Level",INDEX($T1795:$Z1795,AC1795+1),INDEX($T1795:$Z1795,AC1795)),"")</f>
        <v>1</v>
      </c>
      <c r="AL1795" s="17" t="str" cm="1">
        <f t="array" ref="AL1795">IFERROR(IF(J1795="Level",INDEX($T1795:$Z1795,AD1795+1),INDEX($T1795:$Z1795,AD1795)),"")</f>
        <v/>
      </c>
      <c r="AM1795" s="17" t="str" cm="1">
        <f t="array" ref="AM1795">IFERROR(INDEX($T1795:$Z1795,AE1795),"")</f>
        <v/>
      </c>
      <c r="AN1795" s="17" t="str" cm="1">
        <f t="array" ref="AN1795">IFERROR(INDEX($T1795:$Z1795,AF1795),"")</f>
        <v/>
      </c>
    </row>
    <row r="1796" spans="1:40" x14ac:dyDescent="0.2">
      <c r="A1796" s="17" t="str">
        <f t="shared" si="168"/>
        <v>MA Middle East Studies (Part-Time): PTA2IAIIAI09</v>
      </c>
      <c r="B1796" s="11" t="s">
        <v>4262</v>
      </c>
      <c r="C1796" s="11" t="s">
        <v>32965</v>
      </c>
      <c r="D1796" s="11" t="s">
        <v>4263</v>
      </c>
      <c r="E1796" s="11" t="s">
        <v>261</v>
      </c>
      <c r="F1796" s="11" t="s">
        <v>76</v>
      </c>
      <c r="G1796" s="11" t="s">
        <v>32394</v>
      </c>
      <c r="H1796" s="11" t="s">
        <v>77</v>
      </c>
      <c r="I1796" s="11">
        <v>1</v>
      </c>
      <c r="J1796" s="11" t="s">
        <v>78</v>
      </c>
      <c r="K1796" s="11" t="s">
        <v>32182</v>
      </c>
      <c r="L1796" s="11">
        <v>180</v>
      </c>
      <c r="M1796" s="11">
        <v>180</v>
      </c>
      <c r="N1796" s="11">
        <v>0</v>
      </c>
      <c r="O1796" s="11">
        <v>0</v>
      </c>
      <c r="P1796" s="11">
        <v>0</v>
      </c>
      <c r="Q1796" s="11">
        <v>0</v>
      </c>
      <c r="R1796" s="11">
        <v>0</v>
      </c>
      <c r="S1796" s="11">
        <v>0</v>
      </c>
      <c r="T1796" s="11">
        <v>1</v>
      </c>
      <c r="U1796" s="11">
        <v>0</v>
      </c>
      <c r="V1796" s="11">
        <v>0</v>
      </c>
      <c r="W1796" s="11">
        <v>0</v>
      </c>
      <c r="X1796" s="11">
        <v>0</v>
      </c>
      <c r="Y1796" s="11">
        <v>0</v>
      </c>
      <c r="Z1796" s="11">
        <v>0</v>
      </c>
      <c r="AA1796" s="12" t="s">
        <v>32955</v>
      </c>
      <c r="AB1796" s="17" t="str">
        <f t="shared" si="169"/>
        <v>Programme: MA Middle East Studies (Part-Time)</v>
      </c>
      <c r="AC1796" s="17">
        <f t="shared" si="170"/>
        <v>1</v>
      </c>
      <c r="AD1796" s="17" t="str">
        <f t="shared" si="171"/>
        <v/>
      </c>
      <c r="AE1796" s="17" t="str">
        <f t="shared" si="172"/>
        <v/>
      </c>
      <c r="AF1796" s="17" t="str">
        <f t="shared" si="173"/>
        <v/>
      </c>
      <c r="AG1796" s="17" cm="1">
        <f t="array" ref="AG1796">IFERROR(IF(J1796="Level",INDEX($M1796:$S1796,AC1796+1),INDEX($M1796:$S1796,AC1796)),"")</f>
        <v>180</v>
      </c>
      <c r="AH1796" s="17" t="str" cm="1">
        <f t="array" ref="AH1796">IFERROR(IF(J1796="Level",INDEX($M1796:$S1796,AD1796+1),INDEX($M1796:$S1796,AD1796)),"")</f>
        <v/>
      </c>
      <c r="AI1796" s="17" t="str" cm="1">
        <f t="array" ref="AI1796">IFERROR(INDEX($M1796:$S1796,AE1796),"")</f>
        <v/>
      </c>
      <c r="AJ1796" s="17" t="str" cm="1">
        <f t="array" ref="AJ1796">IFERROR(INDEX($M1796:$S1796,AF1796),"")</f>
        <v/>
      </c>
      <c r="AK1796" s="17" cm="1">
        <f t="array" ref="AK1796">IFERROR(IF(J1796="Level",INDEX($T1796:$Z1796,AC1796+1),INDEX($T1796:$Z1796,AC1796)),"")</f>
        <v>1</v>
      </c>
      <c r="AL1796" s="17" t="str" cm="1">
        <f t="array" ref="AL1796">IFERROR(IF(J1796="Level",INDEX($T1796:$Z1796,AD1796+1),INDEX($T1796:$Z1796,AD1796)),"")</f>
        <v/>
      </c>
      <c r="AM1796" s="17" t="str" cm="1">
        <f t="array" ref="AM1796">IFERROR(INDEX($T1796:$Z1796,AE1796),"")</f>
        <v/>
      </c>
      <c r="AN1796" s="17" t="str" cm="1">
        <f t="array" ref="AN1796">IFERROR(INDEX($T1796:$Z1796,AF1796),"")</f>
        <v/>
      </c>
    </row>
    <row r="1797" spans="1:40" x14ac:dyDescent="0.2">
      <c r="A1797" s="17" t="str">
        <f t="shared" si="168"/>
        <v>MA Palestine Studies (Part-Time): PTA2IAIIAI10</v>
      </c>
      <c r="B1797" s="11" t="s">
        <v>4264</v>
      </c>
      <c r="C1797" s="11" t="s">
        <v>32965</v>
      </c>
      <c r="D1797" s="11" t="s">
        <v>4265</v>
      </c>
      <c r="E1797" s="11" t="s">
        <v>261</v>
      </c>
      <c r="F1797" s="11" t="s">
        <v>76</v>
      </c>
      <c r="G1797" s="11" t="s">
        <v>32394</v>
      </c>
      <c r="H1797" s="11" t="s">
        <v>77</v>
      </c>
      <c r="I1797" s="11">
        <v>1</v>
      </c>
      <c r="J1797" s="11" t="s">
        <v>78</v>
      </c>
      <c r="K1797" s="11" t="s">
        <v>32182</v>
      </c>
      <c r="L1797" s="11">
        <v>180</v>
      </c>
      <c r="M1797" s="11">
        <v>180</v>
      </c>
      <c r="N1797" s="11">
        <v>0</v>
      </c>
      <c r="O1797" s="11">
        <v>0</v>
      </c>
      <c r="P1797" s="11">
        <v>0</v>
      </c>
      <c r="Q1797" s="11">
        <v>0</v>
      </c>
      <c r="R1797" s="11">
        <v>0</v>
      </c>
      <c r="S1797" s="11">
        <v>0</v>
      </c>
      <c r="T1797" s="11">
        <v>1</v>
      </c>
      <c r="U1797" s="11">
        <v>0</v>
      </c>
      <c r="V1797" s="11">
        <v>0</v>
      </c>
      <c r="W1797" s="11">
        <v>0</v>
      </c>
      <c r="X1797" s="11">
        <v>0</v>
      </c>
      <c r="Y1797" s="11">
        <v>0</v>
      </c>
      <c r="Z1797" s="11">
        <v>0</v>
      </c>
      <c r="AA1797" s="12" t="s">
        <v>32955</v>
      </c>
      <c r="AB1797" s="17" t="str">
        <f t="shared" si="169"/>
        <v>Programme: MA Palestine Studies (Part-Time)</v>
      </c>
      <c r="AC1797" s="17">
        <f t="shared" si="170"/>
        <v>1</v>
      </c>
      <c r="AD1797" s="17" t="str">
        <f t="shared" si="171"/>
        <v/>
      </c>
      <c r="AE1797" s="17" t="str">
        <f t="shared" si="172"/>
        <v/>
      </c>
      <c r="AF1797" s="17" t="str">
        <f t="shared" si="173"/>
        <v/>
      </c>
      <c r="AG1797" s="17" cm="1">
        <f t="array" ref="AG1797">IFERROR(IF(J1797="Level",INDEX($M1797:$S1797,AC1797+1),INDEX($M1797:$S1797,AC1797)),"")</f>
        <v>180</v>
      </c>
      <c r="AH1797" s="17" t="str" cm="1">
        <f t="array" ref="AH1797">IFERROR(IF(J1797="Level",INDEX($M1797:$S1797,AD1797+1),INDEX($M1797:$S1797,AD1797)),"")</f>
        <v/>
      </c>
      <c r="AI1797" s="17" t="str" cm="1">
        <f t="array" ref="AI1797">IFERROR(INDEX($M1797:$S1797,AE1797),"")</f>
        <v/>
      </c>
      <c r="AJ1797" s="17" t="str" cm="1">
        <f t="array" ref="AJ1797">IFERROR(INDEX($M1797:$S1797,AF1797),"")</f>
        <v/>
      </c>
      <c r="AK1797" s="17" cm="1">
        <f t="array" ref="AK1797">IFERROR(IF(J1797="Level",INDEX($T1797:$Z1797,AC1797+1),INDEX($T1797:$Z1797,AC1797)),"")</f>
        <v>1</v>
      </c>
      <c r="AL1797" s="17" t="str" cm="1">
        <f t="array" ref="AL1797">IFERROR(IF(J1797="Level",INDEX($T1797:$Z1797,AD1797+1),INDEX($T1797:$Z1797,AD1797)),"")</f>
        <v/>
      </c>
      <c r="AM1797" s="17" t="str" cm="1">
        <f t="array" ref="AM1797">IFERROR(INDEX($T1797:$Z1797,AE1797),"")</f>
        <v/>
      </c>
      <c r="AN1797" s="17" t="str" cm="1">
        <f t="array" ref="AN1797">IFERROR(INDEX($T1797:$Z1797,AF1797),"")</f>
        <v/>
      </c>
    </row>
    <row r="1798" spans="1:40" x14ac:dyDescent="0.2">
      <c r="A1798" s="17" t="str">
        <f t="shared" si="168"/>
        <v>MA Kurdish Studies (Part-Time): PTA2IAIIAI11</v>
      </c>
      <c r="B1798" s="11" t="s">
        <v>4266</v>
      </c>
      <c r="C1798" s="11" t="s">
        <v>32965</v>
      </c>
      <c r="D1798" s="11" t="s">
        <v>4267</v>
      </c>
      <c r="E1798" s="11" t="s">
        <v>261</v>
      </c>
      <c r="F1798" s="11" t="s">
        <v>76</v>
      </c>
      <c r="G1798" s="11" t="s">
        <v>32394</v>
      </c>
      <c r="H1798" s="11" t="s">
        <v>77</v>
      </c>
      <c r="I1798" s="11">
        <v>1</v>
      </c>
      <c r="J1798" s="11" t="s">
        <v>78</v>
      </c>
      <c r="K1798" s="11" t="s">
        <v>32182</v>
      </c>
      <c r="L1798" s="11">
        <v>180</v>
      </c>
      <c r="M1798" s="11">
        <v>180</v>
      </c>
      <c r="N1798" s="11">
        <v>0</v>
      </c>
      <c r="O1798" s="11">
        <v>0</v>
      </c>
      <c r="P1798" s="11">
        <v>0</v>
      </c>
      <c r="Q1798" s="11">
        <v>0</v>
      </c>
      <c r="R1798" s="11">
        <v>0</v>
      </c>
      <c r="S1798" s="11">
        <v>0</v>
      </c>
      <c r="T1798" s="11">
        <v>1</v>
      </c>
      <c r="U1798" s="11">
        <v>0</v>
      </c>
      <c r="V1798" s="11">
        <v>0</v>
      </c>
      <c r="W1798" s="11">
        <v>0</v>
      </c>
      <c r="X1798" s="11">
        <v>0</v>
      </c>
      <c r="Y1798" s="11">
        <v>0</v>
      </c>
      <c r="Z1798" s="11">
        <v>0</v>
      </c>
      <c r="AA1798" s="12" t="s">
        <v>32955</v>
      </c>
      <c r="AB1798" s="17" t="str">
        <f t="shared" si="169"/>
        <v>Programme: MA Kurdish Studies (Part-Time)</v>
      </c>
      <c r="AC1798" s="17">
        <f t="shared" si="170"/>
        <v>1</v>
      </c>
      <c r="AD1798" s="17" t="str">
        <f t="shared" si="171"/>
        <v/>
      </c>
      <c r="AE1798" s="17" t="str">
        <f t="shared" si="172"/>
        <v/>
      </c>
      <c r="AF1798" s="17" t="str">
        <f t="shared" si="173"/>
        <v/>
      </c>
      <c r="AG1798" s="17" cm="1">
        <f t="array" ref="AG1798">IFERROR(IF(J1798="Level",INDEX($M1798:$S1798,AC1798+1),INDEX($M1798:$S1798,AC1798)),"")</f>
        <v>180</v>
      </c>
      <c r="AH1798" s="17" t="str" cm="1">
        <f t="array" ref="AH1798">IFERROR(IF(J1798="Level",INDEX($M1798:$S1798,AD1798+1),INDEX($M1798:$S1798,AD1798)),"")</f>
        <v/>
      </c>
      <c r="AI1798" s="17" t="str" cm="1">
        <f t="array" ref="AI1798">IFERROR(INDEX($M1798:$S1798,AE1798),"")</f>
        <v/>
      </c>
      <c r="AJ1798" s="17" t="str" cm="1">
        <f t="array" ref="AJ1798">IFERROR(INDEX($M1798:$S1798,AF1798),"")</f>
        <v/>
      </c>
      <c r="AK1798" s="17" cm="1">
        <f t="array" ref="AK1798">IFERROR(IF(J1798="Level",INDEX($T1798:$Z1798,AC1798+1),INDEX($T1798:$Z1798,AC1798)),"")</f>
        <v>1</v>
      </c>
      <c r="AL1798" s="17" t="str" cm="1">
        <f t="array" ref="AL1798">IFERROR(IF(J1798="Level",INDEX($T1798:$Z1798,AD1798+1),INDEX($T1798:$Z1798,AD1798)),"")</f>
        <v/>
      </c>
      <c r="AM1798" s="17" t="str" cm="1">
        <f t="array" ref="AM1798">IFERROR(INDEX($T1798:$Z1798,AE1798),"")</f>
        <v/>
      </c>
      <c r="AN1798" s="17" t="str" cm="1">
        <f t="array" ref="AN1798">IFERROR(INDEX($T1798:$Z1798,AF1798),"")</f>
        <v/>
      </c>
    </row>
    <row r="1799" spans="1:40" ht="25.5" x14ac:dyDescent="0.2">
      <c r="A1799" s="17" t="str">
        <f t="shared" si="168"/>
        <v>MA Gender Studies (Middle East and Islamic World) (Part-Time): PTA2IAIIAI12</v>
      </c>
      <c r="B1799" s="11" t="s">
        <v>4268</v>
      </c>
      <c r="C1799" s="11" t="s">
        <v>32965</v>
      </c>
      <c r="D1799" s="11" t="s">
        <v>4269</v>
      </c>
      <c r="E1799" s="11" t="s">
        <v>261</v>
      </c>
      <c r="F1799" s="11" t="s">
        <v>76</v>
      </c>
      <c r="G1799" s="11" t="s">
        <v>32394</v>
      </c>
      <c r="H1799" s="11" t="s">
        <v>77</v>
      </c>
      <c r="I1799" s="11">
        <v>1</v>
      </c>
      <c r="J1799" s="11" t="s">
        <v>78</v>
      </c>
      <c r="K1799" s="11" t="s">
        <v>32182</v>
      </c>
      <c r="L1799" s="11">
        <v>180</v>
      </c>
      <c r="M1799" s="11">
        <v>180</v>
      </c>
      <c r="N1799" s="11">
        <v>0</v>
      </c>
      <c r="O1799" s="11">
        <v>0</v>
      </c>
      <c r="P1799" s="11">
        <v>0</v>
      </c>
      <c r="Q1799" s="11">
        <v>0</v>
      </c>
      <c r="R1799" s="11">
        <v>0</v>
      </c>
      <c r="S1799" s="11">
        <v>0</v>
      </c>
      <c r="T1799" s="11">
        <v>1</v>
      </c>
      <c r="U1799" s="11">
        <v>0</v>
      </c>
      <c r="V1799" s="11">
        <v>0</v>
      </c>
      <c r="W1799" s="11">
        <v>0</v>
      </c>
      <c r="X1799" s="11">
        <v>0</v>
      </c>
      <c r="Y1799" s="11">
        <v>0</v>
      </c>
      <c r="Z1799" s="11">
        <v>0</v>
      </c>
      <c r="AA1799" s="12" t="s">
        <v>32955</v>
      </c>
      <c r="AB1799" s="17" t="str">
        <f t="shared" si="169"/>
        <v>Programme: MA Gender Studies (Middle East and Islamic World) (Part-Time)</v>
      </c>
      <c r="AC1799" s="17">
        <f t="shared" si="170"/>
        <v>1</v>
      </c>
      <c r="AD1799" s="17" t="str">
        <f t="shared" si="171"/>
        <v/>
      </c>
      <c r="AE1799" s="17" t="str">
        <f t="shared" si="172"/>
        <v/>
      </c>
      <c r="AF1799" s="17" t="str">
        <f t="shared" si="173"/>
        <v/>
      </c>
      <c r="AG1799" s="17" cm="1">
        <f t="array" ref="AG1799">IFERROR(IF(J1799="Level",INDEX($M1799:$S1799,AC1799+1),INDEX($M1799:$S1799,AC1799)),"")</f>
        <v>180</v>
      </c>
      <c r="AH1799" s="17" t="str" cm="1">
        <f t="array" ref="AH1799">IFERROR(IF(J1799="Level",INDEX($M1799:$S1799,AD1799+1),INDEX($M1799:$S1799,AD1799)),"")</f>
        <v/>
      </c>
      <c r="AI1799" s="17" t="str" cm="1">
        <f t="array" ref="AI1799">IFERROR(INDEX($M1799:$S1799,AE1799),"")</f>
        <v/>
      </c>
      <c r="AJ1799" s="17" t="str" cm="1">
        <f t="array" ref="AJ1799">IFERROR(INDEX($M1799:$S1799,AF1799),"")</f>
        <v/>
      </c>
      <c r="AK1799" s="17" cm="1">
        <f t="array" ref="AK1799">IFERROR(IF(J1799="Level",INDEX($T1799:$Z1799,AC1799+1),INDEX($T1799:$Z1799,AC1799)),"")</f>
        <v>1</v>
      </c>
      <c r="AL1799" s="17" t="str" cm="1">
        <f t="array" ref="AL1799">IFERROR(IF(J1799="Level",INDEX($T1799:$Z1799,AD1799+1),INDEX($T1799:$Z1799,AD1799)),"")</f>
        <v/>
      </c>
      <c r="AM1799" s="17" t="str" cm="1">
        <f t="array" ref="AM1799">IFERROR(INDEX($T1799:$Z1799,AE1799),"")</f>
        <v/>
      </c>
      <c r="AN1799" s="17" t="str" cm="1">
        <f t="array" ref="AN1799">IFERROR(INDEX($T1799:$Z1799,AF1799),"")</f>
        <v/>
      </c>
    </row>
    <row r="1800" spans="1:40" x14ac:dyDescent="0.2">
      <c r="A1800" s="17" t="str">
        <f t="shared" si="168"/>
        <v>MA Gulf Studies (Part-Time): PTA2IAIIAI14</v>
      </c>
      <c r="B1800" s="11" t="s">
        <v>4270</v>
      </c>
      <c r="C1800" s="11" t="s">
        <v>32965</v>
      </c>
      <c r="D1800" s="11" t="s">
        <v>4271</v>
      </c>
      <c r="E1800" s="11" t="s">
        <v>261</v>
      </c>
      <c r="F1800" s="11" t="s">
        <v>76</v>
      </c>
      <c r="G1800" s="11" t="s">
        <v>32394</v>
      </c>
      <c r="H1800" s="11" t="s">
        <v>77</v>
      </c>
      <c r="I1800" s="11">
        <v>1</v>
      </c>
      <c r="J1800" s="11" t="s">
        <v>78</v>
      </c>
      <c r="K1800" s="11" t="s">
        <v>32182</v>
      </c>
      <c r="L1800" s="11">
        <v>180</v>
      </c>
      <c r="M1800" s="11">
        <v>180</v>
      </c>
      <c r="N1800" s="11">
        <v>0</v>
      </c>
      <c r="O1800" s="11">
        <v>0</v>
      </c>
      <c r="P1800" s="11">
        <v>0</v>
      </c>
      <c r="Q1800" s="11">
        <v>0</v>
      </c>
      <c r="R1800" s="11">
        <v>0</v>
      </c>
      <c r="S1800" s="11">
        <v>0</v>
      </c>
      <c r="T1800" s="11">
        <v>1</v>
      </c>
      <c r="U1800" s="11">
        <v>0</v>
      </c>
      <c r="V1800" s="11">
        <v>0</v>
      </c>
      <c r="W1800" s="11">
        <v>0</v>
      </c>
      <c r="X1800" s="11">
        <v>0</v>
      </c>
      <c r="Y1800" s="11">
        <v>0</v>
      </c>
      <c r="Z1800" s="11">
        <v>0</v>
      </c>
      <c r="AA1800" s="12" t="s">
        <v>32955</v>
      </c>
      <c r="AB1800" s="17" t="str">
        <f t="shared" si="169"/>
        <v>Programme: MA Gulf Studies (Part-Time)</v>
      </c>
      <c r="AC1800" s="17">
        <f t="shared" si="170"/>
        <v>1</v>
      </c>
      <c r="AD1800" s="17" t="str">
        <f t="shared" si="171"/>
        <v/>
      </c>
      <c r="AE1800" s="17" t="str">
        <f t="shared" si="172"/>
        <v/>
      </c>
      <c r="AF1800" s="17" t="str">
        <f t="shared" si="173"/>
        <v/>
      </c>
      <c r="AG1800" s="17" cm="1">
        <f t="array" ref="AG1800">IFERROR(IF(J1800="Level",INDEX($M1800:$S1800,AC1800+1),INDEX($M1800:$S1800,AC1800)),"")</f>
        <v>180</v>
      </c>
      <c r="AH1800" s="17" t="str" cm="1">
        <f t="array" ref="AH1800">IFERROR(IF(J1800="Level",INDEX($M1800:$S1800,AD1800+1),INDEX($M1800:$S1800,AD1800)),"")</f>
        <v/>
      </c>
      <c r="AI1800" s="17" t="str" cm="1">
        <f t="array" ref="AI1800">IFERROR(INDEX($M1800:$S1800,AE1800),"")</f>
        <v/>
      </c>
      <c r="AJ1800" s="17" t="str" cm="1">
        <f t="array" ref="AJ1800">IFERROR(INDEX($M1800:$S1800,AF1800),"")</f>
        <v/>
      </c>
      <c r="AK1800" s="17" cm="1">
        <f t="array" ref="AK1800">IFERROR(IF(J1800="Level",INDEX($T1800:$Z1800,AC1800+1),INDEX($T1800:$Z1800,AC1800)),"")</f>
        <v>1</v>
      </c>
      <c r="AL1800" s="17" t="str" cm="1">
        <f t="array" ref="AL1800">IFERROR(IF(J1800="Level",INDEX($T1800:$Z1800,AD1800+1),INDEX($T1800:$Z1800,AD1800)),"")</f>
        <v/>
      </c>
      <c r="AM1800" s="17" t="str" cm="1">
        <f t="array" ref="AM1800">IFERROR(INDEX($T1800:$Z1800,AE1800),"")</f>
        <v/>
      </c>
      <c r="AN1800" s="17" t="str" cm="1">
        <f t="array" ref="AN1800">IFERROR(INDEX($T1800:$Z1800,AF1800),"")</f>
        <v/>
      </c>
    </row>
    <row r="1801" spans="1:40" x14ac:dyDescent="0.2">
      <c r="A1801" s="17" t="str">
        <f t="shared" si="168"/>
        <v>MA Islamic Studies (Part-Time): PTA2IAIIAI15</v>
      </c>
      <c r="B1801" s="11" t="s">
        <v>4272</v>
      </c>
      <c r="C1801" s="11" t="s">
        <v>32965</v>
      </c>
      <c r="D1801" s="11" t="s">
        <v>4261</v>
      </c>
      <c r="E1801" s="11" t="s">
        <v>261</v>
      </c>
      <c r="F1801" s="11" t="s">
        <v>76</v>
      </c>
      <c r="G1801" s="11" t="s">
        <v>32394</v>
      </c>
      <c r="H1801" s="11" t="s">
        <v>77</v>
      </c>
      <c r="I1801" s="11">
        <v>1</v>
      </c>
      <c r="J1801" s="11" t="s">
        <v>78</v>
      </c>
      <c r="K1801" s="11" t="s">
        <v>32182</v>
      </c>
      <c r="L1801" s="11">
        <v>180</v>
      </c>
      <c r="M1801" s="11">
        <v>180</v>
      </c>
      <c r="N1801" s="11">
        <v>0</v>
      </c>
      <c r="O1801" s="11">
        <v>0</v>
      </c>
      <c r="P1801" s="11">
        <v>0</v>
      </c>
      <c r="Q1801" s="11">
        <v>0</v>
      </c>
      <c r="R1801" s="11">
        <v>0</v>
      </c>
      <c r="S1801" s="11">
        <v>0</v>
      </c>
      <c r="T1801" s="11">
        <v>1</v>
      </c>
      <c r="U1801" s="11">
        <v>0</v>
      </c>
      <c r="V1801" s="11">
        <v>0</v>
      </c>
      <c r="W1801" s="11">
        <v>0</v>
      </c>
      <c r="X1801" s="11">
        <v>0</v>
      </c>
      <c r="Y1801" s="11">
        <v>0</v>
      </c>
      <c r="Z1801" s="11">
        <v>0</v>
      </c>
      <c r="AA1801" s="12" t="s">
        <v>32955</v>
      </c>
      <c r="AB1801" s="17" t="str">
        <f t="shared" si="169"/>
        <v>Programme: MA Islamic Studies (Part-Time)</v>
      </c>
      <c r="AC1801" s="17">
        <f t="shared" si="170"/>
        <v>1</v>
      </c>
      <c r="AD1801" s="17" t="str">
        <f t="shared" si="171"/>
        <v/>
      </c>
      <c r="AE1801" s="17" t="str">
        <f t="shared" si="172"/>
        <v/>
      </c>
      <c r="AF1801" s="17" t="str">
        <f t="shared" si="173"/>
        <v/>
      </c>
      <c r="AG1801" s="17" cm="1">
        <f t="array" ref="AG1801">IFERROR(IF(J1801="Level",INDEX($M1801:$S1801,AC1801+1),INDEX($M1801:$S1801,AC1801)),"")</f>
        <v>180</v>
      </c>
      <c r="AH1801" s="17" t="str" cm="1">
        <f t="array" ref="AH1801">IFERROR(IF(J1801="Level",INDEX($M1801:$S1801,AD1801+1),INDEX($M1801:$S1801,AD1801)),"")</f>
        <v/>
      </c>
      <c r="AI1801" s="17" t="str" cm="1">
        <f t="array" ref="AI1801">IFERROR(INDEX($M1801:$S1801,AE1801),"")</f>
        <v/>
      </c>
      <c r="AJ1801" s="17" t="str" cm="1">
        <f t="array" ref="AJ1801">IFERROR(INDEX($M1801:$S1801,AF1801),"")</f>
        <v/>
      </c>
      <c r="AK1801" s="17" cm="1">
        <f t="array" ref="AK1801">IFERROR(IF(J1801="Level",INDEX($T1801:$Z1801,AC1801+1),INDEX($T1801:$Z1801,AC1801)),"")</f>
        <v>1</v>
      </c>
      <c r="AL1801" s="17" t="str" cm="1">
        <f t="array" ref="AL1801">IFERROR(IF(J1801="Level",INDEX($T1801:$Z1801,AD1801+1),INDEX($T1801:$Z1801,AD1801)),"")</f>
        <v/>
      </c>
      <c r="AM1801" s="17" t="str" cm="1">
        <f t="array" ref="AM1801">IFERROR(INDEX($T1801:$Z1801,AE1801),"")</f>
        <v/>
      </c>
      <c r="AN1801" s="17" t="str" cm="1">
        <f t="array" ref="AN1801">IFERROR(INDEX($T1801:$Z1801,AF1801),"")</f>
        <v/>
      </c>
    </row>
    <row r="1802" spans="1:40" x14ac:dyDescent="0.2">
      <c r="A1802" s="17" t="str">
        <f t="shared" si="168"/>
        <v>MA Middle East Politics (Part-Time): PTA2IAIIAI16</v>
      </c>
      <c r="B1802" s="11" t="s">
        <v>4273</v>
      </c>
      <c r="C1802" s="11" t="s">
        <v>32965</v>
      </c>
      <c r="D1802" s="11" t="s">
        <v>4274</v>
      </c>
      <c r="E1802" s="11" t="s">
        <v>261</v>
      </c>
      <c r="F1802" s="11" t="s">
        <v>76</v>
      </c>
      <c r="G1802" s="11" t="s">
        <v>32394</v>
      </c>
      <c r="H1802" s="11" t="s">
        <v>77</v>
      </c>
      <c r="I1802" s="11">
        <v>1</v>
      </c>
      <c r="J1802" s="11" t="s">
        <v>78</v>
      </c>
      <c r="K1802" s="11" t="s">
        <v>32182</v>
      </c>
      <c r="L1802" s="11">
        <v>180</v>
      </c>
      <c r="M1802" s="11">
        <v>180</v>
      </c>
      <c r="N1802" s="11">
        <v>0</v>
      </c>
      <c r="O1802" s="11">
        <v>0</v>
      </c>
      <c r="P1802" s="11">
        <v>0</v>
      </c>
      <c r="Q1802" s="11">
        <v>0</v>
      </c>
      <c r="R1802" s="11">
        <v>0</v>
      </c>
      <c r="S1802" s="11">
        <v>0</v>
      </c>
      <c r="T1802" s="11">
        <v>1</v>
      </c>
      <c r="U1802" s="11">
        <v>0</v>
      </c>
      <c r="V1802" s="11">
        <v>0</v>
      </c>
      <c r="W1802" s="11">
        <v>0</v>
      </c>
      <c r="X1802" s="11">
        <v>0</v>
      </c>
      <c r="Y1802" s="11">
        <v>0</v>
      </c>
      <c r="Z1802" s="11">
        <v>0</v>
      </c>
      <c r="AA1802" s="12" t="s">
        <v>32955</v>
      </c>
      <c r="AB1802" s="17" t="str">
        <f t="shared" si="169"/>
        <v>Programme: MA Middle East Politics (Part-Time)</v>
      </c>
      <c r="AC1802" s="17">
        <f t="shared" si="170"/>
        <v>1</v>
      </c>
      <c r="AD1802" s="17" t="str">
        <f t="shared" si="171"/>
        <v/>
      </c>
      <c r="AE1802" s="17" t="str">
        <f t="shared" si="172"/>
        <v/>
      </c>
      <c r="AF1802" s="17" t="str">
        <f t="shared" si="173"/>
        <v/>
      </c>
      <c r="AG1802" s="17" cm="1">
        <f t="array" ref="AG1802">IFERROR(IF(J1802="Level",INDEX($M1802:$S1802,AC1802+1),INDEX($M1802:$S1802,AC1802)),"")</f>
        <v>180</v>
      </c>
      <c r="AH1802" s="17" t="str" cm="1">
        <f t="array" ref="AH1802">IFERROR(IF(J1802="Level",INDEX($M1802:$S1802,AD1802+1),INDEX($M1802:$S1802,AD1802)),"")</f>
        <v/>
      </c>
      <c r="AI1802" s="17" t="str" cm="1">
        <f t="array" ref="AI1802">IFERROR(INDEX($M1802:$S1802,AE1802),"")</f>
        <v/>
      </c>
      <c r="AJ1802" s="17" t="str" cm="1">
        <f t="array" ref="AJ1802">IFERROR(INDEX($M1802:$S1802,AF1802),"")</f>
        <v/>
      </c>
      <c r="AK1802" s="17" cm="1">
        <f t="array" ref="AK1802">IFERROR(IF(J1802="Level",INDEX($T1802:$Z1802,AC1802+1),INDEX($T1802:$Z1802,AC1802)),"")</f>
        <v>1</v>
      </c>
      <c r="AL1802" s="17" t="str" cm="1">
        <f t="array" ref="AL1802">IFERROR(IF(J1802="Level",INDEX($T1802:$Z1802,AD1802+1),INDEX($T1802:$Z1802,AD1802)),"")</f>
        <v/>
      </c>
      <c r="AM1802" s="17" t="str" cm="1">
        <f t="array" ref="AM1802">IFERROR(INDEX($T1802:$Z1802,AE1802),"")</f>
        <v/>
      </c>
      <c r="AN1802" s="17" t="str" cm="1">
        <f t="array" ref="AN1802">IFERROR(INDEX($T1802:$Z1802,AF1802),"")</f>
        <v/>
      </c>
    </row>
    <row r="1803" spans="1:40" x14ac:dyDescent="0.2">
      <c r="A1803" s="17" t="str">
        <f t="shared" si="168"/>
        <v>MA Advanced Arabic (Part-Time): PTA2IAIIAI17</v>
      </c>
      <c r="B1803" s="11" t="s">
        <v>4275</v>
      </c>
      <c r="C1803" s="11" t="s">
        <v>32965</v>
      </c>
      <c r="D1803" s="11" t="s">
        <v>4276</v>
      </c>
      <c r="E1803" s="11" t="s">
        <v>261</v>
      </c>
      <c r="F1803" s="11" t="s">
        <v>76</v>
      </c>
      <c r="G1803" s="11" t="s">
        <v>32394</v>
      </c>
      <c r="H1803" s="11" t="s">
        <v>77</v>
      </c>
      <c r="I1803" s="11">
        <v>1</v>
      </c>
      <c r="J1803" s="11" t="s">
        <v>78</v>
      </c>
      <c r="K1803" s="11" t="s">
        <v>32182</v>
      </c>
      <c r="L1803" s="11">
        <v>180</v>
      </c>
      <c r="M1803" s="11">
        <v>180</v>
      </c>
      <c r="N1803" s="11">
        <v>0</v>
      </c>
      <c r="O1803" s="11">
        <v>0</v>
      </c>
      <c r="P1803" s="11">
        <v>0</v>
      </c>
      <c r="Q1803" s="11">
        <v>0</v>
      </c>
      <c r="R1803" s="11">
        <v>0</v>
      </c>
      <c r="S1803" s="11">
        <v>0</v>
      </c>
      <c r="T1803" s="11">
        <v>1</v>
      </c>
      <c r="U1803" s="11">
        <v>0</v>
      </c>
      <c r="V1803" s="11">
        <v>0</v>
      </c>
      <c r="W1803" s="11">
        <v>0</v>
      </c>
      <c r="X1803" s="11">
        <v>0</v>
      </c>
      <c r="Y1803" s="11">
        <v>0</v>
      </c>
      <c r="Z1803" s="11">
        <v>0</v>
      </c>
      <c r="AA1803" s="12" t="s">
        <v>32955</v>
      </c>
      <c r="AB1803" s="17" t="str">
        <f t="shared" si="169"/>
        <v>Programme: MA Advanced Arabic (Part-Time)</v>
      </c>
      <c r="AC1803" s="17">
        <f t="shared" si="170"/>
        <v>1</v>
      </c>
      <c r="AD1803" s="17" t="str">
        <f t="shared" si="171"/>
        <v/>
      </c>
      <c r="AE1803" s="17" t="str">
        <f t="shared" si="172"/>
        <v/>
      </c>
      <c r="AF1803" s="17" t="str">
        <f t="shared" si="173"/>
        <v/>
      </c>
      <c r="AG1803" s="17" cm="1">
        <f t="array" ref="AG1803">IFERROR(IF(J1803="Level",INDEX($M1803:$S1803,AC1803+1),INDEX($M1803:$S1803,AC1803)),"")</f>
        <v>180</v>
      </c>
      <c r="AH1803" s="17" t="str" cm="1">
        <f t="array" ref="AH1803">IFERROR(IF(J1803="Level",INDEX($M1803:$S1803,AD1803+1),INDEX($M1803:$S1803,AD1803)),"")</f>
        <v/>
      </c>
      <c r="AI1803" s="17" t="str" cm="1">
        <f t="array" ref="AI1803">IFERROR(INDEX($M1803:$S1803,AE1803),"")</f>
        <v/>
      </c>
      <c r="AJ1803" s="17" t="str" cm="1">
        <f t="array" ref="AJ1803">IFERROR(INDEX($M1803:$S1803,AF1803),"")</f>
        <v/>
      </c>
      <c r="AK1803" s="17" cm="1">
        <f t="array" ref="AK1803">IFERROR(IF(J1803="Level",INDEX($T1803:$Z1803,AC1803+1),INDEX($T1803:$Z1803,AC1803)),"")</f>
        <v>1</v>
      </c>
      <c r="AL1803" s="17" t="str" cm="1">
        <f t="array" ref="AL1803">IFERROR(IF(J1803="Level",INDEX($T1803:$Z1803,AD1803+1),INDEX($T1803:$Z1803,AD1803)),"")</f>
        <v/>
      </c>
      <c r="AM1803" s="17" t="str" cm="1">
        <f t="array" ref="AM1803">IFERROR(INDEX($T1803:$Z1803,AE1803),"")</f>
        <v/>
      </c>
      <c r="AN1803" s="17" t="str" cm="1">
        <f t="array" ref="AN1803">IFERROR(INDEX($T1803:$Z1803,AF1803),"")</f>
        <v/>
      </c>
    </row>
    <row r="1804" spans="1:40" x14ac:dyDescent="0.2">
      <c r="A1804" s="17" t="str">
        <f t="shared" si="168"/>
        <v>MA Magic and Occult Science (Part-Time): PTA2IAIIAI18</v>
      </c>
      <c r="B1804" s="11" t="s">
        <v>32051</v>
      </c>
      <c r="C1804" s="11" t="s">
        <v>32965</v>
      </c>
      <c r="D1804" s="11" t="s">
        <v>32705</v>
      </c>
      <c r="E1804" s="11" t="s">
        <v>261</v>
      </c>
      <c r="F1804" s="11" t="s">
        <v>76</v>
      </c>
      <c r="G1804" s="11" t="s">
        <v>32394</v>
      </c>
      <c r="H1804" s="11" t="s">
        <v>77</v>
      </c>
      <c r="I1804" s="11">
        <v>1</v>
      </c>
      <c r="J1804" s="11" t="s">
        <v>78</v>
      </c>
      <c r="K1804" s="11" t="s">
        <v>32182</v>
      </c>
      <c r="L1804" s="11">
        <v>180</v>
      </c>
      <c r="M1804" s="11">
        <v>180</v>
      </c>
      <c r="N1804" s="11">
        <v>0</v>
      </c>
      <c r="O1804" s="11">
        <v>0</v>
      </c>
      <c r="P1804" s="11">
        <v>0</v>
      </c>
      <c r="Q1804" s="11">
        <v>0</v>
      </c>
      <c r="R1804" s="11">
        <v>0</v>
      </c>
      <c r="S1804" s="11">
        <v>0</v>
      </c>
      <c r="T1804" s="11">
        <v>1</v>
      </c>
      <c r="U1804" s="11">
        <v>0</v>
      </c>
      <c r="V1804" s="11">
        <v>0</v>
      </c>
      <c r="W1804" s="11">
        <v>0</v>
      </c>
      <c r="X1804" s="11">
        <v>0</v>
      </c>
      <c r="Y1804" s="11">
        <v>0</v>
      </c>
      <c r="Z1804" s="11">
        <v>0</v>
      </c>
      <c r="AA1804" s="12" t="s">
        <v>32955</v>
      </c>
      <c r="AB1804" s="17" t="str">
        <f t="shared" si="169"/>
        <v>Programme: MA Magic and Occult Science (Part-Time)</v>
      </c>
      <c r="AC1804" s="17">
        <f t="shared" si="170"/>
        <v>1</v>
      </c>
      <c r="AD1804" s="17" t="str">
        <f t="shared" si="171"/>
        <v/>
      </c>
      <c r="AE1804" s="17" t="str">
        <f t="shared" si="172"/>
        <v/>
      </c>
      <c r="AF1804" s="17" t="str">
        <f t="shared" si="173"/>
        <v/>
      </c>
      <c r="AG1804" s="17" cm="1">
        <f t="array" ref="AG1804">IFERROR(IF(J1804="Level",INDEX($M1804:$S1804,AC1804+1),INDEX($M1804:$S1804,AC1804)),"")</f>
        <v>180</v>
      </c>
      <c r="AH1804" s="17" t="str" cm="1">
        <f t="array" ref="AH1804">IFERROR(IF(J1804="Level",INDEX($M1804:$S1804,AD1804+1),INDEX($M1804:$S1804,AD1804)),"")</f>
        <v/>
      </c>
      <c r="AI1804" s="17" t="str" cm="1">
        <f t="array" ref="AI1804">IFERROR(INDEX($M1804:$S1804,AE1804),"")</f>
        <v/>
      </c>
      <c r="AJ1804" s="17" t="str" cm="1">
        <f t="array" ref="AJ1804">IFERROR(INDEX($M1804:$S1804,AF1804),"")</f>
        <v/>
      </c>
      <c r="AK1804" s="17" cm="1">
        <f t="array" ref="AK1804">IFERROR(IF(J1804="Level",INDEX($T1804:$Z1804,AC1804+1),INDEX($T1804:$Z1804,AC1804)),"")</f>
        <v>1</v>
      </c>
      <c r="AL1804" s="17" t="str" cm="1">
        <f t="array" ref="AL1804">IFERROR(IF(J1804="Level",INDEX($T1804:$Z1804,AD1804+1),INDEX($T1804:$Z1804,AD1804)),"")</f>
        <v/>
      </c>
      <c r="AM1804" s="17" t="str" cm="1">
        <f t="array" ref="AM1804">IFERROR(INDEX($T1804:$Z1804,AE1804),"")</f>
        <v/>
      </c>
      <c r="AN1804" s="17" t="str" cm="1">
        <f t="array" ref="AN1804">IFERROR(INDEX($T1804:$Z1804,AF1804),"")</f>
        <v/>
      </c>
    </row>
    <row r="1805" spans="1:40" x14ac:dyDescent="0.2">
      <c r="A1805" s="17" t="str">
        <f t="shared" si="168"/>
        <v>MRes Middle East Studies (Social Studies) (Part-Time): PTR2IAIIAI01</v>
      </c>
      <c r="B1805" s="11" t="s">
        <v>4315</v>
      </c>
      <c r="C1805" s="11" t="s">
        <v>32965</v>
      </c>
      <c r="D1805" s="11" t="s">
        <v>4316</v>
      </c>
      <c r="E1805" s="11" t="s">
        <v>261</v>
      </c>
      <c r="F1805" s="11" t="s">
        <v>76</v>
      </c>
      <c r="G1805" s="11" t="s">
        <v>32394</v>
      </c>
      <c r="H1805" s="11" t="s">
        <v>77</v>
      </c>
      <c r="I1805" s="11">
        <v>1</v>
      </c>
      <c r="J1805" s="11" t="s">
        <v>78</v>
      </c>
      <c r="K1805" s="11" t="s">
        <v>32182</v>
      </c>
      <c r="L1805" s="11">
        <v>180</v>
      </c>
      <c r="M1805" s="11">
        <v>180</v>
      </c>
      <c r="N1805" s="11">
        <v>0</v>
      </c>
      <c r="O1805" s="11">
        <v>0</v>
      </c>
      <c r="P1805" s="11">
        <v>0</v>
      </c>
      <c r="Q1805" s="11">
        <v>0</v>
      </c>
      <c r="R1805" s="11">
        <v>0</v>
      </c>
      <c r="S1805" s="11">
        <v>0</v>
      </c>
      <c r="T1805" s="11">
        <v>1</v>
      </c>
      <c r="U1805" s="11">
        <v>0</v>
      </c>
      <c r="V1805" s="11">
        <v>0</v>
      </c>
      <c r="W1805" s="11">
        <v>0</v>
      </c>
      <c r="X1805" s="11">
        <v>0</v>
      </c>
      <c r="Y1805" s="11">
        <v>0</v>
      </c>
      <c r="Z1805" s="11">
        <v>0</v>
      </c>
      <c r="AA1805" s="12" t="s">
        <v>32955</v>
      </c>
      <c r="AB1805" s="17" t="str">
        <f t="shared" si="169"/>
        <v>Programme: MRes Middle East Studies (Social Studies) (Part-Time)</v>
      </c>
      <c r="AC1805" s="17">
        <f t="shared" si="170"/>
        <v>1</v>
      </c>
      <c r="AD1805" s="17" t="str">
        <f t="shared" si="171"/>
        <v/>
      </c>
      <c r="AE1805" s="17" t="str">
        <f t="shared" si="172"/>
        <v/>
      </c>
      <c r="AF1805" s="17" t="str">
        <f t="shared" si="173"/>
        <v/>
      </c>
      <c r="AG1805" s="17" cm="1">
        <f t="array" ref="AG1805">IFERROR(IF(J1805="Level",INDEX($M1805:$S1805,AC1805+1),INDEX($M1805:$S1805,AC1805)),"")</f>
        <v>180</v>
      </c>
      <c r="AH1805" s="17" t="str" cm="1">
        <f t="array" ref="AH1805">IFERROR(IF(J1805="Level",INDEX($M1805:$S1805,AD1805+1),INDEX($M1805:$S1805,AD1805)),"")</f>
        <v/>
      </c>
      <c r="AI1805" s="17" t="str" cm="1">
        <f t="array" ref="AI1805">IFERROR(INDEX($M1805:$S1805,AE1805),"")</f>
        <v/>
      </c>
      <c r="AJ1805" s="17" t="str" cm="1">
        <f t="array" ref="AJ1805">IFERROR(INDEX($M1805:$S1805,AF1805),"")</f>
        <v/>
      </c>
      <c r="AK1805" s="17" cm="1">
        <f t="array" ref="AK1805">IFERROR(IF(J1805="Level",INDEX($T1805:$Z1805,AC1805+1),INDEX($T1805:$Z1805,AC1805)),"")</f>
        <v>1</v>
      </c>
      <c r="AL1805" s="17" t="str" cm="1">
        <f t="array" ref="AL1805">IFERROR(IF(J1805="Level",INDEX($T1805:$Z1805,AD1805+1),INDEX($T1805:$Z1805,AD1805)),"")</f>
        <v/>
      </c>
      <c r="AM1805" s="17" t="str" cm="1">
        <f t="array" ref="AM1805">IFERROR(INDEX($T1805:$Z1805,AE1805),"")</f>
        <v/>
      </c>
      <c r="AN1805" s="17" t="str" cm="1">
        <f t="array" ref="AN1805">IFERROR(INDEX($T1805:$Z1805,AF1805),"")</f>
        <v/>
      </c>
    </row>
    <row r="1806" spans="1:40" x14ac:dyDescent="0.2">
      <c r="A1806" s="17" t="str">
        <f t="shared" si="168"/>
        <v>LLM International Business Law (Part-Time): PTL2LAWLAW01</v>
      </c>
      <c r="B1806" s="11" t="s">
        <v>4183</v>
      </c>
      <c r="C1806" s="11" t="s">
        <v>32965</v>
      </c>
      <c r="D1806" s="11" t="s">
        <v>4184</v>
      </c>
      <c r="E1806" s="11" t="s">
        <v>75</v>
      </c>
      <c r="F1806" s="11" t="s">
        <v>76</v>
      </c>
      <c r="G1806" s="11" t="s">
        <v>32394</v>
      </c>
      <c r="H1806" s="11" t="s">
        <v>77</v>
      </c>
      <c r="I1806" s="11">
        <v>1</v>
      </c>
      <c r="J1806" s="11" t="s">
        <v>78</v>
      </c>
      <c r="K1806" s="11" t="s">
        <v>32182</v>
      </c>
      <c r="L1806" s="11">
        <v>180</v>
      </c>
      <c r="M1806" s="11">
        <v>180</v>
      </c>
      <c r="N1806" s="11">
        <v>0</v>
      </c>
      <c r="O1806" s="11">
        <v>0</v>
      </c>
      <c r="P1806" s="11">
        <v>0</v>
      </c>
      <c r="Q1806" s="11">
        <v>0</v>
      </c>
      <c r="R1806" s="11">
        <v>0</v>
      </c>
      <c r="S1806" s="11">
        <v>0</v>
      </c>
      <c r="T1806" s="11">
        <v>1</v>
      </c>
      <c r="U1806" s="11">
        <v>0</v>
      </c>
      <c r="V1806" s="11">
        <v>0</v>
      </c>
      <c r="W1806" s="11">
        <v>0</v>
      </c>
      <c r="X1806" s="11">
        <v>0</v>
      </c>
      <c r="Y1806" s="11">
        <v>0</v>
      </c>
      <c r="Z1806" s="11">
        <v>0</v>
      </c>
      <c r="AA1806" s="12" t="s">
        <v>32955</v>
      </c>
      <c r="AB1806" s="17" t="str">
        <f t="shared" si="169"/>
        <v>Programme: LLM International Business Law (Part-Time)</v>
      </c>
      <c r="AC1806" s="17">
        <f t="shared" si="170"/>
        <v>1</v>
      </c>
      <c r="AD1806" s="17" t="str">
        <f t="shared" si="171"/>
        <v/>
      </c>
      <c r="AE1806" s="17" t="str">
        <f t="shared" si="172"/>
        <v/>
      </c>
      <c r="AF1806" s="17" t="str">
        <f t="shared" si="173"/>
        <v/>
      </c>
      <c r="AG1806" s="17" cm="1">
        <f t="array" ref="AG1806">IFERROR(IF(J1806="Level",INDEX($M1806:$S1806,AC1806+1),INDEX($M1806:$S1806,AC1806)),"")</f>
        <v>180</v>
      </c>
      <c r="AH1806" s="17" t="str" cm="1">
        <f t="array" ref="AH1806">IFERROR(IF(J1806="Level",INDEX($M1806:$S1806,AD1806+1),INDEX($M1806:$S1806,AD1806)),"")</f>
        <v/>
      </c>
      <c r="AI1806" s="17" t="str" cm="1">
        <f t="array" ref="AI1806">IFERROR(INDEX($M1806:$S1806,AE1806),"")</f>
        <v/>
      </c>
      <c r="AJ1806" s="17" t="str" cm="1">
        <f t="array" ref="AJ1806">IFERROR(INDEX($M1806:$S1806,AF1806),"")</f>
        <v/>
      </c>
      <c r="AK1806" s="17" cm="1">
        <f t="array" ref="AK1806">IFERROR(IF(J1806="Level",INDEX($T1806:$Z1806,AC1806+1),INDEX($T1806:$Z1806,AC1806)),"")</f>
        <v>1</v>
      </c>
      <c r="AL1806" s="17" t="str" cm="1">
        <f t="array" ref="AL1806">IFERROR(IF(J1806="Level",INDEX($T1806:$Z1806,AD1806+1),INDEX($T1806:$Z1806,AD1806)),"")</f>
        <v/>
      </c>
      <c r="AM1806" s="17" t="str" cm="1">
        <f t="array" ref="AM1806">IFERROR(INDEX($T1806:$Z1806,AE1806),"")</f>
        <v/>
      </c>
      <c r="AN1806" s="17" t="str" cm="1">
        <f t="array" ref="AN1806">IFERROR(INDEX($T1806:$Z1806,AF1806),"")</f>
        <v/>
      </c>
    </row>
    <row r="1807" spans="1:40" x14ac:dyDescent="0.2">
      <c r="A1807" s="17" t="str">
        <f t="shared" si="168"/>
        <v>LLM International Commercial Law (Part-Time): PTL2LAWLAW04</v>
      </c>
      <c r="B1807" s="11" t="s">
        <v>33448</v>
      </c>
      <c r="C1807" s="11" t="s">
        <v>32965</v>
      </c>
      <c r="D1807" s="11" t="s">
        <v>33449</v>
      </c>
      <c r="E1807" s="11" t="s">
        <v>75</v>
      </c>
      <c r="F1807" s="11" t="s">
        <v>76</v>
      </c>
      <c r="G1807" s="11" t="s">
        <v>32394</v>
      </c>
      <c r="H1807" s="11" t="s">
        <v>77</v>
      </c>
      <c r="I1807" s="11">
        <v>1</v>
      </c>
      <c r="J1807" s="11" t="s">
        <v>78</v>
      </c>
      <c r="K1807" s="11" t="s">
        <v>32182</v>
      </c>
      <c r="L1807" s="11">
        <v>180</v>
      </c>
      <c r="M1807" s="11">
        <v>180</v>
      </c>
      <c r="N1807" s="11">
        <v>0</v>
      </c>
      <c r="O1807" s="11">
        <v>0</v>
      </c>
      <c r="P1807" s="11">
        <v>0</v>
      </c>
      <c r="Q1807" s="11">
        <v>0</v>
      </c>
      <c r="R1807" s="11">
        <v>0</v>
      </c>
      <c r="S1807" s="11">
        <v>0</v>
      </c>
      <c r="T1807" s="11">
        <v>1</v>
      </c>
      <c r="U1807" s="11">
        <v>0</v>
      </c>
      <c r="V1807" s="11">
        <v>0</v>
      </c>
      <c r="W1807" s="11">
        <v>0</v>
      </c>
      <c r="X1807" s="11">
        <v>0</v>
      </c>
      <c r="Y1807" s="11">
        <v>0</v>
      </c>
      <c r="Z1807" s="11">
        <v>0</v>
      </c>
      <c r="AA1807" s="12" t="s">
        <v>32955</v>
      </c>
      <c r="AB1807" s="17" t="str">
        <f t="shared" si="169"/>
        <v>Programme: LLM International Commercial Law (Part-Time)</v>
      </c>
      <c r="AC1807" s="17">
        <f t="shared" si="170"/>
        <v>1</v>
      </c>
      <c r="AD1807" s="17" t="str">
        <f t="shared" si="171"/>
        <v/>
      </c>
      <c r="AE1807" s="17" t="str">
        <f t="shared" si="172"/>
        <v/>
      </c>
      <c r="AF1807" s="17" t="str">
        <f t="shared" si="173"/>
        <v/>
      </c>
      <c r="AG1807" s="17" cm="1">
        <f t="array" ref="AG1807">IFERROR(IF(J1807="Level",INDEX($M1807:$S1807,AC1807+1),INDEX($M1807:$S1807,AC1807)),"")</f>
        <v>180</v>
      </c>
      <c r="AH1807" s="17" t="str" cm="1">
        <f t="array" ref="AH1807">IFERROR(IF(J1807="Level",INDEX($M1807:$S1807,AD1807+1),INDEX($M1807:$S1807,AD1807)),"")</f>
        <v/>
      </c>
      <c r="AI1807" s="17" t="str" cm="1">
        <f t="array" ref="AI1807">IFERROR(INDEX($M1807:$S1807,AE1807),"")</f>
        <v/>
      </c>
      <c r="AJ1807" s="17" t="str" cm="1">
        <f t="array" ref="AJ1807">IFERROR(INDEX($M1807:$S1807,AF1807),"")</f>
        <v/>
      </c>
      <c r="AK1807" s="17" cm="1">
        <f t="array" ref="AK1807">IFERROR(IF(J1807="Level",INDEX($T1807:$Z1807,AC1807+1),INDEX($T1807:$Z1807,AC1807)),"")</f>
        <v>1</v>
      </c>
      <c r="AL1807" s="17" t="str" cm="1">
        <f t="array" ref="AL1807">IFERROR(IF(J1807="Level",INDEX($T1807:$Z1807,AD1807+1),INDEX($T1807:$Z1807,AD1807)),"")</f>
        <v/>
      </c>
      <c r="AM1807" s="17" t="str" cm="1">
        <f t="array" ref="AM1807">IFERROR(INDEX($T1807:$Z1807,AE1807),"")</f>
        <v/>
      </c>
      <c r="AN1807" s="17" t="str" cm="1">
        <f t="array" ref="AN1807">IFERROR(INDEX($T1807:$Z1807,AF1807),"")</f>
        <v/>
      </c>
    </row>
    <row r="1808" spans="1:40" x14ac:dyDescent="0.2">
      <c r="A1808" s="17" t="str">
        <f t="shared" si="168"/>
        <v>LLM Law (Part-Time): PTL2LAWLAW05</v>
      </c>
      <c r="B1808" s="11" t="s">
        <v>4185</v>
      </c>
      <c r="C1808" s="11" t="s">
        <v>32965</v>
      </c>
      <c r="D1808" s="11" t="s">
        <v>4186</v>
      </c>
      <c r="E1808" s="11" t="s">
        <v>75</v>
      </c>
      <c r="F1808" s="11" t="s">
        <v>76</v>
      </c>
      <c r="G1808" s="11" t="s">
        <v>32394</v>
      </c>
      <c r="H1808" s="11" t="s">
        <v>77</v>
      </c>
      <c r="I1808" s="11">
        <v>1</v>
      </c>
      <c r="J1808" s="11" t="s">
        <v>78</v>
      </c>
      <c r="K1808" s="11" t="s">
        <v>32182</v>
      </c>
      <c r="L1808" s="11">
        <v>180</v>
      </c>
      <c r="M1808" s="11">
        <v>180</v>
      </c>
      <c r="N1808" s="11">
        <v>0</v>
      </c>
      <c r="O1808" s="11">
        <v>0</v>
      </c>
      <c r="P1808" s="11">
        <v>0</v>
      </c>
      <c r="Q1808" s="11">
        <v>0</v>
      </c>
      <c r="R1808" s="11">
        <v>0</v>
      </c>
      <c r="S1808" s="11">
        <v>0</v>
      </c>
      <c r="T1808" s="11">
        <v>1</v>
      </c>
      <c r="U1808" s="11">
        <v>0</v>
      </c>
      <c r="V1808" s="11">
        <v>0</v>
      </c>
      <c r="W1808" s="11">
        <v>0</v>
      </c>
      <c r="X1808" s="11">
        <v>0</v>
      </c>
      <c r="Y1808" s="11">
        <v>0</v>
      </c>
      <c r="Z1808" s="11">
        <v>0</v>
      </c>
      <c r="AA1808" s="12" t="s">
        <v>32955</v>
      </c>
      <c r="AB1808" s="17" t="str">
        <f t="shared" si="169"/>
        <v>Programme: LLM Law (Part-Time)</v>
      </c>
      <c r="AC1808" s="17">
        <f t="shared" si="170"/>
        <v>1</v>
      </c>
      <c r="AD1808" s="17" t="str">
        <f t="shared" si="171"/>
        <v/>
      </c>
      <c r="AE1808" s="17" t="str">
        <f t="shared" si="172"/>
        <v/>
      </c>
      <c r="AF1808" s="17" t="str">
        <f t="shared" si="173"/>
        <v/>
      </c>
      <c r="AG1808" s="17" cm="1">
        <f t="array" ref="AG1808">IFERROR(IF(J1808="Level",INDEX($M1808:$S1808,AC1808+1),INDEX($M1808:$S1808,AC1808)),"")</f>
        <v>180</v>
      </c>
      <c r="AH1808" s="17" t="str" cm="1">
        <f t="array" ref="AH1808">IFERROR(IF(J1808="Level",INDEX($M1808:$S1808,AD1808+1),INDEX($M1808:$S1808,AD1808)),"")</f>
        <v/>
      </c>
      <c r="AI1808" s="17" t="str" cm="1">
        <f t="array" ref="AI1808">IFERROR(INDEX($M1808:$S1808,AE1808),"")</f>
        <v/>
      </c>
      <c r="AJ1808" s="17" t="str" cm="1">
        <f t="array" ref="AJ1808">IFERROR(INDEX($M1808:$S1808,AF1808),"")</f>
        <v/>
      </c>
      <c r="AK1808" s="17" cm="1">
        <f t="array" ref="AK1808">IFERROR(IF(J1808="Level",INDEX($T1808:$Z1808,AC1808+1),INDEX($T1808:$Z1808,AC1808)),"")</f>
        <v>1</v>
      </c>
      <c r="AL1808" s="17" t="str" cm="1">
        <f t="array" ref="AL1808">IFERROR(IF(J1808="Level",INDEX($T1808:$Z1808,AD1808+1),INDEX($T1808:$Z1808,AD1808)),"")</f>
        <v/>
      </c>
      <c r="AM1808" s="17" t="str" cm="1">
        <f t="array" ref="AM1808">IFERROR(INDEX($T1808:$Z1808,AE1808),"")</f>
        <v/>
      </c>
      <c r="AN1808" s="17" t="str" cm="1">
        <f t="array" ref="AN1808">IFERROR(INDEX($T1808:$Z1808,AF1808),"")</f>
        <v/>
      </c>
    </row>
    <row r="1809" spans="1:40" x14ac:dyDescent="0.2">
      <c r="A1809" s="17" t="str">
        <f t="shared" si="168"/>
        <v>LLM Commercial Law (Part-Time): PTL2LAWLAW07</v>
      </c>
      <c r="B1809" s="11" t="s">
        <v>4187</v>
      </c>
      <c r="C1809" s="11" t="s">
        <v>32965</v>
      </c>
      <c r="D1809" s="11" t="s">
        <v>4188</v>
      </c>
      <c r="E1809" s="11" t="s">
        <v>75</v>
      </c>
      <c r="F1809" s="11" t="s">
        <v>76</v>
      </c>
      <c r="G1809" s="11" t="s">
        <v>32394</v>
      </c>
      <c r="H1809" s="11" t="s">
        <v>77</v>
      </c>
      <c r="I1809" s="11">
        <v>1</v>
      </c>
      <c r="J1809" s="11" t="s">
        <v>78</v>
      </c>
      <c r="K1809" s="11" t="s">
        <v>32182</v>
      </c>
      <c r="L1809" s="11">
        <v>180</v>
      </c>
      <c r="M1809" s="11">
        <v>180</v>
      </c>
      <c r="N1809" s="11">
        <v>0</v>
      </c>
      <c r="O1809" s="11">
        <v>0</v>
      </c>
      <c r="P1809" s="11">
        <v>0</v>
      </c>
      <c r="Q1809" s="11">
        <v>0</v>
      </c>
      <c r="R1809" s="11">
        <v>0</v>
      </c>
      <c r="S1809" s="11">
        <v>0</v>
      </c>
      <c r="T1809" s="11">
        <v>1</v>
      </c>
      <c r="U1809" s="11">
        <v>0</v>
      </c>
      <c r="V1809" s="11">
        <v>0</v>
      </c>
      <c r="W1809" s="11">
        <v>0</v>
      </c>
      <c r="X1809" s="11">
        <v>0</v>
      </c>
      <c r="Y1809" s="11">
        <v>0</v>
      </c>
      <c r="Z1809" s="11">
        <v>0</v>
      </c>
      <c r="AA1809" s="12" t="s">
        <v>32955</v>
      </c>
      <c r="AB1809" s="17" t="str">
        <f t="shared" si="169"/>
        <v>Programme: LLM Commercial Law (Part-Time)</v>
      </c>
      <c r="AC1809" s="17">
        <f t="shared" si="170"/>
        <v>1</v>
      </c>
      <c r="AD1809" s="17" t="str">
        <f t="shared" si="171"/>
        <v/>
      </c>
      <c r="AE1809" s="17" t="str">
        <f t="shared" si="172"/>
        <v/>
      </c>
      <c r="AF1809" s="17" t="str">
        <f t="shared" si="173"/>
        <v/>
      </c>
      <c r="AG1809" s="17" cm="1">
        <f t="array" ref="AG1809">IFERROR(IF(J1809="Level",INDEX($M1809:$S1809,AC1809+1),INDEX($M1809:$S1809,AC1809)),"")</f>
        <v>180</v>
      </c>
      <c r="AH1809" s="17" t="str" cm="1">
        <f t="array" ref="AH1809">IFERROR(IF(J1809="Level",INDEX($M1809:$S1809,AD1809+1),INDEX($M1809:$S1809,AD1809)),"")</f>
        <v/>
      </c>
      <c r="AI1809" s="17" t="str" cm="1">
        <f t="array" ref="AI1809">IFERROR(INDEX($M1809:$S1809,AE1809),"")</f>
        <v/>
      </c>
      <c r="AJ1809" s="17" t="str" cm="1">
        <f t="array" ref="AJ1809">IFERROR(INDEX($M1809:$S1809,AF1809),"")</f>
        <v/>
      </c>
      <c r="AK1809" s="17" cm="1">
        <f t="array" ref="AK1809">IFERROR(IF(J1809="Level",INDEX($T1809:$Z1809,AC1809+1),INDEX($T1809:$Z1809,AC1809)),"")</f>
        <v>1</v>
      </c>
      <c r="AL1809" s="17" t="str" cm="1">
        <f t="array" ref="AL1809">IFERROR(IF(J1809="Level",INDEX($T1809:$Z1809,AD1809+1),INDEX($T1809:$Z1809,AD1809)),"")</f>
        <v/>
      </c>
      <c r="AM1809" s="17" t="str" cm="1">
        <f t="array" ref="AM1809">IFERROR(INDEX($T1809:$Z1809,AE1809),"")</f>
        <v/>
      </c>
      <c r="AN1809" s="17" t="str" cm="1">
        <f t="array" ref="AN1809">IFERROR(INDEX($T1809:$Z1809,AF1809),"")</f>
        <v/>
      </c>
    </row>
    <row r="1810" spans="1:40" x14ac:dyDescent="0.2">
      <c r="A1810" s="17" t="str">
        <f t="shared" si="168"/>
        <v>LLM International Law (Part-Time): PTL2LAWLAW08</v>
      </c>
      <c r="B1810" s="11" t="s">
        <v>4189</v>
      </c>
      <c r="C1810" s="11" t="s">
        <v>32965</v>
      </c>
      <c r="D1810" s="11" t="s">
        <v>4190</v>
      </c>
      <c r="E1810" s="11" t="s">
        <v>75</v>
      </c>
      <c r="F1810" s="11" t="s">
        <v>76</v>
      </c>
      <c r="G1810" s="11" t="s">
        <v>32394</v>
      </c>
      <c r="H1810" s="11" t="s">
        <v>77</v>
      </c>
      <c r="I1810" s="11">
        <v>1</v>
      </c>
      <c r="J1810" s="11" t="s">
        <v>78</v>
      </c>
      <c r="K1810" s="11" t="s">
        <v>32182</v>
      </c>
      <c r="L1810" s="11">
        <v>180</v>
      </c>
      <c r="M1810" s="11">
        <v>180</v>
      </c>
      <c r="N1810" s="11">
        <v>0</v>
      </c>
      <c r="O1810" s="11">
        <v>0</v>
      </c>
      <c r="P1810" s="11">
        <v>0</v>
      </c>
      <c r="Q1810" s="11">
        <v>0</v>
      </c>
      <c r="R1810" s="11">
        <v>0</v>
      </c>
      <c r="S1810" s="11">
        <v>0</v>
      </c>
      <c r="T1810" s="11">
        <v>1</v>
      </c>
      <c r="U1810" s="11">
        <v>0</v>
      </c>
      <c r="V1810" s="11">
        <v>0</v>
      </c>
      <c r="W1810" s="11">
        <v>0</v>
      </c>
      <c r="X1810" s="11">
        <v>0</v>
      </c>
      <c r="Y1810" s="11">
        <v>0</v>
      </c>
      <c r="Z1810" s="11">
        <v>0</v>
      </c>
      <c r="AA1810" s="12" t="s">
        <v>32955</v>
      </c>
      <c r="AB1810" s="17" t="str">
        <f t="shared" si="169"/>
        <v>Programme: LLM International Law (Part-Time)</v>
      </c>
      <c r="AC1810" s="17">
        <f t="shared" si="170"/>
        <v>1</v>
      </c>
      <c r="AD1810" s="17" t="str">
        <f t="shared" si="171"/>
        <v/>
      </c>
      <c r="AE1810" s="17" t="str">
        <f t="shared" si="172"/>
        <v/>
      </c>
      <c r="AF1810" s="17" t="str">
        <f t="shared" si="173"/>
        <v/>
      </c>
      <c r="AG1810" s="17" cm="1">
        <f t="array" ref="AG1810">IFERROR(IF(J1810="Level",INDEX($M1810:$S1810,AC1810+1),INDEX($M1810:$S1810,AC1810)),"")</f>
        <v>180</v>
      </c>
      <c r="AH1810" s="17" t="str" cm="1">
        <f t="array" ref="AH1810">IFERROR(IF(J1810="Level",INDEX($M1810:$S1810,AD1810+1),INDEX($M1810:$S1810,AD1810)),"")</f>
        <v/>
      </c>
      <c r="AI1810" s="17" t="str" cm="1">
        <f t="array" ref="AI1810">IFERROR(INDEX($M1810:$S1810,AE1810),"")</f>
        <v/>
      </c>
      <c r="AJ1810" s="17" t="str" cm="1">
        <f t="array" ref="AJ1810">IFERROR(INDEX($M1810:$S1810,AF1810),"")</f>
        <v/>
      </c>
      <c r="AK1810" s="17" cm="1">
        <f t="array" ref="AK1810">IFERROR(IF(J1810="Level",INDEX($T1810:$Z1810,AC1810+1),INDEX($T1810:$Z1810,AC1810)),"")</f>
        <v>1</v>
      </c>
      <c r="AL1810" s="17" t="str" cm="1">
        <f t="array" ref="AL1810">IFERROR(IF(J1810="Level",INDEX($T1810:$Z1810,AD1810+1),INDEX($T1810:$Z1810,AD1810)),"")</f>
        <v/>
      </c>
      <c r="AM1810" s="17" t="str" cm="1">
        <f t="array" ref="AM1810">IFERROR(INDEX($T1810:$Z1810,AE1810),"")</f>
        <v/>
      </c>
      <c r="AN1810" s="17" t="str" cm="1">
        <f t="array" ref="AN1810">IFERROR(INDEX($T1810:$Z1810,AF1810),"")</f>
        <v/>
      </c>
    </row>
    <row r="1811" spans="1:40" x14ac:dyDescent="0.2">
      <c r="A1811" s="17" t="str">
        <f t="shared" si="168"/>
        <v>LLM Law and Business (PT): PTL2LAWLAW09</v>
      </c>
      <c r="B1811" s="11" t="s">
        <v>4191</v>
      </c>
      <c r="C1811" s="11" t="s">
        <v>32965</v>
      </c>
      <c r="D1811" s="11" t="s">
        <v>4192</v>
      </c>
      <c r="E1811" s="11" t="s">
        <v>75</v>
      </c>
      <c r="F1811" s="11" t="s">
        <v>76</v>
      </c>
      <c r="G1811" s="11" t="s">
        <v>32394</v>
      </c>
      <c r="H1811" s="11" t="s">
        <v>77</v>
      </c>
      <c r="I1811" s="11">
        <v>1</v>
      </c>
      <c r="J1811" s="11" t="s">
        <v>78</v>
      </c>
      <c r="K1811" s="11" t="s">
        <v>32182</v>
      </c>
      <c r="L1811" s="11">
        <v>180</v>
      </c>
      <c r="M1811" s="11">
        <v>180</v>
      </c>
      <c r="N1811" s="11">
        <v>0</v>
      </c>
      <c r="O1811" s="11">
        <v>0</v>
      </c>
      <c r="P1811" s="11">
        <v>0</v>
      </c>
      <c r="Q1811" s="11">
        <v>0</v>
      </c>
      <c r="R1811" s="11">
        <v>0</v>
      </c>
      <c r="S1811" s="11">
        <v>0</v>
      </c>
      <c r="T1811" s="11">
        <v>1</v>
      </c>
      <c r="U1811" s="11">
        <v>0</v>
      </c>
      <c r="V1811" s="11">
        <v>0</v>
      </c>
      <c r="W1811" s="11">
        <v>0</v>
      </c>
      <c r="X1811" s="11">
        <v>0</v>
      </c>
      <c r="Y1811" s="11">
        <v>0</v>
      </c>
      <c r="Z1811" s="11">
        <v>0</v>
      </c>
      <c r="AA1811" s="12" t="s">
        <v>32955</v>
      </c>
      <c r="AB1811" s="17" t="str">
        <f t="shared" si="169"/>
        <v>Programme: LLM Law and Business (PT)</v>
      </c>
      <c r="AC1811" s="17">
        <f t="shared" si="170"/>
        <v>1</v>
      </c>
      <c r="AD1811" s="17" t="str">
        <f t="shared" si="171"/>
        <v/>
      </c>
      <c r="AE1811" s="17" t="str">
        <f t="shared" si="172"/>
        <v/>
      </c>
      <c r="AF1811" s="17" t="str">
        <f t="shared" si="173"/>
        <v/>
      </c>
      <c r="AG1811" s="17" cm="1">
        <f t="array" ref="AG1811">IFERROR(IF(J1811="Level",INDEX($M1811:$S1811,AC1811+1),INDEX($M1811:$S1811,AC1811)),"")</f>
        <v>180</v>
      </c>
      <c r="AH1811" s="17" t="str" cm="1">
        <f t="array" ref="AH1811">IFERROR(IF(J1811="Level",INDEX($M1811:$S1811,AD1811+1),INDEX($M1811:$S1811,AD1811)),"")</f>
        <v/>
      </c>
      <c r="AI1811" s="17" t="str" cm="1">
        <f t="array" ref="AI1811">IFERROR(INDEX($M1811:$S1811,AE1811),"")</f>
        <v/>
      </c>
      <c r="AJ1811" s="17" t="str" cm="1">
        <f t="array" ref="AJ1811">IFERROR(INDEX($M1811:$S1811,AF1811),"")</f>
        <v/>
      </c>
      <c r="AK1811" s="17" cm="1">
        <f t="array" ref="AK1811">IFERROR(IF(J1811="Level",INDEX($T1811:$Z1811,AC1811+1),INDEX($T1811:$Z1811,AC1811)),"")</f>
        <v>1</v>
      </c>
      <c r="AL1811" s="17" t="str" cm="1">
        <f t="array" ref="AL1811">IFERROR(IF(J1811="Level",INDEX($T1811:$Z1811,AD1811+1),INDEX($T1811:$Z1811,AD1811)),"")</f>
        <v/>
      </c>
      <c r="AM1811" s="17" t="str" cm="1">
        <f t="array" ref="AM1811">IFERROR(INDEX($T1811:$Z1811,AE1811),"")</f>
        <v/>
      </c>
      <c r="AN1811" s="17" t="str" cm="1">
        <f t="array" ref="AN1811">IFERROR(INDEX($T1811:$Z1811,AF1811),"")</f>
        <v/>
      </c>
    </row>
    <row r="1812" spans="1:40" x14ac:dyDescent="0.2">
      <c r="A1812" s="17" t="str">
        <f t="shared" si="168"/>
        <v>LLM Law and Business (Finance and Accounting) (PT): PTL2LAWLAW10</v>
      </c>
      <c r="B1812" s="11" t="s">
        <v>4193</v>
      </c>
      <c r="C1812" s="11" t="s">
        <v>32965</v>
      </c>
      <c r="D1812" s="11" t="s">
        <v>4194</v>
      </c>
      <c r="E1812" s="11" t="s">
        <v>75</v>
      </c>
      <c r="F1812" s="11" t="s">
        <v>76</v>
      </c>
      <c r="G1812" s="11" t="s">
        <v>32394</v>
      </c>
      <c r="H1812" s="11" t="s">
        <v>77</v>
      </c>
      <c r="I1812" s="11">
        <v>1</v>
      </c>
      <c r="J1812" s="11" t="s">
        <v>78</v>
      </c>
      <c r="K1812" s="11" t="s">
        <v>32182</v>
      </c>
      <c r="L1812" s="11">
        <v>180</v>
      </c>
      <c r="M1812" s="11">
        <v>180</v>
      </c>
      <c r="N1812" s="11">
        <v>0</v>
      </c>
      <c r="O1812" s="11">
        <v>0</v>
      </c>
      <c r="P1812" s="11">
        <v>0</v>
      </c>
      <c r="Q1812" s="11">
        <v>0</v>
      </c>
      <c r="R1812" s="11">
        <v>0</v>
      </c>
      <c r="S1812" s="11">
        <v>0</v>
      </c>
      <c r="T1812" s="11">
        <v>1</v>
      </c>
      <c r="U1812" s="11">
        <v>0</v>
      </c>
      <c r="V1812" s="11">
        <v>0</v>
      </c>
      <c r="W1812" s="11">
        <v>0</v>
      </c>
      <c r="X1812" s="11">
        <v>0</v>
      </c>
      <c r="Y1812" s="11">
        <v>0</v>
      </c>
      <c r="Z1812" s="11">
        <v>0</v>
      </c>
      <c r="AA1812" s="12" t="s">
        <v>32955</v>
      </c>
      <c r="AB1812" s="17" t="str">
        <f t="shared" si="169"/>
        <v>Programme: LLM Law and Business (Finance and Accounting) (PT)</v>
      </c>
      <c r="AC1812" s="17">
        <f t="shared" si="170"/>
        <v>1</v>
      </c>
      <c r="AD1812" s="17" t="str">
        <f t="shared" si="171"/>
        <v/>
      </c>
      <c r="AE1812" s="17" t="str">
        <f t="shared" si="172"/>
        <v/>
      </c>
      <c r="AF1812" s="17" t="str">
        <f t="shared" si="173"/>
        <v/>
      </c>
      <c r="AG1812" s="17" cm="1">
        <f t="array" ref="AG1812">IFERROR(IF(J1812="Level",INDEX($M1812:$S1812,AC1812+1),INDEX($M1812:$S1812,AC1812)),"")</f>
        <v>180</v>
      </c>
      <c r="AH1812" s="17" t="str" cm="1">
        <f t="array" ref="AH1812">IFERROR(IF(J1812="Level",INDEX($M1812:$S1812,AD1812+1),INDEX($M1812:$S1812,AD1812)),"")</f>
        <v/>
      </c>
      <c r="AI1812" s="17" t="str" cm="1">
        <f t="array" ref="AI1812">IFERROR(INDEX($M1812:$S1812,AE1812),"")</f>
        <v/>
      </c>
      <c r="AJ1812" s="17" t="str" cm="1">
        <f t="array" ref="AJ1812">IFERROR(INDEX($M1812:$S1812,AF1812),"")</f>
        <v/>
      </c>
      <c r="AK1812" s="17" cm="1">
        <f t="array" ref="AK1812">IFERROR(IF(J1812="Level",INDEX($T1812:$Z1812,AC1812+1),INDEX($T1812:$Z1812,AC1812)),"")</f>
        <v>1</v>
      </c>
      <c r="AL1812" s="17" t="str" cm="1">
        <f t="array" ref="AL1812">IFERROR(IF(J1812="Level",INDEX($T1812:$Z1812,AD1812+1),INDEX($T1812:$Z1812,AD1812)),"")</f>
        <v/>
      </c>
      <c r="AM1812" s="17" t="str" cm="1">
        <f t="array" ref="AM1812">IFERROR(INDEX($T1812:$Z1812,AE1812),"")</f>
        <v/>
      </c>
      <c r="AN1812" s="17" t="str" cm="1">
        <f t="array" ref="AN1812">IFERROR(INDEX($T1812:$Z1812,AF1812),"")</f>
        <v/>
      </c>
    </row>
    <row r="1813" spans="1:40" x14ac:dyDescent="0.2">
      <c r="A1813" s="17" t="str">
        <f t="shared" si="168"/>
        <v>LLM Law and Business (Management) (Part-Time): PTL2LAWLAW11</v>
      </c>
      <c r="B1813" s="11" t="s">
        <v>4195</v>
      </c>
      <c r="C1813" s="11" t="s">
        <v>32965</v>
      </c>
      <c r="D1813" s="11" t="s">
        <v>4196</v>
      </c>
      <c r="E1813" s="11" t="s">
        <v>75</v>
      </c>
      <c r="F1813" s="11" t="s">
        <v>76</v>
      </c>
      <c r="G1813" s="11" t="s">
        <v>32394</v>
      </c>
      <c r="H1813" s="11" t="s">
        <v>77</v>
      </c>
      <c r="I1813" s="11">
        <v>1</v>
      </c>
      <c r="J1813" s="11" t="s">
        <v>78</v>
      </c>
      <c r="K1813" s="11" t="s">
        <v>32182</v>
      </c>
      <c r="L1813" s="11">
        <v>180</v>
      </c>
      <c r="M1813" s="11">
        <v>180</v>
      </c>
      <c r="N1813" s="11">
        <v>0</v>
      </c>
      <c r="O1813" s="11">
        <v>0</v>
      </c>
      <c r="P1813" s="11">
        <v>0</v>
      </c>
      <c r="Q1813" s="11">
        <v>0</v>
      </c>
      <c r="R1813" s="11">
        <v>0</v>
      </c>
      <c r="S1813" s="11">
        <v>0</v>
      </c>
      <c r="T1813" s="11">
        <v>1</v>
      </c>
      <c r="U1813" s="11">
        <v>0</v>
      </c>
      <c r="V1813" s="11">
        <v>0</v>
      </c>
      <c r="W1813" s="11">
        <v>0</v>
      </c>
      <c r="X1813" s="11">
        <v>0</v>
      </c>
      <c r="Y1813" s="11">
        <v>0</v>
      </c>
      <c r="Z1813" s="11">
        <v>0</v>
      </c>
      <c r="AA1813" s="12" t="s">
        <v>32955</v>
      </c>
      <c r="AB1813" s="17" t="str">
        <f t="shared" si="169"/>
        <v>Programme: LLM Law and Business (Management) (Part-Time)</v>
      </c>
      <c r="AC1813" s="17">
        <f t="shared" si="170"/>
        <v>1</v>
      </c>
      <c r="AD1813" s="17" t="str">
        <f t="shared" si="171"/>
        <v/>
      </c>
      <c r="AE1813" s="17" t="str">
        <f t="shared" si="172"/>
        <v/>
      </c>
      <c r="AF1813" s="17" t="str">
        <f t="shared" si="173"/>
        <v/>
      </c>
      <c r="AG1813" s="17" cm="1">
        <f t="array" ref="AG1813">IFERROR(IF(J1813="Level",INDEX($M1813:$S1813,AC1813+1),INDEX($M1813:$S1813,AC1813)),"")</f>
        <v>180</v>
      </c>
      <c r="AH1813" s="17" t="str" cm="1">
        <f t="array" ref="AH1813">IFERROR(IF(J1813="Level",INDEX($M1813:$S1813,AD1813+1),INDEX($M1813:$S1813,AD1813)),"")</f>
        <v/>
      </c>
      <c r="AI1813" s="17" t="str" cm="1">
        <f t="array" ref="AI1813">IFERROR(INDEX($M1813:$S1813,AE1813),"")</f>
        <v/>
      </c>
      <c r="AJ1813" s="17" t="str" cm="1">
        <f t="array" ref="AJ1813">IFERROR(INDEX($M1813:$S1813,AF1813),"")</f>
        <v/>
      </c>
      <c r="AK1813" s="17" cm="1">
        <f t="array" ref="AK1813">IFERROR(IF(J1813="Level",INDEX($T1813:$Z1813,AC1813+1),INDEX($T1813:$Z1813,AC1813)),"")</f>
        <v>1</v>
      </c>
      <c r="AL1813" s="17" t="str" cm="1">
        <f t="array" ref="AL1813">IFERROR(IF(J1813="Level",INDEX($T1813:$Z1813,AD1813+1),INDEX($T1813:$Z1813,AD1813)),"")</f>
        <v/>
      </c>
      <c r="AM1813" s="17" t="str" cm="1">
        <f t="array" ref="AM1813">IFERROR(INDEX($T1813:$Z1813,AE1813),"")</f>
        <v/>
      </c>
      <c r="AN1813" s="17" t="str" cm="1">
        <f t="array" ref="AN1813">IFERROR(INDEX($T1813:$Z1813,AF1813),"")</f>
        <v/>
      </c>
    </row>
    <row r="1814" spans="1:40" x14ac:dyDescent="0.2">
      <c r="A1814" s="17" t="str">
        <f t="shared" si="168"/>
        <v>LLM Law and Technology (Part-Time): PTL2LAWLAW12</v>
      </c>
      <c r="B1814" s="11" t="s">
        <v>32054</v>
      </c>
      <c r="C1814" s="11" t="s">
        <v>32965</v>
      </c>
      <c r="D1814" s="11" t="s">
        <v>32710</v>
      </c>
      <c r="E1814" s="11" t="s">
        <v>75</v>
      </c>
      <c r="F1814" s="11" t="s">
        <v>76</v>
      </c>
      <c r="G1814" s="11" t="s">
        <v>32394</v>
      </c>
      <c r="H1814" s="11" t="s">
        <v>77</v>
      </c>
      <c r="I1814" s="11">
        <v>1</v>
      </c>
      <c r="J1814" s="11" t="s">
        <v>78</v>
      </c>
      <c r="K1814" s="11" t="s">
        <v>32182</v>
      </c>
      <c r="L1814" s="11">
        <v>180</v>
      </c>
      <c r="M1814" s="11">
        <v>180</v>
      </c>
      <c r="N1814" s="11">
        <v>0</v>
      </c>
      <c r="O1814" s="11">
        <v>0</v>
      </c>
      <c r="P1814" s="11">
        <v>0</v>
      </c>
      <c r="Q1814" s="11">
        <v>0</v>
      </c>
      <c r="R1814" s="11">
        <v>0</v>
      </c>
      <c r="S1814" s="11">
        <v>0</v>
      </c>
      <c r="T1814" s="11">
        <v>1</v>
      </c>
      <c r="U1814" s="11">
        <v>0</v>
      </c>
      <c r="V1814" s="11">
        <v>0</v>
      </c>
      <c r="W1814" s="11">
        <v>0</v>
      </c>
      <c r="X1814" s="11">
        <v>0</v>
      </c>
      <c r="Y1814" s="11">
        <v>0</v>
      </c>
      <c r="Z1814" s="11">
        <v>0</v>
      </c>
      <c r="AA1814" s="12" t="s">
        <v>32955</v>
      </c>
      <c r="AB1814" s="17" t="str">
        <f t="shared" si="169"/>
        <v>Programme: LLM Law and Technology (Part-Time)</v>
      </c>
      <c r="AC1814" s="17">
        <f t="shared" si="170"/>
        <v>1</v>
      </c>
      <c r="AD1814" s="17" t="str">
        <f t="shared" si="171"/>
        <v/>
      </c>
      <c r="AE1814" s="17" t="str">
        <f t="shared" si="172"/>
        <v/>
      </c>
      <c r="AF1814" s="17" t="str">
        <f t="shared" si="173"/>
        <v/>
      </c>
      <c r="AG1814" s="17" cm="1">
        <f t="array" ref="AG1814">IFERROR(IF(J1814="Level",INDEX($M1814:$S1814,AC1814+1),INDEX($M1814:$S1814,AC1814)),"")</f>
        <v>180</v>
      </c>
      <c r="AH1814" s="17" t="str" cm="1">
        <f t="array" ref="AH1814">IFERROR(IF(J1814="Level",INDEX($M1814:$S1814,AD1814+1),INDEX($M1814:$S1814,AD1814)),"")</f>
        <v/>
      </c>
      <c r="AI1814" s="17" t="str" cm="1">
        <f t="array" ref="AI1814">IFERROR(INDEX($M1814:$S1814,AE1814),"")</f>
        <v/>
      </c>
      <c r="AJ1814" s="17" t="str" cm="1">
        <f t="array" ref="AJ1814">IFERROR(INDEX($M1814:$S1814,AF1814),"")</f>
        <v/>
      </c>
      <c r="AK1814" s="17" cm="1">
        <f t="array" ref="AK1814">IFERROR(IF(J1814="Level",INDEX($T1814:$Z1814,AC1814+1),INDEX($T1814:$Z1814,AC1814)),"")</f>
        <v>1</v>
      </c>
      <c r="AL1814" s="17" t="str" cm="1">
        <f t="array" ref="AL1814">IFERROR(IF(J1814="Level",INDEX($T1814:$Z1814,AD1814+1),INDEX($T1814:$Z1814,AD1814)),"")</f>
        <v/>
      </c>
      <c r="AM1814" s="17" t="str" cm="1">
        <f t="array" ref="AM1814">IFERROR(INDEX($T1814:$Z1814,AE1814),"")</f>
        <v/>
      </c>
      <c r="AN1814" s="17" t="str" cm="1">
        <f t="array" ref="AN1814">IFERROR(INDEX($T1814:$Z1814,AF1814),"")</f>
        <v/>
      </c>
    </row>
    <row r="1815" spans="1:40" x14ac:dyDescent="0.2">
      <c r="A1815" s="17" t="str">
        <f t="shared" si="168"/>
        <v>MRes Socio-Legal Research (Part-Time): PTR2LAWLAW01</v>
      </c>
      <c r="B1815" s="11" t="s">
        <v>4317</v>
      </c>
      <c r="C1815" s="11" t="s">
        <v>32965</v>
      </c>
      <c r="D1815" s="11" t="s">
        <v>4318</v>
      </c>
      <c r="E1815" s="11" t="s">
        <v>75</v>
      </c>
      <c r="F1815" s="11" t="s">
        <v>76</v>
      </c>
      <c r="G1815" s="11" t="s">
        <v>32394</v>
      </c>
      <c r="H1815" s="11" t="s">
        <v>77</v>
      </c>
      <c r="I1815" s="11">
        <v>1</v>
      </c>
      <c r="J1815" s="11" t="s">
        <v>78</v>
      </c>
      <c r="K1815" s="11" t="s">
        <v>32182</v>
      </c>
      <c r="L1815" s="11">
        <v>180</v>
      </c>
      <c r="M1815" s="11">
        <v>180</v>
      </c>
      <c r="N1815" s="11">
        <v>0</v>
      </c>
      <c r="O1815" s="11">
        <v>0</v>
      </c>
      <c r="P1815" s="11">
        <v>0</v>
      </c>
      <c r="Q1815" s="11">
        <v>0</v>
      </c>
      <c r="R1815" s="11">
        <v>0</v>
      </c>
      <c r="S1815" s="11">
        <v>0</v>
      </c>
      <c r="T1815" s="11">
        <v>1</v>
      </c>
      <c r="U1815" s="11">
        <v>0</v>
      </c>
      <c r="V1815" s="11">
        <v>0</v>
      </c>
      <c r="W1815" s="11">
        <v>0</v>
      </c>
      <c r="X1815" s="11">
        <v>0</v>
      </c>
      <c r="Y1815" s="11">
        <v>0</v>
      </c>
      <c r="Z1815" s="11">
        <v>0</v>
      </c>
      <c r="AA1815" s="12" t="s">
        <v>32955</v>
      </c>
      <c r="AB1815" s="17" t="str">
        <f t="shared" si="169"/>
        <v>Programme: MRes Socio-Legal Research (Part-Time)</v>
      </c>
      <c r="AC1815" s="17">
        <f t="shared" si="170"/>
        <v>1</v>
      </c>
      <c r="AD1815" s="17" t="str">
        <f t="shared" si="171"/>
        <v/>
      </c>
      <c r="AE1815" s="17" t="str">
        <f t="shared" si="172"/>
        <v/>
      </c>
      <c r="AF1815" s="17" t="str">
        <f t="shared" si="173"/>
        <v/>
      </c>
      <c r="AG1815" s="17" cm="1">
        <f t="array" ref="AG1815">IFERROR(IF(J1815="Level",INDEX($M1815:$S1815,AC1815+1),INDEX($M1815:$S1815,AC1815)),"")</f>
        <v>180</v>
      </c>
      <c r="AH1815" s="17" t="str" cm="1">
        <f t="array" ref="AH1815">IFERROR(IF(J1815="Level",INDEX($M1815:$S1815,AD1815+1),INDEX($M1815:$S1815,AD1815)),"")</f>
        <v/>
      </c>
      <c r="AI1815" s="17" t="str" cm="1">
        <f t="array" ref="AI1815">IFERROR(INDEX($M1815:$S1815,AE1815),"")</f>
        <v/>
      </c>
      <c r="AJ1815" s="17" t="str" cm="1">
        <f t="array" ref="AJ1815">IFERROR(INDEX($M1815:$S1815,AF1815),"")</f>
        <v/>
      </c>
      <c r="AK1815" s="17" cm="1">
        <f t="array" ref="AK1815">IFERROR(IF(J1815="Level",INDEX($T1815:$Z1815,AC1815+1),INDEX($T1815:$Z1815,AC1815)),"")</f>
        <v>1</v>
      </c>
      <c r="AL1815" s="17" t="str" cm="1">
        <f t="array" ref="AL1815">IFERROR(IF(J1815="Level",INDEX($T1815:$Z1815,AD1815+1),INDEX($T1815:$Z1815,AD1815)),"")</f>
        <v/>
      </c>
      <c r="AM1815" s="17" t="str" cm="1">
        <f t="array" ref="AM1815">IFERROR(INDEX($T1815:$Z1815,AE1815),"")</f>
        <v/>
      </c>
      <c r="AN1815" s="17" t="str" cm="1">
        <f t="array" ref="AN1815">IFERROR(INDEX($T1815:$Z1815,AF1815),"")</f>
        <v/>
      </c>
    </row>
    <row r="1816" spans="1:40" ht="25.5" x14ac:dyDescent="0.2">
      <c r="A1816" s="17" t="str">
        <f t="shared" si="168"/>
        <v>MA Intercultural Communication and Education (Part-Time): PTA2SMLEDU01</v>
      </c>
      <c r="B1816" s="11" t="s">
        <v>4277</v>
      </c>
      <c r="C1816" s="11" t="s">
        <v>32965</v>
      </c>
      <c r="D1816" s="11" t="s">
        <v>32707</v>
      </c>
      <c r="E1816" s="11" t="s">
        <v>280</v>
      </c>
      <c r="F1816" s="11" t="s">
        <v>76</v>
      </c>
      <c r="G1816" s="11" t="s">
        <v>32394</v>
      </c>
      <c r="H1816" s="11" t="s">
        <v>77</v>
      </c>
      <c r="I1816" s="11">
        <v>1</v>
      </c>
      <c r="J1816" s="11" t="s">
        <v>78</v>
      </c>
      <c r="K1816" s="11" t="s">
        <v>32182</v>
      </c>
      <c r="L1816" s="11">
        <v>180</v>
      </c>
      <c r="M1816" s="11">
        <v>180</v>
      </c>
      <c r="N1816" s="11">
        <v>0</v>
      </c>
      <c r="O1816" s="11">
        <v>0</v>
      </c>
      <c r="P1816" s="11">
        <v>0</v>
      </c>
      <c r="Q1816" s="11">
        <v>0</v>
      </c>
      <c r="R1816" s="11">
        <v>0</v>
      </c>
      <c r="S1816" s="11">
        <v>0</v>
      </c>
      <c r="T1816" s="11">
        <v>1</v>
      </c>
      <c r="U1816" s="11">
        <v>0</v>
      </c>
      <c r="V1816" s="11">
        <v>0</v>
      </c>
      <c r="W1816" s="11">
        <v>0</v>
      </c>
      <c r="X1816" s="11">
        <v>0</v>
      </c>
      <c r="Y1816" s="11">
        <v>0</v>
      </c>
      <c r="Z1816" s="11">
        <v>0</v>
      </c>
      <c r="AA1816" s="12" t="s">
        <v>32955</v>
      </c>
      <c r="AB1816" s="17" t="str">
        <f t="shared" si="169"/>
        <v>Programme: MA Intercultural Communication and Education (Part-Time)</v>
      </c>
      <c r="AC1816" s="17">
        <f t="shared" si="170"/>
        <v>1</v>
      </c>
      <c r="AD1816" s="17" t="str">
        <f t="shared" si="171"/>
        <v/>
      </c>
      <c r="AE1816" s="17" t="str">
        <f t="shared" si="172"/>
        <v/>
      </c>
      <c r="AF1816" s="17" t="str">
        <f t="shared" si="173"/>
        <v/>
      </c>
      <c r="AG1816" s="17" cm="1">
        <f t="array" ref="AG1816">IFERROR(IF(J1816="Level",INDEX($M1816:$S1816,AC1816+1),INDEX($M1816:$S1816,AC1816)),"")</f>
        <v>180</v>
      </c>
      <c r="AH1816" s="17" t="str" cm="1">
        <f t="array" ref="AH1816">IFERROR(IF(J1816="Level",INDEX($M1816:$S1816,AD1816+1),INDEX($M1816:$S1816,AD1816)),"")</f>
        <v/>
      </c>
      <c r="AI1816" s="17" t="str" cm="1">
        <f t="array" ref="AI1816">IFERROR(INDEX($M1816:$S1816,AE1816),"")</f>
        <v/>
      </c>
      <c r="AJ1816" s="17" t="str" cm="1">
        <f t="array" ref="AJ1816">IFERROR(INDEX($M1816:$S1816,AF1816),"")</f>
        <v/>
      </c>
      <c r="AK1816" s="17" cm="1">
        <f t="array" ref="AK1816">IFERROR(IF(J1816="Level",INDEX($T1816:$Z1816,AC1816+1),INDEX($T1816:$Z1816,AC1816)),"")</f>
        <v>1</v>
      </c>
      <c r="AL1816" s="17" t="str" cm="1">
        <f t="array" ref="AL1816">IFERROR(IF(J1816="Level",INDEX($T1816:$Z1816,AD1816+1),INDEX($T1816:$Z1816,AD1816)),"")</f>
        <v/>
      </c>
      <c r="AM1816" s="17" t="str" cm="1">
        <f t="array" ref="AM1816">IFERROR(INDEX($T1816:$Z1816,AE1816),"")</f>
        <v/>
      </c>
      <c r="AN1816" s="17" t="str" cm="1">
        <f t="array" ref="AN1816">IFERROR(INDEX($T1816:$Z1816,AF1816),"")</f>
        <v/>
      </c>
    </row>
    <row r="1817" spans="1:40" ht="25.5" x14ac:dyDescent="0.2">
      <c r="A1817" s="17" t="str">
        <f t="shared" si="168"/>
        <v>MA Intercultural Communication and International Business (Part-Time): PTA2SMLSBE01</v>
      </c>
      <c r="B1817" s="11" t="s">
        <v>4278</v>
      </c>
      <c r="C1817" s="11" t="s">
        <v>32965</v>
      </c>
      <c r="D1817" s="11" t="s">
        <v>4279</v>
      </c>
      <c r="E1817" s="11" t="s">
        <v>280</v>
      </c>
      <c r="F1817" s="11" t="s">
        <v>76</v>
      </c>
      <c r="G1817" s="11" t="s">
        <v>32394</v>
      </c>
      <c r="H1817" s="11" t="s">
        <v>77</v>
      </c>
      <c r="I1817" s="11">
        <v>1</v>
      </c>
      <c r="J1817" s="11" t="s">
        <v>78</v>
      </c>
      <c r="K1817" s="11" t="s">
        <v>32182</v>
      </c>
      <c r="L1817" s="11">
        <v>180</v>
      </c>
      <c r="M1817" s="11">
        <v>180</v>
      </c>
      <c r="N1817" s="11">
        <v>0</v>
      </c>
      <c r="O1817" s="11">
        <v>0</v>
      </c>
      <c r="P1817" s="11">
        <v>0</v>
      </c>
      <c r="Q1817" s="11">
        <v>0</v>
      </c>
      <c r="R1817" s="11">
        <v>0</v>
      </c>
      <c r="S1817" s="11">
        <v>0</v>
      </c>
      <c r="T1817" s="11">
        <v>1</v>
      </c>
      <c r="U1817" s="11">
        <v>0</v>
      </c>
      <c r="V1817" s="11">
        <v>0</v>
      </c>
      <c r="W1817" s="11">
        <v>0</v>
      </c>
      <c r="X1817" s="11">
        <v>0</v>
      </c>
      <c r="Y1817" s="11">
        <v>0</v>
      </c>
      <c r="Z1817" s="11">
        <v>0</v>
      </c>
      <c r="AA1817" s="12" t="s">
        <v>32955</v>
      </c>
      <c r="AB1817" s="17" t="str">
        <f t="shared" si="169"/>
        <v>Programme: MA Intercultural Communication and International Business (Part-Time)</v>
      </c>
      <c r="AC1817" s="17">
        <f t="shared" si="170"/>
        <v>1</v>
      </c>
      <c r="AD1817" s="17" t="str">
        <f t="shared" si="171"/>
        <v/>
      </c>
      <c r="AE1817" s="17" t="str">
        <f t="shared" si="172"/>
        <v/>
      </c>
      <c r="AF1817" s="17" t="str">
        <f t="shared" si="173"/>
        <v/>
      </c>
      <c r="AG1817" s="17" cm="1">
        <f t="array" ref="AG1817">IFERROR(IF(J1817="Level",INDEX($M1817:$S1817,AC1817+1),INDEX($M1817:$S1817,AC1817)),"")</f>
        <v>180</v>
      </c>
      <c r="AH1817" s="17" t="str" cm="1">
        <f t="array" ref="AH1817">IFERROR(IF(J1817="Level",INDEX($M1817:$S1817,AD1817+1),INDEX($M1817:$S1817,AD1817)),"")</f>
        <v/>
      </c>
      <c r="AI1817" s="17" t="str" cm="1">
        <f t="array" ref="AI1817">IFERROR(INDEX($M1817:$S1817,AE1817),"")</f>
        <v/>
      </c>
      <c r="AJ1817" s="17" t="str" cm="1">
        <f t="array" ref="AJ1817">IFERROR(INDEX($M1817:$S1817,AF1817),"")</f>
        <v/>
      </c>
      <c r="AK1817" s="17" cm="1">
        <f t="array" ref="AK1817">IFERROR(IF(J1817="Level",INDEX($T1817:$Z1817,AC1817+1),INDEX($T1817:$Z1817,AC1817)),"")</f>
        <v>1</v>
      </c>
      <c r="AL1817" s="17" t="str" cm="1">
        <f t="array" ref="AL1817">IFERROR(IF(J1817="Level",INDEX($T1817:$Z1817,AD1817+1),INDEX($T1817:$Z1817,AD1817)),"")</f>
        <v/>
      </c>
      <c r="AM1817" s="17" t="str" cm="1">
        <f t="array" ref="AM1817">IFERROR(INDEX($T1817:$Z1817,AE1817),"")</f>
        <v/>
      </c>
      <c r="AN1817" s="17" t="str" cm="1">
        <f t="array" ref="AN1817">IFERROR(INDEX($T1817:$Z1817,AF1817),"")</f>
        <v/>
      </c>
    </row>
    <row r="1818" spans="1:40" x14ac:dyDescent="0.2">
      <c r="A1818" s="17" t="str">
        <f t="shared" si="168"/>
        <v>MA Global Literatures and Cultures (Part-Time): PTA2SMLSML07</v>
      </c>
      <c r="B1818" s="11" t="s">
        <v>4282</v>
      </c>
      <c r="C1818" s="11" t="s">
        <v>32965</v>
      </c>
      <c r="D1818" s="11" t="s">
        <v>4283</v>
      </c>
      <c r="E1818" s="11" t="s">
        <v>280</v>
      </c>
      <c r="F1818" s="11" t="s">
        <v>76</v>
      </c>
      <c r="G1818" s="11" t="s">
        <v>32394</v>
      </c>
      <c r="H1818" s="11" t="s">
        <v>77</v>
      </c>
      <c r="I1818" s="11">
        <v>1</v>
      </c>
      <c r="J1818" s="11" t="s">
        <v>78</v>
      </c>
      <c r="K1818" s="11" t="s">
        <v>32182</v>
      </c>
      <c r="L1818" s="11">
        <v>180</v>
      </c>
      <c r="M1818" s="11">
        <v>180</v>
      </c>
      <c r="N1818" s="11">
        <v>0</v>
      </c>
      <c r="O1818" s="11">
        <v>0</v>
      </c>
      <c r="P1818" s="11">
        <v>0</v>
      </c>
      <c r="Q1818" s="11">
        <v>0</v>
      </c>
      <c r="R1818" s="11">
        <v>0</v>
      </c>
      <c r="S1818" s="11">
        <v>0</v>
      </c>
      <c r="T1818" s="11">
        <v>1</v>
      </c>
      <c r="U1818" s="11">
        <v>0</v>
      </c>
      <c r="V1818" s="11">
        <v>0</v>
      </c>
      <c r="W1818" s="11">
        <v>0</v>
      </c>
      <c r="X1818" s="11">
        <v>0</v>
      </c>
      <c r="Y1818" s="11">
        <v>0</v>
      </c>
      <c r="Z1818" s="11">
        <v>0</v>
      </c>
      <c r="AA1818" s="12" t="s">
        <v>32955</v>
      </c>
      <c r="AB1818" s="17" t="str">
        <f t="shared" si="169"/>
        <v>Programme: MA Global Literatures and Cultures (Part-Time)</v>
      </c>
      <c r="AC1818" s="17">
        <f t="shared" si="170"/>
        <v>1</v>
      </c>
      <c r="AD1818" s="17" t="str">
        <f t="shared" si="171"/>
        <v/>
      </c>
      <c r="AE1818" s="17" t="str">
        <f t="shared" si="172"/>
        <v/>
      </c>
      <c r="AF1818" s="17" t="str">
        <f t="shared" si="173"/>
        <v/>
      </c>
      <c r="AG1818" s="17" cm="1">
        <f t="array" ref="AG1818">IFERROR(IF(J1818="Level",INDEX($M1818:$S1818,AC1818+1),INDEX($M1818:$S1818,AC1818)),"")</f>
        <v>180</v>
      </c>
      <c r="AH1818" s="17" t="str" cm="1">
        <f t="array" ref="AH1818">IFERROR(IF(J1818="Level",INDEX($M1818:$S1818,AD1818+1),INDEX($M1818:$S1818,AD1818)),"")</f>
        <v/>
      </c>
      <c r="AI1818" s="17" t="str" cm="1">
        <f t="array" ref="AI1818">IFERROR(INDEX($M1818:$S1818,AE1818),"")</f>
        <v/>
      </c>
      <c r="AJ1818" s="17" t="str" cm="1">
        <f t="array" ref="AJ1818">IFERROR(INDEX($M1818:$S1818,AF1818),"")</f>
        <v/>
      </c>
      <c r="AK1818" s="17" cm="1">
        <f t="array" ref="AK1818">IFERROR(IF(J1818="Level",INDEX($T1818:$Z1818,AC1818+1),INDEX($T1818:$Z1818,AC1818)),"")</f>
        <v>1</v>
      </c>
      <c r="AL1818" s="17" t="str" cm="1">
        <f t="array" ref="AL1818">IFERROR(IF(J1818="Level",INDEX($T1818:$Z1818,AD1818+1),INDEX($T1818:$Z1818,AD1818)),"")</f>
        <v/>
      </c>
      <c r="AM1818" s="17" t="str" cm="1">
        <f t="array" ref="AM1818">IFERROR(INDEX($T1818:$Z1818,AE1818),"")</f>
        <v/>
      </c>
      <c r="AN1818" s="17" t="str" cm="1">
        <f t="array" ref="AN1818">IFERROR(INDEX($T1818:$Z1818,AF1818),"")</f>
        <v/>
      </c>
    </row>
    <row r="1819" spans="1:40" x14ac:dyDescent="0.2">
      <c r="A1819" s="17" t="str">
        <f t="shared" si="168"/>
        <v>MA Translation Studies (Part-Time): PTA2SMLSML08</v>
      </c>
      <c r="B1819" s="11" t="s">
        <v>4284</v>
      </c>
      <c r="C1819" s="11" t="s">
        <v>32965</v>
      </c>
      <c r="D1819" s="11" t="s">
        <v>4285</v>
      </c>
      <c r="E1819" s="11" t="s">
        <v>280</v>
      </c>
      <c r="F1819" s="11" t="s">
        <v>76</v>
      </c>
      <c r="G1819" s="11" t="s">
        <v>32394</v>
      </c>
      <c r="H1819" s="11" t="s">
        <v>77</v>
      </c>
      <c r="I1819" s="11">
        <v>1</v>
      </c>
      <c r="J1819" s="11" t="s">
        <v>78</v>
      </c>
      <c r="K1819" s="11" t="s">
        <v>32182</v>
      </c>
      <c r="L1819" s="11">
        <v>180</v>
      </c>
      <c r="M1819" s="11">
        <v>180</v>
      </c>
      <c r="N1819" s="11">
        <v>0</v>
      </c>
      <c r="O1819" s="11">
        <v>0</v>
      </c>
      <c r="P1819" s="11">
        <v>0</v>
      </c>
      <c r="Q1819" s="11">
        <v>0</v>
      </c>
      <c r="R1819" s="11">
        <v>0</v>
      </c>
      <c r="S1819" s="11">
        <v>0</v>
      </c>
      <c r="T1819" s="11">
        <v>1</v>
      </c>
      <c r="U1819" s="11">
        <v>0</v>
      </c>
      <c r="V1819" s="11">
        <v>0</v>
      </c>
      <c r="W1819" s="11">
        <v>0</v>
      </c>
      <c r="X1819" s="11">
        <v>0</v>
      </c>
      <c r="Y1819" s="11">
        <v>0</v>
      </c>
      <c r="Z1819" s="11">
        <v>0</v>
      </c>
      <c r="AA1819" s="12" t="s">
        <v>32955</v>
      </c>
      <c r="AB1819" s="17" t="str">
        <f t="shared" si="169"/>
        <v>Programme: MA Translation Studies (Part-Time)</v>
      </c>
      <c r="AC1819" s="17">
        <f t="shared" si="170"/>
        <v>1</v>
      </c>
      <c r="AD1819" s="17" t="str">
        <f t="shared" si="171"/>
        <v/>
      </c>
      <c r="AE1819" s="17" t="str">
        <f t="shared" si="172"/>
        <v/>
      </c>
      <c r="AF1819" s="17" t="str">
        <f t="shared" si="173"/>
        <v/>
      </c>
      <c r="AG1819" s="17" cm="1">
        <f t="array" ref="AG1819">IFERROR(IF(J1819="Level",INDEX($M1819:$S1819,AC1819+1),INDEX($M1819:$S1819,AC1819)),"")</f>
        <v>180</v>
      </c>
      <c r="AH1819" s="17" t="str" cm="1">
        <f t="array" ref="AH1819">IFERROR(IF(J1819="Level",INDEX($M1819:$S1819,AD1819+1),INDEX($M1819:$S1819,AD1819)),"")</f>
        <v/>
      </c>
      <c r="AI1819" s="17" t="str" cm="1">
        <f t="array" ref="AI1819">IFERROR(INDEX($M1819:$S1819,AE1819),"")</f>
        <v/>
      </c>
      <c r="AJ1819" s="17" t="str" cm="1">
        <f t="array" ref="AJ1819">IFERROR(INDEX($M1819:$S1819,AF1819),"")</f>
        <v/>
      </c>
      <c r="AK1819" s="17" cm="1">
        <f t="array" ref="AK1819">IFERROR(IF(J1819="Level",INDEX($T1819:$Z1819,AC1819+1),INDEX($T1819:$Z1819,AC1819)),"")</f>
        <v>1</v>
      </c>
      <c r="AL1819" s="17" t="str" cm="1">
        <f t="array" ref="AL1819">IFERROR(IF(J1819="Level",INDEX($T1819:$Z1819,AD1819+1),INDEX($T1819:$Z1819,AD1819)),"")</f>
        <v/>
      </c>
      <c r="AM1819" s="17" t="str" cm="1">
        <f t="array" ref="AM1819">IFERROR(INDEX($T1819:$Z1819,AE1819),"")</f>
        <v/>
      </c>
      <c r="AN1819" s="17" t="str" cm="1">
        <f t="array" ref="AN1819">IFERROR(INDEX($T1819:$Z1819,AF1819),"")</f>
        <v/>
      </c>
    </row>
    <row r="1820" spans="1:40" x14ac:dyDescent="0.2">
      <c r="A1820" s="17" t="str">
        <f t="shared" si="168"/>
        <v>MA Intercultural Communication and Migration (Part-Time): PTA2SMLSML09</v>
      </c>
      <c r="B1820" s="11" t="s">
        <v>4286</v>
      </c>
      <c r="C1820" s="11" t="s">
        <v>32965</v>
      </c>
      <c r="D1820" s="11" t="s">
        <v>4287</v>
      </c>
      <c r="E1820" s="11" t="s">
        <v>280</v>
      </c>
      <c r="F1820" s="11" t="s">
        <v>76</v>
      </c>
      <c r="G1820" s="11" t="s">
        <v>32394</v>
      </c>
      <c r="H1820" s="11" t="s">
        <v>77</v>
      </c>
      <c r="I1820" s="11">
        <v>1</v>
      </c>
      <c r="J1820" s="11" t="s">
        <v>78</v>
      </c>
      <c r="K1820" s="11" t="s">
        <v>32182</v>
      </c>
      <c r="L1820" s="11">
        <v>180</v>
      </c>
      <c r="M1820" s="11">
        <v>180</v>
      </c>
      <c r="N1820" s="11">
        <v>0</v>
      </c>
      <c r="O1820" s="11">
        <v>0</v>
      </c>
      <c r="P1820" s="11">
        <v>0</v>
      </c>
      <c r="Q1820" s="11">
        <v>0</v>
      </c>
      <c r="R1820" s="11">
        <v>0</v>
      </c>
      <c r="S1820" s="11">
        <v>0</v>
      </c>
      <c r="T1820" s="11">
        <v>1</v>
      </c>
      <c r="U1820" s="11">
        <v>0</v>
      </c>
      <c r="V1820" s="11">
        <v>0</v>
      </c>
      <c r="W1820" s="11">
        <v>0</v>
      </c>
      <c r="X1820" s="11">
        <v>0</v>
      </c>
      <c r="Y1820" s="11">
        <v>0</v>
      </c>
      <c r="Z1820" s="11">
        <v>0</v>
      </c>
      <c r="AA1820" s="12" t="s">
        <v>32955</v>
      </c>
      <c r="AB1820" s="17" t="str">
        <f t="shared" si="169"/>
        <v>Programme: MA Intercultural Communication and Migration (Part-Time)</v>
      </c>
      <c r="AC1820" s="17">
        <f t="shared" si="170"/>
        <v>1</v>
      </c>
      <c r="AD1820" s="17" t="str">
        <f t="shared" si="171"/>
        <v/>
      </c>
      <c r="AE1820" s="17" t="str">
        <f t="shared" si="172"/>
        <v/>
      </c>
      <c r="AF1820" s="17" t="str">
        <f t="shared" si="173"/>
        <v/>
      </c>
      <c r="AG1820" s="17" cm="1">
        <f t="array" ref="AG1820">IFERROR(IF(J1820="Level",INDEX($M1820:$S1820,AC1820+1),INDEX($M1820:$S1820,AC1820)),"")</f>
        <v>180</v>
      </c>
      <c r="AH1820" s="17" t="str" cm="1">
        <f t="array" ref="AH1820">IFERROR(IF(J1820="Level",INDEX($M1820:$S1820,AD1820+1),INDEX($M1820:$S1820,AD1820)),"")</f>
        <v/>
      </c>
      <c r="AI1820" s="17" t="str" cm="1">
        <f t="array" ref="AI1820">IFERROR(INDEX($M1820:$S1820,AE1820),"")</f>
        <v/>
      </c>
      <c r="AJ1820" s="17" t="str" cm="1">
        <f t="array" ref="AJ1820">IFERROR(INDEX($M1820:$S1820,AF1820),"")</f>
        <v/>
      </c>
      <c r="AK1820" s="17" cm="1">
        <f t="array" ref="AK1820">IFERROR(IF(J1820="Level",INDEX($T1820:$Z1820,AC1820+1),INDEX($T1820:$Z1820,AC1820)),"")</f>
        <v>1</v>
      </c>
      <c r="AL1820" s="17" t="str" cm="1">
        <f t="array" ref="AL1820">IFERROR(IF(J1820="Level",INDEX($T1820:$Z1820,AD1820+1),INDEX($T1820:$Z1820,AD1820)),"")</f>
        <v/>
      </c>
      <c r="AM1820" s="17" t="str" cm="1">
        <f t="array" ref="AM1820">IFERROR(INDEX($T1820:$Z1820,AE1820),"")</f>
        <v/>
      </c>
      <c r="AN1820" s="17" t="str" cm="1">
        <f t="array" ref="AN1820">IFERROR(INDEX($T1820:$Z1820,AF1820),"")</f>
        <v/>
      </c>
    </row>
    <row r="1821" spans="1:40" x14ac:dyDescent="0.2">
      <c r="A1821" s="17" t="str">
        <f t="shared" si="168"/>
        <v>MA Philosophy and Sociology of Science (Part-Time): PTA2HPSHPS11</v>
      </c>
      <c r="B1821" s="11" t="s">
        <v>4224</v>
      </c>
      <c r="C1821" s="11" t="s">
        <v>32965</v>
      </c>
      <c r="D1821" s="11" t="s">
        <v>32703</v>
      </c>
      <c r="E1821" s="11" t="s">
        <v>222</v>
      </c>
      <c r="F1821" s="11" t="s">
        <v>76</v>
      </c>
      <c r="G1821" s="11" t="s">
        <v>32394</v>
      </c>
      <c r="H1821" s="11" t="s">
        <v>77</v>
      </c>
      <c r="I1821" s="11">
        <v>1</v>
      </c>
      <c r="J1821" s="11" t="s">
        <v>78</v>
      </c>
      <c r="K1821" s="11" t="s">
        <v>32182</v>
      </c>
      <c r="L1821" s="11">
        <v>180</v>
      </c>
      <c r="M1821" s="11">
        <v>180</v>
      </c>
      <c r="N1821" s="11">
        <v>0</v>
      </c>
      <c r="O1821" s="11">
        <v>0</v>
      </c>
      <c r="P1821" s="11">
        <v>0</v>
      </c>
      <c r="Q1821" s="11">
        <v>0</v>
      </c>
      <c r="R1821" s="11">
        <v>0</v>
      </c>
      <c r="S1821" s="11">
        <v>0</v>
      </c>
      <c r="T1821" s="11">
        <v>1</v>
      </c>
      <c r="U1821" s="11">
        <v>0</v>
      </c>
      <c r="V1821" s="11">
        <v>0</v>
      </c>
      <c r="W1821" s="11">
        <v>0</v>
      </c>
      <c r="X1821" s="11">
        <v>0</v>
      </c>
      <c r="Y1821" s="11">
        <v>0</v>
      </c>
      <c r="Z1821" s="11">
        <v>0</v>
      </c>
      <c r="AA1821" s="12" t="s">
        <v>32955</v>
      </c>
      <c r="AB1821" s="17" t="str">
        <f t="shared" si="169"/>
        <v>Programme: MA Philosophy and Sociology of Science (Part-Time)</v>
      </c>
      <c r="AC1821" s="17">
        <f t="shared" si="170"/>
        <v>1</v>
      </c>
      <c r="AD1821" s="17" t="str">
        <f t="shared" si="171"/>
        <v/>
      </c>
      <c r="AE1821" s="17" t="str">
        <f t="shared" si="172"/>
        <v/>
      </c>
      <c r="AF1821" s="17" t="str">
        <f t="shared" si="173"/>
        <v/>
      </c>
      <c r="AG1821" s="17" cm="1">
        <f t="array" ref="AG1821">IFERROR(IF(J1821="Level",INDEX($M1821:$S1821,AC1821+1),INDEX($M1821:$S1821,AC1821)),"")</f>
        <v>180</v>
      </c>
      <c r="AH1821" s="17" t="str" cm="1">
        <f t="array" ref="AH1821">IFERROR(IF(J1821="Level",INDEX($M1821:$S1821,AD1821+1),INDEX($M1821:$S1821,AD1821)),"")</f>
        <v/>
      </c>
      <c r="AI1821" s="17" t="str" cm="1">
        <f t="array" ref="AI1821">IFERROR(INDEX($M1821:$S1821,AE1821),"")</f>
        <v/>
      </c>
      <c r="AJ1821" s="17" t="str" cm="1">
        <f t="array" ref="AJ1821">IFERROR(INDEX($M1821:$S1821,AF1821),"")</f>
        <v/>
      </c>
      <c r="AK1821" s="17" cm="1">
        <f t="array" ref="AK1821">IFERROR(IF(J1821="Level",INDEX($T1821:$Z1821,AC1821+1),INDEX($T1821:$Z1821,AC1821)),"")</f>
        <v>1</v>
      </c>
      <c r="AL1821" s="17" t="str" cm="1">
        <f t="array" ref="AL1821">IFERROR(IF(J1821="Level",INDEX($T1821:$Z1821,AD1821+1),INDEX($T1821:$Z1821,AD1821)),"")</f>
        <v/>
      </c>
      <c r="AM1821" s="17" t="str" cm="1">
        <f t="array" ref="AM1821">IFERROR(INDEX($T1821:$Z1821,AE1821),"")</f>
        <v/>
      </c>
      <c r="AN1821" s="17" t="str" cm="1">
        <f t="array" ref="AN1821">IFERROR(INDEX($T1821:$Z1821,AF1821),"")</f>
        <v/>
      </c>
    </row>
    <row r="1822" spans="1:40" x14ac:dyDescent="0.2">
      <c r="A1822" s="17" t="str">
        <f t="shared" si="168"/>
        <v>MA Philosophy (Part-Time): PTA2HPSHPS37</v>
      </c>
      <c r="B1822" s="11" t="s">
        <v>4237</v>
      </c>
      <c r="C1822" s="11" t="s">
        <v>32965</v>
      </c>
      <c r="D1822" s="11" t="s">
        <v>4238</v>
      </c>
      <c r="E1822" s="11" t="s">
        <v>222</v>
      </c>
      <c r="F1822" s="11" t="s">
        <v>76</v>
      </c>
      <c r="G1822" s="11" t="s">
        <v>32394</v>
      </c>
      <c r="H1822" s="11" t="s">
        <v>77</v>
      </c>
      <c r="I1822" s="11">
        <v>1</v>
      </c>
      <c r="J1822" s="11" t="s">
        <v>78</v>
      </c>
      <c r="K1822" s="11" t="s">
        <v>32182</v>
      </c>
      <c r="L1822" s="11">
        <v>180</v>
      </c>
      <c r="M1822" s="11">
        <v>180</v>
      </c>
      <c r="N1822" s="11">
        <v>0</v>
      </c>
      <c r="O1822" s="11">
        <v>0</v>
      </c>
      <c r="P1822" s="11">
        <v>0</v>
      </c>
      <c r="Q1822" s="11">
        <v>0</v>
      </c>
      <c r="R1822" s="11">
        <v>0</v>
      </c>
      <c r="S1822" s="11">
        <v>0</v>
      </c>
      <c r="T1822" s="11">
        <v>1</v>
      </c>
      <c r="U1822" s="11">
        <v>0</v>
      </c>
      <c r="V1822" s="11">
        <v>0</v>
      </c>
      <c r="W1822" s="11">
        <v>0</v>
      </c>
      <c r="X1822" s="11">
        <v>0</v>
      </c>
      <c r="Y1822" s="11">
        <v>0</v>
      </c>
      <c r="Z1822" s="11">
        <v>0</v>
      </c>
      <c r="AA1822" s="12" t="s">
        <v>32955</v>
      </c>
      <c r="AB1822" s="17" t="str">
        <f t="shared" si="169"/>
        <v>Programme: MA Philosophy (Part-Time)</v>
      </c>
      <c r="AC1822" s="17">
        <f t="shared" si="170"/>
        <v>1</v>
      </c>
      <c r="AD1822" s="17" t="str">
        <f t="shared" si="171"/>
        <v/>
      </c>
      <c r="AE1822" s="17" t="str">
        <f t="shared" si="172"/>
        <v/>
      </c>
      <c r="AF1822" s="17" t="str">
        <f t="shared" si="173"/>
        <v/>
      </c>
      <c r="AG1822" s="17" cm="1">
        <f t="array" ref="AG1822">IFERROR(IF(J1822="Level",INDEX($M1822:$S1822,AC1822+1),INDEX($M1822:$S1822,AC1822)),"")</f>
        <v>180</v>
      </c>
      <c r="AH1822" s="17" t="str" cm="1">
        <f t="array" ref="AH1822">IFERROR(IF(J1822="Level",INDEX($M1822:$S1822,AD1822+1),INDEX($M1822:$S1822,AD1822)),"")</f>
        <v/>
      </c>
      <c r="AI1822" s="17" t="str" cm="1">
        <f t="array" ref="AI1822">IFERROR(INDEX($M1822:$S1822,AE1822),"")</f>
        <v/>
      </c>
      <c r="AJ1822" s="17" t="str" cm="1">
        <f t="array" ref="AJ1822">IFERROR(INDEX($M1822:$S1822,AF1822),"")</f>
        <v/>
      </c>
      <c r="AK1822" s="17" cm="1">
        <f t="array" ref="AK1822">IFERROR(IF(J1822="Level",INDEX($T1822:$Z1822,AC1822+1),INDEX($T1822:$Z1822,AC1822)),"")</f>
        <v>1</v>
      </c>
      <c r="AL1822" s="17" t="str" cm="1">
        <f t="array" ref="AL1822">IFERROR(IF(J1822="Level",INDEX($T1822:$Z1822,AD1822+1),INDEX($T1822:$Z1822,AD1822)),"")</f>
        <v/>
      </c>
      <c r="AM1822" s="17" t="str" cm="1">
        <f t="array" ref="AM1822">IFERROR(INDEX($T1822:$Z1822,AE1822),"")</f>
        <v/>
      </c>
      <c r="AN1822" s="17" t="str" cm="1">
        <f t="array" ref="AN1822">IFERROR(INDEX($T1822:$Z1822,AF1822),"")</f>
        <v/>
      </c>
    </row>
    <row r="1823" spans="1:40" x14ac:dyDescent="0.2">
      <c r="A1823" s="17" t="str">
        <f t="shared" si="168"/>
        <v>MA Philosophy: Mind, Body and Culture (Part-Time): PTA2HPSHPS41</v>
      </c>
      <c r="B1823" s="11" t="s">
        <v>4241</v>
      </c>
      <c r="C1823" s="11" t="s">
        <v>32965</v>
      </c>
      <c r="D1823" s="11" t="s">
        <v>4242</v>
      </c>
      <c r="E1823" s="11" t="s">
        <v>222</v>
      </c>
      <c r="F1823" s="11" t="s">
        <v>76</v>
      </c>
      <c r="G1823" s="11" t="s">
        <v>32394</v>
      </c>
      <c r="H1823" s="11" t="s">
        <v>77</v>
      </c>
      <c r="I1823" s="11">
        <v>1</v>
      </c>
      <c r="J1823" s="11" t="s">
        <v>78</v>
      </c>
      <c r="K1823" s="11" t="s">
        <v>32182</v>
      </c>
      <c r="L1823" s="11">
        <v>180</v>
      </c>
      <c r="M1823" s="11">
        <v>180</v>
      </c>
      <c r="N1823" s="11">
        <v>0</v>
      </c>
      <c r="O1823" s="11">
        <v>0</v>
      </c>
      <c r="P1823" s="11">
        <v>0</v>
      </c>
      <c r="Q1823" s="11">
        <v>0</v>
      </c>
      <c r="R1823" s="11">
        <v>0</v>
      </c>
      <c r="S1823" s="11">
        <v>0</v>
      </c>
      <c r="T1823" s="11">
        <v>1</v>
      </c>
      <c r="U1823" s="11">
        <v>0</v>
      </c>
      <c r="V1823" s="11">
        <v>0</v>
      </c>
      <c r="W1823" s="11">
        <v>0</v>
      </c>
      <c r="X1823" s="11">
        <v>0</v>
      </c>
      <c r="Y1823" s="11">
        <v>0</v>
      </c>
      <c r="Z1823" s="11">
        <v>0</v>
      </c>
      <c r="AA1823" s="12" t="s">
        <v>32955</v>
      </c>
      <c r="AB1823" s="17" t="str">
        <f t="shared" si="169"/>
        <v>Programme: MA Philosophy: Mind, Body and Culture (Part-Time)</v>
      </c>
      <c r="AC1823" s="17">
        <f t="shared" si="170"/>
        <v>1</v>
      </c>
      <c r="AD1823" s="17" t="str">
        <f t="shared" si="171"/>
        <v/>
      </c>
      <c r="AE1823" s="17" t="str">
        <f t="shared" si="172"/>
        <v/>
      </c>
      <c r="AF1823" s="17" t="str">
        <f t="shared" si="173"/>
        <v/>
      </c>
      <c r="AG1823" s="17" cm="1">
        <f t="array" ref="AG1823">IFERROR(IF(J1823="Level",INDEX($M1823:$S1823,AC1823+1),INDEX($M1823:$S1823,AC1823)),"")</f>
        <v>180</v>
      </c>
      <c r="AH1823" s="17" t="str" cm="1">
        <f t="array" ref="AH1823">IFERROR(IF(J1823="Level",INDEX($M1823:$S1823,AD1823+1),INDEX($M1823:$S1823,AD1823)),"")</f>
        <v/>
      </c>
      <c r="AI1823" s="17" t="str" cm="1">
        <f t="array" ref="AI1823">IFERROR(INDEX($M1823:$S1823,AE1823),"")</f>
        <v/>
      </c>
      <c r="AJ1823" s="17" t="str" cm="1">
        <f t="array" ref="AJ1823">IFERROR(INDEX($M1823:$S1823,AF1823),"")</f>
        <v/>
      </c>
      <c r="AK1823" s="17" cm="1">
        <f t="array" ref="AK1823">IFERROR(IF(J1823="Level",INDEX($T1823:$Z1823,AC1823+1),INDEX($T1823:$Z1823,AC1823)),"")</f>
        <v>1</v>
      </c>
      <c r="AL1823" s="17" t="str" cm="1">
        <f t="array" ref="AL1823">IFERROR(IF(J1823="Level",INDEX($T1823:$Z1823,AD1823+1),INDEX($T1823:$Z1823,AD1823)),"")</f>
        <v/>
      </c>
      <c r="AM1823" s="17" t="str" cm="1">
        <f t="array" ref="AM1823">IFERROR(INDEX($T1823:$Z1823,AE1823),"")</f>
        <v/>
      </c>
      <c r="AN1823" s="17" t="str" cm="1">
        <f t="array" ref="AN1823">IFERROR(INDEX($T1823:$Z1823,AF1823),"")</f>
        <v/>
      </c>
    </row>
    <row r="1824" spans="1:40" x14ac:dyDescent="0.2">
      <c r="A1824" s="17" t="str">
        <f t="shared" si="168"/>
        <v>MA Philosophy: Ethics and Society (Part-Time): PTA2HPSHPS42</v>
      </c>
      <c r="B1824" s="11" t="s">
        <v>4243</v>
      </c>
      <c r="C1824" s="11" t="s">
        <v>32965</v>
      </c>
      <c r="D1824" s="11" t="s">
        <v>4244</v>
      </c>
      <c r="E1824" s="11" t="s">
        <v>222</v>
      </c>
      <c r="F1824" s="11" t="s">
        <v>76</v>
      </c>
      <c r="G1824" s="11" t="s">
        <v>32394</v>
      </c>
      <c r="H1824" s="11" t="s">
        <v>77</v>
      </c>
      <c r="I1824" s="11">
        <v>1</v>
      </c>
      <c r="J1824" s="11" t="s">
        <v>78</v>
      </c>
      <c r="K1824" s="11" t="s">
        <v>32182</v>
      </c>
      <c r="L1824" s="11">
        <v>180</v>
      </c>
      <c r="M1824" s="11">
        <v>180</v>
      </c>
      <c r="N1824" s="11">
        <v>0</v>
      </c>
      <c r="O1824" s="11">
        <v>0</v>
      </c>
      <c r="P1824" s="11">
        <v>0</v>
      </c>
      <c r="Q1824" s="11">
        <v>0</v>
      </c>
      <c r="R1824" s="11">
        <v>0</v>
      </c>
      <c r="S1824" s="11">
        <v>0</v>
      </c>
      <c r="T1824" s="11">
        <v>1</v>
      </c>
      <c r="U1824" s="11">
        <v>0</v>
      </c>
      <c r="V1824" s="11">
        <v>0</v>
      </c>
      <c r="W1824" s="11">
        <v>0</v>
      </c>
      <c r="X1824" s="11">
        <v>0</v>
      </c>
      <c r="Y1824" s="11">
        <v>0</v>
      </c>
      <c r="Z1824" s="11">
        <v>0</v>
      </c>
      <c r="AA1824" s="12" t="s">
        <v>32955</v>
      </c>
      <c r="AB1824" s="17" t="str">
        <f t="shared" si="169"/>
        <v>Programme: MA Philosophy: Ethics and Society (Part-Time)</v>
      </c>
      <c r="AC1824" s="17">
        <f t="shared" si="170"/>
        <v>1</v>
      </c>
      <c r="AD1824" s="17" t="str">
        <f t="shared" si="171"/>
        <v/>
      </c>
      <c r="AE1824" s="17" t="str">
        <f t="shared" si="172"/>
        <v/>
      </c>
      <c r="AF1824" s="17" t="str">
        <f t="shared" si="173"/>
        <v/>
      </c>
      <c r="AG1824" s="17" cm="1">
        <f t="array" ref="AG1824">IFERROR(IF(J1824="Level",INDEX($M1824:$S1824,AC1824+1),INDEX($M1824:$S1824,AC1824)),"")</f>
        <v>180</v>
      </c>
      <c r="AH1824" s="17" t="str" cm="1">
        <f t="array" ref="AH1824">IFERROR(IF(J1824="Level",INDEX($M1824:$S1824,AD1824+1),INDEX($M1824:$S1824,AD1824)),"")</f>
        <v/>
      </c>
      <c r="AI1824" s="17" t="str" cm="1">
        <f t="array" ref="AI1824">IFERROR(INDEX($M1824:$S1824,AE1824),"")</f>
        <v/>
      </c>
      <c r="AJ1824" s="17" t="str" cm="1">
        <f t="array" ref="AJ1824">IFERROR(INDEX($M1824:$S1824,AF1824),"")</f>
        <v/>
      </c>
      <c r="AK1824" s="17" cm="1">
        <f t="array" ref="AK1824">IFERROR(IF(J1824="Level",INDEX($T1824:$Z1824,AC1824+1),INDEX($T1824:$Z1824,AC1824)),"")</f>
        <v>1</v>
      </c>
      <c r="AL1824" s="17" t="str" cm="1">
        <f t="array" ref="AL1824">IFERROR(IF(J1824="Level",INDEX($T1824:$Z1824,AD1824+1),INDEX($T1824:$Z1824,AD1824)),"")</f>
        <v/>
      </c>
      <c r="AM1824" s="17" t="str" cm="1">
        <f t="array" ref="AM1824">IFERROR(INDEX($T1824:$Z1824,AE1824),"")</f>
        <v/>
      </c>
      <c r="AN1824" s="17" t="str" cm="1">
        <f t="array" ref="AN1824">IFERROR(INDEX($T1824:$Z1824,AF1824),"")</f>
        <v/>
      </c>
    </row>
    <row r="1825" spans="1:40" ht="25.5" x14ac:dyDescent="0.2">
      <c r="A1825" s="17" t="str">
        <f t="shared" si="168"/>
        <v>MA Philosophy: Science and the Natural World (Part-Time): PTA2HPSHPS43</v>
      </c>
      <c r="B1825" s="11" t="s">
        <v>4245</v>
      </c>
      <c r="C1825" s="11" t="s">
        <v>32965</v>
      </c>
      <c r="D1825" s="11" t="s">
        <v>4246</v>
      </c>
      <c r="E1825" s="11" t="s">
        <v>222</v>
      </c>
      <c r="F1825" s="11" t="s">
        <v>76</v>
      </c>
      <c r="G1825" s="11" t="s">
        <v>32394</v>
      </c>
      <c r="H1825" s="11" t="s">
        <v>77</v>
      </c>
      <c r="I1825" s="11">
        <v>1</v>
      </c>
      <c r="J1825" s="11" t="s">
        <v>78</v>
      </c>
      <c r="K1825" s="11" t="s">
        <v>32182</v>
      </c>
      <c r="L1825" s="11">
        <v>180</v>
      </c>
      <c r="M1825" s="11">
        <v>180</v>
      </c>
      <c r="N1825" s="11">
        <v>0</v>
      </c>
      <c r="O1825" s="11">
        <v>0</v>
      </c>
      <c r="P1825" s="11">
        <v>0</v>
      </c>
      <c r="Q1825" s="11">
        <v>0</v>
      </c>
      <c r="R1825" s="11">
        <v>0</v>
      </c>
      <c r="S1825" s="11">
        <v>0</v>
      </c>
      <c r="T1825" s="11">
        <v>1</v>
      </c>
      <c r="U1825" s="11">
        <v>0</v>
      </c>
      <c r="V1825" s="11">
        <v>0</v>
      </c>
      <c r="W1825" s="11">
        <v>0</v>
      </c>
      <c r="X1825" s="11">
        <v>0</v>
      </c>
      <c r="Y1825" s="11">
        <v>0</v>
      </c>
      <c r="Z1825" s="11">
        <v>0</v>
      </c>
      <c r="AA1825" s="12" t="s">
        <v>32955</v>
      </c>
      <c r="AB1825" s="17" t="str">
        <f t="shared" si="169"/>
        <v>Programme: MA Philosophy: Science and the Natural World (Part-Time)</v>
      </c>
      <c r="AC1825" s="17">
        <f t="shared" si="170"/>
        <v>1</v>
      </c>
      <c r="AD1825" s="17" t="str">
        <f t="shared" si="171"/>
        <v/>
      </c>
      <c r="AE1825" s="17" t="str">
        <f t="shared" si="172"/>
        <v/>
      </c>
      <c r="AF1825" s="17" t="str">
        <f t="shared" si="173"/>
        <v/>
      </c>
      <c r="AG1825" s="17" cm="1">
        <f t="array" ref="AG1825">IFERROR(IF(J1825="Level",INDEX($M1825:$S1825,AC1825+1),INDEX($M1825:$S1825,AC1825)),"")</f>
        <v>180</v>
      </c>
      <c r="AH1825" s="17" t="str" cm="1">
        <f t="array" ref="AH1825">IFERROR(IF(J1825="Level",INDEX($M1825:$S1825,AD1825+1),INDEX($M1825:$S1825,AD1825)),"")</f>
        <v/>
      </c>
      <c r="AI1825" s="17" t="str" cm="1">
        <f t="array" ref="AI1825">IFERROR(INDEX($M1825:$S1825,AE1825),"")</f>
        <v/>
      </c>
      <c r="AJ1825" s="17" t="str" cm="1">
        <f t="array" ref="AJ1825">IFERROR(INDEX($M1825:$S1825,AF1825),"")</f>
        <v/>
      </c>
      <c r="AK1825" s="17" cm="1">
        <f t="array" ref="AK1825">IFERROR(IF(J1825="Level",INDEX($T1825:$Z1825,AC1825+1),INDEX($T1825:$Z1825,AC1825)),"")</f>
        <v>1</v>
      </c>
      <c r="AL1825" s="17" t="str" cm="1">
        <f t="array" ref="AL1825">IFERROR(IF(J1825="Level",INDEX($T1825:$Z1825,AD1825+1),INDEX($T1825:$Z1825,AD1825)),"")</f>
        <v/>
      </c>
      <c r="AM1825" s="17" t="str" cm="1">
        <f t="array" ref="AM1825">IFERROR(INDEX($T1825:$Z1825,AE1825),"")</f>
        <v/>
      </c>
      <c r="AN1825" s="17" t="str" cm="1">
        <f t="array" ref="AN1825">IFERROR(INDEX($T1825:$Z1825,AF1825),"")</f>
        <v/>
      </c>
    </row>
    <row r="1826" spans="1:40" x14ac:dyDescent="0.2">
      <c r="A1826" s="17" t="str">
        <f t="shared" si="168"/>
        <v>MA International Relations (Part-Time): PTA2HPSHPS21</v>
      </c>
      <c r="B1826" s="11" t="s">
        <v>4227</v>
      </c>
      <c r="C1826" s="11" t="s">
        <v>32965</v>
      </c>
      <c r="D1826" s="11" t="s">
        <v>4228</v>
      </c>
      <c r="E1826" s="11" t="s">
        <v>214</v>
      </c>
      <c r="F1826" s="11" t="s">
        <v>76</v>
      </c>
      <c r="G1826" s="11" t="s">
        <v>32394</v>
      </c>
      <c r="H1826" s="11" t="s">
        <v>77</v>
      </c>
      <c r="I1826" s="11">
        <v>1</v>
      </c>
      <c r="J1826" s="11" t="s">
        <v>78</v>
      </c>
      <c r="K1826" s="11" t="s">
        <v>32182</v>
      </c>
      <c r="L1826" s="11">
        <v>180</v>
      </c>
      <c r="M1826" s="11">
        <v>180</v>
      </c>
      <c r="N1826" s="11">
        <v>0</v>
      </c>
      <c r="O1826" s="11">
        <v>0</v>
      </c>
      <c r="P1826" s="11">
        <v>0</v>
      </c>
      <c r="Q1826" s="11">
        <v>0</v>
      </c>
      <c r="R1826" s="11">
        <v>0</v>
      </c>
      <c r="S1826" s="11">
        <v>0</v>
      </c>
      <c r="T1826" s="11">
        <v>1</v>
      </c>
      <c r="U1826" s="11">
        <v>0</v>
      </c>
      <c r="V1826" s="11">
        <v>0</v>
      </c>
      <c r="W1826" s="11">
        <v>0</v>
      </c>
      <c r="X1826" s="11">
        <v>0</v>
      </c>
      <c r="Y1826" s="11">
        <v>0</v>
      </c>
      <c r="Z1826" s="11">
        <v>0</v>
      </c>
      <c r="AA1826" s="12" t="s">
        <v>32955</v>
      </c>
      <c r="AB1826" s="17" t="str">
        <f t="shared" si="169"/>
        <v>Programme: MA International Relations (Part-Time)</v>
      </c>
      <c r="AC1826" s="17">
        <f t="shared" si="170"/>
        <v>1</v>
      </c>
      <c r="AD1826" s="17" t="str">
        <f t="shared" si="171"/>
        <v/>
      </c>
      <c r="AE1826" s="17" t="str">
        <f t="shared" si="172"/>
        <v/>
      </c>
      <c r="AF1826" s="17" t="str">
        <f t="shared" si="173"/>
        <v/>
      </c>
      <c r="AG1826" s="17" cm="1">
        <f t="array" ref="AG1826">IFERROR(IF(J1826="Level",INDEX($M1826:$S1826,AC1826+1),INDEX($M1826:$S1826,AC1826)),"")</f>
        <v>180</v>
      </c>
      <c r="AH1826" s="17" t="str" cm="1">
        <f t="array" ref="AH1826">IFERROR(IF(J1826="Level",INDEX($M1826:$S1826,AD1826+1),INDEX($M1826:$S1826,AD1826)),"")</f>
        <v/>
      </c>
      <c r="AI1826" s="17" t="str" cm="1">
        <f t="array" ref="AI1826">IFERROR(INDEX($M1826:$S1826,AE1826),"")</f>
        <v/>
      </c>
      <c r="AJ1826" s="17" t="str" cm="1">
        <f t="array" ref="AJ1826">IFERROR(INDEX($M1826:$S1826,AF1826),"")</f>
        <v/>
      </c>
      <c r="AK1826" s="17" cm="1">
        <f t="array" ref="AK1826">IFERROR(IF(J1826="Level",INDEX($T1826:$Z1826,AC1826+1),INDEX($T1826:$Z1826,AC1826)),"")</f>
        <v>1</v>
      </c>
      <c r="AL1826" s="17" t="str" cm="1">
        <f t="array" ref="AL1826">IFERROR(IF(J1826="Level",INDEX($T1826:$Z1826,AD1826+1),INDEX($T1826:$Z1826,AD1826)),"")</f>
        <v/>
      </c>
      <c r="AM1826" s="17" t="str" cm="1">
        <f t="array" ref="AM1826">IFERROR(INDEX($T1826:$Z1826,AE1826),"")</f>
        <v/>
      </c>
      <c r="AN1826" s="17" t="str" cm="1">
        <f t="array" ref="AN1826">IFERROR(INDEX($T1826:$Z1826,AF1826),"")</f>
        <v/>
      </c>
    </row>
    <row r="1827" spans="1:40" x14ac:dyDescent="0.2">
      <c r="A1827" s="17" t="str">
        <f t="shared" si="168"/>
        <v>MA European Politics (Part-Time): PTA2HPSHPS27</v>
      </c>
      <c r="B1827" s="11" t="s">
        <v>4229</v>
      </c>
      <c r="C1827" s="11" t="s">
        <v>32965</v>
      </c>
      <c r="D1827" s="11" t="s">
        <v>4230</v>
      </c>
      <c r="E1827" s="11" t="s">
        <v>214</v>
      </c>
      <c r="F1827" s="11" t="s">
        <v>76</v>
      </c>
      <c r="G1827" s="11" t="s">
        <v>32394</v>
      </c>
      <c r="H1827" s="11" t="s">
        <v>77</v>
      </c>
      <c r="I1827" s="11">
        <v>1</v>
      </c>
      <c r="J1827" s="11" t="s">
        <v>78</v>
      </c>
      <c r="K1827" s="11" t="s">
        <v>32182</v>
      </c>
      <c r="L1827" s="11">
        <v>180</v>
      </c>
      <c r="M1827" s="11">
        <v>180</v>
      </c>
      <c r="N1827" s="11">
        <v>0</v>
      </c>
      <c r="O1827" s="11">
        <v>0</v>
      </c>
      <c r="P1827" s="11">
        <v>0</v>
      </c>
      <c r="Q1827" s="11">
        <v>0</v>
      </c>
      <c r="R1827" s="11">
        <v>0</v>
      </c>
      <c r="S1827" s="11">
        <v>0</v>
      </c>
      <c r="T1827" s="11">
        <v>1</v>
      </c>
      <c r="U1827" s="11">
        <v>0</v>
      </c>
      <c r="V1827" s="11">
        <v>0</v>
      </c>
      <c r="W1827" s="11">
        <v>0</v>
      </c>
      <c r="X1827" s="11">
        <v>0</v>
      </c>
      <c r="Y1827" s="11">
        <v>0</v>
      </c>
      <c r="Z1827" s="11">
        <v>0</v>
      </c>
      <c r="AA1827" s="12" t="s">
        <v>32955</v>
      </c>
      <c r="AB1827" s="17" t="str">
        <f t="shared" si="169"/>
        <v>Programme: MA European Politics (Part-Time)</v>
      </c>
      <c r="AC1827" s="17">
        <f t="shared" si="170"/>
        <v>1</v>
      </c>
      <c r="AD1827" s="17" t="str">
        <f t="shared" si="171"/>
        <v/>
      </c>
      <c r="AE1827" s="17" t="str">
        <f t="shared" si="172"/>
        <v/>
      </c>
      <c r="AF1827" s="17" t="str">
        <f t="shared" si="173"/>
        <v/>
      </c>
      <c r="AG1827" s="17" cm="1">
        <f t="array" ref="AG1827">IFERROR(IF(J1827="Level",INDEX($M1827:$S1827,AC1827+1),INDEX($M1827:$S1827,AC1827)),"")</f>
        <v>180</v>
      </c>
      <c r="AH1827" s="17" t="str" cm="1">
        <f t="array" ref="AH1827">IFERROR(IF(J1827="Level",INDEX($M1827:$S1827,AD1827+1),INDEX($M1827:$S1827,AD1827)),"")</f>
        <v/>
      </c>
      <c r="AI1827" s="17" t="str" cm="1">
        <f t="array" ref="AI1827">IFERROR(INDEX($M1827:$S1827,AE1827),"")</f>
        <v/>
      </c>
      <c r="AJ1827" s="17" t="str" cm="1">
        <f t="array" ref="AJ1827">IFERROR(INDEX($M1827:$S1827,AF1827),"")</f>
        <v/>
      </c>
      <c r="AK1827" s="17" cm="1">
        <f t="array" ref="AK1827">IFERROR(IF(J1827="Level",INDEX($T1827:$Z1827,AC1827+1),INDEX($T1827:$Z1827,AC1827)),"")</f>
        <v>1</v>
      </c>
      <c r="AL1827" s="17" t="str" cm="1">
        <f t="array" ref="AL1827">IFERROR(IF(J1827="Level",INDEX($T1827:$Z1827,AD1827+1),INDEX($T1827:$Z1827,AD1827)),"")</f>
        <v/>
      </c>
      <c r="AM1827" s="17" t="str" cm="1">
        <f t="array" ref="AM1827">IFERROR(INDEX($T1827:$Z1827,AE1827),"")</f>
        <v/>
      </c>
      <c r="AN1827" s="17" t="str" cm="1">
        <f t="array" ref="AN1827">IFERROR(INDEX($T1827:$Z1827,AF1827),"")</f>
        <v/>
      </c>
    </row>
    <row r="1828" spans="1:40" ht="25.5" x14ac:dyDescent="0.2">
      <c r="A1828" s="17" t="str">
        <f t="shared" si="168"/>
        <v>MA Politics and International Relations of the Middle East (Part-Time): PTA2HPSHPS33</v>
      </c>
      <c r="B1828" s="11" t="s">
        <v>4231</v>
      </c>
      <c r="C1828" s="11" t="s">
        <v>32965</v>
      </c>
      <c r="D1828" s="11" t="s">
        <v>4232</v>
      </c>
      <c r="E1828" s="11" t="s">
        <v>214</v>
      </c>
      <c r="F1828" s="11" t="s">
        <v>76</v>
      </c>
      <c r="G1828" s="11" t="s">
        <v>32394</v>
      </c>
      <c r="H1828" s="11" t="s">
        <v>77</v>
      </c>
      <c r="I1828" s="11">
        <v>1</v>
      </c>
      <c r="J1828" s="11" t="s">
        <v>78</v>
      </c>
      <c r="K1828" s="11" t="s">
        <v>32182</v>
      </c>
      <c r="L1828" s="11">
        <v>180</v>
      </c>
      <c r="M1828" s="11">
        <v>180</v>
      </c>
      <c r="N1828" s="11">
        <v>0</v>
      </c>
      <c r="O1828" s="11">
        <v>0</v>
      </c>
      <c r="P1828" s="11">
        <v>0</v>
      </c>
      <c r="Q1828" s="11">
        <v>0</v>
      </c>
      <c r="R1828" s="11">
        <v>0</v>
      </c>
      <c r="S1828" s="11">
        <v>0</v>
      </c>
      <c r="T1828" s="11">
        <v>1</v>
      </c>
      <c r="U1828" s="11">
        <v>0</v>
      </c>
      <c r="V1828" s="11">
        <v>0</v>
      </c>
      <c r="W1828" s="11">
        <v>0</v>
      </c>
      <c r="X1828" s="11">
        <v>0</v>
      </c>
      <c r="Y1828" s="11">
        <v>0</v>
      </c>
      <c r="Z1828" s="11">
        <v>0</v>
      </c>
      <c r="AA1828" s="12" t="s">
        <v>32955</v>
      </c>
      <c r="AB1828" s="17" t="str">
        <f t="shared" si="169"/>
        <v>Programme: MA Politics and International Relations of the Middle East (Part-Time)</v>
      </c>
      <c r="AC1828" s="17">
        <f t="shared" si="170"/>
        <v>1</v>
      </c>
      <c r="AD1828" s="17" t="str">
        <f t="shared" si="171"/>
        <v/>
      </c>
      <c r="AE1828" s="17" t="str">
        <f t="shared" si="172"/>
        <v/>
      </c>
      <c r="AF1828" s="17" t="str">
        <f t="shared" si="173"/>
        <v/>
      </c>
      <c r="AG1828" s="17" cm="1">
        <f t="array" ref="AG1828">IFERROR(IF(J1828="Level",INDEX($M1828:$S1828,AC1828+1),INDEX($M1828:$S1828,AC1828)),"")</f>
        <v>180</v>
      </c>
      <c r="AH1828" s="17" t="str" cm="1">
        <f t="array" ref="AH1828">IFERROR(IF(J1828="Level",INDEX($M1828:$S1828,AD1828+1),INDEX($M1828:$S1828,AD1828)),"")</f>
        <v/>
      </c>
      <c r="AI1828" s="17" t="str" cm="1">
        <f t="array" ref="AI1828">IFERROR(INDEX($M1828:$S1828,AE1828),"")</f>
        <v/>
      </c>
      <c r="AJ1828" s="17" t="str" cm="1">
        <f t="array" ref="AJ1828">IFERROR(INDEX($M1828:$S1828,AF1828),"")</f>
        <v/>
      </c>
      <c r="AK1828" s="17" cm="1">
        <f t="array" ref="AK1828">IFERROR(IF(J1828="Level",INDEX($T1828:$Z1828,AC1828+1),INDEX($T1828:$Z1828,AC1828)),"")</f>
        <v>1</v>
      </c>
      <c r="AL1828" s="17" t="str" cm="1">
        <f t="array" ref="AL1828">IFERROR(IF(J1828="Level",INDEX($T1828:$Z1828,AD1828+1),INDEX($T1828:$Z1828,AD1828)),"")</f>
        <v/>
      </c>
      <c r="AM1828" s="17" t="str" cm="1">
        <f t="array" ref="AM1828">IFERROR(INDEX($T1828:$Z1828,AE1828),"")</f>
        <v/>
      </c>
      <c r="AN1828" s="17" t="str" cm="1">
        <f t="array" ref="AN1828">IFERROR(INDEX($T1828:$Z1828,AF1828),"")</f>
        <v/>
      </c>
    </row>
    <row r="1829" spans="1:40" x14ac:dyDescent="0.2">
      <c r="A1829" s="17" t="str">
        <f t="shared" si="168"/>
        <v>MA Conflict, Security and Development (Part-Time): PTA2HPSHPS34</v>
      </c>
      <c r="B1829" s="11" t="s">
        <v>4233</v>
      </c>
      <c r="C1829" s="11" t="s">
        <v>32965</v>
      </c>
      <c r="D1829" s="11" t="s">
        <v>4234</v>
      </c>
      <c r="E1829" s="11" t="s">
        <v>214</v>
      </c>
      <c r="F1829" s="11" t="s">
        <v>76</v>
      </c>
      <c r="G1829" s="11" t="s">
        <v>32394</v>
      </c>
      <c r="H1829" s="11" t="s">
        <v>77</v>
      </c>
      <c r="I1829" s="11">
        <v>1</v>
      </c>
      <c r="J1829" s="11" t="s">
        <v>78</v>
      </c>
      <c r="K1829" s="11" t="s">
        <v>32182</v>
      </c>
      <c r="L1829" s="11">
        <v>180</v>
      </c>
      <c r="M1829" s="11">
        <v>180</v>
      </c>
      <c r="N1829" s="11">
        <v>0</v>
      </c>
      <c r="O1829" s="11">
        <v>0</v>
      </c>
      <c r="P1829" s="11">
        <v>0</v>
      </c>
      <c r="Q1829" s="11">
        <v>0</v>
      </c>
      <c r="R1829" s="11">
        <v>0</v>
      </c>
      <c r="S1829" s="11">
        <v>0</v>
      </c>
      <c r="T1829" s="11">
        <v>1</v>
      </c>
      <c r="U1829" s="11">
        <v>0</v>
      </c>
      <c r="V1829" s="11">
        <v>0</v>
      </c>
      <c r="W1829" s="11">
        <v>0</v>
      </c>
      <c r="X1829" s="11">
        <v>0</v>
      </c>
      <c r="Y1829" s="11">
        <v>0</v>
      </c>
      <c r="Z1829" s="11">
        <v>0</v>
      </c>
      <c r="AA1829" s="12" t="s">
        <v>32955</v>
      </c>
      <c r="AB1829" s="17" t="str">
        <f t="shared" si="169"/>
        <v>Programme: MA Conflict, Security and Development (Part-Time)</v>
      </c>
      <c r="AC1829" s="17">
        <f t="shared" si="170"/>
        <v>1</v>
      </c>
      <c r="AD1829" s="17" t="str">
        <f t="shared" si="171"/>
        <v/>
      </c>
      <c r="AE1829" s="17" t="str">
        <f t="shared" si="172"/>
        <v/>
      </c>
      <c r="AF1829" s="17" t="str">
        <f t="shared" si="173"/>
        <v/>
      </c>
      <c r="AG1829" s="17" cm="1">
        <f t="array" ref="AG1829">IFERROR(IF(J1829="Level",INDEX($M1829:$S1829,AC1829+1),INDEX($M1829:$S1829,AC1829)),"")</f>
        <v>180</v>
      </c>
      <c r="AH1829" s="17" t="str" cm="1">
        <f t="array" ref="AH1829">IFERROR(IF(J1829="Level",INDEX($M1829:$S1829,AD1829+1),INDEX($M1829:$S1829,AD1829)),"")</f>
        <v/>
      </c>
      <c r="AI1829" s="17" t="str" cm="1">
        <f t="array" ref="AI1829">IFERROR(INDEX($M1829:$S1829,AE1829),"")</f>
        <v/>
      </c>
      <c r="AJ1829" s="17" t="str" cm="1">
        <f t="array" ref="AJ1829">IFERROR(INDEX($M1829:$S1829,AF1829),"")</f>
        <v/>
      </c>
      <c r="AK1829" s="17" cm="1">
        <f t="array" ref="AK1829">IFERROR(IF(J1829="Level",INDEX($T1829:$Z1829,AC1829+1),INDEX($T1829:$Z1829,AC1829)),"")</f>
        <v>1</v>
      </c>
      <c r="AL1829" s="17" t="str" cm="1">
        <f t="array" ref="AL1829">IFERROR(IF(J1829="Level",INDEX($T1829:$Z1829,AD1829+1),INDEX($T1829:$Z1829,AD1829)),"")</f>
        <v/>
      </c>
      <c r="AM1829" s="17" t="str" cm="1">
        <f t="array" ref="AM1829">IFERROR(INDEX($T1829:$Z1829,AE1829),"")</f>
        <v/>
      </c>
      <c r="AN1829" s="17" t="str" cm="1">
        <f t="array" ref="AN1829">IFERROR(INDEX($T1829:$Z1829,AF1829),"")</f>
        <v/>
      </c>
    </row>
    <row r="1830" spans="1:40" x14ac:dyDescent="0.2">
      <c r="A1830" s="17" t="str">
        <f t="shared" si="168"/>
        <v>MA Political Thought (Part-Time): PTA2HPSHPS35</v>
      </c>
      <c r="B1830" s="11" t="s">
        <v>4235</v>
      </c>
      <c r="C1830" s="11" t="s">
        <v>32965</v>
      </c>
      <c r="D1830" s="11" t="s">
        <v>4236</v>
      </c>
      <c r="E1830" s="11" t="s">
        <v>214</v>
      </c>
      <c r="F1830" s="11" t="s">
        <v>76</v>
      </c>
      <c r="G1830" s="11" t="s">
        <v>32394</v>
      </c>
      <c r="H1830" s="11" t="s">
        <v>77</v>
      </c>
      <c r="I1830" s="11">
        <v>1</v>
      </c>
      <c r="J1830" s="11" t="s">
        <v>78</v>
      </c>
      <c r="K1830" s="11" t="s">
        <v>32182</v>
      </c>
      <c r="L1830" s="11">
        <v>180</v>
      </c>
      <c r="M1830" s="11">
        <v>180</v>
      </c>
      <c r="N1830" s="11">
        <v>0</v>
      </c>
      <c r="O1830" s="11">
        <v>0</v>
      </c>
      <c r="P1830" s="11">
        <v>0</v>
      </c>
      <c r="Q1830" s="11">
        <v>0</v>
      </c>
      <c r="R1830" s="11">
        <v>0</v>
      </c>
      <c r="S1830" s="11">
        <v>0</v>
      </c>
      <c r="T1830" s="11">
        <v>1</v>
      </c>
      <c r="U1830" s="11">
        <v>0</v>
      </c>
      <c r="V1830" s="11">
        <v>0</v>
      </c>
      <c r="W1830" s="11">
        <v>0</v>
      </c>
      <c r="X1830" s="11">
        <v>0</v>
      </c>
      <c r="Y1830" s="11">
        <v>0</v>
      </c>
      <c r="Z1830" s="11">
        <v>0</v>
      </c>
      <c r="AA1830" s="12" t="s">
        <v>32955</v>
      </c>
      <c r="AB1830" s="17" t="str">
        <f t="shared" si="169"/>
        <v>Programme: MA Political Thought (Part-Time)</v>
      </c>
      <c r="AC1830" s="17">
        <f t="shared" si="170"/>
        <v>1</v>
      </c>
      <c r="AD1830" s="17" t="str">
        <f t="shared" si="171"/>
        <v/>
      </c>
      <c r="AE1830" s="17" t="str">
        <f t="shared" si="172"/>
        <v/>
      </c>
      <c r="AF1830" s="17" t="str">
        <f t="shared" si="173"/>
        <v/>
      </c>
      <c r="AG1830" s="17" cm="1">
        <f t="array" ref="AG1830">IFERROR(IF(J1830="Level",INDEX($M1830:$S1830,AC1830+1),INDEX($M1830:$S1830,AC1830)),"")</f>
        <v>180</v>
      </c>
      <c r="AH1830" s="17" t="str" cm="1">
        <f t="array" ref="AH1830">IFERROR(IF(J1830="Level",INDEX($M1830:$S1830,AD1830+1),INDEX($M1830:$S1830,AD1830)),"")</f>
        <v/>
      </c>
      <c r="AI1830" s="17" t="str" cm="1">
        <f t="array" ref="AI1830">IFERROR(INDEX($M1830:$S1830,AE1830),"")</f>
        <v/>
      </c>
      <c r="AJ1830" s="17" t="str" cm="1">
        <f t="array" ref="AJ1830">IFERROR(INDEX($M1830:$S1830,AF1830),"")</f>
        <v/>
      </c>
      <c r="AK1830" s="17" cm="1">
        <f t="array" ref="AK1830">IFERROR(IF(J1830="Level",INDEX($T1830:$Z1830,AC1830+1),INDEX($T1830:$Z1830,AC1830)),"")</f>
        <v>1</v>
      </c>
      <c r="AL1830" s="17" t="str" cm="1">
        <f t="array" ref="AL1830">IFERROR(IF(J1830="Level",INDEX($T1830:$Z1830,AD1830+1),INDEX($T1830:$Z1830,AD1830)),"")</f>
        <v/>
      </c>
      <c r="AM1830" s="17" t="str" cm="1">
        <f t="array" ref="AM1830">IFERROR(INDEX($T1830:$Z1830,AE1830),"")</f>
        <v/>
      </c>
      <c r="AN1830" s="17" t="str" cm="1">
        <f t="array" ref="AN1830">IFERROR(INDEX($T1830:$Z1830,AF1830),"")</f>
        <v/>
      </c>
    </row>
    <row r="1831" spans="1:40" x14ac:dyDescent="0.2">
      <c r="A1831" s="17" t="str">
        <f t="shared" si="168"/>
        <v>MA International Development (Part-Time): PTA2HPSHPS51</v>
      </c>
      <c r="B1831" s="11" t="s">
        <v>4257</v>
      </c>
      <c r="C1831" s="11" t="s">
        <v>32965</v>
      </c>
      <c r="D1831" s="11" t="s">
        <v>4258</v>
      </c>
      <c r="E1831" s="11" t="s">
        <v>214</v>
      </c>
      <c r="F1831" s="11" t="s">
        <v>76</v>
      </c>
      <c r="G1831" s="11" t="s">
        <v>32394</v>
      </c>
      <c r="H1831" s="11" t="s">
        <v>77</v>
      </c>
      <c r="I1831" s="11">
        <v>1</v>
      </c>
      <c r="J1831" s="11" t="s">
        <v>78</v>
      </c>
      <c r="K1831" s="11" t="s">
        <v>32182</v>
      </c>
      <c r="L1831" s="11">
        <v>180</v>
      </c>
      <c r="M1831" s="11">
        <v>180</v>
      </c>
      <c r="N1831" s="11">
        <v>0</v>
      </c>
      <c r="O1831" s="11">
        <v>0</v>
      </c>
      <c r="P1831" s="11">
        <v>0</v>
      </c>
      <c r="Q1831" s="11">
        <v>0</v>
      </c>
      <c r="R1831" s="11">
        <v>0</v>
      </c>
      <c r="S1831" s="11">
        <v>0</v>
      </c>
      <c r="T1831" s="11">
        <v>1</v>
      </c>
      <c r="U1831" s="11">
        <v>0</v>
      </c>
      <c r="V1831" s="11">
        <v>0</v>
      </c>
      <c r="W1831" s="11">
        <v>0</v>
      </c>
      <c r="X1831" s="11">
        <v>0</v>
      </c>
      <c r="Y1831" s="11">
        <v>0</v>
      </c>
      <c r="Z1831" s="11">
        <v>0</v>
      </c>
      <c r="AA1831" s="12" t="s">
        <v>32955</v>
      </c>
      <c r="AB1831" s="17" t="str">
        <f t="shared" si="169"/>
        <v>Programme: MA International Development (Part-Time)</v>
      </c>
      <c r="AC1831" s="17">
        <f t="shared" si="170"/>
        <v>1</v>
      </c>
      <c r="AD1831" s="17" t="str">
        <f t="shared" si="171"/>
        <v/>
      </c>
      <c r="AE1831" s="17" t="str">
        <f t="shared" si="172"/>
        <v/>
      </c>
      <c r="AF1831" s="17" t="str">
        <f t="shared" si="173"/>
        <v/>
      </c>
      <c r="AG1831" s="17" cm="1">
        <f t="array" ref="AG1831">IFERROR(IF(J1831="Level",INDEX($M1831:$S1831,AC1831+1),INDEX($M1831:$S1831,AC1831)),"")</f>
        <v>180</v>
      </c>
      <c r="AH1831" s="17" t="str" cm="1">
        <f t="array" ref="AH1831">IFERROR(IF(J1831="Level",INDEX($M1831:$S1831,AD1831+1),INDEX($M1831:$S1831,AD1831)),"")</f>
        <v/>
      </c>
      <c r="AI1831" s="17" t="str" cm="1">
        <f t="array" ref="AI1831">IFERROR(INDEX($M1831:$S1831,AE1831),"")</f>
        <v/>
      </c>
      <c r="AJ1831" s="17" t="str" cm="1">
        <f t="array" ref="AJ1831">IFERROR(INDEX($M1831:$S1831,AF1831),"")</f>
        <v/>
      </c>
      <c r="AK1831" s="17" cm="1">
        <f t="array" ref="AK1831">IFERROR(IF(J1831="Level",INDEX($T1831:$Z1831,AC1831+1),INDEX($T1831:$Z1831,AC1831)),"")</f>
        <v>1</v>
      </c>
      <c r="AL1831" s="17" t="str" cm="1">
        <f t="array" ref="AL1831">IFERROR(IF(J1831="Level",INDEX($T1831:$Z1831,AD1831+1),INDEX($T1831:$Z1831,AD1831)),"")</f>
        <v/>
      </c>
      <c r="AM1831" s="17" t="str" cm="1">
        <f t="array" ref="AM1831">IFERROR(INDEX($T1831:$Z1831,AE1831),"")</f>
        <v/>
      </c>
      <c r="AN1831" s="17" t="str" cm="1">
        <f t="array" ref="AN1831">IFERROR(INDEX($T1831:$Z1831,AF1831),"")</f>
        <v/>
      </c>
    </row>
    <row r="1832" spans="1:40" x14ac:dyDescent="0.2">
      <c r="A1832" s="17" t="str">
        <f t="shared" si="168"/>
        <v>MRes Politics (Part-Time): PTR2HPSHPS01</v>
      </c>
      <c r="B1832" s="11" t="s">
        <v>4305</v>
      </c>
      <c r="C1832" s="11" t="s">
        <v>32965</v>
      </c>
      <c r="D1832" s="11" t="s">
        <v>4306</v>
      </c>
      <c r="E1832" s="11" t="s">
        <v>214</v>
      </c>
      <c r="F1832" s="11" t="s">
        <v>76</v>
      </c>
      <c r="G1832" s="11" t="s">
        <v>32394</v>
      </c>
      <c r="H1832" s="11" t="s">
        <v>77</v>
      </c>
      <c r="I1832" s="11">
        <v>1</v>
      </c>
      <c r="J1832" s="11" t="s">
        <v>78</v>
      </c>
      <c r="K1832" s="11" t="s">
        <v>32182</v>
      </c>
      <c r="L1832" s="11">
        <v>180</v>
      </c>
      <c r="M1832" s="11">
        <v>180</v>
      </c>
      <c r="N1832" s="11">
        <v>0</v>
      </c>
      <c r="O1832" s="11">
        <v>0</v>
      </c>
      <c r="P1832" s="11">
        <v>0</v>
      </c>
      <c r="Q1832" s="11">
        <v>0</v>
      </c>
      <c r="R1832" s="11">
        <v>0</v>
      </c>
      <c r="S1832" s="11">
        <v>0</v>
      </c>
      <c r="T1832" s="11">
        <v>1</v>
      </c>
      <c r="U1832" s="11">
        <v>0</v>
      </c>
      <c r="V1832" s="11">
        <v>0</v>
      </c>
      <c r="W1832" s="11">
        <v>0</v>
      </c>
      <c r="X1832" s="11">
        <v>0</v>
      </c>
      <c r="Y1832" s="11">
        <v>0</v>
      </c>
      <c r="Z1832" s="11">
        <v>0</v>
      </c>
      <c r="AA1832" s="12" t="s">
        <v>32955</v>
      </c>
      <c r="AB1832" s="17" t="str">
        <f t="shared" si="169"/>
        <v>Programme: MRes Politics (Part-Time)</v>
      </c>
      <c r="AC1832" s="17">
        <f t="shared" si="170"/>
        <v>1</v>
      </c>
      <c r="AD1832" s="17" t="str">
        <f t="shared" si="171"/>
        <v/>
      </c>
      <c r="AE1832" s="17" t="str">
        <f t="shared" si="172"/>
        <v/>
      </c>
      <c r="AF1832" s="17" t="str">
        <f t="shared" si="173"/>
        <v/>
      </c>
      <c r="AG1832" s="17" cm="1">
        <f t="array" ref="AG1832">IFERROR(IF(J1832="Level",INDEX($M1832:$S1832,AC1832+1),INDEX($M1832:$S1832,AC1832)),"")</f>
        <v>180</v>
      </c>
      <c r="AH1832" s="17" t="str" cm="1">
        <f t="array" ref="AH1832">IFERROR(IF(J1832="Level",INDEX($M1832:$S1832,AD1832+1),INDEX($M1832:$S1832,AD1832)),"")</f>
        <v/>
      </c>
      <c r="AI1832" s="17" t="str" cm="1">
        <f t="array" ref="AI1832">IFERROR(INDEX($M1832:$S1832,AE1832),"")</f>
        <v/>
      </c>
      <c r="AJ1832" s="17" t="str" cm="1">
        <f t="array" ref="AJ1832">IFERROR(INDEX($M1832:$S1832,AF1832),"")</f>
        <v/>
      </c>
      <c r="AK1832" s="17" cm="1">
        <f t="array" ref="AK1832">IFERROR(IF(J1832="Level",INDEX($T1832:$Z1832,AC1832+1),INDEX($T1832:$Z1832,AC1832)),"")</f>
        <v>1</v>
      </c>
      <c r="AL1832" s="17" t="str" cm="1">
        <f t="array" ref="AL1832">IFERROR(IF(J1832="Level",INDEX($T1832:$Z1832,AD1832+1),INDEX($T1832:$Z1832,AD1832)),"")</f>
        <v/>
      </c>
      <c r="AM1832" s="17" t="str" cm="1">
        <f t="array" ref="AM1832">IFERROR(INDEX($T1832:$Z1832,AE1832),"")</f>
        <v/>
      </c>
      <c r="AN1832" s="17" t="str" cm="1">
        <f t="array" ref="AN1832">IFERROR(INDEX($T1832:$Z1832,AF1832),"")</f>
        <v/>
      </c>
    </row>
    <row r="1833" spans="1:40" ht="25.5" x14ac:dyDescent="0.2">
      <c r="A1833" s="17" t="str">
        <f t="shared" si="168"/>
        <v>MRes Advanced Quantitative Methods (AQM) In Social Sciences (SWDTC) (Part-Time): PTR2HPSHPSEB</v>
      </c>
      <c r="B1833" s="11" t="s">
        <v>4311</v>
      </c>
      <c r="C1833" s="11" t="s">
        <v>32965</v>
      </c>
      <c r="D1833" s="11" t="s">
        <v>4312</v>
      </c>
      <c r="E1833" s="11" t="s">
        <v>214</v>
      </c>
      <c r="F1833" s="11" t="s">
        <v>76</v>
      </c>
      <c r="G1833" s="11" t="s">
        <v>32394</v>
      </c>
      <c r="H1833" s="11" t="s">
        <v>77</v>
      </c>
      <c r="I1833" s="11">
        <v>1</v>
      </c>
      <c r="J1833" s="11" t="s">
        <v>78</v>
      </c>
      <c r="K1833" s="11" t="s">
        <v>32182</v>
      </c>
      <c r="L1833" s="11">
        <v>180</v>
      </c>
      <c r="M1833" s="11">
        <v>180</v>
      </c>
      <c r="N1833" s="11">
        <v>0</v>
      </c>
      <c r="O1833" s="11">
        <v>0</v>
      </c>
      <c r="P1833" s="11">
        <v>0</v>
      </c>
      <c r="Q1833" s="11">
        <v>0</v>
      </c>
      <c r="R1833" s="11">
        <v>0</v>
      </c>
      <c r="S1833" s="11">
        <v>0</v>
      </c>
      <c r="T1833" s="11">
        <v>1</v>
      </c>
      <c r="U1833" s="11">
        <v>0</v>
      </c>
      <c r="V1833" s="11">
        <v>0</v>
      </c>
      <c r="W1833" s="11">
        <v>0</v>
      </c>
      <c r="X1833" s="11">
        <v>0</v>
      </c>
      <c r="Y1833" s="11">
        <v>0</v>
      </c>
      <c r="Z1833" s="11">
        <v>0</v>
      </c>
      <c r="AA1833" s="12" t="s">
        <v>32955</v>
      </c>
      <c r="AB1833" s="17" t="str">
        <f t="shared" si="169"/>
        <v>Programme: MRes Advanced Quantitative Methods (AQM) In Social Sciences (SWDTC) (Part-Time)</v>
      </c>
      <c r="AC1833" s="17">
        <f t="shared" si="170"/>
        <v>1</v>
      </c>
      <c r="AD1833" s="17" t="str">
        <f t="shared" si="171"/>
        <v/>
      </c>
      <c r="AE1833" s="17" t="str">
        <f t="shared" si="172"/>
        <v/>
      </c>
      <c r="AF1833" s="17" t="str">
        <f t="shared" si="173"/>
        <v/>
      </c>
      <c r="AG1833" s="17" cm="1">
        <f t="array" ref="AG1833">IFERROR(IF(J1833="Level",INDEX($M1833:$S1833,AC1833+1),INDEX($M1833:$S1833,AC1833)),"")</f>
        <v>180</v>
      </c>
      <c r="AH1833" s="17" t="str" cm="1">
        <f t="array" ref="AH1833">IFERROR(IF(J1833="Level",INDEX($M1833:$S1833,AD1833+1),INDEX($M1833:$S1833,AD1833)),"")</f>
        <v/>
      </c>
      <c r="AI1833" s="17" t="str" cm="1">
        <f t="array" ref="AI1833">IFERROR(INDEX($M1833:$S1833,AE1833),"")</f>
        <v/>
      </c>
      <c r="AJ1833" s="17" t="str" cm="1">
        <f t="array" ref="AJ1833">IFERROR(INDEX($M1833:$S1833,AF1833),"")</f>
        <v/>
      </c>
      <c r="AK1833" s="17" cm="1">
        <f t="array" ref="AK1833">IFERROR(IF(J1833="Level",INDEX($T1833:$Z1833,AC1833+1),INDEX($T1833:$Z1833,AC1833)),"")</f>
        <v>1</v>
      </c>
      <c r="AL1833" s="17" t="str" cm="1">
        <f t="array" ref="AL1833">IFERROR(IF(J1833="Level",INDEX($T1833:$Z1833,AD1833+1),INDEX($T1833:$Z1833,AD1833)),"")</f>
        <v/>
      </c>
      <c r="AM1833" s="17" t="str" cm="1">
        <f t="array" ref="AM1833">IFERROR(INDEX($T1833:$Z1833,AE1833),"")</f>
        <v/>
      </c>
      <c r="AN1833" s="17" t="str" cm="1">
        <f t="array" ref="AN1833">IFERROR(INDEX($T1833:$Z1833,AF1833),"")</f>
        <v/>
      </c>
    </row>
    <row r="1834" spans="1:40" x14ac:dyDescent="0.2">
      <c r="A1834" s="17" t="str">
        <f t="shared" si="168"/>
        <v>MRes Security, Conflict and Human Rights (Part-Time): PTR2HPSHPSEC</v>
      </c>
      <c r="B1834" s="11" t="s">
        <v>4313</v>
      </c>
      <c r="C1834" s="11" t="s">
        <v>32965</v>
      </c>
      <c r="D1834" s="11" t="s">
        <v>4314</v>
      </c>
      <c r="E1834" s="11" t="s">
        <v>214</v>
      </c>
      <c r="F1834" s="11" t="s">
        <v>76</v>
      </c>
      <c r="G1834" s="11" t="s">
        <v>32394</v>
      </c>
      <c r="H1834" s="11" t="s">
        <v>77</v>
      </c>
      <c r="I1834" s="11">
        <v>1</v>
      </c>
      <c r="J1834" s="11" t="s">
        <v>78</v>
      </c>
      <c r="K1834" s="11" t="s">
        <v>32182</v>
      </c>
      <c r="L1834" s="11">
        <v>180</v>
      </c>
      <c r="M1834" s="11">
        <v>180</v>
      </c>
      <c r="N1834" s="11">
        <v>0</v>
      </c>
      <c r="O1834" s="11">
        <v>0</v>
      </c>
      <c r="P1834" s="11">
        <v>0</v>
      </c>
      <c r="Q1834" s="11">
        <v>0</v>
      </c>
      <c r="R1834" s="11">
        <v>0</v>
      </c>
      <c r="S1834" s="11">
        <v>0</v>
      </c>
      <c r="T1834" s="11">
        <v>1</v>
      </c>
      <c r="U1834" s="11">
        <v>0</v>
      </c>
      <c r="V1834" s="11">
        <v>0</v>
      </c>
      <c r="W1834" s="11">
        <v>0</v>
      </c>
      <c r="X1834" s="11">
        <v>0</v>
      </c>
      <c r="Y1834" s="11">
        <v>0</v>
      </c>
      <c r="Z1834" s="11">
        <v>0</v>
      </c>
      <c r="AA1834" s="12" t="s">
        <v>32955</v>
      </c>
      <c r="AB1834" s="17" t="str">
        <f t="shared" si="169"/>
        <v>Programme: MRes Security, Conflict and Human Rights (Part-Time)</v>
      </c>
      <c r="AC1834" s="17">
        <f t="shared" si="170"/>
        <v>1</v>
      </c>
      <c r="AD1834" s="17" t="str">
        <f t="shared" si="171"/>
        <v/>
      </c>
      <c r="AE1834" s="17" t="str">
        <f t="shared" si="172"/>
        <v/>
      </c>
      <c r="AF1834" s="17" t="str">
        <f t="shared" si="173"/>
        <v/>
      </c>
      <c r="AG1834" s="17" cm="1">
        <f t="array" ref="AG1834">IFERROR(IF(J1834="Level",INDEX($M1834:$S1834,AC1834+1),INDEX($M1834:$S1834,AC1834)),"")</f>
        <v>180</v>
      </c>
      <c r="AH1834" s="17" t="str" cm="1">
        <f t="array" ref="AH1834">IFERROR(IF(J1834="Level",INDEX($M1834:$S1834,AD1834+1),INDEX($M1834:$S1834,AD1834)),"")</f>
        <v/>
      </c>
      <c r="AI1834" s="17" t="str" cm="1">
        <f t="array" ref="AI1834">IFERROR(INDEX($M1834:$S1834,AE1834),"")</f>
        <v/>
      </c>
      <c r="AJ1834" s="17" t="str" cm="1">
        <f t="array" ref="AJ1834">IFERROR(INDEX($M1834:$S1834,AF1834),"")</f>
        <v/>
      </c>
      <c r="AK1834" s="17" cm="1">
        <f t="array" ref="AK1834">IFERROR(IF(J1834="Level",INDEX($T1834:$Z1834,AC1834+1),INDEX($T1834:$Z1834,AC1834)),"")</f>
        <v>1</v>
      </c>
      <c r="AL1834" s="17" t="str" cm="1">
        <f t="array" ref="AL1834">IFERROR(IF(J1834="Level",INDEX($T1834:$Z1834,AD1834+1),INDEX($T1834:$Z1834,AD1834)),"")</f>
        <v/>
      </c>
      <c r="AM1834" s="17" t="str" cm="1">
        <f t="array" ref="AM1834">IFERROR(INDEX($T1834:$Z1834,AE1834),"")</f>
        <v/>
      </c>
      <c r="AN1834" s="17" t="str" cm="1">
        <f t="array" ref="AN1834">IFERROR(INDEX($T1834:$Z1834,AF1834),"")</f>
        <v/>
      </c>
    </row>
    <row r="1835" spans="1:40" x14ac:dyDescent="0.2">
      <c r="A1835" s="17" t="str">
        <f t="shared" si="168"/>
        <v>MSc Global Governance (Part-Time): PTS2HPSHPS04</v>
      </c>
      <c r="B1835" s="11" t="s">
        <v>4410</v>
      </c>
      <c r="C1835" s="11" t="s">
        <v>32965</v>
      </c>
      <c r="D1835" s="11" t="s">
        <v>4411</v>
      </c>
      <c r="E1835" s="11" t="s">
        <v>214</v>
      </c>
      <c r="F1835" s="11" t="s">
        <v>76</v>
      </c>
      <c r="G1835" s="11" t="s">
        <v>32394</v>
      </c>
      <c r="H1835" s="11" t="s">
        <v>77</v>
      </c>
      <c r="I1835" s="11">
        <v>1</v>
      </c>
      <c r="J1835" s="11" t="s">
        <v>78</v>
      </c>
      <c r="K1835" s="11" t="s">
        <v>32182</v>
      </c>
      <c r="L1835" s="11">
        <v>180</v>
      </c>
      <c r="M1835" s="11">
        <v>180</v>
      </c>
      <c r="N1835" s="11">
        <v>0</v>
      </c>
      <c r="O1835" s="11">
        <v>0</v>
      </c>
      <c r="P1835" s="11">
        <v>0</v>
      </c>
      <c r="Q1835" s="11">
        <v>0</v>
      </c>
      <c r="R1835" s="11">
        <v>0</v>
      </c>
      <c r="S1835" s="11">
        <v>0</v>
      </c>
      <c r="T1835" s="11">
        <v>1</v>
      </c>
      <c r="U1835" s="11">
        <v>0</v>
      </c>
      <c r="V1835" s="11">
        <v>0</v>
      </c>
      <c r="W1835" s="11">
        <v>0</v>
      </c>
      <c r="X1835" s="11">
        <v>0</v>
      </c>
      <c r="Y1835" s="11">
        <v>0</v>
      </c>
      <c r="Z1835" s="11">
        <v>0</v>
      </c>
      <c r="AA1835" s="12" t="s">
        <v>32955</v>
      </c>
      <c r="AB1835" s="17" t="str">
        <f t="shared" si="169"/>
        <v>Programme: MSc Global Governance (Part-Time)</v>
      </c>
      <c r="AC1835" s="17">
        <f t="shared" si="170"/>
        <v>1</v>
      </c>
      <c r="AD1835" s="17" t="str">
        <f t="shared" si="171"/>
        <v/>
      </c>
      <c r="AE1835" s="17" t="str">
        <f t="shared" si="172"/>
        <v/>
      </c>
      <c r="AF1835" s="17" t="str">
        <f t="shared" si="173"/>
        <v/>
      </c>
      <c r="AG1835" s="17" cm="1">
        <f t="array" ref="AG1835">IFERROR(IF(J1835="Level",INDEX($M1835:$S1835,AC1835+1),INDEX($M1835:$S1835,AC1835)),"")</f>
        <v>180</v>
      </c>
      <c r="AH1835" s="17" t="str" cm="1">
        <f t="array" ref="AH1835">IFERROR(IF(J1835="Level",INDEX($M1835:$S1835,AD1835+1),INDEX($M1835:$S1835,AD1835)),"")</f>
        <v/>
      </c>
      <c r="AI1835" s="17" t="str" cm="1">
        <f t="array" ref="AI1835">IFERROR(INDEX($M1835:$S1835,AE1835),"")</f>
        <v/>
      </c>
      <c r="AJ1835" s="17" t="str" cm="1">
        <f t="array" ref="AJ1835">IFERROR(INDEX($M1835:$S1835,AF1835),"")</f>
        <v/>
      </c>
      <c r="AK1835" s="17" cm="1">
        <f t="array" ref="AK1835">IFERROR(IF(J1835="Level",INDEX($T1835:$Z1835,AC1835+1),INDEX($T1835:$Z1835,AC1835)),"")</f>
        <v>1</v>
      </c>
      <c r="AL1835" s="17" t="str" cm="1">
        <f t="array" ref="AL1835">IFERROR(IF(J1835="Level",INDEX($T1835:$Z1835,AD1835+1),INDEX($T1835:$Z1835,AD1835)),"")</f>
        <v/>
      </c>
      <c r="AM1835" s="17" t="str" cm="1">
        <f t="array" ref="AM1835">IFERROR(INDEX($T1835:$Z1835,AE1835),"")</f>
        <v/>
      </c>
      <c r="AN1835" s="17" t="str" cm="1">
        <f t="array" ref="AN1835">IFERROR(INDEX($T1835:$Z1835,AF1835),"")</f>
        <v/>
      </c>
    </row>
    <row r="1836" spans="1:40" x14ac:dyDescent="0.2">
      <c r="A1836" s="17" t="str">
        <f t="shared" si="168"/>
        <v>MSc Public Policy (Part-Time): PTS2HPSHPS07</v>
      </c>
      <c r="B1836" s="11" t="s">
        <v>4414</v>
      </c>
      <c r="C1836" s="11" t="s">
        <v>32965</v>
      </c>
      <c r="D1836" s="11" t="s">
        <v>4415</v>
      </c>
      <c r="E1836" s="11" t="s">
        <v>214</v>
      </c>
      <c r="F1836" s="11" t="s">
        <v>76</v>
      </c>
      <c r="G1836" s="11" t="s">
        <v>32394</v>
      </c>
      <c r="H1836" s="11" t="s">
        <v>77</v>
      </c>
      <c r="I1836" s="11">
        <v>1</v>
      </c>
      <c r="J1836" s="11" t="s">
        <v>78</v>
      </c>
      <c r="K1836" s="11" t="s">
        <v>32182</v>
      </c>
      <c r="L1836" s="11">
        <v>180</v>
      </c>
      <c r="M1836" s="11">
        <v>180</v>
      </c>
      <c r="N1836" s="11">
        <v>0</v>
      </c>
      <c r="O1836" s="11">
        <v>0</v>
      </c>
      <c r="P1836" s="11">
        <v>0</v>
      </c>
      <c r="Q1836" s="11">
        <v>0</v>
      </c>
      <c r="R1836" s="11">
        <v>0</v>
      </c>
      <c r="S1836" s="11">
        <v>0</v>
      </c>
      <c r="T1836" s="11">
        <v>1</v>
      </c>
      <c r="U1836" s="11">
        <v>0</v>
      </c>
      <c r="V1836" s="11">
        <v>0</v>
      </c>
      <c r="W1836" s="11">
        <v>0</v>
      </c>
      <c r="X1836" s="11">
        <v>0</v>
      </c>
      <c r="Y1836" s="11">
        <v>0</v>
      </c>
      <c r="Z1836" s="11">
        <v>0</v>
      </c>
      <c r="AA1836" s="12" t="s">
        <v>32955</v>
      </c>
      <c r="AB1836" s="17" t="str">
        <f t="shared" si="169"/>
        <v>Programme: MSc Public Policy (Part-Time)</v>
      </c>
      <c r="AC1836" s="17">
        <f t="shared" si="170"/>
        <v>1</v>
      </c>
      <c r="AD1836" s="17" t="str">
        <f t="shared" si="171"/>
        <v/>
      </c>
      <c r="AE1836" s="17" t="str">
        <f t="shared" si="172"/>
        <v/>
      </c>
      <c r="AF1836" s="17" t="str">
        <f t="shared" si="173"/>
        <v/>
      </c>
      <c r="AG1836" s="17" cm="1">
        <f t="array" ref="AG1836">IFERROR(IF(J1836="Level",INDEX($M1836:$S1836,AC1836+1),INDEX($M1836:$S1836,AC1836)),"")</f>
        <v>180</v>
      </c>
      <c r="AH1836" s="17" t="str" cm="1">
        <f t="array" ref="AH1836">IFERROR(IF(J1836="Level",INDEX($M1836:$S1836,AD1836+1),INDEX($M1836:$S1836,AD1836)),"")</f>
        <v/>
      </c>
      <c r="AI1836" s="17" t="str" cm="1">
        <f t="array" ref="AI1836">IFERROR(INDEX($M1836:$S1836,AE1836),"")</f>
        <v/>
      </c>
      <c r="AJ1836" s="17" t="str" cm="1">
        <f t="array" ref="AJ1836">IFERROR(INDEX($M1836:$S1836,AF1836),"")</f>
        <v/>
      </c>
      <c r="AK1836" s="17" cm="1">
        <f t="array" ref="AK1836">IFERROR(IF(J1836="Level",INDEX($T1836:$Z1836,AC1836+1),INDEX($T1836:$Z1836,AC1836)),"")</f>
        <v>1</v>
      </c>
      <c r="AL1836" s="17" t="str" cm="1">
        <f t="array" ref="AL1836">IFERROR(IF(J1836="Level",INDEX($T1836:$Z1836,AD1836+1),INDEX($T1836:$Z1836,AD1836)),"")</f>
        <v/>
      </c>
      <c r="AM1836" s="17" t="str" cm="1">
        <f t="array" ref="AM1836">IFERROR(INDEX($T1836:$Z1836,AE1836),"")</f>
        <v/>
      </c>
      <c r="AN1836" s="17" t="str" cm="1">
        <f t="array" ref="AN1836">IFERROR(INDEX($T1836:$Z1836,AF1836),"")</f>
        <v/>
      </c>
    </row>
    <row r="1837" spans="1:40" x14ac:dyDescent="0.2">
      <c r="A1837" s="17" t="str">
        <f t="shared" si="168"/>
        <v>MSc Social Data Science (Part-Time): PTS2HPSHPS08</v>
      </c>
      <c r="B1837" s="11" t="s">
        <v>4416</v>
      </c>
      <c r="C1837" s="11" t="s">
        <v>32965</v>
      </c>
      <c r="D1837" s="11" t="s">
        <v>4417</v>
      </c>
      <c r="E1837" s="11" t="s">
        <v>214</v>
      </c>
      <c r="F1837" s="11" t="s">
        <v>76</v>
      </c>
      <c r="G1837" s="11" t="s">
        <v>32394</v>
      </c>
      <c r="H1837" s="11" t="s">
        <v>77</v>
      </c>
      <c r="I1837" s="11">
        <v>1</v>
      </c>
      <c r="J1837" s="11" t="s">
        <v>78</v>
      </c>
      <c r="K1837" s="11" t="s">
        <v>32182</v>
      </c>
      <c r="L1837" s="11">
        <v>180</v>
      </c>
      <c r="M1837" s="11">
        <v>180</v>
      </c>
      <c r="N1837" s="11">
        <v>0</v>
      </c>
      <c r="O1837" s="11">
        <v>0</v>
      </c>
      <c r="P1837" s="11">
        <v>0</v>
      </c>
      <c r="Q1837" s="11">
        <v>0</v>
      </c>
      <c r="R1837" s="11">
        <v>0</v>
      </c>
      <c r="S1837" s="11">
        <v>0</v>
      </c>
      <c r="T1837" s="11">
        <v>1</v>
      </c>
      <c r="U1837" s="11">
        <v>0</v>
      </c>
      <c r="V1837" s="11">
        <v>0</v>
      </c>
      <c r="W1837" s="11">
        <v>0</v>
      </c>
      <c r="X1837" s="11">
        <v>0</v>
      </c>
      <c r="Y1837" s="11">
        <v>0</v>
      </c>
      <c r="Z1837" s="11">
        <v>0</v>
      </c>
      <c r="AA1837" s="12" t="s">
        <v>32955</v>
      </c>
      <c r="AB1837" s="17" t="str">
        <f t="shared" si="169"/>
        <v>Programme: MSc Social Data Science (Part-Time)</v>
      </c>
      <c r="AC1837" s="17">
        <f t="shared" si="170"/>
        <v>1</v>
      </c>
      <c r="AD1837" s="17" t="str">
        <f t="shared" si="171"/>
        <v/>
      </c>
      <c r="AE1837" s="17" t="str">
        <f t="shared" si="172"/>
        <v/>
      </c>
      <c r="AF1837" s="17" t="str">
        <f t="shared" si="173"/>
        <v/>
      </c>
      <c r="AG1837" s="17" cm="1">
        <f t="array" ref="AG1837">IFERROR(IF(J1837="Level",INDEX($M1837:$S1837,AC1837+1),INDEX($M1837:$S1837,AC1837)),"")</f>
        <v>180</v>
      </c>
      <c r="AH1837" s="17" t="str" cm="1">
        <f t="array" ref="AH1837">IFERROR(IF(J1837="Level",INDEX($M1837:$S1837,AD1837+1),INDEX($M1837:$S1837,AD1837)),"")</f>
        <v/>
      </c>
      <c r="AI1837" s="17" t="str" cm="1">
        <f t="array" ref="AI1837">IFERROR(INDEX($M1837:$S1837,AE1837),"")</f>
        <v/>
      </c>
      <c r="AJ1837" s="17" t="str" cm="1">
        <f t="array" ref="AJ1837">IFERROR(INDEX($M1837:$S1837,AF1837),"")</f>
        <v/>
      </c>
      <c r="AK1837" s="17" cm="1">
        <f t="array" ref="AK1837">IFERROR(IF(J1837="Level",INDEX($T1837:$Z1837,AC1837+1),INDEX($T1837:$Z1837,AC1837)),"")</f>
        <v>1</v>
      </c>
      <c r="AL1837" s="17" t="str" cm="1">
        <f t="array" ref="AL1837">IFERROR(IF(J1837="Level",INDEX($T1837:$Z1837,AD1837+1),INDEX($T1837:$Z1837,AD1837)),"")</f>
        <v/>
      </c>
      <c r="AM1837" s="17" t="str" cm="1">
        <f t="array" ref="AM1837">IFERROR(INDEX($T1837:$Z1837,AE1837),"")</f>
        <v/>
      </c>
      <c r="AN1837" s="17" t="str" cm="1">
        <f t="array" ref="AN1837">IFERROR(INDEX($T1837:$Z1837,AF1837),"")</f>
        <v/>
      </c>
    </row>
    <row r="1838" spans="1:40" x14ac:dyDescent="0.2">
      <c r="A1838" s="17" t="str">
        <f t="shared" si="168"/>
        <v>MSc Global Security Studies (Part-Time): PTS2HPSHPS09</v>
      </c>
      <c r="B1838" s="11" t="s">
        <v>4418</v>
      </c>
      <c r="C1838" s="11" t="s">
        <v>32965</v>
      </c>
      <c r="D1838" s="11" t="s">
        <v>4419</v>
      </c>
      <c r="E1838" s="11" t="s">
        <v>214</v>
      </c>
      <c r="F1838" s="11" t="s">
        <v>76</v>
      </c>
      <c r="G1838" s="11" t="s">
        <v>32394</v>
      </c>
      <c r="H1838" s="11" t="s">
        <v>77</v>
      </c>
      <c r="I1838" s="11">
        <v>1</v>
      </c>
      <c r="J1838" s="11" t="s">
        <v>78</v>
      </c>
      <c r="K1838" s="11" t="s">
        <v>32182</v>
      </c>
      <c r="L1838" s="11">
        <v>180</v>
      </c>
      <c r="M1838" s="11">
        <v>180</v>
      </c>
      <c r="N1838" s="11">
        <v>0</v>
      </c>
      <c r="O1838" s="11">
        <v>0</v>
      </c>
      <c r="P1838" s="11">
        <v>0</v>
      </c>
      <c r="Q1838" s="11">
        <v>0</v>
      </c>
      <c r="R1838" s="11">
        <v>0</v>
      </c>
      <c r="S1838" s="11">
        <v>0</v>
      </c>
      <c r="T1838" s="11">
        <v>1</v>
      </c>
      <c r="U1838" s="11">
        <v>0</v>
      </c>
      <c r="V1838" s="11">
        <v>0</v>
      </c>
      <c r="W1838" s="11">
        <v>0</v>
      </c>
      <c r="X1838" s="11">
        <v>0</v>
      </c>
      <c r="Y1838" s="11">
        <v>0</v>
      </c>
      <c r="Z1838" s="11">
        <v>0</v>
      </c>
      <c r="AA1838" s="12" t="s">
        <v>32955</v>
      </c>
      <c r="AB1838" s="17" t="str">
        <f t="shared" si="169"/>
        <v>Programme: MSc Global Security Studies (Part-Time)</v>
      </c>
      <c r="AC1838" s="17">
        <f t="shared" si="170"/>
        <v>1</v>
      </c>
      <c r="AD1838" s="17" t="str">
        <f t="shared" si="171"/>
        <v/>
      </c>
      <c r="AE1838" s="17" t="str">
        <f t="shared" si="172"/>
        <v/>
      </c>
      <c r="AF1838" s="17" t="str">
        <f t="shared" si="173"/>
        <v/>
      </c>
      <c r="AG1838" s="17" cm="1">
        <f t="array" ref="AG1838">IFERROR(IF(J1838="Level",INDEX($M1838:$S1838,AC1838+1),INDEX($M1838:$S1838,AC1838)),"")</f>
        <v>180</v>
      </c>
      <c r="AH1838" s="17" t="str" cm="1">
        <f t="array" ref="AH1838">IFERROR(IF(J1838="Level",INDEX($M1838:$S1838,AD1838+1),INDEX($M1838:$S1838,AD1838)),"")</f>
        <v/>
      </c>
      <c r="AI1838" s="17" t="str" cm="1">
        <f t="array" ref="AI1838">IFERROR(INDEX($M1838:$S1838,AE1838),"")</f>
        <v/>
      </c>
      <c r="AJ1838" s="17" t="str" cm="1">
        <f t="array" ref="AJ1838">IFERROR(INDEX($M1838:$S1838,AF1838),"")</f>
        <v/>
      </c>
      <c r="AK1838" s="17" cm="1">
        <f t="array" ref="AK1838">IFERROR(IF(J1838="Level",INDEX($T1838:$Z1838,AC1838+1),INDEX($T1838:$Z1838,AC1838)),"")</f>
        <v>1</v>
      </c>
      <c r="AL1838" s="17" t="str" cm="1">
        <f t="array" ref="AL1838">IFERROR(IF(J1838="Level",INDEX($T1838:$Z1838,AD1838+1),INDEX($T1838:$Z1838,AD1838)),"")</f>
        <v/>
      </c>
      <c r="AM1838" s="17" t="str" cm="1">
        <f t="array" ref="AM1838">IFERROR(INDEX($T1838:$Z1838,AE1838),"")</f>
        <v/>
      </c>
      <c r="AN1838" s="17" t="str" cm="1">
        <f t="array" ref="AN1838">IFERROR(INDEX($T1838:$Z1838,AF1838),"")</f>
        <v/>
      </c>
    </row>
    <row r="1839" spans="1:40" x14ac:dyDescent="0.2">
      <c r="A1839" s="17" t="str">
        <f t="shared" si="168"/>
        <v>MA Society and Culture (Part-Time): PTA2HPSHPS44</v>
      </c>
      <c r="B1839" s="11" t="s">
        <v>4247</v>
      </c>
      <c r="C1839" s="11" t="s">
        <v>32965</v>
      </c>
      <c r="D1839" s="11" t="s">
        <v>4248</v>
      </c>
      <c r="E1839" s="11" t="s">
        <v>234</v>
      </c>
      <c r="F1839" s="11" t="s">
        <v>76</v>
      </c>
      <c r="G1839" s="11" t="s">
        <v>32394</v>
      </c>
      <c r="H1839" s="11" t="s">
        <v>77</v>
      </c>
      <c r="I1839" s="11">
        <v>1</v>
      </c>
      <c r="J1839" s="11" t="s">
        <v>78</v>
      </c>
      <c r="K1839" s="11" t="s">
        <v>32182</v>
      </c>
      <c r="L1839" s="11">
        <v>180</v>
      </c>
      <c r="M1839" s="11">
        <v>180</v>
      </c>
      <c r="N1839" s="11">
        <v>0</v>
      </c>
      <c r="O1839" s="11">
        <v>0</v>
      </c>
      <c r="P1839" s="11">
        <v>0</v>
      </c>
      <c r="Q1839" s="11">
        <v>0</v>
      </c>
      <c r="R1839" s="11">
        <v>0</v>
      </c>
      <c r="S1839" s="11">
        <v>0</v>
      </c>
      <c r="T1839" s="11">
        <v>1</v>
      </c>
      <c r="U1839" s="11">
        <v>0</v>
      </c>
      <c r="V1839" s="11">
        <v>0</v>
      </c>
      <c r="W1839" s="11">
        <v>0</v>
      </c>
      <c r="X1839" s="11">
        <v>0</v>
      </c>
      <c r="Y1839" s="11">
        <v>0</v>
      </c>
      <c r="Z1839" s="11">
        <v>0</v>
      </c>
      <c r="AA1839" s="12" t="s">
        <v>32955</v>
      </c>
      <c r="AB1839" s="17" t="str">
        <f t="shared" si="169"/>
        <v>Programme: MA Society and Culture (Part-Time)</v>
      </c>
      <c r="AC1839" s="17">
        <f t="shared" si="170"/>
        <v>1</v>
      </c>
      <c r="AD1839" s="17" t="str">
        <f t="shared" si="171"/>
        <v/>
      </c>
      <c r="AE1839" s="17" t="str">
        <f t="shared" si="172"/>
        <v/>
      </c>
      <c r="AF1839" s="17" t="str">
        <f t="shared" si="173"/>
        <v/>
      </c>
      <c r="AG1839" s="17" cm="1">
        <f t="array" ref="AG1839">IFERROR(IF(J1839="Level",INDEX($M1839:$S1839,AC1839+1),INDEX($M1839:$S1839,AC1839)),"")</f>
        <v>180</v>
      </c>
      <c r="AH1839" s="17" t="str" cm="1">
        <f t="array" ref="AH1839">IFERROR(IF(J1839="Level",INDEX($M1839:$S1839,AD1839+1),INDEX($M1839:$S1839,AD1839)),"")</f>
        <v/>
      </c>
      <c r="AI1839" s="17" t="str" cm="1">
        <f t="array" ref="AI1839">IFERROR(INDEX($M1839:$S1839,AE1839),"")</f>
        <v/>
      </c>
      <c r="AJ1839" s="17" t="str" cm="1">
        <f t="array" ref="AJ1839">IFERROR(INDEX($M1839:$S1839,AF1839),"")</f>
        <v/>
      </c>
      <c r="AK1839" s="17" cm="1">
        <f t="array" ref="AK1839">IFERROR(IF(J1839="Level",INDEX($T1839:$Z1839,AC1839+1),INDEX($T1839:$Z1839,AC1839)),"")</f>
        <v>1</v>
      </c>
      <c r="AL1839" s="17" t="str" cm="1">
        <f t="array" ref="AL1839">IFERROR(IF(J1839="Level",INDEX($T1839:$Z1839,AD1839+1),INDEX($T1839:$Z1839,AD1839)),"")</f>
        <v/>
      </c>
      <c r="AM1839" s="17" t="str" cm="1">
        <f t="array" ref="AM1839">IFERROR(INDEX($T1839:$Z1839,AE1839),"")</f>
        <v/>
      </c>
      <c r="AN1839" s="17" t="str" cm="1">
        <f t="array" ref="AN1839">IFERROR(INDEX($T1839:$Z1839,AF1839),"")</f>
        <v/>
      </c>
    </row>
    <row r="1840" spans="1:40" ht="25.5" x14ac:dyDescent="0.2">
      <c r="A1840" s="17" t="str">
        <f t="shared" si="168"/>
        <v>MA Society and Culture: Arts, Media and Consumption (Part-Time): PTA2HPSHPS45</v>
      </c>
      <c r="B1840" s="11" t="s">
        <v>4249</v>
      </c>
      <c r="C1840" s="11" t="s">
        <v>32965</v>
      </c>
      <c r="D1840" s="11" t="s">
        <v>4250</v>
      </c>
      <c r="E1840" s="11" t="s">
        <v>234</v>
      </c>
      <c r="F1840" s="11" t="s">
        <v>76</v>
      </c>
      <c r="G1840" s="11" t="s">
        <v>32394</v>
      </c>
      <c r="H1840" s="11" t="s">
        <v>77</v>
      </c>
      <c r="I1840" s="11">
        <v>1</v>
      </c>
      <c r="J1840" s="11" t="s">
        <v>78</v>
      </c>
      <c r="K1840" s="11" t="s">
        <v>32182</v>
      </c>
      <c r="L1840" s="11">
        <v>180</v>
      </c>
      <c r="M1840" s="11">
        <v>180</v>
      </c>
      <c r="N1840" s="11">
        <v>0</v>
      </c>
      <c r="O1840" s="11">
        <v>0</v>
      </c>
      <c r="P1840" s="11">
        <v>0</v>
      </c>
      <c r="Q1840" s="11">
        <v>0</v>
      </c>
      <c r="R1840" s="11">
        <v>0</v>
      </c>
      <c r="S1840" s="11">
        <v>0</v>
      </c>
      <c r="T1840" s="11">
        <v>1</v>
      </c>
      <c r="U1840" s="11">
        <v>0</v>
      </c>
      <c r="V1840" s="11">
        <v>0</v>
      </c>
      <c r="W1840" s="11">
        <v>0</v>
      </c>
      <c r="X1840" s="11">
        <v>0</v>
      </c>
      <c r="Y1840" s="11">
        <v>0</v>
      </c>
      <c r="Z1840" s="11">
        <v>0</v>
      </c>
      <c r="AA1840" s="12" t="s">
        <v>32955</v>
      </c>
      <c r="AB1840" s="17" t="str">
        <f t="shared" si="169"/>
        <v>Programme: MA Society and Culture: Arts, Media and Consumption (Part-Time)</v>
      </c>
      <c r="AC1840" s="17">
        <f t="shared" si="170"/>
        <v>1</v>
      </c>
      <c r="AD1840" s="17" t="str">
        <f t="shared" si="171"/>
        <v/>
      </c>
      <c r="AE1840" s="17" t="str">
        <f t="shared" si="172"/>
        <v/>
      </c>
      <c r="AF1840" s="17" t="str">
        <f t="shared" si="173"/>
        <v/>
      </c>
      <c r="AG1840" s="17" cm="1">
        <f t="array" ref="AG1840">IFERROR(IF(J1840="Level",INDEX($M1840:$S1840,AC1840+1),INDEX($M1840:$S1840,AC1840)),"")</f>
        <v>180</v>
      </c>
      <c r="AH1840" s="17" t="str" cm="1">
        <f t="array" ref="AH1840">IFERROR(IF(J1840="Level",INDEX($M1840:$S1840,AD1840+1),INDEX($M1840:$S1840,AD1840)),"")</f>
        <v/>
      </c>
      <c r="AI1840" s="17" t="str" cm="1">
        <f t="array" ref="AI1840">IFERROR(INDEX($M1840:$S1840,AE1840),"")</f>
        <v/>
      </c>
      <c r="AJ1840" s="17" t="str" cm="1">
        <f t="array" ref="AJ1840">IFERROR(INDEX($M1840:$S1840,AF1840),"")</f>
        <v/>
      </c>
      <c r="AK1840" s="17" cm="1">
        <f t="array" ref="AK1840">IFERROR(IF(J1840="Level",INDEX($T1840:$Z1840,AC1840+1),INDEX($T1840:$Z1840,AC1840)),"")</f>
        <v>1</v>
      </c>
      <c r="AL1840" s="17" t="str" cm="1">
        <f t="array" ref="AL1840">IFERROR(IF(J1840="Level",INDEX($T1840:$Z1840,AD1840+1),INDEX($T1840:$Z1840,AD1840)),"")</f>
        <v/>
      </c>
      <c r="AM1840" s="17" t="str" cm="1">
        <f t="array" ref="AM1840">IFERROR(INDEX($T1840:$Z1840,AE1840),"")</f>
        <v/>
      </c>
      <c r="AN1840" s="17" t="str" cm="1">
        <f t="array" ref="AN1840">IFERROR(INDEX($T1840:$Z1840,AF1840),"")</f>
        <v/>
      </c>
    </row>
    <row r="1841" spans="1:40" ht="25.5" x14ac:dyDescent="0.2">
      <c r="A1841" s="17" t="str">
        <f t="shared" si="168"/>
        <v>MA Society and Culture: Science and Technology Studies (Part-Time): PTA2HPSHPS46</v>
      </c>
      <c r="B1841" s="11" t="s">
        <v>4251</v>
      </c>
      <c r="C1841" s="11" t="s">
        <v>32965</v>
      </c>
      <c r="D1841" s="11" t="s">
        <v>4252</v>
      </c>
      <c r="E1841" s="11" t="s">
        <v>234</v>
      </c>
      <c r="F1841" s="11" t="s">
        <v>76</v>
      </c>
      <c r="G1841" s="11" t="s">
        <v>32394</v>
      </c>
      <c r="H1841" s="11" t="s">
        <v>77</v>
      </c>
      <c r="I1841" s="11">
        <v>1</v>
      </c>
      <c r="J1841" s="11" t="s">
        <v>78</v>
      </c>
      <c r="K1841" s="11" t="s">
        <v>32182</v>
      </c>
      <c r="L1841" s="11">
        <v>180</v>
      </c>
      <c r="M1841" s="11">
        <v>180</v>
      </c>
      <c r="N1841" s="11">
        <v>0</v>
      </c>
      <c r="O1841" s="11">
        <v>0</v>
      </c>
      <c r="P1841" s="11">
        <v>0</v>
      </c>
      <c r="Q1841" s="11">
        <v>0</v>
      </c>
      <c r="R1841" s="11">
        <v>0</v>
      </c>
      <c r="S1841" s="11">
        <v>0</v>
      </c>
      <c r="T1841" s="11">
        <v>1</v>
      </c>
      <c r="U1841" s="11">
        <v>0</v>
      </c>
      <c r="V1841" s="11">
        <v>0</v>
      </c>
      <c r="W1841" s="11">
        <v>0</v>
      </c>
      <c r="X1841" s="11">
        <v>0</v>
      </c>
      <c r="Y1841" s="11">
        <v>0</v>
      </c>
      <c r="Z1841" s="11">
        <v>0</v>
      </c>
      <c r="AA1841" s="12" t="s">
        <v>32955</v>
      </c>
      <c r="AB1841" s="17" t="str">
        <f t="shared" si="169"/>
        <v>Programme: MA Society and Culture: Science and Technology Studies (Part-Time)</v>
      </c>
      <c r="AC1841" s="17">
        <f t="shared" si="170"/>
        <v>1</v>
      </c>
      <c r="AD1841" s="17" t="str">
        <f t="shared" si="171"/>
        <v/>
      </c>
      <c r="AE1841" s="17" t="str">
        <f t="shared" si="172"/>
        <v/>
      </c>
      <c r="AF1841" s="17" t="str">
        <f t="shared" si="173"/>
        <v/>
      </c>
      <c r="AG1841" s="17" cm="1">
        <f t="array" ref="AG1841">IFERROR(IF(J1841="Level",INDEX($M1841:$S1841,AC1841+1),INDEX($M1841:$S1841,AC1841)),"")</f>
        <v>180</v>
      </c>
      <c r="AH1841" s="17" t="str" cm="1">
        <f t="array" ref="AH1841">IFERROR(IF(J1841="Level",INDEX($M1841:$S1841,AD1841+1),INDEX($M1841:$S1841,AD1841)),"")</f>
        <v/>
      </c>
      <c r="AI1841" s="17" t="str" cm="1">
        <f t="array" ref="AI1841">IFERROR(INDEX($M1841:$S1841,AE1841),"")</f>
        <v/>
      </c>
      <c r="AJ1841" s="17" t="str" cm="1">
        <f t="array" ref="AJ1841">IFERROR(INDEX($M1841:$S1841,AF1841),"")</f>
        <v/>
      </c>
      <c r="AK1841" s="17" cm="1">
        <f t="array" ref="AK1841">IFERROR(IF(J1841="Level",INDEX($T1841:$Z1841,AC1841+1),INDEX($T1841:$Z1841,AC1841)),"")</f>
        <v>1</v>
      </c>
      <c r="AL1841" s="17" t="str" cm="1">
        <f t="array" ref="AL1841">IFERROR(IF(J1841="Level",INDEX($T1841:$Z1841,AD1841+1),INDEX($T1841:$Z1841,AD1841)),"")</f>
        <v/>
      </c>
      <c r="AM1841" s="17" t="str" cm="1">
        <f t="array" ref="AM1841">IFERROR(INDEX($T1841:$Z1841,AE1841),"")</f>
        <v/>
      </c>
      <c r="AN1841" s="17" t="str" cm="1">
        <f t="array" ref="AN1841">IFERROR(INDEX($T1841:$Z1841,AF1841),"")</f>
        <v/>
      </c>
    </row>
    <row r="1842" spans="1:40" ht="25.5" x14ac:dyDescent="0.2">
      <c r="A1842" s="17" t="str">
        <f t="shared" si="168"/>
        <v>MA Society and Culture: Meaning, Making, Consuming (Part-Time): PTA2HPSHPS50</v>
      </c>
      <c r="B1842" s="11" t="s">
        <v>4255</v>
      </c>
      <c r="C1842" s="11" t="s">
        <v>32965</v>
      </c>
      <c r="D1842" s="11" t="s">
        <v>4256</v>
      </c>
      <c r="E1842" s="11" t="s">
        <v>234</v>
      </c>
      <c r="F1842" s="11" t="s">
        <v>76</v>
      </c>
      <c r="G1842" s="11" t="s">
        <v>32394</v>
      </c>
      <c r="H1842" s="11" t="s">
        <v>77</v>
      </c>
      <c r="I1842" s="11">
        <v>1</v>
      </c>
      <c r="J1842" s="11" t="s">
        <v>78</v>
      </c>
      <c r="K1842" s="11" t="s">
        <v>32182</v>
      </c>
      <c r="L1842" s="11">
        <v>180</v>
      </c>
      <c r="M1842" s="11">
        <v>180</v>
      </c>
      <c r="N1842" s="11">
        <v>0</v>
      </c>
      <c r="O1842" s="11">
        <v>0</v>
      </c>
      <c r="P1842" s="11">
        <v>0</v>
      </c>
      <c r="Q1842" s="11">
        <v>0</v>
      </c>
      <c r="R1842" s="11">
        <v>0</v>
      </c>
      <c r="S1842" s="11">
        <v>0</v>
      </c>
      <c r="T1842" s="11">
        <v>1</v>
      </c>
      <c r="U1842" s="11">
        <v>0</v>
      </c>
      <c r="V1842" s="11">
        <v>0</v>
      </c>
      <c r="W1842" s="11">
        <v>0</v>
      </c>
      <c r="X1842" s="11">
        <v>0</v>
      </c>
      <c r="Y1842" s="11">
        <v>0</v>
      </c>
      <c r="Z1842" s="11">
        <v>0</v>
      </c>
      <c r="AA1842" s="12" t="s">
        <v>32955</v>
      </c>
      <c r="AB1842" s="17" t="str">
        <f t="shared" si="169"/>
        <v>Programme: MA Society and Culture: Meaning, Making, Consuming (Part-Time)</v>
      </c>
      <c r="AC1842" s="17">
        <f t="shared" si="170"/>
        <v>1</v>
      </c>
      <c r="AD1842" s="17" t="str">
        <f t="shared" si="171"/>
        <v/>
      </c>
      <c r="AE1842" s="17" t="str">
        <f t="shared" si="172"/>
        <v/>
      </c>
      <c r="AF1842" s="17" t="str">
        <f t="shared" si="173"/>
        <v/>
      </c>
      <c r="AG1842" s="17" cm="1">
        <f t="array" ref="AG1842">IFERROR(IF(J1842="Level",INDEX($M1842:$S1842,AC1842+1),INDEX($M1842:$S1842,AC1842)),"")</f>
        <v>180</v>
      </c>
      <c r="AH1842" s="17" t="str" cm="1">
        <f t="array" ref="AH1842">IFERROR(IF(J1842="Level",INDEX($M1842:$S1842,AD1842+1),INDEX($M1842:$S1842,AD1842)),"")</f>
        <v/>
      </c>
      <c r="AI1842" s="17" t="str" cm="1">
        <f t="array" ref="AI1842">IFERROR(INDEX($M1842:$S1842,AE1842),"")</f>
        <v/>
      </c>
      <c r="AJ1842" s="17" t="str" cm="1">
        <f t="array" ref="AJ1842">IFERROR(INDEX($M1842:$S1842,AF1842),"")</f>
        <v/>
      </c>
      <c r="AK1842" s="17" cm="1">
        <f t="array" ref="AK1842">IFERROR(IF(J1842="Level",INDEX($T1842:$Z1842,AC1842+1),INDEX($T1842:$Z1842,AC1842)),"")</f>
        <v>1</v>
      </c>
      <c r="AL1842" s="17" t="str" cm="1">
        <f t="array" ref="AL1842">IFERROR(IF(J1842="Level",INDEX($T1842:$Z1842,AD1842+1),INDEX($T1842:$Z1842,AD1842)),"")</f>
        <v/>
      </c>
      <c r="AM1842" s="17" t="str" cm="1">
        <f t="array" ref="AM1842">IFERROR(INDEX($T1842:$Z1842,AE1842),"")</f>
        <v/>
      </c>
      <c r="AN1842" s="17" t="str" cm="1">
        <f t="array" ref="AN1842">IFERROR(INDEX($T1842:$Z1842,AF1842),"")</f>
        <v/>
      </c>
    </row>
    <row r="1843" spans="1:40" x14ac:dyDescent="0.2">
      <c r="A1843" s="17" t="str">
        <f t="shared" si="168"/>
        <v>MRes Social Research (Part-Time): PTR2HPSHPS11</v>
      </c>
      <c r="B1843" s="11" t="s">
        <v>4309</v>
      </c>
      <c r="C1843" s="11" t="s">
        <v>32965</v>
      </c>
      <c r="D1843" s="11" t="s">
        <v>4310</v>
      </c>
      <c r="E1843" s="11" t="s">
        <v>234</v>
      </c>
      <c r="F1843" s="11" t="s">
        <v>76</v>
      </c>
      <c r="G1843" s="11" t="s">
        <v>32394</v>
      </c>
      <c r="H1843" s="11" t="s">
        <v>77</v>
      </c>
      <c r="I1843" s="11">
        <v>1</v>
      </c>
      <c r="J1843" s="11" t="s">
        <v>78</v>
      </c>
      <c r="K1843" s="11" t="s">
        <v>32182</v>
      </c>
      <c r="L1843" s="11">
        <v>180</v>
      </c>
      <c r="M1843" s="11">
        <v>180</v>
      </c>
      <c r="N1843" s="11">
        <v>0</v>
      </c>
      <c r="O1843" s="11">
        <v>0</v>
      </c>
      <c r="P1843" s="11">
        <v>0</v>
      </c>
      <c r="Q1843" s="11">
        <v>0</v>
      </c>
      <c r="R1843" s="11">
        <v>0</v>
      </c>
      <c r="S1843" s="11">
        <v>0</v>
      </c>
      <c r="T1843" s="11">
        <v>1</v>
      </c>
      <c r="U1843" s="11">
        <v>0</v>
      </c>
      <c r="V1843" s="11">
        <v>0</v>
      </c>
      <c r="W1843" s="11">
        <v>0</v>
      </c>
      <c r="X1843" s="11">
        <v>0</v>
      </c>
      <c r="Y1843" s="11">
        <v>0</v>
      </c>
      <c r="Z1843" s="11">
        <v>0</v>
      </c>
      <c r="AA1843" s="12" t="s">
        <v>32955</v>
      </c>
      <c r="AB1843" s="17" t="str">
        <f t="shared" si="169"/>
        <v>Programme: MRes Social Research (Part-Time)</v>
      </c>
      <c r="AC1843" s="17">
        <f t="shared" si="170"/>
        <v>1</v>
      </c>
      <c r="AD1843" s="17" t="str">
        <f t="shared" si="171"/>
        <v/>
      </c>
      <c r="AE1843" s="17" t="str">
        <f t="shared" si="172"/>
        <v/>
      </c>
      <c r="AF1843" s="17" t="str">
        <f t="shared" si="173"/>
        <v/>
      </c>
      <c r="AG1843" s="17" cm="1">
        <f t="array" ref="AG1843">IFERROR(IF(J1843="Level",INDEX($M1843:$S1843,AC1843+1),INDEX($M1843:$S1843,AC1843)),"")</f>
        <v>180</v>
      </c>
      <c r="AH1843" s="17" t="str" cm="1">
        <f t="array" ref="AH1843">IFERROR(IF(J1843="Level",INDEX($M1843:$S1843,AD1843+1),INDEX($M1843:$S1843,AD1843)),"")</f>
        <v/>
      </c>
      <c r="AI1843" s="17" t="str" cm="1">
        <f t="array" ref="AI1843">IFERROR(INDEX($M1843:$S1843,AE1843),"")</f>
        <v/>
      </c>
      <c r="AJ1843" s="17" t="str" cm="1">
        <f t="array" ref="AJ1843">IFERROR(INDEX($M1843:$S1843,AF1843),"")</f>
        <v/>
      </c>
      <c r="AK1843" s="17" cm="1">
        <f t="array" ref="AK1843">IFERROR(IF(J1843="Level",INDEX($T1843:$Z1843,AC1843+1),INDEX($T1843:$Z1843,AC1843)),"")</f>
        <v>1</v>
      </c>
      <c r="AL1843" s="17" t="str" cm="1">
        <f t="array" ref="AL1843">IFERROR(IF(J1843="Level",INDEX($T1843:$Z1843,AD1843+1),INDEX($T1843:$Z1843,AD1843)),"")</f>
        <v/>
      </c>
      <c r="AM1843" s="17" t="str" cm="1">
        <f t="array" ref="AM1843">IFERROR(INDEX($T1843:$Z1843,AE1843),"")</f>
        <v/>
      </c>
      <c r="AN1843" s="17" t="str" cm="1">
        <f t="array" ref="AN1843">IFERROR(INDEX($T1843:$Z1843,AF1843),"")</f>
        <v/>
      </c>
    </row>
    <row r="1844" spans="1:40" x14ac:dyDescent="0.2">
      <c r="A1844" s="17" t="str">
        <f t="shared" si="168"/>
        <v>MA Theology (Part Time): PTA2CTHCTH03</v>
      </c>
      <c r="B1844" s="11" t="s">
        <v>4198</v>
      </c>
      <c r="C1844" s="11" t="s">
        <v>32965</v>
      </c>
      <c r="D1844" s="11" t="s">
        <v>4199</v>
      </c>
      <c r="E1844" s="11" t="s">
        <v>169</v>
      </c>
      <c r="F1844" s="11" t="s">
        <v>76</v>
      </c>
      <c r="G1844" s="11" t="s">
        <v>32394</v>
      </c>
      <c r="H1844" s="11" t="s">
        <v>77</v>
      </c>
      <c r="I1844" s="11">
        <v>1</v>
      </c>
      <c r="J1844" s="11" t="s">
        <v>78</v>
      </c>
      <c r="K1844" s="11" t="s">
        <v>32182</v>
      </c>
      <c r="L1844" s="11">
        <v>180</v>
      </c>
      <c r="M1844" s="11">
        <v>180</v>
      </c>
      <c r="N1844" s="11">
        <v>0</v>
      </c>
      <c r="O1844" s="11">
        <v>0</v>
      </c>
      <c r="P1844" s="11">
        <v>0</v>
      </c>
      <c r="Q1844" s="11">
        <v>0</v>
      </c>
      <c r="R1844" s="11">
        <v>0</v>
      </c>
      <c r="S1844" s="11">
        <v>0</v>
      </c>
      <c r="T1844" s="11">
        <v>1</v>
      </c>
      <c r="U1844" s="11">
        <v>0</v>
      </c>
      <c r="V1844" s="11">
        <v>0</v>
      </c>
      <c r="W1844" s="11">
        <v>0</v>
      </c>
      <c r="X1844" s="11">
        <v>0</v>
      </c>
      <c r="Y1844" s="11">
        <v>0</v>
      </c>
      <c r="Z1844" s="11">
        <v>0</v>
      </c>
      <c r="AA1844" s="12" t="s">
        <v>32955</v>
      </c>
      <c r="AB1844" s="17" t="str">
        <f t="shared" si="169"/>
        <v>Programme: MA Theology (Part Time)</v>
      </c>
      <c r="AC1844" s="17">
        <f t="shared" si="170"/>
        <v>1</v>
      </c>
      <c r="AD1844" s="17" t="str">
        <f t="shared" si="171"/>
        <v/>
      </c>
      <c r="AE1844" s="17" t="str">
        <f t="shared" si="172"/>
        <v/>
      </c>
      <c r="AF1844" s="17" t="str">
        <f t="shared" si="173"/>
        <v/>
      </c>
      <c r="AG1844" s="17" cm="1">
        <f t="array" ref="AG1844">IFERROR(IF(J1844="Level",INDEX($M1844:$S1844,AC1844+1),INDEX($M1844:$S1844,AC1844)),"")</f>
        <v>180</v>
      </c>
      <c r="AH1844" s="17" t="str" cm="1">
        <f t="array" ref="AH1844">IFERROR(IF(J1844="Level",INDEX($M1844:$S1844,AD1844+1),INDEX($M1844:$S1844,AD1844)),"")</f>
        <v/>
      </c>
      <c r="AI1844" s="17" t="str" cm="1">
        <f t="array" ref="AI1844">IFERROR(INDEX($M1844:$S1844,AE1844),"")</f>
        <v/>
      </c>
      <c r="AJ1844" s="17" t="str" cm="1">
        <f t="array" ref="AJ1844">IFERROR(INDEX($M1844:$S1844,AF1844),"")</f>
        <v/>
      </c>
      <c r="AK1844" s="17" cm="1">
        <f t="array" ref="AK1844">IFERROR(IF(J1844="Level",INDEX($T1844:$Z1844,AC1844+1),INDEX($T1844:$Z1844,AC1844)),"")</f>
        <v>1</v>
      </c>
      <c r="AL1844" s="17" t="str" cm="1">
        <f t="array" ref="AL1844">IFERROR(IF(J1844="Level",INDEX($T1844:$Z1844,AD1844+1),INDEX($T1844:$Z1844,AD1844)),"")</f>
        <v/>
      </c>
      <c r="AM1844" s="17" t="str" cm="1">
        <f t="array" ref="AM1844">IFERROR(INDEX($T1844:$Z1844,AE1844),"")</f>
        <v/>
      </c>
      <c r="AN1844" s="17" t="str" cm="1">
        <f t="array" ref="AN1844">IFERROR(INDEX($T1844:$Z1844,AF1844),"")</f>
        <v/>
      </c>
    </row>
    <row r="1845" spans="1:40" x14ac:dyDescent="0.2">
      <c r="A1845" s="17" t="str">
        <f t="shared" si="168"/>
        <v>MA Theology and Religion (Part-Time): PTA2CTHCTH05</v>
      </c>
      <c r="B1845" s="11" t="s">
        <v>4202</v>
      </c>
      <c r="C1845" s="11" t="s">
        <v>32965</v>
      </c>
      <c r="D1845" s="11" t="s">
        <v>4203</v>
      </c>
      <c r="E1845" s="11" t="s">
        <v>169</v>
      </c>
      <c r="F1845" s="11" t="s">
        <v>76</v>
      </c>
      <c r="G1845" s="11" t="s">
        <v>32394</v>
      </c>
      <c r="H1845" s="11" t="s">
        <v>77</v>
      </c>
      <c r="I1845" s="11">
        <v>1</v>
      </c>
      <c r="J1845" s="11" t="s">
        <v>78</v>
      </c>
      <c r="K1845" s="11" t="s">
        <v>32182</v>
      </c>
      <c r="L1845" s="11">
        <v>180</v>
      </c>
      <c r="M1845" s="11">
        <v>180</v>
      </c>
      <c r="N1845" s="11">
        <v>0</v>
      </c>
      <c r="O1845" s="11">
        <v>0</v>
      </c>
      <c r="P1845" s="11">
        <v>0</v>
      </c>
      <c r="Q1845" s="11">
        <v>0</v>
      </c>
      <c r="R1845" s="11">
        <v>0</v>
      </c>
      <c r="S1845" s="11">
        <v>0</v>
      </c>
      <c r="T1845" s="11">
        <v>1</v>
      </c>
      <c r="U1845" s="11">
        <v>0</v>
      </c>
      <c r="V1845" s="11">
        <v>0</v>
      </c>
      <c r="W1845" s="11">
        <v>0</v>
      </c>
      <c r="X1845" s="11">
        <v>0</v>
      </c>
      <c r="Y1845" s="11">
        <v>0</v>
      </c>
      <c r="Z1845" s="11">
        <v>0</v>
      </c>
      <c r="AA1845" s="12" t="s">
        <v>32955</v>
      </c>
      <c r="AB1845" s="17" t="str">
        <f t="shared" si="169"/>
        <v>Programme: MA Theology and Religion (Part-Time)</v>
      </c>
      <c r="AC1845" s="17">
        <f t="shared" si="170"/>
        <v>1</v>
      </c>
      <c r="AD1845" s="17" t="str">
        <f t="shared" si="171"/>
        <v/>
      </c>
      <c r="AE1845" s="17" t="str">
        <f t="shared" si="172"/>
        <v/>
      </c>
      <c r="AF1845" s="17" t="str">
        <f t="shared" si="173"/>
        <v/>
      </c>
      <c r="AG1845" s="17" cm="1">
        <f t="array" ref="AG1845">IFERROR(IF(J1845="Level",INDEX($M1845:$S1845,AC1845+1),INDEX($M1845:$S1845,AC1845)),"")</f>
        <v>180</v>
      </c>
      <c r="AH1845" s="17" t="str" cm="1">
        <f t="array" ref="AH1845">IFERROR(IF(J1845="Level",INDEX($M1845:$S1845,AD1845+1),INDEX($M1845:$S1845,AD1845)),"")</f>
        <v/>
      </c>
      <c r="AI1845" s="17" t="str" cm="1">
        <f t="array" ref="AI1845">IFERROR(INDEX($M1845:$S1845,AE1845),"")</f>
        <v/>
      </c>
      <c r="AJ1845" s="17" t="str" cm="1">
        <f t="array" ref="AJ1845">IFERROR(INDEX($M1845:$S1845,AF1845),"")</f>
        <v/>
      </c>
      <c r="AK1845" s="17" cm="1">
        <f t="array" ref="AK1845">IFERROR(IF(J1845="Level",INDEX($T1845:$Z1845,AC1845+1),INDEX($T1845:$Z1845,AC1845)),"")</f>
        <v>1</v>
      </c>
      <c r="AL1845" s="17" t="str" cm="1">
        <f t="array" ref="AL1845">IFERROR(IF(J1845="Level",INDEX($T1845:$Z1845,AD1845+1),INDEX($T1845:$Z1845,AD1845)),"")</f>
        <v/>
      </c>
      <c r="AM1845" s="17" t="str" cm="1">
        <f t="array" ref="AM1845">IFERROR(INDEX($T1845:$Z1845,AE1845),"")</f>
        <v/>
      </c>
      <c r="AN1845" s="17" t="str" cm="1">
        <f t="array" ref="AN1845">IFERROR(INDEX($T1845:$Z1845,AF1845),"")</f>
        <v/>
      </c>
    </row>
    <row r="1846" spans="1:40" x14ac:dyDescent="0.2">
      <c r="A1846" s="17" t="str">
        <f t="shared" si="168"/>
        <v>MSc Advanced Clinical Practice (Part-Time, 2-year): PTS2EMSEMS08</v>
      </c>
      <c r="B1846" s="11" t="s">
        <v>4384</v>
      </c>
      <c r="C1846" s="11" t="s">
        <v>32965</v>
      </c>
      <c r="D1846" s="11" t="s">
        <v>4385</v>
      </c>
      <c r="E1846" s="11" t="s">
        <v>473</v>
      </c>
      <c r="F1846" s="11" t="s">
        <v>71</v>
      </c>
      <c r="G1846" s="11" t="s">
        <v>32394</v>
      </c>
      <c r="H1846" s="11" t="s">
        <v>77</v>
      </c>
      <c r="I1846" s="11">
        <v>1</v>
      </c>
      <c r="J1846" s="11" t="s">
        <v>78</v>
      </c>
      <c r="K1846" s="11" t="s">
        <v>32182</v>
      </c>
      <c r="L1846" s="11">
        <v>180</v>
      </c>
      <c r="M1846" s="11">
        <v>180</v>
      </c>
      <c r="N1846" s="11">
        <v>0</v>
      </c>
      <c r="O1846" s="11">
        <v>0</v>
      </c>
      <c r="P1846" s="11">
        <v>0</v>
      </c>
      <c r="Q1846" s="11">
        <v>0</v>
      </c>
      <c r="R1846" s="11">
        <v>0</v>
      </c>
      <c r="S1846" s="11">
        <v>0</v>
      </c>
      <c r="T1846" s="11">
        <v>1</v>
      </c>
      <c r="U1846" s="11">
        <v>0</v>
      </c>
      <c r="V1846" s="11">
        <v>0</v>
      </c>
      <c r="W1846" s="11">
        <v>0</v>
      </c>
      <c r="X1846" s="11">
        <v>0</v>
      </c>
      <c r="Y1846" s="11">
        <v>0</v>
      </c>
      <c r="Z1846" s="11">
        <v>0</v>
      </c>
      <c r="AA1846" s="12" t="s">
        <v>32955</v>
      </c>
      <c r="AB1846" s="17" t="str">
        <f t="shared" si="169"/>
        <v>Programme: MSc Advanced Clinical Practice (Part-Time, 2-year)</v>
      </c>
      <c r="AC1846" s="17">
        <f t="shared" si="170"/>
        <v>1</v>
      </c>
      <c r="AD1846" s="17" t="str">
        <f t="shared" si="171"/>
        <v/>
      </c>
      <c r="AE1846" s="17" t="str">
        <f t="shared" si="172"/>
        <v/>
      </c>
      <c r="AF1846" s="17" t="str">
        <f t="shared" si="173"/>
        <v/>
      </c>
      <c r="AG1846" s="17" cm="1">
        <f t="array" ref="AG1846">IFERROR(IF(J1846="Level",INDEX($M1846:$S1846,AC1846+1),INDEX($M1846:$S1846,AC1846)),"")</f>
        <v>180</v>
      </c>
      <c r="AH1846" s="17" t="str" cm="1">
        <f t="array" ref="AH1846">IFERROR(IF(J1846="Level",INDEX($M1846:$S1846,AD1846+1),INDEX($M1846:$S1846,AD1846)),"")</f>
        <v/>
      </c>
      <c r="AI1846" s="17" t="str" cm="1">
        <f t="array" ref="AI1846">IFERROR(INDEX($M1846:$S1846,AE1846),"")</f>
        <v/>
      </c>
      <c r="AJ1846" s="17" t="str" cm="1">
        <f t="array" ref="AJ1846">IFERROR(INDEX($M1846:$S1846,AF1846),"")</f>
        <v/>
      </c>
      <c r="AK1846" s="17" cm="1">
        <f t="array" ref="AK1846">IFERROR(IF(J1846="Level",INDEX($T1846:$Z1846,AC1846+1),INDEX($T1846:$Z1846,AC1846)),"")</f>
        <v>1</v>
      </c>
      <c r="AL1846" s="17" t="str" cm="1">
        <f t="array" ref="AL1846">IFERROR(IF(J1846="Level",INDEX($T1846:$Z1846,AD1846+1),INDEX($T1846:$Z1846,AD1846)),"")</f>
        <v/>
      </c>
      <c r="AM1846" s="17" t="str" cm="1">
        <f t="array" ref="AM1846">IFERROR(INDEX($T1846:$Z1846,AE1846),"")</f>
        <v/>
      </c>
      <c r="AN1846" s="17" t="str" cm="1">
        <f t="array" ref="AN1846">IFERROR(INDEX($T1846:$Z1846,AF1846),"")</f>
        <v/>
      </c>
    </row>
    <row r="1847" spans="1:40" ht="25.5" x14ac:dyDescent="0.2">
      <c r="A1847" s="17" t="str">
        <f t="shared" si="168"/>
        <v>MRes Medical Mycology and Fungal Immunology (Part-Time): PTR2BIOBIO01</v>
      </c>
      <c r="B1847" s="11" t="s">
        <v>4297</v>
      </c>
      <c r="C1847" s="11" t="s">
        <v>32965</v>
      </c>
      <c r="D1847" s="11" t="s">
        <v>4298</v>
      </c>
      <c r="E1847" s="11" t="s">
        <v>126</v>
      </c>
      <c r="F1847" s="11" t="s">
        <v>71</v>
      </c>
      <c r="G1847" s="11" t="s">
        <v>32394</v>
      </c>
      <c r="H1847" s="11" t="s">
        <v>77</v>
      </c>
      <c r="I1847" s="11">
        <v>1</v>
      </c>
      <c r="J1847" s="11" t="s">
        <v>78</v>
      </c>
      <c r="K1847" s="11" t="s">
        <v>32182</v>
      </c>
      <c r="L1847" s="11">
        <v>180</v>
      </c>
      <c r="M1847" s="11">
        <v>180</v>
      </c>
      <c r="N1847" s="11">
        <v>0</v>
      </c>
      <c r="O1847" s="11">
        <v>0</v>
      </c>
      <c r="P1847" s="11">
        <v>0</v>
      </c>
      <c r="Q1847" s="11">
        <v>0</v>
      </c>
      <c r="R1847" s="11">
        <v>0</v>
      </c>
      <c r="S1847" s="11">
        <v>0</v>
      </c>
      <c r="T1847" s="11">
        <v>1</v>
      </c>
      <c r="U1847" s="11">
        <v>0</v>
      </c>
      <c r="V1847" s="11">
        <v>0</v>
      </c>
      <c r="W1847" s="11">
        <v>0</v>
      </c>
      <c r="X1847" s="11">
        <v>0</v>
      </c>
      <c r="Y1847" s="11">
        <v>0</v>
      </c>
      <c r="Z1847" s="11">
        <v>0</v>
      </c>
      <c r="AA1847" s="12" t="s">
        <v>32955</v>
      </c>
      <c r="AB1847" s="17" t="str">
        <f t="shared" si="169"/>
        <v>Programme: MRes Medical Mycology and Fungal Immunology (Part-Time)</v>
      </c>
      <c r="AC1847" s="17">
        <f t="shared" si="170"/>
        <v>1</v>
      </c>
      <c r="AD1847" s="17" t="str">
        <f t="shared" si="171"/>
        <v/>
      </c>
      <c r="AE1847" s="17" t="str">
        <f t="shared" si="172"/>
        <v/>
      </c>
      <c r="AF1847" s="17" t="str">
        <f t="shared" si="173"/>
        <v/>
      </c>
      <c r="AG1847" s="17" cm="1">
        <f t="array" ref="AG1847">IFERROR(IF(J1847="Level",INDEX($M1847:$S1847,AC1847+1),INDEX($M1847:$S1847,AC1847)),"")</f>
        <v>180</v>
      </c>
      <c r="AH1847" s="17" t="str" cm="1">
        <f t="array" ref="AH1847">IFERROR(IF(J1847="Level",INDEX($M1847:$S1847,AD1847+1),INDEX($M1847:$S1847,AD1847)),"")</f>
        <v/>
      </c>
      <c r="AI1847" s="17" t="str" cm="1">
        <f t="array" ref="AI1847">IFERROR(INDEX($M1847:$S1847,AE1847),"")</f>
        <v/>
      </c>
      <c r="AJ1847" s="17" t="str" cm="1">
        <f t="array" ref="AJ1847">IFERROR(INDEX($M1847:$S1847,AF1847),"")</f>
        <v/>
      </c>
      <c r="AK1847" s="17" cm="1">
        <f t="array" ref="AK1847">IFERROR(IF(J1847="Level",INDEX($T1847:$Z1847,AC1847+1),INDEX($T1847:$Z1847,AC1847)),"")</f>
        <v>1</v>
      </c>
      <c r="AL1847" s="17" t="str" cm="1">
        <f t="array" ref="AL1847">IFERROR(IF(J1847="Level",INDEX($T1847:$Z1847,AD1847+1),INDEX($T1847:$Z1847,AD1847)),"")</f>
        <v/>
      </c>
      <c r="AM1847" s="17" t="str" cm="1">
        <f t="array" ref="AM1847">IFERROR(INDEX($T1847:$Z1847,AE1847),"")</f>
        <v/>
      </c>
      <c r="AN1847" s="17" t="str" cm="1">
        <f t="array" ref="AN1847">IFERROR(INDEX($T1847:$Z1847,AF1847),"")</f>
        <v/>
      </c>
    </row>
    <row r="1848" spans="1:40" x14ac:dyDescent="0.2">
      <c r="A1848" s="17" t="str">
        <f t="shared" si="168"/>
        <v>MSc Advanced Biological Sciences (Part-Time): PTS2BIOBIO10</v>
      </c>
      <c r="B1848" s="11" t="s">
        <v>4320</v>
      </c>
      <c r="C1848" s="11" t="s">
        <v>32965</v>
      </c>
      <c r="D1848" s="11" t="s">
        <v>4321</v>
      </c>
      <c r="E1848" s="11" t="s">
        <v>126</v>
      </c>
      <c r="F1848" s="11" t="s">
        <v>71</v>
      </c>
      <c r="G1848" s="11" t="s">
        <v>32394</v>
      </c>
      <c r="H1848" s="11" t="s">
        <v>77</v>
      </c>
      <c r="I1848" s="11">
        <v>1</v>
      </c>
      <c r="J1848" s="11" t="s">
        <v>78</v>
      </c>
      <c r="K1848" s="11" t="s">
        <v>32182</v>
      </c>
      <c r="L1848" s="11">
        <v>180</v>
      </c>
      <c r="M1848" s="11">
        <v>180</v>
      </c>
      <c r="N1848" s="11">
        <v>0</v>
      </c>
      <c r="O1848" s="11">
        <v>0</v>
      </c>
      <c r="P1848" s="11">
        <v>0</v>
      </c>
      <c r="Q1848" s="11">
        <v>0</v>
      </c>
      <c r="R1848" s="11">
        <v>0</v>
      </c>
      <c r="S1848" s="11">
        <v>0</v>
      </c>
      <c r="T1848" s="11">
        <v>1</v>
      </c>
      <c r="U1848" s="11">
        <v>0</v>
      </c>
      <c r="V1848" s="11">
        <v>0</v>
      </c>
      <c r="W1848" s="11">
        <v>0</v>
      </c>
      <c r="X1848" s="11">
        <v>0</v>
      </c>
      <c r="Y1848" s="11">
        <v>0</v>
      </c>
      <c r="Z1848" s="11">
        <v>0</v>
      </c>
      <c r="AA1848" s="12" t="s">
        <v>32955</v>
      </c>
      <c r="AB1848" s="17" t="str">
        <f t="shared" si="169"/>
        <v>Programme: MSc Advanced Biological Sciences (Part-Time)</v>
      </c>
      <c r="AC1848" s="17">
        <f t="shared" si="170"/>
        <v>1</v>
      </c>
      <c r="AD1848" s="17" t="str">
        <f t="shared" si="171"/>
        <v/>
      </c>
      <c r="AE1848" s="17" t="str">
        <f t="shared" si="172"/>
        <v/>
      </c>
      <c r="AF1848" s="17" t="str">
        <f t="shared" si="173"/>
        <v/>
      </c>
      <c r="AG1848" s="17" cm="1">
        <f t="array" ref="AG1848">IFERROR(IF(J1848="Level",INDEX($M1848:$S1848,AC1848+1),INDEX($M1848:$S1848,AC1848)),"")</f>
        <v>180</v>
      </c>
      <c r="AH1848" s="17" t="str" cm="1">
        <f t="array" ref="AH1848">IFERROR(IF(J1848="Level",INDEX($M1848:$S1848,AD1848+1),INDEX($M1848:$S1848,AD1848)),"")</f>
        <v/>
      </c>
      <c r="AI1848" s="17" t="str" cm="1">
        <f t="array" ref="AI1848">IFERROR(INDEX($M1848:$S1848,AE1848),"")</f>
        <v/>
      </c>
      <c r="AJ1848" s="17" t="str" cm="1">
        <f t="array" ref="AJ1848">IFERROR(INDEX($M1848:$S1848,AF1848),"")</f>
        <v/>
      </c>
      <c r="AK1848" s="17" cm="1">
        <f t="array" ref="AK1848">IFERROR(IF(J1848="Level",INDEX($T1848:$Z1848,AC1848+1),INDEX($T1848:$Z1848,AC1848)),"")</f>
        <v>1</v>
      </c>
      <c r="AL1848" s="17" t="str" cm="1">
        <f t="array" ref="AL1848">IFERROR(IF(J1848="Level",INDEX($T1848:$Z1848,AD1848+1),INDEX($T1848:$Z1848,AD1848)),"")</f>
        <v/>
      </c>
      <c r="AM1848" s="17" t="str" cm="1">
        <f t="array" ref="AM1848">IFERROR(INDEX($T1848:$Z1848,AE1848),"")</f>
        <v/>
      </c>
      <c r="AN1848" s="17" t="str" cm="1">
        <f t="array" ref="AN1848">IFERROR(INDEX($T1848:$Z1848,AF1848),"")</f>
        <v/>
      </c>
    </row>
    <row r="1849" spans="1:40" ht="25.5" x14ac:dyDescent="0.2">
      <c r="A1849" s="17" t="str">
        <f t="shared" si="168"/>
        <v>MSc Advanced Biological Sciences and Business (Part-Time): PTS2BIOSBE01</v>
      </c>
      <c r="B1849" s="11" t="s">
        <v>32016</v>
      </c>
      <c r="C1849" s="11" t="s">
        <v>32965</v>
      </c>
      <c r="D1849" s="11" t="s">
        <v>32453</v>
      </c>
      <c r="E1849" s="11" t="s">
        <v>126</v>
      </c>
      <c r="F1849" s="11" t="s">
        <v>71</v>
      </c>
      <c r="G1849" s="11" t="s">
        <v>32394</v>
      </c>
      <c r="H1849" s="11" t="s">
        <v>77</v>
      </c>
      <c r="I1849" s="11">
        <v>1</v>
      </c>
      <c r="J1849" s="11" t="s">
        <v>78</v>
      </c>
      <c r="K1849" s="11" t="s">
        <v>32182</v>
      </c>
      <c r="L1849" s="11">
        <v>180</v>
      </c>
      <c r="M1849" s="11">
        <v>180</v>
      </c>
      <c r="N1849" s="11">
        <v>0</v>
      </c>
      <c r="O1849" s="11">
        <v>0</v>
      </c>
      <c r="P1849" s="11">
        <v>0</v>
      </c>
      <c r="Q1849" s="11">
        <v>0</v>
      </c>
      <c r="R1849" s="11">
        <v>0</v>
      </c>
      <c r="S1849" s="11">
        <v>0</v>
      </c>
      <c r="T1849" s="11">
        <v>1</v>
      </c>
      <c r="U1849" s="11">
        <v>0</v>
      </c>
      <c r="V1849" s="11">
        <v>0</v>
      </c>
      <c r="W1849" s="11">
        <v>0</v>
      </c>
      <c r="X1849" s="11">
        <v>0</v>
      </c>
      <c r="Y1849" s="11">
        <v>0</v>
      </c>
      <c r="Z1849" s="11">
        <v>0</v>
      </c>
      <c r="AA1849" s="12" t="s">
        <v>32955</v>
      </c>
      <c r="AB1849" s="17" t="str">
        <f t="shared" si="169"/>
        <v>Programme: MSc Advanced Biological Sciences and Business (Part-Time)</v>
      </c>
      <c r="AC1849" s="17">
        <f t="shared" si="170"/>
        <v>1</v>
      </c>
      <c r="AD1849" s="17" t="str">
        <f t="shared" si="171"/>
        <v/>
      </c>
      <c r="AE1849" s="17" t="str">
        <f t="shared" si="172"/>
        <v/>
      </c>
      <c r="AF1849" s="17" t="str">
        <f t="shared" si="173"/>
        <v/>
      </c>
      <c r="AG1849" s="17" cm="1">
        <f t="array" ref="AG1849">IFERROR(IF(J1849="Level",INDEX($M1849:$S1849,AC1849+1),INDEX($M1849:$S1849,AC1849)),"")</f>
        <v>180</v>
      </c>
      <c r="AH1849" s="17" t="str" cm="1">
        <f t="array" ref="AH1849">IFERROR(IF(J1849="Level",INDEX($M1849:$S1849,AD1849+1),INDEX($M1849:$S1849,AD1849)),"")</f>
        <v/>
      </c>
      <c r="AI1849" s="17" t="str" cm="1">
        <f t="array" ref="AI1849">IFERROR(INDEX($M1849:$S1849,AE1849),"")</f>
        <v/>
      </c>
      <c r="AJ1849" s="17" t="str" cm="1">
        <f t="array" ref="AJ1849">IFERROR(INDEX($M1849:$S1849,AF1849),"")</f>
        <v/>
      </c>
      <c r="AK1849" s="17" cm="1">
        <f t="array" ref="AK1849">IFERROR(IF(J1849="Level",INDEX($T1849:$Z1849,AC1849+1),INDEX($T1849:$Z1849,AC1849)),"")</f>
        <v>1</v>
      </c>
      <c r="AL1849" s="17" t="str" cm="1">
        <f t="array" ref="AL1849">IFERROR(IF(J1849="Level",INDEX($T1849:$Z1849,AD1849+1),INDEX($T1849:$Z1849,AD1849)),"")</f>
        <v/>
      </c>
      <c r="AM1849" s="17" t="str" cm="1">
        <f t="array" ref="AM1849">IFERROR(INDEX($T1849:$Z1849,AE1849),"")</f>
        <v/>
      </c>
      <c r="AN1849" s="17" t="str" cm="1">
        <f t="array" ref="AN1849">IFERROR(INDEX($T1849:$Z1849,AF1849),"")</f>
        <v/>
      </c>
    </row>
    <row r="1850" spans="1:40" x14ac:dyDescent="0.2">
      <c r="A1850" s="17" t="str">
        <f t="shared" si="168"/>
        <v>MSc Island Biodiversity and Conservation (Part-Time): PTS2JBIJBI01</v>
      </c>
      <c r="B1850" s="11" t="s">
        <v>4420</v>
      </c>
      <c r="C1850" s="11" t="s">
        <v>32965</v>
      </c>
      <c r="D1850" s="11" t="s">
        <v>4421</v>
      </c>
      <c r="E1850" s="11" t="s">
        <v>126</v>
      </c>
      <c r="F1850" s="11" t="s">
        <v>71</v>
      </c>
      <c r="G1850" s="11" t="s">
        <v>32394</v>
      </c>
      <c r="H1850" s="11" t="s">
        <v>77</v>
      </c>
      <c r="I1850" s="11">
        <v>1</v>
      </c>
      <c r="J1850" s="11" t="s">
        <v>78</v>
      </c>
      <c r="K1850" s="11" t="s">
        <v>32182</v>
      </c>
      <c r="L1850" s="11">
        <v>180</v>
      </c>
      <c r="M1850" s="11">
        <v>180</v>
      </c>
      <c r="N1850" s="11">
        <v>0</v>
      </c>
      <c r="O1850" s="11">
        <v>0</v>
      </c>
      <c r="P1850" s="11">
        <v>0</v>
      </c>
      <c r="Q1850" s="11">
        <v>0</v>
      </c>
      <c r="R1850" s="11">
        <v>0</v>
      </c>
      <c r="S1850" s="11">
        <v>0</v>
      </c>
      <c r="T1850" s="11">
        <v>1</v>
      </c>
      <c r="U1850" s="11">
        <v>0</v>
      </c>
      <c r="V1850" s="11">
        <v>0</v>
      </c>
      <c r="W1850" s="11">
        <v>0</v>
      </c>
      <c r="X1850" s="11">
        <v>0</v>
      </c>
      <c r="Y1850" s="11">
        <v>0</v>
      </c>
      <c r="Z1850" s="11">
        <v>0</v>
      </c>
      <c r="AA1850" s="12" t="s">
        <v>32955</v>
      </c>
      <c r="AB1850" s="17" t="str">
        <f t="shared" si="169"/>
        <v>Programme: MSc Island Biodiversity and Conservation (Part-Time)</v>
      </c>
      <c r="AC1850" s="17">
        <f t="shared" si="170"/>
        <v>1</v>
      </c>
      <c r="AD1850" s="17" t="str">
        <f t="shared" si="171"/>
        <v/>
      </c>
      <c r="AE1850" s="17" t="str">
        <f t="shared" si="172"/>
        <v/>
      </c>
      <c r="AF1850" s="17" t="str">
        <f t="shared" si="173"/>
        <v/>
      </c>
      <c r="AG1850" s="17" cm="1">
        <f t="array" ref="AG1850">IFERROR(IF(J1850="Level",INDEX($M1850:$S1850,AC1850+1),INDEX($M1850:$S1850,AC1850)),"")</f>
        <v>180</v>
      </c>
      <c r="AH1850" s="17" t="str" cm="1">
        <f t="array" ref="AH1850">IFERROR(IF(J1850="Level",INDEX($M1850:$S1850,AD1850+1),INDEX($M1850:$S1850,AD1850)),"")</f>
        <v/>
      </c>
      <c r="AI1850" s="17" t="str" cm="1">
        <f t="array" ref="AI1850">IFERROR(INDEX($M1850:$S1850,AE1850),"")</f>
        <v/>
      </c>
      <c r="AJ1850" s="17" t="str" cm="1">
        <f t="array" ref="AJ1850">IFERROR(INDEX($M1850:$S1850,AF1850),"")</f>
        <v/>
      </c>
      <c r="AK1850" s="17" cm="1">
        <f t="array" ref="AK1850">IFERROR(IF(J1850="Level",INDEX($T1850:$Z1850,AC1850+1),INDEX($T1850:$Z1850,AC1850)),"")</f>
        <v>1</v>
      </c>
      <c r="AL1850" s="17" t="str" cm="1">
        <f t="array" ref="AL1850">IFERROR(IF(J1850="Level",INDEX($T1850:$Z1850,AD1850+1),INDEX($T1850:$Z1850,AD1850)),"")</f>
        <v/>
      </c>
      <c r="AM1850" s="17" t="str" cm="1">
        <f t="array" ref="AM1850">IFERROR(INDEX($T1850:$Z1850,AE1850),"")</f>
        <v/>
      </c>
      <c r="AN1850" s="17" t="str" cm="1">
        <f t="array" ref="AN1850">IFERROR(INDEX($T1850:$Z1850,AF1850),"")</f>
        <v/>
      </c>
    </row>
    <row r="1851" spans="1:40" ht="25.5" x14ac:dyDescent="0.2">
      <c r="A1851" s="17" t="str">
        <f t="shared" si="168"/>
        <v>MSc Environment and Human Health (Part-Time) -Cornwall: PTS2EMSEMSCA</v>
      </c>
      <c r="B1851" s="11" t="s">
        <v>4392</v>
      </c>
      <c r="C1851" s="11" t="s">
        <v>32965</v>
      </c>
      <c r="D1851" s="11" t="s">
        <v>4393</v>
      </c>
      <c r="E1851" s="11" t="s">
        <v>481</v>
      </c>
      <c r="F1851" s="11" t="s">
        <v>71</v>
      </c>
      <c r="G1851" s="11" t="s">
        <v>32394</v>
      </c>
      <c r="H1851" s="11" t="s">
        <v>77</v>
      </c>
      <c r="I1851" s="11">
        <v>1</v>
      </c>
      <c r="J1851" s="11" t="s">
        <v>78</v>
      </c>
      <c r="K1851" s="11" t="s">
        <v>32182</v>
      </c>
      <c r="L1851" s="11">
        <v>180</v>
      </c>
      <c r="M1851" s="11">
        <v>180</v>
      </c>
      <c r="N1851" s="11">
        <v>0</v>
      </c>
      <c r="O1851" s="11">
        <v>0</v>
      </c>
      <c r="P1851" s="11">
        <v>0</v>
      </c>
      <c r="Q1851" s="11">
        <v>0</v>
      </c>
      <c r="R1851" s="11">
        <v>0</v>
      </c>
      <c r="S1851" s="11">
        <v>0</v>
      </c>
      <c r="T1851" s="11">
        <v>1</v>
      </c>
      <c r="U1851" s="11">
        <v>0</v>
      </c>
      <c r="V1851" s="11">
        <v>0</v>
      </c>
      <c r="W1851" s="11">
        <v>0</v>
      </c>
      <c r="X1851" s="11">
        <v>0</v>
      </c>
      <c r="Y1851" s="11">
        <v>0</v>
      </c>
      <c r="Z1851" s="11">
        <v>0</v>
      </c>
      <c r="AA1851" s="12" t="s">
        <v>32955</v>
      </c>
      <c r="AB1851" s="17" t="str">
        <f t="shared" si="169"/>
        <v>Programme: MSc Environment and Human Health (Part-Time) -Cornwall</v>
      </c>
      <c r="AC1851" s="17">
        <f t="shared" si="170"/>
        <v>1</v>
      </c>
      <c r="AD1851" s="17" t="str">
        <f t="shared" si="171"/>
        <v/>
      </c>
      <c r="AE1851" s="17" t="str">
        <f t="shared" si="172"/>
        <v/>
      </c>
      <c r="AF1851" s="17" t="str">
        <f t="shared" si="173"/>
        <v/>
      </c>
      <c r="AG1851" s="17" cm="1">
        <f t="array" ref="AG1851">IFERROR(IF(J1851="Level",INDEX($M1851:$S1851,AC1851+1),INDEX($M1851:$S1851,AC1851)),"")</f>
        <v>180</v>
      </c>
      <c r="AH1851" s="17" t="str" cm="1">
        <f t="array" ref="AH1851">IFERROR(IF(J1851="Level",INDEX($M1851:$S1851,AD1851+1),INDEX($M1851:$S1851,AD1851)),"")</f>
        <v/>
      </c>
      <c r="AI1851" s="17" t="str" cm="1">
        <f t="array" ref="AI1851">IFERROR(INDEX($M1851:$S1851,AE1851),"")</f>
        <v/>
      </c>
      <c r="AJ1851" s="17" t="str" cm="1">
        <f t="array" ref="AJ1851">IFERROR(INDEX($M1851:$S1851,AF1851),"")</f>
        <v/>
      </c>
      <c r="AK1851" s="17" cm="1">
        <f t="array" ref="AK1851">IFERROR(IF(J1851="Level",INDEX($T1851:$Z1851,AC1851+1),INDEX($T1851:$Z1851,AC1851)),"")</f>
        <v>1</v>
      </c>
      <c r="AL1851" s="17" t="str" cm="1">
        <f t="array" ref="AL1851">IFERROR(IF(J1851="Level",INDEX($T1851:$Z1851,AD1851+1),INDEX($T1851:$Z1851,AD1851)),"")</f>
        <v/>
      </c>
      <c r="AM1851" s="17" t="str" cm="1">
        <f t="array" ref="AM1851">IFERROR(INDEX($T1851:$Z1851,AE1851),"")</f>
        <v/>
      </c>
      <c r="AN1851" s="17" t="str" cm="1">
        <f t="array" ref="AN1851">IFERROR(INDEX($T1851:$Z1851,AF1851),"")</f>
        <v/>
      </c>
    </row>
    <row r="1852" spans="1:40" x14ac:dyDescent="0.2">
      <c r="A1852" s="17" t="str">
        <f t="shared" si="168"/>
        <v>MSc Healthcare Leadership and Management (Part-Time): PTS2EMSEMS04</v>
      </c>
      <c r="B1852" s="11" t="s">
        <v>4378</v>
      </c>
      <c r="C1852" s="11" t="s">
        <v>32965</v>
      </c>
      <c r="D1852" s="11" t="s">
        <v>4379</v>
      </c>
      <c r="E1852" s="11" t="s">
        <v>464</v>
      </c>
      <c r="F1852" s="11" t="s">
        <v>71</v>
      </c>
      <c r="G1852" s="11" t="s">
        <v>32394</v>
      </c>
      <c r="H1852" s="11" t="s">
        <v>77</v>
      </c>
      <c r="I1852" s="11">
        <v>1</v>
      </c>
      <c r="J1852" s="11" t="s">
        <v>78</v>
      </c>
      <c r="K1852" s="11" t="s">
        <v>32182</v>
      </c>
      <c r="L1852" s="11">
        <v>180</v>
      </c>
      <c r="M1852" s="11">
        <v>180</v>
      </c>
      <c r="N1852" s="11">
        <v>0</v>
      </c>
      <c r="O1852" s="11">
        <v>0</v>
      </c>
      <c r="P1852" s="11">
        <v>0</v>
      </c>
      <c r="Q1852" s="11">
        <v>0</v>
      </c>
      <c r="R1852" s="11">
        <v>0</v>
      </c>
      <c r="S1852" s="11">
        <v>0</v>
      </c>
      <c r="T1852" s="11">
        <v>1</v>
      </c>
      <c r="U1852" s="11">
        <v>0</v>
      </c>
      <c r="V1852" s="11">
        <v>0</v>
      </c>
      <c r="W1852" s="11">
        <v>0</v>
      </c>
      <c r="X1852" s="11">
        <v>0</v>
      </c>
      <c r="Y1852" s="11">
        <v>0</v>
      </c>
      <c r="Z1852" s="11">
        <v>0</v>
      </c>
      <c r="AA1852" s="12" t="s">
        <v>32955</v>
      </c>
      <c r="AB1852" s="17" t="str">
        <f t="shared" si="169"/>
        <v>Programme: MSc Healthcare Leadership and Management (Part-Time)</v>
      </c>
      <c r="AC1852" s="17">
        <f t="shared" si="170"/>
        <v>1</v>
      </c>
      <c r="AD1852" s="17" t="str">
        <f t="shared" si="171"/>
        <v/>
      </c>
      <c r="AE1852" s="17" t="str">
        <f t="shared" si="172"/>
        <v/>
      </c>
      <c r="AF1852" s="17" t="str">
        <f t="shared" si="173"/>
        <v/>
      </c>
      <c r="AG1852" s="17" cm="1">
        <f t="array" ref="AG1852">IFERROR(IF(J1852="Level",INDEX($M1852:$S1852,AC1852+1),INDEX($M1852:$S1852,AC1852)),"")</f>
        <v>180</v>
      </c>
      <c r="AH1852" s="17" t="str" cm="1">
        <f t="array" ref="AH1852">IFERROR(IF(J1852="Level",INDEX($M1852:$S1852,AD1852+1),INDEX($M1852:$S1852,AD1852)),"")</f>
        <v/>
      </c>
      <c r="AI1852" s="17" t="str" cm="1">
        <f t="array" ref="AI1852">IFERROR(INDEX($M1852:$S1852,AE1852),"")</f>
        <v/>
      </c>
      <c r="AJ1852" s="17" t="str" cm="1">
        <f t="array" ref="AJ1852">IFERROR(INDEX($M1852:$S1852,AF1852),"")</f>
        <v/>
      </c>
      <c r="AK1852" s="17" cm="1">
        <f t="array" ref="AK1852">IFERROR(IF(J1852="Level",INDEX($T1852:$Z1852,AC1852+1),INDEX($T1852:$Z1852,AC1852)),"")</f>
        <v>1</v>
      </c>
      <c r="AL1852" s="17" t="str" cm="1">
        <f t="array" ref="AL1852">IFERROR(IF(J1852="Level",INDEX($T1852:$Z1852,AD1852+1),INDEX($T1852:$Z1852,AD1852)),"")</f>
        <v/>
      </c>
      <c r="AM1852" s="17" t="str" cm="1">
        <f t="array" ref="AM1852">IFERROR(INDEX($T1852:$Z1852,AE1852),"")</f>
        <v/>
      </c>
      <c r="AN1852" s="17" t="str" cm="1">
        <f t="array" ref="AN1852">IFERROR(INDEX($T1852:$Z1852,AF1852),"")</f>
        <v/>
      </c>
    </row>
    <row r="1853" spans="1:40" x14ac:dyDescent="0.2">
      <c r="A1853" s="17" t="str">
        <f t="shared" si="168"/>
        <v>MSc Health Research Methods (Part-Time, 2-year): PTS2EMSEMS05</v>
      </c>
      <c r="B1853" s="11" t="s">
        <v>4380</v>
      </c>
      <c r="C1853" s="11" t="s">
        <v>32965</v>
      </c>
      <c r="D1853" s="11" t="s">
        <v>4381</v>
      </c>
      <c r="E1853" s="11" t="s">
        <v>464</v>
      </c>
      <c r="F1853" s="11" t="s">
        <v>71</v>
      </c>
      <c r="G1853" s="11" t="s">
        <v>32394</v>
      </c>
      <c r="H1853" s="11" t="s">
        <v>77</v>
      </c>
      <c r="I1853" s="11">
        <v>1</v>
      </c>
      <c r="J1853" s="11" t="s">
        <v>78</v>
      </c>
      <c r="K1853" s="11" t="s">
        <v>32182</v>
      </c>
      <c r="L1853" s="11">
        <v>180</v>
      </c>
      <c r="M1853" s="11">
        <v>180</v>
      </c>
      <c r="N1853" s="11">
        <v>0</v>
      </c>
      <c r="O1853" s="11">
        <v>0</v>
      </c>
      <c r="P1853" s="11">
        <v>0</v>
      </c>
      <c r="Q1853" s="11">
        <v>0</v>
      </c>
      <c r="R1853" s="11">
        <v>0</v>
      </c>
      <c r="S1853" s="11">
        <v>0</v>
      </c>
      <c r="T1853" s="11">
        <v>1</v>
      </c>
      <c r="U1853" s="11">
        <v>0</v>
      </c>
      <c r="V1853" s="11">
        <v>0</v>
      </c>
      <c r="W1853" s="11">
        <v>0</v>
      </c>
      <c r="X1853" s="11">
        <v>0</v>
      </c>
      <c r="Y1853" s="11">
        <v>0</v>
      </c>
      <c r="Z1853" s="11">
        <v>0</v>
      </c>
      <c r="AA1853" s="12" t="s">
        <v>32955</v>
      </c>
      <c r="AB1853" s="17" t="str">
        <f t="shared" si="169"/>
        <v>Programme: MSc Health Research Methods (Part-Time, 2-year)</v>
      </c>
      <c r="AC1853" s="17">
        <f t="shared" si="170"/>
        <v>1</v>
      </c>
      <c r="AD1853" s="17" t="str">
        <f t="shared" si="171"/>
        <v/>
      </c>
      <c r="AE1853" s="17" t="str">
        <f t="shared" si="172"/>
        <v/>
      </c>
      <c r="AF1853" s="17" t="str">
        <f t="shared" si="173"/>
        <v/>
      </c>
      <c r="AG1853" s="17" cm="1">
        <f t="array" ref="AG1853">IFERROR(IF(J1853="Level",INDEX($M1853:$S1853,AC1853+1),INDEX($M1853:$S1853,AC1853)),"")</f>
        <v>180</v>
      </c>
      <c r="AH1853" s="17" t="str" cm="1">
        <f t="array" ref="AH1853">IFERROR(IF(J1853="Level",INDEX($M1853:$S1853,AD1853+1),INDEX($M1853:$S1853,AD1853)),"")</f>
        <v/>
      </c>
      <c r="AI1853" s="17" t="str" cm="1">
        <f t="array" ref="AI1853">IFERROR(INDEX($M1853:$S1853,AE1853),"")</f>
        <v/>
      </c>
      <c r="AJ1853" s="17" t="str" cm="1">
        <f t="array" ref="AJ1853">IFERROR(INDEX($M1853:$S1853,AF1853),"")</f>
        <v/>
      </c>
      <c r="AK1853" s="17" cm="1">
        <f t="array" ref="AK1853">IFERROR(IF(J1853="Level",INDEX($T1853:$Z1853,AC1853+1),INDEX($T1853:$Z1853,AC1853)),"")</f>
        <v>1</v>
      </c>
      <c r="AL1853" s="17" t="str" cm="1">
        <f t="array" ref="AL1853">IFERROR(IF(J1853="Level",INDEX($T1853:$Z1853,AD1853+1),INDEX($T1853:$Z1853,AD1853)),"")</f>
        <v/>
      </c>
      <c r="AM1853" s="17" t="str" cm="1">
        <f t="array" ref="AM1853">IFERROR(INDEX($T1853:$Z1853,AE1853),"")</f>
        <v/>
      </c>
      <c r="AN1853" s="17" t="str" cm="1">
        <f t="array" ref="AN1853">IFERROR(INDEX($T1853:$Z1853,AF1853),"")</f>
        <v/>
      </c>
    </row>
    <row r="1854" spans="1:40" x14ac:dyDescent="0.2">
      <c r="A1854" s="17" t="str">
        <f t="shared" si="168"/>
        <v>MSc Clinical Education (Part-Time, 2-year): PTS2EMSEMS09</v>
      </c>
      <c r="B1854" s="11" t="s">
        <v>4386</v>
      </c>
      <c r="C1854" s="11" t="s">
        <v>32965</v>
      </c>
      <c r="D1854" s="11" t="s">
        <v>4387</v>
      </c>
      <c r="E1854" s="11" t="s">
        <v>464</v>
      </c>
      <c r="F1854" s="11" t="s">
        <v>71</v>
      </c>
      <c r="G1854" s="11" t="s">
        <v>32394</v>
      </c>
      <c r="H1854" s="11" t="s">
        <v>77</v>
      </c>
      <c r="I1854" s="11">
        <v>1</v>
      </c>
      <c r="J1854" s="11" t="s">
        <v>78</v>
      </c>
      <c r="K1854" s="11" t="s">
        <v>32182</v>
      </c>
      <c r="L1854" s="11">
        <v>180</v>
      </c>
      <c r="M1854" s="11">
        <v>180</v>
      </c>
      <c r="N1854" s="11">
        <v>0</v>
      </c>
      <c r="O1854" s="11">
        <v>0</v>
      </c>
      <c r="P1854" s="11">
        <v>0</v>
      </c>
      <c r="Q1854" s="11">
        <v>0</v>
      </c>
      <c r="R1854" s="11">
        <v>0</v>
      </c>
      <c r="S1854" s="11">
        <v>0</v>
      </c>
      <c r="T1854" s="11">
        <v>1</v>
      </c>
      <c r="U1854" s="11">
        <v>0</v>
      </c>
      <c r="V1854" s="11">
        <v>0</v>
      </c>
      <c r="W1854" s="11">
        <v>0</v>
      </c>
      <c r="X1854" s="11">
        <v>0</v>
      </c>
      <c r="Y1854" s="11">
        <v>0</v>
      </c>
      <c r="Z1854" s="11">
        <v>0</v>
      </c>
      <c r="AA1854" s="12" t="s">
        <v>32955</v>
      </c>
      <c r="AB1854" s="17" t="str">
        <f t="shared" si="169"/>
        <v>Programme: MSc Clinical Education (Part-Time, 2-year)</v>
      </c>
      <c r="AC1854" s="17">
        <f t="shared" si="170"/>
        <v>1</v>
      </c>
      <c r="AD1854" s="17" t="str">
        <f t="shared" si="171"/>
        <v/>
      </c>
      <c r="AE1854" s="17" t="str">
        <f t="shared" si="172"/>
        <v/>
      </c>
      <c r="AF1854" s="17" t="str">
        <f t="shared" si="173"/>
        <v/>
      </c>
      <c r="AG1854" s="17" cm="1">
        <f t="array" ref="AG1854">IFERROR(IF(J1854="Level",INDEX($M1854:$S1854,AC1854+1),INDEX($M1854:$S1854,AC1854)),"")</f>
        <v>180</v>
      </c>
      <c r="AH1854" s="17" t="str" cm="1">
        <f t="array" ref="AH1854">IFERROR(IF(J1854="Level",INDEX($M1854:$S1854,AD1854+1),INDEX($M1854:$S1854,AD1854)),"")</f>
        <v/>
      </c>
      <c r="AI1854" s="17" t="str" cm="1">
        <f t="array" ref="AI1854">IFERROR(INDEX($M1854:$S1854,AE1854),"")</f>
        <v/>
      </c>
      <c r="AJ1854" s="17" t="str" cm="1">
        <f t="array" ref="AJ1854">IFERROR(INDEX($M1854:$S1854,AF1854),"")</f>
        <v/>
      </c>
      <c r="AK1854" s="17" cm="1">
        <f t="array" ref="AK1854">IFERROR(IF(J1854="Level",INDEX($T1854:$Z1854,AC1854+1),INDEX($T1854:$Z1854,AC1854)),"")</f>
        <v>1</v>
      </c>
      <c r="AL1854" s="17" t="str" cm="1">
        <f t="array" ref="AL1854">IFERROR(IF(J1854="Level",INDEX($T1854:$Z1854,AD1854+1),INDEX($T1854:$Z1854,AD1854)),"")</f>
        <v/>
      </c>
      <c r="AM1854" s="17" t="str" cm="1">
        <f t="array" ref="AM1854">IFERROR(INDEX($T1854:$Z1854,AE1854),"")</f>
        <v/>
      </c>
      <c r="AN1854" s="17" t="str" cm="1">
        <f t="array" ref="AN1854">IFERROR(INDEX($T1854:$Z1854,AF1854),"")</f>
        <v/>
      </c>
    </row>
    <row r="1855" spans="1:40" x14ac:dyDescent="0.2">
      <c r="A1855" s="17" t="str">
        <f t="shared" si="168"/>
        <v>MSc Genomic Medicine (Part-Time): PTS2EMSEMS02</v>
      </c>
      <c r="B1855" s="11" t="s">
        <v>4376</v>
      </c>
      <c r="C1855" s="11" t="s">
        <v>32965</v>
      </c>
      <c r="D1855" s="11" t="s">
        <v>4377</v>
      </c>
      <c r="E1855" s="11" t="s">
        <v>70</v>
      </c>
      <c r="F1855" s="11" t="s">
        <v>71</v>
      </c>
      <c r="G1855" s="11" t="s">
        <v>32394</v>
      </c>
      <c r="H1855" s="11" t="s">
        <v>77</v>
      </c>
      <c r="I1855" s="11">
        <v>1</v>
      </c>
      <c r="J1855" s="11" t="s">
        <v>78</v>
      </c>
      <c r="K1855" s="11" t="s">
        <v>32182</v>
      </c>
      <c r="L1855" s="11">
        <v>180</v>
      </c>
      <c r="M1855" s="11">
        <v>180</v>
      </c>
      <c r="N1855" s="11">
        <v>0</v>
      </c>
      <c r="O1855" s="11">
        <v>0</v>
      </c>
      <c r="P1855" s="11">
        <v>0</v>
      </c>
      <c r="Q1855" s="11">
        <v>0</v>
      </c>
      <c r="R1855" s="11">
        <v>0</v>
      </c>
      <c r="S1855" s="11">
        <v>0</v>
      </c>
      <c r="T1855" s="11">
        <v>1</v>
      </c>
      <c r="U1855" s="11">
        <v>0</v>
      </c>
      <c r="V1855" s="11">
        <v>0</v>
      </c>
      <c r="W1855" s="11">
        <v>0</v>
      </c>
      <c r="X1855" s="11">
        <v>0</v>
      </c>
      <c r="Y1855" s="11">
        <v>0</v>
      </c>
      <c r="Z1855" s="11">
        <v>0</v>
      </c>
      <c r="AA1855" s="12" t="s">
        <v>32955</v>
      </c>
      <c r="AB1855" s="17" t="str">
        <f t="shared" si="169"/>
        <v>Programme: MSc Genomic Medicine (Part-Time)</v>
      </c>
      <c r="AC1855" s="17">
        <f t="shared" si="170"/>
        <v>1</v>
      </c>
      <c r="AD1855" s="17" t="str">
        <f t="shared" si="171"/>
        <v/>
      </c>
      <c r="AE1855" s="17" t="str">
        <f t="shared" si="172"/>
        <v/>
      </c>
      <c r="AF1855" s="17" t="str">
        <f t="shared" si="173"/>
        <v/>
      </c>
      <c r="AG1855" s="17" cm="1">
        <f t="array" ref="AG1855">IFERROR(IF(J1855="Level",INDEX($M1855:$S1855,AC1855+1),INDEX($M1855:$S1855,AC1855)),"")</f>
        <v>180</v>
      </c>
      <c r="AH1855" s="17" t="str" cm="1">
        <f t="array" ref="AH1855">IFERROR(IF(J1855="Level",INDEX($M1855:$S1855,AD1855+1),INDEX($M1855:$S1855,AD1855)),"")</f>
        <v/>
      </c>
      <c r="AI1855" s="17" t="str" cm="1">
        <f t="array" ref="AI1855">IFERROR(INDEX($M1855:$S1855,AE1855),"")</f>
        <v/>
      </c>
      <c r="AJ1855" s="17" t="str" cm="1">
        <f t="array" ref="AJ1855">IFERROR(INDEX($M1855:$S1855,AF1855),"")</f>
        <v/>
      </c>
      <c r="AK1855" s="17" cm="1">
        <f t="array" ref="AK1855">IFERROR(IF(J1855="Level",INDEX($T1855:$Z1855,AC1855+1),INDEX($T1855:$Z1855,AC1855)),"")</f>
        <v>1</v>
      </c>
      <c r="AL1855" s="17" t="str" cm="1">
        <f t="array" ref="AL1855">IFERROR(IF(J1855="Level",INDEX($T1855:$Z1855,AD1855+1),INDEX($T1855:$Z1855,AD1855)),"")</f>
        <v/>
      </c>
      <c r="AM1855" s="17" t="str" cm="1">
        <f t="array" ref="AM1855">IFERROR(INDEX($T1855:$Z1855,AE1855),"")</f>
        <v/>
      </c>
      <c r="AN1855" s="17" t="str" cm="1">
        <f t="array" ref="AN1855">IFERROR(INDEX($T1855:$Z1855,AF1855),"")</f>
        <v/>
      </c>
    </row>
    <row r="1856" spans="1:40" x14ac:dyDescent="0.2">
      <c r="A1856" s="17" t="str">
        <f t="shared" si="168"/>
        <v>MSc Health Data Science (Part-Time): PTS2EMSEMS06</v>
      </c>
      <c r="B1856" s="11" t="s">
        <v>4382</v>
      </c>
      <c r="C1856" s="11" t="s">
        <v>32965</v>
      </c>
      <c r="D1856" s="11" t="s">
        <v>4383</v>
      </c>
      <c r="E1856" s="11" t="s">
        <v>70</v>
      </c>
      <c r="F1856" s="11" t="s">
        <v>71</v>
      </c>
      <c r="G1856" s="11" t="s">
        <v>32394</v>
      </c>
      <c r="H1856" s="11" t="s">
        <v>77</v>
      </c>
      <c r="I1856" s="11">
        <v>1</v>
      </c>
      <c r="J1856" s="11" t="s">
        <v>78</v>
      </c>
      <c r="K1856" s="11" t="s">
        <v>32182</v>
      </c>
      <c r="L1856" s="11">
        <v>180</v>
      </c>
      <c r="M1856" s="11">
        <v>180</v>
      </c>
      <c r="N1856" s="11">
        <v>0</v>
      </c>
      <c r="O1856" s="11">
        <v>0</v>
      </c>
      <c r="P1856" s="11">
        <v>0</v>
      </c>
      <c r="Q1856" s="11">
        <v>0</v>
      </c>
      <c r="R1856" s="11">
        <v>0</v>
      </c>
      <c r="S1856" s="11">
        <v>0</v>
      </c>
      <c r="T1856" s="11">
        <v>1</v>
      </c>
      <c r="U1856" s="11">
        <v>0</v>
      </c>
      <c r="V1856" s="11">
        <v>0</v>
      </c>
      <c r="W1856" s="11">
        <v>0</v>
      </c>
      <c r="X1856" s="11">
        <v>0</v>
      </c>
      <c r="Y1856" s="11">
        <v>0</v>
      </c>
      <c r="Z1856" s="11">
        <v>0</v>
      </c>
      <c r="AA1856" s="12" t="s">
        <v>32955</v>
      </c>
      <c r="AB1856" s="17" t="str">
        <f t="shared" si="169"/>
        <v>Programme: MSc Health Data Science (Part-Time)</v>
      </c>
      <c r="AC1856" s="17">
        <f t="shared" si="170"/>
        <v>1</v>
      </c>
      <c r="AD1856" s="17" t="str">
        <f t="shared" si="171"/>
        <v/>
      </c>
      <c r="AE1856" s="17" t="str">
        <f t="shared" si="172"/>
        <v/>
      </c>
      <c r="AF1856" s="17" t="str">
        <f t="shared" si="173"/>
        <v/>
      </c>
      <c r="AG1856" s="17" cm="1">
        <f t="array" ref="AG1856">IFERROR(IF(J1856="Level",INDEX($M1856:$S1856,AC1856+1),INDEX($M1856:$S1856,AC1856)),"")</f>
        <v>180</v>
      </c>
      <c r="AH1856" s="17" t="str" cm="1">
        <f t="array" ref="AH1856">IFERROR(IF(J1856="Level",INDEX($M1856:$S1856,AD1856+1),INDEX($M1856:$S1856,AD1856)),"")</f>
        <v/>
      </c>
      <c r="AI1856" s="17" t="str" cm="1">
        <f t="array" ref="AI1856">IFERROR(INDEX($M1856:$S1856,AE1856),"")</f>
        <v/>
      </c>
      <c r="AJ1856" s="17" t="str" cm="1">
        <f t="array" ref="AJ1856">IFERROR(INDEX($M1856:$S1856,AF1856),"")</f>
        <v/>
      </c>
      <c r="AK1856" s="17" cm="1">
        <f t="array" ref="AK1856">IFERROR(IF(J1856="Level",INDEX($T1856:$Z1856,AC1856+1),INDEX($T1856:$Z1856,AC1856)),"")</f>
        <v>1</v>
      </c>
      <c r="AL1856" s="17" t="str" cm="1">
        <f t="array" ref="AL1856">IFERROR(IF(J1856="Level",INDEX($T1856:$Z1856,AD1856+1),INDEX($T1856:$Z1856,AD1856)),"")</f>
        <v/>
      </c>
      <c r="AM1856" s="17" t="str" cm="1">
        <f t="array" ref="AM1856">IFERROR(INDEX($T1856:$Z1856,AE1856),"")</f>
        <v/>
      </c>
      <c r="AN1856" s="17" t="str" cm="1">
        <f t="array" ref="AN1856">IFERROR(INDEX($T1856:$Z1856,AF1856),"")</f>
        <v/>
      </c>
    </row>
    <row r="1857" spans="1:40" x14ac:dyDescent="0.2">
      <c r="A1857" s="17" t="str">
        <f t="shared" si="168"/>
        <v>MSc Neuroscience (Part-Time): PTS2EMSEMS12</v>
      </c>
      <c r="B1857" s="11" t="s">
        <v>4390</v>
      </c>
      <c r="C1857" s="11" t="s">
        <v>32965</v>
      </c>
      <c r="D1857" s="11" t="s">
        <v>4391</v>
      </c>
      <c r="E1857" s="11" t="s">
        <v>145</v>
      </c>
      <c r="F1857" s="11" t="s">
        <v>71</v>
      </c>
      <c r="G1857" s="11" t="s">
        <v>32394</v>
      </c>
      <c r="H1857" s="11" t="s">
        <v>77</v>
      </c>
      <c r="I1857" s="11">
        <v>1</v>
      </c>
      <c r="J1857" s="11" t="s">
        <v>78</v>
      </c>
      <c r="K1857" s="11" t="s">
        <v>32182</v>
      </c>
      <c r="L1857" s="11">
        <v>180</v>
      </c>
      <c r="M1857" s="11">
        <v>180</v>
      </c>
      <c r="N1857" s="11">
        <v>0</v>
      </c>
      <c r="O1857" s="11">
        <v>0</v>
      </c>
      <c r="P1857" s="11">
        <v>0</v>
      </c>
      <c r="Q1857" s="11">
        <v>0</v>
      </c>
      <c r="R1857" s="11">
        <v>0</v>
      </c>
      <c r="S1857" s="11">
        <v>0</v>
      </c>
      <c r="T1857" s="11">
        <v>1</v>
      </c>
      <c r="U1857" s="11">
        <v>0</v>
      </c>
      <c r="V1857" s="11">
        <v>0</v>
      </c>
      <c r="W1857" s="11">
        <v>0</v>
      </c>
      <c r="X1857" s="11">
        <v>0</v>
      </c>
      <c r="Y1857" s="11">
        <v>0</v>
      </c>
      <c r="Z1857" s="11">
        <v>0</v>
      </c>
      <c r="AA1857" s="12" t="s">
        <v>32955</v>
      </c>
      <c r="AB1857" s="17" t="str">
        <f t="shared" si="169"/>
        <v>Programme: MSc Neuroscience (Part-Time)</v>
      </c>
      <c r="AC1857" s="17">
        <f t="shared" si="170"/>
        <v>1</v>
      </c>
      <c r="AD1857" s="17" t="str">
        <f t="shared" si="171"/>
        <v/>
      </c>
      <c r="AE1857" s="17" t="str">
        <f t="shared" si="172"/>
        <v/>
      </c>
      <c r="AF1857" s="17" t="str">
        <f t="shared" si="173"/>
        <v/>
      </c>
      <c r="AG1857" s="17" cm="1">
        <f t="array" ref="AG1857">IFERROR(IF(J1857="Level",INDEX($M1857:$S1857,AC1857+1),INDEX($M1857:$S1857,AC1857)),"")</f>
        <v>180</v>
      </c>
      <c r="AH1857" s="17" t="str" cm="1">
        <f t="array" ref="AH1857">IFERROR(IF(J1857="Level",INDEX($M1857:$S1857,AD1857+1),INDEX($M1857:$S1857,AD1857)),"")</f>
        <v/>
      </c>
      <c r="AI1857" s="17" t="str" cm="1">
        <f t="array" ref="AI1857">IFERROR(INDEX($M1857:$S1857,AE1857),"")</f>
        <v/>
      </c>
      <c r="AJ1857" s="17" t="str" cm="1">
        <f t="array" ref="AJ1857">IFERROR(INDEX($M1857:$S1857,AF1857),"")</f>
        <v/>
      </c>
      <c r="AK1857" s="17" cm="1">
        <f t="array" ref="AK1857">IFERROR(IF(J1857="Level",INDEX($T1857:$Z1857,AC1857+1),INDEX($T1857:$Z1857,AC1857)),"")</f>
        <v>1</v>
      </c>
      <c r="AL1857" s="17" t="str" cm="1">
        <f t="array" ref="AL1857">IFERROR(IF(J1857="Level",INDEX($T1857:$Z1857,AD1857+1),INDEX($T1857:$Z1857,AD1857)),"")</f>
        <v/>
      </c>
      <c r="AM1857" s="17" t="str" cm="1">
        <f t="array" ref="AM1857">IFERROR(INDEX($T1857:$Z1857,AE1857),"")</f>
        <v/>
      </c>
      <c r="AN1857" s="17" t="str" cm="1">
        <f t="array" ref="AN1857">IFERROR(INDEX($T1857:$Z1857,AF1857),"")</f>
        <v/>
      </c>
    </row>
    <row r="1858" spans="1:40" x14ac:dyDescent="0.2">
      <c r="A1858" s="17" t="str">
        <f t="shared" ref="A1858:A1921" si="174">D1858&amp;": "&amp;B1858</f>
        <v>MSc Clinical Pharmacy (Part-Time, 2-year): PTS2EMSEMS10</v>
      </c>
      <c r="B1858" s="11" t="s">
        <v>4388</v>
      </c>
      <c r="C1858" s="11" t="s">
        <v>32965</v>
      </c>
      <c r="D1858" s="11" t="s">
        <v>4389</v>
      </c>
      <c r="E1858" s="11" t="s">
        <v>476</v>
      </c>
      <c r="F1858" s="11" t="s">
        <v>71</v>
      </c>
      <c r="G1858" s="11" t="s">
        <v>32394</v>
      </c>
      <c r="H1858" s="11" t="s">
        <v>77</v>
      </c>
      <c r="I1858" s="11">
        <v>1</v>
      </c>
      <c r="J1858" s="11" t="s">
        <v>78</v>
      </c>
      <c r="K1858" s="11" t="s">
        <v>32182</v>
      </c>
      <c r="L1858" s="11">
        <v>180</v>
      </c>
      <c r="M1858" s="11">
        <v>180</v>
      </c>
      <c r="N1858" s="11">
        <v>0</v>
      </c>
      <c r="O1858" s="11">
        <v>0</v>
      </c>
      <c r="P1858" s="11">
        <v>0</v>
      </c>
      <c r="Q1858" s="11">
        <v>0</v>
      </c>
      <c r="R1858" s="11">
        <v>0</v>
      </c>
      <c r="S1858" s="11">
        <v>0</v>
      </c>
      <c r="T1858" s="11">
        <v>1</v>
      </c>
      <c r="U1858" s="11">
        <v>0</v>
      </c>
      <c r="V1858" s="11">
        <v>0</v>
      </c>
      <c r="W1858" s="11">
        <v>0</v>
      </c>
      <c r="X1858" s="11">
        <v>0</v>
      </c>
      <c r="Y1858" s="11">
        <v>0</v>
      </c>
      <c r="Z1858" s="11">
        <v>0</v>
      </c>
      <c r="AA1858" s="12" t="s">
        <v>32955</v>
      </c>
      <c r="AB1858" s="17" t="str">
        <f t="shared" ref="AB1858:AB1921" si="175">IF(H1858="Yes","Programme: "&amp;D1858,"Programme is not compatible with this tool")</f>
        <v>Programme: MSc Clinical Pharmacy (Part-Time, 2-year)</v>
      </c>
      <c r="AC1858" s="17">
        <f t="shared" ref="AC1858:AC1921" si="176">IF(J1858="Stage",IF(M1858&lt;&gt;0,1,IF(N1858&lt;&gt;0,2,IF(O1858&lt;&gt;0,3,IF(P1858&lt;&gt;0,4,IF(Q1858&lt;&gt;0,5,""))))),IF(J1858="","",IF(R1858&lt;&gt;0,5,IF(S1858&lt;&gt;0,6,""))))</f>
        <v>1</v>
      </c>
      <c r="AD1858" s="17" t="str">
        <f t="shared" ref="AD1858:AD1921" si="177">IF(J1858="Stage",IF(AND(N1858&lt;&gt;0,AC1858&lt;2),2,IF(AND(O1858&lt;&gt;0,AC1858&lt;3),3,IF(AND(P1858&lt;&gt;0,AC1858&lt;4),4,IF(AND(Q1858&lt;&gt;0,AC1858&lt;5),5,"")))),IF(J1858="","",IF(AC1858&lt;&gt;0,6)))</f>
        <v/>
      </c>
      <c r="AE1858" s="17" t="str">
        <f t="shared" ref="AE1858:AE1921" si="178">IF(AND(O1858&lt;&gt;0,AD1858&lt;3),3,IF(AND(P1858&lt;&gt;0,AD1858&lt;4),4,IF(AND(Q1858&lt;&gt;0,AD1858&lt;5),5,"")))</f>
        <v/>
      </c>
      <c r="AF1858" s="17" t="str">
        <f t="shared" ref="AF1858:AF1921" si="179">IF(AND(P1858&lt;&gt;0,AE1858&lt;4),4,IF(AND(Q1858&lt;&gt;0,AE1858&lt;5),5,""))</f>
        <v/>
      </c>
      <c r="AG1858" s="17" cm="1">
        <f t="array" ref="AG1858">IFERROR(IF(J1858="Level",INDEX($M1858:$S1858,AC1858+1),INDEX($M1858:$S1858,AC1858)),"")</f>
        <v>180</v>
      </c>
      <c r="AH1858" s="17" t="str" cm="1">
        <f t="array" ref="AH1858">IFERROR(IF(J1858="Level",INDEX($M1858:$S1858,AD1858+1),INDEX($M1858:$S1858,AD1858)),"")</f>
        <v/>
      </c>
      <c r="AI1858" s="17" t="str" cm="1">
        <f t="array" ref="AI1858">IFERROR(INDEX($M1858:$S1858,AE1858),"")</f>
        <v/>
      </c>
      <c r="AJ1858" s="17" t="str" cm="1">
        <f t="array" ref="AJ1858">IFERROR(INDEX($M1858:$S1858,AF1858),"")</f>
        <v/>
      </c>
      <c r="AK1858" s="17" cm="1">
        <f t="array" ref="AK1858">IFERROR(IF(J1858="Level",INDEX($T1858:$Z1858,AC1858+1),INDEX($T1858:$Z1858,AC1858)),"")</f>
        <v>1</v>
      </c>
      <c r="AL1858" s="17" t="str" cm="1">
        <f t="array" ref="AL1858">IFERROR(IF(J1858="Level",INDEX($T1858:$Z1858,AD1858+1),INDEX($T1858:$Z1858,AD1858)),"")</f>
        <v/>
      </c>
      <c r="AM1858" s="17" t="str" cm="1">
        <f t="array" ref="AM1858">IFERROR(INDEX($T1858:$Z1858,AE1858),"")</f>
        <v/>
      </c>
      <c r="AN1858" s="17" t="str" cm="1">
        <f t="array" ref="AN1858">IFERROR(INDEX($T1858:$Z1858,AF1858),"")</f>
        <v/>
      </c>
    </row>
    <row r="1859" spans="1:40" x14ac:dyDescent="0.2">
      <c r="A1859" s="17" t="str">
        <f t="shared" si="174"/>
        <v>Master of Public Health (MPH) (Part-Time): PTH2EMSEMS01</v>
      </c>
      <c r="B1859" s="11" t="s">
        <v>4295</v>
      </c>
      <c r="C1859" s="11" t="s">
        <v>32965</v>
      </c>
      <c r="D1859" s="11" t="s">
        <v>4296</v>
      </c>
      <c r="E1859" s="11" t="s">
        <v>308</v>
      </c>
      <c r="F1859" s="11" t="s">
        <v>71</v>
      </c>
      <c r="G1859" s="11" t="s">
        <v>32394</v>
      </c>
      <c r="H1859" s="11" t="s">
        <v>77</v>
      </c>
      <c r="I1859" s="11">
        <v>1</v>
      </c>
      <c r="J1859" s="11" t="s">
        <v>78</v>
      </c>
      <c r="K1859" s="11" t="s">
        <v>32182</v>
      </c>
      <c r="L1859" s="11">
        <v>180</v>
      </c>
      <c r="M1859" s="11">
        <v>180</v>
      </c>
      <c r="N1859" s="11">
        <v>0</v>
      </c>
      <c r="O1859" s="11">
        <v>0</v>
      </c>
      <c r="P1859" s="11">
        <v>0</v>
      </c>
      <c r="Q1859" s="11">
        <v>0</v>
      </c>
      <c r="R1859" s="11">
        <v>0</v>
      </c>
      <c r="S1859" s="11">
        <v>0</v>
      </c>
      <c r="T1859" s="11">
        <v>1</v>
      </c>
      <c r="U1859" s="11">
        <v>0</v>
      </c>
      <c r="V1859" s="11">
        <v>0</v>
      </c>
      <c r="W1859" s="11">
        <v>0</v>
      </c>
      <c r="X1859" s="11">
        <v>0</v>
      </c>
      <c r="Y1859" s="11">
        <v>0</v>
      </c>
      <c r="Z1859" s="11">
        <v>0</v>
      </c>
      <c r="AA1859" s="12" t="s">
        <v>32955</v>
      </c>
      <c r="AB1859" s="17" t="str">
        <f t="shared" si="175"/>
        <v>Programme: Master of Public Health (MPH) (Part-Time)</v>
      </c>
      <c r="AC1859" s="17">
        <f t="shared" si="176"/>
        <v>1</v>
      </c>
      <c r="AD1859" s="17" t="str">
        <f t="shared" si="177"/>
        <v/>
      </c>
      <c r="AE1859" s="17" t="str">
        <f t="shared" si="178"/>
        <v/>
      </c>
      <c r="AF1859" s="17" t="str">
        <f t="shared" si="179"/>
        <v/>
      </c>
      <c r="AG1859" s="17" cm="1">
        <f t="array" ref="AG1859">IFERROR(IF(J1859="Level",INDEX($M1859:$S1859,AC1859+1),INDEX($M1859:$S1859,AC1859)),"")</f>
        <v>180</v>
      </c>
      <c r="AH1859" s="17" t="str" cm="1">
        <f t="array" ref="AH1859">IFERROR(IF(J1859="Level",INDEX($M1859:$S1859,AD1859+1),INDEX($M1859:$S1859,AD1859)),"")</f>
        <v/>
      </c>
      <c r="AI1859" s="17" t="str" cm="1">
        <f t="array" ref="AI1859">IFERROR(INDEX($M1859:$S1859,AE1859),"")</f>
        <v/>
      </c>
      <c r="AJ1859" s="17" t="str" cm="1">
        <f t="array" ref="AJ1859">IFERROR(INDEX($M1859:$S1859,AF1859),"")</f>
        <v/>
      </c>
      <c r="AK1859" s="17" cm="1">
        <f t="array" ref="AK1859">IFERROR(IF(J1859="Level",INDEX($T1859:$Z1859,AC1859+1),INDEX($T1859:$Z1859,AC1859)),"")</f>
        <v>1</v>
      </c>
      <c r="AL1859" s="17" t="str" cm="1">
        <f t="array" ref="AL1859">IFERROR(IF(J1859="Level",INDEX($T1859:$Z1859,AD1859+1),INDEX($T1859:$Z1859,AD1859)),"")</f>
        <v/>
      </c>
      <c r="AM1859" s="17" t="str" cm="1">
        <f t="array" ref="AM1859">IFERROR(INDEX($T1859:$Z1859,AE1859),"")</f>
        <v/>
      </c>
      <c r="AN1859" s="17" t="str" cm="1">
        <f t="array" ref="AN1859">IFERROR(INDEX($T1859:$Z1859,AF1859),"")</f>
        <v/>
      </c>
    </row>
    <row r="1860" spans="1:40" x14ac:dyDescent="0.2">
      <c r="A1860" s="17" t="str">
        <f t="shared" si="174"/>
        <v>MSc Psychology (Conversion) (Part-Time): PTS2PSYEDU01</v>
      </c>
      <c r="B1860" s="11" t="s">
        <v>4426</v>
      </c>
      <c r="C1860" s="11" t="s">
        <v>32965</v>
      </c>
      <c r="D1860" s="11" t="s">
        <v>4427</v>
      </c>
      <c r="E1860" s="11" t="s">
        <v>149</v>
      </c>
      <c r="F1860" s="11" t="s">
        <v>71</v>
      </c>
      <c r="G1860" s="11" t="s">
        <v>32394</v>
      </c>
      <c r="H1860" s="11" t="s">
        <v>77</v>
      </c>
      <c r="I1860" s="11">
        <v>1</v>
      </c>
      <c r="J1860" s="11" t="s">
        <v>78</v>
      </c>
      <c r="K1860" s="11" t="s">
        <v>32182</v>
      </c>
      <c r="L1860" s="11">
        <v>180</v>
      </c>
      <c r="M1860" s="11">
        <v>180</v>
      </c>
      <c r="N1860" s="11">
        <v>0</v>
      </c>
      <c r="O1860" s="11">
        <v>0</v>
      </c>
      <c r="P1860" s="11">
        <v>0</v>
      </c>
      <c r="Q1860" s="11">
        <v>0</v>
      </c>
      <c r="R1860" s="11">
        <v>0</v>
      </c>
      <c r="S1860" s="11">
        <v>0</v>
      </c>
      <c r="T1860" s="11">
        <v>1</v>
      </c>
      <c r="U1860" s="11">
        <v>0</v>
      </c>
      <c r="V1860" s="11">
        <v>0</v>
      </c>
      <c r="W1860" s="11">
        <v>0</v>
      </c>
      <c r="X1860" s="11">
        <v>0</v>
      </c>
      <c r="Y1860" s="11">
        <v>0</v>
      </c>
      <c r="Z1860" s="11">
        <v>0</v>
      </c>
      <c r="AA1860" s="12" t="s">
        <v>32955</v>
      </c>
      <c r="AB1860" s="17" t="str">
        <f t="shared" si="175"/>
        <v>Programme: MSc Psychology (Conversion) (Part-Time)</v>
      </c>
      <c r="AC1860" s="17">
        <f t="shared" si="176"/>
        <v>1</v>
      </c>
      <c r="AD1860" s="17" t="str">
        <f t="shared" si="177"/>
        <v/>
      </c>
      <c r="AE1860" s="17" t="str">
        <f t="shared" si="178"/>
        <v/>
      </c>
      <c r="AF1860" s="17" t="str">
        <f t="shared" si="179"/>
        <v/>
      </c>
      <c r="AG1860" s="17" cm="1">
        <f t="array" ref="AG1860">IFERROR(IF(J1860="Level",INDEX($M1860:$S1860,AC1860+1),INDEX($M1860:$S1860,AC1860)),"")</f>
        <v>180</v>
      </c>
      <c r="AH1860" s="17" t="str" cm="1">
        <f t="array" ref="AH1860">IFERROR(IF(J1860="Level",INDEX($M1860:$S1860,AD1860+1),INDEX($M1860:$S1860,AD1860)),"")</f>
        <v/>
      </c>
      <c r="AI1860" s="17" t="str" cm="1">
        <f t="array" ref="AI1860">IFERROR(INDEX($M1860:$S1860,AE1860),"")</f>
        <v/>
      </c>
      <c r="AJ1860" s="17" t="str" cm="1">
        <f t="array" ref="AJ1860">IFERROR(INDEX($M1860:$S1860,AF1860),"")</f>
        <v/>
      </c>
      <c r="AK1860" s="17" cm="1">
        <f t="array" ref="AK1860">IFERROR(IF(J1860="Level",INDEX($T1860:$Z1860,AC1860+1),INDEX($T1860:$Z1860,AC1860)),"")</f>
        <v>1</v>
      </c>
      <c r="AL1860" s="17" t="str" cm="1">
        <f t="array" ref="AL1860">IFERROR(IF(J1860="Level",INDEX($T1860:$Z1860,AD1860+1),INDEX($T1860:$Z1860,AD1860)),"")</f>
        <v/>
      </c>
      <c r="AM1860" s="17" t="str" cm="1">
        <f t="array" ref="AM1860">IFERROR(INDEX($T1860:$Z1860,AE1860),"")</f>
        <v/>
      </c>
      <c r="AN1860" s="17" t="str" cm="1">
        <f t="array" ref="AN1860">IFERROR(INDEX($T1860:$Z1860,AF1860),"")</f>
        <v/>
      </c>
    </row>
    <row r="1861" spans="1:40" x14ac:dyDescent="0.2">
      <c r="A1861" s="17" t="str">
        <f t="shared" si="174"/>
        <v>MSc Animal Behaviour (Part-Time): PTS2PSYPSY02</v>
      </c>
      <c r="B1861" s="11" t="s">
        <v>4428</v>
      </c>
      <c r="C1861" s="11" t="s">
        <v>32965</v>
      </c>
      <c r="D1861" s="11" t="s">
        <v>4429</v>
      </c>
      <c r="E1861" s="11" t="s">
        <v>149</v>
      </c>
      <c r="F1861" s="11" t="s">
        <v>71</v>
      </c>
      <c r="G1861" s="11" t="s">
        <v>32394</v>
      </c>
      <c r="H1861" s="11" t="s">
        <v>77</v>
      </c>
      <c r="I1861" s="11">
        <v>1</v>
      </c>
      <c r="J1861" s="11" t="s">
        <v>78</v>
      </c>
      <c r="K1861" s="11" t="s">
        <v>32182</v>
      </c>
      <c r="L1861" s="11">
        <v>180</v>
      </c>
      <c r="M1861" s="11">
        <v>180</v>
      </c>
      <c r="N1861" s="11">
        <v>0</v>
      </c>
      <c r="O1861" s="11">
        <v>0</v>
      </c>
      <c r="P1861" s="11">
        <v>0</v>
      </c>
      <c r="Q1861" s="11">
        <v>0</v>
      </c>
      <c r="R1861" s="11">
        <v>0</v>
      </c>
      <c r="S1861" s="11">
        <v>0</v>
      </c>
      <c r="T1861" s="11">
        <v>1</v>
      </c>
      <c r="U1861" s="11">
        <v>0</v>
      </c>
      <c r="V1861" s="11">
        <v>0</v>
      </c>
      <c r="W1861" s="11">
        <v>0</v>
      </c>
      <c r="X1861" s="11">
        <v>0</v>
      </c>
      <c r="Y1861" s="11">
        <v>0</v>
      </c>
      <c r="Z1861" s="11">
        <v>0</v>
      </c>
      <c r="AA1861" s="12" t="s">
        <v>32955</v>
      </c>
      <c r="AB1861" s="17" t="str">
        <f t="shared" si="175"/>
        <v>Programme: MSc Animal Behaviour (Part-Time)</v>
      </c>
      <c r="AC1861" s="17">
        <f t="shared" si="176"/>
        <v>1</v>
      </c>
      <c r="AD1861" s="17" t="str">
        <f t="shared" si="177"/>
        <v/>
      </c>
      <c r="AE1861" s="17" t="str">
        <f t="shared" si="178"/>
        <v/>
      </c>
      <c r="AF1861" s="17" t="str">
        <f t="shared" si="179"/>
        <v/>
      </c>
      <c r="AG1861" s="17" cm="1">
        <f t="array" ref="AG1861">IFERROR(IF(J1861="Level",INDEX($M1861:$S1861,AC1861+1),INDEX($M1861:$S1861,AC1861)),"")</f>
        <v>180</v>
      </c>
      <c r="AH1861" s="17" t="str" cm="1">
        <f t="array" ref="AH1861">IFERROR(IF(J1861="Level",INDEX($M1861:$S1861,AD1861+1),INDEX($M1861:$S1861,AD1861)),"")</f>
        <v/>
      </c>
      <c r="AI1861" s="17" t="str" cm="1">
        <f t="array" ref="AI1861">IFERROR(INDEX($M1861:$S1861,AE1861),"")</f>
        <v/>
      </c>
      <c r="AJ1861" s="17" t="str" cm="1">
        <f t="array" ref="AJ1861">IFERROR(INDEX($M1861:$S1861,AF1861),"")</f>
        <v/>
      </c>
      <c r="AK1861" s="17" cm="1">
        <f t="array" ref="AK1861">IFERROR(IF(J1861="Level",INDEX($T1861:$Z1861,AC1861+1),INDEX($T1861:$Z1861,AC1861)),"")</f>
        <v>1</v>
      </c>
      <c r="AL1861" s="17" t="str" cm="1">
        <f t="array" ref="AL1861">IFERROR(IF(J1861="Level",INDEX($T1861:$Z1861,AD1861+1),INDEX($T1861:$Z1861,AD1861)),"")</f>
        <v/>
      </c>
      <c r="AM1861" s="17" t="str" cm="1">
        <f t="array" ref="AM1861">IFERROR(INDEX($T1861:$Z1861,AE1861),"")</f>
        <v/>
      </c>
      <c r="AN1861" s="17" t="str" cm="1">
        <f t="array" ref="AN1861">IFERROR(INDEX($T1861:$Z1861,AF1861),"")</f>
        <v/>
      </c>
    </row>
    <row r="1862" spans="1:40" x14ac:dyDescent="0.2">
      <c r="A1862" s="17" t="str">
        <f t="shared" si="174"/>
        <v>MSc Psychological Research Methods (Part-Time): PTS2PSYPSY04</v>
      </c>
      <c r="B1862" s="11" t="s">
        <v>4430</v>
      </c>
      <c r="C1862" s="11" t="s">
        <v>32965</v>
      </c>
      <c r="D1862" s="11" t="s">
        <v>4431</v>
      </c>
      <c r="E1862" s="11" t="s">
        <v>149</v>
      </c>
      <c r="F1862" s="11" t="s">
        <v>71</v>
      </c>
      <c r="G1862" s="11" t="s">
        <v>32394</v>
      </c>
      <c r="H1862" s="11" t="s">
        <v>77</v>
      </c>
      <c r="I1862" s="11">
        <v>1</v>
      </c>
      <c r="J1862" s="11" t="s">
        <v>78</v>
      </c>
      <c r="K1862" s="11" t="s">
        <v>32182</v>
      </c>
      <c r="L1862" s="11">
        <v>180</v>
      </c>
      <c r="M1862" s="11">
        <v>180</v>
      </c>
      <c r="N1862" s="11">
        <v>0</v>
      </c>
      <c r="O1862" s="11">
        <v>0</v>
      </c>
      <c r="P1862" s="11">
        <v>0</v>
      </c>
      <c r="Q1862" s="11">
        <v>0</v>
      </c>
      <c r="R1862" s="11">
        <v>0</v>
      </c>
      <c r="S1862" s="11">
        <v>0</v>
      </c>
      <c r="T1862" s="11">
        <v>1</v>
      </c>
      <c r="U1862" s="11">
        <v>0</v>
      </c>
      <c r="V1862" s="11">
        <v>0</v>
      </c>
      <c r="W1862" s="11">
        <v>0</v>
      </c>
      <c r="X1862" s="11">
        <v>0</v>
      </c>
      <c r="Y1862" s="11">
        <v>0</v>
      </c>
      <c r="Z1862" s="11">
        <v>0</v>
      </c>
      <c r="AA1862" s="12" t="s">
        <v>32955</v>
      </c>
      <c r="AB1862" s="17" t="str">
        <f t="shared" si="175"/>
        <v>Programme: MSc Psychological Research Methods (Part-Time)</v>
      </c>
      <c r="AC1862" s="17">
        <f t="shared" si="176"/>
        <v>1</v>
      </c>
      <c r="AD1862" s="17" t="str">
        <f t="shared" si="177"/>
        <v/>
      </c>
      <c r="AE1862" s="17" t="str">
        <f t="shared" si="178"/>
        <v/>
      </c>
      <c r="AF1862" s="17" t="str">
        <f t="shared" si="179"/>
        <v/>
      </c>
      <c r="AG1862" s="17" cm="1">
        <f t="array" ref="AG1862">IFERROR(IF(J1862="Level",INDEX($M1862:$S1862,AC1862+1),INDEX($M1862:$S1862,AC1862)),"")</f>
        <v>180</v>
      </c>
      <c r="AH1862" s="17" t="str" cm="1">
        <f t="array" ref="AH1862">IFERROR(IF(J1862="Level",INDEX($M1862:$S1862,AD1862+1),INDEX($M1862:$S1862,AD1862)),"")</f>
        <v/>
      </c>
      <c r="AI1862" s="17" t="str" cm="1">
        <f t="array" ref="AI1862">IFERROR(INDEX($M1862:$S1862,AE1862),"")</f>
        <v/>
      </c>
      <c r="AJ1862" s="17" t="str" cm="1">
        <f t="array" ref="AJ1862">IFERROR(INDEX($M1862:$S1862,AF1862),"")</f>
        <v/>
      </c>
      <c r="AK1862" s="17" cm="1">
        <f t="array" ref="AK1862">IFERROR(IF(J1862="Level",INDEX($T1862:$Z1862,AC1862+1),INDEX($T1862:$Z1862,AC1862)),"")</f>
        <v>1</v>
      </c>
      <c r="AL1862" s="17" t="str" cm="1">
        <f t="array" ref="AL1862">IFERROR(IF(J1862="Level",INDEX($T1862:$Z1862,AD1862+1),INDEX($T1862:$Z1862,AD1862)),"")</f>
        <v/>
      </c>
      <c r="AM1862" s="17" t="str" cm="1">
        <f t="array" ref="AM1862">IFERROR(INDEX($T1862:$Z1862,AE1862),"")</f>
        <v/>
      </c>
      <c r="AN1862" s="17" t="str" cm="1">
        <f t="array" ref="AN1862">IFERROR(INDEX($T1862:$Z1862,AF1862),"")</f>
        <v/>
      </c>
    </row>
    <row r="1863" spans="1:40" x14ac:dyDescent="0.2">
      <c r="A1863" s="17" t="str">
        <f t="shared" si="174"/>
        <v>MSc Social and Organisational Psychology (Part-Time): PTS2PSYPSY05</v>
      </c>
      <c r="B1863" s="11" t="s">
        <v>4432</v>
      </c>
      <c r="C1863" s="11" t="s">
        <v>32965</v>
      </c>
      <c r="D1863" s="11" t="s">
        <v>4433</v>
      </c>
      <c r="E1863" s="11" t="s">
        <v>149</v>
      </c>
      <c r="F1863" s="11" t="s">
        <v>71</v>
      </c>
      <c r="G1863" s="11" t="s">
        <v>32394</v>
      </c>
      <c r="H1863" s="11" t="s">
        <v>77</v>
      </c>
      <c r="I1863" s="11">
        <v>1</v>
      </c>
      <c r="J1863" s="11" t="s">
        <v>78</v>
      </c>
      <c r="K1863" s="11" t="s">
        <v>32182</v>
      </c>
      <c r="L1863" s="11">
        <v>180</v>
      </c>
      <c r="M1863" s="11">
        <v>180</v>
      </c>
      <c r="N1863" s="11">
        <v>0</v>
      </c>
      <c r="O1863" s="11">
        <v>0</v>
      </c>
      <c r="P1863" s="11">
        <v>0</v>
      </c>
      <c r="Q1863" s="11">
        <v>0</v>
      </c>
      <c r="R1863" s="11">
        <v>0</v>
      </c>
      <c r="S1863" s="11">
        <v>0</v>
      </c>
      <c r="T1863" s="11">
        <v>1</v>
      </c>
      <c r="U1863" s="11">
        <v>0</v>
      </c>
      <c r="V1863" s="11">
        <v>0</v>
      </c>
      <c r="W1863" s="11">
        <v>0</v>
      </c>
      <c r="X1863" s="11">
        <v>0</v>
      </c>
      <c r="Y1863" s="11">
        <v>0</v>
      </c>
      <c r="Z1863" s="11">
        <v>0</v>
      </c>
      <c r="AA1863" s="12" t="s">
        <v>32955</v>
      </c>
      <c r="AB1863" s="17" t="str">
        <f t="shared" si="175"/>
        <v>Programme: MSc Social and Organisational Psychology (Part-Time)</v>
      </c>
      <c r="AC1863" s="17">
        <f t="shared" si="176"/>
        <v>1</v>
      </c>
      <c r="AD1863" s="17" t="str">
        <f t="shared" si="177"/>
        <v/>
      </c>
      <c r="AE1863" s="17" t="str">
        <f t="shared" si="178"/>
        <v/>
      </c>
      <c r="AF1863" s="17" t="str">
        <f t="shared" si="179"/>
        <v/>
      </c>
      <c r="AG1863" s="17" cm="1">
        <f t="array" ref="AG1863">IFERROR(IF(J1863="Level",INDEX($M1863:$S1863,AC1863+1),INDEX($M1863:$S1863,AC1863)),"")</f>
        <v>180</v>
      </c>
      <c r="AH1863" s="17" t="str" cm="1">
        <f t="array" ref="AH1863">IFERROR(IF(J1863="Level",INDEX($M1863:$S1863,AD1863+1),INDEX($M1863:$S1863,AD1863)),"")</f>
        <v/>
      </c>
      <c r="AI1863" s="17" t="str" cm="1">
        <f t="array" ref="AI1863">IFERROR(INDEX($M1863:$S1863,AE1863),"")</f>
        <v/>
      </c>
      <c r="AJ1863" s="17" t="str" cm="1">
        <f t="array" ref="AJ1863">IFERROR(INDEX($M1863:$S1863,AF1863),"")</f>
        <v/>
      </c>
      <c r="AK1863" s="17" cm="1">
        <f t="array" ref="AK1863">IFERROR(IF(J1863="Level",INDEX($T1863:$Z1863,AC1863+1),INDEX($T1863:$Z1863,AC1863)),"")</f>
        <v>1</v>
      </c>
      <c r="AL1863" s="17" t="str" cm="1">
        <f t="array" ref="AL1863">IFERROR(IF(J1863="Level",INDEX($T1863:$Z1863,AD1863+1),INDEX($T1863:$Z1863,AD1863)),"")</f>
        <v/>
      </c>
      <c r="AM1863" s="17" t="str" cm="1">
        <f t="array" ref="AM1863">IFERROR(INDEX($T1863:$Z1863,AE1863),"")</f>
        <v/>
      </c>
      <c r="AN1863" s="17" t="str" cm="1">
        <f t="array" ref="AN1863">IFERROR(INDEX($T1863:$Z1863,AF1863),"")</f>
        <v/>
      </c>
    </row>
    <row r="1864" spans="1:40" x14ac:dyDescent="0.2">
      <c r="A1864" s="17" t="str">
        <f t="shared" si="174"/>
        <v>MSc Clinical Psychology (Part-Time): PTS2PSYPSY17</v>
      </c>
      <c r="B1864" s="11" t="s">
        <v>4444</v>
      </c>
      <c r="C1864" s="11" t="s">
        <v>32965</v>
      </c>
      <c r="D1864" s="11" t="s">
        <v>4445</v>
      </c>
      <c r="E1864" s="11" t="s">
        <v>149</v>
      </c>
      <c r="F1864" s="11" t="s">
        <v>71</v>
      </c>
      <c r="G1864" s="11" t="s">
        <v>32394</v>
      </c>
      <c r="H1864" s="11" t="s">
        <v>77</v>
      </c>
      <c r="I1864" s="11">
        <v>1</v>
      </c>
      <c r="J1864" s="11" t="s">
        <v>78</v>
      </c>
      <c r="K1864" s="11" t="s">
        <v>32182</v>
      </c>
      <c r="L1864" s="11">
        <v>180</v>
      </c>
      <c r="M1864" s="11">
        <v>180</v>
      </c>
      <c r="N1864" s="11">
        <v>0</v>
      </c>
      <c r="O1864" s="11">
        <v>0</v>
      </c>
      <c r="P1864" s="11">
        <v>0</v>
      </c>
      <c r="Q1864" s="11">
        <v>0</v>
      </c>
      <c r="R1864" s="11">
        <v>0</v>
      </c>
      <c r="S1864" s="11">
        <v>0</v>
      </c>
      <c r="T1864" s="11">
        <v>1</v>
      </c>
      <c r="U1864" s="11">
        <v>0</v>
      </c>
      <c r="V1864" s="11">
        <v>0</v>
      </c>
      <c r="W1864" s="11">
        <v>0</v>
      </c>
      <c r="X1864" s="11">
        <v>0</v>
      </c>
      <c r="Y1864" s="11">
        <v>0</v>
      </c>
      <c r="Z1864" s="11">
        <v>0</v>
      </c>
      <c r="AA1864" s="12" t="s">
        <v>32955</v>
      </c>
      <c r="AB1864" s="17" t="str">
        <f t="shared" si="175"/>
        <v>Programme: MSc Clinical Psychology (Part-Time)</v>
      </c>
      <c r="AC1864" s="17">
        <f t="shared" si="176"/>
        <v>1</v>
      </c>
      <c r="AD1864" s="17" t="str">
        <f t="shared" si="177"/>
        <v/>
      </c>
      <c r="AE1864" s="17" t="str">
        <f t="shared" si="178"/>
        <v/>
      </c>
      <c r="AF1864" s="17" t="str">
        <f t="shared" si="179"/>
        <v/>
      </c>
      <c r="AG1864" s="17" cm="1">
        <f t="array" ref="AG1864">IFERROR(IF(J1864="Level",INDEX($M1864:$S1864,AC1864+1),INDEX($M1864:$S1864,AC1864)),"")</f>
        <v>180</v>
      </c>
      <c r="AH1864" s="17" t="str" cm="1">
        <f t="array" ref="AH1864">IFERROR(IF(J1864="Level",INDEX($M1864:$S1864,AD1864+1),INDEX($M1864:$S1864,AD1864)),"")</f>
        <v/>
      </c>
      <c r="AI1864" s="17" t="str" cm="1">
        <f t="array" ref="AI1864">IFERROR(INDEX($M1864:$S1864,AE1864),"")</f>
        <v/>
      </c>
      <c r="AJ1864" s="17" t="str" cm="1">
        <f t="array" ref="AJ1864">IFERROR(INDEX($M1864:$S1864,AF1864),"")</f>
        <v/>
      </c>
      <c r="AK1864" s="17" cm="1">
        <f t="array" ref="AK1864">IFERROR(IF(J1864="Level",INDEX($T1864:$Z1864,AC1864+1),INDEX($T1864:$Z1864,AC1864)),"")</f>
        <v>1</v>
      </c>
      <c r="AL1864" s="17" t="str" cm="1">
        <f t="array" ref="AL1864">IFERROR(IF(J1864="Level",INDEX($T1864:$Z1864,AD1864+1),INDEX($T1864:$Z1864,AD1864)),"")</f>
        <v/>
      </c>
      <c r="AM1864" s="17" t="str" cm="1">
        <f t="array" ref="AM1864">IFERROR(INDEX($T1864:$Z1864,AE1864),"")</f>
        <v/>
      </c>
      <c r="AN1864" s="17" t="str" cm="1">
        <f t="array" ref="AN1864">IFERROR(INDEX($T1864:$Z1864,AF1864),"")</f>
        <v/>
      </c>
    </row>
    <row r="1865" spans="1:40" ht="25.5" x14ac:dyDescent="0.2">
      <c r="A1865" s="17" t="str">
        <f t="shared" si="174"/>
        <v>MSc Psychological Therapies Practice and Research (Systemic Therapy) (Part-Time): PTS2PSYPSY10</v>
      </c>
      <c r="B1865" s="11" t="s">
        <v>4434</v>
      </c>
      <c r="C1865" s="11" t="s">
        <v>32965</v>
      </c>
      <c r="D1865" s="11" t="s">
        <v>4435</v>
      </c>
      <c r="E1865" s="11" t="s">
        <v>112</v>
      </c>
      <c r="F1865" s="11" t="s">
        <v>71</v>
      </c>
      <c r="G1865" s="11" t="s">
        <v>32394</v>
      </c>
      <c r="H1865" s="11" t="s">
        <v>77</v>
      </c>
      <c r="I1865" s="11">
        <v>1</v>
      </c>
      <c r="J1865" s="11" t="s">
        <v>78</v>
      </c>
      <c r="K1865" s="11" t="s">
        <v>32182</v>
      </c>
      <c r="L1865" s="11">
        <v>180</v>
      </c>
      <c r="M1865" s="11">
        <v>180</v>
      </c>
      <c r="N1865" s="11">
        <v>0</v>
      </c>
      <c r="O1865" s="11">
        <v>0</v>
      </c>
      <c r="P1865" s="11">
        <v>0</v>
      </c>
      <c r="Q1865" s="11">
        <v>0</v>
      </c>
      <c r="R1865" s="11">
        <v>0</v>
      </c>
      <c r="S1865" s="11">
        <v>0</v>
      </c>
      <c r="T1865" s="11">
        <v>1</v>
      </c>
      <c r="U1865" s="11">
        <v>0</v>
      </c>
      <c r="V1865" s="11">
        <v>0</v>
      </c>
      <c r="W1865" s="11">
        <v>0</v>
      </c>
      <c r="X1865" s="11">
        <v>0</v>
      </c>
      <c r="Y1865" s="11">
        <v>0</v>
      </c>
      <c r="Z1865" s="11">
        <v>0</v>
      </c>
      <c r="AA1865" s="12" t="s">
        <v>32955</v>
      </c>
      <c r="AB1865" s="17" t="str">
        <f t="shared" si="175"/>
        <v>Programme: MSc Psychological Therapies Practice and Research (Systemic Therapy) (Part-Time)</v>
      </c>
      <c r="AC1865" s="17">
        <f t="shared" si="176"/>
        <v>1</v>
      </c>
      <c r="AD1865" s="17" t="str">
        <f t="shared" si="177"/>
        <v/>
      </c>
      <c r="AE1865" s="17" t="str">
        <f t="shared" si="178"/>
        <v/>
      </c>
      <c r="AF1865" s="17" t="str">
        <f t="shared" si="179"/>
        <v/>
      </c>
      <c r="AG1865" s="17" cm="1">
        <f t="array" ref="AG1865">IFERROR(IF(J1865="Level",INDEX($M1865:$S1865,AC1865+1),INDEX($M1865:$S1865,AC1865)),"")</f>
        <v>180</v>
      </c>
      <c r="AH1865" s="17" t="str" cm="1">
        <f t="array" ref="AH1865">IFERROR(IF(J1865="Level",INDEX($M1865:$S1865,AD1865+1),INDEX($M1865:$S1865,AD1865)),"")</f>
        <v/>
      </c>
      <c r="AI1865" s="17" t="str" cm="1">
        <f t="array" ref="AI1865">IFERROR(INDEX($M1865:$S1865,AE1865),"")</f>
        <v/>
      </c>
      <c r="AJ1865" s="17" t="str" cm="1">
        <f t="array" ref="AJ1865">IFERROR(INDEX($M1865:$S1865,AF1865),"")</f>
        <v/>
      </c>
      <c r="AK1865" s="17" cm="1">
        <f t="array" ref="AK1865">IFERROR(IF(J1865="Level",INDEX($T1865:$Z1865,AC1865+1),INDEX($T1865:$Z1865,AC1865)),"")</f>
        <v>1</v>
      </c>
      <c r="AL1865" s="17" t="str" cm="1">
        <f t="array" ref="AL1865">IFERROR(IF(J1865="Level",INDEX($T1865:$Z1865,AD1865+1),INDEX($T1865:$Z1865,AD1865)),"")</f>
        <v/>
      </c>
      <c r="AM1865" s="17" t="str" cm="1">
        <f t="array" ref="AM1865">IFERROR(INDEX($T1865:$Z1865,AE1865),"")</f>
        <v/>
      </c>
      <c r="AN1865" s="17" t="str" cm="1">
        <f t="array" ref="AN1865">IFERROR(INDEX($T1865:$Z1865,AF1865),"")</f>
        <v/>
      </c>
    </row>
    <row r="1866" spans="1:40" ht="25.5" x14ac:dyDescent="0.2">
      <c r="A1866" s="17" t="str">
        <f t="shared" si="174"/>
        <v>MSc Psychological Therapies Practice and Research (Psychodynamic/Psychoanalytic Therapy) (Part-Time): PTS2PSYPSY11</v>
      </c>
      <c r="B1866" s="11" t="s">
        <v>4436</v>
      </c>
      <c r="C1866" s="11" t="s">
        <v>32965</v>
      </c>
      <c r="D1866" s="11" t="s">
        <v>4437</v>
      </c>
      <c r="E1866" s="11" t="s">
        <v>112</v>
      </c>
      <c r="F1866" s="11" t="s">
        <v>71</v>
      </c>
      <c r="G1866" s="11" t="s">
        <v>32394</v>
      </c>
      <c r="H1866" s="11" t="s">
        <v>77</v>
      </c>
      <c r="I1866" s="11">
        <v>1</v>
      </c>
      <c r="J1866" s="11" t="s">
        <v>78</v>
      </c>
      <c r="K1866" s="11" t="s">
        <v>32182</v>
      </c>
      <c r="L1866" s="11">
        <v>180</v>
      </c>
      <c r="M1866" s="11">
        <v>180</v>
      </c>
      <c r="N1866" s="11">
        <v>0</v>
      </c>
      <c r="O1866" s="11">
        <v>0</v>
      </c>
      <c r="P1866" s="11">
        <v>0</v>
      </c>
      <c r="Q1866" s="11">
        <v>0</v>
      </c>
      <c r="R1866" s="11">
        <v>0</v>
      </c>
      <c r="S1866" s="11">
        <v>0</v>
      </c>
      <c r="T1866" s="11">
        <v>1</v>
      </c>
      <c r="U1866" s="11">
        <v>0</v>
      </c>
      <c r="V1866" s="11">
        <v>0</v>
      </c>
      <c r="W1866" s="11">
        <v>0</v>
      </c>
      <c r="X1866" s="11">
        <v>0</v>
      </c>
      <c r="Y1866" s="11">
        <v>0</v>
      </c>
      <c r="Z1866" s="11">
        <v>0</v>
      </c>
      <c r="AA1866" s="12" t="s">
        <v>32955</v>
      </c>
      <c r="AB1866" s="17" t="str">
        <f t="shared" si="175"/>
        <v>Programme: MSc Psychological Therapies Practice and Research (Psychodynamic/Psychoanalytic Therapy) (Part-Time)</v>
      </c>
      <c r="AC1866" s="17">
        <f t="shared" si="176"/>
        <v>1</v>
      </c>
      <c r="AD1866" s="17" t="str">
        <f t="shared" si="177"/>
        <v/>
      </c>
      <c r="AE1866" s="17" t="str">
        <f t="shared" si="178"/>
        <v/>
      </c>
      <c r="AF1866" s="17" t="str">
        <f t="shared" si="179"/>
        <v/>
      </c>
      <c r="AG1866" s="17" cm="1">
        <f t="array" ref="AG1866">IFERROR(IF(J1866="Level",INDEX($M1866:$S1866,AC1866+1),INDEX($M1866:$S1866,AC1866)),"")</f>
        <v>180</v>
      </c>
      <c r="AH1866" s="17" t="str" cm="1">
        <f t="array" ref="AH1866">IFERROR(IF(J1866="Level",INDEX($M1866:$S1866,AD1866+1),INDEX($M1866:$S1866,AD1866)),"")</f>
        <v/>
      </c>
      <c r="AI1866" s="17" t="str" cm="1">
        <f t="array" ref="AI1866">IFERROR(INDEX($M1866:$S1866,AE1866),"")</f>
        <v/>
      </c>
      <c r="AJ1866" s="17" t="str" cm="1">
        <f t="array" ref="AJ1866">IFERROR(INDEX($M1866:$S1866,AF1866),"")</f>
        <v/>
      </c>
      <c r="AK1866" s="17" cm="1">
        <f t="array" ref="AK1866">IFERROR(IF(J1866="Level",INDEX($T1866:$Z1866,AC1866+1),INDEX($T1866:$Z1866,AC1866)),"")</f>
        <v>1</v>
      </c>
      <c r="AL1866" s="17" t="str" cm="1">
        <f t="array" ref="AL1866">IFERROR(IF(J1866="Level",INDEX($T1866:$Z1866,AD1866+1),INDEX($T1866:$Z1866,AD1866)),"")</f>
        <v/>
      </c>
      <c r="AM1866" s="17" t="str" cm="1">
        <f t="array" ref="AM1866">IFERROR(INDEX($T1866:$Z1866,AE1866),"")</f>
        <v/>
      </c>
      <c r="AN1866" s="17" t="str" cm="1">
        <f t="array" ref="AN1866">IFERROR(INDEX($T1866:$Z1866,AF1866),"")</f>
        <v/>
      </c>
    </row>
    <row r="1867" spans="1:40" ht="25.5" x14ac:dyDescent="0.2">
      <c r="A1867" s="17" t="str">
        <f t="shared" si="174"/>
        <v>MSc Clinical Associate in Psychology (MCAP) (Part-Time): PTS2PSYPSY13</v>
      </c>
      <c r="B1867" s="11" t="s">
        <v>4438</v>
      </c>
      <c r="C1867" s="11" t="s">
        <v>32965</v>
      </c>
      <c r="D1867" s="11" t="s">
        <v>4439</v>
      </c>
      <c r="E1867" s="11" t="s">
        <v>112</v>
      </c>
      <c r="F1867" s="11" t="s">
        <v>71</v>
      </c>
      <c r="G1867" s="11" t="s">
        <v>32394</v>
      </c>
      <c r="H1867" s="11" t="s">
        <v>77</v>
      </c>
      <c r="I1867" s="11">
        <v>1</v>
      </c>
      <c r="J1867" s="11" t="s">
        <v>78</v>
      </c>
      <c r="K1867" s="11" t="s">
        <v>32182</v>
      </c>
      <c r="L1867" s="11">
        <v>180</v>
      </c>
      <c r="M1867" s="11">
        <v>180</v>
      </c>
      <c r="N1867" s="11">
        <v>0</v>
      </c>
      <c r="O1867" s="11">
        <v>0</v>
      </c>
      <c r="P1867" s="11">
        <v>0</v>
      </c>
      <c r="Q1867" s="11">
        <v>0</v>
      </c>
      <c r="R1867" s="11">
        <v>0</v>
      </c>
      <c r="S1867" s="11">
        <v>0</v>
      </c>
      <c r="T1867" s="11">
        <v>1</v>
      </c>
      <c r="U1867" s="11">
        <v>0</v>
      </c>
      <c r="V1867" s="11">
        <v>0</v>
      </c>
      <c r="W1867" s="11">
        <v>0</v>
      </c>
      <c r="X1867" s="11">
        <v>0</v>
      </c>
      <c r="Y1867" s="11">
        <v>0</v>
      </c>
      <c r="Z1867" s="11">
        <v>0</v>
      </c>
      <c r="AA1867" s="12" t="s">
        <v>32955</v>
      </c>
      <c r="AB1867" s="17" t="str">
        <f t="shared" si="175"/>
        <v>Programme: MSc Clinical Associate in Psychology (MCAP) (Part-Time)</v>
      </c>
      <c r="AC1867" s="17">
        <f t="shared" si="176"/>
        <v>1</v>
      </c>
      <c r="AD1867" s="17" t="str">
        <f t="shared" si="177"/>
        <v/>
      </c>
      <c r="AE1867" s="17" t="str">
        <f t="shared" si="178"/>
        <v/>
      </c>
      <c r="AF1867" s="17" t="str">
        <f t="shared" si="179"/>
        <v/>
      </c>
      <c r="AG1867" s="17" cm="1">
        <f t="array" ref="AG1867">IFERROR(IF(J1867="Level",INDEX($M1867:$S1867,AC1867+1),INDEX($M1867:$S1867,AC1867)),"")</f>
        <v>180</v>
      </c>
      <c r="AH1867" s="17" t="str" cm="1">
        <f t="array" ref="AH1867">IFERROR(IF(J1867="Level",INDEX($M1867:$S1867,AD1867+1),INDEX($M1867:$S1867,AD1867)),"")</f>
        <v/>
      </c>
      <c r="AI1867" s="17" t="str" cm="1">
        <f t="array" ref="AI1867">IFERROR(INDEX($M1867:$S1867,AE1867),"")</f>
        <v/>
      </c>
      <c r="AJ1867" s="17" t="str" cm="1">
        <f t="array" ref="AJ1867">IFERROR(INDEX($M1867:$S1867,AF1867),"")</f>
        <v/>
      </c>
      <c r="AK1867" s="17" cm="1">
        <f t="array" ref="AK1867">IFERROR(IF(J1867="Level",INDEX($T1867:$Z1867,AC1867+1),INDEX($T1867:$Z1867,AC1867)),"")</f>
        <v>1</v>
      </c>
      <c r="AL1867" s="17" t="str" cm="1">
        <f t="array" ref="AL1867">IFERROR(IF(J1867="Level",INDEX($T1867:$Z1867,AD1867+1),INDEX($T1867:$Z1867,AD1867)),"")</f>
        <v/>
      </c>
      <c r="AM1867" s="17" t="str" cm="1">
        <f t="array" ref="AM1867">IFERROR(INDEX($T1867:$Z1867,AE1867),"")</f>
        <v/>
      </c>
      <c r="AN1867" s="17" t="str" cm="1">
        <f t="array" ref="AN1867">IFERROR(INDEX($T1867:$Z1867,AF1867),"")</f>
        <v/>
      </c>
    </row>
    <row r="1868" spans="1:40" ht="25.5" x14ac:dyDescent="0.2">
      <c r="A1868" s="17" t="str">
        <f t="shared" si="174"/>
        <v>MSc Clinical Associate in Psychology (Children, Young People and Families) (Part-Time): PTS2PSYPSY15</v>
      </c>
      <c r="B1868" s="11" t="s">
        <v>4440</v>
      </c>
      <c r="C1868" s="11" t="s">
        <v>32965</v>
      </c>
      <c r="D1868" s="11" t="s">
        <v>4441</v>
      </c>
      <c r="E1868" s="11" t="s">
        <v>112</v>
      </c>
      <c r="F1868" s="11" t="s">
        <v>71</v>
      </c>
      <c r="G1868" s="11" t="s">
        <v>32394</v>
      </c>
      <c r="H1868" s="11" t="s">
        <v>77</v>
      </c>
      <c r="I1868" s="11">
        <v>1</v>
      </c>
      <c r="J1868" s="11" t="s">
        <v>78</v>
      </c>
      <c r="K1868" s="11" t="s">
        <v>32182</v>
      </c>
      <c r="L1868" s="11">
        <v>180</v>
      </c>
      <c r="M1868" s="11">
        <v>180</v>
      </c>
      <c r="N1868" s="11">
        <v>0</v>
      </c>
      <c r="O1868" s="11">
        <v>0</v>
      </c>
      <c r="P1868" s="11">
        <v>0</v>
      </c>
      <c r="Q1868" s="11">
        <v>0</v>
      </c>
      <c r="R1868" s="11">
        <v>0</v>
      </c>
      <c r="S1868" s="11">
        <v>0</v>
      </c>
      <c r="T1868" s="11">
        <v>1</v>
      </c>
      <c r="U1868" s="11">
        <v>0</v>
      </c>
      <c r="V1868" s="11">
        <v>0</v>
      </c>
      <c r="W1868" s="11">
        <v>0</v>
      </c>
      <c r="X1868" s="11">
        <v>0</v>
      </c>
      <c r="Y1868" s="11">
        <v>0</v>
      </c>
      <c r="Z1868" s="11">
        <v>0</v>
      </c>
      <c r="AA1868" s="12" t="s">
        <v>32955</v>
      </c>
      <c r="AB1868" s="17" t="str">
        <f t="shared" si="175"/>
        <v>Programme: MSc Clinical Associate in Psychology (Children, Young People and Families) (Part-Time)</v>
      </c>
      <c r="AC1868" s="17">
        <f t="shared" si="176"/>
        <v>1</v>
      </c>
      <c r="AD1868" s="17" t="str">
        <f t="shared" si="177"/>
        <v/>
      </c>
      <c r="AE1868" s="17" t="str">
        <f t="shared" si="178"/>
        <v/>
      </c>
      <c r="AF1868" s="17" t="str">
        <f t="shared" si="179"/>
        <v/>
      </c>
      <c r="AG1868" s="17" cm="1">
        <f t="array" ref="AG1868">IFERROR(IF(J1868="Level",INDEX($M1868:$S1868,AC1868+1),INDEX($M1868:$S1868,AC1868)),"")</f>
        <v>180</v>
      </c>
      <c r="AH1868" s="17" t="str" cm="1">
        <f t="array" ref="AH1868">IFERROR(IF(J1868="Level",INDEX($M1868:$S1868,AD1868+1),INDEX($M1868:$S1868,AD1868)),"")</f>
        <v/>
      </c>
      <c r="AI1868" s="17" t="str" cm="1">
        <f t="array" ref="AI1868">IFERROR(INDEX($M1868:$S1868,AE1868),"")</f>
        <v/>
      </c>
      <c r="AJ1868" s="17" t="str" cm="1">
        <f t="array" ref="AJ1868">IFERROR(INDEX($M1868:$S1868,AF1868),"")</f>
        <v/>
      </c>
      <c r="AK1868" s="17" cm="1">
        <f t="array" ref="AK1868">IFERROR(IF(J1868="Level",INDEX($T1868:$Z1868,AC1868+1),INDEX($T1868:$Z1868,AC1868)),"")</f>
        <v>1</v>
      </c>
      <c r="AL1868" s="17" t="str" cm="1">
        <f t="array" ref="AL1868">IFERROR(IF(J1868="Level",INDEX($T1868:$Z1868,AD1868+1),INDEX($T1868:$Z1868,AD1868)),"")</f>
        <v/>
      </c>
      <c r="AM1868" s="17" t="str" cm="1">
        <f t="array" ref="AM1868">IFERROR(INDEX($T1868:$Z1868,AE1868),"")</f>
        <v/>
      </c>
      <c r="AN1868" s="17" t="str" cm="1">
        <f t="array" ref="AN1868">IFERROR(INDEX($T1868:$Z1868,AF1868),"")</f>
        <v/>
      </c>
    </row>
    <row r="1869" spans="1:40" x14ac:dyDescent="0.2">
      <c r="A1869" s="17" t="str">
        <f t="shared" si="174"/>
        <v>MSc Psychological Therapies Practice and Research: PTS2PSYPSY16</v>
      </c>
      <c r="B1869" s="11" t="s">
        <v>4442</v>
      </c>
      <c r="C1869" s="11" t="s">
        <v>32965</v>
      </c>
      <c r="D1869" s="11" t="s">
        <v>4443</v>
      </c>
      <c r="E1869" s="11" t="s">
        <v>112</v>
      </c>
      <c r="F1869" s="11" t="s">
        <v>71</v>
      </c>
      <c r="G1869" s="11" t="s">
        <v>33907</v>
      </c>
      <c r="H1869" s="11" t="s">
        <v>77</v>
      </c>
      <c r="I1869" s="11">
        <v>1</v>
      </c>
      <c r="J1869" s="11" t="s">
        <v>78</v>
      </c>
      <c r="K1869" s="11" t="s">
        <v>32182</v>
      </c>
      <c r="L1869" s="11">
        <v>180</v>
      </c>
      <c r="M1869" s="11">
        <v>180</v>
      </c>
      <c r="N1869" s="11">
        <v>0</v>
      </c>
      <c r="O1869" s="11">
        <v>0</v>
      </c>
      <c r="P1869" s="11">
        <v>0</v>
      </c>
      <c r="Q1869" s="11">
        <v>0</v>
      </c>
      <c r="R1869" s="11">
        <v>0</v>
      </c>
      <c r="S1869" s="11">
        <v>0</v>
      </c>
      <c r="T1869" s="11">
        <v>1</v>
      </c>
      <c r="U1869" s="11">
        <v>0</v>
      </c>
      <c r="V1869" s="11">
        <v>0</v>
      </c>
      <c r="W1869" s="11">
        <v>0</v>
      </c>
      <c r="X1869" s="11">
        <v>0</v>
      </c>
      <c r="Y1869" s="11">
        <v>0</v>
      </c>
      <c r="Z1869" s="11">
        <v>0</v>
      </c>
      <c r="AA1869" s="12" t="s">
        <v>32955</v>
      </c>
      <c r="AB1869" s="17" t="str">
        <f t="shared" si="175"/>
        <v>Programme: MSc Psychological Therapies Practice and Research</v>
      </c>
      <c r="AC1869" s="17">
        <f t="shared" si="176"/>
        <v>1</v>
      </c>
      <c r="AD1869" s="17" t="str">
        <f t="shared" si="177"/>
        <v/>
      </c>
      <c r="AE1869" s="17" t="str">
        <f t="shared" si="178"/>
        <v/>
      </c>
      <c r="AF1869" s="17" t="str">
        <f t="shared" si="179"/>
        <v/>
      </c>
      <c r="AG1869" s="17" cm="1">
        <f t="array" ref="AG1869">IFERROR(IF(J1869="Level",INDEX($M1869:$S1869,AC1869+1),INDEX($M1869:$S1869,AC1869)),"")</f>
        <v>180</v>
      </c>
      <c r="AH1869" s="17" t="str" cm="1">
        <f t="array" ref="AH1869">IFERROR(IF(J1869="Level",INDEX($M1869:$S1869,AD1869+1),INDEX($M1869:$S1869,AD1869)),"")</f>
        <v/>
      </c>
      <c r="AI1869" s="17" t="str" cm="1">
        <f t="array" ref="AI1869">IFERROR(INDEX($M1869:$S1869,AE1869),"")</f>
        <v/>
      </c>
      <c r="AJ1869" s="17" t="str" cm="1">
        <f t="array" ref="AJ1869">IFERROR(INDEX($M1869:$S1869,AF1869),"")</f>
        <v/>
      </c>
      <c r="AK1869" s="17" cm="1">
        <f t="array" ref="AK1869">IFERROR(IF(J1869="Level",INDEX($T1869:$Z1869,AC1869+1),INDEX($T1869:$Z1869,AC1869)),"")</f>
        <v>1</v>
      </c>
      <c r="AL1869" s="17" t="str" cm="1">
        <f t="array" ref="AL1869">IFERROR(IF(J1869="Level",INDEX($T1869:$Z1869,AD1869+1),INDEX($T1869:$Z1869,AD1869)),"")</f>
        <v/>
      </c>
      <c r="AM1869" s="17" t="str" cm="1">
        <f t="array" ref="AM1869">IFERROR(INDEX($T1869:$Z1869,AE1869),"")</f>
        <v/>
      </c>
      <c r="AN1869" s="17" t="str" cm="1">
        <f t="array" ref="AN1869">IFERROR(INDEX($T1869:$Z1869,AF1869),"")</f>
        <v/>
      </c>
    </row>
    <row r="1870" spans="1:40" ht="25.5" x14ac:dyDescent="0.2">
      <c r="A1870" s="17" t="str">
        <f t="shared" si="174"/>
        <v>MSc Clinical Associate in Psychology (MCAP) (Part-Time) - Cornwall: PTS2PSYPSYCA</v>
      </c>
      <c r="B1870" s="11" t="s">
        <v>4446</v>
      </c>
      <c r="C1870" s="11" t="s">
        <v>32965</v>
      </c>
      <c r="D1870" s="11" t="s">
        <v>4447</v>
      </c>
      <c r="E1870" s="11" t="s">
        <v>112</v>
      </c>
      <c r="F1870" s="11" t="s">
        <v>71</v>
      </c>
      <c r="G1870" s="11" t="s">
        <v>32394</v>
      </c>
      <c r="H1870" s="11" t="s">
        <v>77</v>
      </c>
      <c r="I1870" s="11">
        <v>1</v>
      </c>
      <c r="J1870" s="11" t="s">
        <v>78</v>
      </c>
      <c r="K1870" s="11" t="s">
        <v>32182</v>
      </c>
      <c r="L1870" s="11">
        <v>180</v>
      </c>
      <c r="M1870" s="11">
        <v>180</v>
      </c>
      <c r="N1870" s="11">
        <v>0</v>
      </c>
      <c r="O1870" s="11">
        <v>0</v>
      </c>
      <c r="P1870" s="11">
        <v>0</v>
      </c>
      <c r="Q1870" s="11">
        <v>0</v>
      </c>
      <c r="R1870" s="11">
        <v>0</v>
      </c>
      <c r="S1870" s="11">
        <v>0</v>
      </c>
      <c r="T1870" s="11">
        <v>1</v>
      </c>
      <c r="U1870" s="11">
        <v>0</v>
      </c>
      <c r="V1870" s="11">
        <v>0</v>
      </c>
      <c r="W1870" s="11">
        <v>0</v>
      </c>
      <c r="X1870" s="11">
        <v>0</v>
      </c>
      <c r="Y1870" s="11">
        <v>0</v>
      </c>
      <c r="Z1870" s="11">
        <v>0</v>
      </c>
      <c r="AA1870" s="12" t="s">
        <v>32955</v>
      </c>
      <c r="AB1870" s="17" t="str">
        <f t="shared" si="175"/>
        <v>Programme: MSc Clinical Associate in Psychology (MCAP) (Part-Time) - Cornwall</v>
      </c>
      <c r="AC1870" s="17">
        <f t="shared" si="176"/>
        <v>1</v>
      </c>
      <c r="AD1870" s="17" t="str">
        <f t="shared" si="177"/>
        <v/>
      </c>
      <c r="AE1870" s="17" t="str">
        <f t="shared" si="178"/>
        <v/>
      </c>
      <c r="AF1870" s="17" t="str">
        <f t="shared" si="179"/>
        <v/>
      </c>
      <c r="AG1870" s="17" cm="1">
        <f t="array" ref="AG1870">IFERROR(IF(J1870="Level",INDEX($M1870:$S1870,AC1870+1),INDEX($M1870:$S1870,AC1870)),"")</f>
        <v>180</v>
      </c>
      <c r="AH1870" s="17" t="str" cm="1">
        <f t="array" ref="AH1870">IFERROR(IF(J1870="Level",INDEX($M1870:$S1870,AD1870+1),INDEX($M1870:$S1870,AD1870)),"")</f>
        <v/>
      </c>
      <c r="AI1870" s="17" t="str" cm="1">
        <f t="array" ref="AI1870">IFERROR(INDEX($M1870:$S1870,AE1870),"")</f>
        <v/>
      </c>
      <c r="AJ1870" s="17" t="str" cm="1">
        <f t="array" ref="AJ1870">IFERROR(INDEX($M1870:$S1870,AF1870),"")</f>
        <v/>
      </c>
      <c r="AK1870" s="17" cm="1">
        <f t="array" ref="AK1870">IFERROR(IF(J1870="Level",INDEX($T1870:$Z1870,AC1870+1),INDEX($T1870:$Z1870,AC1870)),"")</f>
        <v>1</v>
      </c>
      <c r="AL1870" s="17" t="str" cm="1">
        <f t="array" ref="AL1870">IFERROR(IF(J1870="Level",INDEX($T1870:$Z1870,AD1870+1),INDEX($T1870:$Z1870,AD1870)),"")</f>
        <v/>
      </c>
      <c r="AM1870" s="17" t="str" cm="1">
        <f t="array" ref="AM1870">IFERROR(INDEX($T1870:$Z1870,AE1870),"")</f>
        <v/>
      </c>
      <c r="AN1870" s="17" t="str" cm="1">
        <f t="array" ref="AN1870">IFERROR(INDEX($T1870:$Z1870,AF1870),"")</f>
        <v/>
      </c>
    </row>
    <row r="1871" spans="1:40" ht="25.5" x14ac:dyDescent="0.2">
      <c r="A1871" s="17" t="str">
        <f t="shared" si="174"/>
        <v>MSc Clinical Associate in Psychology (Children, Young People and Families) (Part-Time) - Cornwall: PTS2PSYPSYCB</v>
      </c>
      <c r="B1871" s="11" t="s">
        <v>4448</v>
      </c>
      <c r="C1871" s="11" t="s">
        <v>32965</v>
      </c>
      <c r="D1871" s="11" t="s">
        <v>4449</v>
      </c>
      <c r="E1871" s="11" t="s">
        <v>112</v>
      </c>
      <c r="F1871" s="11" t="s">
        <v>71</v>
      </c>
      <c r="G1871" s="11" t="s">
        <v>32394</v>
      </c>
      <c r="H1871" s="11" t="s">
        <v>77</v>
      </c>
      <c r="I1871" s="11">
        <v>1</v>
      </c>
      <c r="J1871" s="11" t="s">
        <v>78</v>
      </c>
      <c r="K1871" s="11" t="s">
        <v>32182</v>
      </c>
      <c r="L1871" s="11">
        <v>180</v>
      </c>
      <c r="M1871" s="11">
        <v>180</v>
      </c>
      <c r="N1871" s="11">
        <v>0</v>
      </c>
      <c r="O1871" s="11">
        <v>0</v>
      </c>
      <c r="P1871" s="11">
        <v>0</v>
      </c>
      <c r="Q1871" s="11">
        <v>0</v>
      </c>
      <c r="R1871" s="11">
        <v>0</v>
      </c>
      <c r="S1871" s="11">
        <v>0</v>
      </c>
      <c r="T1871" s="11">
        <v>1</v>
      </c>
      <c r="U1871" s="11">
        <v>0</v>
      </c>
      <c r="V1871" s="11">
        <v>0</v>
      </c>
      <c r="W1871" s="11">
        <v>0</v>
      </c>
      <c r="X1871" s="11">
        <v>0</v>
      </c>
      <c r="Y1871" s="11">
        <v>0</v>
      </c>
      <c r="Z1871" s="11">
        <v>0</v>
      </c>
      <c r="AA1871" s="12" t="s">
        <v>32955</v>
      </c>
      <c r="AB1871" s="17" t="str">
        <f t="shared" si="175"/>
        <v>Programme: MSc Clinical Associate in Psychology (Children, Young People and Families) (Part-Time) - Cornwall</v>
      </c>
      <c r="AC1871" s="17">
        <f t="shared" si="176"/>
        <v>1</v>
      </c>
      <c r="AD1871" s="17" t="str">
        <f t="shared" si="177"/>
        <v/>
      </c>
      <c r="AE1871" s="17" t="str">
        <f t="shared" si="178"/>
        <v/>
      </c>
      <c r="AF1871" s="17" t="str">
        <f t="shared" si="179"/>
        <v/>
      </c>
      <c r="AG1871" s="17" cm="1">
        <f t="array" ref="AG1871">IFERROR(IF(J1871="Level",INDEX($M1871:$S1871,AC1871+1),INDEX($M1871:$S1871,AC1871)),"")</f>
        <v>180</v>
      </c>
      <c r="AH1871" s="17" t="str" cm="1">
        <f t="array" ref="AH1871">IFERROR(IF(J1871="Level",INDEX($M1871:$S1871,AD1871+1),INDEX($M1871:$S1871,AD1871)),"")</f>
        <v/>
      </c>
      <c r="AI1871" s="17" t="str" cm="1">
        <f t="array" ref="AI1871">IFERROR(INDEX($M1871:$S1871,AE1871),"")</f>
        <v/>
      </c>
      <c r="AJ1871" s="17" t="str" cm="1">
        <f t="array" ref="AJ1871">IFERROR(INDEX($M1871:$S1871,AF1871),"")</f>
        <v/>
      </c>
      <c r="AK1871" s="17" cm="1">
        <f t="array" ref="AK1871">IFERROR(IF(J1871="Level",INDEX($T1871:$Z1871,AC1871+1),INDEX($T1871:$Z1871,AC1871)),"")</f>
        <v>1</v>
      </c>
      <c r="AL1871" s="17" t="str" cm="1">
        <f t="array" ref="AL1871">IFERROR(IF(J1871="Level",INDEX($T1871:$Z1871,AD1871+1),INDEX($T1871:$Z1871,AD1871)),"")</f>
        <v/>
      </c>
      <c r="AM1871" s="17" t="str" cm="1">
        <f t="array" ref="AM1871">IFERROR(INDEX($T1871:$Z1871,AE1871),"")</f>
        <v/>
      </c>
      <c r="AN1871" s="17" t="str" cm="1">
        <f t="array" ref="AN1871">IFERROR(INDEX($T1871:$Z1871,AF1871),"")</f>
        <v/>
      </c>
    </row>
    <row r="1872" spans="1:40" x14ac:dyDescent="0.2">
      <c r="A1872" s="17" t="str">
        <f t="shared" si="174"/>
        <v>MSc Sport and Exercise Medicine (Part-Time): PTS2SHSEMS01</v>
      </c>
      <c r="B1872" s="11" t="s">
        <v>4471</v>
      </c>
      <c r="C1872" s="11" t="s">
        <v>32965</v>
      </c>
      <c r="D1872" s="11" t="s">
        <v>4472</v>
      </c>
      <c r="E1872" s="11" t="s">
        <v>152</v>
      </c>
      <c r="F1872" s="11" t="s">
        <v>71</v>
      </c>
      <c r="G1872" s="11" t="s">
        <v>32394</v>
      </c>
      <c r="H1872" s="11" t="s">
        <v>77</v>
      </c>
      <c r="I1872" s="11">
        <v>1</v>
      </c>
      <c r="J1872" s="11" t="s">
        <v>78</v>
      </c>
      <c r="K1872" s="11" t="s">
        <v>32182</v>
      </c>
      <c r="L1872" s="11">
        <v>180</v>
      </c>
      <c r="M1872" s="11">
        <v>180</v>
      </c>
      <c r="N1872" s="11">
        <v>0</v>
      </c>
      <c r="O1872" s="11">
        <v>0</v>
      </c>
      <c r="P1872" s="11">
        <v>0</v>
      </c>
      <c r="Q1872" s="11">
        <v>0</v>
      </c>
      <c r="R1872" s="11">
        <v>0</v>
      </c>
      <c r="S1872" s="11">
        <v>0</v>
      </c>
      <c r="T1872" s="11">
        <v>1</v>
      </c>
      <c r="U1872" s="11">
        <v>0</v>
      </c>
      <c r="V1872" s="11">
        <v>0</v>
      </c>
      <c r="W1872" s="11">
        <v>0</v>
      </c>
      <c r="X1872" s="11">
        <v>0</v>
      </c>
      <c r="Y1872" s="11">
        <v>0</v>
      </c>
      <c r="Z1872" s="11">
        <v>0</v>
      </c>
      <c r="AA1872" s="12" t="s">
        <v>32955</v>
      </c>
      <c r="AB1872" s="17" t="str">
        <f t="shared" si="175"/>
        <v>Programme: MSc Sport and Exercise Medicine (Part-Time)</v>
      </c>
      <c r="AC1872" s="17">
        <f t="shared" si="176"/>
        <v>1</v>
      </c>
      <c r="AD1872" s="17" t="str">
        <f t="shared" si="177"/>
        <v/>
      </c>
      <c r="AE1872" s="17" t="str">
        <f t="shared" si="178"/>
        <v/>
      </c>
      <c r="AF1872" s="17" t="str">
        <f t="shared" si="179"/>
        <v/>
      </c>
      <c r="AG1872" s="17" cm="1">
        <f t="array" ref="AG1872">IFERROR(IF(J1872="Level",INDEX($M1872:$S1872,AC1872+1),INDEX($M1872:$S1872,AC1872)),"")</f>
        <v>180</v>
      </c>
      <c r="AH1872" s="17" t="str" cm="1">
        <f t="array" ref="AH1872">IFERROR(IF(J1872="Level",INDEX($M1872:$S1872,AD1872+1),INDEX($M1872:$S1872,AD1872)),"")</f>
        <v/>
      </c>
      <c r="AI1872" s="17" t="str" cm="1">
        <f t="array" ref="AI1872">IFERROR(INDEX($M1872:$S1872,AE1872),"")</f>
        <v/>
      </c>
      <c r="AJ1872" s="17" t="str" cm="1">
        <f t="array" ref="AJ1872">IFERROR(INDEX($M1872:$S1872,AF1872),"")</f>
        <v/>
      </c>
      <c r="AK1872" s="17" cm="1">
        <f t="array" ref="AK1872">IFERROR(IF(J1872="Level",INDEX($T1872:$Z1872,AC1872+1),INDEX($T1872:$Z1872,AC1872)),"")</f>
        <v>1</v>
      </c>
      <c r="AL1872" s="17" t="str" cm="1">
        <f t="array" ref="AL1872">IFERROR(IF(J1872="Level",INDEX($T1872:$Z1872,AD1872+1),INDEX($T1872:$Z1872,AD1872)),"")</f>
        <v/>
      </c>
      <c r="AM1872" s="17" t="str" cm="1">
        <f t="array" ref="AM1872">IFERROR(INDEX($T1872:$Z1872,AE1872),"")</f>
        <v/>
      </c>
      <c r="AN1872" s="17" t="str" cm="1">
        <f t="array" ref="AN1872">IFERROR(INDEX($T1872:$Z1872,AF1872),"")</f>
        <v/>
      </c>
    </row>
    <row r="1873" spans="1:40" x14ac:dyDescent="0.2">
      <c r="A1873" s="17" t="str">
        <f t="shared" si="174"/>
        <v>MSc Paediatric Exercise and Health (Part-Time): PTS2SHSSHS02</v>
      </c>
      <c r="B1873" s="11" t="s">
        <v>4473</v>
      </c>
      <c r="C1873" s="11" t="s">
        <v>32965</v>
      </c>
      <c r="D1873" s="11" t="s">
        <v>4474</v>
      </c>
      <c r="E1873" s="11" t="s">
        <v>152</v>
      </c>
      <c r="F1873" s="11" t="s">
        <v>71</v>
      </c>
      <c r="G1873" s="11" t="s">
        <v>32394</v>
      </c>
      <c r="H1873" s="11" t="s">
        <v>77</v>
      </c>
      <c r="I1873" s="11">
        <v>1</v>
      </c>
      <c r="J1873" s="11" t="s">
        <v>78</v>
      </c>
      <c r="K1873" s="11" t="s">
        <v>32182</v>
      </c>
      <c r="L1873" s="11">
        <v>180</v>
      </c>
      <c r="M1873" s="11">
        <v>180</v>
      </c>
      <c r="N1873" s="11">
        <v>0</v>
      </c>
      <c r="O1873" s="11">
        <v>0</v>
      </c>
      <c r="P1873" s="11">
        <v>0</v>
      </c>
      <c r="Q1873" s="11">
        <v>0</v>
      </c>
      <c r="R1873" s="11">
        <v>0</v>
      </c>
      <c r="S1873" s="11">
        <v>0</v>
      </c>
      <c r="T1873" s="11">
        <v>1</v>
      </c>
      <c r="U1873" s="11">
        <v>0</v>
      </c>
      <c r="V1873" s="11">
        <v>0</v>
      </c>
      <c r="W1873" s="11">
        <v>0</v>
      </c>
      <c r="X1873" s="11">
        <v>0</v>
      </c>
      <c r="Y1873" s="11">
        <v>0</v>
      </c>
      <c r="Z1873" s="11">
        <v>0</v>
      </c>
      <c r="AA1873" s="12" t="s">
        <v>32955</v>
      </c>
      <c r="AB1873" s="17" t="str">
        <f t="shared" si="175"/>
        <v>Programme: MSc Paediatric Exercise and Health (Part-Time)</v>
      </c>
      <c r="AC1873" s="17">
        <f t="shared" si="176"/>
        <v>1</v>
      </c>
      <c r="AD1873" s="17" t="str">
        <f t="shared" si="177"/>
        <v/>
      </c>
      <c r="AE1873" s="17" t="str">
        <f t="shared" si="178"/>
        <v/>
      </c>
      <c r="AF1873" s="17" t="str">
        <f t="shared" si="179"/>
        <v/>
      </c>
      <c r="AG1873" s="17" cm="1">
        <f t="array" ref="AG1873">IFERROR(IF(J1873="Level",INDEX($M1873:$S1873,AC1873+1),INDEX($M1873:$S1873,AC1873)),"")</f>
        <v>180</v>
      </c>
      <c r="AH1873" s="17" t="str" cm="1">
        <f t="array" ref="AH1873">IFERROR(IF(J1873="Level",INDEX($M1873:$S1873,AD1873+1),INDEX($M1873:$S1873,AD1873)),"")</f>
        <v/>
      </c>
      <c r="AI1873" s="17" t="str" cm="1">
        <f t="array" ref="AI1873">IFERROR(INDEX($M1873:$S1873,AE1873),"")</f>
        <v/>
      </c>
      <c r="AJ1873" s="17" t="str" cm="1">
        <f t="array" ref="AJ1873">IFERROR(INDEX($M1873:$S1873,AF1873),"")</f>
        <v/>
      </c>
      <c r="AK1873" s="17" cm="1">
        <f t="array" ref="AK1873">IFERROR(IF(J1873="Level",INDEX($T1873:$Z1873,AC1873+1),INDEX($T1873:$Z1873,AC1873)),"")</f>
        <v>1</v>
      </c>
      <c r="AL1873" s="17" t="str" cm="1">
        <f t="array" ref="AL1873">IFERROR(IF(J1873="Level",INDEX($T1873:$Z1873,AD1873+1),INDEX($T1873:$Z1873,AD1873)),"")</f>
        <v/>
      </c>
      <c r="AM1873" s="17" t="str" cm="1">
        <f t="array" ref="AM1873">IFERROR(INDEX($T1873:$Z1873,AE1873),"")</f>
        <v/>
      </c>
      <c r="AN1873" s="17" t="str" cm="1">
        <f t="array" ref="AN1873">IFERROR(INDEX($T1873:$Z1873,AF1873),"")</f>
        <v/>
      </c>
    </row>
    <row r="1874" spans="1:40" x14ac:dyDescent="0.2">
      <c r="A1874" s="17" t="str">
        <f t="shared" si="174"/>
        <v>MSc Sport and Health Sciences (Part-Time): PTS2SHSSHS03</v>
      </c>
      <c r="B1874" s="11" t="s">
        <v>4475</v>
      </c>
      <c r="C1874" s="11" t="s">
        <v>32965</v>
      </c>
      <c r="D1874" s="11" t="s">
        <v>4476</v>
      </c>
      <c r="E1874" s="11" t="s">
        <v>152</v>
      </c>
      <c r="F1874" s="11" t="s">
        <v>71</v>
      </c>
      <c r="G1874" s="11" t="s">
        <v>32394</v>
      </c>
      <c r="H1874" s="11" t="s">
        <v>77</v>
      </c>
      <c r="I1874" s="11">
        <v>1</v>
      </c>
      <c r="J1874" s="11" t="s">
        <v>78</v>
      </c>
      <c r="K1874" s="11" t="s">
        <v>32182</v>
      </c>
      <c r="L1874" s="11">
        <v>180</v>
      </c>
      <c r="M1874" s="11">
        <v>180</v>
      </c>
      <c r="N1874" s="11">
        <v>0</v>
      </c>
      <c r="O1874" s="11">
        <v>0</v>
      </c>
      <c r="P1874" s="11">
        <v>0</v>
      </c>
      <c r="Q1874" s="11">
        <v>0</v>
      </c>
      <c r="R1874" s="11">
        <v>0</v>
      </c>
      <c r="S1874" s="11">
        <v>0</v>
      </c>
      <c r="T1874" s="11">
        <v>1</v>
      </c>
      <c r="U1874" s="11">
        <v>0</v>
      </c>
      <c r="V1874" s="11">
        <v>0</v>
      </c>
      <c r="W1874" s="11">
        <v>0</v>
      </c>
      <c r="X1874" s="11">
        <v>0</v>
      </c>
      <c r="Y1874" s="11">
        <v>0</v>
      </c>
      <c r="Z1874" s="11">
        <v>0</v>
      </c>
      <c r="AA1874" s="12" t="s">
        <v>32955</v>
      </c>
      <c r="AB1874" s="17" t="str">
        <f t="shared" si="175"/>
        <v>Programme: MSc Sport and Health Sciences (Part-Time)</v>
      </c>
      <c r="AC1874" s="17">
        <f t="shared" si="176"/>
        <v>1</v>
      </c>
      <c r="AD1874" s="17" t="str">
        <f t="shared" si="177"/>
        <v/>
      </c>
      <c r="AE1874" s="17" t="str">
        <f t="shared" si="178"/>
        <v/>
      </c>
      <c r="AF1874" s="17" t="str">
        <f t="shared" si="179"/>
        <v/>
      </c>
      <c r="AG1874" s="17" cm="1">
        <f t="array" ref="AG1874">IFERROR(IF(J1874="Level",INDEX($M1874:$S1874,AC1874+1),INDEX($M1874:$S1874,AC1874)),"")</f>
        <v>180</v>
      </c>
      <c r="AH1874" s="17" t="str" cm="1">
        <f t="array" ref="AH1874">IFERROR(IF(J1874="Level",INDEX($M1874:$S1874,AD1874+1),INDEX($M1874:$S1874,AD1874)),"")</f>
        <v/>
      </c>
      <c r="AI1874" s="17" t="str" cm="1">
        <f t="array" ref="AI1874">IFERROR(INDEX($M1874:$S1874,AE1874),"")</f>
        <v/>
      </c>
      <c r="AJ1874" s="17" t="str" cm="1">
        <f t="array" ref="AJ1874">IFERROR(INDEX($M1874:$S1874,AF1874),"")</f>
        <v/>
      </c>
      <c r="AK1874" s="17" cm="1">
        <f t="array" ref="AK1874">IFERROR(IF(J1874="Level",INDEX($T1874:$Z1874,AC1874+1),INDEX($T1874:$Z1874,AC1874)),"")</f>
        <v>1</v>
      </c>
      <c r="AL1874" s="17" t="str" cm="1">
        <f t="array" ref="AL1874">IFERROR(IF(J1874="Level",INDEX($T1874:$Z1874,AD1874+1),INDEX($T1874:$Z1874,AD1874)),"")</f>
        <v/>
      </c>
      <c r="AM1874" s="17" t="str" cm="1">
        <f t="array" ref="AM1874">IFERROR(INDEX($T1874:$Z1874,AE1874),"")</f>
        <v/>
      </c>
      <c r="AN1874" s="17" t="str" cm="1">
        <f t="array" ref="AN1874">IFERROR(INDEX($T1874:$Z1874,AF1874),"")</f>
        <v/>
      </c>
    </row>
    <row r="1875" spans="1:40" x14ac:dyDescent="0.2">
      <c r="A1875" s="17" t="str">
        <f t="shared" si="174"/>
        <v>PGCert Genomic Medicine (Part-Time, 2-year): PCT2EMSEMS03</v>
      </c>
      <c r="B1875" s="11" t="s">
        <v>4501</v>
      </c>
      <c r="C1875" s="11" t="s">
        <v>32965</v>
      </c>
      <c r="D1875" s="11" t="s">
        <v>32325</v>
      </c>
      <c r="E1875" s="11" t="s">
        <v>70</v>
      </c>
      <c r="F1875" s="11" t="s">
        <v>71</v>
      </c>
      <c r="G1875" s="11" t="s">
        <v>32315</v>
      </c>
      <c r="H1875" s="11" t="s">
        <v>77</v>
      </c>
      <c r="I1875" s="11">
        <v>1</v>
      </c>
      <c r="J1875" s="11" t="s">
        <v>78</v>
      </c>
      <c r="K1875" s="11" t="s">
        <v>32182</v>
      </c>
      <c r="L1875" s="11">
        <v>60</v>
      </c>
      <c r="M1875" s="11">
        <v>60</v>
      </c>
      <c r="N1875" s="11">
        <v>0</v>
      </c>
      <c r="O1875" s="11">
        <v>0</v>
      </c>
      <c r="P1875" s="11">
        <v>0</v>
      </c>
      <c r="Q1875" s="11">
        <v>0</v>
      </c>
      <c r="R1875" s="11">
        <v>0</v>
      </c>
      <c r="S1875" s="11">
        <v>0</v>
      </c>
      <c r="T1875" s="11">
        <v>1</v>
      </c>
      <c r="U1875" s="11">
        <v>0</v>
      </c>
      <c r="V1875" s="11">
        <v>0</v>
      </c>
      <c r="W1875" s="11">
        <v>0</v>
      </c>
      <c r="X1875" s="11">
        <v>0</v>
      </c>
      <c r="Y1875" s="11">
        <v>0</v>
      </c>
      <c r="Z1875" s="11">
        <v>0</v>
      </c>
      <c r="AA1875" s="12" t="s">
        <v>32955</v>
      </c>
      <c r="AB1875" s="17" t="str">
        <f t="shared" si="175"/>
        <v>Programme: PGCert Genomic Medicine (Part-Time, 2-year)</v>
      </c>
      <c r="AC1875" s="17">
        <f t="shared" si="176"/>
        <v>1</v>
      </c>
      <c r="AD1875" s="17" t="str">
        <f t="shared" si="177"/>
        <v/>
      </c>
      <c r="AE1875" s="17" t="str">
        <f t="shared" si="178"/>
        <v/>
      </c>
      <c r="AF1875" s="17" t="str">
        <f t="shared" si="179"/>
        <v/>
      </c>
      <c r="AG1875" s="17" cm="1">
        <f t="array" ref="AG1875">IFERROR(IF(J1875="Level",INDEX($M1875:$S1875,AC1875+1),INDEX($M1875:$S1875,AC1875)),"")</f>
        <v>60</v>
      </c>
      <c r="AH1875" s="17" t="str" cm="1">
        <f t="array" ref="AH1875">IFERROR(IF(J1875="Level",INDEX($M1875:$S1875,AD1875+1),INDEX($M1875:$S1875,AD1875)),"")</f>
        <v/>
      </c>
      <c r="AI1875" s="17" t="str" cm="1">
        <f t="array" ref="AI1875">IFERROR(INDEX($M1875:$S1875,AE1875),"")</f>
        <v/>
      </c>
      <c r="AJ1875" s="17" t="str" cm="1">
        <f t="array" ref="AJ1875">IFERROR(INDEX($M1875:$S1875,AF1875),"")</f>
        <v/>
      </c>
      <c r="AK1875" s="17" cm="1">
        <f t="array" ref="AK1875">IFERROR(IF(J1875="Level",INDEX($T1875:$Z1875,AC1875+1),INDEX($T1875:$Z1875,AC1875)),"")</f>
        <v>1</v>
      </c>
      <c r="AL1875" s="17" t="str" cm="1">
        <f t="array" ref="AL1875">IFERROR(IF(J1875="Level",INDEX($T1875:$Z1875,AD1875+1),INDEX($T1875:$Z1875,AD1875)),"")</f>
        <v/>
      </c>
      <c r="AM1875" s="17" t="str" cm="1">
        <f t="array" ref="AM1875">IFERROR(INDEX($T1875:$Z1875,AE1875),"")</f>
        <v/>
      </c>
      <c r="AN1875" s="17" t="str" cm="1">
        <f t="array" ref="AN1875">IFERROR(INDEX($T1875:$Z1875,AF1875),"")</f>
        <v/>
      </c>
    </row>
    <row r="1876" spans="1:40" ht="25.5" x14ac:dyDescent="0.2">
      <c r="A1876" s="17" t="str">
        <f t="shared" si="174"/>
        <v>PGCert Professional Practice in Mental Health Law (Trainee MPAC) (Part-Time): PCT2PSYLAW02</v>
      </c>
      <c r="B1876" s="11" t="s">
        <v>4502</v>
      </c>
      <c r="C1876" s="11" t="s">
        <v>32965</v>
      </c>
      <c r="D1876" s="11" t="s">
        <v>4503</v>
      </c>
      <c r="E1876" s="11" t="s">
        <v>112</v>
      </c>
      <c r="F1876" s="11" t="s">
        <v>71</v>
      </c>
      <c r="G1876" s="11" t="s">
        <v>32315</v>
      </c>
      <c r="H1876" s="11" t="s">
        <v>77</v>
      </c>
      <c r="I1876" s="11">
        <v>1</v>
      </c>
      <c r="J1876" s="11" t="s">
        <v>78</v>
      </c>
      <c r="K1876" s="11" t="s">
        <v>32182</v>
      </c>
      <c r="L1876" s="11">
        <v>60</v>
      </c>
      <c r="M1876" s="11">
        <v>60</v>
      </c>
      <c r="N1876" s="11">
        <v>0</v>
      </c>
      <c r="O1876" s="11">
        <v>0</v>
      </c>
      <c r="P1876" s="11">
        <v>0</v>
      </c>
      <c r="Q1876" s="11">
        <v>0</v>
      </c>
      <c r="R1876" s="11">
        <v>0</v>
      </c>
      <c r="S1876" s="11">
        <v>0</v>
      </c>
      <c r="T1876" s="11">
        <v>1</v>
      </c>
      <c r="U1876" s="11">
        <v>0</v>
      </c>
      <c r="V1876" s="11">
        <v>0</v>
      </c>
      <c r="W1876" s="11">
        <v>0</v>
      </c>
      <c r="X1876" s="11">
        <v>0</v>
      </c>
      <c r="Y1876" s="11">
        <v>0</v>
      </c>
      <c r="Z1876" s="11">
        <v>0</v>
      </c>
      <c r="AA1876" s="12" t="s">
        <v>32955</v>
      </c>
      <c r="AB1876" s="17" t="str">
        <f t="shared" si="175"/>
        <v>Programme: PGCert Professional Practice in Mental Health Law (Trainee MPAC) (Part-Time)</v>
      </c>
      <c r="AC1876" s="17">
        <f t="shared" si="176"/>
        <v>1</v>
      </c>
      <c r="AD1876" s="17" t="str">
        <f t="shared" si="177"/>
        <v/>
      </c>
      <c r="AE1876" s="17" t="str">
        <f t="shared" si="178"/>
        <v/>
      </c>
      <c r="AF1876" s="17" t="str">
        <f t="shared" si="179"/>
        <v/>
      </c>
      <c r="AG1876" s="17" cm="1">
        <f t="array" ref="AG1876">IFERROR(IF(J1876="Level",INDEX($M1876:$S1876,AC1876+1),INDEX($M1876:$S1876,AC1876)),"")</f>
        <v>60</v>
      </c>
      <c r="AH1876" s="17" t="str" cm="1">
        <f t="array" ref="AH1876">IFERROR(IF(J1876="Level",INDEX($M1876:$S1876,AD1876+1),INDEX($M1876:$S1876,AD1876)),"")</f>
        <v/>
      </c>
      <c r="AI1876" s="17" t="str" cm="1">
        <f t="array" ref="AI1876">IFERROR(INDEX($M1876:$S1876,AE1876),"")</f>
        <v/>
      </c>
      <c r="AJ1876" s="17" t="str" cm="1">
        <f t="array" ref="AJ1876">IFERROR(INDEX($M1876:$S1876,AF1876),"")</f>
        <v/>
      </c>
      <c r="AK1876" s="17" cm="1">
        <f t="array" ref="AK1876">IFERROR(IF(J1876="Level",INDEX($T1876:$Z1876,AC1876+1),INDEX($T1876:$Z1876,AC1876)),"")</f>
        <v>1</v>
      </c>
      <c r="AL1876" s="17" t="str" cm="1">
        <f t="array" ref="AL1876">IFERROR(IF(J1876="Level",INDEX($T1876:$Z1876,AD1876+1),INDEX($T1876:$Z1876,AD1876)),"")</f>
        <v/>
      </c>
      <c r="AM1876" s="17" t="str" cm="1">
        <f t="array" ref="AM1876">IFERROR(INDEX($T1876:$Z1876,AE1876),"")</f>
        <v/>
      </c>
      <c r="AN1876" s="17" t="str" cm="1">
        <f t="array" ref="AN1876">IFERROR(INDEX($T1876:$Z1876,AF1876),"")</f>
        <v/>
      </c>
    </row>
    <row r="1877" spans="1:40" x14ac:dyDescent="0.2">
      <c r="A1877" s="17" t="str">
        <f t="shared" si="174"/>
        <v>PGDip Data Science (Professional) (Part-Time): PDP2ECSECS01</v>
      </c>
      <c r="B1877" s="11" t="s">
        <v>4508</v>
      </c>
      <c r="C1877" s="11" t="s">
        <v>32965</v>
      </c>
      <c r="D1877" s="11" t="s">
        <v>4509</v>
      </c>
      <c r="E1877" s="11" t="s">
        <v>420</v>
      </c>
      <c r="F1877" s="11" t="s">
        <v>82</v>
      </c>
      <c r="G1877" s="11" t="s">
        <v>32261</v>
      </c>
      <c r="H1877" s="11" t="s">
        <v>77</v>
      </c>
      <c r="I1877" s="11">
        <v>1</v>
      </c>
      <c r="J1877" s="11" t="s">
        <v>78</v>
      </c>
      <c r="K1877" s="11" t="s">
        <v>32182</v>
      </c>
      <c r="L1877" s="11">
        <v>120</v>
      </c>
      <c r="M1877" s="11">
        <v>120</v>
      </c>
      <c r="N1877" s="11">
        <v>0</v>
      </c>
      <c r="O1877" s="11">
        <v>0</v>
      </c>
      <c r="P1877" s="11">
        <v>0</v>
      </c>
      <c r="Q1877" s="11">
        <v>0</v>
      </c>
      <c r="R1877" s="11">
        <v>0</v>
      </c>
      <c r="S1877" s="11">
        <v>0</v>
      </c>
      <c r="T1877" s="11">
        <v>1</v>
      </c>
      <c r="U1877" s="11">
        <v>0</v>
      </c>
      <c r="V1877" s="11">
        <v>0</v>
      </c>
      <c r="W1877" s="11">
        <v>0</v>
      </c>
      <c r="X1877" s="11">
        <v>0</v>
      </c>
      <c r="Y1877" s="11">
        <v>0</v>
      </c>
      <c r="Z1877" s="11">
        <v>0</v>
      </c>
      <c r="AA1877" s="12" t="s">
        <v>32955</v>
      </c>
      <c r="AB1877" s="17" t="str">
        <f t="shared" si="175"/>
        <v>Programme: PGDip Data Science (Professional) (Part-Time)</v>
      </c>
      <c r="AC1877" s="17">
        <f t="shared" si="176"/>
        <v>1</v>
      </c>
      <c r="AD1877" s="17" t="str">
        <f t="shared" si="177"/>
        <v/>
      </c>
      <c r="AE1877" s="17" t="str">
        <f t="shared" si="178"/>
        <v/>
      </c>
      <c r="AF1877" s="17" t="str">
        <f t="shared" si="179"/>
        <v/>
      </c>
      <c r="AG1877" s="17" cm="1">
        <f t="array" ref="AG1877">IFERROR(IF(J1877="Level",INDEX($M1877:$S1877,AC1877+1),INDEX($M1877:$S1877,AC1877)),"")</f>
        <v>120</v>
      </c>
      <c r="AH1877" s="17" t="str" cm="1">
        <f t="array" ref="AH1877">IFERROR(IF(J1877="Level",INDEX($M1877:$S1877,AD1877+1),INDEX($M1877:$S1877,AD1877)),"")</f>
        <v/>
      </c>
      <c r="AI1877" s="17" t="str" cm="1">
        <f t="array" ref="AI1877">IFERROR(INDEX($M1877:$S1877,AE1877),"")</f>
        <v/>
      </c>
      <c r="AJ1877" s="17" t="str" cm="1">
        <f t="array" ref="AJ1877">IFERROR(INDEX($M1877:$S1877,AF1877),"")</f>
        <v/>
      </c>
      <c r="AK1877" s="17" cm="1">
        <f t="array" ref="AK1877">IFERROR(IF(J1877="Level",INDEX($T1877:$Z1877,AC1877+1),INDEX($T1877:$Z1877,AC1877)),"")</f>
        <v>1</v>
      </c>
      <c r="AL1877" s="17" t="str" cm="1">
        <f t="array" ref="AL1877">IFERROR(IF(J1877="Level",INDEX($T1877:$Z1877,AD1877+1),INDEX($T1877:$Z1877,AD1877)),"")</f>
        <v/>
      </c>
      <c r="AM1877" s="17" t="str" cm="1">
        <f t="array" ref="AM1877">IFERROR(INDEX($T1877:$Z1877,AE1877),"")</f>
        <v/>
      </c>
      <c r="AN1877" s="17" t="str" cm="1">
        <f t="array" ref="AN1877">IFERROR(INDEX($T1877:$Z1877,AF1877),"")</f>
        <v/>
      </c>
    </row>
    <row r="1878" spans="1:40" x14ac:dyDescent="0.2">
      <c r="A1878" s="17" t="str">
        <f t="shared" si="174"/>
        <v>PGDip Human Resource Management (Part-Time, 2-year): PDP2SBESBE07</v>
      </c>
      <c r="B1878" s="11" t="s">
        <v>4525</v>
      </c>
      <c r="C1878" s="11" t="s">
        <v>32965</v>
      </c>
      <c r="D1878" s="11" t="s">
        <v>32278</v>
      </c>
      <c r="E1878" s="11" t="s">
        <v>32279</v>
      </c>
      <c r="F1878" s="11" t="s">
        <v>82</v>
      </c>
      <c r="G1878" s="11" t="s">
        <v>32261</v>
      </c>
      <c r="H1878" s="11" t="s">
        <v>77</v>
      </c>
      <c r="I1878" s="11">
        <v>1</v>
      </c>
      <c r="J1878" s="11" t="s">
        <v>78</v>
      </c>
      <c r="K1878" s="11" t="s">
        <v>32182</v>
      </c>
      <c r="L1878" s="11">
        <v>120</v>
      </c>
      <c r="M1878" s="11">
        <v>120</v>
      </c>
      <c r="N1878" s="11">
        <v>0</v>
      </c>
      <c r="O1878" s="11">
        <v>0</v>
      </c>
      <c r="P1878" s="11">
        <v>0</v>
      </c>
      <c r="Q1878" s="11">
        <v>0</v>
      </c>
      <c r="R1878" s="11">
        <v>0</v>
      </c>
      <c r="S1878" s="11">
        <v>0</v>
      </c>
      <c r="T1878" s="11">
        <v>1</v>
      </c>
      <c r="U1878" s="11">
        <v>0</v>
      </c>
      <c r="V1878" s="11">
        <v>0</v>
      </c>
      <c r="W1878" s="11">
        <v>0</v>
      </c>
      <c r="X1878" s="11">
        <v>0</v>
      </c>
      <c r="Y1878" s="11">
        <v>0</v>
      </c>
      <c r="Z1878" s="11">
        <v>0</v>
      </c>
      <c r="AA1878" s="12" t="s">
        <v>32955</v>
      </c>
      <c r="AB1878" s="17" t="str">
        <f t="shared" si="175"/>
        <v>Programme: PGDip Human Resource Management (Part-Time, 2-year)</v>
      </c>
      <c r="AC1878" s="17">
        <f t="shared" si="176"/>
        <v>1</v>
      </c>
      <c r="AD1878" s="17" t="str">
        <f t="shared" si="177"/>
        <v/>
      </c>
      <c r="AE1878" s="17" t="str">
        <f t="shared" si="178"/>
        <v/>
      </c>
      <c r="AF1878" s="17" t="str">
        <f t="shared" si="179"/>
        <v/>
      </c>
      <c r="AG1878" s="17" cm="1">
        <f t="array" ref="AG1878">IFERROR(IF(J1878="Level",INDEX($M1878:$S1878,AC1878+1),INDEX($M1878:$S1878,AC1878)),"")</f>
        <v>120</v>
      </c>
      <c r="AH1878" s="17" t="str" cm="1">
        <f t="array" ref="AH1878">IFERROR(IF(J1878="Level",INDEX($M1878:$S1878,AD1878+1),INDEX($M1878:$S1878,AD1878)),"")</f>
        <v/>
      </c>
      <c r="AI1878" s="17" t="str" cm="1">
        <f t="array" ref="AI1878">IFERROR(INDEX($M1878:$S1878,AE1878),"")</f>
        <v/>
      </c>
      <c r="AJ1878" s="17" t="str" cm="1">
        <f t="array" ref="AJ1878">IFERROR(INDEX($M1878:$S1878,AF1878),"")</f>
        <v/>
      </c>
      <c r="AK1878" s="17" cm="1">
        <f t="array" ref="AK1878">IFERROR(IF(J1878="Level",INDEX($T1878:$Z1878,AC1878+1),INDEX($T1878:$Z1878,AC1878)),"")</f>
        <v>1</v>
      </c>
      <c r="AL1878" s="17" t="str" cm="1">
        <f t="array" ref="AL1878">IFERROR(IF(J1878="Level",INDEX($T1878:$Z1878,AD1878+1),INDEX($T1878:$Z1878,AD1878)),"")</f>
        <v/>
      </c>
      <c r="AM1878" s="17" t="str" cm="1">
        <f t="array" ref="AM1878">IFERROR(INDEX($T1878:$Z1878,AE1878),"")</f>
        <v/>
      </c>
      <c r="AN1878" s="17" t="str" cm="1">
        <f t="array" ref="AN1878">IFERROR(INDEX($T1878:$Z1878,AF1878),"")</f>
        <v/>
      </c>
    </row>
    <row r="1879" spans="1:40" ht="25.5" x14ac:dyDescent="0.2">
      <c r="A1879" s="17" t="str">
        <f t="shared" si="174"/>
        <v>PGDip Surveying and Land Environmental Management (Part-Time) - Cornwall: PDP2CSMCSMCC</v>
      </c>
      <c r="B1879" s="11" t="s">
        <v>4506</v>
      </c>
      <c r="C1879" s="11" t="s">
        <v>32965</v>
      </c>
      <c r="D1879" s="11" t="s">
        <v>4507</v>
      </c>
      <c r="E1879" s="11" t="s">
        <v>391</v>
      </c>
      <c r="F1879" s="11" t="s">
        <v>82</v>
      </c>
      <c r="G1879" s="11" t="s">
        <v>32261</v>
      </c>
      <c r="H1879" s="11" t="s">
        <v>77</v>
      </c>
      <c r="I1879" s="11">
        <v>1</v>
      </c>
      <c r="J1879" s="11" t="s">
        <v>78</v>
      </c>
      <c r="K1879" s="11" t="s">
        <v>32182</v>
      </c>
      <c r="L1879" s="11">
        <v>120</v>
      </c>
      <c r="M1879" s="11">
        <v>120</v>
      </c>
      <c r="N1879" s="11">
        <v>0</v>
      </c>
      <c r="O1879" s="11">
        <v>0</v>
      </c>
      <c r="P1879" s="11">
        <v>0</v>
      </c>
      <c r="Q1879" s="11">
        <v>0</v>
      </c>
      <c r="R1879" s="11">
        <v>0</v>
      </c>
      <c r="S1879" s="11">
        <v>0</v>
      </c>
      <c r="T1879" s="11">
        <v>1</v>
      </c>
      <c r="U1879" s="11">
        <v>0</v>
      </c>
      <c r="V1879" s="11">
        <v>0</v>
      </c>
      <c r="W1879" s="11">
        <v>0</v>
      </c>
      <c r="X1879" s="11">
        <v>0</v>
      </c>
      <c r="Y1879" s="11">
        <v>0</v>
      </c>
      <c r="Z1879" s="11">
        <v>0</v>
      </c>
      <c r="AA1879" s="12" t="s">
        <v>32955</v>
      </c>
      <c r="AB1879" s="17" t="str">
        <f t="shared" si="175"/>
        <v>Programme: PGDip Surveying and Land Environmental Management (Part-Time) - Cornwall</v>
      </c>
      <c r="AC1879" s="17">
        <f t="shared" si="176"/>
        <v>1</v>
      </c>
      <c r="AD1879" s="17" t="str">
        <f t="shared" si="177"/>
        <v/>
      </c>
      <c r="AE1879" s="17" t="str">
        <f t="shared" si="178"/>
        <v/>
      </c>
      <c r="AF1879" s="17" t="str">
        <f t="shared" si="179"/>
        <v/>
      </c>
      <c r="AG1879" s="17" cm="1">
        <f t="array" ref="AG1879">IFERROR(IF(J1879="Level",INDEX($M1879:$S1879,AC1879+1),INDEX($M1879:$S1879,AC1879)),"")</f>
        <v>120</v>
      </c>
      <c r="AH1879" s="17" t="str" cm="1">
        <f t="array" ref="AH1879">IFERROR(IF(J1879="Level",INDEX($M1879:$S1879,AD1879+1),INDEX($M1879:$S1879,AD1879)),"")</f>
        <v/>
      </c>
      <c r="AI1879" s="17" t="str" cm="1">
        <f t="array" ref="AI1879">IFERROR(INDEX($M1879:$S1879,AE1879),"")</f>
        <v/>
      </c>
      <c r="AJ1879" s="17" t="str" cm="1">
        <f t="array" ref="AJ1879">IFERROR(INDEX($M1879:$S1879,AF1879),"")</f>
        <v/>
      </c>
      <c r="AK1879" s="17" cm="1">
        <f t="array" ref="AK1879">IFERROR(IF(J1879="Level",INDEX($T1879:$Z1879,AC1879+1),INDEX($T1879:$Z1879,AC1879)),"")</f>
        <v>1</v>
      </c>
      <c r="AL1879" s="17" t="str" cm="1">
        <f t="array" ref="AL1879">IFERROR(IF(J1879="Level",INDEX($T1879:$Z1879,AD1879+1),INDEX($T1879:$Z1879,AD1879)),"")</f>
        <v/>
      </c>
      <c r="AM1879" s="17" t="str" cm="1">
        <f t="array" ref="AM1879">IFERROR(INDEX($T1879:$Z1879,AE1879),"")</f>
        <v/>
      </c>
      <c r="AN1879" s="17" t="str" cm="1">
        <f t="array" ref="AN1879">IFERROR(INDEX($T1879:$Z1879,AF1879),"")</f>
        <v/>
      </c>
    </row>
    <row r="1880" spans="1:40" x14ac:dyDescent="0.2">
      <c r="A1880" s="17" t="str">
        <f t="shared" si="174"/>
        <v>PGDip Cultures and Environments of Health (Part-Time): PDP2HPSHPS01</v>
      </c>
      <c r="B1880" s="11" t="s">
        <v>4524</v>
      </c>
      <c r="C1880" s="11" t="s">
        <v>32965</v>
      </c>
      <c r="D1880" s="11" t="s">
        <v>4177</v>
      </c>
      <c r="E1880" s="11" t="s">
        <v>217</v>
      </c>
      <c r="F1880" s="11" t="s">
        <v>76</v>
      </c>
      <c r="G1880" s="11" t="s">
        <v>32261</v>
      </c>
      <c r="H1880" s="11" t="s">
        <v>77</v>
      </c>
      <c r="I1880" s="11">
        <v>1</v>
      </c>
      <c r="J1880" s="11" t="s">
        <v>78</v>
      </c>
      <c r="K1880" s="11" t="s">
        <v>32182</v>
      </c>
      <c r="L1880" s="11">
        <v>120</v>
      </c>
      <c r="M1880" s="11">
        <v>120</v>
      </c>
      <c r="N1880" s="11">
        <v>0</v>
      </c>
      <c r="O1880" s="11">
        <v>0</v>
      </c>
      <c r="P1880" s="11">
        <v>0</v>
      </c>
      <c r="Q1880" s="11">
        <v>0</v>
      </c>
      <c r="R1880" s="11">
        <v>0</v>
      </c>
      <c r="S1880" s="11">
        <v>0</v>
      </c>
      <c r="T1880" s="11">
        <v>1</v>
      </c>
      <c r="U1880" s="11">
        <v>0</v>
      </c>
      <c r="V1880" s="11">
        <v>0</v>
      </c>
      <c r="W1880" s="11">
        <v>0</v>
      </c>
      <c r="X1880" s="11">
        <v>0</v>
      </c>
      <c r="Y1880" s="11">
        <v>0</v>
      </c>
      <c r="Z1880" s="11">
        <v>0</v>
      </c>
      <c r="AA1880" s="12" t="s">
        <v>32955</v>
      </c>
      <c r="AB1880" s="17" t="str">
        <f t="shared" si="175"/>
        <v>Programme: PGDip Cultures and Environments of Health (Part-Time)</v>
      </c>
      <c r="AC1880" s="17">
        <f t="shared" si="176"/>
        <v>1</v>
      </c>
      <c r="AD1880" s="17" t="str">
        <f t="shared" si="177"/>
        <v/>
      </c>
      <c r="AE1880" s="17" t="str">
        <f t="shared" si="178"/>
        <v/>
      </c>
      <c r="AF1880" s="17" t="str">
        <f t="shared" si="179"/>
        <v/>
      </c>
      <c r="AG1880" s="17" cm="1">
        <f t="array" ref="AG1880">IFERROR(IF(J1880="Level",INDEX($M1880:$S1880,AC1880+1),INDEX($M1880:$S1880,AC1880)),"")</f>
        <v>120</v>
      </c>
      <c r="AH1880" s="17" t="str" cm="1">
        <f t="array" ref="AH1880">IFERROR(IF(J1880="Level",INDEX($M1880:$S1880,AD1880+1),INDEX($M1880:$S1880,AD1880)),"")</f>
        <v/>
      </c>
      <c r="AI1880" s="17" t="str" cm="1">
        <f t="array" ref="AI1880">IFERROR(INDEX($M1880:$S1880,AE1880),"")</f>
        <v/>
      </c>
      <c r="AJ1880" s="17" t="str" cm="1">
        <f t="array" ref="AJ1880">IFERROR(INDEX($M1880:$S1880,AF1880),"")</f>
        <v/>
      </c>
      <c r="AK1880" s="17" cm="1">
        <f t="array" ref="AK1880">IFERROR(IF(J1880="Level",INDEX($T1880:$Z1880,AC1880+1),INDEX($T1880:$Z1880,AC1880)),"")</f>
        <v>1</v>
      </c>
      <c r="AL1880" s="17" t="str" cm="1">
        <f t="array" ref="AL1880">IFERROR(IF(J1880="Level",INDEX($T1880:$Z1880,AD1880+1),INDEX($T1880:$Z1880,AD1880)),"")</f>
        <v/>
      </c>
      <c r="AM1880" s="17" t="str" cm="1">
        <f t="array" ref="AM1880">IFERROR(INDEX($T1880:$Z1880,AE1880),"")</f>
        <v/>
      </c>
      <c r="AN1880" s="17" t="str" cm="1">
        <f t="array" ref="AN1880">IFERROR(INDEX($T1880:$Z1880,AF1880),"")</f>
        <v/>
      </c>
    </row>
    <row r="1881" spans="1:40" x14ac:dyDescent="0.2">
      <c r="A1881" s="17" t="str">
        <f t="shared" si="174"/>
        <v>PGDip Advanced Clinical Practice (Part-Time): PDP2EMSEMS07</v>
      </c>
      <c r="B1881" s="11" t="s">
        <v>4514</v>
      </c>
      <c r="C1881" s="11" t="s">
        <v>32965</v>
      </c>
      <c r="D1881" s="11" t="s">
        <v>4515</v>
      </c>
      <c r="E1881" s="11" t="s">
        <v>473</v>
      </c>
      <c r="F1881" s="11" t="s">
        <v>71</v>
      </c>
      <c r="G1881" s="11" t="s">
        <v>32261</v>
      </c>
      <c r="H1881" s="11" t="s">
        <v>77</v>
      </c>
      <c r="I1881" s="11">
        <v>1</v>
      </c>
      <c r="J1881" s="11" t="s">
        <v>78</v>
      </c>
      <c r="K1881" s="11" t="s">
        <v>32182</v>
      </c>
      <c r="L1881" s="11">
        <v>120</v>
      </c>
      <c r="M1881" s="11">
        <v>120</v>
      </c>
      <c r="N1881" s="11">
        <v>0</v>
      </c>
      <c r="O1881" s="11">
        <v>0</v>
      </c>
      <c r="P1881" s="11">
        <v>0</v>
      </c>
      <c r="Q1881" s="11">
        <v>0</v>
      </c>
      <c r="R1881" s="11">
        <v>0</v>
      </c>
      <c r="S1881" s="11">
        <v>0</v>
      </c>
      <c r="T1881" s="11">
        <v>1</v>
      </c>
      <c r="U1881" s="11">
        <v>0</v>
      </c>
      <c r="V1881" s="11">
        <v>0</v>
      </c>
      <c r="W1881" s="11">
        <v>0</v>
      </c>
      <c r="X1881" s="11">
        <v>0</v>
      </c>
      <c r="Y1881" s="11">
        <v>0</v>
      </c>
      <c r="Z1881" s="11">
        <v>0</v>
      </c>
      <c r="AA1881" s="12" t="s">
        <v>32955</v>
      </c>
      <c r="AB1881" s="17" t="str">
        <f t="shared" si="175"/>
        <v>Programme: PGDip Advanced Clinical Practice (Part-Time)</v>
      </c>
      <c r="AC1881" s="17">
        <f t="shared" si="176"/>
        <v>1</v>
      </c>
      <c r="AD1881" s="17" t="str">
        <f t="shared" si="177"/>
        <v/>
      </c>
      <c r="AE1881" s="17" t="str">
        <f t="shared" si="178"/>
        <v/>
      </c>
      <c r="AF1881" s="17" t="str">
        <f t="shared" si="179"/>
        <v/>
      </c>
      <c r="AG1881" s="17" cm="1">
        <f t="array" ref="AG1881">IFERROR(IF(J1881="Level",INDEX($M1881:$S1881,AC1881+1),INDEX($M1881:$S1881,AC1881)),"")</f>
        <v>120</v>
      </c>
      <c r="AH1881" s="17" t="str" cm="1">
        <f t="array" ref="AH1881">IFERROR(IF(J1881="Level",INDEX($M1881:$S1881,AD1881+1),INDEX($M1881:$S1881,AD1881)),"")</f>
        <v/>
      </c>
      <c r="AI1881" s="17" t="str" cm="1">
        <f t="array" ref="AI1881">IFERROR(INDEX($M1881:$S1881,AE1881),"")</f>
        <v/>
      </c>
      <c r="AJ1881" s="17" t="str" cm="1">
        <f t="array" ref="AJ1881">IFERROR(INDEX($M1881:$S1881,AF1881),"")</f>
        <v/>
      </c>
      <c r="AK1881" s="17" cm="1">
        <f t="array" ref="AK1881">IFERROR(IF(J1881="Level",INDEX($T1881:$Z1881,AC1881+1),INDEX($T1881:$Z1881,AC1881)),"")</f>
        <v>1</v>
      </c>
      <c r="AL1881" s="17" t="str" cm="1">
        <f t="array" ref="AL1881">IFERROR(IF(J1881="Level",INDEX($T1881:$Z1881,AD1881+1),INDEX($T1881:$Z1881,AD1881)),"")</f>
        <v/>
      </c>
      <c r="AM1881" s="17" t="str" cm="1">
        <f t="array" ref="AM1881">IFERROR(INDEX($T1881:$Z1881,AE1881),"")</f>
        <v/>
      </c>
      <c r="AN1881" s="17" t="str" cm="1">
        <f t="array" ref="AN1881">IFERROR(INDEX($T1881:$Z1881,AF1881),"")</f>
        <v/>
      </c>
    </row>
    <row r="1882" spans="1:40" ht="25.5" x14ac:dyDescent="0.2">
      <c r="A1882" s="17" t="str">
        <f t="shared" si="174"/>
        <v>PGDip Environment and Human Health (Part-Time) - Cornwall: PDP2EMSEMSCA</v>
      </c>
      <c r="B1882" s="11" t="s">
        <v>4522</v>
      </c>
      <c r="C1882" s="11" t="s">
        <v>32965</v>
      </c>
      <c r="D1882" s="11" t="s">
        <v>4523</v>
      </c>
      <c r="E1882" s="11" t="s">
        <v>481</v>
      </c>
      <c r="F1882" s="11" t="s">
        <v>71</v>
      </c>
      <c r="G1882" s="11" t="s">
        <v>32261</v>
      </c>
      <c r="H1882" s="11" t="s">
        <v>77</v>
      </c>
      <c r="I1882" s="11">
        <v>1</v>
      </c>
      <c r="J1882" s="11" t="s">
        <v>78</v>
      </c>
      <c r="K1882" s="11" t="s">
        <v>32182</v>
      </c>
      <c r="L1882" s="11">
        <v>120</v>
      </c>
      <c r="M1882" s="11">
        <v>120</v>
      </c>
      <c r="N1882" s="11">
        <v>0</v>
      </c>
      <c r="O1882" s="11">
        <v>0</v>
      </c>
      <c r="P1882" s="11">
        <v>0</v>
      </c>
      <c r="Q1882" s="11">
        <v>0</v>
      </c>
      <c r="R1882" s="11">
        <v>0</v>
      </c>
      <c r="S1882" s="11">
        <v>0</v>
      </c>
      <c r="T1882" s="11">
        <v>1</v>
      </c>
      <c r="U1882" s="11">
        <v>0</v>
      </c>
      <c r="V1882" s="11">
        <v>0</v>
      </c>
      <c r="W1882" s="11">
        <v>0</v>
      </c>
      <c r="X1882" s="11">
        <v>0</v>
      </c>
      <c r="Y1882" s="11">
        <v>0</v>
      </c>
      <c r="Z1882" s="11">
        <v>0</v>
      </c>
      <c r="AA1882" s="12" t="s">
        <v>32955</v>
      </c>
      <c r="AB1882" s="17" t="str">
        <f t="shared" si="175"/>
        <v>Programme: PGDip Environment and Human Health (Part-Time) - Cornwall</v>
      </c>
      <c r="AC1882" s="17">
        <f t="shared" si="176"/>
        <v>1</v>
      </c>
      <c r="AD1882" s="17" t="str">
        <f t="shared" si="177"/>
        <v/>
      </c>
      <c r="AE1882" s="17" t="str">
        <f t="shared" si="178"/>
        <v/>
      </c>
      <c r="AF1882" s="17" t="str">
        <f t="shared" si="179"/>
        <v/>
      </c>
      <c r="AG1882" s="17" cm="1">
        <f t="array" ref="AG1882">IFERROR(IF(J1882="Level",INDEX($M1882:$S1882,AC1882+1),INDEX($M1882:$S1882,AC1882)),"")</f>
        <v>120</v>
      </c>
      <c r="AH1882" s="17" t="str" cm="1">
        <f t="array" ref="AH1882">IFERROR(IF(J1882="Level",INDEX($M1882:$S1882,AD1882+1),INDEX($M1882:$S1882,AD1882)),"")</f>
        <v/>
      </c>
      <c r="AI1882" s="17" t="str" cm="1">
        <f t="array" ref="AI1882">IFERROR(INDEX($M1882:$S1882,AE1882),"")</f>
        <v/>
      </c>
      <c r="AJ1882" s="17" t="str" cm="1">
        <f t="array" ref="AJ1882">IFERROR(INDEX($M1882:$S1882,AF1882),"")</f>
        <v/>
      </c>
      <c r="AK1882" s="17" cm="1">
        <f t="array" ref="AK1882">IFERROR(IF(J1882="Level",INDEX($T1882:$Z1882,AC1882+1),INDEX($T1882:$Z1882,AC1882)),"")</f>
        <v>1</v>
      </c>
      <c r="AL1882" s="17" t="str" cm="1">
        <f t="array" ref="AL1882">IFERROR(IF(J1882="Level",INDEX($T1882:$Z1882,AD1882+1),INDEX($T1882:$Z1882,AD1882)),"")</f>
        <v/>
      </c>
      <c r="AM1882" s="17" t="str" cm="1">
        <f t="array" ref="AM1882">IFERROR(INDEX($T1882:$Z1882,AE1882),"")</f>
        <v/>
      </c>
      <c r="AN1882" s="17" t="str" cm="1">
        <f t="array" ref="AN1882">IFERROR(INDEX($T1882:$Z1882,AF1882),"")</f>
        <v/>
      </c>
    </row>
    <row r="1883" spans="1:40" x14ac:dyDescent="0.2">
      <c r="A1883" s="17" t="str">
        <f t="shared" si="174"/>
        <v>PGDip Clinical Education (Part-Time): PDP2EMSEMS03</v>
      </c>
      <c r="B1883" s="11" t="s">
        <v>4511</v>
      </c>
      <c r="C1883" s="11" t="s">
        <v>32965</v>
      </c>
      <c r="D1883" s="11" t="s">
        <v>32286</v>
      </c>
      <c r="E1883" s="11" t="s">
        <v>464</v>
      </c>
      <c r="F1883" s="11" t="s">
        <v>71</v>
      </c>
      <c r="G1883" s="11" t="s">
        <v>32261</v>
      </c>
      <c r="H1883" s="11" t="s">
        <v>77</v>
      </c>
      <c r="I1883" s="11">
        <v>1</v>
      </c>
      <c r="J1883" s="11" t="s">
        <v>78</v>
      </c>
      <c r="K1883" s="11" t="s">
        <v>32182</v>
      </c>
      <c r="L1883" s="11">
        <v>120</v>
      </c>
      <c r="M1883" s="11">
        <v>120</v>
      </c>
      <c r="N1883" s="11">
        <v>0</v>
      </c>
      <c r="O1883" s="11">
        <v>0</v>
      </c>
      <c r="P1883" s="11">
        <v>0</v>
      </c>
      <c r="Q1883" s="11">
        <v>0</v>
      </c>
      <c r="R1883" s="11">
        <v>0</v>
      </c>
      <c r="S1883" s="11">
        <v>0</v>
      </c>
      <c r="T1883" s="11">
        <v>1</v>
      </c>
      <c r="U1883" s="11">
        <v>0</v>
      </c>
      <c r="V1883" s="11">
        <v>0</v>
      </c>
      <c r="W1883" s="11">
        <v>0</v>
      </c>
      <c r="X1883" s="11">
        <v>0</v>
      </c>
      <c r="Y1883" s="11">
        <v>0</v>
      </c>
      <c r="Z1883" s="11">
        <v>0</v>
      </c>
      <c r="AA1883" s="12" t="s">
        <v>32955</v>
      </c>
      <c r="AB1883" s="17" t="str">
        <f t="shared" si="175"/>
        <v>Programme: PGDip Clinical Education (Part-Time)</v>
      </c>
      <c r="AC1883" s="17">
        <f t="shared" si="176"/>
        <v>1</v>
      </c>
      <c r="AD1883" s="17" t="str">
        <f t="shared" si="177"/>
        <v/>
      </c>
      <c r="AE1883" s="17" t="str">
        <f t="shared" si="178"/>
        <v/>
      </c>
      <c r="AF1883" s="17" t="str">
        <f t="shared" si="179"/>
        <v/>
      </c>
      <c r="AG1883" s="17" cm="1">
        <f t="array" ref="AG1883">IFERROR(IF(J1883="Level",INDEX($M1883:$S1883,AC1883+1),INDEX($M1883:$S1883,AC1883)),"")</f>
        <v>120</v>
      </c>
      <c r="AH1883" s="17" t="str" cm="1">
        <f t="array" ref="AH1883">IFERROR(IF(J1883="Level",INDEX($M1883:$S1883,AD1883+1),INDEX($M1883:$S1883,AD1883)),"")</f>
        <v/>
      </c>
      <c r="AI1883" s="17" t="str" cm="1">
        <f t="array" ref="AI1883">IFERROR(INDEX($M1883:$S1883,AE1883),"")</f>
        <v/>
      </c>
      <c r="AJ1883" s="17" t="str" cm="1">
        <f t="array" ref="AJ1883">IFERROR(INDEX($M1883:$S1883,AF1883),"")</f>
        <v/>
      </c>
      <c r="AK1883" s="17" cm="1">
        <f t="array" ref="AK1883">IFERROR(IF(J1883="Level",INDEX($T1883:$Z1883,AC1883+1),INDEX($T1883:$Z1883,AC1883)),"")</f>
        <v>1</v>
      </c>
      <c r="AL1883" s="17" t="str" cm="1">
        <f t="array" ref="AL1883">IFERROR(IF(J1883="Level",INDEX($T1883:$Z1883,AD1883+1),INDEX($T1883:$Z1883,AD1883)),"")</f>
        <v/>
      </c>
      <c r="AM1883" s="17" t="str" cm="1">
        <f t="array" ref="AM1883">IFERROR(INDEX($T1883:$Z1883,AE1883),"")</f>
        <v/>
      </c>
      <c r="AN1883" s="17" t="str" cm="1">
        <f t="array" ref="AN1883">IFERROR(INDEX($T1883:$Z1883,AF1883),"")</f>
        <v/>
      </c>
    </row>
    <row r="1884" spans="1:40" ht="25.5" x14ac:dyDescent="0.2">
      <c r="A1884" s="17" t="str">
        <f t="shared" si="174"/>
        <v>PGDip Healthcare Leadership and Management (Part-Time): PDP2EMSEMS10</v>
      </c>
      <c r="B1884" s="11" t="s">
        <v>4518</v>
      </c>
      <c r="C1884" s="11" t="s">
        <v>32965</v>
      </c>
      <c r="D1884" s="11" t="s">
        <v>4519</v>
      </c>
      <c r="E1884" s="11" t="s">
        <v>464</v>
      </c>
      <c r="F1884" s="11" t="s">
        <v>71</v>
      </c>
      <c r="G1884" s="11" t="s">
        <v>32261</v>
      </c>
      <c r="H1884" s="11" t="s">
        <v>77</v>
      </c>
      <c r="I1884" s="11">
        <v>1</v>
      </c>
      <c r="J1884" s="11" t="s">
        <v>78</v>
      </c>
      <c r="K1884" s="11" t="s">
        <v>32182</v>
      </c>
      <c r="L1884" s="11">
        <v>120</v>
      </c>
      <c r="M1884" s="11">
        <v>120</v>
      </c>
      <c r="N1884" s="11">
        <v>0</v>
      </c>
      <c r="O1884" s="11">
        <v>0</v>
      </c>
      <c r="P1884" s="11">
        <v>0</v>
      </c>
      <c r="Q1884" s="11">
        <v>0</v>
      </c>
      <c r="R1884" s="11">
        <v>0</v>
      </c>
      <c r="S1884" s="11">
        <v>0</v>
      </c>
      <c r="T1884" s="11">
        <v>1</v>
      </c>
      <c r="U1884" s="11">
        <v>0</v>
      </c>
      <c r="V1884" s="11">
        <v>0</v>
      </c>
      <c r="W1884" s="11">
        <v>0</v>
      </c>
      <c r="X1884" s="11">
        <v>0</v>
      </c>
      <c r="Y1884" s="11">
        <v>0</v>
      </c>
      <c r="Z1884" s="11">
        <v>0</v>
      </c>
      <c r="AA1884" s="12" t="s">
        <v>32955</v>
      </c>
      <c r="AB1884" s="17" t="str">
        <f t="shared" si="175"/>
        <v>Programme: PGDip Healthcare Leadership and Management (Part-Time)</v>
      </c>
      <c r="AC1884" s="17">
        <f t="shared" si="176"/>
        <v>1</v>
      </c>
      <c r="AD1884" s="17" t="str">
        <f t="shared" si="177"/>
        <v/>
      </c>
      <c r="AE1884" s="17" t="str">
        <f t="shared" si="178"/>
        <v/>
      </c>
      <c r="AF1884" s="17" t="str">
        <f t="shared" si="179"/>
        <v/>
      </c>
      <c r="AG1884" s="17" cm="1">
        <f t="array" ref="AG1884">IFERROR(IF(J1884="Level",INDEX($M1884:$S1884,AC1884+1),INDEX($M1884:$S1884,AC1884)),"")</f>
        <v>120</v>
      </c>
      <c r="AH1884" s="17" t="str" cm="1">
        <f t="array" ref="AH1884">IFERROR(IF(J1884="Level",INDEX($M1884:$S1884,AD1884+1),INDEX($M1884:$S1884,AD1884)),"")</f>
        <v/>
      </c>
      <c r="AI1884" s="17" t="str" cm="1">
        <f t="array" ref="AI1884">IFERROR(INDEX($M1884:$S1884,AE1884),"")</f>
        <v/>
      </c>
      <c r="AJ1884" s="17" t="str" cm="1">
        <f t="array" ref="AJ1884">IFERROR(INDEX($M1884:$S1884,AF1884),"")</f>
        <v/>
      </c>
      <c r="AK1884" s="17" cm="1">
        <f t="array" ref="AK1884">IFERROR(IF(J1884="Level",INDEX($T1884:$Z1884,AC1884+1),INDEX($T1884:$Z1884,AC1884)),"")</f>
        <v>1</v>
      </c>
      <c r="AL1884" s="17" t="str" cm="1">
        <f t="array" ref="AL1884">IFERROR(IF(J1884="Level",INDEX($T1884:$Z1884,AD1884+1),INDEX($T1884:$Z1884,AD1884)),"")</f>
        <v/>
      </c>
      <c r="AM1884" s="17" t="str" cm="1">
        <f t="array" ref="AM1884">IFERROR(INDEX($T1884:$Z1884,AE1884),"")</f>
        <v/>
      </c>
      <c r="AN1884" s="17" t="str" cm="1">
        <f t="array" ref="AN1884">IFERROR(INDEX($T1884:$Z1884,AF1884),"")</f>
        <v/>
      </c>
    </row>
    <row r="1885" spans="1:40" x14ac:dyDescent="0.2">
      <c r="A1885" s="17" t="str">
        <f t="shared" si="174"/>
        <v>PGDip Health Research Methods (Part-Time): PDP2EMSEMS11</v>
      </c>
      <c r="B1885" s="11" t="s">
        <v>4520</v>
      </c>
      <c r="C1885" s="11" t="s">
        <v>32965</v>
      </c>
      <c r="D1885" s="11" t="s">
        <v>4521</v>
      </c>
      <c r="E1885" s="11" t="s">
        <v>464</v>
      </c>
      <c r="F1885" s="11" t="s">
        <v>71</v>
      </c>
      <c r="G1885" s="11" t="s">
        <v>32261</v>
      </c>
      <c r="H1885" s="11" t="s">
        <v>77</v>
      </c>
      <c r="I1885" s="11">
        <v>1</v>
      </c>
      <c r="J1885" s="11" t="s">
        <v>78</v>
      </c>
      <c r="K1885" s="11" t="s">
        <v>32182</v>
      </c>
      <c r="L1885" s="11">
        <v>120</v>
      </c>
      <c r="M1885" s="11">
        <v>120</v>
      </c>
      <c r="N1885" s="11">
        <v>0</v>
      </c>
      <c r="O1885" s="11">
        <v>0</v>
      </c>
      <c r="P1885" s="11">
        <v>0</v>
      </c>
      <c r="Q1885" s="11">
        <v>0</v>
      </c>
      <c r="R1885" s="11">
        <v>0</v>
      </c>
      <c r="S1885" s="11">
        <v>0</v>
      </c>
      <c r="T1885" s="11">
        <v>1</v>
      </c>
      <c r="U1885" s="11">
        <v>0</v>
      </c>
      <c r="V1885" s="11">
        <v>0</v>
      </c>
      <c r="W1885" s="11">
        <v>0</v>
      </c>
      <c r="X1885" s="11">
        <v>0</v>
      </c>
      <c r="Y1885" s="11">
        <v>0</v>
      </c>
      <c r="Z1885" s="11">
        <v>0</v>
      </c>
      <c r="AA1885" s="12" t="s">
        <v>32955</v>
      </c>
      <c r="AB1885" s="17" t="str">
        <f t="shared" si="175"/>
        <v>Programme: PGDip Health Research Methods (Part-Time)</v>
      </c>
      <c r="AC1885" s="17">
        <f t="shared" si="176"/>
        <v>1</v>
      </c>
      <c r="AD1885" s="17" t="str">
        <f t="shared" si="177"/>
        <v/>
      </c>
      <c r="AE1885" s="17" t="str">
        <f t="shared" si="178"/>
        <v/>
      </c>
      <c r="AF1885" s="17" t="str">
        <f t="shared" si="179"/>
        <v/>
      </c>
      <c r="AG1885" s="17" cm="1">
        <f t="array" ref="AG1885">IFERROR(IF(J1885="Level",INDEX($M1885:$S1885,AC1885+1),INDEX($M1885:$S1885,AC1885)),"")</f>
        <v>120</v>
      </c>
      <c r="AH1885" s="17" t="str" cm="1">
        <f t="array" ref="AH1885">IFERROR(IF(J1885="Level",INDEX($M1885:$S1885,AD1885+1),INDEX($M1885:$S1885,AD1885)),"")</f>
        <v/>
      </c>
      <c r="AI1885" s="17" t="str" cm="1">
        <f t="array" ref="AI1885">IFERROR(INDEX($M1885:$S1885,AE1885),"")</f>
        <v/>
      </c>
      <c r="AJ1885" s="17" t="str" cm="1">
        <f t="array" ref="AJ1885">IFERROR(INDEX($M1885:$S1885,AF1885),"")</f>
        <v/>
      </c>
      <c r="AK1885" s="17" cm="1">
        <f t="array" ref="AK1885">IFERROR(IF(J1885="Level",INDEX($T1885:$Z1885,AC1885+1),INDEX($T1885:$Z1885,AC1885)),"")</f>
        <v>1</v>
      </c>
      <c r="AL1885" s="17" t="str" cm="1">
        <f t="array" ref="AL1885">IFERROR(IF(J1885="Level",INDEX($T1885:$Z1885,AD1885+1),INDEX($T1885:$Z1885,AD1885)),"")</f>
        <v/>
      </c>
      <c r="AM1885" s="17" t="str" cm="1">
        <f t="array" ref="AM1885">IFERROR(INDEX($T1885:$Z1885,AE1885),"")</f>
        <v/>
      </c>
      <c r="AN1885" s="17" t="str" cm="1">
        <f t="array" ref="AN1885">IFERROR(INDEX($T1885:$Z1885,AF1885),"")</f>
        <v/>
      </c>
    </row>
    <row r="1886" spans="1:40" x14ac:dyDescent="0.2">
      <c r="A1886" s="17" t="str">
        <f t="shared" si="174"/>
        <v>PGDip Genomic Medicine (Part-Time): PDP2EMSEMS02</v>
      </c>
      <c r="B1886" s="11" t="s">
        <v>4510</v>
      </c>
      <c r="C1886" s="11" t="s">
        <v>32965</v>
      </c>
      <c r="D1886" s="11" t="s">
        <v>32283</v>
      </c>
      <c r="E1886" s="11" t="s">
        <v>70</v>
      </c>
      <c r="F1886" s="11" t="s">
        <v>71</v>
      </c>
      <c r="G1886" s="11" t="s">
        <v>32261</v>
      </c>
      <c r="H1886" s="11" t="s">
        <v>77</v>
      </c>
      <c r="I1886" s="11">
        <v>1</v>
      </c>
      <c r="J1886" s="11" t="s">
        <v>78</v>
      </c>
      <c r="K1886" s="11" t="s">
        <v>32182</v>
      </c>
      <c r="L1886" s="11">
        <v>120</v>
      </c>
      <c r="M1886" s="11">
        <v>120</v>
      </c>
      <c r="N1886" s="11">
        <v>0</v>
      </c>
      <c r="O1886" s="11">
        <v>0</v>
      </c>
      <c r="P1886" s="11">
        <v>0</v>
      </c>
      <c r="Q1886" s="11">
        <v>0</v>
      </c>
      <c r="R1886" s="11">
        <v>0</v>
      </c>
      <c r="S1886" s="11">
        <v>0</v>
      </c>
      <c r="T1886" s="11">
        <v>1</v>
      </c>
      <c r="U1886" s="11">
        <v>0</v>
      </c>
      <c r="V1886" s="11">
        <v>0</v>
      </c>
      <c r="W1886" s="11">
        <v>0</v>
      </c>
      <c r="X1886" s="11">
        <v>0</v>
      </c>
      <c r="Y1886" s="11">
        <v>0</v>
      </c>
      <c r="Z1886" s="11">
        <v>0</v>
      </c>
      <c r="AA1886" s="12" t="s">
        <v>32955</v>
      </c>
      <c r="AB1886" s="17" t="str">
        <f t="shared" si="175"/>
        <v>Programme: PGDip Genomic Medicine (Part-Time)</v>
      </c>
      <c r="AC1886" s="17">
        <f t="shared" si="176"/>
        <v>1</v>
      </c>
      <c r="AD1886" s="17" t="str">
        <f t="shared" si="177"/>
        <v/>
      </c>
      <c r="AE1886" s="17" t="str">
        <f t="shared" si="178"/>
        <v/>
      </c>
      <c r="AF1886" s="17" t="str">
        <f t="shared" si="179"/>
        <v/>
      </c>
      <c r="AG1886" s="17" cm="1">
        <f t="array" ref="AG1886">IFERROR(IF(J1886="Level",INDEX($M1886:$S1886,AC1886+1),INDEX($M1886:$S1886,AC1886)),"")</f>
        <v>120</v>
      </c>
      <c r="AH1886" s="17" t="str" cm="1">
        <f t="array" ref="AH1886">IFERROR(IF(J1886="Level",INDEX($M1886:$S1886,AD1886+1),INDEX($M1886:$S1886,AD1886)),"")</f>
        <v/>
      </c>
      <c r="AI1886" s="17" t="str" cm="1">
        <f t="array" ref="AI1886">IFERROR(INDEX($M1886:$S1886,AE1886),"")</f>
        <v/>
      </c>
      <c r="AJ1886" s="17" t="str" cm="1">
        <f t="array" ref="AJ1886">IFERROR(INDEX($M1886:$S1886,AF1886),"")</f>
        <v/>
      </c>
      <c r="AK1886" s="17" cm="1">
        <f t="array" ref="AK1886">IFERROR(IF(J1886="Level",INDEX($T1886:$Z1886,AC1886+1),INDEX($T1886:$Z1886,AC1886)),"")</f>
        <v>1</v>
      </c>
      <c r="AL1886" s="17" t="str" cm="1">
        <f t="array" ref="AL1886">IFERROR(IF(J1886="Level",INDEX($T1886:$Z1886,AD1886+1),INDEX($T1886:$Z1886,AD1886)),"")</f>
        <v/>
      </c>
      <c r="AM1886" s="17" t="str" cm="1">
        <f t="array" ref="AM1886">IFERROR(INDEX($T1886:$Z1886,AE1886),"")</f>
        <v/>
      </c>
      <c r="AN1886" s="17" t="str" cm="1">
        <f t="array" ref="AN1886">IFERROR(INDEX($T1886:$Z1886,AF1886),"")</f>
        <v/>
      </c>
    </row>
    <row r="1887" spans="1:40" x14ac:dyDescent="0.2">
      <c r="A1887" s="17" t="str">
        <f t="shared" si="174"/>
        <v>PGDip Health Data Science (Part-Time): PDP2EMSEMS09</v>
      </c>
      <c r="B1887" s="11" t="s">
        <v>4517</v>
      </c>
      <c r="C1887" s="11" t="s">
        <v>32965</v>
      </c>
      <c r="D1887" s="11" t="s">
        <v>32280</v>
      </c>
      <c r="E1887" s="11" t="s">
        <v>70</v>
      </c>
      <c r="F1887" s="11" t="s">
        <v>71</v>
      </c>
      <c r="G1887" s="11" t="s">
        <v>32261</v>
      </c>
      <c r="H1887" s="11" t="s">
        <v>77</v>
      </c>
      <c r="I1887" s="11">
        <v>1</v>
      </c>
      <c r="J1887" s="11" t="s">
        <v>78</v>
      </c>
      <c r="K1887" s="11" t="s">
        <v>32182</v>
      </c>
      <c r="L1887" s="11">
        <v>120</v>
      </c>
      <c r="M1887" s="11">
        <v>120</v>
      </c>
      <c r="N1887" s="11">
        <v>0</v>
      </c>
      <c r="O1887" s="11">
        <v>0</v>
      </c>
      <c r="P1887" s="11">
        <v>0</v>
      </c>
      <c r="Q1887" s="11">
        <v>0</v>
      </c>
      <c r="R1887" s="11">
        <v>0</v>
      </c>
      <c r="S1887" s="11">
        <v>0</v>
      </c>
      <c r="T1887" s="11">
        <v>1</v>
      </c>
      <c r="U1887" s="11">
        <v>0</v>
      </c>
      <c r="V1887" s="11">
        <v>0</v>
      </c>
      <c r="W1887" s="11">
        <v>0</v>
      </c>
      <c r="X1887" s="11">
        <v>0</v>
      </c>
      <c r="Y1887" s="11">
        <v>0</v>
      </c>
      <c r="Z1887" s="11">
        <v>0</v>
      </c>
      <c r="AA1887" s="12" t="s">
        <v>32955</v>
      </c>
      <c r="AB1887" s="17" t="str">
        <f t="shared" si="175"/>
        <v>Programme: PGDip Health Data Science (Part-Time)</v>
      </c>
      <c r="AC1887" s="17">
        <f t="shared" si="176"/>
        <v>1</v>
      </c>
      <c r="AD1887" s="17" t="str">
        <f t="shared" si="177"/>
        <v/>
      </c>
      <c r="AE1887" s="17" t="str">
        <f t="shared" si="178"/>
        <v/>
      </c>
      <c r="AF1887" s="17" t="str">
        <f t="shared" si="179"/>
        <v/>
      </c>
      <c r="AG1887" s="17" cm="1">
        <f t="array" ref="AG1887">IFERROR(IF(J1887="Level",INDEX($M1887:$S1887,AC1887+1),INDEX($M1887:$S1887,AC1887)),"")</f>
        <v>120</v>
      </c>
      <c r="AH1887" s="17" t="str" cm="1">
        <f t="array" ref="AH1887">IFERROR(IF(J1887="Level",INDEX($M1887:$S1887,AD1887+1),INDEX($M1887:$S1887,AD1887)),"")</f>
        <v/>
      </c>
      <c r="AI1887" s="17" t="str" cm="1">
        <f t="array" ref="AI1887">IFERROR(INDEX($M1887:$S1887,AE1887),"")</f>
        <v/>
      </c>
      <c r="AJ1887" s="17" t="str" cm="1">
        <f t="array" ref="AJ1887">IFERROR(INDEX($M1887:$S1887,AF1887),"")</f>
        <v/>
      </c>
      <c r="AK1887" s="17" cm="1">
        <f t="array" ref="AK1887">IFERROR(IF(J1887="Level",INDEX($T1887:$Z1887,AC1887+1),INDEX($T1887:$Z1887,AC1887)),"")</f>
        <v>1</v>
      </c>
      <c r="AL1887" s="17" t="str" cm="1">
        <f t="array" ref="AL1887">IFERROR(IF(J1887="Level",INDEX($T1887:$Z1887,AD1887+1),INDEX($T1887:$Z1887,AD1887)),"")</f>
        <v/>
      </c>
      <c r="AM1887" s="17" t="str" cm="1">
        <f t="array" ref="AM1887">IFERROR(INDEX($T1887:$Z1887,AE1887),"")</f>
        <v/>
      </c>
      <c r="AN1887" s="17" t="str" cm="1">
        <f t="array" ref="AN1887">IFERROR(INDEX($T1887:$Z1887,AF1887),"")</f>
        <v/>
      </c>
    </row>
    <row r="1888" spans="1:40" x14ac:dyDescent="0.2">
      <c r="A1888" s="17" t="str">
        <f t="shared" si="174"/>
        <v>PGDip Clinical Pharmacy (Part-Time): PDP2EMSEMS06</v>
      </c>
      <c r="B1888" s="11" t="s">
        <v>4512</v>
      </c>
      <c r="C1888" s="11" t="s">
        <v>32965</v>
      </c>
      <c r="D1888" s="11" t="s">
        <v>4513</v>
      </c>
      <c r="E1888" s="11" t="s">
        <v>476</v>
      </c>
      <c r="F1888" s="11" t="s">
        <v>71</v>
      </c>
      <c r="G1888" s="11" t="s">
        <v>32261</v>
      </c>
      <c r="H1888" s="11" t="s">
        <v>77</v>
      </c>
      <c r="I1888" s="11">
        <v>1</v>
      </c>
      <c r="J1888" s="11" t="s">
        <v>78</v>
      </c>
      <c r="K1888" s="11" t="s">
        <v>32182</v>
      </c>
      <c r="L1888" s="11">
        <v>120</v>
      </c>
      <c r="M1888" s="11">
        <v>120</v>
      </c>
      <c r="N1888" s="11">
        <v>0</v>
      </c>
      <c r="O1888" s="11">
        <v>0</v>
      </c>
      <c r="P1888" s="11">
        <v>0</v>
      </c>
      <c r="Q1888" s="11">
        <v>0</v>
      </c>
      <c r="R1888" s="11">
        <v>0</v>
      </c>
      <c r="S1888" s="11">
        <v>0</v>
      </c>
      <c r="T1888" s="11">
        <v>1</v>
      </c>
      <c r="U1888" s="11">
        <v>0</v>
      </c>
      <c r="V1888" s="11">
        <v>0</v>
      </c>
      <c r="W1888" s="11">
        <v>0</v>
      </c>
      <c r="X1888" s="11">
        <v>0</v>
      </c>
      <c r="Y1888" s="11">
        <v>0</v>
      </c>
      <c r="Z1888" s="11">
        <v>0</v>
      </c>
      <c r="AA1888" s="12" t="s">
        <v>32955</v>
      </c>
      <c r="AB1888" s="17" t="str">
        <f t="shared" si="175"/>
        <v>Programme: PGDip Clinical Pharmacy (Part-Time)</v>
      </c>
      <c r="AC1888" s="17">
        <f t="shared" si="176"/>
        <v>1</v>
      </c>
      <c r="AD1888" s="17" t="str">
        <f t="shared" si="177"/>
        <v/>
      </c>
      <c r="AE1888" s="17" t="str">
        <f t="shared" si="178"/>
        <v/>
      </c>
      <c r="AF1888" s="17" t="str">
        <f t="shared" si="179"/>
        <v/>
      </c>
      <c r="AG1888" s="17" cm="1">
        <f t="array" ref="AG1888">IFERROR(IF(J1888="Level",INDEX($M1888:$S1888,AC1888+1),INDEX($M1888:$S1888,AC1888)),"")</f>
        <v>120</v>
      </c>
      <c r="AH1888" s="17" t="str" cm="1">
        <f t="array" ref="AH1888">IFERROR(IF(J1888="Level",INDEX($M1888:$S1888,AD1888+1),INDEX($M1888:$S1888,AD1888)),"")</f>
        <v/>
      </c>
      <c r="AI1888" s="17" t="str" cm="1">
        <f t="array" ref="AI1888">IFERROR(INDEX($M1888:$S1888,AE1888),"")</f>
        <v/>
      </c>
      <c r="AJ1888" s="17" t="str" cm="1">
        <f t="array" ref="AJ1888">IFERROR(INDEX($M1888:$S1888,AF1888),"")</f>
        <v/>
      </c>
      <c r="AK1888" s="17" cm="1">
        <f t="array" ref="AK1888">IFERROR(IF(J1888="Level",INDEX($T1888:$Z1888,AC1888+1),INDEX($T1888:$Z1888,AC1888)),"")</f>
        <v>1</v>
      </c>
      <c r="AL1888" s="17" t="str" cm="1">
        <f t="array" ref="AL1888">IFERROR(IF(J1888="Level",INDEX($T1888:$Z1888,AD1888+1),INDEX($T1888:$Z1888,AD1888)),"")</f>
        <v/>
      </c>
      <c r="AM1888" s="17" t="str" cm="1">
        <f t="array" ref="AM1888">IFERROR(INDEX($T1888:$Z1888,AE1888),"")</f>
        <v/>
      </c>
      <c r="AN1888" s="17" t="str" cm="1">
        <f t="array" ref="AN1888">IFERROR(INDEX($T1888:$Z1888,AF1888),"")</f>
        <v/>
      </c>
    </row>
    <row r="1889" spans="1:40" x14ac:dyDescent="0.2">
      <c r="A1889" s="17" t="str">
        <f t="shared" si="174"/>
        <v>PGDip Public Health (Part-Time): PDP2EMSEMS08</v>
      </c>
      <c r="B1889" s="11" t="s">
        <v>4516</v>
      </c>
      <c r="C1889" s="11" t="s">
        <v>32965</v>
      </c>
      <c r="D1889" s="11" t="s">
        <v>32267</v>
      </c>
      <c r="E1889" s="11" t="s">
        <v>308</v>
      </c>
      <c r="F1889" s="11" t="s">
        <v>71</v>
      </c>
      <c r="G1889" s="11" t="s">
        <v>32261</v>
      </c>
      <c r="H1889" s="11" t="s">
        <v>77</v>
      </c>
      <c r="I1889" s="11">
        <v>1</v>
      </c>
      <c r="J1889" s="11" t="s">
        <v>78</v>
      </c>
      <c r="K1889" s="11" t="s">
        <v>32182</v>
      </c>
      <c r="L1889" s="11">
        <v>120</v>
      </c>
      <c r="M1889" s="11">
        <v>120</v>
      </c>
      <c r="N1889" s="11">
        <v>0</v>
      </c>
      <c r="O1889" s="11">
        <v>0</v>
      </c>
      <c r="P1889" s="11">
        <v>0</v>
      </c>
      <c r="Q1889" s="11">
        <v>0</v>
      </c>
      <c r="R1889" s="11">
        <v>0</v>
      </c>
      <c r="S1889" s="11">
        <v>0</v>
      </c>
      <c r="T1889" s="11">
        <v>1</v>
      </c>
      <c r="U1889" s="11">
        <v>0</v>
      </c>
      <c r="V1889" s="11">
        <v>0</v>
      </c>
      <c r="W1889" s="11">
        <v>0</v>
      </c>
      <c r="X1889" s="11">
        <v>0</v>
      </c>
      <c r="Y1889" s="11">
        <v>0</v>
      </c>
      <c r="Z1889" s="11">
        <v>0</v>
      </c>
      <c r="AA1889" s="12" t="s">
        <v>32955</v>
      </c>
      <c r="AB1889" s="17" t="str">
        <f t="shared" si="175"/>
        <v>Programme: PGDip Public Health (Part-Time)</v>
      </c>
      <c r="AC1889" s="17">
        <f t="shared" si="176"/>
        <v>1</v>
      </c>
      <c r="AD1889" s="17" t="str">
        <f t="shared" si="177"/>
        <v/>
      </c>
      <c r="AE1889" s="17" t="str">
        <f t="shared" si="178"/>
        <v/>
      </c>
      <c r="AF1889" s="17" t="str">
        <f t="shared" si="179"/>
        <v/>
      </c>
      <c r="AG1889" s="17" cm="1">
        <f t="array" ref="AG1889">IFERROR(IF(J1889="Level",INDEX($M1889:$S1889,AC1889+1),INDEX($M1889:$S1889,AC1889)),"")</f>
        <v>120</v>
      </c>
      <c r="AH1889" s="17" t="str" cm="1">
        <f t="array" ref="AH1889">IFERROR(IF(J1889="Level",INDEX($M1889:$S1889,AD1889+1),INDEX($M1889:$S1889,AD1889)),"")</f>
        <v/>
      </c>
      <c r="AI1889" s="17" t="str" cm="1">
        <f t="array" ref="AI1889">IFERROR(INDEX($M1889:$S1889,AE1889),"")</f>
        <v/>
      </c>
      <c r="AJ1889" s="17" t="str" cm="1">
        <f t="array" ref="AJ1889">IFERROR(INDEX($M1889:$S1889,AF1889),"")</f>
        <v/>
      </c>
      <c r="AK1889" s="17" cm="1">
        <f t="array" ref="AK1889">IFERROR(IF(J1889="Level",INDEX($T1889:$Z1889,AC1889+1),INDEX($T1889:$Z1889,AC1889)),"")</f>
        <v>1</v>
      </c>
      <c r="AL1889" s="17" t="str" cm="1">
        <f t="array" ref="AL1889">IFERROR(IF(J1889="Level",INDEX($T1889:$Z1889,AD1889+1),INDEX($T1889:$Z1889,AD1889)),"")</f>
        <v/>
      </c>
      <c r="AM1889" s="17" t="str" cm="1">
        <f t="array" ref="AM1889">IFERROR(INDEX($T1889:$Z1889,AE1889),"")</f>
        <v/>
      </c>
      <c r="AN1889" s="17" t="str" cm="1">
        <f t="array" ref="AN1889">IFERROR(INDEX($T1889:$Z1889,AF1889),"")</f>
        <v/>
      </c>
    </row>
    <row r="1890" spans="1:40" ht="25.5" x14ac:dyDescent="0.2">
      <c r="A1890" s="17" t="str">
        <f t="shared" si="174"/>
        <v>PGDip Psychological Therapies Practice (Cognitive Behavioural Therapy for Psychosis and Bipolar Disorder): PDP2PSYPSY04</v>
      </c>
      <c r="B1890" s="11" t="s">
        <v>4533</v>
      </c>
      <c r="C1890" s="11" t="s">
        <v>32965</v>
      </c>
      <c r="D1890" s="11" t="s">
        <v>4534</v>
      </c>
      <c r="E1890" s="11" t="s">
        <v>112</v>
      </c>
      <c r="F1890" s="11" t="s">
        <v>71</v>
      </c>
      <c r="G1890" s="11" t="s">
        <v>32265</v>
      </c>
      <c r="H1890" s="11" t="s">
        <v>77</v>
      </c>
      <c r="I1890" s="11">
        <v>1</v>
      </c>
      <c r="J1890" s="11" t="s">
        <v>78</v>
      </c>
      <c r="K1890" s="11" t="s">
        <v>32182</v>
      </c>
      <c r="L1890" s="11">
        <v>120</v>
      </c>
      <c r="M1890" s="11">
        <v>120</v>
      </c>
      <c r="N1890" s="11">
        <v>0</v>
      </c>
      <c r="O1890" s="11">
        <v>0</v>
      </c>
      <c r="P1890" s="11">
        <v>0</v>
      </c>
      <c r="Q1890" s="11">
        <v>0</v>
      </c>
      <c r="R1890" s="11">
        <v>0</v>
      </c>
      <c r="S1890" s="11">
        <v>0</v>
      </c>
      <c r="T1890" s="11">
        <v>1</v>
      </c>
      <c r="U1890" s="11">
        <v>0</v>
      </c>
      <c r="V1890" s="11">
        <v>0</v>
      </c>
      <c r="W1890" s="11">
        <v>0</v>
      </c>
      <c r="X1890" s="11">
        <v>0</v>
      </c>
      <c r="Y1890" s="11">
        <v>0</v>
      </c>
      <c r="Z1890" s="11">
        <v>0</v>
      </c>
      <c r="AA1890" s="12" t="s">
        <v>32955</v>
      </c>
      <c r="AB1890" s="17" t="str">
        <f t="shared" si="175"/>
        <v>Programme: PGDip Psychological Therapies Practice (Cognitive Behavioural Therapy for Psychosis and Bipolar Disorder)</v>
      </c>
      <c r="AC1890" s="17">
        <f t="shared" si="176"/>
        <v>1</v>
      </c>
      <c r="AD1890" s="17" t="str">
        <f t="shared" si="177"/>
        <v/>
      </c>
      <c r="AE1890" s="17" t="str">
        <f t="shared" si="178"/>
        <v/>
      </c>
      <c r="AF1890" s="17" t="str">
        <f t="shared" si="179"/>
        <v/>
      </c>
      <c r="AG1890" s="17" cm="1">
        <f t="array" ref="AG1890">IFERROR(IF(J1890="Level",INDEX($M1890:$S1890,AC1890+1),INDEX($M1890:$S1890,AC1890)),"")</f>
        <v>120</v>
      </c>
      <c r="AH1890" s="17" t="str" cm="1">
        <f t="array" ref="AH1890">IFERROR(IF(J1890="Level",INDEX($M1890:$S1890,AD1890+1),INDEX($M1890:$S1890,AD1890)),"")</f>
        <v/>
      </c>
      <c r="AI1890" s="17" t="str" cm="1">
        <f t="array" ref="AI1890">IFERROR(INDEX($M1890:$S1890,AE1890),"")</f>
        <v/>
      </c>
      <c r="AJ1890" s="17" t="str" cm="1">
        <f t="array" ref="AJ1890">IFERROR(INDEX($M1890:$S1890,AF1890),"")</f>
        <v/>
      </c>
      <c r="AK1890" s="17" cm="1">
        <f t="array" ref="AK1890">IFERROR(IF(J1890="Level",INDEX($T1890:$Z1890,AC1890+1),INDEX($T1890:$Z1890,AC1890)),"")</f>
        <v>1</v>
      </c>
      <c r="AL1890" s="17" t="str" cm="1">
        <f t="array" ref="AL1890">IFERROR(IF(J1890="Level",INDEX($T1890:$Z1890,AD1890+1),INDEX($T1890:$Z1890,AD1890)),"")</f>
        <v/>
      </c>
      <c r="AM1890" s="17" t="str" cm="1">
        <f t="array" ref="AM1890">IFERROR(INDEX($T1890:$Z1890,AE1890),"")</f>
        <v/>
      </c>
      <c r="AN1890" s="17" t="str" cm="1">
        <f t="array" ref="AN1890">IFERROR(INDEX($T1890:$Z1890,AF1890),"")</f>
        <v/>
      </c>
    </row>
    <row r="1891" spans="1:40" ht="38.25" x14ac:dyDescent="0.2">
      <c r="A1891" s="17" t="str">
        <f t="shared" si="174"/>
        <v>PGDip Psychological Therapies Practice (Severe Mental Health Problems: Cognitive Behavioural Therapy for Psychosis and Bipolar Disorder) (Part-Time): PDP2PSYPSY05</v>
      </c>
      <c r="B1891" s="11" t="s">
        <v>4535</v>
      </c>
      <c r="C1891" s="11" t="s">
        <v>32965</v>
      </c>
      <c r="D1891" s="11" t="s">
        <v>4536</v>
      </c>
      <c r="E1891" s="11" t="s">
        <v>112</v>
      </c>
      <c r="F1891" s="11" t="s">
        <v>71</v>
      </c>
      <c r="G1891" s="11" t="s">
        <v>32265</v>
      </c>
      <c r="H1891" s="11" t="s">
        <v>77</v>
      </c>
      <c r="I1891" s="11">
        <v>1</v>
      </c>
      <c r="J1891" s="11" t="s">
        <v>78</v>
      </c>
      <c r="K1891" s="11" t="s">
        <v>32182</v>
      </c>
      <c r="L1891" s="11">
        <v>120</v>
      </c>
      <c r="M1891" s="11">
        <v>120</v>
      </c>
      <c r="N1891" s="11">
        <v>0</v>
      </c>
      <c r="O1891" s="11">
        <v>0</v>
      </c>
      <c r="P1891" s="11">
        <v>0</v>
      </c>
      <c r="Q1891" s="11">
        <v>0</v>
      </c>
      <c r="R1891" s="11">
        <v>0</v>
      </c>
      <c r="S1891" s="11">
        <v>0</v>
      </c>
      <c r="T1891" s="11">
        <v>1</v>
      </c>
      <c r="U1891" s="11">
        <v>0</v>
      </c>
      <c r="V1891" s="11">
        <v>0</v>
      </c>
      <c r="W1891" s="11">
        <v>0</v>
      </c>
      <c r="X1891" s="11">
        <v>0</v>
      </c>
      <c r="Y1891" s="11">
        <v>0</v>
      </c>
      <c r="Z1891" s="11">
        <v>0</v>
      </c>
      <c r="AA1891" s="12" t="s">
        <v>32955</v>
      </c>
      <c r="AB1891" s="17" t="str">
        <f t="shared" si="175"/>
        <v>Programme: PGDip Psychological Therapies Practice (Severe Mental Health Problems: Cognitive Behavioural Therapy for Psychosis and Bipolar Disorder) (Part-Time)</v>
      </c>
      <c r="AC1891" s="17">
        <f t="shared" si="176"/>
        <v>1</v>
      </c>
      <c r="AD1891" s="17" t="str">
        <f t="shared" si="177"/>
        <v/>
      </c>
      <c r="AE1891" s="17" t="str">
        <f t="shared" si="178"/>
        <v/>
      </c>
      <c r="AF1891" s="17" t="str">
        <f t="shared" si="179"/>
        <v/>
      </c>
      <c r="AG1891" s="17" cm="1">
        <f t="array" ref="AG1891">IFERROR(IF(J1891="Level",INDEX($M1891:$S1891,AC1891+1),INDEX($M1891:$S1891,AC1891)),"")</f>
        <v>120</v>
      </c>
      <c r="AH1891" s="17" t="str" cm="1">
        <f t="array" ref="AH1891">IFERROR(IF(J1891="Level",INDEX($M1891:$S1891,AD1891+1),INDEX($M1891:$S1891,AD1891)),"")</f>
        <v/>
      </c>
      <c r="AI1891" s="17" t="str" cm="1">
        <f t="array" ref="AI1891">IFERROR(INDEX($M1891:$S1891,AE1891),"")</f>
        <v/>
      </c>
      <c r="AJ1891" s="17" t="str" cm="1">
        <f t="array" ref="AJ1891">IFERROR(INDEX($M1891:$S1891,AF1891),"")</f>
        <v/>
      </c>
      <c r="AK1891" s="17" cm="1">
        <f t="array" ref="AK1891">IFERROR(IF(J1891="Level",INDEX($T1891:$Z1891,AC1891+1),INDEX($T1891:$Z1891,AC1891)),"")</f>
        <v>1</v>
      </c>
      <c r="AL1891" s="17" t="str" cm="1">
        <f t="array" ref="AL1891">IFERROR(IF(J1891="Level",INDEX($T1891:$Z1891,AD1891+1),INDEX($T1891:$Z1891,AD1891)),"")</f>
        <v/>
      </c>
      <c r="AM1891" s="17" t="str" cm="1">
        <f t="array" ref="AM1891">IFERROR(INDEX($T1891:$Z1891,AE1891),"")</f>
        <v/>
      </c>
      <c r="AN1891" s="17" t="str" cm="1">
        <f t="array" ref="AN1891">IFERROR(INDEX($T1891:$Z1891,AF1891),"")</f>
        <v/>
      </c>
    </row>
    <row r="1892" spans="1:40" ht="38.25" x14ac:dyDescent="0.2">
      <c r="A1892" s="17" t="str">
        <f t="shared" si="174"/>
        <v>PGDip Psychological Therapies Practice (Severe Mental Health Problems: Cognitive Behavioural Therapy for Personality Disorder) (Part-Time): PDP2PSYPSY06</v>
      </c>
      <c r="B1892" s="11" t="s">
        <v>4537</v>
      </c>
      <c r="C1892" s="11" t="s">
        <v>32965</v>
      </c>
      <c r="D1892" s="11" t="s">
        <v>4538</v>
      </c>
      <c r="E1892" s="11" t="s">
        <v>112</v>
      </c>
      <c r="F1892" s="11" t="s">
        <v>71</v>
      </c>
      <c r="G1892" s="11" t="s">
        <v>32265</v>
      </c>
      <c r="H1892" s="11" t="s">
        <v>77</v>
      </c>
      <c r="I1892" s="11">
        <v>1</v>
      </c>
      <c r="J1892" s="11" t="s">
        <v>78</v>
      </c>
      <c r="K1892" s="11" t="s">
        <v>32182</v>
      </c>
      <c r="L1892" s="11">
        <v>120</v>
      </c>
      <c r="M1892" s="11">
        <v>120</v>
      </c>
      <c r="N1892" s="11">
        <v>0</v>
      </c>
      <c r="O1892" s="11">
        <v>0</v>
      </c>
      <c r="P1892" s="11">
        <v>0</v>
      </c>
      <c r="Q1892" s="11">
        <v>0</v>
      </c>
      <c r="R1892" s="11">
        <v>0</v>
      </c>
      <c r="S1892" s="11">
        <v>0</v>
      </c>
      <c r="T1892" s="11">
        <v>1</v>
      </c>
      <c r="U1892" s="11">
        <v>0</v>
      </c>
      <c r="V1892" s="11">
        <v>0</v>
      </c>
      <c r="W1892" s="11">
        <v>0</v>
      </c>
      <c r="X1892" s="11">
        <v>0</v>
      </c>
      <c r="Y1892" s="11">
        <v>0</v>
      </c>
      <c r="Z1892" s="11">
        <v>0</v>
      </c>
      <c r="AA1892" s="12" t="s">
        <v>32955</v>
      </c>
      <c r="AB1892" s="17" t="str">
        <f t="shared" si="175"/>
        <v>Programme: PGDip Psychological Therapies Practice (Severe Mental Health Problems: Cognitive Behavioural Therapy for Personality Disorder) (Part-Time)</v>
      </c>
      <c r="AC1892" s="17">
        <f t="shared" si="176"/>
        <v>1</v>
      </c>
      <c r="AD1892" s="17" t="str">
        <f t="shared" si="177"/>
        <v/>
      </c>
      <c r="AE1892" s="17" t="str">
        <f t="shared" si="178"/>
        <v/>
      </c>
      <c r="AF1892" s="17" t="str">
        <f t="shared" si="179"/>
        <v/>
      </c>
      <c r="AG1892" s="17" cm="1">
        <f t="array" ref="AG1892">IFERROR(IF(J1892="Level",INDEX($M1892:$S1892,AC1892+1),INDEX($M1892:$S1892,AC1892)),"")</f>
        <v>120</v>
      </c>
      <c r="AH1892" s="17" t="str" cm="1">
        <f t="array" ref="AH1892">IFERROR(IF(J1892="Level",INDEX($M1892:$S1892,AD1892+1),INDEX($M1892:$S1892,AD1892)),"")</f>
        <v/>
      </c>
      <c r="AI1892" s="17" t="str" cm="1">
        <f t="array" ref="AI1892">IFERROR(INDEX($M1892:$S1892,AE1892),"")</f>
        <v/>
      </c>
      <c r="AJ1892" s="17" t="str" cm="1">
        <f t="array" ref="AJ1892">IFERROR(INDEX($M1892:$S1892,AF1892),"")</f>
        <v/>
      </c>
      <c r="AK1892" s="17" cm="1">
        <f t="array" ref="AK1892">IFERROR(IF(J1892="Level",INDEX($T1892:$Z1892,AC1892+1),INDEX($T1892:$Z1892,AC1892)),"")</f>
        <v>1</v>
      </c>
      <c r="AL1892" s="17" t="str" cm="1">
        <f t="array" ref="AL1892">IFERROR(IF(J1892="Level",INDEX($T1892:$Z1892,AD1892+1),INDEX($T1892:$Z1892,AD1892)),"")</f>
        <v/>
      </c>
      <c r="AM1892" s="17" t="str" cm="1">
        <f t="array" ref="AM1892">IFERROR(INDEX($T1892:$Z1892,AE1892),"")</f>
        <v/>
      </c>
      <c r="AN1892" s="17" t="str" cm="1">
        <f t="array" ref="AN1892">IFERROR(INDEX($T1892:$Z1892,AF1892),"")</f>
        <v/>
      </c>
    </row>
    <row r="1893" spans="1:40" ht="25.5" x14ac:dyDescent="0.2">
      <c r="A1893" s="17" t="str">
        <f t="shared" si="174"/>
        <v>PGDip Psychological Therapies Practice (High Intensity Cognitive Behavioural Therapy) (Part-Time): PDP2PSYPSY07</v>
      </c>
      <c r="B1893" s="11" t="s">
        <v>4539</v>
      </c>
      <c r="C1893" s="11" t="s">
        <v>32965</v>
      </c>
      <c r="D1893" s="11" t="s">
        <v>4540</v>
      </c>
      <c r="E1893" s="11" t="s">
        <v>112</v>
      </c>
      <c r="F1893" s="11" t="s">
        <v>71</v>
      </c>
      <c r="G1893" s="11" t="s">
        <v>32265</v>
      </c>
      <c r="H1893" s="11" t="s">
        <v>77</v>
      </c>
      <c r="I1893" s="11">
        <v>1</v>
      </c>
      <c r="J1893" s="11" t="s">
        <v>78</v>
      </c>
      <c r="K1893" s="11" t="s">
        <v>32182</v>
      </c>
      <c r="L1893" s="11">
        <v>120</v>
      </c>
      <c r="M1893" s="11">
        <v>120</v>
      </c>
      <c r="N1893" s="11">
        <v>0</v>
      </c>
      <c r="O1893" s="11">
        <v>0</v>
      </c>
      <c r="P1893" s="11">
        <v>0</v>
      </c>
      <c r="Q1893" s="11">
        <v>0</v>
      </c>
      <c r="R1893" s="11">
        <v>0</v>
      </c>
      <c r="S1893" s="11">
        <v>0</v>
      </c>
      <c r="T1893" s="11">
        <v>1</v>
      </c>
      <c r="U1893" s="11">
        <v>0</v>
      </c>
      <c r="V1893" s="11">
        <v>0</v>
      </c>
      <c r="W1893" s="11">
        <v>0</v>
      </c>
      <c r="X1893" s="11">
        <v>0</v>
      </c>
      <c r="Y1893" s="11">
        <v>0</v>
      </c>
      <c r="Z1893" s="11">
        <v>0</v>
      </c>
      <c r="AA1893" s="12" t="s">
        <v>32955</v>
      </c>
      <c r="AB1893" s="17" t="str">
        <f t="shared" si="175"/>
        <v>Programme: PGDip Psychological Therapies Practice (High Intensity Cognitive Behavioural Therapy) (Part-Time)</v>
      </c>
      <c r="AC1893" s="17">
        <f t="shared" si="176"/>
        <v>1</v>
      </c>
      <c r="AD1893" s="17" t="str">
        <f t="shared" si="177"/>
        <v/>
      </c>
      <c r="AE1893" s="17" t="str">
        <f t="shared" si="178"/>
        <v/>
      </c>
      <c r="AF1893" s="17" t="str">
        <f t="shared" si="179"/>
        <v/>
      </c>
      <c r="AG1893" s="17" cm="1">
        <f t="array" ref="AG1893">IFERROR(IF(J1893="Level",INDEX($M1893:$S1893,AC1893+1),INDEX($M1893:$S1893,AC1893)),"")</f>
        <v>120</v>
      </c>
      <c r="AH1893" s="17" t="str" cm="1">
        <f t="array" ref="AH1893">IFERROR(IF(J1893="Level",INDEX($M1893:$S1893,AD1893+1),INDEX($M1893:$S1893,AD1893)),"")</f>
        <v/>
      </c>
      <c r="AI1893" s="17" t="str" cm="1">
        <f t="array" ref="AI1893">IFERROR(INDEX($M1893:$S1893,AE1893),"")</f>
        <v/>
      </c>
      <c r="AJ1893" s="17" t="str" cm="1">
        <f t="array" ref="AJ1893">IFERROR(INDEX($M1893:$S1893,AF1893),"")</f>
        <v/>
      </c>
      <c r="AK1893" s="17" cm="1">
        <f t="array" ref="AK1893">IFERROR(IF(J1893="Level",INDEX($T1893:$Z1893,AC1893+1),INDEX($T1893:$Z1893,AC1893)),"")</f>
        <v>1</v>
      </c>
      <c r="AL1893" s="17" t="str" cm="1">
        <f t="array" ref="AL1893">IFERROR(IF(J1893="Level",INDEX($T1893:$Z1893,AD1893+1),INDEX($T1893:$Z1893,AD1893)),"")</f>
        <v/>
      </c>
      <c r="AM1893" s="17" t="str" cm="1">
        <f t="array" ref="AM1893">IFERROR(INDEX($T1893:$Z1893,AE1893),"")</f>
        <v/>
      </c>
      <c r="AN1893" s="17" t="str" cm="1">
        <f t="array" ref="AN1893">IFERROR(INDEX($T1893:$Z1893,AF1893),"")</f>
        <v/>
      </c>
    </row>
    <row r="1894" spans="1:40" ht="38.25" x14ac:dyDescent="0.2">
      <c r="A1894" s="17" t="str">
        <f t="shared" si="174"/>
        <v>PGDip Senior Wellbeing Practitioner for Children and Young People (Low Intensity Cognitive Behavioural Therapy) (Part-Time): PDP2PSYPSY08</v>
      </c>
      <c r="B1894" s="11" t="s">
        <v>4541</v>
      </c>
      <c r="C1894" s="11" t="s">
        <v>32965</v>
      </c>
      <c r="D1894" s="11" t="s">
        <v>4542</v>
      </c>
      <c r="E1894" s="11" t="s">
        <v>112</v>
      </c>
      <c r="F1894" s="11" t="s">
        <v>71</v>
      </c>
      <c r="G1894" s="11" t="s">
        <v>32265</v>
      </c>
      <c r="H1894" s="11" t="s">
        <v>77</v>
      </c>
      <c r="I1894" s="11">
        <v>1</v>
      </c>
      <c r="J1894" s="11" t="s">
        <v>78</v>
      </c>
      <c r="K1894" s="11" t="s">
        <v>32182</v>
      </c>
      <c r="L1894" s="11">
        <v>120</v>
      </c>
      <c r="M1894" s="11">
        <v>120</v>
      </c>
      <c r="N1894" s="11">
        <v>0</v>
      </c>
      <c r="O1894" s="11">
        <v>0</v>
      </c>
      <c r="P1894" s="11">
        <v>0</v>
      </c>
      <c r="Q1894" s="11">
        <v>0</v>
      </c>
      <c r="R1894" s="11">
        <v>0</v>
      </c>
      <c r="S1894" s="11">
        <v>0</v>
      </c>
      <c r="T1894" s="11">
        <v>1</v>
      </c>
      <c r="U1894" s="11">
        <v>0</v>
      </c>
      <c r="V1894" s="11">
        <v>0</v>
      </c>
      <c r="W1894" s="11">
        <v>0</v>
      </c>
      <c r="X1894" s="11">
        <v>0</v>
      </c>
      <c r="Y1894" s="11">
        <v>0</v>
      </c>
      <c r="Z1894" s="11">
        <v>0</v>
      </c>
      <c r="AA1894" s="12" t="s">
        <v>32955</v>
      </c>
      <c r="AB1894" s="17" t="str">
        <f t="shared" si="175"/>
        <v>Programme: PGDip Senior Wellbeing Practitioner for Children and Young People (Low Intensity Cognitive Behavioural Therapy) (Part-Time)</v>
      </c>
      <c r="AC1894" s="17">
        <f t="shared" si="176"/>
        <v>1</v>
      </c>
      <c r="AD1894" s="17" t="str">
        <f t="shared" si="177"/>
        <v/>
      </c>
      <c r="AE1894" s="17" t="str">
        <f t="shared" si="178"/>
        <v/>
      </c>
      <c r="AF1894" s="17" t="str">
        <f t="shared" si="179"/>
        <v/>
      </c>
      <c r="AG1894" s="17" cm="1">
        <f t="array" ref="AG1894">IFERROR(IF(J1894="Level",INDEX($M1894:$S1894,AC1894+1),INDEX($M1894:$S1894,AC1894)),"")</f>
        <v>120</v>
      </c>
      <c r="AH1894" s="17" t="str" cm="1">
        <f t="array" ref="AH1894">IFERROR(IF(J1894="Level",INDEX($M1894:$S1894,AD1894+1),INDEX($M1894:$S1894,AD1894)),"")</f>
        <v/>
      </c>
      <c r="AI1894" s="17" t="str" cm="1">
        <f t="array" ref="AI1894">IFERROR(INDEX($M1894:$S1894,AE1894),"")</f>
        <v/>
      </c>
      <c r="AJ1894" s="17" t="str" cm="1">
        <f t="array" ref="AJ1894">IFERROR(INDEX($M1894:$S1894,AF1894),"")</f>
        <v/>
      </c>
      <c r="AK1894" s="17" cm="1">
        <f t="array" ref="AK1894">IFERROR(IF(J1894="Level",INDEX($T1894:$Z1894,AC1894+1),INDEX($T1894:$Z1894,AC1894)),"")</f>
        <v>1</v>
      </c>
      <c r="AL1894" s="17" t="str" cm="1">
        <f t="array" ref="AL1894">IFERROR(IF(J1894="Level",INDEX($T1894:$Z1894,AD1894+1),INDEX($T1894:$Z1894,AD1894)),"")</f>
        <v/>
      </c>
      <c r="AM1894" s="17" t="str" cm="1">
        <f t="array" ref="AM1894">IFERROR(INDEX($T1894:$Z1894,AE1894),"")</f>
        <v/>
      </c>
      <c r="AN1894" s="17" t="str" cm="1">
        <f t="array" ref="AN1894">IFERROR(INDEX($T1894:$Z1894,AF1894),"")</f>
        <v/>
      </c>
    </row>
    <row r="1895" spans="1:40" hidden="1" x14ac:dyDescent="0.2">
      <c r="A1895" s="17" t="str">
        <f t="shared" si="174"/>
        <v>PGCE Post Compulsory Education (Part-Time): PGC2EXEEXE01</v>
      </c>
      <c r="B1895" s="11" t="s">
        <v>4498</v>
      </c>
      <c r="C1895" s="11" t="s">
        <v>32965</v>
      </c>
      <c r="D1895" s="11" t="s">
        <v>32337</v>
      </c>
      <c r="E1895" s="11" t="s">
        <v>180</v>
      </c>
      <c r="F1895" s="11" t="s">
        <v>76</v>
      </c>
      <c r="G1895" s="11" t="s">
        <v>32338</v>
      </c>
      <c r="H1895" s="11" t="s">
        <v>72</v>
      </c>
      <c r="I1895" s="11">
        <v>0</v>
      </c>
      <c r="J1895" s="11" t="s">
        <v>32168</v>
      </c>
      <c r="K1895" s="11" t="s">
        <v>32168</v>
      </c>
      <c r="L1895" s="11">
        <v>0</v>
      </c>
      <c r="M1895" s="11">
        <v>0</v>
      </c>
      <c r="N1895" s="11">
        <v>0</v>
      </c>
      <c r="O1895" s="11">
        <v>0</v>
      </c>
      <c r="P1895" s="11">
        <v>0</v>
      </c>
      <c r="Q1895" s="11">
        <v>0</v>
      </c>
      <c r="R1895" s="11">
        <v>0</v>
      </c>
      <c r="S1895" s="11">
        <v>0</v>
      </c>
      <c r="T1895" s="11">
        <v>0</v>
      </c>
      <c r="U1895" s="11">
        <v>0</v>
      </c>
      <c r="V1895" s="11">
        <v>0</v>
      </c>
      <c r="W1895" s="11">
        <v>0</v>
      </c>
      <c r="X1895" s="11">
        <v>0</v>
      </c>
      <c r="Y1895" s="11">
        <v>0</v>
      </c>
      <c r="Z1895" s="11">
        <v>0</v>
      </c>
      <c r="AA1895" s="12" t="s">
        <v>32956</v>
      </c>
      <c r="AB1895" s="17" t="str">
        <f t="shared" si="175"/>
        <v>Programme is not compatible with this tool</v>
      </c>
      <c r="AC1895" s="17" t="str">
        <f t="shared" si="176"/>
        <v/>
      </c>
      <c r="AD1895" s="17">
        <f t="shared" si="177"/>
        <v>6</v>
      </c>
      <c r="AE1895" s="17" t="str">
        <f t="shared" si="178"/>
        <v/>
      </c>
      <c r="AF1895" s="17" t="str">
        <f t="shared" si="179"/>
        <v/>
      </c>
      <c r="AG1895" s="17" t="str" cm="1">
        <f t="array" ref="AG1895">IFERROR(IF(J1895="Level",INDEX($M1895:$S1895,AC1895+1),INDEX($M1895:$S1895,AC1895)),"")</f>
        <v/>
      </c>
      <c r="AH1895" s="17" cm="1">
        <f t="array" ref="AH1895">IFERROR(IF(J1895="Level",INDEX($M1895:$S1895,AD1895+1),INDEX($M1895:$S1895,AD1895)),"")</f>
        <v>0</v>
      </c>
      <c r="AI1895" s="17" t="str" cm="1">
        <f t="array" ref="AI1895">IFERROR(INDEX($M1895:$S1895,AE1895),"")</f>
        <v/>
      </c>
      <c r="AJ1895" s="17" t="str" cm="1">
        <f t="array" ref="AJ1895">IFERROR(INDEX($M1895:$S1895,AF1895),"")</f>
        <v/>
      </c>
      <c r="AK1895" s="17" t="str" cm="1">
        <f t="array" ref="AK1895">IFERROR(IF(J1895="Level",INDEX($T1895:$Z1895,AC1895+1),INDEX($T1895:$Z1895,AC1895)),"")</f>
        <v/>
      </c>
      <c r="AL1895" s="17" cm="1">
        <f t="array" ref="AL1895">IFERROR(IF(J1895="Level",INDEX($T1895:$Z1895,AD1895+1),INDEX($T1895:$Z1895,AD1895)),"")</f>
        <v>0</v>
      </c>
      <c r="AM1895" s="17" t="str" cm="1">
        <f t="array" ref="AM1895">IFERROR(INDEX($T1895:$Z1895,AE1895),"")</f>
        <v/>
      </c>
      <c r="AN1895" s="17" t="str" cm="1">
        <f t="array" ref="AN1895">IFERROR(INDEX($T1895:$Z1895,AF1895),"")</f>
        <v/>
      </c>
    </row>
    <row r="1896" spans="1:40" hidden="1" x14ac:dyDescent="0.2">
      <c r="A1896" s="17" t="str">
        <f t="shared" si="174"/>
        <v>PGCert Academic Practice PCAP: PCT2EDUEDU05</v>
      </c>
      <c r="B1896" s="11" t="s">
        <v>4174</v>
      </c>
      <c r="C1896" s="11" t="s">
        <v>32965</v>
      </c>
      <c r="D1896" s="11" t="s">
        <v>4175</v>
      </c>
      <c r="E1896" s="11" t="s">
        <v>180</v>
      </c>
      <c r="F1896" s="11" t="s">
        <v>76</v>
      </c>
      <c r="G1896" s="11" t="s">
        <v>32330</v>
      </c>
      <c r="H1896" s="11" t="s">
        <v>72</v>
      </c>
      <c r="I1896" s="11">
        <v>0</v>
      </c>
      <c r="J1896" s="11" t="s">
        <v>32168</v>
      </c>
      <c r="K1896" s="11" t="s">
        <v>32168</v>
      </c>
      <c r="L1896" s="11">
        <v>0</v>
      </c>
      <c r="M1896" s="11">
        <v>0</v>
      </c>
      <c r="N1896" s="11">
        <v>0</v>
      </c>
      <c r="O1896" s="11">
        <v>0</v>
      </c>
      <c r="P1896" s="11">
        <v>0</v>
      </c>
      <c r="Q1896" s="11">
        <v>0</v>
      </c>
      <c r="R1896" s="11">
        <v>0</v>
      </c>
      <c r="S1896" s="11">
        <v>0</v>
      </c>
      <c r="T1896" s="11">
        <v>0</v>
      </c>
      <c r="U1896" s="11">
        <v>0</v>
      </c>
      <c r="V1896" s="11">
        <v>0</v>
      </c>
      <c r="W1896" s="11">
        <v>0</v>
      </c>
      <c r="X1896" s="11">
        <v>0</v>
      </c>
      <c r="Y1896" s="11">
        <v>0</v>
      </c>
      <c r="Z1896" s="11">
        <v>0</v>
      </c>
      <c r="AA1896" s="12" t="s">
        <v>32954</v>
      </c>
      <c r="AB1896" s="17" t="str">
        <f t="shared" si="175"/>
        <v>Programme is not compatible with this tool</v>
      </c>
      <c r="AC1896" s="17" t="str">
        <f t="shared" si="176"/>
        <v/>
      </c>
      <c r="AD1896" s="17">
        <f t="shared" si="177"/>
        <v>6</v>
      </c>
      <c r="AE1896" s="17" t="str">
        <f t="shared" si="178"/>
        <v/>
      </c>
      <c r="AF1896" s="17" t="str">
        <f t="shared" si="179"/>
        <v/>
      </c>
      <c r="AG1896" s="17" t="str" cm="1">
        <f t="array" ref="AG1896">IFERROR(IF(J1896="Level",INDEX($M1896:$S1896,AC1896+1),INDEX($M1896:$S1896,AC1896)),"")</f>
        <v/>
      </c>
      <c r="AH1896" s="17" cm="1">
        <f t="array" ref="AH1896">IFERROR(IF(J1896="Level",INDEX($M1896:$S1896,AD1896+1),INDEX($M1896:$S1896,AD1896)),"")</f>
        <v>0</v>
      </c>
      <c r="AI1896" s="17" t="str" cm="1">
        <f t="array" ref="AI1896">IFERROR(INDEX($M1896:$S1896,AE1896),"")</f>
        <v/>
      </c>
      <c r="AJ1896" s="17" t="str" cm="1">
        <f t="array" ref="AJ1896">IFERROR(INDEX($M1896:$S1896,AF1896),"")</f>
        <v/>
      </c>
      <c r="AK1896" s="17" t="str" cm="1">
        <f t="array" ref="AK1896">IFERROR(IF(J1896="Level",INDEX($T1896:$Z1896,AC1896+1),INDEX($T1896:$Z1896,AC1896)),"")</f>
        <v/>
      </c>
      <c r="AL1896" s="17" cm="1">
        <f t="array" ref="AL1896">IFERROR(IF(J1896="Level",INDEX($T1896:$Z1896,AD1896+1),INDEX($T1896:$Z1896,AD1896)),"")</f>
        <v>0</v>
      </c>
      <c r="AM1896" s="17" t="str" cm="1">
        <f t="array" ref="AM1896">IFERROR(INDEX($T1896:$Z1896,AE1896),"")</f>
        <v/>
      </c>
      <c r="AN1896" s="17" t="str" cm="1">
        <f t="array" ref="AN1896">IFERROR(INDEX($T1896:$Z1896,AF1896),"")</f>
        <v/>
      </c>
    </row>
    <row r="1897" spans="1:40" hidden="1" x14ac:dyDescent="0.2">
      <c r="A1897" s="17" t="str">
        <f t="shared" si="174"/>
        <v>PGCert Academic Practice (Part-Time): PCT2EDUEDU07</v>
      </c>
      <c r="B1897" s="11" t="s">
        <v>4499</v>
      </c>
      <c r="C1897" s="11" t="s">
        <v>32965</v>
      </c>
      <c r="D1897" s="11" t="s">
        <v>4500</v>
      </c>
      <c r="E1897" s="11" t="s">
        <v>180</v>
      </c>
      <c r="F1897" s="11" t="s">
        <v>76</v>
      </c>
      <c r="G1897" s="11" t="s">
        <v>32330</v>
      </c>
      <c r="H1897" s="11" t="s">
        <v>72</v>
      </c>
      <c r="I1897" s="11">
        <v>0</v>
      </c>
      <c r="J1897" s="11" t="s">
        <v>32168</v>
      </c>
      <c r="K1897" s="11" t="s">
        <v>32168</v>
      </c>
      <c r="L1897" s="11">
        <v>0</v>
      </c>
      <c r="M1897" s="11">
        <v>0</v>
      </c>
      <c r="N1897" s="11">
        <v>0</v>
      </c>
      <c r="O1897" s="11">
        <v>0</v>
      </c>
      <c r="P1897" s="11">
        <v>0</v>
      </c>
      <c r="Q1897" s="11">
        <v>0</v>
      </c>
      <c r="R1897" s="11">
        <v>0</v>
      </c>
      <c r="S1897" s="11">
        <v>0</v>
      </c>
      <c r="T1897" s="11">
        <v>0</v>
      </c>
      <c r="U1897" s="11">
        <v>0</v>
      </c>
      <c r="V1897" s="11">
        <v>0</v>
      </c>
      <c r="W1897" s="11">
        <v>0</v>
      </c>
      <c r="X1897" s="11">
        <v>0</v>
      </c>
      <c r="Y1897" s="11">
        <v>0</v>
      </c>
      <c r="Z1897" s="11">
        <v>0</v>
      </c>
      <c r="AA1897" s="12" t="s">
        <v>32954</v>
      </c>
      <c r="AB1897" s="17" t="str">
        <f t="shared" si="175"/>
        <v>Programme is not compatible with this tool</v>
      </c>
      <c r="AC1897" s="17" t="str">
        <f t="shared" si="176"/>
        <v/>
      </c>
      <c r="AD1897" s="17">
        <f t="shared" si="177"/>
        <v>6</v>
      </c>
      <c r="AE1897" s="17" t="str">
        <f t="shared" si="178"/>
        <v/>
      </c>
      <c r="AF1897" s="17" t="str">
        <f t="shared" si="179"/>
        <v/>
      </c>
      <c r="AG1897" s="17" t="str" cm="1">
        <f t="array" ref="AG1897">IFERROR(IF(J1897="Level",INDEX($M1897:$S1897,AC1897+1),INDEX($M1897:$S1897,AC1897)),"")</f>
        <v/>
      </c>
      <c r="AH1897" s="17" cm="1">
        <f t="array" ref="AH1897">IFERROR(IF(J1897="Level",INDEX($M1897:$S1897,AD1897+1),INDEX($M1897:$S1897,AD1897)),"")</f>
        <v>0</v>
      </c>
      <c r="AI1897" s="17" t="str" cm="1">
        <f t="array" ref="AI1897">IFERROR(INDEX($M1897:$S1897,AE1897),"")</f>
        <v/>
      </c>
      <c r="AJ1897" s="17" t="str" cm="1">
        <f t="array" ref="AJ1897">IFERROR(INDEX($M1897:$S1897,AF1897),"")</f>
        <v/>
      </c>
      <c r="AK1897" s="17" t="str" cm="1">
        <f t="array" ref="AK1897">IFERROR(IF(J1897="Level",INDEX($T1897:$Z1897,AC1897+1),INDEX($T1897:$Z1897,AC1897)),"")</f>
        <v/>
      </c>
      <c r="AL1897" s="17" cm="1">
        <f t="array" ref="AL1897">IFERROR(IF(J1897="Level",INDEX($T1897:$Z1897,AD1897+1),INDEX($T1897:$Z1897,AD1897)),"")</f>
        <v>0</v>
      </c>
      <c r="AM1897" s="17" t="str" cm="1">
        <f t="array" ref="AM1897">IFERROR(INDEX($T1897:$Z1897,AE1897),"")</f>
        <v/>
      </c>
      <c r="AN1897" s="17" t="str" cm="1">
        <f t="array" ref="AN1897">IFERROR(INDEX($T1897:$Z1897,AF1897),"")</f>
        <v/>
      </c>
    </row>
    <row r="1898" spans="1:40" ht="25.5" x14ac:dyDescent="0.2">
      <c r="A1898" s="17" t="str">
        <f t="shared" si="174"/>
        <v>MSc Advanced Clinical Practice (Integrated Degree Apprenticeship) (Part-Time): PAS3EMSEMS01</v>
      </c>
      <c r="B1898" s="11" t="s">
        <v>4595</v>
      </c>
      <c r="C1898" s="11" t="s">
        <v>32965</v>
      </c>
      <c r="D1898" s="11" t="s">
        <v>4596</v>
      </c>
      <c r="E1898" s="11" t="s">
        <v>473</v>
      </c>
      <c r="F1898" s="11" t="s">
        <v>71</v>
      </c>
      <c r="G1898" s="11" t="s">
        <v>32452</v>
      </c>
      <c r="H1898" s="11" t="s">
        <v>77</v>
      </c>
      <c r="I1898" s="11">
        <v>1</v>
      </c>
      <c r="J1898" s="11" t="s">
        <v>78</v>
      </c>
      <c r="K1898" s="11" t="s">
        <v>32182</v>
      </c>
      <c r="L1898" s="11">
        <v>180</v>
      </c>
      <c r="M1898" s="11">
        <v>180</v>
      </c>
      <c r="N1898" s="11">
        <v>0</v>
      </c>
      <c r="O1898" s="11">
        <v>0</v>
      </c>
      <c r="P1898" s="11">
        <v>0</v>
      </c>
      <c r="Q1898" s="11">
        <v>0</v>
      </c>
      <c r="R1898" s="11">
        <v>0</v>
      </c>
      <c r="S1898" s="11">
        <v>0</v>
      </c>
      <c r="T1898" s="11">
        <v>1</v>
      </c>
      <c r="U1898" s="11">
        <v>0</v>
      </c>
      <c r="V1898" s="11">
        <v>0</v>
      </c>
      <c r="W1898" s="11">
        <v>0</v>
      </c>
      <c r="X1898" s="11">
        <v>0</v>
      </c>
      <c r="Y1898" s="11">
        <v>0</v>
      </c>
      <c r="Z1898" s="11">
        <v>0</v>
      </c>
      <c r="AA1898" s="12" t="s">
        <v>32957</v>
      </c>
      <c r="AB1898" s="17" t="str">
        <f t="shared" si="175"/>
        <v>Programme: MSc Advanced Clinical Practice (Integrated Degree Apprenticeship) (Part-Time)</v>
      </c>
      <c r="AC1898" s="17">
        <f t="shared" si="176"/>
        <v>1</v>
      </c>
      <c r="AD1898" s="17" t="str">
        <f t="shared" si="177"/>
        <v/>
      </c>
      <c r="AE1898" s="17" t="str">
        <f t="shared" si="178"/>
        <v/>
      </c>
      <c r="AF1898" s="17" t="str">
        <f t="shared" si="179"/>
        <v/>
      </c>
      <c r="AG1898" s="17" cm="1">
        <f t="array" ref="AG1898">IFERROR(IF(J1898="Level",INDEX($M1898:$S1898,AC1898+1),INDEX($M1898:$S1898,AC1898)),"")</f>
        <v>180</v>
      </c>
      <c r="AH1898" s="17" t="str" cm="1">
        <f t="array" ref="AH1898">IFERROR(IF(J1898="Level",INDEX($M1898:$S1898,AD1898+1),INDEX($M1898:$S1898,AD1898)),"")</f>
        <v/>
      </c>
      <c r="AI1898" s="17" t="str" cm="1">
        <f t="array" ref="AI1898">IFERROR(INDEX($M1898:$S1898,AE1898),"")</f>
        <v/>
      </c>
      <c r="AJ1898" s="17" t="str" cm="1">
        <f t="array" ref="AJ1898">IFERROR(INDEX($M1898:$S1898,AF1898),"")</f>
        <v/>
      </c>
      <c r="AK1898" s="17" cm="1">
        <f t="array" ref="AK1898">IFERROR(IF(J1898="Level",INDEX($T1898:$Z1898,AC1898+1),INDEX($T1898:$Z1898,AC1898)),"")</f>
        <v>1</v>
      </c>
      <c r="AL1898" s="17" t="str" cm="1">
        <f t="array" ref="AL1898">IFERROR(IF(J1898="Level",INDEX($T1898:$Z1898,AD1898+1),INDEX($T1898:$Z1898,AD1898)),"")</f>
        <v/>
      </c>
      <c r="AM1898" s="17" t="str" cm="1">
        <f t="array" ref="AM1898">IFERROR(INDEX($T1898:$Z1898,AE1898),"")</f>
        <v/>
      </c>
      <c r="AN1898" s="17" t="str" cm="1">
        <f t="array" ref="AN1898">IFERROR(INDEX($T1898:$Z1898,AF1898),"")</f>
        <v/>
      </c>
    </row>
    <row r="1899" spans="1:40" ht="25.5" x14ac:dyDescent="0.2">
      <c r="A1899" s="17" t="str">
        <f t="shared" si="174"/>
        <v>MSc Data Science (Professional) (Part-Time, Distance Learning, 3-year): PTS3ECSECS01</v>
      </c>
      <c r="B1899" s="11" t="s">
        <v>4720</v>
      </c>
      <c r="C1899" s="11" t="s">
        <v>32965</v>
      </c>
      <c r="D1899" s="11" t="s">
        <v>4721</v>
      </c>
      <c r="E1899" s="11" t="s">
        <v>420</v>
      </c>
      <c r="F1899" s="11" t="s">
        <v>82</v>
      </c>
      <c r="G1899" s="11" t="s">
        <v>32404</v>
      </c>
      <c r="H1899" s="11" t="s">
        <v>77</v>
      </c>
      <c r="I1899" s="11">
        <v>1</v>
      </c>
      <c r="J1899" s="11" t="s">
        <v>78</v>
      </c>
      <c r="K1899" s="11" t="s">
        <v>32182</v>
      </c>
      <c r="L1899" s="11">
        <v>180</v>
      </c>
      <c r="M1899" s="11">
        <v>180</v>
      </c>
      <c r="N1899" s="11">
        <v>0</v>
      </c>
      <c r="O1899" s="11">
        <v>0</v>
      </c>
      <c r="P1899" s="11">
        <v>0</v>
      </c>
      <c r="Q1899" s="11">
        <v>0</v>
      </c>
      <c r="R1899" s="11">
        <v>0</v>
      </c>
      <c r="S1899" s="11">
        <v>0</v>
      </c>
      <c r="T1899" s="11">
        <v>1</v>
      </c>
      <c r="U1899" s="11">
        <v>0</v>
      </c>
      <c r="V1899" s="11">
        <v>0</v>
      </c>
      <c r="W1899" s="11">
        <v>0</v>
      </c>
      <c r="X1899" s="11">
        <v>0</v>
      </c>
      <c r="Y1899" s="11">
        <v>0</v>
      </c>
      <c r="Z1899" s="11">
        <v>0</v>
      </c>
      <c r="AA1899" s="12" t="s">
        <v>32957</v>
      </c>
      <c r="AB1899" s="17" t="str">
        <f t="shared" si="175"/>
        <v>Programme: MSc Data Science (Professional) (Part-Time, Distance Learning, 3-year)</v>
      </c>
      <c r="AC1899" s="17">
        <f t="shared" si="176"/>
        <v>1</v>
      </c>
      <c r="AD1899" s="17" t="str">
        <f t="shared" si="177"/>
        <v/>
      </c>
      <c r="AE1899" s="17" t="str">
        <f t="shared" si="178"/>
        <v/>
      </c>
      <c r="AF1899" s="17" t="str">
        <f t="shared" si="179"/>
        <v/>
      </c>
      <c r="AG1899" s="17" cm="1">
        <f t="array" ref="AG1899">IFERROR(IF(J1899="Level",INDEX($M1899:$S1899,AC1899+1),INDEX($M1899:$S1899,AC1899)),"")</f>
        <v>180</v>
      </c>
      <c r="AH1899" s="17" t="str" cm="1">
        <f t="array" ref="AH1899">IFERROR(IF(J1899="Level",INDEX($M1899:$S1899,AD1899+1),INDEX($M1899:$S1899,AD1899)),"")</f>
        <v/>
      </c>
      <c r="AI1899" s="17" t="str" cm="1">
        <f t="array" ref="AI1899">IFERROR(INDEX($M1899:$S1899,AE1899),"")</f>
        <v/>
      </c>
      <c r="AJ1899" s="17" t="str" cm="1">
        <f t="array" ref="AJ1899">IFERROR(INDEX($M1899:$S1899,AF1899),"")</f>
        <v/>
      </c>
      <c r="AK1899" s="17" cm="1">
        <f t="array" ref="AK1899">IFERROR(IF(J1899="Level",INDEX($T1899:$Z1899,AC1899+1),INDEX($T1899:$Z1899,AC1899)),"")</f>
        <v>1</v>
      </c>
      <c r="AL1899" s="17" t="str" cm="1">
        <f t="array" ref="AL1899">IFERROR(IF(J1899="Level",INDEX($T1899:$Z1899,AD1899+1),INDEX($T1899:$Z1899,AD1899)),"")</f>
        <v/>
      </c>
      <c r="AM1899" s="17" t="str" cm="1">
        <f t="array" ref="AM1899">IFERROR(INDEX($T1899:$Z1899,AE1899),"")</f>
        <v/>
      </c>
      <c r="AN1899" s="17" t="str" cm="1">
        <f t="array" ref="AN1899">IFERROR(INDEX($T1899:$Z1899,AF1899),"")</f>
        <v/>
      </c>
    </row>
    <row r="1900" spans="1:40" ht="25.5" x14ac:dyDescent="0.2">
      <c r="A1900" s="17" t="str">
        <f t="shared" si="174"/>
        <v>MSc Mining Engineering (Professional) (Part-Time, Distance Learning, 3-year) - Cornwall: PTS3CSMCSMCA</v>
      </c>
      <c r="B1900" s="11" t="s">
        <v>4706</v>
      </c>
      <c r="C1900" s="11" t="s">
        <v>32965</v>
      </c>
      <c r="D1900" s="11" t="s">
        <v>32412</v>
      </c>
      <c r="E1900" s="11" t="s">
        <v>391</v>
      </c>
      <c r="F1900" s="11" t="s">
        <v>82</v>
      </c>
      <c r="G1900" s="11" t="s">
        <v>32404</v>
      </c>
      <c r="H1900" s="11" t="s">
        <v>77</v>
      </c>
      <c r="I1900" s="11">
        <v>1</v>
      </c>
      <c r="J1900" s="11" t="s">
        <v>78</v>
      </c>
      <c r="K1900" s="11" t="s">
        <v>32182</v>
      </c>
      <c r="L1900" s="11">
        <v>180</v>
      </c>
      <c r="M1900" s="11">
        <v>180</v>
      </c>
      <c r="N1900" s="11">
        <v>0</v>
      </c>
      <c r="O1900" s="11">
        <v>0</v>
      </c>
      <c r="P1900" s="11">
        <v>0</v>
      </c>
      <c r="Q1900" s="11">
        <v>0</v>
      </c>
      <c r="R1900" s="11">
        <v>0</v>
      </c>
      <c r="S1900" s="11">
        <v>0</v>
      </c>
      <c r="T1900" s="11">
        <v>1</v>
      </c>
      <c r="U1900" s="11">
        <v>0</v>
      </c>
      <c r="V1900" s="11">
        <v>0</v>
      </c>
      <c r="W1900" s="11">
        <v>0</v>
      </c>
      <c r="X1900" s="11">
        <v>0</v>
      </c>
      <c r="Y1900" s="11">
        <v>0</v>
      </c>
      <c r="Z1900" s="11">
        <v>0</v>
      </c>
      <c r="AA1900" s="12" t="s">
        <v>32957</v>
      </c>
      <c r="AB1900" s="17" t="str">
        <f t="shared" si="175"/>
        <v>Programme: MSc Mining Engineering (Professional) (Part-Time, Distance Learning, 3-year) - Cornwall</v>
      </c>
      <c r="AC1900" s="17">
        <f t="shared" si="176"/>
        <v>1</v>
      </c>
      <c r="AD1900" s="17" t="str">
        <f t="shared" si="177"/>
        <v/>
      </c>
      <c r="AE1900" s="17" t="str">
        <f t="shared" si="178"/>
        <v/>
      </c>
      <c r="AF1900" s="17" t="str">
        <f t="shared" si="179"/>
        <v/>
      </c>
      <c r="AG1900" s="17" cm="1">
        <f t="array" ref="AG1900">IFERROR(IF(J1900="Level",INDEX($M1900:$S1900,AC1900+1),INDEX($M1900:$S1900,AC1900)),"")</f>
        <v>180</v>
      </c>
      <c r="AH1900" s="17" t="str" cm="1">
        <f t="array" ref="AH1900">IFERROR(IF(J1900="Level",INDEX($M1900:$S1900,AD1900+1),INDEX($M1900:$S1900,AD1900)),"")</f>
        <v/>
      </c>
      <c r="AI1900" s="17" t="str" cm="1">
        <f t="array" ref="AI1900">IFERROR(INDEX($M1900:$S1900,AE1900),"")</f>
        <v/>
      </c>
      <c r="AJ1900" s="17" t="str" cm="1">
        <f t="array" ref="AJ1900">IFERROR(INDEX($M1900:$S1900,AF1900),"")</f>
        <v/>
      </c>
      <c r="AK1900" s="17" cm="1">
        <f t="array" ref="AK1900">IFERROR(IF(J1900="Level",INDEX($T1900:$Z1900,AC1900+1),INDEX($T1900:$Z1900,AC1900)),"")</f>
        <v>1</v>
      </c>
      <c r="AL1900" s="17" t="str" cm="1">
        <f t="array" ref="AL1900">IFERROR(IF(J1900="Level",INDEX($T1900:$Z1900,AD1900+1),INDEX($T1900:$Z1900,AD1900)),"")</f>
        <v/>
      </c>
      <c r="AM1900" s="17" t="str" cm="1">
        <f t="array" ref="AM1900">IFERROR(INDEX($T1900:$Z1900,AE1900),"")</f>
        <v/>
      </c>
      <c r="AN1900" s="17" t="str" cm="1">
        <f t="array" ref="AN1900">IFERROR(INDEX($T1900:$Z1900,AF1900),"")</f>
        <v/>
      </c>
    </row>
    <row r="1901" spans="1:40" x14ac:dyDescent="0.2">
      <c r="A1901" s="17" t="str">
        <f t="shared" si="174"/>
        <v>MA Anthrozoology (Part-Time, Distance Learning): PTA3HPSHPS03</v>
      </c>
      <c r="B1901" s="11" t="s">
        <v>4717</v>
      </c>
      <c r="C1901" s="11" t="s">
        <v>32965</v>
      </c>
      <c r="D1901" s="11" t="s">
        <v>4718</v>
      </c>
      <c r="E1901" s="11" t="s">
        <v>237</v>
      </c>
      <c r="F1901" s="11" t="s">
        <v>76</v>
      </c>
      <c r="G1901" s="11" t="s">
        <v>32404</v>
      </c>
      <c r="H1901" s="11" t="s">
        <v>77</v>
      </c>
      <c r="I1901" s="11">
        <v>1</v>
      </c>
      <c r="J1901" s="11" t="s">
        <v>78</v>
      </c>
      <c r="K1901" s="11" t="s">
        <v>32182</v>
      </c>
      <c r="L1901" s="11">
        <v>180</v>
      </c>
      <c r="M1901" s="11">
        <v>180</v>
      </c>
      <c r="N1901" s="11">
        <v>0</v>
      </c>
      <c r="O1901" s="11">
        <v>0</v>
      </c>
      <c r="P1901" s="11">
        <v>0</v>
      </c>
      <c r="Q1901" s="11">
        <v>0</v>
      </c>
      <c r="R1901" s="11">
        <v>0</v>
      </c>
      <c r="S1901" s="11">
        <v>0</v>
      </c>
      <c r="T1901" s="11">
        <v>1</v>
      </c>
      <c r="U1901" s="11">
        <v>0</v>
      </c>
      <c r="V1901" s="11">
        <v>0</v>
      </c>
      <c r="W1901" s="11">
        <v>0</v>
      </c>
      <c r="X1901" s="11">
        <v>0</v>
      </c>
      <c r="Y1901" s="11">
        <v>0</v>
      </c>
      <c r="Z1901" s="11">
        <v>0</v>
      </c>
      <c r="AA1901" s="12" t="s">
        <v>32957</v>
      </c>
      <c r="AB1901" s="17" t="str">
        <f t="shared" si="175"/>
        <v>Programme: MA Anthrozoology (Part-Time, Distance Learning)</v>
      </c>
      <c r="AC1901" s="17">
        <f t="shared" si="176"/>
        <v>1</v>
      </c>
      <c r="AD1901" s="17" t="str">
        <f t="shared" si="177"/>
        <v/>
      </c>
      <c r="AE1901" s="17" t="str">
        <f t="shared" si="178"/>
        <v/>
      </c>
      <c r="AF1901" s="17" t="str">
        <f t="shared" si="179"/>
        <v/>
      </c>
      <c r="AG1901" s="17" cm="1">
        <f t="array" ref="AG1901">IFERROR(IF(J1901="Level",INDEX($M1901:$S1901,AC1901+1),INDEX($M1901:$S1901,AC1901)),"")</f>
        <v>180</v>
      </c>
      <c r="AH1901" s="17" t="str" cm="1">
        <f t="array" ref="AH1901">IFERROR(IF(J1901="Level",INDEX($M1901:$S1901,AD1901+1),INDEX($M1901:$S1901,AD1901)),"")</f>
        <v/>
      </c>
      <c r="AI1901" s="17" t="str" cm="1">
        <f t="array" ref="AI1901">IFERROR(INDEX($M1901:$S1901,AE1901),"")</f>
        <v/>
      </c>
      <c r="AJ1901" s="17" t="str" cm="1">
        <f t="array" ref="AJ1901">IFERROR(INDEX($M1901:$S1901,AF1901),"")</f>
        <v/>
      </c>
      <c r="AK1901" s="17" cm="1">
        <f t="array" ref="AK1901">IFERROR(IF(J1901="Level",INDEX($T1901:$Z1901,AC1901+1),INDEX($T1901:$Z1901,AC1901)),"")</f>
        <v>1</v>
      </c>
      <c r="AL1901" s="17" t="str" cm="1">
        <f t="array" ref="AL1901">IFERROR(IF(J1901="Level",INDEX($T1901:$Z1901,AD1901+1),INDEX($T1901:$Z1901,AD1901)),"")</f>
        <v/>
      </c>
      <c r="AM1901" s="17" t="str" cm="1">
        <f t="array" ref="AM1901">IFERROR(INDEX($T1901:$Z1901,AE1901),"")</f>
        <v/>
      </c>
      <c r="AN1901" s="17" t="str" cm="1">
        <f t="array" ref="AN1901">IFERROR(INDEX($T1901:$Z1901,AF1901),"")</f>
        <v/>
      </c>
    </row>
    <row r="1902" spans="1:40" x14ac:dyDescent="0.2">
      <c r="A1902" s="17" t="str">
        <f t="shared" si="174"/>
        <v>MA Education - Sept (Part-Time, Distance Learning): PTA3EDUEDU04</v>
      </c>
      <c r="B1902" s="11" t="s">
        <v>4715</v>
      </c>
      <c r="C1902" s="11" t="s">
        <v>32965</v>
      </c>
      <c r="D1902" s="11" t="s">
        <v>4716</v>
      </c>
      <c r="E1902" s="11" t="s">
        <v>180</v>
      </c>
      <c r="F1902" s="11" t="s">
        <v>76</v>
      </c>
      <c r="G1902" s="11" t="s">
        <v>32404</v>
      </c>
      <c r="H1902" s="11" t="s">
        <v>77</v>
      </c>
      <c r="I1902" s="11">
        <v>1</v>
      </c>
      <c r="J1902" s="11" t="s">
        <v>78</v>
      </c>
      <c r="K1902" s="11" t="s">
        <v>32182</v>
      </c>
      <c r="L1902" s="11">
        <v>180</v>
      </c>
      <c r="M1902" s="11">
        <v>180</v>
      </c>
      <c r="N1902" s="11">
        <v>0</v>
      </c>
      <c r="O1902" s="11">
        <v>0</v>
      </c>
      <c r="P1902" s="11">
        <v>0</v>
      </c>
      <c r="Q1902" s="11">
        <v>0</v>
      </c>
      <c r="R1902" s="11">
        <v>0</v>
      </c>
      <c r="S1902" s="11">
        <v>0</v>
      </c>
      <c r="T1902" s="11">
        <v>1</v>
      </c>
      <c r="U1902" s="11">
        <v>0</v>
      </c>
      <c r="V1902" s="11">
        <v>0</v>
      </c>
      <c r="W1902" s="11">
        <v>0</v>
      </c>
      <c r="X1902" s="11">
        <v>0</v>
      </c>
      <c r="Y1902" s="11">
        <v>0</v>
      </c>
      <c r="Z1902" s="11">
        <v>0</v>
      </c>
      <c r="AA1902" s="12" t="s">
        <v>32957</v>
      </c>
      <c r="AB1902" s="17" t="str">
        <f t="shared" si="175"/>
        <v>Programme: MA Education - Sept (Part-Time, Distance Learning)</v>
      </c>
      <c r="AC1902" s="17">
        <f t="shared" si="176"/>
        <v>1</v>
      </c>
      <c r="AD1902" s="17" t="str">
        <f t="shared" si="177"/>
        <v/>
      </c>
      <c r="AE1902" s="17" t="str">
        <f t="shared" si="178"/>
        <v/>
      </c>
      <c r="AF1902" s="17" t="str">
        <f t="shared" si="179"/>
        <v/>
      </c>
      <c r="AG1902" s="17" cm="1">
        <f t="array" ref="AG1902">IFERROR(IF(J1902="Level",INDEX($M1902:$S1902,AC1902+1),INDEX($M1902:$S1902,AC1902)),"")</f>
        <v>180</v>
      </c>
      <c r="AH1902" s="17" t="str" cm="1">
        <f t="array" ref="AH1902">IFERROR(IF(J1902="Level",INDEX($M1902:$S1902,AD1902+1),INDEX($M1902:$S1902,AD1902)),"")</f>
        <v/>
      </c>
      <c r="AI1902" s="17" t="str" cm="1">
        <f t="array" ref="AI1902">IFERROR(INDEX($M1902:$S1902,AE1902),"")</f>
        <v/>
      </c>
      <c r="AJ1902" s="17" t="str" cm="1">
        <f t="array" ref="AJ1902">IFERROR(INDEX($M1902:$S1902,AF1902),"")</f>
        <v/>
      </c>
      <c r="AK1902" s="17" cm="1">
        <f t="array" ref="AK1902">IFERROR(IF(J1902="Level",INDEX($T1902:$Z1902,AC1902+1),INDEX($T1902:$Z1902,AC1902)),"")</f>
        <v>1</v>
      </c>
      <c r="AL1902" s="17" t="str" cm="1">
        <f t="array" ref="AL1902">IFERROR(IF(J1902="Level",INDEX($T1902:$Z1902,AD1902+1),INDEX($T1902:$Z1902,AD1902)),"")</f>
        <v/>
      </c>
      <c r="AM1902" s="17" t="str" cm="1">
        <f t="array" ref="AM1902">IFERROR(INDEX($T1902:$Z1902,AE1902),"")</f>
        <v/>
      </c>
      <c r="AN1902" s="17" t="str" cm="1">
        <f t="array" ref="AN1902">IFERROR(INDEX($T1902:$Z1902,AF1902),"")</f>
        <v/>
      </c>
    </row>
    <row r="1903" spans="1:40" ht="25.5" x14ac:dyDescent="0.2">
      <c r="A1903" s="17" t="str">
        <f t="shared" si="174"/>
        <v>MSc Environment and Human Health (Part-Time, Distance Learning, 3-year) - Cornwall: PTS3EMSEMSCB</v>
      </c>
      <c r="B1903" s="11" t="s">
        <v>4727</v>
      </c>
      <c r="C1903" s="11" t="s">
        <v>32965</v>
      </c>
      <c r="D1903" s="11" t="s">
        <v>4728</v>
      </c>
      <c r="E1903" s="11" t="s">
        <v>481</v>
      </c>
      <c r="F1903" s="11" t="s">
        <v>71</v>
      </c>
      <c r="G1903" s="11" t="s">
        <v>32404</v>
      </c>
      <c r="H1903" s="11" t="s">
        <v>77</v>
      </c>
      <c r="I1903" s="11">
        <v>1</v>
      </c>
      <c r="J1903" s="11" t="s">
        <v>78</v>
      </c>
      <c r="K1903" s="11" t="s">
        <v>32182</v>
      </c>
      <c r="L1903" s="11">
        <v>180</v>
      </c>
      <c r="M1903" s="11">
        <v>180</v>
      </c>
      <c r="N1903" s="11">
        <v>0</v>
      </c>
      <c r="O1903" s="11">
        <v>0</v>
      </c>
      <c r="P1903" s="11">
        <v>0</v>
      </c>
      <c r="Q1903" s="11">
        <v>0</v>
      </c>
      <c r="R1903" s="11">
        <v>0</v>
      </c>
      <c r="S1903" s="11">
        <v>0</v>
      </c>
      <c r="T1903" s="11">
        <v>1</v>
      </c>
      <c r="U1903" s="11">
        <v>0</v>
      </c>
      <c r="V1903" s="11">
        <v>0</v>
      </c>
      <c r="W1903" s="11">
        <v>0</v>
      </c>
      <c r="X1903" s="11">
        <v>0</v>
      </c>
      <c r="Y1903" s="11">
        <v>0</v>
      </c>
      <c r="Z1903" s="11">
        <v>0</v>
      </c>
      <c r="AA1903" s="12" t="s">
        <v>32957</v>
      </c>
      <c r="AB1903" s="17" t="str">
        <f t="shared" si="175"/>
        <v>Programme: MSc Environment and Human Health (Part-Time, Distance Learning, 3-year) - Cornwall</v>
      </c>
      <c r="AC1903" s="17">
        <f t="shared" si="176"/>
        <v>1</v>
      </c>
      <c r="AD1903" s="17" t="str">
        <f t="shared" si="177"/>
        <v/>
      </c>
      <c r="AE1903" s="17" t="str">
        <f t="shared" si="178"/>
        <v/>
      </c>
      <c r="AF1903" s="17" t="str">
        <f t="shared" si="179"/>
        <v/>
      </c>
      <c r="AG1903" s="17" cm="1">
        <f t="array" ref="AG1903">IFERROR(IF(J1903="Level",INDEX($M1903:$S1903,AC1903+1),INDEX($M1903:$S1903,AC1903)),"")</f>
        <v>180</v>
      </c>
      <c r="AH1903" s="17" t="str" cm="1">
        <f t="array" ref="AH1903">IFERROR(IF(J1903="Level",INDEX($M1903:$S1903,AD1903+1),INDEX($M1903:$S1903,AD1903)),"")</f>
        <v/>
      </c>
      <c r="AI1903" s="17" t="str" cm="1">
        <f t="array" ref="AI1903">IFERROR(INDEX($M1903:$S1903,AE1903),"")</f>
        <v/>
      </c>
      <c r="AJ1903" s="17" t="str" cm="1">
        <f t="array" ref="AJ1903">IFERROR(INDEX($M1903:$S1903,AF1903),"")</f>
        <v/>
      </c>
      <c r="AK1903" s="17" cm="1">
        <f t="array" ref="AK1903">IFERROR(IF(J1903="Level",INDEX($T1903:$Z1903,AC1903+1),INDEX($T1903:$Z1903,AC1903)),"")</f>
        <v>1</v>
      </c>
      <c r="AL1903" s="17" t="str" cm="1">
        <f t="array" ref="AL1903">IFERROR(IF(J1903="Level",INDEX($T1903:$Z1903,AD1903+1),INDEX($T1903:$Z1903,AD1903)),"")</f>
        <v/>
      </c>
      <c r="AM1903" s="17" t="str" cm="1">
        <f t="array" ref="AM1903">IFERROR(INDEX($T1903:$Z1903,AE1903),"")</f>
        <v/>
      </c>
      <c r="AN1903" s="17" t="str" cm="1">
        <f t="array" ref="AN1903">IFERROR(INDEX($T1903:$Z1903,AF1903),"")</f>
        <v/>
      </c>
    </row>
    <row r="1904" spans="1:40" ht="25.5" x14ac:dyDescent="0.2">
      <c r="A1904" s="17" t="str">
        <f t="shared" si="174"/>
        <v>MSc Extreme Medicine (Part-Time, Distance Learning, 3-year): PTS3EMSEMS10</v>
      </c>
      <c r="B1904" s="11" t="s">
        <v>4722</v>
      </c>
      <c r="C1904" s="11" t="s">
        <v>32965</v>
      </c>
      <c r="D1904" s="11" t="s">
        <v>4723</v>
      </c>
      <c r="E1904" s="11" t="s">
        <v>464</v>
      </c>
      <c r="F1904" s="11" t="s">
        <v>71</v>
      </c>
      <c r="G1904" s="11" t="s">
        <v>32404</v>
      </c>
      <c r="H1904" s="11" t="s">
        <v>77</v>
      </c>
      <c r="I1904" s="11">
        <v>1</v>
      </c>
      <c r="J1904" s="11" t="s">
        <v>78</v>
      </c>
      <c r="K1904" s="11" t="s">
        <v>32182</v>
      </c>
      <c r="L1904" s="11">
        <v>180</v>
      </c>
      <c r="M1904" s="11">
        <v>180</v>
      </c>
      <c r="N1904" s="11">
        <v>0</v>
      </c>
      <c r="O1904" s="11">
        <v>0</v>
      </c>
      <c r="P1904" s="11">
        <v>0</v>
      </c>
      <c r="Q1904" s="11">
        <v>0</v>
      </c>
      <c r="R1904" s="11">
        <v>0</v>
      </c>
      <c r="S1904" s="11">
        <v>0</v>
      </c>
      <c r="T1904" s="11">
        <v>1</v>
      </c>
      <c r="U1904" s="11">
        <v>0</v>
      </c>
      <c r="V1904" s="11">
        <v>0</v>
      </c>
      <c r="W1904" s="11">
        <v>0</v>
      </c>
      <c r="X1904" s="11">
        <v>0</v>
      </c>
      <c r="Y1904" s="11">
        <v>0</v>
      </c>
      <c r="Z1904" s="11">
        <v>0</v>
      </c>
      <c r="AA1904" s="12" t="s">
        <v>32957</v>
      </c>
      <c r="AB1904" s="17" t="str">
        <f t="shared" si="175"/>
        <v>Programme: MSc Extreme Medicine (Part-Time, Distance Learning, 3-year)</v>
      </c>
      <c r="AC1904" s="17">
        <f t="shared" si="176"/>
        <v>1</v>
      </c>
      <c r="AD1904" s="17" t="str">
        <f t="shared" si="177"/>
        <v/>
      </c>
      <c r="AE1904" s="17" t="str">
        <f t="shared" si="178"/>
        <v/>
      </c>
      <c r="AF1904" s="17" t="str">
        <f t="shared" si="179"/>
        <v/>
      </c>
      <c r="AG1904" s="17" cm="1">
        <f t="array" ref="AG1904">IFERROR(IF(J1904="Level",INDEX($M1904:$S1904,AC1904+1),INDEX($M1904:$S1904,AC1904)),"")</f>
        <v>180</v>
      </c>
      <c r="AH1904" s="17" t="str" cm="1">
        <f t="array" ref="AH1904">IFERROR(IF(J1904="Level",INDEX($M1904:$S1904,AD1904+1),INDEX($M1904:$S1904,AD1904)),"")</f>
        <v/>
      </c>
      <c r="AI1904" s="17" t="str" cm="1">
        <f t="array" ref="AI1904">IFERROR(INDEX($M1904:$S1904,AE1904),"")</f>
        <v/>
      </c>
      <c r="AJ1904" s="17" t="str" cm="1">
        <f t="array" ref="AJ1904">IFERROR(INDEX($M1904:$S1904,AF1904),"")</f>
        <v/>
      </c>
      <c r="AK1904" s="17" cm="1">
        <f t="array" ref="AK1904">IFERROR(IF(J1904="Level",INDEX($T1904:$Z1904,AC1904+1),INDEX($T1904:$Z1904,AC1904)),"")</f>
        <v>1</v>
      </c>
      <c r="AL1904" s="17" t="str" cm="1">
        <f t="array" ref="AL1904">IFERROR(IF(J1904="Level",INDEX($T1904:$Z1904,AD1904+1),INDEX($T1904:$Z1904,AD1904)),"")</f>
        <v/>
      </c>
      <c r="AM1904" s="17" t="str" cm="1">
        <f t="array" ref="AM1904">IFERROR(INDEX($T1904:$Z1904,AE1904),"")</f>
        <v/>
      </c>
      <c r="AN1904" s="17" t="str" cm="1">
        <f t="array" ref="AN1904">IFERROR(INDEX($T1904:$Z1904,AF1904),"")</f>
        <v/>
      </c>
    </row>
    <row r="1905" spans="1:40" ht="25.5" x14ac:dyDescent="0.2">
      <c r="A1905" s="17" t="str">
        <f t="shared" si="174"/>
        <v>MSc Genomic Medicine (Online) (Part-Time, Distance Learning, 3-year): PTS3EMSEMS12</v>
      </c>
      <c r="B1905" s="11" t="s">
        <v>4724</v>
      </c>
      <c r="C1905" s="11" t="s">
        <v>32965</v>
      </c>
      <c r="D1905" s="11" t="s">
        <v>32430</v>
      </c>
      <c r="E1905" s="11" t="s">
        <v>70</v>
      </c>
      <c r="F1905" s="11" t="s">
        <v>71</v>
      </c>
      <c r="G1905" s="11" t="s">
        <v>32404</v>
      </c>
      <c r="H1905" s="11" t="s">
        <v>77</v>
      </c>
      <c r="I1905" s="11">
        <v>1</v>
      </c>
      <c r="J1905" s="11" t="s">
        <v>78</v>
      </c>
      <c r="K1905" s="11" t="s">
        <v>32182</v>
      </c>
      <c r="L1905" s="11">
        <v>180</v>
      </c>
      <c r="M1905" s="11">
        <v>180</v>
      </c>
      <c r="N1905" s="11">
        <v>0</v>
      </c>
      <c r="O1905" s="11">
        <v>0</v>
      </c>
      <c r="P1905" s="11">
        <v>0</v>
      </c>
      <c r="Q1905" s="11">
        <v>0</v>
      </c>
      <c r="R1905" s="11">
        <v>0</v>
      </c>
      <c r="S1905" s="11">
        <v>0</v>
      </c>
      <c r="T1905" s="11">
        <v>1</v>
      </c>
      <c r="U1905" s="11">
        <v>0</v>
      </c>
      <c r="V1905" s="11">
        <v>0</v>
      </c>
      <c r="W1905" s="11">
        <v>0</v>
      </c>
      <c r="X1905" s="11">
        <v>0</v>
      </c>
      <c r="Y1905" s="11">
        <v>0</v>
      </c>
      <c r="Z1905" s="11">
        <v>0</v>
      </c>
      <c r="AA1905" s="12" t="s">
        <v>32957</v>
      </c>
      <c r="AB1905" s="17" t="str">
        <f t="shared" si="175"/>
        <v>Programme: MSc Genomic Medicine (Online) (Part-Time, Distance Learning, 3-year)</v>
      </c>
      <c r="AC1905" s="17">
        <f t="shared" si="176"/>
        <v>1</v>
      </c>
      <c r="AD1905" s="17" t="str">
        <f t="shared" si="177"/>
        <v/>
      </c>
      <c r="AE1905" s="17" t="str">
        <f t="shared" si="178"/>
        <v/>
      </c>
      <c r="AF1905" s="17" t="str">
        <f t="shared" si="179"/>
        <v/>
      </c>
      <c r="AG1905" s="17" cm="1">
        <f t="array" ref="AG1905">IFERROR(IF(J1905="Level",INDEX($M1905:$S1905,AC1905+1),INDEX($M1905:$S1905,AC1905)),"")</f>
        <v>180</v>
      </c>
      <c r="AH1905" s="17" t="str" cm="1">
        <f t="array" ref="AH1905">IFERROR(IF(J1905="Level",INDEX($M1905:$S1905,AD1905+1),INDEX($M1905:$S1905,AD1905)),"")</f>
        <v/>
      </c>
      <c r="AI1905" s="17" t="str" cm="1">
        <f t="array" ref="AI1905">IFERROR(INDEX($M1905:$S1905,AE1905),"")</f>
        <v/>
      </c>
      <c r="AJ1905" s="17" t="str" cm="1">
        <f t="array" ref="AJ1905">IFERROR(INDEX($M1905:$S1905,AF1905),"")</f>
        <v/>
      </c>
      <c r="AK1905" s="17" cm="1">
        <f t="array" ref="AK1905">IFERROR(IF(J1905="Level",INDEX($T1905:$Z1905,AC1905+1),INDEX($T1905:$Z1905,AC1905)),"")</f>
        <v>1</v>
      </c>
      <c r="AL1905" s="17" t="str" cm="1">
        <f t="array" ref="AL1905">IFERROR(IF(J1905="Level",INDEX($T1905:$Z1905,AD1905+1),INDEX($T1905:$Z1905,AD1905)),"")</f>
        <v/>
      </c>
      <c r="AM1905" s="17" t="str" cm="1">
        <f t="array" ref="AM1905">IFERROR(INDEX($T1905:$Z1905,AE1905),"")</f>
        <v/>
      </c>
      <c r="AN1905" s="17" t="str" cm="1">
        <f t="array" ref="AN1905">IFERROR(INDEX($T1905:$Z1905,AF1905),"")</f>
        <v/>
      </c>
    </row>
    <row r="1906" spans="1:40" ht="25.5" x14ac:dyDescent="0.2">
      <c r="A1906" s="17" t="str">
        <f t="shared" si="174"/>
        <v>MSc Leading Clinical Research Delivery (Part-Time, Distance Learning, 3-year): PTS3EMSEMS14</v>
      </c>
      <c r="B1906" s="11" t="s">
        <v>4725</v>
      </c>
      <c r="C1906" s="11" t="s">
        <v>32965</v>
      </c>
      <c r="D1906" s="11" t="s">
        <v>4726</v>
      </c>
      <c r="E1906" s="11" t="s">
        <v>70</v>
      </c>
      <c r="F1906" s="11" t="s">
        <v>71</v>
      </c>
      <c r="G1906" s="11" t="s">
        <v>32404</v>
      </c>
      <c r="H1906" s="11" t="s">
        <v>77</v>
      </c>
      <c r="I1906" s="11">
        <v>1</v>
      </c>
      <c r="J1906" s="11" t="s">
        <v>78</v>
      </c>
      <c r="K1906" s="11" t="s">
        <v>32182</v>
      </c>
      <c r="L1906" s="11">
        <v>180</v>
      </c>
      <c r="M1906" s="11">
        <v>180</v>
      </c>
      <c r="N1906" s="11">
        <v>0</v>
      </c>
      <c r="O1906" s="11">
        <v>0</v>
      </c>
      <c r="P1906" s="11">
        <v>0</v>
      </c>
      <c r="Q1906" s="11">
        <v>0</v>
      </c>
      <c r="R1906" s="11">
        <v>0</v>
      </c>
      <c r="S1906" s="11">
        <v>0</v>
      </c>
      <c r="T1906" s="11">
        <v>1</v>
      </c>
      <c r="U1906" s="11">
        <v>0</v>
      </c>
      <c r="V1906" s="11">
        <v>0</v>
      </c>
      <c r="W1906" s="11">
        <v>0</v>
      </c>
      <c r="X1906" s="11">
        <v>0</v>
      </c>
      <c r="Y1906" s="11">
        <v>0</v>
      </c>
      <c r="Z1906" s="11">
        <v>0</v>
      </c>
      <c r="AA1906" s="12" t="s">
        <v>32957</v>
      </c>
      <c r="AB1906" s="17" t="str">
        <f t="shared" si="175"/>
        <v>Programme: MSc Leading Clinical Research Delivery (Part-Time, Distance Learning, 3-year)</v>
      </c>
      <c r="AC1906" s="17">
        <f t="shared" si="176"/>
        <v>1</v>
      </c>
      <c r="AD1906" s="17" t="str">
        <f t="shared" si="177"/>
        <v/>
      </c>
      <c r="AE1906" s="17" t="str">
        <f t="shared" si="178"/>
        <v/>
      </c>
      <c r="AF1906" s="17" t="str">
        <f t="shared" si="179"/>
        <v/>
      </c>
      <c r="AG1906" s="17" cm="1">
        <f t="array" ref="AG1906">IFERROR(IF(J1906="Level",INDEX($M1906:$S1906,AC1906+1),INDEX($M1906:$S1906,AC1906)),"")</f>
        <v>180</v>
      </c>
      <c r="AH1906" s="17" t="str" cm="1">
        <f t="array" ref="AH1906">IFERROR(IF(J1906="Level",INDEX($M1906:$S1906,AD1906+1),INDEX($M1906:$S1906,AD1906)),"")</f>
        <v/>
      </c>
      <c r="AI1906" s="17" t="str" cm="1">
        <f t="array" ref="AI1906">IFERROR(INDEX($M1906:$S1906,AE1906),"")</f>
        <v/>
      </c>
      <c r="AJ1906" s="17" t="str" cm="1">
        <f t="array" ref="AJ1906">IFERROR(INDEX($M1906:$S1906,AF1906),"")</f>
        <v/>
      </c>
      <c r="AK1906" s="17" cm="1">
        <f t="array" ref="AK1906">IFERROR(IF(J1906="Level",INDEX($T1906:$Z1906,AC1906+1),INDEX($T1906:$Z1906,AC1906)),"")</f>
        <v>1</v>
      </c>
      <c r="AL1906" s="17" t="str" cm="1">
        <f t="array" ref="AL1906">IFERROR(IF(J1906="Level",INDEX($T1906:$Z1906,AD1906+1),INDEX($T1906:$Z1906,AD1906)),"")</f>
        <v/>
      </c>
      <c r="AM1906" s="17" t="str" cm="1">
        <f t="array" ref="AM1906">IFERROR(INDEX($T1906:$Z1906,AE1906),"")</f>
        <v/>
      </c>
      <c r="AN1906" s="17" t="str" cm="1">
        <f t="array" ref="AN1906">IFERROR(INDEX($T1906:$Z1906,AF1906),"")</f>
        <v/>
      </c>
    </row>
    <row r="1907" spans="1:40" x14ac:dyDescent="0.2">
      <c r="A1907" s="17" t="str">
        <f t="shared" si="174"/>
        <v>MSc Psychology (Conversion) (Part-Time, Online, 3-year): PNS3PSYEDU01</v>
      </c>
      <c r="B1907" s="11" t="s">
        <v>4719</v>
      </c>
      <c r="C1907" s="11" t="s">
        <v>32965</v>
      </c>
      <c r="D1907" s="11" t="s">
        <v>32403</v>
      </c>
      <c r="E1907" s="11" t="s">
        <v>149</v>
      </c>
      <c r="F1907" s="11" t="s">
        <v>71</v>
      </c>
      <c r="G1907" s="11" t="s">
        <v>32404</v>
      </c>
      <c r="H1907" s="11" t="s">
        <v>77</v>
      </c>
      <c r="I1907" s="11">
        <v>1</v>
      </c>
      <c r="J1907" s="11" t="s">
        <v>78</v>
      </c>
      <c r="K1907" s="11" t="s">
        <v>32182</v>
      </c>
      <c r="L1907" s="11">
        <v>180</v>
      </c>
      <c r="M1907" s="11">
        <v>180</v>
      </c>
      <c r="N1907" s="11">
        <v>0</v>
      </c>
      <c r="O1907" s="11">
        <v>0</v>
      </c>
      <c r="P1907" s="11">
        <v>0</v>
      </c>
      <c r="Q1907" s="11">
        <v>0</v>
      </c>
      <c r="R1907" s="11">
        <v>0</v>
      </c>
      <c r="S1907" s="11">
        <v>0</v>
      </c>
      <c r="T1907" s="11">
        <v>1</v>
      </c>
      <c r="U1907" s="11">
        <v>0</v>
      </c>
      <c r="V1907" s="11">
        <v>0</v>
      </c>
      <c r="W1907" s="11">
        <v>0</v>
      </c>
      <c r="X1907" s="11">
        <v>0</v>
      </c>
      <c r="Y1907" s="11">
        <v>0</v>
      </c>
      <c r="Z1907" s="11">
        <v>0</v>
      </c>
      <c r="AA1907" s="12" t="s">
        <v>32957</v>
      </c>
      <c r="AB1907" s="17" t="str">
        <f t="shared" si="175"/>
        <v>Programme: MSc Psychology (Conversion) (Part-Time, Online, 3-year)</v>
      </c>
      <c r="AC1907" s="17">
        <f t="shared" si="176"/>
        <v>1</v>
      </c>
      <c r="AD1907" s="17" t="str">
        <f t="shared" si="177"/>
        <v/>
      </c>
      <c r="AE1907" s="17" t="str">
        <f t="shared" si="178"/>
        <v/>
      </c>
      <c r="AF1907" s="17" t="str">
        <f t="shared" si="179"/>
        <v/>
      </c>
      <c r="AG1907" s="17" cm="1">
        <f t="array" ref="AG1907">IFERROR(IF(J1907="Level",INDEX($M1907:$S1907,AC1907+1),INDEX($M1907:$S1907,AC1907)),"")</f>
        <v>180</v>
      </c>
      <c r="AH1907" s="17" t="str" cm="1">
        <f t="array" ref="AH1907">IFERROR(IF(J1907="Level",INDEX($M1907:$S1907,AD1907+1),INDEX($M1907:$S1907,AD1907)),"")</f>
        <v/>
      </c>
      <c r="AI1907" s="17" t="str" cm="1">
        <f t="array" ref="AI1907">IFERROR(INDEX($M1907:$S1907,AE1907),"")</f>
        <v/>
      </c>
      <c r="AJ1907" s="17" t="str" cm="1">
        <f t="array" ref="AJ1907">IFERROR(INDEX($M1907:$S1907,AF1907),"")</f>
        <v/>
      </c>
      <c r="AK1907" s="17" cm="1">
        <f t="array" ref="AK1907">IFERROR(IF(J1907="Level",INDEX($T1907:$Z1907,AC1907+1),INDEX($T1907:$Z1907,AC1907)),"")</f>
        <v>1</v>
      </c>
      <c r="AL1907" s="17" t="str" cm="1">
        <f t="array" ref="AL1907">IFERROR(IF(J1907="Level",INDEX($T1907:$Z1907,AD1907+1),INDEX($T1907:$Z1907,AD1907)),"")</f>
        <v/>
      </c>
      <c r="AM1907" s="17" t="str" cm="1">
        <f t="array" ref="AM1907">IFERROR(INDEX($T1907:$Z1907,AE1907),"")</f>
        <v/>
      </c>
      <c r="AN1907" s="17" t="str" cm="1">
        <f t="array" ref="AN1907">IFERROR(INDEX($T1907:$Z1907,AF1907),"")</f>
        <v/>
      </c>
    </row>
    <row r="1908" spans="1:40" x14ac:dyDescent="0.2">
      <c r="A1908" s="17" t="str">
        <f t="shared" si="174"/>
        <v>MSc Medical Mycology (Part-Time, Online, 3-year): PNS3BIOBIO01</v>
      </c>
      <c r="B1908" s="11" t="s">
        <v>4756</v>
      </c>
      <c r="C1908" s="11" t="s">
        <v>32965</v>
      </c>
      <c r="D1908" s="11" t="s">
        <v>4757</v>
      </c>
      <c r="E1908" s="11" t="s">
        <v>126</v>
      </c>
      <c r="F1908" s="11" t="s">
        <v>71</v>
      </c>
      <c r="G1908" s="11" t="s">
        <v>32410</v>
      </c>
      <c r="H1908" s="11" t="s">
        <v>77</v>
      </c>
      <c r="I1908" s="11">
        <v>1</v>
      </c>
      <c r="J1908" s="11" t="s">
        <v>78</v>
      </c>
      <c r="K1908" s="11" t="s">
        <v>32182</v>
      </c>
      <c r="L1908" s="11">
        <v>180</v>
      </c>
      <c r="M1908" s="11">
        <v>180</v>
      </c>
      <c r="N1908" s="11">
        <v>0</v>
      </c>
      <c r="O1908" s="11">
        <v>0</v>
      </c>
      <c r="P1908" s="11">
        <v>0</v>
      </c>
      <c r="Q1908" s="11">
        <v>0</v>
      </c>
      <c r="R1908" s="11">
        <v>0</v>
      </c>
      <c r="S1908" s="11">
        <v>0</v>
      </c>
      <c r="T1908" s="11">
        <v>1</v>
      </c>
      <c r="U1908" s="11">
        <v>0</v>
      </c>
      <c r="V1908" s="11">
        <v>0</v>
      </c>
      <c r="W1908" s="11">
        <v>0</v>
      </c>
      <c r="X1908" s="11">
        <v>0</v>
      </c>
      <c r="Y1908" s="11">
        <v>0</v>
      </c>
      <c r="Z1908" s="11">
        <v>0</v>
      </c>
      <c r="AA1908" s="12" t="s">
        <v>32957</v>
      </c>
      <c r="AB1908" s="17" t="str">
        <f t="shared" si="175"/>
        <v>Programme: MSc Medical Mycology (Part-Time, Online, 3-year)</v>
      </c>
      <c r="AC1908" s="17">
        <f t="shared" si="176"/>
        <v>1</v>
      </c>
      <c r="AD1908" s="17" t="str">
        <f t="shared" si="177"/>
        <v/>
      </c>
      <c r="AE1908" s="17" t="str">
        <f t="shared" si="178"/>
        <v/>
      </c>
      <c r="AF1908" s="17" t="str">
        <f t="shared" si="179"/>
        <v/>
      </c>
      <c r="AG1908" s="17" cm="1">
        <f t="array" ref="AG1908">IFERROR(IF(J1908="Level",INDEX($M1908:$S1908,AC1908+1),INDEX($M1908:$S1908,AC1908)),"")</f>
        <v>180</v>
      </c>
      <c r="AH1908" s="17" t="str" cm="1">
        <f t="array" ref="AH1908">IFERROR(IF(J1908="Level",INDEX($M1908:$S1908,AD1908+1),INDEX($M1908:$S1908,AD1908)),"")</f>
        <v/>
      </c>
      <c r="AI1908" s="17" t="str" cm="1">
        <f t="array" ref="AI1908">IFERROR(INDEX($M1908:$S1908,AE1908),"")</f>
        <v/>
      </c>
      <c r="AJ1908" s="17" t="str" cm="1">
        <f t="array" ref="AJ1908">IFERROR(INDEX($M1908:$S1908,AF1908),"")</f>
        <v/>
      </c>
      <c r="AK1908" s="17" cm="1">
        <f t="array" ref="AK1908">IFERROR(IF(J1908="Level",INDEX($T1908:$Z1908,AC1908+1),INDEX($T1908:$Z1908,AC1908)),"")</f>
        <v>1</v>
      </c>
      <c r="AL1908" s="17" t="str" cm="1">
        <f t="array" ref="AL1908">IFERROR(IF(J1908="Level",INDEX($T1908:$Z1908,AD1908+1),INDEX($T1908:$Z1908,AD1908)),"")</f>
        <v/>
      </c>
      <c r="AM1908" s="17" t="str" cm="1">
        <f t="array" ref="AM1908">IFERROR(INDEX($T1908:$Z1908,AE1908),"")</f>
        <v/>
      </c>
      <c r="AN1908" s="17" t="str" cm="1">
        <f t="array" ref="AN1908">IFERROR(INDEX($T1908:$Z1908,AF1908),"")</f>
        <v/>
      </c>
    </row>
    <row r="1909" spans="1:40" x14ac:dyDescent="0.2">
      <c r="A1909" s="17" t="str">
        <f t="shared" si="174"/>
        <v>Master of Public Health (MPH) (Part-Time, Online, 3-year): PNH3EMSEMS01</v>
      </c>
      <c r="B1909" s="11" t="s">
        <v>4754</v>
      </c>
      <c r="C1909" s="11" t="s">
        <v>32965</v>
      </c>
      <c r="D1909" s="11" t="s">
        <v>4755</v>
      </c>
      <c r="E1909" s="11" t="s">
        <v>308</v>
      </c>
      <c r="F1909" s="11" t="s">
        <v>71</v>
      </c>
      <c r="G1909" s="11" t="s">
        <v>32410</v>
      </c>
      <c r="H1909" s="11" t="s">
        <v>77</v>
      </c>
      <c r="I1909" s="11">
        <v>1</v>
      </c>
      <c r="J1909" s="11" t="s">
        <v>78</v>
      </c>
      <c r="K1909" s="11" t="s">
        <v>32182</v>
      </c>
      <c r="L1909" s="11">
        <v>180</v>
      </c>
      <c r="M1909" s="11">
        <v>180</v>
      </c>
      <c r="N1909" s="11">
        <v>0</v>
      </c>
      <c r="O1909" s="11">
        <v>0</v>
      </c>
      <c r="P1909" s="11">
        <v>0</v>
      </c>
      <c r="Q1909" s="11">
        <v>0</v>
      </c>
      <c r="R1909" s="11">
        <v>0</v>
      </c>
      <c r="S1909" s="11">
        <v>0</v>
      </c>
      <c r="T1909" s="11">
        <v>1</v>
      </c>
      <c r="U1909" s="11">
        <v>0</v>
      </c>
      <c r="V1909" s="11">
        <v>0</v>
      </c>
      <c r="W1909" s="11">
        <v>0</v>
      </c>
      <c r="X1909" s="11">
        <v>0</v>
      </c>
      <c r="Y1909" s="11">
        <v>0</v>
      </c>
      <c r="Z1909" s="11">
        <v>0</v>
      </c>
      <c r="AA1909" s="12" t="s">
        <v>32957</v>
      </c>
      <c r="AB1909" s="17" t="str">
        <f t="shared" si="175"/>
        <v>Programme: Master of Public Health (MPH) (Part-Time, Online, 3-year)</v>
      </c>
      <c r="AC1909" s="17">
        <f t="shared" si="176"/>
        <v>1</v>
      </c>
      <c r="AD1909" s="17" t="str">
        <f t="shared" si="177"/>
        <v/>
      </c>
      <c r="AE1909" s="17" t="str">
        <f t="shared" si="178"/>
        <v/>
      </c>
      <c r="AF1909" s="17" t="str">
        <f t="shared" si="179"/>
        <v/>
      </c>
      <c r="AG1909" s="17" cm="1">
        <f t="array" ref="AG1909">IFERROR(IF(J1909="Level",INDEX($M1909:$S1909,AC1909+1),INDEX($M1909:$S1909,AC1909)),"")</f>
        <v>180</v>
      </c>
      <c r="AH1909" s="17" t="str" cm="1">
        <f t="array" ref="AH1909">IFERROR(IF(J1909="Level",INDEX($M1909:$S1909,AD1909+1),INDEX($M1909:$S1909,AD1909)),"")</f>
        <v/>
      </c>
      <c r="AI1909" s="17" t="str" cm="1">
        <f t="array" ref="AI1909">IFERROR(INDEX($M1909:$S1909,AE1909),"")</f>
        <v/>
      </c>
      <c r="AJ1909" s="17" t="str" cm="1">
        <f t="array" ref="AJ1909">IFERROR(INDEX($M1909:$S1909,AF1909),"")</f>
        <v/>
      </c>
      <c r="AK1909" s="17" cm="1">
        <f t="array" ref="AK1909">IFERROR(IF(J1909="Level",INDEX($T1909:$Z1909,AC1909+1),INDEX($T1909:$Z1909,AC1909)),"")</f>
        <v>1</v>
      </c>
      <c r="AL1909" s="17" t="str" cm="1">
        <f t="array" ref="AL1909">IFERROR(IF(J1909="Level",INDEX($T1909:$Z1909,AD1909+1),INDEX($T1909:$Z1909,AD1909)),"")</f>
        <v/>
      </c>
      <c r="AM1909" s="17" t="str" cm="1">
        <f t="array" ref="AM1909">IFERROR(INDEX($T1909:$Z1909,AE1909),"")</f>
        <v/>
      </c>
      <c r="AN1909" s="17" t="str" cm="1">
        <f t="array" ref="AN1909">IFERROR(INDEX($T1909:$Z1909,AF1909),"")</f>
        <v/>
      </c>
    </row>
    <row r="1910" spans="1:40" ht="25.5" x14ac:dyDescent="0.2">
      <c r="A1910" s="17" t="str">
        <f t="shared" si="174"/>
        <v>MSc Psychedelics: Mind, Medicine and Culture (Part-Time, Online, 3-year): PNS3PSYHPS01</v>
      </c>
      <c r="B1910" s="11" t="s">
        <v>31999</v>
      </c>
      <c r="C1910" s="11" t="s">
        <v>32965</v>
      </c>
      <c r="D1910" s="11" t="s">
        <v>32409</v>
      </c>
      <c r="E1910" s="11" t="s">
        <v>149</v>
      </c>
      <c r="F1910" s="11" t="s">
        <v>71</v>
      </c>
      <c r="G1910" s="11" t="s">
        <v>32410</v>
      </c>
      <c r="H1910" s="11" t="s">
        <v>77</v>
      </c>
      <c r="I1910" s="11">
        <v>1</v>
      </c>
      <c r="J1910" s="11" t="s">
        <v>78</v>
      </c>
      <c r="K1910" s="11" t="s">
        <v>32182</v>
      </c>
      <c r="L1910" s="11">
        <v>180</v>
      </c>
      <c r="M1910" s="11">
        <v>180</v>
      </c>
      <c r="N1910" s="11">
        <v>0</v>
      </c>
      <c r="O1910" s="11">
        <v>0</v>
      </c>
      <c r="P1910" s="11">
        <v>0</v>
      </c>
      <c r="Q1910" s="11">
        <v>0</v>
      </c>
      <c r="R1910" s="11">
        <v>0</v>
      </c>
      <c r="S1910" s="11">
        <v>0</v>
      </c>
      <c r="T1910" s="11">
        <v>1</v>
      </c>
      <c r="U1910" s="11">
        <v>0</v>
      </c>
      <c r="V1910" s="11">
        <v>0</v>
      </c>
      <c r="W1910" s="11">
        <v>0</v>
      </c>
      <c r="X1910" s="11">
        <v>0</v>
      </c>
      <c r="Y1910" s="11">
        <v>0</v>
      </c>
      <c r="Z1910" s="11">
        <v>0</v>
      </c>
      <c r="AA1910" s="12" t="s">
        <v>32957</v>
      </c>
      <c r="AB1910" s="17" t="str">
        <f t="shared" si="175"/>
        <v>Programme: MSc Psychedelics: Mind, Medicine and Culture (Part-Time, Online, 3-year)</v>
      </c>
      <c r="AC1910" s="17">
        <f t="shared" si="176"/>
        <v>1</v>
      </c>
      <c r="AD1910" s="17" t="str">
        <f t="shared" si="177"/>
        <v/>
      </c>
      <c r="AE1910" s="17" t="str">
        <f t="shared" si="178"/>
        <v/>
      </c>
      <c r="AF1910" s="17" t="str">
        <f t="shared" si="179"/>
        <v/>
      </c>
      <c r="AG1910" s="17" cm="1">
        <f t="array" ref="AG1910">IFERROR(IF(J1910="Level",INDEX($M1910:$S1910,AC1910+1),INDEX($M1910:$S1910,AC1910)),"")</f>
        <v>180</v>
      </c>
      <c r="AH1910" s="17" t="str" cm="1">
        <f t="array" ref="AH1910">IFERROR(IF(J1910="Level",INDEX($M1910:$S1910,AD1910+1),INDEX($M1910:$S1910,AD1910)),"")</f>
        <v/>
      </c>
      <c r="AI1910" s="17" t="str" cm="1">
        <f t="array" ref="AI1910">IFERROR(INDEX($M1910:$S1910,AE1910),"")</f>
        <v/>
      </c>
      <c r="AJ1910" s="17" t="str" cm="1">
        <f t="array" ref="AJ1910">IFERROR(INDEX($M1910:$S1910,AF1910),"")</f>
        <v/>
      </c>
      <c r="AK1910" s="17" cm="1">
        <f t="array" ref="AK1910">IFERROR(IF(J1910="Level",INDEX($T1910:$Z1910,AC1910+1),INDEX($T1910:$Z1910,AC1910)),"")</f>
        <v>1</v>
      </c>
      <c r="AL1910" s="17" t="str" cm="1">
        <f t="array" ref="AL1910">IFERROR(IF(J1910="Level",INDEX($T1910:$Z1910,AD1910+1),INDEX($T1910:$Z1910,AD1910)),"")</f>
        <v/>
      </c>
      <c r="AM1910" s="17" t="str" cm="1">
        <f t="array" ref="AM1910">IFERROR(INDEX($T1910:$Z1910,AE1910),"")</f>
        <v/>
      </c>
      <c r="AN1910" s="17" t="str" cm="1">
        <f t="array" ref="AN1910">IFERROR(INDEX($T1910:$Z1910,AF1910),"")</f>
        <v/>
      </c>
    </row>
    <row r="1911" spans="1:40" ht="25.5" x14ac:dyDescent="0.2">
      <c r="A1911" s="17" t="str">
        <f t="shared" si="174"/>
        <v>MSc Sustainable Materials and Manufacturing (Part-Time, 3-year): PTS3ECSECS02</v>
      </c>
      <c r="B1911" s="11" t="s">
        <v>4567</v>
      </c>
      <c r="C1911" s="11" t="s">
        <v>32965</v>
      </c>
      <c r="D1911" s="11" t="s">
        <v>4568</v>
      </c>
      <c r="E1911" s="11" t="s">
        <v>409</v>
      </c>
      <c r="F1911" s="11" t="s">
        <v>82</v>
      </c>
      <c r="G1911" s="11" t="s">
        <v>32396</v>
      </c>
      <c r="H1911" s="11" t="s">
        <v>77</v>
      </c>
      <c r="I1911" s="11">
        <v>1</v>
      </c>
      <c r="J1911" s="11" t="s">
        <v>78</v>
      </c>
      <c r="K1911" s="11" t="s">
        <v>32182</v>
      </c>
      <c r="L1911" s="11">
        <v>180</v>
      </c>
      <c r="M1911" s="11">
        <v>180</v>
      </c>
      <c r="N1911" s="11">
        <v>0</v>
      </c>
      <c r="O1911" s="11">
        <v>0</v>
      </c>
      <c r="P1911" s="11">
        <v>0</v>
      </c>
      <c r="Q1911" s="11">
        <v>0</v>
      </c>
      <c r="R1911" s="11">
        <v>0</v>
      </c>
      <c r="S1911" s="11">
        <v>0</v>
      </c>
      <c r="T1911" s="11">
        <v>1</v>
      </c>
      <c r="U1911" s="11">
        <v>0</v>
      </c>
      <c r="V1911" s="11">
        <v>0</v>
      </c>
      <c r="W1911" s="11">
        <v>0</v>
      </c>
      <c r="X1911" s="11">
        <v>0</v>
      </c>
      <c r="Y1911" s="11">
        <v>0</v>
      </c>
      <c r="Z1911" s="11">
        <v>0</v>
      </c>
      <c r="AA1911" s="12" t="s">
        <v>32955</v>
      </c>
      <c r="AB1911" s="17" t="str">
        <f t="shared" si="175"/>
        <v>Programme: MSc Sustainable Materials and Manufacturing (Part-Time, 3-year)</v>
      </c>
      <c r="AC1911" s="17">
        <f t="shared" si="176"/>
        <v>1</v>
      </c>
      <c r="AD1911" s="17" t="str">
        <f t="shared" si="177"/>
        <v/>
      </c>
      <c r="AE1911" s="17" t="str">
        <f t="shared" si="178"/>
        <v/>
      </c>
      <c r="AF1911" s="17" t="str">
        <f t="shared" si="179"/>
        <v/>
      </c>
      <c r="AG1911" s="17" cm="1">
        <f t="array" ref="AG1911">IFERROR(IF(J1911="Level",INDEX($M1911:$S1911,AC1911+1),INDEX($M1911:$S1911,AC1911)),"")</f>
        <v>180</v>
      </c>
      <c r="AH1911" s="17" t="str" cm="1">
        <f t="array" ref="AH1911">IFERROR(IF(J1911="Level",INDEX($M1911:$S1911,AD1911+1),INDEX($M1911:$S1911,AD1911)),"")</f>
        <v/>
      </c>
      <c r="AI1911" s="17" t="str" cm="1">
        <f t="array" ref="AI1911">IFERROR(INDEX($M1911:$S1911,AE1911),"")</f>
        <v/>
      </c>
      <c r="AJ1911" s="17" t="str" cm="1">
        <f t="array" ref="AJ1911">IFERROR(INDEX($M1911:$S1911,AF1911),"")</f>
        <v/>
      </c>
      <c r="AK1911" s="17" cm="1">
        <f t="array" ref="AK1911">IFERROR(IF(J1911="Level",INDEX($T1911:$Z1911,AC1911+1),INDEX($T1911:$Z1911,AC1911)),"")</f>
        <v>1</v>
      </c>
      <c r="AL1911" s="17" t="str" cm="1">
        <f t="array" ref="AL1911">IFERROR(IF(J1911="Level",INDEX($T1911:$Z1911,AD1911+1),INDEX($T1911:$Z1911,AD1911)),"")</f>
        <v/>
      </c>
      <c r="AM1911" s="17" t="str" cm="1">
        <f t="array" ref="AM1911">IFERROR(INDEX($T1911:$Z1911,AE1911),"")</f>
        <v/>
      </c>
      <c r="AN1911" s="17" t="str" cm="1">
        <f t="array" ref="AN1911">IFERROR(INDEX($T1911:$Z1911,AF1911),"")</f>
        <v/>
      </c>
    </row>
    <row r="1912" spans="1:40" x14ac:dyDescent="0.2">
      <c r="A1912" s="17" t="str">
        <f t="shared" si="174"/>
        <v>MSc Human Resource Management (Part-Time, 3-year): PTS3SBESBE01</v>
      </c>
      <c r="B1912" s="11" t="s">
        <v>4592</v>
      </c>
      <c r="C1912" s="11" t="s">
        <v>32965</v>
      </c>
      <c r="D1912" s="11" t="s">
        <v>32425</v>
      </c>
      <c r="E1912" s="11" t="s">
        <v>32279</v>
      </c>
      <c r="F1912" s="11" t="s">
        <v>82</v>
      </c>
      <c r="G1912" s="11" t="s">
        <v>32396</v>
      </c>
      <c r="H1912" s="11" t="s">
        <v>77</v>
      </c>
      <c r="I1912" s="11">
        <v>1</v>
      </c>
      <c r="J1912" s="11" t="s">
        <v>78</v>
      </c>
      <c r="K1912" s="11" t="s">
        <v>32182</v>
      </c>
      <c r="L1912" s="11">
        <v>180</v>
      </c>
      <c r="M1912" s="11">
        <v>180</v>
      </c>
      <c r="N1912" s="11">
        <v>0</v>
      </c>
      <c r="O1912" s="11">
        <v>0</v>
      </c>
      <c r="P1912" s="11">
        <v>0</v>
      </c>
      <c r="Q1912" s="11">
        <v>0</v>
      </c>
      <c r="R1912" s="11">
        <v>0</v>
      </c>
      <c r="S1912" s="11">
        <v>0</v>
      </c>
      <c r="T1912" s="11">
        <v>1</v>
      </c>
      <c r="U1912" s="11">
        <v>0</v>
      </c>
      <c r="V1912" s="11">
        <v>0</v>
      </c>
      <c r="W1912" s="11">
        <v>0</v>
      </c>
      <c r="X1912" s="11">
        <v>0</v>
      </c>
      <c r="Y1912" s="11">
        <v>0</v>
      </c>
      <c r="Z1912" s="11">
        <v>0</v>
      </c>
      <c r="AA1912" s="12" t="s">
        <v>32955</v>
      </c>
      <c r="AB1912" s="17" t="str">
        <f t="shared" si="175"/>
        <v>Programme: MSc Human Resource Management (Part-Time, 3-year)</v>
      </c>
      <c r="AC1912" s="17">
        <f t="shared" si="176"/>
        <v>1</v>
      </c>
      <c r="AD1912" s="17" t="str">
        <f t="shared" si="177"/>
        <v/>
      </c>
      <c r="AE1912" s="17" t="str">
        <f t="shared" si="178"/>
        <v/>
      </c>
      <c r="AF1912" s="17" t="str">
        <f t="shared" si="179"/>
        <v/>
      </c>
      <c r="AG1912" s="17" cm="1">
        <f t="array" ref="AG1912">IFERROR(IF(J1912="Level",INDEX($M1912:$S1912,AC1912+1),INDEX($M1912:$S1912,AC1912)),"")</f>
        <v>180</v>
      </c>
      <c r="AH1912" s="17" t="str" cm="1">
        <f t="array" ref="AH1912">IFERROR(IF(J1912="Level",INDEX($M1912:$S1912,AD1912+1),INDEX($M1912:$S1912,AD1912)),"")</f>
        <v/>
      </c>
      <c r="AI1912" s="17" t="str" cm="1">
        <f t="array" ref="AI1912">IFERROR(INDEX($M1912:$S1912,AE1912),"")</f>
        <v/>
      </c>
      <c r="AJ1912" s="17" t="str" cm="1">
        <f t="array" ref="AJ1912">IFERROR(INDEX($M1912:$S1912,AF1912),"")</f>
        <v/>
      </c>
      <c r="AK1912" s="17" cm="1">
        <f t="array" ref="AK1912">IFERROR(IF(J1912="Level",INDEX($T1912:$Z1912,AC1912+1),INDEX($T1912:$Z1912,AC1912)),"")</f>
        <v>1</v>
      </c>
      <c r="AL1912" s="17" t="str" cm="1">
        <f t="array" ref="AL1912">IFERROR(IF(J1912="Level",INDEX($T1912:$Z1912,AD1912+1),INDEX($T1912:$Z1912,AD1912)),"")</f>
        <v/>
      </c>
      <c r="AM1912" s="17" t="str" cm="1">
        <f t="array" ref="AM1912">IFERROR(INDEX($T1912:$Z1912,AE1912),"")</f>
        <v/>
      </c>
      <c r="AN1912" s="17" t="str" cm="1">
        <f t="array" ref="AN1912">IFERROR(INDEX($T1912:$Z1912,AF1912),"")</f>
        <v/>
      </c>
    </row>
    <row r="1913" spans="1:40" x14ac:dyDescent="0.2">
      <c r="A1913" s="17" t="str">
        <f t="shared" si="174"/>
        <v>MBA One Planet (Modular): PTB3SBESBE03</v>
      </c>
      <c r="B1913" s="11" t="s">
        <v>4556</v>
      </c>
      <c r="C1913" s="11" t="s">
        <v>32965</v>
      </c>
      <c r="D1913" s="11" t="s">
        <v>4557</v>
      </c>
      <c r="E1913" s="11" t="s">
        <v>297</v>
      </c>
      <c r="F1913" s="11" t="s">
        <v>82</v>
      </c>
      <c r="G1913" s="11" t="s">
        <v>32396</v>
      </c>
      <c r="H1913" s="11" t="s">
        <v>77</v>
      </c>
      <c r="I1913" s="11">
        <v>1</v>
      </c>
      <c r="J1913" s="11" t="s">
        <v>78</v>
      </c>
      <c r="K1913" s="11" t="s">
        <v>32182</v>
      </c>
      <c r="L1913" s="11">
        <v>180</v>
      </c>
      <c r="M1913" s="11">
        <v>180</v>
      </c>
      <c r="N1913" s="11">
        <v>0</v>
      </c>
      <c r="O1913" s="11">
        <v>0</v>
      </c>
      <c r="P1913" s="11">
        <v>0</v>
      </c>
      <c r="Q1913" s="11">
        <v>0</v>
      </c>
      <c r="R1913" s="11">
        <v>0</v>
      </c>
      <c r="S1913" s="11">
        <v>0</v>
      </c>
      <c r="T1913" s="11">
        <v>1</v>
      </c>
      <c r="U1913" s="11">
        <v>0</v>
      </c>
      <c r="V1913" s="11">
        <v>0</v>
      </c>
      <c r="W1913" s="11">
        <v>0</v>
      </c>
      <c r="X1913" s="11">
        <v>0</v>
      </c>
      <c r="Y1913" s="11">
        <v>0</v>
      </c>
      <c r="Z1913" s="11">
        <v>0</v>
      </c>
      <c r="AA1913" s="12" t="s">
        <v>32955</v>
      </c>
      <c r="AB1913" s="17" t="str">
        <f t="shared" si="175"/>
        <v>Programme: MBA One Planet (Modular)</v>
      </c>
      <c r="AC1913" s="17">
        <f t="shared" si="176"/>
        <v>1</v>
      </c>
      <c r="AD1913" s="17" t="str">
        <f t="shared" si="177"/>
        <v/>
      </c>
      <c r="AE1913" s="17" t="str">
        <f t="shared" si="178"/>
        <v/>
      </c>
      <c r="AF1913" s="17" t="str">
        <f t="shared" si="179"/>
        <v/>
      </c>
      <c r="AG1913" s="17" cm="1">
        <f t="array" ref="AG1913">IFERROR(IF(J1913="Level",INDEX($M1913:$S1913,AC1913+1),INDEX($M1913:$S1913,AC1913)),"")</f>
        <v>180</v>
      </c>
      <c r="AH1913" s="17" t="str" cm="1">
        <f t="array" ref="AH1913">IFERROR(IF(J1913="Level",INDEX($M1913:$S1913,AD1913+1),INDEX($M1913:$S1913,AD1913)),"")</f>
        <v/>
      </c>
      <c r="AI1913" s="17" t="str" cm="1">
        <f t="array" ref="AI1913">IFERROR(INDEX($M1913:$S1913,AE1913),"")</f>
        <v/>
      </c>
      <c r="AJ1913" s="17" t="str" cm="1">
        <f t="array" ref="AJ1913">IFERROR(INDEX($M1913:$S1913,AF1913),"")</f>
        <v/>
      </c>
      <c r="AK1913" s="17" cm="1">
        <f t="array" ref="AK1913">IFERROR(IF(J1913="Level",INDEX($T1913:$Z1913,AC1913+1),INDEX($T1913:$Z1913,AC1913)),"")</f>
        <v>1</v>
      </c>
      <c r="AL1913" s="17" t="str" cm="1">
        <f t="array" ref="AL1913">IFERROR(IF(J1913="Level",INDEX($T1913:$Z1913,AD1913+1),INDEX($T1913:$Z1913,AD1913)),"")</f>
        <v/>
      </c>
      <c r="AM1913" s="17" t="str" cm="1">
        <f t="array" ref="AM1913">IFERROR(INDEX($T1913:$Z1913,AE1913),"")</f>
        <v/>
      </c>
      <c r="AN1913" s="17" t="str" cm="1">
        <f t="array" ref="AN1913">IFERROR(INDEX($T1913:$Z1913,AF1913),"")</f>
        <v/>
      </c>
    </row>
    <row r="1914" spans="1:40" x14ac:dyDescent="0.2">
      <c r="A1914" s="17" t="str">
        <f t="shared" si="174"/>
        <v>MBA Exeter (Modular): PTB3SBESBE04</v>
      </c>
      <c r="B1914" s="11" t="s">
        <v>4558</v>
      </c>
      <c r="C1914" s="11" t="s">
        <v>32965</v>
      </c>
      <c r="D1914" s="11" t="s">
        <v>4559</v>
      </c>
      <c r="E1914" s="11" t="s">
        <v>297</v>
      </c>
      <c r="F1914" s="11" t="s">
        <v>82</v>
      </c>
      <c r="G1914" s="11" t="s">
        <v>32396</v>
      </c>
      <c r="H1914" s="11" t="s">
        <v>77</v>
      </c>
      <c r="I1914" s="11">
        <v>1</v>
      </c>
      <c r="J1914" s="11" t="s">
        <v>78</v>
      </c>
      <c r="K1914" s="11" t="s">
        <v>32182</v>
      </c>
      <c r="L1914" s="11">
        <v>180</v>
      </c>
      <c r="M1914" s="11">
        <v>180</v>
      </c>
      <c r="N1914" s="11">
        <v>0</v>
      </c>
      <c r="O1914" s="11">
        <v>0</v>
      </c>
      <c r="P1914" s="11">
        <v>0</v>
      </c>
      <c r="Q1914" s="11">
        <v>0</v>
      </c>
      <c r="R1914" s="11">
        <v>0</v>
      </c>
      <c r="S1914" s="11">
        <v>0</v>
      </c>
      <c r="T1914" s="11">
        <v>1</v>
      </c>
      <c r="U1914" s="11">
        <v>0</v>
      </c>
      <c r="V1914" s="11">
        <v>0</v>
      </c>
      <c r="W1914" s="11">
        <v>0</v>
      </c>
      <c r="X1914" s="11">
        <v>0</v>
      </c>
      <c r="Y1914" s="11">
        <v>0</v>
      </c>
      <c r="Z1914" s="11">
        <v>0</v>
      </c>
      <c r="AA1914" s="12" t="s">
        <v>32955</v>
      </c>
      <c r="AB1914" s="17" t="str">
        <f t="shared" si="175"/>
        <v>Programme: MBA Exeter (Modular)</v>
      </c>
      <c r="AC1914" s="17">
        <f t="shared" si="176"/>
        <v>1</v>
      </c>
      <c r="AD1914" s="17" t="str">
        <f t="shared" si="177"/>
        <v/>
      </c>
      <c r="AE1914" s="17" t="str">
        <f t="shared" si="178"/>
        <v/>
      </c>
      <c r="AF1914" s="17" t="str">
        <f t="shared" si="179"/>
        <v/>
      </c>
      <c r="AG1914" s="17" cm="1">
        <f t="array" ref="AG1914">IFERROR(IF(J1914="Level",INDEX($M1914:$S1914,AC1914+1),INDEX($M1914:$S1914,AC1914)),"")</f>
        <v>180</v>
      </c>
      <c r="AH1914" s="17" t="str" cm="1">
        <f t="array" ref="AH1914">IFERROR(IF(J1914="Level",INDEX($M1914:$S1914,AD1914+1),INDEX($M1914:$S1914,AD1914)),"")</f>
        <v/>
      </c>
      <c r="AI1914" s="17" t="str" cm="1">
        <f t="array" ref="AI1914">IFERROR(INDEX($M1914:$S1914,AE1914),"")</f>
        <v/>
      </c>
      <c r="AJ1914" s="17" t="str" cm="1">
        <f t="array" ref="AJ1914">IFERROR(INDEX($M1914:$S1914,AF1914),"")</f>
        <v/>
      </c>
      <c r="AK1914" s="17" cm="1">
        <f t="array" ref="AK1914">IFERROR(IF(J1914="Level",INDEX($T1914:$Z1914,AC1914+1),INDEX($T1914:$Z1914,AC1914)),"")</f>
        <v>1</v>
      </c>
      <c r="AL1914" s="17" t="str" cm="1">
        <f t="array" ref="AL1914">IFERROR(IF(J1914="Level",INDEX($T1914:$Z1914,AD1914+1),INDEX($T1914:$Z1914,AD1914)),"")</f>
        <v/>
      </c>
      <c r="AM1914" s="17" t="str" cm="1">
        <f t="array" ref="AM1914">IFERROR(INDEX($T1914:$Z1914,AE1914),"")</f>
        <v/>
      </c>
      <c r="AN1914" s="17" t="str" cm="1">
        <f t="array" ref="AN1914">IFERROR(INDEX($T1914:$Z1914,AF1914),"")</f>
        <v/>
      </c>
    </row>
    <row r="1915" spans="1:40" ht="25.5" x14ac:dyDescent="0.2">
      <c r="A1915" s="17" t="str">
        <f t="shared" si="174"/>
        <v>MSc Surveying and Land/Environmental Management (Part-Time, 3-year) - Cornwall: PTS3CSMCSMCB</v>
      </c>
      <c r="B1915" s="11" t="s">
        <v>4566</v>
      </c>
      <c r="C1915" s="11" t="s">
        <v>32965</v>
      </c>
      <c r="D1915" s="11" t="s">
        <v>32398</v>
      </c>
      <c r="E1915" s="11" t="s">
        <v>391</v>
      </c>
      <c r="F1915" s="11" t="s">
        <v>82</v>
      </c>
      <c r="G1915" s="11" t="s">
        <v>32396</v>
      </c>
      <c r="H1915" s="11" t="s">
        <v>77</v>
      </c>
      <c r="I1915" s="11">
        <v>1</v>
      </c>
      <c r="J1915" s="11" t="s">
        <v>78</v>
      </c>
      <c r="K1915" s="11" t="s">
        <v>32182</v>
      </c>
      <c r="L1915" s="11">
        <v>180</v>
      </c>
      <c r="M1915" s="11">
        <v>180</v>
      </c>
      <c r="N1915" s="11">
        <v>0</v>
      </c>
      <c r="O1915" s="11">
        <v>0</v>
      </c>
      <c r="P1915" s="11">
        <v>0</v>
      </c>
      <c r="Q1915" s="11">
        <v>0</v>
      </c>
      <c r="R1915" s="11">
        <v>0</v>
      </c>
      <c r="S1915" s="11">
        <v>0</v>
      </c>
      <c r="T1915" s="11">
        <v>1</v>
      </c>
      <c r="U1915" s="11">
        <v>0</v>
      </c>
      <c r="V1915" s="11">
        <v>0</v>
      </c>
      <c r="W1915" s="11">
        <v>0</v>
      </c>
      <c r="X1915" s="11">
        <v>0</v>
      </c>
      <c r="Y1915" s="11">
        <v>0</v>
      </c>
      <c r="Z1915" s="11">
        <v>0</v>
      </c>
      <c r="AA1915" s="12" t="s">
        <v>32955</v>
      </c>
      <c r="AB1915" s="17" t="str">
        <f t="shared" si="175"/>
        <v>Programme: MSc Surveying and Land/Environmental Management (Part-Time, 3-year) - Cornwall</v>
      </c>
      <c r="AC1915" s="17">
        <f t="shared" si="176"/>
        <v>1</v>
      </c>
      <c r="AD1915" s="17" t="str">
        <f t="shared" si="177"/>
        <v/>
      </c>
      <c r="AE1915" s="17" t="str">
        <f t="shared" si="178"/>
        <v/>
      </c>
      <c r="AF1915" s="17" t="str">
        <f t="shared" si="179"/>
        <v/>
      </c>
      <c r="AG1915" s="17" cm="1">
        <f t="array" ref="AG1915">IFERROR(IF(J1915="Level",INDEX($M1915:$S1915,AC1915+1),INDEX($M1915:$S1915,AC1915)),"")</f>
        <v>180</v>
      </c>
      <c r="AH1915" s="17" t="str" cm="1">
        <f t="array" ref="AH1915">IFERROR(IF(J1915="Level",INDEX($M1915:$S1915,AD1915+1),INDEX($M1915:$S1915,AD1915)),"")</f>
        <v/>
      </c>
      <c r="AI1915" s="17" t="str" cm="1">
        <f t="array" ref="AI1915">IFERROR(INDEX($M1915:$S1915,AE1915),"")</f>
        <v/>
      </c>
      <c r="AJ1915" s="17" t="str" cm="1">
        <f t="array" ref="AJ1915">IFERROR(INDEX($M1915:$S1915,AF1915),"")</f>
        <v/>
      </c>
      <c r="AK1915" s="17" cm="1">
        <f t="array" ref="AK1915">IFERROR(IF(J1915="Level",INDEX($T1915:$Z1915,AC1915+1),INDEX($T1915:$Z1915,AC1915)),"")</f>
        <v>1</v>
      </c>
      <c r="AL1915" s="17" t="str" cm="1">
        <f t="array" ref="AL1915">IFERROR(IF(J1915="Level",INDEX($T1915:$Z1915,AD1915+1),INDEX($T1915:$Z1915,AD1915)),"")</f>
        <v/>
      </c>
      <c r="AM1915" s="17" t="str" cm="1">
        <f t="array" ref="AM1915">IFERROR(INDEX($T1915:$Z1915,AE1915),"")</f>
        <v/>
      </c>
      <c r="AN1915" s="17" t="str" cm="1">
        <f t="array" ref="AN1915">IFERROR(INDEX($T1915:$Z1915,AF1915),"")</f>
        <v/>
      </c>
    </row>
    <row r="1916" spans="1:40" x14ac:dyDescent="0.2">
      <c r="A1916" s="17" t="str">
        <f t="shared" si="174"/>
        <v>MA Education - Sept (Part-Time): PTA3EDUEDU02</v>
      </c>
      <c r="B1916" s="11" t="s">
        <v>4550</v>
      </c>
      <c r="C1916" s="11" t="s">
        <v>32965</v>
      </c>
      <c r="D1916" s="11" t="s">
        <v>4551</v>
      </c>
      <c r="E1916" s="11" t="s">
        <v>180</v>
      </c>
      <c r="F1916" s="11" t="s">
        <v>76</v>
      </c>
      <c r="G1916" s="11" t="s">
        <v>32396</v>
      </c>
      <c r="H1916" s="11" t="s">
        <v>77</v>
      </c>
      <c r="I1916" s="11">
        <v>1</v>
      </c>
      <c r="J1916" s="11" t="s">
        <v>78</v>
      </c>
      <c r="K1916" s="11" t="s">
        <v>32182</v>
      </c>
      <c r="L1916" s="11">
        <v>180</v>
      </c>
      <c r="M1916" s="11">
        <v>180</v>
      </c>
      <c r="N1916" s="11">
        <v>0</v>
      </c>
      <c r="O1916" s="11">
        <v>0</v>
      </c>
      <c r="P1916" s="11">
        <v>0</v>
      </c>
      <c r="Q1916" s="11">
        <v>0</v>
      </c>
      <c r="R1916" s="11">
        <v>0</v>
      </c>
      <c r="S1916" s="11">
        <v>0</v>
      </c>
      <c r="T1916" s="11">
        <v>1</v>
      </c>
      <c r="U1916" s="11">
        <v>0</v>
      </c>
      <c r="V1916" s="11">
        <v>0</v>
      </c>
      <c r="W1916" s="11">
        <v>0</v>
      </c>
      <c r="X1916" s="11">
        <v>0</v>
      </c>
      <c r="Y1916" s="11">
        <v>0</v>
      </c>
      <c r="Z1916" s="11">
        <v>0</v>
      </c>
      <c r="AA1916" s="12" t="s">
        <v>32955</v>
      </c>
      <c r="AB1916" s="17" t="str">
        <f t="shared" si="175"/>
        <v>Programme: MA Education - Sept (Part-Time)</v>
      </c>
      <c r="AC1916" s="17">
        <f t="shared" si="176"/>
        <v>1</v>
      </c>
      <c r="AD1916" s="17" t="str">
        <f t="shared" si="177"/>
        <v/>
      </c>
      <c r="AE1916" s="17" t="str">
        <f t="shared" si="178"/>
        <v/>
      </c>
      <c r="AF1916" s="17" t="str">
        <f t="shared" si="179"/>
        <v/>
      </c>
      <c r="AG1916" s="17" cm="1">
        <f t="array" ref="AG1916">IFERROR(IF(J1916="Level",INDEX($M1916:$S1916,AC1916+1),INDEX($M1916:$S1916,AC1916)),"")</f>
        <v>180</v>
      </c>
      <c r="AH1916" s="17" t="str" cm="1">
        <f t="array" ref="AH1916">IFERROR(IF(J1916="Level",INDEX($M1916:$S1916,AD1916+1),INDEX($M1916:$S1916,AD1916)),"")</f>
        <v/>
      </c>
      <c r="AI1916" s="17" t="str" cm="1">
        <f t="array" ref="AI1916">IFERROR(INDEX($M1916:$S1916,AE1916),"")</f>
        <v/>
      </c>
      <c r="AJ1916" s="17" t="str" cm="1">
        <f t="array" ref="AJ1916">IFERROR(INDEX($M1916:$S1916,AF1916),"")</f>
        <v/>
      </c>
      <c r="AK1916" s="17" cm="1">
        <f t="array" ref="AK1916">IFERROR(IF(J1916="Level",INDEX($T1916:$Z1916,AC1916+1),INDEX($T1916:$Z1916,AC1916)),"")</f>
        <v>1</v>
      </c>
      <c r="AL1916" s="17" t="str" cm="1">
        <f t="array" ref="AL1916">IFERROR(IF(J1916="Level",INDEX($T1916:$Z1916,AD1916+1),INDEX($T1916:$Z1916,AD1916)),"")</f>
        <v/>
      </c>
      <c r="AM1916" s="17" t="str" cm="1">
        <f t="array" ref="AM1916">IFERROR(INDEX($T1916:$Z1916,AE1916),"")</f>
        <v/>
      </c>
      <c r="AN1916" s="17" t="str" cm="1">
        <f t="array" ref="AN1916">IFERROR(INDEX($T1916:$Z1916,AF1916),"")</f>
        <v/>
      </c>
    </row>
    <row r="1917" spans="1:40" x14ac:dyDescent="0.2">
      <c r="A1917" s="17" t="str">
        <f t="shared" si="174"/>
        <v>MA Education (Part-Time): PTA3EDUEDU06</v>
      </c>
      <c r="B1917" s="11" t="s">
        <v>4552</v>
      </c>
      <c r="C1917" s="11" t="s">
        <v>32965</v>
      </c>
      <c r="D1917" s="11" t="s">
        <v>4553</v>
      </c>
      <c r="E1917" s="11" t="s">
        <v>180</v>
      </c>
      <c r="F1917" s="11" t="s">
        <v>76</v>
      </c>
      <c r="G1917" s="11" t="s">
        <v>32396</v>
      </c>
      <c r="H1917" s="11" t="s">
        <v>77</v>
      </c>
      <c r="I1917" s="11">
        <v>1</v>
      </c>
      <c r="J1917" s="11" t="s">
        <v>78</v>
      </c>
      <c r="K1917" s="11" t="s">
        <v>32182</v>
      </c>
      <c r="L1917" s="11">
        <v>180</v>
      </c>
      <c r="M1917" s="11">
        <v>180</v>
      </c>
      <c r="N1917" s="11">
        <v>0</v>
      </c>
      <c r="O1917" s="11">
        <v>0</v>
      </c>
      <c r="P1917" s="11">
        <v>0</v>
      </c>
      <c r="Q1917" s="11">
        <v>0</v>
      </c>
      <c r="R1917" s="11">
        <v>0</v>
      </c>
      <c r="S1917" s="11">
        <v>0</v>
      </c>
      <c r="T1917" s="11">
        <v>1</v>
      </c>
      <c r="U1917" s="11">
        <v>0</v>
      </c>
      <c r="V1917" s="11">
        <v>0</v>
      </c>
      <c r="W1917" s="11">
        <v>0</v>
      </c>
      <c r="X1917" s="11">
        <v>0</v>
      </c>
      <c r="Y1917" s="11">
        <v>0</v>
      </c>
      <c r="Z1917" s="11">
        <v>0</v>
      </c>
      <c r="AA1917" s="12" t="s">
        <v>32955</v>
      </c>
      <c r="AB1917" s="17" t="str">
        <f t="shared" si="175"/>
        <v>Programme: MA Education (Part-Time)</v>
      </c>
      <c r="AC1917" s="17">
        <f t="shared" si="176"/>
        <v>1</v>
      </c>
      <c r="AD1917" s="17" t="str">
        <f t="shared" si="177"/>
        <v/>
      </c>
      <c r="AE1917" s="17" t="str">
        <f t="shared" si="178"/>
        <v/>
      </c>
      <c r="AF1917" s="17" t="str">
        <f t="shared" si="179"/>
        <v/>
      </c>
      <c r="AG1917" s="17" cm="1">
        <f t="array" ref="AG1917">IFERROR(IF(J1917="Level",INDEX($M1917:$S1917,AC1917+1),INDEX($M1917:$S1917,AC1917)),"")</f>
        <v>180</v>
      </c>
      <c r="AH1917" s="17" t="str" cm="1">
        <f t="array" ref="AH1917">IFERROR(IF(J1917="Level",INDEX($M1917:$S1917,AD1917+1),INDEX($M1917:$S1917,AD1917)),"")</f>
        <v/>
      </c>
      <c r="AI1917" s="17" t="str" cm="1">
        <f t="array" ref="AI1917">IFERROR(INDEX($M1917:$S1917,AE1917),"")</f>
        <v/>
      </c>
      <c r="AJ1917" s="17" t="str" cm="1">
        <f t="array" ref="AJ1917">IFERROR(INDEX($M1917:$S1917,AF1917),"")</f>
        <v/>
      </c>
      <c r="AK1917" s="17" cm="1">
        <f t="array" ref="AK1917">IFERROR(IF(J1917="Level",INDEX($T1917:$Z1917,AC1917+1),INDEX($T1917:$Z1917,AC1917)),"")</f>
        <v>1</v>
      </c>
      <c r="AL1917" s="17" t="str" cm="1">
        <f t="array" ref="AL1917">IFERROR(IF(J1917="Level",INDEX($T1917:$Z1917,AD1917+1),INDEX($T1917:$Z1917,AD1917)),"")</f>
        <v/>
      </c>
      <c r="AM1917" s="17" t="str" cm="1">
        <f t="array" ref="AM1917">IFERROR(INDEX($T1917:$Z1917,AE1917),"")</f>
        <v/>
      </c>
      <c r="AN1917" s="17" t="str" cm="1">
        <f t="array" ref="AN1917">IFERROR(INDEX($T1917:$Z1917,AF1917),"")</f>
        <v/>
      </c>
    </row>
    <row r="1918" spans="1:40" x14ac:dyDescent="0.2">
      <c r="A1918" s="17" t="str">
        <f t="shared" si="174"/>
        <v>MA Language and Literacy in Education (Part-Time): PTA3EDUEDU07</v>
      </c>
      <c r="B1918" s="11" t="s">
        <v>4554</v>
      </c>
      <c r="C1918" s="11" t="s">
        <v>32965</v>
      </c>
      <c r="D1918" s="11" t="s">
        <v>4555</v>
      </c>
      <c r="E1918" s="11" t="s">
        <v>180</v>
      </c>
      <c r="F1918" s="11" t="s">
        <v>76</v>
      </c>
      <c r="G1918" s="11" t="s">
        <v>32396</v>
      </c>
      <c r="H1918" s="11" t="s">
        <v>77</v>
      </c>
      <c r="I1918" s="11">
        <v>1</v>
      </c>
      <c r="J1918" s="11" t="s">
        <v>78</v>
      </c>
      <c r="K1918" s="11" t="s">
        <v>32182</v>
      </c>
      <c r="L1918" s="11">
        <v>180</v>
      </c>
      <c r="M1918" s="11">
        <v>180</v>
      </c>
      <c r="N1918" s="11">
        <v>0</v>
      </c>
      <c r="O1918" s="11">
        <v>0</v>
      </c>
      <c r="P1918" s="11">
        <v>0</v>
      </c>
      <c r="Q1918" s="11">
        <v>0</v>
      </c>
      <c r="R1918" s="11">
        <v>0</v>
      </c>
      <c r="S1918" s="11">
        <v>0</v>
      </c>
      <c r="T1918" s="11">
        <v>1</v>
      </c>
      <c r="U1918" s="11">
        <v>0</v>
      </c>
      <c r="V1918" s="11">
        <v>0</v>
      </c>
      <c r="W1918" s="11">
        <v>0</v>
      </c>
      <c r="X1918" s="11">
        <v>0</v>
      </c>
      <c r="Y1918" s="11">
        <v>0</v>
      </c>
      <c r="Z1918" s="11">
        <v>0</v>
      </c>
      <c r="AA1918" s="12" t="s">
        <v>32955</v>
      </c>
      <c r="AB1918" s="17" t="str">
        <f t="shared" si="175"/>
        <v>Programme: MA Language and Literacy in Education (Part-Time)</v>
      </c>
      <c r="AC1918" s="17">
        <f t="shared" si="176"/>
        <v>1</v>
      </c>
      <c r="AD1918" s="17" t="str">
        <f t="shared" si="177"/>
        <v/>
      </c>
      <c r="AE1918" s="17" t="str">
        <f t="shared" si="178"/>
        <v/>
      </c>
      <c r="AF1918" s="17" t="str">
        <f t="shared" si="179"/>
        <v/>
      </c>
      <c r="AG1918" s="17" cm="1">
        <f t="array" ref="AG1918">IFERROR(IF(J1918="Level",INDEX($M1918:$S1918,AC1918+1),INDEX($M1918:$S1918,AC1918)),"")</f>
        <v>180</v>
      </c>
      <c r="AH1918" s="17" t="str" cm="1">
        <f t="array" ref="AH1918">IFERROR(IF(J1918="Level",INDEX($M1918:$S1918,AD1918+1),INDEX($M1918:$S1918,AD1918)),"")</f>
        <v/>
      </c>
      <c r="AI1918" s="17" t="str" cm="1">
        <f t="array" ref="AI1918">IFERROR(INDEX($M1918:$S1918,AE1918),"")</f>
        <v/>
      </c>
      <c r="AJ1918" s="17" t="str" cm="1">
        <f t="array" ref="AJ1918">IFERROR(INDEX($M1918:$S1918,AF1918),"")</f>
        <v/>
      </c>
      <c r="AK1918" s="17" cm="1">
        <f t="array" ref="AK1918">IFERROR(IF(J1918="Level",INDEX($T1918:$Z1918,AC1918+1),INDEX($T1918:$Z1918,AC1918)),"")</f>
        <v>1</v>
      </c>
      <c r="AL1918" s="17" t="str" cm="1">
        <f t="array" ref="AL1918">IFERROR(IF(J1918="Level",INDEX($T1918:$Z1918,AD1918+1),INDEX($T1918:$Z1918,AD1918)),"")</f>
        <v/>
      </c>
      <c r="AM1918" s="17" t="str" cm="1">
        <f t="array" ref="AM1918">IFERROR(INDEX($T1918:$Z1918,AE1918),"")</f>
        <v/>
      </c>
      <c r="AN1918" s="17" t="str" cm="1">
        <f t="array" ref="AN1918">IFERROR(INDEX($T1918:$Z1918,AF1918),"")</f>
        <v/>
      </c>
    </row>
    <row r="1919" spans="1:40" ht="25.5" x14ac:dyDescent="0.2">
      <c r="A1919" s="17" t="str">
        <f t="shared" si="174"/>
        <v>MEd Teaching English to Speakers of Other Languages (Summer Intensive): PTD3EDUEDU01</v>
      </c>
      <c r="B1919" s="11" t="s">
        <v>4560</v>
      </c>
      <c r="C1919" s="11" t="s">
        <v>32965</v>
      </c>
      <c r="D1919" s="11" t="s">
        <v>4561</v>
      </c>
      <c r="E1919" s="11" t="s">
        <v>180</v>
      </c>
      <c r="F1919" s="11" t="s">
        <v>76</v>
      </c>
      <c r="G1919" s="11" t="s">
        <v>32396</v>
      </c>
      <c r="H1919" s="11" t="s">
        <v>77</v>
      </c>
      <c r="I1919" s="11">
        <v>1</v>
      </c>
      <c r="J1919" s="11" t="s">
        <v>78</v>
      </c>
      <c r="K1919" s="11" t="s">
        <v>32182</v>
      </c>
      <c r="L1919" s="11">
        <v>180</v>
      </c>
      <c r="M1919" s="11">
        <v>180</v>
      </c>
      <c r="N1919" s="11">
        <v>0</v>
      </c>
      <c r="O1919" s="11">
        <v>0</v>
      </c>
      <c r="P1919" s="11">
        <v>0</v>
      </c>
      <c r="Q1919" s="11">
        <v>0</v>
      </c>
      <c r="R1919" s="11">
        <v>0</v>
      </c>
      <c r="S1919" s="11">
        <v>0</v>
      </c>
      <c r="T1919" s="11">
        <v>1</v>
      </c>
      <c r="U1919" s="11">
        <v>0</v>
      </c>
      <c r="V1919" s="11">
        <v>0</v>
      </c>
      <c r="W1919" s="11">
        <v>0</v>
      </c>
      <c r="X1919" s="11">
        <v>0</v>
      </c>
      <c r="Y1919" s="11">
        <v>0</v>
      </c>
      <c r="Z1919" s="11">
        <v>0</v>
      </c>
      <c r="AA1919" s="12" t="s">
        <v>32955</v>
      </c>
      <c r="AB1919" s="17" t="str">
        <f t="shared" si="175"/>
        <v>Programme: MEd Teaching English to Speakers of Other Languages (Summer Intensive)</v>
      </c>
      <c r="AC1919" s="17">
        <f t="shared" si="176"/>
        <v>1</v>
      </c>
      <c r="AD1919" s="17" t="str">
        <f t="shared" si="177"/>
        <v/>
      </c>
      <c r="AE1919" s="17" t="str">
        <f t="shared" si="178"/>
        <v/>
      </c>
      <c r="AF1919" s="17" t="str">
        <f t="shared" si="179"/>
        <v/>
      </c>
      <c r="AG1919" s="17" cm="1">
        <f t="array" ref="AG1919">IFERROR(IF(J1919="Level",INDEX($M1919:$S1919,AC1919+1),INDEX($M1919:$S1919,AC1919)),"")</f>
        <v>180</v>
      </c>
      <c r="AH1919" s="17" t="str" cm="1">
        <f t="array" ref="AH1919">IFERROR(IF(J1919="Level",INDEX($M1919:$S1919,AD1919+1),INDEX($M1919:$S1919,AD1919)),"")</f>
        <v/>
      </c>
      <c r="AI1919" s="17" t="str" cm="1">
        <f t="array" ref="AI1919">IFERROR(INDEX($M1919:$S1919,AE1919),"")</f>
        <v/>
      </c>
      <c r="AJ1919" s="17" t="str" cm="1">
        <f t="array" ref="AJ1919">IFERROR(INDEX($M1919:$S1919,AF1919),"")</f>
        <v/>
      </c>
      <c r="AK1919" s="17" cm="1">
        <f t="array" ref="AK1919">IFERROR(IF(J1919="Level",INDEX($T1919:$Z1919,AC1919+1),INDEX($T1919:$Z1919,AC1919)),"")</f>
        <v>1</v>
      </c>
      <c r="AL1919" s="17" t="str" cm="1">
        <f t="array" ref="AL1919">IFERROR(IF(J1919="Level",INDEX($T1919:$Z1919,AD1919+1),INDEX($T1919:$Z1919,AD1919)),"")</f>
        <v/>
      </c>
      <c r="AM1919" s="17" t="str" cm="1">
        <f t="array" ref="AM1919">IFERROR(INDEX($T1919:$Z1919,AE1919),"")</f>
        <v/>
      </c>
      <c r="AN1919" s="17" t="str" cm="1">
        <f t="array" ref="AN1919">IFERROR(INDEX($T1919:$Z1919,AF1919),"")</f>
        <v/>
      </c>
    </row>
    <row r="1920" spans="1:40" x14ac:dyDescent="0.2">
      <c r="A1920" s="17" t="str">
        <f t="shared" si="174"/>
        <v>Master of Public Administration (Modular): PTP3HPSHPS01</v>
      </c>
      <c r="B1920" s="11" t="s">
        <v>4562</v>
      </c>
      <c r="C1920" s="11" t="s">
        <v>32965</v>
      </c>
      <c r="D1920" s="11" t="s">
        <v>4563</v>
      </c>
      <c r="E1920" s="11" t="s">
        <v>214</v>
      </c>
      <c r="F1920" s="11" t="s">
        <v>76</v>
      </c>
      <c r="G1920" s="11" t="s">
        <v>32396</v>
      </c>
      <c r="H1920" s="11" t="s">
        <v>77</v>
      </c>
      <c r="I1920" s="11">
        <v>1</v>
      </c>
      <c r="J1920" s="11" t="s">
        <v>78</v>
      </c>
      <c r="K1920" s="11" t="s">
        <v>32182</v>
      </c>
      <c r="L1920" s="11">
        <v>180</v>
      </c>
      <c r="M1920" s="11">
        <v>180</v>
      </c>
      <c r="N1920" s="11">
        <v>0</v>
      </c>
      <c r="O1920" s="11">
        <v>0</v>
      </c>
      <c r="P1920" s="11">
        <v>0</v>
      </c>
      <c r="Q1920" s="11">
        <v>0</v>
      </c>
      <c r="R1920" s="11">
        <v>0</v>
      </c>
      <c r="S1920" s="11">
        <v>0</v>
      </c>
      <c r="T1920" s="11">
        <v>1</v>
      </c>
      <c r="U1920" s="11">
        <v>0</v>
      </c>
      <c r="V1920" s="11">
        <v>0</v>
      </c>
      <c r="W1920" s="11">
        <v>0</v>
      </c>
      <c r="X1920" s="11">
        <v>0</v>
      </c>
      <c r="Y1920" s="11">
        <v>0</v>
      </c>
      <c r="Z1920" s="11">
        <v>0</v>
      </c>
      <c r="AA1920" s="12" t="s">
        <v>32955</v>
      </c>
      <c r="AB1920" s="17" t="str">
        <f t="shared" si="175"/>
        <v>Programme: Master of Public Administration (Modular)</v>
      </c>
      <c r="AC1920" s="17">
        <f t="shared" si="176"/>
        <v>1</v>
      </c>
      <c r="AD1920" s="17" t="str">
        <f t="shared" si="177"/>
        <v/>
      </c>
      <c r="AE1920" s="17" t="str">
        <f t="shared" si="178"/>
        <v/>
      </c>
      <c r="AF1920" s="17" t="str">
        <f t="shared" si="179"/>
        <v/>
      </c>
      <c r="AG1920" s="17" cm="1">
        <f t="array" ref="AG1920">IFERROR(IF(J1920="Level",INDEX($M1920:$S1920,AC1920+1),INDEX($M1920:$S1920,AC1920)),"")</f>
        <v>180</v>
      </c>
      <c r="AH1920" s="17" t="str" cm="1">
        <f t="array" ref="AH1920">IFERROR(IF(J1920="Level",INDEX($M1920:$S1920,AD1920+1),INDEX($M1920:$S1920,AD1920)),"")</f>
        <v/>
      </c>
      <c r="AI1920" s="17" t="str" cm="1">
        <f t="array" ref="AI1920">IFERROR(INDEX($M1920:$S1920,AE1920),"")</f>
        <v/>
      </c>
      <c r="AJ1920" s="17" t="str" cm="1">
        <f t="array" ref="AJ1920">IFERROR(INDEX($M1920:$S1920,AF1920),"")</f>
        <v/>
      </c>
      <c r="AK1920" s="17" cm="1">
        <f t="array" ref="AK1920">IFERROR(IF(J1920="Level",INDEX($T1920:$Z1920,AC1920+1),INDEX($T1920:$Z1920,AC1920)),"")</f>
        <v>1</v>
      </c>
      <c r="AL1920" s="17" t="str" cm="1">
        <f t="array" ref="AL1920">IFERROR(IF(J1920="Level",INDEX($T1920:$Z1920,AD1920+1),INDEX($T1920:$Z1920,AD1920)),"")</f>
        <v/>
      </c>
      <c r="AM1920" s="17" t="str" cm="1">
        <f t="array" ref="AM1920">IFERROR(INDEX($T1920:$Z1920,AE1920),"")</f>
        <v/>
      </c>
      <c r="AN1920" s="17" t="str" cm="1">
        <f t="array" ref="AN1920">IFERROR(INDEX($T1920:$Z1920,AF1920),"")</f>
        <v/>
      </c>
    </row>
    <row r="1921" spans="1:40" x14ac:dyDescent="0.2">
      <c r="A1921" s="17" t="str">
        <f t="shared" si="174"/>
        <v>MSc Advanced Clinical Practice (Part-Time, 3-year): PTS3EMSEMS07</v>
      </c>
      <c r="B1921" s="11" t="s">
        <v>4575</v>
      </c>
      <c r="C1921" s="11" t="s">
        <v>32965</v>
      </c>
      <c r="D1921" s="11" t="s">
        <v>32451</v>
      </c>
      <c r="E1921" s="11" t="s">
        <v>473</v>
      </c>
      <c r="F1921" s="11" t="s">
        <v>71</v>
      </c>
      <c r="G1921" s="11" t="s">
        <v>32396</v>
      </c>
      <c r="H1921" s="11" t="s">
        <v>77</v>
      </c>
      <c r="I1921" s="11">
        <v>1</v>
      </c>
      <c r="J1921" s="11" t="s">
        <v>78</v>
      </c>
      <c r="K1921" s="11" t="s">
        <v>32182</v>
      </c>
      <c r="L1921" s="11">
        <v>180</v>
      </c>
      <c r="M1921" s="11">
        <v>180</v>
      </c>
      <c r="N1921" s="11">
        <v>0</v>
      </c>
      <c r="O1921" s="11">
        <v>0</v>
      </c>
      <c r="P1921" s="11">
        <v>0</v>
      </c>
      <c r="Q1921" s="11">
        <v>0</v>
      </c>
      <c r="R1921" s="11">
        <v>0</v>
      </c>
      <c r="S1921" s="11">
        <v>0</v>
      </c>
      <c r="T1921" s="11">
        <v>1</v>
      </c>
      <c r="U1921" s="11">
        <v>0</v>
      </c>
      <c r="V1921" s="11">
        <v>0</v>
      </c>
      <c r="W1921" s="11">
        <v>0</v>
      </c>
      <c r="X1921" s="11">
        <v>0</v>
      </c>
      <c r="Y1921" s="11">
        <v>0</v>
      </c>
      <c r="Z1921" s="11">
        <v>0</v>
      </c>
      <c r="AA1921" s="12" t="s">
        <v>32955</v>
      </c>
      <c r="AB1921" s="17" t="str">
        <f t="shared" si="175"/>
        <v>Programme: MSc Advanced Clinical Practice (Part-Time, 3-year)</v>
      </c>
      <c r="AC1921" s="17">
        <f t="shared" si="176"/>
        <v>1</v>
      </c>
      <c r="AD1921" s="17" t="str">
        <f t="shared" si="177"/>
        <v/>
      </c>
      <c r="AE1921" s="17" t="str">
        <f t="shared" si="178"/>
        <v/>
      </c>
      <c r="AF1921" s="17" t="str">
        <f t="shared" si="179"/>
        <v/>
      </c>
      <c r="AG1921" s="17" cm="1">
        <f t="array" ref="AG1921">IFERROR(IF(J1921="Level",INDEX($M1921:$S1921,AC1921+1),INDEX($M1921:$S1921,AC1921)),"")</f>
        <v>180</v>
      </c>
      <c r="AH1921" s="17" t="str" cm="1">
        <f t="array" ref="AH1921">IFERROR(IF(J1921="Level",INDEX($M1921:$S1921,AD1921+1),INDEX($M1921:$S1921,AD1921)),"")</f>
        <v/>
      </c>
      <c r="AI1921" s="17" t="str" cm="1">
        <f t="array" ref="AI1921">IFERROR(INDEX($M1921:$S1921,AE1921),"")</f>
        <v/>
      </c>
      <c r="AJ1921" s="17" t="str" cm="1">
        <f t="array" ref="AJ1921">IFERROR(INDEX($M1921:$S1921,AF1921),"")</f>
        <v/>
      </c>
      <c r="AK1921" s="17" cm="1">
        <f t="array" ref="AK1921">IFERROR(IF(J1921="Level",INDEX($T1921:$Z1921,AC1921+1),INDEX($T1921:$Z1921,AC1921)),"")</f>
        <v>1</v>
      </c>
      <c r="AL1921" s="17" t="str" cm="1">
        <f t="array" ref="AL1921">IFERROR(IF(J1921="Level",INDEX($T1921:$Z1921,AD1921+1),INDEX($T1921:$Z1921,AD1921)),"")</f>
        <v/>
      </c>
      <c r="AM1921" s="17" t="str" cm="1">
        <f t="array" ref="AM1921">IFERROR(INDEX($T1921:$Z1921,AE1921),"")</f>
        <v/>
      </c>
      <c r="AN1921" s="17" t="str" cm="1">
        <f t="array" ref="AN1921">IFERROR(INDEX($T1921:$Z1921,AF1921),"")</f>
        <v/>
      </c>
    </row>
    <row r="1922" spans="1:40" ht="25.5" x14ac:dyDescent="0.2">
      <c r="A1922" s="17" t="str">
        <f t="shared" ref="A1922:A1985" si="180">D1922&amp;": "&amp;B1922</f>
        <v>MSc Environment and Human Health (Part-Time, 3-year) - Cornwall: PTS3EMSEMSCA</v>
      </c>
      <c r="B1922" s="11" t="s">
        <v>4584</v>
      </c>
      <c r="C1922" s="11" t="s">
        <v>32965</v>
      </c>
      <c r="D1922" s="11" t="s">
        <v>4585</v>
      </c>
      <c r="E1922" s="11" t="s">
        <v>481</v>
      </c>
      <c r="F1922" s="11" t="s">
        <v>71</v>
      </c>
      <c r="G1922" s="11" t="s">
        <v>32396</v>
      </c>
      <c r="H1922" s="11" t="s">
        <v>77</v>
      </c>
      <c r="I1922" s="11">
        <v>1</v>
      </c>
      <c r="J1922" s="11" t="s">
        <v>78</v>
      </c>
      <c r="K1922" s="11" t="s">
        <v>32182</v>
      </c>
      <c r="L1922" s="11">
        <v>180</v>
      </c>
      <c r="M1922" s="11">
        <v>180</v>
      </c>
      <c r="N1922" s="11">
        <v>0</v>
      </c>
      <c r="O1922" s="11">
        <v>0</v>
      </c>
      <c r="P1922" s="11">
        <v>0</v>
      </c>
      <c r="Q1922" s="11">
        <v>0</v>
      </c>
      <c r="R1922" s="11">
        <v>0</v>
      </c>
      <c r="S1922" s="11">
        <v>0</v>
      </c>
      <c r="T1922" s="11">
        <v>1</v>
      </c>
      <c r="U1922" s="11">
        <v>0</v>
      </c>
      <c r="V1922" s="11">
        <v>0</v>
      </c>
      <c r="W1922" s="11">
        <v>0</v>
      </c>
      <c r="X1922" s="11">
        <v>0</v>
      </c>
      <c r="Y1922" s="11">
        <v>0</v>
      </c>
      <c r="Z1922" s="11">
        <v>0</v>
      </c>
      <c r="AA1922" s="12" t="s">
        <v>32955</v>
      </c>
      <c r="AB1922" s="17" t="str">
        <f t="shared" ref="AB1922:AB1985" si="181">IF(H1922="Yes","Programme: "&amp;D1922,"Programme is not compatible with this tool")</f>
        <v>Programme: MSc Environment and Human Health (Part-Time, 3-year) - Cornwall</v>
      </c>
      <c r="AC1922" s="17">
        <f t="shared" ref="AC1922:AC1985" si="182">IF(J1922="Stage",IF(M1922&lt;&gt;0,1,IF(N1922&lt;&gt;0,2,IF(O1922&lt;&gt;0,3,IF(P1922&lt;&gt;0,4,IF(Q1922&lt;&gt;0,5,""))))),IF(J1922="","",IF(R1922&lt;&gt;0,5,IF(S1922&lt;&gt;0,6,""))))</f>
        <v>1</v>
      </c>
      <c r="AD1922" s="17" t="str">
        <f t="shared" ref="AD1922:AD1985" si="183">IF(J1922="Stage",IF(AND(N1922&lt;&gt;0,AC1922&lt;2),2,IF(AND(O1922&lt;&gt;0,AC1922&lt;3),3,IF(AND(P1922&lt;&gt;0,AC1922&lt;4),4,IF(AND(Q1922&lt;&gt;0,AC1922&lt;5),5,"")))),IF(J1922="","",IF(AC1922&lt;&gt;0,6)))</f>
        <v/>
      </c>
      <c r="AE1922" s="17" t="str">
        <f t="shared" ref="AE1922:AE1985" si="184">IF(AND(O1922&lt;&gt;0,AD1922&lt;3),3,IF(AND(P1922&lt;&gt;0,AD1922&lt;4),4,IF(AND(Q1922&lt;&gt;0,AD1922&lt;5),5,"")))</f>
        <v/>
      </c>
      <c r="AF1922" s="17" t="str">
        <f t="shared" ref="AF1922:AF1985" si="185">IF(AND(P1922&lt;&gt;0,AE1922&lt;4),4,IF(AND(Q1922&lt;&gt;0,AE1922&lt;5),5,""))</f>
        <v/>
      </c>
      <c r="AG1922" s="17" cm="1">
        <f t="array" ref="AG1922">IFERROR(IF(J1922="Level",INDEX($M1922:$S1922,AC1922+1),INDEX($M1922:$S1922,AC1922)),"")</f>
        <v>180</v>
      </c>
      <c r="AH1922" s="17" t="str" cm="1">
        <f t="array" ref="AH1922">IFERROR(IF(J1922="Level",INDEX($M1922:$S1922,AD1922+1),INDEX($M1922:$S1922,AD1922)),"")</f>
        <v/>
      </c>
      <c r="AI1922" s="17" t="str" cm="1">
        <f t="array" ref="AI1922">IFERROR(INDEX($M1922:$S1922,AE1922),"")</f>
        <v/>
      </c>
      <c r="AJ1922" s="17" t="str" cm="1">
        <f t="array" ref="AJ1922">IFERROR(INDEX($M1922:$S1922,AF1922),"")</f>
        <v/>
      </c>
      <c r="AK1922" s="17" cm="1">
        <f t="array" ref="AK1922">IFERROR(IF(J1922="Level",INDEX($T1922:$Z1922,AC1922+1),INDEX($T1922:$Z1922,AC1922)),"")</f>
        <v>1</v>
      </c>
      <c r="AL1922" s="17" t="str" cm="1">
        <f t="array" ref="AL1922">IFERROR(IF(J1922="Level",INDEX($T1922:$Z1922,AD1922+1),INDEX($T1922:$Z1922,AD1922)),"")</f>
        <v/>
      </c>
      <c r="AM1922" s="17" t="str" cm="1">
        <f t="array" ref="AM1922">IFERROR(INDEX($T1922:$Z1922,AE1922),"")</f>
        <v/>
      </c>
      <c r="AN1922" s="17" t="str" cm="1">
        <f t="array" ref="AN1922">IFERROR(INDEX($T1922:$Z1922,AF1922),"")</f>
        <v/>
      </c>
    </row>
    <row r="1923" spans="1:40" x14ac:dyDescent="0.2">
      <c r="A1923" s="17" t="str">
        <f t="shared" si="180"/>
        <v>MSc Extreme Medicine (Part-Time, 3-year): PTS3EMSEMS03</v>
      </c>
      <c r="B1923" s="11" t="s">
        <v>4570</v>
      </c>
      <c r="C1923" s="11" t="s">
        <v>32965</v>
      </c>
      <c r="D1923" s="11" t="s">
        <v>32434</v>
      </c>
      <c r="E1923" s="11" t="s">
        <v>464</v>
      </c>
      <c r="F1923" s="11" t="s">
        <v>71</v>
      </c>
      <c r="G1923" s="11" t="s">
        <v>32396</v>
      </c>
      <c r="H1923" s="11" t="s">
        <v>77</v>
      </c>
      <c r="I1923" s="11">
        <v>1</v>
      </c>
      <c r="J1923" s="11" t="s">
        <v>78</v>
      </c>
      <c r="K1923" s="11" t="s">
        <v>32182</v>
      </c>
      <c r="L1923" s="11">
        <v>180</v>
      </c>
      <c r="M1923" s="11">
        <v>180</v>
      </c>
      <c r="N1923" s="11">
        <v>0</v>
      </c>
      <c r="O1923" s="11">
        <v>0</v>
      </c>
      <c r="P1923" s="11">
        <v>0</v>
      </c>
      <c r="Q1923" s="11">
        <v>0</v>
      </c>
      <c r="R1923" s="11">
        <v>0</v>
      </c>
      <c r="S1923" s="11">
        <v>0</v>
      </c>
      <c r="T1923" s="11">
        <v>1</v>
      </c>
      <c r="U1923" s="11">
        <v>0</v>
      </c>
      <c r="V1923" s="11">
        <v>0</v>
      </c>
      <c r="W1923" s="11">
        <v>0</v>
      </c>
      <c r="X1923" s="11">
        <v>0</v>
      </c>
      <c r="Y1923" s="11">
        <v>0</v>
      </c>
      <c r="Z1923" s="11">
        <v>0</v>
      </c>
      <c r="AA1923" s="12" t="s">
        <v>32955</v>
      </c>
      <c r="AB1923" s="17" t="str">
        <f t="shared" si="181"/>
        <v>Programme: MSc Extreme Medicine (Part-Time, 3-year)</v>
      </c>
      <c r="AC1923" s="17">
        <f t="shared" si="182"/>
        <v>1</v>
      </c>
      <c r="AD1923" s="17" t="str">
        <f t="shared" si="183"/>
        <v/>
      </c>
      <c r="AE1923" s="17" t="str">
        <f t="shared" si="184"/>
        <v/>
      </c>
      <c r="AF1923" s="17" t="str">
        <f t="shared" si="185"/>
        <v/>
      </c>
      <c r="AG1923" s="17" cm="1">
        <f t="array" ref="AG1923">IFERROR(IF(J1923="Level",INDEX($M1923:$S1923,AC1923+1),INDEX($M1923:$S1923,AC1923)),"")</f>
        <v>180</v>
      </c>
      <c r="AH1923" s="17" t="str" cm="1">
        <f t="array" ref="AH1923">IFERROR(IF(J1923="Level",INDEX($M1923:$S1923,AD1923+1),INDEX($M1923:$S1923,AD1923)),"")</f>
        <v/>
      </c>
      <c r="AI1923" s="17" t="str" cm="1">
        <f t="array" ref="AI1923">IFERROR(INDEX($M1923:$S1923,AE1923),"")</f>
        <v/>
      </c>
      <c r="AJ1923" s="17" t="str" cm="1">
        <f t="array" ref="AJ1923">IFERROR(INDEX($M1923:$S1923,AF1923),"")</f>
        <v/>
      </c>
      <c r="AK1923" s="17" cm="1">
        <f t="array" ref="AK1923">IFERROR(IF(J1923="Level",INDEX($T1923:$Z1923,AC1923+1),INDEX($T1923:$Z1923,AC1923)),"")</f>
        <v>1</v>
      </c>
      <c r="AL1923" s="17" t="str" cm="1">
        <f t="array" ref="AL1923">IFERROR(IF(J1923="Level",INDEX($T1923:$Z1923,AD1923+1),INDEX($T1923:$Z1923,AD1923)),"")</f>
        <v/>
      </c>
      <c r="AM1923" s="17" t="str" cm="1">
        <f t="array" ref="AM1923">IFERROR(INDEX($T1923:$Z1923,AE1923),"")</f>
        <v/>
      </c>
      <c r="AN1923" s="17" t="str" cm="1">
        <f t="array" ref="AN1923">IFERROR(INDEX($T1923:$Z1923,AF1923),"")</f>
        <v/>
      </c>
    </row>
    <row r="1924" spans="1:40" x14ac:dyDescent="0.2">
      <c r="A1924" s="17" t="str">
        <f t="shared" si="180"/>
        <v>MSc Clinical Education (Part-Time, 3-year): PTS3EMSEMS04</v>
      </c>
      <c r="B1924" s="11" t="s">
        <v>4571</v>
      </c>
      <c r="C1924" s="11" t="s">
        <v>32965</v>
      </c>
      <c r="D1924" s="11" t="s">
        <v>32442</v>
      </c>
      <c r="E1924" s="11" t="s">
        <v>464</v>
      </c>
      <c r="F1924" s="11" t="s">
        <v>71</v>
      </c>
      <c r="G1924" s="11" t="s">
        <v>32396</v>
      </c>
      <c r="H1924" s="11" t="s">
        <v>77</v>
      </c>
      <c r="I1924" s="11">
        <v>1</v>
      </c>
      <c r="J1924" s="11" t="s">
        <v>78</v>
      </c>
      <c r="K1924" s="11" t="s">
        <v>32182</v>
      </c>
      <c r="L1924" s="11">
        <v>180</v>
      </c>
      <c r="M1924" s="11">
        <v>180</v>
      </c>
      <c r="N1924" s="11">
        <v>0</v>
      </c>
      <c r="O1924" s="11">
        <v>0</v>
      </c>
      <c r="P1924" s="11">
        <v>0</v>
      </c>
      <c r="Q1924" s="11">
        <v>0</v>
      </c>
      <c r="R1924" s="11">
        <v>0</v>
      </c>
      <c r="S1924" s="11">
        <v>0</v>
      </c>
      <c r="T1924" s="11">
        <v>1</v>
      </c>
      <c r="U1924" s="11">
        <v>0</v>
      </c>
      <c r="V1924" s="11">
        <v>0</v>
      </c>
      <c r="W1924" s="11">
        <v>0</v>
      </c>
      <c r="X1924" s="11">
        <v>0</v>
      </c>
      <c r="Y1924" s="11">
        <v>0</v>
      </c>
      <c r="Z1924" s="11">
        <v>0</v>
      </c>
      <c r="AA1924" s="12" t="s">
        <v>32955</v>
      </c>
      <c r="AB1924" s="17" t="str">
        <f t="shared" si="181"/>
        <v>Programme: MSc Clinical Education (Part-Time, 3-year)</v>
      </c>
      <c r="AC1924" s="17">
        <f t="shared" si="182"/>
        <v>1</v>
      </c>
      <c r="AD1924" s="17" t="str">
        <f t="shared" si="183"/>
        <v/>
      </c>
      <c r="AE1924" s="17" t="str">
        <f t="shared" si="184"/>
        <v/>
      </c>
      <c r="AF1924" s="17" t="str">
        <f t="shared" si="185"/>
        <v/>
      </c>
      <c r="AG1924" s="17" cm="1">
        <f t="array" ref="AG1924">IFERROR(IF(J1924="Level",INDEX($M1924:$S1924,AC1924+1),INDEX($M1924:$S1924,AC1924)),"")</f>
        <v>180</v>
      </c>
      <c r="AH1924" s="17" t="str" cm="1">
        <f t="array" ref="AH1924">IFERROR(IF(J1924="Level",INDEX($M1924:$S1924,AD1924+1),INDEX($M1924:$S1924,AD1924)),"")</f>
        <v/>
      </c>
      <c r="AI1924" s="17" t="str" cm="1">
        <f t="array" ref="AI1924">IFERROR(INDEX($M1924:$S1924,AE1924),"")</f>
        <v/>
      </c>
      <c r="AJ1924" s="17" t="str" cm="1">
        <f t="array" ref="AJ1924">IFERROR(INDEX($M1924:$S1924,AF1924),"")</f>
        <v/>
      </c>
      <c r="AK1924" s="17" cm="1">
        <f t="array" ref="AK1924">IFERROR(IF(J1924="Level",INDEX($T1924:$Z1924,AC1924+1),INDEX($T1924:$Z1924,AC1924)),"")</f>
        <v>1</v>
      </c>
      <c r="AL1924" s="17" t="str" cm="1">
        <f t="array" ref="AL1924">IFERROR(IF(J1924="Level",INDEX($T1924:$Z1924,AD1924+1),INDEX($T1924:$Z1924,AD1924)),"")</f>
        <v/>
      </c>
      <c r="AM1924" s="17" t="str" cm="1">
        <f t="array" ref="AM1924">IFERROR(INDEX($T1924:$Z1924,AE1924),"")</f>
        <v/>
      </c>
      <c r="AN1924" s="17" t="str" cm="1">
        <f t="array" ref="AN1924">IFERROR(INDEX($T1924:$Z1924,AF1924),"")</f>
        <v/>
      </c>
    </row>
    <row r="1925" spans="1:40" x14ac:dyDescent="0.2">
      <c r="A1925" s="17" t="str">
        <f t="shared" si="180"/>
        <v>MSc Health Research Methods (Part-Time, 3-year): PTS3EMSEMS06</v>
      </c>
      <c r="B1925" s="11" t="s">
        <v>4573</v>
      </c>
      <c r="C1925" s="11" t="s">
        <v>32965</v>
      </c>
      <c r="D1925" s="11" t="s">
        <v>4574</v>
      </c>
      <c r="E1925" s="11" t="s">
        <v>464</v>
      </c>
      <c r="F1925" s="11" t="s">
        <v>71</v>
      </c>
      <c r="G1925" s="11" t="s">
        <v>32396</v>
      </c>
      <c r="H1925" s="11" t="s">
        <v>77</v>
      </c>
      <c r="I1925" s="11">
        <v>1</v>
      </c>
      <c r="J1925" s="11" t="s">
        <v>78</v>
      </c>
      <c r="K1925" s="11" t="s">
        <v>32182</v>
      </c>
      <c r="L1925" s="11">
        <v>180</v>
      </c>
      <c r="M1925" s="11">
        <v>180</v>
      </c>
      <c r="N1925" s="11">
        <v>0</v>
      </c>
      <c r="O1925" s="11">
        <v>0</v>
      </c>
      <c r="P1925" s="11">
        <v>0</v>
      </c>
      <c r="Q1925" s="11">
        <v>0</v>
      </c>
      <c r="R1925" s="11">
        <v>0</v>
      </c>
      <c r="S1925" s="11">
        <v>0</v>
      </c>
      <c r="T1925" s="11">
        <v>1</v>
      </c>
      <c r="U1925" s="11">
        <v>0</v>
      </c>
      <c r="V1925" s="11">
        <v>0</v>
      </c>
      <c r="W1925" s="11">
        <v>0</v>
      </c>
      <c r="X1925" s="11">
        <v>0</v>
      </c>
      <c r="Y1925" s="11">
        <v>0</v>
      </c>
      <c r="Z1925" s="11">
        <v>0</v>
      </c>
      <c r="AA1925" s="12" t="s">
        <v>32955</v>
      </c>
      <c r="AB1925" s="17" t="str">
        <f t="shared" si="181"/>
        <v>Programme: MSc Health Research Methods (Part-Time, 3-year)</v>
      </c>
      <c r="AC1925" s="17">
        <f t="shared" si="182"/>
        <v>1</v>
      </c>
      <c r="AD1925" s="17" t="str">
        <f t="shared" si="183"/>
        <v/>
      </c>
      <c r="AE1925" s="17" t="str">
        <f t="shared" si="184"/>
        <v/>
      </c>
      <c r="AF1925" s="17" t="str">
        <f t="shared" si="185"/>
        <v/>
      </c>
      <c r="AG1925" s="17" cm="1">
        <f t="array" ref="AG1925">IFERROR(IF(J1925="Level",INDEX($M1925:$S1925,AC1925+1),INDEX($M1925:$S1925,AC1925)),"")</f>
        <v>180</v>
      </c>
      <c r="AH1925" s="17" t="str" cm="1">
        <f t="array" ref="AH1925">IFERROR(IF(J1925="Level",INDEX($M1925:$S1925,AD1925+1),INDEX($M1925:$S1925,AD1925)),"")</f>
        <v/>
      </c>
      <c r="AI1925" s="17" t="str" cm="1">
        <f t="array" ref="AI1925">IFERROR(INDEX($M1925:$S1925,AE1925),"")</f>
        <v/>
      </c>
      <c r="AJ1925" s="17" t="str" cm="1">
        <f t="array" ref="AJ1925">IFERROR(INDEX($M1925:$S1925,AF1925),"")</f>
        <v/>
      </c>
      <c r="AK1925" s="17" cm="1">
        <f t="array" ref="AK1925">IFERROR(IF(J1925="Level",INDEX($T1925:$Z1925,AC1925+1),INDEX($T1925:$Z1925,AC1925)),"")</f>
        <v>1</v>
      </c>
      <c r="AL1925" s="17" t="str" cm="1">
        <f t="array" ref="AL1925">IFERROR(IF(J1925="Level",INDEX($T1925:$Z1925,AD1925+1),INDEX($T1925:$Z1925,AD1925)),"")</f>
        <v/>
      </c>
      <c r="AM1925" s="17" t="str" cm="1">
        <f t="array" ref="AM1925">IFERROR(INDEX($T1925:$Z1925,AE1925),"")</f>
        <v/>
      </c>
      <c r="AN1925" s="17" t="str" cm="1">
        <f t="array" ref="AN1925">IFERROR(INDEX($T1925:$Z1925,AF1925),"")</f>
        <v/>
      </c>
    </row>
    <row r="1926" spans="1:40" ht="25.5" x14ac:dyDescent="0.2">
      <c r="A1926" s="17" t="str">
        <f t="shared" si="180"/>
        <v>MSc Healthcare Leadership and Management (Part-Time, 3-year): PTS3EMSEMS09</v>
      </c>
      <c r="B1926" s="11" t="s">
        <v>4578</v>
      </c>
      <c r="C1926" s="11" t="s">
        <v>32965</v>
      </c>
      <c r="D1926" s="11" t="s">
        <v>4579</v>
      </c>
      <c r="E1926" s="11" t="s">
        <v>464</v>
      </c>
      <c r="F1926" s="11" t="s">
        <v>71</v>
      </c>
      <c r="G1926" s="11" t="s">
        <v>32396</v>
      </c>
      <c r="H1926" s="11" t="s">
        <v>77</v>
      </c>
      <c r="I1926" s="11">
        <v>1</v>
      </c>
      <c r="J1926" s="11" t="s">
        <v>78</v>
      </c>
      <c r="K1926" s="11" t="s">
        <v>32182</v>
      </c>
      <c r="L1926" s="11">
        <v>180</v>
      </c>
      <c r="M1926" s="11">
        <v>180</v>
      </c>
      <c r="N1926" s="11">
        <v>0</v>
      </c>
      <c r="O1926" s="11">
        <v>0</v>
      </c>
      <c r="P1926" s="11">
        <v>0</v>
      </c>
      <c r="Q1926" s="11">
        <v>0</v>
      </c>
      <c r="R1926" s="11">
        <v>0</v>
      </c>
      <c r="S1926" s="11">
        <v>0</v>
      </c>
      <c r="T1926" s="11">
        <v>1</v>
      </c>
      <c r="U1926" s="11">
        <v>0</v>
      </c>
      <c r="V1926" s="11">
        <v>0</v>
      </c>
      <c r="W1926" s="11">
        <v>0</v>
      </c>
      <c r="X1926" s="11">
        <v>0</v>
      </c>
      <c r="Y1926" s="11">
        <v>0</v>
      </c>
      <c r="Z1926" s="11">
        <v>0</v>
      </c>
      <c r="AA1926" s="12" t="s">
        <v>32955</v>
      </c>
      <c r="AB1926" s="17" t="str">
        <f t="shared" si="181"/>
        <v>Programme: MSc Healthcare Leadership and Management (Part-Time, 3-year)</v>
      </c>
      <c r="AC1926" s="17">
        <f t="shared" si="182"/>
        <v>1</v>
      </c>
      <c r="AD1926" s="17" t="str">
        <f t="shared" si="183"/>
        <v/>
      </c>
      <c r="AE1926" s="17" t="str">
        <f t="shared" si="184"/>
        <v/>
      </c>
      <c r="AF1926" s="17" t="str">
        <f t="shared" si="185"/>
        <v/>
      </c>
      <c r="AG1926" s="17" cm="1">
        <f t="array" ref="AG1926">IFERROR(IF(J1926="Level",INDEX($M1926:$S1926,AC1926+1),INDEX($M1926:$S1926,AC1926)),"")</f>
        <v>180</v>
      </c>
      <c r="AH1926" s="17" t="str" cm="1">
        <f t="array" ref="AH1926">IFERROR(IF(J1926="Level",INDEX($M1926:$S1926,AD1926+1),INDEX($M1926:$S1926,AD1926)),"")</f>
        <v/>
      </c>
      <c r="AI1926" s="17" t="str" cm="1">
        <f t="array" ref="AI1926">IFERROR(INDEX($M1926:$S1926,AE1926),"")</f>
        <v/>
      </c>
      <c r="AJ1926" s="17" t="str" cm="1">
        <f t="array" ref="AJ1926">IFERROR(INDEX($M1926:$S1926,AF1926),"")</f>
        <v/>
      </c>
      <c r="AK1926" s="17" cm="1">
        <f t="array" ref="AK1926">IFERROR(IF(J1926="Level",INDEX($T1926:$Z1926,AC1926+1),INDEX($T1926:$Z1926,AC1926)),"")</f>
        <v>1</v>
      </c>
      <c r="AL1926" s="17" t="str" cm="1">
        <f t="array" ref="AL1926">IFERROR(IF(J1926="Level",INDEX($T1926:$Z1926,AD1926+1),INDEX($T1926:$Z1926,AD1926)),"")</f>
        <v/>
      </c>
      <c r="AM1926" s="17" t="str" cm="1">
        <f t="array" ref="AM1926">IFERROR(INDEX($T1926:$Z1926,AE1926),"")</f>
        <v/>
      </c>
      <c r="AN1926" s="17" t="str" cm="1">
        <f t="array" ref="AN1926">IFERROR(INDEX($T1926:$Z1926,AF1926),"")</f>
        <v/>
      </c>
    </row>
    <row r="1927" spans="1:40" x14ac:dyDescent="0.2">
      <c r="A1927" s="17" t="str">
        <f t="shared" si="180"/>
        <v>MSc Health Data Science (Part-Time, 3-year): PTS3EMSEMS08</v>
      </c>
      <c r="B1927" s="11" t="s">
        <v>4576</v>
      </c>
      <c r="C1927" s="11" t="s">
        <v>32965</v>
      </c>
      <c r="D1927" s="11" t="s">
        <v>4577</v>
      </c>
      <c r="E1927" s="11" t="s">
        <v>70</v>
      </c>
      <c r="F1927" s="11" t="s">
        <v>71</v>
      </c>
      <c r="G1927" s="11" t="s">
        <v>32396</v>
      </c>
      <c r="H1927" s="11" t="s">
        <v>77</v>
      </c>
      <c r="I1927" s="11">
        <v>1</v>
      </c>
      <c r="J1927" s="11" t="s">
        <v>78</v>
      </c>
      <c r="K1927" s="11" t="s">
        <v>32182</v>
      </c>
      <c r="L1927" s="11">
        <v>180</v>
      </c>
      <c r="M1927" s="11">
        <v>180</v>
      </c>
      <c r="N1927" s="11">
        <v>0</v>
      </c>
      <c r="O1927" s="11">
        <v>0</v>
      </c>
      <c r="P1927" s="11">
        <v>0</v>
      </c>
      <c r="Q1927" s="11">
        <v>0</v>
      </c>
      <c r="R1927" s="11">
        <v>0</v>
      </c>
      <c r="S1927" s="11">
        <v>0</v>
      </c>
      <c r="T1927" s="11">
        <v>1</v>
      </c>
      <c r="U1927" s="11">
        <v>0</v>
      </c>
      <c r="V1927" s="11">
        <v>0</v>
      </c>
      <c r="W1927" s="11">
        <v>0</v>
      </c>
      <c r="X1927" s="11">
        <v>0</v>
      </c>
      <c r="Y1927" s="11">
        <v>0</v>
      </c>
      <c r="Z1927" s="11">
        <v>0</v>
      </c>
      <c r="AA1927" s="12" t="s">
        <v>32955</v>
      </c>
      <c r="AB1927" s="17" t="str">
        <f t="shared" si="181"/>
        <v>Programme: MSc Health Data Science (Part-Time, 3-year)</v>
      </c>
      <c r="AC1927" s="17">
        <f t="shared" si="182"/>
        <v>1</v>
      </c>
      <c r="AD1927" s="17" t="str">
        <f t="shared" si="183"/>
        <v/>
      </c>
      <c r="AE1927" s="17" t="str">
        <f t="shared" si="184"/>
        <v/>
      </c>
      <c r="AF1927" s="17" t="str">
        <f t="shared" si="185"/>
        <v/>
      </c>
      <c r="AG1927" s="17" cm="1">
        <f t="array" ref="AG1927">IFERROR(IF(J1927="Level",INDEX($M1927:$S1927,AC1927+1),INDEX($M1927:$S1927,AC1927)),"")</f>
        <v>180</v>
      </c>
      <c r="AH1927" s="17" t="str" cm="1">
        <f t="array" ref="AH1927">IFERROR(IF(J1927="Level",INDEX($M1927:$S1927,AD1927+1),INDEX($M1927:$S1927,AD1927)),"")</f>
        <v/>
      </c>
      <c r="AI1927" s="17" t="str" cm="1">
        <f t="array" ref="AI1927">IFERROR(INDEX($M1927:$S1927,AE1927),"")</f>
        <v/>
      </c>
      <c r="AJ1927" s="17" t="str" cm="1">
        <f t="array" ref="AJ1927">IFERROR(INDEX($M1927:$S1927,AF1927),"")</f>
        <v/>
      </c>
      <c r="AK1927" s="17" cm="1">
        <f t="array" ref="AK1927">IFERROR(IF(J1927="Level",INDEX($T1927:$Z1927,AC1927+1),INDEX($T1927:$Z1927,AC1927)),"")</f>
        <v>1</v>
      </c>
      <c r="AL1927" s="17" t="str" cm="1">
        <f t="array" ref="AL1927">IFERROR(IF(J1927="Level",INDEX($T1927:$Z1927,AD1927+1),INDEX($T1927:$Z1927,AD1927)),"")</f>
        <v/>
      </c>
      <c r="AM1927" s="17" t="str" cm="1">
        <f t="array" ref="AM1927">IFERROR(INDEX($T1927:$Z1927,AE1927),"")</f>
        <v/>
      </c>
      <c r="AN1927" s="17" t="str" cm="1">
        <f t="array" ref="AN1927">IFERROR(INDEX($T1927:$Z1927,AF1927),"")</f>
        <v/>
      </c>
    </row>
    <row r="1928" spans="1:40" x14ac:dyDescent="0.2">
      <c r="A1928" s="17" t="str">
        <f t="shared" si="180"/>
        <v>MSc Genomic Medicine (Part-Time, 3-year): PTS3EMSEMS11</v>
      </c>
      <c r="B1928" s="11" t="s">
        <v>4580</v>
      </c>
      <c r="C1928" s="11" t="s">
        <v>32965</v>
      </c>
      <c r="D1928" s="11" t="s">
        <v>4581</v>
      </c>
      <c r="E1928" s="11" t="s">
        <v>70</v>
      </c>
      <c r="F1928" s="11" t="s">
        <v>71</v>
      </c>
      <c r="G1928" s="11" t="s">
        <v>32396</v>
      </c>
      <c r="H1928" s="11" t="s">
        <v>77</v>
      </c>
      <c r="I1928" s="11">
        <v>1</v>
      </c>
      <c r="J1928" s="11" t="s">
        <v>78</v>
      </c>
      <c r="K1928" s="11" t="s">
        <v>32182</v>
      </c>
      <c r="L1928" s="11">
        <v>180</v>
      </c>
      <c r="M1928" s="11">
        <v>180</v>
      </c>
      <c r="N1928" s="11">
        <v>0</v>
      </c>
      <c r="O1928" s="11">
        <v>0</v>
      </c>
      <c r="P1928" s="11">
        <v>0</v>
      </c>
      <c r="Q1928" s="11">
        <v>0</v>
      </c>
      <c r="R1928" s="11">
        <v>0</v>
      </c>
      <c r="S1928" s="11">
        <v>0</v>
      </c>
      <c r="T1928" s="11">
        <v>1</v>
      </c>
      <c r="U1928" s="11">
        <v>0</v>
      </c>
      <c r="V1928" s="11">
        <v>0</v>
      </c>
      <c r="W1928" s="11">
        <v>0</v>
      </c>
      <c r="X1928" s="11">
        <v>0</v>
      </c>
      <c r="Y1928" s="11">
        <v>0</v>
      </c>
      <c r="Z1928" s="11">
        <v>0</v>
      </c>
      <c r="AA1928" s="12" t="s">
        <v>32955</v>
      </c>
      <c r="AB1928" s="17" t="str">
        <f t="shared" si="181"/>
        <v>Programme: MSc Genomic Medicine (Part-Time, 3-year)</v>
      </c>
      <c r="AC1928" s="17">
        <f t="shared" si="182"/>
        <v>1</v>
      </c>
      <c r="AD1928" s="17" t="str">
        <f t="shared" si="183"/>
        <v/>
      </c>
      <c r="AE1928" s="17" t="str">
        <f t="shared" si="184"/>
        <v/>
      </c>
      <c r="AF1928" s="17" t="str">
        <f t="shared" si="185"/>
        <v/>
      </c>
      <c r="AG1928" s="17" cm="1">
        <f t="array" ref="AG1928">IFERROR(IF(J1928="Level",INDEX($M1928:$S1928,AC1928+1),INDEX($M1928:$S1928,AC1928)),"")</f>
        <v>180</v>
      </c>
      <c r="AH1928" s="17" t="str" cm="1">
        <f t="array" ref="AH1928">IFERROR(IF(J1928="Level",INDEX($M1928:$S1928,AD1928+1),INDEX($M1928:$S1928,AD1928)),"")</f>
        <v/>
      </c>
      <c r="AI1928" s="17" t="str" cm="1">
        <f t="array" ref="AI1928">IFERROR(INDEX($M1928:$S1928,AE1928),"")</f>
        <v/>
      </c>
      <c r="AJ1928" s="17" t="str" cm="1">
        <f t="array" ref="AJ1928">IFERROR(INDEX($M1928:$S1928,AF1928),"")</f>
        <v/>
      </c>
      <c r="AK1928" s="17" cm="1">
        <f t="array" ref="AK1928">IFERROR(IF(J1928="Level",INDEX($T1928:$Z1928,AC1928+1),INDEX($T1928:$Z1928,AC1928)),"")</f>
        <v>1</v>
      </c>
      <c r="AL1928" s="17" t="str" cm="1">
        <f t="array" ref="AL1928">IFERROR(IF(J1928="Level",INDEX($T1928:$Z1928,AD1928+1),INDEX($T1928:$Z1928,AD1928)),"")</f>
        <v/>
      </c>
      <c r="AM1928" s="17" t="str" cm="1">
        <f t="array" ref="AM1928">IFERROR(INDEX($T1928:$Z1928,AE1928),"")</f>
        <v/>
      </c>
      <c r="AN1928" s="17" t="str" cm="1">
        <f t="array" ref="AN1928">IFERROR(INDEX($T1928:$Z1928,AF1928),"")</f>
        <v/>
      </c>
    </row>
    <row r="1929" spans="1:40" x14ac:dyDescent="0.2">
      <c r="A1929" s="17" t="str">
        <f t="shared" si="180"/>
        <v>MSc Neuroscience (Part-Time, 3-year): PTS3EMSEMS13</v>
      </c>
      <c r="B1929" s="11" t="s">
        <v>4582</v>
      </c>
      <c r="C1929" s="11" t="s">
        <v>32965</v>
      </c>
      <c r="D1929" s="11" t="s">
        <v>4583</v>
      </c>
      <c r="E1929" s="11" t="s">
        <v>145</v>
      </c>
      <c r="F1929" s="11" t="s">
        <v>71</v>
      </c>
      <c r="G1929" s="11" t="s">
        <v>32396</v>
      </c>
      <c r="H1929" s="11" t="s">
        <v>77</v>
      </c>
      <c r="I1929" s="11">
        <v>1</v>
      </c>
      <c r="J1929" s="11" t="s">
        <v>78</v>
      </c>
      <c r="K1929" s="11" t="s">
        <v>32182</v>
      </c>
      <c r="L1929" s="11">
        <v>180</v>
      </c>
      <c r="M1929" s="11">
        <v>180</v>
      </c>
      <c r="N1929" s="11">
        <v>0</v>
      </c>
      <c r="O1929" s="11">
        <v>0</v>
      </c>
      <c r="P1929" s="11">
        <v>0</v>
      </c>
      <c r="Q1929" s="11">
        <v>0</v>
      </c>
      <c r="R1929" s="11">
        <v>0</v>
      </c>
      <c r="S1929" s="11">
        <v>0</v>
      </c>
      <c r="T1929" s="11">
        <v>1</v>
      </c>
      <c r="U1929" s="11">
        <v>0</v>
      </c>
      <c r="V1929" s="11">
        <v>0</v>
      </c>
      <c r="W1929" s="11">
        <v>0</v>
      </c>
      <c r="X1929" s="11">
        <v>0</v>
      </c>
      <c r="Y1929" s="11">
        <v>0</v>
      </c>
      <c r="Z1929" s="11">
        <v>0</v>
      </c>
      <c r="AA1929" s="12" t="s">
        <v>32955</v>
      </c>
      <c r="AB1929" s="17" t="str">
        <f t="shared" si="181"/>
        <v>Programme: MSc Neuroscience (Part-Time, 3-year)</v>
      </c>
      <c r="AC1929" s="17">
        <f t="shared" si="182"/>
        <v>1</v>
      </c>
      <c r="AD1929" s="17" t="str">
        <f t="shared" si="183"/>
        <v/>
      </c>
      <c r="AE1929" s="17" t="str">
        <f t="shared" si="184"/>
        <v/>
      </c>
      <c r="AF1929" s="17" t="str">
        <f t="shared" si="185"/>
        <v/>
      </c>
      <c r="AG1929" s="17" cm="1">
        <f t="array" ref="AG1929">IFERROR(IF(J1929="Level",INDEX($M1929:$S1929,AC1929+1),INDEX($M1929:$S1929,AC1929)),"")</f>
        <v>180</v>
      </c>
      <c r="AH1929" s="17" t="str" cm="1">
        <f t="array" ref="AH1929">IFERROR(IF(J1929="Level",INDEX($M1929:$S1929,AD1929+1),INDEX($M1929:$S1929,AD1929)),"")</f>
        <v/>
      </c>
      <c r="AI1929" s="17" t="str" cm="1">
        <f t="array" ref="AI1929">IFERROR(INDEX($M1929:$S1929,AE1929),"")</f>
        <v/>
      </c>
      <c r="AJ1929" s="17" t="str" cm="1">
        <f t="array" ref="AJ1929">IFERROR(INDEX($M1929:$S1929,AF1929),"")</f>
        <v/>
      </c>
      <c r="AK1929" s="17" cm="1">
        <f t="array" ref="AK1929">IFERROR(IF(J1929="Level",INDEX($T1929:$Z1929,AC1929+1),INDEX($T1929:$Z1929,AC1929)),"")</f>
        <v>1</v>
      </c>
      <c r="AL1929" s="17" t="str" cm="1">
        <f t="array" ref="AL1929">IFERROR(IF(J1929="Level",INDEX($T1929:$Z1929,AD1929+1),INDEX($T1929:$Z1929,AD1929)),"")</f>
        <v/>
      </c>
      <c r="AM1929" s="17" t="str" cm="1">
        <f t="array" ref="AM1929">IFERROR(INDEX($T1929:$Z1929,AE1929),"")</f>
        <v/>
      </c>
      <c r="AN1929" s="17" t="str" cm="1">
        <f t="array" ref="AN1929">IFERROR(INDEX($T1929:$Z1929,AF1929),"")</f>
        <v/>
      </c>
    </row>
    <row r="1930" spans="1:40" x14ac:dyDescent="0.2">
      <c r="A1930" s="17" t="str">
        <f t="shared" si="180"/>
        <v>MSC Clinical Pharmacy (Part-Time, 3-year): PTS3EMSEMS05</v>
      </c>
      <c r="B1930" s="11" t="s">
        <v>4572</v>
      </c>
      <c r="C1930" s="11" t="s">
        <v>32965</v>
      </c>
      <c r="D1930" s="11" t="s">
        <v>32441</v>
      </c>
      <c r="E1930" s="11" t="s">
        <v>476</v>
      </c>
      <c r="F1930" s="11" t="s">
        <v>71</v>
      </c>
      <c r="G1930" s="11" t="s">
        <v>32396</v>
      </c>
      <c r="H1930" s="11" t="s">
        <v>77</v>
      </c>
      <c r="I1930" s="11">
        <v>1</v>
      </c>
      <c r="J1930" s="11" t="s">
        <v>78</v>
      </c>
      <c r="K1930" s="11" t="s">
        <v>32182</v>
      </c>
      <c r="L1930" s="11">
        <v>180</v>
      </c>
      <c r="M1930" s="11">
        <v>180</v>
      </c>
      <c r="N1930" s="11">
        <v>0</v>
      </c>
      <c r="O1930" s="11">
        <v>0</v>
      </c>
      <c r="P1930" s="11">
        <v>0</v>
      </c>
      <c r="Q1930" s="11">
        <v>0</v>
      </c>
      <c r="R1930" s="11">
        <v>0</v>
      </c>
      <c r="S1930" s="11">
        <v>0</v>
      </c>
      <c r="T1930" s="11">
        <v>1</v>
      </c>
      <c r="U1930" s="11">
        <v>0</v>
      </c>
      <c r="V1930" s="11">
        <v>0</v>
      </c>
      <c r="W1930" s="11">
        <v>0</v>
      </c>
      <c r="X1930" s="11">
        <v>0</v>
      </c>
      <c r="Y1930" s="11">
        <v>0</v>
      </c>
      <c r="Z1930" s="11">
        <v>0</v>
      </c>
      <c r="AA1930" s="12" t="s">
        <v>32955</v>
      </c>
      <c r="AB1930" s="17" t="str">
        <f t="shared" si="181"/>
        <v>Programme: MSC Clinical Pharmacy (Part-Time, 3-year)</v>
      </c>
      <c r="AC1930" s="17">
        <f t="shared" si="182"/>
        <v>1</v>
      </c>
      <c r="AD1930" s="17" t="str">
        <f t="shared" si="183"/>
        <v/>
      </c>
      <c r="AE1930" s="17" t="str">
        <f t="shared" si="184"/>
        <v/>
      </c>
      <c r="AF1930" s="17" t="str">
        <f t="shared" si="185"/>
        <v/>
      </c>
      <c r="AG1930" s="17" cm="1">
        <f t="array" ref="AG1930">IFERROR(IF(J1930="Level",INDEX($M1930:$S1930,AC1930+1),INDEX($M1930:$S1930,AC1930)),"")</f>
        <v>180</v>
      </c>
      <c r="AH1930" s="17" t="str" cm="1">
        <f t="array" ref="AH1930">IFERROR(IF(J1930="Level",INDEX($M1930:$S1930,AD1930+1),INDEX($M1930:$S1930,AD1930)),"")</f>
        <v/>
      </c>
      <c r="AI1930" s="17" t="str" cm="1">
        <f t="array" ref="AI1930">IFERROR(INDEX($M1930:$S1930,AE1930),"")</f>
        <v/>
      </c>
      <c r="AJ1930" s="17" t="str" cm="1">
        <f t="array" ref="AJ1930">IFERROR(INDEX($M1930:$S1930,AF1930),"")</f>
        <v/>
      </c>
      <c r="AK1930" s="17" cm="1">
        <f t="array" ref="AK1930">IFERROR(IF(J1930="Level",INDEX($T1930:$Z1930,AC1930+1),INDEX($T1930:$Z1930,AC1930)),"")</f>
        <v>1</v>
      </c>
      <c r="AL1930" s="17" t="str" cm="1">
        <f t="array" ref="AL1930">IFERROR(IF(J1930="Level",INDEX($T1930:$Z1930,AD1930+1),INDEX($T1930:$Z1930,AD1930)),"")</f>
        <v/>
      </c>
      <c r="AM1930" s="17" t="str" cm="1">
        <f t="array" ref="AM1930">IFERROR(INDEX($T1930:$Z1930,AE1930),"")</f>
        <v/>
      </c>
      <c r="AN1930" s="17" t="str" cm="1">
        <f t="array" ref="AN1930">IFERROR(INDEX($T1930:$Z1930,AF1930),"")</f>
        <v/>
      </c>
    </row>
    <row r="1931" spans="1:40" x14ac:dyDescent="0.2">
      <c r="A1931" s="17" t="str">
        <f t="shared" si="180"/>
        <v>Master of Public Health (MPH) (Part-Time, 3-year): PTH3EMSEMS01</v>
      </c>
      <c r="B1931" s="11" t="s">
        <v>4564</v>
      </c>
      <c r="C1931" s="11" t="s">
        <v>32965</v>
      </c>
      <c r="D1931" s="11" t="s">
        <v>4565</v>
      </c>
      <c r="E1931" s="11" t="s">
        <v>308</v>
      </c>
      <c r="F1931" s="11" t="s">
        <v>71</v>
      </c>
      <c r="G1931" s="11" t="s">
        <v>32396</v>
      </c>
      <c r="H1931" s="11" t="s">
        <v>77</v>
      </c>
      <c r="I1931" s="11">
        <v>1</v>
      </c>
      <c r="J1931" s="11" t="s">
        <v>78</v>
      </c>
      <c r="K1931" s="11" t="s">
        <v>32182</v>
      </c>
      <c r="L1931" s="11">
        <v>180</v>
      </c>
      <c r="M1931" s="11">
        <v>180</v>
      </c>
      <c r="N1931" s="11">
        <v>0</v>
      </c>
      <c r="O1931" s="11">
        <v>0</v>
      </c>
      <c r="P1931" s="11">
        <v>0</v>
      </c>
      <c r="Q1931" s="11">
        <v>0</v>
      </c>
      <c r="R1931" s="11">
        <v>0</v>
      </c>
      <c r="S1931" s="11">
        <v>0</v>
      </c>
      <c r="T1931" s="11">
        <v>1</v>
      </c>
      <c r="U1931" s="11">
        <v>0</v>
      </c>
      <c r="V1931" s="11">
        <v>0</v>
      </c>
      <c r="W1931" s="11">
        <v>0</v>
      </c>
      <c r="X1931" s="11">
        <v>0</v>
      </c>
      <c r="Y1931" s="11">
        <v>0</v>
      </c>
      <c r="Z1931" s="11">
        <v>0</v>
      </c>
      <c r="AA1931" s="12" t="s">
        <v>32955</v>
      </c>
      <c r="AB1931" s="17" t="str">
        <f t="shared" si="181"/>
        <v>Programme: Master of Public Health (MPH) (Part-Time, 3-year)</v>
      </c>
      <c r="AC1931" s="17">
        <f t="shared" si="182"/>
        <v>1</v>
      </c>
      <c r="AD1931" s="17" t="str">
        <f t="shared" si="183"/>
        <v/>
      </c>
      <c r="AE1931" s="17" t="str">
        <f t="shared" si="184"/>
        <v/>
      </c>
      <c r="AF1931" s="17" t="str">
        <f t="shared" si="185"/>
        <v/>
      </c>
      <c r="AG1931" s="17" cm="1">
        <f t="array" ref="AG1931">IFERROR(IF(J1931="Level",INDEX($M1931:$S1931,AC1931+1),INDEX($M1931:$S1931,AC1931)),"")</f>
        <v>180</v>
      </c>
      <c r="AH1931" s="17" t="str" cm="1">
        <f t="array" ref="AH1931">IFERROR(IF(J1931="Level",INDEX($M1931:$S1931,AD1931+1),INDEX($M1931:$S1931,AD1931)),"")</f>
        <v/>
      </c>
      <c r="AI1931" s="17" t="str" cm="1">
        <f t="array" ref="AI1931">IFERROR(INDEX($M1931:$S1931,AE1931),"")</f>
        <v/>
      </c>
      <c r="AJ1931" s="17" t="str" cm="1">
        <f t="array" ref="AJ1931">IFERROR(INDEX($M1931:$S1931,AF1931),"")</f>
        <v/>
      </c>
      <c r="AK1931" s="17" cm="1">
        <f t="array" ref="AK1931">IFERROR(IF(J1931="Level",INDEX($T1931:$Z1931,AC1931+1),INDEX($T1931:$Z1931,AC1931)),"")</f>
        <v>1</v>
      </c>
      <c r="AL1931" s="17" t="str" cm="1">
        <f t="array" ref="AL1931">IFERROR(IF(J1931="Level",INDEX($T1931:$Z1931,AD1931+1),INDEX($T1931:$Z1931,AD1931)),"")</f>
        <v/>
      </c>
      <c r="AM1931" s="17" t="str" cm="1">
        <f t="array" ref="AM1931">IFERROR(INDEX($T1931:$Z1931,AE1931),"")</f>
        <v/>
      </c>
      <c r="AN1931" s="17" t="str" cm="1">
        <f t="array" ref="AN1931">IFERROR(INDEX($T1931:$Z1931,AF1931),"")</f>
        <v/>
      </c>
    </row>
    <row r="1932" spans="1:40" x14ac:dyDescent="0.2">
      <c r="A1932" s="17" t="str">
        <f t="shared" si="180"/>
        <v>MSc Psychological Research Methods (Part-Time, 3-year): PTS3PSYPSY02</v>
      </c>
      <c r="B1932" s="11" t="s">
        <v>4586</v>
      </c>
      <c r="C1932" s="11" t="s">
        <v>32965</v>
      </c>
      <c r="D1932" s="11" t="s">
        <v>4587</v>
      </c>
      <c r="E1932" s="11" t="s">
        <v>149</v>
      </c>
      <c r="F1932" s="11" t="s">
        <v>71</v>
      </c>
      <c r="G1932" s="11" t="s">
        <v>32396</v>
      </c>
      <c r="H1932" s="11" t="s">
        <v>77</v>
      </c>
      <c r="I1932" s="11">
        <v>1</v>
      </c>
      <c r="J1932" s="11" t="s">
        <v>78</v>
      </c>
      <c r="K1932" s="11" t="s">
        <v>32182</v>
      </c>
      <c r="L1932" s="11">
        <v>180</v>
      </c>
      <c r="M1932" s="11">
        <v>180</v>
      </c>
      <c r="N1932" s="11">
        <v>0</v>
      </c>
      <c r="O1932" s="11">
        <v>0</v>
      </c>
      <c r="P1932" s="11">
        <v>0</v>
      </c>
      <c r="Q1932" s="11">
        <v>0</v>
      </c>
      <c r="R1932" s="11">
        <v>0</v>
      </c>
      <c r="S1932" s="11">
        <v>0</v>
      </c>
      <c r="T1932" s="11">
        <v>1</v>
      </c>
      <c r="U1932" s="11">
        <v>0</v>
      </c>
      <c r="V1932" s="11">
        <v>0</v>
      </c>
      <c r="W1932" s="11">
        <v>0</v>
      </c>
      <c r="X1932" s="11">
        <v>0</v>
      </c>
      <c r="Y1932" s="11">
        <v>0</v>
      </c>
      <c r="Z1932" s="11">
        <v>0</v>
      </c>
      <c r="AA1932" s="12" t="s">
        <v>32955</v>
      </c>
      <c r="AB1932" s="17" t="str">
        <f t="shared" si="181"/>
        <v>Programme: MSc Psychological Research Methods (Part-Time, 3-year)</v>
      </c>
      <c r="AC1932" s="17">
        <f t="shared" si="182"/>
        <v>1</v>
      </c>
      <c r="AD1932" s="17" t="str">
        <f t="shared" si="183"/>
        <v/>
      </c>
      <c r="AE1932" s="17" t="str">
        <f t="shared" si="184"/>
        <v/>
      </c>
      <c r="AF1932" s="17" t="str">
        <f t="shared" si="185"/>
        <v/>
      </c>
      <c r="AG1932" s="17" cm="1">
        <f t="array" ref="AG1932">IFERROR(IF(J1932="Level",INDEX($M1932:$S1932,AC1932+1),INDEX($M1932:$S1932,AC1932)),"")</f>
        <v>180</v>
      </c>
      <c r="AH1932" s="17" t="str" cm="1">
        <f t="array" ref="AH1932">IFERROR(IF(J1932="Level",INDEX($M1932:$S1932,AD1932+1),INDEX($M1932:$S1932,AD1932)),"")</f>
        <v/>
      </c>
      <c r="AI1932" s="17" t="str" cm="1">
        <f t="array" ref="AI1932">IFERROR(INDEX($M1932:$S1932,AE1932),"")</f>
        <v/>
      </c>
      <c r="AJ1932" s="17" t="str" cm="1">
        <f t="array" ref="AJ1932">IFERROR(INDEX($M1932:$S1932,AF1932),"")</f>
        <v/>
      </c>
      <c r="AK1932" s="17" cm="1">
        <f t="array" ref="AK1932">IFERROR(IF(J1932="Level",INDEX($T1932:$Z1932,AC1932+1),INDEX($T1932:$Z1932,AC1932)),"")</f>
        <v>1</v>
      </c>
      <c r="AL1932" s="17" t="str" cm="1">
        <f t="array" ref="AL1932">IFERROR(IF(J1932="Level",INDEX($T1932:$Z1932,AD1932+1),INDEX($T1932:$Z1932,AD1932)),"")</f>
        <v/>
      </c>
      <c r="AM1932" s="17" t="str" cm="1">
        <f t="array" ref="AM1932">IFERROR(INDEX($T1932:$Z1932,AE1932),"")</f>
        <v/>
      </c>
      <c r="AN1932" s="17" t="str" cm="1">
        <f t="array" ref="AN1932">IFERROR(INDEX($T1932:$Z1932,AF1932),"")</f>
        <v/>
      </c>
    </row>
    <row r="1933" spans="1:40" ht="25.5" x14ac:dyDescent="0.2">
      <c r="A1933" s="17" t="str">
        <f t="shared" si="180"/>
        <v>MSc Social and Organisational Psychology (Part-Time 3-year): PTS3PSYPSY03</v>
      </c>
      <c r="B1933" s="11" t="s">
        <v>4588</v>
      </c>
      <c r="C1933" s="11" t="s">
        <v>32965</v>
      </c>
      <c r="D1933" s="11" t="s">
        <v>4589</v>
      </c>
      <c r="E1933" s="11" t="s">
        <v>149</v>
      </c>
      <c r="F1933" s="11" t="s">
        <v>71</v>
      </c>
      <c r="G1933" s="11" t="s">
        <v>32396</v>
      </c>
      <c r="H1933" s="11" t="s">
        <v>77</v>
      </c>
      <c r="I1933" s="11">
        <v>1</v>
      </c>
      <c r="J1933" s="11" t="s">
        <v>78</v>
      </c>
      <c r="K1933" s="11" t="s">
        <v>32182</v>
      </c>
      <c r="L1933" s="11">
        <v>180</v>
      </c>
      <c r="M1933" s="11">
        <v>180</v>
      </c>
      <c r="N1933" s="11">
        <v>0</v>
      </c>
      <c r="O1933" s="11">
        <v>0</v>
      </c>
      <c r="P1933" s="11">
        <v>0</v>
      </c>
      <c r="Q1933" s="11">
        <v>0</v>
      </c>
      <c r="R1933" s="11">
        <v>0</v>
      </c>
      <c r="S1933" s="11">
        <v>0</v>
      </c>
      <c r="T1933" s="11">
        <v>1</v>
      </c>
      <c r="U1933" s="11">
        <v>0</v>
      </c>
      <c r="V1933" s="11">
        <v>0</v>
      </c>
      <c r="W1933" s="11">
        <v>0</v>
      </c>
      <c r="X1933" s="11">
        <v>0</v>
      </c>
      <c r="Y1933" s="11">
        <v>0</v>
      </c>
      <c r="Z1933" s="11">
        <v>0</v>
      </c>
      <c r="AA1933" s="12" t="s">
        <v>32955</v>
      </c>
      <c r="AB1933" s="17" t="str">
        <f t="shared" si="181"/>
        <v>Programme: MSc Social and Organisational Psychology (Part-Time 3-year)</v>
      </c>
      <c r="AC1933" s="17">
        <f t="shared" si="182"/>
        <v>1</v>
      </c>
      <c r="AD1933" s="17" t="str">
        <f t="shared" si="183"/>
        <v/>
      </c>
      <c r="AE1933" s="17" t="str">
        <f t="shared" si="184"/>
        <v/>
      </c>
      <c r="AF1933" s="17" t="str">
        <f t="shared" si="185"/>
        <v/>
      </c>
      <c r="AG1933" s="17" cm="1">
        <f t="array" ref="AG1933">IFERROR(IF(J1933="Level",INDEX($M1933:$S1933,AC1933+1),INDEX($M1933:$S1933,AC1933)),"")</f>
        <v>180</v>
      </c>
      <c r="AH1933" s="17" t="str" cm="1">
        <f t="array" ref="AH1933">IFERROR(IF(J1933="Level",INDEX($M1933:$S1933,AD1933+1),INDEX($M1933:$S1933,AD1933)),"")</f>
        <v/>
      </c>
      <c r="AI1933" s="17" t="str" cm="1">
        <f t="array" ref="AI1933">IFERROR(INDEX($M1933:$S1933,AE1933),"")</f>
        <v/>
      </c>
      <c r="AJ1933" s="17" t="str" cm="1">
        <f t="array" ref="AJ1933">IFERROR(INDEX($M1933:$S1933,AF1933),"")</f>
        <v/>
      </c>
      <c r="AK1933" s="17" cm="1">
        <f t="array" ref="AK1933">IFERROR(IF(J1933="Level",INDEX($T1933:$Z1933,AC1933+1),INDEX($T1933:$Z1933,AC1933)),"")</f>
        <v>1</v>
      </c>
      <c r="AL1933" s="17" t="str" cm="1">
        <f t="array" ref="AL1933">IFERROR(IF(J1933="Level",INDEX($T1933:$Z1933,AD1933+1),INDEX($T1933:$Z1933,AD1933)),"")</f>
        <v/>
      </c>
      <c r="AM1933" s="17" t="str" cm="1">
        <f t="array" ref="AM1933">IFERROR(INDEX($T1933:$Z1933,AE1933),"")</f>
        <v/>
      </c>
      <c r="AN1933" s="17" t="str" cm="1">
        <f t="array" ref="AN1933">IFERROR(INDEX($T1933:$Z1933,AF1933),"")</f>
        <v/>
      </c>
    </row>
    <row r="1934" spans="1:40" x14ac:dyDescent="0.2">
      <c r="A1934" s="17" t="str">
        <f t="shared" si="180"/>
        <v>MSc Animal Behaviour (Part-time, 3-year): PTS3PSYPSY04</v>
      </c>
      <c r="B1934" s="11" t="s">
        <v>4590</v>
      </c>
      <c r="C1934" s="11" t="s">
        <v>32965</v>
      </c>
      <c r="D1934" s="11" t="s">
        <v>4591</v>
      </c>
      <c r="E1934" s="11" t="s">
        <v>149</v>
      </c>
      <c r="F1934" s="11" t="s">
        <v>71</v>
      </c>
      <c r="G1934" s="11" t="s">
        <v>32396</v>
      </c>
      <c r="H1934" s="11" t="s">
        <v>77</v>
      </c>
      <c r="I1934" s="11">
        <v>1</v>
      </c>
      <c r="J1934" s="11" t="s">
        <v>78</v>
      </c>
      <c r="K1934" s="11" t="s">
        <v>32182</v>
      </c>
      <c r="L1934" s="11">
        <v>180</v>
      </c>
      <c r="M1934" s="11">
        <v>180</v>
      </c>
      <c r="N1934" s="11">
        <v>0</v>
      </c>
      <c r="O1934" s="11">
        <v>0</v>
      </c>
      <c r="P1934" s="11">
        <v>0</v>
      </c>
      <c r="Q1934" s="11">
        <v>0</v>
      </c>
      <c r="R1934" s="11">
        <v>0</v>
      </c>
      <c r="S1934" s="11">
        <v>0</v>
      </c>
      <c r="T1934" s="11">
        <v>1</v>
      </c>
      <c r="U1934" s="11">
        <v>0</v>
      </c>
      <c r="V1934" s="11">
        <v>0</v>
      </c>
      <c r="W1934" s="11">
        <v>0</v>
      </c>
      <c r="X1934" s="11">
        <v>0</v>
      </c>
      <c r="Y1934" s="11">
        <v>0</v>
      </c>
      <c r="Z1934" s="11">
        <v>0</v>
      </c>
      <c r="AA1934" s="12" t="s">
        <v>32955</v>
      </c>
      <c r="AB1934" s="17" t="str">
        <f t="shared" si="181"/>
        <v>Programme: MSc Animal Behaviour (Part-time, 3-year)</v>
      </c>
      <c r="AC1934" s="17">
        <f t="shared" si="182"/>
        <v>1</v>
      </c>
      <c r="AD1934" s="17" t="str">
        <f t="shared" si="183"/>
        <v/>
      </c>
      <c r="AE1934" s="17" t="str">
        <f t="shared" si="184"/>
        <v/>
      </c>
      <c r="AF1934" s="17" t="str">
        <f t="shared" si="185"/>
        <v/>
      </c>
      <c r="AG1934" s="17" cm="1">
        <f t="array" ref="AG1934">IFERROR(IF(J1934="Level",INDEX($M1934:$S1934,AC1934+1),INDEX($M1934:$S1934,AC1934)),"")</f>
        <v>180</v>
      </c>
      <c r="AH1934" s="17" t="str" cm="1">
        <f t="array" ref="AH1934">IFERROR(IF(J1934="Level",INDEX($M1934:$S1934,AD1934+1),INDEX($M1934:$S1934,AD1934)),"")</f>
        <v/>
      </c>
      <c r="AI1934" s="17" t="str" cm="1">
        <f t="array" ref="AI1934">IFERROR(INDEX($M1934:$S1934,AE1934),"")</f>
        <v/>
      </c>
      <c r="AJ1934" s="17" t="str" cm="1">
        <f t="array" ref="AJ1934">IFERROR(INDEX($M1934:$S1934,AF1934),"")</f>
        <v/>
      </c>
      <c r="AK1934" s="17" cm="1">
        <f t="array" ref="AK1934">IFERROR(IF(J1934="Level",INDEX($T1934:$Z1934,AC1934+1),INDEX($T1934:$Z1934,AC1934)),"")</f>
        <v>1</v>
      </c>
      <c r="AL1934" s="17" t="str" cm="1">
        <f t="array" ref="AL1934">IFERROR(IF(J1934="Level",INDEX($T1934:$Z1934,AD1934+1),INDEX($T1934:$Z1934,AD1934)),"")</f>
        <v/>
      </c>
      <c r="AM1934" s="17" t="str" cm="1">
        <f t="array" ref="AM1934">IFERROR(INDEX($T1934:$Z1934,AE1934),"")</f>
        <v/>
      </c>
      <c r="AN1934" s="17" t="str" cm="1">
        <f t="array" ref="AN1934">IFERROR(INDEX($T1934:$Z1934,AF1934),"")</f>
        <v/>
      </c>
    </row>
    <row r="1935" spans="1:40" ht="25.5" x14ac:dyDescent="0.2">
      <c r="A1935" s="17" t="str">
        <f t="shared" si="180"/>
        <v>MSc Medical Imaging: Skeletal Image Reporting (Part-Time, 3-year): PTS3EMSEMS02</v>
      </c>
      <c r="B1935" s="11" t="s">
        <v>4569</v>
      </c>
      <c r="C1935" s="11" t="s">
        <v>32965</v>
      </c>
      <c r="D1935" s="11" t="s">
        <v>32414</v>
      </c>
      <c r="E1935" s="11" t="s">
        <v>1113</v>
      </c>
      <c r="F1935" s="11" t="s">
        <v>71</v>
      </c>
      <c r="G1935" s="11" t="s">
        <v>32396</v>
      </c>
      <c r="H1935" s="11" t="s">
        <v>77</v>
      </c>
      <c r="I1935" s="11">
        <v>1</v>
      </c>
      <c r="J1935" s="11" t="s">
        <v>78</v>
      </c>
      <c r="K1935" s="11" t="s">
        <v>32182</v>
      </c>
      <c r="L1935" s="11">
        <v>180</v>
      </c>
      <c r="M1935" s="11">
        <v>180</v>
      </c>
      <c r="N1935" s="11">
        <v>0</v>
      </c>
      <c r="O1935" s="11">
        <v>0</v>
      </c>
      <c r="P1935" s="11">
        <v>0</v>
      </c>
      <c r="Q1935" s="11">
        <v>0</v>
      </c>
      <c r="R1935" s="11">
        <v>0</v>
      </c>
      <c r="S1935" s="11">
        <v>0</v>
      </c>
      <c r="T1935" s="11">
        <v>1</v>
      </c>
      <c r="U1935" s="11">
        <v>0</v>
      </c>
      <c r="V1935" s="11">
        <v>0</v>
      </c>
      <c r="W1935" s="11">
        <v>0</v>
      </c>
      <c r="X1935" s="11">
        <v>0</v>
      </c>
      <c r="Y1935" s="11">
        <v>0</v>
      </c>
      <c r="Z1935" s="11">
        <v>0</v>
      </c>
      <c r="AA1935" s="12" t="s">
        <v>32955</v>
      </c>
      <c r="AB1935" s="17" t="str">
        <f t="shared" si="181"/>
        <v>Programme: MSc Medical Imaging: Skeletal Image Reporting (Part-Time, 3-year)</v>
      </c>
      <c r="AC1935" s="17">
        <f t="shared" si="182"/>
        <v>1</v>
      </c>
      <c r="AD1935" s="17" t="str">
        <f t="shared" si="183"/>
        <v/>
      </c>
      <c r="AE1935" s="17" t="str">
        <f t="shared" si="184"/>
        <v/>
      </c>
      <c r="AF1935" s="17" t="str">
        <f t="shared" si="185"/>
        <v/>
      </c>
      <c r="AG1935" s="17" cm="1">
        <f t="array" ref="AG1935">IFERROR(IF(J1935="Level",INDEX($M1935:$S1935,AC1935+1),INDEX($M1935:$S1935,AC1935)),"")</f>
        <v>180</v>
      </c>
      <c r="AH1935" s="17" t="str" cm="1">
        <f t="array" ref="AH1935">IFERROR(IF(J1935="Level",INDEX($M1935:$S1935,AD1935+1),INDEX($M1935:$S1935,AD1935)),"")</f>
        <v/>
      </c>
      <c r="AI1935" s="17" t="str" cm="1">
        <f t="array" ref="AI1935">IFERROR(INDEX($M1935:$S1935,AE1935),"")</f>
        <v/>
      </c>
      <c r="AJ1935" s="17" t="str" cm="1">
        <f t="array" ref="AJ1935">IFERROR(INDEX($M1935:$S1935,AF1935),"")</f>
        <v/>
      </c>
      <c r="AK1935" s="17" cm="1">
        <f t="array" ref="AK1935">IFERROR(IF(J1935="Level",INDEX($T1935:$Z1935,AC1935+1),INDEX($T1935:$Z1935,AC1935)),"")</f>
        <v>1</v>
      </c>
      <c r="AL1935" s="17" t="str" cm="1">
        <f t="array" ref="AL1935">IFERROR(IF(J1935="Level",INDEX($T1935:$Z1935,AD1935+1),INDEX($T1935:$Z1935,AD1935)),"")</f>
        <v/>
      </c>
      <c r="AM1935" s="17" t="str" cm="1">
        <f t="array" ref="AM1935">IFERROR(INDEX($T1935:$Z1935,AE1935),"")</f>
        <v/>
      </c>
      <c r="AN1935" s="17" t="str" cm="1">
        <f t="array" ref="AN1935">IFERROR(INDEX($T1935:$Z1935,AF1935),"")</f>
        <v/>
      </c>
    </row>
    <row r="1936" spans="1:40" x14ac:dyDescent="0.2">
      <c r="A1936" s="17" t="str">
        <f t="shared" si="180"/>
        <v>MSc Sport and Exercise Medicine (Part-Time, 3-year): PTS3SHSEMS01</v>
      </c>
      <c r="B1936" s="11" t="s">
        <v>4593</v>
      </c>
      <c r="C1936" s="11" t="s">
        <v>32965</v>
      </c>
      <c r="D1936" s="11" t="s">
        <v>4594</v>
      </c>
      <c r="E1936" s="11" t="s">
        <v>152</v>
      </c>
      <c r="F1936" s="11" t="s">
        <v>71</v>
      </c>
      <c r="G1936" s="11" t="s">
        <v>32396</v>
      </c>
      <c r="H1936" s="11" t="s">
        <v>77</v>
      </c>
      <c r="I1936" s="11">
        <v>1</v>
      </c>
      <c r="J1936" s="11" t="s">
        <v>78</v>
      </c>
      <c r="K1936" s="11" t="s">
        <v>32182</v>
      </c>
      <c r="L1936" s="11">
        <v>180</v>
      </c>
      <c r="M1936" s="11">
        <v>180</v>
      </c>
      <c r="N1936" s="11">
        <v>0</v>
      </c>
      <c r="O1936" s="11">
        <v>0</v>
      </c>
      <c r="P1936" s="11">
        <v>0</v>
      </c>
      <c r="Q1936" s="11">
        <v>0</v>
      </c>
      <c r="R1936" s="11">
        <v>0</v>
      </c>
      <c r="S1936" s="11">
        <v>0</v>
      </c>
      <c r="T1936" s="11">
        <v>1</v>
      </c>
      <c r="U1936" s="11">
        <v>0</v>
      </c>
      <c r="V1936" s="11">
        <v>0</v>
      </c>
      <c r="W1936" s="11">
        <v>0</v>
      </c>
      <c r="X1936" s="11">
        <v>0</v>
      </c>
      <c r="Y1936" s="11">
        <v>0</v>
      </c>
      <c r="Z1936" s="11">
        <v>0</v>
      </c>
      <c r="AA1936" s="12" t="s">
        <v>32955</v>
      </c>
      <c r="AB1936" s="17" t="str">
        <f t="shared" si="181"/>
        <v>Programme: MSc Sport and Exercise Medicine (Part-Time, 3-year)</v>
      </c>
      <c r="AC1936" s="17">
        <f t="shared" si="182"/>
        <v>1</v>
      </c>
      <c r="AD1936" s="17" t="str">
        <f t="shared" si="183"/>
        <v/>
      </c>
      <c r="AE1936" s="17" t="str">
        <f t="shared" si="184"/>
        <v/>
      </c>
      <c r="AF1936" s="17" t="str">
        <f t="shared" si="185"/>
        <v/>
      </c>
      <c r="AG1936" s="17" cm="1">
        <f t="array" ref="AG1936">IFERROR(IF(J1936="Level",INDEX($M1936:$S1936,AC1936+1),INDEX($M1936:$S1936,AC1936)),"")</f>
        <v>180</v>
      </c>
      <c r="AH1936" s="17" t="str" cm="1">
        <f t="array" ref="AH1936">IFERROR(IF(J1936="Level",INDEX($M1936:$S1936,AD1936+1),INDEX($M1936:$S1936,AD1936)),"")</f>
        <v/>
      </c>
      <c r="AI1936" s="17" t="str" cm="1">
        <f t="array" ref="AI1936">IFERROR(INDEX($M1936:$S1936,AE1936),"")</f>
        <v/>
      </c>
      <c r="AJ1936" s="17" t="str" cm="1">
        <f t="array" ref="AJ1936">IFERROR(INDEX($M1936:$S1936,AF1936),"")</f>
        <v/>
      </c>
      <c r="AK1936" s="17" cm="1">
        <f t="array" ref="AK1936">IFERROR(IF(J1936="Level",INDEX($T1936:$Z1936,AC1936+1),INDEX($T1936:$Z1936,AC1936)),"")</f>
        <v>1</v>
      </c>
      <c r="AL1936" s="17" t="str" cm="1">
        <f t="array" ref="AL1936">IFERROR(IF(J1936="Level",INDEX($T1936:$Z1936,AD1936+1),INDEX($T1936:$Z1936,AD1936)),"")</f>
        <v/>
      </c>
      <c r="AM1936" s="17" t="str" cm="1">
        <f t="array" ref="AM1936">IFERROR(INDEX($T1936:$Z1936,AE1936),"")</f>
        <v/>
      </c>
      <c r="AN1936" s="17" t="str" cm="1">
        <f t="array" ref="AN1936">IFERROR(INDEX($T1936:$Z1936,AF1936),"")</f>
        <v/>
      </c>
    </row>
    <row r="1937" spans="1:40" x14ac:dyDescent="0.2">
      <c r="A1937" s="17" t="str">
        <f t="shared" si="180"/>
        <v>MFA Theatre Practice (Part-Time): PTF3DRADRA01</v>
      </c>
      <c r="B1937" s="11" t="s">
        <v>32041</v>
      </c>
      <c r="C1937" s="11" t="s">
        <v>32965</v>
      </c>
      <c r="D1937" s="11" t="s">
        <v>32675</v>
      </c>
      <c r="E1937" s="11" t="s">
        <v>177</v>
      </c>
      <c r="F1937" s="11" t="s">
        <v>76</v>
      </c>
      <c r="G1937" s="11" t="s">
        <v>32676</v>
      </c>
      <c r="H1937" s="11" t="s">
        <v>77</v>
      </c>
      <c r="I1937" s="11">
        <v>1</v>
      </c>
      <c r="J1937" s="11" t="s">
        <v>78</v>
      </c>
      <c r="K1937" s="11" t="s">
        <v>32182</v>
      </c>
      <c r="L1937" s="11">
        <v>360</v>
      </c>
      <c r="M1937" s="11">
        <v>360</v>
      </c>
      <c r="N1937" s="11">
        <v>0</v>
      </c>
      <c r="O1937" s="11">
        <v>0</v>
      </c>
      <c r="P1937" s="11">
        <v>0</v>
      </c>
      <c r="Q1937" s="11">
        <v>0</v>
      </c>
      <c r="R1937" s="11">
        <v>0</v>
      </c>
      <c r="S1937" s="11">
        <v>0</v>
      </c>
      <c r="T1937" s="11">
        <v>1</v>
      </c>
      <c r="U1937" s="11">
        <v>0</v>
      </c>
      <c r="V1937" s="11">
        <v>0</v>
      </c>
      <c r="W1937" s="11">
        <v>0</v>
      </c>
      <c r="X1937" s="11">
        <v>0</v>
      </c>
      <c r="Y1937" s="11">
        <v>0</v>
      </c>
      <c r="Z1937" s="11">
        <v>0</v>
      </c>
      <c r="AA1937" s="12" t="s">
        <v>32955</v>
      </c>
      <c r="AB1937" s="17" t="str">
        <f t="shared" si="181"/>
        <v>Programme: MFA Theatre Practice (Part-Time)</v>
      </c>
      <c r="AC1937" s="17">
        <f t="shared" si="182"/>
        <v>1</v>
      </c>
      <c r="AD1937" s="17" t="str">
        <f t="shared" si="183"/>
        <v/>
      </c>
      <c r="AE1937" s="17" t="str">
        <f t="shared" si="184"/>
        <v/>
      </c>
      <c r="AF1937" s="17" t="str">
        <f t="shared" si="185"/>
        <v/>
      </c>
      <c r="AG1937" s="17" cm="1">
        <f t="array" ref="AG1937">IFERROR(IF(J1937="Level",INDEX($M1937:$S1937,AC1937+1),INDEX($M1937:$S1937,AC1937)),"")</f>
        <v>360</v>
      </c>
      <c r="AH1937" s="17" t="str" cm="1">
        <f t="array" ref="AH1937">IFERROR(IF(J1937="Level",INDEX($M1937:$S1937,AD1937+1),INDEX($M1937:$S1937,AD1937)),"")</f>
        <v/>
      </c>
      <c r="AI1937" s="17" t="str" cm="1">
        <f t="array" ref="AI1937">IFERROR(INDEX($M1937:$S1937,AE1937),"")</f>
        <v/>
      </c>
      <c r="AJ1937" s="17" t="str" cm="1">
        <f t="array" ref="AJ1937">IFERROR(INDEX($M1937:$S1937,AF1937),"")</f>
        <v/>
      </c>
      <c r="AK1937" s="17" cm="1">
        <f t="array" ref="AK1937">IFERROR(IF(J1937="Level",INDEX($T1937:$Z1937,AC1937+1),INDEX($T1937:$Z1937,AC1937)),"")</f>
        <v>1</v>
      </c>
      <c r="AL1937" s="17" t="str" cm="1">
        <f t="array" ref="AL1937">IFERROR(IF(J1937="Level",INDEX($T1937:$Z1937,AD1937+1),INDEX($T1937:$Z1937,AD1937)),"")</f>
        <v/>
      </c>
      <c r="AM1937" s="17" t="str" cm="1">
        <f t="array" ref="AM1937">IFERROR(INDEX($T1937:$Z1937,AE1937),"")</f>
        <v/>
      </c>
      <c r="AN1937" s="17" t="str" cm="1">
        <f t="array" ref="AN1937">IFERROR(INDEX($T1937:$Z1937,AF1937),"")</f>
        <v/>
      </c>
    </row>
    <row r="1938" spans="1:40" ht="25.5" x14ac:dyDescent="0.2">
      <c r="A1938" s="17" t="str">
        <f t="shared" si="180"/>
        <v>MSc Data Science (Professional) (Part-Time, Distance Learning, 4-year): PTS4ECSECS07</v>
      </c>
      <c r="B1938" s="11" t="s">
        <v>4729</v>
      </c>
      <c r="C1938" s="11" t="s">
        <v>32965</v>
      </c>
      <c r="D1938" s="11" t="s">
        <v>4730</v>
      </c>
      <c r="E1938" s="11" t="s">
        <v>420</v>
      </c>
      <c r="F1938" s="11" t="s">
        <v>82</v>
      </c>
      <c r="G1938" s="11" t="s">
        <v>32440</v>
      </c>
      <c r="H1938" s="11" t="s">
        <v>77</v>
      </c>
      <c r="I1938" s="11">
        <v>1</v>
      </c>
      <c r="J1938" s="11" t="s">
        <v>78</v>
      </c>
      <c r="K1938" s="11" t="s">
        <v>32182</v>
      </c>
      <c r="L1938" s="11">
        <v>180</v>
      </c>
      <c r="M1938" s="11">
        <v>180</v>
      </c>
      <c r="N1938" s="11">
        <v>0</v>
      </c>
      <c r="O1938" s="11">
        <v>0</v>
      </c>
      <c r="P1938" s="11">
        <v>0</v>
      </c>
      <c r="Q1938" s="11">
        <v>0</v>
      </c>
      <c r="R1938" s="11">
        <v>0</v>
      </c>
      <c r="S1938" s="11">
        <v>0</v>
      </c>
      <c r="T1938" s="11">
        <v>1</v>
      </c>
      <c r="U1938" s="11">
        <v>0</v>
      </c>
      <c r="V1938" s="11">
        <v>0</v>
      </c>
      <c r="W1938" s="11">
        <v>0</v>
      </c>
      <c r="X1938" s="11">
        <v>0</v>
      </c>
      <c r="Y1938" s="11">
        <v>0</v>
      </c>
      <c r="Z1938" s="11">
        <v>0</v>
      </c>
      <c r="AA1938" s="12" t="s">
        <v>32957</v>
      </c>
      <c r="AB1938" s="17" t="str">
        <f t="shared" si="181"/>
        <v>Programme: MSc Data Science (Professional) (Part-Time, Distance Learning, 4-year)</v>
      </c>
      <c r="AC1938" s="17">
        <f t="shared" si="182"/>
        <v>1</v>
      </c>
      <c r="AD1938" s="17" t="str">
        <f t="shared" si="183"/>
        <v/>
      </c>
      <c r="AE1938" s="17" t="str">
        <f t="shared" si="184"/>
        <v/>
      </c>
      <c r="AF1938" s="17" t="str">
        <f t="shared" si="185"/>
        <v/>
      </c>
      <c r="AG1938" s="17" cm="1">
        <f t="array" ref="AG1938">IFERROR(IF(J1938="Level",INDEX($M1938:$S1938,AC1938+1),INDEX($M1938:$S1938,AC1938)),"")</f>
        <v>180</v>
      </c>
      <c r="AH1938" s="17" t="str" cm="1">
        <f t="array" ref="AH1938">IFERROR(IF(J1938="Level",INDEX($M1938:$S1938,AD1938+1),INDEX($M1938:$S1938,AD1938)),"")</f>
        <v/>
      </c>
      <c r="AI1938" s="17" t="str" cm="1">
        <f t="array" ref="AI1938">IFERROR(INDEX($M1938:$S1938,AE1938),"")</f>
        <v/>
      </c>
      <c r="AJ1938" s="17" t="str" cm="1">
        <f t="array" ref="AJ1938">IFERROR(INDEX($M1938:$S1938,AF1938),"")</f>
        <v/>
      </c>
      <c r="AK1938" s="17" cm="1">
        <f t="array" ref="AK1938">IFERROR(IF(J1938="Level",INDEX($T1938:$Z1938,AC1938+1),INDEX($T1938:$Z1938,AC1938)),"")</f>
        <v>1</v>
      </c>
      <c r="AL1938" s="17" t="str" cm="1">
        <f t="array" ref="AL1938">IFERROR(IF(J1938="Level",INDEX($T1938:$Z1938,AD1938+1),INDEX($T1938:$Z1938,AD1938)),"")</f>
        <v/>
      </c>
      <c r="AM1938" s="17" t="str" cm="1">
        <f t="array" ref="AM1938">IFERROR(INDEX($T1938:$Z1938,AE1938),"")</f>
        <v/>
      </c>
      <c r="AN1938" s="17" t="str" cm="1">
        <f t="array" ref="AN1938">IFERROR(INDEX($T1938:$Z1938,AF1938),"")</f>
        <v/>
      </c>
    </row>
    <row r="1939" spans="1:40" x14ac:dyDescent="0.2">
      <c r="A1939" s="17" t="str">
        <f t="shared" si="180"/>
        <v>MSc Psychology (Conversion) (Part-Time, Online, 4-year): PNS4PSYEDU01</v>
      </c>
      <c r="B1939" s="11" t="s">
        <v>31997</v>
      </c>
      <c r="C1939" s="11" t="s">
        <v>32965</v>
      </c>
      <c r="D1939" s="11" t="s">
        <v>32401</v>
      </c>
      <c r="E1939" s="11" t="s">
        <v>149</v>
      </c>
      <c r="F1939" s="11" t="s">
        <v>71</v>
      </c>
      <c r="G1939" s="11" t="s">
        <v>32402</v>
      </c>
      <c r="H1939" s="11" t="s">
        <v>77</v>
      </c>
      <c r="I1939" s="11">
        <v>1</v>
      </c>
      <c r="J1939" s="11" t="s">
        <v>78</v>
      </c>
      <c r="K1939" s="11" t="s">
        <v>32182</v>
      </c>
      <c r="L1939" s="11">
        <v>180</v>
      </c>
      <c r="M1939" s="11">
        <v>180</v>
      </c>
      <c r="N1939" s="11">
        <v>0</v>
      </c>
      <c r="O1939" s="11">
        <v>0</v>
      </c>
      <c r="P1939" s="11">
        <v>0</v>
      </c>
      <c r="Q1939" s="11">
        <v>0</v>
      </c>
      <c r="R1939" s="11">
        <v>0</v>
      </c>
      <c r="S1939" s="11">
        <v>0</v>
      </c>
      <c r="T1939" s="11">
        <v>1</v>
      </c>
      <c r="U1939" s="11">
        <v>0</v>
      </c>
      <c r="V1939" s="11">
        <v>0</v>
      </c>
      <c r="W1939" s="11">
        <v>0</v>
      </c>
      <c r="X1939" s="11">
        <v>0</v>
      </c>
      <c r="Y1939" s="11">
        <v>0</v>
      </c>
      <c r="Z1939" s="11">
        <v>0</v>
      </c>
      <c r="AA1939" s="12" t="s">
        <v>32957</v>
      </c>
      <c r="AB1939" s="17" t="str">
        <f t="shared" si="181"/>
        <v>Programme: MSc Psychology (Conversion) (Part-Time, Online, 4-year)</v>
      </c>
      <c r="AC1939" s="17">
        <f t="shared" si="182"/>
        <v>1</v>
      </c>
      <c r="AD1939" s="17" t="str">
        <f t="shared" si="183"/>
        <v/>
      </c>
      <c r="AE1939" s="17" t="str">
        <f t="shared" si="184"/>
        <v/>
      </c>
      <c r="AF1939" s="17" t="str">
        <f t="shared" si="185"/>
        <v/>
      </c>
      <c r="AG1939" s="17" cm="1">
        <f t="array" ref="AG1939">IFERROR(IF(J1939="Level",INDEX($M1939:$S1939,AC1939+1),INDEX($M1939:$S1939,AC1939)),"")</f>
        <v>180</v>
      </c>
      <c r="AH1939" s="17" t="str" cm="1">
        <f t="array" ref="AH1939">IFERROR(IF(J1939="Level",INDEX($M1939:$S1939,AD1939+1),INDEX($M1939:$S1939,AD1939)),"")</f>
        <v/>
      </c>
      <c r="AI1939" s="17" t="str" cm="1">
        <f t="array" ref="AI1939">IFERROR(INDEX($M1939:$S1939,AE1939),"")</f>
        <v/>
      </c>
      <c r="AJ1939" s="17" t="str" cm="1">
        <f t="array" ref="AJ1939">IFERROR(INDEX($M1939:$S1939,AF1939),"")</f>
        <v/>
      </c>
      <c r="AK1939" s="17" cm="1">
        <f t="array" ref="AK1939">IFERROR(IF(J1939="Level",INDEX($T1939:$Z1939,AC1939+1),INDEX($T1939:$Z1939,AC1939)),"")</f>
        <v>1</v>
      </c>
      <c r="AL1939" s="17" t="str" cm="1">
        <f t="array" ref="AL1939">IFERROR(IF(J1939="Level",INDEX($T1939:$Z1939,AD1939+1),INDEX($T1939:$Z1939,AD1939)),"")</f>
        <v/>
      </c>
      <c r="AM1939" s="17" t="str" cm="1">
        <f t="array" ref="AM1939">IFERROR(INDEX($T1939:$Z1939,AE1939),"")</f>
        <v/>
      </c>
      <c r="AN1939" s="17" t="str" cm="1">
        <f t="array" ref="AN1939">IFERROR(INDEX($T1939:$Z1939,AF1939),"")</f>
        <v/>
      </c>
    </row>
    <row r="1940" spans="1:40" x14ac:dyDescent="0.2">
      <c r="A1940" s="17" t="str">
        <f t="shared" si="180"/>
        <v>PGDip Medical Mycology (Part-Time, Online, 4-year): PND4BIOBIO01</v>
      </c>
      <c r="B1940" s="11" t="s">
        <v>4758</v>
      </c>
      <c r="C1940" s="11" t="s">
        <v>32965</v>
      </c>
      <c r="D1940" s="11" t="s">
        <v>32271</v>
      </c>
      <c r="E1940" s="11" t="s">
        <v>126</v>
      </c>
      <c r="F1940" s="11" t="s">
        <v>71</v>
      </c>
      <c r="G1940" s="11" t="s">
        <v>32272</v>
      </c>
      <c r="H1940" s="11" t="s">
        <v>77</v>
      </c>
      <c r="I1940" s="11">
        <v>1</v>
      </c>
      <c r="J1940" s="11" t="s">
        <v>78</v>
      </c>
      <c r="K1940" s="11" t="s">
        <v>32182</v>
      </c>
      <c r="L1940" s="11">
        <v>120</v>
      </c>
      <c r="M1940" s="11">
        <v>120</v>
      </c>
      <c r="N1940" s="11">
        <v>0</v>
      </c>
      <c r="O1940" s="11">
        <v>0</v>
      </c>
      <c r="P1940" s="11">
        <v>0</v>
      </c>
      <c r="Q1940" s="11">
        <v>0</v>
      </c>
      <c r="R1940" s="11">
        <v>0</v>
      </c>
      <c r="S1940" s="11">
        <v>0</v>
      </c>
      <c r="T1940" s="11">
        <v>1</v>
      </c>
      <c r="U1940" s="11">
        <v>0</v>
      </c>
      <c r="V1940" s="11">
        <v>0</v>
      </c>
      <c r="W1940" s="11">
        <v>0</v>
      </c>
      <c r="X1940" s="11">
        <v>0</v>
      </c>
      <c r="Y1940" s="11">
        <v>0</v>
      </c>
      <c r="Z1940" s="11">
        <v>0</v>
      </c>
      <c r="AA1940" s="12" t="s">
        <v>32957</v>
      </c>
      <c r="AB1940" s="17" t="str">
        <f t="shared" si="181"/>
        <v>Programme: PGDip Medical Mycology (Part-Time, Online, 4-year)</v>
      </c>
      <c r="AC1940" s="17">
        <f t="shared" si="182"/>
        <v>1</v>
      </c>
      <c r="AD1940" s="17" t="str">
        <f t="shared" si="183"/>
        <v/>
      </c>
      <c r="AE1940" s="17" t="str">
        <f t="shared" si="184"/>
        <v/>
      </c>
      <c r="AF1940" s="17" t="str">
        <f t="shared" si="185"/>
        <v/>
      </c>
      <c r="AG1940" s="17" cm="1">
        <f t="array" ref="AG1940">IFERROR(IF(J1940="Level",INDEX($M1940:$S1940,AC1940+1),INDEX($M1940:$S1940,AC1940)),"")</f>
        <v>120</v>
      </c>
      <c r="AH1940" s="17" t="str" cm="1">
        <f t="array" ref="AH1940">IFERROR(IF(J1940="Level",INDEX($M1940:$S1940,AD1940+1),INDEX($M1940:$S1940,AD1940)),"")</f>
        <v/>
      </c>
      <c r="AI1940" s="17" t="str" cm="1">
        <f t="array" ref="AI1940">IFERROR(INDEX($M1940:$S1940,AE1940),"")</f>
        <v/>
      </c>
      <c r="AJ1940" s="17" t="str" cm="1">
        <f t="array" ref="AJ1940">IFERROR(INDEX($M1940:$S1940,AF1940),"")</f>
        <v/>
      </c>
      <c r="AK1940" s="17" cm="1">
        <f t="array" ref="AK1940">IFERROR(IF(J1940="Level",INDEX($T1940:$Z1940,AC1940+1),INDEX($T1940:$Z1940,AC1940)),"")</f>
        <v>1</v>
      </c>
      <c r="AL1940" s="17" t="str" cm="1">
        <f t="array" ref="AL1940">IFERROR(IF(J1940="Level",INDEX($T1940:$Z1940,AD1940+1),INDEX($T1940:$Z1940,AD1940)),"")</f>
        <v/>
      </c>
      <c r="AM1940" s="17" t="str" cm="1">
        <f t="array" ref="AM1940">IFERROR(INDEX($T1940:$Z1940,AE1940),"")</f>
        <v/>
      </c>
      <c r="AN1940" s="17" t="str" cm="1">
        <f t="array" ref="AN1940">IFERROR(INDEX($T1940:$Z1940,AF1940),"")</f>
        <v/>
      </c>
    </row>
    <row r="1941" spans="1:40" ht="25.5" x14ac:dyDescent="0.2">
      <c r="A1941" s="17" t="str">
        <f t="shared" si="180"/>
        <v>MSc Water Science, Policy and Governance (Part-Time, 4-year): PTS4ECSECS06</v>
      </c>
      <c r="B1941" s="11" t="s">
        <v>4627</v>
      </c>
      <c r="C1941" s="11" t="s">
        <v>32965</v>
      </c>
      <c r="D1941" s="11" t="s">
        <v>4628</v>
      </c>
      <c r="E1941" s="11" t="s">
        <v>409</v>
      </c>
      <c r="F1941" s="11" t="s">
        <v>82</v>
      </c>
      <c r="G1941" s="11" t="s">
        <v>32393</v>
      </c>
      <c r="H1941" s="11" t="s">
        <v>77</v>
      </c>
      <c r="I1941" s="11">
        <v>1</v>
      </c>
      <c r="J1941" s="11" t="s">
        <v>78</v>
      </c>
      <c r="K1941" s="11" t="s">
        <v>32182</v>
      </c>
      <c r="L1941" s="11">
        <v>180</v>
      </c>
      <c r="M1941" s="11">
        <v>180</v>
      </c>
      <c r="N1941" s="11">
        <v>0</v>
      </c>
      <c r="O1941" s="11">
        <v>0</v>
      </c>
      <c r="P1941" s="11">
        <v>0</v>
      </c>
      <c r="Q1941" s="11">
        <v>0</v>
      </c>
      <c r="R1941" s="11">
        <v>0</v>
      </c>
      <c r="S1941" s="11">
        <v>0</v>
      </c>
      <c r="T1941" s="11">
        <v>1</v>
      </c>
      <c r="U1941" s="11">
        <v>0</v>
      </c>
      <c r="V1941" s="11">
        <v>0</v>
      </c>
      <c r="W1941" s="11">
        <v>0</v>
      </c>
      <c r="X1941" s="11">
        <v>0</v>
      </c>
      <c r="Y1941" s="11">
        <v>0</v>
      </c>
      <c r="Z1941" s="11">
        <v>0</v>
      </c>
      <c r="AA1941" s="12" t="s">
        <v>32955</v>
      </c>
      <c r="AB1941" s="17" t="str">
        <f t="shared" si="181"/>
        <v>Programme: MSc Water Science, Policy and Governance (Part-Time, 4-year)</v>
      </c>
      <c r="AC1941" s="17">
        <f t="shared" si="182"/>
        <v>1</v>
      </c>
      <c r="AD1941" s="17" t="str">
        <f t="shared" si="183"/>
        <v/>
      </c>
      <c r="AE1941" s="17" t="str">
        <f t="shared" si="184"/>
        <v/>
      </c>
      <c r="AF1941" s="17" t="str">
        <f t="shared" si="185"/>
        <v/>
      </c>
      <c r="AG1941" s="17" cm="1">
        <f t="array" ref="AG1941">IFERROR(IF(J1941="Level",INDEX($M1941:$S1941,AC1941+1),INDEX($M1941:$S1941,AC1941)),"")</f>
        <v>180</v>
      </c>
      <c r="AH1941" s="17" t="str" cm="1">
        <f t="array" ref="AH1941">IFERROR(IF(J1941="Level",INDEX($M1941:$S1941,AD1941+1),INDEX($M1941:$S1941,AD1941)),"")</f>
        <v/>
      </c>
      <c r="AI1941" s="17" t="str" cm="1">
        <f t="array" ref="AI1941">IFERROR(INDEX($M1941:$S1941,AE1941),"")</f>
        <v/>
      </c>
      <c r="AJ1941" s="17" t="str" cm="1">
        <f t="array" ref="AJ1941">IFERROR(INDEX($M1941:$S1941,AF1941),"")</f>
        <v/>
      </c>
      <c r="AK1941" s="17" cm="1">
        <f t="array" ref="AK1941">IFERROR(IF(J1941="Level",INDEX($T1941:$Z1941,AC1941+1),INDEX($T1941:$Z1941,AC1941)),"")</f>
        <v>1</v>
      </c>
      <c r="AL1941" s="17" t="str" cm="1">
        <f t="array" ref="AL1941">IFERROR(IF(J1941="Level",INDEX($T1941:$Z1941,AD1941+1),INDEX($T1941:$Z1941,AD1941)),"")</f>
        <v/>
      </c>
      <c r="AM1941" s="17" t="str" cm="1">
        <f t="array" ref="AM1941">IFERROR(INDEX($T1941:$Z1941,AE1941),"")</f>
        <v/>
      </c>
      <c r="AN1941" s="17" t="str" cm="1">
        <f t="array" ref="AN1941">IFERROR(INDEX($T1941:$Z1941,AF1941),"")</f>
        <v/>
      </c>
    </row>
    <row r="1942" spans="1:40" ht="25.5" x14ac:dyDescent="0.2">
      <c r="A1942" s="17" t="str">
        <f t="shared" si="180"/>
        <v>MSc Geotechnical Engineering (Part-Time, 4-year) - Cornwall: PTS4CSMCSMCB</v>
      </c>
      <c r="B1942" s="11" t="s">
        <v>4623</v>
      </c>
      <c r="C1942" s="11" t="s">
        <v>32965</v>
      </c>
      <c r="D1942" s="11" t="s">
        <v>4624</v>
      </c>
      <c r="E1942" s="11" t="s">
        <v>391</v>
      </c>
      <c r="F1942" s="11" t="s">
        <v>82</v>
      </c>
      <c r="G1942" s="11" t="s">
        <v>32393</v>
      </c>
      <c r="H1942" s="11" t="s">
        <v>77</v>
      </c>
      <c r="I1942" s="11">
        <v>1</v>
      </c>
      <c r="J1942" s="11" t="s">
        <v>78</v>
      </c>
      <c r="K1942" s="11" t="s">
        <v>32182</v>
      </c>
      <c r="L1942" s="11">
        <v>180</v>
      </c>
      <c r="M1942" s="11">
        <v>180</v>
      </c>
      <c r="N1942" s="11">
        <v>0</v>
      </c>
      <c r="O1942" s="11">
        <v>0</v>
      </c>
      <c r="P1942" s="11">
        <v>0</v>
      </c>
      <c r="Q1942" s="11">
        <v>0</v>
      </c>
      <c r="R1942" s="11">
        <v>0</v>
      </c>
      <c r="S1942" s="11">
        <v>0</v>
      </c>
      <c r="T1942" s="11">
        <v>1</v>
      </c>
      <c r="U1942" s="11">
        <v>0</v>
      </c>
      <c r="V1942" s="11">
        <v>0</v>
      </c>
      <c r="W1942" s="11">
        <v>0</v>
      </c>
      <c r="X1942" s="11">
        <v>0</v>
      </c>
      <c r="Y1942" s="11">
        <v>0</v>
      </c>
      <c r="Z1942" s="11">
        <v>0</v>
      </c>
      <c r="AA1942" s="12" t="s">
        <v>32955</v>
      </c>
      <c r="AB1942" s="17" t="str">
        <f t="shared" si="181"/>
        <v>Programme: MSc Geotechnical Engineering (Part-Time, 4-year) - Cornwall</v>
      </c>
      <c r="AC1942" s="17">
        <f t="shared" si="182"/>
        <v>1</v>
      </c>
      <c r="AD1942" s="17" t="str">
        <f t="shared" si="183"/>
        <v/>
      </c>
      <c r="AE1942" s="17" t="str">
        <f t="shared" si="184"/>
        <v/>
      </c>
      <c r="AF1942" s="17" t="str">
        <f t="shared" si="185"/>
        <v/>
      </c>
      <c r="AG1942" s="17" cm="1">
        <f t="array" ref="AG1942">IFERROR(IF(J1942="Level",INDEX($M1942:$S1942,AC1942+1),INDEX($M1942:$S1942,AC1942)),"")</f>
        <v>180</v>
      </c>
      <c r="AH1942" s="17" t="str" cm="1">
        <f t="array" ref="AH1942">IFERROR(IF(J1942="Level",INDEX($M1942:$S1942,AD1942+1),INDEX($M1942:$S1942,AD1942)),"")</f>
        <v/>
      </c>
      <c r="AI1942" s="17" t="str" cm="1">
        <f t="array" ref="AI1942">IFERROR(INDEX($M1942:$S1942,AE1942),"")</f>
        <v/>
      </c>
      <c r="AJ1942" s="17" t="str" cm="1">
        <f t="array" ref="AJ1942">IFERROR(INDEX($M1942:$S1942,AF1942),"")</f>
        <v/>
      </c>
      <c r="AK1942" s="17" cm="1">
        <f t="array" ref="AK1942">IFERROR(IF(J1942="Level",INDEX($T1942:$Z1942,AC1942+1),INDEX($T1942:$Z1942,AC1942)),"")</f>
        <v>1</v>
      </c>
      <c r="AL1942" s="17" t="str" cm="1">
        <f t="array" ref="AL1942">IFERROR(IF(J1942="Level",INDEX($T1942:$Z1942,AD1942+1),INDEX($T1942:$Z1942,AD1942)),"")</f>
        <v/>
      </c>
      <c r="AM1942" s="17" t="str" cm="1">
        <f t="array" ref="AM1942">IFERROR(INDEX($T1942:$Z1942,AE1942),"")</f>
        <v/>
      </c>
      <c r="AN1942" s="17" t="str" cm="1">
        <f t="array" ref="AN1942">IFERROR(INDEX($T1942:$Z1942,AF1942),"")</f>
        <v/>
      </c>
    </row>
    <row r="1943" spans="1:40" ht="25.5" x14ac:dyDescent="0.2">
      <c r="A1943" s="17" t="str">
        <f t="shared" si="180"/>
        <v>MSc Mining Environmental Management (Part-Time, 4-year) - Cornwall: PTS4CSMCSMCC</v>
      </c>
      <c r="B1943" s="11" t="s">
        <v>4625</v>
      </c>
      <c r="C1943" s="11" t="s">
        <v>32965</v>
      </c>
      <c r="D1943" s="11" t="s">
        <v>4626</v>
      </c>
      <c r="E1943" s="11" t="s">
        <v>391</v>
      </c>
      <c r="F1943" s="11" t="s">
        <v>82</v>
      </c>
      <c r="G1943" s="11" t="s">
        <v>32393</v>
      </c>
      <c r="H1943" s="11" t="s">
        <v>77</v>
      </c>
      <c r="I1943" s="11">
        <v>1</v>
      </c>
      <c r="J1943" s="11" t="s">
        <v>78</v>
      </c>
      <c r="K1943" s="11" t="s">
        <v>32182</v>
      </c>
      <c r="L1943" s="11">
        <v>180</v>
      </c>
      <c r="M1943" s="11">
        <v>180</v>
      </c>
      <c r="N1943" s="11">
        <v>0</v>
      </c>
      <c r="O1943" s="11">
        <v>0</v>
      </c>
      <c r="P1943" s="11">
        <v>0</v>
      </c>
      <c r="Q1943" s="11">
        <v>0</v>
      </c>
      <c r="R1943" s="11">
        <v>0</v>
      </c>
      <c r="S1943" s="11">
        <v>0</v>
      </c>
      <c r="T1943" s="11">
        <v>1</v>
      </c>
      <c r="U1943" s="11">
        <v>0</v>
      </c>
      <c r="V1943" s="11">
        <v>0</v>
      </c>
      <c r="W1943" s="11">
        <v>0</v>
      </c>
      <c r="X1943" s="11">
        <v>0</v>
      </c>
      <c r="Y1943" s="11">
        <v>0</v>
      </c>
      <c r="Z1943" s="11">
        <v>0</v>
      </c>
      <c r="AA1943" s="12" t="s">
        <v>32955</v>
      </c>
      <c r="AB1943" s="17" t="str">
        <f t="shared" si="181"/>
        <v>Programme: MSc Mining Environmental Management (Part-Time, 4-year) - Cornwall</v>
      </c>
      <c r="AC1943" s="17">
        <f t="shared" si="182"/>
        <v>1</v>
      </c>
      <c r="AD1943" s="17" t="str">
        <f t="shared" si="183"/>
        <v/>
      </c>
      <c r="AE1943" s="17" t="str">
        <f t="shared" si="184"/>
        <v/>
      </c>
      <c r="AF1943" s="17" t="str">
        <f t="shared" si="185"/>
        <v/>
      </c>
      <c r="AG1943" s="17" cm="1">
        <f t="array" ref="AG1943">IFERROR(IF(J1943="Level",INDEX($M1943:$S1943,AC1943+1),INDEX($M1943:$S1943,AC1943)),"")</f>
        <v>180</v>
      </c>
      <c r="AH1943" s="17" t="str" cm="1">
        <f t="array" ref="AH1943">IFERROR(IF(J1943="Level",INDEX($M1943:$S1943,AD1943+1),INDEX($M1943:$S1943,AD1943)),"")</f>
        <v/>
      </c>
      <c r="AI1943" s="17" t="str" cm="1">
        <f t="array" ref="AI1943">IFERROR(INDEX($M1943:$S1943,AE1943),"")</f>
        <v/>
      </c>
      <c r="AJ1943" s="17" t="str" cm="1">
        <f t="array" ref="AJ1943">IFERROR(INDEX($M1943:$S1943,AF1943),"")</f>
        <v/>
      </c>
      <c r="AK1943" s="17" cm="1">
        <f t="array" ref="AK1943">IFERROR(IF(J1943="Level",INDEX($T1943:$Z1943,AC1943+1),INDEX($T1943:$Z1943,AC1943)),"")</f>
        <v>1</v>
      </c>
      <c r="AL1943" s="17" t="str" cm="1">
        <f t="array" ref="AL1943">IFERROR(IF(J1943="Level",INDEX($T1943:$Z1943,AD1943+1),INDEX($T1943:$Z1943,AD1943)),"")</f>
        <v/>
      </c>
      <c r="AM1943" s="17" t="str" cm="1">
        <f t="array" ref="AM1943">IFERROR(INDEX($T1943:$Z1943,AE1943),"")</f>
        <v/>
      </c>
      <c r="AN1943" s="17" t="str" cm="1">
        <f t="array" ref="AN1943">IFERROR(INDEX($T1943:$Z1943,AF1943),"")</f>
        <v/>
      </c>
    </row>
    <row r="1944" spans="1:40" x14ac:dyDescent="0.2">
      <c r="A1944" s="17" t="str">
        <f t="shared" si="180"/>
        <v>MA Middle East Politics and Arabic (Part-Time): PTA4IAIHPS01</v>
      </c>
      <c r="B1944" s="11" t="s">
        <v>4617</v>
      </c>
      <c r="C1944" s="11" t="s">
        <v>32965</v>
      </c>
      <c r="D1944" s="11" t="s">
        <v>4618</v>
      </c>
      <c r="E1944" s="11" t="s">
        <v>261</v>
      </c>
      <c r="F1944" s="11" t="s">
        <v>76</v>
      </c>
      <c r="G1944" s="11" t="s">
        <v>32704</v>
      </c>
      <c r="H1944" s="11" t="s">
        <v>77</v>
      </c>
      <c r="I1944" s="11">
        <v>1</v>
      </c>
      <c r="J1944" s="11" t="s">
        <v>78</v>
      </c>
      <c r="K1944" s="11" t="s">
        <v>32182</v>
      </c>
      <c r="L1944" s="11">
        <v>360</v>
      </c>
      <c r="M1944" s="11">
        <v>360</v>
      </c>
      <c r="N1944" s="11">
        <v>0</v>
      </c>
      <c r="O1944" s="11">
        <v>0</v>
      </c>
      <c r="P1944" s="11">
        <v>0</v>
      </c>
      <c r="Q1944" s="11">
        <v>0</v>
      </c>
      <c r="R1944" s="11">
        <v>0</v>
      </c>
      <c r="S1944" s="11">
        <v>0</v>
      </c>
      <c r="T1944" s="11">
        <v>1</v>
      </c>
      <c r="U1944" s="11">
        <v>0</v>
      </c>
      <c r="V1944" s="11">
        <v>0</v>
      </c>
      <c r="W1944" s="11">
        <v>0</v>
      </c>
      <c r="X1944" s="11">
        <v>0</v>
      </c>
      <c r="Y1944" s="11">
        <v>0</v>
      </c>
      <c r="Z1944" s="11">
        <v>0</v>
      </c>
      <c r="AA1944" s="12" t="s">
        <v>32955</v>
      </c>
      <c r="AB1944" s="17" t="str">
        <f t="shared" si="181"/>
        <v>Programme: MA Middle East Politics and Arabic (Part-Time)</v>
      </c>
      <c r="AC1944" s="17">
        <f t="shared" si="182"/>
        <v>1</v>
      </c>
      <c r="AD1944" s="17" t="str">
        <f t="shared" si="183"/>
        <v/>
      </c>
      <c r="AE1944" s="17" t="str">
        <f t="shared" si="184"/>
        <v/>
      </c>
      <c r="AF1944" s="17" t="str">
        <f t="shared" si="185"/>
        <v/>
      </c>
      <c r="AG1944" s="17" cm="1">
        <f t="array" ref="AG1944">IFERROR(IF(J1944="Level",INDEX($M1944:$S1944,AC1944+1),INDEX($M1944:$S1944,AC1944)),"")</f>
        <v>360</v>
      </c>
      <c r="AH1944" s="17" t="str" cm="1">
        <f t="array" ref="AH1944">IFERROR(IF(J1944="Level",INDEX($M1944:$S1944,AD1944+1),INDEX($M1944:$S1944,AD1944)),"")</f>
        <v/>
      </c>
      <c r="AI1944" s="17" t="str" cm="1">
        <f t="array" ref="AI1944">IFERROR(INDEX($M1944:$S1944,AE1944),"")</f>
        <v/>
      </c>
      <c r="AJ1944" s="17" t="str" cm="1">
        <f t="array" ref="AJ1944">IFERROR(INDEX($M1944:$S1944,AF1944),"")</f>
        <v/>
      </c>
      <c r="AK1944" s="17" cm="1">
        <f t="array" ref="AK1944">IFERROR(IF(J1944="Level",INDEX($T1944:$Z1944,AC1944+1),INDEX($T1944:$Z1944,AC1944)),"")</f>
        <v>1</v>
      </c>
      <c r="AL1944" s="17" t="str" cm="1">
        <f t="array" ref="AL1944">IFERROR(IF(J1944="Level",INDEX($T1944:$Z1944,AD1944+1),INDEX($T1944:$Z1944,AD1944)),"")</f>
        <v/>
      </c>
      <c r="AM1944" s="17" t="str" cm="1">
        <f t="array" ref="AM1944">IFERROR(INDEX($T1944:$Z1944,AE1944),"")</f>
        <v/>
      </c>
      <c r="AN1944" s="17" t="str" cm="1">
        <f t="array" ref="AN1944">IFERROR(INDEX($T1944:$Z1944,AF1944),"")</f>
        <v/>
      </c>
    </row>
    <row r="1945" spans="1:40" ht="25.5" x14ac:dyDescent="0.2">
      <c r="A1945" s="17" t="str">
        <f t="shared" si="180"/>
        <v>MA Middle East Politics and International Relations (Part-Time): PTA4IAIHPS02</v>
      </c>
      <c r="B1945" s="11" t="s">
        <v>4619</v>
      </c>
      <c r="C1945" s="11" t="s">
        <v>32965</v>
      </c>
      <c r="D1945" s="11" t="s">
        <v>4620</v>
      </c>
      <c r="E1945" s="11" t="s">
        <v>261</v>
      </c>
      <c r="F1945" s="11" t="s">
        <v>76</v>
      </c>
      <c r="G1945" s="11" t="s">
        <v>32704</v>
      </c>
      <c r="H1945" s="11" t="s">
        <v>77</v>
      </c>
      <c r="I1945" s="11">
        <v>1</v>
      </c>
      <c r="J1945" s="11" t="s">
        <v>78</v>
      </c>
      <c r="K1945" s="11" t="s">
        <v>32182</v>
      </c>
      <c r="L1945" s="11">
        <v>360</v>
      </c>
      <c r="M1945" s="11">
        <v>360</v>
      </c>
      <c r="N1945" s="11">
        <v>0</v>
      </c>
      <c r="O1945" s="11">
        <v>0</v>
      </c>
      <c r="P1945" s="11">
        <v>0</v>
      </c>
      <c r="Q1945" s="11">
        <v>0</v>
      </c>
      <c r="R1945" s="11">
        <v>0</v>
      </c>
      <c r="S1945" s="11">
        <v>0</v>
      </c>
      <c r="T1945" s="11">
        <v>1</v>
      </c>
      <c r="U1945" s="11">
        <v>0</v>
      </c>
      <c r="V1945" s="11">
        <v>0</v>
      </c>
      <c r="W1945" s="11">
        <v>0</v>
      </c>
      <c r="X1945" s="11">
        <v>0</v>
      </c>
      <c r="Y1945" s="11">
        <v>0</v>
      </c>
      <c r="Z1945" s="11">
        <v>0</v>
      </c>
      <c r="AA1945" s="12" t="s">
        <v>32955</v>
      </c>
      <c r="AB1945" s="17" t="str">
        <f t="shared" si="181"/>
        <v>Programme: MA Middle East Politics and International Relations (Part-Time)</v>
      </c>
      <c r="AC1945" s="17">
        <f t="shared" si="182"/>
        <v>1</v>
      </c>
      <c r="AD1945" s="17" t="str">
        <f t="shared" si="183"/>
        <v/>
      </c>
      <c r="AE1945" s="17" t="str">
        <f t="shared" si="184"/>
        <v/>
      </c>
      <c r="AF1945" s="17" t="str">
        <f t="shared" si="185"/>
        <v/>
      </c>
      <c r="AG1945" s="17" cm="1">
        <f t="array" ref="AG1945">IFERROR(IF(J1945="Level",INDEX($M1945:$S1945,AC1945+1),INDEX($M1945:$S1945,AC1945)),"")</f>
        <v>360</v>
      </c>
      <c r="AH1945" s="17" t="str" cm="1">
        <f t="array" ref="AH1945">IFERROR(IF(J1945="Level",INDEX($M1945:$S1945,AD1945+1),INDEX($M1945:$S1945,AD1945)),"")</f>
        <v/>
      </c>
      <c r="AI1945" s="17" t="str" cm="1">
        <f t="array" ref="AI1945">IFERROR(INDEX($M1945:$S1945,AE1945),"")</f>
        <v/>
      </c>
      <c r="AJ1945" s="17" t="str" cm="1">
        <f t="array" ref="AJ1945">IFERROR(INDEX($M1945:$S1945,AF1945),"")</f>
        <v/>
      </c>
      <c r="AK1945" s="17" cm="1">
        <f t="array" ref="AK1945">IFERROR(IF(J1945="Level",INDEX($T1945:$Z1945,AC1945+1),INDEX($T1945:$Z1945,AC1945)),"")</f>
        <v>1</v>
      </c>
      <c r="AL1945" s="17" t="str" cm="1">
        <f t="array" ref="AL1945">IFERROR(IF(J1945="Level",INDEX($T1945:$Z1945,AD1945+1),INDEX($T1945:$Z1945,AD1945)),"")</f>
        <v/>
      </c>
      <c r="AM1945" s="17" t="str" cm="1">
        <f t="array" ref="AM1945">IFERROR(INDEX($T1945:$Z1945,AE1945),"")</f>
        <v/>
      </c>
      <c r="AN1945" s="17" t="str" cm="1">
        <f t="array" ref="AN1945">IFERROR(INDEX($T1945:$Z1945,AF1945),"")</f>
        <v/>
      </c>
    </row>
    <row r="1946" spans="1:40" x14ac:dyDescent="0.2">
      <c r="A1946" s="17" t="str">
        <f t="shared" si="180"/>
        <v>MA International Relations and Arabic (Part-Time): PTA4IAIHPS03</v>
      </c>
      <c r="B1946" s="11" t="s">
        <v>4621</v>
      </c>
      <c r="C1946" s="11" t="s">
        <v>32965</v>
      </c>
      <c r="D1946" s="11" t="s">
        <v>4622</v>
      </c>
      <c r="E1946" s="11" t="s">
        <v>261</v>
      </c>
      <c r="F1946" s="11" t="s">
        <v>76</v>
      </c>
      <c r="G1946" s="11" t="s">
        <v>32704</v>
      </c>
      <c r="H1946" s="11" t="s">
        <v>77</v>
      </c>
      <c r="I1946" s="11">
        <v>1</v>
      </c>
      <c r="J1946" s="11" t="s">
        <v>78</v>
      </c>
      <c r="K1946" s="11" t="s">
        <v>32182</v>
      </c>
      <c r="L1946" s="11">
        <v>360</v>
      </c>
      <c r="M1946" s="11">
        <v>360</v>
      </c>
      <c r="N1946" s="11">
        <v>0</v>
      </c>
      <c r="O1946" s="11">
        <v>0</v>
      </c>
      <c r="P1946" s="11">
        <v>0</v>
      </c>
      <c r="Q1946" s="11">
        <v>0</v>
      </c>
      <c r="R1946" s="11">
        <v>0</v>
      </c>
      <c r="S1946" s="11">
        <v>0</v>
      </c>
      <c r="T1946" s="11">
        <v>1</v>
      </c>
      <c r="U1946" s="11">
        <v>0</v>
      </c>
      <c r="V1946" s="11">
        <v>0</v>
      </c>
      <c r="W1946" s="11">
        <v>0</v>
      </c>
      <c r="X1946" s="11">
        <v>0</v>
      </c>
      <c r="Y1946" s="11">
        <v>0</v>
      </c>
      <c r="Z1946" s="11">
        <v>0</v>
      </c>
      <c r="AA1946" s="12" t="s">
        <v>32955</v>
      </c>
      <c r="AB1946" s="17" t="str">
        <f t="shared" si="181"/>
        <v>Programme: MA International Relations and Arabic (Part-Time)</v>
      </c>
      <c r="AC1946" s="17">
        <f t="shared" si="182"/>
        <v>1</v>
      </c>
      <c r="AD1946" s="17" t="str">
        <f t="shared" si="183"/>
        <v/>
      </c>
      <c r="AE1946" s="17" t="str">
        <f t="shared" si="184"/>
        <v/>
      </c>
      <c r="AF1946" s="17" t="str">
        <f t="shared" si="185"/>
        <v/>
      </c>
      <c r="AG1946" s="17" cm="1">
        <f t="array" ref="AG1946">IFERROR(IF(J1946="Level",INDEX($M1946:$S1946,AC1946+1),INDEX($M1946:$S1946,AC1946)),"")</f>
        <v>360</v>
      </c>
      <c r="AH1946" s="17" t="str" cm="1">
        <f t="array" ref="AH1946">IFERROR(IF(J1946="Level",INDEX($M1946:$S1946,AD1946+1),INDEX($M1946:$S1946,AD1946)),"")</f>
        <v/>
      </c>
      <c r="AI1946" s="17" t="str" cm="1">
        <f t="array" ref="AI1946">IFERROR(INDEX($M1946:$S1946,AE1946),"")</f>
        <v/>
      </c>
      <c r="AJ1946" s="17" t="str" cm="1">
        <f t="array" ref="AJ1946">IFERROR(INDEX($M1946:$S1946,AF1946),"")</f>
        <v/>
      </c>
      <c r="AK1946" s="17" cm="1">
        <f t="array" ref="AK1946">IFERROR(IF(J1946="Level",INDEX($T1946:$Z1946,AC1946+1),INDEX($T1946:$Z1946,AC1946)),"")</f>
        <v>1</v>
      </c>
      <c r="AL1946" s="17" t="str" cm="1">
        <f t="array" ref="AL1946">IFERROR(IF(J1946="Level",INDEX($T1946:$Z1946,AD1946+1),INDEX($T1946:$Z1946,AD1946)),"")</f>
        <v/>
      </c>
      <c r="AM1946" s="17" t="str" cm="1">
        <f t="array" ref="AM1946">IFERROR(INDEX($T1946:$Z1946,AE1946),"")</f>
        <v/>
      </c>
      <c r="AN1946" s="17" t="str" cm="1">
        <f t="array" ref="AN1946">IFERROR(INDEX($T1946:$Z1946,AF1946),"")</f>
        <v/>
      </c>
    </row>
    <row r="1947" spans="1:40" x14ac:dyDescent="0.2">
      <c r="A1947" s="17" t="str">
        <f t="shared" si="180"/>
        <v>MSc International Business (Part-Time, Online, 5-year): PNS5SBESBE02</v>
      </c>
      <c r="B1947" s="11" t="s">
        <v>32004</v>
      </c>
      <c r="C1947" s="11" t="s">
        <v>32965</v>
      </c>
      <c r="D1947" s="11" t="s">
        <v>32423</v>
      </c>
      <c r="E1947" s="11" t="s">
        <v>32276</v>
      </c>
      <c r="F1947" s="11" t="s">
        <v>82</v>
      </c>
      <c r="G1947" s="11" t="s">
        <v>32408</v>
      </c>
      <c r="H1947" s="11" t="s">
        <v>77</v>
      </c>
      <c r="I1947" s="11">
        <v>1</v>
      </c>
      <c r="J1947" s="11" t="s">
        <v>78</v>
      </c>
      <c r="K1947" s="11" t="s">
        <v>32182</v>
      </c>
      <c r="L1947" s="11">
        <v>180</v>
      </c>
      <c r="M1947" s="11">
        <v>180</v>
      </c>
      <c r="N1947" s="11">
        <v>0</v>
      </c>
      <c r="O1947" s="11">
        <v>0</v>
      </c>
      <c r="P1947" s="11">
        <v>0</v>
      </c>
      <c r="Q1947" s="11">
        <v>0</v>
      </c>
      <c r="R1947" s="11">
        <v>0</v>
      </c>
      <c r="S1947" s="11">
        <v>0</v>
      </c>
      <c r="T1947" s="11">
        <v>1</v>
      </c>
      <c r="U1947" s="11">
        <v>0</v>
      </c>
      <c r="V1947" s="11">
        <v>0</v>
      </c>
      <c r="W1947" s="11">
        <v>0</v>
      </c>
      <c r="X1947" s="11">
        <v>0</v>
      </c>
      <c r="Y1947" s="11">
        <v>0</v>
      </c>
      <c r="Z1947" s="11">
        <v>0</v>
      </c>
      <c r="AA1947" s="12" t="s">
        <v>32955</v>
      </c>
      <c r="AB1947" s="17" t="str">
        <f t="shared" si="181"/>
        <v>Programme: MSc International Business (Part-Time, Online, 5-year)</v>
      </c>
      <c r="AC1947" s="17">
        <f t="shared" si="182"/>
        <v>1</v>
      </c>
      <c r="AD1947" s="17" t="str">
        <f t="shared" si="183"/>
        <v/>
      </c>
      <c r="AE1947" s="17" t="str">
        <f t="shared" si="184"/>
        <v/>
      </c>
      <c r="AF1947" s="17" t="str">
        <f t="shared" si="185"/>
        <v/>
      </c>
      <c r="AG1947" s="17" cm="1">
        <f t="array" ref="AG1947">IFERROR(IF(J1947="Level",INDEX($M1947:$S1947,AC1947+1),INDEX($M1947:$S1947,AC1947)),"")</f>
        <v>180</v>
      </c>
      <c r="AH1947" s="17" t="str" cm="1">
        <f t="array" ref="AH1947">IFERROR(IF(J1947="Level",INDEX($M1947:$S1947,AD1947+1),INDEX($M1947:$S1947,AD1947)),"")</f>
        <v/>
      </c>
      <c r="AI1947" s="17" t="str" cm="1">
        <f t="array" ref="AI1947">IFERROR(INDEX($M1947:$S1947,AE1947),"")</f>
        <v/>
      </c>
      <c r="AJ1947" s="17" t="str" cm="1">
        <f t="array" ref="AJ1947">IFERROR(INDEX($M1947:$S1947,AF1947),"")</f>
        <v/>
      </c>
      <c r="AK1947" s="17" cm="1">
        <f t="array" ref="AK1947">IFERROR(IF(J1947="Level",INDEX($T1947:$Z1947,AC1947+1),INDEX($T1947:$Z1947,AC1947)),"")</f>
        <v>1</v>
      </c>
      <c r="AL1947" s="17" t="str" cm="1">
        <f t="array" ref="AL1947">IFERROR(IF(J1947="Level",INDEX($T1947:$Z1947,AD1947+1),INDEX($T1947:$Z1947,AD1947)),"")</f>
        <v/>
      </c>
      <c r="AM1947" s="17" t="str" cm="1">
        <f t="array" ref="AM1947">IFERROR(INDEX($T1947:$Z1947,AE1947),"")</f>
        <v/>
      </c>
      <c r="AN1947" s="17" t="str" cm="1">
        <f t="array" ref="AN1947">IFERROR(INDEX($T1947:$Z1947,AF1947),"")</f>
        <v/>
      </c>
    </row>
    <row r="1948" spans="1:40" ht="25.5" x14ac:dyDescent="0.2">
      <c r="A1948" s="17" t="str">
        <f t="shared" si="180"/>
        <v>MSc Global Sustainability Solutions (Part-Time, Online, 5-year): PNS5GOAGOA01</v>
      </c>
      <c r="B1948" s="11" t="s">
        <v>32005</v>
      </c>
      <c r="C1948" s="11" t="s">
        <v>32965</v>
      </c>
      <c r="D1948" s="11" t="s">
        <v>32428</v>
      </c>
      <c r="E1948" s="11" t="s">
        <v>316</v>
      </c>
      <c r="F1948" s="11" t="s">
        <v>82</v>
      </c>
      <c r="G1948" s="11" t="s">
        <v>32408</v>
      </c>
      <c r="H1948" s="11" t="s">
        <v>77</v>
      </c>
      <c r="I1948" s="11">
        <v>1</v>
      </c>
      <c r="J1948" s="11" t="s">
        <v>78</v>
      </c>
      <c r="K1948" s="11" t="s">
        <v>32182</v>
      </c>
      <c r="L1948" s="11">
        <v>180</v>
      </c>
      <c r="M1948" s="11">
        <v>180</v>
      </c>
      <c r="N1948" s="11">
        <v>0</v>
      </c>
      <c r="O1948" s="11">
        <v>0</v>
      </c>
      <c r="P1948" s="11">
        <v>0</v>
      </c>
      <c r="Q1948" s="11">
        <v>0</v>
      </c>
      <c r="R1948" s="11">
        <v>0</v>
      </c>
      <c r="S1948" s="11">
        <v>0</v>
      </c>
      <c r="T1948" s="11">
        <v>1</v>
      </c>
      <c r="U1948" s="11">
        <v>0</v>
      </c>
      <c r="V1948" s="11">
        <v>0</v>
      </c>
      <c r="W1948" s="11">
        <v>0</v>
      </c>
      <c r="X1948" s="11">
        <v>0</v>
      </c>
      <c r="Y1948" s="11">
        <v>0</v>
      </c>
      <c r="Z1948" s="11">
        <v>0</v>
      </c>
      <c r="AA1948" s="12" t="s">
        <v>32955</v>
      </c>
      <c r="AB1948" s="17" t="str">
        <f t="shared" si="181"/>
        <v>Programme: MSc Global Sustainability Solutions (Part-Time, Online, 5-year)</v>
      </c>
      <c r="AC1948" s="17">
        <f t="shared" si="182"/>
        <v>1</v>
      </c>
      <c r="AD1948" s="17" t="str">
        <f t="shared" si="183"/>
        <v/>
      </c>
      <c r="AE1948" s="17" t="str">
        <f t="shared" si="184"/>
        <v/>
      </c>
      <c r="AF1948" s="17" t="str">
        <f t="shared" si="185"/>
        <v/>
      </c>
      <c r="AG1948" s="17" cm="1">
        <f t="array" ref="AG1948">IFERROR(IF(J1948="Level",INDEX($M1948:$S1948,AC1948+1),INDEX($M1948:$S1948,AC1948)),"")</f>
        <v>180</v>
      </c>
      <c r="AH1948" s="17" t="str" cm="1">
        <f t="array" ref="AH1948">IFERROR(IF(J1948="Level",INDEX($M1948:$S1948,AD1948+1),INDEX($M1948:$S1948,AD1948)),"")</f>
        <v/>
      </c>
      <c r="AI1948" s="17" t="str" cm="1">
        <f t="array" ref="AI1948">IFERROR(INDEX($M1948:$S1948,AE1948),"")</f>
        <v/>
      </c>
      <c r="AJ1948" s="17" t="str" cm="1">
        <f t="array" ref="AJ1948">IFERROR(INDEX($M1948:$S1948,AF1948),"")</f>
        <v/>
      </c>
      <c r="AK1948" s="17" cm="1">
        <f t="array" ref="AK1948">IFERROR(IF(J1948="Level",INDEX($T1948:$Z1948,AC1948+1),INDEX($T1948:$Z1948,AC1948)),"")</f>
        <v>1</v>
      </c>
      <c r="AL1948" s="17" t="str" cm="1">
        <f t="array" ref="AL1948">IFERROR(IF(J1948="Level",INDEX($T1948:$Z1948,AD1948+1),INDEX($T1948:$Z1948,AD1948)),"")</f>
        <v/>
      </c>
      <c r="AM1948" s="17" t="str" cm="1">
        <f t="array" ref="AM1948">IFERROR(INDEX($T1948:$Z1948,AE1948),"")</f>
        <v/>
      </c>
      <c r="AN1948" s="17" t="str" cm="1">
        <f t="array" ref="AN1948">IFERROR(INDEX($T1948:$Z1948,AF1948),"")</f>
        <v/>
      </c>
    </row>
    <row r="1949" spans="1:40" ht="25.5" x14ac:dyDescent="0.2">
      <c r="A1949" s="17" t="str">
        <f t="shared" si="180"/>
        <v>MSc Business Transformations (Part-Time, Online, 5-year): PNS5SBESBE01</v>
      </c>
      <c r="B1949" s="11" t="s">
        <v>4763</v>
      </c>
      <c r="C1949" s="11" t="s">
        <v>32965</v>
      </c>
      <c r="D1949" s="11" t="s">
        <v>32445</v>
      </c>
      <c r="E1949" s="11" t="s">
        <v>32288</v>
      </c>
      <c r="F1949" s="11" t="s">
        <v>82</v>
      </c>
      <c r="G1949" s="11" t="s">
        <v>32408</v>
      </c>
      <c r="H1949" s="11" t="s">
        <v>77</v>
      </c>
      <c r="I1949" s="11">
        <v>1</v>
      </c>
      <c r="J1949" s="11" t="s">
        <v>78</v>
      </c>
      <c r="K1949" s="11" t="s">
        <v>32182</v>
      </c>
      <c r="L1949" s="11">
        <v>180</v>
      </c>
      <c r="M1949" s="11">
        <v>180</v>
      </c>
      <c r="N1949" s="11">
        <v>0</v>
      </c>
      <c r="O1949" s="11">
        <v>0</v>
      </c>
      <c r="P1949" s="11">
        <v>0</v>
      </c>
      <c r="Q1949" s="11">
        <v>0</v>
      </c>
      <c r="R1949" s="11">
        <v>0</v>
      </c>
      <c r="S1949" s="11">
        <v>0</v>
      </c>
      <c r="T1949" s="11">
        <v>1</v>
      </c>
      <c r="U1949" s="11">
        <v>0</v>
      </c>
      <c r="V1949" s="11">
        <v>0</v>
      </c>
      <c r="W1949" s="11">
        <v>0</v>
      </c>
      <c r="X1949" s="11">
        <v>0</v>
      </c>
      <c r="Y1949" s="11">
        <v>0</v>
      </c>
      <c r="Z1949" s="11">
        <v>0</v>
      </c>
      <c r="AA1949" s="12" t="s">
        <v>32957</v>
      </c>
      <c r="AB1949" s="17" t="str">
        <f t="shared" si="181"/>
        <v>Programme: MSc Business Transformations (Part-Time, Online, 5-year)</v>
      </c>
      <c r="AC1949" s="17">
        <f t="shared" si="182"/>
        <v>1</v>
      </c>
      <c r="AD1949" s="17" t="str">
        <f t="shared" si="183"/>
        <v/>
      </c>
      <c r="AE1949" s="17" t="str">
        <f t="shared" si="184"/>
        <v/>
      </c>
      <c r="AF1949" s="17" t="str">
        <f t="shared" si="185"/>
        <v/>
      </c>
      <c r="AG1949" s="17" cm="1">
        <f t="array" ref="AG1949">IFERROR(IF(J1949="Level",INDEX($M1949:$S1949,AC1949+1),INDEX($M1949:$S1949,AC1949)),"")</f>
        <v>180</v>
      </c>
      <c r="AH1949" s="17" t="str" cm="1">
        <f t="array" ref="AH1949">IFERROR(IF(J1949="Level",INDEX($M1949:$S1949,AD1949+1),INDEX($M1949:$S1949,AD1949)),"")</f>
        <v/>
      </c>
      <c r="AI1949" s="17" t="str" cm="1">
        <f t="array" ref="AI1949">IFERROR(INDEX($M1949:$S1949,AE1949),"")</f>
        <v/>
      </c>
      <c r="AJ1949" s="17" t="str" cm="1">
        <f t="array" ref="AJ1949">IFERROR(INDEX($M1949:$S1949,AF1949),"")</f>
        <v/>
      </c>
      <c r="AK1949" s="17" cm="1">
        <f t="array" ref="AK1949">IFERROR(IF(J1949="Level",INDEX($T1949:$Z1949,AC1949+1),INDEX($T1949:$Z1949,AC1949)),"")</f>
        <v>1</v>
      </c>
      <c r="AL1949" s="17" t="str" cm="1">
        <f t="array" ref="AL1949">IFERROR(IF(J1949="Level",INDEX($T1949:$Z1949,AD1949+1),INDEX($T1949:$Z1949,AD1949)),"")</f>
        <v/>
      </c>
      <c r="AM1949" s="17" t="str" cm="1">
        <f t="array" ref="AM1949">IFERROR(INDEX($T1949:$Z1949,AE1949),"")</f>
        <v/>
      </c>
      <c r="AN1949" s="17" t="str" cm="1">
        <f t="array" ref="AN1949">IFERROR(INDEX($T1949:$Z1949,AF1949),"")</f>
        <v/>
      </c>
    </row>
    <row r="1950" spans="1:40" ht="25.5" x14ac:dyDescent="0.2">
      <c r="A1950" s="17" t="str">
        <f t="shared" si="180"/>
        <v>MA Writing for Children and Young Adults (Part-Time, Online, 5-year): PNA5EGLEGL01</v>
      </c>
      <c r="B1950" s="11" t="s">
        <v>4761</v>
      </c>
      <c r="C1950" s="11" t="s">
        <v>32965</v>
      </c>
      <c r="D1950" s="11" t="s">
        <v>32693</v>
      </c>
      <c r="E1950" s="11" t="s">
        <v>191</v>
      </c>
      <c r="F1950" s="11" t="s">
        <v>76</v>
      </c>
      <c r="G1950" s="11" t="s">
        <v>32408</v>
      </c>
      <c r="H1950" s="11" t="s">
        <v>77</v>
      </c>
      <c r="I1950" s="11">
        <v>1</v>
      </c>
      <c r="J1950" s="11" t="s">
        <v>78</v>
      </c>
      <c r="K1950" s="11" t="s">
        <v>32182</v>
      </c>
      <c r="L1950" s="11">
        <v>180</v>
      </c>
      <c r="M1950" s="11">
        <v>180</v>
      </c>
      <c r="N1950" s="11">
        <v>0</v>
      </c>
      <c r="O1950" s="11">
        <v>0</v>
      </c>
      <c r="P1950" s="11">
        <v>0</v>
      </c>
      <c r="Q1950" s="11">
        <v>0</v>
      </c>
      <c r="R1950" s="11">
        <v>0</v>
      </c>
      <c r="S1950" s="11">
        <v>0</v>
      </c>
      <c r="T1950" s="11">
        <v>1</v>
      </c>
      <c r="U1950" s="11">
        <v>0</v>
      </c>
      <c r="V1950" s="11">
        <v>0</v>
      </c>
      <c r="W1950" s="11">
        <v>0</v>
      </c>
      <c r="X1950" s="11">
        <v>0</v>
      </c>
      <c r="Y1950" s="11">
        <v>0</v>
      </c>
      <c r="Z1950" s="11">
        <v>0</v>
      </c>
      <c r="AA1950" s="12" t="s">
        <v>32957</v>
      </c>
      <c r="AB1950" s="17" t="str">
        <f t="shared" si="181"/>
        <v>Programme: MA Writing for Children and Young Adults (Part-Time, Online, 5-year)</v>
      </c>
      <c r="AC1950" s="17">
        <f t="shared" si="182"/>
        <v>1</v>
      </c>
      <c r="AD1950" s="17" t="str">
        <f t="shared" si="183"/>
        <v/>
      </c>
      <c r="AE1950" s="17" t="str">
        <f t="shared" si="184"/>
        <v/>
      </c>
      <c r="AF1950" s="17" t="str">
        <f t="shared" si="185"/>
        <v/>
      </c>
      <c r="AG1950" s="17" cm="1">
        <f t="array" ref="AG1950">IFERROR(IF(J1950="Level",INDEX($M1950:$S1950,AC1950+1),INDEX($M1950:$S1950,AC1950)),"")</f>
        <v>180</v>
      </c>
      <c r="AH1950" s="17" t="str" cm="1">
        <f t="array" ref="AH1950">IFERROR(IF(J1950="Level",INDEX($M1950:$S1950,AD1950+1),INDEX($M1950:$S1950,AD1950)),"")</f>
        <v/>
      </c>
      <c r="AI1950" s="17" t="str" cm="1">
        <f t="array" ref="AI1950">IFERROR(INDEX($M1950:$S1950,AE1950),"")</f>
        <v/>
      </c>
      <c r="AJ1950" s="17" t="str" cm="1">
        <f t="array" ref="AJ1950">IFERROR(INDEX($M1950:$S1950,AF1950),"")</f>
        <v/>
      </c>
      <c r="AK1950" s="17" cm="1">
        <f t="array" ref="AK1950">IFERROR(IF(J1950="Level",INDEX($T1950:$Z1950,AC1950+1),INDEX($T1950:$Z1950,AC1950)),"")</f>
        <v>1</v>
      </c>
      <c r="AL1950" s="17" t="str" cm="1">
        <f t="array" ref="AL1950">IFERROR(IF(J1950="Level",INDEX($T1950:$Z1950,AD1950+1),INDEX($T1950:$Z1950,AD1950)),"")</f>
        <v/>
      </c>
      <c r="AM1950" s="17" t="str" cm="1">
        <f t="array" ref="AM1950">IFERROR(INDEX($T1950:$Z1950,AE1950),"")</f>
        <v/>
      </c>
      <c r="AN1950" s="17" t="str" cm="1">
        <f t="array" ref="AN1950">IFERROR(INDEX($T1950:$Z1950,AF1950),"")</f>
        <v/>
      </c>
    </row>
    <row r="1951" spans="1:40" ht="25.5" x14ac:dyDescent="0.2">
      <c r="A1951" s="17" t="str">
        <f t="shared" si="180"/>
        <v>MSc Psychedelics: Mind, Medicine and Culture (Part-Time, Online, 5-year): PNS5PSYHPS01</v>
      </c>
      <c r="B1951" s="11" t="s">
        <v>31998</v>
      </c>
      <c r="C1951" s="11" t="s">
        <v>32965</v>
      </c>
      <c r="D1951" s="11" t="s">
        <v>32407</v>
      </c>
      <c r="E1951" s="11" t="s">
        <v>149</v>
      </c>
      <c r="F1951" s="11" t="s">
        <v>71</v>
      </c>
      <c r="G1951" s="11" t="s">
        <v>32408</v>
      </c>
      <c r="H1951" s="11" t="s">
        <v>77</v>
      </c>
      <c r="I1951" s="11">
        <v>1</v>
      </c>
      <c r="J1951" s="11" t="s">
        <v>78</v>
      </c>
      <c r="K1951" s="11" t="s">
        <v>32182</v>
      </c>
      <c r="L1951" s="11">
        <v>180</v>
      </c>
      <c r="M1951" s="11">
        <v>180</v>
      </c>
      <c r="N1951" s="11">
        <v>0</v>
      </c>
      <c r="O1951" s="11">
        <v>0</v>
      </c>
      <c r="P1951" s="11">
        <v>0</v>
      </c>
      <c r="Q1951" s="11">
        <v>0</v>
      </c>
      <c r="R1951" s="11">
        <v>0</v>
      </c>
      <c r="S1951" s="11">
        <v>0</v>
      </c>
      <c r="T1951" s="11">
        <v>1</v>
      </c>
      <c r="U1951" s="11">
        <v>0</v>
      </c>
      <c r="V1951" s="11">
        <v>0</v>
      </c>
      <c r="W1951" s="11">
        <v>0</v>
      </c>
      <c r="X1951" s="11">
        <v>0</v>
      </c>
      <c r="Y1951" s="11">
        <v>0</v>
      </c>
      <c r="Z1951" s="11">
        <v>0</v>
      </c>
      <c r="AA1951" s="12" t="s">
        <v>32957</v>
      </c>
      <c r="AB1951" s="17" t="str">
        <f t="shared" si="181"/>
        <v>Programme: MSc Psychedelics: Mind, Medicine and Culture (Part-Time, Online, 5-year)</v>
      </c>
      <c r="AC1951" s="17">
        <f t="shared" si="182"/>
        <v>1</v>
      </c>
      <c r="AD1951" s="17" t="str">
        <f t="shared" si="183"/>
        <v/>
      </c>
      <c r="AE1951" s="17" t="str">
        <f t="shared" si="184"/>
        <v/>
      </c>
      <c r="AF1951" s="17" t="str">
        <f t="shared" si="185"/>
        <v/>
      </c>
      <c r="AG1951" s="17" cm="1">
        <f t="array" ref="AG1951">IFERROR(IF(J1951="Level",INDEX($M1951:$S1951,AC1951+1),INDEX($M1951:$S1951,AC1951)),"")</f>
        <v>180</v>
      </c>
      <c r="AH1951" s="17" t="str" cm="1">
        <f t="array" ref="AH1951">IFERROR(IF(J1951="Level",INDEX($M1951:$S1951,AD1951+1),INDEX($M1951:$S1951,AD1951)),"")</f>
        <v/>
      </c>
      <c r="AI1951" s="17" t="str" cm="1">
        <f t="array" ref="AI1951">IFERROR(INDEX($M1951:$S1951,AE1951),"")</f>
        <v/>
      </c>
      <c r="AJ1951" s="17" t="str" cm="1">
        <f t="array" ref="AJ1951">IFERROR(INDEX($M1951:$S1951,AF1951),"")</f>
        <v/>
      </c>
      <c r="AK1951" s="17" cm="1">
        <f t="array" ref="AK1951">IFERROR(IF(J1951="Level",INDEX($T1951:$Z1951,AC1951+1),INDEX($T1951:$Z1951,AC1951)),"")</f>
        <v>1</v>
      </c>
      <c r="AL1951" s="17" t="str" cm="1">
        <f t="array" ref="AL1951">IFERROR(IF(J1951="Level",INDEX($T1951:$Z1951,AD1951+1),INDEX($T1951:$Z1951,AD1951)),"")</f>
        <v/>
      </c>
      <c r="AM1951" s="17" t="str" cm="1">
        <f t="array" ref="AM1951">IFERROR(INDEX($T1951:$Z1951,AE1951),"")</f>
        <v/>
      </c>
      <c r="AN1951" s="17" t="str" cm="1">
        <f t="array" ref="AN1951">IFERROR(INDEX($T1951:$Z1951,AF1951),"")</f>
        <v/>
      </c>
    </row>
    <row r="1952" spans="1:40" x14ac:dyDescent="0.2">
      <c r="A1952" s="17" t="str">
        <f t="shared" si="180"/>
        <v>PGCert International Business (Part-Time, Online, 5-year): PNC5SBESBE02</v>
      </c>
      <c r="B1952" s="11" t="s">
        <v>31973</v>
      </c>
      <c r="C1952" s="11" t="s">
        <v>32965</v>
      </c>
      <c r="D1952" s="11" t="s">
        <v>32321</v>
      </c>
      <c r="E1952" s="11" t="s">
        <v>32276</v>
      </c>
      <c r="F1952" s="11" t="s">
        <v>82</v>
      </c>
      <c r="G1952" s="11" t="s">
        <v>32309</v>
      </c>
      <c r="H1952" s="11" t="s">
        <v>77</v>
      </c>
      <c r="I1952" s="11">
        <v>1</v>
      </c>
      <c r="J1952" s="11" t="s">
        <v>78</v>
      </c>
      <c r="K1952" s="11" t="s">
        <v>32182</v>
      </c>
      <c r="L1952" s="11">
        <v>60</v>
      </c>
      <c r="M1952" s="11">
        <v>60</v>
      </c>
      <c r="N1952" s="11">
        <v>0</v>
      </c>
      <c r="O1952" s="11">
        <v>0</v>
      </c>
      <c r="P1952" s="11">
        <v>0</v>
      </c>
      <c r="Q1952" s="11">
        <v>0</v>
      </c>
      <c r="R1952" s="11">
        <v>0</v>
      </c>
      <c r="S1952" s="11">
        <v>0</v>
      </c>
      <c r="T1952" s="11">
        <v>1</v>
      </c>
      <c r="U1952" s="11">
        <v>0</v>
      </c>
      <c r="V1952" s="11">
        <v>0</v>
      </c>
      <c r="W1952" s="11">
        <v>0</v>
      </c>
      <c r="X1952" s="11">
        <v>0</v>
      </c>
      <c r="Y1952" s="11">
        <v>0</v>
      </c>
      <c r="Z1952" s="11">
        <v>0</v>
      </c>
      <c r="AA1952" s="12" t="s">
        <v>32955</v>
      </c>
      <c r="AB1952" s="17" t="str">
        <f t="shared" si="181"/>
        <v>Programme: PGCert International Business (Part-Time, Online, 5-year)</v>
      </c>
      <c r="AC1952" s="17">
        <f t="shared" si="182"/>
        <v>1</v>
      </c>
      <c r="AD1952" s="17" t="str">
        <f t="shared" si="183"/>
        <v/>
      </c>
      <c r="AE1952" s="17" t="str">
        <f t="shared" si="184"/>
        <v/>
      </c>
      <c r="AF1952" s="17" t="str">
        <f t="shared" si="185"/>
        <v/>
      </c>
      <c r="AG1952" s="17" cm="1">
        <f t="array" ref="AG1952">IFERROR(IF(J1952="Level",INDEX($M1952:$S1952,AC1952+1),INDEX($M1952:$S1952,AC1952)),"")</f>
        <v>60</v>
      </c>
      <c r="AH1952" s="17" t="str" cm="1">
        <f t="array" ref="AH1952">IFERROR(IF(J1952="Level",INDEX($M1952:$S1952,AD1952+1),INDEX($M1952:$S1952,AD1952)),"")</f>
        <v/>
      </c>
      <c r="AI1952" s="17" t="str" cm="1">
        <f t="array" ref="AI1952">IFERROR(INDEX($M1952:$S1952,AE1952),"")</f>
        <v/>
      </c>
      <c r="AJ1952" s="17" t="str" cm="1">
        <f t="array" ref="AJ1952">IFERROR(INDEX($M1952:$S1952,AF1952),"")</f>
        <v/>
      </c>
      <c r="AK1952" s="17" cm="1">
        <f t="array" ref="AK1952">IFERROR(IF(J1952="Level",INDEX($T1952:$Z1952,AC1952+1),INDEX($T1952:$Z1952,AC1952)),"")</f>
        <v>1</v>
      </c>
      <c r="AL1952" s="17" t="str" cm="1">
        <f t="array" ref="AL1952">IFERROR(IF(J1952="Level",INDEX($T1952:$Z1952,AD1952+1),INDEX($T1952:$Z1952,AD1952)),"")</f>
        <v/>
      </c>
      <c r="AM1952" s="17" t="str" cm="1">
        <f t="array" ref="AM1952">IFERROR(INDEX($T1952:$Z1952,AE1952),"")</f>
        <v/>
      </c>
      <c r="AN1952" s="17" t="str" cm="1">
        <f t="array" ref="AN1952">IFERROR(INDEX($T1952:$Z1952,AF1952),"")</f>
        <v/>
      </c>
    </row>
    <row r="1953" spans="1:40" ht="25.5" x14ac:dyDescent="0.2">
      <c r="A1953" s="17" t="str">
        <f t="shared" si="180"/>
        <v>PGCert Global Sustainability Solutions (Part-Time, Online, 5-year): PNC5GOAGOA01</v>
      </c>
      <c r="B1953" s="11" t="s">
        <v>31974</v>
      </c>
      <c r="C1953" s="11" t="s">
        <v>32965</v>
      </c>
      <c r="D1953" s="11" t="s">
        <v>32323</v>
      </c>
      <c r="E1953" s="11" t="s">
        <v>316</v>
      </c>
      <c r="F1953" s="11" t="s">
        <v>82</v>
      </c>
      <c r="G1953" s="11" t="s">
        <v>32309</v>
      </c>
      <c r="H1953" s="11" t="s">
        <v>77</v>
      </c>
      <c r="I1953" s="11">
        <v>1</v>
      </c>
      <c r="J1953" s="11" t="s">
        <v>78</v>
      </c>
      <c r="K1953" s="11" t="s">
        <v>32182</v>
      </c>
      <c r="L1953" s="11">
        <v>60</v>
      </c>
      <c r="M1953" s="11">
        <v>60</v>
      </c>
      <c r="N1953" s="11">
        <v>0</v>
      </c>
      <c r="O1953" s="11">
        <v>0</v>
      </c>
      <c r="P1953" s="11">
        <v>0</v>
      </c>
      <c r="Q1953" s="11">
        <v>0</v>
      </c>
      <c r="R1953" s="11">
        <v>0</v>
      </c>
      <c r="S1953" s="11">
        <v>0</v>
      </c>
      <c r="T1953" s="11">
        <v>1</v>
      </c>
      <c r="U1953" s="11">
        <v>0</v>
      </c>
      <c r="V1953" s="11">
        <v>0</v>
      </c>
      <c r="W1953" s="11">
        <v>0</v>
      </c>
      <c r="X1953" s="11">
        <v>0</v>
      </c>
      <c r="Y1953" s="11">
        <v>0</v>
      </c>
      <c r="Z1953" s="11">
        <v>0</v>
      </c>
      <c r="AA1953" s="12" t="s">
        <v>32955</v>
      </c>
      <c r="AB1953" s="17" t="str">
        <f t="shared" si="181"/>
        <v>Programme: PGCert Global Sustainability Solutions (Part-Time, Online, 5-year)</v>
      </c>
      <c r="AC1953" s="17">
        <f t="shared" si="182"/>
        <v>1</v>
      </c>
      <c r="AD1953" s="17" t="str">
        <f t="shared" si="183"/>
        <v/>
      </c>
      <c r="AE1953" s="17" t="str">
        <f t="shared" si="184"/>
        <v/>
      </c>
      <c r="AF1953" s="17" t="str">
        <f t="shared" si="185"/>
        <v/>
      </c>
      <c r="AG1953" s="17" cm="1">
        <f t="array" ref="AG1953">IFERROR(IF(J1953="Level",INDEX($M1953:$S1953,AC1953+1),INDEX($M1953:$S1953,AC1953)),"")</f>
        <v>60</v>
      </c>
      <c r="AH1953" s="17" t="str" cm="1">
        <f t="array" ref="AH1953">IFERROR(IF(J1953="Level",INDEX($M1953:$S1953,AD1953+1),INDEX($M1953:$S1953,AD1953)),"")</f>
        <v/>
      </c>
      <c r="AI1953" s="17" t="str" cm="1">
        <f t="array" ref="AI1953">IFERROR(INDEX($M1953:$S1953,AE1953),"")</f>
        <v/>
      </c>
      <c r="AJ1953" s="17" t="str" cm="1">
        <f t="array" ref="AJ1953">IFERROR(INDEX($M1953:$S1953,AF1953),"")</f>
        <v/>
      </c>
      <c r="AK1953" s="17" cm="1">
        <f t="array" ref="AK1953">IFERROR(IF(J1953="Level",INDEX($T1953:$Z1953,AC1953+1),INDEX($T1953:$Z1953,AC1953)),"")</f>
        <v>1</v>
      </c>
      <c r="AL1953" s="17" t="str" cm="1">
        <f t="array" ref="AL1953">IFERROR(IF(J1953="Level",INDEX($T1953:$Z1953,AD1953+1),INDEX($T1953:$Z1953,AD1953)),"")</f>
        <v/>
      </c>
      <c r="AM1953" s="17" t="str" cm="1">
        <f t="array" ref="AM1953">IFERROR(INDEX($T1953:$Z1953,AE1953),"")</f>
        <v/>
      </c>
      <c r="AN1953" s="17" t="str" cm="1">
        <f t="array" ref="AN1953">IFERROR(INDEX($T1953:$Z1953,AF1953),"")</f>
        <v/>
      </c>
    </row>
    <row r="1954" spans="1:40" ht="25.5" x14ac:dyDescent="0.2">
      <c r="A1954" s="17" t="str">
        <f t="shared" si="180"/>
        <v>PGCert Business Transformations (Part-Time, Online, 5-year): PNC5SBESBE01</v>
      </c>
      <c r="B1954" s="11" t="s">
        <v>4765</v>
      </c>
      <c r="C1954" s="11" t="s">
        <v>32965</v>
      </c>
      <c r="D1954" s="11" t="s">
        <v>32327</v>
      </c>
      <c r="E1954" s="11" t="s">
        <v>32288</v>
      </c>
      <c r="F1954" s="11" t="s">
        <v>82</v>
      </c>
      <c r="G1954" s="11" t="s">
        <v>32309</v>
      </c>
      <c r="H1954" s="11" t="s">
        <v>77</v>
      </c>
      <c r="I1954" s="11">
        <v>1</v>
      </c>
      <c r="J1954" s="11" t="s">
        <v>78</v>
      </c>
      <c r="K1954" s="11" t="s">
        <v>32182</v>
      </c>
      <c r="L1954" s="11">
        <v>60</v>
      </c>
      <c r="M1954" s="11">
        <v>60</v>
      </c>
      <c r="N1954" s="11">
        <v>0</v>
      </c>
      <c r="O1954" s="11">
        <v>0</v>
      </c>
      <c r="P1954" s="11">
        <v>0</v>
      </c>
      <c r="Q1954" s="11">
        <v>0</v>
      </c>
      <c r="R1954" s="11">
        <v>0</v>
      </c>
      <c r="S1954" s="11">
        <v>0</v>
      </c>
      <c r="T1954" s="11">
        <v>1</v>
      </c>
      <c r="U1954" s="11">
        <v>0</v>
      </c>
      <c r="V1954" s="11">
        <v>0</v>
      </c>
      <c r="W1954" s="11">
        <v>0</v>
      </c>
      <c r="X1954" s="11">
        <v>0</v>
      </c>
      <c r="Y1954" s="11">
        <v>0</v>
      </c>
      <c r="Z1954" s="11">
        <v>0</v>
      </c>
      <c r="AA1954" s="12" t="s">
        <v>32957</v>
      </c>
      <c r="AB1954" s="17" t="str">
        <f t="shared" si="181"/>
        <v>Programme: PGCert Business Transformations (Part-Time, Online, 5-year)</v>
      </c>
      <c r="AC1954" s="17">
        <f t="shared" si="182"/>
        <v>1</v>
      </c>
      <c r="AD1954" s="17" t="str">
        <f t="shared" si="183"/>
        <v/>
      </c>
      <c r="AE1954" s="17" t="str">
        <f t="shared" si="184"/>
        <v/>
      </c>
      <c r="AF1954" s="17" t="str">
        <f t="shared" si="185"/>
        <v/>
      </c>
      <c r="AG1954" s="17" cm="1">
        <f t="array" ref="AG1954">IFERROR(IF(J1954="Level",INDEX($M1954:$S1954,AC1954+1),INDEX($M1954:$S1954,AC1954)),"")</f>
        <v>60</v>
      </c>
      <c r="AH1954" s="17" t="str" cm="1">
        <f t="array" ref="AH1954">IFERROR(IF(J1954="Level",INDEX($M1954:$S1954,AD1954+1),INDEX($M1954:$S1954,AD1954)),"")</f>
        <v/>
      </c>
      <c r="AI1954" s="17" t="str" cm="1">
        <f t="array" ref="AI1954">IFERROR(INDEX($M1954:$S1954,AE1954),"")</f>
        <v/>
      </c>
      <c r="AJ1954" s="17" t="str" cm="1">
        <f t="array" ref="AJ1954">IFERROR(INDEX($M1954:$S1954,AF1954),"")</f>
        <v/>
      </c>
      <c r="AK1954" s="17" cm="1">
        <f t="array" ref="AK1954">IFERROR(IF(J1954="Level",INDEX($T1954:$Z1954,AC1954+1),INDEX($T1954:$Z1954,AC1954)),"")</f>
        <v>1</v>
      </c>
      <c r="AL1954" s="17" t="str" cm="1">
        <f t="array" ref="AL1954">IFERROR(IF(J1954="Level",INDEX($T1954:$Z1954,AD1954+1),INDEX($T1954:$Z1954,AD1954)),"")</f>
        <v/>
      </c>
      <c r="AM1954" s="17" t="str" cm="1">
        <f t="array" ref="AM1954">IFERROR(INDEX($T1954:$Z1954,AE1954),"")</f>
        <v/>
      </c>
      <c r="AN1954" s="17" t="str" cm="1">
        <f t="array" ref="AN1954">IFERROR(INDEX($T1954:$Z1954,AF1954),"")</f>
        <v/>
      </c>
    </row>
    <row r="1955" spans="1:40" ht="25.5" x14ac:dyDescent="0.2">
      <c r="A1955" s="17" t="str">
        <f t="shared" si="180"/>
        <v>PGCert Writing for Children and Young Adults (Part-Time, Online, 5-year): PNC5EGLEGL01</v>
      </c>
      <c r="B1955" s="11" t="s">
        <v>4764</v>
      </c>
      <c r="C1955" s="11" t="s">
        <v>32965</v>
      </c>
      <c r="D1955" s="11" t="s">
        <v>32308</v>
      </c>
      <c r="E1955" s="11" t="s">
        <v>191</v>
      </c>
      <c r="F1955" s="11" t="s">
        <v>76</v>
      </c>
      <c r="G1955" s="11" t="s">
        <v>32309</v>
      </c>
      <c r="H1955" s="11" t="s">
        <v>77</v>
      </c>
      <c r="I1955" s="11">
        <v>1</v>
      </c>
      <c r="J1955" s="11" t="s">
        <v>78</v>
      </c>
      <c r="K1955" s="11" t="s">
        <v>32182</v>
      </c>
      <c r="L1955" s="11">
        <v>60</v>
      </c>
      <c r="M1955" s="11">
        <v>60</v>
      </c>
      <c r="N1955" s="11">
        <v>0</v>
      </c>
      <c r="O1955" s="11">
        <v>0</v>
      </c>
      <c r="P1955" s="11">
        <v>0</v>
      </c>
      <c r="Q1955" s="11">
        <v>0</v>
      </c>
      <c r="R1955" s="11">
        <v>0</v>
      </c>
      <c r="S1955" s="11">
        <v>0</v>
      </c>
      <c r="T1955" s="11">
        <v>1</v>
      </c>
      <c r="U1955" s="11">
        <v>0</v>
      </c>
      <c r="V1955" s="11">
        <v>0</v>
      </c>
      <c r="W1955" s="11">
        <v>0</v>
      </c>
      <c r="X1955" s="11">
        <v>0</v>
      </c>
      <c r="Y1955" s="11">
        <v>0</v>
      </c>
      <c r="Z1955" s="11">
        <v>0</v>
      </c>
      <c r="AA1955" s="12" t="s">
        <v>32957</v>
      </c>
      <c r="AB1955" s="17" t="str">
        <f t="shared" si="181"/>
        <v>Programme: PGCert Writing for Children and Young Adults (Part-Time, Online, 5-year)</v>
      </c>
      <c r="AC1955" s="17">
        <f t="shared" si="182"/>
        <v>1</v>
      </c>
      <c r="AD1955" s="17" t="str">
        <f t="shared" si="183"/>
        <v/>
      </c>
      <c r="AE1955" s="17" t="str">
        <f t="shared" si="184"/>
        <v/>
      </c>
      <c r="AF1955" s="17" t="str">
        <f t="shared" si="185"/>
        <v/>
      </c>
      <c r="AG1955" s="17" cm="1">
        <f t="array" ref="AG1955">IFERROR(IF(J1955="Level",INDEX($M1955:$S1955,AC1955+1),INDEX($M1955:$S1955,AC1955)),"")</f>
        <v>60</v>
      </c>
      <c r="AH1955" s="17" t="str" cm="1">
        <f t="array" ref="AH1955">IFERROR(IF(J1955="Level",INDEX($M1955:$S1955,AD1955+1),INDEX($M1955:$S1955,AD1955)),"")</f>
        <v/>
      </c>
      <c r="AI1955" s="17" t="str" cm="1">
        <f t="array" ref="AI1955">IFERROR(INDEX($M1955:$S1955,AE1955),"")</f>
        <v/>
      </c>
      <c r="AJ1955" s="17" t="str" cm="1">
        <f t="array" ref="AJ1955">IFERROR(INDEX($M1955:$S1955,AF1955),"")</f>
        <v/>
      </c>
      <c r="AK1955" s="17" cm="1">
        <f t="array" ref="AK1955">IFERROR(IF(J1955="Level",INDEX($T1955:$Z1955,AC1955+1),INDEX($T1955:$Z1955,AC1955)),"")</f>
        <v>1</v>
      </c>
      <c r="AL1955" s="17" t="str" cm="1">
        <f t="array" ref="AL1955">IFERROR(IF(J1955="Level",INDEX($T1955:$Z1955,AD1955+1),INDEX($T1955:$Z1955,AD1955)),"")</f>
        <v/>
      </c>
      <c r="AM1955" s="17" t="str" cm="1">
        <f t="array" ref="AM1955">IFERROR(INDEX($T1955:$Z1955,AE1955),"")</f>
        <v/>
      </c>
      <c r="AN1955" s="17" t="str" cm="1">
        <f t="array" ref="AN1955">IFERROR(INDEX($T1955:$Z1955,AF1955),"")</f>
        <v/>
      </c>
    </row>
    <row r="1956" spans="1:40" ht="25.5" x14ac:dyDescent="0.2">
      <c r="A1956" s="17" t="str">
        <f t="shared" si="180"/>
        <v>PGCert Psychedelics: Mind, Medicine and Culture (Part-Time, Online, 5-year): PNC5PSYHPS01</v>
      </c>
      <c r="B1956" s="11" t="s">
        <v>31971</v>
      </c>
      <c r="C1956" s="11" t="s">
        <v>32965</v>
      </c>
      <c r="D1956" s="11" t="s">
        <v>32317</v>
      </c>
      <c r="E1956" s="11" t="s">
        <v>149</v>
      </c>
      <c r="F1956" s="11" t="s">
        <v>71</v>
      </c>
      <c r="G1956" s="11" t="s">
        <v>32309</v>
      </c>
      <c r="H1956" s="11" t="s">
        <v>77</v>
      </c>
      <c r="I1956" s="11">
        <v>1</v>
      </c>
      <c r="J1956" s="11" t="s">
        <v>78</v>
      </c>
      <c r="K1956" s="11" t="s">
        <v>32182</v>
      </c>
      <c r="L1956" s="11">
        <v>60</v>
      </c>
      <c r="M1956" s="11">
        <v>60</v>
      </c>
      <c r="N1956" s="11">
        <v>0</v>
      </c>
      <c r="O1956" s="11">
        <v>0</v>
      </c>
      <c r="P1956" s="11">
        <v>0</v>
      </c>
      <c r="Q1956" s="11">
        <v>0</v>
      </c>
      <c r="R1956" s="11">
        <v>0</v>
      </c>
      <c r="S1956" s="11">
        <v>0</v>
      </c>
      <c r="T1956" s="11">
        <v>1</v>
      </c>
      <c r="U1956" s="11">
        <v>0</v>
      </c>
      <c r="V1956" s="11">
        <v>0</v>
      </c>
      <c r="W1956" s="11">
        <v>0</v>
      </c>
      <c r="X1956" s="11">
        <v>0</v>
      </c>
      <c r="Y1956" s="11">
        <v>0</v>
      </c>
      <c r="Z1956" s="11">
        <v>0</v>
      </c>
      <c r="AA1956" s="12" t="s">
        <v>32957</v>
      </c>
      <c r="AB1956" s="17" t="str">
        <f t="shared" si="181"/>
        <v>Programme: PGCert Psychedelics: Mind, Medicine and Culture (Part-Time, Online, 5-year)</v>
      </c>
      <c r="AC1956" s="17">
        <f t="shared" si="182"/>
        <v>1</v>
      </c>
      <c r="AD1956" s="17" t="str">
        <f t="shared" si="183"/>
        <v/>
      </c>
      <c r="AE1956" s="17" t="str">
        <f t="shared" si="184"/>
        <v/>
      </c>
      <c r="AF1956" s="17" t="str">
        <f t="shared" si="185"/>
        <v/>
      </c>
      <c r="AG1956" s="17" cm="1">
        <f t="array" ref="AG1956">IFERROR(IF(J1956="Level",INDEX($M1956:$S1956,AC1956+1),INDEX($M1956:$S1956,AC1956)),"")</f>
        <v>60</v>
      </c>
      <c r="AH1956" s="17" t="str" cm="1">
        <f t="array" ref="AH1956">IFERROR(IF(J1956="Level",INDEX($M1956:$S1956,AD1956+1),INDEX($M1956:$S1956,AD1956)),"")</f>
        <v/>
      </c>
      <c r="AI1956" s="17" t="str" cm="1">
        <f t="array" ref="AI1956">IFERROR(INDEX($M1956:$S1956,AE1956),"")</f>
        <v/>
      </c>
      <c r="AJ1956" s="17" t="str" cm="1">
        <f t="array" ref="AJ1956">IFERROR(INDEX($M1956:$S1956,AF1956),"")</f>
        <v/>
      </c>
      <c r="AK1956" s="17" cm="1">
        <f t="array" ref="AK1956">IFERROR(IF(J1956="Level",INDEX($T1956:$Z1956,AC1956+1),INDEX($T1956:$Z1956,AC1956)),"")</f>
        <v>1</v>
      </c>
      <c r="AL1956" s="17" t="str" cm="1">
        <f t="array" ref="AL1956">IFERROR(IF(J1956="Level",INDEX($T1956:$Z1956,AD1956+1),INDEX($T1956:$Z1956,AD1956)),"")</f>
        <v/>
      </c>
      <c r="AM1956" s="17" t="str" cm="1">
        <f t="array" ref="AM1956">IFERROR(INDEX($T1956:$Z1956,AE1956),"")</f>
        <v/>
      </c>
      <c r="AN1956" s="17" t="str" cm="1">
        <f t="array" ref="AN1956">IFERROR(INDEX($T1956:$Z1956,AF1956),"")</f>
        <v/>
      </c>
    </row>
    <row r="1957" spans="1:40" x14ac:dyDescent="0.2">
      <c r="A1957" s="17" t="str">
        <f t="shared" si="180"/>
        <v>PGDip International Business (Part-Time, Online, 5-year): PND5SBESBE02</v>
      </c>
      <c r="B1957" s="11" t="s">
        <v>31963</v>
      </c>
      <c r="C1957" s="11" t="s">
        <v>32965</v>
      </c>
      <c r="D1957" s="11" t="s">
        <v>32275</v>
      </c>
      <c r="E1957" s="11" t="s">
        <v>32276</v>
      </c>
      <c r="F1957" s="11" t="s">
        <v>82</v>
      </c>
      <c r="G1957" s="11" t="s">
        <v>32257</v>
      </c>
      <c r="H1957" s="11" t="s">
        <v>77</v>
      </c>
      <c r="I1957" s="11">
        <v>1</v>
      </c>
      <c r="J1957" s="11" t="s">
        <v>78</v>
      </c>
      <c r="K1957" s="11" t="s">
        <v>32182</v>
      </c>
      <c r="L1957" s="11">
        <v>120</v>
      </c>
      <c r="M1957" s="11">
        <v>120</v>
      </c>
      <c r="N1957" s="11">
        <v>0</v>
      </c>
      <c r="O1957" s="11">
        <v>0</v>
      </c>
      <c r="P1957" s="11">
        <v>0</v>
      </c>
      <c r="Q1957" s="11">
        <v>0</v>
      </c>
      <c r="R1957" s="11">
        <v>0</v>
      </c>
      <c r="S1957" s="11">
        <v>0</v>
      </c>
      <c r="T1957" s="11">
        <v>1</v>
      </c>
      <c r="U1957" s="11">
        <v>0</v>
      </c>
      <c r="V1957" s="11">
        <v>0</v>
      </c>
      <c r="W1957" s="11">
        <v>0</v>
      </c>
      <c r="X1957" s="11">
        <v>0</v>
      </c>
      <c r="Y1957" s="11">
        <v>0</v>
      </c>
      <c r="Z1957" s="11">
        <v>0</v>
      </c>
      <c r="AA1957" s="12" t="s">
        <v>32955</v>
      </c>
      <c r="AB1957" s="17" t="str">
        <f t="shared" si="181"/>
        <v>Programme: PGDip International Business (Part-Time, Online, 5-year)</v>
      </c>
      <c r="AC1957" s="17">
        <f t="shared" si="182"/>
        <v>1</v>
      </c>
      <c r="AD1957" s="17" t="str">
        <f t="shared" si="183"/>
        <v/>
      </c>
      <c r="AE1957" s="17" t="str">
        <f t="shared" si="184"/>
        <v/>
      </c>
      <c r="AF1957" s="17" t="str">
        <f t="shared" si="185"/>
        <v/>
      </c>
      <c r="AG1957" s="17" cm="1">
        <f t="array" ref="AG1957">IFERROR(IF(J1957="Level",INDEX($M1957:$S1957,AC1957+1),INDEX($M1957:$S1957,AC1957)),"")</f>
        <v>120</v>
      </c>
      <c r="AH1957" s="17" t="str" cm="1">
        <f t="array" ref="AH1957">IFERROR(IF(J1957="Level",INDEX($M1957:$S1957,AD1957+1),INDEX($M1957:$S1957,AD1957)),"")</f>
        <v/>
      </c>
      <c r="AI1957" s="17" t="str" cm="1">
        <f t="array" ref="AI1957">IFERROR(INDEX($M1957:$S1957,AE1957),"")</f>
        <v/>
      </c>
      <c r="AJ1957" s="17" t="str" cm="1">
        <f t="array" ref="AJ1957">IFERROR(INDEX($M1957:$S1957,AF1957),"")</f>
        <v/>
      </c>
      <c r="AK1957" s="17" cm="1">
        <f t="array" ref="AK1957">IFERROR(IF(J1957="Level",INDEX($T1957:$Z1957,AC1957+1),INDEX($T1957:$Z1957,AC1957)),"")</f>
        <v>1</v>
      </c>
      <c r="AL1957" s="17" t="str" cm="1">
        <f t="array" ref="AL1957">IFERROR(IF(J1957="Level",INDEX($T1957:$Z1957,AD1957+1),INDEX($T1957:$Z1957,AD1957)),"")</f>
        <v/>
      </c>
      <c r="AM1957" s="17" t="str" cm="1">
        <f t="array" ref="AM1957">IFERROR(INDEX($T1957:$Z1957,AE1957),"")</f>
        <v/>
      </c>
      <c r="AN1957" s="17" t="str" cm="1">
        <f t="array" ref="AN1957">IFERROR(INDEX($T1957:$Z1957,AF1957),"")</f>
        <v/>
      </c>
    </row>
    <row r="1958" spans="1:40" ht="25.5" x14ac:dyDescent="0.2">
      <c r="A1958" s="17" t="str">
        <f t="shared" si="180"/>
        <v>PGDip Global Sustainability Solutions (Part-Time, Online, 5-year): PND5GOAGOA01</v>
      </c>
      <c r="B1958" s="11" t="s">
        <v>31964</v>
      </c>
      <c r="C1958" s="11" t="s">
        <v>32965</v>
      </c>
      <c r="D1958" s="11" t="s">
        <v>32281</v>
      </c>
      <c r="E1958" s="11" t="s">
        <v>316</v>
      </c>
      <c r="F1958" s="11" t="s">
        <v>82</v>
      </c>
      <c r="G1958" s="11" t="s">
        <v>32257</v>
      </c>
      <c r="H1958" s="11" t="s">
        <v>77</v>
      </c>
      <c r="I1958" s="11">
        <v>1</v>
      </c>
      <c r="J1958" s="11" t="s">
        <v>78</v>
      </c>
      <c r="K1958" s="11" t="s">
        <v>32182</v>
      </c>
      <c r="L1958" s="11">
        <v>120</v>
      </c>
      <c r="M1958" s="11">
        <v>120</v>
      </c>
      <c r="N1958" s="11">
        <v>0</v>
      </c>
      <c r="O1958" s="11">
        <v>0</v>
      </c>
      <c r="P1958" s="11">
        <v>0</v>
      </c>
      <c r="Q1958" s="11">
        <v>0</v>
      </c>
      <c r="R1958" s="11">
        <v>0</v>
      </c>
      <c r="S1958" s="11">
        <v>0</v>
      </c>
      <c r="T1958" s="11">
        <v>1</v>
      </c>
      <c r="U1958" s="11">
        <v>0</v>
      </c>
      <c r="V1958" s="11">
        <v>0</v>
      </c>
      <c r="W1958" s="11">
        <v>0</v>
      </c>
      <c r="X1958" s="11">
        <v>0</v>
      </c>
      <c r="Y1958" s="11">
        <v>0</v>
      </c>
      <c r="Z1958" s="11">
        <v>0</v>
      </c>
      <c r="AA1958" s="12" t="s">
        <v>32955</v>
      </c>
      <c r="AB1958" s="17" t="str">
        <f t="shared" si="181"/>
        <v>Programme: PGDip Global Sustainability Solutions (Part-Time, Online, 5-year)</v>
      </c>
      <c r="AC1958" s="17">
        <f t="shared" si="182"/>
        <v>1</v>
      </c>
      <c r="AD1958" s="17" t="str">
        <f t="shared" si="183"/>
        <v/>
      </c>
      <c r="AE1958" s="17" t="str">
        <f t="shared" si="184"/>
        <v/>
      </c>
      <c r="AF1958" s="17" t="str">
        <f t="shared" si="185"/>
        <v/>
      </c>
      <c r="AG1958" s="17" cm="1">
        <f t="array" ref="AG1958">IFERROR(IF(J1958="Level",INDEX($M1958:$S1958,AC1958+1),INDEX($M1958:$S1958,AC1958)),"")</f>
        <v>120</v>
      </c>
      <c r="AH1958" s="17" t="str" cm="1">
        <f t="array" ref="AH1958">IFERROR(IF(J1958="Level",INDEX($M1958:$S1958,AD1958+1),INDEX($M1958:$S1958,AD1958)),"")</f>
        <v/>
      </c>
      <c r="AI1958" s="17" t="str" cm="1">
        <f t="array" ref="AI1958">IFERROR(INDEX($M1958:$S1958,AE1958),"")</f>
        <v/>
      </c>
      <c r="AJ1958" s="17" t="str" cm="1">
        <f t="array" ref="AJ1958">IFERROR(INDEX($M1958:$S1958,AF1958),"")</f>
        <v/>
      </c>
      <c r="AK1958" s="17" cm="1">
        <f t="array" ref="AK1958">IFERROR(IF(J1958="Level",INDEX($T1958:$Z1958,AC1958+1),INDEX($T1958:$Z1958,AC1958)),"")</f>
        <v>1</v>
      </c>
      <c r="AL1958" s="17" t="str" cm="1">
        <f t="array" ref="AL1958">IFERROR(IF(J1958="Level",INDEX($T1958:$Z1958,AD1958+1),INDEX($T1958:$Z1958,AD1958)),"")</f>
        <v/>
      </c>
      <c r="AM1958" s="17" t="str" cm="1">
        <f t="array" ref="AM1958">IFERROR(INDEX($T1958:$Z1958,AE1958),"")</f>
        <v/>
      </c>
      <c r="AN1958" s="17" t="str" cm="1">
        <f t="array" ref="AN1958">IFERROR(INDEX($T1958:$Z1958,AF1958),"")</f>
        <v/>
      </c>
    </row>
    <row r="1959" spans="1:40" ht="25.5" x14ac:dyDescent="0.2">
      <c r="A1959" s="17" t="str">
        <f t="shared" si="180"/>
        <v>PGDip Business Transformations (Part-Time, Online, 5-year): PND5SBESBE01</v>
      </c>
      <c r="B1959" s="11" t="s">
        <v>4767</v>
      </c>
      <c r="C1959" s="11" t="s">
        <v>32965</v>
      </c>
      <c r="D1959" s="11" t="s">
        <v>32287</v>
      </c>
      <c r="E1959" s="11" t="s">
        <v>32288</v>
      </c>
      <c r="F1959" s="11" t="s">
        <v>82</v>
      </c>
      <c r="G1959" s="11" t="s">
        <v>32257</v>
      </c>
      <c r="H1959" s="11" t="s">
        <v>77</v>
      </c>
      <c r="I1959" s="11">
        <v>1</v>
      </c>
      <c r="J1959" s="11" t="s">
        <v>78</v>
      </c>
      <c r="K1959" s="11" t="s">
        <v>32182</v>
      </c>
      <c r="L1959" s="11">
        <v>120</v>
      </c>
      <c r="M1959" s="11">
        <v>120</v>
      </c>
      <c r="N1959" s="11">
        <v>0</v>
      </c>
      <c r="O1959" s="11">
        <v>0</v>
      </c>
      <c r="P1959" s="11">
        <v>0</v>
      </c>
      <c r="Q1959" s="11">
        <v>0</v>
      </c>
      <c r="R1959" s="11">
        <v>0</v>
      </c>
      <c r="S1959" s="11">
        <v>0</v>
      </c>
      <c r="T1959" s="11">
        <v>1</v>
      </c>
      <c r="U1959" s="11">
        <v>0</v>
      </c>
      <c r="V1959" s="11">
        <v>0</v>
      </c>
      <c r="W1959" s="11">
        <v>0</v>
      </c>
      <c r="X1959" s="11">
        <v>0</v>
      </c>
      <c r="Y1959" s="11">
        <v>0</v>
      </c>
      <c r="Z1959" s="11">
        <v>0</v>
      </c>
      <c r="AA1959" s="12" t="s">
        <v>32957</v>
      </c>
      <c r="AB1959" s="17" t="str">
        <f t="shared" si="181"/>
        <v>Programme: PGDip Business Transformations (Part-Time, Online, 5-year)</v>
      </c>
      <c r="AC1959" s="17">
        <f t="shared" si="182"/>
        <v>1</v>
      </c>
      <c r="AD1959" s="17" t="str">
        <f t="shared" si="183"/>
        <v/>
      </c>
      <c r="AE1959" s="17" t="str">
        <f t="shared" si="184"/>
        <v/>
      </c>
      <c r="AF1959" s="17" t="str">
        <f t="shared" si="185"/>
        <v/>
      </c>
      <c r="AG1959" s="17" cm="1">
        <f t="array" ref="AG1959">IFERROR(IF(J1959="Level",INDEX($M1959:$S1959,AC1959+1),INDEX($M1959:$S1959,AC1959)),"")</f>
        <v>120</v>
      </c>
      <c r="AH1959" s="17" t="str" cm="1">
        <f t="array" ref="AH1959">IFERROR(IF(J1959="Level",INDEX($M1959:$S1959,AD1959+1),INDEX($M1959:$S1959,AD1959)),"")</f>
        <v/>
      </c>
      <c r="AI1959" s="17" t="str" cm="1">
        <f t="array" ref="AI1959">IFERROR(INDEX($M1959:$S1959,AE1959),"")</f>
        <v/>
      </c>
      <c r="AJ1959" s="17" t="str" cm="1">
        <f t="array" ref="AJ1959">IFERROR(INDEX($M1959:$S1959,AF1959),"")</f>
        <v/>
      </c>
      <c r="AK1959" s="17" cm="1">
        <f t="array" ref="AK1959">IFERROR(IF(J1959="Level",INDEX($T1959:$Z1959,AC1959+1),INDEX($T1959:$Z1959,AC1959)),"")</f>
        <v>1</v>
      </c>
      <c r="AL1959" s="17" t="str" cm="1">
        <f t="array" ref="AL1959">IFERROR(IF(J1959="Level",INDEX($T1959:$Z1959,AD1959+1),INDEX($T1959:$Z1959,AD1959)),"")</f>
        <v/>
      </c>
      <c r="AM1959" s="17" t="str" cm="1">
        <f t="array" ref="AM1959">IFERROR(INDEX($T1959:$Z1959,AE1959),"")</f>
        <v/>
      </c>
      <c r="AN1959" s="17" t="str" cm="1">
        <f t="array" ref="AN1959">IFERROR(INDEX($T1959:$Z1959,AF1959),"")</f>
        <v/>
      </c>
    </row>
    <row r="1960" spans="1:40" ht="25.5" x14ac:dyDescent="0.2">
      <c r="A1960" s="17" t="str">
        <f t="shared" si="180"/>
        <v>PGDip Writing for Children and Young Adults (Part-Time, Online, 5-year): PND5EGLEGL01</v>
      </c>
      <c r="B1960" s="11" t="s">
        <v>4766</v>
      </c>
      <c r="C1960" s="11" t="s">
        <v>32965</v>
      </c>
      <c r="D1960" s="11" t="s">
        <v>32256</v>
      </c>
      <c r="E1960" s="11" t="s">
        <v>191</v>
      </c>
      <c r="F1960" s="11" t="s">
        <v>76</v>
      </c>
      <c r="G1960" s="11" t="s">
        <v>32257</v>
      </c>
      <c r="H1960" s="11" t="s">
        <v>77</v>
      </c>
      <c r="I1960" s="11">
        <v>1</v>
      </c>
      <c r="J1960" s="11" t="s">
        <v>78</v>
      </c>
      <c r="K1960" s="11" t="s">
        <v>32182</v>
      </c>
      <c r="L1960" s="11">
        <v>120</v>
      </c>
      <c r="M1960" s="11">
        <v>120</v>
      </c>
      <c r="N1960" s="11">
        <v>0</v>
      </c>
      <c r="O1960" s="11">
        <v>0</v>
      </c>
      <c r="P1960" s="11">
        <v>0</v>
      </c>
      <c r="Q1960" s="11">
        <v>0</v>
      </c>
      <c r="R1960" s="11">
        <v>0</v>
      </c>
      <c r="S1960" s="11">
        <v>0</v>
      </c>
      <c r="T1960" s="11">
        <v>1</v>
      </c>
      <c r="U1960" s="11">
        <v>0</v>
      </c>
      <c r="V1960" s="11">
        <v>0</v>
      </c>
      <c r="W1960" s="11">
        <v>0</v>
      </c>
      <c r="X1960" s="11">
        <v>0</v>
      </c>
      <c r="Y1960" s="11">
        <v>0</v>
      </c>
      <c r="Z1960" s="11">
        <v>0</v>
      </c>
      <c r="AA1960" s="12" t="s">
        <v>32957</v>
      </c>
      <c r="AB1960" s="17" t="str">
        <f t="shared" si="181"/>
        <v>Programme: PGDip Writing for Children and Young Adults (Part-Time, Online, 5-year)</v>
      </c>
      <c r="AC1960" s="17">
        <f t="shared" si="182"/>
        <v>1</v>
      </c>
      <c r="AD1960" s="17" t="str">
        <f t="shared" si="183"/>
        <v/>
      </c>
      <c r="AE1960" s="17" t="str">
        <f t="shared" si="184"/>
        <v/>
      </c>
      <c r="AF1960" s="17" t="str">
        <f t="shared" si="185"/>
        <v/>
      </c>
      <c r="AG1960" s="17" cm="1">
        <f t="array" ref="AG1960">IFERROR(IF(J1960="Level",INDEX($M1960:$S1960,AC1960+1),INDEX($M1960:$S1960,AC1960)),"")</f>
        <v>120</v>
      </c>
      <c r="AH1960" s="17" t="str" cm="1">
        <f t="array" ref="AH1960">IFERROR(IF(J1960="Level",INDEX($M1960:$S1960,AD1960+1),INDEX($M1960:$S1960,AD1960)),"")</f>
        <v/>
      </c>
      <c r="AI1960" s="17" t="str" cm="1">
        <f t="array" ref="AI1960">IFERROR(INDEX($M1960:$S1960,AE1960),"")</f>
        <v/>
      </c>
      <c r="AJ1960" s="17" t="str" cm="1">
        <f t="array" ref="AJ1960">IFERROR(INDEX($M1960:$S1960,AF1960),"")</f>
        <v/>
      </c>
      <c r="AK1960" s="17" cm="1">
        <f t="array" ref="AK1960">IFERROR(IF(J1960="Level",INDEX($T1960:$Z1960,AC1960+1),INDEX($T1960:$Z1960,AC1960)),"")</f>
        <v>1</v>
      </c>
      <c r="AL1960" s="17" t="str" cm="1">
        <f t="array" ref="AL1960">IFERROR(IF(J1960="Level",INDEX($T1960:$Z1960,AD1960+1),INDEX($T1960:$Z1960,AD1960)),"")</f>
        <v/>
      </c>
      <c r="AM1960" s="17" t="str" cm="1">
        <f t="array" ref="AM1960">IFERROR(INDEX($T1960:$Z1960,AE1960),"")</f>
        <v/>
      </c>
      <c r="AN1960" s="17" t="str" cm="1">
        <f t="array" ref="AN1960">IFERROR(INDEX($T1960:$Z1960,AF1960),"")</f>
        <v/>
      </c>
    </row>
    <row r="1961" spans="1:40" ht="25.5" x14ac:dyDescent="0.2">
      <c r="A1961" s="17" t="str">
        <f t="shared" si="180"/>
        <v>PGDip Psychedelics: Mind, Medicine and Culture (Part-Time, Online, 5-year): PND5PSYHPS01</v>
      </c>
      <c r="B1961" s="11" t="s">
        <v>31960</v>
      </c>
      <c r="C1961" s="11" t="s">
        <v>32965</v>
      </c>
      <c r="D1961" s="11" t="s">
        <v>32269</v>
      </c>
      <c r="E1961" s="11" t="s">
        <v>149</v>
      </c>
      <c r="F1961" s="11" t="s">
        <v>71</v>
      </c>
      <c r="G1961" s="11" t="s">
        <v>32257</v>
      </c>
      <c r="H1961" s="11" t="s">
        <v>77</v>
      </c>
      <c r="I1961" s="11">
        <v>1</v>
      </c>
      <c r="J1961" s="11" t="s">
        <v>78</v>
      </c>
      <c r="K1961" s="11" t="s">
        <v>32182</v>
      </c>
      <c r="L1961" s="11">
        <v>120</v>
      </c>
      <c r="M1961" s="11">
        <v>120</v>
      </c>
      <c r="N1961" s="11">
        <v>0</v>
      </c>
      <c r="O1961" s="11">
        <v>0</v>
      </c>
      <c r="P1961" s="11">
        <v>0</v>
      </c>
      <c r="Q1961" s="11">
        <v>0</v>
      </c>
      <c r="R1961" s="11">
        <v>0</v>
      </c>
      <c r="S1961" s="11">
        <v>0</v>
      </c>
      <c r="T1961" s="11">
        <v>1</v>
      </c>
      <c r="U1961" s="11">
        <v>0</v>
      </c>
      <c r="V1961" s="11">
        <v>0</v>
      </c>
      <c r="W1961" s="11">
        <v>0</v>
      </c>
      <c r="X1961" s="11">
        <v>0</v>
      </c>
      <c r="Y1961" s="11">
        <v>0</v>
      </c>
      <c r="Z1961" s="11">
        <v>0</v>
      </c>
      <c r="AA1961" s="12" t="s">
        <v>32957</v>
      </c>
      <c r="AB1961" s="17" t="str">
        <f t="shared" si="181"/>
        <v>Programme: PGDip Psychedelics: Mind, Medicine and Culture (Part-Time, Online, 5-year)</v>
      </c>
      <c r="AC1961" s="17">
        <f t="shared" si="182"/>
        <v>1</v>
      </c>
      <c r="AD1961" s="17" t="str">
        <f t="shared" si="183"/>
        <v/>
      </c>
      <c r="AE1961" s="17" t="str">
        <f t="shared" si="184"/>
        <v/>
      </c>
      <c r="AF1961" s="17" t="str">
        <f t="shared" si="185"/>
        <v/>
      </c>
      <c r="AG1961" s="17" cm="1">
        <f t="array" ref="AG1961">IFERROR(IF(J1961="Level",INDEX($M1961:$S1961,AC1961+1),INDEX($M1961:$S1961,AC1961)),"")</f>
        <v>120</v>
      </c>
      <c r="AH1961" s="17" t="str" cm="1">
        <f t="array" ref="AH1961">IFERROR(IF(J1961="Level",INDEX($M1961:$S1961,AD1961+1),INDEX($M1961:$S1961,AD1961)),"")</f>
        <v/>
      </c>
      <c r="AI1961" s="17" t="str" cm="1">
        <f t="array" ref="AI1961">IFERROR(INDEX($M1961:$S1961,AE1961),"")</f>
        <v/>
      </c>
      <c r="AJ1961" s="17" t="str" cm="1">
        <f t="array" ref="AJ1961">IFERROR(INDEX($M1961:$S1961,AF1961),"")</f>
        <v/>
      </c>
      <c r="AK1961" s="17" cm="1">
        <f t="array" ref="AK1961">IFERROR(IF(J1961="Level",INDEX($T1961:$Z1961,AC1961+1),INDEX($T1961:$Z1961,AC1961)),"")</f>
        <v>1</v>
      </c>
      <c r="AL1961" s="17" t="str" cm="1">
        <f t="array" ref="AL1961">IFERROR(IF(J1961="Level",INDEX($T1961:$Z1961,AD1961+1),INDEX($T1961:$Z1961,AD1961)),"")</f>
        <v/>
      </c>
      <c r="AM1961" s="17" t="str" cm="1">
        <f t="array" ref="AM1961">IFERROR(INDEX($T1961:$Z1961,AE1961),"")</f>
        <v/>
      </c>
      <c r="AN1961" s="17" t="str" cm="1">
        <f t="array" ref="AN1961">IFERROR(INDEX($T1961:$Z1961,AF1961),"")</f>
        <v/>
      </c>
    </row>
    <row r="1962" spans="1:40" ht="25.5" hidden="1" x14ac:dyDescent="0.2">
      <c r="A1962" s="17" t="str">
        <f t="shared" si="180"/>
        <v>PGCredit International Business (Part-Time, Online, 5-year): PNR5SBESBE02</v>
      </c>
      <c r="B1962" s="11" t="s">
        <v>31968</v>
      </c>
      <c r="C1962" s="11" t="s">
        <v>32965</v>
      </c>
      <c r="D1962" s="11" t="s">
        <v>32299</v>
      </c>
      <c r="E1962" s="11" t="s">
        <v>32276</v>
      </c>
      <c r="F1962" s="11" t="s">
        <v>82</v>
      </c>
      <c r="G1962" s="11" t="s">
        <v>32291</v>
      </c>
      <c r="H1962" s="11" t="s">
        <v>72</v>
      </c>
      <c r="I1962" s="11">
        <v>0</v>
      </c>
      <c r="J1962" s="11" t="s">
        <v>32168</v>
      </c>
      <c r="K1962" s="11" t="s">
        <v>32168</v>
      </c>
      <c r="L1962" s="11">
        <v>0</v>
      </c>
      <c r="M1962" s="11">
        <v>0</v>
      </c>
      <c r="N1962" s="11">
        <v>0</v>
      </c>
      <c r="O1962" s="11">
        <v>0</v>
      </c>
      <c r="P1962" s="11">
        <v>0</v>
      </c>
      <c r="Q1962" s="11">
        <v>0</v>
      </c>
      <c r="R1962" s="11">
        <v>0</v>
      </c>
      <c r="S1962" s="11">
        <v>0</v>
      </c>
      <c r="T1962" s="11">
        <v>0</v>
      </c>
      <c r="U1962" s="11">
        <v>0</v>
      </c>
      <c r="V1962" s="11">
        <v>0</v>
      </c>
      <c r="W1962" s="11">
        <v>0</v>
      </c>
      <c r="X1962" s="11">
        <v>0</v>
      </c>
      <c r="Y1962" s="11">
        <v>0</v>
      </c>
      <c r="Z1962" s="11">
        <v>0</v>
      </c>
      <c r="AA1962" s="12" t="s">
        <v>32954</v>
      </c>
      <c r="AB1962" s="17" t="str">
        <f t="shared" si="181"/>
        <v>Programme is not compatible with this tool</v>
      </c>
      <c r="AC1962" s="17" t="str">
        <f t="shared" si="182"/>
        <v/>
      </c>
      <c r="AD1962" s="17">
        <f t="shared" si="183"/>
        <v>6</v>
      </c>
      <c r="AE1962" s="17" t="str">
        <f t="shared" si="184"/>
        <v/>
      </c>
      <c r="AF1962" s="17" t="str">
        <f t="shared" si="185"/>
        <v/>
      </c>
      <c r="AG1962" s="17" t="str" cm="1">
        <f t="array" ref="AG1962">IFERROR(IF(J1962="Level",INDEX($M1962:$S1962,AC1962+1),INDEX($M1962:$S1962,AC1962)),"")</f>
        <v/>
      </c>
      <c r="AH1962" s="17" cm="1">
        <f t="array" ref="AH1962">IFERROR(IF(J1962="Level",INDEX($M1962:$S1962,AD1962+1),INDEX($M1962:$S1962,AD1962)),"")</f>
        <v>0</v>
      </c>
      <c r="AI1962" s="17" t="str" cm="1">
        <f t="array" ref="AI1962">IFERROR(INDEX($M1962:$S1962,AE1962),"")</f>
        <v/>
      </c>
      <c r="AJ1962" s="17" t="str" cm="1">
        <f t="array" ref="AJ1962">IFERROR(INDEX($M1962:$S1962,AF1962),"")</f>
        <v/>
      </c>
      <c r="AK1962" s="17" t="str" cm="1">
        <f t="array" ref="AK1962">IFERROR(IF(J1962="Level",INDEX($T1962:$Z1962,AC1962+1),INDEX($T1962:$Z1962,AC1962)),"")</f>
        <v/>
      </c>
      <c r="AL1962" s="17" cm="1">
        <f t="array" ref="AL1962">IFERROR(IF(J1962="Level",INDEX($T1962:$Z1962,AD1962+1),INDEX($T1962:$Z1962,AD1962)),"")</f>
        <v>0</v>
      </c>
      <c r="AM1962" s="17" t="str" cm="1">
        <f t="array" ref="AM1962">IFERROR(INDEX($T1962:$Z1962,AE1962),"")</f>
        <v/>
      </c>
      <c r="AN1962" s="17" t="str" cm="1">
        <f t="array" ref="AN1962">IFERROR(INDEX($T1962:$Z1962,AF1962),"")</f>
        <v/>
      </c>
    </row>
    <row r="1963" spans="1:40" ht="25.5" hidden="1" x14ac:dyDescent="0.2">
      <c r="A1963" s="17" t="str">
        <f t="shared" si="180"/>
        <v>PGCredit Global Sustainability Solutions (Part-Time, Online, 5-year): PNR5GOAGOA01</v>
      </c>
      <c r="B1963" s="11" t="s">
        <v>31969</v>
      </c>
      <c r="C1963" s="11" t="s">
        <v>32965</v>
      </c>
      <c r="D1963" s="11" t="s">
        <v>32303</v>
      </c>
      <c r="E1963" s="11" t="s">
        <v>316</v>
      </c>
      <c r="F1963" s="11" t="s">
        <v>82</v>
      </c>
      <c r="G1963" s="11" t="s">
        <v>32291</v>
      </c>
      <c r="H1963" s="11" t="s">
        <v>72</v>
      </c>
      <c r="I1963" s="11">
        <v>0</v>
      </c>
      <c r="J1963" s="11" t="s">
        <v>32168</v>
      </c>
      <c r="K1963" s="11" t="s">
        <v>32168</v>
      </c>
      <c r="L1963" s="11">
        <v>0</v>
      </c>
      <c r="M1963" s="11">
        <v>0</v>
      </c>
      <c r="N1963" s="11">
        <v>0</v>
      </c>
      <c r="O1963" s="11">
        <v>0</v>
      </c>
      <c r="P1963" s="11">
        <v>0</v>
      </c>
      <c r="Q1963" s="11">
        <v>0</v>
      </c>
      <c r="R1963" s="11">
        <v>0</v>
      </c>
      <c r="S1963" s="11">
        <v>0</v>
      </c>
      <c r="T1963" s="11">
        <v>0</v>
      </c>
      <c r="U1963" s="11">
        <v>0</v>
      </c>
      <c r="V1963" s="11">
        <v>0</v>
      </c>
      <c r="W1963" s="11">
        <v>0</v>
      </c>
      <c r="X1963" s="11">
        <v>0</v>
      </c>
      <c r="Y1963" s="11">
        <v>0</v>
      </c>
      <c r="Z1963" s="11">
        <v>0</v>
      </c>
      <c r="AA1963" s="12" t="s">
        <v>32954</v>
      </c>
      <c r="AB1963" s="17" t="str">
        <f t="shared" si="181"/>
        <v>Programme is not compatible with this tool</v>
      </c>
      <c r="AC1963" s="17" t="str">
        <f t="shared" si="182"/>
        <v/>
      </c>
      <c r="AD1963" s="17">
        <f t="shared" si="183"/>
        <v>6</v>
      </c>
      <c r="AE1963" s="17" t="str">
        <f t="shared" si="184"/>
        <v/>
      </c>
      <c r="AF1963" s="17" t="str">
        <f t="shared" si="185"/>
        <v/>
      </c>
      <c r="AG1963" s="17" t="str" cm="1">
        <f t="array" ref="AG1963">IFERROR(IF(J1963="Level",INDEX($M1963:$S1963,AC1963+1),INDEX($M1963:$S1963,AC1963)),"")</f>
        <v/>
      </c>
      <c r="AH1963" s="17" cm="1">
        <f t="array" ref="AH1963">IFERROR(IF(J1963="Level",INDEX($M1963:$S1963,AD1963+1),INDEX($M1963:$S1963,AD1963)),"")</f>
        <v>0</v>
      </c>
      <c r="AI1963" s="17" t="str" cm="1">
        <f t="array" ref="AI1963">IFERROR(INDEX($M1963:$S1963,AE1963),"")</f>
        <v/>
      </c>
      <c r="AJ1963" s="17" t="str" cm="1">
        <f t="array" ref="AJ1963">IFERROR(INDEX($M1963:$S1963,AF1963),"")</f>
        <v/>
      </c>
      <c r="AK1963" s="17" t="str" cm="1">
        <f t="array" ref="AK1963">IFERROR(IF(J1963="Level",INDEX($T1963:$Z1963,AC1963+1),INDEX($T1963:$Z1963,AC1963)),"")</f>
        <v/>
      </c>
      <c r="AL1963" s="17" cm="1">
        <f t="array" ref="AL1963">IFERROR(IF(J1963="Level",INDEX($T1963:$Z1963,AD1963+1),INDEX($T1963:$Z1963,AD1963)),"")</f>
        <v>0</v>
      </c>
      <c r="AM1963" s="17" t="str" cm="1">
        <f t="array" ref="AM1963">IFERROR(INDEX($T1963:$Z1963,AE1963),"")</f>
        <v/>
      </c>
      <c r="AN1963" s="17" t="str" cm="1">
        <f t="array" ref="AN1963">IFERROR(INDEX($T1963:$Z1963,AF1963),"")</f>
        <v/>
      </c>
    </row>
    <row r="1964" spans="1:40" ht="25.5" hidden="1" x14ac:dyDescent="0.2">
      <c r="A1964" s="17" t="str">
        <f t="shared" si="180"/>
        <v>PGCredit Business Transformations (Part-Time, Online, 5-year): PNR5SBESBE01</v>
      </c>
      <c r="B1964" s="11" t="s">
        <v>4111</v>
      </c>
      <c r="C1964" s="11" t="s">
        <v>32965</v>
      </c>
      <c r="D1964" s="11" t="s">
        <v>32304</v>
      </c>
      <c r="E1964" s="11" t="s">
        <v>32288</v>
      </c>
      <c r="F1964" s="11" t="s">
        <v>82</v>
      </c>
      <c r="G1964" s="11" t="s">
        <v>32291</v>
      </c>
      <c r="H1964" s="11" t="s">
        <v>72</v>
      </c>
      <c r="I1964" s="11">
        <v>0</v>
      </c>
      <c r="J1964" s="11" t="s">
        <v>32168</v>
      </c>
      <c r="K1964" s="11" t="s">
        <v>32168</v>
      </c>
      <c r="L1964" s="11">
        <v>0</v>
      </c>
      <c r="M1964" s="11">
        <v>0</v>
      </c>
      <c r="N1964" s="11">
        <v>0</v>
      </c>
      <c r="O1964" s="11">
        <v>0</v>
      </c>
      <c r="P1964" s="11">
        <v>0</v>
      </c>
      <c r="Q1964" s="11">
        <v>0</v>
      </c>
      <c r="R1964" s="11">
        <v>0</v>
      </c>
      <c r="S1964" s="11">
        <v>0</v>
      </c>
      <c r="T1964" s="11">
        <v>0</v>
      </c>
      <c r="U1964" s="11">
        <v>0</v>
      </c>
      <c r="V1964" s="11">
        <v>0</v>
      </c>
      <c r="W1964" s="11">
        <v>0</v>
      </c>
      <c r="X1964" s="11">
        <v>0</v>
      </c>
      <c r="Y1964" s="11">
        <v>0</v>
      </c>
      <c r="Z1964" s="11">
        <v>0</v>
      </c>
      <c r="AA1964" s="12" t="s">
        <v>32954</v>
      </c>
      <c r="AB1964" s="17" t="str">
        <f t="shared" si="181"/>
        <v>Programme is not compatible with this tool</v>
      </c>
      <c r="AC1964" s="17" t="str">
        <f t="shared" si="182"/>
        <v/>
      </c>
      <c r="AD1964" s="17">
        <f t="shared" si="183"/>
        <v>6</v>
      </c>
      <c r="AE1964" s="17" t="str">
        <f t="shared" si="184"/>
        <v/>
      </c>
      <c r="AF1964" s="17" t="str">
        <f t="shared" si="185"/>
        <v/>
      </c>
      <c r="AG1964" s="17" t="str" cm="1">
        <f t="array" ref="AG1964">IFERROR(IF(J1964="Level",INDEX($M1964:$S1964,AC1964+1),INDEX($M1964:$S1964,AC1964)),"")</f>
        <v/>
      </c>
      <c r="AH1964" s="17" cm="1">
        <f t="array" ref="AH1964">IFERROR(IF(J1964="Level",INDEX($M1964:$S1964,AD1964+1),INDEX($M1964:$S1964,AD1964)),"")</f>
        <v>0</v>
      </c>
      <c r="AI1964" s="17" t="str" cm="1">
        <f t="array" ref="AI1964">IFERROR(INDEX($M1964:$S1964,AE1964),"")</f>
        <v/>
      </c>
      <c r="AJ1964" s="17" t="str" cm="1">
        <f t="array" ref="AJ1964">IFERROR(INDEX($M1964:$S1964,AF1964),"")</f>
        <v/>
      </c>
      <c r="AK1964" s="17" t="str" cm="1">
        <f t="array" ref="AK1964">IFERROR(IF(J1964="Level",INDEX($T1964:$Z1964,AC1964+1),INDEX($T1964:$Z1964,AC1964)),"")</f>
        <v/>
      </c>
      <c r="AL1964" s="17" cm="1">
        <f t="array" ref="AL1964">IFERROR(IF(J1964="Level",INDEX($T1964:$Z1964,AD1964+1),INDEX($T1964:$Z1964,AD1964)),"")</f>
        <v>0</v>
      </c>
      <c r="AM1964" s="17" t="str" cm="1">
        <f t="array" ref="AM1964">IFERROR(INDEX($T1964:$Z1964,AE1964),"")</f>
        <v/>
      </c>
      <c r="AN1964" s="17" t="str" cm="1">
        <f t="array" ref="AN1964">IFERROR(INDEX($T1964:$Z1964,AF1964),"")</f>
        <v/>
      </c>
    </row>
    <row r="1965" spans="1:40" ht="25.5" hidden="1" x14ac:dyDescent="0.2">
      <c r="A1965" s="17" t="str">
        <f t="shared" si="180"/>
        <v>PGCredit Writing for Children and Young Adults (Part-Time, Online, 5-year): PNR5EGLEGL01</v>
      </c>
      <c r="B1965" s="11" t="s">
        <v>4110</v>
      </c>
      <c r="C1965" s="11" t="s">
        <v>32965</v>
      </c>
      <c r="D1965" s="11" t="s">
        <v>32290</v>
      </c>
      <c r="E1965" s="11" t="s">
        <v>191</v>
      </c>
      <c r="F1965" s="11" t="s">
        <v>76</v>
      </c>
      <c r="G1965" s="11" t="s">
        <v>32291</v>
      </c>
      <c r="H1965" s="11" t="s">
        <v>72</v>
      </c>
      <c r="I1965" s="11">
        <v>0</v>
      </c>
      <c r="J1965" s="11" t="s">
        <v>32168</v>
      </c>
      <c r="K1965" s="11" t="s">
        <v>32168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  <c r="Q1965" s="11">
        <v>0</v>
      </c>
      <c r="R1965" s="11">
        <v>0</v>
      </c>
      <c r="S1965" s="11">
        <v>0</v>
      </c>
      <c r="T1965" s="11">
        <v>0</v>
      </c>
      <c r="U1965" s="11">
        <v>0</v>
      </c>
      <c r="V1965" s="11">
        <v>0</v>
      </c>
      <c r="W1965" s="11">
        <v>0</v>
      </c>
      <c r="X1965" s="11">
        <v>0</v>
      </c>
      <c r="Y1965" s="11">
        <v>0</v>
      </c>
      <c r="Z1965" s="11">
        <v>0</v>
      </c>
      <c r="AA1965" s="12" t="s">
        <v>32954</v>
      </c>
      <c r="AB1965" s="17" t="str">
        <f t="shared" si="181"/>
        <v>Programme is not compatible with this tool</v>
      </c>
      <c r="AC1965" s="17" t="str">
        <f t="shared" si="182"/>
        <v/>
      </c>
      <c r="AD1965" s="17">
        <f t="shared" si="183"/>
        <v>6</v>
      </c>
      <c r="AE1965" s="17" t="str">
        <f t="shared" si="184"/>
        <v/>
      </c>
      <c r="AF1965" s="17" t="str">
        <f t="shared" si="185"/>
        <v/>
      </c>
      <c r="AG1965" s="17" t="str" cm="1">
        <f t="array" ref="AG1965">IFERROR(IF(J1965="Level",INDEX($M1965:$S1965,AC1965+1),INDEX($M1965:$S1965,AC1965)),"")</f>
        <v/>
      </c>
      <c r="AH1965" s="17" cm="1">
        <f t="array" ref="AH1965">IFERROR(IF(J1965="Level",INDEX($M1965:$S1965,AD1965+1),INDEX($M1965:$S1965,AD1965)),"")</f>
        <v>0</v>
      </c>
      <c r="AI1965" s="17" t="str" cm="1">
        <f t="array" ref="AI1965">IFERROR(INDEX($M1965:$S1965,AE1965),"")</f>
        <v/>
      </c>
      <c r="AJ1965" s="17" t="str" cm="1">
        <f t="array" ref="AJ1965">IFERROR(INDEX($M1965:$S1965,AF1965),"")</f>
        <v/>
      </c>
      <c r="AK1965" s="17" t="str" cm="1">
        <f t="array" ref="AK1965">IFERROR(IF(J1965="Level",INDEX($T1965:$Z1965,AC1965+1),INDEX($T1965:$Z1965,AC1965)),"")</f>
        <v/>
      </c>
      <c r="AL1965" s="17" cm="1">
        <f t="array" ref="AL1965">IFERROR(IF(J1965="Level",INDEX($T1965:$Z1965,AD1965+1),INDEX($T1965:$Z1965,AD1965)),"")</f>
        <v>0</v>
      </c>
      <c r="AM1965" s="17" t="str" cm="1">
        <f t="array" ref="AM1965">IFERROR(INDEX($T1965:$Z1965,AE1965),"")</f>
        <v/>
      </c>
      <c r="AN1965" s="17" t="str" cm="1">
        <f t="array" ref="AN1965">IFERROR(INDEX($T1965:$Z1965,AF1965),"")</f>
        <v/>
      </c>
    </row>
    <row r="1966" spans="1:40" ht="25.5" hidden="1" x14ac:dyDescent="0.2">
      <c r="A1966" s="17" t="str">
        <f t="shared" si="180"/>
        <v>PGCredit Psychedelics: Mind, Medicine and Culture (Part-Time, Online, 5-year): PNR5PSYHPS01</v>
      </c>
      <c r="B1966" s="11" t="s">
        <v>31965</v>
      </c>
      <c r="C1966" s="11" t="s">
        <v>32965</v>
      </c>
      <c r="D1966" s="11" t="s">
        <v>32294</v>
      </c>
      <c r="E1966" s="11" t="s">
        <v>149</v>
      </c>
      <c r="F1966" s="11" t="s">
        <v>71</v>
      </c>
      <c r="G1966" s="11" t="s">
        <v>32291</v>
      </c>
      <c r="H1966" s="11" t="s">
        <v>72</v>
      </c>
      <c r="I1966" s="11">
        <v>0</v>
      </c>
      <c r="J1966" s="11" t="s">
        <v>32168</v>
      </c>
      <c r="K1966" s="11" t="s">
        <v>32168</v>
      </c>
      <c r="L1966" s="11">
        <v>0</v>
      </c>
      <c r="M1966" s="11">
        <v>0</v>
      </c>
      <c r="N1966" s="11">
        <v>0</v>
      </c>
      <c r="O1966" s="11">
        <v>0</v>
      </c>
      <c r="P1966" s="11">
        <v>0</v>
      </c>
      <c r="Q1966" s="11">
        <v>0</v>
      </c>
      <c r="R1966" s="11">
        <v>0</v>
      </c>
      <c r="S1966" s="11">
        <v>0</v>
      </c>
      <c r="T1966" s="11">
        <v>0</v>
      </c>
      <c r="U1966" s="11">
        <v>0</v>
      </c>
      <c r="V1966" s="11">
        <v>0</v>
      </c>
      <c r="W1966" s="11">
        <v>0</v>
      </c>
      <c r="X1966" s="11">
        <v>0</v>
      </c>
      <c r="Y1966" s="11">
        <v>0</v>
      </c>
      <c r="Z1966" s="11">
        <v>0</v>
      </c>
      <c r="AA1966" s="12" t="s">
        <v>32954</v>
      </c>
      <c r="AB1966" s="17" t="str">
        <f t="shared" si="181"/>
        <v>Programme is not compatible with this tool</v>
      </c>
      <c r="AC1966" s="17" t="str">
        <f t="shared" si="182"/>
        <v/>
      </c>
      <c r="AD1966" s="17">
        <f t="shared" si="183"/>
        <v>6</v>
      </c>
      <c r="AE1966" s="17" t="str">
        <f t="shared" si="184"/>
        <v/>
      </c>
      <c r="AF1966" s="17" t="str">
        <f t="shared" si="185"/>
        <v/>
      </c>
      <c r="AG1966" s="17" t="str" cm="1">
        <f t="array" ref="AG1966">IFERROR(IF(J1966="Level",INDEX($M1966:$S1966,AC1966+1),INDEX($M1966:$S1966,AC1966)),"")</f>
        <v/>
      </c>
      <c r="AH1966" s="17" cm="1">
        <f t="array" ref="AH1966">IFERROR(IF(J1966="Level",INDEX($M1966:$S1966,AD1966+1),INDEX($M1966:$S1966,AD1966)),"")</f>
        <v>0</v>
      </c>
      <c r="AI1966" s="17" t="str" cm="1">
        <f t="array" ref="AI1966">IFERROR(INDEX($M1966:$S1966,AE1966),"")</f>
        <v/>
      </c>
      <c r="AJ1966" s="17" t="str" cm="1">
        <f t="array" ref="AJ1966">IFERROR(INDEX($M1966:$S1966,AF1966),"")</f>
        <v/>
      </c>
      <c r="AK1966" s="17" t="str" cm="1">
        <f t="array" ref="AK1966">IFERROR(IF(J1966="Level",INDEX($T1966:$Z1966,AC1966+1),INDEX($T1966:$Z1966,AC1966)),"")</f>
        <v/>
      </c>
      <c r="AL1966" s="17" cm="1">
        <f t="array" ref="AL1966">IFERROR(IF(J1966="Level",INDEX($T1966:$Z1966,AD1966+1),INDEX($T1966:$Z1966,AD1966)),"")</f>
        <v>0</v>
      </c>
      <c r="AM1966" s="17" t="str" cm="1">
        <f t="array" ref="AM1966">IFERROR(INDEX($T1966:$Z1966,AE1966),"")</f>
        <v/>
      </c>
      <c r="AN1966" s="17" t="str" cm="1">
        <f t="array" ref="AN1966">IFERROR(INDEX($T1966:$Z1966,AF1966),"")</f>
        <v/>
      </c>
    </row>
    <row r="1967" spans="1:40" x14ac:dyDescent="0.2">
      <c r="A1967" s="17" t="str">
        <f t="shared" si="180"/>
        <v>Professional Development in Education - September: PCR9EDUEDU03</v>
      </c>
      <c r="B1967" s="11" t="s">
        <v>4759</v>
      </c>
      <c r="C1967" s="11" t="s">
        <v>32965</v>
      </c>
      <c r="D1967" s="11" t="s">
        <v>32180</v>
      </c>
      <c r="E1967" s="11" t="s">
        <v>180</v>
      </c>
      <c r="F1967" s="11" t="s">
        <v>76</v>
      </c>
      <c r="G1967" s="11" t="s">
        <v>32181</v>
      </c>
      <c r="H1967" s="11" t="s">
        <v>77</v>
      </c>
      <c r="I1967" s="11">
        <v>1</v>
      </c>
      <c r="J1967" s="11" t="s">
        <v>78</v>
      </c>
      <c r="K1967" s="11" t="s">
        <v>32182</v>
      </c>
      <c r="L1967" s="11">
        <v>180</v>
      </c>
      <c r="M1967" s="11">
        <v>180</v>
      </c>
      <c r="N1967" s="11">
        <v>0</v>
      </c>
      <c r="O1967" s="11">
        <v>0</v>
      </c>
      <c r="P1967" s="11">
        <v>0</v>
      </c>
      <c r="Q1967" s="11">
        <v>0</v>
      </c>
      <c r="R1967" s="11">
        <v>0</v>
      </c>
      <c r="S1967" s="11">
        <v>0</v>
      </c>
      <c r="T1967" s="11">
        <v>1</v>
      </c>
      <c r="U1967" s="11">
        <v>0</v>
      </c>
      <c r="V1967" s="11">
        <v>0</v>
      </c>
      <c r="W1967" s="11">
        <v>0</v>
      </c>
      <c r="X1967" s="11">
        <v>0</v>
      </c>
      <c r="Y1967" s="11">
        <v>0</v>
      </c>
      <c r="Z1967" s="11">
        <v>0</v>
      </c>
      <c r="AA1967" s="12" t="s">
        <v>32955</v>
      </c>
      <c r="AB1967" s="17" t="str">
        <f t="shared" si="181"/>
        <v>Programme: Professional Development in Education - September</v>
      </c>
      <c r="AC1967" s="17">
        <f t="shared" si="182"/>
        <v>1</v>
      </c>
      <c r="AD1967" s="17" t="str">
        <f t="shared" si="183"/>
        <v/>
      </c>
      <c r="AE1967" s="17" t="str">
        <f t="shared" si="184"/>
        <v/>
      </c>
      <c r="AF1967" s="17" t="str">
        <f t="shared" si="185"/>
        <v/>
      </c>
      <c r="AG1967" s="17" cm="1">
        <f t="array" ref="AG1967">IFERROR(IF(J1967="Level",INDEX($M1967:$S1967,AC1967+1),INDEX($M1967:$S1967,AC1967)),"")</f>
        <v>180</v>
      </c>
      <c r="AH1967" s="17" t="str" cm="1">
        <f t="array" ref="AH1967">IFERROR(IF(J1967="Level",INDEX($M1967:$S1967,AD1967+1),INDEX($M1967:$S1967,AD1967)),"")</f>
        <v/>
      </c>
      <c r="AI1967" s="17" t="str" cm="1">
        <f t="array" ref="AI1967">IFERROR(INDEX($M1967:$S1967,AE1967),"")</f>
        <v/>
      </c>
      <c r="AJ1967" s="17" t="str" cm="1">
        <f t="array" ref="AJ1967">IFERROR(INDEX($M1967:$S1967,AF1967),"")</f>
        <v/>
      </c>
      <c r="AK1967" s="17" cm="1">
        <f t="array" ref="AK1967">IFERROR(IF(J1967="Level",INDEX($T1967:$Z1967,AC1967+1),INDEX($T1967:$Z1967,AC1967)),"")</f>
        <v>1</v>
      </c>
      <c r="AL1967" s="17" t="str" cm="1">
        <f t="array" ref="AL1967">IFERROR(IF(J1967="Level",INDEX($T1967:$Z1967,AD1967+1),INDEX($T1967:$Z1967,AD1967)),"")</f>
        <v/>
      </c>
      <c r="AM1967" s="17" t="str" cm="1">
        <f t="array" ref="AM1967">IFERROR(INDEX($T1967:$Z1967,AE1967),"")</f>
        <v/>
      </c>
      <c r="AN1967" s="17" t="str" cm="1">
        <f t="array" ref="AN1967">IFERROR(INDEX($T1967:$Z1967,AF1967),"")</f>
        <v/>
      </c>
    </row>
    <row r="1968" spans="1:40" x14ac:dyDescent="0.2">
      <c r="A1968" s="17" t="str">
        <f t="shared" si="180"/>
        <v>Professional Development in Education - January: PCR9EDUEDU04</v>
      </c>
      <c r="B1968" s="11" t="s">
        <v>4760</v>
      </c>
      <c r="C1968" s="11" t="s">
        <v>32965</v>
      </c>
      <c r="D1968" s="11" t="s">
        <v>32183</v>
      </c>
      <c r="E1968" s="11" t="s">
        <v>180</v>
      </c>
      <c r="F1968" s="11" t="s">
        <v>76</v>
      </c>
      <c r="G1968" s="11" t="s">
        <v>32181</v>
      </c>
      <c r="H1968" s="11" t="s">
        <v>77</v>
      </c>
      <c r="I1968" s="11">
        <v>1</v>
      </c>
      <c r="J1968" s="11" t="s">
        <v>78</v>
      </c>
      <c r="K1968" s="11" t="s">
        <v>32182</v>
      </c>
      <c r="L1968" s="11">
        <v>180</v>
      </c>
      <c r="M1968" s="11">
        <v>180</v>
      </c>
      <c r="N1968" s="11">
        <v>0</v>
      </c>
      <c r="O1968" s="11">
        <v>0</v>
      </c>
      <c r="P1968" s="11">
        <v>0</v>
      </c>
      <c r="Q1968" s="11">
        <v>0</v>
      </c>
      <c r="R1968" s="11">
        <v>0</v>
      </c>
      <c r="S1968" s="11">
        <v>0</v>
      </c>
      <c r="T1968" s="11">
        <v>1</v>
      </c>
      <c r="U1968" s="11">
        <v>0</v>
      </c>
      <c r="V1968" s="11">
        <v>0</v>
      </c>
      <c r="W1968" s="11">
        <v>0</v>
      </c>
      <c r="X1968" s="11">
        <v>0</v>
      </c>
      <c r="Y1968" s="11">
        <v>0</v>
      </c>
      <c r="Z1968" s="11">
        <v>0</v>
      </c>
      <c r="AA1968" s="12" t="s">
        <v>32955</v>
      </c>
      <c r="AB1968" s="17" t="str">
        <f t="shared" si="181"/>
        <v>Programme: Professional Development in Education - January</v>
      </c>
      <c r="AC1968" s="17">
        <f t="shared" si="182"/>
        <v>1</v>
      </c>
      <c r="AD1968" s="17" t="str">
        <f t="shared" si="183"/>
        <v/>
      </c>
      <c r="AE1968" s="17" t="str">
        <f t="shared" si="184"/>
        <v/>
      </c>
      <c r="AF1968" s="17" t="str">
        <f t="shared" si="185"/>
        <v/>
      </c>
      <c r="AG1968" s="17" cm="1">
        <f t="array" ref="AG1968">IFERROR(IF(J1968="Level",INDEX($M1968:$S1968,AC1968+1),INDEX($M1968:$S1968,AC1968)),"")</f>
        <v>180</v>
      </c>
      <c r="AH1968" s="17" t="str" cm="1">
        <f t="array" ref="AH1968">IFERROR(IF(J1968="Level",INDEX($M1968:$S1968,AD1968+1),INDEX($M1968:$S1968,AD1968)),"")</f>
        <v/>
      </c>
      <c r="AI1968" s="17" t="str" cm="1">
        <f t="array" ref="AI1968">IFERROR(INDEX($M1968:$S1968,AE1968),"")</f>
        <v/>
      </c>
      <c r="AJ1968" s="17" t="str" cm="1">
        <f t="array" ref="AJ1968">IFERROR(INDEX($M1968:$S1968,AF1968),"")</f>
        <v/>
      </c>
      <c r="AK1968" s="17" cm="1">
        <f t="array" ref="AK1968">IFERROR(IF(J1968="Level",INDEX($T1968:$Z1968,AC1968+1),INDEX($T1968:$Z1968,AC1968)),"")</f>
        <v>1</v>
      </c>
      <c r="AL1968" s="17" t="str" cm="1">
        <f t="array" ref="AL1968">IFERROR(IF(J1968="Level",INDEX($T1968:$Z1968,AD1968+1),INDEX($T1968:$Z1968,AD1968)),"")</f>
        <v/>
      </c>
      <c r="AM1968" s="17" t="str" cm="1">
        <f t="array" ref="AM1968">IFERROR(INDEX($T1968:$Z1968,AE1968),"")</f>
        <v/>
      </c>
      <c r="AN1968" s="17" t="str" cm="1">
        <f t="array" ref="AN1968">IFERROR(INDEX($T1968:$Z1968,AF1968),"")</f>
        <v/>
      </c>
    </row>
    <row r="1969" spans="1:40" x14ac:dyDescent="0.2">
      <c r="A1969" s="17" t="str">
        <f t="shared" si="180"/>
        <v>MA Education (Part-Time): PTA5EDUEDU01</v>
      </c>
      <c r="B1969" s="11" t="s">
        <v>4762</v>
      </c>
      <c r="C1969" s="11" t="s">
        <v>32965</v>
      </c>
      <c r="D1969" s="11" t="s">
        <v>4553</v>
      </c>
      <c r="E1969" s="11" t="s">
        <v>180</v>
      </c>
      <c r="F1969" s="11" t="s">
        <v>76</v>
      </c>
      <c r="G1969" s="11" t="s">
        <v>32181</v>
      </c>
      <c r="H1969" s="11" t="s">
        <v>77</v>
      </c>
      <c r="I1969" s="11">
        <v>1</v>
      </c>
      <c r="J1969" s="11" t="s">
        <v>78</v>
      </c>
      <c r="K1969" s="11" t="s">
        <v>32182</v>
      </c>
      <c r="L1969" s="11">
        <v>180</v>
      </c>
      <c r="M1969" s="11">
        <v>180</v>
      </c>
      <c r="N1969" s="11">
        <v>0</v>
      </c>
      <c r="O1969" s="11">
        <v>0</v>
      </c>
      <c r="P1969" s="11">
        <v>0</v>
      </c>
      <c r="Q1969" s="11">
        <v>0</v>
      </c>
      <c r="R1969" s="11">
        <v>0</v>
      </c>
      <c r="S1969" s="11">
        <v>0</v>
      </c>
      <c r="T1969" s="11">
        <v>1</v>
      </c>
      <c r="U1969" s="11">
        <v>0</v>
      </c>
      <c r="V1969" s="11">
        <v>0</v>
      </c>
      <c r="W1969" s="11">
        <v>0</v>
      </c>
      <c r="X1969" s="11">
        <v>0</v>
      </c>
      <c r="Y1969" s="11">
        <v>0</v>
      </c>
      <c r="Z1969" s="11">
        <v>0</v>
      </c>
      <c r="AA1969" s="12" t="s">
        <v>32955</v>
      </c>
      <c r="AB1969" s="17" t="str">
        <f t="shared" si="181"/>
        <v>Programme: MA Education (Part-Time)</v>
      </c>
      <c r="AC1969" s="17">
        <f t="shared" si="182"/>
        <v>1</v>
      </c>
      <c r="AD1969" s="17" t="str">
        <f t="shared" si="183"/>
        <v/>
      </c>
      <c r="AE1969" s="17" t="str">
        <f t="shared" si="184"/>
        <v/>
      </c>
      <c r="AF1969" s="17" t="str">
        <f t="shared" si="185"/>
        <v/>
      </c>
      <c r="AG1969" s="17" cm="1">
        <f t="array" ref="AG1969">IFERROR(IF(J1969="Level",INDEX($M1969:$S1969,AC1969+1),INDEX($M1969:$S1969,AC1969)),"")</f>
        <v>180</v>
      </c>
      <c r="AH1969" s="17" t="str" cm="1">
        <f t="array" ref="AH1969">IFERROR(IF(J1969="Level",INDEX($M1969:$S1969,AD1969+1),INDEX($M1969:$S1969,AD1969)),"")</f>
        <v/>
      </c>
      <c r="AI1969" s="17" t="str" cm="1">
        <f t="array" ref="AI1969">IFERROR(INDEX($M1969:$S1969,AE1969),"")</f>
        <v/>
      </c>
      <c r="AJ1969" s="17" t="str" cm="1">
        <f t="array" ref="AJ1969">IFERROR(INDEX($M1969:$S1969,AF1969),"")</f>
        <v/>
      </c>
      <c r="AK1969" s="17" cm="1">
        <f t="array" ref="AK1969">IFERROR(IF(J1969="Level",INDEX($T1969:$Z1969,AC1969+1),INDEX($T1969:$Z1969,AC1969)),"")</f>
        <v>1</v>
      </c>
      <c r="AL1969" s="17" t="str" cm="1">
        <f t="array" ref="AL1969">IFERROR(IF(J1969="Level",INDEX($T1969:$Z1969,AD1969+1),INDEX($T1969:$Z1969,AD1969)),"")</f>
        <v/>
      </c>
      <c r="AM1969" s="17" t="str" cm="1">
        <f t="array" ref="AM1969">IFERROR(INDEX($T1969:$Z1969,AE1969),"")</f>
        <v/>
      </c>
      <c r="AN1969" s="17" t="str" cm="1">
        <f t="array" ref="AN1969">IFERROR(INDEX($T1969:$Z1969,AF1969),"")</f>
        <v/>
      </c>
    </row>
    <row r="1970" spans="1:40" x14ac:dyDescent="0.2">
      <c r="A1970" s="17" t="str">
        <f t="shared" si="180"/>
        <v>MSc Medical Mycology (Part-Time, Online, 6-year): PNS6BIOBIO01</v>
      </c>
      <c r="B1970" s="11" t="s">
        <v>4768</v>
      </c>
      <c r="C1970" s="11" t="s">
        <v>32965</v>
      </c>
      <c r="D1970" s="11" t="s">
        <v>4769</v>
      </c>
      <c r="E1970" s="11" t="s">
        <v>126</v>
      </c>
      <c r="F1970" s="11" t="s">
        <v>71</v>
      </c>
      <c r="G1970" s="11" t="s">
        <v>32413</v>
      </c>
      <c r="H1970" s="11" t="s">
        <v>77</v>
      </c>
      <c r="I1970" s="11">
        <v>1</v>
      </c>
      <c r="J1970" s="11" t="s">
        <v>78</v>
      </c>
      <c r="K1970" s="11" t="s">
        <v>32182</v>
      </c>
      <c r="L1970" s="11">
        <v>180</v>
      </c>
      <c r="M1970" s="11">
        <v>180</v>
      </c>
      <c r="N1970" s="11">
        <v>0</v>
      </c>
      <c r="O1970" s="11">
        <v>0</v>
      </c>
      <c r="P1970" s="11">
        <v>0</v>
      </c>
      <c r="Q1970" s="11">
        <v>0</v>
      </c>
      <c r="R1970" s="11">
        <v>0</v>
      </c>
      <c r="S1970" s="11">
        <v>0</v>
      </c>
      <c r="T1970" s="11">
        <v>1</v>
      </c>
      <c r="U1970" s="11">
        <v>0</v>
      </c>
      <c r="V1970" s="11">
        <v>0</v>
      </c>
      <c r="W1970" s="11">
        <v>0</v>
      </c>
      <c r="X1970" s="11">
        <v>0</v>
      </c>
      <c r="Y1970" s="11">
        <v>0</v>
      </c>
      <c r="Z1970" s="11">
        <v>0</v>
      </c>
      <c r="AA1970" s="12" t="s">
        <v>32957</v>
      </c>
      <c r="AB1970" s="17" t="str">
        <f t="shared" si="181"/>
        <v>Programme: MSc Medical Mycology (Part-Time, Online, 6-year)</v>
      </c>
      <c r="AC1970" s="17">
        <f t="shared" si="182"/>
        <v>1</v>
      </c>
      <c r="AD1970" s="17" t="str">
        <f t="shared" si="183"/>
        <v/>
      </c>
      <c r="AE1970" s="17" t="str">
        <f t="shared" si="184"/>
        <v/>
      </c>
      <c r="AF1970" s="17" t="str">
        <f t="shared" si="185"/>
        <v/>
      </c>
      <c r="AG1970" s="17" cm="1">
        <f t="array" ref="AG1970">IFERROR(IF(J1970="Level",INDEX($M1970:$S1970,AC1970+1),INDEX($M1970:$S1970,AC1970)),"")</f>
        <v>180</v>
      </c>
      <c r="AH1970" s="17" t="str" cm="1">
        <f t="array" ref="AH1970">IFERROR(IF(J1970="Level",INDEX($M1970:$S1970,AD1970+1),INDEX($M1970:$S1970,AD1970)),"")</f>
        <v/>
      </c>
      <c r="AI1970" s="17" t="str" cm="1">
        <f t="array" ref="AI1970">IFERROR(INDEX($M1970:$S1970,AE1970),"")</f>
        <v/>
      </c>
      <c r="AJ1970" s="17" t="str" cm="1">
        <f t="array" ref="AJ1970">IFERROR(INDEX($M1970:$S1970,AF1970),"")</f>
        <v/>
      </c>
      <c r="AK1970" s="17" cm="1">
        <f t="array" ref="AK1970">IFERROR(IF(J1970="Level",INDEX($T1970:$Z1970,AC1970+1),INDEX($T1970:$Z1970,AC1970)),"")</f>
        <v>1</v>
      </c>
      <c r="AL1970" s="17" t="str" cm="1">
        <f t="array" ref="AL1970">IFERROR(IF(J1970="Level",INDEX($T1970:$Z1970,AD1970+1),INDEX($T1970:$Z1970,AD1970)),"")</f>
        <v/>
      </c>
      <c r="AM1970" s="17" t="str" cm="1">
        <f t="array" ref="AM1970">IFERROR(INDEX($T1970:$Z1970,AE1970),"")</f>
        <v/>
      </c>
      <c r="AN1970" s="17" t="str" cm="1">
        <f t="array" ref="AN1970">IFERROR(INDEX($T1970:$Z1970,AF1970),"")</f>
        <v/>
      </c>
    </row>
    <row r="1971" spans="1:40" x14ac:dyDescent="0.2">
      <c r="A1971" s="17" t="str">
        <f t="shared" si="180"/>
        <v>CPD Award Scheme: PCR9CPDCPD01</v>
      </c>
      <c r="B1971" s="11" t="s">
        <v>4681</v>
      </c>
      <c r="C1971" s="11" t="s">
        <v>32965</v>
      </c>
      <c r="D1971" s="11" t="s">
        <v>4682</v>
      </c>
      <c r="E1971" s="11" t="s">
        <v>214</v>
      </c>
      <c r="F1971" s="11" t="s">
        <v>76</v>
      </c>
      <c r="G1971" s="11" t="s">
        <v>32778</v>
      </c>
      <c r="H1971" s="11" t="s">
        <v>77</v>
      </c>
      <c r="I1971" s="11">
        <v>1</v>
      </c>
      <c r="J1971" s="11" t="s">
        <v>78</v>
      </c>
      <c r="K1971" s="11" t="s">
        <v>32182</v>
      </c>
      <c r="L1971" s="11">
        <v>180</v>
      </c>
      <c r="M1971" s="11">
        <v>180</v>
      </c>
      <c r="N1971" s="11">
        <v>0</v>
      </c>
      <c r="O1971" s="11">
        <v>0</v>
      </c>
      <c r="P1971" s="11">
        <v>0</v>
      </c>
      <c r="Q1971" s="11">
        <v>0</v>
      </c>
      <c r="R1971" s="11">
        <v>0</v>
      </c>
      <c r="S1971" s="11">
        <v>0</v>
      </c>
      <c r="T1971" s="11">
        <v>1</v>
      </c>
      <c r="U1971" s="11">
        <v>0</v>
      </c>
      <c r="V1971" s="11">
        <v>0</v>
      </c>
      <c r="W1971" s="11">
        <v>0</v>
      </c>
      <c r="X1971" s="11">
        <v>0</v>
      </c>
      <c r="Y1971" s="11">
        <v>0</v>
      </c>
      <c r="Z1971" s="11">
        <v>0</v>
      </c>
      <c r="AA1971" s="12" t="s">
        <v>32957</v>
      </c>
      <c r="AB1971" s="17" t="str">
        <f t="shared" si="181"/>
        <v>Programme: CPD Award Scheme</v>
      </c>
      <c r="AC1971" s="17">
        <f t="shared" si="182"/>
        <v>1</v>
      </c>
      <c r="AD1971" s="17" t="str">
        <f t="shared" si="183"/>
        <v/>
      </c>
      <c r="AE1971" s="17" t="str">
        <f t="shared" si="184"/>
        <v/>
      </c>
      <c r="AF1971" s="17" t="str">
        <f t="shared" si="185"/>
        <v/>
      </c>
      <c r="AG1971" s="17" cm="1">
        <f t="array" ref="AG1971">IFERROR(IF(J1971="Level",INDEX($M1971:$S1971,AC1971+1),INDEX($M1971:$S1971,AC1971)),"")</f>
        <v>180</v>
      </c>
      <c r="AH1971" s="17" t="str" cm="1">
        <f t="array" ref="AH1971">IFERROR(IF(J1971="Level",INDEX($M1971:$S1971,AD1971+1),INDEX($M1971:$S1971,AD1971)),"")</f>
        <v/>
      </c>
      <c r="AI1971" s="17" t="str" cm="1">
        <f t="array" ref="AI1971">IFERROR(INDEX($M1971:$S1971,AE1971),"")</f>
        <v/>
      </c>
      <c r="AJ1971" s="17" t="str" cm="1">
        <f t="array" ref="AJ1971">IFERROR(INDEX($M1971:$S1971,AF1971),"")</f>
        <v/>
      </c>
      <c r="AK1971" s="17" cm="1">
        <f t="array" ref="AK1971">IFERROR(IF(J1971="Level",INDEX($T1971:$Z1971,AC1971+1),INDEX($T1971:$Z1971,AC1971)),"")</f>
        <v>1</v>
      </c>
      <c r="AL1971" s="17" t="str" cm="1">
        <f t="array" ref="AL1971">IFERROR(IF(J1971="Level",INDEX($T1971:$Z1971,AD1971+1),INDEX($T1971:$Z1971,AD1971)),"")</f>
        <v/>
      </c>
      <c r="AM1971" s="17" t="str" cm="1">
        <f t="array" ref="AM1971">IFERROR(INDEX($T1971:$Z1971,AE1971),"")</f>
        <v/>
      </c>
      <c r="AN1971" s="17" t="str" cm="1">
        <f t="array" ref="AN1971">IFERROR(INDEX($T1971:$Z1971,AF1971),"")</f>
        <v/>
      </c>
    </row>
    <row r="1972" spans="1:40" hidden="1" x14ac:dyDescent="0.2">
      <c r="A1972" s="17" t="str">
        <f t="shared" si="180"/>
        <v>One Semester English - Cornwall: L1S0EGLEGLCA</v>
      </c>
      <c r="B1972" s="11" t="s">
        <v>2097</v>
      </c>
      <c r="C1972" s="11" t="s">
        <v>31936</v>
      </c>
      <c r="D1972" s="11" t="s">
        <v>32355</v>
      </c>
      <c r="E1972" s="11" t="s">
        <v>874</v>
      </c>
      <c r="F1972" s="11" t="s">
        <v>76</v>
      </c>
      <c r="G1972" s="11" t="s">
        <v>32356</v>
      </c>
      <c r="H1972" s="11" t="s">
        <v>72</v>
      </c>
      <c r="I1972" s="11">
        <v>0</v>
      </c>
      <c r="J1972" s="11" t="s">
        <v>32168</v>
      </c>
      <c r="K1972" s="11" t="s">
        <v>32168</v>
      </c>
      <c r="L1972" s="11">
        <v>0</v>
      </c>
      <c r="M1972" s="11">
        <v>0</v>
      </c>
      <c r="N1972" s="11">
        <v>0</v>
      </c>
      <c r="O1972" s="11">
        <v>0</v>
      </c>
      <c r="P1972" s="11">
        <v>0</v>
      </c>
      <c r="Q1972" s="11">
        <v>0</v>
      </c>
      <c r="R1972" s="11">
        <v>0</v>
      </c>
      <c r="S1972" s="11">
        <v>0</v>
      </c>
      <c r="T1972" s="11">
        <v>0</v>
      </c>
      <c r="U1972" s="11">
        <v>0</v>
      </c>
      <c r="V1972" s="11">
        <v>0</v>
      </c>
      <c r="W1972" s="11">
        <v>0</v>
      </c>
      <c r="X1972" s="11">
        <v>0</v>
      </c>
      <c r="Y1972" s="11">
        <v>0</v>
      </c>
      <c r="Z1972" s="11">
        <v>0</v>
      </c>
      <c r="AA1972" s="12" t="s">
        <v>32953</v>
      </c>
      <c r="AB1972" s="17" t="str">
        <f t="shared" si="181"/>
        <v>Programme is not compatible with this tool</v>
      </c>
      <c r="AC1972" s="17" t="str">
        <f t="shared" si="182"/>
        <v/>
      </c>
      <c r="AD1972" s="17">
        <f t="shared" si="183"/>
        <v>6</v>
      </c>
      <c r="AE1972" s="17" t="str">
        <f t="shared" si="184"/>
        <v/>
      </c>
      <c r="AF1972" s="17" t="str">
        <f t="shared" si="185"/>
        <v/>
      </c>
      <c r="AG1972" s="17" t="str" cm="1">
        <f t="array" ref="AG1972">IFERROR(IF(J1972="Level",INDEX($M1972:$S1972,AC1972+1),INDEX($M1972:$S1972,AC1972)),"")</f>
        <v/>
      </c>
      <c r="AH1972" s="17" cm="1">
        <f t="array" ref="AH1972">IFERROR(IF(J1972="Level",INDEX($M1972:$S1972,AD1972+1),INDEX($M1972:$S1972,AD1972)),"")</f>
        <v>0</v>
      </c>
      <c r="AI1972" s="17" t="str" cm="1">
        <f t="array" ref="AI1972">IFERROR(INDEX($M1972:$S1972,AE1972),"")</f>
        <v/>
      </c>
      <c r="AJ1972" s="17" t="str" cm="1">
        <f t="array" ref="AJ1972">IFERROR(INDEX($M1972:$S1972,AF1972),"")</f>
        <v/>
      </c>
      <c r="AK1972" s="17" t="str" cm="1">
        <f t="array" ref="AK1972">IFERROR(IF(J1972="Level",INDEX($T1972:$Z1972,AC1972+1),INDEX($T1972:$Z1972,AC1972)),"")</f>
        <v/>
      </c>
      <c r="AL1972" s="17" cm="1">
        <f t="array" ref="AL1972">IFERROR(IF(J1972="Level",INDEX($T1972:$Z1972,AD1972+1),INDEX($T1972:$Z1972,AD1972)),"")</f>
        <v>0</v>
      </c>
      <c r="AM1972" s="17" t="str" cm="1">
        <f t="array" ref="AM1972">IFERROR(INDEX($T1972:$Z1972,AE1972),"")</f>
        <v/>
      </c>
      <c r="AN1972" s="17" t="str" cm="1">
        <f t="array" ref="AN1972">IFERROR(INDEX($T1972:$Z1972,AF1972),"")</f>
        <v/>
      </c>
    </row>
    <row r="1973" spans="1:40" hidden="1" x14ac:dyDescent="0.2">
      <c r="A1973" s="17" t="str">
        <f t="shared" si="180"/>
        <v>Semester One Business and Economics: L1S0SBESBE01</v>
      </c>
      <c r="B1973" s="11" t="s">
        <v>2121</v>
      </c>
      <c r="C1973" s="11" t="s">
        <v>31936</v>
      </c>
      <c r="D1973" s="11" t="s">
        <v>2122</v>
      </c>
      <c r="E1973" s="11" t="s">
        <v>344</v>
      </c>
      <c r="F1973" s="11" t="s">
        <v>82</v>
      </c>
      <c r="G1973" s="11" t="s">
        <v>32176</v>
      </c>
      <c r="H1973" s="11" t="s">
        <v>72</v>
      </c>
      <c r="I1973" s="11">
        <v>0</v>
      </c>
      <c r="J1973" s="11" t="s">
        <v>32168</v>
      </c>
      <c r="K1973" s="11" t="s">
        <v>32168</v>
      </c>
      <c r="L1973" s="11">
        <v>0</v>
      </c>
      <c r="M1973" s="11">
        <v>0</v>
      </c>
      <c r="N1973" s="11">
        <v>0</v>
      </c>
      <c r="O1973" s="11">
        <v>0</v>
      </c>
      <c r="P1973" s="11">
        <v>0</v>
      </c>
      <c r="Q1973" s="11">
        <v>0</v>
      </c>
      <c r="R1973" s="11">
        <v>0</v>
      </c>
      <c r="S1973" s="11">
        <v>0</v>
      </c>
      <c r="T1973" s="11">
        <v>0</v>
      </c>
      <c r="U1973" s="11">
        <v>0</v>
      </c>
      <c r="V1973" s="11">
        <v>0</v>
      </c>
      <c r="W1973" s="11">
        <v>0</v>
      </c>
      <c r="X1973" s="11">
        <v>0</v>
      </c>
      <c r="Y1973" s="11">
        <v>0</v>
      </c>
      <c r="Z1973" s="11">
        <v>0</v>
      </c>
      <c r="AA1973" s="12" t="s">
        <v>32953</v>
      </c>
      <c r="AB1973" s="17" t="str">
        <f t="shared" si="181"/>
        <v>Programme is not compatible with this tool</v>
      </c>
      <c r="AC1973" s="17" t="str">
        <f t="shared" si="182"/>
        <v/>
      </c>
      <c r="AD1973" s="17">
        <f t="shared" si="183"/>
        <v>6</v>
      </c>
      <c r="AE1973" s="17" t="str">
        <f t="shared" si="184"/>
        <v/>
      </c>
      <c r="AF1973" s="17" t="str">
        <f t="shared" si="185"/>
        <v/>
      </c>
      <c r="AG1973" s="17" t="str" cm="1">
        <f t="array" ref="AG1973">IFERROR(IF(J1973="Level",INDEX($M1973:$S1973,AC1973+1),INDEX($M1973:$S1973,AC1973)),"")</f>
        <v/>
      </c>
      <c r="AH1973" s="17" cm="1">
        <f t="array" ref="AH1973">IFERROR(IF(J1973="Level",INDEX($M1973:$S1973,AD1973+1),INDEX($M1973:$S1973,AD1973)),"")</f>
        <v>0</v>
      </c>
      <c r="AI1973" s="17" t="str" cm="1">
        <f t="array" ref="AI1973">IFERROR(INDEX($M1973:$S1973,AE1973),"")</f>
        <v/>
      </c>
      <c r="AJ1973" s="17" t="str" cm="1">
        <f t="array" ref="AJ1973">IFERROR(INDEX($M1973:$S1973,AF1973),"")</f>
        <v/>
      </c>
      <c r="AK1973" s="17" t="str" cm="1">
        <f t="array" ref="AK1973">IFERROR(IF(J1973="Level",INDEX($T1973:$Z1973,AC1973+1),INDEX($T1973:$Z1973,AC1973)),"")</f>
        <v/>
      </c>
      <c r="AL1973" s="17" cm="1">
        <f t="array" ref="AL1973">IFERROR(IF(J1973="Level",INDEX($T1973:$Z1973,AD1973+1),INDEX($T1973:$Z1973,AD1973)),"")</f>
        <v>0</v>
      </c>
      <c r="AM1973" s="17" t="str" cm="1">
        <f t="array" ref="AM1973">IFERROR(INDEX($T1973:$Z1973,AE1973),"")</f>
        <v/>
      </c>
      <c r="AN1973" s="17" t="str" cm="1">
        <f t="array" ref="AN1973">IFERROR(INDEX($T1973:$Z1973,AF1973),"")</f>
        <v/>
      </c>
    </row>
    <row r="1974" spans="1:40" hidden="1" x14ac:dyDescent="0.2">
      <c r="A1974" s="17" t="str">
        <f t="shared" si="180"/>
        <v>One Semester Law: L1S0LAWLAW02</v>
      </c>
      <c r="B1974" s="11" t="s">
        <v>2119</v>
      </c>
      <c r="C1974" s="11" t="s">
        <v>31936</v>
      </c>
      <c r="D1974" s="11" t="s">
        <v>2120</v>
      </c>
      <c r="E1974" s="11" t="s">
        <v>75</v>
      </c>
      <c r="F1974" s="11" t="s">
        <v>76</v>
      </c>
      <c r="G1974" s="11" t="s">
        <v>32176</v>
      </c>
      <c r="H1974" s="11" t="s">
        <v>72</v>
      </c>
      <c r="I1974" s="11">
        <v>0</v>
      </c>
      <c r="J1974" s="11" t="s">
        <v>32168</v>
      </c>
      <c r="K1974" s="11" t="s">
        <v>32168</v>
      </c>
      <c r="L1974" s="11">
        <v>0</v>
      </c>
      <c r="M1974" s="11">
        <v>0</v>
      </c>
      <c r="N1974" s="11">
        <v>0</v>
      </c>
      <c r="O1974" s="11">
        <v>0</v>
      </c>
      <c r="P1974" s="11">
        <v>0</v>
      </c>
      <c r="Q1974" s="11">
        <v>0</v>
      </c>
      <c r="R1974" s="11">
        <v>0</v>
      </c>
      <c r="S1974" s="11">
        <v>0</v>
      </c>
      <c r="T1974" s="11">
        <v>0</v>
      </c>
      <c r="U1974" s="11">
        <v>0</v>
      </c>
      <c r="V1974" s="11">
        <v>0</v>
      </c>
      <c r="W1974" s="11">
        <v>0</v>
      </c>
      <c r="X1974" s="11">
        <v>0</v>
      </c>
      <c r="Y1974" s="11">
        <v>0</v>
      </c>
      <c r="Z1974" s="11">
        <v>0</v>
      </c>
      <c r="AA1974" s="12" t="s">
        <v>32953</v>
      </c>
      <c r="AB1974" s="17" t="str">
        <f t="shared" si="181"/>
        <v>Programme is not compatible with this tool</v>
      </c>
      <c r="AC1974" s="17" t="str">
        <f t="shared" si="182"/>
        <v/>
      </c>
      <c r="AD1974" s="17">
        <f t="shared" si="183"/>
        <v>6</v>
      </c>
      <c r="AE1974" s="17" t="str">
        <f t="shared" si="184"/>
        <v/>
      </c>
      <c r="AF1974" s="17" t="str">
        <f t="shared" si="185"/>
        <v/>
      </c>
      <c r="AG1974" s="17" t="str" cm="1">
        <f t="array" ref="AG1974">IFERROR(IF(J1974="Level",INDEX($M1974:$S1974,AC1974+1),INDEX($M1974:$S1974,AC1974)),"")</f>
        <v/>
      </c>
      <c r="AH1974" s="17" cm="1">
        <f t="array" ref="AH1974">IFERROR(IF(J1974="Level",INDEX($M1974:$S1974,AD1974+1),INDEX($M1974:$S1974,AD1974)),"")</f>
        <v>0</v>
      </c>
      <c r="AI1974" s="17" t="str" cm="1">
        <f t="array" ref="AI1974">IFERROR(INDEX($M1974:$S1974,AE1974),"")</f>
        <v/>
      </c>
      <c r="AJ1974" s="17" t="str" cm="1">
        <f t="array" ref="AJ1974">IFERROR(INDEX($M1974:$S1974,AF1974),"")</f>
        <v/>
      </c>
      <c r="AK1974" s="17" t="str" cm="1">
        <f t="array" ref="AK1974">IFERROR(IF(J1974="Level",INDEX($T1974:$Z1974,AC1974+1),INDEX($T1974:$Z1974,AC1974)),"")</f>
        <v/>
      </c>
      <c r="AL1974" s="17" cm="1">
        <f t="array" ref="AL1974">IFERROR(IF(J1974="Level",INDEX($T1974:$Z1974,AD1974+1),INDEX($T1974:$Z1974,AD1974)),"")</f>
        <v>0</v>
      </c>
      <c r="AM1974" s="17" t="str" cm="1">
        <f t="array" ref="AM1974">IFERROR(INDEX($T1974:$Z1974,AE1974),"")</f>
        <v/>
      </c>
      <c r="AN1974" s="17" t="str" cm="1">
        <f t="array" ref="AN1974">IFERROR(INDEX($T1974:$Z1974,AF1974),"")</f>
        <v/>
      </c>
    </row>
    <row r="1975" spans="1:40" hidden="1" x14ac:dyDescent="0.2">
      <c r="A1975" s="17" t="str">
        <f t="shared" si="180"/>
        <v>Inbound Study Abroad Semester 1: L1S009</v>
      </c>
      <c r="B1975" s="11" t="s">
        <v>2117</v>
      </c>
      <c r="C1975" s="11" t="s">
        <v>31936</v>
      </c>
      <c r="D1975" s="11" t="s">
        <v>2111</v>
      </c>
      <c r="E1975" s="11" t="s">
        <v>2100</v>
      </c>
      <c r="F1975" s="11" t="s">
        <v>2101</v>
      </c>
      <c r="G1975" s="11" t="s">
        <v>32176</v>
      </c>
      <c r="H1975" s="11" t="s">
        <v>72</v>
      </c>
      <c r="I1975" s="11">
        <v>0</v>
      </c>
      <c r="J1975" s="11" t="s">
        <v>32168</v>
      </c>
      <c r="K1975" s="11" t="s">
        <v>32168</v>
      </c>
      <c r="L1975" s="11">
        <v>0</v>
      </c>
      <c r="M1975" s="11">
        <v>0</v>
      </c>
      <c r="N1975" s="11">
        <v>0</v>
      </c>
      <c r="O1975" s="11">
        <v>0</v>
      </c>
      <c r="P1975" s="11">
        <v>0</v>
      </c>
      <c r="Q1975" s="11">
        <v>0</v>
      </c>
      <c r="R1975" s="11">
        <v>0</v>
      </c>
      <c r="S1975" s="11">
        <v>0</v>
      </c>
      <c r="T1975" s="11">
        <v>0</v>
      </c>
      <c r="U1975" s="11">
        <v>0</v>
      </c>
      <c r="V1975" s="11">
        <v>0</v>
      </c>
      <c r="W1975" s="11">
        <v>0</v>
      </c>
      <c r="X1975" s="11">
        <v>0</v>
      </c>
      <c r="Y1975" s="11">
        <v>0</v>
      </c>
      <c r="Z1975" s="11">
        <v>0</v>
      </c>
      <c r="AA1975" s="12" t="s">
        <v>32953</v>
      </c>
      <c r="AB1975" s="17" t="str">
        <f t="shared" si="181"/>
        <v>Programme is not compatible with this tool</v>
      </c>
      <c r="AC1975" s="17" t="str">
        <f t="shared" si="182"/>
        <v/>
      </c>
      <c r="AD1975" s="17">
        <f t="shared" si="183"/>
        <v>6</v>
      </c>
      <c r="AE1975" s="17" t="str">
        <f t="shared" si="184"/>
        <v/>
      </c>
      <c r="AF1975" s="17" t="str">
        <f t="shared" si="185"/>
        <v/>
      </c>
      <c r="AG1975" s="17" t="str" cm="1">
        <f t="array" ref="AG1975">IFERROR(IF(J1975="Level",INDEX($M1975:$S1975,AC1975+1),INDEX($M1975:$S1975,AC1975)),"")</f>
        <v/>
      </c>
      <c r="AH1975" s="17" cm="1">
        <f t="array" ref="AH1975">IFERROR(IF(J1975="Level",INDEX($M1975:$S1975,AD1975+1),INDEX($M1975:$S1975,AD1975)),"")</f>
        <v>0</v>
      </c>
      <c r="AI1975" s="17" t="str" cm="1">
        <f t="array" ref="AI1975">IFERROR(INDEX($M1975:$S1975,AE1975),"")</f>
        <v/>
      </c>
      <c r="AJ1975" s="17" t="str" cm="1">
        <f t="array" ref="AJ1975">IFERROR(INDEX($M1975:$S1975,AF1975),"")</f>
        <v/>
      </c>
      <c r="AK1975" s="17" t="str" cm="1">
        <f t="array" ref="AK1975">IFERROR(IF(J1975="Level",INDEX($T1975:$Z1975,AC1975+1),INDEX($T1975:$Z1975,AC1975)),"")</f>
        <v/>
      </c>
      <c r="AL1975" s="17" cm="1">
        <f t="array" ref="AL1975">IFERROR(IF(J1975="Level",INDEX($T1975:$Z1975,AD1975+1),INDEX($T1975:$Z1975,AD1975)),"")</f>
        <v>0</v>
      </c>
      <c r="AM1975" s="17" t="str" cm="1">
        <f t="array" ref="AM1975">IFERROR(INDEX($T1975:$Z1975,AE1975),"")</f>
        <v/>
      </c>
      <c r="AN1975" s="17" t="str" cm="1">
        <f t="array" ref="AN1975">IFERROR(INDEX($T1975:$Z1975,AF1975),"")</f>
        <v/>
      </c>
    </row>
    <row r="1976" spans="1:40" hidden="1" x14ac:dyDescent="0.2">
      <c r="A1976" s="17" t="str">
        <f t="shared" si="180"/>
        <v>Inbound Study Abroad Semester 1 - Cornwall: L1S0CA</v>
      </c>
      <c r="B1976" s="11" t="s">
        <v>2118</v>
      </c>
      <c r="C1976" s="11" t="s">
        <v>31936</v>
      </c>
      <c r="D1976" s="11" t="s">
        <v>32736</v>
      </c>
      <c r="E1976" s="11" t="s">
        <v>2100</v>
      </c>
      <c r="F1976" s="11" t="s">
        <v>2101</v>
      </c>
      <c r="G1976" s="11" t="s">
        <v>32176</v>
      </c>
      <c r="H1976" s="11" t="s">
        <v>72</v>
      </c>
      <c r="I1976" s="11">
        <v>0</v>
      </c>
      <c r="J1976" s="11" t="s">
        <v>32168</v>
      </c>
      <c r="K1976" s="11" t="s">
        <v>32168</v>
      </c>
      <c r="L1976" s="11">
        <v>0</v>
      </c>
      <c r="M1976" s="11">
        <v>0</v>
      </c>
      <c r="N1976" s="11">
        <v>0</v>
      </c>
      <c r="O1976" s="11">
        <v>0</v>
      </c>
      <c r="P1976" s="11">
        <v>0</v>
      </c>
      <c r="Q1976" s="11">
        <v>0</v>
      </c>
      <c r="R1976" s="11">
        <v>0</v>
      </c>
      <c r="S1976" s="11">
        <v>0</v>
      </c>
      <c r="T1976" s="11">
        <v>0</v>
      </c>
      <c r="U1976" s="11">
        <v>0</v>
      </c>
      <c r="V1976" s="11">
        <v>0</v>
      </c>
      <c r="W1976" s="11">
        <v>0</v>
      </c>
      <c r="X1976" s="11">
        <v>0</v>
      </c>
      <c r="Y1976" s="11">
        <v>0</v>
      </c>
      <c r="Z1976" s="11">
        <v>0</v>
      </c>
      <c r="AA1976" s="12" t="s">
        <v>32953</v>
      </c>
      <c r="AB1976" s="17" t="str">
        <f t="shared" si="181"/>
        <v>Programme is not compatible with this tool</v>
      </c>
      <c r="AC1976" s="17" t="str">
        <f t="shared" si="182"/>
        <v/>
      </c>
      <c r="AD1976" s="17">
        <f t="shared" si="183"/>
        <v>6</v>
      </c>
      <c r="AE1976" s="17" t="str">
        <f t="shared" si="184"/>
        <v/>
      </c>
      <c r="AF1976" s="17" t="str">
        <f t="shared" si="185"/>
        <v/>
      </c>
      <c r="AG1976" s="17" t="str" cm="1">
        <f t="array" ref="AG1976">IFERROR(IF(J1976="Level",INDEX($M1976:$S1976,AC1976+1),INDEX($M1976:$S1976,AC1976)),"")</f>
        <v/>
      </c>
      <c r="AH1976" s="17" cm="1">
        <f t="array" ref="AH1976">IFERROR(IF(J1976="Level",INDEX($M1976:$S1976,AD1976+1),INDEX($M1976:$S1976,AD1976)),"")</f>
        <v>0</v>
      </c>
      <c r="AI1976" s="17" t="str" cm="1">
        <f t="array" ref="AI1976">IFERROR(INDEX($M1976:$S1976,AE1976),"")</f>
        <v/>
      </c>
      <c r="AJ1976" s="17" t="str" cm="1">
        <f t="array" ref="AJ1976">IFERROR(INDEX($M1976:$S1976,AF1976),"")</f>
        <v/>
      </c>
      <c r="AK1976" s="17" t="str" cm="1">
        <f t="array" ref="AK1976">IFERROR(IF(J1976="Level",INDEX($T1976:$Z1976,AC1976+1),INDEX($T1976:$Z1976,AC1976)),"")</f>
        <v/>
      </c>
      <c r="AL1976" s="17" cm="1">
        <f t="array" ref="AL1976">IFERROR(IF(J1976="Level",INDEX($T1976:$Z1976,AD1976+1),INDEX($T1976:$Z1976,AD1976)),"")</f>
        <v>0</v>
      </c>
      <c r="AM1976" s="17" t="str" cm="1">
        <f t="array" ref="AM1976">IFERROR(INDEX($T1976:$Z1976,AE1976),"")</f>
        <v/>
      </c>
      <c r="AN1976" s="17" t="str" cm="1">
        <f t="array" ref="AN1976">IFERROR(INDEX($T1976:$Z1976,AF1976),"")</f>
        <v/>
      </c>
    </row>
    <row r="1977" spans="1:40" hidden="1" x14ac:dyDescent="0.2">
      <c r="A1977" s="17" t="str">
        <f t="shared" si="180"/>
        <v>One Semester Engineering: L1S0ECSECS01</v>
      </c>
      <c r="B1977" s="11" t="s">
        <v>2128</v>
      </c>
      <c r="C1977" s="11" t="s">
        <v>31936</v>
      </c>
      <c r="D1977" s="11" t="s">
        <v>2129</v>
      </c>
      <c r="E1977" s="11" t="s">
        <v>409</v>
      </c>
      <c r="F1977" s="11" t="s">
        <v>82</v>
      </c>
      <c r="G1977" s="11" t="s">
        <v>32354</v>
      </c>
      <c r="H1977" s="11" t="s">
        <v>72</v>
      </c>
      <c r="I1977" s="11">
        <v>0</v>
      </c>
      <c r="J1977" s="11" t="s">
        <v>32168</v>
      </c>
      <c r="K1977" s="11" t="s">
        <v>32168</v>
      </c>
      <c r="L1977" s="11">
        <v>0</v>
      </c>
      <c r="M1977" s="11">
        <v>0</v>
      </c>
      <c r="N1977" s="11">
        <v>0</v>
      </c>
      <c r="O1977" s="11">
        <v>0</v>
      </c>
      <c r="P1977" s="11">
        <v>0</v>
      </c>
      <c r="Q1977" s="11">
        <v>0</v>
      </c>
      <c r="R1977" s="11">
        <v>0</v>
      </c>
      <c r="S1977" s="11">
        <v>0</v>
      </c>
      <c r="T1977" s="11">
        <v>0</v>
      </c>
      <c r="U1977" s="11">
        <v>0</v>
      </c>
      <c r="V1977" s="11">
        <v>0</v>
      </c>
      <c r="W1977" s="11">
        <v>0</v>
      </c>
      <c r="X1977" s="11">
        <v>0</v>
      </c>
      <c r="Y1977" s="11">
        <v>0</v>
      </c>
      <c r="Z1977" s="11">
        <v>0</v>
      </c>
      <c r="AA1977" s="12" t="s">
        <v>32953</v>
      </c>
      <c r="AB1977" s="17" t="str">
        <f t="shared" si="181"/>
        <v>Programme is not compatible with this tool</v>
      </c>
      <c r="AC1977" s="17" t="str">
        <f t="shared" si="182"/>
        <v/>
      </c>
      <c r="AD1977" s="17">
        <f t="shared" si="183"/>
        <v>6</v>
      </c>
      <c r="AE1977" s="17" t="str">
        <f t="shared" si="184"/>
        <v/>
      </c>
      <c r="AF1977" s="17" t="str">
        <f t="shared" si="185"/>
        <v/>
      </c>
      <c r="AG1977" s="17" t="str" cm="1">
        <f t="array" ref="AG1977">IFERROR(IF(J1977="Level",INDEX($M1977:$S1977,AC1977+1),INDEX($M1977:$S1977,AC1977)),"")</f>
        <v/>
      </c>
      <c r="AH1977" s="17" cm="1">
        <f t="array" ref="AH1977">IFERROR(IF(J1977="Level",INDEX($M1977:$S1977,AD1977+1),INDEX($M1977:$S1977,AD1977)),"")</f>
        <v>0</v>
      </c>
      <c r="AI1977" s="17" t="str" cm="1">
        <f t="array" ref="AI1977">IFERROR(INDEX($M1977:$S1977,AE1977),"")</f>
        <v/>
      </c>
      <c r="AJ1977" s="17" t="str" cm="1">
        <f t="array" ref="AJ1977">IFERROR(INDEX($M1977:$S1977,AF1977),"")</f>
        <v/>
      </c>
      <c r="AK1977" s="17" t="str" cm="1">
        <f t="array" ref="AK1977">IFERROR(IF(J1977="Level",INDEX($T1977:$Z1977,AC1977+1),INDEX($T1977:$Z1977,AC1977)),"")</f>
        <v/>
      </c>
      <c r="AL1977" s="17" cm="1">
        <f t="array" ref="AL1977">IFERROR(IF(J1977="Level",INDEX($T1977:$Z1977,AD1977+1),INDEX($T1977:$Z1977,AD1977)),"")</f>
        <v>0</v>
      </c>
      <c r="AM1977" s="17" t="str" cm="1">
        <f t="array" ref="AM1977">IFERROR(INDEX($T1977:$Z1977,AE1977),"")</f>
        <v/>
      </c>
      <c r="AN1977" s="17" t="str" cm="1">
        <f t="array" ref="AN1977">IFERROR(INDEX($T1977:$Z1977,AF1977),"")</f>
        <v/>
      </c>
    </row>
    <row r="1978" spans="1:40" hidden="1" x14ac:dyDescent="0.2">
      <c r="A1978" s="17" t="str">
        <f t="shared" si="180"/>
        <v>One Semester Geography: L1S0GAEGAE01</v>
      </c>
      <c r="B1978" s="11" t="s">
        <v>2130</v>
      </c>
      <c r="C1978" s="11" t="s">
        <v>31936</v>
      </c>
      <c r="D1978" s="11" t="s">
        <v>2131</v>
      </c>
      <c r="E1978" s="11" t="s">
        <v>316</v>
      </c>
      <c r="F1978" s="11" t="s">
        <v>82</v>
      </c>
      <c r="G1978" s="11" t="s">
        <v>32354</v>
      </c>
      <c r="H1978" s="11" t="s">
        <v>72</v>
      </c>
      <c r="I1978" s="11">
        <v>0</v>
      </c>
      <c r="J1978" s="11" t="s">
        <v>32168</v>
      </c>
      <c r="K1978" s="11" t="s">
        <v>32168</v>
      </c>
      <c r="L1978" s="11">
        <v>0</v>
      </c>
      <c r="M1978" s="11">
        <v>0</v>
      </c>
      <c r="N1978" s="11">
        <v>0</v>
      </c>
      <c r="O1978" s="11">
        <v>0</v>
      </c>
      <c r="P1978" s="11">
        <v>0</v>
      </c>
      <c r="Q1978" s="11">
        <v>0</v>
      </c>
      <c r="R1978" s="11">
        <v>0</v>
      </c>
      <c r="S1978" s="11">
        <v>0</v>
      </c>
      <c r="T1978" s="11">
        <v>0</v>
      </c>
      <c r="U1978" s="11">
        <v>0</v>
      </c>
      <c r="V1978" s="11">
        <v>0</v>
      </c>
      <c r="W1978" s="11">
        <v>0</v>
      </c>
      <c r="X1978" s="11">
        <v>0</v>
      </c>
      <c r="Y1978" s="11">
        <v>0</v>
      </c>
      <c r="Z1978" s="11">
        <v>0</v>
      </c>
      <c r="AA1978" s="12" t="s">
        <v>32953</v>
      </c>
      <c r="AB1978" s="17" t="str">
        <f t="shared" si="181"/>
        <v>Programme is not compatible with this tool</v>
      </c>
      <c r="AC1978" s="17" t="str">
        <f t="shared" si="182"/>
        <v/>
      </c>
      <c r="AD1978" s="17">
        <f t="shared" si="183"/>
        <v>6</v>
      </c>
      <c r="AE1978" s="17" t="str">
        <f t="shared" si="184"/>
        <v/>
      </c>
      <c r="AF1978" s="17" t="str">
        <f t="shared" si="185"/>
        <v/>
      </c>
      <c r="AG1978" s="17" t="str" cm="1">
        <f t="array" ref="AG1978">IFERROR(IF(J1978="Level",INDEX($M1978:$S1978,AC1978+1),INDEX($M1978:$S1978,AC1978)),"")</f>
        <v/>
      </c>
      <c r="AH1978" s="17" cm="1">
        <f t="array" ref="AH1978">IFERROR(IF(J1978="Level",INDEX($M1978:$S1978,AD1978+1),INDEX($M1978:$S1978,AD1978)),"")</f>
        <v>0</v>
      </c>
      <c r="AI1978" s="17" t="str" cm="1">
        <f t="array" ref="AI1978">IFERROR(INDEX($M1978:$S1978,AE1978),"")</f>
        <v/>
      </c>
      <c r="AJ1978" s="17" t="str" cm="1">
        <f t="array" ref="AJ1978">IFERROR(INDEX($M1978:$S1978,AF1978),"")</f>
        <v/>
      </c>
      <c r="AK1978" s="17" t="str" cm="1">
        <f t="array" ref="AK1978">IFERROR(IF(J1978="Level",INDEX($T1978:$Z1978,AC1978+1),INDEX($T1978:$Z1978,AC1978)),"")</f>
        <v/>
      </c>
      <c r="AL1978" s="17" cm="1">
        <f t="array" ref="AL1978">IFERROR(IF(J1978="Level",INDEX($T1978:$Z1978,AD1978+1),INDEX($T1978:$Z1978,AD1978)),"")</f>
        <v>0</v>
      </c>
      <c r="AM1978" s="17" t="str" cm="1">
        <f t="array" ref="AM1978">IFERROR(INDEX($T1978:$Z1978,AE1978),"")</f>
        <v/>
      </c>
      <c r="AN1978" s="17" t="str" cm="1">
        <f t="array" ref="AN1978">IFERROR(INDEX($T1978:$Z1978,AF1978),"")</f>
        <v/>
      </c>
    </row>
    <row r="1979" spans="1:40" hidden="1" x14ac:dyDescent="0.2">
      <c r="A1979" s="17" t="str">
        <f t="shared" si="180"/>
        <v>One Semester Humanities-Wide: L1S0HPSHPS07</v>
      </c>
      <c r="B1979" s="11" t="s">
        <v>2132</v>
      </c>
      <c r="C1979" s="11" t="s">
        <v>31936</v>
      </c>
      <c r="D1979" s="11" t="s">
        <v>2133</v>
      </c>
      <c r="E1979" s="11" t="s">
        <v>217</v>
      </c>
      <c r="F1979" s="11" t="s">
        <v>76</v>
      </c>
      <c r="G1979" s="11" t="s">
        <v>32354</v>
      </c>
      <c r="H1979" s="11" t="s">
        <v>72</v>
      </c>
      <c r="I1979" s="11">
        <v>0</v>
      </c>
      <c r="J1979" s="11" t="s">
        <v>32168</v>
      </c>
      <c r="K1979" s="11" t="s">
        <v>32168</v>
      </c>
      <c r="L1979" s="11">
        <v>0</v>
      </c>
      <c r="M1979" s="11">
        <v>0</v>
      </c>
      <c r="N1979" s="11">
        <v>0</v>
      </c>
      <c r="O1979" s="11">
        <v>0</v>
      </c>
      <c r="P1979" s="11">
        <v>0</v>
      </c>
      <c r="Q1979" s="11">
        <v>0</v>
      </c>
      <c r="R1979" s="11">
        <v>0</v>
      </c>
      <c r="S1979" s="11">
        <v>0</v>
      </c>
      <c r="T1979" s="11">
        <v>0</v>
      </c>
      <c r="U1979" s="11">
        <v>0</v>
      </c>
      <c r="V1979" s="11">
        <v>0</v>
      </c>
      <c r="W1979" s="11">
        <v>0</v>
      </c>
      <c r="X1979" s="11">
        <v>0</v>
      </c>
      <c r="Y1979" s="11">
        <v>0</v>
      </c>
      <c r="Z1979" s="11">
        <v>0</v>
      </c>
      <c r="AA1979" s="12" t="s">
        <v>32953</v>
      </c>
      <c r="AB1979" s="17" t="str">
        <f t="shared" si="181"/>
        <v>Programme is not compatible with this tool</v>
      </c>
      <c r="AC1979" s="17" t="str">
        <f t="shared" si="182"/>
        <v/>
      </c>
      <c r="AD1979" s="17">
        <f t="shared" si="183"/>
        <v>6</v>
      </c>
      <c r="AE1979" s="17" t="str">
        <f t="shared" si="184"/>
        <v/>
      </c>
      <c r="AF1979" s="17" t="str">
        <f t="shared" si="185"/>
        <v/>
      </c>
      <c r="AG1979" s="17" t="str" cm="1">
        <f t="array" ref="AG1979">IFERROR(IF(J1979="Level",INDEX($M1979:$S1979,AC1979+1),INDEX($M1979:$S1979,AC1979)),"")</f>
        <v/>
      </c>
      <c r="AH1979" s="17" cm="1">
        <f t="array" ref="AH1979">IFERROR(IF(J1979="Level",INDEX($M1979:$S1979,AD1979+1),INDEX($M1979:$S1979,AD1979)),"")</f>
        <v>0</v>
      </c>
      <c r="AI1979" s="17" t="str" cm="1">
        <f t="array" ref="AI1979">IFERROR(INDEX($M1979:$S1979,AE1979),"")</f>
        <v/>
      </c>
      <c r="AJ1979" s="17" t="str" cm="1">
        <f t="array" ref="AJ1979">IFERROR(INDEX($M1979:$S1979,AF1979),"")</f>
        <v/>
      </c>
      <c r="AK1979" s="17" t="str" cm="1">
        <f t="array" ref="AK1979">IFERROR(IF(J1979="Level",INDEX($T1979:$Z1979,AC1979+1),INDEX($T1979:$Z1979,AC1979)),"")</f>
        <v/>
      </c>
      <c r="AL1979" s="17" cm="1">
        <f t="array" ref="AL1979">IFERROR(IF(J1979="Level",INDEX($T1979:$Z1979,AD1979+1),INDEX($T1979:$Z1979,AD1979)),"")</f>
        <v>0</v>
      </c>
      <c r="AM1979" s="17" t="str" cm="1">
        <f t="array" ref="AM1979">IFERROR(INDEX($T1979:$Z1979,AE1979),"")</f>
        <v/>
      </c>
      <c r="AN1979" s="17" t="str" cm="1">
        <f t="array" ref="AN1979">IFERROR(INDEX($T1979:$Z1979,AF1979),"")</f>
        <v/>
      </c>
    </row>
    <row r="1980" spans="1:40" hidden="1" x14ac:dyDescent="0.2">
      <c r="A1980" s="17" t="str">
        <f t="shared" si="180"/>
        <v>One Semester Modern Languages: L1S0SMLSML08</v>
      </c>
      <c r="B1980" s="11" t="s">
        <v>2134</v>
      </c>
      <c r="C1980" s="11" t="s">
        <v>31936</v>
      </c>
      <c r="D1980" s="11" t="s">
        <v>2135</v>
      </c>
      <c r="E1980" s="11" t="s">
        <v>280</v>
      </c>
      <c r="F1980" s="11" t="s">
        <v>76</v>
      </c>
      <c r="G1980" s="11" t="s">
        <v>32354</v>
      </c>
      <c r="H1980" s="11" t="s">
        <v>72</v>
      </c>
      <c r="I1980" s="11">
        <v>0</v>
      </c>
      <c r="J1980" s="11" t="s">
        <v>32168</v>
      </c>
      <c r="K1980" s="11" t="s">
        <v>32168</v>
      </c>
      <c r="L1980" s="11">
        <v>0</v>
      </c>
      <c r="M1980" s="11">
        <v>0</v>
      </c>
      <c r="N1980" s="11">
        <v>0</v>
      </c>
      <c r="O1980" s="11">
        <v>0</v>
      </c>
      <c r="P1980" s="11">
        <v>0</v>
      </c>
      <c r="Q1980" s="11">
        <v>0</v>
      </c>
      <c r="R1980" s="11">
        <v>0</v>
      </c>
      <c r="S1980" s="11">
        <v>0</v>
      </c>
      <c r="T1980" s="11">
        <v>0</v>
      </c>
      <c r="U1980" s="11">
        <v>0</v>
      </c>
      <c r="V1980" s="11">
        <v>0</v>
      </c>
      <c r="W1980" s="11">
        <v>0</v>
      </c>
      <c r="X1980" s="11">
        <v>0</v>
      </c>
      <c r="Y1980" s="11">
        <v>0</v>
      </c>
      <c r="Z1980" s="11">
        <v>0</v>
      </c>
      <c r="AA1980" s="12" t="s">
        <v>32953</v>
      </c>
      <c r="AB1980" s="17" t="str">
        <f t="shared" si="181"/>
        <v>Programme is not compatible with this tool</v>
      </c>
      <c r="AC1980" s="17" t="str">
        <f t="shared" si="182"/>
        <v/>
      </c>
      <c r="AD1980" s="17">
        <f t="shared" si="183"/>
        <v>6</v>
      </c>
      <c r="AE1980" s="17" t="str">
        <f t="shared" si="184"/>
        <v/>
      </c>
      <c r="AF1980" s="17" t="str">
        <f t="shared" si="185"/>
        <v/>
      </c>
      <c r="AG1980" s="17" t="str" cm="1">
        <f t="array" ref="AG1980">IFERROR(IF(J1980="Level",INDEX($M1980:$S1980,AC1980+1),INDEX($M1980:$S1980,AC1980)),"")</f>
        <v/>
      </c>
      <c r="AH1980" s="17" cm="1">
        <f t="array" ref="AH1980">IFERROR(IF(J1980="Level",INDEX($M1980:$S1980,AD1980+1),INDEX($M1980:$S1980,AD1980)),"")</f>
        <v>0</v>
      </c>
      <c r="AI1980" s="17" t="str" cm="1">
        <f t="array" ref="AI1980">IFERROR(INDEX($M1980:$S1980,AE1980),"")</f>
        <v/>
      </c>
      <c r="AJ1980" s="17" t="str" cm="1">
        <f t="array" ref="AJ1980">IFERROR(INDEX($M1980:$S1980,AF1980),"")</f>
        <v/>
      </c>
      <c r="AK1980" s="17" t="str" cm="1">
        <f t="array" ref="AK1980">IFERROR(IF(J1980="Level",INDEX($T1980:$Z1980,AC1980+1),INDEX($T1980:$Z1980,AC1980)),"")</f>
        <v/>
      </c>
      <c r="AL1980" s="17" cm="1">
        <f t="array" ref="AL1980">IFERROR(IF(J1980="Level",INDEX($T1980:$Z1980,AD1980+1),INDEX($T1980:$Z1980,AD1980)),"")</f>
        <v>0</v>
      </c>
      <c r="AM1980" s="17" t="str" cm="1">
        <f t="array" ref="AM1980">IFERROR(INDEX($T1980:$Z1980,AE1980),"")</f>
        <v/>
      </c>
      <c r="AN1980" s="17" t="str" cm="1">
        <f t="array" ref="AN1980">IFERROR(INDEX($T1980:$Z1980,AF1980),"")</f>
        <v/>
      </c>
    </row>
    <row r="1981" spans="1:40" hidden="1" x14ac:dyDescent="0.2">
      <c r="A1981" s="17" t="str">
        <f t="shared" si="180"/>
        <v>Inbound Study Abroad Semester 2: L1S010</v>
      </c>
      <c r="B1981" s="11" t="s">
        <v>2126</v>
      </c>
      <c r="C1981" s="11" t="s">
        <v>31936</v>
      </c>
      <c r="D1981" s="11" t="s">
        <v>2124</v>
      </c>
      <c r="E1981" s="11" t="s">
        <v>2100</v>
      </c>
      <c r="F1981" s="11" t="s">
        <v>2101</v>
      </c>
      <c r="G1981" s="11" t="s">
        <v>32354</v>
      </c>
      <c r="H1981" s="11" t="s">
        <v>72</v>
      </c>
      <c r="I1981" s="11">
        <v>0</v>
      </c>
      <c r="J1981" s="11" t="s">
        <v>32168</v>
      </c>
      <c r="K1981" s="11" t="s">
        <v>32168</v>
      </c>
      <c r="L1981" s="11">
        <v>0</v>
      </c>
      <c r="M1981" s="11">
        <v>0</v>
      </c>
      <c r="N1981" s="11">
        <v>0</v>
      </c>
      <c r="O1981" s="11">
        <v>0</v>
      </c>
      <c r="P1981" s="11">
        <v>0</v>
      </c>
      <c r="Q1981" s="11">
        <v>0</v>
      </c>
      <c r="R1981" s="11">
        <v>0</v>
      </c>
      <c r="S1981" s="11">
        <v>0</v>
      </c>
      <c r="T1981" s="11">
        <v>0</v>
      </c>
      <c r="U1981" s="11">
        <v>0</v>
      </c>
      <c r="V1981" s="11">
        <v>0</v>
      </c>
      <c r="W1981" s="11">
        <v>0</v>
      </c>
      <c r="X1981" s="11">
        <v>0</v>
      </c>
      <c r="Y1981" s="11">
        <v>0</v>
      </c>
      <c r="Z1981" s="11">
        <v>0</v>
      </c>
      <c r="AA1981" s="12" t="s">
        <v>32953</v>
      </c>
      <c r="AB1981" s="17" t="str">
        <f t="shared" si="181"/>
        <v>Programme is not compatible with this tool</v>
      </c>
      <c r="AC1981" s="17" t="str">
        <f t="shared" si="182"/>
        <v/>
      </c>
      <c r="AD1981" s="17">
        <f t="shared" si="183"/>
        <v>6</v>
      </c>
      <c r="AE1981" s="17" t="str">
        <f t="shared" si="184"/>
        <v/>
      </c>
      <c r="AF1981" s="17" t="str">
        <f t="shared" si="185"/>
        <v/>
      </c>
      <c r="AG1981" s="17" t="str" cm="1">
        <f t="array" ref="AG1981">IFERROR(IF(J1981="Level",INDEX($M1981:$S1981,AC1981+1),INDEX($M1981:$S1981,AC1981)),"")</f>
        <v/>
      </c>
      <c r="AH1981" s="17" cm="1">
        <f t="array" ref="AH1981">IFERROR(IF(J1981="Level",INDEX($M1981:$S1981,AD1981+1),INDEX($M1981:$S1981,AD1981)),"")</f>
        <v>0</v>
      </c>
      <c r="AI1981" s="17" t="str" cm="1">
        <f t="array" ref="AI1981">IFERROR(INDEX($M1981:$S1981,AE1981),"")</f>
        <v/>
      </c>
      <c r="AJ1981" s="17" t="str" cm="1">
        <f t="array" ref="AJ1981">IFERROR(INDEX($M1981:$S1981,AF1981),"")</f>
        <v/>
      </c>
      <c r="AK1981" s="17" t="str" cm="1">
        <f t="array" ref="AK1981">IFERROR(IF(J1981="Level",INDEX($T1981:$Z1981,AC1981+1),INDEX($T1981:$Z1981,AC1981)),"")</f>
        <v/>
      </c>
      <c r="AL1981" s="17" cm="1">
        <f t="array" ref="AL1981">IFERROR(IF(J1981="Level",INDEX($T1981:$Z1981,AD1981+1),INDEX($T1981:$Z1981,AD1981)),"")</f>
        <v>0</v>
      </c>
      <c r="AM1981" s="17" t="str" cm="1">
        <f t="array" ref="AM1981">IFERROR(INDEX($T1981:$Z1981,AE1981),"")</f>
        <v/>
      </c>
      <c r="AN1981" s="17" t="str" cm="1">
        <f t="array" ref="AN1981">IFERROR(INDEX($T1981:$Z1981,AF1981),"")</f>
        <v/>
      </c>
    </row>
    <row r="1982" spans="1:40" hidden="1" x14ac:dyDescent="0.2">
      <c r="A1982" s="17" t="str">
        <f t="shared" si="180"/>
        <v>Inbound Study Abroad Semester 2 - Cornwall: L1S0CB</v>
      </c>
      <c r="B1982" s="11" t="s">
        <v>2127</v>
      </c>
      <c r="C1982" s="11" t="s">
        <v>31936</v>
      </c>
      <c r="D1982" s="11" t="s">
        <v>32734</v>
      </c>
      <c r="E1982" s="11" t="s">
        <v>2100</v>
      </c>
      <c r="F1982" s="11" t="s">
        <v>2101</v>
      </c>
      <c r="G1982" s="11" t="s">
        <v>32354</v>
      </c>
      <c r="H1982" s="11" t="s">
        <v>72</v>
      </c>
      <c r="I1982" s="11">
        <v>0</v>
      </c>
      <c r="J1982" s="11" t="s">
        <v>32168</v>
      </c>
      <c r="K1982" s="11" t="s">
        <v>32168</v>
      </c>
      <c r="L1982" s="11">
        <v>0</v>
      </c>
      <c r="M1982" s="11">
        <v>0</v>
      </c>
      <c r="N1982" s="11">
        <v>0</v>
      </c>
      <c r="O1982" s="11">
        <v>0</v>
      </c>
      <c r="P1982" s="11">
        <v>0</v>
      </c>
      <c r="Q1982" s="11">
        <v>0</v>
      </c>
      <c r="R1982" s="11">
        <v>0</v>
      </c>
      <c r="S1982" s="11">
        <v>0</v>
      </c>
      <c r="T1982" s="11">
        <v>0</v>
      </c>
      <c r="U1982" s="11">
        <v>0</v>
      </c>
      <c r="V1982" s="11">
        <v>0</v>
      </c>
      <c r="W1982" s="11">
        <v>0</v>
      </c>
      <c r="X1982" s="11">
        <v>0</v>
      </c>
      <c r="Y1982" s="11">
        <v>0</v>
      </c>
      <c r="Z1982" s="11">
        <v>0</v>
      </c>
      <c r="AA1982" s="12" t="s">
        <v>32953</v>
      </c>
      <c r="AB1982" s="17" t="str">
        <f t="shared" si="181"/>
        <v>Programme is not compatible with this tool</v>
      </c>
      <c r="AC1982" s="17" t="str">
        <f t="shared" si="182"/>
        <v/>
      </c>
      <c r="AD1982" s="17">
        <f t="shared" si="183"/>
        <v>6</v>
      </c>
      <c r="AE1982" s="17" t="str">
        <f t="shared" si="184"/>
        <v/>
      </c>
      <c r="AF1982" s="17" t="str">
        <f t="shared" si="185"/>
        <v/>
      </c>
      <c r="AG1982" s="17" t="str" cm="1">
        <f t="array" ref="AG1982">IFERROR(IF(J1982="Level",INDEX($M1982:$S1982,AC1982+1),INDEX($M1982:$S1982,AC1982)),"")</f>
        <v/>
      </c>
      <c r="AH1982" s="17" cm="1">
        <f t="array" ref="AH1982">IFERROR(IF(J1982="Level",INDEX($M1982:$S1982,AD1982+1),INDEX($M1982:$S1982,AD1982)),"")</f>
        <v>0</v>
      </c>
      <c r="AI1982" s="17" t="str" cm="1">
        <f t="array" ref="AI1982">IFERROR(INDEX($M1982:$S1982,AE1982),"")</f>
        <v/>
      </c>
      <c r="AJ1982" s="17" t="str" cm="1">
        <f t="array" ref="AJ1982">IFERROR(INDEX($M1982:$S1982,AF1982),"")</f>
        <v/>
      </c>
      <c r="AK1982" s="17" t="str" cm="1">
        <f t="array" ref="AK1982">IFERROR(IF(J1982="Level",INDEX($T1982:$Z1982,AC1982+1),INDEX($T1982:$Z1982,AC1982)),"")</f>
        <v/>
      </c>
      <c r="AL1982" s="17" cm="1">
        <f t="array" ref="AL1982">IFERROR(IF(J1982="Level",INDEX($T1982:$Z1982,AD1982+1),INDEX($T1982:$Z1982,AD1982)),"")</f>
        <v>0</v>
      </c>
      <c r="AM1982" s="17" t="str" cm="1">
        <f t="array" ref="AM1982">IFERROR(INDEX($T1982:$Z1982,AE1982),"")</f>
        <v/>
      </c>
      <c r="AN1982" s="17" t="str" cm="1">
        <f t="array" ref="AN1982">IFERROR(INDEX($T1982:$Z1982,AF1982),"")</f>
        <v/>
      </c>
    </row>
    <row r="1983" spans="1:40" ht="25.5" x14ac:dyDescent="0.2">
      <c r="A1983" s="17" t="str">
        <f t="shared" si="180"/>
        <v>INTO International Year One in Management and Business Economics: LDC1INTINT09</v>
      </c>
      <c r="B1983" s="11" t="s">
        <v>85</v>
      </c>
      <c r="C1983" s="11" t="s">
        <v>31936</v>
      </c>
      <c r="D1983" s="11" t="s">
        <v>86</v>
      </c>
      <c r="E1983" s="11" t="s">
        <v>87</v>
      </c>
      <c r="F1983" s="11" t="s">
        <v>87</v>
      </c>
      <c r="G1983" s="11" t="s">
        <v>32732</v>
      </c>
      <c r="H1983" s="11" t="s">
        <v>77</v>
      </c>
      <c r="I1983" s="11">
        <v>1</v>
      </c>
      <c r="J1983" s="11" t="s">
        <v>78</v>
      </c>
      <c r="K1983" s="11" t="s">
        <v>32182</v>
      </c>
      <c r="L1983" s="11">
        <v>120</v>
      </c>
      <c r="M1983" s="11">
        <v>120</v>
      </c>
      <c r="N1983" s="11">
        <v>0</v>
      </c>
      <c r="O1983" s="11">
        <v>0</v>
      </c>
      <c r="P1983" s="11">
        <v>0</v>
      </c>
      <c r="Q1983" s="11">
        <v>0</v>
      </c>
      <c r="R1983" s="11">
        <v>0</v>
      </c>
      <c r="S1983" s="11">
        <v>0</v>
      </c>
      <c r="T1983" s="11">
        <v>1</v>
      </c>
      <c r="U1983" s="11">
        <v>0</v>
      </c>
      <c r="V1983" s="11">
        <v>0</v>
      </c>
      <c r="W1983" s="11">
        <v>0</v>
      </c>
      <c r="X1983" s="11">
        <v>0</v>
      </c>
      <c r="Y1983" s="11">
        <v>0</v>
      </c>
      <c r="Z1983" s="11">
        <v>0</v>
      </c>
      <c r="AA1983" s="12" t="s">
        <v>32959</v>
      </c>
      <c r="AB1983" s="17" t="str">
        <f t="shared" si="181"/>
        <v>Programme: INTO International Year One in Management and Business Economics</v>
      </c>
      <c r="AC1983" s="17">
        <f t="shared" si="182"/>
        <v>1</v>
      </c>
      <c r="AD1983" s="17" t="str">
        <f t="shared" si="183"/>
        <v/>
      </c>
      <c r="AE1983" s="17" t="str">
        <f t="shared" si="184"/>
        <v/>
      </c>
      <c r="AF1983" s="17" t="str">
        <f t="shared" si="185"/>
        <v/>
      </c>
      <c r="AG1983" s="17" cm="1">
        <f t="array" ref="AG1983">IFERROR(IF(J1983="Level",INDEX($M1983:$S1983,AC1983+1),INDEX($M1983:$S1983,AC1983)),"")</f>
        <v>120</v>
      </c>
      <c r="AH1983" s="17" t="str" cm="1">
        <f t="array" ref="AH1983">IFERROR(IF(J1983="Level",INDEX($M1983:$S1983,AD1983+1),INDEX($M1983:$S1983,AD1983)),"")</f>
        <v/>
      </c>
      <c r="AI1983" s="17" t="str" cm="1">
        <f t="array" ref="AI1983">IFERROR(INDEX($M1983:$S1983,AE1983),"")</f>
        <v/>
      </c>
      <c r="AJ1983" s="17" t="str" cm="1">
        <f t="array" ref="AJ1983">IFERROR(INDEX($M1983:$S1983,AF1983),"")</f>
        <v/>
      </c>
      <c r="AK1983" s="17" cm="1">
        <f t="array" ref="AK1983">IFERROR(IF(J1983="Level",INDEX($T1983:$Z1983,AC1983+1),INDEX($T1983:$Z1983,AC1983)),"")</f>
        <v>1</v>
      </c>
      <c r="AL1983" s="17" t="str" cm="1">
        <f t="array" ref="AL1983">IFERROR(IF(J1983="Level",INDEX($T1983:$Z1983,AD1983+1),INDEX($T1983:$Z1983,AD1983)),"")</f>
        <v/>
      </c>
      <c r="AM1983" s="17" t="str" cm="1">
        <f t="array" ref="AM1983">IFERROR(INDEX($T1983:$Z1983,AE1983),"")</f>
        <v/>
      </c>
      <c r="AN1983" s="17" t="str" cm="1">
        <f t="array" ref="AN1983">IFERROR(INDEX($T1983:$Z1983,AF1983),"")</f>
        <v/>
      </c>
    </row>
    <row r="1984" spans="1:40" x14ac:dyDescent="0.2">
      <c r="A1984" s="17" t="str">
        <f t="shared" si="180"/>
        <v>INTO International Year One Psychology: LDC1INTINT10</v>
      </c>
      <c r="B1984" s="11" t="s">
        <v>88</v>
      </c>
      <c r="C1984" s="11" t="s">
        <v>31936</v>
      </c>
      <c r="D1984" s="11" t="s">
        <v>89</v>
      </c>
      <c r="E1984" s="11" t="s">
        <v>87</v>
      </c>
      <c r="F1984" s="11" t="s">
        <v>87</v>
      </c>
      <c r="G1984" s="11" t="s">
        <v>32732</v>
      </c>
      <c r="H1984" s="11" t="s">
        <v>77</v>
      </c>
      <c r="I1984" s="11">
        <v>1</v>
      </c>
      <c r="J1984" s="11" t="s">
        <v>78</v>
      </c>
      <c r="K1984" s="11" t="s">
        <v>32182</v>
      </c>
      <c r="L1984" s="11">
        <v>120</v>
      </c>
      <c r="M1984" s="11">
        <v>120</v>
      </c>
      <c r="N1984" s="11">
        <v>0</v>
      </c>
      <c r="O1984" s="11">
        <v>0</v>
      </c>
      <c r="P1984" s="11">
        <v>0</v>
      </c>
      <c r="Q1984" s="11">
        <v>0</v>
      </c>
      <c r="R1984" s="11">
        <v>0</v>
      </c>
      <c r="S1984" s="11">
        <v>0</v>
      </c>
      <c r="T1984" s="11">
        <v>1</v>
      </c>
      <c r="U1984" s="11">
        <v>0</v>
      </c>
      <c r="V1984" s="11">
        <v>0</v>
      </c>
      <c r="W1984" s="11">
        <v>0</v>
      </c>
      <c r="X1984" s="11">
        <v>0</v>
      </c>
      <c r="Y1984" s="11">
        <v>0</v>
      </c>
      <c r="Z1984" s="11">
        <v>0</v>
      </c>
      <c r="AA1984" s="12" t="s">
        <v>32959</v>
      </c>
      <c r="AB1984" s="17" t="str">
        <f t="shared" si="181"/>
        <v>Programme: INTO International Year One Psychology</v>
      </c>
      <c r="AC1984" s="17">
        <f t="shared" si="182"/>
        <v>1</v>
      </c>
      <c r="AD1984" s="17" t="str">
        <f t="shared" si="183"/>
        <v/>
      </c>
      <c r="AE1984" s="17" t="str">
        <f t="shared" si="184"/>
        <v/>
      </c>
      <c r="AF1984" s="17" t="str">
        <f t="shared" si="185"/>
        <v/>
      </c>
      <c r="AG1984" s="17" cm="1">
        <f t="array" ref="AG1984">IFERROR(IF(J1984="Level",INDEX($M1984:$S1984,AC1984+1),INDEX($M1984:$S1984,AC1984)),"")</f>
        <v>120</v>
      </c>
      <c r="AH1984" s="17" t="str" cm="1">
        <f t="array" ref="AH1984">IFERROR(IF(J1984="Level",INDEX($M1984:$S1984,AD1984+1),INDEX($M1984:$S1984,AD1984)),"")</f>
        <v/>
      </c>
      <c r="AI1984" s="17" t="str" cm="1">
        <f t="array" ref="AI1984">IFERROR(INDEX($M1984:$S1984,AE1984),"")</f>
        <v/>
      </c>
      <c r="AJ1984" s="17" t="str" cm="1">
        <f t="array" ref="AJ1984">IFERROR(INDEX($M1984:$S1984,AF1984),"")</f>
        <v/>
      </c>
      <c r="AK1984" s="17" cm="1">
        <f t="array" ref="AK1984">IFERROR(IF(J1984="Level",INDEX($T1984:$Z1984,AC1984+1),INDEX($T1984:$Z1984,AC1984)),"")</f>
        <v>1</v>
      </c>
      <c r="AL1984" s="17" t="str" cm="1">
        <f t="array" ref="AL1984">IFERROR(IF(J1984="Level",INDEX($T1984:$Z1984,AD1984+1),INDEX($T1984:$Z1984,AD1984)),"")</f>
        <v/>
      </c>
      <c r="AM1984" s="17" t="str" cm="1">
        <f t="array" ref="AM1984">IFERROR(INDEX($T1984:$Z1984,AE1984),"")</f>
        <v/>
      </c>
      <c r="AN1984" s="17" t="str" cm="1">
        <f t="array" ref="AN1984">IFERROR(INDEX($T1984:$Z1984,AF1984),"")</f>
        <v/>
      </c>
    </row>
    <row r="1985" spans="1:40" x14ac:dyDescent="0.2">
      <c r="A1985" s="17" t="str">
        <f t="shared" si="180"/>
        <v>INTO International Year One Accounting and Finance: LDC1INTINT11</v>
      </c>
      <c r="B1985" s="11" t="s">
        <v>90</v>
      </c>
      <c r="C1985" s="11" t="s">
        <v>31936</v>
      </c>
      <c r="D1985" s="11" t="s">
        <v>91</v>
      </c>
      <c r="E1985" s="11" t="s">
        <v>87</v>
      </c>
      <c r="F1985" s="11" t="s">
        <v>87</v>
      </c>
      <c r="G1985" s="11" t="s">
        <v>32732</v>
      </c>
      <c r="H1985" s="11" t="s">
        <v>77</v>
      </c>
      <c r="I1985" s="11">
        <v>1</v>
      </c>
      <c r="J1985" s="11" t="s">
        <v>78</v>
      </c>
      <c r="K1985" s="11" t="s">
        <v>32182</v>
      </c>
      <c r="L1985" s="11">
        <v>120</v>
      </c>
      <c r="M1985" s="11">
        <v>120</v>
      </c>
      <c r="N1985" s="11">
        <v>0</v>
      </c>
      <c r="O1985" s="11">
        <v>0</v>
      </c>
      <c r="P1985" s="11">
        <v>0</v>
      </c>
      <c r="Q1985" s="11">
        <v>0</v>
      </c>
      <c r="R1985" s="11">
        <v>0</v>
      </c>
      <c r="S1985" s="11">
        <v>0</v>
      </c>
      <c r="T1985" s="11">
        <v>1</v>
      </c>
      <c r="U1985" s="11">
        <v>0</v>
      </c>
      <c r="V1985" s="11">
        <v>0</v>
      </c>
      <c r="W1985" s="11">
        <v>0</v>
      </c>
      <c r="X1985" s="11">
        <v>0</v>
      </c>
      <c r="Y1985" s="11">
        <v>0</v>
      </c>
      <c r="Z1985" s="11">
        <v>0</v>
      </c>
      <c r="AA1985" s="12" t="s">
        <v>32959</v>
      </c>
      <c r="AB1985" s="17" t="str">
        <f t="shared" si="181"/>
        <v>Programme: INTO International Year One Accounting and Finance</v>
      </c>
      <c r="AC1985" s="17">
        <f t="shared" si="182"/>
        <v>1</v>
      </c>
      <c r="AD1985" s="17" t="str">
        <f t="shared" si="183"/>
        <v/>
      </c>
      <c r="AE1985" s="17" t="str">
        <f t="shared" si="184"/>
        <v/>
      </c>
      <c r="AF1985" s="17" t="str">
        <f t="shared" si="185"/>
        <v/>
      </c>
      <c r="AG1985" s="17" cm="1">
        <f t="array" ref="AG1985">IFERROR(IF(J1985="Level",INDEX($M1985:$S1985,AC1985+1),INDEX($M1985:$S1985,AC1985)),"")</f>
        <v>120</v>
      </c>
      <c r="AH1985" s="17" t="str" cm="1">
        <f t="array" ref="AH1985">IFERROR(IF(J1985="Level",INDEX($M1985:$S1985,AD1985+1),INDEX($M1985:$S1985,AD1985)),"")</f>
        <v/>
      </c>
      <c r="AI1985" s="17" t="str" cm="1">
        <f t="array" ref="AI1985">IFERROR(INDEX($M1985:$S1985,AE1985),"")</f>
        <v/>
      </c>
      <c r="AJ1985" s="17" t="str" cm="1">
        <f t="array" ref="AJ1985">IFERROR(INDEX($M1985:$S1985,AF1985),"")</f>
        <v/>
      </c>
      <c r="AK1985" s="17" cm="1">
        <f t="array" ref="AK1985">IFERROR(IF(J1985="Level",INDEX($T1985:$Z1985,AC1985+1),INDEX($T1985:$Z1985,AC1985)),"")</f>
        <v>1</v>
      </c>
      <c r="AL1985" s="17" t="str" cm="1">
        <f t="array" ref="AL1985">IFERROR(IF(J1985="Level",INDEX($T1985:$Z1985,AD1985+1),INDEX($T1985:$Z1985,AD1985)),"")</f>
        <v/>
      </c>
      <c r="AM1985" s="17" t="str" cm="1">
        <f t="array" ref="AM1985">IFERROR(INDEX($T1985:$Z1985,AE1985),"")</f>
        <v/>
      </c>
      <c r="AN1985" s="17" t="str" cm="1">
        <f t="array" ref="AN1985">IFERROR(INDEX($T1985:$Z1985,AF1985),"")</f>
        <v/>
      </c>
    </row>
    <row r="1986" spans="1:40" x14ac:dyDescent="0.2">
      <c r="A1986" s="17" t="str">
        <f t="shared" ref="A1986:A2049" si="186">D1986&amp;": "&amp;B1986</f>
        <v>INTO International Year One Engineering: LDC1INTINT12</v>
      </c>
      <c r="B1986" s="11" t="s">
        <v>92</v>
      </c>
      <c r="C1986" s="11" t="s">
        <v>31936</v>
      </c>
      <c r="D1986" s="11" t="s">
        <v>93</v>
      </c>
      <c r="E1986" s="11" t="s">
        <v>87</v>
      </c>
      <c r="F1986" s="11" t="s">
        <v>87</v>
      </c>
      <c r="G1986" s="11" t="s">
        <v>32732</v>
      </c>
      <c r="H1986" s="11" t="s">
        <v>77</v>
      </c>
      <c r="I1986" s="11">
        <v>1</v>
      </c>
      <c r="J1986" s="11" t="s">
        <v>78</v>
      </c>
      <c r="K1986" s="11" t="s">
        <v>32182</v>
      </c>
      <c r="L1986" s="11">
        <v>120</v>
      </c>
      <c r="M1986" s="11">
        <v>120</v>
      </c>
      <c r="N1986" s="11">
        <v>0</v>
      </c>
      <c r="O1986" s="11">
        <v>0</v>
      </c>
      <c r="P1986" s="11">
        <v>0</v>
      </c>
      <c r="Q1986" s="11">
        <v>0</v>
      </c>
      <c r="R1986" s="11">
        <v>0</v>
      </c>
      <c r="S1986" s="11">
        <v>0</v>
      </c>
      <c r="T1986" s="11">
        <v>1</v>
      </c>
      <c r="U1986" s="11">
        <v>0</v>
      </c>
      <c r="V1986" s="11">
        <v>0</v>
      </c>
      <c r="W1986" s="11">
        <v>0</v>
      </c>
      <c r="X1986" s="11">
        <v>0</v>
      </c>
      <c r="Y1986" s="11">
        <v>0</v>
      </c>
      <c r="Z1986" s="11">
        <v>0</v>
      </c>
      <c r="AA1986" s="12" t="s">
        <v>32959</v>
      </c>
      <c r="AB1986" s="17" t="str">
        <f t="shared" ref="AB1986:AB2049" si="187">IF(H1986="Yes","Programme: "&amp;D1986,"Programme is not compatible with this tool")</f>
        <v>Programme: INTO International Year One Engineering</v>
      </c>
      <c r="AC1986" s="17">
        <f t="shared" ref="AC1986:AC2049" si="188">IF(J1986="Stage",IF(M1986&lt;&gt;0,1,IF(N1986&lt;&gt;0,2,IF(O1986&lt;&gt;0,3,IF(P1986&lt;&gt;0,4,IF(Q1986&lt;&gt;0,5,""))))),IF(J1986="","",IF(R1986&lt;&gt;0,5,IF(S1986&lt;&gt;0,6,""))))</f>
        <v>1</v>
      </c>
      <c r="AD1986" s="17" t="str">
        <f t="shared" ref="AD1986:AD2049" si="189">IF(J1986="Stage",IF(AND(N1986&lt;&gt;0,AC1986&lt;2),2,IF(AND(O1986&lt;&gt;0,AC1986&lt;3),3,IF(AND(P1986&lt;&gt;0,AC1986&lt;4),4,IF(AND(Q1986&lt;&gt;0,AC1986&lt;5),5,"")))),IF(J1986="","",IF(AC1986&lt;&gt;0,6)))</f>
        <v/>
      </c>
      <c r="AE1986" s="17" t="str">
        <f t="shared" ref="AE1986:AE2049" si="190">IF(AND(O1986&lt;&gt;0,AD1986&lt;3),3,IF(AND(P1986&lt;&gt;0,AD1986&lt;4),4,IF(AND(Q1986&lt;&gt;0,AD1986&lt;5),5,"")))</f>
        <v/>
      </c>
      <c r="AF1986" s="17" t="str">
        <f t="shared" ref="AF1986:AF2049" si="191">IF(AND(P1986&lt;&gt;0,AE1986&lt;4),4,IF(AND(Q1986&lt;&gt;0,AE1986&lt;5),5,""))</f>
        <v/>
      </c>
      <c r="AG1986" s="17" cm="1">
        <f t="array" ref="AG1986">IFERROR(IF(J1986="Level",INDEX($M1986:$S1986,AC1986+1),INDEX($M1986:$S1986,AC1986)),"")</f>
        <v>120</v>
      </c>
      <c r="AH1986" s="17" t="str" cm="1">
        <f t="array" ref="AH1986">IFERROR(IF(J1986="Level",INDEX($M1986:$S1986,AD1986+1),INDEX($M1986:$S1986,AD1986)),"")</f>
        <v/>
      </c>
      <c r="AI1986" s="17" t="str" cm="1">
        <f t="array" ref="AI1986">IFERROR(INDEX($M1986:$S1986,AE1986),"")</f>
        <v/>
      </c>
      <c r="AJ1986" s="17" t="str" cm="1">
        <f t="array" ref="AJ1986">IFERROR(INDEX($M1986:$S1986,AF1986),"")</f>
        <v/>
      </c>
      <c r="AK1986" s="17" cm="1">
        <f t="array" ref="AK1986">IFERROR(IF(J1986="Level",INDEX($T1986:$Z1986,AC1986+1),INDEX($T1986:$Z1986,AC1986)),"")</f>
        <v>1</v>
      </c>
      <c r="AL1986" s="17" t="str" cm="1">
        <f t="array" ref="AL1986">IFERROR(IF(J1986="Level",INDEX($T1986:$Z1986,AD1986+1),INDEX($T1986:$Z1986,AD1986)),"")</f>
        <v/>
      </c>
      <c r="AM1986" s="17" t="str" cm="1">
        <f t="array" ref="AM1986">IFERROR(INDEX($T1986:$Z1986,AE1986),"")</f>
        <v/>
      </c>
      <c r="AN1986" s="17" t="str" cm="1">
        <f t="array" ref="AN1986">IFERROR(INDEX($T1986:$Z1986,AF1986),"")</f>
        <v/>
      </c>
    </row>
    <row r="1987" spans="1:40" x14ac:dyDescent="0.2">
      <c r="A1987" s="17" t="str">
        <f t="shared" si="186"/>
        <v>INTO International Year One Accounting and Finance: LDC1INTINT13</v>
      </c>
      <c r="B1987" s="11" t="s">
        <v>94</v>
      </c>
      <c r="C1987" s="11" t="s">
        <v>31936</v>
      </c>
      <c r="D1987" s="11" t="s">
        <v>91</v>
      </c>
      <c r="E1987" s="11" t="s">
        <v>87</v>
      </c>
      <c r="F1987" s="11" t="s">
        <v>87</v>
      </c>
      <c r="G1987" s="11" t="s">
        <v>32732</v>
      </c>
      <c r="H1987" s="11" t="s">
        <v>77</v>
      </c>
      <c r="I1987" s="11">
        <v>1</v>
      </c>
      <c r="J1987" s="11" t="s">
        <v>78</v>
      </c>
      <c r="K1987" s="11" t="s">
        <v>32182</v>
      </c>
      <c r="L1987" s="11">
        <v>120</v>
      </c>
      <c r="M1987" s="11">
        <v>120</v>
      </c>
      <c r="N1987" s="11">
        <v>0</v>
      </c>
      <c r="O1987" s="11">
        <v>0</v>
      </c>
      <c r="P1987" s="11">
        <v>0</v>
      </c>
      <c r="Q1987" s="11">
        <v>0</v>
      </c>
      <c r="R1987" s="11">
        <v>0</v>
      </c>
      <c r="S1987" s="11">
        <v>0</v>
      </c>
      <c r="T1987" s="11">
        <v>1</v>
      </c>
      <c r="U1987" s="11">
        <v>0</v>
      </c>
      <c r="V1987" s="11">
        <v>0</v>
      </c>
      <c r="W1987" s="11">
        <v>0</v>
      </c>
      <c r="X1987" s="11">
        <v>0</v>
      </c>
      <c r="Y1987" s="11">
        <v>0</v>
      </c>
      <c r="Z1987" s="11">
        <v>0</v>
      </c>
      <c r="AA1987" s="12" t="s">
        <v>32959</v>
      </c>
      <c r="AB1987" s="17" t="str">
        <f t="shared" si="187"/>
        <v>Programme: INTO International Year One Accounting and Finance</v>
      </c>
      <c r="AC1987" s="17">
        <f t="shared" si="188"/>
        <v>1</v>
      </c>
      <c r="AD1987" s="17" t="str">
        <f t="shared" si="189"/>
        <v/>
      </c>
      <c r="AE1987" s="17" t="str">
        <f t="shared" si="190"/>
        <v/>
      </c>
      <c r="AF1987" s="17" t="str">
        <f t="shared" si="191"/>
        <v/>
      </c>
      <c r="AG1987" s="17" cm="1">
        <f t="array" ref="AG1987">IFERROR(IF(J1987="Level",INDEX($M1987:$S1987,AC1987+1),INDEX($M1987:$S1987,AC1987)),"")</f>
        <v>120</v>
      </c>
      <c r="AH1987" s="17" t="str" cm="1">
        <f t="array" ref="AH1987">IFERROR(IF(J1987="Level",INDEX($M1987:$S1987,AD1987+1),INDEX($M1987:$S1987,AD1987)),"")</f>
        <v/>
      </c>
      <c r="AI1987" s="17" t="str" cm="1">
        <f t="array" ref="AI1987">IFERROR(INDEX($M1987:$S1987,AE1987),"")</f>
        <v/>
      </c>
      <c r="AJ1987" s="17" t="str" cm="1">
        <f t="array" ref="AJ1987">IFERROR(INDEX($M1987:$S1987,AF1987),"")</f>
        <v/>
      </c>
      <c r="AK1987" s="17" cm="1">
        <f t="array" ref="AK1987">IFERROR(IF(J1987="Level",INDEX($T1987:$Z1987,AC1987+1),INDEX($T1987:$Z1987,AC1987)),"")</f>
        <v>1</v>
      </c>
      <c r="AL1987" s="17" t="str" cm="1">
        <f t="array" ref="AL1987">IFERROR(IF(J1987="Level",INDEX($T1987:$Z1987,AD1987+1),INDEX($T1987:$Z1987,AD1987)),"")</f>
        <v/>
      </c>
      <c r="AM1987" s="17" t="str" cm="1">
        <f t="array" ref="AM1987">IFERROR(INDEX($T1987:$Z1987,AE1987),"")</f>
        <v/>
      </c>
      <c r="AN1987" s="17" t="str" cm="1">
        <f t="array" ref="AN1987">IFERROR(INDEX($T1987:$Z1987,AF1987),"")</f>
        <v/>
      </c>
    </row>
    <row r="1988" spans="1:40" ht="25.5" x14ac:dyDescent="0.2">
      <c r="A1988" s="17" t="str">
        <f t="shared" si="186"/>
        <v>INTO International Year One Management and Business Economics: LDC1INTINT14</v>
      </c>
      <c r="B1988" s="11" t="s">
        <v>95</v>
      </c>
      <c r="C1988" s="11" t="s">
        <v>31936</v>
      </c>
      <c r="D1988" s="11" t="s">
        <v>96</v>
      </c>
      <c r="E1988" s="11" t="s">
        <v>87</v>
      </c>
      <c r="F1988" s="11" t="s">
        <v>87</v>
      </c>
      <c r="G1988" s="11" t="s">
        <v>32732</v>
      </c>
      <c r="H1988" s="11" t="s">
        <v>77</v>
      </c>
      <c r="I1988" s="11">
        <v>1</v>
      </c>
      <c r="J1988" s="11" t="s">
        <v>78</v>
      </c>
      <c r="K1988" s="11" t="s">
        <v>32182</v>
      </c>
      <c r="L1988" s="11">
        <v>120</v>
      </c>
      <c r="M1988" s="11">
        <v>120</v>
      </c>
      <c r="N1988" s="11">
        <v>0</v>
      </c>
      <c r="O1988" s="11">
        <v>0</v>
      </c>
      <c r="P1988" s="11">
        <v>0</v>
      </c>
      <c r="Q1988" s="11">
        <v>0</v>
      </c>
      <c r="R1988" s="11">
        <v>0</v>
      </c>
      <c r="S1988" s="11">
        <v>0</v>
      </c>
      <c r="T1988" s="11">
        <v>1</v>
      </c>
      <c r="U1988" s="11">
        <v>0</v>
      </c>
      <c r="V1988" s="11">
        <v>0</v>
      </c>
      <c r="W1988" s="11">
        <v>0</v>
      </c>
      <c r="X1988" s="11">
        <v>0</v>
      </c>
      <c r="Y1988" s="11">
        <v>0</v>
      </c>
      <c r="Z1988" s="11">
        <v>0</v>
      </c>
      <c r="AA1988" s="12" t="s">
        <v>32959</v>
      </c>
      <c r="AB1988" s="17" t="str">
        <f t="shared" si="187"/>
        <v>Programme: INTO International Year One Management and Business Economics</v>
      </c>
      <c r="AC1988" s="17">
        <f t="shared" si="188"/>
        <v>1</v>
      </c>
      <c r="AD1988" s="17" t="str">
        <f t="shared" si="189"/>
        <v/>
      </c>
      <c r="AE1988" s="17" t="str">
        <f t="shared" si="190"/>
        <v/>
      </c>
      <c r="AF1988" s="17" t="str">
        <f t="shared" si="191"/>
        <v/>
      </c>
      <c r="AG1988" s="17" cm="1">
        <f t="array" ref="AG1988">IFERROR(IF(J1988="Level",INDEX($M1988:$S1988,AC1988+1),INDEX($M1988:$S1988,AC1988)),"")</f>
        <v>120</v>
      </c>
      <c r="AH1988" s="17" t="str" cm="1">
        <f t="array" ref="AH1988">IFERROR(IF(J1988="Level",INDEX($M1988:$S1988,AD1988+1),INDEX($M1988:$S1988,AD1988)),"")</f>
        <v/>
      </c>
      <c r="AI1988" s="17" t="str" cm="1">
        <f t="array" ref="AI1988">IFERROR(INDEX($M1988:$S1988,AE1988),"")</f>
        <v/>
      </c>
      <c r="AJ1988" s="17" t="str" cm="1">
        <f t="array" ref="AJ1988">IFERROR(INDEX($M1988:$S1988,AF1988),"")</f>
        <v/>
      </c>
      <c r="AK1988" s="17" cm="1">
        <f t="array" ref="AK1988">IFERROR(IF(J1988="Level",INDEX($T1988:$Z1988,AC1988+1),INDEX($T1988:$Z1988,AC1988)),"")</f>
        <v>1</v>
      </c>
      <c r="AL1988" s="17" t="str" cm="1">
        <f t="array" ref="AL1988">IFERROR(IF(J1988="Level",INDEX($T1988:$Z1988,AD1988+1),INDEX($T1988:$Z1988,AD1988)),"")</f>
        <v/>
      </c>
      <c r="AM1988" s="17" t="str" cm="1">
        <f t="array" ref="AM1988">IFERROR(INDEX($T1988:$Z1988,AE1988),"")</f>
        <v/>
      </c>
      <c r="AN1988" s="17" t="str" cm="1">
        <f t="array" ref="AN1988">IFERROR(INDEX($T1988:$Z1988,AF1988),"")</f>
        <v/>
      </c>
    </row>
    <row r="1989" spans="1:40" x14ac:dyDescent="0.2">
      <c r="A1989" s="17" t="str">
        <f t="shared" si="186"/>
        <v>INTO International Year One Mathematics with Business: LDC1INTINT15</v>
      </c>
      <c r="B1989" s="11" t="s">
        <v>97</v>
      </c>
      <c r="C1989" s="11" t="s">
        <v>31936</v>
      </c>
      <c r="D1989" s="11" t="s">
        <v>98</v>
      </c>
      <c r="E1989" s="11" t="s">
        <v>87</v>
      </c>
      <c r="F1989" s="11" t="s">
        <v>87</v>
      </c>
      <c r="G1989" s="11" t="s">
        <v>32732</v>
      </c>
      <c r="H1989" s="11" t="s">
        <v>77</v>
      </c>
      <c r="I1989" s="11">
        <v>1</v>
      </c>
      <c r="J1989" s="11" t="s">
        <v>78</v>
      </c>
      <c r="K1989" s="11" t="s">
        <v>32182</v>
      </c>
      <c r="L1989" s="11">
        <v>120</v>
      </c>
      <c r="M1989" s="11">
        <v>120</v>
      </c>
      <c r="N1989" s="11">
        <v>0</v>
      </c>
      <c r="O1989" s="11">
        <v>0</v>
      </c>
      <c r="P1989" s="11">
        <v>0</v>
      </c>
      <c r="Q1989" s="11">
        <v>0</v>
      </c>
      <c r="R1989" s="11">
        <v>0</v>
      </c>
      <c r="S1989" s="11">
        <v>0</v>
      </c>
      <c r="T1989" s="11">
        <v>1</v>
      </c>
      <c r="U1989" s="11">
        <v>0</v>
      </c>
      <c r="V1989" s="11">
        <v>0</v>
      </c>
      <c r="W1989" s="11">
        <v>0</v>
      </c>
      <c r="X1989" s="11">
        <v>0</v>
      </c>
      <c r="Y1989" s="11">
        <v>0</v>
      </c>
      <c r="Z1989" s="11">
        <v>0</v>
      </c>
      <c r="AA1989" s="12" t="s">
        <v>32959</v>
      </c>
      <c r="AB1989" s="17" t="str">
        <f t="shared" si="187"/>
        <v>Programme: INTO International Year One Mathematics with Business</v>
      </c>
      <c r="AC1989" s="17">
        <f t="shared" si="188"/>
        <v>1</v>
      </c>
      <c r="AD1989" s="17" t="str">
        <f t="shared" si="189"/>
        <v/>
      </c>
      <c r="AE1989" s="17" t="str">
        <f t="shared" si="190"/>
        <v/>
      </c>
      <c r="AF1989" s="17" t="str">
        <f t="shared" si="191"/>
        <v/>
      </c>
      <c r="AG1989" s="17" cm="1">
        <f t="array" ref="AG1989">IFERROR(IF(J1989="Level",INDEX($M1989:$S1989,AC1989+1),INDEX($M1989:$S1989,AC1989)),"")</f>
        <v>120</v>
      </c>
      <c r="AH1989" s="17" t="str" cm="1">
        <f t="array" ref="AH1989">IFERROR(IF(J1989="Level",INDEX($M1989:$S1989,AD1989+1),INDEX($M1989:$S1989,AD1989)),"")</f>
        <v/>
      </c>
      <c r="AI1989" s="17" t="str" cm="1">
        <f t="array" ref="AI1989">IFERROR(INDEX($M1989:$S1989,AE1989),"")</f>
        <v/>
      </c>
      <c r="AJ1989" s="17" t="str" cm="1">
        <f t="array" ref="AJ1989">IFERROR(INDEX($M1989:$S1989,AF1989),"")</f>
        <v/>
      </c>
      <c r="AK1989" s="17" cm="1">
        <f t="array" ref="AK1989">IFERROR(IF(J1989="Level",INDEX($T1989:$Z1989,AC1989+1),INDEX($T1989:$Z1989,AC1989)),"")</f>
        <v>1</v>
      </c>
      <c r="AL1989" s="17" t="str" cm="1">
        <f t="array" ref="AL1989">IFERROR(IF(J1989="Level",INDEX($T1989:$Z1989,AD1989+1),INDEX($T1989:$Z1989,AD1989)),"")</f>
        <v/>
      </c>
      <c r="AM1989" s="17" t="str" cm="1">
        <f t="array" ref="AM1989">IFERROR(INDEX($T1989:$Z1989,AE1989),"")</f>
        <v/>
      </c>
      <c r="AN1989" s="17" t="str" cm="1">
        <f t="array" ref="AN1989">IFERROR(INDEX($T1989:$Z1989,AF1989),"")</f>
        <v/>
      </c>
    </row>
    <row r="1990" spans="1:40" x14ac:dyDescent="0.2">
      <c r="A1990" s="17" t="str">
        <f t="shared" si="186"/>
        <v>INTO International Year One Biosciences: LDC1INTINT16</v>
      </c>
      <c r="B1990" s="11" t="s">
        <v>99</v>
      </c>
      <c r="C1990" s="11" t="s">
        <v>31936</v>
      </c>
      <c r="D1990" s="11" t="s">
        <v>100</v>
      </c>
      <c r="E1990" s="11" t="s">
        <v>87</v>
      </c>
      <c r="F1990" s="11" t="s">
        <v>87</v>
      </c>
      <c r="G1990" s="11" t="s">
        <v>32732</v>
      </c>
      <c r="H1990" s="11" t="s">
        <v>77</v>
      </c>
      <c r="I1990" s="11">
        <v>1</v>
      </c>
      <c r="J1990" s="11" t="s">
        <v>78</v>
      </c>
      <c r="K1990" s="11" t="s">
        <v>32182</v>
      </c>
      <c r="L1990" s="11">
        <v>120</v>
      </c>
      <c r="M1990" s="11">
        <v>120</v>
      </c>
      <c r="N1990" s="11">
        <v>0</v>
      </c>
      <c r="O1990" s="11">
        <v>0</v>
      </c>
      <c r="P1990" s="11">
        <v>0</v>
      </c>
      <c r="Q1990" s="11">
        <v>0</v>
      </c>
      <c r="R1990" s="11">
        <v>0</v>
      </c>
      <c r="S1990" s="11">
        <v>0</v>
      </c>
      <c r="T1990" s="11">
        <v>1</v>
      </c>
      <c r="U1990" s="11">
        <v>0</v>
      </c>
      <c r="V1990" s="11">
        <v>0</v>
      </c>
      <c r="W1990" s="11">
        <v>0</v>
      </c>
      <c r="X1990" s="11">
        <v>0</v>
      </c>
      <c r="Y1990" s="11">
        <v>0</v>
      </c>
      <c r="Z1990" s="11">
        <v>0</v>
      </c>
      <c r="AA1990" s="12" t="s">
        <v>32959</v>
      </c>
      <c r="AB1990" s="17" t="str">
        <f t="shared" si="187"/>
        <v>Programme: INTO International Year One Biosciences</v>
      </c>
      <c r="AC1990" s="17">
        <f t="shared" si="188"/>
        <v>1</v>
      </c>
      <c r="AD1990" s="17" t="str">
        <f t="shared" si="189"/>
        <v/>
      </c>
      <c r="AE1990" s="17" t="str">
        <f t="shared" si="190"/>
        <v/>
      </c>
      <c r="AF1990" s="17" t="str">
        <f t="shared" si="191"/>
        <v/>
      </c>
      <c r="AG1990" s="17" cm="1">
        <f t="array" ref="AG1990">IFERROR(IF(J1990="Level",INDEX($M1990:$S1990,AC1990+1),INDEX($M1990:$S1990,AC1990)),"")</f>
        <v>120</v>
      </c>
      <c r="AH1990" s="17" t="str" cm="1">
        <f t="array" ref="AH1990">IFERROR(IF(J1990="Level",INDEX($M1990:$S1990,AD1990+1),INDEX($M1990:$S1990,AD1990)),"")</f>
        <v/>
      </c>
      <c r="AI1990" s="17" t="str" cm="1">
        <f t="array" ref="AI1990">IFERROR(INDEX($M1990:$S1990,AE1990),"")</f>
        <v/>
      </c>
      <c r="AJ1990" s="17" t="str" cm="1">
        <f t="array" ref="AJ1990">IFERROR(INDEX($M1990:$S1990,AF1990),"")</f>
        <v/>
      </c>
      <c r="AK1990" s="17" cm="1">
        <f t="array" ref="AK1990">IFERROR(IF(J1990="Level",INDEX($T1990:$Z1990,AC1990+1),INDEX($T1990:$Z1990,AC1990)),"")</f>
        <v>1</v>
      </c>
      <c r="AL1990" s="17" t="str" cm="1">
        <f t="array" ref="AL1990">IFERROR(IF(J1990="Level",INDEX($T1990:$Z1990,AD1990+1),INDEX($T1990:$Z1990,AD1990)),"")</f>
        <v/>
      </c>
      <c r="AM1990" s="17" t="str" cm="1">
        <f t="array" ref="AM1990">IFERROR(INDEX($T1990:$Z1990,AE1990),"")</f>
        <v/>
      </c>
      <c r="AN1990" s="17" t="str" cm="1">
        <f t="array" ref="AN1990">IFERROR(INDEX($T1990:$Z1990,AF1990),"")</f>
        <v/>
      </c>
    </row>
    <row r="1991" spans="1:40" x14ac:dyDescent="0.2">
      <c r="A1991" s="17" t="str">
        <f t="shared" si="186"/>
        <v>Exeter International Foundation (September): LIF0INTINT22</v>
      </c>
      <c r="B1991" s="11" t="s">
        <v>101</v>
      </c>
      <c r="C1991" s="11" t="s">
        <v>31936</v>
      </c>
      <c r="D1991" s="11" t="s">
        <v>102</v>
      </c>
      <c r="E1991" s="11" t="s">
        <v>87</v>
      </c>
      <c r="F1991" s="11" t="s">
        <v>87</v>
      </c>
      <c r="G1991" s="11" t="s">
        <v>32766</v>
      </c>
      <c r="H1991" s="11" t="s">
        <v>77</v>
      </c>
      <c r="I1991" s="11">
        <v>1</v>
      </c>
      <c r="J1991" s="11" t="s">
        <v>78</v>
      </c>
      <c r="K1991" s="11" t="s">
        <v>32182</v>
      </c>
      <c r="L1991" s="11">
        <v>120</v>
      </c>
      <c r="M1991" s="11">
        <v>120</v>
      </c>
      <c r="N1991" s="11">
        <v>0</v>
      </c>
      <c r="O1991" s="11">
        <v>0</v>
      </c>
      <c r="P1991" s="11">
        <v>0</v>
      </c>
      <c r="Q1991" s="11">
        <v>0</v>
      </c>
      <c r="R1991" s="11">
        <v>0</v>
      </c>
      <c r="S1991" s="11">
        <v>0</v>
      </c>
      <c r="T1991" s="11">
        <v>1</v>
      </c>
      <c r="U1991" s="11">
        <v>0</v>
      </c>
      <c r="V1991" s="11">
        <v>0</v>
      </c>
      <c r="W1991" s="11">
        <v>0</v>
      </c>
      <c r="X1991" s="11">
        <v>0</v>
      </c>
      <c r="Y1991" s="11">
        <v>0</v>
      </c>
      <c r="Z1991" s="11">
        <v>0</v>
      </c>
      <c r="AA1991" s="12" t="s">
        <v>32959</v>
      </c>
      <c r="AB1991" s="17" t="str">
        <f t="shared" si="187"/>
        <v>Programme: Exeter International Foundation (September)</v>
      </c>
      <c r="AC1991" s="17">
        <f t="shared" si="188"/>
        <v>1</v>
      </c>
      <c r="AD1991" s="17" t="str">
        <f t="shared" si="189"/>
        <v/>
      </c>
      <c r="AE1991" s="17" t="str">
        <f t="shared" si="190"/>
        <v/>
      </c>
      <c r="AF1991" s="17" t="str">
        <f t="shared" si="191"/>
        <v/>
      </c>
      <c r="AG1991" s="17" cm="1">
        <f t="array" ref="AG1991">IFERROR(IF(J1991="Level",INDEX($M1991:$S1991,AC1991+1),INDEX($M1991:$S1991,AC1991)),"")</f>
        <v>120</v>
      </c>
      <c r="AH1991" s="17" t="str" cm="1">
        <f t="array" ref="AH1991">IFERROR(IF(J1991="Level",INDEX($M1991:$S1991,AD1991+1),INDEX($M1991:$S1991,AD1991)),"")</f>
        <v/>
      </c>
      <c r="AI1991" s="17" t="str" cm="1">
        <f t="array" ref="AI1991">IFERROR(INDEX($M1991:$S1991,AE1991),"")</f>
        <v/>
      </c>
      <c r="AJ1991" s="17" t="str" cm="1">
        <f t="array" ref="AJ1991">IFERROR(INDEX($M1991:$S1991,AF1991),"")</f>
        <v/>
      </c>
      <c r="AK1991" s="17" cm="1">
        <f t="array" ref="AK1991">IFERROR(IF(J1991="Level",INDEX($T1991:$Z1991,AC1991+1),INDEX($T1991:$Z1991,AC1991)),"")</f>
        <v>1</v>
      </c>
      <c r="AL1991" s="17" t="str" cm="1">
        <f t="array" ref="AL1991">IFERROR(IF(J1991="Level",INDEX($T1991:$Z1991,AD1991+1),INDEX($T1991:$Z1991,AD1991)),"")</f>
        <v/>
      </c>
      <c r="AM1991" s="17" t="str" cm="1">
        <f t="array" ref="AM1991">IFERROR(INDEX($T1991:$Z1991,AE1991),"")</f>
        <v/>
      </c>
      <c r="AN1991" s="17" t="str" cm="1">
        <f t="array" ref="AN1991">IFERROR(INDEX($T1991:$Z1991,AF1991),"")</f>
        <v/>
      </c>
    </row>
    <row r="1992" spans="1:40" x14ac:dyDescent="0.2">
      <c r="A1992" s="17" t="str">
        <f t="shared" si="186"/>
        <v>Exeter International Foundation (Fast Track): LIF0INTINT24</v>
      </c>
      <c r="B1992" s="11" t="s">
        <v>103</v>
      </c>
      <c r="C1992" s="11" t="s">
        <v>31936</v>
      </c>
      <c r="D1992" s="11" t="s">
        <v>104</v>
      </c>
      <c r="E1992" s="11" t="s">
        <v>87</v>
      </c>
      <c r="F1992" s="11" t="s">
        <v>87</v>
      </c>
      <c r="G1992" s="11" t="s">
        <v>32766</v>
      </c>
      <c r="H1992" s="11" t="s">
        <v>77</v>
      </c>
      <c r="I1992" s="11">
        <v>1</v>
      </c>
      <c r="J1992" s="11" t="s">
        <v>78</v>
      </c>
      <c r="K1992" s="11" t="s">
        <v>32182</v>
      </c>
      <c r="L1992" s="11">
        <v>120</v>
      </c>
      <c r="M1992" s="11">
        <v>120</v>
      </c>
      <c r="N1992" s="11">
        <v>0</v>
      </c>
      <c r="O1992" s="11">
        <v>0</v>
      </c>
      <c r="P1992" s="11">
        <v>0</v>
      </c>
      <c r="Q1992" s="11">
        <v>0</v>
      </c>
      <c r="R1992" s="11">
        <v>0</v>
      </c>
      <c r="S1992" s="11">
        <v>0</v>
      </c>
      <c r="T1992" s="11">
        <v>1</v>
      </c>
      <c r="U1992" s="11">
        <v>0</v>
      </c>
      <c r="V1992" s="11">
        <v>0</v>
      </c>
      <c r="W1992" s="11">
        <v>0</v>
      </c>
      <c r="X1992" s="11">
        <v>0</v>
      </c>
      <c r="Y1992" s="11">
        <v>0</v>
      </c>
      <c r="Z1992" s="11">
        <v>0</v>
      </c>
      <c r="AA1992" s="12" t="s">
        <v>32959</v>
      </c>
      <c r="AB1992" s="17" t="str">
        <f t="shared" si="187"/>
        <v>Programme: Exeter International Foundation (Fast Track)</v>
      </c>
      <c r="AC1992" s="17">
        <f t="shared" si="188"/>
        <v>1</v>
      </c>
      <c r="AD1992" s="17" t="str">
        <f t="shared" si="189"/>
        <v/>
      </c>
      <c r="AE1992" s="17" t="str">
        <f t="shared" si="190"/>
        <v/>
      </c>
      <c r="AF1992" s="17" t="str">
        <f t="shared" si="191"/>
        <v/>
      </c>
      <c r="AG1992" s="17" cm="1">
        <f t="array" ref="AG1992">IFERROR(IF(J1992="Level",INDEX($M1992:$S1992,AC1992+1),INDEX($M1992:$S1992,AC1992)),"")</f>
        <v>120</v>
      </c>
      <c r="AH1992" s="17" t="str" cm="1">
        <f t="array" ref="AH1992">IFERROR(IF(J1992="Level",INDEX($M1992:$S1992,AD1992+1),INDEX($M1992:$S1992,AD1992)),"")</f>
        <v/>
      </c>
      <c r="AI1992" s="17" t="str" cm="1">
        <f t="array" ref="AI1992">IFERROR(INDEX($M1992:$S1992,AE1992),"")</f>
        <v/>
      </c>
      <c r="AJ1992" s="17" t="str" cm="1">
        <f t="array" ref="AJ1992">IFERROR(INDEX($M1992:$S1992,AF1992),"")</f>
        <v/>
      </c>
      <c r="AK1992" s="17" cm="1">
        <f t="array" ref="AK1992">IFERROR(IF(J1992="Level",INDEX($T1992:$Z1992,AC1992+1),INDEX($T1992:$Z1992,AC1992)),"")</f>
        <v>1</v>
      </c>
      <c r="AL1992" s="17" t="str" cm="1">
        <f t="array" ref="AL1992">IFERROR(IF(J1992="Level",INDEX($T1992:$Z1992,AD1992+1),INDEX($T1992:$Z1992,AD1992)),"")</f>
        <v/>
      </c>
      <c r="AM1992" s="17" t="str" cm="1">
        <f t="array" ref="AM1992">IFERROR(INDEX($T1992:$Z1992,AE1992),"")</f>
        <v/>
      </c>
      <c r="AN1992" s="17" t="str" cm="1">
        <f t="array" ref="AN1992">IFERROR(INDEX($T1992:$Z1992,AF1992),"")</f>
        <v/>
      </c>
    </row>
    <row r="1993" spans="1:40" x14ac:dyDescent="0.2">
      <c r="A1993" s="17" t="str">
        <f t="shared" si="186"/>
        <v>Exeter International Extended Foundation (September): LIF1INTINT19</v>
      </c>
      <c r="B1993" s="11" t="s">
        <v>105</v>
      </c>
      <c r="C1993" s="11" t="s">
        <v>31936</v>
      </c>
      <c r="D1993" s="11" t="s">
        <v>106</v>
      </c>
      <c r="E1993" s="11" t="s">
        <v>87</v>
      </c>
      <c r="F1993" s="11" t="s">
        <v>87</v>
      </c>
      <c r="G1993" s="11" t="s">
        <v>32766</v>
      </c>
      <c r="H1993" s="11" t="s">
        <v>77</v>
      </c>
      <c r="I1993" s="11">
        <v>1</v>
      </c>
      <c r="J1993" s="11" t="s">
        <v>78</v>
      </c>
      <c r="K1993" s="11" t="s">
        <v>32182</v>
      </c>
      <c r="L1993" s="11">
        <v>120</v>
      </c>
      <c r="M1993" s="11">
        <v>120</v>
      </c>
      <c r="N1993" s="11">
        <v>0</v>
      </c>
      <c r="O1993" s="11">
        <v>0</v>
      </c>
      <c r="P1993" s="11">
        <v>0</v>
      </c>
      <c r="Q1993" s="11">
        <v>0</v>
      </c>
      <c r="R1993" s="11">
        <v>0</v>
      </c>
      <c r="S1993" s="11">
        <v>0</v>
      </c>
      <c r="T1993" s="11">
        <v>1</v>
      </c>
      <c r="U1993" s="11">
        <v>0</v>
      </c>
      <c r="V1993" s="11">
        <v>0</v>
      </c>
      <c r="W1993" s="11">
        <v>0</v>
      </c>
      <c r="X1993" s="11">
        <v>0</v>
      </c>
      <c r="Y1993" s="11">
        <v>0</v>
      </c>
      <c r="Z1993" s="11">
        <v>0</v>
      </c>
      <c r="AA1993" s="12" t="s">
        <v>32959</v>
      </c>
      <c r="AB1993" s="17" t="str">
        <f t="shared" si="187"/>
        <v>Programme: Exeter International Extended Foundation (September)</v>
      </c>
      <c r="AC1993" s="17">
        <f t="shared" si="188"/>
        <v>1</v>
      </c>
      <c r="AD1993" s="17" t="str">
        <f t="shared" si="189"/>
        <v/>
      </c>
      <c r="AE1993" s="17" t="str">
        <f t="shared" si="190"/>
        <v/>
      </c>
      <c r="AF1993" s="17" t="str">
        <f t="shared" si="191"/>
        <v/>
      </c>
      <c r="AG1993" s="17" cm="1">
        <f t="array" ref="AG1993">IFERROR(IF(J1993="Level",INDEX($M1993:$S1993,AC1993+1),INDEX($M1993:$S1993,AC1993)),"")</f>
        <v>120</v>
      </c>
      <c r="AH1993" s="17" t="str" cm="1">
        <f t="array" ref="AH1993">IFERROR(IF(J1993="Level",INDEX($M1993:$S1993,AD1993+1),INDEX($M1993:$S1993,AD1993)),"")</f>
        <v/>
      </c>
      <c r="AI1993" s="17" t="str" cm="1">
        <f t="array" ref="AI1993">IFERROR(INDEX($M1993:$S1993,AE1993),"")</f>
        <v/>
      </c>
      <c r="AJ1993" s="17" t="str" cm="1">
        <f t="array" ref="AJ1993">IFERROR(INDEX($M1993:$S1993,AF1993),"")</f>
        <v/>
      </c>
      <c r="AK1993" s="17" cm="1">
        <f t="array" ref="AK1993">IFERROR(IF(J1993="Level",INDEX($T1993:$Z1993,AC1993+1),INDEX($T1993:$Z1993,AC1993)),"")</f>
        <v>1</v>
      </c>
      <c r="AL1993" s="17" t="str" cm="1">
        <f t="array" ref="AL1993">IFERROR(IF(J1993="Level",INDEX($T1993:$Z1993,AD1993+1),INDEX($T1993:$Z1993,AD1993)),"")</f>
        <v/>
      </c>
      <c r="AM1993" s="17" t="str" cm="1">
        <f t="array" ref="AM1993">IFERROR(INDEX($T1993:$Z1993,AE1993),"")</f>
        <v/>
      </c>
      <c r="AN1993" s="17" t="str" cm="1">
        <f t="array" ref="AN1993">IFERROR(INDEX($T1993:$Z1993,AF1993),"")</f>
        <v/>
      </c>
    </row>
    <row r="1994" spans="1:40" x14ac:dyDescent="0.2">
      <c r="A1994" s="17" t="str">
        <f t="shared" si="186"/>
        <v>Exeter International Foundation (January): LIF0INTINT23</v>
      </c>
      <c r="B1994" s="11" t="s">
        <v>107</v>
      </c>
      <c r="C1994" s="11" t="s">
        <v>31936</v>
      </c>
      <c r="D1994" s="11" t="s">
        <v>108</v>
      </c>
      <c r="E1994" s="11" t="s">
        <v>87</v>
      </c>
      <c r="F1994" s="11" t="s">
        <v>87</v>
      </c>
      <c r="G1994" s="11" t="s">
        <v>32767</v>
      </c>
      <c r="H1994" s="11" t="s">
        <v>77</v>
      </c>
      <c r="I1994" s="11">
        <v>1</v>
      </c>
      <c r="J1994" s="11" t="s">
        <v>78</v>
      </c>
      <c r="K1994" s="11" t="s">
        <v>32182</v>
      </c>
      <c r="L1994" s="11">
        <v>120</v>
      </c>
      <c r="M1994" s="11">
        <v>120</v>
      </c>
      <c r="N1994" s="11">
        <v>0</v>
      </c>
      <c r="O1994" s="11">
        <v>0</v>
      </c>
      <c r="P1994" s="11">
        <v>0</v>
      </c>
      <c r="Q1994" s="11">
        <v>0</v>
      </c>
      <c r="R1994" s="11">
        <v>0</v>
      </c>
      <c r="S1994" s="11">
        <v>0</v>
      </c>
      <c r="T1994" s="11">
        <v>1</v>
      </c>
      <c r="U1994" s="11">
        <v>0</v>
      </c>
      <c r="V1994" s="11">
        <v>0</v>
      </c>
      <c r="W1994" s="11">
        <v>0</v>
      </c>
      <c r="X1994" s="11">
        <v>0</v>
      </c>
      <c r="Y1994" s="11">
        <v>0</v>
      </c>
      <c r="Z1994" s="11">
        <v>0</v>
      </c>
      <c r="AA1994" s="12" t="s">
        <v>32960</v>
      </c>
      <c r="AB1994" s="17" t="str">
        <f t="shared" si="187"/>
        <v>Programme: Exeter International Foundation (January)</v>
      </c>
      <c r="AC1994" s="17">
        <f t="shared" si="188"/>
        <v>1</v>
      </c>
      <c r="AD1994" s="17" t="str">
        <f t="shared" si="189"/>
        <v/>
      </c>
      <c r="AE1994" s="17" t="str">
        <f t="shared" si="190"/>
        <v/>
      </c>
      <c r="AF1994" s="17" t="str">
        <f t="shared" si="191"/>
        <v/>
      </c>
      <c r="AG1994" s="17" cm="1">
        <f t="array" ref="AG1994">IFERROR(IF(J1994="Level",INDEX($M1994:$S1994,AC1994+1),INDEX($M1994:$S1994,AC1994)),"")</f>
        <v>120</v>
      </c>
      <c r="AH1994" s="17" t="str" cm="1">
        <f t="array" ref="AH1994">IFERROR(IF(J1994="Level",INDEX($M1994:$S1994,AD1994+1),INDEX($M1994:$S1994,AD1994)),"")</f>
        <v/>
      </c>
      <c r="AI1994" s="17" t="str" cm="1">
        <f t="array" ref="AI1994">IFERROR(INDEX($M1994:$S1994,AE1994),"")</f>
        <v/>
      </c>
      <c r="AJ1994" s="17" t="str" cm="1">
        <f t="array" ref="AJ1994">IFERROR(INDEX($M1994:$S1994,AF1994),"")</f>
        <v/>
      </c>
      <c r="AK1994" s="17" cm="1">
        <f t="array" ref="AK1994">IFERROR(IF(J1994="Level",INDEX($T1994:$Z1994,AC1994+1),INDEX($T1994:$Z1994,AC1994)),"")</f>
        <v>1</v>
      </c>
      <c r="AL1994" s="17" t="str" cm="1">
        <f t="array" ref="AL1994">IFERROR(IF(J1994="Level",INDEX($T1994:$Z1994,AD1994+1),INDEX($T1994:$Z1994,AD1994)),"")</f>
        <v/>
      </c>
      <c r="AM1994" s="17" t="str" cm="1">
        <f t="array" ref="AM1994">IFERROR(INDEX($T1994:$Z1994,AE1994),"")</f>
        <v/>
      </c>
      <c r="AN1994" s="17" t="str" cm="1">
        <f t="array" ref="AN1994">IFERROR(INDEX($T1994:$Z1994,AF1994),"")</f>
        <v/>
      </c>
    </row>
    <row r="1995" spans="1:40" x14ac:dyDescent="0.2">
      <c r="A1995" s="17" t="str">
        <f t="shared" si="186"/>
        <v>Exeter International Extended Foundation (July): LIF1INTINT18</v>
      </c>
      <c r="B1995" s="11" t="s">
        <v>109</v>
      </c>
      <c r="C1995" s="11" t="s">
        <v>31936</v>
      </c>
      <c r="D1995" s="11" t="s">
        <v>110</v>
      </c>
      <c r="E1995" s="11" t="s">
        <v>87</v>
      </c>
      <c r="F1995" s="11" t="s">
        <v>87</v>
      </c>
      <c r="G1995" s="11" t="s">
        <v>32767</v>
      </c>
      <c r="H1995" s="11" t="s">
        <v>77</v>
      </c>
      <c r="I1995" s="11">
        <v>1</v>
      </c>
      <c r="J1995" s="11" t="s">
        <v>78</v>
      </c>
      <c r="K1995" s="11" t="s">
        <v>32182</v>
      </c>
      <c r="L1995" s="11">
        <v>120</v>
      </c>
      <c r="M1995" s="11">
        <v>120</v>
      </c>
      <c r="N1995" s="11">
        <v>0</v>
      </c>
      <c r="O1995" s="11">
        <v>0</v>
      </c>
      <c r="P1995" s="11">
        <v>0</v>
      </c>
      <c r="Q1995" s="11">
        <v>0</v>
      </c>
      <c r="R1995" s="11">
        <v>0</v>
      </c>
      <c r="S1995" s="11">
        <v>0</v>
      </c>
      <c r="T1995" s="11">
        <v>1</v>
      </c>
      <c r="U1995" s="11">
        <v>0</v>
      </c>
      <c r="V1995" s="11">
        <v>0</v>
      </c>
      <c r="W1995" s="11">
        <v>0</v>
      </c>
      <c r="X1995" s="11">
        <v>0</v>
      </c>
      <c r="Y1995" s="11">
        <v>0</v>
      </c>
      <c r="Z1995" s="11">
        <v>0</v>
      </c>
      <c r="AA1995" s="12" t="s">
        <v>32960</v>
      </c>
      <c r="AB1995" s="17" t="str">
        <f t="shared" si="187"/>
        <v>Programme: Exeter International Extended Foundation (July)</v>
      </c>
      <c r="AC1995" s="17">
        <f t="shared" si="188"/>
        <v>1</v>
      </c>
      <c r="AD1995" s="17" t="str">
        <f t="shared" si="189"/>
        <v/>
      </c>
      <c r="AE1995" s="17" t="str">
        <f t="shared" si="190"/>
        <v/>
      </c>
      <c r="AF1995" s="17" t="str">
        <f t="shared" si="191"/>
        <v/>
      </c>
      <c r="AG1995" s="17" cm="1">
        <f t="array" ref="AG1995">IFERROR(IF(J1995="Level",INDEX($M1995:$S1995,AC1995+1),INDEX($M1995:$S1995,AC1995)),"")</f>
        <v>120</v>
      </c>
      <c r="AH1995" s="17" t="str" cm="1">
        <f t="array" ref="AH1995">IFERROR(IF(J1995="Level",INDEX($M1995:$S1995,AD1995+1),INDEX($M1995:$S1995,AD1995)),"")</f>
        <v/>
      </c>
      <c r="AI1995" s="17" t="str" cm="1">
        <f t="array" ref="AI1995">IFERROR(INDEX($M1995:$S1995,AE1995),"")</f>
        <v/>
      </c>
      <c r="AJ1995" s="17" t="str" cm="1">
        <f t="array" ref="AJ1995">IFERROR(INDEX($M1995:$S1995,AF1995),"")</f>
        <v/>
      </c>
      <c r="AK1995" s="17" cm="1">
        <f t="array" ref="AK1995">IFERROR(IF(J1995="Level",INDEX($T1995:$Z1995,AC1995+1),INDEX($T1995:$Z1995,AC1995)),"")</f>
        <v>1</v>
      </c>
      <c r="AL1995" s="17" t="str" cm="1">
        <f t="array" ref="AL1995">IFERROR(IF(J1995="Level",INDEX($T1995:$Z1995,AD1995+1),INDEX($T1995:$Z1995,AD1995)),"")</f>
        <v/>
      </c>
      <c r="AM1995" s="17" t="str" cm="1">
        <f t="array" ref="AM1995">IFERROR(INDEX($T1995:$Z1995,AE1995),"")</f>
        <v/>
      </c>
      <c r="AN1995" s="17" t="str" cm="1">
        <f t="array" ref="AN1995">IFERROR(INDEX($T1995:$Z1995,AF1995),"")</f>
        <v/>
      </c>
    </row>
    <row r="1996" spans="1:40" x14ac:dyDescent="0.2">
      <c r="A1996" s="17" t="str">
        <f t="shared" si="186"/>
        <v>Exeter International Graduate Diploma (September): LDP1INTINT12</v>
      </c>
      <c r="B1996" s="11" t="s">
        <v>117</v>
      </c>
      <c r="C1996" s="11" t="s">
        <v>31936</v>
      </c>
      <c r="D1996" s="11" t="s">
        <v>118</v>
      </c>
      <c r="E1996" s="11" t="s">
        <v>87</v>
      </c>
      <c r="F1996" s="11" t="s">
        <v>87</v>
      </c>
      <c r="G1996" s="11" t="s">
        <v>32763</v>
      </c>
      <c r="H1996" s="11" t="s">
        <v>77</v>
      </c>
      <c r="I1996" s="11">
        <v>1</v>
      </c>
      <c r="J1996" s="11" t="s">
        <v>78</v>
      </c>
      <c r="K1996" s="11" t="s">
        <v>32182</v>
      </c>
      <c r="L1996" s="11">
        <v>120</v>
      </c>
      <c r="M1996" s="11">
        <v>120</v>
      </c>
      <c r="N1996" s="11">
        <v>0</v>
      </c>
      <c r="O1996" s="11">
        <v>0</v>
      </c>
      <c r="P1996" s="11">
        <v>0</v>
      </c>
      <c r="Q1996" s="11">
        <v>0</v>
      </c>
      <c r="R1996" s="11">
        <v>0</v>
      </c>
      <c r="S1996" s="11">
        <v>0</v>
      </c>
      <c r="T1996" s="11">
        <v>1</v>
      </c>
      <c r="U1996" s="11">
        <v>0</v>
      </c>
      <c r="V1996" s="11">
        <v>0</v>
      </c>
      <c r="W1996" s="11">
        <v>0</v>
      </c>
      <c r="X1996" s="11">
        <v>0</v>
      </c>
      <c r="Y1996" s="11">
        <v>0</v>
      </c>
      <c r="Z1996" s="11">
        <v>0</v>
      </c>
      <c r="AA1996" s="12" t="s">
        <v>32959</v>
      </c>
      <c r="AB1996" s="17" t="str">
        <f t="shared" si="187"/>
        <v>Programme: Exeter International Graduate Diploma (September)</v>
      </c>
      <c r="AC1996" s="17">
        <f t="shared" si="188"/>
        <v>1</v>
      </c>
      <c r="AD1996" s="17" t="str">
        <f t="shared" si="189"/>
        <v/>
      </c>
      <c r="AE1996" s="17" t="str">
        <f t="shared" si="190"/>
        <v/>
      </c>
      <c r="AF1996" s="17" t="str">
        <f t="shared" si="191"/>
        <v/>
      </c>
      <c r="AG1996" s="17" cm="1">
        <f t="array" ref="AG1996">IFERROR(IF(J1996="Level",INDEX($M1996:$S1996,AC1996+1),INDEX($M1996:$S1996,AC1996)),"")</f>
        <v>120</v>
      </c>
      <c r="AH1996" s="17" t="str" cm="1">
        <f t="array" ref="AH1996">IFERROR(IF(J1996="Level",INDEX($M1996:$S1996,AD1996+1),INDEX($M1996:$S1996,AD1996)),"")</f>
        <v/>
      </c>
      <c r="AI1996" s="17" t="str" cm="1">
        <f t="array" ref="AI1996">IFERROR(INDEX($M1996:$S1996,AE1996),"")</f>
        <v/>
      </c>
      <c r="AJ1996" s="17" t="str" cm="1">
        <f t="array" ref="AJ1996">IFERROR(INDEX($M1996:$S1996,AF1996),"")</f>
        <v/>
      </c>
      <c r="AK1996" s="17" cm="1">
        <f t="array" ref="AK1996">IFERROR(IF(J1996="Level",INDEX($T1996:$Z1996,AC1996+1),INDEX($T1996:$Z1996,AC1996)),"")</f>
        <v>1</v>
      </c>
      <c r="AL1996" s="17" t="str" cm="1">
        <f t="array" ref="AL1996">IFERROR(IF(J1996="Level",INDEX($T1996:$Z1996,AD1996+1),INDEX($T1996:$Z1996,AD1996)),"")</f>
        <v/>
      </c>
      <c r="AM1996" s="17" t="str" cm="1">
        <f t="array" ref="AM1996">IFERROR(INDEX($T1996:$Z1996,AE1996),"")</f>
        <v/>
      </c>
      <c r="AN1996" s="17" t="str" cm="1">
        <f t="array" ref="AN1996">IFERROR(INDEX($T1996:$Z1996,AF1996),"")</f>
        <v/>
      </c>
    </row>
    <row r="1997" spans="1:40" x14ac:dyDescent="0.2">
      <c r="A1997" s="17" t="str">
        <f t="shared" si="186"/>
        <v>Exeter International Graduate Diploma (January): LDP1INTINT13</v>
      </c>
      <c r="B1997" s="11" t="s">
        <v>119</v>
      </c>
      <c r="C1997" s="11" t="s">
        <v>31936</v>
      </c>
      <c r="D1997" s="11" t="s">
        <v>32764</v>
      </c>
      <c r="E1997" s="11" t="s">
        <v>87</v>
      </c>
      <c r="F1997" s="11" t="s">
        <v>87</v>
      </c>
      <c r="G1997" s="11" t="s">
        <v>32765</v>
      </c>
      <c r="H1997" s="11" t="s">
        <v>77</v>
      </c>
      <c r="I1997" s="11">
        <v>1</v>
      </c>
      <c r="J1997" s="11" t="s">
        <v>78</v>
      </c>
      <c r="K1997" s="11" t="s">
        <v>32182</v>
      </c>
      <c r="L1997" s="11">
        <v>120</v>
      </c>
      <c r="M1997" s="11">
        <v>120</v>
      </c>
      <c r="N1997" s="11">
        <v>0</v>
      </c>
      <c r="O1997" s="11">
        <v>0</v>
      </c>
      <c r="P1997" s="11">
        <v>0</v>
      </c>
      <c r="Q1997" s="11">
        <v>0</v>
      </c>
      <c r="R1997" s="11">
        <v>0</v>
      </c>
      <c r="S1997" s="11">
        <v>0</v>
      </c>
      <c r="T1997" s="11">
        <v>1</v>
      </c>
      <c r="U1997" s="11">
        <v>0</v>
      </c>
      <c r="V1997" s="11">
        <v>0</v>
      </c>
      <c r="W1997" s="11">
        <v>0</v>
      </c>
      <c r="X1997" s="11">
        <v>0</v>
      </c>
      <c r="Y1997" s="11">
        <v>0</v>
      </c>
      <c r="Z1997" s="11">
        <v>0</v>
      </c>
      <c r="AA1997" s="12" t="s">
        <v>32960</v>
      </c>
      <c r="AB1997" s="17" t="str">
        <f t="shared" si="187"/>
        <v>Programme: Exeter International Graduate Diploma (January)</v>
      </c>
      <c r="AC1997" s="17">
        <f t="shared" si="188"/>
        <v>1</v>
      </c>
      <c r="AD1997" s="17" t="str">
        <f t="shared" si="189"/>
        <v/>
      </c>
      <c r="AE1997" s="17" t="str">
        <f t="shared" si="190"/>
        <v/>
      </c>
      <c r="AF1997" s="17" t="str">
        <f t="shared" si="191"/>
        <v/>
      </c>
      <c r="AG1997" s="17" cm="1">
        <f t="array" ref="AG1997">IFERROR(IF(J1997="Level",INDEX($M1997:$S1997,AC1997+1),INDEX($M1997:$S1997,AC1997)),"")</f>
        <v>120</v>
      </c>
      <c r="AH1997" s="17" t="str" cm="1">
        <f t="array" ref="AH1997">IFERROR(IF(J1997="Level",INDEX($M1997:$S1997,AD1997+1),INDEX($M1997:$S1997,AD1997)),"")</f>
        <v/>
      </c>
      <c r="AI1997" s="17" t="str" cm="1">
        <f t="array" ref="AI1997">IFERROR(INDEX($M1997:$S1997,AE1997),"")</f>
        <v/>
      </c>
      <c r="AJ1997" s="17" t="str" cm="1">
        <f t="array" ref="AJ1997">IFERROR(INDEX($M1997:$S1997,AF1997),"")</f>
        <v/>
      </c>
      <c r="AK1997" s="17" cm="1">
        <f t="array" ref="AK1997">IFERROR(IF(J1997="Level",INDEX($T1997:$Z1997,AC1997+1),INDEX($T1997:$Z1997,AC1997)),"")</f>
        <v>1</v>
      </c>
      <c r="AL1997" s="17" t="str" cm="1">
        <f t="array" ref="AL1997">IFERROR(IF(J1997="Level",INDEX($T1997:$Z1997,AD1997+1),INDEX($T1997:$Z1997,AD1997)),"")</f>
        <v/>
      </c>
      <c r="AM1997" s="17" t="str" cm="1">
        <f t="array" ref="AM1997">IFERROR(INDEX($T1997:$Z1997,AE1997),"")</f>
        <v/>
      </c>
      <c r="AN1997" s="17" t="str" cm="1">
        <f t="array" ref="AN1997">IFERROR(INDEX($T1997:$Z1997,AF1997),"")</f>
        <v/>
      </c>
    </row>
    <row r="1998" spans="1:40" x14ac:dyDescent="0.2">
      <c r="A1998" s="17" t="str">
        <f t="shared" si="186"/>
        <v>BSc Business Studies: UFS3SBESBE14</v>
      </c>
      <c r="B1998" s="11" t="s">
        <v>83</v>
      </c>
      <c r="C1998" s="11" t="s">
        <v>31936</v>
      </c>
      <c r="D1998" s="11" t="s">
        <v>84</v>
      </c>
      <c r="E1998" s="11" t="s">
        <v>32279</v>
      </c>
      <c r="F1998" s="11" t="s">
        <v>82</v>
      </c>
      <c r="G1998" s="11" t="s">
        <v>32810</v>
      </c>
      <c r="H1998" s="11" t="s">
        <v>77</v>
      </c>
      <c r="I1998" s="11">
        <v>1</v>
      </c>
      <c r="J1998" s="11" t="s">
        <v>78</v>
      </c>
      <c r="K1998" s="11" t="s">
        <v>32182</v>
      </c>
      <c r="L1998" s="11">
        <v>120</v>
      </c>
      <c r="M1998" s="11">
        <v>0</v>
      </c>
      <c r="N1998" s="11">
        <v>0</v>
      </c>
      <c r="O1998" s="11">
        <v>120</v>
      </c>
      <c r="P1998" s="11">
        <v>0</v>
      </c>
      <c r="Q1998" s="11">
        <v>0</v>
      </c>
      <c r="R1998" s="11">
        <v>0</v>
      </c>
      <c r="S1998" s="11">
        <v>120</v>
      </c>
      <c r="T1998" s="11">
        <v>0</v>
      </c>
      <c r="U1998" s="11">
        <v>0</v>
      </c>
      <c r="V1998" s="11">
        <v>1</v>
      </c>
      <c r="W1998" s="11">
        <v>0</v>
      </c>
      <c r="X1998" s="11">
        <v>0</v>
      </c>
      <c r="Y1998" s="11">
        <v>0</v>
      </c>
      <c r="Z1998" s="11">
        <v>1</v>
      </c>
      <c r="AA1998" s="12" t="s">
        <v>32958</v>
      </c>
      <c r="AB1998" s="17" t="str">
        <f t="shared" si="187"/>
        <v>Programme: BSc Business Studies</v>
      </c>
      <c r="AC1998" s="17">
        <f t="shared" si="188"/>
        <v>3</v>
      </c>
      <c r="AD1998" s="17" t="str">
        <f t="shared" si="189"/>
        <v/>
      </c>
      <c r="AE1998" s="17" t="str">
        <f t="shared" si="190"/>
        <v/>
      </c>
      <c r="AF1998" s="17" t="str">
        <f t="shared" si="191"/>
        <v/>
      </c>
      <c r="AG1998" s="17" cm="1">
        <f t="array" ref="AG1998">IFERROR(IF(J1998="Level",INDEX($M1998:$S1998,AC1998+1),INDEX($M1998:$S1998,AC1998)),"")</f>
        <v>120</v>
      </c>
      <c r="AH1998" s="17" t="str" cm="1">
        <f t="array" ref="AH1998">IFERROR(IF(J1998="Level",INDEX($M1998:$S1998,AD1998+1),INDEX($M1998:$S1998,AD1998)),"")</f>
        <v/>
      </c>
      <c r="AI1998" s="17" t="str" cm="1">
        <f t="array" ref="AI1998">IFERROR(INDEX($M1998:$S1998,AE1998),"")</f>
        <v/>
      </c>
      <c r="AJ1998" s="17" t="str" cm="1">
        <f t="array" ref="AJ1998">IFERROR(INDEX($M1998:$S1998,AF1998),"")</f>
        <v/>
      </c>
      <c r="AK1998" s="17" cm="1">
        <f t="array" ref="AK1998">IFERROR(IF(J1998="Level",INDEX($T1998:$Z1998,AC1998+1),INDEX($T1998:$Z1998,AC1998)),"")</f>
        <v>1</v>
      </c>
      <c r="AL1998" s="17" t="str" cm="1">
        <f t="array" ref="AL1998">IFERROR(IF(J1998="Level",INDEX($T1998:$Z1998,AD1998+1),INDEX($T1998:$Z1998,AD1998)),"")</f>
        <v/>
      </c>
      <c r="AM1998" s="17" t="str" cm="1">
        <f t="array" ref="AM1998">IFERROR(INDEX($T1998:$Z1998,AE1998),"")</f>
        <v/>
      </c>
      <c r="AN1998" s="17" t="str" cm="1">
        <f t="array" ref="AN1998">IFERROR(INDEX($T1998:$Z1998,AF1998),"")</f>
        <v/>
      </c>
    </row>
    <row r="1999" spans="1:40" x14ac:dyDescent="0.2">
      <c r="A1999" s="17" t="str">
        <f t="shared" si="186"/>
        <v>BA Law: UFA1LAWLAW01</v>
      </c>
      <c r="B1999" s="11" t="s">
        <v>73</v>
      </c>
      <c r="C1999" s="11" t="s">
        <v>31936</v>
      </c>
      <c r="D1999" s="11" t="s">
        <v>74</v>
      </c>
      <c r="E1999" s="11" t="s">
        <v>75</v>
      </c>
      <c r="F1999" s="11" t="s">
        <v>76</v>
      </c>
      <c r="G1999" s="11" t="s">
        <v>32810</v>
      </c>
      <c r="H1999" s="11" t="s">
        <v>77</v>
      </c>
      <c r="I1999" s="11">
        <v>1</v>
      </c>
      <c r="J1999" s="11" t="s">
        <v>78</v>
      </c>
      <c r="K1999" s="11" t="s">
        <v>32182</v>
      </c>
      <c r="L1999" s="11">
        <v>120</v>
      </c>
      <c r="M1999" s="11">
        <v>0</v>
      </c>
      <c r="N1999" s="11">
        <v>0</v>
      </c>
      <c r="O1999" s="11">
        <v>120</v>
      </c>
      <c r="P1999" s="11">
        <v>0</v>
      </c>
      <c r="Q1999" s="11">
        <v>0</v>
      </c>
      <c r="R1999" s="11">
        <v>0</v>
      </c>
      <c r="S1999" s="11">
        <v>120</v>
      </c>
      <c r="T1999" s="11">
        <v>0</v>
      </c>
      <c r="U1999" s="11">
        <v>0</v>
      </c>
      <c r="V1999" s="11">
        <v>1</v>
      </c>
      <c r="W1999" s="11">
        <v>0</v>
      </c>
      <c r="X1999" s="11">
        <v>0</v>
      </c>
      <c r="Y1999" s="11">
        <v>0</v>
      </c>
      <c r="Z1999" s="11">
        <v>1</v>
      </c>
      <c r="AA1999" s="12" t="s">
        <v>32958</v>
      </c>
      <c r="AB1999" s="17" t="str">
        <f t="shared" si="187"/>
        <v>Programme: BA Law</v>
      </c>
      <c r="AC1999" s="17">
        <f t="shared" si="188"/>
        <v>3</v>
      </c>
      <c r="AD1999" s="17" t="str">
        <f t="shared" si="189"/>
        <v/>
      </c>
      <c r="AE1999" s="17" t="str">
        <f t="shared" si="190"/>
        <v/>
      </c>
      <c r="AF1999" s="17" t="str">
        <f t="shared" si="191"/>
        <v/>
      </c>
      <c r="AG1999" s="17" cm="1">
        <f t="array" ref="AG1999">IFERROR(IF(J1999="Level",INDEX($M1999:$S1999,AC1999+1),INDEX($M1999:$S1999,AC1999)),"")</f>
        <v>120</v>
      </c>
      <c r="AH1999" s="17" t="str" cm="1">
        <f t="array" ref="AH1999">IFERROR(IF(J1999="Level",INDEX($M1999:$S1999,AD1999+1),INDEX($M1999:$S1999,AD1999)),"")</f>
        <v/>
      </c>
      <c r="AI1999" s="17" t="str" cm="1">
        <f t="array" ref="AI1999">IFERROR(INDEX($M1999:$S1999,AE1999),"")</f>
        <v/>
      </c>
      <c r="AJ1999" s="17" t="str" cm="1">
        <f t="array" ref="AJ1999">IFERROR(INDEX($M1999:$S1999,AF1999),"")</f>
        <v/>
      </c>
      <c r="AK1999" s="17" cm="1">
        <f t="array" ref="AK1999">IFERROR(IF(J1999="Level",INDEX($T1999:$Z1999,AC1999+1),INDEX($T1999:$Z1999,AC1999)),"")</f>
        <v>1</v>
      </c>
      <c r="AL1999" s="17" t="str" cm="1">
        <f t="array" ref="AL1999">IFERROR(IF(J1999="Level",INDEX($T1999:$Z1999,AD1999+1),INDEX($T1999:$Z1999,AD1999)),"")</f>
        <v/>
      </c>
      <c r="AM1999" s="17" t="str" cm="1">
        <f t="array" ref="AM1999">IFERROR(INDEX($T1999:$Z1999,AE1999),"")</f>
        <v/>
      </c>
      <c r="AN1999" s="17" t="str" cm="1">
        <f t="array" ref="AN1999">IFERROR(INDEX($T1999:$Z1999,AF1999),"")</f>
        <v/>
      </c>
    </row>
    <row r="2000" spans="1:40" hidden="1" x14ac:dyDescent="0.2">
      <c r="A2000" s="17" t="str">
        <f t="shared" si="186"/>
        <v>BA Business Management: UFA1EXEEXE01</v>
      </c>
      <c r="B2000" s="11" t="s">
        <v>79</v>
      </c>
      <c r="C2000" s="11" t="s">
        <v>31936</v>
      </c>
      <c r="D2000" s="11" t="s">
        <v>80</v>
      </c>
      <c r="E2000" s="11" t="s">
        <v>32279</v>
      </c>
      <c r="F2000" s="11" t="s">
        <v>82</v>
      </c>
      <c r="G2000" s="11" t="s">
        <v>32862</v>
      </c>
      <c r="H2000" s="11" t="s">
        <v>72</v>
      </c>
      <c r="I2000" s="11">
        <v>0</v>
      </c>
      <c r="J2000" s="11" t="s">
        <v>32168</v>
      </c>
      <c r="K2000" s="11" t="s">
        <v>32168</v>
      </c>
      <c r="L2000" s="11">
        <v>0</v>
      </c>
      <c r="M2000" s="11">
        <v>0</v>
      </c>
      <c r="N2000" s="11">
        <v>0</v>
      </c>
      <c r="O2000" s="11">
        <v>0</v>
      </c>
      <c r="P2000" s="11">
        <v>0</v>
      </c>
      <c r="Q2000" s="11">
        <v>0</v>
      </c>
      <c r="R2000" s="11">
        <v>0</v>
      </c>
      <c r="S2000" s="11">
        <v>0</v>
      </c>
      <c r="T2000" s="11">
        <v>0</v>
      </c>
      <c r="U2000" s="11">
        <v>0</v>
      </c>
      <c r="V2000" s="11">
        <v>0</v>
      </c>
      <c r="W2000" s="11">
        <v>0</v>
      </c>
      <c r="X2000" s="11">
        <v>0</v>
      </c>
      <c r="Y2000" s="11">
        <v>0</v>
      </c>
      <c r="Z2000" s="11">
        <v>0</v>
      </c>
      <c r="AA2000" s="12" t="s">
        <v>32953</v>
      </c>
      <c r="AB2000" s="17" t="str">
        <f t="shared" si="187"/>
        <v>Programme is not compatible with this tool</v>
      </c>
      <c r="AC2000" s="17" t="str">
        <f t="shared" si="188"/>
        <v/>
      </c>
      <c r="AD2000" s="17">
        <f t="shared" si="189"/>
        <v>6</v>
      </c>
      <c r="AE2000" s="17" t="str">
        <f t="shared" si="190"/>
        <v/>
      </c>
      <c r="AF2000" s="17" t="str">
        <f t="shared" si="191"/>
        <v/>
      </c>
      <c r="AG2000" s="17" t="str" cm="1">
        <f t="array" ref="AG2000">IFERROR(IF(J2000="Level",INDEX($M2000:$S2000,AC2000+1),INDEX($M2000:$S2000,AC2000)),"")</f>
        <v/>
      </c>
      <c r="AH2000" s="17" cm="1">
        <f t="array" ref="AH2000">IFERROR(IF(J2000="Level",INDEX($M2000:$S2000,AD2000+1),INDEX($M2000:$S2000,AD2000)),"")</f>
        <v>0</v>
      </c>
      <c r="AI2000" s="17" t="str" cm="1">
        <f t="array" ref="AI2000">IFERROR(INDEX($M2000:$S2000,AE2000),"")</f>
        <v/>
      </c>
      <c r="AJ2000" s="17" t="str" cm="1">
        <f t="array" ref="AJ2000">IFERROR(INDEX($M2000:$S2000,AF2000),"")</f>
        <v/>
      </c>
      <c r="AK2000" s="17" t="str" cm="1">
        <f t="array" ref="AK2000">IFERROR(IF(J2000="Level",INDEX($T2000:$Z2000,AC2000+1),INDEX($T2000:$Z2000,AC2000)),"")</f>
        <v/>
      </c>
      <c r="AL2000" s="17" cm="1">
        <f t="array" ref="AL2000">IFERROR(IF(J2000="Level",INDEX($T2000:$Z2000,AD2000+1),INDEX($T2000:$Z2000,AD2000)),"")</f>
        <v>0</v>
      </c>
      <c r="AM2000" s="17" t="str" cm="1">
        <f t="array" ref="AM2000">IFERROR(INDEX($T2000:$Z2000,AE2000),"")</f>
        <v/>
      </c>
      <c r="AN2000" s="17" t="str" cm="1">
        <f t="array" ref="AN2000">IFERROR(INDEX($T2000:$Z2000,AF2000),"")</f>
        <v/>
      </c>
    </row>
    <row r="2001" spans="1:40" hidden="1" x14ac:dyDescent="0.2">
      <c r="A2001" s="17" t="str">
        <f t="shared" si="186"/>
        <v>CertEd(FE) Post Compulsory Education: LCT1EXEEXE01</v>
      </c>
      <c r="B2001" s="11" t="s">
        <v>4112</v>
      </c>
      <c r="C2001" s="11" t="s">
        <v>31936</v>
      </c>
      <c r="D2001" s="11" t="s">
        <v>4113</v>
      </c>
      <c r="E2001" s="11" t="s">
        <v>180</v>
      </c>
      <c r="F2001" s="11" t="s">
        <v>76</v>
      </c>
      <c r="G2001" s="11" t="s">
        <v>32788</v>
      </c>
      <c r="H2001" s="11" t="s">
        <v>72</v>
      </c>
      <c r="I2001" s="11">
        <v>0</v>
      </c>
      <c r="J2001" s="11" t="s">
        <v>32168</v>
      </c>
      <c r="K2001" s="11" t="s">
        <v>32168</v>
      </c>
      <c r="L2001" s="11">
        <v>0</v>
      </c>
      <c r="M2001" s="11">
        <v>0</v>
      </c>
      <c r="N2001" s="11">
        <v>0</v>
      </c>
      <c r="O2001" s="11">
        <v>0</v>
      </c>
      <c r="P2001" s="11">
        <v>0</v>
      </c>
      <c r="Q2001" s="11">
        <v>0</v>
      </c>
      <c r="R2001" s="11">
        <v>0</v>
      </c>
      <c r="S2001" s="11">
        <v>0</v>
      </c>
      <c r="T2001" s="11">
        <v>0</v>
      </c>
      <c r="U2001" s="11">
        <v>0</v>
      </c>
      <c r="V2001" s="11">
        <v>0</v>
      </c>
      <c r="W2001" s="11">
        <v>0</v>
      </c>
      <c r="X2001" s="11">
        <v>0</v>
      </c>
      <c r="Y2001" s="11">
        <v>0</v>
      </c>
      <c r="Z2001" s="11">
        <v>0</v>
      </c>
      <c r="AA2001" s="12" t="s">
        <v>32953</v>
      </c>
      <c r="AB2001" s="17" t="str">
        <f t="shared" si="187"/>
        <v>Programme is not compatible with this tool</v>
      </c>
      <c r="AC2001" s="17" t="str">
        <f t="shared" si="188"/>
        <v/>
      </c>
      <c r="AD2001" s="17">
        <f t="shared" si="189"/>
        <v>6</v>
      </c>
      <c r="AE2001" s="17" t="str">
        <f t="shared" si="190"/>
        <v/>
      </c>
      <c r="AF2001" s="17" t="str">
        <f t="shared" si="191"/>
        <v/>
      </c>
      <c r="AG2001" s="17" t="str" cm="1">
        <f t="array" ref="AG2001">IFERROR(IF(J2001="Level",INDEX($M2001:$S2001,AC2001+1),INDEX($M2001:$S2001,AC2001)),"")</f>
        <v/>
      </c>
      <c r="AH2001" s="17" cm="1">
        <f t="array" ref="AH2001">IFERROR(IF(J2001="Level",INDEX($M2001:$S2001,AD2001+1),INDEX($M2001:$S2001,AD2001)),"")</f>
        <v>0</v>
      </c>
      <c r="AI2001" s="17" t="str" cm="1">
        <f t="array" ref="AI2001">IFERROR(INDEX($M2001:$S2001,AE2001),"")</f>
        <v/>
      </c>
      <c r="AJ2001" s="17" t="str" cm="1">
        <f t="array" ref="AJ2001">IFERROR(INDEX($M2001:$S2001,AF2001),"")</f>
        <v/>
      </c>
      <c r="AK2001" s="17" t="str" cm="1">
        <f t="array" ref="AK2001">IFERROR(IF(J2001="Level",INDEX($T2001:$Z2001,AC2001+1),INDEX($T2001:$Z2001,AC2001)),"")</f>
        <v/>
      </c>
      <c r="AL2001" s="17" cm="1">
        <f t="array" ref="AL2001">IFERROR(IF(J2001="Level",INDEX($T2001:$Z2001,AD2001+1),INDEX($T2001:$Z2001,AD2001)),"")</f>
        <v>0</v>
      </c>
      <c r="AM2001" s="17" t="str" cm="1">
        <f t="array" ref="AM2001">IFERROR(INDEX($T2001:$Z2001,AE2001),"")</f>
        <v/>
      </c>
      <c r="AN2001" s="17" t="str" cm="1">
        <f t="array" ref="AN2001">IFERROR(INDEX($T2001:$Z2001,AF2001),"")</f>
        <v/>
      </c>
    </row>
    <row r="2002" spans="1:40" ht="25.5" x14ac:dyDescent="0.2">
      <c r="A2002" s="17" t="str">
        <f t="shared" si="186"/>
        <v>GradDip Psychological Therapies Practice (Children, Young People and Families): LDP1PSYPSY01</v>
      </c>
      <c r="B2002" s="11" t="s">
        <v>111</v>
      </c>
      <c r="C2002" s="11" t="s">
        <v>31936</v>
      </c>
      <c r="D2002" s="11" t="s">
        <v>32738</v>
      </c>
      <c r="E2002" s="11" t="s">
        <v>112</v>
      </c>
      <c r="F2002" s="11" t="s">
        <v>71</v>
      </c>
      <c r="G2002" s="11" t="s">
        <v>33450</v>
      </c>
      <c r="H2002" s="11" t="s">
        <v>77</v>
      </c>
      <c r="I2002" s="11">
        <v>1</v>
      </c>
      <c r="J2002" s="11" t="s">
        <v>78</v>
      </c>
      <c r="K2002" s="11" t="s">
        <v>32182</v>
      </c>
      <c r="L2002" s="11">
        <v>120</v>
      </c>
      <c r="M2002" s="11">
        <v>120</v>
      </c>
      <c r="N2002" s="11">
        <v>0</v>
      </c>
      <c r="O2002" s="11">
        <v>0</v>
      </c>
      <c r="P2002" s="11">
        <v>0</v>
      </c>
      <c r="Q2002" s="11">
        <v>0</v>
      </c>
      <c r="R2002" s="11">
        <v>0</v>
      </c>
      <c r="S2002" s="11">
        <v>0</v>
      </c>
      <c r="T2002" s="11">
        <v>1</v>
      </c>
      <c r="U2002" s="11">
        <v>0</v>
      </c>
      <c r="V2002" s="11">
        <v>0</v>
      </c>
      <c r="W2002" s="11">
        <v>0</v>
      </c>
      <c r="X2002" s="11">
        <v>0</v>
      </c>
      <c r="Y2002" s="11">
        <v>0</v>
      </c>
      <c r="Z2002" s="11">
        <v>0</v>
      </c>
      <c r="AA2002" s="12" t="s">
        <v>32959</v>
      </c>
      <c r="AB2002" s="17" t="str">
        <f t="shared" si="187"/>
        <v>Programme: GradDip Psychological Therapies Practice (Children, Young People and Families)</v>
      </c>
      <c r="AC2002" s="17">
        <f t="shared" si="188"/>
        <v>1</v>
      </c>
      <c r="AD2002" s="17" t="str">
        <f t="shared" si="189"/>
        <v/>
      </c>
      <c r="AE2002" s="17" t="str">
        <f t="shared" si="190"/>
        <v/>
      </c>
      <c r="AF2002" s="17" t="str">
        <f t="shared" si="191"/>
        <v/>
      </c>
      <c r="AG2002" s="17" cm="1">
        <f t="array" ref="AG2002">IFERROR(IF(J2002="Level",INDEX($M2002:$S2002,AC2002+1),INDEX($M2002:$S2002,AC2002)),"")</f>
        <v>120</v>
      </c>
      <c r="AH2002" s="17" t="str" cm="1">
        <f t="array" ref="AH2002">IFERROR(IF(J2002="Level",INDEX($M2002:$S2002,AD2002+1),INDEX($M2002:$S2002,AD2002)),"")</f>
        <v/>
      </c>
      <c r="AI2002" s="17" t="str" cm="1">
        <f t="array" ref="AI2002">IFERROR(INDEX($M2002:$S2002,AE2002),"")</f>
        <v/>
      </c>
      <c r="AJ2002" s="17" t="str" cm="1">
        <f t="array" ref="AJ2002">IFERROR(INDEX($M2002:$S2002,AF2002),"")</f>
        <v/>
      </c>
      <c r="AK2002" s="17" cm="1">
        <f t="array" ref="AK2002">IFERROR(IF(J2002="Level",INDEX($T2002:$Z2002,AC2002+1),INDEX($T2002:$Z2002,AC2002)),"")</f>
        <v>1</v>
      </c>
      <c r="AL2002" s="17" t="str" cm="1">
        <f t="array" ref="AL2002">IFERROR(IF(J2002="Level",INDEX($T2002:$Z2002,AD2002+1),INDEX($T2002:$Z2002,AD2002)),"")</f>
        <v/>
      </c>
      <c r="AM2002" s="17" t="str" cm="1">
        <f t="array" ref="AM2002">IFERROR(INDEX($T2002:$Z2002,AE2002),"")</f>
        <v/>
      </c>
      <c r="AN2002" s="17" t="str" cm="1">
        <f t="array" ref="AN2002">IFERROR(INDEX($T2002:$Z2002,AF2002),"")</f>
        <v/>
      </c>
    </row>
    <row r="2003" spans="1:40" x14ac:dyDescent="0.2">
      <c r="A2003" s="17" t="str">
        <f t="shared" si="186"/>
        <v>GradDip Mental Health Practice in Education Settings: LDP1PSYPSY02</v>
      </c>
      <c r="B2003" s="11" t="s">
        <v>113</v>
      </c>
      <c r="C2003" s="11" t="s">
        <v>31936</v>
      </c>
      <c r="D2003" s="11" t="s">
        <v>114</v>
      </c>
      <c r="E2003" s="11" t="s">
        <v>112</v>
      </c>
      <c r="F2003" s="11" t="s">
        <v>71</v>
      </c>
      <c r="G2003" s="11" t="s">
        <v>33450</v>
      </c>
      <c r="H2003" s="11" t="s">
        <v>77</v>
      </c>
      <c r="I2003" s="11">
        <v>1</v>
      </c>
      <c r="J2003" s="11" t="s">
        <v>78</v>
      </c>
      <c r="K2003" s="11" t="s">
        <v>32182</v>
      </c>
      <c r="L2003" s="11">
        <v>120</v>
      </c>
      <c r="M2003" s="11">
        <v>120</v>
      </c>
      <c r="N2003" s="11">
        <v>0</v>
      </c>
      <c r="O2003" s="11">
        <v>0</v>
      </c>
      <c r="P2003" s="11">
        <v>0</v>
      </c>
      <c r="Q2003" s="11">
        <v>0</v>
      </c>
      <c r="R2003" s="11">
        <v>0</v>
      </c>
      <c r="S2003" s="11">
        <v>0</v>
      </c>
      <c r="T2003" s="11">
        <v>1</v>
      </c>
      <c r="U2003" s="11">
        <v>0</v>
      </c>
      <c r="V2003" s="11">
        <v>0</v>
      </c>
      <c r="W2003" s="11">
        <v>0</v>
      </c>
      <c r="X2003" s="11">
        <v>0</v>
      </c>
      <c r="Y2003" s="11">
        <v>0</v>
      </c>
      <c r="Z2003" s="11">
        <v>0</v>
      </c>
      <c r="AA2003" s="12" t="s">
        <v>32959</v>
      </c>
      <c r="AB2003" s="17" t="str">
        <f t="shared" si="187"/>
        <v>Programme: GradDip Mental Health Practice in Education Settings</v>
      </c>
      <c r="AC2003" s="17">
        <f t="shared" si="188"/>
        <v>1</v>
      </c>
      <c r="AD2003" s="17" t="str">
        <f t="shared" si="189"/>
        <v/>
      </c>
      <c r="AE2003" s="17" t="str">
        <f t="shared" si="190"/>
        <v/>
      </c>
      <c r="AF2003" s="17" t="str">
        <f t="shared" si="191"/>
        <v/>
      </c>
      <c r="AG2003" s="17" cm="1">
        <f t="array" ref="AG2003">IFERROR(IF(J2003="Level",INDEX($M2003:$S2003,AC2003+1),INDEX($M2003:$S2003,AC2003)),"")</f>
        <v>120</v>
      </c>
      <c r="AH2003" s="17" t="str" cm="1">
        <f t="array" ref="AH2003">IFERROR(IF(J2003="Level",INDEX($M2003:$S2003,AD2003+1),INDEX($M2003:$S2003,AD2003)),"")</f>
        <v/>
      </c>
      <c r="AI2003" s="17" t="str" cm="1">
        <f t="array" ref="AI2003">IFERROR(INDEX($M2003:$S2003,AE2003),"")</f>
        <v/>
      </c>
      <c r="AJ2003" s="17" t="str" cm="1">
        <f t="array" ref="AJ2003">IFERROR(INDEX($M2003:$S2003,AF2003),"")</f>
        <v/>
      </c>
      <c r="AK2003" s="17" cm="1">
        <f t="array" ref="AK2003">IFERROR(IF(J2003="Level",INDEX($T2003:$Z2003,AC2003+1),INDEX($T2003:$Z2003,AC2003)),"")</f>
        <v>1</v>
      </c>
      <c r="AL2003" s="17" t="str" cm="1">
        <f t="array" ref="AL2003">IFERROR(IF(J2003="Level",INDEX($T2003:$Z2003,AD2003+1),INDEX($T2003:$Z2003,AD2003)),"")</f>
        <v/>
      </c>
      <c r="AM2003" s="17" t="str" cm="1">
        <f t="array" ref="AM2003">IFERROR(INDEX($T2003:$Z2003,AE2003),"")</f>
        <v/>
      </c>
      <c r="AN2003" s="17" t="str" cm="1">
        <f t="array" ref="AN2003">IFERROR(INDEX($T2003:$Z2003,AF2003),"")</f>
        <v/>
      </c>
    </row>
    <row r="2004" spans="1:40" ht="38.25" x14ac:dyDescent="0.2">
      <c r="A2004" s="17" t="str">
        <f t="shared" si="186"/>
        <v>GradDip Psychological Therapies Practice (Low Intensity Cognitive Behavioural Therapy for Children, Young People and Families): LDP1PSYPSY04</v>
      </c>
      <c r="B2004" s="11" t="s">
        <v>115</v>
      </c>
      <c r="C2004" s="11" t="s">
        <v>31936</v>
      </c>
      <c r="D2004" s="11" t="s">
        <v>116</v>
      </c>
      <c r="E2004" s="11" t="s">
        <v>112</v>
      </c>
      <c r="F2004" s="11" t="s">
        <v>71</v>
      </c>
      <c r="G2004" s="11" t="s">
        <v>33450</v>
      </c>
      <c r="H2004" s="11" t="s">
        <v>77</v>
      </c>
      <c r="I2004" s="11">
        <v>1</v>
      </c>
      <c r="J2004" s="11" t="s">
        <v>78</v>
      </c>
      <c r="K2004" s="11" t="s">
        <v>32182</v>
      </c>
      <c r="L2004" s="11">
        <v>120</v>
      </c>
      <c r="M2004" s="11">
        <v>120</v>
      </c>
      <c r="N2004" s="11">
        <v>0</v>
      </c>
      <c r="O2004" s="11">
        <v>0</v>
      </c>
      <c r="P2004" s="11">
        <v>0</v>
      </c>
      <c r="Q2004" s="11">
        <v>0</v>
      </c>
      <c r="R2004" s="11">
        <v>0</v>
      </c>
      <c r="S2004" s="11">
        <v>0</v>
      </c>
      <c r="T2004" s="11">
        <v>1</v>
      </c>
      <c r="U2004" s="11">
        <v>0</v>
      </c>
      <c r="V2004" s="11">
        <v>0</v>
      </c>
      <c r="W2004" s="11">
        <v>0</v>
      </c>
      <c r="X2004" s="11">
        <v>0</v>
      </c>
      <c r="Y2004" s="11">
        <v>0</v>
      </c>
      <c r="Z2004" s="11">
        <v>0</v>
      </c>
      <c r="AA2004" s="12" t="s">
        <v>32959</v>
      </c>
      <c r="AB2004" s="17" t="str">
        <f t="shared" si="187"/>
        <v>Programme: GradDip Psychological Therapies Practice (Low Intensity Cognitive Behavioural Therapy for Children, Young People and Families)</v>
      </c>
      <c r="AC2004" s="17">
        <f t="shared" si="188"/>
        <v>1</v>
      </c>
      <c r="AD2004" s="17" t="str">
        <f t="shared" si="189"/>
        <v/>
      </c>
      <c r="AE2004" s="17" t="str">
        <f t="shared" si="190"/>
        <v/>
      </c>
      <c r="AF2004" s="17" t="str">
        <f t="shared" si="191"/>
        <v/>
      </c>
      <c r="AG2004" s="17" cm="1">
        <f t="array" ref="AG2004">IFERROR(IF(J2004="Level",INDEX($M2004:$S2004,AC2004+1),INDEX($M2004:$S2004,AC2004)),"")</f>
        <v>120</v>
      </c>
      <c r="AH2004" s="17" t="str" cm="1">
        <f t="array" ref="AH2004">IFERROR(IF(J2004="Level",INDEX($M2004:$S2004,AD2004+1),INDEX($M2004:$S2004,AD2004)),"")</f>
        <v/>
      </c>
      <c r="AI2004" s="17" t="str" cm="1">
        <f t="array" ref="AI2004">IFERROR(INDEX($M2004:$S2004,AE2004),"")</f>
        <v/>
      </c>
      <c r="AJ2004" s="17" t="str" cm="1">
        <f t="array" ref="AJ2004">IFERROR(INDEX($M2004:$S2004,AF2004),"")</f>
        <v/>
      </c>
      <c r="AK2004" s="17" cm="1">
        <f t="array" ref="AK2004">IFERROR(IF(J2004="Level",INDEX($T2004:$Z2004,AC2004+1),INDEX($T2004:$Z2004,AC2004)),"")</f>
        <v>1</v>
      </c>
      <c r="AL2004" s="17" t="str" cm="1">
        <f t="array" ref="AL2004">IFERROR(IF(J2004="Level",INDEX($T2004:$Z2004,AD2004+1),INDEX($T2004:$Z2004,AD2004)),"")</f>
        <v/>
      </c>
      <c r="AM2004" s="17" t="str" cm="1">
        <f t="array" ref="AM2004">IFERROR(INDEX($T2004:$Z2004,AE2004),"")</f>
        <v/>
      </c>
      <c r="AN2004" s="17" t="str" cm="1">
        <f t="array" ref="AN2004">IFERROR(INDEX($T2004:$Z2004,AF2004),"")</f>
        <v/>
      </c>
    </row>
    <row r="2005" spans="1:40" x14ac:dyDescent="0.2">
      <c r="A2005" s="17" t="str">
        <f t="shared" si="186"/>
        <v>BSc Intercalated Animal Behaviour - Cornwall: UFS1BIOBIOCA</v>
      </c>
      <c r="B2005" s="11" t="s">
        <v>131</v>
      </c>
      <c r="C2005" s="11" t="s">
        <v>31936</v>
      </c>
      <c r="D2005" s="11" t="s">
        <v>132</v>
      </c>
      <c r="E2005" s="11" t="s">
        <v>133</v>
      </c>
      <c r="F2005" s="11" t="s">
        <v>82</v>
      </c>
      <c r="G2005" s="11" t="s">
        <v>32752</v>
      </c>
      <c r="H2005" s="11" t="s">
        <v>77</v>
      </c>
      <c r="I2005" s="11">
        <v>1</v>
      </c>
      <c r="J2005" s="11" t="s">
        <v>78</v>
      </c>
      <c r="K2005" s="11" t="s">
        <v>32182</v>
      </c>
      <c r="L2005" s="11">
        <v>120</v>
      </c>
      <c r="M2005" s="11">
        <v>0</v>
      </c>
      <c r="N2005" s="11">
        <v>0</v>
      </c>
      <c r="O2005" s="11">
        <v>120</v>
      </c>
      <c r="P2005" s="11">
        <v>0</v>
      </c>
      <c r="Q2005" s="11">
        <v>0</v>
      </c>
      <c r="R2005" s="11">
        <v>0</v>
      </c>
      <c r="S2005" s="11">
        <v>120</v>
      </c>
      <c r="T2005" s="11">
        <v>0</v>
      </c>
      <c r="U2005" s="11">
        <v>0</v>
      </c>
      <c r="V2005" s="11">
        <v>1</v>
      </c>
      <c r="W2005" s="11">
        <v>0</v>
      </c>
      <c r="X2005" s="11">
        <v>0</v>
      </c>
      <c r="Y2005" s="11">
        <v>0</v>
      </c>
      <c r="Z2005" s="11">
        <v>1</v>
      </c>
      <c r="AA2005" s="12" t="s">
        <v>32958</v>
      </c>
      <c r="AB2005" s="17" t="str">
        <f t="shared" si="187"/>
        <v>Programme: BSc Intercalated Animal Behaviour - Cornwall</v>
      </c>
      <c r="AC2005" s="17">
        <f t="shared" si="188"/>
        <v>3</v>
      </c>
      <c r="AD2005" s="17" t="str">
        <f t="shared" si="189"/>
        <v/>
      </c>
      <c r="AE2005" s="17" t="str">
        <f t="shared" si="190"/>
        <v/>
      </c>
      <c r="AF2005" s="17" t="str">
        <f t="shared" si="191"/>
        <v/>
      </c>
      <c r="AG2005" s="17" cm="1">
        <f t="array" ref="AG2005">IFERROR(IF(J2005="Level",INDEX($M2005:$S2005,AC2005+1),INDEX($M2005:$S2005,AC2005)),"")</f>
        <v>120</v>
      </c>
      <c r="AH2005" s="17" t="str" cm="1">
        <f t="array" ref="AH2005">IFERROR(IF(J2005="Level",INDEX($M2005:$S2005,AD2005+1),INDEX($M2005:$S2005,AD2005)),"")</f>
        <v/>
      </c>
      <c r="AI2005" s="17" t="str" cm="1">
        <f t="array" ref="AI2005">IFERROR(INDEX($M2005:$S2005,AE2005),"")</f>
        <v/>
      </c>
      <c r="AJ2005" s="17" t="str" cm="1">
        <f t="array" ref="AJ2005">IFERROR(INDEX($M2005:$S2005,AF2005),"")</f>
        <v/>
      </c>
      <c r="AK2005" s="17" cm="1">
        <f t="array" ref="AK2005">IFERROR(IF(J2005="Level",INDEX($T2005:$Z2005,AC2005+1),INDEX($T2005:$Z2005,AC2005)),"")</f>
        <v>1</v>
      </c>
      <c r="AL2005" s="17" t="str" cm="1">
        <f t="array" ref="AL2005">IFERROR(IF(J2005="Level",INDEX($T2005:$Z2005,AD2005+1),INDEX($T2005:$Z2005,AD2005)),"")</f>
        <v/>
      </c>
      <c r="AM2005" s="17" t="str" cm="1">
        <f t="array" ref="AM2005">IFERROR(INDEX($T2005:$Z2005,AE2005),"")</f>
        <v/>
      </c>
      <c r="AN2005" s="17" t="str" cm="1">
        <f t="array" ref="AN2005">IFERROR(INDEX($T2005:$Z2005,AF2005),"")</f>
        <v/>
      </c>
    </row>
    <row r="2006" spans="1:40" ht="25.5" x14ac:dyDescent="0.2">
      <c r="A2006" s="17" t="str">
        <f t="shared" si="186"/>
        <v>BSc Intercalated Conservation Biology and Ecology - Cornwall: UFS1BIOBIOCB</v>
      </c>
      <c r="B2006" s="11" t="s">
        <v>134</v>
      </c>
      <c r="C2006" s="11" t="s">
        <v>31936</v>
      </c>
      <c r="D2006" s="11" t="s">
        <v>135</v>
      </c>
      <c r="E2006" s="11" t="s">
        <v>133</v>
      </c>
      <c r="F2006" s="11" t="s">
        <v>82</v>
      </c>
      <c r="G2006" s="11" t="s">
        <v>32752</v>
      </c>
      <c r="H2006" s="11" t="s">
        <v>77</v>
      </c>
      <c r="I2006" s="11">
        <v>1</v>
      </c>
      <c r="J2006" s="11" t="s">
        <v>78</v>
      </c>
      <c r="K2006" s="11" t="s">
        <v>32182</v>
      </c>
      <c r="L2006" s="11">
        <v>120</v>
      </c>
      <c r="M2006" s="11">
        <v>0</v>
      </c>
      <c r="N2006" s="11">
        <v>0</v>
      </c>
      <c r="O2006" s="11">
        <v>120</v>
      </c>
      <c r="P2006" s="11">
        <v>0</v>
      </c>
      <c r="Q2006" s="11">
        <v>0</v>
      </c>
      <c r="R2006" s="11">
        <v>0</v>
      </c>
      <c r="S2006" s="11">
        <v>120</v>
      </c>
      <c r="T2006" s="11">
        <v>0</v>
      </c>
      <c r="U2006" s="11">
        <v>0</v>
      </c>
      <c r="V2006" s="11">
        <v>1</v>
      </c>
      <c r="W2006" s="11">
        <v>0</v>
      </c>
      <c r="X2006" s="11">
        <v>0</v>
      </c>
      <c r="Y2006" s="11">
        <v>0</v>
      </c>
      <c r="Z2006" s="11">
        <v>1</v>
      </c>
      <c r="AA2006" s="12" t="s">
        <v>32958</v>
      </c>
      <c r="AB2006" s="17" t="str">
        <f t="shared" si="187"/>
        <v>Programme: BSc Intercalated Conservation Biology and Ecology - Cornwall</v>
      </c>
      <c r="AC2006" s="17">
        <f t="shared" si="188"/>
        <v>3</v>
      </c>
      <c r="AD2006" s="17" t="str">
        <f t="shared" si="189"/>
        <v/>
      </c>
      <c r="AE2006" s="17" t="str">
        <f t="shared" si="190"/>
        <v/>
      </c>
      <c r="AF2006" s="17" t="str">
        <f t="shared" si="191"/>
        <v/>
      </c>
      <c r="AG2006" s="17" cm="1">
        <f t="array" ref="AG2006">IFERROR(IF(J2006="Level",INDEX($M2006:$S2006,AC2006+1),INDEX($M2006:$S2006,AC2006)),"")</f>
        <v>120</v>
      </c>
      <c r="AH2006" s="17" t="str" cm="1">
        <f t="array" ref="AH2006">IFERROR(IF(J2006="Level",INDEX($M2006:$S2006,AD2006+1),INDEX($M2006:$S2006,AD2006)),"")</f>
        <v/>
      </c>
      <c r="AI2006" s="17" t="str" cm="1">
        <f t="array" ref="AI2006">IFERROR(INDEX($M2006:$S2006,AE2006),"")</f>
        <v/>
      </c>
      <c r="AJ2006" s="17" t="str" cm="1">
        <f t="array" ref="AJ2006">IFERROR(INDEX($M2006:$S2006,AF2006),"")</f>
        <v/>
      </c>
      <c r="AK2006" s="17" cm="1">
        <f t="array" ref="AK2006">IFERROR(IF(J2006="Level",INDEX($T2006:$Z2006,AC2006+1),INDEX($T2006:$Z2006,AC2006)),"")</f>
        <v>1</v>
      </c>
      <c r="AL2006" s="17" t="str" cm="1">
        <f t="array" ref="AL2006">IFERROR(IF(J2006="Level",INDEX($T2006:$Z2006,AD2006+1),INDEX($T2006:$Z2006,AD2006)),"")</f>
        <v/>
      </c>
      <c r="AM2006" s="17" t="str" cm="1">
        <f t="array" ref="AM2006">IFERROR(INDEX($T2006:$Z2006,AE2006),"")</f>
        <v/>
      </c>
      <c r="AN2006" s="17" t="str" cm="1">
        <f t="array" ref="AN2006">IFERROR(INDEX($T2006:$Z2006,AF2006),"")</f>
        <v/>
      </c>
    </row>
    <row r="2007" spans="1:40" x14ac:dyDescent="0.2">
      <c r="A2007" s="17" t="str">
        <f t="shared" si="186"/>
        <v>BSc Intercalated Evolutionary Biology - Cornwall: UFS1BIOBIOCC</v>
      </c>
      <c r="B2007" s="11" t="s">
        <v>136</v>
      </c>
      <c r="C2007" s="11" t="s">
        <v>31936</v>
      </c>
      <c r="D2007" s="11" t="s">
        <v>137</v>
      </c>
      <c r="E2007" s="11" t="s">
        <v>133</v>
      </c>
      <c r="F2007" s="11" t="s">
        <v>82</v>
      </c>
      <c r="G2007" s="11" t="s">
        <v>32752</v>
      </c>
      <c r="H2007" s="11" t="s">
        <v>77</v>
      </c>
      <c r="I2007" s="11">
        <v>1</v>
      </c>
      <c r="J2007" s="11" t="s">
        <v>78</v>
      </c>
      <c r="K2007" s="11" t="s">
        <v>32182</v>
      </c>
      <c r="L2007" s="11">
        <v>120</v>
      </c>
      <c r="M2007" s="11">
        <v>0</v>
      </c>
      <c r="N2007" s="11">
        <v>0</v>
      </c>
      <c r="O2007" s="11">
        <v>120</v>
      </c>
      <c r="P2007" s="11">
        <v>0</v>
      </c>
      <c r="Q2007" s="11">
        <v>0</v>
      </c>
      <c r="R2007" s="11">
        <v>0</v>
      </c>
      <c r="S2007" s="11">
        <v>120</v>
      </c>
      <c r="T2007" s="11">
        <v>0</v>
      </c>
      <c r="U2007" s="11">
        <v>0</v>
      </c>
      <c r="V2007" s="11">
        <v>1</v>
      </c>
      <c r="W2007" s="11">
        <v>0</v>
      </c>
      <c r="X2007" s="11">
        <v>0</v>
      </c>
      <c r="Y2007" s="11">
        <v>0</v>
      </c>
      <c r="Z2007" s="11">
        <v>1</v>
      </c>
      <c r="AA2007" s="12" t="s">
        <v>32958</v>
      </c>
      <c r="AB2007" s="17" t="str">
        <f t="shared" si="187"/>
        <v>Programme: BSc Intercalated Evolutionary Biology - Cornwall</v>
      </c>
      <c r="AC2007" s="17">
        <f t="shared" si="188"/>
        <v>3</v>
      </c>
      <c r="AD2007" s="17" t="str">
        <f t="shared" si="189"/>
        <v/>
      </c>
      <c r="AE2007" s="17" t="str">
        <f t="shared" si="190"/>
        <v/>
      </c>
      <c r="AF2007" s="17" t="str">
        <f t="shared" si="191"/>
        <v/>
      </c>
      <c r="AG2007" s="17" cm="1">
        <f t="array" ref="AG2007">IFERROR(IF(J2007="Level",INDEX($M2007:$S2007,AC2007+1),INDEX($M2007:$S2007,AC2007)),"")</f>
        <v>120</v>
      </c>
      <c r="AH2007" s="17" t="str" cm="1">
        <f t="array" ref="AH2007">IFERROR(IF(J2007="Level",INDEX($M2007:$S2007,AD2007+1),INDEX($M2007:$S2007,AD2007)),"")</f>
        <v/>
      </c>
      <c r="AI2007" s="17" t="str" cm="1">
        <f t="array" ref="AI2007">IFERROR(INDEX($M2007:$S2007,AE2007),"")</f>
        <v/>
      </c>
      <c r="AJ2007" s="17" t="str" cm="1">
        <f t="array" ref="AJ2007">IFERROR(INDEX($M2007:$S2007,AF2007),"")</f>
        <v/>
      </c>
      <c r="AK2007" s="17" cm="1">
        <f t="array" ref="AK2007">IFERROR(IF(J2007="Level",INDEX($T2007:$Z2007,AC2007+1),INDEX($T2007:$Z2007,AC2007)),"")</f>
        <v>1</v>
      </c>
      <c r="AL2007" s="17" t="str" cm="1">
        <f t="array" ref="AL2007">IFERROR(IF(J2007="Level",INDEX($T2007:$Z2007,AD2007+1),INDEX($T2007:$Z2007,AD2007)),"")</f>
        <v/>
      </c>
      <c r="AM2007" s="17" t="str" cm="1">
        <f t="array" ref="AM2007">IFERROR(INDEX($T2007:$Z2007,AE2007),"")</f>
        <v/>
      </c>
      <c r="AN2007" s="17" t="str" cm="1">
        <f t="array" ref="AN2007">IFERROR(INDEX($T2007:$Z2007,AF2007),"")</f>
        <v/>
      </c>
    </row>
    <row r="2008" spans="1:40" x14ac:dyDescent="0.2">
      <c r="A2008" s="17" t="str">
        <f t="shared" si="186"/>
        <v>BSc Intercalated Zoology - Cornwall: UFS1BIOBIOCD</v>
      </c>
      <c r="B2008" s="11" t="s">
        <v>138</v>
      </c>
      <c r="C2008" s="11" t="s">
        <v>31936</v>
      </c>
      <c r="D2008" s="11" t="s">
        <v>139</v>
      </c>
      <c r="E2008" s="11" t="s">
        <v>133</v>
      </c>
      <c r="F2008" s="11" t="s">
        <v>82</v>
      </c>
      <c r="G2008" s="11" t="s">
        <v>32752</v>
      </c>
      <c r="H2008" s="11" t="s">
        <v>77</v>
      </c>
      <c r="I2008" s="11">
        <v>1</v>
      </c>
      <c r="J2008" s="11" t="s">
        <v>78</v>
      </c>
      <c r="K2008" s="11" t="s">
        <v>32182</v>
      </c>
      <c r="L2008" s="11">
        <v>120</v>
      </c>
      <c r="M2008" s="11">
        <v>0</v>
      </c>
      <c r="N2008" s="11">
        <v>0</v>
      </c>
      <c r="O2008" s="11">
        <v>120</v>
      </c>
      <c r="P2008" s="11">
        <v>0</v>
      </c>
      <c r="Q2008" s="11">
        <v>0</v>
      </c>
      <c r="R2008" s="11">
        <v>0</v>
      </c>
      <c r="S2008" s="11">
        <v>120</v>
      </c>
      <c r="T2008" s="11">
        <v>0</v>
      </c>
      <c r="U2008" s="11">
        <v>0</v>
      </c>
      <c r="V2008" s="11">
        <v>1</v>
      </c>
      <c r="W2008" s="11">
        <v>0</v>
      </c>
      <c r="X2008" s="11">
        <v>0</v>
      </c>
      <c r="Y2008" s="11">
        <v>0</v>
      </c>
      <c r="Z2008" s="11">
        <v>1</v>
      </c>
      <c r="AA2008" s="12" t="s">
        <v>32958</v>
      </c>
      <c r="AB2008" s="17" t="str">
        <f t="shared" si="187"/>
        <v>Programme: BSc Intercalated Zoology - Cornwall</v>
      </c>
      <c r="AC2008" s="17">
        <f t="shared" si="188"/>
        <v>3</v>
      </c>
      <c r="AD2008" s="17" t="str">
        <f t="shared" si="189"/>
        <v/>
      </c>
      <c r="AE2008" s="17" t="str">
        <f t="shared" si="190"/>
        <v/>
      </c>
      <c r="AF2008" s="17" t="str">
        <f t="shared" si="191"/>
        <v/>
      </c>
      <c r="AG2008" s="17" cm="1">
        <f t="array" ref="AG2008">IFERROR(IF(J2008="Level",INDEX($M2008:$S2008,AC2008+1),INDEX($M2008:$S2008,AC2008)),"")</f>
        <v>120</v>
      </c>
      <c r="AH2008" s="17" t="str" cm="1">
        <f t="array" ref="AH2008">IFERROR(IF(J2008="Level",INDEX($M2008:$S2008,AD2008+1),INDEX($M2008:$S2008,AD2008)),"")</f>
        <v/>
      </c>
      <c r="AI2008" s="17" t="str" cm="1">
        <f t="array" ref="AI2008">IFERROR(INDEX($M2008:$S2008,AE2008),"")</f>
        <v/>
      </c>
      <c r="AJ2008" s="17" t="str" cm="1">
        <f t="array" ref="AJ2008">IFERROR(INDEX($M2008:$S2008,AF2008),"")</f>
        <v/>
      </c>
      <c r="AK2008" s="17" cm="1">
        <f t="array" ref="AK2008">IFERROR(IF(J2008="Level",INDEX($T2008:$Z2008,AC2008+1),INDEX($T2008:$Z2008,AC2008)),"")</f>
        <v>1</v>
      </c>
      <c r="AL2008" s="17" t="str" cm="1">
        <f t="array" ref="AL2008">IFERROR(IF(J2008="Level",INDEX($T2008:$Z2008,AD2008+1),INDEX($T2008:$Z2008,AD2008)),"")</f>
        <v/>
      </c>
      <c r="AM2008" s="17" t="str" cm="1">
        <f t="array" ref="AM2008">IFERROR(INDEX($T2008:$Z2008,AE2008),"")</f>
        <v/>
      </c>
      <c r="AN2008" s="17" t="str" cm="1">
        <f t="array" ref="AN2008">IFERROR(INDEX($T2008:$Z2008,AF2008),"")</f>
        <v/>
      </c>
    </row>
    <row r="2009" spans="1:40" x14ac:dyDescent="0.2">
      <c r="A2009" s="17" t="str">
        <f t="shared" si="186"/>
        <v>Flexible Combined Honours Intercalated: UFF101</v>
      </c>
      <c r="B2009" s="11" t="s">
        <v>120</v>
      </c>
      <c r="C2009" s="11" t="s">
        <v>31936</v>
      </c>
      <c r="D2009" s="11" t="s">
        <v>32753</v>
      </c>
      <c r="E2009" s="11" t="s">
        <v>121</v>
      </c>
      <c r="F2009" s="11" t="s">
        <v>76</v>
      </c>
      <c r="G2009" s="11" t="s">
        <v>32752</v>
      </c>
      <c r="H2009" s="11" t="s">
        <v>77</v>
      </c>
      <c r="I2009" s="11">
        <v>1</v>
      </c>
      <c r="J2009" s="11" t="s">
        <v>78</v>
      </c>
      <c r="K2009" s="11" t="s">
        <v>32182</v>
      </c>
      <c r="L2009" s="11">
        <v>120</v>
      </c>
      <c r="M2009" s="11">
        <v>0</v>
      </c>
      <c r="N2009" s="11">
        <v>0</v>
      </c>
      <c r="O2009" s="11">
        <v>120</v>
      </c>
      <c r="P2009" s="11">
        <v>0</v>
      </c>
      <c r="Q2009" s="11">
        <v>0</v>
      </c>
      <c r="R2009" s="11">
        <v>0</v>
      </c>
      <c r="S2009" s="11">
        <v>120</v>
      </c>
      <c r="T2009" s="11">
        <v>0</v>
      </c>
      <c r="U2009" s="11">
        <v>0</v>
      </c>
      <c r="V2009" s="11">
        <v>1</v>
      </c>
      <c r="W2009" s="11">
        <v>0</v>
      </c>
      <c r="X2009" s="11">
        <v>0</v>
      </c>
      <c r="Y2009" s="11">
        <v>0</v>
      </c>
      <c r="Z2009" s="11">
        <v>1</v>
      </c>
      <c r="AA2009" s="12" t="s">
        <v>32958</v>
      </c>
      <c r="AB2009" s="17" t="str">
        <f t="shared" si="187"/>
        <v>Programme: Flexible Combined Honours Intercalated</v>
      </c>
      <c r="AC2009" s="17">
        <f t="shared" si="188"/>
        <v>3</v>
      </c>
      <c r="AD2009" s="17" t="str">
        <f t="shared" si="189"/>
        <v/>
      </c>
      <c r="AE2009" s="17" t="str">
        <f t="shared" si="190"/>
        <v/>
      </c>
      <c r="AF2009" s="17" t="str">
        <f t="shared" si="191"/>
        <v/>
      </c>
      <c r="AG2009" s="17" cm="1">
        <f t="array" ref="AG2009">IFERROR(IF(J2009="Level",INDEX($M2009:$S2009,AC2009+1),INDEX($M2009:$S2009,AC2009)),"")</f>
        <v>120</v>
      </c>
      <c r="AH2009" s="17" t="str" cm="1">
        <f t="array" ref="AH2009">IFERROR(IF(J2009="Level",INDEX($M2009:$S2009,AD2009+1),INDEX($M2009:$S2009,AD2009)),"")</f>
        <v/>
      </c>
      <c r="AI2009" s="17" t="str" cm="1">
        <f t="array" ref="AI2009">IFERROR(INDEX($M2009:$S2009,AE2009),"")</f>
        <v/>
      </c>
      <c r="AJ2009" s="17" t="str" cm="1">
        <f t="array" ref="AJ2009">IFERROR(INDEX($M2009:$S2009,AF2009),"")</f>
        <v/>
      </c>
      <c r="AK2009" s="17" cm="1">
        <f t="array" ref="AK2009">IFERROR(IF(J2009="Level",INDEX($T2009:$Z2009,AC2009+1),INDEX($T2009:$Z2009,AC2009)),"")</f>
        <v>1</v>
      </c>
      <c r="AL2009" s="17" t="str" cm="1">
        <f t="array" ref="AL2009">IFERROR(IF(J2009="Level",INDEX($T2009:$Z2009,AD2009+1),INDEX($T2009:$Z2009,AD2009)),"")</f>
        <v/>
      </c>
      <c r="AM2009" s="17" t="str" cm="1">
        <f t="array" ref="AM2009">IFERROR(INDEX($T2009:$Z2009,AE2009),"")</f>
        <v/>
      </c>
      <c r="AN2009" s="17" t="str" cm="1">
        <f t="array" ref="AN2009">IFERROR(INDEX($T2009:$Z2009,AF2009),"")</f>
        <v/>
      </c>
    </row>
    <row r="2010" spans="1:40" x14ac:dyDescent="0.2">
      <c r="A2010" s="17" t="str">
        <f t="shared" si="186"/>
        <v>Flexible Combined Honours Intercalated - Cornwall: UFF1CB</v>
      </c>
      <c r="B2010" s="11" t="s">
        <v>122</v>
      </c>
      <c r="C2010" s="11" t="s">
        <v>31936</v>
      </c>
      <c r="D2010" s="11" t="s">
        <v>123</v>
      </c>
      <c r="E2010" s="11" t="s">
        <v>121</v>
      </c>
      <c r="F2010" s="11" t="s">
        <v>76</v>
      </c>
      <c r="G2010" s="11" t="s">
        <v>32752</v>
      </c>
      <c r="H2010" s="11" t="s">
        <v>77</v>
      </c>
      <c r="I2010" s="11">
        <v>1</v>
      </c>
      <c r="J2010" s="11" t="s">
        <v>78</v>
      </c>
      <c r="K2010" s="11" t="s">
        <v>32182</v>
      </c>
      <c r="L2010" s="11">
        <v>120</v>
      </c>
      <c r="M2010" s="11">
        <v>0</v>
      </c>
      <c r="N2010" s="11">
        <v>0</v>
      </c>
      <c r="O2010" s="11">
        <v>120</v>
      </c>
      <c r="P2010" s="11">
        <v>0</v>
      </c>
      <c r="Q2010" s="11">
        <v>0</v>
      </c>
      <c r="R2010" s="11">
        <v>0</v>
      </c>
      <c r="S2010" s="11">
        <v>120</v>
      </c>
      <c r="T2010" s="11">
        <v>0</v>
      </c>
      <c r="U2010" s="11">
        <v>0</v>
      </c>
      <c r="V2010" s="11">
        <v>1</v>
      </c>
      <c r="W2010" s="11">
        <v>0</v>
      </c>
      <c r="X2010" s="11">
        <v>0</v>
      </c>
      <c r="Y2010" s="11">
        <v>0</v>
      </c>
      <c r="Z2010" s="11">
        <v>1</v>
      </c>
      <c r="AA2010" s="12" t="s">
        <v>32958</v>
      </c>
      <c r="AB2010" s="17" t="str">
        <f t="shared" si="187"/>
        <v>Programme: Flexible Combined Honours Intercalated - Cornwall</v>
      </c>
      <c r="AC2010" s="17">
        <f t="shared" si="188"/>
        <v>3</v>
      </c>
      <c r="AD2010" s="17" t="str">
        <f t="shared" si="189"/>
        <v/>
      </c>
      <c r="AE2010" s="17" t="str">
        <f t="shared" si="190"/>
        <v/>
      </c>
      <c r="AF2010" s="17" t="str">
        <f t="shared" si="191"/>
        <v/>
      </c>
      <c r="AG2010" s="17" cm="1">
        <f t="array" ref="AG2010">IFERROR(IF(J2010="Level",INDEX($M2010:$S2010,AC2010+1),INDEX($M2010:$S2010,AC2010)),"")</f>
        <v>120</v>
      </c>
      <c r="AH2010" s="17" t="str" cm="1">
        <f t="array" ref="AH2010">IFERROR(IF(J2010="Level",INDEX($M2010:$S2010,AD2010+1),INDEX($M2010:$S2010,AD2010)),"")</f>
        <v/>
      </c>
      <c r="AI2010" s="17" t="str" cm="1">
        <f t="array" ref="AI2010">IFERROR(INDEX($M2010:$S2010,AE2010),"")</f>
        <v/>
      </c>
      <c r="AJ2010" s="17" t="str" cm="1">
        <f t="array" ref="AJ2010">IFERROR(INDEX($M2010:$S2010,AF2010),"")</f>
        <v/>
      </c>
      <c r="AK2010" s="17" cm="1">
        <f t="array" ref="AK2010">IFERROR(IF(J2010="Level",INDEX($T2010:$Z2010,AC2010+1),INDEX($T2010:$Z2010,AC2010)),"")</f>
        <v>1</v>
      </c>
      <c r="AL2010" s="17" t="str" cm="1">
        <f t="array" ref="AL2010">IFERROR(IF(J2010="Level",INDEX($T2010:$Z2010,AD2010+1),INDEX($T2010:$Z2010,AD2010)),"")</f>
        <v/>
      </c>
      <c r="AM2010" s="17" t="str" cm="1">
        <f t="array" ref="AM2010">IFERROR(INDEX($T2010:$Z2010,AE2010),"")</f>
        <v/>
      </c>
      <c r="AN2010" s="17" t="str" cm="1">
        <f t="array" ref="AN2010">IFERROR(INDEX($T2010:$Z2010,AF2010),"")</f>
        <v/>
      </c>
    </row>
    <row r="2011" spans="1:40" x14ac:dyDescent="0.2">
      <c r="A2011" s="17" t="str">
        <f t="shared" si="186"/>
        <v>BSc Intercalated Biosciences: UFS1BIOBIO01</v>
      </c>
      <c r="B2011" s="11" t="s">
        <v>124</v>
      </c>
      <c r="C2011" s="11" t="s">
        <v>31936</v>
      </c>
      <c r="D2011" s="11" t="s">
        <v>125</v>
      </c>
      <c r="E2011" s="11" t="s">
        <v>126</v>
      </c>
      <c r="F2011" s="11" t="s">
        <v>71</v>
      </c>
      <c r="G2011" s="11" t="s">
        <v>32752</v>
      </c>
      <c r="H2011" s="11" t="s">
        <v>77</v>
      </c>
      <c r="I2011" s="11">
        <v>1</v>
      </c>
      <c r="J2011" s="11" t="s">
        <v>78</v>
      </c>
      <c r="K2011" s="11" t="s">
        <v>32182</v>
      </c>
      <c r="L2011" s="11">
        <v>120</v>
      </c>
      <c r="M2011" s="11">
        <v>0</v>
      </c>
      <c r="N2011" s="11">
        <v>0</v>
      </c>
      <c r="O2011" s="11">
        <v>120</v>
      </c>
      <c r="P2011" s="11">
        <v>0</v>
      </c>
      <c r="Q2011" s="11">
        <v>0</v>
      </c>
      <c r="R2011" s="11">
        <v>0</v>
      </c>
      <c r="S2011" s="11">
        <v>120</v>
      </c>
      <c r="T2011" s="11">
        <v>0</v>
      </c>
      <c r="U2011" s="11">
        <v>0</v>
      </c>
      <c r="V2011" s="11">
        <v>1</v>
      </c>
      <c r="W2011" s="11">
        <v>0</v>
      </c>
      <c r="X2011" s="11">
        <v>0</v>
      </c>
      <c r="Y2011" s="11">
        <v>0</v>
      </c>
      <c r="Z2011" s="11">
        <v>1</v>
      </c>
      <c r="AA2011" s="12" t="s">
        <v>32958</v>
      </c>
      <c r="AB2011" s="17" t="str">
        <f t="shared" si="187"/>
        <v>Programme: BSc Intercalated Biosciences</v>
      </c>
      <c r="AC2011" s="17">
        <f t="shared" si="188"/>
        <v>3</v>
      </c>
      <c r="AD2011" s="17" t="str">
        <f t="shared" si="189"/>
        <v/>
      </c>
      <c r="AE2011" s="17" t="str">
        <f t="shared" si="190"/>
        <v/>
      </c>
      <c r="AF2011" s="17" t="str">
        <f t="shared" si="191"/>
        <v/>
      </c>
      <c r="AG2011" s="17" cm="1">
        <f t="array" ref="AG2011">IFERROR(IF(J2011="Level",INDEX($M2011:$S2011,AC2011+1),INDEX($M2011:$S2011,AC2011)),"")</f>
        <v>120</v>
      </c>
      <c r="AH2011" s="17" t="str" cm="1">
        <f t="array" ref="AH2011">IFERROR(IF(J2011="Level",INDEX($M2011:$S2011,AD2011+1),INDEX($M2011:$S2011,AD2011)),"")</f>
        <v/>
      </c>
      <c r="AI2011" s="17" t="str" cm="1">
        <f t="array" ref="AI2011">IFERROR(INDEX($M2011:$S2011,AE2011),"")</f>
        <v/>
      </c>
      <c r="AJ2011" s="17" t="str" cm="1">
        <f t="array" ref="AJ2011">IFERROR(INDEX($M2011:$S2011,AF2011),"")</f>
        <v/>
      </c>
      <c r="AK2011" s="17" cm="1">
        <f t="array" ref="AK2011">IFERROR(IF(J2011="Level",INDEX($T2011:$Z2011,AC2011+1),INDEX($T2011:$Z2011,AC2011)),"")</f>
        <v>1</v>
      </c>
      <c r="AL2011" s="17" t="str" cm="1">
        <f t="array" ref="AL2011">IFERROR(IF(J2011="Level",INDEX($T2011:$Z2011,AD2011+1),INDEX($T2011:$Z2011,AD2011)),"")</f>
        <v/>
      </c>
      <c r="AM2011" s="17" t="str" cm="1">
        <f t="array" ref="AM2011">IFERROR(INDEX($T2011:$Z2011,AE2011),"")</f>
        <v/>
      </c>
      <c r="AN2011" s="17" t="str" cm="1">
        <f t="array" ref="AN2011">IFERROR(INDEX($T2011:$Z2011,AF2011),"")</f>
        <v/>
      </c>
    </row>
    <row r="2012" spans="1:40" x14ac:dyDescent="0.2">
      <c r="A2012" s="17" t="str">
        <f t="shared" si="186"/>
        <v>BSc Intercalated Infectious Disease: UFS1BIOBIO02</v>
      </c>
      <c r="B2012" s="11" t="s">
        <v>127</v>
      </c>
      <c r="C2012" s="11" t="s">
        <v>31936</v>
      </c>
      <c r="D2012" s="11" t="s">
        <v>128</v>
      </c>
      <c r="E2012" s="11" t="s">
        <v>126</v>
      </c>
      <c r="F2012" s="11" t="s">
        <v>71</v>
      </c>
      <c r="G2012" s="11" t="s">
        <v>32752</v>
      </c>
      <c r="H2012" s="11" t="s">
        <v>77</v>
      </c>
      <c r="I2012" s="11">
        <v>1</v>
      </c>
      <c r="J2012" s="11" t="s">
        <v>78</v>
      </c>
      <c r="K2012" s="11" t="s">
        <v>32182</v>
      </c>
      <c r="L2012" s="11">
        <v>120</v>
      </c>
      <c r="M2012" s="11">
        <v>0</v>
      </c>
      <c r="N2012" s="11">
        <v>0</v>
      </c>
      <c r="O2012" s="11">
        <v>120</v>
      </c>
      <c r="P2012" s="11">
        <v>0</v>
      </c>
      <c r="Q2012" s="11">
        <v>0</v>
      </c>
      <c r="R2012" s="11">
        <v>0</v>
      </c>
      <c r="S2012" s="11">
        <v>120</v>
      </c>
      <c r="T2012" s="11">
        <v>0</v>
      </c>
      <c r="U2012" s="11">
        <v>0</v>
      </c>
      <c r="V2012" s="11">
        <v>1</v>
      </c>
      <c r="W2012" s="11">
        <v>0</v>
      </c>
      <c r="X2012" s="11">
        <v>0</v>
      </c>
      <c r="Y2012" s="11">
        <v>0</v>
      </c>
      <c r="Z2012" s="11">
        <v>1</v>
      </c>
      <c r="AA2012" s="12" t="s">
        <v>32958</v>
      </c>
      <c r="AB2012" s="17" t="str">
        <f t="shared" si="187"/>
        <v>Programme: BSc Intercalated Infectious Disease</v>
      </c>
      <c r="AC2012" s="17">
        <f t="shared" si="188"/>
        <v>3</v>
      </c>
      <c r="AD2012" s="17" t="str">
        <f t="shared" si="189"/>
        <v/>
      </c>
      <c r="AE2012" s="17" t="str">
        <f t="shared" si="190"/>
        <v/>
      </c>
      <c r="AF2012" s="17" t="str">
        <f t="shared" si="191"/>
        <v/>
      </c>
      <c r="AG2012" s="17" cm="1">
        <f t="array" ref="AG2012">IFERROR(IF(J2012="Level",INDEX($M2012:$S2012,AC2012+1),INDEX($M2012:$S2012,AC2012)),"")</f>
        <v>120</v>
      </c>
      <c r="AH2012" s="17" t="str" cm="1">
        <f t="array" ref="AH2012">IFERROR(IF(J2012="Level",INDEX($M2012:$S2012,AD2012+1),INDEX($M2012:$S2012,AD2012)),"")</f>
        <v/>
      </c>
      <c r="AI2012" s="17" t="str" cm="1">
        <f t="array" ref="AI2012">IFERROR(INDEX($M2012:$S2012,AE2012),"")</f>
        <v/>
      </c>
      <c r="AJ2012" s="17" t="str" cm="1">
        <f t="array" ref="AJ2012">IFERROR(INDEX($M2012:$S2012,AF2012),"")</f>
        <v/>
      </c>
      <c r="AK2012" s="17" cm="1">
        <f t="array" ref="AK2012">IFERROR(IF(J2012="Level",INDEX($T2012:$Z2012,AC2012+1),INDEX($T2012:$Z2012,AC2012)),"")</f>
        <v>1</v>
      </c>
      <c r="AL2012" s="17" t="str" cm="1">
        <f t="array" ref="AL2012">IFERROR(IF(J2012="Level",INDEX($T2012:$Z2012,AD2012+1),INDEX($T2012:$Z2012,AD2012)),"")</f>
        <v/>
      </c>
      <c r="AM2012" s="17" t="str" cm="1">
        <f t="array" ref="AM2012">IFERROR(INDEX($T2012:$Z2012,AE2012),"")</f>
        <v/>
      </c>
      <c r="AN2012" s="17" t="str" cm="1">
        <f t="array" ref="AN2012">IFERROR(INDEX($T2012:$Z2012,AF2012),"")</f>
        <v/>
      </c>
    </row>
    <row r="2013" spans="1:40" x14ac:dyDescent="0.2">
      <c r="A2013" s="17" t="str">
        <f t="shared" si="186"/>
        <v>BSc Intercalated Molecular and Cellular Science: UFS1BIOBIO03</v>
      </c>
      <c r="B2013" s="11" t="s">
        <v>129</v>
      </c>
      <c r="C2013" s="11" t="s">
        <v>31936</v>
      </c>
      <c r="D2013" s="11" t="s">
        <v>130</v>
      </c>
      <c r="E2013" s="11" t="s">
        <v>126</v>
      </c>
      <c r="F2013" s="11" t="s">
        <v>71</v>
      </c>
      <c r="G2013" s="11" t="s">
        <v>32752</v>
      </c>
      <c r="H2013" s="11" t="s">
        <v>77</v>
      </c>
      <c r="I2013" s="11">
        <v>1</v>
      </c>
      <c r="J2013" s="11" t="s">
        <v>78</v>
      </c>
      <c r="K2013" s="11" t="s">
        <v>32182</v>
      </c>
      <c r="L2013" s="11">
        <v>120</v>
      </c>
      <c r="M2013" s="11">
        <v>0</v>
      </c>
      <c r="N2013" s="11">
        <v>0</v>
      </c>
      <c r="O2013" s="11">
        <v>120</v>
      </c>
      <c r="P2013" s="11">
        <v>0</v>
      </c>
      <c r="Q2013" s="11">
        <v>0</v>
      </c>
      <c r="R2013" s="11">
        <v>0</v>
      </c>
      <c r="S2013" s="11">
        <v>120</v>
      </c>
      <c r="T2013" s="11">
        <v>0</v>
      </c>
      <c r="U2013" s="11">
        <v>0</v>
      </c>
      <c r="V2013" s="11">
        <v>1</v>
      </c>
      <c r="W2013" s="11">
        <v>0</v>
      </c>
      <c r="X2013" s="11">
        <v>0</v>
      </c>
      <c r="Y2013" s="11">
        <v>0</v>
      </c>
      <c r="Z2013" s="11">
        <v>1</v>
      </c>
      <c r="AA2013" s="12" t="s">
        <v>32958</v>
      </c>
      <c r="AB2013" s="17" t="str">
        <f t="shared" si="187"/>
        <v>Programme: BSc Intercalated Molecular and Cellular Science</v>
      </c>
      <c r="AC2013" s="17">
        <f t="shared" si="188"/>
        <v>3</v>
      </c>
      <c r="AD2013" s="17" t="str">
        <f t="shared" si="189"/>
        <v/>
      </c>
      <c r="AE2013" s="17" t="str">
        <f t="shared" si="190"/>
        <v/>
      </c>
      <c r="AF2013" s="17" t="str">
        <f t="shared" si="191"/>
        <v/>
      </c>
      <c r="AG2013" s="17" cm="1">
        <f t="array" ref="AG2013">IFERROR(IF(J2013="Level",INDEX($M2013:$S2013,AC2013+1),INDEX($M2013:$S2013,AC2013)),"")</f>
        <v>120</v>
      </c>
      <c r="AH2013" s="17" t="str" cm="1">
        <f t="array" ref="AH2013">IFERROR(IF(J2013="Level",INDEX($M2013:$S2013,AD2013+1),INDEX($M2013:$S2013,AD2013)),"")</f>
        <v/>
      </c>
      <c r="AI2013" s="17" t="str" cm="1">
        <f t="array" ref="AI2013">IFERROR(INDEX($M2013:$S2013,AE2013),"")</f>
        <v/>
      </c>
      <c r="AJ2013" s="17" t="str" cm="1">
        <f t="array" ref="AJ2013">IFERROR(INDEX($M2013:$S2013,AF2013),"")</f>
        <v/>
      </c>
      <c r="AK2013" s="17" cm="1">
        <f t="array" ref="AK2013">IFERROR(IF(J2013="Level",INDEX($T2013:$Z2013,AC2013+1),INDEX($T2013:$Z2013,AC2013)),"")</f>
        <v>1</v>
      </c>
      <c r="AL2013" s="17" t="str" cm="1">
        <f t="array" ref="AL2013">IFERROR(IF(J2013="Level",INDEX($T2013:$Z2013,AD2013+1),INDEX($T2013:$Z2013,AD2013)),"")</f>
        <v/>
      </c>
      <c r="AM2013" s="17" t="str" cm="1">
        <f t="array" ref="AM2013">IFERROR(INDEX($T2013:$Z2013,AE2013),"")</f>
        <v/>
      </c>
      <c r="AN2013" s="17" t="str" cm="1">
        <f t="array" ref="AN2013">IFERROR(INDEX($T2013:$Z2013,AF2013),"")</f>
        <v/>
      </c>
    </row>
    <row r="2014" spans="1:40" x14ac:dyDescent="0.2">
      <c r="A2014" s="17" t="str">
        <f t="shared" si="186"/>
        <v>BSc Intercalated Medical Sciences: UFS1EMSEMS01</v>
      </c>
      <c r="B2014" s="11" t="s">
        <v>140</v>
      </c>
      <c r="C2014" s="11" t="s">
        <v>31936</v>
      </c>
      <c r="D2014" s="11" t="s">
        <v>141</v>
      </c>
      <c r="E2014" s="11" t="s">
        <v>142</v>
      </c>
      <c r="F2014" s="11" t="s">
        <v>71</v>
      </c>
      <c r="G2014" s="11" t="s">
        <v>32752</v>
      </c>
      <c r="H2014" s="11" t="s">
        <v>77</v>
      </c>
      <c r="I2014" s="11">
        <v>1</v>
      </c>
      <c r="J2014" s="11" t="s">
        <v>78</v>
      </c>
      <c r="K2014" s="11" t="s">
        <v>32182</v>
      </c>
      <c r="L2014" s="11">
        <v>120</v>
      </c>
      <c r="M2014" s="11">
        <v>0</v>
      </c>
      <c r="N2014" s="11">
        <v>0</v>
      </c>
      <c r="O2014" s="11">
        <v>120</v>
      </c>
      <c r="P2014" s="11">
        <v>0</v>
      </c>
      <c r="Q2014" s="11">
        <v>0</v>
      </c>
      <c r="R2014" s="11">
        <v>0</v>
      </c>
      <c r="S2014" s="11">
        <v>120</v>
      </c>
      <c r="T2014" s="11">
        <v>0</v>
      </c>
      <c r="U2014" s="11">
        <v>0</v>
      </c>
      <c r="V2014" s="11">
        <v>1</v>
      </c>
      <c r="W2014" s="11">
        <v>0</v>
      </c>
      <c r="X2014" s="11">
        <v>0</v>
      </c>
      <c r="Y2014" s="11">
        <v>0</v>
      </c>
      <c r="Z2014" s="11">
        <v>1</v>
      </c>
      <c r="AA2014" s="12" t="s">
        <v>32958</v>
      </c>
      <c r="AB2014" s="17" t="str">
        <f t="shared" si="187"/>
        <v>Programme: BSc Intercalated Medical Sciences</v>
      </c>
      <c r="AC2014" s="17">
        <f t="shared" si="188"/>
        <v>3</v>
      </c>
      <c r="AD2014" s="17" t="str">
        <f t="shared" si="189"/>
        <v/>
      </c>
      <c r="AE2014" s="17" t="str">
        <f t="shared" si="190"/>
        <v/>
      </c>
      <c r="AF2014" s="17" t="str">
        <f t="shared" si="191"/>
        <v/>
      </c>
      <c r="AG2014" s="17" cm="1">
        <f t="array" ref="AG2014">IFERROR(IF(J2014="Level",INDEX($M2014:$S2014,AC2014+1),INDEX($M2014:$S2014,AC2014)),"")</f>
        <v>120</v>
      </c>
      <c r="AH2014" s="17" t="str" cm="1">
        <f t="array" ref="AH2014">IFERROR(IF(J2014="Level",INDEX($M2014:$S2014,AD2014+1),INDEX($M2014:$S2014,AD2014)),"")</f>
        <v/>
      </c>
      <c r="AI2014" s="17" t="str" cm="1">
        <f t="array" ref="AI2014">IFERROR(INDEX($M2014:$S2014,AE2014),"")</f>
        <v/>
      </c>
      <c r="AJ2014" s="17" t="str" cm="1">
        <f t="array" ref="AJ2014">IFERROR(INDEX($M2014:$S2014,AF2014),"")</f>
        <v/>
      </c>
      <c r="AK2014" s="17" cm="1">
        <f t="array" ref="AK2014">IFERROR(IF(J2014="Level",INDEX($T2014:$Z2014,AC2014+1),INDEX($T2014:$Z2014,AC2014)),"")</f>
        <v>1</v>
      </c>
      <c r="AL2014" s="17" t="str" cm="1">
        <f t="array" ref="AL2014">IFERROR(IF(J2014="Level",INDEX($T2014:$Z2014,AD2014+1),INDEX($T2014:$Z2014,AD2014)),"")</f>
        <v/>
      </c>
      <c r="AM2014" s="17" t="str" cm="1">
        <f t="array" ref="AM2014">IFERROR(INDEX($T2014:$Z2014,AE2014),"")</f>
        <v/>
      </c>
      <c r="AN2014" s="17" t="str" cm="1">
        <f t="array" ref="AN2014">IFERROR(INDEX($T2014:$Z2014,AF2014),"")</f>
        <v/>
      </c>
    </row>
    <row r="2015" spans="1:40" x14ac:dyDescent="0.2">
      <c r="A2015" s="17" t="str">
        <f t="shared" si="186"/>
        <v>BSc Intercalated Sport and Exercise Medical Sciences: UFS1EMSSHS01</v>
      </c>
      <c r="B2015" s="11" t="s">
        <v>146</v>
      </c>
      <c r="C2015" s="11" t="s">
        <v>31936</v>
      </c>
      <c r="D2015" s="11" t="s">
        <v>147</v>
      </c>
      <c r="E2015" s="11" t="s">
        <v>142</v>
      </c>
      <c r="F2015" s="11" t="s">
        <v>71</v>
      </c>
      <c r="G2015" s="11" t="s">
        <v>32752</v>
      </c>
      <c r="H2015" s="11" t="s">
        <v>77</v>
      </c>
      <c r="I2015" s="11">
        <v>1</v>
      </c>
      <c r="J2015" s="11" t="s">
        <v>78</v>
      </c>
      <c r="K2015" s="11" t="s">
        <v>32182</v>
      </c>
      <c r="L2015" s="11">
        <v>120</v>
      </c>
      <c r="M2015" s="11">
        <v>0</v>
      </c>
      <c r="N2015" s="11">
        <v>0</v>
      </c>
      <c r="O2015" s="11">
        <v>120</v>
      </c>
      <c r="P2015" s="11">
        <v>0</v>
      </c>
      <c r="Q2015" s="11">
        <v>0</v>
      </c>
      <c r="R2015" s="11">
        <v>0</v>
      </c>
      <c r="S2015" s="11">
        <v>120</v>
      </c>
      <c r="T2015" s="11">
        <v>0</v>
      </c>
      <c r="U2015" s="11">
        <v>0</v>
      </c>
      <c r="V2015" s="11">
        <v>1</v>
      </c>
      <c r="W2015" s="11">
        <v>0</v>
      </c>
      <c r="X2015" s="11">
        <v>0</v>
      </c>
      <c r="Y2015" s="11">
        <v>0</v>
      </c>
      <c r="Z2015" s="11">
        <v>1</v>
      </c>
      <c r="AA2015" s="12" t="s">
        <v>32958</v>
      </c>
      <c r="AB2015" s="17" t="str">
        <f t="shared" si="187"/>
        <v>Programme: BSc Intercalated Sport and Exercise Medical Sciences</v>
      </c>
      <c r="AC2015" s="17">
        <f t="shared" si="188"/>
        <v>3</v>
      </c>
      <c r="AD2015" s="17" t="str">
        <f t="shared" si="189"/>
        <v/>
      </c>
      <c r="AE2015" s="17" t="str">
        <f t="shared" si="190"/>
        <v/>
      </c>
      <c r="AF2015" s="17" t="str">
        <f t="shared" si="191"/>
        <v/>
      </c>
      <c r="AG2015" s="17" cm="1">
        <f t="array" ref="AG2015">IFERROR(IF(J2015="Level",INDEX($M2015:$S2015,AC2015+1),INDEX($M2015:$S2015,AC2015)),"")</f>
        <v>120</v>
      </c>
      <c r="AH2015" s="17" t="str" cm="1">
        <f t="array" ref="AH2015">IFERROR(IF(J2015="Level",INDEX($M2015:$S2015,AD2015+1),INDEX($M2015:$S2015,AD2015)),"")</f>
        <v/>
      </c>
      <c r="AI2015" s="17" t="str" cm="1">
        <f t="array" ref="AI2015">IFERROR(INDEX($M2015:$S2015,AE2015),"")</f>
        <v/>
      </c>
      <c r="AJ2015" s="17" t="str" cm="1">
        <f t="array" ref="AJ2015">IFERROR(INDEX($M2015:$S2015,AF2015),"")</f>
        <v/>
      </c>
      <c r="AK2015" s="17" cm="1">
        <f t="array" ref="AK2015">IFERROR(IF(J2015="Level",INDEX($T2015:$Z2015,AC2015+1),INDEX($T2015:$Z2015,AC2015)),"")</f>
        <v>1</v>
      </c>
      <c r="AL2015" s="17" t="str" cm="1">
        <f t="array" ref="AL2015">IFERROR(IF(J2015="Level",INDEX($T2015:$Z2015,AD2015+1),INDEX($T2015:$Z2015,AD2015)),"")</f>
        <v/>
      </c>
      <c r="AM2015" s="17" t="str" cm="1">
        <f t="array" ref="AM2015">IFERROR(INDEX($T2015:$Z2015,AE2015),"")</f>
        <v/>
      </c>
      <c r="AN2015" s="17" t="str" cm="1">
        <f t="array" ref="AN2015">IFERROR(INDEX($T2015:$Z2015,AF2015),"")</f>
        <v/>
      </c>
    </row>
    <row r="2016" spans="1:40" x14ac:dyDescent="0.2">
      <c r="A2016" s="17" t="str">
        <f t="shared" si="186"/>
        <v>BSc Intercalated Neuroscience: UFS1EMSEMS02</v>
      </c>
      <c r="B2016" s="11" t="s">
        <v>143</v>
      </c>
      <c r="C2016" s="11" t="s">
        <v>31936</v>
      </c>
      <c r="D2016" s="11" t="s">
        <v>144</v>
      </c>
      <c r="E2016" s="11" t="s">
        <v>145</v>
      </c>
      <c r="F2016" s="11" t="s">
        <v>71</v>
      </c>
      <c r="G2016" s="11" t="s">
        <v>32752</v>
      </c>
      <c r="H2016" s="11" t="s">
        <v>77</v>
      </c>
      <c r="I2016" s="11">
        <v>1</v>
      </c>
      <c r="J2016" s="11" t="s">
        <v>78</v>
      </c>
      <c r="K2016" s="11" t="s">
        <v>32182</v>
      </c>
      <c r="L2016" s="11">
        <v>120</v>
      </c>
      <c r="M2016" s="11">
        <v>0</v>
      </c>
      <c r="N2016" s="11">
        <v>0</v>
      </c>
      <c r="O2016" s="11">
        <v>120</v>
      </c>
      <c r="P2016" s="11">
        <v>0</v>
      </c>
      <c r="Q2016" s="11">
        <v>0</v>
      </c>
      <c r="R2016" s="11">
        <v>0</v>
      </c>
      <c r="S2016" s="11">
        <v>120</v>
      </c>
      <c r="T2016" s="11">
        <v>0</v>
      </c>
      <c r="U2016" s="11">
        <v>0</v>
      </c>
      <c r="V2016" s="11">
        <v>1</v>
      </c>
      <c r="W2016" s="11">
        <v>0</v>
      </c>
      <c r="X2016" s="11">
        <v>0</v>
      </c>
      <c r="Y2016" s="11">
        <v>0</v>
      </c>
      <c r="Z2016" s="11">
        <v>1</v>
      </c>
      <c r="AA2016" s="12" t="s">
        <v>32958</v>
      </c>
      <c r="AB2016" s="17" t="str">
        <f t="shared" si="187"/>
        <v>Programme: BSc Intercalated Neuroscience</v>
      </c>
      <c r="AC2016" s="17">
        <f t="shared" si="188"/>
        <v>3</v>
      </c>
      <c r="AD2016" s="17" t="str">
        <f t="shared" si="189"/>
        <v/>
      </c>
      <c r="AE2016" s="17" t="str">
        <f t="shared" si="190"/>
        <v/>
      </c>
      <c r="AF2016" s="17" t="str">
        <f t="shared" si="191"/>
        <v/>
      </c>
      <c r="AG2016" s="17" cm="1">
        <f t="array" ref="AG2016">IFERROR(IF(J2016="Level",INDEX($M2016:$S2016,AC2016+1),INDEX($M2016:$S2016,AC2016)),"")</f>
        <v>120</v>
      </c>
      <c r="AH2016" s="17" t="str" cm="1">
        <f t="array" ref="AH2016">IFERROR(IF(J2016="Level",INDEX($M2016:$S2016,AD2016+1),INDEX($M2016:$S2016,AD2016)),"")</f>
        <v/>
      </c>
      <c r="AI2016" s="17" t="str" cm="1">
        <f t="array" ref="AI2016">IFERROR(INDEX($M2016:$S2016,AE2016),"")</f>
        <v/>
      </c>
      <c r="AJ2016" s="17" t="str" cm="1">
        <f t="array" ref="AJ2016">IFERROR(INDEX($M2016:$S2016,AF2016),"")</f>
        <v/>
      </c>
      <c r="AK2016" s="17" cm="1">
        <f t="array" ref="AK2016">IFERROR(IF(J2016="Level",INDEX($T2016:$Z2016,AC2016+1),INDEX($T2016:$Z2016,AC2016)),"")</f>
        <v>1</v>
      </c>
      <c r="AL2016" s="17" t="str" cm="1">
        <f t="array" ref="AL2016">IFERROR(IF(J2016="Level",INDEX($T2016:$Z2016,AD2016+1),INDEX($T2016:$Z2016,AD2016)),"")</f>
        <v/>
      </c>
      <c r="AM2016" s="17" t="str" cm="1">
        <f t="array" ref="AM2016">IFERROR(INDEX($T2016:$Z2016,AE2016),"")</f>
        <v/>
      </c>
      <c r="AN2016" s="17" t="str" cm="1">
        <f t="array" ref="AN2016">IFERROR(INDEX($T2016:$Z2016,AF2016),"")</f>
        <v/>
      </c>
    </row>
    <row r="2017" spans="1:40" x14ac:dyDescent="0.2">
      <c r="A2017" s="17" t="str">
        <f t="shared" si="186"/>
        <v>BSc Intercalated Psychological Studies: UFS1PSYPSY01</v>
      </c>
      <c r="B2017" s="11" t="s">
        <v>148</v>
      </c>
      <c r="C2017" s="11" t="s">
        <v>31936</v>
      </c>
      <c r="D2017" s="11" t="s">
        <v>32798</v>
      </c>
      <c r="E2017" s="11" t="s">
        <v>149</v>
      </c>
      <c r="F2017" s="11" t="s">
        <v>71</v>
      </c>
      <c r="G2017" s="11" t="s">
        <v>32752</v>
      </c>
      <c r="H2017" s="11" t="s">
        <v>77</v>
      </c>
      <c r="I2017" s="11">
        <v>1</v>
      </c>
      <c r="J2017" s="11" t="s">
        <v>78</v>
      </c>
      <c r="K2017" s="11" t="s">
        <v>32182</v>
      </c>
      <c r="L2017" s="11">
        <v>120</v>
      </c>
      <c r="M2017" s="11">
        <v>0</v>
      </c>
      <c r="N2017" s="11">
        <v>0</v>
      </c>
      <c r="O2017" s="11">
        <v>120</v>
      </c>
      <c r="P2017" s="11">
        <v>0</v>
      </c>
      <c r="Q2017" s="11">
        <v>0</v>
      </c>
      <c r="R2017" s="11">
        <v>0</v>
      </c>
      <c r="S2017" s="11">
        <v>120</v>
      </c>
      <c r="T2017" s="11">
        <v>0</v>
      </c>
      <c r="U2017" s="11">
        <v>0</v>
      </c>
      <c r="V2017" s="11">
        <v>1</v>
      </c>
      <c r="W2017" s="11">
        <v>0</v>
      </c>
      <c r="X2017" s="11">
        <v>0</v>
      </c>
      <c r="Y2017" s="11">
        <v>0</v>
      </c>
      <c r="Z2017" s="11">
        <v>1</v>
      </c>
      <c r="AA2017" s="12" t="s">
        <v>32958</v>
      </c>
      <c r="AB2017" s="17" t="str">
        <f t="shared" si="187"/>
        <v>Programme: BSc Intercalated Psychological Studies</v>
      </c>
      <c r="AC2017" s="17">
        <f t="shared" si="188"/>
        <v>3</v>
      </c>
      <c r="AD2017" s="17" t="str">
        <f t="shared" si="189"/>
        <v/>
      </c>
      <c r="AE2017" s="17" t="str">
        <f t="shared" si="190"/>
        <v/>
      </c>
      <c r="AF2017" s="17" t="str">
        <f t="shared" si="191"/>
        <v/>
      </c>
      <c r="AG2017" s="17" cm="1">
        <f t="array" ref="AG2017">IFERROR(IF(J2017="Level",INDEX($M2017:$S2017,AC2017+1),INDEX($M2017:$S2017,AC2017)),"")</f>
        <v>120</v>
      </c>
      <c r="AH2017" s="17" t="str" cm="1">
        <f t="array" ref="AH2017">IFERROR(IF(J2017="Level",INDEX($M2017:$S2017,AD2017+1),INDEX($M2017:$S2017,AD2017)),"")</f>
        <v/>
      </c>
      <c r="AI2017" s="17" t="str" cm="1">
        <f t="array" ref="AI2017">IFERROR(INDEX($M2017:$S2017,AE2017),"")</f>
        <v/>
      </c>
      <c r="AJ2017" s="17" t="str" cm="1">
        <f t="array" ref="AJ2017">IFERROR(INDEX($M2017:$S2017,AF2017),"")</f>
        <v/>
      </c>
      <c r="AK2017" s="17" cm="1">
        <f t="array" ref="AK2017">IFERROR(IF(J2017="Level",INDEX($T2017:$Z2017,AC2017+1),INDEX($T2017:$Z2017,AC2017)),"")</f>
        <v>1</v>
      </c>
      <c r="AL2017" s="17" t="str" cm="1">
        <f t="array" ref="AL2017">IFERROR(IF(J2017="Level",INDEX($T2017:$Z2017,AD2017+1),INDEX($T2017:$Z2017,AD2017)),"")</f>
        <v/>
      </c>
      <c r="AM2017" s="17" t="str" cm="1">
        <f t="array" ref="AM2017">IFERROR(INDEX($T2017:$Z2017,AE2017),"")</f>
        <v/>
      </c>
      <c r="AN2017" s="17" t="str" cm="1">
        <f t="array" ref="AN2017">IFERROR(INDEX($T2017:$Z2017,AF2017),"")</f>
        <v/>
      </c>
    </row>
    <row r="2018" spans="1:40" x14ac:dyDescent="0.2">
      <c r="A2018" s="17" t="str">
        <f t="shared" si="186"/>
        <v>BSc Intercalated Human Biosciences: UFS1SHSBIO01</v>
      </c>
      <c r="B2018" s="11" t="s">
        <v>150</v>
      </c>
      <c r="C2018" s="11" t="s">
        <v>31936</v>
      </c>
      <c r="D2018" s="11" t="s">
        <v>151</v>
      </c>
      <c r="E2018" s="11" t="s">
        <v>152</v>
      </c>
      <c r="F2018" s="11" t="s">
        <v>71</v>
      </c>
      <c r="G2018" s="11" t="s">
        <v>32752</v>
      </c>
      <c r="H2018" s="11" t="s">
        <v>77</v>
      </c>
      <c r="I2018" s="11">
        <v>1</v>
      </c>
      <c r="J2018" s="11" t="s">
        <v>78</v>
      </c>
      <c r="K2018" s="11" t="s">
        <v>32182</v>
      </c>
      <c r="L2018" s="11">
        <v>120</v>
      </c>
      <c r="M2018" s="11">
        <v>0</v>
      </c>
      <c r="N2018" s="11">
        <v>0</v>
      </c>
      <c r="O2018" s="11">
        <v>120</v>
      </c>
      <c r="P2018" s="11">
        <v>0</v>
      </c>
      <c r="Q2018" s="11">
        <v>0</v>
      </c>
      <c r="R2018" s="11">
        <v>0</v>
      </c>
      <c r="S2018" s="11">
        <v>120</v>
      </c>
      <c r="T2018" s="11">
        <v>0</v>
      </c>
      <c r="U2018" s="11">
        <v>0</v>
      </c>
      <c r="V2018" s="11">
        <v>1</v>
      </c>
      <c r="W2018" s="11">
        <v>0</v>
      </c>
      <c r="X2018" s="11">
        <v>0</v>
      </c>
      <c r="Y2018" s="11">
        <v>0</v>
      </c>
      <c r="Z2018" s="11">
        <v>1</v>
      </c>
      <c r="AA2018" s="12" t="s">
        <v>32958</v>
      </c>
      <c r="AB2018" s="17" t="str">
        <f t="shared" si="187"/>
        <v>Programme: BSc Intercalated Human Biosciences</v>
      </c>
      <c r="AC2018" s="17">
        <f t="shared" si="188"/>
        <v>3</v>
      </c>
      <c r="AD2018" s="17" t="str">
        <f t="shared" si="189"/>
        <v/>
      </c>
      <c r="AE2018" s="17" t="str">
        <f t="shared" si="190"/>
        <v/>
      </c>
      <c r="AF2018" s="17" t="str">
        <f t="shared" si="191"/>
        <v/>
      </c>
      <c r="AG2018" s="17" cm="1">
        <f t="array" ref="AG2018">IFERROR(IF(J2018="Level",INDEX($M2018:$S2018,AC2018+1),INDEX($M2018:$S2018,AC2018)),"")</f>
        <v>120</v>
      </c>
      <c r="AH2018" s="17" t="str" cm="1">
        <f t="array" ref="AH2018">IFERROR(IF(J2018="Level",INDEX($M2018:$S2018,AD2018+1),INDEX($M2018:$S2018,AD2018)),"")</f>
        <v/>
      </c>
      <c r="AI2018" s="17" t="str" cm="1">
        <f t="array" ref="AI2018">IFERROR(INDEX($M2018:$S2018,AE2018),"")</f>
        <v/>
      </c>
      <c r="AJ2018" s="17" t="str" cm="1">
        <f t="array" ref="AJ2018">IFERROR(INDEX($M2018:$S2018,AF2018),"")</f>
        <v/>
      </c>
      <c r="AK2018" s="17" cm="1">
        <f t="array" ref="AK2018">IFERROR(IF(J2018="Level",INDEX($T2018:$Z2018,AC2018+1),INDEX($T2018:$Z2018,AC2018)),"")</f>
        <v>1</v>
      </c>
      <c r="AL2018" s="17" t="str" cm="1">
        <f t="array" ref="AL2018">IFERROR(IF(J2018="Level",INDEX($T2018:$Z2018,AD2018+1),INDEX($T2018:$Z2018,AD2018)),"")</f>
        <v/>
      </c>
      <c r="AM2018" s="17" t="str" cm="1">
        <f t="array" ref="AM2018">IFERROR(INDEX($T2018:$Z2018,AE2018),"")</f>
        <v/>
      </c>
      <c r="AN2018" s="17" t="str" cm="1">
        <f t="array" ref="AN2018">IFERROR(INDEX($T2018:$Z2018,AF2018),"")</f>
        <v/>
      </c>
    </row>
    <row r="2019" spans="1:40" x14ac:dyDescent="0.2">
      <c r="A2019" s="17" t="str">
        <f t="shared" si="186"/>
        <v>BSc Intercalated Exercise and Sport Sciences: UFS1SHSSHS01</v>
      </c>
      <c r="B2019" s="11" t="s">
        <v>153</v>
      </c>
      <c r="C2019" s="11" t="s">
        <v>31936</v>
      </c>
      <c r="D2019" s="11" t="s">
        <v>154</v>
      </c>
      <c r="E2019" s="11" t="s">
        <v>152</v>
      </c>
      <c r="F2019" s="11" t="s">
        <v>71</v>
      </c>
      <c r="G2019" s="11" t="s">
        <v>32752</v>
      </c>
      <c r="H2019" s="11" t="s">
        <v>77</v>
      </c>
      <c r="I2019" s="11">
        <v>1</v>
      </c>
      <c r="J2019" s="11" t="s">
        <v>78</v>
      </c>
      <c r="K2019" s="11" t="s">
        <v>32182</v>
      </c>
      <c r="L2019" s="11">
        <v>120</v>
      </c>
      <c r="M2019" s="11">
        <v>0</v>
      </c>
      <c r="N2019" s="11">
        <v>0</v>
      </c>
      <c r="O2019" s="11">
        <v>120</v>
      </c>
      <c r="P2019" s="11">
        <v>0</v>
      </c>
      <c r="Q2019" s="11">
        <v>0</v>
      </c>
      <c r="R2019" s="11">
        <v>0</v>
      </c>
      <c r="S2019" s="11">
        <v>120</v>
      </c>
      <c r="T2019" s="11">
        <v>0</v>
      </c>
      <c r="U2019" s="11">
        <v>0</v>
      </c>
      <c r="V2019" s="11">
        <v>1</v>
      </c>
      <c r="W2019" s="11">
        <v>0</v>
      </c>
      <c r="X2019" s="11">
        <v>0</v>
      </c>
      <c r="Y2019" s="11">
        <v>0</v>
      </c>
      <c r="Z2019" s="11">
        <v>1</v>
      </c>
      <c r="AA2019" s="12" t="s">
        <v>32958</v>
      </c>
      <c r="AB2019" s="17" t="str">
        <f t="shared" si="187"/>
        <v>Programme: BSc Intercalated Exercise and Sport Sciences</v>
      </c>
      <c r="AC2019" s="17">
        <f t="shared" si="188"/>
        <v>3</v>
      </c>
      <c r="AD2019" s="17" t="str">
        <f t="shared" si="189"/>
        <v/>
      </c>
      <c r="AE2019" s="17" t="str">
        <f t="shared" si="190"/>
        <v/>
      </c>
      <c r="AF2019" s="17" t="str">
        <f t="shared" si="191"/>
        <v/>
      </c>
      <c r="AG2019" s="17" cm="1">
        <f t="array" ref="AG2019">IFERROR(IF(J2019="Level",INDEX($M2019:$S2019,AC2019+1),INDEX($M2019:$S2019,AC2019)),"")</f>
        <v>120</v>
      </c>
      <c r="AH2019" s="17" t="str" cm="1">
        <f t="array" ref="AH2019">IFERROR(IF(J2019="Level",INDEX($M2019:$S2019,AD2019+1),INDEX($M2019:$S2019,AD2019)),"")</f>
        <v/>
      </c>
      <c r="AI2019" s="17" t="str" cm="1">
        <f t="array" ref="AI2019">IFERROR(INDEX($M2019:$S2019,AE2019),"")</f>
        <v/>
      </c>
      <c r="AJ2019" s="17" t="str" cm="1">
        <f t="array" ref="AJ2019">IFERROR(INDEX($M2019:$S2019,AF2019),"")</f>
        <v/>
      </c>
      <c r="AK2019" s="17" cm="1">
        <f t="array" ref="AK2019">IFERROR(IF(J2019="Level",INDEX($T2019:$Z2019,AC2019+1),INDEX($T2019:$Z2019,AC2019)),"")</f>
        <v>1</v>
      </c>
      <c r="AL2019" s="17" t="str" cm="1">
        <f t="array" ref="AL2019">IFERROR(IF(J2019="Level",INDEX($T2019:$Z2019,AD2019+1),INDEX($T2019:$Z2019,AD2019)),"")</f>
        <v/>
      </c>
      <c r="AM2019" s="17" t="str" cm="1">
        <f t="array" ref="AM2019">IFERROR(INDEX($T2019:$Z2019,AE2019),"")</f>
        <v/>
      </c>
      <c r="AN2019" s="17" t="str" cm="1">
        <f t="array" ref="AN2019">IFERROR(INDEX($T2019:$Z2019,AF2019),"")</f>
        <v/>
      </c>
    </row>
    <row r="2020" spans="1:40" hidden="1" x14ac:dyDescent="0.2">
      <c r="A2020" s="17" t="str">
        <f t="shared" si="186"/>
        <v>One Year English: L1Y1EGLEGL03</v>
      </c>
      <c r="B2020" s="11" t="s">
        <v>2106</v>
      </c>
      <c r="C2020" s="11" t="s">
        <v>31936</v>
      </c>
      <c r="D2020" s="11" t="s">
        <v>2107</v>
      </c>
      <c r="E2020" s="11" t="s">
        <v>191</v>
      </c>
      <c r="F2020" s="11" t="s">
        <v>76</v>
      </c>
      <c r="G2020" s="11" t="s">
        <v>32353</v>
      </c>
      <c r="H2020" s="11" t="s">
        <v>72</v>
      </c>
      <c r="I2020" s="11">
        <v>0</v>
      </c>
      <c r="J2020" s="11" t="s">
        <v>32168</v>
      </c>
      <c r="K2020" s="11" t="s">
        <v>32168</v>
      </c>
      <c r="L2020" s="11">
        <v>0</v>
      </c>
      <c r="M2020" s="11">
        <v>0</v>
      </c>
      <c r="N2020" s="11">
        <v>0</v>
      </c>
      <c r="O2020" s="11">
        <v>0</v>
      </c>
      <c r="P2020" s="11">
        <v>0</v>
      </c>
      <c r="Q2020" s="11">
        <v>0</v>
      </c>
      <c r="R2020" s="11">
        <v>0</v>
      </c>
      <c r="S2020" s="11">
        <v>0</v>
      </c>
      <c r="T2020" s="11">
        <v>0</v>
      </c>
      <c r="U2020" s="11">
        <v>0</v>
      </c>
      <c r="V2020" s="11">
        <v>0</v>
      </c>
      <c r="W2020" s="11">
        <v>0</v>
      </c>
      <c r="X2020" s="11">
        <v>0</v>
      </c>
      <c r="Y2020" s="11">
        <v>0</v>
      </c>
      <c r="Z2020" s="11">
        <v>0</v>
      </c>
      <c r="AA2020" s="12" t="s">
        <v>32953</v>
      </c>
      <c r="AB2020" s="17" t="str">
        <f t="shared" si="187"/>
        <v>Programme is not compatible with this tool</v>
      </c>
      <c r="AC2020" s="17" t="str">
        <f t="shared" si="188"/>
        <v/>
      </c>
      <c r="AD2020" s="17">
        <f t="shared" si="189"/>
        <v>6</v>
      </c>
      <c r="AE2020" s="17" t="str">
        <f t="shared" si="190"/>
        <v/>
      </c>
      <c r="AF2020" s="17" t="str">
        <f t="shared" si="191"/>
        <v/>
      </c>
      <c r="AG2020" s="17" t="str" cm="1">
        <f t="array" ref="AG2020">IFERROR(IF(J2020="Level",INDEX($M2020:$S2020,AC2020+1),INDEX($M2020:$S2020,AC2020)),"")</f>
        <v/>
      </c>
      <c r="AH2020" s="17" cm="1">
        <f t="array" ref="AH2020">IFERROR(IF(J2020="Level",INDEX($M2020:$S2020,AD2020+1),INDEX($M2020:$S2020,AD2020)),"")</f>
        <v>0</v>
      </c>
      <c r="AI2020" s="17" t="str" cm="1">
        <f t="array" ref="AI2020">IFERROR(INDEX($M2020:$S2020,AE2020),"")</f>
        <v/>
      </c>
      <c r="AJ2020" s="17" t="str" cm="1">
        <f t="array" ref="AJ2020">IFERROR(INDEX($M2020:$S2020,AF2020),"")</f>
        <v/>
      </c>
      <c r="AK2020" s="17" t="str" cm="1">
        <f t="array" ref="AK2020">IFERROR(IF(J2020="Level",INDEX($T2020:$Z2020,AC2020+1),INDEX($T2020:$Z2020,AC2020)),"")</f>
        <v/>
      </c>
      <c r="AL2020" s="17" cm="1">
        <f t="array" ref="AL2020">IFERROR(IF(J2020="Level",INDEX($T2020:$Z2020,AD2020+1),INDEX($T2020:$Z2020,AD2020)),"")</f>
        <v>0</v>
      </c>
      <c r="AM2020" s="17" t="str" cm="1">
        <f t="array" ref="AM2020">IFERROR(INDEX($T2020:$Z2020,AE2020),"")</f>
        <v/>
      </c>
      <c r="AN2020" s="17" t="str" cm="1">
        <f t="array" ref="AN2020">IFERROR(INDEX($T2020:$Z2020,AF2020),"")</f>
        <v/>
      </c>
    </row>
    <row r="2021" spans="1:40" hidden="1" x14ac:dyDescent="0.2">
      <c r="A2021" s="17" t="str">
        <f t="shared" si="186"/>
        <v>One Year Modern Languages: L1Y1SMLSML11</v>
      </c>
      <c r="B2021" s="11" t="s">
        <v>2108</v>
      </c>
      <c r="C2021" s="11" t="s">
        <v>31936</v>
      </c>
      <c r="D2021" s="11" t="s">
        <v>2109</v>
      </c>
      <c r="E2021" s="11" t="s">
        <v>280</v>
      </c>
      <c r="F2021" s="11" t="s">
        <v>76</v>
      </c>
      <c r="G2021" s="11" t="s">
        <v>32353</v>
      </c>
      <c r="H2021" s="11" t="s">
        <v>72</v>
      </c>
      <c r="I2021" s="11">
        <v>0</v>
      </c>
      <c r="J2021" s="11" t="s">
        <v>32168</v>
      </c>
      <c r="K2021" s="11" t="s">
        <v>32168</v>
      </c>
      <c r="L2021" s="11">
        <v>0</v>
      </c>
      <c r="M2021" s="11">
        <v>0</v>
      </c>
      <c r="N2021" s="11">
        <v>0</v>
      </c>
      <c r="O2021" s="11">
        <v>0</v>
      </c>
      <c r="P2021" s="11">
        <v>0</v>
      </c>
      <c r="Q2021" s="11">
        <v>0</v>
      </c>
      <c r="R2021" s="11">
        <v>0</v>
      </c>
      <c r="S2021" s="11">
        <v>0</v>
      </c>
      <c r="T2021" s="11">
        <v>0</v>
      </c>
      <c r="U2021" s="11">
        <v>0</v>
      </c>
      <c r="V2021" s="11">
        <v>0</v>
      </c>
      <c r="W2021" s="11">
        <v>0</v>
      </c>
      <c r="X2021" s="11">
        <v>0</v>
      </c>
      <c r="Y2021" s="11">
        <v>0</v>
      </c>
      <c r="Z2021" s="11">
        <v>0</v>
      </c>
      <c r="AA2021" s="12" t="s">
        <v>32953</v>
      </c>
      <c r="AB2021" s="17" t="str">
        <f t="shared" si="187"/>
        <v>Programme is not compatible with this tool</v>
      </c>
      <c r="AC2021" s="17" t="str">
        <f t="shared" si="188"/>
        <v/>
      </c>
      <c r="AD2021" s="17">
        <f t="shared" si="189"/>
        <v>6</v>
      </c>
      <c r="AE2021" s="17" t="str">
        <f t="shared" si="190"/>
        <v/>
      </c>
      <c r="AF2021" s="17" t="str">
        <f t="shared" si="191"/>
        <v/>
      </c>
      <c r="AG2021" s="17" t="str" cm="1">
        <f t="array" ref="AG2021">IFERROR(IF(J2021="Level",INDEX($M2021:$S2021,AC2021+1),INDEX($M2021:$S2021,AC2021)),"")</f>
        <v/>
      </c>
      <c r="AH2021" s="17" cm="1">
        <f t="array" ref="AH2021">IFERROR(IF(J2021="Level",INDEX($M2021:$S2021,AD2021+1),INDEX($M2021:$S2021,AD2021)),"")</f>
        <v>0</v>
      </c>
      <c r="AI2021" s="17" t="str" cm="1">
        <f t="array" ref="AI2021">IFERROR(INDEX($M2021:$S2021,AE2021),"")</f>
        <v/>
      </c>
      <c r="AJ2021" s="17" t="str" cm="1">
        <f t="array" ref="AJ2021">IFERROR(INDEX($M2021:$S2021,AF2021),"")</f>
        <v/>
      </c>
      <c r="AK2021" s="17" t="str" cm="1">
        <f t="array" ref="AK2021">IFERROR(IF(J2021="Level",INDEX($T2021:$Z2021,AC2021+1),INDEX($T2021:$Z2021,AC2021)),"")</f>
        <v/>
      </c>
      <c r="AL2021" s="17" cm="1">
        <f t="array" ref="AL2021">IFERROR(IF(J2021="Level",INDEX($T2021:$Z2021,AD2021+1),INDEX($T2021:$Z2021,AD2021)),"")</f>
        <v>0</v>
      </c>
      <c r="AM2021" s="17" t="str" cm="1">
        <f t="array" ref="AM2021">IFERROR(INDEX($T2021:$Z2021,AE2021),"")</f>
        <v/>
      </c>
      <c r="AN2021" s="17" t="str" cm="1">
        <f t="array" ref="AN2021">IFERROR(INDEX($T2021:$Z2021,AF2021),"")</f>
        <v/>
      </c>
    </row>
    <row r="2022" spans="1:40" hidden="1" x14ac:dyDescent="0.2">
      <c r="A2022" s="17" t="str">
        <f t="shared" si="186"/>
        <v>Inbound Study Abroad 1 Year: L1Y106</v>
      </c>
      <c r="B2022" s="11" t="s">
        <v>2104</v>
      </c>
      <c r="C2022" s="11" t="s">
        <v>31936</v>
      </c>
      <c r="D2022" s="11" t="s">
        <v>2099</v>
      </c>
      <c r="E2022" s="11" t="s">
        <v>2100</v>
      </c>
      <c r="F2022" s="11" t="s">
        <v>2101</v>
      </c>
      <c r="G2022" s="11" t="s">
        <v>32353</v>
      </c>
      <c r="H2022" s="11" t="s">
        <v>72</v>
      </c>
      <c r="I2022" s="11">
        <v>0</v>
      </c>
      <c r="J2022" s="11" t="s">
        <v>32168</v>
      </c>
      <c r="K2022" s="11" t="s">
        <v>32168</v>
      </c>
      <c r="L2022" s="11">
        <v>0</v>
      </c>
      <c r="M2022" s="11">
        <v>0</v>
      </c>
      <c r="N2022" s="11">
        <v>0</v>
      </c>
      <c r="O2022" s="11">
        <v>0</v>
      </c>
      <c r="P2022" s="11">
        <v>0</v>
      </c>
      <c r="Q2022" s="11">
        <v>0</v>
      </c>
      <c r="R2022" s="11">
        <v>0</v>
      </c>
      <c r="S2022" s="11">
        <v>0</v>
      </c>
      <c r="T2022" s="11">
        <v>0</v>
      </c>
      <c r="U2022" s="11">
        <v>0</v>
      </c>
      <c r="V2022" s="11">
        <v>0</v>
      </c>
      <c r="W2022" s="11">
        <v>0</v>
      </c>
      <c r="X2022" s="11">
        <v>0</v>
      </c>
      <c r="Y2022" s="11">
        <v>0</v>
      </c>
      <c r="Z2022" s="11">
        <v>0</v>
      </c>
      <c r="AA2022" s="12" t="s">
        <v>32953</v>
      </c>
      <c r="AB2022" s="17" t="str">
        <f t="shared" si="187"/>
        <v>Programme is not compatible with this tool</v>
      </c>
      <c r="AC2022" s="17" t="str">
        <f t="shared" si="188"/>
        <v/>
      </c>
      <c r="AD2022" s="17">
        <f t="shared" si="189"/>
        <v>6</v>
      </c>
      <c r="AE2022" s="17" t="str">
        <f t="shared" si="190"/>
        <v/>
      </c>
      <c r="AF2022" s="17" t="str">
        <f t="shared" si="191"/>
        <v/>
      </c>
      <c r="AG2022" s="17" t="str" cm="1">
        <f t="array" ref="AG2022">IFERROR(IF(J2022="Level",INDEX($M2022:$S2022,AC2022+1),INDEX($M2022:$S2022,AC2022)),"")</f>
        <v/>
      </c>
      <c r="AH2022" s="17" cm="1">
        <f t="array" ref="AH2022">IFERROR(IF(J2022="Level",INDEX($M2022:$S2022,AD2022+1),INDEX($M2022:$S2022,AD2022)),"")</f>
        <v>0</v>
      </c>
      <c r="AI2022" s="17" t="str" cm="1">
        <f t="array" ref="AI2022">IFERROR(INDEX($M2022:$S2022,AE2022),"")</f>
        <v/>
      </c>
      <c r="AJ2022" s="17" t="str" cm="1">
        <f t="array" ref="AJ2022">IFERROR(INDEX($M2022:$S2022,AF2022),"")</f>
        <v/>
      </c>
      <c r="AK2022" s="17" t="str" cm="1">
        <f t="array" ref="AK2022">IFERROR(IF(J2022="Level",INDEX($T2022:$Z2022,AC2022+1),INDEX($T2022:$Z2022,AC2022)),"")</f>
        <v/>
      </c>
      <c r="AL2022" s="17" cm="1">
        <f t="array" ref="AL2022">IFERROR(IF(J2022="Level",INDEX($T2022:$Z2022,AD2022+1),INDEX($T2022:$Z2022,AD2022)),"")</f>
        <v>0</v>
      </c>
      <c r="AM2022" s="17" t="str" cm="1">
        <f t="array" ref="AM2022">IFERROR(INDEX($T2022:$Z2022,AE2022),"")</f>
        <v/>
      </c>
      <c r="AN2022" s="17" t="str" cm="1">
        <f t="array" ref="AN2022">IFERROR(INDEX($T2022:$Z2022,AF2022),"")</f>
        <v/>
      </c>
    </row>
    <row r="2023" spans="1:40" hidden="1" x14ac:dyDescent="0.2">
      <c r="A2023" s="17" t="str">
        <f t="shared" si="186"/>
        <v>Inbound Study Abroad 1 Year - Cornwall: L1Y1CB</v>
      </c>
      <c r="B2023" s="11" t="s">
        <v>2105</v>
      </c>
      <c r="C2023" s="11" t="s">
        <v>31936</v>
      </c>
      <c r="D2023" s="11" t="s">
        <v>2103</v>
      </c>
      <c r="E2023" s="11" t="s">
        <v>2100</v>
      </c>
      <c r="F2023" s="11" t="s">
        <v>2101</v>
      </c>
      <c r="G2023" s="11" t="s">
        <v>32353</v>
      </c>
      <c r="H2023" s="11" t="s">
        <v>72</v>
      </c>
      <c r="I2023" s="11">
        <v>0</v>
      </c>
      <c r="J2023" s="11" t="s">
        <v>32168</v>
      </c>
      <c r="K2023" s="11" t="s">
        <v>32168</v>
      </c>
      <c r="L2023" s="11">
        <v>0</v>
      </c>
      <c r="M2023" s="11">
        <v>0</v>
      </c>
      <c r="N2023" s="11">
        <v>0</v>
      </c>
      <c r="O2023" s="11">
        <v>0</v>
      </c>
      <c r="P2023" s="11">
        <v>0</v>
      </c>
      <c r="Q2023" s="11">
        <v>0</v>
      </c>
      <c r="R2023" s="11">
        <v>0</v>
      </c>
      <c r="S2023" s="11">
        <v>0</v>
      </c>
      <c r="T2023" s="11">
        <v>0</v>
      </c>
      <c r="U2023" s="11">
        <v>0</v>
      </c>
      <c r="V2023" s="11">
        <v>0</v>
      </c>
      <c r="W2023" s="11">
        <v>0</v>
      </c>
      <c r="X2023" s="11">
        <v>0</v>
      </c>
      <c r="Y2023" s="11">
        <v>0</v>
      </c>
      <c r="Z2023" s="11">
        <v>0</v>
      </c>
      <c r="AA2023" s="12" t="s">
        <v>32953</v>
      </c>
      <c r="AB2023" s="17" t="str">
        <f t="shared" si="187"/>
        <v>Programme is not compatible with this tool</v>
      </c>
      <c r="AC2023" s="17" t="str">
        <f t="shared" si="188"/>
        <v/>
      </c>
      <c r="AD2023" s="17">
        <f t="shared" si="189"/>
        <v>6</v>
      </c>
      <c r="AE2023" s="17" t="str">
        <f t="shared" si="190"/>
        <v/>
      </c>
      <c r="AF2023" s="17" t="str">
        <f t="shared" si="191"/>
        <v/>
      </c>
      <c r="AG2023" s="17" t="str" cm="1">
        <f t="array" ref="AG2023">IFERROR(IF(J2023="Level",INDEX($M2023:$S2023,AC2023+1),INDEX($M2023:$S2023,AC2023)),"")</f>
        <v/>
      </c>
      <c r="AH2023" s="17" cm="1">
        <f t="array" ref="AH2023">IFERROR(IF(J2023="Level",INDEX($M2023:$S2023,AD2023+1),INDEX($M2023:$S2023,AD2023)),"")</f>
        <v>0</v>
      </c>
      <c r="AI2023" s="17" t="str" cm="1">
        <f t="array" ref="AI2023">IFERROR(INDEX($M2023:$S2023,AE2023),"")</f>
        <v/>
      </c>
      <c r="AJ2023" s="17" t="str" cm="1">
        <f t="array" ref="AJ2023">IFERROR(INDEX($M2023:$S2023,AF2023),"")</f>
        <v/>
      </c>
      <c r="AK2023" s="17" t="str" cm="1">
        <f t="array" ref="AK2023">IFERROR(IF(J2023="Level",INDEX($T2023:$Z2023,AC2023+1),INDEX($T2023:$Z2023,AC2023)),"")</f>
        <v/>
      </c>
      <c r="AL2023" s="17" cm="1">
        <f t="array" ref="AL2023">IFERROR(IF(J2023="Level",INDEX($T2023:$Z2023,AD2023+1),INDEX($T2023:$Z2023,AD2023)),"")</f>
        <v>0</v>
      </c>
      <c r="AM2023" s="17" t="str" cm="1">
        <f t="array" ref="AM2023">IFERROR(INDEX($T2023:$Z2023,AE2023),"")</f>
        <v/>
      </c>
      <c r="AN2023" s="17" t="str" cm="1">
        <f t="array" ref="AN2023">IFERROR(INDEX($T2023:$Z2023,AF2023),"")</f>
        <v/>
      </c>
    </row>
    <row r="2024" spans="1:40" x14ac:dyDescent="0.2">
      <c r="A2024" s="17" t="str">
        <f t="shared" si="186"/>
        <v>LLB Law (Brickfields 2+1): UFL1LAWLAW01</v>
      </c>
      <c r="B2024" s="11" t="s">
        <v>32056</v>
      </c>
      <c r="C2024" s="11" t="s">
        <v>31936</v>
      </c>
      <c r="D2024" s="11" t="s">
        <v>32721</v>
      </c>
      <c r="E2024" s="11" t="s">
        <v>75</v>
      </c>
      <c r="F2024" s="11" t="s">
        <v>76</v>
      </c>
      <c r="G2024" s="11" t="s">
        <v>32722</v>
      </c>
      <c r="H2024" s="11" t="s">
        <v>77</v>
      </c>
      <c r="I2024" s="11">
        <v>1</v>
      </c>
      <c r="J2024" s="11" t="s">
        <v>78</v>
      </c>
      <c r="K2024" s="11" t="s">
        <v>32182</v>
      </c>
      <c r="L2024" s="11">
        <v>120</v>
      </c>
      <c r="M2024" s="11">
        <v>0</v>
      </c>
      <c r="N2024" s="11">
        <v>0</v>
      </c>
      <c r="O2024" s="11">
        <v>120</v>
      </c>
      <c r="P2024" s="11">
        <v>0</v>
      </c>
      <c r="Q2024" s="11">
        <v>0</v>
      </c>
      <c r="R2024" s="11">
        <v>0</v>
      </c>
      <c r="S2024" s="11">
        <v>120</v>
      </c>
      <c r="T2024" s="11">
        <v>0</v>
      </c>
      <c r="U2024" s="11">
        <v>0</v>
      </c>
      <c r="V2024" s="11">
        <v>1</v>
      </c>
      <c r="W2024" s="11">
        <v>0</v>
      </c>
      <c r="X2024" s="11">
        <v>0</v>
      </c>
      <c r="Y2024" s="11">
        <v>0</v>
      </c>
      <c r="Z2024" s="11">
        <v>1</v>
      </c>
      <c r="AA2024" s="12" t="s">
        <v>32958</v>
      </c>
      <c r="AB2024" s="17" t="str">
        <f t="shared" si="187"/>
        <v>Programme: LLB Law (Brickfields 2+1)</v>
      </c>
      <c r="AC2024" s="17">
        <f t="shared" si="188"/>
        <v>3</v>
      </c>
      <c r="AD2024" s="17" t="str">
        <f t="shared" si="189"/>
        <v/>
      </c>
      <c r="AE2024" s="17" t="str">
        <f t="shared" si="190"/>
        <v/>
      </c>
      <c r="AF2024" s="17" t="str">
        <f t="shared" si="191"/>
        <v/>
      </c>
      <c r="AG2024" s="17" cm="1">
        <f t="array" ref="AG2024">IFERROR(IF(J2024="Level",INDEX($M2024:$S2024,AC2024+1),INDEX($M2024:$S2024,AC2024)),"")</f>
        <v>120</v>
      </c>
      <c r="AH2024" s="17" t="str" cm="1">
        <f t="array" ref="AH2024">IFERROR(IF(J2024="Level",INDEX($M2024:$S2024,AD2024+1),INDEX($M2024:$S2024,AD2024)),"")</f>
        <v/>
      </c>
      <c r="AI2024" s="17" t="str" cm="1">
        <f t="array" ref="AI2024">IFERROR(INDEX($M2024:$S2024,AE2024),"")</f>
        <v/>
      </c>
      <c r="AJ2024" s="17" t="str" cm="1">
        <f t="array" ref="AJ2024">IFERROR(INDEX($M2024:$S2024,AF2024),"")</f>
        <v/>
      </c>
      <c r="AK2024" s="17" cm="1">
        <f t="array" ref="AK2024">IFERROR(IF(J2024="Level",INDEX($T2024:$Z2024,AC2024+1),INDEX($T2024:$Z2024,AC2024)),"")</f>
        <v>1</v>
      </c>
      <c r="AL2024" s="17" t="str" cm="1">
        <f t="array" ref="AL2024">IFERROR(IF(J2024="Level",INDEX($T2024:$Z2024,AD2024+1),INDEX($T2024:$Z2024,AD2024)),"")</f>
        <v/>
      </c>
      <c r="AM2024" s="17" t="str" cm="1">
        <f t="array" ref="AM2024">IFERROR(INDEX($T2024:$Z2024,AE2024),"")</f>
        <v/>
      </c>
      <c r="AN2024" s="17" t="str" cm="1">
        <f t="array" ref="AN2024">IFERROR(INDEX($T2024:$Z2024,AF2024),"")</f>
        <v/>
      </c>
    </row>
    <row r="2025" spans="1:40" x14ac:dyDescent="0.2">
      <c r="A2025" s="17" t="str">
        <f t="shared" si="186"/>
        <v>LLB Engineering and Law (HKUST): UFL2LAWLAW02</v>
      </c>
      <c r="B2025" s="11" t="s">
        <v>783</v>
      </c>
      <c r="C2025" s="11" t="s">
        <v>31936</v>
      </c>
      <c r="D2025" s="11" t="s">
        <v>784</v>
      </c>
      <c r="E2025" s="11" t="s">
        <v>75</v>
      </c>
      <c r="F2025" s="11" t="s">
        <v>76</v>
      </c>
      <c r="G2025" s="11" t="s">
        <v>32729</v>
      </c>
      <c r="H2025" s="11" t="s">
        <v>77</v>
      </c>
      <c r="I2025" s="11">
        <v>2</v>
      </c>
      <c r="J2025" s="11" t="s">
        <v>78</v>
      </c>
      <c r="K2025" s="11" t="s">
        <v>32726</v>
      </c>
      <c r="L2025" s="11">
        <v>150</v>
      </c>
      <c r="M2025" s="11">
        <v>150</v>
      </c>
      <c r="N2025" s="11">
        <v>150</v>
      </c>
      <c r="O2025" s="11">
        <v>0</v>
      </c>
      <c r="P2025" s="11">
        <v>0</v>
      </c>
      <c r="Q2025" s="11">
        <v>0</v>
      </c>
      <c r="R2025" s="11">
        <v>150</v>
      </c>
      <c r="S2025" s="11">
        <v>0</v>
      </c>
      <c r="T2025" s="11">
        <v>1</v>
      </c>
      <c r="U2025" s="11">
        <v>2</v>
      </c>
      <c r="V2025" s="11">
        <v>0</v>
      </c>
      <c r="W2025" s="11">
        <v>0</v>
      </c>
      <c r="X2025" s="11">
        <v>0</v>
      </c>
      <c r="Y2025" s="11">
        <v>2</v>
      </c>
      <c r="Z2025" s="11">
        <v>0</v>
      </c>
      <c r="AA2025" s="12" t="s">
        <v>32958</v>
      </c>
      <c r="AB2025" s="17" t="str">
        <f t="shared" si="187"/>
        <v>Programme: LLB Engineering and Law (HKUST)</v>
      </c>
      <c r="AC2025" s="17">
        <f t="shared" si="188"/>
        <v>1</v>
      </c>
      <c r="AD2025" s="17">
        <f t="shared" si="189"/>
        <v>2</v>
      </c>
      <c r="AE2025" s="17" t="str">
        <f t="shared" si="190"/>
        <v/>
      </c>
      <c r="AF2025" s="17" t="str">
        <f t="shared" si="191"/>
        <v/>
      </c>
      <c r="AG2025" s="17" cm="1">
        <f t="array" ref="AG2025">IFERROR(IF(J2025="Level",INDEX($M2025:$S2025,AC2025+1),INDEX($M2025:$S2025,AC2025)),"")</f>
        <v>150</v>
      </c>
      <c r="AH2025" s="17" cm="1">
        <f t="array" ref="AH2025">IFERROR(IF(J2025="Level",INDEX($M2025:$S2025,AD2025+1),INDEX($M2025:$S2025,AD2025)),"")</f>
        <v>150</v>
      </c>
      <c r="AI2025" s="17" t="str" cm="1">
        <f t="array" ref="AI2025">IFERROR(INDEX($M2025:$S2025,AE2025),"")</f>
        <v/>
      </c>
      <c r="AJ2025" s="17" t="str" cm="1">
        <f t="array" ref="AJ2025">IFERROR(INDEX($M2025:$S2025,AF2025),"")</f>
        <v/>
      </c>
      <c r="AK2025" s="17" cm="1">
        <f t="array" ref="AK2025">IFERROR(IF(J2025="Level",INDEX($T2025:$Z2025,AC2025+1),INDEX($T2025:$Z2025,AC2025)),"")</f>
        <v>1</v>
      </c>
      <c r="AL2025" s="17" cm="1">
        <f t="array" ref="AL2025">IFERROR(IF(J2025="Level",INDEX($T2025:$Z2025,AD2025+1),INDEX($T2025:$Z2025,AD2025)),"")</f>
        <v>2</v>
      </c>
      <c r="AM2025" s="17" t="str" cm="1">
        <f t="array" ref="AM2025">IFERROR(INDEX($T2025:$Z2025,AE2025),"")</f>
        <v/>
      </c>
      <c r="AN2025" s="17" t="str" cm="1">
        <f t="array" ref="AN2025">IFERROR(INDEX($T2025:$Z2025,AF2025),"")</f>
        <v/>
      </c>
    </row>
    <row r="2026" spans="1:40" x14ac:dyDescent="0.2">
      <c r="A2026" s="17" t="str">
        <f t="shared" si="186"/>
        <v>FdA Business: UFD2EXEEXE03</v>
      </c>
      <c r="B2026" s="11" t="s">
        <v>779</v>
      </c>
      <c r="C2026" s="11" t="s">
        <v>31936</v>
      </c>
      <c r="D2026" s="11" t="s">
        <v>780</v>
      </c>
      <c r="E2026" s="11" t="s">
        <v>32279</v>
      </c>
      <c r="F2026" s="11" t="s">
        <v>82</v>
      </c>
      <c r="G2026" s="11" t="s">
        <v>32761</v>
      </c>
      <c r="H2026" s="11" t="s">
        <v>77</v>
      </c>
      <c r="I2026" s="11">
        <v>2</v>
      </c>
      <c r="J2026" s="11" t="s">
        <v>78</v>
      </c>
      <c r="K2026" s="11" t="s">
        <v>32759</v>
      </c>
      <c r="L2026" s="11">
        <v>120</v>
      </c>
      <c r="M2026" s="11">
        <v>120</v>
      </c>
      <c r="N2026" s="11">
        <v>120</v>
      </c>
      <c r="O2026" s="11">
        <v>0</v>
      </c>
      <c r="P2026" s="11">
        <v>0</v>
      </c>
      <c r="Q2026" s="11">
        <v>0</v>
      </c>
      <c r="R2026" s="11">
        <v>120</v>
      </c>
      <c r="S2026" s="11">
        <v>0</v>
      </c>
      <c r="T2026" s="11">
        <v>1</v>
      </c>
      <c r="U2026" s="11">
        <v>1</v>
      </c>
      <c r="V2026" s="11">
        <v>0</v>
      </c>
      <c r="W2026" s="11">
        <v>0</v>
      </c>
      <c r="X2026" s="11">
        <v>0</v>
      </c>
      <c r="Y2026" s="11">
        <v>1</v>
      </c>
      <c r="Z2026" s="11">
        <v>0</v>
      </c>
      <c r="AA2026" s="12" t="s">
        <v>32959</v>
      </c>
      <c r="AB2026" s="17" t="str">
        <f t="shared" si="187"/>
        <v>Programme: FdA Business</v>
      </c>
      <c r="AC2026" s="17">
        <f t="shared" si="188"/>
        <v>1</v>
      </c>
      <c r="AD2026" s="17">
        <f t="shared" si="189"/>
        <v>2</v>
      </c>
      <c r="AE2026" s="17" t="str">
        <f t="shared" si="190"/>
        <v/>
      </c>
      <c r="AF2026" s="17" t="str">
        <f t="shared" si="191"/>
        <v/>
      </c>
      <c r="AG2026" s="17" cm="1">
        <f t="array" ref="AG2026">IFERROR(IF(J2026="Level",INDEX($M2026:$S2026,AC2026+1),INDEX($M2026:$S2026,AC2026)),"")</f>
        <v>120</v>
      </c>
      <c r="AH2026" s="17" cm="1">
        <f t="array" ref="AH2026">IFERROR(IF(J2026="Level",INDEX($M2026:$S2026,AD2026+1),INDEX($M2026:$S2026,AD2026)),"")</f>
        <v>120</v>
      </c>
      <c r="AI2026" s="17" t="str" cm="1">
        <f t="array" ref="AI2026">IFERROR(INDEX($M2026:$S2026,AE2026),"")</f>
        <v/>
      </c>
      <c r="AJ2026" s="17" t="str" cm="1">
        <f t="array" ref="AJ2026">IFERROR(INDEX($M2026:$S2026,AF2026),"")</f>
        <v/>
      </c>
      <c r="AK2026" s="17" cm="1">
        <f t="array" ref="AK2026">IFERROR(IF(J2026="Level",INDEX($T2026:$Z2026,AC2026+1),INDEX($T2026:$Z2026,AC2026)),"")</f>
        <v>1</v>
      </c>
      <c r="AL2026" s="17" cm="1">
        <f t="array" ref="AL2026">IFERROR(IF(J2026="Level",INDEX($T2026:$Z2026,AD2026+1),INDEX($T2026:$Z2026,AD2026)),"")</f>
        <v>1</v>
      </c>
      <c r="AM2026" s="17" t="str" cm="1">
        <f t="array" ref="AM2026">IFERROR(INDEX($T2026:$Z2026,AE2026),"")</f>
        <v/>
      </c>
      <c r="AN2026" s="17" t="str" cm="1">
        <f t="array" ref="AN2026">IFERROR(INDEX($T2026:$Z2026,AF2026),"")</f>
        <v/>
      </c>
    </row>
    <row r="2027" spans="1:40" x14ac:dyDescent="0.2">
      <c r="A2027" s="17" t="str">
        <f t="shared" si="186"/>
        <v>FdSc Coaching and Fitness: UFD2EXEEXE04</v>
      </c>
      <c r="B2027" s="11" t="s">
        <v>32060</v>
      </c>
      <c r="C2027" s="11" t="s">
        <v>31936</v>
      </c>
      <c r="D2027" s="11" t="s">
        <v>32760</v>
      </c>
      <c r="E2027" s="11" t="s">
        <v>152</v>
      </c>
      <c r="F2027" s="11" t="s">
        <v>71</v>
      </c>
      <c r="G2027" s="11" t="s">
        <v>32761</v>
      </c>
      <c r="H2027" s="11" t="s">
        <v>77</v>
      </c>
      <c r="I2027" s="11">
        <v>2</v>
      </c>
      <c r="J2027" s="11" t="s">
        <v>78</v>
      </c>
      <c r="K2027" s="11" t="s">
        <v>32759</v>
      </c>
      <c r="L2027" s="11">
        <v>120</v>
      </c>
      <c r="M2027" s="11">
        <v>120</v>
      </c>
      <c r="N2027" s="11">
        <v>120</v>
      </c>
      <c r="O2027" s="11">
        <v>0</v>
      </c>
      <c r="P2027" s="11">
        <v>0</v>
      </c>
      <c r="Q2027" s="11">
        <v>0</v>
      </c>
      <c r="R2027" s="11">
        <v>120</v>
      </c>
      <c r="S2027" s="11">
        <v>0</v>
      </c>
      <c r="T2027" s="11">
        <v>1</v>
      </c>
      <c r="U2027" s="11">
        <v>1</v>
      </c>
      <c r="V2027" s="11">
        <v>0</v>
      </c>
      <c r="W2027" s="11">
        <v>0</v>
      </c>
      <c r="X2027" s="11">
        <v>0</v>
      </c>
      <c r="Y2027" s="11">
        <v>1</v>
      </c>
      <c r="Z2027" s="11">
        <v>0</v>
      </c>
      <c r="AA2027" s="12" t="s">
        <v>32959</v>
      </c>
      <c r="AB2027" s="17" t="str">
        <f t="shared" si="187"/>
        <v>Programme: FdSc Coaching and Fitness</v>
      </c>
      <c r="AC2027" s="17">
        <f t="shared" si="188"/>
        <v>1</v>
      </c>
      <c r="AD2027" s="17">
        <f t="shared" si="189"/>
        <v>2</v>
      </c>
      <c r="AE2027" s="17" t="str">
        <f t="shared" si="190"/>
        <v/>
      </c>
      <c r="AF2027" s="17" t="str">
        <f t="shared" si="191"/>
        <v/>
      </c>
      <c r="AG2027" s="17" cm="1">
        <f t="array" ref="AG2027">IFERROR(IF(J2027="Level",INDEX($M2027:$S2027,AC2027+1),INDEX($M2027:$S2027,AC2027)),"")</f>
        <v>120</v>
      </c>
      <c r="AH2027" s="17" cm="1">
        <f t="array" ref="AH2027">IFERROR(IF(J2027="Level",INDEX($M2027:$S2027,AD2027+1),INDEX($M2027:$S2027,AD2027)),"")</f>
        <v>120</v>
      </c>
      <c r="AI2027" s="17" t="str" cm="1">
        <f t="array" ref="AI2027">IFERROR(INDEX($M2027:$S2027,AE2027),"")</f>
        <v/>
      </c>
      <c r="AJ2027" s="17" t="str" cm="1">
        <f t="array" ref="AJ2027">IFERROR(INDEX($M2027:$S2027,AF2027),"")</f>
        <v/>
      </c>
      <c r="AK2027" s="17" cm="1">
        <f t="array" ref="AK2027">IFERROR(IF(J2027="Level",INDEX($T2027:$Z2027,AC2027+1),INDEX($T2027:$Z2027,AC2027)),"")</f>
        <v>1</v>
      </c>
      <c r="AL2027" s="17" cm="1">
        <f t="array" ref="AL2027">IFERROR(IF(J2027="Level",INDEX($T2027:$Z2027,AD2027+1),INDEX($T2027:$Z2027,AD2027)),"")</f>
        <v>1</v>
      </c>
      <c r="AM2027" s="17" t="str" cm="1">
        <f t="array" ref="AM2027">IFERROR(INDEX($T2027:$Z2027,AE2027),"")</f>
        <v/>
      </c>
      <c r="AN2027" s="17" t="str" cm="1">
        <f t="array" ref="AN2027">IFERROR(INDEX($T2027:$Z2027,AF2027),"")</f>
        <v/>
      </c>
    </row>
    <row r="2028" spans="1:40" x14ac:dyDescent="0.2">
      <c r="A2028" s="17" t="str">
        <f t="shared" si="186"/>
        <v>LLB Law (Brickfields 1+2): UFL2LAWLAW03</v>
      </c>
      <c r="B2028" s="11" t="s">
        <v>32057</v>
      </c>
      <c r="C2028" s="11" t="s">
        <v>31936</v>
      </c>
      <c r="D2028" s="11" t="s">
        <v>32723</v>
      </c>
      <c r="E2028" s="11" t="s">
        <v>75</v>
      </c>
      <c r="F2028" s="11" t="s">
        <v>76</v>
      </c>
      <c r="G2028" s="11" t="s">
        <v>32724</v>
      </c>
      <c r="H2028" s="11" t="s">
        <v>77</v>
      </c>
      <c r="I2028" s="11">
        <v>2</v>
      </c>
      <c r="J2028" s="11" t="s">
        <v>78</v>
      </c>
      <c r="K2028" s="11" t="s">
        <v>32718</v>
      </c>
      <c r="L2028" s="11">
        <v>120</v>
      </c>
      <c r="M2028" s="11">
        <v>0</v>
      </c>
      <c r="N2028" s="11">
        <v>120</v>
      </c>
      <c r="O2028" s="11">
        <v>120</v>
      </c>
      <c r="P2028" s="11">
        <v>0</v>
      </c>
      <c r="Q2028" s="11">
        <v>0</v>
      </c>
      <c r="R2028" s="11">
        <v>120</v>
      </c>
      <c r="S2028" s="11">
        <v>120</v>
      </c>
      <c r="T2028" s="11">
        <v>0</v>
      </c>
      <c r="U2028" s="11">
        <v>1</v>
      </c>
      <c r="V2028" s="11">
        <v>2</v>
      </c>
      <c r="W2028" s="11">
        <v>0</v>
      </c>
      <c r="X2028" s="11">
        <v>0</v>
      </c>
      <c r="Y2028" s="11">
        <v>1</v>
      </c>
      <c r="Z2028" s="11">
        <v>2</v>
      </c>
      <c r="AA2028" s="12" t="s">
        <v>32958</v>
      </c>
      <c r="AB2028" s="17" t="str">
        <f t="shared" si="187"/>
        <v>Programme: LLB Law (Brickfields 1+2)</v>
      </c>
      <c r="AC2028" s="17">
        <f t="shared" si="188"/>
        <v>2</v>
      </c>
      <c r="AD2028" s="17">
        <f t="shared" si="189"/>
        <v>3</v>
      </c>
      <c r="AE2028" s="17" t="str">
        <f t="shared" si="190"/>
        <v/>
      </c>
      <c r="AF2028" s="17" t="str">
        <f t="shared" si="191"/>
        <v/>
      </c>
      <c r="AG2028" s="17" cm="1">
        <f t="array" ref="AG2028">IFERROR(IF(J2028="Level",INDEX($M2028:$S2028,AC2028+1),INDEX($M2028:$S2028,AC2028)),"")</f>
        <v>120</v>
      </c>
      <c r="AH2028" s="17" cm="1">
        <f t="array" ref="AH2028">IFERROR(IF(J2028="Level",INDEX($M2028:$S2028,AD2028+1),INDEX($M2028:$S2028,AD2028)),"")</f>
        <v>120</v>
      </c>
      <c r="AI2028" s="17" t="str" cm="1">
        <f t="array" ref="AI2028">IFERROR(INDEX($M2028:$S2028,AE2028),"")</f>
        <v/>
      </c>
      <c r="AJ2028" s="17" t="str" cm="1">
        <f t="array" ref="AJ2028">IFERROR(INDEX($M2028:$S2028,AF2028),"")</f>
        <v/>
      </c>
      <c r="AK2028" s="17" cm="1">
        <f t="array" ref="AK2028">IFERROR(IF(J2028="Level",INDEX($T2028:$Z2028,AC2028+1),INDEX($T2028:$Z2028,AC2028)),"")</f>
        <v>1</v>
      </c>
      <c r="AL2028" s="17" cm="1">
        <f t="array" ref="AL2028">IFERROR(IF(J2028="Level",INDEX($T2028:$Z2028,AD2028+1),INDEX($T2028:$Z2028,AD2028)),"")</f>
        <v>2</v>
      </c>
      <c r="AM2028" s="17" t="str" cm="1">
        <f t="array" ref="AM2028">IFERROR(INDEX($T2028:$Z2028,AE2028),"")</f>
        <v/>
      </c>
      <c r="AN2028" s="17" t="str" cm="1">
        <f t="array" ref="AN2028">IFERROR(INDEX($T2028:$Z2028,AF2028),"")</f>
        <v/>
      </c>
    </row>
    <row r="2029" spans="1:40" x14ac:dyDescent="0.2">
      <c r="A2029" s="17" t="str">
        <f t="shared" si="186"/>
        <v>LLB Graduate Law: UFL2LAWLAW01</v>
      </c>
      <c r="B2029" s="11" t="s">
        <v>781</v>
      </c>
      <c r="C2029" s="11" t="s">
        <v>31936</v>
      </c>
      <c r="D2029" s="11" t="s">
        <v>782</v>
      </c>
      <c r="E2029" s="11" t="s">
        <v>75</v>
      </c>
      <c r="F2029" s="11" t="s">
        <v>76</v>
      </c>
      <c r="G2029" s="11" t="s">
        <v>32725</v>
      </c>
      <c r="H2029" s="11" t="s">
        <v>77</v>
      </c>
      <c r="I2029" s="11">
        <v>2</v>
      </c>
      <c r="J2029" s="11" t="s">
        <v>78</v>
      </c>
      <c r="K2029" s="11" t="s">
        <v>32726</v>
      </c>
      <c r="L2029" s="11">
        <v>120</v>
      </c>
      <c r="M2029" s="11">
        <v>120</v>
      </c>
      <c r="N2029" s="11">
        <v>120</v>
      </c>
      <c r="O2029" s="11">
        <v>0</v>
      </c>
      <c r="P2029" s="11">
        <v>0</v>
      </c>
      <c r="Q2029" s="11">
        <v>0</v>
      </c>
      <c r="R2029" s="11">
        <v>120</v>
      </c>
      <c r="S2029" s="11">
        <v>0</v>
      </c>
      <c r="T2029" s="11">
        <v>1</v>
      </c>
      <c r="U2029" s="11">
        <v>2</v>
      </c>
      <c r="V2029" s="11">
        <v>0</v>
      </c>
      <c r="W2029" s="11">
        <v>0</v>
      </c>
      <c r="X2029" s="11">
        <v>0</v>
      </c>
      <c r="Y2029" s="11">
        <v>2</v>
      </c>
      <c r="Z2029" s="11">
        <v>0</v>
      </c>
      <c r="AA2029" s="12" t="s">
        <v>32958</v>
      </c>
      <c r="AB2029" s="17" t="str">
        <f t="shared" si="187"/>
        <v>Programme: LLB Graduate Law</v>
      </c>
      <c r="AC2029" s="17">
        <f t="shared" si="188"/>
        <v>1</v>
      </c>
      <c r="AD2029" s="17">
        <f t="shared" si="189"/>
        <v>2</v>
      </c>
      <c r="AE2029" s="17" t="str">
        <f t="shared" si="190"/>
        <v/>
      </c>
      <c r="AF2029" s="17" t="str">
        <f t="shared" si="191"/>
        <v/>
      </c>
      <c r="AG2029" s="17" cm="1">
        <f t="array" ref="AG2029">IFERROR(IF(J2029="Level",INDEX($M2029:$S2029,AC2029+1),INDEX($M2029:$S2029,AC2029)),"")</f>
        <v>120</v>
      </c>
      <c r="AH2029" s="17" cm="1">
        <f t="array" ref="AH2029">IFERROR(IF(J2029="Level",INDEX($M2029:$S2029,AD2029+1),INDEX($M2029:$S2029,AD2029)),"")</f>
        <v>120</v>
      </c>
      <c r="AI2029" s="17" t="str" cm="1">
        <f t="array" ref="AI2029">IFERROR(INDEX($M2029:$S2029,AE2029),"")</f>
        <v/>
      </c>
      <c r="AJ2029" s="17" t="str" cm="1">
        <f t="array" ref="AJ2029">IFERROR(INDEX($M2029:$S2029,AF2029),"")</f>
        <v/>
      </c>
      <c r="AK2029" s="17" cm="1">
        <f t="array" ref="AK2029">IFERROR(IF(J2029="Level",INDEX($T2029:$Z2029,AC2029+1),INDEX($T2029:$Z2029,AC2029)),"")</f>
        <v>1</v>
      </c>
      <c r="AL2029" s="17" cm="1">
        <f t="array" ref="AL2029">IFERROR(IF(J2029="Level",INDEX($T2029:$Z2029,AD2029+1),INDEX($T2029:$Z2029,AD2029)),"")</f>
        <v>2</v>
      </c>
      <c r="AM2029" s="17" t="str" cm="1">
        <f t="array" ref="AM2029">IFERROR(INDEX($T2029:$Z2029,AE2029),"")</f>
        <v/>
      </c>
      <c r="AN2029" s="17" t="str" cm="1">
        <f t="array" ref="AN2029">IFERROR(INDEX($T2029:$Z2029,AF2029),"")</f>
        <v/>
      </c>
    </row>
    <row r="2030" spans="1:40" x14ac:dyDescent="0.2">
      <c r="A2030" s="17" t="str">
        <f t="shared" si="186"/>
        <v>BSc Data Science (Integrated Degree Apprenticeship): UDS3EXEEXE01</v>
      </c>
      <c r="B2030" s="11" t="s">
        <v>4543</v>
      </c>
      <c r="C2030" s="11" t="s">
        <v>31936</v>
      </c>
      <c r="D2030" s="11" t="s">
        <v>4544</v>
      </c>
      <c r="E2030" s="11" t="s">
        <v>445</v>
      </c>
      <c r="F2030" s="11" t="s">
        <v>82</v>
      </c>
      <c r="G2030" s="11" t="s">
        <v>32801</v>
      </c>
      <c r="H2030" s="11" t="s">
        <v>77</v>
      </c>
      <c r="I2030" s="11">
        <v>3</v>
      </c>
      <c r="J2030" s="11" t="s">
        <v>78</v>
      </c>
      <c r="K2030" s="11" t="s">
        <v>32718</v>
      </c>
      <c r="L2030" s="11">
        <v>120</v>
      </c>
      <c r="M2030" s="11">
        <v>120</v>
      </c>
      <c r="N2030" s="11">
        <v>120</v>
      </c>
      <c r="O2030" s="11">
        <v>120</v>
      </c>
      <c r="P2030" s="11">
        <v>0</v>
      </c>
      <c r="Q2030" s="11">
        <v>0</v>
      </c>
      <c r="R2030" s="11">
        <v>120</v>
      </c>
      <c r="S2030" s="11">
        <v>120</v>
      </c>
      <c r="T2030" s="11">
        <v>0</v>
      </c>
      <c r="U2030" s="11">
        <v>1</v>
      </c>
      <c r="V2030" s="11">
        <v>2</v>
      </c>
      <c r="W2030" s="11">
        <v>0</v>
      </c>
      <c r="X2030" s="11">
        <v>0</v>
      </c>
      <c r="Y2030" s="11">
        <v>1</v>
      </c>
      <c r="Z2030" s="11">
        <v>2</v>
      </c>
      <c r="AA2030" s="12" t="s">
        <v>32961</v>
      </c>
      <c r="AB2030" s="17" t="str">
        <f t="shared" si="187"/>
        <v>Programme: BSc Data Science (Integrated Degree Apprenticeship)</v>
      </c>
      <c r="AC2030" s="17">
        <f t="shared" si="188"/>
        <v>1</v>
      </c>
      <c r="AD2030" s="17">
        <f t="shared" si="189"/>
        <v>2</v>
      </c>
      <c r="AE2030" s="17">
        <f t="shared" si="190"/>
        <v>3</v>
      </c>
      <c r="AF2030" s="17" t="str">
        <f t="shared" si="191"/>
        <v/>
      </c>
      <c r="AG2030" s="17" cm="1">
        <f t="array" ref="AG2030">IFERROR(IF(J2030="Level",INDEX($M2030:$S2030,AC2030+1),INDEX($M2030:$S2030,AC2030)),"")</f>
        <v>120</v>
      </c>
      <c r="AH2030" s="17" cm="1">
        <f t="array" ref="AH2030">IFERROR(IF(J2030="Level",INDEX($M2030:$S2030,AD2030+1),INDEX($M2030:$S2030,AD2030)),"")</f>
        <v>120</v>
      </c>
      <c r="AI2030" s="17" cm="1">
        <f t="array" ref="AI2030">IFERROR(INDEX($M2030:$S2030,AE2030),"")</f>
        <v>120</v>
      </c>
      <c r="AJ2030" s="17" t="str" cm="1">
        <f t="array" ref="AJ2030">IFERROR(INDEX($M2030:$S2030,AF2030),"")</f>
        <v/>
      </c>
      <c r="AK2030" s="17" cm="1">
        <f t="array" ref="AK2030">IFERROR(IF(J2030="Level",INDEX($T2030:$Z2030,AC2030+1),INDEX($T2030:$Z2030,AC2030)),"")</f>
        <v>0</v>
      </c>
      <c r="AL2030" s="17" cm="1">
        <f t="array" ref="AL2030">IFERROR(IF(J2030="Level",INDEX($T2030:$Z2030,AD2030+1),INDEX($T2030:$Z2030,AD2030)),"")</f>
        <v>1</v>
      </c>
      <c r="AM2030" s="17" cm="1">
        <f t="array" ref="AM2030">IFERROR(INDEX($T2030:$Z2030,AE2030),"")</f>
        <v>2</v>
      </c>
      <c r="AN2030" s="17" t="str" cm="1">
        <f t="array" ref="AN2030">IFERROR(INDEX($T2030:$Z2030,AF2030),"")</f>
        <v/>
      </c>
    </row>
    <row r="2031" spans="1:40" ht="25.5" x14ac:dyDescent="0.2">
      <c r="A2031" s="17" t="str">
        <f t="shared" si="186"/>
        <v>BSc Diagnostic Radiography and Imaging (Integrated Degree Apprenticeship): UDS3EMSEMS01</v>
      </c>
      <c r="B2031" s="11" t="s">
        <v>4548</v>
      </c>
      <c r="C2031" s="11" t="s">
        <v>31936</v>
      </c>
      <c r="D2031" s="11" t="s">
        <v>4549</v>
      </c>
      <c r="E2031" s="11" t="s">
        <v>1113</v>
      </c>
      <c r="F2031" s="11" t="s">
        <v>71</v>
      </c>
      <c r="G2031" s="11" t="s">
        <v>32801</v>
      </c>
      <c r="H2031" s="11" t="s">
        <v>77</v>
      </c>
      <c r="I2031" s="11">
        <v>3</v>
      </c>
      <c r="J2031" s="11" t="s">
        <v>78</v>
      </c>
      <c r="K2031" s="11" t="s">
        <v>32718</v>
      </c>
      <c r="L2031" s="11">
        <v>120</v>
      </c>
      <c r="M2031" s="11">
        <v>120</v>
      </c>
      <c r="N2031" s="11">
        <v>120</v>
      </c>
      <c r="O2031" s="11">
        <v>120</v>
      </c>
      <c r="P2031" s="11">
        <v>0</v>
      </c>
      <c r="Q2031" s="11">
        <v>0</v>
      </c>
      <c r="R2031" s="11">
        <v>120</v>
      </c>
      <c r="S2031" s="11">
        <v>120</v>
      </c>
      <c r="T2031" s="11">
        <v>0</v>
      </c>
      <c r="U2031" s="11">
        <v>1</v>
      </c>
      <c r="V2031" s="11">
        <v>2</v>
      </c>
      <c r="W2031" s="11">
        <v>0</v>
      </c>
      <c r="X2031" s="11">
        <v>0</v>
      </c>
      <c r="Y2031" s="11">
        <v>1</v>
      </c>
      <c r="Z2031" s="11">
        <v>2</v>
      </c>
      <c r="AA2031" s="12" t="s">
        <v>32961</v>
      </c>
      <c r="AB2031" s="17" t="str">
        <f t="shared" si="187"/>
        <v>Programme: BSc Diagnostic Radiography and Imaging (Integrated Degree Apprenticeship)</v>
      </c>
      <c r="AC2031" s="17">
        <f t="shared" si="188"/>
        <v>1</v>
      </c>
      <c r="AD2031" s="17">
        <f t="shared" si="189"/>
        <v>2</v>
      </c>
      <c r="AE2031" s="17">
        <f t="shared" si="190"/>
        <v>3</v>
      </c>
      <c r="AF2031" s="17" t="str">
        <f t="shared" si="191"/>
        <v/>
      </c>
      <c r="AG2031" s="17" cm="1">
        <f t="array" ref="AG2031">IFERROR(IF(J2031="Level",INDEX($M2031:$S2031,AC2031+1),INDEX($M2031:$S2031,AC2031)),"")</f>
        <v>120</v>
      </c>
      <c r="AH2031" s="17" cm="1">
        <f t="array" ref="AH2031">IFERROR(IF(J2031="Level",INDEX($M2031:$S2031,AD2031+1),INDEX($M2031:$S2031,AD2031)),"")</f>
        <v>120</v>
      </c>
      <c r="AI2031" s="17" cm="1">
        <f t="array" ref="AI2031">IFERROR(INDEX($M2031:$S2031,AE2031),"")</f>
        <v>120</v>
      </c>
      <c r="AJ2031" s="17" t="str" cm="1">
        <f t="array" ref="AJ2031">IFERROR(INDEX($M2031:$S2031,AF2031),"")</f>
        <v/>
      </c>
      <c r="AK2031" s="17" cm="1">
        <f t="array" ref="AK2031">IFERROR(IF(J2031="Level",INDEX($T2031:$Z2031,AC2031+1),INDEX($T2031:$Z2031,AC2031)),"")</f>
        <v>0</v>
      </c>
      <c r="AL2031" s="17" cm="1">
        <f t="array" ref="AL2031">IFERROR(IF(J2031="Level",INDEX($T2031:$Z2031,AD2031+1),INDEX($T2031:$Z2031,AD2031)),"")</f>
        <v>1</v>
      </c>
      <c r="AM2031" s="17" cm="1">
        <f t="array" ref="AM2031">IFERROR(INDEX($T2031:$Z2031,AE2031),"")</f>
        <v>2</v>
      </c>
      <c r="AN2031" s="17" t="str" cm="1">
        <f t="array" ref="AN2031">IFERROR(INDEX($T2031:$Z2031,AF2031),"")</f>
        <v/>
      </c>
    </row>
    <row r="2032" spans="1:40" ht="25.5" x14ac:dyDescent="0.2">
      <c r="A2032" s="17" t="str">
        <f t="shared" si="186"/>
        <v>BSc Responsible Business Management (Non-Integrated Degree Apprenticeship): UDS2SBESBE01</v>
      </c>
      <c r="B2032" s="11" t="s">
        <v>4545</v>
      </c>
      <c r="C2032" s="11" t="s">
        <v>31936</v>
      </c>
      <c r="D2032" s="11" t="s">
        <v>4546</v>
      </c>
      <c r="E2032" s="11" t="s">
        <v>1058</v>
      </c>
      <c r="F2032" s="11" t="s">
        <v>82</v>
      </c>
      <c r="G2032" s="11" t="s">
        <v>32789</v>
      </c>
      <c r="H2032" s="11" t="s">
        <v>77</v>
      </c>
      <c r="I2032" s="11">
        <v>2</v>
      </c>
      <c r="J2032" s="11" t="s">
        <v>4547</v>
      </c>
      <c r="K2032" s="11" t="s">
        <v>32790</v>
      </c>
      <c r="L2032" s="11">
        <v>120</v>
      </c>
      <c r="M2032" s="11">
        <v>0</v>
      </c>
      <c r="N2032" s="11">
        <v>120</v>
      </c>
      <c r="O2032" s="11">
        <v>120</v>
      </c>
      <c r="P2032" s="11">
        <v>0</v>
      </c>
      <c r="Q2032" s="11">
        <v>0</v>
      </c>
      <c r="R2032" s="11">
        <v>120</v>
      </c>
      <c r="S2032" s="11">
        <v>120</v>
      </c>
      <c r="T2032" s="11">
        <v>0</v>
      </c>
      <c r="U2032" s="11">
        <v>1</v>
      </c>
      <c r="V2032" s="11">
        <v>2</v>
      </c>
      <c r="W2032" s="11">
        <v>0</v>
      </c>
      <c r="X2032" s="11">
        <v>0</v>
      </c>
      <c r="Y2032" s="11">
        <v>1</v>
      </c>
      <c r="Z2032" s="11">
        <v>2</v>
      </c>
      <c r="AA2032" s="12" t="s">
        <v>32961</v>
      </c>
      <c r="AB2032" s="17" t="str">
        <f t="shared" si="187"/>
        <v>Programme: BSc Responsible Business Management (Non-Integrated Degree Apprenticeship)</v>
      </c>
      <c r="AC2032" s="17">
        <f t="shared" si="188"/>
        <v>5</v>
      </c>
      <c r="AD2032" s="17">
        <f t="shared" si="189"/>
        <v>6</v>
      </c>
      <c r="AE2032" s="17" t="str">
        <f t="shared" si="190"/>
        <v/>
      </c>
      <c r="AF2032" s="17" t="str">
        <f t="shared" si="191"/>
        <v/>
      </c>
      <c r="AG2032" s="17" cm="1">
        <f t="array" ref="AG2032">IFERROR(IF(J2032="Level",INDEX($M2032:$S2032,AC2032+1),INDEX($M2032:$S2032,AC2032)),"")</f>
        <v>120</v>
      </c>
      <c r="AH2032" s="17" cm="1">
        <f t="array" ref="AH2032">IFERROR(IF(J2032="Level",INDEX($M2032:$S2032,AD2032+1),INDEX($M2032:$S2032,AD2032)),"")</f>
        <v>120</v>
      </c>
      <c r="AI2032" s="17" t="str" cm="1">
        <f t="array" ref="AI2032">IFERROR(INDEX($M2032:$S2032,AE2032),"")</f>
        <v/>
      </c>
      <c r="AJ2032" s="17" t="str" cm="1">
        <f t="array" ref="AJ2032">IFERROR(INDEX($M2032:$S2032,AF2032),"")</f>
        <v/>
      </c>
      <c r="AK2032" s="17" cm="1">
        <f t="array" ref="AK2032">IFERROR(IF(J2032="Level",INDEX($T2032:$Z2032,AC2032+1),INDEX($T2032:$Z2032,AC2032)),"")</f>
        <v>1</v>
      </c>
      <c r="AL2032" s="17" cm="1">
        <f t="array" ref="AL2032">IFERROR(IF(J2032="Level",INDEX($T2032:$Z2032,AD2032+1),INDEX($T2032:$Z2032,AD2032)),"")</f>
        <v>2</v>
      </c>
      <c r="AM2032" s="17" t="str" cm="1">
        <f t="array" ref="AM2032">IFERROR(INDEX($T2032:$Z2032,AE2032),"")</f>
        <v/>
      </c>
      <c r="AN2032" s="17" t="str" cm="1">
        <f t="array" ref="AN2032">IFERROR(INDEX($T2032:$Z2032,AF2032),"")</f>
        <v/>
      </c>
    </row>
    <row r="2033" spans="1:40" ht="25.5" x14ac:dyDescent="0.2">
      <c r="A2033" s="17" t="str">
        <f t="shared" si="186"/>
        <v>BSc Responsible Business Management (Mary Seacole) (Non-Integrated Degree Apprenticeship): UDS2SBESBE02</v>
      </c>
      <c r="B2033" s="11" t="s">
        <v>32064</v>
      </c>
      <c r="C2033" s="11" t="s">
        <v>31936</v>
      </c>
      <c r="D2033" s="11" t="s">
        <v>32791</v>
      </c>
      <c r="E2033" s="11" t="s">
        <v>1058</v>
      </c>
      <c r="F2033" s="11" t="s">
        <v>82</v>
      </c>
      <c r="G2033" s="11" t="s">
        <v>32789</v>
      </c>
      <c r="H2033" s="11" t="s">
        <v>77</v>
      </c>
      <c r="I2033" s="11">
        <v>2</v>
      </c>
      <c r="J2033" s="11" t="s">
        <v>4547</v>
      </c>
      <c r="K2033" s="11" t="s">
        <v>32790</v>
      </c>
      <c r="L2033" s="11">
        <v>120</v>
      </c>
      <c r="M2033" s="11">
        <v>0</v>
      </c>
      <c r="N2033" s="11">
        <v>120</v>
      </c>
      <c r="O2033" s="11">
        <v>120</v>
      </c>
      <c r="P2033" s="11">
        <v>0</v>
      </c>
      <c r="Q2033" s="11">
        <v>0</v>
      </c>
      <c r="R2033" s="11">
        <v>120</v>
      </c>
      <c r="S2033" s="11">
        <v>120</v>
      </c>
      <c r="T2033" s="11">
        <v>0</v>
      </c>
      <c r="U2033" s="11">
        <v>1</v>
      </c>
      <c r="V2033" s="11">
        <v>2</v>
      </c>
      <c r="W2033" s="11">
        <v>0</v>
      </c>
      <c r="X2033" s="11">
        <v>0</v>
      </c>
      <c r="Y2033" s="11">
        <v>1</v>
      </c>
      <c r="Z2033" s="11">
        <v>2</v>
      </c>
      <c r="AA2033" s="12" t="s">
        <v>32961</v>
      </c>
      <c r="AB2033" s="17" t="str">
        <f t="shared" si="187"/>
        <v>Programme: BSc Responsible Business Management (Mary Seacole) (Non-Integrated Degree Apprenticeship)</v>
      </c>
      <c r="AC2033" s="17">
        <f t="shared" si="188"/>
        <v>5</v>
      </c>
      <c r="AD2033" s="17">
        <f t="shared" si="189"/>
        <v>6</v>
      </c>
      <c r="AE2033" s="17" t="str">
        <f t="shared" si="190"/>
        <v/>
      </c>
      <c r="AF2033" s="17" t="str">
        <f t="shared" si="191"/>
        <v/>
      </c>
      <c r="AG2033" s="17" cm="1">
        <f t="array" ref="AG2033">IFERROR(IF(J2033="Level",INDEX($M2033:$S2033,AC2033+1),INDEX($M2033:$S2033,AC2033)),"")</f>
        <v>120</v>
      </c>
      <c r="AH2033" s="17" cm="1">
        <f t="array" ref="AH2033">IFERROR(IF(J2033="Level",INDEX($M2033:$S2033,AD2033+1),INDEX($M2033:$S2033,AD2033)),"")</f>
        <v>120</v>
      </c>
      <c r="AI2033" s="17" t="str" cm="1">
        <f t="array" ref="AI2033">IFERROR(INDEX($M2033:$S2033,AE2033),"")</f>
        <v/>
      </c>
      <c r="AJ2033" s="17" t="str" cm="1">
        <f t="array" ref="AJ2033">IFERROR(INDEX($M2033:$S2033,AF2033),"")</f>
        <v/>
      </c>
      <c r="AK2033" s="17" cm="1">
        <f t="array" ref="AK2033">IFERROR(IF(J2033="Level",INDEX($T2033:$Z2033,AC2033+1),INDEX($T2033:$Z2033,AC2033)),"")</f>
        <v>1</v>
      </c>
      <c r="AL2033" s="17" cm="1">
        <f t="array" ref="AL2033">IFERROR(IF(J2033="Level",INDEX($T2033:$Z2033,AD2033+1),INDEX($T2033:$Z2033,AD2033)),"")</f>
        <v>2</v>
      </c>
      <c r="AM2033" s="17" t="str" cm="1">
        <f t="array" ref="AM2033">IFERROR(INDEX($T2033:$Z2033,AE2033),"")</f>
        <v/>
      </c>
      <c r="AN2033" s="17" t="str" cm="1">
        <f t="array" ref="AN2033">IFERROR(INDEX($T2033:$Z2033,AF2033),"")</f>
        <v/>
      </c>
    </row>
    <row r="2034" spans="1:40" ht="25.5" x14ac:dyDescent="0.2">
      <c r="A2034" s="17" t="str">
        <f t="shared" si="186"/>
        <v>BSc Responsible Business Management (Non-Apprenticeship): UFS2SBESBE02</v>
      </c>
      <c r="B2034" s="11" t="s">
        <v>1056</v>
      </c>
      <c r="C2034" s="11" t="s">
        <v>31936</v>
      </c>
      <c r="D2034" s="11" t="s">
        <v>1057</v>
      </c>
      <c r="E2034" s="11" t="s">
        <v>1058</v>
      </c>
      <c r="F2034" s="11" t="s">
        <v>82</v>
      </c>
      <c r="G2034" s="11" t="s">
        <v>32789</v>
      </c>
      <c r="H2034" s="11" t="s">
        <v>77</v>
      </c>
      <c r="I2034" s="11">
        <v>2</v>
      </c>
      <c r="J2034" s="11" t="s">
        <v>4547</v>
      </c>
      <c r="K2034" s="11" t="s">
        <v>32790</v>
      </c>
      <c r="L2034" s="11">
        <v>120</v>
      </c>
      <c r="M2034" s="11">
        <v>0</v>
      </c>
      <c r="N2034" s="11">
        <v>120</v>
      </c>
      <c r="O2034" s="11">
        <v>120</v>
      </c>
      <c r="P2034" s="11">
        <v>0</v>
      </c>
      <c r="Q2034" s="11">
        <v>0</v>
      </c>
      <c r="R2034" s="11">
        <v>120</v>
      </c>
      <c r="S2034" s="11">
        <v>120</v>
      </c>
      <c r="T2034" s="11">
        <v>0</v>
      </c>
      <c r="U2034" s="11">
        <v>1</v>
      </c>
      <c r="V2034" s="11">
        <v>2</v>
      </c>
      <c r="W2034" s="11">
        <v>0</v>
      </c>
      <c r="X2034" s="11">
        <v>0</v>
      </c>
      <c r="Y2034" s="11">
        <v>1</v>
      </c>
      <c r="Z2034" s="11">
        <v>2</v>
      </c>
      <c r="AA2034" s="12" t="s">
        <v>32961</v>
      </c>
      <c r="AB2034" s="17" t="str">
        <f t="shared" si="187"/>
        <v>Programme: BSc Responsible Business Management (Non-Apprenticeship)</v>
      </c>
      <c r="AC2034" s="17">
        <f t="shared" si="188"/>
        <v>5</v>
      </c>
      <c r="AD2034" s="17">
        <f t="shared" si="189"/>
        <v>6</v>
      </c>
      <c r="AE2034" s="17" t="str">
        <f t="shared" si="190"/>
        <v/>
      </c>
      <c r="AF2034" s="17" t="str">
        <f t="shared" si="191"/>
        <v/>
      </c>
      <c r="AG2034" s="17" cm="1">
        <f t="array" ref="AG2034">IFERROR(IF(J2034="Level",INDEX($M2034:$S2034,AC2034+1),INDEX($M2034:$S2034,AC2034)),"")</f>
        <v>120</v>
      </c>
      <c r="AH2034" s="17" cm="1">
        <f t="array" ref="AH2034">IFERROR(IF(J2034="Level",INDEX($M2034:$S2034,AD2034+1),INDEX($M2034:$S2034,AD2034)),"")</f>
        <v>120</v>
      </c>
      <c r="AI2034" s="17" t="str" cm="1">
        <f t="array" ref="AI2034">IFERROR(INDEX($M2034:$S2034,AE2034),"")</f>
        <v/>
      </c>
      <c r="AJ2034" s="17" t="str" cm="1">
        <f t="array" ref="AJ2034">IFERROR(INDEX($M2034:$S2034,AF2034),"")</f>
        <v/>
      </c>
      <c r="AK2034" s="17" cm="1">
        <f t="array" ref="AK2034">IFERROR(IF(J2034="Level",INDEX($T2034:$Z2034,AC2034+1),INDEX($T2034:$Z2034,AC2034)),"")</f>
        <v>1</v>
      </c>
      <c r="AL2034" s="17" cm="1">
        <f t="array" ref="AL2034">IFERROR(IF(J2034="Level",INDEX($T2034:$Z2034,AD2034+1),INDEX($T2034:$Z2034,AD2034)),"")</f>
        <v>2</v>
      </c>
      <c r="AM2034" s="17" t="str" cm="1">
        <f t="array" ref="AM2034">IFERROR(INDEX($T2034:$Z2034,AE2034),"")</f>
        <v/>
      </c>
      <c r="AN2034" s="17" t="str" cm="1">
        <f t="array" ref="AN2034">IFERROR(INDEX($T2034:$Z2034,AF2034),"")</f>
        <v/>
      </c>
    </row>
    <row r="2035" spans="1:40" x14ac:dyDescent="0.2">
      <c r="A2035" s="17" t="str">
        <f t="shared" si="186"/>
        <v>BA Accounting Studies: UFA2SBESBE02</v>
      </c>
      <c r="B2035" s="11" t="s">
        <v>834</v>
      </c>
      <c r="C2035" s="11" t="s">
        <v>31936</v>
      </c>
      <c r="D2035" s="11" t="s">
        <v>835</v>
      </c>
      <c r="E2035" s="11" t="s">
        <v>341</v>
      </c>
      <c r="F2035" s="11" t="s">
        <v>82</v>
      </c>
      <c r="G2035" s="11" t="s">
        <v>32717</v>
      </c>
      <c r="H2035" s="11" t="s">
        <v>77</v>
      </c>
      <c r="I2035" s="11">
        <v>2</v>
      </c>
      <c r="J2035" s="11" t="s">
        <v>78</v>
      </c>
      <c r="K2035" s="11" t="s">
        <v>32718</v>
      </c>
      <c r="L2035" s="11">
        <v>120</v>
      </c>
      <c r="M2035" s="11">
        <v>0</v>
      </c>
      <c r="N2035" s="11">
        <v>120</v>
      </c>
      <c r="O2035" s="11">
        <v>120</v>
      </c>
      <c r="P2035" s="11">
        <v>0</v>
      </c>
      <c r="Q2035" s="11">
        <v>0</v>
      </c>
      <c r="R2035" s="11">
        <v>120</v>
      </c>
      <c r="S2035" s="11">
        <v>120</v>
      </c>
      <c r="T2035" s="11">
        <v>0</v>
      </c>
      <c r="U2035" s="11">
        <v>1</v>
      </c>
      <c r="V2035" s="11">
        <v>2</v>
      </c>
      <c r="W2035" s="11">
        <v>0</v>
      </c>
      <c r="X2035" s="11">
        <v>0</v>
      </c>
      <c r="Y2035" s="11">
        <v>1</v>
      </c>
      <c r="Z2035" s="11">
        <v>2</v>
      </c>
      <c r="AA2035" s="12" t="s">
        <v>32958</v>
      </c>
      <c r="AB2035" s="17" t="str">
        <f t="shared" si="187"/>
        <v>Programme: BA Accounting Studies</v>
      </c>
      <c r="AC2035" s="17">
        <f t="shared" si="188"/>
        <v>2</v>
      </c>
      <c r="AD2035" s="17">
        <f t="shared" si="189"/>
        <v>3</v>
      </c>
      <c r="AE2035" s="17" t="str">
        <f t="shared" si="190"/>
        <v/>
      </c>
      <c r="AF2035" s="17" t="str">
        <f t="shared" si="191"/>
        <v/>
      </c>
      <c r="AG2035" s="17" cm="1">
        <f t="array" ref="AG2035">IFERROR(IF(J2035="Level",INDEX($M2035:$S2035,AC2035+1),INDEX($M2035:$S2035,AC2035)),"")</f>
        <v>120</v>
      </c>
      <c r="AH2035" s="17" cm="1">
        <f t="array" ref="AH2035">IFERROR(IF(J2035="Level",INDEX($M2035:$S2035,AD2035+1),INDEX($M2035:$S2035,AD2035)),"")</f>
        <v>120</v>
      </c>
      <c r="AI2035" s="17" t="str" cm="1">
        <f t="array" ref="AI2035">IFERROR(INDEX($M2035:$S2035,AE2035),"")</f>
        <v/>
      </c>
      <c r="AJ2035" s="17" t="str" cm="1">
        <f t="array" ref="AJ2035">IFERROR(INDEX($M2035:$S2035,AF2035),"")</f>
        <v/>
      </c>
      <c r="AK2035" s="17" cm="1">
        <f t="array" ref="AK2035">IFERROR(IF(J2035="Level",INDEX($T2035:$Z2035,AC2035+1),INDEX($T2035:$Z2035,AC2035)),"")</f>
        <v>1</v>
      </c>
      <c r="AL2035" s="17" cm="1">
        <f t="array" ref="AL2035">IFERROR(IF(J2035="Level",INDEX($T2035:$Z2035,AD2035+1),INDEX($T2035:$Z2035,AD2035)),"")</f>
        <v>2</v>
      </c>
      <c r="AM2035" s="17" t="str" cm="1">
        <f t="array" ref="AM2035">IFERROR(INDEX($T2035:$Z2035,AE2035),"")</f>
        <v/>
      </c>
      <c r="AN2035" s="17" t="str" cm="1">
        <f t="array" ref="AN2035">IFERROR(INDEX($T2035:$Z2035,AF2035),"")</f>
        <v/>
      </c>
    </row>
    <row r="2036" spans="1:40" x14ac:dyDescent="0.2">
      <c r="A2036" s="17" t="str">
        <f t="shared" si="186"/>
        <v>BSc Accounting Studies: UFS2SBESBE01</v>
      </c>
      <c r="B2036" s="11" t="s">
        <v>1054</v>
      </c>
      <c r="C2036" s="11" t="s">
        <v>31936</v>
      </c>
      <c r="D2036" s="11" t="s">
        <v>1055</v>
      </c>
      <c r="E2036" s="11" t="s">
        <v>341</v>
      </c>
      <c r="F2036" s="11" t="s">
        <v>82</v>
      </c>
      <c r="G2036" s="11" t="s">
        <v>32717</v>
      </c>
      <c r="H2036" s="11" t="s">
        <v>77</v>
      </c>
      <c r="I2036" s="11">
        <v>2</v>
      </c>
      <c r="J2036" s="11" t="s">
        <v>78</v>
      </c>
      <c r="K2036" s="11" t="s">
        <v>32718</v>
      </c>
      <c r="L2036" s="11">
        <v>120</v>
      </c>
      <c r="M2036" s="11">
        <v>0</v>
      </c>
      <c r="N2036" s="11">
        <v>120</v>
      </c>
      <c r="O2036" s="11">
        <v>120</v>
      </c>
      <c r="P2036" s="11">
        <v>0</v>
      </c>
      <c r="Q2036" s="11">
        <v>0</v>
      </c>
      <c r="R2036" s="11">
        <v>120</v>
      </c>
      <c r="S2036" s="11">
        <v>120</v>
      </c>
      <c r="T2036" s="11">
        <v>0</v>
      </c>
      <c r="U2036" s="11">
        <v>1</v>
      </c>
      <c r="V2036" s="11">
        <v>2</v>
      </c>
      <c r="W2036" s="11">
        <v>0</v>
      </c>
      <c r="X2036" s="11">
        <v>0</v>
      </c>
      <c r="Y2036" s="11">
        <v>1</v>
      </c>
      <c r="Z2036" s="11">
        <v>2</v>
      </c>
      <c r="AA2036" s="12" t="s">
        <v>32958</v>
      </c>
      <c r="AB2036" s="17" t="str">
        <f t="shared" si="187"/>
        <v>Programme: BSc Accounting Studies</v>
      </c>
      <c r="AC2036" s="17">
        <f t="shared" si="188"/>
        <v>2</v>
      </c>
      <c r="AD2036" s="17">
        <f t="shared" si="189"/>
        <v>3</v>
      </c>
      <c r="AE2036" s="17" t="str">
        <f t="shared" si="190"/>
        <v/>
      </c>
      <c r="AF2036" s="17" t="str">
        <f t="shared" si="191"/>
        <v/>
      </c>
      <c r="AG2036" s="17" cm="1">
        <f t="array" ref="AG2036">IFERROR(IF(J2036="Level",INDEX($M2036:$S2036,AC2036+1),INDEX($M2036:$S2036,AC2036)),"")</f>
        <v>120</v>
      </c>
      <c r="AH2036" s="17" cm="1">
        <f t="array" ref="AH2036">IFERROR(IF(J2036="Level",INDEX($M2036:$S2036,AD2036+1),INDEX($M2036:$S2036,AD2036)),"")</f>
        <v>120</v>
      </c>
      <c r="AI2036" s="17" t="str" cm="1">
        <f t="array" ref="AI2036">IFERROR(INDEX($M2036:$S2036,AE2036),"")</f>
        <v/>
      </c>
      <c r="AJ2036" s="17" t="str" cm="1">
        <f t="array" ref="AJ2036">IFERROR(INDEX($M2036:$S2036,AF2036),"")</f>
        <v/>
      </c>
      <c r="AK2036" s="17" cm="1">
        <f t="array" ref="AK2036">IFERROR(IF(J2036="Level",INDEX($T2036:$Z2036,AC2036+1),INDEX($T2036:$Z2036,AC2036)),"")</f>
        <v>1</v>
      </c>
      <c r="AL2036" s="17" cm="1">
        <f t="array" ref="AL2036">IFERROR(IF(J2036="Level",INDEX($T2036:$Z2036,AD2036+1),INDEX($T2036:$Z2036,AD2036)),"")</f>
        <v>2</v>
      </c>
      <c r="AM2036" s="17" t="str" cm="1">
        <f t="array" ref="AM2036">IFERROR(INDEX($T2036:$Z2036,AE2036),"")</f>
        <v/>
      </c>
      <c r="AN2036" s="17" t="str" cm="1">
        <f t="array" ref="AN2036">IFERROR(INDEX($T2036:$Z2036,AF2036),"")</f>
        <v/>
      </c>
    </row>
    <row r="2037" spans="1:40" x14ac:dyDescent="0.2">
      <c r="A2037" s="17" t="str">
        <f t="shared" si="186"/>
        <v>BSc Accounting and Finance: UFS3SBESBE05</v>
      </c>
      <c r="B2037" s="11" t="s">
        <v>1189</v>
      </c>
      <c r="C2037" s="11" t="s">
        <v>31936</v>
      </c>
      <c r="D2037" s="11" t="s">
        <v>1190</v>
      </c>
      <c r="E2037" s="11" t="s">
        <v>341</v>
      </c>
      <c r="F2037" s="11" t="s">
        <v>82</v>
      </c>
      <c r="G2037" s="11" t="s">
        <v>32717</v>
      </c>
      <c r="H2037" s="11" t="s">
        <v>77</v>
      </c>
      <c r="I2037" s="11">
        <v>2</v>
      </c>
      <c r="J2037" s="11" t="s">
        <v>78</v>
      </c>
      <c r="K2037" s="11" t="s">
        <v>32718</v>
      </c>
      <c r="L2037" s="11">
        <v>120</v>
      </c>
      <c r="M2037" s="11">
        <v>0</v>
      </c>
      <c r="N2037" s="11">
        <v>120</v>
      </c>
      <c r="O2037" s="11">
        <v>120</v>
      </c>
      <c r="P2037" s="11">
        <v>0</v>
      </c>
      <c r="Q2037" s="11">
        <v>0</v>
      </c>
      <c r="R2037" s="11">
        <v>120</v>
      </c>
      <c r="S2037" s="11">
        <v>120</v>
      </c>
      <c r="T2037" s="11">
        <v>0</v>
      </c>
      <c r="U2037" s="11">
        <v>1</v>
      </c>
      <c r="V2037" s="11">
        <v>2</v>
      </c>
      <c r="W2037" s="11">
        <v>0</v>
      </c>
      <c r="X2037" s="11">
        <v>0</v>
      </c>
      <c r="Y2037" s="11">
        <v>1</v>
      </c>
      <c r="Z2037" s="11">
        <v>2</v>
      </c>
      <c r="AA2037" s="12" t="s">
        <v>32958</v>
      </c>
      <c r="AB2037" s="17" t="str">
        <f t="shared" si="187"/>
        <v>Programme: BSc Accounting and Finance</v>
      </c>
      <c r="AC2037" s="17">
        <f t="shared" si="188"/>
        <v>2</v>
      </c>
      <c r="AD2037" s="17">
        <f t="shared" si="189"/>
        <v>3</v>
      </c>
      <c r="AE2037" s="17" t="str">
        <f t="shared" si="190"/>
        <v/>
      </c>
      <c r="AF2037" s="17" t="str">
        <f t="shared" si="191"/>
        <v/>
      </c>
      <c r="AG2037" s="17" cm="1">
        <f t="array" ref="AG2037">IFERROR(IF(J2037="Level",INDEX($M2037:$S2037,AC2037+1),INDEX($M2037:$S2037,AC2037)),"")</f>
        <v>120</v>
      </c>
      <c r="AH2037" s="17" cm="1">
        <f t="array" ref="AH2037">IFERROR(IF(J2037="Level",INDEX($M2037:$S2037,AD2037+1),INDEX($M2037:$S2037,AD2037)),"")</f>
        <v>120</v>
      </c>
      <c r="AI2037" s="17" t="str" cm="1">
        <f t="array" ref="AI2037">IFERROR(INDEX($M2037:$S2037,AE2037),"")</f>
        <v/>
      </c>
      <c r="AJ2037" s="17" t="str" cm="1">
        <f t="array" ref="AJ2037">IFERROR(INDEX($M2037:$S2037,AF2037),"")</f>
        <v/>
      </c>
      <c r="AK2037" s="17" cm="1">
        <f t="array" ref="AK2037">IFERROR(IF(J2037="Level",INDEX($T2037:$Z2037,AC2037+1),INDEX($T2037:$Z2037,AC2037)),"")</f>
        <v>1</v>
      </c>
      <c r="AL2037" s="17" cm="1">
        <f t="array" ref="AL2037">IFERROR(IF(J2037="Level",INDEX($T2037:$Z2037,AD2037+1),INDEX($T2037:$Z2037,AD2037)),"")</f>
        <v>2</v>
      </c>
      <c r="AM2037" s="17" t="str" cm="1">
        <f t="array" ref="AM2037">IFERROR(INDEX($T2037:$Z2037,AE2037),"")</f>
        <v/>
      </c>
      <c r="AN2037" s="17" t="str" cm="1">
        <f t="array" ref="AN2037">IFERROR(INDEX($T2037:$Z2037,AF2037),"")</f>
        <v/>
      </c>
    </row>
    <row r="2038" spans="1:40" x14ac:dyDescent="0.2">
      <c r="A2038" s="17" t="str">
        <f t="shared" si="186"/>
        <v>BSc Accounting and Business: UFS3SBESBE07</v>
      </c>
      <c r="B2038" s="11" t="s">
        <v>1191</v>
      </c>
      <c r="C2038" s="11" t="s">
        <v>31936</v>
      </c>
      <c r="D2038" s="11" t="s">
        <v>1192</v>
      </c>
      <c r="E2038" s="11" t="s">
        <v>341</v>
      </c>
      <c r="F2038" s="11" t="s">
        <v>82</v>
      </c>
      <c r="G2038" s="11" t="s">
        <v>32717</v>
      </c>
      <c r="H2038" s="11" t="s">
        <v>77</v>
      </c>
      <c r="I2038" s="11">
        <v>2</v>
      </c>
      <c r="J2038" s="11" t="s">
        <v>78</v>
      </c>
      <c r="K2038" s="11" t="s">
        <v>32718</v>
      </c>
      <c r="L2038" s="11">
        <v>120</v>
      </c>
      <c r="M2038" s="11">
        <v>0</v>
      </c>
      <c r="N2038" s="11">
        <v>120</v>
      </c>
      <c r="O2038" s="11">
        <v>120</v>
      </c>
      <c r="P2038" s="11">
        <v>0</v>
      </c>
      <c r="Q2038" s="11">
        <v>0</v>
      </c>
      <c r="R2038" s="11">
        <v>120</v>
      </c>
      <c r="S2038" s="11">
        <v>120</v>
      </c>
      <c r="T2038" s="11">
        <v>0</v>
      </c>
      <c r="U2038" s="11">
        <v>1</v>
      </c>
      <c r="V2038" s="11">
        <v>2</v>
      </c>
      <c r="W2038" s="11">
        <v>0</v>
      </c>
      <c r="X2038" s="11">
        <v>0</v>
      </c>
      <c r="Y2038" s="11">
        <v>1</v>
      </c>
      <c r="Z2038" s="11">
        <v>2</v>
      </c>
      <c r="AA2038" s="12" t="s">
        <v>32958</v>
      </c>
      <c r="AB2038" s="17" t="str">
        <f t="shared" si="187"/>
        <v>Programme: BSc Accounting and Business</v>
      </c>
      <c r="AC2038" s="17">
        <f t="shared" si="188"/>
        <v>2</v>
      </c>
      <c r="AD2038" s="17">
        <f t="shared" si="189"/>
        <v>3</v>
      </c>
      <c r="AE2038" s="17" t="str">
        <f t="shared" si="190"/>
        <v/>
      </c>
      <c r="AF2038" s="17" t="str">
        <f t="shared" si="191"/>
        <v/>
      </c>
      <c r="AG2038" s="17" cm="1">
        <f t="array" ref="AG2038">IFERROR(IF(J2038="Level",INDEX($M2038:$S2038,AC2038+1),INDEX($M2038:$S2038,AC2038)),"")</f>
        <v>120</v>
      </c>
      <c r="AH2038" s="17" cm="1">
        <f t="array" ref="AH2038">IFERROR(IF(J2038="Level",INDEX($M2038:$S2038,AD2038+1),INDEX($M2038:$S2038,AD2038)),"")</f>
        <v>120</v>
      </c>
      <c r="AI2038" s="17" t="str" cm="1">
        <f t="array" ref="AI2038">IFERROR(INDEX($M2038:$S2038,AE2038),"")</f>
        <v/>
      </c>
      <c r="AJ2038" s="17" t="str" cm="1">
        <f t="array" ref="AJ2038">IFERROR(INDEX($M2038:$S2038,AF2038),"")</f>
        <v/>
      </c>
      <c r="AK2038" s="17" cm="1">
        <f t="array" ref="AK2038">IFERROR(IF(J2038="Level",INDEX($T2038:$Z2038,AC2038+1),INDEX($T2038:$Z2038,AC2038)),"")</f>
        <v>1</v>
      </c>
      <c r="AL2038" s="17" cm="1">
        <f t="array" ref="AL2038">IFERROR(IF(J2038="Level",INDEX($T2038:$Z2038,AD2038+1),INDEX($T2038:$Z2038,AD2038)),"")</f>
        <v>2</v>
      </c>
      <c r="AM2038" s="17" t="str" cm="1">
        <f t="array" ref="AM2038">IFERROR(INDEX($T2038:$Z2038,AE2038),"")</f>
        <v/>
      </c>
      <c r="AN2038" s="17" t="str" cm="1">
        <f t="array" ref="AN2038">IFERROR(INDEX($T2038:$Z2038,AF2038),"")</f>
        <v/>
      </c>
    </row>
    <row r="2039" spans="1:40" x14ac:dyDescent="0.2">
      <c r="A2039" s="17" t="str">
        <f t="shared" si="186"/>
        <v>BA Management with Marketing: UFA3SBESBE25</v>
      </c>
      <c r="B2039" s="11" t="s">
        <v>993</v>
      </c>
      <c r="C2039" s="11" t="s">
        <v>31936</v>
      </c>
      <c r="D2039" s="11" t="s">
        <v>994</v>
      </c>
      <c r="E2039" s="11" t="s">
        <v>32276</v>
      </c>
      <c r="F2039" s="11" t="s">
        <v>82</v>
      </c>
      <c r="G2039" s="11" t="s">
        <v>32717</v>
      </c>
      <c r="H2039" s="11" t="s">
        <v>77</v>
      </c>
      <c r="I2039" s="11">
        <v>2</v>
      </c>
      <c r="J2039" s="11" t="s">
        <v>78</v>
      </c>
      <c r="K2039" s="11" t="s">
        <v>32718</v>
      </c>
      <c r="L2039" s="11">
        <v>120</v>
      </c>
      <c r="M2039" s="11">
        <v>0</v>
      </c>
      <c r="N2039" s="11">
        <v>120</v>
      </c>
      <c r="O2039" s="11">
        <v>120</v>
      </c>
      <c r="P2039" s="11">
        <v>0</v>
      </c>
      <c r="Q2039" s="11">
        <v>0</v>
      </c>
      <c r="R2039" s="11">
        <v>120</v>
      </c>
      <c r="S2039" s="11">
        <v>120</v>
      </c>
      <c r="T2039" s="11">
        <v>0</v>
      </c>
      <c r="U2039" s="11">
        <v>1</v>
      </c>
      <c r="V2039" s="11">
        <v>2</v>
      </c>
      <c r="W2039" s="11">
        <v>0</v>
      </c>
      <c r="X2039" s="11">
        <v>0</v>
      </c>
      <c r="Y2039" s="11">
        <v>1</v>
      </c>
      <c r="Z2039" s="11">
        <v>2</v>
      </c>
      <c r="AA2039" s="12" t="s">
        <v>32958</v>
      </c>
      <c r="AB2039" s="17" t="str">
        <f t="shared" si="187"/>
        <v>Programme: BA Management with Marketing</v>
      </c>
      <c r="AC2039" s="17">
        <f t="shared" si="188"/>
        <v>2</v>
      </c>
      <c r="AD2039" s="17">
        <f t="shared" si="189"/>
        <v>3</v>
      </c>
      <c r="AE2039" s="17" t="str">
        <f t="shared" si="190"/>
        <v/>
      </c>
      <c r="AF2039" s="17" t="str">
        <f t="shared" si="191"/>
        <v/>
      </c>
      <c r="AG2039" s="17" cm="1">
        <f t="array" ref="AG2039">IFERROR(IF(J2039="Level",INDEX($M2039:$S2039,AC2039+1),INDEX($M2039:$S2039,AC2039)),"")</f>
        <v>120</v>
      </c>
      <c r="AH2039" s="17" cm="1">
        <f t="array" ref="AH2039">IFERROR(IF(J2039="Level",INDEX($M2039:$S2039,AD2039+1),INDEX($M2039:$S2039,AD2039)),"")</f>
        <v>120</v>
      </c>
      <c r="AI2039" s="17" t="str" cm="1">
        <f t="array" ref="AI2039">IFERROR(INDEX($M2039:$S2039,AE2039),"")</f>
        <v/>
      </c>
      <c r="AJ2039" s="17" t="str" cm="1">
        <f t="array" ref="AJ2039">IFERROR(INDEX($M2039:$S2039,AF2039),"")</f>
        <v/>
      </c>
      <c r="AK2039" s="17" cm="1">
        <f t="array" ref="AK2039">IFERROR(IF(J2039="Level",INDEX($T2039:$Z2039,AC2039+1),INDEX($T2039:$Z2039,AC2039)),"")</f>
        <v>1</v>
      </c>
      <c r="AL2039" s="17" cm="1">
        <f t="array" ref="AL2039">IFERROR(IF(J2039="Level",INDEX($T2039:$Z2039,AD2039+1),INDEX($T2039:$Z2039,AD2039)),"")</f>
        <v>2</v>
      </c>
      <c r="AM2039" s="17" t="str" cm="1">
        <f t="array" ref="AM2039">IFERROR(INDEX($T2039:$Z2039,AE2039),"")</f>
        <v/>
      </c>
      <c r="AN2039" s="17" t="str" cm="1">
        <f t="array" ref="AN2039">IFERROR(INDEX($T2039:$Z2039,AF2039),"")</f>
        <v/>
      </c>
    </row>
    <row r="2040" spans="1:40" x14ac:dyDescent="0.2">
      <c r="A2040" s="17" t="str">
        <f t="shared" si="186"/>
        <v>BA International Business and Modern Languages (3-year): UFA3SBESML01</v>
      </c>
      <c r="B2040" s="11" t="s">
        <v>995</v>
      </c>
      <c r="C2040" s="11" t="s">
        <v>31936</v>
      </c>
      <c r="D2040" s="11" t="s">
        <v>996</v>
      </c>
      <c r="E2040" s="11" t="s">
        <v>32276</v>
      </c>
      <c r="F2040" s="11" t="s">
        <v>82</v>
      </c>
      <c r="G2040" s="11" t="s">
        <v>32717</v>
      </c>
      <c r="H2040" s="11" t="s">
        <v>77</v>
      </c>
      <c r="I2040" s="11">
        <v>2</v>
      </c>
      <c r="J2040" s="11" t="s">
        <v>78</v>
      </c>
      <c r="K2040" s="11" t="s">
        <v>32718</v>
      </c>
      <c r="L2040" s="11">
        <v>120</v>
      </c>
      <c r="M2040" s="11">
        <v>0</v>
      </c>
      <c r="N2040" s="11">
        <v>120</v>
      </c>
      <c r="O2040" s="11">
        <v>120</v>
      </c>
      <c r="P2040" s="11">
        <v>0</v>
      </c>
      <c r="Q2040" s="11">
        <v>0</v>
      </c>
      <c r="R2040" s="11">
        <v>120</v>
      </c>
      <c r="S2040" s="11">
        <v>120</v>
      </c>
      <c r="T2040" s="11">
        <v>0</v>
      </c>
      <c r="U2040" s="11">
        <v>1</v>
      </c>
      <c r="V2040" s="11">
        <v>2</v>
      </c>
      <c r="W2040" s="11">
        <v>0</v>
      </c>
      <c r="X2040" s="11">
        <v>0</v>
      </c>
      <c r="Y2040" s="11">
        <v>1</v>
      </c>
      <c r="Z2040" s="11">
        <v>2</v>
      </c>
      <c r="AA2040" s="12" t="s">
        <v>32958</v>
      </c>
      <c r="AB2040" s="17" t="str">
        <f t="shared" si="187"/>
        <v>Programme: BA International Business and Modern Languages (3-year)</v>
      </c>
      <c r="AC2040" s="17">
        <f t="shared" si="188"/>
        <v>2</v>
      </c>
      <c r="AD2040" s="17">
        <f t="shared" si="189"/>
        <v>3</v>
      </c>
      <c r="AE2040" s="17" t="str">
        <f t="shared" si="190"/>
        <v/>
      </c>
      <c r="AF2040" s="17" t="str">
        <f t="shared" si="191"/>
        <v/>
      </c>
      <c r="AG2040" s="17" cm="1">
        <f t="array" ref="AG2040">IFERROR(IF(J2040="Level",INDEX($M2040:$S2040,AC2040+1),INDEX($M2040:$S2040,AC2040)),"")</f>
        <v>120</v>
      </c>
      <c r="AH2040" s="17" cm="1">
        <f t="array" ref="AH2040">IFERROR(IF(J2040="Level",INDEX($M2040:$S2040,AD2040+1),INDEX($M2040:$S2040,AD2040)),"")</f>
        <v>120</v>
      </c>
      <c r="AI2040" s="17" t="str" cm="1">
        <f t="array" ref="AI2040">IFERROR(INDEX($M2040:$S2040,AE2040),"")</f>
        <v/>
      </c>
      <c r="AJ2040" s="17" t="str" cm="1">
        <f t="array" ref="AJ2040">IFERROR(INDEX($M2040:$S2040,AF2040),"")</f>
        <v/>
      </c>
      <c r="AK2040" s="17" cm="1">
        <f t="array" ref="AK2040">IFERROR(IF(J2040="Level",INDEX($T2040:$Z2040,AC2040+1),INDEX($T2040:$Z2040,AC2040)),"")</f>
        <v>1</v>
      </c>
      <c r="AL2040" s="17" cm="1">
        <f t="array" ref="AL2040">IFERROR(IF(J2040="Level",INDEX($T2040:$Z2040,AD2040+1),INDEX($T2040:$Z2040,AD2040)),"")</f>
        <v>2</v>
      </c>
      <c r="AM2040" s="17" t="str" cm="1">
        <f t="array" ref="AM2040">IFERROR(INDEX($T2040:$Z2040,AE2040),"")</f>
        <v/>
      </c>
      <c r="AN2040" s="17" t="str" cm="1">
        <f t="array" ref="AN2040">IFERROR(INDEX($T2040:$Z2040,AF2040),"")</f>
        <v/>
      </c>
    </row>
    <row r="2041" spans="1:40" ht="25.5" x14ac:dyDescent="0.2">
      <c r="A2041" s="17" t="str">
        <f t="shared" si="186"/>
        <v>BA International Business and Global Cultural Studies (3-year): UFA3SBESML02</v>
      </c>
      <c r="B2041" s="11" t="s">
        <v>997</v>
      </c>
      <c r="C2041" s="11" t="s">
        <v>31936</v>
      </c>
      <c r="D2041" s="11" t="s">
        <v>998</v>
      </c>
      <c r="E2041" s="11" t="s">
        <v>32276</v>
      </c>
      <c r="F2041" s="11" t="s">
        <v>82</v>
      </c>
      <c r="G2041" s="11" t="s">
        <v>32717</v>
      </c>
      <c r="H2041" s="11" t="s">
        <v>77</v>
      </c>
      <c r="I2041" s="11">
        <v>2</v>
      </c>
      <c r="J2041" s="11" t="s">
        <v>78</v>
      </c>
      <c r="K2041" s="11" t="s">
        <v>32718</v>
      </c>
      <c r="L2041" s="11">
        <v>120</v>
      </c>
      <c r="M2041" s="11">
        <v>0</v>
      </c>
      <c r="N2041" s="11">
        <v>120</v>
      </c>
      <c r="O2041" s="11">
        <v>120</v>
      </c>
      <c r="P2041" s="11">
        <v>0</v>
      </c>
      <c r="Q2041" s="11">
        <v>0</v>
      </c>
      <c r="R2041" s="11">
        <v>120</v>
      </c>
      <c r="S2041" s="11">
        <v>120</v>
      </c>
      <c r="T2041" s="11">
        <v>0</v>
      </c>
      <c r="U2041" s="11">
        <v>1</v>
      </c>
      <c r="V2041" s="11">
        <v>2</v>
      </c>
      <c r="W2041" s="11">
        <v>0</v>
      </c>
      <c r="X2041" s="11">
        <v>0</v>
      </c>
      <c r="Y2041" s="11">
        <v>1</v>
      </c>
      <c r="Z2041" s="11">
        <v>2</v>
      </c>
      <c r="AA2041" s="12" t="s">
        <v>32958</v>
      </c>
      <c r="AB2041" s="17" t="str">
        <f t="shared" si="187"/>
        <v>Programme: BA International Business and Global Cultural Studies (3-year)</v>
      </c>
      <c r="AC2041" s="17">
        <f t="shared" si="188"/>
        <v>2</v>
      </c>
      <c r="AD2041" s="17">
        <f t="shared" si="189"/>
        <v>3</v>
      </c>
      <c r="AE2041" s="17" t="str">
        <f t="shared" si="190"/>
        <v/>
      </c>
      <c r="AF2041" s="17" t="str">
        <f t="shared" si="191"/>
        <v/>
      </c>
      <c r="AG2041" s="17" cm="1">
        <f t="array" ref="AG2041">IFERROR(IF(J2041="Level",INDEX($M2041:$S2041,AC2041+1),INDEX($M2041:$S2041,AC2041)),"")</f>
        <v>120</v>
      </c>
      <c r="AH2041" s="17" cm="1">
        <f t="array" ref="AH2041">IFERROR(IF(J2041="Level",INDEX($M2041:$S2041,AD2041+1),INDEX($M2041:$S2041,AD2041)),"")</f>
        <v>120</v>
      </c>
      <c r="AI2041" s="17" t="str" cm="1">
        <f t="array" ref="AI2041">IFERROR(INDEX($M2041:$S2041,AE2041),"")</f>
        <v/>
      </c>
      <c r="AJ2041" s="17" t="str" cm="1">
        <f t="array" ref="AJ2041">IFERROR(INDEX($M2041:$S2041,AF2041),"")</f>
        <v/>
      </c>
      <c r="AK2041" s="17" cm="1">
        <f t="array" ref="AK2041">IFERROR(IF(J2041="Level",INDEX($T2041:$Z2041,AC2041+1),INDEX($T2041:$Z2041,AC2041)),"")</f>
        <v>1</v>
      </c>
      <c r="AL2041" s="17" cm="1">
        <f t="array" ref="AL2041">IFERROR(IF(J2041="Level",INDEX($T2041:$Z2041,AD2041+1),INDEX($T2041:$Z2041,AD2041)),"")</f>
        <v>2</v>
      </c>
      <c r="AM2041" s="17" t="str" cm="1">
        <f t="array" ref="AM2041">IFERROR(INDEX($T2041:$Z2041,AE2041),"")</f>
        <v/>
      </c>
      <c r="AN2041" s="17" t="str" cm="1">
        <f t="array" ref="AN2041">IFERROR(INDEX($T2041:$Z2041,AF2041),"")</f>
        <v/>
      </c>
    </row>
    <row r="2042" spans="1:40" x14ac:dyDescent="0.2">
      <c r="A2042" s="17" t="str">
        <f t="shared" si="186"/>
        <v>BSc Marketing and Management: UFS3SBESBE08</v>
      </c>
      <c r="B2042" s="11" t="s">
        <v>1193</v>
      </c>
      <c r="C2042" s="11" t="s">
        <v>31936</v>
      </c>
      <c r="D2042" s="11" t="s">
        <v>1194</v>
      </c>
      <c r="E2042" s="11" t="s">
        <v>32276</v>
      </c>
      <c r="F2042" s="11" t="s">
        <v>82</v>
      </c>
      <c r="G2042" s="11" t="s">
        <v>32717</v>
      </c>
      <c r="H2042" s="11" t="s">
        <v>77</v>
      </c>
      <c r="I2042" s="11">
        <v>2</v>
      </c>
      <c r="J2042" s="11" t="s">
        <v>78</v>
      </c>
      <c r="K2042" s="11" t="s">
        <v>32718</v>
      </c>
      <c r="L2042" s="11">
        <v>120</v>
      </c>
      <c r="M2042" s="11">
        <v>0</v>
      </c>
      <c r="N2042" s="11">
        <v>120</v>
      </c>
      <c r="O2042" s="11">
        <v>120</v>
      </c>
      <c r="P2042" s="11">
        <v>0</v>
      </c>
      <c r="Q2042" s="11">
        <v>0</v>
      </c>
      <c r="R2042" s="11">
        <v>120</v>
      </c>
      <c r="S2042" s="11">
        <v>120</v>
      </c>
      <c r="T2042" s="11">
        <v>0</v>
      </c>
      <c r="U2042" s="11">
        <v>1</v>
      </c>
      <c r="V2042" s="11">
        <v>2</v>
      </c>
      <c r="W2042" s="11">
        <v>0</v>
      </c>
      <c r="X2042" s="11">
        <v>0</v>
      </c>
      <c r="Y2042" s="11">
        <v>1</v>
      </c>
      <c r="Z2042" s="11">
        <v>2</v>
      </c>
      <c r="AA2042" s="12" t="s">
        <v>32958</v>
      </c>
      <c r="AB2042" s="17" t="str">
        <f t="shared" si="187"/>
        <v>Programme: BSc Marketing and Management</v>
      </c>
      <c r="AC2042" s="17">
        <f t="shared" si="188"/>
        <v>2</v>
      </c>
      <c r="AD2042" s="17">
        <f t="shared" si="189"/>
        <v>3</v>
      </c>
      <c r="AE2042" s="17" t="str">
        <f t="shared" si="190"/>
        <v/>
      </c>
      <c r="AF2042" s="17" t="str">
        <f t="shared" si="191"/>
        <v/>
      </c>
      <c r="AG2042" s="17" cm="1">
        <f t="array" ref="AG2042">IFERROR(IF(J2042="Level",INDEX($M2042:$S2042,AC2042+1),INDEX($M2042:$S2042,AC2042)),"")</f>
        <v>120</v>
      </c>
      <c r="AH2042" s="17" cm="1">
        <f t="array" ref="AH2042">IFERROR(IF(J2042="Level",INDEX($M2042:$S2042,AD2042+1),INDEX($M2042:$S2042,AD2042)),"")</f>
        <v>120</v>
      </c>
      <c r="AI2042" s="17" t="str" cm="1">
        <f t="array" ref="AI2042">IFERROR(INDEX($M2042:$S2042,AE2042),"")</f>
        <v/>
      </c>
      <c r="AJ2042" s="17" t="str" cm="1">
        <f t="array" ref="AJ2042">IFERROR(INDEX($M2042:$S2042,AF2042),"")</f>
        <v/>
      </c>
      <c r="AK2042" s="17" cm="1">
        <f t="array" ref="AK2042">IFERROR(IF(J2042="Level",INDEX($T2042:$Z2042,AC2042+1),INDEX($T2042:$Z2042,AC2042)),"")</f>
        <v>1</v>
      </c>
      <c r="AL2042" s="17" cm="1">
        <f t="array" ref="AL2042">IFERROR(IF(J2042="Level",INDEX($T2042:$Z2042,AD2042+1),INDEX($T2042:$Z2042,AD2042)),"")</f>
        <v>2</v>
      </c>
      <c r="AM2042" s="17" t="str" cm="1">
        <f t="array" ref="AM2042">IFERROR(INDEX($T2042:$Z2042,AE2042),"")</f>
        <v/>
      </c>
      <c r="AN2042" s="17" t="str" cm="1">
        <f t="array" ref="AN2042">IFERROR(INDEX($T2042:$Z2042,AF2042),"")</f>
        <v/>
      </c>
    </row>
    <row r="2043" spans="1:40" x14ac:dyDescent="0.2">
      <c r="A2043" s="17" t="str">
        <f t="shared" si="186"/>
        <v>BSc Management with Marketing: UFS3SBESBE12</v>
      </c>
      <c r="B2043" s="11" t="s">
        <v>1200</v>
      </c>
      <c r="C2043" s="11" t="s">
        <v>31936</v>
      </c>
      <c r="D2043" s="11" t="s">
        <v>1201</v>
      </c>
      <c r="E2043" s="11" t="s">
        <v>32276</v>
      </c>
      <c r="F2043" s="11" t="s">
        <v>82</v>
      </c>
      <c r="G2043" s="11" t="s">
        <v>32717</v>
      </c>
      <c r="H2043" s="11" t="s">
        <v>77</v>
      </c>
      <c r="I2043" s="11">
        <v>2</v>
      </c>
      <c r="J2043" s="11" t="s">
        <v>78</v>
      </c>
      <c r="K2043" s="11" t="s">
        <v>32718</v>
      </c>
      <c r="L2043" s="11">
        <v>120</v>
      </c>
      <c r="M2043" s="11">
        <v>0</v>
      </c>
      <c r="N2043" s="11">
        <v>120</v>
      </c>
      <c r="O2043" s="11">
        <v>120</v>
      </c>
      <c r="P2043" s="11">
        <v>0</v>
      </c>
      <c r="Q2043" s="11">
        <v>0</v>
      </c>
      <c r="R2043" s="11">
        <v>120</v>
      </c>
      <c r="S2043" s="11">
        <v>120</v>
      </c>
      <c r="T2043" s="11">
        <v>0</v>
      </c>
      <c r="U2043" s="11">
        <v>1</v>
      </c>
      <c r="V2043" s="11">
        <v>2</v>
      </c>
      <c r="W2043" s="11">
        <v>0</v>
      </c>
      <c r="X2043" s="11">
        <v>0</v>
      </c>
      <c r="Y2043" s="11">
        <v>1</v>
      </c>
      <c r="Z2043" s="11">
        <v>2</v>
      </c>
      <c r="AA2043" s="12" t="s">
        <v>32958</v>
      </c>
      <c r="AB2043" s="17" t="str">
        <f t="shared" si="187"/>
        <v>Programme: BSc Management with Marketing</v>
      </c>
      <c r="AC2043" s="17">
        <f t="shared" si="188"/>
        <v>2</v>
      </c>
      <c r="AD2043" s="17">
        <f t="shared" si="189"/>
        <v>3</v>
      </c>
      <c r="AE2043" s="17" t="str">
        <f t="shared" si="190"/>
        <v/>
      </c>
      <c r="AF2043" s="17" t="str">
        <f t="shared" si="191"/>
        <v/>
      </c>
      <c r="AG2043" s="17" cm="1">
        <f t="array" ref="AG2043">IFERROR(IF(J2043="Level",INDEX($M2043:$S2043,AC2043+1),INDEX($M2043:$S2043,AC2043)),"")</f>
        <v>120</v>
      </c>
      <c r="AH2043" s="17" cm="1">
        <f t="array" ref="AH2043">IFERROR(IF(J2043="Level",INDEX($M2043:$S2043,AD2043+1),INDEX($M2043:$S2043,AD2043)),"")</f>
        <v>120</v>
      </c>
      <c r="AI2043" s="17" t="str" cm="1">
        <f t="array" ref="AI2043">IFERROR(INDEX($M2043:$S2043,AE2043),"")</f>
        <v/>
      </c>
      <c r="AJ2043" s="17" t="str" cm="1">
        <f t="array" ref="AJ2043">IFERROR(INDEX($M2043:$S2043,AF2043),"")</f>
        <v/>
      </c>
      <c r="AK2043" s="17" cm="1">
        <f t="array" ref="AK2043">IFERROR(IF(J2043="Level",INDEX($T2043:$Z2043,AC2043+1),INDEX($T2043:$Z2043,AC2043)),"")</f>
        <v>1</v>
      </c>
      <c r="AL2043" s="17" cm="1">
        <f t="array" ref="AL2043">IFERROR(IF(J2043="Level",INDEX($T2043:$Z2043,AD2043+1),INDEX($T2043:$Z2043,AD2043)),"")</f>
        <v>2</v>
      </c>
      <c r="AM2043" s="17" t="str" cm="1">
        <f t="array" ref="AM2043">IFERROR(INDEX($T2043:$Z2043,AE2043),"")</f>
        <v/>
      </c>
      <c r="AN2043" s="17" t="str" cm="1">
        <f t="array" ref="AN2043">IFERROR(INDEX($T2043:$Z2043,AF2043),"")</f>
        <v/>
      </c>
    </row>
    <row r="2044" spans="1:40" x14ac:dyDescent="0.2">
      <c r="A2044" s="17" t="str">
        <f t="shared" si="186"/>
        <v>BSc Environmental Science - Cornwall: UFS3GOABIOCA</v>
      </c>
      <c r="B2044" s="11" t="s">
        <v>1123</v>
      </c>
      <c r="C2044" s="11" t="s">
        <v>31936</v>
      </c>
      <c r="D2044" s="11" t="s">
        <v>1124</v>
      </c>
      <c r="E2044" s="11" t="s">
        <v>313</v>
      </c>
      <c r="F2044" s="11" t="s">
        <v>82</v>
      </c>
      <c r="G2044" s="11" t="s">
        <v>32717</v>
      </c>
      <c r="H2044" s="11" t="s">
        <v>77</v>
      </c>
      <c r="I2044" s="11">
        <v>2</v>
      </c>
      <c r="J2044" s="11" t="s">
        <v>78</v>
      </c>
      <c r="K2044" s="11" t="s">
        <v>32718</v>
      </c>
      <c r="L2044" s="11">
        <v>120</v>
      </c>
      <c r="M2044" s="11">
        <v>0</v>
      </c>
      <c r="N2044" s="11">
        <v>120</v>
      </c>
      <c r="O2044" s="11">
        <v>120</v>
      </c>
      <c r="P2044" s="11">
        <v>0</v>
      </c>
      <c r="Q2044" s="11">
        <v>0</v>
      </c>
      <c r="R2044" s="11">
        <v>120</v>
      </c>
      <c r="S2044" s="11">
        <v>120</v>
      </c>
      <c r="T2044" s="11">
        <v>0</v>
      </c>
      <c r="U2044" s="11">
        <v>1</v>
      </c>
      <c r="V2044" s="11">
        <v>2</v>
      </c>
      <c r="W2044" s="11">
        <v>0</v>
      </c>
      <c r="X2044" s="11">
        <v>0</v>
      </c>
      <c r="Y2044" s="11">
        <v>1</v>
      </c>
      <c r="Z2044" s="11">
        <v>2</v>
      </c>
      <c r="AA2044" s="12" t="s">
        <v>32958</v>
      </c>
      <c r="AB2044" s="17" t="str">
        <f t="shared" si="187"/>
        <v>Programme: BSc Environmental Science - Cornwall</v>
      </c>
      <c r="AC2044" s="17">
        <f t="shared" si="188"/>
        <v>2</v>
      </c>
      <c r="AD2044" s="17">
        <f t="shared" si="189"/>
        <v>3</v>
      </c>
      <c r="AE2044" s="17" t="str">
        <f t="shared" si="190"/>
        <v/>
      </c>
      <c r="AF2044" s="17" t="str">
        <f t="shared" si="191"/>
        <v/>
      </c>
      <c r="AG2044" s="17" cm="1">
        <f t="array" ref="AG2044">IFERROR(IF(J2044="Level",INDEX($M2044:$S2044,AC2044+1),INDEX($M2044:$S2044,AC2044)),"")</f>
        <v>120</v>
      </c>
      <c r="AH2044" s="17" cm="1">
        <f t="array" ref="AH2044">IFERROR(IF(J2044="Level",INDEX($M2044:$S2044,AD2044+1),INDEX($M2044:$S2044,AD2044)),"")</f>
        <v>120</v>
      </c>
      <c r="AI2044" s="17" t="str" cm="1">
        <f t="array" ref="AI2044">IFERROR(INDEX($M2044:$S2044,AE2044),"")</f>
        <v/>
      </c>
      <c r="AJ2044" s="17" t="str" cm="1">
        <f t="array" ref="AJ2044">IFERROR(INDEX($M2044:$S2044,AF2044),"")</f>
        <v/>
      </c>
      <c r="AK2044" s="17" cm="1">
        <f t="array" ref="AK2044">IFERROR(IF(J2044="Level",INDEX($T2044:$Z2044,AC2044+1),INDEX($T2044:$Z2044,AC2044)),"")</f>
        <v>1</v>
      </c>
      <c r="AL2044" s="17" cm="1">
        <f t="array" ref="AL2044">IFERROR(IF(J2044="Level",INDEX($T2044:$Z2044,AD2044+1),INDEX($T2044:$Z2044,AD2044)),"")</f>
        <v>2</v>
      </c>
      <c r="AM2044" s="17" t="str" cm="1">
        <f t="array" ref="AM2044">IFERROR(INDEX($T2044:$Z2044,AE2044),"")</f>
        <v/>
      </c>
      <c r="AN2044" s="17" t="str" cm="1">
        <f t="array" ref="AN2044">IFERROR(INDEX($T2044:$Z2044,AF2044),"")</f>
        <v/>
      </c>
    </row>
    <row r="2045" spans="1:40" x14ac:dyDescent="0.2">
      <c r="A2045" s="17" t="str">
        <f t="shared" si="186"/>
        <v>BSc Geography and Geology - Cornwall: UFS3GOACSMCB</v>
      </c>
      <c r="B2045" s="11" t="s">
        <v>1125</v>
      </c>
      <c r="C2045" s="11" t="s">
        <v>31936</v>
      </c>
      <c r="D2045" s="11" t="s">
        <v>1126</v>
      </c>
      <c r="E2045" s="11" t="s">
        <v>313</v>
      </c>
      <c r="F2045" s="11" t="s">
        <v>82</v>
      </c>
      <c r="G2045" s="11" t="s">
        <v>32717</v>
      </c>
      <c r="H2045" s="11" t="s">
        <v>77</v>
      </c>
      <c r="I2045" s="11">
        <v>2</v>
      </c>
      <c r="J2045" s="11" t="s">
        <v>78</v>
      </c>
      <c r="K2045" s="11" t="s">
        <v>32718</v>
      </c>
      <c r="L2045" s="11">
        <v>120</v>
      </c>
      <c r="M2045" s="11">
        <v>0</v>
      </c>
      <c r="N2045" s="11">
        <v>120</v>
      </c>
      <c r="O2045" s="11">
        <v>120</v>
      </c>
      <c r="P2045" s="11">
        <v>0</v>
      </c>
      <c r="Q2045" s="11">
        <v>0</v>
      </c>
      <c r="R2045" s="11">
        <v>120</v>
      </c>
      <c r="S2045" s="11">
        <v>120</v>
      </c>
      <c r="T2045" s="11">
        <v>0</v>
      </c>
      <c r="U2045" s="11">
        <v>1</v>
      </c>
      <c r="V2045" s="11">
        <v>2</v>
      </c>
      <c r="W2045" s="11">
        <v>0</v>
      </c>
      <c r="X2045" s="11">
        <v>0</v>
      </c>
      <c r="Y2045" s="11">
        <v>1</v>
      </c>
      <c r="Z2045" s="11">
        <v>2</v>
      </c>
      <c r="AA2045" s="12" t="s">
        <v>32958</v>
      </c>
      <c r="AB2045" s="17" t="str">
        <f t="shared" si="187"/>
        <v>Programme: BSc Geography and Geology - Cornwall</v>
      </c>
      <c r="AC2045" s="17">
        <f t="shared" si="188"/>
        <v>2</v>
      </c>
      <c r="AD2045" s="17">
        <f t="shared" si="189"/>
        <v>3</v>
      </c>
      <c r="AE2045" s="17" t="str">
        <f t="shared" si="190"/>
        <v/>
      </c>
      <c r="AF2045" s="17" t="str">
        <f t="shared" si="191"/>
        <v/>
      </c>
      <c r="AG2045" s="17" cm="1">
        <f t="array" ref="AG2045">IFERROR(IF(J2045="Level",INDEX($M2045:$S2045,AC2045+1),INDEX($M2045:$S2045,AC2045)),"")</f>
        <v>120</v>
      </c>
      <c r="AH2045" s="17" cm="1">
        <f t="array" ref="AH2045">IFERROR(IF(J2045="Level",INDEX($M2045:$S2045,AD2045+1),INDEX($M2045:$S2045,AD2045)),"")</f>
        <v>120</v>
      </c>
      <c r="AI2045" s="17" t="str" cm="1">
        <f t="array" ref="AI2045">IFERROR(INDEX($M2045:$S2045,AE2045),"")</f>
        <v/>
      </c>
      <c r="AJ2045" s="17" t="str" cm="1">
        <f t="array" ref="AJ2045">IFERROR(INDEX($M2045:$S2045,AF2045),"")</f>
        <v/>
      </c>
      <c r="AK2045" s="17" cm="1">
        <f t="array" ref="AK2045">IFERROR(IF(J2045="Level",INDEX($T2045:$Z2045,AC2045+1),INDEX($T2045:$Z2045,AC2045)),"")</f>
        <v>1</v>
      </c>
      <c r="AL2045" s="17" cm="1">
        <f t="array" ref="AL2045">IFERROR(IF(J2045="Level",INDEX($T2045:$Z2045,AD2045+1),INDEX($T2045:$Z2045,AD2045)),"")</f>
        <v>2</v>
      </c>
      <c r="AM2045" s="17" t="str" cm="1">
        <f t="array" ref="AM2045">IFERROR(INDEX($T2045:$Z2045,AE2045),"")</f>
        <v/>
      </c>
      <c r="AN2045" s="17" t="str" cm="1">
        <f t="array" ref="AN2045">IFERROR(INDEX($T2045:$Z2045,AF2045),"")</f>
        <v/>
      </c>
    </row>
    <row r="2046" spans="1:40" x14ac:dyDescent="0.2">
      <c r="A2046" s="17" t="str">
        <f t="shared" si="186"/>
        <v>BSc Marine Science - Cornwall: UFS3GOACSMCC</v>
      </c>
      <c r="B2046" s="11" t="s">
        <v>1127</v>
      </c>
      <c r="C2046" s="11" t="s">
        <v>31936</v>
      </c>
      <c r="D2046" s="11" t="s">
        <v>1128</v>
      </c>
      <c r="E2046" s="11" t="s">
        <v>313</v>
      </c>
      <c r="F2046" s="11" t="s">
        <v>82</v>
      </c>
      <c r="G2046" s="11" t="s">
        <v>32717</v>
      </c>
      <c r="H2046" s="11" t="s">
        <v>77</v>
      </c>
      <c r="I2046" s="11">
        <v>2</v>
      </c>
      <c r="J2046" s="11" t="s">
        <v>78</v>
      </c>
      <c r="K2046" s="11" t="s">
        <v>32718</v>
      </c>
      <c r="L2046" s="11">
        <v>120</v>
      </c>
      <c r="M2046" s="11">
        <v>0</v>
      </c>
      <c r="N2046" s="11">
        <v>120</v>
      </c>
      <c r="O2046" s="11">
        <v>120</v>
      </c>
      <c r="P2046" s="11">
        <v>0</v>
      </c>
      <c r="Q2046" s="11">
        <v>0</v>
      </c>
      <c r="R2046" s="11">
        <v>120</v>
      </c>
      <c r="S2046" s="11">
        <v>120</v>
      </c>
      <c r="T2046" s="11">
        <v>0</v>
      </c>
      <c r="U2046" s="11">
        <v>1</v>
      </c>
      <c r="V2046" s="11">
        <v>2</v>
      </c>
      <c r="W2046" s="11">
        <v>0</v>
      </c>
      <c r="X2046" s="11">
        <v>0</v>
      </c>
      <c r="Y2046" s="11">
        <v>1</v>
      </c>
      <c r="Z2046" s="11">
        <v>2</v>
      </c>
      <c r="AA2046" s="12" t="s">
        <v>32958</v>
      </c>
      <c r="AB2046" s="17" t="str">
        <f t="shared" si="187"/>
        <v>Programme: BSc Marine Science - Cornwall</v>
      </c>
      <c r="AC2046" s="17">
        <f t="shared" si="188"/>
        <v>2</v>
      </c>
      <c r="AD2046" s="17">
        <f t="shared" si="189"/>
        <v>3</v>
      </c>
      <c r="AE2046" s="17" t="str">
        <f t="shared" si="190"/>
        <v/>
      </c>
      <c r="AF2046" s="17" t="str">
        <f t="shared" si="191"/>
        <v/>
      </c>
      <c r="AG2046" s="17" cm="1">
        <f t="array" ref="AG2046">IFERROR(IF(J2046="Level",INDEX($M2046:$S2046,AC2046+1),INDEX($M2046:$S2046,AC2046)),"")</f>
        <v>120</v>
      </c>
      <c r="AH2046" s="17" cm="1">
        <f t="array" ref="AH2046">IFERROR(IF(J2046="Level",INDEX($M2046:$S2046,AD2046+1),INDEX($M2046:$S2046,AD2046)),"")</f>
        <v>120</v>
      </c>
      <c r="AI2046" s="17" t="str" cm="1">
        <f t="array" ref="AI2046">IFERROR(INDEX($M2046:$S2046,AE2046),"")</f>
        <v/>
      </c>
      <c r="AJ2046" s="17" t="str" cm="1">
        <f t="array" ref="AJ2046">IFERROR(INDEX($M2046:$S2046,AF2046),"")</f>
        <v/>
      </c>
      <c r="AK2046" s="17" cm="1">
        <f t="array" ref="AK2046">IFERROR(IF(J2046="Level",INDEX($T2046:$Z2046,AC2046+1),INDEX($T2046:$Z2046,AC2046)),"")</f>
        <v>1</v>
      </c>
      <c r="AL2046" s="17" cm="1">
        <f t="array" ref="AL2046">IFERROR(IF(J2046="Level",INDEX($T2046:$Z2046,AD2046+1),INDEX($T2046:$Z2046,AD2046)),"")</f>
        <v>2</v>
      </c>
      <c r="AM2046" s="17" t="str" cm="1">
        <f t="array" ref="AM2046">IFERROR(INDEX($T2046:$Z2046,AE2046),"")</f>
        <v/>
      </c>
      <c r="AN2046" s="17" t="str" cm="1">
        <f t="array" ref="AN2046">IFERROR(INDEX($T2046:$Z2046,AF2046),"")</f>
        <v/>
      </c>
    </row>
    <row r="2047" spans="1:40" x14ac:dyDescent="0.2">
      <c r="A2047" s="17" t="str">
        <f t="shared" si="186"/>
        <v>BA/BSc Geography - Cornwall: UFS3GOAGOACF</v>
      </c>
      <c r="B2047" s="11" t="s">
        <v>1015</v>
      </c>
      <c r="C2047" s="11" t="s">
        <v>31936</v>
      </c>
      <c r="D2047" s="11" t="s">
        <v>1016</v>
      </c>
      <c r="E2047" s="11" t="s">
        <v>313</v>
      </c>
      <c r="F2047" s="11" t="s">
        <v>82</v>
      </c>
      <c r="G2047" s="11" t="s">
        <v>32717</v>
      </c>
      <c r="H2047" s="11" t="s">
        <v>77</v>
      </c>
      <c r="I2047" s="11">
        <v>2</v>
      </c>
      <c r="J2047" s="11" t="s">
        <v>78</v>
      </c>
      <c r="K2047" s="11" t="s">
        <v>32718</v>
      </c>
      <c r="L2047" s="11">
        <v>120</v>
      </c>
      <c r="M2047" s="11">
        <v>0</v>
      </c>
      <c r="N2047" s="11">
        <v>120</v>
      </c>
      <c r="O2047" s="11">
        <v>120</v>
      </c>
      <c r="P2047" s="11">
        <v>0</v>
      </c>
      <c r="Q2047" s="11">
        <v>0</v>
      </c>
      <c r="R2047" s="11">
        <v>120</v>
      </c>
      <c r="S2047" s="11">
        <v>120</v>
      </c>
      <c r="T2047" s="11">
        <v>0</v>
      </c>
      <c r="U2047" s="11">
        <v>1</v>
      </c>
      <c r="V2047" s="11">
        <v>2</v>
      </c>
      <c r="W2047" s="11">
        <v>0</v>
      </c>
      <c r="X2047" s="11">
        <v>0</v>
      </c>
      <c r="Y2047" s="11">
        <v>1</v>
      </c>
      <c r="Z2047" s="11">
        <v>2</v>
      </c>
      <c r="AA2047" s="12" t="s">
        <v>32958</v>
      </c>
      <c r="AB2047" s="17" t="str">
        <f t="shared" si="187"/>
        <v>Programme: BA/BSc Geography - Cornwall</v>
      </c>
      <c r="AC2047" s="17">
        <f t="shared" si="188"/>
        <v>2</v>
      </c>
      <c r="AD2047" s="17">
        <f t="shared" si="189"/>
        <v>3</v>
      </c>
      <c r="AE2047" s="17" t="str">
        <f t="shared" si="190"/>
        <v/>
      </c>
      <c r="AF2047" s="17" t="str">
        <f t="shared" si="191"/>
        <v/>
      </c>
      <c r="AG2047" s="17" cm="1">
        <f t="array" ref="AG2047">IFERROR(IF(J2047="Level",INDEX($M2047:$S2047,AC2047+1),INDEX($M2047:$S2047,AC2047)),"")</f>
        <v>120</v>
      </c>
      <c r="AH2047" s="17" cm="1">
        <f t="array" ref="AH2047">IFERROR(IF(J2047="Level",INDEX($M2047:$S2047,AD2047+1),INDEX($M2047:$S2047,AD2047)),"")</f>
        <v>120</v>
      </c>
      <c r="AI2047" s="17" t="str" cm="1">
        <f t="array" ref="AI2047">IFERROR(INDEX($M2047:$S2047,AE2047),"")</f>
        <v/>
      </c>
      <c r="AJ2047" s="17" t="str" cm="1">
        <f t="array" ref="AJ2047">IFERROR(INDEX($M2047:$S2047,AF2047),"")</f>
        <v/>
      </c>
      <c r="AK2047" s="17" cm="1">
        <f t="array" ref="AK2047">IFERROR(IF(J2047="Level",INDEX($T2047:$Z2047,AC2047+1),INDEX($T2047:$Z2047,AC2047)),"")</f>
        <v>1</v>
      </c>
      <c r="AL2047" s="17" cm="1">
        <f t="array" ref="AL2047">IFERROR(IF(J2047="Level",INDEX($T2047:$Z2047,AD2047+1),INDEX($T2047:$Z2047,AD2047)),"")</f>
        <v>2</v>
      </c>
      <c r="AM2047" s="17" t="str" cm="1">
        <f t="array" ref="AM2047">IFERROR(INDEX($T2047:$Z2047,AE2047),"")</f>
        <v/>
      </c>
      <c r="AN2047" s="17" t="str" cm="1">
        <f t="array" ref="AN2047">IFERROR(INDEX($T2047:$Z2047,AF2047),"")</f>
        <v/>
      </c>
    </row>
    <row r="2048" spans="1:40" x14ac:dyDescent="0.2">
      <c r="A2048" s="17" t="str">
        <f t="shared" si="186"/>
        <v>BSc Computer Science: UFS3ECSECS15</v>
      </c>
      <c r="B2048" s="11" t="s">
        <v>1091</v>
      </c>
      <c r="C2048" s="11" t="s">
        <v>31936</v>
      </c>
      <c r="D2048" s="11" t="s">
        <v>1092</v>
      </c>
      <c r="E2048" s="11" t="s">
        <v>420</v>
      </c>
      <c r="F2048" s="11" t="s">
        <v>82</v>
      </c>
      <c r="G2048" s="11" t="s">
        <v>32717</v>
      </c>
      <c r="H2048" s="11" t="s">
        <v>77</v>
      </c>
      <c r="I2048" s="11">
        <v>2</v>
      </c>
      <c r="J2048" s="11" t="s">
        <v>78</v>
      </c>
      <c r="K2048" s="11" t="s">
        <v>32718</v>
      </c>
      <c r="L2048" s="11">
        <v>120</v>
      </c>
      <c r="M2048" s="11">
        <v>0</v>
      </c>
      <c r="N2048" s="11">
        <v>120</v>
      </c>
      <c r="O2048" s="11">
        <v>120</v>
      </c>
      <c r="P2048" s="11">
        <v>0</v>
      </c>
      <c r="Q2048" s="11">
        <v>0</v>
      </c>
      <c r="R2048" s="11">
        <v>120</v>
      </c>
      <c r="S2048" s="11">
        <v>120</v>
      </c>
      <c r="T2048" s="11">
        <v>0</v>
      </c>
      <c r="U2048" s="11">
        <v>1</v>
      </c>
      <c r="V2048" s="11">
        <v>2</v>
      </c>
      <c r="W2048" s="11">
        <v>0</v>
      </c>
      <c r="X2048" s="11">
        <v>0</v>
      </c>
      <c r="Y2048" s="11">
        <v>1</v>
      </c>
      <c r="Z2048" s="11">
        <v>2</v>
      </c>
      <c r="AA2048" s="12" t="s">
        <v>32958</v>
      </c>
      <c r="AB2048" s="17" t="str">
        <f t="shared" si="187"/>
        <v>Programme: BSc Computer Science</v>
      </c>
      <c r="AC2048" s="17">
        <f t="shared" si="188"/>
        <v>2</v>
      </c>
      <c r="AD2048" s="17">
        <f t="shared" si="189"/>
        <v>3</v>
      </c>
      <c r="AE2048" s="17" t="str">
        <f t="shared" si="190"/>
        <v/>
      </c>
      <c r="AF2048" s="17" t="str">
        <f t="shared" si="191"/>
        <v/>
      </c>
      <c r="AG2048" s="17" cm="1">
        <f t="array" ref="AG2048">IFERROR(IF(J2048="Level",INDEX($M2048:$S2048,AC2048+1),INDEX($M2048:$S2048,AC2048)),"")</f>
        <v>120</v>
      </c>
      <c r="AH2048" s="17" cm="1">
        <f t="array" ref="AH2048">IFERROR(IF(J2048="Level",INDEX($M2048:$S2048,AD2048+1),INDEX($M2048:$S2048,AD2048)),"")</f>
        <v>120</v>
      </c>
      <c r="AI2048" s="17" t="str" cm="1">
        <f t="array" ref="AI2048">IFERROR(INDEX($M2048:$S2048,AE2048),"")</f>
        <v/>
      </c>
      <c r="AJ2048" s="17" t="str" cm="1">
        <f t="array" ref="AJ2048">IFERROR(INDEX($M2048:$S2048,AF2048),"")</f>
        <v/>
      </c>
      <c r="AK2048" s="17" cm="1">
        <f t="array" ref="AK2048">IFERROR(IF(J2048="Level",INDEX($T2048:$Z2048,AC2048+1),INDEX($T2048:$Z2048,AC2048)),"")</f>
        <v>1</v>
      </c>
      <c r="AL2048" s="17" cm="1">
        <f t="array" ref="AL2048">IFERROR(IF(J2048="Level",INDEX($T2048:$Z2048,AD2048+1),INDEX($T2048:$Z2048,AD2048)),"")</f>
        <v>2</v>
      </c>
      <c r="AM2048" s="17" t="str" cm="1">
        <f t="array" ref="AM2048">IFERROR(INDEX($T2048:$Z2048,AE2048),"")</f>
        <v/>
      </c>
      <c r="AN2048" s="17" t="str" cm="1">
        <f t="array" ref="AN2048">IFERROR(INDEX($T2048:$Z2048,AF2048),"")</f>
        <v/>
      </c>
    </row>
    <row r="2049" spans="1:40" x14ac:dyDescent="0.2">
      <c r="A2049" s="17" t="str">
        <f t="shared" si="186"/>
        <v>BSc Data Science: UFS3ECSECS16</v>
      </c>
      <c r="B2049" s="11" t="s">
        <v>1093</v>
      </c>
      <c r="C2049" s="11" t="s">
        <v>31936</v>
      </c>
      <c r="D2049" s="11" t="s">
        <v>1094</v>
      </c>
      <c r="E2049" s="11" t="s">
        <v>420</v>
      </c>
      <c r="F2049" s="11" t="s">
        <v>82</v>
      </c>
      <c r="G2049" s="11" t="s">
        <v>32717</v>
      </c>
      <c r="H2049" s="11" t="s">
        <v>77</v>
      </c>
      <c r="I2049" s="11">
        <v>2</v>
      </c>
      <c r="J2049" s="11" t="s">
        <v>78</v>
      </c>
      <c r="K2049" s="11" t="s">
        <v>32718</v>
      </c>
      <c r="L2049" s="11">
        <v>120</v>
      </c>
      <c r="M2049" s="11">
        <v>0</v>
      </c>
      <c r="N2049" s="11">
        <v>120</v>
      </c>
      <c r="O2049" s="11">
        <v>120</v>
      </c>
      <c r="P2049" s="11">
        <v>0</v>
      </c>
      <c r="Q2049" s="11">
        <v>0</v>
      </c>
      <c r="R2049" s="11">
        <v>120</v>
      </c>
      <c r="S2049" s="11">
        <v>120</v>
      </c>
      <c r="T2049" s="11">
        <v>0</v>
      </c>
      <c r="U2049" s="11">
        <v>1</v>
      </c>
      <c r="V2049" s="11">
        <v>2</v>
      </c>
      <c r="W2049" s="11">
        <v>0</v>
      </c>
      <c r="X2049" s="11">
        <v>0</v>
      </c>
      <c r="Y2049" s="11">
        <v>1</v>
      </c>
      <c r="Z2049" s="11">
        <v>2</v>
      </c>
      <c r="AA2049" s="12" t="s">
        <v>32958</v>
      </c>
      <c r="AB2049" s="17" t="str">
        <f t="shared" si="187"/>
        <v>Programme: BSc Data Science</v>
      </c>
      <c r="AC2049" s="17">
        <f t="shared" si="188"/>
        <v>2</v>
      </c>
      <c r="AD2049" s="17">
        <f t="shared" si="189"/>
        <v>3</v>
      </c>
      <c r="AE2049" s="17" t="str">
        <f t="shared" si="190"/>
        <v/>
      </c>
      <c r="AF2049" s="17" t="str">
        <f t="shared" si="191"/>
        <v/>
      </c>
      <c r="AG2049" s="17" cm="1">
        <f t="array" ref="AG2049">IFERROR(IF(J2049="Level",INDEX($M2049:$S2049,AC2049+1),INDEX($M2049:$S2049,AC2049)),"")</f>
        <v>120</v>
      </c>
      <c r="AH2049" s="17" cm="1">
        <f t="array" ref="AH2049">IFERROR(IF(J2049="Level",INDEX($M2049:$S2049,AD2049+1),INDEX($M2049:$S2049,AD2049)),"")</f>
        <v>120</v>
      </c>
      <c r="AI2049" s="17" t="str" cm="1">
        <f t="array" ref="AI2049">IFERROR(INDEX($M2049:$S2049,AE2049),"")</f>
        <v/>
      </c>
      <c r="AJ2049" s="17" t="str" cm="1">
        <f t="array" ref="AJ2049">IFERROR(INDEX($M2049:$S2049,AF2049),"")</f>
        <v/>
      </c>
      <c r="AK2049" s="17" cm="1">
        <f t="array" ref="AK2049">IFERROR(IF(J2049="Level",INDEX($T2049:$Z2049,AC2049+1),INDEX($T2049:$Z2049,AC2049)),"")</f>
        <v>1</v>
      </c>
      <c r="AL2049" s="17" cm="1">
        <f t="array" ref="AL2049">IFERROR(IF(J2049="Level",INDEX($T2049:$Z2049,AD2049+1),INDEX($T2049:$Z2049,AD2049)),"")</f>
        <v>2</v>
      </c>
      <c r="AM2049" s="17" t="str" cm="1">
        <f t="array" ref="AM2049">IFERROR(INDEX($T2049:$Z2049,AE2049),"")</f>
        <v/>
      </c>
      <c r="AN2049" s="17" t="str" cm="1">
        <f t="array" ref="AN2049">IFERROR(INDEX($T2049:$Z2049,AF2049),"")</f>
        <v/>
      </c>
    </row>
    <row r="2050" spans="1:40" x14ac:dyDescent="0.2">
      <c r="A2050" s="17" t="str">
        <f t="shared" ref="A2050:A2113" si="192">D2050&amp;": "&amp;B2050</f>
        <v>BSc Computing: UFS3ECSECS17</v>
      </c>
      <c r="B2050" s="11" t="s">
        <v>1095</v>
      </c>
      <c r="C2050" s="11" t="s">
        <v>31936</v>
      </c>
      <c r="D2050" s="11" t="s">
        <v>1096</v>
      </c>
      <c r="E2050" s="11" t="s">
        <v>420</v>
      </c>
      <c r="F2050" s="11" t="s">
        <v>82</v>
      </c>
      <c r="G2050" s="11" t="s">
        <v>32717</v>
      </c>
      <c r="H2050" s="11" t="s">
        <v>77</v>
      </c>
      <c r="I2050" s="11">
        <v>2</v>
      </c>
      <c r="J2050" s="11" t="s">
        <v>78</v>
      </c>
      <c r="K2050" s="11" t="s">
        <v>32718</v>
      </c>
      <c r="L2050" s="11">
        <v>120</v>
      </c>
      <c r="M2050" s="11">
        <v>0</v>
      </c>
      <c r="N2050" s="11">
        <v>120</v>
      </c>
      <c r="O2050" s="11">
        <v>120</v>
      </c>
      <c r="P2050" s="11">
        <v>0</v>
      </c>
      <c r="Q2050" s="11">
        <v>0</v>
      </c>
      <c r="R2050" s="11">
        <v>120</v>
      </c>
      <c r="S2050" s="11">
        <v>120</v>
      </c>
      <c r="T2050" s="11">
        <v>0</v>
      </c>
      <c r="U2050" s="11">
        <v>1</v>
      </c>
      <c r="V2050" s="11">
        <v>2</v>
      </c>
      <c r="W2050" s="11">
        <v>0</v>
      </c>
      <c r="X2050" s="11">
        <v>0</v>
      </c>
      <c r="Y2050" s="11">
        <v>1</v>
      </c>
      <c r="Z2050" s="11">
        <v>2</v>
      </c>
      <c r="AA2050" s="12" t="s">
        <v>32958</v>
      </c>
      <c r="AB2050" s="17" t="str">
        <f t="shared" ref="AB2050:AB2113" si="193">IF(H2050="Yes","Programme: "&amp;D2050,"Programme is not compatible with this tool")</f>
        <v>Programme: BSc Computing</v>
      </c>
      <c r="AC2050" s="17">
        <f t="shared" ref="AC2050:AC2113" si="194">IF(J2050="Stage",IF(M2050&lt;&gt;0,1,IF(N2050&lt;&gt;0,2,IF(O2050&lt;&gt;0,3,IF(P2050&lt;&gt;0,4,IF(Q2050&lt;&gt;0,5,""))))),IF(J2050="","",IF(R2050&lt;&gt;0,5,IF(S2050&lt;&gt;0,6,""))))</f>
        <v>2</v>
      </c>
      <c r="AD2050" s="17">
        <f t="shared" ref="AD2050:AD2113" si="195">IF(J2050="Stage",IF(AND(N2050&lt;&gt;0,AC2050&lt;2),2,IF(AND(O2050&lt;&gt;0,AC2050&lt;3),3,IF(AND(P2050&lt;&gt;0,AC2050&lt;4),4,IF(AND(Q2050&lt;&gt;0,AC2050&lt;5),5,"")))),IF(J2050="","",IF(AC2050&lt;&gt;0,6)))</f>
        <v>3</v>
      </c>
      <c r="AE2050" s="17" t="str">
        <f t="shared" ref="AE2050:AE2113" si="196">IF(AND(O2050&lt;&gt;0,AD2050&lt;3),3,IF(AND(P2050&lt;&gt;0,AD2050&lt;4),4,IF(AND(Q2050&lt;&gt;0,AD2050&lt;5),5,"")))</f>
        <v/>
      </c>
      <c r="AF2050" s="17" t="str">
        <f t="shared" ref="AF2050:AF2113" si="197">IF(AND(P2050&lt;&gt;0,AE2050&lt;4),4,IF(AND(Q2050&lt;&gt;0,AE2050&lt;5),5,""))</f>
        <v/>
      </c>
      <c r="AG2050" s="17" cm="1">
        <f t="array" ref="AG2050">IFERROR(IF(J2050="Level",INDEX($M2050:$S2050,AC2050+1),INDEX($M2050:$S2050,AC2050)),"")</f>
        <v>120</v>
      </c>
      <c r="AH2050" s="17" cm="1">
        <f t="array" ref="AH2050">IFERROR(IF(J2050="Level",INDEX($M2050:$S2050,AD2050+1),INDEX($M2050:$S2050,AD2050)),"")</f>
        <v>120</v>
      </c>
      <c r="AI2050" s="17" t="str" cm="1">
        <f t="array" ref="AI2050">IFERROR(INDEX($M2050:$S2050,AE2050),"")</f>
        <v/>
      </c>
      <c r="AJ2050" s="17" t="str" cm="1">
        <f t="array" ref="AJ2050">IFERROR(INDEX($M2050:$S2050,AF2050),"")</f>
        <v/>
      </c>
      <c r="AK2050" s="17" cm="1">
        <f t="array" ref="AK2050">IFERROR(IF(J2050="Level",INDEX($T2050:$Z2050,AC2050+1),INDEX($T2050:$Z2050,AC2050)),"")</f>
        <v>1</v>
      </c>
      <c r="AL2050" s="17" cm="1">
        <f t="array" ref="AL2050">IFERROR(IF(J2050="Level",INDEX($T2050:$Z2050,AD2050+1),INDEX($T2050:$Z2050,AD2050)),"")</f>
        <v>2</v>
      </c>
      <c r="AM2050" s="17" t="str" cm="1">
        <f t="array" ref="AM2050">IFERROR(INDEX($T2050:$Z2050,AE2050),"")</f>
        <v/>
      </c>
      <c r="AN2050" s="17" t="str" cm="1">
        <f t="array" ref="AN2050">IFERROR(INDEX($T2050:$Z2050,AF2050),"")</f>
        <v/>
      </c>
    </row>
    <row r="2051" spans="1:40" x14ac:dyDescent="0.2">
      <c r="A2051" s="17" t="str">
        <f t="shared" si="192"/>
        <v>BSc Computer Science and Mathematics: UFS3ECSMAS12</v>
      </c>
      <c r="B2051" s="11" t="s">
        <v>1099</v>
      </c>
      <c r="C2051" s="11" t="s">
        <v>31936</v>
      </c>
      <c r="D2051" s="11" t="s">
        <v>1100</v>
      </c>
      <c r="E2051" s="11" t="s">
        <v>420</v>
      </c>
      <c r="F2051" s="11" t="s">
        <v>82</v>
      </c>
      <c r="G2051" s="11" t="s">
        <v>32717</v>
      </c>
      <c r="H2051" s="11" t="s">
        <v>77</v>
      </c>
      <c r="I2051" s="11">
        <v>2</v>
      </c>
      <c r="J2051" s="11" t="s">
        <v>78</v>
      </c>
      <c r="K2051" s="11" t="s">
        <v>32718</v>
      </c>
      <c r="L2051" s="11">
        <v>120</v>
      </c>
      <c r="M2051" s="11">
        <v>0</v>
      </c>
      <c r="N2051" s="11">
        <v>120</v>
      </c>
      <c r="O2051" s="11">
        <v>120</v>
      </c>
      <c r="P2051" s="11">
        <v>0</v>
      </c>
      <c r="Q2051" s="11">
        <v>0</v>
      </c>
      <c r="R2051" s="11">
        <v>120</v>
      </c>
      <c r="S2051" s="11">
        <v>120</v>
      </c>
      <c r="T2051" s="11">
        <v>0</v>
      </c>
      <c r="U2051" s="11">
        <v>1</v>
      </c>
      <c r="V2051" s="11">
        <v>2</v>
      </c>
      <c r="W2051" s="11">
        <v>0</v>
      </c>
      <c r="X2051" s="11">
        <v>0</v>
      </c>
      <c r="Y2051" s="11">
        <v>1</v>
      </c>
      <c r="Z2051" s="11">
        <v>2</v>
      </c>
      <c r="AA2051" s="12" t="s">
        <v>32958</v>
      </c>
      <c r="AB2051" s="17" t="str">
        <f t="shared" si="193"/>
        <v>Programme: BSc Computer Science and Mathematics</v>
      </c>
      <c r="AC2051" s="17">
        <f t="shared" si="194"/>
        <v>2</v>
      </c>
      <c r="AD2051" s="17">
        <f t="shared" si="195"/>
        <v>3</v>
      </c>
      <c r="AE2051" s="17" t="str">
        <f t="shared" si="196"/>
        <v/>
      </c>
      <c r="AF2051" s="17" t="str">
        <f t="shared" si="197"/>
        <v/>
      </c>
      <c r="AG2051" s="17" cm="1">
        <f t="array" ref="AG2051">IFERROR(IF(J2051="Level",INDEX($M2051:$S2051,AC2051+1),INDEX($M2051:$S2051,AC2051)),"")</f>
        <v>120</v>
      </c>
      <c r="AH2051" s="17" cm="1">
        <f t="array" ref="AH2051">IFERROR(IF(J2051="Level",INDEX($M2051:$S2051,AD2051+1),INDEX($M2051:$S2051,AD2051)),"")</f>
        <v>120</v>
      </c>
      <c r="AI2051" s="17" t="str" cm="1">
        <f t="array" ref="AI2051">IFERROR(INDEX($M2051:$S2051,AE2051),"")</f>
        <v/>
      </c>
      <c r="AJ2051" s="17" t="str" cm="1">
        <f t="array" ref="AJ2051">IFERROR(INDEX($M2051:$S2051,AF2051),"")</f>
        <v/>
      </c>
      <c r="AK2051" s="17" cm="1">
        <f t="array" ref="AK2051">IFERROR(IF(J2051="Level",INDEX($T2051:$Z2051,AC2051+1),INDEX($T2051:$Z2051,AC2051)),"")</f>
        <v>1</v>
      </c>
      <c r="AL2051" s="17" cm="1">
        <f t="array" ref="AL2051">IFERROR(IF(J2051="Level",INDEX($T2051:$Z2051,AD2051+1),INDEX($T2051:$Z2051,AD2051)),"")</f>
        <v>2</v>
      </c>
      <c r="AM2051" s="17" t="str" cm="1">
        <f t="array" ref="AM2051">IFERROR(INDEX($T2051:$Z2051,AE2051),"")</f>
        <v/>
      </c>
      <c r="AN2051" s="17" t="str" cm="1">
        <f t="array" ref="AN2051">IFERROR(INDEX($T2051:$Z2051,AF2051),"")</f>
        <v/>
      </c>
    </row>
    <row r="2052" spans="1:40" x14ac:dyDescent="0.2">
      <c r="A2052" s="17" t="str">
        <f t="shared" si="192"/>
        <v>BSc Conservation Biology and Ecology - Cornwall: UFS3BIOBIOCB</v>
      </c>
      <c r="B2052" s="11" t="s">
        <v>1063</v>
      </c>
      <c r="C2052" s="11" t="s">
        <v>31936</v>
      </c>
      <c r="D2052" s="11" t="s">
        <v>1064</v>
      </c>
      <c r="E2052" s="11" t="s">
        <v>133</v>
      </c>
      <c r="F2052" s="11" t="s">
        <v>82</v>
      </c>
      <c r="G2052" s="11" t="s">
        <v>32717</v>
      </c>
      <c r="H2052" s="11" t="s">
        <v>77</v>
      </c>
      <c r="I2052" s="11">
        <v>2</v>
      </c>
      <c r="J2052" s="11" t="s">
        <v>78</v>
      </c>
      <c r="K2052" s="11" t="s">
        <v>32718</v>
      </c>
      <c r="L2052" s="11">
        <v>120</v>
      </c>
      <c r="M2052" s="11">
        <v>0</v>
      </c>
      <c r="N2052" s="11">
        <v>120</v>
      </c>
      <c r="O2052" s="11">
        <v>120</v>
      </c>
      <c r="P2052" s="11">
        <v>0</v>
      </c>
      <c r="Q2052" s="11">
        <v>0</v>
      </c>
      <c r="R2052" s="11">
        <v>120</v>
      </c>
      <c r="S2052" s="11">
        <v>120</v>
      </c>
      <c r="T2052" s="11">
        <v>0</v>
      </c>
      <c r="U2052" s="11">
        <v>1</v>
      </c>
      <c r="V2052" s="11">
        <v>2</v>
      </c>
      <c r="W2052" s="11">
        <v>0</v>
      </c>
      <c r="X2052" s="11">
        <v>0</v>
      </c>
      <c r="Y2052" s="11">
        <v>1</v>
      </c>
      <c r="Z2052" s="11">
        <v>2</v>
      </c>
      <c r="AA2052" s="12" t="s">
        <v>32958</v>
      </c>
      <c r="AB2052" s="17" t="str">
        <f t="shared" si="193"/>
        <v>Programme: BSc Conservation Biology and Ecology - Cornwall</v>
      </c>
      <c r="AC2052" s="17">
        <f t="shared" si="194"/>
        <v>2</v>
      </c>
      <c r="AD2052" s="17">
        <f t="shared" si="195"/>
        <v>3</v>
      </c>
      <c r="AE2052" s="17" t="str">
        <f t="shared" si="196"/>
        <v/>
      </c>
      <c r="AF2052" s="17" t="str">
        <f t="shared" si="197"/>
        <v/>
      </c>
      <c r="AG2052" s="17" cm="1">
        <f t="array" ref="AG2052">IFERROR(IF(J2052="Level",INDEX($M2052:$S2052,AC2052+1),INDEX($M2052:$S2052,AC2052)),"")</f>
        <v>120</v>
      </c>
      <c r="AH2052" s="17" cm="1">
        <f t="array" ref="AH2052">IFERROR(IF(J2052="Level",INDEX($M2052:$S2052,AD2052+1),INDEX($M2052:$S2052,AD2052)),"")</f>
        <v>120</v>
      </c>
      <c r="AI2052" s="17" t="str" cm="1">
        <f t="array" ref="AI2052">IFERROR(INDEX($M2052:$S2052,AE2052),"")</f>
        <v/>
      </c>
      <c r="AJ2052" s="17" t="str" cm="1">
        <f t="array" ref="AJ2052">IFERROR(INDEX($M2052:$S2052,AF2052),"")</f>
        <v/>
      </c>
      <c r="AK2052" s="17" cm="1">
        <f t="array" ref="AK2052">IFERROR(IF(J2052="Level",INDEX($T2052:$Z2052,AC2052+1),INDEX($T2052:$Z2052,AC2052)),"")</f>
        <v>1</v>
      </c>
      <c r="AL2052" s="17" cm="1">
        <f t="array" ref="AL2052">IFERROR(IF(J2052="Level",INDEX($T2052:$Z2052,AD2052+1),INDEX($T2052:$Z2052,AD2052)),"")</f>
        <v>2</v>
      </c>
      <c r="AM2052" s="17" t="str" cm="1">
        <f t="array" ref="AM2052">IFERROR(INDEX($T2052:$Z2052,AE2052),"")</f>
        <v/>
      </c>
      <c r="AN2052" s="17" t="str" cm="1">
        <f t="array" ref="AN2052">IFERROR(INDEX($T2052:$Z2052,AF2052),"")</f>
        <v/>
      </c>
    </row>
    <row r="2053" spans="1:40" x14ac:dyDescent="0.2">
      <c r="A2053" s="17" t="str">
        <f t="shared" si="192"/>
        <v>BSc Evolutionary Biology - Cornwall: UFS3BIOBIOCC</v>
      </c>
      <c r="B2053" s="11" t="s">
        <v>1065</v>
      </c>
      <c r="C2053" s="11" t="s">
        <v>31936</v>
      </c>
      <c r="D2053" s="11" t="s">
        <v>1066</v>
      </c>
      <c r="E2053" s="11" t="s">
        <v>133</v>
      </c>
      <c r="F2053" s="11" t="s">
        <v>82</v>
      </c>
      <c r="G2053" s="11" t="s">
        <v>32717</v>
      </c>
      <c r="H2053" s="11" t="s">
        <v>77</v>
      </c>
      <c r="I2053" s="11">
        <v>2</v>
      </c>
      <c r="J2053" s="11" t="s">
        <v>78</v>
      </c>
      <c r="K2053" s="11" t="s">
        <v>32718</v>
      </c>
      <c r="L2053" s="11">
        <v>120</v>
      </c>
      <c r="M2053" s="11">
        <v>0</v>
      </c>
      <c r="N2053" s="11">
        <v>120</v>
      </c>
      <c r="O2053" s="11">
        <v>120</v>
      </c>
      <c r="P2053" s="11">
        <v>0</v>
      </c>
      <c r="Q2053" s="11">
        <v>0</v>
      </c>
      <c r="R2053" s="11">
        <v>120</v>
      </c>
      <c r="S2053" s="11">
        <v>120</v>
      </c>
      <c r="T2053" s="11">
        <v>0</v>
      </c>
      <c r="U2053" s="11">
        <v>1</v>
      </c>
      <c r="V2053" s="11">
        <v>2</v>
      </c>
      <c r="W2053" s="11">
        <v>0</v>
      </c>
      <c r="X2053" s="11">
        <v>0</v>
      </c>
      <c r="Y2053" s="11">
        <v>1</v>
      </c>
      <c r="Z2053" s="11">
        <v>2</v>
      </c>
      <c r="AA2053" s="12" t="s">
        <v>32958</v>
      </c>
      <c r="AB2053" s="17" t="str">
        <f t="shared" si="193"/>
        <v>Programme: BSc Evolutionary Biology - Cornwall</v>
      </c>
      <c r="AC2053" s="17">
        <f t="shared" si="194"/>
        <v>2</v>
      </c>
      <c r="AD2053" s="17">
        <f t="shared" si="195"/>
        <v>3</v>
      </c>
      <c r="AE2053" s="17" t="str">
        <f t="shared" si="196"/>
        <v/>
      </c>
      <c r="AF2053" s="17" t="str">
        <f t="shared" si="197"/>
        <v/>
      </c>
      <c r="AG2053" s="17" cm="1">
        <f t="array" ref="AG2053">IFERROR(IF(J2053="Level",INDEX($M2053:$S2053,AC2053+1),INDEX($M2053:$S2053,AC2053)),"")</f>
        <v>120</v>
      </c>
      <c r="AH2053" s="17" cm="1">
        <f t="array" ref="AH2053">IFERROR(IF(J2053="Level",INDEX($M2053:$S2053,AD2053+1),INDEX($M2053:$S2053,AD2053)),"")</f>
        <v>120</v>
      </c>
      <c r="AI2053" s="17" t="str" cm="1">
        <f t="array" ref="AI2053">IFERROR(INDEX($M2053:$S2053,AE2053),"")</f>
        <v/>
      </c>
      <c r="AJ2053" s="17" t="str" cm="1">
        <f t="array" ref="AJ2053">IFERROR(INDEX($M2053:$S2053,AF2053),"")</f>
        <v/>
      </c>
      <c r="AK2053" s="17" cm="1">
        <f t="array" ref="AK2053">IFERROR(IF(J2053="Level",INDEX($T2053:$Z2053,AC2053+1),INDEX($T2053:$Z2053,AC2053)),"")</f>
        <v>1</v>
      </c>
      <c r="AL2053" s="17" cm="1">
        <f t="array" ref="AL2053">IFERROR(IF(J2053="Level",INDEX($T2053:$Z2053,AD2053+1),INDEX($T2053:$Z2053,AD2053)),"")</f>
        <v>2</v>
      </c>
      <c r="AM2053" s="17" t="str" cm="1">
        <f t="array" ref="AM2053">IFERROR(INDEX($T2053:$Z2053,AE2053),"")</f>
        <v/>
      </c>
      <c r="AN2053" s="17" t="str" cm="1">
        <f t="array" ref="AN2053">IFERROR(INDEX($T2053:$Z2053,AF2053),"")</f>
        <v/>
      </c>
    </row>
    <row r="2054" spans="1:40" x14ac:dyDescent="0.2">
      <c r="A2054" s="17" t="str">
        <f t="shared" si="192"/>
        <v>BSc Zoology - Cornwall: UFS3BIOBIOCD</v>
      </c>
      <c r="B2054" s="11" t="s">
        <v>1067</v>
      </c>
      <c r="C2054" s="11" t="s">
        <v>31936</v>
      </c>
      <c r="D2054" s="11" t="s">
        <v>1068</v>
      </c>
      <c r="E2054" s="11" t="s">
        <v>133</v>
      </c>
      <c r="F2054" s="11" t="s">
        <v>82</v>
      </c>
      <c r="G2054" s="11" t="s">
        <v>32717</v>
      </c>
      <c r="H2054" s="11" t="s">
        <v>77</v>
      </c>
      <c r="I2054" s="11">
        <v>2</v>
      </c>
      <c r="J2054" s="11" t="s">
        <v>78</v>
      </c>
      <c r="K2054" s="11" t="s">
        <v>32718</v>
      </c>
      <c r="L2054" s="11">
        <v>120</v>
      </c>
      <c r="M2054" s="11">
        <v>0</v>
      </c>
      <c r="N2054" s="11">
        <v>120</v>
      </c>
      <c r="O2054" s="11">
        <v>120</v>
      </c>
      <c r="P2054" s="11">
        <v>0</v>
      </c>
      <c r="Q2054" s="11">
        <v>0</v>
      </c>
      <c r="R2054" s="11">
        <v>120</v>
      </c>
      <c r="S2054" s="11">
        <v>120</v>
      </c>
      <c r="T2054" s="11">
        <v>0</v>
      </c>
      <c r="U2054" s="11">
        <v>1</v>
      </c>
      <c r="V2054" s="11">
        <v>2</v>
      </c>
      <c r="W2054" s="11">
        <v>0</v>
      </c>
      <c r="X2054" s="11">
        <v>0</v>
      </c>
      <c r="Y2054" s="11">
        <v>1</v>
      </c>
      <c r="Z2054" s="11">
        <v>2</v>
      </c>
      <c r="AA2054" s="12" t="s">
        <v>32958</v>
      </c>
      <c r="AB2054" s="17" t="str">
        <f t="shared" si="193"/>
        <v>Programme: BSc Zoology - Cornwall</v>
      </c>
      <c r="AC2054" s="17">
        <f t="shared" si="194"/>
        <v>2</v>
      </c>
      <c r="AD2054" s="17">
        <f t="shared" si="195"/>
        <v>3</v>
      </c>
      <c r="AE2054" s="17" t="str">
        <f t="shared" si="196"/>
        <v/>
      </c>
      <c r="AF2054" s="17" t="str">
        <f t="shared" si="197"/>
        <v/>
      </c>
      <c r="AG2054" s="17" cm="1">
        <f t="array" ref="AG2054">IFERROR(IF(J2054="Level",INDEX($M2054:$S2054,AC2054+1),INDEX($M2054:$S2054,AC2054)),"")</f>
        <v>120</v>
      </c>
      <c r="AH2054" s="17" cm="1">
        <f t="array" ref="AH2054">IFERROR(IF(J2054="Level",INDEX($M2054:$S2054,AD2054+1),INDEX($M2054:$S2054,AD2054)),"")</f>
        <v>120</v>
      </c>
      <c r="AI2054" s="17" t="str" cm="1">
        <f t="array" ref="AI2054">IFERROR(INDEX($M2054:$S2054,AE2054),"")</f>
        <v/>
      </c>
      <c r="AJ2054" s="17" t="str" cm="1">
        <f t="array" ref="AJ2054">IFERROR(INDEX($M2054:$S2054,AF2054),"")</f>
        <v/>
      </c>
      <c r="AK2054" s="17" cm="1">
        <f t="array" ref="AK2054">IFERROR(IF(J2054="Level",INDEX($T2054:$Z2054,AC2054+1),INDEX($T2054:$Z2054,AC2054)),"")</f>
        <v>1</v>
      </c>
      <c r="AL2054" s="17" cm="1">
        <f t="array" ref="AL2054">IFERROR(IF(J2054="Level",INDEX($T2054:$Z2054,AD2054+1),INDEX($T2054:$Z2054,AD2054)),"")</f>
        <v>2</v>
      </c>
      <c r="AM2054" s="17" t="str" cm="1">
        <f t="array" ref="AM2054">IFERROR(INDEX($T2054:$Z2054,AE2054),"")</f>
        <v/>
      </c>
      <c r="AN2054" s="17" t="str" cm="1">
        <f t="array" ref="AN2054">IFERROR(INDEX($T2054:$Z2054,AF2054),"")</f>
        <v/>
      </c>
    </row>
    <row r="2055" spans="1:40" x14ac:dyDescent="0.2">
      <c r="A2055" s="17" t="str">
        <f t="shared" si="192"/>
        <v>BSc Animal Behaviour - Cornwall: UFS3BIOBIOCE</v>
      </c>
      <c r="B2055" s="11" t="s">
        <v>1069</v>
      </c>
      <c r="C2055" s="11" t="s">
        <v>31936</v>
      </c>
      <c r="D2055" s="11" t="s">
        <v>1070</v>
      </c>
      <c r="E2055" s="11" t="s">
        <v>133</v>
      </c>
      <c r="F2055" s="11" t="s">
        <v>82</v>
      </c>
      <c r="G2055" s="11" t="s">
        <v>32717</v>
      </c>
      <c r="H2055" s="11" t="s">
        <v>77</v>
      </c>
      <c r="I2055" s="11">
        <v>2</v>
      </c>
      <c r="J2055" s="11" t="s">
        <v>78</v>
      </c>
      <c r="K2055" s="11" t="s">
        <v>32718</v>
      </c>
      <c r="L2055" s="11">
        <v>120</v>
      </c>
      <c r="M2055" s="11">
        <v>0</v>
      </c>
      <c r="N2055" s="11">
        <v>120</v>
      </c>
      <c r="O2055" s="11">
        <v>120</v>
      </c>
      <c r="P2055" s="11">
        <v>0</v>
      </c>
      <c r="Q2055" s="11">
        <v>0</v>
      </c>
      <c r="R2055" s="11">
        <v>120</v>
      </c>
      <c r="S2055" s="11">
        <v>120</v>
      </c>
      <c r="T2055" s="11">
        <v>0</v>
      </c>
      <c r="U2055" s="11">
        <v>1</v>
      </c>
      <c r="V2055" s="11">
        <v>2</v>
      </c>
      <c r="W2055" s="11">
        <v>0</v>
      </c>
      <c r="X2055" s="11">
        <v>0</v>
      </c>
      <c r="Y2055" s="11">
        <v>1</v>
      </c>
      <c r="Z2055" s="11">
        <v>2</v>
      </c>
      <c r="AA2055" s="12" t="s">
        <v>32958</v>
      </c>
      <c r="AB2055" s="17" t="str">
        <f t="shared" si="193"/>
        <v>Programme: BSc Animal Behaviour - Cornwall</v>
      </c>
      <c r="AC2055" s="17">
        <f t="shared" si="194"/>
        <v>2</v>
      </c>
      <c r="AD2055" s="17">
        <f t="shared" si="195"/>
        <v>3</v>
      </c>
      <c r="AE2055" s="17" t="str">
        <f t="shared" si="196"/>
        <v/>
      </c>
      <c r="AF2055" s="17" t="str">
        <f t="shared" si="197"/>
        <v/>
      </c>
      <c r="AG2055" s="17" cm="1">
        <f t="array" ref="AG2055">IFERROR(IF(J2055="Level",INDEX($M2055:$S2055,AC2055+1),INDEX($M2055:$S2055,AC2055)),"")</f>
        <v>120</v>
      </c>
      <c r="AH2055" s="17" cm="1">
        <f t="array" ref="AH2055">IFERROR(IF(J2055="Level",INDEX($M2055:$S2055,AD2055+1),INDEX($M2055:$S2055,AD2055)),"")</f>
        <v>120</v>
      </c>
      <c r="AI2055" s="17" t="str" cm="1">
        <f t="array" ref="AI2055">IFERROR(INDEX($M2055:$S2055,AE2055),"")</f>
        <v/>
      </c>
      <c r="AJ2055" s="17" t="str" cm="1">
        <f t="array" ref="AJ2055">IFERROR(INDEX($M2055:$S2055,AF2055),"")</f>
        <v/>
      </c>
      <c r="AK2055" s="17" cm="1">
        <f t="array" ref="AK2055">IFERROR(IF(J2055="Level",INDEX($T2055:$Z2055,AC2055+1),INDEX($T2055:$Z2055,AC2055)),"")</f>
        <v>1</v>
      </c>
      <c r="AL2055" s="17" cm="1">
        <f t="array" ref="AL2055">IFERROR(IF(J2055="Level",INDEX($T2055:$Z2055,AD2055+1),INDEX($T2055:$Z2055,AD2055)),"")</f>
        <v>2</v>
      </c>
      <c r="AM2055" s="17" t="str" cm="1">
        <f t="array" ref="AM2055">IFERROR(INDEX($T2055:$Z2055,AE2055),"")</f>
        <v/>
      </c>
      <c r="AN2055" s="17" t="str" cm="1">
        <f t="array" ref="AN2055">IFERROR(INDEX($T2055:$Z2055,AF2055),"")</f>
        <v/>
      </c>
    </row>
    <row r="2056" spans="1:40" x14ac:dyDescent="0.2">
      <c r="A2056" s="17" t="str">
        <f t="shared" si="192"/>
        <v>BSc Marine Biology - Cornwall: UFS3BIOBIOCF</v>
      </c>
      <c r="B2056" s="11" t="s">
        <v>1071</v>
      </c>
      <c r="C2056" s="11" t="s">
        <v>31936</v>
      </c>
      <c r="D2056" s="11" t="s">
        <v>1072</v>
      </c>
      <c r="E2056" s="11" t="s">
        <v>133</v>
      </c>
      <c r="F2056" s="11" t="s">
        <v>82</v>
      </c>
      <c r="G2056" s="11" t="s">
        <v>32717</v>
      </c>
      <c r="H2056" s="11" t="s">
        <v>77</v>
      </c>
      <c r="I2056" s="11">
        <v>2</v>
      </c>
      <c r="J2056" s="11" t="s">
        <v>78</v>
      </c>
      <c r="K2056" s="11" t="s">
        <v>32718</v>
      </c>
      <c r="L2056" s="11">
        <v>120</v>
      </c>
      <c r="M2056" s="11">
        <v>0</v>
      </c>
      <c r="N2056" s="11">
        <v>120</v>
      </c>
      <c r="O2056" s="11">
        <v>120</v>
      </c>
      <c r="P2056" s="11">
        <v>0</v>
      </c>
      <c r="Q2056" s="11">
        <v>0</v>
      </c>
      <c r="R2056" s="11">
        <v>120</v>
      </c>
      <c r="S2056" s="11">
        <v>120</v>
      </c>
      <c r="T2056" s="11">
        <v>0</v>
      </c>
      <c r="U2056" s="11">
        <v>1</v>
      </c>
      <c r="V2056" s="11">
        <v>2</v>
      </c>
      <c r="W2056" s="11">
        <v>0</v>
      </c>
      <c r="X2056" s="11">
        <v>0</v>
      </c>
      <c r="Y2056" s="11">
        <v>1</v>
      </c>
      <c r="Z2056" s="11">
        <v>2</v>
      </c>
      <c r="AA2056" s="12" t="s">
        <v>32958</v>
      </c>
      <c r="AB2056" s="17" t="str">
        <f t="shared" si="193"/>
        <v>Programme: BSc Marine Biology - Cornwall</v>
      </c>
      <c r="AC2056" s="17">
        <f t="shared" si="194"/>
        <v>2</v>
      </c>
      <c r="AD2056" s="17">
        <f t="shared" si="195"/>
        <v>3</v>
      </c>
      <c r="AE2056" s="17" t="str">
        <f t="shared" si="196"/>
        <v/>
      </c>
      <c r="AF2056" s="17" t="str">
        <f t="shared" si="197"/>
        <v/>
      </c>
      <c r="AG2056" s="17" cm="1">
        <f t="array" ref="AG2056">IFERROR(IF(J2056="Level",INDEX($M2056:$S2056,AC2056+1),INDEX($M2056:$S2056,AC2056)),"")</f>
        <v>120</v>
      </c>
      <c r="AH2056" s="17" cm="1">
        <f t="array" ref="AH2056">IFERROR(IF(J2056="Level",INDEX($M2056:$S2056,AD2056+1),INDEX($M2056:$S2056,AD2056)),"")</f>
        <v>120</v>
      </c>
      <c r="AI2056" s="17" t="str" cm="1">
        <f t="array" ref="AI2056">IFERROR(INDEX($M2056:$S2056,AE2056),"")</f>
        <v/>
      </c>
      <c r="AJ2056" s="17" t="str" cm="1">
        <f t="array" ref="AJ2056">IFERROR(INDEX($M2056:$S2056,AF2056),"")</f>
        <v/>
      </c>
      <c r="AK2056" s="17" cm="1">
        <f t="array" ref="AK2056">IFERROR(IF(J2056="Level",INDEX($T2056:$Z2056,AC2056+1),INDEX($T2056:$Z2056,AC2056)),"")</f>
        <v>1</v>
      </c>
      <c r="AL2056" s="17" cm="1">
        <f t="array" ref="AL2056">IFERROR(IF(J2056="Level",INDEX($T2056:$Z2056,AD2056+1),INDEX($T2056:$Z2056,AD2056)),"")</f>
        <v>2</v>
      </c>
      <c r="AM2056" s="17" t="str" cm="1">
        <f t="array" ref="AM2056">IFERROR(INDEX($T2056:$Z2056,AE2056),"")</f>
        <v/>
      </c>
      <c r="AN2056" s="17" t="str" cm="1">
        <f t="array" ref="AN2056">IFERROR(INDEX($T2056:$Z2056,AF2056),"")</f>
        <v/>
      </c>
    </row>
    <row r="2057" spans="1:40" x14ac:dyDescent="0.2">
      <c r="A2057" s="17" t="str">
        <f t="shared" si="192"/>
        <v>BSc Human Sciences: UFS3BIOGOACB</v>
      </c>
      <c r="B2057" s="11" t="s">
        <v>1073</v>
      </c>
      <c r="C2057" s="11" t="s">
        <v>31936</v>
      </c>
      <c r="D2057" s="11" t="s">
        <v>1074</v>
      </c>
      <c r="E2057" s="11" t="s">
        <v>133</v>
      </c>
      <c r="F2057" s="11" t="s">
        <v>82</v>
      </c>
      <c r="G2057" s="11" t="s">
        <v>32717</v>
      </c>
      <c r="H2057" s="11" t="s">
        <v>77</v>
      </c>
      <c r="I2057" s="11">
        <v>2</v>
      </c>
      <c r="J2057" s="11" t="s">
        <v>78</v>
      </c>
      <c r="K2057" s="11" t="s">
        <v>32718</v>
      </c>
      <c r="L2057" s="11">
        <v>120</v>
      </c>
      <c r="M2057" s="11">
        <v>0</v>
      </c>
      <c r="N2057" s="11">
        <v>120</v>
      </c>
      <c r="O2057" s="11">
        <v>120</v>
      </c>
      <c r="P2057" s="11">
        <v>0</v>
      </c>
      <c r="Q2057" s="11">
        <v>0</v>
      </c>
      <c r="R2057" s="11">
        <v>120</v>
      </c>
      <c r="S2057" s="11">
        <v>120</v>
      </c>
      <c r="T2057" s="11">
        <v>0</v>
      </c>
      <c r="U2057" s="11">
        <v>1</v>
      </c>
      <c r="V2057" s="11">
        <v>2</v>
      </c>
      <c r="W2057" s="11">
        <v>0</v>
      </c>
      <c r="X2057" s="11">
        <v>0</v>
      </c>
      <c r="Y2057" s="11">
        <v>1</v>
      </c>
      <c r="Z2057" s="11">
        <v>2</v>
      </c>
      <c r="AA2057" s="12" t="s">
        <v>32958</v>
      </c>
      <c r="AB2057" s="17" t="str">
        <f t="shared" si="193"/>
        <v>Programme: BSc Human Sciences</v>
      </c>
      <c r="AC2057" s="17">
        <f t="shared" si="194"/>
        <v>2</v>
      </c>
      <c r="AD2057" s="17">
        <f t="shared" si="195"/>
        <v>3</v>
      </c>
      <c r="AE2057" s="17" t="str">
        <f t="shared" si="196"/>
        <v/>
      </c>
      <c r="AF2057" s="17" t="str">
        <f t="shared" si="197"/>
        <v/>
      </c>
      <c r="AG2057" s="17" cm="1">
        <f t="array" ref="AG2057">IFERROR(IF(J2057="Level",INDEX($M2057:$S2057,AC2057+1),INDEX($M2057:$S2057,AC2057)),"")</f>
        <v>120</v>
      </c>
      <c r="AH2057" s="17" cm="1">
        <f t="array" ref="AH2057">IFERROR(IF(J2057="Level",INDEX($M2057:$S2057,AD2057+1),INDEX($M2057:$S2057,AD2057)),"")</f>
        <v>120</v>
      </c>
      <c r="AI2057" s="17" t="str" cm="1">
        <f t="array" ref="AI2057">IFERROR(INDEX($M2057:$S2057,AE2057),"")</f>
        <v/>
      </c>
      <c r="AJ2057" s="17" t="str" cm="1">
        <f t="array" ref="AJ2057">IFERROR(INDEX($M2057:$S2057,AF2057),"")</f>
        <v/>
      </c>
      <c r="AK2057" s="17" cm="1">
        <f t="array" ref="AK2057">IFERROR(IF(J2057="Level",INDEX($T2057:$Z2057,AC2057+1),INDEX($T2057:$Z2057,AC2057)),"")</f>
        <v>1</v>
      </c>
      <c r="AL2057" s="17" cm="1">
        <f t="array" ref="AL2057">IFERROR(IF(J2057="Level",INDEX($T2057:$Z2057,AD2057+1),INDEX($T2057:$Z2057,AD2057)),"")</f>
        <v>2</v>
      </c>
      <c r="AM2057" s="17" t="str" cm="1">
        <f t="array" ref="AM2057">IFERROR(INDEX($T2057:$Z2057,AE2057),"")</f>
        <v/>
      </c>
      <c r="AN2057" s="17" t="str" cm="1">
        <f t="array" ref="AN2057">IFERROR(INDEX($T2057:$Z2057,AF2057),"")</f>
        <v/>
      </c>
    </row>
    <row r="2058" spans="1:40" x14ac:dyDescent="0.2">
      <c r="A2058" s="17" t="str">
        <f t="shared" si="192"/>
        <v>BSc Economics and Politics: UFS3SBEHPS01</v>
      </c>
      <c r="B2058" s="11" t="s">
        <v>1179</v>
      </c>
      <c r="C2058" s="11" t="s">
        <v>31936</v>
      </c>
      <c r="D2058" s="11" t="s">
        <v>1180</v>
      </c>
      <c r="E2058" s="11" t="s">
        <v>344</v>
      </c>
      <c r="F2058" s="11" t="s">
        <v>82</v>
      </c>
      <c r="G2058" s="11" t="s">
        <v>32717</v>
      </c>
      <c r="H2058" s="11" t="s">
        <v>77</v>
      </c>
      <c r="I2058" s="11">
        <v>2</v>
      </c>
      <c r="J2058" s="11" t="s">
        <v>78</v>
      </c>
      <c r="K2058" s="11" t="s">
        <v>32718</v>
      </c>
      <c r="L2058" s="11">
        <v>120</v>
      </c>
      <c r="M2058" s="11">
        <v>0</v>
      </c>
      <c r="N2058" s="11">
        <v>120</v>
      </c>
      <c r="O2058" s="11">
        <v>120</v>
      </c>
      <c r="P2058" s="11">
        <v>0</v>
      </c>
      <c r="Q2058" s="11">
        <v>0</v>
      </c>
      <c r="R2058" s="11">
        <v>120</v>
      </c>
      <c r="S2058" s="11">
        <v>120</v>
      </c>
      <c r="T2058" s="11">
        <v>0</v>
      </c>
      <c r="U2058" s="11">
        <v>1</v>
      </c>
      <c r="V2058" s="11">
        <v>2</v>
      </c>
      <c r="W2058" s="11">
        <v>0</v>
      </c>
      <c r="X2058" s="11">
        <v>0</v>
      </c>
      <c r="Y2058" s="11">
        <v>1</v>
      </c>
      <c r="Z2058" s="11">
        <v>2</v>
      </c>
      <c r="AA2058" s="12" t="s">
        <v>32958</v>
      </c>
      <c r="AB2058" s="17" t="str">
        <f t="shared" si="193"/>
        <v>Programme: BSc Economics and Politics</v>
      </c>
      <c r="AC2058" s="17">
        <f t="shared" si="194"/>
        <v>2</v>
      </c>
      <c r="AD2058" s="17">
        <f t="shared" si="195"/>
        <v>3</v>
      </c>
      <c r="AE2058" s="17" t="str">
        <f t="shared" si="196"/>
        <v/>
      </c>
      <c r="AF2058" s="17" t="str">
        <f t="shared" si="197"/>
        <v/>
      </c>
      <c r="AG2058" s="17" cm="1">
        <f t="array" ref="AG2058">IFERROR(IF(J2058="Level",INDEX($M2058:$S2058,AC2058+1),INDEX($M2058:$S2058,AC2058)),"")</f>
        <v>120</v>
      </c>
      <c r="AH2058" s="17" cm="1">
        <f t="array" ref="AH2058">IFERROR(IF(J2058="Level",INDEX($M2058:$S2058,AD2058+1),INDEX($M2058:$S2058,AD2058)),"")</f>
        <v>120</v>
      </c>
      <c r="AI2058" s="17" t="str" cm="1">
        <f t="array" ref="AI2058">IFERROR(INDEX($M2058:$S2058,AE2058),"")</f>
        <v/>
      </c>
      <c r="AJ2058" s="17" t="str" cm="1">
        <f t="array" ref="AJ2058">IFERROR(INDEX($M2058:$S2058,AF2058),"")</f>
        <v/>
      </c>
      <c r="AK2058" s="17" cm="1">
        <f t="array" ref="AK2058">IFERROR(IF(J2058="Level",INDEX($T2058:$Z2058,AC2058+1),INDEX($T2058:$Z2058,AC2058)),"")</f>
        <v>1</v>
      </c>
      <c r="AL2058" s="17" cm="1">
        <f t="array" ref="AL2058">IFERROR(IF(J2058="Level",INDEX($T2058:$Z2058,AD2058+1),INDEX($T2058:$Z2058,AD2058)),"")</f>
        <v>2</v>
      </c>
      <c r="AM2058" s="17" t="str" cm="1">
        <f t="array" ref="AM2058">IFERROR(INDEX($T2058:$Z2058,AE2058),"")</f>
        <v/>
      </c>
      <c r="AN2058" s="17" t="str" cm="1">
        <f t="array" ref="AN2058">IFERROR(INDEX($T2058:$Z2058,AF2058),"")</f>
        <v/>
      </c>
    </row>
    <row r="2059" spans="1:40" x14ac:dyDescent="0.2">
      <c r="A2059" s="17" t="str">
        <f t="shared" si="192"/>
        <v>BSc Economics: UFS3SBESBE01</v>
      </c>
      <c r="B2059" s="11" t="s">
        <v>1181</v>
      </c>
      <c r="C2059" s="11" t="s">
        <v>31936</v>
      </c>
      <c r="D2059" s="11" t="s">
        <v>1182</v>
      </c>
      <c r="E2059" s="11" t="s">
        <v>344</v>
      </c>
      <c r="F2059" s="11" t="s">
        <v>82</v>
      </c>
      <c r="G2059" s="11" t="s">
        <v>32717</v>
      </c>
      <c r="H2059" s="11" t="s">
        <v>77</v>
      </c>
      <c r="I2059" s="11">
        <v>2</v>
      </c>
      <c r="J2059" s="11" t="s">
        <v>78</v>
      </c>
      <c r="K2059" s="11" t="s">
        <v>32718</v>
      </c>
      <c r="L2059" s="11">
        <v>120</v>
      </c>
      <c r="M2059" s="11">
        <v>0</v>
      </c>
      <c r="N2059" s="11">
        <v>120</v>
      </c>
      <c r="O2059" s="11">
        <v>120</v>
      </c>
      <c r="P2059" s="11">
        <v>0</v>
      </c>
      <c r="Q2059" s="11">
        <v>0</v>
      </c>
      <c r="R2059" s="11">
        <v>120</v>
      </c>
      <c r="S2059" s="11">
        <v>120</v>
      </c>
      <c r="T2059" s="11">
        <v>0</v>
      </c>
      <c r="U2059" s="11">
        <v>1</v>
      </c>
      <c r="V2059" s="11">
        <v>2</v>
      </c>
      <c r="W2059" s="11">
        <v>0</v>
      </c>
      <c r="X2059" s="11">
        <v>0</v>
      </c>
      <c r="Y2059" s="11">
        <v>1</v>
      </c>
      <c r="Z2059" s="11">
        <v>2</v>
      </c>
      <c r="AA2059" s="12" t="s">
        <v>32958</v>
      </c>
      <c r="AB2059" s="17" t="str">
        <f t="shared" si="193"/>
        <v>Programme: BSc Economics</v>
      </c>
      <c r="AC2059" s="17">
        <f t="shared" si="194"/>
        <v>2</v>
      </c>
      <c r="AD2059" s="17">
        <f t="shared" si="195"/>
        <v>3</v>
      </c>
      <c r="AE2059" s="17" t="str">
        <f t="shared" si="196"/>
        <v/>
      </c>
      <c r="AF2059" s="17" t="str">
        <f t="shared" si="197"/>
        <v/>
      </c>
      <c r="AG2059" s="17" cm="1">
        <f t="array" ref="AG2059">IFERROR(IF(J2059="Level",INDEX($M2059:$S2059,AC2059+1),INDEX($M2059:$S2059,AC2059)),"")</f>
        <v>120</v>
      </c>
      <c r="AH2059" s="17" cm="1">
        <f t="array" ref="AH2059">IFERROR(IF(J2059="Level",INDEX($M2059:$S2059,AD2059+1),INDEX($M2059:$S2059,AD2059)),"")</f>
        <v>120</v>
      </c>
      <c r="AI2059" s="17" t="str" cm="1">
        <f t="array" ref="AI2059">IFERROR(INDEX($M2059:$S2059,AE2059),"")</f>
        <v/>
      </c>
      <c r="AJ2059" s="17" t="str" cm="1">
        <f t="array" ref="AJ2059">IFERROR(INDEX($M2059:$S2059,AF2059),"")</f>
        <v/>
      </c>
      <c r="AK2059" s="17" cm="1">
        <f t="array" ref="AK2059">IFERROR(IF(J2059="Level",INDEX($T2059:$Z2059,AC2059+1),INDEX($T2059:$Z2059,AC2059)),"")</f>
        <v>1</v>
      </c>
      <c r="AL2059" s="17" cm="1">
        <f t="array" ref="AL2059">IFERROR(IF(J2059="Level",INDEX($T2059:$Z2059,AD2059+1),INDEX($T2059:$Z2059,AD2059)),"")</f>
        <v>2</v>
      </c>
      <c r="AM2059" s="17" t="str" cm="1">
        <f t="array" ref="AM2059">IFERROR(INDEX($T2059:$Z2059,AE2059),"")</f>
        <v/>
      </c>
      <c r="AN2059" s="17" t="str" cm="1">
        <f t="array" ref="AN2059">IFERROR(INDEX($T2059:$Z2059,AF2059),"")</f>
        <v/>
      </c>
    </row>
    <row r="2060" spans="1:40" x14ac:dyDescent="0.2">
      <c r="A2060" s="17" t="str">
        <f t="shared" si="192"/>
        <v>BSc Business Economics: UFS3SBESBE02</v>
      </c>
      <c r="B2060" s="11" t="s">
        <v>1183</v>
      </c>
      <c r="C2060" s="11" t="s">
        <v>31936</v>
      </c>
      <c r="D2060" s="11" t="s">
        <v>1184</v>
      </c>
      <c r="E2060" s="11" t="s">
        <v>344</v>
      </c>
      <c r="F2060" s="11" t="s">
        <v>82</v>
      </c>
      <c r="G2060" s="11" t="s">
        <v>32717</v>
      </c>
      <c r="H2060" s="11" t="s">
        <v>77</v>
      </c>
      <c r="I2060" s="11">
        <v>2</v>
      </c>
      <c r="J2060" s="11" t="s">
        <v>78</v>
      </c>
      <c r="K2060" s="11" t="s">
        <v>32718</v>
      </c>
      <c r="L2060" s="11">
        <v>120</v>
      </c>
      <c r="M2060" s="11">
        <v>0</v>
      </c>
      <c r="N2060" s="11">
        <v>120</v>
      </c>
      <c r="O2060" s="11">
        <v>120</v>
      </c>
      <c r="P2060" s="11">
        <v>0</v>
      </c>
      <c r="Q2060" s="11">
        <v>0</v>
      </c>
      <c r="R2060" s="11">
        <v>120</v>
      </c>
      <c r="S2060" s="11">
        <v>120</v>
      </c>
      <c r="T2060" s="11">
        <v>0</v>
      </c>
      <c r="U2060" s="11">
        <v>1</v>
      </c>
      <c r="V2060" s="11">
        <v>2</v>
      </c>
      <c r="W2060" s="11">
        <v>0</v>
      </c>
      <c r="X2060" s="11">
        <v>0</v>
      </c>
      <c r="Y2060" s="11">
        <v>1</v>
      </c>
      <c r="Z2060" s="11">
        <v>2</v>
      </c>
      <c r="AA2060" s="12" t="s">
        <v>32958</v>
      </c>
      <c r="AB2060" s="17" t="str">
        <f t="shared" si="193"/>
        <v>Programme: BSc Business Economics</v>
      </c>
      <c r="AC2060" s="17">
        <f t="shared" si="194"/>
        <v>2</v>
      </c>
      <c r="AD2060" s="17">
        <f t="shared" si="195"/>
        <v>3</v>
      </c>
      <c r="AE2060" s="17" t="str">
        <f t="shared" si="196"/>
        <v/>
      </c>
      <c r="AF2060" s="17" t="str">
        <f t="shared" si="197"/>
        <v/>
      </c>
      <c r="AG2060" s="17" cm="1">
        <f t="array" ref="AG2060">IFERROR(IF(J2060="Level",INDEX($M2060:$S2060,AC2060+1),INDEX($M2060:$S2060,AC2060)),"")</f>
        <v>120</v>
      </c>
      <c r="AH2060" s="17" cm="1">
        <f t="array" ref="AH2060">IFERROR(IF(J2060="Level",INDEX($M2060:$S2060,AD2060+1),INDEX($M2060:$S2060,AD2060)),"")</f>
        <v>120</v>
      </c>
      <c r="AI2060" s="17" t="str" cm="1">
        <f t="array" ref="AI2060">IFERROR(INDEX($M2060:$S2060,AE2060),"")</f>
        <v/>
      </c>
      <c r="AJ2060" s="17" t="str" cm="1">
        <f t="array" ref="AJ2060">IFERROR(INDEX($M2060:$S2060,AF2060),"")</f>
        <v/>
      </c>
      <c r="AK2060" s="17" cm="1">
        <f t="array" ref="AK2060">IFERROR(IF(J2060="Level",INDEX($T2060:$Z2060,AC2060+1),INDEX($T2060:$Z2060,AC2060)),"")</f>
        <v>1</v>
      </c>
      <c r="AL2060" s="17" cm="1">
        <f t="array" ref="AL2060">IFERROR(IF(J2060="Level",INDEX($T2060:$Z2060,AD2060+1),INDEX($T2060:$Z2060,AD2060)),"")</f>
        <v>2</v>
      </c>
      <c r="AM2060" s="17" t="str" cm="1">
        <f t="array" ref="AM2060">IFERROR(INDEX($T2060:$Z2060,AE2060),"")</f>
        <v/>
      </c>
      <c r="AN2060" s="17" t="str" cm="1">
        <f t="array" ref="AN2060">IFERROR(INDEX($T2060:$Z2060,AF2060),"")</f>
        <v/>
      </c>
    </row>
    <row r="2061" spans="1:40" x14ac:dyDescent="0.2">
      <c r="A2061" s="17" t="str">
        <f t="shared" si="192"/>
        <v>BSc Economics and Finance: UFS3SBESBE03</v>
      </c>
      <c r="B2061" s="11" t="s">
        <v>1185</v>
      </c>
      <c r="C2061" s="11" t="s">
        <v>31936</v>
      </c>
      <c r="D2061" s="11" t="s">
        <v>1186</v>
      </c>
      <c r="E2061" s="11" t="s">
        <v>344</v>
      </c>
      <c r="F2061" s="11" t="s">
        <v>82</v>
      </c>
      <c r="G2061" s="11" t="s">
        <v>32717</v>
      </c>
      <c r="H2061" s="11" t="s">
        <v>77</v>
      </c>
      <c r="I2061" s="11">
        <v>2</v>
      </c>
      <c r="J2061" s="11" t="s">
        <v>78</v>
      </c>
      <c r="K2061" s="11" t="s">
        <v>32718</v>
      </c>
      <c r="L2061" s="11">
        <v>120</v>
      </c>
      <c r="M2061" s="11">
        <v>0</v>
      </c>
      <c r="N2061" s="11">
        <v>120</v>
      </c>
      <c r="O2061" s="11">
        <v>120</v>
      </c>
      <c r="P2061" s="11">
        <v>0</v>
      </c>
      <c r="Q2061" s="11">
        <v>0</v>
      </c>
      <c r="R2061" s="11">
        <v>120</v>
      </c>
      <c r="S2061" s="11">
        <v>120</v>
      </c>
      <c r="T2061" s="11">
        <v>0</v>
      </c>
      <c r="U2061" s="11">
        <v>1</v>
      </c>
      <c r="V2061" s="11">
        <v>2</v>
      </c>
      <c r="W2061" s="11">
        <v>0</v>
      </c>
      <c r="X2061" s="11">
        <v>0</v>
      </c>
      <c r="Y2061" s="11">
        <v>1</v>
      </c>
      <c r="Z2061" s="11">
        <v>2</v>
      </c>
      <c r="AA2061" s="12" t="s">
        <v>32958</v>
      </c>
      <c r="AB2061" s="17" t="str">
        <f t="shared" si="193"/>
        <v>Programme: BSc Economics and Finance</v>
      </c>
      <c r="AC2061" s="17">
        <f t="shared" si="194"/>
        <v>2</v>
      </c>
      <c r="AD2061" s="17">
        <f t="shared" si="195"/>
        <v>3</v>
      </c>
      <c r="AE2061" s="17" t="str">
        <f t="shared" si="196"/>
        <v/>
      </c>
      <c r="AF2061" s="17" t="str">
        <f t="shared" si="197"/>
        <v/>
      </c>
      <c r="AG2061" s="17" cm="1">
        <f t="array" ref="AG2061">IFERROR(IF(J2061="Level",INDEX($M2061:$S2061,AC2061+1),INDEX($M2061:$S2061,AC2061)),"")</f>
        <v>120</v>
      </c>
      <c r="AH2061" s="17" cm="1">
        <f t="array" ref="AH2061">IFERROR(IF(J2061="Level",INDEX($M2061:$S2061,AD2061+1),INDEX($M2061:$S2061,AD2061)),"")</f>
        <v>120</v>
      </c>
      <c r="AI2061" s="17" t="str" cm="1">
        <f t="array" ref="AI2061">IFERROR(INDEX($M2061:$S2061,AE2061),"")</f>
        <v/>
      </c>
      <c r="AJ2061" s="17" t="str" cm="1">
        <f t="array" ref="AJ2061">IFERROR(INDEX($M2061:$S2061,AF2061),"")</f>
        <v/>
      </c>
      <c r="AK2061" s="17" cm="1">
        <f t="array" ref="AK2061">IFERROR(IF(J2061="Level",INDEX($T2061:$Z2061,AC2061+1),INDEX($T2061:$Z2061,AC2061)),"")</f>
        <v>1</v>
      </c>
      <c r="AL2061" s="17" cm="1">
        <f t="array" ref="AL2061">IFERROR(IF(J2061="Level",INDEX($T2061:$Z2061,AD2061+1),INDEX($T2061:$Z2061,AD2061)),"")</f>
        <v>2</v>
      </c>
      <c r="AM2061" s="17" t="str" cm="1">
        <f t="array" ref="AM2061">IFERROR(INDEX($T2061:$Z2061,AE2061),"")</f>
        <v/>
      </c>
      <c r="AN2061" s="17" t="str" cm="1">
        <f t="array" ref="AN2061">IFERROR(INDEX($T2061:$Z2061,AF2061),"")</f>
        <v/>
      </c>
    </row>
    <row r="2062" spans="1:40" x14ac:dyDescent="0.2">
      <c r="A2062" s="17" t="str">
        <f t="shared" si="192"/>
        <v>BSc Economics with Econometrics: UFS3SBESBE04</v>
      </c>
      <c r="B2062" s="11" t="s">
        <v>1187</v>
      </c>
      <c r="C2062" s="11" t="s">
        <v>31936</v>
      </c>
      <c r="D2062" s="11" t="s">
        <v>1188</v>
      </c>
      <c r="E2062" s="11" t="s">
        <v>344</v>
      </c>
      <c r="F2062" s="11" t="s">
        <v>82</v>
      </c>
      <c r="G2062" s="11" t="s">
        <v>32717</v>
      </c>
      <c r="H2062" s="11" t="s">
        <v>77</v>
      </c>
      <c r="I2062" s="11">
        <v>2</v>
      </c>
      <c r="J2062" s="11" t="s">
        <v>78</v>
      </c>
      <c r="K2062" s="11" t="s">
        <v>32718</v>
      </c>
      <c r="L2062" s="11">
        <v>120</v>
      </c>
      <c r="M2062" s="11">
        <v>0</v>
      </c>
      <c r="N2062" s="11">
        <v>120</v>
      </c>
      <c r="O2062" s="11">
        <v>120</v>
      </c>
      <c r="P2062" s="11">
        <v>0</v>
      </c>
      <c r="Q2062" s="11">
        <v>0</v>
      </c>
      <c r="R2062" s="11">
        <v>120</v>
      </c>
      <c r="S2062" s="11">
        <v>120</v>
      </c>
      <c r="T2062" s="11">
        <v>0</v>
      </c>
      <c r="U2062" s="11">
        <v>1</v>
      </c>
      <c r="V2062" s="11">
        <v>2</v>
      </c>
      <c r="W2062" s="11">
        <v>0</v>
      </c>
      <c r="X2062" s="11">
        <v>0</v>
      </c>
      <c r="Y2062" s="11">
        <v>1</v>
      </c>
      <c r="Z2062" s="11">
        <v>2</v>
      </c>
      <c r="AA2062" s="12" t="s">
        <v>32958</v>
      </c>
      <c r="AB2062" s="17" t="str">
        <f t="shared" si="193"/>
        <v>Programme: BSc Economics with Econometrics</v>
      </c>
      <c r="AC2062" s="17">
        <f t="shared" si="194"/>
        <v>2</v>
      </c>
      <c r="AD2062" s="17">
        <f t="shared" si="195"/>
        <v>3</v>
      </c>
      <c r="AE2062" s="17" t="str">
        <f t="shared" si="196"/>
        <v/>
      </c>
      <c r="AF2062" s="17" t="str">
        <f t="shared" si="197"/>
        <v/>
      </c>
      <c r="AG2062" s="17" cm="1">
        <f t="array" ref="AG2062">IFERROR(IF(J2062="Level",INDEX($M2062:$S2062,AC2062+1),INDEX($M2062:$S2062,AC2062)),"")</f>
        <v>120</v>
      </c>
      <c r="AH2062" s="17" cm="1">
        <f t="array" ref="AH2062">IFERROR(IF(J2062="Level",INDEX($M2062:$S2062,AD2062+1),INDEX($M2062:$S2062,AD2062)),"")</f>
        <v>120</v>
      </c>
      <c r="AI2062" s="17" t="str" cm="1">
        <f t="array" ref="AI2062">IFERROR(INDEX($M2062:$S2062,AE2062),"")</f>
        <v/>
      </c>
      <c r="AJ2062" s="17" t="str" cm="1">
        <f t="array" ref="AJ2062">IFERROR(INDEX($M2062:$S2062,AF2062),"")</f>
        <v/>
      </c>
      <c r="AK2062" s="17" cm="1">
        <f t="array" ref="AK2062">IFERROR(IF(J2062="Level",INDEX($T2062:$Z2062,AC2062+1),INDEX($T2062:$Z2062,AC2062)),"")</f>
        <v>1</v>
      </c>
      <c r="AL2062" s="17" cm="1">
        <f t="array" ref="AL2062">IFERROR(IF(J2062="Level",INDEX($T2062:$Z2062,AD2062+1),INDEX($T2062:$Z2062,AD2062)),"")</f>
        <v>2</v>
      </c>
      <c r="AM2062" s="17" t="str" cm="1">
        <f t="array" ref="AM2062">IFERROR(INDEX($T2062:$Z2062,AE2062),"")</f>
        <v/>
      </c>
      <c r="AN2062" s="17" t="str" cm="1">
        <f t="array" ref="AN2062">IFERROR(INDEX($T2062:$Z2062,AF2062),"")</f>
        <v/>
      </c>
    </row>
    <row r="2063" spans="1:40" x14ac:dyDescent="0.2">
      <c r="A2063" s="17" t="str">
        <f t="shared" si="192"/>
        <v>BSc Mathematical Sciences - Cornwall: UFS3MASMASCB</v>
      </c>
      <c r="B2063" s="11" t="s">
        <v>1154</v>
      </c>
      <c r="C2063" s="11" t="s">
        <v>31936</v>
      </c>
      <c r="D2063" s="11" t="s">
        <v>1155</v>
      </c>
      <c r="E2063" s="11" t="s">
        <v>533</v>
      </c>
      <c r="F2063" s="11" t="s">
        <v>82</v>
      </c>
      <c r="G2063" s="11" t="s">
        <v>32717</v>
      </c>
      <c r="H2063" s="11" t="s">
        <v>77</v>
      </c>
      <c r="I2063" s="11">
        <v>2</v>
      </c>
      <c r="J2063" s="11" t="s">
        <v>78</v>
      </c>
      <c r="K2063" s="11" t="s">
        <v>32718</v>
      </c>
      <c r="L2063" s="11">
        <v>120</v>
      </c>
      <c r="M2063" s="11">
        <v>0</v>
      </c>
      <c r="N2063" s="11">
        <v>120</v>
      </c>
      <c r="O2063" s="11">
        <v>120</v>
      </c>
      <c r="P2063" s="11">
        <v>0</v>
      </c>
      <c r="Q2063" s="11">
        <v>0</v>
      </c>
      <c r="R2063" s="11">
        <v>120</v>
      </c>
      <c r="S2063" s="11">
        <v>120</v>
      </c>
      <c r="T2063" s="11">
        <v>0</v>
      </c>
      <c r="U2063" s="11">
        <v>1</v>
      </c>
      <c r="V2063" s="11">
        <v>2</v>
      </c>
      <c r="W2063" s="11">
        <v>0</v>
      </c>
      <c r="X2063" s="11">
        <v>0</v>
      </c>
      <c r="Y2063" s="11">
        <v>1</v>
      </c>
      <c r="Z2063" s="11">
        <v>2</v>
      </c>
      <c r="AA2063" s="12" t="s">
        <v>32958</v>
      </c>
      <c r="AB2063" s="17" t="str">
        <f t="shared" si="193"/>
        <v>Programme: BSc Mathematical Sciences - Cornwall</v>
      </c>
      <c r="AC2063" s="17">
        <f t="shared" si="194"/>
        <v>2</v>
      </c>
      <c r="AD2063" s="17">
        <f t="shared" si="195"/>
        <v>3</v>
      </c>
      <c r="AE2063" s="17" t="str">
        <f t="shared" si="196"/>
        <v/>
      </c>
      <c r="AF2063" s="17" t="str">
        <f t="shared" si="197"/>
        <v/>
      </c>
      <c r="AG2063" s="17" cm="1">
        <f t="array" ref="AG2063">IFERROR(IF(J2063="Level",INDEX($M2063:$S2063,AC2063+1),INDEX($M2063:$S2063,AC2063)),"")</f>
        <v>120</v>
      </c>
      <c r="AH2063" s="17" cm="1">
        <f t="array" ref="AH2063">IFERROR(IF(J2063="Level",INDEX($M2063:$S2063,AD2063+1),INDEX($M2063:$S2063,AD2063)),"")</f>
        <v>120</v>
      </c>
      <c r="AI2063" s="17" t="str" cm="1">
        <f t="array" ref="AI2063">IFERROR(INDEX($M2063:$S2063,AE2063),"")</f>
        <v/>
      </c>
      <c r="AJ2063" s="17" t="str" cm="1">
        <f t="array" ref="AJ2063">IFERROR(INDEX($M2063:$S2063,AF2063),"")</f>
        <v/>
      </c>
      <c r="AK2063" s="17" cm="1">
        <f t="array" ref="AK2063">IFERROR(IF(J2063="Level",INDEX($T2063:$Z2063,AC2063+1),INDEX($T2063:$Z2063,AC2063)),"")</f>
        <v>1</v>
      </c>
      <c r="AL2063" s="17" cm="1">
        <f t="array" ref="AL2063">IFERROR(IF(J2063="Level",INDEX($T2063:$Z2063,AD2063+1),INDEX($T2063:$Z2063,AD2063)),"")</f>
        <v>2</v>
      </c>
      <c r="AM2063" s="17" t="str" cm="1">
        <f t="array" ref="AM2063">IFERROR(INDEX($T2063:$Z2063,AE2063),"")</f>
        <v/>
      </c>
      <c r="AN2063" s="17" t="str" cm="1">
        <f t="array" ref="AN2063">IFERROR(INDEX($T2063:$Z2063,AF2063),"")</f>
        <v/>
      </c>
    </row>
    <row r="2064" spans="1:40" x14ac:dyDescent="0.2">
      <c r="A2064" s="17" t="str">
        <f t="shared" si="192"/>
        <v>BEng Energy Engineering - Cornwall: UFN3CSMCSMCF</v>
      </c>
      <c r="B2064" s="11" t="s">
        <v>1020</v>
      </c>
      <c r="C2064" s="11" t="s">
        <v>31936</v>
      </c>
      <c r="D2064" s="11" t="s">
        <v>1021</v>
      </c>
      <c r="E2064" s="11" t="s">
        <v>409</v>
      </c>
      <c r="F2064" s="11" t="s">
        <v>82</v>
      </c>
      <c r="G2064" s="11" t="s">
        <v>32717</v>
      </c>
      <c r="H2064" s="11" t="s">
        <v>77</v>
      </c>
      <c r="I2064" s="11">
        <v>2</v>
      </c>
      <c r="J2064" s="11" t="s">
        <v>78</v>
      </c>
      <c r="K2064" s="11" t="s">
        <v>32718</v>
      </c>
      <c r="L2064" s="11">
        <v>120</v>
      </c>
      <c r="M2064" s="11">
        <v>0</v>
      </c>
      <c r="N2064" s="11">
        <v>120</v>
      </c>
      <c r="O2064" s="11">
        <v>120</v>
      </c>
      <c r="P2064" s="11">
        <v>0</v>
      </c>
      <c r="Q2064" s="11">
        <v>0</v>
      </c>
      <c r="R2064" s="11">
        <v>120</v>
      </c>
      <c r="S2064" s="11">
        <v>120</v>
      </c>
      <c r="T2064" s="11">
        <v>0</v>
      </c>
      <c r="U2064" s="11">
        <v>1</v>
      </c>
      <c r="V2064" s="11">
        <v>2</v>
      </c>
      <c r="W2064" s="11">
        <v>0</v>
      </c>
      <c r="X2064" s="11">
        <v>0</v>
      </c>
      <c r="Y2064" s="11">
        <v>1</v>
      </c>
      <c r="Z2064" s="11">
        <v>2</v>
      </c>
      <c r="AA2064" s="12" t="s">
        <v>32958</v>
      </c>
      <c r="AB2064" s="17" t="str">
        <f t="shared" si="193"/>
        <v>Programme: BEng Energy Engineering - Cornwall</v>
      </c>
      <c r="AC2064" s="17">
        <f t="shared" si="194"/>
        <v>2</v>
      </c>
      <c r="AD2064" s="17">
        <f t="shared" si="195"/>
        <v>3</v>
      </c>
      <c r="AE2064" s="17" t="str">
        <f t="shared" si="196"/>
        <v/>
      </c>
      <c r="AF2064" s="17" t="str">
        <f t="shared" si="197"/>
        <v/>
      </c>
      <c r="AG2064" s="17" cm="1">
        <f t="array" ref="AG2064">IFERROR(IF(J2064="Level",INDEX($M2064:$S2064,AC2064+1),INDEX($M2064:$S2064,AC2064)),"")</f>
        <v>120</v>
      </c>
      <c r="AH2064" s="17" cm="1">
        <f t="array" ref="AH2064">IFERROR(IF(J2064="Level",INDEX($M2064:$S2064,AD2064+1),INDEX($M2064:$S2064,AD2064)),"")</f>
        <v>120</v>
      </c>
      <c r="AI2064" s="17" t="str" cm="1">
        <f t="array" ref="AI2064">IFERROR(INDEX($M2064:$S2064,AE2064),"")</f>
        <v/>
      </c>
      <c r="AJ2064" s="17" t="str" cm="1">
        <f t="array" ref="AJ2064">IFERROR(INDEX($M2064:$S2064,AF2064),"")</f>
        <v/>
      </c>
      <c r="AK2064" s="17" cm="1">
        <f t="array" ref="AK2064">IFERROR(IF(J2064="Level",INDEX($T2064:$Z2064,AC2064+1),INDEX($T2064:$Z2064,AC2064)),"")</f>
        <v>1</v>
      </c>
      <c r="AL2064" s="17" cm="1">
        <f t="array" ref="AL2064">IFERROR(IF(J2064="Level",INDEX($T2064:$Z2064,AD2064+1),INDEX($T2064:$Z2064,AD2064)),"")</f>
        <v>2</v>
      </c>
      <c r="AM2064" s="17" t="str" cm="1">
        <f t="array" ref="AM2064">IFERROR(INDEX($T2064:$Z2064,AE2064),"")</f>
        <v/>
      </c>
      <c r="AN2064" s="17" t="str" cm="1">
        <f t="array" ref="AN2064">IFERROR(INDEX($T2064:$Z2064,AF2064),"")</f>
        <v/>
      </c>
    </row>
    <row r="2065" spans="1:40" x14ac:dyDescent="0.2">
      <c r="A2065" s="17" t="str">
        <f t="shared" si="192"/>
        <v>BEng Renewable Energy Engineering - Cornwall: UFN3CSMCSMCG</v>
      </c>
      <c r="B2065" s="11" t="s">
        <v>1022</v>
      </c>
      <c r="C2065" s="11" t="s">
        <v>31936</v>
      </c>
      <c r="D2065" s="11" t="s">
        <v>1023</v>
      </c>
      <c r="E2065" s="11" t="s">
        <v>409</v>
      </c>
      <c r="F2065" s="11" t="s">
        <v>82</v>
      </c>
      <c r="G2065" s="11" t="s">
        <v>32717</v>
      </c>
      <c r="H2065" s="11" t="s">
        <v>77</v>
      </c>
      <c r="I2065" s="11">
        <v>2</v>
      </c>
      <c r="J2065" s="11" t="s">
        <v>78</v>
      </c>
      <c r="K2065" s="11" t="s">
        <v>32718</v>
      </c>
      <c r="L2065" s="11">
        <v>120</v>
      </c>
      <c r="M2065" s="11">
        <v>0</v>
      </c>
      <c r="N2065" s="11">
        <v>120</v>
      </c>
      <c r="O2065" s="11">
        <v>120</v>
      </c>
      <c r="P2065" s="11">
        <v>0</v>
      </c>
      <c r="Q2065" s="11">
        <v>0</v>
      </c>
      <c r="R2065" s="11">
        <v>120</v>
      </c>
      <c r="S2065" s="11">
        <v>120</v>
      </c>
      <c r="T2065" s="11">
        <v>0</v>
      </c>
      <c r="U2065" s="11">
        <v>1</v>
      </c>
      <c r="V2065" s="11">
        <v>2</v>
      </c>
      <c r="W2065" s="11">
        <v>0</v>
      </c>
      <c r="X2065" s="11">
        <v>0</v>
      </c>
      <c r="Y2065" s="11">
        <v>1</v>
      </c>
      <c r="Z2065" s="11">
        <v>2</v>
      </c>
      <c r="AA2065" s="12" t="s">
        <v>32958</v>
      </c>
      <c r="AB2065" s="17" t="str">
        <f t="shared" si="193"/>
        <v>Programme: BEng Renewable Energy Engineering - Cornwall</v>
      </c>
      <c r="AC2065" s="17">
        <f t="shared" si="194"/>
        <v>2</v>
      </c>
      <c r="AD2065" s="17">
        <f t="shared" si="195"/>
        <v>3</v>
      </c>
      <c r="AE2065" s="17" t="str">
        <f t="shared" si="196"/>
        <v/>
      </c>
      <c r="AF2065" s="17" t="str">
        <f t="shared" si="197"/>
        <v/>
      </c>
      <c r="AG2065" s="17" cm="1">
        <f t="array" ref="AG2065">IFERROR(IF(J2065="Level",INDEX($M2065:$S2065,AC2065+1),INDEX($M2065:$S2065,AC2065)),"")</f>
        <v>120</v>
      </c>
      <c r="AH2065" s="17" cm="1">
        <f t="array" ref="AH2065">IFERROR(IF(J2065="Level",INDEX($M2065:$S2065,AD2065+1),INDEX($M2065:$S2065,AD2065)),"")</f>
        <v>120</v>
      </c>
      <c r="AI2065" s="17" t="str" cm="1">
        <f t="array" ref="AI2065">IFERROR(INDEX($M2065:$S2065,AE2065),"")</f>
        <v/>
      </c>
      <c r="AJ2065" s="17" t="str" cm="1">
        <f t="array" ref="AJ2065">IFERROR(INDEX($M2065:$S2065,AF2065),"")</f>
        <v/>
      </c>
      <c r="AK2065" s="17" cm="1">
        <f t="array" ref="AK2065">IFERROR(IF(J2065="Level",INDEX($T2065:$Z2065,AC2065+1),INDEX($T2065:$Z2065,AC2065)),"")</f>
        <v>1</v>
      </c>
      <c r="AL2065" s="17" cm="1">
        <f t="array" ref="AL2065">IFERROR(IF(J2065="Level",INDEX($T2065:$Z2065,AD2065+1),INDEX($T2065:$Z2065,AD2065)),"")</f>
        <v>2</v>
      </c>
      <c r="AM2065" s="17" t="str" cm="1">
        <f t="array" ref="AM2065">IFERROR(INDEX($T2065:$Z2065,AE2065),"")</f>
        <v/>
      </c>
      <c r="AN2065" s="17" t="str" cm="1">
        <f t="array" ref="AN2065">IFERROR(INDEX($T2065:$Z2065,AF2065),"")</f>
        <v/>
      </c>
    </row>
    <row r="2066" spans="1:40" x14ac:dyDescent="0.2">
      <c r="A2066" s="17" t="str">
        <f t="shared" si="192"/>
        <v>BEng Engineering and Management: UFN3ECSECS01</v>
      </c>
      <c r="B2066" s="11" t="s">
        <v>1024</v>
      </c>
      <c r="C2066" s="11" t="s">
        <v>31936</v>
      </c>
      <c r="D2066" s="11" t="s">
        <v>1025</v>
      </c>
      <c r="E2066" s="11" t="s">
        <v>409</v>
      </c>
      <c r="F2066" s="11" t="s">
        <v>82</v>
      </c>
      <c r="G2066" s="11" t="s">
        <v>32717</v>
      </c>
      <c r="H2066" s="11" t="s">
        <v>77</v>
      </c>
      <c r="I2066" s="11">
        <v>2</v>
      </c>
      <c r="J2066" s="11" t="s">
        <v>78</v>
      </c>
      <c r="K2066" s="11" t="s">
        <v>32718</v>
      </c>
      <c r="L2066" s="11">
        <v>120</v>
      </c>
      <c r="M2066" s="11">
        <v>0</v>
      </c>
      <c r="N2066" s="11">
        <v>120</v>
      </c>
      <c r="O2066" s="11">
        <v>120</v>
      </c>
      <c r="P2066" s="11">
        <v>0</v>
      </c>
      <c r="Q2066" s="11">
        <v>0</v>
      </c>
      <c r="R2066" s="11">
        <v>120</v>
      </c>
      <c r="S2066" s="11">
        <v>120</v>
      </c>
      <c r="T2066" s="11">
        <v>0</v>
      </c>
      <c r="U2066" s="11">
        <v>1</v>
      </c>
      <c r="V2066" s="11">
        <v>2</v>
      </c>
      <c r="W2066" s="11">
        <v>0</v>
      </c>
      <c r="X2066" s="11">
        <v>0</v>
      </c>
      <c r="Y2066" s="11">
        <v>1</v>
      </c>
      <c r="Z2066" s="11">
        <v>2</v>
      </c>
      <c r="AA2066" s="12" t="s">
        <v>32958</v>
      </c>
      <c r="AB2066" s="17" t="str">
        <f t="shared" si="193"/>
        <v>Programme: BEng Engineering and Management</v>
      </c>
      <c r="AC2066" s="17">
        <f t="shared" si="194"/>
        <v>2</v>
      </c>
      <c r="AD2066" s="17">
        <f t="shared" si="195"/>
        <v>3</v>
      </c>
      <c r="AE2066" s="17" t="str">
        <f t="shared" si="196"/>
        <v/>
      </c>
      <c r="AF2066" s="17" t="str">
        <f t="shared" si="197"/>
        <v/>
      </c>
      <c r="AG2066" s="17" cm="1">
        <f t="array" ref="AG2066">IFERROR(IF(J2066="Level",INDEX($M2066:$S2066,AC2066+1),INDEX($M2066:$S2066,AC2066)),"")</f>
        <v>120</v>
      </c>
      <c r="AH2066" s="17" cm="1">
        <f t="array" ref="AH2066">IFERROR(IF(J2066="Level",INDEX($M2066:$S2066,AD2066+1),INDEX($M2066:$S2066,AD2066)),"")</f>
        <v>120</v>
      </c>
      <c r="AI2066" s="17" t="str" cm="1">
        <f t="array" ref="AI2066">IFERROR(INDEX($M2066:$S2066,AE2066),"")</f>
        <v/>
      </c>
      <c r="AJ2066" s="17" t="str" cm="1">
        <f t="array" ref="AJ2066">IFERROR(INDEX($M2066:$S2066,AF2066),"")</f>
        <v/>
      </c>
      <c r="AK2066" s="17" cm="1">
        <f t="array" ref="AK2066">IFERROR(IF(J2066="Level",INDEX($T2066:$Z2066,AC2066+1),INDEX($T2066:$Z2066,AC2066)),"")</f>
        <v>1</v>
      </c>
      <c r="AL2066" s="17" cm="1">
        <f t="array" ref="AL2066">IFERROR(IF(J2066="Level",INDEX($T2066:$Z2066,AD2066+1),INDEX($T2066:$Z2066,AD2066)),"")</f>
        <v>2</v>
      </c>
      <c r="AM2066" s="17" t="str" cm="1">
        <f t="array" ref="AM2066">IFERROR(INDEX($T2066:$Z2066,AE2066),"")</f>
        <v/>
      </c>
      <c r="AN2066" s="17" t="str" cm="1">
        <f t="array" ref="AN2066">IFERROR(INDEX($T2066:$Z2066,AF2066),"")</f>
        <v/>
      </c>
    </row>
    <row r="2067" spans="1:40" x14ac:dyDescent="0.2">
      <c r="A2067" s="17" t="str">
        <f t="shared" si="192"/>
        <v>BEng Engineering and Entrepreneurship: UFN3ECSECS05</v>
      </c>
      <c r="B2067" s="11" t="s">
        <v>1026</v>
      </c>
      <c r="C2067" s="11" t="s">
        <v>31936</v>
      </c>
      <c r="D2067" s="11" t="s">
        <v>1027</v>
      </c>
      <c r="E2067" s="11" t="s">
        <v>409</v>
      </c>
      <c r="F2067" s="11" t="s">
        <v>82</v>
      </c>
      <c r="G2067" s="11" t="s">
        <v>32717</v>
      </c>
      <c r="H2067" s="11" t="s">
        <v>77</v>
      </c>
      <c r="I2067" s="11">
        <v>2</v>
      </c>
      <c r="J2067" s="11" t="s">
        <v>78</v>
      </c>
      <c r="K2067" s="11" t="s">
        <v>32718</v>
      </c>
      <c r="L2067" s="11">
        <v>120</v>
      </c>
      <c r="M2067" s="11">
        <v>0</v>
      </c>
      <c r="N2067" s="11">
        <v>120</v>
      </c>
      <c r="O2067" s="11">
        <v>120</v>
      </c>
      <c r="P2067" s="11">
        <v>0</v>
      </c>
      <c r="Q2067" s="11">
        <v>0</v>
      </c>
      <c r="R2067" s="11">
        <v>120</v>
      </c>
      <c r="S2067" s="11">
        <v>120</v>
      </c>
      <c r="T2067" s="11">
        <v>0</v>
      </c>
      <c r="U2067" s="11">
        <v>1</v>
      </c>
      <c r="V2067" s="11">
        <v>2</v>
      </c>
      <c r="W2067" s="11">
        <v>0</v>
      </c>
      <c r="X2067" s="11">
        <v>0</v>
      </c>
      <c r="Y2067" s="11">
        <v>1</v>
      </c>
      <c r="Z2067" s="11">
        <v>2</v>
      </c>
      <c r="AA2067" s="12" t="s">
        <v>32958</v>
      </c>
      <c r="AB2067" s="17" t="str">
        <f t="shared" si="193"/>
        <v>Programme: BEng Engineering and Entrepreneurship</v>
      </c>
      <c r="AC2067" s="17">
        <f t="shared" si="194"/>
        <v>2</v>
      </c>
      <c r="AD2067" s="17">
        <f t="shared" si="195"/>
        <v>3</v>
      </c>
      <c r="AE2067" s="17" t="str">
        <f t="shared" si="196"/>
        <v/>
      </c>
      <c r="AF2067" s="17" t="str">
        <f t="shared" si="197"/>
        <v/>
      </c>
      <c r="AG2067" s="17" cm="1">
        <f t="array" ref="AG2067">IFERROR(IF(J2067="Level",INDEX($M2067:$S2067,AC2067+1),INDEX($M2067:$S2067,AC2067)),"")</f>
        <v>120</v>
      </c>
      <c r="AH2067" s="17" cm="1">
        <f t="array" ref="AH2067">IFERROR(IF(J2067="Level",INDEX($M2067:$S2067,AD2067+1),INDEX($M2067:$S2067,AD2067)),"")</f>
        <v>120</v>
      </c>
      <c r="AI2067" s="17" t="str" cm="1">
        <f t="array" ref="AI2067">IFERROR(INDEX($M2067:$S2067,AE2067),"")</f>
        <v/>
      </c>
      <c r="AJ2067" s="17" t="str" cm="1">
        <f t="array" ref="AJ2067">IFERROR(INDEX($M2067:$S2067,AF2067),"")</f>
        <v/>
      </c>
      <c r="AK2067" s="17" cm="1">
        <f t="array" ref="AK2067">IFERROR(IF(J2067="Level",INDEX($T2067:$Z2067,AC2067+1),INDEX($T2067:$Z2067,AC2067)),"")</f>
        <v>1</v>
      </c>
      <c r="AL2067" s="17" cm="1">
        <f t="array" ref="AL2067">IFERROR(IF(J2067="Level",INDEX($T2067:$Z2067,AD2067+1),INDEX($T2067:$Z2067,AD2067)),"")</f>
        <v>2</v>
      </c>
      <c r="AM2067" s="17" t="str" cm="1">
        <f t="array" ref="AM2067">IFERROR(INDEX($T2067:$Z2067,AE2067),"")</f>
        <v/>
      </c>
      <c r="AN2067" s="17" t="str" cm="1">
        <f t="array" ref="AN2067">IFERROR(INDEX($T2067:$Z2067,AF2067),"")</f>
        <v/>
      </c>
    </row>
    <row r="2068" spans="1:40" x14ac:dyDescent="0.2">
      <c r="A2068" s="17" t="str">
        <f t="shared" si="192"/>
        <v>BEng Engineering: UFN3ECSECS06</v>
      </c>
      <c r="B2068" s="11" t="s">
        <v>1028</v>
      </c>
      <c r="C2068" s="11" t="s">
        <v>31936</v>
      </c>
      <c r="D2068" s="11" t="s">
        <v>1029</v>
      </c>
      <c r="E2068" s="11" t="s">
        <v>409</v>
      </c>
      <c r="F2068" s="11" t="s">
        <v>82</v>
      </c>
      <c r="G2068" s="11" t="s">
        <v>32717</v>
      </c>
      <c r="H2068" s="11" t="s">
        <v>77</v>
      </c>
      <c r="I2068" s="11">
        <v>2</v>
      </c>
      <c r="J2068" s="11" t="s">
        <v>78</v>
      </c>
      <c r="K2068" s="11" t="s">
        <v>32718</v>
      </c>
      <c r="L2068" s="11">
        <v>120</v>
      </c>
      <c r="M2068" s="11">
        <v>0</v>
      </c>
      <c r="N2068" s="11">
        <v>120</v>
      </c>
      <c r="O2068" s="11">
        <v>120</v>
      </c>
      <c r="P2068" s="11">
        <v>0</v>
      </c>
      <c r="Q2068" s="11">
        <v>0</v>
      </c>
      <c r="R2068" s="11">
        <v>120</v>
      </c>
      <c r="S2068" s="11">
        <v>120</v>
      </c>
      <c r="T2068" s="11">
        <v>0</v>
      </c>
      <c r="U2068" s="11">
        <v>1</v>
      </c>
      <c r="V2068" s="11">
        <v>2</v>
      </c>
      <c r="W2068" s="11">
        <v>0</v>
      </c>
      <c r="X2068" s="11">
        <v>0</v>
      </c>
      <c r="Y2068" s="11">
        <v>1</v>
      </c>
      <c r="Z2068" s="11">
        <v>2</v>
      </c>
      <c r="AA2068" s="12" t="s">
        <v>32958</v>
      </c>
      <c r="AB2068" s="17" t="str">
        <f t="shared" si="193"/>
        <v>Programme: BEng Engineering</v>
      </c>
      <c r="AC2068" s="17">
        <f t="shared" si="194"/>
        <v>2</v>
      </c>
      <c r="AD2068" s="17">
        <f t="shared" si="195"/>
        <v>3</v>
      </c>
      <c r="AE2068" s="17" t="str">
        <f t="shared" si="196"/>
        <v/>
      </c>
      <c r="AF2068" s="17" t="str">
        <f t="shared" si="197"/>
        <v/>
      </c>
      <c r="AG2068" s="17" cm="1">
        <f t="array" ref="AG2068">IFERROR(IF(J2068="Level",INDEX($M2068:$S2068,AC2068+1),INDEX($M2068:$S2068,AC2068)),"")</f>
        <v>120</v>
      </c>
      <c r="AH2068" s="17" cm="1">
        <f t="array" ref="AH2068">IFERROR(IF(J2068="Level",INDEX($M2068:$S2068,AD2068+1),INDEX($M2068:$S2068,AD2068)),"")</f>
        <v>120</v>
      </c>
      <c r="AI2068" s="17" t="str" cm="1">
        <f t="array" ref="AI2068">IFERROR(INDEX($M2068:$S2068,AE2068),"")</f>
        <v/>
      </c>
      <c r="AJ2068" s="17" t="str" cm="1">
        <f t="array" ref="AJ2068">IFERROR(INDEX($M2068:$S2068,AF2068),"")</f>
        <v/>
      </c>
      <c r="AK2068" s="17" cm="1">
        <f t="array" ref="AK2068">IFERROR(IF(J2068="Level",INDEX($T2068:$Z2068,AC2068+1),INDEX($T2068:$Z2068,AC2068)),"")</f>
        <v>1</v>
      </c>
      <c r="AL2068" s="17" cm="1">
        <f t="array" ref="AL2068">IFERROR(IF(J2068="Level",INDEX($T2068:$Z2068,AD2068+1),INDEX($T2068:$Z2068,AD2068)),"")</f>
        <v>2</v>
      </c>
      <c r="AM2068" s="17" t="str" cm="1">
        <f t="array" ref="AM2068">IFERROR(INDEX($T2068:$Z2068,AE2068),"")</f>
        <v/>
      </c>
      <c r="AN2068" s="17" t="str" cm="1">
        <f t="array" ref="AN2068">IFERROR(INDEX($T2068:$Z2068,AF2068),"")</f>
        <v/>
      </c>
    </row>
    <row r="2069" spans="1:40" x14ac:dyDescent="0.2">
      <c r="A2069" s="17" t="str">
        <f t="shared" si="192"/>
        <v>BEng Civil Engineering: UFN3ECSECS08</v>
      </c>
      <c r="B2069" s="11" t="s">
        <v>1030</v>
      </c>
      <c r="C2069" s="11" t="s">
        <v>31936</v>
      </c>
      <c r="D2069" s="11" t="s">
        <v>1031</v>
      </c>
      <c r="E2069" s="11" t="s">
        <v>409</v>
      </c>
      <c r="F2069" s="11" t="s">
        <v>82</v>
      </c>
      <c r="G2069" s="11" t="s">
        <v>32717</v>
      </c>
      <c r="H2069" s="11" t="s">
        <v>77</v>
      </c>
      <c r="I2069" s="11">
        <v>2</v>
      </c>
      <c r="J2069" s="11" t="s">
        <v>78</v>
      </c>
      <c r="K2069" s="11" t="s">
        <v>32718</v>
      </c>
      <c r="L2069" s="11">
        <v>120</v>
      </c>
      <c r="M2069" s="11">
        <v>0</v>
      </c>
      <c r="N2069" s="11">
        <v>120</v>
      </c>
      <c r="O2069" s="11">
        <v>120</v>
      </c>
      <c r="P2069" s="11">
        <v>0</v>
      </c>
      <c r="Q2069" s="11">
        <v>0</v>
      </c>
      <c r="R2069" s="11">
        <v>120</v>
      </c>
      <c r="S2069" s="11">
        <v>120</v>
      </c>
      <c r="T2069" s="11">
        <v>0</v>
      </c>
      <c r="U2069" s="11">
        <v>1</v>
      </c>
      <c r="V2069" s="11">
        <v>2</v>
      </c>
      <c r="W2069" s="11">
        <v>0</v>
      </c>
      <c r="X2069" s="11">
        <v>0</v>
      </c>
      <c r="Y2069" s="11">
        <v>1</v>
      </c>
      <c r="Z2069" s="11">
        <v>2</v>
      </c>
      <c r="AA2069" s="12" t="s">
        <v>32958</v>
      </c>
      <c r="AB2069" s="17" t="str">
        <f t="shared" si="193"/>
        <v>Programme: BEng Civil Engineering</v>
      </c>
      <c r="AC2069" s="17">
        <f t="shared" si="194"/>
        <v>2</v>
      </c>
      <c r="AD2069" s="17">
        <f t="shared" si="195"/>
        <v>3</v>
      </c>
      <c r="AE2069" s="17" t="str">
        <f t="shared" si="196"/>
        <v/>
      </c>
      <c r="AF2069" s="17" t="str">
        <f t="shared" si="197"/>
        <v/>
      </c>
      <c r="AG2069" s="17" cm="1">
        <f t="array" ref="AG2069">IFERROR(IF(J2069="Level",INDEX($M2069:$S2069,AC2069+1),INDEX($M2069:$S2069,AC2069)),"")</f>
        <v>120</v>
      </c>
      <c r="AH2069" s="17" cm="1">
        <f t="array" ref="AH2069">IFERROR(IF(J2069="Level",INDEX($M2069:$S2069,AD2069+1),INDEX($M2069:$S2069,AD2069)),"")</f>
        <v>120</v>
      </c>
      <c r="AI2069" s="17" t="str" cm="1">
        <f t="array" ref="AI2069">IFERROR(INDEX($M2069:$S2069,AE2069),"")</f>
        <v/>
      </c>
      <c r="AJ2069" s="17" t="str" cm="1">
        <f t="array" ref="AJ2069">IFERROR(INDEX($M2069:$S2069,AF2069),"")</f>
        <v/>
      </c>
      <c r="AK2069" s="17" cm="1">
        <f t="array" ref="AK2069">IFERROR(IF(J2069="Level",INDEX($T2069:$Z2069,AC2069+1),INDEX($T2069:$Z2069,AC2069)),"")</f>
        <v>1</v>
      </c>
      <c r="AL2069" s="17" cm="1">
        <f t="array" ref="AL2069">IFERROR(IF(J2069="Level",INDEX($T2069:$Z2069,AD2069+1),INDEX($T2069:$Z2069,AD2069)),"")</f>
        <v>2</v>
      </c>
      <c r="AM2069" s="17" t="str" cm="1">
        <f t="array" ref="AM2069">IFERROR(INDEX($T2069:$Z2069,AE2069),"")</f>
        <v/>
      </c>
      <c r="AN2069" s="17" t="str" cm="1">
        <f t="array" ref="AN2069">IFERROR(INDEX($T2069:$Z2069,AF2069),"")</f>
        <v/>
      </c>
    </row>
    <row r="2070" spans="1:40" x14ac:dyDescent="0.2">
      <c r="A2070" s="17" t="str">
        <f t="shared" si="192"/>
        <v>BEng Mechanical Engineering: UFN3ECSECS09</v>
      </c>
      <c r="B2070" s="11" t="s">
        <v>1032</v>
      </c>
      <c r="C2070" s="11" t="s">
        <v>31936</v>
      </c>
      <c r="D2070" s="11" t="s">
        <v>1033</v>
      </c>
      <c r="E2070" s="11" t="s">
        <v>409</v>
      </c>
      <c r="F2070" s="11" t="s">
        <v>82</v>
      </c>
      <c r="G2070" s="11" t="s">
        <v>32717</v>
      </c>
      <c r="H2070" s="11" t="s">
        <v>77</v>
      </c>
      <c r="I2070" s="11">
        <v>2</v>
      </c>
      <c r="J2070" s="11" t="s">
        <v>78</v>
      </c>
      <c r="K2070" s="11" t="s">
        <v>32718</v>
      </c>
      <c r="L2070" s="11">
        <v>120</v>
      </c>
      <c r="M2070" s="11">
        <v>0</v>
      </c>
      <c r="N2070" s="11">
        <v>120</v>
      </c>
      <c r="O2070" s="11">
        <v>120</v>
      </c>
      <c r="P2070" s="11">
        <v>0</v>
      </c>
      <c r="Q2070" s="11">
        <v>0</v>
      </c>
      <c r="R2070" s="11">
        <v>120</v>
      </c>
      <c r="S2070" s="11">
        <v>120</v>
      </c>
      <c r="T2070" s="11">
        <v>0</v>
      </c>
      <c r="U2070" s="11">
        <v>1</v>
      </c>
      <c r="V2070" s="11">
        <v>2</v>
      </c>
      <c r="W2070" s="11">
        <v>0</v>
      </c>
      <c r="X2070" s="11">
        <v>0</v>
      </c>
      <c r="Y2070" s="11">
        <v>1</v>
      </c>
      <c r="Z2070" s="11">
        <v>2</v>
      </c>
      <c r="AA2070" s="12" t="s">
        <v>32958</v>
      </c>
      <c r="AB2070" s="17" t="str">
        <f t="shared" si="193"/>
        <v>Programme: BEng Mechanical Engineering</v>
      </c>
      <c r="AC2070" s="17">
        <f t="shared" si="194"/>
        <v>2</v>
      </c>
      <c r="AD2070" s="17">
        <f t="shared" si="195"/>
        <v>3</v>
      </c>
      <c r="AE2070" s="17" t="str">
        <f t="shared" si="196"/>
        <v/>
      </c>
      <c r="AF2070" s="17" t="str">
        <f t="shared" si="197"/>
        <v/>
      </c>
      <c r="AG2070" s="17" cm="1">
        <f t="array" ref="AG2070">IFERROR(IF(J2070="Level",INDEX($M2070:$S2070,AC2070+1),INDEX($M2070:$S2070,AC2070)),"")</f>
        <v>120</v>
      </c>
      <c r="AH2070" s="17" cm="1">
        <f t="array" ref="AH2070">IFERROR(IF(J2070="Level",INDEX($M2070:$S2070,AD2070+1),INDEX($M2070:$S2070,AD2070)),"")</f>
        <v>120</v>
      </c>
      <c r="AI2070" s="17" t="str" cm="1">
        <f t="array" ref="AI2070">IFERROR(INDEX($M2070:$S2070,AE2070),"")</f>
        <v/>
      </c>
      <c r="AJ2070" s="17" t="str" cm="1">
        <f t="array" ref="AJ2070">IFERROR(INDEX($M2070:$S2070,AF2070),"")</f>
        <v/>
      </c>
      <c r="AK2070" s="17" cm="1">
        <f t="array" ref="AK2070">IFERROR(IF(J2070="Level",INDEX($T2070:$Z2070,AC2070+1),INDEX($T2070:$Z2070,AC2070)),"")</f>
        <v>1</v>
      </c>
      <c r="AL2070" s="17" cm="1">
        <f t="array" ref="AL2070">IFERROR(IF(J2070="Level",INDEX($T2070:$Z2070,AD2070+1),INDEX($T2070:$Z2070,AD2070)),"")</f>
        <v>2</v>
      </c>
      <c r="AM2070" s="17" t="str" cm="1">
        <f t="array" ref="AM2070">IFERROR(INDEX($T2070:$Z2070,AE2070),"")</f>
        <v/>
      </c>
      <c r="AN2070" s="17" t="str" cm="1">
        <f t="array" ref="AN2070">IFERROR(INDEX($T2070:$Z2070,AF2070),"")</f>
        <v/>
      </c>
    </row>
    <row r="2071" spans="1:40" x14ac:dyDescent="0.2">
      <c r="A2071" s="17" t="str">
        <f t="shared" si="192"/>
        <v>BEng Electronic Engineering: UFN3ECSECS10</v>
      </c>
      <c r="B2071" s="11" t="s">
        <v>1034</v>
      </c>
      <c r="C2071" s="11" t="s">
        <v>31936</v>
      </c>
      <c r="D2071" s="11" t="s">
        <v>1035</v>
      </c>
      <c r="E2071" s="11" t="s">
        <v>409</v>
      </c>
      <c r="F2071" s="11" t="s">
        <v>82</v>
      </c>
      <c r="G2071" s="11" t="s">
        <v>32717</v>
      </c>
      <c r="H2071" s="11" t="s">
        <v>77</v>
      </c>
      <c r="I2071" s="11">
        <v>2</v>
      </c>
      <c r="J2071" s="11" t="s">
        <v>78</v>
      </c>
      <c r="K2071" s="11" t="s">
        <v>32718</v>
      </c>
      <c r="L2071" s="11">
        <v>120</v>
      </c>
      <c r="M2071" s="11">
        <v>0</v>
      </c>
      <c r="N2071" s="11">
        <v>120</v>
      </c>
      <c r="O2071" s="11">
        <v>120</v>
      </c>
      <c r="P2071" s="11">
        <v>0</v>
      </c>
      <c r="Q2071" s="11">
        <v>0</v>
      </c>
      <c r="R2071" s="11">
        <v>120</v>
      </c>
      <c r="S2071" s="11">
        <v>120</v>
      </c>
      <c r="T2071" s="11">
        <v>0</v>
      </c>
      <c r="U2071" s="11">
        <v>1</v>
      </c>
      <c r="V2071" s="11">
        <v>2</v>
      </c>
      <c r="W2071" s="11">
        <v>0</v>
      </c>
      <c r="X2071" s="11">
        <v>0</v>
      </c>
      <c r="Y2071" s="11">
        <v>1</v>
      </c>
      <c r="Z2071" s="11">
        <v>2</v>
      </c>
      <c r="AA2071" s="12" t="s">
        <v>32958</v>
      </c>
      <c r="AB2071" s="17" t="str">
        <f t="shared" si="193"/>
        <v>Programme: BEng Electronic Engineering</v>
      </c>
      <c r="AC2071" s="17">
        <f t="shared" si="194"/>
        <v>2</v>
      </c>
      <c r="AD2071" s="17">
        <f t="shared" si="195"/>
        <v>3</v>
      </c>
      <c r="AE2071" s="17" t="str">
        <f t="shared" si="196"/>
        <v/>
      </c>
      <c r="AF2071" s="17" t="str">
        <f t="shared" si="197"/>
        <v/>
      </c>
      <c r="AG2071" s="17" cm="1">
        <f t="array" ref="AG2071">IFERROR(IF(J2071="Level",INDEX($M2071:$S2071,AC2071+1),INDEX($M2071:$S2071,AC2071)),"")</f>
        <v>120</v>
      </c>
      <c r="AH2071" s="17" cm="1">
        <f t="array" ref="AH2071">IFERROR(IF(J2071="Level",INDEX($M2071:$S2071,AD2071+1),INDEX($M2071:$S2071,AD2071)),"")</f>
        <v>120</v>
      </c>
      <c r="AI2071" s="17" t="str" cm="1">
        <f t="array" ref="AI2071">IFERROR(INDEX($M2071:$S2071,AE2071),"")</f>
        <v/>
      </c>
      <c r="AJ2071" s="17" t="str" cm="1">
        <f t="array" ref="AJ2071">IFERROR(INDEX($M2071:$S2071,AF2071),"")</f>
        <v/>
      </c>
      <c r="AK2071" s="17" cm="1">
        <f t="array" ref="AK2071">IFERROR(IF(J2071="Level",INDEX($T2071:$Z2071,AC2071+1),INDEX($T2071:$Z2071,AC2071)),"")</f>
        <v>1</v>
      </c>
      <c r="AL2071" s="17" cm="1">
        <f t="array" ref="AL2071">IFERROR(IF(J2071="Level",INDEX($T2071:$Z2071,AD2071+1),INDEX($T2071:$Z2071,AD2071)),"")</f>
        <v>2</v>
      </c>
      <c r="AM2071" s="17" t="str" cm="1">
        <f t="array" ref="AM2071">IFERROR(INDEX($T2071:$Z2071,AE2071),"")</f>
        <v/>
      </c>
      <c r="AN2071" s="17" t="str" cm="1">
        <f t="array" ref="AN2071">IFERROR(INDEX($T2071:$Z2071,AF2071),"")</f>
        <v/>
      </c>
    </row>
    <row r="2072" spans="1:40" x14ac:dyDescent="0.2">
      <c r="A2072" s="17" t="str">
        <f t="shared" si="192"/>
        <v>BEng Materials Engineering: UFN3ECSECS11</v>
      </c>
      <c r="B2072" s="11" t="s">
        <v>1036</v>
      </c>
      <c r="C2072" s="11" t="s">
        <v>31936</v>
      </c>
      <c r="D2072" s="11" t="s">
        <v>1037</v>
      </c>
      <c r="E2072" s="11" t="s">
        <v>409</v>
      </c>
      <c r="F2072" s="11" t="s">
        <v>82</v>
      </c>
      <c r="G2072" s="11" t="s">
        <v>32717</v>
      </c>
      <c r="H2072" s="11" t="s">
        <v>77</v>
      </c>
      <c r="I2072" s="11">
        <v>2</v>
      </c>
      <c r="J2072" s="11" t="s">
        <v>78</v>
      </c>
      <c r="K2072" s="11" t="s">
        <v>32718</v>
      </c>
      <c r="L2072" s="11">
        <v>120</v>
      </c>
      <c r="M2072" s="11">
        <v>0</v>
      </c>
      <c r="N2072" s="11">
        <v>120</v>
      </c>
      <c r="O2072" s="11">
        <v>120</v>
      </c>
      <c r="P2072" s="11">
        <v>0</v>
      </c>
      <c r="Q2072" s="11">
        <v>0</v>
      </c>
      <c r="R2072" s="11">
        <v>120</v>
      </c>
      <c r="S2072" s="11">
        <v>120</v>
      </c>
      <c r="T2072" s="11">
        <v>0</v>
      </c>
      <c r="U2072" s="11">
        <v>1</v>
      </c>
      <c r="V2072" s="11">
        <v>2</v>
      </c>
      <c r="W2072" s="11">
        <v>0</v>
      </c>
      <c r="X2072" s="11">
        <v>0</v>
      </c>
      <c r="Y2072" s="11">
        <v>1</v>
      </c>
      <c r="Z2072" s="11">
        <v>2</v>
      </c>
      <c r="AA2072" s="12" t="s">
        <v>32958</v>
      </c>
      <c r="AB2072" s="17" t="str">
        <f t="shared" si="193"/>
        <v>Programme: BEng Materials Engineering</v>
      </c>
      <c r="AC2072" s="17">
        <f t="shared" si="194"/>
        <v>2</v>
      </c>
      <c r="AD2072" s="17">
        <f t="shared" si="195"/>
        <v>3</v>
      </c>
      <c r="AE2072" s="17" t="str">
        <f t="shared" si="196"/>
        <v/>
      </c>
      <c r="AF2072" s="17" t="str">
        <f t="shared" si="197"/>
        <v/>
      </c>
      <c r="AG2072" s="17" cm="1">
        <f t="array" ref="AG2072">IFERROR(IF(J2072="Level",INDEX($M2072:$S2072,AC2072+1),INDEX($M2072:$S2072,AC2072)),"")</f>
        <v>120</v>
      </c>
      <c r="AH2072" s="17" cm="1">
        <f t="array" ref="AH2072">IFERROR(IF(J2072="Level",INDEX($M2072:$S2072,AD2072+1),INDEX($M2072:$S2072,AD2072)),"")</f>
        <v>120</v>
      </c>
      <c r="AI2072" s="17" t="str" cm="1">
        <f t="array" ref="AI2072">IFERROR(INDEX($M2072:$S2072,AE2072),"")</f>
        <v/>
      </c>
      <c r="AJ2072" s="17" t="str" cm="1">
        <f t="array" ref="AJ2072">IFERROR(INDEX($M2072:$S2072,AF2072),"")</f>
        <v/>
      </c>
      <c r="AK2072" s="17" cm="1">
        <f t="array" ref="AK2072">IFERROR(IF(J2072="Level",INDEX($T2072:$Z2072,AC2072+1),INDEX($T2072:$Z2072,AC2072)),"")</f>
        <v>1</v>
      </c>
      <c r="AL2072" s="17" cm="1">
        <f t="array" ref="AL2072">IFERROR(IF(J2072="Level",INDEX($T2072:$Z2072,AD2072+1),INDEX($T2072:$Z2072,AD2072)),"")</f>
        <v>2</v>
      </c>
      <c r="AM2072" s="17" t="str" cm="1">
        <f t="array" ref="AM2072">IFERROR(INDEX($T2072:$Z2072,AE2072),"")</f>
        <v/>
      </c>
      <c r="AN2072" s="17" t="str" cm="1">
        <f t="array" ref="AN2072">IFERROR(INDEX($T2072:$Z2072,AF2072),"")</f>
        <v/>
      </c>
    </row>
    <row r="2073" spans="1:40" x14ac:dyDescent="0.2">
      <c r="A2073" s="17" t="str">
        <f t="shared" si="192"/>
        <v>BEng Electronic Engineering and Computer Science: UFN3ECSECS12</v>
      </c>
      <c r="B2073" s="11" t="s">
        <v>1038</v>
      </c>
      <c r="C2073" s="11" t="s">
        <v>31936</v>
      </c>
      <c r="D2073" s="11" t="s">
        <v>1039</v>
      </c>
      <c r="E2073" s="11" t="s">
        <v>409</v>
      </c>
      <c r="F2073" s="11" t="s">
        <v>82</v>
      </c>
      <c r="G2073" s="11" t="s">
        <v>32717</v>
      </c>
      <c r="H2073" s="11" t="s">
        <v>77</v>
      </c>
      <c r="I2073" s="11">
        <v>2</v>
      </c>
      <c r="J2073" s="11" t="s">
        <v>78</v>
      </c>
      <c r="K2073" s="11" t="s">
        <v>32718</v>
      </c>
      <c r="L2073" s="11">
        <v>120</v>
      </c>
      <c r="M2073" s="11">
        <v>0</v>
      </c>
      <c r="N2073" s="11">
        <v>120</v>
      </c>
      <c r="O2073" s="11">
        <v>120</v>
      </c>
      <c r="P2073" s="11">
        <v>0</v>
      </c>
      <c r="Q2073" s="11">
        <v>0</v>
      </c>
      <c r="R2073" s="11">
        <v>120</v>
      </c>
      <c r="S2073" s="11">
        <v>120</v>
      </c>
      <c r="T2073" s="11">
        <v>0</v>
      </c>
      <c r="U2073" s="11">
        <v>1</v>
      </c>
      <c r="V2073" s="11">
        <v>2</v>
      </c>
      <c r="W2073" s="11">
        <v>0</v>
      </c>
      <c r="X2073" s="11">
        <v>0</v>
      </c>
      <c r="Y2073" s="11">
        <v>1</v>
      </c>
      <c r="Z2073" s="11">
        <v>2</v>
      </c>
      <c r="AA2073" s="12" t="s">
        <v>32958</v>
      </c>
      <c r="AB2073" s="17" t="str">
        <f t="shared" si="193"/>
        <v>Programme: BEng Electronic Engineering and Computer Science</v>
      </c>
      <c r="AC2073" s="17">
        <f t="shared" si="194"/>
        <v>2</v>
      </c>
      <c r="AD2073" s="17">
        <f t="shared" si="195"/>
        <v>3</v>
      </c>
      <c r="AE2073" s="17" t="str">
        <f t="shared" si="196"/>
        <v/>
      </c>
      <c r="AF2073" s="17" t="str">
        <f t="shared" si="197"/>
        <v/>
      </c>
      <c r="AG2073" s="17" cm="1">
        <f t="array" ref="AG2073">IFERROR(IF(J2073="Level",INDEX($M2073:$S2073,AC2073+1),INDEX($M2073:$S2073,AC2073)),"")</f>
        <v>120</v>
      </c>
      <c r="AH2073" s="17" cm="1">
        <f t="array" ref="AH2073">IFERROR(IF(J2073="Level",INDEX($M2073:$S2073,AD2073+1),INDEX($M2073:$S2073,AD2073)),"")</f>
        <v>120</v>
      </c>
      <c r="AI2073" s="17" t="str" cm="1">
        <f t="array" ref="AI2073">IFERROR(INDEX($M2073:$S2073,AE2073),"")</f>
        <v/>
      </c>
      <c r="AJ2073" s="17" t="str" cm="1">
        <f t="array" ref="AJ2073">IFERROR(INDEX($M2073:$S2073,AF2073),"")</f>
        <v/>
      </c>
      <c r="AK2073" s="17" cm="1">
        <f t="array" ref="AK2073">IFERROR(IF(J2073="Level",INDEX($T2073:$Z2073,AC2073+1),INDEX($T2073:$Z2073,AC2073)),"")</f>
        <v>1</v>
      </c>
      <c r="AL2073" s="17" cm="1">
        <f t="array" ref="AL2073">IFERROR(IF(J2073="Level",INDEX($T2073:$Z2073,AD2073+1),INDEX($T2073:$Z2073,AD2073)),"")</f>
        <v>2</v>
      </c>
      <c r="AM2073" s="17" t="str" cm="1">
        <f t="array" ref="AM2073">IFERROR(INDEX($T2073:$Z2073,AE2073),"")</f>
        <v/>
      </c>
      <c r="AN2073" s="17" t="str" cm="1">
        <f t="array" ref="AN2073">IFERROR(INDEX($T2073:$Z2073,AF2073),"")</f>
        <v/>
      </c>
    </row>
    <row r="2074" spans="1:40" x14ac:dyDescent="0.2">
      <c r="A2074" s="17" t="str">
        <f t="shared" si="192"/>
        <v>BEng Civil Engineering with International Year One: UFN3ECSINT01</v>
      </c>
      <c r="B2074" s="11" t="s">
        <v>1040</v>
      </c>
      <c r="C2074" s="11" t="s">
        <v>31936</v>
      </c>
      <c r="D2074" s="11" t="s">
        <v>1041</v>
      </c>
      <c r="E2074" s="11" t="s">
        <v>409</v>
      </c>
      <c r="F2074" s="11" t="s">
        <v>82</v>
      </c>
      <c r="G2074" s="11" t="s">
        <v>32717</v>
      </c>
      <c r="H2074" s="11" t="s">
        <v>77</v>
      </c>
      <c r="I2074" s="11">
        <v>2</v>
      </c>
      <c r="J2074" s="11" t="s">
        <v>78</v>
      </c>
      <c r="K2074" s="11" t="s">
        <v>32718</v>
      </c>
      <c r="L2074" s="11">
        <v>120</v>
      </c>
      <c r="M2074" s="11">
        <v>0</v>
      </c>
      <c r="N2074" s="11">
        <v>120</v>
      </c>
      <c r="O2074" s="11">
        <v>120</v>
      </c>
      <c r="P2074" s="11">
        <v>0</v>
      </c>
      <c r="Q2074" s="11">
        <v>0</v>
      </c>
      <c r="R2074" s="11">
        <v>120</v>
      </c>
      <c r="S2074" s="11">
        <v>120</v>
      </c>
      <c r="T2074" s="11">
        <v>0</v>
      </c>
      <c r="U2074" s="11">
        <v>1</v>
      </c>
      <c r="V2074" s="11">
        <v>2</v>
      </c>
      <c r="W2074" s="11">
        <v>0</v>
      </c>
      <c r="X2074" s="11">
        <v>0</v>
      </c>
      <c r="Y2074" s="11">
        <v>1</v>
      </c>
      <c r="Z2074" s="11">
        <v>2</v>
      </c>
      <c r="AA2074" s="12" t="s">
        <v>32958</v>
      </c>
      <c r="AB2074" s="17" t="str">
        <f t="shared" si="193"/>
        <v>Programme: BEng Civil Engineering with International Year One</v>
      </c>
      <c r="AC2074" s="17">
        <f t="shared" si="194"/>
        <v>2</v>
      </c>
      <c r="AD2074" s="17">
        <f t="shared" si="195"/>
        <v>3</v>
      </c>
      <c r="AE2074" s="17" t="str">
        <f t="shared" si="196"/>
        <v/>
      </c>
      <c r="AF2074" s="17" t="str">
        <f t="shared" si="197"/>
        <v/>
      </c>
      <c r="AG2074" s="17" cm="1">
        <f t="array" ref="AG2074">IFERROR(IF(J2074="Level",INDEX($M2074:$S2074,AC2074+1),INDEX($M2074:$S2074,AC2074)),"")</f>
        <v>120</v>
      </c>
      <c r="AH2074" s="17" cm="1">
        <f t="array" ref="AH2074">IFERROR(IF(J2074="Level",INDEX($M2074:$S2074,AD2074+1),INDEX($M2074:$S2074,AD2074)),"")</f>
        <v>120</v>
      </c>
      <c r="AI2074" s="17" t="str" cm="1">
        <f t="array" ref="AI2074">IFERROR(INDEX($M2074:$S2074,AE2074),"")</f>
        <v/>
      </c>
      <c r="AJ2074" s="17" t="str" cm="1">
        <f t="array" ref="AJ2074">IFERROR(INDEX($M2074:$S2074,AF2074),"")</f>
        <v/>
      </c>
      <c r="AK2074" s="17" cm="1">
        <f t="array" ref="AK2074">IFERROR(IF(J2074="Level",INDEX($T2074:$Z2074,AC2074+1),INDEX($T2074:$Z2074,AC2074)),"")</f>
        <v>1</v>
      </c>
      <c r="AL2074" s="17" cm="1">
        <f t="array" ref="AL2074">IFERROR(IF(J2074="Level",INDEX($T2074:$Z2074,AD2074+1),INDEX($T2074:$Z2074,AD2074)),"")</f>
        <v>2</v>
      </c>
      <c r="AM2074" s="17" t="str" cm="1">
        <f t="array" ref="AM2074">IFERROR(INDEX($T2074:$Z2074,AE2074),"")</f>
        <v/>
      </c>
      <c r="AN2074" s="17" t="str" cm="1">
        <f t="array" ref="AN2074">IFERROR(INDEX($T2074:$Z2074,AF2074),"")</f>
        <v/>
      </c>
    </row>
    <row r="2075" spans="1:40" x14ac:dyDescent="0.2">
      <c r="A2075" s="17" t="str">
        <f t="shared" si="192"/>
        <v>BEng Electronic Engineering with International Year One: UFN3ECSINT02</v>
      </c>
      <c r="B2075" s="11" t="s">
        <v>1042</v>
      </c>
      <c r="C2075" s="11" t="s">
        <v>31936</v>
      </c>
      <c r="D2075" s="11" t="s">
        <v>1043</v>
      </c>
      <c r="E2075" s="11" t="s">
        <v>409</v>
      </c>
      <c r="F2075" s="11" t="s">
        <v>82</v>
      </c>
      <c r="G2075" s="11" t="s">
        <v>32717</v>
      </c>
      <c r="H2075" s="11" t="s">
        <v>77</v>
      </c>
      <c r="I2075" s="11">
        <v>2</v>
      </c>
      <c r="J2075" s="11" t="s">
        <v>78</v>
      </c>
      <c r="K2075" s="11" t="s">
        <v>32718</v>
      </c>
      <c r="L2075" s="11">
        <v>120</v>
      </c>
      <c r="M2075" s="11">
        <v>0</v>
      </c>
      <c r="N2075" s="11">
        <v>120</v>
      </c>
      <c r="O2075" s="11">
        <v>120</v>
      </c>
      <c r="P2075" s="11">
        <v>0</v>
      </c>
      <c r="Q2075" s="11">
        <v>0</v>
      </c>
      <c r="R2075" s="11">
        <v>120</v>
      </c>
      <c r="S2075" s="11">
        <v>120</v>
      </c>
      <c r="T2075" s="11">
        <v>0</v>
      </c>
      <c r="U2075" s="11">
        <v>1</v>
      </c>
      <c r="V2075" s="11">
        <v>2</v>
      </c>
      <c r="W2075" s="11">
        <v>0</v>
      </c>
      <c r="X2075" s="11">
        <v>0</v>
      </c>
      <c r="Y2075" s="11">
        <v>1</v>
      </c>
      <c r="Z2075" s="11">
        <v>2</v>
      </c>
      <c r="AA2075" s="12" t="s">
        <v>32958</v>
      </c>
      <c r="AB2075" s="17" t="str">
        <f t="shared" si="193"/>
        <v>Programme: BEng Electronic Engineering with International Year One</v>
      </c>
      <c r="AC2075" s="17">
        <f t="shared" si="194"/>
        <v>2</v>
      </c>
      <c r="AD2075" s="17">
        <f t="shared" si="195"/>
        <v>3</v>
      </c>
      <c r="AE2075" s="17" t="str">
        <f t="shared" si="196"/>
        <v/>
      </c>
      <c r="AF2075" s="17" t="str">
        <f t="shared" si="197"/>
        <v/>
      </c>
      <c r="AG2075" s="17" cm="1">
        <f t="array" ref="AG2075">IFERROR(IF(J2075="Level",INDEX($M2075:$S2075,AC2075+1),INDEX($M2075:$S2075,AC2075)),"")</f>
        <v>120</v>
      </c>
      <c r="AH2075" s="17" cm="1">
        <f t="array" ref="AH2075">IFERROR(IF(J2075="Level",INDEX($M2075:$S2075,AD2075+1),INDEX($M2075:$S2075,AD2075)),"")</f>
        <v>120</v>
      </c>
      <c r="AI2075" s="17" t="str" cm="1">
        <f t="array" ref="AI2075">IFERROR(INDEX($M2075:$S2075,AE2075),"")</f>
        <v/>
      </c>
      <c r="AJ2075" s="17" t="str" cm="1">
        <f t="array" ref="AJ2075">IFERROR(INDEX($M2075:$S2075,AF2075),"")</f>
        <v/>
      </c>
      <c r="AK2075" s="17" cm="1">
        <f t="array" ref="AK2075">IFERROR(IF(J2075="Level",INDEX($T2075:$Z2075,AC2075+1),INDEX($T2075:$Z2075,AC2075)),"")</f>
        <v>1</v>
      </c>
      <c r="AL2075" s="17" cm="1">
        <f t="array" ref="AL2075">IFERROR(IF(J2075="Level",INDEX($T2075:$Z2075,AD2075+1),INDEX($T2075:$Z2075,AD2075)),"")</f>
        <v>2</v>
      </c>
      <c r="AM2075" s="17" t="str" cm="1">
        <f t="array" ref="AM2075">IFERROR(INDEX($T2075:$Z2075,AE2075),"")</f>
        <v/>
      </c>
      <c r="AN2075" s="17" t="str" cm="1">
        <f t="array" ref="AN2075">IFERROR(INDEX($T2075:$Z2075,AF2075),"")</f>
        <v/>
      </c>
    </row>
    <row r="2076" spans="1:40" ht="25.5" x14ac:dyDescent="0.2">
      <c r="A2076" s="17" t="str">
        <f t="shared" si="192"/>
        <v>BEng Electronic Engineering and Computer Science with International Year One: UFN3ECSINT03</v>
      </c>
      <c r="B2076" s="11" t="s">
        <v>1044</v>
      </c>
      <c r="C2076" s="11" t="s">
        <v>31936</v>
      </c>
      <c r="D2076" s="11" t="s">
        <v>1045</v>
      </c>
      <c r="E2076" s="11" t="s">
        <v>409</v>
      </c>
      <c r="F2076" s="11" t="s">
        <v>82</v>
      </c>
      <c r="G2076" s="11" t="s">
        <v>32717</v>
      </c>
      <c r="H2076" s="11" t="s">
        <v>77</v>
      </c>
      <c r="I2076" s="11">
        <v>2</v>
      </c>
      <c r="J2076" s="11" t="s">
        <v>78</v>
      </c>
      <c r="K2076" s="11" t="s">
        <v>32718</v>
      </c>
      <c r="L2076" s="11">
        <v>120</v>
      </c>
      <c r="M2076" s="11">
        <v>0</v>
      </c>
      <c r="N2076" s="11">
        <v>120</v>
      </c>
      <c r="O2076" s="11">
        <v>120</v>
      </c>
      <c r="P2076" s="11">
        <v>0</v>
      </c>
      <c r="Q2076" s="11">
        <v>0</v>
      </c>
      <c r="R2076" s="11">
        <v>120</v>
      </c>
      <c r="S2076" s="11">
        <v>120</v>
      </c>
      <c r="T2076" s="11">
        <v>0</v>
      </c>
      <c r="U2076" s="11">
        <v>1</v>
      </c>
      <c r="V2076" s="11">
        <v>2</v>
      </c>
      <c r="W2076" s="11">
        <v>0</v>
      </c>
      <c r="X2076" s="11">
        <v>0</v>
      </c>
      <c r="Y2076" s="11">
        <v>1</v>
      </c>
      <c r="Z2076" s="11">
        <v>2</v>
      </c>
      <c r="AA2076" s="12" t="s">
        <v>32958</v>
      </c>
      <c r="AB2076" s="17" t="str">
        <f t="shared" si="193"/>
        <v>Programme: BEng Electronic Engineering and Computer Science with International Year One</v>
      </c>
      <c r="AC2076" s="17">
        <f t="shared" si="194"/>
        <v>2</v>
      </c>
      <c r="AD2076" s="17">
        <f t="shared" si="195"/>
        <v>3</v>
      </c>
      <c r="AE2076" s="17" t="str">
        <f t="shared" si="196"/>
        <v/>
      </c>
      <c r="AF2076" s="17" t="str">
        <f t="shared" si="197"/>
        <v/>
      </c>
      <c r="AG2076" s="17" cm="1">
        <f t="array" ref="AG2076">IFERROR(IF(J2076="Level",INDEX($M2076:$S2076,AC2076+1),INDEX($M2076:$S2076,AC2076)),"")</f>
        <v>120</v>
      </c>
      <c r="AH2076" s="17" cm="1">
        <f t="array" ref="AH2076">IFERROR(IF(J2076="Level",INDEX($M2076:$S2076,AD2076+1),INDEX($M2076:$S2076,AD2076)),"")</f>
        <v>120</v>
      </c>
      <c r="AI2076" s="17" t="str" cm="1">
        <f t="array" ref="AI2076">IFERROR(INDEX($M2076:$S2076,AE2076),"")</f>
        <v/>
      </c>
      <c r="AJ2076" s="17" t="str" cm="1">
        <f t="array" ref="AJ2076">IFERROR(INDEX($M2076:$S2076,AF2076),"")</f>
        <v/>
      </c>
      <c r="AK2076" s="17" cm="1">
        <f t="array" ref="AK2076">IFERROR(IF(J2076="Level",INDEX($T2076:$Z2076,AC2076+1),INDEX($T2076:$Z2076,AC2076)),"")</f>
        <v>1</v>
      </c>
      <c r="AL2076" s="17" cm="1">
        <f t="array" ref="AL2076">IFERROR(IF(J2076="Level",INDEX($T2076:$Z2076,AD2076+1),INDEX($T2076:$Z2076,AD2076)),"")</f>
        <v>2</v>
      </c>
      <c r="AM2076" s="17" t="str" cm="1">
        <f t="array" ref="AM2076">IFERROR(INDEX($T2076:$Z2076,AE2076),"")</f>
        <v/>
      </c>
      <c r="AN2076" s="17" t="str" cm="1">
        <f t="array" ref="AN2076">IFERROR(INDEX($T2076:$Z2076,AF2076),"")</f>
        <v/>
      </c>
    </row>
    <row r="2077" spans="1:40" x14ac:dyDescent="0.2">
      <c r="A2077" s="17" t="str">
        <f t="shared" si="192"/>
        <v>BEng Engineering with International Year One: UFN3ECSINT04</v>
      </c>
      <c r="B2077" s="11" t="s">
        <v>1046</v>
      </c>
      <c r="C2077" s="11" t="s">
        <v>31936</v>
      </c>
      <c r="D2077" s="11" t="s">
        <v>1047</v>
      </c>
      <c r="E2077" s="11" t="s">
        <v>409</v>
      </c>
      <c r="F2077" s="11" t="s">
        <v>82</v>
      </c>
      <c r="G2077" s="11" t="s">
        <v>32717</v>
      </c>
      <c r="H2077" s="11" t="s">
        <v>77</v>
      </c>
      <c r="I2077" s="11">
        <v>2</v>
      </c>
      <c r="J2077" s="11" t="s">
        <v>78</v>
      </c>
      <c r="K2077" s="11" t="s">
        <v>32718</v>
      </c>
      <c r="L2077" s="11">
        <v>120</v>
      </c>
      <c r="M2077" s="11">
        <v>0</v>
      </c>
      <c r="N2077" s="11">
        <v>120</v>
      </c>
      <c r="O2077" s="11">
        <v>120</v>
      </c>
      <c r="P2077" s="11">
        <v>0</v>
      </c>
      <c r="Q2077" s="11">
        <v>0</v>
      </c>
      <c r="R2077" s="11">
        <v>120</v>
      </c>
      <c r="S2077" s="11">
        <v>120</v>
      </c>
      <c r="T2077" s="11">
        <v>0</v>
      </c>
      <c r="U2077" s="11">
        <v>1</v>
      </c>
      <c r="V2077" s="11">
        <v>2</v>
      </c>
      <c r="W2077" s="11">
        <v>0</v>
      </c>
      <c r="X2077" s="11">
        <v>0</v>
      </c>
      <c r="Y2077" s="11">
        <v>1</v>
      </c>
      <c r="Z2077" s="11">
        <v>2</v>
      </c>
      <c r="AA2077" s="12" t="s">
        <v>32958</v>
      </c>
      <c r="AB2077" s="17" t="str">
        <f t="shared" si="193"/>
        <v>Programme: BEng Engineering with International Year One</v>
      </c>
      <c r="AC2077" s="17">
        <f t="shared" si="194"/>
        <v>2</v>
      </c>
      <c r="AD2077" s="17">
        <f t="shared" si="195"/>
        <v>3</v>
      </c>
      <c r="AE2077" s="17" t="str">
        <f t="shared" si="196"/>
        <v/>
      </c>
      <c r="AF2077" s="17" t="str">
        <f t="shared" si="197"/>
        <v/>
      </c>
      <c r="AG2077" s="17" cm="1">
        <f t="array" ref="AG2077">IFERROR(IF(J2077="Level",INDEX($M2077:$S2077,AC2077+1),INDEX($M2077:$S2077,AC2077)),"")</f>
        <v>120</v>
      </c>
      <c r="AH2077" s="17" cm="1">
        <f t="array" ref="AH2077">IFERROR(IF(J2077="Level",INDEX($M2077:$S2077,AD2077+1),INDEX($M2077:$S2077,AD2077)),"")</f>
        <v>120</v>
      </c>
      <c r="AI2077" s="17" t="str" cm="1">
        <f t="array" ref="AI2077">IFERROR(INDEX($M2077:$S2077,AE2077),"")</f>
        <v/>
      </c>
      <c r="AJ2077" s="17" t="str" cm="1">
        <f t="array" ref="AJ2077">IFERROR(INDEX($M2077:$S2077,AF2077),"")</f>
        <v/>
      </c>
      <c r="AK2077" s="17" cm="1">
        <f t="array" ref="AK2077">IFERROR(IF(J2077="Level",INDEX($T2077:$Z2077,AC2077+1),INDEX($T2077:$Z2077,AC2077)),"")</f>
        <v>1</v>
      </c>
      <c r="AL2077" s="17" cm="1">
        <f t="array" ref="AL2077">IFERROR(IF(J2077="Level",INDEX($T2077:$Z2077,AD2077+1),INDEX($T2077:$Z2077,AD2077)),"")</f>
        <v>2</v>
      </c>
      <c r="AM2077" s="17" t="str" cm="1">
        <f t="array" ref="AM2077">IFERROR(INDEX($T2077:$Z2077,AE2077),"")</f>
        <v/>
      </c>
      <c r="AN2077" s="17" t="str" cm="1">
        <f t="array" ref="AN2077">IFERROR(INDEX($T2077:$Z2077,AF2077),"")</f>
        <v/>
      </c>
    </row>
    <row r="2078" spans="1:40" ht="25.5" x14ac:dyDescent="0.2">
      <c r="A2078" s="17" t="str">
        <f t="shared" si="192"/>
        <v>BEng Engineering and Management with International Year One: UFN3ECSINT05</v>
      </c>
      <c r="B2078" s="11" t="s">
        <v>1048</v>
      </c>
      <c r="C2078" s="11" t="s">
        <v>31936</v>
      </c>
      <c r="D2078" s="11" t="s">
        <v>1049</v>
      </c>
      <c r="E2078" s="11" t="s">
        <v>409</v>
      </c>
      <c r="F2078" s="11" t="s">
        <v>82</v>
      </c>
      <c r="G2078" s="11" t="s">
        <v>32717</v>
      </c>
      <c r="H2078" s="11" t="s">
        <v>77</v>
      </c>
      <c r="I2078" s="11">
        <v>2</v>
      </c>
      <c r="J2078" s="11" t="s">
        <v>78</v>
      </c>
      <c r="K2078" s="11" t="s">
        <v>32718</v>
      </c>
      <c r="L2078" s="11">
        <v>120</v>
      </c>
      <c r="M2078" s="11">
        <v>0</v>
      </c>
      <c r="N2078" s="11">
        <v>120</v>
      </c>
      <c r="O2078" s="11">
        <v>120</v>
      </c>
      <c r="P2078" s="11">
        <v>0</v>
      </c>
      <c r="Q2078" s="11">
        <v>0</v>
      </c>
      <c r="R2078" s="11">
        <v>120</v>
      </c>
      <c r="S2078" s="11">
        <v>120</v>
      </c>
      <c r="T2078" s="11">
        <v>0</v>
      </c>
      <c r="U2078" s="11">
        <v>1</v>
      </c>
      <c r="V2078" s="11">
        <v>2</v>
      </c>
      <c r="W2078" s="11">
        <v>0</v>
      </c>
      <c r="X2078" s="11">
        <v>0</v>
      </c>
      <c r="Y2078" s="11">
        <v>1</v>
      </c>
      <c r="Z2078" s="11">
        <v>2</v>
      </c>
      <c r="AA2078" s="12" t="s">
        <v>32958</v>
      </c>
      <c r="AB2078" s="17" t="str">
        <f t="shared" si="193"/>
        <v>Programme: BEng Engineering and Management with International Year One</v>
      </c>
      <c r="AC2078" s="17">
        <f t="shared" si="194"/>
        <v>2</v>
      </c>
      <c r="AD2078" s="17">
        <f t="shared" si="195"/>
        <v>3</v>
      </c>
      <c r="AE2078" s="17" t="str">
        <f t="shared" si="196"/>
        <v/>
      </c>
      <c r="AF2078" s="17" t="str">
        <f t="shared" si="197"/>
        <v/>
      </c>
      <c r="AG2078" s="17" cm="1">
        <f t="array" ref="AG2078">IFERROR(IF(J2078="Level",INDEX($M2078:$S2078,AC2078+1),INDEX($M2078:$S2078,AC2078)),"")</f>
        <v>120</v>
      </c>
      <c r="AH2078" s="17" cm="1">
        <f t="array" ref="AH2078">IFERROR(IF(J2078="Level",INDEX($M2078:$S2078,AD2078+1),INDEX($M2078:$S2078,AD2078)),"")</f>
        <v>120</v>
      </c>
      <c r="AI2078" s="17" t="str" cm="1">
        <f t="array" ref="AI2078">IFERROR(INDEX($M2078:$S2078,AE2078),"")</f>
        <v/>
      </c>
      <c r="AJ2078" s="17" t="str" cm="1">
        <f t="array" ref="AJ2078">IFERROR(INDEX($M2078:$S2078,AF2078),"")</f>
        <v/>
      </c>
      <c r="AK2078" s="17" cm="1">
        <f t="array" ref="AK2078">IFERROR(IF(J2078="Level",INDEX($T2078:$Z2078,AC2078+1),INDEX($T2078:$Z2078,AC2078)),"")</f>
        <v>1</v>
      </c>
      <c r="AL2078" s="17" cm="1">
        <f t="array" ref="AL2078">IFERROR(IF(J2078="Level",INDEX($T2078:$Z2078,AD2078+1),INDEX($T2078:$Z2078,AD2078)),"")</f>
        <v>2</v>
      </c>
      <c r="AM2078" s="17" t="str" cm="1">
        <f t="array" ref="AM2078">IFERROR(INDEX($T2078:$Z2078,AE2078),"")</f>
        <v/>
      </c>
      <c r="AN2078" s="17" t="str" cm="1">
        <f t="array" ref="AN2078">IFERROR(INDEX($T2078:$Z2078,AF2078),"")</f>
        <v/>
      </c>
    </row>
    <row r="2079" spans="1:40" x14ac:dyDescent="0.2">
      <c r="A2079" s="17" t="str">
        <f t="shared" si="192"/>
        <v>BEng Materials Engineering with International Year One: UFN3ECSINT06</v>
      </c>
      <c r="B2079" s="11" t="s">
        <v>1050</v>
      </c>
      <c r="C2079" s="11" t="s">
        <v>31936</v>
      </c>
      <c r="D2079" s="11" t="s">
        <v>1051</v>
      </c>
      <c r="E2079" s="11" t="s">
        <v>409</v>
      </c>
      <c r="F2079" s="11" t="s">
        <v>82</v>
      </c>
      <c r="G2079" s="11" t="s">
        <v>32717</v>
      </c>
      <c r="H2079" s="11" t="s">
        <v>77</v>
      </c>
      <c r="I2079" s="11">
        <v>2</v>
      </c>
      <c r="J2079" s="11" t="s">
        <v>78</v>
      </c>
      <c r="K2079" s="11" t="s">
        <v>32718</v>
      </c>
      <c r="L2079" s="11">
        <v>120</v>
      </c>
      <c r="M2079" s="11">
        <v>0</v>
      </c>
      <c r="N2079" s="11">
        <v>120</v>
      </c>
      <c r="O2079" s="11">
        <v>120</v>
      </c>
      <c r="P2079" s="11">
        <v>0</v>
      </c>
      <c r="Q2079" s="11">
        <v>0</v>
      </c>
      <c r="R2079" s="11">
        <v>120</v>
      </c>
      <c r="S2079" s="11">
        <v>120</v>
      </c>
      <c r="T2079" s="11">
        <v>0</v>
      </c>
      <c r="U2079" s="11">
        <v>1</v>
      </c>
      <c r="V2079" s="11">
        <v>2</v>
      </c>
      <c r="W2079" s="11">
        <v>0</v>
      </c>
      <c r="X2079" s="11">
        <v>0</v>
      </c>
      <c r="Y2079" s="11">
        <v>1</v>
      </c>
      <c r="Z2079" s="11">
        <v>2</v>
      </c>
      <c r="AA2079" s="12" t="s">
        <v>32958</v>
      </c>
      <c r="AB2079" s="17" t="str">
        <f t="shared" si="193"/>
        <v>Programme: BEng Materials Engineering with International Year One</v>
      </c>
      <c r="AC2079" s="17">
        <f t="shared" si="194"/>
        <v>2</v>
      </c>
      <c r="AD2079" s="17">
        <f t="shared" si="195"/>
        <v>3</v>
      </c>
      <c r="AE2079" s="17" t="str">
        <f t="shared" si="196"/>
        <v/>
      </c>
      <c r="AF2079" s="17" t="str">
        <f t="shared" si="197"/>
        <v/>
      </c>
      <c r="AG2079" s="17" cm="1">
        <f t="array" ref="AG2079">IFERROR(IF(J2079="Level",INDEX($M2079:$S2079,AC2079+1),INDEX($M2079:$S2079,AC2079)),"")</f>
        <v>120</v>
      </c>
      <c r="AH2079" s="17" cm="1">
        <f t="array" ref="AH2079">IFERROR(IF(J2079="Level",INDEX($M2079:$S2079,AD2079+1),INDEX($M2079:$S2079,AD2079)),"")</f>
        <v>120</v>
      </c>
      <c r="AI2079" s="17" t="str" cm="1">
        <f t="array" ref="AI2079">IFERROR(INDEX($M2079:$S2079,AE2079),"")</f>
        <v/>
      </c>
      <c r="AJ2079" s="17" t="str" cm="1">
        <f t="array" ref="AJ2079">IFERROR(INDEX($M2079:$S2079,AF2079),"")</f>
        <v/>
      </c>
      <c r="AK2079" s="17" cm="1">
        <f t="array" ref="AK2079">IFERROR(IF(J2079="Level",INDEX($T2079:$Z2079,AC2079+1),INDEX($T2079:$Z2079,AC2079)),"")</f>
        <v>1</v>
      </c>
      <c r="AL2079" s="17" cm="1">
        <f t="array" ref="AL2079">IFERROR(IF(J2079="Level",INDEX($T2079:$Z2079,AD2079+1),INDEX($T2079:$Z2079,AD2079)),"")</f>
        <v>2</v>
      </c>
      <c r="AM2079" s="17" t="str" cm="1">
        <f t="array" ref="AM2079">IFERROR(INDEX($T2079:$Z2079,AE2079),"")</f>
        <v/>
      </c>
      <c r="AN2079" s="17" t="str" cm="1">
        <f t="array" ref="AN2079">IFERROR(INDEX($T2079:$Z2079,AF2079),"")</f>
        <v/>
      </c>
    </row>
    <row r="2080" spans="1:40" x14ac:dyDescent="0.2">
      <c r="A2080" s="17" t="str">
        <f t="shared" si="192"/>
        <v>BEng Mechanical Engineering with International Year One: UFN3ECSINT07</v>
      </c>
      <c r="B2080" s="11" t="s">
        <v>1052</v>
      </c>
      <c r="C2080" s="11" t="s">
        <v>31936</v>
      </c>
      <c r="D2080" s="11" t="s">
        <v>1053</v>
      </c>
      <c r="E2080" s="11" t="s">
        <v>409</v>
      </c>
      <c r="F2080" s="11" t="s">
        <v>82</v>
      </c>
      <c r="G2080" s="11" t="s">
        <v>32717</v>
      </c>
      <c r="H2080" s="11" t="s">
        <v>77</v>
      </c>
      <c r="I2080" s="11">
        <v>2</v>
      </c>
      <c r="J2080" s="11" t="s">
        <v>78</v>
      </c>
      <c r="K2080" s="11" t="s">
        <v>32718</v>
      </c>
      <c r="L2080" s="11">
        <v>120</v>
      </c>
      <c r="M2080" s="11">
        <v>0</v>
      </c>
      <c r="N2080" s="11">
        <v>120</v>
      </c>
      <c r="O2080" s="11">
        <v>120</v>
      </c>
      <c r="P2080" s="11">
        <v>0</v>
      </c>
      <c r="Q2080" s="11">
        <v>0</v>
      </c>
      <c r="R2080" s="11">
        <v>120</v>
      </c>
      <c r="S2080" s="11">
        <v>120</v>
      </c>
      <c r="T2080" s="11">
        <v>0</v>
      </c>
      <c r="U2080" s="11">
        <v>1</v>
      </c>
      <c r="V2080" s="11">
        <v>2</v>
      </c>
      <c r="W2080" s="11">
        <v>0</v>
      </c>
      <c r="X2080" s="11">
        <v>0</v>
      </c>
      <c r="Y2080" s="11">
        <v>1</v>
      </c>
      <c r="Z2080" s="11">
        <v>2</v>
      </c>
      <c r="AA2080" s="12" t="s">
        <v>32958</v>
      </c>
      <c r="AB2080" s="17" t="str">
        <f t="shared" si="193"/>
        <v>Programme: BEng Mechanical Engineering with International Year One</v>
      </c>
      <c r="AC2080" s="17">
        <f t="shared" si="194"/>
        <v>2</v>
      </c>
      <c r="AD2080" s="17">
        <f t="shared" si="195"/>
        <v>3</v>
      </c>
      <c r="AE2080" s="17" t="str">
        <f t="shared" si="196"/>
        <v/>
      </c>
      <c r="AF2080" s="17" t="str">
        <f t="shared" si="197"/>
        <v/>
      </c>
      <c r="AG2080" s="17" cm="1">
        <f t="array" ref="AG2080">IFERROR(IF(J2080="Level",INDEX($M2080:$S2080,AC2080+1),INDEX($M2080:$S2080,AC2080)),"")</f>
        <v>120</v>
      </c>
      <c r="AH2080" s="17" cm="1">
        <f t="array" ref="AH2080">IFERROR(IF(J2080="Level",INDEX($M2080:$S2080,AD2080+1),INDEX($M2080:$S2080,AD2080)),"")</f>
        <v>120</v>
      </c>
      <c r="AI2080" s="17" t="str" cm="1">
        <f t="array" ref="AI2080">IFERROR(INDEX($M2080:$S2080,AE2080),"")</f>
        <v/>
      </c>
      <c r="AJ2080" s="17" t="str" cm="1">
        <f t="array" ref="AJ2080">IFERROR(INDEX($M2080:$S2080,AF2080),"")</f>
        <v/>
      </c>
      <c r="AK2080" s="17" cm="1">
        <f t="array" ref="AK2080">IFERROR(IF(J2080="Level",INDEX($T2080:$Z2080,AC2080+1),INDEX($T2080:$Z2080,AC2080)),"")</f>
        <v>1</v>
      </c>
      <c r="AL2080" s="17" cm="1">
        <f t="array" ref="AL2080">IFERROR(IF(J2080="Level",INDEX($T2080:$Z2080,AD2080+1),INDEX($T2080:$Z2080,AD2080)),"")</f>
        <v>2</v>
      </c>
      <c r="AM2080" s="17" t="str" cm="1">
        <f t="array" ref="AM2080">IFERROR(INDEX($T2080:$Z2080,AE2080),"")</f>
        <v/>
      </c>
      <c r="AN2080" s="17" t="str" cm="1">
        <f t="array" ref="AN2080">IFERROR(INDEX($T2080:$Z2080,AF2080),"")</f>
        <v/>
      </c>
    </row>
    <row r="2081" spans="1:40" x14ac:dyDescent="0.2">
      <c r="A2081" s="17" t="str">
        <f t="shared" si="192"/>
        <v>BSc Renewable Energy - Cornwall: UFS3CSMCSMCB</v>
      </c>
      <c r="B2081" s="11" t="s">
        <v>1079</v>
      </c>
      <c r="C2081" s="11" t="s">
        <v>31936</v>
      </c>
      <c r="D2081" s="11" t="s">
        <v>1080</v>
      </c>
      <c r="E2081" s="11" t="s">
        <v>409</v>
      </c>
      <c r="F2081" s="11" t="s">
        <v>82</v>
      </c>
      <c r="G2081" s="11" t="s">
        <v>32717</v>
      </c>
      <c r="H2081" s="11" t="s">
        <v>77</v>
      </c>
      <c r="I2081" s="11">
        <v>2</v>
      </c>
      <c r="J2081" s="11" t="s">
        <v>78</v>
      </c>
      <c r="K2081" s="11" t="s">
        <v>32718</v>
      </c>
      <c r="L2081" s="11">
        <v>120</v>
      </c>
      <c r="M2081" s="11">
        <v>0</v>
      </c>
      <c r="N2081" s="11">
        <v>120</v>
      </c>
      <c r="O2081" s="11">
        <v>120</v>
      </c>
      <c r="P2081" s="11">
        <v>0</v>
      </c>
      <c r="Q2081" s="11">
        <v>0</v>
      </c>
      <c r="R2081" s="11">
        <v>120</v>
      </c>
      <c r="S2081" s="11">
        <v>120</v>
      </c>
      <c r="T2081" s="11">
        <v>0</v>
      </c>
      <c r="U2081" s="11">
        <v>1</v>
      </c>
      <c r="V2081" s="11">
        <v>2</v>
      </c>
      <c r="W2081" s="11">
        <v>0</v>
      </c>
      <c r="X2081" s="11">
        <v>0</v>
      </c>
      <c r="Y2081" s="11">
        <v>1</v>
      </c>
      <c r="Z2081" s="11">
        <v>2</v>
      </c>
      <c r="AA2081" s="12" t="s">
        <v>32958</v>
      </c>
      <c r="AB2081" s="17" t="str">
        <f t="shared" si="193"/>
        <v>Programme: BSc Renewable Energy - Cornwall</v>
      </c>
      <c r="AC2081" s="17">
        <f t="shared" si="194"/>
        <v>2</v>
      </c>
      <c r="AD2081" s="17">
        <f t="shared" si="195"/>
        <v>3</v>
      </c>
      <c r="AE2081" s="17" t="str">
        <f t="shared" si="196"/>
        <v/>
      </c>
      <c r="AF2081" s="17" t="str">
        <f t="shared" si="197"/>
        <v/>
      </c>
      <c r="AG2081" s="17" cm="1">
        <f t="array" ref="AG2081">IFERROR(IF(J2081="Level",INDEX($M2081:$S2081,AC2081+1),INDEX($M2081:$S2081,AC2081)),"")</f>
        <v>120</v>
      </c>
      <c r="AH2081" s="17" cm="1">
        <f t="array" ref="AH2081">IFERROR(IF(J2081="Level",INDEX($M2081:$S2081,AD2081+1),INDEX($M2081:$S2081,AD2081)),"")</f>
        <v>120</v>
      </c>
      <c r="AI2081" s="17" t="str" cm="1">
        <f t="array" ref="AI2081">IFERROR(INDEX($M2081:$S2081,AE2081),"")</f>
        <v/>
      </c>
      <c r="AJ2081" s="17" t="str" cm="1">
        <f t="array" ref="AJ2081">IFERROR(INDEX($M2081:$S2081,AF2081),"")</f>
        <v/>
      </c>
      <c r="AK2081" s="17" cm="1">
        <f t="array" ref="AK2081">IFERROR(IF(J2081="Level",INDEX($T2081:$Z2081,AC2081+1),INDEX($T2081:$Z2081,AC2081)),"")</f>
        <v>1</v>
      </c>
      <c r="AL2081" s="17" cm="1">
        <f t="array" ref="AL2081">IFERROR(IF(J2081="Level",INDEX($T2081:$Z2081,AD2081+1),INDEX($T2081:$Z2081,AD2081)),"")</f>
        <v>2</v>
      </c>
      <c r="AM2081" s="17" t="str" cm="1">
        <f t="array" ref="AM2081">IFERROR(INDEX($T2081:$Z2081,AE2081),"")</f>
        <v/>
      </c>
      <c r="AN2081" s="17" t="str" cm="1">
        <f t="array" ref="AN2081">IFERROR(INDEX($T2081:$Z2081,AF2081),"")</f>
        <v/>
      </c>
    </row>
    <row r="2082" spans="1:40" x14ac:dyDescent="0.2">
      <c r="A2082" s="17" t="str">
        <f t="shared" si="192"/>
        <v>BSc Sustainable Energy Futures - Cornwall: UFS3ECSECSCA</v>
      </c>
      <c r="B2082" s="11" t="s">
        <v>1097</v>
      </c>
      <c r="C2082" s="11" t="s">
        <v>31936</v>
      </c>
      <c r="D2082" s="11" t="s">
        <v>1098</v>
      </c>
      <c r="E2082" s="11" t="s">
        <v>409</v>
      </c>
      <c r="F2082" s="11" t="s">
        <v>82</v>
      </c>
      <c r="G2082" s="11" t="s">
        <v>32717</v>
      </c>
      <c r="H2082" s="11" t="s">
        <v>77</v>
      </c>
      <c r="I2082" s="11">
        <v>2</v>
      </c>
      <c r="J2082" s="11" t="s">
        <v>78</v>
      </c>
      <c r="K2082" s="11" t="s">
        <v>32718</v>
      </c>
      <c r="L2082" s="11">
        <v>120</v>
      </c>
      <c r="M2082" s="11">
        <v>0</v>
      </c>
      <c r="N2082" s="11">
        <v>120</v>
      </c>
      <c r="O2082" s="11">
        <v>120</v>
      </c>
      <c r="P2082" s="11">
        <v>0</v>
      </c>
      <c r="Q2082" s="11">
        <v>0</v>
      </c>
      <c r="R2082" s="11">
        <v>120</v>
      </c>
      <c r="S2082" s="11">
        <v>120</v>
      </c>
      <c r="T2082" s="11">
        <v>0</v>
      </c>
      <c r="U2082" s="11">
        <v>1</v>
      </c>
      <c r="V2082" s="11">
        <v>2</v>
      </c>
      <c r="W2082" s="11">
        <v>0</v>
      </c>
      <c r="X2082" s="11">
        <v>0</v>
      </c>
      <c r="Y2082" s="11">
        <v>1</v>
      </c>
      <c r="Z2082" s="11">
        <v>2</v>
      </c>
      <c r="AA2082" s="12" t="s">
        <v>32958</v>
      </c>
      <c r="AB2082" s="17" t="str">
        <f t="shared" si="193"/>
        <v>Programme: BSc Sustainable Energy Futures - Cornwall</v>
      </c>
      <c r="AC2082" s="17">
        <f t="shared" si="194"/>
        <v>2</v>
      </c>
      <c r="AD2082" s="17">
        <f t="shared" si="195"/>
        <v>3</v>
      </c>
      <c r="AE2082" s="17" t="str">
        <f t="shared" si="196"/>
        <v/>
      </c>
      <c r="AF2082" s="17" t="str">
        <f t="shared" si="197"/>
        <v/>
      </c>
      <c r="AG2082" s="17" cm="1">
        <f t="array" ref="AG2082">IFERROR(IF(J2082="Level",INDEX($M2082:$S2082,AC2082+1),INDEX($M2082:$S2082,AC2082)),"")</f>
        <v>120</v>
      </c>
      <c r="AH2082" s="17" cm="1">
        <f t="array" ref="AH2082">IFERROR(IF(J2082="Level",INDEX($M2082:$S2082,AD2082+1),INDEX($M2082:$S2082,AD2082)),"")</f>
        <v>120</v>
      </c>
      <c r="AI2082" s="17" t="str" cm="1">
        <f t="array" ref="AI2082">IFERROR(INDEX($M2082:$S2082,AE2082),"")</f>
        <v/>
      </c>
      <c r="AJ2082" s="17" t="str" cm="1">
        <f t="array" ref="AJ2082">IFERROR(INDEX($M2082:$S2082,AF2082),"")</f>
        <v/>
      </c>
      <c r="AK2082" s="17" cm="1">
        <f t="array" ref="AK2082">IFERROR(IF(J2082="Level",INDEX($T2082:$Z2082,AC2082+1),INDEX($T2082:$Z2082,AC2082)),"")</f>
        <v>1</v>
      </c>
      <c r="AL2082" s="17" cm="1">
        <f t="array" ref="AL2082">IFERROR(IF(J2082="Level",INDEX($T2082:$Z2082,AD2082+1),INDEX($T2082:$Z2082,AD2082)),"")</f>
        <v>2</v>
      </c>
      <c r="AM2082" s="17" t="str" cm="1">
        <f t="array" ref="AM2082">IFERROR(INDEX($T2082:$Z2082,AE2082),"")</f>
        <v/>
      </c>
      <c r="AN2082" s="17" t="str" cm="1">
        <f t="array" ref="AN2082">IFERROR(INDEX($T2082:$Z2082,AF2082),"")</f>
        <v/>
      </c>
    </row>
    <row r="2083" spans="1:40" x14ac:dyDescent="0.2">
      <c r="A2083" s="17" t="str">
        <f t="shared" si="192"/>
        <v>BSc Finance: UFS3SBESBE16</v>
      </c>
      <c r="B2083" s="11" t="s">
        <v>1205</v>
      </c>
      <c r="C2083" s="11" t="s">
        <v>31936</v>
      </c>
      <c r="D2083" s="11" t="s">
        <v>1206</v>
      </c>
      <c r="E2083" s="11" t="s">
        <v>32190</v>
      </c>
      <c r="F2083" s="11" t="s">
        <v>82</v>
      </c>
      <c r="G2083" s="11" t="s">
        <v>32717</v>
      </c>
      <c r="H2083" s="11" t="s">
        <v>77</v>
      </c>
      <c r="I2083" s="11">
        <v>2</v>
      </c>
      <c r="J2083" s="11" t="s">
        <v>78</v>
      </c>
      <c r="K2083" s="11" t="s">
        <v>32718</v>
      </c>
      <c r="L2083" s="11">
        <v>120</v>
      </c>
      <c r="M2083" s="11">
        <v>0</v>
      </c>
      <c r="N2083" s="11">
        <v>120</v>
      </c>
      <c r="O2083" s="11">
        <v>120</v>
      </c>
      <c r="P2083" s="11">
        <v>0</v>
      </c>
      <c r="Q2083" s="11">
        <v>0</v>
      </c>
      <c r="R2083" s="11">
        <v>120</v>
      </c>
      <c r="S2083" s="11">
        <v>120</v>
      </c>
      <c r="T2083" s="11">
        <v>0</v>
      </c>
      <c r="U2083" s="11">
        <v>1</v>
      </c>
      <c r="V2083" s="11">
        <v>2</v>
      </c>
      <c r="W2083" s="11">
        <v>0</v>
      </c>
      <c r="X2083" s="11">
        <v>0</v>
      </c>
      <c r="Y2083" s="11">
        <v>1</v>
      </c>
      <c r="Z2083" s="11">
        <v>2</v>
      </c>
      <c r="AA2083" s="12" t="s">
        <v>32958</v>
      </c>
      <c r="AB2083" s="17" t="str">
        <f t="shared" si="193"/>
        <v>Programme: BSc Finance</v>
      </c>
      <c r="AC2083" s="17">
        <f t="shared" si="194"/>
        <v>2</v>
      </c>
      <c r="AD2083" s="17">
        <f t="shared" si="195"/>
        <v>3</v>
      </c>
      <c r="AE2083" s="17" t="str">
        <f t="shared" si="196"/>
        <v/>
      </c>
      <c r="AF2083" s="17" t="str">
        <f t="shared" si="197"/>
        <v/>
      </c>
      <c r="AG2083" s="17" cm="1">
        <f t="array" ref="AG2083">IFERROR(IF(J2083="Level",INDEX($M2083:$S2083,AC2083+1),INDEX($M2083:$S2083,AC2083)),"")</f>
        <v>120</v>
      </c>
      <c r="AH2083" s="17" cm="1">
        <f t="array" ref="AH2083">IFERROR(IF(J2083="Level",INDEX($M2083:$S2083,AD2083+1),INDEX($M2083:$S2083,AD2083)),"")</f>
        <v>120</v>
      </c>
      <c r="AI2083" s="17" t="str" cm="1">
        <f t="array" ref="AI2083">IFERROR(INDEX($M2083:$S2083,AE2083),"")</f>
        <v/>
      </c>
      <c r="AJ2083" s="17" t="str" cm="1">
        <f t="array" ref="AJ2083">IFERROR(INDEX($M2083:$S2083,AF2083),"")</f>
        <v/>
      </c>
      <c r="AK2083" s="17" cm="1">
        <f t="array" ref="AK2083">IFERROR(IF(J2083="Level",INDEX($T2083:$Z2083,AC2083+1),INDEX($T2083:$Z2083,AC2083)),"")</f>
        <v>1</v>
      </c>
      <c r="AL2083" s="17" cm="1">
        <f t="array" ref="AL2083">IFERROR(IF(J2083="Level",INDEX($T2083:$Z2083,AD2083+1),INDEX($T2083:$Z2083,AD2083)),"")</f>
        <v>2</v>
      </c>
      <c r="AM2083" s="17" t="str" cm="1">
        <f t="array" ref="AM2083">IFERROR(INDEX($T2083:$Z2083,AE2083),"")</f>
        <v/>
      </c>
      <c r="AN2083" s="17" t="str" cm="1">
        <f t="array" ref="AN2083">IFERROR(INDEX($T2083:$Z2083,AF2083),"")</f>
        <v/>
      </c>
    </row>
    <row r="2084" spans="1:40" x14ac:dyDescent="0.2">
      <c r="A2084" s="17" t="str">
        <f t="shared" si="192"/>
        <v>BSc Finance: Investment Banking: UFS3SBESBE17</v>
      </c>
      <c r="B2084" s="11" t="s">
        <v>1207</v>
      </c>
      <c r="C2084" s="11" t="s">
        <v>31936</v>
      </c>
      <c r="D2084" s="11" t="s">
        <v>1208</v>
      </c>
      <c r="E2084" s="11" t="s">
        <v>32190</v>
      </c>
      <c r="F2084" s="11" t="s">
        <v>82</v>
      </c>
      <c r="G2084" s="11" t="s">
        <v>32717</v>
      </c>
      <c r="H2084" s="11" t="s">
        <v>77</v>
      </c>
      <c r="I2084" s="11">
        <v>2</v>
      </c>
      <c r="J2084" s="11" t="s">
        <v>78</v>
      </c>
      <c r="K2084" s="11" t="s">
        <v>32718</v>
      </c>
      <c r="L2084" s="11">
        <v>120</v>
      </c>
      <c r="M2084" s="11">
        <v>0</v>
      </c>
      <c r="N2084" s="11">
        <v>120</v>
      </c>
      <c r="O2084" s="11">
        <v>120</v>
      </c>
      <c r="P2084" s="11">
        <v>0</v>
      </c>
      <c r="Q2084" s="11">
        <v>0</v>
      </c>
      <c r="R2084" s="11">
        <v>120</v>
      </c>
      <c r="S2084" s="11">
        <v>120</v>
      </c>
      <c r="T2084" s="11">
        <v>0</v>
      </c>
      <c r="U2084" s="11">
        <v>1</v>
      </c>
      <c r="V2084" s="11">
        <v>2</v>
      </c>
      <c r="W2084" s="11">
        <v>0</v>
      </c>
      <c r="X2084" s="11">
        <v>0</v>
      </c>
      <c r="Y2084" s="11">
        <v>1</v>
      </c>
      <c r="Z2084" s="11">
        <v>2</v>
      </c>
      <c r="AA2084" s="12" t="s">
        <v>32958</v>
      </c>
      <c r="AB2084" s="17" t="str">
        <f t="shared" si="193"/>
        <v>Programme: BSc Finance: Investment Banking</v>
      </c>
      <c r="AC2084" s="17">
        <f t="shared" si="194"/>
        <v>2</v>
      </c>
      <c r="AD2084" s="17">
        <f t="shared" si="195"/>
        <v>3</v>
      </c>
      <c r="AE2084" s="17" t="str">
        <f t="shared" si="196"/>
        <v/>
      </c>
      <c r="AF2084" s="17" t="str">
        <f t="shared" si="197"/>
        <v/>
      </c>
      <c r="AG2084" s="17" cm="1">
        <f t="array" ref="AG2084">IFERROR(IF(J2084="Level",INDEX($M2084:$S2084,AC2084+1),INDEX($M2084:$S2084,AC2084)),"")</f>
        <v>120</v>
      </c>
      <c r="AH2084" s="17" cm="1">
        <f t="array" ref="AH2084">IFERROR(IF(J2084="Level",INDEX($M2084:$S2084,AD2084+1),INDEX($M2084:$S2084,AD2084)),"")</f>
        <v>120</v>
      </c>
      <c r="AI2084" s="17" t="str" cm="1">
        <f t="array" ref="AI2084">IFERROR(INDEX($M2084:$S2084,AE2084),"")</f>
        <v/>
      </c>
      <c r="AJ2084" s="17" t="str" cm="1">
        <f t="array" ref="AJ2084">IFERROR(INDEX($M2084:$S2084,AF2084),"")</f>
        <v/>
      </c>
      <c r="AK2084" s="17" cm="1">
        <f t="array" ref="AK2084">IFERROR(IF(J2084="Level",INDEX($T2084:$Z2084,AC2084+1),INDEX($T2084:$Z2084,AC2084)),"")</f>
        <v>1</v>
      </c>
      <c r="AL2084" s="17" cm="1">
        <f t="array" ref="AL2084">IFERROR(IF(J2084="Level",INDEX($T2084:$Z2084,AD2084+1),INDEX($T2084:$Z2084,AD2084)),"")</f>
        <v>2</v>
      </c>
      <c r="AM2084" s="17" t="str" cm="1">
        <f t="array" ref="AM2084">IFERROR(INDEX($T2084:$Z2084,AE2084),"")</f>
        <v/>
      </c>
      <c r="AN2084" s="17" t="str" cm="1">
        <f t="array" ref="AN2084">IFERROR(INDEX($T2084:$Z2084,AF2084),"")</f>
        <v/>
      </c>
    </row>
    <row r="2085" spans="1:40" x14ac:dyDescent="0.2">
      <c r="A2085" s="17" t="str">
        <f t="shared" si="192"/>
        <v>BSc Finance: Business Management: UFS3SBESBE18</v>
      </c>
      <c r="B2085" s="11" t="s">
        <v>1209</v>
      </c>
      <c r="C2085" s="11" t="s">
        <v>31936</v>
      </c>
      <c r="D2085" s="11" t="s">
        <v>1210</v>
      </c>
      <c r="E2085" s="11" t="s">
        <v>32190</v>
      </c>
      <c r="F2085" s="11" t="s">
        <v>82</v>
      </c>
      <c r="G2085" s="11" t="s">
        <v>32717</v>
      </c>
      <c r="H2085" s="11" t="s">
        <v>77</v>
      </c>
      <c r="I2085" s="11">
        <v>2</v>
      </c>
      <c r="J2085" s="11" t="s">
        <v>78</v>
      </c>
      <c r="K2085" s="11" t="s">
        <v>32718</v>
      </c>
      <c r="L2085" s="11">
        <v>120</v>
      </c>
      <c r="M2085" s="11">
        <v>0</v>
      </c>
      <c r="N2085" s="11">
        <v>120</v>
      </c>
      <c r="O2085" s="11">
        <v>120</v>
      </c>
      <c r="P2085" s="11">
        <v>0</v>
      </c>
      <c r="Q2085" s="11">
        <v>0</v>
      </c>
      <c r="R2085" s="11">
        <v>120</v>
      </c>
      <c r="S2085" s="11">
        <v>120</v>
      </c>
      <c r="T2085" s="11">
        <v>0</v>
      </c>
      <c r="U2085" s="11">
        <v>1</v>
      </c>
      <c r="V2085" s="11">
        <v>2</v>
      </c>
      <c r="W2085" s="11">
        <v>0</v>
      </c>
      <c r="X2085" s="11">
        <v>0</v>
      </c>
      <c r="Y2085" s="11">
        <v>1</v>
      </c>
      <c r="Z2085" s="11">
        <v>2</v>
      </c>
      <c r="AA2085" s="12" t="s">
        <v>32958</v>
      </c>
      <c r="AB2085" s="17" t="str">
        <f t="shared" si="193"/>
        <v>Programme: BSc Finance: Business Management</v>
      </c>
      <c r="AC2085" s="17">
        <f t="shared" si="194"/>
        <v>2</v>
      </c>
      <c r="AD2085" s="17">
        <f t="shared" si="195"/>
        <v>3</v>
      </c>
      <c r="AE2085" s="17" t="str">
        <f t="shared" si="196"/>
        <v/>
      </c>
      <c r="AF2085" s="17" t="str">
        <f t="shared" si="197"/>
        <v/>
      </c>
      <c r="AG2085" s="17" cm="1">
        <f t="array" ref="AG2085">IFERROR(IF(J2085="Level",INDEX($M2085:$S2085,AC2085+1),INDEX($M2085:$S2085,AC2085)),"")</f>
        <v>120</v>
      </c>
      <c r="AH2085" s="17" cm="1">
        <f t="array" ref="AH2085">IFERROR(IF(J2085="Level",INDEX($M2085:$S2085,AD2085+1),INDEX($M2085:$S2085,AD2085)),"")</f>
        <v>120</v>
      </c>
      <c r="AI2085" s="17" t="str" cm="1">
        <f t="array" ref="AI2085">IFERROR(INDEX($M2085:$S2085,AE2085),"")</f>
        <v/>
      </c>
      <c r="AJ2085" s="17" t="str" cm="1">
        <f t="array" ref="AJ2085">IFERROR(INDEX($M2085:$S2085,AF2085),"")</f>
        <v/>
      </c>
      <c r="AK2085" s="17" cm="1">
        <f t="array" ref="AK2085">IFERROR(IF(J2085="Level",INDEX($T2085:$Z2085,AC2085+1),INDEX($T2085:$Z2085,AC2085)),"")</f>
        <v>1</v>
      </c>
      <c r="AL2085" s="17" cm="1">
        <f t="array" ref="AL2085">IFERROR(IF(J2085="Level",INDEX($T2085:$Z2085,AD2085+1),INDEX($T2085:$Z2085,AD2085)),"")</f>
        <v>2</v>
      </c>
      <c r="AM2085" s="17" t="str" cm="1">
        <f t="array" ref="AM2085">IFERROR(INDEX($T2085:$Z2085,AE2085),"")</f>
        <v/>
      </c>
      <c r="AN2085" s="17" t="str" cm="1">
        <f t="array" ref="AN2085">IFERROR(INDEX($T2085:$Z2085,AF2085),"")</f>
        <v/>
      </c>
    </row>
    <row r="2086" spans="1:40" x14ac:dyDescent="0.2">
      <c r="A2086" s="17" t="str">
        <f t="shared" si="192"/>
        <v>BSc Finance: Data Science: UFS3SBESBE19</v>
      </c>
      <c r="B2086" s="11" t="s">
        <v>1211</v>
      </c>
      <c r="C2086" s="11" t="s">
        <v>31936</v>
      </c>
      <c r="D2086" s="11" t="s">
        <v>1212</v>
      </c>
      <c r="E2086" s="11" t="s">
        <v>32190</v>
      </c>
      <c r="F2086" s="11" t="s">
        <v>82</v>
      </c>
      <c r="G2086" s="11" t="s">
        <v>32717</v>
      </c>
      <c r="H2086" s="11" t="s">
        <v>77</v>
      </c>
      <c r="I2086" s="11">
        <v>2</v>
      </c>
      <c r="J2086" s="11" t="s">
        <v>78</v>
      </c>
      <c r="K2086" s="11" t="s">
        <v>32718</v>
      </c>
      <c r="L2086" s="11">
        <v>120</v>
      </c>
      <c r="M2086" s="11">
        <v>0</v>
      </c>
      <c r="N2086" s="11">
        <v>120</v>
      </c>
      <c r="O2086" s="11">
        <v>120</v>
      </c>
      <c r="P2086" s="11">
        <v>0</v>
      </c>
      <c r="Q2086" s="11">
        <v>0</v>
      </c>
      <c r="R2086" s="11">
        <v>120</v>
      </c>
      <c r="S2086" s="11">
        <v>120</v>
      </c>
      <c r="T2086" s="11">
        <v>0</v>
      </c>
      <c r="U2086" s="11">
        <v>1</v>
      </c>
      <c r="V2086" s="11">
        <v>2</v>
      </c>
      <c r="W2086" s="11">
        <v>0</v>
      </c>
      <c r="X2086" s="11">
        <v>0</v>
      </c>
      <c r="Y2086" s="11">
        <v>1</v>
      </c>
      <c r="Z2086" s="11">
        <v>2</v>
      </c>
      <c r="AA2086" s="12" t="s">
        <v>32958</v>
      </c>
      <c r="AB2086" s="17" t="str">
        <f t="shared" si="193"/>
        <v>Programme: BSc Finance: Data Science</v>
      </c>
      <c r="AC2086" s="17">
        <f t="shared" si="194"/>
        <v>2</v>
      </c>
      <c r="AD2086" s="17">
        <f t="shared" si="195"/>
        <v>3</v>
      </c>
      <c r="AE2086" s="17" t="str">
        <f t="shared" si="196"/>
        <v/>
      </c>
      <c r="AF2086" s="17" t="str">
        <f t="shared" si="197"/>
        <v/>
      </c>
      <c r="AG2086" s="17" cm="1">
        <f t="array" ref="AG2086">IFERROR(IF(J2086="Level",INDEX($M2086:$S2086,AC2086+1),INDEX($M2086:$S2086,AC2086)),"")</f>
        <v>120</v>
      </c>
      <c r="AH2086" s="17" cm="1">
        <f t="array" ref="AH2086">IFERROR(IF(J2086="Level",INDEX($M2086:$S2086,AD2086+1),INDEX($M2086:$S2086,AD2086)),"")</f>
        <v>120</v>
      </c>
      <c r="AI2086" s="17" t="str" cm="1">
        <f t="array" ref="AI2086">IFERROR(INDEX($M2086:$S2086,AE2086),"")</f>
        <v/>
      </c>
      <c r="AJ2086" s="17" t="str" cm="1">
        <f t="array" ref="AJ2086">IFERROR(INDEX($M2086:$S2086,AF2086),"")</f>
        <v/>
      </c>
      <c r="AK2086" s="17" cm="1">
        <f t="array" ref="AK2086">IFERROR(IF(J2086="Level",INDEX($T2086:$Z2086,AC2086+1),INDEX($T2086:$Z2086,AC2086)),"")</f>
        <v>1</v>
      </c>
      <c r="AL2086" s="17" cm="1">
        <f t="array" ref="AL2086">IFERROR(IF(J2086="Level",INDEX($T2086:$Z2086,AD2086+1),INDEX($T2086:$Z2086,AD2086)),"")</f>
        <v>2</v>
      </c>
      <c r="AM2086" s="17" t="str" cm="1">
        <f t="array" ref="AM2086">IFERROR(INDEX($T2086:$Z2086,AE2086),"")</f>
        <v/>
      </c>
      <c r="AN2086" s="17" t="str" cm="1">
        <f t="array" ref="AN2086">IFERROR(INDEX($T2086:$Z2086,AF2086),"")</f>
        <v/>
      </c>
    </row>
    <row r="2087" spans="1:40" x14ac:dyDescent="0.2">
      <c r="A2087" s="17" t="str">
        <f t="shared" si="192"/>
        <v>BSc Finance Studies: UFS3SBESBE20</v>
      </c>
      <c r="B2087" s="11" t="s">
        <v>1213</v>
      </c>
      <c r="C2087" s="11" t="s">
        <v>31936</v>
      </c>
      <c r="D2087" s="11" t="s">
        <v>1214</v>
      </c>
      <c r="E2087" s="11" t="s">
        <v>32190</v>
      </c>
      <c r="F2087" s="11" t="s">
        <v>82</v>
      </c>
      <c r="G2087" s="11" t="s">
        <v>32717</v>
      </c>
      <c r="H2087" s="11" t="s">
        <v>77</v>
      </c>
      <c r="I2087" s="11">
        <v>2</v>
      </c>
      <c r="J2087" s="11" t="s">
        <v>78</v>
      </c>
      <c r="K2087" s="11" t="s">
        <v>32718</v>
      </c>
      <c r="L2087" s="11">
        <v>120</v>
      </c>
      <c r="M2087" s="11">
        <v>0</v>
      </c>
      <c r="N2087" s="11">
        <v>120</v>
      </c>
      <c r="O2087" s="11">
        <v>120</v>
      </c>
      <c r="P2087" s="11">
        <v>0</v>
      </c>
      <c r="Q2087" s="11">
        <v>0</v>
      </c>
      <c r="R2087" s="11">
        <v>120</v>
      </c>
      <c r="S2087" s="11">
        <v>120</v>
      </c>
      <c r="T2087" s="11">
        <v>0</v>
      </c>
      <c r="U2087" s="11">
        <v>1</v>
      </c>
      <c r="V2087" s="11">
        <v>2</v>
      </c>
      <c r="W2087" s="11">
        <v>0</v>
      </c>
      <c r="X2087" s="11">
        <v>0</v>
      </c>
      <c r="Y2087" s="11">
        <v>1</v>
      </c>
      <c r="Z2087" s="11">
        <v>2</v>
      </c>
      <c r="AA2087" s="12" t="s">
        <v>32958</v>
      </c>
      <c r="AB2087" s="17" t="str">
        <f t="shared" si="193"/>
        <v>Programme: BSc Finance Studies</v>
      </c>
      <c r="AC2087" s="17">
        <f t="shared" si="194"/>
        <v>2</v>
      </c>
      <c r="AD2087" s="17">
        <f t="shared" si="195"/>
        <v>3</v>
      </c>
      <c r="AE2087" s="17" t="str">
        <f t="shared" si="196"/>
        <v/>
      </c>
      <c r="AF2087" s="17" t="str">
        <f t="shared" si="197"/>
        <v/>
      </c>
      <c r="AG2087" s="17" cm="1">
        <f t="array" ref="AG2087">IFERROR(IF(J2087="Level",INDEX($M2087:$S2087,AC2087+1),INDEX($M2087:$S2087,AC2087)),"")</f>
        <v>120</v>
      </c>
      <c r="AH2087" s="17" cm="1">
        <f t="array" ref="AH2087">IFERROR(IF(J2087="Level",INDEX($M2087:$S2087,AD2087+1),INDEX($M2087:$S2087,AD2087)),"")</f>
        <v>120</v>
      </c>
      <c r="AI2087" s="17" t="str" cm="1">
        <f t="array" ref="AI2087">IFERROR(INDEX($M2087:$S2087,AE2087),"")</f>
        <v/>
      </c>
      <c r="AJ2087" s="17" t="str" cm="1">
        <f t="array" ref="AJ2087">IFERROR(INDEX($M2087:$S2087,AF2087),"")</f>
        <v/>
      </c>
      <c r="AK2087" s="17" cm="1">
        <f t="array" ref="AK2087">IFERROR(IF(J2087="Level",INDEX($T2087:$Z2087,AC2087+1),INDEX($T2087:$Z2087,AC2087)),"")</f>
        <v>1</v>
      </c>
      <c r="AL2087" s="17" cm="1">
        <f t="array" ref="AL2087">IFERROR(IF(J2087="Level",INDEX($T2087:$Z2087,AD2087+1),INDEX($T2087:$Z2087,AD2087)),"")</f>
        <v>2</v>
      </c>
      <c r="AM2087" s="17" t="str" cm="1">
        <f t="array" ref="AM2087">IFERROR(INDEX($T2087:$Z2087,AE2087),"")</f>
        <v/>
      </c>
      <c r="AN2087" s="17" t="str" cm="1">
        <f t="array" ref="AN2087">IFERROR(INDEX($T2087:$Z2087,AF2087),"")</f>
        <v/>
      </c>
    </row>
    <row r="2088" spans="1:40" x14ac:dyDescent="0.2">
      <c r="A2088" s="17" t="str">
        <f t="shared" si="192"/>
        <v>BSc Applied Geology - Cornwall: UFS3CSMCSMCA</v>
      </c>
      <c r="B2088" s="11" t="s">
        <v>1077</v>
      </c>
      <c r="C2088" s="11" t="s">
        <v>31936</v>
      </c>
      <c r="D2088" s="11" t="s">
        <v>1078</v>
      </c>
      <c r="E2088" s="11" t="s">
        <v>392</v>
      </c>
      <c r="F2088" s="11" t="s">
        <v>82</v>
      </c>
      <c r="G2088" s="11" t="s">
        <v>32717</v>
      </c>
      <c r="H2088" s="11" t="s">
        <v>77</v>
      </c>
      <c r="I2088" s="11">
        <v>2</v>
      </c>
      <c r="J2088" s="11" t="s">
        <v>78</v>
      </c>
      <c r="K2088" s="11" t="s">
        <v>32718</v>
      </c>
      <c r="L2088" s="11">
        <v>120</v>
      </c>
      <c r="M2088" s="11">
        <v>0</v>
      </c>
      <c r="N2088" s="11">
        <v>120</v>
      </c>
      <c r="O2088" s="11">
        <v>120</v>
      </c>
      <c r="P2088" s="11">
        <v>0</v>
      </c>
      <c r="Q2088" s="11">
        <v>0</v>
      </c>
      <c r="R2088" s="11">
        <v>120</v>
      </c>
      <c r="S2088" s="11">
        <v>120</v>
      </c>
      <c r="T2088" s="11">
        <v>0</v>
      </c>
      <c r="U2088" s="11">
        <v>1</v>
      </c>
      <c r="V2088" s="11">
        <v>2</v>
      </c>
      <c r="W2088" s="11">
        <v>0</v>
      </c>
      <c r="X2088" s="11">
        <v>0</v>
      </c>
      <c r="Y2088" s="11">
        <v>1</v>
      </c>
      <c r="Z2088" s="11">
        <v>2</v>
      </c>
      <c r="AA2088" s="12" t="s">
        <v>32958</v>
      </c>
      <c r="AB2088" s="17" t="str">
        <f t="shared" si="193"/>
        <v>Programme: BSc Applied Geology - Cornwall</v>
      </c>
      <c r="AC2088" s="17">
        <f t="shared" si="194"/>
        <v>2</v>
      </c>
      <c r="AD2088" s="17">
        <f t="shared" si="195"/>
        <v>3</v>
      </c>
      <c r="AE2088" s="17" t="str">
        <f t="shared" si="196"/>
        <v/>
      </c>
      <c r="AF2088" s="17" t="str">
        <f t="shared" si="197"/>
        <v/>
      </c>
      <c r="AG2088" s="17" cm="1">
        <f t="array" ref="AG2088">IFERROR(IF(J2088="Level",INDEX($M2088:$S2088,AC2088+1),INDEX($M2088:$S2088,AC2088)),"")</f>
        <v>120</v>
      </c>
      <c r="AH2088" s="17" cm="1">
        <f t="array" ref="AH2088">IFERROR(IF(J2088="Level",INDEX($M2088:$S2088,AD2088+1),INDEX($M2088:$S2088,AD2088)),"")</f>
        <v>120</v>
      </c>
      <c r="AI2088" s="17" t="str" cm="1">
        <f t="array" ref="AI2088">IFERROR(INDEX($M2088:$S2088,AE2088),"")</f>
        <v/>
      </c>
      <c r="AJ2088" s="17" t="str" cm="1">
        <f t="array" ref="AJ2088">IFERROR(INDEX($M2088:$S2088,AF2088),"")</f>
        <v/>
      </c>
      <c r="AK2088" s="17" cm="1">
        <f t="array" ref="AK2088">IFERROR(IF(J2088="Level",INDEX($T2088:$Z2088,AC2088+1),INDEX($T2088:$Z2088,AC2088)),"")</f>
        <v>1</v>
      </c>
      <c r="AL2088" s="17" cm="1">
        <f t="array" ref="AL2088">IFERROR(IF(J2088="Level",INDEX($T2088:$Z2088,AD2088+1),INDEX($T2088:$Z2088,AD2088)),"")</f>
        <v>2</v>
      </c>
      <c r="AM2088" s="17" t="str" cm="1">
        <f t="array" ref="AM2088">IFERROR(INDEX($T2088:$Z2088,AE2088),"")</f>
        <v/>
      </c>
      <c r="AN2088" s="17" t="str" cm="1">
        <f t="array" ref="AN2088">IFERROR(INDEX($T2088:$Z2088,AF2088),"")</f>
        <v/>
      </c>
    </row>
    <row r="2089" spans="1:40" x14ac:dyDescent="0.2">
      <c r="A2089" s="17" t="str">
        <f t="shared" si="192"/>
        <v>BSc Engineering Geology and Geotechnics - Cornwall: UFS3CSMCSMCC</v>
      </c>
      <c r="B2089" s="11" t="s">
        <v>1081</v>
      </c>
      <c r="C2089" s="11" t="s">
        <v>31936</v>
      </c>
      <c r="D2089" s="11" t="s">
        <v>1082</v>
      </c>
      <c r="E2089" s="11" t="s">
        <v>392</v>
      </c>
      <c r="F2089" s="11" t="s">
        <v>82</v>
      </c>
      <c r="G2089" s="11" t="s">
        <v>32717</v>
      </c>
      <c r="H2089" s="11" t="s">
        <v>77</v>
      </c>
      <c r="I2089" s="11">
        <v>2</v>
      </c>
      <c r="J2089" s="11" t="s">
        <v>78</v>
      </c>
      <c r="K2089" s="11" t="s">
        <v>32718</v>
      </c>
      <c r="L2089" s="11">
        <v>120</v>
      </c>
      <c r="M2089" s="11">
        <v>0</v>
      </c>
      <c r="N2089" s="11">
        <v>120</v>
      </c>
      <c r="O2089" s="11">
        <v>120</v>
      </c>
      <c r="P2089" s="11">
        <v>0</v>
      </c>
      <c r="Q2089" s="11">
        <v>0</v>
      </c>
      <c r="R2089" s="11">
        <v>120</v>
      </c>
      <c r="S2089" s="11">
        <v>120</v>
      </c>
      <c r="T2089" s="11">
        <v>0</v>
      </c>
      <c r="U2089" s="11">
        <v>1</v>
      </c>
      <c r="V2089" s="11">
        <v>2</v>
      </c>
      <c r="W2089" s="11">
        <v>0</v>
      </c>
      <c r="X2089" s="11">
        <v>0</v>
      </c>
      <c r="Y2089" s="11">
        <v>1</v>
      </c>
      <c r="Z2089" s="11">
        <v>2</v>
      </c>
      <c r="AA2089" s="12" t="s">
        <v>32958</v>
      </c>
      <c r="AB2089" s="17" t="str">
        <f t="shared" si="193"/>
        <v>Programme: BSc Engineering Geology and Geotechnics - Cornwall</v>
      </c>
      <c r="AC2089" s="17">
        <f t="shared" si="194"/>
        <v>2</v>
      </c>
      <c r="AD2089" s="17">
        <f t="shared" si="195"/>
        <v>3</v>
      </c>
      <c r="AE2089" s="17" t="str">
        <f t="shared" si="196"/>
        <v/>
      </c>
      <c r="AF2089" s="17" t="str">
        <f t="shared" si="197"/>
        <v/>
      </c>
      <c r="AG2089" s="17" cm="1">
        <f t="array" ref="AG2089">IFERROR(IF(J2089="Level",INDEX($M2089:$S2089,AC2089+1),INDEX($M2089:$S2089,AC2089)),"")</f>
        <v>120</v>
      </c>
      <c r="AH2089" s="17" cm="1">
        <f t="array" ref="AH2089">IFERROR(IF(J2089="Level",INDEX($M2089:$S2089,AD2089+1),INDEX($M2089:$S2089,AD2089)),"")</f>
        <v>120</v>
      </c>
      <c r="AI2089" s="17" t="str" cm="1">
        <f t="array" ref="AI2089">IFERROR(INDEX($M2089:$S2089,AE2089),"")</f>
        <v/>
      </c>
      <c r="AJ2089" s="17" t="str" cm="1">
        <f t="array" ref="AJ2089">IFERROR(INDEX($M2089:$S2089,AF2089),"")</f>
        <v/>
      </c>
      <c r="AK2089" s="17" cm="1">
        <f t="array" ref="AK2089">IFERROR(IF(J2089="Level",INDEX($T2089:$Z2089,AC2089+1),INDEX($T2089:$Z2089,AC2089)),"")</f>
        <v>1</v>
      </c>
      <c r="AL2089" s="17" cm="1">
        <f t="array" ref="AL2089">IFERROR(IF(J2089="Level",INDEX($T2089:$Z2089,AD2089+1),INDEX($T2089:$Z2089,AD2089)),"")</f>
        <v>2</v>
      </c>
      <c r="AM2089" s="17" t="str" cm="1">
        <f t="array" ref="AM2089">IFERROR(INDEX($T2089:$Z2089,AE2089),"")</f>
        <v/>
      </c>
      <c r="AN2089" s="17" t="str" cm="1">
        <f t="array" ref="AN2089">IFERROR(INDEX($T2089:$Z2089,AF2089),"")</f>
        <v/>
      </c>
    </row>
    <row r="2090" spans="1:40" x14ac:dyDescent="0.2">
      <c r="A2090" s="17" t="str">
        <f t="shared" si="192"/>
        <v>BSc Geology - Cornwall: UFS3CSMCSMCF</v>
      </c>
      <c r="B2090" s="11" t="s">
        <v>1083</v>
      </c>
      <c r="C2090" s="11" t="s">
        <v>31936</v>
      </c>
      <c r="D2090" s="11" t="s">
        <v>1084</v>
      </c>
      <c r="E2090" s="11" t="s">
        <v>392</v>
      </c>
      <c r="F2090" s="11" t="s">
        <v>82</v>
      </c>
      <c r="G2090" s="11" t="s">
        <v>32717</v>
      </c>
      <c r="H2090" s="11" t="s">
        <v>77</v>
      </c>
      <c r="I2090" s="11">
        <v>2</v>
      </c>
      <c r="J2090" s="11" t="s">
        <v>78</v>
      </c>
      <c r="K2090" s="11" t="s">
        <v>32718</v>
      </c>
      <c r="L2090" s="11">
        <v>120</v>
      </c>
      <c r="M2090" s="11">
        <v>0</v>
      </c>
      <c r="N2090" s="11">
        <v>120</v>
      </c>
      <c r="O2090" s="11">
        <v>120</v>
      </c>
      <c r="P2090" s="11">
        <v>0</v>
      </c>
      <c r="Q2090" s="11">
        <v>0</v>
      </c>
      <c r="R2090" s="11">
        <v>120</v>
      </c>
      <c r="S2090" s="11">
        <v>120</v>
      </c>
      <c r="T2090" s="11">
        <v>0</v>
      </c>
      <c r="U2090" s="11">
        <v>1</v>
      </c>
      <c r="V2090" s="11">
        <v>2</v>
      </c>
      <c r="W2090" s="11">
        <v>0</v>
      </c>
      <c r="X2090" s="11">
        <v>0</v>
      </c>
      <c r="Y2090" s="11">
        <v>1</v>
      </c>
      <c r="Z2090" s="11">
        <v>2</v>
      </c>
      <c r="AA2090" s="12" t="s">
        <v>32958</v>
      </c>
      <c r="AB2090" s="17" t="str">
        <f t="shared" si="193"/>
        <v>Programme: BSc Geology - Cornwall</v>
      </c>
      <c r="AC2090" s="17">
        <f t="shared" si="194"/>
        <v>2</v>
      </c>
      <c r="AD2090" s="17">
        <f t="shared" si="195"/>
        <v>3</v>
      </c>
      <c r="AE2090" s="17" t="str">
        <f t="shared" si="196"/>
        <v/>
      </c>
      <c r="AF2090" s="17" t="str">
        <f t="shared" si="197"/>
        <v/>
      </c>
      <c r="AG2090" s="17" cm="1">
        <f t="array" ref="AG2090">IFERROR(IF(J2090="Level",INDEX($M2090:$S2090,AC2090+1),INDEX($M2090:$S2090,AC2090)),"")</f>
        <v>120</v>
      </c>
      <c r="AH2090" s="17" cm="1">
        <f t="array" ref="AH2090">IFERROR(IF(J2090="Level",INDEX($M2090:$S2090,AD2090+1),INDEX($M2090:$S2090,AD2090)),"")</f>
        <v>120</v>
      </c>
      <c r="AI2090" s="17" t="str" cm="1">
        <f t="array" ref="AI2090">IFERROR(INDEX($M2090:$S2090,AE2090),"")</f>
        <v/>
      </c>
      <c r="AJ2090" s="17" t="str" cm="1">
        <f t="array" ref="AJ2090">IFERROR(INDEX($M2090:$S2090,AF2090),"")</f>
        <v/>
      </c>
      <c r="AK2090" s="17" cm="1">
        <f t="array" ref="AK2090">IFERROR(IF(J2090="Level",INDEX($T2090:$Z2090,AC2090+1),INDEX($T2090:$Z2090,AC2090)),"")</f>
        <v>1</v>
      </c>
      <c r="AL2090" s="17" cm="1">
        <f t="array" ref="AL2090">IFERROR(IF(J2090="Level",INDEX($T2090:$Z2090,AD2090+1),INDEX($T2090:$Z2090,AD2090)),"")</f>
        <v>2</v>
      </c>
      <c r="AM2090" s="17" t="str" cm="1">
        <f t="array" ref="AM2090">IFERROR(INDEX($T2090:$Z2090,AE2090),"")</f>
        <v/>
      </c>
      <c r="AN2090" s="17" t="str" cm="1">
        <f t="array" ref="AN2090">IFERROR(INDEX($T2090:$Z2090,AF2090),"")</f>
        <v/>
      </c>
    </row>
    <row r="2091" spans="1:40" x14ac:dyDescent="0.2">
      <c r="A2091" s="17" t="str">
        <f t="shared" si="192"/>
        <v>BSc Resource and Exploration Geology - Cornwall: UFS3CSMCSMCG</v>
      </c>
      <c r="B2091" s="11" t="s">
        <v>1085</v>
      </c>
      <c r="C2091" s="11" t="s">
        <v>31936</v>
      </c>
      <c r="D2091" s="11" t="s">
        <v>1086</v>
      </c>
      <c r="E2091" s="11" t="s">
        <v>392</v>
      </c>
      <c r="F2091" s="11" t="s">
        <v>82</v>
      </c>
      <c r="G2091" s="11" t="s">
        <v>32717</v>
      </c>
      <c r="H2091" s="11" t="s">
        <v>77</v>
      </c>
      <c r="I2091" s="11">
        <v>2</v>
      </c>
      <c r="J2091" s="11" t="s">
        <v>78</v>
      </c>
      <c r="K2091" s="11" t="s">
        <v>32718</v>
      </c>
      <c r="L2091" s="11">
        <v>120</v>
      </c>
      <c r="M2091" s="11">
        <v>0</v>
      </c>
      <c r="N2091" s="11">
        <v>120</v>
      </c>
      <c r="O2091" s="11">
        <v>120</v>
      </c>
      <c r="P2091" s="11">
        <v>0</v>
      </c>
      <c r="Q2091" s="11">
        <v>0</v>
      </c>
      <c r="R2091" s="11">
        <v>120</v>
      </c>
      <c r="S2091" s="11">
        <v>120</v>
      </c>
      <c r="T2091" s="11">
        <v>0</v>
      </c>
      <c r="U2091" s="11">
        <v>1</v>
      </c>
      <c r="V2091" s="11">
        <v>2</v>
      </c>
      <c r="W2091" s="11">
        <v>0</v>
      </c>
      <c r="X2091" s="11">
        <v>0</v>
      </c>
      <c r="Y2091" s="11">
        <v>1</v>
      </c>
      <c r="Z2091" s="11">
        <v>2</v>
      </c>
      <c r="AA2091" s="12" t="s">
        <v>32958</v>
      </c>
      <c r="AB2091" s="17" t="str">
        <f t="shared" si="193"/>
        <v>Programme: BSc Resource and Exploration Geology - Cornwall</v>
      </c>
      <c r="AC2091" s="17">
        <f t="shared" si="194"/>
        <v>2</v>
      </c>
      <c r="AD2091" s="17">
        <f t="shared" si="195"/>
        <v>3</v>
      </c>
      <c r="AE2091" s="17" t="str">
        <f t="shared" si="196"/>
        <v/>
      </c>
      <c r="AF2091" s="17" t="str">
        <f t="shared" si="197"/>
        <v/>
      </c>
      <c r="AG2091" s="17" cm="1">
        <f t="array" ref="AG2091">IFERROR(IF(J2091="Level",INDEX($M2091:$S2091,AC2091+1),INDEX($M2091:$S2091,AC2091)),"")</f>
        <v>120</v>
      </c>
      <c r="AH2091" s="17" cm="1">
        <f t="array" ref="AH2091">IFERROR(IF(J2091="Level",INDEX($M2091:$S2091,AD2091+1),INDEX($M2091:$S2091,AD2091)),"")</f>
        <v>120</v>
      </c>
      <c r="AI2091" s="17" t="str" cm="1">
        <f t="array" ref="AI2091">IFERROR(INDEX($M2091:$S2091,AE2091),"")</f>
        <v/>
      </c>
      <c r="AJ2091" s="17" t="str" cm="1">
        <f t="array" ref="AJ2091">IFERROR(INDEX($M2091:$S2091,AF2091),"")</f>
        <v/>
      </c>
      <c r="AK2091" s="17" cm="1">
        <f t="array" ref="AK2091">IFERROR(IF(J2091="Level",INDEX($T2091:$Z2091,AC2091+1),INDEX($T2091:$Z2091,AC2091)),"")</f>
        <v>1</v>
      </c>
      <c r="AL2091" s="17" cm="1">
        <f t="array" ref="AL2091">IFERROR(IF(J2091="Level",INDEX($T2091:$Z2091,AD2091+1),INDEX($T2091:$Z2091,AD2091)),"")</f>
        <v>2</v>
      </c>
      <c r="AM2091" s="17" t="str" cm="1">
        <f t="array" ref="AM2091">IFERROR(INDEX($T2091:$Z2091,AE2091),"")</f>
        <v/>
      </c>
      <c r="AN2091" s="17" t="str" cm="1">
        <f t="array" ref="AN2091">IFERROR(INDEX($T2091:$Z2091,AF2091),"")</f>
        <v/>
      </c>
    </row>
    <row r="2092" spans="1:40" x14ac:dyDescent="0.2">
      <c r="A2092" s="17" t="str">
        <f t="shared" si="192"/>
        <v>BSc Environmental Geoscience - Cornwall: UFS3CSMCSMCH</v>
      </c>
      <c r="B2092" s="11" t="s">
        <v>1087</v>
      </c>
      <c r="C2092" s="11" t="s">
        <v>31936</v>
      </c>
      <c r="D2092" s="11" t="s">
        <v>1088</v>
      </c>
      <c r="E2092" s="11" t="s">
        <v>392</v>
      </c>
      <c r="F2092" s="11" t="s">
        <v>82</v>
      </c>
      <c r="G2092" s="11" t="s">
        <v>32717</v>
      </c>
      <c r="H2092" s="11" t="s">
        <v>77</v>
      </c>
      <c r="I2092" s="11">
        <v>2</v>
      </c>
      <c r="J2092" s="11" t="s">
        <v>78</v>
      </c>
      <c r="K2092" s="11" t="s">
        <v>32718</v>
      </c>
      <c r="L2092" s="11">
        <v>120</v>
      </c>
      <c r="M2092" s="11">
        <v>0</v>
      </c>
      <c r="N2092" s="11">
        <v>120</v>
      </c>
      <c r="O2092" s="11">
        <v>120</v>
      </c>
      <c r="P2092" s="11">
        <v>0</v>
      </c>
      <c r="Q2092" s="11">
        <v>0</v>
      </c>
      <c r="R2092" s="11">
        <v>120</v>
      </c>
      <c r="S2092" s="11">
        <v>120</v>
      </c>
      <c r="T2092" s="11">
        <v>0</v>
      </c>
      <c r="U2092" s="11">
        <v>1</v>
      </c>
      <c r="V2092" s="11">
        <v>2</v>
      </c>
      <c r="W2092" s="11">
        <v>0</v>
      </c>
      <c r="X2092" s="11">
        <v>0</v>
      </c>
      <c r="Y2092" s="11">
        <v>1</v>
      </c>
      <c r="Z2092" s="11">
        <v>2</v>
      </c>
      <c r="AA2092" s="12" t="s">
        <v>32958</v>
      </c>
      <c r="AB2092" s="17" t="str">
        <f t="shared" si="193"/>
        <v>Programme: BSc Environmental Geoscience - Cornwall</v>
      </c>
      <c r="AC2092" s="17">
        <f t="shared" si="194"/>
        <v>2</v>
      </c>
      <c r="AD2092" s="17">
        <f t="shared" si="195"/>
        <v>3</v>
      </c>
      <c r="AE2092" s="17" t="str">
        <f t="shared" si="196"/>
        <v/>
      </c>
      <c r="AF2092" s="17" t="str">
        <f t="shared" si="197"/>
        <v/>
      </c>
      <c r="AG2092" s="17" cm="1">
        <f t="array" ref="AG2092">IFERROR(IF(J2092="Level",INDEX($M2092:$S2092,AC2092+1),INDEX($M2092:$S2092,AC2092)),"")</f>
        <v>120</v>
      </c>
      <c r="AH2092" s="17" cm="1">
        <f t="array" ref="AH2092">IFERROR(IF(J2092="Level",INDEX($M2092:$S2092,AD2092+1),INDEX($M2092:$S2092,AD2092)),"")</f>
        <v>120</v>
      </c>
      <c r="AI2092" s="17" t="str" cm="1">
        <f t="array" ref="AI2092">IFERROR(INDEX($M2092:$S2092,AE2092),"")</f>
        <v/>
      </c>
      <c r="AJ2092" s="17" t="str" cm="1">
        <f t="array" ref="AJ2092">IFERROR(INDEX($M2092:$S2092,AF2092),"")</f>
        <v/>
      </c>
      <c r="AK2092" s="17" cm="1">
        <f t="array" ref="AK2092">IFERROR(IF(J2092="Level",INDEX($T2092:$Z2092,AC2092+1),INDEX($T2092:$Z2092,AC2092)),"")</f>
        <v>1</v>
      </c>
      <c r="AL2092" s="17" cm="1">
        <f t="array" ref="AL2092">IFERROR(IF(J2092="Level",INDEX($T2092:$Z2092,AD2092+1),INDEX($T2092:$Z2092,AD2092)),"")</f>
        <v>2</v>
      </c>
      <c r="AM2092" s="17" t="str" cm="1">
        <f t="array" ref="AM2092">IFERROR(INDEX($T2092:$Z2092,AE2092),"")</f>
        <v/>
      </c>
      <c r="AN2092" s="17" t="str" cm="1">
        <f t="array" ref="AN2092">IFERROR(INDEX($T2092:$Z2092,AF2092),"")</f>
        <v/>
      </c>
    </row>
    <row r="2093" spans="1:40" x14ac:dyDescent="0.2">
      <c r="A2093" s="17" t="str">
        <f t="shared" si="192"/>
        <v>BA Geography: UFA3GOAGOA04</v>
      </c>
      <c r="B2093" s="11" t="s">
        <v>893</v>
      </c>
      <c r="C2093" s="11" t="s">
        <v>31936</v>
      </c>
      <c r="D2093" s="11" t="s">
        <v>894</v>
      </c>
      <c r="E2093" s="11" t="s">
        <v>316</v>
      </c>
      <c r="F2093" s="11" t="s">
        <v>82</v>
      </c>
      <c r="G2093" s="11" t="s">
        <v>32717</v>
      </c>
      <c r="H2093" s="11" t="s">
        <v>77</v>
      </c>
      <c r="I2093" s="11">
        <v>2</v>
      </c>
      <c r="J2093" s="11" t="s">
        <v>78</v>
      </c>
      <c r="K2093" s="11" t="s">
        <v>32718</v>
      </c>
      <c r="L2093" s="11">
        <v>120</v>
      </c>
      <c r="M2093" s="11">
        <v>0</v>
      </c>
      <c r="N2093" s="11">
        <v>120</v>
      </c>
      <c r="O2093" s="11">
        <v>120</v>
      </c>
      <c r="P2093" s="11">
        <v>0</v>
      </c>
      <c r="Q2093" s="11">
        <v>0</v>
      </c>
      <c r="R2093" s="11">
        <v>120</v>
      </c>
      <c r="S2093" s="11">
        <v>120</v>
      </c>
      <c r="T2093" s="11">
        <v>0</v>
      </c>
      <c r="U2093" s="11">
        <v>1</v>
      </c>
      <c r="V2093" s="11">
        <v>2</v>
      </c>
      <c r="W2093" s="11">
        <v>0</v>
      </c>
      <c r="X2093" s="11">
        <v>0</v>
      </c>
      <c r="Y2093" s="11">
        <v>1</v>
      </c>
      <c r="Z2093" s="11">
        <v>2</v>
      </c>
      <c r="AA2093" s="12" t="s">
        <v>32958</v>
      </c>
      <c r="AB2093" s="17" t="str">
        <f t="shared" si="193"/>
        <v>Programme: BA Geography</v>
      </c>
      <c r="AC2093" s="17">
        <f t="shared" si="194"/>
        <v>2</v>
      </c>
      <c r="AD2093" s="17">
        <f t="shared" si="195"/>
        <v>3</v>
      </c>
      <c r="AE2093" s="17" t="str">
        <f t="shared" si="196"/>
        <v/>
      </c>
      <c r="AF2093" s="17" t="str">
        <f t="shared" si="197"/>
        <v/>
      </c>
      <c r="AG2093" s="17" cm="1">
        <f t="array" ref="AG2093">IFERROR(IF(J2093="Level",INDEX($M2093:$S2093,AC2093+1),INDEX($M2093:$S2093,AC2093)),"")</f>
        <v>120</v>
      </c>
      <c r="AH2093" s="17" cm="1">
        <f t="array" ref="AH2093">IFERROR(IF(J2093="Level",INDEX($M2093:$S2093,AD2093+1),INDEX($M2093:$S2093,AD2093)),"")</f>
        <v>120</v>
      </c>
      <c r="AI2093" s="17" t="str" cm="1">
        <f t="array" ref="AI2093">IFERROR(INDEX($M2093:$S2093,AE2093),"")</f>
        <v/>
      </c>
      <c r="AJ2093" s="17" t="str" cm="1">
        <f t="array" ref="AJ2093">IFERROR(INDEX($M2093:$S2093,AF2093),"")</f>
        <v/>
      </c>
      <c r="AK2093" s="17" cm="1">
        <f t="array" ref="AK2093">IFERROR(IF(J2093="Level",INDEX($T2093:$Z2093,AC2093+1),INDEX($T2093:$Z2093,AC2093)),"")</f>
        <v>1</v>
      </c>
      <c r="AL2093" s="17" cm="1">
        <f t="array" ref="AL2093">IFERROR(IF(J2093="Level",INDEX($T2093:$Z2093,AD2093+1),INDEX($T2093:$Z2093,AD2093)),"")</f>
        <v>2</v>
      </c>
      <c r="AM2093" s="17" t="str" cm="1">
        <f t="array" ref="AM2093">IFERROR(INDEX($T2093:$Z2093,AE2093),"")</f>
        <v/>
      </c>
      <c r="AN2093" s="17" t="str" cm="1">
        <f t="array" ref="AN2093">IFERROR(INDEX($T2093:$Z2093,AF2093),"")</f>
        <v/>
      </c>
    </row>
    <row r="2094" spans="1:40" x14ac:dyDescent="0.2">
      <c r="A2094" s="17" t="str">
        <f t="shared" si="192"/>
        <v>BA Business and Management: UFA3SBESBE15</v>
      </c>
      <c r="B2094" s="11" t="s">
        <v>989</v>
      </c>
      <c r="C2094" s="11" t="s">
        <v>31936</v>
      </c>
      <c r="D2094" s="11" t="s">
        <v>990</v>
      </c>
      <c r="E2094" s="11" t="s">
        <v>32279</v>
      </c>
      <c r="F2094" s="11" t="s">
        <v>82</v>
      </c>
      <c r="G2094" s="11" t="s">
        <v>32717</v>
      </c>
      <c r="H2094" s="11" t="s">
        <v>77</v>
      </c>
      <c r="I2094" s="11">
        <v>2</v>
      </c>
      <c r="J2094" s="11" t="s">
        <v>78</v>
      </c>
      <c r="K2094" s="11" t="s">
        <v>32718</v>
      </c>
      <c r="L2094" s="11">
        <v>120</v>
      </c>
      <c r="M2094" s="11">
        <v>0</v>
      </c>
      <c r="N2094" s="11">
        <v>120</v>
      </c>
      <c r="O2094" s="11">
        <v>120</v>
      </c>
      <c r="P2094" s="11">
        <v>0</v>
      </c>
      <c r="Q2094" s="11">
        <v>0</v>
      </c>
      <c r="R2094" s="11">
        <v>120</v>
      </c>
      <c r="S2094" s="11">
        <v>120</v>
      </c>
      <c r="T2094" s="11">
        <v>0</v>
      </c>
      <c r="U2094" s="11">
        <v>1</v>
      </c>
      <c r="V2094" s="11">
        <v>2</v>
      </c>
      <c r="W2094" s="11">
        <v>0</v>
      </c>
      <c r="X2094" s="11">
        <v>0</v>
      </c>
      <c r="Y2094" s="11">
        <v>1</v>
      </c>
      <c r="Z2094" s="11">
        <v>2</v>
      </c>
      <c r="AA2094" s="12" t="s">
        <v>32958</v>
      </c>
      <c r="AB2094" s="17" t="str">
        <f t="shared" si="193"/>
        <v>Programme: BA Business and Management</v>
      </c>
      <c r="AC2094" s="17">
        <f t="shared" si="194"/>
        <v>2</v>
      </c>
      <c r="AD2094" s="17">
        <f t="shared" si="195"/>
        <v>3</v>
      </c>
      <c r="AE2094" s="17" t="str">
        <f t="shared" si="196"/>
        <v/>
      </c>
      <c r="AF2094" s="17" t="str">
        <f t="shared" si="197"/>
        <v/>
      </c>
      <c r="AG2094" s="17" cm="1">
        <f t="array" ref="AG2094">IFERROR(IF(J2094="Level",INDEX($M2094:$S2094,AC2094+1),INDEX($M2094:$S2094,AC2094)),"")</f>
        <v>120</v>
      </c>
      <c r="AH2094" s="17" cm="1">
        <f t="array" ref="AH2094">IFERROR(IF(J2094="Level",INDEX($M2094:$S2094,AD2094+1),INDEX($M2094:$S2094,AD2094)),"")</f>
        <v>120</v>
      </c>
      <c r="AI2094" s="17" t="str" cm="1">
        <f t="array" ref="AI2094">IFERROR(INDEX($M2094:$S2094,AE2094),"")</f>
        <v/>
      </c>
      <c r="AJ2094" s="17" t="str" cm="1">
        <f t="array" ref="AJ2094">IFERROR(INDEX($M2094:$S2094,AF2094),"")</f>
        <v/>
      </c>
      <c r="AK2094" s="17" cm="1">
        <f t="array" ref="AK2094">IFERROR(IF(J2094="Level",INDEX($T2094:$Z2094,AC2094+1),INDEX($T2094:$Z2094,AC2094)),"")</f>
        <v>1</v>
      </c>
      <c r="AL2094" s="17" cm="1">
        <f t="array" ref="AL2094">IFERROR(IF(J2094="Level",INDEX($T2094:$Z2094,AD2094+1),INDEX($T2094:$Z2094,AD2094)),"")</f>
        <v>2</v>
      </c>
      <c r="AM2094" s="17" t="str" cm="1">
        <f t="array" ref="AM2094">IFERROR(INDEX($T2094:$Z2094,AE2094),"")</f>
        <v/>
      </c>
      <c r="AN2094" s="17" t="str" cm="1">
        <f t="array" ref="AN2094">IFERROR(INDEX($T2094:$Z2094,AF2094),"")</f>
        <v/>
      </c>
    </row>
    <row r="2095" spans="1:40" x14ac:dyDescent="0.2">
      <c r="A2095" s="17" t="str">
        <f t="shared" si="192"/>
        <v>BA Business Studies: UFA3SBESBE21</v>
      </c>
      <c r="B2095" s="11" t="s">
        <v>991</v>
      </c>
      <c r="C2095" s="11" t="s">
        <v>31936</v>
      </c>
      <c r="D2095" s="11" t="s">
        <v>992</v>
      </c>
      <c r="E2095" s="11" t="s">
        <v>32279</v>
      </c>
      <c r="F2095" s="11" t="s">
        <v>82</v>
      </c>
      <c r="G2095" s="11" t="s">
        <v>32717</v>
      </c>
      <c r="H2095" s="11" t="s">
        <v>77</v>
      </c>
      <c r="I2095" s="11">
        <v>2</v>
      </c>
      <c r="J2095" s="11" t="s">
        <v>78</v>
      </c>
      <c r="K2095" s="11" t="s">
        <v>32718</v>
      </c>
      <c r="L2095" s="11">
        <v>120</v>
      </c>
      <c r="M2095" s="11">
        <v>0</v>
      </c>
      <c r="N2095" s="11">
        <v>120</v>
      </c>
      <c r="O2095" s="11">
        <v>120</v>
      </c>
      <c r="P2095" s="11">
        <v>0</v>
      </c>
      <c r="Q2095" s="11">
        <v>0</v>
      </c>
      <c r="R2095" s="11">
        <v>120</v>
      </c>
      <c r="S2095" s="11">
        <v>120</v>
      </c>
      <c r="T2095" s="11">
        <v>0</v>
      </c>
      <c r="U2095" s="11">
        <v>1</v>
      </c>
      <c r="V2095" s="11">
        <v>2</v>
      </c>
      <c r="W2095" s="11">
        <v>0</v>
      </c>
      <c r="X2095" s="11">
        <v>0</v>
      </c>
      <c r="Y2095" s="11">
        <v>1</v>
      </c>
      <c r="Z2095" s="11">
        <v>2</v>
      </c>
      <c r="AA2095" s="12" t="s">
        <v>32958</v>
      </c>
      <c r="AB2095" s="17" t="str">
        <f t="shared" si="193"/>
        <v>Programme: BA Business Studies</v>
      </c>
      <c r="AC2095" s="17">
        <f t="shared" si="194"/>
        <v>2</v>
      </c>
      <c r="AD2095" s="17">
        <f t="shared" si="195"/>
        <v>3</v>
      </c>
      <c r="AE2095" s="17" t="str">
        <f t="shared" si="196"/>
        <v/>
      </c>
      <c r="AF2095" s="17" t="str">
        <f t="shared" si="197"/>
        <v/>
      </c>
      <c r="AG2095" s="17" cm="1">
        <f t="array" ref="AG2095">IFERROR(IF(J2095="Level",INDEX($M2095:$S2095,AC2095+1),INDEX($M2095:$S2095,AC2095)),"")</f>
        <v>120</v>
      </c>
      <c r="AH2095" s="17" cm="1">
        <f t="array" ref="AH2095">IFERROR(IF(J2095="Level",INDEX($M2095:$S2095,AD2095+1),INDEX($M2095:$S2095,AD2095)),"")</f>
        <v>120</v>
      </c>
      <c r="AI2095" s="17" t="str" cm="1">
        <f t="array" ref="AI2095">IFERROR(INDEX($M2095:$S2095,AE2095),"")</f>
        <v/>
      </c>
      <c r="AJ2095" s="17" t="str" cm="1">
        <f t="array" ref="AJ2095">IFERROR(INDEX($M2095:$S2095,AF2095),"")</f>
        <v/>
      </c>
      <c r="AK2095" s="17" cm="1">
        <f t="array" ref="AK2095">IFERROR(IF(J2095="Level",INDEX($T2095:$Z2095,AC2095+1),INDEX($T2095:$Z2095,AC2095)),"")</f>
        <v>1</v>
      </c>
      <c r="AL2095" s="17" cm="1">
        <f t="array" ref="AL2095">IFERROR(IF(J2095="Level",INDEX($T2095:$Z2095,AD2095+1),INDEX($T2095:$Z2095,AD2095)),"")</f>
        <v>2</v>
      </c>
      <c r="AM2095" s="17" t="str" cm="1">
        <f t="array" ref="AM2095">IFERROR(INDEX($T2095:$Z2095,AE2095),"")</f>
        <v/>
      </c>
      <c r="AN2095" s="17" t="str" cm="1">
        <f t="array" ref="AN2095">IFERROR(INDEX($T2095:$Z2095,AF2095),"")</f>
        <v/>
      </c>
    </row>
    <row r="2096" spans="1:40" x14ac:dyDescent="0.2">
      <c r="A2096" s="17" t="str">
        <f t="shared" si="192"/>
        <v>BSc Business and Management: UFS3SBESBE09</v>
      </c>
      <c r="B2096" s="11" t="s">
        <v>1195</v>
      </c>
      <c r="C2096" s="11" t="s">
        <v>31936</v>
      </c>
      <c r="D2096" s="11" t="s">
        <v>1196</v>
      </c>
      <c r="E2096" s="11" t="s">
        <v>32279</v>
      </c>
      <c r="F2096" s="11" t="s">
        <v>82</v>
      </c>
      <c r="G2096" s="11" t="s">
        <v>32717</v>
      </c>
      <c r="H2096" s="11" t="s">
        <v>77</v>
      </c>
      <c r="I2096" s="11">
        <v>2</v>
      </c>
      <c r="J2096" s="11" t="s">
        <v>78</v>
      </c>
      <c r="K2096" s="11" t="s">
        <v>32718</v>
      </c>
      <c r="L2096" s="11">
        <v>120</v>
      </c>
      <c r="M2096" s="11">
        <v>0</v>
      </c>
      <c r="N2096" s="11">
        <v>120</v>
      </c>
      <c r="O2096" s="11">
        <v>120</v>
      </c>
      <c r="P2096" s="11">
        <v>0</v>
      </c>
      <c r="Q2096" s="11">
        <v>0</v>
      </c>
      <c r="R2096" s="11">
        <v>120</v>
      </c>
      <c r="S2096" s="11">
        <v>120</v>
      </c>
      <c r="T2096" s="11">
        <v>0</v>
      </c>
      <c r="U2096" s="11">
        <v>1</v>
      </c>
      <c r="V2096" s="11">
        <v>2</v>
      </c>
      <c r="W2096" s="11">
        <v>0</v>
      </c>
      <c r="X2096" s="11">
        <v>0</v>
      </c>
      <c r="Y2096" s="11">
        <v>1</v>
      </c>
      <c r="Z2096" s="11">
        <v>2</v>
      </c>
      <c r="AA2096" s="12" t="s">
        <v>32958</v>
      </c>
      <c r="AB2096" s="17" t="str">
        <f t="shared" si="193"/>
        <v>Programme: BSc Business and Management</v>
      </c>
      <c r="AC2096" s="17">
        <f t="shared" si="194"/>
        <v>2</v>
      </c>
      <c r="AD2096" s="17">
        <f t="shared" si="195"/>
        <v>3</v>
      </c>
      <c r="AE2096" s="17" t="str">
        <f t="shared" si="196"/>
        <v/>
      </c>
      <c r="AF2096" s="17" t="str">
        <f t="shared" si="197"/>
        <v/>
      </c>
      <c r="AG2096" s="17" cm="1">
        <f t="array" ref="AG2096">IFERROR(IF(J2096="Level",INDEX($M2096:$S2096,AC2096+1),INDEX($M2096:$S2096,AC2096)),"")</f>
        <v>120</v>
      </c>
      <c r="AH2096" s="17" cm="1">
        <f t="array" ref="AH2096">IFERROR(IF(J2096="Level",INDEX($M2096:$S2096,AD2096+1),INDEX($M2096:$S2096,AD2096)),"")</f>
        <v>120</v>
      </c>
      <c r="AI2096" s="17" t="str" cm="1">
        <f t="array" ref="AI2096">IFERROR(INDEX($M2096:$S2096,AE2096),"")</f>
        <v/>
      </c>
      <c r="AJ2096" s="17" t="str" cm="1">
        <f t="array" ref="AJ2096">IFERROR(INDEX($M2096:$S2096,AF2096),"")</f>
        <v/>
      </c>
      <c r="AK2096" s="17" cm="1">
        <f t="array" ref="AK2096">IFERROR(IF(J2096="Level",INDEX($T2096:$Z2096,AC2096+1),INDEX($T2096:$Z2096,AC2096)),"")</f>
        <v>1</v>
      </c>
      <c r="AL2096" s="17" cm="1">
        <f t="array" ref="AL2096">IFERROR(IF(J2096="Level",INDEX($T2096:$Z2096,AD2096+1),INDEX($T2096:$Z2096,AD2096)),"")</f>
        <v>2</v>
      </c>
      <c r="AM2096" s="17" t="str" cm="1">
        <f t="array" ref="AM2096">IFERROR(INDEX($T2096:$Z2096,AE2096),"")</f>
        <v/>
      </c>
      <c r="AN2096" s="17" t="str" cm="1">
        <f t="array" ref="AN2096">IFERROR(INDEX($T2096:$Z2096,AF2096),"")</f>
        <v/>
      </c>
    </row>
    <row r="2097" spans="1:40" x14ac:dyDescent="0.2">
      <c r="A2097" s="17" t="str">
        <f t="shared" si="192"/>
        <v>BSc Business and Management (Dual Degree û Inbound): UFS3SBESBE10</v>
      </c>
      <c r="B2097" s="11" t="s">
        <v>1197</v>
      </c>
      <c r="C2097" s="11" t="s">
        <v>31936</v>
      </c>
      <c r="D2097" s="11" t="s">
        <v>32811</v>
      </c>
      <c r="E2097" s="11" t="s">
        <v>32279</v>
      </c>
      <c r="F2097" s="11" t="s">
        <v>82</v>
      </c>
      <c r="G2097" s="11" t="s">
        <v>32717</v>
      </c>
      <c r="H2097" s="11" t="s">
        <v>77</v>
      </c>
      <c r="I2097" s="11">
        <v>2</v>
      </c>
      <c r="J2097" s="11" t="s">
        <v>78</v>
      </c>
      <c r="K2097" s="11" t="s">
        <v>32718</v>
      </c>
      <c r="L2097" s="11">
        <v>120</v>
      </c>
      <c r="M2097" s="11">
        <v>0</v>
      </c>
      <c r="N2097" s="11">
        <v>120</v>
      </c>
      <c r="O2097" s="11">
        <v>120</v>
      </c>
      <c r="P2097" s="11">
        <v>0</v>
      </c>
      <c r="Q2097" s="11">
        <v>0</v>
      </c>
      <c r="R2097" s="11">
        <v>120</v>
      </c>
      <c r="S2097" s="11">
        <v>120</v>
      </c>
      <c r="T2097" s="11">
        <v>0</v>
      </c>
      <c r="U2097" s="11">
        <v>1</v>
      </c>
      <c r="V2097" s="11">
        <v>2</v>
      </c>
      <c r="W2097" s="11">
        <v>0</v>
      </c>
      <c r="X2097" s="11">
        <v>0</v>
      </c>
      <c r="Y2097" s="11">
        <v>1</v>
      </c>
      <c r="Z2097" s="11">
        <v>2</v>
      </c>
      <c r="AA2097" s="12" t="s">
        <v>32958</v>
      </c>
      <c r="AB2097" s="17" t="str">
        <f t="shared" si="193"/>
        <v>Programme: BSc Business and Management (Dual Degree û Inbound)</v>
      </c>
      <c r="AC2097" s="17">
        <f t="shared" si="194"/>
        <v>2</v>
      </c>
      <c r="AD2097" s="17">
        <f t="shared" si="195"/>
        <v>3</v>
      </c>
      <c r="AE2097" s="17" t="str">
        <f t="shared" si="196"/>
        <v/>
      </c>
      <c r="AF2097" s="17" t="str">
        <f t="shared" si="197"/>
        <v/>
      </c>
      <c r="AG2097" s="17" cm="1">
        <f t="array" ref="AG2097">IFERROR(IF(J2097="Level",INDEX($M2097:$S2097,AC2097+1),INDEX($M2097:$S2097,AC2097)),"")</f>
        <v>120</v>
      </c>
      <c r="AH2097" s="17" cm="1">
        <f t="array" ref="AH2097">IFERROR(IF(J2097="Level",INDEX($M2097:$S2097,AD2097+1),INDEX($M2097:$S2097,AD2097)),"")</f>
        <v>120</v>
      </c>
      <c r="AI2097" s="17" t="str" cm="1">
        <f t="array" ref="AI2097">IFERROR(INDEX($M2097:$S2097,AE2097),"")</f>
        <v/>
      </c>
      <c r="AJ2097" s="17" t="str" cm="1">
        <f t="array" ref="AJ2097">IFERROR(INDEX($M2097:$S2097,AF2097),"")</f>
        <v/>
      </c>
      <c r="AK2097" s="17" cm="1">
        <f t="array" ref="AK2097">IFERROR(IF(J2097="Level",INDEX($T2097:$Z2097,AC2097+1),INDEX($T2097:$Z2097,AC2097)),"")</f>
        <v>1</v>
      </c>
      <c r="AL2097" s="17" cm="1">
        <f t="array" ref="AL2097">IFERROR(IF(J2097="Level",INDEX($T2097:$Z2097,AD2097+1),INDEX($T2097:$Z2097,AD2097)),"")</f>
        <v>2</v>
      </c>
      <c r="AM2097" s="17" t="str" cm="1">
        <f t="array" ref="AM2097">IFERROR(INDEX($T2097:$Z2097,AE2097),"")</f>
        <v/>
      </c>
      <c r="AN2097" s="17" t="str" cm="1">
        <f t="array" ref="AN2097">IFERROR(INDEX($T2097:$Z2097,AF2097),"")</f>
        <v/>
      </c>
    </row>
    <row r="2098" spans="1:40" x14ac:dyDescent="0.2">
      <c r="A2098" s="17" t="str">
        <f t="shared" si="192"/>
        <v>BSc Business Studies: UFS3SBESBE13</v>
      </c>
      <c r="B2098" s="11" t="s">
        <v>1202</v>
      </c>
      <c r="C2098" s="11" t="s">
        <v>31936</v>
      </c>
      <c r="D2098" s="11" t="s">
        <v>84</v>
      </c>
      <c r="E2098" s="11" t="s">
        <v>32279</v>
      </c>
      <c r="F2098" s="11" t="s">
        <v>82</v>
      </c>
      <c r="G2098" s="11" t="s">
        <v>32717</v>
      </c>
      <c r="H2098" s="11" t="s">
        <v>77</v>
      </c>
      <c r="I2098" s="11">
        <v>2</v>
      </c>
      <c r="J2098" s="11" t="s">
        <v>78</v>
      </c>
      <c r="K2098" s="11" t="s">
        <v>32718</v>
      </c>
      <c r="L2098" s="11">
        <v>120</v>
      </c>
      <c r="M2098" s="11">
        <v>0</v>
      </c>
      <c r="N2098" s="11">
        <v>120</v>
      </c>
      <c r="O2098" s="11">
        <v>120</v>
      </c>
      <c r="P2098" s="11">
        <v>0</v>
      </c>
      <c r="Q2098" s="11">
        <v>0</v>
      </c>
      <c r="R2098" s="11">
        <v>120</v>
      </c>
      <c r="S2098" s="11">
        <v>120</v>
      </c>
      <c r="T2098" s="11">
        <v>0</v>
      </c>
      <c r="U2098" s="11">
        <v>1</v>
      </c>
      <c r="V2098" s="11">
        <v>2</v>
      </c>
      <c r="W2098" s="11">
        <v>0</v>
      </c>
      <c r="X2098" s="11">
        <v>0</v>
      </c>
      <c r="Y2098" s="11">
        <v>1</v>
      </c>
      <c r="Z2098" s="11">
        <v>2</v>
      </c>
      <c r="AA2098" s="12" t="s">
        <v>32958</v>
      </c>
      <c r="AB2098" s="17" t="str">
        <f t="shared" si="193"/>
        <v>Programme: BSc Business Studies</v>
      </c>
      <c r="AC2098" s="17">
        <f t="shared" si="194"/>
        <v>2</v>
      </c>
      <c r="AD2098" s="17">
        <f t="shared" si="195"/>
        <v>3</v>
      </c>
      <c r="AE2098" s="17" t="str">
        <f t="shared" si="196"/>
        <v/>
      </c>
      <c r="AF2098" s="17" t="str">
        <f t="shared" si="197"/>
        <v/>
      </c>
      <c r="AG2098" s="17" cm="1">
        <f t="array" ref="AG2098">IFERROR(IF(J2098="Level",INDEX($M2098:$S2098,AC2098+1),INDEX($M2098:$S2098,AC2098)),"")</f>
        <v>120</v>
      </c>
      <c r="AH2098" s="17" cm="1">
        <f t="array" ref="AH2098">IFERROR(IF(J2098="Level",INDEX($M2098:$S2098,AD2098+1),INDEX($M2098:$S2098,AD2098)),"")</f>
        <v>120</v>
      </c>
      <c r="AI2098" s="17" t="str" cm="1">
        <f t="array" ref="AI2098">IFERROR(INDEX($M2098:$S2098,AE2098),"")</f>
        <v/>
      </c>
      <c r="AJ2098" s="17" t="str" cm="1">
        <f t="array" ref="AJ2098">IFERROR(INDEX($M2098:$S2098,AF2098),"")</f>
        <v/>
      </c>
      <c r="AK2098" s="17" cm="1">
        <f t="array" ref="AK2098">IFERROR(IF(J2098="Level",INDEX($T2098:$Z2098,AC2098+1),INDEX($T2098:$Z2098,AC2098)),"")</f>
        <v>1</v>
      </c>
      <c r="AL2098" s="17" cm="1">
        <f t="array" ref="AL2098">IFERROR(IF(J2098="Level",INDEX($T2098:$Z2098,AD2098+1),INDEX($T2098:$Z2098,AD2098)),"")</f>
        <v>2</v>
      </c>
      <c r="AM2098" s="17" t="str" cm="1">
        <f t="array" ref="AM2098">IFERROR(INDEX($T2098:$Z2098,AE2098),"")</f>
        <v/>
      </c>
      <c r="AN2098" s="17" t="str" cm="1">
        <f t="array" ref="AN2098">IFERROR(INDEX($T2098:$Z2098,AF2098),"")</f>
        <v/>
      </c>
    </row>
    <row r="2099" spans="1:40" x14ac:dyDescent="0.2">
      <c r="A2099" s="17" t="str">
        <f t="shared" si="192"/>
        <v>BSc Business Studies with Economics: UFS3SBESBE15</v>
      </c>
      <c r="B2099" s="11" t="s">
        <v>1203</v>
      </c>
      <c r="C2099" s="11" t="s">
        <v>31936</v>
      </c>
      <c r="D2099" s="11" t="s">
        <v>1204</v>
      </c>
      <c r="E2099" s="11" t="s">
        <v>32279</v>
      </c>
      <c r="F2099" s="11" t="s">
        <v>82</v>
      </c>
      <c r="G2099" s="11" t="s">
        <v>32717</v>
      </c>
      <c r="H2099" s="11" t="s">
        <v>77</v>
      </c>
      <c r="I2099" s="11">
        <v>2</v>
      </c>
      <c r="J2099" s="11" t="s">
        <v>78</v>
      </c>
      <c r="K2099" s="11" t="s">
        <v>32718</v>
      </c>
      <c r="L2099" s="11">
        <v>120</v>
      </c>
      <c r="M2099" s="11">
        <v>0</v>
      </c>
      <c r="N2099" s="11">
        <v>120</v>
      </c>
      <c r="O2099" s="11">
        <v>120</v>
      </c>
      <c r="P2099" s="11">
        <v>0</v>
      </c>
      <c r="Q2099" s="11">
        <v>0</v>
      </c>
      <c r="R2099" s="11">
        <v>120</v>
      </c>
      <c r="S2099" s="11">
        <v>120</v>
      </c>
      <c r="T2099" s="11">
        <v>0</v>
      </c>
      <c r="U2099" s="11">
        <v>1</v>
      </c>
      <c r="V2099" s="11">
        <v>2</v>
      </c>
      <c r="W2099" s="11">
        <v>0</v>
      </c>
      <c r="X2099" s="11">
        <v>0</v>
      </c>
      <c r="Y2099" s="11">
        <v>1</v>
      </c>
      <c r="Z2099" s="11">
        <v>2</v>
      </c>
      <c r="AA2099" s="12" t="s">
        <v>32958</v>
      </c>
      <c r="AB2099" s="17" t="str">
        <f t="shared" si="193"/>
        <v>Programme: BSc Business Studies with Economics</v>
      </c>
      <c r="AC2099" s="17">
        <f t="shared" si="194"/>
        <v>2</v>
      </c>
      <c r="AD2099" s="17">
        <f t="shared" si="195"/>
        <v>3</v>
      </c>
      <c r="AE2099" s="17" t="str">
        <f t="shared" si="196"/>
        <v/>
      </c>
      <c r="AF2099" s="17" t="str">
        <f t="shared" si="197"/>
        <v/>
      </c>
      <c r="AG2099" s="17" cm="1">
        <f t="array" ref="AG2099">IFERROR(IF(J2099="Level",INDEX($M2099:$S2099,AC2099+1),INDEX($M2099:$S2099,AC2099)),"")</f>
        <v>120</v>
      </c>
      <c r="AH2099" s="17" cm="1">
        <f t="array" ref="AH2099">IFERROR(IF(J2099="Level",INDEX($M2099:$S2099,AD2099+1),INDEX($M2099:$S2099,AD2099)),"")</f>
        <v>120</v>
      </c>
      <c r="AI2099" s="17" t="str" cm="1">
        <f t="array" ref="AI2099">IFERROR(INDEX($M2099:$S2099,AE2099),"")</f>
        <v/>
      </c>
      <c r="AJ2099" s="17" t="str" cm="1">
        <f t="array" ref="AJ2099">IFERROR(INDEX($M2099:$S2099,AF2099),"")</f>
        <v/>
      </c>
      <c r="AK2099" s="17" cm="1">
        <f t="array" ref="AK2099">IFERROR(IF(J2099="Level",INDEX($T2099:$Z2099,AC2099+1),INDEX($T2099:$Z2099,AC2099)),"")</f>
        <v>1</v>
      </c>
      <c r="AL2099" s="17" cm="1">
        <f t="array" ref="AL2099">IFERROR(IF(J2099="Level",INDEX($T2099:$Z2099,AD2099+1),INDEX($T2099:$Z2099,AD2099)),"")</f>
        <v>2</v>
      </c>
      <c r="AM2099" s="17" t="str" cm="1">
        <f t="array" ref="AM2099">IFERROR(INDEX($T2099:$Z2099,AE2099),"")</f>
        <v/>
      </c>
      <c r="AN2099" s="17" t="str" cm="1">
        <f t="array" ref="AN2099">IFERROR(INDEX($T2099:$Z2099,AF2099),"")</f>
        <v/>
      </c>
    </row>
    <row r="2100" spans="1:40" x14ac:dyDescent="0.2">
      <c r="A2100" s="17" t="str">
        <f t="shared" si="192"/>
        <v>BSc Mathematics and Engineering: UFS3ECSECS14</v>
      </c>
      <c r="B2100" s="11" t="s">
        <v>1089</v>
      </c>
      <c r="C2100" s="11" t="s">
        <v>31936</v>
      </c>
      <c r="D2100" s="11" t="s">
        <v>1090</v>
      </c>
      <c r="E2100" s="11" t="s">
        <v>445</v>
      </c>
      <c r="F2100" s="11" t="s">
        <v>82</v>
      </c>
      <c r="G2100" s="11" t="s">
        <v>32717</v>
      </c>
      <c r="H2100" s="11" t="s">
        <v>77</v>
      </c>
      <c r="I2100" s="11">
        <v>2</v>
      </c>
      <c r="J2100" s="11" t="s">
        <v>78</v>
      </c>
      <c r="K2100" s="11" t="s">
        <v>32718</v>
      </c>
      <c r="L2100" s="11">
        <v>120</v>
      </c>
      <c r="M2100" s="11">
        <v>0</v>
      </c>
      <c r="N2100" s="11">
        <v>120</v>
      </c>
      <c r="O2100" s="11">
        <v>120</v>
      </c>
      <c r="P2100" s="11">
        <v>0</v>
      </c>
      <c r="Q2100" s="11">
        <v>0</v>
      </c>
      <c r="R2100" s="11">
        <v>120</v>
      </c>
      <c r="S2100" s="11">
        <v>120</v>
      </c>
      <c r="T2100" s="11">
        <v>0</v>
      </c>
      <c r="U2100" s="11">
        <v>1</v>
      </c>
      <c r="V2100" s="11">
        <v>2</v>
      </c>
      <c r="W2100" s="11">
        <v>0</v>
      </c>
      <c r="X2100" s="11">
        <v>0</v>
      </c>
      <c r="Y2100" s="11">
        <v>1</v>
      </c>
      <c r="Z2100" s="11">
        <v>2</v>
      </c>
      <c r="AA2100" s="12" t="s">
        <v>32958</v>
      </c>
      <c r="AB2100" s="17" t="str">
        <f t="shared" si="193"/>
        <v>Programme: BSc Mathematics and Engineering</v>
      </c>
      <c r="AC2100" s="17">
        <f t="shared" si="194"/>
        <v>2</v>
      </c>
      <c r="AD2100" s="17">
        <f t="shared" si="195"/>
        <v>3</v>
      </c>
      <c r="AE2100" s="17" t="str">
        <f t="shared" si="196"/>
        <v/>
      </c>
      <c r="AF2100" s="17" t="str">
        <f t="shared" si="197"/>
        <v/>
      </c>
      <c r="AG2100" s="17" cm="1">
        <f t="array" ref="AG2100">IFERROR(IF(J2100="Level",INDEX($M2100:$S2100,AC2100+1),INDEX($M2100:$S2100,AC2100)),"")</f>
        <v>120</v>
      </c>
      <c r="AH2100" s="17" cm="1">
        <f t="array" ref="AH2100">IFERROR(IF(J2100="Level",INDEX($M2100:$S2100,AD2100+1),INDEX($M2100:$S2100,AD2100)),"")</f>
        <v>120</v>
      </c>
      <c r="AI2100" s="17" t="str" cm="1">
        <f t="array" ref="AI2100">IFERROR(INDEX($M2100:$S2100,AE2100),"")</f>
        <v/>
      </c>
      <c r="AJ2100" s="17" t="str" cm="1">
        <f t="array" ref="AJ2100">IFERROR(INDEX($M2100:$S2100,AF2100),"")</f>
        <v/>
      </c>
      <c r="AK2100" s="17" cm="1">
        <f t="array" ref="AK2100">IFERROR(IF(J2100="Level",INDEX($T2100:$Z2100,AC2100+1),INDEX($T2100:$Z2100,AC2100)),"")</f>
        <v>1</v>
      </c>
      <c r="AL2100" s="17" cm="1">
        <f t="array" ref="AL2100">IFERROR(IF(J2100="Level",INDEX($T2100:$Z2100,AD2100+1),INDEX($T2100:$Z2100,AD2100)),"")</f>
        <v>2</v>
      </c>
      <c r="AM2100" s="17" t="str" cm="1">
        <f t="array" ref="AM2100">IFERROR(INDEX($T2100:$Z2100,AE2100),"")</f>
        <v/>
      </c>
      <c r="AN2100" s="17" t="str" cm="1">
        <f t="array" ref="AN2100">IFERROR(INDEX($T2100:$Z2100,AF2100),"")</f>
        <v/>
      </c>
    </row>
    <row r="2101" spans="1:40" x14ac:dyDescent="0.2">
      <c r="A2101" s="17" t="str">
        <f t="shared" si="192"/>
        <v>BSc Mathematics: UFS3MASMAS09</v>
      </c>
      <c r="B2101" s="11" t="s">
        <v>1150</v>
      </c>
      <c r="C2101" s="11" t="s">
        <v>31936</v>
      </c>
      <c r="D2101" s="11" t="s">
        <v>1151</v>
      </c>
      <c r="E2101" s="11" t="s">
        <v>445</v>
      </c>
      <c r="F2101" s="11" t="s">
        <v>82</v>
      </c>
      <c r="G2101" s="11" t="s">
        <v>32717</v>
      </c>
      <c r="H2101" s="11" t="s">
        <v>77</v>
      </c>
      <c r="I2101" s="11">
        <v>2</v>
      </c>
      <c r="J2101" s="11" t="s">
        <v>78</v>
      </c>
      <c r="K2101" s="11" t="s">
        <v>32718</v>
      </c>
      <c r="L2101" s="11">
        <v>120</v>
      </c>
      <c r="M2101" s="11">
        <v>0</v>
      </c>
      <c r="N2101" s="11">
        <v>120</v>
      </c>
      <c r="O2101" s="11">
        <v>120</v>
      </c>
      <c r="P2101" s="11">
        <v>0</v>
      </c>
      <c r="Q2101" s="11">
        <v>0</v>
      </c>
      <c r="R2101" s="11">
        <v>120</v>
      </c>
      <c r="S2101" s="11">
        <v>120</v>
      </c>
      <c r="T2101" s="11">
        <v>0</v>
      </c>
      <c r="U2101" s="11">
        <v>1</v>
      </c>
      <c r="V2101" s="11">
        <v>2</v>
      </c>
      <c r="W2101" s="11">
        <v>0</v>
      </c>
      <c r="X2101" s="11">
        <v>0</v>
      </c>
      <c r="Y2101" s="11">
        <v>1</v>
      </c>
      <c r="Z2101" s="11">
        <v>2</v>
      </c>
      <c r="AA2101" s="12" t="s">
        <v>32958</v>
      </c>
      <c r="AB2101" s="17" t="str">
        <f t="shared" si="193"/>
        <v>Programme: BSc Mathematics</v>
      </c>
      <c r="AC2101" s="17">
        <f t="shared" si="194"/>
        <v>2</v>
      </c>
      <c r="AD2101" s="17">
        <f t="shared" si="195"/>
        <v>3</v>
      </c>
      <c r="AE2101" s="17" t="str">
        <f t="shared" si="196"/>
        <v/>
      </c>
      <c r="AF2101" s="17" t="str">
        <f t="shared" si="197"/>
        <v/>
      </c>
      <c r="AG2101" s="17" cm="1">
        <f t="array" ref="AG2101">IFERROR(IF(J2101="Level",INDEX($M2101:$S2101,AC2101+1),INDEX($M2101:$S2101,AC2101)),"")</f>
        <v>120</v>
      </c>
      <c r="AH2101" s="17" cm="1">
        <f t="array" ref="AH2101">IFERROR(IF(J2101="Level",INDEX($M2101:$S2101,AD2101+1),INDEX($M2101:$S2101,AD2101)),"")</f>
        <v>120</v>
      </c>
      <c r="AI2101" s="17" t="str" cm="1">
        <f t="array" ref="AI2101">IFERROR(INDEX($M2101:$S2101,AE2101),"")</f>
        <v/>
      </c>
      <c r="AJ2101" s="17" t="str" cm="1">
        <f t="array" ref="AJ2101">IFERROR(INDEX($M2101:$S2101,AF2101),"")</f>
        <v/>
      </c>
      <c r="AK2101" s="17" cm="1">
        <f t="array" ref="AK2101">IFERROR(IF(J2101="Level",INDEX($T2101:$Z2101,AC2101+1),INDEX($T2101:$Z2101,AC2101)),"")</f>
        <v>1</v>
      </c>
      <c r="AL2101" s="17" cm="1">
        <f t="array" ref="AL2101">IFERROR(IF(J2101="Level",INDEX($T2101:$Z2101,AD2101+1),INDEX($T2101:$Z2101,AD2101)),"")</f>
        <v>2</v>
      </c>
      <c r="AM2101" s="17" t="str" cm="1">
        <f t="array" ref="AM2101">IFERROR(INDEX($T2101:$Z2101,AE2101),"")</f>
        <v/>
      </c>
      <c r="AN2101" s="17" t="str" cm="1">
        <f t="array" ref="AN2101">IFERROR(INDEX($T2101:$Z2101,AF2101),"")</f>
        <v/>
      </c>
    </row>
    <row r="2102" spans="1:40" x14ac:dyDescent="0.2">
      <c r="A2102" s="17" t="str">
        <f t="shared" si="192"/>
        <v>BSc Mathematics and Data Science: UFS3MASMAS15</v>
      </c>
      <c r="B2102" s="11" t="s">
        <v>1152</v>
      </c>
      <c r="C2102" s="11" t="s">
        <v>31936</v>
      </c>
      <c r="D2102" s="11" t="s">
        <v>1153</v>
      </c>
      <c r="E2102" s="11" t="s">
        <v>445</v>
      </c>
      <c r="F2102" s="11" t="s">
        <v>82</v>
      </c>
      <c r="G2102" s="11" t="s">
        <v>32717</v>
      </c>
      <c r="H2102" s="11" t="s">
        <v>77</v>
      </c>
      <c r="I2102" s="11">
        <v>2</v>
      </c>
      <c r="J2102" s="11" t="s">
        <v>78</v>
      </c>
      <c r="K2102" s="11" t="s">
        <v>32718</v>
      </c>
      <c r="L2102" s="11">
        <v>120</v>
      </c>
      <c r="M2102" s="11">
        <v>0</v>
      </c>
      <c r="N2102" s="11">
        <v>120</v>
      </c>
      <c r="O2102" s="11">
        <v>120</v>
      </c>
      <c r="P2102" s="11">
        <v>0</v>
      </c>
      <c r="Q2102" s="11">
        <v>0</v>
      </c>
      <c r="R2102" s="11">
        <v>120</v>
      </c>
      <c r="S2102" s="11">
        <v>120</v>
      </c>
      <c r="T2102" s="11">
        <v>0</v>
      </c>
      <c r="U2102" s="11">
        <v>1</v>
      </c>
      <c r="V2102" s="11">
        <v>2</v>
      </c>
      <c r="W2102" s="11">
        <v>0</v>
      </c>
      <c r="X2102" s="11">
        <v>0</v>
      </c>
      <c r="Y2102" s="11">
        <v>1</v>
      </c>
      <c r="Z2102" s="11">
        <v>2</v>
      </c>
      <c r="AA2102" s="12" t="s">
        <v>32958</v>
      </c>
      <c r="AB2102" s="17" t="str">
        <f t="shared" si="193"/>
        <v>Programme: BSc Mathematics and Data Science</v>
      </c>
      <c r="AC2102" s="17">
        <f t="shared" si="194"/>
        <v>2</v>
      </c>
      <c r="AD2102" s="17">
        <f t="shared" si="195"/>
        <v>3</v>
      </c>
      <c r="AE2102" s="17" t="str">
        <f t="shared" si="196"/>
        <v/>
      </c>
      <c r="AF2102" s="17" t="str">
        <f t="shared" si="197"/>
        <v/>
      </c>
      <c r="AG2102" s="17" cm="1">
        <f t="array" ref="AG2102">IFERROR(IF(J2102="Level",INDEX($M2102:$S2102,AC2102+1),INDEX($M2102:$S2102,AC2102)),"")</f>
        <v>120</v>
      </c>
      <c r="AH2102" s="17" cm="1">
        <f t="array" ref="AH2102">IFERROR(IF(J2102="Level",INDEX($M2102:$S2102,AD2102+1),INDEX($M2102:$S2102,AD2102)),"")</f>
        <v>120</v>
      </c>
      <c r="AI2102" s="17" t="str" cm="1">
        <f t="array" ref="AI2102">IFERROR(INDEX($M2102:$S2102,AE2102),"")</f>
        <v/>
      </c>
      <c r="AJ2102" s="17" t="str" cm="1">
        <f t="array" ref="AJ2102">IFERROR(INDEX($M2102:$S2102,AF2102),"")</f>
        <v/>
      </c>
      <c r="AK2102" s="17" cm="1">
        <f t="array" ref="AK2102">IFERROR(IF(J2102="Level",INDEX($T2102:$Z2102,AC2102+1),INDEX($T2102:$Z2102,AC2102)),"")</f>
        <v>1</v>
      </c>
      <c r="AL2102" s="17" cm="1">
        <f t="array" ref="AL2102">IFERROR(IF(J2102="Level",INDEX($T2102:$Z2102,AD2102+1),INDEX($T2102:$Z2102,AD2102)),"")</f>
        <v>2</v>
      </c>
      <c r="AM2102" s="17" t="str" cm="1">
        <f t="array" ref="AM2102">IFERROR(INDEX($T2102:$Z2102,AE2102),"")</f>
        <v/>
      </c>
      <c r="AN2102" s="17" t="str" cm="1">
        <f t="array" ref="AN2102">IFERROR(INDEX($T2102:$Z2102,AF2102),"")</f>
        <v/>
      </c>
    </row>
    <row r="2103" spans="1:40" x14ac:dyDescent="0.2">
      <c r="A2103" s="17" t="str">
        <f t="shared" si="192"/>
        <v>BSc Mathematics and Physics: UFS3MASPHY02</v>
      </c>
      <c r="B2103" s="11" t="s">
        <v>1156</v>
      </c>
      <c r="C2103" s="11" t="s">
        <v>31936</v>
      </c>
      <c r="D2103" s="11" t="s">
        <v>1157</v>
      </c>
      <c r="E2103" s="11" t="s">
        <v>445</v>
      </c>
      <c r="F2103" s="11" t="s">
        <v>82</v>
      </c>
      <c r="G2103" s="11" t="s">
        <v>32717</v>
      </c>
      <c r="H2103" s="11" t="s">
        <v>77</v>
      </c>
      <c r="I2103" s="11">
        <v>2</v>
      </c>
      <c r="J2103" s="11" t="s">
        <v>78</v>
      </c>
      <c r="K2103" s="11" t="s">
        <v>32718</v>
      </c>
      <c r="L2103" s="11">
        <v>120</v>
      </c>
      <c r="M2103" s="11">
        <v>0</v>
      </c>
      <c r="N2103" s="11">
        <v>120</v>
      </c>
      <c r="O2103" s="11">
        <v>120</v>
      </c>
      <c r="P2103" s="11">
        <v>0</v>
      </c>
      <c r="Q2103" s="11">
        <v>0</v>
      </c>
      <c r="R2103" s="11">
        <v>120</v>
      </c>
      <c r="S2103" s="11">
        <v>120</v>
      </c>
      <c r="T2103" s="11">
        <v>0</v>
      </c>
      <c r="U2103" s="11">
        <v>1</v>
      </c>
      <c r="V2103" s="11">
        <v>2</v>
      </c>
      <c r="W2103" s="11">
        <v>0</v>
      </c>
      <c r="X2103" s="11">
        <v>0</v>
      </c>
      <c r="Y2103" s="11">
        <v>1</v>
      </c>
      <c r="Z2103" s="11">
        <v>2</v>
      </c>
      <c r="AA2103" s="12" t="s">
        <v>32958</v>
      </c>
      <c r="AB2103" s="17" t="str">
        <f t="shared" si="193"/>
        <v>Programme: BSc Mathematics and Physics</v>
      </c>
      <c r="AC2103" s="17">
        <f t="shared" si="194"/>
        <v>2</v>
      </c>
      <c r="AD2103" s="17">
        <f t="shared" si="195"/>
        <v>3</v>
      </c>
      <c r="AE2103" s="17" t="str">
        <f t="shared" si="196"/>
        <v/>
      </c>
      <c r="AF2103" s="17" t="str">
        <f t="shared" si="197"/>
        <v/>
      </c>
      <c r="AG2103" s="17" cm="1">
        <f t="array" ref="AG2103">IFERROR(IF(J2103="Level",INDEX($M2103:$S2103,AC2103+1),INDEX($M2103:$S2103,AC2103)),"")</f>
        <v>120</v>
      </c>
      <c r="AH2103" s="17" cm="1">
        <f t="array" ref="AH2103">IFERROR(IF(J2103="Level",INDEX($M2103:$S2103,AD2103+1),INDEX($M2103:$S2103,AD2103)),"")</f>
        <v>120</v>
      </c>
      <c r="AI2103" s="17" t="str" cm="1">
        <f t="array" ref="AI2103">IFERROR(INDEX($M2103:$S2103,AE2103),"")</f>
        <v/>
      </c>
      <c r="AJ2103" s="17" t="str" cm="1">
        <f t="array" ref="AJ2103">IFERROR(INDEX($M2103:$S2103,AF2103),"")</f>
        <v/>
      </c>
      <c r="AK2103" s="17" cm="1">
        <f t="array" ref="AK2103">IFERROR(IF(J2103="Level",INDEX($T2103:$Z2103,AC2103+1),INDEX($T2103:$Z2103,AC2103)),"")</f>
        <v>1</v>
      </c>
      <c r="AL2103" s="17" cm="1">
        <f t="array" ref="AL2103">IFERROR(IF(J2103="Level",INDEX($T2103:$Z2103,AD2103+1),INDEX($T2103:$Z2103,AD2103)),"")</f>
        <v>2</v>
      </c>
      <c r="AM2103" s="17" t="str" cm="1">
        <f t="array" ref="AM2103">IFERROR(INDEX($T2103:$Z2103,AE2103),"")</f>
        <v/>
      </c>
      <c r="AN2103" s="17" t="str" cm="1">
        <f t="array" ref="AN2103">IFERROR(INDEX($T2103:$Z2103,AF2103),"")</f>
        <v/>
      </c>
    </row>
    <row r="2104" spans="1:40" x14ac:dyDescent="0.2">
      <c r="A2104" s="17" t="str">
        <f t="shared" si="192"/>
        <v>BSc Mathematics with Management: UFS3MASSBE01</v>
      </c>
      <c r="B2104" s="11" t="s">
        <v>1158</v>
      </c>
      <c r="C2104" s="11" t="s">
        <v>31936</v>
      </c>
      <c r="D2104" s="11" t="s">
        <v>1159</v>
      </c>
      <c r="E2104" s="11" t="s">
        <v>445</v>
      </c>
      <c r="F2104" s="11" t="s">
        <v>82</v>
      </c>
      <c r="G2104" s="11" t="s">
        <v>32717</v>
      </c>
      <c r="H2104" s="11" t="s">
        <v>77</v>
      </c>
      <c r="I2104" s="11">
        <v>2</v>
      </c>
      <c r="J2104" s="11" t="s">
        <v>78</v>
      </c>
      <c r="K2104" s="11" t="s">
        <v>32718</v>
      </c>
      <c r="L2104" s="11">
        <v>120</v>
      </c>
      <c r="M2104" s="11">
        <v>0</v>
      </c>
      <c r="N2104" s="11">
        <v>120</v>
      </c>
      <c r="O2104" s="11">
        <v>120</v>
      </c>
      <c r="P2104" s="11">
        <v>0</v>
      </c>
      <c r="Q2104" s="11">
        <v>0</v>
      </c>
      <c r="R2104" s="11">
        <v>120</v>
      </c>
      <c r="S2104" s="11">
        <v>120</v>
      </c>
      <c r="T2104" s="11">
        <v>0</v>
      </c>
      <c r="U2104" s="11">
        <v>1</v>
      </c>
      <c r="V2104" s="11">
        <v>2</v>
      </c>
      <c r="W2104" s="11">
        <v>0</v>
      </c>
      <c r="X2104" s="11">
        <v>0</v>
      </c>
      <c r="Y2104" s="11">
        <v>1</v>
      </c>
      <c r="Z2104" s="11">
        <v>2</v>
      </c>
      <c r="AA2104" s="12" t="s">
        <v>32958</v>
      </c>
      <c r="AB2104" s="17" t="str">
        <f t="shared" si="193"/>
        <v>Programme: BSc Mathematics with Management</v>
      </c>
      <c r="AC2104" s="17">
        <f t="shared" si="194"/>
        <v>2</v>
      </c>
      <c r="AD2104" s="17">
        <f t="shared" si="195"/>
        <v>3</v>
      </c>
      <c r="AE2104" s="17" t="str">
        <f t="shared" si="196"/>
        <v/>
      </c>
      <c r="AF2104" s="17" t="str">
        <f t="shared" si="197"/>
        <v/>
      </c>
      <c r="AG2104" s="17" cm="1">
        <f t="array" ref="AG2104">IFERROR(IF(J2104="Level",INDEX($M2104:$S2104,AC2104+1),INDEX($M2104:$S2104,AC2104)),"")</f>
        <v>120</v>
      </c>
      <c r="AH2104" s="17" cm="1">
        <f t="array" ref="AH2104">IFERROR(IF(J2104="Level",INDEX($M2104:$S2104,AD2104+1),INDEX($M2104:$S2104,AD2104)),"")</f>
        <v>120</v>
      </c>
      <c r="AI2104" s="17" t="str" cm="1">
        <f t="array" ref="AI2104">IFERROR(INDEX($M2104:$S2104,AE2104),"")</f>
        <v/>
      </c>
      <c r="AJ2104" s="17" t="str" cm="1">
        <f t="array" ref="AJ2104">IFERROR(INDEX($M2104:$S2104,AF2104),"")</f>
        <v/>
      </c>
      <c r="AK2104" s="17" cm="1">
        <f t="array" ref="AK2104">IFERROR(IF(J2104="Level",INDEX($T2104:$Z2104,AC2104+1),INDEX($T2104:$Z2104,AC2104)),"")</f>
        <v>1</v>
      </c>
      <c r="AL2104" s="17" cm="1">
        <f t="array" ref="AL2104">IFERROR(IF(J2104="Level",INDEX($T2104:$Z2104,AD2104+1),INDEX($T2104:$Z2104,AD2104)),"")</f>
        <v>2</v>
      </c>
      <c r="AM2104" s="17" t="str" cm="1">
        <f t="array" ref="AM2104">IFERROR(INDEX($T2104:$Z2104,AE2104),"")</f>
        <v/>
      </c>
      <c r="AN2104" s="17" t="str" cm="1">
        <f t="array" ref="AN2104">IFERROR(INDEX($T2104:$Z2104,AF2104),"")</f>
        <v/>
      </c>
    </row>
    <row r="2105" spans="1:40" x14ac:dyDescent="0.2">
      <c r="A2105" s="17" t="str">
        <f t="shared" si="192"/>
        <v>BSc Mathematics with Accounting: UFS3MASSBE02</v>
      </c>
      <c r="B2105" s="11" t="s">
        <v>1160</v>
      </c>
      <c r="C2105" s="11" t="s">
        <v>31936</v>
      </c>
      <c r="D2105" s="11" t="s">
        <v>1161</v>
      </c>
      <c r="E2105" s="11" t="s">
        <v>445</v>
      </c>
      <c r="F2105" s="11" t="s">
        <v>82</v>
      </c>
      <c r="G2105" s="11" t="s">
        <v>32717</v>
      </c>
      <c r="H2105" s="11" t="s">
        <v>77</v>
      </c>
      <c r="I2105" s="11">
        <v>2</v>
      </c>
      <c r="J2105" s="11" t="s">
        <v>78</v>
      </c>
      <c r="K2105" s="11" t="s">
        <v>32718</v>
      </c>
      <c r="L2105" s="11">
        <v>120</v>
      </c>
      <c r="M2105" s="11">
        <v>0</v>
      </c>
      <c r="N2105" s="11">
        <v>120</v>
      </c>
      <c r="O2105" s="11">
        <v>120</v>
      </c>
      <c r="P2105" s="11">
        <v>0</v>
      </c>
      <c r="Q2105" s="11">
        <v>0</v>
      </c>
      <c r="R2105" s="11">
        <v>120</v>
      </c>
      <c r="S2105" s="11">
        <v>120</v>
      </c>
      <c r="T2105" s="11">
        <v>0</v>
      </c>
      <c r="U2105" s="11">
        <v>1</v>
      </c>
      <c r="V2105" s="11">
        <v>2</v>
      </c>
      <c r="W2105" s="11">
        <v>0</v>
      </c>
      <c r="X2105" s="11">
        <v>0</v>
      </c>
      <c r="Y2105" s="11">
        <v>1</v>
      </c>
      <c r="Z2105" s="11">
        <v>2</v>
      </c>
      <c r="AA2105" s="12" t="s">
        <v>32958</v>
      </c>
      <c r="AB2105" s="17" t="str">
        <f t="shared" si="193"/>
        <v>Programme: BSc Mathematics with Accounting</v>
      </c>
      <c r="AC2105" s="17">
        <f t="shared" si="194"/>
        <v>2</v>
      </c>
      <c r="AD2105" s="17">
        <f t="shared" si="195"/>
        <v>3</v>
      </c>
      <c r="AE2105" s="17" t="str">
        <f t="shared" si="196"/>
        <v/>
      </c>
      <c r="AF2105" s="17" t="str">
        <f t="shared" si="197"/>
        <v/>
      </c>
      <c r="AG2105" s="17" cm="1">
        <f t="array" ref="AG2105">IFERROR(IF(J2105="Level",INDEX($M2105:$S2105,AC2105+1),INDEX($M2105:$S2105,AC2105)),"")</f>
        <v>120</v>
      </c>
      <c r="AH2105" s="17" cm="1">
        <f t="array" ref="AH2105">IFERROR(IF(J2105="Level",INDEX($M2105:$S2105,AD2105+1),INDEX($M2105:$S2105,AD2105)),"")</f>
        <v>120</v>
      </c>
      <c r="AI2105" s="17" t="str" cm="1">
        <f t="array" ref="AI2105">IFERROR(INDEX($M2105:$S2105,AE2105),"")</f>
        <v/>
      </c>
      <c r="AJ2105" s="17" t="str" cm="1">
        <f t="array" ref="AJ2105">IFERROR(INDEX($M2105:$S2105,AF2105),"")</f>
        <v/>
      </c>
      <c r="AK2105" s="17" cm="1">
        <f t="array" ref="AK2105">IFERROR(IF(J2105="Level",INDEX($T2105:$Z2105,AC2105+1),INDEX($T2105:$Z2105,AC2105)),"")</f>
        <v>1</v>
      </c>
      <c r="AL2105" s="17" cm="1">
        <f t="array" ref="AL2105">IFERROR(IF(J2105="Level",INDEX($T2105:$Z2105,AD2105+1),INDEX($T2105:$Z2105,AD2105)),"")</f>
        <v>2</v>
      </c>
      <c r="AM2105" s="17" t="str" cm="1">
        <f t="array" ref="AM2105">IFERROR(INDEX($T2105:$Z2105,AE2105),"")</f>
        <v/>
      </c>
      <c r="AN2105" s="17" t="str" cm="1">
        <f t="array" ref="AN2105">IFERROR(INDEX($T2105:$Z2105,AF2105),"")</f>
        <v/>
      </c>
    </row>
    <row r="2106" spans="1:40" x14ac:dyDescent="0.2">
      <c r="A2106" s="17" t="str">
        <f t="shared" si="192"/>
        <v>BSc Mathematics with Economics: UFS3MASSBE03</v>
      </c>
      <c r="B2106" s="11" t="s">
        <v>1162</v>
      </c>
      <c r="C2106" s="11" t="s">
        <v>31936</v>
      </c>
      <c r="D2106" s="11" t="s">
        <v>1163</v>
      </c>
      <c r="E2106" s="11" t="s">
        <v>445</v>
      </c>
      <c r="F2106" s="11" t="s">
        <v>82</v>
      </c>
      <c r="G2106" s="11" t="s">
        <v>32717</v>
      </c>
      <c r="H2106" s="11" t="s">
        <v>77</v>
      </c>
      <c r="I2106" s="11">
        <v>2</v>
      </c>
      <c r="J2106" s="11" t="s">
        <v>78</v>
      </c>
      <c r="K2106" s="11" t="s">
        <v>32718</v>
      </c>
      <c r="L2106" s="11">
        <v>120</v>
      </c>
      <c r="M2106" s="11">
        <v>0</v>
      </c>
      <c r="N2106" s="11">
        <v>120</v>
      </c>
      <c r="O2106" s="11">
        <v>120</v>
      </c>
      <c r="P2106" s="11">
        <v>0</v>
      </c>
      <c r="Q2106" s="11">
        <v>0</v>
      </c>
      <c r="R2106" s="11">
        <v>120</v>
      </c>
      <c r="S2106" s="11">
        <v>120</v>
      </c>
      <c r="T2106" s="11">
        <v>0</v>
      </c>
      <c r="U2106" s="11">
        <v>1</v>
      </c>
      <c r="V2106" s="11">
        <v>2</v>
      </c>
      <c r="W2106" s="11">
        <v>0</v>
      </c>
      <c r="X2106" s="11">
        <v>0</v>
      </c>
      <c r="Y2106" s="11">
        <v>1</v>
      </c>
      <c r="Z2106" s="11">
        <v>2</v>
      </c>
      <c r="AA2106" s="12" t="s">
        <v>32958</v>
      </c>
      <c r="AB2106" s="17" t="str">
        <f t="shared" si="193"/>
        <v>Programme: BSc Mathematics with Economics</v>
      </c>
      <c r="AC2106" s="17">
        <f t="shared" si="194"/>
        <v>2</v>
      </c>
      <c r="AD2106" s="17">
        <f t="shared" si="195"/>
        <v>3</v>
      </c>
      <c r="AE2106" s="17" t="str">
        <f t="shared" si="196"/>
        <v/>
      </c>
      <c r="AF2106" s="17" t="str">
        <f t="shared" si="197"/>
        <v/>
      </c>
      <c r="AG2106" s="17" cm="1">
        <f t="array" ref="AG2106">IFERROR(IF(J2106="Level",INDEX($M2106:$S2106,AC2106+1),INDEX($M2106:$S2106,AC2106)),"")</f>
        <v>120</v>
      </c>
      <c r="AH2106" s="17" cm="1">
        <f t="array" ref="AH2106">IFERROR(IF(J2106="Level",INDEX($M2106:$S2106,AD2106+1),INDEX($M2106:$S2106,AD2106)),"")</f>
        <v>120</v>
      </c>
      <c r="AI2106" s="17" t="str" cm="1">
        <f t="array" ref="AI2106">IFERROR(INDEX($M2106:$S2106,AE2106),"")</f>
        <v/>
      </c>
      <c r="AJ2106" s="17" t="str" cm="1">
        <f t="array" ref="AJ2106">IFERROR(INDEX($M2106:$S2106,AF2106),"")</f>
        <v/>
      </c>
      <c r="AK2106" s="17" cm="1">
        <f t="array" ref="AK2106">IFERROR(IF(J2106="Level",INDEX($T2106:$Z2106,AC2106+1),INDEX($T2106:$Z2106,AC2106)),"")</f>
        <v>1</v>
      </c>
      <c r="AL2106" s="17" cm="1">
        <f t="array" ref="AL2106">IFERROR(IF(J2106="Level",INDEX($T2106:$Z2106,AD2106+1),INDEX($T2106:$Z2106,AD2106)),"")</f>
        <v>2</v>
      </c>
      <c r="AM2106" s="17" t="str" cm="1">
        <f t="array" ref="AM2106">IFERROR(INDEX($T2106:$Z2106,AE2106),"")</f>
        <v/>
      </c>
      <c r="AN2106" s="17" t="str" cm="1">
        <f t="array" ref="AN2106">IFERROR(INDEX($T2106:$Z2106,AF2106),"")</f>
        <v/>
      </c>
    </row>
    <row r="2107" spans="1:40" x14ac:dyDescent="0.2">
      <c r="A2107" s="17" t="str">
        <f t="shared" si="192"/>
        <v>BSc Mathematics with Finance: UFS3MASSBE04</v>
      </c>
      <c r="B2107" s="11" t="s">
        <v>1164</v>
      </c>
      <c r="C2107" s="11" t="s">
        <v>31936</v>
      </c>
      <c r="D2107" s="11" t="s">
        <v>1165</v>
      </c>
      <c r="E2107" s="11" t="s">
        <v>445</v>
      </c>
      <c r="F2107" s="11" t="s">
        <v>82</v>
      </c>
      <c r="G2107" s="11" t="s">
        <v>32717</v>
      </c>
      <c r="H2107" s="11" t="s">
        <v>77</v>
      </c>
      <c r="I2107" s="11">
        <v>2</v>
      </c>
      <c r="J2107" s="11" t="s">
        <v>78</v>
      </c>
      <c r="K2107" s="11" t="s">
        <v>32718</v>
      </c>
      <c r="L2107" s="11">
        <v>120</v>
      </c>
      <c r="M2107" s="11">
        <v>0</v>
      </c>
      <c r="N2107" s="11">
        <v>120</v>
      </c>
      <c r="O2107" s="11">
        <v>120</v>
      </c>
      <c r="P2107" s="11">
        <v>0</v>
      </c>
      <c r="Q2107" s="11">
        <v>0</v>
      </c>
      <c r="R2107" s="11">
        <v>120</v>
      </c>
      <c r="S2107" s="11">
        <v>120</v>
      </c>
      <c r="T2107" s="11">
        <v>0</v>
      </c>
      <c r="U2107" s="11">
        <v>1</v>
      </c>
      <c r="V2107" s="11">
        <v>2</v>
      </c>
      <c r="W2107" s="11">
        <v>0</v>
      </c>
      <c r="X2107" s="11">
        <v>0</v>
      </c>
      <c r="Y2107" s="11">
        <v>1</v>
      </c>
      <c r="Z2107" s="11">
        <v>2</v>
      </c>
      <c r="AA2107" s="12" t="s">
        <v>32958</v>
      </c>
      <c r="AB2107" s="17" t="str">
        <f t="shared" si="193"/>
        <v>Programme: BSc Mathematics with Finance</v>
      </c>
      <c r="AC2107" s="17">
        <f t="shared" si="194"/>
        <v>2</v>
      </c>
      <c r="AD2107" s="17">
        <f t="shared" si="195"/>
        <v>3</v>
      </c>
      <c r="AE2107" s="17" t="str">
        <f t="shared" si="196"/>
        <v/>
      </c>
      <c r="AF2107" s="17" t="str">
        <f t="shared" si="197"/>
        <v/>
      </c>
      <c r="AG2107" s="17" cm="1">
        <f t="array" ref="AG2107">IFERROR(IF(J2107="Level",INDEX($M2107:$S2107,AC2107+1),INDEX($M2107:$S2107,AC2107)),"")</f>
        <v>120</v>
      </c>
      <c r="AH2107" s="17" cm="1">
        <f t="array" ref="AH2107">IFERROR(IF(J2107="Level",INDEX($M2107:$S2107,AD2107+1),INDEX($M2107:$S2107,AD2107)),"")</f>
        <v>120</v>
      </c>
      <c r="AI2107" s="17" t="str" cm="1">
        <f t="array" ref="AI2107">IFERROR(INDEX($M2107:$S2107,AE2107),"")</f>
        <v/>
      </c>
      <c r="AJ2107" s="17" t="str" cm="1">
        <f t="array" ref="AJ2107">IFERROR(INDEX($M2107:$S2107,AF2107),"")</f>
        <v/>
      </c>
      <c r="AK2107" s="17" cm="1">
        <f t="array" ref="AK2107">IFERROR(IF(J2107="Level",INDEX($T2107:$Z2107,AC2107+1),INDEX($T2107:$Z2107,AC2107)),"")</f>
        <v>1</v>
      </c>
      <c r="AL2107" s="17" cm="1">
        <f t="array" ref="AL2107">IFERROR(IF(J2107="Level",INDEX($T2107:$Z2107,AD2107+1),INDEX($T2107:$Z2107,AD2107)),"")</f>
        <v>2</v>
      </c>
      <c r="AM2107" s="17" t="str" cm="1">
        <f t="array" ref="AM2107">IFERROR(INDEX($T2107:$Z2107,AE2107),"")</f>
        <v/>
      </c>
      <c r="AN2107" s="17" t="str" cm="1">
        <f t="array" ref="AN2107">IFERROR(INDEX($T2107:$Z2107,AF2107),"")</f>
        <v/>
      </c>
    </row>
    <row r="2108" spans="1:40" x14ac:dyDescent="0.2">
      <c r="A2108" s="17" t="str">
        <f t="shared" si="192"/>
        <v>BEng Mining Engineering - Cornwall: UFN3CSMCSMCA</v>
      </c>
      <c r="B2108" s="11" t="s">
        <v>1019</v>
      </c>
      <c r="C2108" s="11" t="s">
        <v>31936</v>
      </c>
      <c r="D2108" s="11" t="s">
        <v>32820</v>
      </c>
      <c r="E2108" s="11" t="s">
        <v>391</v>
      </c>
      <c r="F2108" s="11" t="s">
        <v>82</v>
      </c>
      <c r="G2108" s="11" t="s">
        <v>32717</v>
      </c>
      <c r="H2108" s="11" t="s">
        <v>77</v>
      </c>
      <c r="I2108" s="11">
        <v>2</v>
      </c>
      <c r="J2108" s="11" t="s">
        <v>78</v>
      </c>
      <c r="K2108" s="11" t="s">
        <v>32718</v>
      </c>
      <c r="L2108" s="11">
        <v>120</v>
      </c>
      <c r="M2108" s="11">
        <v>0</v>
      </c>
      <c r="N2108" s="11">
        <v>120</v>
      </c>
      <c r="O2108" s="11">
        <v>120</v>
      </c>
      <c r="P2108" s="11">
        <v>0</v>
      </c>
      <c r="Q2108" s="11">
        <v>0</v>
      </c>
      <c r="R2108" s="11">
        <v>120</v>
      </c>
      <c r="S2108" s="11">
        <v>120</v>
      </c>
      <c r="T2108" s="11">
        <v>0</v>
      </c>
      <c r="U2108" s="11">
        <v>1</v>
      </c>
      <c r="V2108" s="11">
        <v>2</v>
      </c>
      <c r="W2108" s="11">
        <v>0</v>
      </c>
      <c r="X2108" s="11">
        <v>0</v>
      </c>
      <c r="Y2108" s="11">
        <v>1</v>
      </c>
      <c r="Z2108" s="11">
        <v>2</v>
      </c>
      <c r="AA2108" s="12" t="s">
        <v>32958</v>
      </c>
      <c r="AB2108" s="17" t="str">
        <f t="shared" si="193"/>
        <v>Programme: BEng Mining Engineering - Cornwall</v>
      </c>
      <c r="AC2108" s="17">
        <f t="shared" si="194"/>
        <v>2</v>
      </c>
      <c r="AD2108" s="17">
        <f t="shared" si="195"/>
        <v>3</v>
      </c>
      <c r="AE2108" s="17" t="str">
        <f t="shared" si="196"/>
        <v/>
      </c>
      <c r="AF2108" s="17" t="str">
        <f t="shared" si="197"/>
        <v/>
      </c>
      <c r="AG2108" s="17" cm="1">
        <f t="array" ref="AG2108">IFERROR(IF(J2108="Level",INDEX($M2108:$S2108,AC2108+1),INDEX($M2108:$S2108,AC2108)),"")</f>
        <v>120</v>
      </c>
      <c r="AH2108" s="17" cm="1">
        <f t="array" ref="AH2108">IFERROR(IF(J2108="Level",INDEX($M2108:$S2108,AD2108+1),INDEX($M2108:$S2108,AD2108)),"")</f>
        <v>120</v>
      </c>
      <c r="AI2108" s="17" t="str" cm="1">
        <f t="array" ref="AI2108">IFERROR(INDEX($M2108:$S2108,AE2108),"")</f>
        <v/>
      </c>
      <c r="AJ2108" s="17" t="str" cm="1">
        <f t="array" ref="AJ2108">IFERROR(INDEX($M2108:$S2108,AF2108),"")</f>
        <v/>
      </c>
      <c r="AK2108" s="17" cm="1">
        <f t="array" ref="AK2108">IFERROR(IF(J2108="Level",INDEX($T2108:$Z2108,AC2108+1),INDEX($T2108:$Z2108,AC2108)),"")</f>
        <v>1</v>
      </c>
      <c r="AL2108" s="17" cm="1">
        <f t="array" ref="AL2108">IFERROR(IF(J2108="Level",INDEX($T2108:$Z2108,AD2108+1),INDEX($T2108:$Z2108,AD2108)),"")</f>
        <v>2</v>
      </c>
      <c r="AM2108" s="17" t="str" cm="1">
        <f t="array" ref="AM2108">IFERROR(INDEX($T2108:$Z2108,AE2108),"")</f>
        <v/>
      </c>
      <c r="AN2108" s="17" t="str" cm="1">
        <f t="array" ref="AN2108">IFERROR(INDEX($T2108:$Z2108,AF2108),"")</f>
        <v/>
      </c>
    </row>
    <row r="2109" spans="1:40" x14ac:dyDescent="0.2">
      <c r="A2109" s="17" t="str">
        <f t="shared" si="192"/>
        <v>BSc Business Analytics: UFS3SBESBE11</v>
      </c>
      <c r="B2109" s="11" t="s">
        <v>1198</v>
      </c>
      <c r="C2109" s="11" t="s">
        <v>31936</v>
      </c>
      <c r="D2109" s="11" t="s">
        <v>1199</v>
      </c>
      <c r="E2109" s="11" t="s">
        <v>32297</v>
      </c>
      <c r="F2109" s="11" t="s">
        <v>82</v>
      </c>
      <c r="G2109" s="11" t="s">
        <v>32717</v>
      </c>
      <c r="H2109" s="11" t="s">
        <v>77</v>
      </c>
      <c r="I2109" s="11">
        <v>2</v>
      </c>
      <c r="J2109" s="11" t="s">
        <v>78</v>
      </c>
      <c r="K2109" s="11" t="s">
        <v>32718</v>
      </c>
      <c r="L2109" s="11">
        <v>120</v>
      </c>
      <c r="M2109" s="11">
        <v>0</v>
      </c>
      <c r="N2109" s="11">
        <v>120</v>
      </c>
      <c r="O2109" s="11">
        <v>120</v>
      </c>
      <c r="P2109" s="11">
        <v>0</v>
      </c>
      <c r="Q2109" s="11">
        <v>0</v>
      </c>
      <c r="R2109" s="11">
        <v>120</v>
      </c>
      <c r="S2109" s="11">
        <v>120</v>
      </c>
      <c r="T2109" s="11">
        <v>0</v>
      </c>
      <c r="U2109" s="11">
        <v>1</v>
      </c>
      <c r="V2109" s="11">
        <v>2</v>
      </c>
      <c r="W2109" s="11">
        <v>0</v>
      </c>
      <c r="X2109" s="11">
        <v>0</v>
      </c>
      <c r="Y2109" s="11">
        <v>1</v>
      </c>
      <c r="Z2109" s="11">
        <v>2</v>
      </c>
      <c r="AA2109" s="12" t="s">
        <v>32958</v>
      </c>
      <c r="AB2109" s="17" t="str">
        <f t="shared" si="193"/>
        <v>Programme: BSc Business Analytics</v>
      </c>
      <c r="AC2109" s="17">
        <f t="shared" si="194"/>
        <v>2</v>
      </c>
      <c r="AD2109" s="17">
        <f t="shared" si="195"/>
        <v>3</v>
      </c>
      <c r="AE2109" s="17" t="str">
        <f t="shared" si="196"/>
        <v/>
      </c>
      <c r="AF2109" s="17" t="str">
        <f t="shared" si="197"/>
        <v/>
      </c>
      <c r="AG2109" s="17" cm="1">
        <f t="array" ref="AG2109">IFERROR(IF(J2109="Level",INDEX($M2109:$S2109,AC2109+1),INDEX($M2109:$S2109,AC2109)),"")</f>
        <v>120</v>
      </c>
      <c r="AH2109" s="17" cm="1">
        <f t="array" ref="AH2109">IFERROR(IF(J2109="Level",INDEX($M2109:$S2109,AD2109+1),INDEX($M2109:$S2109,AD2109)),"")</f>
        <v>120</v>
      </c>
      <c r="AI2109" s="17" t="str" cm="1">
        <f t="array" ref="AI2109">IFERROR(INDEX($M2109:$S2109,AE2109),"")</f>
        <v/>
      </c>
      <c r="AJ2109" s="17" t="str" cm="1">
        <f t="array" ref="AJ2109">IFERROR(INDEX($M2109:$S2109,AF2109),"")</f>
        <v/>
      </c>
      <c r="AK2109" s="17" cm="1">
        <f t="array" ref="AK2109">IFERROR(IF(J2109="Level",INDEX($T2109:$Z2109,AC2109+1),INDEX($T2109:$Z2109,AC2109)),"")</f>
        <v>1</v>
      </c>
      <c r="AL2109" s="17" cm="1">
        <f t="array" ref="AL2109">IFERROR(IF(J2109="Level",INDEX($T2109:$Z2109,AD2109+1),INDEX($T2109:$Z2109,AD2109)),"")</f>
        <v>2</v>
      </c>
      <c r="AM2109" s="17" t="str" cm="1">
        <f t="array" ref="AM2109">IFERROR(INDEX($T2109:$Z2109,AE2109),"")</f>
        <v/>
      </c>
      <c r="AN2109" s="17" t="str" cm="1">
        <f t="array" ref="AN2109">IFERROR(INDEX($T2109:$Z2109,AF2109),"")</f>
        <v/>
      </c>
    </row>
    <row r="2110" spans="1:40" x14ac:dyDescent="0.2">
      <c r="A2110" s="17" t="str">
        <f t="shared" si="192"/>
        <v>BSc Natural Sciences: UFS3NSCNSC01</v>
      </c>
      <c r="B2110" s="11" t="s">
        <v>1166</v>
      </c>
      <c r="C2110" s="11" t="s">
        <v>31936</v>
      </c>
      <c r="D2110" s="11" t="s">
        <v>1167</v>
      </c>
      <c r="E2110" s="11" t="s">
        <v>1168</v>
      </c>
      <c r="F2110" s="11" t="s">
        <v>82</v>
      </c>
      <c r="G2110" s="11" t="s">
        <v>32717</v>
      </c>
      <c r="H2110" s="11" t="s">
        <v>77</v>
      </c>
      <c r="I2110" s="11">
        <v>2</v>
      </c>
      <c r="J2110" s="11" t="s">
        <v>78</v>
      </c>
      <c r="K2110" s="11" t="s">
        <v>32718</v>
      </c>
      <c r="L2110" s="11">
        <v>120</v>
      </c>
      <c r="M2110" s="11">
        <v>0</v>
      </c>
      <c r="N2110" s="11">
        <v>120</v>
      </c>
      <c r="O2110" s="11">
        <v>120</v>
      </c>
      <c r="P2110" s="11">
        <v>0</v>
      </c>
      <c r="Q2110" s="11">
        <v>0</v>
      </c>
      <c r="R2110" s="11">
        <v>120</v>
      </c>
      <c r="S2110" s="11">
        <v>120</v>
      </c>
      <c r="T2110" s="11">
        <v>0</v>
      </c>
      <c r="U2110" s="11">
        <v>1</v>
      </c>
      <c r="V2110" s="11">
        <v>2</v>
      </c>
      <c r="W2110" s="11">
        <v>0</v>
      </c>
      <c r="X2110" s="11">
        <v>0</v>
      </c>
      <c r="Y2110" s="11">
        <v>1</v>
      </c>
      <c r="Z2110" s="11">
        <v>2</v>
      </c>
      <c r="AA2110" s="12" t="s">
        <v>32958</v>
      </c>
      <c r="AB2110" s="17" t="str">
        <f t="shared" si="193"/>
        <v>Programme: BSc Natural Sciences</v>
      </c>
      <c r="AC2110" s="17">
        <f t="shared" si="194"/>
        <v>2</v>
      </c>
      <c r="AD2110" s="17">
        <f t="shared" si="195"/>
        <v>3</v>
      </c>
      <c r="AE2110" s="17" t="str">
        <f t="shared" si="196"/>
        <v/>
      </c>
      <c r="AF2110" s="17" t="str">
        <f t="shared" si="197"/>
        <v/>
      </c>
      <c r="AG2110" s="17" cm="1">
        <f t="array" ref="AG2110">IFERROR(IF(J2110="Level",INDEX($M2110:$S2110,AC2110+1),INDEX($M2110:$S2110,AC2110)),"")</f>
        <v>120</v>
      </c>
      <c r="AH2110" s="17" cm="1">
        <f t="array" ref="AH2110">IFERROR(IF(J2110="Level",INDEX($M2110:$S2110,AD2110+1),INDEX($M2110:$S2110,AD2110)),"")</f>
        <v>120</v>
      </c>
      <c r="AI2110" s="17" t="str" cm="1">
        <f t="array" ref="AI2110">IFERROR(INDEX($M2110:$S2110,AE2110),"")</f>
        <v/>
      </c>
      <c r="AJ2110" s="17" t="str" cm="1">
        <f t="array" ref="AJ2110">IFERROR(INDEX($M2110:$S2110,AF2110),"")</f>
        <v/>
      </c>
      <c r="AK2110" s="17" cm="1">
        <f t="array" ref="AK2110">IFERROR(IF(J2110="Level",INDEX($T2110:$Z2110,AC2110+1),INDEX($T2110:$Z2110,AC2110)),"")</f>
        <v>1</v>
      </c>
      <c r="AL2110" s="17" cm="1">
        <f t="array" ref="AL2110">IFERROR(IF(J2110="Level",INDEX($T2110:$Z2110,AD2110+1),INDEX($T2110:$Z2110,AD2110)),"")</f>
        <v>2</v>
      </c>
      <c r="AM2110" s="17" t="str" cm="1">
        <f t="array" ref="AM2110">IFERROR(INDEX($T2110:$Z2110,AE2110),"")</f>
        <v/>
      </c>
      <c r="AN2110" s="17" t="str" cm="1">
        <f t="array" ref="AN2110">IFERROR(INDEX($T2110:$Z2110,AF2110),"")</f>
        <v/>
      </c>
    </row>
    <row r="2111" spans="1:40" x14ac:dyDescent="0.2">
      <c r="A2111" s="17" t="str">
        <f t="shared" si="192"/>
        <v>BSc Geography: UFS3GOAGOA06</v>
      </c>
      <c r="B2111" s="11" t="s">
        <v>1129</v>
      </c>
      <c r="C2111" s="11" t="s">
        <v>31936</v>
      </c>
      <c r="D2111" s="11" t="s">
        <v>1130</v>
      </c>
      <c r="E2111" s="11" t="s">
        <v>498</v>
      </c>
      <c r="F2111" s="11" t="s">
        <v>82</v>
      </c>
      <c r="G2111" s="11" t="s">
        <v>32717</v>
      </c>
      <c r="H2111" s="11" t="s">
        <v>77</v>
      </c>
      <c r="I2111" s="11">
        <v>2</v>
      </c>
      <c r="J2111" s="11" t="s">
        <v>78</v>
      </c>
      <c r="K2111" s="11" t="s">
        <v>32718</v>
      </c>
      <c r="L2111" s="11">
        <v>120</v>
      </c>
      <c r="M2111" s="11">
        <v>0</v>
      </c>
      <c r="N2111" s="11">
        <v>120</v>
      </c>
      <c r="O2111" s="11">
        <v>120</v>
      </c>
      <c r="P2111" s="11">
        <v>0</v>
      </c>
      <c r="Q2111" s="11">
        <v>0</v>
      </c>
      <c r="R2111" s="11">
        <v>120</v>
      </c>
      <c r="S2111" s="11">
        <v>120</v>
      </c>
      <c r="T2111" s="11">
        <v>0</v>
      </c>
      <c r="U2111" s="11">
        <v>1</v>
      </c>
      <c r="V2111" s="11">
        <v>2</v>
      </c>
      <c r="W2111" s="11">
        <v>0</v>
      </c>
      <c r="X2111" s="11">
        <v>0</v>
      </c>
      <c r="Y2111" s="11">
        <v>1</v>
      </c>
      <c r="Z2111" s="11">
        <v>2</v>
      </c>
      <c r="AA2111" s="12" t="s">
        <v>32958</v>
      </c>
      <c r="AB2111" s="17" t="str">
        <f t="shared" si="193"/>
        <v>Programme: BSc Geography</v>
      </c>
      <c r="AC2111" s="17">
        <f t="shared" si="194"/>
        <v>2</v>
      </c>
      <c r="AD2111" s="17">
        <f t="shared" si="195"/>
        <v>3</v>
      </c>
      <c r="AE2111" s="17" t="str">
        <f t="shared" si="196"/>
        <v/>
      </c>
      <c r="AF2111" s="17" t="str">
        <f t="shared" si="197"/>
        <v/>
      </c>
      <c r="AG2111" s="17" cm="1">
        <f t="array" ref="AG2111">IFERROR(IF(J2111="Level",INDEX($M2111:$S2111,AC2111+1),INDEX($M2111:$S2111,AC2111)),"")</f>
        <v>120</v>
      </c>
      <c r="AH2111" s="17" cm="1">
        <f t="array" ref="AH2111">IFERROR(IF(J2111="Level",INDEX($M2111:$S2111,AD2111+1),INDEX($M2111:$S2111,AD2111)),"")</f>
        <v>120</v>
      </c>
      <c r="AI2111" s="17" t="str" cm="1">
        <f t="array" ref="AI2111">IFERROR(INDEX($M2111:$S2111,AE2111),"")</f>
        <v/>
      </c>
      <c r="AJ2111" s="17" t="str" cm="1">
        <f t="array" ref="AJ2111">IFERROR(INDEX($M2111:$S2111,AF2111),"")</f>
        <v/>
      </c>
      <c r="AK2111" s="17" cm="1">
        <f t="array" ref="AK2111">IFERROR(IF(J2111="Level",INDEX($T2111:$Z2111,AC2111+1),INDEX($T2111:$Z2111,AC2111)),"")</f>
        <v>1</v>
      </c>
      <c r="AL2111" s="17" cm="1">
        <f t="array" ref="AL2111">IFERROR(IF(J2111="Level",INDEX($T2111:$Z2111,AD2111+1),INDEX($T2111:$Z2111,AD2111)),"")</f>
        <v>2</v>
      </c>
      <c r="AM2111" s="17" t="str" cm="1">
        <f t="array" ref="AM2111">IFERROR(INDEX($T2111:$Z2111,AE2111),"")</f>
        <v/>
      </c>
      <c r="AN2111" s="17" t="str" cm="1">
        <f t="array" ref="AN2111">IFERROR(INDEX($T2111:$Z2111,AF2111),"")</f>
        <v/>
      </c>
    </row>
    <row r="2112" spans="1:40" x14ac:dyDescent="0.2">
      <c r="A2112" s="17" t="str">
        <f t="shared" si="192"/>
        <v>BSc Geography with Applied GIS: UFS3GOAGOA08</v>
      </c>
      <c r="B2112" s="11" t="s">
        <v>1131</v>
      </c>
      <c r="C2112" s="11" t="s">
        <v>31936</v>
      </c>
      <c r="D2112" s="11" t="s">
        <v>1132</v>
      </c>
      <c r="E2112" s="11" t="s">
        <v>498</v>
      </c>
      <c r="F2112" s="11" t="s">
        <v>82</v>
      </c>
      <c r="G2112" s="11" t="s">
        <v>32717</v>
      </c>
      <c r="H2112" s="11" t="s">
        <v>77</v>
      </c>
      <c r="I2112" s="11">
        <v>2</v>
      </c>
      <c r="J2112" s="11" t="s">
        <v>78</v>
      </c>
      <c r="K2112" s="11" t="s">
        <v>32718</v>
      </c>
      <c r="L2112" s="11">
        <v>120</v>
      </c>
      <c r="M2112" s="11">
        <v>0</v>
      </c>
      <c r="N2112" s="11">
        <v>120</v>
      </c>
      <c r="O2112" s="11">
        <v>120</v>
      </c>
      <c r="P2112" s="11">
        <v>0</v>
      </c>
      <c r="Q2112" s="11">
        <v>0</v>
      </c>
      <c r="R2112" s="11">
        <v>120</v>
      </c>
      <c r="S2112" s="11">
        <v>120</v>
      </c>
      <c r="T2112" s="11">
        <v>0</v>
      </c>
      <c r="U2112" s="11">
        <v>1</v>
      </c>
      <c r="V2112" s="11">
        <v>2</v>
      </c>
      <c r="W2112" s="11">
        <v>0</v>
      </c>
      <c r="X2112" s="11">
        <v>0</v>
      </c>
      <c r="Y2112" s="11">
        <v>1</v>
      </c>
      <c r="Z2112" s="11">
        <v>2</v>
      </c>
      <c r="AA2112" s="12" t="s">
        <v>32958</v>
      </c>
      <c r="AB2112" s="17" t="str">
        <f t="shared" si="193"/>
        <v>Programme: BSc Geography with Applied GIS</v>
      </c>
      <c r="AC2112" s="17">
        <f t="shared" si="194"/>
        <v>2</v>
      </c>
      <c r="AD2112" s="17">
        <f t="shared" si="195"/>
        <v>3</v>
      </c>
      <c r="AE2112" s="17" t="str">
        <f t="shared" si="196"/>
        <v/>
      </c>
      <c r="AF2112" s="17" t="str">
        <f t="shared" si="197"/>
        <v/>
      </c>
      <c r="AG2112" s="17" cm="1">
        <f t="array" ref="AG2112">IFERROR(IF(J2112="Level",INDEX($M2112:$S2112,AC2112+1),INDEX($M2112:$S2112,AC2112)),"")</f>
        <v>120</v>
      </c>
      <c r="AH2112" s="17" cm="1">
        <f t="array" ref="AH2112">IFERROR(IF(J2112="Level",INDEX($M2112:$S2112,AD2112+1),INDEX($M2112:$S2112,AD2112)),"")</f>
        <v>120</v>
      </c>
      <c r="AI2112" s="17" t="str" cm="1">
        <f t="array" ref="AI2112">IFERROR(INDEX($M2112:$S2112,AE2112),"")</f>
        <v/>
      </c>
      <c r="AJ2112" s="17" t="str" cm="1">
        <f t="array" ref="AJ2112">IFERROR(INDEX($M2112:$S2112,AF2112),"")</f>
        <v/>
      </c>
      <c r="AK2112" s="17" cm="1">
        <f t="array" ref="AK2112">IFERROR(IF(J2112="Level",INDEX($T2112:$Z2112,AC2112+1),INDEX($T2112:$Z2112,AC2112)),"")</f>
        <v>1</v>
      </c>
      <c r="AL2112" s="17" cm="1">
        <f t="array" ref="AL2112">IFERROR(IF(J2112="Level",INDEX($T2112:$Z2112,AD2112+1),INDEX($T2112:$Z2112,AD2112)),"")</f>
        <v>2</v>
      </c>
      <c r="AM2112" s="17" t="str" cm="1">
        <f t="array" ref="AM2112">IFERROR(INDEX($T2112:$Z2112,AE2112),"")</f>
        <v/>
      </c>
      <c r="AN2112" s="17" t="str" cm="1">
        <f t="array" ref="AN2112">IFERROR(INDEX($T2112:$Z2112,AF2112),"")</f>
        <v/>
      </c>
    </row>
    <row r="2113" spans="1:40" x14ac:dyDescent="0.2">
      <c r="A2113" s="17" t="str">
        <f t="shared" si="192"/>
        <v>BSc Physics: UFS3PHYPHY06</v>
      </c>
      <c r="B2113" s="11" t="s">
        <v>1169</v>
      </c>
      <c r="C2113" s="11" t="s">
        <v>31936</v>
      </c>
      <c r="D2113" s="11" t="s">
        <v>1170</v>
      </c>
      <c r="E2113" s="11" t="s">
        <v>546</v>
      </c>
      <c r="F2113" s="11" t="s">
        <v>82</v>
      </c>
      <c r="G2113" s="11" t="s">
        <v>32717</v>
      </c>
      <c r="H2113" s="11" t="s">
        <v>77</v>
      </c>
      <c r="I2113" s="11">
        <v>2</v>
      </c>
      <c r="J2113" s="11" t="s">
        <v>78</v>
      </c>
      <c r="K2113" s="11" t="s">
        <v>32718</v>
      </c>
      <c r="L2113" s="11">
        <v>120</v>
      </c>
      <c r="M2113" s="11">
        <v>0</v>
      </c>
      <c r="N2113" s="11">
        <v>120</v>
      </c>
      <c r="O2113" s="11">
        <v>120</v>
      </c>
      <c r="P2113" s="11">
        <v>0</v>
      </c>
      <c r="Q2113" s="11">
        <v>0</v>
      </c>
      <c r="R2113" s="11">
        <v>120</v>
      </c>
      <c r="S2113" s="11">
        <v>120</v>
      </c>
      <c r="T2113" s="11">
        <v>0</v>
      </c>
      <c r="U2113" s="11">
        <v>1</v>
      </c>
      <c r="V2113" s="11">
        <v>2</v>
      </c>
      <c r="W2113" s="11">
        <v>0</v>
      </c>
      <c r="X2113" s="11">
        <v>0</v>
      </c>
      <c r="Y2113" s="11">
        <v>1</v>
      </c>
      <c r="Z2113" s="11">
        <v>2</v>
      </c>
      <c r="AA2113" s="12" t="s">
        <v>32958</v>
      </c>
      <c r="AB2113" s="17" t="str">
        <f t="shared" si="193"/>
        <v>Programme: BSc Physics</v>
      </c>
      <c r="AC2113" s="17">
        <f t="shared" si="194"/>
        <v>2</v>
      </c>
      <c r="AD2113" s="17">
        <f t="shared" si="195"/>
        <v>3</v>
      </c>
      <c r="AE2113" s="17" t="str">
        <f t="shared" si="196"/>
        <v/>
      </c>
      <c r="AF2113" s="17" t="str">
        <f t="shared" si="197"/>
        <v/>
      </c>
      <c r="AG2113" s="17" cm="1">
        <f t="array" ref="AG2113">IFERROR(IF(J2113="Level",INDEX($M2113:$S2113,AC2113+1),INDEX($M2113:$S2113,AC2113)),"")</f>
        <v>120</v>
      </c>
      <c r="AH2113" s="17" cm="1">
        <f t="array" ref="AH2113">IFERROR(IF(J2113="Level",INDEX($M2113:$S2113,AD2113+1),INDEX($M2113:$S2113,AD2113)),"")</f>
        <v>120</v>
      </c>
      <c r="AI2113" s="17" t="str" cm="1">
        <f t="array" ref="AI2113">IFERROR(INDEX($M2113:$S2113,AE2113),"")</f>
        <v/>
      </c>
      <c r="AJ2113" s="17" t="str" cm="1">
        <f t="array" ref="AJ2113">IFERROR(INDEX($M2113:$S2113,AF2113),"")</f>
        <v/>
      </c>
      <c r="AK2113" s="17" cm="1">
        <f t="array" ref="AK2113">IFERROR(IF(J2113="Level",INDEX($T2113:$Z2113,AC2113+1),INDEX($T2113:$Z2113,AC2113)),"")</f>
        <v>1</v>
      </c>
      <c r="AL2113" s="17" cm="1">
        <f t="array" ref="AL2113">IFERROR(IF(J2113="Level",INDEX($T2113:$Z2113,AD2113+1),INDEX($T2113:$Z2113,AD2113)),"")</f>
        <v>2</v>
      </c>
      <c r="AM2113" s="17" t="str" cm="1">
        <f t="array" ref="AM2113">IFERROR(INDEX($T2113:$Z2113,AE2113),"")</f>
        <v/>
      </c>
      <c r="AN2113" s="17" t="str" cm="1">
        <f t="array" ref="AN2113">IFERROR(INDEX($T2113:$Z2113,AF2113),"")</f>
        <v/>
      </c>
    </row>
    <row r="2114" spans="1:40" x14ac:dyDescent="0.2">
      <c r="A2114" s="17" t="str">
        <f t="shared" ref="A2114:A2177" si="198">D2114&amp;": "&amp;B2114</f>
        <v>BSc Physics with Astrophysics: UFS3PHYPHY08</v>
      </c>
      <c r="B2114" s="11" t="s">
        <v>1171</v>
      </c>
      <c r="C2114" s="11" t="s">
        <v>31936</v>
      </c>
      <c r="D2114" s="11" t="s">
        <v>1172</v>
      </c>
      <c r="E2114" s="11" t="s">
        <v>546</v>
      </c>
      <c r="F2114" s="11" t="s">
        <v>82</v>
      </c>
      <c r="G2114" s="11" t="s">
        <v>32717</v>
      </c>
      <c r="H2114" s="11" t="s">
        <v>77</v>
      </c>
      <c r="I2114" s="11">
        <v>2</v>
      </c>
      <c r="J2114" s="11" t="s">
        <v>78</v>
      </c>
      <c r="K2114" s="11" t="s">
        <v>32718</v>
      </c>
      <c r="L2114" s="11">
        <v>120</v>
      </c>
      <c r="M2114" s="11">
        <v>0</v>
      </c>
      <c r="N2114" s="11">
        <v>120</v>
      </c>
      <c r="O2114" s="11">
        <v>120</v>
      </c>
      <c r="P2114" s="11">
        <v>0</v>
      </c>
      <c r="Q2114" s="11">
        <v>0</v>
      </c>
      <c r="R2114" s="11">
        <v>120</v>
      </c>
      <c r="S2114" s="11">
        <v>120</v>
      </c>
      <c r="T2114" s="11">
        <v>0</v>
      </c>
      <c r="U2114" s="11">
        <v>1</v>
      </c>
      <c r="V2114" s="11">
        <v>2</v>
      </c>
      <c r="W2114" s="11">
        <v>0</v>
      </c>
      <c r="X2114" s="11">
        <v>0</v>
      </c>
      <c r="Y2114" s="11">
        <v>1</v>
      </c>
      <c r="Z2114" s="11">
        <v>2</v>
      </c>
      <c r="AA2114" s="12" t="s">
        <v>32958</v>
      </c>
      <c r="AB2114" s="17" t="str">
        <f t="shared" ref="AB2114:AB2177" si="199">IF(H2114="Yes","Programme: "&amp;D2114,"Programme is not compatible with this tool")</f>
        <v>Programme: BSc Physics with Astrophysics</v>
      </c>
      <c r="AC2114" s="17">
        <f t="shared" ref="AC2114:AC2177" si="200">IF(J2114="Stage",IF(M2114&lt;&gt;0,1,IF(N2114&lt;&gt;0,2,IF(O2114&lt;&gt;0,3,IF(P2114&lt;&gt;0,4,IF(Q2114&lt;&gt;0,5,""))))),IF(J2114="","",IF(R2114&lt;&gt;0,5,IF(S2114&lt;&gt;0,6,""))))</f>
        <v>2</v>
      </c>
      <c r="AD2114" s="17">
        <f t="shared" ref="AD2114:AD2177" si="201">IF(J2114="Stage",IF(AND(N2114&lt;&gt;0,AC2114&lt;2),2,IF(AND(O2114&lt;&gt;0,AC2114&lt;3),3,IF(AND(P2114&lt;&gt;0,AC2114&lt;4),4,IF(AND(Q2114&lt;&gt;0,AC2114&lt;5),5,"")))),IF(J2114="","",IF(AC2114&lt;&gt;0,6)))</f>
        <v>3</v>
      </c>
      <c r="AE2114" s="17" t="str">
        <f t="shared" ref="AE2114:AE2177" si="202">IF(AND(O2114&lt;&gt;0,AD2114&lt;3),3,IF(AND(P2114&lt;&gt;0,AD2114&lt;4),4,IF(AND(Q2114&lt;&gt;0,AD2114&lt;5),5,"")))</f>
        <v/>
      </c>
      <c r="AF2114" s="17" t="str">
        <f t="shared" ref="AF2114:AF2177" si="203">IF(AND(P2114&lt;&gt;0,AE2114&lt;4),4,IF(AND(Q2114&lt;&gt;0,AE2114&lt;5),5,""))</f>
        <v/>
      </c>
      <c r="AG2114" s="17" cm="1">
        <f t="array" ref="AG2114">IFERROR(IF(J2114="Level",INDEX($M2114:$S2114,AC2114+1),INDEX($M2114:$S2114,AC2114)),"")</f>
        <v>120</v>
      </c>
      <c r="AH2114" s="17" cm="1">
        <f t="array" ref="AH2114">IFERROR(IF(J2114="Level",INDEX($M2114:$S2114,AD2114+1),INDEX($M2114:$S2114,AD2114)),"")</f>
        <v>120</v>
      </c>
      <c r="AI2114" s="17" t="str" cm="1">
        <f t="array" ref="AI2114">IFERROR(INDEX($M2114:$S2114,AE2114),"")</f>
        <v/>
      </c>
      <c r="AJ2114" s="17" t="str" cm="1">
        <f t="array" ref="AJ2114">IFERROR(INDEX($M2114:$S2114,AF2114),"")</f>
        <v/>
      </c>
      <c r="AK2114" s="17" cm="1">
        <f t="array" ref="AK2114">IFERROR(IF(J2114="Level",INDEX($T2114:$Z2114,AC2114+1),INDEX($T2114:$Z2114,AC2114)),"")</f>
        <v>1</v>
      </c>
      <c r="AL2114" s="17" cm="1">
        <f t="array" ref="AL2114">IFERROR(IF(J2114="Level",INDEX($T2114:$Z2114,AD2114+1),INDEX($T2114:$Z2114,AD2114)),"")</f>
        <v>2</v>
      </c>
      <c r="AM2114" s="17" t="str" cm="1">
        <f t="array" ref="AM2114">IFERROR(INDEX($T2114:$Z2114,AE2114),"")</f>
        <v/>
      </c>
      <c r="AN2114" s="17" t="str" cm="1">
        <f t="array" ref="AN2114">IFERROR(INDEX($T2114:$Z2114,AF2114),"")</f>
        <v/>
      </c>
    </row>
    <row r="2115" spans="1:40" x14ac:dyDescent="0.2">
      <c r="A2115" s="17" t="str">
        <f t="shared" si="198"/>
        <v>BSc Physics: UFS3PHYPHY11</v>
      </c>
      <c r="B2115" s="11" t="s">
        <v>33453</v>
      </c>
      <c r="C2115" s="11" t="s">
        <v>31936</v>
      </c>
      <c r="D2115" s="11" t="s">
        <v>1170</v>
      </c>
      <c r="E2115" s="11" t="s">
        <v>546</v>
      </c>
      <c r="F2115" s="11" t="s">
        <v>82</v>
      </c>
      <c r="G2115" s="11" t="s">
        <v>32717</v>
      </c>
      <c r="H2115" s="11" t="s">
        <v>77</v>
      </c>
      <c r="I2115" s="11">
        <v>2</v>
      </c>
      <c r="J2115" s="11" t="s">
        <v>78</v>
      </c>
      <c r="K2115" s="11" t="s">
        <v>32718</v>
      </c>
      <c r="L2115" s="11">
        <v>120</v>
      </c>
      <c r="M2115" s="11">
        <v>0</v>
      </c>
      <c r="N2115" s="11">
        <v>120</v>
      </c>
      <c r="O2115" s="11">
        <v>120</v>
      </c>
      <c r="P2115" s="11">
        <v>0</v>
      </c>
      <c r="Q2115" s="11">
        <v>0</v>
      </c>
      <c r="R2115" s="11">
        <v>120</v>
      </c>
      <c r="S2115" s="11">
        <v>120</v>
      </c>
      <c r="T2115" s="11">
        <v>0</v>
      </c>
      <c r="U2115" s="11">
        <v>1</v>
      </c>
      <c r="V2115" s="11">
        <v>2</v>
      </c>
      <c r="W2115" s="11">
        <v>0</v>
      </c>
      <c r="X2115" s="11">
        <v>0</v>
      </c>
      <c r="Y2115" s="11">
        <v>1</v>
      </c>
      <c r="Z2115" s="11">
        <v>2</v>
      </c>
      <c r="AA2115" s="12" t="s">
        <v>32958</v>
      </c>
      <c r="AB2115" s="17" t="str">
        <f t="shared" si="199"/>
        <v>Programme: BSc Physics</v>
      </c>
      <c r="AC2115" s="17">
        <f t="shared" si="200"/>
        <v>2</v>
      </c>
      <c r="AD2115" s="17">
        <f t="shared" si="201"/>
        <v>3</v>
      </c>
      <c r="AE2115" s="17" t="str">
        <f t="shared" si="202"/>
        <v/>
      </c>
      <c r="AF2115" s="17" t="str">
        <f t="shared" si="203"/>
        <v/>
      </c>
      <c r="AG2115" s="17" cm="1">
        <f t="array" ref="AG2115">IFERROR(IF(J2115="Level",INDEX($M2115:$S2115,AC2115+1),INDEX($M2115:$S2115,AC2115)),"")</f>
        <v>120</v>
      </c>
      <c r="AH2115" s="17" cm="1">
        <f t="array" ref="AH2115">IFERROR(IF(J2115="Level",INDEX($M2115:$S2115,AD2115+1),INDEX($M2115:$S2115,AD2115)),"")</f>
        <v>120</v>
      </c>
      <c r="AI2115" s="17" t="str" cm="1">
        <f t="array" ref="AI2115">IFERROR(INDEX($M2115:$S2115,AE2115),"")</f>
        <v/>
      </c>
      <c r="AJ2115" s="17" t="str" cm="1">
        <f t="array" ref="AJ2115">IFERROR(INDEX($M2115:$S2115,AF2115),"")</f>
        <v/>
      </c>
      <c r="AK2115" s="17" cm="1">
        <f t="array" ref="AK2115">IFERROR(IF(J2115="Level",INDEX($T2115:$Z2115,AC2115+1),INDEX($T2115:$Z2115,AC2115)),"")</f>
        <v>1</v>
      </c>
      <c r="AL2115" s="17" cm="1">
        <f t="array" ref="AL2115">IFERROR(IF(J2115="Level",INDEX($T2115:$Z2115,AD2115+1),INDEX($T2115:$Z2115,AD2115)),"")</f>
        <v>2</v>
      </c>
      <c r="AM2115" s="17" t="str" cm="1">
        <f t="array" ref="AM2115">IFERROR(INDEX($T2115:$Z2115,AE2115),"")</f>
        <v/>
      </c>
      <c r="AN2115" s="17" t="str" cm="1">
        <f t="array" ref="AN2115">IFERROR(INDEX($T2115:$Z2115,AF2115),"")</f>
        <v/>
      </c>
    </row>
    <row r="2116" spans="1:40" x14ac:dyDescent="0.2">
      <c r="A2116" s="17" t="str">
        <f t="shared" si="198"/>
        <v>BSc Physics with Astrophysics: UFS3PHYPHY12</v>
      </c>
      <c r="B2116" s="11" t="s">
        <v>33454</v>
      </c>
      <c r="C2116" s="11" t="s">
        <v>31936</v>
      </c>
      <c r="D2116" s="11" t="s">
        <v>1172</v>
      </c>
      <c r="E2116" s="11" t="s">
        <v>546</v>
      </c>
      <c r="F2116" s="11" t="s">
        <v>82</v>
      </c>
      <c r="G2116" s="11" t="s">
        <v>32717</v>
      </c>
      <c r="H2116" s="11" t="s">
        <v>77</v>
      </c>
      <c r="I2116" s="11">
        <v>2</v>
      </c>
      <c r="J2116" s="11" t="s">
        <v>78</v>
      </c>
      <c r="K2116" s="11" t="s">
        <v>32718</v>
      </c>
      <c r="L2116" s="11">
        <v>120</v>
      </c>
      <c r="M2116" s="11">
        <v>0</v>
      </c>
      <c r="N2116" s="11">
        <v>120</v>
      </c>
      <c r="O2116" s="11">
        <v>120</v>
      </c>
      <c r="P2116" s="11">
        <v>0</v>
      </c>
      <c r="Q2116" s="11">
        <v>0</v>
      </c>
      <c r="R2116" s="11">
        <v>120</v>
      </c>
      <c r="S2116" s="11">
        <v>120</v>
      </c>
      <c r="T2116" s="11">
        <v>0</v>
      </c>
      <c r="U2116" s="11">
        <v>1</v>
      </c>
      <c r="V2116" s="11">
        <v>2</v>
      </c>
      <c r="W2116" s="11">
        <v>0</v>
      </c>
      <c r="X2116" s="11">
        <v>0</v>
      </c>
      <c r="Y2116" s="11">
        <v>1</v>
      </c>
      <c r="Z2116" s="11">
        <v>2</v>
      </c>
      <c r="AA2116" s="12" t="s">
        <v>32958</v>
      </c>
      <c r="AB2116" s="17" t="str">
        <f t="shared" si="199"/>
        <v>Programme: BSc Physics with Astrophysics</v>
      </c>
      <c r="AC2116" s="17">
        <f t="shared" si="200"/>
        <v>2</v>
      </c>
      <c r="AD2116" s="17">
        <f t="shared" si="201"/>
        <v>3</v>
      </c>
      <c r="AE2116" s="17" t="str">
        <f t="shared" si="202"/>
        <v/>
      </c>
      <c r="AF2116" s="17" t="str">
        <f t="shared" si="203"/>
        <v/>
      </c>
      <c r="AG2116" s="17" cm="1">
        <f t="array" ref="AG2116">IFERROR(IF(J2116="Level",INDEX($M2116:$S2116,AC2116+1),INDEX($M2116:$S2116,AC2116)),"")</f>
        <v>120</v>
      </c>
      <c r="AH2116" s="17" cm="1">
        <f t="array" ref="AH2116">IFERROR(IF(J2116="Level",INDEX($M2116:$S2116,AD2116+1),INDEX($M2116:$S2116,AD2116)),"")</f>
        <v>120</v>
      </c>
      <c r="AI2116" s="17" t="str" cm="1">
        <f t="array" ref="AI2116">IFERROR(INDEX($M2116:$S2116,AE2116),"")</f>
        <v/>
      </c>
      <c r="AJ2116" s="17" t="str" cm="1">
        <f t="array" ref="AJ2116">IFERROR(INDEX($M2116:$S2116,AF2116),"")</f>
        <v/>
      </c>
      <c r="AK2116" s="17" cm="1">
        <f t="array" ref="AK2116">IFERROR(IF(J2116="Level",INDEX($T2116:$Z2116,AC2116+1),INDEX($T2116:$Z2116,AC2116)),"")</f>
        <v>1</v>
      </c>
      <c r="AL2116" s="17" cm="1">
        <f t="array" ref="AL2116">IFERROR(IF(J2116="Level",INDEX($T2116:$Z2116,AD2116+1),INDEX($T2116:$Z2116,AD2116)),"")</f>
        <v>2</v>
      </c>
      <c r="AM2116" s="17" t="str" cm="1">
        <f t="array" ref="AM2116">IFERROR(INDEX($T2116:$Z2116,AE2116),"")</f>
        <v/>
      </c>
      <c r="AN2116" s="17" t="str" cm="1">
        <f t="array" ref="AN2116">IFERROR(INDEX($T2116:$Z2116,AF2116),"")</f>
        <v/>
      </c>
    </row>
    <row r="2117" spans="1:40" x14ac:dyDescent="0.2">
      <c r="A2117" s="17" t="str">
        <f t="shared" si="198"/>
        <v>BSc Theoretical Physics: UFS3PHYPHY13</v>
      </c>
      <c r="B2117" s="11" t="s">
        <v>33455</v>
      </c>
      <c r="C2117" s="11" t="s">
        <v>31936</v>
      </c>
      <c r="D2117" s="11" t="s">
        <v>33456</v>
      </c>
      <c r="E2117" s="11" t="s">
        <v>546</v>
      </c>
      <c r="F2117" s="11" t="s">
        <v>82</v>
      </c>
      <c r="G2117" s="11" t="s">
        <v>32717</v>
      </c>
      <c r="H2117" s="11" t="s">
        <v>77</v>
      </c>
      <c r="I2117" s="11">
        <v>2</v>
      </c>
      <c r="J2117" s="11" t="s">
        <v>78</v>
      </c>
      <c r="K2117" s="11" t="s">
        <v>32718</v>
      </c>
      <c r="L2117" s="11">
        <v>120</v>
      </c>
      <c r="M2117" s="11">
        <v>0</v>
      </c>
      <c r="N2117" s="11">
        <v>120</v>
      </c>
      <c r="O2117" s="11">
        <v>120</v>
      </c>
      <c r="P2117" s="11">
        <v>0</v>
      </c>
      <c r="Q2117" s="11">
        <v>0</v>
      </c>
      <c r="R2117" s="11">
        <v>120</v>
      </c>
      <c r="S2117" s="11">
        <v>120</v>
      </c>
      <c r="T2117" s="11">
        <v>0</v>
      </c>
      <c r="U2117" s="11">
        <v>1</v>
      </c>
      <c r="V2117" s="11">
        <v>2</v>
      </c>
      <c r="W2117" s="11">
        <v>0</v>
      </c>
      <c r="X2117" s="11">
        <v>0</v>
      </c>
      <c r="Y2117" s="11">
        <v>1</v>
      </c>
      <c r="Z2117" s="11">
        <v>2</v>
      </c>
      <c r="AA2117" s="12" t="s">
        <v>32958</v>
      </c>
      <c r="AB2117" s="17" t="str">
        <f t="shared" si="199"/>
        <v>Programme: BSc Theoretical Physics</v>
      </c>
      <c r="AC2117" s="17">
        <f t="shared" si="200"/>
        <v>2</v>
      </c>
      <c r="AD2117" s="17">
        <f t="shared" si="201"/>
        <v>3</v>
      </c>
      <c r="AE2117" s="17" t="str">
        <f t="shared" si="202"/>
        <v/>
      </c>
      <c r="AF2117" s="17" t="str">
        <f t="shared" si="203"/>
        <v/>
      </c>
      <c r="AG2117" s="17" cm="1">
        <f t="array" ref="AG2117">IFERROR(IF(J2117="Level",INDEX($M2117:$S2117,AC2117+1),INDEX($M2117:$S2117,AC2117)),"")</f>
        <v>120</v>
      </c>
      <c r="AH2117" s="17" cm="1">
        <f t="array" ref="AH2117">IFERROR(IF(J2117="Level",INDEX($M2117:$S2117,AD2117+1),INDEX($M2117:$S2117,AD2117)),"")</f>
        <v>120</v>
      </c>
      <c r="AI2117" s="17" t="str" cm="1">
        <f t="array" ref="AI2117">IFERROR(INDEX($M2117:$S2117,AE2117),"")</f>
        <v/>
      </c>
      <c r="AJ2117" s="17" t="str" cm="1">
        <f t="array" ref="AJ2117">IFERROR(INDEX($M2117:$S2117,AF2117),"")</f>
        <v/>
      </c>
      <c r="AK2117" s="17" cm="1">
        <f t="array" ref="AK2117">IFERROR(IF(J2117="Level",INDEX($T2117:$Z2117,AC2117+1),INDEX($T2117:$Z2117,AC2117)),"")</f>
        <v>1</v>
      </c>
      <c r="AL2117" s="17" cm="1">
        <f t="array" ref="AL2117">IFERROR(IF(J2117="Level",INDEX($T2117:$Z2117,AD2117+1),INDEX($T2117:$Z2117,AD2117)),"")</f>
        <v>2</v>
      </c>
      <c r="AM2117" s="17" t="str" cm="1">
        <f t="array" ref="AM2117">IFERROR(INDEX($T2117:$Z2117,AE2117),"")</f>
        <v/>
      </c>
      <c r="AN2117" s="17" t="str" cm="1">
        <f t="array" ref="AN2117">IFERROR(INDEX($T2117:$Z2117,AF2117),"")</f>
        <v/>
      </c>
    </row>
    <row r="2118" spans="1:40" x14ac:dyDescent="0.2">
      <c r="A2118" s="17" t="str">
        <f t="shared" si="198"/>
        <v>BSc Physics with Biophysics: UFS3PHYPHY14</v>
      </c>
      <c r="B2118" s="11" t="s">
        <v>33457</v>
      </c>
      <c r="C2118" s="11" t="s">
        <v>31936</v>
      </c>
      <c r="D2118" s="11" t="s">
        <v>33458</v>
      </c>
      <c r="E2118" s="11" t="s">
        <v>546</v>
      </c>
      <c r="F2118" s="11" t="s">
        <v>82</v>
      </c>
      <c r="G2118" s="11" t="s">
        <v>32717</v>
      </c>
      <c r="H2118" s="11" t="s">
        <v>77</v>
      </c>
      <c r="I2118" s="11">
        <v>2</v>
      </c>
      <c r="J2118" s="11" t="s">
        <v>78</v>
      </c>
      <c r="K2118" s="11" t="s">
        <v>32718</v>
      </c>
      <c r="L2118" s="11">
        <v>120</v>
      </c>
      <c r="M2118" s="11">
        <v>0</v>
      </c>
      <c r="N2118" s="11">
        <v>120</v>
      </c>
      <c r="O2118" s="11">
        <v>120</v>
      </c>
      <c r="P2118" s="11">
        <v>0</v>
      </c>
      <c r="Q2118" s="11">
        <v>0</v>
      </c>
      <c r="R2118" s="11">
        <v>120</v>
      </c>
      <c r="S2118" s="11">
        <v>120</v>
      </c>
      <c r="T2118" s="11">
        <v>0</v>
      </c>
      <c r="U2118" s="11">
        <v>1</v>
      </c>
      <c r="V2118" s="11">
        <v>2</v>
      </c>
      <c r="W2118" s="11">
        <v>0</v>
      </c>
      <c r="X2118" s="11">
        <v>0</v>
      </c>
      <c r="Y2118" s="11">
        <v>1</v>
      </c>
      <c r="Z2118" s="11">
        <v>2</v>
      </c>
      <c r="AA2118" s="12" t="s">
        <v>32958</v>
      </c>
      <c r="AB2118" s="17" t="str">
        <f t="shared" si="199"/>
        <v>Programme: BSc Physics with Biophysics</v>
      </c>
      <c r="AC2118" s="17">
        <f t="shared" si="200"/>
        <v>2</v>
      </c>
      <c r="AD2118" s="17">
        <f t="shared" si="201"/>
        <v>3</v>
      </c>
      <c r="AE2118" s="17" t="str">
        <f t="shared" si="202"/>
        <v/>
      </c>
      <c r="AF2118" s="17" t="str">
        <f t="shared" si="203"/>
        <v/>
      </c>
      <c r="AG2118" s="17" cm="1">
        <f t="array" ref="AG2118">IFERROR(IF(J2118="Level",INDEX($M2118:$S2118,AC2118+1),INDEX($M2118:$S2118,AC2118)),"")</f>
        <v>120</v>
      </c>
      <c r="AH2118" s="17" cm="1">
        <f t="array" ref="AH2118">IFERROR(IF(J2118="Level",INDEX($M2118:$S2118,AD2118+1),INDEX($M2118:$S2118,AD2118)),"")</f>
        <v>120</v>
      </c>
      <c r="AI2118" s="17" t="str" cm="1">
        <f t="array" ref="AI2118">IFERROR(INDEX($M2118:$S2118,AE2118),"")</f>
        <v/>
      </c>
      <c r="AJ2118" s="17" t="str" cm="1">
        <f t="array" ref="AJ2118">IFERROR(INDEX($M2118:$S2118,AF2118),"")</f>
        <v/>
      </c>
      <c r="AK2118" s="17" cm="1">
        <f t="array" ref="AK2118">IFERROR(IF(J2118="Level",INDEX($T2118:$Z2118,AC2118+1),INDEX($T2118:$Z2118,AC2118)),"")</f>
        <v>1</v>
      </c>
      <c r="AL2118" s="17" cm="1">
        <f t="array" ref="AL2118">IFERROR(IF(J2118="Level",INDEX($T2118:$Z2118,AD2118+1),INDEX($T2118:$Z2118,AD2118)),"")</f>
        <v>2</v>
      </c>
      <c r="AM2118" s="17" t="str" cm="1">
        <f t="array" ref="AM2118">IFERROR(INDEX($T2118:$Z2118,AE2118),"")</f>
        <v/>
      </c>
      <c r="AN2118" s="17" t="str" cm="1">
        <f t="array" ref="AN2118">IFERROR(INDEX($T2118:$Z2118,AF2118),"")</f>
        <v/>
      </c>
    </row>
    <row r="2119" spans="1:40" x14ac:dyDescent="0.2">
      <c r="A2119" s="17" t="str">
        <f t="shared" si="198"/>
        <v>BSc Physics with Quantum Technology: UFS3PHYPHY15</v>
      </c>
      <c r="B2119" s="11" t="s">
        <v>33459</v>
      </c>
      <c r="C2119" s="11" t="s">
        <v>31936</v>
      </c>
      <c r="D2119" s="11" t="s">
        <v>33460</v>
      </c>
      <c r="E2119" s="11" t="s">
        <v>546</v>
      </c>
      <c r="F2119" s="11" t="s">
        <v>82</v>
      </c>
      <c r="G2119" s="11" t="s">
        <v>32717</v>
      </c>
      <c r="H2119" s="11" t="s">
        <v>77</v>
      </c>
      <c r="I2119" s="11">
        <v>2</v>
      </c>
      <c r="J2119" s="11" t="s">
        <v>78</v>
      </c>
      <c r="K2119" s="11" t="s">
        <v>32718</v>
      </c>
      <c r="L2119" s="11">
        <v>120</v>
      </c>
      <c r="M2119" s="11">
        <v>0</v>
      </c>
      <c r="N2119" s="11">
        <v>120</v>
      </c>
      <c r="O2119" s="11">
        <v>120</v>
      </c>
      <c r="P2119" s="11">
        <v>0</v>
      </c>
      <c r="Q2119" s="11">
        <v>0</v>
      </c>
      <c r="R2119" s="11">
        <v>120</v>
      </c>
      <c r="S2119" s="11">
        <v>120</v>
      </c>
      <c r="T2119" s="11">
        <v>0</v>
      </c>
      <c r="U2119" s="11">
        <v>1</v>
      </c>
      <c r="V2119" s="11">
        <v>2</v>
      </c>
      <c r="W2119" s="11">
        <v>0</v>
      </c>
      <c r="X2119" s="11">
        <v>0</v>
      </c>
      <c r="Y2119" s="11">
        <v>1</v>
      </c>
      <c r="Z2119" s="11">
        <v>2</v>
      </c>
      <c r="AA2119" s="12" t="s">
        <v>32958</v>
      </c>
      <c r="AB2119" s="17" t="str">
        <f t="shared" si="199"/>
        <v>Programme: BSc Physics with Quantum Technology</v>
      </c>
      <c r="AC2119" s="17">
        <f t="shared" si="200"/>
        <v>2</v>
      </c>
      <c r="AD2119" s="17">
        <f t="shared" si="201"/>
        <v>3</v>
      </c>
      <c r="AE2119" s="17" t="str">
        <f t="shared" si="202"/>
        <v/>
      </c>
      <c r="AF2119" s="17" t="str">
        <f t="shared" si="203"/>
        <v/>
      </c>
      <c r="AG2119" s="17" cm="1">
        <f t="array" ref="AG2119">IFERROR(IF(J2119="Level",INDEX($M2119:$S2119,AC2119+1),INDEX($M2119:$S2119,AC2119)),"")</f>
        <v>120</v>
      </c>
      <c r="AH2119" s="17" cm="1">
        <f t="array" ref="AH2119">IFERROR(IF(J2119="Level",INDEX($M2119:$S2119,AD2119+1),INDEX($M2119:$S2119,AD2119)),"")</f>
        <v>120</v>
      </c>
      <c r="AI2119" s="17" t="str" cm="1">
        <f t="array" ref="AI2119">IFERROR(INDEX($M2119:$S2119,AE2119),"")</f>
        <v/>
      </c>
      <c r="AJ2119" s="17" t="str" cm="1">
        <f t="array" ref="AJ2119">IFERROR(INDEX($M2119:$S2119,AF2119),"")</f>
        <v/>
      </c>
      <c r="AK2119" s="17" cm="1">
        <f t="array" ref="AK2119">IFERROR(IF(J2119="Level",INDEX($T2119:$Z2119,AC2119+1),INDEX($T2119:$Z2119,AC2119)),"")</f>
        <v>1</v>
      </c>
      <c r="AL2119" s="17" cm="1">
        <f t="array" ref="AL2119">IFERROR(IF(J2119="Level",INDEX($T2119:$Z2119,AD2119+1),INDEX($T2119:$Z2119,AD2119)),"")</f>
        <v>2</v>
      </c>
      <c r="AM2119" s="17" t="str" cm="1">
        <f t="array" ref="AM2119">IFERROR(INDEX($T2119:$Z2119,AE2119),"")</f>
        <v/>
      </c>
      <c r="AN2119" s="17" t="str" cm="1">
        <f t="array" ref="AN2119">IFERROR(INDEX($T2119:$Z2119,AF2119),"")</f>
        <v/>
      </c>
    </row>
    <row r="2120" spans="1:40" x14ac:dyDescent="0.2">
      <c r="A2120" s="17" t="str">
        <f t="shared" si="198"/>
        <v>BSc Business and Environment - Cornwall: UFS3SBEGOACA</v>
      </c>
      <c r="B2120" s="11" t="s">
        <v>1177</v>
      </c>
      <c r="C2120" s="11" t="s">
        <v>31936</v>
      </c>
      <c r="D2120" s="11" t="s">
        <v>1178</v>
      </c>
      <c r="E2120" s="11" t="s">
        <v>617</v>
      </c>
      <c r="F2120" s="11" t="s">
        <v>82</v>
      </c>
      <c r="G2120" s="11" t="s">
        <v>32717</v>
      </c>
      <c r="H2120" s="11" t="s">
        <v>77</v>
      </c>
      <c r="I2120" s="11">
        <v>2</v>
      </c>
      <c r="J2120" s="11" t="s">
        <v>78</v>
      </c>
      <c r="K2120" s="11" t="s">
        <v>32718</v>
      </c>
      <c r="L2120" s="11">
        <v>120</v>
      </c>
      <c r="M2120" s="11">
        <v>0</v>
      </c>
      <c r="N2120" s="11">
        <v>120</v>
      </c>
      <c r="O2120" s="11">
        <v>120</v>
      </c>
      <c r="P2120" s="11">
        <v>0</v>
      </c>
      <c r="Q2120" s="11">
        <v>0</v>
      </c>
      <c r="R2120" s="11">
        <v>120</v>
      </c>
      <c r="S2120" s="11">
        <v>120</v>
      </c>
      <c r="T2120" s="11">
        <v>0</v>
      </c>
      <c r="U2120" s="11">
        <v>1</v>
      </c>
      <c r="V2120" s="11">
        <v>2</v>
      </c>
      <c r="W2120" s="11">
        <v>0</v>
      </c>
      <c r="X2120" s="11">
        <v>0</v>
      </c>
      <c r="Y2120" s="11">
        <v>1</v>
      </c>
      <c r="Z2120" s="11">
        <v>2</v>
      </c>
      <c r="AA2120" s="12" t="s">
        <v>32958</v>
      </c>
      <c r="AB2120" s="17" t="str">
        <f t="shared" si="199"/>
        <v>Programme: BSc Business and Environment - Cornwall</v>
      </c>
      <c r="AC2120" s="17">
        <f t="shared" si="200"/>
        <v>2</v>
      </c>
      <c r="AD2120" s="17">
        <f t="shared" si="201"/>
        <v>3</v>
      </c>
      <c r="AE2120" s="17" t="str">
        <f t="shared" si="202"/>
        <v/>
      </c>
      <c r="AF2120" s="17" t="str">
        <f t="shared" si="203"/>
        <v/>
      </c>
      <c r="AG2120" s="17" cm="1">
        <f t="array" ref="AG2120">IFERROR(IF(J2120="Level",INDEX($M2120:$S2120,AC2120+1),INDEX($M2120:$S2120,AC2120)),"")</f>
        <v>120</v>
      </c>
      <c r="AH2120" s="17" cm="1">
        <f t="array" ref="AH2120">IFERROR(IF(J2120="Level",INDEX($M2120:$S2120,AD2120+1),INDEX($M2120:$S2120,AD2120)),"")</f>
        <v>120</v>
      </c>
      <c r="AI2120" s="17" t="str" cm="1">
        <f t="array" ref="AI2120">IFERROR(INDEX($M2120:$S2120,AE2120),"")</f>
        <v/>
      </c>
      <c r="AJ2120" s="17" t="str" cm="1">
        <f t="array" ref="AJ2120">IFERROR(INDEX($M2120:$S2120,AF2120),"")</f>
        <v/>
      </c>
      <c r="AK2120" s="17" cm="1">
        <f t="array" ref="AK2120">IFERROR(IF(J2120="Level",INDEX($T2120:$Z2120,AC2120+1),INDEX($T2120:$Z2120,AC2120)),"")</f>
        <v>1</v>
      </c>
      <c r="AL2120" s="17" cm="1">
        <f t="array" ref="AL2120">IFERROR(IF(J2120="Level",INDEX($T2120:$Z2120,AD2120+1),INDEX($T2120:$Z2120,AD2120)),"")</f>
        <v>2</v>
      </c>
      <c r="AM2120" s="17" t="str" cm="1">
        <f t="array" ref="AM2120">IFERROR(INDEX($T2120:$Z2120,AE2120),"")</f>
        <v/>
      </c>
      <c r="AN2120" s="17" t="str" cm="1">
        <f t="array" ref="AN2120">IFERROR(INDEX($T2120:$Z2120,AF2120),"")</f>
        <v/>
      </c>
    </row>
    <row r="2121" spans="1:40" x14ac:dyDescent="0.2">
      <c r="A2121" s="17" t="str">
        <f t="shared" si="198"/>
        <v>BSc Business - Cornwall: UFS3SBESBECA</v>
      </c>
      <c r="B2121" s="11" t="s">
        <v>1215</v>
      </c>
      <c r="C2121" s="11" t="s">
        <v>31936</v>
      </c>
      <c r="D2121" s="11" t="s">
        <v>1216</v>
      </c>
      <c r="E2121" s="11" t="s">
        <v>617</v>
      </c>
      <c r="F2121" s="11" t="s">
        <v>82</v>
      </c>
      <c r="G2121" s="11" t="s">
        <v>32717</v>
      </c>
      <c r="H2121" s="11" t="s">
        <v>77</v>
      </c>
      <c r="I2121" s="11">
        <v>2</v>
      </c>
      <c r="J2121" s="11" t="s">
        <v>78</v>
      </c>
      <c r="K2121" s="11" t="s">
        <v>32718</v>
      </c>
      <c r="L2121" s="11">
        <v>120</v>
      </c>
      <c r="M2121" s="11">
        <v>0</v>
      </c>
      <c r="N2121" s="11">
        <v>120</v>
      </c>
      <c r="O2121" s="11">
        <v>120</v>
      </c>
      <c r="P2121" s="11">
        <v>0</v>
      </c>
      <c r="Q2121" s="11">
        <v>0</v>
      </c>
      <c r="R2121" s="11">
        <v>120</v>
      </c>
      <c r="S2121" s="11">
        <v>120</v>
      </c>
      <c r="T2121" s="11">
        <v>0</v>
      </c>
      <c r="U2121" s="11">
        <v>1</v>
      </c>
      <c r="V2121" s="11">
        <v>2</v>
      </c>
      <c r="W2121" s="11">
        <v>0</v>
      </c>
      <c r="X2121" s="11">
        <v>0</v>
      </c>
      <c r="Y2121" s="11">
        <v>1</v>
      </c>
      <c r="Z2121" s="11">
        <v>2</v>
      </c>
      <c r="AA2121" s="12" t="s">
        <v>32958</v>
      </c>
      <c r="AB2121" s="17" t="str">
        <f t="shared" si="199"/>
        <v>Programme: BSc Business - Cornwall</v>
      </c>
      <c r="AC2121" s="17">
        <f t="shared" si="200"/>
        <v>2</v>
      </c>
      <c r="AD2121" s="17">
        <f t="shared" si="201"/>
        <v>3</v>
      </c>
      <c r="AE2121" s="17" t="str">
        <f t="shared" si="202"/>
        <v/>
      </c>
      <c r="AF2121" s="17" t="str">
        <f t="shared" si="203"/>
        <v/>
      </c>
      <c r="AG2121" s="17" cm="1">
        <f t="array" ref="AG2121">IFERROR(IF(J2121="Level",INDEX($M2121:$S2121,AC2121+1),INDEX($M2121:$S2121,AC2121)),"")</f>
        <v>120</v>
      </c>
      <c r="AH2121" s="17" cm="1">
        <f t="array" ref="AH2121">IFERROR(IF(J2121="Level",INDEX($M2121:$S2121,AD2121+1),INDEX($M2121:$S2121,AD2121)),"")</f>
        <v>120</v>
      </c>
      <c r="AI2121" s="17" t="str" cm="1">
        <f t="array" ref="AI2121">IFERROR(INDEX($M2121:$S2121,AE2121),"")</f>
        <v/>
      </c>
      <c r="AJ2121" s="17" t="str" cm="1">
        <f t="array" ref="AJ2121">IFERROR(INDEX($M2121:$S2121,AF2121),"")</f>
        <v/>
      </c>
      <c r="AK2121" s="17" cm="1">
        <f t="array" ref="AK2121">IFERROR(IF(J2121="Level",INDEX($T2121:$Z2121,AC2121+1),INDEX($T2121:$Z2121,AC2121)),"")</f>
        <v>1</v>
      </c>
      <c r="AL2121" s="17" cm="1">
        <f t="array" ref="AL2121">IFERROR(IF(J2121="Level",INDEX($T2121:$Z2121,AD2121+1),INDEX($T2121:$Z2121,AD2121)),"")</f>
        <v>2</v>
      </c>
      <c r="AM2121" s="17" t="str" cm="1">
        <f t="array" ref="AM2121">IFERROR(INDEX($T2121:$Z2121,AE2121),"")</f>
        <v/>
      </c>
      <c r="AN2121" s="17" t="str" cm="1">
        <f t="array" ref="AN2121">IFERROR(INDEX($T2121:$Z2121,AF2121),"")</f>
        <v/>
      </c>
    </row>
    <row r="2122" spans="1:40" x14ac:dyDescent="0.2">
      <c r="A2122" s="17" t="str">
        <f t="shared" si="198"/>
        <v>BA Art History and Visual Culture and Classical Studies: UFA3HPSCTH04</v>
      </c>
      <c r="B2122" s="11" t="s">
        <v>903</v>
      </c>
      <c r="C2122" s="11" t="s">
        <v>31936</v>
      </c>
      <c r="D2122" s="11" t="s">
        <v>32889</v>
      </c>
      <c r="E2122" s="11" t="s">
        <v>32192</v>
      </c>
      <c r="F2122" s="11" t="s">
        <v>76</v>
      </c>
      <c r="G2122" s="11" t="s">
        <v>32717</v>
      </c>
      <c r="H2122" s="11" t="s">
        <v>77</v>
      </c>
      <c r="I2122" s="11">
        <v>2</v>
      </c>
      <c r="J2122" s="11" t="s">
        <v>78</v>
      </c>
      <c r="K2122" s="11" t="s">
        <v>32718</v>
      </c>
      <c r="L2122" s="11">
        <v>120</v>
      </c>
      <c r="M2122" s="11">
        <v>0</v>
      </c>
      <c r="N2122" s="11">
        <v>120</v>
      </c>
      <c r="O2122" s="11">
        <v>120</v>
      </c>
      <c r="P2122" s="11">
        <v>0</v>
      </c>
      <c r="Q2122" s="11">
        <v>0</v>
      </c>
      <c r="R2122" s="11">
        <v>120</v>
      </c>
      <c r="S2122" s="11">
        <v>120</v>
      </c>
      <c r="T2122" s="11">
        <v>0</v>
      </c>
      <c r="U2122" s="11">
        <v>1</v>
      </c>
      <c r="V2122" s="11">
        <v>2</v>
      </c>
      <c r="W2122" s="11">
        <v>0</v>
      </c>
      <c r="X2122" s="11">
        <v>0</v>
      </c>
      <c r="Y2122" s="11">
        <v>1</v>
      </c>
      <c r="Z2122" s="11">
        <v>2</v>
      </c>
      <c r="AA2122" s="12" t="s">
        <v>32958</v>
      </c>
      <c r="AB2122" s="17" t="str">
        <f t="shared" si="199"/>
        <v>Programme: BA Art History and Visual Culture and Classical Studies</v>
      </c>
      <c r="AC2122" s="17">
        <f t="shared" si="200"/>
        <v>2</v>
      </c>
      <c r="AD2122" s="17">
        <f t="shared" si="201"/>
        <v>3</v>
      </c>
      <c r="AE2122" s="17" t="str">
        <f t="shared" si="202"/>
        <v/>
      </c>
      <c r="AF2122" s="17" t="str">
        <f t="shared" si="203"/>
        <v/>
      </c>
      <c r="AG2122" s="17" cm="1">
        <f t="array" ref="AG2122">IFERROR(IF(J2122="Level",INDEX($M2122:$S2122,AC2122+1),INDEX($M2122:$S2122,AC2122)),"")</f>
        <v>120</v>
      </c>
      <c r="AH2122" s="17" cm="1">
        <f t="array" ref="AH2122">IFERROR(IF(J2122="Level",INDEX($M2122:$S2122,AD2122+1),INDEX($M2122:$S2122,AD2122)),"")</f>
        <v>120</v>
      </c>
      <c r="AI2122" s="17" t="str" cm="1">
        <f t="array" ref="AI2122">IFERROR(INDEX($M2122:$S2122,AE2122),"")</f>
        <v/>
      </c>
      <c r="AJ2122" s="17" t="str" cm="1">
        <f t="array" ref="AJ2122">IFERROR(INDEX($M2122:$S2122,AF2122),"")</f>
        <v/>
      </c>
      <c r="AK2122" s="17" cm="1">
        <f t="array" ref="AK2122">IFERROR(IF(J2122="Level",INDEX($T2122:$Z2122,AC2122+1),INDEX($T2122:$Z2122,AC2122)),"")</f>
        <v>1</v>
      </c>
      <c r="AL2122" s="17" cm="1">
        <f t="array" ref="AL2122">IFERROR(IF(J2122="Level",INDEX($T2122:$Z2122,AD2122+1),INDEX($T2122:$Z2122,AD2122)),"")</f>
        <v>2</v>
      </c>
      <c r="AM2122" s="17" t="str" cm="1">
        <f t="array" ref="AM2122">IFERROR(INDEX($T2122:$Z2122,AE2122),"")</f>
        <v/>
      </c>
      <c r="AN2122" s="17" t="str" cm="1">
        <f t="array" ref="AN2122">IFERROR(INDEX($T2122:$Z2122,AF2122),"")</f>
        <v/>
      </c>
    </row>
    <row r="2123" spans="1:40" x14ac:dyDescent="0.2">
      <c r="A2123" s="17" t="str">
        <f t="shared" si="198"/>
        <v>BA Art History and Visual Culture and English: UFA3HPSEGL02</v>
      </c>
      <c r="B2123" s="11" t="s">
        <v>904</v>
      </c>
      <c r="C2123" s="11" t="s">
        <v>31936</v>
      </c>
      <c r="D2123" s="11" t="s">
        <v>32881</v>
      </c>
      <c r="E2123" s="11" t="s">
        <v>32192</v>
      </c>
      <c r="F2123" s="11" t="s">
        <v>76</v>
      </c>
      <c r="G2123" s="11" t="s">
        <v>32717</v>
      </c>
      <c r="H2123" s="11" t="s">
        <v>77</v>
      </c>
      <c r="I2123" s="11">
        <v>2</v>
      </c>
      <c r="J2123" s="11" t="s">
        <v>78</v>
      </c>
      <c r="K2123" s="11" t="s">
        <v>32718</v>
      </c>
      <c r="L2123" s="11">
        <v>120</v>
      </c>
      <c r="M2123" s="11">
        <v>0</v>
      </c>
      <c r="N2123" s="11">
        <v>120</v>
      </c>
      <c r="O2123" s="11">
        <v>120</v>
      </c>
      <c r="P2123" s="11">
        <v>0</v>
      </c>
      <c r="Q2123" s="11">
        <v>0</v>
      </c>
      <c r="R2123" s="11">
        <v>120</v>
      </c>
      <c r="S2123" s="11">
        <v>120</v>
      </c>
      <c r="T2123" s="11">
        <v>0</v>
      </c>
      <c r="U2123" s="11">
        <v>1</v>
      </c>
      <c r="V2123" s="11">
        <v>2</v>
      </c>
      <c r="W2123" s="11">
        <v>0</v>
      </c>
      <c r="X2123" s="11">
        <v>0</v>
      </c>
      <c r="Y2123" s="11">
        <v>1</v>
      </c>
      <c r="Z2123" s="11">
        <v>2</v>
      </c>
      <c r="AA2123" s="12" t="s">
        <v>32958</v>
      </c>
      <c r="AB2123" s="17" t="str">
        <f t="shared" si="199"/>
        <v>Programme: BA Art History and Visual Culture and English</v>
      </c>
      <c r="AC2123" s="17">
        <f t="shared" si="200"/>
        <v>2</v>
      </c>
      <c r="AD2123" s="17">
        <f t="shared" si="201"/>
        <v>3</v>
      </c>
      <c r="AE2123" s="17" t="str">
        <f t="shared" si="202"/>
        <v/>
      </c>
      <c r="AF2123" s="17" t="str">
        <f t="shared" si="203"/>
        <v/>
      </c>
      <c r="AG2123" s="17" cm="1">
        <f t="array" ref="AG2123">IFERROR(IF(J2123="Level",INDEX($M2123:$S2123,AC2123+1),INDEX($M2123:$S2123,AC2123)),"")</f>
        <v>120</v>
      </c>
      <c r="AH2123" s="17" cm="1">
        <f t="array" ref="AH2123">IFERROR(IF(J2123="Level",INDEX($M2123:$S2123,AD2123+1),INDEX($M2123:$S2123,AD2123)),"")</f>
        <v>120</v>
      </c>
      <c r="AI2123" s="17" t="str" cm="1">
        <f t="array" ref="AI2123">IFERROR(INDEX($M2123:$S2123,AE2123),"")</f>
        <v/>
      </c>
      <c r="AJ2123" s="17" t="str" cm="1">
        <f t="array" ref="AJ2123">IFERROR(INDEX($M2123:$S2123,AF2123),"")</f>
        <v/>
      </c>
      <c r="AK2123" s="17" cm="1">
        <f t="array" ref="AK2123">IFERROR(IF(J2123="Level",INDEX($T2123:$Z2123,AC2123+1),INDEX($T2123:$Z2123,AC2123)),"")</f>
        <v>1</v>
      </c>
      <c r="AL2123" s="17" cm="1">
        <f t="array" ref="AL2123">IFERROR(IF(J2123="Level",INDEX($T2123:$Z2123,AD2123+1),INDEX($T2123:$Z2123,AD2123)),"")</f>
        <v>2</v>
      </c>
      <c r="AM2123" s="17" t="str" cm="1">
        <f t="array" ref="AM2123">IFERROR(INDEX($T2123:$Z2123,AE2123),"")</f>
        <v/>
      </c>
      <c r="AN2123" s="17" t="str" cm="1">
        <f t="array" ref="AN2123">IFERROR(INDEX($T2123:$Z2123,AF2123),"")</f>
        <v/>
      </c>
    </row>
    <row r="2124" spans="1:40" x14ac:dyDescent="0.2">
      <c r="A2124" s="17" t="str">
        <f t="shared" si="198"/>
        <v>BA Art History and Visual Culture and History: UFA3HPSHPS33</v>
      </c>
      <c r="B2124" s="11" t="s">
        <v>940</v>
      </c>
      <c r="C2124" s="11" t="s">
        <v>31936</v>
      </c>
      <c r="D2124" s="11" t="s">
        <v>32871</v>
      </c>
      <c r="E2124" s="11" t="s">
        <v>32192</v>
      </c>
      <c r="F2124" s="11" t="s">
        <v>76</v>
      </c>
      <c r="G2124" s="11" t="s">
        <v>32717</v>
      </c>
      <c r="H2124" s="11" t="s">
        <v>77</v>
      </c>
      <c r="I2124" s="11">
        <v>2</v>
      </c>
      <c r="J2124" s="11" t="s">
        <v>78</v>
      </c>
      <c r="K2124" s="11" t="s">
        <v>32718</v>
      </c>
      <c r="L2124" s="11">
        <v>120</v>
      </c>
      <c r="M2124" s="11">
        <v>0</v>
      </c>
      <c r="N2124" s="11">
        <v>120</v>
      </c>
      <c r="O2124" s="11">
        <v>120</v>
      </c>
      <c r="P2124" s="11">
        <v>0</v>
      </c>
      <c r="Q2124" s="11">
        <v>0</v>
      </c>
      <c r="R2124" s="11">
        <v>120</v>
      </c>
      <c r="S2124" s="11">
        <v>120</v>
      </c>
      <c r="T2124" s="11">
        <v>0</v>
      </c>
      <c r="U2124" s="11">
        <v>1</v>
      </c>
      <c r="V2124" s="11">
        <v>2</v>
      </c>
      <c r="W2124" s="11">
        <v>0</v>
      </c>
      <c r="X2124" s="11">
        <v>0</v>
      </c>
      <c r="Y2124" s="11">
        <v>1</v>
      </c>
      <c r="Z2124" s="11">
        <v>2</v>
      </c>
      <c r="AA2124" s="12" t="s">
        <v>32958</v>
      </c>
      <c r="AB2124" s="17" t="str">
        <f t="shared" si="199"/>
        <v>Programme: BA Art History and Visual Culture and History</v>
      </c>
      <c r="AC2124" s="17">
        <f t="shared" si="200"/>
        <v>2</v>
      </c>
      <c r="AD2124" s="17">
        <f t="shared" si="201"/>
        <v>3</v>
      </c>
      <c r="AE2124" s="17" t="str">
        <f t="shared" si="202"/>
        <v/>
      </c>
      <c r="AF2124" s="17" t="str">
        <f t="shared" si="203"/>
        <v/>
      </c>
      <c r="AG2124" s="17" cm="1">
        <f t="array" ref="AG2124">IFERROR(IF(J2124="Level",INDEX($M2124:$S2124,AC2124+1),INDEX($M2124:$S2124,AC2124)),"")</f>
        <v>120</v>
      </c>
      <c r="AH2124" s="17" cm="1">
        <f t="array" ref="AH2124">IFERROR(IF(J2124="Level",INDEX($M2124:$S2124,AD2124+1),INDEX($M2124:$S2124,AD2124)),"")</f>
        <v>120</v>
      </c>
      <c r="AI2124" s="17" t="str" cm="1">
        <f t="array" ref="AI2124">IFERROR(INDEX($M2124:$S2124,AE2124),"")</f>
        <v/>
      </c>
      <c r="AJ2124" s="17" t="str" cm="1">
        <f t="array" ref="AJ2124">IFERROR(INDEX($M2124:$S2124,AF2124),"")</f>
        <v/>
      </c>
      <c r="AK2124" s="17" cm="1">
        <f t="array" ref="AK2124">IFERROR(IF(J2124="Level",INDEX($T2124:$Z2124,AC2124+1),INDEX($T2124:$Z2124,AC2124)),"")</f>
        <v>1</v>
      </c>
      <c r="AL2124" s="17" cm="1">
        <f t="array" ref="AL2124">IFERROR(IF(J2124="Level",INDEX($T2124:$Z2124,AD2124+1),INDEX($T2124:$Z2124,AD2124)),"")</f>
        <v>2</v>
      </c>
      <c r="AM2124" s="17" t="str" cm="1">
        <f t="array" ref="AM2124">IFERROR(INDEX($T2124:$Z2124,AE2124),"")</f>
        <v/>
      </c>
      <c r="AN2124" s="17" t="str" cm="1">
        <f t="array" ref="AN2124">IFERROR(INDEX($T2124:$Z2124,AF2124),"")</f>
        <v/>
      </c>
    </row>
    <row r="2125" spans="1:40" x14ac:dyDescent="0.2">
      <c r="A2125" s="17" t="str">
        <f t="shared" si="198"/>
        <v>BA Art History and Visual Culture and History: UFA3HPSHPS37</v>
      </c>
      <c r="B2125" s="11" t="s">
        <v>32105</v>
      </c>
      <c r="C2125" s="11" t="s">
        <v>31936</v>
      </c>
      <c r="D2125" s="11" t="s">
        <v>32871</v>
      </c>
      <c r="E2125" s="11" t="s">
        <v>32192</v>
      </c>
      <c r="F2125" s="11" t="s">
        <v>76</v>
      </c>
      <c r="G2125" s="11" t="s">
        <v>32717</v>
      </c>
      <c r="H2125" s="11" t="s">
        <v>77</v>
      </c>
      <c r="I2125" s="11">
        <v>2</v>
      </c>
      <c r="J2125" s="11" t="s">
        <v>78</v>
      </c>
      <c r="K2125" s="11" t="s">
        <v>32718</v>
      </c>
      <c r="L2125" s="11">
        <v>120</v>
      </c>
      <c r="M2125" s="11">
        <v>0</v>
      </c>
      <c r="N2125" s="11">
        <v>120</v>
      </c>
      <c r="O2125" s="11">
        <v>120</v>
      </c>
      <c r="P2125" s="11">
        <v>0</v>
      </c>
      <c r="Q2125" s="11">
        <v>0</v>
      </c>
      <c r="R2125" s="11">
        <v>120</v>
      </c>
      <c r="S2125" s="11">
        <v>120</v>
      </c>
      <c r="T2125" s="11">
        <v>0</v>
      </c>
      <c r="U2125" s="11">
        <v>1</v>
      </c>
      <c r="V2125" s="11">
        <v>2</v>
      </c>
      <c r="W2125" s="11">
        <v>0</v>
      </c>
      <c r="X2125" s="11">
        <v>0</v>
      </c>
      <c r="Y2125" s="11">
        <v>1</v>
      </c>
      <c r="Z2125" s="11">
        <v>2</v>
      </c>
      <c r="AA2125" s="12" t="s">
        <v>32958</v>
      </c>
      <c r="AB2125" s="17" t="str">
        <f t="shared" si="199"/>
        <v>Programme: BA Art History and Visual Culture and History</v>
      </c>
      <c r="AC2125" s="17">
        <f t="shared" si="200"/>
        <v>2</v>
      </c>
      <c r="AD2125" s="17">
        <f t="shared" si="201"/>
        <v>3</v>
      </c>
      <c r="AE2125" s="17" t="str">
        <f t="shared" si="202"/>
        <v/>
      </c>
      <c r="AF2125" s="17" t="str">
        <f t="shared" si="203"/>
        <v/>
      </c>
      <c r="AG2125" s="17" cm="1">
        <f t="array" ref="AG2125">IFERROR(IF(J2125="Level",INDEX($M2125:$S2125,AC2125+1),INDEX($M2125:$S2125,AC2125)),"")</f>
        <v>120</v>
      </c>
      <c r="AH2125" s="17" cm="1">
        <f t="array" ref="AH2125">IFERROR(IF(J2125="Level",INDEX($M2125:$S2125,AD2125+1),INDEX($M2125:$S2125,AD2125)),"")</f>
        <v>120</v>
      </c>
      <c r="AI2125" s="17" t="str" cm="1">
        <f t="array" ref="AI2125">IFERROR(INDEX($M2125:$S2125,AE2125),"")</f>
        <v/>
      </c>
      <c r="AJ2125" s="17" t="str" cm="1">
        <f t="array" ref="AJ2125">IFERROR(INDEX($M2125:$S2125,AF2125),"")</f>
        <v/>
      </c>
      <c r="AK2125" s="17" cm="1">
        <f t="array" ref="AK2125">IFERROR(IF(J2125="Level",INDEX($T2125:$Z2125,AC2125+1),INDEX($T2125:$Z2125,AC2125)),"")</f>
        <v>1</v>
      </c>
      <c r="AL2125" s="17" cm="1">
        <f t="array" ref="AL2125">IFERROR(IF(J2125="Level",INDEX($T2125:$Z2125,AD2125+1),INDEX($T2125:$Z2125,AD2125)),"")</f>
        <v>2</v>
      </c>
      <c r="AM2125" s="17" t="str" cm="1">
        <f t="array" ref="AM2125">IFERROR(INDEX($T2125:$Z2125,AE2125),"")</f>
        <v/>
      </c>
      <c r="AN2125" s="17" t="str" cm="1">
        <f t="array" ref="AN2125">IFERROR(INDEX($T2125:$Z2125,AF2125),"")</f>
        <v/>
      </c>
    </row>
    <row r="2126" spans="1:40" ht="25.5" x14ac:dyDescent="0.2">
      <c r="A2126" s="17" t="str">
        <f t="shared" si="198"/>
        <v>BA Art History and Visual Culture and Modern Languages (3-year): UFA3HPSSML15</v>
      </c>
      <c r="B2126" s="11" t="s">
        <v>960</v>
      </c>
      <c r="C2126" s="11" t="s">
        <v>31936</v>
      </c>
      <c r="D2126" s="11" t="s">
        <v>32866</v>
      </c>
      <c r="E2126" s="11" t="s">
        <v>32192</v>
      </c>
      <c r="F2126" s="11" t="s">
        <v>76</v>
      </c>
      <c r="G2126" s="11" t="s">
        <v>32717</v>
      </c>
      <c r="H2126" s="11" t="s">
        <v>77</v>
      </c>
      <c r="I2126" s="11">
        <v>2</v>
      </c>
      <c r="J2126" s="11" t="s">
        <v>78</v>
      </c>
      <c r="K2126" s="11" t="s">
        <v>32718</v>
      </c>
      <c r="L2126" s="11">
        <v>120</v>
      </c>
      <c r="M2126" s="11">
        <v>0</v>
      </c>
      <c r="N2126" s="11">
        <v>120</v>
      </c>
      <c r="O2126" s="11">
        <v>120</v>
      </c>
      <c r="P2126" s="11">
        <v>0</v>
      </c>
      <c r="Q2126" s="11">
        <v>0</v>
      </c>
      <c r="R2126" s="11">
        <v>120</v>
      </c>
      <c r="S2126" s="11">
        <v>120</v>
      </c>
      <c r="T2126" s="11">
        <v>0</v>
      </c>
      <c r="U2126" s="11">
        <v>1</v>
      </c>
      <c r="V2126" s="11">
        <v>2</v>
      </c>
      <c r="W2126" s="11">
        <v>0</v>
      </c>
      <c r="X2126" s="11">
        <v>0</v>
      </c>
      <c r="Y2126" s="11">
        <v>1</v>
      </c>
      <c r="Z2126" s="11">
        <v>2</v>
      </c>
      <c r="AA2126" s="12" t="s">
        <v>32958</v>
      </c>
      <c r="AB2126" s="17" t="str">
        <f t="shared" si="199"/>
        <v>Programme: BA Art History and Visual Culture and Modern Languages (3-year)</v>
      </c>
      <c r="AC2126" s="17">
        <f t="shared" si="200"/>
        <v>2</v>
      </c>
      <c r="AD2126" s="17">
        <f t="shared" si="201"/>
        <v>3</v>
      </c>
      <c r="AE2126" s="17" t="str">
        <f t="shared" si="202"/>
        <v/>
      </c>
      <c r="AF2126" s="17" t="str">
        <f t="shared" si="203"/>
        <v/>
      </c>
      <c r="AG2126" s="17" cm="1">
        <f t="array" ref="AG2126">IFERROR(IF(J2126="Level",INDEX($M2126:$S2126,AC2126+1),INDEX($M2126:$S2126,AC2126)),"")</f>
        <v>120</v>
      </c>
      <c r="AH2126" s="17" cm="1">
        <f t="array" ref="AH2126">IFERROR(IF(J2126="Level",INDEX($M2126:$S2126,AD2126+1),INDEX($M2126:$S2126,AD2126)),"")</f>
        <v>120</v>
      </c>
      <c r="AI2126" s="17" t="str" cm="1">
        <f t="array" ref="AI2126">IFERROR(INDEX($M2126:$S2126,AE2126),"")</f>
        <v/>
      </c>
      <c r="AJ2126" s="17" t="str" cm="1">
        <f t="array" ref="AJ2126">IFERROR(INDEX($M2126:$S2126,AF2126),"")</f>
        <v/>
      </c>
      <c r="AK2126" s="17" cm="1">
        <f t="array" ref="AK2126">IFERROR(IF(J2126="Level",INDEX($T2126:$Z2126,AC2126+1),INDEX($T2126:$Z2126,AC2126)),"")</f>
        <v>1</v>
      </c>
      <c r="AL2126" s="17" cm="1">
        <f t="array" ref="AL2126">IFERROR(IF(J2126="Level",INDEX($T2126:$Z2126,AD2126+1),INDEX($T2126:$Z2126,AD2126)),"")</f>
        <v>2</v>
      </c>
      <c r="AM2126" s="17" t="str" cm="1">
        <f t="array" ref="AM2126">IFERROR(INDEX($T2126:$Z2126,AE2126),"")</f>
        <v/>
      </c>
      <c r="AN2126" s="17" t="str" cm="1">
        <f t="array" ref="AN2126">IFERROR(INDEX($T2126:$Z2126,AF2126),"")</f>
        <v/>
      </c>
    </row>
    <row r="2127" spans="1:40" x14ac:dyDescent="0.2">
      <c r="A2127" s="17" t="str">
        <f t="shared" si="198"/>
        <v>BA Art History and Visual Culture and Drama: UFA3HPSSPA01</v>
      </c>
      <c r="B2127" s="11" t="s">
        <v>981</v>
      </c>
      <c r="C2127" s="11" t="s">
        <v>31936</v>
      </c>
      <c r="D2127" s="11" t="s">
        <v>32885</v>
      </c>
      <c r="E2127" s="11" t="s">
        <v>32192</v>
      </c>
      <c r="F2127" s="11" t="s">
        <v>76</v>
      </c>
      <c r="G2127" s="11" t="s">
        <v>32717</v>
      </c>
      <c r="H2127" s="11" t="s">
        <v>77</v>
      </c>
      <c r="I2127" s="11">
        <v>2</v>
      </c>
      <c r="J2127" s="11" t="s">
        <v>78</v>
      </c>
      <c r="K2127" s="11" t="s">
        <v>32718</v>
      </c>
      <c r="L2127" s="11">
        <v>120</v>
      </c>
      <c r="M2127" s="11">
        <v>0</v>
      </c>
      <c r="N2127" s="11">
        <v>120</v>
      </c>
      <c r="O2127" s="11">
        <v>120</v>
      </c>
      <c r="P2127" s="11">
        <v>0</v>
      </c>
      <c r="Q2127" s="11">
        <v>0</v>
      </c>
      <c r="R2127" s="11">
        <v>120</v>
      </c>
      <c r="S2127" s="11">
        <v>120</v>
      </c>
      <c r="T2127" s="11">
        <v>0</v>
      </c>
      <c r="U2127" s="11">
        <v>1</v>
      </c>
      <c r="V2127" s="11">
        <v>2</v>
      </c>
      <c r="W2127" s="11">
        <v>0</v>
      </c>
      <c r="X2127" s="11">
        <v>0</v>
      </c>
      <c r="Y2127" s="11">
        <v>1</v>
      </c>
      <c r="Z2127" s="11">
        <v>2</v>
      </c>
      <c r="AA2127" s="12" t="s">
        <v>32958</v>
      </c>
      <c r="AB2127" s="17" t="str">
        <f t="shared" si="199"/>
        <v>Programme: BA Art History and Visual Culture and Drama</v>
      </c>
      <c r="AC2127" s="17">
        <f t="shared" si="200"/>
        <v>2</v>
      </c>
      <c r="AD2127" s="17">
        <f t="shared" si="201"/>
        <v>3</v>
      </c>
      <c r="AE2127" s="17" t="str">
        <f t="shared" si="202"/>
        <v/>
      </c>
      <c r="AF2127" s="17" t="str">
        <f t="shared" si="203"/>
        <v/>
      </c>
      <c r="AG2127" s="17" cm="1">
        <f t="array" ref="AG2127">IFERROR(IF(J2127="Level",INDEX($M2127:$S2127,AC2127+1),INDEX($M2127:$S2127,AC2127)),"")</f>
        <v>120</v>
      </c>
      <c r="AH2127" s="17" cm="1">
        <f t="array" ref="AH2127">IFERROR(IF(J2127="Level",INDEX($M2127:$S2127,AD2127+1),INDEX($M2127:$S2127,AD2127)),"")</f>
        <v>120</v>
      </c>
      <c r="AI2127" s="17" t="str" cm="1">
        <f t="array" ref="AI2127">IFERROR(INDEX($M2127:$S2127,AE2127),"")</f>
        <v/>
      </c>
      <c r="AJ2127" s="17" t="str" cm="1">
        <f t="array" ref="AJ2127">IFERROR(INDEX($M2127:$S2127,AF2127),"")</f>
        <v/>
      </c>
      <c r="AK2127" s="17" cm="1">
        <f t="array" ref="AK2127">IFERROR(IF(J2127="Level",INDEX($T2127:$Z2127,AC2127+1),INDEX($T2127:$Z2127,AC2127)),"")</f>
        <v>1</v>
      </c>
      <c r="AL2127" s="17" cm="1">
        <f t="array" ref="AL2127">IFERROR(IF(J2127="Level",INDEX($T2127:$Z2127,AD2127+1),INDEX($T2127:$Z2127,AD2127)),"")</f>
        <v>2</v>
      </c>
      <c r="AM2127" s="17" t="str" cm="1">
        <f t="array" ref="AM2127">IFERROR(INDEX($T2127:$Z2127,AE2127),"")</f>
        <v/>
      </c>
      <c r="AN2127" s="17" t="str" cm="1">
        <f t="array" ref="AN2127">IFERROR(INDEX($T2127:$Z2127,AF2127),"")</f>
        <v/>
      </c>
    </row>
    <row r="2128" spans="1:40" x14ac:dyDescent="0.2">
      <c r="A2128" s="17" t="str">
        <f t="shared" si="198"/>
        <v>BA Art History and Visual Culture: UFA3HPSVCU02</v>
      </c>
      <c r="B2128" s="11" t="s">
        <v>982</v>
      </c>
      <c r="C2128" s="11" t="s">
        <v>31936</v>
      </c>
      <c r="D2128" s="11" t="s">
        <v>32890</v>
      </c>
      <c r="E2128" s="11" t="s">
        <v>32192</v>
      </c>
      <c r="F2128" s="11" t="s">
        <v>76</v>
      </c>
      <c r="G2128" s="11" t="s">
        <v>32717</v>
      </c>
      <c r="H2128" s="11" t="s">
        <v>77</v>
      </c>
      <c r="I2128" s="11">
        <v>2</v>
      </c>
      <c r="J2128" s="11" t="s">
        <v>78</v>
      </c>
      <c r="K2128" s="11" t="s">
        <v>32718</v>
      </c>
      <c r="L2128" s="11">
        <v>120</v>
      </c>
      <c r="M2128" s="11">
        <v>0</v>
      </c>
      <c r="N2128" s="11">
        <v>120</v>
      </c>
      <c r="O2128" s="11">
        <v>120</v>
      </c>
      <c r="P2128" s="11">
        <v>0</v>
      </c>
      <c r="Q2128" s="11">
        <v>0</v>
      </c>
      <c r="R2128" s="11">
        <v>120</v>
      </c>
      <c r="S2128" s="11">
        <v>120</v>
      </c>
      <c r="T2128" s="11">
        <v>0</v>
      </c>
      <c r="U2128" s="11">
        <v>1</v>
      </c>
      <c r="V2128" s="11">
        <v>2</v>
      </c>
      <c r="W2128" s="11">
        <v>0</v>
      </c>
      <c r="X2128" s="11">
        <v>0</v>
      </c>
      <c r="Y2128" s="11">
        <v>1</v>
      </c>
      <c r="Z2128" s="11">
        <v>2</v>
      </c>
      <c r="AA2128" s="12" t="s">
        <v>32958</v>
      </c>
      <c r="AB2128" s="17" t="str">
        <f t="shared" si="199"/>
        <v>Programme: BA Art History and Visual Culture</v>
      </c>
      <c r="AC2128" s="17">
        <f t="shared" si="200"/>
        <v>2</v>
      </c>
      <c r="AD2128" s="17">
        <f t="shared" si="201"/>
        <v>3</v>
      </c>
      <c r="AE2128" s="17" t="str">
        <f t="shared" si="202"/>
        <v/>
      </c>
      <c r="AF2128" s="17" t="str">
        <f t="shared" si="203"/>
        <v/>
      </c>
      <c r="AG2128" s="17" cm="1">
        <f t="array" ref="AG2128">IFERROR(IF(J2128="Level",INDEX($M2128:$S2128,AC2128+1),INDEX($M2128:$S2128,AC2128)),"")</f>
        <v>120</v>
      </c>
      <c r="AH2128" s="17" cm="1">
        <f t="array" ref="AH2128">IFERROR(IF(J2128="Level",INDEX($M2128:$S2128,AD2128+1),INDEX($M2128:$S2128,AD2128)),"")</f>
        <v>120</v>
      </c>
      <c r="AI2128" s="17" t="str" cm="1">
        <f t="array" ref="AI2128">IFERROR(INDEX($M2128:$S2128,AE2128),"")</f>
        <v/>
      </c>
      <c r="AJ2128" s="17" t="str" cm="1">
        <f t="array" ref="AJ2128">IFERROR(INDEX($M2128:$S2128,AF2128),"")</f>
        <v/>
      </c>
      <c r="AK2128" s="17" cm="1">
        <f t="array" ref="AK2128">IFERROR(IF(J2128="Level",INDEX($T2128:$Z2128,AC2128+1),INDEX($T2128:$Z2128,AC2128)),"")</f>
        <v>1</v>
      </c>
      <c r="AL2128" s="17" cm="1">
        <f t="array" ref="AL2128">IFERROR(IF(J2128="Level",INDEX($T2128:$Z2128,AD2128+1),INDEX($T2128:$Z2128,AD2128)),"")</f>
        <v>2</v>
      </c>
      <c r="AM2128" s="17" t="str" cm="1">
        <f t="array" ref="AM2128">IFERROR(INDEX($T2128:$Z2128,AE2128),"")</f>
        <v/>
      </c>
      <c r="AN2128" s="17" t="str" cm="1">
        <f t="array" ref="AN2128">IFERROR(INDEX($T2128:$Z2128,AF2128),"")</f>
        <v/>
      </c>
    </row>
    <row r="2129" spans="1:40" ht="25.5" x14ac:dyDescent="0.2">
      <c r="A2129" s="17" t="str">
        <f t="shared" si="198"/>
        <v>BA Art History and Visual Culture and Film and Television Studies: UFA3SMLEGL01</v>
      </c>
      <c r="B2129" s="11" t="s">
        <v>1003</v>
      </c>
      <c r="C2129" s="11" t="s">
        <v>31936</v>
      </c>
      <c r="D2129" s="11" t="s">
        <v>32877</v>
      </c>
      <c r="E2129" s="11" t="s">
        <v>32192</v>
      </c>
      <c r="F2129" s="11" t="s">
        <v>76</v>
      </c>
      <c r="G2129" s="11" t="s">
        <v>32717</v>
      </c>
      <c r="H2129" s="11" t="s">
        <v>77</v>
      </c>
      <c r="I2129" s="11">
        <v>2</v>
      </c>
      <c r="J2129" s="11" t="s">
        <v>78</v>
      </c>
      <c r="K2129" s="11" t="s">
        <v>32718</v>
      </c>
      <c r="L2129" s="11">
        <v>120</v>
      </c>
      <c r="M2129" s="11">
        <v>0</v>
      </c>
      <c r="N2129" s="11">
        <v>120</v>
      </c>
      <c r="O2129" s="11">
        <v>120</v>
      </c>
      <c r="P2129" s="11">
        <v>0</v>
      </c>
      <c r="Q2129" s="11">
        <v>0</v>
      </c>
      <c r="R2129" s="11">
        <v>120</v>
      </c>
      <c r="S2129" s="11">
        <v>120</v>
      </c>
      <c r="T2129" s="11">
        <v>0</v>
      </c>
      <c r="U2129" s="11">
        <v>1</v>
      </c>
      <c r="V2129" s="11">
        <v>2</v>
      </c>
      <c r="W2129" s="11">
        <v>0</v>
      </c>
      <c r="X2129" s="11">
        <v>0</v>
      </c>
      <c r="Y2129" s="11">
        <v>1</v>
      </c>
      <c r="Z2129" s="11">
        <v>2</v>
      </c>
      <c r="AA2129" s="12" t="s">
        <v>32958</v>
      </c>
      <c r="AB2129" s="17" t="str">
        <f t="shared" si="199"/>
        <v>Programme: BA Art History and Visual Culture and Film and Television Studies</v>
      </c>
      <c r="AC2129" s="17">
        <f t="shared" si="200"/>
        <v>2</v>
      </c>
      <c r="AD2129" s="17">
        <f t="shared" si="201"/>
        <v>3</v>
      </c>
      <c r="AE2129" s="17" t="str">
        <f t="shared" si="202"/>
        <v/>
      </c>
      <c r="AF2129" s="17" t="str">
        <f t="shared" si="203"/>
        <v/>
      </c>
      <c r="AG2129" s="17" cm="1">
        <f t="array" ref="AG2129">IFERROR(IF(J2129="Level",INDEX($M2129:$S2129,AC2129+1),INDEX($M2129:$S2129,AC2129)),"")</f>
        <v>120</v>
      </c>
      <c r="AH2129" s="17" cm="1">
        <f t="array" ref="AH2129">IFERROR(IF(J2129="Level",INDEX($M2129:$S2129,AD2129+1),INDEX($M2129:$S2129,AD2129)),"")</f>
        <v>120</v>
      </c>
      <c r="AI2129" s="17" t="str" cm="1">
        <f t="array" ref="AI2129">IFERROR(INDEX($M2129:$S2129,AE2129),"")</f>
        <v/>
      </c>
      <c r="AJ2129" s="17" t="str" cm="1">
        <f t="array" ref="AJ2129">IFERROR(INDEX($M2129:$S2129,AF2129),"")</f>
        <v/>
      </c>
      <c r="AK2129" s="17" cm="1">
        <f t="array" ref="AK2129">IFERROR(IF(J2129="Level",INDEX($T2129:$Z2129,AC2129+1),INDEX($T2129:$Z2129,AC2129)),"")</f>
        <v>1</v>
      </c>
      <c r="AL2129" s="17" cm="1">
        <f t="array" ref="AL2129">IFERROR(IF(J2129="Level",INDEX($T2129:$Z2129,AD2129+1),INDEX($T2129:$Z2129,AD2129)),"")</f>
        <v>2</v>
      </c>
      <c r="AM2129" s="17" t="str" cm="1">
        <f t="array" ref="AM2129">IFERROR(INDEX($T2129:$Z2129,AE2129),"")</f>
        <v/>
      </c>
      <c r="AN2129" s="17" t="str" cm="1">
        <f t="array" ref="AN2129">IFERROR(INDEX($T2129:$Z2129,AF2129),"")</f>
        <v/>
      </c>
    </row>
    <row r="2130" spans="1:40" ht="25.5" x14ac:dyDescent="0.2">
      <c r="A2130" s="17" t="str">
        <f t="shared" si="198"/>
        <v>BA Art History and Visual Culture and Global Cultural Studies (3-year): UFA3SMLSML20</v>
      </c>
      <c r="B2130" s="11" t="s">
        <v>1010</v>
      </c>
      <c r="C2130" s="11" t="s">
        <v>31936</v>
      </c>
      <c r="D2130" s="11" t="s">
        <v>32872</v>
      </c>
      <c r="E2130" s="11" t="s">
        <v>32192</v>
      </c>
      <c r="F2130" s="11" t="s">
        <v>76</v>
      </c>
      <c r="G2130" s="11" t="s">
        <v>32717</v>
      </c>
      <c r="H2130" s="11" t="s">
        <v>77</v>
      </c>
      <c r="I2130" s="11">
        <v>2</v>
      </c>
      <c r="J2130" s="11" t="s">
        <v>78</v>
      </c>
      <c r="K2130" s="11" t="s">
        <v>32718</v>
      </c>
      <c r="L2130" s="11">
        <v>120</v>
      </c>
      <c r="M2130" s="11">
        <v>0</v>
      </c>
      <c r="N2130" s="11">
        <v>120</v>
      </c>
      <c r="O2130" s="11">
        <v>120</v>
      </c>
      <c r="P2130" s="11">
        <v>0</v>
      </c>
      <c r="Q2130" s="11">
        <v>0</v>
      </c>
      <c r="R2130" s="11">
        <v>120</v>
      </c>
      <c r="S2130" s="11">
        <v>120</v>
      </c>
      <c r="T2130" s="11">
        <v>0</v>
      </c>
      <c r="U2130" s="11">
        <v>1</v>
      </c>
      <c r="V2130" s="11">
        <v>2</v>
      </c>
      <c r="W2130" s="11">
        <v>0</v>
      </c>
      <c r="X2130" s="11">
        <v>0</v>
      </c>
      <c r="Y2130" s="11">
        <v>1</v>
      </c>
      <c r="Z2130" s="11">
        <v>2</v>
      </c>
      <c r="AA2130" s="12" t="s">
        <v>32958</v>
      </c>
      <c r="AB2130" s="17" t="str">
        <f t="shared" si="199"/>
        <v>Programme: BA Art History and Visual Culture and Global Cultural Studies (3-year)</v>
      </c>
      <c r="AC2130" s="17">
        <f t="shared" si="200"/>
        <v>2</v>
      </c>
      <c r="AD2130" s="17">
        <f t="shared" si="201"/>
        <v>3</v>
      </c>
      <c r="AE2130" s="17" t="str">
        <f t="shared" si="202"/>
        <v/>
      </c>
      <c r="AF2130" s="17" t="str">
        <f t="shared" si="203"/>
        <v/>
      </c>
      <c r="AG2130" s="17" cm="1">
        <f t="array" ref="AG2130">IFERROR(IF(J2130="Level",INDEX($M2130:$S2130,AC2130+1),INDEX($M2130:$S2130,AC2130)),"")</f>
        <v>120</v>
      </c>
      <c r="AH2130" s="17" cm="1">
        <f t="array" ref="AH2130">IFERROR(IF(J2130="Level",INDEX($M2130:$S2130,AD2130+1),INDEX($M2130:$S2130,AD2130)),"")</f>
        <v>120</v>
      </c>
      <c r="AI2130" s="17" t="str" cm="1">
        <f t="array" ref="AI2130">IFERROR(INDEX($M2130:$S2130,AE2130),"")</f>
        <v/>
      </c>
      <c r="AJ2130" s="17" t="str" cm="1">
        <f t="array" ref="AJ2130">IFERROR(INDEX($M2130:$S2130,AF2130),"")</f>
        <v/>
      </c>
      <c r="AK2130" s="17" cm="1">
        <f t="array" ref="AK2130">IFERROR(IF(J2130="Level",INDEX($T2130:$Z2130,AC2130+1),INDEX($T2130:$Z2130,AC2130)),"")</f>
        <v>1</v>
      </c>
      <c r="AL2130" s="17" cm="1">
        <f t="array" ref="AL2130">IFERROR(IF(J2130="Level",INDEX($T2130:$Z2130,AD2130+1),INDEX($T2130:$Z2130,AD2130)),"")</f>
        <v>2</v>
      </c>
      <c r="AM2130" s="17" t="str" cm="1">
        <f t="array" ref="AM2130">IFERROR(INDEX($T2130:$Z2130,AE2130),"")</f>
        <v/>
      </c>
      <c r="AN2130" s="17" t="str" cm="1">
        <f t="array" ref="AN2130">IFERROR(INDEX($T2130:$Z2130,AF2130),"")</f>
        <v/>
      </c>
    </row>
    <row r="2131" spans="1:40" x14ac:dyDescent="0.2">
      <c r="A2131" s="17" t="str">
        <f t="shared" si="198"/>
        <v>BA Anthropology: UFA3HPSHPS30</v>
      </c>
      <c r="B2131" s="11" t="s">
        <v>935</v>
      </c>
      <c r="C2131" s="11" t="s">
        <v>31936</v>
      </c>
      <c r="D2131" s="11" t="s">
        <v>936</v>
      </c>
      <c r="E2131" s="11" t="s">
        <v>237</v>
      </c>
      <c r="F2131" s="11" t="s">
        <v>76</v>
      </c>
      <c r="G2131" s="11" t="s">
        <v>32717</v>
      </c>
      <c r="H2131" s="11" t="s">
        <v>77</v>
      </c>
      <c r="I2131" s="11">
        <v>2</v>
      </c>
      <c r="J2131" s="11" t="s">
        <v>78</v>
      </c>
      <c r="K2131" s="11" t="s">
        <v>32718</v>
      </c>
      <c r="L2131" s="11">
        <v>120</v>
      </c>
      <c r="M2131" s="11">
        <v>0</v>
      </c>
      <c r="N2131" s="11">
        <v>120</v>
      </c>
      <c r="O2131" s="11">
        <v>120</v>
      </c>
      <c r="P2131" s="11">
        <v>0</v>
      </c>
      <c r="Q2131" s="11">
        <v>0</v>
      </c>
      <c r="R2131" s="11">
        <v>120</v>
      </c>
      <c r="S2131" s="11">
        <v>120</v>
      </c>
      <c r="T2131" s="11">
        <v>0</v>
      </c>
      <c r="U2131" s="11">
        <v>1</v>
      </c>
      <c r="V2131" s="11">
        <v>2</v>
      </c>
      <c r="W2131" s="11">
        <v>0</v>
      </c>
      <c r="X2131" s="11">
        <v>0</v>
      </c>
      <c r="Y2131" s="11">
        <v>1</v>
      </c>
      <c r="Z2131" s="11">
        <v>2</v>
      </c>
      <c r="AA2131" s="12" t="s">
        <v>32958</v>
      </c>
      <c r="AB2131" s="17" t="str">
        <f t="shared" si="199"/>
        <v>Programme: BA Anthropology</v>
      </c>
      <c r="AC2131" s="17">
        <f t="shared" si="200"/>
        <v>2</v>
      </c>
      <c r="AD2131" s="17">
        <f t="shared" si="201"/>
        <v>3</v>
      </c>
      <c r="AE2131" s="17" t="str">
        <f t="shared" si="202"/>
        <v/>
      </c>
      <c r="AF2131" s="17" t="str">
        <f t="shared" si="203"/>
        <v/>
      </c>
      <c r="AG2131" s="17" cm="1">
        <f t="array" ref="AG2131">IFERROR(IF(J2131="Level",INDEX($M2131:$S2131,AC2131+1),INDEX($M2131:$S2131,AC2131)),"")</f>
        <v>120</v>
      </c>
      <c r="AH2131" s="17" cm="1">
        <f t="array" ref="AH2131">IFERROR(IF(J2131="Level",INDEX($M2131:$S2131,AD2131+1),INDEX($M2131:$S2131,AD2131)),"")</f>
        <v>120</v>
      </c>
      <c r="AI2131" s="17" t="str" cm="1">
        <f t="array" ref="AI2131">IFERROR(INDEX($M2131:$S2131,AE2131),"")</f>
        <v/>
      </c>
      <c r="AJ2131" s="17" t="str" cm="1">
        <f t="array" ref="AJ2131">IFERROR(INDEX($M2131:$S2131,AF2131),"")</f>
        <v/>
      </c>
      <c r="AK2131" s="17" cm="1">
        <f t="array" ref="AK2131">IFERROR(IF(J2131="Level",INDEX($T2131:$Z2131,AC2131+1),INDEX($T2131:$Z2131,AC2131)),"")</f>
        <v>1</v>
      </c>
      <c r="AL2131" s="17" cm="1">
        <f t="array" ref="AL2131">IFERROR(IF(J2131="Level",INDEX($T2131:$Z2131,AD2131+1),INDEX($T2131:$Z2131,AD2131)),"")</f>
        <v>2</v>
      </c>
      <c r="AM2131" s="17" t="str" cm="1">
        <f t="array" ref="AM2131">IFERROR(INDEX($T2131:$Z2131,AE2131),"")</f>
        <v/>
      </c>
      <c r="AN2131" s="17" t="str" cm="1">
        <f t="array" ref="AN2131">IFERROR(INDEX($T2131:$Z2131,AF2131),"")</f>
        <v/>
      </c>
    </row>
    <row r="2132" spans="1:40" x14ac:dyDescent="0.2">
      <c r="A2132" s="17" t="str">
        <f t="shared" si="198"/>
        <v>BA Archaeology: UFA3GOAGOA07</v>
      </c>
      <c r="B2132" s="11" t="s">
        <v>895</v>
      </c>
      <c r="C2132" s="11" t="s">
        <v>31936</v>
      </c>
      <c r="D2132" s="11" t="s">
        <v>896</v>
      </c>
      <c r="E2132" s="11" t="s">
        <v>209</v>
      </c>
      <c r="F2132" s="11" t="s">
        <v>76</v>
      </c>
      <c r="G2132" s="11" t="s">
        <v>32717</v>
      </c>
      <c r="H2132" s="11" t="s">
        <v>77</v>
      </c>
      <c r="I2132" s="11">
        <v>2</v>
      </c>
      <c r="J2132" s="11" t="s">
        <v>78</v>
      </c>
      <c r="K2132" s="11" t="s">
        <v>32718</v>
      </c>
      <c r="L2132" s="11">
        <v>120</v>
      </c>
      <c r="M2132" s="11">
        <v>0</v>
      </c>
      <c r="N2132" s="11">
        <v>120</v>
      </c>
      <c r="O2132" s="11">
        <v>120</v>
      </c>
      <c r="P2132" s="11">
        <v>0</v>
      </c>
      <c r="Q2132" s="11">
        <v>0</v>
      </c>
      <c r="R2132" s="11">
        <v>120</v>
      </c>
      <c r="S2132" s="11">
        <v>120</v>
      </c>
      <c r="T2132" s="11">
        <v>0</v>
      </c>
      <c r="U2132" s="11">
        <v>1</v>
      </c>
      <c r="V2132" s="11">
        <v>2</v>
      </c>
      <c r="W2132" s="11">
        <v>0</v>
      </c>
      <c r="X2132" s="11">
        <v>0</v>
      </c>
      <c r="Y2132" s="11">
        <v>1</v>
      </c>
      <c r="Z2132" s="11">
        <v>2</v>
      </c>
      <c r="AA2132" s="12" t="s">
        <v>32958</v>
      </c>
      <c r="AB2132" s="17" t="str">
        <f t="shared" si="199"/>
        <v>Programme: BA Archaeology</v>
      </c>
      <c r="AC2132" s="17">
        <f t="shared" si="200"/>
        <v>2</v>
      </c>
      <c r="AD2132" s="17">
        <f t="shared" si="201"/>
        <v>3</v>
      </c>
      <c r="AE2132" s="17" t="str">
        <f t="shared" si="202"/>
        <v/>
      </c>
      <c r="AF2132" s="17" t="str">
        <f t="shared" si="203"/>
        <v/>
      </c>
      <c r="AG2132" s="17" cm="1">
        <f t="array" ref="AG2132">IFERROR(IF(J2132="Level",INDEX($M2132:$S2132,AC2132+1),INDEX($M2132:$S2132,AC2132)),"")</f>
        <v>120</v>
      </c>
      <c r="AH2132" s="17" cm="1">
        <f t="array" ref="AH2132">IFERROR(IF(J2132="Level",INDEX($M2132:$S2132,AD2132+1),INDEX($M2132:$S2132,AD2132)),"")</f>
        <v>120</v>
      </c>
      <c r="AI2132" s="17" t="str" cm="1">
        <f t="array" ref="AI2132">IFERROR(INDEX($M2132:$S2132,AE2132),"")</f>
        <v/>
      </c>
      <c r="AJ2132" s="17" t="str" cm="1">
        <f t="array" ref="AJ2132">IFERROR(INDEX($M2132:$S2132,AF2132),"")</f>
        <v/>
      </c>
      <c r="AK2132" s="17" cm="1">
        <f t="array" ref="AK2132">IFERROR(IF(J2132="Level",INDEX($T2132:$Z2132,AC2132+1),INDEX($T2132:$Z2132,AC2132)),"")</f>
        <v>1</v>
      </c>
      <c r="AL2132" s="17" cm="1">
        <f t="array" ref="AL2132">IFERROR(IF(J2132="Level",INDEX($T2132:$Z2132,AD2132+1),INDEX($T2132:$Z2132,AD2132)),"")</f>
        <v>2</v>
      </c>
      <c r="AM2132" s="17" t="str" cm="1">
        <f t="array" ref="AM2132">IFERROR(INDEX($T2132:$Z2132,AE2132),"")</f>
        <v/>
      </c>
      <c r="AN2132" s="17" t="str" cm="1">
        <f t="array" ref="AN2132">IFERROR(INDEX($T2132:$Z2132,AF2132),"")</f>
        <v/>
      </c>
    </row>
    <row r="2133" spans="1:40" x14ac:dyDescent="0.2">
      <c r="A2133" s="17" t="str">
        <f t="shared" si="198"/>
        <v>BA Archaeology and Anthropology: UFA3GOAGOA08</v>
      </c>
      <c r="B2133" s="11" t="s">
        <v>897</v>
      </c>
      <c r="C2133" s="11" t="s">
        <v>31936</v>
      </c>
      <c r="D2133" s="11" t="s">
        <v>898</v>
      </c>
      <c r="E2133" s="11" t="s">
        <v>209</v>
      </c>
      <c r="F2133" s="11" t="s">
        <v>76</v>
      </c>
      <c r="G2133" s="11" t="s">
        <v>32717</v>
      </c>
      <c r="H2133" s="11" t="s">
        <v>77</v>
      </c>
      <c r="I2133" s="11">
        <v>2</v>
      </c>
      <c r="J2133" s="11" t="s">
        <v>78</v>
      </c>
      <c r="K2133" s="11" t="s">
        <v>32718</v>
      </c>
      <c r="L2133" s="11">
        <v>120</v>
      </c>
      <c r="M2133" s="11">
        <v>0</v>
      </c>
      <c r="N2133" s="11">
        <v>120</v>
      </c>
      <c r="O2133" s="11">
        <v>120</v>
      </c>
      <c r="P2133" s="11">
        <v>0</v>
      </c>
      <c r="Q2133" s="11">
        <v>0</v>
      </c>
      <c r="R2133" s="11">
        <v>120</v>
      </c>
      <c r="S2133" s="11">
        <v>120</v>
      </c>
      <c r="T2133" s="11">
        <v>0</v>
      </c>
      <c r="U2133" s="11">
        <v>1</v>
      </c>
      <c r="V2133" s="11">
        <v>2</v>
      </c>
      <c r="W2133" s="11">
        <v>0</v>
      </c>
      <c r="X2133" s="11">
        <v>0</v>
      </c>
      <c r="Y2133" s="11">
        <v>1</v>
      </c>
      <c r="Z2133" s="11">
        <v>2</v>
      </c>
      <c r="AA2133" s="12" t="s">
        <v>32958</v>
      </c>
      <c r="AB2133" s="17" t="str">
        <f t="shared" si="199"/>
        <v>Programme: BA Archaeology and Anthropology</v>
      </c>
      <c r="AC2133" s="17">
        <f t="shared" si="200"/>
        <v>2</v>
      </c>
      <c r="AD2133" s="17">
        <f t="shared" si="201"/>
        <v>3</v>
      </c>
      <c r="AE2133" s="17" t="str">
        <f t="shared" si="202"/>
        <v/>
      </c>
      <c r="AF2133" s="17" t="str">
        <f t="shared" si="203"/>
        <v/>
      </c>
      <c r="AG2133" s="17" cm="1">
        <f t="array" ref="AG2133">IFERROR(IF(J2133="Level",INDEX($M2133:$S2133,AC2133+1),INDEX($M2133:$S2133,AC2133)),"")</f>
        <v>120</v>
      </c>
      <c r="AH2133" s="17" cm="1">
        <f t="array" ref="AH2133">IFERROR(IF(J2133="Level",INDEX($M2133:$S2133,AD2133+1),INDEX($M2133:$S2133,AD2133)),"")</f>
        <v>120</v>
      </c>
      <c r="AI2133" s="17" t="str" cm="1">
        <f t="array" ref="AI2133">IFERROR(INDEX($M2133:$S2133,AE2133),"")</f>
        <v/>
      </c>
      <c r="AJ2133" s="17" t="str" cm="1">
        <f t="array" ref="AJ2133">IFERROR(INDEX($M2133:$S2133,AF2133),"")</f>
        <v/>
      </c>
      <c r="AK2133" s="17" cm="1">
        <f t="array" ref="AK2133">IFERROR(IF(J2133="Level",INDEX($T2133:$Z2133,AC2133+1),INDEX($T2133:$Z2133,AC2133)),"")</f>
        <v>1</v>
      </c>
      <c r="AL2133" s="17" cm="1">
        <f t="array" ref="AL2133">IFERROR(IF(J2133="Level",INDEX($T2133:$Z2133,AD2133+1),INDEX($T2133:$Z2133,AD2133)),"")</f>
        <v>2</v>
      </c>
      <c r="AM2133" s="17" t="str" cm="1">
        <f t="array" ref="AM2133">IFERROR(INDEX($T2133:$Z2133,AE2133),"")</f>
        <v/>
      </c>
      <c r="AN2133" s="17" t="str" cm="1">
        <f t="array" ref="AN2133">IFERROR(INDEX($T2133:$Z2133,AF2133),"")</f>
        <v/>
      </c>
    </row>
    <row r="2134" spans="1:40" x14ac:dyDescent="0.2">
      <c r="A2134" s="17" t="str">
        <f t="shared" si="198"/>
        <v>BSc Archaeology with Forensic Science: UFS3GAEGAE02</v>
      </c>
      <c r="B2134" s="11" t="s">
        <v>1121</v>
      </c>
      <c r="C2134" s="11" t="s">
        <v>31936</v>
      </c>
      <c r="D2134" s="11" t="s">
        <v>1122</v>
      </c>
      <c r="E2134" s="11" t="s">
        <v>209</v>
      </c>
      <c r="F2134" s="11" t="s">
        <v>76</v>
      </c>
      <c r="G2134" s="11" t="s">
        <v>32717</v>
      </c>
      <c r="H2134" s="11" t="s">
        <v>77</v>
      </c>
      <c r="I2134" s="11">
        <v>2</v>
      </c>
      <c r="J2134" s="11" t="s">
        <v>78</v>
      </c>
      <c r="K2134" s="11" t="s">
        <v>32718</v>
      </c>
      <c r="L2134" s="11">
        <v>120</v>
      </c>
      <c r="M2134" s="11">
        <v>0</v>
      </c>
      <c r="N2134" s="11">
        <v>120</v>
      </c>
      <c r="O2134" s="11">
        <v>120</v>
      </c>
      <c r="P2134" s="11">
        <v>0</v>
      </c>
      <c r="Q2134" s="11">
        <v>0</v>
      </c>
      <c r="R2134" s="11">
        <v>120</v>
      </c>
      <c r="S2134" s="11">
        <v>120</v>
      </c>
      <c r="T2134" s="11">
        <v>0</v>
      </c>
      <c r="U2134" s="11">
        <v>1</v>
      </c>
      <c r="V2134" s="11">
        <v>2</v>
      </c>
      <c r="W2134" s="11">
        <v>0</v>
      </c>
      <c r="X2134" s="11">
        <v>0</v>
      </c>
      <c r="Y2134" s="11">
        <v>1</v>
      </c>
      <c r="Z2134" s="11">
        <v>2</v>
      </c>
      <c r="AA2134" s="12" t="s">
        <v>32958</v>
      </c>
      <c r="AB2134" s="17" t="str">
        <f t="shared" si="199"/>
        <v>Programme: BSc Archaeology with Forensic Science</v>
      </c>
      <c r="AC2134" s="17">
        <f t="shared" si="200"/>
        <v>2</v>
      </c>
      <c r="AD2134" s="17">
        <f t="shared" si="201"/>
        <v>3</v>
      </c>
      <c r="AE2134" s="17" t="str">
        <f t="shared" si="202"/>
        <v/>
      </c>
      <c r="AF2134" s="17" t="str">
        <f t="shared" si="203"/>
        <v/>
      </c>
      <c r="AG2134" s="17" cm="1">
        <f t="array" ref="AG2134">IFERROR(IF(J2134="Level",INDEX($M2134:$S2134,AC2134+1),INDEX($M2134:$S2134,AC2134)),"")</f>
        <v>120</v>
      </c>
      <c r="AH2134" s="17" cm="1">
        <f t="array" ref="AH2134">IFERROR(IF(J2134="Level",INDEX($M2134:$S2134,AD2134+1),INDEX($M2134:$S2134,AD2134)),"")</f>
        <v>120</v>
      </c>
      <c r="AI2134" s="17" t="str" cm="1">
        <f t="array" ref="AI2134">IFERROR(INDEX($M2134:$S2134,AE2134),"")</f>
        <v/>
      </c>
      <c r="AJ2134" s="17" t="str" cm="1">
        <f t="array" ref="AJ2134">IFERROR(INDEX($M2134:$S2134,AF2134),"")</f>
        <v/>
      </c>
      <c r="AK2134" s="17" cm="1">
        <f t="array" ref="AK2134">IFERROR(IF(J2134="Level",INDEX($T2134:$Z2134,AC2134+1),INDEX($T2134:$Z2134,AC2134)),"")</f>
        <v>1</v>
      </c>
      <c r="AL2134" s="17" cm="1">
        <f t="array" ref="AL2134">IFERROR(IF(J2134="Level",INDEX($T2134:$Z2134,AD2134+1),INDEX($T2134:$Z2134,AD2134)),"")</f>
        <v>2</v>
      </c>
      <c r="AM2134" s="17" t="str" cm="1">
        <f t="array" ref="AM2134">IFERROR(INDEX($T2134:$Z2134,AE2134),"")</f>
        <v/>
      </c>
      <c r="AN2134" s="17" t="str" cm="1">
        <f t="array" ref="AN2134">IFERROR(INDEX($T2134:$Z2134,AF2134),"")</f>
        <v/>
      </c>
    </row>
    <row r="2135" spans="1:40" x14ac:dyDescent="0.2">
      <c r="A2135" s="17" t="str">
        <f t="shared" si="198"/>
        <v>BSc Archaeological Science: UFS3HPSHPS06</v>
      </c>
      <c r="B2135" s="11" t="s">
        <v>1142</v>
      </c>
      <c r="C2135" s="11" t="s">
        <v>31936</v>
      </c>
      <c r="D2135" s="11" t="s">
        <v>1143</v>
      </c>
      <c r="E2135" s="11" t="s">
        <v>209</v>
      </c>
      <c r="F2135" s="11" t="s">
        <v>76</v>
      </c>
      <c r="G2135" s="11" t="s">
        <v>32717</v>
      </c>
      <c r="H2135" s="11" t="s">
        <v>77</v>
      </c>
      <c r="I2135" s="11">
        <v>2</v>
      </c>
      <c r="J2135" s="11" t="s">
        <v>78</v>
      </c>
      <c r="K2135" s="11" t="s">
        <v>32718</v>
      </c>
      <c r="L2135" s="11">
        <v>120</v>
      </c>
      <c r="M2135" s="11">
        <v>0</v>
      </c>
      <c r="N2135" s="11">
        <v>120</v>
      </c>
      <c r="O2135" s="11">
        <v>120</v>
      </c>
      <c r="P2135" s="11">
        <v>0</v>
      </c>
      <c r="Q2135" s="11">
        <v>0</v>
      </c>
      <c r="R2135" s="11">
        <v>120</v>
      </c>
      <c r="S2135" s="11">
        <v>120</v>
      </c>
      <c r="T2135" s="11">
        <v>0</v>
      </c>
      <c r="U2135" s="11">
        <v>1</v>
      </c>
      <c r="V2135" s="11">
        <v>2</v>
      </c>
      <c r="W2135" s="11">
        <v>0</v>
      </c>
      <c r="X2135" s="11">
        <v>0</v>
      </c>
      <c r="Y2135" s="11">
        <v>1</v>
      </c>
      <c r="Z2135" s="11">
        <v>2</v>
      </c>
      <c r="AA2135" s="12" t="s">
        <v>32958</v>
      </c>
      <c r="AB2135" s="17" t="str">
        <f t="shared" si="199"/>
        <v>Programme: BSc Archaeological Science</v>
      </c>
      <c r="AC2135" s="17">
        <f t="shared" si="200"/>
        <v>2</v>
      </c>
      <c r="AD2135" s="17">
        <f t="shared" si="201"/>
        <v>3</v>
      </c>
      <c r="AE2135" s="17" t="str">
        <f t="shared" si="202"/>
        <v/>
      </c>
      <c r="AF2135" s="17" t="str">
        <f t="shared" si="203"/>
        <v/>
      </c>
      <c r="AG2135" s="17" cm="1">
        <f t="array" ref="AG2135">IFERROR(IF(J2135="Level",INDEX($M2135:$S2135,AC2135+1),INDEX($M2135:$S2135,AC2135)),"")</f>
        <v>120</v>
      </c>
      <c r="AH2135" s="17" cm="1">
        <f t="array" ref="AH2135">IFERROR(IF(J2135="Level",INDEX($M2135:$S2135,AD2135+1),INDEX($M2135:$S2135,AD2135)),"")</f>
        <v>120</v>
      </c>
      <c r="AI2135" s="17" t="str" cm="1">
        <f t="array" ref="AI2135">IFERROR(INDEX($M2135:$S2135,AE2135),"")</f>
        <v/>
      </c>
      <c r="AJ2135" s="17" t="str" cm="1">
        <f t="array" ref="AJ2135">IFERROR(INDEX($M2135:$S2135,AF2135),"")</f>
        <v/>
      </c>
      <c r="AK2135" s="17" cm="1">
        <f t="array" ref="AK2135">IFERROR(IF(J2135="Level",INDEX($T2135:$Z2135,AC2135+1),INDEX($T2135:$Z2135,AC2135)),"")</f>
        <v>1</v>
      </c>
      <c r="AL2135" s="17" cm="1">
        <f t="array" ref="AL2135">IFERROR(IF(J2135="Level",INDEX($T2135:$Z2135,AD2135+1),INDEX($T2135:$Z2135,AD2135)),"")</f>
        <v>2</v>
      </c>
      <c r="AM2135" s="17" t="str" cm="1">
        <f t="array" ref="AM2135">IFERROR(INDEX($T2135:$Z2135,AE2135),"")</f>
        <v/>
      </c>
      <c r="AN2135" s="17" t="str" cm="1">
        <f t="array" ref="AN2135">IFERROR(INDEX($T2135:$Z2135,AF2135),"")</f>
        <v/>
      </c>
    </row>
    <row r="2136" spans="1:40" x14ac:dyDescent="0.2">
      <c r="A2136" s="17" t="str">
        <f t="shared" si="198"/>
        <v>BA Classics: UFA3CTHCTH02</v>
      </c>
      <c r="B2136" s="11" t="s">
        <v>836</v>
      </c>
      <c r="C2136" s="11" t="s">
        <v>31936</v>
      </c>
      <c r="D2136" s="11" t="s">
        <v>837</v>
      </c>
      <c r="E2136" s="11" t="s">
        <v>172</v>
      </c>
      <c r="F2136" s="11" t="s">
        <v>76</v>
      </c>
      <c r="G2136" s="11" t="s">
        <v>32717</v>
      </c>
      <c r="H2136" s="11" t="s">
        <v>77</v>
      </c>
      <c r="I2136" s="11">
        <v>2</v>
      </c>
      <c r="J2136" s="11" t="s">
        <v>78</v>
      </c>
      <c r="K2136" s="11" t="s">
        <v>32718</v>
      </c>
      <c r="L2136" s="11">
        <v>120</v>
      </c>
      <c r="M2136" s="11">
        <v>0</v>
      </c>
      <c r="N2136" s="11">
        <v>120</v>
      </c>
      <c r="O2136" s="11">
        <v>120</v>
      </c>
      <c r="P2136" s="11">
        <v>0</v>
      </c>
      <c r="Q2136" s="11">
        <v>0</v>
      </c>
      <c r="R2136" s="11">
        <v>120</v>
      </c>
      <c r="S2136" s="11">
        <v>120</v>
      </c>
      <c r="T2136" s="11">
        <v>0</v>
      </c>
      <c r="U2136" s="11">
        <v>1</v>
      </c>
      <c r="V2136" s="11">
        <v>2</v>
      </c>
      <c r="W2136" s="11">
        <v>0</v>
      </c>
      <c r="X2136" s="11">
        <v>0</v>
      </c>
      <c r="Y2136" s="11">
        <v>1</v>
      </c>
      <c r="Z2136" s="11">
        <v>2</v>
      </c>
      <c r="AA2136" s="12" t="s">
        <v>32958</v>
      </c>
      <c r="AB2136" s="17" t="str">
        <f t="shared" si="199"/>
        <v>Programme: BA Classics</v>
      </c>
      <c r="AC2136" s="17">
        <f t="shared" si="200"/>
        <v>2</v>
      </c>
      <c r="AD2136" s="17">
        <f t="shared" si="201"/>
        <v>3</v>
      </c>
      <c r="AE2136" s="17" t="str">
        <f t="shared" si="202"/>
        <v/>
      </c>
      <c r="AF2136" s="17" t="str">
        <f t="shared" si="203"/>
        <v/>
      </c>
      <c r="AG2136" s="17" cm="1">
        <f t="array" ref="AG2136">IFERROR(IF(J2136="Level",INDEX($M2136:$S2136,AC2136+1),INDEX($M2136:$S2136,AC2136)),"")</f>
        <v>120</v>
      </c>
      <c r="AH2136" s="17" cm="1">
        <f t="array" ref="AH2136">IFERROR(IF(J2136="Level",INDEX($M2136:$S2136,AD2136+1),INDEX($M2136:$S2136,AD2136)),"")</f>
        <v>120</v>
      </c>
      <c r="AI2136" s="17" t="str" cm="1">
        <f t="array" ref="AI2136">IFERROR(INDEX($M2136:$S2136,AE2136),"")</f>
        <v/>
      </c>
      <c r="AJ2136" s="17" t="str" cm="1">
        <f t="array" ref="AJ2136">IFERROR(INDEX($M2136:$S2136,AF2136),"")</f>
        <v/>
      </c>
      <c r="AK2136" s="17" cm="1">
        <f t="array" ref="AK2136">IFERROR(IF(J2136="Level",INDEX($T2136:$Z2136,AC2136+1),INDEX($T2136:$Z2136,AC2136)),"")</f>
        <v>1</v>
      </c>
      <c r="AL2136" s="17" cm="1">
        <f t="array" ref="AL2136">IFERROR(IF(J2136="Level",INDEX($T2136:$Z2136,AD2136+1),INDEX($T2136:$Z2136,AD2136)),"")</f>
        <v>2</v>
      </c>
      <c r="AM2136" s="17" t="str" cm="1">
        <f t="array" ref="AM2136">IFERROR(INDEX($T2136:$Z2136,AE2136),"")</f>
        <v/>
      </c>
      <c r="AN2136" s="17" t="str" cm="1">
        <f t="array" ref="AN2136">IFERROR(INDEX($T2136:$Z2136,AF2136),"")</f>
        <v/>
      </c>
    </row>
    <row r="2137" spans="1:40" x14ac:dyDescent="0.2">
      <c r="A2137" s="17" t="str">
        <f t="shared" si="198"/>
        <v>BA Ancient History: UFA3CTHCTH05</v>
      </c>
      <c r="B2137" s="11" t="s">
        <v>838</v>
      </c>
      <c r="C2137" s="11" t="s">
        <v>31936</v>
      </c>
      <c r="D2137" s="11" t="s">
        <v>839</v>
      </c>
      <c r="E2137" s="11" t="s">
        <v>172</v>
      </c>
      <c r="F2137" s="11" t="s">
        <v>76</v>
      </c>
      <c r="G2137" s="11" t="s">
        <v>32717</v>
      </c>
      <c r="H2137" s="11" t="s">
        <v>77</v>
      </c>
      <c r="I2137" s="11">
        <v>2</v>
      </c>
      <c r="J2137" s="11" t="s">
        <v>78</v>
      </c>
      <c r="K2137" s="11" t="s">
        <v>32718</v>
      </c>
      <c r="L2137" s="11">
        <v>120</v>
      </c>
      <c r="M2137" s="11">
        <v>0</v>
      </c>
      <c r="N2137" s="11">
        <v>120</v>
      </c>
      <c r="O2137" s="11">
        <v>120</v>
      </c>
      <c r="P2137" s="11">
        <v>0</v>
      </c>
      <c r="Q2137" s="11">
        <v>0</v>
      </c>
      <c r="R2137" s="11">
        <v>120</v>
      </c>
      <c r="S2137" s="11">
        <v>120</v>
      </c>
      <c r="T2137" s="11">
        <v>0</v>
      </c>
      <c r="U2137" s="11">
        <v>1</v>
      </c>
      <c r="V2137" s="11">
        <v>2</v>
      </c>
      <c r="W2137" s="11">
        <v>0</v>
      </c>
      <c r="X2137" s="11">
        <v>0</v>
      </c>
      <c r="Y2137" s="11">
        <v>1</v>
      </c>
      <c r="Z2137" s="11">
        <v>2</v>
      </c>
      <c r="AA2137" s="12" t="s">
        <v>32958</v>
      </c>
      <c r="AB2137" s="17" t="str">
        <f t="shared" si="199"/>
        <v>Programme: BA Ancient History</v>
      </c>
      <c r="AC2137" s="17">
        <f t="shared" si="200"/>
        <v>2</v>
      </c>
      <c r="AD2137" s="17">
        <f t="shared" si="201"/>
        <v>3</v>
      </c>
      <c r="AE2137" s="17" t="str">
        <f t="shared" si="202"/>
        <v/>
      </c>
      <c r="AF2137" s="17" t="str">
        <f t="shared" si="203"/>
        <v/>
      </c>
      <c r="AG2137" s="17" cm="1">
        <f t="array" ref="AG2137">IFERROR(IF(J2137="Level",INDEX($M2137:$S2137,AC2137+1),INDEX($M2137:$S2137,AC2137)),"")</f>
        <v>120</v>
      </c>
      <c r="AH2137" s="17" cm="1">
        <f t="array" ref="AH2137">IFERROR(IF(J2137="Level",INDEX($M2137:$S2137,AD2137+1),INDEX($M2137:$S2137,AD2137)),"")</f>
        <v>120</v>
      </c>
      <c r="AI2137" s="17" t="str" cm="1">
        <f t="array" ref="AI2137">IFERROR(INDEX($M2137:$S2137,AE2137),"")</f>
        <v/>
      </c>
      <c r="AJ2137" s="17" t="str" cm="1">
        <f t="array" ref="AJ2137">IFERROR(INDEX($M2137:$S2137,AF2137),"")</f>
        <v/>
      </c>
      <c r="AK2137" s="17" cm="1">
        <f t="array" ref="AK2137">IFERROR(IF(J2137="Level",INDEX($T2137:$Z2137,AC2137+1),INDEX($T2137:$Z2137,AC2137)),"")</f>
        <v>1</v>
      </c>
      <c r="AL2137" s="17" cm="1">
        <f t="array" ref="AL2137">IFERROR(IF(J2137="Level",INDEX($T2137:$Z2137,AD2137+1),INDEX($T2137:$Z2137,AD2137)),"")</f>
        <v>2</v>
      </c>
      <c r="AM2137" s="17" t="str" cm="1">
        <f t="array" ref="AM2137">IFERROR(INDEX($T2137:$Z2137,AE2137),"")</f>
        <v/>
      </c>
      <c r="AN2137" s="17" t="str" cm="1">
        <f t="array" ref="AN2137">IFERROR(INDEX($T2137:$Z2137,AF2137),"")</f>
        <v/>
      </c>
    </row>
    <row r="2138" spans="1:40" x14ac:dyDescent="0.2">
      <c r="A2138" s="17" t="str">
        <f t="shared" si="198"/>
        <v>BA Classical Studies: UFA3CTHCTH11</v>
      </c>
      <c r="B2138" s="11" t="s">
        <v>840</v>
      </c>
      <c r="C2138" s="11" t="s">
        <v>31936</v>
      </c>
      <c r="D2138" s="11" t="s">
        <v>841</v>
      </c>
      <c r="E2138" s="11" t="s">
        <v>172</v>
      </c>
      <c r="F2138" s="11" t="s">
        <v>76</v>
      </c>
      <c r="G2138" s="11" t="s">
        <v>32717</v>
      </c>
      <c r="H2138" s="11" t="s">
        <v>77</v>
      </c>
      <c r="I2138" s="11">
        <v>2</v>
      </c>
      <c r="J2138" s="11" t="s">
        <v>78</v>
      </c>
      <c r="K2138" s="11" t="s">
        <v>32718</v>
      </c>
      <c r="L2138" s="11">
        <v>120</v>
      </c>
      <c r="M2138" s="11">
        <v>0</v>
      </c>
      <c r="N2138" s="11">
        <v>120</v>
      </c>
      <c r="O2138" s="11">
        <v>120</v>
      </c>
      <c r="P2138" s="11">
        <v>0</v>
      </c>
      <c r="Q2138" s="11">
        <v>0</v>
      </c>
      <c r="R2138" s="11">
        <v>120</v>
      </c>
      <c r="S2138" s="11">
        <v>120</v>
      </c>
      <c r="T2138" s="11">
        <v>0</v>
      </c>
      <c r="U2138" s="11">
        <v>1</v>
      </c>
      <c r="V2138" s="11">
        <v>2</v>
      </c>
      <c r="W2138" s="11">
        <v>0</v>
      </c>
      <c r="X2138" s="11">
        <v>0</v>
      </c>
      <c r="Y2138" s="11">
        <v>1</v>
      </c>
      <c r="Z2138" s="11">
        <v>2</v>
      </c>
      <c r="AA2138" s="12" t="s">
        <v>32958</v>
      </c>
      <c r="AB2138" s="17" t="str">
        <f t="shared" si="199"/>
        <v>Programme: BA Classical Studies</v>
      </c>
      <c r="AC2138" s="17">
        <f t="shared" si="200"/>
        <v>2</v>
      </c>
      <c r="AD2138" s="17">
        <f t="shared" si="201"/>
        <v>3</v>
      </c>
      <c r="AE2138" s="17" t="str">
        <f t="shared" si="202"/>
        <v/>
      </c>
      <c r="AF2138" s="17" t="str">
        <f t="shared" si="203"/>
        <v/>
      </c>
      <c r="AG2138" s="17" cm="1">
        <f t="array" ref="AG2138">IFERROR(IF(J2138="Level",INDEX($M2138:$S2138,AC2138+1),INDEX($M2138:$S2138,AC2138)),"")</f>
        <v>120</v>
      </c>
      <c r="AH2138" s="17" cm="1">
        <f t="array" ref="AH2138">IFERROR(IF(J2138="Level",INDEX($M2138:$S2138,AD2138+1),INDEX($M2138:$S2138,AD2138)),"")</f>
        <v>120</v>
      </c>
      <c r="AI2138" s="17" t="str" cm="1">
        <f t="array" ref="AI2138">IFERROR(INDEX($M2138:$S2138,AE2138),"")</f>
        <v/>
      </c>
      <c r="AJ2138" s="17" t="str" cm="1">
        <f t="array" ref="AJ2138">IFERROR(INDEX($M2138:$S2138,AF2138),"")</f>
        <v/>
      </c>
      <c r="AK2138" s="17" cm="1">
        <f t="array" ref="AK2138">IFERROR(IF(J2138="Level",INDEX($T2138:$Z2138,AC2138+1),INDEX($T2138:$Z2138,AC2138)),"")</f>
        <v>1</v>
      </c>
      <c r="AL2138" s="17" cm="1">
        <f t="array" ref="AL2138">IFERROR(IF(J2138="Level",INDEX($T2138:$Z2138,AD2138+1),INDEX($T2138:$Z2138,AD2138)),"")</f>
        <v>2</v>
      </c>
      <c r="AM2138" s="17" t="str" cm="1">
        <f t="array" ref="AM2138">IFERROR(INDEX($T2138:$Z2138,AE2138),"")</f>
        <v/>
      </c>
      <c r="AN2138" s="17" t="str" cm="1">
        <f t="array" ref="AN2138">IFERROR(INDEX($T2138:$Z2138,AF2138),"")</f>
        <v/>
      </c>
    </row>
    <row r="2139" spans="1:40" x14ac:dyDescent="0.2">
      <c r="A2139" s="17" t="str">
        <f t="shared" si="198"/>
        <v>BA Classical Studies and Theology: UFA3CTHCTH12</v>
      </c>
      <c r="B2139" s="11" t="s">
        <v>842</v>
      </c>
      <c r="C2139" s="11" t="s">
        <v>31936</v>
      </c>
      <c r="D2139" s="11" t="s">
        <v>843</v>
      </c>
      <c r="E2139" s="11" t="s">
        <v>172</v>
      </c>
      <c r="F2139" s="11" t="s">
        <v>76</v>
      </c>
      <c r="G2139" s="11" t="s">
        <v>32717</v>
      </c>
      <c r="H2139" s="11" t="s">
        <v>77</v>
      </c>
      <c r="I2139" s="11">
        <v>2</v>
      </c>
      <c r="J2139" s="11" t="s">
        <v>78</v>
      </c>
      <c r="K2139" s="11" t="s">
        <v>32718</v>
      </c>
      <c r="L2139" s="11">
        <v>120</v>
      </c>
      <c r="M2139" s="11">
        <v>0</v>
      </c>
      <c r="N2139" s="11">
        <v>120</v>
      </c>
      <c r="O2139" s="11">
        <v>120</v>
      </c>
      <c r="P2139" s="11">
        <v>0</v>
      </c>
      <c r="Q2139" s="11">
        <v>0</v>
      </c>
      <c r="R2139" s="11">
        <v>120</v>
      </c>
      <c r="S2139" s="11">
        <v>120</v>
      </c>
      <c r="T2139" s="11">
        <v>0</v>
      </c>
      <c r="U2139" s="11">
        <v>1</v>
      </c>
      <c r="V2139" s="11">
        <v>2</v>
      </c>
      <c r="W2139" s="11">
        <v>0</v>
      </c>
      <c r="X2139" s="11">
        <v>0</v>
      </c>
      <c r="Y2139" s="11">
        <v>1</v>
      </c>
      <c r="Z2139" s="11">
        <v>2</v>
      </c>
      <c r="AA2139" s="12" t="s">
        <v>32958</v>
      </c>
      <c r="AB2139" s="17" t="str">
        <f t="shared" si="199"/>
        <v>Programme: BA Classical Studies and Theology</v>
      </c>
      <c r="AC2139" s="17">
        <f t="shared" si="200"/>
        <v>2</v>
      </c>
      <c r="AD2139" s="17">
        <f t="shared" si="201"/>
        <v>3</v>
      </c>
      <c r="AE2139" s="17" t="str">
        <f t="shared" si="202"/>
        <v/>
      </c>
      <c r="AF2139" s="17" t="str">
        <f t="shared" si="203"/>
        <v/>
      </c>
      <c r="AG2139" s="17" cm="1">
        <f t="array" ref="AG2139">IFERROR(IF(J2139="Level",INDEX($M2139:$S2139,AC2139+1),INDEX($M2139:$S2139,AC2139)),"")</f>
        <v>120</v>
      </c>
      <c r="AH2139" s="17" cm="1">
        <f t="array" ref="AH2139">IFERROR(IF(J2139="Level",INDEX($M2139:$S2139,AD2139+1),INDEX($M2139:$S2139,AD2139)),"")</f>
        <v>120</v>
      </c>
      <c r="AI2139" s="17" t="str" cm="1">
        <f t="array" ref="AI2139">IFERROR(INDEX($M2139:$S2139,AE2139),"")</f>
        <v/>
      </c>
      <c r="AJ2139" s="17" t="str" cm="1">
        <f t="array" ref="AJ2139">IFERROR(INDEX($M2139:$S2139,AF2139),"")</f>
        <v/>
      </c>
      <c r="AK2139" s="17" cm="1">
        <f t="array" ref="AK2139">IFERROR(IF(J2139="Level",INDEX($T2139:$Z2139,AC2139+1),INDEX($T2139:$Z2139,AC2139)),"")</f>
        <v>1</v>
      </c>
      <c r="AL2139" s="17" cm="1">
        <f t="array" ref="AL2139">IFERROR(IF(J2139="Level",INDEX($T2139:$Z2139,AD2139+1),INDEX($T2139:$Z2139,AD2139)),"")</f>
        <v>2</v>
      </c>
      <c r="AM2139" s="17" t="str" cm="1">
        <f t="array" ref="AM2139">IFERROR(INDEX($T2139:$Z2139,AE2139),"")</f>
        <v/>
      </c>
      <c r="AN2139" s="17" t="str" cm="1">
        <f t="array" ref="AN2139">IFERROR(INDEX($T2139:$Z2139,AF2139),"")</f>
        <v/>
      </c>
    </row>
    <row r="2140" spans="1:40" x14ac:dyDescent="0.2">
      <c r="A2140" s="17" t="str">
        <f t="shared" si="198"/>
        <v>BA Greek and Roman Studies: UFA3CTHCTH15</v>
      </c>
      <c r="B2140" s="11" t="s">
        <v>846</v>
      </c>
      <c r="C2140" s="11" t="s">
        <v>31936</v>
      </c>
      <c r="D2140" s="11" t="s">
        <v>847</v>
      </c>
      <c r="E2140" s="11" t="s">
        <v>172</v>
      </c>
      <c r="F2140" s="11" t="s">
        <v>76</v>
      </c>
      <c r="G2140" s="11" t="s">
        <v>32717</v>
      </c>
      <c r="H2140" s="11" t="s">
        <v>77</v>
      </c>
      <c r="I2140" s="11">
        <v>2</v>
      </c>
      <c r="J2140" s="11" t="s">
        <v>78</v>
      </c>
      <c r="K2140" s="11" t="s">
        <v>32718</v>
      </c>
      <c r="L2140" s="11">
        <v>120</v>
      </c>
      <c r="M2140" s="11">
        <v>0</v>
      </c>
      <c r="N2140" s="11">
        <v>120</v>
      </c>
      <c r="O2140" s="11">
        <v>120</v>
      </c>
      <c r="P2140" s="11">
        <v>0</v>
      </c>
      <c r="Q2140" s="11">
        <v>0</v>
      </c>
      <c r="R2140" s="11">
        <v>120</v>
      </c>
      <c r="S2140" s="11">
        <v>120</v>
      </c>
      <c r="T2140" s="11">
        <v>0</v>
      </c>
      <c r="U2140" s="11">
        <v>1</v>
      </c>
      <c r="V2140" s="11">
        <v>2</v>
      </c>
      <c r="W2140" s="11">
        <v>0</v>
      </c>
      <c r="X2140" s="11">
        <v>0</v>
      </c>
      <c r="Y2140" s="11">
        <v>1</v>
      </c>
      <c r="Z2140" s="11">
        <v>2</v>
      </c>
      <c r="AA2140" s="12" t="s">
        <v>32958</v>
      </c>
      <c r="AB2140" s="17" t="str">
        <f t="shared" si="199"/>
        <v>Programme: BA Greek and Roman Studies</v>
      </c>
      <c r="AC2140" s="17">
        <f t="shared" si="200"/>
        <v>2</v>
      </c>
      <c r="AD2140" s="17">
        <f t="shared" si="201"/>
        <v>3</v>
      </c>
      <c r="AE2140" s="17" t="str">
        <f t="shared" si="202"/>
        <v/>
      </c>
      <c r="AF2140" s="17" t="str">
        <f t="shared" si="203"/>
        <v/>
      </c>
      <c r="AG2140" s="17" cm="1">
        <f t="array" ref="AG2140">IFERROR(IF(J2140="Level",INDEX($M2140:$S2140,AC2140+1),INDEX($M2140:$S2140,AC2140)),"")</f>
        <v>120</v>
      </c>
      <c r="AH2140" s="17" cm="1">
        <f t="array" ref="AH2140">IFERROR(IF(J2140="Level",INDEX($M2140:$S2140,AD2140+1),INDEX($M2140:$S2140,AD2140)),"")</f>
        <v>120</v>
      </c>
      <c r="AI2140" s="17" t="str" cm="1">
        <f t="array" ref="AI2140">IFERROR(INDEX($M2140:$S2140,AE2140),"")</f>
        <v/>
      </c>
      <c r="AJ2140" s="17" t="str" cm="1">
        <f t="array" ref="AJ2140">IFERROR(INDEX($M2140:$S2140,AF2140),"")</f>
        <v/>
      </c>
      <c r="AK2140" s="17" cm="1">
        <f t="array" ref="AK2140">IFERROR(IF(J2140="Level",INDEX($T2140:$Z2140,AC2140+1),INDEX($T2140:$Z2140,AC2140)),"")</f>
        <v>1</v>
      </c>
      <c r="AL2140" s="17" cm="1">
        <f t="array" ref="AL2140">IFERROR(IF(J2140="Level",INDEX($T2140:$Z2140,AD2140+1),INDEX($T2140:$Z2140,AD2140)),"")</f>
        <v>2</v>
      </c>
      <c r="AM2140" s="17" t="str" cm="1">
        <f t="array" ref="AM2140">IFERROR(INDEX($T2140:$Z2140,AE2140),"")</f>
        <v/>
      </c>
      <c r="AN2140" s="17" t="str" cm="1">
        <f t="array" ref="AN2140">IFERROR(INDEX($T2140:$Z2140,AF2140),"")</f>
        <v/>
      </c>
    </row>
    <row r="2141" spans="1:40" x14ac:dyDescent="0.2">
      <c r="A2141" s="17" t="str">
        <f t="shared" si="198"/>
        <v>BA Classical Studies and English: UFA3CTHEGL01</v>
      </c>
      <c r="B2141" s="11" t="s">
        <v>848</v>
      </c>
      <c r="C2141" s="11" t="s">
        <v>31936</v>
      </c>
      <c r="D2141" s="11" t="s">
        <v>849</v>
      </c>
      <c r="E2141" s="11" t="s">
        <v>172</v>
      </c>
      <c r="F2141" s="11" t="s">
        <v>76</v>
      </c>
      <c r="G2141" s="11" t="s">
        <v>32717</v>
      </c>
      <c r="H2141" s="11" t="s">
        <v>77</v>
      </c>
      <c r="I2141" s="11">
        <v>2</v>
      </c>
      <c r="J2141" s="11" t="s">
        <v>78</v>
      </c>
      <c r="K2141" s="11" t="s">
        <v>32718</v>
      </c>
      <c r="L2141" s="11">
        <v>120</v>
      </c>
      <c r="M2141" s="11">
        <v>0</v>
      </c>
      <c r="N2141" s="11">
        <v>120</v>
      </c>
      <c r="O2141" s="11">
        <v>120</v>
      </c>
      <c r="P2141" s="11">
        <v>0</v>
      </c>
      <c r="Q2141" s="11">
        <v>0</v>
      </c>
      <c r="R2141" s="11">
        <v>120</v>
      </c>
      <c r="S2141" s="11">
        <v>120</v>
      </c>
      <c r="T2141" s="11">
        <v>0</v>
      </c>
      <c r="U2141" s="11">
        <v>1</v>
      </c>
      <c r="V2141" s="11">
        <v>2</v>
      </c>
      <c r="W2141" s="11">
        <v>0</v>
      </c>
      <c r="X2141" s="11">
        <v>0</v>
      </c>
      <c r="Y2141" s="11">
        <v>1</v>
      </c>
      <c r="Z2141" s="11">
        <v>2</v>
      </c>
      <c r="AA2141" s="12" t="s">
        <v>32958</v>
      </c>
      <c r="AB2141" s="17" t="str">
        <f t="shared" si="199"/>
        <v>Programme: BA Classical Studies and English</v>
      </c>
      <c r="AC2141" s="17">
        <f t="shared" si="200"/>
        <v>2</v>
      </c>
      <c r="AD2141" s="17">
        <f t="shared" si="201"/>
        <v>3</v>
      </c>
      <c r="AE2141" s="17" t="str">
        <f t="shared" si="202"/>
        <v/>
      </c>
      <c r="AF2141" s="17" t="str">
        <f t="shared" si="203"/>
        <v/>
      </c>
      <c r="AG2141" s="17" cm="1">
        <f t="array" ref="AG2141">IFERROR(IF(J2141="Level",INDEX($M2141:$S2141,AC2141+1),INDEX($M2141:$S2141,AC2141)),"")</f>
        <v>120</v>
      </c>
      <c r="AH2141" s="17" cm="1">
        <f t="array" ref="AH2141">IFERROR(IF(J2141="Level",INDEX($M2141:$S2141,AD2141+1),INDEX($M2141:$S2141,AD2141)),"")</f>
        <v>120</v>
      </c>
      <c r="AI2141" s="17" t="str" cm="1">
        <f t="array" ref="AI2141">IFERROR(INDEX($M2141:$S2141,AE2141),"")</f>
        <v/>
      </c>
      <c r="AJ2141" s="17" t="str" cm="1">
        <f t="array" ref="AJ2141">IFERROR(INDEX($M2141:$S2141,AF2141),"")</f>
        <v/>
      </c>
      <c r="AK2141" s="17" cm="1">
        <f t="array" ref="AK2141">IFERROR(IF(J2141="Level",INDEX($T2141:$Z2141,AC2141+1),INDEX($T2141:$Z2141,AC2141)),"")</f>
        <v>1</v>
      </c>
      <c r="AL2141" s="17" cm="1">
        <f t="array" ref="AL2141">IFERROR(IF(J2141="Level",INDEX($T2141:$Z2141,AD2141+1),INDEX($T2141:$Z2141,AD2141)),"")</f>
        <v>2</v>
      </c>
      <c r="AM2141" s="17" t="str" cm="1">
        <f t="array" ref="AM2141">IFERROR(INDEX($T2141:$Z2141,AE2141),"")</f>
        <v/>
      </c>
      <c r="AN2141" s="17" t="str" cm="1">
        <f t="array" ref="AN2141">IFERROR(INDEX($T2141:$Z2141,AF2141),"")</f>
        <v/>
      </c>
    </row>
    <row r="2142" spans="1:40" x14ac:dyDescent="0.2">
      <c r="A2142" s="17" t="str">
        <f t="shared" si="198"/>
        <v>BA Ancient History and Archaeology: UFA3CTHGOA01</v>
      </c>
      <c r="B2142" s="11" t="s">
        <v>850</v>
      </c>
      <c r="C2142" s="11" t="s">
        <v>31936</v>
      </c>
      <c r="D2142" s="11" t="s">
        <v>851</v>
      </c>
      <c r="E2142" s="11" t="s">
        <v>172</v>
      </c>
      <c r="F2142" s="11" t="s">
        <v>76</v>
      </c>
      <c r="G2142" s="11" t="s">
        <v>32717</v>
      </c>
      <c r="H2142" s="11" t="s">
        <v>77</v>
      </c>
      <c r="I2142" s="11">
        <v>2</v>
      </c>
      <c r="J2142" s="11" t="s">
        <v>78</v>
      </c>
      <c r="K2142" s="11" t="s">
        <v>32718</v>
      </c>
      <c r="L2142" s="11">
        <v>120</v>
      </c>
      <c r="M2142" s="11">
        <v>0</v>
      </c>
      <c r="N2142" s="11">
        <v>120</v>
      </c>
      <c r="O2142" s="11">
        <v>120</v>
      </c>
      <c r="P2142" s="11">
        <v>0</v>
      </c>
      <c r="Q2142" s="11">
        <v>0</v>
      </c>
      <c r="R2142" s="11">
        <v>120</v>
      </c>
      <c r="S2142" s="11">
        <v>120</v>
      </c>
      <c r="T2142" s="11">
        <v>0</v>
      </c>
      <c r="U2142" s="11">
        <v>1</v>
      </c>
      <c r="V2142" s="11">
        <v>2</v>
      </c>
      <c r="W2142" s="11">
        <v>0</v>
      </c>
      <c r="X2142" s="11">
        <v>0</v>
      </c>
      <c r="Y2142" s="11">
        <v>1</v>
      </c>
      <c r="Z2142" s="11">
        <v>2</v>
      </c>
      <c r="AA2142" s="12" t="s">
        <v>32958</v>
      </c>
      <c r="AB2142" s="17" t="str">
        <f t="shared" si="199"/>
        <v>Programme: BA Ancient History and Archaeology</v>
      </c>
      <c r="AC2142" s="17">
        <f t="shared" si="200"/>
        <v>2</v>
      </c>
      <c r="AD2142" s="17">
        <f t="shared" si="201"/>
        <v>3</v>
      </c>
      <c r="AE2142" s="17" t="str">
        <f t="shared" si="202"/>
        <v/>
      </c>
      <c r="AF2142" s="17" t="str">
        <f t="shared" si="203"/>
        <v/>
      </c>
      <c r="AG2142" s="17" cm="1">
        <f t="array" ref="AG2142">IFERROR(IF(J2142="Level",INDEX($M2142:$S2142,AC2142+1),INDEX($M2142:$S2142,AC2142)),"")</f>
        <v>120</v>
      </c>
      <c r="AH2142" s="17" cm="1">
        <f t="array" ref="AH2142">IFERROR(IF(J2142="Level",INDEX($M2142:$S2142,AD2142+1),INDEX($M2142:$S2142,AD2142)),"")</f>
        <v>120</v>
      </c>
      <c r="AI2142" s="17" t="str" cm="1">
        <f t="array" ref="AI2142">IFERROR(INDEX($M2142:$S2142,AE2142),"")</f>
        <v/>
      </c>
      <c r="AJ2142" s="17" t="str" cm="1">
        <f t="array" ref="AJ2142">IFERROR(INDEX($M2142:$S2142,AF2142),"")</f>
        <v/>
      </c>
      <c r="AK2142" s="17" cm="1">
        <f t="array" ref="AK2142">IFERROR(IF(J2142="Level",INDEX($T2142:$Z2142,AC2142+1),INDEX($T2142:$Z2142,AC2142)),"")</f>
        <v>1</v>
      </c>
      <c r="AL2142" s="17" cm="1">
        <f t="array" ref="AL2142">IFERROR(IF(J2142="Level",INDEX($T2142:$Z2142,AD2142+1),INDEX($T2142:$Z2142,AD2142)),"")</f>
        <v>2</v>
      </c>
      <c r="AM2142" s="17" t="str" cm="1">
        <f t="array" ref="AM2142">IFERROR(INDEX($T2142:$Z2142,AE2142),"")</f>
        <v/>
      </c>
      <c r="AN2142" s="17" t="str" cm="1">
        <f t="array" ref="AN2142">IFERROR(INDEX($T2142:$Z2142,AF2142),"")</f>
        <v/>
      </c>
    </row>
    <row r="2143" spans="1:40" x14ac:dyDescent="0.2">
      <c r="A2143" s="17" t="str">
        <f t="shared" si="198"/>
        <v>BA Classical Studies and Philosophy: UFA3CTHHPS01</v>
      </c>
      <c r="B2143" s="11" t="s">
        <v>852</v>
      </c>
      <c r="C2143" s="11" t="s">
        <v>31936</v>
      </c>
      <c r="D2143" s="11" t="s">
        <v>853</v>
      </c>
      <c r="E2143" s="11" t="s">
        <v>172</v>
      </c>
      <c r="F2143" s="11" t="s">
        <v>76</v>
      </c>
      <c r="G2143" s="11" t="s">
        <v>32717</v>
      </c>
      <c r="H2143" s="11" t="s">
        <v>77</v>
      </c>
      <c r="I2143" s="11">
        <v>2</v>
      </c>
      <c r="J2143" s="11" t="s">
        <v>78</v>
      </c>
      <c r="K2143" s="11" t="s">
        <v>32718</v>
      </c>
      <c r="L2143" s="11">
        <v>120</v>
      </c>
      <c r="M2143" s="11">
        <v>0</v>
      </c>
      <c r="N2143" s="11">
        <v>120</v>
      </c>
      <c r="O2143" s="11">
        <v>120</v>
      </c>
      <c r="P2143" s="11">
        <v>0</v>
      </c>
      <c r="Q2143" s="11">
        <v>0</v>
      </c>
      <c r="R2143" s="11">
        <v>120</v>
      </c>
      <c r="S2143" s="11">
        <v>120</v>
      </c>
      <c r="T2143" s="11">
        <v>0</v>
      </c>
      <c r="U2143" s="11">
        <v>1</v>
      </c>
      <c r="V2143" s="11">
        <v>2</v>
      </c>
      <c r="W2143" s="11">
        <v>0</v>
      </c>
      <c r="X2143" s="11">
        <v>0</v>
      </c>
      <c r="Y2143" s="11">
        <v>1</v>
      </c>
      <c r="Z2143" s="11">
        <v>2</v>
      </c>
      <c r="AA2143" s="12" t="s">
        <v>32958</v>
      </c>
      <c r="AB2143" s="17" t="str">
        <f t="shared" si="199"/>
        <v>Programme: BA Classical Studies and Philosophy</v>
      </c>
      <c r="AC2143" s="17">
        <f t="shared" si="200"/>
        <v>2</v>
      </c>
      <c r="AD2143" s="17">
        <f t="shared" si="201"/>
        <v>3</v>
      </c>
      <c r="AE2143" s="17" t="str">
        <f t="shared" si="202"/>
        <v/>
      </c>
      <c r="AF2143" s="17" t="str">
        <f t="shared" si="203"/>
        <v/>
      </c>
      <c r="AG2143" s="17" cm="1">
        <f t="array" ref="AG2143">IFERROR(IF(J2143="Level",INDEX($M2143:$S2143,AC2143+1),INDEX($M2143:$S2143,AC2143)),"")</f>
        <v>120</v>
      </c>
      <c r="AH2143" s="17" cm="1">
        <f t="array" ref="AH2143">IFERROR(IF(J2143="Level",INDEX($M2143:$S2143,AD2143+1),INDEX($M2143:$S2143,AD2143)),"")</f>
        <v>120</v>
      </c>
      <c r="AI2143" s="17" t="str" cm="1">
        <f t="array" ref="AI2143">IFERROR(INDEX($M2143:$S2143,AE2143),"")</f>
        <v/>
      </c>
      <c r="AJ2143" s="17" t="str" cm="1">
        <f t="array" ref="AJ2143">IFERROR(INDEX($M2143:$S2143,AF2143),"")</f>
        <v/>
      </c>
      <c r="AK2143" s="17" cm="1">
        <f t="array" ref="AK2143">IFERROR(IF(J2143="Level",INDEX($T2143:$Z2143,AC2143+1),INDEX($T2143:$Z2143,AC2143)),"")</f>
        <v>1</v>
      </c>
      <c r="AL2143" s="17" cm="1">
        <f t="array" ref="AL2143">IFERROR(IF(J2143="Level",INDEX($T2143:$Z2143,AD2143+1),INDEX($T2143:$Z2143,AD2143)),"")</f>
        <v>2</v>
      </c>
      <c r="AM2143" s="17" t="str" cm="1">
        <f t="array" ref="AM2143">IFERROR(INDEX($T2143:$Z2143,AE2143),"")</f>
        <v/>
      </c>
      <c r="AN2143" s="17" t="str" cm="1">
        <f t="array" ref="AN2143">IFERROR(INDEX($T2143:$Z2143,AF2143),"")</f>
        <v/>
      </c>
    </row>
    <row r="2144" spans="1:40" x14ac:dyDescent="0.2">
      <c r="A2144" s="17" t="str">
        <f t="shared" si="198"/>
        <v>BA Classical Studies and Modern Languages (3-year): UFA3CTHSML01</v>
      </c>
      <c r="B2144" s="11" t="s">
        <v>854</v>
      </c>
      <c r="C2144" s="11" t="s">
        <v>31936</v>
      </c>
      <c r="D2144" s="11" t="s">
        <v>855</v>
      </c>
      <c r="E2144" s="11" t="s">
        <v>172</v>
      </c>
      <c r="F2144" s="11" t="s">
        <v>76</v>
      </c>
      <c r="G2144" s="11" t="s">
        <v>32717</v>
      </c>
      <c r="H2144" s="11" t="s">
        <v>77</v>
      </c>
      <c r="I2144" s="11">
        <v>2</v>
      </c>
      <c r="J2144" s="11" t="s">
        <v>78</v>
      </c>
      <c r="K2144" s="11" t="s">
        <v>32718</v>
      </c>
      <c r="L2144" s="11">
        <v>120</v>
      </c>
      <c r="M2144" s="11">
        <v>0</v>
      </c>
      <c r="N2144" s="11">
        <v>120</v>
      </c>
      <c r="O2144" s="11">
        <v>120</v>
      </c>
      <c r="P2144" s="11">
        <v>0</v>
      </c>
      <c r="Q2144" s="11">
        <v>0</v>
      </c>
      <c r="R2144" s="11">
        <v>120</v>
      </c>
      <c r="S2144" s="11">
        <v>120</v>
      </c>
      <c r="T2144" s="11">
        <v>0</v>
      </c>
      <c r="U2144" s="11">
        <v>1</v>
      </c>
      <c r="V2144" s="11">
        <v>2</v>
      </c>
      <c r="W2144" s="11">
        <v>0</v>
      </c>
      <c r="X2144" s="11">
        <v>0</v>
      </c>
      <c r="Y2144" s="11">
        <v>1</v>
      </c>
      <c r="Z2144" s="11">
        <v>2</v>
      </c>
      <c r="AA2144" s="12" t="s">
        <v>32958</v>
      </c>
      <c r="AB2144" s="17" t="str">
        <f t="shared" si="199"/>
        <v>Programme: BA Classical Studies and Modern Languages (3-year)</v>
      </c>
      <c r="AC2144" s="17">
        <f t="shared" si="200"/>
        <v>2</v>
      </c>
      <c r="AD2144" s="17">
        <f t="shared" si="201"/>
        <v>3</v>
      </c>
      <c r="AE2144" s="17" t="str">
        <f t="shared" si="202"/>
        <v/>
      </c>
      <c r="AF2144" s="17" t="str">
        <f t="shared" si="203"/>
        <v/>
      </c>
      <c r="AG2144" s="17" cm="1">
        <f t="array" ref="AG2144">IFERROR(IF(J2144="Level",INDEX($M2144:$S2144,AC2144+1),INDEX($M2144:$S2144,AC2144)),"")</f>
        <v>120</v>
      </c>
      <c r="AH2144" s="17" cm="1">
        <f t="array" ref="AH2144">IFERROR(IF(J2144="Level",INDEX($M2144:$S2144,AD2144+1),INDEX($M2144:$S2144,AD2144)),"")</f>
        <v>120</v>
      </c>
      <c r="AI2144" s="17" t="str" cm="1">
        <f t="array" ref="AI2144">IFERROR(INDEX($M2144:$S2144,AE2144),"")</f>
        <v/>
      </c>
      <c r="AJ2144" s="17" t="str" cm="1">
        <f t="array" ref="AJ2144">IFERROR(INDEX($M2144:$S2144,AF2144),"")</f>
        <v/>
      </c>
      <c r="AK2144" s="17" cm="1">
        <f t="array" ref="AK2144">IFERROR(IF(J2144="Level",INDEX($T2144:$Z2144,AC2144+1),INDEX($T2144:$Z2144,AC2144)),"")</f>
        <v>1</v>
      </c>
      <c r="AL2144" s="17" cm="1">
        <f t="array" ref="AL2144">IFERROR(IF(J2144="Level",INDEX($T2144:$Z2144,AD2144+1),INDEX($T2144:$Z2144,AD2144)),"")</f>
        <v>2</v>
      </c>
      <c r="AM2144" s="17" t="str" cm="1">
        <f t="array" ref="AM2144">IFERROR(INDEX($T2144:$Z2144,AE2144),"")</f>
        <v/>
      </c>
      <c r="AN2144" s="17" t="str" cm="1">
        <f t="array" ref="AN2144">IFERROR(INDEX($T2144:$Z2144,AF2144),"")</f>
        <v/>
      </c>
    </row>
    <row r="2145" spans="1:40" x14ac:dyDescent="0.2">
      <c r="A2145" s="17" t="str">
        <f t="shared" si="198"/>
        <v>BA Classical Studies and Global Cultural Studies (3-year): UFA3CTHSML02</v>
      </c>
      <c r="B2145" s="11" t="s">
        <v>856</v>
      </c>
      <c r="C2145" s="11" t="s">
        <v>31936</v>
      </c>
      <c r="D2145" s="11" t="s">
        <v>857</v>
      </c>
      <c r="E2145" s="11" t="s">
        <v>172</v>
      </c>
      <c r="F2145" s="11" t="s">
        <v>76</v>
      </c>
      <c r="G2145" s="11" t="s">
        <v>32717</v>
      </c>
      <c r="H2145" s="11" t="s">
        <v>77</v>
      </c>
      <c r="I2145" s="11">
        <v>2</v>
      </c>
      <c r="J2145" s="11" t="s">
        <v>78</v>
      </c>
      <c r="K2145" s="11" t="s">
        <v>32718</v>
      </c>
      <c r="L2145" s="11">
        <v>120</v>
      </c>
      <c r="M2145" s="11">
        <v>0</v>
      </c>
      <c r="N2145" s="11">
        <v>120</v>
      </c>
      <c r="O2145" s="11">
        <v>120</v>
      </c>
      <c r="P2145" s="11">
        <v>0</v>
      </c>
      <c r="Q2145" s="11">
        <v>0</v>
      </c>
      <c r="R2145" s="11">
        <v>120</v>
      </c>
      <c r="S2145" s="11">
        <v>120</v>
      </c>
      <c r="T2145" s="11">
        <v>0</v>
      </c>
      <c r="U2145" s="11">
        <v>1</v>
      </c>
      <c r="V2145" s="11">
        <v>2</v>
      </c>
      <c r="W2145" s="11">
        <v>0</v>
      </c>
      <c r="X2145" s="11">
        <v>0</v>
      </c>
      <c r="Y2145" s="11">
        <v>1</v>
      </c>
      <c r="Z2145" s="11">
        <v>2</v>
      </c>
      <c r="AA2145" s="12" t="s">
        <v>32958</v>
      </c>
      <c r="AB2145" s="17" t="str">
        <f t="shared" si="199"/>
        <v>Programme: BA Classical Studies and Global Cultural Studies (3-year)</v>
      </c>
      <c r="AC2145" s="17">
        <f t="shared" si="200"/>
        <v>2</v>
      </c>
      <c r="AD2145" s="17">
        <f t="shared" si="201"/>
        <v>3</v>
      </c>
      <c r="AE2145" s="17" t="str">
        <f t="shared" si="202"/>
        <v/>
      </c>
      <c r="AF2145" s="17" t="str">
        <f t="shared" si="203"/>
        <v/>
      </c>
      <c r="AG2145" s="17" cm="1">
        <f t="array" ref="AG2145">IFERROR(IF(J2145="Level",INDEX($M2145:$S2145,AC2145+1),INDEX($M2145:$S2145,AC2145)),"")</f>
        <v>120</v>
      </c>
      <c r="AH2145" s="17" cm="1">
        <f t="array" ref="AH2145">IFERROR(IF(J2145="Level",INDEX($M2145:$S2145,AD2145+1),INDEX($M2145:$S2145,AD2145)),"")</f>
        <v>120</v>
      </c>
      <c r="AI2145" s="17" t="str" cm="1">
        <f t="array" ref="AI2145">IFERROR(INDEX($M2145:$S2145,AE2145),"")</f>
        <v/>
      </c>
      <c r="AJ2145" s="17" t="str" cm="1">
        <f t="array" ref="AJ2145">IFERROR(INDEX($M2145:$S2145,AF2145),"")</f>
        <v/>
      </c>
      <c r="AK2145" s="17" cm="1">
        <f t="array" ref="AK2145">IFERROR(IF(J2145="Level",INDEX($T2145:$Z2145,AC2145+1),INDEX($T2145:$Z2145,AC2145)),"")</f>
        <v>1</v>
      </c>
      <c r="AL2145" s="17" cm="1">
        <f t="array" ref="AL2145">IFERROR(IF(J2145="Level",INDEX($T2145:$Z2145,AD2145+1),INDEX($T2145:$Z2145,AD2145)),"")</f>
        <v>2</v>
      </c>
      <c r="AM2145" s="17" t="str" cm="1">
        <f t="array" ref="AM2145">IFERROR(INDEX($T2145:$Z2145,AE2145),"")</f>
        <v/>
      </c>
      <c r="AN2145" s="17" t="str" cm="1">
        <f t="array" ref="AN2145">IFERROR(INDEX($T2145:$Z2145,AF2145),"")</f>
        <v/>
      </c>
    </row>
    <row r="2146" spans="1:40" x14ac:dyDescent="0.2">
      <c r="A2146" s="17" t="str">
        <f t="shared" si="198"/>
        <v>BA Communications: UFA3EGLEGL16</v>
      </c>
      <c r="B2146" s="11" t="s">
        <v>867</v>
      </c>
      <c r="C2146" s="11" t="s">
        <v>31936</v>
      </c>
      <c r="D2146" s="11" t="s">
        <v>868</v>
      </c>
      <c r="E2146" s="11" t="s">
        <v>205</v>
      </c>
      <c r="F2146" s="11" t="s">
        <v>76</v>
      </c>
      <c r="G2146" s="11" t="s">
        <v>32717</v>
      </c>
      <c r="H2146" s="11" t="s">
        <v>77</v>
      </c>
      <c r="I2146" s="11">
        <v>2</v>
      </c>
      <c r="J2146" s="11" t="s">
        <v>78</v>
      </c>
      <c r="K2146" s="11" t="s">
        <v>32718</v>
      </c>
      <c r="L2146" s="11">
        <v>120</v>
      </c>
      <c r="M2146" s="11">
        <v>0</v>
      </c>
      <c r="N2146" s="11">
        <v>120</v>
      </c>
      <c r="O2146" s="11">
        <v>120</v>
      </c>
      <c r="P2146" s="11">
        <v>0</v>
      </c>
      <c r="Q2146" s="11">
        <v>0</v>
      </c>
      <c r="R2146" s="11">
        <v>120</v>
      </c>
      <c r="S2146" s="11">
        <v>120</v>
      </c>
      <c r="T2146" s="11">
        <v>0</v>
      </c>
      <c r="U2146" s="11">
        <v>1</v>
      </c>
      <c r="V2146" s="11">
        <v>2</v>
      </c>
      <c r="W2146" s="11">
        <v>0</v>
      </c>
      <c r="X2146" s="11">
        <v>0</v>
      </c>
      <c r="Y2146" s="11">
        <v>1</v>
      </c>
      <c r="Z2146" s="11">
        <v>2</v>
      </c>
      <c r="AA2146" s="12" t="s">
        <v>32958</v>
      </c>
      <c r="AB2146" s="17" t="str">
        <f t="shared" si="199"/>
        <v>Programme: BA Communications</v>
      </c>
      <c r="AC2146" s="17">
        <f t="shared" si="200"/>
        <v>2</v>
      </c>
      <c r="AD2146" s="17">
        <f t="shared" si="201"/>
        <v>3</v>
      </c>
      <c r="AE2146" s="17" t="str">
        <f t="shared" si="202"/>
        <v/>
      </c>
      <c r="AF2146" s="17" t="str">
        <f t="shared" si="203"/>
        <v/>
      </c>
      <c r="AG2146" s="17" cm="1">
        <f t="array" ref="AG2146">IFERROR(IF(J2146="Level",INDEX($M2146:$S2146,AC2146+1),INDEX($M2146:$S2146,AC2146)),"")</f>
        <v>120</v>
      </c>
      <c r="AH2146" s="17" cm="1">
        <f t="array" ref="AH2146">IFERROR(IF(J2146="Level",INDEX($M2146:$S2146,AD2146+1),INDEX($M2146:$S2146,AD2146)),"")</f>
        <v>120</v>
      </c>
      <c r="AI2146" s="17" t="str" cm="1">
        <f t="array" ref="AI2146">IFERROR(INDEX($M2146:$S2146,AE2146),"")</f>
        <v/>
      </c>
      <c r="AJ2146" s="17" t="str" cm="1">
        <f t="array" ref="AJ2146">IFERROR(INDEX($M2146:$S2146,AF2146),"")</f>
        <v/>
      </c>
      <c r="AK2146" s="17" cm="1">
        <f t="array" ref="AK2146">IFERROR(IF(J2146="Level",INDEX($T2146:$Z2146,AC2146+1),INDEX($T2146:$Z2146,AC2146)),"")</f>
        <v>1</v>
      </c>
      <c r="AL2146" s="17" cm="1">
        <f t="array" ref="AL2146">IFERROR(IF(J2146="Level",INDEX($T2146:$Z2146,AD2146+1),INDEX($T2146:$Z2146,AD2146)),"")</f>
        <v>2</v>
      </c>
      <c r="AM2146" s="17" t="str" cm="1">
        <f t="array" ref="AM2146">IFERROR(INDEX($T2146:$Z2146,AE2146),"")</f>
        <v/>
      </c>
      <c r="AN2146" s="17" t="str" cm="1">
        <f t="array" ref="AN2146">IFERROR(INDEX($T2146:$Z2146,AF2146),"")</f>
        <v/>
      </c>
    </row>
    <row r="2147" spans="1:40" x14ac:dyDescent="0.2">
      <c r="A2147" s="17" t="str">
        <f t="shared" si="198"/>
        <v>BA Communications and Modern Languages (3-year): UFA3EGLSML08</v>
      </c>
      <c r="B2147" s="11" t="s">
        <v>882</v>
      </c>
      <c r="C2147" s="11" t="s">
        <v>31936</v>
      </c>
      <c r="D2147" s="11" t="s">
        <v>883</v>
      </c>
      <c r="E2147" s="11" t="s">
        <v>205</v>
      </c>
      <c r="F2147" s="11" t="s">
        <v>76</v>
      </c>
      <c r="G2147" s="11" t="s">
        <v>32717</v>
      </c>
      <c r="H2147" s="11" t="s">
        <v>77</v>
      </c>
      <c r="I2147" s="11">
        <v>2</v>
      </c>
      <c r="J2147" s="11" t="s">
        <v>78</v>
      </c>
      <c r="K2147" s="11" t="s">
        <v>32718</v>
      </c>
      <c r="L2147" s="11">
        <v>120</v>
      </c>
      <c r="M2147" s="11">
        <v>0</v>
      </c>
      <c r="N2147" s="11">
        <v>120</v>
      </c>
      <c r="O2147" s="11">
        <v>120</v>
      </c>
      <c r="P2147" s="11">
        <v>0</v>
      </c>
      <c r="Q2147" s="11">
        <v>0</v>
      </c>
      <c r="R2147" s="11">
        <v>120</v>
      </c>
      <c r="S2147" s="11">
        <v>120</v>
      </c>
      <c r="T2147" s="11">
        <v>0</v>
      </c>
      <c r="U2147" s="11">
        <v>1</v>
      </c>
      <c r="V2147" s="11">
        <v>2</v>
      </c>
      <c r="W2147" s="11">
        <v>0</v>
      </c>
      <c r="X2147" s="11">
        <v>0</v>
      </c>
      <c r="Y2147" s="11">
        <v>1</v>
      </c>
      <c r="Z2147" s="11">
        <v>2</v>
      </c>
      <c r="AA2147" s="12" t="s">
        <v>32958</v>
      </c>
      <c r="AB2147" s="17" t="str">
        <f t="shared" si="199"/>
        <v>Programme: BA Communications and Modern Languages (3-year)</v>
      </c>
      <c r="AC2147" s="17">
        <f t="shared" si="200"/>
        <v>2</v>
      </c>
      <c r="AD2147" s="17">
        <f t="shared" si="201"/>
        <v>3</v>
      </c>
      <c r="AE2147" s="17" t="str">
        <f t="shared" si="202"/>
        <v/>
      </c>
      <c r="AF2147" s="17" t="str">
        <f t="shared" si="203"/>
        <v/>
      </c>
      <c r="AG2147" s="17" cm="1">
        <f t="array" ref="AG2147">IFERROR(IF(J2147="Level",INDEX($M2147:$S2147,AC2147+1),INDEX($M2147:$S2147,AC2147)),"")</f>
        <v>120</v>
      </c>
      <c r="AH2147" s="17" cm="1">
        <f t="array" ref="AH2147">IFERROR(IF(J2147="Level",INDEX($M2147:$S2147,AD2147+1),INDEX($M2147:$S2147,AD2147)),"")</f>
        <v>120</v>
      </c>
      <c r="AI2147" s="17" t="str" cm="1">
        <f t="array" ref="AI2147">IFERROR(INDEX($M2147:$S2147,AE2147),"")</f>
        <v/>
      </c>
      <c r="AJ2147" s="17" t="str" cm="1">
        <f t="array" ref="AJ2147">IFERROR(INDEX($M2147:$S2147,AF2147),"")</f>
        <v/>
      </c>
      <c r="AK2147" s="17" cm="1">
        <f t="array" ref="AK2147">IFERROR(IF(J2147="Level",INDEX($T2147:$Z2147,AC2147+1),INDEX($T2147:$Z2147,AC2147)),"")</f>
        <v>1</v>
      </c>
      <c r="AL2147" s="17" cm="1">
        <f t="array" ref="AL2147">IFERROR(IF(J2147="Level",INDEX($T2147:$Z2147,AD2147+1),INDEX($T2147:$Z2147,AD2147)),"")</f>
        <v>2</v>
      </c>
      <c r="AM2147" s="17" t="str" cm="1">
        <f t="array" ref="AM2147">IFERROR(INDEX($T2147:$Z2147,AE2147),"")</f>
        <v/>
      </c>
      <c r="AN2147" s="17" t="str" cm="1">
        <f t="array" ref="AN2147">IFERROR(INDEX($T2147:$Z2147,AF2147),"")</f>
        <v/>
      </c>
    </row>
    <row r="2148" spans="1:40" x14ac:dyDescent="0.2">
      <c r="A2148" s="17" t="str">
        <f t="shared" si="198"/>
        <v>BA Communications and Global Cultural Studies (3-year): UFA3EGLSML09</v>
      </c>
      <c r="B2148" s="11" t="s">
        <v>884</v>
      </c>
      <c r="C2148" s="11" t="s">
        <v>31936</v>
      </c>
      <c r="D2148" s="11" t="s">
        <v>885</v>
      </c>
      <c r="E2148" s="11" t="s">
        <v>205</v>
      </c>
      <c r="F2148" s="11" t="s">
        <v>76</v>
      </c>
      <c r="G2148" s="11" t="s">
        <v>32717</v>
      </c>
      <c r="H2148" s="11" t="s">
        <v>77</v>
      </c>
      <c r="I2148" s="11">
        <v>2</v>
      </c>
      <c r="J2148" s="11" t="s">
        <v>78</v>
      </c>
      <c r="K2148" s="11" t="s">
        <v>32718</v>
      </c>
      <c r="L2148" s="11">
        <v>120</v>
      </c>
      <c r="M2148" s="11">
        <v>0</v>
      </c>
      <c r="N2148" s="11">
        <v>120</v>
      </c>
      <c r="O2148" s="11">
        <v>120</v>
      </c>
      <c r="P2148" s="11">
        <v>0</v>
      </c>
      <c r="Q2148" s="11">
        <v>0</v>
      </c>
      <c r="R2148" s="11">
        <v>120</v>
      </c>
      <c r="S2148" s="11">
        <v>120</v>
      </c>
      <c r="T2148" s="11">
        <v>0</v>
      </c>
      <c r="U2148" s="11">
        <v>1</v>
      </c>
      <c r="V2148" s="11">
        <v>2</v>
      </c>
      <c r="W2148" s="11">
        <v>0</v>
      </c>
      <c r="X2148" s="11">
        <v>0</v>
      </c>
      <c r="Y2148" s="11">
        <v>1</v>
      </c>
      <c r="Z2148" s="11">
        <v>2</v>
      </c>
      <c r="AA2148" s="12" t="s">
        <v>32958</v>
      </c>
      <c r="AB2148" s="17" t="str">
        <f t="shared" si="199"/>
        <v>Programme: BA Communications and Global Cultural Studies (3-year)</v>
      </c>
      <c r="AC2148" s="17">
        <f t="shared" si="200"/>
        <v>2</v>
      </c>
      <c r="AD2148" s="17">
        <f t="shared" si="201"/>
        <v>3</v>
      </c>
      <c r="AE2148" s="17" t="str">
        <f t="shared" si="202"/>
        <v/>
      </c>
      <c r="AF2148" s="17" t="str">
        <f t="shared" si="203"/>
        <v/>
      </c>
      <c r="AG2148" s="17" cm="1">
        <f t="array" ref="AG2148">IFERROR(IF(J2148="Level",INDEX($M2148:$S2148,AC2148+1),INDEX($M2148:$S2148,AC2148)),"")</f>
        <v>120</v>
      </c>
      <c r="AH2148" s="17" cm="1">
        <f t="array" ref="AH2148">IFERROR(IF(J2148="Level",INDEX($M2148:$S2148,AD2148+1),INDEX($M2148:$S2148,AD2148)),"")</f>
        <v>120</v>
      </c>
      <c r="AI2148" s="17" t="str" cm="1">
        <f t="array" ref="AI2148">IFERROR(INDEX($M2148:$S2148,AE2148),"")</f>
        <v/>
      </c>
      <c r="AJ2148" s="17" t="str" cm="1">
        <f t="array" ref="AJ2148">IFERROR(INDEX($M2148:$S2148,AF2148),"")</f>
        <v/>
      </c>
      <c r="AK2148" s="17" cm="1">
        <f t="array" ref="AK2148">IFERROR(IF(J2148="Level",INDEX($T2148:$Z2148,AC2148+1),INDEX($T2148:$Z2148,AC2148)),"")</f>
        <v>1</v>
      </c>
      <c r="AL2148" s="17" cm="1">
        <f t="array" ref="AL2148">IFERROR(IF(J2148="Level",INDEX($T2148:$Z2148,AD2148+1),INDEX($T2148:$Z2148,AD2148)),"")</f>
        <v>2</v>
      </c>
      <c r="AM2148" s="17" t="str" cm="1">
        <f t="array" ref="AM2148">IFERROR(INDEX($T2148:$Z2148,AE2148),"")</f>
        <v/>
      </c>
      <c r="AN2148" s="17" t="str" cm="1">
        <f t="array" ref="AN2148">IFERROR(INDEX($T2148:$Z2148,AF2148),"")</f>
        <v/>
      </c>
    </row>
    <row r="2149" spans="1:40" x14ac:dyDescent="0.2">
      <c r="A2149" s="17" t="str">
        <f t="shared" si="198"/>
        <v>BSc Criminology: UFS3HPSHPS05</v>
      </c>
      <c r="B2149" s="11" t="s">
        <v>1139</v>
      </c>
      <c r="C2149" s="11" t="s">
        <v>31936</v>
      </c>
      <c r="D2149" s="11" t="s">
        <v>1140</v>
      </c>
      <c r="E2149" s="11" t="s">
        <v>1141</v>
      </c>
      <c r="F2149" s="11" t="s">
        <v>76</v>
      </c>
      <c r="G2149" s="11" t="s">
        <v>32717</v>
      </c>
      <c r="H2149" s="11" t="s">
        <v>77</v>
      </c>
      <c r="I2149" s="11">
        <v>2</v>
      </c>
      <c r="J2149" s="11" t="s">
        <v>78</v>
      </c>
      <c r="K2149" s="11" t="s">
        <v>32718</v>
      </c>
      <c r="L2149" s="11">
        <v>120</v>
      </c>
      <c r="M2149" s="11">
        <v>0</v>
      </c>
      <c r="N2149" s="11">
        <v>120</v>
      </c>
      <c r="O2149" s="11">
        <v>120</v>
      </c>
      <c r="P2149" s="11">
        <v>0</v>
      </c>
      <c r="Q2149" s="11">
        <v>0</v>
      </c>
      <c r="R2149" s="11">
        <v>120</v>
      </c>
      <c r="S2149" s="11">
        <v>120</v>
      </c>
      <c r="T2149" s="11">
        <v>0</v>
      </c>
      <c r="U2149" s="11">
        <v>1</v>
      </c>
      <c r="V2149" s="11">
        <v>2</v>
      </c>
      <c r="W2149" s="11">
        <v>0</v>
      </c>
      <c r="X2149" s="11">
        <v>0</v>
      </c>
      <c r="Y2149" s="11">
        <v>1</v>
      </c>
      <c r="Z2149" s="11">
        <v>2</v>
      </c>
      <c r="AA2149" s="12" t="s">
        <v>32958</v>
      </c>
      <c r="AB2149" s="17" t="str">
        <f t="shared" si="199"/>
        <v>Programme: BSc Criminology</v>
      </c>
      <c r="AC2149" s="17">
        <f t="shared" si="200"/>
        <v>2</v>
      </c>
      <c r="AD2149" s="17">
        <f t="shared" si="201"/>
        <v>3</v>
      </c>
      <c r="AE2149" s="17" t="str">
        <f t="shared" si="202"/>
        <v/>
      </c>
      <c r="AF2149" s="17" t="str">
        <f t="shared" si="203"/>
        <v/>
      </c>
      <c r="AG2149" s="17" cm="1">
        <f t="array" ref="AG2149">IFERROR(IF(J2149="Level",INDEX($M2149:$S2149,AC2149+1),INDEX($M2149:$S2149,AC2149)),"")</f>
        <v>120</v>
      </c>
      <c r="AH2149" s="17" cm="1">
        <f t="array" ref="AH2149">IFERROR(IF(J2149="Level",INDEX($M2149:$S2149,AD2149+1),INDEX($M2149:$S2149,AD2149)),"")</f>
        <v>120</v>
      </c>
      <c r="AI2149" s="17" t="str" cm="1">
        <f t="array" ref="AI2149">IFERROR(INDEX($M2149:$S2149,AE2149),"")</f>
        <v/>
      </c>
      <c r="AJ2149" s="17" t="str" cm="1">
        <f t="array" ref="AJ2149">IFERROR(INDEX($M2149:$S2149,AF2149),"")</f>
        <v/>
      </c>
      <c r="AK2149" s="17" cm="1">
        <f t="array" ref="AK2149">IFERROR(IF(J2149="Level",INDEX($T2149:$Z2149,AC2149+1),INDEX($T2149:$Z2149,AC2149)),"")</f>
        <v>1</v>
      </c>
      <c r="AL2149" s="17" cm="1">
        <f t="array" ref="AL2149">IFERROR(IF(J2149="Level",INDEX($T2149:$Z2149,AD2149+1),INDEX($T2149:$Z2149,AD2149)),"")</f>
        <v>2</v>
      </c>
      <c r="AM2149" s="17" t="str" cm="1">
        <f t="array" ref="AM2149">IFERROR(INDEX($T2149:$Z2149,AE2149),"")</f>
        <v/>
      </c>
      <c r="AN2149" s="17" t="str" cm="1">
        <f t="array" ref="AN2149">IFERROR(INDEX($T2149:$Z2149,AF2149),"")</f>
        <v/>
      </c>
    </row>
    <row r="2150" spans="1:40" x14ac:dyDescent="0.2">
      <c r="A2150" s="17" t="str">
        <f t="shared" si="198"/>
        <v>BSc Crime and Data Science: UFS3HPSHPS08</v>
      </c>
      <c r="B2150" s="11" t="s">
        <v>1146</v>
      </c>
      <c r="C2150" s="11" t="s">
        <v>31936</v>
      </c>
      <c r="D2150" s="11" t="s">
        <v>1147</v>
      </c>
      <c r="E2150" s="11" t="s">
        <v>1141</v>
      </c>
      <c r="F2150" s="11" t="s">
        <v>76</v>
      </c>
      <c r="G2150" s="11" t="s">
        <v>32717</v>
      </c>
      <c r="H2150" s="11" t="s">
        <v>77</v>
      </c>
      <c r="I2150" s="11">
        <v>2</v>
      </c>
      <c r="J2150" s="11" t="s">
        <v>78</v>
      </c>
      <c r="K2150" s="11" t="s">
        <v>32718</v>
      </c>
      <c r="L2150" s="11">
        <v>120</v>
      </c>
      <c r="M2150" s="11">
        <v>0</v>
      </c>
      <c r="N2150" s="11">
        <v>120</v>
      </c>
      <c r="O2150" s="11">
        <v>120</v>
      </c>
      <c r="P2150" s="11">
        <v>0</v>
      </c>
      <c r="Q2150" s="11">
        <v>0</v>
      </c>
      <c r="R2150" s="11">
        <v>120</v>
      </c>
      <c r="S2150" s="11">
        <v>120</v>
      </c>
      <c r="T2150" s="11">
        <v>0</v>
      </c>
      <c r="U2150" s="11">
        <v>1</v>
      </c>
      <c r="V2150" s="11">
        <v>2</v>
      </c>
      <c r="W2150" s="11">
        <v>0</v>
      </c>
      <c r="X2150" s="11">
        <v>0</v>
      </c>
      <c r="Y2150" s="11">
        <v>1</v>
      </c>
      <c r="Z2150" s="11">
        <v>2</v>
      </c>
      <c r="AA2150" s="12" t="s">
        <v>32958</v>
      </c>
      <c r="AB2150" s="17" t="str">
        <f t="shared" si="199"/>
        <v>Programme: BSc Crime and Data Science</v>
      </c>
      <c r="AC2150" s="17">
        <f t="shared" si="200"/>
        <v>2</v>
      </c>
      <c r="AD2150" s="17">
        <f t="shared" si="201"/>
        <v>3</v>
      </c>
      <c r="AE2150" s="17" t="str">
        <f t="shared" si="202"/>
        <v/>
      </c>
      <c r="AF2150" s="17" t="str">
        <f t="shared" si="203"/>
        <v/>
      </c>
      <c r="AG2150" s="17" cm="1">
        <f t="array" ref="AG2150">IFERROR(IF(J2150="Level",INDEX($M2150:$S2150,AC2150+1),INDEX($M2150:$S2150,AC2150)),"")</f>
        <v>120</v>
      </c>
      <c r="AH2150" s="17" cm="1">
        <f t="array" ref="AH2150">IFERROR(IF(J2150="Level",INDEX($M2150:$S2150,AD2150+1),INDEX($M2150:$S2150,AD2150)),"")</f>
        <v>120</v>
      </c>
      <c r="AI2150" s="17" t="str" cm="1">
        <f t="array" ref="AI2150">IFERROR(INDEX($M2150:$S2150,AE2150),"")</f>
        <v/>
      </c>
      <c r="AJ2150" s="17" t="str" cm="1">
        <f t="array" ref="AJ2150">IFERROR(INDEX($M2150:$S2150,AF2150),"")</f>
        <v/>
      </c>
      <c r="AK2150" s="17" cm="1">
        <f t="array" ref="AK2150">IFERROR(IF(J2150="Level",INDEX($T2150:$Z2150,AC2150+1),INDEX($T2150:$Z2150,AC2150)),"")</f>
        <v>1</v>
      </c>
      <c r="AL2150" s="17" cm="1">
        <f t="array" ref="AL2150">IFERROR(IF(J2150="Level",INDEX($T2150:$Z2150,AD2150+1),INDEX($T2150:$Z2150,AD2150)),"")</f>
        <v>2</v>
      </c>
      <c r="AM2150" s="17" t="str" cm="1">
        <f t="array" ref="AM2150">IFERROR(INDEX($T2150:$Z2150,AE2150),"")</f>
        <v/>
      </c>
      <c r="AN2150" s="17" t="str" cm="1">
        <f t="array" ref="AN2150">IFERROR(INDEX($T2150:$Z2150,AF2150),"")</f>
        <v/>
      </c>
    </row>
    <row r="2151" spans="1:40" x14ac:dyDescent="0.2">
      <c r="A2151" s="17" t="str">
        <f t="shared" si="198"/>
        <v>BA Drama and Film and Television Studies: UFA3DRAEGL01</v>
      </c>
      <c r="B2151" s="11" t="s">
        <v>858</v>
      </c>
      <c r="C2151" s="11" t="s">
        <v>31936</v>
      </c>
      <c r="D2151" s="11" t="s">
        <v>32857</v>
      </c>
      <c r="E2151" s="11" t="s">
        <v>177</v>
      </c>
      <c r="F2151" s="11" t="s">
        <v>76</v>
      </c>
      <c r="G2151" s="11" t="s">
        <v>32717</v>
      </c>
      <c r="H2151" s="11" t="s">
        <v>77</v>
      </c>
      <c r="I2151" s="11">
        <v>2</v>
      </c>
      <c r="J2151" s="11" t="s">
        <v>78</v>
      </c>
      <c r="K2151" s="11" t="s">
        <v>32718</v>
      </c>
      <c r="L2151" s="11">
        <v>120</v>
      </c>
      <c r="M2151" s="11">
        <v>0</v>
      </c>
      <c r="N2151" s="11">
        <v>120</v>
      </c>
      <c r="O2151" s="11">
        <v>120</v>
      </c>
      <c r="P2151" s="11">
        <v>0</v>
      </c>
      <c r="Q2151" s="11">
        <v>0</v>
      </c>
      <c r="R2151" s="11">
        <v>120</v>
      </c>
      <c r="S2151" s="11">
        <v>120</v>
      </c>
      <c r="T2151" s="11">
        <v>0</v>
      </c>
      <c r="U2151" s="11">
        <v>1</v>
      </c>
      <c r="V2151" s="11">
        <v>2</v>
      </c>
      <c r="W2151" s="11">
        <v>0</v>
      </c>
      <c r="X2151" s="11">
        <v>0</v>
      </c>
      <c r="Y2151" s="11">
        <v>1</v>
      </c>
      <c r="Z2151" s="11">
        <v>2</v>
      </c>
      <c r="AA2151" s="12" t="s">
        <v>32958</v>
      </c>
      <c r="AB2151" s="17" t="str">
        <f t="shared" si="199"/>
        <v>Programme: BA Drama and Film and Television Studies</v>
      </c>
      <c r="AC2151" s="17">
        <f t="shared" si="200"/>
        <v>2</v>
      </c>
      <c r="AD2151" s="17">
        <f t="shared" si="201"/>
        <v>3</v>
      </c>
      <c r="AE2151" s="17" t="str">
        <f t="shared" si="202"/>
        <v/>
      </c>
      <c r="AF2151" s="17" t="str">
        <f t="shared" si="203"/>
        <v/>
      </c>
      <c r="AG2151" s="17" cm="1">
        <f t="array" ref="AG2151">IFERROR(IF(J2151="Level",INDEX($M2151:$S2151,AC2151+1),INDEX($M2151:$S2151,AC2151)),"")</f>
        <v>120</v>
      </c>
      <c r="AH2151" s="17" cm="1">
        <f t="array" ref="AH2151">IFERROR(IF(J2151="Level",INDEX($M2151:$S2151,AD2151+1),INDEX($M2151:$S2151,AD2151)),"")</f>
        <v>120</v>
      </c>
      <c r="AI2151" s="17" t="str" cm="1">
        <f t="array" ref="AI2151">IFERROR(INDEX($M2151:$S2151,AE2151),"")</f>
        <v/>
      </c>
      <c r="AJ2151" s="17" t="str" cm="1">
        <f t="array" ref="AJ2151">IFERROR(INDEX($M2151:$S2151,AF2151),"")</f>
        <v/>
      </c>
      <c r="AK2151" s="17" cm="1">
        <f t="array" ref="AK2151">IFERROR(IF(J2151="Level",INDEX($T2151:$Z2151,AC2151+1),INDEX($T2151:$Z2151,AC2151)),"")</f>
        <v>1</v>
      </c>
      <c r="AL2151" s="17" cm="1">
        <f t="array" ref="AL2151">IFERROR(IF(J2151="Level",INDEX($T2151:$Z2151,AD2151+1),INDEX($T2151:$Z2151,AD2151)),"")</f>
        <v>2</v>
      </c>
      <c r="AM2151" s="17" t="str" cm="1">
        <f t="array" ref="AM2151">IFERROR(INDEX($T2151:$Z2151,AE2151),"")</f>
        <v/>
      </c>
      <c r="AN2151" s="17" t="str" cm="1">
        <f t="array" ref="AN2151">IFERROR(INDEX($T2151:$Z2151,AF2151),"")</f>
        <v/>
      </c>
    </row>
    <row r="2152" spans="1:40" x14ac:dyDescent="0.2">
      <c r="A2152" s="17" t="str">
        <f t="shared" si="198"/>
        <v>BA Drama: UFA3SPASPA01</v>
      </c>
      <c r="B2152" s="11" t="s">
        <v>1011</v>
      </c>
      <c r="C2152" s="11" t="s">
        <v>31936</v>
      </c>
      <c r="D2152" s="11" t="s">
        <v>1012</v>
      </c>
      <c r="E2152" s="11" t="s">
        <v>177</v>
      </c>
      <c r="F2152" s="11" t="s">
        <v>76</v>
      </c>
      <c r="G2152" s="11" t="s">
        <v>32717</v>
      </c>
      <c r="H2152" s="11" t="s">
        <v>77</v>
      </c>
      <c r="I2152" s="11">
        <v>2</v>
      </c>
      <c r="J2152" s="11" t="s">
        <v>78</v>
      </c>
      <c r="K2152" s="11" t="s">
        <v>32718</v>
      </c>
      <c r="L2152" s="11">
        <v>120</v>
      </c>
      <c r="M2152" s="11">
        <v>0</v>
      </c>
      <c r="N2152" s="11">
        <v>120</v>
      </c>
      <c r="O2152" s="11">
        <v>120</v>
      </c>
      <c r="P2152" s="11">
        <v>0</v>
      </c>
      <c r="Q2152" s="11">
        <v>0</v>
      </c>
      <c r="R2152" s="11">
        <v>120</v>
      </c>
      <c r="S2152" s="11">
        <v>120</v>
      </c>
      <c r="T2152" s="11">
        <v>0</v>
      </c>
      <c r="U2152" s="11">
        <v>1</v>
      </c>
      <c r="V2152" s="11">
        <v>2</v>
      </c>
      <c r="W2152" s="11">
        <v>0</v>
      </c>
      <c r="X2152" s="11">
        <v>0</v>
      </c>
      <c r="Y2152" s="11">
        <v>1</v>
      </c>
      <c r="Z2152" s="11">
        <v>2</v>
      </c>
      <c r="AA2152" s="12" t="s">
        <v>32958</v>
      </c>
      <c r="AB2152" s="17" t="str">
        <f t="shared" si="199"/>
        <v>Programme: BA Drama</v>
      </c>
      <c r="AC2152" s="17">
        <f t="shared" si="200"/>
        <v>2</v>
      </c>
      <c r="AD2152" s="17">
        <f t="shared" si="201"/>
        <v>3</v>
      </c>
      <c r="AE2152" s="17" t="str">
        <f t="shared" si="202"/>
        <v/>
      </c>
      <c r="AF2152" s="17" t="str">
        <f t="shared" si="203"/>
        <v/>
      </c>
      <c r="AG2152" s="17" cm="1">
        <f t="array" ref="AG2152">IFERROR(IF(J2152="Level",INDEX($M2152:$S2152,AC2152+1),INDEX($M2152:$S2152,AC2152)),"")</f>
        <v>120</v>
      </c>
      <c r="AH2152" s="17" cm="1">
        <f t="array" ref="AH2152">IFERROR(IF(J2152="Level",INDEX($M2152:$S2152,AD2152+1),INDEX($M2152:$S2152,AD2152)),"")</f>
        <v>120</v>
      </c>
      <c r="AI2152" s="17" t="str" cm="1">
        <f t="array" ref="AI2152">IFERROR(INDEX($M2152:$S2152,AE2152),"")</f>
        <v/>
      </c>
      <c r="AJ2152" s="17" t="str" cm="1">
        <f t="array" ref="AJ2152">IFERROR(INDEX($M2152:$S2152,AF2152),"")</f>
        <v/>
      </c>
      <c r="AK2152" s="17" cm="1">
        <f t="array" ref="AK2152">IFERROR(IF(J2152="Level",INDEX($T2152:$Z2152,AC2152+1),INDEX($T2152:$Z2152,AC2152)),"")</f>
        <v>1</v>
      </c>
      <c r="AL2152" s="17" cm="1">
        <f t="array" ref="AL2152">IFERROR(IF(J2152="Level",INDEX($T2152:$Z2152,AD2152+1),INDEX($T2152:$Z2152,AD2152)),"")</f>
        <v>2</v>
      </c>
      <c r="AM2152" s="17" t="str" cm="1">
        <f t="array" ref="AM2152">IFERROR(INDEX($T2152:$Z2152,AE2152),"")</f>
        <v/>
      </c>
      <c r="AN2152" s="17" t="str" cm="1">
        <f t="array" ref="AN2152">IFERROR(INDEX($T2152:$Z2152,AF2152),"")</f>
        <v/>
      </c>
    </row>
    <row r="2153" spans="1:40" x14ac:dyDescent="0.2">
      <c r="A2153" s="17" t="str">
        <f t="shared" si="198"/>
        <v>BA English with Study in North America: UFA3EGLEGL06</v>
      </c>
      <c r="B2153" s="11" t="s">
        <v>859</v>
      </c>
      <c r="C2153" s="11" t="s">
        <v>31936</v>
      </c>
      <c r="D2153" s="11" t="s">
        <v>860</v>
      </c>
      <c r="E2153" s="11" t="s">
        <v>191</v>
      </c>
      <c r="F2153" s="11" t="s">
        <v>76</v>
      </c>
      <c r="G2153" s="11" t="s">
        <v>32717</v>
      </c>
      <c r="H2153" s="11" t="s">
        <v>77</v>
      </c>
      <c r="I2153" s="11">
        <v>2</v>
      </c>
      <c r="J2153" s="11" t="s">
        <v>78</v>
      </c>
      <c r="K2153" s="11" t="s">
        <v>32718</v>
      </c>
      <c r="L2153" s="11">
        <v>120</v>
      </c>
      <c r="M2153" s="11">
        <v>0</v>
      </c>
      <c r="N2153" s="11">
        <v>120</v>
      </c>
      <c r="O2153" s="11">
        <v>120</v>
      </c>
      <c r="P2153" s="11">
        <v>0</v>
      </c>
      <c r="Q2153" s="11">
        <v>0</v>
      </c>
      <c r="R2153" s="11">
        <v>120</v>
      </c>
      <c r="S2153" s="11">
        <v>120</v>
      </c>
      <c r="T2153" s="11">
        <v>0</v>
      </c>
      <c r="U2153" s="11">
        <v>1</v>
      </c>
      <c r="V2153" s="11">
        <v>2</v>
      </c>
      <c r="W2153" s="11">
        <v>0</v>
      </c>
      <c r="X2153" s="11">
        <v>0</v>
      </c>
      <c r="Y2153" s="11">
        <v>1</v>
      </c>
      <c r="Z2153" s="11">
        <v>2</v>
      </c>
      <c r="AA2153" s="12" t="s">
        <v>32958</v>
      </c>
      <c r="AB2153" s="17" t="str">
        <f t="shared" si="199"/>
        <v>Programme: BA English with Study in North America</v>
      </c>
      <c r="AC2153" s="17">
        <f t="shared" si="200"/>
        <v>2</v>
      </c>
      <c r="AD2153" s="17">
        <f t="shared" si="201"/>
        <v>3</v>
      </c>
      <c r="AE2153" s="17" t="str">
        <f t="shared" si="202"/>
        <v/>
      </c>
      <c r="AF2153" s="17" t="str">
        <f t="shared" si="203"/>
        <v/>
      </c>
      <c r="AG2153" s="17" cm="1">
        <f t="array" ref="AG2153">IFERROR(IF(J2153="Level",INDEX($M2153:$S2153,AC2153+1),INDEX($M2153:$S2153,AC2153)),"")</f>
        <v>120</v>
      </c>
      <c r="AH2153" s="17" cm="1">
        <f t="array" ref="AH2153">IFERROR(IF(J2153="Level",INDEX($M2153:$S2153,AD2153+1),INDEX($M2153:$S2153,AD2153)),"")</f>
        <v>120</v>
      </c>
      <c r="AI2153" s="17" t="str" cm="1">
        <f t="array" ref="AI2153">IFERROR(INDEX($M2153:$S2153,AE2153),"")</f>
        <v/>
      </c>
      <c r="AJ2153" s="17" t="str" cm="1">
        <f t="array" ref="AJ2153">IFERROR(INDEX($M2153:$S2153,AF2153),"")</f>
        <v/>
      </c>
      <c r="AK2153" s="17" cm="1">
        <f t="array" ref="AK2153">IFERROR(IF(J2153="Level",INDEX($T2153:$Z2153,AC2153+1),INDEX($T2153:$Z2153,AC2153)),"")</f>
        <v>1</v>
      </c>
      <c r="AL2153" s="17" cm="1">
        <f t="array" ref="AL2153">IFERROR(IF(J2153="Level",INDEX($T2153:$Z2153,AD2153+1),INDEX($T2153:$Z2153,AD2153)),"")</f>
        <v>2</v>
      </c>
      <c r="AM2153" s="17" t="str" cm="1">
        <f t="array" ref="AM2153">IFERROR(INDEX($T2153:$Z2153,AE2153),"")</f>
        <v/>
      </c>
      <c r="AN2153" s="17" t="str" cm="1">
        <f t="array" ref="AN2153">IFERROR(INDEX($T2153:$Z2153,AF2153),"")</f>
        <v/>
      </c>
    </row>
    <row r="2154" spans="1:40" x14ac:dyDescent="0.2">
      <c r="A2154" s="17" t="str">
        <f t="shared" si="198"/>
        <v>BA English: UFA3EGLEGL11</v>
      </c>
      <c r="B2154" s="11" t="s">
        <v>861</v>
      </c>
      <c r="C2154" s="11" t="s">
        <v>31936</v>
      </c>
      <c r="D2154" s="11" t="s">
        <v>862</v>
      </c>
      <c r="E2154" s="11" t="s">
        <v>191</v>
      </c>
      <c r="F2154" s="11" t="s">
        <v>76</v>
      </c>
      <c r="G2154" s="11" t="s">
        <v>32717</v>
      </c>
      <c r="H2154" s="11" t="s">
        <v>77</v>
      </c>
      <c r="I2154" s="11">
        <v>2</v>
      </c>
      <c r="J2154" s="11" t="s">
        <v>78</v>
      </c>
      <c r="K2154" s="11" t="s">
        <v>32718</v>
      </c>
      <c r="L2154" s="11">
        <v>120</v>
      </c>
      <c r="M2154" s="11">
        <v>0</v>
      </c>
      <c r="N2154" s="11">
        <v>120</v>
      </c>
      <c r="O2154" s="11">
        <v>120</v>
      </c>
      <c r="P2154" s="11">
        <v>0</v>
      </c>
      <c r="Q2154" s="11">
        <v>0</v>
      </c>
      <c r="R2154" s="11">
        <v>120</v>
      </c>
      <c r="S2154" s="11">
        <v>120</v>
      </c>
      <c r="T2154" s="11">
        <v>0</v>
      </c>
      <c r="U2154" s="11">
        <v>1</v>
      </c>
      <c r="V2154" s="11">
        <v>2</v>
      </c>
      <c r="W2154" s="11">
        <v>0</v>
      </c>
      <c r="X2154" s="11">
        <v>0</v>
      </c>
      <c r="Y2154" s="11">
        <v>1</v>
      </c>
      <c r="Z2154" s="11">
        <v>2</v>
      </c>
      <c r="AA2154" s="12" t="s">
        <v>32958</v>
      </c>
      <c r="AB2154" s="17" t="str">
        <f t="shared" si="199"/>
        <v>Programme: BA English</v>
      </c>
      <c r="AC2154" s="17">
        <f t="shared" si="200"/>
        <v>2</v>
      </c>
      <c r="AD2154" s="17">
        <f t="shared" si="201"/>
        <v>3</v>
      </c>
      <c r="AE2154" s="17" t="str">
        <f t="shared" si="202"/>
        <v/>
      </c>
      <c r="AF2154" s="17" t="str">
        <f t="shared" si="203"/>
        <v/>
      </c>
      <c r="AG2154" s="17" cm="1">
        <f t="array" ref="AG2154">IFERROR(IF(J2154="Level",INDEX($M2154:$S2154,AC2154+1),INDEX($M2154:$S2154,AC2154)),"")</f>
        <v>120</v>
      </c>
      <c r="AH2154" s="17" cm="1">
        <f t="array" ref="AH2154">IFERROR(IF(J2154="Level",INDEX($M2154:$S2154,AD2154+1),INDEX($M2154:$S2154,AD2154)),"")</f>
        <v>120</v>
      </c>
      <c r="AI2154" s="17" t="str" cm="1">
        <f t="array" ref="AI2154">IFERROR(INDEX($M2154:$S2154,AE2154),"")</f>
        <v/>
      </c>
      <c r="AJ2154" s="17" t="str" cm="1">
        <f t="array" ref="AJ2154">IFERROR(INDEX($M2154:$S2154,AF2154),"")</f>
        <v/>
      </c>
      <c r="AK2154" s="17" cm="1">
        <f t="array" ref="AK2154">IFERROR(IF(J2154="Level",INDEX($T2154:$Z2154,AC2154+1),INDEX($T2154:$Z2154,AC2154)),"")</f>
        <v>1</v>
      </c>
      <c r="AL2154" s="17" cm="1">
        <f t="array" ref="AL2154">IFERROR(IF(J2154="Level",INDEX($T2154:$Z2154,AD2154+1),INDEX($T2154:$Z2154,AD2154)),"")</f>
        <v>2</v>
      </c>
      <c r="AM2154" s="17" t="str" cm="1">
        <f t="array" ref="AM2154">IFERROR(INDEX($T2154:$Z2154,AE2154),"")</f>
        <v/>
      </c>
      <c r="AN2154" s="17" t="str" cm="1">
        <f t="array" ref="AN2154">IFERROR(INDEX($T2154:$Z2154,AF2154),"")</f>
        <v/>
      </c>
    </row>
    <row r="2155" spans="1:40" x14ac:dyDescent="0.2">
      <c r="A2155" s="17" t="str">
        <f t="shared" si="198"/>
        <v>BA English and Film and Television Studies: UFA3EGLEGL13</v>
      </c>
      <c r="B2155" s="11" t="s">
        <v>864</v>
      </c>
      <c r="C2155" s="11" t="s">
        <v>31936</v>
      </c>
      <c r="D2155" s="11" t="s">
        <v>32853</v>
      </c>
      <c r="E2155" s="11" t="s">
        <v>191</v>
      </c>
      <c r="F2155" s="11" t="s">
        <v>76</v>
      </c>
      <c r="G2155" s="11" t="s">
        <v>32717</v>
      </c>
      <c r="H2155" s="11" t="s">
        <v>77</v>
      </c>
      <c r="I2155" s="11">
        <v>2</v>
      </c>
      <c r="J2155" s="11" t="s">
        <v>78</v>
      </c>
      <c r="K2155" s="11" t="s">
        <v>32718</v>
      </c>
      <c r="L2155" s="11">
        <v>120</v>
      </c>
      <c r="M2155" s="11">
        <v>0</v>
      </c>
      <c r="N2155" s="11">
        <v>120</v>
      </c>
      <c r="O2155" s="11">
        <v>120</v>
      </c>
      <c r="P2155" s="11">
        <v>0</v>
      </c>
      <c r="Q2155" s="11">
        <v>0</v>
      </c>
      <c r="R2155" s="11">
        <v>120</v>
      </c>
      <c r="S2155" s="11">
        <v>120</v>
      </c>
      <c r="T2155" s="11">
        <v>0</v>
      </c>
      <c r="U2155" s="11">
        <v>1</v>
      </c>
      <c r="V2155" s="11">
        <v>2</v>
      </c>
      <c r="W2155" s="11">
        <v>0</v>
      </c>
      <c r="X2155" s="11">
        <v>0</v>
      </c>
      <c r="Y2155" s="11">
        <v>1</v>
      </c>
      <c r="Z2155" s="11">
        <v>2</v>
      </c>
      <c r="AA2155" s="12" t="s">
        <v>32958</v>
      </c>
      <c r="AB2155" s="17" t="str">
        <f t="shared" si="199"/>
        <v>Programme: BA English and Film and Television Studies</v>
      </c>
      <c r="AC2155" s="17">
        <f t="shared" si="200"/>
        <v>2</v>
      </c>
      <c r="AD2155" s="17">
        <f t="shared" si="201"/>
        <v>3</v>
      </c>
      <c r="AE2155" s="17" t="str">
        <f t="shared" si="202"/>
        <v/>
      </c>
      <c r="AF2155" s="17" t="str">
        <f t="shared" si="203"/>
        <v/>
      </c>
      <c r="AG2155" s="17" cm="1">
        <f t="array" ref="AG2155">IFERROR(IF(J2155="Level",INDEX($M2155:$S2155,AC2155+1),INDEX($M2155:$S2155,AC2155)),"")</f>
        <v>120</v>
      </c>
      <c r="AH2155" s="17" cm="1">
        <f t="array" ref="AH2155">IFERROR(IF(J2155="Level",INDEX($M2155:$S2155,AD2155+1),INDEX($M2155:$S2155,AD2155)),"")</f>
        <v>120</v>
      </c>
      <c r="AI2155" s="17" t="str" cm="1">
        <f t="array" ref="AI2155">IFERROR(INDEX($M2155:$S2155,AE2155),"")</f>
        <v/>
      </c>
      <c r="AJ2155" s="17" t="str" cm="1">
        <f t="array" ref="AJ2155">IFERROR(INDEX($M2155:$S2155,AF2155),"")</f>
        <v/>
      </c>
      <c r="AK2155" s="17" cm="1">
        <f t="array" ref="AK2155">IFERROR(IF(J2155="Level",INDEX($T2155:$Z2155,AC2155+1),INDEX($T2155:$Z2155,AC2155)),"")</f>
        <v>1</v>
      </c>
      <c r="AL2155" s="17" cm="1">
        <f t="array" ref="AL2155">IFERROR(IF(J2155="Level",INDEX($T2155:$Z2155,AD2155+1),INDEX($T2155:$Z2155,AD2155)),"")</f>
        <v>2</v>
      </c>
      <c r="AM2155" s="17" t="str" cm="1">
        <f t="array" ref="AM2155">IFERROR(INDEX($T2155:$Z2155,AE2155),"")</f>
        <v/>
      </c>
      <c r="AN2155" s="17" t="str" cm="1">
        <f t="array" ref="AN2155">IFERROR(INDEX($T2155:$Z2155,AF2155),"")</f>
        <v/>
      </c>
    </row>
    <row r="2156" spans="1:40" x14ac:dyDescent="0.2">
      <c r="A2156" s="17" t="str">
        <f t="shared" si="198"/>
        <v>BA English and Creative Writing: UFA3EGLEGL14</v>
      </c>
      <c r="B2156" s="11" t="s">
        <v>865</v>
      </c>
      <c r="C2156" s="11" t="s">
        <v>31936</v>
      </c>
      <c r="D2156" s="11" t="s">
        <v>866</v>
      </c>
      <c r="E2156" s="11" t="s">
        <v>191</v>
      </c>
      <c r="F2156" s="11" t="s">
        <v>76</v>
      </c>
      <c r="G2156" s="11" t="s">
        <v>32717</v>
      </c>
      <c r="H2156" s="11" t="s">
        <v>77</v>
      </c>
      <c r="I2156" s="11">
        <v>2</v>
      </c>
      <c r="J2156" s="11" t="s">
        <v>78</v>
      </c>
      <c r="K2156" s="11" t="s">
        <v>32718</v>
      </c>
      <c r="L2156" s="11">
        <v>120</v>
      </c>
      <c r="M2156" s="11">
        <v>0</v>
      </c>
      <c r="N2156" s="11">
        <v>120</v>
      </c>
      <c r="O2156" s="11">
        <v>120</v>
      </c>
      <c r="P2156" s="11">
        <v>0</v>
      </c>
      <c r="Q2156" s="11">
        <v>0</v>
      </c>
      <c r="R2156" s="11">
        <v>120</v>
      </c>
      <c r="S2156" s="11">
        <v>120</v>
      </c>
      <c r="T2156" s="11">
        <v>0</v>
      </c>
      <c r="U2156" s="11">
        <v>1</v>
      </c>
      <c r="V2156" s="11">
        <v>2</v>
      </c>
      <c r="W2156" s="11">
        <v>0</v>
      </c>
      <c r="X2156" s="11">
        <v>0</v>
      </c>
      <c r="Y2156" s="11">
        <v>1</v>
      </c>
      <c r="Z2156" s="11">
        <v>2</v>
      </c>
      <c r="AA2156" s="12" t="s">
        <v>32958</v>
      </c>
      <c r="AB2156" s="17" t="str">
        <f t="shared" si="199"/>
        <v>Programme: BA English and Creative Writing</v>
      </c>
      <c r="AC2156" s="17">
        <f t="shared" si="200"/>
        <v>2</v>
      </c>
      <c r="AD2156" s="17">
        <f t="shared" si="201"/>
        <v>3</v>
      </c>
      <c r="AE2156" s="17" t="str">
        <f t="shared" si="202"/>
        <v/>
      </c>
      <c r="AF2156" s="17" t="str">
        <f t="shared" si="203"/>
        <v/>
      </c>
      <c r="AG2156" s="17" cm="1">
        <f t="array" ref="AG2156">IFERROR(IF(J2156="Level",INDEX($M2156:$S2156,AC2156+1),INDEX($M2156:$S2156,AC2156)),"")</f>
        <v>120</v>
      </c>
      <c r="AH2156" s="17" cm="1">
        <f t="array" ref="AH2156">IFERROR(IF(J2156="Level",INDEX($M2156:$S2156,AD2156+1),INDEX($M2156:$S2156,AD2156)),"")</f>
        <v>120</v>
      </c>
      <c r="AI2156" s="17" t="str" cm="1">
        <f t="array" ref="AI2156">IFERROR(INDEX($M2156:$S2156,AE2156),"")</f>
        <v/>
      </c>
      <c r="AJ2156" s="17" t="str" cm="1">
        <f t="array" ref="AJ2156">IFERROR(INDEX($M2156:$S2156,AF2156),"")</f>
        <v/>
      </c>
      <c r="AK2156" s="17" cm="1">
        <f t="array" ref="AK2156">IFERROR(IF(J2156="Level",INDEX($T2156:$Z2156,AC2156+1),INDEX($T2156:$Z2156,AC2156)),"")</f>
        <v>1</v>
      </c>
      <c r="AL2156" s="17" cm="1">
        <f t="array" ref="AL2156">IFERROR(IF(J2156="Level",INDEX($T2156:$Z2156,AD2156+1),INDEX($T2156:$Z2156,AD2156)),"")</f>
        <v>2</v>
      </c>
      <c r="AM2156" s="17" t="str" cm="1">
        <f t="array" ref="AM2156">IFERROR(INDEX($T2156:$Z2156,AE2156),"")</f>
        <v/>
      </c>
      <c r="AN2156" s="17" t="str" cm="1">
        <f t="array" ref="AN2156">IFERROR(INDEX($T2156:$Z2156,AF2156),"")</f>
        <v/>
      </c>
    </row>
    <row r="2157" spans="1:40" x14ac:dyDescent="0.2">
      <c r="A2157" s="17" t="str">
        <f t="shared" si="198"/>
        <v>BA English and Communications: UFA3EGLEGL17</v>
      </c>
      <c r="B2157" s="11" t="s">
        <v>869</v>
      </c>
      <c r="C2157" s="11" t="s">
        <v>31936</v>
      </c>
      <c r="D2157" s="11" t="s">
        <v>870</v>
      </c>
      <c r="E2157" s="11" t="s">
        <v>191</v>
      </c>
      <c r="F2157" s="11" t="s">
        <v>76</v>
      </c>
      <c r="G2157" s="11" t="s">
        <v>32717</v>
      </c>
      <c r="H2157" s="11" t="s">
        <v>77</v>
      </c>
      <c r="I2157" s="11">
        <v>2</v>
      </c>
      <c r="J2157" s="11" t="s">
        <v>78</v>
      </c>
      <c r="K2157" s="11" t="s">
        <v>32718</v>
      </c>
      <c r="L2157" s="11">
        <v>120</v>
      </c>
      <c r="M2157" s="11">
        <v>0</v>
      </c>
      <c r="N2157" s="11">
        <v>120</v>
      </c>
      <c r="O2157" s="11">
        <v>120</v>
      </c>
      <c r="P2157" s="11">
        <v>0</v>
      </c>
      <c r="Q2157" s="11">
        <v>0</v>
      </c>
      <c r="R2157" s="11">
        <v>120</v>
      </c>
      <c r="S2157" s="11">
        <v>120</v>
      </c>
      <c r="T2157" s="11">
        <v>0</v>
      </c>
      <c r="U2157" s="11">
        <v>1</v>
      </c>
      <c r="V2157" s="11">
        <v>2</v>
      </c>
      <c r="W2157" s="11">
        <v>0</v>
      </c>
      <c r="X2157" s="11">
        <v>0</v>
      </c>
      <c r="Y2157" s="11">
        <v>1</v>
      </c>
      <c r="Z2157" s="11">
        <v>2</v>
      </c>
      <c r="AA2157" s="12" t="s">
        <v>32958</v>
      </c>
      <c r="AB2157" s="17" t="str">
        <f t="shared" si="199"/>
        <v>Programme: BA English and Communications</v>
      </c>
      <c r="AC2157" s="17">
        <f t="shared" si="200"/>
        <v>2</v>
      </c>
      <c r="AD2157" s="17">
        <f t="shared" si="201"/>
        <v>3</v>
      </c>
      <c r="AE2157" s="17" t="str">
        <f t="shared" si="202"/>
        <v/>
      </c>
      <c r="AF2157" s="17" t="str">
        <f t="shared" si="203"/>
        <v/>
      </c>
      <c r="AG2157" s="17" cm="1">
        <f t="array" ref="AG2157">IFERROR(IF(J2157="Level",INDEX($M2157:$S2157,AC2157+1),INDEX($M2157:$S2157,AC2157)),"")</f>
        <v>120</v>
      </c>
      <c r="AH2157" s="17" cm="1">
        <f t="array" ref="AH2157">IFERROR(IF(J2157="Level",INDEX($M2157:$S2157,AD2157+1),INDEX($M2157:$S2157,AD2157)),"")</f>
        <v>120</v>
      </c>
      <c r="AI2157" s="17" t="str" cm="1">
        <f t="array" ref="AI2157">IFERROR(INDEX($M2157:$S2157,AE2157),"")</f>
        <v/>
      </c>
      <c r="AJ2157" s="17" t="str" cm="1">
        <f t="array" ref="AJ2157">IFERROR(INDEX($M2157:$S2157,AF2157),"")</f>
        <v/>
      </c>
      <c r="AK2157" s="17" cm="1">
        <f t="array" ref="AK2157">IFERROR(IF(J2157="Level",INDEX($T2157:$Z2157,AC2157+1),INDEX($T2157:$Z2157,AC2157)),"")</f>
        <v>1</v>
      </c>
      <c r="AL2157" s="17" cm="1">
        <f t="array" ref="AL2157">IFERROR(IF(J2157="Level",INDEX($T2157:$Z2157,AD2157+1),INDEX($T2157:$Z2157,AD2157)),"")</f>
        <v>2</v>
      </c>
      <c r="AM2157" s="17" t="str" cm="1">
        <f t="array" ref="AM2157">IFERROR(INDEX($T2157:$Z2157,AE2157),"")</f>
        <v/>
      </c>
      <c r="AN2157" s="17" t="str" cm="1">
        <f t="array" ref="AN2157">IFERROR(INDEX($T2157:$Z2157,AF2157),"")</f>
        <v/>
      </c>
    </row>
    <row r="2158" spans="1:40" x14ac:dyDescent="0.2">
      <c r="A2158" s="17" t="str">
        <f t="shared" si="198"/>
        <v>BA English and History: UFA3EGLHPS01</v>
      </c>
      <c r="B2158" s="11" t="s">
        <v>33908</v>
      </c>
      <c r="C2158" s="11" t="s">
        <v>31936</v>
      </c>
      <c r="D2158" s="11" t="s">
        <v>33909</v>
      </c>
      <c r="E2158" s="11" t="s">
        <v>191</v>
      </c>
      <c r="F2158" s="11" t="s">
        <v>76</v>
      </c>
      <c r="G2158" s="11" t="s">
        <v>32717</v>
      </c>
      <c r="H2158" s="11" t="s">
        <v>77</v>
      </c>
      <c r="I2158" s="11">
        <v>2</v>
      </c>
      <c r="J2158" s="11" t="s">
        <v>78</v>
      </c>
      <c r="K2158" s="11" t="s">
        <v>32718</v>
      </c>
      <c r="L2158" s="11">
        <v>120</v>
      </c>
      <c r="M2158" s="11">
        <v>0</v>
      </c>
      <c r="N2158" s="11">
        <v>120</v>
      </c>
      <c r="O2158" s="11">
        <v>120</v>
      </c>
      <c r="P2158" s="11">
        <v>0</v>
      </c>
      <c r="Q2158" s="11">
        <v>0</v>
      </c>
      <c r="R2158" s="11">
        <v>120</v>
      </c>
      <c r="S2158" s="11">
        <v>120</v>
      </c>
      <c r="T2158" s="11">
        <v>0</v>
      </c>
      <c r="U2158" s="11">
        <v>1</v>
      </c>
      <c r="V2158" s="11">
        <v>2</v>
      </c>
      <c r="W2158" s="11">
        <v>0</v>
      </c>
      <c r="X2158" s="11">
        <v>0</v>
      </c>
      <c r="Y2158" s="11">
        <v>1</v>
      </c>
      <c r="Z2158" s="11">
        <v>2</v>
      </c>
      <c r="AA2158" s="12" t="s">
        <v>32958</v>
      </c>
      <c r="AB2158" s="17" t="str">
        <f t="shared" si="199"/>
        <v>Programme: BA English and History</v>
      </c>
      <c r="AC2158" s="17">
        <f t="shared" si="200"/>
        <v>2</v>
      </c>
      <c r="AD2158" s="17">
        <f t="shared" si="201"/>
        <v>3</v>
      </c>
      <c r="AE2158" s="17" t="str">
        <f t="shared" si="202"/>
        <v/>
      </c>
      <c r="AF2158" s="17" t="str">
        <f t="shared" si="203"/>
        <v/>
      </c>
      <c r="AG2158" s="17" cm="1">
        <f t="array" ref="AG2158">IFERROR(IF(J2158="Level",INDEX($M2158:$S2158,AC2158+1),INDEX($M2158:$S2158,AC2158)),"")</f>
        <v>120</v>
      </c>
      <c r="AH2158" s="17" cm="1">
        <f t="array" ref="AH2158">IFERROR(IF(J2158="Level",INDEX($M2158:$S2158,AD2158+1),INDEX($M2158:$S2158,AD2158)),"")</f>
        <v>120</v>
      </c>
      <c r="AI2158" s="17" t="str" cm="1">
        <f t="array" ref="AI2158">IFERROR(INDEX($M2158:$S2158,AE2158),"")</f>
        <v/>
      </c>
      <c r="AJ2158" s="17" t="str" cm="1">
        <f t="array" ref="AJ2158">IFERROR(INDEX($M2158:$S2158,AF2158),"")</f>
        <v/>
      </c>
      <c r="AK2158" s="17" cm="1">
        <f t="array" ref="AK2158">IFERROR(IF(J2158="Level",INDEX($T2158:$Z2158,AC2158+1),INDEX($T2158:$Z2158,AC2158)),"")</f>
        <v>1</v>
      </c>
      <c r="AL2158" s="17" cm="1">
        <f t="array" ref="AL2158">IFERROR(IF(J2158="Level",INDEX($T2158:$Z2158,AD2158+1),INDEX($T2158:$Z2158,AD2158)),"")</f>
        <v>2</v>
      </c>
      <c r="AM2158" s="17" t="str" cm="1">
        <f t="array" ref="AM2158">IFERROR(INDEX($T2158:$Z2158,AE2158),"")</f>
        <v/>
      </c>
      <c r="AN2158" s="17" t="str" cm="1">
        <f t="array" ref="AN2158">IFERROR(INDEX($T2158:$Z2158,AF2158),"")</f>
        <v/>
      </c>
    </row>
    <row r="2159" spans="1:40" x14ac:dyDescent="0.2">
      <c r="A2159" s="17" t="str">
        <f t="shared" si="198"/>
        <v>BA English and Modern Languages (3-year): UFA3EGLSML05</v>
      </c>
      <c r="B2159" s="11" t="s">
        <v>879</v>
      </c>
      <c r="C2159" s="11" t="s">
        <v>31936</v>
      </c>
      <c r="D2159" s="11" t="s">
        <v>880</v>
      </c>
      <c r="E2159" s="11" t="s">
        <v>191</v>
      </c>
      <c r="F2159" s="11" t="s">
        <v>76</v>
      </c>
      <c r="G2159" s="11" t="s">
        <v>32717</v>
      </c>
      <c r="H2159" s="11" t="s">
        <v>77</v>
      </c>
      <c r="I2159" s="11">
        <v>2</v>
      </c>
      <c r="J2159" s="11" t="s">
        <v>78</v>
      </c>
      <c r="K2159" s="11" t="s">
        <v>32718</v>
      </c>
      <c r="L2159" s="11">
        <v>120</v>
      </c>
      <c r="M2159" s="11">
        <v>0</v>
      </c>
      <c r="N2159" s="11">
        <v>120</v>
      </c>
      <c r="O2159" s="11">
        <v>120</v>
      </c>
      <c r="P2159" s="11">
        <v>0</v>
      </c>
      <c r="Q2159" s="11">
        <v>0</v>
      </c>
      <c r="R2159" s="11">
        <v>120</v>
      </c>
      <c r="S2159" s="11">
        <v>120</v>
      </c>
      <c r="T2159" s="11">
        <v>0</v>
      </c>
      <c r="U2159" s="11">
        <v>1</v>
      </c>
      <c r="V2159" s="11">
        <v>2</v>
      </c>
      <c r="W2159" s="11">
        <v>0</v>
      </c>
      <c r="X2159" s="11">
        <v>0</v>
      </c>
      <c r="Y2159" s="11">
        <v>1</v>
      </c>
      <c r="Z2159" s="11">
        <v>2</v>
      </c>
      <c r="AA2159" s="12" t="s">
        <v>32958</v>
      </c>
      <c r="AB2159" s="17" t="str">
        <f t="shared" si="199"/>
        <v>Programme: BA English and Modern Languages (3-year)</v>
      </c>
      <c r="AC2159" s="17">
        <f t="shared" si="200"/>
        <v>2</v>
      </c>
      <c r="AD2159" s="17">
        <f t="shared" si="201"/>
        <v>3</v>
      </c>
      <c r="AE2159" s="17" t="str">
        <f t="shared" si="202"/>
        <v/>
      </c>
      <c r="AF2159" s="17" t="str">
        <f t="shared" si="203"/>
        <v/>
      </c>
      <c r="AG2159" s="17" cm="1">
        <f t="array" ref="AG2159">IFERROR(IF(J2159="Level",INDEX($M2159:$S2159,AC2159+1),INDEX($M2159:$S2159,AC2159)),"")</f>
        <v>120</v>
      </c>
      <c r="AH2159" s="17" cm="1">
        <f t="array" ref="AH2159">IFERROR(IF(J2159="Level",INDEX($M2159:$S2159,AD2159+1),INDEX($M2159:$S2159,AD2159)),"")</f>
        <v>120</v>
      </c>
      <c r="AI2159" s="17" t="str" cm="1">
        <f t="array" ref="AI2159">IFERROR(INDEX($M2159:$S2159,AE2159),"")</f>
        <v/>
      </c>
      <c r="AJ2159" s="17" t="str" cm="1">
        <f t="array" ref="AJ2159">IFERROR(INDEX($M2159:$S2159,AF2159),"")</f>
        <v/>
      </c>
      <c r="AK2159" s="17" cm="1">
        <f t="array" ref="AK2159">IFERROR(IF(J2159="Level",INDEX($T2159:$Z2159,AC2159+1),INDEX($T2159:$Z2159,AC2159)),"")</f>
        <v>1</v>
      </c>
      <c r="AL2159" s="17" cm="1">
        <f t="array" ref="AL2159">IFERROR(IF(J2159="Level",INDEX($T2159:$Z2159,AD2159+1),INDEX($T2159:$Z2159,AD2159)),"")</f>
        <v>2</v>
      </c>
      <c r="AM2159" s="17" t="str" cm="1">
        <f t="array" ref="AM2159">IFERROR(INDEX($T2159:$Z2159,AE2159),"")</f>
        <v/>
      </c>
      <c r="AN2159" s="17" t="str" cm="1">
        <f t="array" ref="AN2159">IFERROR(INDEX($T2159:$Z2159,AF2159),"")</f>
        <v/>
      </c>
    </row>
    <row r="2160" spans="1:40" x14ac:dyDescent="0.2">
      <c r="A2160" s="17" t="str">
        <f t="shared" si="198"/>
        <v>BA English and Global Cultural Studies (3-year): UFA3EGLSML10</v>
      </c>
      <c r="B2160" s="11" t="s">
        <v>886</v>
      </c>
      <c r="C2160" s="11" t="s">
        <v>31936</v>
      </c>
      <c r="D2160" s="11" t="s">
        <v>887</v>
      </c>
      <c r="E2160" s="11" t="s">
        <v>191</v>
      </c>
      <c r="F2160" s="11" t="s">
        <v>76</v>
      </c>
      <c r="G2160" s="11" t="s">
        <v>32717</v>
      </c>
      <c r="H2160" s="11" t="s">
        <v>77</v>
      </c>
      <c r="I2160" s="11">
        <v>2</v>
      </c>
      <c r="J2160" s="11" t="s">
        <v>78</v>
      </c>
      <c r="K2160" s="11" t="s">
        <v>32718</v>
      </c>
      <c r="L2160" s="11">
        <v>120</v>
      </c>
      <c r="M2160" s="11">
        <v>0</v>
      </c>
      <c r="N2160" s="11">
        <v>120</v>
      </c>
      <c r="O2160" s="11">
        <v>120</v>
      </c>
      <c r="P2160" s="11">
        <v>0</v>
      </c>
      <c r="Q2160" s="11">
        <v>0</v>
      </c>
      <c r="R2160" s="11">
        <v>120</v>
      </c>
      <c r="S2160" s="11">
        <v>120</v>
      </c>
      <c r="T2160" s="11">
        <v>0</v>
      </c>
      <c r="U2160" s="11">
        <v>1</v>
      </c>
      <c r="V2160" s="11">
        <v>2</v>
      </c>
      <c r="W2160" s="11">
        <v>0</v>
      </c>
      <c r="X2160" s="11">
        <v>0</v>
      </c>
      <c r="Y2160" s="11">
        <v>1</v>
      </c>
      <c r="Z2160" s="11">
        <v>2</v>
      </c>
      <c r="AA2160" s="12" t="s">
        <v>32958</v>
      </c>
      <c r="AB2160" s="17" t="str">
        <f t="shared" si="199"/>
        <v>Programme: BA English and Global Cultural Studies (3-year)</v>
      </c>
      <c r="AC2160" s="17">
        <f t="shared" si="200"/>
        <v>2</v>
      </c>
      <c r="AD2160" s="17">
        <f t="shared" si="201"/>
        <v>3</v>
      </c>
      <c r="AE2160" s="17" t="str">
        <f t="shared" si="202"/>
        <v/>
      </c>
      <c r="AF2160" s="17" t="str">
        <f t="shared" si="203"/>
        <v/>
      </c>
      <c r="AG2160" s="17" cm="1">
        <f t="array" ref="AG2160">IFERROR(IF(J2160="Level",INDEX($M2160:$S2160,AC2160+1),INDEX($M2160:$S2160,AC2160)),"")</f>
        <v>120</v>
      </c>
      <c r="AH2160" s="17" cm="1">
        <f t="array" ref="AH2160">IFERROR(IF(J2160="Level",INDEX($M2160:$S2160,AD2160+1),INDEX($M2160:$S2160,AD2160)),"")</f>
        <v>120</v>
      </c>
      <c r="AI2160" s="17" t="str" cm="1">
        <f t="array" ref="AI2160">IFERROR(INDEX($M2160:$S2160,AE2160),"")</f>
        <v/>
      </c>
      <c r="AJ2160" s="17" t="str" cm="1">
        <f t="array" ref="AJ2160">IFERROR(INDEX($M2160:$S2160,AF2160),"")</f>
        <v/>
      </c>
      <c r="AK2160" s="17" cm="1">
        <f t="array" ref="AK2160">IFERROR(IF(J2160="Level",INDEX($T2160:$Z2160,AC2160+1),INDEX($T2160:$Z2160,AC2160)),"")</f>
        <v>1</v>
      </c>
      <c r="AL2160" s="17" cm="1">
        <f t="array" ref="AL2160">IFERROR(IF(J2160="Level",INDEX($T2160:$Z2160,AD2160+1),INDEX($T2160:$Z2160,AD2160)),"")</f>
        <v>2</v>
      </c>
      <c r="AM2160" s="17" t="str" cm="1">
        <f t="array" ref="AM2160">IFERROR(INDEX($T2160:$Z2160,AE2160),"")</f>
        <v/>
      </c>
      <c r="AN2160" s="17" t="str" cm="1">
        <f t="array" ref="AN2160">IFERROR(INDEX($T2160:$Z2160,AF2160),"")</f>
        <v/>
      </c>
    </row>
    <row r="2161" spans="1:40" x14ac:dyDescent="0.2">
      <c r="A2161" s="17" t="str">
        <f t="shared" si="198"/>
        <v>BA English and Drama: UFA3EGLSPA02</v>
      </c>
      <c r="B2161" s="11" t="s">
        <v>891</v>
      </c>
      <c r="C2161" s="11" t="s">
        <v>31936</v>
      </c>
      <c r="D2161" s="11" t="s">
        <v>892</v>
      </c>
      <c r="E2161" s="11" t="s">
        <v>191</v>
      </c>
      <c r="F2161" s="11" t="s">
        <v>76</v>
      </c>
      <c r="G2161" s="11" t="s">
        <v>32717</v>
      </c>
      <c r="H2161" s="11" t="s">
        <v>77</v>
      </c>
      <c r="I2161" s="11">
        <v>2</v>
      </c>
      <c r="J2161" s="11" t="s">
        <v>78</v>
      </c>
      <c r="K2161" s="11" t="s">
        <v>32718</v>
      </c>
      <c r="L2161" s="11">
        <v>120</v>
      </c>
      <c r="M2161" s="11">
        <v>0</v>
      </c>
      <c r="N2161" s="11">
        <v>120</v>
      </c>
      <c r="O2161" s="11">
        <v>120</v>
      </c>
      <c r="P2161" s="11">
        <v>0</v>
      </c>
      <c r="Q2161" s="11">
        <v>0</v>
      </c>
      <c r="R2161" s="11">
        <v>120</v>
      </c>
      <c r="S2161" s="11">
        <v>120</v>
      </c>
      <c r="T2161" s="11">
        <v>0</v>
      </c>
      <c r="U2161" s="11">
        <v>1</v>
      </c>
      <c r="V2161" s="11">
        <v>2</v>
      </c>
      <c r="W2161" s="11">
        <v>0</v>
      </c>
      <c r="X2161" s="11">
        <v>0</v>
      </c>
      <c r="Y2161" s="11">
        <v>1</v>
      </c>
      <c r="Z2161" s="11">
        <v>2</v>
      </c>
      <c r="AA2161" s="12" t="s">
        <v>32958</v>
      </c>
      <c r="AB2161" s="17" t="str">
        <f t="shared" si="199"/>
        <v>Programme: BA English and Drama</v>
      </c>
      <c r="AC2161" s="17">
        <f t="shared" si="200"/>
        <v>2</v>
      </c>
      <c r="AD2161" s="17">
        <f t="shared" si="201"/>
        <v>3</v>
      </c>
      <c r="AE2161" s="17" t="str">
        <f t="shared" si="202"/>
        <v/>
      </c>
      <c r="AF2161" s="17" t="str">
        <f t="shared" si="203"/>
        <v/>
      </c>
      <c r="AG2161" s="17" cm="1">
        <f t="array" ref="AG2161">IFERROR(IF(J2161="Level",INDEX($M2161:$S2161,AC2161+1),INDEX($M2161:$S2161,AC2161)),"")</f>
        <v>120</v>
      </c>
      <c r="AH2161" s="17" cm="1">
        <f t="array" ref="AH2161">IFERROR(IF(J2161="Level",INDEX($M2161:$S2161,AD2161+1),INDEX($M2161:$S2161,AD2161)),"")</f>
        <v>120</v>
      </c>
      <c r="AI2161" s="17" t="str" cm="1">
        <f t="array" ref="AI2161">IFERROR(INDEX($M2161:$S2161,AE2161),"")</f>
        <v/>
      </c>
      <c r="AJ2161" s="17" t="str" cm="1">
        <f t="array" ref="AJ2161">IFERROR(INDEX($M2161:$S2161,AF2161),"")</f>
        <v/>
      </c>
      <c r="AK2161" s="17" cm="1">
        <f t="array" ref="AK2161">IFERROR(IF(J2161="Level",INDEX($T2161:$Z2161,AC2161+1),INDEX($T2161:$Z2161,AC2161)),"")</f>
        <v>1</v>
      </c>
      <c r="AL2161" s="17" cm="1">
        <f t="array" ref="AL2161">IFERROR(IF(J2161="Level",INDEX($T2161:$Z2161,AD2161+1),INDEX($T2161:$Z2161,AD2161)),"")</f>
        <v>2</v>
      </c>
      <c r="AM2161" s="17" t="str" cm="1">
        <f t="array" ref="AM2161">IFERROR(INDEX($T2161:$Z2161,AE2161),"")</f>
        <v/>
      </c>
      <c r="AN2161" s="17" t="str" cm="1">
        <f t="array" ref="AN2161">IFERROR(INDEX($T2161:$Z2161,AF2161),"")</f>
        <v/>
      </c>
    </row>
    <row r="2162" spans="1:40" x14ac:dyDescent="0.2">
      <c r="A2162" s="17" t="str">
        <f t="shared" si="198"/>
        <v>BA English - Cornwall: UFA3EGLEGLCB</v>
      </c>
      <c r="B2162" s="11" t="s">
        <v>872</v>
      </c>
      <c r="C2162" s="11" t="s">
        <v>31936</v>
      </c>
      <c r="D2162" s="11" t="s">
        <v>873</v>
      </c>
      <c r="E2162" s="11" t="s">
        <v>874</v>
      </c>
      <c r="F2162" s="11" t="s">
        <v>76</v>
      </c>
      <c r="G2162" s="11" t="s">
        <v>32717</v>
      </c>
      <c r="H2162" s="11" t="s">
        <v>77</v>
      </c>
      <c r="I2162" s="11">
        <v>2</v>
      </c>
      <c r="J2162" s="11" t="s">
        <v>78</v>
      </c>
      <c r="K2162" s="11" t="s">
        <v>32718</v>
      </c>
      <c r="L2162" s="11">
        <v>120</v>
      </c>
      <c r="M2162" s="11">
        <v>0</v>
      </c>
      <c r="N2162" s="11">
        <v>120</v>
      </c>
      <c r="O2162" s="11">
        <v>120</v>
      </c>
      <c r="P2162" s="11">
        <v>0</v>
      </c>
      <c r="Q2162" s="11">
        <v>0</v>
      </c>
      <c r="R2162" s="11">
        <v>120</v>
      </c>
      <c r="S2162" s="11">
        <v>120</v>
      </c>
      <c r="T2162" s="11">
        <v>0</v>
      </c>
      <c r="U2162" s="11">
        <v>1</v>
      </c>
      <c r="V2162" s="11">
        <v>2</v>
      </c>
      <c r="W2162" s="11">
        <v>0</v>
      </c>
      <c r="X2162" s="11">
        <v>0</v>
      </c>
      <c r="Y2162" s="11">
        <v>1</v>
      </c>
      <c r="Z2162" s="11">
        <v>2</v>
      </c>
      <c r="AA2162" s="12" t="s">
        <v>32958</v>
      </c>
      <c r="AB2162" s="17" t="str">
        <f t="shared" si="199"/>
        <v>Programme: BA English - Cornwall</v>
      </c>
      <c r="AC2162" s="17">
        <f t="shared" si="200"/>
        <v>2</v>
      </c>
      <c r="AD2162" s="17">
        <f t="shared" si="201"/>
        <v>3</v>
      </c>
      <c r="AE2162" s="17" t="str">
        <f t="shared" si="202"/>
        <v/>
      </c>
      <c r="AF2162" s="17" t="str">
        <f t="shared" si="203"/>
        <v/>
      </c>
      <c r="AG2162" s="17" cm="1">
        <f t="array" ref="AG2162">IFERROR(IF(J2162="Level",INDEX($M2162:$S2162,AC2162+1),INDEX($M2162:$S2162,AC2162)),"")</f>
        <v>120</v>
      </c>
      <c r="AH2162" s="17" cm="1">
        <f t="array" ref="AH2162">IFERROR(IF(J2162="Level",INDEX($M2162:$S2162,AD2162+1),INDEX($M2162:$S2162,AD2162)),"")</f>
        <v>120</v>
      </c>
      <c r="AI2162" s="17" t="str" cm="1">
        <f t="array" ref="AI2162">IFERROR(INDEX($M2162:$S2162,AE2162),"")</f>
        <v/>
      </c>
      <c r="AJ2162" s="17" t="str" cm="1">
        <f t="array" ref="AJ2162">IFERROR(INDEX($M2162:$S2162,AF2162),"")</f>
        <v/>
      </c>
      <c r="AK2162" s="17" cm="1">
        <f t="array" ref="AK2162">IFERROR(IF(J2162="Level",INDEX($T2162:$Z2162,AC2162+1),INDEX($T2162:$Z2162,AC2162)),"")</f>
        <v>1</v>
      </c>
      <c r="AL2162" s="17" cm="1">
        <f t="array" ref="AL2162">IFERROR(IF(J2162="Level",INDEX($T2162:$Z2162,AD2162+1),INDEX($T2162:$Z2162,AD2162)),"")</f>
        <v>2</v>
      </c>
      <c r="AM2162" s="17" t="str" cm="1">
        <f t="array" ref="AM2162">IFERROR(INDEX($T2162:$Z2162,AE2162),"")</f>
        <v/>
      </c>
      <c r="AN2162" s="17" t="str" cm="1">
        <f t="array" ref="AN2162">IFERROR(INDEX($T2162:$Z2162,AF2162),"")</f>
        <v/>
      </c>
    </row>
    <row r="2163" spans="1:40" x14ac:dyDescent="0.2">
      <c r="A2163" s="17" t="str">
        <f t="shared" si="198"/>
        <v>BA English and History - Cornwall: UFA3EGLHPSCA</v>
      </c>
      <c r="B2163" s="11" t="s">
        <v>877</v>
      </c>
      <c r="C2163" s="11" t="s">
        <v>31936</v>
      </c>
      <c r="D2163" s="11" t="s">
        <v>878</v>
      </c>
      <c r="E2163" s="11" t="s">
        <v>874</v>
      </c>
      <c r="F2163" s="11" t="s">
        <v>76</v>
      </c>
      <c r="G2163" s="11" t="s">
        <v>32717</v>
      </c>
      <c r="H2163" s="11" t="s">
        <v>77</v>
      </c>
      <c r="I2163" s="11">
        <v>2</v>
      </c>
      <c r="J2163" s="11" t="s">
        <v>78</v>
      </c>
      <c r="K2163" s="11" t="s">
        <v>32718</v>
      </c>
      <c r="L2163" s="11">
        <v>120</v>
      </c>
      <c r="M2163" s="11">
        <v>0</v>
      </c>
      <c r="N2163" s="11">
        <v>120</v>
      </c>
      <c r="O2163" s="11">
        <v>120</v>
      </c>
      <c r="P2163" s="11">
        <v>0</v>
      </c>
      <c r="Q2163" s="11">
        <v>0</v>
      </c>
      <c r="R2163" s="11">
        <v>120</v>
      </c>
      <c r="S2163" s="11">
        <v>120</v>
      </c>
      <c r="T2163" s="11">
        <v>0</v>
      </c>
      <c r="U2163" s="11">
        <v>1</v>
      </c>
      <c r="V2163" s="11">
        <v>2</v>
      </c>
      <c r="W2163" s="11">
        <v>0</v>
      </c>
      <c r="X2163" s="11">
        <v>0</v>
      </c>
      <c r="Y2163" s="11">
        <v>1</v>
      </c>
      <c r="Z2163" s="11">
        <v>2</v>
      </c>
      <c r="AA2163" s="12" t="s">
        <v>32958</v>
      </c>
      <c r="AB2163" s="17" t="str">
        <f t="shared" si="199"/>
        <v>Programme: BA English and History - Cornwall</v>
      </c>
      <c r="AC2163" s="17">
        <f t="shared" si="200"/>
        <v>2</v>
      </c>
      <c r="AD2163" s="17">
        <f t="shared" si="201"/>
        <v>3</v>
      </c>
      <c r="AE2163" s="17" t="str">
        <f t="shared" si="202"/>
        <v/>
      </c>
      <c r="AF2163" s="17" t="str">
        <f t="shared" si="203"/>
        <v/>
      </c>
      <c r="AG2163" s="17" cm="1">
        <f t="array" ref="AG2163">IFERROR(IF(J2163="Level",INDEX($M2163:$S2163,AC2163+1),INDEX($M2163:$S2163,AC2163)),"")</f>
        <v>120</v>
      </c>
      <c r="AH2163" s="17" cm="1">
        <f t="array" ref="AH2163">IFERROR(IF(J2163="Level",INDEX($M2163:$S2163,AD2163+1),INDEX($M2163:$S2163,AD2163)),"")</f>
        <v>120</v>
      </c>
      <c r="AI2163" s="17" t="str" cm="1">
        <f t="array" ref="AI2163">IFERROR(INDEX($M2163:$S2163,AE2163),"")</f>
        <v/>
      </c>
      <c r="AJ2163" s="17" t="str" cm="1">
        <f t="array" ref="AJ2163">IFERROR(INDEX($M2163:$S2163,AF2163),"")</f>
        <v/>
      </c>
      <c r="AK2163" s="17" cm="1">
        <f t="array" ref="AK2163">IFERROR(IF(J2163="Level",INDEX($T2163:$Z2163,AC2163+1),INDEX($T2163:$Z2163,AC2163)),"")</f>
        <v>1</v>
      </c>
      <c r="AL2163" s="17" cm="1">
        <f t="array" ref="AL2163">IFERROR(IF(J2163="Level",INDEX($T2163:$Z2163,AD2163+1),INDEX($T2163:$Z2163,AD2163)),"")</f>
        <v>2</v>
      </c>
      <c r="AM2163" s="17" t="str" cm="1">
        <f t="array" ref="AM2163">IFERROR(INDEX($T2163:$Z2163,AE2163),"")</f>
        <v/>
      </c>
      <c r="AN2163" s="17" t="str" cm="1">
        <f t="array" ref="AN2163">IFERROR(INDEX($T2163:$Z2163,AF2163),"")</f>
        <v/>
      </c>
    </row>
    <row r="2164" spans="1:40" x14ac:dyDescent="0.2">
      <c r="A2164" s="17" t="str">
        <f t="shared" si="198"/>
        <v>Flexible Combined Honours: UFF301</v>
      </c>
      <c r="B2164" s="11" t="s">
        <v>1013</v>
      </c>
      <c r="C2164" s="11" t="s">
        <v>31936</v>
      </c>
      <c r="D2164" s="11" t="s">
        <v>121</v>
      </c>
      <c r="E2164" s="11" t="s">
        <v>121</v>
      </c>
      <c r="F2164" s="11" t="s">
        <v>76</v>
      </c>
      <c r="G2164" s="11" t="s">
        <v>32717</v>
      </c>
      <c r="H2164" s="11" t="s">
        <v>77</v>
      </c>
      <c r="I2164" s="11">
        <v>2</v>
      </c>
      <c r="J2164" s="11" t="s">
        <v>78</v>
      </c>
      <c r="K2164" s="11" t="s">
        <v>32718</v>
      </c>
      <c r="L2164" s="11">
        <v>120</v>
      </c>
      <c r="M2164" s="11">
        <v>0</v>
      </c>
      <c r="N2164" s="11">
        <v>120</v>
      </c>
      <c r="O2164" s="11">
        <v>120</v>
      </c>
      <c r="P2164" s="11">
        <v>0</v>
      </c>
      <c r="Q2164" s="11">
        <v>0</v>
      </c>
      <c r="R2164" s="11">
        <v>120</v>
      </c>
      <c r="S2164" s="11">
        <v>120</v>
      </c>
      <c r="T2164" s="11">
        <v>0</v>
      </c>
      <c r="U2164" s="11">
        <v>1</v>
      </c>
      <c r="V2164" s="11">
        <v>2</v>
      </c>
      <c r="W2164" s="11">
        <v>0</v>
      </c>
      <c r="X2164" s="11">
        <v>0</v>
      </c>
      <c r="Y2164" s="11">
        <v>1</v>
      </c>
      <c r="Z2164" s="11">
        <v>2</v>
      </c>
      <c r="AA2164" s="12" t="s">
        <v>32958</v>
      </c>
      <c r="AB2164" s="17" t="str">
        <f t="shared" si="199"/>
        <v>Programme: Flexible Combined Honours</v>
      </c>
      <c r="AC2164" s="17">
        <f t="shared" si="200"/>
        <v>2</v>
      </c>
      <c r="AD2164" s="17">
        <f t="shared" si="201"/>
        <v>3</v>
      </c>
      <c r="AE2164" s="17" t="str">
        <f t="shared" si="202"/>
        <v/>
      </c>
      <c r="AF2164" s="17" t="str">
        <f t="shared" si="203"/>
        <v/>
      </c>
      <c r="AG2164" s="17" cm="1">
        <f t="array" ref="AG2164">IFERROR(IF(J2164="Level",INDEX($M2164:$S2164,AC2164+1),INDEX($M2164:$S2164,AC2164)),"")</f>
        <v>120</v>
      </c>
      <c r="AH2164" s="17" cm="1">
        <f t="array" ref="AH2164">IFERROR(IF(J2164="Level",INDEX($M2164:$S2164,AD2164+1),INDEX($M2164:$S2164,AD2164)),"")</f>
        <v>120</v>
      </c>
      <c r="AI2164" s="17" t="str" cm="1">
        <f t="array" ref="AI2164">IFERROR(INDEX($M2164:$S2164,AE2164),"")</f>
        <v/>
      </c>
      <c r="AJ2164" s="17" t="str" cm="1">
        <f t="array" ref="AJ2164">IFERROR(INDEX($M2164:$S2164,AF2164),"")</f>
        <v/>
      </c>
      <c r="AK2164" s="17" cm="1">
        <f t="array" ref="AK2164">IFERROR(IF(J2164="Level",INDEX($T2164:$Z2164,AC2164+1),INDEX($T2164:$Z2164,AC2164)),"")</f>
        <v>1</v>
      </c>
      <c r="AL2164" s="17" cm="1">
        <f t="array" ref="AL2164">IFERROR(IF(J2164="Level",INDEX($T2164:$Z2164,AD2164+1),INDEX($T2164:$Z2164,AD2164)),"")</f>
        <v>2</v>
      </c>
      <c r="AM2164" s="17" t="str" cm="1">
        <f t="array" ref="AM2164">IFERROR(INDEX($T2164:$Z2164,AE2164),"")</f>
        <v/>
      </c>
      <c r="AN2164" s="17" t="str" cm="1">
        <f t="array" ref="AN2164">IFERROR(INDEX($T2164:$Z2164,AF2164),"")</f>
        <v/>
      </c>
    </row>
    <row r="2165" spans="1:40" x14ac:dyDescent="0.2">
      <c r="A2165" s="17" t="str">
        <f t="shared" si="198"/>
        <v>Flexible Combined Honours - Cornwall: UFF3CA</v>
      </c>
      <c r="B2165" s="11" t="s">
        <v>1014</v>
      </c>
      <c r="C2165" s="11" t="s">
        <v>31936</v>
      </c>
      <c r="D2165" s="11" t="s">
        <v>32756</v>
      </c>
      <c r="E2165" s="11" t="s">
        <v>121</v>
      </c>
      <c r="F2165" s="11" t="s">
        <v>76</v>
      </c>
      <c r="G2165" s="11" t="s">
        <v>32717</v>
      </c>
      <c r="H2165" s="11" t="s">
        <v>77</v>
      </c>
      <c r="I2165" s="11">
        <v>2</v>
      </c>
      <c r="J2165" s="11" t="s">
        <v>78</v>
      </c>
      <c r="K2165" s="11" t="s">
        <v>32718</v>
      </c>
      <c r="L2165" s="11">
        <v>120</v>
      </c>
      <c r="M2165" s="11">
        <v>0</v>
      </c>
      <c r="N2165" s="11">
        <v>120</v>
      </c>
      <c r="O2165" s="11">
        <v>120</v>
      </c>
      <c r="P2165" s="11">
        <v>0</v>
      </c>
      <c r="Q2165" s="11">
        <v>0</v>
      </c>
      <c r="R2165" s="11">
        <v>120</v>
      </c>
      <c r="S2165" s="11">
        <v>120</v>
      </c>
      <c r="T2165" s="11">
        <v>0</v>
      </c>
      <c r="U2165" s="11">
        <v>1</v>
      </c>
      <c r="V2165" s="11">
        <v>2</v>
      </c>
      <c r="W2165" s="11">
        <v>0</v>
      </c>
      <c r="X2165" s="11">
        <v>0</v>
      </c>
      <c r="Y2165" s="11">
        <v>1</v>
      </c>
      <c r="Z2165" s="11">
        <v>2</v>
      </c>
      <c r="AA2165" s="12" t="s">
        <v>32958</v>
      </c>
      <c r="AB2165" s="17" t="str">
        <f t="shared" si="199"/>
        <v>Programme: Flexible Combined Honours - Cornwall</v>
      </c>
      <c r="AC2165" s="17">
        <f t="shared" si="200"/>
        <v>2</v>
      </c>
      <c r="AD2165" s="17">
        <f t="shared" si="201"/>
        <v>3</v>
      </c>
      <c r="AE2165" s="17" t="str">
        <f t="shared" si="202"/>
        <v/>
      </c>
      <c r="AF2165" s="17" t="str">
        <f t="shared" si="203"/>
        <v/>
      </c>
      <c r="AG2165" s="17" cm="1">
        <f t="array" ref="AG2165">IFERROR(IF(J2165="Level",INDEX($M2165:$S2165,AC2165+1),INDEX($M2165:$S2165,AC2165)),"")</f>
        <v>120</v>
      </c>
      <c r="AH2165" s="17" cm="1">
        <f t="array" ref="AH2165">IFERROR(IF(J2165="Level",INDEX($M2165:$S2165,AD2165+1),INDEX($M2165:$S2165,AD2165)),"")</f>
        <v>120</v>
      </c>
      <c r="AI2165" s="17" t="str" cm="1">
        <f t="array" ref="AI2165">IFERROR(INDEX($M2165:$S2165,AE2165),"")</f>
        <v/>
      </c>
      <c r="AJ2165" s="17" t="str" cm="1">
        <f t="array" ref="AJ2165">IFERROR(INDEX($M2165:$S2165,AF2165),"")</f>
        <v/>
      </c>
      <c r="AK2165" s="17" cm="1">
        <f t="array" ref="AK2165">IFERROR(IF(J2165="Level",INDEX($T2165:$Z2165,AC2165+1),INDEX($T2165:$Z2165,AC2165)),"")</f>
        <v>1</v>
      </c>
      <c r="AL2165" s="17" cm="1">
        <f t="array" ref="AL2165">IFERROR(IF(J2165="Level",INDEX($T2165:$Z2165,AD2165+1),INDEX($T2165:$Z2165,AD2165)),"")</f>
        <v>2</v>
      </c>
      <c r="AM2165" s="17" t="str" cm="1">
        <f t="array" ref="AM2165">IFERROR(INDEX($T2165:$Z2165,AE2165),"")</f>
        <v/>
      </c>
      <c r="AN2165" s="17" t="str" cm="1">
        <f t="array" ref="AN2165">IFERROR(INDEX($T2165:$Z2165,AF2165),"")</f>
        <v/>
      </c>
    </row>
    <row r="2166" spans="1:40" x14ac:dyDescent="0.2">
      <c r="A2166" s="17" t="str">
        <f t="shared" si="198"/>
        <v>BA Film and Television Studies: UFA3EGLEGL12</v>
      </c>
      <c r="B2166" s="11" t="s">
        <v>863</v>
      </c>
      <c r="C2166" s="11" t="s">
        <v>31936</v>
      </c>
      <c r="D2166" s="11" t="s">
        <v>32849</v>
      </c>
      <c r="E2166" s="11" t="s">
        <v>196</v>
      </c>
      <c r="F2166" s="11" t="s">
        <v>76</v>
      </c>
      <c r="G2166" s="11" t="s">
        <v>32717</v>
      </c>
      <c r="H2166" s="11" t="s">
        <v>77</v>
      </c>
      <c r="I2166" s="11">
        <v>2</v>
      </c>
      <c r="J2166" s="11" t="s">
        <v>78</v>
      </c>
      <c r="K2166" s="11" t="s">
        <v>32718</v>
      </c>
      <c r="L2166" s="11">
        <v>120</v>
      </c>
      <c r="M2166" s="11">
        <v>0</v>
      </c>
      <c r="N2166" s="11">
        <v>120</v>
      </c>
      <c r="O2166" s="11">
        <v>120</v>
      </c>
      <c r="P2166" s="11">
        <v>0</v>
      </c>
      <c r="Q2166" s="11">
        <v>0</v>
      </c>
      <c r="R2166" s="11">
        <v>120</v>
      </c>
      <c r="S2166" s="11">
        <v>120</v>
      </c>
      <c r="T2166" s="11">
        <v>0</v>
      </c>
      <c r="U2166" s="11">
        <v>1</v>
      </c>
      <c r="V2166" s="11">
        <v>2</v>
      </c>
      <c r="W2166" s="11">
        <v>0</v>
      </c>
      <c r="X2166" s="11">
        <v>0</v>
      </c>
      <c r="Y2166" s="11">
        <v>1</v>
      </c>
      <c r="Z2166" s="11">
        <v>2</v>
      </c>
      <c r="AA2166" s="12" t="s">
        <v>32958</v>
      </c>
      <c r="AB2166" s="17" t="str">
        <f t="shared" si="199"/>
        <v>Programme: BA Film and Television Studies</v>
      </c>
      <c r="AC2166" s="17">
        <f t="shared" si="200"/>
        <v>2</v>
      </c>
      <c r="AD2166" s="17">
        <f t="shared" si="201"/>
        <v>3</v>
      </c>
      <c r="AE2166" s="17" t="str">
        <f t="shared" si="202"/>
        <v/>
      </c>
      <c r="AF2166" s="17" t="str">
        <f t="shared" si="203"/>
        <v/>
      </c>
      <c r="AG2166" s="17" cm="1">
        <f t="array" ref="AG2166">IFERROR(IF(J2166="Level",INDEX($M2166:$S2166,AC2166+1),INDEX($M2166:$S2166,AC2166)),"")</f>
        <v>120</v>
      </c>
      <c r="AH2166" s="17" cm="1">
        <f t="array" ref="AH2166">IFERROR(IF(J2166="Level",INDEX($M2166:$S2166,AD2166+1),INDEX($M2166:$S2166,AD2166)),"")</f>
        <v>120</v>
      </c>
      <c r="AI2166" s="17" t="str" cm="1">
        <f t="array" ref="AI2166">IFERROR(INDEX($M2166:$S2166,AE2166),"")</f>
        <v/>
      </c>
      <c r="AJ2166" s="17" t="str" cm="1">
        <f t="array" ref="AJ2166">IFERROR(INDEX($M2166:$S2166,AF2166),"")</f>
        <v/>
      </c>
      <c r="AK2166" s="17" cm="1">
        <f t="array" ref="AK2166">IFERROR(IF(J2166="Level",INDEX($T2166:$Z2166,AC2166+1),INDEX($T2166:$Z2166,AC2166)),"")</f>
        <v>1</v>
      </c>
      <c r="AL2166" s="17" cm="1">
        <f t="array" ref="AL2166">IFERROR(IF(J2166="Level",INDEX($T2166:$Z2166,AD2166+1),INDEX($T2166:$Z2166,AD2166)),"")</f>
        <v>2</v>
      </c>
      <c r="AM2166" s="17" t="str" cm="1">
        <f t="array" ref="AM2166">IFERROR(INDEX($T2166:$Z2166,AE2166),"")</f>
        <v/>
      </c>
      <c r="AN2166" s="17" t="str" cm="1">
        <f t="array" ref="AN2166">IFERROR(INDEX($T2166:$Z2166,AF2166),"")</f>
        <v/>
      </c>
    </row>
    <row r="2167" spans="1:40" x14ac:dyDescent="0.2">
      <c r="A2167" s="17" t="str">
        <f t="shared" si="198"/>
        <v>BA Film and Television Studies and Communications: UFA3EGLEGL18</v>
      </c>
      <c r="B2167" s="11" t="s">
        <v>871</v>
      </c>
      <c r="C2167" s="11" t="s">
        <v>31936</v>
      </c>
      <c r="D2167" s="11" t="s">
        <v>32848</v>
      </c>
      <c r="E2167" s="11" t="s">
        <v>196</v>
      </c>
      <c r="F2167" s="11" t="s">
        <v>76</v>
      </c>
      <c r="G2167" s="11" t="s">
        <v>32717</v>
      </c>
      <c r="H2167" s="11" t="s">
        <v>77</v>
      </c>
      <c r="I2167" s="11">
        <v>2</v>
      </c>
      <c r="J2167" s="11" t="s">
        <v>78</v>
      </c>
      <c r="K2167" s="11" t="s">
        <v>32718</v>
      </c>
      <c r="L2167" s="11">
        <v>120</v>
      </c>
      <c r="M2167" s="11">
        <v>0</v>
      </c>
      <c r="N2167" s="11">
        <v>120</v>
      </c>
      <c r="O2167" s="11">
        <v>120</v>
      </c>
      <c r="P2167" s="11">
        <v>0</v>
      </c>
      <c r="Q2167" s="11">
        <v>0</v>
      </c>
      <c r="R2167" s="11">
        <v>120</v>
      </c>
      <c r="S2167" s="11">
        <v>120</v>
      </c>
      <c r="T2167" s="11">
        <v>0</v>
      </c>
      <c r="U2167" s="11">
        <v>1</v>
      </c>
      <c r="V2167" s="11">
        <v>2</v>
      </c>
      <c r="W2167" s="11">
        <v>0</v>
      </c>
      <c r="X2167" s="11">
        <v>0</v>
      </c>
      <c r="Y2167" s="11">
        <v>1</v>
      </c>
      <c r="Z2167" s="11">
        <v>2</v>
      </c>
      <c r="AA2167" s="12" t="s">
        <v>32958</v>
      </c>
      <c r="AB2167" s="17" t="str">
        <f t="shared" si="199"/>
        <v>Programme: BA Film and Television Studies and Communications</v>
      </c>
      <c r="AC2167" s="17">
        <f t="shared" si="200"/>
        <v>2</v>
      </c>
      <c r="AD2167" s="17">
        <f t="shared" si="201"/>
        <v>3</v>
      </c>
      <c r="AE2167" s="17" t="str">
        <f t="shared" si="202"/>
        <v/>
      </c>
      <c r="AF2167" s="17" t="str">
        <f t="shared" si="203"/>
        <v/>
      </c>
      <c r="AG2167" s="17" cm="1">
        <f t="array" ref="AG2167">IFERROR(IF(J2167="Level",INDEX($M2167:$S2167,AC2167+1),INDEX($M2167:$S2167,AC2167)),"")</f>
        <v>120</v>
      </c>
      <c r="AH2167" s="17" cm="1">
        <f t="array" ref="AH2167">IFERROR(IF(J2167="Level",INDEX($M2167:$S2167,AD2167+1),INDEX($M2167:$S2167,AD2167)),"")</f>
        <v>120</v>
      </c>
      <c r="AI2167" s="17" t="str" cm="1">
        <f t="array" ref="AI2167">IFERROR(INDEX($M2167:$S2167,AE2167),"")</f>
        <v/>
      </c>
      <c r="AJ2167" s="17" t="str" cm="1">
        <f t="array" ref="AJ2167">IFERROR(INDEX($M2167:$S2167,AF2167),"")</f>
        <v/>
      </c>
      <c r="AK2167" s="17" cm="1">
        <f t="array" ref="AK2167">IFERROR(IF(J2167="Level",INDEX($T2167:$Z2167,AC2167+1),INDEX($T2167:$Z2167,AC2167)),"")</f>
        <v>1</v>
      </c>
      <c r="AL2167" s="17" cm="1">
        <f t="array" ref="AL2167">IFERROR(IF(J2167="Level",INDEX($T2167:$Z2167,AD2167+1),INDEX($T2167:$Z2167,AD2167)),"")</f>
        <v>2</v>
      </c>
      <c r="AM2167" s="17" t="str" cm="1">
        <f t="array" ref="AM2167">IFERROR(INDEX($T2167:$Z2167,AE2167),"")</f>
        <v/>
      </c>
      <c r="AN2167" s="17" t="str" cm="1">
        <f t="array" ref="AN2167">IFERROR(INDEX($T2167:$Z2167,AF2167),"")</f>
        <v/>
      </c>
    </row>
    <row r="2168" spans="1:40" ht="25.5" x14ac:dyDescent="0.2">
      <c r="A2168" s="17" t="str">
        <f t="shared" si="198"/>
        <v>BA Film and Television Studies and Modern Languages (3-year): UFA3EGLSML06</v>
      </c>
      <c r="B2168" s="11" t="s">
        <v>881</v>
      </c>
      <c r="C2168" s="11" t="s">
        <v>31936</v>
      </c>
      <c r="D2168" s="11" t="s">
        <v>32841</v>
      </c>
      <c r="E2168" s="11" t="s">
        <v>196</v>
      </c>
      <c r="F2168" s="11" t="s">
        <v>76</v>
      </c>
      <c r="G2168" s="11" t="s">
        <v>32717</v>
      </c>
      <c r="H2168" s="11" t="s">
        <v>77</v>
      </c>
      <c r="I2168" s="11">
        <v>2</v>
      </c>
      <c r="J2168" s="11" t="s">
        <v>78</v>
      </c>
      <c r="K2168" s="11" t="s">
        <v>32718</v>
      </c>
      <c r="L2168" s="11">
        <v>120</v>
      </c>
      <c r="M2168" s="11">
        <v>0</v>
      </c>
      <c r="N2168" s="11">
        <v>120</v>
      </c>
      <c r="O2168" s="11">
        <v>120</v>
      </c>
      <c r="P2168" s="11">
        <v>0</v>
      </c>
      <c r="Q2168" s="11">
        <v>0</v>
      </c>
      <c r="R2168" s="11">
        <v>120</v>
      </c>
      <c r="S2168" s="11">
        <v>120</v>
      </c>
      <c r="T2168" s="11">
        <v>0</v>
      </c>
      <c r="U2168" s="11">
        <v>1</v>
      </c>
      <c r="V2168" s="11">
        <v>2</v>
      </c>
      <c r="W2168" s="11">
        <v>0</v>
      </c>
      <c r="X2168" s="11">
        <v>0</v>
      </c>
      <c r="Y2168" s="11">
        <v>1</v>
      </c>
      <c r="Z2168" s="11">
        <v>2</v>
      </c>
      <c r="AA2168" s="12" t="s">
        <v>32958</v>
      </c>
      <c r="AB2168" s="17" t="str">
        <f t="shared" si="199"/>
        <v>Programme: BA Film and Television Studies and Modern Languages (3-year)</v>
      </c>
      <c r="AC2168" s="17">
        <f t="shared" si="200"/>
        <v>2</v>
      </c>
      <c r="AD2168" s="17">
        <f t="shared" si="201"/>
        <v>3</v>
      </c>
      <c r="AE2168" s="17" t="str">
        <f t="shared" si="202"/>
        <v/>
      </c>
      <c r="AF2168" s="17" t="str">
        <f t="shared" si="203"/>
        <v/>
      </c>
      <c r="AG2168" s="17" cm="1">
        <f t="array" ref="AG2168">IFERROR(IF(J2168="Level",INDEX($M2168:$S2168,AC2168+1),INDEX($M2168:$S2168,AC2168)),"")</f>
        <v>120</v>
      </c>
      <c r="AH2168" s="17" cm="1">
        <f t="array" ref="AH2168">IFERROR(IF(J2168="Level",INDEX($M2168:$S2168,AD2168+1),INDEX($M2168:$S2168,AD2168)),"")</f>
        <v>120</v>
      </c>
      <c r="AI2168" s="17" t="str" cm="1">
        <f t="array" ref="AI2168">IFERROR(INDEX($M2168:$S2168,AE2168),"")</f>
        <v/>
      </c>
      <c r="AJ2168" s="17" t="str" cm="1">
        <f t="array" ref="AJ2168">IFERROR(INDEX($M2168:$S2168,AF2168),"")</f>
        <v/>
      </c>
      <c r="AK2168" s="17" cm="1">
        <f t="array" ref="AK2168">IFERROR(IF(J2168="Level",INDEX($T2168:$Z2168,AC2168+1),INDEX($T2168:$Z2168,AC2168)),"")</f>
        <v>1</v>
      </c>
      <c r="AL2168" s="17" cm="1">
        <f t="array" ref="AL2168">IFERROR(IF(J2168="Level",INDEX($T2168:$Z2168,AD2168+1),INDEX($T2168:$Z2168,AD2168)),"")</f>
        <v>2</v>
      </c>
      <c r="AM2168" s="17" t="str" cm="1">
        <f t="array" ref="AM2168">IFERROR(INDEX($T2168:$Z2168,AE2168),"")</f>
        <v/>
      </c>
      <c r="AN2168" s="17" t="str" cm="1">
        <f t="array" ref="AN2168">IFERROR(INDEX($T2168:$Z2168,AF2168),"")</f>
        <v/>
      </c>
    </row>
    <row r="2169" spans="1:40" ht="25.5" x14ac:dyDescent="0.2">
      <c r="A2169" s="17" t="str">
        <f t="shared" si="198"/>
        <v>BA Film and Television Studies and Global Cultural Studies (3-year): UFA3EGLSML11</v>
      </c>
      <c r="B2169" s="11" t="s">
        <v>888</v>
      </c>
      <c r="C2169" s="11" t="s">
        <v>31936</v>
      </c>
      <c r="D2169" s="11" t="s">
        <v>32843</v>
      </c>
      <c r="E2169" s="11" t="s">
        <v>196</v>
      </c>
      <c r="F2169" s="11" t="s">
        <v>76</v>
      </c>
      <c r="G2169" s="11" t="s">
        <v>32717</v>
      </c>
      <c r="H2169" s="11" t="s">
        <v>77</v>
      </c>
      <c r="I2169" s="11">
        <v>2</v>
      </c>
      <c r="J2169" s="11" t="s">
        <v>78</v>
      </c>
      <c r="K2169" s="11" t="s">
        <v>32718</v>
      </c>
      <c r="L2169" s="11">
        <v>120</v>
      </c>
      <c r="M2169" s="11">
        <v>0</v>
      </c>
      <c r="N2169" s="11">
        <v>120</v>
      </c>
      <c r="O2169" s="11">
        <v>120</v>
      </c>
      <c r="P2169" s="11">
        <v>0</v>
      </c>
      <c r="Q2169" s="11">
        <v>0</v>
      </c>
      <c r="R2169" s="11">
        <v>120</v>
      </c>
      <c r="S2169" s="11">
        <v>120</v>
      </c>
      <c r="T2169" s="11">
        <v>0</v>
      </c>
      <c r="U2169" s="11">
        <v>1</v>
      </c>
      <c r="V2169" s="11">
        <v>2</v>
      </c>
      <c r="W2169" s="11">
        <v>0</v>
      </c>
      <c r="X2169" s="11">
        <v>0</v>
      </c>
      <c r="Y2169" s="11">
        <v>1</v>
      </c>
      <c r="Z2169" s="11">
        <v>2</v>
      </c>
      <c r="AA2169" s="12" t="s">
        <v>32958</v>
      </c>
      <c r="AB2169" s="17" t="str">
        <f t="shared" si="199"/>
        <v>Programme: BA Film and Television Studies and Global Cultural Studies (3-year)</v>
      </c>
      <c r="AC2169" s="17">
        <f t="shared" si="200"/>
        <v>2</v>
      </c>
      <c r="AD2169" s="17">
        <f t="shared" si="201"/>
        <v>3</v>
      </c>
      <c r="AE2169" s="17" t="str">
        <f t="shared" si="202"/>
        <v/>
      </c>
      <c r="AF2169" s="17" t="str">
        <f t="shared" si="203"/>
        <v/>
      </c>
      <c r="AG2169" s="17" cm="1">
        <f t="array" ref="AG2169">IFERROR(IF(J2169="Level",INDEX($M2169:$S2169,AC2169+1),INDEX($M2169:$S2169,AC2169)),"")</f>
        <v>120</v>
      </c>
      <c r="AH2169" s="17" cm="1">
        <f t="array" ref="AH2169">IFERROR(IF(J2169="Level",INDEX($M2169:$S2169,AD2169+1),INDEX($M2169:$S2169,AD2169)),"")</f>
        <v>120</v>
      </c>
      <c r="AI2169" s="17" t="str" cm="1">
        <f t="array" ref="AI2169">IFERROR(INDEX($M2169:$S2169,AE2169),"")</f>
        <v/>
      </c>
      <c r="AJ2169" s="17" t="str" cm="1">
        <f t="array" ref="AJ2169">IFERROR(INDEX($M2169:$S2169,AF2169),"")</f>
        <v/>
      </c>
      <c r="AK2169" s="17" cm="1">
        <f t="array" ref="AK2169">IFERROR(IF(J2169="Level",INDEX($T2169:$Z2169,AC2169+1),INDEX($T2169:$Z2169,AC2169)),"")</f>
        <v>1</v>
      </c>
      <c r="AL2169" s="17" cm="1">
        <f t="array" ref="AL2169">IFERROR(IF(J2169="Level",INDEX($T2169:$Z2169,AD2169+1),INDEX($T2169:$Z2169,AD2169)),"")</f>
        <v>2</v>
      </c>
      <c r="AM2169" s="17" t="str" cm="1">
        <f t="array" ref="AM2169">IFERROR(INDEX($T2169:$Z2169,AE2169),"")</f>
        <v/>
      </c>
      <c r="AN2169" s="17" t="str" cm="1">
        <f t="array" ref="AN2169">IFERROR(INDEX($T2169:$Z2169,AF2169),"")</f>
        <v/>
      </c>
    </row>
    <row r="2170" spans="1:40" x14ac:dyDescent="0.2">
      <c r="A2170" s="17" t="str">
        <f t="shared" si="198"/>
        <v>BA Film Studies and Global Cultural Studies (3-year): UFA3EGLSML12</v>
      </c>
      <c r="B2170" s="11" t="s">
        <v>889</v>
      </c>
      <c r="C2170" s="11" t="s">
        <v>31936</v>
      </c>
      <c r="D2170" s="11" t="s">
        <v>890</v>
      </c>
      <c r="E2170" s="11" t="s">
        <v>196</v>
      </c>
      <c r="F2170" s="11" t="s">
        <v>76</v>
      </c>
      <c r="G2170" s="11" t="s">
        <v>32717</v>
      </c>
      <c r="H2170" s="11" t="s">
        <v>77</v>
      </c>
      <c r="I2170" s="11">
        <v>2</v>
      </c>
      <c r="J2170" s="11" t="s">
        <v>78</v>
      </c>
      <c r="K2170" s="11" t="s">
        <v>32718</v>
      </c>
      <c r="L2170" s="11">
        <v>120</v>
      </c>
      <c r="M2170" s="11">
        <v>0</v>
      </c>
      <c r="N2170" s="11">
        <v>120</v>
      </c>
      <c r="O2170" s="11">
        <v>120</v>
      </c>
      <c r="P2170" s="11">
        <v>0</v>
      </c>
      <c r="Q2170" s="11">
        <v>0</v>
      </c>
      <c r="R2170" s="11">
        <v>120</v>
      </c>
      <c r="S2170" s="11">
        <v>120</v>
      </c>
      <c r="T2170" s="11">
        <v>0</v>
      </c>
      <c r="U2170" s="11">
        <v>1</v>
      </c>
      <c r="V2170" s="11">
        <v>2</v>
      </c>
      <c r="W2170" s="11">
        <v>0</v>
      </c>
      <c r="X2170" s="11">
        <v>0</v>
      </c>
      <c r="Y2170" s="11">
        <v>1</v>
      </c>
      <c r="Z2170" s="11">
        <v>2</v>
      </c>
      <c r="AA2170" s="12" t="s">
        <v>32958</v>
      </c>
      <c r="AB2170" s="17" t="str">
        <f t="shared" si="199"/>
        <v>Programme: BA Film Studies and Global Cultural Studies (3-year)</v>
      </c>
      <c r="AC2170" s="17">
        <f t="shared" si="200"/>
        <v>2</v>
      </c>
      <c r="AD2170" s="17">
        <f t="shared" si="201"/>
        <v>3</v>
      </c>
      <c r="AE2170" s="17" t="str">
        <f t="shared" si="202"/>
        <v/>
      </c>
      <c r="AF2170" s="17" t="str">
        <f t="shared" si="203"/>
        <v/>
      </c>
      <c r="AG2170" s="17" cm="1">
        <f t="array" ref="AG2170">IFERROR(IF(J2170="Level",INDEX($M2170:$S2170,AC2170+1),INDEX($M2170:$S2170,AC2170)),"")</f>
        <v>120</v>
      </c>
      <c r="AH2170" s="17" cm="1">
        <f t="array" ref="AH2170">IFERROR(IF(J2170="Level",INDEX($M2170:$S2170,AD2170+1),INDEX($M2170:$S2170,AD2170)),"")</f>
        <v>120</v>
      </c>
      <c r="AI2170" s="17" t="str" cm="1">
        <f t="array" ref="AI2170">IFERROR(INDEX($M2170:$S2170,AE2170),"")</f>
        <v/>
      </c>
      <c r="AJ2170" s="17" t="str" cm="1">
        <f t="array" ref="AJ2170">IFERROR(INDEX($M2170:$S2170,AF2170),"")</f>
        <v/>
      </c>
      <c r="AK2170" s="17" cm="1">
        <f t="array" ref="AK2170">IFERROR(IF(J2170="Level",INDEX($T2170:$Z2170,AC2170+1),INDEX($T2170:$Z2170,AC2170)),"")</f>
        <v>1</v>
      </c>
      <c r="AL2170" s="17" cm="1">
        <f t="array" ref="AL2170">IFERROR(IF(J2170="Level",INDEX($T2170:$Z2170,AD2170+1),INDEX($T2170:$Z2170,AD2170)),"")</f>
        <v>2</v>
      </c>
      <c r="AM2170" s="17" t="str" cm="1">
        <f t="array" ref="AM2170">IFERROR(INDEX($T2170:$Z2170,AE2170),"")</f>
        <v/>
      </c>
      <c r="AN2170" s="17" t="str" cm="1">
        <f t="array" ref="AN2170">IFERROR(INDEX($T2170:$Z2170,AF2170),"")</f>
        <v/>
      </c>
    </row>
    <row r="2171" spans="1:40" x14ac:dyDescent="0.2">
      <c r="A2171" s="17" t="str">
        <f t="shared" si="198"/>
        <v>BA Environmental Humanities - Cornwall: UFA3EGLEGLCC</v>
      </c>
      <c r="B2171" s="11" t="s">
        <v>875</v>
      </c>
      <c r="C2171" s="11" t="s">
        <v>31936</v>
      </c>
      <c r="D2171" s="11" t="s">
        <v>876</v>
      </c>
      <c r="E2171" s="11" t="s">
        <v>206</v>
      </c>
      <c r="F2171" s="11" t="s">
        <v>76</v>
      </c>
      <c r="G2171" s="11" t="s">
        <v>32717</v>
      </c>
      <c r="H2171" s="11" t="s">
        <v>77</v>
      </c>
      <c r="I2171" s="11">
        <v>2</v>
      </c>
      <c r="J2171" s="11" t="s">
        <v>78</v>
      </c>
      <c r="K2171" s="11" t="s">
        <v>32718</v>
      </c>
      <c r="L2171" s="11">
        <v>120</v>
      </c>
      <c r="M2171" s="11">
        <v>0</v>
      </c>
      <c r="N2171" s="11">
        <v>120</v>
      </c>
      <c r="O2171" s="11">
        <v>120</v>
      </c>
      <c r="P2171" s="11">
        <v>0</v>
      </c>
      <c r="Q2171" s="11">
        <v>0</v>
      </c>
      <c r="R2171" s="11">
        <v>120</v>
      </c>
      <c r="S2171" s="11">
        <v>120</v>
      </c>
      <c r="T2171" s="11">
        <v>0</v>
      </c>
      <c r="U2171" s="11">
        <v>1</v>
      </c>
      <c r="V2171" s="11">
        <v>2</v>
      </c>
      <c r="W2171" s="11">
        <v>0</v>
      </c>
      <c r="X2171" s="11">
        <v>0</v>
      </c>
      <c r="Y2171" s="11">
        <v>1</v>
      </c>
      <c r="Z2171" s="11">
        <v>2</v>
      </c>
      <c r="AA2171" s="12" t="s">
        <v>32958</v>
      </c>
      <c r="AB2171" s="17" t="str">
        <f t="shared" si="199"/>
        <v>Programme: BA Environmental Humanities - Cornwall</v>
      </c>
      <c r="AC2171" s="17">
        <f t="shared" si="200"/>
        <v>2</v>
      </c>
      <c r="AD2171" s="17">
        <f t="shared" si="201"/>
        <v>3</v>
      </c>
      <c r="AE2171" s="17" t="str">
        <f t="shared" si="202"/>
        <v/>
      </c>
      <c r="AF2171" s="17" t="str">
        <f t="shared" si="203"/>
        <v/>
      </c>
      <c r="AG2171" s="17" cm="1">
        <f t="array" ref="AG2171">IFERROR(IF(J2171="Level",INDEX($M2171:$S2171,AC2171+1),INDEX($M2171:$S2171,AC2171)),"")</f>
        <v>120</v>
      </c>
      <c r="AH2171" s="17" cm="1">
        <f t="array" ref="AH2171">IFERROR(IF(J2171="Level",INDEX($M2171:$S2171,AD2171+1),INDEX($M2171:$S2171,AD2171)),"")</f>
        <v>120</v>
      </c>
      <c r="AI2171" s="17" t="str" cm="1">
        <f t="array" ref="AI2171">IFERROR(INDEX($M2171:$S2171,AE2171),"")</f>
        <v/>
      </c>
      <c r="AJ2171" s="17" t="str" cm="1">
        <f t="array" ref="AJ2171">IFERROR(INDEX($M2171:$S2171,AF2171),"")</f>
        <v/>
      </c>
      <c r="AK2171" s="17" cm="1">
        <f t="array" ref="AK2171">IFERROR(IF(J2171="Level",INDEX($T2171:$Z2171,AC2171+1),INDEX($T2171:$Z2171,AC2171)),"")</f>
        <v>1</v>
      </c>
      <c r="AL2171" s="17" cm="1">
        <f t="array" ref="AL2171">IFERROR(IF(J2171="Level",INDEX($T2171:$Z2171,AD2171+1),INDEX($T2171:$Z2171,AD2171)),"")</f>
        <v>2</v>
      </c>
      <c r="AM2171" s="17" t="str" cm="1">
        <f t="array" ref="AM2171">IFERROR(INDEX($T2171:$Z2171,AE2171),"")</f>
        <v/>
      </c>
      <c r="AN2171" s="17" t="str" cm="1">
        <f t="array" ref="AN2171">IFERROR(INDEX($T2171:$Z2171,AF2171),"")</f>
        <v/>
      </c>
    </row>
    <row r="2172" spans="1:40" x14ac:dyDescent="0.2">
      <c r="A2172" s="17" t="str">
        <f t="shared" si="198"/>
        <v>BA History and Geography - Cornwall: UFA3HPSGOACB</v>
      </c>
      <c r="B2172" s="11" t="s">
        <v>911</v>
      </c>
      <c r="C2172" s="11" t="s">
        <v>31936</v>
      </c>
      <c r="D2172" s="11" t="s">
        <v>912</v>
      </c>
      <c r="E2172" s="11" t="s">
        <v>206</v>
      </c>
      <c r="F2172" s="11" t="s">
        <v>76</v>
      </c>
      <c r="G2172" s="11" t="s">
        <v>32717</v>
      </c>
      <c r="H2172" s="11" t="s">
        <v>77</v>
      </c>
      <c r="I2172" s="11">
        <v>2</v>
      </c>
      <c r="J2172" s="11" t="s">
        <v>78</v>
      </c>
      <c r="K2172" s="11" t="s">
        <v>32718</v>
      </c>
      <c r="L2172" s="11">
        <v>120</v>
      </c>
      <c r="M2172" s="11">
        <v>0</v>
      </c>
      <c r="N2172" s="11">
        <v>120</v>
      </c>
      <c r="O2172" s="11">
        <v>120</v>
      </c>
      <c r="P2172" s="11">
        <v>0</v>
      </c>
      <c r="Q2172" s="11">
        <v>0</v>
      </c>
      <c r="R2172" s="11">
        <v>120</v>
      </c>
      <c r="S2172" s="11">
        <v>120</v>
      </c>
      <c r="T2172" s="11">
        <v>0</v>
      </c>
      <c r="U2172" s="11">
        <v>1</v>
      </c>
      <c r="V2172" s="11">
        <v>2</v>
      </c>
      <c r="W2172" s="11">
        <v>0</v>
      </c>
      <c r="X2172" s="11">
        <v>0</v>
      </c>
      <c r="Y2172" s="11">
        <v>1</v>
      </c>
      <c r="Z2172" s="11">
        <v>2</v>
      </c>
      <c r="AA2172" s="12" t="s">
        <v>32958</v>
      </c>
      <c r="AB2172" s="17" t="str">
        <f t="shared" si="199"/>
        <v>Programme: BA History and Geography - Cornwall</v>
      </c>
      <c r="AC2172" s="17">
        <f t="shared" si="200"/>
        <v>2</v>
      </c>
      <c r="AD2172" s="17">
        <f t="shared" si="201"/>
        <v>3</v>
      </c>
      <c r="AE2172" s="17" t="str">
        <f t="shared" si="202"/>
        <v/>
      </c>
      <c r="AF2172" s="17" t="str">
        <f t="shared" si="203"/>
        <v/>
      </c>
      <c r="AG2172" s="17" cm="1">
        <f t="array" ref="AG2172">IFERROR(IF(J2172="Level",INDEX($M2172:$S2172,AC2172+1),INDEX($M2172:$S2172,AC2172)),"")</f>
        <v>120</v>
      </c>
      <c r="AH2172" s="17" cm="1">
        <f t="array" ref="AH2172">IFERROR(IF(J2172="Level",INDEX($M2172:$S2172,AD2172+1),INDEX($M2172:$S2172,AD2172)),"")</f>
        <v>120</v>
      </c>
      <c r="AI2172" s="17" t="str" cm="1">
        <f t="array" ref="AI2172">IFERROR(INDEX($M2172:$S2172,AE2172),"")</f>
        <v/>
      </c>
      <c r="AJ2172" s="17" t="str" cm="1">
        <f t="array" ref="AJ2172">IFERROR(INDEX($M2172:$S2172,AF2172),"")</f>
        <v/>
      </c>
      <c r="AK2172" s="17" cm="1">
        <f t="array" ref="AK2172">IFERROR(IF(J2172="Level",INDEX($T2172:$Z2172,AC2172+1),INDEX($T2172:$Z2172,AC2172)),"")</f>
        <v>1</v>
      </c>
      <c r="AL2172" s="17" cm="1">
        <f t="array" ref="AL2172">IFERROR(IF(J2172="Level",INDEX($T2172:$Z2172,AD2172+1),INDEX($T2172:$Z2172,AD2172)),"")</f>
        <v>2</v>
      </c>
      <c r="AM2172" s="17" t="str" cm="1">
        <f t="array" ref="AM2172">IFERROR(INDEX($T2172:$Z2172,AE2172),"")</f>
        <v/>
      </c>
      <c r="AN2172" s="17" t="str" cm="1">
        <f t="array" ref="AN2172">IFERROR(INDEX($T2172:$Z2172,AF2172),"")</f>
        <v/>
      </c>
    </row>
    <row r="2173" spans="1:40" x14ac:dyDescent="0.2">
      <c r="A2173" s="17" t="str">
        <f t="shared" si="198"/>
        <v>BA History and Politics - Cornwall: UFA3HPSHPSCD</v>
      </c>
      <c r="B2173" s="11" t="s">
        <v>943</v>
      </c>
      <c r="C2173" s="11" t="s">
        <v>31936</v>
      </c>
      <c r="D2173" s="11" t="s">
        <v>944</v>
      </c>
      <c r="E2173" s="11" t="s">
        <v>206</v>
      </c>
      <c r="F2173" s="11" t="s">
        <v>76</v>
      </c>
      <c r="G2173" s="11" t="s">
        <v>32717</v>
      </c>
      <c r="H2173" s="11" t="s">
        <v>77</v>
      </c>
      <c r="I2173" s="11">
        <v>2</v>
      </c>
      <c r="J2173" s="11" t="s">
        <v>78</v>
      </c>
      <c r="K2173" s="11" t="s">
        <v>32718</v>
      </c>
      <c r="L2173" s="11">
        <v>120</v>
      </c>
      <c r="M2173" s="11">
        <v>0</v>
      </c>
      <c r="N2173" s="11">
        <v>120</v>
      </c>
      <c r="O2173" s="11">
        <v>120</v>
      </c>
      <c r="P2173" s="11">
        <v>0</v>
      </c>
      <c r="Q2173" s="11">
        <v>0</v>
      </c>
      <c r="R2173" s="11">
        <v>120</v>
      </c>
      <c r="S2173" s="11">
        <v>120</v>
      </c>
      <c r="T2173" s="11">
        <v>0</v>
      </c>
      <c r="U2173" s="11">
        <v>1</v>
      </c>
      <c r="V2173" s="11">
        <v>2</v>
      </c>
      <c r="W2173" s="11">
        <v>0</v>
      </c>
      <c r="X2173" s="11">
        <v>0</v>
      </c>
      <c r="Y2173" s="11">
        <v>1</v>
      </c>
      <c r="Z2173" s="11">
        <v>2</v>
      </c>
      <c r="AA2173" s="12" t="s">
        <v>32958</v>
      </c>
      <c r="AB2173" s="17" t="str">
        <f t="shared" si="199"/>
        <v>Programme: BA History and Politics - Cornwall</v>
      </c>
      <c r="AC2173" s="17">
        <f t="shared" si="200"/>
        <v>2</v>
      </c>
      <c r="AD2173" s="17">
        <f t="shared" si="201"/>
        <v>3</v>
      </c>
      <c r="AE2173" s="17" t="str">
        <f t="shared" si="202"/>
        <v/>
      </c>
      <c r="AF2173" s="17" t="str">
        <f t="shared" si="203"/>
        <v/>
      </c>
      <c r="AG2173" s="17" cm="1">
        <f t="array" ref="AG2173">IFERROR(IF(J2173="Level",INDEX($M2173:$S2173,AC2173+1),INDEX($M2173:$S2173,AC2173)),"")</f>
        <v>120</v>
      </c>
      <c r="AH2173" s="17" cm="1">
        <f t="array" ref="AH2173">IFERROR(IF(J2173="Level",INDEX($M2173:$S2173,AD2173+1),INDEX($M2173:$S2173,AD2173)),"")</f>
        <v>120</v>
      </c>
      <c r="AI2173" s="17" t="str" cm="1">
        <f t="array" ref="AI2173">IFERROR(INDEX($M2173:$S2173,AE2173),"")</f>
        <v/>
      </c>
      <c r="AJ2173" s="17" t="str" cm="1">
        <f t="array" ref="AJ2173">IFERROR(INDEX($M2173:$S2173,AF2173),"")</f>
        <v/>
      </c>
      <c r="AK2173" s="17" cm="1">
        <f t="array" ref="AK2173">IFERROR(IF(J2173="Level",INDEX($T2173:$Z2173,AC2173+1),INDEX($T2173:$Z2173,AC2173)),"")</f>
        <v>1</v>
      </c>
      <c r="AL2173" s="17" cm="1">
        <f t="array" ref="AL2173">IFERROR(IF(J2173="Level",INDEX($T2173:$Z2173,AD2173+1),INDEX($T2173:$Z2173,AD2173)),"")</f>
        <v>2</v>
      </c>
      <c r="AM2173" s="17" t="str" cm="1">
        <f t="array" ref="AM2173">IFERROR(INDEX($T2173:$Z2173,AE2173),"")</f>
        <v/>
      </c>
      <c r="AN2173" s="17" t="str" cm="1">
        <f t="array" ref="AN2173">IFERROR(INDEX($T2173:$Z2173,AF2173),"")</f>
        <v/>
      </c>
    </row>
    <row r="2174" spans="1:40" x14ac:dyDescent="0.2">
      <c r="A2174" s="17" t="str">
        <f t="shared" si="198"/>
        <v>BA History - Cornwall: UFA3HPSHPSCF</v>
      </c>
      <c r="B2174" s="11" t="s">
        <v>945</v>
      </c>
      <c r="C2174" s="11" t="s">
        <v>31936</v>
      </c>
      <c r="D2174" s="11" t="s">
        <v>946</v>
      </c>
      <c r="E2174" s="11" t="s">
        <v>206</v>
      </c>
      <c r="F2174" s="11" t="s">
        <v>76</v>
      </c>
      <c r="G2174" s="11" t="s">
        <v>32717</v>
      </c>
      <c r="H2174" s="11" t="s">
        <v>77</v>
      </c>
      <c r="I2174" s="11">
        <v>2</v>
      </c>
      <c r="J2174" s="11" t="s">
        <v>78</v>
      </c>
      <c r="K2174" s="11" t="s">
        <v>32718</v>
      </c>
      <c r="L2174" s="11">
        <v>120</v>
      </c>
      <c r="M2174" s="11">
        <v>0</v>
      </c>
      <c r="N2174" s="11">
        <v>120</v>
      </c>
      <c r="O2174" s="11">
        <v>120</v>
      </c>
      <c r="P2174" s="11">
        <v>0</v>
      </c>
      <c r="Q2174" s="11">
        <v>0</v>
      </c>
      <c r="R2174" s="11">
        <v>120</v>
      </c>
      <c r="S2174" s="11">
        <v>120</v>
      </c>
      <c r="T2174" s="11">
        <v>0</v>
      </c>
      <c r="U2174" s="11">
        <v>1</v>
      </c>
      <c r="V2174" s="11">
        <v>2</v>
      </c>
      <c r="W2174" s="11">
        <v>0</v>
      </c>
      <c r="X2174" s="11">
        <v>0</v>
      </c>
      <c r="Y2174" s="11">
        <v>1</v>
      </c>
      <c r="Z2174" s="11">
        <v>2</v>
      </c>
      <c r="AA2174" s="12" t="s">
        <v>32958</v>
      </c>
      <c r="AB2174" s="17" t="str">
        <f t="shared" si="199"/>
        <v>Programme: BA History - Cornwall</v>
      </c>
      <c r="AC2174" s="17">
        <f t="shared" si="200"/>
        <v>2</v>
      </c>
      <c r="AD2174" s="17">
        <f t="shared" si="201"/>
        <v>3</v>
      </c>
      <c r="AE2174" s="17" t="str">
        <f t="shared" si="202"/>
        <v/>
      </c>
      <c r="AF2174" s="17" t="str">
        <f t="shared" si="203"/>
        <v/>
      </c>
      <c r="AG2174" s="17" cm="1">
        <f t="array" ref="AG2174">IFERROR(IF(J2174="Level",INDEX($M2174:$S2174,AC2174+1),INDEX($M2174:$S2174,AC2174)),"")</f>
        <v>120</v>
      </c>
      <c r="AH2174" s="17" cm="1">
        <f t="array" ref="AH2174">IFERROR(IF(J2174="Level",INDEX($M2174:$S2174,AD2174+1),INDEX($M2174:$S2174,AD2174)),"")</f>
        <v>120</v>
      </c>
      <c r="AI2174" s="17" t="str" cm="1">
        <f t="array" ref="AI2174">IFERROR(INDEX($M2174:$S2174,AE2174),"")</f>
        <v/>
      </c>
      <c r="AJ2174" s="17" t="str" cm="1">
        <f t="array" ref="AJ2174">IFERROR(INDEX($M2174:$S2174,AF2174),"")</f>
        <v/>
      </c>
      <c r="AK2174" s="17" cm="1">
        <f t="array" ref="AK2174">IFERROR(IF(J2174="Level",INDEX($T2174:$Z2174,AC2174+1),INDEX($T2174:$Z2174,AC2174)),"")</f>
        <v>1</v>
      </c>
      <c r="AL2174" s="17" cm="1">
        <f t="array" ref="AL2174">IFERROR(IF(J2174="Level",INDEX($T2174:$Z2174,AD2174+1),INDEX($T2174:$Z2174,AD2174)),"")</f>
        <v>2</v>
      </c>
      <c r="AM2174" s="17" t="str" cm="1">
        <f t="array" ref="AM2174">IFERROR(INDEX($T2174:$Z2174,AE2174),"")</f>
        <v/>
      </c>
      <c r="AN2174" s="17" t="str" cm="1">
        <f t="array" ref="AN2174">IFERROR(INDEX($T2174:$Z2174,AF2174),"")</f>
        <v/>
      </c>
    </row>
    <row r="2175" spans="1:40" x14ac:dyDescent="0.2">
      <c r="A2175" s="17" t="str">
        <f t="shared" si="198"/>
        <v>BA History and International Relations - Cornwall: UFA3HPSHPSCJ</v>
      </c>
      <c r="B2175" s="11" t="s">
        <v>951</v>
      </c>
      <c r="C2175" s="11" t="s">
        <v>31936</v>
      </c>
      <c r="D2175" s="11" t="s">
        <v>952</v>
      </c>
      <c r="E2175" s="11" t="s">
        <v>206</v>
      </c>
      <c r="F2175" s="11" t="s">
        <v>76</v>
      </c>
      <c r="G2175" s="11" t="s">
        <v>32717</v>
      </c>
      <c r="H2175" s="11" t="s">
        <v>77</v>
      </c>
      <c r="I2175" s="11">
        <v>2</v>
      </c>
      <c r="J2175" s="11" t="s">
        <v>78</v>
      </c>
      <c r="K2175" s="11" t="s">
        <v>32718</v>
      </c>
      <c r="L2175" s="11">
        <v>120</v>
      </c>
      <c r="M2175" s="11">
        <v>0</v>
      </c>
      <c r="N2175" s="11">
        <v>120</v>
      </c>
      <c r="O2175" s="11">
        <v>120</v>
      </c>
      <c r="P2175" s="11">
        <v>0</v>
      </c>
      <c r="Q2175" s="11">
        <v>0</v>
      </c>
      <c r="R2175" s="11">
        <v>120</v>
      </c>
      <c r="S2175" s="11">
        <v>120</v>
      </c>
      <c r="T2175" s="11">
        <v>0</v>
      </c>
      <c r="U2175" s="11">
        <v>1</v>
      </c>
      <c r="V2175" s="11">
        <v>2</v>
      </c>
      <c r="W2175" s="11">
        <v>0</v>
      </c>
      <c r="X2175" s="11">
        <v>0</v>
      </c>
      <c r="Y2175" s="11">
        <v>1</v>
      </c>
      <c r="Z2175" s="11">
        <v>2</v>
      </c>
      <c r="AA2175" s="12" t="s">
        <v>32958</v>
      </c>
      <c r="AB2175" s="17" t="str">
        <f t="shared" si="199"/>
        <v>Programme: BA History and International Relations - Cornwall</v>
      </c>
      <c r="AC2175" s="17">
        <f t="shared" si="200"/>
        <v>2</v>
      </c>
      <c r="AD2175" s="17">
        <f t="shared" si="201"/>
        <v>3</v>
      </c>
      <c r="AE2175" s="17" t="str">
        <f t="shared" si="202"/>
        <v/>
      </c>
      <c r="AF2175" s="17" t="str">
        <f t="shared" si="203"/>
        <v/>
      </c>
      <c r="AG2175" s="17" cm="1">
        <f t="array" ref="AG2175">IFERROR(IF(J2175="Level",INDEX($M2175:$S2175,AC2175+1),INDEX($M2175:$S2175,AC2175)),"")</f>
        <v>120</v>
      </c>
      <c r="AH2175" s="17" cm="1">
        <f t="array" ref="AH2175">IFERROR(IF(J2175="Level",INDEX($M2175:$S2175,AD2175+1),INDEX($M2175:$S2175,AD2175)),"")</f>
        <v>120</v>
      </c>
      <c r="AI2175" s="17" t="str" cm="1">
        <f t="array" ref="AI2175">IFERROR(INDEX($M2175:$S2175,AE2175),"")</f>
        <v/>
      </c>
      <c r="AJ2175" s="17" t="str" cm="1">
        <f t="array" ref="AJ2175">IFERROR(INDEX($M2175:$S2175,AF2175),"")</f>
        <v/>
      </c>
      <c r="AK2175" s="17" cm="1">
        <f t="array" ref="AK2175">IFERROR(IF(J2175="Level",INDEX($T2175:$Z2175,AC2175+1),INDEX($T2175:$Z2175,AC2175)),"")</f>
        <v>1</v>
      </c>
      <c r="AL2175" s="17" cm="1">
        <f t="array" ref="AL2175">IFERROR(IF(J2175="Level",INDEX($T2175:$Z2175,AD2175+1),INDEX($T2175:$Z2175,AD2175)),"")</f>
        <v>2</v>
      </c>
      <c r="AM2175" s="17" t="str" cm="1">
        <f t="array" ref="AM2175">IFERROR(INDEX($T2175:$Z2175,AE2175),"")</f>
        <v/>
      </c>
      <c r="AN2175" s="17" t="str" cm="1">
        <f t="array" ref="AN2175">IFERROR(INDEX($T2175:$Z2175,AF2175),"")</f>
        <v/>
      </c>
    </row>
    <row r="2176" spans="1:40" x14ac:dyDescent="0.2">
      <c r="A2176" s="17" t="str">
        <f t="shared" si="198"/>
        <v>BA History and Business - Cornwall: UFA3HPSSBECA</v>
      </c>
      <c r="B2176" s="11" t="s">
        <v>957</v>
      </c>
      <c r="C2176" s="11" t="s">
        <v>31936</v>
      </c>
      <c r="D2176" s="11" t="s">
        <v>958</v>
      </c>
      <c r="E2176" s="11" t="s">
        <v>206</v>
      </c>
      <c r="F2176" s="11" t="s">
        <v>76</v>
      </c>
      <c r="G2176" s="11" t="s">
        <v>32717</v>
      </c>
      <c r="H2176" s="11" t="s">
        <v>77</v>
      </c>
      <c r="I2176" s="11">
        <v>2</v>
      </c>
      <c r="J2176" s="11" t="s">
        <v>78</v>
      </c>
      <c r="K2176" s="11" t="s">
        <v>32718</v>
      </c>
      <c r="L2176" s="11">
        <v>120</v>
      </c>
      <c r="M2176" s="11">
        <v>0</v>
      </c>
      <c r="N2176" s="11">
        <v>120</v>
      </c>
      <c r="O2176" s="11">
        <v>120</v>
      </c>
      <c r="P2176" s="11">
        <v>0</v>
      </c>
      <c r="Q2176" s="11">
        <v>0</v>
      </c>
      <c r="R2176" s="11">
        <v>120</v>
      </c>
      <c r="S2176" s="11">
        <v>120</v>
      </c>
      <c r="T2176" s="11">
        <v>0</v>
      </c>
      <c r="U2176" s="11">
        <v>1</v>
      </c>
      <c r="V2176" s="11">
        <v>2</v>
      </c>
      <c r="W2176" s="11">
        <v>0</v>
      </c>
      <c r="X2176" s="11">
        <v>0</v>
      </c>
      <c r="Y2176" s="11">
        <v>1</v>
      </c>
      <c r="Z2176" s="11">
        <v>2</v>
      </c>
      <c r="AA2176" s="12" t="s">
        <v>32958</v>
      </c>
      <c r="AB2176" s="17" t="str">
        <f t="shared" si="199"/>
        <v>Programme: BA History and Business - Cornwall</v>
      </c>
      <c r="AC2176" s="17">
        <f t="shared" si="200"/>
        <v>2</v>
      </c>
      <c r="AD2176" s="17">
        <f t="shared" si="201"/>
        <v>3</v>
      </c>
      <c r="AE2176" s="17" t="str">
        <f t="shared" si="202"/>
        <v/>
      </c>
      <c r="AF2176" s="17" t="str">
        <f t="shared" si="203"/>
        <v/>
      </c>
      <c r="AG2176" s="17" cm="1">
        <f t="array" ref="AG2176">IFERROR(IF(J2176="Level",INDEX($M2176:$S2176,AC2176+1),INDEX($M2176:$S2176,AC2176)),"")</f>
        <v>120</v>
      </c>
      <c r="AH2176" s="17" cm="1">
        <f t="array" ref="AH2176">IFERROR(IF(J2176="Level",INDEX($M2176:$S2176,AD2176+1),INDEX($M2176:$S2176,AD2176)),"")</f>
        <v>120</v>
      </c>
      <c r="AI2176" s="17" t="str" cm="1">
        <f t="array" ref="AI2176">IFERROR(INDEX($M2176:$S2176,AE2176),"")</f>
        <v/>
      </c>
      <c r="AJ2176" s="17" t="str" cm="1">
        <f t="array" ref="AJ2176">IFERROR(INDEX($M2176:$S2176,AF2176),"")</f>
        <v/>
      </c>
      <c r="AK2176" s="17" cm="1">
        <f t="array" ref="AK2176">IFERROR(IF(J2176="Level",INDEX($T2176:$Z2176,AC2176+1),INDEX($T2176:$Z2176,AC2176)),"")</f>
        <v>1</v>
      </c>
      <c r="AL2176" s="17" cm="1">
        <f t="array" ref="AL2176">IFERROR(IF(J2176="Level",INDEX($T2176:$Z2176,AD2176+1),INDEX($T2176:$Z2176,AD2176)),"")</f>
        <v>2</v>
      </c>
      <c r="AM2176" s="17" t="str" cm="1">
        <f t="array" ref="AM2176">IFERROR(INDEX($T2176:$Z2176,AE2176),"")</f>
        <v/>
      </c>
      <c r="AN2176" s="17" t="str" cm="1">
        <f t="array" ref="AN2176">IFERROR(INDEX($T2176:$Z2176,AF2176),"")</f>
        <v/>
      </c>
    </row>
    <row r="2177" spans="1:40" x14ac:dyDescent="0.2">
      <c r="A2177" s="17" t="str">
        <f t="shared" si="198"/>
        <v>BA History and Ancient History: UFA3HPSCTH01</v>
      </c>
      <c r="B2177" s="11" t="s">
        <v>899</v>
      </c>
      <c r="C2177" s="11" t="s">
        <v>31936</v>
      </c>
      <c r="D2177" s="11" t="s">
        <v>900</v>
      </c>
      <c r="E2177" s="11" t="s">
        <v>217</v>
      </c>
      <c r="F2177" s="11" t="s">
        <v>76</v>
      </c>
      <c r="G2177" s="11" t="s">
        <v>32717</v>
      </c>
      <c r="H2177" s="11" t="s">
        <v>77</v>
      </c>
      <c r="I2177" s="11">
        <v>2</v>
      </c>
      <c r="J2177" s="11" t="s">
        <v>78</v>
      </c>
      <c r="K2177" s="11" t="s">
        <v>32718</v>
      </c>
      <c r="L2177" s="11">
        <v>120</v>
      </c>
      <c r="M2177" s="11">
        <v>0</v>
      </c>
      <c r="N2177" s="11">
        <v>120</v>
      </c>
      <c r="O2177" s="11">
        <v>120</v>
      </c>
      <c r="P2177" s="11">
        <v>0</v>
      </c>
      <c r="Q2177" s="11">
        <v>0</v>
      </c>
      <c r="R2177" s="11">
        <v>120</v>
      </c>
      <c r="S2177" s="11">
        <v>120</v>
      </c>
      <c r="T2177" s="11">
        <v>0</v>
      </c>
      <c r="U2177" s="11">
        <v>1</v>
      </c>
      <c r="V2177" s="11">
        <v>2</v>
      </c>
      <c r="W2177" s="11">
        <v>0</v>
      </c>
      <c r="X2177" s="11">
        <v>0</v>
      </c>
      <c r="Y2177" s="11">
        <v>1</v>
      </c>
      <c r="Z2177" s="11">
        <v>2</v>
      </c>
      <c r="AA2177" s="12" t="s">
        <v>32958</v>
      </c>
      <c r="AB2177" s="17" t="str">
        <f t="shared" si="199"/>
        <v>Programme: BA History and Ancient History</v>
      </c>
      <c r="AC2177" s="17">
        <f t="shared" si="200"/>
        <v>2</v>
      </c>
      <c r="AD2177" s="17">
        <f t="shared" si="201"/>
        <v>3</v>
      </c>
      <c r="AE2177" s="17" t="str">
        <f t="shared" si="202"/>
        <v/>
      </c>
      <c r="AF2177" s="17" t="str">
        <f t="shared" si="203"/>
        <v/>
      </c>
      <c r="AG2177" s="17" cm="1">
        <f t="array" ref="AG2177">IFERROR(IF(J2177="Level",INDEX($M2177:$S2177,AC2177+1),INDEX($M2177:$S2177,AC2177)),"")</f>
        <v>120</v>
      </c>
      <c r="AH2177" s="17" cm="1">
        <f t="array" ref="AH2177">IFERROR(IF(J2177="Level",INDEX($M2177:$S2177,AD2177+1),INDEX($M2177:$S2177,AD2177)),"")</f>
        <v>120</v>
      </c>
      <c r="AI2177" s="17" t="str" cm="1">
        <f t="array" ref="AI2177">IFERROR(INDEX($M2177:$S2177,AE2177),"")</f>
        <v/>
      </c>
      <c r="AJ2177" s="17" t="str" cm="1">
        <f t="array" ref="AJ2177">IFERROR(INDEX($M2177:$S2177,AF2177),"")</f>
        <v/>
      </c>
      <c r="AK2177" s="17" cm="1">
        <f t="array" ref="AK2177">IFERROR(IF(J2177="Level",INDEX($T2177:$Z2177,AC2177+1),INDEX($T2177:$Z2177,AC2177)),"")</f>
        <v>1</v>
      </c>
      <c r="AL2177" s="17" cm="1">
        <f t="array" ref="AL2177">IFERROR(IF(J2177="Level",INDEX($T2177:$Z2177,AD2177+1),INDEX($T2177:$Z2177,AD2177)),"")</f>
        <v>2</v>
      </c>
      <c r="AM2177" s="17" t="str" cm="1">
        <f t="array" ref="AM2177">IFERROR(INDEX($T2177:$Z2177,AE2177),"")</f>
        <v/>
      </c>
      <c r="AN2177" s="17" t="str" cm="1">
        <f t="array" ref="AN2177">IFERROR(INDEX($T2177:$Z2177,AF2177),"")</f>
        <v/>
      </c>
    </row>
    <row r="2178" spans="1:40" x14ac:dyDescent="0.2">
      <c r="A2178" s="17" t="str">
        <f t="shared" ref="A2178:A2241" si="204">D2178&amp;": "&amp;B2178</f>
        <v>BA History and Ancient History: UFA3HPSCTH05</v>
      </c>
      <c r="B2178" s="11" t="s">
        <v>32096</v>
      </c>
      <c r="C2178" s="11" t="s">
        <v>31936</v>
      </c>
      <c r="D2178" s="11" t="s">
        <v>900</v>
      </c>
      <c r="E2178" s="11" t="s">
        <v>217</v>
      </c>
      <c r="F2178" s="11" t="s">
        <v>76</v>
      </c>
      <c r="G2178" s="11" t="s">
        <v>32717</v>
      </c>
      <c r="H2178" s="11" t="s">
        <v>77</v>
      </c>
      <c r="I2178" s="11">
        <v>2</v>
      </c>
      <c r="J2178" s="11" t="s">
        <v>78</v>
      </c>
      <c r="K2178" s="11" t="s">
        <v>32718</v>
      </c>
      <c r="L2178" s="11">
        <v>120</v>
      </c>
      <c r="M2178" s="11">
        <v>0</v>
      </c>
      <c r="N2178" s="11">
        <v>120</v>
      </c>
      <c r="O2178" s="11">
        <v>120</v>
      </c>
      <c r="P2178" s="11">
        <v>0</v>
      </c>
      <c r="Q2178" s="11">
        <v>0</v>
      </c>
      <c r="R2178" s="11">
        <v>120</v>
      </c>
      <c r="S2178" s="11">
        <v>120</v>
      </c>
      <c r="T2178" s="11">
        <v>0</v>
      </c>
      <c r="U2178" s="11">
        <v>1</v>
      </c>
      <c r="V2178" s="11">
        <v>2</v>
      </c>
      <c r="W2178" s="11">
        <v>0</v>
      </c>
      <c r="X2178" s="11">
        <v>0</v>
      </c>
      <c r="Y2178" s="11">
        <v>1</v>
      </c>
      <c r="Z2178" s="11">
        <v>2</v>
      </c>
      <c r="AA2178" s="12" t="s">
        <v>32958</v>
      </c>
      <c r="AB2178" s="17" t="str">
        <f t="shared" ref="AB2178:AB2241" si="205">IF(H2178="Yes","Programme: "&amp;D2178,"Programme is not compatible with this tool")</f>
        <v>Programme: BA History and Ancient History</v>
      </c>
      <c r="AC2178" s="17">
        <f t="shared" ref="AC2178:AC2241" si="206">IF(J2178="Stage",IF(M2178&lt;&gt;0,1,IF(N2178&lt;&gt;0,2,IF(O2178&lt;&gt;0,3,IF(P2178&lt;&gt;0,4,IF(Q2178&lt;&gt;0,5,""))))),IF(J2178="","",IF(R2178&lt;&gt;0,5,IF(S2178&lt;&gt;0,6,""))))</f>
        <v>2</v>
      </c>
      <c r="AD2178" s="17">
        <f t="shared" ref="AD2178:AD2241" si="207">IF(J2178="Stage",IF(AND(N2178&lt;&gt;0,AC2178&lt;2),2,IF(AND(O2178&lt;&gt;0,AC2178&lt;3),3,IF(AND(P2178&lt;&gt;0,AC2178&lt;4),4,IF(AND(Q2178&lt;&gt;0,AC2178&lt;5),5,"")))),IF(J2178="","",IF(AC2178&lt;&gt;0,6)))</f>
        <v>3</v>
      </c>
      <c r="AE2178" s="17" t="str">
        <f t="shared" ref="AE2178:AE2241" si="208">IF(AND(O2178&lt;&gt;0,AD2178&lt;3),3,IF(AND(P2178&lt;&gt;0,AD2178&lt;4),4,IF(AND(Q2178&lt;&gt;0,AD2178&lt;5),5,"")))</f>
        <v/>
      </c>
      <c r="AF2178" s="17" t="str">
        <f t="shared" ref="AF2178:AF2241" si="209">IF(AND(P2178&lt;&gt;0,AE2178&lt;4),4,IF(AND(Q2178&lt;&gt;0,AE2178&lt;5),5,""))</f>
        <v/>
      </c>
      <c r="AG2178" s="17" cm="1">
        <f t="array" ref="AG2178">IFERROR(IF(J2178="Level",INDEX($M2178:$S2178,AC2178+1),INDEX($M2178:$S2178,AC2178)),"")</f>
        <v>120</v>
      </c>
      <c r="AH2178" s="17" cm="1">
        <f t="array" ref="AH2178">IFERROR(IF(J2178="Level",INDEX($M2178:$S2178,AD2178+1),INDEX($M2178:$S2178,AD2178)),"")</f>
        <v>120</v>
      </c>
      <c r="AI2178" s="17" t="str" cm="1">
        <f t="array" ref="AI2178">IFERROR(INDEX($M2178:$S2178,AE2178),"")</f>
        <v/>
      </c>
      <c r="AJ2178" s="17" t="str" cm="1">
        <f t="array" ref="AJ2178">IFERROR(INDEX($M2178:$S2178,AF2178),"")</f>
        <v/>
      </c>
      <c r="AK2178" s="17" cm="1">
        <f t="array" ref="AK2178">IFERROR(IF(J2178="Level",INDEX($T2178:$Z2178,AC2178+1),INDEX($T2178:$Z2178,AC2178)),"")</f>
        <v>1</v>
      </c>
      <c r="AL2178" s="17" cm="1">
        <f t="array" ref="AL2178">IFERROR(IF(J2178="Level",INDEX($T2178:$Z2178,AD2178+1),INDEX($T2178:$Z2178,AD2178)),"")</f>
        <v>2</v>
      </c>
      <c r="AM2178" s="17" t="str" cm="1">
        <f t="array" ref="AM2178">IFERROR(INDEX($T2178:$Z2178,AE2178),"")</f>
        <v/>
      </c>
      <c r="AN2178" s="17" t="str" cm="1">
        <f t="array" ref="AN2178">IFERROR(INDEX($T2178:$Z2178,AF2178),"")</f>
        <v/>
      </c>
    </row>
    <row r="2179" spans="1:40" x14ac:dyDescent="0.2">
      <c r="A2179" s="17" t="str">
        <f t="shared" si="204"/>
        <v>BA History and Archaeology: UFA3HPSGOA01</v>
      </c>
      <c r="B2179" s="11" t="s">
        <v>907</v>
      </c>
      <c r="C2179" s="11" t="s">
        <v>31936</v>
      </c>
      <c r="D2179" s="11" t="s">
        <v>908</v>
      </c>
      <c r="E2179" s="11" t="s">
        <v>217</v>
      </c>
      <c r="F2179" s="11" t="s">
        <v>76</v>
      </c>
      <c r="G2179" s="11" t="s">
        <v>32717</v>
      </c>
      <c r="H2179" s="11" t="s">
        <v>77</v>
      </c>
      <c r="I2179" s="11">
        <v>2</v>
      </c>
      <c r="J2179" s="11" t="s">
        <v>78</v>
      </c>
      <c r="K2179" s="11" t="s">
        <v>32718</v>
      </c>
      <c r="L2179" s="11">
        <v>120</v>
      </c>
      <c r="M2179" s="11">
        <v>0</v>
      </c>
      <c r="N2179" s="11">
        <v>120</v>
      </c>
      <c r="O2179" s="11">
        <v>120</v>
      </c>
      <c r="P2179" s="11">
        <v>0</v>
      </c>
      <c r="Q2179" s="11">
        <v>0</v>
      </c>
      <c r="R2179" s="11">
        <v>120</v>
      </c>
      <c r="S2179" s="11">
        <v>120</v>
      </c>
      <c r="T2179" s="11">
        <v>0</v>
      </c>
      <c r="U2179" s="11">
        <v>1</v>
      </c>
      <c r="V2179" s="11">
        <v>2</v>
      </c>
      <c r="W2179" s="11">
        <v>0</v>
      </c>
      <c r="X2179" s="11">
        <v>0</v>
      </c>
      <c r="Y2179" s="11">
        <v>1</v>
      </c>
      <c r="Z2179" s="11">
        <v>2</v>
      </c>
      <c r="AA2179" s="12" t="s">
        <v>32958</v>
      </c>
      <c r="AB2179" s="17" t="str">
        <f t="shared" si="205"/>
        <v>Programme: BA History and Archaeology</v>
      </c>
      <c r="AC2179" s="17">
        <f t="shared" si="206"/>
        <v>2</v>
      </c>
      <c r="AD2179" s="17">
        <f t="shared" si="207"/>
        <v>3</v>
      </c>
      <c r="AE2179" s="17" t="str">
        <f t="shared" si="208"/>
        <v/>
      </c>
      <c r="AF2179" s="17" t="str">
        <f t="shared" si="209"/>
        <v/>
      </c>
      <c r="AG2179" s="17" cm="1">
        <f t="array" ref="AG2179">IFERROR(IF(J2179="Level",INDEX($M2179:$S2179,AC2179+1),INDEX($M2179:$S2179,AC2179)),"")</f>
        <v>120</v>
      </c>
      <c r="AH2179" s="17" cm="1">
        <f t="array" ref="AH2179">IFERROR(IF(J2179="Level",INDEX($M2179:$S2179,AD2179+1),INDEX($M2179:$S2179,AD2179)),"")</f>
        <v>120</v>
      </c>
      <c r="AI2179" s="17" t="str" cm="1">
        <f t="array" ref="AI2179">IFERROR(INDEX($M2179:$S2179,AE2179),"")</f>
        <v/>
      </c>
      <c r="AJ2179" s="17" t="str" cm="1">
        <f t="array" ref="AJ2179">IFERROR(INDEX($M2179:$S2179,AF2179),"")</f>
        <v/>
      </c>
      <c r="AK2179" s="17" cm="1">
        <f t="array" ref="AK2179">IFERROR(IF(J2179="Level",INDEX($T2179:$Z2179,AC2179+1),INDEX($T2179:$Z2179,AC2179)),"")</f>
        <v>1</v>
      </c>
      <c r="AL2179" s="17" cm="1">
        <f t="array" ref="AL2179">IFERROR(IF(J2179="Level",INDEX($T2179:$Z2179,AD2179+1),INDEX($T2179:$Z2179,AD2179)),"")</f>
        <v>2</v>
      </c>
      <c r="AM2179" s="17" t="str" cm="1">
        <f t="array" ref="AM2179">IFERROR(INDEX($T2179:$Z2179,AE2179),"")</f>
        <v/>
      </c>
      <c r="AN2179" s="17" t="str" cm="1">
        <f t="array" ref="AN2179">IFERROR(INDEX($T2179:$Z2179,AF2179),"")</f>
        <v/>
      </c>
    </row>
    <row r="2180" spans="1:40" x14ac:dyDescent="0.2">
      <c r="A2180" s="17" t="str">
        <f t="shared" si="204"/>
        <v>BA History: UFA3HPSHPS11</v>
      </c>
      <c r="B2180" s="11" t="s">
        <v>925</v>
      </c>
      <c r="C2180" s="11" t="s">
        <v>31936</v>
      </c>
      <c r="D2180" s="11" t="s">
        <v>926</v>
      </c>
      <c r="E2180" s="11" t="s">
        <v>217</v>
      </c>
      <c r="F2180" s="11" t="s">
        <v>76</v>
      </c>
      <c r="G2180" s="11" t="s">
        <v>32717</v>
      </c>
      <c r="H2180" s="11" t="s">
        <v>77</v>
      </c>
      <c r="I2180" s="11">
        <v>2</v>
      </c>
      <c r="J2180" s="11" t="s">
        <v>78</v>
      </c>
      <c r="K2180" s="11" t="s">
        <v>32718</v>
      </c>
      <c r="L2180" s="11">
        <v>120</v>
      </c>
      <c r="M2180" s="11">
        <v>0</v>
      </c>
      <c r="N2180" s="11">
        <v>120</v>
      </c>
      <c r="O2180" s="11">
        <v>120</v>
      </c>
      <c r="P2180" s="11">
        <v>0</v>
      </c>
      <c r="Q2180" s="11">
        <v>0</v>
      </c>
      <c r="R2180" s="11">
        <v>120</v>
      </c>
      <c r="S2180" s="11">
        <v>120</v>
      </c>
      <c r="T2180" s="11">
        <v>0</v>
      </c>
      <c r="U2180" s="11">
        <v>1</v>
      </c>
      <c r="V2180" s="11">
        <v>2</v>
      </c>
      <c r="W2180" s="11">
        <v>0</v>
      </c>
      <c r="X2180" s="11">
        <v>0</v>
      </c>
      <c r="Y2180" s="11">
        <v>1</v>
      </c>
      <c r="Z2180" s="11">
        <v>2</v>
      </c>
      <c r="AA2180" s="12" t="s">
        <v>32958</v>
      </c>
      <c r="AB2180" s="17" t="str">
        <f t="shared" si="205"/>
        <v>Programme: BA History</v>
      </c>
      <c r="AC2180" s="17">
        <f t="shared" si="206"/>
        <v>2</v>
      </c>
      <c r="AD2180" s="17">
        <f t="shared" si="207"/>
        <v>3</v>
      </c>
      <c r="AE2180" s="17" t="str">
        <f t="shared" si="208"/>
        <v/>
      </c>
      <c r="AF2180" s="17" t="str">
        <f t="shared" si="209"/>
        <v/>
      </c>
      <c r="AG2180" s="17" cm="1">
        <f t="array" ref="AG2180">IFERROR(IF(J2180="Level",INDEX($M2180:$S2180,AC2180+1),INDEX($M2180:$S2180,AC2180)),"")</f>
        <v>120</v>
      </c>
      <c r="AH2180" s="17" cm="1">
        <f t="array" ref="AH2180">IFERROR(IF(J2180="Level",INDEX($M2180:$S2180,AD2180+1),INDEX($M2180:$S2180,AD2180)),"")</f>
        <v>120</v>
      </c>
      <c r="AI2180" s="17" t="str" cm="1">
        <f t="array" ref="AI2180">IFERROR(INDEX($M2180:$S2180,AE2180),"")</f>
        <v/>
      </c>
      <c r="AJ2180" s="17" t="str" cm="1">
        <f t="array" ref="AJ2180">IFERROR(INDEX($M2180:$S2180,AF2180),"")</f>
        <v/>
      </c>
      <c r="AK2180" s="17" cm="1">
        <f t="array" ref="AK2180">IFERROR(IF(J2180="Level",INDEX($T2180:$Z2180,AC2180+1),INDEX($T2180:$Z2180,AC2180)),"")</f>
        <v>1</v>
      </c>
      <c r="AL2180" s="17" cm="1">
        <f t="array" ref="AL2180">IFERROR(IF(J2180="Level",INDEX($T2180:$Z2180,AD2180+1),INDEX($T2180:$Z2180,AD2180)),"")</f>
        <v>2</v>
      </c>
      <c r="AM2180" s="17" t="str" cm="1">
        <f t="array" ref="AM2180">IFERROR(INDEX($T2180:$Z2180,AE2180),"")</f>
        <v/>
      </c>
      <c r="AN2180" s="17" t="str" cm="1">
        <f t="array" ref="AN2180">IFERROR(INDEX($T2180:$Z2180,AF2180),"")</f>
        <v/>
      </c>
    </row>
    <row r="2181" spans="1:40" x14ac:dyDescent="0.2">
      <c r="A2181" s="17" t="str">
        <f t="shared" si="204"/>
        <v>BA History and International Relations: UFA3HPSHPS16</v>
      </c>
      <c r="B2181" s="11" t="s">
        <v>929</v>
      </c>
      <c r="C2181" s="11" t="s">
        <v>31936</v>
      </c>
      <c r="D2181" s="11" t="s">
        <v>930</v>
      </c>
      <c r="E2181" s="11" t="s">
        <v>217</v>
      </c>
      <c r="F2181" s="11" t="s">
        <v>76</v>
      </c>
      <c r="G2181" s="11" t="s">
        <v>32717</v>
      </c>
      <c r="H2181" s="11" t="s">
        <v>77</v>
      </c>
      <c r="I2181" s="11">
        <v>2</v>
      </c>
      <c r="J2181" s="11" t="s">
        <v>78</v>
      </c>
      <c r="K2181" s="11" t="s">
        <v>32718</v>
      </c>
      <c r="L2181" s="11">
        <v>120</v>
      </c>
      <c r="M2181" s="11">
        <v>0</v>
      </c>
      <c r="N2181" s="11">
        <v>120</v>
      </c>
      <c r="O2181" s="11">
        <v>120</v>
      </c>
      <c r="P2181" s="11">
        <v>0</v>
      </c>
      <c r="Q2181" s="11">
        <v>0</v>
      </c>
      <c r="R2181" s="11">
        <v>120</v>
      </c>
      <c r="S2181" s="11">
        <v>120</v>
      </c>
      <c r="T2181" s="11">
        <v>0</v>
      </c>
      <c r="U2181" s="11">
        <v>1</v>
      </c>
      <c r="V2181" s="11">
        <v>2</v>
      </c>
      <c r="W2181" s="11">
        <v>0</v>
      </c>
      <c r="X2181" s="11">
        <v>0</v>
      </c>
      <c r="Y2181" s="11">
        <v>1</v>
      </c>
      <c r="Z2181" s="11">
        <v>2</v>
      </c>
      <c r="AA2181" s="12" t="s">
        <v>32958</v>
      </c>
      <c r="AB2181" s="17" t="str">
        <f t="shared" si="205"/>
        <v>Programme: BA History and International Relations</v>
      </c>
      <c r="AC2181" s="17">
        <f t="shared" si="206"/>
        <v>2</v>
      </c>
      <c r="AD2181" s="17">
        <f t="shared" si="207"/>
        <v>3</v>
      </c>
      <c r="AE2181" s="17" t="str">
        <f t="shared" si="208"/>
        <v/>
      </c>
      <c r="AF2181" s="17" t="str">
        <f t="shared" si="209"/>
        <v/>
      </c>
      <c r="AG2181" s="17" cm="1">
        <f t="array" ref="AG2181">IFERROR(IF(J2181="Level",INDEX($M2181:$S2181,AC2181+1),INDEX($M2181:$S2181,AC2181)),"")</f>
        <v>120</v>
      </c>
      <c r="AH2181" s="17" cm="1">
        <f t="array" ref="AH2181">IFERROR(IF(J2181="Level",INDEX($M2181:$S2181,AD2181+1),INDEX($M2181:$S2181,AD2181)),"")</f>
        <v>120</v>
      </c>
      <c r="AI2181" s="17" t="str" cm="1">
        <f t="array" ref="AI2181">IFERROR(INDEX($M2181:$S2181,AE2181),"")</f>
        <v/>
      </c>
      <c r="AJ2181" s="17" t="str" cm="1">
        <f t="array" ref="AJ2181">IFERROR(INDEX($M2181:$S2181,AF2181),"")</f>
        <v/>
      </c>
      <c r="AK2181" s="17" cm="1">
        <f t="array" ref="AK2181">IFERROR(IF(J2181="Level",INDEX($T2181:$Z2181,AC2181+1),INDEX($T2181:$Z2181,AC2181)),"")</f>
        <v>1</v>
      </c>
      <c r="AL2181" s="17" cm="1">
        <f t="array" ref="AL2181">IFERROR(IF(J2181="Level",INDEX($T2181:$Z2181,AD2181+1),INDEX($T2181:$Z2181,AD2181)),"")</f>
        <v>2</v>
      </c>
      <c r="AM2181" s="17" t="str" cm="1">
        <f t="array" ref="AM2181">IFERROR(INDEX($T2181:$Z2181,AE2181),"")</f>
        <v/>
      </c>
      <c r="AN2181" s="17" t="str" cm="1">
        <f t="array" ref="AN2181">IFERROR(INDEX($T2181:$Z2181,AF2181),"")</f>
        <v/>
      </c>
    </row>
    <row r="2182" spans="1:40" x14ac:dyDescent="0.2">
      <c r="A2182" s="17" t="str">
        <f t="shared" si="204"/>
        <v>BA History: UFA3HPSHPS35</v>
      </c>
      <c r="B2182" s="11" t="s">
        <v>32097</v>
      </c>
      <c r="C2182" s="11" t="s">
        <v>31936</v>
      </c>
      <c r="D2182" s="11" t="s">
        <v>926</v>
      </c>
      <c r="E2182" s="11" t="s">
        <v>217</v>
      </c>
      <c r="F2182" s="11" t="s">
        <v>76</v>
      </c>
      <c r="G2182" s="11" t="s">
        <v>32717</v>
      </c>
      <c r="H2182" s="11" t="s">
        <v>77</v>
      </c>
      <c r="I2182" s="11">
        <v>2</v>
      </c>
      <c r="J2182" s="11" t="s">
        <v>78</v>
      </c>
      <c r="K2182" s="11" t="s">
        <v>32718</v>
      </c>
      <c r="L2182" s="11">
        <v>120</v>
      </c>
      <c r="M2182" s="11">
        <v>0</v>
      </c>
      <c r="N2182" s="11">
        <v>120</v>
      </c>
      <c r="O2182" s="11">
        <v>120</v>
      </c>
      <c r="P2182" s="11">
        <v>0</v>
      </c>
      <c r="Q2182" s="11">
        <v>0</v>
      </c>
      <c r="R2182" s="11">
        <v>120</v>
      </c>
      <c r="S2182" s="11">
        <v>120</v>
      </c>
      <c r="T2182" s="11">
        <v>0</v>
      </c>
      <c r="U2182" s="11">
        <v>1</v>
      </c>
      <c r="V2182" s="11">
        <v>2</v>
      </c>
      <c r="W2182" s="11">
        <v>0</v>
      </c>
      <c r="X2182" s="11">
        <v>0</v>
      </c>
      <c r="Y2182" s="11">
        <v>1</v>
      </c>
      <c r="Z2182" s="11">
        <v>2</v>
      </c>
      <c r="AA2182" s="12" t="s">
        <v>32958</v>
      </c>
      <c r="AB2182" s="17" t="str">
        <f t="shared" si="205"/>
        <v>Programme: BA History</v>
      </c>
      <c r="AC2182" s="17">
        <f t="shared" si="206"/>
        <v>2</v>
      </c>
      <c r="AD2182" s="17">
        <f t="shared" si="207"/>
        <v>3</v>
      </c>
      <c r="AE2182" s="17" t="str">
        <f t="shared" si="208"/>
        <v/>
      </c>
      <c r="AF2182" s="17" t="str">
        <f t="shared" si="209"/>
        <v/>
      </c>
      <c r="AG2182" s="17" cm="1">
        <f t="array" ref="AG2182">IFERROR(IF(J2182="Level",INDEX($M2182:$S2182,AC2182+1),INDEX($M2182:$S2182,AC2182)),"")</f>
        <v>120</v>
      </c>
      <c r="AH2182" s="17" cm="1">
        <f t="array" ref="AH2182">IFERROR(IF(J2182="Level",INDEX($M2182:$S2182,AD2182+1),INDEX($M2182:$S2182,AD2182)),"")</f>
        <v>120</v>
      </c>
      <c r="AI2182" s="17" t="str" cm="1">
        <f t="array" ref="AI2182">IFERROR(INDEX($M2182:$S2182,AE2182),"")</f>
        <v/>
      </c>
      <c r="AJ2182" s="17" t="str" cm="1">
        <f t="array" ref="AJ2182">IFERROR(INDEX($M2182:$S2182,AF2182),"")</f>
        <v/>
      </c>
      <c r="AK2182" s="17" cm="1">
        <f t="array" ref="AK2182">IFERROR(IF(J2182="Level",INDEX($T2182:$Z2182,AC2182+1),INDEX($T2182:$Z2182,AC2182)),"")</f>
        <v>1</v>
      </c>
      <c r="AL2182" s="17" cm="1">
        <f t="array" ref="AL2182">IFERROR(IF(J2182="Level",INDEX($T2182:$Z2182,AD2182+1),INDEX($T2182:$Z2182,AD2182)),"")</f>
        <v>2</v>
      </c>
      <c r="AM2182" s="17" t="str" cm="1">
        <f t="array" ref="AM2182">IFERROR(INDEX($T2182:$Z2182,AE2182),"")</f>
        <v/>
      </c>
      <c r="AN2182" s="17" t="str" cm="1">
        <f t="array" ref="AN2182">IFERROR(INDEX($T2182:$Z2182,AF2182),"")</f>
        <v/>
      </c>
    </row>
    <row r="2183" spans="1:40" x14ac:dyDescent="0.2">
      <c r="A2183" s="17" t="str">
        <f t="shared" si="204"/>
        <v>BA History and Archaeology: UFA3HPSHPS36</v>
      </c>
      <c r="B2183" s="11" t="s">
        <v>32092</v>
      </c>
      <c r="C2183" s="11" t="s">
        <v>31936</v>
      </c>
      <c r="D2183" s="11" t="s">
        <v>908</v>
      </c>
      <c r="E2183" s="11" t="s">
        <v>217</v>
      </c>
      <c r="F2183" s="11" t="s">
        <v>76</v>
      </c>
      <c r="G2183" s="11" t="s">
        <v>32717</v>
      </c>
      <c r="H2183" s="11" t="s">
        <v>77</v>
      </c>
      <c r="I2183" s="11">
        <v>2</v>
      </c>
      <c r="J2183" s="11" t="s">
        <v>78</v>
      </c>
      <c r="K2183" s="11" t="s">
        <v>32718</v>
      </c>
      <c r="L2183" s="11">
        <v>120</v>
      </c>
      <c r="M2183" s="11">
        <v>0</v>
      </c>
      <c r="N2183" s="11">
        <v>120</v>
      </c>
      <c r="O2183" s="11">
        <v>120</v>
      </c>
      <c r="P2183" s="11">
        <v>0</v>
      </c>
      <c r="Q2183" s="11">
        <v>0</v>
      </c>
      <c r="R2183" s="11">
        <v>120</v>
      </c>
      <c r="S2183" s="11">
        <v>120</v>
      </c>
      <c r="T2183" s="11">
        <v>0</v>
      </c>
      <c r="U2183" s="11">
        <v>1</v>
      </c>
      <c r="V2183" s="11">
        <v>2</v>
      </c>
      <c r="W2183" s="11">
        <v>0</v>
      </c>
      <c r="X2183" s="11">
        <v>0</v>
      </c>
      <c r="Y2183" s="11">
        <v>1</v>
      </c>
      <c r="Z2183" s="11">
        <v>2</v>
      </c>
      <c r="AA2183" s="12" t="s">
        <v>32958</v>
      </c>
      <c r="AB2183" s="17" t="str">
        <f t="shared" si="205"/>
        <v>Programme: BA History and Archaeology</v>
      </c>
      <c r="AC2183" s="17">
        <f t="shared" si="206"/>
        <v>2</v>
      </c>
      <c r="AD2183" s="17">
        <f t="shared" si="207"/>
        <v>3</v>
      </c>
      <c r="AE2183" s="17" t="str">
        <f t="shared" si="208"/>
        <v/>
      </c>
      <c r="AF2183" s="17" t="str">
        <f t="shared" si="209"/>
        <v/>
      </c>
      <c r="AG2183" s="17" cm="1">
        <f t="array" ref="AG2183">IFERROR(IF(J2183="Level",INDEX($M2183:$S2183,AC2183+1),INDEX($M2183:$S2183,AC2183)),"")</f>
        <v>120</v>
      </c>
      <c r="AH2183" s="17" cm="1">
        <f t="array" ref="AH2183">IFERROR(IF(J2183="Level",INDEX($M2183:$S2183,AD2183+1),INDEX($M2183:$S2183,AD2183)),"")</f>
        <v>120</v>
      </c>
      <c r="AI2183" s="17" t="str" cm="1">
        <f t="array" ref="AI2183">IFERROR(INDEX($M2183:$S2183,AE2183),"")</f>
        <v/>
      </c>
      <c r="AJ2183" s="17" t="str" cm="1">
        <f t="array" ref="AJ2183">IFERROR(INDEX($M2183:$S2183,AF2183),"")</f>
        <v/>
      </c>
      <c r="AK2183" s="17" cm="1">
        <f t="array" ref="AK2183">IFERROR(IF(J2183="Level",INDEX($T2183:$Z2183,AC2183+1),INDEX($T2183:$Z2183,AC2183)),"")</f>
        <v>1</v>
      </c>
      <c r="AL2183" s="17" cm="1">
        <f t="array" ref="AL2183">IFERROR(IF(J2183="Level",INDEX($T2183:$Z2183,AD2183+1),INDEX($T2183:$Z2183,AD2183)),"")</f>
        <v>2</v>
      </c>
      <c r="AM2183" s="17" t="str" cm="1">
        <f t="array" ref="AM2183">IFERROR(INDEX($T2183:$Z2183,AE2183),"")</f>
        <v/>
      </c>
      <c r="AN2183" s="17" t="str" cm="1">
        <f t="array" ref="AN2183">IFERROR(INDEX($T2183:$Z2183,AF2183),"")</f>
        <v/>
      </c>
    </row>
    <row r="2184" spans="1:40" x14ac:dyDescent="0.2">
      <c r="A2184" s="17" t="str">
        <f t="shared" si="204"/>
        <v>BA History and Global Cultural Studies (3-year): UFA3HPSSML20</v>
      </c>
      <c r="B2184" s="11" t="s">
        <v>969</v>
      </c>
      <c r="C2184" s="11" t="s">
        <v>31936</v>
      </c>
      <c r="D2184" s="11" t="s">
        <v>970</v>
      </c>
      <c r="E2184" s="11" t="s">
        <v>217</v>
      </c>
      <c r="F2184" s="11" t="s">
        <v>76</v>
      </c>
      <c r="G2184" s="11" t="s">
        <v>32717</v>
      </c>
      <c r="H2184" s="11" t="s">
        <v>77</v>
      </c>
      <c r="I2184" s="11">
        <v>2</v>
      </c>
      <c r="J2184" s="11" t="s">
        <v>78</v>
      </c>
      <c r="K2184" s="11" t="s">
        <v>32718</v>
      </c>
      <c r="L2184" s="11">
        <v>120</v>
      </c>
      <c r="M2184" s="11">
        <v>0</v>
      </c>
      <c r="N2184" s="11">
        <v>120</v>
      </c>
      <c r="O2184" s="11">
        <v>120</v>
      </c>
      <c r="P2184" s="11">
        <v>0</v>
      </c>
      <c r="Q2184" s="11">
        <v>0</v>
      </c>
      <c r="R2184" s="11">
        <v>120</v>
      </c>
      <c r="S2184" s="11">
        <v>120</v>
      </c>
      <c r="T2184" s="11">
        <v>0</v>
      </c>
      <c r="U2184" s="11">
        <v>1</v>
      </c>
      <c r="V2184" s="11">
        <v>2</v>
      </c>
      <c r="W2184" s="11">
        <v>0</v>
      </c>
      <c r="X2184" s="11">
        <v>0</v>
      </c>
      <c r="Y2184" s="11">
        <v>1</v>
      </c>
      <c r="Z2184" s="11">
        <v>2</v>
      </c>
      <c r="AA2184" s="12" t="s">
        <v>32958</v>
      </c>
      <c r="AB2184" s="17" t="str">
        <f t="shared" si="205"/>
        <v>Programme: BA History and Global Cultural Studies (3-year)</v>
      </c>
      <c r="AC2184" s="17">
        <f t="shared" si="206"/>
        <v>2</v>
      </c>
      <c r="AD2184" s="17">
        <f t="shared" si="207"/>
        <v>3</v>
      </c>
      <c r="AE2184" s="17" t="str">
        <f t="shared" si="208"/>
        <v/>
      </c>
      <c r="AF2184" s="17" t="str">
        <f t="shared" si="209"/>
        <v/>
      </c>
      <c r="AG2184" s="17" cm="1">
        <f t="array" ref="AG2184">IFERROR(IF(J2184="Level",INDEX($M2184:$S2184,AC2184+1),INDEX($M2184:$S2184,AC2184)),"")</f>
        <v>120</v>
      </c>
      <c r="AH2184" s="17" cm="1">
        <f t="array" ref="AH2184">IFERROR(IF(J2184="Level",INDEX($M2184:$S2184,AD2184+1),INDEX($M2184:$S2184,AD2184)),"")</f>
        <v>120</v>
      </c>
      <c r="AI2184" s="17" t="str" cm="1">
        <f t="array" ref="AI2184">IFERROR(INDEX($M2184:$S2184,AE2184),"")</f>
        <v/>
      </c>
      <c r="AJ2184" s="17" t="str" cm="1">
        <f t="array" ref="AJ2184">IFERROR(INDEX($M2184:$S2184,AF2184),"")</f>
        <v/>
      </c>
      <c r="AK2184" s="17" cm="1">
        <f t="array" ref="AK2184">IFERROR(IF(J2184="Level",INDEX($T2184:$Z2184,AC2184+1),INDEX($T2184:$Z2184,AC2184)),"")</f>
        <v>1</v>
      </c>
      <c r="AL2184" s="17" cm="1">
        <f t="array" ref="AL2184">IFERROR(IF(J2184="Level",INDEX($T2184:$Z2184,AD2184+1),INDEX($T2184:$Z2184,AD2184)),"")</f>
        <v>2</v>
      </c>
      <c r="AM2184" s="17" t="str" cm="1">
        <f t="array" ref="AM2184">IFERROR(INDEX($T2184:$Z2184,AE2184),"")</f>
        <v/>
      </c>
      <c r="AN2184" s="17" t="str" cm="1">
        <f t="array" ref="AN2184">IFERROR(INDEX($T2184:$Z2184,AF2184),"")</f>
        <v/>
      </c>
    </row>
    <row r="2185" spans="1:40" x14ac:dyDescent="0.2">
      <c r="A2185" s="17" t="str">
        <f t="shared" si="204"/>
        <v>BA History and Modern Languages (3-year): UFA3HPSSML26</v>
      </c>
      <c r="B2185" s="11" t="s">
        <v>32085</v>
      </c>
      <c r="C2185" s="11" t="s">
        <v>31936</v>
      </c>
      <c r="D2185" s="11" t="s">
        <v>959</v>
      </c>
      <c r="E2185" s="11" t="s">
        <v>217</v>
      </c>
      <c r="F2185" s="11" t="s">
        <v>76</v>
      </c>
      <c r="G2185" s="11" t="s">
        <v>32717</v>
      </c>
      <c r="H2185" s="11" t="s">
        <v>77</v>
      </c>
      <c r="I2185" s="11">
        <v>2</v>
      </c>
      <c r="J2185" s="11" t="s">
        <v>78</v>
      </c>
      <c r="K2185" s="11" t="s">
        <v>32718</v>
      </c>
      <c r="L2185" s="11">
        <v>120</v>
      </c>
      <c r="M2185" s="11">
        <v>0</v>
      </c>
      <c r="N2185" s="11">
        <v>120</v>
      </c>
      <c r="O2185" s="11">
        <v>120</v>
      </c>
      <c r="P2185" s="11">
        <v>0</v>
      </c>
      <c r="Q2185" s="11">
        <v>0</v>
      </c>
      <c r="R2185" s="11">
        <v>120</v>
      </c>
      <c r="S2185" s="11">
        <v>120</v>
      </c>
      <c r="T2185" s="11">
        <v>0</v>
      </c>
      <c r="U2185" s="11">
        <v>1</v>
      </c>
      <c r="V2185" s="11">
        <v>2</v>
      </c>
      <c r="W2185" s="11">
        <v>0</v>
      </c>
      <c r="X2185" s="11">
        <v>0</v>
      </c>
      <c r="Y2185" s="11">
        <v>1</v>
      </c>
      <c r="Z2185" s="11">
        <v>2</v>
      </c>
      <c r="AA2185" s="12" t="s">
        <v>32958</v>
      </c>
      <c r="AB2185" s="17" t="str">
        <f t="shared" si="205"/>
        <v>Programme: BA History and Modern Languages (3-year)</v>
      </c>
      <c r="AC2185" s="17">
        <f t="shared" si="206"/>
        <v>2</v>
      </c>
      <c r="AD2185" s="17">
        <f t="shared" si="207"/>
        <v>3</v>
      </c>
      <c r="AE2185" s="17" t="str">
        <f t="shared" si="208"/>
        <v/>
      </c>
      <c r="AF2185" s="17" t="str">
        <f t="shared" si="209"/>
        <v/>
      </c>
      <c r="AG2185" s="17" cm="1">
        <f t="array" ref="AG2185">IFERROR(IF(J2185="Level",INDEX($M2185:$S2185,AC2185+1),INDEX($M2185:$S2185,AC2185)),"")</f>
        <v>120</v>
      </c>
      <c r="AH2185" s="17" cm="1">
        <f t="array" ref="AH2185">IFERROR(IF(J2185="Level",INDEX($M2185:$S2185,AD2185+1),INDEX($M2185:$S2185,AD2185)),"")</f>
        <v>120</v>
      </c>
      <c r="AI2185" s="17" t="str" cm="1">
        <f t="array" ref="AI2185">IFERROR(INDEX($M2185:$S2185,AE2185),"")</f>
        <v/>
      </c>
      <c r="AJ2185" s="17" t="str" cm="1">
        <f t="array" ref="AJ2185">IFERROR(INDEX($M2185:$S2185,AF2185),"")</f>
        <v/>
      </c>
      <c r="AK2185" s="17" cm="1">
        <f t="array" ref="AK2185">IFERROR(IF(J2185="Level",INDEX($T2185:$Z2185,AC2185+1),INDEX($T2185:$Z2185,AC2185)),"")</f>
        <v>1</v>
      </c>
      <c r="AL2185" s="17" cm="1">
        <f t="array" ref="AL2185">IFERROR(IF(J2185="Level",INDEX($T2185:$Z2185,AD2185+1),INDEX($T2185:$Z2185,AD2185)),"")</f>
        <v>2</v>
      </c>
      <c r="AM2185" s="17" t="str" cm="1">
        <f t="array" ref="AM2185">IFERROR(INDEX($T2185:$Z2185,AE2185),"")</f>
        <v/>
      </c>
      <c r="AN2185" s="17" t="str" cm="1">
        <f t="array" ref="AN2185">IFERROR(INDEX($T2185:$Z2185,AF2185),"")</f>
        <v/>
      </c>
    </row>
    <row r="2186" spans="1:40" x14ac:dyDescent="0.2">
      <c r="A2186" s="17" t="str">
        <f t="shared" si="204"/>
        <v>BA History and Global Cultural Studies (3-year): UFA3HPSSML27</v>
      </c>
      <c r="B2186" s="11" t="s">
        <v>32087</v>
      </c>
      <c r="C2186" s="11" t="s">
        <v>31936</v>
      </c>
      <c r="D2186" s="11" t="s">
        <v>970</v>
      </c>
      <c r="E2186" s="11" t="s">
        <v>217</v>
      </c>
      <c r="F2186" s="11" t="s">
        <v>76</v>
      </c>
      <c r="G2186" s="11" t="s">
        <v>32717</v>
      </c>
      <c r="H2186" s="11" t="s">
        <v>77</v>
      </c>
      <c r="I2186" s="11">
        <v>2</v>
      </c>
      <c r="J2186" s="11" t="s">
        <v>78</v>
      </c>
      <c r="K2186" s="11" t="s">
        <v>32718</v>
      </c>
      <c r="L2186" s="11">
        <v>120</v>
      </c>
      <c r="M2186" s="11">
        <v>0</v>
      </c>
      <c r="N2186" s="11">
        <v>120</v>
      </c>
      <c r="O2186" s="11">
        <v>120</v>
      </c>
      <c r="P2186" s="11">
        <v>0</v>
      </c>
      <c r="Q2186" s="11">
        <v>0</v>
      </c>
      <c r="R2186" s="11">
        <v>120</v>
      </c>
      <c r="S2186" s="11">
        <v>120</v>
      </c>
      <c r="T2186" s="11">
        <v>0</v>
      </c>
      <c r="U2186" s="11">
        <v>1</v>
      </c>
      <c r="V2186" s="11">
        <v>2</v>
      </c>
      <c r="W2186" s="11">
        <v>0</v>
      </c>
      <c r="X2186" s="11">
        <v>0</v>
      </c>
      <c r="Y2186" s="11">
        <v>1</v>
      </c>
      <c r="Z2186" s="11">
        <v>2</v>
      </c>
      <c r="AA2186" s="12" t="s">
        <v>32958</v>
      </c>
      <c r="AB2186" s="17" t="str">
        <f t="shared" si="205"/>
        <v>Programme: BA History and Global Cultural Studies (3-year)</v>
      </c>
      <c r="AC2186" s="17">
        <f t="shared" si="206"/>
        <v>2</v>
      </c>
      <c r="AD2186" s="17">
        <f t="shared" si="207"/>
        <v>3</v>
      </c>
      <c r="AE2186" s="17" t="str">
        <f t="shared" si="208"/>
        <v/>
      </c>
      <c r="AF2186" s="17" t="str">
        <f t="shared" si="209"/>
        <v/>
      </c>
      <c r="AG2186" s="17" cm="1">
        <f t="array" ref="AG2186">IFERROR(IF(J2186="Level",INDEX($M2186:$S2186,AC2186+1),INDEX($M2186:$S2186,AC2186)),"")</f>
        <v>120</v>
      </c>
      <c r="AH2186" s="17" cm="1">
        <f t="array" ref="AH2186">IFERROR(IF(J2186="Level",INDEX($M2186:$S2186,AD2186+1),INDEX($M2186:$S2186,AD2186)),"")</f>
        <v>120</v>
      </c>
      <c r="AI2186" s="17" t="str" cm="1">
        <f t="array" ref="AI2186">IFERROR(INDEX($M2186:$S2186,AE2186),"")</f>
        <v/>
      </c>
      <c r="AJ2186" s="17" t="str" cm="1">
        <f t="array" ref="AJ2186">IFERROR(INDEX($M2186:$S2186,AF2186),"")</f>
        <v/>
      </c>
      <c r="AK2186" s="17" cm="1">
        <f t="array" ref="AK2186">IFERROR(IF(J2186="Level",INDEX($T2186:$Z2186,AC2186+1),INDEX($T2186:$Z2186,AC2186)),"")</f>
        <v>1</v>
      </c>
      <c r="AL2186" s="17" cm="1">
        <f t="array" ref="AL2186">IFERROR(IF(J2186="Level",INDEX($T2186:$Z2186,AD2186+1),INDEX($T2186:$Z2186,AD2186)),"")</f>
        <v>2</v>
      </c>
      <c r="AM2186" s="17" t="str" cm="1">
        <f t="array" ref="AM2186">IFERROR(INDEX($T2186:$Z2186,AE2186),"")</f>
        <v/>
      </c>
      <c r="AN2186" s="17" t="str" cm="1">
        <f t="array" ref="AN2186">IFERROR(INDEX($T2186:$Z2186,AF2186),"")</f>
        <v/>
      </c>
    </row>
    <row r="2187" spans="1:40" x14ac:dyDescent="0.2">
      <c r="A2187" s="17" t="str">
        <f t="shared" si="204"/>
        <v>BA Middle East Studies: UFA3IAIIAI06</v>
      </c>
      <c r="B2187" s="11" t="s">
        <v>983</v>
      </c>
      <c r="C2187" s="11" t="s">
        <v>31936</v>
      </c>
      <c r="D2187" s="11" t="s">
        <v>984</v>
      </c>
      <c r="E2187" s="11" t="s">
        <v>261</v>
      </c>
      <c r="F2187" s="11" t="s">
        <v>76</v>
      </c>
      <c r="G2187" s="11" t="s">
        <v>32717</v>
      </c>
      <c r="H2187" s="11" t="s">
        <v>77</v>
      </c>
      <c r="I2187" s="11">
        <v>2</v>
      </c>
      <c r="J2187" s="11" t="s">
        <v>78</v>
      </c>
      <c r="K2187" s="11" t="s">
        <v>32718</v>
      </c>
      <c r="L2187" s="11">
        <v>120</v>
      </c>
      <c r="M2187" s="11">
        <v>0</v>
      </c>
      <c r="N2187" s="11">
        <v>120</v>
      </c>
      <c r="O2187" s="11">
        <v>120</v>
      </c>
      <c r="P2187" s="11">
        <v>0</v>
      </c>
      <c r="Q2187" s="11">
        <v>0</v>
      </c>
      <c r="R2187" s="11">
        <v>120</v>
      </c>
      <c r="S2187" s="11">
        <v>120</v>
      </c>
      <c r="T2187" s="11">
        <v>0</v>
      </c>
      <c r="U2187" s="11">
        <v>1</v>
      </c>
      <c r="V2187" s="11">
        <v>2</v>
      </c>
      <c r="W2187" s="11">
        <v>0</v>
      </c>
      <c r="X2187" s="11">
        <v>0</v>
      </c>
      <c r="Y2187" s="11">
        <v>1</v>
      </c>
      <c r="Z2187" s="11">
        <v>2</v>
      </c>
      <c r="AA2187" s="12" t="s">
        <v>32958</v>
      </c>
      <c r="AB2187" s="17" t="str">
        <f t="shared" si="205"/>
        <v>Programme: BA Middle East Studies</v>
      </c>
      <c r="AC2187" s="17">
        <f t="shared" si="206"/>
        <v>2</v>
      </c>
      <c r="AD2187" s="17">
        <f t="shared" si="207"/>
        <v>3</v>
      </c>
      <c r="AE2187" s="17" t="str">
        <f t="shared" si="208"/>
        <v/>
      </c>
      <c r="AF2187" s="17" t="str">
        <f t="shared" si="209"/>
        <v/>
      </c>
      <c r="AG2187" s="17" cm="1">
        <f t="array" ref="AG2187">IFERROR(IF(J2187="Level",INDEX($M2187:$S2187,AC2187+1),INDEX($M2187:$S2187,AC2187)),"")</f>
        <v>120</v>
      </c>
      <c r="AH2187" s="17" cm="1">
        <f t="array" ref="AH2187">IFERROR(IF(J2187="Level",INDEX($M2187:$S2187,AD2187+1),INDEX($M2187:$S2187,AD2187)),"")</f>
        <v>120</v>
      </c>
      <c r="AI2187" s="17" t="str" cm="1">
        <f t="array" ref="AI2187">IFERROR(INDEX($M2187:$S2187,AE2187),"")</f>
        <v/>
      </c>
      <c r="AJ2187" s="17" t="str" cm="1">
        <f t="array" ref="AJ2187">IFERROR(INDEX($M2187:$S2187,AF2187),"")</f>
        <v/>
      </c>
      <c r="AK2187" s="17" cm="1">
        <f t="array" ref="AK2187">IFERROR(IF(J2187="Level",INDEX($T2187:$Z2187,AC2187+1),INDEX($T2187:$Z2187,AC2187)),"")</f>
        <v>1</v>
      </c>
      <c r="AL2187" s="17" cm="1">
        <f t="array" ref="AL2187">IFERROR(IF(J2187="Level",INDEX($T2187:$Z2187,AD2187+1),INDEX($T2187:$Z2187,AD2187)),"")</f>
        <v>2</v>
      </c>
      <c r="AM2187" s="17" t="str" cm="1">
        <f t="array" ref="AM2187">IFERROR(INDEX($T2187:$Z2187,AE2187),"")</f>
        <v/>
      </c>
      <c r="AN2187" s="17" t="str" cm="1">
        <f t="array" ref="AN2187">IFERROR(INDEX($T2187:$Z2187,AF2187),"")</f>
        <v/>
      </c>
    </row>
    <row r="2188" spans="1:40" x14ac:dyDescent="0.2">
      <c r="A2188" s="17" t="str">
        <f t="shared" si="204"/>
        <v>BA Liberal Arts: UFA3HPSHPS31</v>
      </c>
      <c r="B2188" s="11" t="s">
        <v>937</v>
      </c>
      <c r="C2188" s="11" t="s">
        <v>31936</v>
      </c>
      <c r="D2188" s="11" t="s">
        <v>938</v>
      </c>
      <c r="E2188" s="11" t="s">
        <v>939</v>
      </c>
      <c r="F2188" s="11" t="s">
        <v>76</v>
      </c>
      <c r="G2188" s="11" t="s">
        <v>32717</v>
      </c>
      <c r="H2188" s="11" t="s">
        <v>77</v>
      </c>
      <c r="I2188" s="11">
        <v>2</v>
      </c>
      <c r="J2188" s="11" t="s">
        <v>78</v>
      </c>
      <c r="K2188" s="11" t="s">
        <v>32718</v>
      </c>
      <c r="L2188" s="11">
        <v>120</v>
      </c>
      <c r="M2188" s="11">
        <v>0</v>
      </c>
      <c r="N2188" s="11">
        <v>120</v>
      </c>
      <c r="O2188" s="11">
        <v>120</v>
      </c>
      <c r="P2188" s="11">
        <v>0</v>
      </c>
      <c r="Q2188" s="11">
        <v>0</v>
      </c>
      <c r="R2188" s="11">
        <v>120</v>
      </c>
      <c r="S2188" s="11">
        <v>120</v>
      </c>
      <c r="T2188" s="11">
        <v>0</v>
      </c>
      <c r="U2188" s="11">
        <v>1</v>
      </c>
      <c r="V2188" s="11">
        <v>2</v>
      </c>
      <c r="W2188" s="11">
        <v>0</v>
      </c>
      <c r="X2188" s="11">
        <v>0</v>
      </c>
      <c r="Y2188" s="11">
        <v>1</v>
      </c>
      <c r="Z2188" s="11">
        <v>2</v>
      </c>
      <c r="AA2188" s="12" t="s">
        <v>32958</v>
      </c>
      <c r="AB2188" s="17" t="str">
        <f t="shared" si="205"/>
        <v>Programme: BA Liberal Arts</v>
      </c>
      <c r="AC2188" s="17">
        <f t="shared" si="206"/>
        <v>2</v>
      </c>
      <c r="AD2188" s="17">
        <f t="shared" si="207"/>
        <v>3</v>
      </c>
      <c r="AE2188" s="17" t="str">
        <f t="shared" si="208"/>
        <v/>
      </c>
      <c r="AF2188" s="17" t="str">
        <f t="shared" si="209"/>
        <v/>
      </c>
      <c r="AG2188" s="17" cm="1">
        <f t="array" ref="AG2188">IFERROR(IF(J2188="Level",INDEX($M2188:$S2188,AC2188+1),INDEX($M2188:$S2188,AC2188)),"")</f>
        <v>120</v>
      </c>
      <c r="AH2188" s="17" cm="1">
        <f t="array" ref="AH2188">IFERROR(IF(J2188="Level",INDEX($M2188:$S2188,AD2188+1),INDEX($M2188:$S2188,AD2188)),"")</f>
        <v>120</v>
      </c>
      <c r="AI2188" s="17" t="str" cm="1">
        <f t="array" ref="AI2188">IFERROR(INDEX($M2188:$S2188,AE2188),"")</f>
        <v/>
      </c>
      <c r="AJ2188" s="17" t="str" cm="1">
        <f t="array" ref="AJ2188">IFERROR(INDEX($M2188:$S2188,AF2188),"")</f>
        <v/>
      </c>
      <c r="AK2188" s="17" cm="1">
        <f t="array" ref="AK2188">IFERROR(IF(J2188="Level",INDEX($T2188:$Z2188,AC2188+1),INDEX($T2188:$Z2188,AC2188)),"")</f>
        <v>1</v>
      </c>
      <c r="AL2188" s="17" cm="1">
        <f t="array" ref="AL2188">IFERROR(IF(J2188="Level",INDEX($T2188:$Z2188,AD2188+1),INDEX($T2188:$Z2188,AD2188)),"")</f>
        <v>2</v>
      </c>
      <c r="AM2188" s="17" t="str" cm="1">
        <f t="array" ref="AM2188">IFERROR(INDEX($T2188:$Z2188,AE2188),"")</f>
        <v/>
      </c>
      <c r="AN2188" s="17" t="str" cm="1">
        <f t="array" ref="AN2188">IFERROR(INDEX($T2188:$Z2188,AF2188),"")</f>
        <v/>
      </c>
    </row>
    <row r="2189" spans="1:40" x14ac:dyDescent="0.2">
      <c r="A2189" s="17" t="str">
        <f t="shared" si="204"/>
        <v>BA Liberal Arts (Global Cultural Studies) (3-year): UFA3HPSSML25</v>
      </c>
      <c r="B2189" s="11" t="s">
        <v>979</v>
      </c>
      <c r="C2189" s="11" t="s">
        <v>31936</v>
      </c>
      <c r="D2189" s="11" t="s">
        <v>980</v>
      </c>
      <c r="E2189" s="11" t="s">
        <v>939</v>
      </c>
      <c r="F2189" s="11" t="s">
        <v>76</v>
      </c>
      <c r="G2189" s="11" t="s">
        <v>32717</v>
      </c>
      <c r="H2189" s="11" t="s">
        <v>77</v>
      </c>
      <c r="I2189" s="11">
        <v>2</v>
      </c>
      <c r="J2189" s="11" t="s">
        <v>78</v>
      </c>
      <c r="K2189" s="11" t="s">
        <v>32718</v>
      </c>
      <c r="L2189" s="11">
        <v>120</v>
      </c>
      <c r="M2189" s="11">
        <v>0</v>
      </c>
      <c r="N2189" s="11">
        <v>120</v>
      </c>
      <c r="O2189" s="11">
        <v>120</v>
      </c>
      <c r="P2189" s="11">
        <v>0</v>
      </c>
      <c r="Q2189" s="11">
        <v>0</v>
      </c>
      <c r="R2189" s="11">
        <v>120</v>
      </c>
      <c r="S2189" s="11">
        <v>120</v>
      </c>
      <c r="T2189" s="11">
        <v>0</v>
      </c>
      <c r="U2189" s="11">
        <v>1</v>
      </c>
      <c r="V2189" s="11">
        <v>2</v>
      </c>
      <c r="W2189" s="11">
        <v>0</v>
      </c>
      <c r="X2189" s="11">
        <v>0</v>
      </c>
      <c r="Y2189" s="11">
        <v>1</v>
      </c>
      <c r="Z2189" s="11">
        <v>2</v>
      </c>
      <c r="AA2189" s="12" t="s">
        <v>32958</v>
      </c>
      <c r="AB2189" s="17" t="str">
        <f t="shared" si="205"/>
        <v>Programme: BA Liberal Arts (Global Cultural Studies) (3-year)</v>
      </c>
      <c r="AC2189" s="17">
        <f t="shared" si="206"/>
        <v>2</v>
      </c>
      <c r="AD2189" s="17">
        <f t="shared" si="207"/>
        <v>3</v>
      </c>
      <c r="AE2189" s="17" t="str">
        <f t="shared" si="208"/>
        <v/>
      </c>
      <c r="AF2189" s="17" t="str">
        <f t="shared" si="209"/>
        <v/>
      </c>
      <c r="AG2189" s="17" cm="1">
        <f t="array" ref="AG2189">IFERROR(IF(J2189="Level",INDEX($M2189:$S2189,AC2189+1),INDEX($M2189:$S2189,AC2189)),"")</f>
        <v>120</v>
      </c>
      <c r="AH2189" s="17" cm="1">
        <f t="array" ref="AH2189">IFERROR(IF(J2189="Level",INDEX($M2189:$S2189,AD2189+1),INDEX($M2189:$S2189,AD2189)),"")</f>
        <v>120</v>
      </c>
      <c r="AI2189" s="17" t="str" cm="1">
        <f t="array" ref="AI2189">IFERROR(INDEX($M2189:$S2189,AE2189),"")</f>
        <v/>
      </c>
      <c r="AJ2189" s="17" t="str" cm="1">
        <f t="array" ref="AJ2189">IFERROR(INDEX($M2189:$S2189,AF2189),"")</f>
        <v/>
      </c>
      <c r="AK2189" s="17" cm="1">
        <f t="array" ref="AK2189">IFERROR(IF(J2189="Level",INDEX($T2189:$Z2189,AC2189+1),INDEX($T2189:$Z2189,AC2189)),"")</f>
        <v>1</v>
      </c>
      <c r="AL2189" s="17" cm="1">
        <f t="array" ref="AL2189">IFERROR(IF(J2189="Level",INDEX($T2189:$Z2189,AD2189+1),INDEX($T2189:$Z2189,AD2189)),"")</f>
        <v>2</v>
      </c>
      <c r="AM2189" s="17" t="str" cm="1">
        <f t="array" ref="AM2189">IFERROR(INDEX($T2189:$Z2189,AE2189),"")</f>
        <v/>
      </c>
      <c r="AN2189" s="17" t="str" cm="1">
        <f t="array" ref="AN2189">IFERROR(INDEX($T2189:$Z2189,AF2189),"")</f>
        <v/>
      </c>
    </row>
    <row r="2190" spans="1:40" x14ac:dyDescent="0.2">
      <c r="A2190" s="17" t="str">
        <f t="shared" si="204"/>
        <v>BA Legal Studies: UFA3LAWLAW01</v>
      </c>
      <c r="B2190" s="11" t="s">
        <v>985</v>
      </c>
      <c r="C2190" s="11" t="s">
        <v>31936</v>
      </c>
      <c r="D2190" s="11" t="s">
        <v>986</v>
      </c>
      <c r="E2190" s="11" t="s">
        <v>75</v>
      </c>
      <c r="F2190" s="11" t="s">
        <v>76</v>
      </c>
      <c r="G2190" s="11" t="s">
        <v>32717</v>
      </c>
      <c r="H2190" s="11" t="s">
        <v>77</v>
      </c>
      <c r="I2190" s="11">
        <v>2</v>
      </c>
      <c r="J2190" s="11" t="s">
        <v>78</v>
      </c>
      <c r="K2190" s="11" t="s">
        <v>32718</v>
      </c>
      <c r="L2190" s="11">
        <v>120</v>
      </c>
      <c r="M2190" s="11">
        <v>0</v>
      </c>
      <c r="N2190" s="11">
        <v>120</v>
      </c>
      <c r="O2190" s="11">
        <v>120</v>
      </c>
      <c r="P2190" s="11">
        <v>0</v>
      </c>
      <c r="Q2190" s="11">
        <v>0</v>
      </c>
      <c r="R2190" s="11">
        <v>120</v>
      </c>
      <c r="S2190" s="11">
        <v>120</v>
      </c>
      <c r="T2190" s="11">
        <v>0</v>
      </c>
      <c r="U2190" s="11">
        <v>1</v>
      </c>
      <c r="V2190" s="11">
        <v>2</v>
      </c>
      <c r="W2190" s="11">
        <v>0</v>
      </c>
      <c r="X2190" s="11">
        <v>0</v>
      </c>
      <c r="Y2190" s="11">
        <v>1</v>
      </c>
      <c r="Z2190" s="11">
        <v>2</v>
      </c>
      <c r="AA2190" s="12" t="s">
        <v>32958</v>
      </c>
      <c r="AB2190" s="17" t="str">
        <f t="shared" si="205"/>
        <v>Programme: BA Legal Studies</v>
      </c>
      <c r="AC2190" s="17">
        <f t="shared" si="206"/>
        <v>2</v>
      </c>
      <c r="AD2190" s="17">
        <f t="shared" si="207"/>
        <v>3</v>
      </c>
      <c r="AE2190" s="17" t="str">
        <f t="shared" si="208"/>
        <v/>
      </c>
      <c r="AF2190" s="17" t="str">
        <f t="shared" si="209"/>
        <v/>
      </c>
      <c r="AG2190" s="17" cm="1">
        <f t="array" ref="AG2190">IFERROR(IF(J2190="Level",INDEX($M2190:$S2190,AC2190+1),INDEX($M2190:$S2190,AC2190)),"")</f>
        <v>120</v>
      </c>
      <c r="AH2190" s="17" cm="1">
        <f t="array" ref="AH2190">IFERROR(IF(J2190="Level",INDEX($M2190:$S2190,AD2190+1),INDEX($M2190:$S2190,AD2190)),"")</f>
        <v>120</v>
      </c>
      <c r="AI2190" s="17" t="str" cm="1">
        <f t="array" ref="AI2190">IFERROR(INDEX($M2190:$S2190,AE2190),"")</f>
        <v/>
      </c>
      <c r="AJ2190" s="17" t="str" cm="1">
        <f t="array" ref="AJ2190">IFERROR(INDEX($M2190:$S2190,AF2190),"")</f>
        <v/>
      </c>
      <c r="AK2190" s="17" cm="1">
        <f t="array" ref="AK2190">IFERROR(IF(J2190="Level",INDEX($T2190:$Z2190,AC2190+1),INDEX($T2190:$Z2190,AC2190)),"")</f>
        <v>1</v>
      </c>
      <c r="AL2190" s="17" cm="1">
        <f t="array" ref="AL2190">IFERROR(IF(J2190="Level",INDEX($T2190:$Z2190,AD2190+1),INDEX($T2190:$Z2190,AD2190)),"")</f>
        <v>2</v>
      </c>
      <c r="AM2190" s="17" t="str" cm="1">
        <f t="array" ref="AM2190">IFERROR(INDEX($T2190:$Z2190,AE2190),"")</f>
        <v/>
      </c>
      <c r="AN2190" s="17" t="str" cm="1">
        <f t="array" ref="AN2190">IFERROR(INDEX($T2190:$Z2190,AF2190),"")</f>
        <v/>
      </c>
    </row>
    <row r="2191" spans="1:40" x14ac:dyDescent="0.2">
      <c r="A2191" s="17" t="str">
        <f t="shared" si="204"/>
        <v>LLB Law: UFL3LAWLAW01</v>
      </c>
      <c r="B2191" s="11" t="s">
        <v>1225</v>
      </c>
      <c r="C2191" s="11" t="s">
        <v>31936</v>
      </c>
      <c r="D2191" s="11" t="s">
        <v>1226</v>
      </c>
      <c r="E2191" s="11" t="s">
        <v>75</v>
      </c>
      <c r="F2191" s="11" t="s">
        <v>76</v>
      </c>
      <c r="G2191" s="11" t="s">
        <v>32717</v>
      </c>
      <c r="H2191" s="11" t="s">
        <v>77</v>
      </c>
      <c r="I2191" s="11">
        <v>2</v>
      </c>
      <c r="J2191" s="11" t="s">
        <v>78</v>
      </c>
      <c r="K2191" s="11" t="s">
        <v>32718</v>
      </c>
      <c r="L2191" s="11">
        <v>120</v>
      </c>
      <c r="M2191" s="11">
        <v>0</v>
      </c>
      <c r="N2191" s="11">
        <v>120</v>
      </c>
      <c r="O2191" s="11">
        <v>120</v>
      </c>
      <c r="P2191" s="11">
        <v>0</v>
      </c>
      <c r="Q2191" s="11">
        <v>0</v>
      </c>
      <c r="R2191" s="11">
        <v>120</v>
      </c>
      <c r="S2191" s="11">
        <v>120</v>
      </c>
      <c r="T2191" s="11">
        <v>0</v>
      </c>
      <c r="U2191" s="11">
        <v>1</v>
      </c>
      <c r="V2191" s="11">
        <v>2</v>
      </c>
      <c r="W2191" s="11">
        <v>0</v>
      </c>
      <c r="X2191" s="11">
        <v>0</v>
      </c>
      <c r="Y2191" s="11">
        <v>1</v>
      </c>
      <c r="Z2191" s="11">
        <v>2</v>
      </c>
      <c r="AA2191" s="12" t="s">
        <v>32958</v>
      </c>
      <c r="AB2191" s="17" t="str">
        <f t="shared" si="205"/>
        <v>Programme: LLB Law</v>
      </c>
      <c r="AC2191" s="17">
        <f t="shared" si="206"/>
        <v>2</v>
      </c>
      <c r="AD2191" s="17">
        <f t="shared" si="207"/>
        <v>3</v>
      </c>
      <c r="AE2191" s="17" t="str">
        <f t="shared" si="208"/>
        <v/>
      </c>
      <c r="AF2191" s="17" t="str">
        <f t="shared" si="209"/>
        <v/>
      </c>
      <c r="AG2191" s="17" cm="1">
        <f t="array" ref="AG2191">IFERROR(IF(J2191="Level",INDEX($M2191:$S2191,AC2191+1),INDEX($M2191:$S2191,AC2191)),"")</f>
        <v>120</v>
      </c>
      <c r="AH2191" s="17" cm="1">
        <f t="array" ref="AH2191">IFERROR(IF(J2191="Level",INDEX($M2191:$S2191,AD2191+1),INDEX($M2191:$S2191,AD2191)),"")</f>
        <v>120</v>
      </c>
      <c r="AI2191" s="17" t="str" cm="1">
        <f t="array" ref="AI2191">IFERROR(INDEX($M2191:$S2191,AE2191),"")</f>
        <v/>
      </c>
      <c r="AJ2191" s="17" t="str" cm="1">
        <f t="array" ref="AJ2191">IFERROR(INDEX($M2191:$S2191,AF2191),"")</f>
        <v/>
      </c>
      <c r="AK2191" s="17" cm="1">
        <f t="array" ref="AK2191">IFERROR(IF(J2191="Level",INDEX($T2191:$Z2191,AC2191+1),INDEX($T2191:$Z2191,AC2191)),"")</f>
        <v>1</v>
      </c>
      <c r="AL2191" s="17" cm="1">
        <f t="array" ref="AL2191">IFERROR(IF(J2191="Level",INDEX($T2191:$Z2191,AD2191+1),INDEX($T2191:$Z2191,AD2191)),"")</f>
        <v>2</v>
      </c>
      <c r="AM2191" s="17" t="str" cm="1">
        <f t="array" ref="AM2191">IFERROR(INDEX($T2191:$Z2191,AE2191),"")</f>
        <v/>
      </c>
      <c r="AN2191" s="17" t="str" cm="1">
        <f t="array" ref="AN2191">IFERROR(INDEX($T2191:$Z2191,AF2191),"")</f>
        <v/>
      </c>
    </row>
    <row r="2192" spans="1:40" x14ac:dyDescent="0.2">
      <c r="A2192" s="17" t="str">
        <f t="shared" si="204"/>
        <v>Bachelor of Business and Laws - Cornwall: UFE3LAWSBECA</v>
      </c>
      <c r="B2192" s="11" t="s">
        <v>1017</v>
      </c>
      <c r="C2192" s="11" t="s">
        <v>31936</v>
      </c>
      <c r="D2192" s="11" t="s">
        <v>32832</v>
      </c>
      <c r="E2192" s="11" t="s">
        <v>1018</v>
      </c>
      <c r="F2192" s="11" t="s">
        <v>76</v>
      </c>
      <c r="G2192" s="11" t="s">
        <v>32717</v>
      </c>
      <c r="H2192" s="11" t="s">
        <v>77</v>
      </c>
      <c r="I2192" s="11">
        <v>2</v>
      </c>
      <c r="J2192" s="11" t="s">
        <v>78</v>
      </c>
      <c r="K2192" s="11" t="s">
        <v>32718</v>
      </c>
      <c r="L2192" s="11">
        <v>120</v>
      </c>
      <c r="M2192" s="11">
        <v>0</v>
      </c>
      <c r="N2192" s="11">
        <v>120</v>
      </c>
      <c r="O2192" s="11">
        <v>120</v>
      </c>
      <c r="P2192" s="11">
        <v>0</v>
      </c>
      <c r="Q2192" s="11">
        <v>0</v>
      </c>
      <c r="R2192" s="11">
        <v>120</v>
      </c>
      <c r="S2192" s="11">
        <v>120</v>
      </c>
      <c r="T2192" s="11">
        <v>0</v>
      </c>
      <c r="U2192" s="11">
        <v>1</v>
      </c>
      <c r="V2192" s="11">
        <v>2</v>
      </c>
      <c r="W2192" s="11">
        <v>0</v>
      </c>
      <c r="X2192" s="11">
        <v>0</v>
      </c>
      <c r="Y2192" s="11">
        <v>1</v>
      </c>
      <c r="Z2192" s="11">
        <v>2</v>
      </c>
      <c r="AA2192" s="12" t="s">
        <v>32958</v>
      </c>
      <c r="AB2192" s="17" t="str">
        <f t="shared" si="205"/>
        <v>Programme: Bachelor of Business and Laws - Cornwall</v>
      </c>
      <c r="AC2192" s="17">
        <f t="shared" si="206"/>
        <v>2</v>
      </c>
      <c r="AD2192" s="17">
        <f t="shared" si="207"/>
        <v>3</v>
      </c>
      <c r="AE2192" s="17" t="str">
        <f t="shared" si="208"/>
        <v/>
      </c>
      <c r="AF2192" s="17" t="str">
        <f t="shared" si="209"/>
        <v/>
      </c>
      <c r="AG2192" s="17" cm="1">
        <f t="array" ref="AG2192">IFERROR(IF(J2192="Level",INDEX($M2192:$S2192,AC2192+1),INDEX($M2192:$S2192,AC2192)),"")</f>
        <v>120</v>
      </c>
      <c r="AH2192" s="17" cm="1">
        <f t="array" ref="AH2192">IFERROR(IF(J2192="Level",INDEX($M2192:$S2192,AD2192+1),INDEX($M2192:$S2192,AD2192)),"")</f>
        <v>120</v>
      </c>
      <c r="AI2192" s="17" t="str" cm="1">
        <f t="array" ref="AI2192">IFERROR(INDEX($M2192:$S2192,AE2192),"")</f>
        <v/>
      </c>
      <c r="AJ2192" s="17" t="str" cm="1">
        <f t="array" ref="AJ2192">IFERROR(INDEX($M2192:$S2192,AF2192),"")</f>
        <v/>
      </c>
      <c r="AK2192" s="17" cm="1">
        <f t="array" ref="AK2192">IFERROR(IF(J2192="Level",INDEX($T2192:$Z2192,AC2192+1),INDEX($T2192:$Z2192,AC2192)),"")</f>
        <v>1</v>
      </c>
      <c r="AL2192" s="17" cm="1">
        <f t="array" ref="AL2192">IFERROR(IF(J2192="Level",INDEX($T2192:$Z2192,AD2192+1),INDEX($T2192:$Z2192,AD2192)),"")</f>
        <v>2</v>
      </c>
      <c r="AM2192" s="17" t="str" cm="1">
        <f t="array" ref="AM2192">IFERROR(INDEX($T2192:$Z2192,AE2192),"")</f>
        <v/>
      </c>
      <c r="AN2192" s="17" t="str" cm="1">
        <f t="array" ref="AN2192">IFERROR(INDEX($T2192:$Z2192,AF2192),"")</f>
        <v/>
      </c>
    </row>
    <row r="2193" spans="1:40" x14ac:dyDescent="0.2">
      <c r="A2193" s="17" t="str">
        <f t="shared" si="204"/>
        <v>LLB Law with Business - Cornwall: UFL3LAWSBECA</v>
      </c>
      <c r="B2193" s="11" t="s">
        <v>1227</v>
      </c>
      <c r="C2193" s="11" t="s">
        <v>31936</v>
      </c>
      <c r="D2193" s="11" t="s">
        <v>32716</v>
      </c>
      <c r="E2193" s="11" t="s">
        <v>1018</v>
      </c>
      <c r="F2193" s="11" t="s">
        <v>76</v>
      </c>
      <c r="G2193" s="11" t="s">
        <v>32717</v>
      </c>
      <c r="H2193" s="11" t="s">
        <v>77</v>
      </c>
      <c r="I2193" s="11">
        <v>2</v>
      </c>
      <c r="J2193" s="11" t="s">
        <v>78</v>
      </c>
      <c r="K2193" s="11" t="s">
        <v>32718</v>
      </c>
      <c r="L2193" s="11">
        <v>120</v>
      </c>
      <c r="M2193" s="11">
        <v>0</v>
      </c>
      <c r="N2193" s="11">
        <v>120</v>
      </c>
      <c r="O2193" s="11">
        <v>120</v>
      </c>
      <c r="P2193" s="11">
        <v>0</v>
      </c>
      <c r="Q2193" s="11">
        <v>0</v>
      </c>
      <c r="R2193" s="11">
        <v>120</v>
      </c>
      <c r="S2193" s="11">
        <v>120</v>
      </c>
      <c r="T2193" s="11">
        <v>0</v>
      </c>
      <c r="U2193" s="11">
        <v>1</v>
      </c>
      <c r="V2193" s="11">
        <v>2</v>
      </c>
      <c r="W2193" s="11">
        <v>0</v>
      </c>
      <c r="X2193" s="11">
        <v>0</v>
      </c>
      <c r="Y2193" s="11">
        <v>1</v>
      </c>
      <c r="Z2193" s="11">
        <v>2</v>
      </c>
      <c r="AA2193" s="12" t="s">
        <v>32958</v>
      </c>
      <c r="AB2193" s="17" t="str">
        <f t="shared" si="205"/>
        <v>Programme: LLB Law with Business - Cornwall</v>
      </c>
      <c r="AC2193" s="17">
        <f t="shared" si="206"/>
        <v>2</v>
      </c>
      <c r="AD2193" s="17">
        <f t="shared" si="207"/>
        <v>3</v>
      </c>
      <c r="AE2193" s="17" t="str">
        <f t="shared" si="208"/>
        <v/>
      </c>
      <c r="AF2193" s="17" t="str">
        <f t="shared" si="209"/>
        <v/>
      </c>
      <c r="AG2193" s="17" cm="1">
        <f t="array" ref="AG2193">IFERROR(IF(J2193="Level",INDEX($M2193:$S2193,AC2193+1),INDEX($M2193:$S2193,AC2193)),"")</f>
        <v>120</v>
      </c>
      <c r="AH2193" s="17" cm="1">
        <f t="array" ref="AH2193">IFERROR(IF(J2193="Level",INDEX($M2193:$S2193,AD2193+1),INDEX($M2193:$S2193,AD2193)),"")</f>
        <v>120</v>
      </c>
      <c r="AI2193" s="17" t="str" cm="1">
        <f t="array" ref="AI2193">IFERROR(INDEX($M2193:$S2193,AE2193),"")</f>
        <v/>
      </c>
      <c r="AJ2193" s="17" t="str" cm="1">
        <f t="array" ref="AJ2193">IFERROR(INDEX($M2193:$S2193,AF2193),"")</f>
        <v/>
      </c>
      <c r="AK2193" s="17" cm="1">
        <f t="array" ref="AK2193">IFERROR(IF(J2193="Level",INDEX($T2193:$Z2193,AC2193+1),INDEX($T2193:$Z2193,AC2193)),"")</f>
        <v>1</v>
      </c>
      <c r="AL2193" s="17" cm="1">
        <f t="array" ref="AL2193">IFERROR(IF(J2193="Level",INDEX($T2193:$Z2193,AD2193+1),INDEX($T2193:$Z2193,AD2193)),"")</f>
        <v>2</v>
      </c>
      <c r="AM2193" s="17" t="str" cm="1">
        <f t="array" ref="AM2193">IFERROR(INDEX($T2193:$Z2193,AE2193),"")</f>
        <v/>
      </c>
      <c r="AN2193" s="17" t="str" cm="1">
        <f t="array" ref="AN2193">IFERROR(INDEX($T2193:$Z2193,AF2193),"")</f>
        <v/>
      </c>
    </row>
    <row r="2194" spans="1:40" x14ac:dyDescent="0.2">
      <c r="A2194" s="17" t="str">
        <f t="shared" si="204"/>
        <v>BA Modern Languages and Latin (3-year): UFA3SMLCTH02</v>
      </c>
      <c r="B2194" s="11" t="s">
        <v>999</v>
      </c>
      <c r="C2194" s="11" t="s">
        <v>31936</v>
      </c>
      <c r="D2194" s="11" t="s">
        <v>1000</v>
      </c>
      <c r="E2194" s="11" t="s">
        <v>280</v>
      </c>
      <c r="F2194" s="11" t="s">
        <v>76</v>
      </c>
      <c r="G2194" s="11" t="s">
        <v>32717</v>
      </c>
      <c r="H2194" s="11" t="s">
        <v>77</v>
      </c>
      <c r="I2194" s="11">
        <v>2</v>
      </c>
      <c r="J2194" s="11" t="s">
        <v>78</v>
      </c>
      <c r="K2194" s="11" t="s">
        <v>32718</v>
      </c>
      <c r="L2194" s="11">
        <v>120</v>
      </c>
      <c r="M2194" s="11">
        <v>0</v>
      </c>
      <c r="N2194" s="11">
        <v>120</v>
      </c>
      <c r="O2194" s="11">
        <v>120</v>
      </c>
      <c r="P2194" s="11">
        <v>0</v>
      </c>
      <c r="Q2194" s="11">
        <v>0</v>
      </c>
      <c r="R2194" s="11">
        <v>120</v>
      </c>
      <c r="S2194" s="11">
        <v>120</v>
      </c>
      <c r="T2194" s="11">
        <v>0</v>
      </c>
      <c r="U2194" s="11">
        <v>1</v>
      </c>
      <c r="V2194" s="11">
        <v>2</v>
      </c>
      <c r="W2194" s="11">
        <v>0</v>
      </c>
      <c r="X2194" s="11">
        <v>0</v>
      </c>
      <c r="Y2194" s="11">
        <v>1</v>
      </c>
      <c r="Z2194" s="11">
        <v>2</v>
      </c>
      <c r="AA2194" s="12" t="s">
        <v>32958</v>
      </c>
      <c r="AB2194" s="17" t="str">
        <f t="shared" si="205"/>
        <v>Programme: BA Modern Languages and Latin (3-year)</v>
      </c>
      <c r="AC2194" s="17">
        <f t="shared" si="206"/>
        <v>2</v>
      </c>
      <c r="AD2194" s="17">
        <f t="shared" si="207"/>
        <v>3</v>
      </c>
      <c r="AE2194" s="17" t="str">
        <f t="shared" si="208"/>
        <v/>
      </c>
      <c r="AF2194" s="17" t="str">
        <f t="shared" si="209"/>
        <v/>
      </c>
      <c r="AG2194" s="17" cm="1">
        <f t="array" ref="AG2194">IFERROR(IF(J2194="Level",INDEX($M2194:$S2194,AC2194+1),INDEX($M2194:$S2194,AC2194)),"")</f>
        <v>120</v>
      </c>
      <c r="AH2194" s="17" cm="1">
        <f t="array" ref="AH2194">IFERROR(IF(J2194="Level",INDEX($M2194:$S2194,AD2194+1),INDEX($M2194:$S2194,AD2194)),"")</f>
        <v>120</v>
      </c>
      <c r="AI2194" s="17" t="str" cm="1">
        <f t="array" ref="AI2194">IFERROR(INDEX($M2194:$S2194,AE2194),"")</f>
        <v/>
      </c>
      <c r="AJ2194" s="17" t="str" cm="1">
        <f t="array" ref="AJ2194">IFERROR(INDEX($M2194:$S2194,AF2194),"")</f>
        <v/>
      </c>
      <c r="AK2194" s="17" cm="1">
        <f t="array" ref="AK2194">IFERROR(IF(J2194="Level",INDEX($T2194:$Z2194,AC2194+1),INDEX($T2194:$Z2194,AC2194)),"")</f>
        <v>1</v>
      </c>
      <c r="AL2194" s="17" cm="1">
        <f t="array" ref="AL2194">IFERROR(IF(J2194="Level",INDEX($T2194:$Z2194,AD2194+1),INDEX($T2194:$Z2194,AD2194)),"")</f>
        <v>2</v>
      </c>
      <c r="AM2194" s="17" t="str" cm="1">
        <f t="array" ref="AM2194">IFERROR(INDEX($T2194:$Z2194,AE2194),"")</f>
        <v/>
      </c>
      <c r="AN2194" s="17" t="str" cm="1">
        <f t="array" ref="AN2194">IFERROR(INDEX($T2194:$Z2194,AF2194),"")</f>
        <v/>
      </c>
    </row>
    <row r="2195" spans="1:40" x14ac:dyDescent="0.2">
      <c r="A2195" s="17" t="str">
        <f t="shared" si="204"/>
        <v>BA Global Cultural Studies and Latin (3-year): UFA3SMLCTH03</v>
      </c>
      <c r="B2195" s="11" t="s">
        <v>1001</v>
      </c>
      <c r="C2195" s="11" t="s">
        <v>31936</v>
      </c>
      <c r="D2195" s="11" t="s">
        <v>1002</v>
      </c>
      <c r="E2195" s="11" t="s">
        <v>280</v>
      </c>
      <c r="F2195" s="11" t="s">
        <v>76</v>
      </c>
      <c r="G2195" s="11" t="s">
        <v>32717</v>
      </c>
      <c r="H2195" s="11" t="s">
        <v>77</v>
      </c>
      <c r="I2195" s="11">
        <v>2</v>
      </c>
      <c r="J2195" s="11" t="s">
        <v>78</v>
      </c>
      <c r="K2195" s="11" t="s">
        <v>32718</v>
      </c>
      <c r="L2195" s="11">
        <v>120</v>
      </c>
      <c r="M2195" s="11">
        <v>0</v>
      </c>
      <c r="N2195" s="11">
        <v>120</v>
      </c>
      <c r="O2195" s="11">
        <v>120</v>
      </c>
      <c r="P2195" s="11">
        <v>0</v>
      </c>
      <c r="Q2195" s="11">
        <v>0</v>
      </c>
      <c r="R2195" s="11">
        <v>120</v>
      </c>
      <c r="S2195" s="11">
        <v>120</v>
      </c>
      <c r="T2195" s="11">
        <v>0</v>
      </c>
      <c r="U2195" s="11">
        <v>1</v>
      </c>
      <c r="V2195" s="11">
        <v>2</v>
      </c>
      <c r="W2195" s="11">
        <v>0</v>
      </c>
      <c r="X2195" s="11">
        <v>0</v>
      </c>
      <c r="Y2195" s="11">
        <v>1</v>
      </c>
      <c r="Z2195" s="11">
        <v>2</v>
      </c>
      <c r="AA2195" s="12" t="s">
        <v>32958</v>
      </c>
      <c r="AB2195" s="17" t="str">
        <f t="shared" si="205"/>
        <v>Programme: BA Global Cultural Studies and Latin (3-year)</v>
      </c>
      <c r="AC2195" s="17">
        <f t="shared" si="206"/>
        <v>2</v>
      </c>
      <c r="AD2195" s="17">
        <f t="shared" si="207"/>
        <v>3</v>
      </c>
      <c r="AE2195" s="17" t="str">
        <f t="shared" si="208"/>
        <v/>
      </c>
      <c r="AF2195" s="17" t="str">
        <f t="shared" si="209"/>
        <v/>
      </c>
      <c r="AG2195" s="17" cm="1">
        <f t="array" ref="AG2195">IFERROR(IF(J2195="Level",INDEX($M2195:$S2195,AC2195+1),INDEX($M2195:$S2195,AC2195)),"")</f>
        <v>120</v>
      </c>
      <c r="AH2195" s="17" cm="1">
        <f t="array" ref="AH2195">IFERROR(IF(J2195="Level",INDEX($M2195:$S2195,AD2195+1),INDEX($M2195:$S2195,AD2195)),"")</f>
        <v>120</v>
      </c>
      <c r="AI2195" s="17" t="str" cm="1">
        <f t="array" ref="AI2195">IFERROR(INDEX($M2195:$S2195,AE2195),"")</f>
        <v/>
      </c>
      <c r="AJ2195" s="17" t="str" cm="1">
        <f t="array" ref="AJ2195">IFERROR(INDEX($M2195:$S2195,AF2195),"")</f>
        <v/>
      </c>
      <c r="AK2195" s="17" cm="1">
        <f t="array" ref="AK2195">IFERROR(IF(J2195="Level",INDEX($T2195:$Z2195,AC2195+1),INDEX($T2195:$Z2195,AC2195)),"")</f>
        <v>1</v>
      </c>
      <c r="AL2195" s="17" cm="1">
        <f t="array" ref="AL2195">IFERROR(IF(J2195="Level",INDEX($T2195:$Z2195,AD2195+1),INDEX($T2195:$Z2195,AD2195)),"")</f>
        <v>2</v>
      </c>
      <c r="AM2195" s="17" t="str" cm="1">
        <f t="array" ref="AM2195">IFERROR(INDEX($T2195:$Z2195,AE2195),"")</f>
        <v/>
      </c>
      <c r="AN2195" s="17" t="str" cm="1">
        <f t="array" ref="AN2195">IFERROR(INDEX($T2195:$Z2195,AF2195),"")</f>
        <v/>
      </c>
    </row>
    <row r="2196" spans="1:40" x14ac:dyDescent="0.2">
      <c r="A2196" s="17" t="str">
        <f t="shared" si="204"/>
        <v>BA Modern Languages and Arabic (3-year): UFA3SMLIAI01</v>
      </c>
      <c r="B2196" s="11" t="s">
        <v>1004</v>
      </c>
      <c r="C2196" s="11" t="s">
        <v>31936</v>
      </c>
      <c r="D2196" s="11" t="s">
        <v>1005</v>
      </c>
      <c r="E2196" s="11" t="s">
        <v>280</v>
      </c>
      <c r="F2196" s="11" t="s">
        <v>76</v>
      </c>
      <c r="G2196" s="11" t="s">
        <v>32717</v>
      </c>
      <c r="H2196" s="11" t="s">
        <v>77</v>
      </c>
      <c r="I2196" s="11">
        <v>2</v>
      </c>
      <c r="J2196" s="11" t="s">
        <v>78</v>
      </c>
      <c r="K2196" s="11" t="s">
        <v>32718</v>
      </c>
      <c r="L2196" s="11">
        <v>120</v>
      </c>
      <c r="M2196" s="11">
        <v>0</v>
      </c>
      <c r="N2196" s="11">
        <v>120</v>
      </c>
      <c r="O2196" s="11">
        <v>120</v>
      </c>
      <c r="P2196" s="11">
        <v>0</v>
      </c>
      <c r="Q2196" s="11">
        <v>0</v>
      </c>
      <c r="R2196" s="11">
        <v>120</v>
      </c>
      <c r="S2196" s="11">
        <v>120</v>
      </c>
      <c r="T2196" s="11">
        <v>0</v>
      </c>
      <c r="U2196" s="11">
        <v>1</v>
      </c>
      <c r="V2196" s="11">
        <v>2</v>
      </c>
      <c r="W2196" s="11">
        <v>0</v>
      </c>
      <c r="X2196" s="11">
        <v>0</v>
      </c>
      <c r="Y2196" s="11">
        <v>1</v>
      </c>
      <c r="Z2196" s="11">
        <v>2</v>
      </c>
      <c r="AA2196" s="12" t="s">
        <v>32958</v>
      </c>
      <c r="AB2196" s="17" t="str">
        <f t="shared" si="205"/>
        <v>Programme: BA Modern Languages and Arabic (3-year)</v>
      </c>
      <c r="AC2196" s="17">
        <f t="shared" si="206"/>
        <v>2</v>
      </c>
      <c r="AD2196" s="17">
        <f t="shared" si="207"/>
        <v>3</v>
      </c>
      <c r="AE2196" s="17" t="str">
        <f t="shared" si="208"/>
        <v/>
      </c>
      <c r="AF2196" s="17" t="str">
        <f t="shared" si="209"/>
        <v/>
      </c>
      <c r="AG2196" s="17" cm="1">
        <f t="array" ref="AG2196">IFERROR(IF(J2196="Level",INDEX($M2196:$S2196,AC2196+1),INDEX($M2196:$S2196,AC2196)),"")</f>
        <v>120</v>
      </c>
      <c r="AH2196" s="17" cm="1">
        <f t="array" ref="AH2196">IFERROR(IF(J2196="Level",INDEX($M2196:$S2196,AD2196+1),INDEX($M2196:$S2196,AD2196)),"")</f>
        <v>120</v>
      </c>
      <c r="AI2196" s="17" t="str" cm="1">
        <f t="array" ref="AI2196">IFERROR(INDEX($M2196:$S2196,AE2196),"")</f>
        <v/>
      </c>
      <c r="AJ2196" s="17" t="str" cm="1">
        <f t="array" ref="AJ2196">IFERROR(INDEX($M2196:$S2196,AF2196),"")</f>
        <v/>
      </c>
      <c r="AK2196" s="17" cm="1">
        <f t="array" ref="AK2196">IFERROR(IF(J2196="Level",INDEX($T2196:$Z2196,AC2196+1),INDEX($T2196:$Z2196,AC2196)),"")</f>
        <v>1</v>
      </c>
      <c r="AL2196" s="17" cm="1">
        <f t="array" ref="AL2196">IFERROR(IF(J2196="Level",INDEX($T2196:$Z2196,AD2196+1),INDEX($T2196:$Z2196,AD2196)),"")</f>
        <v>2</v>
      </c>
      <c r="AM2196" s="17" t="str" cm="1">
        <f t="array" ref="AM2196">IFERROR(INDEX($T2196:$Z2196,AE2196),"")</f>
        <v/>
      </c>
      <c r="AN2196" s="17" t="str" cm="1">
        <f t="array" ref="AN2196">IFERROR(INDEX($T2196:$Z2196,AF2196),"")</f>
        <v/>
      </c>
    </row>
    <row r="2197" spans="1:40" x14ac:dyDescent="0.2">
      <c r="A2197" s="17" t="str">
        <f t="shared" si="204"/>
        <v>BA Modern Languages (3-year): UFA3SMLSML17</v>
      </c>
      <c r="B2197" s="11" t="s">
        <v>1006</v>
      </c>
      <c r="C2197" s="11" t="s">
        <v>31936</v>
      </c>
      <c r="D2197" s="11" t="s">
        <v>1007</v>
      </c>
      <c r="E2197" s="11" t="s">
        <v>280</v>
      </c>
      <c r="F2197" s="11" t="s">
        <v>76</v>
      </c>
      <c r="G2197" s="11" t="s">
        <v>32717</v>
      </c>
      <c r="H2197" s="11" t="s">
        <v>77</v>
      </c>
      <c r="I2197" s="11">
        <v>2</v>
      </c>
      <c r="J2197" s="11" t="s">
        <v>78</v>
      </c>
      <c r="K2197" s="11" t="s">
        <v>32718</v>
      </c>
      <c r="L2197" s="11">
        <v>120</v>
      </c>
      <c r="M2197" s="11">
        <v>0</v>
      </c>
      <c r="N2197" s="11">
        <v>120</v>
      </c>
      <c r="O2197" s="11">
        <v>120</v>
      </c>
      <c r="P2197" s="11">
        <v>0</v>
      </c>
      <c r="Q2197" s="11">
        <v>0</v>
      </c>
      <c r="R2197" s="11">
        <v>120</v>
      </c>
      <c r="S2197" s="11">
        <v>120</v>
      </c>
      <c r="T2197" s="11">
        <v>0</v>
      </c>
      <c r="U2197" s="11">
        <v>1</v>
      </c>
      <c r="V2197" s="11">
        <v>2</v>
      </c>
      <c r="W2197" s="11">
        <v>0</v>
      </c>
      <c r="X2197" s="11">
        <v>0</v>
      </c>
      <c r="Y2197" s="11">
        <v>1</v>
      </c>
      <c r="Z2197" s="11">
        <v>2</v>
      </c>
      <c r="AA2197" s="12" t="s">
        <v>32958</v>
      </c>
      <c r="AB2197" s="17" t="str">
        <f t="shared" si="205"/>
        <v>Programme: BA Modern Languages (3-year)</v>
      </c>
      <c r="AC2197" s="17">
        <f t="shared" si="206"/>
        <v>2</v>
      </c>
      <c r="AD2197" s="17">
        <f t="shared" si="207"/>
        <v>3</v>
      </c>
      <c r="AE2197" s="17" t="str">
        <f t="shared" si="208"/>
        <v/>
      </c>
      <c r="AF2197" s="17" t="str">
        <f t="shared" si="209"/>
        <v/>
      </c>
      <c r="AG2197" s="17" cm="1">
        <f t="array" ref="AG2197">IFERROR(IF(J2197="Level",INDEX($M2197:$S2197,AC2197+1),INDEX($M2197:$S2197,AC2197)),"")</f>
        <v>120</v>
      </c>
      <c r="AH2197" s="17" cm="1">
        <f t="array" ref="AH2197">IFERROR(IF(J2197="Level",INDEX($M2197:$S2197,AD2197+1),INDEX($M2197:$S2197,AD2197)),"")</f>
        <v>120</v>
      </c>
      <c r="AI2197" s="17" t="str" cm="1">
        <f t="array" ref="AI2197">IFERROR(INDEX($M2197:$S2197,AE2197),"")</f>
        <v/>
      </c>
      <c r="AJ2197" s="17" t="str" cm="1">
        <f t="array" ref="AJ2197">IFERROR(INDEX($M2197:$S2197,AF2197),"")</f>
        <v/>
      </c>
      <c r="AK2197" s="17" cm="1">
        <f t="array" ref="AK2197">IFERROR(IF(J2197="Level",INDEX($T2197:$Z2197,AC2197+1),INDEX($T2197:$Z2197,AC2197)),"")</f>
        <v>1</v>
      </c>
      <c r="AL2197" s="17" cm="1">
        <f t="array" ref="AL2197">IFERROR(IF(J2197="Level",INDEX($T2197:$Z2197,AD2197+1),INDEX($T2197:$Z2197,AD2197)),"")</f>
        <v>2</v>
      </c>
      <c r="AM2197" s="17" t="str" cm="1">
        <f t="array" ref="AM2197">IFERROR(INDEX($T2197:$Z2197,AE2197),"")</f>
        <v/>
      </c>
      <c r="AN2197" s="17" t="str" cm="1">
        <f t="array" ref="AN2197">IFERROR(INDEX($T2197:$Z2197,AF2197),"")</f>
        <v/>
      </c>
    </row>
    <row r="2198" spans="1:40" x14ac:dyDescent="0.2">
      <c r="A2198" s="17" t="str">
        <f t="shared" si="204"/>
        <v>BA Global Cultural Studies (3-year): UFA3SMLSML19</v>
      </c>
      <c r="B2198" s="11" t="s">
        <v>1008</v>
      </c>
      <c r="C2198" s="11" t="s">
        <v>31936</v>
      </c>
      <c r="D2198" s="11" t="s">
        <v>1009</v>
      </c>
      <c r="E2198" s="11" t="s">
        <v>280</v>
      </c>
      <c r="F2198" s="11" t="s">
        <v>76</v>
      </c>
      <c r="G2198" s="11" t="s">
        <v>32717</v>
      </c>
      <c r="H2198" s="11" t="s">
        <v>77</v>
      </c>
      <c r="I2198" s="11">
        <v>2</v>
      </c>
      <c r="J2198" s="11" t="s">
        <v>78</v>
      </c>
      <c r="K2198" s="11" t="s">
        <v>32718</v>
      </c>
      <c r="L2198" s="11">
        <v>120</v>
      </c>
      <c r="M2198" s="11">
        <v>0</v>
      </c>
      <c r="N2198" s="11">
        <v>120</v>
      </c>
      <c r="O2198" s="11">
        <v>120</v>
      </c>
      <c r="P2198" s="11">
        <v>0</v>
      </c>
      <c r="Q2198" s="11">
        <v>0</v>
      </c>
      <c r="R2198" s="11">
        <v>120</v>
      </c>
      <c r="S2198" s="11">
        <v>120</v>
      </c>
      <c r="T2198" s="11">
        <v>0</v>
      </c>
      <c r="U2198" s="11">
        <v>1</v>
      </c>
      <c r="V2198" s="11">
        <v>2</v>
      </c>
      <c r="W2198" s="11">
        <v>0</v>
      </c>
      <c r="X2198" s="11">
        <v>0</v>
      </c>
      <c r="Y2198" s="11">
        <v>1</v>
      </c>
      <c r="Z2198" s="11">
        <v>2</v>
      </c>
      <c r="AA2198" s="12" t="s">
        <v>32958</v>
      </c>
      <c r="AB2198" s="17" t="str">
        <f t="shared" si="205"/>
        <v>Programme: BA Global Cultural Studies (3-year)</v>
      </c>
      <c r="AC2198" s="17">
        <f t="shared" si="206"/>
        <v>2</v>
      </c>
      <c r="AD2198" s="17">
        <f t="shared" si="207"/>
        <v>3</v>
      </c>
      <c r="AE2198" s="17" t="str">
        <f t="shared" si="208"/>
        <v/>
      </c>
      <c r="AF2198" s="17" t="str">
        <f t="shared" si="209"/>
        <v/>
      </c>
      <c r="AG2198" s="17" cm="1">
        <f t="array" ref="AG2198">IFERROR(IF(J2198="Level",INDEX($M2198:$S2198,AC2198+1),INDEX($M2198:$S2198,AC2198)),"")</f>
        <v>120</v>
      </c>
      <c r="AH2198" s="17" cm="1">
        <f t="array" ref="AH2198">IFERROR(IF(J2198="Level",INDEX($M2198:$S2198,AD2198+1),INDEX($M2198:$S2198,AD2198)),"")</f>
        <v>120</v>
      </c>
      <c r="AI2198" s="17" t="str" cm="1">
        <f t="array" ref="AI2198">IFERROR(INDEX($M2198:$S2198,AE2198),"")</f>
        <v/>
      </c>
      <c r="AJ2198" s="17" t="str" cm="1">
        <f t="array" ref="AJ2198">IFERROR(INDEX($M2198:$S2198,AF2198),"")</f>
        <v/>
      </c>
      <c r="AK2198" s="17" cm="1">
        <f t="array" ref="AK2198">IFERROR(IF(J2198="Level",INDEX($T2198:$Z2198,AC2198+1),INDEX($T2198:$Z2198,AC2198)),"")</f>
        <v>1</v>
      </c>
      <c r="AL2198" s="17" cm="1">
        <f t="array" ref="AL2198">IFERROR(IF(J2198="Level",INDEX($T2198:$Z2198,AD2198+1),INDEX($T2198:$Z2198,AD2198)),"")</f>
        <v>2</v>
      </c>
      <c r="AM2198" s="17" t="str" cm="1">
        <f t="array" ref="AM2198">IFERROR(INDEX($T2198:$Z2198,AE2198),"")</f>
        <v/>
      </c>
      <c r="AN2198" s="17" t="str" cm="1">
        <f t="array" ref="AN2198">IFERROR(INDEX($T2198:$Z2198,AF2198),"")</f>
        <v/>
      </c>
    </row>
    <row r="2199" spans="1:40" x14ac:dyDescent="0.2">
      <c r="A2199" s="17" t="str">
        <f t="shared" si="204"/>
        <v>BA Comparative Literatures and Cultures: UFA3SMLSML21</v>
      </c>
      <c r="B2199" s="11" t="s">
        <v>32101</v>
      </c>
      <c r="C2199" s="11" t="s">
        <v>31936</v>
      </c>
      <c r="D2199" s="11" t="s">
        <v>32861</v>
      </c>
      <c r="E2199" s="11" t="s">
        <v>280</v>
      </c>
      <c r="F2199" s="11" t="s">
        <v>76</v>
      </c>
      <c r="G2199" s="11" t="s">
        <v>32717</v>
      </c>
      <c r="H2199" s="11" t="s">
        <v>77</v>
      </c>
      <c r="I2199" s="11">
        <v>2</v>
      </c>
      <c r="J2199" s="11" t="s">
        <v>78</v>
      </c>
      <c r="K2199" s="11" t="s">
        <v>32718</v>
      </c>
      <c r="L2199" s="11">
        <v>120</v>
      </c>
      <c r="M2199" s="11">
        <v>0</v>
      </c>
      <c r="N2199" s="11">
        <v>120</v>
      </c>
      <c r="O2199" s="11">
        <v>120</v>
      </c>
      <c r="P2199" s="11">
        <v>0</v>
      </c>
      <c r="Q2199" s="11">
        <v>0</v>
      </c>
      <c r="R2199" s="11">
        <v>120</v>
      </c>
      <c r="S2199" s="11">
        <v>120</v>
      </c>
      <c r="T2199" s="11">
        <v>0</v>
      </c>
      <c r="U2199" s="11">
        <v>1</v>
      </c>
      <c r="V2199" s="11">
        <v>2</v>
      </c>
      <c r="W2199" s="11">
        <v>0</v>
      </c>
      <c r="X2199" s="11">
        <v>0</v>
      </c>
      <c r="Y2199" s="11">
        <v>1</v>
      </c>
      <c r="Z2199" s="11">
        <v>2</v>
      </c>
      <c r="AA2199" s="12" t="s">
        <v>32958</v>
      </c>
      <c r="AB2199" s="17" t="str">
        <f t="shared" si="205"/>
        <v>Programme: BA Comparative Literatures and Cultures</v>
      </c>
      <c r="AC2199" s="17">
        <f t="shared" si="206"/>
        <v>2</v>
      </c>
      <c r="AD2199" s="17">
        <f t="shared" si="207"/>
        <v>3</v>
      </c>
      <c r="AE2199" s="17" t="str">
        <f t="shared" si="208"/>
        <v/>
      </c>
      <c r="AF2199" s="17" t="str">
        <f t="shared" si="209"/>
        <v/>
      </c>
      <c r="AG2199" s="17" cm="1">
        <f t="array" ref="AG2199">IFERROR(IF(J2199="Level",INDEX($M2199:$S2199,AC2199+1),INDEX($M2199:$S2199,AC2199)),"")</f>
        <v>120</v>
      </c>
      <c r="AH2199" s="17" cm="1">
        <f t="array" ref="AH2199">IFERROR(IF(J2199="Level",INDEX($M2199:$S2199,AD2199+1),INDEX($M2199:$S2199,AD2199)),"")</f>
        <v>120</v>
      </c>
      <c r="AI2199" s="17" t="str" cm="1">
        <f t="array" ref="AI2199">IFERROR(INDEX($M2199:$S2199,AE2199),"")</f>
        <v/>
      </c>
      <c r="AJ2199" s="17" t="str" cm="1">
        <f t="array" ref="AJ2199">IFERROR(INDEX($M2199:$S2199,AF2199),"")</f>
        <v/>
      </c>
      <c r="AK2199" s="17" cm="1">
        <f t="array" ref="AK2199">IFERROR(IF(J2199="Level",INDEX($T2199:$Z2199,AC2199+1),INDEX($T2199:$Z2199,AC2199)),"")</f>
        <v>1</v>
      </c>
      <c r="AL2199" s="17" cm="1">
        <f t="array" ref="AL2199">IFERROR(IF(J2199="Level",INDEX($T2199:$Z2199,AD2199+1),INDEX($T2199:$Z2199,AD2199)),"")</f>
        <v>2</v>
      </c>
      <c r="AM2199" s="17" t="str" cm="1">
        <f t="array" ref="AM2199">IFERROR(INDEX($T2199:$Z2199,AE2199),"")</f>
        <v/>
      </c>
      <c r="AN2199" s="17" t="str" cm="1">
        <f t="array" ref="AN2199">IFERROR(INDEX($T2199:$Z2199,AF2199),"")</f>
        <v/>
      </c>
    </row>
    <row r="2200" spans="1:40" x14ac:dyDescent="0.2">
      <c r="A2200" s="17" t="str">
        <f t="shared" si="204"/>
        <v>BA Philosophy and Theology: UFA3HPSCTH02</v>
      </c>
      <c r="B2200" s="11" t="s">
        <v>901</v>
      </c>
      <c r="C2200" s="11" t="s">
        <v>31936</v>
      </c>
      <c r="D2200" s="11" t="s">
        <v>902</v>
      </c>
      <c r="E2200" s="11" t="s">
        <v>222</v>
      </c>
      <c r="F2200" s="11" t="s">
        <v>76</v>
      </c>
      <c r="G2200" s="11" t="s">
        <v>32717</v>
      </c>
      <c r="H2200" s="11" t="s">
        <v>77</v>
      </c>
      <c r="I2200" s="11">
        <v>2</v>
      </c>
      <c r="J2200" s="11" t="s">
        <v>78</v>
      </c>
      <c r="K2200" s="11" t="s">
        <v>32718</v>
      </c>
      <c r="L2200" s="11">
        <v>120</v>
      </c>
      <c r="M2200" s="11">
        <v>0</v>
      </c>
      <c r="N2200" s="11">
        <v>120</v>
      </c>
      <c r="O2200" s="11">
        <v>120</v>
      </c>
      <c r="P2200" s="11">
        <v>0</v>
      </c>
      <c r="Q2200" s="11">
        <v>0</v>
      </c>
      <c r="R2200" s="11">
        <v>120</v>
      </c>
      <c r="S2200" s="11">
        <v>120</v>
      </c>
      <c r="T2200" s="11">
        <v>0</v>
      </c>
      <c r="U2200" s="11">
        <v>1</v>
      </c>
      <c r="V2200" s="11">
        <v>2</v>
      </c>
      <c r="W2200" s="11">
        <v>0</v>
      </c>
      <c r="X2200" s="11">
        <v>0</v>
      </c>
      <c r="Y2200" s="11">
        <v>1</v>
      </c>
      <c r="Z2200" s="11">
        <v>2</v>
      </c>
      <c r="AA2200" s="12" t="s">
        <v>32958</v>
      </c>
      <c r="AB2200" s="17" t="str">
        <f t="shared" si="205"/>
        <v>Programme: BA Philosophy and Theology</v>
      </c>
      <c r="AC2200" s="17">
        <f t="shared" si="206"/>
        <v>2</v>
      </c>
      <c r="AD2200" s="17">
        <f t="shared" si="207"/>
        <v>3</v>
      </c>
      <c r="AE2200" s="17" t="str">
        <f t="shared" si="208"/>
        <v/>
      </c>
      <c r="AF2200" s="17" t="str">
        <f t="shared" si="209"/>
        <v/>
      </c>
      <c r="AG2200" s="17" cm="1">
        <f t="array" ref="AG2200">IFERROR(IF(J2200="Level",INDEX($M2200:$S2200,AC2200+1),INDEX($M2200:$S2200,AC2200)),"")</f>
        <v>120</v>
      </c>
      <c r="AH2200" s="17" cm="1">
        <f t="array" ref="AH2200">IFERROR(IF(J2200="Level",INDEX($M2200:$S2200,AD2200+1),INDEX($M2200:$S2200,AD2200)),"")</f>
        <v>120</v>
      </c>
      <c r="AI2200" s="17" t="str" cm="1">
        <f t="array" ref="AI2200">IFERROR(INDEX($M2200:$S2200,AE2200),"")</f>
        <v/>
      </c>
      <c r="AJ2200" s="17" t="str" cm="1">
        <f t="array" ref="AJ2200">IFERROR(INDEX($M2200:$S2200,AF2200),"")</f>
        <v/>
      </c>
      <c r="AK2200" s="17" cm="1">
        <f t="array" ref="AK2200">IFERROR(IF(J2200="Level",INDEX($T2200:$Z2200,AC2200+1),INDEX($T2200:$Z2200,AC2200)),"")</f>
        <v>1</v>
      </c>
      <c r="AL2200" s="17" cm="1">
        <f t="array" ref="AL2200">IFERROR(IF(J2200="Level",INDEX($T2200:$Z2200,AD2200+1),INDEX($T2200:$Z2200,AD2200)),"")</f>
        <v>2</v>
      </c>
      <c r="AM2200" s="17" t="str" cm="1">
        <f t="array" ref="AM2200">IFERROR(INDEX($T2200:$Z2200,AE2200),"")</f>
        <v/>
      </c>
      <c r="AN2200" s="17" t="str" cm="1">
        <f t="array" ref="AN2200">IFERROR(INDEX($T2200:$Z2200,AF2200),"")</f>
        <v/>
      </c>
    </row>
    <row r="2201" spans="1:40" x14ac:dyDescent="0.2">
      <c r="A2201" s="17" t="str">
        <f t="shared" si="204"/>
        <v>BA Philosophy and Sociology: UFA3HPSHPS07</v>
      </c>
      <c r="B2201" s="11" t="s">
        <v>919</v>
      </c>
      <c r="C2201" s="11" t="s">
        <v>31936</v>
      </c>
      <c r="D2201" s="11" t="s">
        <v>920</v>
      </c>
      <c r="E2201" s="11" t="s">
        <v>222</v>
      </c>
      <c r="F2201" s="11" t="s">
        <v>76</v>
      </c>
      <c r="G2201" s="11" t="s">
        <v>32717</v>
      </c>
      <c r="H2201" s="11" t="s">
        <v>77</v>
      </c>
      <c r="I2201" s="11">
        <v>2</v>
      </c>
      <c r="J2201" s="11" t="s">
        <v>78</v>
      </c>
      <c r="K2201" s="11" t="s">
        <v>32718</v>
      </c>
      <c r="L2201" s="11">
        <v>120</v>
      </c>
      <c r="M2201" s="11">
        <v>0</v>
      </c>
      <c r="N2201" s="11">
        <v>120</v>
      </c>
      <c r="O2201" s="11">
        <v>120</v>
      </c>
      <c r="P2201" s="11">
        <v>0</v>
      </c>
      <c r="Q2201" s="11">
        <v>0</v>
      </c>
      <c r="R2201" s="11">
        <v>120</v>
      </c>
      <c r="S2201" s="11">
        <v>120</v>
      </c>
      <c r="T2201" s="11">
        <v>0</v>
      </c>
      <c r="U2201" s="11">
        <v>1</v>
      </c>
      <c r="V2201" s="11">
        <v>2</v>
      </c>
      <c r="W2201" s="11">
        <v>0</v>
      </c>
      <c r="X2201" s="11">
        <v>0</v>
      </c>
      <c r="Y2201" s="11">
        <v>1</v>
      </c>
      <c r="Z2201" s="11">
        <v>2</v>
      </c>
      <c r="AA2201" s="12" t="s">
        <v>32958</v>
      </c>
      <c r="AB2201" s="17" t="str">
        <f t="shared" si="205"/>
        <v>Programme: BA Philosophy and Sociology</v>
      </c>
      <c r="AC2201" s="17">
        <f t="shared" si="206"/>
        <v>2</v>
      </c>
      <c r="AD2201" s="17">
        <f t="shared" si="207"/>
        <v>3</v>
      </c>
      <c r="AE2201" s="17" t="str">
        <f t="shared" si="208"/>
        <v/>
      </c>
      <c r="AF2201" s="17" t="str">
        <f t="shared" si="209"/>
        <v/>
      </c>
      <c r="AG2201" s="17" cm="1">
        <f t="array" ref="AG2201">IFERROR(IF(J2201="Level",INDEX($M2201:$S2201,AC2201+1),INDEX($M2201:$S2201,AC2201)),"")</f>
        <v>120</v>
      </c>
      <c r="AH2201" s="17" cm="1">
        <f t="array" ref="AH2201">IFERROR(IF(J2201="Level",INDEX($M2201:$S2201,AD2201+1),INDEX($M2201:$S2201,AD2201)),"")</f>
        <v>120</v>
      </c>
      <c r="AI2201" s="17" t="str" cm="1">
        <f t="array" ref="AI2201">IFERROR(INDEX($M2201:$S2201,AE2201),"")</f>
        <v/>
      </c>
      <c r="AJ2201" s="17" t="str" cm="1">
        <f t="array" ref="AJ2201">IFERROR(INDEX($M2201:$S2201,AF2201),"")</f>
        <v/>
      </c>
      <c r="AK2201" s="17" cm="1">
        <f t="array" ref="AK2201">IFERROR(IF(J2201="Level",INDEX($T2201:$Z2201,AC2201+1),INDEX($T2201:$Z2201,AC2201)),"")</f>
        <v>1</v>
      </c>
      <c r="AL2201" s="17" cm="1">
        <f t="array" ref="AL2201">IFERROR(IF(J2201="Level",INDEX($T2201:$Z2201,AD2201+1),INDEX($T2201:$Z2201,AD2201)),"")</f>
        <v>2</v>
      </c>
      <c r="AM2201" s="17" t="str" cm="1">
        <f t="array" ref="AM2201">IFERROR(INDEX($T2201:$Z2201,AE2201),"")</f>
        <v/>
      </c>
      <c r="AN2201" s="17" t="str" cm="1">
        <f t="array" ref="AN2201">IFERROR(INDEX($T2201:$Z2201,AF2201),"")</f>
        <v/>
      </c>
    </row>
    <row r="2202" spans="1:40" x14ac:dyDescent="0.2">
      <c r="A2202" s="17" t="str">
        <f t="shared" si="204"/>
        <v>BA Philosophy and Politics: UFA3HPSHPS09</v>
      </c>
      <c r="B2202" s="11" t="s">
        <v>921</v>
      </c>
      <c r="C2202" s="11" t="s">
        <v>31936</v>
      </c>
      <c r="D2202" s="11" t="s">
        <v>922</v>
      </c>
      <c r="E2202" s="11" t="s">
        <v>222</v>
      </c>
      <c r="F2202" s="11" t="s">
        <v>76</v>
      </c>
      <c r="G2202" s="11" t="s">
        <v>32717</v>
      </c>
      <c r="H2202" s="11" t="s">
        <v>77</v>
      </c>
      <c r="I2202" s="11">
        <v>2</v>
      </c>
      <c r="J2202" s="11" t="s">
        <v>78</v>
      </c>
      <c r="K2202" s="11" t="s">
        <v>32718</v>
      </c>
      <c r="L2202" s="11">
        <v>120</v>
      </c>
      <c r="M2202" s="11">
        <v>0</v>
      </c>
      <c r="N2202" s="11">
        <v>120</v>
      </c>
      <c r="O2202" s="11">
        <v>120</v>
      </c>
      <c r="P2202" s="11">
        <v>0</v>
      </c>
      <c r="Q2202" s="11">
        <v>0</v>
      </c>
      <c r="R2202" s="11">
        <v>120</v>
      </c>
      <c r="S2202" s="11">
        <v>120</v>
      </c>
      <c r="T2202" s="11">
        <v>0</v>
      </c>
      <c r="U2202" s="11">
        <v>1</v>
      </c>
      <c r="V2202" s="11">
        <v>2</v>
      </c>
      <c r="W2202" s="11">
        <v>0</v>
      </c>
      <c r="X2202" s="11">
        <v>0</v>
      </c>
      <c r="Y2202" s="11">
        <v>1</v>
      </c>
      <c r="Z2202" s="11">
        <v>2</v>
      </c>
      <c r="AA2202" s="12" t="s">
        <v>32958</v>
      </c>
      <c r="AB2202" s="17" t="str">
        <f t="shared" si="205"/>
        <v>Programme: BA Philosophy and Politics</v>
      </c>
      <c r="AC2202" s="17">
        <f t="shared" si="206"/>
        <v>2</v>
      </c>
      <c r="AD2202" s="17">
        <f t="shared" si="207"/>
        <v>3</v>
      </c>
      <c r="AE2202" s="17" t="str">
        <f t="shared" si="208"/>
        <v/>
      </c>
      <c r="AF2202" s="17" t="str">
        <f t="shared" si="209"/>
        <v/>
      </c>
      <c r="AG2202" s="17" cm="1">
        <f t="array" ref="AG2202">IFERROR(IF(J2202="Level",INDEX($M2202:$S2202,AC2202+1),INDEX($M2202:$S2202,AC2202)),"")</f>
        <v>120</v>
      </c>
      <c r="AH2202" s="17" cm="1">
        <f t="array" ref="AH2202">IFERROR(IF(J2202="Level",INDEX($M2202:$S2202,AD2202+1),INDEX($M2202:$S2202,AD2202)),"")</f>
        <v>120</v>
      </c>
      <c r="AI2202" s="17" t="str" cm="1">
        <f t="array" ref="AI2202">IFERROR(INDEX($M2202:$S2202,AE2202),"")</f>
        <v/>
      </c>
      <c r="AJ2202" s="17" t="str" cm="1">
        <f t="array" ref="AJ2202">IFERROR(INDEX($M2202:$S2202,AF2202),"")</f>
        <v/>
      </c>
      <c r="AK2202" s="17" cm="1">
        <f t="array" ref="AK2202">IFERROR(IF(J2202="Level",INDEX($T2202:$Z2202,AC2202+1),INDEX($T2202:$Z2202,AC2202)),"")</f>
        <v>1</v>
      </c>
      <c r="AL2202" s="17" cm="1">
        <f t="array" ref="AL2202">IFERROR(IF(J2202="Level",INDEX($T2202:$Z2202,AD2202+1),INDEX($T2202:$Z2202,AD2202)),"")</f>
        <v>2</v>
      </c>
      <c r="AM2202" s="17" t="str" cm="1">
        <f t="array" ref="AM2202">IFERROR(INDEX($T2202:$Z2202,AE2202),"")</f>
        <v/>
      </c>
      <c r="AN2202" s="17" t="str" cm="1">
        <f t="array" ref="AN2202">IFERROR(INDEX($T2202:$Z2202,AF2202),"")</f>
        <v/>
      </c>
    </row>
    <row r="2203" spans="1:40" x14ac:dyDescent="0.2">
      <c r="A2203" s="17" t="str">
        <f t="shared" si="204"/>
        <v>BA Philosophy and History: UFA3HPSHPS10</v>
      </c>
      <c r="B2203" s="11" t="s">
        <v>923</v>
      </c>
      <c r="C2203" s="11" t="s">
        <v>31936</v>
      </c>
      <c r="D2203" s="11" t="s">
        <v>924</v>
      </c>
      <c r="E2203" s="11" t="s">
        <v>222</v>
      </c>
      <c r="F2203" s="11" t="s">
        <v>76</v>
      </c>
      <c r="G2203" s="11" t="s">
        <v>32717</v>
      </c>
      <c r="H2203" s="11" t="s">
        <v>77</v>
      </c>
      <c r="I2203" s="11">
        <v>2</v>
      </c>
      <c r="J2203" s="11" t="s">
        <v>78</v>
      </c>
      <c r="K2203" s="11" t="s">
        <v>32718</v>
      </c>
      <c r="L2203" s="11">
        <v>120</v>
      </c>
      <c r="M2203" s="11">
        <v>0</v>
      </c>
      <c r="N2203" s="11">
        <v>120</v>
      </c>
      <c r="O2203" s="11">
        <v>120</v>
      </c>
      <c r="P2203" s="11">
        <v>0</v>
      </c>
      <c r="Q2203" s="11">
        <v>0</v>
      </c>
      <c r="R2203" s="11">
        <v>120</v>
      </c>
      <c r="S2203" s="11">
        <v>120</v>
      </c>
      <c r="T2203" s="11">
        <v>0</v>
      </c>
      <c r="U2203" s="11">
        <v>1</v>
      </c>
      <c r="V2203" s="11">
        <v>2</v>
      </c>
      <c r="W2203" s="11">
        <v>0</v>
      </c>
      <c r="X2203" s="11">
        <v>0</v>
      </c>
      <c r="Y2203" s="11">
        <v>1</v>
      </c>
      <c r="Z2203" s="11">
        <v>2</v>
      </c>
      <c r="AA2203" s="12" t="s">
        <v>32958</v>
      </c>
      <c r="AB2203" s="17" t="str">
        <f t="shared" si="205"/>
        <v>Programme: BA Philosophy and History</v>
      </c>
      <c r="AC2203" s="17">
        <f t="shared" si="206"/>
        <v>2</v>
      </c>
      <c r="AD2203" s="17">
        <f t="shared" si="207"/>
        <v>3</v>
      </c>
      <c r="AE2203" s="17" t="str">
        <f t="shared" si="208"/>
        <v/>
      </c>
      <c r="AF2203" s="17" t="str">
        <f t="shared" si="209"/>
        <v/>
      </c>
      <c r="AG2203" s="17" cm="1">
        <f t="array" ref="AG2203">IFERROR(IF(J2203="Level",INDEX($M2203:$S2203,AC2203+1),INDEX($M2203:$S2203,AC2203)),"")</f>
        <v>120</v>
      </c>
      <c r="AH2203" s="17" cm="1">
        <f t="array" ref="AH2203">IFERROR(IF(J2203="Level",INDEX($M2203:$S2203,AD2203+1),INDEX($M2203:$S2203,AD2203)),"")</f>
        <v>120</v>
      </c>
      <c r="AI2203" s="17" t="str" cm="1">
        <f t="array" ref="AI2203">IFERROR(INDEX($M2203:$S2203,AE2203),"")</f>
        <v/>
      </c>
      <c r="AJ2203" s="17" t="str" cm="1">
        <f t="array" ref="AJ2203">IFERROR(INDEX($M2203:$S2203,AF2203),"")</f>
        <v/>
      </c>
      <c r="AK2203" s="17" cm="1">
        <f t="array" ref="AK2203">IFERROR(IF(J2203="Level",INDEX($T2203:$Z2203,AC2203+1),INDEX($T2203:$Z2203,AC2203)),"")</f>
        <v>1</v>
      </c>
      <c r="AL2203" s="17" cm="1">
        <f t="array" ref="AL2203">IFERROR(IF(J2203="Level",INDEX($T2203:$Z2203,AD2203+1),INDEX($T2203:$Z2203,AD2203)),"")</f>
        <v>2</v>
      </c>
      <c r="AM2203" s="17" t="str" cm="1">
        <f t="array" ref="AM2203">IFERROR(INDEX($T2203:$Z2203,AE2203),"")</f>
        <v/>
      </c>
      <c r="AN2203" s="17" t="str" cm="1">
        <f t="array" ref="AN2203">IFERROR(INDEX($T2203:$Z2203,AF2203),"")</f>
        <v/>
      </c>
    </row>
    <row r="2204" spans="1:40" x14ac:dyDescent="0.2">
      <c r="A2204" s="17" t="str">
        <f t="shared" si="204"/>
        <v>BA Philosophy: UFA3HPSHPS18</v>
      </c>
      <c r="B2204" s="11" t="s">
        <v>931</v>
      </c>
      <c r="C2204" s="11" t="s">
        <v>31936</v>
      </c>
      <c r="D2204" s="11" t="s">
        <v>932</v>
      </c>
      <c r="E2204" s="11" t="s">
        <v>222</v>
      </c>
      <c r="F2204" s="11" t="s">
        <v>76</v>
      </c>
      <c r="G2204" s="11" t="s">
        <v>32717</v>
      </c>
      <c r="H2204" s="11" t="s">
        <v>77</v>
      </c>
      <c r="I2204" s="11">
        <v>2</v>
      </c>
      <c r="J2204" s="11" t="s">
        <v>78</v>
      </c>
      <c r="K2204" s="11" t="s">
        <v>32718</v>
      </c>
      <c r="L2204" s="11">
        <v>120</v>
      </c>
      <c r="M2204" s="11">
        <v>0</v>
      </c>
      <c r="N2204" s="11">
        <v>120</v>
      </c>
      <c r="O2204" s="11">
        <v>120</v>
      </c>
      <c r="P2204" s="11">
        <v>0</v>
      </c>
      <c r="Q2204" s="11">
        <v>0</v>
      </c>
      <c r="R2204" s="11">
        <v>120</v>
      </c>
      <c r="S2204" s="11">
        <v>120</v>
      </c>
      <c r="T2204" s="11">
        <v>0</v>
      </c>
      <c r="U2204" s="11">
        <v>1</v>
      </c>
      <c r="V2204" s="11">
        <v>2</v>
      </c>
      <c r="W2204" s="11">
        <v>0</v>
      </c>
      <c r="X2204" s="11">
        <v>0</v>
      </c>
      <c r="Y2204" s="11">
        <v>1</v>
      </c>
      <c r="Z2204" s="11">
        <v>2</v>
      </c>
      <c r="AA2204" s="12" t="s">
        <v>32958</v>
      </c>
      <c r="AB2204" s="17" t="str">
        <f t="shared" si="205"/>
        <v>Programme: BA Philosophy</v>
      </c>
      <c r="AC2204" s="17">
        <f t="shared" si="206"/>
        <v>2</v>
      </c>
      <c r="AD2204" s="17">
        <f t="shared" si="207"/>
        <v>3</v>
      </c>
      <c r="AE2204" s="17" t="str">
        <f t="shared" si="208"/>
        <v/>
      </c>
      <c r="AF2204" s="17" t="str">
        <f t="shared" si="209"/>
        <v/>
      </c>
      <c r="AG2204" s="17" cm="1">
        <f t="array" ref="AG2204">IFERROR(IF(J2204="Level",INDEX($M2204:$S2204,AC2204+1),INDEX($M2204:$S2204,AC2204)),"")</f>
        <v>120</v>
      </c>
      <c r="AH2204" s="17" cm="1">
        <f t="array" ref="AH2204">IFERROR(IF(J2204="Level",INDEX($M2204:$S2204,AD2204+1),INDEX($M2204:$S2204,AD2204)),"")</f>
        <v>120</v>
      </c>
      <c r="AI2204" s="17" t="str" cm="1">
        <f t="array" ref="AI2204">IFERROR(INDEX($M2204:$S2204,AE2204),"")</f>
        <v/>
      </c>
      <c r="AJ2204" s="17" t="str" cm="1">
        <f t="array" ref="AJ2204">IFERROR(INDEX($M2204:$S2204,AF2204),"")</f>
        <v/>
      </c>
      <c r="AK2204" s="17" cm="1">
        <f t="array" ref="AK2204">IFERROR(IF(J2204="Level",INDEX($T2204:$Z2204,AC2204+1),INDEX($T2204:$Z2204,AC2204)),"")</f>
        <v>1</v>
      </c>
      <c r="AL2204" s="17" cm="1">
        <f t="array" ref="AL2204">IFERROR(IF(J2204="Level",INDEX($T2204:$Z2204,AD2204+1),INDEX($T2204:$Z2204,AD2204)),"")</f>
        <v>2</v>
      </c>
      <c r="AM2204" s="17" t="str" cm="1">
        <f t="array" ref="AM2204">IFERROR(INDEX($T2204:$Z2204,AE2204),"")</f>
        <v/>
      </c>
      <c r="AN2204" s="17" t="str" cm="1">
        <f t="array" ref="AN2204">IFERROR(INDEX($T2204:$Z2204,AF2204),"")</f>
        <v/>
      </c>
    </row>
    <row r="2205" spans="1:40" x14ac:dyDescent="0.2">
      <c r="A2205" s="17" t="str">
        <f t="shared" si="204"/>
        <v>BA Philosophy and History: UFA3HPSHPS38</v>
      </c>
      <c r="B2205" s="11" t="s">
        <v>32080</v>
      </c>
      <c r="C2205" s="11" t="s">
        <v>31936</v>
      </c>
      <c r="D2205" s="11" t="s">
        <v>924</v>
      </c>
      <c r="E2205" s="11" t="s">
        <v>222</v>
      </c>
      <c r="F2205" s="11" t="s">
        <v>76</v>
      </c>
      <c r="G2205" s="11" t="s">
        <v>32717</v>
      </c>
      <c r="H2205" s="11" t="s">
        <v>77</v>
      </c>
      <c r="I2205" s="11">
        <v>2</v>
      </c>
      <c r="J2205" s="11" t="s">
        <v>78</v>
      </c>
      <c r="K2205" s="11" t="s">
        <v>32718</v>
      </c>
      <c r="L2205" s="11">
        <v>120</v>
      </c>
      <c r="M2205" s="11">
        <v>0</v>
      </c>
      <c r="N2205" s="11">
        <v>120</v>
      </c>
      <c r="O2205" s="11">
        <v>120</v>
      </c>
      <c r="P2205" s="11">
        <v>0</v>
      </c>
      <c r="Q2205" s="11">
        <v>0</v>
      </c>
      <c r="R2205" s="11">
        <v>120</v>
      </c>
      <c r="S2205" s="11">
        <v>120</v>
      </c>
      <c r="T2205" s="11">
        <v>0</v>
      </c>
      <c r="U2205" s="11">
        <v>1</v>
      </c>
      <c r="V2205" s="11">
        <v>2</v>
      </c>
      <c r="W2205" s="11">
        <v>0</v>
      </c>
      <c r="X2205" s="11">
        <v>0</v>
      </c>
      <c r="Y2205" s="11">
        <v>1</v>
      </c>
      <c r="Z2205" s="11">
        <v>2</v>
      </c>
      <c r="AA2205" s="12" t="s">
        <v>32958</v>
      </c>
      <c r="AB2205" s="17" t="str">
        <f t="shared" si="205"/>
        <v>Programme: BA Philosophy and History</v>
      </c>
      <c r="AC2205" s="17">
        <f t="shared" si="206"/>
        <v>2</v>
      </c>
      <c r="AD2205" s="17">
        <f t="shared" si="207"/>
        <v>3</v>
      </c>
      <c r="AE2205" s="17" t="str">
        <f t="shared" si="208"/>
        <v/>
      </c>
      <c r="AF2205" s="17" t="str">
        <f t="shared" si="209"/>
        <v/>
      </c>
      <c r="AG2205" s="17" cm="1">
        <f t="array" ref="AG2205">IFERROR(IF(J2205="Level",INDEX($M2205:$S2205,AC2205+1),INDEX($M2205:$S2205,AC2205)),"")</f>
        <v>120</v>
      </c>
      <c r="AH2205" s="17" cm="1">
        <f t="array" ref="AH2205">IFERROR(IF(J2205="Level",INDEX($M2205:$S2205,AD2205+1),INDEX($M2205:$S2205,AD2205)),"")</f>
        <v>120</v>
      </c>
      <c r="AI2205" s="17" t="str" cm="1">
        <f t="array" ref="AI2205">IFERROR(INDEX($M2205:$S2205,AE2205),"")</f>
        <v/>
      </c>
      <c r="AJ2205" s="17" t="str" cm="1">
        <f t="array" ref="AJ2205">IFERROR(INDEX($M2205:$S2205,AF2205),"")</f>
        <v/>
      </c>
      <c r="AK2205" s="17" cm="1">
        <f t="array" ref="AK2205">IFERROR(IF(J2205="Level",INDEX($T2205:$Z2205,AC2205+1),INDEX($T2205:$Z2205,AC2205)),"")</f>
        <v>1</v>
      </c>
      <c r="AL2205" s="17" cm="1">
        <f t="array" ref="AL2205">IFERROR(IF(J2205="Level",INDEX($T2205:$Z2205,AD2205+1),INDEX($T2205:$Z2205,AD2205)),"")</f>
        <v>2</v>
      </c>
      <c r="AM2205" s="17" t="str" cm="1">
        <f t="array" ref="AM2205">IFERROR(INDEX($T2205:$Z2205,AE2205),"")</f>
        <v/>
      </c>
      <c r="AN2205" s="17" t="str" cm="1">
        <f t="array" ref="AN2205">IFERROR(INDEX($T2205:$Z2205,AF2205),"")</f>
        <v/>
      </c>
    </row>
    <row r="2206" spans="1:40" x14ac:dyDescent="0.2">
      <c r="A2206" s="17" t="str">
        <f t="shared" si="204"/>
        <v>BA Philosophy and Modern Languages (3-year): UFA3HPSSML18</v>
      </c>
      <c r="B2206" s="11" t="s">
        <v>965</v>
      </c>
      <c r="C2206" s="11" t="s">
        <v>31936</v>
      </c>
      <c r="D2206" s="11" t="s">
        <v>966</v>
      </c>
      <c r="E2206" s="11" t="s">
        <v>222</v>
      </c>
      <c r="F2206" s="11" t="s">
        <v>76</v>
      </c>
      <c r="G2206" s="11" t="s">
        <v>32717</v>
      </c>
      <c r="H2206" s="11" t="s">
        <v>77</v>
      </c>
      <c r="I2206" s="11">
        <v>2</v>
      </c>
      <c r="J2206" s="11" t="s">
        <v>78</v>
      </c>
      <c r="K2206" s="11" t="s">
        <v>32718</v>
      </c>
      <c r="L2206" s="11">
        <v>120</v>
      </c>
      <c r="M2206" s="11">
        <v>0</v>
      </c>
      <c r="N2206" s="11">
        <v>120</v>
      </c>
      <c r="O2206" s="11">
        <v>120</v>
      </c>
      <c r="P2206" s="11">
        <v>0</v>
      </c>
      <c r="Q2206" s="11">
        <v>0</v>
      </c>
      <c r="R2206" s="11">
        <v>120</v>
      </c>
      <c r="S2206" s="11">
        <v>120</v>
      </c>
      <c r="T2206" s="11">
        <v>0</v>
      </c>
      <c r="U2206" s="11">
        <v>1</v>
      </c>
      <c r="V2206" s="11">
        <v>2</v>
      </c>
      <c r="W2206" s="11">
        <v>0</v>
      </c>
      <c r="X2206" s="11">
        <v>0</v>
      </c>
      <c r="Y2206" s="11">
        <v>1</v>
      </c>
      <c r="Z2206" s="11">
        <v>2</v>
      </c>
      <c r="AA2206" s="12" t="s">
        <v>32958</v>
      </c>
      <c r="AB2206" s="17" t="str">
        <f t="shared" si="205"/>
        <v>Programme: BA Philosophy and Modern Languages (3-year)</v>
      </c>
      <c r="AC2206" s="17">
        <f t="shared" si="206"/>
        <v>2</v>
      </c>
      <c r="AD2206" s="17">
        <f t="shared" si="207"/>
        <v>3</v>
      </c>
      <c r="AE2206" s="17" t="str">
        <f t="shared" si="208"/>
        <v/>
      </c>
      <c r="AF2206" s="17" t="str">
        <f t="shared" si="209"/>
        <v/>
      </c>
      <c r="AG2206" s="17" cm="1">
        <f t="array" ref="AG2206">IFERROR(IF(J2206="Level",INDEX($M2206:$S2206,AC2206+1),INDEX($M2206:$S2206,AC2206)),"")</f>
        <v>120</v>
      </c>
      <c r="AH2206" s="17" cm="1">
        <f t="array" ref="AH2206">IFERROR(IF(J2206="Level",INDEX($M2206:$S2206,AD2206+1),INDEX($M2206:$S2206,AD2206)),"")</f>
        <v>120</v>
      </c>
      <c r="AI2206" s="17" t="str" cm="1">
        <f t="array" ref="AI2206">IFERROR(INDEX($M2206:$S2206,AE2206),"")</f>
        <v/>
      </c>
      <c r="AJ2206" s="17" t="str" cm="1">
        <f t="array" ref="AJ2206">IFERROR(INDEX($M2206:$S2206,AF2206),"")</f>
        <v/>
      </c>
      <c r="AK2206" s="17" cm="1">
        <f t="array" ref="AK2206">IFERROR(IF(J2206="Level",INDEX($T2206:$Z2206,AC2206+1),INDEX($T2206:$Z2206,AC2206)),"")</f>
        <v>1</v>
      </c>
      <c r="AL2206" s="17" cm="1">
        <f t="array" ref="AL2206">IFERROR(IF(J2206="Level",INDEX($T2206:$Z2206,AD2206+1),INDEX($T2206:$Z2206,AD2206)),"")</f>
        <v>2</v>
      </c>
      <c r="AM2206" s="17" t="str" cm="1">
        <f t="array" ref="AM2206">IFERROR(INDEX($T2206:$Z2206,AE2206),"")</f>
        <v/>
      </c>
      <c r="AN2206" s="17" t="str" cm="1">
        <f t="array" ref="AN2206">IFERROR(INDEX($T2206:$Z2206,AF2206),"")</f>
        <v/>
      </c>
    </row>
    <row r="2207" spans="1:40" x14ac:dyDescent="0.2">
      <c r="A2207" s="17" t="str">
        <f t="shared" si="204"/>
        <v>BA Philosophy and Global Cultural Studies (3-year): UFA3HPSSML22</v>
      </c>
      <c r="B2207" s="11" t="s">
        <v>973</v>
      </c>
      <c r="C2207" s="11" t="s">
        <v>31936</v>
      </c>
      <c r="D2207" s="11" t="s">
        <v>974</v>
      </c>
      <c r="E2207" s="11" t="s">
        <v>222</v>
      </c>
      <c r="F2207" s="11" t="s">
        <v>76</v>
      </c>
      <c r="G2207" s="11" t="s">
        <v>32717</v>
      </c>
      <c r="H2207" s="11" t="s">
        <v>77</v>
      </c>
      <c r="I2207" s="11">
        <v>2</v>
      </c>
      <c r="J2207" s="11" t="s">
        <v>78</v>
      </c>
      <c r="K2207" s="11" t="s">
        <v>32718</v>
      </c>
      <c r="L2207" s="11">
        <v>120</v>
      </c>
      <c r="M2207" s="11">
        <v>0</v>
      </c>
      <c r="N2207" s="11">
        <v>120</v>
      </c>
      <c r="O2207" s="11">
        <v>120</v>
      </c>
      <c r="P2207" s="11">
        <v>0</v>
      </c>
      <c r="Q2207" s="11">
        <v>0</v>
      </c>
      <c r="R2207" s="11">
        <v>120</v>
      </c>
      <c r="S2207" s="11">
        <v>120</v>
      </c>
      <c r="T2207" s="11">
        <v>0</v>
      </c>
      <c r="U2207" s="11">
        <v>1</v>
      </c>
      <c r="V2207" s="11">
        <v>2</v>
      </c>
      <c r="W2207" s="11">
        <v>0</v>
      </c>
      <c r="X2207" s="11">
        <v>0</v>
      </c>
      <c r="Y2207" s="11">
        <v>1</v>
      </c>
      <c r="Z2207" s="11">
        <v>2</v>
      </c>
      <c r="AA2207" s="12" t="s">
        <v>32958</v>
      </c>
      <c r="AB2207" s="17" t="str">
        <f t="shared" si="205"/>
        <v>Programme: BA Philosophy and Global Cultural Studies (3-year)</v>
      </c>
      <c r="AC2207" s="17">
        <f t="shared" si="206"/>
        <v>2</v>
      </c>
      <c r="AD2207" s="17">
        <f t="shared" si="207"/>
        <v>3</v>
      </c>
      <c r="AE2207" s="17" t="str">
        <f t="shared" si="208"/>
        <v/>
      </c>
      <c r="AF2207" s="17" t="str">
        <f t="shared" si="209"/>
        <v/>
      </c>
      <c r="AG2207" s="17" cm="1">
        <f t="array" ref="AG2207">IFERROR(IF(J2207="Level",INDEX($M2207:$S2207,AC2207+1),INDEX($M2207:$S2207,AC2207)),"")</f>
        <v>120</v>
      </c>
      <c r="AH2207" s="17" cm="1">
        <f t="array" ref="AH2207">IFERROR(IF(J2207="Level",INDEX($M2207:$S2207,AD2207+1),INDEX($M2207:$S2207,AD2207)),"")</f>
        <v>120</v>
      </c>
      <c r="AI2207" s="17" t="str" cm="1">
        <f t="array" ref="AI2207">IFERROR(INDEX($M2207:$S2207,AE2207),"")</f>
        <v/>
      </c>
      <c r="AJ2207" s="17" t="str" cm="1">
        <f t="array" ref="AJ2207">IFERROR(INDEX($M2207:$S2207,AF2207),"")</f>
        <v/>
      </c>
      <c r="AK2207" s="17" cm="1">
        <f t="array" ref="AK2207">IFERROR(IF(J2207="Level",INDEX($T2207:$Z2207,AC2207+1),INDEX($T2207:$Z2207,AC2207)),"")</f>
        <v>1</v>
      </c>
      <c r="AL2207" s="17" cm="1">
        <f t="array" ref="AL2207">IFERROR(IF(J2207="Level",INDEX($T2207:$Z2207,AD2207+1),INDEX($T2207:$Z2207,AD2207)),"")</f>
        <v>2</v>
      </c>
      <c r="AM2207" s="17" t="str" cm="1">
        <f t="array" ref="AM2207">IFERROR(INDEX($T2207:$Z2207,AE2207),"")</f>
        <v/>
      </c>
      <c r="AN2207" s="17" t="str" cm="1">
        <f t="array" ref="AN2207">IFERROR(INDEX($T2207:$Z2207,AF2207),"")</f>
        <v/>
      </c>
    </row>
    <row r="2208" spans="1:40" x14ac:dyDescent="0.2">
      <c r="A2208" s="17" t="str">
        <f t="shared" si="204"/>
        <v>BA Politics and English - Cornwall: UFA3HPSEGLCA</v>
      </c>
      <c r="B2208" s="11" t="s">
        <v>905</v>
      </c>
      <c r="C2208" s="11" t="s">
        <v>31936</v>
      </c>
      <c r="D2208" s="11" t="s">
        <v>906</v>
      </c>
      <c r="E2208" s="11" t="s">
        <v>258</v>
      </c>
      <c r="F2208" s="11" t="s">
        <v>76</v>
      </c>
      <c r="G2208" s="11" t="s">
        <v>32717</v>
      </c>
      <c r="H2208" s="11" t="s">
        <v>77</v>
      </c>
      <c r="I2208" s="11">
        <v>2</v>
      </c>
      <c r="J2208" s="11" t="s">
        <v>78</v>
      </c>
      <c r="K2208" s="11" t="s">
        <v>32718</v>
      </c>
      <c r="L2208" s="11">
        <v>120</v>
      </c>
      <c r="M2208" s="11">
        <v>0</v>
      </c>
      <c r="N2208" s="11">
        <v>120</v>
      </c>
      <c r="O2208" s="11">
        <v>120</v>
      </c>
      <c r="P2208" s="11">
        <v>0</v>
      </c>
      <c r="Q2208" s="11">
        <v>0</v>
      </c>
      <c r="R2208" s="11">
        <v>120</v>
      </c>
      <c r="S2208" s="11">
        <v>120</v>
      </c>
      <c r="T2208" s="11">
        <v>0</v>
      </c>
      <c r="U2208" s="11">
        <v>1</v>
      </c>
      <c r="V2208" s="11">
        <v>2</v>
      </c>
      <c r="W2208" s="11">
        <v>0</v>
      </c>
      <c r="X2208" s="11">
        <v>0</v>
      </c>
      <c r="Y2208" s="11">
        <v>1</v>
      </c>
      <c r="Z2208" s="11">
        <v>2</v>
      </c>
      <c r="AA2208" s="12" t="s">
        <v>32958</v>
      </c>
      <c r="AB2208" s="17" t="str">
        <f t="shared" si="205"/>
        <v>Programme: BA Politics and English - Cornwall</v>
      </c>
      <c r="AC2208" s="17">
        <f t="shared" si="206"/>
        <v>2</v>
      </c>
      <c r="AD2208" s="17">
        <f t="shared" si="207"/>
        <v>3</v>
      </c>
      <c r="AE2208" s="17" t="str">
        <f t="shared" si="208"/>
        <v/>
      </c>
      <c r="AF2208" s="17" t="str">
        <f t="shared" si="209"/>
        <v/>
      </c>
      <c r="AG2208" s="17" cm="1">
        <f t="array" ref="AG2208">IFERROR(IF(J2208="Level",INDEX($M2208:$S2208,AC2208+1),INDEX($M2208:$S2208,AC2208)),"")</f>
        <v>120</v>
      </c>
      <c r="AH2208" s="17" cm="1">
        <f t="array" ref="AH2208">IFERROR(IF(J2208="Level",INDEX($M2208:$S2208,AD2208+1),INDEX($M2208:$S2208,AD2208)),"")</f>
        <v>120</v>
      </c>
      <c r="AI2208" s="17" t="str" cm="1">
        <f t="array" ref="AI2208">IFERROR(INDEX($M2208:$S2208,AE2208),"")</f>
        <v/>
      </c>
      <c r="AJ2208" s="17" t="str" cm="1">
        <f t="array" ref="AJ2208">IFERROR(INDEX($M2208:$S2208,AF2208),"")</f>
        <v/>
      </c>
      <c r="AK2208" s="17" cm="1">
        <f t="array" ref="AK2208">IFERROR(IF(J2208="Level",INDEX($T2208:$Z2208,AC2208+1),INDEX($T2208:$Z2208,AC2208)),"")</f>
        <v>1</v>
      </c>
      <c r="AL2208" s="17" cm="1">
        <f t="array" ref="AL2208">IFERROR(IF(J2208="Level",INDEX($T2208:$Z2208,AD2208+1),INDEX($T2208:$Z2208,AD2208)),"")</f>
        <v>2</v>
      </c>
      <c r="AM2208" s="17" t="str" cm="1">
        <f t="array" ref="AM2208">IFERROR(INDEX($T2208:$Z2208,AE2208),"")</f>
        <v/>
      </c>
      <c r="AN2208" s="17" t="str" cm="1">
        <f t="array" ref="AN2208">IFERROR(INDEX($T2208:$Z2208,AF2208),"")</f>
        <v/>
      </c>
    </row>
    <row r="2209" spans="1:40" x14ac:dyDescent="0.2">
      <c r="A2209" s="17" t="str">
        <f t="shared" si="204"/>
        <v>BA Politics and Geography - Cornwall: UFA3HPSGOACA</v>
      </c>
      <c r="B2209" s="11" t="s">
        <v>909</v>
      </c>
      <c r="C2209" s="11" t="s">
        <v>31936</v>
      </c>
      <c r="D2209" s="11" t="s">
        <v>910</v>
      </c>
      <c r="E2209" s="11" t="s">
        <v>258</v>
      </c>
      <c r="F2209" s="11" t="s">
        <v>76</v>
      </c>
      <c r="G2209" s="11" t="s">
        <v>32717</v>
      </c>
      <c r="H2209" s="11" t="s">
        <v>77</v>
      </c>
      <c r="I2209" s="11">
        <v>2</v>
      </c>
      <c r="J2209" s="11" t="s">
        <v>78</v>
      </c>
      <c r="K2209" s="11" t="s">
        <v>32718</v>
      </c>
      <c r="L2209" s="11">
        <v>120</v>
      </c>
      <c r="M2209" s="11">
        <v>0</v>
      </c>
      <c r="N2209" s="11">
        <v>120</v>
      </c>
      <c r="O2209" s="11">
        <v>120</v>
      </c>
      <c r="P2209" s="11">
        <v>0</v>
      </c>
      <c r="Q2209" s="11">
        <v>0</v>
      </c>
      <c r="R2209" s="11">
        <v>120</v>
      </c>
      <c r="S2209" s="11">
        <v>120</v>
      </c>
      <c r="T2209" s="11">
        <v>0</v>
      </c>
      <c r="U2209" s="11">
        <v>1</v>
      </c>
      <c r="V2209" s="11">
        <v>2</v>
      </c>
      <c r="W2209" s="11">
        <v>0</v>
      </c>
      <c r="X2209" s="11">
        <v>0</v>
      </c>
      <c r="Y2209" s="11">
        <v>1</v>
      </c>
      <c r="Z2209" s="11">
        <v>2</v>
      </c>
      <c r="AA2209" s="12" t="s">
        <v>32958</v>
      </c>
      <c r="AB2209" s="17" t="str">
        <f t="shared" si="205"/>
        <v>Programme: BA Politics and Geography - Cornwall</v>
      </c>
      <c r="AC2209" s="17">
        <f t="shared" si="206"/>
        <v>2</v>
      </c>
      <c r="AD2209" s="17">
        <f t="shared" si="207"/>
        <v>3</v>
      </c>
      <c r="AE2209" s="17" t="str">
        <f t="shared" si="208"/>
        <v/>
      </c>
      <c r="AF2209" s="17" t="str">
        <f t="shared" si="209"/>
        <v/>
      </c>
      <c r="AG2209" s="17" cm="1">
        <f t="array" ref="AG2209">IFERROR(IF(J2209="Level",INDEX($M2209:$S2209,AC2209+1),INDEX($M2209:$S2209,AC2209)),"")</f>
        <v>120</v>
      </c>
      <c r="AH2209" s="17" cm="1">
        <f t="array" ref="AH2209">IFERROR(IF(J2209="Level",INDEX($M2209:$S2209,AD2209+1),INDEX($M2209:$S2209,AD2209)),"")</f>
        <v>120</v>
      </c>
      <c r="AI2209" s="17" t="str" cm="1">
        <f t="array" ref="AI2209">IFERROR(INDEX($M2209:$S2209,AE2209),"")</f>
        <v/>
      </c>
      <c r="AJ2209" s="17" t="str" cm="1">
        <f t="array" ref="AJ2209">IFERROR(INDEX($M2209:$S2209,AF2209),"")</f>
        <v/>
      </c>
      <c r="AK2209" s="17" cm="1">
        <f t="array" ref="AK2209">IFERROR(IF(J2209="Level",INDEX($T2209:$Z2209,AC2209+1),INDEX($T2209:$Z2209,AC2209)),"")</f>
        <v>1</v>
      </c>
      <c r="AL2209" s="17" cm="1">
        <f t="array" ref="AL2209">IFERROR(IF(J2209="Level",INDEX($T2209:$Z2209,AD2209+1),INDEX($T2209:$Z2209,AD2209)),"")</f>
        <v>2</v>
      </c>
      <c r="AM2209" s="17" t="str" cm="1">
        <f t="array" ref="AM2209">IFERROR(INDEX($T2209:$Z2209,AE2209),"")</f>
        <v/>
      </c>
      <c r="AN2209" s="17" t="str" cm="1">
        <f t="array" ref="AN2209">IFERROR(INDEX($T2209:$Z2209,AF2209),"")</f>
        <v/>
      </c>
    </row>
    <row r="2210" spans="1:40" x14ac:dyDescent="0.2">
      <c r="A2210" s="17" t="str">
        <f t="shared" si="204"/>
        <v>BA Politics and International Relations - Cornwall: UFA3HPSHPSCH</v>
      </c>
      <c r="B2210" s="11" t="s">
        <v>947</v>
      </c>
      <c r="C2210" s="11" t="s">
        <v>31936</v>
      </c>
      <c r="D2210" s="11" t="s">
        <v>948</v>
      </c>
      <c r="E2210" s="11" t="s">
        <v>258</v>
      </c>
      <c r="F2210" s="11" t="s">
        <v>76</v>
      </c>
      <c r="G2210" s="11" t="s">
        <v>32717</v>
      </c>
      <c r="H2210" s="11" t="s">
        <v>77</v>
      </c>
      <c r="I2210" s="11">
        <v>2</v>
      </c>
      <c r="J2210" s="11" t="s">
        <v>78</v>
      </c>
      <c r="K2210" s="11" t="s">
        <v>32718</v>
      </c>
      <c r="L2210" s="11">
        <v>120</v>
      </c>
      <c r="M2210" s="11">
        <v>0</v>
      </c>
      <c r="N2210" s="11">
        <v>120</v>
      </c>
      <c r="O2210" s="11">
        <v>120</v>
      </c>
      <c r="P2210" s="11">
        <v>0</v>
      </c>
      <c r="Q2210" s="11">
        <v>0</v>
      </c>
      <c r="R2210" s="11">
        <v>120</v>
      </c>
      <c r="S2210" s="11">
        <v>120</v>
      </c>
      <c r="T2210" s="11">
        <v>0</v>
      </c>
      <c r="U2210" s="11">
        <v>1</v>
      </c>
      <c r="V2210" s="11">
        <v>2</v>
      </c>
      <c r="W2210" s="11">
        <v>0</v>
      </c>
      <c r="X2210" s="11">
        <v>0</v>
      </c>
      <c r="Y2210" s="11">
        <v>1</v>
      </c>
      <c r="Z2210" s="11">
        <v>2</v>
      </c>
      <c r="AA2210" s="12" t="s">
        <v>32958</v>
      </c>
      <c r="AB2210" s="17" t="str">
        <f t="shared" si="205"/>
        <v>Programme: BA Politics and International Relations - Cornwall</v>
      </c>
      <c r="AC2210" s="17">
        <f t="shared" si="206"/>
        <v>2</v>
      </c>
      <c r="AD2210" s="17">
        <f t="shared" si="207"/>
        <v>3</v>
      </c>
      <c r="AE2210" s="17" t="str">
        <f t="shared" si="208"/>
        <v/>
      </c>
      <c r="AF2210" s="17" t="str">
        <f t="shared" si="209"/>
        <v/>
      </c>
      <c r="AG2210" s="17" cm="1">
        <f t="array" ref="AG2210">IFERROR(IF(J2210="Level",INDEX($M2210:$S2210,AC2210+1),INDEX($M2210:$S2210,AC2210)),"")</f>
        <v>120</v>
      </c>
      <c r="AH2210" s="17" cm="1">
        <f t="array" ref="AH2210">IFERROR(IF(J2210="Level",INDEX($M2210:$S2210,AD2210+1),INDEX($M2210:$S2210,AD2210)),"")</f>
        <v>120</v>
      </c>
      <c r="AI2210" s="17" t="str" cm="1">
        <f t="array" ref="AI2210">IFERROR(INDEX($M2210:$S2210,AE2210),"")</f>
        <v/>
      </c>
      <c r="AJ2210" s="17" t="str" cm="1">
        <f t="array" ref="AJ2210">IFERROR(INDEX($M2210:$S2210,AF2210),"")</f>
        <v/>
      </c>
      <c r="AK2210" s="17" cm="1">
        <f t="array" ref="AK2210">IFERROR(IF(J2210="Level",INDEX($T2210:$Z2210,AC2210+1),INDEX($T2210:$Z2210,AC2210)),"")</f>
        <v>1</v>
      </c>
      <c r="AL2210" s="17" cm="1">
        <f t="array" ref="AL2210">IFERROR(IF(J2210="Level",INDEX($T2210:$Z2210,AD2210+1),INDEX($T2210:$Z2210,AD2210)),"")</f>
        <v>2</v>
      </c>
      <c r="AM2210" s="17" t="str" cm="1">
        <f t="array" ref="AM2210">IFERROR(INDEX($T2210:$Z2210,AE2210),"")</f>
        <v/>
      </c>
      <c r="AN2210" s="17" t="str" cm="1">
        <f t="array" ref="AN2210">IFERROR(INDEX($T2210:$Z2210,AF2210),"")</f>
        <v/>
      </c>
    </row>
    <row r="2211" spans="1:40" x14ac:dyDescent="0.2">
      <c r="A2211" s="17" t="str">
        <f t="shared" si="204"/>
        <v>BA International Relations - Cornwall: UFA3HPSHPSCI</v>
      </c>
      <c r="B2211" s="11" t="s">
        <v>949</v>
      </c>
      <c r="C2211" s="11" t="s">
        <v>31936</v>
      </c>
      <c r="D2211" s="11" t="s">
        <v>950</v>
      </c>
      <c r="E2211" s="11" t="s">
        <v>258</v>
      </c>
      <c r="F2211" s="11" t="s">
        <v>76</v>
      </c>
      <c r="G2211" s="11" t="s">
        <v>32717</v>
      </c>
      <c r="H2211" s="11" t="s">
        <v>77</v>
      </c>
      <c r="I2211" s="11">
        <v>2</v>
      </c>
      <c r="J2211" s="11" t="s">
        <v>78</v>
      </c>
      <c r="K2211" s="11" t="s">
        <v>32718</v>
      </c>
      <c r="L2211" s="11">
        <v>120</v>
      </c>
      <c r="M2211" s="11">
        <v>0</v>
      </c>
      <c r="N2211" s="11">
        <v>120</v>
      </c>
      <c r="O2211" s="11">
        <v>120</v>
      </c>
      <c r="P2211" s="11">
        <v>0</v>
      </c>
      <c r="Q2211" s="11">
        <v>0</v>
      </c>
      <c r="R2211" s="11">
        <v>120</v>
      </c>
      <c r="S2211" s="11">
        <v>120</v>
      </c>
      <c r="T2211" s="11">
        <v>0</v>
      </c>
      <c r="U2211" s="11">
        <v>1</v>
      </c>
      <c r="V2211" s="11">
        <v>2</v>
      </c>
      <c r="W2211" s="11">
        <v>0</v>
      </c>
      <c r="X2211" s="11">
        <v>0</v>
      </c>
      <c r="Y2211" s="11">
        <v>1</v>
      </c>
      <c r="Z2211" s="11">
        <v>2</v>
      </c>
      <c r="AA2211" s="12" t="s">
        <v>32958</v>
      </c>
      <c r="AB2211" s="17" t="str">
        <f t="shared" si="205"/>
        <v>Programme: BA International Relations - Cornwall</v>
      </c>
      <c r="AC2211" s="17">
        <f t="shared" si="206"/>
        <v>2</v>
      </c>
      <c r="AD2211" s="17">
        <f t="shared" si="207"/>
        <v>3</v>
      </c>
      <c r="AE2211" s="17" t="str">
        <f t="shared" si="208"/>
        <v/>
      </c>
      <c r="AF2211" s="17" t="str">
        <f t="shared" si="209"/>
        <v/>
      </c>
      <c r="AG2211" s="17" cm="1">
        <f t="array" ref="AG2211">IFERROR(IF(J2211="Level",INDEX($M2211:$S2211,AC2211+1),INDEX($M2211:$S2211,AC2211)),"")</f>
        <v>120</v>
      </c>
      <c r="AH2211" s="17" cm="1">
        <f t="array" ref="AH2211">IFERROR(IF(J2211="Level",INDEX($M2211:$S2211,AD2211+1),INDEX($M2211:$S2211,AD2211)),"")</f>
        <v>120</v>
      </c>
      <c r="AI2211" s="17" t="str" cm="1">
        <f t="array" ref="AI2211">IFERROR(INDEX($M2211:$S2211,AE2211),"")</f>
        <v/>
      </c>
      <c r="AJ2211" s="17" t="str" cm="1">
        <f t="array" ref="AJ2211">IFERROR(INDEX($M2211:$S2211,AF2211),"")</f>
        <v/>
      </c>
      <c r="AK2211" s="17" cm="1">
        <f t="array" ref="AK2211">IFERROR(IF(J2211="Level",INDEX($T2211:$Z2211,AC2211+1),INDEX($T2211:$Z2211,AC2211)),"")</f>
        <v>1</v>
      </c>
      <c r="AL2211" s="17" cm="1">
        <f t="array" ref="AL2211">IFERROR(IF(J2211="Level",INDEX($T2211:$Z2211,AD2211+1),INDEX($T2211:$Z2211,AD2211)),"")</f>
        <v>2</v>
      </c>
      <c r="AM2211" s="17" t="str" cm="1">
        <f t="array" ref="AM2211">IFERROR(INDEX($T2211:$Z2211,AE2211),"")</f>
        <v/>
      </c>
      <c r="AN2211" s="17" t="str" cm="1">
        <f t="array" ref="AN2211">IFERROR(INDEX($T2211:$Z2211,AF2211),"")</f>
        <v/>
      </c>
    </row>
    <row r="2212" spans="1:40" x14ac:dyDescent="0.2">
      <c r="A2212" s="17" t="str">
        <f t="shared" si="204"/>
        <v>BA Global Politics - Cornwall: UFA3HPSHPSCK</v>
      </c>
      <c r="B2212" s="11" t="s">
        <v>953</v>
      </c>
      <c r="C2212" s="11" t="s">
        <v>31936</v>
      </c>
      <c r="D2212" s="11" t="s">
        <v>954</v>
      </c>
      <c r="E2212" s="11" t="s">
        <v>258</v>
      </c>
      <c r="F2212" s="11" t="s">
        <v>76</v>
      </c>
      <c r="G2212" s="11" t="s">
        <v>32717</v>
      </c>
      <c r="H2212" s="11" t="s">
        <v>77</v>
      </c>
      <c r="I2212" s="11">
        <v>2</v>
      </c>
      <c r="J2212" s="11" t="s">
        <v>78</v>
      </c>
      <c r="K2212" s="11" t="s">
        <v>32718</v>
      </c>
      <c r="L2212" s="11">
        <v>120</v>
      </c>
      <c r="M2212" s="11">
        <v>0</v>
      </c>
      <c r="N2212" s="11">
        <v>120</v>
      </c>
      <c r="O2212" s="11">
        <v>120</v>
      </c>
      <c r="P2212" s="11">
        <v>0</v>
      </c>
      <c r="Q2212" s="11">
        <v>0</v>
      </c>
      <c r="R2212" s="11">
        <v>120</v>
      </c>
      <c r="S2212" s="11">
        <v>120</v>
      </c>
      <c r="T2212" s="11">
        <v>0</v>
      </c>
      <c r="U2212" s="11">
        <v>1</v>
      </c>
      <c r="V2212" s="11">
        <v>2</v>
      </c>
      <c r="W2212" s="11">
        <v>0</v>
      </c>
      <c r="X2212" s="11">
        <v>0</v>
      </c>
      <c r="Y2212" s="11">
        <v>1</v>
      </c>
      <c r="Z2212" s="11">
        <v>2</v>
      </c>
      <c r="AA2212" s="12" t="s">
        <v>32958</v>
      </c>
      <c r="AB2212" s="17" t="str">
        <f t="shared" si="205"/>
        <v>Programme: BA Global Politics - Cornwall</v>
      </c>
      <c r="AC2212" s="17">
        <f t="shared" si="206"/>
        <v>2</v>
      </c>
      <c r="AD2212" s="17">
        <f t="shared" si="207"/>
        <v>3</v>
      </c>
      <c r="AE2212" s="17" t="str">
        <f t="shared" si="208"/>
        <v/>
      </c>
      <c r="AF2212" s="17" t="str">
        <f t="shared" si="209"/>
        <v/>
      </c>
      <c r="AG2212" s="17" cm="1">
        <f t="array" ref="AG2212">IFERROR(IF(J2212="Level",INDEX($M2212:$S2212,AC2212+1),INDEX($M2212:$S2212,AC2212)),"")</f>
        <v>120</v>
      </c>
      <c r="AH2212" s="17" cm="1">
        <f t="array" ref="AH2212">IFERROR(IF(J2212="Level",INDEX($M2212:$S2212,AD2212+1),INDEX($M2212:$S2212,AD2212)),"")</f>
        <v>120</v>
      </c>
      <c r="AI2212" s="17" t="str" cm="1">
        <f t="array" ref="AI2212">IFERROR(INDEX($M2212:$S2212,AE2212),"")</f>
        <v/>
      </c>
      <c r="AJ2212" s="17" t="str" cm="1">
        <f t="array" ref="AJ2212">IFERROR(INDEX($M2212:$S2212,AF2212),"")</f>
        <v/>
      </c>
      <c r="AK2212" s="17" cm="1">
        <f t="array" ref="AK2212">IFERROR(IF(J2212="Level",INDEX($T2212:$Z2212,AC2212+1),INDEX($T2212:$Z2212,AC2212)),"")</f>
        <v>1</v>
      </c>
      <c r="AL2212" s="17" cm="1">
        <f t="array" ref="AL2212">IFERROR(IF(J2212="Level",INDEX($T2212:$Z2212,AD2212+1),INDEX($T2212:$Z2212,AD2212)),"")</f>
        <v>2</v>
      </c>
      <c r="AM2212" s="17" t="str" cm="1">
        <f t="array" ref="AM2212">IFERROR(INDEX($T2212:$Z2212,AE2212),"")</f>
        <v/>
      </c>
      <c r="AN2212" s="17" t="str" cm="1">
        <f t="array" ref="AN2212">IFERROR(INDEX($T2212:$Z2212,AF2212),"")</f>
        <v/>
      </c>
    </row>
    <row r="2213" spans="1:40" x14ac:dyDescent="0.2">
      <c r="A2213" s="17" t="str">
        <f t="shared" si="204"/>
        <v>BSc Politics and Management - Cornwall: UFS3HPSSBECA</v>
      </c>
      <c r="B2213" s="11" t="s">
        <v>1148</v>
      </c>
      <c r="C2213" s="11" t="s">
        <v>31936</v>
      </c>
      <c r="D2213" s="11" t="s">
        <v>1149</v>
      </c>
      <c r="E2213" s="11" t="s">
        <v>258</v>
      </c>
      <c r="F2213" s="11" t="s">
        <v>76</v>
      </c>
      <c r="G2213" s="11" t="s">
        <v>32717</v>
      </c>
      <c r="H2213" s="11" t="s">
        <v>77</v>
      </c>
      <c r="I2213" s="11">
        <v>2</v>
      </c>
      <c r="J2213" s="11" t="s">
        <v>78</v>
      </c>
      <c r="K2213" s="11" t="s">
        <v>32718</v>
      </c>
      <c r="L2213" s="11">
        <v>120</v>
      </c>
      <c r="M2213" s="11">
        <v>0</v>
      </c>
      <c r="N2213" s="11">
        <v>120</v>
      </c>
      <c r="O2213" s="11">
        <v>120</v>
      </c>
      <c r="P2213" s="11">
        <v>0</v>
      </c>
      <c r="Q2213" s="11">
        <v>0</v>
      </c>
      <c r="R2213" s="11">
        <v>120</v>
      </c>
      <c r="S2213" s="11">
        <v>120</v>
      </c>
      <c r="T2213" s="11">
        <v>0</v>
      </c>
      <c r="U2213" s="11">
        <v>1</v>
      </c>
      <c r="V2213" s="11">
        <v>2</v>
      </c>
      <c r="W2213" s="11">
        <v>0</v>
      </c>
      <c r="X2213" s="11">
        <v>0</v>
      </c>
      <c r="Y2213" s="11">
        <v>1</v>
      </c>
      <c r="Z2213" s="11">
        <v>2</v>
      </c>
      <c r="AA2213" s="12" t="s">
        <v>32958</v>
      </c>
      <c r="AB2213" s="17" t="str">
        <f t="shared" si="205"/>
        <v>Programme: BSc Politics and Management - Cornwall</v>
      </c>
      <c r="AC2213" s="17">
        <f t="shared" si="206"/>
        <v>2</v>
      </c>
      <c r="AD2213" s="17">
        <f t="shared" si="207"/>
        <v>3</v>
      </c>
      <c r="AE2213" s="17" t="str">
        <f t="shared" si="208"/>
        <v/>
      </c>
      <c r="AF2213" s="17" t="str">
        <f t="shared" si="209"/>
        <v/>
      </c>
      <c r="AG2213" s="17" cm="1">
        <f t="array" ref="AG2213">IFERROR(IF(J2213="Level",INDEX($M2213:$S2213,AC2213+1),INDEX($M2213:$S2213,AC2213)),"")</f>
        <v>120</v>
      </c>
      <c r="AH2213" s="17" cm="1">
        <f t="array" ref="AH2213">IFERROR(IF(J2213="Level",INDEX($M2213:$S2213,AD2213+1),INDEX($M2213:$S2213,AD2213)),"")</f>
        <v>120</v>
      </c>
      <c r="AI2213" s="17" t="str" cm="1">
        <f t="array" ref="AI2213">IFERROR(INDEX($M2213:$S2213,AE2213),"")</f>
        <v/>
      </c>
      <c r="AJ2213" s="17" t="str" cm="1">
        <f t="array" ref="AJ2213">IFERROR(INDEX($M2213:$S2213,AF2213),"")</f>
        <v/>
      </c>
      <c r="AK2213" s="17" cm="1">
        <f t="array" ref="AK2213">IFERROR(IF(J2213="Level",INDEX($T2213:$Z2213,AC2213+1),INDEX($T2213:$Z2213,AC2213)),"")</f>
        <v>1</v>
      </c>
      <c r="AL2213" s="17" cm="1">
        <f t="array" ref="AL2213">IFERROR(IF(J2213="Level",INDEX($T2213:$Z2213,AD2213+1),INDEX($T2213:$Z2213,AD2213)),"")</f>
        <v>2</v>
      </c>
      <c r="AM2213" s="17" t="str" cm="1">
        <f t="array" ref="AM2213">IFERROR(INDEX($T2213:$Z2213,AE2213),"")</f>
        <v/>
      </c>
      <c r="AN2213" s="17" t="str" cm="1">
        <f t="array" ref="AN2213">IFERROR(INDEX($T2213:$Z2213,AF2213),"")</f>
        <v/>
      </c>
    </row>
    <row r="2214" spans="1:40" x14ac:dyDescent="0.2">
      <c r="A2214" s="17" t="str">
        <f t="shared" si="204"/>
        <v>BA Politics: UFA3HPSHPS01</v>
      </c>
      <c r="B2214" s="11" t="s">
        <v>913</v>
      </c>
      <c r="C2214" s="11" t="s">
        <v>31936</v>
      </c>
      <c r="D2214" s="11" t="s">
        <v>914</v>
      </c>
      <c r="E2214" s="11" t="s">
        <v>214</v>
      </c>
      <c r="F2214" s="11" t="s">
        <v>76</v>
      </c>
      <c r="G2214" s="11" t="s">
        <v>32717</v>
      </c>
      <c r="H2214" s="11" t="s">
        <v>77</v>
      </c>
      <c r="I2214" s="11">
        <v>2</v>
      </c>
      <c r="J2214" s="11" t="s">
        <v>78</v>
      </c>
      <c r="K2214" s="11" t="s">
        <v>32718</v>
      </c>
      <c r="L2214" s="11">
        <v>120</v>
      </c>
      <c r="M2214" s="11">
        <v>0</v>
      </c>
      <c r="N2214" s="11">
        <v>120</v>
      </c>
      <c r="O2214" s="11">
        <v>120</v>
      </c>
      <c r="P2214" s="11">
        <v>0</v>
      </c>
      <c r="Q2214" s="11">
        <v>0</v>
      </c>
      <c r="R2214" s="11">
        <v>120</v>
      </c>
      <c r="S2214" s="11">
        <v>120</v>
      </c>
      <c r="T2214" s="11">
        <v>0</v>
      </c>
      <c r="U2214" s="11">
        <v>1</v>
      </c>
      <c r="V2214" s="11">
        <v>2</v>
      </c>
      <c r="W2214" s="11">
        <v>0</v>
      </c>
      <c r="X2214" s="11">
        <v>0</v>
      </c>
      <c r="Y2214" s="11">
        <v>1</v>
      </c>
      <c r="Z2214" s="11">
        <v>2</v>
      </c>
      <c r="AA2214" s="12" t="s">
        <v>32958</v>
      </c>
      <c r="AB2214" s="17" t="str">
        <f t="shared" si="205"/>
        <v>Programme: BA Politics</v>
      </c>
      <c r="AC2214" s="17">
        <f t="shared" si="206"/>
        <v>2</v>
      </c>
      <c r="AD2214" s="17">
        <f t="shared" si="207"/>
        <v>3</v>
      </c>
      <c r="AE2214" s="17" t="str">
        <f t="shared" si="208"/>
        <v/>
      </c>
      <c r="AF2214" s="17" t="str">
        <f t="shared" si="209"/>
        <v/>
      </c>
      <c r="AG2214" s="17" cm="1">
        <f t="array" ref="AG2214">IFERROR(IF(J2214="Level",INDEX($M2214:$S2214,AC2214+1),INDEX($M2214:$S2214,AC2214)),"")</f>
        <v>120</v>
      </c>
      <c r="AH2214" s="17" cm="1">
        <f t="array" ref="AH2214">IFERROR(IF(J2214="Level",INDEX($M2214:$S2214,AD2214+1),INDEX($M2214:$S2214,AD2214)),"")</f>
        <v>120</v>
      </c>
      <c r="AI2214" s="17" t="str" cm="1">
        <f t="array" ref="AI2214">IFERROR(INDEX($M2214:$S2214,AE2214),"")</f>
        <v/>
      </c>
      <c r="AJ2214" s="17" t="str" cm="1">
        <f t="array" ref="AJ2214">IFERROR(INDEX($M2214:$S2214,AF2214),"")</f>
        <v/>
      </c>
      <c r="AK2214" s="17" cm="1">
        <f t="array" ref="AK2214">IFERROR(IF(J2214="Level",INDEX($T2214:$Z2214,AC2214+1),INDEX($T2214:$Z2214,AC2214)),"")</f>
        <v>1</v>
      </c>
      <c r="AL2214" s="17" cm="1">
        <f t="array" ref="AL2214">IFERROR(IF(J2214="Level",INDEX($T2214:$Z2214,AD2214+1),INDEX($T2214:$Z2214,AD2214)),"")</f>
        <v>2</v>
      </c>
      <c r="AM2214" s="17" t="str" cm="1">
        <f t="array" ref="AM2214">IFERROR(INDEX($T2214:$Z2214,AE2214),"")</f>
        <v/>
      </c>
      <c r="AN2214" s="17" t="str" cm="1">
        <f t="array" ref="AN2214">IFERROR(INDEX($T2214:$Z2214,AF2214),"")</f>
        <v/>
      </c>
    </row>
    <row r="2215" spans="1:40" x14ac:dyDescent="0.2">
      <c r="A2215" s="17" t="str">
        <f t="shared" si="204"/>
        <v>BA Politics and Sociology: UFA3HPSHPS03</v>
      </c>
      <c r="B2215" s="11" t="s">
        <v>915</v>
      </c>
      <c r="C2215" s="11" t="s">
        <v>31936</v>
      </c>
      <c r="D2215" s="11" t="s">
        <v>916</v>
      </c>
      <c r="E2215" s="11" t="s">
        <v>214</v>
      </c>
      <c r="F2215" s="11" t="s">
        <v>76</v>
      </c>
      <c r="G2215" s="11" t="s">
        <v>32717</v>
      </c>
      <c r="H2215" s="11" t="s">
        <v>77</v>
      </c>
      <c r="I2215" s="11">
        <v>2</v>
      </c>
      <c r="J2215" s="11" t="s">
        <v>78</v>
      </c>
      <c r="K2215" s="11" t="s">
        <v>32718</v>
      </c>
      <c r="L2215" s="11">
        <v>120</v>
      </c>
      <c r="M2215" s="11">
        <v>0</v>
      </c>
      <c r="N2215" s="11">
        <v>120</v>
      </c>
      <c r="O2215" s="11">
        <v>120</v>
      </c>
      <c r="P2215" s="11">
        <v>0</v>
      </c>
      <c r="Q2215" s="11">
        <v>0</v>
      </c>
      <c r="R2215" s="11">
        <v>120</v>
      </c>
      <c r="S2215" s="11">
        <v>120</v>
      </c>
      <c r="T2215" s="11">
        <v>0</v>
      </c>
      <c r="U2215" s="11">
        <v>1</v>
      </c>
      <c r="V2215" s="11">
        <v>2</v>
      </c>
      <c r="W2215" s="11">
        <v>0</v>
      </c>
      <c r="X2215" s="11">
        <v>0</v>
      </c>
      <c r="Y2215" s="11">
        <v>1</v>
      </c>
      <c r="Z2215" s="11">
        <v>2</v>
      </c>
      <c r="AA2215" s="12" t="s">
        <v>32958</v>
      </c>
      <c r="AB2215" s="17" t="str">
        <f t="shared" si="205"/>
        <v>Programme: BA Politics and Sociology</v>
      </c>
      <c r="AC2215" s="17">
        <f t="shared" si="206"/>
        <v>2</v>
      </c>
      <c r="AD2215" s="17">
        <f t="shared" si="207"/>
        <v>3</v>
      </c>
      <c r="AE2215" s="17" t="str">
        <f t="shared" si="208"/>
        <v/>
      </c>
      <c r="AF2215" s="17" t="str">
        <f t="shared" si="209"/>
        <v/>
      </c>
      <c r="AG2215" s="17" cm="1">
        <f t="array" ref="AG2215">IFERROR(IF(J2215="Level",INDEX($M2215:$S2215,AC2215+1),INDEX($M2215:$S2215,AC2215)),"")</f>
        <v>120</v>
      </c>
      <c r="AH2215" s="17" cm="1">
        <f t="array" ref="AH2215">IFERROR(IF(J2215="Level",INDEX($M2215:$S2215,AD2215+1),INDEX($M2215:$S2215,AD2215)),"")</f>
        <v>120</v>
      </c>
      <c r="AI2215" s="17" t="str" cm="1">
        <f t="array" ref="AI2215">IFERROR(INDEX($M2215:$S2215,AE2215),"")</f>
        <v/>
      </c>
      <c r="AJ2215" s="17" t="str" cm="1">
        <f t="array" ref="AJ2215">IFERROR(INDEX($M2215:$S2215,AF2215),"")</f>
        <v/>
      </c>
      <c r="AK2215" s="17" cm="1">
        <f t="array" ref="AK2215">IFERROR(IF(J2215="Level",INDEX($T2215:$Z2215,AC2215+1),INDEX($T2215:$Z2215,AC2215)),"")</f>
        <v>1</v>
      </c>
      <c r="AL2215" s="17" cm="1">
        <f t="array" ref="AL2215">IFERROR(IF(J2215="Level",INDEX($T2215:$Z2215,AD2215+1),INDEX($T2215:$Z2215,AD2215)),"")</f>
        <v>2</v>
      </c>
      <c r="AM2215" s="17" t="str" cm="1">
        <f t="array" ref="AM2215">IFERROR(INDEX($T2215:$Z2215,AE2215),"")</f>
        <v/>
      </c>
      <c r="AN2215" s="17" t="str" cm="1">
        <f t="array" ref="AN2215">IFERROR(INDEX($T2215:$Z2215,AF2215),"")</f>
        <v/>
      </c>
    </row>
    <row r="2216" spans="1:40" x14ac:dyDescent="0.2">
      <c r="A2216" s="17" t="str">
        <f t="shared" si="204"/>
        <v>BA International Relations: UFA3HPSHPS15</v>
      </c>
      <c r="B2216" s="11" t="s">
        <v>927</v>
      </c>
      <c r="C2216" s="11" t="s">
        <v>31936</v>
      </c>
      <c r="D2216" s="11" t="s">
        <v>928</v>
      </c>
      <c r="E2216" s="11" t="s">
        <v>214</v>
      </c>
      <c r="F2216" s="11" t="s">
        <v>76</v>
      </c>
      <c r="G2216" s="11" t="s">
        <v>32717</v>
      </c>
      <c r="H2216" s="11" t="s">
        <v>77</v>
      </c>
      <c r="I2216" s="11">
        <v>2</v>
      </c>
      <c r="J2216" s="11" t="s">
        <v>78</v>
      </c>
      <c r="K2216" s="11" t="s">
        <v>32718</v>
      </c>
      <c r="L2216" s="11">
        <v>120</v>
      </c>
      <c r="M2216" s="11">
        <v>0</v>
      </c>
      <c r="N2216" s="11">
        <v>120</v>
      </c>
      <c r="O2216" s="11">
        <v>120</v>
      </c>
      <c r="P2216" s="11">
        <v>0</v>
      </c>
      <c r="Q2216" s="11">
        <v>0</v>
      </c>
      <c r="R2216" s="11">
        <v>120</v>
      </c>
      <c r="S2216" s="11">
        <v>120</v>
      </c>
      <c r="T2216" s="11">
        <v>0</v>
      </c>
      <c r="U2216" s="11">
        <v>1</v>
      </c>
      <c r="V2216" s="11">
        <v>2</v>
      </c>
      <c r="W2216" s="11">
        <v>0</v>
      </c>
      <c r="X2216" s="11">
        <v>0</v>
      </c>
      <c r="Y2216" s="11">
        <v>1</v>
      </c>
      <c r="Z2216" s="11">
        <v>2</v>
      </c>
      <c r="AA2216" s="12" t="s">
        <v>32958</v>
      </c>
      <c r="AB2216" s="17" t="str">
        <f t="shared" si="205"/>
        <v>Programme: BA International Relations</v>
      </c>
      <c r="AC2216" s="17">
        <f t="shared" si="206"/>
        <v>2</v>
      </c>
      <c r="AD2216" s="17">
        <f t="shared" si="207"/>
        <v>3</v>
      </c>
      <c r="AE2216" s="17" t="str">
        <f t="shared" si="208"/>
        <v/>
      </c>
      <c r="AF2216" s="17" t="str">
        <f t="shared" si="209"/>
        <v/>
      </c>
      <c r="AG2216" s="17" cm="1">
        <f t="array" ref="AG2216">IFERROR(IF(J2216="Level",INDEX($M2216:$S2216,AC2216+1),INDEX($M2216:$S2216,AC2216)),"")</f>
        <v>120</v>
      </c>
      <c r="AH2216" s="17" cm="1">
        <f t="array" ref="AH2216">IFERROR(IF(J2216="Level",INDEX($M2216:$S2216,AD2216+1),INDEX($M2216:$S2216,AD2216)),"")</f>
        <v>120</v>
      </c>
      <c r="AI2216" s="17" t="str" cm="1">
        <f t="array" ref="AI2216">IFERROR(INDEX($M2216:$S2216,AE2216),"")</f>
        <v/>
      </c>
      <c r="AJ2216" s="17" t="str" cm="1">
        <f t="array" ref="AJ2216">IFERROR(INDEX($M2216:$S2216,AF2216),"")</f>
        <v/>
      </c>
      <c r="AK2216" s="17" cm="1">
        <f t="array" ref="AK2216">IFERROR(IF(J2216="Level",INDEX($T2216:$Z2216,AC2216+1),INDEX($T2216:$Z2216,AC2216)),"")</f>
        <v>1</v>
      </c>
      <c r="AL2216" s="17" cm="1">
        <f t="array" ref="AL2216">IFERROR(IF(J2216="Level",INDEX($T2216:$Z2216,AD2216+1),INDEX($T2216:$Z2216,AD2216)),"")</f>
        <v>2</v>
      </c>
      <c r="AM2216" s="17" t="str" cm="1">
        <f t="array" ref="AM2216">IFERROR(INDEX($T2216:$Z2216,AE2216),"")</f>
        <v/>
      </c>
      <c r="AN2216" s="17" t="str" cm="1">
        <f t="array" ref="AN2216">IFERROR(INDEX($T2216:$Z2216,AF2216),"")</f>
        <v/>
      </c>
    </row>
    <row r="2217" spans="1:40" x14ac:dyDescent="0.2">
      <c r="A2217" s="17" t="str">
        <f t="shared" si="204"/>
        <v>BA Political and Philosophical Studies: UFA3HPSHPS39</v>
      </c>
      <c r="B2217" s="11" t="s">
        <v>32078</v>
      </c>
      <c r="C2217" s="11" t="s">
        <v>31936</v>
      </c>
      <c r="D2217" s="11" t="s">
        <v>32836</v>
      </c>
      <c r="E2217" s="11" t="s">
        <v>214</v>
      </c>
      <c r="F2217" s="11" t="s">
        <v>76</v>
      </c>
      <c r="G2217" s="11" t="s">
        <v>32717</v>
      </c>
      <c r="H2217" s="11" t="s">
        <v>77</v>
      </c>
      <c r="I2217" s="11">
        <v>2</v>
      </c>
      <c r="J2217" s="11" t="s">
        <v>78</v>
      </c>
      <c r="K2217" s="11" t="s">
        <v>32718</v>
      </c>
      <c r="L2217" s="11">
        <v>120</v>
      </c>
      <c r="M2217" s="11">
        <v>0</v>
      </c>
      <c r="N2217" s="11">
        <v>120</v>
      </c>
      <c r="O2217" s="11">
        <v>120</v>
      </c>
      <c r="P2217" s="11">
        <v>0</v>
      </c>
      <c r="Q2217" s="11">
        <v>0</v>
      </c>
      <c r="R2217" s="11">
        <v>120</v>
      </c>
      <c r="S2217" s="11">
        <v>120</v>
      </c>
      <c r="T2217" s="11">
        <v>0</v>
      </c>
      <c r="U2217" s="11">
        <v>1</v>
      </c>
      <c r="V2217" s="11">
        <v>2</v>
      </c>
      <c r="W2217" s="11">
        <v>0</v>
      </c>
      <c r="X2217" s="11">
        <v>0</v>
      </c>
      <c r="Y2217" s="11">
        <v>1</v>
      </c>
      <c r="Z2217" s="11">
        <v>2</v>
      </c>
      <c r="AA2217" s="12" t="s">
        <v>32958</v>
      </c>
      <c r="AB2217" s="17" t="str">
        <f t="shared" si="205"/>
        <v>Programme: BA Political and Philosophical Studies</v>
      </c>
      <c r="AC2217" s="17">
        <f t="shared" si="206"/>
        <v>2</v>
      </c>
      <c r="AD2217" s="17">
        <f t="shared" si="207"/>
        <v>3</v>
      </c>
      <c r="AE2217" s="17" t="str">
        <f t="shared" si="208"/>
        <v/>
      </c>
      <c r="AF2217" s="17" t="str">
        <f t="shared" si="209"/>
        <v/>
      </c>
      <c r="AG2217" s="17" cm="1">
        <f t="array" ref="AG2217">IFERROR(IF(J2217="Level",INDEX($M2217:$S2217,AC2217+1),INDEX($M2217:$S2217,AC2217)),"")</f>
        <v>120</v>
      </c>
      <c r="AH2217" s="17" cm="1">
        <f t="array" ref="AH2217">IFERROR(IF(J2217="Level",INDEX($M2217:$S2217,AD2217+1),INDEX($M2217:$S2217,AD2217)),"")</f>
        <v>120</v>
      </c>
      <c r="AI2217" s="17" t="str" cm="1">
        <f t="array" ref="AI2217">IFERROR(INDEX($M2217:$S2217,AE2217),"")</f>
        <v/>
      </c>
      <c r="AJ2217" s="17" t="str" cm="1">
        <f t="array" ref="AJ2217">IFERROR(INDEX($M2217:$S2217,AF2217),"")</f>
        <v/>
      </c>
      <c r="AK2217" s="17" cm="1">
        <f t="array" ref="AK2217">IFERROR(IF(J2217="Level",INDEX($T2217:$Z2217,AC2217+1),INDEX($T2217:$Z2217,AC2217)),"")</f>
        <v>1</v>
      </c>
      <c r="AL2217" s="17" cm="1">
        <f t="array" ref="AL2217">IFERROR(IF(J2217="Level",INDEX($T2217:$Z2217,AD2217+1),INDEX($T2217:$Z2217,AD2217)),"")</f>
        <v>2</v>
      </c>
      <c r="AM2217" s="17" t="str" cm="1">
        <f t="array" ref="AM2217">IFERROR(INDEX($T2217:$Z2217,AE2217),"")</f>
        <v/>
      </c>
      <c r="AN2217" s="17" t="str" cm="1">
        <f t="array" ref="AN2217">IFERROR(INDEX($T2217:$Z2217,AF2217),"")</f>
        <v/>
      </c>
    </row>
    <row r="2218" spans="1:40" x14ac:dyDescent="0.2">
      <c r="A2218" s="17" t="str">
        <f t="shared" si="204"/>
        <v>BA Politics, Philosophy and Economics: UFA3HPSSBE02</v>
      </c>
      <c r="B2218" s="11" t="s">
        <v>955</v>
      </c>
      <c r="C2218" s="11" t="s">
        <v>31936</v>
      </c>
      <c r="D2218" s="11" t="s">
        <v>956</v>
      </c>
      <c r="E2218" s="11" t="s">
        <v>214</v>
      </c>
      <c r="F2218" s="11" t="s">
        <v>76</v>
      </c>
      <c r="G2218" s="11" t="s">
        <v>32717</v>
      </c>
      <c r="H2218" s="11" t="s">
        <v>77</v>
      </c>
      <c r="I2218" s="11">
        <v>2</v>
      </c>
      <c r="J2218" s="11" t="s">
        <v>78</v>
      </c>
      <c r="K2218" s="11" t="s">
        <v>32718</v>
      </c>
      <c r="L2218" s="11">
        <v>120</v>
      </c>
      <c r="M2218" s="11">
        <v>0</v>
      </c>
      <c r="N2218" s="11">
        <v>120</v>
      </c>
      <c r="O2218" s="11">
        <v>120</v>
      </c>
      <c r="P2218" s="11">
        <v>0</v>
      </c>
      <c r="Q2218" s="11">
        <v>0</v>
      </c>
      <c r="R2218" s="11">
        <v>120</v>
      </c>
      <c r="S2218" s="11">
        <v>120</v>
      </c>
      <c r="T2218" s="11">
        <v>0</v>
      </c>
      <c r="U2218" s="11">
        <v>1</v>
      </c>
      <c r="V2218" s="11">
        <v>2</v>
      </c>
      <c r="W2218" s="11">
        <v>0</v>
      </c>
      <c r="X2218" s="11">
        <v>0</v>
      </c>
      <c r="Y2218" s="11">
        <v>1</v>
      </c>
      <c r="Z2218" s="11">
        <v>2</v>
      </c>
      <c r="AA2218" s="12" t="s">
        <v>32958</v>
      </c>
      <c r="AB2218" s="17" t="str">
        <f t="shared" si="205"/>
        <v>Programme: BA Politics, Philosophy and Economics</v>
      </c>
      <c r="AC2218" s="17">
        <f t="shared" si="206"/>
        <v>2</v>
      </c>
      <c r="AD2218" s="17">
        <f t="shared" si="207"/>
        <v>3</v>
      </c>
      <c r="AE2218" s="17" t="str">
        <f t="shared" si="208"/>
        <v/>
      </c>
      <c r="AF2218" s="17" t="str">
        <f t="shared" si="209"/>
        <v/>
      </c>
      <c r="AG2218" s="17" cm="1">
        <f t="array" ref="AG2218">IFERROR(IF(J2218="Level",INDEX($M2218:$S2218,AC2218+1),INDEX($M2218:$S2218,AC2218)),"")</f>
        <v>120</v>
      </c>
      <c r="AH2218" s="17" cm="1">
        <f t="array" ref="AH2218">IFERROR(IF(J2218="Level",INDEX($M2218:$S2218,AD2218+1),INDEX($M2218:$S2218,AD2218)),"")</f>
        <v>120</v>
      </c>
      <c r="AI2218" s="17" t="str" cm="1">
        <f t="array" ref="AI2218">IFERROR(INDEX($M2218:$S2218,AE2218),"")</f>
        <v/>
      </c>
      <c r="AJ2218" s="17" t="str" cm="1">
        <f t="array" ref="AJ2218">IFERROR(INDEX($M2218:$S2218,AF2218),"")</f>
        <v/>
      </c>
      <c r="AK2218" s="17" cm="1">
        <f t="array" ref="AK2218">IFERROR(IF(J2218="Level",INDEX($T2218:$Z2218,AC2218+1),INDEX($T2218:$Z2218,AC2218)),"")</f>
        <v>1</v>
      </c>
      <c r="AL2218" s="17" cm="1">
        <f t="array" ref="AL2218">IFERROR(IF(J2218="Level",INDEX($T2218:$Z2218,AD2218+1),INDEX($T2218:$Z2218,AD2218)),"")</f>
        <v>2</v>
      </c>
      <c r="AM2218" s="17" t="str" cm="1">
        <f t="array" ref="AM2218">IFERROR(INDEX($T2218:$Z2218,AE2218),"")</f>
        <v/>
      </c>
      <c r="AN2218" s="17" t="str" cm="1">
        <f t="array" ref="AN2218">IFERROR(INDEX($T2218:$Z2218,AF2218),"")</f>
        <v/>
      </c>
    </row>
    <row r="2219" spans="1:40" x14ac:dyDescent="0.2">
      <c r="A2219" s="17" t="str">
        <f t="shared" si="204"/>
        <v>BA International Relations and Modern Languages (3-year): UFA3HPSSML16</v>
      </c>
      <c r="B2219" s="11" t="s">
        <v>961</v>
      </c>
      <c r="C2219" s="11" t="s">
        <v>31936</v>
      </c>
      <c r="D2219" s="11" t="s">
        <v>962</v>
      </c>
      <c r="E2219" s="11" t="s">
        <v>214</v>
      </c>
      <c r="F2219" s="11" t="s">
        <v>76</v>
      </c>
      <c r="G2219" s="11" t="s">
        <v>32717</v>
      </c>
      <c r="H2219" s="11" t="s">
        <v>77</v>
      </c>
      <c r="I2219" s="11">
        <v>2</v>
      </c>
      <c r="J2219" s="11" t="s">
        <v>78</v>
      </c>
      <c r="K2219" s="11" t="s">
        <v>32718</v>
      </c>
      <c r="L2219" s="11">
        <v>120</v>
      </c>
      <c r="M2219" s="11">
        <v>0</v>
      </c>
      <c r="N2219" s="11">
        <v>120</v>
      </c>
      <c r="O2219" s="11">
        <v>120</v>
      </c>
      <c r="P2219" s="11">
        <v>0</v>
      </c>
      <c r="Q2219" s="11">
        <v>0</v>
      </c>
      <c r="R2219" s="11">
        <v>120</v>
      </c>
      <c r="S2219" s="11">
        <v>120</v>
      </c>
      <c r="T2219" s="11">
        <v>0</v>
      </c>
      <c r="U2219" s="11">
        <v>1</v>
      </c>
      <c r="V2219" s="11">
        <v>2</v>
      </c>
      <c r="W2219" s="11">
        <v>0</v>
      </c>
      <c r="X2219" s="11">
        <v>0</v>
      </c>
      <c r="Y2219" s="11">
        <v>1</v>
      </c>
      <c r="Z2219" s="11">
        <v>2</v>
      </c>
      <c r="AA2219" s="12" t="s">
        <v>32958</v>
      </c>
      <c r="AB2219" s="17" t="str">
        <f t="shared" si="205"/>
        <v>Programme: BA International Relations and Modern Languages (3-year)</v>
      </c>
      <c r="AC2219" s="17">
        <f t="shared" si="206"/>
        <v>2</v>
      </c>
      <c r="AD2219" s="17">
        <f t="shared" si="207"/>
        <v>3</v>
      </c>
      <c r="AE2219" s="17" t="str">
        <f t="shared" si="208"/>
        <v/>
      </c>
      <c r="AF2219" s="17" t="str">
        <f t="shared" si="209"/>
        <v/>
      </c>
      <c r="AG2219" s="17" cm="1">
        <f t="array" ref="AG2219">IFERROR(IF(J2219="Level",INDEX($M2219:$S2219,AC2219+1),INDEX($M2219:$S2219,AC2219)),"")</f>
        <v>120</v>
      </c>
      <c r="AH2219" s="17" cm="1">
        <f t="array" ref="AH2219">IFERROR(IF(J2219="Level",INDEX($M2219:$S2219,AD2219+1),INDEX($M2219:$S2219,AD2219)),"")</f>
        <v>120</v>
      </c>
      <c r="AI2219" s="17" t="str" cm="1">
        <f t="array" ref="AI2219">IFERROR(INDEX($M2219:$S2219,AE2219),"")</f>
        <v/>
      </c>
      <c r="AJ2219" s="17" t="str" cm="1">
        <f t="array" ref="AJ2219">IFERROR(INDEX($M2219:$S2219,AF2219),"")</f>
        <v/>
      </c>
      <c r="AK2219" s="17" cm="1">
        <f t="array" ref="AK2219">IFERROR(IF(J2219="Level",INDEX($T2219:$Z2219,AC2219+1),INDEX($T2219:$Z2219,AC2219)),"")</f>
        <v>1</v>
      </c>
      <c r="AL2219" s="17" cm="1">
        <f t="array" ref="AL2219">IFERROR(IF(J2219="Level",INDEX($T2219:$Z2219,AD2219+1),INDEX($T2219:$Z2219,AD2219)),"")</f>
        <v>2</v>
      </c>
      <c r="AM2219" s="17" t="str" cm="1">
        <f t="array" ref="AM2219">IFERROR(INDEX($T2219:$Z2219,AE2219),"")</f>
        <v/>
      </c>
      <c r="AN2219" s="17" t="str" cm="1">
        <f t="array" ref="AN2219">IFERROR(INDEX($T2219:$Z2219,AF2219),"")</f>
        <v/>
      </c>
    </row>
    <row r="2220" spans="1:40" x14ac:dyDescent="0.2">
      <c r="A2220" s="17" t="str">
        <f t="shared" si="204"/>
        <v>BA Politics and Modern Languages (3-year): UFA3HPSSML17</v>
      </c>
      <c r="B2220" s="11" t="s">
        <v>963</v>
      </c>
      <c r="C2220" s="11" t="s">
        <v>31936</v>
      </c>
      <c r="D2220" s="11" t="s">
        <v>964</v>
      </c>
      <c r="E2220" s="11" t="s">
        <v>214</v>
      </c>
      <c r="F2220" s="11" t="s">
        <v>76</v>
      </c>
      <c r="G2220" s="11" t="s">
        <v>32717</v>
      </c>
      <c r="H2220" s="11" t="s">
        <v>77</v>
      </c>
      <c r="I2220" s="11">
        <v>2</v>
      </c>
      <c r="J2220" s="11" t="s">
        <v>78</v>
      </c>
      <c r="K2220" s="11" t="s">
        <v>32718</v>
      </c>
      <c r="L2220" s="11">
        <v>120</v>
      </c>
      <c r="M2220" s="11">
        <v>0</v>
      </c>
      <c r="N2220" s="11">
        <v>120</v>
      </c>
      <c r="O2220" s="11">
        <v>120</v>
      </c>
      <c r="P2220" s="11">
        <v>0</v>
      </c>
      <c r="Q2220" s="11">
        <v>0</v>
      </c>
      <c r="R2220" s="11">
        <v>120</v>
      </c>
      <c r="S2220" s="11">
        <v>120</v>
      </c>
      <c r="T2220" s="11">
        <v>0</v>
      </c>
      <c r="U2220" s="11">
        <v>1</v>
      </c>
      <c r="V2220" s="11">
        <v>2</v>
      </c>
      <c r="W2220" s="11">
        <v>0</v>
      </c>
      <c r="X2220" s="11">
        <v>0</v>
      </c>
      <c r="Y2220" s="11">
        <v>1</v>
      </c>
      <c r="Z2220" s="11">
        <v>2</v>
      </c>
      <c r="AA2220" s="12" t="s">
        <v>32958</v>
      </c>
      <c r="AB2220" s="17" t="str">
        <f t="shared" si="205"/>
        <v>Programme: BA Politics and Modern Languages (3-year)</v>
      </c>
      <c r="AC2220" s="17">
        <f t="shared" si="206"/>
        <v>2</v>
      </c>
      <c r="AD2220" s="17">
        <f t="shared" si="207"/>
        <v>3</v>
      </c>
      <c r="AE2220" s="17" t="str">
        <f t="shared" si="208"/>
        <v/>
      </c>
      <c r="AF2220" s="17" t="str">
        <f t="shared" si="209"/>
        <v/>
      </c>
      <c r="AG2220" s="17" cm="1">
        <f t="array" ref="AG2220">IFERROR(IF(J2220="Level",INDEX($M2220:$S2220,AC2220+1),INDEX($M2220:$S2220,AC2220)),"")</f>
        <v>120</v>
      </c>
      <c r="AH2220" s="17" cm="1">
        <f t="array" ref="AH2220">IFERROR(IF(J2220="Level",INDEX($M2220:$S2220,AD2220+1),INDEX($M2220:$S2220,AD2220)),"")</f>
        <v>120</v>
      </c>
      <c r="AI2220" s="17" t="str" cm="1">
        <f t="array" ref="AI2220">IFERROR(INDEX($M2220:$S2220,AE2220),"")</f>
        <v/>
      </c>
      <c r="AJ2220" s="17" t="str" cm="1">
        <f t="array" ref="AJ2220">IFERROR(INDEX($M2220:$S2220,AF2220),"")</f>
        <v/>
      </c>
      <c r="AK2220" s="17" cm="1">
        <f t="array" ref="AK2220">IFERROR(IF(J2220="Level",INDEX($T2220:$Z2220,AC2220+1),INDEX($T2220:$Z2220,AC2220)),"")</f>
        <v>1</v>
      </c>
      <c r="AL2220" s="17" cm="1">
        <f t="array" ref="AL2220">IFERROR(IF(J2220="Level",INDEX($T2220:$Z2220,AD2220+1),INDEX($T2220:$Z2220,AD2220)),"")</f>
        <v>2</v>
      </c>
      <c r="AM2220" s="17" t="str" cm="1">
        <f t="array" ref="AM2220">IFERROR(INDEX($T2220:$Z2220,AE2220),"")</f>
        <v/>
      </c>
      <c r="AN2220" s="17" t="str" cm="1">
        <f t="array" ref="AN2220">IFERROR(INDEX($T2220:$Z2220,AF2220),"")</f>
        <v/>
      </c>
    </row>
    <row r="2221" spans="1:40" ht="25.5" x14ac:dyDescent="0.2">
      <c r="A2221" s="17" t="str">
        <f t="shared" si="204"/>
        <v>BA International Relations and Global Cultural Studies (3-year): UFA3HPSSML23</v>
      </c>
      <c r="B2221" s="11" t="s">
        <v>975</v>
      </c>
      <c r="C2221" s="11" t="s">
        <v>31936</v>
      </c>
      <c r="D2221" s="11" t="s">
        <v>976</v>
      </c>
      <c r="E2221" s="11" t="s">
        <v>214</v>
      </c>
      <c r="F2221" s="11" t="s">
        <v>76</v>
      </c>
      <c r="G2221" s="11" t="s">
        <v>32717</v>
      </c>
      <c r="H2221" s="11" t="s">
        <v>77</v>
      </c>
      <c r="I2221" s="11">
        <v>2</v>
      </c>
      <c r="J2221" s="11" t="s">
        <v>78</v>
      </c>
      <c r="K2221" s="11" t="s">
        <v>32718</v>
      </c>
      <c r="L2221" s="11">
        <v>120</v>
      </c>
      <c r="M2221" s="11">
        <v>0</v>
      </c>
      <c r="N2221" s="11">
        <v>120</v>
      </c>
      <c r="O2221" s="11">
        <v>120</v>
      </c>
      <c r="P2221" s="11">
        <v>0</v>
      </c>
      <c r="Q2221" s="11">
        <v>0</v>
      </c>
      <c r="R2221" s="11">
        <v>120</v>
      </c>
      <c r="S2221" s="11">
        <v>120</v>
      </c>
      <c r="T2221" s="11">
        <v>0</v>
      </c>
      <c r="U2221" s="11">
        <v>1</v>
      </c>
      <c r="V2221" s="11">
        <v>2</v>
      </c>
      <c r="W2221" s="11">
        <v>0</v>
      </c>
      <c r="X2221" s="11">
        <v>0</v>
      </c>
      <c r="Y2221" s="11">
        <v>1</v>
      </c>
      <c r="Z2221" s="11">
        <v>2</v>
      </c>
      <c r="AA2221" s="12" t="s">
        <v>32958</v>
      </c>
      <c r="AB2221" s="17" t="str">
        <f t="shared" si="205"/>
        <v>Programme: BA International Relations and Global Cultural Studies (3-year)</v>
      </c>
      <c r="AC2221" s="17">
        <f t="shared" si="206"/>
        <v>2</v>
      </c>
      <c r="AD2221" s="17">
        <f t="shared" si="207"/>
        <v>3</v>
      </c>
      <c r="AE2221" s="17" t="str">
        <f t="shared" si="208"/>
        <v/>
      </c>
      <c r="AF2221" s="17" t="str">
        <f t="shared" si="209"/>
        <v/>
      </c>
      <c r="AG2221" s="17" cm="1">
        <f t="array" ref="AG2221">IFERROR(IF(J2221="Level",INDEX($M2221:$S2221,AC2221+1),INDEX($M2221:$S2221,AC2221)),"")</f>
        <v>120</v>
      </c>
      <c r="AH2221" s="17" cm="1">
        <f t="array" ref="AH2221">IFERROR(IF(J2221="Level",INDEX($M2221:$S2221,AD2221+1),INDEX($M2221:$S2221,AD2221)),"")</f>
        <v>120</v>
      </c>
      <c r="AI2221" s="17" t="str" cm="1">
        <f t="array" ref="AI2221">IFERROR(INDEX($M2221:$S2221,AE2221),"")</f>
        <v/>
      </c>
      <c r="AJ2221" s="17" t="str" cm="1">
        <f t="array" ref="AJ2221">IFERROR(INDEX($M2221:$S2221,AF2221),"")</f>
        <v/>
      </c>
      <c r="AK2221" s="17" cm="1">
        <f t="array" ref="AK2221">IFERROR(IF(J2221="Level",INDEX($T2221:$Z2221,AC2221+1),INDEX($T2221:$Z2221,AC2221)),"")</f>
        <v>1</v>
      </c>
      <c r="AL2221" s="17" cm="1">
        <f t="array" ref="AL2221">IFERROR(IF(J2221="Level",INDEX($T2221:$Z2221,AD2221+1),INDEX($T2221:$Z2221,AD2221)),"")</f>
        <v>2</v>
      </c>
      <c r="AM2221" s="17" t="str" cm="1">
        <f t="array" ref="AM2221">IFERROR(INDEX($T2221:$Z2221,AE2221),"")</f>
        <v/>
      </c>
      <c r="AN2221" s="17" t="str" cm="1">
        <f t="array" ref="AN2221">IFERROR(INDEX($T2221:$Z2221,AF2221),"")</f>
        <v/>
      </c>
    </row>
    <row r="2222" spans="1:40" x14ac:dyDescent="0.2">
      <c r="A2222" s="17" t="str">
        <f t="shared" si="204"/>
        <v>BA Politics and Global Cultural Studies (3-year): UFA3HPSSML24</v>
      </c>
      <c r="B2222" s="11" t="s">
        <v>977</v>
      </c>
      <c r="C2222" s="11" t="s">
        <v>31936</v>
      </c>
      <c r="D2222" s="11" t="s">
        <v>978</v>
      </c>
      <c r="E2222" s="11" t="s">
        <v>214</v>
      </c>
      <c r="F2222" s="11" t="s">
        <v>76</v>
      </c>
      <c r="G2222" s="11" t="s">
        <v>32717</v>
      </c>
      <c r="H2222" s="11" t="s">
        <v>77</v>
      </c>
      <c r="I2222" s="11">
        <v>2</v>
      </c>
      <c r="J2222" s="11" t="s">
        <v>78</v>
      </c>
      <c r="K2222" s="11" t="s">
        <v>32718</v>
      </c>
      <c r="L2222" s="11">
        <v>120</v>
      </c>
      <c r="M2222" s="11">
        <v>0</v>
      </c>
      <c r="N2222" s="11">
        <v>120</v>
      </c>
      <c r="O2222" s="11">
        <v>120</v>
      </c>
      <c r="P2222" s="11">
        <v>0</v>
      </c>
      <c r="Q2222" s="11">
        <v>0</v>
      </c>
      <c r="R2222" s="11">
        <v>120</v>
      </c>
      <c r="S2222" s="11">
        <v>120</v>
      </c>
      <c r="T2222" s="11">
        <v>0</v>
      </c>
      <c r="U2222" s="11">
        <v>1</v>
      </c>
      <c r="V2222" s="11">
        <v>2</v>
      </c>
      <c r="W2222" s="11">
        <v>0</v>
      </c>
      <c r="X2222" s="11">
        <v>0</v>
      </c>
      <c r="Y2222" s="11">
        <v>1</v>
      </c>
      <c r="Z2222" s="11">
        <v>2</v>
      </c>
      <c r="AA2222" s="12" t="s">
        <v>32958</v>
      </c>
      <c r="AB2222" s="17" t="str">
        <f t="shared" si="205"/>
        <v>Programme: BA Politics and Global Cultural Studies (3-year)</v>
      </c>
      <c r="AC2222" s="17">
        <f t="shared" si="206"/>
        <v>2</v>
      </c>
      <c r="AD2222" s="17">
        <f t="shared" si="207"/>
        <v>3</v>
      </c>
      <c r="AE2222" s="17" t="str">
        <f t="shared" si="208"/>
        <v/>
      </c>
      <c r="AF2222" s="17" t="str">
        <f t="shared" si="209"/>
        <v/>
      </c>
      <c r="AG2222" s="17" cm="1">
        <f t="array" ref="AG2222">IFERROR(IF(J2222="Level",INDEX($M2222:$S2222,AC2222+1),INDEX($M2222:$S2222,AC2222)),"")</f>
        <v>120</v>
      </c>
      <c r="AH2222" s="17" cm="1">
        <f t="array" ref="AH2222">IFERROR(IF(J2222="Level",INDEX($M2222:$S2222,AD2222+1),INDEX($M2222:$S2222,AD2222)),"")</f>
        <v>120</v>
      </c>
      <c r="AI2222" s="17" t="str" cm="1">
        <f t="array" ref="AI2222">IFERROR(INDEX($M2222:$S2222,AE2222),"")</f>
        <v/>
      </c>
      <c r="AJ2222" s="17" t="str" cm="1">
        <f t="array" ref="AJ2222">IFERROR(INDEX($M2222:$S2222,AF2222),"")</f>
        <v/>
      </c>
      <c r="AK2222" s="17" cm="1">
        <f t="array" ref="AK2222">IFERROR(IF(J2222="Level",INDEX($T2222:$Z2222,AC2222+1),INDEX($T2222:$Z2222,AC2222)),"")</f>
        <v>1</v>
      </c>
      <c r="AL2222" s="17" cm="1">
        <f t="array" ref="AL2222">IFERROR(IF(J2222="Level",INDEX($T2222:$Z2222,AD2222+1),INDEX($T2222:$Z2222,AD2222)),"")</f>
        <v>2</v>
      </c>
      <c r="AM2222" s="17" t="str" cm="1">
        <f t="array" ref="AM2222">IFERROR(INDEX($T2222:$Z2222,AE2222),"")</f>
        <v/>
      </c>
      <c r="AN2222" s="17" t="str" cm="1">
        <f t="array" ref="AN2222">IFERROR(INDEX($T2222:$Z2222,AF2222),"")</f>
        <v/>
      </c>
    </row>
    <row r="2223" spans="1:40" x14ac:dyDescent="0.2">
      <c r="A2223" s="17" t="str">
        <f t="shared" si="204"/>
        <v>BSc Politics and International Relations: UFS3HPSHPS04</v>
      </c>
      <c r="B2223" s="11" t="s">
        <v>1137</v>
      </c>
      <c r="C2223" s="11" t="s">
        <v>31936</v>
      </c>
      <c r="D2223" s="11" t="s">
        <v>1138</v>
      </c>
      <c r="E2223" s="11" t="s">
        <v>214</v>
      </c>
      <c r="F2223" s="11" t="s">
        <v>76</v>
      </c>
      <c r="G2223" s="11" t="s">
        <v>32717</v>
      </c>
      <c r="H2223" s="11" t="s">
        <v>77</v>
      </c>
      <c r="I2223" s="11">
        <v>2</v>
      </c>
      <c r="J2223" s="11" t="s">
        <v>78</v>
      </c>
      <c r="K2223" s="11" t="s">
        <v>32718</v>
      </c>
      <c r="L2223" s="11">
        <v>120</v>
      </c>
      <c r="M2223" s="11">
        <v>0</v>
      </c>
      <c r="N2223" s="11">
        <v>120</v>
      </c>
      <c r="O2223" s="11">
        <v>120</v>
      </c>
      <c r="P2223" s="11">
        <v>0</v>
      </c>
      <c r="Q2223" s="11">
        <v>0</v>
      </c>
      <c r="R2223" s="11">
        <v>120</v>
      </c>
      <c r="S2223" s="11">
        <v>120</v>
      </c>
      <c r="T2223" s="11">
        <v>0</v>
      </c>
      <c r="U2223" s="11">
        <v>1</v>
      </c>
      <c r="V2223" s="11">
        <v>2</v>
      </c>
      <c r="W2223" s="11">
        <v>0</v>
      </c>
      <c r="X2223" s="11">
        <v>0</v>
      </c>
      <c r="Y2223" s="11">
        <v>1</v>
      </c>
      <c r="Z2223" s="11">
        <v>2</v>
      </c>
      <c r="AA2223" s="12" t="s">
        <v>32958</v>
      </c>
      <c r="AB2223" s="17" t="str">
        <f t="shared" si="205"/>
        <v>Programme: BSc Politics and International Relations</v>
      </c>
      <c r="AC2223" s="17">
        <f t="shared" si="206"/>
        <v>2</v>
      </c>
      <c r="AD2223" s="17">
        <f t="shared" si="207"/>
        <v>3</v>
      </c>
      <c r="AE2223" s="17" t="str">
        <f t="shared" si="208"/>
        <v/>
      </c>
      <c r="AF2223" s="17" t="str">
        <f t="shared" si="209"/>
        <v/>
      </c>
      <c r="AG2223" s="17" cm="1">
        <f t="array" ref="AG2223">IFERROR(IF(J2223="Level",INDEX($M2223:$S2223,AC2223+1),INDEX($M2223:$S2223,AC2223)),"")</f>
        <v>120</v>
      </c>
      <c r="AH2223" s="17" cm="1">
        <f t="array" ref="AH2223">IFERROR(IF(J2223="Level",INDEX($M2223:$S2223,AD2223+1),INDEX($M2223:$S2223,AD2223)),"")</f>
        <v>120</v>
      </c>
      <c r="AI2223" s="17" t="str" cm="1">
        <f t="array" ref="AI2223">IFERROR(INDEX($M2223:$S2223,AE2223),"")</f>
        <v/>
      </c>
      <c r="AJ2223" s="17" t="str" cm="1">
        <f t="array" ref="AJ2223">IFERROR(INDEX($M2223:$S2223,AF2223),"")</f>
        <v/>
      </c>
      <c r="AK2223" s="17" cm="1">
        <f t="array" ref="AK2223">IFERROR(IF(J2223="Level",INDEX($T2223:$Z2223,AC2223+1),INDEX($T2223:$Z2223,AC2223)),"")</f>
        <v>1</v>
      </c>
      <c r="AL2223" s="17" cm="1">
        <f t="array" ref="AL2223">IFERROR(IF(J2223="Level",INDEX($T2223:$Z2223,AD2223+1),INDEX($T2223:$Z2223,AD2223)),"")</f>
        <v>2</v>
      </c>
      <c r="AM2223" s="17" t="str" cm="1">
        <f t="array" ref="AM2223">IFERROR(INDEX($T2223:$Z2223,AE2223),"")</f>
        <v/>
      </c>
      <c r="AN2223" s="17" t="str" cm="1">
        <f t="array" ref="AN2223">IFERROR(INDEX($T2223:$Z2223,AF2223),"")</f>
        <v/>
      </c>
    </row>
    <row r="2224" spans="1:40" x14ac:dyDescent="0.2">
      <c r="A2224" s="17" t="str">
        <f t="shared" si="204"/>
        <v>BSc Social Data Science: UFS3HPSHPS07</v>
      </c>
      <c r="B2224" s="11" t="s">
        <v>1144</v>
      </c>
      <c r="C2224" s="11" t="s">
        <v>31936</v>
      </c>
      <c r="D2224" s="11" t="s">
        <v>1145</v>
      </c>
      <c r="E2224" s="11" t="s">
        <v>214</v>
      </c>
      <c r="F2224" s="11" t="s">
        <v>76</v>
      </c>
      <c r="G2224" s="11" t="s">
        <v>32717</v>
      </c>
      <c r="H2224" s="11" t="s">
        <v>77</v>
      </c>
      <c r="I2224" s="11">
        <v>2</v>
      </c>
      <c r="J2224" s="11" t="s">
        <v>78</v>
      </c>
      <c r="K2224" s="11" t="s">
        <v>32718</v>
      </c>
      <c r="L2224" s="11">
        <v>120</v>
      </c>
      <c r="M2224" s="11">
        <v>0</v>
      </c>
      <c r="N2224" s="11">
        <v>120</v>
      </c>
      <c r="O2224" s="11">
        <v>120</v>
      </c>
      <c r="P2224" s="11">
        <v>0</v>
      </c>
      <c r="Q2224" s="11">
        <v>0</v>
      </c>
      <c r="R2224" s="11">
        <v>120</v>
      </c>
      <c r="S2224" s="11">
        <v>120</v>
      </c>
      <c r="T2224" s="11">
        <v>0</v>
      </c>
      <c r="U2224" s="11">
        <v>1</v>
      </c>
      <c r="V2224" s="11">
        <v>2</v>
      </c>
      <c r="W2224" s="11">
        <v>0</v>
      </c>
      <c r="X2224" s="11">
        <v>0</v>
      </c>
      <c r="Y2224" s="11">
        <v>1</v>
      </c>
      <c r="Z2224" s="11">
        <v>2</v>
      </c>
      <c r="AA2224" s="12" t="s">
        <v>32958</v>
      </c>
      <c r="AB2224" s="17" t="str">
        <f t="shared" si="205"/>
        <v>Programme: BSc Social Data Science</v>
      </c>
      <c r="AC2224" s="17">
        <f t="shared" si="206"/>
        <v>2</v>
      </c>
      <c r="AD2224" s="17">
        <f t="shared" si="207"/>
        <v>3</v>
      </c>
      <c r="AE2224" s="17" t="str">
        <f t="shared" si="208"/>
        <v/>
      </c>
      <c r="AF2224" s="17" t="str">
        <f t="shared" si="209"/>
        <v/>
      </c>
      <c r="AG2224" s="17" cm="1">
        <f t="array" ref="AG2224">IFERROR(IF(J2224="Level",INDEX($M2224:$S2224,AC2224+1),INDEX($M2224:$S2224,AC2224)),"")</f>
        <v>120</v>
      </c>
      <c r="AH2224" s="17" cm="1">
        <f t="array" ref="AH2224">IFERROR(IF(J2224="Level",INDEX($M2224:$S2224,AD2224+1),INDEX($M2224:$S2224,AD2224)),"")</f>
        <v>120</v>
      </c>
      <c r="AI2224" s="17" t="str" cm="1">
        <f t="array" ref="AI2224">IFERROR(INDEX($M2224:$S2224,AE2224),"")</f>
        <v/>
      </c>
      <c r="AJ2224" s="17" t="str" cm="1">
        <f t="array" ref="AJ2224">IFERROR(INDEX($M2224:$S2224,AF2224),"")</f>
        <v/>
      </c>
      <c r="AK2224" s="17" cm="1">
        <f t="array" ref="AK2224">IFERROR(IF(J2224="Level",INDEX($T2224:$Z2224,AC2224+1),INDEX($T2224:$Z2224,AC2224)),"")</f>
        <v>1</v>
      </c>
      <c r="AL2224" s="17" cm="1">
        <f t="array" ref="AL2224">IFERROR(IF(J2224="Level",INDEX($T2224:$Z2224,AD2224+1),INDEX($T2224:$Z2224,AD2224)),"")</f>
        <v>2</v>
      </c>
      <c r="AM2224" s="17" t="str" cm="1">
        <f t="array" ref="AM2224">IFERROR(INDEX($T2224:$Z2224,AE2224),"")</f>
        <v/>
      </c>
      <c r="AN2224" s="17" t="str" cm="1">
        <f t="array" ref="AN2224">IFERROR(INDEX($T2224:$Z2224,AF2224),"")</f>
        <v/>
      </c>
    </row>
    <row r="2225" spans="1:40" x14ac:dyDescent="0.2">
      <c r="A2225" s="17" t="str">
        <f t="shared" si="204"/>
        <v>BA Sociology: UFA3HPSHPS06</v>
      </c>
      <c r="B2225" s="11" t="s">
        <v>917</v>
      </c>
      <c r="C2225" s="11" t="s">
        <v>31936</v>
      </c>
      <c r="D2225" s="11" t="s">
        <v>918</v>
      </c>
      <c r="E2225" s="11" t="s">
        <v>234</v>
      </c>
      <c r="F2225" s="11" t="s">
        <v>76</v>
      </c>
      <c r="G2225" s="11" t="s">
        <v>32717</v>
      </c>
      <c r="H2225" s="11" t="s">
        <v>77</v>
      </c>
      <c r="I2225" s="11">
        <v>2</v>
      </c>
      <c r="J2225" s="11" t="s">
        <v>78</v>
      </c>
      <c r="K2225" s="11" t="s">
        <v>32718</v>
      </c>
      <c r="L2225" s="11">
        <v>120</v>
      </c>
      <c r="M2225" s="11">
        <v>0</v>
      </c>
      <c r="N2225" s="11">
        <v>120</v>
      </c>
      <c r="O2225" s="11">
        <v>120</v>
      </c>
      <c r="P2225" s="11">
        <v>0</v>
      </c>
      <c r="Q2225" s="11">
        <v>0</v>
      </c>
      <c r="R2225" s="11">
        <v>120</v>
      </c>
      <c r="S2225" s="11">
        <v>120</v>
      </c>
      <c r="T2225" s="11">
        <v>0</v>
      </c>
      <c r="U2225" s="11">
        <v>1</v>
      </c>
      <c r="V2225" s="11">
        <v>2</v>
      </c>
      <c r="W2225" s="11">
        <v>0</v>
      </c>
      <c r="X2225" s="11">
        <v>0</v>
      </c>
      <c r="Y2225" s="11">
        <v>1</v>
      </c>
      <c r="Z2225" s="11">
        <v>2</v>
      </c>
      <c r="AA2225" s="12" t="s">
        <v>32958</v>
      </c>
      <c r="AB2225" s="17" t="str">
        <f t="shared" si="205"/>
        <v>Programme: BA Sociology</v>
      </c>
      <c r="AC2225" s="17">
        <f t="shared" si="206"/>
        <v>2</v>
      </c>
      <c r="AD2225" s="17">
        <f t="shared" si="207"/>
        <v>3</v>
      </c>
      <c r="AE2225" s="17" t="str">
        <f t="shared" si="208"/>
        <v/>
      </c>
      <c r="AF2225" s="17" t="str">
        <f t="shared" si="209"/>
        <v/>
      </c>
      <c r="AG2225" s="17" cm="1">
        <f t="array" ref="AG2225">IFERROR(IF(J2225="Level",INDEX($M2225:$S2225,AC2225+1),INDEX($M2225:$S2225,AC2225)),"")</f>
        <v>120</v>
      </c>
      <c r="AH2225" s="17" cm="1">
        <f t="array" ref="AH2225">IFERROR(IF(J2225="Level",INDEX($M2225:$S2225,AD2225+1),INDEX($M2225:$S2225,AD2225)),"")</f>
        <v>120</v>
      </c>
      <c r="AI2225" s="17" t="str" cm="1">
        <f t="array" ref="AI2225">IFERROR(INDEX($M2225:$S2225,AE2225),"")</f>
        <v/>
      </c>
      <c r="AJ2225" s="17" t="str" cm="1">
        <f t="array" ref="AJ2225">IFERROR(INDEX($M2225:$S2225,AF2225),"")</f>
        <v/>
      </c>
      <c r="AK2225" s="17" cm="1">
        <f t="array" ref="AK2225">IFERROR(IF(J2225="Level",INDEX($T2225:$Z2225,AC2225+1),INDEX($T2225:$Z2225,AC2225)),"")</f>
        <v>1</v>
      </c>
      <c r="AL2225" s="17" cm="1">
        <f t="array" ref="AL2225">IFERROR(IF(J2225="Level",INDEX($T2225:$Z2225,AD2225+1),INDEX($T2225:$Z2225,AD2225)),"")</f>
        <v>2</v>
      </c>
      <c r="AM2225" s="17" t="str" cm="1">
        <f t="array" ref="AM2225">IFERROR(INDEX($T2225:$Z2225,AE2225),"")</f>
        <v/>
      </c>
      <c r="AN2225" s="17" t="str" cm="1">
        <f t="array" ref="AN2225">IFERROR(INDEX($T2225:$Z2225,AF2225),"")</f>
        <v/>
      </c>
    </row>
    <row r="2226" spans="1:40" x14ac:dyDescent="0.2">
      <c r="A2226" s="17" t="str">
        <f t="shared" si="204"/>
        <v>BA Sociology and Anthropology: UFA3HPSHPS29</v>
      </c>
      <c r="B2226" s="11" t="s">
        <v>933</v>
      </c>
      <c r="C2226" s="11" t="s">
        <v>31936</v>
      </c>
      <c r="D2226" s="11" t="s">
        <v>934</v>
      </c>
      <c r="E2226" s="11" t="s">
        <v>234</v>
      </c>
      <c r="F2226" s="11" t="s">
        <v>76</v>
      </c>
      <c r="G2226" s="11" t="s">
        <v>32717</v>
      </c>
      <c r="H2226" s="11" t="s">
        <v>77</v>
      </c>
      <c r="I2226" s="11">
        <v>2</v>
      </c>
      <c r="J2226" s="11" t="s">
        <v>78</v>
      </c>
      <c r="K2226" s="11" t="s">
        <v>32718</v>
      </c>
      <c r="L2226" s="11">
        <v>120</v>
      </c>
      <c r="M2226" s="11">
        <v>0</v>
      </c>
      <c r="N2226" s="11">
        <v>120</v>
      </c>
      <c r="O2226" s="11">
        <v>120</v>
      </c>
      <c r="P2226" s="11">
        <v>0</v>
      </c>
      <c r="Q2226" s="11">
        <v>0</v>
      </c>
      <c r="R2226" s="11">
        <v>120</v>
      </c>
      <c r="S2226" s="11">
        <v>120</v>
      </c>
      <c r="T2226" s="11">
        <v>0</v>
      </c>
      <c r="U2226" s="11">
        <v>1</v>
      </c>
      <c r="V2226" s="11">
        <v>2</v>
      </c>
      <c r="W2226" s="11">
        <v>0</v>
      </c>
      <c r="X2226" s="11">
        <v>0</v>
      </c>
      <c r="Y2226" s="11">
        <v>1</v>
      </c>
      <c r="Z2226" s="11">
        <v>2</v>
      </c>
      <c r="AA2226" s="12" t="s">
        <v>32958</v>
      </c>
      <c r="AB2226" s="17" t="str">
        <f t="shared" si="205"/>
        <v>Programme: BA Sociology and Anthropology</v>
      </c>
      <c r="AC2226" s="17">
        <f t="shared" si="206"/>
        <v>2</v>
      </c>
      <c r="AD2226" s="17">
        <f t="shared" si="207"/>
        <v>3</v>
      </c>
      <c r="AE2226" s="17" t="str">
        <f t="shared" si="208"/>
        <v/>
      </c>
      <c r="AF2226" s="17" t="str">
        <f t="shared" si="209"/>
        <v/>
      </c>
      <c r="AG2226" s="17" cm="1">
        <f t="array" ref="AG2226">IFERROR(IF(J2226="Level",INDEX($M2226:$S2226,AC2226+1),INDEX($M2226:$S2226,AC2226)),"")</f>
        <v>120</v>
      </c>
      <c r="AH2226" s="17" cm="1">
        <f t="array" ref="AH2226">IFERROR(IF(J2226="Level",INDEX($M2226:$S2226,AD2226+1),INDEX($M2226:$S2226,AD2226)),"")</f>
        <v>120</v>
      </c>
      <c r="AI2226" s="17" t="str" cm="1">
        <f t="array" ref="AI2226">IFERROR(INDEX($M2226:$S2226,AE2226),"")</f>
        <v/>
      </c>
      <c r="AJ2226" s="17" t="str" cm="1">
        <f t="array" ref="AJ2226">IFERROR(INDEX($M2226:$S2226,AF2226),"")</f>
        <v/>
      </c>
      <c r="AK2226" s="17" cm="1">
        <f t="array" ref="AK2226">IFERROR(IF(J2226="Level",INDEX($T2226:$Z2226,AC2226+1),INDEX($T2226:$Z2226,AC2226)),"")</f>
        <v>1</v>
      </c>
      <c r="AL2226" s="17" cm="1">
        <f t="array" ref="AL2226">IFERROR(IF(J2226="Level",INDEX($T2226:$Z2226,AD2226+1),INDEX($T2226:$Z2226,AD2226)),"")</f>
        <v>2</v>
      </c>
      <c r="AM2226" s="17" t="str" cm="1">
        <f t="array" ref="AM2226">IFERROR(INDEX($T2226:$Z2226,AE2226),"")</f>
        <v/>
      </c>
      <c r="AN2226" s="17" t="str" cm="1">
        <f t="array" ref="AN2226">IFERROR(INDEX($T2226:$Z2226,AF2226),"")</f>
        <v/>
      </c>
    </row>
    <row r="2227" spans="1:40" x14ac:dyDescent="0.2">
      <c r="A2227" s="17" t="str">
        <f t="shared" si="204"/>
        <v>BA Sociology and Criminology: UFA3HPSHPS34</v>
      </c>
      <c r="B2227" s="11" t="s">
        <v>941</v>
      </c>
      <c r="C2227" s="11" t="s">
        <v>31936</v>
      </c>
      <c r="D2227" s="11" t="s">
        <v>942</v>
      </c>
      <c r="E2227" s="11" t="s">
        <v>234</v>
      </c>
      <c r="F2227" s="11" t="s">
        <v>76</v>
      </c>
      <c r="G2227" s="11" t="s">
        <v>32717</v>
      </c>
      <c r="H2227" s="11" t="s">
        <v>77</v>
      </c>
      <c r="I2227" s="11">
        <v>2</v>
      </c>
      <c r="J2227" s="11" t="s">
        <v>78</v>
      </c>
      <c r="K2227" s="11" t="s">
        <v>32718</v>
      </c>
      <c r="L2227" s="11">
        <v>120</v>
      </c>
      <c r="M2227" s="11">
        <v>0</v>
      </c>
      <c r="N2227" s="11">
        <v>120</v>
      </c>
      <c r="O2227" s="11">
        <v>120</v>
      </c>
      <c r="P2227" s="11">
        <v>0</v>
      </c>
      <c r="Q2227" s="11">
        <v>0</v>
      </c>
      <c r="R2227" s="11">
        <v>120</v>
      </c>
      <c r="S2227" s="11">
        <v>120</v>
      </c>
      <c r="T2227" s="11">
        <v>0</v>
      </c>
      <c r="U2227" s="11">
        <v>1</v>
      </c>
      <c r="V2227" s="11">
        <v>2</v>
      </c>
      <c r="W2227" s="11">
        <v>0</v>
      </c>
      <c r="X2227" s="11">
        <v>0</v>
      </c>
      <c r="Y2227" s="11">
        <v>1</v>
      </c>
      <c r="Z2227" s="11">
        <v>2</v>
      </c>
      <c r="AA2227" s="12" t="s">
        <v>32958</v>
      </c>
      <c r="AB2227" s="17" t="str">
        <f t="shared" si="205"/>
        <v>Programme: BA Sociology and Criminology</v>
      </c>
      <c r="AC2227" s="17">
        <f t="shared" si="206"/>
        <v>2</v>
      </c>
      <c r="AD2227" s="17">
        <f t="shared" si="207"/>
        <v>3</v>
      </c>
      <c r="AE2227" s="17" t="str">
        <f t="shared" si="208"/>
        <v/>
      </c>
      <c r="AF2227" s="17" t="str">
        <f t="shared" si="209"/>
        <v/>
      </c>
      <c r="AG2227" s="17" cm="1">
        <f t="array" ref="AG2227">IFERROR(IF(J2227="Level",INDEX($M2227:$S2227,AC2227+1),INDEX($M2227:$S2227,AC2227)),"")</f>
        <v>120</v>
      </c>
      <c r="AH2227" s="17" cm="1">
        <f t="array" ref="AH2227">IFERROR(IF(J2227="Level",INDEX($M2227:$S2227,AD2227+1),INDEX($M2227:$S2227,AD2227)),"")</f>
        <v>120</v>
      </c>
      <c r="AI2227" s="17" t="str" cm="1">
        <f t="array" ref="AI2227">IFERROR(INDEX($M2227:$S2227,AE2227),"")</f>
        <v/>
      </c>
      <c r="AJ2227" s="17" t="str" cm="1">
        <f t="array" ref="AJ2227">IFERROR(INDEX($M2227:$S2227,AF2227),"")</f>
        <v/>
      </c>
      <c r="AK2227" s="17" cm="1">
        <f t="array" ref="AK2227">IFERROR(IF(J2227="Level",INDEX($T2227:$Z2227,AC2227+1),INDEX($T2227:$Z2227,AC2227)),"")</f>
        <v>1</v>
      </c>
      <c r="AL2227" s="17" cm="1">
        <f t="array" ref="AL2227">IFERROR(IF(J2227="Level",INDEX($T2227:$Z2227,AD2227+1),INDEX($T2227:$Z2227,AD2227)),"")</f>
        <v>2</v>
      </c>
      <c r="AM2227" s="17" t="str" cm="1">
        <f t="array" ref="AM2227">IFERROR(INDEX($T2227:$Z2227,AE2227),"")</f>
        <v/>
      </c>
      <c r="AN2227" s="17" t="str" cm="1">
        <f t="array" ref="AN2227">IFERROR(INDEX($T2227:$Z2227,AF2227),"")</f>
        <v/>
      </c>
    </row>
    <row r="2228" spans="1:40" x14ac:dyDescent="0.2">
      <c r="A2228" s="17" t="str">
        <f t="shared" si="204"/>
        <v>BA Sociology and Modern Languages (3-year): UFA3HPSSML19</v>
      </c>
      <c r="B2228" s="11" t="s">
        <v>967</v>
      </c>
      <c r="C2228" s="11" t="s">
        <v>31936</v>
      </c>
      <c r="D2228" s="11" t="s">
        <v>968</v>
      </c>
      <c r="E2228" s="11" t="s">
        <v>234</v>
      </c>
      <c r="F2228" s="11" t="s">
        <v>76</v>
      </c>
      <c r="G2228" s="11" t="s">
        <v>32717</v>
      </c>
      <c r="H2228" s="11" t="s">
        <v>77</v>
      </c>
      <c r="I2228" s="11">
        <v>2</v>
      </c>
      <c r="J2228" s="11" t="s">
        <v>78</v>
      </c>
      <c r="K2228" s="11" t="s">
        <v>32718</v>
      </c>
      <c r="L2228" s="11">
        <v>120</v>
      </c>
      <c r="M2228" s="11">
        <v>0</v>
      </c>
      <c r="N2228" s="11">
        <v>120</v>
      </c>
      <c r="O2228" s="11">
        <v>120</v>
      </c>
      <c r="P2228" s="11">
        <v>0</v>
      </c>
      <c r="Q2228" s="11">
        <v>0</v>
      </c>
      <c r="R2228" s="11">
        <v>120</v>
      </c>
      <c r="S2228" s="11">
        <v>120</v>
      </c>
      <c r="T2228" s="11">
        <v>0</v>
      </c>
      <c r="U2228" s="11">
        <v>1</v>
      </c>
      <c r="V2228" s="11">
        <v>2</v>
      </c>
      <c r="W2228" s="11">
        <v>0</v>
      </c>
      <c r="X2228" s="11">
        <v>0</v>
      </c>
      <c r="Y2228" s="11">
        <v>1</v>
      </c>
      <c r="Z2228" s="11">
        <v>2</v>
      </c>
      <c r="AA2228" s="12" t="s">
        <v>32958</v>
      </c>
      <c r="AB2228" s="17" t="str">
        <f t="shared" si="205"/>
        <v>Programme: BA Sociology and Modern Languages (3-year)</v>
      </c>
      <c r="AC2228" s="17">
        <f t="shared" si="206"/>
        <v>2</v>
      </c>
      <c r="AD2228" s="17">
        <f t="shared" si="207"/>
        <v>3</v>
      </c>
      <c r="AE2228" s="17" t="str">
        <f t="shared" si="208"/>
        <v/>
      </c>
      <c r="AF2228" s="17" t="str">
        <f t="shared" si="209"/>
        <v/>
      </c>
      <c r="AG2228" s="17" cm="1">
        <f t="array" ref="AG2228">IFERROR(IF(J2228="Level",INDEX($M2228:$S2228,AC2228+1),INDEX($M2228:$S2228,AC2228)),"")</f>
        <v>120</v>
      </c>
      <c r="AH2228" s="17" cm="1">
        <f t="array" ref="AH2228">IFERROR(IF(J2228="Level",INDEX($M2228:$S2228,AD2228+1),INDEX($M2228:$S2228,AD2228)),"")</f>
        <v>120</v>
      </c>
      <c r="AI2228" s="17" t="str" cm="1">
        <f t="array" ref="AI2228">IFERROR(INDEX($M2228:$S2228,AE2228),"")</f>
        <v/>
      </c>
      <c r="AJ2228" s="17" t="str" cm="1">
        <f t="array" ref="AJ2228">IFERROR(INDEX($M2228:$S2228,AF2228),"")</f>
        <v/>
      </c>
      <c r="AK2228" s="17" cm="1">
        <f t="array" ref="AK2228">IFERROR(IF(J2228="Level",INDEX($T2228:$Z2228,AC2228+1),INDEX($T2228:$Z2228,AC2228)),"")</f>
        <v>1</v>
      </c>
      <c r="AL2228" s="17" cm="1">
        <f t="array" ref="AL2228">IFERROR(IF(J2228="Level",INDEX($T2228:$Z2228,AD2228+1),INDEX($T2228:$Z2228,AD2228)),"")</f>
        <v>2</v>
      </c>
      <c r="AM2228" s="17" t="str" cm="1">
        <f t="array" ref="AM2228">IFERROR(INDEX($T2228:$Z2228,AE2228),"")</f>
        <v/>
      </c>
      <c r="AN2228" s="17" t="str" cm="1">
        <f t="array" ref="AN2228">IFERROR(INDEX($T2228:$Z2228,AF2228),"")</f>
        <v/>
      </c>
    </row>
    <row r="2229" spans="1:40" x14ac:dyDescent="0.2">
      <c r="A2229" s="17" t="str">
        <f t="shared" si="204"/>
        <v>BA Sociology and Global Cultural Studies (3-year): UFA3HPSSML21</v>
      </c>
      <c r="B2229" s="11" t="s">
        <v>971</v>
      </c>
      <c r="C2229" s="11" t="s">
        <v>31936</v>
      </c>
      <c r="D2229" s="11" t="s">
        <v>972</v>
      </c>
      <c r="E2229" s="11" t="s">
        <v>234</v>
      </c>
      <c r="F2229" s="11" t="s">
        <v>76</v>
      </c>
      <c r="G2229" s="11" t="s">
        <v>32717</v>
      </c>
      <c r="H2229" s="11" t="s">
        <v>77</v>
      </c>
      <c r="I2229" s="11">
        <v>2</v>
      </c>
      <c r="J2229" s="11" t="s">
        <v>78</v>
      </c>
      <c r="K2229" s="11" t="s">
        <v>32718</v>
      </c>
      <c r="L2229" s="11">
        <v>120</v>
      </c>
      <c r="M2229" s="11">
        <v>0</v>
      </c>
      <c r="N2229" s="11">
        <v>120</v>
      </c>
      <c r="O2229" s="11">
        <v>120</v>
      </c>
      <c r="P2229" s="11">
        <v>0</v>
      </c>
      <c r="Q2229" s="11">
        <v>0</v>
      </c>
      <c r="R2229" s="11">
        <v>120</v>
      </c>
      <c r="S2229" s="11">
        <v>120</v>
      </c>
      <c r="T2229" s="11">
        <v>0</v>
      </c>
      <c r="U2229" s="11">
        <v>1</v>
      </c>
      <c r="V2229" s="11">
        <v>2</v>
      </c>
      <c r="W2229" s="11">
        <v>0</v>
      </c>
      <c r="X2229" s="11">
        <v>0</v>
      </c>
      <c r="Y2229" s="11">
        <v>1</v>
      </c>
      <c r="Z2229" s="11">
        <v>2</v>
      </c>
      <c r="AA2229" s="12" t="s">
        <v>32958</v>
      </c>
      <c r="AB2229" s="17" t="str">
        <f t="shared" si="205"/>
        <v>Programme: BA Sociology and Global Cultural Studies (3-year)</v>
      </c>
      <c r="AC2229" s="17">
        <f t="shared" si="206"/>
        <v>2</v>
      </c>
      <c r="AD2229" s="17">
        <f t="shared" si="207"/>
        <v>3</v>
      </c>
      <c r="AE2229" s="17" t="str">
        <f t="shared" si="208"/>
        <v/>
      </c>
      <c r="AF2229" s="17" t="str">
        <f t="shared" si="209"/>
        <v/>
      </c>
      <c r="AG2229" s="17" cm="1">
        <f t="array" ref="AG2229">IFERROR(IF(J2229="Level",INDEX($M2229:$S2229,AC2229+1),INDEX($M2229:$S2229,AC2229)),"")</f>
        <v>120</v>
      </c>
      <c r="AH2229" s="17" cm="1">
        <f t="array" ref="AH2229">IFERROR(IF(J2229="Level",INDEX($M2229:$S2229,AD2229+1),INDEX($M2229:$S2229,AD2229)),"")</f>
        <v>120</v>
      </c>
      <c r="AI2229" s="17" t="str" cm="1">
        <f t="array" ref="AI2229">IFERROR(INDEX($M2229:$S2229,AE2229),"")</f>
        <v/>
      </c>
      <c r="AJ2229" s="17" t="str" cm="1">
        <f t="array" ref="AJ2229">IFERROR(INDEX($M2229:$S2229,AF2229),"")</f>
        <v/>
      </c>
      <c r="AK2229" s="17" cm="1">
        <f t="array" ref="AK2229">IFERROR(IF(J2229="Level",INDEX($T2229:$Z2229,AC2229+1),INDEX($T2229:$Z2229,AC2229)),"")</f>
        <v>1</v>
      </c>
      <c r="AL2229" s="17" cm="1">
        <f t="array" ref="AL2229">IFERROR(IF(J2229="Level",INDEX($T2229:$Z2229,AD2229+1),INDEX($T2229:$Z2229,AD2229)),"")</f>
        <v>2</v>
      </c>
      <c r="AM2229" s="17" t="str" cm="1">
        <f t="array" ref="AM2229">IFERROR(INDEX($T2229:$Z2229,AE2229),"")</f>
        <v/>
      </c>
      <c r="AN2229" s="17" t="str" cm="1">
        <f t="array" ref="AN2229">IFERROR(INDEX($T2229:$Z2229,AF2229),"")</f>
        <v/>
      </c>
    </row>
    <row r="2230" spans="1:40" x14ac:dyDescent="0.2">
      <c r="A2230" s="17" t="str">
        <f t="shared" si="204"/>
        <v>BSc Sociology: UFS3HPSHPS01</v>
      </c>
      <c r="B2230" s="11" t="s">
        <v>1133</v>
      </c>
      <c r="C2230" s="11" t="s">
        <v>31936</v>
      </c>
      <c r="D2230" s="11" t="s">
        <v>1134</v>
      </c>
      <c r="E2230" s="11" t="s">
        <v>234</v>
      </c>
      <c r="F2230" s="11" t="s">
        <v>76</v>
      </c>
      <c r="G2230" s="11" t="s">
        <v>32717</v>
      </c>
      <c r="H2230" s="11" t="s">
        <v>77</v>
      </c>
      <c r="I2230" s="11">
        <v>2</v>
      </c>
      <c r="J2230" s="11" t="s">
        <v>78</v>
      </c>
      <c r="K2230" s="11" t="s">
        <v>32718</v>
      </c>
      <c r="L2230" s="11">
        <v>120</v>
      </c>
      <c r="M2230" s="11">
        <v>0</v>
      </c>
      <c r="N2230" s="11">
        <v>120</v>
      </c>
      <c r="O2230" s="11">
        <v>120</v>
      </c>
      <c r="P2230" s="11">
        <v>0</v>
      </c>
      <c r="Q2230" s="11">
        <v>0</v>
      </c>
      <c r="R2230" s="11">
        <v>120</v>
      </c>
      <c r="S2230" s="11">
        <v>120</v>
      </c>
      <c r="T2230" s="11">
        <v>0</v>
      </c>
      <c r="U2230" s="11">
        <v>1</v>
      </c>
      <c r="V2230" s="11">
        <v>2</v>
      </c>
      <c r="W2230" s="11">
        <v>0</v>
      </c>
      <c r="X2230" s="11">
        <v>0</v>
      </c>
      <c r="Y2230" s="11">
        <v>1</v>
      </c>
      <c r="Z2230" s="11">
        <v>2</v>
      </c>
      <c r="AA2230" s="12" t="s">
        <v>32958</v>
      </c>
      <c r="AB2230" s="17" t="str">
        <f t="shared" si="205"/>
        <v>Programme: BSc Sociology</v>
      </c>
      <c r="AC2230" s="17">
        <f t="shared" si="206"/>
        <v>2</v>
      </c>
      <c r="AD2230" s="17">
        <f t="shared" si="207"/>
        <v>3</v>
      </c>
      <c r="AE2230" s="17" t="str">
        <f t="shared" si="208"/>
        <v/>
      </c>
      <c r="AF2230" s="17" t="str">
        <f t="shared" si="209"/>
        <v/>
      </c>
      <c r="AG2230" s="17" cm="1">
        <f t="array" ref="AG2230">IFERROR(IF(J2230="Level",INDEX($M2230:$S2230,AC2230+1),INDEX($M2230:$S2230,AC2230)),"")</f>
        <v>120</v>
      </c>
      <c r="AH2230" s="17" cm="1">
        <f t="array" ref="AH2230">IFERROR(IF(J2230="Level",INDEX($M2230:$S2230,AD2230+1),INDEX($M2230:$S2230,AD2230)),"")</f>
        <v>120</v>
      </c>
      <c r="AI2230" s="17" t="str" cm="1">
        <f t="array" ref="AI2230">IFERROR(INDEX($M2230:$S2230,AE2230),"")</f>
        <v/>
      </c>
      <c r="AJ2230" s="17" t="str" cm="1">
        <f t="array" ref="AJ2230">IFERROR(INDEX($M2230:$S2230,AF2230),"")</f>
        <v/>
      </c>
      <c r="AK2230" s="17" cm="1">
        <f t="array" ref="AK2230">IFERROR(IF(J2230="Level",INDEX($T2230:$Z2230,AC2230+1),INDEX($T2230:$Z2230,AC2230)),"")</f>
        <v>1</v>
      </c>
      <c r="AL2230" s="17" cm="1">
        <f t="array" ref="AL2230">IFERROR(IF(J2230="Level",INDEX($T2230:$Z2230,AD2230+1),INDEX($T2230:$Z2230,AD2230)),"")</f>
        <v>2</v>
      </c>
      <c r="AM2230" s="17" t="str" cm="1">
        <f t="array" ref="AM2230">IFERROR(INDEX($T2230:$Z2230,AE2230),"")</f>
        <v/>
      </c>
      <c r="AN2230" s="17" t="str" cm="1">
        <f t="array" ref="AN2230">IFERROR(INDEX($T2230:$Z2230,AF2230),"")</f>
        <v/>
      </c>
    </row>
    <row r="2231" spans="1:40" x14ac:dyDescent="0.2">
      <c r="A2231" s="17" t="str">
        <f t="shared" si="204"/>
        <v>BSc Sociology and Criminology: UFS3HPSHPS03</v>
      </c>
      <c r="B2231" s="11" t="s">
        <v>1135</v>
      </c>
      <c r="C2231" s="11" t="s">
        <v>31936</v>
      </c>
      <c r="D2231" s="11" t="s">
        <v>1136</v>
      </c>
      <c r="E2231" s="11" t="s">
        <v>234</v>
      </c>
      <c r="F2231" s="11" t="s">
        <v>76</v>
      </c>
      <c r="G2231" s="11" t="s">
        <v>32717</v>
      </c>
      <c r="H2231" s="11" t="s">
        <v>77</v>
      </c>
      <c r="I2231" s="11">
        <v>2</v>
      </c>
      <c r="J2231" s="11" t="s">
        <v>78</v>
      </c>
      <c r="K2231" s="11" t="s">
        <v>32718</v>
      </c>
      <c r="L2231" s="11">
        <v>120</v>
      </c>
      <c r="M2231" s="11">
        <v>0</v>
      </c>
      <c r="N2231" s="11">
        <v>120</v>
      </c>
      <c r="O2231" s="11">
        <v>120</v>
      </c>
      <c r="P2231" s="11">
        <v>0</v>
      </c>
      <c r="Q2231" s="11">
        <v>0</v>
      </c>
      <c r="R2231" s="11">
        <v>120</v>
      </c>
      <c r="S2231" s="11">
        <v>120</v>
      </c>
      <c r="T2231" s="11">
        <v>0</v>
      </c>
      <c r="U2231" s="11">
        <v>1</v>
      </c>
      <c r="V2231" s="11">
        <v>2</v>
      </c>
      <c r="W2231" s="11">
        <v>0</v>
      </c>
      <c r="X2231" s="11">
        <v>0</v>
      </c>
      <c r="Y2231" s="11">
        <v>1</v>
      </c>
      <c r="Z2231" s="11">
        <v>2</v>
      </c>
      <c r="AA2231" s="12" t="s">
        <v>32958</v>
      </c>
      <c r="AB2231" s="17" t="str">
        <f t="shared" si="205"/>
        <v>Programme: BSc Sociology and Criminology</v>
      </c>
      <c r="AC2231" s="17">
        <f t="shared" si="206"/>
        <v>2</v>
      </c>
      <c r="AD2231" s="17">
        <f t="shared" si="207"/>
        <v>3</v>
      </c>
      <c r="AE2231" s="17" t="str">
        <f t="shared" si="208"/>
        <v/>
      </c>
      <c r="AF2231" s="17" t="str">
        <f t="shared" si="209"/>
        <v/>
      </c>
      <c r="AG2231" s="17" cm="1">
        <f t="array" ref="AG2231">IFERROR(IF(J2231="Level",INDEX($M2231:$S2231,AC2231+1),INDEX($M2231:$S2231,AC2231)),"")</f>
        <v>120</v>
      </c>
      <c r="AH2231" s="17" cm="1">
        <f t="array" ref="AH2231">IFERROR(IF(J2231="Level",INDEX($M2231:$S2231,AD2231+1),INDEX($M2231:$S2231,AD2231)),"")</f>
        <v>120</v>
      </c>
      <c r="AI2231" s="17" t="str" cm="1">
        <f t="array" ref="AI2231">IFERROR(INDEX($M2231:$S2231,AE2231),"")</f>
        <v/>
      </c>
      <c r="AJ2231" s="17" t="str" cm="1">
        <f t="array" ref="AJ2231">IFERROR(INDEX($M2231:$S2231,AF2231),"")</f>
        <v/>
      </c>
      <c r="AK2231" s="17" cm="1">
        <f t="array" ref="AK2231">IFERROR(IF(J2231="Level",INDEX($T2231:$Z2231,AC2231+1),INDEX($T2231:$Z2231,AC2231)),"")</f>
        <v>1</v>
      </c>
      <c r="AL2231" s="17" cm="1">
        <f t="array" ref="AL2231">IFERROR(IF(J2231="Level",INDEX($T2231:$Z2231,AD2231+1),INDEX($T2231:$Z2231,AD2231)),"")</f>
        <v>2</v>
      </c>
      <c r="AM2231" s="17" t="str" cm="1">
        <f t="array" ref="AM2231">IFERROR(INDEX($T2231:$Z2231,AE2231),"")</f>
        <v/>
      </c>
      <c r="AN2231" s="17" t="str" cm="1">
        <f t="array" ref="AN2231">IFERROR(INDEX($T2231:$Z2231,AF2231),"")</f>
        <v/>
      </c>
    </row>
    <row r="2232" spans="1:40" x14ac:dyDescent="0.2">
      <c r="A2232" s="17" t="str">
        <f t="shared" si="204"/>
        <v>BA Theology and Religion: UFA3CTHCTH14</v>
      </c>
      <c r="B2232" s="11" t="s">
        <v>844</v>
      </c>
      <c r="C2232" s="11" t="s">
        <v>31936</v>
      </c>
      <c r="D2232" s="11" t="s">
        <v>845</v>
      </c>
      <c r="E2232" s="11" t="s">
        <v>169</v>
      </c>
      <c r="F2232" s="11" t="s">
        <v>76</v>
      </c>
      <c r="G2232" s="11" t="s">
        <v>32717</v>
      </c>
      <c r="H2232" s="11" t="s">
        <v>77</v>
      </c>
      <c r="I2232" s="11">
        <v>2</v>
      </c>
      <c r="J2232" s="11" t="s">
        <v>78</v>
      </c>
      <c r="K2232" s="11" t="s">
        <v>32718</v>
      </c>
      <c r="L2232" s="11">
        <v>120</v>
      </c>
      <c r="M2232" s="11">
        <v>0</v>
      </c>
      <c r="N2232" s="11">
        <v>120</v>
      </c>
      <c r="O2232" s="11">
        <v>120</v>
      </c>
      <c r="P2232" s="11">
        <v>0</v>
      </c>
      <c r="Q2232" s="11">
        <v>0</v>
      </c>
      <c r="R2232" s="11">
        <v>120</v>
      </c>
      <c r="S2232" s="11">
        <v>120</v>
      </c>
      <c r="T2232" s="11">
        <v>0</v>
      </c>
      <c r="U2232" s="11">
        <v>1</v>
      </c>
      <c r="V2232" s="11">
        <v>2</v>
      </c>
      <c r="W2232" s="11">
        <v>0</v>
      </c>
      <c r="X2232" s="11">
        <v>0</v>
      </c>
      <c r="Y2232" s="11">
        <v>1</v>
      </c>
      <c r="Z2232" s="11">
        <v>2</v>
      </c>
      <c r="AA2232" s="12" t="s">
        <v>32958</v>
      </c>
      <c r="AB2232" s="17" t="str">
        <f t="shared" si="205"/>
        <v>Programme: BA Theology and Religion</v>
      </c>
      <c r="AC2232" s="17">
        <f t="shared" si="206"/>
        <v>2</v>
      </c>
      <c r="AD2232" s="17">
        <f t="shared" si="207"/>
        <v>3</v>
      </c>
      <c r="AE2232" s="17" t="str">
        <f t="shared" si="208"/>
        <v/>
      </c>
      <c r="AF2232" s="17" t="str">
        <f t="shared" si="209"/>
        <v/>
      </c>
      <c r="AG2232" s="17" cm="1">
        <f t="array" ref="AG2232">IFERROR(IF(J2232="Level",INDEX($M2232:$S2232,AC2232+1),INDEX($M2232:$S2232,AC2232)),"")</f>
        <v>120</v>
      </c>
      <c r="AH2232" s="17" cm="1">
        <f t="array" ref="AH2232">IFERROR(IF(J2232="Level",INDEX($M2232:$S2232,AD2232+1),INDEX($M2232:$S2232,AD2232)),"")</f>
        <v>120</v>
      </c>
      <c r="AI2232" s="17" t="str" cm="1">
        <f t="array" ref="AI2232">IFERROR(INDEX($M2232:$S2232,AE2232),"")</f>
        <v/>
      </c>
      <c r="AJ2232" s="17" t="str" cm="1">
        <f t="array" ref="AJ2232">IFERROR(INDEX($M2232:$S2232,AF2232),"")</f>
        <v/>
      </c>
      <c r="AK2232" s="17" cm="1">
        <f t="array" ref="AK2232">IFERROR(IF(J2232="Level",INDEX($T2232:$Z2232,AC2232+1),INDEX($T2232:$Z2232,AC2232)),"")</f>
        <v>1</v>
      </c>
      <c r="AL2232" s="17" cm="1">
        <f t="array" ref="AL2232">IFERROR(IF(J2232="Level",INDEX($T2232:$Z2232,AD2232+1),INDEX($T2232:$Z2232,AD2232)),"")</f>
        <v>2</v>
      </c>
      <c r="AM2232" s="17" t="str" cm="1">
        <f t="array" ref="AM2232">IFERROR(INDEX($T2232:$Z2232,AE2232),"")</f>
        <v/>
      </c>
      <c r="AN2232" s="17" t="str" cm="1">
        <f t="array" ref="AN2232">IFERROR(INDEX($T2232:$Z2232,AF2232),"")</f>
        <v/>
      </c>
    </row>
    <row r="2233" spans="1:40" x14ac:dyDescent="0.2">
      <c r="A2233" s="17" t="str">
        <f t="shared" si="204"/>
        <v>BSc Biological Sciences: UFS3BIOBIO01</v>
      </c>
      <c r="B2233" s="11" t="s">
        <v>1059</v>
      </c>
      <c r="C2233" s="11" t="s">
        <v>31936</v>
      </c>
      <c r="D2233" s="11" t="s">
        <v>1060</v>
      </c>
      <c r="E2233" s="11" t="s">
        <v>126</v>
      </c>
      <c r="F2233" s="11" t="s">
        <v>71</v>
      </c>
      <c r="G2233" s="11" t="s">
        <v>32717</v>
      </c>
      <c r="H2233" s="11" t="s">
        <v>77</v>
      </c>
      <c r="I2233" s="11">
        <v>2</v>
      </c>
      <c r="J2233" s="11" t="s">
        <v>78</v>
      </c>
      <c r="K2233" s="11" t="s">
        <v>32718</v>
      </c>
      <c r="L2233" s="11">
        <v>120</v>
      </c>
      <c r="M2233" s="11">
        <v>0</v>
      </c>
      <c r="N2233" s="11">
        <v>120</v>
      </c>
      <c r="O2233" s="11">
        <v>120</v>
      </c>
      <c r="P2233" s="11">
        <v>0</v>
      </c>
      <c r="Q2233" s="11">
        <v>0</v>
      </c>
      <c r="R2233" s="11">
        <v>120</v>
      </c>
      <c r="S2233" s="11">
        <v>120</v>
      </c>
      <c r="T2233" s="11">
        <v>0</v>
      </c>
      <c r="U2233" s="11">
        <v>1</v>
      </c>
      <c r="V2233" s="11">
        <v>2</v>
      </c>
      <c r="W2233" s="11">
        <v>0</v>
      </c>
      <c r="X2233" s="11">
        <v>0</v>
      </c>
      <c r="Y2233" s="11">
        <v>1</v>
      </c>
      <c r="Z2233" s="11">
        <v>2</v>
      </c>
      <c r="AA2233" s="12" t="s">
        <v>32958</v>
      </c>
      <c r="AB2233" s="17" t="str">
        <f t="shared" si="205"/>
        <v>Programme: BSc Biological Sciences</v>
      </c>
      <c r="AC2233" s="17">
        <f t="shared" si="206"/>
        <v>2</v>
      </c>
      <c r="AD2233" s="17">
        <f t="shared" si="207"/>
        <v>3</v>
      </c>
      <c r="AE2233" s="17" t="str">
        <f t="shared" si="208"/>
        <v/>
      </c>
      <c r="AF2233" s="17" t="str">
        <f t="shared" si="209"/>
        <v/>
      </c>
      <c r="AG2233" s="17" cm="1">
        <f t="array" ref="AG2233">IFERROR(IF(J2233="Level",INDEX($M2233:$S2233,AC2233+1),INDEX($M2233:$S2233,AC2233)),"")</f>
        <v>120</v>
      </c>
      <c r="AH2233" s="17" cm="1">
        <f t="array" ref="AH2233">IFERROR(IF(J2233="Level",INDEX($M2233:$S2233,AD2233+1),INDEX($M2233:$S2233,AD2233)),"")</f>
        <v>120</v>
      </c>
      <c r="AI2233" s="17" t="str" cm="1">
        <f t="array" ref="AI2233">IFERROR(INDEX($M2233:$S2233,AE2233),"")</f>
        <v/>
      </c>
      <c r="AJ2233" s="17" t="str" cm="1">
        <f t="array" ref="AJ2233">IFERROR(INDEX($M2233:$S2233,AF2233),"")</f>
        <v/>
      </c>
      <c r="AK2233" s="17" cm="1">
        <f t="array" ref="AK2233">IFERROR(IF(J2233="Level",INDEX($T2233:$Z2233,AC2233+1),INDEX($T2233:$Z2233,AC2233)),"")</f>
        <v>1</v>
      </c>
      <c r="AL2233" s="17" cm="1">
        <f t="array" ref="AL2233">IFERROR(IF(J2233="Level",INDEX($T2233:$Z2233,AD2233+1),INDEX($T2233:$Z2233,AD2233)),"")</f>
        <v>2</v>
      </c>
      <c r="AM2233" s="17" t="str" cm="1">
        <f t="array" ref="AM2233">IFERROR(INDEX($T2233:$Z2233,AE2233),"")</f>
        <v/>
      </c>
      <c r="AN2233" s="17" t="str" cm="1">
        <f t="array" ref="AN2233">IFERROR(INDEX($T2233:$Z2233,AF2233),"")</f>
        <v/>
      </c>
    </row>
    <row r="2234" spans="1:40" x14ac:dyDescent="0.2">
      <c r="A2234" s="17" t="str">
        <f t="shared" si="204"/>
        <v>BSc Biochemistry: UFS3BIOBIO03</v>
      </c>
      <c r="B2234" s="11" t="s">
        <v>1061</v>
      </c>
      <c r="C2234" s="11" t="s">
        <v>31936</v>
      </c>
      <c r="D2234" s="11" t="s">
        <v>1062</v>
      </c>
      <c r="E2234" s="11" t="s">
        <v>126</v>
      </c>
      <c r="F2234" s="11" t="s">
        <v>71</v>
      </c>
      <c r="G2234" s="11" t="s">
        <v>32717</v>
      </c>
      <c r="H2234" s="11" t="s">
        <v>77</v>
      </c>
      <c r="I2234" s="11">
        <v>2</v>
      </c>
      <c r="J2234" s="11" t="s">
        <v>78</v>
      </c>
      <c r="K2234" s="11" t="s">
        <v>32718</v>
      </c>
      <c r="L2234" s="11">
        <v>120</v>
      </c>
      <c r="M2234" s="11">
        <v>0</v>
      </c>
      <c r="N2234" s="11">
        <v>120</v>
      </c>
      <c r="O2234" s="11">
        <v>120</v>
      </c>
      <c r="P2234" s="11">
        <v>0</v>
      </c>
      <c r="Q2234" s="11">
        <v>0</v>
      </c>
      <c r="R2234" s="11">
        <v>120</v>
      </c>
      <c r="S2234" s="11">
        <v>120</v>
      </c>
      <c r="T2234" s="11">
        <v>0</v>
      </c>
      <c r="U2234" s="11">
        <v>1</v>
      </c>
      <c r="V2234" s="11">
        <v>2</v>
      </c>
      <c r="W2234" s="11">
        <v>0</v>
      </c>
      <c r="X2234" s="11">
        <v>0</v>
      </c>
      <c r="Y2234" s="11">
        <v>1</v>
      </c>
      <c r="Z2234" s="11">
        <v>2</v>
      </c>
      <c r="AA2234" s="12" t="s">
        <v>32958</v>
      </c>
      <c r="AB2234" s="17" t="str">
        <f t="shared" si="205"/>
        <v>Programme: BSc Biochemistry</v>
      </c>
      <c r="AC2234" s="17">
        <f t="shared" si="206"/>
        <v>2</v>
      </c>
      <c r="AD2234" s="17">
        <f t="shared" si="207"/>
        <v>3</v>
      </c>
      <c r="AE2234" s="17" t="str">
        <f t="shared" si="208"/>
        <v/>
      </c>
      <c r="AF2234" s="17" t="str">
        <f t="shared" si="209"/>
        <v/>
      </c>
      <c r="AG2234" s="17" cm="1">
        <f t="array" ref="AG2234">IFERROR(IF(J2234="Level",INDEX($M2234:$S2234,AC2234+1),INDEX($M2234:$S2234,AC2234)),"")</f>
        <v>120</v>
      </c>
      <c r="AH2234" s="17" cm="1">
        <f t="array" ref="AH2234">IFERROR(IF(J2234="Level",INDEX($M2234:$S2234,AD2234+1),INDEX($M2234:$S2234,AD2234)),"")</f>
        <v>120</v>
      </c>
      <c r="AI2234" s="17" t="str" cm="1">
        <f t="array" ref="AI2234">IFERROR(INDEX($M2234:$S2234,AE2234),"")</f>
        <v/>
      </c>
      <c r="AJ2234" s="17" t="str" cm="1">
        <f t="array" ref="AJ2234">IFERROR(INDEX($M2234:$S2234,AF2234),"")</f>
        <v/>
      </c>
      <c r="AK2234" s="17" cm="1">
        <f t="array" ref="AK2234">IFERROR(IF(J2234="Level",INDEX($T2234:$Z2234,AC2234+1),INDEX($T2234:$Z2234,AC2234)),"")</f>
        <v>1</v>
      </c>
      <c r="AL2234" s="17" cm="1">
        <f t="array" ref="AL2234">IFERROR(IF(J2234="Level",INDEX($T2234:$Z2234,AD2234+1),INDEX($T2234:$Z2234,AD2234)),"")</f>
        <v>2</v>
      </c>
      <c r="AM2234" s="17" t="str" cm="1">
        <f t="array" ref="AM2234">IFERROR(INDEX($T2234:$Z2234,AE2234),"")</f>
        <v/>
      </c>
      <c r="AN2234" s="17" t="str" cm="1">
        <f t="array" ref="AN2234">IFERROR(INDEX($T2234:$Z2234,AF2234),"")</f>
        <v/>
      </c>
    </row>
    <row r="2235" spans="1:40" x14ac:dyDescent="0.2">
      <c r="A2235" s="17" t="str">
        <f t="shared" si="204"/>
        <v>BSc Molecular Biology and Biotechnology: UFS3BIOBIO07</v>
      </c>
      <c r="B2235" s="11" t="s">
        <v>33451</v>
      </c>
      <c r="C2235" s="11" t="s">
        <v>31936</v>
      </c>
      <c r="D2235" s="11" t="s">
        <v>33452</v>
      </c>
      <c r="E2235" s="11" t="s">
        <v>126</v>
      </c>
      <c r="F2235" s="11" t="s">
        <v>71</v>
      </c>
      <c r="G2235" s="11" t="s">
        <v>32717</v>
      </c>
      <c r="H2235" s="11" t="s">
        <v>77</v>
      </c>
      <c r="I2235" s="11">
        <v>2</v>
      </c>
      <c r="J2235" s="11" t="s">
        <v>78</v>
      </c>
      <c r="K2235" s="11" t="s">
        <v>32718</v>
      </c>
      <c r="L2235" s="11">
        <v>120</v>
      </c>
      <c r="M2235" s="11">
        <v>0</v>
      </c>
      <c r="N2235" s="11">
        <v>120</v>
      </c>
      <c r="O2235" s="11">
        <v>120</v>
      </c>
      <c r="P2235" s="11">
        <v>0</v>
      </c>
      <c r="Q2235" s="11">
        <v>0</v>
      </c>
      <c r="R2235" s="11">
        <v>120</v>
      </c>
      <c r="S2235" s="11">
        <v>120</v>
      </c>
      <c r="T2235" s="11">
        <v>0</v>
      </c>
      <c r="U2235" s="11">
        <v>1</v>
      </c>
      <c r="V2235" s="11">
        <v>2</v>
      </c>
      <c r="W2235" s="11">
        <v>0</v>
      </c>
      <c r="X2235" s="11">
        <v>0</v>
      </c>
      <c r="Y2235" s="11">
        <v>1</v>
      </c>
      <c r="Z2235" s="11">
        <v>2</v>
      </c>
      <c r="AA2235" s="12" t="s">
        <v>32958</v>
      </c>
      <c r="AB2235" s="17" t="str">
        <f t="shared" si="205"/>
        <v>Programme: BSc Molecular Biology and Biotechnology</v>
      </c>
      <c r="AC2235" s="17">
        <f t="shared" si="206"/>
        <v>2</v>
      </c>
      <c r="AD2235" s="17">
        <f t="shared" si="207"/>
        <v>3</v>
      </c>
      <c r="AE2235" s="17" t="str">
        <f t="shared" si="208"/>
        <v/>
      </c>
      <c r="AF2235" s="17" t="str">
        <f t="shared" si="209"/>
        <v/>
      </c>
      <c r="AG2235" s="17" cm="1">
        <f t="array" ref="AG2235">IFERROR(IF(J2235="Level",INDEX($M2235:$S2235,AC2235+1),INDEX($M2235:$S2235,AC2235)),"")</f>
        <v>120</v>
      </c>
      <c r="AH2235" s="17" cm="1">
        <f t="array" ref="AH2235">IFERROR(IF(J2235="Level",INDEX($M2235:$S2235,AD2235+1),INDEX($M2235:$S2235,AD2235)),"")</f>
        <v>120</v>
      </c>
      <c r="AI2235" s="17" t="str" cm="1">
        <f t="array" ref="AI2235">IFERROR(INDEX($M2235:$S2235,AE2235),"")</f>
        <v/>
      </c>
      <c r="AJ2235" s="17" t="str" cm="1">
        <f t="array" ref="AJ2235">IFERROR(INDEX($M2235:$S2235,AF2235),"")</f>
        <v/>
      </c>
      <c r="AK2235" s="17" cm="1">
        <f t="array" ref="AK2235">IFERROR(IF(J2235="Level",INDEX($T2235:$Z2235,AC2235+1),INDEX($T2235:$Z2235,AC2235)),"")</f>
        <v>1</v>
      </c>
      <c r="AL2235" s="17" cm="1">
        <f t="array" ref="AL2235">IFERROR(IF(J2235="Level",INDEX($T2235:$Z2235,AD2235+1),INDEX($T2235:$Z2235,AD2235)),"")</f>
        <v>2</v>
      </c>
      <c r="AM2235" s="17" t="str" cm="1">
        <f t="array" ref="AM2235">IFERROR(INDEX($T2235:$Z2235,AE2235),"")</f>
        <v/>
      </c>
      <c r="AN2235" s="17" t="str" cm="1">
        <f t="array" ref="AN2235">IFERROR(INDEX($T2235:$Z2235,AF2235),"")</f>
        <v/>
      </c>
    </row>
    <row r="2236" spans="1:40" x14ac:dyDescent="0.2">
      <c r="A2236" s="17" t="str">
        <f t="shared" si="204"/>
        <v>BSc Biological and Medicinal Chemistry: UFS3CHEBIO01</v>
      </c>
      <c r="B2236" s="11" t="s">
        <v>1075</v>
      </c>
      <c r="C2236" s="11" t="s">
        <v>31936</v>
      </c>
      <c r="D2236" s="11" t="s">
        <v>1076</v>
      </c>
      <c r="E2236" s="11" t="s">
        <v>126</v>
      </c>
      <c r="F2236" s="11" t="s">
        <v>71</v>
      </c>
      <c r="G2236" s="11" t="s">
        <v>32717</v>
      </c>
      <c r="H2236" s="11" t="s">
        <v>77</v>
      </c>
      <c r="I2236" s="11">
        <v>2</v>
      </c>
      <c r="J2236" s="11" t="s">
        <v>78</v>
      </c>
      <c r="K2236" s="11" t="s">
        <v>32718</v>
      </c>
      <c r="L2236" s="11">
        <v>120</v>
      </c>
      <c r="M2236" s="11">
        <v>0</v>
      </c>
      <c r="N2236" s="11">
        <v>120</v>
      </c>
      <c r="O2236" s="11">
        <v>120</v>
      </c>
      <c r="P2236" s="11">
        <v>0</v>
      </c>
      <c r="Q2236" s="11">
        <v>0</v>
      </c>
      <c r="R2236" s="11">
        <v>120</v>
      </c>
      <c r="S2236" s="11">
        <v>120</v>
      </c>
      <c r="T2236" s="11">
        <v>0</v>
      </c>
      <c r="U2236" s="11">
        <v>1</v>
      </c>
      <c r="V2236" s="11">
        <v>2</v>
      </c>
      <c r="W2236" s="11">
        <v>0</v>
      </c>
      <c r="X2236" s="11">
        <v>0</v>
      </c>
      <c r="Y2236" s="11">
        <v>1</v>
      </c>
      <c r="Z2236" s="11">
        <v>2</v>
      </c>
      <c r="AA2236" s="12" t="s">
        <v>32958</v>
      </c>
      <c r="AB2236" s="17" t="str">
        <f t="shared" si="205"/>
        <v>Programme: BSc Biological and Medicinal Chemistry</v>
      </c>
      <c r="AC2236" s="17">
        <f t="shared" si="206"/>
        <v>2</v>
      </c>
      <c r="AD2236" s="17">
        <f t="shared" si="207"/>
        <v>3</v>
      </c>
      <c r="AE2236" s="17" t="str">
        <f t="shared" si="208"/>
        <v/>
      </c>
      <c r="AF2236" s="17" t="str">
        <f t="shared" si="209"/>
        <v/>
      </c>
      <c r="AG2236" s="17" cm="1">
        <f t="array" ref="AG2236">IFERROR(IF(J2236="Level",INDEX($M2236:$S2236,AC2236+1),INDEX($M2236:$S2236,AC2236)),"")</f>
        <v>120</v>
      </c>
      <c r="AH2236" s="17" cm="1">
        <f t="array" ref="AH2236">IFERROR(IF(J2236="Level",INDEX($M2236:$S2236,AD2236+1),INDEX($M2236:$S2236,AD2236)),"")</f>
        <v>120</v>
      </c>
      <c r="AI2236" s="17" t="str" cm="1">
        <f t="array" ref="AI2236">IFERROR(INDEX($M2236:$S2236,AE2236),"")</f>
        <v/>
      </c>
      <c r="AJ2236" s="17" t="str" cm="1">
        <f t="array" ref="AJ2236">IFERROR(INDEX($M2236:$S2236,AF2236),"")</f>
        <v/>
      </c>
      <c r="AK2236" s="17" cm="1">
        <f t="array" ref="AK2236">IFERROR(IF(J2236="Level",INDEX($T2236:$Z2236,AC2236+1),INDEX($T2236:$Z2236,AC2236)),"")</f>
        <v>1</v>
      </c>
      <c r="AL2236" s="17" cm="1">
        <f t="array" ref="AL2236">IFERROR(IF(J2236="Level",INDEX($T2236:$Z2236,AD2236+1),INDEX($T2236:$Z2236,AD2236)),"")</f>
        <v>2</v>
      </c>
      <c r="AM2236" s="17" t="str" cm="1">
        <f t="array" ref="AM2236">IFERROR(INDEX($T2236:$Z2236,AE2236),"")</f>
        <v/>
      </c>
      <c r="AN2236" s="17" t="str" cm="1">
        <f t="array" ref="AN2236">IFERROR(INDEX($T2236:$Z2236,AF2236),"")</f>
        <v/>
      </c>
    </row>
    <row r="2237" spans="1:40" x14ac:dyDescent="0.2">
      <c r="A2237" s="17" t="str">
        <f t="shared" si="204"/>
        <v>BSc Medical Sciences (Health Research): UFS3EMSBIO01</v>
      </c>
      <c r="B2237" s="11" t="s">
        <v>1101</v>
      </c>
      <c r="C2237" s="11" t="s">
        <v>31936</v>
      </c>
      <c r="D2237" s="11" t="s">
        <v>1102</v>
      </c>
      <c r="E2237" s="11" t="s">
        <v>142</v>
      </c>
      <c r="F2237" s="11" t="s">
        <v>71</v>
      </c>
      <c r="G2237" s="11" t="s">
        <v>32717</v>
      </c>
      <c r="H2237" s="11" t="s">
        <v>77</v>
      </c>
      <c r="I2237" s="11">
        <v>2</v>
      </c>
      <c r="J2237" s="11" t="s">
        <v>78</v>
      </c>
      <c r="K2237" s="11" t="s">
        <v>32718</v>
      </c>
      <c r="L2237" s="11">
        <v>120</v>
      </c>
      <c r="M2237" s="11">
        <v>0</v>
      </c>
      <c r="N2237" s="11">
        <v>120</v>
      </c>
      <c r="O2237" s="11">
        <v>120</v>
      </c>
      <c r="P2237" s="11">
        <v>0</v>
      </c>
      <c r="Q2237" s="11">
        <v>0</v>
      </c>
      <c r="R2237" s="11">
        <v>120</v>
      </c>
      <c r="S2237" s="11">
        <v>120</v>
      </c>
      <c r="T2237" s="11">
        <v>0</v>
      </c>
      <c r="U2237" s="11">
        <v>1</v>
      </c>
      <c r="V2237" s="11">
        <v>2</v>
      </c>
      <c r="W2237" s="11">
        <v>0</v>
      </c>
      <c r="X2237" s="11">
        <v>0</v>
      </c>
      <c r="Y2237" s="11">
        <v>1</v>
      </c>
      <c r="Z2237" s="11">
        <v>2</v>
      </c>
      <c r="AA2237" s="12" t="s">
        <v>32958</v>
      </c>
      <c r="AB2237" s="17" t="str">
        <f t="shared" si="205"/>
        <v>Programme: BSc Medical Sciences (Health Research)</v>
      </c>
      <c r="AC2237" s="17">
        <f t="shared" si="206"/>
        <v>2</v>
      </c>
      <c r="AD2237" s="17">
        <f t="shared" si="207"/>
        <v>3</v>
      </c>
      <c r="AE2237" s="17" t="str">
        <f t="shared" si="208"/>
        <v/>
      </c>
      <c r="AF2237" s="17" t="str">
        <f t="shared" si="209"/>
        <v/>
      </c>
      <c r="AG2237" s="17" cm="1">
        <f t="array" ref="AG2237">IFERROR(IF(J2237="Level",INDEX($M2237:$S2237,AC2237+1),INDEX($M2237:$S2237,AC2237)),"")</f>
        <v>120</v>
      </c>
      <c r="AH2237" s="17" cm="1">
        <f t="array" ref="AH2237">IFERROR(IF(J2237="Level",INDEX($M2237:$S2237,AD2237+1),INDEX($M2237:$S2237,AD2237)),"")</f>
        <v>120</v>
      </c>
      <c r="AI2237" s="17" t="str" cm="1">
        <f t="array" ref="AI2237">IFERROR(INDEX($M2237:$S2237,AE2237),"")</f>
        <v/>
      </c>
      <c r="AJ2237" s="17" t="str" cm="1">
        <f t="array" ref="AJ2237">IFERROR(INDEX($M2237:$S2237,AF2237),"")</f>
        <v/>
      </c>
      <c r="AK2237" s="17" cm="1">
        <f t="array" ref="AK2237">IFERROR(IF(J2237="Level",INDEX($T2237:$Z2237,AC2237+1),INDEX($T2237:$Z2237,AC2237)),"")</f>
        <v>1</v>
      </c>
      <c r="AL2237" s="17" cm="1">
        <f t="array" ref="AL2237">IFERROR(IF(J2237="Level",INDEX($T2237:$Z2237,AD2237+1),INDEX($T2237:$Z2237,AD2237)),"")</f>
        <v>2</v>
      </c>
      <c r="AM2237" s="17" t="str" cm="1">
        <f t="array" ref="AM2237">IFERROR(INDEX($T2237:$Z2237,AE2237),"")</f>
        <v/>
      </c>
      <c r="AN2237" s="17" t="str" cm="1">
        <f t="array" ref="AN2237">IFERROR(INDEX($T2237:$Z2237,AF2237),"")</f>
        <v/>
      </c>
    </row>
    <row r="2238" spans="1:40" x14ac:dyDescent="0.2">
      <c r="A2238" s="17" t="str">
        <f t="shared" si="204"/>
        <v>BSc Medical Sciences (Human Genomics): UFS3EMSBIO02</v>
      </c>
      <c r="B2238" s="11" t="s">
        <v>1103</v>
      </c>
      <c r="C2238" s="11" t="s">
        <v>31936</v>
      </c>
      <c r="D2238" s="11" t="s">
        <v>1104</v>
      </c>
      <c r="E2238" s="11" t="s">
        <v>142</v>
      </c>
      <c r="F2238" s="11" t="s">
        <v>71</v>
      </c>
      <c r="G2238" s="11" t="s">
        <v>32717</v>
      </c>
      <c r="H2238" s="11" t="s">
        <v>77</v>
      </c>
      <c r="I2238" s="11">
        <v>2</v>
      </c>
      <c r="J2238" s="11" t="s">
        <v>78</v>
      </c>
      <c r="K2238" s="11" t="s">
        <v>32718</v>
      </c>
      <c r="L2238" s="11">
        <v>120</v>
      </c>
      <c r="M2238" s="11">
        <v>0</v>
      </c>
      <c r="N2238" s="11">
        <v>120</v>
      </c>
      <c r="O2238" s="11">
        <v>120</v>
      </c>
      <c r="P2238" s="11">
        <v>0</v>
      </c>
      <c r="Q2238" s="11">
        <v>0</v>
      </c>
      <c r="R2238" s="11">
        <v>120</v>
      </c>
      <c r="S2238" s="11">
        <v>120</v>
      </c>
      <c r="T2238" s="11">
        <v>0</v>
      </c>
      <c r="U2238" s="11">
        <v>1</v>
      </c>
      <c r="V2238" s="11">
        <v>2</v>
      </c>
      <c r="W2238" s="11">
        <v>0</v>
      </c>
      <c r="X2238" s="11">
        <v>0</v>
      </c>
      <c r="Y2238" s="11">
        <v>1</v>
      </c>
      <c r="Z2238" s="11">
        <v>2</v>
      </c>
      <c r="AA2238" s="12" t="s">
        <v>32958</v>
      </c>
      <c r="AB2238" s="17" t="str">
        <f t="shared" si="205"/>
        <v>Programme: BSc Medical Sciences (Human Genomics)</v>
      </c>
      <c r="AC2238" s="17">
        <f t="shared" si="206"/>
        <v>2</v>
      </c>
      <c r="AD2238" s="17">
        <f t="shared" si="207"/>
        <v>3</v>
      </c>
      <c r="AE2238" s="17" t="str">
        <f t="shared" si="208"/>
        <v/>
      </c>
      <c r="AF2238" s="17" t="str">
        <f t="shared" si="209"/>
        <v/>
      </c>
      <c r="AG2238" s="17" cm="1">
        <f t="array" ref="AG2238">IFERROR(IF(J2238="Level",INDEX($M2238:$S2238,AC2238+1),INDEX($M2238:$S2238,AC2238)),"")</f>
        <v>120</v>
      </c>
      <c r="AH2238" s="17" cm="1">
        <f t="array" ref="AH2238">IFERROR(IF(J2238="Level",INDEX($M2238:$S2238,AD2238+1),INDEX($M2238:$S2238,AD2238)),"")</f>
        <v>120</v>
      </c>
      <c r="AI2238" s="17" t="str" cm="1">
        <f t="array" ref="AI2238">IFERROR(INDEX($M2238:$S2238,AE2238),"")</f>
        <v/>
      </c>
      <c r="AJ2238" s="17" t="str" cm="1">
        <f t="array" ref="AJ2238">IFERROR(INDEX($M2238:$S2238,AF2238),"")</f>
        <v/>
      </c>
      <c r="AK2238" s="17" cm="1">
        <f t="array" ref="AK2238">IFERROR(IF(J2238="Level",INDEX($T2238:$Z2238,AC2238+1),INDEX($T2238:$Z2238,AC2238)),"")</f>
        <v>1</v>
      </c>
      <c r="AL2238" s="17" cm="1">
        <f t="array" ref="AL2238">IFERROR(IF(J2238="Level",INDEX($T2238:$Z2238,AD2238+1),INDEX($T2238:$Z2238,AD2238)),"")</f>
        <v>2</v>
      </c>
      <c r="AM2238" s="17" t="str" cm="1">
        <f t="array" ref="AM2238">IFERROR(INDEX($T2238:$Z2238,AE2238),"")</f>
        <v/>
      </c>
      <c r="AN2238" s="17" t="str" cm="1">
        <f t="array" ref="AN2238">IFERROR(INDEX($T2238:$Z2238,AF2238),"")</f>
        <v/>
      </c>
    </row>
    <row r="2239" spans="1:40" x14ac:dyDescent="0.2">
      <c r="A2239" s="17" t="str">
        <f t="shared" si="204"/>
        <v>BSc Medical Sciences (Neuroscience): UFS3EMSBIO03</v>
      </c>
      <c r="B2239" s="11" t="s">
        <v>1105</v>
      </c>
      <c r="C2239" s="11" t="s">
        <v>31936</v>
      </c>
      <c r="D2239" s="11" t="s">
        <v>1106</v>
      </c>
      <c r="E2239" s="11" t="s">
        <v>142</v>
      </c>
      <c r="F2239" s="11" t="s">
        <v>71</v>
      </c>
      <c r="G2239" s="11" t="s">
        <v>32717</v>
      </c>
      <c r="H2239" s="11" t="s">
        <v>77</v>
      </c>
      <c r="I2239" s="11">
        <v>2</v>
      </c>
      <c r="J2239" s="11" t="s">
        <v>78</v>
      </c>
      <c r="K2239" s="11" t="s">
        <v>32718</v>
      </c>
      <c r="L2239" s="11">
        <v>120</v>
      </c>
      <c r="M2239" s="11">
        <v>0</v>
      </c>
      <c r="N2239" s="11">
        <v>120</v>
      </c>
      <c r="O2239" s="11">
        <v>120</v>
      </c>
      <c r="P2239" s="11">
        <v>0</v>
      </c>
      <c r="Q2239" s="11">
        <v>0</v>
      </c>
      <c r="R2239" s="11">
        <v>120</v>
      </c>
      <c r="S2239" s="11">
        <v>120</v>
      </c>
      <c r="T2239" s="11">
        <v>0</v>
      </c>
      <c r="U2239" s="11">
        <v>1</v>
      </c>
      <c r="V2239" s="11">
        <v>2</v>
      </c>
      <c r="W2239" s="11">
        <v>0</v>
      </c>
      <c r="X2239" s="11">
        <v>0</v>
      </c>
      <c r="Y2239" s="11">
        <v>1</v>
      </c>
      <c r="Z2239" s="11">
        <v>2</v>
      </c>
      <c r="AA2239" s="12" t="s">
        <v>32958</v>
      </c>
      <c r="AB2239" s="17" t="str">
        <f t="shared" si="205"/>
        <v>Programme: BSc Medical Sciences (Neuroscience)</v>
      </c>
      <c r="AC2239" s="17">
        <f t="shared" si="206"/>
        <v>2</v>
      </c>
      <c r="AD2239" s="17">
        <f t="shared" si="207"/>
        <v>3</v>
      </c>
      <c r="AE2239" s="17" t="str">
        <f t="shared" si="208"/>
        <v/>
      </c>
      <c r="AF2239" s="17" t="str">
        <f t="shared" si="209"/>
        <v/>
      </c>
      <c r="AG2239" s="17" cm="1">
        <f t="array" ref="AG2239">IFERROR(IF(J2239="Level",INDEX($M2239:$S2239,AC2239+1),INDEX($M2239:$S2239,AC2239)),"")</f>
        <v>120</v>
      </c>
      <c r="AH2239" s="17" cm="1">
        <f t="array" ref="AH2239">IFERROR(IF(J2239="Level",INDEX($M2239:$S2239,AD2239+1),INDEX($M2239:$S2239,AD2239)),"")</f>
        <v>120</v>
      </c>
      <c r="AI2239" s="17" t="str" cm="1">
        <f t="array" ref="AI2239">IFERROR(INDEX($M2239:$S2239,AE2239),"")</f>
        <v/>
      </c>
      <c r="AJ2239" s="17" t="str" cm="1">
        <f t="array" ref="AJ2239">IFERROR(INDEX($M2239:$S2239,AF2239),"")</f>
        <v/>
      </c>
      <c r="AK2239" s="17" cm="1">
        <f t="array" ref="AK2239">IFERROR(IF(J2239="Level",INDEX($T2239:$Z2239,AC2239+1),INDEX($T2239:$Z2239,AC2239)),"")</f>
        <v>1</v>
      </c>
      <c r="AL2239" s="17" cm="1">
        <f t="array" ref="AL2239">IFERROR(IF(J2239="Level",INDEX($T2239:$Z2239,AD2239+1),INDEX($T2239:$Z2239,AD2239)),"")</f>
        <v>2</v>
      </c>
      <c r="AM2239" s="17" t="str" cm="1">
        <f t="array" ref="AM2239">IFERROR(INDEX($T2239:$Z2239,AE2239),"")</f>
        <v/>
      </c>
      <c r="AN2239" s="17" t="str" cm="1">
        <f t="array" ref="AN2239">IFERROR(INDEX($T2239:$Z2239,AF2239),"")</f>
        <v/>
      </c>
    </row>
    <row r="2240" spans="1:40" x14ac:dyDescent="0.2">
      <c r="A2240" s="17" t="str">
        <f t="shared" si="204"/>
        <v>BSc Medical Sciences (Pharmacology and Therapeutics): UFS3EMSBIO04</v>
      </c>
      <c r="B2240" s="11" t="s">
        <v>1107</v>
      </c>
      <c r="C2240" s="11" t="s">
        <v>31936</v>
      </c>
      <c r="D2240" s="11" t="s">
        <v>1108</v>
      </c>
      <c r="E2240" s="11" t="s">
        <v>142</v>
      </c>
      <c r="F2240" s="11" t="s">
        <v>71</v>
      </c>
      <c r="G2240" s="11" t="s">
        <v>32717</v>
      </c>
      <c r="H2240" s="11" t="s">
        <v>77</v>
      </c>
      <c r="I2240" s="11">
        <v>2</v>
      </c>
      <c r="J2240" s="11" t="s">
        <v>78</v>
      </c>
      <c r="K2240" s="11" t="s">
        <v>32718</v>
      </c>
      <c r="L2240" s="11">
        <v>120</v>
      </c>
      <c r="M2240" s="11">
        <v>0</v>
      </c>
      <c r="N2240" s="11">
        <v>120</v>
      </c>
      <c r="O2240" s="11">
        <v>120</v>
      </c>
      <c r="P2240" s="11">
        <v>0</v>
      </c>
      <c r="Q2240" s="11">
        <v>0</v>
      </c>
      <c r="R2240" s="11">
        <v>120</v>
      </c>
      <c r="S2240" s="11">
        <v>120</v>
      </c>
      <c r="T2240" s="11">
        <v>0</v>
      </c>
      <c r="U2240" s="11">
        <v>1</v>
      </c>
      <c r="V2240" s="11">
        <v>2</v>
      </c>
      <c r="W2240" s="11">
        <v>0</v>
      </c>
      <c r="X2240" s="11">
        <v>0</v>
      </c>
      <c r="Y2240" s="11">
        <v>1</v>
      </c>
      <c r="Z2240" s="11">
        <v>2</v>
      </c>
      <c r="AA2240" s="12" t="s">
        <v>32958</v>
      </c>
      <c r="AB2240" s="17" t="str">
        <f t="shared" si="205"/>
        <v>Programme: BSc Medical Sciences (Pharmacology and Therapeutics)</v>
      </c>
      <c r="AC2240" s="17">
        <f t="shared" si="206"/>
        <v>2</v>
      </c>
      <c r="AD2240" s="17">
        <f t="shared" si="207"/>
        <v>3</v>
      </c>
      <c r="AE2240" s="17" t="str">
        <f t="shared" si="208"/>
        <v/>
      </c>
      <c r="AF2240" s="17" t="str">
        <f t="shared" si="209"/>
        <v/>
      </c>
      <c r="AG2240" s="17" cm="1">
        <f t="array" ref="AG2240">IFERROR(IF(J2240="Level",INDEX($M2240:$S2240,AC2240+1),INDEX($M2240:$S2240,AC2240)),"")</f>
        <v>120</v>
      </c>
      <c r="AH2240" s="17" cm="1">
        <f t="array" ref="AH2240">IFERROR(IF(J2240="Level",INDEX($M2240:$S2240,AD2240+1),INDEX($M2240:$S2240,AD2240)),"")</f>
        <v>120</v>
      </c>
      <c r="AI2240" s="17" t="str" cm="1">
        <f t="array" ref="AI2240">IFERROR(INDEX($M2240:$S2240,AE2240),"")</f>
        <v/>
      </c>
      <c r="AJ2240" s="17" t="str" cm="1">
        <f t="array" ref="AJ2240">IFERROR(INDEX($M2240:$S2240,AF2240),"")</f>
        <v/>
      </c>
      <c r="AK2240" s="17" cm="1">
        <f t="array" ref="AK2240">IFERROR(IF(J2240="Level",INDEX($T2240:$Z2240,AC2240+1),INDEX($T2240:$Z2240,AC2240)),"")</f>
        <v>1</v>
      </c>
      <c r="AL2240" s="17" cm="1">
        <f t="array" ref="AL2240">IFERROR(IF(J2240="Level",INDEX($T2240:$Z2240,AD2240+1),INDEX($T2240:$Z2240,AD2240)),"")</f>
        <v>2</v>
      </c>
      <c r="AM2240" s="17" t="str" cm="1">
        <f t="array" ref="AM2240">IFERROR(INDEX($T2240:$Z2240,AE2240),"")</f>
        <v/>
      </c>
      <c r="AN2240" s="17" t="str" cm="1">
        <f t="array" ref="AN2240">IFERROR(INDEX($T2240:$Z2240,AF2240),"")</f>
        <v/>
      </c>
    </row>
    <row r="2241" spans="1:40" x14ac:dyDescent="0.2">
      <c r="A2241" s="17" t="str">
        <f t="shared" si="204"/>
        <v>BSc Medical Sciences: UFS3EMSEMS01</v>
      </c>
      <c r="B2241" s="11" t="s">
        <v>1109</v>
      </c>
      <c r="C2241" s="11" t="s">
        <v>31936</v>
      </c>
      <c r="D2241" s="11" t="s">
        <v>1110</v>
      </c>
      <c r="E2241" s="11" t="s">
        <v>142</v>
      </c>
      <c r="F2241" s="11" t="s">
        <v>71</v>
      </c>
      <c r="G2241" s="11" t="s">
        <v>32717</v>
      </c>
      <c r="H2241" s="11" t="s">
        <v>77</v>
      </c>
      <c r="I2241" s="11">
        <v>2</v>
      </c>
      <c r="J2241" s="11" t="s">
        <v>78</v>
      </c>
      <c r="K2241" s="11" t="s">
        <v>32718</v>
      </c>
      <c r="L2241" s="11">
        <v>120</v>
      </c>
      <c r="M2241" s="11">
        <v>0</v>
      </c>
      <c r="N2241" s="11">
        <v>120</v>
      </c>
      <c r="O2241" s="11">
        <v>120</v>
      </c>
      <c r="P2241" s="11">
        <v>0</v>
      </c>
      <c r="Q2241" s="11">
        <v>0</v>
      </c>
      <c r="R2241" s="11">
        <v>120</v>
      </c>
      <c r="S2241" s="11">
        <v>120</v>
      </c>
      <c r="T2241" s="11">
        <v>0</v>
      </c>
      <c r="U2241" s="11">
        <v>1</v>
      </c>
      <c r="V2241" s="11">
        <v>2</v>
      </c>
      <c r="W2241" s="11">
        <v>0</v>
      </c>
      <c r="X2241" s="11">
        <v>0</v>
      </c>
      <c r="Y2241" s="11">
        <v>1</v>
      </c>
      <c r="Z2241" s="11">
        <v>2</v>
      </c>
      <c r="AA2241" s="12" t="s">
        <v>32958</v>
      </c>
      <c r="AB2241" s="17" t="str">
        <f t="shared" si="205"/>
        <v>Programme: BSc Medical Sciences</v>
      </c>
      <c r="AC2241" s="17">
        <f t="shared" si="206"/>
        <v>2</v>
      </c>
      <c r="AD2241" s="17">
        <f t="shared" si="207"/>
        <v>3</v>
      </c>
      <c r="AE2241" s="17" t="str">
        <f t="shared" si="208"/>
        <v/>
      </c>
      <c r="AF2241" s="17" t="str">
        <f t="shared" si="209"/>
        <v/>
      </c>
      <c r="AG2241" s="17" cm="1">
        <f t="array" ref="AG2241">IFERROR(IF(J2241="Level",INDEX($M2241:$S2241,AC2241+1),INDEX($M2241:$S2241,AC2241)),"")</f>
        <v>120</v>
      </c>
      <c r="AH2241" s="17" cm="1">
        <f t="array" ref="AH2241">IFERROR(IF(J2241="Level",INDEX($M2241:$S2241,AD2241+1),INDEX($M2241:$S2241,AD2241)),"")</f>
        <v>120</v>
      </c>
      <c r="AI2241" s="17" t="str" cm="1">
        <f t="array" ref="AI2241">IFERROR(INDEX($M2241:$S2241,AE2241),"")</f>
        <v/>
      </c>
      <c r="AJ2241" s="17" t="str" cm="1">
        <f t="array" ref="AJ2241">IFERROR(INDEX($M2241:$S2241,AF2241),"")</f>
        <v/>
      </c>
      <c r="AK2241" s="17" cm="1">
        <f t="array" ref="AK2241">IFERROR(IF(J2241="Level",INDEX($T2241:$Z2241,AC2241+1),INDEX($T2241:$Z2241,AC2241)),"")</f>
        <v>1</v>
      </c>
      <c r="AL2241" s="17" cm="1">
        <f t="array" ref="AL2241">IFERROR(IF(J2241="Level",INDEX($T2241:$Z2241,AD2241+1),INDEX($T2241:$Z2241,AD2241)),"")</f>
        <v>2</v>
      </c>
      <c r="AM2241" s="17" t="str" cm="1">
        <f t="array" ref="AM2241">IFERROR(INDEX($T2241:$Z2241,AE2241),"")</f>
        <v/>
      </c>
      <c r="AN2241" s="17" t="str" cm="1">
        <f t="array" ref="AN2241">IFERROR(INDEX($T2241:$Z2241,AF2241),"")</f>
        <v/>
      </c>
    </row>
    <row r="2242" spans="1:40" x14ac:dyDescent="0.2">
      <c r="A2242" s="17" t="str">
        <f t="shared" ref="A2242:A2305" si="210">D2242&amp;": "&amp;B2242</f>
        <v>BSc Sport and Exercise Medical Sciences: UFS3EMSSHS01</v>
      </c>
      <c r="B2242" s="11" t="s">
        <v>1119</v>
      </c>
      <c r="C2242" s="11" t="s">
        <v>31936</v>
      </c>
      <c r="D2242" s="11" t="s">
        <v>1120</v>
      </c>
      <c r="E2242" s="11" t="s">
        <v>142</v>
      </c>
      <c r="F2242" s="11" t="s">
        <v>71</v>
      </c>
      <c r="G2242" s="11" t="s">
        <v>32717</v>
      </c>
      <c r="H2242" s="11" t="s">
        <v>77</v>
      </c>
      <c r="I2242" s="11">
        <v>2</v>
      </c>
      <c r="J2242" s="11" t="s">
        <v>78</v>
      </c>
      <c r="K2242" s="11" t="s">
        <v>32718</v>
      </c>
      <c r="L2242" s="11">
        <v>120</v>
      </c>
      <c r="M2242" s="11">
        <v>0</v>
      </c>
      <c r="N2242" s="11">
        <v>120</v>
      </c>
      <c r="O2242" s="11">
        <v>120</v>
      </c>
      <c r="P2242" s="11">
        <v>0</v>
      </c>
      <c r="Q2242" s="11">
        <v>0</v>
      </c>
      <c r="R2242" s="11">
        <v>120</v>
      </c>
      <c r="S2242" s="11">
        <v>120</v>
      </c>
      <c r="T2242" s="11">
        <v>0</v>
      </c>
      <c r="U2242" s="11">
        <v>1</v>
      </c>
      <c r="V2242" s="11">
        <v>2</v>
      </c>
      <c r="W2242" s="11">
        <v>0</v>
      </c>
      <c r="X2242" s="11">
        <v>0</v>
      </c>
      <c r="Y2242" s="11">
        <v>1</v>
      </c>
      <c r="Z2242" s="11">
        <v>2</v>
      </c>
      <c r="AA2242" s="12" t="s">
        <v>32958</v>
      </c>
      <c r="AB2242" s="17" t="str">
        <f t="shared" ref="AB2242:AB2305" si="211">IF(H2242="Yes","Programme: "&amp;D2242,"Programme is not compatible with this tool")</f>
        <v>Programme: BSc Sport and Exercise Medical Sciences</v>
      </c>
      <c r="AC2242" s="17">
        <f t="shared" ref="AC2242:AC2305" si="212">IF(J2242="Stage",IF(M2242&lt;&gt;0,1,IF(N2242&lt;&gt;0,2,IF(O2242&lt;&gt;0,3,IF(P2242&lt;&gt;0,4,IF(Q2242&lt;&gt;0,5,""))))),IF(J2242="","",IF(R2242&lt;&gt;0,5,IF(S2242&lt;&gt;0,6,""))))</f>
        <v>2</v>
      </c>
      <c r="AD2242" s="17">
        <f t="shared" ref="AD2242:AD2305" si="213">IF(J2242="Stage",IF(AND(N2242&lt;&gt;0,AC2242&lt;2),2,IF(AND(O2242&lt;&gt;0,AC2242&lt;3),3,IF(AND(P2242&lt;&gt;0,AC2242&lt;4),4,IF(AND(Q2242&lt;&gt;0,AC2242&lt;5),5,"")))),IF(J2242="","",IF(AC2242&lt;&gt;0,6)))</f>
        <v>3</v>
      </c>
      <c r="AE2242" s="17" t="str">
        <f t="shared" ref="AE2242:AE2305" si="214">IF(AND(O2242&lt;&gt;0,AD2242&lt;3),3,IF(AND(P2242&lt;&gt;0,AD2242&lt;4),4,IF(AND(Q2242&lt;&gt;0,AD2242&lt;5),5,"")))</f>
        <v/>
      </c>
      <c r="AF2242" s="17" t="str">
        <f t="shared" ref="AF2242:AF2305" si="215">IF(AND(P2242&lt;&gt;0,AE2242&lt;4),4,IF(AND(Q2242&lt;&gt;0,AE2242&lt;5),5,""))</f>
        <v/>
      </c>
      <c r="AG2242" s="17" cm="1">
        <f t="array" ref="AG2242">IFERROR(IF(J2242="Level",INDEX($M2242:$S2242,AC2242+1),INDEX($M2242:$S2242,AC2242)),"")</f>
        <v>120</v>
      </c>
      <c r="AH2242" s="17" cm="1">
        <f t="array" ref="AH2242">IFERROR(IF(J2242="Level",INDEX($M2242:$S2242,AD2242+1),INDEX($M2242:$S2242,AD2242)),"")</f>
        <v>120</v>
      </c>
      <c r="AI2242" s="17" t="str" cm="1">
        <f t="array" ref="AI2242">IFERROR(INDEX($M2242:$S2242,AE2242),"")</f>
        <v/>
      </c>
      <c r="AJ2242" s="17" t="str" cm="1">
        <f t="array" ref="AJ2242">IFERROR(INDEX($M2242:$S2242,AF2242),"")</f>
        <v/>
      </c>
      <c r="AK2242" s="17" cm="1">
        <f t="array" ref="AK2242">IFERROR(IF(J2242="Level",INDEX($T2242:$Z2242,AC2242+1),INDEX($T2242:$Z2242,AC2242)),"")</f>
        <v>1</v>
      </c>
      <c r="AL2242" s="17" cm="1">
        <f t="array" ref="AL2242">IFERROR(IF(J2242="Level",INDEX($T2242:$Z2242,AD2242+1),INDEX($T2242:$Z2242,AD2242)),"")</f>
        <v>2</v>
      </c>
      <c r="AM2242" s="17" t="str" cm="1">
        <f t="array" ref="AM2242">IFERROR(INDEX($T2242:$Z2242,AE2242),"")</f>
        <v/>
      </c>
      <c r="AN2242" s="17" t="str" cm="1">
        <f t="array" ref="AN2242">IFERROR(INDEX($T2242:$Z2242,AF2242),"")</f>
        <v/>
      </c>
    </row>
    <row r="2243" spans="1:40" x14ac:dyDescent="0.2">
      <c r="A2243" s="17" t="str">
        <f t="shared" si="210"/>
        <v>BSc Neuroscience: UFS3EMSEMS05</v>
      </c>
      <c r="B2243" s="11" t="s">
        <v>1114</v>
      </c>
      <c r="C2243" s="11" t="s">
        <v>31936</v>
      </c>
      <c r="D2243" s="11" t="s">
        <v>1115</v>
      </c>
      <c r="E2243" s="11" t="s">
        <v>145</v>
      </c>
      <c r="F2243" s="11" t="s">
        <v>71</v>
      </c>
      <c r="G2243" s="11" t="s">
        <v>32717</v>
      </c>
      <c r="H2243" s="11" t="s">
        <v>77</v>
      </c>
      <c r="I2243" s="11">
        <v>2</v>
      </c>
      <c r="J2243" s="11" t="s">
        <v>78</v>
      </c>
      <c r="K2243" s="11" t="s">
        <v>32718</v>
      </c>
      <c r="L2243" s="11">
        <v>120</v>
      </c>
      <c r="M2243" s="11">
        <v>0</v>
      </c>
      <c r="N2243" s="11">
        <v>120</v>
      </c>
      <c r="O2243" s="11">
        <v>120</v>
      </c>
      <c r="P2243" s="11">
        <v>0</v>
      </c>
      <c r="Q2243" s="11">
        <v>0</v>
      </c>
      <c r="R2243" s="11">
        <v>120</v>
      </c>
      <c r="S2243" s="11">
        <v>120</v>
      </c>
      <c r="T2243" s="11">
        <v>0</v>
      </c>
      <c r="U2243" s="11">
        <v>1</v>
      </c>
      <c r="V2243" s="11">
        <v>2</v>
      </c>
      <c r="W2243" s="11">
        <v>0</v>
      </c>
      <c r="X2243" s="11">
        <v>0</v>
      </c>
      <c r="Y2243" s="11">
        <v>1</v>
      </c>
      <c r="Z2243" s="11">
        <v>2</v>
      </c>
      <c r="AA2243" s="12" t="s">
        <v>32958</v>
      </c>
      <c r="AB2243" s="17" t="str">
        <f t="shared" si="211"/>
        <v>Programme: BSc Neuroscience</v>
      </c>
      <c r="AC2243" s="17">
        <f t="shared" si="212"/>
        <v>2</v>
      </c>
      <c r="AD2243" s="17">
        <f t="shared" si="213"/>
        <v>3</v>
      </c>
      <c r="AE2243" s="17" t="str">
        <f t="shared" si="214"/>
        <v/>
      </c>
      <c r="AF2243" s="17" t="str">
        <f t="shared" si="215"/>
        <v/>
      </c>
      <c r="AG2243" s="17" cm="1">
        <f t="array" ref="AG2243">IFERROR(IF(J2243="Level",INDEX($M2243:$S2243,AC2243+1),INDEX($M2243:$S2243,AC2243)),"")</f>
        <v>120</v>
      </c>
      <c r="AH2243" s="17" cm="1">
        <f t="array" ref="AH2243">IFERROR(IF(J2243="Level",INDEX($M2243:$S2243,AD2243+1),INDEX($M2243:$S2243,AD2243)),"")</f>
        <v>120</v>
      </c>
      <c r="AI2243" s="17" t="str" cm="1">
        <f t="array" ref="AI2243">IFERROR(INDEX($M2243:$S2243,AE2243),"")</f>
        <v/>
      </c>
      <c r="AJ2243" s="17" t="str" cm="1">
        <f t="array" ref="AJ2243">IFERROR(INDEX($M2243:$S2243,AF2243),"")</f>
        <v/>
      </c>
      <c r="AK2243" s="17" cm="1">
        <f t="array" ref="AK2243">IFERROR(IF(J2243="Level",INDEX($T2243:$Z2243,AC2243+1),INDEX($T2243:$Z2243,AC2243)),"")</f>
        <v>1</v>
      </c>
      <c r="AL2243" s="17" cm="1">
        <f t="array" ref="AL2243">IFERROR(IF(J2243="Level",INDEX($T2243:$Z2243,AD2243+1),INDEX($T2243:$Z2243,AD2243)),"")</f>
        <v>2</v>
      </c>
      <c r="AM2243" s="17" t="str" cm="1">
        <f t="array" ref="AM2243">IFERROR(INDEX($T2243:$Z2243,AE2243),"")</f>
        <v/>
      </c>
      <c r="AN2243" s="17" t="str" cm="1">
        <f t="array" ref="AN2243">IFERROR(INDEX($T2243:$Z2243,AF2243),"")</f>
        <v/>
      </c>
    </row>
    <row r="2244" spans="1:40" x14ac:dyDescent="0.2">
      <c r="A2244" s="17" t="str">
        <f t="shared" si="210"/>
        <v>BSc Health Studies: UFS3EMSEMS06</v>
      </c>
      <c r="B2244" s="11" t="s">
        <v>1116</v>
      </c>
      <c r="C2244" s="11" t="s">
        <v>31936</v>
      </c>
      <c r="D2244" s="11" t="s">
        <v>1117</v>
      </c>
      <c r="E2244" s="11" t="s">
        <v>1118</v>
      </c>
      <c r="F2244" s="11" t="s">
        <v>71</v>
      </c>
      <c r="G2244" s="11" t="s">
        <v>32717</v>
      </c>
      <c r="H2244" s="11" t="s">
        <v>77</v>
      </c>
      <c r="I2244" s="11">
        <v>2</v>
      </c>
      <c r="J2244" s="11" t="s">
        <v>78</v>
      </c>
      <c r="K2244" s="11" t="s">
        <v>32718</v>
      </c>
      <c r="L2244" s="11">
        <v>120</v>
      </c>
      <c r="M2244" s="11">
        <v>0</v>
      </c>
      <c r="N2244" s="11">
        <v>120</v>
      </c>
      <c r="O2244" s="11">
        <v>120</v>
      </c>
      <c r="P2244" s="11">
        <v>0</v>
      </c>
      <c r="Q2244" s="11">
        <v>0</v>
      </c>
      <c r="R2244" s="11">
        <v>120</v>
      </c>
      <c r="S2244" s="11">
        <v>120</v>
      </c>
      <c r="T2244" s="11">
        <v>0</v>
      </c>
      <c r="U2244" s="11">
        <v>1</v>
      </c>
      <c r="V2244" s="11">
        <v>2</v>
      </c>
      <c r="W2244" s="11">
        <v>0</v>
      </c>
      <c r="X2244" s="11">
        <v>0</v>
      </c>
      <c r="Y2244" s="11">
        <v>1</v>
      </c>
      <c r="Z2244" s="11">
        <v>2</v>
      </c>
      <c r="AA2244" s="12" t="s">
        <v>32958</v>
      </c>
      <c r="AB2244" s="17" t="str">
        <f t="shared" si="211"/>
        <v>Programme: BSc Health Studies</v>
      </c>
      <c r="AC2244" s="17">
        <f t="shared" si="212"/>
        <v>2</v>
      </c>
      <c r="AD2244" s="17">
        <f t="shared" si="213"/>
        <v>3</v>
      </c>
      <c r="AE2244" s="17" t="str">
        <f t="shared" si="214"/>
        <v/>
      </c>
      <c r="AF2244" s="17" t="str">
        <f t="shared" si="215"/>
        <v/>
      </c>
      <c r="AG2244" s="17" cm="1">
        <f t="array" ref="AG2244">IFERROR(IF(J2244="Level",INDEX($M2244:$S2244,AC2244+1),INDEX($M2244:$S2244,AC2244)),"")</f>
        <v>120</v>
      </c>
      <c r="AH2244" s="17" cm="1">
        <f t="array" ref="AH2244">IFERROR(IF(J2244="Level",INDEX($M2244:$S2244,AD2244+1),INDEX($M2244:$S2244,AD2244)),"")</f>
        <v>120</v>
      </c>
      <c r="AI2244" s="17" t="str" cm="1">
        <f t="array" ref="AI2244">IFERROR(INDEX($M2244:$S2244,AE2244),"")</f>
        <v/>
      </c>
      <c r="AJ2244" s="17" t="str" cm="1">
        <f t="array" ref="AJ2244">IFERROR(INDEX($M2244:$S2244,AF2244),"")</f>
        <v/>
      </c>
      <c r="AK2244" s="17" cm="1">
        <f t="array" ref="AK2244">IFERROR(IF(J2244="Level",INDEX($T2244:$Z2244,AC2244+1),INDEX($T2244:$Z2244,AC2244)),"")</f>
        <v>1</v>
      </c>
      <c r="AL2244" s="17" cm="1">
        <f t="array" ref="AL2244">IFERROR(IF(J2244="Level",INDEX($T2244:$Z2244,AD2244+1),INDEX($T2244:$Z2244,AD2244)),"")</f>
        <v>2</v>
      </c>
      <c r="AM2244" s="17" t="str" cm="1">
        <f t="array" ref="AM2244">IFERROR(INDEX($T2244:$Z2244,AE2244),"")</f>
        <v/>
      </c>
      <c r="AN2244" s="17" t="str" cm="1">
        <f t="array" ref="AN2244">IFERROR(INDEX($T2244:$Z2244,AF2244),"")</f>
        <v/>
      </c>
    </row>
    <row r="2245" spans="1:40" x14ac:dyDescent="0.2">
      <c r="A2245" s="17" t="str">
        <f t="shared" si="210"/>
        <v>BA Psychological Studies: UFA3PSYPSY03</v>
      </c>
      <c r="B2245" s="11" t="s">
        <v>987</v>
      </c>
      <c r="C2245" s="11" t="s">
        <v>31936</v>
      </c>
      <c r="D2245" s="11" t="s">
        <v>988</v>
      </c>
      <c r="E2245" s="11" t="s">
        <v>149</v>
      </c>
      <c r="F2245" s="11" t="s">
        <v>71</v>
      </c>
      <c r="G2245" s="11" t="s">
        <v>32717</v>
      </c>
      <c r="H2245" s="11" t="s">
        <v>77</v>
      </c>
      <c r="I2245" s="11">
        <v>2</v>
      </c>
      <c r="J2245" s="11" t="s">
        <v>78</v>
      </c>
      <c r="K2245" s="11" t="s">
        <v>32718</v>
      </c>
      <c r="L2245" s="11">
        <v>120</v>
      </c>
      <c r="M2245" s="11">
        <v>0</v>
      </c>
      <c r="N2245" s="11">
        <v>120</v>
      </c>
      <c r="O2245" s="11">
        <v>120</v>
      </c>
      <c r="P2245" s="11">
        <v>0</v>
      </c>
      <c r="Q2245" s="11">
        <v>0</v>
      </c>
      <c r="R2245" s="11">
        <v>120</v>
      </c>
      <c r="S2245" s="11">
        <v>120</v>
      </c>
      <c r="T2245" s="11">
        <v>0</v>
      </c>
      <c r="U2245" s="11">
        <v>1</v>
      </c>
      <c r="V2245" s="11">
        <v>2</v>
      </c>
      <c r="W2245" s="11">
        <v>0</v>
      </c>
      <c r="X2245" s="11">
        <v>0</v>
      </c>
      <c r="Y2245" s="11">
        <v>1</v>
      </c>
      <c r="Z2245" s="11">
        <v>2</v>
      </c>
      <c r="AA2245" s="12" t="s">
        <v>32958</v>
      </c>
      <c r="AB2245" s="17" t="str">
        <f t="shared" si="211"/>
        <v>Programme: BA Psychological Studies</v>
      </c>
      <c r="AC2245" s="17">
        <f t="shared" si="212"/>
        <v>2</v>
      </c>
      <c r="AD2245" s="17">
        <f t="shared" si="213"/>
        <v>3</v>
      </c>
      <c r="AE2245" s="17" t="str">
        <f t="shared" si="214"/>
        <v/>
      </c>
      <c r="AF2245" s="17" t="str">
        <f t="shared" si="215"/>
        <v/>
      </c>
      <c r="AG2245" s="17" cm="1">
        <f t="array" ref="AG2245">IFERROR(IF(J2245="Level",INDEX($M2245:$S2245,AC2245+1),INDEX($M2245:$S2245,AC2245)),"")</f>
        <v>120</v>
      </c>
      <c r="AH2245" s="17" cm="1">
        <f t="array" ref="AH2245">IFERROR(IF(J2245="Level",INDEX($M2245:$S2245,AD2245+1),INDEX($M2245:$S2245,AD2245)),"")</f>
        <v>120</v>
      </c>
      <c r="AI2245" s="17" t="str" cm="1">
        <f t="array" ref="AI2245">IFERROR(INDEX($M2245:$S2245,AE2245),"")</f>
        <v/>
      </c>
      <c r="AJ2245" s="17" t="str" cm="1">
        <f t="array" ref="AJ2245">IFERROR(INDEX($M2245:$S2245,AF2245),"")</f>
        <v/>
      </c>
      <c r="AK2245" s="17" cm="1">
        <f t="array" ref="AK2245">IFERROR(IF(J2245="Level",INDEX($T2245:$Z2245,AC2245+1),INDEX($T2245:$Z2245,AC2245)),"")</f>
        <v>1</v>
      </c>
      <c r="AL2245" s="17" cm="1">
        <f t="array" ref="AL2245">IFERROR(IF(J2245="Level",INDEX($T2245:$Z2245,AD2245+1),INDEX($T2245:$Z2245,AD2245)),"")</f>
        <v>2</v>
      </c>
      <c r="AM2245" s="17" t="str" cm="1">
        <f t="array" ref="AM2245">IFERROR(INDEX($T2245:$Z2245,AE2245),"")</f>
        <v/>
      </c>
      <c r="AN2245" s="17" t="str" cm="1">
        <f t="array" ref="AN2245">IFERROR(INDEX($T2245:$Z2245,AF2245),"")</f>
        <v/>
      </c>
    </row>
    <row r="2246" spans="1:40" x14ac:dyDescent="0.2">
      <c r="A2246" s="17" t="str">
        <f t="shared" si="210"/>
        <v>BSc Psychology: UFS3PSYPSY01</v>
      </c>
      <c r="B2246" s="11" t="s">
        <v>1173</v>
      </c>
      <c r="C2246" s="11" t="s">
        <v>31936</v>
      </c>
      <c r="D2246" s="11" t="s">
        <v>1174</v>
      </c>
      <c r="E2246" s="11" t="s">
        <v>149</v>
      </c>
      <c r="F2246" s="11" t="s">
        <v>71</v>
      </c>
      <c r="G2246" s="11" t="s">
        <v>32717</v>
      </c>
      <c r="H2246" s="11" t="s">
        <v>77</v>
      </c>
      <c r="I2246" s="11">
        <v>2</v>
      </c>
      <c r="J2246" s="11" t="s">
        <v>78</v>
      </c>
      <c r="K2246" s="11" t="s">
        <v>32718</v>
      </c>
      <c r="L2246" s="11">
        <v>120</v>
      </c>
      <c r="M2246" s="11">
        <v>0</v>
      </c>
      <c r="N2246" s="11">
        <v>120</v>
      </c>
      <c r="O2246" s="11">
        <v>120</v>
      </c>
      <c r="P2246" s="11">
        <v>0</v>
      </c>
      <c r="Q2246" s="11">
        <v>0</v>
      </c>
      <c r="R2246" s="11">
        <v>120</v>
      </c>
      <c r="S2246" s="11">
        <v>120</v>
      </c>
      <c r="T2246" s="11">
        <v>0</v>
      </c>
      <c r="U2246" s="11">
        <v>1</v>
      </c>
      <c r="V2246" s="11">
        <v>2</v>
      </c>
      <c r="W2246" s="11">
        <v>0</v>
      </c>
      <c r="X2246" s="11">
        <v>0</v>
      </c>
      <c r="Y2246" s="11">
        <v>1</v>
      </c>
      <c r="Z2246" s="11">
        <v>2</v>
      </c>
      <c r="AA2246" s="12" t="s">
        <v>32958</v>
      </c>
      <c r="AB2246" s="17" t="str">
        <f t="shared" si="211"/>
        <v>Programme: BSc Psychology</v>
      </c>
      <c r="AC2246" s="17">
        <f t="shared" si="212"/>
        <v>2</v>
      </c>
      <c r="AD2246" s="17">
        <f t="shared" si="213"/>
        <v>3</v>
      </c>
      <c r="AE2246" s="17" t="str">
        <f t="shared" si="214"/>
        <v/>
      </c>
      <c r="AF2246" s="17" t="str">
        <f t="shared" si="215"/>
        <v/>
      </c>
      <c r="AG2246" s="17" cm="1">
        <f t="array" ref="AG2246">IFERROR(IF(J2246="Level",INDEX($M2246:$S2246,AC2246+1),INDEX($M2246:$S2246,AC2246)),"")</f>
        <v>120</v>
      </c>
      <c r="AH2246" s="17" cm="1">
        <f t="array" ref="AH2246">IFERROR(IF(J2246="Level",INDEX($M2246:$S2246,AD2246+1),INDEX($M2246:$S2246,AD2246)),"")</f>
        <v>120</v>
      </c>
      <c r="AI2246" s="17" t="str" cm="1">
        <f t="array" ref="AI2246">IFERROR(INDEX($M2246:$S2246,AE2246),"")</f>
        <v/>
      </c>
      <c r="AJ2246" s="17" t="str" cm="1">
        <f t="array" ref="AJ2246">IFERROR(INDEX($M2246:$S2246,AF2246),"")</f>
        <v/>
      </c>
      <c r="AK2246" s="17" cm="1">
        <f t="array" ref="AK2246">IFERROR(IF(J2246="Level",INDEX($T2246:$Z2246,AC2246+1),INDEX($T2246:$Z2246,AC2246)),"")</f>
        <v>1</v>
      </c>
      <c r="AL2246" s="17" cm="1">
        <f t="array" ref="AL2246">IFERROR(IF(J2246="Level",INDEX($T2246:$Z2246,AD2246+1),INDEX($T2246:$Z2246,AD2246)),"")</f>
        <v>2</v>
      </c>
      <c r="AM2246" s="17" t="str" cm="1">
        <f t="array" ref="AM2246">IFERROR(INDEX($T2246:$Z2246,AE2246),"")</f>
        <v/>
      </c>
      <c r="AN2246" s="17" t="str" cm="1">
        <f t="array" ref="AN2246">IFERROR(INDEX($T2246:$Z2246,AF2246),"")</f>
        <v/>
      </c>
    </row>
    <row r="2247" spans="1:40" x14ac:dyDescent="0.2">
      <c r="A2247" s="17" t="str">
        <f t="shared" si="210"/>
        <v>BSc Psychology with Sport and Exercise Science: UFS3PSYPSY04</v>
      </c>
      <c r="B2247" s="11" t="s">
        <v>1175</v>
      </c>
      <c r="C2247" s="11" t="s">
        <v>31936</v>
      </c>
      <c r="D2247" s="11" t="s">
        <v>1176</v>
      </c>
      <c r="E2247" s="11" t="s">
        <v>149</v>
      </c>
      <c r="F2247" s="11" t="s">
        <v>71</v>
      </c>
      <c r="G2247" s="11" t="s">
        <v>32717</v>
      </c>
      <c r="H2247" s="11" t="s">
        <v>77</v>
      </c>
      <c r="I2247" s="11">
        <v>2</v>
      </c>
      <c r="J2247" s="11" t="s">
        <v>78</v>
      </c>
      <c r="K2247" s="11" t="s">
        <v>32718</v>
      </c>
      <c r="L2247" s="11">
        <v>120</v>
      </c>
      <c r="M2247" s="11">
        <v>0</v>
      </c>
      <c r="N2247" s="11">
        <v>120</v>
      </c>
      <c r="O2247" s="11">
        <v>120</v>
      </c>
      <c r="P2247" s="11">
        <v>0</v>
      </c>
      <c r="Q2247" s="11">
        <v>0</v>
      </c>
      <c r="R2247" s="11">
        <v>120</v>
      </c>
      <c r="S2247" s="11">
        <v>120</v>
      </c>
      <c r="T2247" s="11">
        <v>0</v>
      </c>
      <c r="U2247" s="11">
        <v>1</v>
      </c>
      <c r="V2247" s="11">
        <v>2</v>
      </c>
      <c r="W2247" s="11">
        <v>0</v>
      </c>
      <c r="X2247" s="11">
        <v>0</v>
      </c>
      <c r="Y2247" s="11">
        <v>1</v>
      </c>
      <c r="Z2247" s="11">
        <v>2</v>
      </c>
      <c r="AA2247" s="12" t="s">
        <v>32958</v>
      </c>
      <c r="AB2247" s="17" t="str">
        <f t="shared" si="211"/>
        <v>Programme: BSc Psychology with Sport and Exercise Science</v>
      </c>
      <c r="AC2247" s="17">
        <f t="shared" si="212"/>
        <v>2</v>
      </c>
      <c r="AD2247" s="17">
        <f t="shared" si="213"/>
        <v>3</v>
      </c>
      <c r="AE2247" s="17" t="str">
        <f t="shared" si="214"/>
        <v/>
      </c>
      <c r="AF2247" s="17" t="str">
        <f t="shared" si="215"/>
        <v/>
      </c>
      <c r="AG2247" s="17" cm="1">
        <f t="array" ref="AG2247">IFERROR(IF(J2247="Level",INDEX($M2247:$S2247,AC2247+1),INDEX($M2247:$S2247,AC2247)),"")</f>
        <v>120</v>
      </c>
      <c r="AH2247" s="17" cm="1">
        <f t="array" ref="AH2247">IFERROR(IF(J2247="Level",INDEX($M2247:$S2247,AD2247+1),INDEX($M2247:$S2247,AD2247)),"")</f>
        <v>120</v>
      </c>
      <c r="AI2247" s="17" t="str" cm="1">
        <f t="array" ref="AI2247">IFERROR(INDEX($M2247:$S2247,AE2247),"")</f>
        <v/>
      </c>
      <c r="AJ2247" s="17" t="str" cm="1">
        <f t="array" ref="AJ2247">IFERROR(INDEX($M2247:$S2247,AF2247),"")</f>
        <v/>
      </c>
      <c r="AK2247" s="17" cm="1">
        <f t="array" ref="AK2247">IFERROR(IF(J2247="Level",INDEX($T2247:$Z2247,AC2247+1),INDEX($T2247:$Z2247,AC2247)),"")</f>
        <v>1</v>
      </c>
      <c r="AL2247" s="17" cm="1">
        <f t="array" ref="AL2247">IFERROR(IF(J2247="Level",INDEX($T2247:$Z2247,AD2247+1),INDEX($T2247:$Z2247,AD2247)),"")</f>
        <v>2</v>
      </c>
      <c r="AM2247" s="17" t="str" cm="1">
        <f t="array" ref="AM2247">IFERROR(INDEX($T2247:$Z2247,AE2247),"")</f>
        <v/>
      </c>
      <c r="AN2247" s="17" t="str" cm="1">
        <f t="array" ref="AN2247">IFERROR(INDEX($T2247:$Z2247,AF2247),"")</f>
        <v/>
      </c>
    </row>
    <row r="2248" spans="1:40" x14ac:dyDescent="0.2">
      <c r="A2248" s="17" t="str">
        <f t="shared" si="210"/>
        <v>BSc Medical Imaging (Diagnostic Radiography): UFS3EMSEMS02</v>
      </c>
      <c r="B2248" s="11" t="s">
        <v>1223</v>
      </c>
      <c r="C2248" s="11" t="s">
        <v>31936</v>
      </c>
      <c r="D2248" s="11" t="s">
        <v>1224</v>
      </c>
      <c r="E2248" s="11" t="s">
        <v>1113</v>
      </c>
      <c r="F2248" s="11" t="s">
        <v>71</v>
      </c>
      <c r="G2248" s="11" t="s">
        <v>32717</v>
      </c>
      <c r="H2248" s="11" t="s">
        <v>77</v>
      </c>
      <c r="I2248" s="11">
        <v>2</v>
      </c>
      <c r="J2248" s="11" t="s">
        <v>78</v>
      </c>
      <c r="K2248" s="11" t="s">
        <v>32718</v>
      </c>
      <c r="L2248" s="11">
        <v>120</v>
      </c>
      <c r="M2248" s="11">
        <v>0</v>
      </c>
      <c r="N2248" s="11">
        <v>120</v>
      </c>
      <c r="O2248" s="11">
        <v>120</v>
      </c>
      <c r="P2248" s="11">
        <v>0</v>
      </c>
      <c r="Q2248" s="11">
        <v>0</v>
      </c>
      <c r="R2248" s="11">
        <v>120</v>
      </c>
      <c r="S2248" s="11">
        <v>120</v>
      </c>
      <c r="T2248" s="11">
        <v>0</v>
      </c>
      <c r="U2248" s="11">
        <v>1</v>
      </c>
      <c r="V2248" s="11">
        <v>2</v>
      </c>
      <c r="W2248" s="11">
        <v>0</v>
      </c>
      <c r="X2248" s="11">
        <v>0</v>
      </c>
      <c r="Y2248" s="11">
        <v>1</v>
      </c>
      <c r="Z2248" s="11">
        <v>2</v>
      </c>
      <c r="AA2248" s="12" t="s">
        <v>32958</v>
      </c>
      <c r="AB2248" s="17" t="str">
        <f t="shared" si="211"/>
        <v>Programme: BSc Medical Imaging (Diagnostic Radiography)</v>
      </c>
      <c r="AC2248" s="17">
        <f t="shared" si="212"/>
        <v>2</v>
      </c>
      <c r="AD2248" s="17">
        <f t="shared" si="213"/>
        <v>3</v>
      </c>
      <c r="AE2248" s="17" t="str">
        <f t="shared" si="214"/>
        <v/>
      </c>
      <c r="AF2248" s="17" t="str">
        <f t="shared" si="215"/>
        <v/>
      </c>
      <c r="AG2248" s="17" cm="1">
        <f t="array" ref="AG2248">IFERROR(IF(J2248="Level",INDEX($M2248:$S2248,AC2248+1),INDEX($M2248:$S2248,AC2248)),"")</f>
        <v>120</v>
      </c>
      <c r="AH2248" s="17" cm="1">
        <f t="array" ref="AH2248">IFERROR(IF(J2248="Level",INDEX($M2248:$S2248,AD2248+1),INDEX($M2248:$S2248,AD2248)),"")</f>
        <v>120</v>
      </c>
      <c r="AI2248" s="17" t="str" cm="1">
        <f t="array" ref="AI2248">IFERROR(INDEX($M2248:$S2248,AE2248),"")</f>
        <v/>
      </c>
      <c r="AJ2248" s="17" t="str" cm="1">
        <f t="array" ref="AJ2248">IFERROR(INDEX($M2248:$S2248,AF2248),"")</f>
        <v/>
      </c>
      <c r="AK2248" s="17" cm="1">
        <f t="array" ref="AK2248">IFERROR(IF(J2248="Level",INDEX($T2248:$Z2248,AC2248+1),INDEX($T2248:$Z2248,AC2248)),"")</f>
        <v>1</v>
      </c>
      <c r="AL2248" s="17" cm="1">
        <f t="array" ref="AL2248">IFERROR(IF(J2248="Level",INDEX($T2248:$Z2248,AD2248+1),INDEX($T2248:$Z2248,AD2248)),"")</f>
        <v>2</v>
      </c>
      <c r="AM2248" s="17" t="str" cm="1">
        <f t="array" ref="AM2248">IFERROR(INDEX($T2248:$Z2248,AE2248),"")</f>
        <v/>
      </c>
      <c r="AN2248" s="17" t="str" cm="1">
        <f t="array" ref="AN2248">IFERROR(INDEX($T2248:$Z2248,AF2248),"")</f>
        <v/>
      </c>
    </row>
    <row r="2249" spans="1:40" x14ac:dyDescent="0.2">
      <c r="A2249" s="17" t="str">
        <f t="shared" si="210"/>
        <v>BSc Health Science (Medical Imaging): UFS3EMSEMS03</v>
      </c>
      <c r="B2249" s="11" t="s">
        <v>1111</v>
      </c>
      <c r="C2249" s="11" t="s">
        <v>31936</v>
      </c>
      <c r="D2249" s="11" t="s">
        <v>1112</v>
      </c>
      <c r="E2249" s="11" t="s">
        <v>1113</v>
      </c>
      <c r="F2249" s="11" t="s">
        <v>71</v>
      </c>
      <c r="G2249" s="11" t="s">
        <v>32717</v>
      </c>
      <c r="H2249" s="11" t="s">
        <v>77</v>
      </c>
      <c r="I2249" s="11">
        <v>2</v>
      </c>
      <c r="J2249" s="11" t="s">
        <v>78</v>
      </c>
      <c r="K2249" s="11" t="s">
        <v>32718</v>
      </c>
      <c r="L2249" s="11">
        <v>120</v>
      </c>
      <c r="M2249" s="11">
        <v>0</v>
      </c>
      <c r="N2249" s="11">
        <v>120</v>
      </c>
      <c r="O2249" s="11">
        <v>120</v>
      </c>
      <c r="P2249" s="11">
        <v>0</v>
      </c>
      <c r="Q2249" s="11">
        <v>0</v>
      </c>
      <c r="R2249" s="11">
        <v>120</v>
      </c>
      <c r="S2249" s="11">
        <v>120</v>
      </c>
      <c r="T2249" s="11">
        <v>0</v>
      </c>
      <c r="U2249" s="11">
        <v>1</v>
      </c>
      <c r="V2249" s="11">
        <v>2</v>
      </c>
      <c r="W2249" s="11">
        <v>0</v>
      </c>
      <c r="X2249" s="11">
        <v>0</v>
      </c>
      <c r="Y2249" s="11">
        <v>1</v>
      </c>
      <c r="Z2249" s="11">
        <v>2</v>
      </c>
      <c r="AA2249" s="12" t="s">
        <v>32958</v>
      </c>
      <c r="AB2249" s="17" t="str">
        <f t="shared" si="211"/>
        <v>Programme: BSc Health Science (Medical Imaging)</v>
      </c>
      <c r="AC2249" s="17">
        <f t="shared" si="212"/>
        <v>2</v>
      </c>
      <c r="AD2249" s="17">
        <f t="shared" si="213"/>
        <v>3</v>
      </c>
      <c r="AE2249" s="17" t="str">
        <f t="shared" si="214"/>
        <v/>
      </c>
      <c r="AF2249" s="17" t="str">
        <f t="shared" si="215"/>
        <v/>
      </c>
      <c r="AG2249" s="17" cm="1">
        <f t="array" ref="AG2249">IFERROR(IF(J2249="Level",INDEX($M2249:$S2249,AC2249+1),INDEX($M2249:$S2249,AC2249)),"")</f>
        <v>120</v>
      </c>
      <c r="AH2249" s="17" cm="1">
        <f t="array" ref="AH2249">IFERROR(IF(J2249="Level",INDEX($M2249:$S2249,AD2249+1),INDEX($M2249:$S2249,AD2249)),"")</f>
        <v>120</v>
      </c>
      <c r="AI2249" s="17" t="str" cm="1">
        <f t="array" ref="AI2249">IFERROR(INDEX($M2249:$S2249,AE2249),"")</f>
        <v/>
      </c>
      <c r="AJ2249" s="17" t="str" cm="1">
        <f t="array" ref="AJ2249">IFERROR(INDEX($M2249:$S2249,AF2249),"")</f>
        <v/>
      </c>
      <c r="AK2249" s="17" cm="1">
        <f t="array" ref="AK2249">IFERROR(IF(J2249="Level",INDEX($T2249:$Z2249,AC2249+1),INDEX($T2249:$Z2249,AC2249)),"")</f>
        <v>1</v>
      </c>
      <c r="AL2249" s="17" cm="1">
        <f t="array" ref="AL2249">IFERROR(IF(J2249="Level",INDEX($T2249:$Z2249,AD2249+1),INDEX($T2249:$Z2249,AD2249)),"")</f>
        <v>2</v>
      </c>
      <c r="AM2249" s="17" t="str" cm="1">
        <f t="array" ref="AM2249">IFERROR(INDEX($T2249:$Z2249,AE2249),"")</f>
        <v/>
      </c>
      <c r="AN2249" s="17" t="str" cm="1">
        <f t="array" ref="AN2249">IFERROR(INDEX($T2249:$Z2249,AF2249),"")</f>
        <v/>
      </c>
    </row>
    <row r="2250" spans="1:40" x14ac:dyDescent="0.2">
      <c r="A2250" s="17" t="str">
        <f t="shared" si="210"/>
        <v>BSc Human Biosciences: UFS3SHSBIO01</v>
      </c>
      <c r="B2250" s="11" t="s">
        <v>1217</v>
      </c>
      <c r="C2250" s="11" t="s">
        <v>31936</v>
      </c>
      <c r="D2250" s="11" t="s">
        <v>1218</v>
      </c>
      <c r="E2250" s="11" t="s">
        <v>152</v>
      </c>
      <c r="F2250" s="11" t="s">
        <v>71</v>
      </c>
      <c r="G2250" s="11" t="s">
        <v>32717</v>
      </c>
      <c r="H2250" s="11" t="s">
        <v>77</v>
      </c>
      <c r="I2250" s="11">
        <v>2</v>
      </c>
      <c r="J2250" s="11" t="s">
        <v>78</v>
      </c>
      <c r="K2250" s="11" t="s">
        <v>32718</v>
      </c>
      <c r="L2250" s="11">
        <v>120</v>
      </c>
      <c r="M2250" s="11">
        <v>0</v>
      </c>
      <c r="N2250" s="11">
        <v>120</v>
      </c>
      <c r="O2250" s="11">
        <v>120</v>
      </c>
      <c r="P2250" s="11">
        <v>0</v>
      </c>
      <c r="Q2250" s="11">
        <v>0</v>
      </c>
      <c r="R2250" s="11">
        <v>120</v>
      </c>
      <c r="S2250" s="11">
        <v>120</v>
      </c>
      <c r="T2250" s="11">
        <v>0</v>
      </c>
      <c r="U2250" s="11">
        <v>1</v>
      </c>
      <c r="V2250" s="11">
        <v>2</v>
      </c>
      <c r="W2250" s="11">
        <v>0</v>
      </c>
      <c r="X2250" s="11">
        <v>0</v>
      </c>
      <c r="Y2250" s="11">
        <v>1</v>
      </c>
      <c r="Z2250" s="11">
        <v>2</v>
      </c>
      <c r="AA2250" s="12" t="s">
        <v>32958</v>
      </c>
      <c r="AB2250" s="17" t="str">
        <f t="shared" si="211"/>
        <v>Programme: BSc Human Biosciences</v>
      </c>
      <c r="AC2250" s="17">
        <f t="shared" si="212"/>
        <v>2</v>
      </c>
      <c r="AD2250" s="17">
        <f t="shared" si="213"/>
        <v>3</v>
      </c>
      <c r="AE2250" s="17" t="str">
        <f t="shared" si="214"/>
        <v/>
      </c>
      <c r="AF2250" s="17" t="str">
        <f t="shared" si="215"/>
        <v/>
      </c>
      <c r="AG2250" s="17" cm="1">
        <f t="array" ref="AG2250">IFERROR(IF(J2250="Level",INDEX($M2250:$S2250,AC2250+1),INDEX($M2250:$S2250,AC2250)),"")</f>
        <v>120</v>
      </c>
      <c r="AH2250" s="17" cm="1">
        <f t="array" ref="AH2250">IFERROR(IF(J2250="Level",INDEX($M2250:$S2250,AD2250+1),INDEX($M2250:$S2250,AD2250)),"")</f>
        <v>120</v>
      </c>
      <c r="AI2250" s="17" t="str" cm="1">
        <f t="array" ref="AI2250">IFERROR(INDEX($M2250:$S2250,AE2250),"")</f>
        <v/>
      </c>
      <c r="AJ2250" s="17" t="str" cm="1">
        <f t="array" ref="AJ2250">IFERROR(INDEX($M2250:$S2250,AF2250),"")</f>
        <v/>
      </c>
      <c r="AK2250" s="17" cm="1">
        <f t="array" ref="AK2250">IFERROR(IF(J2250="Level",INDEX($T2250:$Z2250,AC2250+1),INDEX($T2250:$Z2250,AC2250)),"")</f>
        <v>1</v>
      </c>
      <c r="AL2250" s="17" cm="1">
        <f t="array" ref="AL2250">IFERROR(IF(J2250="Level",INDEX($T2250:$Z2250,AD2250+1),INDEX($T2250:$Z2250,AD2250)),"")</f>
        <v>2</v>
      </c>
      <c r="AM2250" s="17" t="str" cm="1">
        <f t="array" ref="AM2250">IFERROR(INDEX($T2250:$Z2250,AE2250),"")</f>
        <v/>
      </c>
      <c r="AN2250" s="17" t="str" cm="1">
        <f t="array" ref="AN2250">IFERROR(INDEX($T2250:$Z2250,AF2250),"")</f>
        <v/>
      </c>
    </row>
    <row r="2251" spans="1:40" x14ac:dyDescent="0.2">
      <c r="A2251" s="17" t="str">
        <f t="shared" si="210"/>
        <v>BSc Exercise and Sport Sciences: UFS3SHSSHS01</v>
      </c>
      <c r="B2251" s="11" t="s">
        <v>1219</v>
      </c>
      <c r="C2251" s="11" t="s">
        <v>31936</v>
      </c>
      <c r="D2251" s="11" t="s">
        <v>1220</v>
      </c>
      <c r="E2251" s="11" t="s">
        <v>152</v>
      </c>
      <c r="F2251" s="11" t="s">
        <v>71</v>
      </c>
      <c r="G2251" s="11" t="s">
        <v>32717</v>
      </c>
      <c r="H2251" s="11" t="s">
        <v>77</v>
      </c>
      <c r="I2251" s="11">
        <v>2</v>
      </c>
      <c r="J2251" s="11" t="s">
        <v>78</v>
      </c>
      <c r="K2251" s="11" t="s">
        <v>32718</v>
      </c>
      <c r="L2251" s="11">
        <v>120</v>
      </c>
      <c r="M2251" s="11">
        <v>0</v>
      </c>
      <c r="N2251" s="11">
        <v>120</v>
      </c>
      <c r="O2251" s="11">
        <v>120</v>
      </c>
      <c r="P2251" s="11">
        <v>0</v>
      </c>
      <c r="Q2251" s="11">
        <v>0</v>
      </c>
      <c r="R2251" s="11">
        <v>120</v>
      </c>
      <c r="S2251" s="11">
        <v>120</v>
      </c>
      <c r="T2251" s="11">
        <v>0</v>
      </c>
      <c r="U2251" s="11">
        <v>1</v>
      </c>
      <c r="V2251" s="11">
        <v>2</v>
      </c>
      <c r="W2251" s="11">
        <v>0</v>
      </c>
      <c r="X2251" s="11">
        <v>0</v>
      </c>
      <c r="Y2251" s="11">
        <v>1</v>
      </c>
      <c r="Z2251" s="11">
        <v>2</v>
      </c>
      <c r="AA2251" s="12" t="s">
        <v>32958</v>
      </c>
      <c r="AB2251" s="17" t="str">
        <f t="shared" si="211"/>
        <v>Programme: BSc Exercise and Sport Sciences</v>
      </c>
      <c r="AC2251" s="17">
        <f t="shared" si="212"/>
        <v>2</v>
      </c>
      <c r="AD2251" s="17">
        <f t="shared" si="213"/>
        <v>3</v>
      </c>
      <c r="AE2251" s="17" t="str">
        <f t="shared" si="214"/>
        <v/>
      </c>
      <c r="AF2251" s="17" t="str">
        <f t="shared" si="215"/>
        <v/>
      </c>
      <c r="AG2251" s="17" cm="1">
        <f t="array" ref="AG2251">IFERROR(IF(J2251="Level",INDEX($M2251:$S2251,AC2251+1),INDEX($M2251:$S2251,AC2251)),"")</f>
        <v>120</v>
      </c>
      <c r="AH2251" s="17" cm="1">
        <f t="array" ref="AH2251">IFERROR(IF(J2251="Level",INDEX($M2251:$S2251,AD2251+1),INDEX($M2251:$S2251,AD2251)),"")</f>
        <v>120</v>
      </c>
      <c r="AI2251" s="17" t="str" cm="1">
        <f t="array" ref="AI2251">IFERROR(INDEX($M2251:$S2251,AE2251),"")</f>
        <v/>
      </c>
      <c r="AJ2251" s="17" t="str" cm="1">
        <f t="array" ref="AJ2251">IFERROR(INDEX($M2251:$S2251,AF2251),"")</f>
        <v/>
      </c>
      <c r="AK2251" s="17" cm="1">
        <f t="array" ref="AK2251">IFERROR(IF(J2251="Level",INDEX($T2251:$Z2251,AC2251+1),INDEX($T2251:$Z2251,AC2251)),"")</f>
        <v>1</v>
      </c>
      <c r="AL2251" s="17" cm="1">
        <f t="array" ref="AL2251">IFERROR(IF(J2251="Level",INDEX($T2251:$Z2251,AD2251+1),INDEX($T2251:$Z2251,AD2251)),"")</f>
        <v>2</v>
      </c>
      <c r="AM2251" s="17" t="str" cm="1">
        <f t="array" ref="AM2251">IFERROR(INDEX($T2251:$Z2251,AE2251),"")</f>
        <v/>
      </c>
      <c r="AN2251" s="17" t="str" cm="1">
        <f t="array" ref="AN2251">IFERROR(INDEX($T2251:$Z2251,AF2251),"")</f>
        <v/>
      </c>
    </row>
    <row r="2252" spans="1:40" x14ac:dyDescent="0.2">
      <c r="A2252" s="17" t="str">
        <f t="shared" si="210"/>
        <v>BSc Nutrition: UFS3SHSSHS02</v>
      </c>
      <c r="B2252" s="11" t="s">
        <v>1221</v>
      </c>
      <c r="C2252" s="11" t="s">
        <v>31936</v>
      </c>
      <c r="D2252" s="11" t="s">
        <v>1222</v>
      </c>
      <c r="E2252" s="11" t="s">
        <v>152</v>
      </c>
      <c r="F2252" s="11" t="s">
        <v>71</v>
      </c>
      <c r="G2252" s="11" t="s">
        <v>32717</v>
      </c>
      <c r="H2252" s="11" t="s">
        <v>77</v>
      </c>
      <c r="I2252" s="11">
        <v>2</v>
      </c>
      <c r="J2252" s="11" t="s">
        <v>78</v>
      </c>
      <c r="K2252" s="11" t="s">
        <v>32718</v>
      </c>
      <c r="L2252" s="11">
        <v>120</v>
      </c>
      <c r="M2252" s="11">
        <v>0</v>
      </c>
      <c r="N2252" s="11">
        <v>120</v>
      </c>
      <c r="O2252" s="11">
        <v>120</v>
      </c>
      <c r="P2252" s="11">
        <v>0</v>
      </c>
      <c r="Q2252" s="11">
        <v>0</v>
      </c>
      <c r="R2252" s="11">
        <v>120</v>
      </c>
      <c r="S2252" s="11">
        <v>120</v>
      </c>
      <c r="T2252" s="11">
        <v>0</v>
      </c>
      <c r="U2252" s="11">
        <v>1</v>
      </c>
      <c r="V2252" s="11">
        <v>2</v>
      </c>
      <c r="W2252" s="11">
        <v>0</v>
      </c>
      <c r="X2252" s="11">
        <v>0</v>
      </c>
      <c r="Y2252" s="11">
        <v>1</v>
      </c>
      <c r="Z2252" s="11">
        <v>2</v>
      </c>
      <c r="AA2252" s="12" t="s">
        <v>32958</v>
      </c>
      <c r="AB2252" s="17" t="str">
        <f t="shared" si="211"/>
        <v>Programme: BSc Nutrition</v>
      </c>
      <c r="AC2252" s="17">
        <f t="shared" si="212"/>
        <v>2</v>
      </c>
      <c r="AD2252" s="17">
        <f t="shared" si="213"/>
        <v>3</v>
      </c>
      <c r="AE2252" s="17" t="str">
        <f t="shared" si="214"/>
        <v/>
      </c>
      <c r="AF2252" s="17" t="str">
        <f t="shared" si="215"/>
        <v/>
      </c>
      <c r="AG2252" s="17" cm="1">
        <f t="array" ref="AG2252">IFERROR(IF(J2252="Level",INDEX($M2252:$S2252,AC2252+1),INDEX($M2252:$S2252,AC2252)),"")</f>
        <v>120</v>
      </c>
      <c r="AH2252" s="17" cm="1">
        <f t="array" ref="AH2252">IFERROR(IF(J2252="Level",INDEX($M2252:$S2252,AD2252+1),INDEX($M2252:$S2252,AD2252)),"")</f>
        <v>120</v>
      </c>
      <c r="AI2252" s="17" t="str" cm="1">
        <f t="array" ref="AI2252">IFERROR(INDEX($M2252:$S2252,AE2252),"")</f>
        <v/>
      </c>
      <c r="AJ2252" s="17" t="str" cm="1">
        <f t="array" ref="AJ2252">IFERROR(INDEX($M2252:$S2252,AF2252),"")</f>
        <v/>
      </c>
      <c r="AK2252" s="17" cm="1">
        <f t="array" ref="AK2252">IFERROR(IF(J2252="Level",INDEX($T2252:$Z2252,AC2252+1),INDEX($T2252:$Z2252,AC2252)),"")</f>
        <v>1</v>
      </c>
      <c r="AL2252" s="17" cm="1">
        <f t="array" ref="AL2252">IFERROR(IF(J2252="Level",INDEX($T2252:$Z2252,AD2252+1),INDEX($T2252:$Z2252,AD2252)),"")</f>
        <v>2</v>
      </c>
      <c r="AM2252" s="17" t="str" cm="1">
        <f t="array" ref="AM2252">IFERROR(INDEX($T2252:$Z2252,AE2252),"")</f>
        <v/>
      </c>
      <c r="AN2252" s="17" t="str" cm="1">
        <f t="array" ref="AN2252">IFERROR(INDEX($T2252:$Z2252,AF2252),"")</f>
        <v/>
      </c>
    </row>
    <row r="2253" spans="1:40" x14ac:dyDescent="0.2">
      <c r="A2253" s="17" t="str">
        <f t="shared" si="210"/>
        <v>BSc Data Science with International Foundation Year: UFS4ECSINT01</v>
      </c>
      <c r="B2253" s="11" t="s">
        <v>32069</v>
      </c>
      <c r="C2253" s="11" t="s">
        <v>31936</v>
      </c>
      <c r="D2253" s="11" t="s">
        <v>32802</v>
      </c>
      <c r="E2253" s="11" t="s">
        <v>420</v>
      </c>
      <c r="F2253" s="11" t="s">
        <v>82</v>
      </c>
      <c r="G2253" s="11" t="s">
        <v>32803</v>
      </c>
      <c r="H2253" s="11" t="s">
        <v>77</v>
      </c>
      <c r="I2253" s="11">
        <v>2</v>
      </c>
      <c r="J2253" s="11" t="s">
        <v>78</v>
      </c>
      <c r="K2253" s="11" t="s">
        <v>32718</v>
      </c>
      <c r="L2253" s="11">
        <v>120</v>
      </c>
      <c r="M2253" s="11">
        <v>0</v>
      </c>
      <c r="N2253" s="11">
        <v>120</v>
      </c>
      <c r="O2253" s="11">
        <v>120</v>
      </c>
      <c r="P2253" s="11">
        <v>0</v>
      </c>
      <c r="Q2253" s="11">
        <v>0</v>
      </c>
      <c r="R2253" s="11">
        <v>120</v>
      </c>
      <c r="S2253" s="11">
        <v>120</v>
      </c>
      <c r="T2253" s="11">
        <v>0</v>
      </c>
      <c r="U2253" s="11">
        <v>1</v>
      </c>
      <c r="V2253" s="11">
        <v>2</v>
      </c>
      <c r="W2253" s="11">
        <v>0</v>
      </c>
      <c r="X2253" s="11">
        <v>0</v>
      </c>
      <c r="Y2253" s="11">
        <v>1</v>
      </c>
      <c r="Z2253" s="11">
        <v>2</v>
      </c>
      <c r="AA2253" s="12" t="s">
        <v>32958</v>
      </c>
      <c r="AB2253" s="17" t="str">
        <f t="shared" si="211"/>
        <v>Programme: BSc Data Science with International Foundation Year</v>
      </c>
      <c r="AC2253" s="17">
        <f t="shared" si="212"/>
        <v>2</v>
      </c>
      <c r="AD2253" s="17">
        <f t="shared" si="213"/>
        <v>3</v>
      </c>
      <c r="AE2253" s="17" t="str">
        <f t="shared" si="214"/>
        <v/>
      </c>
      <c r="AF2253" s="17" t="str">
        <f t="shared" si="215"/>
        <v/>
      </c>
      <c r="AG2253" s="17" cm="1">
        <f t="array" ref="AG2253">IFERROR(IF(J2253="Level",INDEX($M2253:$S2253,AC2253+1),INDEX($M2253:$S2253,AC2253)),"")</f>
        <v>120</v>
      </c>
      <c r="AH2253" s="17" cm="1">
        <f t="array" ref="AH2253">IFERROR(IF(J2253="Level",INDEX($M2253:$S2253,AD2253+1),INDEX($M2253:$S2253,AD2253)),"")</f>
        <v>120</v>
      </c>
      <c r="AI2253" s="17" t="str" cm="1">
        <f t="array" ref="AI2253">IFERROR(INDEX($M2253:$S2253,AE2253),"")</f>
        <v/>
      </c>
      <c r="AJ2253" s="17" t="str" cm="1">
        <f t="array" ref="AJ2253">IFERROR(INDEX($M2253:$S2253,AF2253),"")</f>
        <v/>
      </c>
      <c r="AK2253" s="17" cm="1">
        <f t="array" ref="AK2253">IFERROR(IF(J2253="Level",INDEX($T2253:$Z2253,AC2253+1),INDEX($T2253:$Z2253,AC2253)),"")</f>
        <v>1</v>
      </c>
      <c r="AL2253" s="17" cm="1">
        <f t="array" ref="AL2253">IFERROR(IF(J2253="Level",INDEX($T2253:$Z2253,AD2253+1),INDEX($T2253:$Z2253,AD2253)),"")</f>
        <v>2</v>
      </c>
      <c r="AM2253" s="17" t="str" cm="1">
        <f t="array" ref="AM2253">IFERROR(INDEX($T2253:$Z2253,AE2253),"")</f>
        <v/>
      </c>
      <c r="AN2253" s="17" t="str" cm="1">
        <f t="array" ref="AN2253">IFERROR(INDEX($T2253:$Z2253,AF2253),"")</f>
        <v/>
      </c>
    </row>
    <row r="2254" spans="1:40" x14ac:dyDescent="0.2">
      <c r="A2254" s="17" t="str">
        <f t="shared" si="210"/>
        <v>BSc Computer Science with International Foundation Year: UFS4ECSINT02</v>
      </c>
      <c r="B2254" s="11" t="s">
        <v>32073</v>
      </c>
      <c r="C2254" s="11" t="s">
        <v>31936</v>
      </c>
      <c r="D2254" s="11" t="s">
        <v>32808</v>
      </c>
      <c r="E2254" s="11" t="s">
        <v>420</v>
      </c>
      <c r="F2254" s="11" t="s">
        <v>82</v>
      </c>
      <c r="G2254" s="11" t="s">
        <v>32803</v>
      </c>
      <c r="H2254" s="11" t="s">
        <v>77</v>
      </c>
      <c r="I2254" s="11">
        <v>2</v>
      </c>
      <c r="J2254" s="11" t="s">
        <v>78</v>
      </c>
      <c r="K2254" s="11" t="s">
        <v>32718</v>
      </c>
      <c r="L2254" s="11">
        <v>120</v>
      </c>
      <c r="M2254" s="11">
        <v>0</v>
      </c>
      <c r="N2254" s="11">
        <v>120</v>
      </c>
      <c r="O2254" s="11">
        <v>120</v>
      </c>
      <c r="P2254" s="11">
        <v>0</v>
      </c>
      <c r="Q2254" s="11">
        <v>0</v>
      </c>
      <c r="R2254" s="11">
        <v>120</v>
      </c>
      <c r="S2254" s="11">
        <v>120</v>
      </c>
      <c r="T2254" s="11">
        <v>0</v>
      </c>
      <c r="U2254" s="11">
        <v>1</v>
      </c>
      <c r="V2254" s="11">
        <v>2</v>
      </c>
      <c r="W2254" s="11">
        <v>0</v>
      </c>
      <c r="X2254" s="11">
        <v>0</v>
      </c>
      <c r="Y2254" s="11">
        <v>1</v>
      </c>
      <c r="Z2254" s="11">
        <v>2</v>
      </c>
      <c r="AA2254" s="12" t="s">
        <v>32958</v>
      </c>
      <c r="AB2254" s="17" t="str">
        <f t="shared" si="211"/>
        <v>Programme: BSc Computer Science with International Foundation Year</v>
      </c>
      <c r="AC2254" s="17">
        <f t="shared" si="212"/>
        <v>2</v>
      </c>
      <c r="AD2254" s="17">
        <f t="shared" si="213"/>
        <v>3</v>
      </c>
      <c r="AE2254" s="17" t="str">
        <f t="shared" si="214"/>
        <v/>
      </c>
      <c r="AF2254" s="17" t="str">
        <f t="shared" si="215"/>
        <v/>
      </c>
      <c r="AG2254" s="17" cm="1">
        <f t="array" ref="AG2254">IFERROR(IF(J2254="Level",INDEX($M2254:$S2254,AC2254+1),INDEX($M2254:$S2254,AC2254)),"")</f>
        <v>120</v>
      </c>
      <c r="AH2254" s="17" cm="1">
        <f t="array" ref="AH2254">IFERROR(IF(J2254="Level",INDEX($M2254:$S2254,AD2254+1),INDEX($M2254:$S2254,AD2254)),"")</f>
        <v>120</v>
      </c>
      <c r="AI2254" s="17" t="str" cm="1">
        <f t="array" ref="AI2254">IFERROR(INDEX($M2254:$S2254,AE2254),"")</f>
        <v/>
      </c>
      <c r="AJ2254" s="17" t="str" cm="1">
        <f t="array" ref="AJ2254">IFERROR(INDEX($M2254:$S2254,AF2254),"")</f>
        <v/>
      </c>
      <c r="AK2254" s="17" cm="1">
        <f t="array" ref="AK2254">IFERROR(IF(J2254="Level",INDEX($T2254:$Z2254,AC2254+1),INDEX($T2254:$Z2254,AC2254)),"")</f>
        <v>1</v>
      </c>
      <c r="AL2254" s="17" cm="1">
        <f t="array" ref="AL2254">IFERROR(IF(J2254="Level",INDEX($T2254:$Z2254,AD2254+1),INDEX($T2254:$Z2254,AD2254)),"")</f>
        <v>2</v>
      </c>
      <c r="AM2254" s="17" t="str" cm="1">
        <f t="array" ref="AM2254">IFERROR(INDEX($T2254:$Z2254,AE2254),"")</f>
        <v/>
      </c>
      <c r="AN2254" s="17" t="str" cm="1">
        <f t="array" ref="AN2254">IFERROR(INDEX($T2254:$Z2254,AF2254),"")</f>
        <v/>
      </c>
    </row>
    <row r="2255" spans="1:40" x14ac:dyDescent="0.2">
      <c r="A2255" s="17" t="str">
        <f t="shared" si="210"/>
        <v>BEng Engineering with International Foundation Year: UFN4ECSINT01</v>
      </c>
      <c r="B2255" s="11" t="s">
        <v>1636</v>
      </c>
      <c r="C2255" s="11" t="s">
        <v>31936</v>
      </c>
      <c r="D2255" s="11" t="s">
        <v>32823</v>
      </c>
      <c r="E2255" s="11" t="s">
        <v>409</v>
      </c>
      <c r="F2255" s="11" t="s">
        <v>82</v>
      </c>
      <c r="G2255" s="11" t="s">
        <v>32803</v>
      </c>
      <c r="H2255" s="11" t="s">
        <v>77</v>
      </c>
      <c r="I2255" s="11">
        <v>2</v>
      </c>
      <c r="J2255" s="11" t="s">
        <v>78</v>
      </c>
      <c r="K2255" s="11" t="s">
        <v>32718</v>
      </c>
      <c r="L2255" s="11">
        <v>120</v>
      </c>
      <c r="M2255" s="11">
        <v>0</v>
      </c>
      <c r="N2255" s="11">
        <v>120</v>
      </c>
      <c r="O2255" s="11">
        <v>120</v>
      </c>
      <c r="P2255" s="11">
        <v>0</v>
      </c>
      <c r="Q2255" s="11">
        <v>0</v>
      </c>
      <c r="R2255" s="11">
        <v>120</v>
      </c>
      <c r="S2255" s="11">
        <v>120</v>
      </c>
      <c r="T2255" s="11">
        <v>0</v>
      </c>
      <c r="U2255" s="11">
        <v>1</v>
      </c>
      <c r="V2255" s="11">
        <v>2</v>
      </c>
      <c r="W2255" s="11">
        <v>0</v>
      </c>
      <c r="X2255" s="11">
        <v>0</v>
      </c>
      <c r="Y2255" s="11">
        <v>1</v>
      </c>
      <c r="Z2255" s="11">
        <v>2</v>
      </c>
      <c r="AA2255" s="12" t="s">
        <v>32958</v>
      </c>
      <c r="AB2255" s="17" t="str">
        <f t="shared" si="211"/>
        <v>Programme: BEng Engineering with International Foundation Year</v>
      </c>
      <c r="AC2255" s="17">
        <f t="shared" si="212"/>
        <v>2</v>
      </c>
      <c r="AD2255" s="17">
        <f t="shared" si="213"/>
        <v>3</v>
      </c>
      <c r="AE2255" s="17" t="str">
        <f t="shared" si="214"/>
        <v/>
      </c>
      <c r="AF2255" s="17" t="str">
        <f t="shared" si="215"/>
        <v/>
      </c>
      <c r="AG2255" s="17" cm="1">
        <f t="array" ref="AG2255">IFERROR(IF(J2255="Level",INDEX($M2255:$S2255,AC2255+1),INDEX($M2255:$S2255,AC2255)),"")</f>
        <v>120</v>
      </c>
      <c r="AH2255" s="17" cm="1">
        <f t="array" ref="AH2255">IFERROR(IF(J2255="Level",INDEX($M2255:$S2255,AD2255+1),INDEX($M2255:$S2255,AD2255)),"")</f>
        <v>120</v>
      </c>
      <c r="AI2255" s="17" t="str" cm="1">
        <f t="array" ref="AI2255">IFERROR(INDEX($M2255:$S2255,AE2255),"")</f>
        <v/>
      </c>
      <c r="AJ2255" s="17" t="str" cm="1">
        <f t="array" ref="AJ2255">IFERROR(INDEX($M2255:$S2255,AF2255),"")</f>
        <v/>
      </c>
      <c r="AK2255" s="17" cm="1">
        <f t="array" ref="AK2255">IFERROR(IF(J2255="Level",INDEX($T2255:$Z2255,AC2255+1),INDEX($T2255:$Z2255,AC2255)),"")</f>
        <v>1</v>
      </c>
      <c r="AL2255" s="17" cm="1">
        <f t="array" ref="AL2255">IFERROR(IF(J2255="Level",INDEX($T2255:$Z2255,AD2255+1),INDEX($T2255:$Z2255,AD2255)),"")</f>
        <v>2</v>
      </c>
      <c r="AM2255" s="17" t="str" cm="1">
        <f t="array" ref="AM2255">IFERROR(INDEX($T2255:$Z2255,AE2255),"")</f>
        <v/>
      </c>
      <c r="AN2255" s="17" t="str" cm="1">
        <f t="array" ref="AN2255">IFERROR(INDEX($T2255:$Z2255,AF2255),"")</f>
        <v/>
      </c>
    </row>
    <row r="2256" spans="1:40" ht="25.5" x14ac:dyDescent="0.2">
      <c r="A2256" s="17" t="str">
        <f t="shared" si="210"/>
        <v>BEng Materials Engineering with International Foundation Year: UFN4ECSINT02</v>
      </c>
      <c r="B2256" s="11" t="s">
        <v>1637</v>
      </c>
      <c r="C2256" s="11" t="s">
        <v>31936</v>
      </c>
      <c r="D2256" s="11" t="s">
        <v>32822</v>
      </c>
      <c r="E2256" s="11" t="s">
        <v>409</v>
      </c>
      <c r="F2256" s="11" t="s">
        <v>82</v>
      </c>
      <c r="G2256" s="11" t="s">
        <v>32803</v>
      </c>
      <c r="H2256" s="11" t="s">
        <v>77</v>
      </c>
      <c r="I2256" s="11">
        <v>2</v>
      </c>
      <c r="J2256" s="11" t="s">
        <v>78</v>
      </c>
      <c r="K2256" s="11" t="s">
        <v>32718</v>
      </c>
      <c r="L2256" s="11">
        <v>120</v>
      </c>
      <c r="M2256" s="11">
        <v>0</v>
      </c>
      <c r="N2256" s="11">
        <v>120</v>
      </c>
      <c r="O2256" s="11">
        <v>120</v>
      </c>
      <c r="P2256" s="11">
        <v>0</v>
      </c>
      <c r="Q2256" s="11">
        <v>0</v>
      </c>
      <c r="R2256" s="11">
        <v>120</v>
      </c>
      <c r="S2256" s="11">
        <v>120</v>
      </c>
      <c r="T2256" s="11">
        <v>0</v>
      </c>
      <c r="U2256" s="11">
        <v>1</v>
      </c>
      <c r="V2256" s="11">
        <v>2</v>
      </c>
      <c r="W2256" s="11">
        <v>0</v>
      </c>
      <c r="X2256" s="11">
        <v>0</v>
      </c>
      <c r="Y2256" s="11">
        <v>1</v>
      </c>
      <c r="Z2256" s="11">
        <v>2</v>
      </c>
      <c r="AA2256" s="12" t="s">
        <v>32958</v>
      </c>
      <c r="AB2256" s="17" t="str">
        <f t="shared" si="211"/>
        <v>Programme: BEng Materials Engineering with International Foundation Year</v>
      </c>
      <c r="AC2256" s="17">
        <f t="shared" si="212"/>
        <v>2</v>
      </c>
      <c r="AD2256" s="17">
        <f t="shared" si="213"/>
        <v>3</v>
      </c>
      <c r="AE2256" s="17" t="str">
        <f t="shared" si="214"/>
        <v/>
      </c>
      <c r="AF2256" s="17" t="str">
        <f t="shared" si="215"/>
        <v/>
      </c>
      <c r="AG2256" s="17" cm="1">
        <f t="array" ref="AG2256">IFERROR(IF(J2256="Level",INDEX($M2256:$S2256,AC2256+1),INDEX($M2256:$S2256,AC2256)),"")</f>
        <v>120</v>
      </c>
      <c r="AH2256" s="17" cm="1">
        <f t="array" ref="AH2256">IFERROR(IF(J2256="Level",INDEX($M2256:$S2256,AD2256+1),INDEX($M2256:$S2256,AD2256)),"")</f>
        <v>120</v>
      </c>
      <c r="AI2256" s="17" t="str" cm="1">
        <f t="array" ref="AI2256">IFERROR(INDEX($M2256:$S2256,AE2256),"")</f>
        <v/>
      </c>
      <c r="AJ2256" s="17" t="str" cm="1">
        <f t="array" ref="AJ2256">IFERROR(INDEX($M2256:$S2256,AF2256),"")</f>
        <v/>
      </c>
      <c r="AK2256" s="17" cm="1">
        <f t="array" ref="AK2256">IFERROR(IF(J2256="Level",INDEX($T2256:$Z2256,AC2256+1),INDEX($T2256:$Z2256,AC2256)),"")</f>
        <v>1</v>
      </c>
      <c r="AL2256" s="17" cm="1">
        <f t="array" ref="AL2256">IFERROR(IF(J2256="Level",INDEX($T2256:$Z2256,AD2256+1),INDEX($T2256:$Z2256,AD2256)),"")</f>
        <v>2</v>
      </c>
      <c r="AM2256" s="17" t="str" cm="1">
        <f t="array" ref="AM2256">IFERROR(INDEX($T2256:$Z2256,AE2256),"")</f>
        <v/>
      </c>
      <c r="AN2256" s="17" t="str" cm="1">
        <f t="array" ref="AN2256">IFERROR(INDEX($T2256:$Z2256,AF2256),"")</f>
        <v/>
      </c>
    </row>
    <row r="2257" spans="1:40" x14ac:dyDescent="0.2">
      <c r="A2257" s="17" t="str">
        <f t="shared" si="210"/>
        <v>BEng Civil Engineering with International Foundation Year: UFN4ECSINT03</v>
      </c>
      <c r="B2257" s="11" t="s">
        <v>1638</v>
      </c>
      <c r="C2257" s="11" t="s">
        <v>31936</v>
      </c>
      <c r="D2257" s="11" t="s">
        <v>32827</v>
      </c>
      <c r="E2257" s="11" t="s">
        <v>409</v>
      </c>
      <c r="F2257" s="11" t="s">
        <v>82</v>
      </c>
      <c r="G2257" s="11" t="s">
        <v>32803</v>
      </c>
      <c r="H2257" s="11" t="s">
        <v>77</v>
      </c>
      <c r="I2257" s="11">
        <v>2</v>
      </c>
      <c r="J2257" s="11" t="s">
        <v>78</v>
      </c>
      <c r="K2257" s="11" t="s">
        <v>32718</v>
      </c>
      <c r="L2257" s="11">
        <v>120</v>
      </c>
      <c r="M2257" s="11">
        <v>0</v>
      </c>
      <c r="N2257" s="11">
        <v>120</v>
      </c>
      <c r="O2257" s="11">
        <v>120</v>
      </c>
      <c r="P2257" s="11">
        <v>0</v>
      </c>
      <c r="Q2257" s="11">
        <v>0</v>
      </c>
      <c r="R2257" s="11">
        <v>120</v>
      </c>
      <c r="S2257" s="11">
        <v>120</v>
      </c>
      <c r="T2257" s="11">
        <v>0</v>
      </c>
      <c r="U2257" s="11">
        <v>1</v>
      </c>
      <c r="V2257" s="11">
        <v>2</v>
      </c>
      <c r="W2257" s="11">
        <v>0</v>
      </c>
      <c r="X2257" s="11">
        <v>0</v>
      </c>
      <c r="Y2257" s="11">
        <v>1</v>
      </c>
      <c r="Z2257" s="11">
        <v>2</v>
      </c>
      <c r="AA2257" s="12" t="s">
        <v>32958</v>
      </c>
      <c r="AB2257" s="17" t="str">
        <f t="shared" si="211"/>
        <v>Programme: BEng Civil Engineering with International Foundation Year</v>
      </c>
      <c r="AC2257" s="17">
        <f t="shared" si="212"/>
        <v>2</v>
      </c>
      <c r="AD2257" s="17">
        <f t="shared" si="213"/>
        <v>3</v>
      </c>
      <c r="AE2257" s="17" t="str">
        <f t="shared" si="214"/>
        <v/>
      </c>
      <c r="AF2257" s="17" t="str">
        <f t="shared" si="215"/>
        <v/>
      </c>
      <c r="AG2257" s="17" cm="1">
        <f t="array" ref="AG2257">IFERROR(IF(J2257="Level",INDEX($M2257:$S2257,AC2257+1),INDEX($M2257:$S2257,AC2257)),"")</f>
        <v>120</v>
      </c>
      <c r="AH2257" s="17" cm="1">
        <f t="array" ref="AH2257">IFERROR(IF(J2257="Level",INDEX($M2257:$S2257,AD2257+1),INDEX($M2257:$S2257,AD2257)),"")</f>
        <v>120</v>
      </c>
      <c r="AI2257" s="17" t="str" cm="1">
        <f t="array" ref="AI2257">IFERROR(INDEX($M2257:$S2257,AE2257),"")</f>
        <v/>
      </c>
      <c r="AJ2257" s="17" t="str" cm="1">
        <f t="array" ref="AJ2257">IFERROR(INDEX($M2257:$S2257,AF2257),"")</f>
        <v/>
      </c>
      <c r="AK2257" s="17" cm="1">
        <f t="array" ref="AK2257">IFERROR(IF(J2257="Level",INDEX($T2257:$Z2257,AC2257+1),INDEX($T2257:$Z2257,AC2257)),"")</f>
        <v>1</v>
      </c>
      <c r="AL2257" s="17" cm="1">
        <f t="array" ref="AL2257">IFERROR(IF(J2257="Level",INDEX($T2257:$Z2257,AD2257+1),INDEX($T2257:$Z2257,AD2257)),"")</f>
        <v>2</v>
      </c>
      <c r="AM2257" s="17" t="str" cm="1">
        <f t="array" ref="AM2257">IFERROR(INDEX($T2257:$Z2257,AE2257),"")</f>
        <v/>
      </c>
      <c r="AN2257" s="17" t="str" cm="1">
        <f t="array" ref="AN2257">IFERROR(INDEX($T2257:$Z2257,AF2257),"")</f>
        <v/>
      </c>
    </row>
    <row r="2258" spans="1:40" ht="25.5" x14ac:dyDescent="0.2">
      <c r="A2258" s="17" t="str">
        <f t="shared" si="210"/>
        <v>BEng Mechanical Engineering with International Foundation Year: UFN4ECSINT04</v>
      </c>
      <c r="B2258" s="11" t="s">
        <v>1639</v>
      </c>
      <c r="C2258" s="11" t="s">
        <v>31936</v>
      </c>
      <c r="D2258" s="11" t="s">
        <v>32821</v>
      </c>
      <c r="E2258" s="11" t="s">
        <v>409</v>
      </c>
      <c r="F2258" s="11" t="s">
        <v>82</v>
      </c>
      <c r="G2258" s="11" t="s">
        <v>32803</v>
      </c>
      <c r="H2258" s="11" t="s">
        <v>77</v>
      </c>
      <c r="I2258" s="11">
        <v>2</v>
      </c>
      <c r="J2258" s="11" t="s">
        <v>78</v>
      </c>
      <c r="K2258" s="11" t="s">
        <v>32718</v>
      </c>
      <c r="L2258" s="11">
        <v>120</v>
      </c>
      <c r="M2258" s="11">
        <v>0</v>
      </c>
      <c r="N2258" s="11">
        <v>120</v>
      </c>
      <c r="O2258" s="11">
        <v>120</v>
      </c>
      <c r="P2258" s="11">
        <v>0</v>
      </c>
      <c r="Q2258" s="11">
        <v>0</v>
      </c>
      <c r="R2258" s="11">
        <v>120</v>
      </c>
      <c r="S2258" s="11">
        <v>120</v>
      </c>
      <c r="T2258" s="11">
        <v>0</v>
      </c>
      <c r="U2258" s="11">
        <v>1</v>
      </c>
      <c r="V2258" s="11">
        <v>2</v>
      </c>
      <c r="W2258" s="11">
        <v>0</v>
      </c>
      <c r="X2258" s="11">
        <v>0</v>
      </c>
      <c r="Y2258" s="11">
        <v>1</v>
      </c>
      <c r="Z2258" s="11">
        <v>2</v>
      </c>
      <c r="AA2258" s="12" t="s">
        <v>32958</v>
      </c>
      <c r="AB2258" s="17" t="str">
        <f t="shared" si="211"/>
        <v>Programme: BEng Mechanical Engineering with International Foundation Year</v>
      </c>
      <c r="AC2258" s="17">
        <f t="shared" si="212"/>
        <v>2</v>
      </c>
      <c r="AD2258" s="17">
        <f t="shared" si="213"/>
        <v>3</v>
      </c>
      <c r="AE2258" s="17" t="str">
        <f t="shared" si="214"/>
        <v/>
      </c>
      <c r="AF2258" s="17" t="str">
        <f t="shared" si="215"/>
        <v/>
      </c>
      <c r="AG2258" s="17" cm="1">
        <f t="array" ref="AG2258">IFERROR(IF(J2258="Level",INDEX($M2258:$S2258,AC2258+1),INDEX($M2258:$S2258,AC2258)),"")</f>
        <v>120</v>
      </c>
      <c r="AH2258" s="17" cm="1">
        <f t="array" ref="AH2258">IFERROR(IF(J2258="Level",INDEX($M2258:$S2258,AD2258+1),INDEX($M2258:$S2258,AD2258)),"")</f>
        <v>120</v>
      </c>
      <c r="AI2258" s="17" t="str" cm="1">
        <f t="array" ref="AI2258">IFERROR(INDEX($M2258:$S2258,AE2258),"")</f>
        <v/>
      </c>
      <c r="AJ2258" s="17" t="str" cm="1">
        <f t="array" ref="AJ2258">IFERROR(INDEX($M2258:$S2258,AF2258),"")</f>
        <v/>
      </c>
      <c r="AK2258" s="17" cm="1">
        <f t="array" ref="AK2258">IFERROR(IF(J2258="Level",INDEX($T2258:$Z2258,AC2258+1),INDEX($T2258:$Z2258,AC2258)),"")</f>
        <v>1</v>
      </c>
      <c r="AL2258" s="17" cm="1">
        <f t="array" ref="AL2258">IFERROR(IF(J2258="Level",INDEX($T2258:$Z2258,AD2258+1),INDEX($T2258:$Z2258,AD2258)),"")</f>
        <v>2</v>
      </c>
      <c r="AM2258" s="17" t="str" cm="1">
        <f t="array" ref="AM2258">IFERROR(INDEX($T2258:$Z2258,AE2258),"")</f>
        <v/>
      </c>
      <c r="AN2258" s="17" t="str" cm="1">
        <f t="array" ref="AN2258">IFERROR(INDEX($T2258:$Z2258,AF2258),"")</f>
        <v/>
      </c>
    </row>
    <row r="2259" spans="1:40" ht="25.5" x14ac:dyDescent="0.2">
      <c r="A2259" s="17" t="str">
        <f t="shared" si="210"/>
        <v>BEng Electronic Engineering with International Foundation Year: UFN4ECSINT05</v>
      </c>
      <c r="B2259" s="11" t="s">
        <v>1640</v>
      </c>
      <c r="C2259" s="11" t="s">
        <v>31936</v>
      </c>
      <c r="D2259" s="11" t="s">
        <v>32825</v>
      </c>
      <c r="E2259" s="11" t="s">
        <v>409</v>
      </c>
      <c r="F2259" s="11" t="s">
        <v>82</v>
      </c>
      <c r="G2259" s="11" t="s">
        <v>32803</v>
      </c>
      <c r="H2259" s="11" t="s">
        <v>77</v>
      </c>
      <c r="I2259" s="11">
        <v>2</v>
      </c>
      <c r="J2259" s="11" t="s">
        <v>78</v>
      </c>
      <c r="K2259" s="11" t="s">
        <v>32718</v>
      </c>
      <c r="L2259" s="11">
        <v>120</v>
      </c>
      <c r="M2259" s="11">
        <v>0</v>
      </c>
      <c r="N2259" s="11">
        <v>120</v>
      </c>
      <c r="O2259" s="11">
        <v>120</v>
      </c>
      <c r="P2259" s="11">
        <v>0</v>
      </c>
      <c r="Q2259" s="11">
        <v>0</v>
      </c>
      <c r="R2259" s="11">
        <v>120</v>
      </c>
      <c r="S2259" s="11">
        <v>120</v>
      </c>
      <c r="T2259" s="11">
        <v>0</v>
      </c>
      <c r="U2259" s="11">
        <v>1</v>
      </c>
      <c r="V2259" s="11">
        <v>2</v>
      </c>
      <c r="W2259" s="11">
        <v>0</v>
      </c>
      <c r="X2259" s="11">
        <v>0</v>
      </c>
      <c r="Y2259" s="11">
        <v>1</v>
      </c>
      <c r="Z2259" s="11">
        <v>2</v>
      </c>
      <c r="AA2259" s="12" t="s">
        <v>32958</v>
      </c>
      <c r="AB2259" s="17" t="str">
        <f t="shared" si="211"/>
        <v>Programme: BEng Electronic Engineering with International Foundation Year</v>
      </c>
      <c r="AC2259" s="17">
        <f t="shared" si="212"/>
        <v>2</v>
      </c>
      <c r="AD2259" s="17">
        <f t="shared" si="213"/>
        <v>3</v>
      </c>
      <c r="AE2259" s="17" t="str">
        <f t="shared" si="214"/>
        <v/>
      </c>
      <c r="AF2259" s="17" t="str">
        <f t="shared" si="215"/>
        <v/>
      </c>
      <c r="AG2259" s="17" cm="1">
        <f t="array" ref="AG2259">IFERROR(IF(J2259="Level",INDEX($M2259:$S2259,AC2259+1),INDEX($M2259:$S2259,AC2259)),"")</f>
        <v>120</v>
      </c>
      <c r="AH2259" s="17" cm="1">
        <f t="array" ref="AH2259">IFERROR(IF(J2259="Level",INDEX($M2259:$S2259,AD2259+1),INDEX($M2259:$S2259,AD2259)),"")</f>
        <v>120</v>
      </c>
      <c r="AI2259" s="17" t="str" cm="1">
        <f t="array" ref="AI2259">IFERROR(INDEX($M2259:$S2259,AE2259),"")</f>
        <v/>
      </c>
      <c r="AJ2259" s="17" t="str" cm="1">
        <f t="array" ref="AJ2259">IFERROR(INDEX($M2259:$S2259,AF2259),"")</f>
        <v/>
      </c>
      <c r="AK2259" s="17" cm="1">
        <f t="array" ref="AK2259">IFERROR(IF(J2259="Level",INDEX($T2259:$Z2259,AC2259+1),INDEX($T2259:$Z2259,AC2259)),"")</f>
        <v>1</v>
      </c>
      <c r="AL2259" s="17" cm="1">
        <f t="array" ref="AL2259">IFERROR(IF(J2259="Level",INDEX($T2259:$Z2259,AD2259+1),INDEX($T2259:$Z2259,AD2259)),"")</f>
        <v>2</v>
      </c>
      <c r="AM2259" s="17" t="str" cm="1">
        <f t="array" ref="AM2259">IFERROR(INDEX($T2259:$Z2259,AE2259),"")</f>
        <v/>
      </c>
      <c r="AN2259" s="17" t="str" cm="1">
        <f t="array" ref="AN2259">IFERROR(INDEX($T2259:$Z2259,AF2259),"")</f>
        <v/>
      </c>
    </row>
    <row r="2260" spans="1:40" ht="25.5" x14ac:dyDescent="0.2">
      <c r="A2260" s="17" t="str">
        <f t="shared" si="210"/>
        <v>BEng Electronic Engineering and Computer Science with International Foundation Year: UFN4ECSINT06</v>
      </c>
      <c r="B2260" s="11" t="s">
        <v>1641</v>
      </c>
      <c r="C2260" s="11" t="s">
        <v>31936</v>
      </c>
      <c r="D2260" s="11" t="s">
        <v>32826</v>
      </c>
      <c r="E2260" s="11" t="s">
        <v>409</v>
      </c>
      <c r="F2260" s="11" t="s">
        <v>82</v>
      </c>
      <c r="G2260" s="11" t="s">
        <v>32803</v>
      </c>
      <c r="H2260" s="11" t="s">
        <v>77</v>
      </c>
      <c r="I2260" s="11">
        <v>2</v>
      </c>
      <c r="J2260" s="11" t="s">
        <v>78</v>
      </c>
      <c r="K2260" s="11" t="s">
        <v>32718</v>
      </c>
      <c r="L2260" s="11">
        <v>120</v>
      </c>
      <c r="M2260" s="11">
        <v>0</v>
      </c>
      <c r="N2260" s="11">
        <v>120</v>
      </c>
      <c r="O2260" s="11">
        <v>120</v>
      </c>
      <c r="P2260" s="11">
        <v>0</v>
      </c>
      <c r="Q2260" s="11">
        <v>0</v>
      </c>
      <c r="R2260" s="11">
        <v>120</v>
      </c>
      <c r="S2260" s="11">
        <v>120</v>
      </c>
      <c r="T2260" s="11">
        <v>0</v>
      </c>
      <c r="U2260" s="11">
        <v>1</v>
      </c>
      <c r="V2260" s="11">
        <v>2</v>
      </c>
      <c r="W2260" s="11">
        <v>0</v>
      </c>
      <c r="X2260" s="11">
        <v>0</v>
      </c>
      <c r="Y2260" s="11">
        <v>1</v>
      </c>
      <c r="Z2260" s="11">
        <v>2</v>
      </c>
      <c r="AA2260" s="12" t="s">
        <v>32958</v>
      </c>
      <c r="AB2260" s="17" t="str">
        <f t="shared" si="211"/>
        <v>Programme: BEng Electronic Engineering and Computer Science with International Foundation Year</v>
      </c>
      <c r="AC2260" s="17">
        <f t="shared" si="212"/>
        <v>2</v>
      </c>
      <c r="AD2260" s="17">
        <f t="shared" si="213"/>
        <v>3</v>
      </c>
      <c r="AE2260" s="17" t="str">
        <f t="shared" si="214"/>
        <v/>
      </c>
      <c r="AF2260" s="17" t="str">
        <f t="shared" si="215"/>
        <v/>
      </c>
      <c r="AG2260" s="17" cm="1">
        <f t="array" ref="AG2260">IFERROR(IF(J2260="Level",INDEX($M2260:$S2260,AC2260+1),INDEX($M2260:$S2260,AC2260)),"")</f>
        <v>120</v>
      </c>
      <c r="AH2260" s="17" cm="1">
        <f t="array" ref="AH2260">IFERROR(IF(J2260="Level",INDEX($M2260:$S2260,AD2260+1),INDEX($M2260:$S2260,AD2260)),"")</f>
        <v>120</v>
      </c>
      <c r="AI2260" s="17" t="str" cm="1">
        <f t="array" ref="AI2260">IFERROR(INDEX($M2260:$S2260,AE2260),"")</f>
        <v/>
      </c>
      <c r="AJ2260" s="17" t="str" cm="1">
        <f t="array" ref="AJ2260">IFERROR(INDEX($M2260:$S2260,AF2260),"")</f>
        <v/>
      </c>
      <c r="AK2260" s="17" cm="1">
        <f t="array" ref="AK2260">IFERROR(IF(J2260="Level",INDEX($T2260:$Z2260,AC2260+1),INDEX($T2260:$Z2260,AC2260)),"")</f>
        <v>1</v>
      </c>
      <c r="AL2260" s="17" cm="1">
        <f t="array" ref="AL2260">IFERROR(IF(J2260="Level",INDEX($T2260:$Z2260,AD2260+1),INDEX($T2260:$Z2260,AD2260)),"")</f>
        <v>2</v>
      </c>
      <c r="AM2260" s="17" t="str" cm="1">
        <f t="array" ref="AM2260">IFERROR(INDEX($T2260:$Z2260,AE2260),"")</f>
        <v/>
      </c>
      <c r="AN2260" s="17" t="str" cm="1">
        <f t="array" ref="AN2260">IFERROR(INDEX($T2260:$Z2260,AF2260),"")</f>
        <v/>
      </c>
    </row>
    <row r="2261" spans="1:40" ht="25.5" x14ac:dyDescent="0.2">
      <c r="A2261" s="17" t="str">
        <f t="shared" si="210"/>
        <v>BEng Engineering and Management with International Foundation Year: UFN4ECSINT07</v>
      </c>
      <c r="B2261" s="11" t="s">
        <v>1642</v>
      </c>
      <c r="C2261" s="11" t="s">
        <v>31936</v>
      </c>
      <c r="D2261" s="11" t="s">
        <v>32824</v>
      </c>
      <c r="E2261" s="11" t="s">
        <v>409</v>
      </c>
      <c r="F2261" s="11" t="s">
        <v>82</v>
      </c>
      <c r="G2261" s="11" t="s">
        <v>32803</v>
      </c>
      <c r="H2261" s="11" t="s">
        <v>77</v>
      </c>
      <c r="I2261" s="11">
        <v>2</v>
      </c>
      <c r="J2261" s="11" t="s">
        <v>78</v>
      </c>
      <c r="K2261" s="11" t="s">
        <v>32718</v>
      </c>
      <c r="L2261" s="11">
        <v>120</v>
      </c>
      <c r="M2261" s="11">
        <v>0</v>
      </c>
      <c r="N2261" s="11">
        <v>120</v>
      </c>
      <c r="O2261" s="11">
        <v>120</v>
      </c>
      <c r="P2261" s="11">
        <v>0</v>
      </c>
      <c r="Q2261" s="11">
        <v>0</v>
      </c>
      <c r="R2261" s="11">
        <v>120</v>
      </c>
      <c r="S2261" s="11">
        <v>120</v>
      </c>
      <c r="T2261" s="11">
        <v>0</v>
      </c>
      <c r="U2261" s="11">
        <v>1</v>
      </c>
      <c r="V2261" s="11">
        <v>2</v>
      </c>
      <c r="W2261" s="11">
        <v>0</v>
      </c>
      <c r="X2261" s="11">
        <v>0</v>
      </c>
      <c r="Y2261" s="11">
        <v>1</v>
      </c>
      <c r="Z2261" s="11">
        <v>2</v>
      </c>
      <c r="AA2261" s="12" t="s">
        <v>32958</v>
      </c>
      <c r="AB2261" s="17" t="str">
        <f t="shared" si="211"/>
        <v>Programme: BEng Engineering and Management with International Foundation Year</v>
      </c>
      <c r="AC2261" s="17">
        <f t="shared" si="212"/>
        <v>2</v>
      </c>
      <c r="AD2261" s="17">
        <f t="shared" si="213"/>
        <v>3</v>
      </c>
      <c r="AE2261" s="17" t="str">
        <f t="shared" si="214"/>
        <v/>
      </c>
      <c r="AF2261" s="17" t="str">
        <f t="shared" si="215"/>
        <v/>
      </c>
      <c r="AG2261" s="17" cm="1">
        <f t="array" ref="AG2261">IFERROR(IF(J2261="Level",INDEX($M2261:$S2261,AC2261+1),INDEX($M2261:$S2261,AC2261)),"")</f>
        <v>120</v>
      </c>
      <c r="AH2261" s="17" cm="1">
        <f t="array" ref="AH2261">IFERROR(IF(J2261="Level",INDEX($M2261:$S2261,AD2261+1),INDEX($M2261:$S2261,AD2261)),"")</f>
        <v>120</v>
      </c>
      <c r="AI2261" s="17" t="str" cm="1">
        <f t="array" ref="AI2261">IFERROR(INDEX($M2261:$S2261,AE2261),"")</f>
        <v/>
      </c>
      <c r="AJ2261" s="17" t="str" cm="1">
        <f t="array" ref="AJ2261">IFERROR(INDEX($M2261:$S2261,AF2261),"")</f>
        <v/>
      </c>
      <c r="AK2261" s="17" cm="1">
        <f t="array" ref="AK2261">IFERROR(IF(J2261="Level",INDEX($T2261:$Z2261,AC2261+1),INDEX($T2261:$Z2261,AC2261)),"")</f>
        <v>1</v>
      </c>
      <c r="AL2261" s="17" cm="1">
        <f t="array" ref="AL2261">IFERROR(IF(J2261="Level",INDEX($T2261:$Z2261,AD2261+1),INDEX($T2261:$Z2261,AD2261)),"")</f>
        <v>2</v>
      </c>
      <c r="AM2261" s="17" t="str" cm="1">
        <f t="array" ref="AM2261">IFERROR(INDEX($T2261:$Z2261,AE2261),"")</f>
        <v/>
      </c>
      <c r="AN2261" s="17" t="str" cm="1">
        <f t="array" ref="AN2261">IFERROR(INDEX($T2261:$Z2261,AF2261),"")</f>
        <v/>
      </c>
    </row>
    <row r="2262" spans="1:40" x14ac:dyDescent="0.2">
      <c r="A2262" s="17" t="str">
        <f t="shared" si="210"/>
        <v>BSc Computer Science with Foundation Year: UFS4ECSECS02</v>
      </c>
      <c r="B2262" s="11" t="s">
        <v>32074</v>
      </c>
      <c r="C2262" s="11" t="s">
        <v>31936</v>
      </c>
      <c r="D2262" s="11" t="s">
        <v>32809</v>
      </c>
      <c r="E2262" s="11" t="s">
        <v>420</v>
      </c>
      <c r="F2262" s="11" t="s">
        <v>82</v>
      </c>
      <c r="G2262" s="11" t="s">
        <v>32796</v>
      </c>
      <c r="H2262" s="11" t="s">
        <v>77</v>
      </c>
      <c r="I2262" s="11">
        <v>2</v>
      </c>
      <c r="J2262" s="11" t="s">
        <v>78</v>
      </c>
      <c r="K2262" s="11" t="s">
        <v>32718</v>
      </c>
      <c r="L2262" s="11">
        <v>120</v>
      </c>
      <c r="M2262" s="11">
        <v>0</v>
      </c>
      <c r="N2262" s="11">
        <v>120</v>
      </c>
      <c r="O2262" s="11">
        <v>120</v>
      </c>
      <c r="P2262" s="11">
        <v>0</v>
      </c>
      <c r="Q2262" s="11">
        <v>0</v>
      </c>
      <c r="R2262" s="11">
        <v>120</v>
      </c>
      <c r="S2262" s="11">
        <v>120</v>
      </c>
      <c r="T2262" s="11">
        <v>0</v>
      </c>
      <c r="U2262" s="11">
        <v>1</v>
      </c>
      <c r="V2262" s="11">
        <v>2</v>
      </c>
      <c r="W2262" s="11">
        <v>0</v>
      </c>
      <c r="X2262" s="11">
        <v>0</v>
      </c>
      <c r="Y2262" s="11">
        <v>1</v>
      </c>
      <c r="Z2262" s="11">
        <v>2</v>
      </c>
      <c r="AA2262" s="12" t="s">
        <v>32958</v>
      </c>
      <c r="AB2262" s="17" t="str">
        <f t="shared" si="211"/>
        <v>Programme: BSc Computer Science with Foundation Year</v>
      </c>
      <c r="AC2262" s="17">
        <f t="shared" si="212"/>
        <v>2</v>
      </c>
      <c r="AD2262" s="17">
        <f t="shared" si="213"/>
        <v>3</v>
      </c>
      <c r="AE2262" s="17" t="str">
        <f t="shared" si="214"/>
        <v/>
      </c>
      <c r="AF2262" s="17" t="str">
        <f t="shared" si="215"/>
        <v/>
      </c>
      <c r="AG2262" s="17" cm="1">
        <f t="array" ref="AG2262">IFERROR(IF(J2262="Level",INDEX($M2262:$S2262,AC2262+1),INDEX($M2262:$S2262,AC2262)),"")</f>
        <v>120</v>
      </c>
      <c r="AH2262" s="17" cm="1">
        <f t="array" ref="AH2262">IFERROR(IF(J2262="Level",INDEX($M2262:$S2262,AD2262+1),INDEX($M2262:$S2262,AD2262)),"")</f>
        <v>120</v>
      </c>
      <c r="AI2262" s="17" t="str" cm="1">
        <f t="array" ref="AI2262">IFERROR(INDEX($M2262:$S2262,AE2262),"")</f>
        <v/>
      </c>
      <c r="AJ2262" s="17" t="str" cm="1">
        <f t="array" ref="AJ2262">IFERROR(INDEX($M2262:$S2262,AF2262),"")</f>
        <v/>
      </c>
      <c r="AK2262" s="17" cm="1">
        <f t="array" ref="AK2262">IFERROR(IF(J2262="Level",INDEX($T2262:$Z2262,AC2262+1),INDEX($T2262:$Z2262,AC2262)),"")</f>
        <v>1</v>
      </c>
      <c r="AL2262" s="17" cm="1">
        <f t="array" ref="AL2262">IFERROR(IF(J2262="Level",INDEX($T2262:$Z2262,AD2262+1),INDEX($T2262:$Z2262,AD2262)),"")</f>
        <v>2</v>
      </c>
      <c r="AM2262" s="17" t="str" cm="1">
        <f t="array" ref="AM2262">IFERROR(INDEX($T2262:$Z2262,AE2262),"")</f>
        <v/>
      </c>
      <c r="AN2262" s="17" t="str" cm="1">
        <f t="array" ref="AN2262">IFERROR(INDEX($T2262:$Z2262,AF2262),"")</f>
        <v/>
      </c>
    </row>
    <row r="2263" spans="1:40" x14ac:dyDescent="0.2">
      <c r="A2263" s="17" t="str">
        <f t="shared" si="210"/>
        <v>BSc Data Science with Foundation Year: UFS4ECSECS03</v>
      </c>
      <c r="B2263" s="11" t="s">
        <v>32071</v>
      </c>
      <c r="C2263" s="11" t="s">
        <v>31936</v>
      </c>
      <c r="D2263" s="11" t="s">
        <v>32805</v>
      </c>
      <c r="E2263" s="11" t="s">
        <v>420</v>
      </c>
      <c r="F2263" s="11" t="s">
        <v>82</v>
      </c>
      <c r="G2263" s="11" t="s">
        <v>32796</v>
      </c>
      <c r="H2263" s="11" t="s">
        <v>77</v>
      </c>
      <c r="I2263" s="11">
        <v>2</v>
      </c>
      <c r="J2263" s="11" t="s">
        <v>78</v>
      </c>
      <c r="K2263" s="11" t="s">
        <v>32718</v>
      </c>
      <c r="L2263" s="11">
        <v>120</v>
      </c>
      <c r="M2263" s="11">
        <v>0</v>
      </c>
      <c r="N2263" s="11">
        <v>120</v>
      </c>
      <c r="O2263" s="11">
        <v>120</v>
      </c>
      <c r="P2263" s="11">
        <v>0</v>
      </c>
      <c r="Q2263" s="11">
        <v>0</v>
      </c>
      <c r="R2263" s="11">
        <v>120</v>
      </c>
      <c r="S2263" s="11">
        <v>120</v>
      </c>
      <c r="T2263" s="11">
        <v>0</v>
      </c>
      <c r="U2263" s="11">
        <v>1</v>
      </c>
      <c r="V2263" s="11">
        <v>2</v>
      </c>
      <c r="W2263" s="11">
        <v>0</v>
      </c>
      <c r="X2263" s="11">
        <v>0</v>
      </c>
      <c r="Y2263" s="11">
        <v>1</v>
      </c>
      <c r="Z2263" s="11">
        <v>2</v>
      </c>
      <c r="AA2263" s="12" t="s">
        <v>32958</v>
      </c>
      <c r="AB2263" s="17" t="str">
        <f t="shared" si="211"/>
        <v>Programme: BSc Data Science with Foundation Year</v>
      </c>
      <c r="AC2263" s="17">
        <f t="shared" si="212"/>
        <v>2</v>
      </c>
      <c r="AD2263" s="17">
        <f t="shared" si="213"/>
        <v>3</v>
      </c>
      <c r="AE2263" s="17" t="str">
        <f t="shared" si="214"/>
        <v/>
      </c>
      <c r="AF2263" s="17" t="str">
        <f t="shared" si="215"/>
        <v/>
      </c>
      <c r="AG2263" s="17" cm="1">
        <f t="array" ref="AG2263">IFERROR(IF(J2263="Level",INDEX($M2263:$S2263,AC2263+1),INDEX($M2263:$S2263,AC2263)),"")</f>
        <v>120</v>
      </c>
      <c r="AH2263" s="17" cm="1">
        <f t="array" ref="AH2263">IFERROR(IF(J2263="Level",INDEX($M2263:$S2263,AD2263+1),INDEX($M2263:$S2263,AD2263)),"")</f>
        <v>120</v>
      </c>
      <c r="AI2263" s="17" t="str" cm="1">
        <f t="array" ref="AI2263">IFERROR(INDEX($M2263:$S2263,AE2263),"")</f>
        <v/>
      </c>
      <c r="AJ2263" s="17" t="str" cm="1">
        <f t="array" ref="AJ2263">IFERROR(INDEX($M2263:$S2263,AF2263),"")</f>
        <v/>
      </c>
      <c r="AK2263" s="17" cm="1">
        <f t="array" ref="AK2263">IFERROR(IF(J2263="Level",INDEX($T2263:$Z2263,AC2263+1),INDEX($T2263:$Z2263,AC2263)),"")</f>
        <v>1</v>
      </c>
      <c r="AL2263" s="17" cm="1">
        <f t="array" ref="AL2263">IFERROR(IF(J2263="Level",INDEX($T2263:$Z2263,AD2263+1),INDEX($T2263:$Z2263,AD2263)),"")</f>
        <v>2</v>
      </c>
      <c r="AM2263" s="17" t="str" cm="1">
        <f t="array" ref="AM2263">IFERROR(INDEX($T2263:$Z2263,AE2263),"")</f>
        <v/>
      </c>
      <c r="AN2263" s="17" t="str" cm="1">
        <f t="array" ref="AN2263">IFERROR(INDEX($T2263:$Z2263,AF2263),"")</f>
        <v/>
      </c>
    </row>
    <row r="2264" spans="1:40" x14ac:dyDescent="0.2">
      <c r="A2264" s="17" t="str">
        <f t="shared" si="210"/>
        <v>BEng Engineering with Foundation Year: UFN4ECSECS17</v>
      </c>
      <c r="B2264" s="11" t="s">
        <v>1626</v>
      </c>
      <c r="C2264" s="11" t="s">
        <v>31936</v>
      </c>
      <c r="D2264" s="11" t="s">
        <v>1627</v>
      </c>
      <c r="E2264" s="11" t="s">
        <v>409</v>
      </c>
      <c r="F2264" s="11" t="s">
        <v>82</v>
      </c>
      <c r="G2264" s="11" t="s">
        <v>32796</v>
      </c>
      <c r="H2264" s="11" t="s">
        <v>77</v>
      </c>
      <c r="I2264" s="11">
        <v>2</v>
      </c>
      <c r="J2264" s="11" t="s">
        <v>78</v>
      </c>
      <c r="K2264" s="11" t="s">
        <v>32718</v>
      </c>
      <c r="L2264" s="11">
        <v>120</v>
      </c>
      <c r="M2264" s="11">
        <v>0</v>
      </c>
      <c r="N2264" s="11">
        <v>120</v>
      </c>
      <c r="O2264" s="11">
        <v>120</v>
      </c>
      <c r="P2264" s="11">
        <v>0</v>
      </c>
      <c r="Q2264" s="11">
        <v>0</v>
      </c>
      <c r="R2264" s="11">
        <v>120</v>
      </c>
      <c r="S2264" s="11">
        <v>120</v>
      </c>
      <c r="T2264" s="11">
        <v>0</v>
      </c>
      <c r="U2264" s="11">
        <v>1</v>
      </c>
      <c r="V2264" s="11">
        <v>2</v>
      </c>
      <c r="W2264" s="11">
        <v>0</v>
      </c>
      <c r="X2264" s="11">
        <v>0</v>
      </c>
      <c r="Y2264" s="11">
        <v>1</v>
      </c>
      <c r="Z2264" s="11">
        <v>2</v>
      </c>
      <c r="AA2264" s="12" t="s">
        <v>32958</v>
      </c>
      <c r="AB2264" s="17" t="str">
        <f t="shared" si="211"/>
        <v>Programme: BEng Engineering with Foundation Year</v>
      </c>
      <c r="AC2264" s="17">
        <f t="shared" si="212"/>
        <v>2</v>
      </c>
      <c r="AD2264" s="17">
        <f t="shared" si="213"/>
        <v>3</v>
      </c>
      <c r="AE2264" s="17" t="str">
        <f t="shared" si="214"/>
        <v/>
      </c>
      <c r="AF2264" s="17" t="str">
        <f t="shared" si="215"/>
        <v/>
      </c>
      <c r="AG2264" s="17" cm="1">
        <f t="array" ref="AG2264">IFERROR(IF(J2264="Level",INDEX($M2264:$S2264,AC2264+1),INDEX($M2264:$S2264,AC2264)),"")</f>
        <v>120</v>
      </c>
      <c r="AH2264" s="17" cm="1">
        <f t="array" ref="AH2264">IFERROR(IF(J2264="Level",INDEX($M2264:$S2264,AD2264+1),INDEX($M2264:$S2264,AD2264)),"")</f>
        <v>120</v>
      </c>
      <c r="AI2264" s="17" t="str" cm="1">
        <f t="array" ref="AI2264">IFERROR(INDEX($M2264:$S2264,AE2264),"")</f>
        <v/>
      </c>
      <c r="AJ2264" s="17" t="str" cm="1">
        <f t="array" ref="AJ2264">IFERROR(INDEX($M2264:$S2264,AF2264),"")</f>
        <v/>
      </c>
      <c r="AK2264" s="17" cm="1">
        <f t="array" ref="AK2264">IFERROR(IF(J2264="Level",INDEX($T2264:$Z2264,AC2264+1),INDEX($T2264:$Z2264,AC2264)),"")</f>
        <v>1</v>
      </c>
      <c r="AL2264" s="17" cm="1">
        <f t="array" ref="AL2264">IFERROR(IF(J2264="Level",INDEX($T2264:$Z2264,AD2264+1),INDEX($T2264:$Z2264,AD2264)),"")</f>
        <v>2</v>
      </c>
      <c r="AM2264" s="17" t="str" cm="1">
        <f t="array" ref="AM2264">IFERROR(INDEX($T2264:$Z2264,AE2264),"")</f>
        <v/>
      </c>
      <c r="AN2264" s="17" t="str" cm="1">
        <f t="array" ref="AN2264">IFERROR(INDEX($T2264:$Z2264,AF2264),"")</f>
        <v/>
      </c>
    </row>
    <row r="2265" spans="1:40" x14ac:dyDescent="0.2">
      <c r="A2265" s="17" t="str">
        <f t="shared" si="210"/>
        <v>BEng Civil Engineering with Foundation Year: UFN4ECSECS18</v>
      </c>
      <c r="B2265" s="11" t="s">
        <v>1628</v>
      </c>
      <c r="C2265" s="11" t="s">
        <v>31936</v>
      </c>
      <c r="D2265" s="11" t="s">
        <v>1629</v>
      </c>
      <c r="E2265" s="11" t="s">
        <v>409</v>
      </c>
      <c r="F2265" s="11" t="s">
        <v>82</v>
      </c>
      <c r="G2265" s="11" t="s">
        <v>32796</v>
      </c>
      <c r="H2265" s="11" t="s">
        <v>77</v>
      </c>
      <c r="I2265" s="11">
        <v>2</v>
      </c>
      <c r="J2265" s="11" t="s">
        <v>78</v>
      </c>
      <c r="K2265" s="11" t="s">
        <v>32718</v>
      </c>
      <c r="L2265" s="11">
        <v>120</v>
      </c>
      <c r="M2265" s="11">
        <v>0</v>
      </c>
      <c r="N2265" s="11">
        <v>120</v>
      </c>
      <c r="O2265" s="11">
        <v>120</v>
      </c>
      <c r="P2265" s="11">
        <v>0</v>
      </c>
      <c r="Q2265" s="11">
        <v>0</v>
      </c>
      <c r="R2265" s="11">
        <v>120</v>
      </c>
      <c r="S2265" s="11">
        <v>120</v>
      </c>
      <c r="T2265" s="11">
        <v>0</v>
      </c>
      <c r="U2265" s="11">
        <v>1</v>
      </c>
      <c r="V2265" s="11">
        <v>2</v>
      </c>
      <c r="W2265" s="11">
        <v>0</v>
      </c>
      <c r="X2265" s="11">
        <v>0</v>
      </c>
      <c r="Y2265" s="11">
        <v>1</v>
      </c>
      <c r="Z2265" s="11">
        <v>2</v>
      </c>
      <c r="AA2265" s="12" t="s">
        <v>32958</v>
      </c>
      <c r="AB2265" s="17" t="str">
        <f t="shared" si="211"/>
        <v>Programme: BEng Civil Engineering with Foundation Year</v>
      </c>
      <c r="AC2265" s="17">
        <f t="shared" si="212"/>
        <v>2</v>
      </c>
      <c r="AD2265" s="17">
        <f t="shared" si="213"/>
        <v>3</v>
      </c>
      <c r="AE2265" s="17" t="str">
        <f t="shared" si="214"/>
        <v/>
      </c>
      <c r="AF2265" s="17" t="str">
        <f t="shared" si="215"/>
        <v/>
      </c>
      <c r="AG2265" s="17" cm="1">
        <f t="array" ref="AG2265">IFERROR(IF(J2265="Level",INDEX($M2265:$S2265,AC2265+1),INDEX($M2265:$S2265,AC2265)),"")</f>
        <v>120</v>
      </c>
      <c r="AH2265" s="17" cm="1">
        <f t="array" ref="AH2265">IFERROR(IF(J2265="Level",INDEX($M2265:$S2265,AD2265+1),INDEX($M2265:$S2265,AD2265)),"")</f>
        <v>120</v>
      </c>
      <c r="AI2265" s="17" t="str" cm="1">
        <f t="array" ref="AI2265">IFERROR(INDEX($M2265:$S2265,AE2265),"")</f>
        <v/>
      </c>
      <c r="AJ2265" s="17" t="str" cm="1">
        <f t="array" ref="AJ2265">IFERROR(INDEX($M2265:$S2265,AF2265),"")</f>
        <v/>
      </c>
      <c r="AK2265" s="17" cm="1">
        <f t="array" ref="AK2265">IFERROR(IF(J2265="Level",INDEX($T2265:$Z2265,AC2265+1),INDEX($T2265:$Z2265,AC2265)),"")</f>
        <v>1</v>
      </c>
      <c r="AL2265" s="17" cm="1">
        <f t="array" ref="AL2265">IFERROR(IF(J2265="Level",INDEX($T2265:$Z2265,AD2265+1),INDEX($T2265:$Z2265,AD2265)),"")</f>
        <v>2</v>
      </c>
      <c r="AM2265" s="17" t="str" cm="1">
        <f t="array" ref="AM2265">IFERROR(INDEX($T2265:$Z2265,AE2265),"")</f>
        <v/>
      </c>
      <c r="AN2265" s="17" t="str" cm="1">
        <f t="array" ref="AN2265">IFERROR(INDEX($T2265:$Z2265,AF2265),"")</f>
        <v/>
      </c>
    </row>
    <row r="2266" spans="1:40" x14ac:dyDescent="0.2">
      <c r="A2266" s="17" t="str">
        <f t="shared" si="210"/>
        <v>BEng Electronic Engineering with Foundation Year: UFN4ECSECS19</v>
      </c>
      <c r="B2266" s="11" t="s">
        <v>1630</v>
      </c>
      <c r="C2266" s="11" t="s">
        <v>31936</v>
      </c>
      <c r="D2266" s="11" t="s">
        <v>1631</v>
      </c>
      <c r="E2266" s="11" t="s">
        <v>409</v>
      </c>
      <c r="F2266" s="11" t="s">
        <v>82</v>
      </c>
      <c r="G2266" s="11" t="s">
        <v>32796</v>
      </c>
      <c r="H2266" s="11" t="s">
        <v>77</v>
      </c>
      <c r="I2266" s="11">
        <v>2</v>
      </c>
      <c r="J2266" s="11" t="s">
        <v>78</v>
      </c>
      <c r="K2266" s="11" t="s">
        <v>32718</v>
      </c>
      <c r="L2266" s="11">
        <v>120</v>
      </c>
      <c r="M2266" s="11">
        <v>0</v>
      </c>
      <c r="N2266" s="11">
        <v>120</v>
      </c>
      <c r="O2266" s="11">
        <v>120</v>
      </c>
      <c r="P2266" s="11">
        <v>0</v>
      </c>
      <c r="Q2266" s="11">
        <v>0</v>
      </c>
      <c r="R2266" s="11">
        <v>120</v>
      </c>
      <c r="S2266" s="11">
        <v>120</v>
      </c>
      <c r="T2266" s="11">
        <v>0</v>
      </c>
      <c r="U2266" s="11">
        <v>1</v>
      </c>
      <c r="V2266" s="11">
        <v>2</v>
      </c>
      <c r="W2266" s="11">
        <v>0</v>
      </c>
      <c r="X2266" s="11">
        <v>0</v>
      </c>
      <c r="Y2266" s="11">
        <v>1</v>
      </c>
      <c r="Z2266" s="11">
        <v>2</v>
      </c>
      <c r="AA2266" s="12" t="s">
        <v>32958</v>
      </c>
      <c r="AB2266" s="17" t="str">
        <f t="shared" si="211"/>
        <v>Programme: BEng Electronic Engineering with Foundation Year</v>
      </c>
      <c r="AC2266" s="17">
        <f t="shared" si="212"/>
        <v>2</v>
      </c>
      <c r="AD2266" s="17">
        <f t="shared" si="213"/>
        <v>3</v>
      </c>
      <c r="AE2266" s="17" t="str">
        <f t="shared" si="214"/>
        <v/>
      </c>
      <c r="AF2266" s="17" t="str">
        <f t="shared" si="215"/>
        <v/>
      </c>
      <c r="AG2266" s="17" cm="1">
        <f t="array" ref="AG2266">IFERROR(IF(J2266="Level",INDEX($M2266:$S2266,AC2266+1),INDEX($M2266:$S2266,AC2266)),"")</f>
        <v>120</v>
      </c>
      <c r="AH2266" s="17" cm="1">
        <f t="array" ref="AH2266">IFERROR(IF(J2266="Level",INDEX($M2266:$S2266,AD2266+1),INDEX($M2266:$S2266,AD2266)),"")</f>
        <v>120</v>
      </c>
      <c r="AI2266" s="17" t="str" cm="1">
        <f t="array" ref="AI2266">IFERROR(INDEX($M2266:$S2266,AE2266),"")</f>
        <v/>
      </c>
      <c r="AJ2266" s="17" t="str" cm="1">
        <f t="array" ref="AJ2266">IFERROR(INDEX($M2266:$S2266,AF2266),"")</f>
        <v/>
      </c>
      <c r="AK2266" s="17" cm="1">
        <f t="array" ref="AK2266">IFERROR(IF(J2266="Level",INDEX($T2266:$Z2266,AC2266+1),INDEX($T2266:$Z2266,AC2266)),"")</f>
        <v>1</v>
      </c>
      <c r="AL2266" s="17" cm="1">
        <f t="array" ref="AL2266">IFERROR(IF(J2266="Level",INDEX($T2266:$Z2266,AD2266+1),INDEX($T2266:$Z2266,AD2266)),"")</f>
        <v>2</v>
      </c>
      <c r="AM2266" s="17" t="str" cm="1">
        <f t="array" ref="AM2266">IFERROR(INDEX($T2266:$Z2266,AE2266),"")</f>
        <v/>
      </c>
      <c r="AN2266" s="17" t="str" cm="1">
        <f t="array" ref="AN2266">IFERROR(INDEX($T2266:$Z2266,AF2266),"")</f>
        <v/>
      </c>
    </row>
    <row r="2267" spans="1:40" x14ac:dyDescent="0.2">
      <c r="A2267" s="17" t="str">
        <f t="shared" si="210"/>
        <v>BEng Mechanical Engineering with Foundation Year: UFN4ECSECS20</v>
      </c>
      <c r="B2267" s="11" t="s">
        <v>1632</v>
      </c>
      <c r="C2267" s="11" t="s">
        <v>31936</v>
      </c>
      <c r="D2267" s="11" t="s">
        <v>1633</v>
      </c>
      <c r="E2267" s="11" t="s">
        <v>409</v>
      </c>
      <c r="F2267" s="11" t="s">
        <v>82</v>
      </c>
      <c r="G2267" s="11" t="s">
        <v>32796</v>
      </c>
      <c r="H2267" s="11" t="s">
        <v>77</v>
      </c>
      <c r="I2267" s="11">
        <v>2</v>
      </c>
      <c r="J2267" s="11" t="s">
        <v>78</v>
      </c>
      <c r="K2267" s="11" t="s">
        <v>32718</v>
      </c>
      <c r="L2267" s="11">
        <v>120</v>
      </c>
      <c r="M2267" s="11">
        <v>0</v>
      </c>
      <c r="N2267" s="11">
        <v>120</v>
      </c>
      <c r="O2267" s="11">
        <v>120</v>
      </c>
      <c r="P2267" s="11">
        <v>0</v>
      </c>
      <c r="Q2267" s="11">
        <v>0</v>
      </c>
      <c r="R2267" s="11">
        <v>120</v>
      </c>
      <c r="S2267" s="11">
        <v>120</v>
      </c>
      <c r="T2267" s="11">
        <v>0</v>
      </c>
      <c r="U2267" s="11">
        <v>1</v>
      </c>
      <c r="V2267" s="11">
        <v>2</v>
      </c>
      <c r="W2267" s="11">
        <v>0</v>
      </c>
      <c r="X2267" s="11">
        <v>0</v>
      </c>
      <c r="Y2267" s="11">
        <v>1</v>
      </c>
      <c r="Z2267" s="11">
        <v>2</v>
      </c>
      <c r="AA2267" s="12" t="s">
        <v>32958</v>
      </c>
      <c r="AB2267" s="17" t="str">
        <f t="shared" si="211"/>
        <v>Programme: BEng Mechanical Engineering with Foundation Year</v>
      </c>
      <c r="AC2267" s="17">
        <f t="shared" si="212"/>
        <v>2</v>
      </c>
      <c r="AD2267" s="17">
        <f t="shared" si="213"/>
        <v>3</v>
      </c>
      <c r="AE2267" s="17" t="str">
        <f t="shared" si="214"/>
        <v/>
      </c>
      <c r="AF2267" s="17" t="str">
        <f t="shared" si="215"/>
        <v/>
      </c>
      <c r="AG2267" s="17" cm="1">
        <f t="array" ref="AG2267">IFERROR(IF(J2267="Level",INDEX($M2267:$S2267,AC2267+1),INDEX($M2267:$S2267,AC2267)),"")</f>
        <v>120</v>
      </c>
      <c r="AH2267" s="17" cm="1">
        <f t="array" ref="AH2267">IFERROR(IF(J2267="Level",INDEX($M2267:$S2267,AD2267+1),INDEX($M2267:$S2267,AD2267)),"")</f>
        <v>120</v>
      </c>
      <c r="AI2267" s="17" t="str" cm="1">
        <f t="array" ref="AI2267">IFERROR(INDEX($M2267:$S2267,AE2267),"")</f>
        <v/>
      </c>
      <c r="AJ2267" s="17" t="str" cm="1">
        <f t="array" ref="AJ2267">IFERROR(INDEX($M2267:$S2267,AF2267),"")</f>
        <v/>
      </c>
      <c r="AK2267" s="17" cm="1">
        <f t="array" ref="AK2267">IFERROR(IF(J2267="Level",INDEX($T2267:$Z2267,AC2267+1),INDEX($T2267:$Z2267,AC2267)),"")</f>
        <v>1</v>
      </c>
      <c r="AL2267" s="17" cm="1">
        <f t="array" ref="AL2267">IFERROR(IF(J2267="Level",INDEX($T2267:$Z2267,AD2267+1),INDEX($T2267:$Z2267,AD2267)),"")</f>
        <v>2</v>
      </c>
      <c r="AM2267" s="17" t="str" cm="1">
        <f t="array" ref="AM2267">IFERROR(INDEX($T2267:$Z2267,AE2267),"")</f>
        <v/>
      </c>
      <c r="AN2267" s="17" t="str" cm="1">
        <f t="array" ref="AN2267">IFERROR(INDEX($T2267:$Z2267,AF2267),"")</f>
        <v/>
      </c>
    </row>
    <row r="2268" spans="1:40" ht="25.5" x14ac:dyDescent="0.2">
      <c r="A2268" s="17" t="str">
        <f t="shared" si="210"/>
        <v>BEng Renewable Energy Engineering with Foundation Year - Cornwall: UFN4ECSECSCA</v>
      </c>
      <c r="B2268" s="11" t="s">
        <v>1634</v>
      </c>
      <c r="C2268" s="11" t="s">
        <v>31936</v>
      </c>
      <c r="D2268" s="11" t="s">
        <v>1635</v>
      </c>
      <c r="E2268" s="11" t="s">
        <v>409</v>
      </c>
      <c r="F2268" s="11" t="s">
        <v>82</v>
      </c>
      <c r="G2268" s="11" t="s">
        <v>32796</v>
      </c>
      <c r="H2268" s="11" t="s">
        <v>77</v>
      </c>
      <c r="I2268" s="11">
        <v>2</v>
      </c>
      <c r="J2268" s="11" t="s">
        <v>78</v>
      </c>
      <c r="K2268" s="11" t="s">
        <v>32718</v>
      </c>
      <c r="L2268" s="11">
        <v>120</v>
      </c>
      <c r="M2268" s="11">
        <v>0</v>
      </c>
      <c r="N2268" s="11">
        <v>120</v>
      </c>
      <c r="O2268" s="11">
        <v>120</v>
      </c>
      <c r="P2268" s="11">
        <v>0</v>
      </c>
      <c r="Q2268" s="11">
        <v>0</v>
      </c>
      <c r="R2268" s="11">
        <v>120</v>
      </c>
      <c r="S2268" s="11">
        <v>120</v>
      </c>
      <c r="T2268" s="11">
        <v>0</v>
      </c>
      <c r="U2268" s="11">
        <v>1</v>
      </c>
      <c r="V2268" s="11">
        <v>2</v>
      </c>
      <c r="W2268" s="11">
        <v>0</v>
      </c>
      <c r="X2268" s="11">
        <v>0</v>
      </c>
      <c r="Y2268" s="11">
        <v>1</v>
      </c>
      <c r="Z2268" s="11">
        <v>2</v>
      </c>
      <c r="AA2268" s="12" t="s">
        <v>32958</v>
      </c>
      <c r="AB2268" s="17" t="str">
        <f t="shared" si="211"/>
        <v>Programme: BEng Renewable Energy Engineering with Foundation Year - Cornwall</v>
      </c>
      <c r="AC2268" s="17">
        <f t="shared" si="212"/>
        <v>2</v>
      </c>
      <c r="AD2268" s="17">
        <f t="shared" si="213"/>
        <v>3</v>
      </c>
      <c r="AE2268" s="17" t="str">
        <f t="shared" si="214"/>
        <v/>
      </c>
      <c r="AF2268" s="17" t="str">
        <f t="shared" si="215"/>
        <v/>
      </c>
      <c r="AG2268" s="17" cm="1">
        <f t="array" ref="AG2268">IFERROR(IF(J2268="Level",INDEX($M2268:$S2268,AC2268+1),INDEX($M2268:$S2268,AC2268)),"")</f>
        <v>120</v>
      </c>
      <c r="AH2268" s="17" cm="1">
        <f t="array" ref="AH2268">IFERROR(IF(J2268="Level",INDEX($M2268:$S2268,AD2268+1),INDEX($M2268:$S2268,AD2268)),"")</f>
        <v>120</v>
      </c>
      <c r="AI2268" s="17" t="str" cm="1">
        <f t="array" ref="AI2268">IFERROR(INDEX($M2268:$S2268,AE2268),"")</f>
        <v/>
      </c>
      <c r="AJ2268" s="17" t="str" cm="1">
        <f t="array" ref="AJ2268">IFERROR(INDEX($M2268:$S2268,AF2268),"")</f>
        <v/>
      </c>
      <c r="AK2268" s="17" cm="1">
        <f t="array" ref="AK2268">IFERROR(IF(J2268="Level",INDEX($T2268:$Z2268,AC2268+1),INDEX($T2268:$Z2268,AC2268)),"")</f>
        <v>1</v>
      </c>
      <c r="AL2268" s="17" cm="1">
        <f t="array" ref="AL2268">IFERROR(IF(J2268="Level",INDEX($T2268:$Z2268,AD2268+1),INDEX($T2268:$Z2268,AD2268)),"")</f>
        <v>2</v>
      </c>
      <c r="AM2268" s="17" t="str" cm="1">
        <f t="array" ref="AM2268">IFERROR(INDEX($T2268:$Z2268,AE2268),"")</f>
        <v/>
      </c>
      <c r="AN2268" s="17" t="str" cm="1">
        <f t="array" ref="AN2268">IFERROR(INDEX($T2268:$Z2268,AF2268),"")</f>
        <v/>
      </c>
    </row>
    <row r="2269" spans="1:40" x14ac:dyDescent="0.2">
      <c r="A2269" s="17" t="str">
        <f t="shared" si="210"/>
        <v>BSc Mathematics with Foundation Year: UFS4MASMAS04</v>
      </c>
      <c r="B2269" s="11" t="s">
        <v>1899</v>
      </c>
      <c r="C2269" s="11" t="s">
        <v>31936</v>
      </c>
      <c r="D2269" s="11" t="s">
        <v>1900</v>
      </c>
      <c r="E2269" s="11" t="s">
        <v>445</v>
      </c>
      <c r="F2269" s="11" t="s">
        <v>82</v>
      </c>
      <c r="G2269" s="11" t="s">
        <v>32796</v>
      </c>
      <c r="H2269" s="11" t="s">
        <v>77</v>
      </c>
      <c r="I2269" s="11">
        <v>2</v>
      </c>
      <c r="J2269" s="11" t="s">
        <v>78</v>
      </c>
      <c r="K2269" s="11" t="s">
        <v>32718</v>
      </c>
      <c r="L2269" s="11">
        <v>120</v>
      </c>
      <c r="M2269" s="11">
        <v>0</v>
      </c>
      <c r="N2269" s="11">
        <v>120</v>
      </c>
      <c r="O2269" s="11">
        <v>120</v>
      </c>
      <c r="P2269" s="11">
        <v>0</v>
      </c>
      <c r="Q2269" s="11">
        <v>0</v>
      </c>
      <c r="R2269" s="11">
        <v>120</v>
      </c>
      <c r="S2269" s="11">
        <v>120</v>
      </c>
      <c r="T2269" s="11">
        <v>0</v>
      </c>
      <c r="U2269" s="11">
        <v>1</v>
      </c>
      <c r="V2269" s="11">
        <v>2</v>
      </c>
      <c r="W2269" s="11">
        <v>0</v>
      </c>
      <c r="X2269" s="11">
        <v>0</v>
      </c>
      <c r="Y2269" s="11">
        <v>1</v>
      </c>
      <c r="Z2269" s="11">
        <v>2</v>
      </c>
      <c r="AA2269" s="12" t="s">
        <v>32958</v>
      </c>
      <c r="AB2269" s="17" t="str">
        <f t="shared" si="211"/>
        <v>Programme: BSc Mathematics with Foundation Year</v>
      </c>
      <c r="AC2269" s="17">
        <f t="shared" si="212"/>
        <v>2</v>
      </c>
      <c r="AD2269" s="17">
        <f t="shared" si="213"/>
        <v>3</v>
      </c>
      <c r="AE2269" s="17" t="str">
        <f t="shared" si="214"/>
        <v/>
      </c>
      <c r="AF2269" s="17" t="str">
        <f t="shared" si="215"/>
        <v/>
      </c>
      <c r="AG2269" s="17" cm="1">
        <f t="array" ref="AG2269">IFERROR(IF(J2269="Level",INDEX($M2269:$S2269,AC2269+1),INDEX($M2269:$S2269,AC2269)),"")</f>
        <v>120</v>
      </c>
      <c r="AH2269" s="17" cm="1">
        <f t="array" ref="AH2269">IFERROR(IF(J2269="Level",INDEX($M2269:$S2269,AD2269+1),INDEX($M2269:$S2269,AD2269)),"")</f>
        <v>120</v>
      </c>
      <c r="AI2269" s="17" t="str" cm="1">
        <f t="array" ref="AI2269">IFERROR(INDEX($M2269:$S2269,AE2269),"")</f>
        <v/>
      </c>
      <c r="AJ2269" s="17" t="str" cm="1">
        <f t="array" ref="AJ2269">IFERROR(INDEX($M2269:$S2269,AF2269),"")</f>
        <v/>
      </c>
      <c r="AK2269" s="17" cm="1">
        <f t="array" ref="AK2269">IFERROR(IF(J2269="Level",INDEX($T2269:$Z2269,AC2269+1),INDEX($T2269:$Z2269,AC2269)),"")</f>
        <v>1</v>
      </c>
      <c r="AL2269" s="17" cm="1">
        <f t="array" ref="AL2269">IFERROR(IF(J2269="Level",INDEX($T2269:$Z2269,AD2269+1),INDEX($T2269:$Z2269,AD2269)),"")</f>
        <v>2</v>
      </c>
      <c r="AM2269" s="17" t="str" cm="1">
        <f t="array" ref="AM2269">IFERROR(INDEX($T2269:$Z2269,AE2269),"")</f>
        <v/>
      </c>
      <c r="AN2269" s="17" t="str" cm="1">
        <f t="array" ref="AN2269">IFERROR(INDEX($T2269:$Z2269,AF2269),"")</f>
        <v/>
      </c>
    </row>
    <row r="2270" spans="1:40" x14ac:dyDescent="0.2">
      <c r="A2270" s="17" t="str">
        <f t="shared" si="210"/>
        <v>BSc Natural Sciences with Foundation Year: UFS4NSCNSC01</v>
      </c>
      <c r="B2270" s="11" t="s">
        <v>1901</v>
      </c>
      <c r="C2270" s="11" t="s">
        <v>31936</v>
      </c>
      <c r="D2270" s="11" t="s">
        <v>1902</v>
      </c>
      <c r="E2270" s="11" t="s">
        <v>1168</v>
      </c>
      <c r="F2270" s="11" t="s">
        <v>82</v>
      </c>
      <c r="G2270" s="11" t="s">
        <v>32796</v>
      </c>
      <c r="H2270" s="11" t="s">
        <v>77</v>
      </c>
      <c r="I2270" s="11">
        <v>2</v>
      </c>
      <c r="J2270" s="11" t="s">
        <v>78</v>
      </c>
      <c r="K2270" s="11" t="s">
        <v>32718</v>
      </c>
      <c r="L2270" s="11">
        <v>120</v>
      </c>
      <c r="M2270" s="11">
        <v>0</v>
      </c>
      <c r="N2270" s="11">
        <v>120</v>
      </c>
      <c r="O2270" s="11">
        <v>120</v>
      </c>
      <c r="P2270" s="11">
        <v>0</v>
      </c>
      <c r="Q2270" s="11">
        <v>0</v>
      </c>
      <c r="R2270" s="11">
        <v>120</v>
      </c>
      <c r="S2270" s="11">
        <v>120</v>
      </c>
      <c r="T2270" s="11">
        <v>0</v>
      </c>
      <c r="U2270" s="11">
        <v>1</v>
      </c>
      <c r="V2270" s="11">
        <v>2</v>
      </c>
      <c r="W2270" s="11">
        <v>0</v>
      </c>
      <c r="X2270" s="11">
        <v>0</v>
      </c>
      <c r="Y2270" s="11">
        <v>1</v>
      </c>
      <c r="Z2270" s="11">
        <v>2</v>
      </c>
      <c r="AA2270" s="12" t="s">
        <v>32958</v>
      </c>
      <c r="AB2270" s="17" t="str">
        <f t="shared" si="211"/>
        <v>Programme: BSc Natural Sciences with Foundation Year</v>
      </c>
      <c r="AC2270" s="17">
        <f t="shared" si="212"/>
        <v>2</v>
      </c>
      <c r="AD2270" s="17">
        <f t="shared" si="213"/>
        <v>3</v>
      </c>
      <c r="AE2270" s="17" t="str">
        <f t="shared" si="214"/>
        <v/>
      </c>
      <c r="AF2270" s="17" t="str">
        <f t="shared" si="215"/>
        <v/>
      </c>
      <c r="AG2270" s="17" cm="1">
        <f t="array" ref="AG2270">IFERROR(IF(J2270="Level",INDEX($M2270:$S2270,AC2270+1),INDEX($M2270:$S2270,AC2270)),"")</f>
        <v>120</v>
      </c>
      <c r="AH2270" s="17" cm="1">
        <f t="array" ref="AH2270">IFERROR(IF(J2270="Level",INDEX($M2270:$S2270,AD2270+1),INDEX($M2270:$S2270,AD2270)),"")</f>
        <v>120</v>
      </c>
      <c r="AI2270" s="17" t="str" cm="1">
        <f t="array" ref="AI2270">IFERROR(INDEX($M2270:$S2270,AE2270),"")</f>
        <v/>
      </c>
      <c r="AJ2270" s="17" t="str" cm="1">
        <f t="array" ref="AJ2270">IFERROR(INDEX($M2270:$S2270,AF2270),"")</f>
        <v/>
      </c>
      <c r="AK2270" s="17" cm="1">
        <f t="array" ref="AK2270">IFERROR(IF(J2270="Level",INDEX($T2270:$Z2270,AC2270+1),INDEX($T2270:$Z2270,AC2270)),"")</f>
        <v>1</v>
      </c>
      <c r="AL2270" s="17" cm="1">
        <f t="array" ref="AL2270">IFERROR(IF(J2270="Level",INDEX($T2270:$Z2270,AD2270+1),INDEX($T2270:$Z2270,AD2270)),"")</f>
        <v>2</v>
      </c>
      <c r="AM2270" s="17" t="str" cm="1">
        <f t="array" ref="AM2270">IFERROR(INDEX($T2270:$Z2270,AE2270),"")</f>
        <v/>
      </c>
      <c r="AN2270" s="17" t="str" cm="1">
        <f t="array" ref="AN2270">IFERROR(INDEX($T2270:$Z2270,AF2270),"")</f>
        <v/>
      </c>
    </row>
    <row r="2271" spans="1:40" x14ac:dyDescent="0.2">
      <c r="A2271" s="17" t="str">
        <f t="shared" si="210"/>
        <v>BSc Physics with Foundation Year: UFS4PHYPHY06</v>
      </c>
      <c r="B2271" s="11" t="s">
        <v>1903</v>
      </c>
      <c r="C2271" s="11" t="s">
        <v>31936</v>
      </c>
      <c r="D2271" s="11" t="s">
        <v>1904</v>
      </c>
      <c r="E2271" s="11" t="s">
        <v>546</v>
      </c>
      <c r="F2271" s="11" t="s">
        <v>82</v>
      </c>
      <c r="G2271" s="11" t="s">
        <v>32796</v>
      </c>
      <c r="H2271" s="11" t="s">
        <v>77</v>
      </c>
      <c r="I2271" s="11">
        <v>2</v>
      </c>
      <c r="J2271" s="11" t="s">
        <v>78</v>
      </c>
      <c r="K2271" s="11" t="s">
        <v>32718</v>
      </c>
      <c r="L2271" s="11">
        <v>120</v>
      </c>
      <c r="M2271" s="11">
        <v>0</v>
      </c>
      <c r="N2271" s="11">
        <v>120</v>
      </c>
      <c r="O2271" s="11">
        <v>120</v>
      </c>
      <c r="P2271" s="11">
        <v>0</v>
      </c>
      <c r="Q2271" s="11">
        <v>0</v>
      </c>
      <c r="R2271" s="11">
        <v>120</v>
      </c>
      <c r="S2271" s="11">
        <v>120</v>
      </c>
      <c r="T2271" s="11">
        <v>0</v>
      </c>
      <c r="U2271" s="11">
        <v>1</v>
      </c>
      <c r="V2271" s="11">
        <v>2</v>
      </c>
      <c r="W2271" s="11">
        <v>0</v>
      </c>
      <c r="X2271" s="11">
        <v>0</v>
      </c>
      <c r="Y2271" s="11">
        <v>1</v>
      </c>
      <c r="Z2271" s="11">
        <v>2</v>
      </c>
      <c r="AA2271" s="12" t="s">
        <v>32958</v>
      </c>
      <c r="AB2271" s="17" t="str">
        <f t="shared" si="211"/>
        <v>Programme: BSc Physics with Foundation Year</v>
      </c>
      <c r="AC2271" s="17">
        <f t="shared" si="212"/>
        <v>2</v>
      </c>
      <c r="AD2271" s="17">
        <f t="shared" si="213"/>
        <v>3</v>
      </c>
      <c r="AE2271" s="17" t="str">
        <f t="shared" si="214"/>
        <v/>
      </c>
      <c r="AF2271" s="17" t="str">
        <f t="shared" si="215"/>
        <v/>
      </c>
      <c r="AG2271" s="17" cm="1">
        <f t="array" ref="AG2271">IFERROR(IF(J2271="Level",INDEX($M2271:$S2271,AC2271+1),INDEX($M2271:$S2271,AC2271)),"")</f>
        <v>120</v>
      </c>
      <c r="AH2271" s="17" cm="1">
        <f t="array" ref="AH2271">IFERROR(IF(J2271="Level",INDEX($M2271:$S2271,AD2271+1),INDEX($M2271:$S2271,AD2271)),"")</f>
        <v>120</v>
      </c>
      <c r="AI2271" s="17" t="str" cm="1">
        <f t="array" ref="AI2271">IFERROR(INDEX($M2271:$S2271,AE2271),"")</f>
        <v/>
      </c>
      <c r="AJ2271" s="17" t="str" cm="1">
        <f t="array" ref="AJ2271">IFERROR(INDEX($M2271:$S2271,AF2271),"")</f>
        <v/>
      </c>
      <c r="AK2271" s="17" cm="1">
        <f t="array" ref="AK2271">IFERROR(IF(J2271="Level",INDEX($T2271:$Z2271,AC2271+1),INDEX($T2271:$Z2271,AC2271)),"")</f>
        <v>1</v>
      </c>
      <c r="AL2271" s="17" cm="1">
        <f t="array" ref="AL2271">IFERROR(IF(J2271="Level",INDEX($T2271:$Z2271,AD2271+1),INDEX($T2271:$Z2271,AD2271)),"")</f>
        <v>2</v>
      </c>
      <c r="AM2271" s="17" t="str" cm="1">
        <f t="array" ref="AM2271">IFERROR(INDEX($T2271:$Z2271,AE2271),"")</f>
        <v/>
      </c>
      <c r="AN2271" s="17" t="str" cm="1">
        <f t="array" ref="AN2271">IFERROR(INDEX($T2271:$Z2271,AF2271),"")</f>
        <v/>
      </c>
    </row>
    <row r="2272" spans="1:40" x14ac:dyDescent="0.2">
      <c r="A2272" s="17" t="str">
        <f t="shared" si="210"/>
        <v>BSc Physics with Foundation Year: UFS4PHYPHY09</v>
      </c>
      <c r="B2272" s="11" t="s">
        <v>33461</v>
      </c>
      <c r="C2272" s="11" t="s">
        <v>31936</v>
      </c>
      <c r="D2272" s="11" t="s">
        <v>1904</v>
      </c>
      <c r="E2272" s="11" t="s">
        <v>546</v>
      </c>
      <c r="F2272" s="11" t="s">
        <v>82</v>
      </c>
      <c r="G2272" s="11" t="s">
        <v>32796</v>
      </c>
      <c r="H2272" s="11" t="s">
        <v>77</v>
      </c>
      <c r="I2272" s="11">
        <v>2</v>
      </c>
      <c r="J2272" s="11" t="s">
        <v>78</v>
      </c>
      <c r="K2272" s="11" t="s">
        <v>32718</v>
      </c>
      <c r="L2272" s="11">
        <v>120</v>
      </c>
      <c r="M2272" s="11">
        <v>0</v>
      </c>
      <c r="N2272" s="11">
        <v>120</v>
      </c>
      <c r="O2272" s="11">
        <v>120</v>
      </c>
      <c r="P2272" s="11">
        <v>0</v>
      </c>
      <c r="Q2272" s="11">
        <v>0</v>
      </c>
      <c r="R2272" s="11">
        <v>120</v>
      </c>
      <c r="S2272" s="11">
        <v>120</v>
      </c>
      <c r="T2272" s="11">
        <v>0</v>
      </c>
      <c r="U2272" s="11">
        <v>1</v>
      </c>
      <c r="V2272" s="11">
        <v>2</v>
      </c>
      <c r="W2272" s="11">
        <v>0</v>
      </c>
      <c r="X2272" s="11">
        <v>0</v>
      </c>
      <c r="Y2272" s="11">
        <v>1</v>
      </c>
      <c r="Z2272" s="11">
        <v>2</v>
      </c>
      <c r="AA2272" s="12" t="s">
        <v>32958</v>
      </c>
      <c r="AB2272" s="17" t="str">
        <f t="shared" si="211"/>
        <v>Programme: BSc Physics with Foundation Year</v>
      </c>
      <c r="AC2272" s="17">
        <f t="shared" si="212"/>
        <v>2</v>
      </c>
      <c r="AD2272" s="17">
        <f t="shared" si="213"/>
        <v>3</v>
      </c>
      <c r="AE2272" s="17" t="str">
        <f t="shared" si="214"/>
        <v/>
      </c>
      <c r="AF2272" s="17" t="str">
        <f t="shared" si="215"/>
        <v/>
      </c>
      <c r="AG2272" s="17" cm="1">
        <f t="array" ref="AG2272">IFERROR(IF(J2272="Level",INDEX($M2272:$S2272,AC2272+1),INDEX($M2272:$S2272,AC2272)),"")</f>
        <v>120</v>
      </c>
      <c r="AH2272" s="17" cm="1">
        <f t="array" ref="AH2272">IFERROR(IF(J2272="Level",INDEX($M2272:$S2272,AD2272+1),INDEX($M2272:$S2272,AD2272)),"")</f>
        <v>120</v>
      </c>
      <c r="AI2272" s="17" t="str" cm="1">
        <f t="array" ref="AI2272">IFERROR(INDEX($M2272:$S2272,AE2272),"")</f>
        <v/>
      </c>
      <c r="AJ2272" s="17" t="str" cm="1">
        <f t="array" ref="AJ2272">IFERROR(INDEX($M2272:$S2272,AF2272),"")</f>
        <v/>
      </c>
      <c r="AK2272" s="17" cm="1">
        <f t="array" ref="AK2272">IFERROR(IF(J2272="Level",INDEX($T2272:$Z2272,AC2272+1),INDEX($T2272:$Z2272,AC2272)),"")</f>
        <v>1</v>
      </c>
      <c r="AL2272" s="17" cm="1">
        <f t="array" ref="AL2272">IFERROR(IF(J2272="Level",INDEX($T2272:$Z2272,AD2272+1),INDEX($T2272:$Z2272,AD2272)),"")</f>
        <v>2</v>
      </c>
      <c r="AM2272" s="17" t="str" cm="1">
        <f t="array" ref="AM2272">IFERROR(INDEX($T2272:$Z2272,AE2272),"")</f>
        <v/>
      </c>
      <c r="AN2272" s="17" t="str" cm="1">
        <f t="array" ref="AN2272">IFERROR(INDEX($T2272:$Z2272,AF2272),"")</f>
        <v/>
      </c>
    </row>
    <row r="2273" spans="1:40" hidden="1" x14ac:dyDescent="0.2">
      <c r="A2273" s="17" t="str">
        <f t="shared" si="210"/>
        <v>BMBS Graduate Entry Medicine: UFB4EMSEMS01</v>
      </c>
      <c r="B2273" s="11" t="s">
        <v>2093</v>
      </c>
      <c r="C2273" s="11" t="s">
        <v>31936</v>
      </c>
      <c r="D2273" s="11" t="s">
        <v>2094</v>
      </c>
      <c r="E2273" s="11" t="s">
        <v>70</v>
      </c>
      <c r="F2273" s="11" t="s">
        <v>71</v>
      </c>
      <c r="G2273" s="11" t="s">
        <v>32819</v>
      </c>
      <c r="H2273" s="11" t="s">
        <v>72</v>
      </c>
      <c r="I2273" s="11">
        <v>0</v>
      </c>
      <c r="J2273" s="11" t="s">
        <v>32168</v>
      </c>
      <c r="K2273" s="11" t="s">
        <v>32168</v>
      </c>
      <c r="L2273" s="11">
        <v>0</v>
      </c>
      <c r="M2273" s="11">
        <v>0</v>
      </c>
      <c r="N2273" s="11">
        <v>0</v>
      </c>
      <c r="O2273" s="11">
        <v>0</v>
      </c>
      <c r="P2273" s="11">
        <v>0</v>
      </c>
      <c r="Q2273" s="11">
        <v>0</v>
      </c>
      <c r="R2273" s="11">
        <v>0</v>
      </c>
      <c r="S2273" s="11">
        <v>0</v>
      </c>
      <c r="T2273" s="11">
        <v>0</v>
      </c>
      <c r="U2273" s="11">
        <v>0</v>
      </c>
      <c r="V2273" s="11">
        <v>0</v>
      </c>
      <c r="W2273" s="11">
        <v>0</v>
      </c>
      <c r="X2273" s="11">
        <v>0</v>
      </c>
      <c r="Y2273" s="11">
        <v>0</v>
      </c>
      <c r="Z2273" s="11">
        <v>0</v>
      </c>
      <c r="AA2273" s="12" t="s">
        <v>32953</v>
      </c>
      <c r="AB2273" s="17" t="str">
        <f t="shared" si="211"/>
        <v>Programme is not compatible with this tool</v>
      </c>
      <c r="AC2273" s="17" t="str">
        <f t="shared" si="212"/>
        <v/>
      </c>
      <c r="AD2273" s="17">
        <f t="shared" si="213"/>
        <v>6</v>
      </c>
      <c r="AE2273" s="17" t="str">
        <f t="shared" si="214"/>
        <v/>
      </c>
      <c r="AF2273" s="17" t="str">
        <f t="shared" si="215"/>
        <v/>
      </c>
      <c r="AG2273" s="17" t="str" cm="1">
        <f t="array" ref="AG2273">IFERROR(IF(J2273="Level",INDEX($M2273:$S2273,AC2273+1),INDEX($M2273:$S2273,AC2273)),"")</f>
        <v/>
      </c>
      <c r="AH2273" s="17" cm="1">
        <f t="array" ref="AH2273">IFERROR(IF(J2273="Level",INDEX($M2273:$S2273,AD2273+1),INDEX($M2273:$S2273,AD2273)),"")</f>
        <v>0</v>
      </c>
      <c r="AI2273" s="17" t="str" cm="1">
        <f t="array" ref="AI2273">IFERROR(INDEX($M2273:$S2273,AE2273),"")</f>
        <v/>
      </c>
      <c r="AJ2273" s="17" t="str" cm="1">
        <f t="array" ref="AJ2273">IFERROR(INDEX($M2273:$S2273,AF2273),"")</f>
        <v/>
      </c>
      <c r="AK2273" s="17" t="str" cm="1">
        <f t="array" ref="AK2273">IFERROR(IF(J2273="Level",INDEX($T2273:$Z2273,AC2273+1),INDEX($T2273:$Z2273,AC2273)),"")</f>
        <v/>
      </c>
      <c r="AL2273" s="17" cm="1">
        <f t="array" ref="AL2273">IFERROR(IF(J2273="Level",INDEX($T2273:$Z2273,AD2273+1),INDEX($T2273:$Z2273,AD2273)),"")</f>
        <v>0</v>
      </c>
      <c r="AM2273" s="17" t="str" cm="1">
        <f t="array" ref="AM2273">IFERROR(INDEX($T2273:$Z2273,AE2273),"")</f>
        <v/>
      </c>
      <c r="AN2273" s="17" t="str" cm="1">
        <f t="array" ref="AN2273">IFERROR(INDEX($T2273:$Z2273,AF2273),"")</f>
        <v/>
      </c>
    </row>
    <row r="2274" spans="1:40" x14ac:dyDescent="0.2">
      <c r="A2274" s="17" t="str">
        <f t="shared" si="210"/>
        <v>Flexible Combined Honours with Study Abroad: UFF403</v>
      </c>
      <c r="B2274" s="11" t="s">
        <v>1597</v>
      </c>
      <c r="C2274" s="11" t="s">
        <v>31936</v>
      </c>
      <c r="D2274" s="11" t="s">
        <v>1598</v>
      </c>
      <c r="E2274" s="11" t="s">
        <v>121</v>
      </c>
      <c r="F2274" s="11" t="s">
        <v>76</v>
      </c>
      <c r="G2274" s="11" t="s">
        <v>32750</v>
      </c>
      <c r="H2274" s="11" t="s">
        <v>77</v>
      </c>
      <c r="I2274" s="11">
        <v>3</v>
      </c>
      <c r="J2274" s="11" t="s">
        <v>78</v>
      </c>
      <c r="K2274" s="11" t="s">
        <v>32751</v>
      </c>
      <c r="L2274" s="11">
        <v>120</v>
      </c>
      <c r="M2274" s="11">
        <v>0</v>
      </c>
      <c r="N2274" s="11">
        <v>120</v>
      </c>
      <c r="O2274" s="11">
        <v>120</v>
      </c>
      <c r="P2274" s="11">
        <v>120</v>
      </c>
      <c r="Q2274" s="11">
        <v>0</v>
      </c>
      <c r="R2274" s="11">
        <v>120</v>
      </c>
      <c r="S2274" s="11">
        <v>120</v>
      </c>
      <c r="T2274" s="11">
        <v>0</v>
      </c>
      <c r="U2274" s="11">
        <v>1</v>
      </c>
      <c r="V2274" s="11">
        <v>4</v>
      </c>
      <c r="W2274" s="11">
        <v>8</v>
      </c>
      <c r="X2274" s="11">
        <v>0</v>
      </c>
      <c r="Y2274" s="11">
        <v>1</v>
      </c>
      <c r="Z2274" s="11">
        <v>4</v>
      </c>
      <c r="AA2274" s="12" t="s">
        <v>32958</v>
      </c>
      <c r="AB2274" s="17" t="str">
        <f t="shared" si="211"/>
        <v>Programme: Flexible Combined Honours with Study Abroad</v>
      </c>
      <c r="AC2274" s="17">
        <f t="shared" si="212"/>
        <v>2</v>
      </c>
      <c r="AD2274" s="17">
        <f t="shared" si="213"/>
        <v>3</v>
      </c>
      <c r="AE2274" s="17">
        <f t="shared" si="214"/>
        <v>4</v>
      </c>
      <c r="AF2274" s="17" t="str">
        <f t="shared" si="215"/>
        <v/>
      </c>
      <c r="AG2274" s="17" cm="1">
        <f t="array" ref="AG2274">IFERROR(IF(J2274="Level",INDEX($M2274:$S2274,AC2274+1),INDEX($M2274:$S2274,AC2274)),"")</f>
        <v>120</v>
      </c>
      <c r="AH2274" s="17" cm="1">
        <f t="array" ref="AH2274">IFERROR(IF(J2274="Level",INDEX($M2274:$S2274,AD2274+1),INDEX($M2274:$S2274,AD2274)),"")</f>
        <v>120</v>
      </c>
      <c r="AI2274" s="17" cm="1">
        <f t="array" ref="AI2274">IFERROR(INDEX($M2274:$S2274,AE2274),"")</f>
        <v>120</v>
      </c>
      <c r="AJ2274" s="17" t="str" cm="1">
        <f t="array" ref="AJ2274">IFERROR(INDEX($M2274:$S2274,AF2274),"")</f>
        <v/>
      </c>
      <c r="AK2274" s="17" cm="1">
        <f t="array" ref="AK2274">IFERROR(IF(J2274="Level",INDEX($T2274:$Z2274,AC2274+1),INDEX($T2274:$Z2274,AC2274)),"")</f>
        <v>1</v>
      </c>
      <c r="AL2274" s="17" cm="1">
        <f t="array" ref="AL2274">IFERROR(IF(J2274="Level",INDEX($T2274:$Z2274,AD2274+1),INDEX($T2274:$Z2274,AD2274)),"")</f>
        <v>4</v>
      </c>
      <c r="AM2274" s="17" cm="1">
        <f t="array" ref="AM2274">IFERROR(INDEX($T2274:$Z2274,AE2274),"")</f>
        <v>8</v>
      </c>
      <c r="AN2274" s="17" t="str" cm="1">
        <f t="array" ref="AN2274">IFERROR(INDEX($T2274:$Z2274,AF2274),"")</f>
        <v/>
      </c>
    </row>
    <row r="2275" spans="1:40" x14ac:dyDescent="0.2">
      <c r="A2275" s="17" t="str">
        <f t="shared" si="210"/>
        <v>BA Arabic and Politics: UFA4IAIHPS01</v>
      </c>
      <c r="B2275" s="11" t="s">
        <v>1228</v>
      </c>
      <c r="C2275" s="11" t="s">
        <v>31936</v>
      </c>
      <c r="D2275" s="11" t="s">
        <v>1229</v>
      </c>
      <c r="E2275" s="11" t="s">
        <v>261</v>
      </c>
      <c r="F2275" s="11" t="s">
        <v>76</v>
      </c>
      <c r="G2275" s="11" t="s">
        <v>32750</v>
      </c>
      <c r="H2275" s="11" t="s">
        <v>77</v>
      </c>
      <c r="I2275" s="11">
        <v>3</v>
      </c>
      <c r="J2275" s="11" t="s">
        <v>78</v>
      </c>
      <c r="K2275" s="11" t="s">
        <v>32751</v>
      </c>
      <c r="L2275" s="11">
        <v>120</v>
      </c>
      <c r="M2275" s="11">
        <v>0</v>
      </c>
      <c r="N2275" s="11">
        <v>120</v>
      </c>
      <c r="O2275" s="11">
        <v>120</v>
      </c>
      <c r="P2275" s="11">
        <v>120</v>
      </c>
      <c r="Q2275" s="11">
        <v>0</v>
      </c>
      <c r="R2275" s="11">
        <v>120</v>
      </c>
      <c r="S2275" s="11">
        <v>120</v>
      </c>
      <c r="T2275" s="11">
        <v>0</v>
      </c>
      <c r="U2275" s="11">
        <v>1</v>
      </c>
      <c r="V2275" s="11">
        <v>4</v>
      </c>
      <c r="W2275" s="11">
        <v>8</v>
      </c>
      <c r="X2275" s="11">
        <v>0</v>
      </c>
      <c r="Y2275" s="11">
        <v>1</v>
      </c>
      <c r="Z2275" s="11">
        <v>4</v>
      </c>
      <c r="AA2275" s="12" t="s">
        <v>32958</v>
      </c>
      <c r="AB2275" s="17" t="str">
        <f t="shared" si="211"/>
        <v>Programme: BA Arabic and Politics</v>
      </c>
      <c r="AC2275" s="17">
        <f t="shared" si="212"/>
        <v>2</v>
      </c>
      <c r="AD2275" s="17">
        <f t="shared" si="213"/>
        <v>3</v>
      </c>
      <c r="AE2275" s="17">
        <f t="shared" si="214"/>
        <v>4</v>
      </c>
      <c r="AF2275" s="17" t="str">
        <f t="shared" si="215"/>
        <v/>
      </c>
      <c r="AG2275" s="17" cm="1">
        <f t="array" ref="AG2275">IFERROR(IF(J2275="Level",INDEX($M2275:$S2275,AC2275+1),INDEX($M2275:$S2275,AC2275)),"")</f>
        <v>120</v>
      </c>
      <c r="AH2275" s="17" cm="1">
        <f t="array" ref="AH2275">IFERROR(IF(J2275="Level",INDEX($M2275:$S2275,AD2275+1),INDEX($M2275:$S2275,AD2275)),"")</f>
        <v>120</v>
      </c>
      <c r="AI2275" s="17" cm="1">
        <f t="array" ref="AI2275">IFERROR(INDEX($M2275:$S2275,AE2275),"")</f>
        <v>120</v>
      </c>
      <c r="AJ2275" s="17" t="str" cm="1">
        <f t="array" ref="AJ2275">IFERROR(INDEX($M2275:$S2275,AF2275),"")</f>
        <v/>
      </c>
      <c r="AK2275" s="17" cm="1">
        <f t="array" ref="AK2275">IFERROR(IF(J2275="Level",INDEX($T2275:$Z2275,AC2275+1),INDEX($T2275:$Z2275,AC2275)),"")</f>
        <v>1</v>
      </c>
      <c r="AL2275" s="17" cm="1">
        <f t="array" ref="AL2275">IFERROR(IF(J2275="Level",INDEX($T2275:$Z2275,AD2275+1),INDEX($T2275:$Z2275,AD2275)),"")</f>
        <v>4</v>
      </c>
      <c r="AM2275" s="17" cm="1">
        <f t="array" ref="AM2275">IFERROR(INDEX($T2275:$Z2275,AE2275),"")</f>
        <v>8</v>
      </c>
      <c r="AN2275" s="17" t="str" cm="1">
        <f t="array" ref="AN2275">IFERROR(INDEX($T2275:$Z2275,AF2275),"")</f>
        <v/>
      </c>
    </row>
    <row r="2276" spans="1:40" x14ac:dyDescent="0.2">
      <c r="A2276" s="17" t="str">
        <f t="shared" si="210"/>
        <v>BA Modern Languages and Arabic: UFA4SMLIAI06</v>
      </c>
      <c r="B2276" s="11" t="s">
        <v>1230</v>
      </c>
      <c r="C2276" s="11" t="s">
        <v>31936</v>
      </c>
      <c r="D2276" s="11" t="s">
        <v>1231</v>
      </c>
      <c r="E2276" s="11" t="s">
        <v>280</v>
      </c>
      <c r="F2276" s="11" t="s">
        <v>76</v>
      </c>
      <c r="G2276" s="11" t="s">
        <v>32750</v>
      </c>
      <c r="H2276" s="11" t="s">
        <v>77</v>
      </c>
      <c r="I2276" s="11">
        <v>3</v>
      </c>
      <c r="J2276" s="11" t="s">
        <v>78</v>
      </c>
      <c r="K2276" s="11" t="s">
        <v>32751</v>
      </c>
      <c r="L2276" s="11">
        <v>120</v>
      </c>
      <c r="M2276" s="11">
        <v>0</v>
      </c>
      <c r="N2276" s="11">
        <v>120</v>
      </c>
      <c r="O2276" s="11">
        <v>120</v>
      </c>
      <c r="P2276" s="11">
        <v>120</v>
      </c>
      <c r="Q2276" s="11">
        <v>0</v>
      </c>
      <c r="R2276" s="11">
        <v>120</v>
      </c>
      <c r="S2276" s="11">
        <v>120</v>
      </c>
      <c r="T2276" s="11">
        <v>0</v>
      </c>
      <c r="U2276" s="11">
        <v>1</v>
      </c>
      <c r="V2276" s="11">
        <v>4</v>
      </c>
      <c r="W2276" s="11">
        <v>8</v>
      </c>
      <c r="X2276" s="11">
        <v>0</v>
      </c>
      <c r="Y2276" s="11">
        <v>1</v>
      </c>
      <c r="Z2276" s="11">
        <v>4</v>
      </c>
      <c r="AA2276" s="12" t="s">
        <v>32958</v>
      </c>
      <c r="AB2276" s="17" t="str">
        <f t="shared" si="211"/>
        <v>Programme: BA Modern Languages and Arabic</v>
      </c>
      <c r="AC2276" s="17">
        <f t="shared" si="212"/>
        <v>2</v>
      </c>
      <c r="AD2276" s="17">
        <f t="shared" si="213"/>
        <v>3</v>
      </c>
      <c r="AE2276" s="17">
        <f t="shared" si="214"/>
        <v>4</v>
      </c>
      <c r="AF2276" s="17" t="str">
        <f t="shared" si="215"/>
        <v/>
      </c>
      <c r="AG2276" s="17" cm="1">
        <f t="array" ref="AG2276">IFERROR(IF(J2276="Level",INDEX($M2276:$S2276,AC2276+1),INDEX($M2276:$S2276,AC2276)),"")</f>
        <v>120</v>
      </c>
      <c r="AH2276" s="17" cm="1">
        <f t="array" ref="AH2276">IFERROR(IF(J2276="Level",INDEX($M2276:$S2276,AD2276+1),INDEX($M2276:$S2276,AD2276)),"")</f>
        <v>120</v>
      </c>
      <c r="AI2276" s="17" cm="1">
        <f t="array" ref="AI2276">IFERROR(INDEX($M2276:$S2276,AE2276),"")</f>
        <v>120</v>
      </c>
      <c r="AJ2276" s="17" t="str" cm="1">
        <f t="array" ref="AJ2276">IFERROR(INDEX($M2276:$S2276,AF2276),"")</f>
        <v/>
      </c>
      <c r="AK2276" s="17" cm="1">
        <f t="array" ref="AK2276">IFERROR(IF(J2276="Level",INDEX($T2276:$Z2276,AC2276+1),INDEX($T2276:$Z2276,AC2276)),"")</f>
        <v>1</v>
      </c>
      <c r="AL2276" s="17" cm="1">
        <f t="array" ref="AL2276">IFERROR(IF(J2276="Level",INDEX($T2276:$Z2276,AD2276+1),INDEX($T2276:$Z2276,AD2276)),"")</f>
        <v>4</v>
      </c>
      <c r="AM2276" s="17" cm="1">
        <f t="array" ref="AM2276">IFERROR(INDEX($T2276:$Z2276,AE2276),"")</f>
        <v>8</v>
      </c>
      <c r="AN2276" s="17" t="str" cm="1">
        <f t="array" ref="AN2276">IFERROR(INDEX($T2276:$Z2276,AF2276),"")</f>
        <v/>
      </c>
    </row>
    <row r="2277" spans="1:40" x14ac:dyDescent="0.2">
      <c r="A2277" s="17" t="str">
        <f t="shared" si="210"/>
        <v>BA International Business and Global Cultural Studies: UFA4SBESML03</v>
      </c>
      <c r="B2277" s="11" t="s">
        <v>1255</v>
      </c>
      <c r="C2277" s="11" t="s">
        <v>31936</v>
      </c>
      <c r="D2277" s="11" t="s">
        <v>1256</v>
      </c>
      <c r="E2277" s="11" t="s">
        <v>32276</v>
      </c>
      <c r="F2277" s="11" t="s">
        <v>82</v>
      </c>
      <c r="G2277" s="11" t="s">
        <v>32712</v>
      </c>
      <c r="H2277" s="11" t="s">
        <v>77</v>
      </c>
      <c r="I2277" s="11">
        <v>3</v>
      </c>
      <c r="J2277" s="11" t="s">
        <v>78</v>
      </c>
      <c r="K2277" s="11" t="s">
        <v>32713</v>
      </c>
      <c r="L2277" s="11">
        <v>120</v>
      </c>
      <c r="M2277" s="11">
        <v>0</v>
      </c>
      <c r="N2277" s="11">
        <v>120</v>
      </c>
      <c r="O2277" s="11">
        <v>120</v>
      </c>
      <c r="P2277" s="11">
        <v>120</v>
      </c>
      <c r="Q2277" s="11">
        <v>0</v>
      </c>
      <c r="R2277" s="11">
        <v>120</v>
      </c>
      <c r="S2277" s="11">
        <v>120</v>
      </c>
      <c r="T2277" s="11">
        <v>0</v>
      </c>
      <c r="U2277" s="11">
        <v>2</v>
      </c>
      <c r="V2277" s="11">
        <v>1</v>
      </c>
      <c r="W2277" s="11">
        <v>4</v>
      </c>
      <c r="X2277" s="11">
        <v>0</v>
      </c>
      <c r="Y2277" s="11">
        <v>2</v>
      </c>
      <c r="Z2277" s="11">
        <v>1</v>
      </c>
      <c r="AA2277" s="12" t="s">
        <v>32958</v>
      </c>
      <c r="AB2277" s="17" t="str">
        <f t="shared" si="211"/>
        <v>Programme: BA International Business and Global Cultural Studies</v>
      </c>
      <c r="AC2277" s="17">
        <f t="shared" si="212"/>
        <v>2</v>
      </c>
      <c r="AD2277" s="17">
        <f t="shared" si="213"/>
        <v>3</v>
      </c>
      <c r="AE2277" s="17">
        <f t="shared" si="214"/>
        <v>4</v>
      </c>
      <c r="AF2277" s="17" t="str">
        <f t="shared" si="215"/>
        <v/>
      </c>
      <c r="AG2277" s="17" cm="1">
        <f t="array" ref="AG2277">IFERROR(IF(J2277="Level",INDEX($M2277:$S2277,AC2277+1),INDEX($M2277:$S2277,AC2277)),"")</f>
        <v>120</v>
      </c>
      <c r="AH2277" s="17" cm="1">
        <f t="array" ref="AH2277">IFERROR(IF(J2277="Level",INDEX($M2277:$S2277,AD2277+1),INDEX($M2277:$S2277,AD2277)),"")</f>
        <v>120</v>
      </c>
      <c r="AI2277" s="17" cm="1">
        <f t="array" ref="AI2277">IFERROR(INDEX($M2277:$S2277,AE2277),"")</f>
        <v>120</v>
      </c>
      <c r="AJ2277" s="17" t="str" cm="1">
        <f t="array" ref="AJ2277">IFERROR(INDEX($M2277:$S2277,AF2277),"")</f>
        <v/>
      </c>
      <c r="AK2277" s="17" cm="1">
        <f t="array" ref="AK2277">IFERROR(IF(J2277="Level",INDEX($T2277:$Z2277,AC2277+1),INDEX($T2277:$Z2277,AC2277)),"")</f>
        <v>2</v>
      </c>
      <c r="AL2277" s="17" cm="1">
        <f t="array" ref="AL2277">IFERROR(IF(J2277="Level",INDEX($T2277:$Z2277,AD2277+1),INDEX($T2277:$Z2277,AD2277)),"")</f>
        <v>1</v>
      </c>
      <c r="AM2277" s="17" cm="1">
        <f t="array" ref="AM2277">IFERROR(INDEX($T2277:$Z2277,AE2277),"")</f>
        <v>4</v>
      </c>
      <c r="AN2277" s="17" t="str" cm="1">
        <f t="array" ref="AN2277">IFERROR(INDEX($T2277:$Z2277,AF2277),"")</f>
        <v/>
      </c>
    </row>
    <row r="2278" spans="1:40" ht="25.5" x14ac:dyDescent="0.2">
      <c r="A2278" s="17" t="str">
        <f t="shared" si="210"/>
        <v>BA Art History and Visual Culture and Global Cultural Studies: UFA4SMLSML46</v>
      </c>
      <c r="B2278" s="11" t="s">
        <v>1261</v>
      </c>
      <c r="C2278" s="11" t="s">
        <v>31936</v>
      </c>
      <c r="D2278" s="11" t="s">
        <v>32873</v>
      </c>
      <c r="E2278" s="11" t="s">
        <v>32192</v>
      </c>
      <c r="F2278" s="11" t="s">
        <v>76</v>
      </c>
      <c r="G2278" s="11" t="s">
        <v>32712</v>
      </c>
      <c r="H2278" s="11" t="s">
        <v>77</v>
      </c>
      <c r="I2278" s="11">
        <v>3</v>
      </c>
      <c r="J2278" s="11" t="s">
        <v>78</v>
      </c>
      <c r="K2278" s="11" t="s">
        <v>32713</v>
      </c>
      <c r="L2278" s="11">
        <v>120</v>
      </c>
      <c r="M2278" s="11">
        <v>0</v>
      </c>
      <c r="N2278" s="11">
        <v>120</v>
      </c>
      <c r="O2278" s="11">
        <v>120</v>
      </c>
      <c r="P2278" s="11">
        <v>120</v>
      </c>
      <c r="Q2278" s="11">
        <v>0</v>
      </c>
      <c r="R2278" s="11">
        <v>120</v>
      </c>
      <c r="S2278" s="11">
        <v>120</v>
      </c>
      <c r="T2278" s="11">
        <v>0</v>
      </c>
      <c r="U2278" s="11">
        <v>2</v>
      </c>
      <c r="V2278" s="11">
        <v>1</v>
      </c>
      <c r="W2278" s="11">
        <v>4</v>
      </c>
      <c r="X2278" s="11">
        <v>0</v>
      </c>
      <c r="Y2278" s="11">
        <v>2</v>
      </c>
      <c r="Z2278" s="11">
        <v>1</v>
      </c>
      <c r="AA2278" s="12" t="s">
        <v>32958</v>
      </c>
      <c r="AB2278" s="17" t="str">
        <f t="shared" si="211"/>
        <v>Programme: BA Art History and Visual Culture and Global Cultural Studies</v>
      </c>
      <c r="AC2278" s="17">
        <f t="shared" si="212"/>
        <v>2</v>
      </c>
      <c r="AD2278" s="17">
        <f t="shared" si="213"/>
        <v>3</v>
      </c>
      <c r="AE2278" s="17">
        <f t="shared" si="214"/>
        <v>4</v>
      </c>
      <c r="AF2278" s="17" t="str">
        <f t="shared" si="215"/>
        <v/>
      </c>
      <c r="AG2278" s="17" cm="1">
        <f t="array" ref="AG2278">IFERROR(IF(J2278="Level",INDEX($M2278:$S2278,AC2278+1),INDEX($M2278:$S2278,AC2278)),"")</f>
        <v>120</v>
      </c>
      <c r="AH2278" s="17" cm="1">
        <f t="array" ref="AH2278">IFERROR(IF(J2278="Level",INDEX($M2278:$S2278,AD2278+1),INDEX($M2278:$S2278,AD2278)),"")</f>
        <v>120</v>
      </c>
      <c r="AI2278" s="17" cm="1">
        <f t="array" ref="AI2278">IFERROR(INDEX($M2278:$S2278,AE2278),"")</f>
        <v>120</v>
      </c>
      <c r="AJ2278" s="17" t="str" cm="1">
        <f t="array" ref="AJ2278">IFERROR(INDEX($M2278:$S2278,AF2278),"")</f>
        <v/>
      </c>
      <c r="AK2278" s="17" cm="1">
        <f t="array" ref="AK2278">IFERROR(IF(J2278="Level",INDEX($T2278:$Z2278,AC2278+1),INDEX($T2278:$Z2278,AC2278)),"")</f>
        <v>2</v>
      </c>
      <c r="AL2278" s="17" cm="1">
        <f t="array" ref="AL2278">IFERROR(IF(J2278="Level",INDEX($T2278:$Z2278,AD2278+1),INDEX($T2278:$Z2278,AD2278)),"")</f>
        <v>1</v>
      </c>
      <c r="AM2278" s="17" cm="1">
        <f t="array" ref="AM2278">IFERROR(INDEX($T2278:$Z2278,AE2278),"")</f>
        <v>4</v>
      </c>
      <c r="AN2278" s="17" t="str" cm="1">
        <f t="array" ref="AN2278">IFERROR(INDEX($T2278:$Z2278,AF2278),"")</f>
        <v/>
      </c>
    </row>
    <row r="2279" spans="1:40" x14ac:dyDescent="0.2">
      <c r="A2279" s="17" t="str">
        <f t="shared" si="210"/>
        <v>BA Classical Studies and Global Cultural Studies: UFA4CTHSML09</v>
      </c>
      <c r="B2279" s="11" t="s">
        <v>1232</v>
      </c>
      <c r="C2279" s="11" t="s">
        <v>31936</v>
      </c>
      <c r="D2279" s="11" t="s">
        <v>1233</v>
      </c>
      <c r="E2279" s="11" t="s">
        <v>172</v>
      </c>
      <c r="F2279" s="11" t="s">
        <v>76</v>
      </c>
      <c r="G2279" s="11" t="s">
        <v>32712</v>
      </c>
      <c r="H2279" s="11" t="s">
        <v>77</v>
      </c>
      <c r="I2279" s="11">
        <v>3</v>
      </c>
      <c r="J2279" s="11" t="s">
        <v>78</v>
      </c>
      <c r="K2279" s="11" t="s">
        <v>32713</v>
      </c>
      <c r="L2279" s="11">
        <v>120</v>
      </c>
      <c r="M2279" s="11">
        <v>0</v>
      </c>
      <c r="N2279" s="11">
        <v>120</v>
      </c>
      <c r="O2279" s="11">
        <v>120</v>
      </c>
      <c r="P2279" s="11">
        <v>120</v>
      </c>
      <c r="Q2279" s="11">
        <v>0</v>
      </c>
      <c r="R2279" s="11">
        <v>120</v>
      </c>
      <c r="S2279" s="11">
        <v>120</v>
      </c>
      <c r="T2279" s="11">
        <v>0</v>
      </c>
      <c r="U2279" s="11">
        <v>2</v>
      </c>
      <c r="V2279" s="11">
        <v>1</v>
      </c>
      <c r="W2279" s="11">
        <v>4</v>
      </c>
      <c r="X2279" s="11">
        <v>0</v>
      </c>
      <c r="Y2279" s="11">
        <v>2</v>
      </c>
      <c r="Z2279" s="11">
        <v>1</v>
      </c>
      <c r="AA2279" s="12" t="s">
        <v>32958</v>
      </c>
      <c r="AB2279" s="17" t="str">
        <f t="shared" si="211"/>
        <v>Programme: BA Classical Studies and Global Cultural Studies</v>
      </c>
      <c r="AC2279" s="17">
        <f t="shared" si="212"/>
        <v>2</v>
      </c>
      <c r="AD2279" s="17">
        <f t="shared" si="213"/>
        <v>3</v>
      </c>
      <c r="AE2279" s="17">
        <f t="shared" si="214"/>
        <v>4</v>
      </c>
      <c r="AF2279" s="17" t="str">
        <f t="shared" si="215"/>
        <v/>
      </c>
      <c r="AG2279" s="17" cm="1">
        <f t="array" ref="AG2279">IFERROR(IF(J2279="Level",INDEX($M2279:$S2279,AC2279+1),INDEX($M2279:$S2279,AC2279)),"")</f>
        <v>120</v>
      </c>
      <c r="AH2279" s="17" cm="1">
        <f t="array" ref="AH2279">IFERROR(IF(J2279="Level",INDEX($M2279:$S2279,AD2279+1),INDEX($M2279:$S2279,AD2279)),"")</f>
        <v>120</v>
      </c>
      <c r="AI2279" s="17" cm="1">
        <f t="array" ref="AI2279">IFERROR(INDEX($M2279:$S2279,AE2279),"")</f>
        <v>120</v>
      </c>
      <c r="AJ2279" s="17" t="str" cm="1">
        <f t="array" ref="AJ2279">IFERROR(INDEX($M2279:$S2279,AF2279),"")</f>
        <v/>
      </c>
      <c r="AK2279" s="17" cm="1">
        <f t="array" ref="AK2279">IFERROR(IF(J2279="Level",INDEX($T2279:$Z2279,AC2279+1),INDEX($T2279:$Z2279,AC2279)),"")</f>
        <v>2</v>
      </c>
      <c r="AL2279" s="17" cm="1">
        <f t="array" ref="AL2279">IFERROR(IF(J2279="Level",INDEX($T2279:$Z2279,AD2279+1),INDEX($T2279:$Z2279,AD2279)),"")</f>
        <v>1</v>
      </c>
      <c r="AM2279" s="17" cm="1">
        <f t="array" ref="AM2279">IFERROR(INDEX($T2279:$Z2279,AE2279),"")</f>
        <v>4</v>
      </c>
      <c r="AN2279" s="17" t="str" cm="1">
        <f t="array" ref="AN2279">IFERROR(INDEX($T2279:$Z2279,AF2279),"")</f>
        <v/>
      </c>
    </row>
    <row r="2280" spans="1:40" x14ac:dyDescent="0.2">
      <c r="A2280" s="17" t="str">
        <f t="shared" si="210"/>
        <v>BA Communications and Global Cultural Studies: UFA4EGLSML17</v>
      </c>
      <c r="B2280" s="11" t="s">
        <v>1236</v>
      </c>
      <c r="C2280" s="11" t="s">
        <v>31936</v>
      </c>
      <c r="D2280" s="11" t="s">
        <v>1237</v>
      </c>
      <c r="E2280" s="11" t="s">
        <v>205</v>
      </c>
      <c r="F2280" s="11" t="s">
        <v>76</v>
      </c>
      <c r="G2280" s="11" t="s">
        <v>32712</v>
      </c>
      <c r="H2280" s="11" t="s">
        <v>77</v>
      </c>
      <c r="I2280" s="11">
        <v>3</v>
      </c>
      <c r="J2280" s="11" t="s">
        <v>78</v>
      </c>
      <c r="K2280" s="11" t="s">
        <v>32713</v>
      </c>
      <c r="L2280" s="11">
        <v>120</v>
      </c>
      <c r="M2280" s="11">
        <v>0</v>
      </c>
      <c r="N2280" s="11">
        <v>120</v>
      </c>
      <c r="O2280" s="11">
        <v>120</v>
      </c>
      <c r="P2280" s="11">
        <v>120</v>
      </c>
      <c r="Q2280" s="11">
        <v>0</v>
      </c>
      <c r="R2280" s="11">
        <v>120</v>
      </c>
      <c r="S2280" s="11">
        <v>120</v>
      </c>
      <c r="T2280" s="11">
        <v>0</v>
      </c>
      <c r="U2280" s="11">
        <v>2</v>
      </c>
      <c r="V2280" s="11">
        <v>1</v>
      </c>
      <c r="W2280" s="11">
        <v>4</v>
      </c>
      <c r="X2280" s="11">
        <v>0</v>
      </c>
      <c r="Y2280" s="11">
        <v>2</v>
      </c>
      <c r="Z2280" s="11">
        <v>1</v>
      </c>
      <c r="AA2280" s="12" t="s">
        <v>32958</v>
      </c>
      <c r="AB2280" s="17" t="str">
        <f t="shared" si="211"/>
        <v>Programme: BA Communications and Global Cultural Studies</v>
      </c>
      <c r="AC2280" s="17">
        <f t="shared" si="212"/>
        <v>2</v>
      </c>
      <c r="AD2280" s="17">
        <f t="shared" si="213"/>
        <v>3</v>
      </c>
      <c r="AE2280" s="17">
        <f t="shared" si="214"/>
        <v>4</v>
      </c>
      <c r="AF2280" s="17" t="str">
        <f t="shared" si="215"/>
        <v/>
      </c>
      <c r="AG2280" s="17" cm="1">
        <f t="array" ref="AG2280">IFERROR(IF(J2280="Level",INDEX($M2280:$S2280,AC2280+1),INDEX($M2280:$S2280,AC2280)),"")</f>
        <v>120</v>
      </c>
      <c r="AH2280" s="17" cm="1">
        <f t="array" ref="AH2280">IFERROR(IF(J2280="Level",INDEX($M2280:$S2280,AD2280+1),INDEX($M2280:$S2280,AD2280)),"")</f>
        <v>120</v>
      </c>
      <c r="AI2280" s="17" cm="1">
        <f t="array" ref="AI2280">IFERROR(INDEX($M2280:$S2280,AE2280),"")</f>
        <v>120</v>
      </c>
      <c r="AJ2280" s="17" t="str" cm="1">
        <f t="array" ref="AJ2280">IFERROR(INDEX($M2280:$S2280,AF2280),"")</f>
        <v/>
      </c>
      <c r="AK2280" s="17" cm="1">
        <f t="array" ref="AK2280">IFERROR(IF(J2280="Level",INDEX($T2280:$Z2280,AC2280+1),INDEX($T2280:$Z2280,AC2280)),"")</f>
        <v>2</v>
      </c>
      <c r="AL2280" s="17" cm="1">
        <f t="array" ref="AL2280">IFERROR(IF(J2280="Level",INDEX($T2280:$Z2280,AD2280+1),INDEX($T2280:$Z2280,AD2280)),"")</f>
        <v>1</v>
      </c>
      <c r="AM2280" s="17" cm="1">
        <f t="array" ref="AM2280">IFERROR(INDEX($T2280:$Z2280,AE2280),"")</f>
        <v>4</v>
      </c>
      <c r="AN2280" s="17" t="str" cm="1">
        <f t="array" ref="AN2280">IFERROR(INDEX($T2280:$Z2280,AF2280),"")</f>
        <v/>
      </c>
    </row>
    <row r="2281" spans="1:40" x14ac:dyDescent="0.2">
      <c r="A2281" s="17" t="str">
        <f t="shared" si="210"/>
        <v>BA English and European Cultural Studies: UFA4EGLSML12</v>
      </c>
      <c r="B2281" s="11" t="s">
        <v>1234</v>
      </c>
      <c r="C2281" s="11" t="s">
        <v>31936</v>
      </c>
      <c r="D2281" s="11" t="s">
        <v>1235</v>
      </c>
      <c r="E2281" s="11" t="s">
        <v>191</v>
      </c>
      <c r="F2281" s="11" t="s">
        <v>76</v>
      </c>
      <c r="G2281" s="11" t="s">
        <v>32712</v>
      </c>
      <c r="H2281" s="11" t="s">
        <v>77</v>
      </c>
      <c r="I2281" s="11">
        <v>3</v>
      </c>
      <c r="J2281" s="11" t="s">
        <v>78</v>
      </c>
      <c r="K2281" s="11" t="s">
        <v>32713</v>
      </c>
      <c r="L2281" s="11">
        <v>120</v>
      </c>
      <c r="M2281" s="11">
        <v>0</v>
      </c>
      <c r="N2281" s="11">
        <v>120</v>
      </c>
      <c r="O2281" s="11">
        <v>120</v>
      </c>
      <c r="P2281" s="11">
        <v>120</v>
      </c>
      <c r="Q2281" s="11">
        <v>0</v>
      </c>
      <c r="R2281" s="11">
        <v>120</v>
      </c>
      <c r="S2281" s="11">
        <v>120</v>
      </c>
      <c r="T2281" s="11">
        <v>0</v>
      </c>
      <c r="U2281" s="11">
        <v>2</v>
      </c>
      <c r="V2281" s="11">
        <v>1</v>
      </c>
      <c r="W2281" s="11">
        <v>4</v>
      </c>
      <c r="X2281" s="11">
        <v>0</v>
      </c>
      <c r="Y2281" s="11">
        <v>2</v>
      </c>
      <c r="Z2281" s="11">
        <v>1</v>
      </c>
      <c r="AA2281" s="12" t="s">
        <v>32958</v>
      </c>
      <c r="AB2281" s="17" t="str">
        <f t="shared" si="211"/>
        <v>Programme: BA English and European Cultural Studies</v>
      </c>
      <c r="AC2281" s="17">
        <f t="shared" si="212"/>
        <v>2</v>
      </c>
      <c r="AD2281" s="17">
        <f t="shared" si="213"/>
        <v>3</v>
      </c>
      <c r="AE2281" s="17">
        <f t="shared" si="214"/>
        <v>4</v>
      </c>
      <c r="AF2281" s="17" t="str">
        <f t="shared" si="215"/>
        <v/>
      </c>
      <c r="AG2281" s="17" cm="1">
        <f t="array" ref="AG2281">IFERROR(IF(J2281="Level",INDEX($M2281:$S2281,AC2281+1),INDEX($M2281:$S2281,AC2281)),"")</f>
        <v>120</v>
      </c>
      <c r="AH2281" s="17" cm="1">
        <f t="array" ref="AH2281">IFERROR(IF(J2281="Level",INDEX($M2281:$S2281,AD2281+1),INDEX($M2281:$S2281,AD2281)),"")</f>
        <v>120</v>
      </c>
      <c r="AI2281" s="17" cm="1">
        <f t="array" ref="AI2281">IFERROR(INDEX($M2281:$S2281,AE2281),"")</f>
        <v>120</v>
      </c>
      <c r="AJ2281" s="17" t="str" cm="1">
        <f t="array" ref="AJ2281">IFERROR(INDEX($M2281:$S2281,AF2281),"")</f>
        <v/>
      </c>
      <c r="AK2281" s="17" cm="1">
        <f t="array" ref="AK2281">IFERROR(IF(J2281="Level",INDEX($T2281:$Z2281,AC2281+1),INDEX($T2281:$Z2281,AC2281)),"")</f>
        <v>2</v>
      </c>
      <c r="AL2281" s="17" cm="1">
        <f t="array" ref="AL2281">IFERROR(IF(J2281="Level",INDEX($T2281:$Z2281,AD2281+1),INDEX($T2281:$Z2281,AD2281)),"")</f>
        <v>1</v>
      </c>
      <c r="AM2281" s="17" cm="1">
        <f t="array" ref="AM2281">IFERROR(INDEX($T2281:$Z2281,AE2281),"")</f>
        <v>4</v>
      </c>
      <c r="AN2281" s="17" t="str" cm="1">
        <f t="array" ref="AN2281">IFERROR(INDEX($T2281:$Z2281,AF2281),"")</f>
        <v/>
      </c>
    </row>
    <row r="2282" spans="1:40" x14ac:dyDescent="0.2">
      <c r="A2282" s="17" t="str">
        <f t="shared" si="210"/>
        <v>BA English and Global Cultural Studies: UFA4EGLSML18</v>
      </c>
      <c r="B2282" s="11" t="s">
        <v>1238</v>
      </c>
      <c r="C2282" s="11" t="s">
        <v>31936</v>
      </c>
      <c r="D2282" s="11" t="s">
        <v>1239</v>
      </c>
      <c r="E2282" s="11" t="s">
        <v>191</v>
      </c>
      <c r="F2282" s="11" t="s">
        <v>76</v>
      </c>
      <c r="G2282" s="11" t="s">
        <v>32712</v>
      </c>
      <c r="H2282" s="11" t="s">
        <v>77</v>
      </c>
      <c r="I2282" s="11">
        <v>3</v>
      </c>
      <c r="J2282" s="11" t="s">
        <v>78</v>
      </c>
      <c r="K2282" s="11" t="s">
        <v>32713</v>
      </c>
      <c r="L2282" s="11">
        <v>120</v>
      </c>
      <c r="M2282" s="11">
        <v>0</v>
      </c>
      <c r="N2282" s="11">
        <v>120</v>
      </c>
      <c r="O2282" s="11">
        <v>120</v>
      </c>
      <c r="P2282" s="11">
        <v>120</v>
      </c>
      <c r="Q2282" s="11">
        <v>0</v>
      </c>
      <c r="R2282" s="11">
        <v>120</v>
      </c>
      <c r="S2282" s="11">
        <v>120</v>
      </c>
      <c r="T2282" s="11">
        <v>0</v>
      </c>
      <c r="U2282" s="11">
        <v>2</v>
      </c>
      <c r="V2282" s="11">
        <v>1</v>
      </c>
      <c r="W2282" s="11">
        <v>4</v>
      </c>
      <c r="X2282" s="11">
        <v>0</v>
      </c>
      <c r="Y2282" s="11">
        <v>2</v>
      </c>
      <c r="Z2282" s="11">
        <v>1</v>
      </c>
      <c r="AA2282" s="12" t="s">
        <v>32958</v>
      </c>
      <c r="AB2282" s="17" t="str">
        <f t="shared" si="211"/>
        <v>Programme: BA English and Global Cultural Studies</v>
      </c>
      <c r="AC2282" s="17">
        <f t="shared" si="212"/>
        <v>2</v>
      </c>
      <c r="AD2282" s="17">
        <f t="shared" si="213"/>
        <v>3</v>
      </c>
      <c r="AE2282" s="17">
        <f t="shared" si="214"/>
        <v>4</v>
      </c>
      <c r="AF2282" s="17" t="str">
        <f t="shared" si="215"/>
        <v/>
      </c>
      <c r="AG2282" s="17" cm="1">
        <f t="array" ref="AG2282">IFERROR(IF(J2282="Level",INDEX($M2282:$S2282,AC2282+1),INDEX($M2282:$S2282,AC2282)),"")</f>
        <v>120</v>
      </c>
      <c r="AH2282" s="17" cm="1">
        <f t="array" ref="AH2282">IFERROR(IF(J2282="Level",INDEX($M2282:$S2282,AD2282+1),INDEX($M2282:$S2282,AD2282)),"")</f>
        <v>120</v>
      </c>
      <c r="AI2282" s="17" cm="1">
        <f t="array" ref="AI2282">IFERROR(INDEX($M2282:$S2282,AE2282),"")</f>
        <v>120</v>
      </c>
      <c r="AJ2282" s="17" t="str" cm="1">
        <f t="array" ref="AJ2282">IFERROR(INDEX($M2282:$S2282,AF2282),"")</f>
        <v/>
      </c>
      <c r="AK2282" s="17" cm="1">
        <f t="array" ref="AK2282">IFERROR(IF(J2282="Level",INDEX($T2282:$Z2282,AC2282+1),INDEX($T2282:$Z2282,AC2282)),"")</f>
        <v>2</v>
      </c>
      <c r="AL2282" s="17" cm="1">
        <f t="array" ref="AL2282">IFERROR(IF(J2282="Level",INDEX($T2282:$Z2282,AD2282+1),INDEX($T2282:$Z2282,AD2282)),"")</f>
        <v>1</v>
      </c>
      <c r="AM2282" s="17" cm="1">
        <f t="array" ref="AM2282">IFERROR(INDEX($T2282:$Z2282,AE2282),"")</f>
        <v>4</v>
      </c>
      <c r="AN2282" s="17" t="str" cm="1">
        <f t="array" ref="AN2282">IFERROR(INDEX($T2282:$Z2282,AF2282),"")</f>
        <v/>
      </c>
    </row>
    <row r="2283" spans="1:40" ht="25.5" x14ac:dyDescent="0.2">
      <c r="A2283" s="17" t="str">
        <f t="shared" si="210"/>
        <v>BA Film and Television Studies and Global Cultural Studies: UFA4EGLSML19</v>
      </c>
      <c r="B2283" s="11" t="s">
        <v>1240</v>
      </c>
      <c r="C2283" s="11" t="s">
        <v>31936</v>
      </c>
      <c r="D2283" s="11" t="s">
        <v>32844</v>
      </c>
      <c r="E2283" s="11" t="s">
        <v>196</v>
      </c>
      <c r="F2283" s="11" t="s">
        <v>76</v>
      </c>
      <c r="G2283" s="11" t="s">
        <v>32712</v>
      </c>
      <c r="H2283" s="11" t="s">
        <v>77</v>
      </c>
      <c r="I2283" s="11">
        <v>3</v>
      </c>
      <c r="J2283" s="11" t="s">
        <v>78</v>
      </c>
      <c r="K2283" s="11" t="s">
        <v>32713</v>
      </c>
      <c r="L2283" s="11">
        <v>120</v>
      </c>
      <c r="M2283" s="11">
        <v>0</v>
      </c>
      <c r="N2283" s="11">
        <v>120</v>
      </c>
      <c r="O2283" s="11">
        <v>120</v>
      </c>
      <c r="P2283" s="11">
        <v>120</v>
      </c>
      <c r="Q2283" s="11">
        <v>0</v>
      </c>
      <c r="R2283" s="11">
        <v>120</v>
      </c>
      <c r="S2283" s="11">
        <v>120</v>
      </c>
      <c r="T2283" s="11">
        <v>0</v>
      </c>
      <c r="U2283" s="11">
        <v>2</v>
      </c>
      <c r="V2283" s="11">
        <v>1</v>
      </c>
      <c r="W2283" s="11">
        <v>4</v>
      </c>
      <c r="X2283" s="11">
        <v>0</v>
      </c>
      <c r="Y2283" s="11">
        <v>2</v>
      </c>
      <c r="Z2283" s="11">
        <v>1</v>
      </c>
      <c r="AA2283" s="12" t="s">
        <v>32958</v>
      </c>
      <c r="AB2283" s="17" t="str">
        <f t="shared" si="211"/>
        <v>Programme: BA Film and Television Studies and Global Cultural Studies</v>
      </c>
      <c r="AC2283" s="17">
        <f t="shared" si="212"/>
        <v>2</v>
      </c>
      <c r="AD2283" s="17">
        <f t="shared" si="213"/>
        <v>3</v>
      </c>
      <c r="AE2283" s="17">
        <f t="shared" si="214"/>
        <v>4</v>
      </c>
      <c r="AF2283" s="17" t="str">
        <f t="shared" si="215"/>
        <v/>
      </c>
      <c r="AG2283" s="17" cm="1">
        <f t="array" ref="AG2283">IFERROR(IF(J2283="Level",INDEX($M2283:$S2283,AC2283+1),INDEX($M2283:$S2283,AC2283)),"")</f>
        <v>120</v>
      </c>
      <c r="AH2283" s="17" cm="1">
        <f t="array" ref="AH2283">IFERROR(IF(J2283="Level",INDEX($M2283:$S2283,AD2283+1),INDEX($M2283:$S2283,AD2283)),"")</f>
        <v>120</v>
      </c>
      <c r="AI2283" s="17" cm="1">
        <f t="array" ref="AI2283">IFERROR(INDEX($M2283:$S2283,AE2283),"")</f>
        <v>120</v>
      </c>
      <c r="AJ2283" s="17" t="str" cm="1">
        <f t="array" ref="AJ2283">IFERROR(INDEX($M2283:$S2283,AF2283),"")</f>
        <v/>
      </c>
      <c r="AK2283" s="17" cm="1">
        <f t="array" ref="AK2283">IFERROR(IF(J2283="Level",INDEX($T2283:$Z2283,AC2283+1),INDEX($T2283:$Z2283,AC2283)),"")</f>
        <v>2</v>
      </c>
      <c r="AL2283" s="17" cm="1">
        <f t="array" ref="AL2283">IFERROR(IF(J2283="Level",INDEX($T2283:$Z2283,AD2283+1),INDEX($T2283:$Z2283,AD2283)),"")</f>
        <v>1</v>
      </c>
      <c r="AM2283" s="17" cm="1">
        <f t="array" ref="AM2283">IFERROR(INDEX($T2283:$Z2283,AE2283),"")</f>
        <v>4</v>
      </c>
      <c r="AN2283" s="17" t="str" cm="1">
        <f t="array" ref="AN2283">IFERROR(INDEX($T2283:$Z2283,AF2283),"")</f>
        <v/>
      </c>
    </row>
    <row r="2284" spans="1:40" x14ac:dyDescent="0.2">
      <c r="A2284" s="17" t="str">
        <f t="shared" si="210"/>
        <v>BA Film Studies and Global Cultural Studies: UFA4EGLSML20</v>
      </c>
      <c r="B2284" s="11" t="s">
        <v>1241</v>
      </c>
      <c r="C2284" s="11" t="s">
        <v>31936</v>
      </c>
      <c r="D2284" s="11" t="s">
        <v>1242</v>
      </c>
      <c r="E2284" s="11" t="s">
        <v>196</v>
      </c>
      <c r="F2284" s="11" t="s">
        <v>76</v>
      </c>
      <c r="G2284" s="11" t="s">
        <v>32712</v>
      </c>
      <c r="H2284" s="11" t="s">
        <v>77</v>
      </c>
      <c r="I2284" s="11">
        <v>3</v>
      </c>
      <c r="J2284" s="11" t="s">
        <v>78</v>
      </c>
      <c r="K2284" s="11" t="s">
        <v>32713</v>
      </c>
      <c r="L2284" s="11">
        <v>120</v>
      </c>
      <c r="M2284" s="11">
        <v>0</v>
      </c>
      <c r="N2284" s="11">
        <v>120</v>
      </c>
      <c r="O2284" s="11">
        <v>120</v>
      </c>
      <c r="P2284" s="11">
        <v>120</v>
      </c>
      <c r="Q2284" s="11">
        <v>0</v>
      </c>
      <c r="R2284" s="11">
        <v>120</v>
      </c>
      <c r="S2284" s="11">
        <v>120</v>
      </c>
      <c r="T2284" s="11">
        <v>0</v>
      </c>
      <c r="U2284" s="11">
        <v>2</v>
      </c>
      <c r="V2284" s="11">
        <v>1</v>
      </c>
      <c r="W2284" s="11">
        <v>4</v>
      </c>
      <c r="X2284" s="11">
        <v>0</v>
      </c>
      <c r="Y2284" s="11">
        <v>2</v>
      </c>
      <c r="Z2284" s="11">
        <v>1</v>
      </c>
      <c r="AA2284" s="12" t="s">
        <v>32958</v>
      </c>
      <c r="AB2284" s="17" t="str">
        <f t="shared" si="211"/>
        <v>Programme: BA Film Studies and Global Cultural Studies</v>
      </c>
      <c r="AC2284" s="17">
        <f t="shared" si="212"/>
        <v>2</v>
      </c>
      <c r="AD2284" s="17">
        <f t="shared" si="213"/>
        <v>3</v>
      </c>
      <c r="AE2284" s="17">
        <f t="shared" si="214"/>
        <v>4</v>
      </c>
      <c r="AF2284" s="17" t="str">
        <f t="shared" si="215"/>
        <v/>
      </c>
      <c r="AG2284" s="17" cm="1">
        <f t="array" ref="AG2284">IFERROR(IF(J2284="Level",INDEX($M2284:$S2284,AC2284+1),INDEX($M2284:$S2284,AC2284)),"")</f>
        <v>120</v>
      </c>
      <c r="AH2284" s="17" cm="1">
        <f t="array" ref="AH2284">IFERROR(IF(J2284="Level",INDEX($M2284:$S2284,AD2284+1),INDEX($M2284:$S2284,AD2284)),"")</f>
        <v>120</v>
      </c>
      <c r="AI2284" s="17" cm="1">
        <f t="array" ref="AI2284">IFERROR(INDEX($M2284:$S2284,AE2284),"")</f>
        <v>120</v>
      </c>
      <c r="AJ2284" s="17" t="str" cm="1">
        <f t="array" ref="AJ2284">IFERROR(INDEX($M2284:$S2284,AF2284),"")</f>
        <v/>
      </c>
      <c r="AK2284" s="17" cm="1">
        <f t="array" ref="AK2284">IFERROR(IF(J2284="Level",INDEX($T2284:$Z2284,AC2284+1),INDEX($T2284:$Z2284,AC2284)),"")</f>
        <v>2</v>
      </c>
      <c r="AL2284" s="17" cm="1">
        <f t="array" ref="AL2284">IFERROR(IF(J2284="Level",INDEX($T2284:$Z2284,AD2284+1),INDEX($T2284:$Z2284,AD2284)),"")</f>
        <v>1</v>
      </c>
      <c r="AM2284" s="17" cm="1">
        <f t="array" ref="AM2284">IFERROR(INDEX($T2284:$Z2284,AE2284),"")</f>
        <v>4</v>
      </c>
      <c r="AN2284" s="17" t="str" cm="1">
        <f t="array" ref="AN2284">IFERROR(INDEX($T2284:$Z2284,AF2284),"")</f>
        <v/>
      </c>
    </row>
    <row r="2285" spans="1:40" x14ac:dyDescent="0.2">
      <c r="A2285" s="17" t="str">
        <f t="shared" si="210"/>
        <v>BA History and Global Cultural Studies: UFA4HPSSML44</v>
      </c>
      <c r="B2285" s="11" t="s">
        <v>1243</v>
      </c>
      <c r="C2285" s="11" t="s">
        <v>31936</v>
      </c>
      <c r="D2285" s="11" t="s">
        <v>1244</v>
      </c>
      <c r="E2285" s="11" t="s">
        <v>217</v>
      </c>
      <c r="F2285" s="11" t="s">
        <v>76</v>
      </c>
      <c r="G2285" s="11" t="s">
        <v>32712</v>
      </c>
      <c r="H2285" s="11" t="s">
        <v>77</v>
      </c>
      <c r="I2285" s="11">
        <v>3</v>
      </c>
      <c r="J2285" s="11" t="s">
        <v>78</v>
      </c>
      <c r="K2285" s="11" t="s">
        <v>32713</v>
      </c>
      <c r="L2285" s="11">
        <v>120</v>
      </c>
      <c r="M2285" s="11">
        <v>0</v>
      </c>
      <c r="N2285" s="11">
        <v>120</v>
      </c>
      <c r="O2285" s="11">
        <v>120</v>
      </c>
      <c r="P2285" s="11">
        <v>120</v>
      </c>
      <c r="Q2285" s="11">
        <v>0</v>
      </c>
      <c r="R2285" s="11">
        <v>120</v>
      </c>
      <c r="S2285" s="11">
        <v>120</v>
      </c>
      <c r="T2285" s="11">
        <v>0</v>
      </c>
      <c r="U2285" s="11">
        <v>2</v>
      </c>
      <c r="V2285" s="11">
        <v>1</v>
      </c>
      <c r="W2285" s="11">
        <v>4</v>
      </c>
      <c r="X2285" s="11">
        <v>0</v>
      </c>
      <c r="Y2285" s="11">
        <v>2</v>
      </c>
      <c r="Z2285" s="11">
        <v>1</v>
      </c>
      <c r="AA2285" s="12" t="s">
        <v>32958</v>
      </c>
      <c r="AB2285" s="17" t="str">
        <f t="shared" si="211"/>
        <v>Programme: BA History and Global Cultural Studies</v>
      </c>
      <c r="AC2285" s="17">
        <f t="shared" si="212"/>
        <v>2</v>
      </c>
      <c r="AD2285" s="17">
        <f t="shared" si="213"/>
        <v>3</v>
      </c>
      <c r="AE2285" s="17">
        <f t="shared" si="214"/>
        <v>4</v>
      </c>
      <c r="AF2285" s="17" t="str">
        <f t="shared" si="215"/>
        <v/>
      </c>
      <c r="AG2285" s="17" cm="1">
        <f t="array" ref="AG2285">IFERROR(IF(J2285="Level",INDEX($M2285:$S2285,AC2285+1),INDEX($M2285:$S2285,AC2285)),"")</f>
        <v>120</v>
      </c>
      <c r="AH2285" s="17" cm="1">
        <f t="array" ref="AH2285">IFERROR(IF(J2285="Level",INDEX($M2285:$S2285,AD2285+1),INDEX($M2285:$S2285,AD2285)),"")</f>
        <v>120</v>
      </c>
      <c r="AI2285" s="17" cm="1">
        <f t="array" ref="AI2285">IFERROR(INDEX($M2285:$S2285,AE2285),"")</f>
        <v>120</v>
      </c>
      <c r="AJ2285" s="17" t="str" cm="1">
        <f t="array" ref="AJ2285">IFERROR(INDEX($M2285:$S2285,AF2285),"")</f>
        <v/>
      </c>
      <c r="AK2285" s="17" cm="1">
        <f t="array" ref="AK2285">IFERROR(IF(J2285="Level",INDEX($T2285:$Z2285,AC2285+1),INDEX($T2285:$Z2285,AC2285)),"")</f>
        <v>2</v>
      </c>
      <c r="AL2285" s="17" cm="1">
        <f t="array" ref="AL2285">IFERROR(IF(J2285="Level",INDEX($T2285:$Z2285,AD2285+1),INDEX($T2285:$Z2285,AD2285)),"")</f>
        <v>1</v>
      </c>
      <c r="AM2285" s="17" cm="1">
        <f t="array" ref="AM2285">IFERROR(INDEX($T2285:$Z2285,AE2285),"")</f>
        <v>4</v>
      </c>
      <c r="AN2285" s="17" t="str" cm="1">
        <f t="array" ref="AN2285">IFERROR(INDEX($T2285:$Z2285,AF2285),"")</f>
        <v/>
      </c>
    </row>
    <row r="2286" spans="1:40" x14ac:dyDescent="0.2">
      <c r="A2286" s="17" t="str">
        <f t="shared" si="210"/>
        <v>BA History and Global Cultural Studies: UFA4HPSSML51</v>
      </c>
      <c r="B2286" s="11" t="s">
        <v>32088</v>
      </c>
      <c r="C2286" s="11" t="s">
        <v>31936</v>
      </c>
      <c r="D2286" s="11" t="s">
        <v>1244</v>
      </c>
      <c r="E2286" s="11" t="s">
        <v>217</v>
      </c>
      <c r="F2286" s="11" t="s">
        <v>76</v>
      </c>
      <c r="G2286" s="11" t="s">
        <v>32712</v>
      </c>
      <c r="H2286" s="11" t="s">
        <v>77</v>
      </c>
      <c r="I2286" s="11">
        <v>3</v>
      </c>
      <c r="J2286" s="11" t="s">
        <v>78</v>
      </c>
      <c r="K2286" s="11" t="s">
        <v>32713</v>
      </c>
      <c r="L2286" s="11">
        <v>120</v>
      </c>
      <c r="M2286" s="11">
        <v>0</v>
      </c>
      <c r="N2286" s="11">
        <v>120</v>
      </c>
      <c r="O2286" s="11">
        <v>120</v>
      </c>
      <c r="P2286" s="11">
        <v>120</v>
      </c>
      <c r="Q2286" s="11">
        <v>0</v>
      </c>
      <c r="R2286" s="11">
        <v>120</v>
      </c>
      <c r="S2286" s="11">
        <v>120</v>
      </c>
      <c r="T2286" s="11">
        <v>0</v>
      </c>
      <c r="U2286" s="11">
        <v>2</v>
      </c>
      <c r="V2286" s="11">
        <v>1</v>
      </c>
      <c r="W2286" s="11">
        <v>4</v>
      </c>
      <c r="X2286" s="11">
        <v>0</v>
      </c>
      <c r="Y2286" s="11">
        <v>2</v>
      </c>
      <c r="Z2286" s="11">
        <v>1</v>
      </c>
      <c r="AA2286" s="12" t="s">
        <v>32958</v>
      </c>
      <c r="AB2286" s="17" t="str">
        <f t="shared" si="211"/>
        <v>Programme: BA History and Global Cultural Studies</v>
      </c>
      <c r="AC2286" s="17">
        <f t="shared" si="212"/>
        <v>2</v>
      </c>
      <c r="AD2286" s="17">
        <f t="shared" si="213"/>
        <v>3</v>
      </c>
      <c r="AE2286" s="17">
        <f t="shared" si="214"/>
        <v>4</v>
      </c>
      <c r="AF2286" s="17" t="str">
        <f t="shared" si="215"/>
        <v/>
      </c>
      <c r="AG2286" s="17" cm="1">
        <f t="array" ref="AG2286">IFERROR(IF(J2286="Level",INDEX($M2286:$S2286,AC2286+1),INDEX($M2286:$S2286,AC2286)),"")</f>
        <v>120</v>
      </c>
      <c r="AH2286" s="17" cm="1">
        <f t="array" ref="AH2286">IFERROR(IF(J2286="Level",INDEX($M2286:$S2286,AD2286+1),INDEX($M2286:$S2286,AD2286)),"")</f>
        <v>120</v>
      </c>
      <c r="AI2286" s="17" cm="1">
        <f t="array" ref="AI2286">IFERROR(INDEX($M2286:$S2286,AE2286),"")</f>
        <v>120</v>
      </c>
      <c r="AJ2286" s="17" t="str" cm="1">
        <f t="array" ref="AJ2286">IFERROR(INDEX($M2286:$S2286,AF2286),"")</f>
        <v/>
      </c>
      <c r="AK2286" s="17" cm="1">
        <f t="array" ref="AK2286">IFERROR(IF(J2286="Level",INDEX($T2286:$Z2286,AC2286+1),INDEX($T2286:$Z2286,AC2286)),"")</f>
        <v>2</v>
      </c>
      <c r="AL2286" s="17" cm="1">
        <f t="array" ref="AL2286">IFERROR(IF(J2286="Level",INDEX($T2286:$Z2286,AD2286+1),INDEX($T2286:$Z2286,AD2286)),"")</f>
        <v>1</v>
      </c>
      <c r="AM2286" s="17" cm="1">
        <f t="array" ref="AM2286">IFERROR(INDEX($T2286:$Z2286,AE2286),"")</f>
        <v>4</v>
      </c>
      <c r="AN2286" s="17" t="str" cm="1">
        <f t="array" ref="AN2286">IFERROR(INDEX($T2286:$Z2286,AF2286),"")</f>
        <v/>
      </c>
    </row>
    <row r="2287" spans="1:40" x14ac:dyDescent="0.2">
      <c r="A2287" s="17" t="str">
        <f t="shared" si="210"/>
        <v>BA Liberal Arts (Global Cultural Studies): UFA4HPSSML49</v>
      </c>
      <c r="B2287" s="11" t="s">
        <v>1253</v>
      </c>
      <c r="C2287" s="11" t="s">
        <v>31936</v>
      </c>
      <c r="D2287" s="11" t="s">
        <v>1254</v>
      </c>
      <c r="E2287" s="11" t="s">
        <v>939</v>
      </c>
      <c r="F2287" s="11" t="s">
        <v>76</v>
      </c>
      <c r="G2287" s="11" t="s">
        <v>32712</v>
      </c>
      <c r="H2287" s="11" t="s">
        <v>77</v>
      </c>
      <c r="I2287" s="11">
        <v>3</v>
      </c>
      <c r="J2287" s="11" t="s">
        <v>78</v>
      </c>
      <c r="K2287" s="11" t="s">
        <v>32713</v>
      </c>
      <c r="L2287" s="11">
        <v>120</v>
      </c>
      <c r="M2287" s="11">
        <v>0</v>
      </c>
      <c r="N2287" s="11">
        <v>120</v>
      </c>
      <c r="O2287" s="11">
        <v>120</v>
      </c>
      <c r="P2287" s="11">
        <v>120</v>
      </c>
      <c r="Q2287" s="11">
        <v>0</v>
      </c>
      <c r="R2287" s="11">
        <v>120</v>
      </c>
      <c r="S2287" s="11">
        <v>120</v>
      </c>
      <c r="T2287" s="11">
        <v>0</v>
      </c>
      <c r="U2287" s="11">
        <v>2</v>
      </c>
      <c r="V2287" s="11">
        <v>1</v>
      </c>
      <c r="W2287" s="11">
        <v>4</v>
      </c>
      <c r="X2287" s="11">
        <v>0</v>
      </c>
      <c r="Y2287" s="11">
        <v>2</v>
      </c>
      <c r="Z2287" s="11">
        <v>1</v>
      </c>
      <c r="AA2287" s="12" t="s">
        <v>32958</v>
      </c>
      <c r="AB2287" s="17" t="str">
        <f t="shared" si="211"/>
        <v>Programme: BA Liberal Arts (Global Cultural Studies)</v>
      </c>
      <c r="AC2287" s="17">
        <f t="shared" si="212"/>
        <v>2</v>
      </c>
      <c r="AD2287" s="17">
        <f t="shared" si="213"/>
        <v>3</v>
      </c>
      <c r="AE2287" s="17">
        <f t="shared" si="214"/>
        <v>4</v>
      </c>
      <c r="AF2287" s="17" t="str">
        <f t="shared" si="215"/>
        <v/>
      </c>
      <c r="AG2287" s="17" cm="1">
        <f t="array" ref="AG2287">IFERROR(IF(J2287="Level",INDEX($M2287:$S2287,AC2287+1),INDEX($M2287:$S2287,AC2287)),"")</f>
        <v>120</v>
      </c>
      <c r="AH2287" s="17" cm="1">
        <f t="array" ref="AH2287">IFERROR(IF(J2287="Level",INDEX($M2287:$S2287,AD2287+1),INDEX($M2287:$S2287,AD2287)),"")</f>
        <v>120</v>
      </c>
      <c r="AI2287" s="17" cm="1">
        <f t="array" ref="AI2287">IFERROR(INDEX($M2287:$S2287,AE2287),"")</f>
        <v>120</v>
      </c>
      <c r="AJ2287" s="17" t="str" cm="1">
        <f t="array" ref="AJ2287">IFERROR(INDEX($M2287:$S2287,AF2287),"")</f>
        <v/>
      </c>
      <c r="AK2287" s="17" cm="1">
        <f t="array" ref="AK2287">IFERROR(IF(J2287="Level",INDEX($T2287:$Z2287,AC2287+1),INDEX($T2287:$Z2287,AC2287)),"")</f>
        <v>2</v>
      </c>
      <c r="AL2287" s="17" cm="1">
        <f t="array" ref="AL2287">IFERROR(IF(J2287="Level",INDEX($T2287:$Z2287,AD2287+1),INDEX($T2287:$Z2287,AD2287)),"")</f>
        <v>1</v>
      </c>
      <c r="AM2287" s="17" cm="1">
        <f t="array" ref="AM2287">IFERROR(INDEX($T2287:$Z2287,AE2287),"")</f>
        <v>4</v>
      </c>
      <c r="AN2287" s="17" t="str" cm="1">
        <f t="array" ref="AN2287">IFERROR(INDEX($T2287:$Z2287,AF2287),"")</f>
        <v/>
      </c>
    </row>
    <row r="2288" spans="1:40" x14ac:dyDescent="0.2">
      <c r="A2288" s="17" t="str">
        <f t="shared" si="210"/>
        <v>BA Global Cultural Studies and Latin: UFA4SMLCTH05</v>
      </c>
      <c r="B2288" s="11" t="s">
        <v>1257</v>
      </c>
      <c r="C2288" s="11" t="s">
        <v>31936</v>
      </c>
      <c r="D2288" s="11" t="s">
        <v>1258</v>
      </c>
      <c r="E2288" s="11" t="s">
        <v>280</v>
      </c>
      <c r="F2288" s="11" t="s">
        <v>76</v>
      </c>
      <c r="G2288" s="11" t="s">
        <v>32712</v>
      </c>
      <c r="H2288" s="11" t="s">
        <v>77</v>
      </c>
      <c r="I2288" s="11">
        <v>3</v>
      </c>
      <c r="J2288" s="11" t="s">
        <v>78</v>
      </c>
      <c r="K2288" s="11" t="s">
        <v>32713</v>
      </c>
      <c r="L2288" s="11">
        <v>120</v>
      </c>
      <c r="M2288" s="11">
        <v>0</v>
      </c>
      <c r="N2288" s="11">
        <v>120</v>
      </c>
      <c r="O2288" s="11">
        <v>120</v>
      </c>
      <c r="P2288" s="11">
        <v>120</v>
      </c>
      <c r="Q2288" s="11">
        <v>0</v>
      </c>
      <c r="R2288" s="11">
        <v>120</v>
      </c>
      <c r="S2288" s="11">
        <v>120</v>
      </c>
      <c r="T2288" s="11">
        <v>0</v>
      </c>
      <c r="U2288" s="11">
        <v>2</v>
      </c>
      <c r="V2288" s="11">
        <v>1</v>
      </c>
      <c r="W2288" s="11">
        <v>4</v>
      </c>
      <c r="X2288" s="11">
        <v>0</v>
      </c>
      <c r="Y2288" s="11">
        <v>2</v>
      </c>
      <c r="Z2288" s="11">
        <v>1</v>
      </c>
      <c r="AA2288" s="12" t="s">
        <v>32958</v>
      </c>
      <c r="AB2288" s="17" t="str">
        <f t="shared" si="211"/>
        <v>Programme: BA Global Cultural Studies and Latin</v>
      </c>
      <c r="AC2288" s="17">
        <f t="shared" si="212"/>
        <v>2</v>
      </c>
      <c r="AD2288" s="17">
        <f t="shared" si="213"/>
        <v>3</v>
      </c>
      <c r="AE2288" s="17">
        <f t="shared" si="214"/>
        <v>4</v>
      </c>
      <c r="AF2288" s="17" t="str">
        <f t="shared" si="215"/>
        <v/>
      </c>
      <c r="AG2288" s="17" cm="1">
        <f t="array" ref="AG2288">IFERROR(IF(J2288="Level",INDEX($M2288:$S2288,AC2288+1),INDEX($M2288:$S2288,AC2288)),"")</f>
        <v>120</v>
      </c>
      <c r="AH2288" s="17" cm="1">
        <f t="array" ref="AH2288">IFERROR(IF(J2288="Level",INDEX($M2288:$S2288,AD2288+1),INDEX($M2288:$S2288,AD2288)),"")</f>
        <v>120</v>
      </c>
      <c r="AI2288" s="17" cm="1">
        <f t="array" ref="AI2288">IFERROR(INDEX($M2288:$S2288,AE2288),"")</f>
        <v>120</v>
      </c>
      <c r="AJ2288" s="17" t="str" cm="1">
        <f t="array" ref="AJ2288">IFERROR(INDEX($M2288:$S2288,AF2288),"")</f>
        <v/>
      </c>
      <c r="AK2288" s="17" cm="1">
        <f t="array" ref="AK2288">IFERROR(IF(J2288="Level",INDEX($T2288:$Z2288,AC2288+1),INDEX($T2288:$Z2288,AC2288)),"")</f>
        <v>2</v>
      </c>
      <c r="AL2288" s="17" cm="1">
        <f t="array" ref="AL2288">IFERROR(IF(J2288="Level",INDEX($T2288:$Z2288,AD2288+1),INDEX($T2288:$Z2288,AD2288)),"")</f>
        <v>1</v>
      </c>
      <c r="AM2288" s="17" cm="1">
        <f t="array" ref="AM2288">IFERROR(INDEX($T2288:$Z2288,AE2288),"")</f>
        <v>4</v>
      </c>
      <c r="AN2288" s="17" t="str" cm="1">
        <f t="array" ref="AN2288">IFERROR(INDEX($T2288:$Z2288,AF2288),"")</f>
        <v/>
      </c>
    </row>
    <row r="2289" spans="1:40" x14ac:dyDescent="0.2">
      <c r="A2289" s="17" t="str">
        <f t="shared" si="210"/>
        <v>BA Global Cultural Studies: UFA4SMLSML45</v>
      </c>
      <c r="B2289" s="11" t="s">
        <v>1259</v>
      </c>
      <c r="C2289" s="11" t="s">
        <v>31936</v>
      </c>
      <c r="D2289" s="11" t="s">
        <v>1260</v>
      </c>
      <c r="E2289" s="11" t="s">
        <v>280</v>
      </c>
      <c r="F2289" s="11" t="s">
        <v>76</v>
      </c>
      <c r="G2289" s="11" t="s">
        <v>32712</v>
      </c>
      <c r="H2289" s="11" t="s">
        <v>77</v>
      </c>
      <c r="I2289" s="11">
        <v>3</v>
      </c>
      <c r="J2289" s="11" t="s">
        <v>78</v>
      </c>
      <c r="K2289" s="11" t="s">
        <v>32713</v>
      </c>
      <c r="L2289" s="11">
        <v>120</v>
      </c>
      <c r="M2289" s="11">
        <v>0</v>
      </c>
      <c r="N2289" s="11">
        <v>120</v>
      </c>
      <c r="O2289" s="11">
        <v>120</v>
      </c>
      <c r="P2289" s="11">
        <v>120</v>
      </c>
      <c r="Q2289" s="11">
        <v>0</v>
      </c>
      <c r="R2289" s="11">
        <v>120</v>
      </c>
      <c r="S2289" s="11">
        <v>120</v>
      </c>
      <c r="T2289" s="11">
        <v>0</v>
      </c>
      <c r="U2289" s="11">
        <v>2</v>
      </c>
      <c r="V2289" s="11">
        <v>1</v>
      </c>
      <c r="W2289" s="11">
        <v>4</v>
      </c>
      <c r="X2289" s="11">
        <v>0</v>
      </c>
      <c r="Y2289" s="11">
        <v>2</v>
      </c>
      <c r="Z2289" s="11">
        <v>1</v>
      </c>
      <c r="AA2289" s="12" t="s">
        <v>32958</v>
      </c>
      <c r="AB2289" s="17" t="str">
        <f t="shared" si="211"/>
        <v>Programme: BA Global Cultural Studies</v>
      </c>
      <c r="AC2289" s="17">
        <f t="shared" si="212"/>
        <v>2</v>
      </c>
      <c r="AD2289" s="17">
        <f t="shared" si="213"/>
        <v>3</v>
      </c>
      <c r="AE2289" s="17">
        <f t="shared" si="214"/>
        <v>4</v>
      </c>
      <c r="AF2289" s="17" t="str">
        <f t="shared" si="215"/>
        <v/>
      </c>
      <c r="AG2289" s="17" cm="1">
        <f t="array" ref="AG2289">IFERROR(IF(J2289="Level",INDEX($M2289:$S2289,AC2289+1),INDEX($M2289:$S2289,AC2289)),"")</f>
        <v>120</v>
      </c>
      <c r="AH2289" s="17" cm="1">
        <f t="array" ref="AH2289">IFERROR(IF(J2289="Level",INDEX($M2289:$S2289,AD2289+1),INDEX($M2289:$S2289,AD2289)),"")</f>
        <v>120</v>
      </c>
      <c r="AI2289" s="17" cm="1">
        <f t="array" ref="AI2289">IFERROR(INDEX($M2289:$S2289,AE2289),"")</f>
        <v>120</v>
      </c>
      <c r="AJ2289" s="17" t="str" cm="1">
        <f t="array" ref="AJ2289">IFERROR(INDEX($M2289:$S2289,AF2289),"")</f>
        <v/>
      </c>
      <c r="AK2289" s="17" cm="1">
        <f t="array" ref="AK2289">IFERROR(IF(J2289="Level",INDEX($T2289:$Z2289,AC2289+1),INDEX($T2289:$Z2289,AC2289)),"")</f>
        <v>2</v>
      </c>
      <c r="AL2289" s="17" cm="1">
        <f t="array" ref="AL2289">IFERROR(IF(J2289="Level",INDEX($T2289:$Z2289,AD2289+1),INDEX($T2289:$Z2289,AD2289)),"")</f>
        <v>1</v>
      </c>
      <c r="AM2289" s="17" cm="1">
        <f t="array" ref="AM2289">IFERROR(INDEX($T2289:$Z2289,AE2289),"")</f>
        <v>4</v>
      </c>
      <c r="AN2289" s="17" t="str" cm="1">
        <f t="array" ref="AN2289">IFERROR(INDEX($T2289:$Z2289,AF2289),"")</f>
        <v/>
      </c>
    </row>
    <row r="2290" spans="1:40" x14ac:dyDescent="0.2">
      <c r="A2290" s="17" t="str">
        <f t="shared" si="210"/>
        <v>BA Philosophy and Global Cultural Studies: UFA4HPSSML46</v>
      </c>
      <c r="B2290" s="11" t="s">
        <v>1247</v>
      </c>
      <c r="C2290" s="11" t="s">
        <v>31936</v>
      </c>
      <c r="D2290" s="11" t="s">
        <v>1248</v>
      </c>
      <c r="E2290" s="11" t="s">
        <v>222</v>
      </c>
      <c r="F2290" s="11" t="s">
        <v>76</v>
      </c>
      <c r="G2290" s="11" t="s">
        <v>32712</v>
      </c>
      <c r="H2290" s="11" t="s">
        <v>77</v>
      </c>
      <c r="I2290" s="11">
        <v>3</v>
      </c>
      <c r="J2290" s="11" t="s">
        <v>78</v>
      </c>
      <c r="K2290" s="11" t="s">
        <v>32713</v>
      </c>
      <c r="L2290" s="11">
        <v>120</v>
      </c>
      <c r="M2290" s="11">
        <v>0</v>
      </c>
      <c r="N2290" s="11">
        <v>120</v>
      </c>
      <c r="O2290" s="11">
        <v>120</v>
      </c>
      <c r="P2290" s="11">
        <v>120</v>
      </c>
      <c r="Q2290" s="11">
        <v>0</v>
      </c>
      <c r="R2290" s="11">
        <v>120</v>
      </c>
      <c r="S2290" s="11">
        <v>120</v>
      </c>
      <c r="T2290" s="11">
        <v>0</v>
      </c>
      <c r="U2290" s="11">
        <v>2</v>
      </c>
      <c r="V2290" s="11">
        <v>1</v>
      </c>
      <c r="W2290" s="11">
        <v>4</v>
      </c>
      <c r="X2290" s="11">
        <v>0</v>
      </c>
      <c r="Y2290" s="11">
        <v>2</v>
      </c>
      <c r="Z2290" s="11">
        <v>1</v>
      </c>
      <c r="AA2290" s="12" t="s">
        <v>32958</v>
      </c>
      <c r="AB2290" s="17" t="str">
        <f t="shared" si="211"/>
        <v>Programme: BA Philosophy and Global Cultural Studies</v>
      </c>
      <c r="AC2290" s="17">
        <f t="shared" si="212"/>
        <v>2</v>
      </c>
      <c r="AD2290" s="17">
        <f t="shared" si="213"/>
        <v>3</v>
      </c>
      <c r="AE2290" s="17">
        <f t="shared" si="214"/>
        <v>4</v>
      </c>
      <c r="AF2290" s="17" t="str">
        <f t="shared" si="215"/>
        <v/>
      </c>
      <c r="AG2290" s="17" cm="1">
        <f t="array" ref="AG2290">IFERROR(IF(J2290="Level",INDEX($M2290:$S2290,AC2290+1),INDEX($M2290:$S2290,AC2290)),"")</f>
        <v>120</v>
      </c>
      <c r="AH2290" s="17" cm="1">
        <f t="array" ref="AH2290">IFERROR(IF(J2290="Level",INDEX($M2290:$S2290,AD2290+1),INDEX($M2290:$S2290,AD2290)),"")</f>
        <v>120</v>
      </c>
      <c r="AI2290" s="17" cm="1">
        <f t="array" ref="AI2290">IFERROR(INDEX($M2290:$S2290,AE2290),"")</f>
        <v>120</v>
      </c>
      <c r="AJ2290" s="17" t="str" cm="1">
        <f t="array" ref="AJ2290">IFERROR(INDEX($M2290:$S2290,AF2290),"")</f>
        <v/>
      </c>
      <c r="AK2290" s="17" cm="1">
        <f t="array" ref="AK2290">IFERROR(IF(J2290="Level",INDEX($T2290:$Z2290,AC2290+1),INDEX($T2290:$Z2290,AC2290)),"")</f>
        <v>2</v>
      </c>
      <c r="AL2290" s="17" cm="1">
        <f t="array" ref="AL2290">IFERROR(IF(J2290="Level",INDEX($T2290:$Z2290,AD2290+1),INDEX($T2290:$Z2290,AD2290)),"")</f>
        <v>1</v>
      </c>
      <c r="AM2290" s="17" cm="1">
        <f t="array" ref="AM2290">IFERROR(INDEX($T2290:$Z2290,AE2290),"")</f>
        <v>4</v>
      </c>
      <c r="AN2290" s="17" t="str" cm="1">
        <f t="array" ref="AN2290">IFERROR(INDEX($T2290:$Z2290,AF2290),"")</f>
        <v/>
      </c>
    </row>
    <row r="2291" spans="1:40" x14ac:dyDescent="0.2">
      <c r="A2291" s="17" t="str">
        <f t="shared" si="210"/>
        <v>BA International Relations and Global Cultural Studies: UFA4HPSSML47</v>
      </c>
      <c r="B2291" s="11" t="s">
        <v>1249</v>
      </c>
      <c r="C2291" s="11" t="s">
        <v>31936</v>
      </c>
      <c r="D2291" s="11" t="s">
        <v>1250</v>
      </c>
      <c r="E2291" s="11" t="s">
        <v>214</v>
      </c>
      <c r="F2291" s="11" t="s">
        <v>76</v>
      </c>
      <c r="G2291" s="11" t="s">
        <v>32712</v>
      </c>
      <c r="H2291" s="11" t="s">
        <v>77</v>
      </c>
      <c r="I2291" s="11">
        <v>3</v>
      </c>
      <c r="J2291" s="11" t="s">
        <v>78</v>
      </c>
      <c r="K2291" s="11" t="s">
        <v>32713</v>
      </c>
      <c r="L2291" s="11">
        <v>120</v>
      </c>
      <c r="M2291" s="11">
        <v>0</v>
      </c>
      <c r="N2291" s="11">
        <v>120</v>
      </c>
      <c r="O2291" s="11">
        <v>120</v>
      </c>
      <c r="P2291" s="11">
        <v>120</v>
      </c>
      <c r="Q2291" s="11">
        <v>0</v>
      </c>
      <c r="R2291" s="11">
        <v>120</v>
      </c>
      <c r="S2291" s="11">
        <v>120</v>
      </c>
      <c r="T2291" s="11">
        <v>0</v>
      </c>
      <c r="U2291" s="11">
        <v>2</v>
      </c>
      <c r="V2291" s="11">
        <v>1</v>
      </c>
      <c r="W2291" s="11">
        <v>4</v>
      </c>
      <c r="X2291" s="11">
        <v>0</v>
      </c>
      <c r="Y2291" s="11">
        <v>2</v>
      </c>
      <c r="Z2291" s="11">
        <v>1</v>
      </c>
      <c r="AA2291" s="12" t="s">
        <v>32958</v>
      </c>
      <c r="AB2291" s="17" t="str">
        <f t="shared" si="211"/>
        <v>Programme: BA International Relations and Global Cultural Studies</v>
      </c>
      <c r="AC2291" s="17">
        <f t="shared" si="212"/>
        <v>2</v>
      </c>
      <c r="AD2291" s="17">
        <f t="shared" si="213"/>
        <v>3</v>
      </c>
      <c r="AE2291" s="17">
        <f t="shared" si="214"/>
        <v>4</v>
      </c>
      <c r="AF2291" s="17" t="str">
        <f t="shared" si="215"/>
        <v/>
      </c>
      <c r="AG2291" s="17" cm="1">
        <f t="array" ref="AG2291">IFERROR(IF(J2291="Level",INDEX($M2291:$S2291,AC2291+1),INDEX($M2291:$S2291,AC2291)),"")</f>
        <v>120</v>
      </c>
      <c r="AH2291" s="17" cm="1">
        <f t="array" ref="AH2291">IFERROR(IF(J2291="Level",INDEX($M2291:$S2291,AD2291+1),INDEX($M2291:$S2291,AD2291)),"")</f>
        <v>120</v>
      </c>
      <c r="AI2291" s="17" cm="1">
        <f t="array" ref="AI2291">IFERROR(INDEX($M2291:$S2291,AE2291),"")</f>
        <v>120</v>
      </c>
      <c r="AJ2291" s="17" t="str" cm="1">
        <f t="array" ref="AJ2291">IFERROR(INDEX($M2291:$S2291,AF2291),"")</f>
        <v/>
      </c>
      <c r="AK2291" s="17" cm="1">
        <f t="array" ref="AK2291">IFERROR(IF(J2291="Level",INDEX($T2291:$Z2291,AC2291+1),INDEX($T2291:$Z2291,AC2291)),"")</f>
        <v>2</v>
      </c>
      <c r="AL2291" s="17" cm="1">
        <f t="array" ref="AL2291">IFERROR(IF(J2291="Level",INDEX($T2291:$Z2291,AD2291+1),INDEX($T2291:$Z2291,AD2291)),"")</f>
        <v>1</v>
      </c>
      <c r="AM2291" s="17" cm="1">
        <f t="array" ref="AM2291">IFERROR(INDEX($T2291:$Z2291,AE2291),"")</f>
        <v>4</v>
      </c>
      <c r="AN2291" s="17" t="str" cm="1">
        <f t="array" ref="AN2291">IFERROR(INDEX($T2291:$Z2291,AF2291),"")</f>
        <v/>
      </c>
    </row>
    <row r="2292" spans="1:40" x14ac:dyDescent="0.2">
      <c r="A2292" s="17" t="str">
        <f t="shared" si="210"/>
        <v>BA Politics and Global Cultural Studies: UFA4HPSSML48</v>
      </c>
      <c r="B2292" s="11" t="s">
        <v>1251</v>
      </c>
      <c r="C2292" s="11" t="s">
        <v>31936</v>
      </c>
      <c r="D2292" s="11" t="s">
        <v>1252</v>
      </c>
      <c r="E2292" s="11" t="s">
        <v>214</v>
      </c>
      <c r="F2292" s="11" t="s">
        <v>76</v>
      </c>
      <c r="G2292" s="11" t="s">
        <v>32712</v>
      </c>
      <c r="H2292" s="11" t="s">
        <v>77</v>
      </c>
      <c r="I2292" s="11">
        <v>3</v>
      </c>
      <c r="J2292" s="11" t="s">
        <v>78</v>
      </c>
      <c r="K2292" s="11" t="s">
        <v>32713</v>
      </c>
      <c r="L2292" s="11">
        <v>120</v>
      </c>
      <c r="M2292" s="11">
        <v>0</v>
      </c>
      <c r="N2292" s="11">
        <v>120</v>
      </c>
      <c r="O2292" s="11">
        <v>120</v>
      </c>
      <c r="P2292" s="11">
        <v>120</v>
      </c>
      <c r="Q2292" s="11">
        <v>0</v>
      </c>
      <c r="R2292" s="11">
        <v>120</v>
      </c>
      <c r="S2292" s="11">
        <v>120</v>
      </c>
      <c r="T2292" s="11">
        <v>0</v>
      </c>
      <c r="U2292" s="11">
        <v>2</v>
      </c>
      <c r="V2292" s="11">
        <v>1</v>
      </c>
      <c r="W2292" s="11">
        <v>4</v>
      </c>
      <c r="X2292" s="11">
        <v>0</v>
      </c>
      <c r="Y2292" s="11">
        <v>2</v>
      </c>
      <c r="Z2292" s="11">
        <v>1</v>
      </c>
      <c r="AA2292" s="12" t="s">
        <v>32958</v>
      </c>
      <c r="AB2292" s="17" t="str">
        <f t="shared" si="211"/>
        <v>Programme: BA Politics and Global Cultural Studies</v>
      </c>
      <c r="AC2292" s="17">
        <f t="shared" si="212"/>
        <v>2</v>
      </c>
      <c r="AD2292" s="17">
        <f t="shared" si="213"/>
        <v>3</v>
      </c>
      <c r="AE2292" s="17">
        <f t="shared" si="214"/>
        <v>4</v>
      </c>
      <c r="AF2292" s="17" t="str">
        <f t="shared" si="215"/>
        <v/>
      </c>
      <c r="AG2292" s="17" cm="1">
        <f t="array" ref="AG2292">IFERROR(IF(J2292="Level",INDEX($M2292:$S2292,AC2292+1),INDEX($M2292:$S2292,AC2292)),"")</f>
        <v>120</v>
      </c>
      <c r="AH2292" s="17" cm="1">
        <f t="array" ref="AH2292">IFERROR(IF(J2292="Level",INDEX($M2292:$S2292,AD2292+1),INDEX($M2292:$S2292,AD2292)),"")</f>
        <v>120</v>
      </c>
      <c r="AI2292" s="17" cm="1">
        <f t="array" ref="AI2292">IFERROR(INDEX($M2292:$S2292,AE2292),"")</f>
        <v>120</v>
      </c>
      <c r="AJ2292" s="17" t="str" cm="1">
        <f t="array" ref="AJ2292">IFERROR(INDEX($M2292:$S2292,AF2292),"")</f>
        <v/>
      </c>
      <c r="AK2292" s="17" cm="1">
        <f t="array" ref="AK2292">IFERROR(IF(J2292="Level",INDEX($T2292:$Z2292,AC2292+1),INDEX($T2292:$Z2292,AC2292)),"")</f>
        <v>2</v>
      </c>
      <c r="AL2292" s="17" cm="1">
        <f t="array" ref="AL2292">IFERROR(IF(J2292="Level",INDEX($T2292:$Z2292,AD2292+1),INDEX($T2292:$Z2292,AD2292)),"")</f>
        <v>1</v>
      </c>
      <c r="AM2292" s="17" cm="1">
        <f t="array" ref="AM2292">IFERROR(INDEX($T2292:$Z2292,AE2292),"")</f>
        <v>4</v>
      </c>
      <c r="AN2292" s="17" t="str" cm="1">
        <f t="array" ref="AN2292">IFERROR(INDEX($T2292:$Z2292,AF2292),"")</f>
        <v/>
      </c>
    </row>
    <row r="2293" spans="1:40" x14ac:dyDescent="0.2">
      <c r="A2293" s="17" t="str">
        <f t="shared" si="210"/>
        <v>BA Sociology and Global Cultural Studies: UFA4HPSSML45</v>
      </c>
      <c r="B2293" s="11" t="s">
        <v>1245</v>
      </c>
      <c r="C2293" s="11" t="s">
        <v>31936</v>
      </c>
      <c r="D2293" s="11" t="s">
        <v>1246</v>
      </c>
      <c r="E2293" s="11" t="s">
        <v>234</v>
      </c>
      <c r="F2293" s="11" t="s">
        <v>76</v>
      </c>
      <c r="G2293" s="11" t="s">
        <v>32712</v>
      </c>
      <c r="H2293" s="11" t="s">
        <v>77</v>
      </c>
      <c r="I2293" s="11">
        <v>3</v>
      </c>
      <c r="J2293" s="11" t="s">
        <v>78</v>
      </c>
      <c r="K2293" s="11" t="s">
        <v>32713</v>
      </c>
      <c r="L2293" s="11">
        <v>120</v>
      </c>
      <c r="M2293" s="11">
        <v>0</v>
      </c>
      <c r="N2293" s="11">
        <v>120</v>
      </c>
      <c r="O2293" s="11">
        <v>120</v>
      </c>
      <c r="P2293" s="11">
        <v>120</v>
      </c>
      <c r="Q2293" s="11">
        <v>0</v>
      </c>
      <c r="R2293" s="11">
        <v>120</v>
      </c>
      <c r="S2293" s="11">
        <v>120</v>
      </c>
      <c r="T2293" s="11">
        <v>0</v>
      </c>
      <c r="U2293" s="11">
        <v>2</v>
      </c>
      <c r="V2293" s="11">
        <v>1</v>
      </c>
      <c r="W2293" s="11">
        <v>4</v>
      </c>
      <c r="X2293" s="11">
        <v>0</v>
      </c>
      <c r="Y2293" s="11">
        <v>2</v>
      </c>
      <c r="Z2293" s="11">
        <v>1</v>
      </c>
      <c r="AA2293" s="12" t="s">
        <v>32958</v>
      </c>
      <c r="AB2293" s="17" t="str">
        <f t="shared" si="211"/>
        <v>Programme: BA Sociology and Global Cultural Studies</v>
      </c>
      <c r="AC2293" s="17">
        <f t="shared" si="212"/>
        <v>2</v>
      </c>
      <c r="AD2293" s="17">
        <f t="shared" si="213"/>
        <v>3</v>
      </c>
      <c r="AE2293" s="17">
        <f t="shared" si="214"/>
        <v>4</v>
      </c>
      <c r="AF2293" s="17" t="str">
        <f t="shared" si="215"/>
        <v/>
      </c>
      <c r="AG2293" s="17" cm="1">
        <f t="array" ref="AG2293">IFERROR(IF(J2293="Level",INDEX($M2293:$S2293,AC2293+1),INDEX($M2293:$S2293,AC2293)),"")</f>
        <v>120</v>
      </c>
      <c r="AH2293" s="17" cm="1">
        <f t="array" ref="AH2293">IFERROR(IF(J2293="Level",INDEX($M2293:$S2293,AD2293+1),INDEX($M2293:$S2293,AD2293)),"")</f>
        <v>120</v>
      </c>
      <c r="AI2293" s="17" cm="1">
        <f t="array" ref="AI2293">IFERROR(INDEX($M2293:$S2293,AE2293),"")</f>
        <v>120</v>
      </c>
      <c r="AJ2293" s="17" t="str" cm="1">
        <f t="array" ref="AJ2293">IFERROR(INDEX($M2293:$S2293,AF2293),"")</f>
        <v/>
      </c>
      <c r="AK2293" s="17" cm="1">
        <f t="array" ref="AK2293">IFERROR(IF(J2293="Level",INDEX($T2293:$Z2293,AC2293+1),INDEX($T2293:$Z2293,AC2293)),"")</f>
        <v>2</v>
      </c>
      <c r="AL2293" s="17" cm="1">
        <f t="array" ref="AL2293">IFERROR(IF(J2293="Level",INDEX($T2293:$Z2293,AD2293+1),INDEX($T2293:$Z2293,AD2293)),"")</f>
        <v>1</v>
      </c>
      <c r="AM2293" s="17" cm="1">
        <f t="array" ref="AM2293">IFERROR(INDEX($T2293:$Z2293,AE2293),"")</f>
        <v>4</v>
      </c>
      <c r="AN2293" s="17" t="str" cm="1">
        <f t="array" ref="AN2293">IFERROR(INDEX($T2293:$Z2293,AF2293),"")</f>
        <v/>
      </c>
    </row>
    <row r="2294" spans="1:40" x14ac:dyDescent="0.2">
      <c r="A2294" s="17" t="str">
        <f t="shared" si="210"/>
        <v>BA Accounting Studies with European Study: UFA4SBESBE39</v>
      </c>
      <c r="B2294" s="11" t="s">
        <v>1574</v>
      </c>
      <c r="C2294" s="11" t="s">
        <v>31936</v>
      </c>
      <c r="D2294" s="11" t="s">
        <v>1575</v>
      </c>
      <c r="E2294" s="11" t="s">
        <v>341</v>
      </c>
      <c r="F2294" s="11" t="s">
        <v>82</v>
      </c>
      <c r="G2294" s="11" t="s">
        <v>32712</v>
      </c>
      <c r="H2294" s="11" t="s">
        <v>77</v>
      </c>
      <c r="I2294" s="11">
        <v>3</v>
      </c>
      <c r="J2294" s="11" t="s">
        <v>78</v>
      </c>
      <c r="K2294" s="11" t="s">
        <v>32713</v>
      </c>
      <c r="L2294" s="11">
        <v>120</v>
      </c>
      <c r="M2294" s="11">
        <v>0</v>
      </c>
      <c r="N2294" s="11">
        <v>120</v>
      </c>
      <c r="O2294" s="11">
        <v>120</v>
      </c>
      <c r="P2294" s="11">
        <v>120</v>
      </c>
      <c r="Q2294" s="11">
        <v>0</v>
      </c>
      <c r="R2294" s="11">
        <v>120</v>
      </c>
      <c r="S2294" s="11">
        <v>120</v>
      </c>
      <c r="T2294" s="11">
        <v>0</v>
      </c>
      <c r="U2294" s="11">
        <v>2</v>
      </c>
      <c r="V2294" s="11">
        <v>1</v>
      </c>
      <c r="W2294" s="11">
        <v>4</v>
      </c>
      <c r="X2294" s="11">
        <v>0</v>
      </c>
      <c r="Y2294" s="11">
        <v>2</v>
      </c>
      <c r="Z2294" s="11">
        <v>1</v>
      </c>
      <c r="AA2294" s="12" t="s">
        <v>32958</v>
      </c>
      <c r="AB2294" s="17" t="str">
        <f t="shared" si="211"/>
        <v>Programme: BA Accounting Studies with European Study</v>
      </c>
      <c r="AC2294" s="17">
        <f t="shared" si="212"/>
        <v>2</v>
      </c>
      <c r="AD2294" s="17">
        <f t="shared" si="213"/>
        <v>3</v>
      </c>
      <c r="AE2294" s="17">
        <f t="shared" si="214"/>
        <v>4</v>
      </c>
      <c r="AF2294" s="17" t="str">
        <f t="shared" si="215"/>
        <v/>
      </c>
      <c r="AG2294" s="17" cm="1">
        <f t="array" ref="AG2294">IFERROR(IF(J2294="Level",INDEX($M2294:$S2294,AC2294+1),INDEX($M2294:$S2294,AC2294)),"")</f>
        <v>120</v>
      </c>
      <c r="AH2294" s="17" cm="1">
        <f t="array" ref="AH2294">IFERROR(IF(J2294="Level",INDEX($M2294:$S2294,AD2294+1),INDEX($M2294:$S2294,AD2294)),"")</f>
        <v>120</v>
      </c>
      <c r="AI2294" s="17" cm="1">
        <f t="array" ref="AI2294">IFERROR(INDEX($M2294:$S2294,AE2294),"")</f>
        <v>120</v>
      </c>
      <c r="AJ2294" s="17" t="str" cm="1">
        <f t="array" ref="AJ2294">IFERROR(INDEX($M2294:$S2294,AF2294),"")</f>
        <v/>
      </c>
      <c r="AK2294" s="17" cm="1">
        <f t="array" ref="AK2294">IFERROR(IF(J2294="Level",INDEX($T2294:$Z2294,AC2294+1),INDEX($T2294:$Z2294,AC2294)),"")</f>
        <v>2</v>
      </c>
      <c r="AL2294" s="17" cm="1">
        <f t="array" ref="AL2294">IFERROR(IF(J2294="Level",INDEX($T2294:$Z2294,AD2294+1),INDEX($T2294:$Z2294,AD2294)),"")</f>
        <v>1</v>
      </c>
      <c r="AM2294" s="17" cm="1">
        <f t="array" ref="AM2294">IFERROR(INDEX($T2294:$Z2294,AE2294),"")</f>
        <v>4</v>
      </c>
      <c r="AN2294" s="17" t="str" cm="1">
        <f t="array" ref="AN2294">IFERROR(INDEX($T2294:$Z2294,AF2294),"")</f>
        <v/>
      </c>
    </row>
    <row r="2295" spans="1:40" x14ac:dyDescent="0.2">
      <c r="A2295" s="17" t="str">
        <f t="shared" si="210"/>
        <v>BA Accounting Studies with Industrial Experience: UFA4SBESBE50</v>
      </c>
      <c r="B2295" s="11" t="s">
        <v>1578</v>
      </c>
      <c r="C2295" s="11" t="s">
        <v>31936</v>
      </c>
      <c r="D2295" s="11" t="s">
        <v>1579</v>
      </c>
      <c r="E2295" s="11" t="s">
        <v>341</v>
      </c>
      <c r="F2295" s="11" t="s">
        <v>82</v>
      </c>
      <c r="G2295" s="11" t="s">
        <v>32712</v>
      </c>
      <c r="H2295" s="11" t="s">
        <v>77</v>
      </c>
      <c r="I2295" s="11">
        <v>3</v>
      </c>
      <c r="J2295" s="11" t="s">
        <v>78</v>
      </c>
      <c r="K2295" s="11" t="s">
        <v>32713</v>
      </c>
      <c r="L2295" s="11">
        <v>120</v>
      </c>
      <c r="M2295" s="11">
        <v>0</v>
      </c>
      <c r="N2295" s="11">
        <v>120</v>
      </c>
      <c r="O2295" s="11">
        <v>120</v>
      </c>
      <c r="P2295" s="11">
        <v>120</v>
      </c>
      <c r="Q2295" s="11">
        <v>0</v>
      </c>
      <c r="R2295" s="11">
        <v>120</v>
      </c>
      <c r="S2295" s="11">
        <v>120</v>
      </c>
      <c r="T2295" s="11">
        <v>0</v>
      </c>
      <c r="U2295" s="11">
        <v>2</v>
      </c>
      <c r="V2295" s="11">
        <v>1</v>
      </c>
      <c r="W2295" s="11">
        <v>4</v>
      </c>
      <c r="X2295" s="11">
        <v>0</v>
      </c>
      <c r="Y2295" s="11">
        <v>2</v>
      </c>
      <c r="Z2295" s="11">
        <v>1</v>
      </c>
      <c r="AA2295" s="12" t="s">
        <v>32958</v>
      </c>
      <c r="AB2295" s="17" t="str">
        <f t="shared" si="211"/>
        <v>Programme: BA Accounting Studies with Industrial Experience</v>
      </c>
      <c r="AC2295" s="17">
        <f t="shared" si="212"/>
        <v>2</v>
      </c>
      <c r="AD2295" s="17">
        <f t="shared" si="213"/>
        <v>3</v>
      </c>
      <c r="AE2295" s="17">
        <f t="shared" si="214"/>
        <v>4</v>
      </c>
      <c r="AF2295" s="17" t="str">
        <f t="shared" si="215"/>
        <v/>
      </c>
      <c r="AG2295" s="17" cm="1">
        <f t="array" ref="AG2295">IFERROR(IF(J2295="Level",INDEX($M2295:$S2295,AC2295+1),INDEX($M2295:$S2295,AC2295)),"")</f>
        <v>120</v>
      </c>
      <c r="AH2295" s="17" cm="1">
        <f t="array" ref="AH2295">IFERROR(IF(J2295="Level",INDEX($M2295:$S2295,AD2295+1),INDEX($M2295:$S2295,AD2295)),"")</f>
        <v>120</v>
      </c>
      <c r="AI2295" s="17" cm="1">
        <f t="array" ref="AI2295">IFERROR(INDEX($M2295:$S2295,AE2295),"")</f>
        <v>120</v>
      </c>
      <c r="AJ2295" s="17" t="str" cm="1">
        <f t="array" ref="AJ2295">IFERROR(INDEX($M2295:$S2295,AF2295),"")</f>
        <v/>
      </c>
      <c r="AK2295" s="17" cm="1">
        <f t="array" ref="AK2295">IFERROR(IF(J2295="Level",INDEX($T2295:$Z2295,AC2295+1),INDEX($T2295:$Z2295,AC2295)),"")</f>
        <v>2</v>
      </c>
      <c r="AL2295" s="17" cm="1">
        <f t="array" ref="AL2295">IFERROR(IF(J2295="Level",INDEX($T2295:$Z2295,AD2295+1),INDEX($T2295:$Z2295,AD2295)),"")</f>
        <v>1</v>
      </c>
      <c r="AM2295" s="17" cm="1">
        <f t="array" ref="AM2295">IFERROR(INDEX($T2295:$Z2295,AE2295),"")</f>
        <v>4</v>
      </c>
      <c r="AN2295" s="17" t="str" cm="1">
        <f t="array" ref="AN2295">IFERROR(INDEX($T2295:$Z2295,AF2295),"")</f>
        <v/>
      </c>
    </row>
    <row r="2296" spans="1:40" x14ac:dyDescent="0.2">
      <c r="A2296" s="17" t="str">
        <f t="shared" si="210"/>
        <v>BSc Accounting and Finance with Industrial Experience: UFS4SBESBE16</v>
      </c>
      <c r="B2296" s="11" t="s">
        <v>1808</v>
      </c>
      <c r="C2296" s="11" t="s">
        <v>31936</v>
      </c>
      <c r="D2296" s="11" t="s">
        <v>1809</v>
      </c>
      <c r="E2296" s="11" t="s">
        <v>341</v>
      </c>
      <c r="F2296" s="11" t="s">
        <v>82</v>
      </c>
      <c r="G2296" s="11" t="s">
        <v>32712</v>
      </c>
      <c r="H2296" s="11" t="s">
        <v>77</v>
      </c>
      <c r="I2296" s="11">
        <v>3</v>
      </c>
      <c r="J2296" s="11" t="s">
        <v>78</v>
      </c>
      <c r="K2296" s="11" t="s">
        <v>32713</v>
      </c>
      <c r="L2296" s="11">
        <v>120</v>
      </c>
      <c r="M2296" s="11">
        <v>0</v>
      </c>
      <c r="N2296" s="11">
        <v>120</v>
      </c>
      <c r="O2296" s="11">
        <v>120</v>
      </c>
      <c r="P2296" s="11">
        <v>120</v>
      </c>
      <c r="Q2296" s="11">
        <v>0</v>
      </c>
      <c r="R2296" s="11">
        <v>120</v>
      </c>
      <c r="S2296" s="11">
        <v>120</v>
      </c>
      <c r="T2296" s="11">
        <v>0</v>
      </c>
      <c r="U2296" s="11">
        <v>2</v>
      </c>
      <c r="V2296" s="11">
        <v>1</v>
      </c>
      <c r="W2296" s="11">
        <v>4</v>
      </c>
      <c r="X2296" s="11">
        <v>0</v>
      </c>
      <c r="Y2296" s="11">
        <v>2</v>
      </c>
      <c r="Z2296" s="11">
        <v>1</v>
      </c>
      <c r="AA2296" s="12" t="s">
        <v>32958</v>
      </c>
      <c r="AB2296" s="17" t="str">
        <f t="shared" si="211"/>
        <v>Programme: BSc Accounting and Finance with Industrial Experience</v>
      </c>
      <c r="AC2296" s="17">
        <f t="shared" si="212"/>
        <v>2</v>
      </c>
      <c r="AD2296" s="17">
        <f t="shared" si="213"/>
        <v>3</v>
      </c>
      <c r="AE2296" s="17">
        <f t="shared" si="214"/>
        <v>4</v>
      </c>
      <c r="AF2296" s="17" t="str">
        <f t="shared" si="215"/>
        <v/>
      </c>
      <c r="AG2296" s="17" cm="1">
        <f t="array" ref="AG2296">IFERROR(IF(J2296="Level",INDEX($M2296:$S2296,AC2296+1),INDEX($M2296:$S2296,AC2296)),"")</f>
        <v>120</v>
      </c>
      <c r="AH2296" s="17" cm="1">
        <f t="array" ref="AH2296">IFERROR(IF(J2296="Level",INDEX($M2296:$S2296,AD2296+1),INDEX($M2296:$S2296,AD2296)),"")</f>
        <v>120</v>
      </c>
      <c r="AI2296" s="17" cm="1">
        <f t="array" ref="AI2296">IFERROR(INDEX($M2296:$S2296,AE2296),"")</f>
        <v>120</v>
      </c>
      <c r="AJ2296" s="17" t="str" cm="1">
        <f t="array" ref="AJ2296">IFERROR(INDEX($M2296:$S2296,AF2296),"")</f>
        <v/>
      </c>
      <c r="AK2296" s="17" cm="1">
        <f t="array" ref="AK2296">IFERROR(IF(J2296="Level",INDEX($T2296:$Z2296,AC2296+1),INDEX($T2296:$Z2296,AC2296)),"")</f>
        <v>2</v>
      </c>
      <c r="AL2296" s="17" cm="1">
        <f t="array" ref="AL2296">IFERROR(IF(J2296="Level",INDEX($T2296:$Z2296,AD2296+1),INDEX($T2296:$Z2296,AD2296)),"")</f>
        <v>1</v>
      </c>
      <c r="AM2296" s="17" cm="1">
        <f t="array" ref="AM2296">IFERROR(INDEX($T2296:$Z2296,AE2296),"")</f>
        <v>4</v>
      </c>
      <c r="AN2296" s="17" t="str" cm="1">
        <f t="array" ref="AN2296">IFERROR(INDEX($T2296:$Z2296,AF2296),"")</f>
        <v/>
      </c>
    </row>
    <row r="2297" spans="1:40" x14ac:dyDescent="0.2">
      <c r="A2297" s="17" t="str">
        <f t="shared" si="210"/>
        <v>BSc Accounting and Business with Industrial Experience: UFS4SBESBE22</v>
      </c>
      <c r="B2297" s="11" t="s">
        <v>1810</v>
      </c>
      <c r="C2297" s="11" t="s">
        <v>31936</v>
      </c>
      <c r="D2297" s="11" t="s">
        <v>1811</v>
      </c>
      <c r="E2297" s="11" t="s">
        <v>341</v>
      </c>
      <c r="F2297" s="11" t="s">
        <v>82</v>
      </c>
      <c r="G2297" s="11" t="s">
        <v>32712</v>
      </c>
      <c r="H2297" s="11" t="s">
        <v>77</v>
      </c>
      <c r="I2297" s="11">
        <v>3</v>
      </c>
      <c r="J2297" s="11" t="s">
        <v>78</v>
      </c>
      <c r="K2297" s="11" t="s">
        <v>32713</v>
      </c>
      <c r="L2297" s="11">
        <v>120</v>
      </c>
      <c r="M2297" s="11">
        <v>0</v>
      </c>
      <c r="N2297" s="11">
        <v>120</v>
      </c>
      <c r="O2297" s="11">
        <v>120</v>
      </c>
      <c r="P2297" s="11">
        <v>120</v>
      </c>
      <c r="Q2297" s="11">
        <v>0</v>
      </c>
      <c r="R2297" s="11">
        <v>120</v>
      </c>
      <c r="S2297" s="11">
        <v>120</v>
      </c>
      <c r="T2297" s="11">
        <v>0</v>
      </c>
      <c r="U2297" s="11">
        <v>2</v>
      </c>
      <c r="V2297" s="11">
        <v>1</v>
      </c>
      <c r="W2297" s="11">
        <v>4</v>
      </c>
      <c r="X2297" s="11">
        <v>0</v>
      </c>
      <c r="Y2297" s="11">
        <v>2</v>
      </c>
      <c r="Z2297" s="11">
        <v>1</v>
      </c>
      <c r="AA2297" s="12" t="s">
        <v>32958</v>
      </c>
      <c r="AB2297" s="17" t="str">
        <f t="shared" si="211"/>
        <v>Programme: BSc Accounting and Business with Industrial Experience</v>
      </c>
      <c r="AC2297" s="17">
        <f t="shared" si="212"/>
        <v>2</v>
      </c>
      <c r="AD2297" s="17">
        <f t="shared" si="213"/>
        <v>3</v>
      </c>
      <c r="AE2297" s="17">
        <f t="shared" si="214"/>
        <v>4</v>
      </c>
      <c r="AF2297" s="17" t="str">
        <f t="shared" si="215"/>
        <v/>
      </c>
      <c r="AG2297" s="17" cm="1">
        <f t="array" ref="AG2297">IFERROR(IF(J2297="Level",INDEX($M2297:$S2297,AC2297+1),INDEX($M2297:$S2297,AC2297)),"")</f>
        <v>120</v>
      </c>
      <c r="AH2297" s="17" cm="1">
        <f t="array" ref="AH2297">IFERROR(IF(J2297="Level",INDEX($M2297:$S2297,AD2297+1),INDEX($M2297:$S2297,AD2297)),"")</f>
        <v>120</v>
      </c>
      <c r="AI2297" s="17" cm="1">
        <f t="array" ref="AI2297">IFERROR(INDEX($M2297:$S2297,AE2297),"")</f>
        <v>120</v>
      </c>
      <c r="AJ2297" s="17" t="str" cm="1">
        <f t="array" ref="AJ2297">IFERROR(INDEX($M2297:$S2297,AF2297),"")</f>
        <v/>
      </c>
      <c r="AK2297" s="17" cm="1">
        <f t="array" ref="AK2297">IFERROR(IF(J2297="Level",INDEX($T2297:$Z2297,AC2297+1),INDEX($T2297:$Z2297,AC2297)),"")</f>
        <v>2</v>
      </c>
      <c r="AL2297" s="17" cm="1">
        <f t="array" ref="AL2297">IFERROR(IF(J2297="Level",INDEX($T2297:$Z2297,AD2297+1),INDEX($T2297:$Z2297,AD2297)),"")</f>
        <v>1</v>
      </c>
      <c r="AM2297" s="17" cm="1">
        <f t="array" ref="AM2297">IFERROR(INDEX($T2297:$Z2297,AE2297),"")</f>
        <v>4</v>
      </c>
      <c r="AN2297" s="17" t="str" cm="1">
        <f t="array" ref="AN2297">IFERROR(INDEX($T2297:$Z2297,AF2297),"")</f>
        <v/>
      </c>
    </row>
    <row r="2298" spans="1:40" x14ac:dyDescent="0.2">
      <c r="A2298" s="17" t="str">
        <f t="shared" si="210"/>
        <v>BSc Accounting Studies with Industrial Experience: UFS4SBESBE23</v>
      </c>
      <c r="B2298" s="11" t="s">
        <v>1812</v>
      </c>
      <c r="C2298" s="11" t="s">
        <v>31936</v>
      </c>
      <c r="D2298" s="11" t="s">
        <v>1813</v>
      </c>
      <c r="E2298" s="11" t="s">
        <v>341</v>
      </c>
      <c r="F2298" s="11" t="s">
        <v>82</v>
      </c>
      <c r="G2298" s="11" t="s">
        <v>32712</v>
      </c>
      <c r="H2298" s="11" t="s">
        <v>77</v>
      </c>
      <c r="I2298" s="11">
        <v>3</v>
      </c>
      <c r="J2298" s="11" t="s">
        <v>78</v>
      </c>
      <c r="K2298" s="11" t="s">
        <v>32713</v>
      </c>
      <c r="L2298" s="11">
        <v>120</v>
      </c>
      <c r="M2298" s="11">
        <v>0</v>
      </c>
      <c r="N2298" s="11">
        <v>120</v>
      </c>
      <c r="O2298" s="11">
        <v>120</v>
      </c>
      <c r="P2298" s="11">
        <v>120</v>
      </c>
      <c r="Q2298" s="11">
        <v>0</v>
      </c>
      <c r="R2298" s="11">
        <v>120</v>
      </c>
      <c r="S2298" s="11">
        <v>120</v>
      </c>
      <c r="T2298" s="11">
        <v>0</v>
      </c>
      <c r="U2298" s="11">
        <v>2</v>
      </c>
      <c r="V2298" s="11">
        <v>1</v>
      </c>
      <c r="W2298" s="11">
        <v>4</v>
      </c>
      <c r="X2298" s="11">
        <v>0</v>
      </c>
      <c r="Y2298" s="11">
        <v>2</v>
      </c>
      <c r="Z2298" s="11">
        <v>1</v>
      </c>
      <c r="AA2298" s="12" t="s">
        <v>32958</v>
      </c>
      <c r="AB2298" s="17" t="str">
        <f t="shared" si="211"/>
        <v>Programme: BSc Accounting Studies with Industrial Experience</v>
      </c>
      <c r="AC2298" s="17">
        <f t="shared" si="212"/>
        <v>2</v>
      </c>
      <c r="AD2298" s="17">
        <f t="shared" si="213"/>
        <v>3</v>
      </c>
      <c r="AE2298" s="17">
        <f t="shared" si="214"/>
        <v>4</v>
      </c>
      <c r="AF2298" s="17" t="str">
        <f t="shared" si="215"/>
        <v/>
      </c>
      <c r="AG2298" s="17" cm="1">
        <f t="array" ref="AG2298">IFERROR(IF(J2298="Level",INDEX($M2298:$S2298,AC2298+1),INDEX($M2298:$S2298,AC2298)),"")</f>
        <v>120</v>
      </c>
      <c r="AH2298" s="17" cm="1">
        <f t="array" ref="AH2298">IFERROR(IF(J2298="Level",INDEX($M2298:$S2298,AD2298+1),INDEX($M2298:$S2298,AD2298)),"")</f>
        <v>120</v>
      </c>
      <c r="AI2298" s="17" cm="1">
        <f t="array" ref="AI2298">IFERROR(INDEX($M2298:$S2298,AE2298),"")</f>
        <v>120</v>
      </c>
      <c r="AJ2298" s="17" t="str" cm="1">
        <f t="array" ref="AJ2298">IFERROR(INDEX($M2298:$S2298,AF2298),"")</f>
        <v/>
      </c>
      <c r="AK2298" s="17" cm="1">
        <f t="array" ref="AK2298">IFERROR(IF(J2298="Level",INDEX($T2298:$Z2298,AC2298+1),INDEX($T2298:$Z2298,AC2298)),"")</f>
        <v>2</v>
      </c>
      <c r="AL2298" s="17" cm="1">
        <f t="array" ref="AL2298">IFERROR(IF(J2298="Level",INDEX($T2298:$Z2298,AD2298+1),INDEX($T2298:$Z2298,AD2298)),"")</f>
        <v>1</v>
      </c>
      <c r="AM2298" s="17" cm="1">
        <f t="array" ref="AM2298">IFERROR(INDEX($T2298:$Z2298,AE2298),"")</f>
        <v>4</v>
      </c>
      <c r="AN2298" s="17" t="str" cm="1">
        <f t="array" ref="AN2298">IFERROR(INDEX($T2298:$Z2298,AF2298),"")</f>
        <v/>
      </c>
    </row>
    <row r="2299" spans="1:40" x14ac:dyDescent="0.2">
      <c r="A2299" s="17" t="str">
        <f t="shared" si="210"/>
        <v>BSc Accounting Studies with European Study: UFS4SBESBE24</v>
      </c>
      <c r="B2299" s="11" t="s">
        <v>1814</v>
      </c>
      <c r="C2299" s="11" t="s">
        <v>31936</v>
      </c>
      <c r="D2299" s="11" t="s">
        <v>1815</v>
      </c>
      <c r="E2299" s="11" t="s">
        <v>341</v>
      </c>
      <c r="F2299" s="11" t="s">
        <v>82</v>
      </c>
      <c r="G2299" s="11" t="s">
        <v>32712</v>
      </c>
      <c r="H2299" s="11" t="s">
        <v>77</v>
      </c>
      <c r="I2299" s="11">
        <v>3</v>
      </c>
      <c r="J2299" s="11" t="s">
        <v>78</v>
      </c>
      <c r="K2299" s="11" t="s">
        <v>32713</v>
      </c>
      <c r="L2299" s="11">
        <v>120</v>
      </c>
      <c r="M2299" s="11">
        <v>0</v>
      </c>
      <c r="N2299" s="11">
        <v>120</v>
      </c>
      <c r="O2299" s="11">
        <v>120</v>
      </c>
      <c r="P2299" s="11">
        <v>120</v>
      </c>
      <c r="Q2299" s="11">
        <v>0</v>
      </c>
      <c r="R2299" s="11">
        <v>120</v>
      </c>
      <c r="S2299" s="11">
        <v>120</v>
      </c>
      <c r="T2299" s="11">
        <v>0</v>
      </c>
      <c r="U2299" s="11">
        <v>2</v>
      </c>
      <c r="V2299" s="11">
        <v>1</v>
      </c>
      <c r="W2299" s="11">
        <v>4</v>
      </c>
      <c r="X2299" s="11">
        <v>0</v>
      </c>
      <c r="Y2299" s="11">
        <v>2</v>
      </c>
      <c r="Z2299" s="11">
        <v>1</v>
      </c>
      <c r="AA2299" s="12" t="s">
        <v>32958</v>
      </c>
      <c r="AB2299" s="17" t="str">
        <f t="shared" si="211"/>
        <v>Programme: BSc Accounting Studies with European Study</v>
      </c>
      <c r="AC2299" s="17">
        <f t="shared" si="212"/>
        <v>2</v>
      </c>
      <c r="AD2299" s="17">
        <f t="shared" si="213"/>
        <v>3</v>
      </c>
      <c r="AE2299" s="17">
        <f t="shared" si="214"/>
        <v>4</v>
      </c>
      <c r="AF2299" s="17" t="str">
        <f t="shared" si="215"/>
        <v/>
      </c>
      <c r="AG2299" s="17" cm="1">
        <f t="array" ref="AG2299">IFERROR(IF(J2299="Level",INDEX($M2299:$S2299,AC2299+1),INDEX($M2299:$S2299,AC2299)),"")</f>
        <v>120</v>
      </c>
      <c r="AH2299" s="17" cm="1">
        <f t="array" ref="AH2299">IFERROR(IF(J2299="Level",INDEX($M2299:$S2299,AD2299+1),INDEX($M2299:$S2299,AD2299)),"")</f>
        <v>120</v>
      </c>
      <c r="AI2299" s="17" cm="1">
        <f t="array" ref="AI2299">IFERROR(INDEX($M2299:$S2299,AE2299),"")</f>
        <v>120</v>
      </c>
      <c r="AJ2299" s="17" t="str" cm="1">
        <f t="array" ref="AJ2299">IFERROR(INDEX($M2299:$S2299,AF2299),"")</f>
        <v/>
      </c>
      <c r="AK2299" s="17" cm="1">
        <f t="array" ref="AK2299">IFERROR(IF(J2299="Level",INDEX($T2299:$Z2299,AC2299+1),INDEX($T2299:$Z2299,AC2299)),"")</f>
        <v>2</v>
      </c>
      <c r="AL2299" s="17" cm="1">
        <f t="array" ref="AL2299">IFERROR(IF(J2299="Level",INDEX($T2299:$Z2299,AD2299+1),INDEX($T2299:$Z2299,AD2299)),"")</f>
        <v>1</v>
      </c>
      <c r="AM2299" s="17" cm="1">
        <f t="array" ref="AM2299">IFERROR(INDEX($T2299:$Z2299,AE2299),"")</f>
        <v>4</v>
      </c>
      <c r="AN2299" s="17" t="str" cm="1">
        <f t="array" ref="AN2299">IFERROR(INDEX($T2299:$Z2299,AF2299),"")</f>
        <v/>
      </c>
    </row>
    <row r="2300" spans="1:40" x14ac:dyDescent="0.2">
      <c r="A2300" s="17" t="str">
        <f t="shared" si="210"/>
        <v>BSc Accounting and Finance with a Year Abroad: UFS4SBESBE28</v>
      </c>
      <c r="B2300" s="11" t="s">
        <v>1820</v>
      </c>
      <c r="C2300" s="11" t="s">
        <v>31936</v>
      </c>
      <c r="D2300" s="11" t="s">
        <v>1821</v>
      </c>
      <c r="E2300" s="11" t="s">
        <v>341</v>
      </c>
      <c r="F2300" s="11" t="s">
        <v>82</v>
      </c>
      <c r="G2300" s="11" t="s">
        <v>32712</v>
      </c>
      <c r="H2300" s="11" t="s">
        <v>77</v>
      </c>
      <c r="I2300" s="11">
        <v>3</v>
      </c>
      <c r="J2300" s="11" t="s">
        <v>78</v>
      </c>
      <c r="K2300" s="11" t="s">
        <v>32713</v>
      </c>
      <c r="L2300" s="11">
        <v>120</v>
      </c>
      <c r="M2300" s="11">
        <v>0</v>
      </c>
      <c r="N2300" s="11">
        <v>120</v>
      </c>
      <c r="O2300" s="11">
        <v>120</v>
      </c>
      <c r="P2300" s="11">
        <v>120</v>
      </c>
      <c r="Q2300" s="11">
        <v>0</v>
      </c>
      <c r="R2300" s="11">
        <v>120</v>
      </c>
      <c r="S2300" s="11">
        <v>120</v>
      </c>
      <c r="T2300" s="11">
        <v>0</v>
      </c>
      <c r="U2300" s="11">
        <v>2</v>
      </c>
      <c r="V2300" s="11">
        <v>1</v>
      </c>
      <c r="W2300" s="11">
        <v>4</v>
      </c>
      <c r="X2300" s="11">
        <v>0</v>
      </c>
      <c r="Y2300" s="11">
        <v>2</v>
      </c>
      <c r="Z2300" s="11">
        <v>1</v>
      </c>
      <c r="AA2300" s="12" t="s">
        <v>32958</v>
      </c>
      <c r="AB2300" s="17" t="str">
        <f t="shared" si="211"/>
        <v>Programme: BSc Accounting and Finance with a Year Abroad</v>
      </c>
      <c r="AC2300" s="17">
        <f t="shared" si="212"/>
        <v>2</v>
      </c>
      <c r="AD2300" s="17">
        <f t="shared" si="213"/>
        <v>3</v>
      </c>
      <c r="AE2300" s="17">
        <f t="shared" si="214"/>
        <v>4</v>
      </c>
      <c r="AF2300" s="17" t="str">
        <f t="shared" si="215"/>
        <v/>
      </c>
      <c r="AG2300" s="17" cm="1">
        <f t="array" ref="AG2300">IFERROR(IF(J2300="Level",INDEX($M2300:$S2300,AC2300+1),INDEX($M2300:$S2300,AC2300)),"")</f>
        <v>120</v>
      </c>
      <c r="AH2300" s="17" cm="1">
        <f t="array" ref="AH2300">IFERROR(IF(J2300="Level",INDEX($M2300:$S2300,AD2300+1),INDEX($M2300:$S2300,AD2300)),"")</f>
        <v>120</v>
      </c>
      <c r="AI2300" s="17" cm="1">
        <f t="array" ref="AI2300">IFERROR(INDEX($M2300:$S2300,AE2300),"")</f>
        <v>120</v>
      </c>
      <c r="AJ2300" s="17" t="str" cm="1">
        <f t="array" ref="AJ2300">IFERROR(INDEX($M2300:$S2300,AF2300),"")</f>
        <v/>
      </c>
      <c r="AK2300" s="17" cm="1">
        <f t="array" ref="AK2300">IFERROR(IF(J2300="Level",INDEX($T2300:$Z2300,AC2300+1),INDEX($T2300:$Z2300,AC2300)),"")</f>
        <v>2</v>
      </c>
      <c r="AL2300" s="17" cm="1">
        <f t="array" ref="AL2300">IFERROR(IF(J2300="Level",INDEX($T2300:$Z2300,AD2300+1),INDEX($T2300:$Z2300,AD2300)),"")</f>
        <v>1</v>
      </c>
      <c r="AM2300" s="17" cm="1">
        <f t="array" ref="AM2300">IFERROR(INDEX($T2300:$Z2300,AE2300),"")</f>
        <v>4</v>
      </c>
      <c r="AN2300" s="17" t="str" cm="1">
        <f t="array" ref="AN2300">IFERROR(INDEX($T2300:$Z2300,AF2300),"")</f>
        <v/>
      </c>
    </row>
    <row r="2301" spans="1:40" x14ac:dyDescent="0.2">
      <c r="A2301" s="17" t="str">
        <f t="shared" si="210"/>
        <v>BSc Accounting and Business with a Year Abroad: UFS4SBESBE29</v>
      </c>
      <c r="B2301" s="11" t="s">
        <v>1822</v>
      </c>
      <c r="C2301" s="11" t="s">
        <v>31936</v>
      </c>
      <c r="D2301" s="11" t="s">
        <v>1823</v>
      </c>
      <c r="E2301" s="11" t="s">
        <v>341</v>
      </c>
      <c r="F2301" s="11" t="s">
        <v>82</v>
      </c>
      <c r="G2301" s="11" t="s">
        <v>32712</v>
      </c>
      <c r="H2301" s="11" t="s">
        <v>77</v>
      </c>
      <c r="I2301" s="11">
        <v>3</v>
      </c>
      <c r="J2301" s="11" t="s">
        <v>78</v>
      </c>
      <c r="K2301" s="11" t="s">
        <v>32713</v>
      </c>
      <c r="L2301" s="11">
        <v>120</v>
      </c>
      <c r="M2301" s="11">
        <v>0</v>
      </c>
      <c r="N2301" s="11">
        <v>120</v>
      </c>
      <c r="O2301" s="11">
        <v>120</v>
      </c>
      <c r="P2301" s="11">
        <v>120</v>
      </c>
      <c r="Q2301" s="11">
        <v>0</v>
      </c>
      <c r="R2301" s="11">
        <v>120</v>
      </c>
      <c r="S2301" s="11">
        <v>120</v>
      </c>
      <c r="T2301" s="11">
        <v>0</v>
      </c>
      <c r="U2301" s="11">
        <v>2</v>
      </c>
      <c r="V2301" s="11">
        <v>1</v>
      </c>
      <c r="W2301" s="11">
        <v>4</v>
      </c>
      <c r="X2301" s="11">
        <v>0</v>
      </c>
      <c r="Y2301" s="11">
        <v>2</v>
      </c>
      <c r="Z2301" s="11">
        <v>1</v>
      </c>
      <c r="AA2301" s="12" t="s">
        <v>32958</v>
      </c>
      <c r="AB2301" s="17" t="str">
        <f t="shared" si="211"/>
        <v>Programme: BSc Accounting and Business with a Year Abroad</v>
      </c>
      <c r="AC2301" s="17">
        <f t="shared" si="212"/>
        <v>2</v>
      </c>
      <c r="AD2301" s="17">
        <f t="shared" si="213"/>
        <v>3</v>
      </c>
      <c r="AE2301" s="17">
        <f t="shared" si="214"/>
        <v>4</v>
      </c>
      <c r="AF2301" s="17" t="str">
        <f t="shared" si="215"/>
        <v/>
      </c>
      <c r="AG2301" s="17" cm="1">
        <f t="array" ref="AG2301">IFERROR(IF(J2301="Level",INDEX($M2301:$S2301,AC2301+1),INDEX($M2301:$S2301,AC2301)),"")</f>
        <v>120</v>
      </c>
      <c r="AH2301" s="17" cm="1">
        <f t="array" ref="AH2301">IFERROR(IF(J2301="Level",INDEX($M2301:$S2301,AD2301+1),INDEX($M2301:$S2301,AD2301)),"")</f>
        <v>120</v>
      </c>
      <c r="AI2301" s="17" cm="1">
        <f t="array" ref="AI2301">IFERROR(INDEX($M2301:$S2301,AE2301),"")</f>
        <v>120</v>
      </c>
      <c r="AJ2301" s="17" t="str" cm="1">
        <f t="array" ref="AJ2301">IFERROR(INDEX($M2301:$S2301,AF2301),"")</f>
        <v/>
      </c>
      <c r="AK2301" s="17" cm="1">
        <f t="array" ref="AK2301">IFERROR(IF(J2301="Level",INDEX($T2301:$Z2301,AC2301+1),INDEX($T2301:$Z2301,AC2301)),"")</f>
        <v>2</v>
      </c>
      <c r="AL2301" s="17" cm="1">
        <f t="array" ref="AL2301">IFERROR(IF(J2301="Level",INDEX($T2301:$Z2301,AD2301+1),INDEX($T2301:$Z2301,AD2301)),"")</f>
        <v>1</v>
      </c>
      <c r="AM2301" s="17" cm="1">
        <f t="array" ref="AM2301">IFERROR(INDEX($T2301:$Z2301,AE2301),"")</f>
        <v>4</v>
      </c>
      <c r="AN2301" s="17" t="str" cm="1">
        <f t="array" ref="AN2301">IFERROR(INDEX($T2301:$Z2301,AF2301),"")</f>
        <v/>
      </c>
    </row>
    <row r="2302" spans="1:40" x14ac:dyDescent="0.2">
      <c r="A2302" s="17" t="str">
        <f t="shared" si="210"/>
        <v>BSc Accounting Studies with Year Abroad: UFS4SBESBE56</v>
      </c>
      <c r="B2302" s="11" t="s">
        <v>1848</v>
      </c>
      <c r="C2302" s="11" t="s">
        <v>31936</v>
      </c>
      <c r="D2302" s="11" t="s">
        <v>1849</v>
      </c>
      <c r="E2302" s="11" t="s">
        <v>341</v>
      </c>
      <c r="F2302" s="11" t="s">
        <v>82</v>
      </c>
      <c r="G2302" s="11" t="s">
        <v>32712</v>
      </c>
      <c r="H2302" s="11" t="s">
        <v>77</v>
      </c>
      <c r="I2302" s="11">
        <v>3</v>
      </c>
      <c r="J2302" s="11" t="s">
        <v>78</v>
      </c>
      <c r="K2302" s="11" t="s">
        <v>32713</v>
      </c>
      <c r="L2302" s="11">
        <v>120</v>
      </c>
      <c r="M2302" s="11">
        <v>0</v>
      </c>
      <c r="N2302" s="11">
        <v>120</v>
      </c>
      <c r="O2302" s="11">
        <v>120</v>
      </c>
      <c r="P2302" s="11">
        <v>120</v>
      </c>
      <c r="Q2302" s="11">
        <v>0</v>
      </c>
      <c r="R2302" s="11">
        <v>120</v>
      </c>
      <c r="S2302" s="11">
        <v>120</v>
      </c>
      <c r="T2302" s="11">
        <v>0</v>
      </c>
      <c r="U2302" s="11">
        <v>2</v>
      </c>
      <c r="V2302" s="11">
        <v>1</v>
      </c>
      <c r="W2302" s="11">
        <v>4</v>
      </c>
      <c r="X2302" s="11">
        <v>0</v>
      </c>
      <c r="Y2302" s="11">
        <v>2</v>
      </c>
      <c r="Z2302" s="11">
        <v>1</v>
      </c>
      <c r="AA2302" s="12" t="s">
        <v>32958</v>
      </c>
      <c r="AB2302" s="17" t="str">
        <f t="shared" si="211"/>
        <v>Programme: BSc Accounting Studies with Year Abroad</v>
      </c>
      <c r="AC2302" s="17">
        <f t="shared" si="212"/>
        <v>2</v>
      </c>
      <c r="AD2302" s="17">
        <f t="shared" si="213"/>
        <v>3</v>
      </c>
      <c r="AE2302" s="17">
        <f t="shared" si="214"/>
        <v>4</v>
      </c>
      <c r="AF2302" s="17" t="str">
        <f t="shared" si="215"/>
        <v/>
      </c>
      <c r="AG2302" s="17" cm="1">
        <f t="array" ref="AG2302">IFERROR(IF(J2302="Level",INDEX($M2302:$S2302,AC2302+1),INDEX($M2302:$S2302,AC2302)),"")</f>
        <v>120</v>
      </c>
      <c r="AH2302" s="17" cm="1">
        <f t="array" ref="AH2302">IFERROR(IF(J2302="Level",INDEX($M2302:$S2302,AD2302+1),INDEX($M2302:$S2302,AD2302)),"")</f>
        <v>120</v>
      </c>
      <c r="AI2302" s="17" cm="1">
        <f t="array" ref="AI2302">IFERROR(INDEX($M2302:$S2302,AE2302),"")</f>
        <v>120</v>
      </c>
      <c r="AJ2302" s="17" t="str" cm="1">
        <f t="array" ref="AJ2302">IFERROR(INDEX($M2302:$S2302,AF2302),"")</f>
        <v/>
      </c>
      <c r="AK2302" s="17" cm="1">
        <f t="array" ref="AK2302">IFERROR(IF(J2302="Level",INDEX($T2302:$Z2302,AC2302+1),INDEX($T2302:$Z2302,AC2302)),"")</f>
        <v>2</v>
      </c>
      <c r="AL2302" s="17" cm="1">
        <f t="array" ref="AL2302">IFERROR(IF(J2302="Level",INDEX($T2302:$Z2302,AD2302+1),INDEX($T2302:$Z2302,AD2302)),"")</f>
        <v>1</v>
      </c>
      <c r="AM2302" s="17" cm="1">
        <f t="array" ref="AM2302">IFERROR(INDEX($T2302:$Z2302,AE2302),"")</f>
        <v>4</v>
      </c>
      <c r="AN2302" s="17" t="str" cm="1">
        <f t="array" ref="AN2302">IFERROR(INDEX($T2302:$Z2302,AF2302),"")</f>
        <v/>
      </c>
    </row>
    <row r="2303" spans="1:40" x14ac:dyDescent="0.2">
      <c r="A2303" s="17" t="str">
        <f t="shared" si="210"/>
        <v>BA International Business and Modern Languages: UFA4SBESML01</v>
      </c>
      <c r="B2303" s="11" t="s">
        <v>1582</v>
      </c>
      <c r="C2303" s="11" t="s">
        <v>31936</v>
      </c>
      <c r="D2303" s="11" t="s">
        <v>1583</v>
      </c>
      <c r="E2303" s="11" t="s">
        <v>32276</v>
      </c>
      <c r="F2303" s="11" t="s">
        <v>82</v>
      </c>
      <c r="G2303" s="11" t="s">
        <v>32712</v>
      </c>
      <c r="H2303" s="11" t="s">
        <v>77</v>
      </c>
      <c r="I2303" s="11">
        <v>3</v>
      </c>
      <c r="J2303" s="11" t="s">
        <v>78</v>
      </c>
      <c r="K2303" s="11" t="s">
        <v>32713</v>
      </c>
      <c r="L2303" s="11">
        <v>120</v>
      </c>
      <c r="M2303" s="11">
        <v>0</v>
      </c>
      <c r="N2303" s="11">
        <v>120</v>
      </c>
      <c r="O2303" s="11">
        <v>120</v>
      </c>
      <c r="P2303" s="11">
        <v>120</v>
      </c>
      <c r="Q2303" s="11">
        <v>0</v>
      </c>
      <c r="R2303" s="11">
        <v>120</v>
      </c>
      <c r="S2303" s="11">
        <v>120</v>
      </c>
      <c r="T2303" s="11">
        <v>0</v>
      </c>
      <c r="U2303" s="11">
        <v>2</v>
      </c>
      <c r="V2303" s="11">
        <v>1</v>
      </c>
      <c r="W2303" s="11">
        <v>4</v>
      </c>
      <c r="X2303" s="11">
        <v>0</v>
      </c>
      <c r="Y2303" s="11">
        <v>2</v>
      </c>
      <c r="Z2303" s="11">
        <v>1</v>
      </c>
      <c r="AA2303" s="12" t="s">
        <v>32958</v>
      </c>
      <c r="AB2303" s="17" t="str">
        <f t="shared" si="211"/>
        <v>Programme: BA International Business and Modern Languages</v>
      </c>
      <c r="AC2303" s="17">
        <f t="shared" si="212"/>
        <v>2</v>
      </c>
      <c r="AD2303" s="17">
        <f t="shared" si="213"/>
        <v>3</v>
      </c>
      <c r="AE2303" s="17">
        <f t="shared" si="214"/>
        <v>4</v>
      </c>
      <c r="AF2303" s="17" t="str">
        <f t="shared" si="215"/>
        <v/>
      </c>
      <c r="AG2303" s="17" cm="1">
        <f t="array" ref="AG2303">IFERROR(IF(J2303="Level",INDEX($M2303:$S2303,AC2303+1),INDEX($M2303:$S2303,AC2303)),"")</f>
        <v>120</v>
      </c>
      <c r="AH2303" s="17" cm="1">
        <f t="array" ref="AH2303">IFERROR(IF(J2303="Level",INDEX($M2303:$S2303,AD2303+1),INDEX($M2303:$S2303,AD2303)),"")</f>
        <v>120</v>
      </c>
      <c r="AI2303" s="17" cm="1">
        <f t="array" ref="AI2303">IFERROR(INDEX($M2303:$S2303,AE2303),"")</f>
        <v>120</v>
      </c>
      <c r="AJ2303" s="17" t="str" cm="1">
        <f t="array" ref="AJ2303">IFERROR(INDEX($M2303:$S2303,AF2303),"")</f>
        <v/>
      </c>
      <c r="AK2303" s="17" cm="1">
        <f t="array" ref="AK2303">IFERROR(IF(J2303="Level",INDEX($T2303:$Z2303,AC2303+1),INDEX($T2303:$Z2303,AC2303)),"")</f>
        <v>2</v>
      </c>
      <c r="AL2303" s="17" cm="1">
        <f t="array" ref="AL2303">IFERROR(IF(J2303="Level",INDEX($T2303:$Z2303,AD2303+1),INDEX($T2303:$Z2303,AD2303)),"")</f>
        <v>1</v>
      </c>
      <c r="AM2303" s="17" cm="1">
        <f t="array" ref="AM2303">IFERROR(INDEX($T2303:$Z2303,AE2303),"")</f>
        <v>4</v>
      </c>
      <c r="AN2303" s="17" t="str" cm="1">
        <f t="array" ref="AN2303">IFERROR(INDEX($T2303:$Z2303,AF2303),"")</f>
        <v/>
      </c>
    </row>
    <row r="2304" spans="1:40" ht="25.5" x14ac:dyDescent="0.2">
      <c r="A2304" s="17" t="str">
        <f t="shared" si="210"/>
        <v>BA International Business and Modern Languages with Year Abroad: UFA4SBESML04</v>
      </c>
      <c r="B2304" s="11" t="s">
        <v>32081</v>
      </c>
      <c r="C2304" s="11" t="s">
        <v>31936</v>
      </c>
      <c r="D2304" s="11" t="s">
        <v>32837</v>
      </c>
      <c r="E2304" s="11" t="s">
        <v>32276</v>
      </c>
      <c r="F2304" s="11" t="s">
        <v>82</v>
      </c>
      <c r="G2304" s="11" t="s">
        <v>32712</v>
      </c>
      <c r="H2304" s="11" t="s">
        <v>77</v>
      </c>
      <c r="I2304" s="11">
        <v>3</v>
      </c>
      <c r="J2304" s="11" t="s">
        <v>78</v>
      </c>
      <c r="K2304" s="11" t="s">
        <v>32713</v>
      </c>
      <c r="L2304" s="11">
        <v>120</v>
      </c>
      <c r="M2304" s="11">
        <v>0</v>
      </c>
      <c r="N2304" s="11">
        <v>120</v>
      </c>
      <c r="O2304" s="11">
        <v>120</v>
      </c>
      <c r="P2304" s="11">
        <v>120</v>
      </c>
      <c r="Q2304" s="11">
        <v>0</v>
      </c>
      <c r="R2304" s="11">
        <v>120</v>
      </c>
      <c r="S2304" s="11">
        <v>120</v>
      </c>
      <c r="T2304" s="11">
        <v>0</v>
      </c>
      <c r="U2304" s="11">
        <v>2</v>
      </c>
      <c r="V2304" s="11">
        <v>1</v>
      </c>
      <c r="W2304" s="11">
        <v>4</v>
      </c>
      <c r="X2304" s="11">
        <v>0</v>
      </c>
      <c r="Y2304" s="11">
        <v>2</v>
      </c>
      <c r="Z2304" s="11">
        <v>1</v>
      </c>
      <c r="AA2304" s="12" t="s">
        <v>32958</v>
      </c>
      <c r="AB2304" s="17" t="str">
        <f t="shared" si="211"/>
        <v>Programme: BA International Business and Modern Languages with Year Abroad</v>
      </c>
      <c r="AC2304" s="17">
        <f t="shared" si="212"/>
        <v>2</v>
      </c>
      <c r="AD2304" s="17">
        <f t="shared" si="213"/>
        <v>3</v>
      </c>
      <c r="AE2304" s="17">
        <f t="shared" si="214"/>
        <v>4</v>
      </c>
      <c r="AF2304" s="17" t="str">
        <f t="shared" si="215"/>
        <v/>
      </c>
      <c r="AG2304" s="17" cm="1">
        <f t="array" ref="AG2304">IFERROR(IF(J2304="Level",INDEX($M2304:$S2304,AC2304+1),INDEX($M2304:$S2304,AC2304)),"")</f>
        <v>120</v>
      </c>
      <c r="AH2304" s="17" cm="1">
        <f t="array" ref="AH2304">IFERROR(IF(J2304="Level",INDEX($M2304:$S2304,AD2304+1),INDEX($M2304:$S2304,AD2304)),"")</f>
        <v>120</v>
      </c>
      <c r="AI2304" s="17" cm="1">
        <f t="array" ref="AI2304">IFERROR(INDEX($M2304:$S2304,AE2304),"")</f>
        <v>120</v>
      </c>
      <c r="AJ2304" s="17" t="str" cm="1">
        <f t="array" ref="AJ2304">IFERROR(INDEX($M2304:$S2304,AF2304),"")</f>
        <v/>
      </c>
      <c r="AK2304" s="17" cm="1">
        <f t="array" ref="AK2304">IFERROR(IF(J2304="Level",INDEX($T2304:$Z2304,AC2304+1),INDEX($T2304:$Z2304,AC2304)),"")</f>
        <v>2</v>
      </c>
      <c r="AL2304" s="17" cm="1">
        <f t="array" ref="AL2304">IFERROR(IF(J2304="Level",INDEX($T2304:$Z2304,AD2304+1),INDEX($T2304:$Z2304,AD2304)),"")</f>
        <v>1</v>
      </c>
      <c r="AM2304" s="17" cm="1">
        <f t="array" ref="AM2304">IFERROR(INDEX($T2304:$Z2304,AE2304),"")</f>
        <v>4</v>
      </c>
      <c r="AN2304" s="17" t="str" cm="1">
        <f t="array" ref="AN2304">IFERROR(INDEX($T2304:$Z2304,AF2304),"")</f>
        <v/>
      </c>
    </row>
    <row r="2305" spans="1:40" x14ac:dyDescent="0.2">
      <c r="A2305" s="17" t="str">
        <f t="shared" si="210"/>
        <v>BSc Marketing and Management with Year Abroad: UFS4SBESBE25</v>
      </c>
      <c r="B2305" s="11" t="s">
        <v>1816</v>
      </c>
      <c r="C2305" s="11" t="s">
        <v>31936</v>
      </c>
      <c r="D2305" s="11" t="s">
        <v>1817</v>
      </c>
      <c r="E2305" s="11" t="s">
        <v>32276</v>
      </c>
      <c r="F2305" s="11" t="s">
        <v>82</v>
      </c>
      <c r="G2305" s="11" t="s">
        <v>32712</v>
      </c>
      <c r="H2305" s="11" t="s">
        <v>77</v>
      </c>
      <c r="I2305" s="11">
        <v>3</v>
      </c>
      <c r="J2305" s="11" t="s">
        <v>78</v>
      </c>
      <c r="K2305" s="11" t="s">
        <v>32713</v>
      </c>
      <c r="L2305" s="11">
        <v>120</v>
      </c>
      <c r="M2305" s="11">
        <v>0</v>
      </c>
      <c r="N2305" s="11">
        <v>120</v>
      </c>
      <c r="O2305" s="11">
        <v>120</v>
      </c>
      <c r="P2305" s="11">
        <v>120</v>
      </c>
      <c r="Q2305" s="11">
        <v>0</v>
      </c>
      <c r="R2305" s="11">
        <v>120</v>
      </c>
      <c r="S2305" s="11">
        <v>120</v>
      </c>
      <c r="T2305" s="11">
        <v>0</v>
      </c>
      <c r="U2305" s="11">
        <v>2</v>
      </c>
      <c r="V2305" s="11">
        <v>1</v>
      </c>
      <c r="W2305" s="11">
        <v>4</v>
      </c>
      <c r="X2305" s="11">
        <v>0</v>
      </c>
      <c r="Y2305" s="11">
        <v>2</v>
      </c>
      <c r="Z2305" s="11">
        <v>1</v>
      </c>
      <c r="AA2305" s="12" t="s">
        <v>32958</v>
      </c>
      <c r="AB2305" s="17" t="str">
        <f t="shared" si="211"/>
        <v>Programme: BSc Marketing and Management with Year Abroad</v>
      </c>
      <c r="AC2305" s="17">
        <f t="shared" si="212"/>
        <v>2</v>
      </c>
      <c r="AD2305" s="17">
        <f t="shared" si="213"/>
        <v>3</v>
      </c>
      <c r="AE2305" s="17">
        <f t="shared" si="214"/>
        <v>4</v>
      </c>
      <c r="AF2305" s="17" t="str">
        <f t="shared" si="215"/>
        <v/>
      </c>
      <c r="AG2305" s="17" cm="1">
        <f t="array" ref="AG2305">IFERROR(IF(J2305="Level",INDEX($M2305:$S2305,AC2305+1),INDEX($M2305:$S2305,AC2305)),"")</f>
        <v>120</v>
      </c>
      <c r="AH2305" s="17" cm="1">
        <f t="array" ref="AH2305">IFERROR(IF(J2305="Level",INDEX($M2305:$S2305,AD2305+1),INDEX($M2305:$S2305,AD2305)),"")</f>
        <v>120</v>
      </c>
      <c r="AI2305" s="17" cm="1">
        <f t="array" ref="AI2305">IFERROR(INDEX($M2305:$S2305,AE2305),"")</f>
        <v>120</v>
      </c>
      <c r="AJ2305" s="17" t="str" cm="1">
        <f t="array" ref="AJ2305">IFERROR(INDEX($M2305:$S2305,AF2305),"")</f>
        <v/>
      </c>
      <c r="AK2305" s="17" cm="1">
        <f t="array" ref="AK2305">IFERROR(IF(J2305="Level",INDEX($T2305:$Z2305,AC2305+1),INDEX($T2305:$Z2305,AC2305)),"")</f>
        <v>2</v>
      </c>
      <c r="AL2305" s="17" cm="1">
        <f t="array" ref="AL2305">IFERROR(IF(J2305="Level",INDEX($T2305:$Z2305,AD2305+1),INDEX($T2305:$Z2305,AD2305)),"")</f>
        <v>1</v>
      </c>
      <c r="AM2305" s="17" cm="1">
        <f t="array" ref="AM2305">IFERROR(INDEX($T2305:$Z2305,AE2305),"")</f>
        <v>4</v>
      </c>
      <c r="AN2305" s="17" t="str" cm="1">
        <f t="array" ref="AN2305">IFERROR(INDEX($T2305:$Z2305,AF2305),"")</f>
        <v/>
      </c>
    </row>
    <row r="2306" spans="1:40" ht="25.5" x14ac:dyDescent="0.2">
      <c r="A2306" s="17" t="str">
        <f t="shared" ref="A2306:A2369" si="216">D2306&amp;": "&amp;B2306</f>
        <v>BSc Marketing and Management with Industrial Experience: UFS4SBESBE26</v>
      </c>
      <c r="B2306" s="11" t="s">
        <v>1818</v>
      </c>
      <c r="C2306" s="11" t="s">
        <v>31936</v>
      </c>
      <c r="D2306" s="11" t="s">
        <v>1819</v>
      </c>
      <c r="E2306" s="11" t="s">
        <v>32276</v>
      </c>
      <c r="F2306" s="11" t="s">
        <v>82</v>
      </c>
      <c r="G2306" s="11" t="s">
        <v>32712</v>
      </c>
      <c r="H2306" s="11" t="s">
        <v>77</v>
      </c>
      <c r="I2306" s="11">
        <v>3</v>
      </c>
      <c r="J2306" s="11" t="s">
        <v>78</v>
      </c>
      <c r="K2306" s="11" t="s">
        <v>32713</v>
      </c>
      <c r="L2306" s="11">
        <v>120</v>
      </c>
      <c r="M2306" s="11">
        <v>0</v>
      </c>
      <c r="N2306" s="11">
        <v>120</v>
      </c>
      <c r="O2306" s="11">
        <v>120</v>
      </c>
      <c r="P2306" s="11">
        <v>120</v>
      </c>
      <c r="Q2306" s="11">
        <v>0</v>
      </c>
      <c r="R2306" s="11">
        <v>120</v>
      </c>
      <c r="S2306" s="11">
        <v>120</v>
      </c>
      <c r="T2306" s="11">
        <v>0</v>
      </c>
      <c r="U2306" s="11">
        <v>2</v>
      </c>
      <c r="V2306" s="11">
        <v>1</v>
      </c>
      <c r="W2306" s="11">
        <v>4</v>
      </c>
      <c r="X2306" s="11">
        <v>0</v>
      </c>
      <c r="Y2306" s="11">
        <v>2</v>
      </c>
      <c r="Z2306" s="11">
        <v>1</v>
      </c>
      <c r="AA2306" s="12" t="s">
        <v>32958</v>
      </c>
      <c r="AB2306" s="17" t="str">
        <f t="shared" ref="AB2306:AB2369" si="217">IF(H2306="Yes","Programme: "&amp;D2306,"Programme is not compatible with this tool")</f>
        <v>Programme: BSc Marketing and Management with Industrial Experience</v>
      </c>
      <c r="AC2306" s="17">
        <f t="shared" ref="AC2306:AC2369" si="218">IF(J2306="Stage",IF(M2306&lt;&gt;0,1,IF(N2306&lt;&gt;0,2,IF(O2306&lt;&gt;0,3,IF(P2306&lt;&gt;0,4,IF(Q2306&lt;&gt;0,5,""))))),IF(J2306="","",IF(R2306&lt;&gt;0,5,IF(S2306&lt;&gt;0,6,""))))</f>
        <v>2</v>
      </c>
      <c r="AD2306" s="17">
        <f t="shared" ref="AD2306:AD2369" si="219">IF(J2306="Stage",IF(AND(N2306&lt;&gt;0,AC2306&lt;2),2,IF(AND(O2306&lt;&gt;0,AC2306&lt;3),3,IF(AND(P2306&lt;&gt;0,AC2306&lt;4),4,IF(AND(Q2306&lt;&gt;0,AC2306&lt;5),5,"")))),IF(J2306="","",IF(AC2306&lt;&gt;0,6)))</f>
        <v>3</v>
      </c>
      <c r="AE2306" s="17">
        <f t="shared" ref="AE2306:AE2369" si="220">IF(AND(O2306&lt;&gt;0,AD2306&lt;3),3,IF(AND(P2306&lt;&gt;0,AD2306&lt;4),4,IF(AND(Q2306&lt;&gt;0,AD2306&lt;5),5,"")))</f>
        <v>4</v>
      </c>
      <c r="AF2306" s="17" t="str">
        <f t="shared" ref="AF2306:AF2369" si="221">IF(AND(P2306&lt;&gt;0,AE2306&lt;4),4,IF(AND(Q2306&lt;&gt;0,AE2306&lt;5),5,""))</f>
        <v/>
      </c>
      <c r="AG2306" s="17" cm="1">
        <f t="array" ref="AG2306">IFERROR(IF(J2306="Level",INDEX($M2306:$S2306,AC2306+1),INDEX($M2306:$S2306,AC2306)),"")</f>
        <v>120</v>
      </c>
      <c r="AH2306" s="17" cm="1">
        <f t="array" ref="AH2306">IFERROR(IF(J2306="Level",INDEX($M2306:$S2306,AD2306+1),INDEX($M2306:$S2306,AD2306)),"")</f>
        <v>120</v>
      </c>
      <c r="AI2306" s="17" cm="1">
        <f t="array" ref="AI2306">IFERROR(INDEX($M2306:$S2306,AE2306),"")</f>
        <v>120</v>
      </c>
      <c r="AJ2306" s="17" t="str" cm="1">
        <f t="array" ref="AJ2306">IFERROR(INDEX($M2306:$S2306,AF2306),"")</f>
        <v/>
      </c>
      <c r="AK2306" s="17" cm="1">
        <f t="array" ref="AK2306">IFERROR(IF(J2306="Level",INDEX($T2306:$Z2306,AC2306+1),INDEX($T2306:$Z2306,AC2306)),"")</f>
        <v>2</v>
      </c>
      <c r="AL2306" s="17" cm="1">
        <f t="array" ref="AL2306">IFERROR(IF(J2306="Level",INDEX($T2306:$Z2306,AD2306+1),INDEX($T2306:$Z2306,AD2306)),"")</f>
        <v>1</v>
      </c>
      <c r="AM2306" s="17" cm="1">
        <f t="array" ref="AM2306">IFERROR(INDEX($T2306:$Z2306,AE2306),"")</f>
        <v>4</v>
      </c>
      <c r="AN2306" s="17" t="str" cm="1">
        <f t="array" ref="AN2306">IFERROR(INDEX($T2306:$Z2306,AF2306),"")</f>
        <v/>
      </c>
    </row>
    <row r="2307" spans="1:40" ht="25.5" x14ac:dyDescent="0.2">
      <c r="A2307" s="17" t="str">
        <f t="shared" si="216"/>
        <v>BSc Management with Marketing with Industrial Experience: UFS4SBESBE43</v>
      </c>
      <c r="B2307" s="11" t="s">
        <v>1842</v>
      </c>
      <c r="C2307" s="11" t="s">
        <v>31936</v>
      </c>
      <c r="D2307" s="11" t="s">
        <v>1843</v>
      </c>
      <c r="E2307" s="11" t="s">
        <v>32276</v>
      </c>
      <c r="F2307" s="11" t="s">
        <v>82</v>
      </c>
      <c r="G2307" s="11" t="s">
        <v>32712</v>
      </c>
      <c r="H2307" s="11" t="s">
        <v>77</v>
      </c>
      <c r="I2307" s="11">
        <v>3</v>
      </c>
      <c r="J2307" s="11" t="s">
        <v>78</v>
      </c>
      <c r="K2307" s="11" t="s">
        <v>32713</v>
      </c>
      <c r="L2307" s="11">
        <v>120</v>
      </c>
      <c r="M2307" s="11">
        <v>0</v>
      </c>
      <c r="N2307" s="11">
        <v>120</v>
      </c>
      <c r="O2307" s="11">
        <v>120</v>
      </c>
      <c r="P2307" s="11">
        <v>120</v>
      </c>
      <c r="Q2307" s="11">
        <v>0</v>
      </c>
      <c r="R2307" s="11">
        <v>120</v>
      </c>
      <c r="S2307" s="11">
        <v>120</v>
      </c>
      <c r="T2307" s="11">
        <v>0</v>
      </c>
      <c r="U2307" s="11">
        <v>2</v>
      </c>
      <c r="V2307" s="11">
        <v>1</v>
      </c>
      <c r="W2307" s="11">
        <v>4</v>
      </c>
      <c r="X2307" s="11">
        <v>0</v>
      </c>
      <c r="Y2307" s="11">
        <v>2</v>
      </c>
      <c r="Z2307" s="11">
        <v>1</v>
      </c>
      <c r="AA2307" s="12" t="s">
        <v>32958</v>
      </c>
      <c r="AB2307" s="17" t="str">
        <f t="shared" si="217"/>
        <v>Programme: BSc Management with Marketing with Industrial Experience</v>
      </c>
      <c r="AC2307" s="17">
        <f t="shared" si="218"/>
        <v>2</v>
      </c>
      <c r="AD2307" s="17">
        <f t="shared" si="219"/>
        <v>3</v>
      </c>
      <c r="AE2307" s="17">
        <f t="shared" si="220"/>
        <v>4</v>
      </c>
      <c r="AF2307" s="17" t="str">
        <f t="shared" si="221"/>
        <v/>
      </c>
      <c r="AG2307" s="17" cm="1">
        <f t="array" ref="AG2307">IFERROR(IF(J2307="Level",INDEX($M2307:$S2307,AC2307+1),INDEX($M2307:$S2307,AC2307)),"")</f>
        <v>120</v>
      </c>
      <c r="AH2307" s="17" cm="1">
        <f t="array" ref="AH2307">IFERROR(IF(J2307="Level",INDEX($M2307:$S2307,AD2307+1),INDEX($M2307:$S2307,AD2307)),"")</f>
        <v>120</v>
      </c>
      <c r="AI2307" s="17" cm="1">
        <f t="array" ref="AI2307">IFERROR(INDEX($M2307:$S2307,AE2307),"")</f>
        <v>120</v>
      </c>
      <c r="AJ2307" s="17" t="str" cm="1">
        <f t="array" ref="AJ2307">IFERROR(INDEX($M2307:$S2307,AF2307),"")</f>
        <v/>
      </c>
      <c r="AK2307" s="17" cm="1">
        <f t="array" ref="AK2307">IFERROR(IF(J2307="Level",INDEX($T2307:$Z2307,AC2307+1),INDEX($T2307:$Z2307,AC2307)),"")</f>
        <v>2</v>
      </c>
      <c r="AL2307" s="17" cm="1">
        <f t="array" ref="AL2307">IFERROR(IF(J2307="Level",INDEX($T2307:$Z2307,AD2307+1),INDEX($T2307:$Z2307,AD2307)),"")</f>
        <v>1</v>
      </c>
      <c r="AM2307" s="17" cm="1">
        <f t="array" ref="AM2307">IFERROR(INDEX($T2307:$Z2307,AE2307),"")</f>
        <v>4</v>
      </c>
      <c r="AN2307" s="17" t="str" cm="1">
        <f t="array" ref="AN2307">IFERROR(INDEX($T2307:$Z2307,AF2307),"")</f>
        <v/>
      </c>
    </row>
    <row r="2308" spans="1:40" x14ac:dyDescent="0.2">
      <c r="A2308" s="17" t="str">
        <f t="shared" si="216"/>
        <v>BSc Management with Marketing with Year Abroad: UFS4SBESBE67</v>
      </c>
      <c r="B2308" s="11" t="s">
        <v>1870</v>
      </c>
      <c r="C2308" s="11" t="s">
        <v>31936</v>
      </c>
      <c r="D2308" s="11" t="s">
        <v>1871</v>
      </c>
      <c r="E2308" s="11" t="s">
        <v>32276</v>
      </c>
      <c r="F2308" s="11" t="s">
        <v>82</v>
      </c>
      <c r="G2308" s="11" t="s">
        <v>32712</v>
      </c>
      <c r="H2308" s="11" t="s">
        <v>77</v>
      </c>
      <c r="I2308" s="11">
        <v>3</v>
      </c>
      <c r="J2308" s="11" t="s">
        <v>78</v>
      </c>
      <c r="K2308" s="11" t="s">
        <v>32713</v>
      </c>
      <c r="L2308" s="11">
        <v>120</v>
      </c>
      <c r="M2308" s="11">
        <v>0</v>
      </c>
      <c r="N2308" s="11">
        <v>120</v>
      </c>
      <c r="O2308" s="11">
        <v>120</v>
      </c>
      <c r="P2308" s="11">
        <v>120</v>
      </c>
      <c r="Q2308" s="11">
        <v>0</v>
      </c>
      <c r="R2308" s="11">
        <v>120</v>
      </c>
      <c r="S2308" s="11">
        <v>120</v>
      </c>
      <c r="T2308" s="11">
        <v>0</v>
      </c>
      <c r="U2308" s="11">
        <v>2</v>
      </c>
      <c r="V2308" s="11">
        <v>1</v>
      </c>
      <c r="W2308" s="11">
        <v>4</v>
      </c>
      <c r="X2308" s="11">
        <v>0</v>
      </c>
      <c r="Y2308" s="11">
        <v>2</v>
      </c>
      <c r="Z2308" s="11">
        <v>1</v>
      </c>
      <c r="AA2308" s="12" t="s">
        <v>32958</v>
      </c>
      <c r="AB2308" s="17" t="str">
        <f t="shared" si="217"/>
        <v>Programme: BSc Management with Marketing with Year Abroad</v>
      </c>
      <c r="AC2308" s="17">
        <f t="shared" si="218"/>
        <v>2</v>
      </c>
      <c r="AD2308" s="17">
        <f t="shared" si="219"/>
        <v>3</v>
      </c>
      <c r="AE2308" s="17">
        <f t="shared" si="220"/>
        <v>4</v>
      </c>
      <c r="AF2308" s="17" t="str">
        <f t="shared" si="221"/>
        <v/>
      </c>
      <c r="AG2308" s="17" cm="1">
        <f t="array" ref="AG2308">IFERROR(IF(J2308="Level",INDEX($M2308:$S2308,AC2308+1),INDEX($M2308:$S2308,AC2308)),"")</f>
        <v>120</v>
      </c>
      <c r="AH2308" s="17" cm="1">
        <f t="array" ref="AH2308">IFERROR(IF(J2308="Level",INDEX($M2308:$S2308,AD2308+1),INDEX($M2308:$S2308,AD2308)),"")</f>
        <v>120</v>
      </c>
      <c r="AI2308" s="17" cm="1">
        <f t="array" ref="AI2308">IFERROR(INDEX($M2308:$S2308,AE2308),"")</f>
        <v>120</v>
      </c>
      <c r="AJ2308" s="17" t="str" cm="1">
        <f t="array" ref="AJ2308">IFERROR(INDEX($M2308:$S2308,AF2308),"")</f>
        <v/>
      </c>
      <c r="AK2308" s="17" cm="1">
        <f t="array" ref="AK2308">IFERROR(IF(J2308="Level",INDEX($T2308:$Z2308,AC2308+1),INDEX($T2308:$Z2308,AC2308)),"")</f>
        <v>2</v>
      </c>
      <c r="AL2308" s="17" cm="1">
        <f t="array" ref="AL2308">IFERROR(IF(J2308="Level",INDEX($T2308:$Z2308,AD2308+1),INDEX($T2308:$Z2308,AD2308)),"")</f>
        <v>1</v>
      </c>
      <c r="AM2308" s="17" cm="1">
        <f t="array" ref="AM2308">IFERROR(INDEX($T2308:$Z2308,AE2308),"")</f>
        <v>4</v>
      </c>
      <c r="AN2308" s="17" t="str" cm="1">
        <f t="array" ref="AN2308">IFERROR(INDEX($T2308:$Z2308,AF2308),"")</f>
        <v/>
      </c>
    </row>
    <row r="2309" spans="1:40" x14ac:dyDescent="0.2">
      <c r="A2309" s="17" t="str">
        <f t="shared" si="216"/>
        <v>BSc Marine Science with Study Abroad - Cornwall: UFS4GOACSMCD</v>
      </c>
      <c r="B2309" s="11" t="s">
        <v>1714</v>
      </c>
      <c r="C2309" s="11" t="s">
        <v>31936</v>
      </c>
      <c r="D2309" s="11" t="s">
        <v>1715</v>
      </c>
      <c r="E2309" s="11" t="s">
        <v>313</v>
      </c>
      <c r="F2309" s="11" t="s">
        <v>82</v>
      </c>
      <c r="G2309" s="11" t="s">
        <v>32712</v>
      </c>
      <c r="H2309" s="11" t="s">
        <v>77</v>
      </c>
      <c r="I2309" s="11">
        <v>3</v>
      </c>
      <c r="J2309" s="11" t="s">
        <v>78</v>
      </c>
      <c r="K2309" s="11" t="s">
        <v>32713</v>
      </c>
      <c r="L2309" s="11">
        <v>120</v>
      </c>
      <c r="M2309" s="11">
        <v>0</v>
      </c>
      <c r="N2309" s="11">
        <v>120</v>
      </c>
      <c r="O2309" s="11">
        <v>120</v>
      </c>
      <c r="P2309" s="11">
        <v>120</v>
      </c>
      <c r="Q2309" s="11">
        <v>0</v>
      </c>
      <c r="R2309" s="11">
        <v>120</v>
      </c>
      <c r="S2309" s="11">
        <v>120</v>
      </c>
      <c r="T2309" s="11">
        <v>0</v>
      </c>
      <c r="U2309" s="11">
        <v>2</v>
      </c>
      <c r="V2309" s="11">
        <v>1</v>
      </c>
      <c r="W2309" s="11">
        <v>4</v>
      </c>
      <c r="X2309" s="11">
        <v>0</v>
      </c>
      <c r="Y2309" s="11">
        <v>2</v>
      </c>
      <c r="Z2309" s="11">
        <v>1</v>
      </c>
      <c r="AA2309" s="12" t="s">
        <v>32958</v>
      </c>
      <c r="AB2309" s="17" t="str">
        <f t="shared" si="217"/>
        <v>Programme: BSc Marine Science with Study Abroad - Cornwall</v>
      </c>
      <c r="AC2309" s="17">
        <f t="shared" si="218"/>
        <v>2</v>
      </c>
      <c r="AD2309" s="17">
        <f t="shared" si="219"/>
        <v>3</v>
      </c>
      <c r="AE2309" s="17">
        <f t="shared" si="220"/>
        <v>4</v>
      </c>
      <c r="AF2309" s="17" t="str">
        <f t="shared" si="221"/>
        <v/>
      </c>
      <c r="AG2309" s="17" cm="1">
        <f t="array" ref="AG2309">IFERROR(IF(J2309="Level",INDEX($M2309:$S2309,AC2309+1),INDEX($M2309:$S2309,AC2309)),"")</f>
        <v>120</v>
      </c>
      <c r="AH2309" s="17" cm="1">
        <f t="array" ref="AH2309">IFERROR(IF(J2309="Level",INDEX($M2309:$S2309,AD2309+1),INDEX($M2309:$S2309,AD2309)),"")</f>
        <v>120</v>
      </c>
      <c r="AI2309" s="17" cm="1">
        <f t="array" ref="AI2309">IFERROR(INDEX($M2309:$S2309,AE2309),"")</f>
        <v>120</v>
      </c>
      <c r="AJ2309" s="17" t="str" cm="1">
        <f t="array" ref="AJ2309">IFERROR(INDEX($M2309:$S2309,AF2309),"")</f>
        <v/>
      </c>
      <c r="AK2309" s="17" cm="1">
        <f t="array" ref="AK2309">IFERROR(IF(J2309="Level",INDEX($T2309:$Z2309,AC2309+1),INDEX($T2309:$Z2309,AC2309)),"")</f>
        <v>2</v>
      </c>
      <c r="AL2309" s="17" cm="1">
        <f t="array" ref="AL2309">IFERROR(IF(J2309="Level",INDEX($T2309:$Z2309,AD2309+1),INDEX($T2309:$Z2309,AD2309)),"")</f>
        <v>1</v>
      </c>
      <c r="AM2309" s="17" cm="1">
        <f t="array" ref="AM2309">IFERROR(INDEX($T2309:$Z2309,AE2309),"")</f>
        <v>4</v>
      </c>
      <c r="AN2309" s="17" t="str" cm="1">
        <f t="array" ref="AN2309">IFERROR(INDEX($T2309:$Z2309,AF2309),"")</f>
        <v/>
      </c>
    </row>
    <row r="2310" spans="1:40" ht="25.5" x14ac:dyDescent="0.2">
      <c r="A2310" s="17" t="str">
        <f t="shared" si="216"/>
        <v>BSc Marine Science with Professional Placement - Cornwall: UFS4GOACSMCE</v>
      </c>
      <c r="B2310" s="11" t="s">
        <v>1716</v>
      </c>
      <c r="C2310" s="11" t="s">
        <v>31936</v>
      </c>
      <c r="D2310" s="11" t="s">
        <v>1717</v>
      </c>
      <c r="E2310" s="11" t="s">
        <v>313</v>
      </c>
      <c r="F2310" s="11" t="s">
        <v>82</v>
      </c>
      <c r="G2310" s="11" t="s">
        <v>32712</v>
      </c>
      <c r="H2310" s="11" t="s">
        <v>77</v>
      </c>
      <c r="I2310" s="11">
        <v>3</v>
      </c>
      <c r="J2310" s="11" t="s">
        <v>78</v>
      </c>
      <c r="K2310" s="11" t="s">
        <v>32713</v>
      </c>
      <c r="L2310" s="11">
        <v>120</v>
      </c>
      <c r="M2310" s="11">
        <v>0</v>
      </c>
      <c r="N2310" s="11">
        <v>120</v>
      </c>
      <c r="O2310" s="11">
        <v>120</v>
      </c>
      <c r="P2310" s="11">
        <v>120</v>
      </c>
      <c r="Q2310" s="11">
        <v>0</v>
      </c>
      <c r="R2310" s="11">
        <v>120</v>
      </c>
      <c r="S2310" s="11">
        <v>120</v>
      </c>
      <c r="T2310" s="11">
        <v>0</v>
      </c>
      <c r="U2310" s="11">
        <v>2</v>
      </c>
      <c r="V2310" s="11">
        <v>1</v>
      </c>
      <c r="W2310" s="11">
        <v>4</v>
      </c>
      <c r="X2310" s="11">
        <v>0</v>
      </c>
      <c r="Y2310" s="11">
        <v>2</v>
      </c>
      <c r="Z2310" s="11">
        <v>1</v>
      </c>
      <c r="AA2310" s="12" t="s">
        <v>32958</v>
      </c>
      <c r="AB2310" s="17" t="str">
        <f t="shared" si="217"/>
        <v>Programme: BSc Marine Science with Professional Placement - Cornwall</v>
      </c>
      <c r="AC2310" s="17">
        <f t="shared" si="218"/>
        <v>2</v>
      </c>
      <c r="AD2310" s="17">
        <f t="shared" si="219"/>
        <v>3</v>
      </c>
      <c r="AE2310" s="17">
        <f t="shared" si="220"/>
        <v>4</v>
      </c>
      <c r="AF2310" s="17" t="str">
        <f t="shared" si="221"/>
        <v/>
      </c>
      <c r="AG2310" s="17" cm="1">
        <f t="array" ref="AG2310">IFERROR(IF(J2310="Level",INDEX($M2310:$S2310,AC2310+1),INDEX($M2310:$S2310,AC2310)),"")</f>
        <v>120</v>
      </c>
      <c r="AH2310" s="17" cm="1">
        <f t="array" ref="AH2310">IFERROR(IF(J2310="Level",INDEX($M2310:$S2310,AD2310+1),INDEX($M2310:$S2310,AD2310)),"")</f>
        <v>120</v>
      </c>
      <c r="AI2310" s="17" cm="1">
        <f t="array" ref="AI2310">IFERROR(INDEX($M2310:$S2310,AE2310),"")</f>
        <v>120</v>
      </c>
      <c r="AJ2310" s="17" t="str" cm="1">
        <f t="array" ref="AJ2310">IFERROR(INDEX($M2310:$S2310,AF2310),"")</f>
        <v/>
      </c>
      <c r="AK2310" s="17" cm="1">
        <f t="array" ref="AK2310">IFERROR(IF(J2310="Level",INDEX($T2310:$Z2310,AC2310+1),INDEX($T2310:$Z2310,AC2310)),"")</f>
        <v>2</v>
      </c>
      <c r="AL2310" s="17" cm="1">
        <f t="array" ref="AL2310">IFERROR(IF(J2310="Level",INDEX($T2310:$Z2310,AD2310+1),INDEX($T2310:$Z2310,AD2310)),"")</f>
        <v>1</v>
      </c>
      <c r="AM2310" s="17" cm="1">
        <f t="array" ref="AM2310">IFERROR(INDEX($T2310:$Z2310,AE2310),"")</f>
        <v>4</v>
      </c>
      <c r="AN2310" s="17" t="str" cm="1">
        <f t="array" ref="AN2310">IFERROR(INDEX($T2310:$Z2310,AF2310),"")</f>
        <v/>
      </c>
    </row>
    <row r="2311" spans="1:40" x14ac:dyDescent="0.2">
      <c r="A2311" s="17" t="str">
        <f t="shared" si="216"/>
        <v>BSc Environmental Science with Study Abroad- Cornwall: UFS4GOAGOACB</v>
      </c>
      <c r="B2311" s="11" t="s">
        <v>1728</v>
      </c>
      <c r="C2311" s="11" t="s">
        <v>31936</v>
      </c>
      <c r="D2311" s="11" t="s">
        <v>1729</v>
      </c>
      <c r="E2311" s="11" t="s">
        <v>313</v>
      </c>
      <c r="F2311" s="11" t="s">
        <v>82</v>
      </c>
      <c r="G2311" s="11" t="s">
        <v>32712</v>
      </c>
      <c r="H2311" s="11" t="s">
        <v>77</v>
      </c>
      <c r="I2311" s="11">
        <v>3</v>
      </c>
      <c r="J2311" s="11" t="s">
        <v>78</v>
      </c>
      <c r="K2311" s="11" t="s">
        <v>32713</v>
      </c>
      <c r="L2311" s="11">
        <v>120</v>
      </c>
      <c r="M2311" s="11">
        <v>0</v>
      </c>
      <c r="N2311" s="11">
        <v>120</v>
      </c>
      <c r="O2311" s="11">
        <v>120</v>
      </c>
      <c r="P2311" s="11">
        <v>120</v>
      </c>
      <c r="Q2311" s="11">
        <v>0</v>
      </c>
      <c r="R2311" s="11">
        <v>120</v>
      </c>
      <c r="S2311" s="11">
        <v>120</v>
      </c>
      <c r="T2311" s="11">
        <v>0</v>
      </c>
      <c r="U2311" s="11">
        <v>2</v>
      </c>
      <c r="V2311" s="11">
        <v>1</v>
      </c>
      <c r="W2311" s="11">
        <v>4</v>
      </c>
      <c r="X2311" s="11">
        <v>0</v>
      </c>
      <c r="Y2311" s="11">
        <v>2</v>
      </c>
      <c r="Z2311" s="11">
        <v>1</v>
      </c>
      <c r="AA2311" s="12" t="s">
        <v>32958</v>
      </c>
      <c r="AB2311" s="17" t="str">
        <f t="shared" si="217"/>
        <v>Programme: BSc Environmental Science with Study Abroad- Cornwall</v>
      </c>
      <c r="AC2311" s="17">
        <f t="shared" si="218"/>
        <v>2</v>
      </c>
      <c r="AD2311" s="17">
        <f t="shared" si="219"/>
        <v>3</v>
      </c>
      <c r="AE2311" s="17">
        <f t="shared" si="220"/>
        <v>4</v>
      </c>
      <c r="AF2311" s="17" t="str">
        <f t="shared" si="221"/>
        <v/>
      </c>
      <c r="AG2311" s="17" cm="1">
        <f t="array" ref="AG2311">IFERROR(IF(J2311="Level",INDEX($M2311:$S2311,AC2311+1),INDEX($M2311:$S2311,AC2311)),"")</f>
        <v>120</v>
      </c>
      <c r="AH2311" s="17" cm="1">
        <f t="array" ref="AH2311">IFERROR(IF(J2311="Level",INDEX($M2311:$S2311,AD2311+1),INDEX($M2311:$S2311,AD2311)),"")</f>
        <v>120</v>
      </c>
      <c r="AI2311" s="17" cm="1">
        <f t="array" ref="AI2311">IFERROR(INDEX($M2311:$S2311,AE2311),"")</f>
        <v>120</v>
      </c>
      <c r="AJ2311" s="17" t="str" cm="1">
        <f t="array" ref="AJ2311">IFERROR(INDEX($M2311:$S2311,AF2311),"")</f>
        <v/>
      </c>
      <c r="AK2311" s="17" cm="1">
        <f t="array" ref="AK2311">IFERROR(IF(J2311="Level",INDEX($T2311:$Z2311,AC2311+1),INDEX($T2311:$Z2311,AC2311)),"")</f>
        <v>2</v>
      </c>
      <c r="AL2311" s="17" cm="1">
        <f t="array" ref="AL2311">IFERROR(IF(J2311="Level",INDEX($T2311:$Z2311,AD2311+1),INDEX($T2311:$Z2311,AD2311)),"")</f>
        <v>1</v>
      </c>
      <c r="AM2311" s="17" cm="1">
        <f t="array" ref="AM2311">IFERROR(INDEX($T2311:$Z2311,AE2311),"")</f>
        <v>4</v>
      </c>
      <c r="AN2311" s="17" t="str" cm="1">
        <f t="array" ref="AN2311">IFERROR(INDEX($T2311:$Z2311,AF2311),"")</f>
        <v/>
      </c>
    </row>
    <row r="2312" spans="1:40" x14ac:dyDescent="0.2">
      <c r="A2312" s="17" t="str">
        <f t="shared" si="216"/>
        <v>BA/BSc Geography with Study Abroad - Cornwall: UFS4GOAGOACC</v>
      </c>
      <c r="B2312" s="11" t="s">
        <v>1608</v>
      </c>
      <c r="C2312" s="11" t="s">
        <v>31936</v>
      </c>
      <c r="D2312" s="11" t="s">
        <v>1609</v>
      </c>
      <c r="E2312" s="11" t="s">
        <v>313</v>
      </c>
      <c r="F2312" s="11" t="s">
        <v>82</v>
      </c>
      <c r="G2312" s="11" t="s">
        <v>32712</v>
      </c>
      <c r="H2312" s="11" t="s">
        <v>77</v>
      </c>
      <c r="I2312" s="11">
        <v>3</v>
      </c>
      <c r="J2312" s="11" t="s">
        <v>78</v>
      </c>
      <c r="K2312" s="11" t="s">
        <v>32713</v>
      </c>
      <c r="L2312" s="11">
        <v>120</v>
      </c>
      <c r="M2312" s="11">
        <v>0</v>
      </c>
      <c r="N2312" s="11">
        <v>120</v>
      </c>
      <c r="O2312" s="11">
        <v>120</v>
      </c>
      <c r="P2312" s="11">
        <v>120</v>
      </c>
      <c r="Q2312" s="11">
        <v>0</v>
      </c>
      <c r="R2312" s="11">
        <v>120</v>
      </c>
      <c r="S2312" s="11">
        <v>120</v>
      </c>
      <c r="T2312" s="11">
        <v>0</v>
      </c>
      <c r="U2312" s="11">
        <v>2</v>
      </c>
      <c r="V2312" s="11">
        <v>1</v>
      </c>
      <c r="W2312" s="11">
        <v>4</v>
      </c>
      <c r="X2312" s="11">
        <v>0</v>
      </c>
      <c r="Y2312" s="11">
        <v>2</v>
      </c>
      <c r="Z2312" s="11">
        <v>1</v>
      </c>
      <c r="AA2312" s="12" t="s">
        <v>32958</v>
      </c>
      <c r="AB2312" s="17" t="str">
        <f t="shared" si="217"/>
        <v>Programme: BA/BSc Geography with Study Abroad - Cornwall</v>
      </c>
      <c r="AC2312" s="17">
        <f t="shared" si="218"/>
        <v>2</v>
      </c>
      <c r="AD2312" s="17">
        <f t="shared" si="219"/>
        <v>3</v>
      </c>
      <c r="AE2312" s="17">
        <f t="shared" si="220"/>
        <v>4</v>
      </c>
      <c r="AF2312" s="17" t="str">
        <f t="shared" si="221"/>
        <v/>
      </c>
      <c r="AG2312" s="17" cm="1">
        <f t="array" ref="AG2312">IFERROR(IF(J2312="Level",INDEX($M2312:$S2312,AC2312+1),INDEX($M2312:$S2312,AC2312)),"")</f>
        <v>120</v>
      </c>
      <c r="AH2312" s="17" cm="1">
        <f t="array" ref="AH2312">IFERROR(IF(J2312="Level",INDEX($M2312:$S2312,AD2312+1),INDEX($M2312:$S2312,AD2312)),"")</f>
        <v>120</v>
      </c>
      <c r="AI2312" s="17" cm="1">
        <f t="array" ref="AI2312">IFERROR(INDEX($M2312:$S2312,AE2312),"")</f>
        <v>120</v>
      </c>
      <c r="AJ2312" s="17" t="str" cm="1">
        <f t="array" ref="AJ2312">IFERROR(INDEX($M2312:$S2312,AF2312),"")</f>
        <v/>
      </c>
      <c r="AK2312" s="17" cm="1">
        <f t="array" ref="AK2312">IFERROR(IF(J2312="Level",INDEX($T2312:$Z2312,AC2312+1),INDEX($T2312:$Z2312,AC2312)),"")</f>
        <v>2</v>
      </c>
      <c r="AL2312" s="17" cm="1">
        <f t="array" ref="AL2312">IFERROR(IF(J2312="Level",INDEX($T2312:$Z2312,AD2312+1),INDEX($T2312:$Z2312,AD2312)),"")</f>
        <v>1</v>
      </c>
      <c r="AM2312" s="17" cm="1">
        <f t="array" ref="AM2312">IFERROR(INDEX($T2312:$Z2312,AE2312),"")</f>
        <v>4</v>
      </c>
      <c r="AN2312" s="17" t="str" cm="1">
        <f t="array" ref="AN2312">IFERROR(INDEX($T2312:$Z2312,AF2312),"")</f>
        <v/>
      </c>
    </row>
    <row r="2313" spans="1:40" ht="25.5" x14ac:dyDescent="0.2">
      <c r="A2313" s="17" t="str">
        <f t="shared" si="216"/>
        <v>BA/BSc Geography with Professional Placement - Cornwall: UFS4GOAGOACD</v>
      </c>
      <c r="B2313" s="11" t="s">
        <v>1610</v>
      </c>
      <c r="C2313" s="11" t="s">
        <v>31936</v>
      </c>
      <c r="D2313" s="11" t="s">
        <v>1611</v>
      </c>
      <c r="E2313" s="11" t="s">
        <v>313</v>
      </c>
      <c r="F2313" s="11" t="s">
        <v>82</v>
      </c>
      <c r="G2313" s="11" t="s">
        <v>32712</v>
      </c>
      <c r="H2313" s="11" t="s">
        <v>77</v>
      </c>
      <c r="I2313" s="11">
        <v>3</v>
      </c>
      <c r="J2313" s="11" t="s">
        <v>78</v>
      </c>
      <c r="K2313" s="11" t="s">
        <v>32713</v>
      </c>
      <c r="L2313" s="11">
        <v>120</v>
      </c>
      <c r="M2313" s="11">
        <v>0</v>
      </c>
      <c r="N2313" s="11">
        <v>120</v>
      </c>
      <c r="O2313" s="11">
        <v>120</v>
      </c>
      <c r="P2313" s="11">
        <v>120</v>
      </c>
      <c r="Q2313" s="11">
        <v>0</v>
      </c>
      <c r="R2313" s="11">
        <v>120</v>
      </c>
      <c r="S2313" s="11">
        <v>120</v>
      </c>
      <c r="T2313" s="11">
        <v>0</v>
      </c>
      <c r="U2313" s="11">
        <v>2</v>
      </c>
      <c r="V2313" s="11">
        <v>1</v>
      </c>
      <c r="W2313" s="11">
        <v>4</v>
      </c>
      <c r="X2313" s="11">
        <v>0</v>
      </c>
      <c r="Y2313" s="11">
        <v>2</v>
      </c>
      <c r="Z2313" s="11">
        <v>1</v>
      </c>
      <c r="AA2313" s="12" t="s">
        <v>32958</v>
      </c>
      <c r="AB2313" s="17" t="str">
        <f t="shared" si="217"/>
        <v>Programme: BA/BSc Geography with Professional Placement - Cornwall</v>
      </c>
      <c r="AC2313" s="17">
        <f t="shared" si="218"/>
        <v>2</v>
      </c>
      <c r="AD2313" s="17">
        <f t="shared" si="219"/>
        <v>3</v>
      </c>
      <c r="AE2313" s="17">
        <f t="shared" si="220"/>
        <v>4</v>
      </c>
      <c r="AF2313" s="17" t="str">
        <f t="shared" si="221"/>
        <v/>
      </c>
      <c r="AG2313" s="17" cm="1">
        <f t="array" ref="AG2313">IFERROR(IF(J2313="Level",INDEX($M2313:$S2313,AC2313+1),INDEX($M2313:$S2313,AC2313)),"")</f>
        <v>120</v>
      </c>
      <c r="AH2313" s="17" cm="1">
        <f t="array" ref="AH2313">IFERROR(IF(J2313="Level",INDEX($M2313:$S2313,AD2313+1),INDEX($M2313:$S2313,AD2313)),"")</f>
        <v>120</v>
      </c>
      <c r="AI2313" s="17" cm="1">
        <f t="array" ref="AI2313">IFERROR(INDEX($M2313:$S2313,AE2313),"")</f>
        <v>120</v>
      </c>
      <c r="AJ2313" s="17" t="str" cm="1">
        <f t="array" ref="AJ2313">IFERROR(INDEX($M2313:$S2313,AF2313),"")</f>
        <v/>
      </c>
      <c r="AK2313" s="17" cm="1">
        <f t="array" ref="AK2313">IFERROR(IF(J2313="Level",INDEX($T2313:$Z2313,AC2313+1),INDEX($T2313:$Z2313,AC2313)),"")</f>
        <v>2</v>
      </c>
      <c r="AL2313" s="17" cm="1">
        <f t="array" ref="AL2313">IFERROR(IF(J2313="Level",INDEX($T2313:$Z2313,AD2313+1),INDEX($T2313:$Z2313,AD2313)),"")</f>
        <v>1</v>
      </c>
      <c r="AM2313" s="17" cm="1">
        <f t="array" ref="AM2313">IFERROR(INDEX($T2313:$Z2313,AE2313),"")</f>
        <v>4</v>
      </c>
      <c r="AN2313" s="17" t="str" cm="1">
        <f t="array" ref="AN2313">IFERROR(INDEX($T2313:$Z2313,AF2313),"")</f>
        <v/>
      </c>
    </row>
    <row r="2314" spans="1:40" ht="25.5" x14ac:dyDescent="0.2">
      <c r="A2314" s="17" t="str">
        <f t="shared" si="216"/>
        <v>BSc Environmental Science with Professional Placement - Cornwall: UFS4GOAGOACE</v>
      </c>
      <c r="B2314" s="11" t="s">
        <v>1730</v>
      </c>
      <c r="C2314" s="11" t="s">
        <v>31936</v>
      </c>
      <c r="D2314" s="11" t="s">
        <v>1731</v>
      </c>
      <c r="E2314" s="11" t="s">
        <v>313</v>
      </c>
      <c r="F2314" s="11" t="s">
        <v>82</v>
      </c>
      <c r="G2314" s="11" t="s">
        <v>32712</v>
      </c>
      <c r="H2314" s="11" t="s">
        <v>77</v>
      </c>
      <c r="I2314" s="11">
        <v>3</v>
      </c>
      <c r="J2314" s="11" t="s">
        <v>78</v>
      </c>
      <c r="K2314" s="11" t="s">
        <v>32713</v>
      </c>
      <c r="L2314" s="11">
        <v>120</v>
      </c>
      <c r="M2314" s="11">
        <v>0</v>
      </c>
      <c r="N2314" s="11">
        <v>120</v>
      </c>
      <c r="O2314" s="11">
        <v>120</v>
      </c>
      <c r="P2314" s="11">
        <v>120</v>
      </c>
      <c r="Q2314" s="11">
        <v>0</v>
      </c>
      <c r="R2314" s="11">
        <v>120</v>
      </c>
      <c r="S2314" s="11">
        <v>120</v>
      </c>
      <c r="T2314" s="11">
        <v>0</v>
      </c>
      <c r="U2314" s="11">
        <v>2</v>
      </c>
      <c r="V2314" s="11">
        <v>1</v>
      </c>
      <c r="W2314" s="11">
        <v>4</v>
      </c>
      <c r="X2314" s="11">
        <v>0</v>
      </c>
      <c r="Y2314" s="11">
        <v>2</v>
      </c>
      <c r="Z2314" s="11">
        <v>1</v>
      </c>
      <c r="AA2314" s="12" t="s">
        <v>32958</v>
      </c>
      <c r="AB2314" s="17" t="str">
        <f t="shared" si="217"/>
        <v>Programme: BSc Environmental Science with Professional Placement - Cornwall</v>
      </c>
      <c r="AC2314" s="17">
        <f t="shared" si="218"/>
        <v>2</v>
      </c>
      <c r="AD2314" s="17">
        <f t="shared" si="219"/>
        <v>3</v>
      </c>
      <c r="AE2314" s="17">
        <f t="shared" si="220"/>
        <v>4</v>
      </c>
      <c r="AF2314" s="17" t="str">
        <f t="shared" si="221"/>
        <v/>
      </c>
      <c r="AG2314" s="17" cm="1">
        <f t="array" ref="AG2314">IFERROR(IF(J2314="Level",INDEX($M2314:$S2314,AC2314+1),INDEX($M2314:$S2314,AC2314)),"")</f>
        <v>120</v>
      </c>
      <c r="AH2314" s="17" cm="1">
        <f t="array" ref="AH2314">IFERROR(IF(J2314="Level",INDEX($M2314:$S2314,AD2314+1),INDEX($M2314:$S2314,AD2314)),"")</f>
        <v>120</v>
      </c>
      <c r="AI2314" s="17" cm="1">
        <f t="array" ref="AI2314">IFERROR(INDEX($M2314:$S2314,AE2314),"")</f>
        <v>120</v>
      </c>
      <c r="AJ2314" s="17" t="str" cm="1">
        <f t="array" ref="AJ2314">IFERROR(INDEX($M2314:$S2314,AF2314),"")</f>
        <v/>
      </c>
      <c r="AK2314" s="17" cm="1">
        <f t="array" ref="AK2314">IFERROR(IF(J2314="Level",INDEX($T2314:$Z2314,AC2314+1),INDEX($T2314:$Z2314,AC2314)),"")</f>
        <v>2</v>
      </c>
      <c r="AL2314" s="17" cm="1">
        <f t="array" ref="AL2314">IFERROR(IF(J2314="Level",INDEX($T2314:$Z2314,AD2314+1),INDEX($T2314:$Z2314,AD2314)),"")</f>
        <v>1</v>
      </c>
      <c r="AM2314" s="17" cm="1">
        <f t="array" ref="AM2314">IFERROR(INDEX($T2314:$Z2314,AE2314),"")</f>
        <v>4</v>
      </c>
      <c r="AN2314" s="17" t="str" cm="1">
        <f t="array" ref="AN2314">IFERROR(INDEX($T2314:$Z2314,AF2314),"")</f>
        <v/>
      </c>
    </row>
    <row r="2315" spans="1:40" x14ac:dyDescent="0.2">
      <c r="A2315" s="17" t="str">
        <f t="shared" si="216"/>
        <v>BSc Computing with Industrial Placement: UFS4ECSECS04</v>
      </c>
      <c r="B2315" s="11" t="s">
        <v>32072</v>
      </c>
      <c r="C2315" s="11" t="s">
        <v>31936</v>
      </c>
      <c r="D2315" s="11" t="s">
        <v>32807</v>
      </c>
      <c r="E2315" s="11" t="s">
        <v>420</v>
      </c>
      <c r="F2315" s="11" t="s">
        <v>82</v>
      </c>
      <c r="G2315" s="11" t="s">
        <v>32712</v>
      </c>
      <c r="H2315" s="11" t="s">
        <v>77</v>
      </c>
      <c r="I2315" s="11">
        <v>3</v>
      </c>
      <c r="J2315" s="11" t="s">
        <v>78</v>
      </c>
      <c r="K2315" s="11" t="s">
        <v>32713</v>
      </c>
      <c r="L2315" s="11">
        <v>120</v>
      </c>
      <c r="M2315" s="11">
        <v>0</v>
      </c>
      <c r="N2315" s="11">
        <v>120</v>
      </c>
      <c r="O2315" s="11">
        <v>120</v>
      </c>
      <c r="P2315" s="11">
        <v>120</v>
      </c>
      <c r="Q2315" s="11">
        <v>0</v>
      </c>
      <c r="R2315" s="11">
        <v>120</v>
      </c>
      <c r="S2315" s="11">
        <v>120</v>
      </c>
      <c r="T2315" s="11">
        <v>0</v>
      </c>
      <c r="U2315" s="11">
        <v>2</v>
      </c>
      <c r="V2315" s="11">
        <v>1</v>
      </c>
      <c r="W2315" s="11">
        <v>4</v>
      </c>
      <c r="X2315" s="11">
        <v>0</v>
      </c>
      <c r="Y2315" s="11">
        <v>2</v>
      </c>
      <c r="Z2315" s="11">
        <v>1</v>
      </c>
      <c r="AA2315" s="12" t="s">
        <v>32958</v>
      </c>
      <c r="AB2315" s="17" t="str">
        <f t="shared" si="217"/>
        <v>Programme: BSc Computing with Industrial Placement</v>
      </c>
      <c r="AC2315" s="17">
        <f t="shared" si="218"/>
        <v>2</v>
      </c>
      <c r="AD2315" s="17">
        <f t="shared" si="219"/>
        <v>3</v>
      </c>
      <c r="AE2315" s="17">
        <f t="shared" si="220"/>
        <v>4</v>
      </c>
      <c r="AF2315" s="17" t="str">
        <f t="shared" si="221"/>
        <v/>
      </c>
      <c r="AG2315" s="17" cm="1">
        <f t="array" ref="AG2315">IFERROR(IF(J2315="Level",INDEX($M2315:$S2315,AC2315+1),INDEX($M2315:$S2315,AC2315)),"")</f>
        <v>120</v>
      </c>
      <c r="AH2315" s="17" cm="1">
        <f t="array" ref="AH2315">IFERROR(IF(J2315="Level",INDEX($M2315:$S2315,AD2315+1),INDEX($M2315:$S2315,AD2315)),"")</f>
        <v>120</v>
      </c>
      <c r="AI2315" s="17" cm="1">
        <f t="array" ref="AI2315">IFERROR(INDEX($M2315:$S2315,AE2315),"")</f>
        <v>120</v>
      </c>
      <c r="AJ2315" s="17" t="str" cm="1">
        <f t="array" ref="AJ2315">IFERROR(INDEX($M2315:$S2315,AF2315),"")</f>
        <v/>
      </c>
      <c r="AK2315" s="17" cm="1">
        <f t="array" ref="AK2315">IFERROR(IF(J2315="Level",INDEX($T2315:$Z2315,AC2315+1),INDEX($T2315:$Z2315,AC2315)),"")</f>
        <v>2</v>
      </c>
      <c r="AL2315" s="17" cm="1">
        <f t="array" ref="AL2315">IFERROR(IF(J2315="Level",INDEX($T2315:$Z2315,AD2315+1),INDEX($T2315:$Z2315,AD2315)),"")</f>
        <v>1</v>
      </c>
      <c r="AM2315" s="17" cm="1">
        <f t="array" ref="AM2315">IFERROR(INDEX($T2315:$Z2315,AE2315),"")</f>
        <v>4</v>
      </c>
      <c r="AN2315" s="17" t="str" cm="1">
        <f t="array" ref="AN2315">IFERROR(INDEX($T2315:$Z2315,AF2315),"")</f>
        <v/>
      </c>
    </row>
    <row r="2316" spans="1:40" x14ac:dyDescent="0.2">
      <c r="A2316" s="17" t="str">
        <f t="shared" si="216"/>
        <v>BSc Computer Science with Industrial Placement: UFS4ECSECS09</v>
      </c>
      <c r="B2316" s="11" t="s">
        <v>1678</v>
      </c>
      <c r="C2316" s="11" t="s">
        <v>31936</v>
      </c>
      <c r="D2316" s="11" t="s">
        <v>1679</v>
      </c>
      <c r="E2316" s="11" t="s">
        <v>420</v>
      </c>
      <c r="F2316" s="11" t="s">
        <v>82</v>
      </c>
      <c r="G2316" s="11" t="s">
        <v>32712</v>
      </c>
      <c r="H2316" s="11" t="s">
        <v>77</v>
      </c>
      <c r="I2316" s="11">
        <v>3</v>
      </c>
      <c r="J2316" s="11" t="s">
        <v>78</v>
      </c>
      <c r="K2316" s="11" t="s">
        <v>32713</v>
      </c>
      <c r="L2316" s="11">
        <v>120</v>
      </c>
      <c r="M2316" s="11">
        <v>0</v>
      </c>
      <c r="N2316" s="11">
        <v>120</v>
      </c>
      <c r="O2316" s="11">
        <v>120</v>
      </c>
      <c r="P2316" s="11">
        <v>120</v>
      </c>
      <c r="Q2316" s="11">
        <v>0</v>
      </c>
      <c r="R2316" s="11">
        <v>120</v>
      </c>
      <c r="S2316" s="11">
        <v>120</v>
      </c>
      <c r="T2316" s="11">
        <v>0</v>
      </c>
      <c r="U2316" s="11">
        <v>2</v>
      </c>
      <c r="V2316" s="11">
        <v>1</v>
      </c>
      <c r="W2316" s="11">
        <v>4</v>
      </c>
      <c r="X2316" s="11">
        <v>0</v>
      </c>
      <c r="Y2316" s="11">
        <v>2</v>
      </c>
      <c r="Z2316" s="11">
        <v>1</v>
      </c>
      <c r="AA2316" s="12" t="s">
        <v>32958</v>
      </c>
      <c r="AB2316" s="17" t="str">
        <f t="shared" si="217"/>
        <v>Programme: BSc Computer Science with Industrial Placement</v>
      </c>
      <c r="AC2316" s="17">
        <f t="shared" si="218"/>
        <v>2</v>
      </c>
      <c r="AD2316" s="17">
        <f t="shared" si="219"/>
        <v>3</v>
      </c>
      <c r="AE2316" s="17">
        <f t="shared" si="220"/>
        <v>4</v>
      </c>
      <c r="AF2316" s="17" t="str">
        <f t="shared" si="221"/>
        <v/>
      </c>
      <c r="AG2316" s="17" cm="1">
        <f t="array" ref="AG2316">IFERROR(IF(J2316="Level",INDEX($M2316:$S2316,AC2316+1),INDEX($M2316:$S2316,AC2316)),"")</f>
        <v>120</v>
      </c>
      <c r="AH2316" s="17" cm="1">
        <f t="array" ref="AH2316">IFERROR(IF(J2316="Level",INDEX($M2316:$S2316,AD2316+1),INDEX($M2316:$S2316,AD2316)),"")</f>
        <v>120</v>
      </c>
      <c r="AI2316" s="17" cm="1">
        <f t="array" ref="AI2316">IFERROR(INDEX($M2316:$S2316,AE2316),"")</f>
        <v>120</v>
      </c>
      <c r="AJ2316" s="17" t="str" cm="1">
        <f t="array" ref="AJ2316">IFERROR(INDEX($M2316:$S2316,AF2316),"")</f>
        <v/>
      </c>
      <c r="AK2316" s="17" cm="1">
        <f t="array" ref="AK2316">IFERROR(IF(J2316="Level",INDEX($T2316:$Z2316,AC2316+1),INDEX($T2316:$Z2316,AC2316)),"")</f>
        <v>2</v>
      </c>
      <c r="AL2316" s="17" cm="1">
        <f t="array" ref="AL2316">IFERROR(IF(J2316="Level",INDEX($T2316:$Z2316,AD2316+1),INDEX($T2316:$Z2316,AD2316)),"")</f>
        <v>1</v>
      </c>
      <c r="AM2316" s="17" cm="1">
        <f t="array" ref="AM2316">IFERROR(INDEX($T2316:$Z2316,AE2316),"")</f>
        <v>4</v>
      </c>
      <c r="AN2316" s="17" t="str" cm="1">
        <f t="array" ref="AN2316">IFERROR(INDEX($T2316:$Z2316,AF2316),"")</f>
        <v/>
      </c>
    </row>
    <row r="2317" spans="1:40" x14ac:dyDescent="0.2">
      <c r="A2317" s="17" t="str">
        <f t="shared" si="216"/>
        <v>BSc Data Science with Industrial Placement: UFS4ECSECS11</v>
      </c>
      <c r="B2317" s="11" t="s">
        <v>32070</v>
      </c>
      <c r="C2317" s="11" t="s">
        <v>31936</v>
      </c>
      <c r="D2317" s="11" t="s">
        <v>32804</v>
      </c>
      <c r="E2317" s="11" t="s">
        <v>420</v>
      </c>
      <c r="F2317" s="11" t="s">
        <v>82</v>
      </c>
      <c r="G2317" s="11" t="s">
        <v>32712</v>
      </c>
      <c r="H2317" s="11" t="s">
        <v>77</v>
      </c>
      <c r="I2317" s="11">
        <v>3</v>
      </c>
      <c r="J2317" s="11" t="s">
        <v>78</v>
      </c>
      <c r="K2317" s="11" t="s">
        <v>32713</v>
      </c>
      <c r="L2317" s="11">
        <v>120</v>
      </c>
      <c r="M2317" s="11">
        <v>0</v>
      </c>
      <c r="N2317" s="11">
        <v>120</v>
      </c>
      <c r="O2317" s="11">
        <v>120</v>
      </c>
      <c r="P2317" s="11">
        <v>120</v>
      </c>
      <c r="Q2317" s="11">
        <v>0</v>
      </c>
      <c r="R2317" s="11">
        <v>120</v>
      </c>
      <c r="S2317" s="11">
        <v>120</v>
      </c>
      <c r="T2317" s="11">
        <v>0</v>
      </c>
      <c r="U2317" s="11">
        <v>2</v>
      </c>
      <c r="V2317" s="11">
        <v>1</v>
      </c>
      <c r="W2317" s="11">
        <v>4</v>
      </c>
      <c r="X2317" s="11">
        <v>0</v>
      </c>
      <c r="Y2317" s="11">
        <v>2</v>
      </c>
      <c r="Z2317" s="11">
        <v>1</v>
      </c>
      <c r="AA2317" s="12" t="s">
        <v>32958</v>
      </c>
      <c r="AB2317" s="17" t="str">
        <f t="shared" si="217"/>
        <v>Programme: BSc Data Science with Industrial Placement</v>
      </c>
      <c r="AC2317" s="17">
        <f t="shared" si="218"/>
        <v>2</v>
      </c>
      <c r="AD2317" s="17">
        <f t="shared" si="219"/>
        <v>3</v>
      </c>
      <c r="AE2317" s="17">
        <f t="shared" si="220"/>
        <v>4</v>
      </c>
      <c r="AF2317" s="17" t="str">
        <f t="shared" si="221"/>
        <v/>
      </c>
      <c r="AG2317" s="17" cm="1">
        <f t="array" ref="AG2317">IFERROR(IF(J2317="Level",INDEX($M2317:$S2317,AC2317+1),INDEX($M2317:$S2317,AC2317)),"")</f>
        <v>120</v>
      </c>
      <c r="AH2317" s="17" cm="1">
        <f t="array" ref="AH2317">IFERROR(IF(J2317="Level",INDEX($M2317:$S2317,AD2317+1),INDEX($M2317:$S2317,AD2317)),"")</f>
        <v>120</v>
      </c>
      <c r="AI2317" s="17" cm="1">
        <f t="array" ref="AI2317">IFERROR(INDEX($M2317:$S2317,AE2317),"")</f>
        <v>120</v>
      </c>
      <c r="AJ2317" s="17" t="str" cm="1">
        <f t="array" ref="AJ2317">IFERROR(INDEX($M2317:$S2317,AF2317),"")</f>
        <v/>
      </c>
      <c r="AK2317" s="17" cm="1">
        <f t="array" ref="AK2317">IFERROR(IF(J2317="Level",INDEX($T2317:$Z2317,AC2317+1),INDEX($T2317:$Z2317,AC2317)),"")</f>
        <v>2</v>
      </c>
      <c r="AL2317" s="17" cm="1">
        <f t="array" ref="AL2317">IFERROR(IF(J2317="Level",INDEX($T2317:$Z2317,AD2317+1),INDEX($T2317:$Z2317,AD2317)),"")</f>
        <v>1</v>
      </c>
      <c r="AM2317" s="17" cm="1">
        <f t="array" ref="AM2317">IFERROR(INDEX($T2317:$Z2317,AE2317),"")</f>
        <v>4</v>
      </c>
      <c r="AN2317" s="17" t="str" cm="1">
        <f t="array" ref="AN2317">IFERROR(INDEX($T2317:$Z2317,AF2317),"")</f>
        <v/>
      </c>
    </row>
    <row r="2318" spans="1:40" ht="25.5" x14ac:dyDescent="0.2">
      <c r="A2318" s="17" t="str">
        <f t="shared" si="216"/>
        <v>BSc Computer Science and Mathematics with Industrial Placement: UFS4ECSMAS01</v>
      </c>
      <c r="B2318" s="11" t="s">
        <v>1684</v>
      </c>
      <c r="C2318" s="11" t="s">
        <v>31936</v>
      </c>
      <c r="D2318" s="11" t="s">
        <v>1685</v>
      </c>
      <c r="E2318" s="11" t="s">
        <v>420</v>
      </c>
      <c r="F2318" s="11" t="s">
        <v>82</v>
      </c>
      <c r="G2318" s="11" t="s">
        <v>32712</v>
      </c>
      <c r="H2318" s="11" t="s">
        <v>77</v>
      </c>
      <c r="I2318" s="11">
        <v>3</v>
      </c>
      <c r="J2318" s="11" t="s">
        <v>78</v>
      </c>
      <c r="K2318" s="11" t="s">
        <v>32713</v>
      </c>
      <c r="L2318" s="11">
        <v>120</v>
      </c>
      <c r="M2318" s="11">
        <v>0</v>
      </c>
      <c r="N2318" s="11">
        <v>120</v>
      </c>
      <c r="O2318" s="11">
        <v>120</v>
      </c>
      <c r="P2318" s="11">
        <v>120</v>
      </c>
      <c r="Q2318" s="11">
        <v>0</v>
      </c>
      <c r="R2318" s="11">
        <v>120</v>
      </c>
      <c r="S2318" s="11">
        <v>120</v>
      </c>
      <c r="T2318" s="11">
        <v>0</v>
      </c>
      <c r="U2318" s="11">
        <v>2</v>
      </c>
      <c r="V2318" s="11">
        <v>1</v>
      </c>
      <c r="W2318" s="11">
        <v>4</v>
      </c>
      <c r="X2318" s="11">
        <v>0</v>
      </c>
      <c r="Y2318" s="11">
        <v>2</v>
      </c>
      <c r="Z2318" s="11">
        <v>1</v>
      </c>
      <c r="AA2318" s="12" t="s">
        <v>32958</v>
      </c>
      <c r="AB2318" s="17" t="str">
        <f t="shared" si="217"/>
        <v>Programme: BSc Computer Science and Mathematics with Industrial Placement</v>
      </c>
      <c r="AC2318" s="17">
        <f t="shared" si="218"/>
        <v>2</v>
      </c>
      <c r="AD2318" s="17">
        <f t="shared" si="219"/>
        <v>3</v>
      </c>
      <c r="AE2318" s="17">
        <f t="shared" si="220"/>
        <v>4</v>
      </c>
      <c r="AF2318" s="17" t="str">
        <f t="shared" si="221"/>
        <v/>
      </c>
      <c r="AG2318" s="17" cm="1">
        <f t="array" ref="AG2318">IFERROR(IF(J2318="Level",INDEX($M2318:$S2318,AC2318+1),INDEX($M2318:$S2318,AC2318)),"")</f>
        <v>120</v>
      </c>
      <c r="AH2318" s="17" cm="1">
        <f t="array" ref="AH2318">IFERROR(IF(J2318="Level",INDEX($M2318:$S2318,AD2318+1),INDEX($M2318:$S2318,AD2318)),"")</f>
        <v>120</v>
      </c>
      <c r="AI2318" s="17" cm="1">
        <f t="array" ref="AI2318">IFERROR(INDEX($M2318:$S2318,AE2318),"")</f>
        <v>120</v>
      </c>
      <c r="AJ2318" s="17" t="str" cm="1">
        <f t="array" ref="AJ2318">IFERROR(INDEX($M2318:$S2318,AF2318),"")</f>
        <v/>
      </c>
      <c r="AK2318" s="17" cm="1">
        <f t="array" ref="AK2318">IFERROR(IF(J2318="Level",INDEX($T2318:$Z2318,AC2318+1),INDEX($T2318:$Z2318,AC2318)),"")</f>
        <v>2</v>
      </c>
      <c r="AL2318" s="17" cm="1">
        <f t="array" ref="AL2318">IFERROR(IF(J2318="Level",INDEX($T2318:$Z2318,AD2318+1),INDEX($T2318:$Z2318,AD2318)),"")</f>
        <v>1</v>
      </c>
      <c r="AM2318" s="17" cm="1">
        <f t="array" ref="AM2318">IFERROR(INDEX($T2318:$Z2318,AE2318),"")</f>
        <v>4</v>
      </c>
      <c r="AN2318" s="17" t="str" cm="1">
        <f t="array" ref="AN2318">IFERROR(INDEX($T2318:$Z2318,AF2318),"")</f>
        <v/>
      </c>
    </row>
    <row r="2319" spans="1:40" x14ac:dyDescent="0.2">
      <c r="A2319" s="17" t="str">
        <f t="shared" si="216"/>
        <v>BSc Zoology with Study Abroad - Cornwall: UFS4BIOBIOCA</v>
      </c>
      <c r="B2319" s="11" t="s">
        <v>1653</v>
      </c>
      <c r="C2319" s="11" t="s">
        <v>31936</v>
      </c>
      <c r="D2319" s="11" t="s">
        <v>1654</v>
      </c>
      <c r="E2319" s="11" t="s">
        <v>133</v>
      </c>
      <c r="F2319" s="11" t="s">
        <v>82</v>
      </c>
      <c r="G2319" s="11" t="s">
        <v>32712</v>
      </c>
      <c r="H2319" s="11" t="s">
        <v>77</v>
      </c>
      <c r="I2319" s="11">
        <v>3</v>
      </c>
      <c r="J2319" s="11" t="s">
        <v>78</v>
      </c>
      <c r="K2319" s="11" t="s">
        <v>32713</v>
      </c>
      <c r="L2319" s="11">
        <v>120</v>
      </c>
      <c r="M2319" s="11">
        <v>0</v>
      </c>
      <c r="N2319" s="11">
        <v>120</v>
      </c>
      <c r="O2319" s="11">
        <v>120</v>
      </c>
      <c r="P2319" s="11">
        <v>120</v>
      </c>
      <c r="Q2319" s="11">
        <v>0</v>
      </c>
      <c r="R2319" s="11">
        <v>120</v>
      </c>
      <c r="S2319" s="11">
        <v>120</v>
      </c>
      <c r="T2319" s="11">
        <v>0</v>
      </c>
      <c r="U2319" s="11">
        <v>2</v>
      </c>
      <c r="V2319" s="11">
        <v>1</v>
      </c>
      <c r="W2319" s="11">
        <v>4</v>
      </c>
      <c r="X2319" s="11">
        <v>0</v>
      </c>
      <c r="Y2319" s="11">
        <v>2</v>
      </c>
      <c r="Z2319" s="11">
        <v>1</v>
      </c>
      <c r="AA2319" s="12" t="s">
        <v>32958</v>
      </c>
      <c r="AB2319" s="17" t="str">
        <f t="shared" si="217"/>
        <v>Programme: BSc Zoology with Study Abroad - Cornwall</v>
      </c>
      <c r="AC2319" s="17">
        <f t="shared" si="218"/>
        <v>2</v>
      </c>
      <c r="AD2319" s="17">
        <f t="shared" si="219"/>
        <v>3</v>
      </c>
      <c r="AE2319" s="17">
        <f t="shared" si="220"/>
        <v>4</v>
      </c>
      <c r="AF2319" s="17" t="str">
        <f t="shared" si="221"/>
        <v/>
      </c>
      <c r="AG2319" s="17" cm="1">
        <f t="array" ref="AG2319">IFERROR(IF(J2319="Level",INDEX($M2319:$S2319,AC2319+1),INDEX($M2319:$S2319,AC2319)),"")</f>
        <v>120</v>
      </c>
      <c r="AH2319" s="17" cm="1">
        <f t="array" ref="AH2319">IFERROR(IF(J2319="Level",INDEX($M2319:$S2319,AD2319+1),INDEX($M2319:$S2319,AD2319)),"")</f>
        <v>120</v>
      </c>
      <c r="AI2319" s="17" cm="1">
        <f t="array" ref="AI2319">IFERROR(INDEX($M2319:$S2319,AE2319),"")</f>
        <v>120</v>
      </c>
      <c r="AJ2319" s="17" t="str" cm="1">
        <f t="array" ref="AJ2319">IFERROR(INDEX($M2319:$S2319,AF2319),"")</f>
        <v/>
      </c>
      <c r="AK2319" s="17" cm="1">
        <f t="array" ref="AK2319">IFERROR(IF(J2319="Level",INDEX($T2319:$Z2319,AC2319+1),INDEX($T2319:$Z2319,AC2319)),"")</f>
        <v>2</v>
      </c>
      <c r="AL2319" s="17" cm="1">
        <f t="array" ref="AL2319">IFERROR(IF(J2319="Level",INDEX($T2319:$Z2319,AD2319+1),INDEX($T2319:$Z2319,AD2319)),"")</f>
        <v>1</v>
      </c>
      <c r="AM2319" s="17" cm="1">
        <f t="array" ref="AM2319">IFERROR(INDEX($T2319:$Z2319,AE2319),"")</f>
        <v>4</v>
      </c>
      <c r="AN2319" s="17" t="str" cm="1">
        <f t="array" ref="AN2319">IFERROR(INDEX($T2319:$Z2319,AF2319),"")</f>
        <v/>
      </c>
    </row>
    <row r="2320" spans="1:40" x14ac:dyDescent="0.2">
      <c r="A2320" s="17" t="str">
        <f t="shared" si="216"/>
        <v>BSc Conservation Biology and Ecology with Study Abroad: UFS4BIOBIOCB</v>
      </c>
      <c r="B2320" s="11" t="s">
        <v>1655</v>
      </c>
      <c r="C2320" s="11" t="s">
        <v>31936</v>
      </c>
      <c r="D2320" s="11" t="s">
        <v>1656</v>
      </c>
      <c r="E2320" s="11" t="s">
        <v>133</v>
      </c>
      <c r="F2320" s="11" t="s">
        <v>82</v>
      </c>
      <c r="G2320" s="11" t="s">
        <v>32712</v>
      </c>
      <c r="H2320" s="11" t="s">
        <v>77</v>
      </c>
      <c r="I2320" s="11">
        <v>3</v>
      </c>
      <c r="J2320" s="11" t="s">
        <v>78</v>
      </c>
      <c r="K2320" s="11" t="s">
        <v>32713</v>
      </c>
      <c r="L2320" s="11">
        <v>120</v>
      </c>
      <c r="M2320" s="11">
        <v>0</v>
      </c>
      <c r="N2320" s="11">
        <v>120</v>
      </c>
      <c r="O2320" s="11">
        <v>120</v>
      </c>
      <c r="P2320" s="11">
        <v>120</v>
      </c>
      <c r="Q2320" s="11">
        <v>0</v>
      </c>
      <c r="R2320" s="11">
        <v>120</v>
      </c>
      <c r="S2320" s="11">
        <v>120</v>
      </c>
      <c r="T2320" s="11">
        <v>0</v>
      </c>
      <c r="U2320" s="11">
        <v>2</v>
      </c>
      <c r="V2320" s="11">
        <v>1</v>
      </c>
      <c r="W2320" s="11">
        <v>4</v>
      </c>
      <c r="X2320" s="11">
        <v>0</v>
      </c>
      <c r="Y2320" s="11">
        <v>2</v>
      </c>
      <c r="Z2320" s="11">
        <v>1</v>
      </c>
      <c r="AA2320" s="12" t="s">
        <v>32958</v>
      </c>
      <c r="AB2320" s="17" t="str">
        <f t="shared" si="217"/>
        <v>Programme: BSc Conservation Biology and Ecology with Study Abroad</v>
      </c>
      <c r="AC2320" s="17">
        <f t="shared" si="218"/>
        <v>2</v>
      </c>
      <c r="AD2320" s="17">
        <f t="shared" si="219"/>
        <v>3</v>
      </c>
      <c r="AE2320" s="17">
        <f t="shared" si="220"/>
        <v>4</v>
      </c>
      <c r="AF2320" s="17" t="str">
        <f t="shared" si="221"/>
        <v/>
      </c>
      <c r="AG2320" s="17" cm="1">
        <f t="array" ref="AG2320">IFERROR(IF(J2320="Level",INDEX($M2320:$S2320,AC2320+1),INDEX($M2320:$S2320,AC2320)),"")</f>
        <v>120</v>
      </c>
      <c r="AH2320" s="17" cm="1">
        <f t="array" ref="AH2320">IFERROR(IF(J2320="Level",INDEX($M2320:$S2320,AD2320+1),INDEX($M2320:$S2320,AD2320)),"")</f>
        <v>120</v>
      </c>
      <c r="AI2320" s="17" cm="1">
        <f t="array" ref="AI2320">IFERROR(INDEX($M2320:$S2320,AE2320),"")</f>
        <v>120</v>
      </c>
      <c r="AJ2320" s="17" t="str" cm="1">
        <f t="array" ref="AJ2320">IFERROR(INDEX($M2320:$S2320,AF2320),"")</f>
        <v/>
      </c>
      <c r="AK2320" s="17" cm="1">
        <f t="array" ref="AK2320">IFERROR(IF(J2320="Level",INDEX($T2320:$Z2320,AC2320+1),INDEX($T2320:$Z2320,AC2320)),"")</f>
        <v>2</v>
      </c>
      <c r="AL2320" s="17" cm="1">
        <f t="array" ref="AL2320">IFERROR(IF(J2320="Level",INDEX($T2320:$Z2320,AD2320+1),INDEX($T2320:$Z2320,AD2320)),"")</f>
        <v>1</v>
      </c>
      <c r="AM2320" s="17" cm="1">
        <f t="array" ref="AM2320">IFERROR(INDEX($T2320:$Z2320,AE2320),"")</f>
        <v>4</v>
      </c>
      <c r="AN2320" s="17" t="str" cm="1">
        <f t="array" ref="AN2320">IFERROR(INDEX($T2320:$Z2320,AF2320),"")</f>
        <v/>
      </c>
    </row>
    <row r="2321" spans="1:40" x14ac:dyDescent="0.2">
      <c r="A2321" s="17" t="str">
        <f t="shared" si="216"/>
        <v>BSc Evolutionary Biology with Study Abroad: UFS4BIOBIOCC</v>
      </c>
      <c r="B2321" s="11" t="s">
        <v>1657</v>
      </c>
      <c r="C2321" s="11" t="s">
        <v>31936</v>
      </c>
      <c r="D2321" s="11" t="s">
        <v>1658</v>
      </c>
      <c r="E2321" s="11" t="s">
        <v>133</v>
      </c>
      <c r="F2321" s="11" t="s">
        <v>82</v>
      </c>
      <c r="G2321" s="11" t="s">
        <v>32712</v>
      </c>
      <c r="H2321" s="11" t="s">
        <v>77</v>
      </c>
      <c r="I2321" s="11">
        <v>3</v>
      </c>
      <c r="J2321" s="11" t="s">
        <v>78</v>
      </c>
      <c r="K2321" s="11" t="s">
        <v>32713</v>
      </c>
      <c r="L2321" s="11">
        <v>120</v>
      </c>
      <c r="M2321" s="11">
        <v>0</v>
      </c>
      <c r="N2321" s="11">
        <v>120</v>
      </c>
      <c r="O2321" s="11">
        <v>120</v>
      </c>
      <c r="P2321" s="11">
        <v>120</v>
      </c>
      <c r="Q2321" s="11">
        <v>0</v>
      </c>
      <c r="R2321" s="11">
        <v>120</v>
      </c>
      <c r="S2321" s="11">
        <v>120</v>
      </c>
      <c r="T2321" s="11">
        <v>0</v>
      </c>
      <c r="U2321" s="11">
        <v>2</v>
      </c>
      <c r="V2321" s="11">
        <v>1</v>
      </c>
      <c r="W2321" s="11">
        <v>4</v>
      </c>
      <c r="X2321" s="11">
        <v>0</v>
      </c>
      <c r="Y2321" s="11">
        <v>2</v>
      </c>
      <c r="Z2321" s="11">
        <v>1</v>
      </c>
      <c r="AA2321" s="12" t="s">
        <v>32958</v>
      </c>
      <c r="AB2321" s="17" t="str">
        <f t="shared" si="217"/>
        <v>Programme: BSc Evolutionary Biology with Study Abroad</v>
      </c>
      <c r="AC2321" s="17">
        <f t="shared" si="218"/>
        <v>2</v>
      </c>
      <c r="AD2321" s="17">
        <f t="shared" si="219"/>
        <v>3</v>
      </c>
      <c r="AE2321" s="17">
        <f t="shared" si="220"/>
        <v>4</v>
      </c>
      <c r="AF2321" s="17" t="str">
        <f t="shared" si="221"/>
        <v/>
      </c>
      <c r="AG2321" s="17" cm="1">
        <f t="array" ref="AG2321">IFERROR(IF(J2321="Level",INDEX($M2321:$S2321,AC2321+1),INDEX($M2321:$S2321,AC2321)),"")</f>
        <v>120</v>
      </c>
      <c r="AH2321" s="17" cm="1">
        <f t="array" ref="AH2321">IFERROR(IF(J2321="Level",INDEX($M2321:$S2321,AD2321+1),INDEX($M2321:$S2321,AD2321)),"")</f>
        <v>120</v>
      </c>
      <c r="AI2321" s="17" cm="1">
        <f t="array" ref="AI2321">IFERROR(INDEX($M2321:$S2321,AE2321),"")</f>
        <v>120</v>
      </c>
      <c r="AJ2321" s="17" t="str" cm="1">
        <f t="array" ref="AJ2321">IFERROR(INDEX($M2321:$S2321,AF2321),"")</f>
        <v/>
      </c>
      <c r="AK2321" s="17" cm="1">
        <f t="array" ref="AK2321">IFERROR(IF(J2321="Level",INDEX($T2321:$Z2321,AC2321+1),INDEX($T2321:$Z2321,AC2321)),"")</f>
        <v>2</v>
      </c>
      <c r="AL2321" s="17" cm="1">
        <f t="array" ref="AL2321">IFERROR(IF(J2321="Level",INDEX($T2321:$Z2321,AD2321+1),INDEX($T2321:$Z2321,AD2321)),"")</f>
        <v>1</v>
      </c>
      <c r="AM2321" s="17" cm="1">
        <f t="array" ref="AM2321">IFERROR(INDEX($T2321:$Z2321,AE2321),"")</f>
        <v>4</v>
      </c>
      <c r="AN2321" s="17" t="str" cm="1">
        <f t="array" ref="AN2321">IFERROR(INDEX($T2321:$Z2321,AF2321),"")</f>
        <v/>
      </c>
    </row>
    <row r="2322" spans="1:40" x14ac:dyDescent="0.2">
      <c r="A2322" s="17" t="str">
        <f t="shared" si="216"/>
        <v>BSc Animal Behaviour with Study Abroad - Cornwall: UFS4BIOBIOCD</v>
      </c>
      <c r="B2322" s="11" t="s">
        <v>1659</v>
      </c>
      <c r="C2322" s="11" t="s">
        <v>31936</v>
      </c>
      <c r="D2322" s="11" t="s">
        <v>1660</v>
      </c>
      <c r="E2322" s="11" t="s">
        <v>133</v>
      </c>
      <c r="F2322" s="11" t="s">
        <v>82</v>
      </c>
      <c r="G2322" s="11" t="s">
        <v>32712</v>
      </c>
      <c r="H2322" s="11" t="s">
        <v>77</v>
      </c>
      <c r="I2322" s="11">
        <v>3</v>
      </c>
      <c r="J2322" s="11" t="s">
        <v>78</v>
      </c>
      <c r="K2322" s="11" t="s">
        <v>32713</v>
      </c>
      <c r="L2322" s="11">
        <v>120</v>
      </c>
      <c r="M2322" s="11">
        <v>0</v>
      </c>
      <c r="N2322" s="11">
        <v>120</v>
      </c>
      <c r="O2322" s="11">
        <v>120</v>
      </c>
      <c r="P2322" s="11">
        <v>120</v>
      </c>
      <c r="Q2322" s="11">
        <v>0</v>
      </c>
      <c r="R2322" s="11">
        <v>120</v>
      </c>
      <c r="S2322" s="11">
        <v>120</v>
      </c>
      <c r="T2322" s="11">
        <v>0</v>
      </c>
      <c r="U2322" s="11">
        <v>2</v>
      </c>
      <c r="V2322" s="11">
        <v>1</v>
      </c>
      <c r="W2322" s="11">
        <v>4</v>
      </c>
      <c r="X2322" s="11">
        <v>0</v>
      </c>
      <c r="Y2322" s="11">
        <v>2</v>
      </c>
      <c r="Z2322" s="11">
        <v>1</v>
      </c>
      <c r="AA2322" s="12" t="s">
        <v>32958</v>
      </c>
      <c r="AB2322" s="17" t="str">
        <f t="shared" si="217"/>
        <v>Programme: BSc Animal Behaviour with Study Abroad - Cornwall</v>
      </c>
      <c r="AC2322" s="17">
        <f t="shared" si="218"/>
        <v>2</v>
      </c>
      <c r="AD2322" s="17">
        <f t="shared" si="219"/>
        <v>3</v>
      </c>
      <c r="AE2322" s="17">
        <f t="shared" si="220"/>
        <v>4</v>
      </c>
      <c r="AF2322" s="17" t="str">
        <f t="shared" si="221"/>
        <v/>
      </c>
      <c r="AG2322" s="17" cm="1">
        <f t="array" ref="AG2322">IFERROR(IF(J2322="Level",INDEX($M2322:$S2322,AC2322+1),INDEX($M2322:$S2322,AC2322)),"")</f>
        <v>120</v>
      </c>
      <c r="AH2322" s="17" cm="1">
        <f t="array" ref="AH2322">IFERROR(IF(J2322="Level",INDEX($M2322:$S2322,AD2322+1),INDEX($M2322:$S2322,AD2322)),"")</f>
        <v>120</v>
      </c>
      <c r="AI2322" s="17" cm="1">
        <f t="array" ref="AI2322">IFERROR(INDEX($M2322:$S2322,AE2322),"")</f>
        <v>120</v>
      </c>
      <c r="AJ2322" s="17" t="str" cm="1">
        <f t="array" ref="AJ2322">IFERROR(INDEX($M2322:$S2322,AF2322),"")</f>
        <v/>
      </c>
      <c r="AK2322" s="17" cm="1">
        <f t="array" ref="AK2322">IFERROR(IF(J2322="Level",INDEX($T2322:$Z2322,AC2322+1),INDEX($T2322:$Z2322,AC2322)),"")</f>
        <v>2</v>
      </c>
      <c r="AL2322" s="17" cm="1">
        <f t="array" ref="AL2322">IFERROR(IF(J2322="Level",INDEX($T2322:$Z2322,AD2322+1),INDEX($T2322:$Z2322,AD2322)),"")</f>
        <v>1</v>
      </c>
      <c r="AM2322" s="17" cm="1">
        <f t="array" ref="AM2322">IFERROR(INDEX($T2322:$Z2322,AE2322),"")</f>
        <v>4</v>
      </c>
      <c r="AN2322" s="17" t="str" cm="1">
        <f t="array" ref="AN2322">IFERROR(INDEX($T2322:$Z2322,AF2322),"")</f>
        <v/>
      </c>
    </row>
    <row r="2323" spans="1:40" x14ac:dyDescent="0.2">
      <c r="A2323" s="17" t="str">
        <f t="shared" si="216"/>
        <v>BSc Marine Biology with Study Abroad - Cornwall: UFS4BIOBIOCE</v>
      </c>
      <c r="B2323" s="11" t="s">
        <v>1661</v>
      </c>
      <c r="C2323" s="11" t="s">
        <v>31936</v>
      </c>
      <c r="D2323" s="11" t="s">
        <v>1662</v>
      </c>
      <c r="E2323" s="11" t="s">
        <v>133</v>
      </c>
      <c r="F2323" s="11" t="s">
        <v>82</v>
      </c>
      <c r="G2323" s="11" t="s">
        <v>32712</v>
      </c>
      <c r="H2323" s="11" t="s">
        <v>77</v>
      </c>
      <c r="I2323" s="11">
        <v>3</v>
      </c>
      <c r="J2323" s="11" t="s">
        <v>78</v>
      </c>
      <c r="K2323" s="11" t="s">
        <v>32713</v>
      </c>
      <c r="L2323" s="11">
        <v>120</v>
      </c>
      <c r="M2323" s="11">
        <v>0</v>
      </c>
      <c r="N2323" s="11">
        <v>120</v>
      </c>
      <c r="O2323" s="11">
        <v>120</v>
      </c>
      <c r="P2323" s="11">
        <v>120</v>
      </c>
      <c r="Q2323" s="11">
        <v>0</v>
      </c>
      <c r="R2323" s="11">
        <v>120</v>
      </c>
      <c r="S2323" s="11">
        <v>120</v>
      </c>
      <c r="T2323" s="11">
        <v>0</v>
      </c>
      <c r="U2323" s="11">
        <v>2</v>
      </c>
      <c r="V2323" s="11">
        <v>1</v>
      </c>
      <c r="W2323" s="11">
        <v>4</v>
      </c>
      <c r="X2323" s="11">
        <v>0</v>
      </c>
      <c r="Y2323" s="11">
        <v>2</v>
      </c>
      <c r="Z2323" s="11">
        <v>1</v>
      </c>
      <c r="AA2323" s="12" t="s">
        <v>32958</v>
      </c>
      <c r="AB2323" s="17" t="str">
        <f t="shared" si="217"/>
        <v>Programme: BSc Marine Biology with Study Abroad - Cornwall</v>
      </c>
      <c r="AC2323" s="17">
        <f t="shared" si="218"/>
        <v>2</v>
      </c>
      <c r="AD2323" s="17">
        <f t="shared" si="219"/>
        <v>3</v>
      </c>
      <c r="AE2323" s="17">
        <f t="shared" si="220"/>
        <v>4</v>
      </c>
      <c r="AF2323" s="17" t="str">
        <f t="shared" si="221"/>
        <v/>
      </c>
      <c r="AG2323" s="17" cm="1">
        <f t="array" ref="AG2323">IFERROR(IF(J2323="Level",INDEX($M2323:$S2323,AC2323+1),INDEX($M2323:$S2323,AC2323)),"")</f>
        <v>120</v>
      </c>
      <c r="AH2323" s="17" cm="1">
        <f t="array" ref="AH2323">IFERROR(IF(J2323="Level",INDEX($M2323:$S2323,AD2323+1),INDEX($M2323:$S2323,AD2323)),"")</f>
        <v>120</v>
      </c>
      <c r="AI2323" s="17" cm="1">
        <f t="array" ref="AI2323">IFERROR(INDEX($M2323:$S2323,AE2323),"")</f>
        <v>120</v>
      </c>
      <c r="AJ2323" s="17" t="str" cm="1">
        <f t="array" ref="AJ2323">IFERROR(INDEX($M2323:$S2323,AF2323),"")</f>
        <v/>
      </c>
      <c r="AK2323" s="17" cm="1">
        <f t="array" ref="AK2323">IFERROR(IF(J2323="Level",INDEX($T2323:$Z2323,AC2323+1),INDEX($T2323:$Z2323,AC2323)),"")</f>
        <v>2</v>
      </c>
      <c r="AL2323" s="17" cm="1">
        <f t="array" ref="AL2323">IFERROR(IF(J2323="Level",INDEX($T2323:$Z2323,AD2323+1),INDEX($T2323:$Z2323,AD2323)),"")</f>
        <v>1</v>
      </c>
      <c r="AM2323" s="17" cm="1">
        <f t="array" ref="AM2323">IFERROR(INDEX($T2323:$Z2323,AE2323),"")</f>
        <v>4</v>
      </c>
      <c r="AN2323" s="17" t="str" cm="1">
        <f t="array" ref="AN2323">IFERROR(INDEX($T2323:$Z2323,AF2323),"")</f>
        <v/>
      </c>
    </row>
    <row r="2324" spans="1:40" ht="25.5" x14ac:dyDescent="0.2">
      <c r="A2324" s="17" t="str">
        <f t="shared" si="216"/>
        <v>BSc Marine Biology with Professional Placement - Cornwall: UFS4BIOBIOCF</v>
      </c>
      <c r="B2324" s="11" t="s">
        <v>1663</v>
      </c>
      <c r="C2324" s="11" t="s">
        <v>31936</v>
      </c>
      <c r="D2324" s="11" t="s">
        <v>1664</v>
      </c>
      <c r="E2324" s="11" t="s">
        <v>133</v>
      </c>
      <c r="F2324" s="11" t="s">
        <v>82</v>
      </c>
      <c r="G2324" s="11" t="s">
        <v>32712</v>
      </c>
      <c r="H2324" s="11" t="s">
        <v>77</v>
      </c>
      <c r="I2324" s="11">
        <v>3</v>
      </c>
      <c r="J2324" s="11" t="s">
        <v>78</v>
      </c>
      <c r="K2324" s="11" t="s">
        <v>32713</v>
      </c>
      <c r="L2324" s="11">
        <v>120</v>
      </c>
      <c r="M2324" s="11">
        <v>0</v>
      </c>
      <c r="N2324" s="11">
        <v>120</v>
      </c>
      <c r="O2324" s="11">
        <v>120</v>
      </c>
      <c r="P2324" s="11">
        <v>120</v>
      </c>
      <c r="Q2324" s="11">
        <v>0</v>
      </c>
      <c r="R2324" s="11">
        <v>120</v>
      </c>
      <c r="S2324" s="11">
        <v>120</v>
      </c>
      <c r="T2324" s="11">
        <v>0</v>
      </c>
      <c r="U2324" s="11">
        <v>2</v>
      </c>
      <c r="V2324" s="11">
        <v>1</v>
      </c>
      <c r="W2324" s="11">
        <v>4</v>
      </c>
      <c r="X2324" s="11">
        <v>0</v>
      </c>
      <c r="Y2324" s="11">
        <v>2</v>
      </c>
      <c r="Z2324" s="11">
        <v>1</v>
      </c>
      <c r="AA2324" s="12" t="s">
        <v>32958</v>
      </c>
      <c r="AB2324" s="17" t="str">
        <f t="shared" si="217"/>
        <v>Programme: BSc Marine Biology with Professional Placement - Cornwall</v>
      </c>
      <c r="AC2324" s="17">
        <f t="shared" si="218"/>
        <v>2</v>
      </c>
      <c r="AD2324" s="17">
        <f t="shared" si="219"/>
        <v>3</v>
      </c>
      <c r="AE2324" s="17">
        <f t="shared" si="220"/>
        <v>4</v>
      </c>
      <c r="AF2324" s="17" t="str">
        <f t="shared" si="221"/>
        <v/>
      </c>
      <c r="AG2324" s="17" cm="1">
        <f t="array" ref="AG2324">IFERROR(IF(J2324="Level",INDEX($M2324:$S2324,AC2324+1),INDEX($M2324:$S2324,AC2324)),"")</f>
        <v>120</v>
      </c>
      <c r="AH2324" s="17" cm="1">
        <f t="array" ref="AH2324">IFERROR(IF(J2324="Level",INDEX($M2324:$S2324,AD2324+1),INDEX($M2324:$S2324,AD2324)),"")</f>
        <v>120</v>
      </c>
      <c r="AI2324" s="17" cm="1">
        <f t="array" ref="AI2324">IFERROR(INDEX($M2324:$S2324,AE2324),"")</f>
        <v>120</v>
      </c>
      <c r="AJ2324" s="17" t="str" cm="1">
        <f t="array" ref="AJ2324">IFERROR(INDEX($M2324:$S2324,AF2324),"")</f>
        <v/>
      </c>
      <c r="AK2324" s="17" cm="1">
        <f t="array" ref="AK2324">IFERROR(IF(J2324="Level",INDEX($T2324:$Z2324,AC2324+1),INDEX($T2324:$Z2324,AC2324)),"")</f>
        <v>2</v>
      </c>
      <c r="AL2324" s="17" cm="1">
        <f t="array" ref="AL2324">IFERROR(IF(J2324="Level",INDEX($T2324:$Z2324,AD2324+1),INDEX($T2324:$Z2324,AD2324)),"")</f>
        <v>1</v>
      </c>
      <c r="AM2324" s="17" cm="1">
        <f t="array" ref="AM2324">IFERROR(INDEX($T2324:$Z2324,AE2324),"")</f>
        <v>4</v>
      </c>
      <c r="AN2324" s="17" t="str" cm="1">
        <f t="array" ref="AN2324">IFERROR(INDEX($T2324:$Z2324,AF2324),"")</f>
        <v/>
      </c>
    </row>
    <row r="2325" spans="1:40" ht="25.5" x14ac:dyDescent="0.2">
      <c r="A2325" s="17" t="str">
        <f t="shared" si="216"/>
        <v>BSc Animal Behaviour with Professional Placement - Cornwall: UFS4BIOBIOCG</v>
      </c>
      <c r="B2325" s="11" t="s">
        <v>1665</v>
      </c>
      <c r="C2325" s="11" t="s">
        <v>31936</v>
      </c>
      <c r="D2325" s="11" t="s">
        <v>1666</v>
      </c>
      <c r="E2325" s="11" t="s">
        <v>133</v>
      </c>
      <c r="F2325" s="11" t="s">
        <v>82</v>
      </c>
      <c r="G2325" s="11" t="s">
        <v>32712</v>
      </c>
      <c r="H2325" s="11" t="s">
        <v>77</v>
      </c>
      <c r="I2325" s="11">
        <v>3</v>
      </c>
      <c r="J2325" s="11" t="s">
        <v>78</v>
      </c>
      <c r="K2325" s="11" t="s">
        <v>32713</v>
      </c>
      <c r="L2325" s="11">
        <v>120</v>
      </c>
      <c r="M2325" s="11">
        <v>0</v>
      </c>
      <c r="N2325" s="11">
        <v>120</v>
      </c>
      <c r="O2325" s="11">
        <v>120</v>
      </c>
      <c r="P2325" s="11">
        <v>120</v>
      </c>
      <c r="Q2325" s="11">
        <v>0</v>
      </c>
      <c r="R2325" s="11">
        <v>120</v>
      </c>
      <c r="S2325" s="11">
        <v>120</v>
      </c>
      <c r="T2325" s="11">
        <v>0</v>
      </c>
      <c r="U2325" s="11">
        <v>2</v>
      </c>
      <c r="V2325" s="11">
        <v>1</v>
      </c>
      <c r="W2325" s="11">
        <v>4</v>
      </c>
      <c r="X2325" s="11">
        <v>0</v>
      </c>
      <c r="Y2325" s="11">
        <v>2</v>
      </c>
      <c r="Z2325" s="11">
        <v>1</v>
      </c>
      <c r="AA2325" s="12" t="s">
        <v>32958</v>
      </c>
      <c r="AB2325" s="17" t="str">
        <f t="shared" si="217"/>
        <v>Programme: BSc Animal Behaviour with Professional Placement - Cornwall</v>
      </c>
      <c r="AC2325" s="17">
        <f t="shared" si="218"/>
        <v>2</v>
      </c>
      <c r="AD2325" s="17">
        <f t="shared" si="219"/>
        <v>3</v>
      </c>
      <c r="AE2325" s="17">
        <f t="shared" si="220"/>
        <v>4</v>
      </c>
      <c r="AF2325" s="17" t="str">
        <f t="shared" si="221"/>
        <v/>
      </c>
      <c r="AG2325" s="17" cm="1">
        <f t="array" ref="AG2325">IFERROR(IF(J2325="Level",INDEX($M2325:$S2325,AC2325+1),INDEX($M2325:$S2325,AC2325)),"")</f>
        <v>120</v>
      </c>
      <c r="AH2325" s="17" cm="1">
        <f t="array" ref="AH2325">IFERROR(IF(J2325="Level",INDEX($M2325:$S2325,AD2325+1),INDEX($M2325:$S2325,AD2325)),"")</f>
        <v>120</v>
      </c>
      <c r="AI2325" s="17" cm="1">
        <f t="array" ref="AI2325">IFERROR(INDEX($M2325:$S2325,AE2325),"")</f>
        <v>120</v>
      </c>
      <c r="AJ2325" s="17" t="str" cm="1">
        <f t="array" ref="AJ2325">IFERROR(INDEX($M2325:$S2325,AF2325),"")</f>
        <v/>
      </c>
      <c r="AK2325" s="17" cm="1">
        <f t="array" ref="AK2325">IFERROR(IF(J2325="Level",INDEX($T2325:$Z2325,AC2325+1),INDEX($T2325:$Z2325,AC2325)),"")</f>
        <v>2</v>
      </c>
      <c r="AL2325" s="17" cm="1">
        <f t="array" ref="AL2325">IFERROR(IF(J2325="Level",INDEX($T2325:$Z2325,AD2325+1),INDEX($T2325:$Z2325,AD2325)),"")</f>
        <v>1</v>
      </c>
      <c r="AM2325" s="17" cm="1">
        <f t="array" ref="AM2325">IFERROR(INDEX($T2325:$Z2325,AE2325),"")</f>
        <v>4</v>
      </c>
      <c r="AN2325" s="17" t="str" cm="1">
        <f t="array" ref="AN2325">IFERROR(INDEX($T2325:$Z2325,AF2325),"")</f>
        <v/>
      </c>
    </row>
    <row r="2326" spans="1:40" ht="25.5" x14ac:dyDescent="0.2">
      <c r="A2326" s="17" t="str">
        <f t="shared" si="216"/>
        <v>BSc Conservation Biology and Ecology with Professional Placement - Cornwall: UFS4BIOBIOCH</v>
      </c>
      <c r="B2326" s="11" t="s">
        <v>1667</v>
      </c>
      <c r="C2326" s="11" t="s">
        <v>31936</v>
      </c>
      <c r="D2326" s="11" t="s">
        <v>32806</v>
      </c>
      <c r="E2326" s="11" t="s">
        <v>133</v>
      </c>
      <c r="F2326" s="11" t="s">
        <v>82</v>
      </c>
      <c r="G2326" s="11" t="s">
        <v>32712</v>
      </c>
      <c r="H2326" s="11" t="s">
        <v>77</v>
      </c>
      <c r="I2326" s="11">
        <v>3</v>
      </c>
      <c r="J2326" s="11" t="s">
        <v>78</v>
      </c>
      <c r="K2326" s="11" t="s">
        <v>32713</v>
      </c>
      <c r="L2326" s="11">
        <v>120</v>
      </c>
      <c r="M2326" s="11">
        <v>0</v>
      </c>
      <c r="N2326" s="11">
        <v>120</v>
      </c>
      <c r="O2326" s="11">
        <v>120</v>
      </c>
      <c r="P2326" s="11">
        <v>120</v>
      </c>
      <c r="Q2326" s="11">
        <v>0</v>
      </c>
      <c r="R2326" s="11">
        <v>120</v>
      </c>
      <c r="S2326" s="11">
        <v>120</v>
      </c>
      <c r="T2326" s="11">
        <v>0</v>
      </c>
      <c r="U2326" s="11">
        <v>2</v>
      </c>
      <c r="V2326" s="11">
        <v>1</v>
      </c>
      <c r="W2326" s="11">
        <v>4</v>
      </c>
      <c r="X2326" s="11">
        <v>0</v>
      </c>
      <c r="Y2326" s="11">
        <v>2</v>
      </c>
      <c r="Z2326" s="11">
        <v>1</v>
      </c>
      <c r="AA2326" s="12" t="s">
        <v>32958</v>
      </c>
      <c r="AB2326" s="17" t="str">
        <f t="shared" si="217"/>
        <v>Programme: BSc Conservation Biology and Ecology with Professional Placement - Cornwall</v>
      </c>
      <c r="AC2326" s="17">
        <f t="shared" si="218"/>
        <v>2</v>
      </c>
      <c r="AD2326" s="17">
        <f t="shared" si="219"/>
        <v>3</v>
      </c>
      <c r="AE2326" s="17">
        <f t="shared" si="220"/>
        <v>4</v>
      </c>
      <c r="AF2326" s="17" t="str">
        <f t="shared" si="221"/>
        <v/>
      </c>
      <c r="AG2326" s="17" cm="1">
        <f t="array" ref="AG2326">IFERROR(IF(J2326="Level",INDEX($M2326:$S2326,AC2326+1),INDEX($M2326:$S2326,AC2326)),"")</f>
        <v>120</v>
      </c>
      <c r="AH2326" s="17" cm="1">
        <f t="array" ref="AH2326">IFERROR(IF(J2326="Level",INDEX($M2326:$S2326,AD2326+1),INDEX($M2326:$S2326,AD2326)),"")</f>
        <v>120</v>
      </c>
      <c r="AI2326" s="17" cm="1">
        <f t="array" ref="AI2326">IFERROR(INDEX($M2326:$S2326,AE2326),"")</f>
        <v>120</v>
      </c>
      <c r="AJ2326" s="17" t="str" cm="1">
        <f t="array" ref="AJ2326">IFERROR(INDEX($M2326:$S2326,AF2326),"")</f>
        <v/>
      </c>
      <c r="AK2326" s="17" cm="1">
        <f t="array" ref="AK2326">IFERROR(IF(J2326="Level",INDEX($T2326:$Z2326,AC2326+1),INDEX($T2326:$Z2326,AC2326)),"")</f>
        <v>2</v>
      </c>
      <c r="AL2326" s="17" cm="1">
        <f t="array" ref="AL2326">IFERROR(IF(J2326="Level",INDEX($T2326:$Z2326,AD2326+1),INDEX($T2326:$Z2326,AD2326)),"")</f>
        <v>1</v>
      </c>
      <c r="AM2326" s="17" cm="1">
        <f t="array" ref="AM2326">IFERROR(INDEX($T2326:$Z2326,AE2326),"")</f>
        <v>4</v>
      </c>
      <c r="AN2326" s="17" t="str" cm="1">
        <f t="array" ref="AN2326">IFERROR(INDEX($T2326:$Z2326,AF2326),"")</f>
        <v/>
      </c>
    </row>
    <row r="2327" spans="1:40" ht="25.5" x14ac:dyDescent="0.2">
      <c r="A2327" s="17" t="str">
        <f t="shared" si="216"/>
        <v>BSc Evolutionary Biology with Professional Placement - Cornwall: UFS4BIOBIOCI</v>
      </c>
      <c r="B2327" s="11" t="s">
        <v>1669</v>
      </c>
      <c r="C2327" s="11" t="s">
        <v>31936</v>
      </c>
      <c r="D2327" s="11" t="s">
        <v>1668</v>
      </c>
      <c r="E2327" s="11" t="s">
        <v>133</v>
      </c>
      <c r="F2327" s="11" t="s">
        <v>82</v>
      </c>
      <c r="G2327" s="11" t="s">
        <v>32712</v>
      </c>
      <c r="H2327" s="11" t="s">
        <v>77</v>
      </c>
      <c r="I2327" s="11">
        <v>3</v>
      </c>
      <c r="J2327" s="11" t="s">
        <v>78</v>
      </c>
      <c r="K2327" s="11" t="s">
        <v>32713</v>
      </c>
      <c r="L2327" s="11">
        <v>120</v>
      </c>
      <c r="M2327" s="11">
        <v>0</v>
      </c>
      <c r="N2327" s="11">
        <v>120</v>
      </c>
      <c r="O2327" s="11">
        <v>120</v>
      </c>
      <c r="P2327" s="11">
        <v>120</v>
      </c>
      <c r="Q2327" s="11">
        <v>0</v>
      </c>
      <c r="R2327" s="11">
        <v>120</v>
      </c>
      <c r="S2327" s="11">
        <v>120</v>
      </c>
      <c r="T2327" s="11">
        <v>0</v>
      </c>
      <c r="U2327" s="11">
        <v>2</v>
      </c>
      <c r="V2327" s="11">
        <v>1</v>
      </c>
      <c r="W2327" s="11">
        <v>4</v>
      </c>
      <c r="X2327" s="11">
        <v>0</v>
      </c>
      <c r="Y2327" s="11">
        <v>2</v>
      </c>
      <c r="Z2327" s="11">
        <v>1</v>
      </c>
      <c r="AA2327" s="12" t="s">
        <v>32958</v>
      </c>
      <c r="AB2327" s="17" t="str">
        <f t="shared" si="217"/>
        <v>Programme: BSc Evolutionary Biology with Professional Placement - Cornwall</v>
      </c>
      <c r="AC2327" s="17">
        <f t="shared" si="218"/>
        <v>2</v>
      </c>
      <c r="AD2327" s="17">
        <f t="shared" si="219"/>
        <v>3</v>
      </c>
      <c r="AE2327" s="17">
        <f t="shared" si="220"/>
        <v>4</v>
      </c>
      <c r="AF2327" s="17" t="str">
        <f t="shared" si="221"/>
        <v/>
      </c>
      <c r="AG2327" s="17" cm="1">
        <f t="array" ref="AG2327">IFERROR(IF(J2327="Level",INDEX($M2327:$S2327,AC2327+1),INDEX($M2327:$S2327,AC2327)),"")</f>
        <v>120</v>
      </c>
      <c r="AH2327" s="17" cm="1">
        <f t="array" ref="AH2327">IFERROR(IF(J2327="Level",INDEX($M2327:$S2327,AD2327+1),INDEX($M2327:$S2327,AD2327)),"")</f>
        <v>120</v>
      </c>
      <c r="AI2327" s="17" cm="1">
        <f t="array" ref="AI2327">IFERROR(INDEX($M2327:$S2327,AE2327),"")</f>
        <v>120</v>
      </c>
      <c r="AJ2327" s="17" t="str" cm="1">
        <f t="array" ref="AJ2327">IFERROR(INDEX($M2327:$S2327,AF2327),"")</f>
        <v/>
      </c>
      <c r="AK2327" s="17" cm="1">
        <f t="array" ref="AK2327">IFERROR(IF(J2327="Level",INDEX($T2327:$Z2327,AC2327+1),INDEX($T2327:$Z2327,AC2327)),"")</f>
        <v>2</v>
      </c>
      <c r="AL2327" s="17" cm="1">
        <f t="array" ref="AL2327">IFERROR(IF(J2327="Level",INDEX($T2327:$Z2327,AD2327+1),INDEX($T2327:$Z2327,AD2327)),"")</f>
        <v>1</v>
      </c>
      <c r="AM2327" s="17" cm="1">
        <f t="array" ref="AM2327">IFERROR(INDEX($T2327:$Z2327,AE2327),"")</f>
        <v>4</v>
      </c>
      <c r="AN2327" s="17" t="str" cm="1">
        <f t="array" ref="AN2327">IFERROR(INDEX($T2327:$Z2327,AF2327),"")</f>
        <v/>
      </c>
    </row>
    <row r="2328" spans="1:40" x14ac:dyDescent="0.2">
      <c r="A2328" s="17" t="str">
        <f t="shared" si="216"/>
        <v>BSc Zoology with Professional Placement - Cornwall: UFS4BIOBIOCJ</v>
      </c>
      <c r="B2328" s="11" t="s">
        <v>1670</v>
      </c>
      <c r="C2328" s="11" t="s">
        <v>31936</v>
      </c>
      <c r="D2328" s="11" t="s">
        <v>1671</v>
      </c>
      <c r="E2328" s="11" t="s">
        <v>133</v>
      </c>
      <c r="F2328" s="11" t="s">
        <v>82</v>
      </c>
      <c r="G2328" s="11" t="s">
        <v>32712</v>
      </c>
      <c r="H2328" s="11" t="s">
        <v>77</v>
      </c>
      <c r="I2328" s="11">
        <v>3</v>
      </c>
      <c r="J2328" s="11" t="s">
        <v>78</v>
      </c>
      <c r="K2328" s="11" t="s">
        <v>32713</v>
      </c>
      <c r="L2328" s="11">
        <v>120</v>
      </c>
      <c r="M2328" s="11">
        <v>0</v>
      </c>
      <c r="N2328" s="11">
        <v>120</v>
      </c>
      <c r="O2328" s="11">
        <v>120</v>
      </c>
      <c r="P2328" s="11">
        <v>120</v>
      </c>
      <c r="Q2328" s="11">
        <v>0</v>
      </c>
      <c r="R2328" s="11">
        <v>120</v>
      </c>
      <c r="S2328" s="11">
        <v>120</v>
      </c>
      <c r="T2328" s="11">
        <v>0</v>
      </c>
      <c r="U2328" s="11">
        <v>2</v>
      </c>
      <c r="V2328" s="11">
        <v>1</v>
      </c>
      <c r="W2328" s="11">
        <v>4</v>
      </c>
      <c r="X2328" s="11">
        <v>0</v>
      </c>
      <c r="Y2328" s="11">
        <v>2</v>
      </c>
      <c r="Z2328" s="11">
        <v>1</v>
      </c>
      <c r="AA2328" s="12" t="s">
        <v>32958</v>
      </c>
      <c r="AB2328" s="17" t="str">
        <f t="shared" si="217"/>
        <v>Programme: BSc Zoology with Professional Placement - Cornwall</v>
      </c>
      <c r="AC2328" s="17">
        <f t="shared" si="218"/>
        <v>2</v>
      </c>
      <c r="AD2328" s="17">
        <f t="shared" si="219"/>
        <v>3</v>
      </c>
      <c r="AE2328" s="17">
        <f t="shared" si="220"/>
        <v>4</v>
      </c>
      <c r="AF2328" s="17" t="str">
        <f t="shared" si="221"/>
        <v/>
      </c>
      <c r="AG2328" s="17" cm="1">
        <f t="array" ref="AG2328">IFERROR(IF(J2328="Level",INDEX($M2328:$S2328,AC2328+1),INDEX($M2328:$S2328,AC2328)),"")</f>
        <v>120</v>
      </c>
      <c r="AH2328" s="17" cm="1">
        <f t="array" ref="AH2328">IFERROR(IF(J2328="Level",INDEX($M2328:$S2328,AD2328+1),INDEX($M2328:$S2328,AD2328)),"")</f>
        <v>120</v>
      </c>
      <c r="AI2328" s="17" cm="1">
        <f t="array" ref="AI2328">IFERROR(INDEX($M2328:$S2328,AE2328),"")</f>
        <v>120</v>
      </c>
      <c r="AJ2328" s="17" t="str" cm="1">
        <f t="array" ref="AJ2328">IFERROR(INDEX($M2328:$S2328,AF2328),"")</f>
        <v/>
      </c>
      <c r="AK2328" s="17" cm="1">
        <f t="array" ref="AK2328">IFERROR(IF(J2328="Level",INDEX($T2328:$Z2328,AC2328+1),INDEX($T2328:$Z2328,AC2328)),"")</f>
        <v>2</v>
      </c>
      <c r="AL2328" s="17" cm="1">
        <f t="array" ref="AL2328">IFERROR(IF(J2328="Level",INDEX($T2328:$Z2328,AD2328+1),INDEX($T2328:$Z2328,AD2328)),"")</f>
        <v>1</v>
      </c>
      <c r="AM2328" s="17" cm="1">
        <f t="array" ref="AM2328">IFERROR(INDEX($T2328:$Z2328,AE2328),"")</f>
        <v>4</v>
      </c>
      <c r="AN2328" s="17" t="str" cm="1">
        <f t="array" ref="AN2328">IFERROR(INDEX($T2328:$Z2328,AF2328),"")</f>
        <v/>
      </c>
    </row>
    <row r="2329" spans="1:40" x14ac:dyDescent="0.2">
      <c r="A2329" s="17" t="str">
        <f t="shared" si="216"/>
        <v>BSc Human Sciences with Study Abroad: UFS4BIOGOACA</v>
      </c>
      <c r="B2329" s="11" t="s">
        <v>1672</v>
      </c>
      <c r="C2329" s="11" t="s">
        <v>31936</v>
      </c>
      <c r="D2329" s="11" t="s">
        <v>1673</v>
      </c>
      <c r="E2329" s="11" t="s">
        <v>133</v>
      </c>
      <c r="F2329" s="11" t="s">
        <v>82</v>
      </c>
      <c r="G2329" s="11" t="s">
        <v>32712</v>
      </c>
      <c r="H2329" s="11" t="s">
        <v>77</v>
      </c>
      <c r="I2329" s="11">
        <v>3</v>
      </c>
      <c r="J2329" s="11" t="s">
        <v>78</v>
      </c>
      <c r="K2329" s="11" t="s">
        <v>32713</v>
      </c>
      <c r="L2329" s="11">
        <v>120</v>
      </c>
      <c r="M2329" s="11">
        <v>0</v>
      </c>
      <c r="N2329" s="11">
        <v>120</v>
      </c>
      <c r="O2329" s="11">
        <v>120</v>
      </c>
      <c r="P2329" s="11">
        <v>120</v>
      </c>
      <c r="Q2329" s="11">
        <v>0</v>
      </c>
      <c r="R2329" s="11">
        <v>120</v>
      </c>
      <c r="S2329" s="11">
        <v>120</v>
      </c>
      <c r="T2329" s="11">
        <v>0</v>
      </c>
      <c r="U2329" s="11">
        <v>2</v>
      </c>
      <c r="V2329" s="11">
        <v>1</v>
      </c>
      <c r="W2329" s="11">
        <v>4</v>
      </c>
      <c r="X2329" s="11">
        <v>0</v>
      </c>
      <c r="Y2329" s="11">
        <v>2</v>
      </c>
      <c r="Z2329" s="11">
        <v>1</v>
      </c>
      <c r="AA2329" s="12" t="s">
        <v>32958</v>
      </c>
      <c r="AB2329" s="17" t="str">
        <f t="shared" si="217"/>
        <v>Programme: BSc Human Sciences with Study Abroad</v>
      </c>
      <c r="AC2329" s="17">
        <f t="shared" si="218"/>
        <v>2</v>
      </c>
      <c r="AD2329" s="17">
        <f t="shared" si="219"/>
        <v>3</v>
      </c>
      <c r="AE2329" s="17">
        <f t="shared" si="220"/>
        <v>4</v>
      </c>
      <c r="AF2329" s="17" t="str">
        <f t="shared" si="221"/>
        <v/>
      </c>
      <c r="AG2329" s="17" cm="1">
        <f t="array" ref="AG2329">IFERROR(IF(J2329="Level",INDEX($M2329:$S2329,AC2329+1),INDEX($M2329:$S2329,AC2329)),"")</f>
        <v>120</v>
      </c>
      <c r="AH2329" s="17" cm="1">
        <f t="array" ref="AH2329">IFERROR(IF(J2329="Level",INDEX($M2329:$S2329,AD2329+1),INDEX($M2329:$S2329,AD2329)),"")</f>
        <v>120</v>
      </c>
      <c r="AI2329" s="17" cm="1">
        <f t="array" ref="AI2329">IFERROR(INDEX($M2329:$S2329,AE2329),"")</f>
        <v>120</v>
      </c>
      <c r="AJ2329" s="17" t="str" cm="1">
        <f t="array" ref="AJ2329">IFERROR(INDEX($M2329:$S2329,AF2329),"")</f>
        <v/>
      </c>
      <c r="AK2329" s="17" cm="1">
        <f t="array" ref="AK2329">IFERROR(IF(J2329="Level",INDEX($T2329:$Z2329,AC2329+1),INDEX($T2329:$Z2329,AC2329)),"")</f>
        <v>2</v>
      </c>
      <c r="AL2329" s="17" cm="1">
        <f t="array" ref="AL2329">IFERROR(IF(J2329="Level",INDEX($T2329:$Z2329,AD2329+1),INDEX($T2329:$Z2329,AD2329)),"")</f>
        <v>1</v>
      </c>
      <c r="AM2329" s="17" cm="1">
        <f t="array" ref="AM2329">IFERROR(INDEX($T2329:$Z2329,AE2329),"")</f>
        <v>4</v>
      </c>
      <c r="AN2329" s="17" t="str" cm="1">
        <f t="array" ref="AN2329">IFERROR(INDEX($T2329:$Z2329,AF2329),"")</f>
        <v/>
      </c>
    </row>
    <row r="2330" spans="1:40" x14ac:dyDescent="0.2">
      <c r="A2330" s="17" t="str">
        <f t="shared" si="216"/>
        <v>BSc Human Sciences with Professional Placement: UFS4BIOGOACB</v>
      </c>
      <c r="B2330" s="11" t="s">
        <v>1674</v>
      </c>
      <c r="C2330" s="11" t="s">
        <v>31936</v>
      </c>
      <c r="D2330" s="11" t="s">
        <v>1675</v>
      </c>
      <c r="E2330" s="11" t="s">
        <v>133</v>
      </c>
      <c r="F2330" s="11" t="s">
        <v>82</v>
      </c>
      <c r="G2330" s="11" t="s">
        <v>32712</v>
      </c>
      <c r="H2330" s="11" t="s">
        <v>77</v>
      </c>
      <c r="I2330" s="11">
        <v>3</v>
      </c>
      <c r="J2330" s="11" t="s">
        <v>78</v>
      </c>
      <c r="K2330" s="11" t="s">
        <v>32713</v>
      </c>
      <c r="L2330" s="11">
        <v>120</v>
      </c>
      <c r="M2330" s="11">
        <v>0</v>
      </c>
      <c r="N2330" s="11">
        <v>120</v>
      </c>
      <c r="O2330" s="11">
        <v>120</v>
      </c>
      <c r="P2330" s="11">
        <v>120</v>
      </c>
      <c r="Q2330" s="11">
        <v>0</v>
      </c>
      <c r="R2330" s="11">
        <v>120</v>
      </c>
      <c r="S2330" s="11">
        <v>120</v>
      </c>
      <c r="T2330" s="11">
        <v>0</v>
      </c>
      <c r="U2330" s="11">
        <v>2</v>
      </c>
      <c r="V2330" s="11">
        <v>1</v>
      </c>
      <c r="W2330" s="11">
        <v>4</v>
      </c>
      <c r="X2330" s="11">
        <v>0</v>
      </c>
      <c r="Y2330" s="11">
        <v>2</v>
      </c>
      <c r="Z2330" s="11">
        <v>1</v>
      </c>
      <c r="AA2330" s="12" t="s">
        <v>32958</v>
      </c>
      <c r="AB2330" s="17" t="str">
        <f t="shared" si="217"/>
        <v>Programme: BSc Human Sciences with Professional Placement</v>
      </c>
      <c r="AC2330" s="17">
        <f t="shared" si="218"/>
        <v>2</v>
      </c>
      <c r="AD2330" s="17">
        <f t="shared" si="219"/>
        <v>3</v>
      </c>
      <c r="AE2330" s="17">
        <f t="shared" si="220"/>
        <v>4</v>
      </c>
      <c r="AF2330" s="17" t="str">
        <f t="shared" si="221"/>
        <v/>
      </c>
      <c r="AG2330" s="17" cm="1">
        <f t="array" ref="AG2330">IFERROR(IF(J2330="Level",INDEX($M2330:$S2330,AC2330+1),INDEX($M2330:$S2330,AC2330)),"")</f>
        <v>120</v>
      </c>
      <c r="AH2330" s="17" cm="1">
        <f t="array" ref="AH2330">IFERROR(IF(J2330="Level",INDEX($M2330:$S2330,AD2330+1),INDEX($M2330:$S2330,AD2330)),"")</f>
        <v>120</v>
      </c>
      <c r="AI2330" s="17" cm="1">
        <f t="array" ref="AI2330">IFERROR(INDEX($M2330:$S2330,AE2330),"")</f>
        <v>120</v>
      </c>
      <c r="AJ2330" s="17" t="str" cm="1">
        <f t="array" ref="AJ2330">IFERROR(INDEX($M2330:$S2330,AF2330),"")</f>
        <v/>
      </c>
      <c r="AK2330" s="17" cm="1">
        <f t="array" ref="AK2330">IFERROR(IF(J2330="Level",INDEX($T2330:$Z2330,AC2330+1),INDEX($T2330:$Z2330,AC2330)),"")</f>
        <v>2</v>
      </c>
      <c r="AL2330" s="17" cm="1">
        <f t="array" ref="AL2330">IFERROR(IF(J2330="Level",INDEX($T2330:$Z2330,AD2330+1),INDEX($T2330:$Z2330,AD2330)),"")</f>
        <v>1</v>
      </c>
      <c r="AM2330" s="17" cm="1">
        <f t="array" ref="AM2330">IFERROR(INDEX($T2330:$Z2330,AE2330),"")</f>
        <v>4</v>
      </c>
      <c r="AN2330" s="17" t="str" cm="1">
        <f t="array" ref="AN2330">IFERROR(INDEX($T2330:$Z2330,AF2330),"")</f>
        <v/>
      </c>
    </row>
    <row r="2331" spans="1:40" x14ac:dyDescent="0.2">
      <c r="A2331" s="17" t="str">
        <f t="shared" si="216"/>
        <v>BSc Economics and Politics with Industrial Experience: UFS4SBEHPS02</v>
      </c>
      <c r="B2331" s="11" t="s">
        <v>1794</v>
      </c>
      <c r="C2331" s="11" t="s">
        <v>31936</v>
      </c>
      <c r="D2331" s="11" t="s">
        <v>1795</v>
      </c>
      <c r="E2331" s="11" t="s">
        <v>344</v>
      </c>
      <c r="F2331" s="11" t="s">
        <v>82</v>
      </c>
      <c r="G2331" s="11" t="s">
        <v>32712</v>
      </c>
      <c r="H2331" s="11" t="s">
        <v>77</v>
      </c>
      <c r="I2331" s="11">
        <v>3</v>
      </c>
      <c r="J2331" s="11" t="s">
        <v>78</v>
      </c>
      <c r="K2331" s="11" t="s">
        <v>32713</v>
      </c>
      <c r="L2331" s="11">
        <v>120</v>
      </c>
      <c r="M2331" s="11">
        <v>0</v>
      </c>
      <c r="N2331" s="11">
        <v>120</v>
      </c>
      <c r="O2331" s="11">
        <v>120</v>
      </c>
      <c r="P2331" s="11">
        <v>120</v>
      </c>
      <c r="Q2331" s="11">
        <v>0</v>
      </c>
      <c r="R2331" s="11">
        <v>120</v>
      </c>
      <c r="S2331" s="11">
        <v>120</v>
      </c>
      <c r="T2331" s="11">
        <v>0</v>
      </c>
      <c r="U2331" s="11">
        <v>2</v>
      </c>
      <c r="V2331" s="11">
        <v>1</v>
      </c>
      <c r="W2331" s="11">
        <v>4</v>
      </c>
      <c r="X2331" s="11">
        <v>0</v>
      </c>
      <c r="Y2331" s="11">
        <v>2</v>
      </c>
      <c r="Z2331" s="11">
        <v>1</v>
      </c>
      <c r="AA2331" s="12" t="s">
        <v>32958</v>
      </c>
      <c r="AB2331" s="17" t="str">
        <f t="shared" si="217"/>
        <v>Programme: BSc Economics and Politics with Industrial Experience</v>
      </c>
      <c r="AC2331" s="17">
        <f t="shared" si="218"/>
        <v>2</v>
      </c>
      <c r="AD2331" s="17">
        <f t="shared" si="219"/>
        <v>3</v>
      </c>
      <c r="AE2331" s="17">
        <f t="shared" si="220"/>
        <v>4</v>
      </c>
      <c r="AF2331" s="17" t="str">
        <f t="shared" si="221"/>
        <v/>
      </c>
      <c r="AG2331" s="17" cm="1">
        <f t="array" ref="AG2331">IFERROR(IF(J2331="Level",INDEX($M2331:$S2331,AC2331+1),INDEX($M2331:$S2331,AC2331)),"")</f>
        <v>120</v>
      </c>
      <c r="AH2331" s="17" cm="1">
        <f t="array" ref="AH2331">IFERROR(IF(J2331="Level",INDEX($M2331:$S2331,AD2331+1),INDEX($M2331:$S2331,AD2331)),"")</f>
        <v>120</v>
      </c>
      <c r="AI2331" s="17" cm="1">
        <f t="array" ref="AI2331">IFERROR(INDEX($M2331:$S2331,AE2331),"")</f>
        <v>120</v>
      </c>
      <c r="AJ2331" s="17" t="str" cm="1">
        <f t="array" ref="AJ2331">IFERROR(INDEX($M2331:$S2331,AF2331),"")</f>
        <v/>
      </c>
      <c r="AK2331" s="17" cm="1">
        <f t="array" ref="AK2331">IFERROR(IF(J2331="Level",INDEX($T2331:$Z2331,AC2331+1),INDEX($T2331:$Z2331,AC2331)),"")</f>
        <v>2</v>
      </c>
      <c r="AL2331" s="17" cm="1">
        <f t="array" ref="AL2331">IFERROR(IF(J2331="Level",INDEX($T2331:$Z2331,AD2331+1),INDEX($T2331:$Z2331,AD2331)),"")</f>
        <v>1</v>
      </c>
      <c r="AM2331" s="17" cm="1">
        <f t="array" ref="AM2331">IFERROR(INDEX($T2331:$Z2331,AE2331),"")</f>
        <v>4</v>
      </c>
      <c r="AN2331" s="17" t="str" cm="1">
        <f t="array" ref="AN2331">IFERROR(INDEX($T2331:$Z2331,AF2331),"")</f>
        <v/>
      </c>
    </row>
    <row r="2332" spans="1:40" x14ac:dyDescent="0.2">
      <c r="A2332" s="17" t="str">
        <f t="shared" si="216"/>
        <v>BSc Economics and Politics with Year Abroad: UFS4SBEHPS04</v>
      </c>
      <c r="B2332" s="11" t="s">
        <v>1796</v>
      </c>
      <c r="C2332" s="11" t="s">
        <v>31936</v>
      </c>
      <c r="D2332" s="11" t="s">
        <v>1797</v>
      </c>
      <c r="E2332" s="11" t="s">
        <v>344</v>
      </c>
      <c r="F2332" s="11" t="s">
        <v>82</v>
      </c>
      <c r="G2332" s="11" t="s">
        <v>32712</v>
      </c>
      <c r="H2332" s="11" t="s">
        <v>77</v>
      </c>
      <c r="I2332" s="11">
        <v>3</v>
      </c>
      <c r="J2332" s="11" t="s">
        <v>78</v>
      </c>
      <c r="K2332" s="11" t="s">
        <v>32713</v>
      </c>
      <c r="L2332" s="11">
        <v>120</v>
      </c>
      <c r="M2332" s="11">
        <v>0</v>
      </c>
      <c r="N2332" s="11">
        <v>120</v>
      </c>
      <c r="O2332" s="11">
        <v>120</v>
      </c>
      <c r="P2332" s="11">
        <v>120</v>
      </c>
      <c r="Q2332" s="11">
        <v>0</v>
      </c>
      <c r="R2332" s="11">
        <v>120</v>
      </c>
      <c r="S2332" s="11">
        <v>120</v>
      </c>
      <c r="T2332" s="11">
        <v>0</v>
      </c>
      <c r="U2332" s="11">
        <v>2</v>
      </c>
      <c r="V2332" s="11">
        <v>1</v>
      </c>
      <c r="W2332" s="11">
        <v>4</v>
      </c>
      <c r="X2332" s="11">
        <v>0</v>
      </c>
      <c r="Y2332" s="11">
        <v>2</v>
      </c>
      <c r="Z2332" s="11">
        <v>1</v>
      </c>
      <c r="AA2332" s="12" t="s">
        <v>32958</v>
      </c>
      <c r="AB2332" s="17" t="str">
        <f t="shared" si="217"/>
        <v>Programme: BSc Economics and Politics with Year Abroad</v>
      </c>
      <c r="AC2332" s="17">
        <f t="shared" si="218"/>
        <v>2</v>
      </c>
      <c r="AD2332" s="17">
        <f t="shared" si="219"/>
        <v>3</v>
      </c>
      <c r="AE2332" s="17">
        <f t="shared" si="220"/>
        <v>4</v>
      </c>
      <c r="AF2332" s="17" t="str">
        <f t="shared" si="221"/>
        <v/>
      </c>
      <c r="AG2332" s="17" cm="1">
        <f t="array" ref="AG2332">IFERROR(IF(J2332="Level",INDEX($M2332:$S2332,AC2332+1),INDEX($M2332:$S2332,AC2332)),"")</f>
        <v>120</v>
      </c>
      <c r="AH2332" s="17" cm="1">
        <f t="array" ref="AH2332">IFERROR(IF(J2332="Level",INDEX($M2332:$S2332,AD2332+1),INDEX($M2332:$S2332,AD2332)),"")</f>
        <v>120</v>
      </c>
      <c r="AI2332" s="17" cm="1">
        <f t="array" ref="AI2332">IFERROR(INDEX($M2332:$S2332,AE2332),"")</f>
        <v>120</v>
      </c>
      <c r="AJ2332" s="17" t="str" cm="1">
        <f t="array" ref="AJ2332">IFERROR(INDEX($M2332:$S2332,AF2332),"")</f>
        <v/>
      </c>
      <c r="AK2332" s="17" cm="1">
        <f t="array" ref="AK2332">IFERROR(IF(J2332="Level",INDEX($T2332:$Z2332,AC2332+1),INDEX($T2332:$Z2332,AC2332)),"")</f>
        <v>2</v>
      </c>
      <c r="AL2332" s="17" cm="1">
        <f t="array" ref="AL2332">IFERROR(IF(J2332="Level",INDEX($T2332:$Z2332,AD2332+1),INDEX($T2332:$Z2332,AD2332)),"")</f>
        <v>1</v>
      </c>
      <c r="AM2332" s="17" cm="1">
        <f t="array" ref="AM2332">IFERROR(INDEX($T2332:$Z2332,AE2332),"")</f>
        <v>4</v>
      </c>
      <c r="AN2332" s="17" t="str" cm="1">
        <f t="array" ref="AN2332">IFERROR(INDEX($T2332:$Z2332,AF2332),"")</f>
        <v/>
      </c>
    </row>
    <row r="2333" spans="1:40" x14ac:dyDescent="0.2">
      <c r="A2333" s="17" t="str">
        <f t="shared" si="216"/>
        <v>BSc Economics with European Study: UFS4SBESBE03</v>
      </c>
      <c r="B2333" s="11" t="s">
        <v>1798</v>
      </c>
      <c r="C2333" s="11" t="s">
        <v>31936</v>
      </c>
      <c r="D2333" s="11" t="s">
        <v>1799</v>
      </c>
      <c r="E2333" s="11" t="s">
        <v>344</v>
      </c>
      <c r="F2333" s="11" t="s">
        <v>82</v>
      </c>
      <c r="G2333" s="11" t="s">
        <v>32712</v>
      </c>
      <c r="H2333" s="11" t="s">
        <v>77</v>
      </c>
      <c r="I2333" s="11">
        <v>3</v>
      </c>
      <c r="J2333" s="11" t="s">
        <v>78</v>
      </c>
      <c r="K2333" s="11" t="s">
        <v>32713</v>
      </c>
      <c r="L2333" s="11">
        <v>120</v>
      </c>
      <c r="M2333" s="11">
        <v>0</v>
      </c>
      <c r="N2333" s="11">
        <v>120</v>
      </c>
      <c r="O2333" s="11">
        <v>120</v>
      </c>
      <c r="P2333" s="11">
        <v>120</v>
      </c>
      <c r="Q2333" s="11">
        <v>0</v>
      </c>
      <c r="R2333" s="11">
        <v>120</v>
      </c>
      <c r="S2333" s="11">
        <v>120</v>
      </c>
      <c r="T2333" s="11">
        <v>0</v>
      </c>
      <c r="U2333" s="11">
        <v>2</v>
      </c>
      <c r="V2333" s="11">
        <v>1</v>
      </c>
      <c r="W2333" s="11">
        <v>4</v>
      </c>
      <c r="X2333" s="11">
        <v>0</v>
      </c>
      <c r="Y2333" s="11">
        <v>2</v>
      </c>
      <c r="Z2333" s="11">
        <v>1</v>
      </c>
      <c r="AA2333" s="12" t="s">
        <v>32958</v>
      </c>
      <c r="AB2333" s="17" t="str">
        <f t="shared" si="217"/>
        <v>Programme: BSc Economics with European Study</v>
      </c>
      <c r="AC2333" s="17">
        <f t="shared" si="218"/>
        <v>2</v>
      </c>
      <c r="AD2333" s="17">
        <f t="shared" si="219"/>
        <v>3</v>
      </c>
      <c r="AE2333" s="17">
        <f t="shared" si="220"/>
        <v>4</v>
      </c>
      <c r="AF2333" s="17" t="str">
        <f t="shared" si="221"/>
        <v/>
      </c>
      <c r="AG2333" s="17" cm="1">
        <f t="array" ref="AG2333">IFERROR(IF(J2333="Level",INDEX($M2333:$S2333,AC2333+1),INDEX($M2333:$S2333,AC2333)),"")</f>
        <v>120</v>
      </c>
      <c r="AH2333" s="17" cm="1">
        <f t="array" ref="AH2333">IFERROR(IF(J2333="Level",INDEX($M2333:$S2333,AD2333+1),INDEX($M2333:$S2333,AD2333)),"")</f>
        <v>120</v>
      </c>
      <c r="AI2333" s="17" cm="1">
        <f t="array" ref="AI2333">IFERROR(INDEX($M2333:$S2333,AE2333),"")</f>
        <v>120</v>
      </c>
      <c r="AJ2333" s="17" t="str" cm="1">
        <f t="array" ref="AJ2333">IFERROR(INDEX($M2333:$S2333,AF2333),"")</f>
        <v/>
      </c>
      <c r="AK2333" s="17" cm="1">
        <f t="array" ref="AK2333">IFERROR(IF(J2333="Level",INDEX($T2333:$Z2333,AC2333+1),INDEX($T2333:$Z2333,AC2333)),"")</f>
        <v>2</v>
      </c>
      <c r="AL2333" s="17" cm="1">
        <f t="array" ref="AL2333">IFERROR(IF(J2333="Level",INDEX($T2333:$Z2333,AD2333+1),INDEX($T2333:$Z2333,AD2333)),"")</f>
        <v>1</v>
      </c>
      <c r="AM2333" s="17" cm="1">
        <f t="array" ref="AM2333">IFERROR(INDEX($T2333:$Z2333,AE2333),"")</f>
        <v>4</v>
      </c>
      <c r="AN2333" s="17" t="str" cm="1">
        <f t="array" ref="AN2333">IFERROR(INDEX($T2333:$Z2333,AF2333),"")</f>
        <v/>
      </c>
    </row>
    <row r="2334" spans="1:40" x14ac:dyDescent="0.2">
      <c r="A2334" s="17" t="str">
        <f t="shared" si="216"/>
        <v>BSc Economics and Finance with Industrial Experience: UFS4SBESBE06</v>
      </c>
      <c r="B2334" s="11" t="s">
        <v>1800</v>
      </c>
      <c r="C2334" s="11" t="s">
        <v>31936</v>
      </c>
      <c r="D2334" s="11" t="s">
        <v>1801</v>
      </c>
      <c r="E2334" s="11" t="s">
        <v>344</v>
      </c>
      <c r="F2334" s="11" t="s">
        <v>82</v>
      </c>
      <c r="G2334" s="11" t="s">
        <v>32712</v>
      </c>
      <c r="H2334" s="11" t="s">
        <v>77</v>
      </c>
      <c r="I2334" s="11">
        <v>3</v>
      </c>
      <c r="J2334" s="11" t="s">
        <v>78</v>
      </c>
      <c r="K2334" s="11" t="s">
        <v>32713</v>
      </c>
      <c r="L2334" s="11">
        <v>120</v>
      </c>
      <c r="M2334" s="11">
        <v>0</v>
      </c>
      <c r="N2334" s="11">
        <v>120</v>
      </c>
      <c r="O2334" s="11">
        <v>120</v>
      </c>
      <c r="P2334" s="11">
        <v>120</v>
      </c>
      <c r="Q2334" s="11">
        <v>0</v>
      </c>
      <c r="R2334" s="11">
        <v>120</v>
      </c>
      <c r="S2334" s="11">
        <v>120</v>
      </c>
      <c r="T2334" s="11">
        <v>0</v>
      </c>
      <c r="U2334" s="11">
        <v>2</v>
      </c>
      <c r="V2334" s="11">
        <v>1</v>
      </c>
      <c r="W2334" s="11">
        <v>4</v>
      </c>
      <c r="X2334" s="11">
        <v>0</v>
      </c>
      <c r="Y2334" s="11">
        <v>2</v>
      </c>
      <c r="Z2334" s="11">
        <v>1</v>
      </c>
      <c r="AA2334" s="12" t="s">
        <v>32958</v>
      </c>
      <c r="AB2334" s="17" t="str">
        <f t="shared" si="217"/>
        <v>Programme: BSc Economics and Finance with Industrial Experience</v>
      </c>
      <c r="AC2334" s="17">
        <f t="shared" si="218"/>
        <v>2</v>
      </c>
      <c r="AD2334" s="17">
        <f t="shared" si="219"/>
        <v>3</v>
      </c>
      <c r="AE2334" s="17">
        <f t="shared" si="220"/>
        <v>4</v>
      </c>
      <c r="AF2334" s="17" t="str">
        <f t="shared" si="221"/>
        <v/>
      </c>
      <c r="AG2334" s="17" cm="1">
        <f t="array" ref="AG2334">IFERROR(IF(J2334="Level",INDEX($M2334:$S2334,AC2334+1),INDEX($M2334:$S2334,AC2334)),"")</f>
        <v>120</v>
      </c>
      <c r="AH2334" s="17" cm="1">
        <f t="array" ref="AH2334">IFERROR(IF(J2334="Level",INDEX($M2334:$S2334,AD2334+1),INDEX($M2334:$S2334,AD2334)),"")</f>
        <v>120</v>
      </c>
      <c r="AI2334" s="17" cm="1">
        <f t="array" ref="AI2334">IFERROR(INDEX($M2334:$S2334,AE2334),"")</f>
        <v>120</v>
      </c>
      <c r="AJ2334" s="17" t="str" cm="1">
        <f t="array" ref="AJ2334">IFERROR(INDEX($M2334:$S2334,AF2334),"")</f>
        <v/>
      </c>
      <c r="AK2334" s="17" cm="1">
        <f t="array" ref="AK2334">IFERROR(IF(J2334="Level",INDEX($T2334:$Z2334,AC2334+1),INDEX($T2334:$Z2334,AC2334)),"")</f>
        <v>2</v>
      </c>
      <c r="AL2334" s="17" cm="1">
        <f t="array" ref="AL2334">IFERROR(IF(J2334="Level",INDEX($T2334:$Z2334,AD2334+1),INDEX($T2334:$Z2334,AD2334)),"")</f>
        <v>1</v>
      </c>
      <c r="AM2334" s="17" cm="1">
        <f t="array" ref="AM2334">IFERROR(INDEX($T2334:$Z2334,AE2334),"")</f>
        <v>4</v>
      </c>
      <c r="AN2334" s="17" t="str" cm="1">
        <f t="array" ref="AN2334">IFERROR(INDEX($T2334:$Z2334,AF2334),"")</f>
        <v/>
      </c>
    </row>
    <row r="2335" spans="1:40" x14ac:dyDescent="0.2">
      <c r="A2335" s="17" t="str">
        <f t="shared" si="216"/>
        <v>BSc Economics with Industrial Experience: UFS4SBESBE11</v>
      </c>
      <c r="B2335" s="11" t="s">
        <v>1802</v>
      </c>
      <c r="C2335" s="11" t="s">
        <v>31936</v>
      </c>
      <c r="D2335" s="11" t="s">
        <v>1803</v>
      </c>
      <c r="E2335" s="11" t="s">
        <v>344</v>
      </c>
      <c r="F2335" s="11" t="s">
        <v>82</v>
      </c>
      <c r="G2335" s="11" t="s">
        <v>32712</v>
      </c>
      <c r="H2335" s="11" t="s">
        <v>77</v>
      </c>
      <c r="I2335" s="11">
        <v>3</v>
      </c>
      <c r="J2335" s="11" t="s">
        <v>78</v>
      </c>
      <c r="K2335" s="11" t="s">
        <v>32713</v>
      </c>
      <c r="L2335" s="11">
        <v>120</v>
      </c>
      <c r="M2335" s="11">
        <v>0</v>
      </c>
      <c r="N2335" s="11">
        <v>120</v>
      </c>
      <c r="O2335" s="11">
        <v>120</v>
      </c>
      <c r="P2335" s="11">
        <v>120</v>
      </c>
      <c r="Q2335" s="11">
        <v>0</v>
      </c>
      <c r="R2335" s="11">
        <v>120</v>
      </c>
      <c r="S2335" s="11">
        <v>120</v>
      </c>
      <c r="T2335" s="11">
        <v>0</v>
      </c>
      <c r="U2335" s="11">
        <v>2</v>
      </c>
      <c r="V2335" s="11">
        <v>1</v>
      </c>
      <c r="W2335" s="11">
        <v>4</v>
      </c>
      <c r="X2335" s="11">
        <v>0</v>
      </c>
      <c r="Y2335" s="11">
        <v>2</v>
      </c>
      <c r="Z2335" s="11">
        <v>1</v>
      </c>
      <c r="AA2335" s="12" t="s">
        <v>32958</v>
      </c>
      <c r="AB2335" s="17" t="str">
        <f t="shared" si="217"/>
        <v>Programme: BSc Economics with Industrial Experience</v>
      </c>
      <c r="AC2335" s="17">
        <f t="shared" si="218"/>
        <v>2</v>
      </c>
      <c r="AD2335" s="17">
        <f t="shared" si="219"/>
        <v>3</v>
      </c>
      <c r="AE2335" s="17">
        <f t="shared" si="220"/>
        <v>4</v>
      </c>
      <c r="AF2335" s="17" t="str">
        <f t="shared" si="221"/>
        <v/>
      </c>
      <c r="AG2335" s="17" cm="1">
        <f t="array" ref="AG2335">IFERROR(IF(J2335="Level",INDEX($M2335:$S2335,AC2335+1),INDEX($M2335:$S2335,AC2335)),"")</f>
        <v>120</v>
      </c>
      <c r="AH2335" s="17" cm="1">
        <f t="array" ref="AH2335">IFERROR(IF(J2335="Level",INDEX($M2335:$S2335,AD2335+1),INDEX($M2335:$S2335,AD2335)),"")</f>
        <v>120</v>
      </c>
      <c r="AI2335" s="17" cm="1">
        <f t="array" ref="AI2335">IFERROR(INDEX($M2335:$S2335,AE2335),"")</f>
        <v>120</v>
      </c>
      <c r="AJ2335" s="17" t="str" cm="1">
        <f t="array" ref="AJ2335">IFERROR(INDEX($M2335:$S2335,AF2335),"")</f>
        <v/>
      </c>
      <c r="AK2335" s="17" cm="1">
        <f t="array" ref="AK2335">IFERROR(IF(J2335="Level",INDEX($T2335:$Z2335,AC2335+1),INDEX($T2335:$Z2335,AC2335)),"")</f>
        <v>2</v>
      </c>
      <c r="AL2335" s="17" cm="1">
        <f t="array" ref="AL2335">IFERROR(IF(J2335="Level",INDEX($T2335:$Z2335,AD2335+1),INDEX($T2335:$Z2335,AD2335)),"")</f>
        <v>1</v>
      </c>
      <c r="AM2335" s="17" cm="1">
        <f t="array" ref="AM2335">IFERROR(INDEX($T2335:$Z2335,AE2335),"")</f>
        <v>4</v>
      </c>
      <c r="AN2335" s="17" t="str" cm="1">
        <f t="array" ref="AN2335">IFERROR(INDEX($T2335:$Z2335,AF2335),"")</f>
        <v/>
      </c>
    </row>
    <row r="2336" spans="1:40" x14ac:dyDescent="0.2">
      <c r="A2336" s="17" t="str">
        <f t="shared" si="216"/>
        <v>BSc Business Economics with Industrial Experience: UFS4SBESBE12</v>
      </c>
      <c r="B2336" s="11" t="s">
        <v>1804</v>
      </c>
      <c r="C2336" s="11" t="s">
        <v>31936</v>
      </c>
      <c r="D2336" s="11" t="s">
        <v>1805</v>
      </c>
      <c r="E2336" s="11" t="s">
        <v>344</v>
      </c>
      <c r="F2336" s="11" t="s">
        <v>82</v>
      </c>
      <c r="G2336" s="11" t="s">
        <v>32712</v>
      </c>
      <c r="H2336" s="11" t="s">
        <v>77</v>
      </c>
      <c r="I2336" s="11">
        <v>3</v>
      </c>
      <c r="J2336" s="11" t="s">
        <v>78</v>
      </c>
      <c r="K2336" s="11" t="s">
        <v>32713</v>
      </c>
      <c r="L2336" s="11">
        <v>120</v>
      </c>
      <c r="M2336" s="11">
        <v>0</v>
      </c>
      <c r="N2336" s="11">
        <v>120</v>
      </c>
      <c r="O2336" s="11">
        <v>120</v>
      </c>
      <c r="P2336" s="11">
        <v>120</v>
      </c>
      <c r="Q2336" s="11">
        <v>0</v>
      </c>
      <c r="R2336" s="11">
        <v>120</v>
      </c>
      <c r="S2336" s="11">
        <v>120</v>
      </c>
      <c r="T2336" s="11">
        <v>0</v>
      </c>
      <c r="U2336" s="11">
        <v>2</v>
      </c>
      <c r="V2336" s="11">
        <v>1</v>
      </c>
      <c r="W2336" s="11">
        <v>4</v>
      </c>
      <c r="X2336" s="11">
        <v>0</v>
      </c>
      <c r="Y2336" s="11">
        <v>2</v>
      </c>
      <c r="Z2336" s="11">
        <v>1</v>
      </c>
      <c r="AA2336" s="12" t="s">
        <v>32958</v>
      </c>
      <c r="AB2336" s="17" t="str">
        <f t="shared" si="217"/>
        <v>Programme: BSc Business Economics with Industrial Experience</v>
      </c>
      <c r="AC2336" s="17">
        <f t="shared" si="218"/>
        <v>2</v>
      </c>
      <c r="AD2336" s="17">
        <f t="shared" si="219"/>
        <v>3</v>
      </c>
      <c r="AE2336" s="17">
        <f t="shared" si="220"/>
        <v>4</v>
      </c>
      <c r="AF2336" s="17" t="str">
        <f t="shared" si="221"/>
        <v/>
      </c>
      <c r="AG2336" s="17" cm="1">
        <f t="array" ref="AG2336">IFERROR(IF(J2336="Level",INDEX($M2336:$S2336,AC2336+1),INDEX($M2336:$S2336,AC2336)),"")</f>
        <v>120</v>
      </c>
      <c r="AH2336" s="17" cm="1">
        <f t="array" ref="AH2336">IFERROR(IF(J2336="Level",INDEX($M2336:$S2336,AD2336+1),INDEX($M2336:$S2336,AD2336)),"")</f>
        <v>120</v>
      </c>
      <c r="AI2336" s="17" cm="1">
        <f t="array" ref="AI2336">IFERROR(INDEX($M2336:$S2336,AE2336),"")</f>
        <v>120</v>
      </c>
      <c r="AJ2336" s="17" t="str" cm="1">
        <f t="array" ref="AJ2336">IFERROR(INDEX($M2336:$S2336,AF2336),"")</f>
        <v/>
      </c>
      <c r="AK2336" s="17" cm="1">
        <f t="array" ref="AK2336">IFERROR(IF(J2336="Level",INDEX($T2336:$Z2336,AC2336+1),INDEX($T2336:$Z2336,AC2336)),"")</f>
        <v>2</v>
      </c>
      <c r="AL2336" s="17" cm="1">
        <f t="array" ref="AL2336">IFERROR(IF(J2336="Level",INDEX($T2336:$Z2336,AD2336+1),INDEX($T2336:$Z2336,AD2336)),"")</f>
        <v>1</v>
      </c>
      <c r="AM2336" s="17" cm="1">
        <f t="array" ref="AM2336">IFERROR(INDEX($T2336:$Z2336,AE2336),"")</f>
        <v>4</v>
      </c>
      <c r="AN2336" s="17" t="str" cm="1">
        <f t="array" ref="AN2336">IFERROR(INDEX($T2336:$Z2336,AF2336),"")</f>
        <v/>
      </c>
    </row>
    <row r="2337" spans="1:40" ht="25.5" x14ac:dyDescent="0.2">
      <c r="A2337" s="17" t="str">
        <f t="shared" si="216"/>
        <v>BSc Economics with Econometrics with Industrial Experience: UFS4SBESBE13</v>
      </c>
      <c r="B2337" s="11" t="s">
        <v>1806</v>
      </c>
      <c r="C2337" s="11" t="s">
        <v>31936</v>
      </c>
      <c r="D2337" s="11" t="s">
        <v>1807</v>
      </c>
      <c r="E2337" s="11" t="s">
        <v>344</v>
      </c>
      <c r="F2337" s="11" t="s">
        <v>82</v>
      </c>
      <c r="G2337" s="11" t="s">
        <v>32712</v>
      </c>
      <c r="H2337" s="11" t="s">
        <v>77</v>
      </c>
      <c r="I2337" s="11">
        <v>3</v>
      </c>
      <c r="J2337" s="11" t="s">
        <v>78</v>
      </c>
      <c r="K2337" s="11" t="s">
        <v>32713</v>
      </c>
      <c r="L2337" s="11">
        <v>120</v>
      </c>
      <c r="M2337" s="11">
        <v>0</v>
      </c>
      <c r="N2337" s="11">
        <v>120</v>
      </c>
      <c r="O2337" s="11">
        <v>120</v>
      </c>
      <c r="P2337" s="11">
        <v>120</v>
      </c>
      <c r="Q2337" s="11">
        <v>0</v>
      </c>
      <c r="R2337" s="11">
        <v>120</v>
      </c>
      <c r="S2337" s="11">
        <v>120</v>
      </c>
      <c r="T2337" s="11">
        <v>0</v>
      </c>
      <c r="U2337" s="11">
        <v>2</v>
      </c>
      <c r="V2337" s="11">
        <v>1</v>
      </c>
      <c r="W2337" s="11">
        <v>4</v>
      </c>
      <c r="X2337" s="11">
        <v>0</v>
      </c>
      <c r="Y2337" s="11">
        <v>2</v>
      </c>
      <c r="Z2337" s="11">
        <v>1</v>
      </c>
      <c r="AA2337" s="12" t="s">
        <v>32958</v>
      </c>
      <c r="AB2337" s="17" t="str">
        <f t="shared" si="217"/>
        <v>Programme: BSc Economics with Econometrics with Industrial Experience</v>
      </c>
      <c r="AC2337" s="17">
        <f t="shared" si="218"/>
        <v>2</v>
      </c>
      <c r="AD2337" s="17">
        <f t="shared" si="219"/>
        <v>3</v>
      </c>
      <c r="AE2337" s="17">
        <f t="shared" si="220"/>
        <v>4</v>
      </c>
      <c r="AF2337" s="17" t="str">
        <f t="shared" si="221"/>
        <v/>
      </c>
      <c r="AG2337" s="17" cm="1">
        <f t="array" ref="AG2337">IFERROR(IF(J2337="Level",INDEX($M2337:$S2337,AC2337+1),INDEX($M2337:$S2337,AC2337)),"")</f>
        <v>120</v>
      </c>
      <c r="AH2337" s="17" cm="1">
        <f t="array" ref="AH2337">IFERROR(IF(J2337="Level",INDEX($M2337:$S2337,AD2337+1),INDEX($M2337:$S2337,AD2337)),"")</f>
        <v>120</v>
      </c>
      <c r="AI2337" s="17" cm="1">
        <f t="array" ref="AI2337">IFERROR(INDEX($M2337:$S2337,AE2337),"")</f>
        <v>120</v>
      </c>
      <c r="AJ2337" s="17" t="str" cm="1">
        <f t="array" ref="AJ2337">IFERROR(INDEX($M2337:$S2337,AF2337),"")</f>
        <v/>
      </c>
      <c r="AK2337" s="17" cm="1">
        <f t="array" ref="AK2337">IFERROR(IF(J2337="Level",INDEX($T2337:$Z2337,AC2337+1),INDEX($T2337:$Z2337,AC2337)),"")</f>
        <v>2</v>
      </c>
      <c r="AL2337" s="17" cm="1">
        <f t="array" ref="AL2337">IFERROR(IF(J2337="Level",INDEX($T2337:$Z2337,AD2337+1),INDEX($T2337:$Z2337,AD2337)),"")</f>
        <v>1</v>
      </c>
      <c r="AM2337" s="17" cm="1">
        <f t="array" ref="AM2337">IFERROR(INDEX($T2337:$Z2337,AE2337),"")</f>
        <v>4</v>
      </c>
      <c r="AN2337" s="17" t="str" cm="1">
        <f t="array" ref="AN2337">IFERROR(INDEX($T2337:$Z2337,AF2337),"")</f>
        <v/>
      </c>
    </row>
    <row r="2338" spans="1:40" x14ac:dyDescent="0.2">
      <c r="A2338" s="17" t="str">
        <f t="shared" si="216"/>
        <v>BSc Economics with a Year Abroad: UFS4SBESBE30</v>
      </c>
      <c r="B2338" s="11" t="s">
        <v>1824</v>
      </c>
      <c r="C2338" s="11" t="s">
        <v>31936</v>
      </c>
      <c r="D2338" s="11" t="s">
        <v>1825</v>
      </c>
      <c r="E2338" s="11" t="s">
        <v>344</v>
      </c>
      <c r="F2338" s="11" t="s">
        <v>82</v>
      </c>
      <c r="G2338" s="11" t="s">
        <v>32712</v>
      </c>
      <c r="H2338" s="11" t="s">
        <v>77</v>
      </c>
      <c r="I2338" s="11">
        <v>3</v>
      </c>
      <c r="J2338" s="11" t="s">
        <v>78</v>
      </c>
      <c r="K2338" s="11" t="s">
        <v>32713</v>
      </c>
      <c r="L2338" s="11">
        <v>120</v>
      </c>
      <c r="M2338" s="11">
        <v>0</v>
      </c>
      <c r="N2338" s="11">
        <v>120</v>
      </c>
      <c r="O2338" s="11">
        <v>120</v>
      </c>
      <c r="P2338" s="11">
        <v>120</v>
      </c>
      <c r="Q2338" s="11">
        <v>0</v>
      </c>
      <c r="R2338" s="11">
        <v>120</v>
      </c>
      <c r="S2338" s="11">
        <v>120</v>
      </c>
      <c r="T2338" s="11">
        <v>0</v>
      </c>
      <c r="U2338" s="11">
        <v>2</v>
      </c>
      <c r="V2338" s="11">
        <v>1</v>
      </c>
      <c r="W2338" s="11">
        <v>4</v>
      </c>
      <c r="X2338" s="11">
        <v>0</v>
      </c>
      <c r="Y2338" s="11">
        <v>2</v>
      </c>
      <c r="Z2338" s="11">
        <v>1</v>
      </c>
      <c r="AA2338" s="12" t="s">
        <v>32958</v>
      </c>
      <c r="AB2338" s="17" t="str">
        <f t="shared" si="217"/>
        <v>Programme: BSc Economics with a Year Abroad</v>
      </c>
      <c r="AC2338" s="17">
        <f t="shared" si="218"/>
        <v>2</v>
      </c>
      <c r="AD2338" s="17">
        <f t="shared" si="219"/>
        <v>3</v>
      </c>
      <c r="AE2338" s="17">
        <f t="shared" si="220"/>
        <v>4</v>
      </c>
      <c r="AF2338" s="17" t="str">
        <f t="shared" si="221"/>
        <v/>
      </c>
      <c r="AG2338" s="17" cm="1">
        <f t="array" ref="AG2338">IFERROR(IF(J2338="Level",INDEX($M2338:$S2338,AC2338+1),INDEX($M2338:$S2338,AC2338)),"")</f>
        <v>120</v>
      </c>
      <c r="AH2338" s="17" cm="1">
        <f t="array" ref="AH2338">IFERROR(IF(J2338="Level",INDEX($M2338:$S2338,AD2338+1),INDEX($M2338:$S2338,AD2338)),"")</f>
        <v>120</v>
      </c>
      <c r="AI2338" s="17" cm="1">
        <f t="array" ref="AI2338">IFERROR(INDEX($M2338:$S2338,AE2338),"")</f>
        <v>120</v>
      </c>
      <c r="AJ2338" s="17" t="str" cm="1">
        <f t="array" ref="AJ2338">IFERROR(INDEX($M2338:$S2338,AF2338),"")</f>
        <v/>
      </c>
      <c r="AK2338" s="17" cm="1">
        <f t="array" ref="AK2338">IFERROR(IF(J2338="Level",INDEX($T2338:$Z2338,AC2338+1),INDEX($T2338:$Z2338,AC2338)),"")</f>
        <v>2</v>
      </c>
      <c r="AL2338" s="17" cm="1">
        <f t="array" ref="AL2338">IFERROR(IF(J2338="Level",INDEX($T2338:$Z2338,AD2338+1),INDEX($T2338:$Z2338,AD2338)),"")</f>
        <v>1</v>
      </c>
      <c r="AM2338" s="17" cm="1">
        <f t="array" ref="AM2338">IFERROR(INDEX($T2338:$Z2338,AE2338),"")</f>
        <v>4</v>
      </c>
      <c r="AN2338" s="17" t="str" cm="1">
        <f t="array" ref="AN2338">IFERROR(INDEX($T2338:$Z2338,AF2338),"")</f>
        <v/>
      </c>
    </row>
    <row r="2339" spans="1:40" x14ac:dyDescent="0.2">
      <c r="A2339" s="17" t="str">
        <f t="shared" si="216"/>
        <v>BSc Business Economics with Year Abroad: UFS4SBESBE31</v>
      </c>
      <c r="B2339" s="11" t="s">
        <v>1826</v>
      </c>
      <c r="C2339" s="11" t="s">
        <v>31936</v>
      </c>
      <c r="D2339" s="11" t="s">
        <v>1827</v>
      </c>
      <c r="E2339" s="11" t="s">
        <v>344</v>
      </c>
      <c r="F2339" s="11" t="s">
        <v>82</v>
      </c>
      <c r="G2339" s="11" t="s">
        <v>32712</v>
      </c>
      <c r="H2339" s="11" t="s">
        <v>77</v>
      </c>
      <c r="I2339" s="11">
        <v>3</v>
      </c>
      <c r="J2339" s="11" t="s">
        <v>78</v>
      </c>
      <c r="K2339" s="11" t="s">
        <v>32713</v>
      </c>
      <c r="L2339" s="11">
        <v>120</v>
      </c>
      <c r="M2339" s="11">
        <v>0</v>
      </c>
      <c r="N2339" s="11">
        <v>120</v>
      </c>
      <c r="O2339" s="11">
        <v>120</v>
      </c>
      <c r="P2339" s="11">
        <v>120</v>
      </c>
      <c r="Q2339" s="11">
        <v>0</v>
      </c>
      <c r="R2339" s="11">
        <v>120</v>
      </c>
      <c r="S2339" s="11">
        <v>120</v>
      </c>
      <c r="T2339" s="11">
        <v>0</v>
      </c>
      <c r="U2339" s="11">
        <v>2</v>
      </c>
      <c r="V2339" s="11">
        <v>1</v>
      </c>
      <c r="W2339" s="11">
        <v>4</v>
      </c>
      <c r="X2339" s="11">
        <v>0</v>
      </c>
      <c r="Y2339" s="11">
        <v>2</v>
      </c>
      <c r="Z2339" s="11">
        <v>1</v>
      </c>
      <c r="AA2339" s="12" t="s">
        <v>32958</v>
      </c>
      <c r="AB2339" s="17" t="str">
        <f t="shared" si="217"/>
        <v>Programme: BSc Business Economics with Year Abroad</v>
      </c>
      <c r="AC2339" s="17">
        <f t="shared" si="218"/>
        <v>2</v>
      </c>
      <c r="AD2339" s="17">
        <f t="shared" si="219"/>
        <v>3</v>
      </c>
      <c r="AE2339" s="17">
        <f t="shared" si="220"/>
        <v>4</v>
      </c>
      <c r="AF2339" s="17" t="str">
        <f t="shared" si="221"/>
        <v/>
      </c>
      <c r="AG2339" s="17" cm="1">
        <f t="array" ref="AG2339">IFERROR(IF(J2339="Level",INDEX($M2339:$S2339,AC2339+1),INDEX($M2339:$S2339,AC2339)),"")</f>
        <v>120</v>
      </c>
      <c r="AH2339" s="17" cm="1">
        <f t="array" ref="AH2339">IFERROR(IF(J2339="Level",INDEX($M2339:$S2339,AD2339+1),INDEX($M2339:$S2339,AD2339)),"")</f>
        <v>120</v>
      </c>
      <c r="AI2339" s="17" cm="1">
        <f t="array" ref="AI2339">IFERROR(INDEX($M2339:$S2339,AE2339),"")</f>
        <v>120</v>
      </c>
      <c r="AJ2339" s="17" t="str" cm="1">
        <f t="array" ref="AJ2339">IFERROR(INDEX($M2339:$S2339,AF2339),"")</f>
        <v/>
      </c>
      <c r="AK2339" s="17" cm="1">
        <f t="array" ref="AK2339">IFERROR(IF(J2339="Level",INDEX($T2339:$Z2339,AC2339+1),INDEX($T2339:$Z2339,AC2339)),"")</f>
        <v>2</v>
      </c>
      <c r="AL2339" s="17" cm="1">
        <f t="array" ref="AL2339">IFERROR(IF(J2339="Level",INDEX($T2339:$Z2339,AD2339+1),INDEX($T2339:$Z2339,AD2339)),"")</f>
        <v>1</v>
      </c>
      <c r="AM2339" s="17" cm="1">
        <f t="array" ref="AM2339">IFERROR(INDEX($T2339:$Z2339,AE2339),"")</f>
        <v>4</v>
      </c>
      <c r="AN2339" s="17" t="str" cm="1">
        <f t="array" ref="AN2339">IFERROR(INDEX($T2339:$Z2339,AF2339),"")</f>
        <v/>
      </c>
    </row>
    <row r="2340" spans="1:40" x14ac:dyDescent="0.2">
      <c r="A2340" s="17" t="str">
        <f t="shared" si="216"/>
        <v>BSc Economics with Econometrics with Year Abroad: UFS4SBESBE32</v>
      </c>
      <c r="B2340" s="11" t="s">
        <v>1828</v>
      </c>
      <c r="C2340" s="11" t="s">
        <v>31936</v>
      </c>
      <c r="D2340" s="11" t="s">
        <v>1829</v>
      </c>
      <c r="E2340" s="11" t="s">
        <v>344</v>
      </c>
      <c r="F2340" s="11" t="s">
        <v>82</v>
      </c>
      <c r="G2340" s="11" t="s">
        <v>32712</v>
      </c>
      <c r="H2340" s="11" t="s">
        <v>77</v>
      </c>
      <c r="I2340" s="11">
        <v>3</v>
      </c>
      <c r="J2340" s="11" t="s">
        <v>78</v>
      </c>
      <c r="K2340" s="11" t="s">
        <v>32713</v>
      </c>
      <c r="L2340" s="11">
        <v>120</v>
      </c>
      <c r="M2340" s="11">
        <v>0</v>
      </c>
      <c r="N2340" s="11">
        <v>120</v>
      </c>
      <c r="O2340" s="11">
        <v>120</v>
      </c>
      <c r="P2340" s="11">
        <v>120</v>
      </c>
      <c r="Q2340" s="11">
        <v>0</v>
      </c>
      <c r="R2340" s="11">
        <v>120</v>
      </c>
      <c r="S2340" s="11">
        <v>120</v>
      </c>
      <c r="T2340" s="11">
        <v>0</v>
      </c>
      <c r="U2340" s="11">
        <v>2</v>
      </c>
      <c r="V2340" s="11">
        <v>1</v>
      </c>
      <c r="W2340" s="11">
        <v>4</v>
      </c>
      <c r="X2340" s="11">
        <v>0</v>
      </c>
      <c r="Y2340" s="11">
        <v>2</v>
      </c>
      <c r="Z2340" s="11">
        <v>1</v>
      </c>
      <c r="AA2340" s="12" t="s">
        <v>32958</v>
      </c>
      <c r="AB2340" s="17" t="str">
        <f t="shared" si="217"/>
        <v>Programme: BSc Economics with Econometrics with Year Abroad</v>
      </c>
      <c r="AC2340" s="17">
        <f t="shared" si="218"/>
        <v>2</v>
      </c>
      <c r="AD2340" s="17">
        <f t="shared" si="219"/>
        <v>3</v>
      </c>
      <c r="AE2340" s="17">
        <f t="shared" si="220"/>
        <v>4</v>
      </c>
      <c r="AF2340" s="17" t="str">
        <f t="shared" si="221"/>
        <v/>
      </c>
      <c r="AG2340" s="17" cm="1">
        <f t="array" ref="AG2340">IFERROR(IF(J2340="Level",INDEX($M2340:$S2340,AC2340+1),INDEX($M2340:$S2340,AC2340)),"")</f>
        <v>120</v>
      </c>
      <c r="AH2340" s="17" cm="1">
        <f t="array" ref="AH2340">IFERROR(IF(J2340="Level",INDEX($M2340:$S2340,AD2340+1),INDEX($M2340:$S2340,AD2340)),"")</f>
        <v>120</v>
      </c>
      <c r="AI2340" s="17" cm="1">
        <f t="array" ref="AI2340">IFERROR(INDEX($M2340:$S2340,AE2340),"")</f>
        <v>120</v>
      </c>
      <c r="AJ2340" s="17" t="str" cm="1">
        <f t="array" ref="AJ2340">IFERROR(INDEX($M2340:$S2340,AF2340),"")</f>
        <v/>
      </c>
      <c r="AK2340" s="17" cm="1">
        <f t="array" ref="AK2340">IFERROR(IF(J2340="Level",INDEX($T2340:$Z2340,AC2340+1),INDEX($T2340:$Z2340,AC2340)),"")</f>
        <v>2</v>
      </c>
      <c r="AL2340" s="17" cm="1">
        <f t="array" ref="AL2340">IFERROR(IF(J2340="Level",INDEX($T2340:$Z2340,AD2340+1),INDEX($T2340:$Z2340,AD2340)),"")</f>
        <v>1</v>
      </c>
      <c r="AM2340" s="17" cm="1">
        <f t="array" ref="AM2340">IFERROR(INDEX($T2340:$Z2340,AE2340),"")</f>
        <v>4</v>
      </c>
      <c r="AN2340" s="17" t="str" cm="1">
        <f t="array" ref="AN2340">IFERROR(INDEX($T2340:$Z2340,AF2340),"")</f>
        <v/>
      </c>
    </row>
    <row r="2341" spans="1:40" x14ac:dyDescent="0.2">
      <c r="A2341" s="17" t="str">
        <f t="shared" si="216"/>
        <v>BSc Economics and Finance with Year Abroad: UFS4SBESBE33</v>
      </c>
      <c r="B2341" s="11" t="s">
        <v>1830</v>
      </c>
      <c r="C2341" s="11" t="s">
        <v>31936</v>
      </c>
      <c r="D2341" s="11" t="s">
        <v>1831</v>
      </c>
      <c r="E2341" s="11" t="s">
        <v>344</v>
      </c>
      <c r="F2341" s="11" t="s">
        <v>82</v>
      </c>
      <c r="G2341" s="11" t="s">
        <v>32712</v>
      </c>
      <c r="H2341" s="11" t="s">
        <v>77</v>
      </c>
      <c r="I2341" s="11">
        <v>3</v>
      </c>
      <c r="J2341" s="11" t="s">
        <v>78</v>
      </c>
      <c r="K2341" s="11" t="s">
        <v>32713</v>
      </c>
      <c r="L2341" s="11">
        <v>120</v>
      </c>
      <c r="M2341" s="11">
        <v>0</v>
      </c>
      <c r="N2341" s="11">
        <v>120</v>
      </c>
      <c r="O2341" s="11">
        <v>120</v>
      </c>
      <c r="P2341" s="11">
        <v>120</v>
      </c>
      <c r="Q2341" s="11">
        <v>0</v>
      </c>
      <c r="R2341" s="11">
        <v>120</v>
      </c>
      <c r="S2341" s="11">
        <v>120</v>
      </c>
      <c r="T2341" s="11">
        <v>0</v>
      </c>
      <c r="U2341" s="11">
        <v>2</v>
      </c>
      <c r="V2341" s="11">
        <v>1</v>
      </c>
      <c r="W2341" s="11">
        <v>4</v>
      </c>
      <c r="X2341" s="11">
        <v>0</v>
      </c>
      <c r="Y2341" s="11">
        <v>2</v>
      </c>
      <c r="Z2341" s="11">
        <v>1</v>
      </c>
      <c r="AA2341" s="12" t="s">
        <v>32958</v>
      </c>
      <c r="AB2341" s="17" t="str">
        <f t="shared" si="217"/>
        <v>Programme: BSc Economics and Finance with Year Abroad</v>
      </c>
      <c r="AC2341" s="17">
        <f t="shared" si="218"/>
        <v>2</v>
      </c>
      <c r="AD2341" s="17">
        <f t="shared" si="219"/>
        <v>3</v>
      </c>
      <c r="AE2341" s="17">
        <f t="shared" si="220"/>
        <v>4</v>
      </c>
      <c r="AF2341" s="17" t="str">
        <f t="shared" si="221"/>
        <v/>
      </c>
      <c r="AG2341" s="17" cm="1">
        <f t="array" ref="AG2341">IFERROR(IF(J2341="Level",INDEX($M2341:$S2341,AC2341+1),INDEX($M2341:$S2341,AC2341)),"")</f>
        <v>120</v>
      </c>
      <c r="AH2341" s="17" cm="1">
        <f t="array" ref="AH2341">IFERROR(IF(J2341="Level",INDEX($M2341:$S2341,AD2341+1),INDEX($M2341:$S2341,AD2341)),"")</f>
        <v>120</v>
      </c>
      <c r="AI2341" s="17" cm="1">
        <f t="array" ref="AI2341">IFERROR(INDEX($M2341:$S2341,AE2341),"")</f>
        <v>120</v>
      </c>
      <c r="AJ2341" s="17" t="str" cm="1">
        <f t="array" ref="AJ2341">IFERROR(INDEX($M2341:$S2341,AF2341),"")</f>
        <v/>
      </c>
      <c r="AK2341" s="17" cm="1">
        <f t="array" ref="AK2341">IFERROR(IF(J2341="Level",INDEX($T2341:$Z2341,AC2341+1),INDEX($T2341:$Z2341,AC2341)),"")</f>
        <v>2</v>
      </c>
      <c r="AL2341" s="17" cm="1">
        <f t="array" ref="AL2341">IFERROR(IF(J2341="Level",INDEX($T2341:$Z2341,AD2341+1),INDEX($T2341:$Z2341,AD2341)),"")</f>
        <v>1</v>
      </c>
      <c r="AM2341" s="17" cm="1">
        <f t="array" ref="AM2341">IFERROR(INDEX($T2341:$Z2341,AE2341),"")</f>
        <v>4</v>
      </c>
      <c r="AN2341" s="17" t="str" cm="1">
        <f t="array" ref="AN2341">IFERROR(INDEX($T2341:$Z2341,AF2341),"")</f>
        <v/>
      </c>
    </row>
    <row r="2342" spans="1:40" x14ac:dyDescent="0.2">
      <c r="A2342" s="17" t="str">
        <f t="shared" si="216"/>
        <v>BEng Electronic Engineering with Year in Industry: UFN4ECSECS11</v>
      </c>
      <c r="B2342" s="11" t="s">
        <v>1616</v>
      </c>
      <c r="C2342" s="11" t="s">
        <v>31936</v>
      </c>
      <c r="D2342" s="11" t="s">
        <v>1617</v>
      </c>
      <c r="E2342" s="11" t="s">
        <v>409</v>
      </c>
      <c r="F2342" s="11" t="s">
        <v>82</v>
      </c>
      <c r="G2342" s="11" t="s">
        <v>32712</v>
      </c>
      <c r="H2342" s="11" t="s">
        <v>77</v>
      </c>
      <c r="I2342" s="11">
        <v>3</v>
      </c>
      <c r="J2342" s="11" t="s">
        <v>78</v>
      </c>
      <c r="K2342" s="11" t="s">
        <v>32713</v>
      </c>
      <c r="L2342" s="11">
        <v>120</v>
      </c>
      <c r="M2342" s="11">
        <v>0</v>
      </c>
      <c r="N2342" s="11">
        <v>120</v>
      </c>
      <c r="O2342" s="11">
        <v>120</v>
      </c>
      <c r="P2342" s="11">
        <v>120</v>
      </c>
      <c r="Q2342" s="11">
        <v>0</v>
      </c>
      <c r="R2342" s="11">
        <v>120</v>
      </c>
      <c r="S2342" s="11">
        <v>120</v>
      </c>
      <c r="T2342" s="11">
        <v>0</v>
      </c>
      <c r="U2342" s="11">
        <v>2</v>
      </c>
      <c r="V2342" s="11">
        <v>1</v>
      </c>
      <c r="W2342" s="11">
        <v>4</v>
      </c>
      <c r="X2342" s="11">
        <v>0</v>
      </c>
      <c r="Y2342" s="11">
        <v>2</v>
      </c>
      <c r="Z2342" s="11">
        <v>1</v>
      </c>
      <c r="AA2342" s="12" t="s">
        <v>32958</v>
      </c>
      <c r="AB2342" s="17" t="str">
        <f t="shared" si="217"/>
        <v>Programme: BEng Electronic Engineering with Year in Industry</v>
      </c>
      <c r="AC2342" s="17">
        <f t="shared" si="218"/>
        <v>2</v>
      </c>
      <c r="AD2342" s="17">
        <f t="shared" si="219"/>
        <v>3</v>
      </c>
      <c r="AE2342" s="17">
        <f t="shared" si="220"/>
        <v>4</v>
      </c>
      <c r="AF2342" s="17" t="str">
        <f t="shared" si="221"/>
        <v/>
      </c>
      <c r="AG2342" s="17" cm="1">
        <f t="array" ref="AG2342">IFERROR(IF(J2342="Level",INDEX($M2342:$S2342,AC2342+1),INDEX($M2342:$S2342,AC2342)),"")</f>
        <v>120</v>
      </c>
      <c r="AH2342" s="17" cm="1">
        <f t="array" ref="AH2342">IFERROR(IF(J2342="Level",INDEX($M2342:$S2342,AD2342+1),INDEX($M2342:$S2342,AD2342)),"")</f>
        <v>120</v>
      </c>
      <c r="AI2342" s="17" cm="1">
        <f t="array" ref="AI2342">IFERROR(INDEX($M2342:$S2342,AE2342),"")</f>
        <v>120</v>
      </c>
      <c r="AJ2342" s="17" t="str" cm="1">
        <f t="array" ref="AJ2342">IFERROR(INDEX($M2342:$S2342,AF2342),"")</f>
        <v/>
      </c>
      <c r="AK2342" s="17" cm="1">
        <f t="array" ref="AK2342">IFERROR(IF(J2342="Level",INDEX($T2342:$Z2342,AC2342+1),INDEX($T2342:$Z2342,AC2342)),"")</f>
        <v>2</v>
      </c>
      <c r="AL2342" s="17" cm="1">
        <f t="array" ref="AL2342">IFERROR(IF(J2342="Level",INDEX($T2342:$Z2342,AD2342+1),INDEX($T2342:$Z2342,AD2342)),"")</f>
        <v>1</v>
      </c>
      <c r="AM2342" s="17" cm="1">
        <f t="array" ref="AM2342">IFERROR(INDEX($T2342:$Z2342,AE2342),"")</f>
        <v>4</v>
      </c>
      <c r="AN2342" s="17" t="str" cm="1">
        <f t="array" ref="AN2342">IFERROR(INDEX($T2342:$Z2342,AF2342),"")</f>
        <v/>
      </c>
    </row>
    <row r="2343" spans="1:40" x14ac:dyDescent="0.2">
      <c r="A2343" s="17" t="str">
        <f t="shared" si="216"/>
        <v>BEng Mechanical Engineering with Year in Industry: UFN4ECSECS12</v>
      </c>
      <c r="B2343" s="11" t="s">
        <v>1618</v>
      </c>
      <c r="C2343" s="11" t="s">
        <v>31936</v>
      </c>
      <c r="D2343" s="11" t="s">
        <v>1619</v>
      </c>
      <c r="E2343" s="11" t="s">
        <v>409</v>
      </c>
      <c r="F2343" s="11" t="s">
        <v>82</v>
      </c>
      <c r="G2343" s="11" t="s">
        <v>32712</v>
      </c>
      <c r="H2343" s="11" t="s">
        <v>77</v>
      </c>
      <c r="I2343" s="11">
        <v>3</v>
      </c>
      <c r="J2343" s="11" t="s">
        <v>78</v>
      </c>
      <c r="K2343" s="11" t="s">
        <v>32713</v>
      </c>
      <c r="L2343" s="11">
        <v>120</v>
      </c>
      <c r="M2343" s="11">
        <v>0</v>
      </c>
      <c r="N2343" s="11">
        <v>120</v>
      </c>
      <c r="O2343" s="11">
        <v>120</v>
      </c>
      <c r="P2343" s="11">
        <v>120</v>
      </c>
      <c r="Q2343" s="11">
        <v>0</v>
      </c>
      <c r="R2343" s="11">
        <v>120</v>
      </c>
      <c r="S2343" s="11">
        <v>120</v>
      </c>
      <c r="T2343" s="11">
        <v>0</v>
      </c>
      <c r="U2343" s="11">
        <v>2</v>
      </c>
      <c r="V2343" s="11">
        <v>1</v>
      </c>
      <c r="W2343" s="11">
        <v>4</v>
      </c>
      <c r="X2343" s="11">
        <v>0</v>
      </c>
      <c r="Y2343" s="11">
        <v>2</v>
      </c>
      <c r="Z2343" s="11">
        <v>1</v>
      </c>
      <c r="AA2343" s="12" t="s">
        <v>32958</v>
      </c>
      <c r="AB2343" s="17" t="str">
        <f t="shared" si="217"/>
        <v>Programme: BEng Mechanical Engineering with Year in Industry</v>
      </c>
      <c r="AC2343" s="17">
        <f t="shared" si="218"/>
        <v>2</v>
      </c>
      <c r="AD2343" s="17">
        <f t="shared" si="219"/>
        <v>3</v>
      </c>
      <c r="AE2343" s="17">
        <f t="shared" si="220"/>
        <v>4</v>
      </c>
      <c r="AF2343" s="17" t="str">
        <f t="shared" si="221"/>
        <v/>
      </c>
      <c r="AG2343" s="17" cm="1">
        <f t="array" ref="AG2343">IFERROR(IF(J2343="Level",INDEX($M2343:$S2343,AC2343+1),INDEX($M2343:$S2343,AC2343)),"")</f>
        <v>120</v>
      </c>
      <c r="AH2343" s="17" cm="1">
        <f t="array" ref="AH2343">IFERROR(IF(J2343="Level",INDEX($M2343:$S2343,AD2343+1),INDEX($M2343:$S2343,AD2343)),"")</f>
        <v>120</v>
      </c>
      <c r="AI2343" s="17" cm="1">
        <f t="array" ref="AI2343">IFERROR(INDEX($M2343:$S2343,AE2343),"")</f>
        <v>120</v>
      </c>
      <c r="AJ2343" s="17" t="str" cm="1">
        <f t="array" ref="AJ2343">IFERROR(INDEX($M2343:$S2343,AF2343),"")</f>
        <v/>
      </c>
      <c r="AK2343" s="17" cm="1">
        <f t="array" ref="AK2343">IFERROR(IF(J2343="Level",INDEX($T2343:$Z2343,AC2343+1),INDEX($T2343:$Z2343,AC2343)),"")</f>
        <v>2</v>
      </c>
      <c r="AL2343" s="17" cm="1">
        <f t="array" ref="AL2343">IFERROR(IF(J2343="Level",INDEX($T2343:$Z2343,AD2343+1),INDEX($T2343:$Z2343,AD2343)),"")</f>
        <v>1</v>
      </c>
      <c r="AM2343" s="17" cm="1">
        <f t="array" ref="AM2343">IFERROR(INDEX($T2343:$Z2343,AE2343),"")</f>
        <v>4</v>
      </c>
      <c r="AN2343" s="17" t="str" cm="1">
        <f t="array" ref="AN2343">IFERROR(INDEX($T2343:$Z2343,AF2343),"")</f>
        <v/>
      </c>
    </row>
    <row r="2344" spans="1:40" x14ac:dyDescent="0.2">
      <c r="A2344" s="17" t="str">
        <f t="shared" si="216"/>
        <v>BEng Engineering and Management with Year in Industry: UFN4ECSECS14</v>
      </c>
      <c r="B2344" s="11" t="s">
        <v>1620</v>
      </c>
      <c r="C2344" s="11" t="s">
        <v>31936</v>
      </c>
      <c r="D2344" s="11" t="s">
        <v>1621</v>
      </c>
      <c r="E2344" s="11" t="s">
        <v>409</v>
      </c>
      <c r="F2344" s="11" t="s">
        <v>82</v>
      </c>
      <c r="G2344" s="11" t="s">
        <v>32712</v>
      </c>
      <c r="H2344" s="11" t="s">
        <v>77</v>
      </c>
      <c r="I2344" s="11">
        <v>3</v>
      </c>
      <c r="J2344" s="11" t="s">
        <v>78</v>
      </c>
      <c r="K2344" s="11" t="s">
        <v>32713</v>
      </c>
      <c r="L2344" s="11">
        <v>120</v>
      </c>
      <c r="M2344" s="11">
        <v>0</v>
      </c>
      <c r="N2344" s="11">
        <v>120</v>
      </c>
      <c r="O2344" s="11">
        <v>120</v>
      </c>
      <c r="P2344" s="11">
        <v>120</v>
      </c>
      <c r="Q2344" s="11">
        <v>0</v>
      </c>
      <c r="R2344" s="11">
        <v>120</v>
      </c>
      <c r="S2344" s="11">
        <v>120</v>
      </c>
      <c r="T2344" s="11">
        <v>0</v>
      </c>
      <c r="U2344" s="11">
        <v>2</v>
      </c>
      <c r="V2344" s="11">
        <v>1</v>
      </c>
      <c r="W2344" s="11">
        <v>4</v>
      </c>
      <c r="X2344" s="11">
        <v>0</v>
      </c>
      <c r="Y2344" s="11">
        <v>2</v>
      </c>
      <c r="Z2344" s="11">
        <v>1</v>
      </c>
      <c r="AA2344" s="12" t="s">
        <v>32958</v>
      </c>
      <c r="AB2344" s="17" t="str">
        <f t="shared" si="217"/>
        <v>Programme: BEng Engineering and Management with Year in Industry</v>
      </c>
      <c r="AC2344" s="17">
        <f t="shared" si="218"/>
        <v>2</v>
      </c>
      <c r="AD2344" s="17">
        <f t="shared" si="219"/>
        <v>3</v>
      </c>
      <c r="AE2344" s="17">
        <f t="shared" si="220"/>
        <v>4</v>
      </c>
      <c r="AF2344" s="17" t="str">
        <f t="shared" si="221"/>
        <v/>
      </c>
      <c r="AG2344" s="17" cm="1">
        <f t="array" ref="AG2344">IFERROR(IF(J2344="Level",INDEX($M2344:$S2344,AC2344+1),INDEX($M2344:$S2344,AC2344)),"")</f>
        <v>120</v>
      </c>
      <c r="AH2344" s="17" cm="1">
        <f t="array" ref="AH2344">IFERROR(IF(J2344="Level",INDEX($M2344:$S2344,AD2344+1),INDEX($M2344:$S2344,AD2344)),"")</f>
        <v>120</v>
      </c>
      <c r="AI2344" s="17" cm="1">
        <f t="array" ref="AI2344">IFERROR(INDEX($M2344:$S2344,AE2344),"")</f>
        <v>120</v>
      </c>
      <c r="AJ2344" s="17" t="str" cm="1">
        <f t="array" ref="AJ2344">IFERROR(INDEX($M2344:$S2344,AF2344),"")</f>
        <v/>
      </c>
      <c r="AK2344" s="17" cm="1">
        <f t="array" ref="AK2344">IFERROR(IF(J2344="Level",INDEX($T2344:$Z2344,AC2344+1),INDEX($T2344:$Z2344,AC2344)),"")</f>
        <v>2</v>
      </c>
      <c r="AL2344" s="17" cm="1">
        <f t="array" ref="AL2344">IFERROR(IF(J2344="Level",INDEX($T2344:$Z2344,AD2344+1),INDEX($T2344:$Z2344,AD2344)),"")</f>
        <v>1</v>
      </c>
      <c r="AM2344" s="17" cm="1">
        <f t="array" ref="AM2344">IFERROR(INDEX($T2344:$Z2344,AE2344),"")</f>
        <v>4</v>
      </c>
      <c r="AN2344" s="17" t="str" cm="1">
        <f t="array" ref="AN2344">IFERROR(INDEX($T2344:$Z2344,AF2344),"")</f>
        <v/>
      </c>
    </row>
    <row r="2345" spans="1:40" x14ac:dyDescent="0.2">
      <c r="A2345" s="17" t="str">
        <f t="shared" si="216"/>
        <v>BEng Civil Engineering with Year in Industry: UFN4ECSECS15</v>
      </c>
      <c r="B2345" s="11" t="s">
        <v>1622</v>
      </c>
      <c r="C2345" s="11" t="s">
        <v>31936</v>
      </c>
      <c r="D2345" s="11" t="s">
        <v>1623</v>
      </c>
      <c r="E2345" s="11" t="s">
        <v>409</v>
      </c>
      <c r="F2345" s="11" t="s">
        <v>82</v>
      </c>
      <c r="G2345" s="11" t="s">
        <v>32712</v>
      </c>
      <c r="H2345" s="11" t="s">
        <v>77</v>
      </c>
      <c r="I2345" s="11">
        <v>3</v>
      </c>
      <c r="J2345" s="11" t="s">
        <v>78</v>
      </c>
      <c r="K2345" s="11" t="s">
        <v>32713</v>
      </c>
      <c r="L2345" s="11">
        <v>120</v>
      </c>
      <c r="M2345" s="11">
        <v>0</v>
      </c>
      <c r="N2345" s="11">
        <v>120</v>
      </c>
      <c r="O2345" s="11">
        <v>120</v>
      </c>
      <c r="P2345" s="11">
        <v>120</v>
      </c>
      <c r="Q2345" s="11">
        <v>0</v>
      </c>
      <c r="R2345" s="11">
        <v>120</v>
      </c>
      <c r="S2345" s="11">
        <v>120</v>
      </c>
      <c r="T2345" s="11">
        <v>0</v>
      </c>
      <c r="U2345" s="11">
        <v>2</v>
      </c>
      <c r="V2345" s="11">
        <v>1</v>
      </c>
      <c r="W2345" s="11">
        <v>4</v>
      </c>
      <c r="X2345" s="11">
        <v>0</v>
      </c>
      <c r="Y2345" s="11">
        <v>2</v>
      </c>
      <c r="Z2345" s="11">
        <v>1</v>
      </c>
      <c r="AA2345" s="12" t="s">
        <v>32958</v>
      </c>
      <c r="AB2345" s="17" t="str">
        <f t="shared" si="217"/>
        <v>Programme: BEng Civil Engineering with Year in Industry</v>
      </c>
      <c r="AC2345" s="17">
        <f t="shared" si="218"/>
        <v>2</v>
      </c>
      <c r="AD2345" s="17">
        <f t="shared" si="219"/>
        <v>3</v>
      </c>
      <c r="AE2345" s="17">
        <f t="shared" si="220"/>
        <v>4</v>
      </c>
      <c r="AF2345" s="17" t="str">
        <f t="shared" si="221"/>
        <v/>
      </c>
      <c r="AG2345" s="17" cm="1">
        <f t="array" ref="AG2345">IFERROR(IF(J2345="Level",INDEX($M2345:$S2345,AC2345+1),INDEX($M2345:$S2345,AC2345)),"")</f>
        <v>120</v>
      </c>
      <c r="AH2345" s="17" cm="1">
        <f t="array" ref="AH2345">IFERROR(IF(J2345="Level",INDEX($M2345:$S2345,AD2345+1),INDEX($M2345:$S2345,AD2345)),"")</f>
        <v>120</v>
      </c>
      <c r="AI2345" s="17" cm="1">
        <f t="array" ref="AI2345">IFERROR(INDEX($M2345:$S2345,AE2345),"")</f>
        <v>120</v>
      </c>
      <c r="AJ2345" s="17" t="str" cm="1">
        <f t="array" ref="AJ2345">IFERROR(INDEX($M2345:$S2345,AF2345),"")</f>
        <v/>
      </c>
      <c r="AK2345" s="17" cm="1">
        <f t="array" ref="AK2345">IFERROR(IF(J2345="Level",INDEX($T2345:$Z2345,AC2345+1),INDEX($T2345:$Z2345,AC2345)),"")</f>
        <v>2</v>
      </c>
      <c r="AL2345" s="17" cm="1">
        <f t="array" ref="AL2345">IFERROR(IF(J2345="Level",INDEX($T2345:$Z2345,AD2345+1),INDEX($T2345:$Z2345,AD2345)),"")</f>
        <v>1</v>
      </c>
      <c r="AM2345" s="17" cm="1">
        <f t="array" ref="AM2345">IFERROR(INDEX($T2345:$Z2345,AE2345),"")</f>
        <v>4</v>
      </c>
      <c r="AN2345" s="17" t="str" cm="1">
        <f t="array" ref="AN2345">IFERROR(INDEX($T2345:$Z2345,AF2345),"")</f>
        <v/>
      </c>
    </row>
    <row r="2346" spans="1:40" ht="25.5" x14ac:dyDescent="0.2">
      <c r="A2346" s="17" t="str">
        <f t="shared" si="216"/>
        <v>BEng Engineering and Entrepreneurship with Year in Industry: UFN4ECSECS16</v>
      </c>
      <c r="B2346" s="11" t="s">
        <v>1624</v>
      </c>
      <c r="C2346" s="11" t="s">
        <v>31936</v>
      </c>
      <c r="D2346" s="11" t="s">
        <v>1625</v>
      </c>
      <c r="E2346" s="11" t="s">
        <v>409</v>
      </c>
      <c r="F2346" s="11" t="s">
        <v>82</v>
      </c>
      <c r="G2346" s="11" t="s">
        <v>32712</v>
      </c>
      <c r="H2346" s="11" t="s">
        <v>77</v>
      </c>
      <c r="I2346" s="11">
        <v>3</v>
      </c>
      <c r="J2346" s="11" t="s">
        <v>78</v>
      </c>
      <c r="K2346" s="11" t="s">
        <v>32713</v>
      </c>
      <c r="L2346" s="11">
        <v>120</v>
      </c>
      <c r="M2346" s="11">
        <v>0</v>
      </c>
      <c r="N2346" s="11">
        <v>120</v>
      </c>
      <c r="O2346" s="11">
        <v>120</v>
      </c>
      <c r="P2346" s="11">
        <v>120</v>
      </c>
      <c r="Q2346" s="11">
        <v>0</v>
      </c>
      <c r="R2346" s="11">
        <v>120</v>
      </c>
      <c r="S2346" s="11">
        <v>120</v>
      </c>
      <c r="T2346" s="11">
        <v>0</v>
      </c>
      <c r="U2346" s="11">
        <v>2</v>
      </c>
      <c r="V2346" s="11">
        <v>1</v>
      </c>
      <c r="W2346" s="11">
        <v>4</v>
      </c>
      <c r="X2346" s="11">
        <v>0</v>
      </c>
      <c r="Y2346" s="11">
        <v>2</v>
      </c>
      <c r="Z2346" s="11">
        <v>1</v>
      </c>
      <c r="AA2346" s="12" t="s">
        <v>32958</v>
      </c>
      <c r="AB2346" s="17" t="str">
        <f t="shared" si="217"/>
        <v>Programme: BEng Engineering and Entrepreneurship with Year in Industry</v>
      </c>
      <c r="AC2346" s="17">
        <f t="shared" si="218"/>
        <v>2</v>
      </c>
      <c r="AD2346" s="17">
        <f t="shared" si="219"/>
        <v>3</v>
      </c>
      <c r="AE2346" s="17">
        <f t="shared" si="220"/>
        <v>4</v>
      </c>
      <c r="AF2346" s="17" t="str">
        <f t="shared" si="221"/>
        <v/>
      </c>
      <c r="AG2346" s="17" cm="1">
        <f t="array" ref="AG2346">IFERROR(IF(J2346="Level",INDEX($M2346:$S2346,AC2346+1),INDEX($M2346:$S2346,AC2346)),"")</f>
        <v>120</v>
      </c>
      <c r="AH2346" s="17" cm="1">
        <f t="array" ref="AH2346">IFERROR(IF(J2346="Level",INDEX($M2346:$S2346,AD2346+1),INDEX($M2346:$S2346,AD2346)),"")</f>
        <v>120</v>
      </c>
      <c r="AI2346" s="17" cm="1">
        <f t="array" ref="AI2346">IFERROR(INDEX($M2346:$S2346,AE2346),"")</f>
        <v>120</v>
      </c>
      <c r="AJ2346" s="17" t="str" cm="1">
        <f t="array" ref="AJ2346">IFERROR(INDEX($M2346:$S2346,AF2346),"")</f>
        <v/>
      </c>
      <c r="AK2346" s="17" cm="1">
        <f t="array" ref="AK2346">IFERROR(IF(J2346="Level",INDEX($T2346:$Z2346,AC2346+1),INDEX($T2346:$Z2346,AC2346)),"")</f>
        <v>2</v>
      </c>
      <c r="AL2346" s="17" cm="1">
        <f t="array" ref="AL2346">IFERROR(IF(J2346="Level",INDEX($T2346:$Z2346,AD2346+1),INDEX($T2346:$Z2346,AD2346)),"")</f>
        <v>1</v>
      </c>
      <c r="AM2346" s="17" cm="1">
        <f t="array" ref="AM2346">IFERROR(INDEX($T2346:$Z2346,AE2346),"")</f>
        <v>4</v>
      </c>
      <c r="AN2346" s="17" t="str" cm="1">
        <f t="array" ref="AN2346">IFERROR(INDEX($T2346:$Z2346,AF2346),"")</f>
        <v/>
      </c>
    </row>
    <row r="2347" spans="1:40" ht="25.5" x14ac:dyDescent="0.2">
      <c r="A2347" s="17" t="str">
        <f t="shared" si="216"/>
        <v>BSc Sustainable Energy Futures with Industrial Placement - Cornwall: UFS4ECSECSCA</v>
      </c>
      <c r="B2347" s="11" t="s">
        <v>1680</v>
      </c>
      <c r="C2347" s="11" t="s">
        <v>31936</v>
      </c>
      <c r="D2347" s="11" t="s">
        <v>1681</v>
      </c>
      <c r="E2347" s="11" t="s">
        <v>409</v>
      </c>
      <c r="F2347" s="11" t="s">
        <v>82</v>
      </c>
      <c r="G2347" s="11" t="s">
        <v>32712</v>
      </c>
      <c r="H2347" s="11" t="s">
        <v>77</v>
      </c>
      <c r="I2347" s="11">
        <v>3</v>
      </c>
      <c r="J2347" s="11" t="s">
        <v>78</v>
      </c>
      <c r="K2347" s="11" t="s">
        <v>32713</v>
      </c>
      <c r="L2347" s="11">
        <v>120</v>
      </c>
      <c r="M2347" s="11">
        <v>0</v>
      </c>
      <c r="N2347" s="11">
        <v>120</v>
      </c>
      <c r="O2347" s="11">
        <v>120</v>
      </c>
      <c r="P2347" s="11">
        <v>120</v>
      </c>
      <c r="Q2347" s="11">
        <v>0</v>
      </c>
      <c r="R2347" s="11">
        <v>120</v>
      </c>
      <c r="S2347" s="11">
        <v>120</v>
      </c>
      <c r="T2347" s="11">
        <v>0</v>
      </c>
      <c r="U2347" s="11">
        <v>2</v>
      </c>
      <c r="V2347" s="11">
        <v>1</v>
      </c>
      <c r="W2347" s="11">
        <v>4</v>
      </c>
      <c r="X2347" s="11">
        <v>0</v>
      </c>
      <c r="Y2347" s="11">
        <v>2</v>
      </c>
      <c r="Z2347" s="11">
        <v>1</v>
      </c>
      <c r="AA2347" s="12" t="s">
        <v>32958</v>
      </c>
      <c r="AB2347" s="17" t="str">
        <f t="shared" si="217"/>
        <v>Programme: BSc Sustainable Energy Futures with Industrial Placement - Cornwall</v>
      </c>
      <c r="AC2347" s="17">
        <f t="shared" si="218"/>
        <v>2</v>
      </c>
      <c r="AD2347" s="17">
        <f t="shared" si="219"/>
        <v>3</v>
      </c>
      <c r="AE2347" s="17">
        <f t="shared" si="220"/>
        <v>4</v>
      </c>
      <c r="AF2347" s="17" t="str">
        <f t="shared" si="221"/>
        <v/>
      </c>
      <c r="AG2347" s="17" cm="1">
        <f t="array" ref="AG2347">IFERROR(IF(J2347="Level",INDEX($M2347:$S2347,AC2347+1),INDEX($M2347:$S2347,AC2347)),"")</f>
        <v>120</v>
      </c>
      <c r="AH2347" s="17" cm="1">
        <f t="array" ref="AH2347">IFERROR(IF(J2347="Level",INDEX($M2347:$S2347,AD2347+1),INDEX($M2347:$S2347,AD2347)),"")</f>
        <v>120</v>
      </c>
      <c r="AI2347" s="17" cm="1">
        <f t="array" ref="AI2347">IFERROR(INDEX($M2347:$S2347,AE2347),"")</f>
        <v>120</v>
      </c>
      <c r="AJ2347" s="17" t="str" cm="1">
        <f t="array" ref="AJ2347">IFERROR(INDEX($M2347:$S2347,AF2347),"")</f>
        <v/>
      </c>
      <c r="AK2347" s="17" cm="1">
        <f t="array" ref="AK2347">IFERROR(IF(J2347="Level",INDEX($T2347:$Z2347,AC2347+1),INDEX($T2347:$Z2347,AC2347)),"")</f>
        <v>2</v>
      </c>
      <c r="AL2347" s="17" cm="1">
        <f t="array" ref="AL2347">IFERROR(IF(J2347="Level",INDEX($T2347:$Z2347,AD2347+1),INDEX($T2347:$Z2347,AD2347)),"")</f>
        <v>1</v>
      </c>
      <c r="AM2347" s="17" cm="1">
        <f t="array" ref="AM2347">IFERROR(INDEX($T2347:$Z2347,AE2347),"")</f>
        <v>4</v>
      </c>
      <c r="AN2347" s="17" t="str" cm="1">
        <f t="array" ref="AN2347">IFERROR(INDEX($T2347:$Z2347,AF2347),"")</f>
        <v/>
      </c>
    </row>
    <row r="2348" spans="1:40" ht="25.5" x14ac:dyDescent="0.2">
      <c r="A2348" s="17" t="str">
        <f t="shared" si="216"/>
        <v>BSc Sustainable Energy Futures with Study Abroad - Cornwall: UFS4ECSECSCB</v>
      </c>
      <c r="B2348" s="11" t="s">
        <v>1682</v>
      </c>
      <c r="C2348" s="11" t="s">
        <v>31936</v>
      </c>
      <c r="D2348" s="11" t="s">
        <v>1683</v>
      </c>
      <c r="E2348" s="11" t="s">
        <v>409</v>
      </c>
      <c r="F2348" s="11" t="s">
        <v>82</v>
      </c>
      <c r="G2348" s="11" t="s">
        <v>32712</v>
      </c>
      <c r="H2348" s="11" t="s">
        <v>77</v>
      </c>
      <c r="I2348" s="11">
        <v>3</v>
      </c>
      <c r="J2348" s="11" t="s">
        <v>78</v>
      </c>
      <c r="K2348" s="11" t="s">
        <v>32713</v>
      </c>
      <c r="L2348" s="11">
        <v>120</v>
      </c>
      <c r="M2348" s="11">
        <v>0</v>
      </c>
      <c r="N2348" s="11">
        <v>120</v>
      </c>
      <c r="O2348" s="11">
        <v>120</v>
      </c>
      <c r="P2348" s="11">
        <v>120</v>
      </c>
      <c r="Q2348" s="11">
        <v>0</v>
      </c>
      <c r="R2348" s="11">
        <v>120</v>
      </c>
      <c r="S2348" s="11">
        <v>120</v>
      </c>
      <c r="T2348" s="11">
        <v>0</v>
      </c>
      <c r="U2348" s="11">
        <v>2</v>
      </c>
      <c r="V2348" s="11">
        <v>1</v>
      </c>
      <c r="W2348" s="11">
        <v>4</v>
      </c>
      <c r="X2348" s="11">
        <v>0</v>
      </c>
      <c r="Y2348" s="11">
        <v>2</v>
      </c>
      <c r="Z2348" s="11">
        <v>1</v>
      </c>
      <c r="AA2348" s="12" t="s">
        <v>32958</v>
      </c>
      <c r="AB2348" s="17" t="str">
        <f t="shared" si="217"/>
        <v>Programme: BSc Sustainable Energy Futures with Study Abroad - Cornwall</v>
      </c>
      <c r="AC2348" s="17">
        <f t="shared" si="218"/>
        <v>2</v>
      </c>
      <c r="AD2348" s="17">
        <f t="shared" si="219"/>
        <v>3</v>
      </c>
      <c r="AE2348" s="17">
        <f t="shared" si="220"/>
        <v>4</v>
      </c>
      <c r="AF2348" s="17" t="str">
        <f t="shared" si="221"/>
        <v/>
      </c>
      <c r="AG2348" s="17" cm="1">
        <f t="array" ref="AG2348">IFERROR(IF(J2348="Level",INDEX($M2348:$S2348,AC2348+1),INDEX($M2348:$S2348,AC2348)),"")</f>
        <v>120</v>
      </c>
      <c r="AH2348" s="17" cm="1">
        <f t="array" ref="AH2348">IFERROR(IF(J2348="Level",INDEX($M2348:$S2348,AD2348+1),INDEX($M2348:$S2348,AD2348)),"")</f>
        <v>120</v>
      </c>
      <c r="AI2348" s="17" cm="1">
        <f t="array" ref="AI2348">IFERROR(INDEX($M2348:$S2348,AE2348),"")</f>
        <v>120</v>
      </c>
      <c r="AJ2348" s="17" t="str" cm="1">
        <f t="array" ref="AJ2348">IFERROR(INDEX($M2348:$S2348,AF2348),"")</f>
        <v/>
      </c>
      <c r="AK2348" s="17" cm="1">
        <f t="array" ref="AK2348">IFERROR(IF(J2348="Level",INDEX($T2348:$Z2348,AC2348+1),INDEX($T2348:$Z2348,AC2348)),"")</f>
        <v>2</v>
      </c>
      <c r="AL2348" s="17" cm="1">
        <f t="array" ref="AL2348">IFERROR(IF(J2348="Level",INDEX($T2348:$Z2348,AD2348+1),INDEX($T2348:$Z2348,AD2348)),"")</f>
        <v>1</v>
      </c>
      <c r="AM2348" s="17" cm="1">
        <f t="array" ref="AM2348">IFERROR(INDEX($T2348:$Z2348,AE2348),"")</f>
        <v>4</v>
      </c>
      <c r="AN2348" s="17" t="str" cm="1">
        <f t="array" ref="AN2348">IFERROR(INDEX($T2348:$Z2348,AF2348),"")</f>
        <v/>
      </c>
    </row>
    <row r="2349" spans="1:40" x14ac:dyDescent="0.2">
      <c r="A2349" s="17" t="str">
        <f t="shared" si="216"/>
        <v>BSc Finance with Industrial Experience: UFS4SBESBE59</v>
      </c>
      <c r="B2349" s="11" t="s">
        <v>1854</v>
      </c>
      <c r="C2349" s="11" t="s">
        <v>31936</v>
      </c>
      <c r="D2349" s="11" t="s">
        <v>1855</v>
      </c>
      <c r="E2349" s="11" t="s">
        <v>32190</v>
      </c>
      <c r="F2349" s="11" t="s">
        <v>82</v>
      </c>
      <c r="G2349" s="11" t="s">
        <v>32712</v>
      </c>
      <c r="H2349" s="11" t="s">
        <v>77</v>
      </c>
      <c r="I2349" s="11">
        <v>3</v>
      </c>
      <c r="J2349" s="11" t="s">
        <v>78</v>
      </c>
      <c r="K2349" s="11" t="s">
        <v>32713</v>
      </c>
      <c r="L2349" s="11">
        <v>120</v>
      </c>
      <c r="M2349" s="11">
        <v>0</v>
      </c>
      <c r="N2349" s="11">
        <v>120</v>
      </c>
      <c r="O2349" s="11">
        <v>120</v>
      </c>
      <c r="P2349" s="11">
        <v>120</v>
      </c>
      <c r="Q2349" s="11">
        <v>0</v>
      </c>
      <c r="R2349" s="11">
        <v>120</v>
      </c>
      <c r="S2349" s="11">
        <v>120</v>
      </c>
      <c r="T2349" s="11">
        <v>0</v>
      </c>
      <c r="U2349" s="11">
        <v>2</v>
      </c>
      <c r="V2349" s="11">
        <v>1</v>
      </c>
      <c r="W2349" s="11">
        <v>4</v>
      </c>
      <c r="X2349" s="11">
        <v>0</v>
      </c>
      <c r="Y2349" s="11">
        <v>2</v>
      </c>
      <c r="Z2349" s="11">
        <v>1</v>
      </c>
      <c r="AA2349" s="12" t="s">
        <v>32958</v>
      </c>
      <c r="AB2349" s="17" t="str">
        <f t="shared" si="217"/>
        <v>Programme: BSc Finance with Industrial Experience</v>
      </c>
      <c r="AC2349" s="17">
        <f t="shared" si="218"/>
        <v>2</v>
      </c>
      <c r="AD2349" s="17">
        <f t="shared" si="219"/>
        <v>3</v>
      </c>
      <c r="AE2349" s="17">
        <f t="shared" si="220"/>
        <v>4</v>
      </c>
      <c r="AF2349" s="17" t="str">
        <f t="shared" si="221"/>
        <v/>
      </c>
      <c r="AG2349" s="17" cm="1">
        <f t="array" ref="AG2349">IFERROR(IF(J2349="Level",INDEX($M2349:$S2349,AC2349+1),INDEX($M2349:$S2349,AC2349)),"")</f>
        <v>120</v>
      </c>
      <c r="AH2349" s="17" cm="1">
        <f t="array" ref="AH2349">IFERROR(IF(J2349="Level",INDEX($M2349:$S2349,AD2349+1),INDEX($M2349:$S2349,AD2349)),"")</f>
        <v>120</v>
      </c>
      <c r="AI2349" s="17" cm="1">
        <f t="array" ref="AI2349">IFERROR(INDEX($M2349:$S2349,AE2349),"")</f>
        <v>120</v>
      </c>
      <c r="AJ2349" s="17" t="str" cm="1">
        <f t="array" ref="AJ2349">IFERROR(INDEX($M2349:$S2349,AF2349),"")</f>
        <v/>
      </c>
      <c r="AK2349" s="17" cm="1">
        <f t="array" ref="AK2349">IFERROR(IF(J2349="Level",INDEX($T2349:$Z2349,AC2349+1),INDEX($T2349:$Z2349,AC2349)),"")</f>
        <v>2</v>
      </c>
      <c r="AL2349" s="17" cm="1">
        <f t="array" ref="AL2349">IFERROR(IF(J2349="Level",INDEX($T2349:$Z2349,AD2349+1),INDEX($T2349:$Z2349,AD2349)),"")</f>
        <v>1</v>
      </c>
      <c r="AM2349" s="17" cm="1">
        <f t="array" ref="AM2349">IFERROR(INDEX($T2349:$Z2349,AE2349),"")</f>
        <v>4</v>
      </c>
      <c r="AN2349" s="17" t="str" cm="1">
        <f t="array" ref="AN2349">IFERROR(INDEX($T2349:$Z2349,AF2349),"")</f>
        <v/>
      </c>
    </row>
    <row r="2350" spans="1:40" ht="25.5" x14ac:dyDescent="0.2">
      <c r="A2350" s="17" t="str">
        <f t="shared" si="216"/>
        <v>BSc Finance: Investment Banking with Industrial Experience: UFS4SBESBE60</v>
      </c>
      <c r="B2350" s="11" t="s">
        <v>1856</v>
      </c>
      <c r="C2350" s="11" t="s">
        <v>31936</v>
      </c>
      <c r="D2350" s="11" t="s">
        <v>1857</v>
      </c>
      <c r="E2350" s="11" t="s">
        <v>32190</v>
      </c>
      <c r="F2350" s="11" t="s">
        <v>82</v>
      </c>
      <c r="G2350" s="11" t="s">
        <v>32712</v>
      </c>
      <c r="H2350" s="11" t="s">
        <v>77</v>
      </c>
      <c r="I2350" s="11">
        <v>3</v>
      </c>
      <c r="J2350" s="11" t="s">
        <v>78</v>
      </c>
      <c r="K2350" s="11" t="s">
        <v>32713</v>
      </c>
      <c r="L2350" s="11">
        <v>120</v>
      </c>
      <c r="M2350" s="11">
        <v>0</v>
      </c>
      <c r="N2350" s="11">
        <v>120</v>
      </c>
      <c r="O2350" s="11">
        <v>120</v>
      </c>
      <c r="P2350" s="11">
        <v>120</v>
      </c>
      <c r="Q2350" s="11">
        <v>0</v>
      </c>
      <c r="R2350" s="11">
        <v>120</v>
      </c>
      <c r="S2350" s="11">
        <v>120</v>
      </c>
      <c r="T2350" s="11">
        <v>0</v>
      </c>
      <c r="U2350" s="11">
        <v>2</v>
      </c>
      <c r="V2350" s="11">
        <v>1</v>
      </c>
      <c r="W2350" s="11">
        <v>4</v>
      </c>
      <c r="X2350" s="11">
        <v>0</v>
      </c>
      <c r="Y2350" s="11">
        <v>2</v>
      </c>
      <c r="Z2350" s="11">
        <v>1</v>
      </c>
      <c r="AA2350" s="12" t="s">
        <v>32958</v>
      </c>
      <c r="AB2350" s="17" t="str">
        <f t="shared" si="217"/>
        <v>Programme: BSc Finance: Investment Banking with Industrial Experience</v>
      </c>
      <c r="AC2350" s="17">
        <f t="shared" si="218"/>
        <v>2</v>
      </c>
      <c r="AD2350" s="17">
        <f t="shared" si="219"/>
        <v>3</v>
      </c>
      <c r="AE2350" s="17">
        <f t="shared" si="220"/>
        <v>4</v>
      </c>
      <c r="AF2350" s="17" t="str">
        <f t="shared" si="221"/>
        <v/>
      </c>
      <c r="AG2350" s="17" cm="1">
        <f t="array" ref="AG2350">IFERROR(IF(J2350="Level",INDEX($M2350:$S2350,AC2350+1),INDEX($M2350:$S2350,AC2350)),"")</f>
        <v>120</v>
      </c>
      <c r="AH2350" s="17" cm="1">
        <f t="array" ref="AH2350">IFERROR(IF(J2350="Level",INDEX($M2350:$S2350,AD2350+1),INDEX($M2350:$S2350,AD2350)),"")</f>
        <v>120</v>
      </c>
      <c r="AI2350" s="17" cm="1">
        <f t="array" ref="AI2350">IFERROR(INDEX($M2350:$S2350,AE2350),"")</f>
        <v>120</v>
      </c>
      <c r="AJ2350" s="17" t="str" cm="1">
        <f t="array" ref="AJ2350">IFERROR(INDEX($M2350:$S2350,AF2350),"")</f>
        <v/>
      </c>
      <c r="AK2350" s="17" cm="1">
        <f t="array" ref="AK2350">IFERROR(IF(J2350="Level",INDEX($T2350:$Z2350,AC2350+1),INDEX($T2350:$Z2350,AC2350)),"")</f>
        <v>2</v>
      </c>
      <c r="AL2350" s="17" cm="1">
        <f t="array" ref="AL2350">IFERROR(IF(J2350="Level",INDEX($T2350:$Z2350,AD2350+1),INDEX($T2350:$Z2350,AD2350)),"")</f>
        <v>1</v>
      </c>
      <c r="AM2350" s="17" cm="1">
        <f t="array" ref="AM2350">IFERROR(INDEX($T2350:$Z2350,AE2350),"")</f>
        <v>4</v>
      </c>
      <c r="AN2350" s="17" t="str" cm="1">
        <f t="array" ref="AN2350">IFERROR(INDEX($T2350:$Z2350,AF2350),"")</f>
        <v/>
      </c>
    </row>
    <row r="2351" spans="1:40" ht="25.5" x14ac:dyDescent="0.2">
      <c r="A2351" s="17" t="str">
        <f t="shared" si="216"/>
        <v>BSc Finance: Business Management with Industrial Experience: UFS4SBESBE61</v>
      </c>
      <c r="B2351" s="11" t="s">
        <v>1858</v>
      </c>
      <c r="C2351" s="11" t="s">
        <v>31936</v>
      </c>
      <c r="D2351" s="11" t="s">
        <v>1859</v>
      </c>
      <c r="E2351" s="11" t="s">
        <v>32190</v>
      </c>
      <c r="F2351" s="11" t="s">
        <v>82</v>
      </c>
      <c r="G2351" s="11" t="s">
        <v>32712</v>
      </c>
      <c r="H2351" s="11" t="s">
        <v>77</v>
      </c>
      <c r="I2351" s="11">
        <v>3</v>
      </c>
      <c r="J2351" s="11" t="s">
        <v>78</v>
      </c>
      <c r="K2351" s="11" t="s">
        <v>32713</v>
      </c>
      <c r="L2351" s="11">
        <v>120</v>
      </c>
      <c r="M2351" s="11">
        <v>0</v>
      </c>
      <c r="N2351" s="11">
        <v>120</v>
      </c>
      <c r="O2351" s="11">
        <v>120</v>
      </c>
      <c r="P2351" s="11">
        <v>120</v>
      </c>
      <c r="Q2351" s="11">
        <v>0</v>
      </c>
      <c r="R2351" s="11">
        <v>120</v>
      </c>
      <c r="S2351" s="11">
        <v>120</v>
      </c>
      <c r="T2351" s="11">
        <v>0</v>
      </c>
      <c r="U2351" s="11">
        <v>2</v>
      </c>
      <c r="V2351" s="11">
        <v>1</v>
      </c>
      <c r="W2351" s="11">
        <v>4</v>
      </c>
      <c r="X2351" s="11">
        <v>0</v>
      </c>
      <c r="Y2351" s="11">
        <v>2</v>
      </c>
      <c r="Z2351" s="11">
        <v>1</v>
      </c>
      <c r="AA2351" s="12" t="s">
        <v>32958</v>
      </c>
      <c r="AB2351" s="17" t="str">
        <f t="shared" si="217"/>
        <v>Programme: BSc Finance: Business Management with Industrial Experience</v>
      </c>
      <c r="AC2351" s="17">
        <f t="shared" si="218"/>
        <v>2</v>
      </c>
      <c r="AD2351" s="17">
        <f t="shared" si="219"/>
        <v>3</v>
      </c>
      <c r="AE2351" s="17">
        <f t="shared" si="220"/>
        <v>4</v>
      </c>
      <c r="AF2351" s="17" t="str">
        <f t="shared" si="221"/>
        <v/>
      </c>
      <c r="AG2351" s="17" cm="1">
        <f t="array" ref="AG2351">IFERROR(IF(J2351="Level",INDEX($M2351:$S2351,AC2351+1),INDEX($M2351:$S2351,AC2351)),"")</f>
        <v>120</v>
      </c>
      <c r="AH2351" s="17" cm="1">
        <f t="array" ref="AH2351">IFERROR(IF(J2351="Level",INDEX($M2351:$S2351,AD2351+1),INDEX($M2351:$S2351,AD2351)),"")</f>
        <v>120</v>
      </c>
      <c r="AI2351" s="17" cm="1">
        <f t="array" ref="AI2351">IFERROR(INDEX($M2351:$S2351,AE2351),"")</f>
        <v>120</v>
      </c>
      <c r="AJ2351" s="17" t="str" cm="1">
        <f t="array" ref="AJ2351">IFERROR(INDEX($M2351:$S2351,AF2351),"")</f>
        <v/>
      </c>
      <c r="AK2351" s="17" cm="1">
        <f t="array" ref="AK2351">IFERROR(IF(J2351="Level",INDEX($T2351:$Z2351,AC2351+1),INDEX($T2351:$Z2351,AC2351)),"")</f>
        <v>2</v>
      </c>
      <c r="AL2351" s="17" cm="1">
        <f t="array" ref="AL2351">IFERROR(IF(J2351="Level",INDEX($T2351:$Z2351,AD2351+1),INDEX($T2351:$Z2351,AD2351)),"")</f>
        <v>1</v>
      </c>
      <c r="AM2351" s="17" cm="1">
        <f t="array" ref="AM2351">IFERROR(INDEX($T2351:$Z2351,AE2351),"")</f>
        <v>4</v>
      </c>
      <c r="AN2351" s="17" t="str" cm="1">
        <f t="array" ref="AN2351">IFERROR(INDEX($T2351:$Z2351,AF2351),"")</f>
        <v/>
      </c>
    </row>
    <row r="2352" spans="1:40" x14ac:dyDescent="0.2">
      <c r="A2352" s="17" t="str">
        <f t="shared" si="216"/>
        <v>BSc Finance: Data Science with Industrial Experience: UFS4SBESBE62</v>
      </c>
      <c r="B2352" s="11" t="s">
        <v>1860</v>
      </c>
      <c r="C2352" s="11" t="s">
        <v>31936</v>
      </c>
      <c r="D2352" s="11" t="s">
        <v>1861</v>
      </c>
      <c r="E2352" s="11" t="s">
        <v>32190</v>
      </c>
      <c r="F2352" s="11" t="s">
        <v>82</v>
      </c>
      <c r="G2352" s="11" t="s">
        <v>32712</v>
      </c>
      <c r="H2352" s="11" t="s">
        <v>77</v>
      </c>
      <c r="I2352" s="11">
        <v>3</v>
      </c>
      <c r="J2352" s="11" t="s">
        <v>78</v>
      </c>
      <c r="K2352" s="11" t="s">
        <v>32713</v>
      </c>
      <c r="L2352" s="11">
        <v>120</v>
      </c>
      <c r="M2352" s="11">
        <v>0</v>
      </c>
      <c r="N2352" s="11">
        <v>120</v>
      </c>
      <c r="O2352" s="11">
        <v>120</v>
      </c>
      <c r="P2352" s="11">
        <v>120</v>
      </c>
      <c r="Q2352" s="11">
        <v>0</v>
      </c>
      <c r="R2352" s="11">
        <v>120</v>
      </c>
      <c r="S2352" s="11">
        <v>120</v>
      </c>
      <c r="T2352" s="11">
        <v>0</v>
      </c>
      <c r="U2352" s="11">
        <v>2</v>
      </c>
      <c r="V2352" s="11">
        <v>1</v>
      </c>
      <c r="W2352" s="11">
        <v>4</v>
      </c>
      <c r="X2352" s="11">
        <v>0</v>
      </c>
      <c r="Y2352" s="11">
        <v>2</v>
      </c>
      <c r="Z2352" s="11">
        <v>1</v>
      </c>
      <c r="AA2352" s="12" t="s">
        <v>32958</v>
      </c>
      <c r="AB2352" s="17" t="str">
        <f t="shared" si="217"/>
        <v>Programme: BSc Finance: Data Science with Industrial Experience</v>
      </c>
      <c r="AC2352" s="17">
        <f t="shared" si="218"/>
        <v>2</v>
      </c>
      <c r="AD2352" s="17">
        <f t="shared" si="219"/>
        <v>3</v>
      </c>
      <c r="AE2352" s="17">
        <f t="shared" si="220"/>
        <v>4</v>
      </c>
      <c r="AF2352" s="17" t="str">
        <f t="shared" si="221"/>
        <v/>
      </c>
      <c r="AG2352" s="17" cm="1">
        <f t="array" ref="AG2352">IFERROR(IF(J2352="Level",INDEX($M2352:$S2352,AC2352+1),INDEX($M2352:$S2352,AC2352)),"")</f>
        <v>120</v>
      </c>
      <c r="AH2352" s="17" cm="1">
        <f t="array" ref="AH2352">IFERROR(IF(J2352="Level",INDEX($M2352:$S2352,AD2352+1),INDEX($M2352:$S2352,AD2352)),"")</f>
        <v>120</v>
      </c>
      <c r="AI2352" s="17" cm="1">
        <f t="array" ref="AI2352">IFERROR(INDEX($M2352:$S2352,AE2352),"")</f>
        <v>120</v>
      </c>
      <c r="AJ2352" s="17" t="str" cm="1">
        <f t="array" ref="AJ2352">IFERROR(INDEX($M2352:$S2352,AF2352),"")</f>
        <v/>
      </c>
      <c r="AK2352" s="17" cm="1">
        <f t="array" ref="AK2352">IFERROR(IF(J2352="Level",INDEX($T2352:$Z2352,AC2352+1),INDEX($T2352:$Z2352,AC2352)),"")</f>
        <v>2</v>
      </c>
      <c r="AL2352" s="17" cm="1">
        <f t="array" ref="AL2352">IFERROR(IF(J2352="Level",INDEX($T2352:$Z2352,AD2352+1),INDEX($T2352:$Z2352,AD2352)),"")</f>
        <v>1</v>
      </c>
      <c r="AM2352" s="17" cm="1">
        <f t="array" ref="AM2352">IFERROR(INDEX($T2352:$Z2352,AE2352),"")</f>
        <v>4</v>
      </c>
      <c r="AN2352" s="17" t="str" cm="1">
        <f t="array" ref="AN2352">IFERROR(INDEX($T2352:$Z2352,AF2352),"")</f>
        <v/>
      </c>
    </row>
    <row r="2353" spans="1:40" x14ac:dyDescent="0.2">
      <c r="A2353" s="17" t="str">
        <f t="shared" si="216"/>
        <v>BSc Finance with Year Abroad: UFS4SBESBE63</v>
      </c>
      <c r="B2353" s="11" t="s">
        <v>1862</v>
      </c>
      <c r="C2353" s="11" t="s">
        <v>31936</v>
      </c>
      <c r="D2353" s="11" t="s">
        <v>1863</v>
      </c>
      <c r="E2353" s="11" t="s">
        <v>32190</v>
      </c>
      <c r="F2353" s="11" t="s">
        <v>82</v>
      </c>
      <c r="G2353" s="11" t="s">
        <v>32712</v>
      </c>
      <c r="H2353" s="11" t="s">
        <v>77</v>
      </c>
      <c r="I2353" s="11">
        <v>3</v>
      </c>
      <c r="J2353" s="11" t="s">
        <v>78</v>
      </c>
      <c r="K2353" s="11" t="s">
        <v>32713</v>
      </c>
      <c r="L2353" s="11">
        <v>120</v>
      </c>
      <c r="M2353" s="11">
        <v>0</v>
      </c>
      <c r="N2353" s="11">
        <v>120</v>
      </c>
      <c r="O2353" s="11">
        <v>120</v>
      </c>
      <c r="P2353" s="11">
        <v>120</v>
      </c>
      <c r="Q2353" s="11">
        <v>0</v>
      </c>
      <c r="R2353" s="11">
        <v>120</v>
      </c>
      <c r="S2353" s="11">
        <v>120</v>
      </c>
      <c r="T2353" s="11">
        <v>0</v>
      </c>
      <c r="U2353" s="11">
        <v>2</v>
      </c>
      <c r="V2353" s="11">
        <v>1</v>
      </c>
      <c r="W2353" s="11">
        <v>4</v>
      </c>
      <c r="X2353" s="11">
        <v>0</v>
      </c>
      <c r="Y2353" s="11">
        <v>2</v>
      </c>
      <c r="Z2353" s="11">
        <v>1</v>
      </c>
      <c r="AA2353" s="12" t="s">
        <v>32958</v>
      </c>
      <c r="AB2353" s="17" t="str">
        <f t="shared" si="217"/>
        <v>Programme: BSc Finance with Year Abroad</v>
      </c>
      <c r="AC2353" s="17">
        <f t="shared" si="218"/>
        <v>2</v>
      </c>
      <c r="AD2353" s="17">
        <f t="shared" si="219"/>
        <v>3</v>
      </c>
      <c r="AE2353" s="17">
        <f t="shared" si="220"/>
        <v>4</v>
      </c>
      <c r="AF2353" s="17" t="str">
        <f t="shared" si="221"/>
        <v/>
      </c>
      <c r="AG2353" s="17" cm="1">
        <f t="array" ref="AG2353">IFERROR(IF(J2353="Level",INDEX($M2353:$S2353,AC2353+1),INDEX($M2353:$S2353,AC2353)),"")</f>
        <v>120</v>
      </c>
      <c r="AH2353" s="17" cm="1">
        <f t="array" ref="AH2353">IFERROR(IF(J2353="Level",INDEX($M2353:$S2353,AD2353+1),INDEX($M2353:$S2353,AD2353)),"")</f>
        <v>120</v>
      </c>
      <c r="AI2353" s="17" cm="1">
        <f t="array" ref="AI2353">IFERROR(INDEX($M2353:$S2353,AE2353),"")</f>
        <v>120</v>
      </c>
      <c r="AJ2353" s="17" t="str" cm="1">
        <f t="array" ref="AJ2353">IFERROR(INDEX($M2353:$S2353,AF2353),"")</f>
        <v/>
      </c>
      <c r="AK2353" s="17" cm="1">
        <f t="array" ref="AK2353">IFERROR(IF(J2353="Level",INDEX($T2353:$Z2353,AC2353+1),INDEX($T2353:$Z2353,AC2353)),"")</f>
        <v>2</v>
      </c>
      <c r="AL2353" s="17" cm="1">
        <f t="array" ref="AL2353">IFERROR(IF(J2353="Level",INDEX($T2353:$Z2353,AD2353+1),INDEX($T2353:$Z2353,AD2353)),"")</f>
        <v>1</v>
      </c>
      <c r="AM2353" s="17" cm="1">
        <f t="array" ref="AM2353">IFERROR(INDEX($T2353:$Z2353,AE2353),"")</f>
        <v>4</v>
      </c>
      <c r="AN2353" s="17" t="str" cm="1">
        <f t="array" ref="AN2353">IFERROR(INDEX($T2353:$Z2353,AF2353),"")</f>
        <v/>
      </c>
    </row>
    <row r="2354" spans="1:40" x14ac:dyDescent="0.2">
      <c r="A2354" s="17" t="str">
        <f t="shared" si="216"/>
        <v>BSc Finance: Investment Banking with Year Abroad: UFS4SBESBE64</v>
      </c>
      <c r="B2354" s="11" t="s">
        <v>1864</v>
      </c>
      <c r="C2354" s="11" t="s">
        <v>31936</v>
      </c>
      <c r="D2354" s="11" t="s">
        <v>1865</v>
      </c>
      <c r="E2354" s="11" t="s">
        <v>32190</v>
      </c>
      <c r="F2354" s="11" t="s">
        <v>82</v>
      </c>
      <c r="G2354" s="11" t="s">
        <v>32712</v>
      </c>
      <c r="H2354" s="11" t="s">
        <v>77</v>
      </c>
      <c r="I2354" s="11">
        <v>3</v>
      </c>
      <c r="J2354" s="11" t="s">
        <v>78</v>
      </c>
      <c r="K2354" s="11" t="s">
        <v>32713</v>
      </c>
      <c r="L2354" s="11">
        <v>120</v>
      </c>
      <c r="M2354" s="11">
        <v>0</v>
      </c>
      <c r="N2354" s="11">
        <v>120</v>
      </c>
      <c r="O2354" s="11">
        <v>120</v>
      </c>
      <c r="P2354" s="11">
        <v>120</v>
      </c>
      <c r="Q2354" s="11">
        <v>0</v>
      </c>
      <c r="R2354" s="11">
        <v>120</v>
      </c>
      <c r="S2354" s="11">
        <v>120</v>
      </c>
      <c r="T2354" s="11">
        <v>0</v>
      </c>
      <c r="U2354" s="11">
        <v>2</v>
      </c>
      <c r="V2354" s="11">
        <v>1</v>
      </c>
      <c r="W2354" s="11">
        <v>4</v>
      </c>
      <c r="X2354" s="11">
        <v>0</v>
      </c>
      <c r="Y2354" s="11">
        <v>2</v>
      </c>
      <c r="Z2354" s="11">
        <v>1</v>
      </c>
      <c r="AA2354" s="12" t="s">
        <v>32958</v>
      </c>
      <c r="AB2354" s="17" t="str">
        <f t="shared" si="217"/>
        <v>Programme: BSc Finance: Investment Banking with Year Abroad</v>
      </c>
      <c r="AC2354" s="17">
        <f t="shared" si="218"/>
        <v>2</v>
      </c>
      <c r="AD2354" s="17">
        <f t="shared" si="219"/>
        <v>3</v>
      </c>
      <c r="AE2354" s="17">
        <f t="shared" si="220"/>
        <v>4</v>
      </c>
      <c r="AF2354" s="17" t="str">
        <f t="shared" si="221"/>
        <v/>
      </c>
      <c r="AG2354" s="17" cm="1">
        <f t="array" ref="AG2354">IFERROR(IF(J2354="Level",INDEX($M2354:$S2354,AC2354+1),INDEX($M2354:$S2354,AC2354)),"")</f>
        <v>120</v>
      </c>
      <c r="AH2354" s="17" cm="1">
        <f t="array" ref="AH2354">IFERROR(IF(J2354="Level",INDEX($M2354:$S2354,AD2354+1),INDEX($M2354:$S2354,AD2354)),"")</f>
        <v>120</v>
      </c>
      <c r="AI2354" s="17" cm="1">
        <f t="array" ref="AI2354">IFERROR(INDEX($M2354:$S2354,AE2354),"")</f>
        <v>120</v>
      </c>
      <c r="AJ2354" s="17" t="str" cm="1">
        <f t="array" ref="AJ2354">IFERROR(INDEX($M2354:$S2354,AF2354),"")</f>
        <v/>
      </c>
      <c r="AK2354" s="17" cm="1">
        <f t="array" ref="AK2354">IFERROR(IF(J2354="Level",INDEX($T2354:$Z2354,AC2354+1),INDEX($T2354:$Z2354,AC2354)),"")</f>
        <v>2</v>
      </c>
      <c r="AL2354" s="17" cm="1">
        <f t="array" ref="AL2354">IFERROR(IF(J2354="Level",INDEX($T2354:$Z2354,AD2354+1),INDEX($T2354:$Z2354,AD2354)),"")</f>
        <v>1</v>
      </c>
      <c r="AM2354" s="17" cm="1">
        <f t="array" ref="AM2354">IFERROR(INDEX($T2354:$Z2354,AE2354),"")</f>
        <v>4</v>
      </c>
      <c r="AN2354" s="17" t="str" cm="1">
        <f t="array" ref="AN2354">IFERROR(INDEX($T2354:$Z2354,AF2354),"")</f>
        <v/>
      </c>
    </row>
    <row r="2355" spans="1:40" x14ac:dyDescent="0.2">
      <c r="A2355" s="17" t="str">
        <f t="shared" si="216"/>
        <v>BSc Finance: Business Management with Year Abroad: UFS4SBESBE65</v>
      </c>
      <c r="B2355" s="11" t="s">
        <v>1866</v>
      </c>
      <c r="C2355" s="11" t="s">
        <v>31936</v>
      </c>
      <c r="D2355" s="11" t="s">
        <v>1867</v>
      </c>
      <c r="E2355" s="11" t="s">
        <v>32190</v>
      </c>
      <c r="F2355" s="11" t="s">
        <v>82</v>
      </c>
      <c r="G2355" s="11" t="s">
        <v>32712</v>
      </c>
      <c r="H2355" s="11" t="s">
        <v>77</v>
      </c>
      <c r="I2355" s="11">
        <v>3</v>
      </c>
      <c r="J2355" s="11" t="s">
        <v>78</v>
      </c>
      <c r="K2355" s="11" t="s">
        <v>32713</v>
      </c>
      <c r="L2355" s="11">
        <v>120</v>
      </c>
      <c r="M2355" s="11">
        <v>0</v>
      </c>
      <c r="N2355" s="11">
        <v>120</v>
      </c>
      <c r="O2355" s="11">
        <v>120</v>
      </c>
      <c r="P2355" s="11">
        <v>120</v>
      </c>
      <c r="Q2355" s="11">
        <v>0</v>
      </c>
      <c r="R2355" s="11">
        <v>120</v>
      </c>
      <c r="S2355" s="11">
        <v>120</v>
      </c>
      <c r="T2355" s="11">
        <v>0</v>
      </c>
      <c r="U2355" s="11">
        <v>2</v>
      </c>
      <c r="V2355" s="11">
        <v>1</v>
      </c>
      <c r="W2355" s="11">
        <v>4</v>
      </c>
      <c r="X2355" s="11">
        <v>0</v>
      </c>
      <c r="Y2355" s="11">
        <v>2</v>
      </c>
      <c r="Z2355" s="11">
        <v>1</v>
      </c>
      <c r="AA2355" s="12" t="s">
        <v>32958</v>
      </c>
      <c r="AB2355" s="17" t="str">
        <f t="shared" si="217"/>
        <v>Programme: BSc Finance: Business Management with Year Abroad</v>
      </c>
      <c r="AC2355" s="17">
        <f t="shared" si="218"/>
        <v>2</v>
      </c>
      <c r="AD2355" s="17">
        <f t="shared" si="219"/>
        <v>3</v>
      </c>
      <c r="AE2355" s="17">
        <f t="shared" si="220"/>
        <v>4</v>
      </c>
      <c r="AF2355" s="17" t="str">
        <f t="shared" si="221"/>
        <v/>
      </c>
      <c r="AG2355" s="17" cm="1">
        <f t="array" ref="AG2355">IFERROR(IF(J2355="Level",INDEX($M2355:$S2355,AC2355+1),INDEX($M2355:$S2355,AC2355)),"")</f>
        <v>120</v>
      </c>
      <c r="AH2355" s="17" cm="1">
        <f t="array" ref="AH2355">IFERROR(IF(J2355="Level",INDEX($M2355:$S2355,AD2355+1),INDEX($M2355:$S2355,AD2355)),"")</f>
        <v>120</v>
      </c>
      <c r="AI2355" s="17" cm="1">
        <f t="array" ref="AI2355">IFERROR(INDEX($M2355:$S2355,AE2355),"")</f>
        <v>120</v>
      </c>
      <c r="AJ2355" s="17" t="str" cm="1">
        <f t="array" ref="AJ2355">IFERROR(INDEX($M2355:$S2355,AF2355),"")</f>
        <v/>
      </c>
      <c r="AK2355" s="17" cm="1">
        <f t="array" ref="AK2355">IFERROR(IF(J2355="Level",INDEX($T2355:$Z2355,AC2355+1),INDEX($T2355:$Z2355,AC2355)),"")</f>
        <v>2</v>
      </c>
      <c r="AL2355" s="17" cm="1">
        <f t="array" ref="AL2355">IFERROR(IF(J2355="Level",INDEX($T2355:$Z2355,AD2355+1),INDEX($T2355:$Z2355,AD2355)),"")</f>
        <v>1</v>
      </c>
      <c r="AM2355" s="17" cm="1">
        <f t="array" ref="AM2355">IFERROR(INDEX($T2355:$Z2355,AE2355),"")</f>
        <v>4</v>
      </c>
      <c r="AN2355" s="17" t="str" cm="1">
        <f t="array" ref="AN2355">IFERROR(INDEX($T2355:$Z2355,AF2355),"")</f>
        <v/>
      </c>
    </row>
    <row r="2356" spans="1:40" x14ac:dyDescent="0.2">
      <c r="A2356" s="17" t="str">
        <f t="shared" si="216"/>
        <v>BSc Finance: Data Science with Year Abroad: UFS4SBESBE66</v>
      </c>
      <c r="B2356" s="11" t="s">
        <v>1868</v>
      </c>
      <c r="C2356" s="11" t="s">
        <v>31936</v>
      </c>
      <c r="D2356" s="11" t="s">
        <v>1869</v>
      </c>
      <c r="E2356" s="11" t="s">
        <v>32190</v>
      </c>
      <c r="F2356" s="11" t="s">
        <v>82</v>
      </c>
      <c r="G2356" s="11" t="s">
        <v>32712</v>
      </c>
      <c r="H2356" s="11" t="s">
        <v>77</v>
      </c>
      <c r="I2356" s="11">
        <v>3</v>
      </c>
      <c r="J2356" s="11" t="s">
        <v>78</v>
      </c>
      <c r="K2356" s="11" t="s">
        <v>32713</v>
      </c>
      <c r="L2356" s="11">
        <v>120</v>
      </c>
      <c r="M2356" s="11">
        <v>0</v>
      </c>
      <c r="N2356" s="11">
        <v>120</v>
      </c>
      <c r="O2356" s="11">
        <v>120</v>
      </c>
      <c r="P2356" s="11">
        <v>120</v>
      </c>
      <c r="Q2356" s="11">
        <v>0</v>
      </c>
      <c r="R2356" s="11">
        <v>120</v>
      </c>
      <c r="S2356" s="11">
        <v>120</v>
      </c>
      <c r="T2356" s="11">
        <v>0</v>
      </c>
      <c r="U2356" s="11">
        <v>2</v>
      </c>
      <c r="V2356" s="11">
        <v>1</v>
      </c>
      <c r="W2356" s="11">
        <v>4</v>
      </c>
      <c r="X2356" s="11">
        <v>0</v>
      </c>
      <c r="Y2356" s="11">
        <v>2</v>
      </c>
      <c r="Z2356" s="11">
        <v>1</v>
      </c>
      <c r="AA2356" s="12" t="s">
        <v>32958</v>
      </c>
      <c r="AB2356" s="17" t="str">
        <f t="shared" si="217"/>
        <v>Programme: BSc Finance: Data Science with Year Abroad</v>
      </c>
      <c r="AC2356" s="17">
        <f t="shared" si="218"/>
        <v>2</v>
      </c>
      <c r="AD2356" s="17">
        <f t="shared" si="219"/>
        <v>3</v>
      </c>
      <c r="AE2356" s="17">
        <f t="shared" si="220"/>
        <v>4</v>
      </c>
      <c r="AF2356" s="17" t="str">
        <f t="shared" si="221"/>
        <v/>
      </c>
      <c r="AG2356" s="17" cm="1">
        <f t="array" ref="AG2356">IFERROR(IF(J2356="Level",INDEX($M2356:$S2356,AC2356+1),INDEX($M2356:$S2356,AC2356)),"")</f>
        <v>120</v>
      </c>
      <c r="AH2356" s="17" cm="1">
        <f t="array" ref="AH2356">IFERROR(IF(J2356="Level",INDEX($M2356:$S2356,AD2356+1),INDEX($M2356:$S2356,AD2356)),"")</f>
        <v>120</v>
      </c>
      <c r="AI2356" s="17" cm="1">
        <f t="array" ref="AI2356">IFERROR(INDEX($M2356:$S2356,AE2356),"")</f>
        <v>120</v>
      </c>
      <c r="AJ2356" s="17" t="str" cm="1">
        <f t="array" ref="AJ2356">IFERROR(INDEX($M2356:$S2356,AF2356),"")</f>
        <v/>
      </c>
      <c r="AK2356" s="17" cm="1">
        <f t="array" ref="AK2356">IFERROR(IF(J2356="Level",INDEX($T2356:$Z2356,AC2356+1),INDEX($T2356:$Z2356,AC2356)),"")</f>
        <v>2</v>
      </c>
      <c r="AL2356" s="17" cm="1">
        <f t="array" ref="AL2356">IFERROR(IF(J2356="Level",INDEX($T2356:$Z2356,AD2356+1),INDEX($T2356:$Z2356,AD2356)),"")</f>
        <v>1</v>
      </c>
      <c r="AM2356" s="17" cm="1">
        <f t="array" ref="AM2356">IFERROR(INDEX($T2356:$Z2356,AE2356),"")</f>
        <v>4</v>
      </c>
      <c r="AN2356" s="17" t="str" cm="1">
        <f t="array" ref="AN2356">IFERROR(INDEX($T2356:$Z2356,AF2356),"")</f>
        <v/>
      </c>
    </row>
    <row r="2357" spans="1:40" x14ac:dyDescent="0.2">
      <c r="A2357" s="17" t="str">
        <f t="shared" si="216"/>
        <v>BSc Finance Studies with Industrial Experience: UFS4SBESBE71</v>
      </c>
      <c r="B2357" s="11" t="s">
        <v>33910</v>
      </c>
      <c r="C2357" s="11" t="s">
        <v>31936</v>
      </c>
      <c r="D2357" s="11" t="s">
        <v>33911</v>
      </c>
      <c r="E2357" s="11" t="s">
        <v>32190</v>
      </c>
      <c r="F2357" s="11" t="s">
        <v>82</v>
      </c>
      <c r="G2357" s="11" t="s">
        <v>32712</v>
      </c>
      <c r="H2357" s="11" t="s">
        <v>77</v>
      </c>
      <c r="I2357" s="11">
        <v>3</v>
      </c>
      <c r="J2357" s="11" t="s">
        <v>78</v>
      </c>
      <c r="K2357" s="11" t="s">
        <v>32713</v>
      </c>
      <c r="L2357" s="11">
        <v>120</v>
      </c>
      <c r="M2357" s="11">
        <v>0</v>
      </c>
      <c r="N2357" s="11">
        <v>120</v>
      </c>
      <c r="O2357" s="11">
        <v>120</v>
      </c>
      <c r="P2357" s="11">
        <v>120</v>
      </c>
      <c r="Q2357" s="11">
        <v>0</v>
      </c>
      <c r="R2357" s="11">
        <v>120</v>
      </c>
      <c r="S2357" s="11">
        <v>120</v>
      </c>
      <c r="T2357" s="11">
        <v>0</v>
      </c>
      <c r="U2357" s="11">
        <v>2</v>
      </c>
      <c r="V2357" s="11">
        <v>1</v>
      </c>
      <c r="W2357" s="11">
        <v>4</v>
      </c>
      <c r="X2357" s="11">
        <v>0</v>
      </c>
      <c r="Y2357" s="11">
        <v>2</v>
      </c>
      <c r="Z2357" s="11">
        <v>1</v>
      </c>
      <c r="AA2357" s="12" t="s">
        <v>32958</v>
      </c>
      <c r="AB2357" s="17" t="str">
        <f t="shared" si="217"/>
        <v>Programme: BSc Finance Studies with Industrial Experience</v>
      </c>
      <c r="AC2357" s="17">
        <f t="shared" si="218"/>
        <v>2</v>
      </c>
      <c r="AD2357" s="17">
        <f t="shared" si="219"/>
        <v>3</v>
      </c>
      <c r="AE2357" s="17">
        <f t="shared" si="220"/>
        <v>4</v>
      </c>
      <c r="AF2357" s="17" t="str">
        <f t="shared" si="221"/>
        <v/>
      </c>
      <c r="AG2357" s="17" cm="1">
        <f t="array" ref="AG2357">IFERROR(IF(J2357="Level",INDEX($M2357:$S2357,AC2357+1),INDEX($M2357:$S2357,AC2357)),"")</f>
        <v>120</v>
      </c>
      <c r="AH2357" s="17" cm="1">
        <f t="array" ref="AH2357">IFERROR(IF(J2357="Level",INDEX($M2357:$S2357,AD2357+1),INDEX($M2357:$S2357,AD2357)),"")</f>
        <v>120</v>
      </c>
      <c r="AI2357" s="17" cm="1">
        <f t="array" ref="AI2357">IFERROR(INDEX($M2357:$S2357,AE2357),"")</f>
        <v>120</v>
      </c>
      <c r="AJ2357" s="17" t="str" cm="1">
        <f t="array" ref="AJ2357">IFERROR(INDEX($M2357:$S2357,AF2357),"")</f>
        <v/>
      </c>
      <c r="AK2357" s="17" cm="1">
        <f t="array" ref="AK2357">IFERROR(IF(J2357="Level",INDEX($T2357:$Z2357,AC2357+1),INDEX($T2357:$Z2357,AC2357)),"")</f>
        <v>2</v>
      </c>
      <c r="AL2357" s="17" cm="1">
        <f t="array" ref="AL2357">IFERROR(IF(J2357="Level",INDEX($T2357:$Z2357,AD2357+1),INDEX($T2357:$Z2357,AD2357)),"")</f>
        <v>1</v>
      </c>
      <c r="AM2357" s="17" cm="1">
        <f t="array" ref="AM2357">IFERROR(INDEX($T2357:$Z2357,AE2357),"")</f>
        <v>4</v>
      </c>
      <c r="AN2357" s="17" t="str" cm="1">
        <f t="array" ref="AN2357">IFERROR(INDEX($T2357:$Z2357,AF2357),"")</f>
        <v/>
      </c>
    </row>
    <row r="2358" spans="1:40" x14ac:dyDescent="0.2">
      <c r="A2358" s="17" t="str">
        <f t="shared" si="216"/>
        <v>BSc Finance Studies with Year Abroad: UFS4SBESBE72</v>
      </c>
      <c r="B2358" s="11" t="s">
        <v>33912</v>
      </c>
      <c r="C2358" s="11" t="s">
        <v>31936</v>
      </c>
      <c r="D2358" s="11" t="s">
        <v>33913</v>
      </c>
      <c r="E2358" s="11" t="s">
        <v>32190</v>
      </c>
      <c r="F2358" s="11" t="s">
        <v>82</v>
      </c>
      <c r="G2358" s="11" t="s">
        <v>32712</v>
      </c>
      <c r="H2358" s="11" t="s">
        <v>77</v>
      </c>
      <c r="I2358" s="11">
        <v>3</v>
      </c>
      <c r="J2358" s="11" t="s">
        <v>78</v>
      </c>
      <c r="K2358" s="11" t="s">
        <v>32713</v>
      </c>
      <c r="L2358" s="11">
        <v>120</v>
      </c>
      <c r="M2358" s="11">
        <v>0</v>
      </c>
      <c r="N2358" s="11">
        <v>120</v>
      </c>
      <c r="O2358" s="11">
        <v>120</v>
      </c>
      <c r="P2358" s="11">
        <v>120</v>
      </c>
      <c r="Q2358" s="11">
        <v>0</v>
      </c>
      <c r="R2358" s="11">
        <v>120</v>
      </c>
      <c r="S2358" s="11">
        <v>120</v>
      </c>
      <c r="T2358" s="11">
        <v>0</v>
      </c>
      <c r="U2358" s="11">
        <v>2</v>
      </c>
      <c r="V2358" s="11">
        <v>1</v>
      </c>
      <c r="W2358" s="11">
        <v>4</v>
      </c>
      <c r="X2358" s="11">
        <v>0</v>
      </c>
      <c r="Y2358" s="11">
        <v>2</v>
      </c>
      <c r="Z2358" s="11">
        <v>1</v>
      </c>
      <c r="AA2358" s="12" t="s">
        <v>32958</v>
      </c>
      <c r="AB2358" s="17" t="str">
        <f t="shared" si="217"/>
        <v>Programme: BSc Finance Studies with Year Abroad</v>
      </c>
      <c r="AC2358" s="17">
        <f t="shared" si="218"/>
        <v>2</v>
      </c>
      <c r="AD2358" s="17">
        <f t="shared" si="219"/>
        <v>3</v>
      </c>
      <c r="AE2358" s="17">
        <f t="shared" si="220"/>
        <v>4</v>
      </c>
      <c r="AF2358" s="17" t="str">
        <f t="shared" si="221"/>
        <v/>
      </c>
      <c r="AG2358" s="17" cm="1">
        <f t="array" ref="AG2358">IFERROR(IF(J2358="Level",INDEX($M2358:$S2358,AC2358+1),INDEX($M2358:$S2358,AC2358)),"")</f>
        <v>120</v>
      </c>
      <c r="AH2358" s="17" cm="1">
        <f t="array" ref="AH2358">IFERROR(IF(J2358="Level",INDEX($M2358:$S2358,AD2358+1),INDEX($M2358:$S2358,AD2358)),"")</f>
        <v>120</v>
      </c>
      <c r="AI2358" s="17" cm="1">
        <f t="array" ref="AI2358">IFERROR(INDEX($M2358:$S2358,AE2358),"")</f>
        <v>120</v>
      </c>
      <c r="AJ2358" s="17" t="str" cm="1">
        <f t="array" ref="AJ2358">IFERROR(INDEX($M2358:$S2358,AF2358),"")</f>
        <v/>
      </c>
      <c r="AK2358" s="17" cm="1">
        <f t="array" ref="AK2358">IFERROR(IF(J2358="Level",INDEX($T2358:$Z2358,AC2358+1),INDEX($T2358:$Z2358,AC2358)),"")</f>
        <v>2</v>
      </c>
      <c r="AL2358" s="17" cm="1">
        <f t="array" ref="AL2358">IFERROR(IF(J2358="Level",INDEX($T2358:$Z2358,AD2358+1),INDEX($T2358:$Z2358,AD2358)),"")</f>
        <v>1</v>
      </c>
      <c r="AM2358" s="17" cm="1">
        <f t="array" ref="AM2358">IFERROR(INDEX($T2358:$Z2358,AE2358),"")</f>
        <v>4</v>
      </c>
      <c r="AN2358" s="17" t="str" cm="1">
        <f t="array" ref="AN2358">IFERROR(INDEX($T2358:$Z2358,AF2358),"")</f>
        <v/>
      </c>
    </row>
    <row r="2359" spans="1:40" x14ac:dyDescent="0.2">
      <c r="A2359" s="17" t="str">
        <f t="shared" si="216"/>
        <v>BA Geography with European Study: UFA4GOAGOA04</v>
      </c>
      <c r="B2359" s="11" t="s">
        <v>1389</v>
      </c>
      <c r="C2359" s="11" t="s">
        <v>31936</v>
      </c>
      <c r="D2359" s="11" t="s">
        <v>1390</v>
      </c>
      <c r="E2359" s="11" t="s">
        <v>316</v>
      </c>
      <c r="F2359" s="11" t="s">
        <v>82</v>
      </c>
      <c r="G2359" s="11" t="s">
        <v>32712</v>
      </c>
      <c r="H2359" s="11" t="s">
        <v>77</v>
      </c>
      <c r="I2359" s="11">
        <v>3</v>
      </c>
      <c r="J2359" s="11" t="s">
        <v>78</v>
      </c>
      <c r="K2359" s="11" t="s">
        <v>32713</v>
      </c>
      <c r="L2359" s="11">
        <v>120</v>
      </c>
      <c r="M2359" s="11">
        <v>0</v>
      </c>
      <c r="N2359" s="11">
        <v>120</v>
      </c>
      <c r="O2359" s="11">
        <v>120</v>
      </c>
      <c r="P2359" s="11">
        <v>120</v>
      </c>
      <c r="Q2359" s="11">
        <v>0</v>
      </c>
      <c r="R2359" s="11">
        <v>120</v>
      </c>
      <c r="S2359" s="11">
        <v>120</v>
      </c>
      <c r="T2359" s="11">
        <v>0</v>
      </c>
      <c r="U2359" s="11">
        <v>2</v>
      </c>
      <c r="V2359" s="11">
        <v>1</v>
      </c>
      <c r="W2359" s="11">
        <v>4</v>
      </c>
      <c r="X2359" s="11">
        <v>0</v>
      </c>
      <c r="Y2359" s="11">
        <v>2</v>
      </c>
      <c r="Z2359" s="11">
        <v>1</v>
      </c>
      <c r="AA2359" s="12" t="s">
        <v>32958</v>
      </c>
      <c r="AB2359" s="17" t="str">
        <f t="shared" si="217"/>
        <v>Programme: BA Geography with European Study</v>
      </c>
      <c r="AC2359" s="17">
        <f t="shared" si="218"/>
        <v>2</v>
      </c>
      <c r="AD2359" s="17">
        <f t="shared" si="219"/>
        <v>3</v>
      </c>
      <c r="AE2359" s="17">
        <f t="shared" si="220"/>
        <v>4</v>
      </c>
      <c r="AF2359" s="17" t="str">
        <f t="shared" si="221"/>
        <v/>
      </c>
      <c r="AG2359" s="17" cm="1">
        <f t="array" ref="AG2359">IFERROR(IF(J2359="Level",INDEX($M2359:$S2359,AC2359+1),INDEX($M2359:$S2359,AC2359)),"")</f>
        <v>120</v>
      </c>
      <c r="AH2359" s="17" cm="1">
        <f t="array" ref="AH2359">IFERROR(IF(J2359="Level",INDEX($M2359:$S2359,AD2359+1),INDEX($M2359:$S2359,AD2359)),"")</f>
        <v>120</v>
      </c>
      <c r="AI2359" s="17" cm="1">
        <f t="array" ref="AI2359">IFERROR(INDEX($M2359:$S2359,AE2359),"")</f>
        <v>120</v>
      </c>
      <c r="AJ2359" s="17" t="str" cm="1">
        <f t="array" ref="AJ2359">IFERROR(INDEX($M2359:$S2359,AF2359),"")</f>
        <v/>
      </c>
      <c r="AK2359" s="17" cm="1">
        <f t="array" ref="AK2359">IFERROR(IF(J2359="Level",INDEX($T2359:$Z2359,AC2359+1),INDEX($T2359:$Z2359,AC2359)),"")</f>
        <v>2</v>
      </c>
      <c r="AL2359" s="17" cm="1">
        <f t="array" ref="AL2359">IFERROR(IF(J2359="Level",INDEX($T2359:$Z2359,AD2359+1),INDEX($T2359:$Z2359,AD2359)),"")</f>
        <v>1</v>
      </c>
      <c r="AM2359" s="17" cm="1">
        <f t="array" ref="AM2359">IFERROR(INDEX($T2359:$Z2359,AE2359),"")</f>
        <v>4</v>
      </c>
      <c r="AN2359" s="17" t="str" cm="1">
        <f t="array" ref="AN2359">IFERROR(INDEX($T2359:$Z2359,AF2359),"")</f>
        <v/>
      </c>
    </row>
    <row r="2360" spans="1:40" x14ac:dyDescent="0.2">
      <c r="A2360" s="17" t="str">
        <f t="shared" si="216"/>
        <v>BA Geography with Study Abroad: UFA4GOAGOA06</v>
      </c>
      <c r="B2360" s="11" t="s">
        <v>1391</v>
      </c>
      <c r="C2360" s="11" t="s">
        <v>31936</v>
      </c>
      <c r="D2360" s="11" t="s">
        <v>1392</v>
      </c>
      <c r="E2360" s="11" t="s">
        <v>316</v>
      </c>
      <c r="F2360" s="11" t="s">
        <v>82</v>
      </c>
      <c r="G2360" s="11" t="s">
        <v>32712</v>
      </c>
      <c r="H2360" s="11" t="s">
        <v>77</v>
      </c>
      <c r="I2360" s="11">
        <v>3</v>
      </c>
      <c r="J2360" s="11" t="s">
        <v>78</v>
      </c>
      <c r="K2360" s="11" t="s">
        <v>32713</v>
      </c>
      <c r="L2360" s="11">
        <v>120</v>
      </c>
      <c r="M2360" s="11">
        <v>0</v>
      </c>
      <c r="N2360" s="11">
        <v>120</v>
      </c>
      <c r="O2360" s="11">
        <v>120</v>
      </c>
      <c r="P2360" s="11">
        <v>120</v>
      </c>
      <c r="Q2360" s="11">
        <v>0</v>
      </c>
      <c r="R2360" s="11">
        <v>120</v>
      </c>
      <c r="S2360" s="11">
        <v>120</v>
      </c>
      <c r="T2360" s="11">
        <v>0</v>
      </c>
      <c r="U2360" s="11">
        <v>2</v>
      </c>
      <c r="V2360" s="11">
        <v>1</v>
      </c>
      <c r="W2360" s="11">
        <v>4</v>
      </c>
      <c r="X2360" s="11">
        <v>0</v>
      </c>
      <c r="Y2360" s="11">
        <v>2</v>
      </c>
      <c r="Z2360" s="11">
        <v>1</v>
      </c>
      <c r="AA2360" s="12" t="s">
        <v>32958</v>
      </c>
      <c r="AB2360" s="17" t="str">
        <f t="shared" si="217"/>
        <v>Programme: BA Geography with Study Abroad</v>
      </c>
      <c r="AC2360" s="17">
        <f t="shared" si="218"/>
        <v>2</v>
      </c>
      <c r="AD2360" s="17">
        <f t="shared" si="219"/>
        <v>3</v>
      </c>
      <c r="AE2360" s="17">
        <f t="shared" si="220"/>
        <v>4</v>
      </c>
      <c r="AF2360" s="17" t="str">
        <f t="shared" si="221"/>
        <v/>
      </c>
      <c r="AG2360" s="17" cm="1">
        <f t="array" ref="AG2360">IFERROR(IF(J2360="Level",INDEX($M2360:$S2360,AC2360+1),INDEX($M2360:$S2360,AC2360)),"")</f>
        <v>120</v>
      </c>
      <c r="AH2360" s="17" cm="1">
        <f t="array" ref="AH2360">IFERROR(IF(J2360="Level",INDEX($M2360:$S2360,AD2360+1),INDEX($M2360:$S2360,AD2360)),"")</f>
        <v>120</v>
      </c>
      <c r="AI2360" s="17" cm="1">
        <f t="array" ref="AI2360">IFERROR(INDEX($M2360:$S2360,AE2360),"")</f>
        <v>120</v>
      </c>
      <c r="AJ2360" s="17" t="str" cm="1">
        <f t="array" ref="AJ2360">IFERROR(INDEX($M2360:$S2360,AF2360),"")</f>
        <v/>
      </c>
      <c r="AK2360" s="17" cm="1">
        <f t="array" ref="AK2360">IFERROR(IF(J2360="Level",INDEX($T2360:$Z2360,AC2360+1),INDEX($T2360:$Z2360,AC2360)),"")</f>
        <v>2</v>
      </c>
      <c r="AL2360" s="17" cm="1">
        <f t="array" ref="AL2360">IFERROR(IF(J2360="Level",INDEX($T2360:$Z2360,AD2360+1),INDEX($T2360:$Z2360,AD2360)),"")</f>
        <v>1</v>
      </c>
      <c r="AM2360" s="17" cm="1">
        <f t="array" ref="AM2360">IFERROR(INDEX($T2360:$Z2360,AE2360),"")</f>
        <v>4</v>
      </c>
      <c r="AN2360" s="17" t="str" cm="1">
        <f t="array" ref="AN2360">IFERROR(INDEX($T2360:$Z2360,AF2360),"")</f>
        <v/>
      </c>
    </row>
    <row r="2361" spans="1:40" x14ac:dyDescent="0.2">
      <c r="A2361" s="17" t="str">
        <f t="shared" si="216"/>
        <v>BA Geography with Professional Placement: UFA4GOAGOA10</v>
      </c>
      <c r="B2361" s="11" t="s">
        <v>1397</v>
      </c>
      <c r="C2361" s="11" t="s">
        <v>31936</v>
      </c>
      <c r="D2361" s="11" t="s">
        <v>1398</v>
      </c>
      <c r="E2361" s="11" t="s">
        <v>316</v>
      </c>
      <c r="F2361" s="11" t="s">
        <v>82</v>
      </c>
      <c r="G2361" s="11" t="s">
        <v>32712</v>
      </c>
      <c r="H2361" s="11" t="s">
        <v>77</v>
      </c>
      <c r="I2361" s="11">
        <v>3</v>
      </c>
      <c r="J2361" s="11" t="s">
        <v>78</v>
      </c>
      <c r="K2361" s="11" t="s">
        <v>32713</v>
      </c>
      <c r="L2361" s="11">
        <v>120</v>
      </c>
      <c r="M2361" s="11">
        <v>0</v>
      </c>
      <c r="N2361" s="11">
        <v>120</v>
      </c>
      <c r="O2361" s="11">
        <v>120</v>
      </c>
      <c r="P2361" s="11">
        <v>120</v>
      </c>
      <c r="Q2361" s="11">
        <v>0</v>
      </c>
      <c r="R2361" s="11">
        <v>120</v>
      </c>
      <c r="S2361" s="11">
        <v>120</v>
      </c>
      <c r="T2361" s="11">
        <v>0</v>
      </c>
      <c r="U2361" s="11">
        <v>2</v>
      </c>
      <c r="V2361" s="11">
        <v>1</v>
      </c>
      <c r="W2361" s="11">
        <v>4</v>
      </c>
      <c r="X2361" s="11">
        <v>0</v>
      </c>
      <c r="Y2361" s="11">
        <v>2</v>
      </c>
      <c r="Z2361" s="11">
        <v>1</v>
      </c>
      <c r="AA2361" s="12" t="s">
        <v>32958</v>
      </c>
      <c r="AB2361" s="17" t="str">
        <f t="shared" si="217"/>
        <v>Programme: BA Geography with Professional Placement</v>
      </c>
      <c r="AC2361" s="17">
        <f t="shared" si="218"/>
        <v>2</v>
      </c>
      <c r="AD2361" s="17">
        <f t="shared" si="219"/>
        <v>3</v>
      </c>
      <c r="AE2361" s="17">
        <f t="shared" si="220"/>
        <v>4</v>
      </c>
      <c r="AF2361" s="17" t="str">
        <f t="shared" si="221"/>
        <v/>
      </c>
      <c r="AG2361" s="17" cm="1">
        <f t="array" ref="AG2361">IFERROR(IF(J2361="Level",INDEX($M2361:$S2361,AC2361+1),INDEX($M2361:$S2361,AC2361)),"")</f>
        <v>120</v>
      </c>
      <c r="AH2361" s="17" cm="1">
        <f t="array" ref="AH2361">IFERROR(IF(J2361="Level",INDEX($M2361:$S2361,AD2361+1),INDEX($M2361:$S2361,AD2361)),"")</f>
        <v>120</v>
      </c>
      <c r="AI2361" s="17" cm="1">
        <f t="array" ref="AI2361">IFERROR(INDEX($M2361:$S2361,AE2361),"")</f>
        <v>120</v>
      </c>
      <c r="AJ2361" s="17" t="str" cm="1">
        <f t="array" ref="AJ2361">IFERROR(INDEX($M2361:$S2361,AF2361),"")</f>
        <v/>
      </c>
      <c r="AK2361" s="17" cm="1">
        <f t="array" ref="AK2361">IFERROR(IF(J2361="Level",INDEX($T2361:$Z2361,AC2361+1),INDEX($T2361:$Z2361,AC2361)),"")</f>
        <v>2</v>
      </c>
      <c r="AL2361" s="17" cm="1">
        <f t="array" ref="AL2361">IFERROR(IF(J2361="Level",INDEX($T2361:$Z2361,AD2361+1),INDEX($T2361:$Z2361,AD2361)),"")</f>
        <v>1</v>
      </c>
      <c r="AM2361" s="17" cm="1">
        <f t="array" ref="AM2361">IFERROR(INDEX($T2361:$Z2361,AE2361),"")</f>
        <v>4</v>
      </c>
      <c r="AN2361" s="17" t="str" cm="1">
        <f t="array" ref="AN2361">IFERROR(INDEX($T2361:$Z2361,AF2361),"")</f>
        <v/>
      </c>
    </row>
    <row r="2362" spans="1:40" x14ac:dyDescent="0.2">
      <c r="A2362" s="17" t="str">
        <f t="shared" si="216"/>
        <v>BA Business Studies with European Study: UFA4SBESBE16</v>
      </c>
      <c r="B2362" s="11" t="s">
        <v>1572</v>
      </c>
      <c r="C2362" s="11" t="s">
        <v>31936</v>
      </c>
      <c r="D2362" s="11" t="s">
        <v>1573</v>
      </c>
      <c r="E2362" s="11" t="s">
        <v>32279</v>
      </c>
      <c r="F2362" s="11" t="s">
        <v>82</v>
      </c>
      <c r="G2362" s="11" t="s">
        <v>32712</v>
      </c>
      <c r="H2362" s="11" t="s">
        <v>77</v>
      </c>
      <c r="I2362" s="11">
        <v>3</v>
      </c>
      <c r="J2362" s="11" t="s">
        <v>78</v>
      </c>
      <c r="K2362" s="11" t="s">
        <v>32713</v>
      </c>
      <c r="L2362" s="11">
        <v>120</v>
      </c>
      <c r="M2362" s="11">
        <v>0</v>
      </c>
      <c r="N2362" s="11">
        <v>120</v>
      </c>
      <c r="O2362" s="11">
        <v>120</v>
      </c>
      <c r="P2362" s="11">
        <v>120</v>
      </c>
      <c r="Q2362" s="11">
        <v>0</v>
      </c>
      <c r="R2362" s="11">
        <v>120</v>
      </c>
      <c r="S2362" s="11">
        <v>120</v>
      </c>
      <c r="T2362" s="11">
        <v>0</v>
      </c>
      <c r="U2362" s="11">
        <v>2</v>
      </c>
      <c r="V2362" s="11">
        <v>1</v>
      </c>
      <c r="W2362" s="11">
        <v>4</v>
      </c>
      <c r="X2362" s="11">
        <v>0</v>
      </c>
      <c r="Y2362" s="11">
        <v>2</v>
      </c>
      <c r="Z2362" s="11">
        <v>1</v>
      </c>
      <c r="AA2362" s="12" t="s">
        <v>32958</v>
      </c>
      <c r="AB2362" s="17" t="str">
        <f t="shared" si="217"/>
        <v>Programme: BA Business Studies with European Study</v>
      </c>
      <c r="AC2362" s="17">
        <f t="shared" si="218"/>
        <v>2</v>
      </c>
      <c r="AD2362" s="17">
        <f t="shared" si="219"/>
        <v>3</v>
      </c>
      <c r="AE2362" s="17">
        <f t="shared" si="220"/>
        <v>4</v>
      </c>
      <c r="AF2362" s="17" t="str">
        <f t="shared" si="221"/>
        <v/>
      </c>
      <c r="AG2362" s="17" cm="1">
        <f t="array" ref="AG2362">IFERROR(IF(J2362="Level",INDEX($M2362:$S2362,AC2362+1),INDEX($M2362:$S2362,AC2362)),"")</f>
        <v>120</v>
      </c>
      <c r="AH2362" s="17" cm="1">
        <f t="array" ref="AH2362">IFERROR(IF(J2362="Level",INDEX($M2362:$S2362,AD2362+1),INDEX($M2362:$S2362,AD2362)),"")</f>
        <v>120</v>
      </c>
      <c r="AI2362" s="17" cm="1">
        <f t="array" ref="AI2362">IFERROR(INDEX($M2362:$S2362,AE2362),"")</f>
        <v>120</v>
      </c>
      <c r="AJ2362" s="17" t="str" cm="1">
        <f t="array" ref="AJ2362">IFERROR(INDEX($M2362:$S2362,AF2362),"")</f>
        <v/>
      </c>
      <c r="AK2362" s="17" cm="1">
        <f t="array" ref="AK2362">IFERROR(IF(J2362="Level",INDEX($T2362:$Z2362,AC2362+1),INDEX($T2362:$Z2362,AC2362)),"")</f>
        <v>2</v>
      </c>
      <c r="AL2362" s="17" cm="1">
        <f t="array" ref="AL2362">IFERROR(IF(J2362="Level",INDEX($T2362:$Z2362,AD2362+1),INDEX($T2362:$Z2362,AD2362)),"")</f>
        <v>1</v>
      </c>
      <c r="AM2362" s="17" cm="1">
        <f t="array" ref="AM2362">IFERROR(INDEX($T2362:$Z2362,AE2362),"")</f>
        <v>4</v>
      </c>
      <c r="AN2362" s="17" t="str" cm="1">
        <f t="array" ref="AN2362">IFERROR(INDEX($T2362:$Z2362,AF2362),"")</f>
        <v/>
      </c>
    </row>
    <row r="2363" spans="1:40" x14ac:dyDescent="0.2">
      <c r="A2363" s="17" t="str">
        <f t="shared" si="216"/>
        <v>BA Business and Management with Industrial Experience: UFA4SBESBE44</v>
      </c>
      <c r="B2363" s="11" t="s">
        <v>1576</v>
      </c>
      <c r="C2363" s="11" t="s">
        <v>31936</v>
      </c>
      <c r="D2363" s="11" t="s">
        <v>1577</v>
      </c>
      <c r="E2363" s="11" t="s">
        <v>32279</v>
      </c>
      <c r="F2363" s="11" t="s">
        <v>82</v>
      </c>
      <c r="G2363" s="11" t="s">
        <v>32712</v>
      </c>
      <c r="H2363" s="11" t="s">
        <v>77</v>
      </c>
      <c r="I2363" s="11">
        <v>3</v>
      </c>
      <c r="J2363" s="11" t="s">
        <v>78</v>
      </c>
      <c r="K2363" s="11" t="s">
        <v>32713</v>
      </c>
      <c r="L2363" s="11">
        <v>120</v>
      </c>
      <c r="M2363" s="11">
        <v>0</v>
      </c>
      <c r="N2363" s="11">
        <v>120</v>
      </c>
      <c r="O2363" s="11">
        <v>120</v>
      </c>
      <c r="P2363" s="11">
        <v>120</v>
      </c>
      <c r="Q2363" s="11">
        <v>0</v>
      </c>
      <c r="R2363" s="11">
        <v>120</v>
      </c>
      <c r="S2363" s="11">
        <v>120</v>
      </c>
      <c r="T2363" s="11">
        <v>0</v>
      </c>
      <c r="U2363" s="11">
        <v>2</v>
      </c>
      <c r="V2363" s="11">
        <v>1</v>
      </c>
      <c r="W2363" s="11">
        <v>4</v>
      </c>
      <c r="X2363" s="11">
        <v>0</v>
      </c>
      <c r="Y2363" s="11">
        <v>2</v>
      </c>
      <c r="Z2363" s="11">
        <v>1</v>
      </c>
      <c r="AA2363" s="12" t="s">
        <v>32958</v>
      </c>
      <c r="AB2363" s="17" t="str">
        <f t="shared" si="217"/>
        <v>Programme: BA Business and Management with Industrial Experience</v>
      </c>
      <c r="AC2363" s="17">
        <f t="shared" si="218"/>
        <v>2</v>
      </c>
      <c r="AD2363" s="17">
        <f t="shared" si="219"/>
        <v>3</v>
      </c>
      <c r="AE2363" s="17">
        <f t="shared" si="220"/>
        <v>4</v>
      </c>
      <c r="AF2363" s="17" t="str">
        <f t="shared" si="221"/>
        <v/>
      </c>
      <c r="AG2363" s="17" cm="1">
        <f t="array" ref="AG2363">IFERROR(IF(J2363="Level",INDEX($M2363:$S2363,AC2363+1),INDEX($M2363:$S2363,AC2363)),"")</f>
        <v>120</v>
      </c>
      <c r="AH2363" s="17" cm="1">
        <f t="array" ref="AH2363">IFERROR(IF(J2363="Level",INDEX($M2363:$S2363,AD2363+1),INDEX($M2363:$S2363,AD2363)),"")</f>
        <v>120</v>
      </c>
      <c r="AI2363" s="17" cm="1">
        <f t="array" ref="AI2363">IFERROR(INDEX($M2363:$S2363,AE2363),"")</f>
        <v>120</v>
      </c>
      <c r="AJ2363" s="17" t="str" cm="1">
        <f t="array" ref="AJ2363">IFERROR(INDEX($M2363:$S2363,AF2363),"")</f>
        <v/>
      </c>
      <c r="AK2363" s="17" cm="1">
        <f t="array" ref="AK2363">IFERROR(IF(J2363="Level",INDEX($T2363:$Z2363,AC2363+1),INDEX($T2363:$Z2363,AC2363)),"")</f>
        <v>2</v>
      </c>
      <c r="AL2363" s="17" cm="1">
        <f t="array" ref="AL2363">IFERROR(IF(J2363="Level",INDEX($T2363:$Z2363,AD2363+1),INDEX($T2363:$Z2363,AD2363)),"")</f>
        <v>1</v>
      </c>
      <c r="AM2363" s="17" cm="1">
        <f t="array" ref="AM2363">IFERROR(INDEX($T2363:$Z2363,AE2363),"")</f>
        <v>4</v>
      </c>
      <c r="AN2363" s="17" t="str" cm="1">
        <f t="array" ref="AN2363">IFERROR(INDEX($T2363:$Z2363,AF2363),"")</f>
        <v/>
      </c>
    </row>
    <row r="2364" spans="1:40" x14ac:dyDescent="0.2">
      <c r="A2364" s="17" t="str">
        <f t="shared" si="216"/>
        <v>BA Business Studies with Industrial Experience: UFA4SBESBE55</v>
      </c>
      <c r="B2364" s="11" t="s">
        <v>1580</v>
      </c>
      <c r="C2364" s="11" t="s">
        <v>31936</v>
      </c>
      <c r="D2364" s="11" t="s">
        <v>1581</v>
      </c>
      <c r="E2364" s="11" t="s">
        <v>32279</v>
      </c>
      <c r="F2364" s="11" t="s">
        <v>82</v>
      </c>
      <c r="G2364" s="11" t="s">
        <v>32712</v>
      </c>
      <c r="H2364" s="11" t="s">
        <v>77</v>
      </c>
      <c r="I2364" s="11">
        <v>3</v>
      </c>
      <c r="J2364" s="11" t="s">
        <v>78</v>
      </c>
      <c r="K2364" s="11" t="s">
        <v>32713</v>
      </c>
      <c r="L2364" s="11">
        <v>120</v>
      </c>
      <c r="M2364" s="11">
        <v>0</v>
      </c>
      <c r="N2364" s="11">
        <v>120</v>
      </c>
      <c r="O2364" s="11">
        <v>120</v>
      </c>
      <c r="P2364" s="11">
        <v>120</v>
      </c>
      <c r="Q2364" s="11">
        <v>0</v>
      </c>
      <c r="R2364" s="11">
        <v>120</v>
      </c>
      <c r="S2364" s="11">
        <v>120</v>
      </c>
      <c r="T2364" s="11">
        <v>0</v>
      </c>
      <c r="U2364" s="11">
        <v>2</v>
      </c>
      <c r="V2364" s="11">
        <v>1</v>
      </c>
      <c r="W2364" s="11">
        <v>4</v>
      </c>
      <c r="X2364" s="11">
        <v>0</v>
      </c>
      <c r="Y2364" s="11">
        <v>2</v>
      </c>
      <c r="Z2364" s="11">
        <v>1</v>
      </c>
      <c r="AA2364" s="12" t="s">
        <v>32958</v>
      </c>
      <c r="AB2364" s="17" t="str">
        <f t="shared" si="217"/>
        <v>Programme: BA Business Studies with Industrial Experience</v>
      </c>
      <c r="AC2364" s="17">
        <f t="shared" si="218"/>
        <v>2</v>
      </c>
      <c r="AD2364" s="17">
        <f t="shared" si="219"/>
        <v>3</v>
      </c>
      <c r="AE2364" s="17">
        <f t="shared" si="220"/>
        <v>4</v>
      </c>
      <c r="AF2364" s="17" t="str">
        <f t="shared" si="221"/>
        <v/>
      </c>
      <c r="AG2364" s="17" cm="1">
        <f t="array" ref="AG2364">IFERROR(IF(J2364="Level",INDEX($M2364:$S2364,AC2364+1),INDEX($M2364:$S2364,AC2364)),"")</f>
        <v>120</v>
      </c>
      <c r="AH2364" s="17" cm="1">
        <f t="array" ref="AH2364">IFERROR(IF(J2364="Level",INDEX($M2364:$S2364,AD2364+1),INDEX($M2364:$S2364,AD2364)),"")</f>
        <v>120</v>
      </c>
      <c r="AI2364" s="17" cm="1">
        <f t="array" ref="AI2364">IFERROR(INDEX($M2364:$S2364,AE2364),"")</f>
        <v>120</v>
      </c>
      <c r="AJ2364" s="17" t="str" cm="1">
        <f t="array" ref="AJ2364">IFERROR(INDEX($M2364:$S2364,AF2364),"")</f>
        <v/>
      </c>
      <c r="AK2364" s="17" cm="1">
        <f t="array" ref="AK2364">IFERROR(IF(J2364="Level",INDEX($T2364:$Z2364,AC2364+1),INDEX($T2364:$Z2364,AC2364)),"")</f>
        <v>2</v>
      </c>
      <c r="AL2364" s="17" cm="1">
        <f t="array" ref="AL2364">IFERROR(IF(J2364="Level",INDEX($T2364:$Z2364,AD2364+1),INDEX($T2364:$Z2364,AD2364)),"")</f>
        <v>1</v>
      </c>
      <c r="AM2364" s="17" cm="1">
        <f t="array" ref="AM2364">IFERROR(INDEX($T2364:$Z2364,AE2364),"")</f>
        <v>4</v>
      </c>
      <c r="AN2364" s="17" t="str" cm="1">
        <f t="array" ref="AN2364">IFERROR(INDEX($T2364:$Z2364,AF2364),"")</f>
        <v/>
      </c>
    </row>
    <row r="2365" spans="1:40" ht="25.5" x14ac:dyDescent="0.2">
      <c r="A2365" s="17" t="str">
        <f t="shared" si="216"/>
        <v>BSc Business and Management with Industrial Experience: UFS4SBESBE34</v>
      </c>
      <c r="B2365" s="11" t="s">
        <v>1832</v>
      </c>
      <c r="C2365" s="11" t="s">
        <v>31936</v>
      </c>
      <c r="D2365" s="11" t="s">
        <v>1833</v>
      </c>
      <c r="E2365" s="11" t="s">
        <v>32279</v>
      </c>
      <c r="F2365" s="11" t="s">
        <v>82</v>
      </c>
      <c r="G2365" s="11" t="s">
        <v>32712</v>
      </c>
      <c r="H2365" s="11" t="s">
        <v>77</v>
      </c>
      <c r="I2365" s="11">
        <v>3</v>
      </c>
      <c r="J2365" s="11" t="s">
        <v>78</v>
      </c>
      <c r="K2365" s="11" t="s">
        <v>32713</v>
      </c>
      <c r="L2365" s="11">
        <v>120</v>
      </c>
      <c r="M2365" s="11">
        <v>0</v>
      </c>
      <c r="N2365" s="11">
        <v>120</v>
      </c>
      <c r="O2365" s="11">
        <v>120</v>
      </c>
      <c r="P2365" s="11">
        <v>120</v>
      </c>
      <c r="Q2365" s="11">
        <v>0</v>
      </c>
      <c r="R2365" s="11">
        <v>120</v>
      </c>
      <c r="S2365" s="11">
        <v>120</v>
      </c>
      <c r="T2365" s="11">
        <v>0</v>
      </c>
      <c r="U2365" s="11">
        <v>2</v>
      </c>
      <c r="V2365" s="11">
        <v>1</v>
      </c>
      <c r="W2365" s="11">
        <v>4</v>
      </c>
      <c r="X2365" s="11">
        <v>0</v>
      </c>
      <c r="Y2365" s="11">
        <v>2</v>
      </c>
      <c r="Z2365" s="11">
        <v>1</v>
      </c>
      <c r="AA2365" s="12" t="s">
        <v>32958</v>
      </c>
      <c r="AB2365" s="17" t="str">
        <f t="shared" si="217"/>
        <v>Programme: BSc Business and Management with Industrial Experience</v>
      </c>
      <c r="AC2365" s="17">
        <f t="shared" si="218"/>
        <v>2</v>
      </c>
      <c r="AD2365" s="17">
        <f t="shared" si="219"/>
        <v>3</v>
      </c>
      <c r="AE2365" s="17">
        <f t="shared" si="220"/>
        <v>4</v>
      </c>
      <c r="AF2365" s="17" t="str">
        <f t="shared" si="221"/>
        <v/>
      </c>
      <c r="AG2365" s="17" cm="1">
        <f t="array" ref="AG2365">IFERROR(IF(J2365="Level",INDEX($M2365:$S2365,AC2365+1),INDEX($M2365:$S2365,AC2365)),"")</f>
        <v>120</v>
      </c>
      <c r="AH2365" s="17" cm="1">
        <f t="array" ref="AH2365">IFERROR(IF(J2365="Level",INDEX($M2365:$S2365,AD2365+1),INDEX($M2365:$S2365,AD2365)),"")</f>
        <v>120</v>
      </c>
      <c r="AI2365" s="17" cm="1">
        <f t="array" ref="AI2365">IFERROR(INDEX($M2365:$S2365,AE2365),"")</f>
        <v>120</v>
      </c>
      <c r="AJ2365" s="17" t="str" cm="1">
        <f t="array" ref="AJ2365">IFERROR(INDEX($M2365:$S2365,AF2365),"")</f>
        <v/>
      </c>
      <c r="AK2365" s="17" cm="1">
        <f t="array" ref="AK2365">IFERROR(IF(J2365="Level",INDEX($T2365:$Z2365,AC2365+1),INDEX($T2365:$Z2365,AC2365)),"")</f>
        <v>2</v>
      </c>
      <c r="AL2365" s="17" cm="1">
        <f t="array" ref="AL2365">IFERROR(IF(J2365="Level",INDEX($T2365:$Z2365,AD2365+1),INDEX($T2365:$Z2365,AD2365)),"")</f>
        <v>1</v>
      </c>
      <c r="AM2365" s="17" cm="1">
        <f t="array" ref="AM2365">IFERROR(INDEX($T2365:$Z2365,AE2365),"")</f>
        <v>4</v>
      </c>
      <c r="AN2365" s="17" t="str" cm="1">
        <f t="array" ref="AN2365">IFERROR(INDEX($T2365:$Z2365,AF2365),"")</f>
        <v/>
      </c>
    </row>
    <row r="2366" spans="1:40" x14ac:dyDescent="0.2">
      <c r="A2366" s="17" t="str">
        <f t="shared" si="216"/>
        <v>BSc Business and Management with Year Abroad: UFS4SBESBE38</v>
      </c>
      <c r="B2366" s="11" t="s">
        <v>1838</v>
      </c>
      <c r="C2366" s="11" t="s">
        <v>31936</v>
      </c>
      <c r="D2366" s="11" t="s">
        <v>1839</v>
      </c>
      <c r="E2366" s="11" t="s">
        <v>32279</v>
      </c>
      <c r="F2366" s="11" t="s">
        <v>82</v>
      </c>
      <c r="G2366" s="11" t="s">
        <v>32712</v>
      </c>
      <c r="H2366" s="11" t="s">
        <v>77</v>
      </c>
      <c r="I2366" s="11">
        <v>3</v>
      </c>
      <c r="J2366" s="11" t="s">
        <v>78</v>
      </c>
      <c r="K2366" s="11" t="s">
        <v>32713</v>
      </c>
      <c r="L2366" s="11">
        <v>120</v>
      </c>
      <c r="M2366" s="11">
        <v>0</v>
      </c>
      <c r="N2366" s="11">
        <v>120</v>
      </c>
      <c r="O2366" s="11">
        <v>120</v>
      </c>
      <c r="P2366" s="11">
        <v>120</v>
      </c>
      <c r="Q2366" s="11">
        <v>0</v>
      </c>
      <c r="R2366" s="11">
        <v>120</v>
      </c>
      <c r="S2366" s="11">
        <v>120</v>
      </c>
      <c r="T2366" s="11">
        <v>0</v>
      </c>
      <c r="U2366" s="11">
        <v>2</v>
      </c>
      <c r="V2366" s="11">
        <v>1</v>
      </c>
      <c r="W2366" s="11">
        <v>4</v>
      </c>
      <c r="X2366" s="11">
        <v>0</v>
      </c>
      <c r="Y2366" s="11">
        <v>2</v>
      </c>
      <c r="Z2366" s="11">
        <v>1</v>
      </c>
      <c r="AA2366" s="12" t="s">
        <v>32958</v>
      </c>
      <c r="AB2366" s="17" t="str">
        <f t="shared" si="217"/>
        <v>Programme: BSc Business and Management with Year Abroad</v>
      </c>
      <c r="AC2366" s="17">
        <f t="shared" si="218"/>
        <v>2</v>
      </c>
      <c r="AD2366" s="17">
        <f t="shared" si="219"/>
        <v>3</v>
      </c>
      <c r="AE2366" s="17">
        <f t="shared" si="220"/>
        <v>4</v>
      </c>
      <c r="AF2366" s="17" t="str">
        <f t="shared" si="221"/>
        <v/>
      </c>
      <c r="AG2366" s="17" cm="1">
        <f t="array" ref="AG2366">IFERROR(IF(J2366="Level",INDEX($M2366:$S2366,AC2366+1),INDEX($M2366:$S2366,AC2366)),"")</f>
        <v>120</v>
      </c>
      <c r="AH2366" s="17" cm="1">
        <f t="array" ref="AH2366">IFERROR(IF(J2366="Level",INDEX($M2366:$S2366,AD2366+1),INDEX($M2366:$S2366,AD2366)),"")</f>
        <v>120</v>
      </c>
      <c r="AI2366" s="17" cm="1">
        <f t="array" ref="AI2366">IFERROR(INDEX($M2366:$S2366,AE2366),"")</f>
        <v>120</v>
      </c>
      <c r="AJ2366" s="17" t="str" cm="1">
        <f t="array" ref="AJ2366">IFERROR(INDEX($M2366:$S2366,AF2366),"")</f>
        <v/>
      </c>
      <c r="AK2366" s="17" cm="1">
        <f t="array" ref="AK2366">IFERROR(IF(J2366="Level",INDEX($T2366:$Z2366,AC2366+1),INDEX($T2366:$Z2366,AC2366)),"")</f>
        <v>2</v>
      </c>
      <c r="AL2366" s="17" cm="1">
        <f t="array" ref="AL2366">IFERROR(IF(J2366="Level",INDEX($T2366:$Z2366,AD2366+1),INDEX($T2366:$Z2366,AD2366)),"")</f>
        <v>1</v>
      </c>
      <c r="AM2366" s="17" cm="1">
        <f t="array" ref="AM2366">IFERROR(INDEX($T2366:$Z2366,AE2366),"")</f>
        <v>4</v>
      </c>
      <c r="AN2366" s="17" t="str" cm="1">
        <f t="array" ref="AN2366">IFERROR(INDEX($T2366:$Z2366,AF2366),"")</f>
        <v/>
      </c>
    </row>
    <row r="2367" spans="1:40" x14ac:dyDescent="0.2">
      <c r="A2367" s="17" t="str">
        <f t="shared" si="216"/>
        <v>BSc Business and Management with European Study: UFS4SBESBE39</v>
      </c>
      <c r="B2367" s="11" t="s">
        <v>1840</v>
      </c>
      <c r="C2367" s="11" t="s">
        <v>31936</v>
      </c>
      <c r="D2367" s="11" t="s">
        <v>1841</v>
      </c>
      <c r="E2367" s="11" t="s">
        <v>32279</v>
      </c>
      <c r="F2367" s="11" t="s">
        <v>82</v>
      </c>
      <c r="G2367" s="11" t="s">
        <v>32712</v>
      </c>
      <c r="H2367" s="11" t="s">
        <v>77</v>
      </c>
      <c r="I2367" s="11">
        <v>3</v>
      </c>
      <c r="J2367" s="11" t="s">
        <v>78</v>
      </c>
      <c r="K2367" s="11" t="s">
        <v>32713</v>
      </c>
      <c r="L2367" s="11">
        <v>120</v>
      </c>
      <c r="M2367" s="11">
        <v>0</v>
      </c>
      <c r="N2367" s="11">
        <v>120</v>
      </c>
      <c r="O2367" s="11">
        <v>120</v>
      </c>
      <c r="P2367" s="11">
        <v>120</v>
      </c>
      <c r="Q2367" s="11">
        <v>0</v>
      </c>
      <c r="R2367" s="11">
        <v>120</v>
      </c>
      <c r="S2367" s="11">
        <v>120</v>
      </c>
      <c r="T2367" s="11">
        <v>0</v>
      </c>
      <c r="U2367" s="11">
        <v>2</v>
      </c>
      <c r="V2367" s="11">
        <v>1</v>
      </c>
      <c r="W2367" s="11">
        <v>4</v>
      </c>
      <c r="X2367" s="11">
        <v>0</v>
      </c>
      <c r="Y2367" s="11">
        <v>2</v>
      </c>
      <c r="Z2367" s="11">
        <v>1</v>
      </c>
      <c r="AA2367" s="12" t="s">
        <v>32958</v>
      </c>
      <c r="AB2367" s="17" t="str">
        <f t="shared" si="217"/>
        <v>Programme: BSc Business and Management with European Study</v>
      </c>
      <c r="AC2367" s="17">
        <f t="shared" si="218"/>
        <v>2</v>
      </c>
      <c r="AD2367" s="17">
        <f t="shared" si="219"/>
        <v>3</v>
      </c>
      <c r="AE2367" s="17">
        <f t="shared" si="220"/>
        <v>4</v>
      </c>
      <c r="AF2367" s="17" t="str">
        <f t="shared" si="221"/>
        <v/>
      </c>
      <c r="AG2367" s="17" cm="1">
        <f t="array" ref="AG2367">IFERROR(IF(J2367="Level",INDEX($M2367:$S2367,AC2367+1),INDEX($M2367:$S2367,AC2367)),"")</f>
        <v>120</v>
      </c>
      <c r="AH2367" s="17" cm="1">
        <f t="array" ref="AH2367">IFERROR(IF(J2367="Level",INDEX($M2367:$S2367,AD2367+1),INDEX($M2367:$S2367,AD2367)),"")</f>
        <v>120</v>
      </c>
      <c r="AI2367" s="17" cm="1">
        <f t="array" ref="AI2367">IFERROR(INDEX($M2367:$S2367,AE2367),"")</f>
        <v>120</v>
      </c>
      <c r="AJ2367" s="17" t="str" cm="1">
        <f t="array" ref="AJ2367">IFERROR(INDEX($M2367:$S2367,AF2367),"")</f>
        <v/>
      </c>
      <c r="AK2367" s="17" cm="1">
        <f t="array" ref="AK2367">IFERROR(IF(J2367="Level",INDEX($T2367:$Z2367,AC2367+1),INDEX($T2367:$Z2367,AC2367)),"")</f>
        <v>2</v>
      </c>
      <c r="AL2367" s="17" cm="1">
        <f t="array" ref="AL2367">IFERROR(IF(J2367="Level",INDEX($T2367:$Z2367,AD2367+1),INDEX($T2367:$Z2367,AD2367)),"")</f>
        <v>1</v>
      </c>
      <c r="AM2367" s="17" cm="1">
        <f t="array" ref="AM2367">IFERROR(INDEX($T2367:$Z2367,AE2367),"")</f>
        <v>4</v>
      </c>
      <c r="AN2367" s="17" t="str" cm="1">
        <f t="array" ref="AN2367">IFERROR(INDEX($T2367:$Z2367,AF2367),"")</f>
        <v/>
      </c>
    </row>
    <row r="2368" spans="1:40" x14ac:dyDescent="0.2">
      <c r="A2368" s="17" t="str">
        <f t="shared" si="216"/>
        <v>BSc Business Studies with Year Abroad: UFS4SBESBE44</v>
      </c>
      <c r="B2368" s="11" t="s">
        <v>1844</v>
      </c>
      <c r="C2368" s="11" t="s">
        <v>31936</v>
      </c>
      <c r="D2368" s="11" t="s">
        <v>1845</v>
      </c>
      <c r="E2368" s="11" t="s">
        <v>32279</v>
      </c>
      <c r="F2368" s="11" t="s">
        <v>82</v>
      </c>
      <c r="G2368" s="11" t="s">
        <v>32712</v>
      </c>
      <c r="H2368" s="11" t="s">
        <v>77</v>
      </c>
      <c r="I2368" s="11">
        <v>3</v>
      </c>
      <c r="J2368" s="11" t="s">
        <v>78</v>
      </c>
      <c r="K2368" s="11" t="s">
        <v>32713</v>
      </c>
      <c r="L2368" s="11">
        <v>120</v>
      </c>
      <c r="M2368" s="11">
        <v>0</v>
      </c>
      <c r="N2368" s="11">
        <v>120</v>
      </c>
      <c r="O2368" s="11">
        <v>120</v>
      </c>
      <c r="P2368" s="11">
        <v>120</v>
      </c>
      <c r="Q2368" s="11">
        <v>0</v>
      </c>
      <c r="R2368" s="11">
        <v>120</v>
      </c>
      <c r="S2368" s="11">
        <v>120</v>
      </c>
      <c r="T2368" s="11">
        <v>0</v>
      </c>
      <c r="U2368" s="11">
        <v>2</v>
      </c>
      <c r="V2368" s="11">
        <v>1</v>
      </c>
      <c r="W2368" s="11">
        <v>4</v>
      </c>
      <c r="X2368" s="11">
        <v>0</v>
      </c>
      <c r="Y2368" s="11">
        <v>2</v>
      </c>
      <c r="Z2368" s="11">
        <v>1</v>
      </c>
      <c r="AA2368" s="12" t="s">
        <v>32958</v>
      </c>
      <c r="AB2368" s="17" t="str">
        <f t="shared" si="217"/>
        <v>Programme: BSc Business Studies with Year Abroad</v>
      </c>
      <c r="AC2368" s="17">
        <f t="shared" si="218"/>
        <v>2</v>
      </c>
      <c r="AD2368" s="17">
        <f t="shared" si="219"/>
        <v>3</v>
      </c>
      <c r="AE2368" s="17">
        <f t="shared" si="220"/>
        <v>4</v>
      </c>
      <c r="AF2368" s="17" t="str">
        <f t="shared" si="221"/>
        <v/>
      </c>
      <c r="AG2368" s="17" cm="1">
        <f t="array" ref="AG2368">IFERROR(IF(J2368="Level",INDEX($M2368:$S2368,AC2368+1),INDEX($M2368:$S2368,AC2368)),"")</f>
        <v>120</v>
      </c>
      <c r="AH2368" s="17" cm="1">
        <f t="array" ref="AH2368">IFERROR(IF(J2368="Level",INDEX($M2368:$S2368,AD2368+1),INDEX($M2368:$S2368,AD2368)),"")</f>
        <v>120</v>
      </c>
      <c r="AI2368" s="17" cm="1">
        <f t="array" ref="AI2368">IFERROR(INDEX($M2368:$S2368,AE2368),"")</f>
        <v>120</v>
      </c>
      <c r="AJ2368" s="17" t="str" cm="1">
        <f t="array" ref="AJ2368">IFERROR(INDEX($M2368:$S2368,AF2368),"")</f>
        <v/>
      </c>
      <c r="AK2368" s="17" cm="1">
        <f t="array" ref="AK2368">IFERROR(IF(J2368="Level",INDEX($T2368:$Z2368,AC2368+1),INDEX($T2368:$Z2368,AC2368)),"")</f>
        <v>2</v>
      </c>
      <c r="AL2368" s="17" cm="1">
        <f t="array" ref="AL2368">IFERROR(IF(J2368="Level",INDEX($T2368:$Z2368,AD2368+1),INDEX($T2368:$Z2368,AD2368)),"")</f>
        <v>1</v>
      </c>
      <c r="AM2368" s="17" cm="1">
        <f t="array" ref="AM2368">IFERROR(INDEX($T2368:$Z2368,AE2368),"")</f>
        <v>4</v>
      </c>
      <c r="AN2368" s="17" t="str" cm="1">
        <f t="array" ref="AN2368">IFERROR(INDEX($T2368:$Z2368,AF2368),"")</f>
        <v/>
      </c>
    </row>
    <row r="2369" spans="1:40" x14ac:dyDescent="0.2">
      <c r="A2369" s="17" t="str">
        <f t="shared" si="216"/>
        <v>BSc Business Studies with Industrial Experience: UFS4SBESBE45</v>
      </c>
      <c r="B2369" s="11" t="s">
        <v>1846</v>
      </c>
      <c r="C2369" s="11" t="s">
        <v>31936</v>
      </c>
      <c r="D2369" s="11" t="s">
        <v>1847</v>
      </c>
      <c r="E2369" s="11" t="s">
        <v>32279</v>
      </c>
      <c r="F2369" s="11" t="s">
        <v>82</v>
      </c>
      <c r="G2369" s="11" t="s">
        <v>32712</v>
      </c>
      <c r="H2369" s="11" t="s">
        <v>77</v>
      </c>
      <c r="I2369" s="11">
        <v>3</v>
      </c>
      <c r="J2369" s="11" t="s">
        <v>78</v>
      </c>
      <c r="K2369" s="11" t="s">
        <v>32713</v>
      </c>
      <c r="L2369" s="11">
        <v>120</v>
      </c>
      <c r="M2369" s="11">
        <v>0</v>
      </c>
      <c r="N2369" s="11">
        <v>120</v>
      </c>
      <c r="O2369" s="11">
        <v>120</v>
      </c>
      <c r="P2369" s="11">
        <v>120</v>
      </c>
      <c r="Q2369" s="11">
        <v>0</v>
      </c>
      <c r="R2369" s="11">
        <v>120</v>
      </c>
      <c r="S2369" s="11">
        <v>120</v>
      </c>
      <c r="T2369" s="11">
        <v>0</v>
      </c>
      <c r="U2369" s="11">
        <v>2</v>
      </c>
      <c r="V2369" s="11">
        <v>1</v>
      </c>
      <c r="W2369" s="11">
        <v>4</v>
      </c>
      <c r="X2369" s="11">
        <v>0</v>
      </c>
      <c r="Y2369" s="11">
        <v>2</v>
      </c>
      <c r="Z2369" s="11">
        <v>1</v>
      </c>
      <c r="AA2369" s="12" t="s">
        <v>32958</v>
      </c>
      <c r="AB2369" s="17" t="str">
        <f t="shared" si="217"/>
        <v>Programme: BSc Business Studies with Industrial Experience</v>
      </c>
      <c r="AC2369" s="17">
        <f t="shared" si="218"/>
        <v>2</v>
      </c>
      <c r="AD2369" s="17">
        <f t="shared" si="219"/>
        <v>3</v>
      </c>
      <c r="AE2369" s="17">
        <f t="shared" si="220"/>
        <v>4</v>
      </c>
      <c r="AF2369" s="17" t="str">
        <f t="shared" si="221"/>
        <v/>
      </c>
      <c r="AG2369" s="17" cm="1">
        <f t="array" ref="AG2369">IFERROR(IF(J2369="Level",INDEX($M2369:$S2369,AC2369+1),INDEX($M2369:$S2369,AC2369)),"")</f>
        <v>120</v>
      </c>
      <c r="AH2369" s="17" cm="1">
        <f t="array" ref="AH2369">IFERROR(IF(J2369="Level",INDEX($M2369:$S2369,AD2369+1),INDEX($M2369:$S2369,AD2369)),"")</f>
        <v>120</v>
      </c>
      <c r="AI2369" s="17" cm="1">
        <f t="array" ref="AI2369">IFERROR(INDEX($M2369:$S2369,AE2369),"")</f>
        <v>120</v>
      </c>
      <c r="AJ2369" s="17" t="str" cm="1">
        <f t="array" ref="AJ2369">IFERROR(INDEX($M2369:$S2369,AF2369),"")</f>
        <v/>
      </c>
      <c r="AK2369" s="17" cm="1">
        <f t="array" ref="AK2369">IFERROR(IF(J2369="Level",INDEX($T2369:$Z2369,AC2369+1),INDEX($T2369:$Z2369,AC2369)),"")</f>
        <v>2</v>
      </c>
      <c r="AL2369" s="17" cm="1">
        <f t="array" ref="AL2369">IFERROR(IF(J2369="Level",INDEX($T2369:$Z2369,AD2369+1),INDEX($T2369:$Z2369,AD2369)),"")</f>
        <v>1</v>
      </c>
      <c r="AM2369" s="17" cm="1">
        <f t="array" ref="AM2369">IFERROR(INDEX($T2369:$Z2369,AE2369),"")</f>
        <v>4</v>
      </c>
      <c r="AN2369" s="17" t="str" cm="1">
        <f t="array" ref="AN2369">IFERROR(INDEX($T2369:$Z2369,AF2369),"")</f>
        <v/>
      </c>
    </row>
    <row r="2370" spans="1:40" x14ac:dyDescent="0.2">
      <c r="A2370" s="17" t="str">
        <f t="shared" ref="A2370:A2433" si="222">D2370&amp;": "&amp;B2370</f>
        <v>BSc Business Studies with Economics with Year Abroad: UFS4SBESBE57</v>
      </c>
      <c r="B2370" s="11" t="s">
        <v>1850</v>
      </c>
      <c r="C2370" s="11" t="s">
        <v>31936</v>
      </c>
      <c r="D2370" s="11" t="s">
        <v>1851</v>
      </c>
      <c r="E2370" s="11" t="s">
        <v>32279</v>
      </c>
      <c r="F2370" s="11" t="s">
        <v>82</v>
      </c>
      <c r="G2370" s="11" t="s">
        <v>32712</v>
      </c>
      <c r="H2370" s="11" t="s">
        <v>77</v>
      </c>
      <c r="I2370" s="11">
        <v>3</v>
      </c>
      <c r="J2370" s="11" t="s">
        <v>78</v>
      </c>
      <c r="K2370" s="11" t="s">
        <v>32713</v>
      </c>
      <c r="L2370" s="11">
        <v>120</v>
      </c>
      <c r="M2370" s="11">
        <v>0</v>
      </c>
      <c r="N2370" s="11">
        <v>120</v>
      </c>
      <c r="O2370" s="11">
        <v>120</v>
      </c>
      <c r="P2370" s="11">
        <v>120</v>
      </c>
      <c r="Q2370" s="11">
        <v>0</v>
      </c>
      <c r="R2370" s="11">
        <v>120</v>
      </c>
      <c r="S2370" s="11">
        <v>120</v>
      </c>
      <c r="T2370" s="11">
        <v>0</v>
      </c>
      <c r="U2370" s="11">
        <v>2</v>
      </c>
      <c r="V2370" s="11">
        <v>1</v>
      </c>
      <c r="W2370" s="11">
        <v>4</v>
      </c>
      <c r="X2370" s="11">
        <v>0</v>
      </c>
      <c r="Y2370" s="11">
        <v>2</v>
      </c>
      <c r="Z2370" s="11">
        <v>1</v>
      </c>
      <c r="AA2370" s="12" t="s">
        <v>32958</v>
      </c>
      <c r="AB2370" s="17" t="str">
        <f t="shared" ref="AB2370:AB2433" si="223">IF(H2370="Yes","Programme: "&amp;D2370,"Programme is not compatible with this tool")</f>
        <v>Programme: BSc Business Studies with Economics with Year Abroad</v>
      </c>
      <c r="AC2370" s="17">
        <f t="shared" ref="AC2370:AC2433" si="224">IF(J2370="Stage",IF(M2370&lt;&gt;0,1,IF(N2370&lt;&gt;0,2,IF(O2370&lt;&gt;0,3,IF(P2370&lt;&gt;0,4,IF(Q2370&lt;&gt;0,5,""))))),IF(J2370="","",IF(R2370&lt;&gt;0,5,IF(S2370&lt;&gt;0,6,""))))</f>
        <v>2</v>
      </c>
      <c r="AD2370" s="17">
        <f t="shared" ref="AD2370:AD2433" si="225">IF(J2370="Stage",IF(AND(N2370&lt;&gt;0,AC2370&lt;2),2,IF(AND(O2370&lt;&gt;0,AC2370&lt;3),3,IF(AND(P2370&lt;&gt;0,AC2370&lt;4),4,IF(AND(Q2370&lt;&gt;0,AC2370&lt;5),5,"")))),IF(J2370="","",IF(AC2370&lt;&gt;0,6)))</f>
        <v>3</v>
      </c>
      <c r="AE2370" s="17">
        <f t="shared" ref="AE2370:AE2433" si="226">IF(AND(O2370&lt;&gt;0,AD2370&lt;3),3,IF(AND(P2370&lt;&gt;0,AD2370&lt;4),4,IF(AND(Q2370&lt;&gt;0,AD2370&lt;5),5,"")))</f>
        <v>4</v>
      </c>
      <c r="AF2370" s="17" t="str">
        <f t="shared" ref="AF2370:AF2433" si="227">IF(AND(P2370&lt;&gt;0,AE2370&lt;4),4,IF(AND(Q2370&lt;&gt;0,AE2370&lt;5),5,""))</f>
        <v/>
      </c>
      <c r="AG2370" s="17" cm="1">
        <f t="array" ref="AG2370">IFERROR(IF(J2370="Level",INDEX($M2370:$S2370,AC2370+1),INDEX($M2370:$S2370,AC2370)),"")</f>
        <v>120</v>
      </c>
      <c r="AH2370" s="17" cm="1">
        <f t="array" ref="AH2370">IFERROR(IF(J2370="Level",INDEX($M2370:$S2370,AD2370+1),INDEX($M2370:$S2370,AD2370)),"")</f>
        <v>120</v>
      </c>
      <c r="AI2370" s="17" cm="1">
        <f t="array" ref="AI2370">IFERROR(INDEX($M2370:$S2370,AE2370),"")</f>
        <v>120</v>
      </c>
      <c r="AJ2370" s="17" t="str" cm="1">
        <f t="array" ref="AJ2370">IFERROR(INDEX($M2370:$S2370,AF2370),"")</f>
        <v/>
      </c>
      <c r="AK2370" s="17" cm="1">
        <f t="array" ref="AK2370">IFERROR(IF(J2370="Level",INDEX($T2370:$Z2370,AC2370+1),INDEX($T2370:$Z2370,AC2370)),"")</f>
        <v>2</v>
      </c>
      <c r="AL2370" s="17" cm="1">
        <f t="array" ref="AL2370">IFERROR(IF(J2370="Level",INDEX($T2370:$Z2370,AD2370+1),INDEX($T2370:$Z2370,AD2370)),"")</f>
        <v>1</v>
      </c>
      <c r="AM2370" s="17" cm="1">
        <f t="array" ref="AM2370">IFERROR(INDEX($T2370:$Z2370,AE2370),"")</f>
        <v>4</v>
      </c>
      <c r="AN2370" s="17" t="str" cm="1">
        <f t="array" ref="AN2370">IFERROR(INDEX($T2370:$Z2370,AF2370),"")</f>
        <v/>
      </c>
    </row>
    <row r="2371" spans="1:40" ht="25.5" x14ac:dyDescent="0.2">
      <c r="A2371" s="17" t="str">
        <f t="shared" si="222"/>
        <v>BSc Business Studies with Economics with Industrial Experience: UFS4SBESBE58</v>
      </c>
      <c r="B2371" s="11" t="s">
        <v>1852</v>
      </c>
      <c r="C2371" s="11" t="s">
        <v>31936</v>
      </c>
      <c r="D2371" s="11" t="s">
        <v>1853</v>
      </c>
      <c r="E2371" s="11" t="s">
        <v>32279</v>
      </c>
      <c r="F2371" s="11" t="s">
        <v>82</v>
      </c>
      <c r="G2371" s="11" t="s">
        <v>32712</v>
      </c>
      <c r="H2371" s="11" t="s">
        <v>77</v>
      </c>
      <c r="I2371" s="11">
        <v>3</v>
      </c>
      <c r="J2371" s="11" t="s">
        <v>78</v>
      </c>
      <c r="K2371" s="11" t="s">
        <v>32713</v>
      </c>
      <c r="L2371" s="11">
        <v>120</v>
      </c>
      <c r="M2371" s="11">
        <v>0</v>
      </c>
      <c r="N2371" s="11">
        <v>120</v>
      </c>
      <c r="O2371" s="11">
        <v>120</v>
      </c>
      <c r="P2371" s="11">
        <v>120</v>
      </c>
      <c r="Q2371" s="11">
        <v>0</v>
      </c>
      <c r="R2371" s="11">
        <v>120</v>
      </c>
      <c r="S2371" s="11">
        <v>120</v>
      </c>
      <c r="T2371" s="11">
        <v>0</v>
      </c>
      <c r="U2371" s="11">
        <v>2</v>
      </c>
      <c r="V2371" s="11">
        <v>1</v>
      </c>
      <c r="W2371" s="11">
        <v>4</v>
      </c>
      <c r="X2371" s="11">
        <v>0</v>
      </c>
      <c r="Y2371" s="11">
        <v>2</v>
      </c>
      <c r="Z2371" s="11">
        <v>1</v>
      </c>
      <c r="AA2371" s="12" t="s">
        <v>32958</v>
      </c>
      <c r="AB2371" s="17" t="str">
        <f t="shared" si="223"/>
        <v>Programme: BSc Business Studies with Economics with Industrial Experience</v>
      </c>
      <c r="AC2371" s="17">
        <f t="shared" si="224"/>
        <v>2</v>
      </c>
      <c r="AD2371" s="17">
        <f t="shared" si="225"/>
        <v>3</v>
      </c>
      <c r="AE2371" s="17">
        <f t="shared" si="226"/>
        <v>4</v>
      </c>
      <c r="AF2371" s="17" t="str">
        <f t="shared" si="227"/>
        <v/>
      </c>
      <c r="AG2371" s="17" cm="1">
        <f t="array" ref="AG2371">IFERROR(IF(J2371="Level",INDEX($M2371:$S2371,AC2371+1),INDEX($M2371:$S2371,AC2371)),"")</f>
        <v>120</v>
      </c>
      <c r="AH2371" s="17" cm="1">
        <f t="array" ref="AH2371">IFERROR(IF(J2371="Level",INDEX($M2371:$S2371,AD2371+1),INDEX($M2371:$S2371,AD2371)),"")</f>
        <v>120</v>
      </c>
      <c r="AI2371" s="17" cm="1">
        <f t="array" ref="AI2371">IFERROR(INDEX($M2371:$S2371,AE2371),"")</f>
        <v>120</v>
      </c>
      <c r="AJ2371" s="17" t="str" cm="1">
        <f t="array" ref="AJ2371">IFERROR(INDEX($M2371:$S2371,AF2371),"")</f>
        <v/>
      </c>
      <c r="AK2371" s="17" cm="1">
        <f t="array" ref="AK2371">IFERROR(IF(J2371="Level",INDEX($T2371:$Z2371,AC2371+1),INDEX($T2371:$Z2371,AC2371)),"")</f>
        <v>2</v>
      </c>
      <c r="AL2371" s="17" cm="1">
        <f t="array" ref="AL2371">IFERROR(IF(J2371="Level",INDEX($T2371:$Z2371,AD2371+1),INDEX($T2371:$Z2371,AD2371)),"")</f>
        <v>1</v>
      </c>
      <c r="AM2371" s="17" cm="1">
        <f t="array" ref="AM2371">IFERROR(INDEX($T2371:$Z2371,AE2371),"")</f>
        <v>4</v>
      </c>
      <c r="AN2371" s="17" t="str" cm="1">
        <f t="array" ref="AN2371">IFERROR(INDEX($T2371:$Z2371,AF2371),"")</f>
        <v/>
      </c>
    </row>
    <row r="2372" spans="1:40" x14ac:dyDescent="0.2">
      <c r="A2372" s="17" t="str">
        <f t="shared" si="222"/>
        <v>BSc Mathematics with a Year in Industry: UFS4MASMAS03</v>
      </c>
      <c r="B2372" s="11" t="s">
        <v>1770</v>
      </c>
      <c r="C2372" s="11" t="s">
        <v>31936</v>
      </c>
      <c r="D2372" s="11" t="s">
        <v>1771</v>
      </c>
      <c r="E2372" s="11" t="s">
        <v>445</v>
      </c>
      <c r="F2372" s="11" t="s">
        <v>82</v>
      </c>
      <c r="G2372" s="11" t="s">
        <v>32712</v>
      </c>
      <c r="H2372" s="11" t="s">
        <v>77</v>
      </c>
      <c r="I2372" s="11">
        <v>3</v>
      </c>
      <c r="J2372" s="11" t="s">
        <v>78</v>
      </c>
      <c r="K2372" s="11" t="s">
        <v>32713</v>
      </c>
      <c r="L2372" s="11">
        <v>120</v>
      </c>
      <c r="M2372" s="11">
        <v>0</v>
      </c>
      <c r="N2372" s="11">
        <v>120</v>
      </c>
      <c r="O2372" s="11">
        <v>120</v>
      </c>
      <c r="P2372" s="11">
        <v>120</v>
      </c>
      <c r="Q2372" s="11">
        <v>0</v>
      </c>
      <c r="R2372" s="11">
        <v>120</v>
      </c>
      <c r="S2372" s="11">
        <v>120</v>
      </c>
      <c r="T2372" s="11">
        <v>0</v>
      </c>
      <c r="U2372" s="11">
        <v>2</v>
      </c>
      <c r="V2372" s="11">
        <v>1</v>
      </c>
      <c r="W2372" s="11">
        <v>4</v>
      </c>
      <c r="X2372" s="11">
        <v>0</v>
      </c>
      <c r="Y2372" s="11">
        <v>2</v>
      </c>
      <c r="Z2372" s="11">
        <v>1</v>
      </c>
      <c r="AA2372" s="12" t="s">
        <v>32958</v>
      </c>
      <c r="AB2372" s="17" t="str">
        <f t="shared" si="223"/>
        <v>Programme: BSc Mathematics with a Year in Industry</v>
      </c>
      <c r="AC2372" s="17">
        <f t="shared" si="224"/>
        <v>2</v>
      </c>
      <c r="AD2372" s="17">
        <f t="shared" si="225"/>
        <v>3</v>
      </c>
      <c r="AE2372" s="17">
        <f t="shared" si="226"/>
        <v>4</v>
      </c>
      <c r="AF2372" s="17" t="str">
        <f t="shared" si="227"/>
        <v/>
      </c>
      <c r="AG2372" s="17" cm="1">
        <f t="array" ref="AG2372">IFERROR(IF(J2372="Level",INDEX($M2372:$S2372,AC2372+1),INDEX($M2372:$S2372,AC2372)),"")</f>
        <v>120</v>
      </c>
      <c r="AH2372" s="17" cm="1">
        <f t="array" ref="AH2372">IFERROR(IF(J2372="Level",INDEX($M2372:$S2372,AD2372+1),INDEX($M2372:$S2372,AD2372)),"")</f>
        <v>120</v>
      </c>
      <c r="AI2372" s="17" cm="1">
        <f t="array" ref="AI2372">IFERROR(INDEX($M2372:$S2372,AE2372),"")</f>
        <v>120</v>
      </c>
      <c r="AJ2372" s="17" t="str" cm="1">
        <f t="array" ref="AJ2372">IFERROR(INDEX($M2372:$S2372,AF2372),"")</f>
        <v/>
      </c>
      <c r="AK2372" s="17" cm="1">
        <f t="array" ref="AK2372">IFERROR(IF(J2372="Level",INDEX($T2372:$Z2372,AC2372+1),INDEX($T2372:$Z2372,AC2372)),"")</f>
        <v>2</v>
      </c>
      <c r="AL2372" s="17" cm="1">
        <f t="array" ref="AL2372">IFERROR(IF(J2372="Level",INDEX($T2372:$Z2372,AD2372+1),INDEX($T2372:$Z2372,AD2372)),"")</f>
        <v>1</v>
      </c>
      <c r="AM2372" s="17" cm="1">
        <f t="array" ref="AM2372">IFERROR(INDEX($T2372:$Z2372,AE2372),"")</f>
        <v>4</v>
      </c>
      <c r="AN2372" s="17" t="str" cm="1">
        <f t="array" ref="AN2372">IFERROR(INDEX($T2372:$Z2372,AF2372),"")</f>
        <v/>
      </c>
    </row>
    <row r="2373" spans="1:40" x14ac:dyDescent="0.2">
      <c r="A2373" s="17" t="str">
        <f t="shared" si="222"/>
        <v>BSc Mathematics with Accounting and a Year in Industry: UFS4MASSBE01</v>
      </c>
      <c r="B2373" s="11" t="s">
        <v>1772</v>
      </c>
      <c r="C2373" s="11" t="s">
        <v>31936</v>
      </c>
      <c r="D2373" s="11" t="s">
        <v>1773</v>
      </c>
      <c r="E2373" s="11" t="s">
        <v>445</v>
      </c>
      <c r="F2373" s="11" t="s">
        <v>82</v>
      </c>
      <c r="G2373" s="11" t="s">
        <v>32712</v>
      </c>
      <c r="H2373" s="11" t="s">
        <v>77</v>
      </c>
      <c r="I2373" s="11">
        <v>3</v>
      </c>
      <c r="J2373" s="11" t="s">
        <v>78</v>
      </c>
      <c r="K2373" s="11" t="s">
        <v>32713</v>
      </c>
      <c r="L2373" s="11">
        <v>120</v>
      </c>
      <c r="M2373" s="11">
        <v>0</v>
      </c>
      <c r="N2373" s="11">
        <v>120</v>
      </c>
      <c r="O2373" s="11">
        <v>120</v>
      </c>
      <c r="P2373" s="11">
        <v>120</v>
      </c>
      <c r="Q2373" s="11">
        <v>0</v>
      </c>
      <c r="R2373" s="11">
        <v>120</v>
      </c>
      <c r="S2373" s="11">
        <v>120</v>
      </c>
      <c r="T2373" s="11">
        <v>0</v>
      </c>
      <c r="U2373" s="11">
        <v>2</v>
      </c>
      <c r="V2373" s="11">
        <v>1</v>
      </c>
      <c r="W2373" s="11">
        <v>4</v>
      </c>
      <c r="X2373" s="11">
        <v>0</v>
      </c>
      <c r="Y2373" s="11">
        <v>2</v>
      </c>
      <c r="Z2373" s="11">
        <v>1</v>
      </c>
      <c r="AA2373" s="12" t="s">
        <v>32958</v>
      </c>
      <c r="AB2373" s="17" t="str">
        <f t="shared" si="223"/>
        <v>Programme: BSc Mathematics with Accounting and a Year in Industry</v>
      </c>
      <c r="AC2373" s="17">
        <f t="shared" si="224"/>
        <v>2</v>
      </c>
      <c r="AD2373" s="17">
        <f t="shared" si="225"/>
        <v>3</v>
      </c>
      <c r="AE2373" s="17">
        <f t="shared" si="226"/>
        <v>4</v>
      </c>
      <c r="AF2373" s="17" t="str">
        <f t="shared" si="227"/>
        <v/>
      </c>
      <c r="AG2373" s="17" cm="1">
        <f t="array" ref="AG2373">IFERROR(IF(J2373="Level",INDEX($M2373:$S2373,AC2373+1),INDEX($M2373:$S2373,AC2373)),"")</f>
        <v>120</v>
      </c>
      <c r="AH2373" s="17" cm="1">
        <f t="array" ref="AH2373">IFERROR(IF(J2373="Level",INDEX($M2373:$S2373,AD2373+1),INDEX($M2373:$S2373,AD2373)),"")</f>
        <v>120</v>
      </c>
      <c r="AI2373" s="17" cm="1">
        <f t="array" ref="AI2373">IFERROR(INDEX($M2373:$S2373,AE2373),"")</f>
        <v>120</v>
      </c>
      <c r="AJ2373" s="17" t="str" cm="1">
        <f t="array" ref="AJ2373">IFERROR(INDEX($M2373:$S2373,AF2373),"")</f>
        <v/>
      </c>
      <c r="AK2373" s="17" cm="1">
        <f t="array" ref="AK2373">IFERROR(IF(J2373="Level",INDEX($T2373:$Z2373,AC2373+1),INDEX($T2373:$Z2373,AC2373)),"")</f>
        <v>2</v>
      </c>
      <c r="AL2373" s="17" cm="1">
        <f t="array" ref="AL2373">IFERROR(IF(J2373="Level",INDEX($T2373:$Z2373,AD2373+1),INDEX($T2373:$Z2373,AD2373)),"")</f>
        <v>1</v>
      </c>
      <c r="AM2373" s="17" cm="1">
        <f t="array" ref="AM2373">IFERROR(INDEX($T2373:$Z2373,AE2373),"")</f>
        <v>4</v>
      </c>
      <c r="AN2373" s="17" t="str" cm="1">
        <f t="array" ref="AN2373">IFERROR(INDEX($T2373:$Z2373,AF2373),"")</f>
        <v/>
      </c>
    </row>
    <row r="2374" spans="1:40" x14ac:dyDescent="0.2">
      <c r="A2374" s="17" t="str">
        <f t="shared" si="222"/>
        <v>BSc Mathematics with Economics and a Year in Industry: UFS4MASSBE02</v>
      </c>
      <c r="B2374" s="11" t="s">
        <v>1774</v>
      </c>
      <c r="C2374" s="11" t="s">
        <v>31936</v>
      </c>
      <c r="D2374" s="11" t="s">
        <v>1775</v>
      </c>
      <c r="E2374" s="11" t="s">
        <v>445</v>
      </c>
      <c r="F2374" s="11" t="s">
        <v>82</v>
      </c>
      <c r="G2374" s="11" t="s">
        <v>32712</v>
      </c>
      <c r="H2374" s="11" t="s">
        <v>77</v>
      </c>
      <c r="I2374" s="11">
        <v>3</v>
      </c>
      <c r="J2374" s="11" t="s">
        <v>78</v>
      </c>
      <c r="K2374" s="11" t="s">
        <v>32713</v>
      </c>
      <c r="L2374" s="11">
        <v>120</v>
      </c>
      <c r="M2374" s="11">
        <v>0</v>
      </c>
      <c r="N2374" s="11">
        <v>120</v>
      </c>
      <c r="O2374" s="11">
        <v>120</v>
      </c>
      <c r="P2374" s="11">
        <v>120</v>
      </c>
      <c r="Q2374" s="11">
        <v>0</v>
      </c>
      <c r="R2374" s="11">
        <v>120</v>
      </c>
      <c r="S2374" s="11">
        <v>120</v>
      </c>
      <c r="T2374" s="11">
        <v>0</v>
      </c>
      <c r="U2374" s="11">
        <v>2</v>
      </c>
      <c r="V2374" s="11">
        <v>1</v>
      </c>
      <c r="W2374" s="11">
        <v>4</v>
      </c>
      <c r="X2374" s="11">
        <v>0</v>
      </c>
      <c r="Y2374" s="11">
        <v>2</v>
      </c>
      <c r="Z2374" s="11">
        <v>1</v>
      </c>
      <c r="AA2374" s="12" t="s">
        <v>32958</v>
      </c>
      <c r="AB2374" s="17" t="str">
        <f t="shared" si="223"/>
        <v>Programme: BSc Mathematics with Economics and a Year in Industry</v>
      </c>
      <c r="AC2374" s="17">
        <f t="shared" si="224"/>
        <v>2</v>
      </c>
      <c r="AD2374" s="17">
        <f t="shared" si="225"/>
        <v>3</v>
      </c>
      <c r="AE2374" s="17">
        <f t="shared" si="226"/>
        <v>4</v>
      </c>
      <c r="AF2374" s="17" t="str">
        <f t="shared" si="227"/>
        <v/>
      </c>
      <c r="AG2374" s="17" cm="1">
        <f t="array" ref="AG2374">IFERROR(IF(J2374="Level",INDEX($M2374:$S2374,AC2374+1),INDEX($M2374:$S2374,AC2374)),"")</f>
        <v>120</v>
      </c>
      <c r="AH2374" s="17" cm="1">
        <f t="array" ref="AH2374">IFERROR(IF(J2374="Level",INDEX($M2374:$S2374,AD2374+1),INDEX($M2374:$S2374,AD2374)),"")</f>
        <v>120</v>
      </c>
      <c r="AI2374" s="17" cm="1">
        <f t="array" ref="AI2374">IFERROR(INDEX($M2374:$S2374,AE2374),"")</f>
        <v>120</v>
      </c>
      <c r="AJ2374" s="17" t="str" cm="1">
        <f t="array" ref="AJ2374">IFERROR(INDEX($M2374:$S2374,AF2374),"")</f>
        <v/>
      </c>
      <c r="AK2374" s="17" cm="1">
        <f t="array" ref="AK2374">IFERROR(IF(J2374="Level",INDEX($T2374:$Z2374,AC2374+1),INDEX($T2374:$Z2374,AC2374)),"")</f>
        <v>2</v>
      </c>
      <c r="AL2374" s="17" cm="1">
        <f t="array" ref="AL2374">IFERROR(IF(J2374="Level",INDEX($T2374:$Z2374,AD2374+1),INDEX($T2374:$Z2374,AD2374)),"")</f>
        <v>1</v>
      </c>
      <c r="AM2374" s="17" cm="1">
        <f t="array" ref="AM2374">IFERROR(INDEX($T2374:$Z2374,AE2374),"")</f>
        <v>4</v>
      </c>
      <c r="AN2374" s="17" t="str" cm="1">
        <f t="array" ref="AN2374">IFERROR(INDEX($T2374:$Z2374,AF2374),"")</f>
        <v/>
      </c>
    </row>
    <row r="2375" spans="1:40" x14ac:dyDescent="0.2">
      <c r="A2375" s="17" t="str">
        <f t="shared" si="222"/>
        <v>BSc Mathematics with Finance and a Year in Industry: UFS4MASSBE03</v>
      </c>
      <c r="B2375" s="11" t="s">
        <v>1776</v>
      </c>
      <c r="C2375" s="11" t="s">
        <v>31936</v>
      </c>
      <c r="D2375" s="11" t="s">
        <v>1777</v>
      </c>
      <c r="E2375" s="11" t="s">
        <v>445</v>
      </c>
      <c r="F2375" s="11" t="s">
        <v>82</v>
      </c>
      <c r="G2375" s="11" t="s">
        <v>32712</v>
      </c>
      <c r="H2375" s="11" t="s">
        <v>77</v>
      </c>
      <c r="I2375" s="11">
        <v>3</v>
      </c>
      <c r="J2375" s="11" t="s">
        <v>78</v>
      </c>
      <c r="K2375" s="11" t="s">
        <v>32713</v>
      </c>
      <c r="L2375" s="11">
        <v>120</v>
      </c>
      <c r="M2375" s="11">
        <v>0</v>
      </c>
      <c r="N2375" s="11">
        <v>120</v>
      </c>
      <c r="O2375" s="11">
        <v>120</v>
      </c>
      <c r="P2375" s="11">
        <v>120</v>
      </c>
      <c r="Q2375" s="11">
        <v>0</v>
      </c>
      <c r="R2375" s="11">
        <v>120</v>
      </c>
      <c r="S2375" s="11">
        <v>120</v>
      </c>
      <c r="T2375" s="11">
        <v>0</v>
      </c>
      <c r="U2375" s="11">
        <v>2</v>
      </c>
      <c r="V2375" s="11">
        <v>1</v>
      </c>
      <c r="W2375" s="11">
        <v>4</v>
      </c>
      <c r="X2375" s="11">
        <v>0</v>
      </c>
      <c r="Y2375" s="11">
        <v>2</v>
      </c>
      <c r="Z2375" s="11">
        <v>1</v>
      </c>
      <c r="AA2375" s="12" t="s">
        <v>32958</v>
      </c>
      <c r="AB2375" s="17" t="str">
        <f t="shared" si="223"/>
        <v>Programme: BSc Mathematics with Finance and a Year in Industry</v>
      </c>
      <c r="AC2375" s="17">
        <f t="shared" si="224"/>
        <v>2</v>
      </c>
      <c r="AD2375" s="17">
        <f t="shared" si="225"/>
        <v>3</v>
      </c>
      <c r="AE2375" s="17">
        <f t="shared" si="226"/>
        <v>4</v>
      </c>
      <c r="AF2375" s="17" t="str">
        <f t="shared" si="227"/>
        <v/>
      </c>
      <c r="AG2375" s="17" cm="1">
        <f t="array" ref="AG2375">IFERROR(IF(J2375="Level",INDEX($M2375:$S2375,AC2375+1),INDEX($M2375:$S2375,AC2375)),"")</f>
        <v>120</v>
      </c>
      <c r="AH2375" s="17" cm="1">
        <f t="array" ref="AH2375">IFERROR(IF(J2375="Level",INDEX($M2375:$S2375,AD2375+1),INDEX($M2375:$S2375,AD2375)),"")</f>
        <v>120</v>
      </c>
      <c r="AI2375" s="17" cm="1">
        <f t="array" ref="AI2375">IFERROR(INDEX($M2375:$S2375,AE2375),"")</f>
        <v>120</v>
      </c>
      <c r="AJ2375" s="17" t="str" cm="1">
        <f t="array" ref="AJ2375">IFERROR(INDEX($M2375:$S2375,AF2375),"")</f>
        <v/>
      </c>
      <c r="AK2375" s="17" cm="1">
        <f t="array" ref="AK2375">IFERROR(IF(J2375="Level",INDEX($T2375:$Z2375,AC2375+1),INDEX($T2375:$Z2375,AC2375)),"")</f>
        <v>2</v>
      </c>
      <c r="AL2375" s="17" cm="1">
        <f t="array" ref="AL2375">IFERROR(IF(J2375="Level",INDEX($T2375:$Z2375,AD2375+1),INDEX($T2375:$Z2375,AD2375)),"")</f>
        <v>1</v>
      </c>
      <c r="AM2375" s="17" cm="1">
        <f t="array" ref="AM2375">IFERROR(INDEX($T2375:$Z2375,AE2375),"")</f>
        <v>4</v>
      </c>
      <c r="AN2375" s="17" t="str" cm="1">
        <f t="array" ref="AN2375">IFERROR(INDEX($T2375:$Z2375,AF2375),"")</f>
        <v/>
      </c>
    </row>
    <row r="2376" spans="1:40" ht="25.5" x14ac:dyDescent="0.2">
      <c r="A2376" s="17" t="str">
        <f t="shared" si="222"/>
        <v>BSc Mathematics with Management and a Year in Industry: UFS4MASSBE04</v>
      </c>
      <c r="B2376" s="11" t="s">
        <v>1778</v>
      </c>
      <c r="C2376" s="11" t="s">
        <v>31936</v>
      </c>
      <c r="D2376" s="11" t="s">
        <v>1779</v>
      </c>
      <c r="E2376" s="11" t="s">
        <v>445</v>
      </c>
      <c r="F2376" s="11" t="s">
        <v>82</v>
      </c>
      <c r="G2376" s="11" t="s">
        <v>32712</v>
      </c>
      <c r="H2376" s="11" t="s">
        <v>77</v>
      </c>
      <c r="I2376" s="11">
        <v>3</v>
      </c>
      <c r="J2376" s="11" t="s">
        <v>78</v>
      </c>
      <c r="K2376" s="11" t="s">
        <v>32713</v>
      </c>
      <c r="L2376" s="11">
        <v>120</v>
      </c>
      <c r="M2376" s="11">
        <v>0</v>
      </c>
      <c r="N2376" s="11">
        <v>120</v>
      </c>
      <c r="O2376" s="11">
        <v>120</v>
      </c>
      <c r="P2376" s="11">
        <v>120</v>
      </c>
      <c r="Q2376" s="11">
        <v>0</v>
      </c>
      <c r="R2376" s="11">
        <v>120</v>
      </c>
      <c r="S2376" s="11">
        <v>120</v>
      </c>
      <c r="T2376" s="11">
        <v>0</v>
      </c>
      <c r="U2376" s="11">
        <v>2</v>
      </c>
      <c r="V2376" s="11">
        <v>1</v>
      </c>
      <c r="W2376" s="11">
        <v>4</v>
      </c>
      <c r="X2376" s="11">
        <v>0</v>
      </c>
      <c r="Y2376" s="11">
        <v>2</v>
      </c>
      <c r="Z2376" s="11">
        <v>1</v>
      </c>
      <c r="AA2376" s="12" t="s">
        <v>32958</v>
      </c>
      <c r="AB2376" s="17" t="str">
        <f t="shared" si="223"/>
        <v>Programme: BSc Mathematics with Management and a Year in Industry</v>
      </c>
      <c r="AC2376" s="17">
        <f t="shared" si="224"/>
        <v>2</v>
      </c>
      <c r="AD2376" s="17">
        <f t="shared" si="225"/>
        <v>3</v>
      </c>
      <c r="AE2376" s="17">
        <f t="shared" si="226"/>
        <v>4</v>
      </c>
      <c r="AF2376" s="17" t="str">
        <f t="shared" si="227"/>
        <v/>
      </c>
      <c r="AG2376" s="17" cm="1">
        <f t="array" ref="AG2376">IFERROR(IF(J2376="Level",INDEX($M2376:$S2376,AC2376+1),INDEX($M2376:$S2376,AC2376)),"")</f>
        <v>120</v>
      </c>
      <c r="AH2376" s="17" cm="1">
        <f t="array" ref="AH2376">IFERROR(IF(J2376="Level",INDEX($M2376:$S2376,AD2376+1),INDEX($M2376:$S2376,AD2376)),"")</f>
        <v>120</v>
      </c>
      <c r="AI2376" s="17" cm="1">
        <f t="array" ref="AI2376">IFERROR(INDEX($M2376:$S2376,AE2376),"")</f>
        <v>120</v>
      </c>
      <c r="AJ2376" s="17" t="str" cm="1">
        <f t="array" ref="AJ2376">IFERROR(INDEX($M2376:$S2376,AF2376),"")</f>
        <v/>
      </c>
      <c r="AK2376" s="17" cm="1">
        <f t="array" ref="AK2376">IFERROR(IF(J2376="Level",INDEX($T2376:$Z2376,AC2376+1),INDEX($T2376:$Z2376,AC2376)),"")</f>
        <v>2</v>
      </c>
      <c r="AL2376" s="17" cm="1">
        <f t="array" ref="AL2376">IFERROR(IF(J2376="Level",INDEX($T2376:$Z2376,AD2376+1),INDEX($T2376:$Z2376,AD2376)),"")</f>
        <v>1</v>
      </c>
      <c r="AM2376" s="17" cm="1">
        <f t="array" ref="AM2376">IFERROR(INDEX($T2376:$Z2376,AE2376),"")</f>
        <v>4</v>
      </c>
      <c r="AN2376" s="17" t="str" cm="1">
        <f t="array" ref="AN2376">IFERROR(INDEX($T2376:$Z2376,AF2376),"")</f>
        <v/>
      </c>
    </row>
    <row r="2377" spans="1:40" ht="25.5" x14ac:dyDescent="0.2">
      <c r="A2377" s="17" t="str">
        <f t="shared" si="222"/>
        <v>BEng Mining Engineering with Study Abroad in Minerals Engineering - Cornwall: UFN4CSMCSMCB</v>
      </c>
      <c r="B2377" s="11" t="s">
        <v>1614</v>
      </c>
      <c r="C2377" s="11" t="s">
        <v>31936</v>
      </c>
      <c r="D2377" s="11" t="s">
        <v>1615</v>
      </c>
      <c r="E2377" s="11" t="s">
        <v>391</v>
      </c>
      <c r="F2377" s="11" t="s">
        <v>82</v>
      </c>
      <c r="G2377" s="11" t="s">
        <v>32712</v>
      </c>
      <c r="H2377" s="11" t="s">
        <v>77</v>
      </c>
      <c r="I2377" s="11">
        <v>3</v>
      </c>
      <c r="J2377" s="11" t="s">
        <v>78</v>
      </c>
      <c r="K2377" s="11" t="s">
        <v>32713</v>
      </c>
      <c r="L2377" s="11">
        <v>120</v>
      </c>
      <c r="M2377" s="11">
        <v>0</v>
      </c>
      <c r="N2377" s="11">
        <v>120</v>
      </c>
      <c r="O2377" s="11">
        <v>120</v>
      </c>
      <c r="P2377" s="11">
        <v>120</v>
      </c>
      <c r="Q2377" s="11">
        <v>0</v>
      </c>
      <c r="R2377" s="11">
        <v>120</v>
      </c>
      <c r="S2377" s="11">
        <v>120</v>
      </c>
      <c r="T2377" s="11">
        <v>0</v>
      </c>
      <c r="U2377" s="11">
        <v>2</v>
      </c>
      <c r="V2377" s="11">
        <v>1</v>
      </c>
      <c r="W2377" s="11">
        <v>4</v>
      </c>
      <c r="X2377" s="11">
        <v>0</v>
      </c>
      <c r="Y2377" s="11">
        <v>2</v>
      </c>
      <c r="Z2377" s="11">
        <v>1</v>
      </c>
      <c r="AA2377" s="12" t="s">
        <v>32958</v>
      </c>
      <c r="AB2377" s="17" t="str">
        <f t="shared" si="223"/>
        <v>Programme: BEng Mining Engineering with Study Abroad in Minerals Engineering - Cornwall</v>
      </c>
      <c r="AC2377" s="17">
        <f t="shared" si="224"/>
        <v>2</v>
      </c>
      <c r="AD2377" s="17">
        <f t="shared" si="225"/>
        <v>3</v>
      </c>
      <c r="AE2377" s="17">
        <f t="shared" si="226"/>
        <v>4</v>
      </c>
      <c r="AF2377" s="17" t="str">
        <f t="shared" si="227"/>
        <v/>
      </c>
      <c r="AG2377" s="17" cm="1">
        <f t="array" ref="AG2377">IFERROR(IF(J2377="Level",INDEX($M2377:$S2377,AC2377+1),INDEX($M2377:$S2377,AC2377)),"")</f>
        <v>120</v>
      </c>
      <c r="AH2377" s="17" cm="1">
        <f t="array" ref="AH2377">IFERROR(IF(J2377="Level",INDEX($M2377:$S2377,AD2377+1),INDEX($M2377:$S2377,AD2377)),"")</f>
        <v>120</v>
      </c>
      <c r="AI2377" s="17" cm="1">
        <f t="array" ref="AI2377">IFERROR(INDEX($M2377:$S2377,AE2377),"")</f>
        <v>120</v>
      </c>
      <c r="AJ2377" s="17" t="str" cm="1">
        <f t="array" ref="AJ2377">IFERROR(INDEX($M2377:$S2377,AF2377),"")</f>
        <v/>
      </c>
      <c r="AK2377" s="17" cm="1">
        <f t="array" ref="AK2377">IFERROR(IF(J2377="Level",INDEX($T2377:$Z2377,AC2377+1),INDEX($T2377:$Z2377,AC2377)),"")</f>
        <v>2</v>
      </c>
      <c r="AL2377" s="17" cm="1">
        <f t="array" ref="AL2377">IFERROR(IF(J2377="Level",INDEX($T2377:$Z2377,AD2377+1),INDEX($T2377:$Z2377,AD2377)),"")</f>
        <v>1</v>
      </c>
      <c r="AM2377" s="17" cm="1">
        <f t="array" ref="AM2377">IFERROR(INDEX($T2377:$Z2377,AE2377),"")</f>
        <v>4</v>
      </c>
      <c r="AN2377" s="17" t="str" cm="1">
        <f t="array" ref="AN2377">IFERROR(INDEX($T2377:$Z2377,AF2377),"")</f>
        <v/>
      </c>
    </row>
    <row r="2378" spans="1:40" x14ac:dyDescent="0.2">
      <c r="A2378" s="17" t="str">
        <f t="shared" si="222"/>
        <v>BSc Business Analytics with Year Abroad: UFS4SBESBE36</v>
      </c>
      <c r="B2378" s="11" t="s">
        <v>1834</v>
      </c>
      <c r="C2378" s="11" t="s">
        <v>31936</v>
      </c>
      <c r="D2378" s="11" t="s">
        <v>1835</v>
      </c>
      <c r="E2378" s="11" t="s">
        <v>32297</v>
      </c>
      <c r="F2378" s="11" t="s">
        <v>82</v>
      </c>
      <c r="G2378" s="11" t="s">
        <v>32712</v>
      </c>
      <c r="H2378" s="11" t="s">
        <v>77</v>
      </c>
      <c r="I2378" s="11">
        <v>3</v>
      </c>
      <c r="J2378" s="11" t="s">
        <v>78</v>
      </c>
      <c r="K2378" s="11" t="s">
        <v>32713</v>
      </c>
      <c r="L2378" s="11">
        <v>120</v>
      </c>
      <c r="M2378" s="11">
        <v>0</v>
      </c>
      <c r="N2378" s="11">
        <v>120</v>
      </c>
      <c r="O2378" s="11">
        <v>120</v>
      </c>
      <c r="P2378" s="11">
        <v>120</v>
      </c>
      <c r="Q2378" s="11">
        <v>0</v>
      </c>
      <c r="R2378" s="11">
        <v>120</v>
      </c>
      <c r="S2378" s="11">
        <v>120</v>
      </c>
      <c r="T2378" s="11">
        <v>0</v>
      </c>
      <c r="U2378" s="11">
        <v>2</v>
      </c>
      <c r="V2378" s="11">
        <v>1</v>
      </c>
      <c r="W2378" s="11">
        <v>4</v>
      </c>
      <c r="X2378" s="11">
        <v>0</v>
      </c>
      <c r="Y2378" s="11">
        <v>2</v>
      </c>
      <c r="Z2378" s="11">
        <v>1</v>
      </c>
      <c r="AA2378" s="12" t="s">
        <v>32958</v>
      </c>
      <c r="AB2378" s="17" t="str">
        <f t="shared" si="223"/>
        <v>Programme: BSc Business Analytics with Year Abroad</v>
      </c>
      <c r="AC2378" s="17">
        <f t="shared" si="224"/>
        <v>2</v>
      </c>
      <c r="AD2378" s="17">
        <f t="shared" si="225"/>
        <v>3</v>
      </c>
      <c r="AE2378" s="17">
        <f t="shared" si="226"/>
        <v>4</v>
      </c>
      <c r="AF2378" s="17" t="str">
        <f t="shared" si="227"/>
        <v/>
      </c>
      <c r="AG2378" s="17" cm="1">
        <f t="array" ref="AG2378">IFERROR(IF(J2378="Level",INDEX($M2378:$S2378,AC2378+1),INDEX($M2378:$S2378,AC2378)),"")</f>
        <v>120</v>
      </c>
      <c r="AH2378" s="17" cm="1">
        <f t="array" ref="AH2378">IFERROR(IF(J2378="Level",INDEX($M2378:$S2378,AD2378+1),INDEX($M2378:$S2378,AD2378)),"")</f>
        <v>120</v>
      </c>
      <c r="AI2378" s="17" cm="1">
        <f t="array" ref="AI2378">IFERROR(INDEX($M2378:$S2378,AE2378),"")</f>
        <v>120</v>
      </c>
      <c r="AJ2378" s="17" t="str" cm="1">
        <f t="array" ref="AJ2378">IFERROR(INDEX($M2378:$S2378,AF2378),"")</f>
        <v/>
      </c>
      <c r="AK2378" s="17" cm="1">
        <f t="array" ref="AK2378">IFERROR(IF(J2378="Level",INDEX($T2378:$Z2378,AC2378+1),INDEX($T2378:$Z2378,AC2378)),"")</f>
        <v>2</v>
      </c>
      <c r="AL2378" s="17" cm="1">
        <f t="array" ref="AL2378">IFERROR(IF(J2378="Level",INDEX($T2378:$Z2378,AD2378+1),INDEX($T2378:$Z2378,AD2378)),"")</f>
        <v>1</v>
      </c>
      <c r="AM2378" s="17" cm="1">
        <f t="array" ref="AM2378">IFERROR(INDEX($T2378:$Z2378,AE2378),"")</f>
        <v>4</v>
      </c>
      <c r="AN2378" s="17" t="str" cm="1">
        <f t="array" ref="AN2378">IFERROR(INDEX($T2378:$Z2378,AF2378),"")</f>
        <v/>
      </c>
    </row>
    <row r="2379" spans="1:40" x14ac:dyDescent="0.2">
      <c r="A2379" s="17" t="str">
        <f t="shared" si="222"/>
        <v>BSc Business Analytics with Industrial Experience: UFS4SBESBE37</v>
      </c>
      <c r="B2379" s="11" t="s">
        <v>1836</v>
      </c>
      <c r="C2379" s="11" t="s">
        <v>31936</v>
      </c>
      <c r="D2379" s="11" t="s">
        <v>1837</v>
      </c>
      <c r="E2379" s="11" t="s">
        <v>32297</v>
      </c>
      <c r="F2379" s="11" t="s">
        <v>82</v>
      </c>
      <c r="G2379" s="11" t="s">
        <v>32712</v>
      </c>
      <c r="H2379" s="11" t="s">
        <v>77</v>
      </c>
      <c r="I2379" s="11">
        <v>3</v>
      </c>
      <c r="J2379" s="11" t="s">
        <v>78</v>
      </c>
      <c r="K2379" s="11" t="s">
        <v>32713</v>
      </c>
      <c r="L2379" s="11">
        <v>120</v>
      </c>
      <c r="M2379" s="11">
        <v>0</v>
      </c>
      <c r="N2379" s="11">
        <v>120</v>
      </c>
      <c r="O2379" s="11">
        <v>120</v>
      </c>
      <c r="P2379" s="11">
        <v>120</v>
      </c>
      <c r="Q2379" s="11">
        <v>0</v>
      </c>
      <c r="R2379" s="11">
        <v>120</v>
      </c>
      <c r="S2379" s="11">
        <v>120</v>
      </c>
      <c r="T2379" s="11">
        <v>0</v>
      </c>
      <c r="U2379" s="11">
        <v>2</v>
      </c>
      <c r="V2379" s="11">
        <v>1</v>
      </c>
      <c r="W2379" s="11">
        <v>4</v>
      </c>
      <c r="X2379" s="11">
        <v>0</v>
      </c>
      <c r="Y2379" s="11">
        <v>2</v>
      </c>
      <c r="Z2379" s="11">
        <v>1</v>
      </c>
      <c r="AA2379" s="12" t="s">
        <v>32958</v>
      </c>
      <c r="AB2379" s="17" t="str">
        <f t="shared" si="223"/>
        <v>Programme: BSc Business Analytics with Industrial Experience</v>
      </c>
      <c r="AC2379" s="17">
        <f t="shared" si="224"/>
        <v>2</v>
      </c>
      <c r="AD2379" s="17">
        <f t="shared" si="225"/>
        <v>3</v>
      </c>
      <c r="AE2379" s="17">
        <f t="shared" si="226"/>
        <v>4</v>
      </c>
      <c r="AF2379" s="17" t="str">
        <f t="shared" si="227"/>
        <v/>
      </c>
      <c r="AG2379" s="17" cm="1">
        <f t="array" ref="AG2379">IFERROR(IF(J2379="Level",INDEX($M2379:$S2379,AC2379+1),INDEX($M2379:$S2379,AC2379)),"")</f>
        <v>120</v>
      </c>
      <c r="AH2379" s="17" cm="1">
        <f t="array" ref="AH2379">IFERROR(IF(J2379="Level",INDEX($M2379:$S2379,AD2379+1),INDEX($M2379:$S2379,AD2379)),"")</f>
        <v>120</v>
      </c>
      <c r="AI2379" s="17" cm="1">
        <f t="array" ref="AI2379">IFERROR(INDEX($M2379:$S2379,AE2379),"")</f>
        <v>120</v>
      </c>
      <c r="AJ2379" s="17" t="str" cm="1">
        <f t="array" ref="AJ2379">IFERROR(INDEX($M2379:$S2379,AF2379),"")</f>
        <v/>
      </c>
      <c r="AK2379" s="17" cm="1">
        <f t="array" ref="AK2379">IFERROR(IF(J2379="Level",INDEX($T2379:$Z2379,AC2379+1),INDEX($T2379:$Z2379,AC2379)),"")</f>
        <v>2</v>
      </c>
      <c r="AL2379" s="17" cm="1">
        <f t="array" ref="AL2379">IFERROR(IF(J2379="Level",INDEX($T2379:$Z2379,AD2379+1),INDEX($T2379:$Z2379,AD2379)),"")</f>
        <v>1</v>
      </c>
      <c r="AM2379" s="17" cm="1">
        <f t="array" ref="AM2379">IFERROR(INDEX($T2379:$Z2379,AE2379),"")</f>
        <v>4</v>
      </c>
      <c r="AN2379" s="17" t="str" cm="1">
        <f t="array" ref="AN2379">IFERROR(INDEX($T2379:$Z2379,AF2379),"")</f>
        <v/>
      </c>
    </row>
    <row r="2380" spans="1:40" x14ac:dyDescent="0.2">
      <c r="A2380" s="17" t="str">
        <f t="shared" si="222"/>
        <v>BSc Geography with European Study: UFS4GAEGAE01</v>
      </c>
      <c r="B2380" s="11" t="s">
        <v>1710</v>
      </c>
      <c r="C2380" s="11" t="s">
        <v>31936</v>
      </c>
      <c r="D2380" s="11" t="s">
        <v>1711</v>
      </c>
      <c r="E2380" s="11" t="s">
        <v>498</v>
      </c>
      <c r="F2380" s="11" t="s">
        <v>82</v>
      </c>
      <c r="G2380" s="11" t="s">
        <v>32712</v>
      </c>
      <c r="H2380" s="11" t="s">
        <v>77</v>
      </c>
      <c r="I2380" s="11">
        <v>3</v>
      </c>
      <c r="J2380" s="11" t="s">
        <v>78</v>
      </c>
      <c r="K2380" s="11" t="s">
        <v>32713</v>
      </c>
      <c r="L2380" s="11">
        <v>120</v>
      </c>
      <c r="M2380" s="11">
        <v>0</v>
      </c>
      <c r="N2380" s="11">
        <v>120</v>
      </c>
      <c r="O2380" s="11">
        <v>120</v>
      </c>
      <c r="P2380" s="11">
        <v>120</v>
      </c>
      <c r="Q2380" s="11">
        <v>0</v>
      </c>
      <c r="R2380" s="11">
        <v>120</v>
      </c>
      <c r="S2380" s="11">
        <v>120</v>
      </c>
      <c r="T2380" s="11">
        <v>0</v>
      </c>
      <c r="U2380" s="11">
        <v>2</v>
      </c>
      <c r="V2380" s="11">
        <v>1</v>
      </c>
      <c r="W2380" s="11">
        <v>4</v>
      </c>
      <c r="X2380" s="11">
        <v>0</v>
      </c>
      <c r="Y2380" s="11">
        <v>2</v>
      </c>
      <c r="Z2380" s="11">
        <v>1</v>
      </c>
      <c r="AA2380" s="12" t="s">
        <v>32958</v>
      </c>
      <c r="AB2380" s="17" t="str">
        <f t="shared" si="223"/>
        <v>Programme: BSc Geography with European Study</v>
      </c>
      <c r="AC2380" s="17">
        <f t="shared" si="224"/>
        <v>2</v>
      </c>
      <c r="AD2380" s="17">
        <f t="shared" si="225"/>
        <v>3</v>
      </c>
      <c r="AE2380" s="17">
        <f t="shared" si="226"/>
        <v>4</v>
      </c>
      <c r="AF2380" s="17" t="str">
        <f t="shared" si="227"/>
        <v/>
      </c>
      <c r="AG2380" s="17" cm="1">
        <f t="array" ref="AG2380">IFERROR(IF(J2380="Level",INDEX($M2380:$S2380,AC2380+1),INDEX($M2380:$S2380,AC2380)),"")</f>
        <v>120</v>
      </c>
      <c r="AH2380" s="17" cm="1">
        <f t="array" ref="AH2380">IFERROR(IF(J2380="Level",INDEX($M2380:$S2380,AD2380+1),INDEX($M2380:$S2380,AD2380)),"")</f>
        <v>120</v>
      </c>
      <c r="AI2380" s="17" cm="1">
        <f t="array" ref="AI2380">IFERROR(INDEX($M2380:$S2380,AE2380),"")</f>
        <v>120</v>
      </c>
      <c r="AJ2380" s="17" t="str" cm="1">
        <f t="array" ref="AJ2380">IFERROR(INDEX($M2380:$S2380,AF2380),"")</f>
        <v/>
      </c>
      <c r="AK2380" s="17" cm="1">
        <f t="array" ref="AK2380">IFERROR(IF(J2380="Level",INDEX($T2380:$Z2380,AC2380+1),INDEX($T2380:$Z2380,AC2380)),"")</f>
        <v>2</v>
      </c>
      <c r="AL2380" s="17" cm="1">
        <f t="array" ref="AL2380">IFERROR(IF(J2380="Level",INDEX($T2380:$Z2380,AD2380+1),INDEX($T2380:$Z2380,AD2380)),"")</f>
        <v>1</v>
      </c>
      <c r="AM2380" s="17" cm="1">
        <f t="array" ref="AM2380">IFERROR(INDEX($T2380:$Z2380,AE2380),"")</f>
        <v>4</v>
      </c>
      <c r="AN2380" s="17" t="str" cm="1">
        <f t="array" ref="AN2380">IFERROR(INDEX($T2380:$Z2380,AF2380),"")</f>
        <v/>
      </c>
    </row>
    <row r="2381" spans="1:40" x14ac:dyDescent="0.2">
      <c r="A2381" s="17" t="str">
        <f t="shared" si="222"/>
        <v>BSc Geography with Study Abroad: UFS4GOAGOA02</v>
      </c>
      <c r="B2381" s="11" t="s">
        <v>1718</v>
      </c>
      <c r="C2381" s="11" t="s">
        <v>31936</v>
      </c>
      <c r="D2381" s="11" t="s">
        <v>1719</v>
      </c>
      <c r="E2381" s="11" t="s">
        <v>498</v>
      </c>
      <c r="F2381" s="11" t="s">
        <v>82</v>
      </c>
      <c r="G2381" s="11" t="s">
        <v>32712</v>
      </c>
      <c r="H2381" s="11" t="s">
        <v>77</v>
      </c>
      <c r="I2381" s="11">
        <v>3</v>
      </c>
      <c r="J2381" s="11" t="s">
        <v>78</v>
      </c>
      <c r="K2381" s="11" t="s">
        <v>32713</v>
      </c>
      <c r="L2381" s="11">
        <v>120</v>
      </c>
      <c r="M2381" s="11">
        <v>0</v>
      </c>
      <c r="N2381" s="11">
        <v>120</v>
      </c>
      <c r="O2381" s="11">
        <v>120</v>
      </c>
      <c r="P2381" s="11">
        <v>120</v>
      </c>
      <c r="Q2381" s="11">
        <v>0</v>
      </c>
      <c r="R2381" s="11">
        <v>120</v>
      </c>
      <c r="S2381" s="11">
        <v>120</v>
      </c>
      <c r="T2381" s="11">
        <v>0</v>
      </c>
      <c r="U2381" s="11">
        <v>2</v>
      </c>
      <c r="V2381" s="11">
        <v>1</v>
      </c>
      <c r="W2381" s="11">
        <v>4</v>
      </c>
      <c r="X2381" s="11">
        <v>0</v>
      </c>
      <c r="Y2381" s="11">
        <v>2</v>
      </c>
      <c r="Z2381" s="11">
        <v>1</v>
      </c>
      <c r="AA2381" s="12" t="s">
        <v>32958</v>
      </c>
      <c r="AB2381" s="17" t="str">
        <f t="shared" si="223"/>
        <v>Programme: BSc Geography with Study Abroad</v>
      </c>
      <c r="AC2381" s="17">
        <f t="shared" si="224"/>
        <v>2</v>
      </c>
      <c r="AD2381" s="17">
        <f t="shared" si="225"/>
        <v>3</v>
      </c>
      <c r="AE2381" s="17">
        <f t="shared" si="226"/>
        <v>4</v>
      </c>
      <c r="AF2381" s="17" t="str">
        <f t="shared" si="227"/>
        <v/>
      </c>
      <c r="AG2381" s="17" cm="1">
        <f t="array" ref="AG2381">IFERROR(IF(J2381="Level",INDEX($M2381:$S2381,AC2381+1),INDEX($M2381:$S2381,AC2381)),"")</f>
        <v>120</v>
      </c>
      <c r="AH2381" s="17" cm="1">
        <f t="array" ref="AH2381">IFERROR(IF(J2381="Level",INDEX($M2381:$S2381,AD2381+1),INDEX($M2381:$S2381,AD2381)),"")</f>
        <v>120</v>
      </c>
      <c r="AI2381" s="17" cm="1">
        <f t="array" ref="AI2381">IFERROR(INDEX($M2381:$S2381,AE2381),"")</f>
        <v>120</v>
      </c>
      <c r="AJ2381" s="17" t="str" cm="1">
        <f t="array" ref="AJ2381">IFERROR(INDEX($M2381:$S2381,AF2381),"")</f>
        <v/>
      </c>
      <c r="AK2381" s="17" cm="1">
        <f t="array" ref="AK2381">IFERROR(IF(J2381="Level",INDEX($T2381:$Z2381,AC2381+1),INDEX($T2381:$Z2381,AC2381)),"")</f>
        <v>2</v>
      </c>
      <c r="AL2381" s="17" cm="1">
        <f t="array" ref="AL2381">IFERROR(IF(J2381="Level",INDEX($T2381:$Z2381,AD2381+1),INDEX($T2381:$Z2381,AD2381)),"")</f>
        <v>1</v>
      </c>
      <c r="AM2381" s="17" cm="1">
        <f t="array" ref="AM2381">IFERROR(INDEX($T2381:$Z2381,AE2381),"")</f>
        <v>4</v>
      </c>
      <c r="AN2381" s="17" t="str" cm="1">
        <f t="array" ref="AN2381">IFERROR(INDEX($T2381:$Z2381,AF2381),"")</f>
        <v/>
      </c>
    </row>
    <row r="2382" spans="1:40" x14ac:dyDescent="0.2">
      <c r="A2382" s="17" t="str">
        <f t="shared" si="222"/>
        <v>BSc Geography with Applied GIS with European Study: UFS4GOAGOA04</v>
      </c>
      <c r="B2382" s="11" t="s">
        <v>1720</v>
      </c>
      <c r="C2382" s="11" t="s">
        <v>31936</v>
      </c>
      <c r="D2382" s="11" t="s">
        <v>1721</v>
      </c>
      <c r="E2382" s="11" t="s">
        <v>498</v>
      </c>
      <c r="F2382" s="11" t="s">
        <v>82</v>
      </c>
      <c r="G2382" s="11" t="s">
        <v>32712</v>
      </c>
      <c r="H2382" s="11" t="s">
        <v>77</v>
      </c>
      <c r="I2382" s="11">
        <v>3</v>
      </c>
      <c r="J2382" s="11" t="s">
        <v>78</v>
      </c>
      <c r="K2382" s="11" t="s">
        <v>32713</v>
      </c>
      <c r="L2382" s="11">
        <v>120</v>
      </c>
      <c r="M2382" s="11">
        <v>0</v>
      </c>
      <c r="N2382" s="11">
        <v>120</v>
      </c>
      <c r="O2382" s="11">
        <v>120</v>
      </c>
      <c r="P2382" s="11">
        <v>120</v>
      </c>
      <c r="Q2382" s="11">
        <v>0</v>
      </c>
      <c r="R2382" s="11">
        <v>120</v>
      </c>
      <c r="S2382" s="11">
        <v>120</v>
      </c>
      <c r="T2382" s="11">
        <v>0</v>
      </c>
      <c r="U2382" s="11">
        <v>2</v>
      </c>
      <c r="V2382" s="11">
        <v>1</v>
      </c>
      <c r="W2382" s="11">
        <v>4</v>
      </c>
      <c r="X2382" s="11">
        <v>0</v>
      </c>
      <c r="Y2382" s="11">
        <v>2</v>
      </c>
      <c r="Z2382" s="11">
        <v>1</v>
      </c>
      <c r="AA2382" s="12" t="s">
        <v>32958</v>
      </c>
      <c r="AB2382" s="17" t="str">
        <f t="shared" si="223"/>
        <v>Programme: BSc Geography with Applied GIS with European Study</v>
      </c>
      <c r="AC2382" s="17">
        <f t="shared" si="224"/>
        <v>2</v>
      </c>
      <c r="AD2382" s="17">
        <f t="shared" si="225"/>
        <v>3</v>
      </c>
      <c r="AE2382" s="17">
        <f t="shared" si="226"/>
        <v>4</v>
      </c>
      <c r="AF2382" s="17" t="str">
        <f t="shared" si="227"/>
        <v/>
      </c>
      <c r="AG2382" s="17" cm="1">
        <f t="array" ref="AG2382">IFERROR(IF(J2382="Level",INDEX($M2382:$S2382,AC2382+1),INDEX($M2382:$S2382,AC2382)),"")</f>
        <v>120</v>
      </c>
      <c r="AH2382" s="17" cm="1">
        <f t="array" ref="AH2382">IFERROR(IF(J2382="Level",INDEX($M2382:$S2382,AD2382+1),INDEX($M2382:$S2382,AD2382)),"")</f>
        <v>120</v>
      </c>
      <c r="AI2382" s="17" cm="1">
        <f t="array" ref="AI2382">IFERROR(INDEX($M2382:$S2382,AE2382),"")</f>
        <v>120</v>
      </c>
      <c r="AJ2382" s="17" t="str" cm="1">
        <f t="array" ref="AJ2382">IFERROR(INDEX($M2382:$S2382,AF2382),"")</f>
        <v/>
      </c>
      <c r="AK2382" s="17" cm="1">
        <f t="array" ref="AK2382">IFERROR(IF(J2382="Level",INDEX($T2382:$Z2382,AC2382+1),INDEX($T2382:$Z2382,AC2382)),"")</f>
        <v>2</v>
      </c>
      <c r="AL2382" s="17" cm="1">
        <f t="array" ref="AL2382">IFERROR(IF(J2382="Level",INDEX($T2382:$Z2382,AD2382+1),INDEX($T2382:$Z2382,AD2382)),"")</f>
        <v>1</v>
      </c>
      <c r="AM2382" s="17" cm="1">
        <f t="array" ref="AM2382">IFERROR(INDEX($T2382:$Z2382,AE2382),"")</f>
        <v>4</v>
      </c>
      <c r="AN2382" s="17" t="str" cm="1">
        <f t="array" ref="AN2382">IFERROR(INDEX($T2382:$Z2382,AF2382),"")</f>
        <v/>
      </c>
    </row>
    <row r="2383" spans="1:40" x14ac:dyDescent="0.2">
      <c r="A2383" s="17" t="str">
        <f t="shared" si="222"/>
        <v>BSc Geography with Applied GIS with Study Abroad: UFS4GOAGOA05</v>
      </c>
      <c r="B2383" s="11" t="s">
        <v>1722</v>
      </c>
      <c r="C2383" s="11" t="s">
        <v>31936</v>
      </c>
      <c r="D2383" s="11" t="s">
        <v>1723</v>
      </c>
      <c r="E2383" s="11" t="s">
        <v>498</v>
      </c>
      <c r="F2383" s="11" t="s">
        <v>82</v>
      </c>
      <c r="G2383" s="11" t="s">
        <v>32712</v>
      </c>
      <c r="H2383" s="11" t="s">
        <v>77</v>
      </c>
      <c r="I2383" s="11">
        <v>3</v>
      </c>
      <c r="J2383" s="11" t="s">
        <v>78</v>
      </c>
      <c r="K2383" s="11" t="s">
        <v>32713</v>
      </c>
      <c r="L2383" s="11">
        <v>120</v>
      </c>
      <c r="M2383" s="11">
        <v>0</v>
      </c>
      <c r="N2383" s="11">
        <v>120</v>
      </c>
      <c r="O2383" s="11">
        <v>120</v>
      </c>
      <c r="P2383" s="11">
        <v>120</v>
      </c>
      <c r="Q2383" s="11">
        <v>0</v>
      </c>
      <c r="R2383" s="11">
        <v>120</v>
      </c>
      <c r="S2383" s="11">
        <v>120</v>
      </c>
      <c r="T2383" s="11">
        <v>0</v>
      </c>
      <c r="U2383" s="11">
        <v>2</v>
      </c>
      <c r="V2383" s="11">
        <v>1</v>
      </c>
      <c r="W2383" s="11">
        <v>4</v>
      </c>
      <c r="X2383" s="11">
        <v>0</v>
      </c>
      <c r="Y2383" s="11">
        <v>2</v>
      </c>
      <c r="Z2383" s="11">
        <v>1</v>
      </c>
      <c r="AA2383" s="12" t="s">
        <v>32958</v>
      </c>
      <c r="AB2383" s="17" t="str">
        <f t="shared" si="223"/>
        <v>Programme: BSc Geography with Applied GIS with Study Abroad</v>
      </c>
      <c r="AC2383" s="17">
        <f t="shared" si="224"/>
        <v>2</v>
      </c>
      <c r="AD2383" s="17">
        <f t="shared" si="225"/>
        <v>3</v>
      </c>
      <c r="AE2383" s="17">
        <f t="shared" si="226"/>
        <v>4</v>
      </c>
      <c r="AF2383" s="17" t="str">
        <f t="shared" si="227"/>
        <v/>
      </c>
      <c r="AG2383" s="17" cm="1">
        <f t="array" ref="AG2383">IFERROR(IF(J2383="Level",INDEX($M2383:$S2383,AC2383+1),INDEX($M2383:$S2383,AC2383)),"")</f>
        <v>120</v>
      </c>
      <c r="AH2383" s="17" cm="1">
        <f t="array" ref="AH2383">IFERROR(IF(J2383="Level",INDEX($M2383:$S2383,AD2383+1),INDEX($M2383:$S2383,AD2383)),"")</f>
        <v>120</v>
      </c>
      <c r="AI2383" s="17" cm="1">
        <f t="array" ref="AI2383">IFERROR(INDEX($M2383:$S2383,AE2383),"")</f>
        <v>120</v>
      </c>
      <c r="AJ2383" s="17" t="str" cm="1">
        <f t="array" ref="AJ2383">IFERROR(INDEX($M2383:$S2383,AF2383),"")</f>
        <v/>
      </c>
      <c r="AK2383" s="17" cm="1">
        <f t="array" ref="AK2383">IFERROR(IF(J2383="Level",INDEX($T2383:$Z2383,AC2383+1),INDEX($T2383:$Z2383,AC2383)),"")</f>
        <v>2</v>
      </c>
      <c r="AL2383" s="17" cm="1">
        <f t="array" ref="AL2383">IFERROR(IF(J2383="Level",INDEX($T2383:$Z2383,AD2383+1),INDEX($T2383:$Z2383,AD2383)),"")</f>
        <v>1</v>
      </c>
      <c r="AM2383" s="17" cm="1">
        <f t="array" ref="AM2383">IFERROR(INDEX($T2383:$Z2383,AE2383),"")</f>
        <v>4</v>
      </c>
      <c r="AN2383" s="17" t="str" cm="1">
        <f t="array" ref="AN2383">IFERROR(INDEX($T2383:$Z2383,AF2383),"")</f>
        <v/>
      </c>
    </row>
    <row r="2384" spans="1:40" x14ac:dyDescent="0.2">
      <c r="A2384" s="17" t="str">
        <f t="shared" si="222"/>
        <v>BSc Geography with Professional Placement: UFS4GOAGOA07</v>
      </c>
      <c r="B2384" s="11" t="s">
        <v>1724</v>
      </c>
      <c r="C2384" s="11" t="s">
        <v>31936</v>
      </c>
      <c r="D2384" s="11" t="s">
        <v>1725</v>
      </c>
      <c r="E2384" s="11" t="s">
        <v>498</v>
      </c>
      <c r="F2384" s="11" t="s">
        <v>82</v>
      </c>
      <c r="G2384" s="11" t="s">
        <v>32712</v>
      </c>
      <c r="H2384" s="11" t="s">
        <v>77</v>
      </c>
      <c r="I2384" s="11">
        <v>3</v>
      </c>
      <c r="J2384" s="11" t="s">
        <v>78</v>
      </c>
      <c r="K2384" s="11" t="s">
        <v>32713</v>
      </c>
      <c r="L2384" s="11">
        <v>120</v>
      </c>
      <c r="M2384" s="11">
        <v>0</v>
      </c>
      <c r="N2384" s="11">
        <v>120</v>
      </c>
      <c r="O2384" s="11">
        <v>120</v>
      </c>
      <c r="P2384" s="11">
        <v>120</v>
      </c>
      <c r="Q2384" s="11">
        <v>0</v>
      </c>
      <c r="R2384" s="11">
        <v>120</v>
      </c>
      <c r="S2384" s="11">
        <v>120</v>
      </c>
      <c r="T2384" s="11">
        <v>0</v>
      </c>
      <c r="U2384" s="11">
        <v>2</v>
      </c>
      <c r="V2384" s="11">
        <v>1</v>
      </c>
      <c r="W2384" s="11">
        <v>4</v>
      </c>
      <c r="X2384" s="11">
        <v>0</v>
      </c>
      <c r="Y2384" s="11">
        <v>2</v>
      </c>
      <c r="Z2384" s="11">
        <v>1</v>
      </c>
      <c r="AA2384" s="12" t="s">
        <v>32958</v>
      </c>
      <c r="AB2384" s="17" t="str">
        <f t="shared" si="223"/>
        <v>Programme: BSc Geography with Professional Placement</v>
      </c>
      <c r="AC2384" s="17">
        <f t="shared" si="224"/>
        <v>2</v>
      </c>
      <c r="AD2384" s="17">
        <f t="shared" si="225"/>
        <v>3</v>
      </c>
      <c r="AE2384" s="17">
        <f t="shared" si="226"/>
        <v>4</v>
      </c>
      <c r="AF2384" s="17" t="str">
        <f t="shared" si="227"/>
        <v/>
      </c>
      <c r="AG2384" s="17" cm="1">
        <f t="array" ref="AG2384">IFERROR(IF(J2384="Level",INDEX($M2384:$S2384,AC2384+1),INDEX($M2384:$S2384,AC2384)),"")</f>
        <v>120</v>
      </c>
      <c r="AH2384" s="17" cm="1">
        <f t="array" ref="AH2384">IFERROR(IF(J2384="Level",INDEX($M2384:$S2384,AD2384+1),INDEX($M2384:$S2384,AD2384)),"")</f>
        <v>120</v>
      </c>
      <c r="AI2384" s="17" cm="1">
        <f t="array" ref="AI2384">IFERROR(INDEX($M2384:$S2384,AE2384),"")</f>
        <v>120</v>
      </c>
      <c r="AJ2384" s="17" t="str" cm="1">
        <f t="array" ref="AJ2384">IFERROR(INDEX($M2384:$S2384,AF2384),"")</f>
        <v/>
      </c>
      <c r="AK2384" s="17" cm="1">
        <f t="array" ref="AK2384">IFERROR(IF(J2384="Level",INDEX($T2384:$Z2384,AC2384+1),INDEX($T2384:$Z2384,AC2384)),"")</f>
        <v>2</v>
      </c>
      <c r="AL2384" s="17" cm="1">
        <f t="array" ref="AL2384">IFERROR(IF(J2384="Level",INDEX($T2384:$Z2384,AD2384+1),INDEX($T2384:$Z2384,AD2384)),"")</f>
        <v>1</v>
      </c>
      <c r="AM2384" s="17" cm="1">
        <f t="array" ref="AM2384">IFERROR(INDEX($T2384:$Z2384,AE2384),"")</f>
        <v>4</v>
      </c>
      <c r="AN2384" s="17" t="str" cm="1">
        <f t="array" ref="AN2384">IFERROR(INDEX($T2384:$Z2384,AF2384),"")</f>
        <v/>
      </c>
    </row>
    <row r="2385" spans="1:40" ht="25.5" x14ac:dyDescent="0.2">
      <c r="A2385" s="17" t="str">
        <f t="shared" si="222"/>
        <v>BSc Geography with Applied GIS with Professional Placement: UFS4GOAGOA08</v>
      </c>
      <c r="B2385" s="11" t="s">
        <v>1726</v>
      </c>
      <c r="C2385" s="11" t="s">
        <v>31936</v>
      </c>
      <c r="D2385" s="11" t="s">
        <v>1727</v>
      </c>
      <c r="E2385" s="11" t="s">
        <v>498</v>
      </c>
      <c r="F2385" s="11" t="s">
        <v>82</v>
      </c>
      <c r="G2385" s="11" t="s">
        <v>32712</v>
      </c>
      <c r="H2385" s="11" t="s">
        <v>77</v>
      </c>
      <c r="I2385" s="11">
        <v>3</v>
      </c>
      <c r="J2385" s="11" t="s">
        <v>78</v>
      </c>
      <c r="K2385" s="11" t="s">
        <v>32713</v>
      </c>
      <c r="L2385" s="11">
        <v>120</v>
      </c>
      <c r="M2385" s="11">
        <v>0</v>
      </c>
      <c r="N2385" s="11">
        <v>120</v>
      </c>
      <c r="O2385" s="11">
        <v>120</v>
      </c>
      <c r="P2385" s="11">
        <v>120</v>
      </c>
      <c r="Q2385" s="11">
        <v>0</v>
      </c>
      <c r="R2385" s="11">
        <v>120</v>
      </c>
      <c r="S2385" s="11">
        <v>120</v>
      </c>
      <c r="T2385" s="11">
        <v>0</v>
      </c>
      <c r="U2385" s="11">
        <v>2</v>
      </c>
      <c r="V2385" s="11">
        <v>1</v>
      </c>
      <c r="W2385" s="11">
        <v>4</v>
      </c>
      <c r="X2385" s="11">
        <v>0</v>
      </c>
      <c r="Y2385" s="11">
        <v>2</v>
      </c>
      <c r="Z2385" s="11">
        <v>1</v>
      </c>
      <c r="AA2385" s="12" t="s">
        <v>32958</v>
      </c>
      <c r="AB2385" s="17" t="str">
        <f t="shared" si="223"/>
        <v>Programme: BSc Geography with Applied GIS with Professional Placement</v>
      </c>
      <c r="AC2385" s="17">
        <f t="shared" si="224"/>
        <v>2</v>
      </c>
      <c r="AD2385" s="17">
        <f t="shared" si="225"/>
        <v>3</v>
      </c>
      <c r="AE2385" s="17">
        <f t="shared" si="226"/>
        <v>4</v>
      </c>
      <c r="AF2385" s="17" t="str">
        <f t="shared" si="227"/>
        <v/>
      </c>
      <c r="AG2385" s="17" cm="1">
        <f t="array" ref="AG2385">IFERROR(IF(J2385="Level",INDEX($M2385:$S2385,AC2385+1),INDEX($M2385:$S2385,AC2385)),"")</f>
        <v>120</v>
      </c>
      <c r="AH2385" s="17" cm="1">
        <f t="array" ref="AH2385">IFERROR(IF(J2385="Level",INDEX($M2385:$S2385,AD2385+1),INDEX($M2385:$S2385,AD2385)),"")</f>
        <v>120</v>
      </c>
      <c r="AI2385" s="17" cm="1">
        <f t="array" ref="AI2385">IFERROR(INDEX($M2385:$S2385,AE2385),"")</f>
        <v>120</v>
      </c>
      <c r="AJ2385" s="17" t="str" cm="1">
        <f t="array" ref="AJ2385">IFERROR(INDEX($M2385:$S2385,AF2385),"")</f>
        <v/>
      </c>
      <c r="AK2385" s="17" cm="1">
        <f t="array" ref="AK2385">IFERROR(IF(J2385="Level",INDEX($T2385:$Z2385,AC2385+1),INDEX($T2385:$Z2385,AC2385)),"")</f>
        <v>2</v>
      </c>
      <c r="AL2385" s="17" cm="1">
        <f t="array" ref="AL2385">IFERROR(IF(J2385="Level",INDEX($T2385:$Z2385,AD2385+1),INDEX($T2385:$Z2385,AD2385)),"")</f>
        <v>1</v>
      </c>
      <c r="AM2385" s="17" cm="1">
        <f t="array" ref="AM2385">IFERROR(INDEX($T2385:$Z2385,AE2385),"")</f>
        <v>4</v>
      </c>
      <c r="AN2385" s="17" t="str" cm="1">
        <f t="array" ref="AN2385">IFERROR(INDEX($T2385:$Z2385,AF2385),"")</f>
        <v/>
      </c>
    </row>
    <row r="2386" spans="1:40" x14ac:dyDescent="0.2">
      <c r="A2386" s="17" t="str">
        <f t="shared" si="222"/>
        <v>BSc Physics with Study Abroad: UFS4PHYPHY04</v>
      </c>
      <c r="B2386" s="11" t="s">
        <v>1780</v>
      </c>
      <c r="C2386" s="11" t="s">
        <v>31936</v>
      </c>
      <c r="D2386" s="11" t="s">
        <v>1781</v>
      </c>
      <c r="E2386" s="11" t="s">
        <v>546</v>
      </c>
      <c r="F2386" s="11" t="s">
        <v>82</v>
      </c>
      <c r="G2386" s="11" t="s">
        <v>32712</v>
      </c>
      <c r="H2386" s="11" t="s">
        <v>77</v>
      </c>
      <c r="I2386" s="11">
        <v>3</v>
      </c>
      <c r="J2386" s="11" t="s">
        <v>78</v>
      </c>
      <c r="K2386" s="11" t="s">
        <v>32713</v>
      </c>
      <c r="L2386" s="11">
        <v>120</v>
      </c>
      <c r="M2386" s="11">
        <v>0</v>
      </c>
      <c r="N2386" s="11">
        <v>120</v>
      </c>
      <c r="O2386" s="11">
        <v>120</v>
      </c>
      <c r="P2386" s="11">
        <v>120</v>
      </c>
      <c r="Q2386" s="11">
        <v>0</v>
      </c>
      <c r="R2386" s="11">
        <v>120</v>
      </c>
      <c r="S2386" s="11">
        <v>120</v>
      </c>
      <c r="T2386" s="11">
        <v>0</v>
      </c>
      <c r="U2386" s="11">
        <v>2</v>
      </c>
      <c r="V2386" s="11">
        <v>1</v>
      </c>
      <c r="W2386" s="11">
        <v>4</v>
      </c>
      <c r="X2386" s="11">
        <v>0</v>
      </c>
      <c r="Y2386" s="11">
        <v>2</v>
      </c>
      <c r="Z2386" s="11">
        <v>1</v>
      </c>
      <c r="AA2386" s="12" t="s">
        <v>32958</v>
      </c>
      <c r="AB2386" s="17" t="str">
        <f t="shared" si="223"/>
        <v>Programme: BSc Physics with Study Abroad</v>
      </c>
      <c r="AC2386" s="17">
        <f t="shared" si="224"/>
        <v>2</v>
      </c>
      <c r="AD2386" s="17">
        <f t="shared" si="225"/>
        <v>3</v>
      </c>
      <c r="AE2386" s="17">
        <f t="shared" si="226"/>
        <v>4</v>
      </c>
      <c r="AF2386" s="17" t="str">
        <f t="shared" si="227"/>
        <v/>
      </c>
      <c r="AG2386" s="17" cm="1">
        <f t="array" ref="AG2386">IFERROR(IF(J2386="Level",INDEX($M2386:$S2386,AC2386+1),INDEX($M2386:$S2386,AC2386)),"")</f>
        <v>120</v>
      </c>
      <c r="AH2386" s="17" cm="1">
        <f t="array" ref="AH2386">IFERROR(IF(J2386="Level",INDEX($M2386:$S2386,AD2386+1),INDEX($M2386:$S2386,AD2386)),"")</f>
        <v>120</v>
      </c>
      <c r="AI2386" s="17" cm="1">
        <f t="array" ref="AI2386">IFERROR(INDEX($M2386:$S2386,AE2386),"")</f>
        <v>120</v>
      </c>
      <c r="AJ2386" s="17" t="str" cm="1">
        <f t="array" ref="AJ2386">IFERROR(INDEX($M2386:$S2386,AF2386),"")</f>
        <v/>
      </c>
      <c r="AK2386" s="17" cm="1">
        <f t="array" ref="AK2386">IFERROR(IF(J2386="Level",INDEX($T2386:$Z2386,AC2386+1),INDEX($T2386:$Z2386,AC2386)),"")</f>
        <v>2</v>
      </c>
      <c r="AL2386" s="17" cm="1">
        <f t="array" ref="AL2386">IFERROR(IF(J2386="Level",INDEX($T2386:$Z2386,AD2386+1),INDEX($T2386:$Z2386,AD2386)),"")</f>
        <v>1</v>
      </c>
      <c r="AM2386" s="17" cm="1">
        <f t="array" ref="AM2386">IFERROR(INDEX($T2386:$Z2386,AE2386),"")</f>
        <v>4</v>
      </c>
      <c r="AN2386" s="17" t="str" cm="1">
        <f t="array" ref="AN2386">IFERROR(INDEX($T2386:$Z2386,AF2386),"")</f>
        <v/>
      </c>
    </row>
    <row r="2387" spans="1:40" x14ac:dyDescent="0.2">
      <c r="A2387" s="17" t="str">
        <f t="shared" si="222"/>
        <v>BSc Physics with Professional Placement: UFS4PHYPHY05</v>
      </c>
      <c r="B2387" s="11" t="s">
        <v>1782</v>
      </c>
      <c r="C2387" s="11" t="s">
        <v>31936</v>
      </c>
      <c r="D2387" s="11" t="s">
        <v>1783</v>
      </c>
      <c r="E2387" s="11" t="s">
        <v>546</v>
      </c>
      <c r="F2387" s="11" t="s">
        <v>82</v>
      </c>
      <c r="G2387" s="11" t="s">
        <v>32712</v>
      </c>
      <c r="H2387" s="11" t="s">
        <v>77</v>
      </c>
      <c r="I2387" s="11">
        <v>3</v>
      </c>
      <c r="J2387" s="11" t="s">
        <v>78</v>
      </c>
      <c r="K2387" s="11" t="s">
        <v>32713</v>
      </c>
      <c r="L2387" s="11">
        <v>120</v>
      </c>
      <c r="M2387" s="11">
        <v>0</v>
      </c>
      <c r="N2387" s="11">
        <v>120</v>
      </c>
      <c r="O2387" s="11">
        <v>120</v>
      </c>
      <c r="P2387" s="11">
        <v>120</v>
      </c>
      <c r="Q2387" s="11">
        <v>0</v>
      </c>
      <c r="R2387" s="11">
        <v>120</v>
      </c>
      <c r="S2387" s="11">
        <v>120</v>
      </c>
      <c r="T2387" s="11">
        <v>0</v>
      </c>
      <c r="U2387" s="11">
        <v>2</v>
      </c>
      <c r="V2387" s="11">
        <v>1</v>
      </c>
      <c r="W2387" s="11">
        <v>4</v>
      </c>
      <c r="X2387" s="11">
        <v>0</v>
      </c>
      <c r="Y2387" s="11">
        <v>2</v>
      </c>
      <c r="Z2387" s="11">
        <v>1</v>
      </c>
      <c r="AA2387" s="12" t="s">
        <v>32958</v>
      </c>
      <c r="AB2387" s="17" t="str">
        <f t="shared" si="223"/>
        <v>Programme: BSc Physics with Professional Placement</v>
      </c>
      <c r="AC2387" s="17">
        <f t="shared" si="224"/>
        <v>2</v>
      </c>
      <c r="AD2387" s="17">
        <f t="shared" si="225"/>
        <v>3</v>
      </c>
      <c r="AE2387" s="17">
        <f t="shared" si="226"/>
        <v>4</v>
      </c>
      <c r="AF2387" s="17" t="str">
        <f t="shared" si="227"/>
        <v/>
      </c>
      <c r="AG2387" s="17" cm="1">
        <f t="array" ref="AG2387">IFERROR(IF(J2387="Level",INDEX($M2387:$S2387,AC2387+1),INDEX($M2387:$S2387,AC2387)),"")</f>
        <v>120</v>
      </c>
      <c r="AH2387" s="17" cm="1">
        <f t="array" ref="AH2387">IFERROR(IF(J2387="Level",INDEX($M2387:$S2387,AD2387+1),INDEX($M2387:$S2387,AD2387)),"")</f>
        <v>120</v>
      </c>
      <c r="AI2387" s="17" cm="1">
        <f t="array" ref="AI2387">IFERROR(INDEX($M2387:$S2387,AE2387),"")</f>
        <v>120</v>
      </c>
      <c r="AJ2387" s="17" t="str" cm="1">
        <f t="array" ref="AJ2387">IFERROR(INDEX($M2387:$S2387,AF2387),"")</f>
        <v/>
      </c>
      <c r="AK2387" s="17" cm="1">
        <f t="array" ref="AK2387">IFERROR(IF(J2387="Level",INDEX($T2387:$Z2387,AC2387+1),INDEX($T2387:$Z2387,AC2387)),"")</f>
        <v>2</v>
      </c>
      <c r="AL2387" s="17" cm="1">
        <f t="array" ref="AL2387">IFERROR(IF(J2387="Level",INDEX($T2387:$Z2387,AD2387+1),INDEX($T2387:$Z2387,AD2387)),"")</f>
        <v>1</v>
      </c>
      <c r="AM2387" s="17" cm="1">
        <f t="array" ref="AM2387">IFERROR(INDEX($T2387:$Z2387,AE2387),"")</f>
        <v>4</v>
      </c>
      <c r="AN2387" s="17" t="str" cm="1">
        <f t="array" ref="AN2387">IFERROR(INDEX($T2387:$Z2387,AF2387),"")</f>
        <v/>
      </c>
    </row>
    <row r="2388" spans="1:40" x14ac:dyDescent="0.2">
      <c r="A2388" s="17" t="str">
        <f t="shared" si="222"/>
        <v>BSc Physics with Study Abroad: UFS4PHYPHY07</v>
      </c>
      <c r="B2388" s="11" t="s">
        <v>33464</v>
      </c>
      <c r="C2388" s="11" t="s">
        <v>31936</v>
      </c>
      <c r="D2388" s="11" t="s">
        <v>1781</v>
      </c>
      <c r="E2388" s="11" t="s">
        <v>546</v>
      </c>
      <c r="F2388" s="11" t="s">
        <v>82</v>
      </c>
      <c r="G2388" s="11" t="s">
        <v>32712</v>
      </c>
      <c r="H2388" s="11" t="s">
        <v>77</v>
      </c>
      <c r="I2388" s="11">
        <v>3</v>
      </c>
      <c r="J2388" s="11" t="s">
        <v>78</v>
      </c>
      <c r="K2388" s="11" t="s">
        <v>32713</v>
      </c>
      <c r="L2388" s="11">
        <v>120</v>
      </c>
      <c r="M2388" s="11">
        <v>0</v>
      </c>
      <c r="N2388" s="11">
        <v>120</v>
      </c>
      <c r="O2388" s="11">
        <v>120</v>
      </c>
      <c r="P2388" s="11">
        <v>120</v>
      </c>
      <c r="Q2388" s="11">
        <v>0</v>
      </c>
      <c r="R2388" s="11">
        <v>120</v>
      </c>
      <c r="S2388" s="11">
        <v>120</v>
      </c>
      <c r="T2388" s="11">
        <v>0</v>
      </c>
      <c r="U2388" s="11">
        <v>2</v>
      </c>
      <c r="V2388" s="11">
        <v>1</v>
      </c>
      <c r="W2388" s="11">
        <v>4</v>
      </c>
      <c r="X2388" s="11">
        <v>0</v>
      </c>
      <c r="Y2388" s="11">
        <v>2</v>
      </c>
      <c r="Z2388" s="11">
        <v>1</v>
      </c>
      <c r="AA2388" s="12" t="s">
        <v>32958</v>
      </c>
      <c r="AB2388" s="17" t="str">
        <f t="shared" si="223"/>
        <v>Programme: BSc Physics with Study Abroad</v>
      </c>
      <c r="AC2388" s="17">
        <f t="shared" si="224"/>
        <v>2</v>
      </c>
      <c r="AD2388" s="17">
        <f t="shared" si="225"/>
        <v>3</v>
      </c>
      <c r="AE2388" s="17">
        <f t="shared" si="226"/>
        <v>4</v>
      </c>
      <c r="AF2388" s="17" t="str">
        <f t="shared" si="227"/>
        <v/>
      </c>
      <c r="AG2388" s="17" cm="1">
        <f t="array" ref="AG2388">IFERROR(IF(J2388="Level",INDEX($M2388:$S2388,AC2388+1),INDEX($M2388:$S2388,AC2388)),"")</f>
        <v>120</v>
      </c>
      <c r="AH2388" s="17" cm="1">
        <f t="array" ref="AH2388">IFERROR(IF(J2388="Level",INDEX($M2388:$S2388,AD2388+1),INDEX($M2388:$S2388,AD2388)),"")</f>
        <v>120</v>
      </c>
      <c r="AI2388" s="17" cm="1">
        <f t="array" ref="AI2388">IFERROR(INDEX($M2388:$S2388,AE2388),"")</f>
        <v>120</v>
      </c>
      <c r="AJ2388" s="17" t="str" cm="1">
        <f t="array" ref="AJ2388">IFERROR(INDEX($M2388:$S2388,AF2388),"")</f>
        <v/>
      </c>
      <c r="AK2388" s="17" cm="1">
        <f t="array" ref="AK2388">IFERROR(IF(J2388="Level",INDEX($T2388:$Z2388,AC2388+1),INDEX($T2388:$Z2388,AC2388)),"")</f>
        <v>2</v>
      </c>
      <c r="AL2388" s="17" cm="1">
        <f t="array" ref="AL2388">IFERROR(IF(J2388="Level",INDEX($T2388:$Z2388,AD2388+1),INDEX($T2388:$Z2388,AD2388)),"")</f>
        <v>1</v>
      </c>
      <c r="AM2388" s="17" cm="1">
        <f t="array" ref="AM2388">IFERROR(INDEX($T2388:$Z2388,AE2388),"")</f>
        <v>4</v>
      </c>
      <c r="AN2388" s="17" t="str" cm="1">
        <f t="array" ref="AN2388">IFERROR(INDEX($T2388:$Z2388,AF2388),"")</f>
        <v/>
      </c>
    </row>
    <row r="2389" spans="1:40" x14ac:dyDescent="0.2">
      <c r="A2389" s="17" t="str">
        <f t="shared" si="222"/>
        <v>BSc Physics with Professional Placement: UFS4PHYPHY08</v>
      </c>
      <c r="B2389" s="11" t="s">
        <v>33465</v>
      </c>
      <c r="C2389" s="11" t="s">
        <v>31936</v>
      </c>
      <c r="D2389" s="11" t="s">
        <v>1783</v>
      </c>
      <c r="E2389" s="11" t="s">
        <v>546</v>
      </c>
      <c r="F2389" s="11" t="s">
        <v>82</v>
      </c>
      <c r="G2389" s="11" t="s">
        <v>32712</v>
      </c>
      <c r="H2389" s="11" t="s">
        <v>77</v>
      </c>
      <c r="I2389" s="11">
        <v>3</v>
      </c>
      <c r="J2389" s="11" t="s">
        <v>78</v>
      </c>
      <c r="K2389" s="11" t="s">
        <v>32713</v>
      </c>
      <c r="L2389" s="11">
        <v>120</v>
      </c>
      <c r="M2389" s="11">
        <v>0</v>
      </c>
      <c r="N2389" s="11">
        <v>120</v>
      </c>
      <c r="O2389" s="11">
        <v>120</v>
      </c>
      <c r="P2389" s="11">
        <v>120</v>
      </c>
      <c r="Q2389" s="11">
        <v>0</v>
      </c>
      <c r="R2389" s="11">
        <v>120</v>
      </c>
      <c r="S2389" s="11">
        <v>120</v>
      </c>
      <c r="T2389" s="11">
        <v>0</v>
      </c>
      <c r="U2389" s="11">
        <v>2</v>
      </c>
      <c r="V2389" s="11">
        <v>1</v>
      </c>
      <c r="W2389" s="11">
        <v>4</v>
      </c>
      <c r="X2389" s="11">
        <v>0</v>
      </c>
      <c r="Y2389" s="11">
        <v>2</v>
      </c>
      <c r="Z2389" s="11">
        <v>1</v>
      </c>
      <c r="AA2389" s="12" t="s">
        <v>32958</v>
      </c>
      <c r="AB2389" s="17" t="str">
        <f t="shared" si="223"/>
        <v>Programme: BSc Physics with Professional Placement</v>
      </c>
      <c r="AC2389" s="17">
        <f t="shared" si="224"/>
        <v>2</v>
      </c>
      <c r="AD2389" s="17">
        <f t="shared" si="225"/>
        <v>3</v>
      </c>
      <c r="AE2389" s="17">
        <f t="shared" si="226"/>
        <v>4</v>
      </c>
      <c r="AF2389" s="17" t="str">
        <f t="shared" si="227"/>
        <v/>
      </c>
      <c r="AG2389" s="17" cm="1">
        <f t="array" ref="AG2389">IFERROR(IF(J2389="Level",INDEX($M2389:$S2389,AC2389+1),INDEX($M2389:$S2389,AC2389)),"")</f>
        <v>120</v>
      </c>
      <c r="AH2389" s="17" cm="1">
        <f t="array" ref="AH2389">IFERROR(IF(J2389="Level",INDEX($M2389:$S2389,AD2389+1),INDEX($M2389:$S2389,AD2389)),"")</f>
        <v>120</v>
      </c>
      <c r="AI2389" s="17" cm="1">
        <f t="array" ref="AI2389">IFERROR(INDEX($M2389:$S2389,AE2389),"")</f>
        <v>120</v>
      </c>
      <c r="AJ2389" s="17" t="str" cm="1">
        <f t="array" ref="AJ2389">IFERROR(INDEX($M2389:$S2389,AF2389),"")</f>
        <v/>
      </c>
      <c r="AK2389" s="17" cm="1">
        <f t="array" ref="AK2389">IFERROR(IF(J2389="Level",INDEX($T2389:$Z2389,AC2389+1),INDEX($T2389:$Z2389,AC2389)),"")</f>
        <v>2</v>
      </c>
      <c r="AL2389" s="17" cm="1">
        <f t="array" ref="AL2389">IFERROR(IF(J2389="Level",INDEX($T2389:$Z2389,AD2389+1),INDEX($T2389:$Z2389,AD2389)),"")</f>
        <v>1</v>
      </c>
      <c r="AM2389" s="17" cm="1">
        <f t="array" ref="AM2389">IFERROR(INDEX($T2389:$Z2389,AE2389),"")</f>
        <v>4</v>
      </c>
      <c r="AN2389" s="17" t="str" cm="1">
        <f t="array" ref="AN2389">IFERROR(INDEX($T2389:$Z2389,AF2389),"")</f>
        <v/>
      </c>
    </row>
    <row r="2390" spans="1:40" ht="25.5" x14ac:dyDescent="0.2">
      <c r="A2390" s="17" t="str">
        <f t="shared" si="222"/>
        <v>BSc Business and Environment with Year Abroad - Cornwall: UFS4SBEGOACA</v>
      </c>
      <c r="B2390" s="11" t="s">
        <v>1790</v>
      </c>
      <c r="C2390" s="11" t="s">
        <v>31936</v>
      </c>
      <c r="D2390" s="11" t="s">
        <v>1791</v>
      </c>
      <c r="E2390" s="11" t="s">
        <v>617</v>
      </c>
      <c r="F2390" s="11" t="s">
        <v>82</v>
      </c>
      <c r="G2390" s="11" t="s">
        <v>32712</v>
      </c>
      <c r="H2390" s="11" t="s">
        <v>77</v>
      </c>
      <c r="I2390" s="11">
        <v>3</v>
      </c>
      <c r="J2390" s="11" t="s">
        <v>78</v>
      </c>
      <c r="K2390" s="11" t="s">
        <v>32713</v>
      </c>
      <c r="L2390" s="11">
        <v>120</v>
      </c>
      <c r="M2390" s="11">
        <v>0</v>
      </c>
      <c r="N2390" s="11">
        <v>120</v>
      </c>
      <c r="O2390" s="11">
        <v>120</v>
      </c>
      <c r="P2390" s="11">
        <v>120</v>
      </c>
      <c r="Q2390" s="11">
        <v>0</v>
      </c>
      <c r="R2390" s="11">
        <v>120</v>
      </c>
      <c r="S2390" s="11">
        <v>120</v>
      </c>
      <c r="T2390" s="11">
        <v>0</v>
      </c>
      <c r="U2390" s="11">
        <v>2</v>
      </c>
      <c r="V2390" s="11">
        <v>1</v>
      </c>
      <c r="W2390" s="11">
        <v>4</v>
      </c>
      <c r="X2390" s="11">
        <v>0</v>
      </c>
      <c r="Y2390" s="11">
        <v>2</v>
      </c>
      <c r="Z2390" s="11">
        <v>1</v>
      </c>
      <c r="AA2390" s="12" t="s">
        <v>32958</v>
      </c>
      <c r="AB2390" s="17" t="str">
        <f t="shared" si="223"/>
        <v>Programme: BSc Business and Environment with Year Abroad - Cornwall</v>
      </c>
      <c r="AC2390" s="17">
        <f t="shared" si="224"/>
        <v>2</v>
      </c>
      <c r="AD2390" s="17">
        <f t="shared" si="225"/>
        <v>3</v>
      </c>
      <c r="AE2390" s="17">
        <f t="shared" si="226"/>
        <v>4</v>
      </c>
      <c r="AF2390" s="17" t="str">
        <f t="shared" si="227"/>
        <v/>
      </c>
      <c r="AG2390" s="17" cm="1">
        <f t="array" ref="AG2390">IFERROR(IF(J2390="Level",INDEX($M2390:$S2390,AC2390+1),INDEX($M2390:$S2390,AC2390)),"")</f>
        <v>120</v>
      </c>
      <c r="AH2390" s="17" cm="1">
        <f t="array" ref="AH2390">IFERROR(IF(J2390="Level",INDEX($M2390:$S2390,AD2390+1),INDEX($M2390:$S2390,AD2390)),"")</f>
        <v>120</v>
      </c>
      <c r="AI2390" s="17" cm="1">
        <f t="array" ref="AI2390">IFERROR(INDEX($M2390:$S2390,AE2390),"")</f>
        <v>120</v>
      </c>
      <c r="AJ2390" s="17" t="str" cm="1">
        <f t="array" ref="AJ2390">IFERROR(INDEX($M2390:$S2390,AF2390),"")</f>
        <v/>
      </c>
      <c r="AK2390" s="17" cm="1">
        <f t="array" ref="AK2390">IFERROR(IF(J2390="Level",INDEX($T2390:$Z2390,AC2390+1),INDEX($T2390:$Z2390,AC2390)),"")</f>
        <v>2</v>
      </c>
      <c r="AL2390" s="17" cm="1">
        <f t="array" ref="AL2390">IFERROR(IF(J2390="Level",INDEX($T2390:$Z2390,AD2390+1),INDEX($T2390:$Z2390,AD2390)),"")</f>
        <v>1</v>
      </c>
      <c r="AM2390" s="17" cm="1">
        <f t="array" ref="AM2390">IFERROR(INDEX($T2390:$Z2390,AE2390),"")</f>
        <v>4</v>
      </c>
      <c r="AN2390" s="17" t="str" cm="1">
        <f t="array" ref="AN2390">IFERROR(INDEX($T2390:$Z2390,AF2390),"")</f>
        <v/>
      </c>
    </row>
    <row r="2391" spans="1:40" ht="25.5" x14ac:dyDescent="0.2">
      <c r="A2391" s="17" t="str">
        <f t="shared" si="222"/>
        <v>BSc Business and Environment with Industrial Experience - Cornwall: UFS4SBEGOACB</v>
      </c>
      <c r="B2391" s="11" t="s">
        <v>1792</v>
      </c>
      <c r="C2391" s="11" t="s">
        <v>31936</v>
      </c>
      <c r="D2391" s="11" t="s">
        <v>1793</v>
      </c>
      <c r="E2391" s="11" t="s">
        <v>617</v>
      </c>
      <c r="F2391" s="11" t="s">
        <v>82</v>
      </c>
      <c r="G2391" s="11" t="s">
        <v>32712</v>
      </c>
      <c r="H2391" s="11" t="s">
        <v>77</v>
      </c>
      <c r="I2391" s="11">
        <v>3</v>
      </c>
      <c r="J2391" s="11" t="s">
        <v>78</v>
      </c>
      <c r="K2391" s="11" t="s">
        <v>32713</v>
      </c>
      <c r="L2391" s="11">
        <v>120</v>
      </c>
      <c r="M2391" s="11">
        <v>0</v>
      </c>
      <c r="N2391" s="11">
        <v>120</v>
      </c>
      <c r="O2391" s="11">
        <v>120</v>
      </c>
      <c r="P2391" s="11">
        <v>120</v>
      </c>
      <c r="Q2391" s="11">
        <v>0</v>
      </c>
      <c r="R2391" s="11">
        <v>120</v>
      </c>
      <c r="S2391" s="11">
        <v>120</v>
      </c>
      <c r="T2391" s="11">
        <v>0</v>
      </c>
      <c r="U2391" s="11">
        <v>2</v>
      </c>
      <c r="V2391" s="11">
        <v>1</v>
      </c>
      <c r="W2391" s="11">
        <v>4</v>
      </c>
      <c r="X2391" s="11">
        <v>0</v>
      </c>
      <c r="Y2391" s="11">
        <v>2</v>
      </c>
      <c r="Z2391" s="11">
        <v>1</v>
      </c>
      <c r="AA2391" s="12" t="s">
        <v>32958</v>
      </c>
      <c r="AB2391" s="17" t="str">
        <f t="shared" si="223"/>
        <v>Programme: BSc Business and Environment with Industrial Experience - Cornwall</v>
      </c>
      <c r="AC2391" s="17">
        <f t="shared" si="224"/>
        <v>2</v>
      </c>
      <c r="AD2391" s="17">
        <f t="shared" si="225"/>
        <v>3</v>
      </c>
      <c r="AE2391" s="17">
        <f t="shared" si="226"/>
        <v>4</v>
      </c>
      <c r="AF2391" s="17" t="str">
        <f t="shared" si="227"/>
        <v/>
      </c>
      <c r="AG2391" s="17" cm="1">
        <f t="array" ref="AG2391">IFERROR(IF(J2391="Level",INDEX($M2391:$S2391,AC2391+1),INDEX($M2391:$S2391,AC2391)),"")</f>
        <v>120</v>
      </c>
      <c r="AH2391" s="17" cm="1">
        <f t="array" ref="AH2391">IFERROR(IF(J2391="Level",INDEX($M2391:$S2391,AD2391+1),INDEX($M2391:$S2391,AD2391)),"")</f>
        <v>120</v>
      </c>
      <c r="AI2391" s="17" cm="1">
        <f t="array" ref="AI2391">IFERROR(INDEX($M2391:$S2391,AE2391),"")</f>
        <v>120</v>
      </c>
      <c r="AJ2391" s="17" t="str" cm="1">
        <f t="array" ref="AJ2391">IFERROR(INDEX($M2391:$S2391,AF2391),"")</f>
        <v/>
      </c>
      <c r="AK2391" s="17" cm="1">
        <f t="array" ref="AK2391">IFERROR(IF(J2391="Level",INDEX($T2391:$Z2391,AC2391+1),INDEX($T2391:$Z2391,AC2391)),"")</f>
        <v>2</v>
      </c>
      <c r="AL2391" s="17" cm="1">
        <f t="array" ref="AL2391">IFERROR(IF(J2391="Level",INDEX($T2391:$Z2391,AD2391+1),INDEX($T2391:$Z2391,AD2391)),"")</f>
        <v>1</v>
      </c>
      <c r="AM2391" s="17" cm="1">
        <f t="array" ref="AM2391">IFERROR(INDEX($T2391:$Z2391,AE2391),"")</f>
        <v>4</v>
      </c>
      <c r="AN2391" s="17" t="str" cm="1">
        <f t="array" ref="AN2391">IFERROR(INDEX($T2391:$Z2391,AF2391),"")</f>
        <v/>
      </c>
    </row>
    <row r="2392" spans="1:40" x14ac:dyDescent="0.2">
      <c r="A2392" s="17" t="str">
        <f t="shared" si="222"/>
        <v>BSc Business with International Study - Cornwall: UFS4SBESBECB</v>
      </c>
      <c r="B2392" s="11" t="s">
        <v>1872</v>
      </c>
      <c r="C2392" s="11" t="s">
        <v>31936</v>
      </c>
      <c r="D2392" s="11" t="s">
        <v>1873</v>
      </c>
      <c r="E2392" s="11" t="s">
        <v>617</v>
      </c>
      <c r="F2392" s="11" t="s">
        <v>82</v>
      </c>
      <c r="G2392" s="11" t="s">
        <v>32712</v>
      </c>
      <c r="H2392" s="11" t="s">
        <v>77</v>
      </c>
      <c r="I2392" s="11">
        <v>3</v>
      </c>
      <c r="J2392" s="11" t="s">
        <v>78</v>
      </c>
      <c r="K2392" s="11" t="s">
        <v>32713</v>
      </c>
      <c r="L2392" s="11">
        <v>120</v>
      </c>
      <c r="M2392" s="11">
        <v>0</v>
      </c>
      <c r="N2392" s="11">
        <v>120</v>
      </c>
      <c r="O2392" s="11">
        <v>120</v>
      </c>
      <c r="P2392" s="11">
        <v>120</v>
      </c>
      <c r="Q2392" s="11">
        <v>0</v>
      </c>
      <c r="R2392" s="11">
        <v>120</v>
      </c>
      <c r="S2392" s="11">
        <v>120</v>
      </c>
      <c r="T2392" s="11">
        <v>0</v>
      </c>
      <c r="U2392" s="11">
        <v>2</v>
      </c>
      <c r="V2392" s="11">
        <v>1</v>
      </c>
      <c r="W2392" s="11">
        <v>4</v>
      </c>
      <c r="X2392" s="11">
        <v>0</v>
      </c>
      <c r="Y2392" s="11">
        <v>2</v>
      </c>
      <c r="Z2392" s="11">
        <v>1</v>
      </c>
      <c r="AA2392" s="12" t="s">
        <v>32958</v>
      </c>
      <c r="AB2392" s="17" t="str">
        <f t="shared" si="223"/>
        <v>Programme: BSc Business with International Study - Cornwall</v>
      </c>
      <c r="AC2392" s="17">
        <f t="shared" si="224"/>
        <v>2</v>
      </c>
      <c r="AD2392" s="17">
        <f t="shared" si="225"/>
        <v>3</v>
      </c>
      <c r="AE2392" s="17">
        <f t="shared" si="226"/>
        <v>4</v>
      </c>
      <c r="AF2392" s="17" t="str">
        <f t="shared" si="227"/>
        <v/>
      </c>
      <c r="AG2392" s="17" cm="1">
        <f t="array" ref="AG2392">IFERROR(IF(J2392="Level",INDEX($M2392:$S2392,AC2392+1),INDEX($M2392:$S2392,AC2392)),"")</f>
        <v>120</v>
      </c>
      <c r="AH2392" s="17" cm="1">
        <f t="array" ref="AH2392">IFERROR(IF(J2392="Level",INDEX($M2392:$S2392,AD2392+1),INDEX($M2392:$S2392,AD2392)),"")</f>
        <v>120</v>
      </c>
      <c r="AI2392" s="17" cm="1">
        <f t="array" ref="AI2392">IFERROR(INDEX($M2392:$S2392,AE2392),"")</f>
        <v>120</v>
      </c>
      <c r="AJ2392" s="17" t="str" cm="1">
        <f t="array" ref="AJ2392">IFERROR(INDEX($M2392:$S2392,AF2392),"")</f>
        <v/>
      </c>
      <c r="AK2392" s="17" cm="1">
        <f t="array" ref="AK2392">IFERROR(IF(J2392="Level",INDEX($T2392:$Z2392,AC2392+1),INDEX($T2392:$Z2392,AC2392)),"")</f>
        <v>2</v>
      </c>
      <c r="AL2392" s="17" cm="1">
        <f t="array" ref="AL2392">IFERROR(IF(J2392="Level",INDEX($T2392:$Z2392,AD2392+1),INDEX($T2392:$Z2392,AD2392)),"")</f>
        <v>1</v>
      </c>
      <c r="AM2392" s="17" cm="1">
        <f t="array" ref="AM2392">IFERROR(INDEX($T2392:$Z2392,AE2392),"")</f>
        <v>4</v>
      </c>
      <c r="AN2392" s="17" t="str" cm="1">
        <f t="array" ref="AN2392">IFERROR(INDEX($T2392:$Z2392,AF2392),"")</f>
        <v/>
      </c>
    </row>
    <row r="2393" spans="1:40" x14ac:dyDescent="0.2">
      <c r="A2393" s="17" t="str">
        <f t="shared" si="222"/>
        <v>BSc Business with Industrial Experience - Cornwall: UFS4SBESBECC</v>
      </c>
      <c r="B2393" s="11" t="s">
        <v>1874</v>
      </c>
      <c r="C2393" s="11" t="s">
        <v>31936</v>
      </c>
      <c r="D2393" s="11" t="s">
        <v>1875</v>
      </c>
      <c r="E2393" s="11" t="s">
        <v>617</v>
      </c>
      <c r="F2393" s="11" t="s">
        <v>82</v>
      </c>
      <c r="G2393" s="11" t="s">
        <v>32712</v>
      </c>
      <c r="H2393" s="11" t="s">
        <v>77</v>
      </c>
      <c r="I2393" s="11">
        <v>3</v>
      </c>
      <c r="J2393" s="11" t="s">
        <v>78</v>
      </c>
      <c r="K2393" s="11" t="s">
        <v>32713</v>
      </c>
      <c r="L2393" s="11">
        <v>120</v>
      </c>
      <c r="M2393" s="11">
        <v>0</v>
      </c>
      <c r="N2393" s="11">
        <v>120</v>
      </c>
      <c r="O2393" s="11">
        <v>120</v>
      </c>
      <c r="P2393" s="11">
        <v>120</v>
      </c>
      <c r="Q2393" s="11">
        <v>0</v>
      </c>
      <c r="R2393" s="11">
        <v>120</v>
      </c>
      <c r="S2393" s="11">
        <v>120</v>
      </c>
      <c r="T2393" s="11">
        <v>0</v>
      </c>
      <c r="U2393" s="11">
        <v>2</v>
      </c>
      <c r="V2393" s="11">
        <v>1</v>
      </c>
      <c r="W2393" s="11">
        <v>4</v>
      </c>
      <c r="X2393" s="11">
        <v>0</v>
      </c>
      <c r="Y2393" s="11">
        <v>2</v>
      </c>
      <c r="Z2393" s="11">
        <v>1</v>
      </c>
      <c r="AA2393" s="12" t="s">
        <v>32958</v>
      </c>
      <c r="AB2393" s="17" t="str">
        <f t="shared" si="223"/>
        <v>Programme: BSc Business with Industrial Experience - Cornwall</v>
      </c>
      <c r="AC2393" s="17">
        <f t="shared" si="224"/>
        <v>2</v>
      </c>
      <c r="AD2393" s="17">
        <f t="shared" si="225"/>
        <v>3</v>
      </c>
      <c r="AE2393" s="17">
        <f t="shared" si="226"/>
        <v>4</v>
      </c>
      <c r="AF2393" s="17" t="str">
        <f t="shared" si="227"/>
        <v/>
      </c>
      <c r="AG2393" s="17" cm="1">
        <f t="array" ref="AG2393">IFERROR(IF(J2393="Level",INDEX($M2393:$S2393,AC2393+1),INDEX($M2393:$S2393,AC2393)),"")</f>
        <v>120</v>
      </c>
      <c r="AH2393" s="17" cm="1">
        <f t="array" ref="AH2393">IFERROR(IF(J2393="Level",INDEX($M2393:$S2393,AD2393+1),INDEX($M2393:$S2393,AD2393)),"")</f>
        <v>120</v>
      </c>
      <c r="AI2393" s="17" cm="1">
        <f t="array" ref="AI2393">IFERROR(INDEX($M2393:$S2393,AE2393),"")</f>
        <v>120</v>
      </c>
      <c r="AJ2393" s="17" t="str" cm="1">
        <f t="array" ref="AJ2393">IFERROR(INDEX($M2393:$S2393,AF2393),"")</f>
        <v/>
      </c>
      <c r="AK2393" s="17" cm="1">
        <f t="array" ref="AK2393">IFERROR(IF(J2393="Level",INDEX($T2393:$Z2393,AC2393+1),INDEX($T2393:$Z2393,AC2393)),"")</f>
        <v>2</v>
      </c>
      <c r="AL2393" s="17" cm="1">
        <f t="array" ref="AL2393">IFERROR(IF(J2393="Level",INDEX($T2393:$Z2393,AD2393+1),INDEX($T2393:$Z2393,AD2393)),"")</f>
        <v>1</v>
      </c>
      <c r="AM2393" s="17" cm="1">
        <f t="array" ref="AM2393">IFERROR(INDEX($T2393:$Z2393,AE2393),"")</f>
        <v>4</v>
      </c>
      <c r="AN2393" s="17" t="str" cm="1">
        <f t="array" ref="AN2393">IFERROR(INDEX($T2393:$Z2393,AF2393),"")</f>
        <v/>
      </c>
    </row>
    <row r="2394" spans="1:40" x14ac:dyDescent="0.2">
      <c r="A2394" s="17" t="str">
        <f t="shared" si="222"/>
        <v>BSc Business with Year Abroad - Cornwall: UFS4SBESBECD</v>
      </c>
      <c r="B2394" s="11" t="s">
        <v>1876</v>
      </c>
      <c r="C2394" s="11" t="s">
        <v>31936</v>
      </c>
      <c r="D2394" s="11" t="s">
        <v>1877</v>
      </c>
      <c r="E2394" s="11" t="s">
        <v>617</v>
      </c>
      <c r="F2394" s="11" t="s">
        <v>82</v>
      </c>
      <c r="G2394" s="11" t="s">
        <v>32712</v>
      </c>
      <c r="H2394" s="11" t="s">
        <v>77</v>
      </c>
      <c r="I2394" s="11">
        <v>3</v>
      </c>
      <c r="J2394" s="11" t="s">
        <v>78</v>
      </c>
      <c r="K2394" s="11" t="s">
        <v>32713</v>
      </c>
      <c r="L2394" s="11">
        <v>120</v>
      </c>
      <c r="M2394" s="11">
        <v>0</v>
      </c>
      <c r="N2394" s="11">
        <v>120</v>
      </c>
      <c r="O2394" s="11">
        <v>120</v>
      </c>
      <c r="P2394" s="11">
        <v>120</v>
      </c>
      <c r="Q2394" s="11">
        <v>0</v>
      </c>
      <c r="R2394" s="11">
        <v>120</v>
      </c>
      <c r="S2394" s="11">
        <v>120</v>
      </c>
      <c r="T2394" s="11">
        <v>0</v>
      </c>
      <c r="U2394" s="11">
        <v>2</v>
      </c>
      <c r="V2394" s="11">
        <v>1</v>
      </c>
      <c r="W2394" s="11">
        <v>4</v>
      </c>
      <c r="X2394" s="11">
        <v>0</v>
      </c>
      <c r="Y2394" s="11">
        <v>2</v>
      </c>
      <c r="Z2394" s="11">
        <v>1</v>
      </c>
      <c r="AA2394" s="12" t="s">
        <v>32958</v>
      </c>
      <c r="AB2394" s="17" t="str">
        <f t="shared" si="223"/>
        <v>Programme: BSc Business with Year Abroad - Cornwall</v>
      </c>
      <c r="AC2394" s="17">
        <f t="shared" si="224"/>
        <v>2</v>
      </c>
      <c r="AD2394" s="17">
        <f t="shared" si="225"/>
        <v>3</v>
      </c>
      <c r="AE2394" s="17">
        <f t="shared" si="226"/>
        <v>4</v>
      </c>
      <c r="AF2394" s="17" t="str">
        <f t="shared" si="227"/>
        <v/>
      </c>
      <c r="AG2394" s="17" cm="1">
        <f t="array" ref="AG2394">IFERROR(IF(J2394="Level",INDEX($M2394:$S2394,AC2394+1),INDEX($M2394:$S2394,AC2394)),"")</f>
        <v>120</v>
      </c>
      <c r="AH2394" s="17" cm="1">
        <f t="array" ref="AH2394">IFERROR(IF(J2394="Level",INDEX($M2394:$S2394,AD2394+1),INDEX($M2394:$S2394,AD2394)),"")</f>
        <v>120</v>
      </c>
      <c r="AI2394" s="17" cm="1">
        <f t="array" ref="AI2394">IFERROR(INDEX($M2394:$S2394,AE2394),"")</f>
        <v>120</v>
      </c>
      <c r="AJ2394" s="17" t="str" cm="1">
        <f t="array" ref="AJ2394">IFERROR(INDEX($M2394:$S2394,AF2394),"")</f>
        <v/>
      </c>
      <c r="AK2394" s="17" cm="1">
        <f t="array" ref="AK2394">IFERROR(IF(J2394="Level",INDEX($T2394:$Z2394,AC2394+1),INDEX($T2394:$Z2394,AC2394)),"")</f>
        <v>2</v>
      </c>
      <c r="AL2394" s="17" cm="1">
        <f t="array" ref="AL2394">IFERROR(IF(J2394="Level",INDEX($T2394:$Z2394,AD2394+1),INDEX($T2394:$Z2394,AD2394)),"")</f>
        <v>1</v>
      </c>
      <c r="AM2394" s="17" cm="1">
        <f t="array" ref="AM2394">IFERROR(INDEX($T2394:$Z2394,AE2394),"")</f>
        <v>4</v>
      </c>
      <c r="AN2394" s="17" t="str" cm="1">
        <f t="array" ref="AN2394">IFERROR(INDEX($T2394:$Z2394,AF2394),"")</f>
        <v/>
      </c>
    </row>
    <row r="2395" spans="1:40" ht="25.5" x14ac:dyDescent="0.2">
      <c r="A2395" s="17" t="str">
        <f t="shared" si="222"/>
        <v>BA Art History and Visual Culture and Classical Studies with Study Abroad: UFA4HPSCTH03</v>
      </c>
      <c r="B2395" s="11" t="s">
        <v>1401</v>
      </c>
      <c r="C2395" s="11" t="s">
        <v>31936</v>
      </c>
      <c r="D2395" s="11" t="s">
        <v>32886</v>
      </c>
      <c r="E2395" s="11" t="s">
        <v>32192</v>
      </c>
      <c r="F2395" s="11" t="s">
        <v>76</v>
      </c>
      <c r="G2395" s="11" t="s">
        <v>32712</v>
      </c>
      <c r="H2395" s="11" t="s">
        <v>77</v>
      </c>
      <c r="I2395" s="11">
        <v>3</v>
      </c>
      <c r="J2395" s="11" t="s">
        <v>78</v>
      </c>
      <c r="K2395" s="11" t="s">
        <v>32713</v>
      </c>
      <c r="L2395" s="11">
        <v>120</v>
      </c>
      <c r="M2395" s="11">
        <v>0</v>
      </c>
      <c r="N2395" s="11">
        <v>120</v>
      </c>
      <c r="O2395" s="11">
        <v>120</v>
      </c>
      <c r="P2395" s="11">
        <v>120</v>
      </c>
      <c r="Q2395" s="11">
        <v>0</v>
      </c>
      <c r="R2395" s="11">
        <v>120</v>
      </c>
      <c r="S2395" s="11">
        <v>120</v>
      </c>
      <c r="T2395" s="11">
        <v>0</v>
      </c>
      <c r="U2395" s="11">
        <v>2</v>
      </c>
      <c r="V2395" s="11">
        <v>1</v>
      </c>
      <c r="W2395" s="11">
        <v>4</v>
      </c>
      <c r="X2395" s="11">
        <v>0</v>
      </c>
      <c r="Y2395" s="11">
        <v>2</v>
      </c>
      <c r="Z2395" s="11">
        <v>1</v>
      </c>
      <c r="AA2395" s="12" t="s">
        <v>32958</v>
      </c>
      <c r="AB2395" s="17" t="str">
        <f t="shared" si="223"/>
        <v>Programme: BA Art History and Visual Culture and Classical Studies with Study Abroad</v>
      </c>
      <c r="AC2395" s="17">
        <f t="shared" si="224"/>
        <v>2</v>
      </c>
      <c r="AD2395" s="17">
        <f t="shared" si="225"/>
        <v>3</v>
      </c>
      <c r="AE2395" s="17">
        <f t="shared" si="226"/>
        <v>4</v>
      </c>
      <c r="AF2395" s="17" t="str">
        <f t="shared" si="227"/>
        <v/>
      </c>
      <c r="AG2395" s="17" cm="1">
        <f t="array" ref="AG2395">IFERROR(IF(J2395="Level",INDEX($M2395:$S2395,AC2395+1),INDEX($M2395:$S2395,AC2395)),"")</f>
        <v>120</v>
      </c>
      <c r="AH2395" s="17" cm="1">
        <f t="array" ref="AH2395">IFERROR(IF(J2395="Level",INDEX($M2395:$S2395,AD2395+1),INDEX($M2395:$S2395,AD2395)),"")</f>
        <v>120</v>
      </c>
      <c r="AI2395" s="17" cm="1">
        <f t="array" ref="AI2395">IFERROR(INDEX($M2395:$S2395,AE2395),"")</f>
        <v>120</v>
      </c>
      <c r="AJ2395" s="17" t="str" cm="1">
        <f t="array" ref="AJ2395">IFERROR(INDEX($M2395:$S2395,AF2395),"")</f>
        <v/>
      </c>
      <c r="AK2395" s="17" cm="1">
        <f t="array" ref="AK2395">IFERROR(IF(J2395="Level",INDEX($T2395:$Z2395,AC2395+1),INDEX($T2395:$Z2395,AC2395)),"")</f>
        <v>2</v>
      </c>
      <c r="AL2395" s="17" cm="1">
        <f t="array" ref="AL2395">IFERROR(IF(J2395="Level",INDEX($T2395:$Z2395,AD2395+1),INDEX($T2395:$Z2395,AD2395)),"")</f>
        <v>1</v>
      </c>
      <c r="AM2395" s="17" cm="1">
        <f t="array" ref="AM2395">IFERROR(INDEX($T2395:$Z2395,AE2395),"")</f>
        <v>4</v>
      </c>
      <c r="AN2395" s="17" t="str" cm="1">
        <f t="array" ref="AN2395">IFERROR(INDEX($T2395:$Z2395,AF2395),"")</f>
        <v/>
      </c>
    </row>
    <row r="2396" spans="1:40" ht="25.5" x14ac:dyDescent="0.2">
      <c r="A2396" s="17" t="str">
        <f t="shared" si="222"/>
        <v>BA Art History and Visual Culture and Classical Studies with Employment Experience: UFA4HPSCTH06</v>
      </c>
      <c r="B2396" s="11" t="s">
        <v>1406</v>
      </c>
      <c r="C2396" s="11" t="s">
        <v>31936</v>
      </c>
      <c r="D2396" s="11" t="s">
        <v>32888</v>
      </c>
      <c r="E2396" s="11" t="s">
        <v>32192</v>
      </c>
      <c r="F2396" s="11" t="s">
        <v>76</v>
      </c>
      <c r="G2396" s="11" t="s">
        <v>32712</v>
      </c>
      <c r="H2396" s="11" t="s">
        <v>77</v>
      </c>
      <c r="I2396" s="11">
        <v>3</v>
      </c>
      <c r="J2396" s="11" t="s">
        <v>78</v>
      </c>
      <c r="K2396" s="11" t="s">
        <v>32713</v>
      </c>
      <c r="L2396" s="11">
        <v>120</v>
      </c>
      <c r="M2396" s="11">
        <v>0</v>
      </c>
      <c r="N2396" s="11">
        <v>120</v>
      </c>
      <c r="O2396" s="11">
        <v>120</v>
      </c>
      <c r="P2396" s="11">
        <v>120</v>
      </c>
      <c r="Q2396" s="11">
        <v>0</v>
      </c>
      <c r="R2396" s="11">
        <v>120</v>
      </c>
      <c r="S2396" s="11">
        <v>120</v>
      </c>
      <c r="T2396" s="11">
        <v>0</v>
      </c>
      <c r="U2396" s="11">
        <v>2</v>
      </c>
      <c r="V2396" s="11">
        <v>1</v>
      </c>
      <c r="W2396" s="11">
        <v>4</v>
      </c>
      <c r="X2396" s="11">
        <v>0</v>
      </c>
      <c r="Y2396" s="11">
        <v>2</v>
      </c>
      <c r="Z2396" s="11">
        <v>1</v>
      </c>
      <c r="AA2396" s="12" t="s">
        <v>32958</v>
      </c>
      <c r="AB2396" s="17" t="str">
        <f t="shared" si="223"/>
        <v>Programme: BA Art History and Visual Culture and Classical Studies with Employment Experience</v>
      </c>
      <c r="AC2396" s="17">
        <f t="shared" si="224"/>
        <v>2</v>
      </c>
      <c r="AD2396" s="17">
        <f t="shared" si="225"/>
        <v>3</v>
      </c>
      <c r="AE2396" s="17">
        <f t="shared" si="226"/>
        <v>4</v>
      </c>
      <c r="AF2396" s="17" t="str">
        <f t="shared" si="227"/>
        <v/>
      </c>
      <c r="AG2396" s="17" cm="1">
        <f t="array" ref="AG2396">IFERROR(IF(J2396="Level",INDEX($M2396:$S2396,AC2396+1),INDEX($M2396:$S2396,AC2396)),"")</f>
        <v>120</v>
      </c>
      <c r="AH2396" s="17" cm="1">
        <f t="array" ref="AH2396">IFERROR(IF(J2396="Level",INDEX($M2396:$S2396,AD2396+1),INDEX($M2396:$S2396,AD2396)),"")</f>
        <v>120</v>
      </c>
      <c r="AI2396" s="17" cm="1">
        <f t="array" ref="AI2396">IFERROR(INDEX($M2396:$S2396,AE2396),"")</f>
        <v>120</v>
      </c>
      <c r="AJ2396" s="17" t="str" cm="1">
        <f t="array" ref="AJ2396">IFERROR(INDEX($M2396:$S2396,AF2396),"")</f>
        <v/>
      </c>
      <c r="AK2396" s="17" cm="1">
        <f t="array" ref="AK2396">IFERROR(IF(J2396="Level",INDEX($T2396:$Z2396,AC2396+1),INDEX($T2396:$Z2396,AC2396)),"")</f>
        <v>2</v>
      </c>
      <c r="AL2396" s="17" cm="1">
        <f t="array" ref="AL2396">IFERROR(IF(J2396="Level",INDEX($T2396:$Z2396,AD2396+1),INDEX($T2396:$Z2396,AD2396)),"")</f>
        <v>1</v>
      </c>
      <c r="AM2396" s="17" cm="1">
        <f t="array" ref="AM2396">IFERROR(INDEX($T2396:$Z2396,AE2396),"")</f>
        <v>4</v>
      </c>
      <c r="AN2396" s="17" t="str" cm="1">
        <f t="array" ref="AN2396">IFERROR(INDEX($T2396:$Z2396,AF2396),"")</f>
        <v/>
      </c>
    </row>
    <row r="2397" spans="1:40" ht="25.5" x14ac:dyDescent="0.2">
      <c r="A2397" s="17" t="str">
        <f t="shared" si="222"/>
        <v>BA Art History and Visual Culture and Classical Studies with Employment Experience Abroad: UFA4HPSCTH07</v>
      </c>
      <c r="B2397" s="11" t="s">
        <v>1407</v>
      </c>
      <c r="C2397" s="11" t="s">
        <v>31936</v>
      </c>
      <c r="D2397" s="11" t="s">
        <v>32887</v>
      </c>
      <c r="E2397" s="11" t="s">
        <v>32192</v>
      </c>
      <c r="F2397" s="11" t="s">
        <v>76</v>
      </c>
      <c r="G2397" s="11" t="s">
        <v>32712</v>
      </c>
      <c r="H2397" s="11" t="s">
        <v>77</v>
      </c>
      <c r="I2397" s="11">
        <v>3</v>
      </c>
      <c r="J2397" s="11" t="s">
        <v>78</v>
      </c>
      <c r="K2397" s="11" t="s">
        <v>32713</v>
      </c>
      <c r="L2397" s="11">
        <v>120</v>
      </c>
      <c r="M2397" s="11">
        <v>0</v>
      </c>
      <c r="N2397" s="11">
        <v>120</v>
      </c>
      <c r="O2397" s="11">
        <v>120</v>
      </c>
      <c r="P2397" s="11">
        <v>120</v>
      </c>
      <c r="Q2397" s="11">
        <v>0</v>
      </c>
      <c r="R2397" s="11">
        <v>120</v>
      </c>
      <c r="S2397" s="11">
        <v>120</v>
      </c>
      <c r="T2397" s="11">
        <v>0</v>
      </c>
      <c r="U2397" s="11">
        <v>2</v>
      </c>
      <c r="V2397" s="11">
        <v>1</v>
      </c>
      <c r="W2397" s="11">
        <v>4</v>
      </c>
      <c r="X2397" s="11">
        <v>0</v>
      </c>
      <c r="Y2397" s="11">
        <v>2</v>
      </c>
      <c r="Z2397" s="11">
        <v>1</v>
      </c>
      <c r="AA2397" s="12" t="s">
        <v>32958</v>
      </c>
      <c r="AB2397" s="17" t="str">
        <f t="shared" si="223"/>
        <v>Programme: BA Art History and Visual Culture and Classical Studies with Employment Experience Abroad</v>
      </c>
      <c r="AC2397" s="17">
        <f t="shared" si="224"/>
        <v>2</v>
      </c>
      <c r="AD2397" s="17">
        <f t="shared" si="225"/>
        <v>3</v>
      </c>
      <c r="AE2397" s="17">
        <f t="shared" si="226"/>
        <v>4</v>
      </c>
      <c r="AF2397" s="17" t="str">
        <f t="shared" si="227"/>
        <v/>
      </c>
      <c r="AG2397" s="17" cm="1">
        <f t="array" ref="AG2397">IFERROR(IF(J2397="Level",INDEX($M2397:$S2397,AC2397+1),INDEX($M2397:$S2397,AC2397)),"")</f>
        <v>120</v>
      </c>
      <c r="AH2397" s="17" cm="1">
        <f t="array" ref="AH2397">IFERROR(IF(J2397="Level",INDEX($M2397:$S2397,AD2397+1),INDEX($M2397:$S2397,AD2397)),"")</f>
        <v>120</v>
      </c>
      <c r="AI2397" s="17" cm="1">
        <f t="array" ref="AI2397">IFERROR(INDEX($M2397:$S2397,AE2397),"")</f>
        <v>120</v>
      </c>
      <c r="AJ2397" s="17" t="str" cm="1">
        <f t="array" ref="AJ2397">IFERROR(INDEX($M2397:$S2397,AF2397),"")</f>
        <v/>
      </c>
      <c r="AK2397" s="17" cm="1">
        <f t="array" ref="AK2397">IFERROR(IF(J2397="Level",INDEX($T2397:$Z2397,AC2397+1),INDEX($T2397:$Z2397,AC2397)),"")</f>
        <v>2</v>
      </c>
      <c r="AL2397" s="17" cm="1">
        <f t="array" ref="AL2397">IFERROR(IF(J2397="Level",INDEX($T2397:$Z2397,AD2397+1),INDEX($T2397:$Z2397,AD2397)),"")</f>
        <v>1</v>
      </c>
      <c r="AM2397" s="17" cm="1">
        <f t="array" ref="AM2397">IFERROR(INDEX($T2397:$Z2397,AE2397),"")</f>
        <v>4</v>
      </c>
      <c r="AN2397" s="17" t="str" cm="1">
        <f t="array" ref="AN2397">IFERROR(INDEX($T2397:$Z2397,AF2397),"")</f>
        <v/>
      </c>
    </row>
    <row r="2398" spans="1:40" ht="25.5" x14ac:dyDescent="0.2">
      <c r="A2398" s="17" t="str">
        <f t="shared" si="222"/>
        <v>BA Art History and Visual Culture and Drama with Employment Experience: UFA4HPSDRA01</v>
      </c>
      <c r="B2398" s="11" t="s">
        <v>1408</v>
      </c>
      <c r="C2398" s="11" t="s">
        <v>31936</v>
      </c>
      <c r="D2398" s="11" t="s">
        <v>32884</v>
      </c>
      <c r="E2398" s="11" t="s">
        <v>32192</v>
      </c>
      <c r="F2398" s="11" t="s">
        <v>76</v>
      </c>
      <c r="G2398" s="11" t="s">
        <v>32712</v>
      </c>
      <c r="H2398" s="11" t="s">
        <v>77</v>
      </c>
      <c r="I2398" s="11">
        <v>3</v>
      </c>
      <c r="J2398" s="11" t="s">
        <v>78</v>
      </c>
      <c r="K2398" s="11" t="s">
        <v>32713</v>
      </c>
      <c r="L2398" s="11">
        <v>120</v>
      </c>
      <c r="M2398" s="11">
        <v>0</v>
      </c>
      <c r="N2398" s="11">
        <v>120</v>
      </c>
      <c r="O2398" s="11">
        <v>120</v>
      </c>
      <c r="P2398" s="11">
        <v>120</v>
      </c>
      <c r="Q2398" s="11">
        <v>0</v>
      </c>
      <c r="R2398" s="11">
        <v>120</v>
      </c>
      <c r="S2398" s="11">
        <v>120</v>
      </c>
      <c r="T2398" s="11">
        <v>0</v>
      </c>
      <c r="U2398" s="11">
        <v>2</v>
      </c>
      <c r="V2398" s="11">
        <v>1</v>
      </c>
      <c r="W2398" s="11">
        <v>4</v>
      </c>
      <c r="X2398" s="11">
        <v>0</v>
      </c>
      <c r="Y2398" s="11">
        <v>2</v>
      </c>
      <c r="Z2398" s="11">
        <v>1</v>
      </c>
      <c r="AA2398" s="12" t="s">
        <v>32958</v>
      </c>
      <c r="AB2398" s="17" t="str">
        <f t="shared" si="223"/>
        <v>Programme: BA Art History and Visual Culture and Drama with Employment Experience</v>
      </c>
      <c r="AC2398" s="17">
        <f t="shared" si="224"/>
        <v>2</v>
      </c>
      <c r="AD2398" s="17">
        <f t="shared" si="225"/>
        <v>3</v>
      </c>
      <c r="AE2398" s="17">
        <f t="shared" si="226"/>
        <v>4</v>
      </c>
      <c r="AF2398" s="17" t="str">
        <f t="shared" si="227"/>
        <v/>
      </c>
      <c r="AG2398" s="17" cm="1">
        <f t="array" ref="AG2398">IFERROR(IF(J2398="Level",INDEX($M2398:$S2398,AC2398+1),INDEX($M2398:$S2398,AC2398)),"")</f>
        <v>120</v>
      </c>
      <c r="AH2398" s="17" cm="1">
        <f t="array" ref="AH2398">IFERROR(IF(J2398="Level",INDEX($M2398:$S2398,AD2398+1),INDEX($M2398:$S2398,AD2398)),"")</f>
        <v>120</v>
      </c>
      <c r="AI2398" s="17" cm="1">
        <f t="array" ref="AI2398">IFERROR(INDEX($M2398:$S2398,AE2398),"")</f>
        <v>120</v>
      </c>
      <c r="AJ2398" s="17" t="str" cm="1">
        <f t="array" ref="AJ2398">IFERROR(INDEX($M2398:$S2398,AF2398),"")</f>
        <v/>
      </c>
      <c r="AK2398" s="17" cm="1">
        <f t="array" ref="AK2398">IFERROR(IF(J2398="Level",INDEX($T2398:$Z2398,AC2398+1),INDEX($T2398:$Z2398,AC2398)),"")</f>
        <v>2</v>
      </c>
      <c r="AL2398" s="17" cm="1">
        <f t="array" ref="AL2398">IFERROR(IF(J2398="Level",INDEX($T2398:$Z2398,AD2398+1),INDEX($T2398:$Z2398,AD2398)),"")</f>
        <v>1</v>
      </c>
      <c r="AM2398" s="17" cm="1">
        <f t="array" ref="AM2398">IFERROR(INDEX($T2398:$Z2398,AE2398),"")</f>
        <v>4</v>
      </c>
      <c r="AN2398" s="17" t="str" cm="1">
        <f t="array" ref="AN2398">IFERROR(INDEX($T2398:$Z2398,AF2398),"")</f>
        <v/>
      </c>
    </row>
    <row r="2399" spans="1:40" ht="25.5" x14ac:dyDescent="0.2">
      <c r="A2399" s="17" t="str">
        <f t="shared" si="222"/>
        <v>BA Art History and Visual Culture and Drama with Employment Experience Abroad: UFA4HPSDRA02</v>
      </c>
      <c r="B2399" s="11" t="s">
        <v>1409</v>
      </c>
      <c r="C2399" s="11" t="s">
        <v>31936</v>
      </c>
      <c r="D2399" s="11" t="s">
        <v>32883</v>
      </c>
      <c r="E2399" s="11" t="s">
        <v>32192</v>
      </c>
      <c r="F2399" s="11" t="s">
        <v>76</v>
      </c>
      <c r="G2399" s="11" t="s">
        <v>32712</v>
      </c>
      <c r="H2399" s="11" t="s">
        <v>77</v>
      </c>
      <c r="I2399" s="11">
        <v>3</v>
      </c>
      <c r="J2399" s="11" t="s">
        <v>78</v>
      </c>
      <c r="K2399" s="11" t="s">
        <v>32713</v>
      </c>
      <c r="L2399" s="11">
        <v>120</v>
      </c>
      <c r="M2399" s="11">
        <v>0</v>
      </c>
      <c r="N2399" s="11">
        <v>120</v>
      </c>
      <c r="O2399" s="11">
        <v>120</v>
      </c>
      <c r="P2399" s="11">
        <v>120</v>
      </c>
      <c r="Q2399" s="11">
        <v>0</v>
      </c>
      <c r="R2399" s="11">
        <v>120</v>
      </c>
      <c r="S2399" s="11">
        <v>120</v>
      </c>
      <c r="T2399" s="11">
        <v>0</v>
      </c>
      <c r="U2399" s="11">
        <v>2</v>
      </c>
      <c r="V2399" s="11">
        <v>1</v>
      </c>
      <c r="W2399" s="11">
        <v>4</v>
      </c>
      <c r="X2399" s="11">
        <v>0</v>
      </c>
      <c r="Y2399" s="11">
        <v>2</v>
      </c>
      <c r="Z2399" s="11">
        <v>1</v>
      </c>
      <c r="AA2399" s="12" t="s">
        <v>32958</v>
      </c>
      <c r="AB2399" s="17" t="str">
        <f t="shared" si="223"/>
        <v>Programme: BA Art History and Visual Culture and Drama with Employment Experience Abroad</v>
      </c>
      <c r="AC2399" s="17">
        <f t="shared" si="224"/>
        <v>2</v>
      </c>
      <c r="AD2399" s="17">
        <f t="shared" si="225"/>
        <v>3</v>
      </c>
      <c r="AE2399" s="17">
        <f t="shared" si="226"/>
        <v>4</v>
      </c>
      <c r="AF2399" s="17" t="str">
        <f t="shared" si="227"/>
        <v/>
      </c>
      <c r="AG2399" s="17" cm="1">
        <f t="array" ref="AG2399">IFERROR(IF(J2399="Level",INDEX($M2399:$S2399,AC2399+1),INDEX($M2399:$S2399,AC2399)),"")</f>
        <v>120</v>
      </c>
      <c r="AH2399" s="17" cm="1">
        <f t="array" ref="AH2399">IFERROR(IF(J2399="Level",INDEX($M2399:$S2399,AD2399+1),INDEX($M2399:$S2399,AD2399)),"")</f>
        <v>120</v>
      </c>
      <c r="AI2399" s="17" cm="1">
        <f t="array" ref="AI2399">IFERROR(INDEX($M2399:$S2399,AE2399),"")</f>
        <v>120</v>
      </c>
      <c r="AJ2399" s="17" t="str" cm="1">
        <f t="array" ref="AJ2399">IFERROR(INDEX($M2399:$S2399,AF2399),"")</f>
        <v/>
      </c>
      <c r="AK2399" s="17" cm="1">
        <f t="array" ref="AK2399">IFERROR(IF(J2399="Level",INDEX($T2399:$Z2399,AC2399+1),INDEX($T2399:$Z2399,AC2399)),"")</f>
        <v>2</v>
      </c>
      <c r="AL2399" s="17" cm="1">
        <f t="array" ref="AL2399">IFERROR(IF(J2399="Level",INDEX($T2399:$Z2399,AD2399+1),INDEX($T2399:$Z2399,AD2399)),"")</f>
        <v>1</v>
      </c>
      <c r="AM2399" s="17" cm="1">
        <f t="array" ref="AM2399">IFERROR(INDEX($T2399:$Z2399,AE2399),"")</f>
        <v>4</v>
      </c>
      <c r="AN2399" s="17" t="str" cm="1">
        <f t="array" ref="AN2399">IFERROR(INDEX($T2399:$Z2399,AF2399),"")</f>
        <v/>
      </c>
    </row>
    <row r="2400" spans="1:40" ht="25.5" x14ac:dyDescent="0.2">
      <c r="A2400" s="17" t="str">
        <f t="shared" si="222"/>
        <v>BA Art History and Visual Culture and English with Study Abroad: UFA4HPSEGL02</v>
      </c>
      <c r="B2400" s="11" t="s">
        <v>1410</v>
      </c>
      <c r="C2400" s="11" t="s">
        <v>31936</v>
      </c>
      <c r="D2400" s="11" t="s">
        <v>32878</v>
      </c>
      <c r="E2400" s="11" t="s">
        <v>32192</v>
      </c>
      <c r="F2400" s="11" t="s">
        <v>76</v>
      </c>
      <c r="G2400" s="11" t="s">
        <v>32712</v>
      </c>
      <c r="H2400" s="11" t="s">
        <v>77</v>
      </c>
      <c r="I2400" s="11">
        <v>3</v>
      </c>
      <c r="J2400" s="11" t="s">
        <v>78</v>
      </c>
      <c r="K2400" s="11" t="s">
        <v>32713</v>
      </c>
      <c r="L2400" s="11">
        <v>120</v>
      </c>
      <c r="M2400" s="11">
        <v>0</v>
      </c>
      <c r="N2400" s="11">
        <v>120</v>
      </c>
      <c r="O2400" s="11">
        <v>120</v>
      </c>
      <c r="P2400" s="11">
        <v>120</v>
      </c>
      <c r="Q2400" s="11">
        <v>0</v>
      </c>
      <c r="R2400" s="11">
        <v>120</v>
      </c>
      <c r="S2400" s="11">
        <v>120</v>
      </c>
      <c r="T2400" s="11">
        <v>0</v>
      </c>
      <c r="U2400" s="11">
        <v>2</v>
      </c>
      <c r="V2400" s="11">
        <v>1</v>
      </c>
      <c r="W2400" s="11">
        <v>4</v>
      </c>
      <c r="X2400" s="11">
        <v>0</v>
      </c>
      <c r="Y2400" s="11">
        <v>2</v>
      </c>
      <c r="Z2400" s="11">
        <v>1</v>
      </c>
      <c r="AA2400" s="12" t="s">
        <v>32958</v>
      </c>
      <c r="AB2400" s="17" t="str">
        <f t="shared" si="223"/>
        <v>Programme: BA Art History and Visual Culture and English with Study Abroad</v>
      </c>
      <c r="AC2400" s="17">
        <f t="shared" si="224"/>
        <v>2</v>
      </c>
      <c r="AD2400" s="17">
        <f t="shared" si="225"/>
        <v>3</v>
      </c>
      <c r="AE2400" s="17">
        <f t="shared" si="226"/>
        <v>4</v>
      </c>
      <c r="AF2400" s="17" t="str">
        <f t="shared" si="227"/>
        <v/>
      </c>
      <c r="AG2400" s="17" cm="1">
        <f t="array" ref="AG2400">IFERROR(IF(J2400="Level",INDEX($M2400:$S2400,AC2400+1),INDEX($M2400:$S2400,AC2400)),"")</f>
        <v>120</v>
      </c>
      <c r="AH2400" s="17" cm="1">
        <f t="array" ref="AH2400">IFERROR(IF(J2400="Level",INDEX($M2400:$S2400,AD2400+1),INDEX($M2400:$S2400,AD2400)),"")</f>
        <v>120</v>
      </c>
      <c r="AI2400" s="17" cm="1">
        <f t="array" ref="AI2400">IFERROR(INDEX($M2400:$S2400,AE2400),"")</f>
        <v>120</v>
      </c>
      <c r="AJ2400" s="17" t="str" cm="1">
        <f t="array" ref="AJ2400">IFERROR(INDEX($M2400:$S2400,AF2400),"")</f>
        <v/>
      </c>
      <c r="AK2400" s="17" cm="1">
        <f t="array" ref="AK2400">IFERROR(IF(J2400="Level",INDEX($T2400:$Z2400,AC2400+1),INDEX($T2400:$Z2400,AC2400)),"")</f>
        <v>2</v>
      </c>
      <c r="AL2400" s="17" cm="1">
        <f t="array" ref="AL2400">IFERROR(IF(J2400="Level",INDEX($T2400:$Z2400,AD2400+1),INDEX($T2400:$Z2400,AD2400)),"")</f>
        <v>1</v>
      </c>
      <c r="AM2400" s="17" cm="1">
        <f t="array" ref="AM2400">IFERROR(INDEX($T2400:$Z2400,AE2400),"")</f>
        <v>4</v>
      </c>
      <c r="AN2400" s="17" t="str" cm="1">
        <f t="array" ref="AN2400">IFERROR(INDEX($T2400:$Z2400,AF2400),"")</f>
        <v/>
      </c>
    </row>
    <row r="2401" spans="1:40" ht="25.5" x14ac:dyDescent="0.2">
      <c r="A2401" s="17" t="str">
        <f t="shared" si="222"/>
        <v>BA Art History and Visual Culture and English with Employment Experience: UFA4HPSEGL03</v>
      </c>
      <c r="B2401" s="11" t="s">
        <v>1411</v>
      </c>
      <c r="C2401" s="11" t="s">
        <v>31936</v>
      </c>
      <c r="D2401" s="11" t="s">
        <v>32880</v>
      </c>
      <c r="E2401" s="11" t="s">
        <v>32192</v>
      </c>
      <c r="F2401" s="11" t="s">
        <v>76</v>
      </c>
      <c r="G2401" s="11" t="s">
        <v>32712</v>
      </c>
      <c r="H2401" s="11" t="s">
        <v>77</v>
      </c>
      <c r="I2401" s="11">
        <v>3</v>
      </c>
      <c r="J2401" s="11" t="s">
        <v>78</v>
      </c>
      <c r="K2401" s="11" t="s">
        <v>32713</v>
      </c>
      <c r="L2401" s="11">
        <v>120</v>
      </c>
      <c r="M2401" s="11">
        <v>0</v>
      </c>
      <c r="N2401" s="11">
        <v>120</v>
      </c>
      <c r="O2401" s="11">
        <v>120</v>
      </c>
      <c r="P2401" s="11">
        <v>120</v>
      </c>
      <c r="Q2401" s="11">
        <v>0</v>
      </c>
      <c r="R2401" s="11">
        <v>120</v>
      </c>
      <c r="S2401" s="11">
        <v>120</v>
      </c>
      <c r="T2401" s="11">
        <v>0</v>
      </c>
      <c r="U2401" s="11">
        <v>2</v>
      </c>
      <c r="V2401" s="11">
        <v>1</v>
      </c>
      <c r="W2401" s="11">
        <v>4</v>
      </c>
      <c r="X2401" s="11">
        <v>0</v>
      </c>
      <c r="Y2401" s="11">
        <v>2</v>
      </c>
      <c r="Z2401" s="11">
        <v>1</v>
      </c>
      <c r="AA2401" s="12" t="s">
        <v>32958</v>
      </c>
      <c r="AB2401" s="17" t="str">
        <f t="shared" si="223"/>
        <v>Programme: BA Art History and Visual Culture and English with Employment Experience</v>
      </c>
      <c r="AC2401" s="17">
        <f t="shared" si="224"/>
        <v>2</v>
      </c>
      <c r="AD2401" s="17">
        <f t="shared" si="225"/>
        <v>3</v>
      </c>
      <c r="AE2401" s="17">
        <f t="shared" si="226"/>
        <v>4</v>
      </c>
      <c r="AF2401" s="17" t="str">
        <f t="shared" si="227"/>
        <v/>
      </c>
      <c r="AG2401" s="17" cm="1">
        <f t="array" ref="AG2401">IFERROR(IF(J2401="Level",INDEX($M2401:$S2401,AC2401+1),INDEX($M2401:$S2401,AC2401)),"")</f>
        <v>120</v>
      </c>
      <c r="AH2401" s="17" cm="1">
        <f t="array" ref="AH2401">IFERROR(IF(J2401="Level",INDEX($M2401:$S2401,AD2401+1),INDEX($M2401:$S2401,AD2401)),"")</f>
        <v>120</v>
      </c>
      <c r="AI2401" s="17" cm="1">
        <f t="array" ref="AI2401">IFERROR(INDEX($M2401:$S2401,AE2401),"")</f>
        <v>120</v>
      </c>
      <c r="AJ2401" s="17" t="str" cm="1">
        <f t="array" ref="AJ2401">IFERROR(INDEX($M2401:$S2401,AF2401),"")</f>
        <v/>
      </c>
      <c r="AK2401" s="17" cm="1">
        <f t="array" ref="AK2401">IFERROR(IF(J2401="Level",INDEX($T2401:$Z2401,AC2401+1),INDEX($T2401:$Z2401,AC2401)),"")</f>
        <v>2</v>
      </c>
      <c r="AL2401" s="17" cm="1">
        <f t="array" ref="AL2401">IFERROR(IF(J2401="Level",INDEX($T2401:$Z2401,AD2401+1),INDEX($T2401:$Z2401,AD2401)),"")</f>
        <v>1</v>
      </c>
      <c r="AM2401" s="17" cm="1">
        <f t="array" ref="AM2401">IFERROR(INDEX($T2401:$Z2401,AE2401),"")</f>
        <v>4</v>
      </c>
      <c r="AN2401" s="17" t="str" cm="1">
        <f t="array" ref="AN2401">IFERROR(INDEX($T2401:$Z2401,AF2401),"")</f>
        <v/>
      </c>
    </row>
    <row r="2402" spans="1:40" ht="25.5" x14ac:dyDescent="0.2">
      <c r="A2402" s="17" t="str">
        <f t="shared" si="222"/>
        <v>BA Art History and Visual Culture and English with Employment Experience Abroad: UFA4HPSEGL04</v>
      </c>
      <c r="B2402" s="11" t="s">
        <v>1412</v>
      </c>
      <c r="C2402" s="11" t="s">
        <v>31936</v>
      </c>
      <c r="D2402" s="11" t="s">
        <v>32879</v>
      </c>
      <c r="E2402" s="11" t="s">
        <v>32192</v>
      </c>
      <c r="F2402" s="11" t="s">
        <v>76</v>
      </c>
      <c r="G2402" s="11" t="s">
        <v>32712</v>
      </c>
      <c r="H2402" s="11" t="s">
        <v>77</v>
      </c>
      <c r="I2402" s="11">
        <v>3</v>
      </c>
      <c r="J2402" s="11" t="s">
        <v>78</v>
      </c>
      <c r="K2402" s="11" t="s">
        <v>32713</v>
      </c>
      <c r="L2402" s="11">
        <v>120</v>
      </c>
      <c r="M2402" s="11">
        <v>0</v>
      </c>
      <c r="N2402" s="11">
        <v>120</v>
      </c>
      <c r="O2402" s="11">
        <v>120</v>
      </c>
      <c r="P2402" s="11">
        <v>120</v>
      </c>
      <c r="Q2402" s="11">
        <v>0</v>
      </c>
      <c r="R2402" s="11">
        <v>120</v>
      </c>
      <c r="S2402" s="11">
        <v>120</v>
      </c>
      <c r="T2402" s="11">
        <v>0</v>
      </c>
      <c r="U2402" s="11">
        <v>2</v>
      </c>
      <c r="V2402" s="11">
        <v>1</v>
      </c>
      <c r="W2402" s="11">
        <v>4</v>
      </c>
      <c r="X2402" s="11">
        <v>0</v>
      </c>
      <c r="Y2402" s="11">
        <v>2</v>
      </c>
      <c r="Z2402" s="11">
        <v>1</v>
      </c>
      <c r="AA2402" s="12" t="s">
        <v>32958</v>
      </c>
      <c r="AB2402" s="17" t="str">
        <f t="shared" si="223"/>
        <v>Programme: BA Art History and Visual Culture and English with Employment Experience Abroad</v>
      </c>
      <c r="AC2402" s="17">
        <f t="shared" si="224"/>
        <v>2</v>
      </c>
      <c r="AD2402" s="17">
        <f t="shared" si="225"/>
        <v>3</v>
      </c>
      <c r="AE2402" s="17">
        <f t="shared" si="226"/>
        <v>4</v>
      </c>
      <c r="AF2402" s="17" t="str">
        <f t="shared" si="227"/>
        <v/>
      </c>
      <c r="AG2402" s="17" cm="1">
        <f t="array" ref="AG2402">IFERROR(IF(J2402="Level",INDEX($M2402:$S2402,AC2402+1),INDEX($M2402:$S2402,AC2402)),"")</f>
        <v>120</v>
      </c>
      <c r="AH2402" s="17" cm="1">
        <f t="array" ref="AH2402">IFERROR(IF(J2402="Level",INDEX($M2402:$S2402,AD2402+1),INDEX($M2402:$S2402,AD2402)),"")</f>
        <v>120</v>
      </c>
      <c r="AI2402" s="17" cm="1">
        <f t="array" ref="AI2402">IFERROR(INDEX($M2402:$S2402,AE2402),"")</f>
        <v>120</v>
      </c>
      <c r="AJ2402" s="17" t="str" cm="1">
        <f t="array" ref="AJ2402">IFERROR(INDEX($M2402:$S2402,AF2402),"")</f>
        <v/>
      </c>
      <c r="AK2402" s="17" cm="1">
        <f t="array" ref="AK2402">IFERROR(IF(J2402="Level",INDEX($T2402:$Z2402,AC2402+1),INDEX($T2402:$Z2402,AC2402)),"")</f>
        <v>2</v>
      </c>
      <c r="AL2402" s="17" cm="1">
        <f t="array" ref="AL2402">IFERROR(IF(J2402="Level",INDEX($T2402:$Z2402,AD2402+1),INDEX($T2402:$Z2402,AD2402)),"")</f>
        <v>1</v>
      </c>
      <c r="AM2402" s="17" cm="1">
        <f t="array" ref="AM2402">IFERROR(INDEX($T2402:$Z2402,AE2402),"")</f>
        <v>4</v>
      </c>
      <c r="AN2402" s="17" t="str" cm="1">
        <f t="array" ref="AN2402">IFERROR(INDEX($T2402:$Z2402,AF2402),"")</f>
        <v/>
      </c>
    </row>
    <row r="2403" spans="1:40" ht="25.5" x14ac:dyDescent="0.2">
      <c r="A2403" s="17" t="str">
        <f t="shared" si="222"/>
        <v>BA Art History and Visual Culture and History with Study Abroad: UFA4HPSHPS45</v>
      </c>
      <c r="B2403" s="11" t="s">
        <v>1457</v>
      </c>
      <c r="C2403" s="11" t="s">
        <v>31936</v>
      </c>
      <c r="D2403" s="11" t="s">
        <v>32868</v>
      </c>
      <c r="E2403" s="11" t="s">
        <v>32192</v>
      </c>
      <c r="F2403" s="11" t="s">
        <v>76</v>
      </c>
      <c r="G2403" s="11" t="s">
        <v>32712</v>
      </c>
      <c r="H2403" s="11" t="s">
        <v>77</v>
      </c>
      <c r="I2403" s="11">
        <v>3</v>
      </c>
      <c r="J2403" s="11" t="s">
        <v>78</v>
      </c>
      <c r="K2403" s="11" t="s">
        <v>32713</v>
      </c>
      <c r="L2403" s="11">
        <v>120</v>
      </c>
      <c r="M2403" s="11">
        <v>0</v>
      </c>
      <c r="N2403" s="11">
        <v>120</v>
      </c>
      <c r="O2403" s="11">
        <v>120</v>
      </c>
      <c r="P2403" s="11">
        <v>120</v>
      </c>
      <c r="Q2403" s="11">
        <v>0</v>
      </c>
      <c r="R2403" s="11">
        <v>120</v>
      </c>
      <c r="S2403" s="11">
        <v>120</v>
      </c>
      <c r="T2403" s="11">
        <v>0</v>
      </c>
      <c r="U2403" s="11">
        <v>2</v>
      </c>
      <c r="V2403" s="11">
        <v>1</v>
      </c>
      <c r="W2403" s="11">
        <v>4</v>
      </c>
      <c r="X2403" s="11">
        <v>0</v>
      </c>
      <c r="Y2403" s="11">
        <v>2</v>
      </c>
      <c r="Z2403" s="11">
        <v>1</v>
      </c>
      <c r="AA2403" s="12" t="s">
        <v>32958</v>
      </c>
      <c r="AB2403" s="17" t="str">
        <f t="shared" si="223"/>
        <v>Programme: BA Art History and Visual Culture and History with Study Abroad</v>
      </c>
      <c r="AC2403" s="17">
        <f t="shared" si="224"/>
        <v>2</v>
      </c>
      <c r="AD2403" s="17">
        <f t="shared" si="225"/>
        <v>3</v>
      </c>
      <c r="AE2403" s="17">
        <f t="shared" si="226"/>
        <v>4</v>
      </c>
      <c r="AF2403" s="17" t="str">
        <f t="shared" si="227"/>
        <v/>
      </c>
      <c r="AG2403" s="17" cm="1">
        <f t="array" ref="AG2403">IFERROR(IF(J2403="Level",INDEX($M2403:$S2403,AC2403+1),INDEX($M2403:$S2403,AC2403)),"")</f>
        <v>120</v>
      </c>
      <c r="AH2403" s="17" cm="1">
        <f t="array" ref="AH2403">IFERROR(IF(J2403="Level",INDEX($M2403:$S2403,AD2403+1),INDEX($M2403:$S2403,AD2403)),"")</f>
        <v>120</v>
      </c>
      <c r="AI2403" s="17" cm="1">
        <f t="array" ref="AI2403">IFERROR(INDEX($M2403:$S2403,AE2403),"")</f>
        <v>120</v>
      </c>
      <c r="AJ2403" s="17" t="str" cm="1">
        <f t="array" ref="AJ2403">IFERROR(INDEX($M2403:$S2403,AF2403),"")</f>
        <v/>
      </c>
      <c r="AK2403" s="17" cm="1">
        <f t="array" ref="AK2403">IFERROR(IF(J2403="Level",INDEX($T2403:$Z2403,AC2403+1),INDEX($T2403:$Z2403,AC2403)),"")</f>
        <v>2</v>
      </c>
      <c r="AL2403" s="17" cm="1">
        <f t="array" ref="AL2403">IFERROR(IF(J2403="Level",INDEX($T2403:$Z2403,AD2403+1),INDEX($T2403:$Z2403,AD2403)),"")</f>
        <v>1</v>
      </c>
      <c r="AM2403" s="17" cm="1">
        <f t="array" ref="AM2403">IFERROR(INDEX($T2403:$Z2403,AE2403),"")</f>
        <v>4</v>
      </c>
      <c r="AN2403" s="17" t="str" cm="1">
        <f t="array" ref="AN2403">IFERROR(INDEX($T2403:$Z2403,AF2403),"")</f>
        <v/>
      </c>
    </row>
    <row r="2404" spans="1:40" ht="25.5" x14ac:dyDescent="0.2">
      <c r="A2404" s="17" t="str">
        <f t="shared" si="222"/>
        <v>BA Art History and Visual Culture with Employment Experience: UFA4HPSHPS58</v>
      </c>
      <c r="B2404" s="11" t="s">
        <v>1480</v>
      </c>
      <c r="C2404" s="11" t="s">
        <v>31936</v>
      </c>
      <c r="D2404" s="11" t="s">
        <v>32865</v>
      </c>
      <c r="E2404" s="11" t="s">
        <v>32192</v>
      </c>
      <c r="F2404" s="11" t="s">
        <v>76</v>
      </c>
      <c r="G2404" s="11" t="s">
        <v>32712</v>
      </c>
      <c r="H2404" s="11" t="s">
        <v>77</v>
      </c>
      <c r="I2404" s="11">
        <v>3</v>
      </c>
      <c r="J2404" s="11" t="s">
        <v>78</v>
      </c>
      <c r="K2404" s="11" t="s">
        <v>32713</v>
      </c>
      <c r="L2404" s="11">
        <v>120</v>
      </c>
      <c r="M2404" s="11">
        <v>0</v>
      </c>
      <c r="N2404" s="11">
        <v>120</v>
      </c>
      <c r="O2404" s="11">
        <v>120</v>
      </c>
      <c r="P2404" s="11">
        <v>120</v>
      </c>
      <c r="Q2404" s="11">
        <v>0</v>
      </c>
      <c r="R2404" s="11">
        <v>120</v>
      </c>
      <c r="S2404" s="11">
        <v>120</v>
      </c>
      <c r="T2404" s="11">
        <v>0</v>
      </c>
      <c r="U2404" s="11">
        <v>2</v>
      </c>
      <c r="V2404" s="11">
        <v>1</v>
      </c>
      <c r="W2404" s="11">
        <v>4</v>
      </c>
      <c r="X2404" s="11">
        <v>0</v>
      </c>
      <c r="Y2404" s="11">
        <v>2</v>
      </c>
      <c r="Z2404" s="11">
        <v>1</v>
      </c>
      <c r="AA2404" s="12" t="s">
        <v>32958</v>
      </c>
      <c r="AB2404" s="17" t="str">
        <f t="shared" si="223"/>
        <v>Programme: BA Art History and Visual Culture with Employment Experience</v>
      </c>
      <c r="AC2404" s="17">
        <f t="shared" si="224"/>
        <v>2</v>
      </c>
      <c r="AD2404" s="17">
        <f t="shared" si="225"/>
        <v>3</v>
      </c>
      <c r="AE2404" s="17">
        <f t="shared" si="226"/>
        <v>4</v>
      </c>
      <c r="AF2404" s="17" t="str">
        <f t="shared" si="227"/>
        <v/>
      </c>
      <c r="AG2404" s="17" cm="1">
        <f t="array" ref="AG2404">IFERROR(IF(J2404="Level",INDEX($M2404:$S2404,AC2404+1),INDEX($M2404:$S2404,AC2404)),"")</f>
        <v>120</v>
      </c>
      <c r="AH2404" s="17" cm="1">
        <f t="array" ref="AH2404">IFERROR(IF(J2404="Level",INDEX($M2404:$S2404,AD2404+1),INDEX($M2404:$S2404,AD2404)),"")</f>
        <v>120</v>
      </c>
      <c r="AI2404" s="17" cm="1">
        <f t="array" ref="AI2404">IFERROR(INDEX($M2404:$S2404,AE2404),"")</f>
        <v>120</v>
      </c>
      <c r="AJ2404" s="17" t="str" cm="1">
        <f t="array" ref="AJ2404">IFERROR(INDEX($M2404:$S2404,AF2404),"")</f>
        <v/>
      </c>
      <c r="AK2404" s="17" cm="1">
        <f t="array" ref="AK2404">IFERROR(IF(J2404="Level",INDEX($T2404:$Z2404,AC2404+1),INDEX($T2404:$Z2404,AC2404)),"")</f>
        <v>2</v>
      </c>
      <c r="AL2404" s="17" cm="1">
        <f t="array" ref="AL2404">IFERROR(IF(J2404="Level",INDEX($T2404:$Z2404,AD2404+1),INDEX($T2404:$Z2404,AD2404)),"")</f>
        <v>1</v>
      </c>
      <c r="AM2404" s="17" cm="1">
        <f t="array" ref="AM2404">IFERROR(INDEX($T2404:$Z2404,AE2404),"")</f>
        <v>4</v>
      </c>
      <c r="AN2404" s="17" t="str" cm="1">
        <f t="array" ref="AN2404">IFERROR(INDEX($T2404:$Z2404,AF2404),"")</f>
        <v/>
      </c>
    </row>
    <row r="2405" spans="1:40" ht="25.5" x14ac:dyDescent="0.2">
      <c r="A2405" s="17" t="str">
        <f t="shared" si="222"/>
        <v>BA Art History and Visual Culture with Employment Experience Abroad: UFA4HPSHPS59</v>
      </c>
      <c r="B2405" s="11" t="s">
        <v>1481</v>
      </c>
      <c r="C2405" s="11" t="s">
        <v>31936</v>
      </c>
      <c r="D2405" s="11" t="s">
        <v>32864</v>
      </c>
      <c r="E2405" s="11" t="s">
        <v>32192</v>
      </c>
      <c r="F2405" s="11" t="s">
        <v>76</v>
      </c>
      <c r="G2405" s="11" t="s">
        <v>32712</v>
      </c>
      <c r="H2405" s="11" t="s">
        <v>77</v>
      </c>
      <c r="I2405" s="11">
        <v>3</v>
      </c>
      <c r="J2405" s="11" t="s">
        <v>78</v>
      </c>
      <c r="K2405" s="11" t="s">
        <v>32713</v>
      </c>
      <c r="L2405" s="11">
        <v>120</v>
      </c>
      <c r="M2405" s="11">
        <v>0</v>
      </c>
      <c r="N2405" s="11">
        <v>120</v>
      </c>
      <c r="O2405" s="11">
        <v>120</v>
      </c>
      <c r="P2405" s="11">
        <v>120</v>
      </c>
      <c r="Q2405" s="11">
        <v>0</v>
      </c>
      <c r="R2405" s="11">
        <v>120</v>
      </c>
      <c r="S2405" s="11">
        <v>120</v>
      </c>
      <c r="T2405" s="11">
        <v>0</v>
      </c>
      <c r="U2405" s="11">
        <v>2</v>
      </c>
      <c r="V2405" s="11">
        <v>1</v>
      </c>
      <c r="W2405" s="11">
        <v>4</v>
      </c>
      <c r="X2405" s="11">
        <v>0</v>
      </c>
      <c r="Y2405" s="11">
        <v>2</v>
      </c>
      <c r="Z2405" s="11">
        <v>1</v>
      </c>
      <c r="AA2405" s="12" t="s">
        <v>32958</v>
      </c>
      <c r="AB2405" s="17" t="str">
        <f t="shared" si="223"/>
        <v>Programme: BA Art History and Visual Culture with Employment Experience Abroad</v>
      </c>
      <c r="AC2405" s="17">
        <f t="shared" si="224"/>
        <v>2</v>
      </c>
      <c r="AD2405" s="17">
        <f t="shared" si="225"/>
        <v>3</v>
      </c>
      <c r="AE2405" s="17">
        <f t="shared" si="226"/>
        <v>4</v>
      </c>
      <c r="AF2405" s="17" t="str">
        <f t="shared" si="227"/>
        <v/>
      </c>
      <c r="AG2405" s="17" cm="1">
        <f t="array" ref="AG2405">IFERROR(IF(J2405="Level",INDEX($M2405:$S2405,AC2405+1),INDEX($M2405:$S2405,AC2405)),"")</f>
        <v>120</v>
      </c>
      <c r="AH2405" s="17" cm="1">
        <f t="array" ref="AH2405">IFERROR(IF(J2405="Level",INDEX($M2405:$S2405,AD2405+1),INDEX($M2405:$S2405,AD2405)),"")</f>
        <v>120</v>
      </c>
      <c r="AI2405" s="17" cm="1">
        <f t="array" ref="AI2405">IFERROR(INDEX($M2405:$S2405,AE2405),"")</f>
        <v>120</v>
      </c>
      <c r="AJ2405" s="17" t="str" cm="1">
        <f t="array" ref="AJ2405">IFERROR(INDEX($M2405:$S2405,AF2405),"")</f>
        <v/>
      </c>
      <c r="AK2405" s="17" cm="1">
        <f t="array" ref="AK2405">IFERROR(IF(J2405="Level",INDEX($T2405:$Z2405,AC2405+1),INDEX($T2405:$Z2405,AC2405)),"")</f>
        <v>2</v>
      </c>
      <c r="AL2405" s="17" cm="1">
        <f t="array" ref="AL2405">IFERROR(IF(J2405="Level",INDEX($T2405:$Z2405,AD2405+1),INDEX($T2405:$Z2405,AD2405)),"")</f>
        <v>1</v>
      </c>
      <c r="AM2405" s="17" cm="1">
        <f t="array" ref="AM2405">IFERROR(INDEX($T2405:$Z2405,AE2405),"")</f>
        <v>4</v>
      </c>
      <c r="AN2405" s="17" t="str" cm="1">
        <f t="array" ref="AN2405">IFERROR(INDEX($T2405:$Z2405,AF2405),"")</f>
        <v/>
      </c>
    </row>
    <row r="2406" spans="1:40" ht="25.5" x14ac:dyDescent="0.2">
      <c r="A2406" s="17" t="str">
        <f t="shared" si="222"/>
        <v>BA Art History and Visual Culture and History with Employment Experience: UFA4HPSHPS60</v>
      </c>
      <c r="B2406" s="11" t="s">
        <v>1482</v>
      </c>
      <c r="C2406" s="11" t="s">
        <v>31936</v>
      </c>
      <c r="D2406" s="11" t="s">
        <v>32870</v>
      </c>
      <c r="E2406" s="11" t="s">
        <v>32192</v>
      </c>
      <c r="F2406" s="11" t="s">
        <v>76</v>
      </c>
      <c r="G2406" s="11" t="s">
        <v>32712</v>
      </c>
      <c r="H2406" s="11" t="s">
        <v>77</v>
      </c>
      <c r="I2406" s="11">
        <v>3</v>
      </c>
      <c r="J2406" s="11" t="s">
        <v>78</v>
      </c>
      <c r="K2406" s="11" t="s">
        <v>32713</v>
      </c>
      <c r="L2406" s="11">
        <v>120</v>
      </c>
      <c r="M2406" s="11">
        <v>0</v>
      </c>
      <c r="N2406" s="11">
        <v>120</v>
      </c>
      <c r="O2406" s="11">
        <v>120</v>
      </c>
      <c r="P2406" s="11">
        <v>120</v>
      </c>
      <c r="Q2406" s="11">
        <v>0</v>
      </c>
      <c r="R2406" s="11">
        <v>120</v>
      </c>
      <c r="S2406" s="11">
        <v>120</v>
      </c>
      <c r="T2406" s="11">
        <v>0</v>
      </c>
      <c r="U2406" s="11">
        <v>2</v>
      </c>
      <c r="V2406" s="11">
        <v>1</v>
      </c>
      <c r="W2406" s="11">
        <v>4</v>
      </c>
      <c r="X2406" s="11">
        <v>0</v>
      </c>
      <c r="Y2406" s="11">
        <v>2</v>
      </c>
      <c r="Z2406" s="11">
        <v>1</v>
      </c>
      <c r="AA2406" s="12" t="s">
        <v>32958</v>
      </c>
      <c r="AB2406" s="17" t="str">
        <f t="shared" si="223"/>
        <v>Programme: BA Art History and Visual Culture and History with Employment Experience</v>
      </c>
      <c r="AC2406" s="17">
        <f t="shared" si="224"/>
        <v>2</v>
      </c>
      <c r="AD2406" s="17">
        <f t="shared" si="225"/>
        <v>3</v>
      </c>
      <c r="AE2406" s="17">
        <f t="shared" si="226"/>
        <v>4</v>
      </c>
      <c r="AF2406" s="17" t="str">
        <f t="shared" si="227"/>
        <v/>
      </c>
      <c r="AG2406" s="17" cm="1">
        <f t="array" ref="AG2406">IFERROR(IF(J2406="Level",INDEX($M2406:$S2406,AC2406+1),INDEX($M2406:$S2406,AC2406)),"")</f>
        <v>120</v>
      </c>
      <c r="AH2406" s="17" cm="1">
        <f t="array" ref="AH2406">IFERROR(IF(J2406="Level",INDEX($M2406:$S2406,AD2406+1),INDEX($M2406:$S2406,AD2406)),"")</f>
        <v>120</v>
      </c>
      <c r="AI2406" s="17" cm="1">
        <f t="array" ref="AI2406">IFERROR(INDEX($M2406:$S2406,AE2406),"")</f>
        <v>120</v>
      </c>
      <c r="AJ2406" s="17" t="str" cm="1">
        <f t="array" ref="AJ2406">IFERROR(INDEX($M2406:$S2406,AF2406),"")</f>
        <v/>
      </c>
      <c r="AK2406" s="17" cm="1">
        <f t="array" ref="AK2406">IFERROR(IF(J2406="Level",INDEX($T2406:$Z2406,AC2406+1),INDEX($T2406:$Z2406,AC2406)),"")</f>
        <v>2</v>
      </c>
      <c r="AL2406" s="17" cm="1">
        <f t="array" ref="AL2406">IFERROR(IF(J2406="Level",INDEX($T2406:$Z2406,AD2406+1),INDEX($T2406:$Z2406,AD2406)),"")</f>
        <v>1</v>
      </c>
      <c r="AM2406" s="17" cm="1">
        <f t="array" ref="AM2406">IFERROR(INDEX($T2406:$Z2406,AE2406),"")</f>
        <v>4</v>
      </c>
      <c r="AN2406" s="17" t="str" cm="1">
        <f t="array" ref="AN2406">IFERROR(INDEX($T2406:$Z2406,AF2406),"")</f>
        <v/>
      </c>
    </row>
    <row r="2407" spans="1:40" ht="25.5" x14ac:dyDescent="0.2">
      <c r="A2407" s="17" t="str">
        <f t="shared" si="222"/>
        <v>BA Art History and Visual Culture and History with Employment Experience Abroad: UFA4HPSHPS61</v>
      </c>
      <c r="B2407" s="11" t="s">
        <v>1483</v>
      </c>
      <c r="C2407" s="11" t="s">
        <v>31936</v>
      </c>
      <c r="D2407" s="11" t="s">
        <v>32869</v>
      </c>
      <c r="E2407" s="11" t="s">
        <v>32192</v>
      </c>
      <c r="F2407" s="11" t="s">
        <v>76</v>
      </c>
      <c r="G2407" s="11" t="s">
        <v>32712</v>
      </c>
      <c r="H2407" s="11" t="s">
        <v>77</v>
      </c>
      <c r="I2407" s="11">
        <v>3</v>
      </c>
      <c r="J2407" s="11" t="s">
        <v>78</v>
      </c>
      <c r="K2407" s="11" t="s">
        <v>32713</v>
      </c>
      <c r="L2407" s="11">
        <v>120</v>
      </c>
      <c r="M2407" s="11">
        <v>0</v>
      </c>
      <c r="N2407" s="11">
        <v>120</v>
      </c>
      <c r="O2407" s="11">
        <v>120</v>
      </c>
      <c r="P2407" s="11">
        <v>120</v>
      </c>
      <c r="Q2407" s="11">
        <v>0</v>
      </c>
      <c r="R2407" s="11">
        <v>120</v>
      </c>
      <c r="S2407" s="11">
        <v>120</v>
      </c>
      <c r="T2407" s="11">
        <v>0</v>
      </c>
      <c r="U2407" s="11">
        <v>2</v>
      </c>
      <c r="V2407" s="11">
        <v>1</v>
      </c>
      <c r="W2407" s="11">
        <v>4</v>
      </c>
      <c r="X2407" s="11">
        <v>0</v>
      </c>
      <c r="Y2407" s="11">
        <v>2</v>
      </c>
      <c r="Z2407" s="11">
        <v>1</v>
      </c>
      <c r="AA2407" s="12" t="s">
        <v>32958</v>
      </c>
      <c r="AB2407" s="17" t="str">
        <f t="shared" si="223"/>
        <v>Programme: BA Art History and Visual Culture and History with Employment Experience Abroad</v>
      </c>
      <c r="AC2407" s="17">
        <f t="shared" si="224"/>
        <v>2</v>
      </c>
      <c r="AD2407" s="17">
        <f t="shared" si="225"/>
        <v>3</v>
      </c>
      <c r="AE2407" s="17">
        <f t="shared" si="226"/>
        <v>4</v>
      </c>
      <c r="AF2407" s="17" t="str">
        <f t="shared" si="227"/>
        <v/>
      </c>
      <c r="AG2407" s="17" cm="1">
        <f t="array" ref="AG2407">IFERROR(IF(J2407="Level",INDEX($M2407:$S2407,AC2407+1),INDEX($M2407:$S2407,AC2407)),"")</f>
        <v>120</v>
      </c>
      <c r="AH2407" s="17" cm="1">
        <f t="array" ref="AH2407">IFERROR(IF(J2407="Level",INDEX($M2407:$S2407,AD2407+1),INDEX($M2407:$S2407,AD2407)),"")</f>
        <v>120</v>
      </c>
      <c r="AI2407" s="17" cm="1">
        <f t="array" ref="AI2407">IFERROR(INDEX($M2407:$S2407,AE2407),"")</f>
        <v>120</v>
      </c>
      <c r="AJ2407" s="17" t="str" cm="1">
        <f t="array" ref="AJ2407">IFERROR(INDEX($M2407:$S2407,AF2407),"")</f>
        <v/>
      </c>
      <c r="AK2407" s="17" cm="1">
        <f t="array" ref="AK2407">IFERROR(IF(J2407="Level",INDEX($T2407:$Z2407,AC2407+1),INDEX($T2407:$Z2407,AC2407)),"")</f>
        <v>2</v>
      </c>
      <c r="AL2407" s="17" cm="1">
        <f t="array" ref="AL2407">IFERROR(IF(J2407="Level",INDEX($T2407:$Z2407,AD2407+1),INDEX($T2407:$Z2407,AD2407)),"")</f>
        <v>1</v>
      </c>
      <c r="AM2407" s="17" cm="1">
        <f t="array" ref="AM2407">IFERROR(INDEX($T2407:$Z2407,AE2407),"")</f>
        <v>4</v>
      </c>
      <c r="AN2407" s="17" t="str" cm="1">
        <f t="array" ref="AN2407">IFERROR(INDEX($T2407:$Z2407,AF2407),"")</f>
        <v/>
      </c>
    </row>
    <row r="2408" spans="1:40" ht="25.5" x14ac:dyDescent="0.2">
      <c r="A2408" s="17" t="str">
        <f t="shared" si="222"/>
        <v>BA Art History and Visual Culture and History with Study Abroad: UFA4HPSHPS84</v>
      </c>
      <c r="B2408" s="11" t="s">
        <v>32102</v>
      </c>
      <c r="C2408" s="11" t="s">
        <v>31936</v>
      </c>
      <c r="D2408" s="11" t="s">
        <v>32868</v>
      </c>
      <c r="E2408" s="11" t="s">
        <v>32192</v>
      </c>
      <c r="F2408" s="11" t="s">
        <v>76</v>
      </c>
      <c r="G2408" s="11" t="s">
        <v>32712</v>
      </c>
      <c r="H2408" s="11" t="s">
        <v>77</v>
      </c>
      <c r="I2408" s="11">
        <v>3</v>
      </c>
      <c r="J2408" s="11" t="s">
        <v>78</v>
      </c>
      <c r="K2408" s="11" t="s">
        <v>32713</v>
      </c>
      <c r="L2408" s="11">
        <v>120</v>
      </c>
      <c r="M2408" s="11">
        <v>0</v>
      </c>
      <c r="N2408" s="11">
        <v>120</v>
      </c>
      <c r="O2408" s="11">
        <v>120</v>
      </c>
      <c r="P2408" s="11">
        <v>120</v>
      </c>
      <c r="Q2408" s="11">
        <v>0</v>
      </c>
      <c r="R2408" s="11">
        <v>120</v>
      </c>
      <c r="S2408" s="11">
        <v>120</v>
      </c>
      <c r="T2408" s="11">
        <v>0</v>
      </c>
      <c r="U2408" s="11">
        <v>2</v>
      </c>
      <c r="V2408" s="11">
        <v>1</v>
      </c>
      <c r="W2408" s="11">
        <v>4</v>
      </c>
      <c r="X2408" s="11">
        <v>0</v>
      </c>
      <c r="Y2408" s="11">
        <v>2</v>
      </c>
      <c r="Z2408" s="11">
        <v>1</v>
      </c>
      <c r="AA2408" s="12" t="s">
        <v>32958</v>
      </c>
      <c r="AB2408" s="17" t="str">
        <f t="shared" si="223"/>
        <v>Programme: BA Art History and Visual Culture and History with Study Abroad</v>
      </c>
      <c r="AC2408" s="17">
        <f t="shared" si="224"/>
        <v>2</v>
      </c>
      <c r="AD2408" s="17">
        <f t="shared" si="225"/>
        <v>3</v>
      </c>
      <c r="AE2408" s="17">
        <f t="shared" si="226"/>
        <v>4</v>
      </c>
      <c r="AF2408" s="17" t="str">
        <f t="shared" si="227"/>
        <v/>
      </c>
      <c r="AG2408" s="17" cm="1">
        <f t="array" ref="AG2408">IFERROR(IF(J2408="Level",INDEX($M2408:$S2408,AC2408+1),INDEX($M2408:$S2408,AC2408)),"")</f>
        <v>120</v>
      </c>
      <c r="AH2408" s="17" cm="1">
        <f t="array" ref="AH2408">IFERROR(IF(J2408="Level",INDEX($M2408:$S2408,AD2408+1),INDEX($M2408:$S2408,AD2408)),"")</f>
        <v>120</v>
      </c>
      <c r="AI2408" s="17" cm="1">
        <f t="array" ref="AI2408">IFERROR(INDEX($M2408:$S2408,AE2408),"")</f>
        <v>120</v>
      </c>
      <c r="AJ2408" s="17" t="str" cm="1">
        <f t="array" ref="AJ2408">IFERROR(INDEX($M2408:$S2408,AF2408),"")</f>
        <v/>
      </c>
      <c r="AK2408" s="17" cm="1">
        <f t="array" ref="AK2408">IFERROR(IF(J2408="Level",INDEX($T2408:$Z2408,AC2408+1),INDEX($T2408:$Z2408,AC2408)),"")</f>
        <v>2</v>
      </c>
      <c r="AL2408" s="17" cm="1">
        <f t="array" ref="AL2408">IFERROR(IF(J2408="Level",INDEX($T2408:$Z2408,AD2408+1),INDEX($T2408:$Z2408,AD2408)),"")</f>
        <v>1</v>
      </c>
      <c r="AM2408" s="17" cm="1">
        <f t="array" ref="AM2408">IFERROR(INDEX($T2408:$Z2408,AE2408),"")</f>
        <v>4</v>
      </c>
      <c r="AN2408" s="17" t="str" cm="1">
        <f t="array" ref="AN2408">IFERROR(INDEX($T2408:$Z2408,AF2408),"")</f>
        <v/>
      </c>
    </row>
    <row r="2409" spans="1:40" ht="25.5" x14ac:dyDescent="0.2">
      <c r="A2409" s="17" t="str">
        <f t="shared" si="222"/>
        <v>BA Art History and Visual Culture and History with Employment Experience: UFA4HPSHPS85</v>
      </c>
      <c r="B2409" s="11" t="s">
        <v>32104</v>
      </c>
      <c r="C2409" s="11" t="s">
        <v>31936</v>
      </c>
      <c r="D2409" s="11" t="s">
        <v>32870</v>
      </c>
      <c r="E2409" s="11" t="s">
        <v>32192</v>
      </c>
      <c r="F2409" s="11" t="s">
        <v>76</v>
      </c>
      <c r="G2409" s="11" t="s">
        <v>32712</v>
      </c>
      <c r="H2409" s="11" t="s">
        <v>77</v>
      </c>
      <c r="I2409" s="11">
        <v>3</v>
      </c>
      <c r="J2409" s="11" t="s">
        <v>78</v>
      </c>
      <c r="K2409" s="11" t="s">
        <v>32713</v>
      </c>
      <c r="L2409" s="11">
        <v>120</v>
      </c>
      <c r="M2409" s="11">
        <v>0</v>
      </c>
      <c r="N2409" s="11">
        <v>120</v>
      </c>
      <c r="O2409" s="11">
        <v>120</v>
      </c>
      <c r="P2409" s="11">
        <v>120</v>
      </c>
      <c r="Q2409" s="11">
        <v>0</v>
      </c>
      <c r="R2409" s="11">
        <v>120</v>
      </c>
      <c r="S2409" s="11">
        <v>120</v>
      </c>
      <c r="T2409" s="11">
        <v>0</v>
      </c>
      <c r="U2409" s="11">
        <v>2</v>
      </c>
      <c r="V2409" s="11">
        <v>1</v>
      </c>
      <c r="W2409" s="11">
        <v>4</v>
      </c>
      <c r="X2409" s="11">
        <v>0</v>
      </c>
      <c r="Y2409" s="11">
        <v>2</v>
      </c>
      <c r="Z2409" s="11">
        <v>1</v>
      </c>
      <c r="AA2409" s="12" t="s">
        <v>32958</v>
      </c>
      <c r="AB2409" s="17" t="str">
        <f t="shared" si="223"/>
        <v>Programme: BA Art History and Visual Culture and History with Employment Experience</v>
      </c>
      <c r="AC2409" s="17">
        <f t="shared" si="224"/>
        <v>2</v>
      </c>
      <c r="AD2409" s="17">
        <f t="shared" si="225"/>
        <v>3</v>
      </c>
      <c r="AE2409" s="17">
        <f t="shared" si="226"/>
        <v>4</v>
      </c>
      <c r="AF2409" s="17" t="str">
        <f t="shared" si="227"/>
        <v/>
      </c>
      <c r="AG2409" s="17" cm="1">
        <f t="array" ref="AG2409">IFERROR(IF(J2409="Level",INDEX($M2409:$S2409,AC2409+1),INDEX($M2409:$S2409,AC2409)),"")</f>
        <v>120</v>
      </c>
      <c r="AH2409" s="17" cm="1">
        <f t="array" ref="AH2409">IFERROR(IF(J2409="Level",INDEX($M2409:$S2409,AD2409+1),INDEX($M2409:$S2409,AD2409)),"")</f>
        <v>120</v>
      </c>
      <c r="AI2409" s="17" cm="1">
        <f t="array" ref="AI2409">IFERROR(INDEX($M2409:$S2409,AE2409),"")</f>
        <v>120</v>
      </c>
      <c r="AJ2409" s="17" t="str" cm="1">
        <f t="array" ref="AJ2409">IFERROR(INDEX($M2409:$S2409,AF2409),"")</f>
        <v/>
      </c>
      <c r="AK2409" s="17" cm="1">
        <f t="array" ref="AK2409">IFERROR(IF(J2409="Level",INDEX($T2409:$Z2409,AC2409+1),INDEX($T2409:$Z2409,AC2409)),"")</f>
        <v>2</v>
      </c>
      <c r="AL2409" s="17" cm="1">
        <f t="array" ref="AL2409">IFERROR(IF(J2409="Level",INDEX($T2409:$Z2409,AD2409+1),INDEX($T2409:$Z2409,AD2409)),"")</f>
        <v>1</v>
      </c>
      <c r="AM2409" s="17" cm="1">
        <f t="array" ref="AM2409">IFERROR(INDEX($T2409:$Z2409,AE2409),"")</f>
        <v>4</v>
      </c>
      <c r="AN2409" s="17" t="str" cm="1">
        <f t="array" ref="AN2409">IFERROR(INDEX($T2409:$Z2409,AF2409),"")</f>
        <v/>
      </c>
    </row>
    <row r="2410" spans="1:40" ht="25.5" x14ac:dyDescent="0.2">
      <c r="A2410" s="17" t="str">
        <f t="shared" si="222"/>
        <v>BA Art History and Visual Culture and History with Employment Experience Abroad: UFA4HPSHPS86</v>
      </c>
      <c r="B2410" s="11" t="s">
        <v>32103</v>
      </c>
      <c r="C2410" s="11" t="s">
        <v>31936</v>
      </c>
      <c r="D2410" s="11" t="s">
        <v>32869</v>
      </c>
      <c r="E2410" s="11" t="s">
        <v>32192</v>
      </c>
      <c r="F2410" s="11" t="s">
        <v>76</v>
      </c>
      <c r="G2410" s="11" t="s">
        <v>32712</v>
      </c>
      <c r="H2410" s="11" t="s">
        <v>77</v>
      </c>
      <c r="I2410" s="11">
        <v>3</v>
      </c>
      <c r="J2410" s="11" t="s">
        <v>78</v>
      </c>
      <c r="K2410" s="11" t="s">
        <v>32713</v>
      </c>
      <c r="L2410" s="11">
        <v>120</v>
      </c>
      <c r="M2410" s="11">
        <v>0</v>
      </c>
      <c r="N2410" s="11">
        <v>120</v>
      </c>
      <c r="O2410" s="11">
        <v>120</v>
      </c>
      <c r="P2410" s="11">
        <v>120</v>
      </c>
      <c r="Q2410" s="11">
        <v>0</v>
      </c>
      <c r="R2410" s="11">
        <v>120</v>
      </c>
      <c r="S2410" s="11">
        <v>120</v>
      </c>
      <c r="T2410" s="11">
        <v>0</v>
      </c>
      <c r="U2410" s="11">
        <v>2</v>
      </c>
      <c r="V2410" s="11">
        <v>1</v>
      </c>
      <c r="W2410" s="11">
        <v>4</v>
      </c>
      <c r="X2410" s="11">
        <v>0</v>
      </c>
      <c r="Y2410" s="11">
        <v>2</v>
      </c>
      <c r="Z2410" s="11">
        <v>1</v>
      </c>
      <c r="AA2410" s="12" t="s">
        <v>32958</v>
      </c>
      <c r="AB2410" s="17" t="str">
        <f t="shared" si="223"/>
        <v>Programme: BA Art History and Visual Culture and History with Employment Experience Abroad</v>
      </c>
      <c r="AC2410" s="17">
        <f t="shared" si="224"/>
        <v>2</v>
      </c>
      <c r="AD2410" s="17">
        <f t="shared" si="225"/>
        <v>3</v>
      </c>
      <c r="AE2410" s="17">
        <f t="shared" si="226"/>
        <v>4</v>
      </c>
      <c r="AF2410" s="17" t="str">
        <f t="shared" si="227"/>
        <v/>
      </c>
      <c r="AG2410" s="17" cm="1">
        <f t="array" ref="AG2410">IFERROR(IF(J2410="Level",INDEX($M2410:$S2410,AC2410+1),INDEX($M2410:$S2410,AC2410)),"")</f>
        <v>120</v>
      </c>
      <c r="AH2410" s="17" cm="1">
        <f t="array" ref="AH2410">IFERROR(IF(J2410="Level",INDEX($M2410:$S2410,AD2410+1),INDEX($M2410:$S2410,AD2410)),"")</f>
        <v>120</v>
      </c>
      <c r="AI2410" s="17" cm="1">
        <f t="array" ref="AI2410">IFERROR(INDEX($M2410:$S2410,AE2410),"")</f>
        <v>120</v>
      </c>
      <c r="AJ2410" s="17" t="str" cm="1">
        <f t="array" ref="AJ2410">IFERROR(INDEX($M2410:$S2410,AF2410),"")</f>
        <v/>
      </c>
      <c r="AK2410" s="17" cm="1">
        <f t="array" ref="AK2410">IFERROR(IF(J2410="Level",INDEX($T2410:$Z2410,AC2410+1),INDEX($T2410:$Z2410,AC2410)),"")</f>
        <v>2</v>
      </c>
      <c r="AL2410" s="17" cm="1">
        <f t="array" ref="AL2410">IFERROR(IF(J2410="Level",INDEX($T2410:$Z2410,AD2410+1),INDEX($T2410:$Z2410,AD2410)),"")</f>
        <v>1</v>
      </c>
      <c r="AM2410" s="17" cm="1">
        <f t="array" ref="AM2410">IFERROR(INDEX($T2410:$Z2410,AE2410),"")</f>
        <v>4</v>
      </c>
      <c r="AN2410" s="17" t="str" cm="1">
        <f t="array" ref="AN2410">IFERROR(INDEX($T2410:$Z2410,AF2410),"")</f>
        <v/>
      </c>
    </row>
    <row r="2411" spans="1:40" x14ac:dyDescent="0.2">
      <c r="A2411" s="17" t="str">
        <f t="shared" si="222"/>
        <v>BA Art History and Visual Culture and Modern Languages: UFA4HPSSML37</v>
      </c>
      <c r="B2411" s="11" t="s">
        <v>1565</v>
      </c>
      <c r="C2411" s="11" t="s">
        <v>31936</v>
      </c>
      <c r="D2411" s="11" t="s">
        <v>32867</v>
      </c>
      <c r="E2411" s="11" t="s">
        <v>32192</v>
      </c>
      <c r="F2411" s="11" t="s">
        <v>76</v>
      </c>
      <c r="G2411" s="11" t="s">
        <v>32712</v>
      </c>
      <c r="H2411" s="11" t="s">
        <v>77</v>
      </c>
      <c r="I2411" s="11">
        <v>3</v>
      </c>
      <c r="J2411" s="11" t="s">
        <v>78</v>
      </c>
      <c r="K2411" s="11" t="s">
        <v>32713</v>
      </c>
      <c r="L2411" s="11">
        <v>120</v>
      </c>
      <c r="M2411" s="11">
        <v>0</v>
      </c>
      <c r="N2411" s="11">
        <v>120</v>
      </c>
      <c r="O2411" s="11">
        <v>120</v>
      </c>
      <c r="P2411" s="11">
        <v>120</v>
      </c>
      <c r="Q2411" s="11">
        <v>0</v>
      </c>
      <c r="R2411" s="11">
        <v>120</v>
      </c>
      <c r="S2411" s="11">
        <v>120</v>
      </c>
      <c r="T2411" s="11">
        <v>0</v>
      </c>
      <c r="U2411" s="11">
        <v>2</v>
      </c>
      <c r="V2411" s="11">
        <v>1</v>
      </c>
      <c r="W2411" s="11">
        <v>4</v>
      </c>
      <c r="X2411" s="11">
        <v>0</v>
      </c>
      <c r="Y2411" s="11">
        <v>2</v>
      </c>
      <c r="Z2411" s="11">
        <v>1</v>
      </c>
      <c r="AA2411" s="12" t="s">
        <v>32958</v>
      </c>
      <c r="AB2411" s="17" t="str">
        <f t="shared" si="223"/>
        <v>Programme: BA Art History and Visual Culture and Modern Languages</v>
      </c>
      <c r="AC2411" s="17">
        <f t="shared" si="224"/>
        <v>2</v>
      </c>
      <c r="AD2411" s="17">
        <f t="shared" si="225"/>
        <v>3</v>
      </c>
      <c r="AE2411" s="17">
        <f t="shared" si="226"/>
        <v>4</v>
      </c>
      <c r="AF2411" s="17" t="str">
        <f t="shared" si="227"/>
        <v/>
      </c>
      <c r="AG2411" s="17" cm="1">
        <f t="array" ref="AG2411">IFERROR(IF(J2411="Level",INDEX($M2411:$S2411,AC2411+1),INDEX($M2411:$S2411,AC2411)),"")</f>
        <v>120</v>
      </c>
      <c r="AH2411" s="17" cm="1">
        <f t="array" ref="AH2411">IFERROR(IF(J2411="Level",INDEX($M2411:$S2411,AD2411+1),INDEX($M2411:$S2411,AD2411)),"")</f>
        <v>120</v>
      </c>
      <c r="AI2411" s="17" cm="1">
        <f t="array" ref="AI2411">IFERROR(INDEX($M2411:$S2411,AE2411),"")</f>
        <v>120</v>
      </c>
      <c r="AJ2411" s="17" t="str" cm="1">
        <f t="array" ref="AJ2411">IFERROR(INDEX($M2411:$S2411,AF2411),"")</f>
        <v/>
      </c>
      <c r="AK2411" s="17" cm="1">
        <f t="array" ref="AK2411">IFERROR(IF(J2411="Level",INDEX($T2411:$Z2411,AC2411+1),INDEX($T2411:$Z2411,AC2411)),"")</f>
        <v>2</v>
      </c>
      <c r="AL2411" s="17" cm="1">
        <f t="array" ref="AL2411">IFERROR(IF(J2411="Level",INDEX($T2411:$Z2411,AD2411+1),INDEX($T2411:$Z2411,AD2411)),"")</f>
        <v>1</v>
      </c>
      <c r="AM2411" s="17" cm="1">
        <f t="array" ref="AM2411">IFERROR(INDEX($T2411:$Z2411,AE2411),"")</f>
        <v>4</v>
      </c>
      <c r="AN2411" s="17" t="str" cm="1">
        <f t="array" ref="AN2411">IFERROR(INDEX($T2411:$Z2411,AF2411),"")</f>
        <v/>
      </c>
    </row>
    <row r="2412" spans="1:40" ht="25.5" x14ac:dyDescent="0.2">
      <c r="A2412" s="17" t="str">
        <f t="shared" si="222"/>
        <v>BA Art History and Visual Culture and Drama with Study Abroad: UFA4HPSSPA01</v>
      </c>
      <c r="B2412" s="11" t="s">
        <v>1566</v>
      </c>
      <c r="C2412" s="11" t="s">
        <v>31936</v>
      </c>
      <c r="D2412" s="11" t="s">
        <v>32882</v>
      </c>
      <c r="E2412" s="11" t="s">
        <v>32192</v>
      </c>
      <c r="F2412" s="11" t="s">
        <v>76</v>
      </c>
      <c r="G2412" s="11" t="s">
        <v>32712</v>
      </c>
      <c r="H2412" s="11" t="s">
        <v>77</v>
      </c>
      <c r="I2412" s="11">
        <v>3</v>
      </c>
      <c r="J2412" s="11" t="s">
        <v>78</v>
      </c>
      <c r="K2412" s="11" t="s">
        <v>32713</v>
      </c>
      <c r="L2412" s="11">
        <v>120</v>
      </c>
      <c r="M2412" s="11">
        <v>0</v>
      </c>
      <c r="N2412" s="11">
        <v>120</v>
      </c>
      <c r="O2412" s="11">
        <v>120</v>
      </c>
      <c r="P2412" s="11">
        <v>120</v>
      </c>
      <c r="Q2412" s="11">
        <v>0</v>
      </c>
      <c r="R2412" s="11">
        <v>120</v>
      </c>
      <c r="S2412" s="11">
        <v>120</v>
      </c>
      <c r="T2412" s="11">
        <v>0</v>
      </c>
      <c r="U2412" s="11">
        <v>2</v>
      </c>
      <c r="V2412" s="11">
        <v>1</v>
      </c>
      <c r="W2412" s="11">
        <v>4</v>
      </c>
      <c r="X2412" s="11">
        <v>0</v>
      </c>
      <c r="Y2412" s="11">
        <v>2</v>
      </c>
      <c r="Z2412" s="11">
        <v>1</v>
      </c>
      <c r="AA2412" s="12" t="s">
        <v>32958</v>
      </c>
      <c r="AB2412" s="17" t="str">
        <f t="shared" si="223"/>
        <v>Programme: BA Art History and Visual Culture and Drama with Study Abroad</v>
      </c>
      <c r="AC2412" s="17">
        <f t="shared" si="224"/>
        <v>2</v>
      </c>
      <c r="AD2412" s="17">
        <f t="shared" si="225"/>
        <v>3</v>
      </c>
      <c r="AE2412" s="17">
        <f t="shared" si="226"/>
        <v>4</v>
      </c>
      <c r="AF2412" s="17" t="str">
        <f t="shared" si="227"/>
        <v/>
      </c>
      <c r="AG2412" s="17" cm="1">
        <f t="array" ref="AG2412">IFERROR(IF(J2412="Level",INDEX($M2412:$S2412,AC2412+1),INDEX($M2412:$S2412,AC2412)),"")</f>
        <v>120</v>
      </c>
      <c r="AH2412" s="17" cm="1">
        <f t="array" ref="AH2412">IFERROR(IF(J2412="Level",INDEX($M2412:$S2412,AD2412+1),INDEX($M2412:$S2412,AD2412)),"")</f>
        <v>120</v>
      </c>
      <c r="AI2412" s="17" cm="1">
        <f t="array" ref="AI2412">IFERROR(INDEX($M2412:$S2412,AE2412),"")</f>
        <v>120</v>
      </c>
      <c r="AJ2412" s="17" t="str" cm="1">
        <f t="array" ref="AJ2412">IFERROR(INDEX($M2412:$S2412,AF2412),"")</f>
        <v/>
      </c>
      <c r="AK2412" s="17" cm="1">
        <f t="array" ref="AK2412">IFERROR(IF(J2412="Level",INDEX($T2412:$Z2412,AC2412+1),INDEX($T2412:$Z2412,AC2412)),"")</f>
        <v>2</v>
      </c>
      <c r="AL2412" s="17" cm="1">
        <f t="array" ref="AL2412">IFERROR(IF(J2412="Level",INDEX($T2412:$Z2412,AD2412+1),INDEX($T2412:$Z2412,AD2412)),"")</f>
        <v>1</v>
      </c>
      <c r="AM2412" s="17" cm="1">
        <f t="array" ref="AM2412">IFERROR(INDEX($T2412:$Z2412,AE2412),"")</f>
        <v>4</v>
      </c>
      <c r="AN2412" s="17" t="str" cm="1">
        <f t="array" ref="AN2412">IFERROR(INDEX($T2412:$Z2412,AF2412),"")</f>
        <v/>
      </c>
    </row>
    <row r="2413" spans="1:40" x14ac:dyDescent="0.2">
      <c r="A2413" s="17" t="str">
        <f t="shared" si="222"/>
        <v>BA Art History and Visual Culture with Study Abroad: UFA4HPSVCU02</v>
      </c>
      <c r="B2413" s="11" t="s">
        <v>1567</v>
      </c>
      <c r="C2413" s="11" t="s">
        <v>31936</v>
      </c>
      <c r="D2413" s="11" t="s">
        <v>32863</v>
      </c>
      <c r="E2413" s="11" t="s">
        <v>32192</v>
      </c>
      <c r="F2413" s="11" t="s">
        <v>76</v>
      </c>
      <c r="G2413" s="11" t="s">
        <v>32712</v>
      </c>
      <c r="H2413" s="11" t="s">
        <v>77</v>
      </c>
      <c r="I2413" s="11">
        <v>3</v>
      </c>
      <c r="J2413" s="11" t="s">
        <v>78</v>
      </c>
      <c r="K2413" s="11" t="s">
        <v>32713</v>
      </c>
      <c r="L2413" s="11">
        <v>120</v>
      </c>
      <c r="M2413" s="11">
        <v>0</v>
      </c>
      <c r="N2413" s="11">
        <v>120</v>
      </c>
      <c r="O2413" s="11">
        <v>120</v>
      </c>
      <c r="P2413" s="11">
        <v>120</v>
      </c>
      <c r="Q2413" s="11">
        <v>0</v>
      </c>
      <c r="R2413" s="11">
        <v>120</v>
      </c>
      <c r="S2413" s="11">
        <v>120</v>
      </c>
      <c r="T2413" s="11">
        <v>0</v>
      </c>
      <c r="U2413" s="11">
        <v>2</v>
      </c>
      <c r="V2413" s="11">
        <v>1</v>
      </c>
      <c r="W2413" s="11">
        <v>4</v>
      </c>
      <c r="X2413" s="11">
        <v>0</v>
      </c>
      <c r="Y2413" s="11">
        <v>2</v>
      </c>
      <c r="Z2413" s="11">
        <v>1</v>
      </c>
      <c r="AA2413" s="12" t="s">
        <v>32958</v>
      </c>
      <c r="AB2413" s="17" t="str">
        <f t="shared" si="223"/>
        <v>Programme: BA Art History and Visual Culture with Study Abroad</v>
      </c>
      <c r="AC2413" s="17">
        <f t="shared" si="224"/>
        <v>2</v>
      </c>
      <c r="AD2413" s="17">
        <f t="shared" si="225"/>
        <v>3</v>
      </c>
      <c r="AE2413" s="17">
        <f t="shared" si="226"/>
        <v>4</v>
      </c>
      <c r="AF2413" s="17" t="str">
        <f t="shared" si="227"/>
        <v/>
      </c>
      <c r="AG2413" s="17" cm="1">
        <f t="array" ref="AG2413">IFERROR(IF(J2413="Level",INDEX($M2413:$S2413,AC2413+1),INDEX($M2413:$S2413,AC2413)),"")</f>
        <v>120</v>
      </c>
      <c r="AH2413" s="17" cm="1">
        <f t="array" ref="AH2413">IFERROR(IF(J2413="Level",INDEX($M2413:$S2413,AD2413+1),INDEX($M2413:$S2413,AD2413)),"")</f>
        <v>120</v>
      </c>
      <c r="AI2413" s="17" cm="1">
        <f t="array" ref="AI2413">IFERROR(INDEX($M2413:$S2413,AE2413),"")</f>
        <v>120</v>
      </c>
      <c r="AJ2413" s="17" t="str" cm="1">
        <f t="array" ref="AJ2413">IFERROR(INDEX($M2413:$S2413,AF2413),"")</f>
        <v/>
      </c>
      <c r="AK2413" s="17" cm="1">
        <f t="array" ref="AK2413">IFERROR(IF(J2413="Level",INDEX($T2413:$Z2413,AC2413+1),INDEX($T2413:$Z2413,AC2413)),"")</f>
        <v>2</v>
      </c>
      <c r="AL2413" s="17" cm="1">
        <f t="array" ref="AL2413">IFERROR(IF(J2413="Level",INDEX($T2413:$Z2413,AD2413+1),INDEX($T2413:$Z2413,AD2413)),"")</f>
        <v>1</v>
      </c>
      <c r="AM2413" s="17" cm="1">
        <f t="array" ref="AM2413">IFERROR(INDEX($T2413:$Z2413,AE2413),"")</f>
        <v>4</v>
      </c>
      <c r="AN2413" s="17" t="str" cm="1">
        <f t="array" ref="AN2413">IFERROR(INDEX($T2413:$Z2413,AF2413),"")</f>
        <v/>
      </c>
    </row>
    <row r="2414" spans="1:40" ht="25.5" x14ac:dyDescent="0.2">
      <c r="A2414" s="17" t="str">
        <f t="shared" si="222"/>
        <v>BA Art History and Visual Culture and Film and Television Studies with Employment Experience: UFA4SMLEGL01</v>
      </c>
      <c r="B2414" s="11" t="s">
        <v>1586</v>
      </c>
      <c r="C2414" s="11" t="s">
        <v>31936</v>
      </c>
      <c r="D2414" s="11" t="s">
        <v>32876</v>
      </c>
      <c r="E2414" s="11" t="s">
        <v>32192</v>
      </c>
      <c r="F2414" s="11" t="s">
        <v>76</v>
      </c>
      <c r="G2414" s="11" t="s">
        <v>32712</v>
      </c>
      <c r="H2414" s="11" t="s">
        <v>77</v>
      </c>
      <c r="I2414" s="11">
        <v>3</v>
      </c>
      <c r="J2414" s="11" t="s">
        <v>78</v>
      </c>
      <c r="K2414" s="11" t="s">
        <v>32713</v>
      </c>
      <c r="L2414" s="11">
        <v>120</v>
      </c>
      <c r="M2414" s="11">
        <v>0</v>
      </c>
      <c r="N2414" s="11">
        <v>120</v>
      </c>
      <c r="O2414" s="11">
        <v>120</v>
      </c>
      <c r="P2414" s="11">
        <v>120</v>
      </c>
      <c r="Q2414" s="11">
        <v>0</v>
      </c>
      <c r="R2414" s="11">
        <v>120</v>
      </c>
      <c r="S2414" s="11">
        <v>120</v>
      </c>
      <c r="T2414" s="11">
        <v>0</v>
      </c>
      <c r="U2414" s="11">
        <v>2</v>
      </c>
      <c r="V2414" s="11">
        <v>1</v>
      </c>
      <c r="W2414" s="11">
        <v>4</v>
      </c>
      <c r="X2414" s="11">
        <v>0</v>
      </c>
      <c r="Y2414" s="11">
        <v>2</v>
      </c>
      <c r="Z2414" s="11">
        <v>1</v>
      </c>
      <c r="AA2414" s="12" t="s">
        <v>32958</v>
      </c>
      <c r="AB2414" s="17" t="str">
        <f t="shared" si="223"/>
        <v>Programme: BA Art History and Visual Culture and Film and Television Studies with Employment Experience</v>
      </c>
      <c r="AC2414" s="17">
        <f t="shared" si="224"/>
        <v>2</v>
      </c>
      <c r="AD2414" s="17">
        <f t="shared" si="225"/>
        <v>3</v>
      </c>
      <c r="AE2414" s="17">
        <f t="shared" si="226"/>
        <v>4</v>
      </c>
      <c r="AF2414" s="17" t="str">
        <f t="shared" si="227"/>
        <v/>
      </c>
      <c r="AG2414" s="17" cm="1">
        <f t="array" ref="AG2414">IFERROR(IF(J2414="Level",INDEX($M2414:$S2414,AC2414+1),INDEX($M2414:$S2414,AC2414)),"")</f>
        <v>120</v>
      </c>
      <c r="AH2414" s="17" cm="1">
        <f t="array" ref="AH2414">IFERROR(IF(J2414="Level",INDEX($M2414:$S2414,AD2414+1),INDEX($M2414:$S2414,AD2414)),"")</f>
        <v>120</v>
      </c>
      <c r="AI2414" s="17" cm="1">
        <f t="array" ref="AI2414">IFERROR(INDEX($M2414:$S2414,AE2414),"")</f>
        <v>120</v>
      </c>
      <c r="AJ2414" s="17" t="str" cm="1">
        <f t="array" ref="AJ2414">IFERROR(INDEX($M2414:$S2414,AF2414),"")</f>
        <v/>
      </c>
      <c r="AK2414" s="17" cm="1">
        <f t="array" ref="AK2414">IFERROR(IF(J2414="Level",INDEX($T2414:$Z2414,AC2414+1),INDEX($T2414:$Z2414,AC2414)),"")</f>
        <v>2</v>
      </c>
      <c r="AL2414" s="17" cm="1">
        <f t="array" ref="AL2414">IFERROR(IF(J2414="Level",INDEX($T2414:$Z2414,AD2414+1),INDEX($T2414:$Z2414,AD2414)),"")</f>
        <v>1</v>
      </c>
      <c r="AM2414" s="17" cm="1">
        <f t="array" ref="AM2414">IFERROR(INDEX($T2414:$Z2414,AE2414),"")</f>
        <v>4</v>
      </c>
      <c r="AN2414" s="17" t="str" cm="1">
        <f t="array" ref="AN2414">IFERROR(INDEX($T2414:$Z2414,AF2414),"")</f>
        <v/>
      </c>
    </row>
    <row r="2415" spans="1:40" ht="25.5" x14ac:dyDescent="0.2">
      <c r="A2415" s="17" t="str">
        <f t="shared" si="222"/>
        <v>BA Art History and Visual Culture and Film and Television Studies with Employment Experience Abroad: UFA4SMLEGL02</v>
      </c>
      <c r="B2415" s="11" t="s">
        <v>1587</v>
      </c>
      <c r="C2415" s="11" t="s">
        <v>31936</v>
      </c>
      <c r="D2415" s="11" t="s">
        <v>32875</v>
      </c>
      <c r="E2415" s="11" t="s">
        <v>32192</v>
      </c>
      <c r="F2415" s="11" t="s">
        <v>76</v>
      </c>
      <c r="G2415" s="11" t="s">
        <v>32712</v>
      </c>
      <c r="H2415" s="11" t="s">
        <v>77</v>
      </c>
      <c r="I2415" s="11">
        <v>3</v>
      </c>
      <c r="J2415" s="11" t="s">
        <v>78</v>
      </c>
      <c r="K2415" s="11" t="s">
        <v>32713</v>
      </c>
      <c r="L2415" s="11">
        <v>120</v>
      </c>
      <c r="M2415" s="11">
        <v>0</v>
      </c>
      <c r="N2415" s="11">
        <v>120</v>
      </c>
      <c r="O2415" s="11">
        <v>120</v>
      </c>
      <c r="P2415" s="11">
        <v>120</v>
      </c>
      <c r="Q2415" s="11">
        <v>0</v>
      </c>
      <c r="R2415" s="11">
        <v>120</v>
      </c>
      <c r="S2415" s="11">
        <v>120</v>
      </c>
      <c r="T2415" s="11">
        <v>0</v>
      </c>
      <c r="U2415" s="11">
        <v>2</v>
      </c>
      <c r="V2415" s="11">
        <v>1</v>
      </c>
      <c r="W2415" s="11">
        <v>4</v>
      </c>
      <c r="X2415" s="11">
        <v>0</v>
      </c>
      <c r="Y2415" s="11">
        <v>2</v>
      </c>
      <c r="Z2415" s="11">
        <v>1</v>
      </c>
      <c r="AA2415" s="12" t="s">
        <v>32958</v>
      </c>
      <c r="AB2415" s="17" t="str">
        <f t="shared" si="223"/>
        <v>Programme: BA Art History and Visual Culture and Film and Television Studies with Employment Experience Abroad</v>
      </c>
      <c r="AC2415" s="17">
        <f t="shared" si="224"/>
        <v>2</v>
      </c>
      <c r="AD2415" s="17">
        <f t="shared" si="225"/>
        <v>3</v>
      </c>
      <c r="AE2415" s="17">
        <f t="shared" si="226"/>
        <v>4</v>
      </c>
      <c r="AF2415" s="17" t="str">
        <f t="shared" si="227"/>
        <v/>
      </c>
      <c r="AG2415" s="17" cm="1">
        <f t="array" ref="AG2415">IFERROR(IF(J2415="Level",INDEX($M2415:$S2415,AC2415+1),INDEX($M2415:$S2415,AC2415)),"")</f>
        <v>120</v>
      </c>
      <c r="AH2415" s="17" cm="1">
        <f t="array" ref="AH2415">IFERROR(IF(J2415="Level",INDEX($M2415:$S2415,AD2415+1),INDEX($M2415:$S2415,AD2415)),"")</f>
        <v>120</v>
      </c>
      <c r="AI2415" s="17" cm="1">
        <f t="array" ref="AI2415">IFERROR(INDEX($M2415:$S2415,AE2415),"")</f>
        <v>120</v>
      </c>
      <c r="AJ2415" s="17" t="str" cm="1">
        <f t="array" ref="AJ2415">IFERROR(INDEX($M2415:$S2415,AF2415),"")</f>
        <v/>
      </c>
      <c r="AK2415" s="17" cm="1">
        <f t="array" ref="AK2415">IFERROR(IF(J2415="Level",INDEX($T2415:$Z2415,AC2415+1),INDEX($T2415:$Z2415,AC2415)),"")</f>
        <v>2</v>
      </c>
      <c r="AL2415" s="17" cm="1">
        <f t="array" ref="AL2415">IFERROR(IF(J2415="Level",INDEX($T2415:$Z2415,AD2415+1),INDEX($T2415:$Z2415,AD2415)),"")</f>
        <v>1</v>
      </c>
      <c r="AM2415" s="17" cm="1">
        <f t="array" ref="AM2415">IFERROR(INDEX($T2415:$Z2415,AE2415),"")</f>
        <v>4</v>
      </c>
      <c r="AN2415" s="17" t="str" cm="1">
        <f t="array" ref="AN2415">IFERROR(INDEX($T2415:$Z2415,AF2415),"")</f>
        <v/>
      </c>
    </row>
    <row r="2416" spans="1:40" ht="25.5" x14ac:dyDescent="0.2">
      <c r="A2416" s="17" t="str">
        <f t="shared" si="222"/>
        <v>BA Art History and Visual Culture and Film and Television Studies with Study Abroad: UFA4SMLEGL03</v>
      </c>
      <c r="B2416" s="11" t="s">
        <v>1588</v>
      </c>
      <c r="C2416" s="11" t="s">
        <v>31936</v>
      </c>
      <c r="D2416" s="11" t="s">
        <v>32874</v>
      </c>
      <c r="E2416" s="11" t="s">
        <v>32192</v>
      </c>
      <c r="F2416" s="11" t="s">
        <v>76</v>
      </c>
      <c r="G2416" s="11" t="s">
        <v>32712</v>
      </c>
      <c r="H2416" s="11" t="s">
        <v>77</v>
      </c>
      <c r="I2416" s="11">
        <v>3</v>
      </c>
      <c r="J2416" s="11" t="s">
        <v>78</v>
      </c>
      <c r="K2416" s="11" t="s">
        <v>32713</v>
      </c>
      <c r="L2416" s="11">
        <v>120</v>
      </c>
      <c r="M2416" s="11">
        <v>0</v>
      </c>
      <c r="N2416" s="11">
        <v>120</v>
      </c>
      <c r="O2416" s="11">
        <v>120</v>
      </c>
      <c r="P2416" s="11">
        <v>120</v>
      </c>
      <c r="Q2416" s="11">
        <v>0</v>
      </c>
      <c r="R2416" s="11">
        <v>120</v>
      </c>
      <c r="S2416" s="11">
        <v>120</v>
      </c>
      <c r="T2416" s="11">
        <v>0</v>
      </c>
      <c r="U2416" s="11">
        <v>2</v>
      </c>
      <c r="V2416" s="11">
        <v>1</v>
      </c>
      <c r="W2416" s="11">
        <v>4</v>
      </c>
      <c r="X2416" s="11">
        <v>0</v>
      </c>
      <c r="Y2416" s="11">
        <v>2</v>
      </c>
      <c r="Z2416" s="11">
        <v>1</v>
      </c>
      <c r="AA2416" s="12" t="s">
        <v>32958</v>
      </c>
      <c r="AB2416" s="17" t="str">
        <f t="shared" si="223"/>
        <v>Programme: BA Art History and Visual Culture and Film and Television Studies with Study Abroad</v>
      </c>
      <c r="AC2416" s="17">
        <f t="shared" si="224"/>
        <v>2</v>
      </c>
      <c r="AD2416" s="17">
        <f t="shared" si="225"/>
        <v>3</v>
      </c>
      <c r="AE2416" s="17">
        <f t="shared" si="226"/>
        <v>4</v>
      </c>
      <c r="AF2416" s="17" t="str">
        <f t="shared" si="227"/>
        <v/>
      </c>
      <c r="AG2416" s="17" cm="1">
        <f t="array" ref="AG2416">IFERROR(IF(J2416="Level",INDEX($M2416:$S2416,AC2416+1),INDEX($M2416:$S2416,AC2416)),"")</f>
        <v>120</v>
      </c>
      <c r="AH2416" s="17" cm="1">
        <f t="array" ref="AH2416">IFERROR(IF(J2416="Level",INDEX($M2416:$S2416,AD2416+1),INDEX($M2416:$S2416,AD2416)),"")</f>
        <v>120</v>
      </c>
      <c r="AI2416" s="17" cm="1">
        <f t="array" ref="AI2416">IFERROR(INDEX($M2416:$S2416,AE2416),"")</f>
        <v>120</v>
      </c>
      <c r="AJ2416" s="17" t="str" cm="1">
        <f t="array" ref="AJ2416">IFERROR(INDEX($M2416:$S2416,AF2416),"")</f>
        <v/>
      </c>
      <c r="AK2416" s="17" cm="1">
        <f t="array" ref="AK2416">IFERROR(IF(J2416="Level",INDEX($T2416:$Z2416,AC2416+1),INDEX($T2416:$Z2416,AC2416)),"")</f>
        <v>2</v>
      </c>
      <c r="AL2416" s="17" cm="1">
        <f t="array" ref="AL2416">IFERROR(IF(J2416="Level",INDEX($T2416:$Z2416,AD2416+1),INDEX($T2416:$Z2416,AD2416)),"")</f>
        <v>1</v>
      </c>
      <c r="AM2416" s="17" cm="1">
        <f t="array" ref="AM2416">IFERROR(INDEX($T2416:$Z2416,AE2416),"")</f>
        <v>4</v>
      </c>
      <c r="AN2416" s="17" t="str" cm="1">
        <f t="array" ref="AN2416">IFERROR(INDEX($T2416:$Z2416,AF2416),"")</f>
        <v/>
      </c>
    </row>
    <row r="2417" spans="1:40" x14ac:dyDescent="0.2">
      <c r="A2417" s="17" t="str">
        <f t="shared" si="222"/>
        <v>BA Anthropology with Study Abroad: UFA4HPSHPS40</v>
      </c>
      <c r="B2417" s="11" t="s">
        <v>1451</v>
      </c>
      <c r="C2417" s="11" t="s">
        <v>31936</v>
      </c>
      <c r="D2417" s="11" t="s">
        <v>1452</v>
      </c>
      <c r="E2417" s="11" t="s">
        <v>237</v>
      </c>
      <c r="F2417" s="11" t="s">
        <v>76</v>
      </c>
      <c r="G2417" s="11" t="s">
        <v>32712</v>
      </c>
      <c r="H2417" s="11" t="s">
        <v>77</v>
      </c>
      <c r="I2417" s="11">
        <v>3</v>
      </c>
      <c r="J2417" s="11" t="s">
        <v>78</v>
      </c>
      <c r="K2417" s="11" t="s">
        <v>32713</v>
      </c>
      <c r="L2417" s="11">
        <v>120</v>
      </c>
      <c r="M2417" s="11">
        <v>0</v>
      </c>
      <c r="N2417" s="11">
        <v>120</v>
      </c>
      <c r="O2417" s="11">
        <v>120</v>
      </c>
      <c r="P2417" s="11">
        <v>120</v>
      </c>
      <c r="Q2417" s="11">
        <v>0</v>
      </c>
      <c r="R2417" s="11">
        <v>120</v>
      </c>
      <c r="S2417" s="11">
        <v>120</v>
      </c>
      <c r="T2417" s="11">
        <v>0</v>
      </c>
      <c r="U2417" s="11">
        <v>2</v>
      </c>
      <c r="V2417" s="11">
        <v>1</v>
      </c>
      <c r="W2417" s="11">
        <v>4</v>
      </c>
      <c r="X2417" s="11">
        <v>0</v>
      </c>
      <c r="Y2417" s="11">
        <v>2</v>
      </c>
      <c r="Z2417" s="11">
        <v>1</v>
      </c>
      <c r="AA2417" s="12" t="s">
        <v>32958</v>
      </c>
      <c r="AB2417" s="17" t="str">
        <f t="shared" si="223"/>
        <v>Programme: BA Anthropology with Study Abroad</v>
      </c>
      <c r="AC2417" s="17">
        <f t="shared" si="224"/>
        <v>2</v>
      </c>
      <c r="AD2417" s="17">
        <f t="shared" si="225"/>
        <v>3</v>
      </c>
      <c r="AE2417" s="17">
        <f t="shared" si="226"/>
        <v>4</v>
      </c>
      <c r="AF2417" s="17" t="str">
        <f t="shared" si="227"/>
        <v/>
      </c>
      <c r="AG2417" s="17" cm="1">
        <f t="array" ref="AG2417">IFERROR(IF(J2417="Level",INDEX($M2417:$S2417,AC2417+1),INDEX($M2417:$S2417,AC2417)),"")</f>
        <v>120</v>
      </c>
      <c r="AH2417" s="17" cm="1">
        <f t="array" ref="AH2417">IFERROR(IF(J2417="Level",INDEX($M2417:$S2417,AD2417+1),INDEX($M2417:$S2417,AD2417)),"")</f>
        <v>120</v>
      </c>
      <c r="AI2417" s="17" cm="1">
        <f t="array" ref="AI2417">IFERROR(INDEX($M2417:$S2417,AE2417),"")</f>
        <v>120</v>
      </c>
      <c r="AJ2417" s="17" t="str" cm="1">
        <f t="array" ref="AJ2417">IFERROR(INDEX($M2417:$S2417,AF2417),"")</f>
        <v/>
      </c>
      <c r="AK2417" s="17" cm="1">
        <f t="array" ref="AK2417">IFERROR(IF(J2417="Level",INDEX($T2417:$Z2417,AC2417+1),INDEX($T2417:$Z2417,AC2417)),"")</f>
        <v>2</v>
      </c>
      <c r="AL2417" s="17" cm="1">
        <f t="array" ref="AL2417">IFERROR(IF(J2417="Level",INDEX($T2417:$Z2417,AD2417+1),INDEX($T2417:$Z2417,AD2417)),"")</f>
        <v>1</v>
      </c>
      <c r="AM2417" s="17" cm="1">
        <f t="array" ref="AM2417">IFERROR(INDEX($T2417:$Z2417,AE2417),"")</f>
        <v>4</v>
      </c>
      <c r="AN2417" s="17" t="str" cm="1">
        <f t="array" ref="AN2417">IFERROR(INDEX($T2417:$Z2417,AF2417),"")</f>
        <v/>
      </c>
    </row>
    <row r="2418" spans="1:40" x14ac:dyDescent="0.2">
      <c r="A2418" s="17" t="str">
        <f t="shared" si="222"/>
        <v>BA Anthropology with Employment Experience Abroad: UFA4HPSHPS69</v>
      </c>
      <c r="B2418" s="11" t="s">
        <v>1496</v>
      </c>
      <c r="C2418" s="11" t="s">
        <v>31936</v>
      </c>
      <c r="D2418" s="11" t="s">
        <v>1497</v>
      </c>
      <c r="E2418" s="11" t="s">
        <v>237</v>
      </c>
      <c r="F2418" s="11" t="s">
        <v>76</v>
      </c>
      <c r="G2418" s="11" t="s">
        <v>32712</v>
      </c>
      <c r="H2418" s="11" t="s">
        <v>77</v>
      </c>
      <c r="I2418" s="11">
        <v>3</v>
      </c>
      <c r="J2418" s="11" t="s">
        <v>78</v>
      </c>
      <c r="K2418" s="11" t="s">
        <v>32713</v>
      </c>
      <c r="L2418" s="11">
        <v>120</v>
      </c>
      <c r="M2418" s="11">
        <v>0</v>
      </c>
      <c r="N2418" s="11">
        <v>120</v>
      </c>
      <c r="O2418" s="11">
        <v>120</v>
      </c>
      <c r="P2418" s="11">
        <v>120</v>
      </c>
      <c r="Q2418" s="11">
        <v>0</v>
      </c>
      <c r="R2418" s="11">
        <v>120</v>
      </c>
      <c r="S2418" s="11">
        <v>120</v>
      </c>
      <c r="T2418" s="11">
        <v>0</v>
      </c>
      <c r="U2418" s="11">
        <v>2</v>
      </c>
      <c r="V2418" s="11">
        <v>1</v>
      </c>
      <c r="W2418" s="11">
        <v>4</v>
      </c>
      <c r="X2418" s="11">
        <v>0</v>
      </c>
      <c r="Y2418" s="11">
        <v>2</v>
      </c>
      <c r="Z2418" s="11">
        <v>1</v>
      </c>
      <c r="AA2418" s="12" t="s">
        <v>32958</v>
      </c>
      <c r="AB2418" s="17" t="str">
        <f t="shared" si="223"/>
        <v>Programme: BA Anthropology with Employment Experience Abroad</v>
      </c>
      <c r="AC2418" s="17">
        <f t="shared" si="224"/>
        <v>2</v>
      </c>
      <c r="AD2418" s="17">
        <f t="shared" si="225"/>
        <v>3</v>
      </c>
      <c r="AE2418" s="17">
        <f t="shared" si="226"/>
        <v>4</v>
      </c>
      <c r="AF2418" s="17" t="str">
        <f t="shared" si="227"/>
        <v/>
      </c>
      <c r="AG2418" s="17" cm="1">
        <f t="array" ref="AG2418">IFERROR(IF(J2418="Level",INDEX($M2418:$S2418,AC2418+1),INDEX($M2418:$S2418,AC2418)),"")</f>
        <v>120</v>
      </c>
      <c r="AH2418" s="17" cm="1">
        <f t="array" ref="AH2418">IFERROR(IF(J2418="Level",INDEX($M2418:$S2418,AD2418+1),INDEX($M2418:$S2418,AD2418)),"")</f>
        <v>120</v>
      </c>
      <c r="AI2418" s="17" cm="1">
        <f t="array" ref="AI2418">IFERROR(INDEX($M2418:$S2418,AE2418),"")</f>
        <v>120</v>
      </c>
      <c r="AJ2418" s="17" t="str" cm="1">
        <f t="array" ref="AJ2418">IFERROR(INDEX($M2418:$S2418,AF2418),"")</f>
        <v/>
      </c>
      <c r="AK2418" s="17" cm="1">
        <f t="array" ref="AK2418">IFERROR(IF(J2418="Level",INDEX($T2418:$Z2418,AC2418+1),INDEX($T2418:$Z2418,AC2418)),"")</f>
        <v>2</v>
      </c>
      <c r="AL2418" s="17" cm="1">
        <f t="array" ref="AL2418">IFERROR(IF(J2418="Level",INDEX($T2418:$Z2418,AD2418+1),INDEX($T2418:$Z2418,AD2418)),"")</f>
        <v>1</v>
      </c>
      <c r="AM2418" s="17" cm="1">
        <f t="array" ref="AM2418">IFERROR(INDEX($T2418:$Z2418,AE2418),"")</f>
        <v>4</v>
      </c>
      <c r="AN2418" s="17" t="str" cm="1">
        <f t="array" ref="AN2418">IFERROR(INDEX($T2418:$Z2418,AF2418),"")</f>
        <v/>
      </c>
    </row>
    <row r="2419" spans="1:40" x14ac:dyDescent="0.2">
      <c r="A2419" s="17" t="str">
        <f t="shared" si="222"/>
        <v>BA Anthropology with Employment Experience: UFA4HPSHPS70</v>
      </c>
      <c r="B2419" s="11" t="s">
        <v>1498</v>
      </c>
      <c r="C2419" s="11" t="s">
        <v>31936</v>
      </c>
      <c r="D2419" s="11" t="s">
        <v>1499</v>
      </c>
      <c r="E2419" s="11" t="s">
        <v>237</v>
      </c>
      <c r="F2419" s="11" t="s">
        <v>76</v>
      </c>
      <c r="G2419" s="11" t="s">
        <v>32712</v>
      </c>
      <c r="H2419" s="11" t="s">
        <v>77</v>
      </c>
      <c r="I2419" s="11">
        <v>3</v>
      </c>
      <c r="J2419" s="11" t="s">
        <v>78</v>
      </c>
      <c r="K2419" s="11" t="s">
        <v>32713</v>
      </c>
      <c r="L2419" s="11">
        <v>120</v>
      </c>
      <c r="M2419" s="11">
        <v>0</v>
      </c>
      <c r="N2419" s="11">
        <v>120</v>
      </c>
      <c r="O2419" s="11">
        <v>120</v>
      </c>
      <c r="P2419" s="11">
        <v>120</v>
      </c>
      <c r="Q2419" s="11">
        <v>0</v>
      </c>
      <c r="R2419" s="11">
        <v>120</v>
      </c>
      <c r="S2419" s="11">
        <v>120</v>
      </c>
      <c r="T2419" s="11">
        <v>0</v>
      </c>
      <c r="U2419" s="11">
        <v>2</v>
      </c>
      <c r="V2419" s="11">
        <v>1</v>
      </c>
      <c r="W2419" s="11">
        <v>4</v>
      </c>
      <c r="X2419" s="11">
        <v>0</v>
      </c>
      <c r="Y2419" s="11">
        <v>2</v>
      </c>
      <c r="Z2419" s="11">
        <v>1</v>
      </c>
      <c r="AA2419" s="12" t="s">
        <v>32958</v>
      </c>
      <c r="AB2419" s="17" t="str">
        <f t="shared" si="223"/>
        <v>Programme: BA Anthropology with Employment Experience</v>
      </c>
      <c r="AC2419" s="17">
        <f t="shared" si="224"/>
        <v>2</v>
      </c>
      <c r="AD2419" s="17">
        <f t="shared" si="225"/>
        <v>3</v>
      </c>
      <c r="AE2419" s="17">
        <f t="shared" si="226"/>
        <v>4</v>
      </c>
      <c r="AF2419" s="17" t="str">
        <f t="shared" si="227"/>
        <v/>
      </c>
      <c r="AG2419" s="17" cm="1">
        <f t="array" ref="AG2419">IFERROR(IF(J2419="Level",INDEX($M2419:$S2419,AC2419+1),INDEX($M2419:$S2419,AC2419)),"")</f>
        <v>120</v>
      </c>
      <c r="AH2419" s="17" cm="1">
        <f t="array" ref="AH2419">IFERROR(IF(J2419="Level",INDEX($M2419:$S2419,AD2419+1),INDEX($M2419:$S2419,AD2419)),"")</f>
        <v>120</v>
      </c>
      <c r="AI2419" s="17" cm="1">
        <f t="array" ref="AI2419">IFERROR(INDEX($M2419:$S2419,AE2419),"")</f>
        <v>120</v>
      </c>
      <c r="AJ2419" s="17" t="str" cm="1">
        <f t="array" ref="AJ2419">IFERROR(INDEX($M2419:$S2419,AF2419),"")</f>
        <v/>
      </c>
      <c r="AK2419" s="17" cm="1">
        <f t="array" ref="AK2419">IFERROR(IF(J2419="Level",INDEX($T2419:$Z2419,AC2419+1),INDEX($T2419:$Z2419,AC2419)),"")</f>
        <v>2</v>
      </c>
      <c r="AL2419" s="17" cm="1">
        <f t="array" ref="AL2419">IFERROR(IF(J2419="Level",INDEX($T2419:$Z2419,AD2419+1),INDEX($T2419:$Z2419,AD2419)),"")</f>
        <v>1</v>
      </c>
      <c r="AM2419" s="17" cm="1">
        <f t="array" ref="AM2419">IFERROR(INDEX($T2419:$Z2419,AE2419),"")</f>
        <v>4</v>
      </c>
      <c r="AN2419" s="17" t="str" cm="1">
        <f t="array" ref="AN2419">IFERROR(INDEX($T2419:$Z2419,AF2419),"")</f>
        <v/>
      </c>
    </row>
    <row r="2420" spans="1:40" x14ac:dyDescent="0.2">
      <c r="A2420" s="17" t="str">
        <f t="shared" si="222"/>
        <v>BA Archaeology with Study Abroad: UFA4GOAGOA07</v>
      </c>
      <c r="B2420" s="11" t="s">
        <v>1393</v>
      </c>
      <c r="C2420" s="11" t="s">
        <v>31936</v>
      </c>
      <c r="D2420" s="11" t="s">
        <v>1394</v>
      </c>
      <c r="E2420" s="11" t="s">
        <v>209</v>
      </c>
      <c r="F2420" s="11" t="s">
        <v>76</v>
      </c>
      <c r="G2420" s="11" t="s">
        <v>32712</v>
      </c>
      <c r="H2420" s="11" t="s">
        <v>77</v>
      </c>
      <c r="I2420" s="11">
        <v>3</v>
      </c>
      <c r="J2420" s="11" t="s">
        <v>78</v>
      </c>
      <c r="K2420" s="11" t="s">
        <v>32713</v>
      </c>
      <c r="L2420" s="11">
        <v>120</v>
      </c>
      <c r="M2420" s="11">
        <v>0</v>
      </c>
      <c r="N2420" s="11">
        <v>120</v>
      </c>
      <c r="O2420" s="11">
        <v>120</v>
      </c>
      <c r="P2420" s="11">
        <v>120</v>
      </c>
      <c r="Q2420" s="11">
        <v>0</v>
      </c>
      <c r="R2420" s="11">
        <v>120</v>
      </c>
      <c r="S2420" s="11">
        <v>120</v>
      </c>
      <c r="T2420" s="11">
        <v>0</v>
      </c>
      <c r="U2420" s="11">
        <v>2</v>
      </c>
      <c r="V2420" s="11">
        <v>1</v>
      </c>
      <c r="W2420" s="11">
        <v>4</v>
      </c>
      <c r="X2420" s="11">
        <v>0</v>
      </c>
      <c r="Y2420" s="11">
        <v>2</v>
      </c>
      <c r="Z2420" s="11">
        <v>1</v>
      </c>
      <c r="AA2420" s="12" t="s">
        <v>32958</v>
      </c>
      <c r="AB2420" s="17" t="str">
        <f t="shared" si="223"/>
        <v>Programme: BA Archaeology with Study Abroad</v>
      </c>
      <c r="AC2420" s="17">
        <f t="shared" si="224"/>
        <v>2</v>
      </c>
      <c r="AD2420" s="17">
        <f t="shared" si="225"/>
        <v>3</v>
      </c>
      <c r="AE2420" s="17">
        <f t="shared" si="226"/>
        <v>4</v>
      </c>
      <c r="AF2420" s="17" t="str">
        <f t="shared" si="227"/>
        <v/>
      </c>
      <c r="AG2420" s="17" cm="1">
        <f t="array" ref="AG2420">IFERROR(IF(J2420="Level",INDEX($M2420:$S2420,AC2420+1),INDEX($M2420:$S2420,AC2420)),"")</f>
        <v>120</v>
      </c>
      <c r="AH2420" s="17" cm="1">
        <f t="array" ref="AH2420">IFERROR(IF(J2420="Level",INDEX($M2420:$S2420,AD2420+1),INDEX($M2420:$S2420,AD2420)),"")</f>
        <v>120</v>
      </c>
      <c r="AI2420" s="17" cm="1">
        <f t="array" ref="AI2420">IFERROR(INDEX($M2420:$S2420,AE2420),"")</f>
        <v>120</v>
      </c>
      <c r="AJ2420" s="17" t="str" cm="1">
        <f t="array" ref="AJ2420">IFERROR(INDEX($M2420:$S2420,AF2420),"")</f>
        <v/>
      </c>
      <c r="AK2420" s="17" cm="1">
        <f t="array" ref="AK2420">IFERROR(IF(J2420="Level",INDEX($T2420:$Z2420,AC2420+1),INDEX($T2420:$Z2420,AC2420)),"")</f>
        <v>2</v>
      </c>
      <c r="AL2420" s="17" cm="1">
        <f t="array" ref="AL2420">IFERROR(IF(J2420="Level",INDEX($T2420:$Z2420,AD2420+1),INDEX($T2420:$Z2420,AD2420)),"")</f>
        <v>1</v>
      </c>
      <c r="AM2420" s="17" cm="1">
        <f t="array" ref="AM2420">IFERROR(INDEX($T2420:$Z2420,AE2420),"")</f>
        <v>4</v>
      </c>
      <c r="AN2420" s="17" t="str" cm="1">
        <f t="array" ref="AN2420">IFERROR(INDEX($T2420:$Z2420,AF2420),"")</f>
        <v/>
      </c>
    </row>
    <row r="2421" spans="1:40" x14ac:dyDescent="0.2">
      <c r="A2421" s="17" t="str">
        <f t="shared" si="222"/>
        <v>BA Archaeology and Anthropology with Study Abroad: UFA4GOAGOA08</v>
      </c>
      <c r="B2421" s="11" t="s">
        <v>1395</v>
      </c>
      <c r="C2421" s="11" t="s">
        <v>31936</v>
      </c>
      <c r="D2421" s="11" t="s">
        <v>1396</v>
      </c>
      <c r="E2421" s="11" t="s">
        <v>209</v>
      </c>
      <c r="F2421" s="11" t="s">
        <v>76</v>
      </c>
      <c r="G2421" s="11" t="s">
        <v>32712</v>
      </c>
      <c r="H2421" s="11" t="s">
        <v>77</v>
      </c>
      <c r="I2421" s="11">
        <v>3</v>
      </c>
      <c r="J2421" s="11" t="s">
        <v>78</v>
      </c>
      <c r="K2421" s="11" t="s">
        <v>32713</v>
      </c>
      <c r="L2421" s="11">
        <v>120</v>
      </c>
      <c r="M2421" s="11">
        <v>0</v>
      </c>
      <c r="N2421" s="11">
        <v>120</v>
      </c>
      <c r="O2421" s="11">
        <v>120</v>
      </c>
      <c r="P2421" s="11">
        <v>120</v>
      </c>
      <c r="Q2421" s="11">
        <v>0</v>
      </c>
      <c r="R2421" s="11">
        <v>120</v>
      </c>
      <c r="S2421" s="11">
        <v>120</v>
      </c>
      <c r="T2421" s="11">
        <v>0</v>
      </c>
      <c r="U2421" s="11">
        <v>2</v>
      </c>
      <c r="V2421" s="11">
        <v>1</v>
      </c>
      <c r="W2421" s="11">
        <v>4</v>
      </c>
      <c r="X2421" s="11">
        <v>0</v>
      </c>
      <c r="Y2421" s="11">
        <v>2</v>
      </c>
      <c r="Z2421" s="11">
        <v>1</v>
      </c>
      <c r="AA2421" s="12" t="s">
        <v>32958</v>
      </c>
      <c r="AB2421" s="17" t="str">
        <f t="shared" si="223"/>
        <v>Programme: BA Archaeology and Anthropology with Study Abroad</v>
      </c>
      <c r="AC2421" s="17">
        <f t="shared" si="224"/>
        <v>2</v>
      </c>
      <c r="AD2421" s="17">
        <f t="shared" si="225"/>
        <v>3</v>
      </c>
      <c r="AE2421" s="17">
        <f t="shared" si="226"/>
        <v>4</v>
      </c>
      <c r="AF2421" s="17" t="str">
        <f t="shared" si="227"/>
        <v/>
      </c>
      <c r="AG2421" s="17" cm="1">
        <f t="array" ref="AG2421">IFERROR(IF(J2421="Level",INDEX($M2421:$S2421,AC2421+1),INDEX($M2421:$S2421,AC2421)),"")</f>
        <v>120</v>
      </c>
      <c r="AH2421" s="17" cm="1">
        <f t="array" ref="AH2421">IFERROR(IF(J2421="Level",INDEX($M2421:$S2421,AD2421+1),INDEX($M2421:$S2421,AD2421)),"")</f>
        <v>120</v>
      </c>
      <c r="AI2421" s="17" cm="1">
        <f t="array" ref="AI2421">IFERROR(INDEX($M2421:$S2421,AE2421),"")</f>
        <v>120</v>
      </c>
      <c r="AJ2421" s="17" t="str" cm="1">
        <f t="array" ref="AJ2421">IFERROR(INDEX($M2421:$S2421,AF2421),"")</f>
        <v/>
      </c>
      <c r="AK2421" s="17" cm="1">
        <f t="array" ref="AK2421">IFERROR(IF(J2421="Level",INDEX($T2421:$Z2421,AC2421+1),INDEX($T2421:$Z2421,AC2421)),"")</f>
        <v>2</v>
      </c>
      <c r="AL2421" s="17" cm="1">
        <f t="array" ref="AL2421">IFERROR(IF(J2421="Level",INDEX($T2421:$Z2421,AD2421+1),INDEX($T2421:$Z2421,AD2421)),"")</f>
        <v>1</v>
      </c>
      <c r="AM2421" s="17" cm="1">
        <f t="array" ref="AM2421">IFERROR(INDEX($T2421:$Z2421,AE2421),"")</f>
        <v>4</v>
      </c>
      <c r="AN2421" s="17" t="str" cm="1">
        <f t="array" ref="AN2421">IFERROR(INDEX($T2421:$Z2421,AF2421),"")</f>
        <v/>
      </c>
    </row>
    <row r="2422" spans="1:40" x14ac:dyDescent="0.2">
      <c r="A2422" s="17" t="str">
        <f t="shared" si="222"/>
        <v>BA Archaeology with Employment Experience: UFA4HPSHPS54</v>
      </c>
      <c r="B2422" s="11" t="s">
        <v>1472</v>
      </c>
      <c r="C2422" s="11" t="s">
        <v>31936</v>
      </c>
      <c r="D2422" s="11" t="s">
        <v>1473</v>
      </c>
      <c r="E2422" s="11" t="s">
        <v>209</v>
      </c>
      <c r="F2422" s="11" t="s">
        <v>76</v>
      </c>
      <c r="G2422" s="11" t="s">
        <v>32712</v>
      </c>
      <c r="H2422" s="11" t="s">
        <v>77</v>
      </c>
      <c r="I2422" s="11">
        <v>3</v>
      </c>
      <c r="J2422" s="11" t="s">
        <v>78</v>
      </c>
      <c r="K2422" s="11" t="s">
        <v>32713</v>
      </c>
      <c r="L2422" s="11">
        <v>120</v>
      </c>
      <c r="M2422" s="11">
        <v>0</v>
      </c>
      <c r="N2422" s="11">
        <v>120</v>
      </c>
      <c r="O2422" s="11">
        <v>120</v>
      </c>
      <c r="P2422" s="11">
        <v>120</v>
      </c>
      <c r="Q2422" s="11">
        <v>0</v>
      </c>
      <c r="R2422" s="11">
        <v>120</v>
      </c>
      <c r="S2422" s="11">
        <v>120</v>
      </c>
      <c r="T2422" s="11">
        <v>0</v>
      </c>
      <c r="U2422" s="11">
        <v>2</v>
      </c>
      <c r="V2422" s="11">
        <v>1</v>
      </c>
      <c r="W2422" s="11">
        <v>4</v>
      </c>
      <c r="X2422" s="11">
        <v>0</v>
      </c>
      <c r="Y2422" s="11">
        <v>2</v>
      </c>
      <c r="Z2422" s="11">
        <v>1</v>
      </c>
      <c r="AA2422" s="12" t="s">
        <v>32958</v>
      </c>
      <c r="AB2422" s="17" t="str">
        <f t="shared" si="223"/>
        <v>Programme: BA Archaeology with Employment Experience</v>
      </c>
      <c r="AC2422" s="17">
        <f t="shared" si="224"/>
        <v>2</v>
      </c>
      <c r="AD2422" s="17">
        <f t="shared" si="225"/>
        <v>3</v>
      </c>
      <c r="AE2422" s="17">
        <f t="shared" si="226"/>
        <v>4</v>
      </c>
      <c r="AF2422" s="17" t="str">
        <f t="shared" si="227"/>
        <v/>
      </c>
      <c r="AG2422" s="17" cm="1">
        <f t="array" ref="AG2422">IFERROR(IF(J2422="Level",INDEX($M2422:$S2422,AC2422+1),INDEX($M2422:$S2422,AC2422)),"")</f>
        <v>120</v>
      </c>
      <c r="AH2422" s="17" cm="1">
        <f t="array" ref="AH2422">IFERROR(IF(J2422="Level",INDEX($M2422:$S2422,AD2422+1),INDEX($M2422:$S2422,AD2422)),"")</f>
        <v>120</v>
      </c>
      <c r="AI2422" s="17" cm="1">
        <f t="array" ref="AI2422">IFERROR(INDEX($M2422:$S2422,AE2422),"")</f>
        <v>120</v>
      </c>
      <c r="AJ2422" s="17" t="str" cm="1">
        <f t="array" ref="AJ2422">IFERROR(INDEX($M2422:$S2422,AF2422),"")</f>
        <v/>
      </c>
      <c r="AK2422" s="17" cm="1">
        <f t="array" ref="AK2422">IFERROR(IF(J2422="Level",INDEX($T2422:$Z2422,AC2422+1),INDEX($T2422:$Z2422,AC2422)),"")</f>
        <v>2</v>
      </c>
      <c r="AL2422" s="17" cm="1">
        <f t="array" ref="AL2422">IFERROR(IF(J2422="Level",INDEX($T2422:$Z2422,AD2422+1),INDEX($T2422:$Z2422,AD2422)),"")</f>
        <v>1</v>
      </c>
      <c r="AM2422" s="17" cm="1">
        <f t="array" ref="AM2422">IFERROR(INDEX($T2422:$Z2422,AE2422),"")</f>
        <v>4</v>
      </c>
      <c r="AN2422" s="17" t="str" cm="1">
        <f t="array" ref="AN2422">IFERROR(INDEX($T2422:$Z2422,AF2422),"")</f>
        <v/>
      </c>
    </row>
    <row r="2423" spans="1:40" x14ac:dyDescent="0.2">
      <c r="A2423" s="17" t="str">
        <f t="shared" si="222"/>
        <v>BA Archaeology with Employment Experience Abroad: UFA4HPSHPS55</v>
      </c>
      <c r="B2423" s="11" t="s">
        <v>1474</v>
      </c>
      <c r="C2423" s="11" t="s">
        <v>31936</v>
      </c>
      <c r="D2423" s="11" t="s">
        <v>1475</v>
      </c>
      <c r="E2423" s="11" t="s">
        <v>209</v>
      </c>
      <c r="F2423" s="11" t="s">
        <v>76</v>
      </c>
      <c r="G2423" s="11" t="s">
        <v>32712</v>
      </c>
      <c r="H2423" s="11" t="s">
        <v>77</v>
      </c>
      <c r="I2423" s="11">
        <v>3</v>
      </c>
      <c r="J2423" s="11" t="s">
        <v>78</v>
      </c>
      <c r="K2423" s="11" t="s">
        <v>32713</v>
      </c>
      <c r="L2423" s="11">
        <v>120</v>
      </c>
      <c r="M2423" s="11">
        <v>0</v>
      </c>
      <c r="N2423" s="11">
        <v>120</v>
      </c>
      <c r="O2423" s="11">
        <v>120</v>
      </c>
      <c r="P2423" s="11">
        <v>120</v>
      </c>
      <c r="Q2423" s="11">
        <v>0</v>
      </c>
      <c r="R2423" s="11">
        <v>120</v>
      </c>
      <c r="S2423" s="11">
        <v>120</v>
      </c>
      <c r="T2423" s="11">
        <v>0</v>
      </c>
      <c r="U2423" s="11">
        <v>2</v>
      </c>
      <c r="V2423" s="11">
        <v>1</v>
      </c>
      <c r="W2423" s="11">
        <v>4</v>
      </c>
      <c r="X2423" s="11">
        <v>0</v>
      </c>
      <c r="Y2423" s="11">
        <v>2</v>
      </c>
      <c r="Z2423" s="11">
        <v>1</v>
      </c>
      <c r="AA2423" s="12" t="s">
        <v>32958</v>
      </c>
      <c r="AB2423" s="17" t="str">
        <f t="shared" si="223"/>
        <v>Programme: BA Archaeology with Employment Experience Abroad</v>
      </c>
      <c r="AC2423" s="17">
        <f t="shared" si="224"/>
        <v>2</v>
      </c>
      <c r="AD2423" s="17">
        <f t="shared" si="225"/>
        <v>3</v>
      </c>
      <c r="AE2423" s="17">
        <f t="shared" si="226"/>
        <v>4</v>
      </c>
      <c r="AF2423" s="17" t="str">
        <f t="shared" si="227"/>
        <v/>
      </c>
      <c r="AG2423" s="17" cm="1">
        <f t="array" ref="AG2423">IFERROR(IF(J2423="Level",INDEX($M2423:$S2423,AC2423+1),INDEX($M2423:$S2423,AC2423)),"")</f>
        <v>120</v>
      </c>
      <c r="AH2423" s="17" cm="1">
        <f t="array" ref="AH2423">IFERROR(IF(J2423="Level",INDEX($M2423:$S2423,AD2423+1),INDEX($M2423:$S2423,AD2423)),"")</f>
        <v>120</v>
      </c>
      <c r="AI2423" s="17" cm="1">
        <f t="array" ref="AI2423">IFERROR(INDEX($M2423:$S2423,AE2423),"")</f>
        <v>120</v>
      </c>
      <c r="AJ2423" s="17" t="str" cm="1">
        <f t="array" ref="AJ2423">IFERROR(INDEX($M2423:$S2423,AF2423),"")</f>
        <v/>
      </c>
      <c r="AK2423" s="17" cm="1">
        <f t="array" ref="AK2423">IFERROR(IF(J2423="Level",INDEX($T2423:$Z2423,AC2423+1),INDEX($T2423:$Z2423,AC2423)),"")</f>
        <v>2</v>
      </c>
      <c r="AL2423" s="17" cm="1">
        <f t="array" ref="AL2423">IFERROR(IF(J2423="Level",INDEX($T2423:$Z2423,AD2423+1),INDEX($T2423:$Z2423,AD2423)),"")</f>
        <v>1</v>
      </c>
      <c r="AM2423" s="17" cm="1">
        <f t="array" ref="AM2423">IFERROR(INDEX($T2423:$Z2423,AE2423),"")</f>
        <v>4</v>
      </c>
      <c r="AN2423" s="17" t="str" cm="1">
        <f t="array" ref="AN2423">IFERROR(INDEX($T2423:$Z2423,AF2423),"")</f>
        <v/>
      </c>
    </row>
    <row r="2424" spans="1:40" ht="25.5" x14ac:dyDescent="0.2">
      <c r="A2424" s="17" t="str">
        <f t="shared" si="222"/>
        <v>BA Archaeology and Anthropology with Employment Experience: UFA4HPSHPS56</v>
      </c>
      <c r="B2424" s="11" t="s">
        <v>1476</v>
      </c>
      <c r="C2424" s="11" t="s">
        <v>31936</v>
      </c>
      <c r="D2424" s="11" t="s">
        <v>1477</v>
      </c>
      <c r="E2424" s="11" t="s">
        <v>209</v>
      </c>
      <c r="F2424" s="11" t="s">
        <v>76</v>
      </c>
      <c r="G2424" s="11" t="s">
        <v>32712</v>
      </c>
      <c r="H2424" s="11" t="s">
        <v>77</v>
      </c>
      <c r="I2424" s="11">
        <v>3</v>
      </c>
      <c r="J2424" s="11" t="s">
        <v>78</v>
      </c>
      <c r="K2424" s="11" t="s">
        <v>32713</v>
      </c>
      <c r="L2424" s="11">
        <v>120</v>
      </c>
      <c r="M2424" s="11">
        <v>0</v>
      </c>
      <c r="N2424" s="11">
        <v>120</v>
      </c>
      <c r="O2424" s="11">
        <v>120</v>
      </c>
      <c r="P2424" s="11">
        <v>120</v>
      </c>
      <c r="Q2424" s="11">
        <v>0</v>
      </c>
      <c r="R2424" s="11">
        <v>120</v>
      </c>
      <c r="S2424" s="11">
        <v>120</v>
      </c>
      <c r="T2424" s="11">
        <v>0</v>
      </c>
      <c r="U2424" s="11">
        <v>2</v>
      </c>
      <c r="V2424" s="11">
        <v>1</v>
      </c>
      <c r="W2424" s="11">
        <v>4</v>
      </c>
      <c r="X2424" s="11">
        <v>0</v>
      </c>
      <c r="Y2424" s="11">
        <v>2</v>
      </c>
      <c r="Z2424" s="11">
        <v>1</v>
      </c>
      <c r="AA2424" s="12" t="s">
        <v>32958</v>
      </c>
      <c r="AB2424" s="17" t="str">
        <f t="shared" si="223"/>
        <v>Programme: BA Archaeology and Anthropology with Employment Experience</v>
      </c>
      <c r="AC2424" s="17">
        <f t="shared" si="224"/>
        <v>2</v>
      </c>
      <c r="AD2424" s="17">
        <f t="shared" si="225"/>
        <v>3</v>
      </c>
      <c r="AE2424" s="17">
        <f t="shared" si="226"/>
        <v>4</v>
      </c>
      <c r="AF2424" s="17" t="str">
        <f t="shared" si="227"/>
        <v/>
      </c>
      <c r="AG2424" s="17" cm="1">
        <f t="array" ref="AG2424">IFERROR(IF(J2424="Level",INDEX($M2424:$S2424,AC2424+1),INDEX($M2424:$S2424,AC2424)),"")</f>
        <v>120</v>
      </c>
      <c r="AH2424" s="17" cm="1">
        <f t="array" ref="AH2424">IFERROR(IF(J2424="Level",INDEX($M2424:$S2424,AD2424+1),INDEX($M2424:$S2424,AD2424)),"")</f>
        <v>120</v>
      </c>
      <c r="AI2424" s="17" cm="1">
        <f t="array" ref="AI2424">IFERROR(INDEX($M2424:$S2424,AE2424),"")</f>
        <v>120</v>
      </c>
      <c r="AJ2424" s="17" t="str" cm="1">
        <f t="array" ref="AJ2424">IFERROR(INDEX($M2424:$S2424,AF2424),"")</f>
        <v/>
      </c>
      <c r="AK2424" s="17" cm="1">
        <f t="array" ref="AK2424">IFERROR(IF(J2424="Level",INDEX($T2424:$Z2424,AC2424+1),INDEX($T2424:$Z2424,AC2424)),"")</f>
        <v>2</v>
      </c>
      <c r="AL2424" s="17" cm="1">
        <f t="array" ref="AL2424">IFERROR(IF(J2424="Level",INDEX($T2424:$Z2424,AD2424+1),INDEX($T2424:$Z2424,AD2424)),"")</f>
        <v>1</v>
      </c>
      <c r="AM2424" s="17" cm="1">
        <f t="array" ref="AM2424">IFERROR(INDEX($T2424:$Z2424,AE2424),"")</f>
        <v>4</v>
      </c>
      <c r="AN2424" s="17" t="str" cm="1">
        <f t="array" ref="AN2424">IFERROR(INDEX($T2424:$Z2424,AF2424),"")</f>
        <v/>
      </c>
    </row>
    <row r="2425" spans="1:40" ht="25.5" x14ac:dyDescent="0.2">
      <c r="A2425" s="17" t="str">
        <f t="shared" si="222"/>
        <v>BA Archaeology and Anthropology with Employment Experience Abroad: UFA4HPSHPS57</v>
      </c>
      <c r="B2425" s="11" t="s">
        <v>1478</v>
      </c>
      <c r="C2425" s="11" t="s">
        <v>31936</v>
      </c>
      <c r="D2425" s="11" t="s">
        <v>1479</v>
      </c>
      <c r="E2425" s="11" t="s">
        <v>209</v>
      </c>
      <c r="F2425" s="11" t="s">
        <v>76</v>
      </c>
      <c r="G2425" s="11" t="s">
        <v>32712</v>
      </c>
      <c r="H2425" s="11" t="s">
        <v>77</v>
      </c>
      <c r="I2425" s="11">
        <v>3</v>
      </c>
      <c r="J2425" s="11" t="s">
        <v>78</v>
      </c>
      <c r="K2425" s="11" t="s">
        <v>32713</v>
      </c>
      <c r="L2425" s="11">
        <v>120</v>
      </c>
      <c r="M2425" s="11">
        <v>0</v>
      </c>
      <c r="N2425" s="11">
        <v>120</v>
      </c>
      <c r="O2425" s="11">
        <v>120</v>
      </c>
      <c r="P2425" s="11">
        <v>120</v>
      </c>
      <c r="Q2425" s="11">
        <v>0</v>
      </c>
      <c r="R2425" s="11">
        <v>120</v>
      </c>
      <c r="S2425" s="11">
        <v>120</v>
      </c>
      <c r="T2425" s="11">
        <v>0</v>
      </c>
      <c r="U2425" s="11">
        <v>2</v>
      </c>
      <c r="V2425" s="11">
        <v>1</v>
      </c>
      <c r="W2425" s="11">
        <v>4</v>
      </c>
      <c r="X2425" s="11">
        <v>0</v>
      </c>
      <c r="Y2425" s="11">
        <v>2</v>
      </c>
      <c r="Z2425" s="11">
        <v>1</v>
      </c>
      <c r="AA2425" s="12" t="s">
        <v>32958</v>
      </c>
      <c r="AB2425" s="17" t="str">
        <f t="shared" si="223"/>
        <v>Programme: BA Archaeology and Anthropology with Employment Experience Abroad</v>
      </c>
      <c r="AC2425" s="17">
        <f t="shared" si="224"/>
        <v>2</v>
      </c>
      <c r="AD2425" s="17">
        <f t="shared" si="225"/>
        <v>3</v>
      </c>
      <c r="AE2425" s="17">
        <f t="shared" si="226"/>
        <v>4</v>
      </c>
      <c r="AF2425" s="17" t="str">
        <f t="shared" si="227"/>
        <v/>
      </c>
      <c r="AG2425" s="17" cm="1">
        <f t="array" ref="AG2425">IFERROR(IF(J2425="Level",INDEX($M2425:$S2425,AC2425+1),INDEX($M2425:$S2425,AC2425)),"")</f>
        <v>120</v>
      </c>
      <c r="AH2425" s="17" cm="1">
        <f t="array" ref="AH2425">IFERROR(IF(J2425="Level",INDEX($M2425:$S2425,AD2425+1),INDEX($M2425:$S2425,AD2425)),"")</f>
        <v>120</v>
      </c>
      <c r="AI2425" s="17" cm="1">
        <f t="array" ref="AI2425">IFERROR(INDEX($M2425:$S2425,AE2425),"")</f>
        <v>120</v>
      </c>
      <c r="AJ2425" s="17" t="str" cm="1">
        <f t="array" ref="AJ2425">IFERROR(INDEX($M2425:$S2425,AF2425),"")</f>
        <v/>
      </c>
      <c r="AK2425" s="17" cm="1">
        <f t="array" ref="AK2425">IFERROR(IF(J2425="Level",INDEX($T2425:$Z2425,AC2425+1),INDEX($T2425:$Z2425,AC2425)),"")</f>
        <v>2</v>
      </c>
      <c r="AL2425" s="17" cm="1">
        <f t="array" ref="AL2425">IFERROR(IF(J2425="Level",INDEX($T2425:$Z2425,AD2425+1),INDEX($T2425:$Z2425,AD2425)),"")</f>
        <v>1</v>
      </c>
      <c r="AM2425" s="17" cm="1">
        <f t="array" ref="AM2425">IFERROR(INDEX($T2425:$Z2425,AE2425),"")</f>
        <v>4</v>
      </c>
      <c r="AN2425" s="17" t="str" cm="1">
        <f t="array" ref="AN2425">IFERROR(INDEX($T2425:$Z2425,AF2425),"")</f>
        <v/>
      </c>
    </row>
    <row r="2426" spans="1:40" ht="25.5" x14ac:dyDescent="0.2">
      <c r="A2426" s="17" t="str">
        <f t="shared" si="222"/>
        <v>BSc Archaeology with Forensic Science with Study Abroad: UFS4GAEGAE02</v>
      </c>
      <c r="B2426" s="11" t="s">
        <v>1712</v>
      </c>
      <c r="C2426" s="11" t="s">
        <v>31936</v>
      </c>
      <c r="D2426" s="11" t="s">
        <v>1713</v>
      </c>
      <c r="E2426" s="11" t="s">
        <v>209</v>
      </c>
      <c r="F2426" s="11" t="s">
        <v>76</v>
      </c>
      <c r="G2426" s="11" t="s">
        <v>32712</v>
      </c>
      <c r="H2426" s="11" t="s">
        <v>77</v>
      </c>
      <c r="I2426" s="11">
        <v>3</v>
      </c>
      <c r="J2426" s="11" t="s">
        <v>78</v>
      </c>
      <c r="K2426" s="11" t="s">
        <v>32713</v>
      </c>
      <c r="L2426" s="11">
        <v>120</v>
      </c>
      <c r="M2426" s="11">
        <v>0</v>
      </c>
      <c r="N2426" s="11">
        <v>120</v>
      </c>
      <c r="O2426" s="11">
        <v>120</v>
      </c>
      <c r="P2426" s="11">
        <v>120</v>
      </c>
      <c r="Q2426" s="11">
        <v>0</v>
      </c>
      <c r="R2426" s="11">
        <v>120</v>
      </c>
      <c r="S2426" s="11">
        <v>120</v>
      </c>
      <c r="T2426" s="11">
        <v>0</v>
      </c>
      <c r="U2426" s="11">
        <v>2</v>
      </c>
      <c r="V2426" s="11">
        <v>1</v>
      </c>
      <c r="W2426" s="11">
        <v>4</v>
      </c>
      <c r="X2426" s="11">
        <v>0</v>
      </c>
      <c r="Y2426" s="11">
        <v>2</v>
      </c>
      <c r="Z2426" s="11">
        <v>1</v>
      </c>
      <c r="AA2426" s="12" t="s">
        <v>32958</v>
      </c>
      <c r="AB2426" s="17" t="str">
        <f t="shared" si="223"/>
        <v>Programme: BSc Archaeology with Forensic Science with Study Abroad</v>
      </c>
      <c r="AC2426" s="17">
        <f t="shared" si="224"/>
        <v>2</v>
      </c>
      <c r="AD2426" s="17">
        <f t="shared" si="225"/>
        <v>3</v>
      </c>
      <c r="AE2426" s="17">
        <f t="shared" si="226"/>
        <v>4</v>
      </c>
      <c r="AF2426" s="17" t="str">
        <f t="shared" si="227"/>
        <v/>
      </c>
      <c r="AG2426" s="17" cm="1">
        <f t="array" ref="AG2426">IFERROR(IF(J2426="Level",INDEX($M2426:$S2426,AC2426+1),INDEX($M2426:$S2426,AC2426)),"")</f>
        <v>120</v>
      </c>
      <c r="AH2426" s="17" cm="1">
        <f t="array" ref="AH2426">IFERROR(IF(J2426="Level",INDEX($M2426:$S2426,AD2426+1),INDEX($M2426:$S2426,AD2426)),"")</f>
        <v>120</v>
      </c>
      <c r="AI2426" s="17" cm="1">
        <f t="array" ref="AI2426">IFERROR(INDEX($M2426:$S2426,AE2426),"")</f>
        <v>120</v>
      </c>
      <c r="AJ2426" s="17" t="str" cm="1">
        <f t="array" ref="AJ2426">IFERROR(INDEX($M2426:$S2426,AF2426),"")</f>
        <v/>
      </c>
      <c r="AK2426" s="17" cm="1">
        <f t="array" ref="AK2426">IFERROR(IF(J2426="Level",INDEX($T2426:$Z2426,AC2426+1),INDEX($T2426:$Z2426,AC2426)),"")</f>
        <v>2</v>
      </c>
      <c r="AL2426" s="17" cm="1">
        <f t="array" ref="AL2426">IFERROR(IF(J2426="Level",INDEX($T2426:$Z2426,AD2426+1),INDEX($T2426:$Z2426,AD2426)),"")</f>
        <v>1</v>
      </c>
      <c r="AM2426" s="17" cm="1">
        <f t="array" ref="AM2426">IFERROR(INDEX($T2426:$Z2426,AE2426),"")</f>
        <v>4</v>
      </c>
      <c r="AN2426" s="17" t="str" cm="1">
        <f t="array" ref="AN2426">IFERROR(INDEX($T2426:$Z2426,AF2426),"")</f>
        <v/>
      </c>
    </row>
    <row r="2427" spans="1:40" ht="25.5" x14ac:dyDescent="0.2">
      <c r="A2427" s="17" t="str">
        <f t="shared" si="222"/>
        <v>BSc Archaeology with Forensic Science with Employment Experience: UFS4HPSHPS06</v>
      </c>
      <c r="B2427" s="11" t="s">
        <v>1740</v>
      </c>
      <c r="C2427" s="11" t="s">
        <v>31936</v>
      </c>
      <c r="D2427" s="11" t="s">
        <v>1741</v>
      </c>
      <c r="E2427" s="11" t="s">
        <v>209</v>
      </c>
      <c r="F2427" s="11" t="s">
        <v>76</v>
      </c>
      <c r="G2427" s="11" t="s">
        <v>32712</v>
      </c>
      <c r="H2427" s="11" t="s">
        <v>77</v>
      </c>
      <c r="I2427" s="11">
        <v>3</v>
      </c>
      <c r="J2427" s="11" t="s">
        <v>78</v>
      </c>
      <c r="K2427" s="11" t="s">
        <v>32713</v>
      </c>
      <c r="L2427" s="11">
        <v>120</v>
      </c>
      <c r="M2427" s="11">
        <v>0</v>
      </c>
      <c r="N2427" s="11">
        <v>120</v>
      </c>
      <c r="O2427" s="11">
        <v>120</v>
      </c>
      <c r="P2427" s="11">
        <v>120</v>
      </c>
      <c r="Q2427" s="11">
        <v>0</v>
      </c>
      <c r="R2427" s="11">
        <v>120</v>
      </c>
      <c r="S2427" s="11">
        <v>120</v>
      </c>
      <c r="T2427" s="11">
        <v>0</v>
      </c>
      <c r="U2427" s="11">
        <v>2</v>
      </c>
      <c r="V2427" s="11">
        <v>1</v>
      </c>
      <c r="W2427" s="11">
        <v>4</v>
      </c>
      <c r="X2427" s="11">
        <v>0</v>
      </c>
      <c r="Y2427" s="11">
        <v>2</v>
      </c>
      <c r="Z2427" s="11">
        <v>1</v>
      </c>
      <c r="AA2427" s="12" t="s">
        <v>32958</v>
      </c>
      <c r="AB2427" s="17" t="str">
        <f t="shared" si="223"/>
        <v>Programme: BSc Archaeology with Forensic Science with Employment Experience</v>
      </c>
      <c r="AC2427" s="17">
        <f t="shared" si="224"/>
        <v>2</v>
      </c>
      <c r="AD2427" s="17">
        <f t="shared" si="225"/>
        <v>3</v>
      </c>
      <c r="AE2427" s="17">
        <f t="shared" si="226"/>
        <v>4</v>
      </c>
      <c r="AF2427" s="17" t="str">
        <f t="shared" si="227"/>
        <v/>
      </c>
      <c r="AG2427" s="17" cm="1">
        <f t="array" ref="AG2427">IFERROR(IF(J2427="Level",INDEX($M2427:$S2427,AC2427+1),INDEX($M2427:$S2427,AC2427)),"")</f>
        <v>120</v>
      </c>
      <c r="AH2427" s="17" cm="1">
        <f t="array" ref="AH2427">IFERROR(IF(J2427="Level",INDEX($M2427:$S2427,AD2427+1),INDEX($M2427:$S2427,AD2427)),"")</f>
        <v>120</v>
      </c>
      <c r="AI2427" s="17" cm="1">
        <f t="array" ref="AI2427">IFERROR(INDEX($M2427:$S2427,AE2427),"")</f>
        <v>120</v>
      </c>
      <c r="AJ2427" s="17" t="str" cm="1">
        <f t="array" ref="AJ2427">IFERROR(INDEX($M2427:$S2427,AF2427),"")</f>
        <v/>
      </c>
      <c r="AK2427" s="17" cm="1">
        <f t="array" ref="AK2427">IFERROR(IF(J2427="Level",INDEX($T2427:$Z2427,AC2427+1),INDEX($T2427:$Z2427,AC2427)),"")</f>
        <v>2</v>
      </c>
      <c r="AL2427" s="17" cm="1">
        <f t="array" ref="AL2427">IFERROR(IF(J2427="Level",INDEX($T2427:$Z2427,AD2427+1),INDEX($T2427:$Z2427,AD2427)),"")</f>
        <v>1</v>
      </c>
      <c r="AM2427" s="17" cm="1">
        <f t="array" ref="AM2427">IFERROR(INDEX($T2427:$Z2427,AE2427),"")</f>
        <v>4</v>
      </c>
      <c r="AN2427" s="17" t="str" cm="1">
        <f t="array" ref="AN2427">IFERROR(INDEX($T2427:$Z2427,AF2427),"")</f>
        <v/>
      </c>
    </row>
    <row r="2428" spans="1:40" ht="25.5" x14ac:dyDescent="0.2">
      <c r="A2428" s="17" t="str">
        <f t="shared" si="222"/>
        <v>BSc Archaeology with Forensic Science with Employment Experience Abroad: UFS4HPSHPS07</v>
      </c>
      <c r="B2428" s="11" t="s">
        <v>1742</v>
      </c>
      <c r="C2428" s="11" t="s">
        <v>31936</v>
      </c>
      <c r="D2428" s="11" t="s">
        <v>1743</v>
      </c>
      <c r="E2428" s="11" t="s">
        <v>209</v>
      </c>
      <c r="F2428" s="11" t="s">
        <v>76</v>
      </c>
      <c r="G2428" s="11" t="s">
        <v>32712</v>
      </c>
      <c r="H2428" s="11" t="s">
        <v>77</v>
      </c>
      <c r="I2428" s="11">
        <v>3</v>
      </c>
      <c r="J2428" s="11" t="s">
        <v>78</v>
      </c>
      <c r="K2428" s="11" t="s">
        <v>32713</v>
      </c>
      <c r="L2428" s="11">
        <v>120</v>
      </c>
      <c r="M2428" s="11">
        <v>0</v>
      </c>
      <c r="N2428" s="11">
        <v>120</v>
      </c>
      <c r="O2428" s="11">
        <v>120</v>
      </c>
      <c r="P2428" s="11">
        <v>120</v>
      </c>
      <c r="Q2428" s="11">
        <v>0</v>
      </c>
      <c r="R2428" s="11">
        <v>120</v>
      </c>
      <c r="S2428" s="11">
        <v>120</v>
      </c>
      <c r="T2428" s="11">
        <v>0</v>
      </c>
      <c r="U2428" s="11">
        <v>2</v>
      </c>
      <c r="V2428" s="11">
        <v>1</v>
      </c>
      <c r="W2428" s="11">
        <v>4</v>
      </c>
      <c r="X2428" s="11">
        <v>0</v>
      </c>
      <c r="Y2428" s="11">
        <v>2</v>
      </c>
      <c r="Z2428" s="11">
        <v>1</v>
      </c>
      <c r="AA2428" s="12" t="s">
        <v>32958</v>
      </c>
      <c r="AB2428" s="17" t="str">
        <f t="shared" si="223"/>
        <v>Programme: BSc Archaeology with Forensic Science with Employment Experience Abroad</v>
      </c>
      <c r="AC2428" s="17">
        <f t="shared" si="224"/>
        <v>2</v>
      </c>
      <c r="AD2428" s="17">
        <f t="shared" si="225"/>
        <v>3</v>
      </c>
      <c r="AE2428" s="17">
        <f t="shared" si="226"/>
        <v>4</v>
      </c>
      <c r="AF2428" s="17" t="str">
        <f t="shared" si="227"/>
        <v/>
      </c>
      <c r="AG2428" s="17" cm="1">
        <f t="array" ref="AG2428">IFERROR(IF(J2428="Level",INDEX($M2428:$S2428,AC2428+1),INDEX($M2428:$S2428,AC2428)),"")</f>
        <v>120</v>
      </c>
      <c r="AH2428" s="17" cm="1">
        <f t="array" ref="AH2428">IFERROR(IF(J2428="Level",INDEX($M2428:$S2428,AD2428+1),INDEX($M2428:$S2428,AD2428)),"")</f>
        <v>120</v>
      </c>
      <c r="AI2428" s="17" cm="1">
        <f t="array" ref="AI2428">IFERROR(INDEX($M2428:$S2428,AE2428),"")</f>
        <v>120</v>
      </c>
      <c r="AJ2428" s="17" t="str" cm="1">
        <f t="array" ref="AJ2428">IFERROR(INDEX($M2428:$S2428,AF2428),"")</f>
        <v/>
      </c>
      <c r="AK2428" s="17" cm="1">
        <f t="array" ref="AK2428">IFERROR(IF(J2428="Level",INDEX($T2428:$Z2428,AC2428+1),INDEX($T2428:$Z2428,AC2428)),"")</f>
        <v>2</v>
      </c>
      <c r="AL2428" s="17" cm="1">
        <f t="array" ref="AL2428">IFERROR(IF(J2428="Level",INDEX($T2428:$Z2428,AD2428+1),INDEX($T2428:$Z2428,AD2428)),"")</f>
        <v>1</v>
      </c>
      <c r="AM2428" s="17" cm="1">
        <f t="array" ref="AM2428">IFERROR(INDEX($T2428:$Z2428,AE2428),"")</f>
        <v>4</v>
      </c>
      <c r="AN2428" s="17" t="str" cm="1">
        <f t="array" ref="AN2428">IFERROR(INDEX($T2428:$Z2428,AF2428),"")</f>
        <v/>
      </c>
    </row>
    <row r="2429" spans="1:40" x14ac:dyDescent="0.2">
      <c r="A2429" s="17" t="str">
        <f t="shared" si="222"/>
        <v>BSc Archaeological Science with Study Abroad: UFS4HPSHPS10</v>
      </c>
      <c r="B2429" s="11" t="s">
        <v>1748</v>
      </c>
      <c r="C2429" s="11" t="s">
        <v>31936</v>
      </c>
      <c r="D2429" s="11" t="s">
        <v>1749</v>
      </c>
      <c r="E2429" s="11" t="s">
        <v>209</v>
      </c>
      <c r="F2429" s="11" t="s">
        <v>76</v>
      </c>
      <c r="G2429" s="11" t="s">
        <v>32712</v>
      </c>
      <c r="H2429" s="11" t="s">
        <v>77</v>
      </c>
      <c r="I2429" s="11">
        <v>3</v>
      </c>
      <c r="J2429" s="11" t="s">
        <v>78</v>
      </c>
      <c r="K2429" s="11" t="s">
        <v>32713</v>
      </c>
      <c r="L2429" s="11">
        <v>120</v>
      </c>
      <c r="M2429" s="11">
        <v>0</v>
      </c>
      <c r="N2429" s="11">
        <v>120</v>
      </c>
      <c r="O2429" s="11">
        <v>120</v>
      </c>
      <c r="P2429" s="11">
        <v>120</v>
      </c>
      <c r="Q2429" s="11">
        <v>0</v>
      </c>
      <c r="R2429" s="11">
        <v>120</v>
      </c>
      <c r="S2429" s="11">
        <v>120</v>
      </c>
      <c r="T2429" s="11">
        <v>0</v>
      </c>
      <c r="U2429" s="11">
        <v>2</v>
      </c>
      <c r="V2429" s="11">
        <v>1</v>
      </c>
      <c r="W2429" s="11">
        <v>4</v>
      </c>
      <c r="X2429" s="11">
        <v>0</v>
      </c>
      <c r="Y2429" s="11">
        <v>2</v>
      </c>
      <c r="Z2429" s="11">
        <v>1</v>
      </c>
      <c r="AA2429" s="12" t="s">
        <v>32958</v>
      </c>
      <c r="AB2429" s="17" t="str">
        <f t="shared" si="223"/>
        <v>Programme: BSc Archaeological Science with Study Abroad</v>
      </c>
      <c r="AC2429" s="17">
        <f t="shared" si="224"/>
        <v>2</v>
      </c>
      <c r="AD2429" s="17">
        <f t="shared" si="225"/>
        <v>3</v>
      </c>
      <c r="AE2429" s="17">
        <f t="shared" si="226"/>
        <v>4</v>
      </c>
      <c r="AF2429" s="17" t="str">
        <f t="shared" si="227"/>
        <v/>
      </c>
      <c r="AG2429" s="17" cm="1">
        <f t="array" ref="AG2429">IFERROR(IF(J2429="Level",INDEX($M2429:$S2429,AC2429+1),INDEX($M2429:$S2429,AC2429)),"")</f>
        <v>120</v>
      </c>
      <c r="AH2429" s="17" cm="1">
        <f t="array" ref="AH2429">IFERROR(IF(J2429="Level",INDEX($M2429:$S2429,AD2429+1),INDEX($M2429:$S2429,AD2429)),"")</f>
        <v>120</v>
      </c>
      <c r="AI2429" s="17" cm="1">
        <f t="array" ref="AI2429">IFERROR(INDEX($M2429:$S2429,AE2429),"")</f>
        <v>120</v>
      </c>
      <c r="AJ2429" s="17" t="str" cm="1">
        <f t="array" ref="AJ2429">IFERROR(INDEX($M2429:$S2429,AF2429),"")</f>
        <v/>
      </c>
      <c r="AK2429" s="17" cm="1">
        <f t="array" ref="AK2429">IFERROR(IF(J2429="Level",INDEX($T2429:$Z2429,AC2429+1),INDEX($T2429:$Z2429,AC2429)),"")</f>
        <v>2</v>
      </c>
      <c r="AL2429" s="17" cm="1">
        <f t="array" ref="AL2429">IFERROR(IF(J2429="Level",INDEX($T2429:$Z2429,AD2429+1),INDEX($T2429:$Z2429,AD2429)),"")</f>
        <v>1</v>
      </c>
      <c r="AM2429" s="17" cm="1">
        <f t="array" ref="AM2429">IFERROR(INDEX($T2429:$Z2429,AE2429),"")</f>
        <v>4</v>
      </c>
      <c r="AN2429" s="17" t="str" cm="1">
        <f t="array" ref="AN2429">IFERROR(INDEX($T2429:$Z2429,AF2429),"")</f>
        <v/>
      </c>
    </row>
    <row r="2430" spans="1:40" ht="25.5" x14ac:dyDescent="0.2">
      <c r="A2430" s="17" t="str">
        <f t="shared" si="222"/>
        <v>BSc Archaeological Science with Employment Experience: UFS4HPSHPS11</v>
      </c>
      <c r="B2430" s="11" t="s">
        <v>1750</v>
      </c>
      <c r="C2430" s="11" t="s">
        <v>31936</v>
      </c>
      <c r="D2430" s="11" t="s">
        <v>1751</v>
      </c>
      <c r="E2430" s="11" t="s">
        <v>209</v>
      </c>
      <c r="F2430" s="11" t="s">
        <v>76</v>
      </c>
      <c r="G2430" s="11" t="s">
        <v>32712</v>
      </c>
      <c r="H2430" s="11" t="s">
        <v>77</v>
      </c>
      <c r="I2430" s="11">
        <v>3</v>
      </c>
      <c r="J2430" s="11" t="s">
        <v>78</v>
      </c>
      <c r="K2430" s="11" t="s">
        <v>32713</v>
      </c>
      <c r="L2430" s="11">
        <v>120</v>
      </c>
      <c r="M2430" s="11">
        <v>0</v>
      </c>
      <c r="N2430" s="11">
        <v>120</v>
      </c>
      <c r="O2430" s="11">
        <v>120</v>
      </c>
      <c r="P2430" s="11">
        <v>120</v>
      </c>
      <c r="Q2430" s="11">
        <v>0</v>
      </c>
      <c r="R2430" s="11">
        <v>120</v>
      </c>
      <c r="S2430" s="11">
        <v>120</v>
      </c>
      <c r="T2430" s="11">
        <v>0</v>
      </c>
      <c r="U2430" s="11">
        <v>2</v>
      </c>
      <c r="V2430" s="11">
        <v>1</v>
      </c>
      <c r="W2430" s="11">
        <v>4</v>
      </c>
      <c r="X2430" s="11">
        <v>0</v>
      </c>
      <c r="Y2430" s="11">
        <v>2</v>
      </c>
      <c r="Z2430" s="11">
        <v>1</v>
      </c>
      <c r="AA2430" s="12" t="s">
        <v>32958</v>
      </c>
      <c r="AB2430" s="17" t="str">
        <f t="shared" si="223"/>
        <v>Programme: BSc Archaeological Science with Employment Experience</v>
      </c>
      <c r="AC2430" s="17">
        <f t="shared" si="224"/>
        <v>2</v>
      </c>
      <c r="AD2430" s="17">
        <f t="shared" si="225"/>
        <v>3</v>
      </c>
      <c r="AE2430" s="17">
        <f t="shared" si="226"/>
        <v>4</v>
      </c>
      <c r="AF2430" s="17" t="str">
        <f t="shared" si="227"/>
        <v/>
      </c>
      <c r="AG2430" s="17" cm="1">
        <f t="array" ref="AG2430">IFERROR(IF(J2430="Level",INDEX($M2430:$S2430,AC2430+1),INDEX($M2430:$S2430,AC2430)),"")</f>
        <v>120</v>
      </c>
      <c r="AH2430" s="17" cm="1">
        <f t="array" ref="AH2430">IFERROR(IF(J2430="Level",INDEX($M2430:$S2430,AD2430+1),INDEX($M2430:$S2430,AD2430)),"")</f>
        <v>120</v>
      </c>
      <c r="AI2430" s="17" cm="1">
        <f t="array" ref="AI2430">IFERROR(INDEX($M2430:$S2430,AE2430),"")</f>
        <v>120</v>
      </c>
      <c r="AJ2430" s="17" t="str" cm="1">
        <f t="array" ref="AJ2430">IFERROR(INDEX($M2430:$S2430,AF2430),"")</f>
        <v/>
      </c>
      <c r="AK2430" s="17" cm="1">
        <f t="array" ref="AK2430">IFERROR(IF(J2430="Level",INDEX($T2430:$Z2430,AC2430+1),INDEX($T2430:$Z2430,AC2430)),"")</f>
        <v>2</v>
      </c>
      <c r="AL2430" s="17" cm="1">
        <f t="array" ref="AL2430">IFERROR(IF(J2430="Level",INDEX($T2430:$Z2430,AD2430+1),INDEX($T2430:$Z2430,AD2430)),"")</f>
        <v>1</v>
      </c>
      <c r="AM2430" s="17" cm="1">
        <f t="array" ref="AM2430">IFERROR(INDEX($T2430:$Z2430,AE2430),"")</f>
        <v>4</v>
      </c>
      <c r="AN2430" s="17" t="str" cm="1">
        <f t="array" ref="AN2430">IFERROR(INDEX($T2430:$Z2430,AF2430),"")</f>
        <v/>
      </c>
    </row>
    <row r="2431" spans="1:40" ht="25.5" x14ac:dyDescent="0.2">
      <c r="A2431" s="17" t="str">
        <f t="shared" si="222"/>
        <v>BSC Archaeological Science with Employment Experience Abroad: UFS4HPSHPS12</v>
      </c>
      <c r="B2431" s="11" t="s">
        <v>1752</v>
      </c>
      <c r="C2431" s="11" t="s">
        <v>31936</v>
      </c>
      <c r="D2431" s="11" t="s">
        <v>1753</v>
      </c>
      <c r="E2431" s="11" t="s">
        <v>209</v>
      </c>
      <c r="F2431" s="11" t="s">
        <v>76</v>
      </c>
      <c r="G2431" s="11" t="s">
        <v>32712</v>
      </c>
      <c r="H2431" s="11" t="s">
        <v>77</v>
      </c>
      <c r="I2431" s="11">
        <v>3</v>
      </c>
      <c r="J2431" s="11" t="s">
        <v>78</v>
      </c>
      <c r="K2431" s="11" t="s">
        <v>32713</v>
      </c>
      <c r="L2431" s="11">
        <v>120</v>
      </c>
      <c r="M2431" s="11">
        <v>0</v>
      </c>
      <c r="N2431" s="11">
        <v>120</v>
      </c>
      <c r="O2431" s="11">
        <v>120</v>
      </c>
      <c r="P2431" s="11">
        <v>120</v>
      </c>
      <c r="Q2431" s="11">
        <v>0</v>
      </c>
      <c r="R2431" s="11">
        <v>120</v>
      </c>
      <c r="S2431" s="11">
        <v>120</v>
      </c>
      <c r="T2431" s="11">
        <v>0</v>
      </c>
      <c r="U2431" s="11">
        <v>2</v>
      </c>
      <c r="V2431" s="11">
        <v>1</v>
      </c>
      <c r="W2431" s="11">
        <v>4</v>
      </c>
      <c r="X2431" s="11">
        <v>0</v>
      </c>
      <c r="Y2431" s="11">
        <v>2</v>
      </c>
      <c r="Z2431" s="11">
        <v>1</v>
      </c>
      <c r="AA2431" s="12" t="s">
        <v>32958</v>
      </c>
      <c r="AB2431" s="17" t="str">
        <f t="shared" si="223"/>
        <v>Programme: BSC Archaeological Science with Employment Experience Abroad</v>
      </c>
      <c r="AC2431" s="17">
        <f t="shared" si="224"/>
        <v>2</v>
      </c>
      <c r="AD2431" s="17">
        <f t="shared" si="225"/>
        <v>3</v>
      </c>
      <c r="AE2431" s="17">
        <f t="shared" si="226"/>
        <v>4</v>
      </c>
      <c r="AF2431" s="17" t="str">
        <f t="shared" si="227"/>
        <v/>
      </c>
      <c r="AG2431" s="17" cm="1">
        <f t="array" ref="AG2431">IFERROR(IF(J2431="Level",INDEX($M2431:$S2431,AC2431+1),INDEX($M2431:$S2431,AC2431)),"")</f>
        <v>120</v>
      </c>
      <c r="AH2431" s="17" cm="1">
        <f t="array" ref="AH2431">IFERROR(IF(J2431="Level",INDEX($M2431:$S2431,AD2431+1),INDEX($M2431:$S2431,AD2431)),"")</f>
        <v>120</v>
      </c>
      <c r="AI2431" s="17" cm="1">
        <f t="array" ref="AI2431">IFERROR(INDEX($M2431:$S2431,AE2431),"")</f>
        <v>120</v>
      </c>
      <c r="AJ2431" s="17" t="str" cm="1">
        <f t="array" ref="AJ2431">IFERROR(INDEX($M2431:$S2431,AF2431),"")</f>
        <v/>
      </c>
      <c r="AK2431" s="17" cm="1">
        <f t="array" ref="AK2431">IFERROR(IF(J2431="Level",INDEX($T2431:$Z2431,AC2431+1),INDEX($T2431:$Z2431,AC2431)),"")</f>
        <v>2</v>
      </c>
      <c r="AL2431" s="17" cm="1">
        <f t="array" ref="AL2431">IFERROR(IF(J2431="Level",INDEX($T2431:$Z2431,AD2431+1),INDEX($T2431:$Z2431,AD2431)),"")</f>
        <v>1</v>
      </c>
      <c r="AM2431" s="17" cm="1">
        <f t="array" ref="AM2431">IFERROR(INDEX($T2431:$Z2431,AE2431),"")</f>
        <v>4</v>
      </c>
      <c r="AN2431" s="17" t="str" cm="1">
        <f t="array" ref="AN2431">IFERROR(INDEX($T2431:$Z2431,AF2431),"")</f>
        <v/>
      </c>
    </row>
    <row r="2432" spans="1:40" x14ac:dyDescent="0.2">
      <c r="A2432" s="17" t="str">
        <f t="shared" si="222"/>
        <v>BA Classics with Study Abroad: UFA4CTHCTH01</v>
      </c>
      <c r="B2432" s="11" t="s">
        <v>1262</v>
      </c>
      <c r="C2432" s="11" t="s">
        <v>31936</v>
      </c>
      <c r="D2432" s="11" t="s">
        <v>1263</v>
      </c>
      <c r="E2432" s="11" t="s">
        <v>172</v>
      </c>
      <c r="F2432" s="11" t="s">
        <v>76</v>
      </c>
      <c r="G2432" s="11" t="s">
        <v>32712</v>
      </c>
      <c r="H2432" s="11" t="s">
        <v>77</v>
      </c>
      <c r="I2432" s="11">
        <v>3</v>
      </c>
      <c r="J2432" s="11" t="s">
        <v>78</v>
      </c>
      <c r="K2432" s="11" t="s">
        <v>32713</v>
      </c>
      <c r="L2432" s="11">
        <v>120</v>
      </c>
      <c r="M2432" s="11">
        <v>0</v>
      </c>
      <c r="N2432" s="11">
        <v>120</v>
      </c>
      <c r="O2432" s="11">
        <v>120</v>
      </c>
      <c r="P2432" s="11">
        <v>120</v>
      </c>
      <c r="Q2432" s="11">
        <v>0</v>
      </c>
      <c r="R2432" s="11">
        <v>120</v>
      </c>
      <c r="S2432" s="11">
        <v>120</v>
      </c>
      <c r="T2432" s="11">
        <v>0</v>
      </c>
      <c r="U2432" s="11">
        <v>2</v>
      </c>
      <c r="V2432" s="11">
        <v>1</v>
      </c>
      <c r="W2432" s="11">
        <v>4</v>
      </c>
      <c r="X2432" s="11">
        <v>0</v>
      </c>
      <c r="Y2432" s="11">
        <v>2</v>
      </c>
      <c r="Z2432" s="11">
        <v>1</v>
      </c>
      <c r="AA2432" s="12" t="s">
        <v>32958</v>
      </c>
      <c r="AB2432" s="17" t="str">
        <f t="shared" si="223"/>
        <v>Programme: BA Classics with Study Abroad</v>
      </c>
      <c r="AC2432" s="17">
        <f t="shared" si="224"/>
        <v>2</v>
      </c>
      <c r="AD2432" s="17">
        <f t="shared" si="225"/>
        <v>3</v>
      </c>
      <c r="AE2432" s="17">
        <f t="shared" si="226"/>
        <v>4</v>
      </c>
      <c r="AF2432" s="17" t="str">
        <f t="shared" si="227"/>
        <v/>
      </c>
      <c r="AG2432" s="17" cm="1">
        <f t="array" ref="AG2432">IFERROR(IF(J2432="Level",INDEX($M2432:$S2432,AC2432+1),INDEX($M2432:$S2432,AC2432)),"")</f>
        <v>120</v>
      </c>
      <c r="AH2432" s="17" cm="1">
        <f t="array" ref="AH2432">IFERROR(IF(J2432="Level",INDEX($M2432:$S2432,AD2432+1),INDEX($M2432:$S2432,AD2432)),"")</f>
        <v>120</v>
      </c>
      <c r="AI2432" s="17" cm="1">
        <f t="array" ref="AI2432">IFERROR(INDEX($M2432:$S2432,AE2432),"")</f>
        <v>120</v>
      </c>
      <c r="AJ2432" s="17" t="str" cm="1">
        <f t="array" ref="AJ2432">IFERROR(INDEX($M2432:$S2432,AF2432),"")</f>
        <v/>
      </c>
      <c r="AK2432" s="17" cm="1">
        <f t="array" ref="AK2432">IFERROR(IF(J2432="Level",INDEX($T2432:$Z2432,AC2432+1),INDEX($T2432:$Z2432,AC2432)),"")</f>
        <v>2</v>
      </c>
      <c r="AL2432" s="17" cm="1">
        <f t="array" ref="AL2432">IFERROR(IF(J2432="Level",INDEX($T2432:$Z2432,AD2432+1),INDEX($T2432:$Z2432,AD2432)),"")</f>
        <v>1</v>
      </c>
      <c r="AM2432" s="17" cm="1">
        <f t="array" ref="AM2432">IFERROR(INDEX($T2432:$Z2432,AE2432),"")</f>
        <v>4</v>
      </c>
      <c r="AN2432" s="17" t="str" cm="1">
        <f t="array" ref="AN2432">IFERROR(INDEX($T2432:$Z2432,AF2432),"")</f>
        <v/>
      </c>
    </row>
    <row r="2433" spans="1:40" x14ac:dyDescent="0.2">
      <c r="A2433" s="17" t="str">
        <f t="shared" si="222"/>
        <v>BA Classical Studies with Study Abroad: UFA4CTHCTH02</v>
      </c>
      <c r="B2433" s="11" t="s">
        <v>1264</v>
      </c>
      <c r="C2433" s="11" t="s">
        <v>31936</v>
      </c>
      <c r="D2433" s="11" t="s">
        <v>1265</v>
      </c>
      <c r="E2433" s="11" t="s">
        <v>172</v>
      </c>
      <c r="F2433" s="11" t="s">
        <v>76</v>
      </c>
      <c r="G2433" s="11" t="s">
        <v>32712</v>
      </c>
      <c r="H2433" s="11" t="s">
        <v>77</v>
      </c>
      <c r="I2433" s="11">
        <v>3</v>
      </c>
      <c r="J2433" s="11" t="s">
        <v>78</v>
      </c>
      <c r="K2433" s="11" t="s">
        <v>32713</v>
      </c>
      <c r="L2433" s="11">
        <v>120</v>
      </c>
      <c r="M2433" s="11">
        <v>0</v>
      </c>
      <c r="N2433" s="11">
        <v>120</v>
      </c>
      <c r="O2433" s="11">
        <v>120</v>
      </c>
      <c r="P2433" s="11">
        <v>120</v>
      </c>
      <c r="Q2433" s="11">
        <v>0</v>
      </c>
      <c r="R2433" s="11">
        <v>120</v>
      </c>
      <c r="S2433" s="11">
        <v>120</v>
      </c>
      <c r="T2433" s="11">
        <v>0</v>
      </c>
      <c r="U2433" s="11">
        <v>2</v>
      </c>
      <c r="V2433" s="11">
        <v>1</v>
      </c>
      <c r="W2433" s="11">
        <v>4</v>
      </c>
      <c r="X2433" s="11">
        <v>0</v>
      </c>
      <c r="Y2433" s="11">
        <v>2</v>
      </c>
      <c r="Z2433" s="11">
        <v>1</v>
      </c>
      <c r="AA2433" s="12" t="s">
        <v>32958</v>
      </c>
      <c r="AB2433" s="17" t="str">
        <f t="shared" si="223"/>
        <v>Programme: BA Classical Studies with Study Abroad</v>
      </c>
      <c r="AC2433" s="17">
        <f t="shared" si="224"/>
        <v>2</v>
      </c>
      <c r="AD2433" s="17">
        <f t="shared" si="225"/>
        <v>3</v>
      </c>
      <c r="AE2433" s="17">
        <f t="shared" si="226"/>
        <v>4</v>
      </c>
      <c r="AF2433" s="17" t="str">
        <f t="shared" si="227"/>
        <v/>
      </c>
      <c r="AG2433" s="17" cm="1">
        <f t="array" ref="AG2433">IFERROR(IF(J2433="Level",INDEX($M2433:$S2433,AC2433+1),INDEX($M2433:$S2433,AC2433)),"")</f>
        <v>120</v>
      </c>
      <c r="AH2433" s="17" cm="1">
        <f t="array" ref="AH2433">IFERROR(IF(J2433="Level",INDEX($M2433:$S2433,AD2433+1),INDEX($M2433:$S2433,AD2433)),"")</f>
        <v>120</v>
      </c>
      <c r="AI2433" s="17" cm="1">
        <f t="array" ref="AI2433">IFERROR(INDEX($M2433:$S2433,AE2433),"")</f>
        <v>120</v>
      </c>
      <c r="AJ2433" s="17" t="str" cm="1">
        <f t="array" ref="AJ2433">IFERROR(INDEX($M2433:$S2433,AF2433),"")</f>
        <v/>
      </c>
      <c r="AK2433" s="17" cm="1">
        <f t="array" ref="AK2433">IFERROR(IF(J2433="Level",INDEX($T2433:$Z2433,AC2433+1),INDEX($T2433:$Z2433,AC2433)),"")</f>
        <v>2</v>
      </c>
      <c r="AL2433" s="17" cm="1">
        <f t="array" ref="AL2433">IFERROR(IF(J2433="Level",INDEX($T2433:$Z2433,AD2433+1),INDEX($T2433:$Z2433,AD2433)),"")</f>
        <v>1</v>
      </c>
      <c r="AM2433" s="17" cm="1">
        <f t="array" ref="AM2433">IFERROR(INDEX($T2433:$Z2433,AE2433),"")</f>
        <v>4</v>
      </c>
      <c r="AN2433" s="17" t="str" cm="1">
        <f t="array" ref="AN2433">IFERROR(INDEX($T2433:$Z2433,AF2433),"")</f>
        <v/>
      </c>
    </row>
    <row r="2434" spans="1:40" x14ac:dyDescent="0.2">
      <c r="A2434" s="17" t="str">
        <f t="shared" ref="A2434:A2497" si="228">D2434&amp;": "&amp;B2434</f>
        <v>BA Classical Studies and Theology with Study Abroad: UFA4CTHCTH03</v>
      </c>
      <c r="B2434" s="11" t="s">
        <v>1266</v>
      </c>
      <c r="C2434" s="11" t="s">
        <v>31936</v>
      </c>
      <c r="D2434" s="11" t="s">
        <v>1267</v>
      </c>
      <c r="E2434" s="11" t="s">
        <v>172</v>
      </c>
      <c r="F2434" s="11" t="s">
        <v>76</v>
      </c>
      <c r="G2434" s="11" t="s">
        <v>32712</v>
      </c>
      <c r="H2434" s="11" t="s">
        <v>77</v>
      </c>
      <c r="I2434" s="11">
        <v>3</v>
      </c>
      <c r="J2434" s="11" t="s">
        <v>78</v>
      </c>
      <c r="K2434" s="11" t="s">
        <v>32713</v>
      </c>
      <c r="L2434" s="11">
        <v>120</v>
      </c>
      <c r="M2434" s="11">
        <v>0</v>
      </c>
      <c r="N2434" s="11">
        <v>120</v>
      </c>
      <c r="O2434" s="11">
        <v>120</v>
      </c>
      <c r="P2434" s="11">
        <v>120</v>
      </c>
      <c r="Q2434" s="11">
        <v>0</v>
      </c>
      <c r="R2434" s="11">
        <v>120</v>
      </c>
      <c r="S2434" s="11">
        <v>120</v>
      </c>
      <c r="T2434" s="11">
        <v>0</v>
      </c>
      <c r="U2434" s="11">
        <v>2</v>
      </c>
      <c r="V2434" s="11">
        <v>1</v>
      </c>
      <c r="W2434" s="11">
        <v>4</v>
      </c>
      <c r="X2434" s="11">
        <v>0</v>
      </c>
      <c r="Y2434" s="11">
        <v>2</v>
      </c>
      <c r="Z2434" s="11">
        <v>1</v>
      </c>
      <c r="AA2434" s="12" t="s">
        <v>32958</v>
      </c>
      <c r="AB2434" s="17" t="str">
        <f t="shared" ref="AB2434:AB2497" si="229">IF(H2434="Yes","Programme: "&amp;D2434,"Programme is not compatible with this tool")</f>
        <v>Programme: BA Classical Studies and Theology with Study Abroad</v>
      </c>
      <c r="AC2434" s="17">
        <f t="shared" ref="AC2434:AC2497" si="230">IF(J2434="Stage",IF(M2434&lt;&gt;0,1,IF(N2434&lt;&gt;0,2,IF(O2434&lt;&gt;0,3,IF(P2434&lt;&gt;0,4,IF(Q2434&lt;&gt;0,5,""))))),IF(J2434="","",IF(R2434&lt;&gt;0,5,IF(S2434&lt;&gt;0,6,""))))</f>
        <v>2</v>
      </c>
      <c r="AD2434" s="17">
        <f t="shared" ref="AD2434:AD2497" si="231">IF(J2434="Stage",IF(AND(N2434&lt;&gt;0,AC2434&lt;2),2,IF(AND(O2434&lt;&gt;0,AC2434&lt;3),3,IF(AND(P2434&lt;&gt;0,AC2434&lt;4),4,IF(AND(Q2434&lt;&gt;0,AC2434&lt;5),5,"")))),IF(J2434="","",IF(AC2434&lt;&gt;0,6)))</f>
        <v>3</v>
      </c>
      <c r="AE2434" s="17">
        <f t="shared" ref="AE2434:AE2497" si="232">IF(AND(O2434&lt;&gt;0,AD2434&lt;3),3,IF(AND(P2434&lt;&gt;0,AD2434&lt;4),4,IF(AND(Q2434&lt;&gt;0,AD2434&lt;5),5,"")))</f>
        <v>4</v>
      </c>
      <c r="AF2434" s="17" t="str">
        <f t="shared" ref="AF2434:AF2497" si="233">IF(AND(P2434&lt;&gt;0,AE2434&lt;4),4,IF(AND(Q2434&lt;&gt;0,AE2434&lt;5),5,""))</f>
        <v/>
      </c>
      <c r="AG2434" s="17" cm="1">
        <f t="array" ref="AG2434">IFERROR(IF(J2434="Level",INDEX($M2434:$S2434,AC2434+1),INDEX($M2434:$S2434,AC2434)),"")</f>
        <v>120</v>
      </c>
      <c r="AH2434" s="17" cm="1">
        <f t="array" ref="AH2434">IFERROR(IF(J2434="Level",INDEX($M2434:$S2434,AD2434+1),INDEX($M2434:$S2434,AD2434)),"")</f>
        <v>120</v>
      </c>
      <c r="AI2434" s="17" cm="1">
        <f t="array" ref="AI2434">IFERROR(INDEX($M2434:$S2434,AE2434),"")</f>
        <v>120</v>
      </c>
      <c r="AJ2434" s="17" t="str" cm="1">
        <f t="array" ref="AJ2434">IFERROR(INDEX($M2434:$S2434,AF2434),"")</f>
        <v/>
      </c>
      <c r="AK2434" s="17" cm="1">
        <f t="array" ref="AK2434">IFERROR(IF(J2434="Level",INDEX($T2434:$Z2434,AC2434+1),INDEX($T2434:$Z2434,AC2434)),"")</f>
        <v>2</v>
      </c>
      <c r="AL2434" s="17" cm="1">
        <f t="array" ref="AL2434">IFERROR(IF(J2434="Level",INDEX($T2434:$Z2434,AD2434+1),INDEX($T2434:$Z2434,AD2434)),"")</f>
        <v>1</v>
      </c>
      <c r="AM2434" s="17" cm="1">
        <f t="array" ref="AM2434">IFERROR(INDEX($T2434:$Z2434,AE2434),"")</f>
        <v>4</v>
      </c>
      <c r="AN2434" s="17" t="str" cm="1">
        <f t="array" ref="AN2434">IFERROR(INDEX($T2434:$Z2434,AF2434),"")</f>
        <v/>
      </c>
    </row>
    <row r="2435" spans="1:40" x14ac:dyDescent="0.2">
      <c r="A2435" s="17" t="str">
        <f t="shared" si="228"/>
        <v>BA Ancient History with Study Abroad: UFA4CTHCTH07</v>
      </c>
      <c r="B2435" s="11" t="s">
        <v>1268</v>
      </c>
      <c r="C2435" s="11" t="s">
        <v>31936</v>
      </c>
      <c r="D2435" s="11" t="s">
        <v>1269</v>
      </c>
      <c r="E2435" s="11" t="s">
        <v>172</v>
      </c>
      <c r="F2435" s="11" t="s">
        <v>76</v>
      </c>
      <c r="G2435" s="11" t="s">
        <v>32712</v>
      </c>
      <c r="H2435" s="11" t="s">
        <v>77</v>
      </c>
      <c r="I2435" s="11">
        <v>3</v>
      </c>
      <c r="J2435" s="11" t="s">
        <v>78</v>
      </c>
      <c r="K2435" s="11" t="s">
        <v>32713</v>
      </c>
      <c r="L2435" s="11">
        <v>120</v>
      </c>
      <c r="M2435" s="11">
        <v>0</v>
      </c>
      <c r="N2435" s="11">
        <v>120</v>
      </c>
      <c r="O2435" s="11">
        <v>120</v>
      </c>
      <c r="P2435" s="11">
        <v>120</v>
      </c>
      <c r="Q2435" s="11">
        <v>0</v>
      </c>
      <c r="R2435" s="11">
        <v>120</v>
      </c>
      <c r="S2435" s="11">
        <v>120</v>
      </c>
      <c r="T2435" s="11">
        <v>0</v>
      </c>
      <c r="U2435" s="11">
        <v>2</v>
      </c>
      <c r="V2435" s="11">
        <v>1</v>
      </c>
      <c r="W2435" s="11">
        <v>4</v>
      </c>
      <c r="X2435" s="11">
        <v>0</v>
      </c>
      <c r="Y2435" s="11">
        <v>2</v>
      </c>
      <c r="Z2435" s="11">
        <v>1</v>
      </c>
      <c r="AA2435" s="12" t="s">
        <v>32958</v>
      </c>
      <c r="AB2435" s="17" t="str">
        <f t="shared" si="229"/>
        <v>Programme: BA Ancient History with Study Abroad</v>
      </c>
      <c r="AC2435" s="17">
        <f t="shared" si="230"/>
        <v>2</v>
      </c>
      <c r="AD2435" s="17">
        <f t="shared" si="231"/>
        <v>3</v>
      </c>
      <c r="AE2435" s="17">
        <f t="shared" si="232"/>
        <v>4</v>
      </c>
      <c r="AF2435" s="17" t="str">
        <f t="shared" si="233"/>
        <v/>
      </c>
      <c r="AG2435" s="17" cm="1">
        <f t="array" ref="AG2435">IFERROR(IF(J2435="Level",INDEX($M2435:$S2435,AC2435+1),INDEX($M2435:$S2435,AC2435)),"")</f>
        <v>120</v>
      </c>
      <c r="AH2435" s="17" cm="1">
        <f t="array" ref="AH2435">IFERROR(IF(J2435="Level",INDEX($M2435:$S2435,AD2435+1),INDEX($M2435:$S2435,AD2435)),"")</f>
        <v>120</v>
      </c>
      <c r="AI2435" s="17" cm="1">
        <f t="array" ref="AI2435">IFERROR(INDEX($M2435:$S2435,AE2435),"")</f>
        <v>120</v>
      </c>
      <c r="AJ2435" s="17" t="str" cm="1">
        <f t="array" ref="AJ2435">IFERROR(INDEX($M2435:$S2435,AF2435),"")</f>
        <v/>
      </c>
      <c r="AK2435" s="17" cm="1">
        <f t="array" ref="AK2435">IFERROR(IF(J2435="Level",INDEX($T2435:$Z2435,AC2435+1),INDEX($T2435:$Z2435,AC2435)),"")</f>
        <v>2</v>
      </c>
      <c r="AL2435" s="17" cm="1">
        <f t="array" ref="AL2435">IFERROR(IF(J2435="Level",INDEX($T2435:$Z2435,AD2435+1),INDEX($T2435:$Z2435,AD2435)),"")</f>
        <v>1</v>
      </c>
      <c r="AM2435" s="17" cm="1">
        <f t="array" ref="AM2435">IFERROR(INDEX($T2435:$Z2435,AE2435),"")</f>
        <v>4</v>
      </c>
      <c r="AN2435" s="17" t="str" cm="1">
        <f t="array" ref="AN2435">IFERROR(INDEX($T2435:$Z2435,AF2435),"")</f>
        <v/>
      </c>
    </row>
    <row r="2436" spans="1:40" x14ac:dyDescent="0.2">
      <c r="A2436" s="17" t="str">
        <f t="shared" si="228"/>
        <v>BA Classical Studies with Employment Experience: UFA4CTHCTH11</v>
      </c>
      <c r="B2436" s="11" t="s">
        <v>1276</v>
      </c>
      <c r="C2436" s="11" t="s">
        <v>31936</v>
      </c>
      <c r="D2436" s="11" t="s">
        <v>1277</v>
      </c>
      <c r="E2436" s="11" t="s">
        <v>172</v>
      </c>
      <c r="F2436" s="11" t="s">
        <v>76</v>
      </c>
      <c r="G2436" s="11" t="s">
        <v>32712</v>
      </c>
      <c r="H2436" s="11" t="s">
        <v>77</v>
      </c>
      <c r="I2436" s="11">
        <v>3</v>
      </c>
      <c r="J2436" s="11" t="s">
        <v>78</v>
      </c>
      <c r="K2436" s="11" t="s">
        <v>32713</v>
      </c>
      <c r="L2436" s="11">
        <v>120</v>
      </c>
      <c r="M2436" s="11">
        <v>0</v>
      </c>
      <c r="N2436" s="11">
        <v>120</v>
      </c>
      <c r="O2436" s="11">
        <v>120</v>
      </c>
      <c r="P2436" s="11">
        <v>120</v>
      </c>
      <c r="Q2436" s="11">
        <v>0</v>
      </c>
      <c r="R2436" s="11">
        <v>120</v>
      </c>
      <c r="S2436" s="11">
        <v>120</v>
      </c>
      <c r="T2436" s="11">
        <v>0</v>
      </c>
      <c r="U2436" s="11">
        <v>2</v>
      </c>
      <c r="V2436" s="11">
        <v>1</v>
      </c>
      <c r="W2436" s="11">
        <v>4</v>
      </c>
      <c r="X2436" s="11">
        <v>0</v>
      </c>
      <c r="Y2436" s="11">
        <v>2</v>
      </c>
      <c r="Z2436" s="11">
        <v>1</v>
      </c>
      <c r="AA2436" s="12" t="s">
        <v>32958</v>
      </c>
      <c r="AB2436" s="17" t="str">
        <f t="shared" si="229"/>
        <v>Programme: BA Classical Studies with Employment Experience</v>
      </c>
      <c r="AC2436" s="17">
        <f t="shared" si="230"/>
        <v>2</v>
      </c>
      <c r="AD2436" s="17">
        <f t="shared" si="231"/>
        <v>3</v>
      </c>
      <c r="AE2436" s="17">
        <f t="shared" si="232"/>
        <v>4</v>
      </c>
      <c r="AF2436" s="17" t="str">
        <f t="shared" si="233"/>
        <v/>
      </c>
      <c r="AG2436" s="17" cm="1">
        <f t="array" ref="AG2436">IFERROR(IF(J2436="Level",INDEX($M2436:$S2436,AC2436+1),INDEX($M2436:$S2436,AC2436)),"")</f>
        <v>120</v>
      </c>
      <c r="AH2436" s="17" cm="1">
        <f t="array" ref="AH2436">IFERROR(IF(J2436="Level",INDEX($M2436:$S2436,AD2436+1),INDEX($M2436:$S2436,AD2436)),"")</f>
        <v>120</v>
      </c>
      <c r="AI2436" s="17" cm="1">
        <f t="array" ref="AI2436">IFERROR(INDEX($M2436:$S2436,AE2436),"")</f>
        <v>120</v>
      </c>
      <c r="AJ2436" s="17" t="str" cm="1">
        <f t="array" ref="AJ2436">IFERROR(INDEX($M2436:$S2436,AF2436),"")</f>
        <v/>
      </c>
      <c r="AK2436" s="17" cm="1">
        <f t="array" ref="AK2436">IFERROR(IF(J2436="Level",INDEX($T2436:$Z2436,AC2436+1),INDEX($T2436:$Z2436,AC2436)),"")</f>
        <v>2</v>
      </c>
      <c r="AL2436" s="17" cm="1">
        <f t="array" ref="AL2436">IFERROR(IF(J2436="Level",INDEX($T2436:$Z2436,AD2436+1),INDEX($T2436:$Z2436,AD2436)),"")</f>
        <v>1</v>
      </c>
      <c r="AM2436" s="17" cm="1">
        <f t="array" ref="AM2436">IFERROR(INDEX($T2436:$Z2436,AE2436),"")</f>
        <v>4</v>
      </c>
      <c r="AN2436" s="17" t="str" cm="1">
        <f t="array" ref="AN2436">IFERROR(INDEX($T2436:$Z2436,AF2436),"")</f>
        <v/>
      </c>
    </row>
    <row r="2437" spans="1:40" ht="25.5" x14ac:dyDescent="0.2">
      <c r="A2437" s="17" t="str">
        <f t="shared" si="228"/>
        <v>BA Classical Studies with Employment Experience Abroad: UFA4CTHCTH12</v>
      </c>
      <c r="B2437" s="11" t="s">
        <v>1278</v>
      </c>
      <c r="C2437" s="11" t="s">
        <v>31936</v>
      </c>
      <c r="D2437" s="11" t="s">
        <v>1279</v>
      </c>
      <c r="E2437" s="11" t="s">
        <v>172</v>
      </c>
      <c r="F2437" s="11" t="s">
        <v>76</v>
      </c>
      <c r="G2437" s="11" t="s">
        <v>32712</v>
      </c>
      <c r="H2437" s="11" t="s">
        <v>77</v>
      </c>
      <c r="I2437" s="11">
        <v>3</v>
      </c>
      <c r="J2437" s="11" t="s">
        <v>78</v>
      </c>
      <c r="K2437" s="11" t="s">
        <v>32713</v>
      </c>
      <c r="L2437" s="11">
        <v>120</v>
      </c>
      <c r="M2437" s="11">
        <v>0</v>
      </c>
      <c r="N2437" s="11">
        <v>120</v>
      </c>
      <c r="O2437" s="11">
        <v>120</v>
      </c>
      <c r="P2437" s="11">
        <v>120</v>
      </c>
      <c r="Q2437" s="11">
        <v>0</v>
      </c>
      <c r="R2437" s="11">
        <v>120</v>
      </c>
      <c r="S2437" s="11">
        <v>120</v>
      </c>
      <c r="T2437" s="11">
        <v>0</v>
      </c>
      <c r="U2437" s="11">
        <v>2</v>
      </c>
      <c r="V2437" s="11">
        <v>1</v>
      </c>
      <c r="W2437" s="11">
        <v>4</v>
      </c>
      <c r="X2437" s="11">
        <v>0</v>
      </c>
      <c r="Y2437" s="11">
        <v>2</v>
      </c>
      <c r="Z2437" s="11">
        <v>1</v>
      </c>
      <c r="AA2437" s="12" t="s">
        <v>32958</v>
      </c>
      <c r="AB2437" s="17" t="str">
        <f t="shared" si="229"/>
        <v>Programme: BA Classical Studies with Employment Experience Abroad</v>
      </c>
      <c r="AC2437" s="17">
        <f t="shared" si="230"/>
        <v>2</v>
      </c>
      <c r="AD2437" s="17">
        <f t="shared" si="231"/>
        <v>3</v>
      </c>
      <c r="AE2437" s="17">
        <f t="shared" si="232"/>
        <v>4</v>
      </c>
      <c r="AF2437" s="17" t="str">
        <f t="shared" si="233"/>
        <v/>
      </c>
      <c r="AG2437" s="17" cm="1">
        <f t="array" ref="AG2437">IFERROR(IF(J2437="Level",INDEX($M2437:$S2437,AC2437+1),INDEX($M2437:$S2437,AC2437)),"")</f>
        <v>120</v>
      </c>
      <c r="AH2437" s="17" cm="1">
        <f t="array" ref="AH2437">IFERROR(IF(J2437="Level",INDEX($M2437:$S2437,AD2437+1),INDEX($M2437:$S2437,AD2437)),"")</f>
        <v>120</v>
      </c>
      <c r="AI2437" s="17" cm="1">
        <f t="array" ref="AI2437">IFERROR(INDEX($M2437:$S2437,AE2437),"")</f>
        <v>120</v>
      </c>
      <c r="AJ2437" s="17" t="str" cm="1">
        <f t="array" ref="AJ2437">IFERROR(INDEX($M2437:$S2437,AF2437),"")</f>
        <v/>
      </c>
      <c r="AK2437" s="17" cm="1">
        <f t="array" ref="AK2437">IFERROR(IF(J2437="Level",INDEX($T2437:$Z2437,AC2437+1),INDEX($T2437:$Z2437,AC2437)),"")</f>
        <v>2</v>
      </c>
      <c r="AL2437" s="17" cm="1">
        <f t="array" ref="AL2437">IFERROR(IF(J2437="Level",INDEX($T2437:$Z2437,AD2437+1),INDEX($T2437:$Z2437,AD2437)),"")</f>
        <v>1</v>
      </c>
      <c r="AM2437" s="17" cm="1">
        <f t="array" ref="AM2437">IFERROR(INDEX($T2437:$Z2437,AE2437),"")</f>
        <v>4</v>
      </c>
      <c r="AN2437" s="17" t="str" cm="1">
        <f t="array" ref="AN2437">IFERROR(INDEX($T2437:$Z2437,AF2437),"")</f>
        <v/>
      </c>
    </row>
    <row r="2438" spans="1:40" x14ac:dyDescent="0.2">
      <c r="A2438" s="17" t="str">
        <f t="shared" si="228"/>
        <v>BA Classics with Employment Experience: UFA4CTHCTH13</v>
      </c>
      <c r="B2438" s="11" t="s">
        <v>1280</v>
      </c>
      <c r="C2438" s="11" t="s">
        <v>31936</v>
      </c>
      <c r="D2438" s="11" t="s">
        <v>1281</v>
      </c>
      <c r="E2438" s="11" t="s">
        <v>172</v>
      </c>
      <c r="F2438" s="11" t="s">
        <v>76</v>
      </c>
      <c r="G2438" s="11" t="s">
        <v>32712</v>
      </c>
      <c r="H2438" s="11" t="s">
        <v>77</v>
      </c>
      <c r="I2438" s="11">
        <v>3</v>
      </c>
      <c r="J2438" s="11" t="s">
        <v>78</v>
      </c>
      <c r="K2438" s="11" t="s">
        <v>32713</v>
      </c>
      <c r="L2438" s="11">
        <v>120</v>
      </c>
      <c r="M2438" s="11">
        <v>0</v>
      </c>
      <c r="N2438" s="11">
        <v>120</v>
      </c>
      <c r="O2438" s="11">
        <v>120</v>
      </c>
      <c r="P2438" s="11">
        <v>120</v>
      </c>
      <c r="Q2438" s="11">
        <v>0</v>
      </c>
      <c r="R2438" s="11">
        <v>120</v>
      </c>
      <c r="S2438" s="11">
        <v>120</v>
      </c>
      <c r="T2438" s="11">
        <v>0</v>
      </c>
      <c r="U2438" s="11">
        <v>2</v>
      </c>
      <c r="V2438" s="11">
        <v>1</v>
      </c>
      <c r="W2438" s="11">
        <v>4</v>
      </c>
      <c r="X2438" s="11">
        <v>0</v>
      </c>
      <c r="Y2438" s="11">
        <v>2</v>
      </c>
      <c r="Z2438" s="11">
        <v>1</v>
      </c>
      <c r="AA2438" s="12" t="s">
        <v>32958</v>
      </c>
      <c r="AB2438" s="17" t="str">
        <f t="shared" si="229"/>
        <v>Programme: BA Classics with Employment Experience</v>
      </c>
      <c r="AC2438" s="17">
        <f t="shared" si="230"/>
        <v>2</v>
      </c>
      <c r="AD2438" s="17">
        <f t="shared" si="231"/>
        <v>3</v>
      </c>
      <c r="AE2438" s="17">
        <f t="shared" si="232"/>
        <v>4</v>
      </c>
      <c r="AF2438" s="17" t="str">
        <f t="shared" si="233"/>
        <v/>
      </c>
      <c r="AG2438" s="17" cm="1">
        <f t="array" ref="AG2438">IFERROR(IF(J2438="Level",INDEX($M2438:$S2438,AC2438+1),INDEX($M2438:$S2438,AC2438)),"")</f>
        <v>120</v>
      </c>
      <c r="AH2438" s="17" cm="1">
        <f t="array" ref="AH2438">IFERROR(IF(J2438="Level",INDEX($M2438:$S2438,AD2438+1),INDEX($M2438:$S2438,AD2438)),"")</f>
        <v>120</v>
      </c>
      <c r="AI2438" s="17" cm="1">
        <f t="array" ref="AI2438">IFERROR(INDEX($M2438:$S2438,AE2438),"")</f>
        <v>120</v>
      </c>
      <c r="AJ2438" s="17" t="str" cm="1">
        <f t="array" ref="AJ2438">IFERROR(INDEX($M2438:$S2438,AF2438),"")</f>
        <v/>
      </c>
      <c r="AK2438" s="17" cm="1">
        <f t="array" ref="AK2438">IFERROR(IF(J2438="Level",INDEX($T2438:$Z2438,AC2438+1),INDEX($T2438:$Z2438,AC2438)),"")</f>
        <v>2</v>
      </c>
      <c r="AL2438" s="17" cm="1">
        <f t="array" ref="AL2438">IFERROR(IF(J2438="Level",INDEX($T2438:$Z2438,AD2438+1),INDEX($T2438:$Z2438,AD2438)),"")</f>
        <v>1</v>
      </c>
      <c r="AM2438" s="17" cm="1">
        <f t="array" ref="AM2438">IFERROR(INDEX($T2438:$Z2438,AE2438),"")</f>
        <v>4</v>
      </c>
      <c r="AN2438" s="17" t="str" cm="1">
        <f t="array" ref="AN2438">IFERROR(INDEX($T2438:$Z2438,AF2438),"")</f>
        <v/>
      </c>
    </row>
    <row r="2439" spans="1:40" x14ac:dyDescent="0.2">
      <c r="A2439" s="17" t="str">
        <f t="shared" si="228"/>
        <v>BA Classics with Employment Experience Abroad: UFA4CTHCTH14</v>
      </c>
      <c r="B2439" s="11" t="s">
        <v>1282</v>
      </c>
      <c r="C2439" s="11" t="s">
        <v>31936</v>
      </c>
      <c r="D2439" s="11" t="s">
        <v>1283</v>
      </c>
      <c r="E2439" s="11" t="s">
        <v>172</v>
      </c>
      <c r="F2439" s="11" t="s">
        <v>76</v>
      </c>
      <c r="G2439" s="11" t="s">
        <v>32712</v>
      </c>
      <c r="H2439" s="11" t="s">
        <v>77</v>
      </c>
      <c r="I2439" s="11">
        <v>3</v>
      </c>
      <c r="J2439" s="11" t="s">
        <v>78</v>
      </c>
      <c r="K2439" s="11" t="s">
        <v>32713</v>
      </c>
      <c r="L2439" s="11">
        <v>120</v>
      </c>
      <c r="M2439" s="11">
        <v>0</v>
      </c>
      <c r="N2439" s="11">
        <v>120</v>
      </c>
      <c r="O2439" s="11">
        <v>120</v>
      </c>
      <c r="P2439" s="11">
        <v>120</v>
      </c>
      <c r="Q2439" s="11">
        <v>0</v>
      </c>
      <c r="R2439" s="11">
        <v>120</v>
      </c>
      <c r="S2439" s="11">
        <v>120</v>
      </c>
      <c r="T2439" s="11">
        <v>0</v>
      </c>
      <c r="U2439" s="11">
        <v>2</v>
      </c>
      <c r="V2439" s="11">
        <v>1</v>
      </c>
      <c r="W2439" s="11">
        <v>4</v>
      </c>
      <c r="X2439" s="11">
        <v>0</v>
      </c>
      <c r="Y2439" s="11">
        <v>2</v>
      </c>
      <c r="Z2439" s="11">
        <v>1</v>
      </c>
      <c r="AA2439" s="12" t="s">
        <v>32958</v>
      </c>
      <c r="AB2439" s="17" t="str">
        <f t="shared" si="229"/>
        <v>Programme: BA Classics with Employment Experience Abroad</v>
      </c>
      <c r="AC2439" s="17">
        <f t="shared" si="230"/>
        <v>2</v>
      </c>
      <c r="AD2439" s="17">
        <f t="shared" si="231"/>
        <v>3</v>
      </c>
      <c r="AE2439" s="17">
        <f t="shared" si="232"/>
        <v>4</v>
      </c>
      <c r="AF2439" s="17" t="str">
        <f t="shared" si="233"/>
        <v/>
      </c>
      <c r="AG2439" s="17" cm="1">
        <f t="array" ref="AG2439">IFERROR(IF(J2439="Level",INDEX($M2439:$S2439,AC2439+1),INDEX($M2439:$S2439,AC2439)),"")</f>
        <v>120</v>
      </c>
      <c r="AH2439" s="17" cm="1">
        <f t="array" ref="AH2439">IFERROR(IF(J2439="Level",INDEX($M2439:$S2439,AD2439+1),INDEX($M2439:$S2439,AD2439)),"")</f>
        <v>120</v>
      </c>
      <c r="AI2439" s="17" cm="1">
        <f t="array" ref="AI2439">IFERROR(INDEX($M2439:$S2439,AE2439),"")</f>
        <v>120</v>
      </c>
      <c r="AJ2439" s="17" t="str" cm="1">
        <f t="array" ref="AJ2439">IFERROR(INDEX($M2439:$S2439,AF2439),"")</f>
        <v/>
      </c>
      <c r="AK2439" s="17" cm="1">
        <f t="array" ref="AK2439">IFERROR(IF(J2439="Level",INDEX($T2439:$Z2439,AC2439+1),INDEX($T2439:$Z2439,AC2439)),"")</f>
        <v>2</v>
      </c>
      <c r="AL2439" s="17" cm="1">
        <f t="array" ref="AL2439">IFERROR(IF(J2439="Level",INDEX($T2439:$Z2439,AD2439+1),INDEX($T2439:$Z2439,AD2439)),"")</f>
        <v>1</v>
      </c>
      <c r="AM2439" s="17" cm="1">
        <f t="array" ref="AM2439">IFERROR(INDEX($T2439:$Z2439,AE2439),"")</f>
        <v>4</v>
      </c>
      <c r="AN2439" s="17" t="str" cm="1">
        <f t="array" ref="AN2439">IFERROR(INDEX($T2439:$Z2439,AF2439),"")</f>
        <v/>
      </c>
    </row>
    <row r="2440" spans="1:40" x14ac:dyDescent="0.2">
      <c r="A2440" s="17" t="str">
        <f t="shared" si="228"/>
        <v>BA Ancient History with Employment Experience: UFA4CTHCTH15</v>
      </c>
      <c r="B2440" s="11" t="s">
        <v>1284</v>
      </c>
      <c r="C2440" s="11" t="s">
        <v>31936</v>
      </c>
      <c r="D2440" s="11" t="s">
        <v>1285</v>
      </c>
      <c r="E2440" s="11" t="s">
        <v>172</v>
      </c>
      <c r="F2440" s="11" t="s">
        <v>76</v>
      </c>
      <c r="G2440" s="11" t="s">
        <v>32712</v>
      </c>
      <c r="H2440" s="11" t="s">
        <v>77</v>
      </c>
      <c r="I2440" s="11">
        <v>3</v>
      </c>
      <c r="J2440" s="11" t="s">
        <v>78</v>
      </c>
      <c r="K2440" s="11" t="s">
        <v>32713</v>
      </c>
      <c r="L2440" s="11">
        <v>120</v>
      </c>
      <c r="M2440" s="11">
        <v>0</v>
      </c>
      <c r="N2440" s="11">
        <v>120</v>
      </c>
      <c r="O2440" s="11">
        <v>120</v>
      </c>
      <c r="P2440" s="11">
        <v>120</v>
      </c>
      <c r="Q2440" s="11">
        <v>0</v>
      </c>
      <c r="R2440" s="11">
        <v>120</v>
      </c>
      <c r="S2440" s="11">
        <v>120</v>
      </c>
      <c r="T2440" s="11">
        <v>0</v>
      </c>
      <c r="U2440" s="11">
        <v>2</v>
      </c>
      <c r="V2440" s="11">
        <v>1</v>
      </c>
      <c r="W2440" s="11">
        <v>4</v>
      </c>
      <c r="X2440" s="11">
        <v>0</v>
      </c>
      <c r="Y2440" s="11">
        <v>2</v>
      </c>
      <c r="Z2440" s="11">
        <v>1</v>
      </c>
      <c r="AA2440" s="12" t="s">
        <v>32958</v>
      </c>
      <c r="AB2440" s="17" t="str">
        <f t="shared" si="229"/>
        <v>Programme: BA Ancient History with Employment Experience</v>
      </c>
      <c r="AC2440" s="17">
        <f t="shared" si="230"/>
        <v>2</v>
      </c>
      <c r="AD2440" s="17">
        <f t="shared" si="231"/>
        <v>3</v>
      </c>
      <c r="AE2440" s="17">
        <f t="shared" si="232"/>
        <v>4</v>
      </c>
      <c r="AF2440" s="17" t="str">
        <f t="shared" si="233"/>
        <v/>
      </c>
      <c r="AG2440" s="17" cm="1">
        <f t="array" ref="AG2440">IFERROR(IF(J2440="Level",INDEX($M2440:$S2440,AC2440+1),INDEX($M2440:$S2440,AC2440)),"")</f>
        <v>120</v>
      </c>
      <c r="AH2440" s="17" cm="1">
        <f t="array" ref="AH2440">IFERROR(IF(J2440="Level",INDEX($M2440:$S2440,AD2440+1),INDEX($M2440:$S2440,AD2440)),"")</f>
        <v>120</v>
      </c>
      <c r="AI2440" s="17" cm="1">
        <f t="array" ref="AI2440">IFERROR(INDEX($M2440:$S2440,AE2440),"")</f>
        <v>120</v>
      </c>
      <c r="AJ2440" s="17" t="str" cm="1">
        <f t="array" ref="AJ2440">IFERROR(INDEX($M2440:$S2440,AF2440),"")</f>
        <v/>
      </c>
      <c r="AK2440" s="17" cm="1">
        <f t="array" ref="AK2440">IFERROR(IF(J2440="Level",INDEX($T2440:$Z2440,AC2440+1),INDEX($T2440:$Z2440,AC2440)),"")</f>
        <v>2</v>
      </c>
      <c r="AL2440" s="17" cm="1">
        <f t="array" ref="AL2440">IFERROR(IF(J2440="Level",INDEX($T2440:$Z2440,AD2440+1),INDEX($T2440:$Z2440,AD2440)),"")</f>
        <v>1</v>
      </c>
      <c r="AM2440" s="17" cm="1">
        <f t="array" ref="AM2440">IFERROR(INDEX($T2440:$Z2440,AE2440),"")</f>
        <v>4</v>
      </c>
      <c r="AN2440" s="17" t="str" cm="1">
        <f t="array" ref="AN2440">IFERROR(INDEX($T2440:$Z2440,AF2440),"")</f>
        <v/>
      </c>
    </row>
    <row r="2441" spans="1:40" x14ac:dyDescent="0.2">
      <c r="A2441" s="17" t="str">
        <f t="shared" si="228"/>
        <v>BA Ancient History with Employment Experience Abroad: UFA4CTHCTH16</v>
      </c>
      <c r="B2441" s="11" t="s">
        <v>1286</v>
      </c>
      <c r="C2441" s="11" t="s">
        <v>31936</v>
      </c>
      <c r="D2441" s="11" t="s">
        <v>1287</v>
      </c>
      <c r="E2441" s="11" t="s">
        <v>172</v>
      </c>
      <c r="F2441" s="11" t="s">
        <v>76</v>
      </c>
      <c r="G2441" s="11" t="s">
        <v>32712</v>
      </c>
      <c r="H2441" s="11" t="s">
        <v>77</v>
      </c>
      <c r="I2441" s="11">
        <v>3</v>
      </c>
      <c r="J2441" s="11" t="s">
        <v>78</v>
      </c>
      <c r="K2441" s="11" t="s">
        <v>32713</v>
      </c>
      <c r="L2441" s="11">
        <v>120</v>
      </c>
      <c r="M2441" s="11">
        <v>0</v>
      </c>
      <c r="N2441" s="11">
        <v>120</v>
      </c>
      <c r="O2441" s="11">
        <v>120</v>
      </c>
      <c r="P2441" s="11">
        <v>120</v>
      </c>
      <c r="Q2441" s="11">
        <v>0</v>
      </c>
      <c r="R2441" s="11">
        <v>120</v>
      </c>
      <c r="S2441" s="11">
        <v>120</v>
      </c>
      <c r="T2441" s="11">
        <v>0</v>
      </c>
      <c r="U2441" s="11">
        <v>2</v>
      </c>
      <c r="V2441" s="11">
        <v>1</v>
      </c>
      <c r="W2441" s="11">
        <v>4</v>
      </c>
      <c r="X2441" s="11">
        <v>0</v>
      </c>
      <c r="Y2441" s="11">
        <v>2</v>
      </c>
      <c r="Z2441" s="11">
        <v>1</v>
      </c>
      <c r="AA2441" s="12" t="s">
        <v>32958</v>
      </c>
      <c r="AB2441" s="17" t="str">
        <f t="shared" si="229"/>
        <v>Programme: BA Ancient History with Employment Experience Abroad</v>
      </c>
      <c r="AC2441" s="17">
        <f t="shared" si="230"/>
        <v>2</v>
      </c>
      <c r="AD2441" s="17">
        <f t="shared" si="231"/>
        <v>3</v>
      </c>
      <c r="AE2441" s="17">
        <f t="shared" si="232"/>
        <v>4</v>
      </c>
      <c r="AF2441" s="17" t="str">
        <f t="shared" si="233"/>
        <v/>
      </c>
      <c r="AG2441" s="17" cm="1">
        <f t="array" ref="AG2441">IFERROR(IF(J2441="Level",INDEX($M2441:$S2441,AC2441+1),INDEX($M2441:$S2441,AC2441)),"")</f>
        <v>120</v>
      </c>
      <c r="AH2441" s="17" cm="1">
        <f t="array" ref="AH2441">IFERROR(IF(J2441="Level",INDEX($M2441:$S2441,AD2441+1),INDEX($M2441:$S2441,AD2441)),"")</f>
        <v>120</v>
      </c>
      <c r="AI2441" s="17" cm="1">
        <f t="array" ref="AI2441">IFERROR(INDEX($M2441:$S2441,AE2441),"")</f>
        <v>120</v>
      </c>
      <c r="AJ2441" s="17" t="str" cm="1">
        <f t="array" ref="AJ2441">IFERROR(INDEX($M2441:$S2441,AF2441),"")</f>
        <v/>
      </c>
      <c r="AK2441" s="17" cm="1">
        <f t="array" ref="AK2441">IFERROR(IF(J2441="Level",INDEX($T2441:$Z2441,AC2441+1),INDEX($T2441:$Z2441,AC2441)),"")</f>
        <v>2</v>
      </c>
      <c r="AL2441" s="17" cm="1">
        <f t="array" ref="AL2441">IFERROR(IF(J2441="Level",INDEX($T2441:$Z2441,AD2441+1),INDEX($T2441:$Z2441,AD2441)),"")</f>
        <v>1</v>
      </c>
      <c r="AM2441" s="17" cm="1">
        <f t="array" ref="AM2441">IFERROR(INDEX($T2441:$Z2441,AE2441),"")</f>
        <v>4</v>
      </c>
      <c r="AN2441" s="17" t="str" cm="1">
        <f t="array" ref="AN2441">IFERROR(INDEX($T2441:$Z2441,AF2441),"")</f>
        <v/>
      </c>
    </row>
    <row r="2442" spans="1:40" ht="25.5" x14ac:dyDescent="0.2">
      <c r="A2442" s="17" t="str">
        <f t="shared" si="228"/>
        <v>BA Classical Studies and Theology with Employment Experience: UFA4CTHCTH17</v>
      </c>
      <c r="B2442" s="11" t="s">
        <v>1288</v>
      </c>
      <c r="C2442" s="11" t="s">
        <v>31936</v>
      </c>
      <c r="D2442" s="11" t="s">
        <v>1289</v>
      </c>
      <c r="E2442" s="11" t="s">
        <v>172</v>
      </c>
      <c r="F2442" s="11" t="s">
        <v>76</v>
      </c>
      <c r="G2442" s="11" t="s">
        <v>32712</v>
      </c>
      <c r="H2442" s="11" t="s">
        <v>77</v>
      </c>
      <c r="I2442" s="11">
        <v>3</v>
      </c>
      <c r="J2442" s="11" t="s">
        <v>78</v>
      </c>
      <c r="K2442" s="11" t="s">
        <v>32713</v>
      </c>
      <c r="L2442" s="11">
        <v>120</v>
      </c>
      <c r="M2442" s="11">
        <v>0</v>
      </c>
      <c r="N2442" s="11">
        <v>120</v>
      </c>
      <c r="O2442" s="11">
        <v>120</v>
      </c>
      <c r="P2442" s="11">
        <v>120</v>
      </c>
      <c r="Q2442" s="11">
        <v>0</v>
      </c>
      <c r="R2442" s="11">
        <v>120</v>
      </c>
      <c r="S2442" s="11">
        <v>120</v>
      </c>
      <c r="T2442" s="11">
        <v>0</v>
      </c>
      <c r="U2442" s="11">
        <v>2</v>
      </c>
      <c r="V2442" s="11">
        <v>1</v>
      </c>
      <c r="W2442" s="11">
        <v>4</v>
      </c>
      <c r="X2442" s="11">
        <v>0</v>
      </c>
      <c r="Y2442" s="11">
        <v>2</v>
      </c>
      <c r="Z2442" s="11">
        <v>1</v>
      </c>
      <c r="AA2442" s="12" t="s">
        <v>32958</v>
      </c>
      <c r="AB2442" s="17" t="str">
        <f t="shared" si="229"/>
        <v>Programme: BA Classical Studies and Theology with Employment Experience</v>
      </c>
      <c r="AC2442" s="17">
        <f t="shared" si="230"/>
        <v>2</v>
      </c>
      <c r="AD2442" s="17">
        <f t="shared" si="231"/>
        <v>3</v>
      </c>
      <c r="AE2442" s="17">
        <f t="shared" si="232"/>
        <v>4</v>
      </c>
      <c r="AF2442" s="17" t="str">
        <f t="shared" si="233"/>
        <v/>
      </c>
      <c r="AG2442" s="17" cm="1">
        <f t="array" ref="AG2442">IFERROR(IF(J2442="Level",INDEX($M2442:$S2442,AC2442+1),INDEX($M2442:$S2442,AC2442)),"")</f>
        <v>120</v>
      </c>
      <c r="AH2442" s="17" cm="1">
        <f t="array" ref="AH2442">IFERROR(IF(J2442="Level",INDEX($M2442:$S2442,AD2442+1),INDEX($M2442:$S2442,AD2442)),"")</f>
        <v>120</v>
      </c>
      <c r="AI2442" s="17" cm="1">
        <f t="array" ref="AI2442">IFERROR(INDEX($M2442:$S2442,AE2442),"")</f>
        <v>120</v>
      </c>
      <c r="AJ2442" s="17" t="str" cm="1">
        <f t="array" ref="AJ2442">IFERROR(INDEX($M2442:$S2442,AF2442),"")</f>
        <v/>
      </c>
      <c r="AK2442" s="17" cm="1">
        <f t="array" ref="AK2442">IFERROR(IF(J2442="Level",INDEX($T2442:$Z2442,AC2442+1),INDEX($T2442:$Z2442,AC2442)),"")</f>
        <v>2</v>
      </c>
      <c r="AL2442" s="17" cm="1">
        <f t="array" ref="AL2442">IFERROR(IF(J2442="Level",INDEX($T2442:$Z2442,AD2442+1),INDEX($T2442:$Z2442,AD2442)),"")</f>
        <v>1</v>
      </c>
      <c r="AM2442" s="17" cm="1">
        <f t="array" ref="AM2442">IFERROR(INDEX($T2442:$Z2442,AE2442),"")</f>
        <v>4</v>
      </c>
      <c r="AN2442" s="17" t="str" cm="1">
        <f t="array" ref="AN2442">IFERROR(INDEX($T2442:$Z2442,AF2442),"")</f>
        <v/>
      </c>
    </row>
    <row r="2443" spans="1:40" ht="25.5" x14ac:dyDescent="0.2">
      <c r="A2443" s="17" t="str">
        <f t="shared" si="228"/>
        <v>BA Classical Studies and Theology with Employment Experience Abroad: UFA4CTHCTH18</v>
      </c>
      <c r="B2443" s="11" t="s">
        <v>1290</v>
      </c>
      <c r="C2443" s="11" t="s">
        <v>31936</v>
      </c>
      <c r="D2443" s="11" t="s">
        <v>1291</v>
      </c>
      <c r="E2443" s="11" t="s">
        <v>172</v>
      </c>
      <c r="F2443" s="11" t="s">
        <v>76</v>
      </c>
      <c r="G2443" s="11" t="s">
        <v>32712</v>
      </c>
      <c r="H2443" s="11" t="s">
        <v>77</v>
      </c>
      <c r="I2443" s="11">
        <v>3</v>
      </c>
      <c r="J2443" s="11" t="s">
        <v>78</v>
      </c>
      <c r="K2443" s="11" t="s">
        <v>32713</v>
      </c>
      <c r="L2443" s="11">
        <v>120</v>
      </c>
      <c r="M2443" s="11">
        <v>0</v>
      </c>
      <c r="N2443" s="11">
        <v>120</v>
      </c>
      <c r="O2443" s="11">
        <v>120</v>
      </c>
      <c r="P2443" s="11">
        <v>120</v>
      </c>
      <c r="Q2443" s="11">
        <v>0</v>
      </c>
      <c r="R2443" s="11">
        <v>120</v>
      </c>
      <c r="S2443" s="11">
        <v>120</v>
      </c>
      <c r="T2443" s="11">
        <v>0</v>
      </c>
      <c r="U2443" s="11">
        <v>2</v>
      </c>
      <c r="V2443" s="11">
        <v>1</v>
      </c>
      <c r="W2443" s="11">
        <v>4</v>
      </c>
      <c r="X2443" s="11">
        <v>0</v>
      </c>
      <c r="Y2443" s="11">
        <v>2</v>
      </c>
      <c r="Z2443" s="11">
        <v>1</v>
      </c>
      <c r="AA2443" s="12" t="s">
        <v>32958</v>
      </c>
      <c r="AB2443" s="17" t="str">
        <f t="shared" si="229"/>
        <v>Programme: BA Classical Studies and Theology with Employment Experience Abroad</v>
      </c>
      <c r="AC2443" s="17">
        <f t="shared" si="230"/>
        <v>2</v>
      </c>
      <c r="AD2443" s="17">
        <f t="shared" si="231"/>
        <v>3</v>
      </c>
      <c r="AE2443" s="17">
        <f t="shared" si="232"/>
        <v>4</v>
      </c>
      <c r="AF2443" s="17" t="str">
        <f t="shared" si="233"/>
        <v/>
      </c>
      <c r="AG2443" s="17" cm="1">
        <f t="array" ref="AG2443">IFERROR(IF(J2443="Level",INDEX($M2443:$S2443,AC2443+1),INDEX($M2443:$S2443,AC2443)),"")</f>
        <v>120</v>
      </c>
      <c r="AH2443" s="17" cm="1">
        <f t="array" ref="AH2443">IFERROR(IF(J2443="Level",INDEX($M2443:$S2443,AD2443+1),INDEX($M2443:$S2443,AD2443)),"")</f>
        <v>120</v>
      </c>
      <c r="AI2443" s="17" cm="1">
        <f t="array" ref="AI2443">IFERROR(INDEX($M2443:$S2443,AE2443),"")</f>
        <v>120</v>
      </c>
      <c r="AJ2443" s="17" t="str" cm="1">
        <f t="array" ref="AJ2443">IFERROR(INDEX($M2443:$S2443,AF2443),"")</f>
        <v/>
      </c>
      <c r="AK2443" s="17" cm="1">
        <f t="array" ref="AK2443">IFERROR(IF(J2443="Level",INDEX($T2443:$Z2443,AC2443+1),INDEX($T2443:$Z2443,AC2443)),"")</f>
        <v>2</v>
      </c>
      <c r="AL2443" s="17" cm="1">
        <f t="array" ref="AL2443">IFERROR(IF(J2443="Level",INDEX($T2443:$Z2443,AD2443+1),INDEX($T2443:$Z2443,AD2443)),"")</f>
        <v>1</v>
      </c>
      <c r="AM2443" s="17" cm="1">
        <f t="array" ref="AM2443">IFERROR(INDEX($T2443:$Z2443,AE2443),"")</f>
        <v>4</v>
      </c>
      <c r="AN2443" s="17" t="str" cm="1">
        <f t="array" ref="AN2443">IFERROR(INDEX($T2443:$Z2443,AF2443),"")</f>
        <v/>
      </c>
    </row>
    <row r="2444" spans="1:40" x14ac:dyDescent="0.2">
      <c r="A2444" s="17" t="str">
        <f t="shared" si="228"/>
        <v>BA Greek and Roman Studies with Study Abroad: UFA4CTHCTH19</v>
      </c>
      <c r="B2444" s="11" t="s">
        <v>1292</v>
      </c>
      <c r="C2444" s="11" t="s">
        <v>31936</v>
      </c>
      <c r="D2444" s="11" t="s">
        <v>1293</v>
      </c>
      <c r="E2444" s="11" t="s">
        <v>172</v>
      </c>
      <c r="F2444" s="11" t="s">
        <v>76</v>
      </c>
      <c r="G2444" s="11" t="s">
        <v>32712</v>
      </c>
      <c r="H2444" s="11" t="s">
        <v>77</v>
      </c>
      <c r="I2444" s="11">
        <v>3</v>
      </c>
      <c r="J2444" s="11" t="s">
        <v>78</v>
      </c>
      <c r="K2444" s="11" t="s">
        <v>32713</v>
      </c>
      <c r="L2444" s="11">
        <v>120</v>
      </c>
      <c r="M2444" s="11">
        <v>0</v>
      </c>
      <c r="N2444" s="11">
        <v>120</v>
      </c>
      <c r="O2444" s="11">
        <v>120</v>
      </c>
      <c r="P2444" s="11">
        <v>120</v>
      </c>
      <c r="Q2444" s="11">
        <v>0</v>
      </c>
      <c r="R2444" s="11">
        <v>120</v>
      </c>
      <c r="S2444" s="11">
        <v>120</v>
      </c>
      <c r="T2444" s="11">
        <v>0</v>
      </c>
      <c r="U2444" s="11">
        <v>2</v>
      </c>
      <c r="V2444" s="11">
        <v>1</v>
      </c>
      <c r="W2444" s="11">
        <v>4</v>
      </c>
      <c r="X2444" s="11">
        <v>0</v>
      </c>
      <c r="Y2444" s="11">
        <v>2</v>
      </c>
      <c r="Z2444" s="11">
        <v>1</v>
      </c>
      <c r="AA2444" s="12" t="s">
        <v>32958</v>
      </c>
      <c r="AB2444" s="17" t="str">
        <f t="shared" si="229"/>
        <v>Programme: BA Greek and Roman Studies with Study Abroad</v>
      </c>
      <c r="AC2444" s="17">
        <f t="shared" si="230"/>
        <v>2</v>
      </c>
      <c r="AD2444" s="17">
        <f t="shared" si="231"/>
        <v>3</v>
      </c>
      <c r="AE2444" s="17">
        <f t="shared" si="232"/>
        <v>4</v>
      </c>
      <c r="AF2444" s="17" t="str">
        <f t="shared" si="233"/>
        <v/>
      </c>
      <c r="AG2444" s="17" cm="1">
        <f t="array" ref="AG2444">IFERROR(IF(J2444="Level",INDEX($M2444:$S2444,AC2444+1),INDEX($M2444:$S2444,AC2444)),"")</f>
        <v>120</v>
      </c>
      <c r="AH2444" s="17" cm="1">
        <f t="array" ref="AH2444">IFERROR(IF(J2444="Level",INDEX($M2444:$S2444,AD2444+1),INDEX($M2444:$S2444,AD2444)),"")</f>
        <v>120</v>
      </c>
      <c r="AI2444" s="17" cm="1">
        <f t="array" ref="AI2444">IFERROR(INDEX($M2444:$S2444,AE2444),"")</f>
        <v>120</v>
      </c>
      <c r="AJ2444" s="17" t="str" cm="1">
        <f t="array" ref="AJ2444">IFERROR(INDEX($M2444:$S2444,AF2444),"")</f>
        <v/>
      </c>
      <c r="AK2444" s="17" cm="1">
        <f t="array" ref="AK2444">IFERROR(IF(J2444="Level",INDEX($T2444:$Z2444,AC2444+1),INDEX($T2444:$Z2444,AC2444)),"")</f>
        <v>2</v>
      </c>
      <c r="AL2444" s="17" cm="1">
        <f t="array" ref="AL2444">IFERROR(IF(J2444="Level",INDEX($T2444:$Z2444,AD2444+1),INDEX($T2444:$Z2444,AD2444)),"")</f>
        <v>1</v>
      </c>
      <c r="AM2444" s="17" cm="1">
        <f t="array" ref="AM2444">IFERROR(INDEX($T2444:$Z2444,AE2444),"")</f>
        <v>4</v>
      </c>
      <c r="AN2444" s="17" t="str" cm="1">
        <f t="array" ref="AN2444">IFERROR(INDEX($T2444:$Z2444,AF2444),"")</f>
        <v/>
      </c>
    </row>
    <row r="2445" spans="1:40" ht="25.5" x14ac:dyDescent="0.2">
      <c r="A2445" s="17" t="str">
        <f t="shared" si="228"/>
        <v>BA Greek and Roman Studies with Employment Experience: UFA4CTHCTH20</v>
      </c>
      <c r="B2445" s="11" t="s">
        <v>1294</v>
      </c>
      <c r="C2445" s="11" t="s">
        <v>31936</v>
      </c>
      <c r="D2445" s="11" t="s">
        <v>1295</v>
      </c>
      <c r="E2445" s="11" t="s">
        <v>172</v>
      </c>
      <c r="F2445" s="11" t="s">
        <v>76</v>
      </c>
      <c r="G2445" s="11" t="s">
        <v>32712</v>
      </c>
      <c r="H2445" s="11" t="s">
        <v>77</v>
      </c>
      <c r="I2445" s="11">
        <v>3</v>
      </c>
      <c r="J2445" s="11" t="s">
        <v>78</v>
      </c>
      <c r="K2445" s="11" t="s">
        <v>32713</v>
      </c>
      <c r="L2445" s="11">
        <v>120</v>
      </c>
      <c r="M2445" s="11">
        <v>0</v>
      </c>
      <c r="N2445" s="11">
        <v>120</v>
      </c>
      <c r="O2445" s="11">
        <v>120</v>
      </c>
      <c r="P2445" s="11">
        <v>120</v>
      </c>
      <c r="Q2445" s="11">
        <v>0</v>
      </c>
      <c r="R2445" s="11">
        <v>120</v>
      </c>
      <c r="S2445" s="11">
        <v>120</v>
      </c>
      <c r="T2445" s="11">
        <v>0</v>
      </c>
      <c r="U2445" s="11">
        <v>2</v>
      </c>
      <c r="V2445" s="11">
        <v>1</v>
      </c>
      <c r="W2445" s="11">
        <v>4</v>
      </c>
      <c r="X2445" s="11">
        <v>0</v>
      </c>
      <c r="Y2445" s="11">
        <v>2</v>
      </c>
      <c r="Z2445" s="11">
        <v>1</v>
      </c>
      <c r="AA2445" s="12" t="s">
        <v>32958</v>
      </c>
      <c r="AB2445" s="17" t="str">
        <f t="shared" si="229"/>
        <v>Programme: BA Greek and Roman Studies with Employment Experience</v>
      </c>
      <c r="AC2445" s="17">
        <f t="shared" si="230"/>
        <v>2</v>
      </c>
      <c r="AD2445" s="17">
        <f t="shared" si="231"/>
        <v>3</v>
      </c>
      <c r="AE2445" s="17">
        <f t="shared" si="232"/>
        <v>4</v>
      </c>
      <c r="AF2445" s="17" t="str">
        <f t="shared" si="233"/>
        <v/>
      </c>
      <c r="AG2445" s="17" cm="1">
        <f t="array" ref="AG2445">IFERROR(IF(J2445="Level",INDEX($M2445:$S2445,AC2445+1),INDEX($M2445:$S2445,AC2445)),"")</f>
        <v>120</v>
      </c>
      <c r="AH2445" s="17" cm="1">
        <f t="array" ref="AH2445">IFERROR(IF(J2445="Level",INDEX($M2445:$S2445,AD2445+1),INDEX($M2445:$S2445,AD2445)),"")</f>
        <v>120</v>
      </c>
      <c r="AI2445" s="17" cm="1">
        <f t="array" ref="AI2445">IFERROR(INDEX($M2445:$S2445,AE2445),"")</f>
        <v>120</v>
      </c>
      <c r="AJ2445" s="17" t="str" cm="1">
        <f t="array" ref="AJ2445">IFERROR(INDEX($M2445:$S2445,AF2445),"")</f>
        <v/>
      </c>
      <c r="AK2445" s="17" cm="1">
        <f t="array" ref="AK2445">IFERROR(IF(J2445="Level",INDEX($T2445:$Z2445,AC2445+1),INDEX($T2445:$Z2445,AC2445)),"")</f>
        <v>2</v>
      </c>
      <c r="AL2445" s="17" cm="1">
        <f t="array" ref="AL2445">IFERROR(IF(J2445="Level",INDEX($T2445:$Z2445,AD2445+1),INDEX($T2445:$Z2445,AD2445)),"")</f>
        <v>1</v>
      </c>
      <c r="AM2445" s="17" cm="1">
        <f t="array" ref="AM2445">IFERROR(INDEX($T2445:$Z2445,AE2445),"")</f>
        <v>4</v>
      </c>
      <c r="AN2445" s="17" t="str" cm="1">
        <f t="array" ref="AN2445">IFERROR(INDEX($T2445:$Z2445,AF2445),"")</f>
        <v/>
      </c>
    </row>
    <row r="2446" spans="1:40" ht="25.5" x14ac:dyDescent="0.2">
      <c r="A2446" s="17" t="str">
        <f t="shared" si="228"/>
        <v>BA Greek and Roman Studies with Employment Experience Abroad: UFA4CTHCTH21</v>
      </c>
      <c r="B2446" s="11" t="s">
        <v>1296</v>
      </c>
      <c r="C2446" s="11" t="s">
        <v>31936</v>
      </c>
      <c r="D2446" s="11" t="s">
        <v>1297</v>
      </c>
      <c r="E2446" s="11" t="s">
        <v>172</v>
      </c>
      <c r="F2446" s="11" t="s">
        <v>76</v>
      </c>
      <c r="G2446" s="11" t="s">
        <v>32712</v>
      </c>
      <c r="H2446" s="11" t="s">
        <v>77</v>
      </c>
      <c r="I2446" s="11">
        <v>3</v>
      </c>
      <c r="J2446" s="11" t="s">
        <v>78</v>
      </c>
      <c r="K2446" s="11" t="s">
        <v>32713</v>
      </c>
      <c r="L2446" s="11">
        <v>120</v>
      </c>
      <c r="M2446" s="11">
        <v>0</v>
      </c>
      <c r="N2446" s="11">
        <v>120</v>
      </c>
      <c r="O2446" s="11">
        <v>120</v>
      </c>
      <c r="P2446" s="11">
        <v>120</v>
      </c>
      <c r="Q2446" s="11">
        <v>0</v>
      </c>
      <c r="R2446" s="11">
        <v>120</v>
      </c>
      <c r="S2446" s="11">
        <v>120</v>
      </c>
      <c r="T2446" s="11">
        <v>0</v>
      </c>
      <c r="U2446" s="11">
        <v>2</v>
      </c>
      <c r="V2446" s="11">
        <v>1</v>
      </c>
      <c r="W2446" s="11">
        <v>4</v>
      </c>
      <c r="X2446" s="11">
        <v>0</v>
      </c>
      <c r="Y2446" s="11">
        <v>2</v>
      </c>
      <c r="Z2446" s="11">
        <v>1</v>
      </c>
      <c r="AA2446" s="12" t="s">
        <v>32958</v>
      </c>
      <c r="AB2446" s="17" t="str">
        <f t="shared" si="229"/>
        <v>Programme: BA Greek and Roman Studies with Employment Experience Abroad</v>
      </c>
      <c r="AC2446" s="17">
        <f t="shared" si="230"/>
        <v>2</v>
      </c>
      <c r="AD2446" s="17">
        <f t="shared" si="231"/>
        <v>3</v>
      </c>
      <c r="AE2446" s="17">
        <f t="shared" si="232"/>
        <v>4</v>
      </c>
      <c r="AF2446" s="17" t="str">
        <f t="shared" si="233"/>
        <v/>
      </c>
      <c r="AG2446" s="17" cm="1">
        <f t="array" ref="AG2446">IFERROR(IF(J2446="Level",INDEX($M2446:$S2446,AC2446+1),INDEX($M2446:$S2446,AC2446)),"")</f>
        <v>120</v>
      </c>
      <c r="AH2446" s="17" cm="1">
        <f t="array" ref="AH2446">IFERROR(IF(J2446="Level",INDEX($M2446:$S2446,AD2446+1),INDEX($M2446:$S2446,AD2446)),"")</f>
        <v>120</v>
      </c>
      <c r="AI2446" s="17" cm="1">
        <f t="array" ref="AI2446">IFERROR(INDEX($M2446:$S2446,AE2446),"")</f>
        <v>120</v>
      </c>
      <c r="AJ2446" s="17" t="str" cm="1">
        <f t="array" ref="AJ2446">IFERROR(INDEX($M2446:$S2446,AF2446),"")</f>
        <v/>
      </c>
      <c r="AK2446" s="17" cm="1">
        <f t="array" ref="AK2446">IFERROR(IF(J2446="Level",INDEX($T2446:$Z2446,AC2446+1),INDEX($T2446:$Z2446,AC2446)),"")</f>
        <v>2</v>
      </c>
      <c r="AL2446" s="17" cm="1">
        <f t="array" ref="AL2446">IFERROR(IF(J2446="Level",INDEX($T2446:$Z2446,AD2446+1),INDEX($T2446:$Z2446,AD2446)),"")</f>
        <v>1</v>
      </c>
      <c r="AM2446" s="17" cm="1">
        <f t="array" ref="AM2446">IFERROR(INDEX($T2446:$Z2446,AE2446),"")</f>
        <v>4</v>
      </c>
      <c r="AN2446" s="17" t="str" cm="1">
        <f t="array" ref="AN2446">IFERROR(INDEX($T2446:$Z2446,AF2446),"")</f>
        <v/>
      </c>
    </row>
    <row r="2447" spans="1:40" x14ac:dyDescent="0.2">
      <c r="A2447" s="17" t="str">
        <f t="shared" si="228"/>
        <v>BA Classical Studies and English with Study Abroad: UFA4CTHEGL01</v>
      </c>
      <c r="B2447" s="11" t="s">
        <v>1298</v>
      </c>
      <c r="C2447" s="11" t="s">
        <v>31936</v>
      </c>
      <c r="D2447" s="11" t="s">
        <v>1299</v>
      </c>
      <c r="E2447" s="11" t="s">
        <v>172</v>
      </c>
      <c r="F2447" s="11" t="s">
        <v>76</v>
      </c>
      <c r="G2447" s="11" t="s">
        <v>32712</v>
      </c>
      <c r="H2447" s="11" t="s">
        <v>77</v>
      </c>
      <c r="I2447" s="11">
        <v>3</v>
      </c>
      <c r="J2447" s="11" t="s">
        <v>78</v>
      </c>
      <c r="K2447" s="11" t="s">
        <v>32713</v>
      </c>
      <c r="L2447" s="11">
        <v>120</v>
      </c>
      <c r="M2447" s="11">
        <v>0</v>
      </c>
      <c r="N2447" s="11">
        <v>120</v>
      </c>
      <c r="O2447" s="11">
        <v>120</v>
      </c>
      <c r="P2447" s="11">
        <v>120</v>
      </c>
      <c r="Q2447" s="11">
        <v>0</v>
      </c>
      <c r="R2447" s="11">
        <v>120</v>
      </c>
      <c r="S2447" s="11">
        <v>120</v>
      </c>
      <c r="T2447" s="11">
        <v>0</v>
      </c>
      <c r="U2447" s="11">
        <v>2</v>
      </c>
      <c r="V2447" s="11">
        <v>1</v>
      </c>
      <c r="W2447" s="11">
        <v>4</v>
      </c>
      <c r="X2447" s="11">
        <v>0</v>
      </c>
      <c r="Y2447" s="11">
        <v>2</v>
      </c>
      <c r="Z2447" s="11">
        <v>1</v>
      </c>
      <c r="AA2447" s="12" t="s">
        <v>32958</v>
      </c>
      <c r="AB2447" s="17" t="str">
        <f t="shared" si="229"/>
        <v>Programme: BA Classical Studies and English with Study Abroad</v>
      </c>
      <c r="AC2447" s="17">
        <f t="shared" si="230"/>
        <v>2</v>
      </c>
      <c r="AD2447" s="17">
        <f t="shared" si="231"/>
        <v>3</v>
      </c>
      <c r="AE2447" s="17">
        <f t="shared" si="232"/>
        <v>4</v>
      </c>
      <c r="AF2447" s="17" t="str">
        <f t="shared" si="233"/>
        <v/>
      </c>
      <c r="AG2447" s="17" cm="1">
        <f t="array" ref="AG2447">IFERROR(IF(J2447="Level",INDEX($M2447:$S2447,AC2447+1),INDEX($M2447:$S2447,AC2447)),"")</f>
        <v>120</v>
      </c>
      <c r="AH2447" s="17" cm="1">
        <f t="array" ref="AH2447">IFERROR(IF(J2447="Level",INDEX($M2447:$S2447,AD2447+1),INDEX($M2447:$S2447,AD2447)),"")</f>
        <v>120</v>
      </c>
      <c r="AI2447" s="17" cm="1">
        <f t="array" ref="AI2447">IFERROR(INDEX($M2447:$S2447,AE2447),"")</f>
        <v>120</v>
      </c>
      <c r="AJ2447" s="17" t="str" cm="1">
        <f t="array" ref="AJ2447">IFERROR(INDEX($M2447:$S2447,AF2447),"")</f>
        <v/>
      </c>
      <c r="AK2447" s="17" cm="1">
        <f t="array" ref="AK2447">IFERROR(IF(J2447="Level",INDEX($T2447:$Z2447,AC2447+1),INDEX($T2447:$Z2447,AC2447)),"")</f>
        <v>2</v>
      </c>
      <c r="AL2447" s="17" cm="1">
        <f t="array" ref="AL2447">IFERROR(IF(J2447="Level",INDEX($T2447:$Z2447,AD2447+1),INDEX($T2447:$Z2447,AD2447)),"")</f>
        <v>1</v>
      </c>
      <c r="AM2447" s="17" cm="1">
        <f t="array" ref="AM2447">IFERROR(INDEX($T2447:$Z2447,AE2447),"")</f>
        <v>4</v>
      </c>
      <c r="AN2447" s="17" t="str" cm="1">
        <f t="array" ref="AN2447">IFERROR(INDEX($T2447:$Z2447,AF2447),"")</f>
        <v/>
      </c>
    </row>
    <row r="2448" spans="1:40" ht="25.5" x14ac:dyDescent="0.2">
      <c r="A2448" s="17" t="str">
        <f t="shared" si="228"/>
        <v>BA Classical Studies and English with Employment Experience: UFA4CTHEGL02</v>
      </c>
      <c r="B2448" s="11" t="s">
        <v>1300</v>
      </c>
      <c r="C2448" s="11" t="s">
        <v>31936</v>
      </c>
      <c r="D2448" s="11" t="s">
        <v>1301</v>
      </c>
      <c r="E2448" s="11" t="s">
        <v>172</v>
      </c>
      <c r="F2448" s="11" t="s">
        <v>76</v>
      </c>
      <c r="G2448" s="11" t="s">
        <v>32712</v>
      </c>
      <c r="H2448" s="11" t="s">
        <v>77</v>
      </c>
      <c r="I2448" s="11">
        <v>3</v>
      </c>
      <c r="J2448" s="11" t="s">
        <v>78</v>
      </c>
      <c r="K2448" s="11" t="s">
        <v>32713</v>
      </c>
      <c r="L2448" s="11">
        <v>120</v>
      </c>
      <c r="M2448" s="11">
        <v>0</v>
      </c>
      <c r="N2448" s="11">
        <v>120</v>
      </c>
      <c r="O2448" s="11">
        <v>120</v>
      </c>
      <c r="P2448" s="11">
        <v>120</v>
      </c>
      <c r="Q2448" s="11">
        <v>0</v>
      </c>
      <c r="R2448" s="11">
        <v>120</v>
      </c>
      <c r="S2448" s="11">
        <v>120</v>
      </c>
      <c r="T2448" s="11">
        <v>0</v>
      </c>
      <c r="U2448" s="11">
        <v>2</v>
      </c>
      <c r="V2448" s="11">
        <v>1</v>
      </c>
      <c r="W2448" s="11">
        <v>4</v>
      </c>
      <c r="X2448" s="11">
        <v>0</v>
      </c>
      <c r="Y2448" s="11">
        <v>2</v>
      </c>
      <c r="Z2448" s="11">
        <v>1</v>
      </c>
      <c r="AA2448" s="12" t="s">
        <v>32958</v>
      </c>
      <c r="AB2448" s="17" t="str">
        <f t="shared" si="229"/>
        <v>Programme: BA Classical Studies and English with Employment Experience</v>
      </c>
      <c r="AC2448" s="17">
        <f t="shared" si="230"/>
        <v>2</v>
      </c>
      <c r="AD2448" s="17">
        <f t="shared" si="231"/>
        <v>3</v>
      </c>
      <c r="AE2448" s="17">
        <f t="shared" si="232"/>
        <v>4</v>
      </c>
      <c r="AF2448" s="17" t="str">
        <f t="shared" si="233"/>
        <v/>
      </c>
      <c r="AG2448" s="17" cm="1">
        <f t="array" ref="AG2448">IFERROR(IF(J2448="Level",INDEX($M2448:$S2448,AC2448+1),INDEX($M2448:$S2448,AC2448)),"")</f>
        <v>120</v>
      </c>
      <c r="AH2448" s="17" cm="1">
        <f t="array" ref="AH2448">IFERROR(IF(J2448="Level",INDEX($M2448:$S2448,AD2448+1),INDEX($M2448:$S2448,AD2448)),"")</f>
        <v>120</v>
      </c>
      <c r="AI2448" s="17" cm="1">
        <f t="array" ref="AI2448">IFERROR(INDEX($M2448:$S2448,AE2448),"")</f>
        <v>120</v>
      </c>
      <c r="AJ2448" s="17" t="str" cm="1">
        <f t="array" ref="AJ2448">IFERROR(INDEX($M2448:$S2448,AF2448),"")</f>
        <v/>
      </c>
      <c r="AK2448" s="17" cm="1">
        <f t="array" ref="AK2448">IFERROR(IF(J2448="Level",INDEX($T2448:$Z2448,AC2448+1),INDEX($T2448:$Z2448,AC2448)),"")</f>
        <v>2</v>
      </c>
      <c r="AL2448" s="17" cm="1">
        <f t="array" ref="AL2448">IFERROR(IF(J2448="Level",INDEX($T2448:$Z2448,AD2448+1),INDEX($T2448:$Z2448,AD2448)),"")</f>
        <v>1</v>
      </c>
      <c r="AM2448" s="17" cm="1">
        <f t="array" ref="AM2448">IFERROR(INDEX($T2448:$Z2448,AE2448),"")</f>
        <v>4</v>
      </c>
      <c r="AN2448" s="17" t="str" cm="1">
        <f t="array" ref="AN2448">IFERROR(INDEX($T2448:$Z2448,AF2448),"")</f>
        <v/>
      </c>
    </row>
    <row r="2449" spans="1:40" ht="25.5" x14ac:dyDescent="0.2">
      <c r="A2449" s="17" t="str">
        <f t="shared" si="228"/>
        <v>BA Classical Studies and English with Employment Experience Abroad: UFA4CTHEGL03</v>
      </c>
      <c r="B2449" s="11" t="s">
        <v>1302</v>
      </c>
      <c r="C2449" s="11" t="s">
        <v>31936</v>
      </c>
      <c r="D2449" s="11" t="s">
        <v>1303</v>
      </c>
      <c r="E2449" s="11" t="s">
        <v>172</v>
      </c>
      <c r="F2449" s="11" t="s">
        <v>76</v>
      </c>
      <c r="G2449" s="11" t="s">
        <v>32712</v>
      </c>
      <c r="H2449" s="11" t="s">
        <v>77</v>
      </c>
      <c r="I2449" s="11">
        <v>3</v>
      </c>
      <c r="J2449" s="11" t="s">
        <v>78</v>
      </c>
      <c r="K2449" s="11" t="s">
        <v>32713</v>
      </c>
      <c r="L2449" s="11">
        <v>120</v>
      </c>
      <c r="M2449" s="11">
        <v>0</v>
      </c>
      <c r="N2449" s="11">
        <v>120</v>
      </c>
      <c r="O2449" s="11">
        <v>120</v>
      </c>
      <c r="P2449" s="11">
        <v>120</v>
      </c>
      <c r="Q2449" s="11">
        <v>0</v>
      </c>
      <c r="R2449" s="11">
        <v>120</v>
      </c>
      <c r="S2449" s="11">
        <v>120</v>
      </c>
      <c r="T2449" s="11">
        <v>0</v>
      </c>
      <c r="U2449" s="11">
        <v>2</v>
      </c>
      <c r="V2449" s="11">
        <v>1</v>
      </c>
      <c r="W2449" s="11">
        <v>4</v>
      </c>
      <c r="X2449" s="11">
        <v>0</v>
      </c>
      <c r="Y2449" s="11">
        <v>2</v>
      </c>
      <c r="Z2449" s="11">
        <v>1</v>
      </c>
      <c r="AA2449" s="12" t="s">
        <v>32958</v>
      </c>
      <c r="AB2449" s="17" t="str">
        <f t="shared" si="229"/>
        <v>Programme: BA Classical Studies and English with Employment Experience Abroad</v>
      </c>
      <c r="AC2449" s="17">
        <f t="shared" si="230"/>
        <v>2</v>
      </c>
      <c r="AD2449" s="17">
        <f t="shared" si="231"/>
        <v>3</v>
      </c>
      <c r="AE2449" s="17">
        <f t="shared" si="232"/>
        <v>4</v>
      </c>
      <c r="AF2449" s="17" t="str">
        <f t="shared" si="233"/>
        <v/>
      </c>
      <c r="AG2449" s="17" cm="1">
        <f t="array" ref="AG2449">IFERROR(IF(J2449="Level",INDEX($M2449:$S2449,AC2449+1),INDEX($M2449:$S2449,AC2449)),"")</f>
        <v>120</v>
      </c>
      <c r="AH2449" s="17" cm="1">
        <f t="array" ref="AH2449">IFERROR(IF(J2449="Level",INDEX($M2449:$S2449,AD2449+1),INDEX($M2449:$S2449,AD2449)),"")</f>
        <v>120</v>
      </c>
      <c r="AI2449" s="17" cm="1">
        <f t="array" ref="AI2449">IFERROR(INDEX($M2449:$S2449,AE2449),"")</f>
        <v>120</v>
      </c>
      <c r="AJ2449" s="17" t="str" cm="1">
        <f t="array" ref="AJ2449">IFERROR(INDEX($M2449:$S2449,AF2449),"")</f>
        <v/>
      </c>
      <c r="AK2449" s="17" cm="1">
        <f t="array" ref="AK2449">IFERROR(IF(J2449="Level",INDEX($T2449:$Z2449,AC2449+1),INDEX($T2449:$Z2449,AC2449)),"")</f>
        <v>2</v>
      </c>
      <c r="AL2449" s="17" cm="1">
        <f t="array" ref="AL2449">IFERROR(IF(J2449="Level",INDEX($T2449:$Z2449,AD2449+1),INDEX($T2449:$Z2449,AD2449)),"")</f>
        <v>1</v>
      </c>
      <c r="AM2449" s="17" cm="1">
        <f t="array" ref="AM2449">IFERROR(INDEX($T2449:$Z2449,AE2449),"")</f>
        <v>4</v>
      </c>
      <c r="AN2449" s="17" t="str" cm="1">
        <f t="array" ref="AN2449">IFERROR(INDEX($T2449:$Z2449,AF2449),"")</f>
        <v/>
      </c>
    </row>
    <row r="2450" spans="1:40" x14ac:dyDescent="0.2">
      <c r="A2450" s="17" t="str">
        <f t="shared" si="228"/>
        <v>BA Ancient History and Archaeology with Study Abroad: UFA4CTHGOA01</v>
      </c>
      <c r="B2450" s="11" t="s">
        <v>1304</v>
      </c>
      <c r="C2450" s="11" t="s">
        <v>31936</v>
      </c>
      <c r="D2450" s="11" t="s">
        <v>1305</v>
      </c>
      <c r="E2450" s="11" t="s">
        <v>172</v>
      </c>
      <c r="F2450" s="11" t="s">
        <v>76</v>
      </c>
      <c r="G2450" s="11" t="s">
        <v>32712</v>
      </c>
      <c r="H2450" s="11" t="s">
        <v>77</v>
      </c>
      <c r="I2450" s="11">
        <v>3</v>
      </c>
      <c r="J2450" s="11" t="s">
        <v>78</v>
      </c>
      <c r="K2450" s="11" t="s">
        <v>32713</v>
      </c>
      <c r="L2450" s="11">
        <v>120</v>
      </c>
      <c r="M2450" s="11">
        <v>0</v>
      </c>
      <c r="N2450" s="11">
        <v>120</v>
      </c>
      <c r="O2450" s="11">
        <v>120</v>
      </c>
      <c r="P2450" s="11">
        <v>120</v>
      </c>
      <c r="Q2450" s="11">
        <v>0</v>
      </c>
      <c r="R2450" s="11">
        <v>120</v>
      </c>
      <c r="S2450" s="11">
        <v>120</v>
      </c>
      <c r="T2450" s="11">
        <v>0</v>
      </c>
      <c r="U2450" s="11">
        <v>2</v>
      </c>
      <c r="V2450" s="11">
        <v>1</v>
      </c>
      <c r="W2450" s="11">
        <v>4</v>
      </c>
      <c r="X2450" s="11">
        <v>0</v>
      </c>
      <c r="Y2450" s="11">
        <v>2</v>
      </c>
      <c r="Z2450" s="11">
        <v>1</v>
      </c>
      <c r="AA2450" s="12" t="s">
        <v>32958</v>
      </c>
      <c r="AB2450" s="17" t="str">
        <f t="shared" si="229"/>
        <v>Programme: BA Ancient History and Archaeology with Study Abroad</v>
      </c>
      <c r="AC2450" s="17">
        <f t="shared" si="230"/>
        <v>2</v>
      </c>
      <c r="AD2450" s="17">
        <f t="shared" si="231"/>
        <v>3</v>
      </c>
      <c r="AE2450" s="17">
        <f t="shared" si="232"/>
        <v>4</v>
      </c>
      <c r="AF2450" s="17" t="str">
        <f t="shared" si="233"/>
        <v/>
      </c>
      <c r="AG2450" s="17" cm="1">
        <f t="array" ref="AG2450">IFERROR(IF(J2450="Level",INDEX($M2450:$S2450,AC2450+1),INDEX($M2450:$S2450,AC2450)),"")</f>
        <v>120</v>
      </c>
      <c r="AH2450" s="17" cm="1">
        <f t="array" ref="AH2450">IFERROR(IF(J2450="Level",INDEX($M2450:$S2450,AD2450+1),INDEX($M2450:$S2450,AD2450)),"")</f>
        <v>120</v>
      </c>
      <c r="AI2450" s="17" cm="1">
        <f t="array" ref="AI2450">IFERROR(INDEX($M2450:$S2450,AE2450),"")</f>
        <v>120</v>
      </c>
      <c r="AJ2450" s="17" t="str" cm="1">
        <f t="array" ref="AJ2450">IFERROR(INDEX($M2450:$S2450,AF2450),"")</f>
        <v/>
      </c>
      <c r="AK2450" s="17" cm="1">
        <f t="array" ref="AK2450">IFERROR(IF(J2450="Level",INDEX($T2450:$Z2450,AC2450+1),INDEX($T2450:$Z2450,AC2450)),"")</f>
        <v>2</v>
      </c>
      <c r="AL2450" s="17" cm="1">
        <f t="array" ref="AL2450">IFERROR(IF(J2450="Level",INDEX($T2450:$Z2450,AD2450+1),INDEX($T2450:$Z2450,AD2450)),"")</f>
        <v>1</v>
      </c>
      <c r="AM2450" s="17" cm="1">
        <f t="array" ref="AM2450">IFERROR(INDEX($T2450:$Z2450,AE2450),"")</f>
        <v>4</v>
      </c>
      <c r="AN2450" s="17" t="str" cm="1">
        <f t="array" ref="AN2450">IFERROR(INDEX($T2450:$Z2450,AF2450),"")</f>
        <v/>
      </c>
    </row>
    <row r="2451" spans="1:40" x14ac:dyDescent="0.2">
      <c r="A2451" s="17" t="str">
        <f t="shared" si="228"/>
        <v>BA Classical Studies and Philosophy with Study Abroad: UFA4CTHHPS01</v>
      </c>
      <c r="B2451" s="11" t="s">
        <v>1306</v>
      </c>
      <c r="C2451" s="11" t="s">
        <v>31936</v>
      </c>
      <c r="D2451" s="11" t="s">
        <v>1307</v>
      </c>
      <c r="E2451" s="11" t="s">
        <v>172</v>
      </c>
      <c r="F2451" s="11" t="s">
        <v>76</v>
      </c>
      <c r="G2451" s="11" t="s">
        <v>32712</v>
      </c>
      <c r="H2451" s="11" t="s">
        <v>77</v>
      </c>
      <c r="I2451" s="11">
        <v>3</v>
      </c>
      <c r="J2451" s="11" t="s">
        <v>78</v>
      </c>
      <c r="K2451" s="11" t="s">
        <v>32713</v>
      </c>
      <c r="L2451" s="11">
        <v>120</v>
      </c>
      <c r="M2451" s="11">
        <v>0</v>
      </c>
      <c r="N2451" s="11">
        <v>120</v>
      </c>
      <c r="O2451" s="11">
        <v>120</v>
      </c>
      <c r="P2451" s="11">
        <v>120</v>
      </c>
      <c r="Q2451" s="11">
        <v>0</v>
      </c>
      <c r="R2451" s="11">
        <v>120</v>
      </c>
      <c r="S2451" s="11">
        <v>120</v>
      </c>
      <c r="T2451" s="11">
        <v>0</v>
      </c>
      <c r="U2451" s="11">
        <v>2</v>
      </c>
      <c r="V2451" s="11">
        <v>1</v>
      </c>
      <c r="W2451" s="11">
        <v>4</v>
      </c>
      <c r="X2451" s="11">
        <v>0</v>
      </c>
      <c r="Y2451" s="11">
        <v>2</v>
      </c>
      <c r="Z2451" s="11">
        <v>1</v>
      </c>
      <c r="AA2451" s="12" t="s">
        <v>32958</v>
      </c>
      <c r="AB2451" s="17" t="str">
        <f t="shared" si="229"/>
        <v>Programme: BA Classical Studies and Philosophy with Study Abroad</v>
      </c>
      <c r="AC2451" s="17">
        <f t="shared" si="230"/>
        <v>2</v>
      </c>
      <c r="AD2451" s="17">
        <f t="shared" si="231"/>
        <v>3</v>
      </c>
      <c r="AE2451" s="17">
        <f t="shared" si="232"/>
        <v>4</v>
      </c>
      <c r="AF2451" s="17" t="str">
        <f t="shared" si="233"/>
        <v/>
      </c>
      <c r="AG2451" s="17" cm="1">
        <f t="array" ref="AG2451">IFERROR(IF(J2451="Level",INDEX($M2451:$S2451,AC2451+1),INDEX($M2451:$S2451,AC2451)),"")</f>
        <v>120</v>
      </c>
      <c r="AH2451" s="17" cm="1">
        <f t="array" ref="AH2451">IFERROR(IF(J2451="Level",INDEX($M2451:$S2451,AD2451+1),INDEX($M2451:$S2451,AD2451)),"")</f>
        <v>120</v>
      </c>
      <c r="AI2451" s="17" cm="1">
        <f t="array" ref="AI2451">IFERROR(INDEX($M2451:$S2451,AE2451),"")</f>
        <v>120</v>
      </c>
      <c r="AJ2451" s="17" t="str" cm="1">
        <f t="array" ref="AJ2451">IFERROR(INDEX($M2451:$S2451,AF2451),"")</f>
        <v/>
      </c>
      <c r="AK2451" s="17" cm="1">
        <f t="array" ref="AK2451">IFERROR(IF(J2451="Level",INDEX($T2451:$Z2451,AC2451+1),INDEX($T2451:$Z2451,AC2451)),"")</f>
        <v>2</v>
      </c>
      <c r="AL2451" s="17" cm="1">
        <f t="array" ref="AL2451">IFERROR(IF(J2451="Level",INDEX($T2451:$Z2451,AD2451+1),INDEX($T2451:$Z2451,AD2451)),"")</f>
        <v>1</v>
      </c>
      <c r="AM2451" s="17" cm="1">
        <f t="array" ref="AM2451">IFERROR(INDEX($T2451:$Z2451,AE2451),"")</f>
        <v>4</v>
      </c>
      <c r="AN2451" s="17" t="str" cm="1">
        <f t="array" ref="AN2451">IFERROR(INDEX($T2451:$Z2451,AF2451),"")</f>
        <v/>
      </c>
    </row>
    <row r="2452" spans="1:40" ht="25.5" x14ac:dyDescent="0.2">
      <c r="A2452" s="17" t="str">
        <f t="shared" si="228"/>
        <v>BA Ancient History and Archaeology with Employment Experience: UFA4CTHHPS02</v>
      </c>
      <c r="B2452" s="11" t="s">
        <v>1308</v>
      </c>
      <c r="C2452" s="11" t="s">
        <v>31936</v>
      </c>
      <c r="D2452" s="11" t="s">
        <v>1309</v>
      </c>
      <c r="E2452" s="11" t="s">
        <v>172</v>
      </c>
      <c r="F2452" s="11" t="s">
        <v>76</v>
      </c>
      <c r="G2452" s="11" t="s">
        <v>32712</v>
      </c>
      <c r="H2452" s="11" t="s">
        <v>77</v>
      </c>
      <c r="I2452" s="11">
        <v>3</v>
      </c>
      <c r="J2452" s="11" t="s">
        <v>78</v>
      </c>
      <c r="K2452" s="11" t="s">
        <v>32713</v>
      </c>
      <c r="L2452" s="11">
        <v>120</v>
      </c>
      <c r="M2452" s="11">
        <v>0</v>
      </c>
      <c r="N2452" s="11">
        <v>120</v>
      </c>
      <c r="O2452" s="11">
        <v>120</v>
      </c>
      <c r="P2452" s="11">
        <v>120</v>
      </c>
      <c r="Q2452" s="11">
        <v>0</v>
      </c>
      <c r="R2452" s="11">
        <v>120</v>
      </c>
      <c r="S2452" s="11">
        <v>120</v>
      </c>
      <c r="T2452" s="11">
        <v>0</v>
      </c>
      <c r="U2452" s="11">
        <v>2</v>
      </c>
      <c r="V2452" s="11">
        <v>1</v>
      </c>
      <c r="W2452" s="11">
        <v>4</v>
      </c>
      <c r="X2452" s="11">
        <v>0</v>
      </c>
      <c r="Y2452" s="11">
        <v>2</v>
      </c>
      <c r="Z2452" s="11">
        <v>1</v>
      </c>
      <c r="AA2452" s="12" t="s">
        <v>32958</v>
      </c>
      <c r="AB2452" s="17" t="str">
        <f t="shared" si="229"/>
        <v>Programme: BA Ancient History and Archaeology with Employment Experience</v>
      </c>
      <c r="AC2452" s="17">
        <f t="shared" si="230"/>
        <v>2</v>
      </c>
      <c r="AD2452" s="17">
        <f t="shared" si="231"/>
        <v>3</v>
      </c>
      <c r="AE2452" s="17">
        <f t="shared" si="232"/>
        <v>4</v>
      </c>
      <c r="AF2452" s="17" t="str">
        <f t="shared" si="233"/>
        <v/>
      </c>
      <c r="AG2452" s="17" cm="1">
        <f t="array" ref="AG2452">IFERROR(IF(J2452="Level",INDEX($M2452:$S2452,AC2452+1),INDEX($M2452:$S2452,AC2452)),"")</f>
        <v>120</v>
      </c>
      <c r="AH2452" s="17" cm="1">
        <f t="array" ref="AH2452">IFERROR(IF(J2452="Level",INDEX($M2452:$S2452,AD2452+1),INDEX($M2452:$S2452,AD2452)),"")</f>
        <v>120</v>
      </c>
      <c r="AI2452" s="17" cm="1">
        <f t="array" ref="AI2452">IFERROR(INDEX($M2452:$S2452,AE2452),"")</f>
        <v>120</v>
      </c>
      <c r="AJ2452" s="17" t="str" cm="1">
        <f t="array" ref="AJ2452">IFERROR(INDEX($M2452:$S2452,AF2452),"")</f>
        <v/>
      </c>
      <c r="AK2452" s="17" cm="1">
        <f t="array" ref="AK2452">IFERROR(IF(J2452="Level",INDEX($T2452:$Z2452,AC2452+1),INDEX($T2452:$Z2452,AC2452)),"")</f>
        <v>2</v>
      </c>
      <c r="AL2452" s="17" cm="1">
        <f t="array" ref="AL2452">IFERROR(IF(J2452="Level",INDEX($T2452:$Z2452,AD2452+1),INDEX($T2452:$Z2452,AD2452)),"")</f>
        <v>1</v>
      </c>
      <c r="AM2452" s="17" cm="1">
        <f t="array" ref="AM2452">IFERROR(INDEX($T2452:$Z2452,AE2452),"")</f>
        <v>4</v>
      </c>
      <c r="AN2452" s="17" t="str" cm="1">
        <f t="array" ref="AN2452">IFERROR(INDEX($T2452:$Z2452,AF2452),"")</f>
        <v/>
      </c>
    </row>
    <row r="2453" spans="1:40" ht="25.5" x14ac:dyDescent="0.2">
      <c r="A2453" s="17" t="str">
        <f t="shared" si="228"/>
        <v>BA Ancient History and Archaeology with Employment Experience Abroad: UFA4CTHHPS03</v>
      </c>
      <c r="B2453" s="11" t="s">
        <v>1310</v>
      </c>
      <c r="C2453" s="11" t="s">
        <v>31936</v>
      </c>
      <c r="D2453" s="11" t="s">
        <v>1311</v>
      </c>
      <c r="E2453" s="11" t="s">
        <v>172</v>
      </c>
      <c r="F2453" s="11" t="s">
        <v>76</v>
      </c>
      <c r="G2453" s="11" t="s">
        <v>32712</v>
      </c>
      <c r="H2453" s="11" t="s">
        <v>77</v>
      </c>
      <c r="I2453" s="11">
        <v>3</v>
      </c>
      <c r="J2453" s="11" t="s">
        <v>78</v>
      </c>
      <c r="K2453" s="11" t="s">
        <v>32713</v>
      </c>
      <c r="L2453" s="11">
        <v>120</v>
      </c>
      <c r="M2453" s="11">
        <v>0</v>
      </c>
      <c r="N2453" s="11">
        <v>120</v>
      </c>
      <c r="O2453" s="11">
        <v>120</v>
      </c>
      <c r="P2453" s="11">
        <v>120</v>
      </c>
      <c r="Q2453" s="11">
        <v>0</v>
      </c>
      <c r="R2453" s="11">
        <v>120</v>
      </c>
      <c r="S2453" s="11">
        <v>120</v>
      </c>
      <c r="T2453" s="11">
        <v>0</v>
      </c>
      <c r="U2453" s="11">
        <v>2</v>
      </c>
      <c r="V2453" s="11">
        <v>1</v>
      </c>
      <c r="W2453" s="11">
        <v>4</v>
      </c>
      <c r="X2453" s="11">
        <v>0</v>
      </c>
      <c r="Y2453" s="11">
        <v>2</v>
      </c>
      <c r="Z2453" s="11">
        <v>1</v>
      </c>
      <c r="AA2453" s="12" t="s">
        <v>32958</v>
      </c>
      <c r="AB2453" s="17" t="str">
        <f t="shared" si="229"/>
        <v>Programme: BA Ancient History and Archaeology with Employment Experience Abroad</v>
      </c>
      <c r="AC2453" s="17">
        <f t="shared" si="230"/>
        <v>2</v>
      </c>
      <c r="AD2453" s="17">
        <f t="shared" si="231"/>
        <v>3</v>
      </c>
      <c r="AE2453" s="17">
        <f t="shared" si="232"/>
        <v>4</v>
      </c>
      <c r="AF2453" s="17" t="str">
        <f t="shared" si="233"/>
        <v/>
      </c>
      <c r="AG2453" s="17" cm="1">
        <f t="array" ref="AG2453">IFERROR(IF(J2453="Level",INDEX($M2453:$S2453,AC2453+1),INDEX($M2453:$S2453,AC2453)),"")</f>
        <v>120</v>
      </c>
      <c r="AH2453" s="17" cm="1">
        <f t="array" ref="AH2453">IFERROR(IF(J2453="Level",INDEX($M2453:$S2453,AD2453+1),INDEX($M2453:$S2453,AD2453)),"")</f>
        <v>120</v>
      </c>
      <c r="AI2453" s="17" cm="1">
        <f t="array" ref="AI2453">IFERROR(INDEX($M2453:$S2453,AE2453),"")</f>
        <v>120</v>
      </c>
      <c r="AJ2453" s="17" t="str" cm="1">
        <f t="array" ref="AJ2453">IFERROR(INDEX($M2453:$S2453,AF2453),"")</f>
        <v/>
      </c>
      <c r="AK2453" s="17" cm="1">
        <f t="array" ref="AK2453">IFERROR(IF(J2453="Level",INDEX($T2453:$Z2453,AC2453+1),INDEX($T2453:$Z2453,AC2453)),"")</f>
        <v>2</v>
      </c>
      <c r="AL2453" s="17" cm="1">
        <f t="array" ref="AL2453">IFERROR(IF(J2453="Level",INDEX($T2453:$Z2453,AD2453+1),INDEX($T2453:$Z2453,AD2453)),"")</f>
        <v>1</v>
      </c>
      <c r="AM2453" s="17" cm="1">
        <f t="array" ref="AM2453">IFERROR(INDEX($T2453:$Z2453,AE2453),"")</f>
        <v>4</v>
      </c>
      <c r="AN2453" s="17" t="str" cm="1">
        <f t="array" ref="AN2453">IFERROR(INDEX($T2453:$Z2453,AF2453),"")</f>
        <v/>
      </c>
    </row>
    <row r="2454" spans="1:40" ht="25.5" x14ac:dyDescent="0.2">
      <c r="A2454" s="17" t="str">
        <f t="shared" si="228"/>
        <v>BA Classical Studies and Philosophy with Employment Experience: UFA4CTHHPS04</v>
      </c>
      <c r="B2454" s="11" t="s">
        <v>1312</v>
      </c>
      <c r="C2454" s="11" t="s">
        <v>31936</v>
      </c>
      <c r="D2454" s="11" t="s">
        <v>1313</v>
      </c>
      <c r="E2454" s="11" t="s">
        <v>172</v>
      </c>
      <c r="F2454" s="11" t="s">
        <v>76</v>
      </c>
      <c r="G2454" s="11" t="s">
        <v>32712</v>
      </c>
      <c r="H2454" s="11" t="s">
        <v>77</v>
      </c>
      <c r="I2454" s="11">
        <v>3</v>
      </c>
      <c r="J2454" s="11" t="s">
        <v>78</v>
      </c>
      <c r="K2454" s="11" t="s">
        <v>32713</v>
      </c>
      <c r="L2454" s="11">
        <v>120</v>
      </c>
      <c r="M2454" s="11">
        <v>0</v>
      </c>
      <c r="N2454" s="11">
        <v>120</v>
      </c>
      <c r="O2454" s="11">
        <v>120</v>
      </c>
      <c r="P2454" s="11">
        <v>120</v>
      </c>
      <c r="Q2454" s="11">
        <v>0</v>
      </c>
      <c r="R2454" s="11">
        <v>120</v>
      </c>
      <c r="S2454" s="11">
        <v>120</v>
      </c>
      <c r="T2454" s="11">
        <v>0</v>
      </c>
      <c r="U2454" s="11">
        <v>2</v>
      </c>
      <c r="V2454" s="11">
        <v>1</v>
      </c>
      <c r="W2454" s="11">
        <v>4</v>
      </c>
      <c r="X2454" s="11">
        <v>0</v>
      </c>
      <c r="Y2454" s="11">
        <v>2</v>
      </c>
      <c r="Z2454" s="11">
        <v>1</v>
      </c>
      <c r="AA2454" s="12" t="s">
        <v>32958</v>
      </c>
      <c r="AB2454" s="17" t="str">
        <f t="shared" si="229"/>
        <v>Programme: BA Classical Studies and Philosophy with Employment Experience</v>
      </c>
      <c r="AC2454" s="17">
        <f t="shared" si="230"/>
        <v>2</v>
      </c>
      <c r="AD2454" s="17">
        <f t="shared" si="231"/>
        <v>3</v>
      </c>
      <c r="AE2454" s="17">
        <f t="shared" si="232"/>
        <v>4</v>
      </c>
      <c r="AF2454" s="17" t="str">
        <f t="shared" si="233"/>
        <v/>
      </c>
      <c r="AG2454" s="17" cm="1">
        <f t="array" ref="AG2454">IFERROR(IF(J2454="Level",INDEX($M2454:$S2454,AC2454+1),INDEX($M2454:$S2454,AC2454)),"")</f>
        <v>120</v>
      </c>
      <c r="AH2454" s="17" cm="1">
        <f t="array" ref="AH2454">IFERROR(IF(J2454="Level",INDEX($M2454:$S2454,AD2454+1),INDEX($M2454:$S2454,AD2454)),"")</f>
        <v>120</v>
      </c>
      <c r="AI2454" s="17" cm="1">
        <f t="array" ref="AI2454">IFERROR(INDEX($M2454:$S2454,AE2454),"")</f>
        <v>120</v>
      </c>
      <c r="AJ2454" s="17" t="str" cm="1">
        <f t="array" ref="AJ2454">IFERROR(INDEX($M2454:$S2454,AF2454),"")</f>
        <v/>
      </c>
      <c r="AK2454" s="17" cm="1">
        <f t="array" ref="AK2454">IFERROR(IF(J2454="Level",INDEX($T2454:$Z2454,AC2454+1),INDEX($T2454:$Z2454,AC2454)),"")</f>
        <v>2</v>
      </c>
      <c r="AL2454" s="17" cm="1">
        <f t="array" ref="AL2454">IFERROR(IF(J2454="Level",INDEX($T2454:$Z2454,AD2454+1),INDEX($T2454:$Z2454,AD2454)),"")</f>
        <v>1</v>
      </c>
      <c r="AM2454" s="17" cm="1">
        <f t="array" ref="AM2454">IFERROR(INDEX($T2454:$Z2454,AE2454),"")</f>
        <v>4</v>
      </c>
      <c r="AN2454" s="17" t="str" cm="1">
        <f t="array" ref="AN2454">IFERROR(INDEX($T2454:$Z2454,AF2454),"")</f>
        <v/>
      </c>
    </row>
    <row r="2455" spans="1:40" ht="25.5" x14ac:dyDescent="0.2">
      <c r="A2455" s="17" t="str">
        <f t="shared" si="228"/>
        <v>BA Classical Studies and Philosophy with Employment Experience Abroad: UFA4CTHHPS05</v>
      </c>
      <c r="B2455" s="11" t="s">
        <v>1314</v>
      </c>
      <c r="C2455" s="11" t="s">
        <v>31936</v>
      </c>
      <c r="D2455" s="11" t="s">
        <v>1315</v>
      </c>
      <c r="E2455" s="11" t="s">
        <v>172</v>
      </c>
      <c r="F2455" s="11" t="s">
        <v>76</v>
      </c>
      <c r="G2455" s="11" t="s">
        <v>32712</v>
      </c>
      <c r="H2455" s="11" t="s">
        <v>77</v>
      </c>
      <c r="I2455" s="11">
        <v>3</v>
      </c>
      <c r="J2455" s="11" t="s">
        <v>78</v>
      </c>
      <c r="K2455" s="11" t="s">
        <v>32713</v>
      </c>
      <c r="L2455" s="11">
        <v>120</v>
      </c>
      <c r="M2455" s="11">
        <v>0</v>
      </c>
      <c r="N2455" s="11">
        <v>120</v>
      </c>
      <c r="O2455" s="11">
        <v>120</v>
      </c>
      <c r="P2455" s="11">
        <v>120</v>
      </c>
      <c r="Q2455" s="11">
        <v>0</v>
      </c>
      <c r="R2455" s="11">
        <v>120</v>
      </c>
      <c r="S2455" s="11">
        <v>120</v>
      </c>
      <c r="T2455" s="11">
        <v>0</v>
      </c>
      <c r="U2455" s="11">
        <v>2</v>
      </c>
      <c r="V2455" s="11">
        <v>1</v>
      </c>
      <c r="W2455" s="11">
        <v>4</v>
      </c>
      <c r="X2455" s="11">
        <v>0</v>
      </c>
      <c r="Y2455" s="11">
        <v>2</v>
      </c>
      <c r="Z2455" s="11">
        <v>1</v>
      </c>
      <c r="AA2455" s="12" t="s">
        <v>32958</v>
      </c>
      <c r="AB2455" s="17" t="str">
        <f t="shared" si="229"/>
        <v>Programme: BA Classical Studies and Philosophy with Employment Experience Abroad</v>
      </c>
      <c r="AC2455" s="17">
        <f t="shared" si="230"/>
        <v>2</v>
      </c>
      <c r="AD2455" s="17">
        <f t="shared" si="231"/>
        <v>3</v>
      </c>
      <c r="AE2455" s="17">
        <f t="shared" si="232"/>
        <v>4</v>
      </c>
      <c r="AF2455" s="17" t="str">
        <f t="shared" si="233"/>
        <v/>
      </c>
      <c r="AG2455" s="17" cm="1">
        <f t="array" ref="AG2455">IFERROR(IF(J2455="Level",INDEX($M2455:$S2455,AC2455+1),INDEX($M2455:$S2455,AC2455)),"")</f>
        <v>120</v>
      </c>
      <c r="AH2455" s="17" cm="1">
        <f t="array" ref="AH2455">IFERROR(IF(J2455="Level",INDEX($M2455:$S2455,AD2455+1),INDEX($M2455:$S2455,AD2455)),"")</f>
        <v>120</v>
      </c>
      <c r="AI2455" s="17" cm="1">
        <f t="array" ref="AI2455">IFERROR(INDEX($M2455:$S2455,AE2455),"")</f>
        <v>120</v>
      </c>
      <c r="AJ2455" s="17" t="str" cm="1">
        <f t="array" ref="AJ2455">IFERROR(INDEX($M2455:$S2455,AF2455),"")</f>
        <v/>
      </c>
      <c r="AK2455" s="17" cm="1">
        <f t="array" ref="AK2455">IFERROR(IF(J2455="Level",INDEX($T2455:$Z2455,AC2455+1),INDEX($T2455:$Z2455,AC2455)),"")</f>
        <v>2</v>
      </c>
      <c r="AL2455" s="17" cm="1">
        <f t="array" ref="AL2455">IFERROR(IF(J2455="Level",INDEX($T2455:$Z2455,AD2455+1),INDEX($T2455:$Z2455,AD2455)),"")</f>
        <v>1</v>
      </c>
      <c r="AM2455" s="17" cm="1">
        <f t="array" ref="AM2455">IFERROR(INDEX($T2455:$Z2455,AE2455),"")</f>
        <v>4</v>
      </c>
      <c r="AN2455" s="17" t="str" cm="1">
        <f t="array" ref="AN2455">IFERROR(INDEX($T2455:$Z2455,AF2455),"")</f>
        <v/>
      </c>
    </row>
    <row r="2456" spans="1:40" x14ac:dyDescent="0.2">
      <c r="A2456" s="17" t="str">
        <f t="shared" si="228"/>
        <v>BA Classical Studies and Modern Languages: UFA4CTHSML07</v>
      </c>
      <c r="B2456" s="11" t="s">
        <v>1316</v>
      </c>
      <c r="C2456" s="11" t="s">
        <v>31936</v>
      </c>
      <c r="D2456" s="11" t="s">
        <v>1317</v>
      </c>
      <c r="E2456" s="11" t="s">
        <v>172</v>
      </c>
      <c r="F2456" s="11" t="s">
        <v>76</v>
      </c>
      <c r="G2456" s="11" t="s">
        <v>32712</v>
      </c>
      <c r="H2456" s="11" t="s">
        <v>77</v>
      </c>
      <c r="I2456" s="11">
        <v>3</v>
      </c>
      <c r="J2456" s="11" t="s">
        <v>78</v>
      </c>
      <c r="K2456" s="11" t="s">
        <v>32713</v>
      </c>
      <c r="L2456" s="11">
        <v>120</v>
      </c>
      <c r="M2456" s="11">
        <v>0</v>
      </c>
      <c r="N2456" s="11">
        <v>120</v>
      </c>
      <c r="O2456" s="11">
        <v>120</v>
      </c>
      <c r="P2456" s="11">
        <v>120</v>
      </c>
      <c r="Q2456" s="11">
        <v>0</v>
      </c>
      <c r="R2456" s="11">
        <v>120</v>
      </c>
      <c r="S2456" s="11">
        <v>120</v>
      </c>
      <c r="T2456" s="11">
        <v>0</v>
      </c>
      <c r="U2456" s="11">
        <v>2</v>
      </c>
      <c r="V2456" s="11">
        <v>1</v>
      </c>
      <c r="W2456" s="11">
        <v>4</v>
      </c>
      <c r="X2456" s="11">
        <v>0</v>
      </c>
      <c r="Y2456" s="11">
        <v>2</v>
      </c>
      <c r="Z2456" s="11">
        <v>1</v>
      </c>
      <c r="AA2456" s="12" t="s">
        <v>32958</v>
      </c>
      <c r="AB2456" s="17" t="str">
        <f t="shared" si="229"/>
        <v>Programme: BA Classical Studies and Modern Languages</v>
      </c>
      <c r="AC2456" s="17">
        <f t="shared" si="230"/>
        <v>2</v>
      </c>
      <c r="AD2456" s="17">
        <f t="shared" si="231"/>
        <v>3</v>
      </c>
      <c r="AE2456" s="17">
        <f t="shared" si="232"/>
        <v>4</v>
      </c>
      <c r="AF2456" s="17" t="str">
        <f t="shared" si="233"/>
        <v/>
      </c>
      <c r="AG2456" s="17" cm="1">
        <f t="array" ref="AG2456">IFERROR(IF(J2456="Level",INDEX($M2456:$S2456,AC2456+1),INDEX($M2456:$S2456,AC2456)),"")</f>
        <v>120</v>
      </c>
      <c r="AH2456" s="17" cm="1">
        <f t="array" ref="AH2456">IFERROR(IF(J2456="Level",INDEX($M2456:$S2456,AD2456+1),INDEX($M2456:$S2456,AD2456)),"")</f>
        <v>120</v>
      </c>
      <c r="AI2456" s="17" cm="1">
        <f t="array" ref="AI2456">IFERROR(INDEX($M2456:$S2456,AE2456),"")</f>
        <v>120</v>
      </c>
      <c r="AJ2456" s="17" t="str" cm="1">
        <f t="array" ref="AJ2456">IFERROR(INDEX($M2456:$S2456,AF2456),"")</f>
        <v/>
      </c>
      <c r="AK2456" s="17" cm="1">
        <f t="array" ref="AK2456">IFERROR(IF(J2456="Level",INDEX($T2456:$Z2456,AC2456+1),INDEX($T2456:$Z2456,AC2456)),"")</f>
        <v>2</v>
      </c>
      <c r="AL2456" s="17" cm="1">
        <f t="array" ref="AL2456">IFERROR(IF(J2456="Level",INDEX($T2456:$Z2456,AD2456+1),INDEX($T2456:$Z2456,AD2456)),"")</f>
        <v>1</v>
      </c>
      <c r="AM2456" s="17" cm="1">
        <f t="array" ref="AM2456">IFERROR(INDEX($T2456:$Z2456,AE2456),"")</f>
        <v>4</v>
      </c>
      <c r="AN2456" s="17" t="str" cm="1">
        <f t="array" ref="AN2456">IFERROR(INDEX($T2456:$Z2456,AF2456),"")</f>
        <v/>
      </c>
    </row>
    <row r="2457" spans="1:40" x14ac:dyDescent="0.2">
      <c r="A2457" s="17" t="str">
        <f t="shared" si="228"/>
        <v>BA Communications with Study Abroad: UFA4EGLEGL26</v>
      </c>
      <c r="B2457" s="11" t="s">
        <v>1347</v>
      </c>
      <c r="C2457" s="11" t="s">
        <v>31936</v>
      </c>
      <c r="D2457" s="11" t="s">
        <v>1348</v>
      </c>
      <c r="E2457" s="11" t="s">
        <v>205</v>
      </c>
      <c r="F2457" s="11" t="s">
        <v>76</v>
      </c>
      <c r="G2457" s="11" t="s">
        <v>32712</v>
      </c>
      <c r="H2457" s="11" t="s">
        <v>77</v>
      </c>
      <c r="I2457" s="11">
        <v>3</v>
      </c>
      <c r="J2457" s="11" t="s">
        <v>78</v>
      </c>
      <c r="K2457" s="11" t="s">
        <v>32713</v>
      </c>
      <c r="L2457" s="11">
        <v>120</v>
      </c>
      <c r="M2457" s="11">
        <v>0</v>
      </c>
      <c r="N2457" s="11">
        <v>120</v>
      </c>
      <c r="O2457" s="11">
        <v>120</v>
      </c>
      <c r="P2457" s="11">
        <v>120</v>
      </c>
      <c r="Q2457" s="11">
        <v>0</v>
      </c>
      <c r="R2457" s="11">
        <v>120</v>
      </c>
      <c r="S2457" s="11">
        <v>120</v>
      </c>
      <c r="T2457" s="11">
        <v>0</v>
      </c>
      <c r="U2457" s="11">
        <v>2</v>
      </c>
      <c r="V2457" s="11">
        <v>1</v>
      </c>
      <c r="W2457" s="11">
        <v>4</v>
      </c>
      <c r="X2457" s="11">
        <v>0</v>
      </c>
      <c r="Y2457" s="11">
        <v>2</v>
      </c>
      <c r="Z2457" s="11">
        <v>1</v>
      </c>
      <c r="AA2457" s="12" t="s">
        <v>32958</v>
      </c>
      <c r="AB2457" s="17" t="str">
        <f t="shared" si="229"/>
        <v>Programme: BA Communications with Study Abroad</v>
      </c>
      <c r="AC2457" s="17">
        <f t="shared" si="230"/>
        <v>2</v>
      </c>
      <c r="AD2457" s="17">
        <f t="shared" si="231"/>
        <v>3</v>
      </c>
      <c r="AE2457" s="17">
        <f t="shared" si="232"/>
        <v>4</v>
      </c>
      <c r="AF2457" s="17" t="str">
        <f t="shared" si="233"/>
        <v/>
      </c>
      <c r="AG2457" s="17" cm="1">
        <f t="array" ref="AG2457">IFERROR(IF(J2457="Level",INDEX($M2457:$S2457,AC2457+1),INDEX($M2457:$S2457,AC2457)),"")</f>
        <v>120</v>
      </c>
      <c r="AH2457" s="17" cm="1">
        <f t="array" ref="AH2457">IFERROR(IF(J2457="Level",INDEX($M2457:$S2457,AD2457+1),INDEX($M2457:$S2457,AD2457)),"")</f>
        <v>120</v>
      </c>
      <c r="AI2457" s="17" cm="1">
        <f t="array" ref="AI2457">IFERROR(INDEX($M2457:$S2457,AE2457),"")</f>
        <v>120</v>
      </c>
      <c r="AJ2457" s="17" t="str" cm="1">
        <f t="array" ref="AJ2457">IFERROR(INDEX($M2457:$S2457,AF2457),"")</f>
        <v/>
      </c>
      <c r="AK2457" s="17" cm="1">
        <f t="array" ref="AK2457">IFERROR(IF(J2457="Level",INDEX($T2457:$Z2457,AC2457+1),INDEX($T2457:$Z2457,AC2457)),"")</f>
        <v>2</v>
      </c>
      <c r="AL2457" s="17" cm="1">
        <f t="array" ref="AL2457">IFERROR(IF(J2457="Level",INDEX($T2457:$Z2457,AD2457+1),INDEX($T2457:$Z2457,AD2457)),"")</f>
        <v>1</v>
      </c>
      <c r="AM2457" s="17" cm="1">
        <f t="array" ref="AM2457">IFERROR(INDEX($T2457:$Z2457,AE2457),"")</f>
        <v>4</v>
      </c>
      <c r="AN2457" s="17" t="str" cm="1">
        <f t="array" ref="AN2457">IFERROR(INDEX($T2457:$Z2457,AF2457),"")</f>
        <v/>
      </c>
    </row>
    <row r="2458" spans="1:40" x14ac:dyDescent="0.2">
      <c r="A2458" s="17" t="str">
        <f t="shared" si="228"/>
        <v>BA Communications with Employment Experience: UFA4EGLEGL27</v>
      </c>
      <c r="B2458" s="11" t="s">
        <v>1349</v>
      </c>
      <c r="C2458" s="11" t="s">
        <v>31936</v>
      </c>
      <c r="D2458" s="11" t="s">
        <v>1350</v>
      </c>
      <c r="E2458" s="11" t="s">
        <v>205</v>
      </c>
      <c r="F2458" s="11" t="s">
        <v>76</v>
      </c>
      <c r="G2458" s="11" t="s">
        <v>32712</v>
      </c>
      <c r="H2458" s="11" t="s">
        <v>77</v>
      </c>
      <c r="I2458" s="11">
        <v>3</v>
      </c>
      <c r="J2458" s="11" t="s">
        <v>78</v>
      </c>
      <c r="K2458" s="11" t="s">
        <v>32713</v>
      </c>
      <c r="L2458" s="11">
        <v>120</v>
      </c>
      <c r="M2458" s="11">
        <v>0</v>
      </c>
      <c r="N2458" s="11">
        <v>120</v>
      </c>
      <c r="O2458" s="11">
        <v>120</v>
      </c>
      <c r="P2458" s="11">
        <v>120</v>
      </c>
      <c r="Q2458" s="11">
        <v>0</v>
      </c>
      <c r="R2458" s="11">
        <v>120</v>
      </c>
      <c r="S2458" s="11">
        <v>120</v>
      </c>
      <c r="T2458" s="11">
        <v>0</v>
      </c>
      <c r="U2458" s="11">
        <v>2</v>
      </c>
      <c r="V2458" s="11">
        <v>1</v>
      </c>
      <c r="W2458" s="11">
        <v>4</v>
      </c>
      <c r="X2458" s="11">
        <v>0</v>
      </c>
      <c r="Y2458" s="11">
        <v>2</v>
      </c>
      <c r="Z2458" s="11">
        <v>1</v>
      </c>
      <c r="AA2458" s="12" t="s">
        <v>32958</v>
      </c>
      <c r="AB2458" s="17" t="str">
        <f t="shared" si="229"/>
        <v>Programme: BA Communications with Employment Experience</v>
      </c>
      <c r="AC2458" s="17">
        <f t="shared" si="230"/>
        <v>2</v>
      </c>
      <c r="AD2458" s="17">
        <f t="shared" si="231"/>
        <v>3</v>
      </c>
      <c r="AE2458" s="17">
        <f t="shared" si="232"/>
        <v>4</v>
      </c>
      <c r="AF2458" s="17" t="str">
        <f t="shared" si="233"/>
        <v/>
      </c>
      <c r="AG2458" s="17" cm="1">
        <f t="array" ref="AG2458">IFERROR(IF(J2458="Level",INDEX($M2458:$S2458,AC2458+1),INDEX($M2458:$S2458,AC2458)),"")</f>
        <v>120</v>
      </c>
      <c r="AH2458" s="17" cm="1">
        <f t="array" ref="AH2458">IFERROR(IF(J2458="Level",INDEX($M2458:$S2458,AD2458+1),INDEX($M2458:$S2458,AD2458)),"")</f>
        <v>120</v>
      </c>
      <c r="AI2458" s="17" cm="1">
        <f t="array" ref="AI2458">IFERROR(INDEX($M2458:$S2458,AE2458),"")</f>
        <v>120</v>
      </c>
      <c r="AJ2458" s="17" t="str" cm="1">
        <f t="array" ref="AJ2458">IFERROR(INDEX($M2458:$S2458,AF2458),"")</f>
        <v/>
      </c>
      <c r="AK2458" s="17" cm="1">
        <f t="array" ref="AK2458">IFERROR(IF(J2458="Level",INDEX($T2458:$Z2458,AC2458+1),INDEX($T2458:$Z2458,AC2458)),"")</f>
        <v>2</v>
      </c>
      <c r="AL2458" s="17" cm="1">
        <f t="array" ref="AL2458">IFERROR(IF(J2458="Level",INDEX($T2458:$Z2458,AD2458+1),INDEX($T2458:$Z2458,AD2458)),"")</f>
        <v>1</v>
      </c>
      <c r="AM2458" s="17" cm="1">
        <f t="array" ref="AM2458">IFERROR(INDEX($T2458:$Z2458,AE2458),"")</f>
        <v>4</v>
      </c>
      <c r="AN2458" s="17" t="str" cm="1">
        <f t="array" ref="AN2458">IFERROR(INDEX($T2458:$Z2458,AF2458),"")</f>
        <v/>
      </c>
    </row>
    <row r="2459" spans="1:40" x14ac:dyDescent="0.2">
      <c r="A2459" s="17" t="str">
        <f t="shared" si="228"/>
        <v>BA Communications with Employment Experience Abroad: UFA4EGLEGL28</v>
      </c>
      <c r="B2459" s="11" t="s">
        <v>1351</v>
      </c>
      <c r="C2459" s="11" t="s">
        <v>31936</v>
      </c>
      <c r="D2459" s="11" t="s">
        <v>1352</v>
      </c>
      <c r="E2459" s="11" t="s">
        <v>205</v>
      </c>
      <c r="F2459" s="11" t="s">
        <v>76</v>
      </c>
      <c r="G2459" s="11" t="s">
        <v>32712</v>
      </c>
      <c r="H2459" s="11" t="s">
        <v>77</v>
      </c>
      <c r="I2459" s="11">
        <v>3</v>
      </c>
      <c r="J2459" s="11" t="s">
        <v>78</v>
      </c>
      <c r="K2459" s="11" t="s">
        <v>32713</v>
      </c>
      <c r="L2459" s="11">
        <v>120</v>
      </c>
      <c r="M2459" s="11">
        <v>0</v>
      </c>
      <c r="N2459" s="11">
        <v>120</v>
      </c>
      <c r="O2459" s="11">
        <v>120</v>
      </c>
      <c r="P2459" s="11">
        <v>120</v>
      </c>
      <c r="Q2459" s="11">
        <v>0</v>
      </c>
      <c r="R2459" s="11">
        <v>120</v>
      </c>
      <c r="S2459" s="11">
        <v>120</v>
      </c>
      <c r="T2459" s="11">
        <v>0</v>
      </c>
      <c r="U2459" s="11">
        <v>2</v>
      </c>
      <c r="V2459" s="11">
        <v>1</v>
      </c>
      <c r="W2459" s="11">
        <v>4</v>
      </c>
      <c r="X2459" s="11">
        <v>0</v>
      </c>
      <c r="Y2459" s="11">
        <v>2</v>
      </c>
      <c r="Z2459" s="11">
        <v>1</v>
      </c>
      <c r="AA2459" s="12" t="s">
        <v>32958</v>
      </c>
      <c r="AB2459" s="17" t="str">
        <f t="shared" si="229"/>
        <v>Programme: BA Communications with Employment Experience Abroad</v>
      </c>
      <c r="AC2459" s="17">
        <f t="shared" si="230"/>
        <v>2</v>
      </c>
      <c r="AD2459" s="17">
        <f t="shared" si="231"/>
        <v>3</v>
      </c>
      <c r="AE2459" s="17">
        <f t="shared" si="232"/>
        <v>4</v>
      </c>
      <c r="AF2459" s="17" t="str">
        <f t="shared" si="233"/>
        <v/>
      </c>
      <c r="AG2459" s="17" cm="1">
        <f t="array" ref="AG2459">IFERROR(IF(J2459="Level",INDEX($M2459:$S2459,AC2459+1),INDEX($M2459:$S2459,AC2459)),"")</f>
        <v>120</v>
      </c>
      <c r="AH2459" s="17" cm="1">
        <f t="array" ref="AH2459">IFERROR(IF(J2459="Level",INDEX($M2459:$S2459,AD2459+1),INDEX($M2459:$S2459,AD2459)),"")</f>
        <v>120</v>
      </c>
      <c r="AI2459" s="17" cm="1">
        <f t="array" ref="AI2459">IFERROR(INDEX($M2459:$S2459,AE2459),"")</f>
        <v>120</v>
      </c>
      <c r="AJ2459" s="17" t="str" cm="1">
        <f t="array" ref="AJ2459">IFERROR(INDEX($M2459:$S2459,AF2459),"")</f>
        <v/>
      </c>
      <c r="AK2459" s="17" cm="1">
        <f t="array" ref="AK2459">IFERROR(IF(J2459="Level",INDEX($T2459:$Z2459,AC2459+1),INDEX($T2459:$Z2459,AC2459)),"")</f>
        <v>2</v>
      </c>
      <c r="AL2459" s="17" cm="1">
        <f t="array" ref="AL2459">IFERROR(IF(J2459="Level",INDEX($T2459:$Z2459,AD2459+1),INDEX($T2459:$Z2459,AD2459)),"")</f>
        <v>1</v>
      </c>
      <c r="AM2459" s="17" cm="1">
        <f t="array" ref="AM2459">IFERROR(INDEX($T2459:$Z2459,AE2459),"")</f>
        <v>4</v>
      </c>
      <c r="AN2459" s="17" t="str" cm="1">
        <f t="array" ref="AN2459">IFERROR(INDEX($T2459:$Z2459,AF2459),"")</f>
        <v/>
      </c>
    </row>
    <row r="2460" spans="1:40" x14ac:dyDescent="0.2">
      <c r="A2460" s="17" t="str">
        <f t="shared" si="228"/>
        <v>BA Communications and Modern Languages: UFA4EGLSML15</v>
      </c>
      <c r="B2460" s="11" t="s">
        <v>1385</v>
      </c>
      <c r="C2460" s="11" t="s">
        <v>31936</v>
      </c>
      <c r="D2460" s="11" t="s">
        <v>1386</v>
      </c>
      <c r="E2460" s="11" t="s">
        <v>205</v>
      </c>
      <c r="F2460" s="11" t="s">
        <v>76</v>
      </c>
      <c r="G2460" s="11" t="s">
        <v>32712</v>
      </c>
      <c r="H2460" s="11" t="s">
        <v>77</v>
      </c>
      <c r="I2460" s="11">
        <v>3</v>
      </c>
      <c r="J2460" s="11" t="s">
        <v>78</v>
      </c>
      <c r="K2460" s="11" t="s">
        <v>32713</v>
      </c>
      <c r="L2460" s="11">
        <v>120</v>
      </c>
      <c r="M2460" s="11">
        <v>0</v>
      </c>
      <c r="N2460" s="11">
        <v>120</v>
      </c>
      <c r="O2460" s="11">
        <v>120</v>
      </c>
      <c r="P2460" s="11">
        <v>120</v>
      </c>
      <c r="Q2460" s="11">
        <v>0</v>
      </c>
      <c r="R2460" s="11">
        <v>120</v>
      </c>
      <c r="S2460" s="11">
        <v>120</v>
      </c>
      <c r="T2460" s="11">
        <v>0</v>
      </c>
      <c r="U2460" s="11">
        <v>2</v>
      </c>
      <c r="V2460" s="11">
        <v>1</v>
      </c>
      <c r="W2460" s="11">
        <v>4</v>
      </c>
      <c r="X2460" s="11">
        <v>0</v>
      </c>
      <c r="Y2460" s="11">
        <v>2</v>
      </c>
      <c r="Z2460" s="11">
        <v>1</v>
      </c>
      <c r="AA2460" s="12" t="s">
        <v>32958</v>
      </c>
      <c r="AB2460" s="17" t="str">
        <f t="shared" si="229"/>
        <v>Programme: BA Communications and Modern Languages</v>
      </c>
      <c r="AC2460" s="17">
        <f t="shared" si="230"/>
        <v>2</v>
      </c>
      <c r="AD2460" s="17">
        <f t="shared" si="231"/>
        <v>3</v>
      </c>
      <c r="AE2460" s="17">
        <f t="shared" si="232"/>
        <v>4</v>
      </c>
      <c r="AF2460" s="17" t="str">
        <f t="shared" si="233"/>
        <v/>
      </c>
      <c r="AG2460" s="17" cm="1">
        <f t="array" ref="AG2460">IFERROR(IF(J2460="Level",INDEX($M2460:$S2460,AC2460+1),INDEX($M2460:$S2460,AC2460)),"")</f>
        <v>120</v>
      </c>
      <c r="AH2460" s="17" cm="1">
        <f t="array" ref="AH2460">IFERROR(IF(J2460="Level",INDEX($M2460:$S2460,AD2460+1),INDEX($M2460:$S2460,AD2460)),"")</f>
        <v>120</v>
      </c>
      <c r="AI2460" s="17" cm="1">
        <f t="array" ref="AI2460">IFERROR(INDEX($M2460:$S2460,AE2460),"")</f>
        <v>120</v>
      </c>
      <c r="AJ2460" s="17" t="str" cm="1">
        <f t="array" ref="AJ2460">IFERROR(INDEX($M2460:$S2460,AF2460),"")</f>
        <v/>
      </c>
      <c r="AK2460" s="17" cm="1">
        <f t="array" ref="AK2460">IFERROR(IF(J2460="Level",INDEX($T2460:$Z2460,AC2460+1),INDEX($T2460:$Z2460,AC2460)),"")</f>
        <v>2</v>
      </c>
      <c r="AL2460" s="17" cm="1">
        <f t="array" ref="AL2460">IFERROR(IF(J2460="Level",INDEX($T2460:$Z2460,AD2460+1),INDEX($T2460:$Z2460,AD2460)),"")</f>
        <v>1</v>
      </c>
      <c r="AM2460" s="17" cm="1">
        <f t="array" ref="AM2460">IFERROR(INDEX($T2460:$Z2460,AE2460),"")</f>
        <v>4</v>
      </c>
      <c r="AN2460" s="17" t="str" cm="1">
        <f t="array" ref="AN2460">IFERROR(INDEX($T2460:$Z2460,AF2460),"")</f>
        <v/>
      </c>
    </row>
    <row r="2461" spans="1:40" x14ac:dyDescent="0.2">
      <c r="A2461" s="17" t="str">
        <f t="shared" si="228"/>
        <v>BSc Criminology with Study Abroad: UFS4HPSHPS05</v>
      </c>
      <c r="B2461" s="11" t="s">
        <v>1738</v>
      </c>
      <c r="C2461" s="11" t="s">
        <v>31936</v>
      </c>
      <c r="D2461" s="11" t="s">
        <v>1739</v>
      </c>
      <c r="E2461" s="11" t="s">
        <v>1141</v>
      </c>
      <c r="F2461" s="11" t="s">
        <v>76</v>
      </c>
      <c r="G2461" s="11" t="s">
        <v>32712</v>
      </c>
      <c r="H2461" s="11" t="s">
        <v>77</v>
      </c>
      <c r="I2461" s="11">
        <v>3</v>
      </c>
      <c r="J2461" s="11" t="s">
        <v>78</v>
      </c>
      <c r="K2461" s="11" t="s">
        <v>32713</v>
      </c>
      <c r="L2461" s="11">
        <v>120</v>
      </c>
      <c r="M2461" s="11">
        <v>0</v>
      </c>
      <c r="N2461" s="11">
        <v>120</v>
      </c>
      <c r="O2461" s="11">
        <v>120</v>
      </c>
      <c r="P2461" s="11">
        <v>120</v>
      </c>
      <c r="Q2461" s="11">
        <v>0</v>
      </c>
      <c r="R2461" s="11">
        <v>120</v>
      </c>
      <c r="S2461" s="11">
        <v>120</v>
      </c>
      <c r="T2461" s="11">
        <v>0</v>
      </c>
      <c r="U2461" s="11">
        <v>2</v>
      </c>
      <c r="V2461" s="11">
        <v>1</v>
      </c>
      <c r="W2461" s="11">
        <v>4</v>
      </c>
      <c r="X2461" s="11">
        <v>0</v>
      </c>
      <c r="Y2461" s="11">
        <v>2</v>
      </c>
      <c r="Z2461" s="11">
        <v>1</v>
      </c>
      <c r="AA2461" s="12" t="s">
        <v>32958</v>
      </c>
      <c r="AB2461" s="17" t="str">
        <f t="shared" si="229"/>
        <v>Programme: BSc Criminology with Study Abroad</v>
      </c>
      <c r="AC2461" s="17">
        <f t="shared" si="230"/>
        <v>2</v>
      </c>
      <c r="AD2461" s="17">
        <f t="shared" si="231"/>
        <v>3</v>
      </c>
      <c r="AE2461" s="17">
        <f t="shared" si="232"/>
        <v>4</v>
      </c>
      <c r="AF2461" s="17" t="str">
        <f t="shared" si="233"/>
        <v/>
      </c>
      <c r="AG2461" s="17" cm="1">
        <f t="array" ref="AG2461">IFERROR(IF(J2461="Level",INDEX($M2461:$S2461,AC2461+1),INDEX($M2461:$S2461,AC2461)),"")</f>
        <v>120</v>
      </c>
      <c r="AH2461" s="17" cm="1">
        <f t="array" ref="AH2461">IFERROR(IF(J2461="Level",INDEX($M2461:$S2461,AD2461+1),INDEX($M2461:$S2461,AD2461)),"")</f>
        <v>120</v>
      </c>
      <c r="AI2461" s="17" cm="1">
        <f t="array" ref="AI2461">IFERROR(INDEX($M2461:$S2461,AE2461),"")</f>
        <v>120</v>
      </c>
      <c r="AJ2461" s="17" t="str" cm="1">
        <f t="array" ref="AJ2461">IFERROR(INDEX($M2461:$S2461,AF2461),"")</f>
        <v/>
      </c>
      <c r="AK2461" s="17" cm="1">
        <f t="array" ref="AK2461">IFERROR(IF(J2461="Level",INDEX($T2461:$Z2461,AC2461+1),INDEX($T2461:$Z2461,AC2461)),"")</f>
        <v>2</v>
      </c>
      <c r="AL2461" s="17" cm="1">
        <f t="array" ref="AL2461">IFERROR(IF(J2461="Level",INDEX($T2461:$Z2461,AD2461+1),INDEX($T2461:$Z2461,AD2461)),"")</f>
        <v>1</v>
      </c>
      <c r="AM2461" s="17" cm="1">
        <f t="array" ref="AM2461">IFERROR(INDEX($T2461:$Z2461,AE2461),"")</f>
        <v>4</v>
      </c>
      <c r="AN2461" s="17" t="str" cm="1">
        <f t="array" ref="AN2461">IFERROR(INDEX($T2461:$Z2461,AF2461),"")</f>
        <v/>
      </c>
    </row>
    <row r="2462" spans="1:40" x14ac:dyDescent="0.2">
      <c r="A2462" s="17" t="str">
        <f t="shared" si="228"/>
        <v>BSc Crime and Data Science with Industrial Experience: UFS4HPSHPS16</v>
      </c>
      <c r="B2462" s="11" t="s">
        <v>1760</v>
      </c>
      <c r="C2462" s="11" t="s">
        <v>31936</v>
      </c>
      <c r="D2462" s="11" t="s">
        <v>1761</v>
      </c>
      <c r="E2462" s="11" t="s">
        <v>1141</v>
      </c>
      <c r="F2462" s="11" t="s">
        <v>76</v>
      </c>
      <c r="G2462" s="11" t="s">
        <v>32712</v>
      </c>
      <c r="H2462" s="11" t="s">
        <v>77</v>
      </c>
      <c r="I2462" s="11">
        <v>3</v>
      </c>
      <c r="J2462" s="11" t="s">
        <v>78</v>
      </c>
      <c r="K2462" s="11" t="s">
        <v>32713</v>
      </c>
      <c r="L2462" s="11">
        <v>120</v>
      </c>
      <c r="M2462" s="11">
        <v>0</v>
      </c>
      <c r="N2462" s="11">
        <v>120</v>
      </c>
      <c r="O2462" s="11">
        <v>120</v>
      </c>
      <c r="P2462" s="11">
        <v>120</v>
      </c>
      <c r="Q2462" s="11">
        <v>0</v>
      </c>
      <c r="R2462" s="11">
        <v>120</v>
      </c>
      <c r="S2462" s="11">
        <v>120</v>
      </c>
      <c r="T2462" s="11">
        <v>0</v>
      </c>
      <c r="U2462" s="11">
        <v>2</v>
      </c>
      <c r="V2462" s="11">
        <v>1</v>
      </c>
      <c r="W2462" s="11">
        <v>4</v>
      </c>
      <c r="X2462" s="11">
        <v>0</v>
      </c>
      <c r="Y2462" s="11">
        <v>2</v>
      </c>
      <c r="Z2462" s="11">
        <v>1</v>
      </c>
      <c r="AA2462" s="12" t="s">
        <v>32958</v>
      </c>
      <c r="AB2462" s="17" t="str">
        <f t="shared" si="229"/>
        <v>Programme: BSc Crime and Data Science with Industrial Experience</v>
      </c>
      <c r="AC2462" s="17">
        <f t="shared" si="230"/>
        <v>2</v>
      </c>
      <c r="AD2462" s="17">
        <f t="shared" si="231"/>
        <v>3</v>
      </c>
      <c r="AE2462" s="17">
        <f t="shared" si="232"/>
        <v>4</v>
      </c>
      <c r="AF2462" s="17" t="str">
        <f t="shared" si="233"/>
        <v/>
      </c>
      <c r="AG2462" s="17" cm="1">
        <f t="array" ref="AG2462">IFERROR(IF(J2462="Level",INDEX($M2462:$S2462,AC2462+1),INDEX($M2462:$S2462,AC2462)),"")</f>
        <v>120</v>
      </c>
      <c r="AH2462" s="17" cm="1">
        <f t="array" ref="AH2462">IFERROR(IF(J2462="Level",INDEX($M2462:$S2462,AD2462+1),INDEX($M2462:$S2462,AD2462)),"")</f>
        <v>120</v>
      </c>
      <c r="AI2462" s="17" cm="1">
        <f t="array" ref="AI2462">IFERROR(INDEX($M2462:$S2462,AE2462),"")</f>
        <v>120</v>
      </c>
      <c r="AJ2462" s="17" t="str" cm="1">
        <f t="array" ref="AJ2462">IFERROR(INDEX($M2462:$S2462,AF2462),"")</f>
        <v/>
      </c>
      <c r="AK2462" s="17" cm="1">
        <f t="array" ref="AK2462">IFERROR(IF(J2462="Level",INDEX($T2462:$Z2462,AC2462+1),INDEX($T2462:$Z2462,AC2462)),"")</f>
        <v>2</v>
      </c>
      <c r="AL2462" s="17" cm="1">
        <f t="array" ref="AL2462">IFERROR(IF(J2462="Level",INDEX($T2462:$Z2462,AD2462+1),INDEX($T2462:$Z2462,AD2462)),"")</f>
        <v>1</v>
      </c>
      <c r="AM2462" s="17" cm="1">
        <f t="array" ref="AM2462">IFERROR(INDEX($T2462:$Z2462,AE2462),"")</f>
        <v>4</v>
      </c>
      <c r="AN2462" s="17" t="str" cm="1">
        <f t="array" ref="AN2462">IFERROR(INDEX($T2462:$Z2462,AF2462),"")</f>
        <v/>
      </c>
    </row>
    <row r="2463" spans="1:40" x14ac:dyDescent="0.2">
      <c r="A2463" s="17" t="str">
        <f t="shared" si="228"/>
        <v>BSc Crime and Data Science with Study Abroad: UFS4HPSHPS17</v>
      </c>
      <c r="B2463" s="11" t="s">
        <v>1762</v>
      </c>
      <c r="C2463" s="11" t="s">
        <v>31936</v>
      </c>
      <c r="D2463" s="11" t="s">
        <v>1763</v>
      </c>
      <c r="E2463" s="11" t="s">
        <v>1141</v>
      </c>
      <c r="F2463" s="11" t="s">
        <v>76</v>
      </c>
      <c r="G2463" s="11" t="s">
        <v>32712</v>
      </c>
      <c r="H2463" s="11" t="s">
        <v>77</v>
      </c>
      <c r="I2463" s="11">
        <v>3</v>
      </c>
      <c r="J2463" s="11" t="s">
        <v>78</v>
      </c>
      <c r="K2463" s="11" t="s">
        <v>32713</v>
      </c>
      <c r="L2463" s="11">
        <v>120</v>
      </c>
      <c r="M2463" s="11">
        <v>0</v>
      </c>
      <c r="N2463" s="11">
        <v>120</v>
      </c>
      <c r="O2463" s="11">
        <v>120</v>
      </c>
      <c r="P2463" s="11">
        <v>120</v>
      </c>
      <c r="Q2463" s="11">
        <v>0</v>
      </c>
      <c r="R2463" s="11">
        <v>120</v>
      </c>
      <c r="S2463" s="11">
        <v>120</v>
      </c>
      <c r="T2463" s="11">
        <v>0</v>
      </c>
      <c r="U2463" s="11">
        <v>2</v>
      </c>
      <c r="V2463" s="11">
        <v>1</v>
      </c>
      <c r="W2463" s="11">
        <v>4</v>
      </c>
      <c r="X2463" s="11">
        <v>0</v>
      </c>
      <c r="Y2463" s="11">
        <v>2</v>
      </c>
      <c r="Z2463" s="11">
        <v>1</v>
      </c>
      <c r="AA2463" s="12" t="s">
        <v>32958</v>
      </c>
      <c r="AB2463" s="17" t="str">
        <f t="shared" si="229"/>
        <v>Programme: BSc Crime and Data Science with Study Abroad</v>
      </c>
      <c r="AC2463" s="17">
        <f t="shared" si="230"/>
        <v>2</v>
      </c>
      <c r="AD2463" s="17">
        <f t="shared" si="231"/>
        <v>3</v>
      </c>
      <c r="AE2463" s="17">
        <f t="shared" si="232"/>
        <v>4</v>
      </c>
      <c r="AF2463" s="17" t="str">
        <f t="shared" si="233"/>
        <v/>
      </c>
      <c r="AG2463" s="17" cm="1">
        <f t="array" ref="AG2463">IFERROR(IF(J2463="Level",INDEX($M2463:$S2463,AC2463+1),INDEX($M2463:$S2463,AC2463)),"")</f>
        <v>120</v>
      </c>
      <c r="AH2463" s="17" cm="1">
        <f t="array" ref="AH2463">IFERROR(IF(J2463="Level",INDEX($M2463:$S2463,AD2463+1),INDEX($M2463:$S2463,AD2463)),"")</f>
        <v>120</v>
      </c>
      <c r="AI2463" s="17" cm="1">
        <f t="array" ref="AI2463">IFERROR(INDEX($M2463:$S2463,AE2463),"")</f>
        <v>120</v>
      </c>
      <c r="AJ2463" s="17" t="str" cm="1">
        <f t="array" ref="AJ2463">IFERROR(INDEX($M2463:$S2463,AF2463),"")</f>
        <v/>
      </c>
      <c r="AK2463" s="17" cm="1">
        <f t="array" ref="AK2463">IFERROR(IF(J2463="Level",INDEX($T2463:$Z2463,AC2463+1),INDEX($T2463:$Z2463,AC2463)),"")</f>
        <v>2</v>
      </c>
      <c r="AL2463" s="17" cm="1">
        <f t="array" ref="AL2463">IFERROR(IF(J2463="Level",INDEX($T2463:$Z2463,AD2463+1),INDEX($T2463:$Z2463,AD2463)),"")</f>
        <v>1</v>
      </c>
      <c r="AM2463" s="17" cm="1">
        <f t="array" ref="AM2463">IFERROR(INDEX($T2463:$Z2463,AE2463),"")</f>
        <v>4</v>
      </c>
      <c r="AN2463" s="17" t="str" cm="1">
        <f t="array" ref="AN2463">IFERROR(INDEX($T2463:$Z2463,AF2463),"")</f>
        <v/>
      </c>
    </row>
    <row r="2464" spans="1:40" x14ac:dyDescent="0.2">
      <c r="A2464" s="17" t="str">
        <f t="shared" si="228"/>
        <v>BSc Criminology with Employment Experience: UFS4HPSHPS18</v>
      </c>
      <c r="B2464" s="11" t="s">
        <v>1764</v>
      </c>
      <c r="C2464" s="11" t="s">
        <v>31936</v>
      </c>
      <c r="D2464" s="11" t="s">
        <v>1765</v>
      </c>
      <c r="E2464" s="11" t="s">
        <v>1141</v>
      </c>
      <c r="F2464" s="11" t="s">
        <v>76</v>
      </c>
      <c r="G2464" s="11" t="s">
        <v>32712</v>
      </c>
      <c r="H2464" s="11" t="s">
        <v>77</v>
      </c>
      <c r="I2464" s="11">
        <v>3</v>
      </c>
      <c r="J2464" s="11" t="s">
        <v>78</v>
      </c>
      <c r="K2464" s="11" t="s">
        <v>32713</v>
      </c>
      <c r="L2464" s="11">
        <v>120</v>
      </c>
      <c r="M2464" s="11">
        <v>0</v>
      </c>
      <c r="N2464" s="11">
        <v>120</v>
      </c>
      <c r="O2464" s="11">
        <v>120</v>
      </c>
      <c r="P2464" s="11">
        <v>120</v>
      </c>
      <c r="Q2464" s="11">
        <v>0</v>
      </c>
      <c r="R2464" s="11">
        <v>120</v>
      </c>
      <c r="S2464" s="11">
        <v>120</v>
      </c>
      <c r="T2464" s="11">
        <v>0</v>
      </c>
      <c r="U2464" s="11">
        <v>2</v>
      </c>
      <c r="V2464" s="11">
        <v>1</v>
      </c>
      <c r="W2464" s="11">
        <v>4</v>
      </c>
      <c r="X2464" s="11">
        <v>0</v>
      </c>
      <c r="Y2464" s="11">
        <v>2</v>
      </c>
      <c r="Z2464" s="11">
        <v>1</v>
      </c>
      <c r="AA2464" s="12" t="s">
        <v>32958</v>
      </c>
      <c r="AB2464" s="17" t="str">
        <f t="shared" si="229"/>
        <v>Programme: BSc Criminology with Employment Experience</v>
      </c>
      <c r="AC2464" s="17">
        <f t="shared" si="230"/>
        <v>2</v>
      </c>
      <c r="AD2464" s="17">
        <f t="shared" si="231"/>
        <v>3</v>
      </c>
      <c r="AE2464" s="17">
        <f t="shared" si="232"/>
        <v>4</v>
      </c>
      <c r="AF2464" s="17" t="str">
        <f t="shared" si="233"/>
        <v/>
      </c>
      <c r="AG2464" s="17" cm="1">
        <f t="array" ref="AG2464">IFERROR(IF(J2464="Level",INDEX($M2464:$S2464,AC2464+1),INDEX($M2464:$S2464,AC2464)),"")</f>
        <v>120</v>
      </c>
      <c r="AH2464" s="17" cm="1">
        <f t="array" ref="AH2464">IFERROR(IF(J2464="Level",INDEX($M2464:$S2464,AD2464+1),INDEX($M2464:$S2464,AD2464)),"")</f>
        <v>120</v>
      </c>
      <c r="AI2464" s="17" cm="1">
        <f t="array" ref="AI2464">IFERROR(INDEX($M2464:$S2464,AE2464),"")</f>
        <v>120</v>
      </c>
      <c r="AJ2464" s="17" t="str" cm="1">
        <f t="array" ref="AJ2464">IFERROR(INDEX($M2464:$S2464,AF2464),"")</f>
        <v/>
      </c>
      <c r="AK2464" s="17" cm="1">
        <f t="array" ref="AK2464">IFERROR(IF(J2464="Level",INDEX($T2464:$Z2464,AC2464+1),INDEX($T2464:$Z2464,AC2464)),"")</f>
        <v>2</v>
      </c>
      <c r="AL2464" s="17" cm="1">
        <f t="array" ref="AL2464">IFERROR(IF(J2464="Level",INDEX($T2464:$Z2464,AD2464+1),INDEX($T2464:$Z2464,AD2464)),"")</f>
        <v>1</v>
      </c>
      <c r="AM2464" s="17" cm="1">
        <f t="array" ref="AM2464">IFERROR(INDEX($T2464:$Z2464,AE2464),"")</f>
        <v>4</v>
      </c>
      <c r="AN2464" s="17" t="str" cm="1">
        <f t="array" ref="AN2464">IFERROR(INDEX($T2464:$Z2464,AF2464),"")</f>
        <v/>
      </c>
    </row>
    <row r="2465" spans="1:40" ht="25.5" x14ac:dyDescent="0.2">
      <c r="A2465" s="17" t="str">
        <f t="shared" si="228"/>
        <v>BSc Crime and Data Science with Employment Experience Abroad: UFS4HPSHPS19</v>
      </c>
      <c r="B2465" s="11" t="s">
        <v>33914</v>
      </c>
      <c r="C2465" s="11" t="s">
        <v>31936</v>
      </c>
      <c r="D2465" s="11" t="s">
        <v>33915</v>
      </c>
      <c r="E2465" s="11" t="s">
        <v>1141</v>
      </c>
      <c r="F2465" s="11" t="s">
        <v>76</v>
      </c>
      <c r="G2465" s="11" t="s">
        <v>32712</v>
      </c>
      <c r="H2465" s="11" t="s">
        <v>77</v>
      </c>
      <c r="I2465" s="11">
        <v>3</v>
      </c>
      <c r="J2465" s="11" t="s">
        <v>78</v>
      </c>
      <c r="K2465" s="11" t="s">
        <v>32713</v>
      </c>
      <c r="L2465" s="11">
        <v>120</v>
      </c>
      <c r="M2465" s="11">
        <v>0</v>
      </c>
      <c r="N2465" s="11">
        <v>120</v>
      </c>
      <c r="O2465" s="11">
        <v>120</v>
      </c>
      <c r="P2465" s="11">
        <v>120</v>
      </c>
      <c r="Q2465" s="11">
        <v>0</v>
      </c>
      <c r="R2465" s="11">
        <v>120</v>
      </c>
      <c r="S2465" s="11">
        <v>120</v>
      </c>
      <c r="T2465" s="11">
        <v>0</v>
      </c>
      <c r="U2465" s="11">
        <v>2</v>
      </c>
      <c r="V2465" s="11">
        <v>1</v>
      </c>
      <c r="W2465" s="11">
        <v>4</v>
      </c>
      <c r="X2465" s="11">
        <v>0</v>
      </c>
      <c r="Y2465" s="11">
        <v>2</v>
      </c>
      <c r="Z2465" s="11">
        <v>1</v>
      </c>
      <c r="AA2465" s="12" t="s">
        <v>32958</v>
      </c>
      <c r="AB2465" s="17" t="str">
        <f t="shared" si="229"/>
        <v>Programme: BSc Crime and Data Science with Employment Experience Abroad</v>
      </c>
      <c r="AC2465" s="17">
        <f t="shared" si="230"/>
        <v>2</v>
      </c>
      <c r="AD2465" s="17">
        <f t="shared" si="231"/>
        <v>3</v>
      </c>
      <c r="AE2465" s="17">
        <f t="shared" si="232"/>
        <v>4</v>
      </c>
      <c r="AF2465" s="17" t="str">
        <f t="shared" si="233"/>
        <v/>
      </c>
      <c r="AG2465" s="17" cm="1">
        <f t="array" ref="AG2465">IFERROR(IF(J2465="Level",INDEX($M2465:$S2465,AC2465+1),INDEX($M2465:$S2465,AC2465)),"")</f>
        <v>120</v>
      </c>
      <c r="AH2465" s="17" cm="1">
        <f t="array" ref="AH2465">IFERROR(IF(J2465="Level",INDEX($M2465:$S2465,AD2465+1),INDEX($M2465:$S2465,AD2465)),"")</f>
        <v>120</v>
      </c>
      <c r="AI2465" s="17" cm="1">
        <f t="array" ref="AI2465">IFERROR(INDEX($M2465:$S2465,AE2465),"")</f>
        <v>120</v>
      </c>
      <c r="AJ2465" s="17" t="str" cm="1">
        <f t="array" ref="AJ2465">IFERROR(INDEX($M2465:$S2465,AF2465),"")</f>
        <v/>
      </c>
      <c r="AK2465" s="17" cm="1">
        <f t="array" ref="AK2465">IFERROR(IF(J2465="Level",INDEX($T2465:$Z2465,AC2465+1),INDEX($T2465:$Z2465,AC2465)),"")</f>
        <v>2</v>
      </c>
      <c r="AL2465" s="17" cm="1">
        <f t="array" ref="AL2465">IFERROR(IF(J2465="Level",INDEX($T2465:$Z2465,AD2465+1),INDEX($T2465:$Z2465,AD2465)),"")</f>
        <v>1</v>
      </c>
      <c r="AM2465" s="17" cm="1">
        <f t="array" ref="AM2465">IFERROR(INDEX($T2465:$Z2465,AE2465),"")</f>
        <v>4</v>
      </c>
      <c r="AN2465" s="17" t="str" cm="1">
        <f t="array" ref="AN2465">IFERROR(INDEX($T2465:$Z2465,AF2465),"")</f>
        <v/>
      </c>
    </row>
    <row r="2466" spans="1:40" x14ac:dyDescent="0.2">
      <c r="A2466" s="17" t="str">
        <f t="shared" si="228"/>
        <v>BSc Criminology with Employment Experience Abroad: UFS4HPSHPS20</v>
      </c>
      <c r="B2466" s="11" t="s">
        <v>33916</v>
      </c>
      <c r="C2466" s="11" t="s">
        <v>31936</v>
      </c>
      <c r="D2466" s="11" t="s">
        <v>33917</v>
      </c>
      <c r="E2466" s="11" t="s">
        <v>1141</v>
      </c>
      <c r="F2466" s="11" t="s">
        <v>76</v>
      </c>
      <c r="G2466" s="11" t="s">
        <v>32712</v>
      </c>
      <c r="H2466" s="11" t="s">
        <v>77</v>
      </c>
      <c r="I2466" s="11">
        <v>3</v>
      </c>
      <c r="J2466" s="11" t="s">
        <v>78</v>
      </c>
      <c r="K2466" s="11" t="s">
        <v>32713</v>
      </c>
      <c r="L2466" s="11">
        <v>120</v>
      </c>
      <c r="M2466" s="11">
        <v>0</v>
      </c>
      <c r="N2466" s="11">
        <v>120</v>
      </c>
      <c r="O2466" s="11">
        <v>120</v>
      </c>
      <c r="P2466" s="11">
        <v>120</v>
      </c>
      <c r="Q2466" s="11">
        <v>0</v>
      </c>
      <c r="R2466" s="11">
        <v>120</v>
      </c>
      <c r="S2466" s="11">
        <v>120</v>
      </c>
      <c r="T2466" s="11">
        <v>0</v>
      </c>
      <c r="U2466" s="11">
        <v>2</v>
      </c>
      <c r="V2466" s="11">
        <v>1</v>
      </c>
      <c r="W2466" s="11">
        <v>4</v>
      </c>
      <c r="X2466" s="11">
        <v>0</v>
      </c>
      <c r="Y2466" s="11">
        <v>2</v>
      </c>
      <c r="Z2466" s="11">
        <v>1</v>
      </c>
      <c r="AA2466" s="12" t="s">
        <v>32958</v>
      </c>
      <c r="AB2466" s="17" t="str">
        <f t="shared" si="229"/>
        <v>Programme: BSc Criminology with Employment Experience Abroad</v>
      </c>
      <c r="AC2466" s="17">
        <f t="shared" si="230"/>
        <v>2</v>
      </c>
      <c r="AD2466" s="17">
        <f t="shared" si="231"/>
        <v>3</v>
      </c>
      <c r="AE2466" s="17">
        <f t="shared" si="232"/>
        <v>4</v>
      </c>
      <c r="AF2466" s="17" t="str">
        <f t="shared" si="233"/>
        <v/>
      </c>
      <c r="AG2466" s="17" cm="1">
        <f t="array" ref="AG2466">IFERROR(IF(J2466="Level",INDEX($M2466:$S2466,AC2466+1),INDEX($M2466:$S2466,AC2466)),"")</f>
        <v>120</v>
      </c>
      <c r="AH2466" s="17" cm="1">
        <f t="array" ref="AH2466">IFERROR(IF(J2466="Level",INDEX($M2466:$S2466,AD2466+1),INDEX($M2466:$S2466,AD2466)),"")</f>
        <v>120</v>
      </c>
      <c r="AI2466" s="17" cm="1">
        <f t="array" ref="AI2466">IFERROR(INDEX($M2466:$S2466,AE2466),"")</f>
        <v>120</v>
      </c>
      <c r="AJ2466" s="17" t="str" cm="1">
        <f t="array" ref="AJ2466">IFERROR(INDEX($M2466:$S2466,AF2466),"")</f>
        <v/>
      </c>
      <c r="AK2466" s="17" cm="1">
        <f t="array" ref="AK2466">IFERROR(IF(J2466="Level",INDEX($T2466:$Z2466,AC2466+1),INDEX($T2466:$Z2466,AC2466)),"")</f>
        <v>2</v>
      </c>
      <c r="AL2466" s="17" cm="1">
        <f t="array" ref="AL2466">IFERROR(IF(J2466="Level",INDEX($T2466:$Z2466,AD2466+1),INDEX($T2466:$Z2466,AD2466)),"")</f>
        <v>1</v>
      </c>
      <c r="AM2466" s="17" cm="1">
        <f t="array" ref="AM2466">IFERROR(INDEX($T2466:$Z2466,AE2466),"")</f>
        <v>4</v>
      </c>
      <c r="AN2466" s="17" t="str" cm="1">
        <f t="array" ref="AN2466">IFERROR(INDEX($T2466:$Z2466,AF2466),"")</f>
        <v/>
      </c>
    </row>
    <row r="2467" spans="1:40" x14ac:dyDescent="0.2">
      <c r="A2467" s="17" t="str">
        <f t="shared" si="228"/>
        <v>BA Drama with Employment Experience: UFA4DRADRA01</v>
      </c>
      <c r="B2467" s="11" t="s">
        <v>1318</v>
      </c>
      <c r="C2467" s="11" t="s">
        <v>31936</v>
      </c>
      <c r="D2467" s="11" t="s">
        <v>1319</v>
      </c>
      <c r="E2467" s="11" t="s">
        <v>177</v>
      </c>
      <c r="F2467" s="11" t="s">
        <v>76</v>
      </c>
      <c r="G2467" s="11" t="s">
        <v>32712</v>
      </c>
      <c r="H2467" s="11" t="s">
        <v>77</v>
      </c>
      <c r="I2467" s="11">
        <v>3</v>
      </c>
      <c r="J2467" s="11" t="s">
        <v>78</v>
      </c>
      <c r="K2467" s="11" t="s">
        <v>32713</v>
      </c>
      <c r="L2467" s="11">
        <v>120</v>
      </c>
      <c r="M2467" s="11">
        <v>0</v>
      </c>
      <c r="N2467" s="11">
        <v>120</v>
      </c>
      <c r="O2467" s="11">
        <v>120</v>
      </c>
      <c r="P2467" s="11">
        <v>120</v>
      </c>
      <c r="Q2467" s="11">
        <v>0</v>
      </c>
      <c r="R2467" s="11">
        <v>120</v>
      </c>
      <c r="S2467" s="11">
        <v>120</v>
      </c>
      <c r="T2467" s="11">
        <v>0</v>
      </c>
      <c r="U2467" s="11">
        <v>2</v>
      </c>
      <c r="V2467" s="11">
        <v>1</v>
      </c>
      <c r="W2467" s="11">
        <v>4</v>
      </c>
      <c r="X2467" s="11">
        <v>0</v>
      </c>
      <c r="Y2467" s="11">
        <v>2</v>
      </c>
      <c r="Z2467" s="11">
        <v>1</v>
      </c>
      <c r="AA2467" s="12" t="s">
        <v>32958</v>
      </c>
      <c r="AB2467" s="17" t="str">
        <f t="shared" si="229"/>
        <v>Programme: BA Drama with Employment Experience</v>
      </c>
      <c r="AC2467" s="17">
        <f t="shared" si="230"/>
        <v>2</v>
      </c>
      <c r="AD2467" s="17">
        <f t="shared" si="231"/>
        <v>3</v>
      </c>
      <c r="AE2467" s="17">
        <f t="shared" si="232"/>
        <v>4</v>
      </c>
      <c r="AF2467" s="17" t="str">
        <f t="shared" si="233"/>
        <v/>
      </c>
      <c r="AG2467" s="17" cm="1">
        <f t="array" ref="AG2467">IFERROR(IF(J2467="Level",INDEX($M2467:$S2467,AC2467+1),INDEX($M2467:$S2467,AC2467)),"")</f>
        <v>120</v>
      </c>
      <c r="AH2467" s="17" cm="1">
        <f t="array" ref="AH2467">IFERROR(IF(J2467="Level",INDEX($M2467:$S2467,AD2467+1),INDEX($M2467:$S2467,AD2467)),"")</f>
        <v>120</v>
      </c>
      <c r="AI2467" s="17" cm="1">
        <f t="array" ref="AI2467">IFERROR(INDEX($M2467:$S2467,AE2467),"")</f>
        <v>120</v>
      </c>
      <c r="AJ2467" s="17" t="str" cm="1">
        <f t="array" ref="AJ2467">IFERROR(INDEX($M2467:$S2467,AF2467),"")</f>
        <v/>
      </c>
      <c r="AK2467" s="17" cm="1">
        <f t="array" ref="AK2467">IFERROR(IF(J2467="Level",INDEX($T2467:$Z2467,AC2467+1),INDEX($T2467:$Z2467,AC2467)),"")</f>
        <v>2</v>
      </c>
      <c r="AL2467" s="17" cm="1">
        <f t="array" ref="AL2467">IFERROR(IF(J2467="Level",INDEX($T2467:$Z2467,AD2467+1),INDEX($T2467:$Z2467,AD2467)),"")</f>
        <v>1</v>
      </c>
      <c r="AM2467" s="17" cm="1">
        <f t="array" ref="AM2467">IFERROR(INDEX($T2467:$Z2467,AE2467),"")</f>
        <v>4</v>
      </c>
      <c r="AN2467" s="17" t="str" cm="1">
        <f t="array" ref="AN2467">IFERROR(INDEX($T2467:$Z2467,AF2467),"")</f>
        <v/>
      </c>
    </row>
    <row r="2468" spans="1:40" x14ac:dyDescent="0.2">
      <c r="A2468" s="17" t="str">
        <f t="shared" si="228"/>
        <v>BA Drama with Employment Experience Abroad: UFA4DRADRA02</v>
      </c>
      <c r="B2468" s="11" t="s">
        <v>1320</v>
      </c>
      <c r="C2468" s="11" t="s">
        <v>31936</v>
      </c>
      <c r="D2468" s="11" t="s">
        <v>1321</v>
      </c>
      <c r="E2468" s="11" t="s">
        <v>177</v>
      </c>
      <c r="F2468" s="11" t="s">
        <v>76</v>
      </c>
      <c r="G2468" s="11" t="s">
        <v>32712</v>
      </c>
      <c r="H2468" s="11" t="s">
        <v>77</v>
      </c>
      <c r="I2468" s="11">
        <v>3</v>
      </c>
      <c r="J2468" s="11" t="s">
        <v>78</v>
      </c>
      <c r="K2468" s="11" t="s">
        <v>32713</v>
      </c>
      <c r="L2468" s="11">
        <v>120</v>
      </c>
      <c r="M2468" s="11">
        <v>0</v>
      </c>
      <c r="N2468" s="11">
        <v>120</v>
      </c>
      <c r="O2468" s="11">
        <v>120</v>
      </c>
      <c r="P2468" s="11">
        <v>120</v>
      </c>
      <c r="Q2468" s="11">
        <v>0</v>
      </c>
      <c r="R2468" s="11">
        <v>120</v>
      </c>
      <c r="S2468" s="11">
        <v>120</v>
      </c>
      <c r="T2468" s="11">
        <v>0</v>
      </c>
      <c r="U2468" s="11">
        <v>2</v>
      </c>
      <c r="V2468" s="11">
        <v>1</v>
      </c>
      <c r="W2468" s="11">
        <v>4</v>
      </c>
      <c r="X2468" s="11">
        <v>0</v>
      </c>
      <c r="Y2468" s="11">
        <v>2</v>
      </c>
      <c r="Z2468" s="11">
        <v>1</v>
      </c>
      <c r="AA2468" s="12" t="s">
        <v>32958</v>
      </c>
      <c r="AB2468" s="17" t="str">
        <f t="shared" si="229"/>
        <v>Programme: BA Drama with Employment Experience Abroad</v>
      </c>
      <c r="AC2468" s="17">
        <f t="shared" si="230"/>
        <v>2</v>
      </c>
      <c r="AD2468" s="17">
        <f t="shared" si="231"/>
        <v>3</v>
      </c>
      <c r="AE2468" s="17">
        <f t="shared" si="232"/>
        <v>4</v>
      </c>
      <c r="AF2468" s="17" t="str">
        <f t="shared" si="233"/>
        <v/>
      </c>
      <c r="AG2468" s="17" cm="1">
        <f t="array" ref="AG2468">IFERROR(IF(J2468="Level",INDEX($M2468:$S2468,AC2468+1),INDEX($M2468:$S2468,AC2468)),"")</f>
        <v>120</v>
      </c>
      <c r="AH2468" s="17" cm="1">
        <f t="array" ref="AH2468">IFERROR(IF(J2468="Level",INDEX($M2468:$S2468,AD2468+1),INDEX($M2468:$S2468,AD2468)),"")</f>
        <v>120</v>
      </c>
      <c r="AI2468" s="17" cm="1">
        <f t="array" ref="AI2468">IFERROR(INDEX($M2468:$S2468,AE2468),"")</f>
        <v>120</v>
      </c>
      <c r="AJ2468" s="17" t="str" cm="1">
        <f t="array" ref="AJ2468">IFERROR(INDEX($M2468:$S2468,AF2468),"")</f>
        <v/>
      </c>
      <c r="AK2468" s="17" cm="1">
        <f t="array" ref="AK2468">IFERROR(IF(J2468="Level",INDEX($T2468:$Z2468,AC2468+1),INDEX($T2468:$Z2468,AC2468)),"")</f>
        <v>2</v>
      </c>
      <c r="AL2468" s="17" cm="1">
        <f t="array" ref="AL2468">IFERROR(IF(J2468="Level",INDEX($T2468:$Z2468,AD2468+1),INDEX($T2468:$Z2468,AD2468)),"")</f>
        <v>1</v>
      </c>
      <c r="AM2468" s="17" cm="1">
        <f t="array" ref="AM2468">IFERROR(INDEX($T2468:$Z2468,AE2468),"")</f>
        <v>4</v>
      </c>
      <c r="AN2468" s="17" t="str" cm="1">
        <f t="array" ref="AN2468">IFERROR(INDEX($T2468:$Z2468,AF2468),"")</f>
        <v/>
      </c>
    </row>
    <row r="2469" spans="1:40" ht="25.5" x14ac:dyDescent="0.2">
      <c r="A2469" s="17" t="str">
        <f t="shared" si="228"/>
        <v>BA Drama and Film and Television Studies with Study Abroad: UFA4DRAEGL01</v>
      </c>
      <c r="B2469" s="11" t="s">
        <v>1322</v>
      </c>
      <c r="C2469" s="11" t="s">
        <v>31936</v>
      </c>
      <c r="D2469" s="11" t="s">
        <v>32854</v>
      </c>
      <c r="E2469" s="11" t="s">
        <v>177</v>
      </c>
      <c r="F2469" s="11" t="s">
        <v>76</v>
      </c>
      <c r="G2469" s="11" t="s">
        <v>32712</v>
      </c>
      <c r="H2469" s="11" t="s">
        <v>77</v>
      </c>
      <c r="I2469" s="11">
        <v>3</v>
      </c>
      <c r="J2469" s="11" t="s">
        <v>78</v>
      </c>
      <c r="K2469" s="11" t="s">
        <v>32713</v>
      </c>
      <c r="L2469" s="11">
        <v>120</v>
      </c>
      <c r="M2469" s="11">
        <v>0</v>
      </c>
      <c r="N2469" s="11">
        <v>120</v>
      </c>
      <c r="O2469" s="11">
        <v>120</v>
      </c>
      <c r="P2469" s="11">
        <v>120</v>
      </c>
      <c r="Q2469" s="11">
        <v>0</v>
      </c>
      <c r="R2469" s="11">
        <v>120</v>
      </c>
      <c r="S2469" s="11">
        <v>120</v>
      </c>
      <c r="T2469" s="11">
        <v>0</v>
      </c>
      <c r="U2469" s="11">
        <v>2</v>
      </c>
      <c r="V2469" s="11">
        <v>1</v>
      </c>
      <c r="W2469" s="11">
        <v>4</v>
      </c>
      <c r="X2469" s="11">
        <v>0</v>
      </c>
      <c r="Y2469" s="11">
        <v>2</v>
      </c>
      <c r="Z2469" s="11">
        <v>1</v>
      </c>
      <c r="AA2469" s="12" t="s">
        <v>32958</v>
      </c>
      <c r="AB2469" s="17" t="str">
        <f t="shared" si="229"/>
        <v>Programme: BA Drama and Film and Television Studies with Study Abroad</v>
      </c>
      <c r="AC2469" s="17">
        <f t="shared" si="230"/>
        <v>2</v>
      </c>
      <c r="AD2469" s="17">
        <f t="shared" si="231"/>
        <v>3</v>
      </c>
      <c r="AE2469" s="17">
        <f t="shared" si="232"/>
        <v>4</v>
      </c>
      <c r="AF2469" s="17" t="str">
        <f t="shared" si="233"/>
        <v/>
      </c>
      <c r="AG2469" s="17" cm="1">
        <f t="array" ref="AG2469">IFERROR(IF(J2469="Level",INDEX($M2469:$S2469,AC2469+1),INDEX($M2469:$S2469,AC2469)),"")</f>
        <v>120</v>
      </c>
      <c r="AH2469" s="17" cm="1">
        <f t="array" ref="AH2469">IFERROR(IF(J2469="Level",INDEX($M2469:$S2469,AD2469+1),INDEX($M2469:$S2469,AD2469)),"")</f>
        <v>120</v>
      </c>
      <c r="AI2469" s="17" cm="1">
        <f t="array" ref="AI2469">IFERROR(INDEX($M2469:$S2469,AE2469),"")</f>
        <v>120</v>
      </c>
      <c r="AJ2469" s="17" t="str" cm="1">
        <f t="array" ref="AJ2469">IFERROR(INDEX($M2469:$S2469,AF2469),"")</f>
        <v/>
      </c>
      <c r="AK2469" s="17" cm="1">
        <f t="array" ref="AK2469">IFERROR(IF(J2469="Level",INDEX($T2469:$Z2469,AC2469+1),INDEX($T2469:$Z2469,AC2469)),"")</f>
        <v>2</v>
      </c>
      <c r="AL2469" s="17" cm="1">
        <f t="array" ref="AL2469">IFERROR(IF(J2469="Level",INDEX($T2469:$Z2469,AD2469+1),INDEX($T2469:$Z2469,AD2469)),"")</f>
        <v>1</v>
      </c>
      <c r="AM2469" s="17" cm="1">
        <f t="array" ref="AM2469">IFERROR(INDEX($T2469:$Z2469,AE2469),"")</f>
        <v>4</v>
      </c>
      <c r="AN2469" s="17" t="str" cm="1">
        <f t="array" ref="AN2469">IFERROR(INDEX($T2469:$Z2469,AF2469),"")</f>
        <v/>
      </c>
    </row>
    <row r="2470" spans="1:40" ht="25.5" x14ac:dyDescent="0.2">
      <c r="A2470" s="17" t="str">
        <f t="shared" si="228"/>
        <v>BA Drama and Film and Television Studies with Employment Experience: UFA4DRAEGL02</v>
      </c>
      <c r="B2470" s="11" t="s">
        <v>1323</v>
      </c>
      <c r="C2470" s="11" t="s">
        <v>31936</v>
      </c>
      <c r="D2470" s="11" t="s">
        <v>32856</v>
      </c>
      <c r="E2470" s="11" t="s">
        <v>177</v>
      </c>
      <c r="F2470" s="11" t="s">
        <v>76</v>
      </c>
      <c r="G2470" s="11" t="s">
        <v>32712</v>
      </c>
      <c r="H2470" s="11" t="s">
        <v>77</v>
      </c>
      <c r="I2470" s="11">
        <v>3</v>
      </c>
      <c r="J2470" s="11" t="s">
        <v>78</v>
      </c>
      <c r="K2470" s="11" t="s">
        <v>32713</v>
      </c>
      <c r="L2470" s="11">
        <v>120</v>
      </c>
      <c r="M2470" s="11">
        <v>0</v>
      </c>
      <c r="N2470" s="11">
        <v>120</v>
      </c>
      <c r="O2470" s="11">
        <v>120</v>
      </c>
      <c r="P2470" s="11">
        <v>120</v>
      </c>
      <c r="Q2470" s="11">
        <v>0</v>
      </c>
      <c r="R2470" s="11">
        <v>120</v>
      </c>
      <c r="S2470" s="11">
        <v>120</v>
      </c>
      <c r="T2470" s="11">
        <v>0</v>
      </c>
      <c r="U2470" s="11">
        <v>2</v>
      </c>
      <c r="V2470" s="11">
        <v>1</v>
      </c>
      <c r="W2470" s="11">
        <v>4</v>
      </c>
      <c r="X2470" s="11">
        <v>0</v>
      </c>
      <c r="Y2470" s="11">
        <v>2</v>
      </c>
      <c r="Z2470" s="11">
        <v>1</v>
      </c>
      <c r="AA2470" s="12" t="s">
        <v>32958</v>
      </c>
      <c r="AB2470" s="17" t="str">
        <f t="shared" si="229"/>
        <v>Programme: BA Drama and Film and Television Studies with Employment Experience</v>
      </c>
      <c r="AC2470" s="17">
        <f t="shared" si="230"/>
        <v>2</v>
      </c>
      <c r="AD2470" s="17">
        <f t="shared" si="231"/>
        <v>3</v>
      </c>
      <c r="AE2470" s="17">
        <f t="shared" si="232"/>
        <v>4</v>
      </c>
      <c r="AF2470" s="17" t="str">
        <f t="shared" si="233"/>
        <v/>
      </c>
      <c r="AG2470" s="17" cm="1">
        <f t="array" ref="AG2470">IFERROR(IF(J2470="Level",INDEX($M2470:$S2470,AC2470+1),INDEX($M2470:$S2470,AC2470)),"")</f>
        <v>120</v>
      </c>
      <c r="AH2470" s="17" cm="1">
        <f t="array" ref="AH2470">IFERROR(IF(J2470="Level",INDEX($M2470:$S2470,AD2470+1),INDEX($M2470:$S2470,AD2470)),"")</f>
        <v>120</v>
      </c>
      <c r="AI2470" s="17" cm="1">
        <f t="array" ref="AI2470">IFERROR(INDEX($M2470:$S2470,AE2470),"")</f>
        <v>120</v>
      </c>
      <c r="AJ2470" s="17" t="str" cm="1">
        <f t="array" ref="AJ2470">IFERROR(INDEX($M2470:$S2470,AF2470),"")</f>
        <v/>
      </c>
      <c r="AK2470" s="17" cm="1">
        <f t="array" ref="AK2470">IFERROR(IF(J2470="Level",INDEX($T2470:$Z2470,AC2470+1),INDEX($T2470:$Z2470,AC2470)),"")</f>
        <v>2</v>
      </c>
      <c r="AL2470" s="17" cm="1">
        <f t="array" ref="AL2470">IFERROR(IF(J2470="Level",INDEX($T2470:$Z2470,AD2470+1),INDEX($T2470:$Z2470,AD2470)),"")</f>
        <v>1</v>
      </c>
      <c r="AM2470" s="17" cm="1">
        <f t="array" ref="AM2470">IFERROR(INDEX($T2470:$Z2470,AE2470),"")</f>
        <v>4</v>
      </c>
      <c r="AN2470" s="17" t="str" cm="1">
        <f t="array" ref="AN2470">IFERROR(INDEX($T2470:$Z2470,AF2470),"")</f>
        <v/>
      </c>
    </row>
    <row r="2471" spans="1:40" ht="25.5" x14ac:dyDescent="0.2">
      <c r="A2471" s="17" t="str">
        <f t="shared" si="228"/>
        <v>BA Drama and Film and Television Studies with Employment Experience Abroad: UFA4DRAEGL03</v>
      </c>
      <c r="B2471" s="11" t="s">
        <v>1324</v>
      </c>
      <c r="C2471" s="11" t="s">
        <v>31936</v>
      </c>
      <c r="D2471" s="11" t="s">
        <v>32855</v>
      </c>
      <c r="E2471" s="11" t="s">
        <v>177</v>
      </c>
      <c r="F2471" s="11" t="s">
        <v>76</v>
      </c>
      <c r="G2471" s="11" t="s">
        <v>32712</v>
      </c>
      <c r="H2471" s="11" t="s">
        <v>77</v>
      </c>
      <c r="I2471" s="11">
        <v>3</v>
      </c>
      <c r="J2471" s="11" t="s">
        <v>78</v>
      </c>
      <c r="K2471" s="11" t="s">
        <v>32713</v>
      </c>
      <c r="L2471" s="11">
        <v>120</v>
      </c>
      <c r="M2471" s="11">
        <v>0</v>
      </c>
      <c r="N2471" s="11">
        <v>120</v>
      </c>
      <c r="O2471" s="11">
        <v>120</v>
      </c>
      <c r="P2471" s="11">
        <v>120</v>
      </c>
      <c r="Q2471" s="11">
        <v>0</v>
      </c>
      <c r="R2471" s="11">
        <v>120</v>
      </c>
      <c r="S2471" s="11">
        <v>120</v>
      </c>
      <c r="T2471" s="11">
        <v>0</v>
      </c>
      <c r="U2471" s="11">
        <v>2</v>
      </c>
      <c r="V2471" s="11">
        <v>1</v>
      </c>
      <c r="W2471" s="11">
        <v>4</v>
      </c>
      <c r="X2471" s="11">
        <v>0</v>
      </c>
      <c r="Y2471" s="11">
        <v>2</v>
      </c>
      <c r="Z2471" s="11">
        <v>1</v>
      </c>
      <c r="AA2471" s="12" t="s">
        <v>32958</v>
      </c>
      <c r="AB2471" s="17" t="str">
        <f t="shared" si="229"/>
        <v>Programme: BA Drama and Film and Television Studies with Employment Experience Abroad</v>
      </c>
      <c r="AC2471" s="17">
        <f t="shared" si="230"/>
        <v>2</v>
      </c>
      <c r="AD2471" s="17">
        <f t="shared" si="231"/>
        <v>3</v>
      </c>
      <c r="AE2471" s="17">
        <f t="shared" si="232"/>
        <v>4</v>
      </c>
      <c r="AF2471" s="17" t="str">
        <f t="shared" si="233"/>
        <v/>
      </c>
      <c r="AG2471" s="17" cm="1">
        <f t="array" ref="AG2471">IFERROR(IF(J2471="Level",INDEX($M2471:$S2471,AC2471+1),INDEX($M2471:$S2471,AC2471)),"")</f>
        <v>120</v>
      </c>
      <c r="AH2471" s="17" cm="1">
        <f t="array" ref="AH2471">IFERROR(IF(J2471="Level",INDEX($M2471:$S2471,AD2471+1),INDEX($M2471:$S2471,AD2471)),"")</f>
        <v>120</v>
      </c>
      <c r="AI2471" s="17" cm="1">
        <f t="array" ref="AI2471">IFERROR(INDEX($M2471:$S2471,AE2471),"")</f>
        <v>120</v>
      </c>
      <c r="AJ2471" s="17" t="str" cm="1">
        <f t="array" ref="AJ2471">IFERROR(INDEX($M2471:$S2471,AF2471),"")</f>
        <v/>
      </c>
      <c r="AK2471" s="17" cm="1">
        <f t="array" ref="AK2471">IFERROR(IF(J2471="Level",INDEX($T2471:$Z2471,AC2471+1),INDEX($T2471:$Z2471,AC2471)),"")</f>
        <v>2</v>
      </c>
      <c r="AL2471" s="17" cm="1">
        <f t="array" ref="AL2471">IFERROR(IF(J2471="Level",INDEX($T2471:$Z2471,AD2471+1),INDEX($T2471:$Z2471,AD2471)),"")</f>
        <v>1</v>
      </c>
      <c r="AM2471" s="17" cm="1">
        <f t="array" ref="AM2471">IFERROR(INDEX($T2471:$Z2471,AE2471),"")</f>
        <v>4</v>
      </c>
      <c r="AN2471" s="17" t="str" cm="1">
        <f t="array" ref="AN2471">IFERROR(INDEX($T2471:$Z2471,AF2471),"")</f>
        <v/>
      </c>
    </row>
    <row r="2472" spans="1:40" x14ac:dyDescent="0.2">
      <c r="A2472" s="17" t="str">
        <f t="shared" si="228"/>
        <v>BA Drama with Study Abroad: UFA4SPASPA01</v>
      </c>
      <c r="B2472" s="11" t="s">
        <v>1593</v>
      </c>
      <c r="C2472" s="11" t="s">
        <v>31936</v>
      </c>
      <c r="D2472" s="11" t="s">
        <v>1594</v>
      </c>
      <c r="E2472" s="11" t="s">
        <v>177</v>
      </c>
      <c r="F2472" s="11" t="s">
        <v>76</v>
      </c>
      <c r="G2472" s="11" t="s">
        <v>32712</v>
      </c>
      <c r="H2472" s="11" t="s">
        <v>77</v>
      </c>
      <c r="I2472" s="11">
        <v>3</v>
      </c>
      <c r="J2472" s="11" t="s">
        <v>78</v>
      </c>
      <c r="K2472" s="11" t="s">
        <v>32713</v>
      </c>
      <c r="L2472" s="11">
        <v>120</v>
      </c>
      <c r="M2472" s="11">
        <v>0</v>
      </c>
      <c r="N2472" s="11">
        <v>120</v>
      </c>
      <c r="O2472" s="11">
        <v>120</v>
      </c>
      <c r="P2472" s="11">
        <v>120</v>
      </c>
      <c r="Q2472" s="11">
        <v>0</v>
      </c>
      <c r="R2472" s="11">
        <v>120</v>
      </c>
      <c r="S2472" s="11">
        <v>120</v>
      </c>
      <c r="T2472" s="11">
        <v>0</v>
      </c>
      <c r="U2472" s="11">
        <v>2</v>
      </c>
      <c r="V2472" s="11">
        <v>1</v>
      </c>
      <c r="W2472" s="11">
        <v>4</v>
      </c>
      <c r="X2472" s="11">
        <v>0</v>
      </c>
      <c r="Y2472" s="11">
        <v>2</v>
      </c>
      <c r="Z2472" s="11">
        <v>1</v>
      </c>
      <c r="AA2472" s="12" t="s">
        <v>32958</v>
      </c>
      <c r="AB2472" s="17" t="str">
        <f t="shared" si="229"/>
        <v>Programme: BA Drama with Study Abroad</v>
      </c>
      <c r="AC2472" s="17">
        <f t="shared" si="230"/>
        <v>2</v>
      </c>
      <c r="AD2472" s="17">
        <f t="shared" si="231"/>
        <v>3</v>
      </c>
      <c r="AE2472" s="17">
        <f t="shared" si="232"/>
        <v>4</v>
      </c>
      <c r="AF2472" s="17" t="str">
        <f t="shared" si="233"/>
        <v/>
      </c>
      <c r="AG2472" s="17" cm="1">
        <f t="array" ref="AG2472">IFERROR(IF(J2472="Level",INDEX($M2472:$S2472,AC2472+1),INDEX($M2472:$S2472,AC2472)),"")</f>
        <v>120</v>
      </c>
      <c r="AH2472" s="17" cm="1">
        <f t="array" ref="AH2472">IFERROR(IF(J2472="Level",INDEX($M2472:$S2472,AD2472+1),INDEX($M2472:$S2472,AD2472)),"")</f>
        <v>120</v>
      </c>
      <c r="AI2472" s="17" cm="1">
        <f t="array" ref="AI2472">IFERROR(INDEX($M2472:$S2472,AE2472),"")</f>
        <v>120</v>
      </c>
      <c r="AJ2472" s="17" t="str" cm="1">
        <f t="array" ref="AJ2472">IFERROR(INDEX($M2472:$S2472,AF2472),"")</f>
        <v/>
      </c>
      <c r="AK2472" s="17" cm="1">
        <f t="array" ref="AK2472">IFERROR(IF(J2472="Level",INDEX($T2472:$Z2472,AC2472+1),INDEX($T2472:$Z2472,AC2472)),"")</f>
        <v>2</v>
      </c>
      <c r="AL2472" s="17" cm="1">
        <f t="array" ref="AL2472">IFERROR(IF(J2472="Level",INDEX($T2472:$Z2472,AD2472+1),INDEX($T2472:$Z2472,AD2472)),"")</f>
        <v>1</v>
      </c>
      <c r="AM2472" s="17" cm="1">
        <f t="array" ref="AM2472">IFERROR(INDEX($T2472:$Z2472,AE2472),"")</f>
        <v>4</v>
      </c>
      <c r="AN2472" s="17" t="str" cm="1">
        <f t="array" ref="AN2472">IFERROR(INDEX($T2472:$Z2472,AF2472),"")</f>
        <v/>
      </c>
    </row>
    <row r="2473" spans="1:40" x14ac:dyDescent="0.2">
      <c r="A2473" s="17" t="str">
        <f t="shared" si="228"/>
        <v>BA English and Drama with Employment Experience: UFA4EGLDRA01</v>
      </c>
      <c r="B2473" s="11" t="s">
        <v>1325</v>
      </c>
      <c r="C2473" s="11" t="s">
        <v>31936</v>
      </c>
      <c r="D2473" s="11" t="s">
        <v>1326</v>
      </c>
      <c r="E2473" s="11" t="s">
        <v>191</v>
      </c>
      <c r="F2473" s="11" t="s">
        <v>76</v>
      </c>
      <c r="G2473" s="11" t="s">
        <v>32712</v>
      </c>
      <c r="H2473" s="11" t="s">
        <v>77</v>
      </c>
      <c r="I2473" s="11">
        <v>3</v>
      </c>
      <c r="J2473" s="11" t="s">
        <v>78</v>
      </c>
      <c r="K2473" s="11" t="s">
        <v>32713</v>
      </c>
      <c r="L2473" s="11">
        <v>120</v>
      </c>
      <c r="M2473" s="11">
        <v>0</v>
      </c>
      <c r="N2473" s="11">
        <v>120</v>
      </c>
      <c r="O2473" s="11">
        <v>120</v>
      </c>
      <c r="P2473" s="11">
        <v>120</v>
      </c>
      <c r="Q2473" s="11">
        <v>0</v>
      </c>
      <c r="R2473" s="11">
        <v>120</v>
      </c>
      <c r="S2473" s="11">
        <v>120</v>
      </c>
      <c r="T2473" s="11">
        <v>0</v>
      </c>
      <c r="U2473" s="11">
        <v>2</v>
      </c>
      <c r="V2473" s="11">
        <v>1</v>
      </c>
      <c r="W2473" s="11">
        <v>4</v>
      </c>
      <c r="X2473" s="11">
        <v>0</v>
      </c>
      <c r="Y2473" s="11">
        <v>2</v>
      </c>
      <c r="Z2473" s="11">
        <v>1</v>
      </c>
      <c r="AA2473" s="12" t="s">
        <v>32958</v>
      </c>
      <c r="AB2473" s="17" t="str">
        <f t="shared" si="229"/>
        <v>Programme: BA English and Drama with Employment Experience</v>
      </c>
      <c r="AC2473" s="17">
        <f t="shared" si="230"/>
        <v>2</v>
      </c>
      <c r="AD2473" s="17">
        <f t="shared" si="231"/>
        <v>3</v>
      </c>
      <c r="AE2473" s="17">
        <f t="shared" si="232"/>
        <v>4</v>
      </c>
      <c r="AF2473" s="17" t="str">
        <f t="shared" si="233"/>
        <v/>
      </c>
      <c r="AG2473" s="17" cm="1">
        <f t="array" ref="AG2473">IFERROR(IF(J2473="Level",INDEX($M2473:$S2473,AC2473+1),INDEX($M2473:$S2473,AC2473)),"")</f>
        <v>120</v>
      </c>
      <c r="AH2473" s="17" cm="1">
        <f t="array" ref="AH2473">IFERROR(IF(J2473="Level",INDEX($M2473:$S2473,AD2473+1),INDEX($M2473:$S2473,AD2473)),"")</f>
        <v>120</v>
      </c>
      <c r="AI2473" s="17" cm="1">
        <f t="array" ref="AI2473">IFERROR(INDEX($M2473:$S2473,AE2473),"")</f>
        <v>120</v>
      </c>
      <c r="AJ2473" s="17" t="str" cm="1">
        <f t="array" ref="AJ2473">IFERROR(INDEX($M2473:$S2473,AF2473),"")</f>
        <v/>
      </c>
      <c r="AK2473" s="17" cm="1">
        <f t="array" ref="AK2473">IFERROR(IF(J2473="Level",INDEX($T2473:$Z2473,AC2473+1),INDEX($T2473:$Z2473,AC2473)),"")</f>
        <v>2</v>
      </c>
      <c r="AL2473" s="17" cm="1">
        <f t="array" ref="AL2473">IFERROR(IF(J2473="Level",INDEX($T2473:$Z2473,AD2473+1),INDEX($T2473:$Z2473,AD2473)),"")</f>
        <v>1</v>
      </c>
      <c r="AM2473" s="17" cm="1">
        <f t="array" ref="AM2473">IFERROR(INDEX($T2473:$Z2473,AE2473),"")</f>
        <v>4</v>
      </c>
      <c r="AN2473" s="17" t="str" cm="1">
        <f t="array" ref="AN2473">IFERROR(INDEX($T2473:$Z2473,AF2473),"")</f>
        <v/>
      </c>
    </row>
    <row r="2474" spans="1:40" ht="25.5" x14ac:dyDescent="0.2">
      <c r="A2474" s="17" t="str">
        <f t="shared" si="228"/>
        <v>BA English and Drama with Employment Experience Abroad: UFA4EGLDRA02</v>
      </c>
      <c r="B2474" s="11" t="s">
        <v>1327</v>
      </c>
      <c r="C2474" s="11" t="s">
        <v>31936</v>
      </c>
      <c r="D2474" s="11" t="s">
        <v>1328</v>
      </c>
      <c r="E2474" s="11" t="s">
        <v>191</v>
      </c>
      <c r="F2474" s="11" t="s">
        <v>76</v>
      </c>
      <c r="G2474" s="11" t="s">
        <v>32712</v>
      </c>
      <c r="H2474" s="11" t="s">
        <v>77</v>
      </c>
      <c r="I2474" s="11">
        <v>3</v>
      </c>
      <c r="J2474" s="11" t="s">
        <v>78</v>
      </c>
      <c r="K2474" s="11" t="s">
        <v>32713</v>
      </c>
      <c r="L2474" s="11">
        <v>120</v>
      </c>
      <c r="M2474" s="11">
        <v>0</v>
      </c>
      <c r="N2474" s="11">
        <v>120</v>
      </c>
      <c r="O2474" s="11">
        <v>120</v>
      </c>
      <c r="P2474" s="11">
        <v>120</v>
      </c>
      <c r="Q2474" s="11">
        <v>0</v>
      </c>
      <c r="R2474" s="11">
        <v>120</v>
      </c>
      <c r="S2474" s="11">
        <v>120</v>
      </c>
      <c r="T2474" s="11">
        <v>0</v>
      </c>
      <c r="U2474" s="11">
        <v>2</v>
      </c>
      <c r="V2474" s="11">
        <v>1</v>
      </c>
      <c r="W2474" s="11">
        <v>4</v>
      </c>
      <c r="X2474" s="11">
        <v>0</v>
      </c>
      <c r="Y2474" s="11">
        <v>2</v>
      </c>
      <c r="Z2474" s="11">
        <v>1</v>
      </c>
      <c r="AA2474" s="12" t="s">
        <v>32958</v>
      </c>
      <c r="AB2474" s="17" t="str">
        <f t="shared" si="229"/>
        <v>Programme: BA English and Drama with Employment Experience Abroad</v>
      </c>
      <c r="AC2474" s="17">
        <f t="shared" si="230"/>
        <v>2</v>
      </c>
      <c r="AD2474" s="17">
        <f t="shared" si="231"/>
        <v>3</v>
      </c>
      <c r="AE2474" s="17">
        <f t="shared" si="232"/>
        <v>4</v>
      </c>
      <c r="AF2474" s="17" t="str">
        <f t="shared" si="233"/>
        <v/>
      </c>
      <c r="AG2474" s="17" cm="1">
        <f t="array" ref="AG2474">IFERROR(IF(J2474="Level",INDEX($M2474:$S2474,AC2474+1),INDEX($M2474:$S2474,AC2474)),"")</f>
        <v>120</v>
      </c>
      <c r="AH2474" s="17" cm="1">
        <f t="array" ref="AH2474">IFERROR(IF(J2474="Level",INDEX($M2474:$S2474,AD2474+1),INDEX($M2474:$S2474,AD2474)),"")</f>
        <v>120</v>
      </c>
      <c r="AI2474" s="17" cm="1">
        <f t="array" ref="AI2474">IFERROR(INDEX($M2474:$S2474,AE2474),"")</f>
        <v>120</v>
      </c>
      <c r="AJ2474" s="17" t="str" cm="1">
        <f t="array" ref="AJ2474">IFERROR(INDEX($M2474:$S2474,AF2474),"")</f>
        <v/>
      </c>
      <c r="AK2474" s="17" cm="1">
        <f t="array" ref="AK2474">IFERROR(IF(J2474="Level",INDEX($T2474:$Z2474,AC2474+1),INDEX($T2474:$Z2474,AC2474)),"")</f>
        <v>2</v>
      </c>
      <c r="AL2474" s="17" cm="1">
        <f t="array" ref="AL2474">IFERROR(IF(J2474="Level",INDEX($T2474:$Z2474,AD2474+1),INDEX($T2474:$Z2474,AD2474)),"")</f>
        <v>1</v>
      </c>
      <c r="AM2474" s="17" cm="1">
        <f t="array" ref="AM2474">IFERROR(INDEX($T2474:$Z2474,AE2474),"")</f>
        <v>4</v>
      </c>
      <c r="AN2474" s="17" t="str" cm="1">
        <f t="array" ref="AN2474">IFERROR(INDEX($T2474:$Z2474,AF2474),"")</f>
        <v/>
      </c>
    </row>
    <row r="2475" spans="1:40" x14ac:dyDescent="0.2">
      <c r="A2475" s="17" t="str">
        <f t="shared" si="228"/>
        <v>BA English with Study Abroad: UFA4EGLEGL10</v>
      </c>
      <c r="B2475" s="11" t="s">
        <v>1329</v>
      </c>
      <c r="C2475" s="11" t="s">
        <v>31936</v>
      </c>
      <c r="D2475" s="11" t="s">
        <v>1330</v>
      </c>
      <c r="E2475" s="11" t="s">
        <v>191</v>
      </c>
      <c r="F2475" s="11" t="s">
        <v>76</v>
      </c>
      <c r="G2475" s="11" t="s">
        <v>32712</v>
      </c>
      <c r="H2475" s="11" t="s">
        <v>77</v>
      </c>
      <c r="I2475" s="11">
        <v>3</v>
      </c>
      <c r="J2475" s="11" t="s">
        <v>78</v>
      </c>
      <c r="K2475" s="11" t="s">
        <v>32713</v>
      </c>
      <c r="L2475" s="11">
        <v>120</v>
      </c>
      <c r="M2475" s="11">
        <v>0</v>
      </c>
      <c r="N2475" s="11">
        <v>120</v>
      </c>
      <c r="O2475" s="11">
        <v>120</v>
      </c>
      <c r="P2475" s="11">
        <v>120</v>
      </c>
      <c r="Q2475" s="11">
        <v>0</v>
      </c>
      <c r="R2475" s="11">
        <v>120</v>
      </c>
      <c r="S2475" s="11">
        <v>120</v>
      </c>
      <c r="T2475" s="11">
        <v>0</v>
      </c>
      <c r="U2475" s="11">
        <v>2</v>
      </c>
      <c r="V2475" s="11">
        <v>1</v>
      </c>
      <c r="W2475" s="11">
        <v>4</v>
      </c>
      <c r="X2475" s="11">
        <v>0</v>
      </c>
      <c r="Y2475" s="11">
        <v>2</v>
      </c>
      <c r="Z2475" s="11">
        <v>1</v>
      </c>
      <c r="AA2475" s="12" t="s">
        <v>32958</v>
      </c>
      <c r="AB2475" s="17" t="str">
        <f t="shared" si="229"/>
        <v>Programme: BA English with Study Abroad</v>
      </c>
      <c r="AC2475" s="17">
        <f t="shared" si="230"/>
        <v>2</v>
      </c>
      <c r="AD2475" s="17">
        <f t="shared" si="231"/>
        <v>3</v>
      </c>
      <c r="AE2475" s="17">
        <f t="shared" si="232"/>
        <v>4</v>
      </c>
      <c r="AF2475" s="17" t="str">
        <f t="shared" si="233"/>
        <v/>
      </c>
      <c r="AG2475" s="17" cm="1">
        <f t="array" ref="AG2475">IFERROR(IF(J2475="Level",INDEX($M2475:$S2475,AC2475+1),INDEX($M2475:$S2475,AC2475)),"")</f>
        <v>120</v>
      </c>
      <c r="AH2475" s="17" cm="1">
        <f t="array" ref="AH2475">IFERROR(IF(J2475="Level",INDEX($M2475:$S2475,AD2475+1),INDEX($M2475:$S2475,AD2475)),"")</f>
        <v>120</v>
      </c>
      <c r="AI2475" s="17" cm="1">
        <f t="array" ref="AI2475">IFERROR(INDEX($M2475:$S2475,AE2475),"")</f>
        <v>120</v>
      </c>
      <c r="AJ2475" s="17" t="str" cm="1">
        <f t="array" ref="AJ2475">IFERROR(INDEX($M2475:$S2475,AF2475),"")</f>
        <v/>
      </c>
      <c r="AK2475" s="17" cm="1">
        <f t="array" ref="AK2475">IFERROR(IF(J2475="Level",INDEX($T2475:$Z2475,AC2475+1),INDEX($T2475:$Z2475,AC2475)),"")</f>
        <v>2</v>
      </c>
      <c r="AL2475" s="17" cm="1">
        <f t="array" ref="AL2475">IFERROR(IF(J2475="Level",INDEX($T2475:$Z2475,AD2475+1),INDEX($T2475:$Z2475,AD2475)),"")</f>
        <v>1</v>
      </c>
      <c r="AM2475" s="17" cm="1">
        <f t="array" ref="AM2475">IFERROR(INDEX($T2475:$Z2475,AE2475),"")</f>
        <v>4</v>
      </c>
      <c r="AN2475" s="17" t="str" cm="1">
        <f t="array" ref="AN2475">IFERROR(INDEX($T2475:$Z2475,AF2475),"")</f>
        <v/>
      </c>
    </row>
    <row r="2476" spans="1:40" x14ac:dyDescent="0.2">
      <c r="A2476" s="17" t="str">
        <f t="shared" si="228"/>
        <v>BA English with Employment Experience: UFA4EGLEGL11</v>
      </c>
      <c r="B2476" s="11" t="s">
        <v>1331</v>
      </c>
      <c r="C2476" s="11" t="s">
        <v>31936</v>
      </c>
      <c r="D2476" s="11" t="s">
        <v>1332</v>
      </c>
      <c r="E2476" s="11" t="s">
        <v>191</v>
      </c>
      <c r="F2476" s="11" t="s">
        <v>76</v>
      </c>
      <c r="G2476" s="11" t="s">
        <v>32712</v>
      </c>
      <c r="H2476" s="11" t="s">
        <v>77</v>
      </c>
      <c r="I2476" s="11">
        <v>3</v>
      </c>
      <c r="J2476" s="11" t="s">
        <v>78</v>
      </c>
      <c r="K2476" s="11" t="s">
        <v>32713</v>
      </c>
      <c r="L2476" s="11">
        <v>120</v>
      </c>
      <c r="M2476" s="11">
        <v>0</v>
      </c>
      <c r="N2476" s="11">
        <v>120</v>
      </c>
      <c r="O2476" s="11">
        <v>120</v>
      </c>
      <c r="P2476" s="11">
        <v>120</v>
      </c>
      <c r="Q2476" s="11">
        <v>0</v>
      </c>
      <c r="R2476" s="11">
        <v>120</v>
      </c>
      <c r="S2476" s="11">
        <v>120</v>
      </c>
      <c r="T2476" s="11">
        <v>0</v>
      </c>
      <c r="U2476" s="11">
        <v>2</v>
      </c>
      <c r="V2476" s="11">
        <v>1</v>
      </c>
      <c r="W2476" s="11">
        <v>4</v>
      </c>
      <c r="X2476" s="11">
        <v>0</v>
      </c>
      <c r="Y2476" s="11">
        <v>2</v>
      </c>
      <c r="Z2476" s="11">
        <v>1</v>
      </c>
      <c r="AA2476" s="12" t="s">
        <v>32958</v>
      </c>
      <c r="AB2476" s="17" t="str">
        <f t="shared" si="229"/>
        <v>Programme: BA English with Employment Experience</v>
      </c>
      <c r="AC2476" s="17">
        <f t="shared" si="230"/>
        <v>2</v>
      </c>
      <c r="AD2476" s="17">
        <f t="shared" si="231"/>
        <v>3</v>
      </c>
      <c r="AE2476" s="17">
        <f t="shared" si="232"/>
        <v>4</v>
      </c>
      <c r="AF2476" s="17" t="str">
        <f t="shared" si="233"/>
        <v/>
      </c>
      <c r="AG2476" s="17" cm="1">
        <f t="array" ref="AG2476">IFERROR(IF(J2476="Level",INDEX($M2476:$S2476,AC2476+1),INDEX($M2476:$S2476,AC2476)),"")</f>
        <v>120</v>
      </c>
      <c r="AH2476" s="17" cm="1">
        <f t="array" ref="AH2476">IFERROR(IF(J2476="Level",INDEX($M2476:$S2476,AD2476+1),INDEX($M2476:$S2476,AD2476)),"")</f>
        <v>120</v>
      </c>
      <c r="AI2476" s="17" cm="1">
        <f t="array" ref="AI2476">IFERROR(INDEX($M2476:$S2476,AE2476),"")</f>
        <v>120</v>
      </c>
      <c r="AJ2476" s="17" t="str" cm="1">
        <f t="array" ref="AJ2476">IFERROR(INDEX($M2476:$S2476,AF2476),"")</f>
        <v/>
      </c>
      <c r="AK2476" s="17" cm="1">
        <f t="array" ref="AK2476">IFERROR(IF(J2476="Level",INDEX($T2476:$Z2476,AC2476+1),INDEX($T2476:$Z2476,AC2476)),"")</f>
        <v>2</v>
      </c>
      <c r="AL2476" s="17" cm="1">
        <f t="array" ref="AL2476">IFERROR(IF(J2476="Level",INDEX($T2476:$Z2476,AD2476+1),INDEX($T2476:$Z2476,AD2476)),"")</f>
        <v>1</v>
      </c>
      <c r="AM2476" s="17" cm="1">
        <f t="array" ref="AM2476">IFERROR(INDEX($T2476:$Z2476,AE2476),"")</f>
        <v>4</v>
      </c>
      <c r="AN2476" s="17" t="str" cm="1">
        <f t="array" ref="AN2476">IFERROR(INDEX($T2476:$Z2476,AF2476),"")</f>
        <v/>
      </c>
    </row>
    <row r="2477" spans="1:40" x14ac:dyDescent="0.2">
      <c r="A2477" s="17" t="str">
        <f t="shared" si="228"/>
        <v>BA English with Employment Experience Abroad: UFA4EGLEGL12</v>
      </c>
      <c r="B2477" s="11" t="s">
        <v>1333</v>
      </c>
      <c r="C2477" s="11" t="s">
        <v>31936</v>
      </c>
      <c r="D2477" s="11" t="s">
        <v>1334</v>
      </c>
      <c r="E2477" s="11" t="s">
        <v>191</v>
      </c>
      <c r="F2477" s="11" t="s">
        <v>76</v>
      </c>
      <c r="G2477" s="11" t="s">
        <v>32712</v>
      </c>
      <c r="H2477" s="11" t="s">
        <v>77</v>
      </c>
      <c r="I2477" s="11">
        <v>3</v>
      </c>
      <c r="J2477" s="11" t="s">
        <v>78</v>
      </c>
      <c r="K2477" s="11" t="s">
        <v>32713</v>
      </c>
      <c r="L2477" s="11">
        <v>120</v>
      </c>
      <c r="M2477" s="11">
        <v>0</v>
      </c>
      <c r="N2477" s="11">
        <v>120</v>
      </c>
      <c r="O2477" s="11">
        <v>120</v>
      </c>
      <c r="P2477" s="11">
        <v>120</v>
      </c>
      <c r="Q2477" s="11">
        <v>0</v>
      </c>
      <c r="R2477" s="11">
        <v>120</v>
      </c>
      <c r="S2477" s="11">
        <v>120</v>
      </c>
      <c r="T2477" s="11">
        <v>0</v>
      </c>
      <c r="U2477" s="11">
        <v>2</v>
      </c>
      <c r="V2477" s="11">
        <v>1</v>
      </c>
      <c r="W2477" s="11">
        <v>4</v>
      </c>
      <c r="X2477" s="11">
        <v>0</v>
      </c>
      <c r="Y2477" s="11">
        <v>2</v>
      </c>
      <c r="Z2477" s="11">
        <v>1</v>
      </c>
      <c r="AA2477" s="12" t="s">
        <v>32958</v>
      </c>
      <c r="AB2477" s="17" t="str">
        <f t="shared" si="229"/>
        <v>Programme: BA English with Employment Experience Abroad</v>
      </c>
      <c r="AC2477" s="17">
        <f t="shared" si="230"/>
        <v>2</v>
      </c>
      <c r="AD2477" s="17">
        <f t="shared" si="231"/>
        <v>3</v>
      </c>
      <c r="AE2477" s="17">
        <f t="shared" si="232"/>
        <v>4</v>
      </c>
      <c r="AF2477" s="17" t="str">
        <f t="shared" si="233"/>
        <v/>
      </c>
      <c r="AG2477" s="17" cm="1">
        <f t="array" ref="AG2477">IFERROR(IF(J2477="Level",INDEX($M2477:$S2477,AC2477+1),INDEX($M2477:$S2477,AC2477)),"")</f>
        <v>120</v>
      </c>
      <c r="AH2477" s="17" cm="1">
        <f t="array" ref="AH2477">IFERROR(IF(J2477="Level",INDEX($M2477:$S2477,AD2477+1),INDEX($M2477:$S2477,AD2477)),"")</f>
        <v>120</v>
      </c>
      <c r="AI2477" s="17" cm="1">
        <f t="array" ref="AI2477">IFERROR(INDEX($M2477:$S2477,AE2477),"")</f>
        <v>120</v>
      </c>
      <c r="AJ2477" s="17" t="str" cm="1">
        <f t="array" ref="AJ2477">IFERROR(INDEX($M2477:$S2477,AF2477),"")</f>
        <v/>
      </c>
      <c r="AK2477" s="17" cm="1">
        <f t="array" ref="AK2477">IFERROR(IF(J2477="Level",INDEX($T2477:$Z2477,AC2477+1),INDEX($T2477:$Z2477,AC2477)),"")</f>
        <v>2</v>
      </c>
      <c r="AL2477" s="17" cm="1">
        <f t="array" ref="AL2477">IFERROR(IF(J2477="Level",INDEX($T2477:$Z2477,AD2477+1),INDEX($T2477:$Z2477,AD2477)),"")</f>
        <v>1</v>
      </c>
      <c r="AM2477" s="17" cm="1">
        <f t="array" ref="AM2477">IFERROR(INDEX($T2477:$Z2477,AE2477),"")</f>
        <v>4</v>
      </c>
      <c r="AN2477" s="17" t="str" cm="1">
        <f t="array" ref="AN2477">IFERROR(INDEX($T2477:$Z2477,AF2477),"")</f>
        <v/>
      </c>
    </row>
    <row r="2478" spans="1:40" ht="25.5" x14ac:dyDescent="0.2">
      <c r="A2478" s="17" t="str">
        <f t="shared" si="228"/>
        <v>BA English and Film and Television Studies with Employment Experience: UFA4EGLEGL20</v>
      </c>
      <c r="B2478" s="11" t="s">
        <v>1338</v>
      </c>
      <c r="C2478" s="11" t="s">
        <v>31936</v>
      </c>
      <c r="D2478" s="11" t="s">
        <v>32852</v>
      </c>
      <c r="E2478" s="11" t="s">
        <v>191</v>
      </c>
      <c r="F2478" s="11" t="s">
        <v>76</v>
      </c>
      <c r="G2478" s="11" t="s">
        <v>32712</v>
      </c>
      <c r="H2478" s="11" t="s">
        <v>77</v>
      </c>
      <c r="I2478" s="11">
        <v>3</v>
      </c>
      <c r="J2478" s="11" t="s">
        <v>78</v>
      </c>
      <c r="K2478" s="11" t="s">
        <v>32713</v>
      </c>
      <c r="L2478" s="11">
        <v>120</v>
      </c>
      <c r="M2478" s="11">
        <v>0</v>
      </c>
      <c r="N2478" s="11">
        <v>120</v>
      </c>
      <c r="O2478" s="11">
        <v>120</v>
      </c>
      <c r="P2478" s="11">
        <v>120</v>
      </c>
      <c r="Q2478" s="11">
        <v>0</v>
      </c>
      <c r="R2478" s="11">
        <v>120</v>
      </c>
      <c r="S2478" s="11">
        <v>120</v>
      </c>
      <c r="T2478" s="11">
        <v>0</v>
      </c>
      <c r="U2478" s="11">
        <v>2</v>
      </c>
      <c r="V2478" s="11">
        <v>1</v>
      </c>
      <c r="W2478" s="11">
        <v>4</v>
      </c>
      <c r="X2478" s="11">
        <v>0</v>
      </c>
      <c r="Y2478" s="11">
        <v>2</v>
      </c>
      <c r="Z2478" s="11">
        <v>1</v>
      </c>
      <c r="AA2478" s="12" t="s">
        <v>32958</v>
      </c>
      <c r="AB2478" s="17" t="str">
        <f t="shared" si="229"/>
        <v>Programme: BA English and Film and Television Studies with Employment Experience</v>
      </c>
      <c r="AC2478" s="17">
        <f t="shared" si="230"/>
        <v>2</v>
      </c>
      <c r="AD2478" s="17">
        <f t="shared" si="231"/>
        <v>3</v>
      </c>
      <c r="AE2478" s="17">
        <f t="shared" si="232"/>
        <v>4</v>
      </c>
      <c r="AF2478" s="17" t="str">
        <f t="shared" si="233"/>
        <v/>
      </c>
      <c r="AG2478" s="17" cm="1">
        <f t="array" ref="AG2478">IFERROR(IF(J2478="Level",INDEX($M2478:$S2478,AC2478+1),INDEX($M2478:$S2478,AC2478)),"")</f>
        <v>120</v>
      </c>
      <c r="AH2478" s="17" cm="1">
        <f t="array" ref="AH2478">IFERROR(IF(J2478="Level",INDEX($M2478:$S2478,AD2478+1),INDEX($M2478:$S2478,AD2478)),"")</f>
        <v>120</v>
      </c>
      <c r="AI2478" s="17" cm="1">
        <f t="array" ref="AI2478">IFERROR(INDEX($M2478:$S2478,AE2478),"")</f>
        <v>120</v>
      </c>
      <c r="AJ2478" s="17" t="str" cm="1">
        <f t="array" ref="AJ2478">IFERROR(INDEX($M2478:$S2478,AF2478),"")</f>
        <v/>
      </c>
      <c r="AK2478" s="17" cm="1">
        <f t="array" ref="AK2478">IFERROR(IF(J2478="Level",INDEX($T2478:$Z2478,AC2478+1),INDEX($T2478:$Z2478,AC2478)),"")</f>
        <v>2</v>
      </c>
      <c r="AL2478" s="17" cm="1">
        <f t="array" ref="AL2478">IFERROR(IF(J2478="Level",INDEX($T2478:$Z2478,AD2478+1),INDEX($T2478:$Z2478,AD2478)),"")</f>
        <v>1</v>
      </c>
      <c r="AM2478" s="17" cm="1">
        <f t="array" ref="AM2478">IFERROR(INDEX($T2478:$Z2478,AE2478),"")</f>
        <v>4</v>
      </c>
      <c r="AN2478" s="17" t="str" cm="1">
        <f t="array" ref="AN2478">IFERROR(INDEX($T2478:$Z2478,AF2478),"")</f>
        <v/>
      </c>
    </row>
    <row r="2479" spans="1:40" ht="25.5" x14ac:dyDescent="0.2">
      <c r="A2479" s="17" t="str">
        <f t="shared" si="228"/>
        <v>BA English and Film and Television Studies with Employment Experience Abroad: UFA4EGLEGL21</v>
      </c>
      <c r="B2479" s="11" t="s">
        <v>1339</v>
      </c>
      <c r="C2479" s="11" t="s">
        <v>31936</v>
      </c>
      <c r="D2479" s="11" t="s">
        <v>32851</v>
      </c>
      <c r="E2479" s="11" t="s">
        <v>191</v>
      </c>
      <c r="F2479" s="11" t="s">
        <v>76</v>
      </c>
      <c r="G2479" s="11" t="s">
        <v>32712</v>
      </c>
      <c r="H2479" s="11" t="s">
        <v>77</v>
      </c>
      <c r="I2479" s="11">
        <v>3</v>
      </c>
      <c r="J2479" s="11" t="s">
        <v>78</v>
      </c>
      <c r="K2479" s="11" t="s">
        <v>32713</v>
      </c>
      <c r="L2479" s="11">
        <v>120</v>
      </c>
      <c r="M2479" s="11">
        <v>0</v>
      </c>
      <c r="N2479" s="11">
        <v>120</v>
      </c>
      <c r="O2479" s="11">
        <v>120</v>
      </c>
      <c r="P2479" s="11">
        <v>120</v>
      </c>
      <c r="Q2479" s="11">
        <v>0</v>
      </c>
      <c r="R2479" s="11">
        <v>120</v>
      </c>
      <c r="S2479" s="11">
        <v>120</v>
      </c>
      <c r="T2479" s="11">
        <v>0</v>
      </c>
      <c r="U2479" s="11">
        <v>2</v>
      </c>
      <c r="V2479" s="11">
        <v>1</v>
      </c>
      <c r="W2479" s="11">
        <v>4</v>
      </c>
      <c r="X2479" s="11">
        <v>0</v>
      </c>
      <c r="Y2479" s="11">
        <v>2</v>
      </c>
      <c r="Z2479" s="11">
        <v>1</v>
      </c>
      <c r="AA2479" s="12" t="s">
        <v>32958</v>
      </c>
      <c r="AB2479" s="17" t="str">
        <f t="shared" si="229"/>
        <v>Programme: BA English and Film and Television Studies with Employment Experience Abroad</v>
      </c>
      <c r="AC2479" s="17">
        <f t="shared" si="230"/>
        <v>2</v>
      </c>
      <c r="AD2479" s="17">
        <f t="shared" si="231"/>
        <v>3</v>
      </c>
      <c r="AE2479" s="17">
        <f t="shared" si="232"/>
        <v>4</v>
      </c>
      <c r="AF2479" s="17" t="str">
        <f t="shared" si="233"/>
        <v/>
      </c>
      <c r="AG2479" s="17" cm="1">
        <f t="array" ref="AG2479">IFERROR(IF(J2479="Level",INDEX($M2479:$S2479,AC2479+1),INDEX($M2479:$S2479,AC2479)),"")</f>
        <v>120</v>
      </c>
      <c r="AH2479" s="17" cm="1">
        <f t="array" ref="AH2479">IFERROR(IF(J2479="Level",INDEX($M2479:$S2479,AD2479+1),INDEX($M2479:$S2479,AD2479)),"")</f>
        <v>120</v>
      </c>
      <c r="AI2479" s="17" cm="1">
        <f t="array" ref="AI2479">IFERROR(INDEX($M2479:$S2479,AE2479),"")</f>
        <v>120</v>
      </c>
      <c r="AJ2479" s="17" t="str" cm="1">
        <f t="array" ref="AJ2479">IFERROR(INDEX($M2479:$S2479,AF2479),"")</f>
        <v/>
      </c>
      <c r="AK2479" s="17" cm="1">
        <f t="array" ref="AK2479">IFERROR(IF(J2479="Level",INDEX($T2479:$Z2479,AC2479+1),INDEX($T2479:$Z2479,AC2479)),"")</f>
        <v>2</v>
      </c>
      <c r="AL2479" s="17" cm="1">
        <f t="array" ref="AL2479">IFERROR(IF(J2479="Level",INDEX($T2479:$Z2479,AD2479+1),INDEX($T2479:$Z2479,AD2479)),"")</f>
        <v>1</v>
      </c>
      <c r="AM2479" s="17" cm="1">
        <f t="array" ref="AM2479">IFERROR(INDEX($T2479:$Z2479,AE2479),"")</f>
        <v>4</v>
      </c>
      <c r="AN2479" s="17" t="str" cm="1">
        <f t="array" ref="AN2479">IFERROR(INDEX($T2479:$Z2479,AF2479),"")</f>
        <v/>
      </c>
    </row>
    <row r="2480" spans="1:40" ht="25.5" x14ac:dyDescent="0.2">
      <c r="A2480" s="17" t="str">
        <f t="shared" si="228"/>
        <v>BA English and Film and Television Studies with Study Abroad: UFA4EGLEGL22</v>
      </c>
      <c r="B2480" s="11" t="s">
        <v>1340</v>
      </c>
      <c r="C2480" s="11" t="s">
        <v>31936</v>
      </c>
      <c r="D2480" s="11" t="s">
        <v>32850</v>
      </c>
      <c r="E2480" s="11" t="s">
        <v>191</v>
      </c>
      <c r="F2480" s="11" t="s">
        <v>76</v>
      </c>
      <c r="G2480" s="11" t="s">
        <v>32712</v>
      </c>
      <c r="H2480" s="11" t="s">
        <v>77</v>
      </c>
      <c r="I2480" s="11">
        <v>3</v>
      </c>
      <c r="J2480" s="11" t="s">
        <v>78</v>
      </c>
      <c r="K2480" s="11" t="s">
        <v>32713</v>
      </c>
      <c r="L2480" s="11">
        <v>120</v>
      </c>
      <c r="M2480" s="11">
        <v>0</v>
      </c>
      <c r="N2480" s="11">
        <v>120</v>
      </c>
      <c r="O2480" s="11">
        <v>120</v>
      </c>
      <c r="P2480" s="11">
        <v>120</v>
      </c>
      <c r="Q2480" s="11">
        <v>0</v>
      </c>
      <c r="R2480" s="11">
        <v>120</v>
      </c>
      <c r="S2480" s="11">
        <v>120</v>
      </c>
      <c r="T2480" s="11">
        <v>0</v>
      </c>
      <c r="U2480" s="11">
        <v>2</v>
      </c>
      <c r="V2480" s="11">
        <v>1</v>
      </c>
      <c r="W2480" s="11">
        <v>4</v>
      </c>
      <c r="X2480" s="11">
        <v>0</v>
      </c>
      <c r="Y2480" s="11">
        <v>2</v>
      </c>
      <c r="Z2480" s="11">
        <v>1</v>
      </c>
      <c r="AA2480" s="12" t="s">
        <v>32958</v>
      </c>
      <c r="AB2480" s="17" t="str">
        <f t="shared" si="229"/>
        <v>Programme: BA English and Film and Television Studies with Study Abroad</v>
      </c>
      <c r="AC2480" s="17">
        <f t="shared" si="230"/>
        <v>2</v>
      </c>
      <c r="AD2480" s="17">
        <f t="shared" si="231"/>
        <v>3</v>
      </c>
      <c r="AE2480" s="17">
        <f t="shared" si="232"/>
        <v>4</v>
      </c>
      <c r="AF2480" s="17" t="str">
        <f t="shared" si="233"/>
        <v/>
      </c>
      <c r="AG2480" s="17" cm="1">
        <f t="array" ref="AG2480">IFERROR(IF(J2480="Level",INDEX($M2480:$S2480,AC2480+1),INDEX($M2480:$S2480,AC2480)),"")</f>
        <v>120</v>
      </c>
      <c r="AH2480" s="17" cm="1">
        <f t="array" ref="AH2480">IFERROR(IF(J2480="Level",INDEX($M2480:$S2480,AD2480+1),INDEX($M2480:$S2480,AD2480)),"")</f>
        <v>120</v>
      </c>
      <c r="AI2480" s="17" cm="1">
        <f t="array" ref="AI2480">IFERROR(INDEX($M2480:$S2480,AE2480),"")</f>
        <v>120</v>
      </c>
      <c r="AJ2480" s="17" t="str" cm="1">
        <f t="array" ref="AJ2480">IFERROR(INDEX($M2480:$S2480,AF2480),"")</f>
        <v/>
      </c>
      <c r="AK2480" s="17" cm="1">
        <f t="array" ref="AK2480">IFERROR(IF(J2480="Level",INDEX($T2480:$Z2480,AC2480+1),INDEX($T2480:$Z2480,AC2480)),"")</f>
        <v>2</v>
      </c>
      <c r="AL2480" s="17" cm="1">
        <f t="array" ref="AL2480">IFERROR(IF(J2480="Level",INDEX($T2480:$Z2480,AD2480+1),INDEX($T2480:$Z2480,AD2480)),"")</f>
        <v>1</v>
      </c>
      <c r="AM2480" s="17" cm="1">
        <f t="array" ref="AM2480">IFERROR(INDEX($T2480:$Z2480,AE2480),"")</f>
        <v>4</v>
      </c>
      <c r="AN2480" s="17" t="str" cm="1">
        <f t="array" ref="AN2480">IFERROR(INDEX($T2480:$Z2480,AF2480),"")</f>
        <v/>
      </c>
    </row>
    <row r="2481" spans="1:40" x14ac:dyDescent="0.2">
      <c r="A2481" s="17" t="str">
        <f t="shared" si="228"/>
        <v>BA English and Creative Writing with Study Abroad: UFA4EGLEGL23</v>
      </c>
      <c r="B2481" s="11" t="s">
        <v>1341</v>
      </c>
      <c r="C2481" s="11" t="s">
        <v>31936</v>
      </c>
      <c r="D2481" s="11" t="s">
        <v>1342</v>
      </c>
      <c r="E2481" s="11" t="s">
        <v>191</v>
      </c>
      <c r="F2481" s="11" t="s">
        <v>76</v>
      </c>
      <c r="G2481" s="11" t="s">
        <v>32712</v>
      </c>
      <c r="H2481" s="11" t="s">
        <v>77</v>
      </c>
      <c r="I2481" s="11">
        <v>3</v>
      </c>
      <c r="J2481" s="11" t="s">
        <v>78</v>
      </c>
      <c r="K2481" s="11" t="s">
        <v>32713</v>
      </c>
      <c r="L2481" s="11">
        <v>120</v>
      </c>
      <c r="M2481" s="11">
        <v>0</v>
      </c>
      <c r="N2481" s="11">
        <v>120</v>
      </c>
      <c r="O2481" s="11">
        <v>120</v>
      </c>
      <c r="P2481" s="11">
        <v>120</v>
      </c>
      <c r="Q2481" s="11">
        <v>0</v>
      </c>
      <c r="R2481" s="11">
        <v>120</v>
      </c>
      <c r="S2481" s="11">
        <v>120</v>
      </c>
      <c r="T2481" s="11">
        <v>0</v>
      </c>
      <c r="U2481" s="11">
        <v>2</v>
      </c>
      <c r="V2481" s="11">
        <v>1</v>
      </c>
      <c r="W2481" s="11">
        <v>4</v>
      </c>
      <c r="X2481" s="11">
        <v>0</v>
      </c>
      <c r="Y2481" s="11">
        <v>2</v>
      </c>
      <c r="Z2481" s="11">
        <v>1</v>
      </c>
      <c r="AA2481" s="12" t="s">
        <v>32958</v>
      </c>
      <c r="AB2481" s="17" t="str">
        <f t="shared" si="229"/>
        <v>Programme: BA English and Creative Writing with Study Abroad</v>
      </c>
      <c r="AC2481" s="17">
        <f t="shared" si="230"/>
        <v>2</v>
      </c>
      <c r="AD2481" s="17">
        <f t="shared" si="231"/>
        <v>3</v>
      </c>
      <c r="AE2481" s="17">
        <f t="shared" si="232"/>
        <v>4</v>
      </c>
      <c r="AF2481" s="17" t="str">
        <f t="shared" si="233"/>
        <v/>
      </c>
      <c r="AG2481" s="17" cm="1">
        <f t="array" ref="AG2481">IFERROR(IF(J2481="Level",INDEX($M2481:$S2481,AC2481+1),INDEX($M2481:$S2481,AC2481)),"")</f>
        <v>120</v>
      </c>
      <c r="AH2481" s="17" cm="1">
        <f t="array" ref="AH2481">IFERROR(IF(J2481="Level",INDEX($M2481:$S2481,AD2481+1),INDEX($M2481:$S2481,AD2481)),"")</f>
        <v>120</v>
      </c>
      <c r="AI2481" s="17" cm="1">
        <f t="array" ref="AI2481">IFERROR(INDEX($M2481:$S2481,AE2481),"")</f>
        <v>120</v>
      </c>
      <c r="AJ2481" s="17" t="str" cm="1">
        <f t="array" ref="AJ2481">IFERROR(INDEX($M2481:$S2481,AF2481),"")</f>
        <v/>
      </c>
      <c r="AK2481" s="17" cm="1">
        <f t="array" ref="AK2481">IFERROR(IF(J2481="Level",INDEX($T2481:$Z2481,AC2481+1),INDEX($T2481:$Z2481,AC2481)),"")</f>
        <v>2</v>
      </c>
      <c r="AL2481" s="17" cm="1">
        <f t="array" ref="AL2481">IFERROR(IF(J2481="Level",INDEX($T2481:$Z2481,AD2481+1),INDEX($T2481:$Z2481,AD2481)),"")</f>
        <v>1</v>
      </c>
      <c r="AM2481" s="17" cm="1">
        <f t="array" ref="AM2481">IFERROR(INDEX($T2481:$Z2481,AE2481),"")</f>
        <v>4</v>
      </c>
      <c r="AN2481" s="17" t="str" cm="1">
        <f t="array" ref="AN2481">IFERROR(INDEX($T2481:$Z2481,AF2481),"")</f>
        <v/>
      </c>
    </row>
    <row r="2482" spans="1:40" ht="25.5" x14ac:dyDescent="0.2">
      <c r="A2482" s="17" t="str">
        <f t="shared" si="228"/>
        <v>BA English and Creative Writing with Employment Experience: UFA4EGLEGL24</v>
      </c>
      <c r="B2482" s="11" t="s">
        <v>1343</v>
      </c>
      <c r="C2482" s="11" t="s">
        <v>31936</v>
      </c>
      <c r="D2482" s="11" t="s">
        <v>1344</v>
      </c>
      <c r="E2482" s="11" t="s">
        <v>191</v>
      </c>
      <c r="F2482" s="11" t="s">
        <v>76</v>
      </c>
      <c r="G2482" s="11" t="s">
        <v>32712</v>
      </c>
      <c r="H2482" s="11" t="s">
        <v>77</v>
      </c>
      <c r="I2482" s="11">
        <v>3</v>
      </c>
      <c r="J2482" s="11" t="s">
        <v>78</v>
      </c>
      <c r="K2482" s="11" t="s">
        <v>32713</v>
      </c>
      <c r="L2482" s="11">
        <v>120</v>
      </c>
      <c r="M2482" s="11">
        <v>0</v>
      </c>
      <c r="N2482" s="11">
        <v>120</v>
      </c>
      <c r="O2482" s="11">
        <v>120</v>
      </c>
      <c r="P2482" s="11">
        <v>120</v>
      </c>
      <c r="Q2482" s="11">
        <v>0</v>
      </c>
      <c r="R2482" s="11">
        <v>120</v>
      </c>
      <c r="S2482" s="11">
        <v>120</v>
      </c>
      <c r="T2482" s="11">
        <v>0</v>
      </c>
      <c r="U2482" s="11">
        <v>2</v>
      </c>
      <c r="V2482" s="11">
        <v>1</v>
      </c>
      <c r="W2482" s="11">
        <v>4</v>
      </c>
      <c r="X2482" s="11">
        <v>0</v>
      </c>
      <c r="Y2482" s="11">
        <v>2</v>
      </c>
      <c r="Z2482" s="11">
        <v>1</v>
      </c>
      <c r="AA2482" s="12" t="s">
        <v>32958</v>
      </c>
      <c r="AB2482" s="17" t="str">
        <f t="shared" si="229"/>
        <v>Programme: BA English and Creative Writing with Employment Experience</v>
      </c>
      <c r="AC2482" s="17">
        <f t="shared" si="230"/>
        <v>2</v>
      </c>
      <c r="AD2482" s="17">
        <f t="shared" si="231"/>
        <v>3</v>
      </c>
      <c r="AE2482" s="17">
        <f t="shared" si="232"/>
        <v>4</v>
      </c>
      <c r="AF2482" s="17" t="str">
        <f t="shared" si="233"/>
        <v/>
      </c>
      <c r="AG2482" s="17" cm="1">
        <f t="array" ref="AG2482">IFERROR(IF(J2482="Level",INDEX($M2482:$S2482,AC2482+1),INDEX($M2482:$S2482,AC2482)),"")</f>
        <v>120</v>
      </c>
      <c r="AH2482" s="17" cm="1">
        <f t="array" ref="AH2482">IFERROR(IF(J2482="Level",INDEX($M2482:$S2482,AD2482+1),INDEX($M2482:$S2482,AD2482)),"")</f>
        <v>120</v>
      </c>
      <c r="AI2482" s="17" cm="1">
        <f t="array" ref="AI2482">IFERROR(INDEX($M2482:$S2482,AE2482),"")</f>
        <v>120</v>
      </c>
      <c r="AJ2482" s="17" t="str" cm="1">
        <f t="array" ref="AJ2482">IFERROR(INDEX($M2482:$S2482,AF2482),"")</f>
        <v/>
      </c>
      <c r="AK2482" s="17" cm="1">
        <f t="array" ref="AK2482">IFERROR(IF(J2482="Level",INDEX($T2482:$Z2482,AC2482+1),INDEX($T2482:$Z2482,AC2482)),"")</f>
        <v>2</v>
      </c>
      <c r="AL2482" s="17" cm="1">
        <f t="array" ref="AL2482">IFERROR(IF(J2482="Level",INDEX($T2482:$Z2482,AD2482+1),INDEX($T2482:$Z2482,AD2482)),"")</f>
        <v>1</v>
      </c>
      <c r="AM2482" s="17" cm="1">
        <f t="array" ref="AM2482">IFERROR(INDEX($T2482:$Z2482,AE2482),"")</f>
        <v>4</v>
      </c>
      <c r="AN2482" s="17" t="str" cm="1">
        <f t="array" ref="AN2482">IFERROR(INDEX($T2482:$Z2482,AF2482),"")</f>
        <v/>
      </c>
    </row>
    <row r="2483" spans="1:40" ht="25.5" x14ac:dyDescent="0.2">
      <c r="A2483" s="17" t="str">
        <f t="shared" si="228"/>
        <v>BA English and Creative Writing with Employment Experience Abroad: UFA4EGLEGL25</v>
      </c>
      <c r="B2483" s="11" t="s">
        <v>1345</v>
      </c>
      <c r="C2483" s="11" t="s">
        <v>31936</v>
      </c>
      <c r="D2483" s="11" t="s">
        <v>1346</v>
      </c>
      <c r="E2483" s="11" t="s">
        <v>191</v>
      </c>
      <c r="F2483" s="11" t="s">
        <v>76</v>
      </c>
      <c r="G2483" s="11" t="s">
        <v>32712</v>
      </c>
      <c r="H2483" s="11" t="s">
        <v>77</v>
      </c>
      <c r="I2483" s="11">
        <v>3</v>
      </c>
      <c r="J2483" s="11" t="s">
        <v>78</v>
      </c>
      <c r="K2483" s="11" t="s">
        <v>32713</v>
      </c>
      <c r="L2483" s="11">
        <v>120</v>
      </c>
      <c r="M2483" s="11">
        <v>0</v>
      </c>
      <c r="N2483" s="11">
        <v>120</v>
      </c>
      <c r="O2483" s="11">
        <v>120</v>
      </c>
      <c r="P2483" s="11">
        <v>120</v>
      </c>
      <c r="Q2483" s="11">
        <v>0</v>
      </c>
      <c r="R2483" s="11">
        <v>120</v>
      </c>
      <c r="S2483" s="11">
        <v>120</v>
      </c>
      <c r="T2483" s="11">
        <v>0</v>
      </c>
      <c r="U2483" s="11">
        <v>2</v>
      </c>
      <c r="V2483" s="11">
        <v>1</v>
      </c>
      <c r="W2483" s="11">
        <v>4</v>
      </c>
      <c r="X2483" s="11">
        <v>0</v>
      </c>
      <c r="Y2483" s="11">
        <v>2</v>
      </c>
      <c r="Z2483" s="11">
        <v>1</v>
      </c>
      <c r="AA2483" s="12" t="s">
        <v>32958</v>
      </c>
      <c r="AB2483" s="17" t="str">
        <f t="shared" si="229"/>
        <v>Programme: BA English and Creative Writing with Employment Experience Abroad</v>
      </c>
      <c r="AC2483" s="17">
        <f t="shared" si="230"/>
        <v>2</v>
      </c>
      <c r="AD2483" s="17">
        <f t="shared" si="231"/>
        <v>3</v>
      </c>
      <c r="AE2483" s="17">
        <f t="shared" si="232"/>
        <v>4</v>
      </c>
      <c r="AF2483" s="17" t="str">
        <f t="shared" si="233"/>
        <v/>
      </c>
      <c r="AG2483" s="17" cm="1">
        <f t="array" ref="AG2483">IFERROR(IF(J2483="Level",INDEX($M2483:$S2483,AC2483+1),INDEX($M2483:$S2483,AC2483)),"")</f>
        <v>120</v>
      </c>
      <c r="AH2483" s="17" cm="1">
        <f t="array" ref="AH2483">IFERROR(IF(J2483="Level",INDEX($M2483:$S2483,AD2483+1),INDEX($M2483:$S2483,AD2483)),"")</f>
        <v>120</v>
      </c>
      <c r="AI2483" s="17" cm="1">
        <f t="array" ref="AI2483">IFERROR(INDEX($M2483:$S2483,AE2483),"")</f>
        <v>120</v>
      </c>
      <c r="AJ2483" s="17" t="str" cm="1">
        <f t="array" ref="AJ2483">IFERROR(INDEX($M2483:$S2483,AF2483),"")</f>
        <v/>
      </c>
      <c r="AK2483" s="17" cm="1">
        <f t="array" ref="AK2483">IFERROR(IF(J2483="Level",INDEX($T2483:$Z2483,AC2483+1),INDEX($T2483:$Z2483,AC2483)),"")</f>
        <v>2</v>
      </c>
      <c r="AL2483" s="17" cm="1">
        <f t="array" ref="AL2483">IFERROR(IF(J2483="Level",INDEX($T2483:$Z2483,AD2483+1),INDEX($T2483:$Z2483,AD2483)),"")</f>
        <v>1</v>
      </c>
      <c r="AM2483" s="17" cm="1">
        <f t="array" ref="AM2483">IFERROR(INDEX($T2483:$Z2483,AE2483),"")</f>
        <v>4</v>
      </c>
      <c r="AN2483" s="17" t="str" cm="1">
        <f t="array" ref="AN2483">IFERROR(INDEX($T2483:$Z2483,AF2483),"")</f>
        <v/>
      </c>
    </row>
    <row r="2484" spans="1:40" x14ac:dyDescent="0.2">
      <c r="A2484" s="17" t="str">
        <f t="shared" si="228"/>
        <v>BA English and Communications with Study Abroad: UFA4EGLEGL29</v>
      </c>
      <c r="B2484" s="11" t="s">
        <v>1353</v>
      </c>
      <c r="C2484" s="11" t="s">
        <v>31936</v>
      </c>
      <c r="D2484" s="11" t="s">
        <v>1354</v>
      </c>
      <c r="E2484" s="11" t="s">
        <v>191</v>
      </c>
      <c r="F2484" s="11" t="s">
        <v>76</v>
      </c>
      <c r="G2484" s="11" t="s">
        <v>32712</v>
      </c>
      <c r="H2484" s="11" t="s">
        <v>77</v>
      </c>
      <c r="I2484" s="11">
        <v>3</v>
      </c>
      <c r="J2484" s="11" t="s">
        <v>78</v>
      </c>
      <c r="K2484" s="11" t="s">
        <v>32713</v>
      </c>
      <c r="L2484" s="11">
        <v>120</v>
      </c>
      <c r="M2484" s="11">
        <v>0</v>
      </c>
      <c r="N2484" s="11">
        <v>120</v>
      </c>
      <c r="O2484" s="11">
        <v>120</v>
      </c>
      <c r="P2484" s="11">
        <v>120</v>
      </c>
      <c r="Q2484" s="11">
        <v>0</v>
      </c>
      <c r="R2484" s="11">
        <v>120</v>
      </c>
      <c r="S2484" s="11">
        <v>120</v>
      </c>
      <c r="T2484" s="11">
        <v>0</v>
      </c>
      <c r="U2484" s="11">
        <v>2</v>
      </c>
      <c r="V2484" s="11">
        <v>1</v>
      </c>
      <c r="W2484" s="11">
        <v>4</v>
      </c>
      <c r="X2484" s="11">
        <v>0</v>
      </c>
      <c r="Y2484" s="11">
        <v>2</v>
      </c>
      <c r="Z2484" s="11">
        <v>1</v>
      </c>
      <c r="AA2484" s="12" t="s">
        <v>32958</v>
      </c>
      <c r="AB2484" s="17" t="str">
        <f t="shared" si="229"/>
        <v>Programme: BA English and Communications with Study Abroad</v>
      </c>
      <c r="AC2484" s="17">
        <f t="shared" si="230"/>
        <v>2</v>
      </c>
      <c r="AD2484" s="17">
        <f t="shared" si="231"/>
        <v>3</v>
      </c>
      <c r="AE2484" s="17">
        <f t="shared" si="232"/>
        <v>4</v>
      </c>
      <c r="AF2484" s="17" t="str">
        <f t="shared" si="233"/>
        <v/>
      </c>
      <c r="AG2484" s="17" cm="1">
        <f t="array" ref="AG2484">IFERROR(IF(J2484="Level",INDEX($M2484:$S2484,AC2484+1),INDEX($M2484:$S2484,AC2484)),"")</f>
        <v>120</v>
      </c>
      <c r="AH2484" s="17" cm="1">
        <f t="array" ref="AH2484">IFERROR(IF(J2484="Level",INDEX($M2484:$S2484,AD2484+1),INDEX($M2484:$S2484,AD2484)),"")</f>
        <v>120</v>
      </c>
      <c r="AI2484" s="17" cm="1">
        <f t="array" ref="AI2484">IFERROR(INDEX($M2484:$S2484,AE2484),"")</f>
        <v>120</v>
      </c>
      <c r="AJ2484" s="17" t="str" cm="1">
        <f t="array" ref="AJ2484">IFERROR(INDEX($M2484:$S2484,AF2484),"")</f>
        <v/>
      </c>
      <c r="AK2484" s="17" cm="1">
        <f t="array" ref="AK2484">IFERROR(IF(J2484="Level",INDEX($T2484:$Z2484,AC2484+1),INDEX($T2484:$Z2484,AC2484)),"")</f>
        <v>2</v>
      </c>
      <c r="AL2484" s="17" cm="1">
        <f t="array" ref="AL2484">IFERROR(IF(J2484="Level",INDEX($T2484:$Z2484,AD2484+1),INDEX($T2484:$Z2484,AD2484)),"")</f>
        <v>1</v>
      </c>
      <c r="AM2484" s="17" cm="1">
        <f t="array" ref="AM2484">IFERROR(INDEX($T2484:$Z2484,AE2484),"")</f>
        <v>4</v>
      </c>
      <c r="AN2484" s="17" t="str" cm="1">
        <f t="array" ref="AN2484">IFERROR(INDEX($T2484:$Z2484,AF2484),"")</f>
        <v/>
      </c>
    </row>
    <row r="2485" spans="1:40" ht="25.5" x14ac:dyDescent="0.2">
      <c r="A2485" s="17" t="str">
        <f t="shared" si="228"/>
        <v>BA English and Communications with Employment Experience: UFA4EGLEGL30</v>
      </c>
      <c r="B2485" s="11" t="s">
        <v>1355</v>
      </c>
      <c r="C2485" s="11" t="s">
        <v>31936</v>
      </c>
      <c r="D2485" s="11" t="s">
        <v>1356</v>
      </c>
      <c r="E2485" s="11" t="s">
        <v>191</v>
      </c>
      <c r="F2485" s="11" t="s">
        <v>76</v>
      </c>
      <c r="G2485" s="11" t="s">
        <v>32712</v>
      </c>
      <c r="H2485" s="11" t="s">
        <v>77</v>
      </c>
      <c r="I2485" s="11">
        <v>3</v>
      </c>
      <c r="J2485" s="11" t="s">
        <v>78</v>
      </c>
      <c r="K2485" s="11" t="s">
        <v>32713</v>
      </c>
      <c r="L2485" s="11">
        <v>120</v>
      </c>
      <c r="M2485" s="11">
        <v>0</v>
      </c>
      <c r="N2485" s="11">
        <v>120</v>
      </c>
      <c r="O2485" s="11">
        <v>120</v>
      </c>
      <c r="P2485" s="11">
        <v>120</v>
      </c>
      <c r="Q2485" s="11">
        <v>0</v>
      </c>
      <c r="R2485" s="11">
        <v>120</v>
      </c>
      <c r="S2485" s="11">
        <v>120</v>
      </c>
      <c r="T2485" s="11">
        <v>0</v>
      </c>
      <c r="U2485" s="11">
        <v>2</v>
      </c>
      <c r="V2485" s="11">
        <v>1</v>
      </c>
      <c r="W2485" s="11">
        <v>4</v>
      </c>
      <c r="X2485" s="11">
        <v>0</v>
      </c>
      <c r="Y2485" s="11">
        <v>2</v>
      </c>
      <c r="Z2485" s="11">
        <v>1</v>
      </c>
      <c r="AA2485" s="12" t="s">
        <v>32958</v>
      </c>
      <c r="AB2485" s="17" t="str">
        <f t="shared" si="229"/>
        <v>Programme: BA English and Communications with Employment Experience</v>
      </c>
      <c r="AC2485" s="17">
        <f t="shared" si="230"/>
        <v>2</v>
      </c>
      <c r="AD2485" s="17">
        <f t="shared" si="231"/>
        <v>3</v>
      </c>
      <c r="AE2485" s="17">
        <f t="shared" si="232"/>
        <v>4</v>
      </c>
      <c r="AF2485" s="17" t="str">
        <f t="shared" si="233"/>
        <v/>
      </c>
      <c r="AG2485" s="17" cm="1">
        <f t="array" ref="AG2485">IFERROR(IF(J2485="Level",INDEX($M2485:$S2485,AC2485+1),INDEX($M2485:$S2485,AC2485)),"")</f>
        <v>120</v>
      </c>
      <c r="AH2485" s="17" cm="1">
        <f t="array" ref="AH2485">IFERROR(IF(J2485="Level",INDEX($M2485:$S2485,AD2485+1),INDEX($M2485:$S2485,AD2485)),"")</f>
        <v>120</v>
      </c>
      <c r="AI2485" s="17" cm="1">
        <f t="array" ref="AI2485">IFERROR(INDEX($M2485:$S2485,AE2485),"")</f>
        <v>120</v>
      </c>
      <c r="AJ2485" s="17" t="str" cm="1">
        <f t="array" ref="AJ2485">IFERROR(INDEX($M2485:$S2485,AF2485),"")</f>
        <v/>
      </c>
      <c r="AK2485" s="17" cm="1">
        <f t="array" ref="AK2485">IFERROR(IF(J2485="Level",INDEX($T2485:$Z2485,AC2485+1),INDEX($T2485:$Z2485,AC2485)),"")</f>
        <v>2</v>
      </c>
      <c r="AL2485" s="17" cm="1">
        <f t="array" ref="AL2485">IFERROR(IF(J2485="Level",INDEX($T2485:$Z2485,AD2485+1),INDEX($T2485:$Z2485,AD2485)),"")</f>
        <v>1</v>
      </c>
      <c r="AM2485" s="17" cm="1">
        <f t="array" ref="AM2485">IFERROR(INDEX($T2485:$Z2485,AE2485),"")</f>
        <v>4</v>
      </c>
      <c r="AN2485" s="17" t="str" cm="1">
        <f t="array" ref="AN2485">IFERROR(INDEX($T2485:$Z2485,AF2485),"")</f>
        <v/>
      </c>
    </row>
    <row r="2486" spans="1:40" ht="25.5" x14ac:dyDescent="0.2">
      <c r="A2486" s="17" t="str">
        <f t="shared" si="228"/>
        <v>BA English and Communications with Employment Experience Abroad: UFA4EGLEGL31</v>
      </c>
      <c r="B2486" s="11" t="s">
        <v>1357</v>
      </c>
      <c r="C2486" s="11" t="s">
        <v>31936</v>
      </c>
      <c r="D2486" s="11" t="s">
        <v>1358</v>
      </c>
      <c r="E2486" s="11" t="s">
        <v>191</v>
      </c>
      <c r="F2486" s="11" t="s">
        <v>76</v>
      </c>
      <c r="G2486" s="11" t="s">
        <v>32712</v>
      </c>
      <c r="H2486" s="11" t="s">
        <v>77</v>
      </c>
      <c r="I2486" s="11">
        <v>3</v>
      </c>
      <c r="J2486" s="11" t="s">
        <v>78</v>
      </c>
      <c r="K2486" s="11" t="s">
        <v>32713</v>
      </c>
      <c r="L2486" s="11">
        <v>120</v>
      </c>
      <c r="M2486" s="11">
        <v>0</v>
      </c>
      <c r="N2486" s="11">
        <v>120</v>
      </c>
      <c r="O2486" s="11">
        <v>120</v>
      </c>
      <c r="P2486" s="11">
        <v>120</v>
      </c>
      <c r="Q2486" s="11">
        <v>0</v>
      </c>
      <c r="R2486" s="11">
        <v>120</v>
      </c>
      <c r="S2486" s="11">
        <v>120</v>
      </c>
      <c r="T2486" s="11">
        <v>0</v>
      </c>
      <c r="U2486" s="11">
        <v>2</v>
      </c>
      <c r="V2486" s="11">
        <v>1</v>
      </c>
      <c r="W2486" s="11">
        <v>4</v>
      </c>
      <c r="X2486" s="11">
        <v>0</v>
      </c>
      <c r="Y2486" s="11">
        <v>2</v>
      </c>
      <c r="Z2486" s="11">
        <v>1</v>
      </c>
      <c r="AA2486" s="12" t="s">
        <v>32958</v>
      </c>
      <c r="AB2486" s="17" t="str">
        <f t="shared" si="229"/>
        <v>Programme: BA English and Communications with Employment Experience Abroad</v>
      </c>
      <c r="AC2486" s="17">
        <f t="shared" si="230"/>
        <v>2</v>
      </c>
      <c r="AD2486" s="17">
        <f t="shared" si="231"/>
        <v>3</v>
      </c>
      <c r="AE2486" s="17">
        <f t="shared" si="232"/>
        <v>4</v>
      </c>
      <c r="AF2486" s="17" t="str">
        <f t="shared" si="233"/>
        <v/>
      </c>
      <c r="AG2486" s="17" cm="1">
        <f t="array" ref="AG2486">IFERROR(IF(J2486="Level",INDEX($M2486:$S2486,AC2486+1),INDEX($M2486:$S2486,AC2486)),"")</f>
        <v>120</v>
      </c>
      <c r="AH2486" s="17" cm="1">
        <f t="array" ref="AH2486">IFERROR(IF(J2486="Level",INDEX($M2486:$S2486,AD2486+1),INDEX($M2486:$S2486,AD2486)),"")</f>
        <v>120</v>
      </c>
      <c r="AI2486" s="17" cm="1">
        <f t="array" ref="AI2486">IFERROR(INDEX($M2486:$S2486,AE2486),"")</f>
        <v>120</v>
      </c>
      <c r="AJ2486" s="17" t="str" cm="1">
        <f t="array" ref="AJ2486">IFERROR(INDEX($M2486:$S2486,AF2486),"")</f>
        <v/>
      </c>
      <c r="AK2486" s="17" cm="1">
        <f t="array" ref="AK2486">IFERROR(IF(J2486="Level",INDEX($T2486:$Z2486,AC2486+1),INDEX($T2486:$Z2486,AC2486)),"")</f>
        <v>2</v>
      </c>
      <c r="AL2486" s="17" cm="1">
        <f t="array" ref="AL2486">IFERROR(IF(J2486="Level",INDEX($T2486:$Z2486,AD2486+1),INDEX($T2486:$Z2486,AD2486)),"")</f>
        <v>1</v>
      </c>
      <c r="AM2486" s="17" cm="1">
        <f t="array" ref="AM2486">IFERROR(INDEX($T2486:$Z2486,AE2486),"")</f>
        <v>4</v>
      </c>
      <c r="AN2486" s="17" t="str" cm="1">
        <f t="array" ref="AN2486">IFERROR(INDEX($T2486:$Z2486,AF2486),"")</f>
        <v/>
      </c>
    </row>
    <row r="2487" spans="1:40" x14ac:dyDescent="0.2">
      <c r="A2487" s="17" t="str">
        <f t="shared" si="228"/>
        <v>BA English and History with Study Abroad: UFA4EGLHPS01</v>
      </c>
      <c r="B2487" s="11" t="s">
        <v>33918</v>
      </c>
      <c r="C2487" s="11" t="s">
        <v>31936</v>
      </c>
      <c r="D2487" s="11" t="s">
        <v>33919</v>
      </c>
      <c r="E2487" s="11" t="s">
        <v>191</v>
      </c>
      <c r="F2487" s="11" t="s">
        <v>76</v>
      </c>
      <c r="G2487" s="11" t="s">
        <v>32712</v>
      </c>
      <c r="H2487" s="11" t="s">
        <v>77</v>
      </c>
      <c r="I2487" s="11">
        <v>3</v>
      </c>
      <c r="J2487" s="11" t="s">
        <v>78</v>
      </c>
      <c r="K2487" s="11" t="s">
        <v>32713</v>
      </c>
      <c r="L2487" s="11">
        <v>120</v>
      </c>
      <c r="M2487" s="11">
        <v>0</v>
      </c>
      <c r="N2487" s="11">
        <v>120</v>
      </c>
      <c r="O2487" s="11">
        <v>120</v>
      </c>
      <c r="P2487" s="11">
        <v>120</v>
      </c>
      <c r="Q2487" s="11">
        <v>0</v>
      </c>
      <c r="R2487" s="11">
        <v>120</v>
      </c>
      <c r="S2487" s="11">
        <v>120</v>
      </c>
      <c r="T2487" s="11">
        <v>0</v>
      </c>
      <c r="U2487" s="11">
        <v>2</v>
      </c>
      <c r="V2487" s="11">
        <v>1</v>
      </c>
      <c r="W2487" s="11">
        <v>4</v>
      </c>
      <c r="X2487" s="11">
        <v>0</v>
      </c>
      <c r="Y2487" s="11">
        <v>2</v>
      </c>
      <c r="Z2487" s="11">
        <v>1</v>
      </c>
      <c r="AA2487" s="12" t="s">
        <v>32958</v>
      </c>
      <c r="AB2487" s="17" t="str">
        <f t="shared" si="229"/>
        <v>Programme: BA English and History with Study Abroad</v>
      </c>
      <c r="AC2487" s="17">
        <f t="shared" si="230"/>
        <v>2</v>
      </c>
      <c r="AD2487" s="17">
        <f t="shared" si="231"/>
        <v>3</v>
      </c>
      <c r="AE2487" s="17">
        <f t="shared" si="232"/>
        <v>4</v>
      </c>
      <c r="AF2487" s="17" t="str">
        <f t="shared" si="233"/>
        <v/>
      </c>
      <c r="AG2487" s="17" cm="1">
        <f t="array" ref="AG2487">IFERROR(IF(J2487="Level",INDEX($M2487:$S2487,AC2487+1),INDEX($M2487:$S2487,AC2487)),"")</f>
        <v>120</v>
      </c>
      <c r="AH2487" s="17" cm="1">
        <f t="array" ref="AH2487">IFERROR(IF(J2487="Level",INDEX($M2487:$S2487,AD2487+1),INDEX($M2487:$S2487,AD2487)),"")</f>
        <v>120</v>
      </c>
      <c r="AI2487" s="17" cm="1">
        <f t="array" ref="AI2487">IFERROR(INDEX($M2487:$S2487,AE2487),"")</f>
        <v>120</v>
      </c>
      <c r="AJ2487" s="17" t="str" cm="1">
        <f t="array" ref="AJ2487">IFERROR(INDEX($M2487:$S2487,AF2487),"")</f>
        <v/>
      </c>
      <c r="AK2487" s="17" cm="1">
        <f t="array" ref="AK2487">IFERROR(IF(J2487="Level",INDEX($T2487:$Z2487,AC2487+1),INDEX($T2487:$Z2487,AC2487)),"")</f>
        <v>2</v>
      </c>
      <c r="AL2487" s="17" cm="1">
        <f t="array" ref="AL2487">IFERROR(IF(J2487="Level",INDEX($T2487:$Z2487,AD2487+1),INDEX($T2487:$Z2487,AD2487)),"")</f>
        <v>1</v>
      </c>
      <c r="AM2487" s="17" cm="1">
        <f t="array" ref="AM2487">IFERROR(INDEX($T2487:$Z2487,AE2487),"")</f>
        <v>4</v>
      </c>
      <c r="AN2487" s="17" t="str" cm="1">
        <f t="array" ref="AN2487">IFERROR(INDEX($T2487:$Z2487,AF2487),"")</f>
        <v/>
      </c>
    </row>
    <row r="2488" spans="1:40" x14ac:dyDescent="0.2">
      <c r="A2488" s="17" t="str">
        <f t="shared" si="228"/>
        <v>BA English and History with Employment Experience: UFA4EGLHPS02</v>
      </c>
      <c r="B2488" s="11" t="s">
        <v>33920</v>
      </c>
      <c r="C2488" s="11" t="s">
        <v>31936</v>
      </c>
      <c r="D2488" s="11" t="s">
        <v>33921</v>
      </c>
      <c r="E2488" s="11" t="s">
        <v>191</v>
      </c>
      <c r="F2488" s="11" t="s">
        <v>76</v>
      </c>
      <c r="G2488" s="11" t="s">
        <v>32712</v>
      </c>
      <c r="H2488" s="11" t="s">
        <v>77</v>
      </c>
      <c r="I2488" s="11">
        <v>3</v>
      </c>
      <c r="J2488" s="11" t="s">
        <v>78</v>
      </c>
      <c r="K2488" s="11" t="s">
        <v>32713</v>
      </c>
      <c r="L2488" s="11">
        <v>120</v>
      </c>
      <c r="M2488" s="11">
        <v>0</v>
      </c>
      <c r="N2488" s="11">
        <v>120</v>
      </c>
      <c r="O2488" s="11">
        <v>120</v>
      </c>
      <c r="P2488" s="11">
        <v>120</v>
      </c>
      <c r="Q2488" s="11">
        <v>0</v>
      </c>
      <c r="R2488" s="11">
        <v>120</v>
      </c>
      <c r="S2488" s="11">
        <v>120</v>
      </c>
      <c r="T2488" s="11">
        <v>0</v>
      </c>
      <c r="U2488" s="11">
        <v>2</v>
      </c>
      <c r="V2488" s="11">
        <v>1</v>
      </c>
      <c r="W2488" s="11">
        <v>4</v>
      </c>
      <c r="X2488" s="11">
        <v>0</v>
      </c>
      <c r="Y2488" s="11">
        <v>2</v>
      </c>
      <c r="Z2488" s="11">
        <v>1</v>
      </c>
      <c r="AA2488" s="12" t="s">
        <v>32958</v>
      </c>
      <c r="AB2488" s="17" t="str">
        <f t="shared" si="229"/>
        <v>Programme: BA English and History with Employment Experience</v>
      </c>
      <c r="AC2488" s="17">
        <f t="shared" si="230"/>
        <v>2</v>
      </c>
      <c r="AD2488" s="17">
        <f t="shared" si="231"/>
        <v>3</v>
      </c>
      <c r="AE2488" s="17">
        <f t="shared" si="232"/>
        <v>4</v>
      </c>
      <c r="AF2488" s="17" t="str">
        <f t="shared" si="233"/>
        <v/>
      </c>
      <c r="AG2488" s="17" cm="1">
        <f t="array" ref="AG2488">IFERROR(IF(J2488="Level",INDEX($M2488:$S2488,AC2488+1),INDEX($M2488:$S2488,AC2488)),"")</f>
        <v>120</v>
      </c>
      <c r="AH2488" s="17" cm="1">
        <f t="array" ref="AH2488">IFERROR(IF(J2488="Level",INDEX($M2488:$S2488,AD2488+1),INDEX($M2488:$S2488,AD2488)),"")</f>
        <v>120</v>
      </c>
      <c r="AI2488" s="17" cm="1">
        <f t="array" ref="AI2488">IFERROR(INDEX($M2488:$S2488,AE2488),"")</f>
        <v>120</v>
      </c>
      <c r="AJ2488" s="17" t="str" cm="1">
        <f t="array" ref="AJ2488">IFERROR(INDEX($M2488:$S2488,AF2488),"")</f>
        <v/>
      </c>
      <c r="AK2488" s="17" cm="1">
        <f t="array" ref="AK2488">IFERROR(IF(J2488="Level",INDEX($T2488:$Z2488,AC2488+1),INDEX($T2488:$Z2488,AC2488)),"")</f>
        <v>2</v>
      </c>
      <c r="AL2488" s="17" cm="1">
        <f t="array" ref="AL2488">IFERROR(IF(J2488="Level",INDEX($T2488:$Z2488,AD2488+1),INDEX($T2488:$Z2488,AD2488)),"")</f>
        <v>1</v>
      </c>
      <c r="AM2488" s="17" cm="1">
        <f t="array" ref="AM2488">IFERROR(INDEX($T2488:$Z2488,AE2488),"")</f>
        <v>4</v>
      </c>
      <c r="AN2488" s="17" t="str" cm="1">
        <f t="array" ref="AN2488">IFERROR(INDEX($T2488:$Z2488,AF2488),"")</f>
        <v/>
      </c>
    </row>
    <row r="2489" spans="1:40" ht="25.5" x14ac:dyDescent="0.2">
      <c r="A2489" s="17" t="str">
        <f t="shared" si="228"/>
        <v>BA English and History with Employment Experience Abroad: UFA4EGLHPS03</v>
      </c>
      <c r="B2489" s="11" t="s">
        <v>33922</v>
      </c>
      <c r="C2489" s="11" t="s">
        <v>31936</v>
      </c>
      <c r="D2489" s="11" t="s">
        <v>33923</v>
      </c>
      <c r="E2489" s="11" t="s">
        <v>191</v>
      </c>
      <c r="F2489" s="11" t="s">
        <v>76</v>
      </c>
      <c r="G2489" s="11" t="s">
        <v>32712</v>
      </c>
      <c r="H2489" s="11" t="s">
        <v>77</v>
      </c>
      <c r="I2489" s="11">
        <v>3</v>
      </c>
      <c r="J2489" s="11" t="s">
        <v>78</v>
      </c>
      <c r="K2489" s="11" t="s">
        <v>32713</v>
      </c>
      <c r="L2489" s="11">
        <v>120</v>
      </c>
      <c r="M2489" s="11">
        <v>0</v>
      </c>
      <c r="N2489" s="11">
        <v>120</v>
      </c>
      <c r="O2489" s="11">
        <v>120</v>
      </c>
      <c r="P2489" s="11">
        <v>120</v>
      </c>
      <c r="Q2489" s="11">
        <v>0</v>
      </c>
      <c r="R2489" s="11">
        <v>120</v>
      </c>
      <c r="S2489" s="11">
        <v>120</v>
      </c>
      <c r="T2489" s="11">
        <v>0</v>
      </c>
      <c r="U2489" s="11">
        <v>2</v>
      </c>
      <c r="V2489" s="11">
        <v>1</v>
      </c>
      <c r="W2489" s="11">
        <v>4</v>
      </c>
      <c r="X2489" s="11">
        <v>0</v>
      </c>
      <c r="Y2489" s="11">
        <v>2</v>
      </c>
      <c r="Z2489" s="11">
        <v>1</v>
      </c>
      <c r="AA2489" s="12" t="s">
        <v>32958</v>
      </c>
      <c r="AB2489" s="17" t="str">
        <f t="shared" si="229"/>
        <v>Programme: BA English and History with Employment Experience Abroad</v>
      </c>
      <c r="AC2489" s="17">
        <f t="shared" si="230"/>
        <v>2</v>
      </c>
      <c r="AD2489" s="17">
        <f t="shared" si="231"/>
        <v>3</v>
      </c>
      <c r="AE2489" s="17">
        <f t="shared" si="232"/>
        <v>4</v>
      </c>
      <c r="AF2489" s="17" t="str">
        <f t="shared" si="233"/>
        <v/>
      </c>
      <c r="AG2489" s="17" cm="1">
        <f t="array" ref="AG2489">IFERROR(IF(J2489="Level",INDEX($M2489:$S2489,AC2489+1),INDEX($M2489:$S2489,AC2489)),"")</f>
        <v>120</v>
      </c>
      <c r="AH2489" s="17" cm="1">
        <f t="array" ref="AH2489">IFERROR(IF(J2489="Level",INDEX($M2489:$S2489,AD2489+1),INDEX($M2489:$S2489,AD2489)),"")</f>
        <v>120</v>
      </c>
      <c r="AI2489" s="17" cm="1">
        <f t="array" ref="AI2489">IFERROR(INDEX($M2489:$S2489,AE2489),"")</f>
        <v>120</v>
      </c>
      <c r="AJ2489" s="17" t="str" cm="1">
        <f t="array" ref="AJ2489">IFERROR(INDEX($M2489:$S2489,AF2489),"")</f>
        <v/>
      </c>
      <c r="AK2489" s="17" cm="1">
        <f t="array" ref="AK2489">IFERROR(IF(J2489="Level",INDEX($T2489:$Z2489,AC2489+1),INDEX($T2489:$Z2489,AC2489)),"")</f>
        <v>2</v>
      </c>
      <c r="AL2489" s="17" cm="1">
        <f t="array" ref="AL2489">IFERROR(IF(J2489="Level",INDEX($T2489:$Z2489,AD2489+1),INDEX($T2489:$Z2489,AD2489)),"")</f>
        <v>1</v>
      </c>
      <c r="AM2489" s="17" cm="1">
        <f t="array" ref="AM2489">IFERROR(INDEX($T2489:$Z2489,AE2489),"")</f>
        <v>4</v>
      </c>
      <c r="AN2489" s="17" t="str" cm="1">
        <f t="array" ref="AN2489">IFERROR(INDEX($T2489:$Z2489,AF2489),"")</f>
        <v/>
      </c>
    </row>
    <row r="2490" spans="1:40" x14ac:dyDescent="0.2">
      <c r="A2490" s="17" t="str">
        <f t="shared" si="228"/>
        <v>BA English and Spanish: UFA4EGLSML07</v>
      </c>
      <c r="B2490" s="11" t="s">
        <v>1380</v>
      </c>
      <c r="C2490" s="11" t="s">
        <v>31936</v>
      </c>
      <c r="D2490" s="11" t="s">
        <v>1381</v>
      </c>
      <c r="E2490" s="11" t="s">
        <v>191</v>
      </c>
      <c r="F2490" s="11" t="s">
        <v>76</v>
      </c>
      <c r="G2490" s="11" t="s">
        <v>32712</v>
      </c>
      <c r="H2490" s="11" t="s">
        <v>77</v>
      </c>
      <c r="I2490" s="11">
        <v>3</v>
      </c>
      <c r="J2490" s="11" t="s">
        <v>78</v>
      </c>
      <c r="K2490" s="11" t="s">
        <v>32713</v>
      </c>
      <c r="L2490" s="11">
        <v>120</v>
      </c>
      <c r="M2490" s="11">
        <v>0</v>
      </c>
      <c r="N2490" s="11">
        <v>120</v>
      </c>
      <c r="O2490" s="11">
        <v>120</v>
      </c>
      <c r="P2490" s="11">
        <v>120</v>
      </c>
      <c r="Q2490" s="11">
        <v>0</v>
      </c>
      <c r="R2490" s="11">
        <v>120</v>
      </c>
      <c r="S2490" s="11">
        <v>120</v>
      </c>
      <c r="T2490" s="11">
        <v>0</v>
      </c>
      <c r="U2490" s="11">
        <v>2</v>
      </c>
      <c r="V2490" s="11">
        <v>1</v>
      </c>
      <c r="W2490" s="11">
        <v>4</v>
      </c>
      <c r="X2490" s="11">
        <v>0</v>
      </c>
      <c r="Y2490" s="11">
        <v>2</v>
      </c>
      <c r="Z2490" s="11">
        <v>1</v>
      </c>
      <c r="AA2490" s="12" t="s">
        <v>32958</v>
      </c>
      <c r="AB2490" s="17" t="str">
        <f t="shared" si="229"/>
        <v>Programme: BA English and Spanish</v>
      </c>
      <c r="AC2490" s="17">
        <f t="shared" si="230"/>
        <v>2</v>
      </c>
      <c r="AD2490" s="17">
        <f t="shared" si="231"/>
        <v>3</v>
      </c>
      <c r="AE2490" s="17">
        <f t="shared" si="232"/>
        <v>4</v>
      </c>
      <c r="AF2490" s="17" t="str">
        <f t="shared" si="233"/>
        <v/>
      </c>
      <c r="AG2490" s="17" cm="1">
        <f t="array" ref="AG2490">IFERROR(IF(J2490="Level",INDEX($M2490:$S2490,AC2490+1),INDEX($M2490:$S2490,AC2490)),"")</f>
        <v>120</v>
      </c>
      <c r="AH2490" s="17" cm="1">
        <f t="array" ref="AH2490">IFERROR(IF(J2490="Level",INDEX($M2490:$S2490,AD2490+1),INDEX($M2490:$S2490,AD2490)),"")</f>
        <v>120</v>
      </c>
      <c r="AI2490" s="17" cm="1">
        <f t="array" ref="AI2490">IFERROR(INDEX($M2490:$S2490,AE2490),"")</f>
        <v>120</v>
      </c>
      <c r="AJ2490" s="17" t="str" cm="1">
        <f t="array" ref="AJ2490">IFERROR(INDEX($M2490:$S2490,AF2490),"")</f>
        <v/>
      </c>
      <c r="AK2490" s="17" cm="1">
        <f t="array" ref="AK2490">IFERROR(IF(J2490="Level",INDEX($T2490:$Z2490,AC2490+1),INDEX($T2490:$Z2490,AC2490)),"")</f>
        <v>2</v>
      </c>
      <c r="AL2490" s="17" cm="1">
        <f t="array" ref="AL2490">IFERROR(IF(J2490="Level",INDEX($T2490:$Z2490,AD2490+1),INDEX($T2490:$Z2490,AD2490)),"")</f>
        <v>1</v>
      </c>
      <c r="AM2490" s="17" cm="1">
        <f t="array" ref="AM2490">IFERROR(INDEX($T2490:$Z2490,AE2490),"")</f>
        <v>4</v>
      </c>
      <c r="AN2490" s="17" t="str" cm="1">
        <f t="array" ref="AN2490">IFERROR(INDEX($T2490:$Z2490,AF2490),"")</f>
        <v/>
      </c>
    </row>
    <row r="2491" spans="1:40" x14ac:dyDescent="0.2">
      <c r="A2491" s="17" t="str">
        <f t="shared" si="228"/>
        <v>BA English and Modern Languages: UFA4EGLSML09</v>
      </c>
      <c r="B2491" s="11" t="s">
        <v>1382</v>
      </c>
      <c r="C2491" s="11" t="s">
        <v>31936</v>
      </c>
      <c r="D2491" s="11" t="s">
        <v>1383</v>
      </c>
      <c r="E2491" s="11" t="s">
        <v>191</v>
      </c>
      <c r="F2491" s="11" t="s">
        <v>76</v>
      </c>
      <c r="G2491" s="11" t="s">
        <v>32712</v>
      </c>
      <c r="H2491" s="11" t="s">
        <v>77</v>
      </c>
      <c r="I2491" s="11">
        <v>3</v>
      </c>
      <c r="J2491" s="11" t="s">
        <v>78</v>
      </c>
      <c r="K2491" s="11" t="s">
        <v>32713</v>
      </c>
      <c r="L2491" s="11">
        <v>120</v>
      </c>
      <c r="M2491" s="11">
        <v>0</v>
      </c>
      <c r="N2491" s="11">
        <v>120</v>
      </c>
      <c r="O2491" s="11">
        <v>120</v>
      </c>
      <c r="P2491" s="11">
        <v>120</v>
      </c>
      <c r="Q2491" s="11">
        <v>0</v>
      </c>
      <c r="R2491" s="11">
        <v>120</v>
      </c>
      <c r="S2491" s="11">
        <v>120</v>
      </c>
      <c r="T2491" s="11">
        <v>0</v>
      </c>
      <c r="U2491" s="11">
        <v>2</v>
      </c>
      <c r="V2491" s="11">
        <v>1</v>
      </c>
      <c r="W2491" s="11">
        <v>4</v>
      </c>
      <c r="X2491" s="11">
        <v>0</v>
      </c>
      <c r="Y2491" s="11">
        <v>2</v>
      </c>
      <c r="Z2491" s="11">
        <v>1</v>
      </c>
      <c r="AA2491" s="12" t="s">
        <v>32958</v>
      </c>
      <c r="AB2491" s="17" t="str">
        <f t="shared" si="229"/>
        <v>Programme: BA English and Modern Languages</v>
      </c>
      <c r="AC2491" s="17">
        <f t="shared" si="230"/>
        <v>2</v>
      </c>
      <c r="AD2491" s="17">
        <f t="shared" si="231"/>
        <v>3</v>
      </c>
      <c r="AE2491" s="17">
        <f t="shared" si="232"/>
        <v>4</v>
      </c>
      <c r="AF2491" s="17" t="str">
        <f t="shared" si="233"/>
        <v/>
      </c>
      <c r="AG2491" s="17" cm="1">
        <f t="array" ref="AG2491">IFERROR(IF(J2491="Level",INDEX($M2491:$S2491,AC2491+1),INDEX($M2491:$S2491,AC2491)),"")</f>
        <v>120</v>
      </c>
      <c r="AH2491" s="17" cm="1">
        <f t="array" ref="AH2491">IFERROR(IF(J2491="Level",INDEX($M2491:$S2491,AD2491+1),INDEX($M2491:$S2491,AD2491)),"")</f>
        <v>120</v>
      </c>
      <c r="AI2491" s="17" cm="1">
        <f t="array" ref="AI2491">IFERROR(INDEX($M2491:$S2491,AE2491),"")</f>
        <v>120</v>
      </c>
      <c r="AJ2491" s="17" t="str" cm="1">
        <f t="array" ref="AJ2491">IFERROR(INDEX($M2491:$S2491,AF2491),"")</f>
        <v/>
      </c>
      <c r="AK2491" s="17" cm="1">
        <f t="array" ref="AK2491">IFERROR(IF(J2491="Level",INDEX($T2491:$Z2491,AC2491+1),INDEX($T2491:$Z2491,AC2491)),"")</f>
        <v>2</v>
      </c>
      <c r="AL2491" s="17" cm="1">
        <f t="array" ref="AL2491">IFERROR(IF(J2491="Level",INDEX($T2491:$Z2491,AD2491+1),INDEX($T2491:$Z2491,AD2491)),"")</f>
        <v>1</v>
      </c>
      <c r="AM2491" s="17" cm="1">
        <f t="array" ref="AM2491">IFERROR(INDEX($T2491:$Z2491,AE2491),"")</f>
        <v>4</v>
      </c>
      <c r="AN2491" s="17" t="str" cm="1">
        <f t="array" ref="AN2491">IFERROR(INDEX($T2491:$Z2491,AF2491),"")</f>
        <v/>
      </c>
    </row>
    <row r="2492" spans="1:40" x14ac:dyDescent="0.2">
      <c r="A2492" s="17" t="str">
        <f t="shared" si="228"/>
        <v>BA English and Drama with Study Abroad: UFA4EGLSPA01</v>
      </c>
      <c r="B2492" s="11" t="s">
        <v>1387</v>
      </c>
      <c r="C2492" s="11" t="s">
        <v>31936</v>
      </c>
      <c r="D2492" s="11" t="s">
        <v>1388</v>
      </c>
      <c r="E2492" s="11" t="s">
        <v>191</v>
      </c>
      <c r="F2492" s="11" t="s">
        <v>76</v>
      </c>
      <c r="G2492" s="11" t="s">
        <v>32712</v>
      </c>
      <c r="H2492" s="11" t="s">
        <v>77</v>
      </c>
      <c r="I2492" s="11">
        <v>3</v>
      </c>
      <c r="J2492" s="11" t="s">
        <v>78</v>
      </c>
      <c r="K2492" s="11" t="s">
        <v>32713</v>
      </c>
      <c r="L2492" s="11">
        <v>120</v>
      </c>
      <c r="M2492" s="11">
        <v>0</v>
      </c>
      <c r="N2492" s="11">
        <v>120</v>
      </c>
      <c r="O2492" s="11">
        <v>120</v>
      </c>
      <c r="P2492" s="11">
        <v>120</v>
      </c>
      <c r="Q2492" s="11">
        <v>0</v>
      </c>
      <c r="R2492" s="11">
        <v>120</v>
      </c>
      <c r="S2492" s="11">
        <v>120</v>
      </c>
      <c r="T2492" s="11">
        <v>0</v>
      </c>
      <c r="U2492" s="11">
        <v>2</v>
      </c>
      <c r="V2492" s="11">
        <v>1</v>
      </c>
      <c r="W2492" s="11">
        <v>4</v>
      </c>
      <c r="X2492" s="11">
        <v>0</v>
      </c>
      <c r="Y2492" s="11">
        <v>2</v>
      </c>
      <c r="Z2492" s="11">
        <v>1</v>
      </c>
      <c r="AA2492" s="12" t="s">
        <v>32958</v>
      </c>
      <c r="AB2492" s="17" t="str">
        <f t="shared" si="229"/>
        <v>Programme: BA English and Drama with Study Abroad</v>
      </c>
      <c r="AC2492" s="17">
        <f t="shared" si="230"/>
        <v>2</v>
      </c>
      <c r="AD2492" s="17">
        <f t="shared" si="231"/>
        <v>3</v>
      </c>
      <c r="AE2492" s="17">
        <f t="shared" si="232"/>
        <v>4</v>
      </c>
      <c r="AF2492" s="17" t="str">
        <f t="shared" si="233"/>
        <v/>
      </c>
      <c r="AG2492" s="17" cm="1">
        <f t="array" ref="AG2492">IFERROR(IF(J2492="Level",INDEX($M2492:$S2492,AC2492+1),INDEX($M2492:$S2492,AC2492)),"")</f>
        <v>120</v>
      </c>
      <c r="AH2492" s="17" cm="1">
        <f t="array" ref="AH2492">IFERROR(IF(J2492="Level",INDEX($M2492:$S2492,AD2492+1),INDEX($M2492:$S2492,AD2492)),"")</f>
        <v>120</v>
      </c>
      <c r="AI2492" s="17" cm="1">
        <f t="array" ref="AI2492">IFERROR(INDEX($M2492:$S2492,AE2492),"")</f>
        <v>120</v>
      </c>
      <c r="AJ2492" s="17" t="str" cm="1">
        <f t="array" ref="AJ2492">IFERROR(INDEX($M2492:$S2492,AF2492),"")</f>
        <v/>
      </c>
      <c r="AK2492" s="17" cm="1">
        <f t="array" ref="AK2492">IFERROR(IF(J2492="Level",INDEX($T2492:$Z2492,AC2492+1),INDEX($T2492:$Z2492,AC2492)),"")</f>
        <v>2</v>
      </c>
      <c r="AL2492" s="17" cm="1">
        <f t="array" ref="AL2492">IFERROR(IF(J2492="Level",INDEX($T2492:$Z2492,AD2492+1),INDEX($T2492:$Z2492,AD2492)),"")</f>
        <v>1</v>
      </c>
      <c r="AM2492" s="17" cm="1">
        <f t="array" ref="AM2492">IFERROR(INDEX($T2492:$Z2492,AE2492),"")</f>
        <v>4</v>
      </c>
      <c r="AN2492" s="17" t="str" cm="1">
        <f t="array" ref="AN2492">IFERROR(INDEX($T2492:$Z2492,AF2492),"")</f>
        <v/>
      </c>
    </row>
    <row r="2493" spans="1:40" x14ac:dyDescent="0.2">
      <c r="A2493" s="17" t="str">
        <f t="shared" si="228"/>
        <v>BA English with Study Abroad (Cornwall): UFA4EGLEGLCA</v>
      </c>
      <c r="B2493" s="11" t="s">
        <v>1362</v>
      </c>
      <c r="C2493" s="11" t="s">
        <v>31936</v>
      </c>
      <c r="D2493" s="11" t="s">
        <v>1363</v>
      </c>
      <c r="E2493" s="11" t="s">
        <v>874</v>
      </c>
      <c r="F2493" s="11" t="s">
        <v>76</v>
      </c>
      <c r="G2493" s="11" t="s">
        <v>32712</v>
      </c>
      <c r="H2493" s="11" t="s">
        <v>77</v>
      </c>
      <c r="I2493" s="11">
        <v>3</v>
      </c>
      <c r="J2493" s="11" t="s">
        <v>78</v>
      </c>
      <c r="K2493" s="11" t="s">
        <v>32713</v>
      </c>
      <c r="L2493" s="11">
        <v>120</v>
      </c>
      <c r="M2493" s="11">
        <v>0</v>
      </c>
      <c r="N2493" s="11">
        <v>120</v>
      </c>
      <c r="O2493" s="11">
        <v>120</v>
      </c>
      <c r="P2493" s="11">
        <v>120</v>
      </c>
      <c r="Q2493" s="11">
        <v>0</v>
      </c>
      <c r="R2493" s="11">
        <v>120</v>
      </c>
      <c r="S2493" s="11">
        <v>120</v>
      </c>
      <c r="T2493" s="11">
        <v>0</v>
      </c>
      <c r="U2493" s="11">
        <v>2</v>
      </c>
      <c r="V2493" s="11">
        <v>1</v>
      </c>
      <c r="W2493" s="11">
        <v>4</v>
      </c>
      <c r="X2493" s="11">
        <v>0</v>
      </c>
      <c r="Y2493" s="11">
        <v>2</v>
      </c>
      <c r="Z2493" s="11">
        <v>1</v>
      </c>
      <c r="AA2493" s="12" t="s">
        <v>32958</v>
      </c>
      <c r="AB2493" s="17" t="str">
        <f t="shared" si="229"/>
        <v>Programme: BA English with Study Abroad (Cornwall)</v>
      </c>
      <c r="AC2493" s="17">
        <f t="shared" si="230"/>
        <v>2</v>
      </c>
      <c r="AD2493" s="17">
        <f t="shared" si="231"/>
        <v>3</v>
      </c>
      <c r="AE2493" s="17">
        <f t="shared" si="232"/>
        <v>4</v>
      </c>
      <c r="AF2493" s="17" t="str">
        <f t="shared" si="233"/>
        <v/>
      </c>
      <c r="AG2493" s="17" cm="1">
        <f t="array" ref="AG2493">IFERROR(IF(J2493="Level",INDEX($M2493:$S2493,AC2493+1),INDEX($M2493:$S2493,AC2493)),"")</f>
        <v>120</v>
      </c>
      <c r="AH2493" s="17" cm="1">
        <f t="array" ref="AH2493">IFERROR(IF(J2493="Level",INDEX($M2493:$S2493,AD2493+1),INDEX($M2493:$S2493,AD2493)),"")</f>
        <v>120</v>
      </c>
      <c r="AI2493" s="17" cm="1">
        <f t="array" ref="AI2493">IFERROR(INDEX($M2493:$S2493,AE2493),"")</f>
        <v>120</v>
      </c>
      <c r="AJ2493" s="17" t="str" cm="1">
        <f t="array" ref="AJ2493">IFERROR(INDEX($M2493:$S2493,AF2493),"")</f>
        <v/>
      </c>
      <c r="AK2493" s="17" cm="1">
        <f t="array" ref="AK2493">IFERROR(IF(J2493="Level",INDEX($T2493:$Z2493,AC2493+1),INDEX($T2493:$Z2493,AC2493)),"")</f>
        <v>2</v>
      </c>
      <c r="AL2493" s="17" cm="1">
        <f t="array" ref="AL2493">IFERROR(IF(J2493="Level",INDEX($T2493:$Z2493,AD2493+1),INDEX($T2493:$Z2493,AD2493)),"")</f>
        <v>1</v>
      </c>
      <c r="AM2493" s="17" cm="1">
        <f t="array" ref="AM2493">IFERROR(INDEX($T2493:$Z2493,AE2493),"")</f>
        <v>4</v>
      </c>
      <c r="AN2493" s="17" t="str" cm="1">
        <f t="array" ref="AN2493">IFERROR(INDEX($T2493:$Z2493,AF2493),"")</f>
        <v/>
      </c>
    </row>
    <row r="2494" spans="1:40" x14ac:dyDescent="0.2">
      <c r="A2494" s="17" t="str">
        <f t="shared" si="228"/>
        <v>BA English with Employment Experience - Cornwall: UFA4EGLEGLCB</v>
      </c>
      <c r="B2494" s="11" t="s">
        <v>1364</v>
      </c>
      <c r="C2494" s="11" t="s">
        <v>31936</v>
      </c>
      <c r="D2494" s="11" t="s">
        <v>1365</v>
      </c>
      <c r="E2494" s="11" t="s">
        <v>874</v>
      </c>
      <c r="F2494" s="11" t="s">
        <v>76</v>
      </c>
      <c r="G2494" s="11" t="s">
        <v>32712</v>
      </c>
      <c r="H2494" s="11" t="s">
        <v>77</v>
      </c>
      <c r="I2494" s="11">
        <v>3</v>
      </c>
      <c r="J2494" s="11" t="s">
        <v>78</v>
      </c>
      <c r="K2494" s="11" t="s">
        <v>32713</v>
      </c>
      <c r="L2494" s="11">
        <v>120</v>
      </c>
      <c r="M2494" s="11">
        <v>0</v>
      </c>
      <c r="N2494" s="11">
        <v>120</v>
      </c>
      <c r="O2494" s="11">
        <v>120</v>
      </c>
      <c r="P2494" s="11">
        <v>120</v>
      </c>
      <c r="Q2494" s="11">
        <v>0</v>
      </c>
      <c r="R2494" s="11">
        <v>120</v>
      </c>
      <c r="S2494" s="11">
        <v>120</v>
      </c>
      <c r="T2494" s="11">
        <v>0</v>
      </c>
      <c r="U2494" s="11">
        <v>2</v>
      </c>
      <c r="V2494" s="11">
        <v>1</v>
      </c>
      <c r="W2494" s="11">
        <v>4</v>
      </c>
      <c r="X2494" s="11">
        <v>0</v>
      </c>
      <c r="Y2494" s="11">
        <v>2</v>
      </c>
      <c r="Z2494" s="11">
        <v>1</v>
      </c>
      <c r="AA2494" s="12" t="s">
        <v>32958</v>
      </c>
      <c r="AB2494" s="17" t="str">
        <f t="shared" si="229"/>
        <v>Programme: BA English with Employment Experience - Cornwall</v>
      </c>
      <c r="AC2494" s="17">
        <f t="shared" si="230"/>
        <v>2</v>
      </c>
      <c r="AD2494" s="17">
        <f t="shared" si="231"/>
        <v>3</v>
      </c>
      <c r="AE2494" s="17">
        <f t="shared" si="232"/>
        <v>4</v>
      </c>
      <c r="AF2494" s="17" t="str">
        <f t="shared" si="233"/>
        <v/>
      </c>
      <c r="AG2494" s="17" cm="1">
        <f t="array" ref="AG2494">IFERROR(IF(J2494="Level",INDEX($M2494:$S2494,AC2494+1),INDEX($M2494:$S2494,AC2494)),"")</f>
        <v>120</v>
      </c>
      <c r="AH2494" s="17" cm="1">
        <f t="array" ref="AH2494">IFERROR(IF(J2494="Level",INDEX($M2494:$S2494,AD2494+1),INDEX($M2494:$S2494,AD2494)),"")</f>
        <v>120</v>
      </c>
      <c r="AI2494" s="17" cm="1">
        <f t="array" ref="AI2494">IFERROR(INDEX($M2494:$S2494,AE2494),"")</f>
        <v>120</v>
      </c>
      <c r="AJ2494" s="17" t="str" cm="1">
        <f t="array" ref="AJ2494">IFERROR(INDEX($M2494:$S2494,AF2494),"")</f>
        <v/>
      </c>
      <c r="AK2494" s="17" cm="1">
        <f t="array" ref="AK2494">IFERROR(IF(J2494="Level",INDEX($T2494:$Z2494,AC2494+1),INDEX($T2494:$Z2494,AC2494)),"")</f>
        <v>2</v>
      </c>
      <c r="AL2494" s="17" cm="1">
        <f t="array" ref="AL2494">IFERROR(IF(J2494="Level",INDEX($T2494:$Z2494,AD2494+1),INDEX($T2494:$Z2494,AD2494)),"")</f>
        <v>1</v>
      </c>
      <c r="AM2494" s="17" cm="1">
        <f t="array" ref="AM2494">IFERROR(INDEX($T2494:$Z2494,AE2494),"")</f>
        <v>4</v>
      </c>
      <c r="AN2494" s="17" t="str" cm="1">
        <f t="array" ref="AN2494">IFERROR(INDEX($T2494:$Z2494,AF2494),"")</f>
        <v/>
      </c>
    </row>
    <row r="2495" spans="1:40" ht="25.5" x14ac:dyDescent="0.2">
      <c r="A2495" s="17" t="str">
        <f t="shared" si="228"/>
        <v>BA English with Employment Experience Abroad - Cornwall: UFA4EGLEGLCC</v>
      </c>
      <c r="B2495" s="11" t="s">
        <v>1366</v>
      </c>
      <c r="C2495" s="11" t="s">
        <v>31936</v>
      </c>
      <c r="D2495" s="11" t="s">
        <v>1367</v>
      </c>
      <c r="E2495" s="11" t="s">
        <v>874</v>
      </c>
      <c r="F2495" s="11" t="s">
        <v>76</v>
      </c>
      <c r="G2495" s="11" t="s">
        <v>32712</v>
      </c>
      <c r="H2495" s="11" t="s">
        <v>77</v>
      </c>
      <c r="I2495" s="11">
        <v>3</v>
      </c>
      <c r="J2495" s="11" t="s">
        <v>78</v>
      </c>
      <c r="K2495" s="11" t="s">
        <v>32713</v>
      </c>
      <c r="L2495" s="11">
        <v>120</v>
      </c>
      <c r="M2495" s="11">
        <v>0</v>
      </c>
      <c r="N2495" s="11">
        <v>120</v>
      </c>
      <c r="O2495" s="11">
        <v>120</v>
      </c>
      <c r="P2495" s="11">
        <v>120</v>
      </c>
      <c r="Q2495" s="11">
        <v>0</v>
      </c>
      <c r="R2495" s="11">
        <v>120</v>
      </c>
      <c r="S2495" s="11">
        <v>120</v>
      </c>
      <c r="T2495" s="11">
        <v>0</v>
      </c>
      <c r="U2495" s="11">
        <v>2</v>
      </c>
      <c r="V2495" s="11">
        <v>1</v>
      </c>
      <c r="W2495" s="11">
        <v>4</v>
      </c>
      <c r="X2495" s="11">
        <v>0</v>
      </c>
      <c r="Y2495" s="11">
        <v>2</v>
      </c>
      <c r="Z2495" s="11">
        <v>1</v>
      </c>
      <c r="AA2495" s="12" t="s">
        <v>32958</v>
      </c>
      <c r="AB2495" s="17" t="str">
        <f t="shared" si="229"/>
        <v>Programme: BA English with Employment Experience Abroad - Cornwall</v>
      </c>
      <c r="AC2495" s="17">
        <f t="shared" si="230"/>
        <v>2</v>
      </c>
      <c r="AD2495" s="17">
        <f t="shared" si="231"/>
        <v>3</v>
      </c>
      <c r="AE2495" s="17">
        <f t="shared" si="232"/>
        <v>4</v>
      </c>
      <c r="AF2495" s="17" t="str">
        <f t="shared" si="233"/>
        <v/>
      </c>
      <c r="AG2495" s="17" cm="1">
        <f t="array" ref="AG2495">IFERROR(IF(J2495="Level",INDEX($M2495:$S2495,AC2495+1),INDEX($M2495:$S2495,AC2495)),"")</f>
        <v>120</v>
      </c>
      <c r="AH2495" s="17" cm="1">
        <f t="array" ref="AH2495">IFERROR(IF(J2495="Level",INDEX($M2495:$S2495,AD2495+1),INDEX($M2495:$S2495,AD2495)),"")</f>
        <v>120</v>
      </c>
      <c r="AI2495" s="17" cm="1">
        <f t="array" ref="AI2495">IFERROR(INDEX($M2495:$S2495,AE2495),"")</f>
        <v>120</v>
      </c>
      <c r="AJ2495" s="17" t="str" cm="1">
        <f t="array" ref="AJ2495">IFERROR(INDEX($M2495:$S2495,AF2495),"")</f>
        <v/>
      </c>
      <c r="AK2495" s="17" cm="1">
        <f t="array" ref="AK2495">IFERROR(IF(J2495="Level",INDEX($T2495:$Z2495,AC2495+1),INDEX($T2495:$Z2495,AC2495)),"")</f>
        <v>2</v>
      </c>
      <c r="AL2495" s="17" cm="1">
        <f t="array" ref="AL2495">IFERROR(IF(J2495="Level",INDEX($T2495:$Z2495,AD2495+1),INDEX($T2495:$Z2495,AD2495)),"")</f>
        <v>1</v>
      </c>
      <c r="AM2495" s="17" cm="1">
        <f t="array" ref="AM2495">IFERROR(INDEX($T2495:$Z2495,AE2495),"")</f>
        <v>4</v>
      </c>
      <c r="AN2495" s="17" t="str" cm="1">
        <f t="array" ref="AN2495">IFERROR(INDEX($T2495:$Z2495,AF2495),"")</f>
        <v/>
      </c>
    </row>
    <row r="2496" spans="1:40" x14ac:dyDescent="0.2">
      <c r="A2496" s="17" t="str">
        <f t="shared" si="228"/>
        <v>BA English and History with Study Abroad - Cornwall: UFA4EGLHPSCA</v>
      </c>
      <c r="B2496" s="11" t="s">
        <v>1374</v>
      </c>
      <c r="C2496" s="11" t="s">
        <v>31936</v>
      </c>
      <c r="D2496" s="11" t="s">
        <v>1375</v>
      </c>
      <c r="E2496" s="11" t="s">
        <v>874</v>
      </c>
      <c r="F2496" s="11" t="s">
        <v>76</v>
      </c>
      <c r="G2496" s="11" t="s">
        <v>32712</v>
      </c>
      <c r="H2496" s="11" t="s">
        <v>77</v>
      </c>
      <c r="I2496" s="11">
        <v>3</v>
      </c>
      <c r="J2496" s="11" t="s">
        <v>78</v>
      </c>
      <c r="K2496" s="11" t="s">
        <v>32713</v>
      </c>
      <c r="L2496" s="11">
        <v>120</v>
      </c>
      <c r="M2496" s="11">
        <v>0</v>
      </c>
      <c r="N2496" s="11">
        <v>120</v>
      </c>
      <c r="O2496" s="11">
        <v>120</v>
      </c>
      <c r="P2496" s="11">
        <v>120</v>
      </c>
      <c r="Q2496" s="11">
        <v>0</v>
      </c>
      <c r="R2496" s="11">
        <v>120</v>
      </c>
      <c r="S2496" s="11">
        <v>120</v>
      </c>
      <c r="T2496" s="11">
        <v>0</v>
      </c>
      <c r="U2496" s="11">
        <v>2</v>
      </c>
      <c r="V2496" s="11">
        <v>1</v>
      </c>
      <c r="W2496" s="11">
        <v>4</v>
      </c>
      <c r="X2496" s="11">
        <v>0</v>
      </c>
      <c r="Y2496" s="11">
        <v>2</v>
      </c>
      <c r="Z2496" s="11">
        <v>1</v>
      </c>
      <c r="AA2496" s="12" t="s">
        <v>32958</v>
      </c>
      <c r="AB2496" s="17" t="str">
        <f t="shared" si="229"/>
        <v>Programme: BA English and History with Study Abroad - Cornwall</v>
      </c>
      <c r="AC2496" s="17">
        <f t="shared" si="230"/>
        <v>2</v>
      </c>
      <c r="AD2496" s="17">
        <f t="shared" si="231"/>
        <v>3</v>
      </c>
      <c r="AE2496" s="17">
        <f t="shared" si="232"/>
        <v>4</v>
      </c>
      <c r="AF2496" s="17" t="str">
        <f t="shared" si="233"/>
        <v/>
      </c>
      <c r="AG2496" s="17" cm="1">
        <f t="array" ref="AG2496">IFERROR(IF(J2496="Level",INDEX($M2496:$S2496,AC2496+1),INDEX($M2496:$S2496,AC2496)),"")</f>
        <v>120</v>
      </c>
      <c r="AH2496" s="17" cm="1">
        <f t="array" ref="AH2496">IFERROR(IF(J2496="Level",INDEX($M2496:$S2496,AD2496+1),INDEX($M2496:$S2496,AD2496)),"")</f>
        <v>120</v>
      </c>
      <c r="AI2496" s="17" cm="1">
        <f t="array" ref="AI2496">IFERROR(INDEX($M2496:$S2496,AE2496),"")</f>
        <v>120</v>
      </c>
      <c r="AJ2496" s="17" t="str" cm="1">
        <f t="array" ref="AJ2496">IFERROR(INDEX($M2496:$S2496,AF2496),"")</f>
        <v/>
      </c>
      <c r="AK2496" s="17" cm="1">
        <f t="array" ref="AK2496">IFERROR(IF(J2496="Level",INDEX($T2496:$Z2496,AC2496+1),INDEX($T2496:$Z2496,AC2496)),"")</f>
        <v>2</v>
      </c>
      <c r="AL2496" s="17" cm="1">
        <f t="array" ref="AL2496">IFERROR(IF(J2496="Level",INDEX($T2496:$Z2496,AD2496+1),INDEX($T2496:$Z2496,AD2496)),"")</f>
        <v>1</v>
      </c>
      <c r="AM2496" s="17" cm="1">
        <f t="array" ref="AM2496">IFERROR(INDEX($T2496:$Z2496,AE2496),"")</f>
        <v>4</v>
      </c>
      <c r="AN2496" s="17" t="str" cm="1">
        <f t="array" ref="AN2496">IFERROR(INDEX($T2496:$Z2496,AF2496),"")</f>
        <v/>
      </c>
    </row>
    <row r="2497" spans="1:40" x14ac:dyDescent="0.2">
      <c r="A2497" s="17" t="str">
        <f t="shared" si="228"/>
        <v>BA English and History with EE - Cornwall: UFA4EGLHPSCB</v>
      </c>
      <c r="B2497" s="11" t="s">
        <v>1376</v>
      </c>
      <c r="C2497" s="11" t="s">
        <v>31936</v>
      </c>
      <c r="D2497" s="11" t="s">
        <v>1377</v>
      </c>
      <c r="E2497" s="11" t="s">
        <v>874</v>
      </c>
      <c r="F2497" s="11" t="s">
        <v>76</v>
      </c>
      <c r="G2497" s="11" t="s">
        <v>32712</v>
      </c>
      <c r="H2497" s="11" t="s">
        <v>77</v>
      </c>
      <c r="I2497" s="11">
        <v>3</v>
      </c>
      <c r="J2497" s="11" t="s">
        <v>78</v>
      </c>
      <c r="K2497" s="11" t="s">
        <v>32713</v>
      </c>
      <c r="L2497" s="11">
        <v>120</v>
      </c>
      <c r="M2497" s="11">
        <v>0</v>
      </c>
      <c r="N2497" s="11">
        <v>120</v>
      </c>
      <c r="O2497" s="11">
        <v>120</v>
      </c>
      <c r="P2497" s="11">
        <v>120</v>
      </c>
      <c r="Q2497" s="11">
        <v>0</v>
      </c>
      <c r="R2497" s="11">
        <v>120</v>
      </c>
      <c r="S2497" s="11">
        <v>120</v>
      </c>
      <c r="T2497" s="11">
        <v>0</v>
      </c>
      <c r="U2497" s="11">
        <v>2</v>
      </c>
      <c r="V2497" s="11">
        <v>1</v>
      </c>
      <c r="W2497" s="11">
        <v>4</v>
      </c>
      <c r="X2497" s="11">
        <v>0</v>
      </c>
      <c r="Y2497" s="11">
        <v>2</v>
      </c>
      <c r="Z2497" s="11">
        <v>1</v>
      </c>
      <c r="AA2497" s="12" t="s">
        <v>32958</v>
      </c>
      <c r="AB2497" s="17" t="str">
        <f t="shared" si="229"/>
        <v>Programme: BA English and History with EE - Cornwall</v>
      </c>
      <c r="AC2497" s="17">
        <f t="shared" si="230"/>
        <v>2</v>
      </c>
      <c r="AD2497" s="17">
        <f t="shared" si="231"/>
        <v>3</v>
      </c>
      <c r="AE2497" s="17">
        <f t="shared" si="232"/>
        <v>4</v>
      </c>
      <c r="AF2497" s="17" t="str">
        <f t="shared" si="233"/>
        <v/>
      </c>
      <c r="AG2497" s="17" cm="1">
        <f t="array" ref="AG2497">IFERROR(IF(J2497="Level",INDEX($M2497:$S2497,AC2497+1),INDEX($M2497:$S2497,AC2497)),"")</f>
        <v>120</v>
      </c>
      <c r="AH2497" s="17" cm="1">
        <f t="array" ref="AH2497">IFERROR(IF(J2497="Level",INDEX($M2497:$S2497,AD2497+1),INDEX($M2497:$S2497,AD2497)),"")</f>
        <v>120</v>
      </c>
      <c r="AI2497" s="17" cm="1">
        <f t="array" ref="AI2497">IFERROR(INDEX($M2497:$S2497,AE2497),"")</f>
        <v>120</v>
      </c>
      <c r="AJ2497" s="17" t="str" cm="1">
        <f t="array" ref="AJ2497">IFERROR(INDEX($M2497:$S2497,AF2497),"")</f>
        <v/>
      </c>
      <c r="AK2497" s="17" cm="1">
        <f t="array" ref="AK2497">IFERROR(IF(J2497="Level",INDEX($T2497:$Z2497,AC2497+1),INDEX($T2497:$Z2497,AC2497)),"")</f>
        <v>2</v>
      </c>
      <c r="AL2497" s="17" cm="1">
        <f t="array" ref="AL2497">IFERROR(IF(J2497="Level",INDEX($T2497:$Z2497,AD2497+1),INDEX($T2497:$Z2497,AD2497)),"")</f>
        <v>1</v>
      </c>
      <c r="AM2497" s="17" cm="1">
        <f t="array" ref="AM2497">IFERROR(INDEX($T2497:$Z2497,AE2497),"")</f>
        <v>4</v>
      </c>
      <c r="AN2497" s="17" t="str" cm="1">
        <f t="array" ref="AN2497">IFERROR(INDEX($T2497:$Z2497,AF2497),"")</f>
        <v/>
      </c>
    </row>
    <row r="2498" spans="1:40" x14ac:dyDescent="0.2">
      <c r="A2498" s="17" t="str">
        <f t="shared" ref="A2498:A2561" si="234">D2498&amp;": "&amp;B2498</f>
        <v>BA English and History with EEA - Cornwall: UFA4EGLHPSCC</v>
      </c>
      <c r="B2498" s="11" t="s">
        <v>1378</v>
      </c>
      <c r="C2498" s="11" t="s">
        <v>31936</v>
      </c>
      <c r="D2498" s="11" t="s">
        <v>1379</v>
      </c>
      <c r="E2498" s="11" t="s">
        <v>874</v>
      </c>
      <c r="F2498" s="11" t="s">
        <v>76</v>
      </c>
      <c r="G2498" s="11" t="s">
        <v>32712</v>
      </c>
      <c r="H2498" s="11" t="s">
        <v>77</v>
      </c>
      <c r="I2498" s="11">
        <v>3</v>
      </c>
      <c r="J2498" s="11" t="s">
        <v>78</v>
      </c>
      <c r="K2498" s="11" t="s">
        <v>32713</v>
      </c>
      <c r="L2498" s="11">
        <v>120</v>
      </c>
      <c r="M2498" s="11">
        <v>0</v>
      </c>
      <c r="N2498" s="11">
        <v>120</v>
      </c>
      <c r="O2498" s="11">
        <v>120</v>
      </c>
      <c r="P2498" s="11">
        <v>120</v>
      </c>
      <c r="Q2498" s="11">
        <v>0</v>
      </c>
      <c r="R2498" s="11">
        <v>120</v>
      </c>
      <c r="S2498" s="11">
        <v>120</v>
      </c>
      <c r="T2498" s="11">
        <v>0</v>
      </c>
      <c r="U2498" s="11">
        <v>2</v>
      </c>
      <c r="V2498" s="11">
        <v>1</v>
      </c>
      <c r="W2498" s="11">
        <v>4</v>
      </c>
      <c r="X2498" s="11">
        <v>0</v>
      </c>
      <c r="Y2498" s="11">
        <v>2</v>
      </c>
      <c r="Z2498" s="11">
        <v>1</v>
      </c>
      <c r="AA2498" s="12" t="s">
        <v>32958</v>
      </c>
      <c r="AB2498" s="17" t="str">
        <f t="shared" ref="AB2498:AB2561" si="235">IF(H2498="Yes","Programme: "&amp;D2498,"Programme is not compatible with this tool")</f>
        <v>Programme: BA English and History with EEA - Cornwall</v>
      </c>
      <c r="AC2498" s="17">
        <f t="shared" ref="AC2498:AC2561" si="236">IF(J2498="Stage",IF(M2498&lt;&gt;0,1,IF(N2498&lt;&gt;0,2,IF(O2498&lt;&gt;0,3,IF(P2498&lt;&gt;0,4,IF(Q2498&lt;&gt;0,5,""))))),IF(J2498="","",IF(R2498&lt;&gt;0,5,IF(S2498&lt;&gt;0,6,""))))</f>
        <v>2</v>
      </c>
      <c r="AD2498" s="17">
        <f t="shared" ref="AD2498:AD2561" si="237">IF(J2498="Stage",IF(AND(N2498&lt;&gt;0,AC2498&lt;2),2,IF(AND(O2498&lt;&gt;0,AC2498&lt;3),3,IF(AND(P2498&lt;&gt;0,AC2498&lt;4),4,IF(AND(Q2498&lt;&gt;0,AC2498&lt;5),5,"")))),IF(J2498="","",IF(AC2498&lt;&gt;0,6)))</f>
        <v>3</v>
      </c>
      <c r="AE2498" s="17">
        <f t="shared" ref="AE2498:AE2561" si="238">IF(AND(O2498&lt;&gt;0,AD2498&lt;3),3,IF(AND(P2498&lt;&gt;0,AD2498&lt;4),4,IF(AND(Q2498&lt;&gt;0,AD2498&lt;5),5,"")))</f>
        <v>4</v>
      </c>
      <c r="AF2498" s="17" t="str">
        <f t="shared" ref="AF2498:AF2561" si="239">IF(AND(P2498&lt;&gt;0,AE2498&lt;4),4,IF(AND(Q2498&lt;&gt;0,AE2498&lt;5),5,""))</f>
        <v/>
      </c>
      <c r="AG2498" s="17" cm="1">
        <f t="array" ref="AG2498">IFERROR(IF(J2498="Level",INDEX($M2498:$S2498,AC2498+1),INDEX($M2498:$S2498,AC2498)),"")</f>
        <v>120</v>
      </c>
      <c r="AH2498" s="17" cm="1">
        <f t="array" ref="AH2498">IFERROR(IF(J2498="Level",INDEX($M2498:$S2498,AD2498+1),INDEX($M2498:$S2498,AD2498)),"")</f>
        <v>120</v>
      </c>
      <c r="AI2498" s="17" cm="1">
        <f t="array" ref="AI2498">IFERROR(INDEX($M2498:$S2498,AE2498),"")</f>
        <v>120</v>
      </c>
      <c r="AJ2498" s="17" t="str" cm="1">
        <f t="array" ref="AJ2498">IFERROR(INDEX($M2498:$S2498,AF2498),"")</f>
        <v/>
      </c>
      <c r="AK2498" s="17" cm="1">
        <f t="array" ref="AK2498">IFERROR(IF(J2498="Level",INDEX($T2498:$Z2498,AC2498+1),INDEX($T2498:$Z2498,AC2498)),"")</f>
        <v>2</v>
      </c>
      <c r="AL2498" s="17" cm="1">
        <f t="array" ref="AL2498">IFERROR(IF(J2498="Level",INDEX($T2498:$Z2498,AD2498+1),INDEX($T2498:$Z2498,AD2498)),"")</f>
        <v>1</v>
      </c>
      <c r="AM2498" s="17" cm="1">
        <f t="array" ref="AM2498">IFERROR(INDEX($T2498:$Z2498,AE2498),"")</f>
        <v>4</v>
      </c>
      <c r="AN2498" s="17" t="str" cm="1">
        <f t="array" ref="AN2498">IFERROR(INDEX($T2498:$Z2498,AF2498),"")</f>
        <v/>
      </c>
    </row>
    <row r="2499" spans="1:40" x14ac:dyDescent="0.2">
      <c r="A2499" s="17" t="str">
        <f t="shared" si="234"/>
        <v>Flexible Combined Honours with Study Abroad: UFF402</v>
      </c>
      <c r="B2499" s="11" t="s">
        <v>1599</v>
      </c>
      <c r="C2499" s="11" t="s">
        <v>31936</v>
      </c>
      <c r="D2499" s="11" t="s">
        <v>1598</v>
      </c>
      <c r="E2499" s="11" t="s">
        <v>121</v>
      </c>
      <c r="F2499" s="11" t="s">
        <v>76</v>
      </c>
      <c r="G2499" s="11" t="s">
        <v>32712</v>
      </c>
      <c r="H2499" s="11" t="s">
        <v>77</v>
      </c>
      <c r="I2499" s="11">
        <v>3</v>
      </c>
      <c r="J2499" s="11" t="s">
        <v>78</v>
      </c>
      <c r="K2499" s="11" t="s">
        <v>32713</v>
      </c>
      <c r="L2499" s="11">
        <v>120</v>
      </c>
      <c r="M2499" s="11">
        <v>0</v>
      </c>
      <c r="N2499" s="11">
        <v>120</v>
      </c>
      <c r="O2499" s="11">
        <v>120</v>
      </c>
      <c r="P2499" s="11">
        <v>120</v>
      </c>
      <c r="Q2499" s="11">
        <v>0</v>
      </c>
      <c r="R2499" s="11">
        <v>120</v>
      </c>
      <c r="S2499" s="11">
        <v>120</v>
      </c>
      <c r="T2499" s="11">
        <v>0</v>
      </c>
      <c r="U2499" s="11">
        <v>2</v>
      </c>
      <c r="V2499" s="11">
        <v>1</v>
      </c>
      <c r="W2499" s="11">
        <v>4</v>
      </c>
      <c r="X2499" s="11">
        <v>0</v>
      </c>
      <c r="Y2499" s="11">
        <v>2</v>
      </c>
      <c r="Z2499" s="11">
        <v>1</v>
      </c>
      <c r="AA2499" s="12" t="s">
        <v>32958</v>
      </c>
      <c r="AB2499" s="17" t="str">
        <f t="shared" si="235"/>
        <v>Programme: Flexible Combined Honours with Study Abroad</v>
      </c>
      <c r="AC2499" s="17">
        <f t="shared" si="236"/>
        <v>2</v>
      </c>
      <c r="AD2499" s="17">
        <f t="shared" si="237"/>
        <v>3</v>
      </c>
      <c r="AE2499" s="17">
        <f t="shared" si="238"/>
        <v>4</v>
      </c>
      <c r="AF2499" s="17" t="str">
        <f t="shared" si="239"/>
        <v/>
      </c>
      <c r="AG2499" s="17" cm="1">
        <f t="array" ref="AG2499">IFERROR(IF(J2499="Level",INDEX($M2499:$S2499,AC2499+1),INDEX($M2499:$S2499,AC2499)),"")</f>
        <v>120</v>
      </c>
      <c r="AH2499" s="17" cm="1">
        <f t="array" ref="AH2499">IFERROR(IF(J2499="Level",INDEX($M2499:$S2499,AD2499+1),INDEX($M2499:$S2499,AD2499)),"")</f>
        <v>120</v>
      </c>
      <c r="AI2499" s="17" cm="1">
        <f t="array" ref="AI2499">IFERROR(INDEX($M2499:$S2499,AE2499),"")</f>
        <v>120</v>
      </c>
      <c r="AJ2499" s="17" t="str" cm="1">
        <f t="array" ref="AJ2499">IFERROR(INDEX($M2499:$S2499,AF2499),"")</f>
        <v/>
      </c>
      <c r="AK2499" s="17" cm="1">
        <f t="array" ref="AK2499">IFERROR(IF(J2499="Level",INDEX($T2499:$Z2499,AC2499+1),INDEX($T2499:$Z2499,AC2499)),"")</f>
        <v>2</v>
      </c>
      <c r="AL2499" s="17" cm="1">
        <f t="array" ref="AL2499">IFERROR(IF(J2499="Level",INDEX($T2499:$Z2499,AD2499+1),INDEX($T2499:$Z2499,AD2499)),"")</f>
        <v>1</v>
      </c>
      <c r="AM2499" s="17" cm="1">
        <f t="array" ref="AM2499">IFERROR(INDEX($T2499:$Z2499,AE2499),"")</f>
        <v>4</v>
      </c>
      <c r="AN2499" s="17" t="str" cm="1">
        <f t="array" ref="AN2499">IFERROR(INDEX($T2499:$Z2499,AF2499),"")</f>
        <v/>
      </c>
    </row>
    <row r="2500" spans="1:40" x14ac:dyDescent="0.2">
      <c r="A2500" s="17" t="str">
        <f t="shared" si="234"/>
        <v>Flexible Combined Honours with UK Work Experience: UFF404</v>
      </c>
      <c r="B2500" s="11" t="s">
        <v>1600</v>
      </c>
      <c r="C2500" s="11" t="s">
        <v>31936</v>
      </c>
      <c r="D2500" s="11" t="s">
        <v>32748</v>
      </c>
      <c r="E2500" s="11" t="s">
        <v>121</v>
      </c>
      <c r="F2500" s="11" t="s">
        <v>76</v>
      </c>
      <c r="G2500" s="11" t="s">
        <v>32712</v>
      </c>
      <c r="H2500" s="11" t="s">
        <v>77</v>
      </c>
      <c r="I2500" s="11">
        <v>3</v>
      </c>
      <c r="J2500" s="11" t="s">
        <v>78</v>
      </c>
      <c r="K2500" s="11" t="s">
        <v>32713</v>
      </c>
      <c r="L2500" s="11">
        <v>120</v>
      </c>
      <c r="M2500" s="11">
        <v>0</v>
      </c>
      <c r="N2500" s="11">
        <v>120</v>
      </c>
      <c r="O2500" s="11">
        <v>120</v>
      </c>
      <c r="P2500" s="11">
        <v>120</v>
      </c>
      <c r="Q2500" s="11">
        <v>0</v>
      </c>
      <c r="R2500" s="11">
        <v>120</v>
      </c>
      <c r="S2500" s="11">
        <v>120</v>
      </c>
      <c r="T2500" s="11">
        <v>0</v>
      </c>
      <c r="U2500" s="11">
        <v>2</v>
      </c>
      <c r="V2500" s="11">
        <v>1</v>
      </c>
      <c r="W2500" s="11">
        <v>4</v>
      </c>
      <c r="X2500" s="11">
        <v>0</v>
      </c>
      <c r="Y2500" s="11">
        <v>2</v>
      </c>
      <c r="Z2500" s="11">
        <v>1</v>
      </c>
      <c r="AA2500" s="12" t="s">
        <v>32958</v>
      </c>
      <c r="AB2500" s="17" t="str">
        <f t="shared" si="235"/>
        <v>Programme: Flexible Combined Honours with UK Work Experience</v>
      </c>
      <c r="AC2500" s="17">
        <f t="shared" si="236"/>
        <v>2</v>
      </c>
      <c r="AD2500" s="17">
        <f t="shared" si="237"/>
        <v>3</v>
      </c>
      <c r="AE2500" s="17">
        <f t="shared" si="238"/>
        <v>4</v>
      </c>
      <c r="AF2500" s="17" t="str">
        <f t="shared" si="239"/>
        <v/>
      </c>
      <c r="AG2500" s="17" cm="1">
        <f t="array" ref="AG2500">IFERROR(IF(J2500="Level",INDEX($M2500:$S2500,AC2500+1),INDEX($M2500:$S2500,AC2500)),"")</f>
        <v>120</v>
      </c>
      <c r="AH2500" s="17" cm="1">
        <f t="array" ref="AH2500">IFERROR(IF(J2500="Level",INDEX($M2500:$S2500,AD2500+1),INDEX($M2500:$S2500,AD2500)),"")</f>
        <v>120</v>
      </c>
      <c r="AI2500" s="17" cm="1">
        <f t="array" ref="AI2500">IFERROR(INDEX($M2500:$S2500,AE2500),"")</f>
        <v>120</v>
      </c>
      <c r="AJ2500" s="17" t="str" cm="1">
        <f t="array" ref="AJ2500">IFERROR(INDEX($M2500:$S2500,AF2500),"")</f>
        <v/>
      </c>
      <c r="AK2500" s="17" cm="1">
        <f t="array" ref="AK2500">IFERROR(IF(J2500="Level",INDEX($T2500:$Z2500,AC2500+1),INDEX($T2500:$Z2500,AC2500)),"")</f>
        <v>2</v>
      </c>
      <c r="AL2500" s="17" cm="1">
        <f t="array" ref="AL2500">IFERROR(IF(J2500="Level",INDEX($T2500:$Z2500,AD2500+1),INDEX($T2500:$Z2500,AD2500)),"")</f>
        <v>1</v>
      </c>
      <c r="AM2500" s="17" cm="1">
        <f t="array" ref="AM2500">IFERROR(INDEX($T2500:$Z2500,AE2500),"")</f>
        <v>4</v>
      </c>
      <c r="AN2500" s="17" t="str" cm="1">
        <f t="array" ref="AN2500">IFERROR(INDEX($T2500:$Z2500,AF2500),"")</f>
        <v/>
      </c>
    </row>
    <row r="2501" spans="1:40" x14ac:dyDescent="0.2">
      <c r="A2501" s="17" t="str">
        <f t="shared" si="234"/>
        <v>Flexible Combined Honours with Work Abroad: UFF405</v>
      </c>
      <c r="B2501" s="11" t="s">
        <v>1601</v>
      </c>
      <c r="C2501" s="11" t="s">
        <v>31936</v>
      </c>
      <c r="D2501" s="11" t="s">
        <v>1602</v>
      </c>
      <c r="E2501" s="11" t="s">
        <v>121</v>
      </c>
      <c r="F2501" s="11" t="s">
        <v>76</v>
      </c>
      <c r="G2501" s="11" t="s">
        <v>32712</v>
      </c>
      <c r="H2501" s="11" t="s">
        <v>77</v>
      </c>
      <c r="I2501" s="11">
        <v>3</v>
      </c>
      <c r="J2501" s="11" t="s">
        <v>78</v>
      </c>
      <c r="K2501" s="11" t="s">
        <v>32713</v>
      </c>
      <c r="L2501" s="11">
        <v>120</v>
      </c>
      <c r="M2501" s="11">
        <v>0</v>
      </c>
      <c r="N2501" s="11">
        <v>120</v>
      </c>
      <c r="O2501" s="11">
        <v>120</v>
      </c>
      <c r="P2501" s="11">
        <v>120</v>
      </c>
      <c r="Q2501" s="11">
        <v>0</v>
      </c>
      <c r="R2501" s="11">
        <v>120</v>
      </c>
      <c r="S2501" s="11">
        <v>120</v>
      </c>
      <c r="T2501" s="11">
        <v>0</v>
      </c>
      <c r="U2501" s="11">
        <v>2</v>
      </c>
      <c r="V2501" s="11">
        <v>1</v>
      </c>
      <c r="W2501" s="11">
        <v>4</v>
      </c>
      <c r="X2501" s="11">
        <v>0</v>
      </c>
      <c r="Y2501" s="11">
        <v>2</v>
      </c>
      <c r="Z2501" s="11">
        <v>1</v>
      </c>
      <c r="AA2501" s="12" t="s">
        <v>32958</v>
      </c>
      <c r="AB2501" s="17" t="str">
        <f t="shared" si="235"/>
        <v>Programme: Flexible Combined Honours with Work Abroad</v>
      </c>
      <c r="AC2501" s="17">
        <f t="shared" si="236"/>
        <v>2</v>
      </c>
      <c r="AD2501" s="17">
        <f t="shared" si="237"/>
        <v>3</v>
      </c>
      <c r="AE2501" s="17">
        <f t="shared" si="238"/>
        <v>4</v>
      </c>
      <c r="AF2501" s="17" t="str">
        <f t="shared" si="239"/>
        <v/>
      </c>
      <c r="AG2501" s="17" cm="1">
        <f t="array" ref="AG2501">IFERROR(IF(J2501="Level",INDEX($M2501:$S2501,AC2501+1),INDEX($M2501:$S2501,AC2501)),"")</f>
        <v>120</v>
      </c>
      <c r="AH2501" s="17" cm="1">
        <f t="array" ref="AH2501">IFERROR(IF(J2501="Level",INDEX($M2501:$S2501,AD2501+1),INDEX($M2501:$S2501,AD2501)),"")</f>
        <v>120</v>
      </c>
      <c r="AI2501" s="17" cm="1">
        <f t="array" ref="AI2501">IFERROR(INDEX($M2501:$S2501,AE2501),"")</f>
        <v>120</v>
      </c>
      <c r="AJ2501" s="17" t="str" cm="1">
        <f t="array" ref="AJ2501">IFERROR(INDEX($M2501:$S2501,AF2501),"")</f>
        <v/>
      </c>
      <c r="AK2501" s="17" cm="1">
        <f t="array" ref="AK2501">IFERROR(IF(J2501="Level",INDEX($T2501:$Z2501,AC2501+1),INDEX($T2501:$Z2501,AC2501)),"")</f>
        <v>2</v>
      </c>
      <c r="AL2501" s="17" cm="1">
        <f t="array" ref="AL2501">IFERROR(IF(J2501="Level",INDEX($T2501:$Z2501,AD2501+1),INDEX($T2501:$Z2501,AD2501)),"")</f>
        <v>1</v>
      </c>
      <c r="AM2501" s="17" cm="1">
        <f t="array" ref="AM2501">IFERROR(INDEX($T2501:$Z2501,AE2501),"")</f>
        <v>4</v>
      </c>
      <c r="AN2501" s="17" t="str" cm="1">
        <f t="array" ref="AN2501">IFERROR(INDEX($T2501:$Z2501,AF2501),"")</f>
        <v/>
      </c>
    </row>
    <row r="2502" spans="1:40" x14ac:dyDescent="0.2">
      <c r="A2502" s="17" t="str">
        <f t="shared" si="234"/>
        <v>Flexible Combined Honours with Study and Work Abroad: UFF406</v>
      </c>
      <c r="B2502" s="11" t="s">
        <v>1603</v>
      </c>
      <c r="C2502" s="11" t="s">
        <v>31936</v>
      </c>
      <c r="D2502" s="11" t="s">
        <v>1604</v>
      </c>
      <c r="E2502" s="11" t="s">
        <v>121</v>
      </c>
      <c r="F2502" s="11" t="s">
        <v>76</v>
      </c>
      <c r="G2502" s="11" t="s">
        <v>32712</v>
      </c>
      <c r="H2502" s="11" t="s">
        <v>77</v>
      </c>
      <c r="I2502" s="11">
        <v>3</v>
      </c>
      <c r="J2502" s="11" t="s">
        <v>78</v>
      </c>
      <c r="K2502" s="11" t="s">
        <v>32713</v>
      </c>
      <c r="L2502" s="11">
        <v>120</v>
      </c>
      <c r="M2502" s="11">
        <v>0</v>
      </c>
      <c r="N2502" s="11">
        <v>120</v>
      </c>
      <c r="O2502" s="11">
        <v>120</v>
      </c>
      <c r="P2502" s="11">
        <v>120</v>
      </c>
      <c r="Q2502" s="11">
        <v>0</v>
      </c>
      <c r="R2502" s="11">
        <v>120</v>
      </c>
      <c r="S2502" s="11">
        <v>120</v>
      </c>
      <c r="T2502" s="11">
        <v>0</v>
      </c>
      <c r="U2502" s="11">
        <v>2</v>
      </c>
      <c r="V2502" s="11">
        <v>1</v>
      </c>
      <c r="W2502" s="11">
        <v>4</v>
      </c>
      <c r="X2502" s="11">
        <v>0</v>
      </c>
      <c r="Y2502" s="11">
        <v>2</v>
      </c>
      <c r="Z2502" s="11">
        <v>1</v>
      </c>
      <c r="AA2502" s="12" t="s">
        <v>32958</v>
      </c>
      <c r="AB2502" s="17" t="str">
        <f t="shared" si="235"/>
        <v>Programme: Flexible Combined Honours with Study and Work Abroad</v>
      </c>
      <c r="AC2502" s="17">
        <f t="shared" si="236"/>
        <v>2</v>
      </c>
      <c r="AD2502" s="17">
        <f t="shared" si="237"/>
        <v>3</v>
      </c>
      <c r="AE2502" s="17">
        <f t="shared" si="238"/>
        <v>4</v>
      </c>
      <c r="AF2502" s="17" t="str">
        <f t="shared" si="239"/>
        <v/>
      </c>
      <c r="AG2502" s="17" cm="1">
        <f t="array" ref="AG2502">IFERROR(IF(J2502="Level",INDEX($M2502:$S2502,AC2502+1),INDEX($M2502:$S2502,AC2502)),"")</f>
        <v>120</v>
      </c>
      <c r="AH2502" s="17" cm="1">
        <f t="array" ref="AH2502">IFERROR(IF(J2502="Level",INDEX($M2502:$S2502,AD2502+1),INDEX($M2502:$S2502,AD2502)),"")</f>
        <v>120</v>
      </c>
      <c r="AI2502" s="17" cm="1">
        <f t="array" ref="AI2502">IFERROR(INDEX($M2502:$S2502,AE2502),"")</f>
        <v>120</v>
      </c>
      <c r="AJ2502" s="17" t="str" cm="1">
        <f t="array" ref="AJ2502">IFERROR(INDEX($M2502:$S2502,AF2502),"")</f>
        <v/>
      </c>
      <c r="AK2502" s="17" cm="1">
        <f t="array" ref="AK2502">IFERROR(IF(J2502="Level",INDEX($T2502:$Z2502,AC2502+1),INDEX($T2502:$Z2502,AC2502)),"")</f>
        <v>2</v>
      </c>
      <c r="AL2502" s="17" cm="1">
        <f t="array" ref="AL2502">IFERROR(IF(J2502="Level",INDEX($T2502:$Z2502,AD2502+1),INDEX($T2502:$Z2502,AD2502)),"")</f>
        <v>1</v>
      </c>
      <c r="AM2502" s="17" cm="1">
        <f t="array" ref="AM2502">IFERROR(INDEX($T2502:$Z2502,AE2502),"")</f>
        <v>4</v>
      </c>
      <c r="AN2502" s="17" t="str" cm="1">
        <f t="array" ref="AN2502">IFERROR(INDEX($T2502:$Z2502,AF2502),"")</f>
        <v/>
      </c>
    </row>
    <row r="2503" spans="1:40" x14ac:dyDescent="0.2">
      <c r="A2503" s="17" t="str">
        <f t="shared" si="234"/>
        <v>Flexible Combined Honours with Work in UK - Cornwall: UFF4CA</v>
      </c>
      <c r="B2503" s="11" t="s">
        <v>1605</v>
      </c>
      <c r="C2503" s="11" t="s">
        <v>31936</v>
      </c>
      <c r="D2503" s="11" t="s">
        <v>32746</v>
      </c>
      <c r="E2503" s="11" t="s">
        <v>121</v>
      </c>
      <c r="F2503" s="11" t="s">
        <v>76</v>
      </c>
      <c r="G2503" s="11" t="s">
        <v>32712</v>
      </c>
      <c r="H2503" s="11" t="s">
        <v>77</v>
      </c>
      <c r="I2503" s="11">
        <v>3</v>
      </c>
      <c r="J2503" s="11" t="s">
        <v>78</v>
      </c>
      <c r="K2503" s="11" t="s">
        <v>32713</v>
      </c>
      <c r="L2503" s="11">
        <v>120</v>
      </c>
      <c r="M2503" s="11">
        <v>0</v>
      </c>
      <c r="N2503" s="11">
        <v>120</v>
      </c>
      <c r="O2503" s="11">
        <v>120</v>
      </c>
      <c r="P2503" s="11">
        <v>120</v>
      </c>
      <c r="Q2503" s="11">
        <v>0</v>
      </c>
      <c r="R2503" s="11">
        <v>120</v>
      </c>
      <c r="S2503" s="11">
        <v>120</v>
      </c>
      <c r="T2503" s="11">
        <v>0</v>
      </c>
      <c r="U2503" s="11">
        <v>2</v>
      </c>
      <c r="V2503" s="11">
        <v>1</v>
      </c>
      <c r="W2503" s="11">
        <v>4</v>
      </c>
      <c r="X2503" s="11">
        <v>0</v>
      </c>
      <c r="Y2503" s="11">
        <v>2</v>
      </c>
      <c r="Z2503" s="11">
        <v>1</v>
      </c>
      <c r="AA2503" s="12" t="s">
        <v>32958</v>
      </c>
      <c r="AB2503" s="17" t="str">
        <f t="shared" si="235"/>
        <v>Programme: Flexible Combined Honours with Work in UK - Cornwall</v>
      </c>
      <c r="AC2503" s="17">
        <f t="shared" si="236"/>
        <v>2</v>
      </c>
      <c r="AD2503" s="17">
        <f t="shared" si="237"/>
        <v>3</v>
      </c>
      <c r="AE2503" s="17">
        <f t="shared" si="238"/>
        <v>4</v>
      </c>
      <c r="AF2503" s="17" t="str">
        <f t="shared" si="239"/>
        <v/>
      </c>
      <c r="AG2503" s="17" cm="1">
        <f t="array" ref="AG2503">IFERROR(IF(J2503="Level",INDEX($M2503:$S2503,AC2503+1),INDEX($M2503:$S2503,AC2503)),"")</f>
        <v>120</v>
      </c>
      <c r="AH2503" s="17" cm="1">
        <f t="array" ref="AH2503">IFERROR(IF(J2503="Level",INDEX($M2503:$S2503,AD2503+1),INDEX($M2503:$S2503,AD2503)),"")</f>
        <v>120</v>
      </c>
      <c r="AI2503" s="17" cm="1">
        <f t="array" ref="AI2503">IFERROR(INDEX($M2503:$S2503,AE2503),"")</f>
        <v>120</v>
      </c>
      <c r="AJ2503" s="17" t="str" cm="1">
        <f t="array" ref="AJ2503">IFERROR(INDEX($M2503:$S2503,AF2503),"")</f>
        <v/>
      </c>
      <c r="AK2503" s="17" cm="1">
        <f t="array" ref="AK2503">IFERROR(IF(J2503="Level",INDEX($T2503:$Z2503,AC2503+1),INDEX($T2503:$Z2503,AC2503)),"")</f>
        <v>2</v>
      </c>
      <c r="AL2503" s="17" cm="1">
        <f t="array" ref="AL2503">IFERROR(IF(J2503="Level",INDEX($T2503:$Z2503,AD2503+1),INDEX($T2503:$Z2503,AD2503)),"")</f>
        <v>1</v>
      </c>
      <c r="AM2503" s="17" cm="1">
        <f t="array" ref="AM2503">IFERROR(INDEX($T2503:$Z2503,AE2503),"")</f>
        <v>4</v>
      </c>
      <c r="AN2503" s="17" t="str" cm="1">
        <f t="array" ref="AN2503">IFERROR(INDEX($T2503:$Z2503,AF2503),"")</f>
        <v/>
      </c>
    </row>
    <row r="2504" spans="1:40" x14ac:dyDescent="0.2">
      <c r="A2504" s="17" t="str">
        <f t="shared" si="234"/>
        <v>Flexible Combined Honours with Study Abroad - Cornwall: UFF4CB</v>
      </c>
      <c r="B2504" s="11" t="s">
        <v>1606</v>
      </c>
      <c r="C2504" s="11" t="s">
        <v>31936</v>
      </c>
      <c r="D2504" s="11" t="s">
        <v>32749</v>
      </c>
      <c r="E2504" s="11" t="s">
        <v>121</v>
      </c>
      <c r="F2504" s="11" t="s">
        <v>76</v>
      </c>
      <c r="G2504" s="11" t="s">
        <v>32712</v>
      </c>
      <c r="H2504" s="11" t="s">
        <v>77</v>
      </c>
      <c r="I2504" s="11">
        <v>3</v>
      </c>
      <c r="J2504" s="11" t="s">
        <v>78</v>
      </c>
      <c r="K2504" s="11" t="s">
        <v>32713</v>
      </c>
      <c r="L2504" s="11">
        <v>120</v>
      </c>
      <c r="M2504" s="11">
        <v>0</v>
      </c>
      <c r="N2504" s="11">
        <v>120</v>
      </c>
      <c r="O2504" s="11">
        <v>120</v>
      </c>
      <c r="P2504" s="11">
        <v>120</v>
      </c>
      <c r="Q2504" s="11">
        <v>0</v>
      </c>
      <c r="R2504" s="11">
        <v>120</v>
      </c>
      <c r="S2504" s="11">
        <v>120</v>
      </c>
      <c r="T2504" s="11">
        <v>0</v>
      </c>
      <c r="U2504" s="11">
        <v>2</v>
      </c>
      <c r="V2504" s="11">
        <v>1</v>
      </c>
      <c r="W2504" s="11">
        <v>4</v>
      </c>
      <c r="X2504" s="11">
        <v>0</v>
      </c>
      <c r="Y2504" s="11">
        <v>2</v>
      </c>
      <c r="Z2504" s="11">
        <v>1</v>
      </c>
      <c r="AA2504" s="12" t="s">
        <v>32958</v>
      </c>
      <c r="AB2504" s="17" t="str">
        <f t="shared" si="235"/>
        <v>Programme: Flexible Combined Honours with Study Abroad - Cornwall</v>
      </c>
      <c r="AC2504" s="17">
        <f t="shared" si="236"/>
        <v>2</v>
      </c>
      <c r="AD2504" s="17">
        <f t="shared" si="237"/>
        <v>3</v>
      </c>
      <c r="AE2504" s="17">
        <f t="shared" si="238"/>
        <v>4</v>
      </c>
      <c r="AF2504" s="17" t="str">
        <f t="shared" si="239"/>
        <v/>
      </c>
      <c r="AG2504" s="17" cm="1">
        <f t="array" ref="AG2504">IFERROR(IF(J2504="Level",INDEX($M2504:$S2504,AC2504+1),INDEX($M2504:$S2504,AC2504)),"")</f>
        <v>120</v>
      </c>
      <c r="AH2504" s="17" cm="1">
        <f t="array" ref="AH2504">IFERROR(IF(J2504="Level",INDEX($M2504:$S2504,AD2504+1),INDEX($M2504:$S2504,AD2504)),"")</f>
        <v>120</v>
      </c>
      <c r="AI2504" s="17" cm="1">
        <f t="array" ref="AI2504">IFERROR(INDEX($M2504:$S2504,AE2504),"")</f>
        <v>120</v>
      </c>
      <c r="AJ2504" s="17" t="str" cm="1">
        <f t="array" ref="AJ2504">IFERROR(INDEX($M2504:$S2504,AF2504),"")</f>
        <v/>
      </c>
      <c r="AK2504" s="17" cm="1">
        <f t="array" ref="AK2504">IFERROR(IF(J2504="Level",INDEX($T2504:$Z2504,AC2504+1),INDEX($T2504:$Z2504,AC2504)),"")</f>
        <v>2</v>
      </c>
      <c r="AL2504" s="17" cm="1">
        <f t="array" ref="AL2504">IFERROR(IF(J2504="Level",INDEX($T2504:$Z2504,AD2504+1),INDEX($T2504:$Z2504,AD2504)),"")</f>
        <v>1</v>
      </c>
      <c r="AM2504" s="17" cm="1">
        <f t="array" ref="AM2504">IFERROR(INDEX($T2504:$Z2504,AE2504),"")</f>
        <v>4</v>
      </c>
      <c r="AN2504" s="17" t="str" cm="1">
        <f t="array" ref="AN2504">IFERROR(INDEX($T2504:$Z2504,AF2504),"")</f>
        <v/>
      </c>
    </row>
    <row r="2505" spans="1:40" x14ac:dyDescent="0.2">
      <c r="A2505" s="17" t="str">
        <f t="shared" si="234"/>
        <v>Flexible Combined Honours with Work Abroad - Cornwall: UFF4CC</v>
      </c>
      <c r="B2505" s="11" t="s">
        <v>1607</v>
      </c>
      <c r="C2505" s="11" t="s">
        <v>31936</v>
      </c>
      <c r="D2505" s="11" t="s">
        <v>32747</v>
      </c>
      <c r="E2505" s="11" t="s">
        <v>121</v>
      </c>
      <c r="F2505" s="11" t="s">
        <v>76</v>
      </c>
      <c r="G2505" s="11" t="s">
        <v>32712</v>
      </c>
      <c r="H2505" s="11" t="s">
        <v>77</v>
      </c>
      <c r="I2505" s="11">
        <v>3</v>
      </c>
      <c r="J2505" s="11" t="s">
        <v>78</v>
      </c>
      <c r="K2505" s="11" t="s">
        <v>32713</v>
      </c>
      <c r="L2505" s="11">
        <v>120</v>
      </c>
      <c r="M2505" s="11">
        <v>0</v>
      </c>
      <c r="N2505" s="11">
        <v>120</v>
      </c>
      <c r="O2505" s="11">
        <v>120</v>
      </c>
      <c r="P2505" s="11">
        <v>120</v>
      </c>
      <c r="Q2505" s="11">
        <v>0</v>
      </c>
      <c r="R2505" s="11">
        <v>120</v>
      </c>
      <c r="S2505" s="11">
        <v>120</v>
      </c>
      <c r="T2505" s="11">
        <v>0</v>
      </c>
      <c r="U2505" s="11">
        <v>2</v>
      </c>
      <c r="V2505" s="11">
        <v>1</v>
      </c>
      <c r="W2505" s="11">
        <v>4</v>
      </c>
      <c r="X2505" s="11">
        <v>0</v>
      </c>
      <c r="Y2505" s="11">
        <v>2</v>
      </c>
      <c r="Z2505" s="11">
        <v>1</v>
      </c>
      <c r="AA2505" s="12" t="s">
        <v>32958</v>
      </c>
      <c r="AB2505" s="17" t="str">
        <f t="shared" si="235"/>
        <v>Programme: Flexible Combined Honours with Work Abroad - Cornwall</v>
      </c>
      <c r="AC2505" s="17">
        <f t="shared" si="236"/>
        <v>2</v>
      </c>
      <c r="AD2505" s="17">
        <f t="shared" si="237"/>
        <v>3</v>
      </c>
      <c r="AE2505" s="17">
        <f t="shared" si="238"/>
        <v>4</v>
      </c>
      <c r="AF2505" s="17" t="str">
        <f t="shared" si="239"/>
        <v/>
      </c>
      <c r="AG2505" s="17" cm="1">
        <f t="array" ref="AG2505">IFERROR(IF(J2505="Level",INDEX($M2505:$S2505,AC2505+1),INDEX($M2505:$S2505,AC2505)),"")</f>
        <v>120</v>
      </c>
      <c r="AH2505" s="17" cm="1">
        <f t="array" ref="AH2505">IFERROR(IF(J2505="Level",INDEX($M2505:$S2505,AD2505+1),INDEX($M2505:$S2505,AD2505)),"")</f>
        <v>120</v>
      </c>
      <c r="AI2505" s="17" cm="1">
        <f t="array" ref="AI2505">IFERROR(INDEX($M2505:$S2505,AE2505),"")</f>
        <v>120</v>
      </c>
      <c r="AJ2505" s="17" t="str" cm="1">
        <f t="array" ref="AJ2505">IFERROR(INDEX($M2505:$S2505,AF2505),"")</f>
        <v/>
      </c>
      <c r="AK2505" s="17" cm="1">
        <f t="array" ref="AK2505">IFERROR(IF(J2505="Level",INDEX($T2505:$Z2505,AC2505+1),INDEX($T2505:$Z2505,AC2505)),"")</f>
        <v>2</v>
      </c>
      <c r="AL2505" s="17" cm="1">
        <f t="array" ref="AL2505">IFERROR(IF(J2505="Level",INDEX($T2505:$Z2505,AD2505+1),INDEX($T2505:$Z2505,AD2505)),"")</f>
        <v>1</v>
      </c>
      <c r="AM2505" s="17" cm="1">
        <f t="array" ref="AM2505">IFERROR(INDEX($T2505:$Z2505,AE2505),"")</f>
        <v>4</v>
      </c>
      <c r="AN2505" s="17" t="str" cm="1">
        <f t="array" ref="AN2505">IFERROR(INDEX($T2505:$Z2505,AF2505),"")</f>
        <v/>
      </c>
    </row>
    <row r="2506" spans="1:40" ht="25.5" x14ac:dyDescent="0.2">
      <c r="A2506" s="17" t="str">
        <f t="shared" si="234"/>
        <v>BA Film and Television Studies with Employment Experience: UFA4EGLEGL17</v>
      </c>
      <c r="B2506" s="11" t="s">
        <v>1335</v>
      </c>
      <c r="C2506" s="11" t="s">
        <v>31936</v>
      </c>
      <c r="D2506" s="11" t="s">
        <v>32840</v>
      </c>
      <c r="E2506" s="11" t="s">
        <v>196</v>
      </c>
      <c r="F2506" s="11" t="s">
        <v>76</v>
      </c>
      <c r="G2506" s="11" t="s">
        <v>32712</v>
      </c>
      <c r="H2506" s="11" t="s">
        <v>77</v>
      </c>
      <c r="I2506" s="11">
        <v>3</v>
      </c>
      <c r="J2506" s="11" t="s">
        <v>78</v>
      </c>
      <c r="K2506" s="11" t="s">
        <v>32713</v>
      </c>
      <c r="L2506" s="11">
        <v>120</v>
      </c>
      <c r="M2506" s="11">
        <v>0</v>
      </c>
      <c r="N2506" s="11">
        <v>120</v>
      </c>
      <c r="O2506" s="11">
        <v>120</v>
      </c>
      <c r="P2506" s="11">
        <v>120</v>
      </c>
      <c r="Q2506" s="11">
        <v>0</v>
      </c>
      <c r="R2506" s="11">
        <v>120</v>
      </c>
      <c r="S2506" s="11">
        <v>120</v>
      </c>
      <c r="T2506" s="11">
        <v>0</v>
      </c>
      <c r="U2506" s="11">
        <v>2</v>
      </c>
      <c r="V2506" s="11">
        <v>1</v>
      </c>
      <c r="W2506" s="11">
        <v>4</v>
      </c>
      <c r="X2506" s="11">
        <v>0</v>
      </c>
      <c r="Y2506" s="11">
        <v>2</v>
      </c>
      <c r="Z2506" s="11">
        <v>1</v>
      </c>
      <c r="AA2506" s="12" t="s">
        <v>32958</v>
      </c>
      <c r="AB2506" s="17" t="str">
        <f t="shared" si="235"/>
        <v>Programme: BA Film and Television Studies with Employment Experience</v>
      </c>
      <c r="AC2506" s="17">
        <f t="shared" si="236"/>
        <v>2</v>
      </c>
      <c r="AD2506" s="17">
        <f t="shared" si="237"/>
        <v>3</v>
      </c>
      <c r="AE2506" s="17">
        <f t="shared" si="238"/>
        <v>4</v>
      </c>
      <c r="AF2506" s="17" t="str">
        <f t="shared" si="239"/>
        <v/>
      </c>
      <c r="AG2506" s="17" cm="1">
        <f t="array" ref="AG2506">IFERROR(IF(J2506="Level",INDEX($M2506:$S2506,AC2506+1),INDEX($M2506:$S2506,AC2506)),"")</f>
        <v>120</v>
      </c>
      <c r="AH2506" s="17" cm="1">
        <f t="array" ref="AH2506">IFERROR(IF(J2506="Level",INDEX($M2506:$S2506,AD2506+1),INDEX($M2506:$S2506,AD2506)),"")</f>
        <v>120</v>
      </c>
      <c r="AI2506" s="17" cm="1">
        <f t="array" ref="AI2506">IFERROR(INDEX($M2506:$S2506,AE2506),"")</f>
        <v>120</v>
      </c>
      <c r="AJ2506" s="17" t="str" cm="1">
        <f t="array" ref="AJ2506">IFERROR(INDEX($M2506:$S2506,AF2506),"")</f>
        <v/>
      </c>
      <c r="AK2506" s="17" cm="1">
        <f t="array" ref="AK2506">IFERROR(IF(J2506="Level",INDEX($T2506:$Z2506,AC2506+1),INDEX($T2506:$Z2506,AC2506)),"")</f>
        <v>2</v>
      </c>
      <c r="AL2506" s="17" cm="1">
        <f t="array" ref="AL2506">IFERROR(IF(J2506="Level",INDEX($T2506:$Z2506,AD2506+1),INDEX($T2506:$Z2506,AD2506)),"")</f>
        <v>1</v>
      </c>
      <c r="AM2506" s="17" cm="1">
        <f t="array" ref="AM2506">IFERROR(INDEX($T2506:$Z2506,AE2506),"")</f>
        <v>4</v>
      </c>
      <c r="AN2506" s="17" t="str" cm="1">
        <f t="array" ref="AN2506">IFERROR(INDEX($T2506:$Z2506,AF2506),"")</f>
        <v/>
      </c>
    </row>
    <row r="2507" spans="1:40" ht="25.5" x14ac:dyDescent="0.2">
      <c r="A2507" s="17" t="str">
        <f t="shared" si="234"/>
        <v>BA Film and Television Studies with Employment Experience Abroad: UFA4EGLEGL18</v>
      </c>
      <c r="B2507" s="11" t="s">
        <v>1336</v>
      </c>
      <c r="C2507" s="11" t="s">
        <v>31936</v>
      </c>
      <c r="D2507" s="11" t="s">
        <v>32839</v>
      </c>
      <c r="E2507" s="11" t="s">
        <v>196</v>
      </c>
      <c r="F2507" s="11" t="s">
        <v>76</v>
      </c>
      <c r="G2507" s="11" t="s">
        <v>32712</v>
      </c>
      <c r="H2507" s="11" t="s">
        <v>77</v>
      </c>
      <c r="I2507" s="11">
        <v>3</v>
      </c>
      <c r="J2507" s="11" t="s">
        <v>78</v>
      </c>
      <c r="K2507" s="11" t="s">
        <v>32713</v>
      </c>
      <c r="L2507" s="11">
        <v>120</v>
      </c>
      <c r="M2507" s="11">
        <v>0</v>
      </c>
      <c r="N2507" s="11">
        <v>120</v>
      </c>
      <c r="O2507" s="11">
        <v>120</v>
      </c>
      <c r="P2507" s="11">
        <v>120</v>
      </c>
      <c r="Q2507" s="11">
        <v>0</v>
      </c>
      <c r="R2507" s="11">
        <v>120</v>
      </c>
      <c r="S2507" s="11">
        <v>120</v>
      </c>
      <c r="T2507" s="11">
        <v>0</v>
      </c>
      <c r="U2507" s="11">
        <v>2</v>
      </c>
      <c r="V2507" s="11">
        <v>1</v>
      </c>
      <c r="W2507" s="11">
        <v>4</v>
      </c>
      <c r="X2507" s="11">
        <v>0</v>
      </c>
      <c r="Y2507" s="11">
        <v>2</v>
      </c>
      <c r="Z2507" s="11">
        <v>1</v>
      </c>
      <c r="AA2507" s="12" t="s">
        <v>32958</v>
      </c>
      <c r="AB2507" s="17" t="str">
        <f t="shared" si="235"/>
        <v>Programme: BA Film and Television Studies with Employment Experience Abroad</v>
      </c>
      <c r="AC2507" s="17">
        <f t="shared" si="236"/>
        <v>2</v>
      </c>
      <c r="AD2507" s="17">
        <f t="shared" si="237"/>
        <v>3</v>
      </c>
      <c r="AE2507" s="17">
        <f t="shared" si="238"/>
        <v>4</v>
      </c>
      <c r="AF2507" s="17" t="str">
        <f t="shared" si="239"/>
        <v/>
      </c>
      <c r="AG2507" s="17" cm="1">
        <f t="array" ref="AG2507">IFERROR(IF(J2507="Level",INDEX($M2507:$S2507,AC2507+1),INDEX($M2507:$S2507,AC2507)),"")</f>
        <v>120</v>
      </c>
      <c r="AH2507" s="17" cm="1">
        <f t="array" ref="AH2507">IFERROR(IF(J2507="Level",INDEX($M2507:$S2507,AD2507+1),INDEX($M2507:$S2507,AD2507)),"")</f>
        <v>120</v>
      </c>
      <c r="AI2507" s="17" cm="1">
        <f t="array" ref="AI2507">IFERROR(INDEX($M2507:$S2507,AE2507),"")</f>
        <v>120</v>
      </c>
      <c r="AJ2507" s="17" t="str" cm="1">
        <f t="array" ref="AJ2507">IFERROR(INDEX($M2507:$S2507,AF2507),"")</f>
        <v/>
      </c>
      <c r="AK2507" s="17" cm="1">
        <f t="array" ref="AK2507">IFERROR(IF(J2507="Level",INDEX($T2507:$Z2507,AC2507+1),INDEX($T2507:$Z2507,AC2507)),"")</f>
        <v>2</v>
      </c>
      <c r="AL2507" s="17" cm="1">
        <f t="array" ref="AL2507">IFERROR(IF(J2507="Level",INDEX($T2507:$Z2507,AD2507+1),INDEX($T2507:$Z2507,AD2507)),"")</f>
        <v>1</v>
      </c>
      <c r="AM2507" s="17" cm="1">
        <f t="array" ref="AM2507">IFERROR(INDEX($T2507:$Z2507,AE2507),"")</f>
        <v>4</v>
      </c>
      <c r="AN2507" s="17" t="str" cm="1">
        <f t="array" ref="AN2507">IFERROR(INDEX($T2507:$Z2507,AF2507),"")</f>
        <v/>
      </c>
    </row>
    <row r="2508" spans="1:40" x14ac:dyDescent="0.2">
      <c r="A2508" s="17" t="str">
        <f t="shared" si="234"/>
        <v>BA Film and Television Studies with Study Abroad: UFA4EGLEGL19</v>
      </c>
      <c r="B2508" s="11" t="s">
        <v>1337</v>
      </c>
      <c r="C2508" s="11" t="s">
        <v>31936</v>
      </c>
      <c r="D2508" s="11" t="s">
        <v>32838</v>
      </c>
      <c r="E2508" s="11" t="s">
        <v>196</v>
      </c>
      <c r="F2508" s="11" t="s">
        <v>76</v>
      </c>
      <c r="G2508" s="11" t="s">
        <v>32712</v>
      </c>
      <c r="H2508" s="11" t="s">
        <v>77</v>
      </c>
      <c r="I2508" s="11">
        <v>3</v>
      </c>
      <c r="J2508" s="11" t="s">
        <v>78</v>
      </c>
      <c r="K2508" s="11" t="s">
        <v>32713</v>
      </c>
      <c r="L2508" s="11">
        <v>120</v>
      </c>
      <c r="M2508" s="11">
        <v>0</v>
      </c>
      <c r="N2508" s="11">
        <v>120</v>
      </c>
      <c r="O2508" s="11">
        <v>120</v>
      </c>
      <c r="P2508" s="11">
        <v>120</v>
      </c>
      <c r="Q2508" s="11">
        <v>0</v>
      </c>
      <c r="R2508" s="11">
        <v>120</v>
      </c>
      <c r="S2508" s="11">
        <v>120</v>
      </c>
      <c r="T2508" s="11">
        <v>0</v>
      </c>
      <c r="U2508" s="11">
        <v>2</v>
      </c>
      <c r="V2508" s="11">
        <v>1</v>
      </c>
      <c r="W2508" s="11">
        <v>4</v>
      </c>
      <c r="X2508" s="11">
        <v>0</v>
      </c>
      <c r="Y2508" s="11">
        <v>2</v>
      </c>
      <c r="Z2508" s="11">
        <v>1</v>
      </c>
      <c r="AA2508" s="12" t="s">
        <v>32958</v>
      </c>
      <c r="AB2508" s="17" t="str">
        <f t="shared" si="235"/>
        <v>Programme: BA Film and Television Studies with Study Abroad</v>
      </c>
      <c r="AC2508" s="17">
        <f t="shared" si="236"/>
        <v>2</v>
      </c>
      <c r="AD2508" s="17">
        <f t="shared" si="237"/>
        <v>3</v>
      </c>
      <c r="AE2508" s="17">
        <f t="shared" si="238"/>
        <v>4</v>
      </c>
      <c r="AF2508" s="17" t="str">
        <f t="shared" si="239"/>
        <v/>
      </c>
      <c r="AG2508" s="17" cm="1">
        <f t="array" ref="AG2508">IFERROR(IF(J2508="Level",INDEX($M2508:$S2508,AC2508+1),INDEX($M2508:$S2508,AC2508)),"")</f>
        <v>120</v>
      </c>
      <c r="AH2508" s="17" cm="1">
        <f t="array" ref="AH2508">IFERROR(IF(J2508="Level",INDEX($M2508:$S2508,AD2508+1),INDEX($M2508:$S2508,AD2508)),"")</f>
        <v>120</v>
      </c>
      <c r="AI2508" s="17" cm="1">
        <f t="array" ref="AI2508">IFERROR(INDEX($M2508:$S2508,AE2508),"")</f>
        <v>120</v>
      </c>
      <c r="AJ2508" s="17" t="str" cm="1">
        <f t="array" ref="AJ2508">IFERROR(INDEX($M2508:$S2508,AF2508),"")</f>
        <v/>
      </c>
      <c r="AK2508" s="17" cm="1">
        <f t="array" ref="AK2508">IFERROR(IF(J2508="Level",INDEX($T2508:$Z2508,AC2508+1),INDEX($T2508:$Z2508,AC2508)),"")</f>
        <v>2</v>
      </c>
      <c r="AL2508" s="17" cm="1">
        <f t="array" ref="AL2508">IFERROR(IF(J2508="Level",INDEX($T2508:$Z2508,AD2508+1),INDEX($T2508:$Z2508,AD2508)),"")</f>
        <v>1</v>
      </c>
      <c r="AM2508" s="17" cm="1">
        <f t="array" ref="AM2508">IFERROR(INDEX($T2508:$Z2508,AE2508),"")</f>
        <v>4</v>
      </c>
      <c r="AN2508" s="17" t="str" cm="1">
        <f t="array" ref="AN2508">IFERROR(INDEX($T2508:$Z2508,AF2508),"")</f>
        <v/>
      </c>
    </row>
    <row r="2509" spans="1:40" ht="25.5" x14ac:dyDescent="0.2">
      <c r="A2509" s="17" t="str">
        <f t="shared" si="234"/>
        <v>BA Film and Television Studies and Communications with Study Abroad: UFA4EGLEGL32</v>
      </c>
      <c r="B2509" s="11" t="s">
        <v>1359</v>
      </c>
      <c r="C2509" s="11" t="s">
        <v>31936</v>
      </c>
      <c r="D2509" s="11" t="s">
        <v>32845</v>
      </c>
      <c r="E2509" s="11" t="s">
        <v>196</v>
      </c>
      <c r="F2509" s="11" t="s">
        <v>76</v>
      </c>
      <c r="G2509" s="11" t="s">
        <v>32712</v>
      </c>
      <c r="H2509" s="11" t="s">
        <v>77</v>
      </c>
      <c r="I2509" s="11">
        <v>3</v>
      </c>
      <c r="J2509" s="11" t="s">
        <v>78</v>
      </c>
      <c r="K2509" s="11" t="s">
        <v>32713</v>
      </c>
      <c r="L2509" s="11">
        <v>120</v>
      </c>
      <c r="M2509" s="11">
        <v>0</v>
      </c>
      <c r="N2509" s="11">
        <v>120</v>
      </c>
      <c r="O2509" s="11">
        <v>120</v>
      </c>
      <c r="P2509" s="11">
        <v>120</v>
      </c>
      <c r="Q2509" s="11">
        <v>0</v>
      </c>
      <c r="R2509" s="11">
        <v>120</v>
      </c>
      <c r="S2509" s="11">
        <v>120</v>
      </c>
      <c r="T2509" s="11">
        <v>0</v>
      </c>
      <c r="U2509" s="11">
        <v>2</v>
      </c>
      <c r="V2509" s="11">
        <v>1</v>
      </c>
      <c r="W2509" s="11">
        <v>4</v>
      </c>
      <c r="X2509" s="11">
        <v>0</v>
      </c>
      <c r="Y2509" s="11">
        <v>2</v>
      </c>
      <c r="Z2509" s="11">
        <v>1</v>
      </c>
      <c r="AA2509" s="12" t="s">
        <v>32958</v>
      </c>
      <c r="AB2509" s="17" t="str">
        <f t="shared" si="235"/>
        <v>Programme: BA Film and Television Studies and Communications with Study Abroad</v>
      </c>
      <c r="AC2509" s="17">
        <f t="shared" si="236"/>
        <v>2</v>
      </c>
      <c r="AD2509" s="17">
        <f t="shared" si="237"/>
        <v>3</v>
      </c>
      <c r="AE2509" s="17">
        <f t="shared" si="238"/>
        <v>4</v>
      </c>
      <c r="AF2509" s="17" t="str">
        <f t="shared" si="239"/>
        <v/>
      </c>
      <c r="AG2509" s="17" cm="1">
        <f t="array" ref="AG2509">IFERROR(IF(J2509="Level",INDEX($M2509:$S2509,AC2509+1),INDEX($M2509:$S2509,AC2509)),"")</f>
        <v>120</v>
      </c>
      <c r="AH2509" s="17" cm="1">
        <f t="array" ref="AH2509">IFERROR(IF(J2509="Level",INDEX($M2509:$S2509,AD2509+1),INDEX($M2509:$S2509,AD2509)),"")</f>
        <v>120</v>
      </c>
      <c r="AI2509" s="17" cm="1">
        <f t="array" ref="AI2509">IFERROR(INDEX($M2509:$S2509,AE2509),"")</f>
        <v>120</v>
      </c>
      <c r="AJ2509" s="17" t="str" cm="1">
        <f t="array" ref="AJ2509">IFERROR(INDEX($M2509:$S2509,AF2509),"")</f>
        <v/>
      </c>
      <c r="AK2509" s="17" cm="1">
        <f t="array" ref="AK2509">IFERROR(IF(J2509="Level",INDEX($T2509:$Z2509,AC2509+1),INDEX($T2509:$Z2509,AC2509)),"")</f>
        <v>2</v>
      </c>
      <c r="AL2509" s="17" cm="1">
        <f t="array" ref="AL2509">IFERROR(IF(J2509="Level",INDEX($T2509:$Z2509,AD2509+1),INDEX($T2509:$Z2509,AD2509)),"")</f>
        <v>1</v>
      </c>
      <c r="AM2509" s="17" cm="1">
        <f t="array" ref="AM2509">IFERROR(INDEX($T2509:$Z2509,AE2509),"")</f>
        <v>4</v>
      </c>
      <c r="AN2509" s="17" t="str" cm="1">
        <f t="array" ref="AN2509">IFERROR(INDEX($T2509:$Z2509,AF2509),"")</f>
        <v/>
      </c>
    </row>
    <row r="2510" spans="1:40" ht="25.5" x14ac:dyDescent="0.2">
      <c r="A2510" s="17" t="str">
        <f t="shared" si="234"/>
        <v>BA Film and Television Studies and Communications with Employment Experience: UFA4EGLEGL33</v>
      </c>
      <c r="B2510" s="11" t="s">
        <v>1360</v>
      </c>
      <c r="C2510" s="11" t="s">
        <v>31936</v>
      </c>
      <c r="D2510" s="11" t="s">
        <v>32847</v>
      </c>
      <c r="E2510" s="11" t="s">
        <v>196</v>
      </c>
      <c r="F2510" s="11" t="s">
        <v>76</v>
      </c>
      <c r="G2510" s="11" t="s">
        <v>32712</v>
      </c>
      <c r="H2510" s="11" t="s">
        <v>77</v>
      </c>
      <c r="I2510" s="11">
        <v>3</v>
      </c>
      <c r="J2510" s="11" t="s">
        <v>78</v>
      </c>
      <c r="K2510" s="11" t="s">
        <v>32713</v>
      </c>
      <c r="L2510" s="11">
        <v>120</v>
      </c>
      <c r="M2510" s="11">
        <v>0</v>
      </c>
      <c r="N2510" s="11">
        <v>120</v>
      </c>
      <c r="O2510" s="11">
        <v>120</v>
      </c>
      <c r="P2510" s="11">
        <v>120</v>
      </c>
      <c r="Q2510" s="11">
        <v>0</v>
      </c>
      <c r="R2510" s="11">
        <v>120</v>
      </c>
      <c r="S2510" s="11">
        <v>120</v>
      </c>
      <c r="T2510" s="11">
        <v>0</v>
      </c>
      <c r="U2510" s="11">
        <v>2</v>
      </c>
      <c r="V2510" s="11">
        <v>1</v>
      </c>
      <c r="W2510" s="11">
        <v>4</v>
      </c>
      <c r="X2510" s="11">
        <v>0</v>
      </c>
      <c r="Y2510" s="11">
        <v>2</v>
      </c>
      <c r="Z2510" s="11">
        <v>1</v>
      </c>
      <c r="AA2510" s="12" t="s">
        <v>32958</v>
      </c>
      <c r="AB2510" s="17" t="str">
        <f t="shared" si="235"/>
        <v>Programme: BA Film and Television Studies and Communications with Employment Experience</v>
      </c>
      <c r="AC2510" s="17">
        <f t="shared" si="236"/>
        <v>2</v>
      </c>
      <c r="AD2510" s="17">
        <f t="shared" si="237"/>
        <v>3</v>
      </c>
      <c r="AE2510" s="17">
        <f t="shared" si="238"/>
        <v>4</v>
      </c>
      <c r="AF2510" s="17" t="str">
        <f t="shared" si="239"/>
        <v/>
      </c>
      <c r="AG2510" s="17" cm="1">
        <f t="array" ref="AG2510">IFERROR(IF(J2510="Level",INDEX($M2510:$S2510,AC2510+1),INDEX($M2510:$S2510,AC2510)),"")</f>
        <v>120</v>
      </c>
      <c r="AH2510" s="17" cm="1">
        <f t="array" ref="AH2510">IFERROR(IF(J2510="Level",INDEX($M2510:$S2510,AD2510+1),INDEX($M2510:$S2510,AD2510)),"")</f>
        <v>120</v>
      </c>
      <c r="AI2510" s="17" cm="1">
        <f t="array" ref="AI2510">IFERROR(INDEX($M2510:$S2510,AE2510),"")</f>
        <v>120</v>
      </c>
      <c r="AJ2510" s="17" t="str" cm="1">
        <f t="array" ref="AJ2510">IFERROR(INDEX($M2510:$S2510,AF2510),"")</f>
        <v/>
      </c>
      <c r="AK2510" s="17" cm="1">
        <f t="array" ref="AK2510">IFERROR(IF(J2510="Level",INDEX($T2510:$Z2510,AC2510+1),INDEX($T2510:$Z2510,AC2510)),"")</f>
        <v>2</v>
      </c>
      <c r="AL2510" s="17" cm="1">
        <f t="array" ref="AL2510">IFERROR(IF(J2510="Level",INDEX($T2510:$Z2510,AD2510+1),INDEX($T2510:$Z2510,AD2510)),"")</f>
        <v>1</v>
      </c>
      <c r="AM2510" s="17" cm="1">
        <f t="array" ref="AM2510">IFERROR(INDEX($T2510:$Z2510,AE2510),"")</f>
        <v>4</v>
      </c>
      <c r="AN2510" s="17" t="str" cm="1">
        <f t="array" ref="AN2510">IFERROR(INDEX($T2510:$Z2510,AF2510),"")</f>
        <v/>
      </c>
    </row>
    <row r="2511" spans="1:40" ht="25.5" x14ac:dyDescent="0.2">
      <c r="A2511" s="17" t="str">
        <f t="shared" si="234"/>
        <v>BA Film and Television Studies and Communications with Employment Experience Abroad: UFA4EGLEGL34</v>
      </c>
      <c r="B2511" s="11" t="s">
        <v>1361</v>
      </c>
      <c r="C2511" s="11" t="s">
        <v>31936</v>
      </c>
      <c r="D2511" s="11" t="s">
        <v>32846</v>
      </c>
      <c r="E2511" s="11" t="s">
        <v>196</v>
      </c>
      <c r="F2511" s="11" t="s">
        <v>76</v>
      </c>
      <c r="G2511" s="11" t="s">
        <v>32712</v>
      </c>
      <c r="H2511" s="11" t="s">
        <v>77</v>
      </c>
      <c r="I2511" s="11">
        <v>3</v>
      </c>
      <c r="J2511" s="11" t="s">
        <v>78</v>
      </c>
      <c r="K2511" s="11" t="s">
        <v>32713</v>
      </c>
      <c r="L2511" s="11">
        <v>120</v>
      </c>
      <c r="M2511" s="11">
        <v>0</v>
      </c>
      <c r="N2511" s="11">
        <v>120</v>
      </c>
      <c r="O2511" s="11">
        <v>120</v>
      </c>
      <c r="P2511" s="11">
        <v>120</v>
      </c>
      <c r="Q2511" s="11">
        <v>0</v>
      </c>
      <c r="R2511" s="11">
        <v>120</v>
      </c>
      <c r="S2511" s="11">
        <v>120</v>
      </c>
      <c r="T2511" s="11">
        <v>0</v>
      </c>
      <c r="U2511" s="11">
        <v>2</v>
      </c>
      <c r="V2511" s="11">
        <v>1</v>
      </c>
      <c r="W2511" s="11">
        <v>4</v>
      </c>
      <c r="X2511" s="11">
        <v>0</v>
      </c>
      <c r="Y2511" s="11">
        <v>2</v>
      </c>
      <c r="Z2511" s="11">
        <v>1</v>
      </c>
      <c r="AA2511" s="12" t="s">
        <v>32958</v>
      </c>
      <c r="AB2511" s="17" t="str">
        <f t="shared" si="235"/>
        <v>Programme: BA Film and Television Studies and Communications with Employment Experience Abroad</v>
      </c>
      <c r="AC2511" s="17">
        <f t="shared" si="236"/>
        <v>2</v>
      </c>
      <c r="AD2511" s="17">
        <f t="shared" si="237"/>
        <v>3</v>
      </c>
      <c r="AE2511" s="17">
        <f t="shared" si="238"/>
        <v>4</v>
      </c>
      <c r="AF2511" s="17" t="str">
        <f t="shared" si="239"/>
        <v/>
      </c>
      <c r="AG2511" s="17" cm="1">
        <f t="array" ref="AG2511">IFERROR(IF(J2511="Level",INDEX($M2511:$S2511,AC2511+1),INDEX($M2511:$S2511,AC2511)),"")</f>
        <v>120</v>
      </c>
      <c r="AH2511" s="17" cm="1">
        <f t="array" ref="AH2511">IFERROR(IF(J2511="Level",INDEX($M2511:$S2511,AD2511+1),INDEX($M2511:$S2511,AD2511)),"")</f>
        <v>120</v>
      </c>
      <c r="AI2511" s="17" cm="1">
        <f t="array" ref="AI2511">IFERROR(INDEX($M2511:$S2511,AE2511),"")</f>
        <v>120</v>
      </c>
      <c r="AJ2511" s="17" t="str" cm="1">
        <f t="array" ref="AJ2511">IFERROR(INDEX($M2511:$S2511,AF2511),"")</f>
        <v/>
      </c>
      <c r="AK2511" s="17" cm="1">
        <f t="array" ref="AK2511">IFERROR(IF(J2511="Level",INDEX($T2511:$Z2511,AC2511+1),INDEX($T2511:$Z2511,AC2511)),"")</f>
        <v>2</v>
      </c>
      <c r="AL2511" s="17" cm="1">
        <f t="array" ref="AL2511">IFERROR(IF(J2511="Level",INDEX($T2511:$Z2511,AD2511+1),INDEX($T2511:$Z2511,AD2511)),"")</f>
        <v>1</v>
      </c>
      <c r="AM2511" s="17" cm="1">
        <f t="array" ref="AM2511">IFERROR(INDEX($T2511:$Z2511,AE2511),"")</f>
        <v>4</v>
      </c>
      <c r="AN2511" s="17" t="str" cm="1">
        <f t="array" ref="AN2511">IFERROR(INDEX($T2511:$Z2511,AF2511),"")</f>
        <v/>
      </c>
    </row>
    <row r="2512" spans="1:40" x14ac:dyDescent="0.2">
      <c r="A2512" s="17" t="str">
        <f t="shared" si="234"/>
        <v>BA Film and Television Studies and Modern Languages: UFA4EGLSML11</v>
      </c>
      <c r="B2512" s="11" t="s">
        <v>1384</v>
      </c>
      <c r="C2512" s="11" t="s">
        <v>31936</v>
      </c>
      <c r="D2512" s="11" t="s">
        <v>32842</v>
      </c>
      <c r="E2512" s="11" t="s">
        <v>196</v>
      </c>
      <c r="F2512" s="11" t="s">
        <v>76</v>
      </c>
      <c r="G2512" s="11" t="s">
        <v>32712</v>
      </c>
      <c r="H2512" s="11" t="s">
        <v>77</v>
      </c>
      <c r="I2512" s="11">
        <v>3</v>
      </c>
      <c r="J2512" s="11" t="s">
        <v>78</v>
      </c>
      <c r="K2512" s="11" t="s">
        <v>32713</v>
      </c>
      <c r="L2512" s="11">
        <v>120</v>
      </c>
      <c r="M2512" s="11">
        <v>0</v>
      </c>
      <c r="N2512" s="11">
        <v>120</v>
      </c>
      <c r="O2512" s="11">
        <v>120</v>
      </c>
      <c r="P2512" s="11">
        <v>120</v>
      </c>
      <c r="Q2512" s="11">
        <v>0</v>
      </c>
      <c r="R2512" s="11">
        <v>120</v>
      </c>
      <c r="S2512" s="11">
        <v>120</v>
      </c>
      <c r="T2512" s="11">
        <v>0</v>
      </c>
      <c r="U2512" s="11">
        <v>2</v>
      </c>
      <c r="V2512" s="11">
        <v>1</v>
      </c>
      <c r="W2512" s="11">
        <v>4</v>
      </c>
      <c r="X2512" s="11">
        <v>0</v>
      </c>
      <c r="Y2512" s="11">
        <v>2</v>
      </c>
      <c r="Z2512" s="11">
        <v>1</v>
      </c>
      <c r="AA2512" s="12" t="s">
        <v>32958</v>
      </c>
      <c r="AB2512" s="17" t="str">
        <f t="shared" si="235"/>
        <v>Programme: BA Film and Television Studies and Modern Languages</v>
      </c>
      <c r="AC2512" s="17">
        <f t="shared" si="236"/>
        <v>2</v>
      </c>
      <c r="AD2512" s="17">
        <f t="shared" si="237"/>
        <v>3</v>
      </c>
      <c r="AE2512" s="17">
        <f t="shared" si="238"/>
        <v>4</v>
      </c>
      <c r="AF2512" s="17" t="str">
        <f t="shared" si="239"/>
        <v/>
      </c>
      <c r="AG2512" s="17" cm="1">
        <f t="array" ref="AG2512">IFERROR(IF(J2512="Level",INDEX($M2512:$S2512,AC2512+1),INDEX($M2512:$S2512,AC2512)),"")</f>
        <v>120</v>
      </c>
      <c r="AH2512" s="17" cm="1">
        <f t="array" ref="AH2512">IFERROR(IF(J2512="Level",INDEX($M2512:$S2512,AD2512+1),INDEX($M2512:$S2512,AD2512)),"")</f>
        <v>120</v>
      </c>
      <c r="AI2512" s="17" cm="1">
        <f t="array" ref="AI2512">IFERROR(INDEX($M2512:$S2512,AE2512),"")</f>
        <v>120</v>
      </c>
      <c r="AJ2512" s="17" t="str" cm="1">
        <f t="array" ref="AJ2512">IFERROR(INDEX($M2512:$S2512,AF2512),"")</f>
        <v/>
      </c>
      <c r="AK2512" s="17" cm="1">
        <f t="array" ref="AK2512">IFERROR(IF(J2512="Level",INDEX($T2512:$Z2512,AC2512+1),INDEX($T2512:$Z2512,AC2512)),"")</f>
        <v>2</v>
      </c>
      <c r="AL2512" s="17" cm="1">
        <f t="array" ref="AL2512">IFERROR(IF(J2512="Level",INDEX($T2512:$Z2512,AD2512+1),INDEX($T2512:$Z2512,AD2512)),"")</f>
        <v>1</v>
      </c>
      <c r="AM2512" s="17" cm="1">
        <f t="array" ref="AM2512">IFERROR(INDEX($T2512:$Z2512,AE2512),"")</f>
        <v>4</v>
      </c>
      <c r="AN2512" s="17" t="str" cm="1">
        <f t="array" ref="AN2512">IFERROR(INDEX($T2512:$Z2512,AF2512),"")</f>
        <v/>
      </c>
    </row>
    <row r="2513" spans="1:40" ht="25.5" x14ac:dyDescent="0.2">
      <c r="A2513" s="17" t="str">
        <f t="shared" si="234"/>
        <v>BA Environmental Humanities with Study Abroad - Cornwall: UFA4EGLEGLCD</v>
      </c>
      <c r="B2513" s="11" t="s">
        <v>1368</v>
      </c>
      <c r="C2513" s="11" t="s">
        <v>31936</v>
      </c>
      <c r="D2513" s="11" t="s">
        <v>1369</v>
      </c>
      <c r="E2513" s="11" t="s">
        <v>206</v>
      </c>
      <c r="F2513" s="11" t="s">
        <v>76</v>
      </c>
      <c r="G2513" s="11" t="s">
        <v>32712</v>
      </c>
      <c r="H2513" s="11" t="s">
        <v>77</v>
      </c>
      <c r="I2513" s="11">
        <v>3</v>
      </c>
      <c r="J2513" s="11" t="s">
        <v>78</v>
      </c>
      <c r="K2513" s="11" t="s">
        <v>32713</v>
      </c>
      <c r="L2513" s="11">
        <v>120</v>
      </c>
      <c r="M2513" s="11">
        <v>0</v>
      </c>
      <c r="N2513" s="11">
        <v>120</v>
      </c>
      <c r="O2513" s="11">
        <v>120</v>
      </c>
      <c r="P2513" s="11">
        <v>120</v>
      </c>
      <c r="Q2513" s="11">
        <v>0</v>
      </c>
      <c r="R2513" s="11">
        <v>120</v>
      </c>
      <c r="S2513" s="11">
        <v>120</v>
      </c>
      <c r="T2513" s="11">
        <v>0</v>
      </c>
      <c r="U2513" s="11">
        <v>2</v>
      </c>
      <c r="V2513" s="11">
        <v>1</v>
      </c>
      <c r="W2513" s="11">
        <v>4</v>
      </c>
      <c r="X2513" s="11">
        <v>0</v>
      </c>
      <c r="Y2513" s="11">
        <v>2</v>
      </c>
      <c r="Z2513" s="11">
        <v>1</v>
      </c>
      <c r="AA2513" s="12" t="s">
        <v>32958</v>
      </c>
      <c r="AB2513" s="17" t="str">
        <f t="shared" si="235"/>
        <v>Programme: BA Environmental Humanities with Study Abroad - Cornwall</v>
      </c>
      <c r="AC2513" s="17">
        <f t="shared" si="236"/>
        <v>2</v>
      </c>
      <c r="AD2513" s="17">
        <f t="shared" si="237"/>
        <v>3</v>
      </c>
      <c r="AE2513" s="17">
        <f t="shared" si="238"/>
        <v>4</v>
      </c>
      <c r="AF2513" s="17" t="str">
        <f t="shared" si="239"/>
        <v/>
      </c>
      <c r="AG2513" s="17" cm="1">
        <f t="array" ref="AG2513">IFERROR(IF(J2513="Level",INDEX($M2513:$S2513,AC2513+1),INDEX($M2513:$S2513,AC2513)),"")</f>
        <v>120</v>
      </c>
      <c r="AH2513" s="17" cm="1">
        <f t="array" ref="AH2513">IFERROR(IF(J2513="Level",INDEX($M2513:$S2513,AD2513+1),INDEX($M2513:$S2513,AD2513)),"")</f>
        <v>120</v>
      </c>
      <c r="AI2513" s="17" cm="1">
        <f t="array" ref="AI2513">IFERROR(INDEX($M2513:$S2513,AE2513),"")</f>
        <v>120</v>
      </c>
      <c r="AJ2513" s="17" t="str" cm="1">
        <f t="array" ref="AJ2513">IFERROR(INDEX($M2513:$S2513,AF2513),"")</f>
        <v/>
      </c>
      <c r="AK2513" s="17" cm="1">
        <f t="array" ref="AK2513">IFERROR(IF(J2513="Level",INDEX($T2513:$Z2513,AC2513+1),INDEX($T2513:$Z2513,AC2513)),"")</f>
        <v>2</v>
      </c>
      <c r="AL2513" s="17" cm="1">
        <f t="array" ref="AL2513">IFERROR(IF(J2513="Level",INDEX($T2513:$Z2513,AD2513+1),INDEX($T2513:$Z2513,AD2513)),"")</f>
        <v>1</v>
      </c>
      <c r="AM2513" s="17" cm="1">
        <f t="array" ref="AM2513">IFERROR(INDEX($T2513:$Z2513,AE2513),"")</f>
        <v>4</v>
      </c>
      <c r="AN2513" s="17" t="str" cm="1">
        <f t="array" ref="AN2513">IFERROR(INDEX($T2513:$Z2513,AF2513),"")</f>
        <v/>
      </c>
    </row>
    <row r="2514" spans="1:40" ht="25.5" x14ac:dyDescent="0.2">
      <c r="A2514" s="17" t="str">
        <f t="shared" si="234"/>
        <v>BA Environmental Humanities with Employment Experience - Cornwall: UFA4EGLEGLCE</v>
      </c>
      <c r="B2514" s="11" t="s">
        <v>1370</v>
      </c>
      <c r="C2514" s="11" t="s">
        <v>31936</v>
      </c>
      <c r="D2514" s="11" t="s">
        <v>1371</v>
      </c>
      <c r="E2514" s="11" t="s">
        <v>206</v>
      </c>
      <c r="F2514" s="11" t="s">
        <v>76</v>
      </c>
      <c r="G2514" s="11" t="s">
        <v>32712</v>
      </c>
      <c r="H2514" s="11" t="s">
        <v>77</v>
      </c>
      <c r="I2514" s="11">
        <v>3</v>
      </c>
      <c r="J2514" s="11" t="s">
        <v>78</v>
      </c>
      <c r="K2514" s="11" t="s">
        <v>32713</v>
      </c>
      <c r="L2514" s="11">
        <v>120</v>
      </c>
      <c r="M2514" s="11">
        <v>0</v>
      </c>
      <c r="N2514" s="11">
        <v>120</v>
      </c>
      <c r="O2514" s="11">
        <v>120</v>
      </c>
      <c r="P2514" s="11">
        <v>120</v>
      </c>
      <c r="Q2514" s="11">
        <v>0</v>
      </c>
      <c r="R2514" s="11">
        <v>120</v>
      </c>
      <c r="S2514" s="11">
        <v>120</v>
      </c>
      <c r="T2514" s="11">
        <v>0</v>
      </c>
      <c r="U2514" s="11">
        <v>2</v>
      </c>
      <c r="V2514" s="11">
        <v>1</v>
      </c>
      <c r="W2514" s="11">
        <v>4</v>
      </c>
      <c r="X2514" s="11">
        <v>0</v>
      </c>
      <c r="Y2514" s="11">
        <v>2</v>
      </c>
      <c r="Z2514" s="11">
        <v>1</v>
      </c>
      <c r="AA2514" s="12" t="s">
        <v>32958</v>
      </c>
      <c r="AB2514" s="17" t="str">
        <f t="shared" si="235"/>
        <v>Programme: BA Environmental Humanities with Employment Experience - Cornwall</v>
      </c>
      <c r="AC2514" s="17">
        <f t="shared" si="236"/>
        <v>2</v>
      </c>
      <c r="AD2514" s="17">
        <f t="shared" si="237"/>
        <v>3</v>
      </c>
      <c r="AE2514" s="17">
        <f t="shared" si="238"/>
        <v>4</v>
      </c>
      <c r="AF2514" s="17" t="str">
        <f t="shared" si="239"/>
        <v/>
      </c>
      <c r="AG2514" s="17" cm="1">
        <f t="array" ref="AG2514">IFERROR(IF(J2514="Level",INDEX($M2514:$S2514,AC2514+1),INDEX($M2514:$S2514,AC2514)),"")</f>
        <v>120</v>
      </c>
      <c r="AH2514" s="17" cm="1">
        <f t="array" ref="AH2514">IFERROR(IF(J2514="Level",INDEX($M2514:$S2514,AD2514+1),INDEX($M2514:$S2514,AD2514)),"")</f>
        <v>120</v>
      </c>
      <c r="AI2514" s="17" cm="1">
        <f t="array" ref="AI2514">IFERROR(INDEX($M2514:$S2514,AE2514),"")</f>
        <v>120</v>
      </c>
      <c r="AJ2514" s="17" t="str" cm="1">
        <f t="array" ref="AJ2514">IFERROR(INDEX($M2514:$S2514,AF2514),"")</f>
        <v/>
      </c>
      <c r="AK2514" s="17" cm="1">
        <f t="array" ref="AK2514">IFERROR(IF(J2514="Level",INDEX($T2514:$Z2514,AC2514+1),INDEX($T2514:$Z2514,AC2514)),"")</f>
        <v>2</v>
      </c>
      <c r="AL2514" s="17" cm="1">
        <f t="array" ref="AL2514">IFERROR(IF(J2514="Level",INDEX($T2514:$Z2514,AD2514+1),INDEX($T2514:$Z2514,AD2514)),"")</f>
        <v>1</v>
      </c>
      <c r="AM2514" s="17" cm="1">
        <f t="array" ref="AM2514">IFERROR(INDEX($T2514:$Z2514,AE2514),"")</f>
        <v>4</v>
      </c>
      <c r="AN2514" s="17" t="str" cm="1">
        <f t="array" ref="AN2514">IFERROR(INDEX($T2514:$Z2514,AF2514),"")</f>
        <v/>
      </c>
    </row>
    <row r="2515" spans="1:40" ht="25.5" x14ac:dyDescent="0.2">
      <c r="A2515" s="17" t="str">
        <f t="shared" si="234"/>
        <v>BA Environmental Humanities with Employment Experience Abroad - Cornwall: UFA4EGLEGLCF</v>
      </c>
      <c r="B2515" s="11" t="s">
        <v>1372</v>
      </c>
      <c r="C2515" s="11" t="s">
        <v>31936</v>
      </c>
      <c r="D2515" s="11" t="s">
        <v>1373</v>
      </c>
      <c r="E2515" s="11" t="s">
        <v>206</v>
      </c>
      <c r="F2515" s="11" t="s">
        <v>76</v>
      </c>
      <c r="G2515" s="11" t="s">
        <v>32712</v>
      </c>
      <c r="H2515" s="11" t="s">
        <v>77</v>
      </c>
      <c r="I2515" s="11">
        <v>3</v>
      </c>
      <c r="J2515" s="11" t="s">
        <v>78</v>
      </c>
      <c r="K2515" s="11" t="s">
        <v>32713</v>
      </c>
      <c r="L2515" s="11">
        <v>120</v>
      </c>
      <c r="M2515" s="11">
        <v>0</v>
      </c>
      <c r="N2515" s="11">
        <v>120</v>
      </c>
      <c r="O2515" s="11">
        <v>120</v>
      </c>
      <c r="P2515" s="11">
        <v>120</v>
      </c>
      <c r="Q2515" s="11">
        <v>0</v>
      </c>
      <c r="R2515" s="11">
        <v>120</v>
      </c>
      <c r="S2515" s="11">
        <v>120</v>
      </c>
      <c r="T2515" s="11">
        <v>0</v>
      </c>
      <c r="U2515" s="11">
        <v>2</v>
      </c>
      <c r="V2515" s="11">
        <v>1</v>
      </c>
      <c r="W2515" s="11">
        <v>4</v>
      </c>
      <c r="X2515" s="11">
        <v>0</v>
      </c>
      <c r="Y2515" s="11">
        <v>2</v>
      </c>
      <c r="Z2515" s="11">
        <v>1</v>
      </c>
      <c r="AA2515" s="12" t="s">
        <v>32958</v>
      </c>
      <c r="AB2515" s="17" t="str">
        <f t="shared" si="235"/>
        <v>Programme: BA Environmental Humanities with Employment Experience Abroad - Cornwall</v>
      </c>
      <c r="AC2515" s="17">
        <f t="shared" si="236"/>
        <v>2</v>
      </c>
      <c r="AD2515" s="17">
        <f t="shared" si="237"/>
        <v>3</v>
      </c>
      <c r="AE2515" s="17">
        <f t="shared" si="238"/>
        <v>4</v>
      </c>
      <c r="AF2515" s="17" t="str">
        <f t="shared" si="239"/>
        <v/>
      </c>
      <c r="AG2515" s="17" cm="1">
        <f t="array" ref="AG2515">IFERROR(IF(J2515="Level",INDEX($M2515:$S2515,AC2515+1),INDEX($M2515:$S2515,AC2515)),"")</f>
        <v>120</v>
      </c>
      <c r="AH2515" s="17" cm="1">
        <f t="array" ref="AH2515">IFERROR(IF(J2515="Level",INDEX($M2515:$S2515,AD2515+1),INDEX($M2515:$S2515,AD2515)),"")</f>
        <v>120</v>
      </c>
      <c r="AI2515" s="17" cm="1">
        <f t="array" ref="AI2515">IFERROR(INDEX($M2515:$S2515,AE2515),"")</f>
        <v>120</v>
      </c>
      <c r="AJ2515" s="17" t="str" cm="1">
        <f t="array" ref="AJ2515">IFERROR(INDEX($M2515:$S2515,AF2515),"")</f>
        <v/>
      </c>
      <c r="AK2515" s="17" cm="1">
        <f t="array" ref="AK2515">IFERROR(IF(J2515="Level",INDEX($T2515:$Z2515,AC2515+1),INDEX($T2515:$Z2515,AC2515)),"")</f>
        <v>2</v>
      </c>
      <c r="AL2515" s="17" cm="1">
        <f t="array" ref="AL2515">IFERROR(IF(J2515="Level",INDEX($T2515:$Z2515,AD2515+1),INDEX($T2515:$Z2515,AD2515)),"")</f>
        <v>1</v>
      </c>
      <c r="AM2515" s="17" cm="1">
        <f t="array" ref="AM2515">IFERROR(INDEX($T2515:$Z2515,AE2515),"")</f>
        <v>4</v>
      </c>
      <c r="AN2515" s="17" t="str" cm="1">
        <f t="array" ref="AN2515">IFERROR(INDEX($T2515:$Z2515,AF2515),"")</f>
        <v/>
      </c>
    </row>
    <row r="2516" spans="1:40" x14ac:dyDescent="0.2">
      <c r="A2516" s="17" t="str">
        <f t="shared" si="234"/>
        <v>BA History and Geography with Study Abroad - Cornwall: UFA4HPSGOACB</v>
      </c>
      <c r="B2516" s="11" t="s">
        <v>1421</v>
      </c>
      <c r="C2516" s="11" t="s">
        <v>31936</v>
      </c>
      <c r="D2516" s="11" t="s">
        <v>1422</v>
      </c>
      <c r="E2516" s="11" t="s">
        <v>206</v>
      </c>
      <c r="F2516" s="11" t="s">
        <v>76</v>
      </c>
      <c r="G2516" s="11" t="s">
        <v>32712</v>
      </c>
      <c r="H2516" s="11" t="s">
        <v>77</v>
      </c>
      <c r="I2516" s="11">
        <v>3</v>
      </c>
      <c r="J2516" s="11" t="s">
        <v>78</v>
      </c>
      <c r="K2516" s="11" t="s">
        <v>32713</v>
      </c>
      <c r="L2516" s="11">
        <v>120</v>
      </c>
      <c r="M2516" s="11">
        <v>0</v>
      </c>
      <c r="N2516" s="11">
        <v>120</v>
      </c>
      <c r="O2516" s="11">
        <v>120</v>
      </c>
      <c r="P2516" s="11">
        <v>120</v>
      </c>
      <c r="Q2516" s="11">
        <v>0</v>
      </c>
      <c r="R2516" s="11">
        <v>120</v>
      </c>
      <c r="S2516" s="11">
        <v>120</v>
      </c>
      <c r="T2516" s="11">
        <v>0</v>
      </c>
      <c r="U2516" s="11">
        <v>2</v>
      </c>
      <c r="V2516" s="11">
        <v>1</v>
      </c>
      <c r="W2516" s="11">
        <v>4</v>
      </c>
      <c r="X2516" s="11">
        <v>0</v>
      </c>
      <c r="Y2516" s="11">
        <v>2</v>
      </c>
      <c r="Z2516" s="11">
        <v>1</v>
      </c>
      <c r="AA2516" s="12" t="s">
        <v>32958</v>
      </c>
      <c r="AB2516" s="17" t="str">
        <f t="shared" si="235"/>
        <v>Programme: BA History and Geography with Study Abroad - Cornwall</v>
      </c>
      <c r="AC2516" s="17">
        <f t="shared" si="236"/>
        <v>2</v>
      </c>
      <c r="AD2516" s="17">
        <f t="shared" si="237"/>
        <v>3</v>
      </c>
      <c r="AE2516" s="17">
        <f t="shared" si="238"/>
        <v>4</v>
      </c>
      <c r="AF2516" s="17" t="str">
        <f t="shared" si="239"/>
        <v/>
      </c>
      <c r="AG2516" s="17" cm="1">
        <f t="array" ref="AG2516">IFERROR(IF(J2516="Level",INDEX($M2516:$S2516,AC2516+1),INDEX($M2516:$S2516,AC2516)),"")</f>
        <v>120</v>
      </c>
      <c r="AH2516" s="17" cm="1">
        <f t="array" ref="AH2516">IFERROR(IF(J2516="Level",INDEX($M2516:$S2516,AD2516+1),INDEX($M2516:$S2516,AD2516)),"")</f>
        <v>120</v>
      </c>
      <c r="AI2516" s="17" cm="1">
        <f t="array" ref="AI2516">IFERROR(INDEX($M2516:$S2516,AE2516),"")</f>
        <v>120</v>
      </c>
      <c r="AJ2516" s="17" t="str" cm="1">
        <f t="array" ref="AJ2516">IFERROR(INDEX($M2516:$S2516,AF2516),"")</f>
        <v/>
      </c>
      <c r="AK2516" s="17" cm="1">
        <f t="array" ref="AK2516">IFERROR(IF(J2516="Level",INDEX($T2516:$Z2516,AC2516+1),INDEX($T2516:$Z2516,AC2516)),"")</f>
        <v>2</v>
      </c>
      <c r="AL2516" s="17" cm="1">
        <f t="array" ref="AL2516">IFERROR(IF(J2516="Level",INDEX($T2516:$Z2516,AD2516+1),INDEX($T2516:$Z2516,AD2516)),"")</f>
        <v>1</v>
      </c>
      <c r="AM2516" s="17" cm="1">
        <f t="array" ref="AM2516">IFERROR(INDEX($T2516:$Z2516,AE2516),"")</f>
        <v>4</v>
      </c>
      <c r="AN2516" s="17" t="str" cm="1">
        <f t="array" ref="AN2516">IFERROR(INDEX($T2516:$Z2516,AF2516),"")</f>
        <v/>
      </c>
    </row>
    <row r="2517" spans="1:40" ht="25.5" x14ac:dyDescent="0.2">
      <c r="A2517" s="17" t="str">
        <f t="shared" si="234"/>
        <v>BA History and Geography with Employment Experience - Cornwall: UFA4HPSGOACC</v>
      </c>
      <c r="B2517" s="11" t="s">
        <v>1423</v>
      </c>
      <c r="C2517" s="11" t="s">
        <v>31936</v>
      </c>
      <c r="D2517" s="11" t="s">
        <v>1424</v>
      </c>
      <c r="E2517" s="11" t="s">
        <v>206</v>
      </c>
      <c r="F2517" s="11" t="s">
        <v>76</v>
      </c>
      <c r="G2517" s="11" t="s">
        <v>32712</v>
      </c>
      <c r="H2517" s="11" t="s">
        <v>77</v>
      </c>
      <c r="I2517" s="11">
        <v>3</v>
      </c>
      <c r="J2517" s="11" t="s">
        <v>78</v>
      </c>
      <c r="K2517" s="11" t="s">
        <v>32713</v>
      </c>
      <c r="L2517" s="11">
        <v>120</v>
      </c>
      <c r="M2517" s="11">
        <v>0</v>
      </c>
      <c r="N2517" s="11">
        <v>120</v>
      </c>
      <c r="O2517" s="11">
        <v>120</v>
      </c>
      <c r="P2517" s="11">
        <v>120</v>
      </c>
      <c r="Q2517" s="11">
        <v>0</v>
      </c>
      <c r="R2517" s="11">
        <v>120</v>
      </c>
      <c r="S2517" s="11">
        <v>120</v>
      </c>
      <c r="T2517" s="11">
        <v>0</v>
      </c>
      <c r="U2517" s="11">
        <v>2</v>
      </c>
      <c r="V2517" s="11">
        <v>1</v>
      </c>
      <c r="W2517" s="11">
        <v>4</v>
      </c>
      <c r="X2517" s="11">
        <v>0</v>
      </c>
      <c r="Y2517" s="11">
        <v>2</v>
      </c>
      <c r="Z2517" s="11">
        <v>1</v>
      </c>
      <c r="AA2517" s="12" t="s">
        <v>32958</v>
      </c>
      <c r="AB2517" s="17" t="str">
        <f t="shared" si="235"/>
        <v>Programme: BA History and Geography with Employment Experience - Cornwall</v>
      </c>
      <c r="AC2517" s="17">
        <f t="shared" si="236"/>
        <v>2</v>
      </c>
      <c r="AD2517" s="17">
        <f t="shared" si="237"/>
        <v>3</v>
      </c>
      <c r="AE2517" s="17">
        <f t="shared" si="238"/>
        <v>4</v>
      </c>
      <c r="AF2517" s="17" t="str">
        <f t="shared" si="239"/>
        <v/>
      </c>
      <c r="AG2517" s="17" cm="1">
        <f t="array" ref="AG2517">IFERROR(IF(J2517="Level",INDEX($M2517:$S2517,AC2517+1),INDEX($M2517:$S2517,AC2517)),"")</f>
        <v>120</v>
      </c>
      <c r="AH2517" s="17" cm="1">
        <f t="array" ref="AH2517">IFERROR(IF(J2517="Level",INDEX($M2517:$S2517,AD2517+1),INDEX($M2517:$S2517,AD2517)),"")</f>
        <v>120</v>
      </c>
      <c r="AI2517" s="17" cm="1">
        <f t="array" ref="AI2517">IFERROR(INDEX($M2517:$S2517,AE2517),"")</f>
        <v>120</v>
      </c>
      <c r="AJ2517" s="17" t="str" cm="1">
        <f t="array" ref="AJ2517">IFERROR(INDEX($M2517:$S2517,AF2517),"")</f>
        <v/>
      </c>
      <c r="AK2517" s="17" cm="1">
        <f t="array" ref="AK2517">IFERROR(IF(J2517="Level",INDEX($T2517:$Z2517,AC2517+1),INDEX($T2517:$Z2517,AC2517)),"")</f>
        <v>2</v>
      </c>
      <c r="AL2517" s="17" cm="1">
        <f t="array" ref="AL2517">IFERROR(IF(J2517="Level",INDEX($T2517:$Z2517,AD2517+1),INDEX($T2517:$Z2517,AD2517)),"")</f>
        <v>1</v>
      </c>
      <c r="AM2517" s="17" cm="1">
        <f t="array" ref="AM2517">IFERROR(INDEX($T2517:$Z2517,AE2517),"")</f>
        <v>4</v>
      </c>
      <c r="AN2517" s="17" t="str" cm="1">
        <f t="array" ref="AN2517">IFERROR(INDEX($T2517:$Z2517,AF2517),"")</f>
        <v/>
      </c>
    </row>
    <row r="2518" spans="1:40" ht="25.5" x14ac:dyDescent="0.2">
      <c r="A2518" s="17" t="str">
        <f t="shared" si="234"/>
        <v>BA History and Geography with Employment Experience Abroad - Cornwall: UFA4HPSGOACD</v>
      </c>
      <c r="B2518" s="11" t="s">
        <v>1425</v>
      </c>
      <c r="C2518" s="11" t="s">
        <v>31936</v>
      </c>
      <c r="D2518" s="11" t="s">
        <v>1426</v>
      </c>
      <c r="E2518" s="11" t="s">
        <v>206</v>
      </c>
      <c r="F2518" s="11" t="s">
        <v>76</v>
      </c>
      <c r="G2518" s="11" t="s">
        <v>32712</v>
      </c>
      <c r="H2518" s="11" t="s">
        <v>77</v>
      </c>
      <c r="I2518" s="11">
        <v>3</v>
      </c>
      <c r="J2518" s="11" t="s">
        <v>78</v>
      </c>
      <c r="K2518" s="11" t="s">
        <v>32713</v>
      </c>
      <c r="L2518" s="11">
        <v>120</v>
      </c>
      <c r="M2518" s="11">
        <v>0</v>
      </c>
      <c r="N2518" s="11">
        <v>120</v>
      </c>
      <c r="O2518" s="11">
        <v>120</v>
      </c>
      <c r="P2518" s="11">
        <v>120</v>
      </c>
      <c r="Q2518" s="11">
        <v>0</v>
      </c>
      <c r="R2518" s="11">
        <v>120</v>
      </c>
      <c r="S2518" s="11">
        <v>120</v>
      </c>
      <c r="T2518" s="11">
        <v>0</v>
      </c>
      <c r="U2518" s="11">
        <v>2</v>
      </c>
      <c r="V2518" s="11">
        <v>1</v>
      </c>
      <c r="W2518" s="11">
        <v>4</v>
      </c>
      <c r="X2518" s="11">
        <v>0</v>
      </c>
      <c r="Y2518" s="11">
        <v>2</v>
      </c>
      <c r="Z2518" s="11">
        <v>1</v>
      </c>
      <c r="AA2518" s="12" t="s">
        <v>32958</v>
      </c>
      <c r="AB2518" s="17" t="str">
        <f t="shared" si="235"/>
        <v>Programme: BA History and Geography with Employment Experience Abroad - Cornwall</v>
      </c>
      <c r="AC2518" s="17">
        <f t="shared" si="236"/>
        <v>2</v>
      </c>
      <c r="AD2518" s="17">
        <f t="shared" si="237"/>
        <v>3</v>
      </c>
      <c r="AE2518" s="17">
        <f t="shared" si="238"/>
        <v>4</v>
      </c>
      <c r="AF2518" s="17" t="str">
        <f t="shared" si="239"/>
        <v/>
      </c>
      <c r="AG2518" s="17" cm="1">
        <f t="array" ref="AG2518">IFERROR(IF(J2518="Level",INDEX($M2518:$S2518,AC2518+1),INDEX($M2518:$S2518,AC2518)),"")</f>
        <v>120</v>
      </c>
      <c r="AH2518" s="17" cm="1">
        <f t="array" ref="AH2518">IFERROR(IF(J2518="Level",INDEX($M2518:$S2518,AD2518+1),INDEX($M2518:$S2518,AD2518)),"")</f>
        <v>120</v>
      </c>
      <c r="AI2518" s="17" cm="1">
        <f t="array" ref="AI2518">IFERROR(INDEX($M2518:$S2518,AE2518),"")</f>
        <v>120</v>
      </c>
      <c r="AJ2518" s="17" t="str" cm="1">
        <f t="array" ref="AJ2518">IFERROR(INDEX($M2518:$S2518,AF2518),"")</f>
        <v/>
      </c>
      <c r="AK2518" s="17" cm="1">
        <f t="array" ref="AK2518">IFERROR(IF(J2518="Level",INDEX($T2518:$Z2518,AC2518+1),INDEX($T2518:$Z2518,AC2518)),"")</f>
        <v>2</v>
      </c>
      <c r="AL2518" s="17" cm="1">
        <f t="array" ref="AL2518">IFERROR(IF(J2518="Level",INDEX($T2518:$Z2518,AD2518+1),INDEX($T2518:$Z2518,AD2518)),"")</f>
        <v>1</v>
      </c>
      <c r="AM2518" s="17" cm="1">
        <f t="array" ref="AM2518">IFERROR(INDEX($T2518:$Z2518,AE2518),"")</f>
        <v>4</v>
      </c>
      <c r="AN2518" s="17" t="str" cm="1">
        <f t="array" ref="AN2518">IFERROR(INDEX($T2518:$Z2518,AF2518),"")</f>
        <v/>
      </c>
    </row>
    <row r="2519" spans="1:40" x14ac:dyDescent="0.2">
      <c r="A2519" s="17" t="str">
        <f t="shared" si="234"/>
        <v>BA History and Politics with Study Abroad - Cornwall: UFA4HPSHPSCA</v>
      </c>
      <c r="B2519" s="11" t="s">
        <v>1514</v>
      </c>
      <c r="C2519" s="11" t="s">
        <v>31936</v>
      </c>
      <c r="D2519" s="11" t="s">
        <v>1515</v>
      </c>
      <c r="E2519" s="11" t="s">
        <v>206</v>
      </c>
      <c r="F2519" s="11" t="s">
        <v>76</v>
      </c>
      <c r="G2519" s="11" t="s">
        <v>32712</v>
      </c>
      <c r="H2519" s="11" t="s">
        <v>77</v>
      </c>
      <c r="I2519" s="11">
        <v>3</v>
      </c>
      <c r="J2519" s="11" t="s">
        <v>78</v>
      </c>
      <c r="K2519" s="11" t="s">
        <v>32713</v>
      </c>
      <c r="L2519" s="11">
        <v>120</v>
      </c>
      <c r="M2519" s="11">
        <v>0</v>
      </c>
      <c r="N2519" s="11">
        <v>120</v>
      </c>
      <c r="O2519" s="11">
        <v>120</v>
      </c>
      <c r="P2519" s="11">
        <v>120</v>
      </c>
      <c r="Q2519" s="11">
        <v>0</v>
      </c>
      <c r="R2519" s="11">
        <v>120</v>
      </c>
      <c r="S2519" s="11">
        <v>120</v>
      </c>
      <c r="T2519" s="11">
        <v>0</v>
      </c>
      <c r="U2519" s="11">
        <v>2</v>
      </c>
      <c r="V2519" s="11">
        <v>1</v>
      </c>
      <c r="W2519" s="11">
        <v>4</v>
      </c>
      <c r="X2519" s="11">
        <v>0</v>
      </c>
      <c r="Y2519" s="11">
        <v>2</v>
      </c>
      <c r="Z2519" s="11">
        <v>1</v>
      </c>
      <c r="AA2519" s="12" t="s">
        <v>32958</v>
      </c>
      <c r="AB2519" s="17" t="str">
        <f t="shared" si="235"/>
        <v>Programme: BA History and Politics with Study Abroad - Cornwall</v>
      </c>
      <c r="AC2519" s="17">
        <f t="shared" si="236"/>
        <v>2</v>
      </c>
      <c r="AD2519" s="17">
        <f t="shared" si="237"/>
        <v>3</v>
      </c>
      <c r="AE2519" s="17">
        <f t="shared" si="238"/>
        <v>4</v>
      </c>
      <c r="AF2519" s="17" t="str">
        <f t="shared" si="239"/>
        <v/>
      </c>
      <c r="AG2519" s="17" cm="1">
        <f t="array" ref="AG2519">IFERROR(IF(J2519="Level",INDEX($M2519:$S2519,AC2519+1),INDEX($M2519:$S2519,AC2519)),"")</f>
        <v>120</v>
      </c>
      <c r="AH2519" s="17" cm="1">
        <f t="array" ref="AH2519">IFERROR(IF(J2519="Level",INDEX($M2519:$S2519,AD2519+1),INDEX($M2519:$S2519,AD2519)),"")</f>
        <v>120</v>
      </c>
      <c r="AI2519" s="17" cm="1">
        <f t="array" ref="AI2519">IFERROR(INDEX($M2519:$S2519,AE2519),"")</f>
        <v>120</v>
      </c>
      <c r="AJ2519" s="17" t="str" cm="1">
        <f t="array" ref="AJ2519">IFERROR(INDEX($M2519:$S2519,AF2519),"")</f>
        <v/>
      </c>
      <c r="AK2519" s="17" cm="1">
        <f t="array" ref="AK2519">IFERROR(IF(J2519="Level",INDEX($T2519:$Z2519,AC2519+1),INDEX($T2519:$Z2519,AC2519)),"")</f>
        <v>2</v>
      </c>
      <c r="AL2519" s="17" cm="1">
        <f t="array" ref="AL2519">IFERROR(IF(J2519="Level",INDEX($T2519:$Z2519,AD2519+1),INDEX($T2519:$Z2519,AD2519)),"")</f>
        <v>1</v>
      </c>
      <c r="AM2519" s="17" cm="1">
        <f t="array" ref="AM2519">IFERROR(INDEX($T2519:$Z2519,AE2519),"")</f>
        <v>4</v>
      </c>
      <c r="AN2519" s="17" t="str" cm="1">
        <f t="array" ref="AN2519">IFERROR(INDEX($T2519:$Z2519,AF2519),"")</f>
        <v/>
      </c>
    </row>
    <row r="2520" spans="1:40" x14ac:dyDescent="0.2">
      <c r="A2520" s="17" t="str">
        <f t="shared" si="234"/>
        <v>BA History with Study Abroad - Cornwall: UFA4HPSHPSCB</v>
      </c>
      <c r="B2520" s="11" t="s">
        <v>1516</v>
      </c>
      <c r="C2520" s="11" t="s">
        <v>31936</v>
      </c>
      <c r="D2520" s="11" t="s">
        <v>1517</v>
      </c>
      <c r="E2520" s="11" t="s">
        <v>206</v>
      </c>
      <c r="F2520" s="11" t="s">
        <v>76</v>
      </c>
      <c r="G2520" s="11" t="s">
        <v>32712</v>
      </c>
      <c r="H2520" s="11" t="s">
        <v>77</v>
      </c>
      <c r="I2520" s="11">
        <v>3</v>
      </c>
      <c r="J2520" s="11" t="s">
        <v>78</v>
      </c>
      <c r="K2520" s="11" t="s">
        <v>32713</v>
      </c>
      <c r="L2520" s="11">
        <v>120</v>
      </c>
      <c r="M2520" s="11">
        <v>0</v>
      </c>
      <c r="N2520" s="11">
        <v>120</v>
      </c>
      <c r="O2520" s="11">
        <v>120</v>
      </c>
      <c r="P2520" s="11">
        <v>120</v>
      </c>
      <c r="Q2520" s="11">
        <v>0</v>
      </c>
      <c r="R2520" s="11">
        <v>120</v>
      </c>
      <c r="S2520" s="11">
        <v>120</v>
      </c>
      <c r="T2520" s="11">
        <v>0</v>
      </c>
      <c r="U2520" s="11">
        <v>2</v>
      </c>
      <c r="V2520" s="11">
        <v>1</v>
      </c>
      <c r="W2520" s="11">
        <v>4</v>
      </c>
      <c r="X2520" s="11">
        <v>0</v>
      </c>
      <c r="Y2520" s="11">
        <v>2</v>
      </c>
      <c r="Z2520" s="11">
        <v>1</v>
      </c>
      <c r="AA2520" s="12" t="s">
        <v>32958</v>
      </c>
      <c r="AB2520" s="17" t="str">
        <f t="shared" si="235"/>
        <v>Programme: BA History with Study Abroad - Cornwall</v>
      </c>
      <c r="AC2520" s="17">
        <f t="shared" si="236"/>
        <v>2</v>
      </c>
      <c r="AD2520" s="17">
        <f t="shared" si="237"/>
        <v>3</v>
      </c>
      <c r="AE2520" s="17">
        <f t="shared" si="238"/>
        <v>4</v>
      </c>
      <c r="AF2520" s="17" t="str">
        <f t="shared" si="239"/>
        <v/>
      </c>
      <c r="AG2520" s="17" cm="1">
        <f t="array" ref="AG2520">IFERROR(IF(J2520="Level",INDEX($M2520:$S2520,AC2520+1),INDEX($M2520:$S2520,AC2520)),"")</f>
        <v>120</v>
      </c>
      <c r="AH2520" s="17" cm="1">
        <f t="array" ref="AH2520">IFERROR(IF(J2520="Level",INDEX($M2520:$S2520,AD2520+1),INDEX($M2520:$S2520,AD2520)),"")</f>
        <v>120</v>
      </c>
      <c r="AI2520" s="17" cm="1">
        <f t="array" ref="AI2520">IFERROR(INDEX($M2520:$S2520,AE2520),"")</f>
        <v>120</v>
      </c>
      <c r="AJ2520" s="17" t="str" cm="1">
        <f t="array" ref="AJ2520">IFERROR(INDEX($M2520:$S2520,AF2520),"")</f>
        <v/>
      </c>
      <c r="AK2520" s="17" cm="1">
        <f t="array" ref="AK2520">IFERROR(IF(J2520="Level",INDEX($T2520:$Z2520,AC2520+1),INDEX($T2520:$Z2520,AC2520)),"")</f>
        <v>2</v>
      </c>
      <c r="AL2520" s="17" cm="1">
        <f t="array" ref="AL2520">IFERROR(IF(J2520="Level",INDEX($T2520:$Z2520,AD2520+1),INDEX($T2520:$Z2520,AD2520)),"")</f>
        <v>1</v>
      </c>
      <c r="AM2520" s="17" cm="1">
        <f t="array" ref="AM2520">IFERROR(INDEX($T2520:$Z2520,AE2520),"")</f>
        <v>4</v>
      </c>
      <c r="AN2520" s="17" t="str" cm="1">
        <f t="array" ref="AN2520">IFERROR(INDEX($T2520:$Z2520,AF2520),"")</f>
        <v/>
      </c>
    </row>
    <row r="2521" spans="1:40" ht="25.5" x14ac:dyDescent="0.2">
      <c r="A2521" s="17" t="str">
        <f t="shared" si="234"/>
        <v>BA History and International Relations with Study Abroad - Cornwall: UFA4HPSHPSCF</v>
      </c>
      <c r="B2521" s="11" t="s">
        <v>1522</v>
      </c>
      <c r="C2521" s="11" t="s">
        <v>31936</v>
      </c>
      <c r="D2521" s="11" t="s">
        <v>1523</v>
      </c>
      <c r="E2521" s="11" t="s">
        <v>206</v>
      </c>
      <c r="F2521" s="11" t="s">
        <v>76</v>
      </c>
      <c r="G2521" s="11" t="s">
        <v>32712</v>
      </c>
      <c r="H2521" s="11" t="s">
        <v>77</v>
      </c>
      <c r="I2521" s="11">
        <v>3</v>
      </c>
      <c r="J2521" s="11" t="s">
        <v>78</v>
      </c>
      <c r="K2521" s="11" t="s">
        <v>32713</v>
      </c>
      <c r="L2521" s="11">
        <v>120</v>
      </c>
      <c r="M2521" s="11">
        <v>0</v>
      </c>
      <c r="N2521" s="11">
        <v>120</v>
      </c>
      <c r="O2521" s="11">
        <v>120</v>
      </c>
      <c r="P2521" s="11">
        <v>120</v>
      </c>
      <c r="Q2521" s="11">
        <v>0</v>
      </c>
      <c r="R2521" s="11">
        <v>120</v>
      </c>
      <c r="S2521" s="11">
        <v>120</v>
      </c>
      <c r="T2521" s="11">
        <v>0</v>
      </c>
      <c r="U2521" s="11">
        <v>2</v>
      </c>
      <c r="V2521" s="11">
        <v>1</v>
      </c>
      <c r="W2521" s="11">
        <v>4</v>
      </c>
      <c r="X2521" s="11">
        <v>0</v>
      </c>
      <c r="Y2521" s="11">
        <v>2</v>
      </c>
      <c r="Z2521" s="11">
        <v>1</v>
      </c>
      <c r="AA2521" s="12" t="s">
        <v>32958</v>
      </c>
      <c r="AB2521" s="17" t="str">
        <f t="shared" si="235"/>
        <v>Programme: BA History and International Relations with Study Abroad - Cornwall</v>
      </c>
      <c r="AC2521" s="17">
        <f t="shared" si="236"/>
        <v>2</v>
      </c>
      <c r="AD2521" s="17">
        <f t="shared" si="237"/>
        <v>3</v>
      </c>
      <c r="AE2521" s="17">
        <f t="shared" si="238"/>
        <v>4</v>
      </c>
      <c r="AF2521" s="17" t="str">
        <f t="shared" si="239"/>
        <v/>
      </c>
      <c r="AG2521" s="17" cm="1">
        <f t="array" ref="AG2521">IFERROR(IF(J2521="Level",INDEX($M2521:$S2521,AC2521+1),INDEX($M2521:$S2521,AC2521)),"")</f>
        <v>120</v>
      </c>
      <c r="AH2521" s="17" cm="1">
        <f t="array" ref="AH2521">IFERROR(IF(J2521="Level",INDEX($M2521:$S2521,AD2521+1),INDEX($M2521:$S2521,AD2521)),"")</f>
        <v>120</v>
      </c>
      <c r="AI2521" s="17" cm="1">
        <f t="array" ref="AI2521">IFERROR(INDEX($M2521:$S2521,AE2521),"")</f>
        <v>120</v>
      </c>
      <c r="AJ2521" s="17" t="str" cm="1">
        <f t="array" ref="AJ2521">IFERROR(INDEX($M2521:$S2521,AF2521),"")</f>
        <v/>
      </c>
      <c r="AK2521" s="17" cm="1">
        <f t="array" ref="AK2521">IFERROR(IF(J2521="Level",INDEX($T2521:$Z2521,AC2521+1),INDEX($T2521:$Z2521,AC2521)),"")</f>
        <v>2</v>
      </c>
      <c r="AL2521" s="17" cm="1">
        <f t="array" ref="AL2521">IFERROR(IF(J2521="Level",INDEX($T2521:$Z2521,AD2521+1),INDEX($T2521:$Z2521,AD2521)),"")</f>
        <v>1</v>
      </c>
      <c r="AM2521" s="17" cm="1">
        <f t="array" ref="AM2521">IFERROR(INDEX($T2521:$Z2521,AE2521),"")</f>
        <v>4</v>
      </c>
      <c r="AN2521" s="17" t="str" cm="1">
        <f t="array" ref="AN2521">IFERROR(INDEX($T2521:$Z2521,AF2521),"")</f>
        <v/>
      </c>
    </row>
    <row r="2522" spans="1:40" x14ac:dyDescent="0.2">
      <c r="A2522" s="17" t="str">
        <f t="shared" si="234"/>
        <v>BA History with Employment Experience - Cornwall: UFA4HPSHPSCG</v>
      </c>
      <c r="B2522" s="11" t="s">
        <v>1524</v>
      </c>
      <c r="C2522" s="11" t="s">
        <v>31936</v>
      </c>
      <c r="D2522" s="11" t="s">
        <v>1525</v>
      </c>
      <c r="E2522" s="11" t="s">
        <v>206</v>
      </c>
      <c r="F2522" s="11" t="s">
        <v>76</v>
      </c>
      <c r="G2522" s="11" t="s">
        <v>32712</v>
      </c>
      <c r="H2522" s="11" t="s">
        <v>77</v>
      </c>
      <c r="I2522" s="11">
        <v>3</v>
      </c>
      <c r="J2522" s="11" t="s">
        <v>78</v>
      </c>
      <c r="K2522" s="11" t="s">
        <v>32713</v>
      </c>
      <c r="L2522" s="11">
        <v>120</v>
      </c>
      <c r="M2522" s="11">
        <v>0</v>
      </c>
      <c r="N2522" s="11">
        <v>120</v>
      </c>
      <c r="O2522" s="11">
        <v>120</v>
      </c>
      <c r="P2522" s="11">
        <v>120</v>
      </c>
      <c r="Q2522" s="11">
        <v>0</v>
      </c>
      <c r="R2522" s="11">
        <v>120</v>
      </c>
      <c r="S2522" s="11">
        <v>120</v>
      </c>
      <c r="T2522" s="11">
        <v>0</v>
      </c>
      <c r="U2522" s="11">
        <v>2</v>
      </c>
      <c r="V2522" s="11">
        <v>1</v>
      </c>
      <c r="W2522" s="11">
        <v>4</v>
      </c>
      <c r="X2522" s="11">
        <v>0</v>
      </c>
      <c r="Y2522" s="11">
        <v>2</v>
      </c>
      <c r="Z2522" s="11">
        <v>1</v>
      </c>
      <c r="AA2522" s="12" t="s">
        <v>32958</v>
      </c>
      <c r="AB2522" s="17" t="str">
        <f t="shared" si="235"/>
        <v>Programme: BA History with Employment Experience - Cornwall</v>
      </c>
      <c r="AC2522" s="17">
        <f t="shared" si="236"/>
        <v>2</v>
      </c>
      <c r="AD2522" s="17">
        <f t="shared" si="237"/>
        <v>3</v>
      </c>
      <c r="AE2522" s="17">
        <f t="shared" si="238"/>
        <v>4</v>
      </c>
      <c r="AF2522" s="17" t="str">
        <f t="shared" si="239"/>
        <v/>
      </c>
      <c r="AG2522" s="17" cm="1">
        <f t="array" ref="AG2522">IFERROR(IF(J2522="Level",INDEX($M2522:$S2522,AC2522+1),INDEX($M2522:$S2522,AC2522)),"")</f>
        <v>120</v>
      </c>
      <c r="AH2522" s="17" cm="1">
        <f t="array" ref="AH2522">IFERROR(IF(J2522="Level",INDEX($M2522:$S2522,AD2522+1),INDEX($M2522:$S2522,AD2522)),"")</f>
        <v>120</v>
      </c>
      <c r="AI2522" s="17" cm="1">
        <f t="array" ref="AI2522">IFERROR(INDEX($M2522:$S2522,AE2522),"")</f>
        <v>120</v>
      </c>
      <c r="AJ2522" s="17" t="str" cm="1">
        <f t="array" ref="AJ2522">IFERROR(INDEX($M2522:$S2522,AF2522),"")</f>
        <v/>
      </c>
      <c r="AK2522" s="17" cm="1">
        <f t="array" ref="AK2522">IFERROR(IF(J2522="Level",INDEX($T2522:$Z2522,AC2522+1),INDEX($T2522:$Z2522,AC2522)),"")</f>
        <v>2</v>
      </c>
      <c r="AL2522" s="17" cm="1">
        <f t="array" ref="AL2522">IFERROR(IF(J2522="Level",INDEX($T2522:$Z2522,AD2522+1),INDEX($T2522:$Z2522,AD2522)),"")</f>
        <v>1</v>
      </c>
      <c r="AM2522" s="17" cm="1">
        <f t="array" ref="AM2522">IFERROR(INDEX($T2522:$Z2522,AE2522),"")</f>
        <v>4</v>
      </c>
      <c r="AN2522" s="17" t="str" cm="1">
        <f t="array" ref="AN2522">IFERROR(INDEX($T2522:$Z2522,AF2522),"")</f>
        <v/>
      </c>
    </row>
    <row r="2523" spans="1:40" ht="25.5" x14ac:dyDescent="0.2">
      <c r="A2523" s="17" t="str">
        <f t="shared" si="234"/>
        <v>BA History with Employment Experience Abroad- Cornwall: UFA4HPSHPSCH</v>
      </c>
      <c r="B2523" s="11" t="s">
        <v>1526</v>
      </c>
      <c r="C2523" s="11" t="s">
        <v>31936</v>
      </c>
      <c r="D2523" s="11" t="s">
        <v>1527</v>
      </c>
      <c r="E2523" s="11" t="s">
        <v>206</v>
      </c>
      <c r="F2523" s="11" t="s">
        <v>76</v>
      </c>
      <c r="G2523" s="11" t="s">
        <v>32712</v>
      </c>
      <c r="H2523" s="11" t="s">
        <v>77</v>
      </c>
      <c r="I2523" s="11">
        <v>3</v>
      </c>
      <c r="J2523" s="11" t="s">
        <v>78</v>
      </c>
      <c r="K2523" s="11" t="s">
        <v>32713</v>
      </c>
      <c r="L2523" s="11">
        <v>120</v>
      </c>
      <c r="M2523" s="11">
        <v>0</v>
      </c>
      <c r="N2523" s="11">
        <v>120</v>
      </c>
      <c r="O2523" s="11">
        <v>120</v>
      </c>
      <c r="P2523" s="11">
        <v>120</v>
      </c>
      <c r="Q2523" s="11">
        <v>0</v>
      </c>
      <c r="R2523" s="11">
        <v>120</v>
      </c>
      <c r="S2523" s="11">
        <v>120</v>
      </c>
      <c r="T2523" s="11">
        <v>0</v>
      </c>
      <c r="U2523" s="11">
        <v>2</v>
      </c>
      <c r="V2523" s="11">
        <v>1</v>
      </c>
      <c r="W2523" s="11">
        <v>4</v>
      </c>
      <c r="X2523" s="11">
        <v>0</v>
      </c>
      <c r="Y2523" s="11">
        <v>2</v>
      </c>
      <c r="Z2523" s="11">
        <v>1</v>
      </c>
      <c r="AA2523" s="12" t="s">
        <v>32958</v>
      </c>
      <c r="AB2523" s="17" t="str">
        <f t="shared" si="235"/>
        <v>Programme: BA History with Employment Experience Abroad- Cornwall</v>
      </c>
      <c r="AC2523" s="17">
        <f t="shared" si="236"/>
        <v>2</v>
      </c>
      <c r="AD2523" s="17">
        <f t="shared" si="237"/>
        <v>3</v>
      </c>
      <c r="AE2523" s="17">
        <f t="shared" si="238"/>
        <v>4</v>
      </c>
      <c r="AF2523" s="17" t="str">
        <f t="shared" si="239"/>
        <v/>
      </c>
      <c r="AG2523" s="17" cm="1">
        <f t="array" ref="AG2523">IFERROR(IF(J2523="Level",INDEX($M2523:$S2523,AC2523+1),INDEX($M2523:$S2523,AC2523)),"")</f>
        <v>120</v>
      </c>
      <c r="AH2523" s="17" cm="1">
        <f t="array" ref="AH2523">IFERROR(IF(J2523="Level",INDEX($M2523:$S2523,AD2523+1),INDEX($M2523:$S2523,AD2523)),"")</f>
        <v>120</v>
      </c>
      <c r="AI2523" s="17" cm="1">
        <f t="array" ref="AI2523">IFERROR(INDEX($M2523:$S2523,AE2523),"")</f>
        <v>120</v>
      </c>
      <c r="AJ2523" s="17" t="str" cm="1">
        <f t="array" ref="AJ2523">IFERROR(INDEX($M2523:$S2523,AF2523),"")</f>
        <v/>
      </c>
      <c r="AK2523" s="17" cm="1">
        <f t="array" ref="AK2523">IFERROR(IF(J2523="Level",INDEX($T2523:$Z2523,AC2523+1),INDEX($T2523:$Z2523,AC2523)),"")</f>
        <v>2</v>
      </c>
      <c r="AL2523" s="17" cm="1">
        <f t="array" ref="AL2523">IFERROR(IF(J2523="Level",INDEX($T2523:$Z2523,AD2523+1),INDEX($T2523:$Z2523,AD2523)),"")</f>
        <v>1</v>
      </c>
      <c r="AM2523" s="17" cm="1">
        <f t="array" ref="AM2523">IFERROR(INDEX($T2523:$Z2523,AE2523),"")</f>
        <v>4</v>
      </c>
      <c r="AN2523" s="17" t="str" cm="1">
        <f t="array" ref="AN2523">IFERROR(INDEX($T2523:$Z2523,AF2523),"")</f>
        <v/>
      </c>
    </row>
    <row r="2524" spans="1:40" ht="25.5" x14ac:dyDescent="0.2">
      <c r="A2524" s="17" t="str">
        <f t="shared" si="234"/>
        <v>BA History and Politics with Employment Experience - Cornwall: UFA4HPSHPSCJ</v>
      </c>
      <c r="B2524" s="11" t="s">
        <v>1528</v>
      </c>
      <c r="C2524" s="11" t="s">
        <v>31936</v>
      </c>
      <c r="D2524" s="11" t="s">
        <v>1529</v>
      </c>
      <c r="E2524" s="11" t="s">
        <v>206</v>
      </c>
      <c r="F2524" s="11" t="s">
        <v>76</v>
      </c>
      <c r="G2524" s="11" t="s">
        <v>32712</v>
      </c>
      <c r="H2524" s="11" t="s">
        <v>77</v>
      </c>
      <c r="I2524" s="11">
        <v>3</v>
      </c>
      <c r="J2524" s="11" t="s">
        <v>78</v>
      </c>
      <c r="K2524" s="11" t="s">
        <v>32713</v>
      </c>
      <c r="L2524" s="11">
        <v>120</v>
      </c>
      <c r="M2524" s="11">
        <v>0</v>
      </c>
      <c r="N2524" s="11">
        <v>120</v>
      </c>
      <c r="O2524" s="11">
        <v>120</v>
      </c>
      <c r="P2524" s="11">
        <v>120</v>
      </c>
      <c r="Q2524" s="11">
        <v>0</v>
      </c>
      <c r="R2524" s="11">
        <v>120</v>
      </c>
      <c r="S2524" s="11">
        <v>120</v>
      </c>
      <c r="T2524" s="11">
        <v>0</v>
      </c>
      <c r="U2524" s="11">
        <v>2</v>
      </c>
      <c r="V2524" s="11">
        <v>1</v>
      </c>
      <c r="W2524" s="11">
        <v>4</v>
      </c>
      <c r="X2524" s="11">
        <v>0</v>
      </c>
      <c r="Y2524" s="11">
        <v>2</v>
      </c>
      <c r="Z2524" s="11">
        <v>1</v>
      </c>
      <c r="AA2524" s="12" t="s">
        <v>32958</v>
      </c>
      <c r="AB2524" s="17" t="str">
        <f t="shared" si="235"/>
        <v>Programme: BA History and Politics with Employment Experience - Cornwall</v>
      </c>
      <c r="AC2524" s="17">
        <f t="shared" si="236"/>
        <v>2</v>
      </c>
      <c r="AD2524" s="17">
        <f t="shared" si="237"/>
        <v>3</v>
      </c>
      <c r="AE2524" s="17">
        <f t="shared" si="238"/>
        <v>4</v>
      </c>
      <c r="AF2524" s="17" t="str">
        <f t="shared" si="239"/>
        <v/>
      </c>
      <c r="AG2524" s="17" cm="1">
        <f t="array" ref="AG2524">IFERROR(IF(J2524="Level",INDEX($M2524:$S2524,AC2524+1),INDEX($M2524:$S2524,AC2524)),"")</f>
        <v>120</v>
      </c>
      <c r="AH2524" s="17" cm="1">
        <f t="array" ref="AH2524">IFERROR(IF(J2524="Level",INDEX($M2524:$S2524,AD2524+1),INDEX($M2524:$S2524,AD2524)),"")</f>
        <v>120</v>
      </c>
      <c r="AI2524" s="17" cm="1">
        <f t="array" ref="AI2524">IFERROR(INDEX($M2524:$S2524,AE2524),"")</f>
        <v>120</v>
      </c>
      <c r="AJ2524" s="17" t="str" cm="1">
        <f t="array" ref="AJ2524">IFERROR(INDEX($M2524:$S2524,AF2524),"")</f>
        <v/>
      </c>
      <c r="AK2524" s="17" cm="1">
        <f t="array" ref="AK2524">IFERROR(IF(J2524="Level",INDEX($T2524:$Z2524,AC2524+1),INDEX($T2524:$Z2524,AC2524)),"")</f>
        <v>2</v>
      </c>
      <c r="AL2524" s="17" cm="1">
        <f t="array" ref="AL2524">IFERROR(IF(J2524="Level",INDEX($T2524:$Z2524,AD2524+1),INDEX($T2524:$Z2524,AD2524)),"")</f>
        <v>1</v>
      </c>
      <c r="AM2524" s="17" cm="1">
        <f t="array" ref="AM2524">IFERROR(INDEX($T2524:$Z2524,AE2524),"")</f>
        <v>4</v>
      </c>
      <c r="AN2524" s="17" t="str" cm="1">
        <f t="array" ref="AN2524">IFERROR(INDEX($T2524:$Z2524,AF2524),"")</f>
        <v/>
      </c>
    </row>
    <row r="2525" spans="1:40" ht="25.5" x14ac:dyDescent="0.2">
      <c r="A2525" s="17" t="str">
        <f t="shared" si="234"/>
        <v>BA History and Politics with Employment Experience Abroad - Cornwall: UFA4HPSHPSCK</v>
      </c>
      <c r="B2525" s="11" t="s">
        <v>1530</v>
      </c>
      <c r="C2525" s="11" t="s">
        <v>31936</v>
      </c>
      <c r="D2525" s="11" t="s">
        <v>1531</v>
      </c>
      <c r="E2525" s="11" t="s">
        <v>206</v>
      </c>
      <c r="F2525" s="11" t="s">
        <v>76</v>
      </c>
      <c r="G2525" s="11" t="s">
        <v>32712</v>
      </c>
      <c r="H2525" s="11" t="s">
        <v>77</v>
      </c>
      <c r="I2525" s="11">
        <v>3</v>
      </c>
      <c r="J2525" s="11" t="s">
        <v>78</v>
      </c>
      <c r="K2525" s="11" t="s">
        <v>32713</v>
      </c>
      <c r="L2525" s="11">
        <v>120</v>
      </c>
      <c r="M2525" s="11">
        <v>0</v>
      </c>
      <c r="N2525" s="11">
        <v>120</v>
      </c>
      <c r="O2525" s="11">
        <v>120</v>
      </c>
      <c r="P2525" s="11">
        <v>120</v>
      </c>
      <c r="Q2525" s="11">
        <v>0</v>
      </c>
      <c r="R2525" s="11">
        <v>120</v>
      </c>
      <c r="S2525" s="11">
        <v>120</v>
      </c>
      <c r="T2525" s="11">
        <v>0</v>
      </c>
      <c r="U2525" s="11">
        <v>2</v>
      </c>
      <c r="V2525" s="11">
        <v>1</v>
      </c>
      <c r="W2525" s="11">
        <v>4</v>
      </c>
      <c r="X2525" s="11">
        <v>0</v>
      </c>
      <c r="Y2525" s="11">
        <v>2</v>
      </c>
      <c r="Z2525" s="11">
        <v>1</v>
      </c>
      <c r="AA2525" s="12" t="s">
        <v>32958</v>
      </c>
      <c r="AB2525" s="17" t="str">
        <f t="shared" si="235"/>
        <v>Programme: BA History and Politics with Employment Experience Abroad - Cornwall</v>
      </c>
      <c r="AC2525" s="17">
        <f t="shared" si="236"/>
        <v>2</v>
      </c>
      <c r="AD2525" s="17">
        <f t="shared" si="237"/>
        <v>3</v>
      </c>
      <c r="AE2525" s="17">
        <f t="shared" si="238"/>
        <v>4</v>
      </c>
      <c r="AF2525" s="17" t="str">
        <f t="shared" si="239"/>
        <v/>
      </c>
      <c r="AG2525" s="17" cm="1">
        <f t="array" ref="AG2525">IFERROR(IF(J2525="Level",INDEX($M2525:$S2525,AC2525+1),INDEX($M2525:$S2525,AC2525)),"")</f>
        <v>120</v>
      </c>
      <c r="AH2525" s="17" cm="1">
        <f t="array" ref="AH2525">IFERROR(IF(J2525="Level",INDEX($M2525:$S2525,AD2525+1),INDEX($M2525:$S2525,AD2525)),"")</f>
        <v>120</v>
      </c>
      <c r="AI2525" s="17" cm="1">
        <f t="array" ref="AI2525">IFERROR(INDEX($M2525:$S2525,AE2525),"")</f>
        <v>120</v>
      </c>
      <c r="AJ2525" s="17" t="str" cm="1">
        <f t="array" ref="AJ2525">IFERROR(INDEX($M2525:$S2525,AF2525),"")</f>
        <v/>
      </c>
      <c r="AK2525" s="17" cm="1">
        <f t="array" ref="AK2525">IFERROR(IF(J2525="Level",INDEX($T2525:$Z2525,AC2525+1),INDEX($T2525:$Z2525,AC2525)),"")</f>
        <v>2</v>
      </c>
      <c r="AL2525" s="17" cm="1">
        <f t="array" ref="AL2525">IFERROR(IF(J2525="Level",INDEX($T2525:$Z2525,AD2525+1),INDEX($T2525:$Z2525,AD2525)),"")</f>
        <v>1</v>
      </c>
      <c r="AM2525" s="17" cm="1">
        <f t="array" ref="AM2525">IFERROR(INDEX($T2525:$Z2525,AE2525),"")</f>
        <v>4</v>
      </c>
      <c r="AN2525" s="17" t="str" cm="1">
        <f t="array" ref="AN2525">IFERROR(INDEX($T2525:$Z2525,AF2525),"")</f>
        <v/>
      </c>
    </row>
    <row r="2526" spans="1:40" ht="25.5" x14ac:dyDescent="0.2">
      <c r="A2526" s="17" t="str">
        <f t="shared" si="234"/>
        <v>BA History and International Relations with Employment Experience - Cornwall: UFA4HPSHPSCL</v>
      </c>
      <c r="B2526" s="11" t="s">
        <v>1532</v>
      </c>
      <c r="C2526" s="11" t="s">
        <v>31936</v>
      </c>
      <c r="D2526" s="11" t="s">
        <v>1533</v>
      </c>
      <c r="E2526" s="11" t="s">
        <v>206</v>
      </c>
      <c r="F2526" s="11" t="s">
        <v>76</v>
      </c>
      <c r="G2526" s="11" t="s">
        <v>32712</v>
      </c>
      <c r="H2526" s="11" t="s">
        <v>77</v>
      </c>
      <c r="I2526" s="11">
        <v>3</v>
      </c>
      <c r="J2526" s="11" t="s">
        <v>78</v>
      </c>
      <c r="K2526" s="11" t="s">
        <v>32713</v>
      </c>
      <c r="L2526" s="11">
        <v>120</v>
      </c>
      <c r="M2526" s="11">
        <v>0</v>
      </c>
      <c r="N2526" s="11">
        <v>120</v>
      </c>
      <c r="O2526" s="11">
        <v>120</v>
      </c>
      <c r="P2526" s="11">
        <v>120</v>
      </c>
      <c r="Q2526" s="11">
        <v>0</v>
      </c>
      <c r="R2526" s="11">
        <v>120</v>
      </c>
      <c r="S2526" s="11">
        <v>120</v>
      </c>
      <c r="T2526" s="11">
        <v>0</v>
      </c>
      <c r="U2526" s="11">
        <v>2</v>
      </c>
      <c r="V2526" s="11">
        <v>1</v>
      </c>
      <c r="W2526" s="11">
        <v>4</v>
      </c>
      <c r="X2526" s="11">
        <v>0</v>
      </c>
      <c r="Y2526" s="11">
        <v>2</v>
      </c>
      <c r="Z2526" s="11">
        <v>1</v>
      </c>
      <c r="AA2526" s="12" t="s">
        <v>32958</v>
      </c>
      <c r="AB2526" s="17" t="str">
        <f t="shared" si="235"/>
        <v>Programme: BA History and International Relations with Employment Experience - Cornwall</v>
      </c>
      <c r="AC2526" s="17">
        <f t="shared" si="236"/>
        <v>2</v>
      </c>
      <c r="AD2526" s="17">
        <f t="shared" si="237"/>
        <v>3</v>
      </c>
      <c r="AE2526" s="17">
        <f t="shared" si="238"/>
        <v>4</v>
      </c>
      <c r="AF2526" s="17" t="str">
        <f t="shared" si="239"/>
        <v/>
      </c>
      <c r="AG2526" s="17" cm="1">
        <f t="array" ref="AG2526">IFERROR(IF(J2526="Level",INDEX($M2526:$S2526,AC2526+1),INDEX($M2526:$S2526,AC2526)),"")</f>
        <v>120</v>
      </c>
      <c r="AH2526" s="17" cm="1">
        <f t="array" ref="AH2526">IFERROR(IF(J2526="Level",INDEX($M2526:$S2526,AD2526+1),INDEX($M2526:$S2526,AD2526)),"")</f>
        <v>120</v>
      </c>
      <c r="AI2526" s="17" cm="1">
        <f t="array" ref="AI2526">IFERROR(INDEX($M2526:$S2526,AE2526),"")</f>
        <v>120</v>
      </c>
      <c r="AJ2526" s="17" t="str" cm="1">
        <f t="array" ref="AJ2526">IFERROR(INDEX($M2526:$S2526,AF2526),"")</f>
        <v/>
      </c>
      <c r="AK2526" s="17" cm="1">
        <f t="array" ref="AK2526">IFERROR(IF(J2526="Level",INDEX($T2526:$Z2526,AC2526+1),INDEX($T2526:$Z2526,AC2526)),"")</f>
        <v>2</v>
      </c>
      <c r="AL2526" s="17" cm="1">
        <f t="array" ref="AL2526">IFERROR(IF(J2526="Level",INDEX($T2526:$Z2526,AD2526+1),INDEX($T2526:$Z2526,AD2526)),"")</f>
        <v>1</v>
      </c>
      <c r="AM2526" s="17" cm="1">
        <f t="array" ref="AM2526">IFERROR(INDEX($T2526:$Z2526,AE2526),"")</f>
        <v>4</v>
      </c>
      <c r="AN2526" s="17" t="str" cm="1">
        <f t="array" ref="AN2526">IFERROR(INDEX($T2526:$Z2526,AF2526),"")</f>
        <v/>
      </c>
    </row>
    <row r="2527" spans="1:40" ht="25.5" x14ac:dyDescent="0.2">
      <c r="A2527" s="17" t="str">
        <f t="shared" si="234"/>
        <v>BA History and International Relations with Employment Experience Abroad - Cornwall: UFA4HPSHPSCM</v>
      </c>
      <c r="B2527" s="11" t="s">
        <v>1534</v>
      </c>
      <c r="C2527" s="11" t="s">
        <v>31936</v>
      </c>
      <c r="D2527" s="11" t="s">
        <v>1535</v>
      </c>
      <c r="E2527" s="11" t="s">
        <v>206</v>
      </c>
      <c r="F2527" s="11" t="s">
        <v>76</v>
      </c>
      <c r="G2527" s="11" t="s">
        <v>32712</v>
      </c>
      <c r="H2527" s="11" t="s">
        <v>77</v>
      </c>
      <c r="I2527" s="11">
        <v>3</v>
      </c>
      <c r="J2527" s="11" t="s">
        <v>78</v>
      </c>
      <c r="K2527" s="11" t="s">
        <v>32713</v>
      </c>
      <c r="L2527" s="11">
        <v>120</v>
      </c>
      <c r="M2527" s="11">
        <v>0</v>
      </c>
      <c r="N2527" s="11">
        <v>120</v>
      </c>
      <c r="O2527" s="11">
        <v>120</v>
      </c>
      <c r="P2527" s="11">
        <v>120</v>
      </c>
      <c r="Q2527" s="11">
        <v>0</v>
      </c>
      <c r="R2527" s="11">
        <v>120</v>
      </c>
      <c r="S2527" s="11">
        <v>120</v>
      </c>
      <c r="T2527" s="11">
        <v>0</v>
      </c>
      <c r="U2527" s="11">
        <v>2</v>
      </c>
      <c r="V2527" s="11">
        <v>1</v>
      </c>
      <c r="W2527" s="11">
        <v>4</v>
      </c>
      <c r="X2527" s="11">
        <v>0</v>
      </c>
      <c r="Y2527" s="11">
        <v>2</v>
      </c>
      <c r="Z2527" s="11">
        <v>1</v>
      </c>
      <c r="AA2527" s="12" t="s">
        <v>32958</v>
      </c>
      <c r="AB2527" s="17" t="str">
        <f t="shared" si="235"/>
        <v>Programme: BA History and International Relations with Employment Experience Abroad - Cornwall</v>
      </c>
      <c r="AC2527" s="17">
        <f t="shared" si="236"/>
        <v>2</v>
      </c>
      <c r="AD2527" s="17">
        <f t="shared" si="237"/>
        <v>3</v>
      </c>
      <c r="AE2527" s="17">
        <f t="shared" si="238"/>
        <v>4</v>
      </c>
      <c r="AF2527" s="17" t="str">
        <f t="shared" si="239"/>
        <v/>
      </c>
      <c r="AG2527" s="17" cm="1">
        <f t="array" ref="AG2527">IFERROR(IF(J2527="Level",INDEX($M2527:$S2527,AC2527+1),INDEX($M2527:$S2527,AC2527)),"")</f>
        <v>120</v>
      </c>
      <c r="AH2527" s="17" cm="1">
        <f t="array" ref="AH2527">IFERROR(IF(J2527="Level",INDEX($M2527:$S2527,AD2527+1),INDEX($M2527:$S2527,AD2527)),"")</f>
        <v>120</v>
      </c>
      <c r="AI2527" s="17" cm="1">
        <f t="array" ref="AI2527">IFERROR(INDEX($M2527:$S2527,AE2527),"")</f>
        <v>120</v>
      </c>
      <c r="AJ2527" s="17" t="str" cm="1">
        <f t="array" ref="AJ2527">IFERROR(INDEX($M2527:$S2527,AF2527),"")</f>
        <v/>
      </c>
      <c r="AK2527" s="17" cm="1">
        <f t="array" ref="AK2527">IFERROR(IF(J2527="Level",INDEX($T2527:$Z2527,AC2527+1),INDEX($T2527:$Z2527,AC2527)),"")</f>
        <v>2</v>
      </c>
      <c r="AL2527" s="17" cm="1">
        <f t="array" ref="AL2527">IFERROR(IF(J2527="Level",INDEX($T2527:$Z2527,AD2527+1),INDEX($T2527:$Z2527,AD2527)),"")</f>
        <v>1</v>
      </c>
      <c r="AM2527" s="17" cm="1">
        <f t="array" ref="AM2527">IFERROR(INDEX($T2527:$Z2527,AE2527),"")</f>
        <v>4</v>
      </c>
      <c r="AN2527" s="17" t="str" cm="1">
        <f t="array" ref="AN2527">IFERROR(INDEX($T2527:$Z2527,AF2527),"")</f>
        <v/>
      </c>
    </row>
    <row r="2528" spans="1:40" x14ac:dyDescent="0.2">
      <c r="A2528" s="17" t="str">
        <f t="shared" si="234"/>
        <v>BA History and Business with Study Abroad - Cornwall: UFA4HPSSBECA</v>
      </c>
      <c r="B2528" s="11" t="s">
        <v>1549</v>
      </c>
      <c r="C2528" s="11" t="s">
        <v>31936</v>
      </c>
      <c r="D2528" s="11" t="s">
        <v>1550</v>
      </c>
      <c r="E2528" s="11" t="s">
        <v>206</v>
      </c>
      <c r="F2528" s="11" t="s">
        <v>76</v>
      </c>
      <c r="G2528" s="11" t="s">
        <v>32712</v>
      </c>
      <c r="H2528" s="11" t="s">
        <v>77</v>
      </c>
      <c r="I2528" s="11">
        <v>3</v>
      </c>
      <c r="J2528" s="11" t="s">
        <v>78</v>
      </c>
      <c r="K2528" s="11" t="s">
        <v>32713</v>
      </c>
      <c r="L2528" s="11">
        <v>120</v>
      </c>
      <c r="M2528" s="11">
        <v>0</v>
      </c>
      <c r="N2528" s="11">
        <v>120</v>
      </c>
      <c r="O2528" s="11">
        <v>120</v>
      </c>
      <c r="P2528" s="11">
        <v>120</v>
      </c>
      <c r="Q2528" s="11">
        <v>0</v>
      </c>
      <c r="R2528" s="11">
        <v>120</v>
      </c>
      <c r="S2528" s="11">
        <v>120</v>
      </c>
      <c r="T2528" s="11">
        <v>0</v>
      </c>
      <c r="U2528" s="11">
        <v>2</v>
      </c>
      <c r="V2528" s="11">
        <v>1</v>
      </c>
      <c r="W2528" s="11">
        <v>4</v>
      </c>
      <c r="X2528" s="11">
        <v>0</v>
      </c>
      <c r="Y2528" s="11">
        <v>2</v>
      </c>
      <c r="Z2528" s="11">
        <v>1</v>
      </c>
      <c r="AA2528" s="12" t="s">
        <v>32958</v>
      </c>
      <c r="AB2528" s="17" t="str">
        <f t="shared" si="235"/>
        <v>Programme: BA History and Business with Study Abroad - Cornwall</v>
      </c>
      <c r="AC2528" s="17">
        <f t="shared" si="236"/>
        <v>2</v>
      </c>
      <c r="AD2528" s="17">
        <f t="shared" si="237"/>
        <v>3</v>
      </c>
      <c r="AE2528" s="17">
        <f t="shared" si="238"/>
        <v>4</v>
      </c>
      <c r="AF2528" s="17" t="str">
        <f t="shared" si="239"/>
        <v/>
      </c>
      <c r="AG2528" s="17" cm="1">
        <f t="array" ref="AG2528">IFERROR(IF(J2528="Level",INDEX($M2528:$S2528,AC2528+1),INDEX($M2528:$S2528,AC2528)),"")</f>
        <v>120</v>
      </c>
      <c r="AH2528" s="17" cm="1">
        <f t="array" ref="AH2528">IFERROR(IF(J2528="Level",INDEX($M2528:$S2528,AD2528+1),INDEX($M2528:$S2528,AD2528)),"")</f>
        <v>120</v>
      </c>
      <c r="AI2528" s="17" cm="1">
        <f t="array" ref="AI2528">IFERROR(INDEX($M2528:$S2528,AE2528),"")</f>
        <v>120</v>
      </c>
      <c r="AJ2528" s="17" t="str" cm="1">
        <f t="array" ref="AJ2528">IFERROR(INDEX($M2528:$S2528,AF2528),"")</f>
        <v/>
      </c>
      <c r="AK2528" s="17" cm="1">
        <f t="array" ref="AK2528">IFERROR(IF(J2528="Level",INDEX($T2528:$Z2528,AC2528+1),INDEX($T2528:$Z2528,AC2528)),"")</f>
        <v>2</v>
      </c>
      <c r="AL2528" s="17" cm="1">
        <f t="array" ref="AL2528">IFERROR(IF(J2528="Level",INDEX($T2528:$Z2528,AD2528+1),INDEX($T2528:$Z2528,AD2528)),"")</f>
        <v>1</v>
      </c>
      <c r="AM2528" s="17" cm="1">
        <f t="array" ref="AM2528">IFERROR(INDEX($T2528:$Z2528,AE2528),"")</f>
        <v>4</v>
      </c>
      <c r="AN2528" s="17" t="str" cm="1">
        <f t="array" ref="AN2528">IFERROR(INDEX($T2528:$Z2528,AF2528),"")</f>
        <v/>
      </c>
    </row>
    <row r="2529" spans="1:40" ht="25.5" x14ac:dyDescent="0.2">
      <c r="A2529" s="17" t="str">
        <f t="shared" si="234"/>
        <v>BA History and Business with Employment Experience - Cornwall: UFA4HPSSBECB</v>
      </c>
      <c r="B2529" s="11" t="s">
        <v>1551</v>
      </c>
      <c r="C2529" s="11" t="s">
        <v>31936</v>
      </c>
      <c r="D2529" s="11" t="s">
        <v>1552</v>
      </c>
      <c r="E2529" s="11" t="s">
        <v>206</v>
      </c>
      <c r="F2529" s="11" t="s">
        <v>76</v>
      </c>
      <c r="G2529" s="11" t="s">
        <v>32712</v>
      </c>
      <c r="H2529" s="11" t="s">
        <v>77</v>
      </c>
      <c r="I2529" s="11">
        <v>3</v>
      </c>
      <c r="J2529" s="11" t="s">
        <v>78</v>
      </c>
      <c r="K2529" s="11" t="s">
        <v>32713</v>
      </c>
      <c r="L2529" s="11">
        <v>120</v>
      </c>
      <c r="M2529" s="11">
        <v>0</v>
      </c>
      <c r="N2529" s="11">
        <v>120</v>
      </c>
      <c r="O2529" s="11">
        <v>120</v>
      </c>
      <c r="P2529" s="11">
        <v>120</v>
      </c>
      <c r="Q2529" s="11">
        <v>0</v>
      </c>
      <c r="R2529" s="11">
        <v>120</v>
      </c>
      <c r="S2529" s="11">
        <v>120</v>
      </c>
      <c r="T2529" s="11">
        <v>0</v>
      </c>
      <c r="U2529" s="11">
        <v>2</v>
      </c>
      <c r="V2529" s="11">
        <v>1</v>
      </c>
      <c r="W2529" s="11">
        <v>4</v>
      </c>
      <c r="X2529" s="11">
        <v>0</v>
      </c>
      <c r="Y2529" s="11">
        <v>2</v>
      </c>
      <c r="Z2529" s="11">
        <v>1</v>
      </c>
      <c r="AA2529" s="12" t="s">
        <v>32958</v>
      </c>
      <c r="AB2529" s="17" t="str">
        <f t="shared" si="235"/>
        <v>Programme: BA History and Business with Employment Experience - Cornwall</v>
      </c>
      <c r="AC2529" s="17">
        <f t="shared" si="236"/>
        <v>2</v>
      </c>
      <c r="AD2529" s="17">
        <f t="shared" si="237"/>
        <v>3</v>
      </c>
      <c r="AE2529" s="17">
        <f t="shared" si="238"/>
        <v>4</v>
      </c>
      <c r="AF2529" s="17" t="str">
        <f t="shared" si="239"/>
        <v/>
      </c>
      <c r="AG2529" s="17" cm="1">
        <f t="array" ref="AG2529">IFERROR(IF(J2529="Level",INDEX($M2529:$S2529,AC2529+1),INDEX($M2529:$S2529,AC2529)),"")</f>
        <v>120</v>
      </c>
      <c r="AH2529" s="17" cm="1">
        <f t="array" ref="AH2529">IFERROR(IF(J2529="Level",INDEX($M2529:$S2529,AD2529+1),INDEX($M2529:$S2529,AD2529)),"")</f>
        <v>120</v>
      </c>
      <c r="AI2529" s="17" cm="1">
        <f t="array" ref="AI2529">IFERROR(INDEX($M2529:$S2529,AE2529),"")</f>
        <v>120</v>
      </c>
      <c r="AJ2529" s="17" t="str" cm="1">
        <f t="array" ref="AJ2529">IFERROR(INDEX($M2529:$S2529,AF2529),"")</f>
        <v/>
      </c>
      <c r="AK2529" s="17" cm="1">
        <f t="array" ref="AK2529">IFERROR(IF(J2529="Level",INDEX($T2529:$Z2529,AC2529+1),INDEX($T2529:$Z2529,AC2529)),"")</f>
        <v>2</v>
      </c>
      <c r="AL2529" s="17" cm="1">
        <f t="array" ref="AL2529">IFERROR(IF(J2529="Level",INDEX($T2529:$Z2529,AD2529+1),INDEX($T2529:$Z2529,AD2529)),"")</f>
        <v>1</v>
      </c>
      <c r="AM2529" s="17" cm="1">
        <f t="array" ref="AM2529">IFERROR(INDEX($T2529:$Z2529,AE2529),"")</f>
        <v>4</v>
      </c>
      <c r="AN2529" s="17" t="str" cm="1">
        <f t="array" ref="AN2529">IFERROR(INDEX($T2529:$Z2529,AF2529),"")</f>
        <v/>
      </c>
    </row>
    <row r="2530" spans="1:40" ht="25.5" x14ac:dyDescent="0.2">
      <c r="A2530" s="17" t="str">
        <f t="shared" si="234"/>
        <v>BA History and Business with Employment Experience Abroad - Cornwall: UFA4HPSSBECC</v>
      </c>
      <c r="B2530" s="11" t="s">
        <v>1553</v>
      </c>
      <c r="C2530" s="11" t="s">
        <v>31936</v>
      </c>
      <c r="D2530" s="11" t="s">
        <v>1554</v>
      </c>
      <c r="E2530" s="11" t="s">
        <v>206</v>
      </c>
      <c r="F2530" s="11" t="s">
        <v>76</v>
      </c>
      <c r="G2530" s="11" t="s">
        <v>32712</v>
      </c>
      <c r="H2530" s="11" t="s">
        <v>77</v>
      </c>
      <c r="I2530" s="11">
        <v>3</v>
      </c>
      <c r="J2530" s="11" t="s">
        <v>78</v>
      </c>
      <c r="K2530" s="11" t="s">
        <v>32713</v>
      </c>
      <c r="L2530" s="11">
        <v>120</v>
      </c>
      <c r="M2530" s="11">
        <v>0</v>
      </c>
      <c r="N2530" s="11">
        <v>120</v>
      </c>
      <c r="O2530" s="11">
        <v>120</v>
      </c>
      <c r="P2530" s="11">
        <v>120</v>
      </c>
      <c r="Q2530" s="11">
        <v>0</v>
      </c>
      <c r="R2530" s="11">
        <v>120</v>
      </c>
      <c r="S2530" s="11">
        <v>120</v>
      </c>
      <c r="T2530" s="11">
        <v>0</v>
      </c>
      <c r="U2530" s="11">
        <v>2</v>
      </c>
      <c r="V2530" s="11">
        <v>1</v>
      </c>
      <c r="W2530" s="11">
        <v>4</v>
      </c>
      <c r="X2530" s="11">
        <v>0</v>
      </c>
      <c r="Y2530" s="11">
        <v>2</v>
      </c>
      <c r="Z2530" s="11">
        <v>1</v>
      </c>
      <c r="AA2530" s="12" t="s">
        <v>32958</v>
      </c>
      <c r="AB2530" s="17" t="str">
        <f t="shared" si="235"/>
        <v>Programme: BA History and Business with Employment Experience Abroad - Cornwall</v>
      </c>
      <c r="AC2530" s="17">
        <f t="shared" si="236"/>
        <v>2</v>
      </c>
      <c r="AD2530" s="17">
        <f t="shared" si="237"/>
        <v>3</v>
      </c>
      <c r="AE2530" s="17">
        <f t="shared" si="238"/>
        <v>4</v>
      </c>
      <c r="AF2530" s="17" t="str">
        <f t="shared" si="239"/>
        <v/>
      </c>
      <c r="AG2530" s="17" cm="1">
        <f t="array" ref="AG2530">IFERROR(IF(J2530="Level",INDEX($M2530:$S2530,AC2530+1),INDEX($M2530:$S2530,AC2530)),"")</f>
        <v>120</v>
      </c>
      <c r="AH2530" s="17" cm="1">
        <f t="array" ref="AH2530">IFERROR(IF(J2530="Level",INDEX($M2530:$S2530,AD2530+1),INDEX($M2530:$S2530,AD2530)),"")</f>
        <v>120</v>
      </c>
      <c r="AI2530" s="17" cm="1">
        <f t="array" ref="AI2530">IFERROR(INDEX($M2530:$S2530,AE2530),"")</f>
        <v>120</v>
      </c>
      <c r="AJ2530" s="17" t="str" cm="1">
        <f t="array" ref="AJ2530">IFERROR(INDEX($M2530:$S2530,AF2530),"")</f>
        <v/>
      </c>
      <c r="AK2530" s="17" cm="1">
        <f t="array" ref="AK2530">IFERROR(IF(J2530="Level",INDEX($T2530:$Z2530,AC2530+1),INDEX($T2530:$Z2530,AC2530)),"")</f>
        <v>2</v>
      </c>
      <c r="AL2530" s="17" cm="1">
        <f t="array" ref="AL2530">IFERROR(IF(J2530="Level",INDEX($T2530:$Z2530,AD2530+1),INDEX($T2530:$Z2530,AD2530)),"")</f>
        <v>1</v>
      </c>
      <c r="AM2530" s="17" cm="1">
        <f t="array" ref="AM2530">IFERROR(INDEX($T2530:$Z2530,AE2530),"")</f>
        <v>4</v>
      </c>
      <c r="AN2530" s="17" t="str" cm="1">
        <f t="array" ref="AN2530">IFERROR(INDEX($T2530:$Z2530,AF2530),"")</f>
        <v/>
      </c>
    </row>
    <row r="2531" spans="1:40" ht="25.5" x14ac:dyDescent="0.2">
      <c r="A2531" s="17" t="str">
        <f t="shared" si="234"/>
        <v>BA History and Ancient History with Employment Experience: UFA4HPSCTH04</v>
      </c>
      <c r="B2531" s="11" t="s">
        <v>1402</v>
      </c>
      <c r="C2531" s="11" t="s">
        <v>31936</v>
      </c>
      <c r="D2531" s="11" t="s">
        <v>1403</v>
      </c>
      <c r="E2531" s="11" t="s">
        <v>217</v>
      </c>
      <c r="F2531" s="11" t="s">
        <v>76</v>
      </c>
      <c r="G2531" s="11" t="s">
        <v>32712</v>
      </c>
      <c r="H2531" s="11" t="s">
        <v>77</v>
      </c>
      <c r="I2531" s="11">
        <v>3</v>
      </c>
      <c r="J2531" s="11" t="s">
        <v>78</v>
      </c>
      <c r="K2531" s="11" t="s">
        <v>32713</v>
      </c>
      <c r="L2531" s="11">
        <v>120</v>
      </c>
      <c r="M2531" s="11">
        <v>0</v>
      </c>
      <c r="N2531" s="11">
        <v>120</v>
      </c>
      <c r="O2531" s="11">
        <v>120</v>
      </c>
      <c r="P2531" s="11">
        <v>120</v>
      </c>
      <c r="Q2531" s="11">
        <v>0</v>
      </c>
      <c r="R2531" s="11">
        <v>120</v>
      </c>
      <c r="S2531" s="11">
        <v>120</v>
      </c>
      <c r="T2531" s="11">
        <v>0</v>
      </c>
      <c r="U2531" s="11">
        <v>2</v>
      </c>
      <c r="V2531" s="11">
        <v>1</v>
      </c>
      <c r="W2531" s="11">
        <v>4</v>
      </c>
      <c r="X2531" s="11">
        <v>0</v>
      </c>
      <c r="Y2531" s="11">
        <v>2</v>
      </c>
      <c r="Z2531" s="11">
        <v>1</v>
      </c>
      <c r="AA2531" s="12" t="s">
        <v>32958</v>
      </c>
      <c r="AB2531" s="17" t="str">
        <f t="shared" si="235"/>
        <v>Programme: BA History and Ancient History with Employment Experience</v>
      </c>
      <c r="AC2531" s="17">
        <f t="shared" si="236"/>
        <v>2</v>
      </c>
      <c r="AD2531" s="17">
        <f t="shared" si="237"/>
        <v>3</v>
      </c>
      <c r="AE2531" s="17">
        <f t="shared" si="238"/>
        <v>4</v>
      </c>
      <c r="AF2531" s="17" t="str">
        <f t="shared" si="239"/>
        <v/>
      </c>
      <c r="AG2531" s="17" cm="1">
        <f t="array" ref="AG2531">IFERROR(IF(J2531="Level",INDEX($M2531:$S2531,AC2531+1),INDEX($M2531:$S2531,AC2531)),"")</f>
        <v>120</v>
      </c>
      <c r="AH2531" s="17" cm="1">
        <f t="array" ref="AH2531">IFERROR(IF(J2531="Level",INDEX($M2531:$S2531,AD2531+1),INDEX($M2531:$S2531,AD2531)),"")</f>
        <v>120</v>
      </c>
      <c r="AI2531" s="17" cm="1">
        <f t="array" ref="AI2531">IFERROR(INDEX($M2531:$S2531,AE2531),"")</f>
        <v>120</v>
      </c>
      <c r="AJ2531" s="17" t="str" cm="1">
        <f t="array" ref="AJ2531">IFERROR(INDEX($M2531:$S2531,AF2531),"")</f>
        <v/>
      </c>
      <c r="AK2531" s="17" cm="1">
        <f t="array" ref="AK2531">IFERROR(IF(J2531="Level",INDEX($T2531:$Z2531,AC2531+1),INDEX($T2531:$Z2531,AC2531)),"")</f>
        <v>2</v>
      </c>
      <c r="AL2531" s="17" cm="1">
        <f t="array" ref="AL2531">IFERROR(IF(J2531="Level",INDEX($T2531:$Z2531,AD2531+1),INDEX($T2531:$Z2531,AD2531)),"")</f>
        <v>1</v>
      </c>
      <c r="AM2531" s="17" cm="1">
        <f t="array" ref="AM2531">IFERROR(INDEX($T2531:$Z2531,AE2531),"")</f>
        <v>4</v>
      </c>
      <c r="AN2531" s="17" t="str" cm="1">
        <f t="array" ref="AN2531">IFERROR(INDEX($T2531:$Z2531,AF2531),"")</f>
        <v/>
      </c>
    </row>
    <row r="2532" spans="1:40" ht="25.5" x14ac:dyDescent="0.2">
      <c r="A2532" s="17" t="str">
        <f t="shared" si="234"/>
        <v>BA History and Ancient History with Employment Experience Abroad: UFA4HPSCTH05</v>
      </c>
      <c r="B2532" s="11" t="s">
        <v>1404</v>
      </c>
      <c r="C2532" s="11" t="s">
        <v>31936</v>
      </c>
      <c r="D2532" s="11" t="s">
        <v>1405</v>
      </c>
      <c r="E2532" s="11" t="s">
        <v>217</v>
      </c>
      <c r="F2532" s="11" t="s">
        <v>76</v>
      </c>
      <c r="G2532" s="11" t="s">
        <v>32712</v>
      </c>
      <c r="H2532" s="11" t="s">
        <v>77</v>
      </c>
      <c r="I2532" s="11">
        <v>3</v>
      </c>
      <c r="J2532" s="11" t="s">
        <v>78</v>
      </c>
      <c r="K2532" s="11" t="s">
        <v>32713</v>
      </c>
      <c r="L2532" s="11">
        <v>120</v>
      </c>
      <c r="M2532" s="11">
        <v>0</v>
      </c>
      <c r="N2532" s="11">
        <v>120</v>
      </c>
      <c r="O2532" s="11">
        <v>120</v>
      </c>
      <c r="P2532" s="11">
        <v>120</v>
      </c>
      <c r="Q2532" s="11">
        <v>0</v>
      </c>
      <c r="R2532" s="11">
        <v>120</v>
      </c>
      <c r="S2532" s="11">
        <v>120</v>
      </c>
      <c r="T2532" s="11">
        <v>0</v>
      </c>
      <c r="U2532" s="11">
        <v>2</v>
      </c>
      <c r="V2532" s="11">
        <v>1</v>
      </c>
      <c r="W2532" s="11">
        <v>4</v>
      </c>
      <c r="X2532" s="11">
        <v>0</v>
      </c>
      <c r="Y2532" s="11">
        <v>2</v>
      </c>
      <c r="Z2532" s="11">
        <v>1</v>
      </c>
      <c r="AA2532" s="12" t="s">
        <v>32958</v>
      </c>
      <c r="AB2532" s="17" t="str">
        <f t="shared" si="235"/>
        <v>Programme: BA History and Ancient History with Employment Experience Abroad</v>
      </c>
      <c r="AC2532" s="17">
        <f t="shared" si="236"/>
        <v>2</v>
      </c>
      <c r="AD2532" s="17">
        <f t="shared" si="237"/>
        <v>3</v>
      </c>
      <c r="AE2532" s="17">
        <f t="shared" si="238"/>
        <v>4</v>
      </c>
      <c r="AF2532" s="17" t="str">
        <f t="shared" si="239"/>
        <v/>
      </c>
      <c r="AG2532" s="17" cm="1">
        <f t="array" ref="AG2532">IFERROR(IF(J2532="Level",INDEX($M2532:$S2532,AC2532+1),INDEX($M2532:$S2532,AC2532)),"")</f>
        <v>120</v>
      </c>
      <c r="AH2532" s="17" cm="1">
        <f t="array" ref="AH2532">IFERROR(IF(J2532="Level",INDEX($M2532:$S2532,AD2532+1),INDEX($M2532:$S2532,AD2532)),"")</f>
        <v>120</v>
      </c>
      <c r="AI2532" s="17" cm="1">
        <f t="array" ref="AI2532">IFERROR(INDEX($M2532:$S2532,AE2532),"")</f>
        <v>120</v>
      </c>
      <c r="AJ2532" s="17" t="str" cm="1">
        <f t="array" ref="AJ2532">IFERROR(INDEX($M2532:$S2532,AF2532),"")</f>
        <v/>
      </c>
      <c r="AK2532" s="17" cm="1">
        <f t="array" ref="AK2532">IFERROR(IF(J2532="Level",INDEX($T2532:$Z2532,AC2532+1),INDEX($T2532:$Z2532,AC2532)),"")</f>
        <v>2</v>
      </c>
      <c r="AL2532" s="17" cm="1">
        <f t="array" ref="AL2532">IFERROR(IF(J2532="Level",INDEX($T2532:$Z2532,AD2532+1),INDEX($T2532:$Z2532,AD2532)),"")</f>
        <v>1</v>
      </c>
      <c r="AM2532" s="17" cm="1">
        <f t="array" ref="AM2532">IFERROR(INDEX($T2532:$Z2532,AE2532),"")</f>
        <v>4</v>
      </c>
      <c r="AN2532" s="17" t="str" cm="1">
        <f t="array" ref="AN2532">IFERROR(INDEX($T2532:$Z2532,AF2532),"")</f>
        <v/>
      </c>
    </row>
    <row r="2533" spans="1:40" x14ac:dyDescent="0.2">
      <c r="A2533" s="17" t="str">
        <f t="shared" si="234"/>
        <v>BA History and Ancient History with Study Abroad: UFA4HPSCTH08</v>
      </c>
      <c r="B2533" s="11" t="s">
        <v>32093</v>
      </c>
      <c r="C2533" s="11" t="s">
        <v>31936</v>
      </c>
      <c r="D2533" s="11" t="s">
        <v>1430</v>
      </c>
      <c r="E2533" s="11" t="s">
        <v>217</v>
      </c>
      <c r="F2533" s="11" t="s">
        <v>76</v>
      </c>
      <c r="G2533" s="11" t="s">
        <v>32712</v>
      </c>
      <c r="H2533" s="11" t="s">
        <v>77</v>
      </c>
      <c r="I2533" s="11">
        <v>3</v>
      </c>
      <c r="J2533" s="11" t="s">
        <v>78</v>
      </c>
      <c r="K2533" s="11" t="s">
        <v>32713</v>
      </c>
      <c r="L2533" s="11">
        <v>120</v>
      </c>
      <c r="M2533" s="11">
        <v>0</v>
      </c>
      <c r="N2533" s="11">
        <v>120</v>
      </c>
      <c r="O2533" s="11">
        <v>120</v>
      </c>
      <c r="P2533" s="11">
        <v>120</v>
      </c>
      <c r="Q2533" s="11">
        <v>0</v>
      </c>
      <c r="R2533" s="11">
        <v>120</v>
      </c>
      <c r="S2533" s="11">
        <v>120</v>
      </c>
      <c r="T2533" s="11">
        <v>0</v>
      </c>
      <c r="U2533" s="11">
        <v>2</v>
      </c>
      <c r="V2533" s="11">
        <v>1</v>
      </c>
      <c r="W2533" s="11">
        <v>4</v>
      </c>
      <c r="X2533" s="11">
        <v>0</v>
      </c>
      <c r="Y2533" s="11">
        <v>2</v>
      </c>
      <c r="Z2533" s="11">
        <v>1</v>
      </c>
      <c r="AA2533" s="12" t="s">
        <v>32958</v>
      </c>
      <c r="AB2533" s="17" t="str">
        <f t="shared" si="235"/>
        <v>Programme: BA History and Ancient History with Study Abroad</v>
      </c>
      <c r="AC2533" s="17">
        <f t="shared" si="236"/>
        <v>2</v>
      </c>
      <c r="AD2533" s="17">
        <f t="shared" si="237"/>
        <v>3</v>
      </c>
      <c r="AE2533" s="17">
        <f t="shared" si="238"/>
        <v>4</v>
      </c>
      <c r="AF2533" s="17" t="str">
        <f t="shared" si="239"/>
        <v/>
      </c>
      <c r="AG2533" s="17" cm="1">
        <f t="array" ref="AG2533">IFERROR(IF(J2533="Level",INDEX($M2533:$S2533,AC2533+1),INDEX($M2533:$S2533,AC2533)),"")</f>
        <v>120</v>
      </c>
      <c r="AH2533" s="17" cm="1">
        <f t="array" ref="AH2533">IFERROR(IF(J2533="Level",INDEX($M2533:$S2533,AD2533+1),INDEX($M2533:$S2533,AD2533)),"")</f>
        <v>120</v>
      </c>
      <c r="AI2533" s="17" cm="1">
        <f t="array" ref="AI2533">IFERROR(INDEX($M2533:$S2533,AE2533),"")</f>
        <v>120</v>
      </c>
      <c r="AJ2533" s="17" t="str" cm="1">
        <f t="array" ref="AJ2533">IFERROR(INDEX($M2533:$S2533,AF2533),"")</f>
        <v/>
      </c>
      <c r="AK2533" s="17" cm="1">
        <f t="array" ref="AK2533">IFERROR(IF(J2533="Level",INDEX($T2533:$Z2533,AC2533+1),INDEX($T2533:$Z2533,AC2533)),"")</f>
        <v>2</v>
      </c>
      <c r="AL2533" s="17" cm="1">
        <f t="array" ref="AL2533">IFERROR(IF(J2533="Level",INDEX($T2533:$Z2533,AD2533+1),INDEX($T2533:$Z2533,AD2533)),"")</f>
        <v>1</v>
      </c>
      <c r="AM2533" s="17" cm="1">
        <f t="array" ref="AM2533">IFERROR(INDEX($T2533:$Z2533,AE2533),"")</f>
        <v>4</v>
      </c>
      <c r="AN2533" s="17" t="str" cm="1">
        <f t="array" ref="AN2533">IFERROR(INDEX($T2533:$Z2533,AF2533),"")</f>
        <v/>
      </c>
    </row>
    <row r="2534" spans="1:40" ht="25.5" x14ac:dyDescent="0.2">
      <c r="A2534" s="17" t="str">
        <f t="shared" si="234"/>
        <v>BA History and Ancient History with Employment Experience: UFA4HPSCTH09</v>
      </c>
      <c r="B2534" s="11" t="s">
        <v>32095</v>
      </c>
      <c r="C2534" s="11" t="s">
        <v>31936</v>
      </c>
      <c r="D2534" s="11" t="s">
        <v>1403</v>
      </c>
      <c r="E2534" s="11" t="s">
        <v>217</v>
      </c>
      <c r="F2534" s="11" t="s">
        <v>76</v>
      </c>
      <c r="G2534" s="11" t="s">
        <v>32712</v>
      </c>
      <c r="H2534" s="11" t="s">
        <v>77</v>
      </c>
      <c r="I2534" s="11">
        <v>3</v>
      </c>
      <c r="J2534" s="11" t="s">
        <v>78</v>
      </c>
      <c r="K2534" s="11" t="s">
        <v>32713</v>
      </c>
      <c r="L2534" s="11">
        <v>120</v>
      </c>
      <c r="M2534" s="11">
        <v>0</v>
      </c>
      <c r="N2534" s="11">
        <v>120</v>
      </c>
      <c r="O2534" s="11">
        <v>120</v>
      </c>
      <c r="P2534" s="11">
        <v>120</v>
      </c>
      <c r="Q2534" s="11">
        <v>0</v>
      </c>
      <c r="R2534" s="11">
        <v>120</v>
      </c>
      <c r="S2534" s="11">
        <v>120</v>
      </c>
      <c r="T2534" s="11">
        <v>0</v>
      </c>
      <c r="U2534" s="11">
        <v>2</v>
      </c>
      <c r="V2534" s="11">
        <v>1</v>
      </c>
      <c r="W2534" s="11">
        <v>4</v>
      </c>
      <c r="X2534" s="11">
        <v>0</v>
      </c>
      <c r="Y2534" s="11">
        <v>2</v>
      </c>
      <c r="Z2534" s="11">
        <v>1</v>
      </c>
      <c r="AA2534" s="12" t="s">
        <v>32958</v>
      </c>
      <c r="AB2534" s="17" t="str">
        <f t="shared" si="235"/>
        <v>Programme: BA History and Ancient History with Employment Experience</v>
      </c>
      <c r="AC2534" s="17">
        <f t="shared" si="236"/>
        <v>2</v>
      </c>
      <c r="AD2534" s="17">
        <f t="shared" si="237"/>
        <v>3</v>
      </c>
      <c r="AE2534" s="17">
        <f t="shared" si="238"/>
        <v>4</v>
      </c>
      <c r="AF2534" s="17" t="str">
        <f t="shared" si="239"/>
        <v/>
      </c>
      <c r="AG2534" s="17" cm="1">
        <f t="array" ref="AG2534">IFERROR(IF(J2534="Level",INDEX($M2534:$S2534,AC2534+1),INDEX($M2534:$S2534,AC2534)),"")</f>
        <v>120</v>
      </c>
      <c r="AH2534" s="17" cm="1">
        <f t="array" ref="AH2534">IFERROR(IF(J2534="Level",INDEX($M2534:$S2534,AD2534+1),INDEX($M2534:$S2534,AD2534)),"")</f>
        <v>120</v>
      </c>
      <c r="AI2534" s="17" cm="1">
        <f t="array" ref="AI2534">IFERROR(INDEX($M2534:$S2534,AE2534),"")</f>
        <v>120</v>
      </c>
      <c r="AJ2534" s="17" t="str" cm="1">
        <f t="array" ref="AJ2534">IFERROR(INDEX($M2534:$S2534,AF2534),"")</f>
        <v/>
      </c>
      <c r="AK2534" s="17" cm="1">
        <f t="array" ref="AK2534">IFERROR(IF(J2534="Level",INDEX($T2534:$Z2534,AC2534+1),INDEX($T2534:$Z2534,AC2534)),"")</f>
        <v>2</v>
      </c>
      <c r="AL2534" s="17" cm="1">
        <f t="array" ref="AL2534">IFERROR(IF(J2534="Level",INDEX($T2534:$Z2534,AD2534+1),INDEX($T2534:$Z2534,AD2534)),"")</f>
        <v>1</v>
      </c>
      <c r="AM2534" s="17" cm="1">
        <f t="array" ref="AM2534">IFERROR(INDEX($T2534:$Z2534,AE2534),"")</f>
        <v>4</v>
      </c>
      <c r="AN2534" s="17" t="str" cm="1">
        <f t="array" ref="AN2534">IFERROR(INDEX($T2534:$Z2534,AF2534),"")</f>
        <v/>
      </c>
    </row>
    <row r="2535" spans="1:40" ht="25.5" x14ac:dyDescent="0.2">
      <c r="A2535" s="17" t="str">
        <f t="shared" si="234"/>
        <v>BA History and Ancient History with Employment Experience Abroad: UFA4HPSCTH10</v>
      </c>
      <c r="B2535" s="11" t="s">
        <v>32094</v>
      </c>
      <c r="C2535" s="11" t="s">
        <v>31936</v>
      </c>
      <c r="D2535" s="11" t="s">
        <v>1405</v>
      </c>
      <c r="E2535" s="11" t="s">
        <v>217</v>
      </c>
      <c r="F2535" s="11" t="s">
        <v>76</v>
      </c>
      <c r="G2535" s="11" t="s">
        <v>32712</v>
      </c>
      <c r="H2535" s="11" t="s">
        <v>77</v>
      </c>
      <c r="I2535" s="11">
        <v>3</v>
      </c>
      <c r="J2535" s="11" t="s">
        <v>78</v>
      </c>
      <c r="K2535" s="11" t="s">
        <v>32713</v>
      </c>
      <c r="L2535" s="11">
        <v>120</v>
      </c>
      <c r="M2535" s="11">
        <v>0</v>
      </c>
      <c r="N2535" s="11">
        <v>120</v>
      </c>
      <c r="O2535" s="11">
        <v>120</v>
      </c>
      <c r="P2535" s="11">
        <v>120</v>
      </c>
      <c r="Q2535" s="11">
        <v>0</v>
      </c>
      <c r="R2535" s="11">
        <v>120</v>
      </c>
      <c r="S2535" s="11">
        <v>120</v>
      </c>
      <c r="T2535" s="11">
        <v>0</v>
      </c>
      <c r="U2535" s="11">
        <v>2</v>
      </c>
      <c r="V2535" s="11">
        <v>1</v>
      </c>
      <c r="W2535" s="11">
        <v>4</v>
      </c>
      <c r="X2535" s="11">
        <v>0</v>
      </c>
      <c r="Y2535" s="11">
        <v>2</v>
      </c>
      <c r="Z2535" s="11">
        <v>1</v>
      </c>
      <c r="AA2535" s="12" t="s">
        <v>32958</v>
      </c>
      <c r="AB2535" s="17" t="str">
        <f t="shared" si="235"/>
        <v>Programme: BA History and Ancient History with Employment Experience Abroad</v>
      </c>
      <c r="AC2535" s="17">
        <f t="shared" si="236"/>
        <v>2</v>
      </c>
      <c r="AD2535" s="17">
        <f t="shared" si="237"/>
        <v>3</v>
      </c>
      <c r="AE2535" s="17">
        <f t="shared" si="238"/>
        <v>4</v>
      </c>
      <c r="AF2535" s="17" t="str">
        <f t="shared" si="239"/>
        <v/>
      </c>
      <c r="AG2535" s="17" cm="1">
        <f t="array" ref="AG2535">IFERROR(IF(J2535="Level",INDEX($M2535:$S2535,AC2535+1),INDEX($M2535:$S2535,AC2535)),"")</f>
        <v>120</v>
      </c>
      <c r="AH2535" s="17" cm="1">
        <f t="array" ref="AH2535">IFERROR(IF(J2535="Level",INDEX($M2535:$S2535,AD2535+1),INDEX($M2535:$S2535,AD2535)),"")</f>
        <v>120</v>
      </c>
      <c r="AI2535" s="17" cm="1">
        <f t="array" ref="AI2535">IFERROR(INDEX($M2535:$S2535,AE2535),"")</f>
        <v>120</v>
      </c>
      <c r="AJ2535" s="17" t="str" cm="1">
        <f t="array" ref="AJ2535">IFERROR(INDEX($M2535:$S2535,AF2535),"")</f>
        <v/>
      </c>
      <c r="AK2535" s="17" cm="1">
        <f t="array" ref="AK2535">IFERROR(IF(J2535="Level",INDEX($T2535:$Z2535,AC2535+1),INDEX($T2535:$Z2535,AC2535)),"")</f>
        <v>2</v>
      </c>
      <c r="AL2535" s="17" cm="1">
        <f t="array" ref="AL2535">IFERROR(IF(J2535="Level",INDEX($T2535:$Z2535,AD2535+1),INDEX($T2535:$Z2535,AD2535)),"")</f>
        <v>1</v>
      </c>
      <c r="AM2535" s="17" cm="1">
        <f t="array" ref="AM2535">IFERROR(INDEX($T2535:$Z2535,AE2535),"")</f>
        <v>4</v>
      </c>
      <c r="AN2535" s="17" t="str" cm="1">
        <f t="array" ref="AN2535">IFERROR(INDEX($T2535:$Z2535,AF2535),"")</f>
        <v/>
      </c>
    </row>
    <row r="2536" spans="1:40" x14ac:dyDescent="0.2">
      <c r="A2536" s="17" t="str">
        <f t="shared" si="234"/>
        <v>BA History and Archaeology with Study Abroad: UFA4HPSGOA03</v>
      </c>
      <c r="B2536" s="11" t="s">
        <v>1417</v>
      </c>
      <c r="C2536" s="11" t="s">
        <v>31936</v>
      </c>
      <c r="D2536" s="11" t="s">
        <v>1418</v>
      </c>
      <c r="E2536" s="11" t="s">
        <v>217</v>
      </c>
      <c r="F2536" s="11" t="s">
        <v>76</v>
      </c>
      <c r="G2536" s="11" t="s">
        <v>32712</v>
      </c>
      <c r="H2536" s="11" t="s">
        <v>77</v>
      </c>
      <c r="I2536" s="11">
        <v>3</v>
      </c>
      <c r="J2536" s="11" t="s">
        <v>78</v>
      </c>
      <c r="K2536" s="11" t="s">
        <v>32713</v>
      </c>
      <c r="L2536" s="11">
        <v>120</v>
      </c>
      <c r="M2536" s="11">
        <v>0</v>
      </c>
      <c r="N2536" s="11">
        <v>120</v>
      </c>
      <c r="O2536" s="11">
        <v>120</v>
      </c>
      <c r="P2536" s="11">
        <v>120</v>
      </c>
      <c r="Q2536" s="11">
        <v>0</v>
      </c>
      <c r="R2536" s="11">
        <v>120</v>
      </c>
      <c r="S2536" s="11">
        <v>120</v>
      </c>
      <c r="T2536" s="11">
        <v>0</v>
      </c>
      <c r="U2536" s="11">
        <v>2</v>
      </c>
      <c r="V2536" s="11">
        <v>1</v>
      </c>
      <c r="W2536" s="11">
        <v>4</v>
      </c>
      <c r="X2536" s="11">
        <v>0</v>
      </c>
      <c r="Y2536" s="11">
        <v>2</v>
      </c>
      <c r="Z2536" s="11">
        <v>1</v>
      </c>
      <c r="AA2536" s="12" t="s">
        <v>32958</v>
      </c>
      <c r="AB2536" s="17" t="str">
        <f t="shared" si="235"/>
        <v>Programme: BA History and Archaeology with Study Abroad</v>
      </c>
      <c r="AC2536" s="17">
        <f t="shared" si="236"/>
        <v>2</v>
      </c>
      <c r="AD2536" s="17">
        <f t="shared" si="237"/>
        <v>3</v>
      </c>
      <c r="AE2536" s="17">
        <f t="shared" si="238"/>
        <v>4</v>
      </c>
      <c r="AF2536" s="17" t="str">
        <f t="shared" si="239"/>
        <v/>
      </c>
      <c r="AG2536" s="17" cm="1">
        <f t="array" ref="AG2536">IFERROR(IF(J2536="Level",INDEX($M2536:$S2536,AC2536+1),INDEX($M2536:$S2536,AC2536)),"")</f>
        <v>120</v>
      </c>
      <c r="AH2536" s="17" cm="1">
        <f t="array" ref="AH2536">IFERROR(IF(J2536="Level",INDEX($M2536:$S2536,AD2536+1),INDEX($M2536:$S2536,AD2536)),"")</f>
        <v>120</v>
      </c>
      <c r="AI2536" s="17" cm="1">
        <f t="array" ref="AI2536">IFERROR(INDEX($M2536:$S2536,AE2536),"")</f>
        <v>120</v>
      </c>
      <c r="AJ2536" s="17" t="str" cm="1">
        <f t="array" ref="AJ2536">IFERROR(INDEX($M2536:$S2536,AF2536),"")</f>
        <v/>
      </c>
      <c r="AK2536" s="17" cm="1">
        <f t="array" ref="AK2536">IFERROR(IF(J2536="Level",INDEX($T2536:$Z2536,AC2536+1),INDEX($T2536:$Z2536,AC2536)),"")</f>
        <v>2</v>
      </c>
      <c r="AL2536" s="17" cm="1">
        <f t="array" ref="AL2536">IFERROR(IF(J2536="Level",INDEX($T2536:$Z2536,AD2536+1),INDEX($T2536:$Z2536,AD2536)),"")</f>
        <v>1</v>
      </c>
      <c r="AM2536" s="17" cm="1">
        <f t="array" ref="AM2536">IFERROR(INDEX($T2536:$Z2536,AE2536),"")</f>
        <v>4</v>
      </c>
      <c r="AN2536" s="17" t="str" cm="1">
        <f t="array" ref="AN2536">IFERROR(INDEX($T2536:$Z2536,AF2536),"")</f>
        <v/>
      </c>
    </row>
    <row r="2537" spans="1:40" x14ac:dyDescent="0.2">
      <c r="A2537" s="17" t="str">
        <f t="shared" si="234"/>
        <v>BA History and Ancient History with Study Abroad: UFA4HPSHPS26</v>
      </c>
      <c r="B2537" s="11" t="s">
        <v>1429</v>
      </c>
      <c r="C2537" s="11" t="s">
        <v>31936</v>
      </c>
      <c r="D2537" s="11" t="s">
        <v>1430</v>
      </c>
      <c r="E2537" s="11" t="s">
        <v>217</v>
      </c>
      <c r="F2537" s="11" t="s">
        <v>76</v>
      </c>
      <c r="G2537" s="11" t="s">
        <v>32712</v>
      </c>
      <c r="H2537" s="11" t="s">
        <v>77</v>
      </c>
      <c r="I2537" s="11">
        <v>3</v>
      </c>
      <c r="J2537" s="11" t="s">
        <v>78</v>
      </c>
      <c r="K2537" s="11" t="s">
        <v>32713</v>
      </c>
      <c r="L2537" s="11">
        <v>120</v>
      </c>
      <c r="M2537" s="11">
        <v>0</v>
      </c>
      <c r="N2537" s="11">
        <v>120</v>
      </c>
      <c r="O2537" s="11">
        <v>120</v>
      </c>
      <c r="P2537" s="11">
        <v>120</v>
      </c>
      <c r="Q2537" s="11">
        <v>0</v>
      </c>
      <c r="R2537" s="11">
        <v>120</v>
      </c>
      <c r="S2537" s="11">
        <v>120</v>
      </c>
      <c r="T2537" s="11">
        <v>0</v>
      </c>
      <c r="U2537" s="11">
        <v>2</v>
      </c>
      <c r="V2537" s="11">
        <v>1</v>
      </c>
      <c r="W2537" s="11">
        <v>4</v>
      </c>
      <c r="X2537" s="11">
        <v>0</v>
      </c>
      <c r="Y2537" s="11">
        <v>2</v>
      </c>
      <c r="Z2537" s="11">
        <v>1</v>
      </c>
      <c r="AA2537" s="12" t="s">
        <v>32958</v>
      </c>
      <c r="AB2537" s="17" t="str">
        <f t="shared" si="235"/>
        <v>Programme: BA History and Ancient History with Study Abroad</v>
      </c>
      <c r="AC2537" s="17">
        <f t="shared" si="236"/>
        <v>2</v>
      </c>
      <c r="AD2537" s="17">
        <f t="shared" si="237"/>
        <v>3</v>
      </c>
      <c r="AE2537" s="17">
        <f t="shared" si="238"/>
        <v>4</v>
      </c>
      <c r="AF2537" s="17" t="str">
        <f t="shared" si="239"/>
        <v/>
      </c>
      <c r="AG2537" s="17" cm="1">
        <f t="array" ref="AG2537">IFERROR(IF(J2537="Level",INDEX($M2537:$S2537,AC2537+1),INDEX($M2537:$S2537,AC2537)),"")</f>
        <v>120</v>
      </c>
      <c r="AH2537" s="17" cm="1">
        <f t="array" ref="AH2537">IFERROR(IF(J2537="Level",INDEX($M2537:$S2537,AD2537+1),INDEX($M2537:$S2537,AD2537)),"")</f>
        <v>120</v>
      </c>
      <c r="AI2537" s="17" cm="1">
        <f t="array" ref="AI2537">IFERROR(INDEX($M2537:$S2537,AE2537),"")</f>
        <v>120</v>
      </c>
      <c r="AJ2537" s="17" t="str" cm="1">
        <f t="array" ref="AJ2537">IFERROR(INDEX($M2537:$S2537,AF2537),"")</f>
        <v/>
      </c>
      <c r="AK2537" s="17" cm="1">
        <f t="array" ref="AK2537">IFERROR(IF(J2537="Level",INDEX($T2537:$Z2537,AC2537+1),INDEX($T2537:$Z2537,AC2537)),"")</f>
        <v>2</v>
      </c>
      <c r="AL2537" s="17" cm="1">
        <f t="array" ref="AL2537">IFERROR(IF(J2537="Level",INDEX($T2537:$Z2537,AD2537+1),INDEX($T2537:$Z2537,AD2537)),"")</f>
        <v>1</v>
      </c>
      <c r="AM2537" s="17" cm="1">
        <f t="array" ref="AM2537">IFERROR(INDEX($T2537:$Z2537,AE2537),"")</f>
        <v>4</v>
      </c>
      <c r="AN2537" s="17" t="str" cm="1">
        <f t="array" ref="AN2537">IFERROR(INDEX($T2537:$Z2537,AF2537),"")</f>
        <v/>
      </c>
    </row>
    <row r="2538" spans="1:40" x14ac:dyDescent="0.2">
      <c r="A2538" s="17" t="str">
        <f t="shared" si="234"/>
        <v>BA History and International Relations with Study Abroad: UFA4HPSHPS27</v>
      </c>
      <c r="B2538" s="11" t="s">
        <v>1431</v>
      </c>
      <c r="C2538" s="11" t="s">
        <v>31936</v>
      </c>
      <c r="D2538" s="11" t="s">
        <v>1432</v>
      </c>
      <c r="E2538" s="11" t="s">
        <v>217</v>
      </c>
      <c r="F2538" s="11" t="s">
        <v>76</v>
      </c>
      <c r="G2538" s="11" t="s">
        <v>32712</v>
      </c>
      <c r="H2538" s="11" t="s">
        <v>77</v>
      </c>
      <c r="I2538" s="11">
        <v>3</v>
      </c>
      <c r="J2538" s="11" t="s">
        <v>78</v>
      </c>
      <c r="K2538" s="11" t="s">
        <v>32713</v>
      </c>
      <c r="L2538" s="11">
        <v>120</v>
      </c>
      <c r="M2538" s="11">
        <v>0</v>
      </c>
      <c r="N2538" s="11">
        <v>120</v>
      </c>
      <c r="O2538" s="11">
        <v>120</v>
      </c>
      <c r="P2538" s="11">
        <v>120</v>
      </c>
      <c r="Q2538" s="11">
        <v>0</v>
      </c>
      <c r="R2538" s="11">
        <v>120</v>
      </c>
      <c r="S2538" s="11">
        <v>120</v>
      </c>
      <c r="T2538" s="11">
        <v>0</v>
      </c>
      <c r="U2538" s="11">
        <v>2</v>
      </c>
      <c r="V2538" s="11">
        <v>1</v>
      </c>
      <c r="W2538" s="11">
        <v>4</v>
      </c>
      <c r="X2538" s="11">
        <v>0</v>
      </c>
      <c r="Y2538" s="11">
        <v>2</v>
      </c>
      <c r="Z2538" s="11">
        <v>1</v>
      </c>
      <c r="AA2538" s="12" t="s">
        <v>32958</v>
      </c>
      <c r="AB2538" s="17" t="str">
        <f t="shared" si="235"/>
        <v>Programme: BA History and International Relations with Study Abroad</v>
      </c>
      <c r="AC2538" s="17">
        <f t="shared" si="236"/>
        <v>2</v>
      </c>
      <c r="AD2538" s="17">
        <f t="shared" si="237"/>
        <v>3</v>
      </c>
      <c r="AE2538" s="17">
        <f t="shared" si="238"/>
        <v>4</v>
      </c>
      <c r="AF2538" s="17" t="str">
        <f t="shared" si="239"/>
        <v/>
      </c>
      <c r="AG2538" s="17" cm="1">
        <f t="array" ref="AG2538">IFERROR(IF(J2538="Level",INDEX($M2538:$S2538,AC2538+1),INDEX($M2538:$S2538,AC2538)),"")</f>
        <v>120</v>
      </c>
      <c r="AH2538" s="17" cm="1">
        <f t="array" ref="AH2538">IFERROR(IF(J2538="Level",INDEX($M2538:$S2538,AD2538+1),INDEX($M2538:$S2538,AD2538)),"")</f>
        <v>120</v>
      </c>
      <c r="AI2538" s="17" cm="1">
        <f t="array" ref="AI2538">IFERROR(INDEX($M2538:$S2538,AE2538),"")</f>
        <v>120</v>
      </c>
      <c r="AJ2538" s="17" t="str" cm="1">
        <f t="array" ref="AJ2538">IFERROR(INDEX($M2538:$S2538,AF2538),"")</f>
        <v/>
      </c>
      <c r="AK2538" s="17" cm="1">
        <f t="array" ref="AK2538">IFERROR(IF(J2538="Level",INDEX($T2538:$Z2538,AC2538+1),INDEX($T2538:$Z2538,AC2538)),"")</f>
        <v>2</v>
      </c>
      <c r="AL2538" s="17" cm="1">
        <f t="array" ref="AL2538">IFERROR(IF(J2538="Level",INDEX($T2538:$Z2538,AD2538+1),INDEX($T2538:$Z2538,AD2538)),"")</f>
        <v>1</v>
      </c>
      <c r="AM2538" s="17" cm="1">
        <f t="array" ref="AM2538">IFERROR(INDEX($T2538:$Z2538,AE2538),"")</f>
        <v>4</v>
      </c>
      <c r="AN2538" s="17" t="str" cm="1">
        <f t="array" ref="AN2538">IFERROR(INDEX($T2538:$Z2538,AF2538),"")</f>
        <v/>
      </c>
    </row>
    <row r="2539" spans="1:40" x14ac:dyDescent="0.2">
      <c r="A2539" s="17" t="str">
        <f t="shared" si="234"/>
        <v>BA History with Study Abroad: UFA4HPSHPS31</v>
      </c>
      <c r="B2539" s="11" t="s">
        <v>1435</v>
      </c>
      <c r="C2539" s="11" t="s">
        <v>31936</v>
      </c>
      <c r="D2539" s="11" t="s">
        <v>1436</v>
      </c>
      <c r="E2539" s="11" t="s">
        <v>217</v>
      </c>
      <c r="F2539" s="11" t="s">
        <v>76</v>
      </c>
      <c r="G2539" s="11" t="s">
        <v>32712</v>
      </c>
      <c r="H2539" s="11" t="s">
        <v>77</v>
      </c>
      <c r="I2539" s="11">
        <v>3</v>
      </c>
      <c r="J2539" s="11" t="s">
        <v>78</v>
      </c>
      <c r="K2539" s="11" t="s">
        <v>32713</v>
      </c>
      <c r="L2539" s="11">
        <v>120</v>
      </c>
      <c r="M2539" s="11">
        <v>0</v>
      </c>
      <c r="N2539" s="11">
        <v>120</v>
      </c>
      <c r="O2539" s="11">
        <v>120</v>
      </c>
      <c r="P2539" s="11">
        <v>120</v>
      </c>
      <c r="Q2539" s="11">
        <v>0</v>
      </c>
      <c r="R2539" s="11">
        <v>120</v>
      </c>
      <c r="S2539" s="11">
        <v>120</v>
      </c>
      <c r="T2539" s="11">
        <v>0</v>
      </c>
      <c r="U2539" s="11">
        <v>2</v>
      </c>
      <c r="V2539" s="11">
        <v>1</v>
      </c>
      <c r="W2539" s="11">
        <v>4</v>
      </c>
      <c r="X2539" s="11">
        <v>0</v>
      </c>
      <c r="Y2539" s="11">
        <v>2</v>
      </c>
      <c r="Z2539" s="11">
        <v>1</v>
      </c>
      <c r="AA2539" s="12" t="s">
        <v>32958</v>
      </c>
      <c r="AB2539" s="17" t="str">
        <f t="shared" si="235"/>
        <v>Programme: BA History with Study Abroad</v>
      </c>
      <c r="AC2539" s="17">
        <f t="shared" si="236"/>
        <v>2</v>
      </c>
      <c r="AD2539" s="17">
        <f t="shared" si="237"/>
        <v>3</v>
      </c>
      <c r="AE2539" s="17">
        <f t="shared" si="238"/>
        <v>4</v>
      </c>
      <c r="AF2539" s="17" t="str">
        <f t="shared" si="239"/>
        <v/>
      </c>
      <c r="AG2539" s="17" cm="1">
        <f t="array" ref="AG2539">IFERROR(IF(J2539="Level",INDEX($M2539:$S2539,AC2539+1),INDEX($M2539:$S2539,AC2539)),"")</f>
        <v>120</v>
      </c>
      <c r="AH2539" s="17" cm="1">
        <f t="array" ref="AH2539">IFERROR(IF(J2539="Level",INDEX($M2539:$S2539,AD2539+1),INDEX($M2539:$S2539,AD2539)),"")</f>
        <v>120</v>
      </c>
      <c r="AI2539" s="17" cm="1">
        <f t="array" ref="AI2539">IFERROR(INDEX($M2539:$S2539,AE2539),"")</f>
        <v>120</v>
      </c>
      <c r="AJ2539" s="17" t="str" cm="1">
        <f t="array" ref="AJ2539">IFERROR(INDEX($M2539:$S2539,AF2539),"")</f>
        <v/>
      </c>
      <c r="AK2539" s="17" cm="1">
        <f t="array" ref="AK2539">IFERROR(IF(J2539="Level",INDEX($T2539:$Z2539,AC2539+1),INDEX($T2539:$Z2539,AC2539)),"")</f>
        <v>2</v>
      </c>
      <c r="AL2539" s="17" cm="1">
        <f t="array" ref="AL2539">IFERROR(IF(J2539="Level",INDEX($T2539:$Z2539,AD2539+1),INDEX($T2539:$Z2539,AD2539)),"")</f>
        <v>1</v>
      </c>
      <c r="AM2539" s="17" cm="1">
        <f t="array" ref="AM2539">IFERROR(INDEX($T2539:$Z2539,AE2539),"")</f>
        <v>4</v>
      </c>
      <c r="AN2539" s="17" t="str" cm="1">
        <f t="array" ref="AN2539">IFERROR(INDEX($T2539:$Z2539,AF2539),"")</f>
        <v/>
      </c>
    </row>
    <row r="2540" spans="1:40" x14ac:dyDescent="0.2">
      <c r="A2540" s="17" t="str">
        <f t="shared" si="234"/>
        <v>BA History with Employment Experience: UFA4HPSHPS46</v>
      </c>
      <c r="B2540" s="11" t="s">
        <v>1458</v>
      </c>
      <c r="C2540" s="11" t="s">
        <v>31936</v>
      </c>
      <c r="D2540" s="11" t="s">
        <v>1459</v>
      </c>
      <c r="E2540" s="11" t="s">
        <v>217</v>
      </c>
      <c r="F2540" s="11" t="s">
        <v>76</v>
      </c>
      <c r="G2540" s="11" t="s">
        <v>32712</v>
      </c>
      <c r="H2540" s="11" t="s">
        <v>77</v>
      </c>
      <c r="I2540" s="11">
        <v>3</v>
      </c>
      <c r="J2540" s="11" t="s">
        <v>78</v>
      </c>
      <c r="K2540" s="11" t="s">
        <v>32713</v>
      </c>
      <c r="L2540" s="11">
        <v>120</v>
      </c>
      <c r="M2540" s="11">
        <v>0</v>
      </c>
      <c r="N2540" s="11">
        <v>120</v>
      </c>
      <c r="O2540" s="11">
        <v>120</v>
      </c>
      <c r="P2540" s="11">
        <v>120</v>
      </c>
      <c r="Q2540" s="11">
        <v>0</v>
      </c>
      <c r="R2540" s="11">
        <v>120</v>
      </c>
      <c r="S2540" s="11">
        <v>120</v>
      </c>
      <c r="T2540" s="11">
        <v>0</v>
      </c>
      <c r="U2540" s="11">
        <v>2</v>
      </c>
      <c r="V2540" s="11">
        <v>1</v>
      </c>
      <c r="W2540" s="11">
        <v>4</v>
      </c>
      <c r="X2540" s="11">
        <v>0</v>
      </c>
      <c r="Y2540" s="11">
        <v>2</v>
      </c>
      <c r="Z2540" s="11">
        <v>1</v>
      </c>
      <c r="AA2540" s="12" t="s">
        <v>32958</v>
      </c>
      <c r="AB2540" s="17" t="str">
        <f t="shared" si="235"/>
        <v>Programme: BA History with Employment Experience</v>
      </c>
      <c r="AC2540" s="17">
        <f t="shared" si="236"/>
        <v>2</v>
      </c>
      <c r="AD2540" s="17">
        <f t="shared" si="237"/>
        <v>3</v>
      </c>
      <c r="AE2540" s="17">
        <f t="shared" si="238"/>
        <v>4</v>
      </c>
      <c r="AF2540" s="17" t="str">
        <f t="shared" si="239"/>
        <v/>
      </c>
      <c r="AG2540" s="17" cm="1">
        <f t="array" ref="AG2540">IFERROR(IF(J2540="Level",INDEX($M2540:$S2540,AC2540+1),INDEX($M2540:$S2540,AC2540)),"")</f>
        <v>120</v>
      </c>
      <c r="AH2540" s="17" cm="1">
        <f t="array" ref="AH2540">IFERROR(IF(J2540="Level",INDEX($M2540:$S2540,AD2540+1),INDEX($M2540:$S2540,AD2540)),"")</f>
        <v>120</v>
      </c>
      <c r="AI2540" s="17" cm="1">
        <f t="array" ref="AI2540">IFERROR(INDEX($M2540:$S2540,AE2540),"")</f>
        <v>120</v>
      </c>
      <c r="AJ2540" s="17" t="str" cm="1">
        <f t="array" ref="AJ2540">IFERROR(INDEX($M2540:$S2540,AF2540),"")</f>
        <v/>
      </c>
      <c r="AK2540" s="17" cm="1">
        <f t="array" ref="AK2540">IFERROR(IF(J2540="Level",INDEX($T2540:$Z2540,AC2540+1),INDEX($T2540:$Z2540,AC2540)),"")</f>
        <v>2</v>
      </c>
      <c r="AL2540" s="17" cm="1">
        <f t="array" ref="AL2540">IFERROR(IF(J2540="Level",INDEX($T2540:$Z2540,AD2540+1),INDEX($T2540:$Z2540,AD2540)),"")</f>
        <v>1</v>
      </c>
      <c r="AM2540" s="17" cm="1">
        <f t="array" ref="AM2540">IFERROR(INDEX($T2540:$Z2540,AE2540),"")</f>
        <v>4</v>
      </c>
      <c r="AN2540" s="17" t="str" cm="1">
        <f t="array" ref="AN2540">IFERROR(INDEX($T2540:$Z2540,AF2540),"")</f>
        <v/>
      </c>
    </row>
    <row r="2541" spans="1:40" x14ac:dyDescent="0.2">
      <c r="A2541" s="17" t="str">
        <f t="shared" si="234"/>
        <v>BA History with Employment Experience Abroad: UFA4HPSHPS47</v>
      </c>
      <c r="B2541" s="11" t="s">
        <v>1460</v>
      </c>
      <c r="C2541" s="11" t="s">
        <v>31936</v>
      </c>
      <c r="D2541" s="11" t="s">
        <v>1461</v>
      </c>
      <c r="E2541" s="11" t="s">
        <v>217</v>
      </c>
      <c r="F2541" s="11" t="s">
        <v>76</v>
      </c>
      <c r="G2541" s="11" t="s">
        <v>32712</v>
      </c>
      <c r="H2541" s="11" t="s">
        <v>77</v>
      </c>
      <c r="I2541" s="11">
        <v>3</v>
      </c>
      <c r="J2541" s="11" t="s">
        <v>78</v>
      </c>
      <c r="K2541" s="11" t="s">
        <v>32713</v>
      </c>
      <c r="L2541" s="11">
        <v>120</v>
      </c>
      <c r="M2541" s="11">
        <v>0</v>
      </c>
      <c r="N2541" s="11">
        <v>120</v>
      </c>
      <c r="O2541" s="11">
        <v>120</v>
      </c>
      <c r="P2541" s="11">
        <v>120</v>
      </c>
      <c r="Q2541" s="11">
        <v>0</v>
      </c>
      <c r="R2541" s="11">
        <v>120</v>
      </c>
      <c r="S2541" s="11">
        <v>120</v>
      </c>
      <c r="T2541" s="11">
        <v>0</v>
      </c>
      <c r="U2541" s="11">
        <v>2</v>
      </c>
      <c r="V2541" s="11">
        <v>1</v>
      </c>
      <c r="W2541" s="11">
        <v>4</v>
      </c>
      <c r="X2541" s="11">
        <v>0</v>
      </c>
      <c r="Y2541" s="11">
        <v>2</v>
      </c>
      <c r="Z2541" s="11">
        <v>1</v>
      </c>
      <c r="AA2541" s="12" t="s">
        <v>32958</v>
      </c>
      <c r="AB2541" s="17" t="str">
        <f t="shared" si="235"/>
        <v>Programme: BA History with Employment Experience Abroad</v>
      </c>
      <c r="AC2541" s="17">
        <f t="shared" si="236"/>
        <v>2</v>
      </c>
      <c r="AD2541" s="17">
        <f t="shared" si="237"/>
        <v>3</v>
      </c>
      <c r="AE2541" s="17">
        <f t="shared" si="238"/>
        <v>4</v>
      </c>
      <c r="AF2541" s="17" t="str">
        <f t="shared" si="239"/>
        <v/>
      </c>
      <c r="AG2541" s="17" cm="1">
        <f t="array" ref="AG2541">IFERROR(IF(J2541="Level",INDEX($M2541:$S2541,AC2541+1),INDEX($M2541:$S2541,AC2541)),"")</f>
        <v>120</v>
      </c>
      <c r="AH2541" s="17" cm="1">
        <f t="array" ref="AH2541">IFERROR(IF(J2541="Level",INDEX($M2541:$S2541,AD2541+1),INDEX($M2541:$S2541,AD2541)),"")</f>
        <v>120</v>
      </c>
      <c r="AI2541" s="17" cm="1">
        <f t="array" ref="AI2541">IFERROR(INDEX($M2541:$S2541,AE2541),"")</f>
        <v>120</v>
      </c>
      <c r="AJ2541" s="17" t="str" cm="1">
        <f t="array" ref="AJ2541">IFERROR(INDEX($M2541:$S2541,AF2541),"")</f>
        <v/>
      </c>
      <c r="AK2541" s="17" cm="1">
        <f t="array" ref="AK2541">IFERROR(IF(J2541="Level",INDEX($T2541:$Z2541,AC2541+1),INDEX($T2541:$Z2541,AC2541)),"")</f>
        <v>2</v>
      </c>
      <c r="AL2541" s="17" cm="1">
        <f t="array" ref="AL2541">IFERROR(IF(J2541="Level",INDEX($T2541:$Z2541,AD2541+1),INDEX($T2541:$Z2541,AD2541)),"")</f>
        <v>1</v>
      </c>
      <c r="AM2541" s="17" cm="1">
        <f t="array" ref="AM2541">IFERROR(INDEX($T2541:$Z2541,AE2541),"")</f>
        <v>4</v>
      </c>
      <c r="AN2541" s="17" t="str" cm="1">
        <f t="array" ref="AN2541">IFERROR(INDEX($T2541:$Z2541,AF2541),"")</f>
        <v/>
      </c>
    </row>
    <row r="2542" spans="1:40" ht="25.5" x14ac:dyDescent="0.2">
      <c r="A2542" s="17" t="str">
        <f t="shared" si="234"/>
        <v>BA History and International Relations with Employment Experience: UFA4HPSHPS48</v>
      </c>
      <c r="B2542" s="11" t="s">
        <v>1462</v>
      </c>
      <c r="C2542" s="11" t="s">
        <v>31936</v>
      </c>
      <c r="D2542" s="11" t="s">
        <v>1463</v>
      </c>
      <c r="E2542" s="11" t="s">
        <v>217</v>
      </c>
      <c r="F2542" s="11" t="s">
        <v>76</v>
      </c>
      <c r="G2542" s="11" t="s">
        <v>32712</v>
      </c>
      <c r="H2542" s="11" t="s">
        <v>77</v>
      </c>
      <c r="I2542" s="11">
        <v>3</v>
      </c>
      <c r="J2542" s="11" t="s">
        <v>78</v>
      </c>
      <c r="K2542" s="11" t="s">
        <v>32713</v>
      </c>
      <c r="L2542" s="11">
        <v>120</v>
      </c>
      <c r="M2542" s="11">
        <v>0</v>
      </c>
      <c r="N2542" s="11">
        <v>120</v>
      </c>
      <c r="O2542" s="11">
        <v>120</v>
      </c>
      <c r="P2542" s="11">
        <v>120</v>
      </c>
      <c r="Q2542" s="11">
        <v>0</v>
      </c>
      <c r="R2542" s="11">
        <v>120</v>
      </c>
      <c r="S2542" s="11">
        <v>120</v>
      </c>
      <c r="T2542" s="11">
        <v>0</v>
      </c>
      <c r="U2542" s="11">
        <v>2</v>
      </c>
      <c r="V2542" s="11">
        <v>1</v>
      </c>
      <c r="W2542" s="11">
        <v>4</v>
      </c>
      <c r="X2542" s="11">
        <v>0</v>
      </c>
      <c r="Y2542" s="11">
        <v>2</v>
      </c>
      <c r="Z2542" s="11">
        <v>1</v>
      </c>
      <c r="AA2542" s="12" t="s">
        <v>32958</v>
      </c>
      <c r="AB2542" s="17" t="str">
        <f t="shared" si="235"/>
        <v>Programme: BA History and International Relations with Employment Experience</v>
      </c>
      <c r="AC2542" s="17">
        <f t="shared" si="236"/>
        <v>2</v>
      </c>
      <c r="AD2542" s="17">
        <f t="shared" si="237"/>
        <v>3</v>
      </c>
      <c r="AE2542" s="17">
        <f t="shared" si="238"/>
        <v>4</v>
      </c>
      <c r="AF2542" s="17" t="str">
        <f t="shared" si="239"/>
        <v/>
      </c>
      <c r="AG2542" s="17" cm="1">
        <f t="array" ref="AG2542">IFERROR(IF(J2542="Level",INDEX($M2542:$S2542,AC2542+1),INDEX($M2542:$S2542,AC2542)),"")</f>
        <v>120</v>
      </c>
      <c r="AH2542" s="17" cm="1">
        <f t="array" ref="AH2542">IFERROR(IF(J2542="Level",INDEX($M2542:$S2542,AD2542+1),INDEX($M2542:$S2542,AD2542)),"")</f>
        <v>120</v>
      </c>
      <c r="AI2542" s="17" cm="1">
        <f t="array" ref="AI2542">IFERROR(INDEX($M2542:$S2542,AE2542),"")</f>
        <v>120</v>
      </c>
      <c r="AJ2542" s="17" t="str" cm="1">
        <f t="array" ref="AJ2542">IFERROR(INDEX($M2542:$S2542,AF2542),"")</f>
        <v/>
      </c>
      <c r="AK2542" s="17" cm="1">
        <f t="array" ref="AK2542">IFERROR(IF(J2542="Level",INDEX($T2542:$Z2542,AC2542+1),INDEX($T2542:$Z2542,AC2542)),"")</f>
        <v>2</v>
      </c>
      <c r="AL2542" s="17" cm="1">
        <f t="array" ref="AL2542">IFERROR(IF(J2542="Level",INDEX($T2542:$Z2542,AD2542+1),INDEX($T2542:$Z2542,AD2542)),"")</f>
        <v>1</v>
      </c>
      <c r="AM2542" s="17" cm="1">
        <f t="array" ref="AM2542">IFERROR(INDEX($T2542:$Z2542,AE2542),"")</f>
        <v>4</v>
      </c>
      <c r="AN2542" s="17" t="str" cm="1">
        <f t="array" ref="AN2542">IFERROR(INDEX($T2542:$Z2542,AF2542),"")</f>
        <v/>
      </c>
    </row>
    <row r="2543" spans="1:40" x14ac:dyDescent="0.2">
      <c r="A2543" s="17" t="str">
        <f t="shared" si="234"/>
        <v>BA History and Archaeology with Employment Experience: UFA4HPSHPS50</v>
      </c>
      <c r="B2543" s="11" t="s">
        <v>1464</v>
      </c>
      <c r="C2543" s="11" t="s">
        <v>31936</v>
      </c>
      <c r="D2543" s="11" t="s">
        <v>1465</v>
      </c>
      <c r="E2543" s="11" t="s">
        <v>217</v>
      </c>
      <c r="F2543" s="11" t="s">
        <v>76</v>
      </c>
      <c r="G2543" s="11" t="s">
        <v>32712</v>
      </c>
      <c r="H2543" s="11" t="s">
        <v>77</v>
      </c>
      <c r="I2543" s="11">
        <v>3</v>
      </c>
      <c r="J2543" s="11" t="s">
        <v>78</v>
      </c>
      <c r="K2543" s="11" t="s">
        <v>32713</v>
      </c>
      <c r="L2543" s="11">
        <v>120</v>
      </c>
      <c r="M2543" s="11">
        <v>0</v>
      </c>
      <c r="N2543" s="11">
        <v>120</v>
      </c>
      <c r="O2543" s="11">
        <v>120</v>
      </c>
      <c r="P2543" s="11">
        <v>120</v>
      </c>
      <c r="Q2543" s="11">
        <v>0</v>
      </c>
      <c r="R2543" s="11">
        <v>120</v>
      </c>
      <c r="S2543" s="11">
        <v>120</v>
      </c>
      <c r="T2543" s="11">
        <v>0</v>
      </c>
      <c r="U2543" s="11">
        <v>2</v>
      </c>
      <c r="V2543" s="11">
        <v>1</v>
      </c>
      <c r="W2543" s="11">
        <v>4</v>
      </c>
      <c r="X2543" s="11">
        <v>0</v>
      </c>
      <c r="Y2543" s="11">
        <v>2</v>
      </c>
      <c r="Z2543" s="11">
        <v>1</v>
      </c>
      <c r="AA2543" s="12" t="s">
        <v>32958</v>
      </c>
      <c r="AB2543" s="17" t="str">
        <f t="shared" si="235"/>
        <v>Programme: BA History and Archaeology with Employment Experience</v>
      </c>
      <c r="AC2543" s="17">
        <f t="shared" si="236"/>
        <v>2</v>
      </c>
      <c r="AD2543" s="17">
        <f t="shared" si="237"/>
        <v>3</v>
      </c>
      <c r="AE2543" s="17">
        <f t="shared" si="238"/>
        <v>4</v>
      </c>
      <c r="AF2543" s="17" t="str">
        <f t="shared" si="239"/>
        <v/>
      </c>
      <c r="AG2543" s="17" cm="1">
        <f t="array" ref="AG2543">IFERROR(IF(J2543="Level",INDEX($M2543:$S2543,AC2543+1),INDEX($M2543:$S2543,AC2543)),"")</f>
        <v>120</v>
      </c>
      <c r="AH2543" s="17" cm="1">
        <f t="array" ref="AH2543">IFERROR(IF(J2543="Level",INDEX($M2543:$S2543,AD2543+1),INDEX($M2543:$S2543,AD2543)),"")</f>
        <v>120</v>
      </c>
      <c r="AI2543" s="17" cm="1">
        <f t="array" ref="AI2543">IFERROR(INDEX($M2543:$S2543,AE2543),"")</f>
        <v>120</v>
      </c>
      <c r="AJ2543" s="17" t="str" cm="1">
        <f t="array" ref="AJ2543">IFERROR(INDEX($M2543:$S2543,AF2543),"")</f>
        <v/>
      </c>
      <c r="AK2543" s="17" cm="1">
        <f t="array" ref="AK2543">IFERROR(IF(J2543="Level",INDEX($T2543:$Z2543,AC2543+1),INDEX($T2543:$Z2543,AC2543)),"")</f>
        <v>2</v>
      </c>
      <c r="AL2543" s="17" cm="1">
        <f t="array" ref="AL2543">IFERROR(IF(J2543="Level",INDEX($T2543:$Z2543,AD2543+1),INDEX($T2543:$Z2543,AD2543)),"")</f>
        <v>1</v>
      </c>
      <c r="AM2543" s="17" cm="1">
        <f t="array" ref="AM2543">IFERROR(INDEX($T2543:$Z2543,AE2543),"")</f>
        <v>4</v>
      </c>
      <c r="AN2543" s="17" t="str" cm="1">
        <f t="array" ref="AN2543">IFERROR(INDEX($T2543:$Z2543,AF2543),"")</f>
        <v/>
      </c>
    </row>
    <row r="2544" spans="1:40" ht="25.5" x14ac:dyDescent="0.2">
      <c r="A2544" s="17" t="str">
        <f t="shared" si="234"/>
        <v>BA History and Archaeology with Employment Experience Abroad: UFA4HPSHPS51</v>
      </c>
      <c r="B2544" s="11" t="s">
        <v>1466</v>
      </c>
      <c r="C2544" s="11" t="s">
        <v>31936</v>
      </c>
      <c r="D2544" s="11" t="s">
        <v>1467</v>
      </c>
      <c r="E2544" s="11" t="s">
        <v>217</v>
      </c>
      <c r="F2544" s="11" t="s">
        <v>76</v>
      </c>
      <c r="G2544" s="11" t="s">
        <v>32712</v>
      </c>
      <c r="H2544" s="11" t="s">
        <v>77</v>
      </c>
      <c r="I2544" s="11">
        <v>3</v>
      </c>
      <c r="J2544" s="11" t="s">
        <v>78</v>
      </c>
      <c r="K2544" s="11" t="s">
        <v>32713</v>
      </c>
      <c r="L2544" s="11">
        <v>120</v>
      </c>
      <c r="M2544" s="11">
        <v>0</v>
      </c>
      <c r="N2544" s="11">
        <v>120</v>
      </c>
      <c r="O2544" s="11">
        <v>120</v>
      </c>
      <c r="P2544" s="11">
        <v>120</v>
      </c>
      <c r="Q2544" s="11">
        <v>0</v>
      </c>
      <c r="R2544" s="11">
        <v>120</v>
      </c>
      <c r="S2544" s="11">
        <v>120</v>
      </c>
      <c r="T2544" s="11">
        <v>0</v>
      </c>
      <c r="U2544" s="11">
        <v>2</v>
      </c>
      <c r="V2544" s="11">
        <v>1</v>
      </c>
      <c r="W2544" s="11">
        <v>4</v>
      </c>
      <c r="X2544" s="11">
        <v>0</v>
      </c>
      <c r="Y2544" s="11">
        <v>2</v>
      </c>
      <c r="Z2544" s="11">
        <v>1</v>
      </c>
      <c r="AA2544" s="12" t="s">
        <v>32958</v>
      </c>
      <c r="AB2544" s="17" t="str">
        <f t="shared" si="235"/>
        <v>Programme: BA History and Archaeology with Employment Experience Abroad</v>
      </c>
      <c r="AC2544" s="17">
        <f t="shared" si="236"/>
        <v>2</v>
      </c>
      <c r="AD2544" s="17">
        <f t="shared" si="237"/>
        <v>3</v>
      </c>
      <c r="AE2544" s="17">
        <f t="shared" si="238"/>
        <v>4</v>
      </c>
      <c r="AF2544" s="17" t="str">
        <f t="shared" si="239"/>
        <v/>
      </c>
      <c r="AG2544" s="17" cm="1">
        <f t="array" ref="AG2544">IFERROR(IF(J2544="Level",INDEX($M2544:$S2544,AC2544+1),INDEX($M2544:$S2544,AC2544)),"")</f>
        <v>120</v>
      </c>
      <c r="AH2544" s="17" cm="1">
        <f t="array" ref="AH2544">IFERROR(IF(J2544="Level",INDEX($M2544:$S2544,AD2544+1),INDEX($M2544:$S2544,AD2544)),"")</f>
        <v>120</v>
      </c>
      <c r="AI2544" s="17" cm="1">
        <f t="array" ref="AI2544">IFERROR(INDEX($M2544:$S2544,AE2544),"")</f>
        <v>120</v>
      </c>
      <c r="AJ2544" s="17" t="str" cm="1">
        <f t="array" ref="AJ2544">IFERROR(INDEX($M2544:$S2544,AF2544),"")</f>
        <v/>
      </c>
      <c r="AK2544" s="17" cm="1">
        <f t="array" ref="AK2544">IFERROR(IF(J2544="Level",INDEX($T2544:$Z2544,AC2544+1),INDEX($T2544:$Z2544,AC2544)),"")</f>
        <v>2</v>
      </c>
      <c r="AL2544" s="17" cm="1">
        <f t="array" ref="AL2544">IFERROR(IF(J2544="Level",INDEX($T2544:$Z2544,AD2544+1),INDEX($T2544:$Z2544,AD2544)),"")</f>
        <v>1</v>
      </c>
      <c r="AM2544" s="17" cm="1">
        <f t="array" ref="AM2544">IFERROR(INDEX($T2544:$Z2544,AE2544),"")</f>
        <v>4</v>
      </c>
      <c r="AN2544" s="17" t="str" cm="1">
        <f t="array" ref="AN2544">IFERROR(INDEX($T2544:$Z2544,AF2544),"")</f>
        <v/>
      </c>
    </row>
    <row r="2545" spans="1:40" x14ac:dyDescent="0.2">
      <c r="A2545" s="17" t="str">
        <f t="shared" si="234"/>
        <v>BA History with Study Abroad: UFA4HPSHPS78</v>
      </c>
      <c r="B2545" s="11" t="s">
        <v>32082</v>
      </c>
      <c r="C2545" s="11" t="s">
        <v>31936</v>
      </c>
      <c r="D2545" s="11" t="s">
        <v>1436</v>
      </c>
      <c r="E2545" s="11" t="s">
        <v>217</v>
      </c>
      <c r="F2545" s="11" t="s">
        <v>76</v>
      </c>
      <c r="G2545" s="11" t="s">
        <v>32712</v>
      </c>
      <c r="H2545" s="11" t="s">
        <v>77</v>
      </c>
      <c r="I2545" s="11">
        <v>3</v>
      </c>
      <c r="J2545" s="11" t="s">
        <v>78</v>
      </c>
      <c r="K2545" s="11" t="s">
        <v>32713</v>
      </c>
      <c r="L2545" s="11">
        <v>120</v>
      </c>
      <c r="M2545" s="11">
        <v>0</v>
      </c>
      <c r="N2545" s="11">
        <v>120</v>
      </c>
      <c r="O2545" s="11">
        <v>120</v>
      </c>
      <c r="P2545" s="11">
        <v>120</v>
      </c>
      <c r="Q2545" s="11">
        <v>0</v>
      </c>
      <c r="R2545" s="11">
        <v>120</v>
      </c>
      <c r="S2545" s="11">
        <v>120</v>
      </c>
      <c r="T2545" s="11">
        <v>0</v>
      </c>
      <c r="U2545" s="11">
        <v>2</v>
      </c>
      <c r="V2545" s="11">
        <v>1</v>
      </c>
      <c r="W2545" s="11">
        <v>4</v>
      </c>
      <c r="X2545" s="11">
        <v>0</v>
      </c>
      <c r="Y2545" s="11">
        <v>2</v>
      </c>
      <c r="Z2545" s="11">
        <v>1</v>
      </c>
      <c r="AA2545" s="12" t="s">
        <v>32958</v>
      </c>
      <c r="AB2545" s="17" t="str">
        <f t="shared" si="235"/>
        <v>Programme: BA History with Study Abroad</v>
      </c>
      <c r="AC2545" s="17">
        <f t="shared" si="236"/>
        <v>2</v>
      </c>
      <c r="AD2545" s="17">
        <f t="shared" si="237"/>
        <v>3</v>
      </c>
      <c r="AE2545" s="17">
        <f t="shared" si="238"/>
        <v>4</v>
      </c>
      <c r="AF2545" s="17" t="str">
        <f t="shared" si="239"/>
        <v/>
      </c>
      <c r="AG2545" s="17" cm="1">
        <f t="array" ref="AG2545">IFERROR(IF(J2545="Level",INDEX($M2545:$S2545,AC2545+1),INDEX($M2545:$S2545,AC2545)),"")</f>
        <v>120</v>
      </c>
      <c r="AH2545" s="17" cm="1">
        <f t="array" ref="AH2545">IFERROR(IF(J2545="Level",INDEX($M2545:$S2545,AD2545+1),INDEX($M2545:$S2545,AD2545)),"")</f>
        <v>120</v>
      </c>
      <c r="AI2545" s="17" cm="1">
        <f t="array" ref="AI2545">IFERROR(INDEX($M2545:$S2545,AE2545),"")</f>
        <v>120</v>
      </c>
      <c r="AJ2545" s="17" t="str" cm="1">
        <f t="array" ref="AJ2545">IFERROR(INDEX($M2545:$S2545,AF2545),"")</f>
        <v/>
      </c>
      <c r="AK2545" s="17" cm="1">
        <f t="array" ref="AK2545">IFERROR(IF(J2545="Level",INDEX($T2545:$Z2545,AC2545+1),INDEX($T2545:$Z2545,AC2545)),"")</f>
        <v>2</v>
      </c>
      <c r="AL2545" s="17" cm="1">
        <f t="array" ref="AL2545">IFERROR(IF(J2545="Level",INDEX($T2545:$Z2545,AD2545+1),INDEX($T2545:$Z2545,AD2545)),"")</f>
        <v>1</v>
      </c>
      <c r="AM2545" s="17" cm="1">
        <f t="array" ref="AM2545">IFERROR(INDEX($T2545:$Z2545,AE2545),"")</f>
        <v>4</v>
      </c>
      <c r="AN2545" s="17" t="str" cm="1">
        <f t="array" ref="AN2545">IFERROR(INDEX($T2545:$Z2545,AF2545),"")</f>
        <v/>
      </c>
    </row>
    <row r="2546" spans="1:40" x14ac:dyDescent="0.2">
      <c r="A2546" s="17" t="str">
        <f t="shared" si="234"/>
        <v>BA History with Employment Experience: UFA4HPSHPS79</v>
      </c>
      <c r="B2546" s="11" t="s">
        <v>32084</v>
      </c>
      <c r="C2546" s="11" t="s">
        <v>31936</v>
      </c>
      <c r="D2546" s="11" t="s">
        <v>1459</v>
      </c>
      <c r="E2546" s="11" t="s">
        <v>217</v>
      </c>
      <c r="F2546" s="11" t="s">
        <v>76</v>
      </c>
      <c r="G2546" s="11" t="s">
        <v>32712</v>
      </c>
      <c r="H2546" s="11" t="s">
        <v>77</v>
      </c>
      <c r="I2546" s="11">
        <v>3</v>
      </c>
      <c r="J2546" s="11" t="s">
        <v>78</v>
      </c>
      <c r="K2546" s="11" t="s">
        <v>32713</v>
      </c>
      <c r="L2546" s="11">
        <v>120</v>
      </c>
      <c r="M2546" s="11">
        <v>0</v>
      </c>
      <c r="N2546" s="11">
        <v>120</v>
      </c>
      <c r="O2546" s="11">
        <v>120</v>
      </c>
      <c r="P2546" s="11">
        <v>120</v>
      </c>
      <c r="Q2546" s="11">
        <v>0</v>
      </c>
      <c r="R2546" s="11">
        <v>120</v>
      </c>
      <c r="S2546" s="11">
        <v>120</v>
      </c>
      <c r="T2546" s="11">
        <v>0</v>
      </c>
      <c r="U2546" s="11">
        <v>2</v>
      </c>
      <c r="V2546" s="11">
        <v>1</v>
      </c>
      <c r="W2546" s="11">
        <v>4</v>
      </c>
      <c r="X2546" s="11">
        <v>0</v>
      </c>
      <c r="Y2546" s="11">
        <v>2</v>
      </c>
      <c r="Z2546" s="11">
        <v>1</v>
      </c>
      <c r="AA2546" s="12" t="s">
        <v>32958</v>
      </c>
      <c r="AB2546" s="17" t="str">
        <f t="shared" si="235"/>
        <v>Programme: BA History with Employment Experience</v>
      </c>
      <c r="AC2546" s="17">
        <f t="shared" si="236"/>
        <v>2</v>
      </c>
      <c r="AD2546" s="17">
        <f t="shared" si="237"/>
        <v>3</v>
      </c>
      <c r="AE2546" s="17">
        <f t="shared" si="238"/>
        <v>4</v>
      </c>
      <c r="AF2546" s="17" t="str">
        <f t="shared" si="239"/>
        <v/>
      </c>
      <c r="AG2546" s="17" cm="1">
        <f t="array" ref="AG2546">IFERROR(IF(J2546="Level",INDEX($M2546:$S2546,AC2546+1),INDEX($M2546:$S2546,AC2546)),"")</f>
        <v>120</v>
      </c>
      <c r="AH2546" s="17" cm="1">
        <f t="array" ref="AH2546">IFERROR(IF(J2546="Level",INDEX($M2546:$S2546,AD2546+1),INDEX($M2546:$S2546,AD2546)),"")</f>
        <v>120</v>
      </c>
      <c r="AI2546" s="17" cm="1">
        <f t="array" ref="AI2546">IFERROR(INDEX($M2546:$S2546,AE2546),"")</f>
        <v>120</v>
      </c>
      <c r="AJ2546" s="17" t="str" cm="1">
        <f t="array" ref="AJ2546">IFERROR(INDEX($M2546:$S2546,AF2546),"")</f>
        <v/>
      </c>
      <c r="AK2546" s="17" cm="1">
        <f t="array" ref="AK2546">IFERROR(IF(J2546="Level",INDEX($T2546:$Z2546,AC2546+1),INDEX($T2546:$Z2546,AC2546)),"")</f>
        <v>2</v>
      </c>
      <c r="AL2546" s="17" cm="1">
        <f t="array" ref="AL2546">IFERROR(IF(J2546="Level",INDEX($T2546:$Z2546,AD2546+1),INDEX($T2546:$Z2546,AD2546)),"")</f>
        <v>1</v>
      </c>
      <c r="AM2546" s="17" cm="1">
        <f t="array" ref="AM2546">IFERROR(INDEX($T2546:$Z2546,AE2546),"")</f>
        <v>4</v>
      </c>
      <c r="AN2546" s="17" t="str" cm="1">
        <f t="array" ref="AN2546">IFERROR(INDEX($T2546:$Z2546,AF2546),"")</f>
        <v/>
      </c>
    </row>
    <row r="2547" spans="1:40" x14ac:dyDescent="0.2">
      <c r="A2547" s="17" t="str">
        <f t="shared" si="234"/>
        <v>BA History with Employment Experience Abroad: UFA4HPSHPS80</v>
      </c>
      <c r="B2547" s="11" t="s">
        <v>32083</v>
      </c>
      <c r="C2547" s="11" t="s">
        <v>31936</v>
      </c>
      <c r="D2547" s="11" t="s">
        <v>1461</v>
      </c>
      <c r="E2547" s="11" t="s">
        <v>217</v>
      </c>
      <c r="F2547" s="11" t="s">
        <v>76</v>
      </c>
      <c r="G2547" s="11" t="s">
        <v>32712</v>
      </c>
      <c r="H2547" s="11" t="s">
        <v>77</v>
      </c>
      <c r="I2547" s="11">
        <v>3</v>
      </c>
      <c r="J2547" s="11" t="s">
        <v>78</v>
      </c>
      <c r="K2547" s="11" t="s">
        <v>32713</v>
      </c>
      <c r="L2547" s="11">
        <v>120</v>
      </c>
      <c r="M2547" s="11">
        <v>0</v>
      </c>
      <c r="N2547" s="11">
        <v>120</v>
      </c>
      <c r="O2547" s="11">
        <v>120</v>
      </c>
      <c r="P2547" s="11">
        <v>120</v>
      </c>
      <c r="Q2547" s="11">
        <v>0</v>
      </c>
      <c r="R2547" s="11">
        <v>120</v>
      </c>
      <c r="S2547" s="11">
        <v>120</v>
      </c>
      <c r="T2547" s="11">
        <v>0</v>
      </c>
      <c r="U2547" s="11">
        <v>2</v>
      </c>
      <c r="V2547" s="11">
        <v>1</v>
      </c>
      <c r="W2547" s="11">
        <v>4</v>
      </c>
      <c r="X2547" s="11">
        <v>0</v>
      </c>
      <c r="Y2547" s="11">
        <v>2</v>
      </c>
      <c r="Z2547" s="11">
        <v>1</v>
      </c>
      <c r="AA2547" s="12" t="s">
        <v>32958</v>
      </c>
      <c r="AB2547" s="17" t="str">
        <f t="shared" si="235"/>
        <v>Programme: BA History with Employment Experience Abroad</v>
      </c>
      <c r="AC2547" s="17">
        <f t="shared" si="236"/>
        <v>2</v>
      </c>
      <c r="AD2547" s="17">
        <f t="shared" si="237"/>
        <v>3</v>
      </c>
      <c r="AE2547" s="17">
        <f t="shared" si="238"/>
        <v>4</v>
      </c>
      <c r="AF2547" s="17" t="str">
        <f t="shared" si="239"/>
        <v/>
      </c>
      <c r="AG2547" s="17" cm="1">
        <f t="array" ref="AG2547">IFERROR(IF(J2547="Level",INDEX($M2547:$S2547,AC2547+1),INDEX($M2547:$S2547,AC2547)),"")</f>
        <v>120</v>
      </c>
      <c r="AH2547" s="17" cm="1">
        <f t="array" ref="AH2547">IFERROR(IF(J2547="Level",INDEX($M2547:$S2547,AD2547+1),INDEX($M2547:$S2547,AD2547)),"")</f>
        <v>120</v>
      </c>
      <c r="AI2547" s="17" cm="1">
        <f t="array" ref="AI2547">IFERROR(INDEX($M2547:$S2547,AE2547),"")</f>
        <v>120</v>
      </c>
      <c r="AJ2547" s="17" t="str" cm="1">
        <f t="array" ref="AJ2547">IFERROR(INDEX($M2547:$S2547,AF2547),"")</f>
        <v/>
      </c>
      <c r="AK2547" s="17" cm="1">
        <f t="array" ref="AK2547">IFERROR(IF(J2547="Level",INDEX($T2547:$Z2547,AC2547+1),INDEX($T2547:$Z2547,AC2547)),"")</f>
        <v>2</v>
      </c>
      <c r="AL2547" s="17" cm="1">
        <f t="array" ref="AL2547">IFERROR(IF(J2547="Level",INDEX($T2547:$Z2547,AD2547+1),INDEX($T2547:$Z2547,AD2547)),"")</f>
        <v>1</v>
      </c>
      <c r="AM2547" s="17" cm="1">
        <f t="array" ref="AM2547">IFERROR(INDEX($T2547:$Z2547,AE2547),"")</f>
        <v>4</v>
      </c>
      <c r="AN2547" s="17" t="str" cm="1">
        <f t="array" ref="AN2547">IFERROR(INDEX($T2547:$Z2547,AF2547),"")</f>
        <v/>
      </c>
    </row>
    <row r="2548" spans="1:40" x14ac:dyDescent="0.2">
      <c r="A2548" s="17" t="str">
        <f t="shared" si="234"/>
        <v>BA History and Archaeology with Study Abroad: UFA4HPSHPS81</v>
      </c>
      <c r="B2548" s="11" t="s">
        <v>32089</v>
      </c>
      <c r="C2548" s="11" t="s">
        <v>31936</v>
      </c>
      <c r="D2548" s="11" t="s">
        <v>1418</v>
      </c>
      <c r="E2548" s="11" t="s">
        <v>217</v>
      </c>
      <c r="F2548" s="11" t="s">
        <v>76</v>
      </c>
      <c r="G2548" s="11" t="s">
        <v>32712</v>
      </c>
      <c r="H2548" s="11" t="s">
        <v>77</v>
      </c>
      <c r="I2548" s="11">
        <v>3</v>
      </c>
      <c r="J2548" s="11" t="s">
        <v>78</v>
      </c>
      <c r="K2548" s="11" t="s">
        <v>32713</v>
      </c>
      <c r="L2548" s="11">
        <v>120</v>
      </c>
      <c r="M2548" s="11">
        <v>0</v>
      </c>
      <c r="N2548" s="11">
        <v>120</v>
      </c>
      <c r="O2548" s="11">
        <v>120</v>
      </c>
      <c r="P2548" s="11">
        <v>120</v>
      </c>
      <c r="Q2548" s="11">
        <v>0</v>
      </c>
      <c r="R2548" s="11">
        <v>120</v>
      </c>
      <c r="S2548" s="11">
        <v>120</v>
      </c>
      <c r="T2548" s="11">
        <v>0</v>
      </c>
      <c r="U2548" s="11">
        <v>2</v>
      </c>
      <c r="V2548" s="11">
        <v>1</v>
      </c>
      <c r="W2548" s="11">
        <v>4</v>
      </c>
      <c r="X2548" s="11">
        <v>0</v>
      </c>
      <c r="Y2548" s="11">
        <v>2</v>
      </c>
      <c r="Z2548" s="11">
        <v>1</v>
      </c>
      <c r="AA2548" s="12" t="s">
        <v>32958</v>
      </c>
      <c r="AB2548" s="17" t="str">
        <f t="shared" si="235"/>
        <v>Programme: BA History and Archaeology with Study Abroad</v>
      </c>
      <c r="AC2548" s="17">
        <f t="shared" si="236"/>
        <v>2</v>
      </c>
      <c r="AD2548" s="17">
        <f t="shared" si="237"/>
        <v>3</v>
      </c>
      <c r="AE2548" s="17">
        <f t="shared" si="238"/>
        <v>4</v>
      </c>
      <c r="AF2548" s="17" t="str">
        <f t="shared" si="239"/>
        <v/>
      </c>
      <c r="AG2548" s="17" cm="1">
        <f t="array" ref="AG2548">IFERROR(IF(J2548="Level",INDEX($M2548:$S2548,AC2548+1),INDEX($M2548:$S2548,AC2548)),"")</f>
        <v>120</v>
      </c>
      <c r="AH2548" s="17" cm="1">
        <f t="array" ref="AH2548">IFERROR(IF(J2548="Level",INDEX($M2548:$S2548,AD2548+1),INDEX($M2548:$S2548,AD2548)),"")</f>
        <v>120</v>
      </c>
      <c r="AI2548" s="17" cm="1">
        <f t="array" ref="AI2548">IFERROR(INDEX($M2548:$S2548,AE2548),"")</f>
        <v>120</v>
      </c>
      <c r="AJ2548" s="17" t="str" cm="1">
        <f t="array" ref="AJ2548">IFERROR(INDEX($M2548:$S2548,AF2548),"")</f>
        <v/>
      </c>
      <c r="AK2548" s="17" cm="1">
        <f t="array" ref="AK2548">IFERROR(IF(J2548="Level",INDEX($T2548:$Z2548,AC2548+1),INDEX($T2548:$Z2548,AC2548)),"")</f>
        <v>2</v>
      </c>
      <c r="AL2548" s="17" cm="1">
        <f t="array" ref="AL2548">IFERROR(IF(J2548="Level",INDEX($T2548:$Z2548,AD2548+1),INDEX($T2548:$Z2548,AD2548)),"")</f>
        <v>1</v>
      </c>
      <c r="AM2548" s="17" cm="1">
        <f t="array" ref="AM2548">IFERROR(INDEX($T2548:$Z2548,AE2548),"")</f>
        <v>4</v>
      </c>
      <c r="AN2548" s="17" t="str" cm="1">
        <f t="array" ref="AN2548">IFERROR(INDEX($T2548:$Z2548,AF2548),"")</f>
        <v/>
      </c>
    </row>
    <row r="2549" spans="1:40" x14ac:dyDescent="0.2">
      <c r="A2549" s="17" t="str">
        <f t="shared" si="234"/>
        <v>BA History and Archaeology with Employment Experience: UFA4HPSHPS82</v>
      </c>
      <c r="B2549" s="11" t="s">
        <v>32091</v>
      </c>
      <c r="C2549" s="11" t="s">
        <v>31936</v>
      </c>
      <c r="D2549" s="11" t="s">
        <v>1465</v>
      </c>
      <c r="E2549" s="11" t="s">
        <v>217</v>
      </c>
      <c r="F2549" s="11" t="s">
        <v>76</v>
      </c>
      <c r="G2549" s="11" t="s">
        <v>32712</v>
      </c>
      <c r="H2549" s="11" t="s">
        <v>77</v>
      </c>
      <c r="I2549" s="11">
        <v>3</v>
      </c>
      <c r="J2549" s="11" t="s">
        <v>78</v>
      </c>
      <c r="K2549" s="11" t="s">
        <v>32713</v>
      </c>
      <c r="L2549" s="11">
        <v>120</v>
      </c>
      <c r="M2549" s="11">
        <v>0</v>
      </c>
      <c r="N2549" s="11">
        <v>120</v>
      </c>
      <c r="O2549" s="11">
        <v>120</v>
      </c>
      <c r="P2549" s="11">
        <v>120</v>
      </c>
      <c r="Q2549" s="11">
        <v>0</v>
      </c>
      <c r="R2549" s="11">
        <v>120</v>
      </c>
      <c r="S2549" s="11">
        <v>120</v>
      </c>
      <c r="T2549" s="11">
        <v>0</v>
      </c>
      <c r="U2549" s="11">
        <v>2</v>
      </c>
      <c r="V2549" s="11">
        <v>1</v>
      </c>
      <c r="W2549" s="11">
        <v>4</v>
      </c>
      <c r="X2549" s="11">
        <v>0</v>
      </c>
      <c r="Y2549" s="11">
        <v>2</v>
      </c>
      <c r="Z2549" s="11">
        <v>1</v>
      </c>
      <c r="AA2549" s="12" t="s">
        <v>32958</v>
      </c>
      <c r="AB2549" s="17" t="str">
        <f t="shared" si="235"/>
        <v>Programme: BA History and Archaeology with Employment Experience</v>
      </c>
      <c r="AC2549" s="17">
        <f t="shared" si="236"/>
        <v>2</v>
      </c>
      <c r="AD2549" s="17">
        <f t="shared" si="237"/>
        <v>3</v>
      </c>
      <c r="AE2549" s="17">
        <f t="shared" si="238"/>
        <v>4</v>
      </c>
      <c r="AF2549" s="17" t="str">
        <f t="shared" si="239"/>
        <v/>
      </c>
      <c r="AG2549" s="17" cm="1">
        <f t="array" ref="AG2549">IFERROR(IF(J2549="Level",INDEX($M2549:$S2549,AC2549+1),INDEX($M2549:$S2549,AC2549)),"")</f>
        <v>120</v>
      </c>
      <c r="AH2549" s="17" cm="1">
        <f t="array" ref="AH2549">IFERROR(IF(J2549="Level",INDEX($M2549:$S2549,AD2549+1),INDEX($M2549:$S2549,AD2549)),"")</f>
        <v>120</v>
      </c>
      <c r="AI2549" s="17" cm="1">
        <f t="array" ref="AI2549">IFERROR(INDEX($M2549:$S2549,AE2549),"")</f>
        <v>120</v>
      </c>
      <c r="AJ2549" s="17" t="str" cm="1">
        <f t="array" ref="AJ2549">IFERROR(INDEX($M2549:$S2549,AF2549),"")</f>
        <v/>
      </c>
      <c r="AK2549" s="17" cm="1">
        <f t="array" ref="AK2549">IFERROR(IF(J2549="Level",INDEX($T2549:$Z2549,AC2549+1),INDEX($T2549:$Z2549,AC2549)),"")</f>
        <v>2</v>
      </c>
      <c r="AL2549" s="17" cm="1">
        <f t="array" ref="AL2549">IFERROR(IF(J2549="Level",INDEX($T2549:$Z2549,AD2549+1),INDEX($T2549:$Z2549,AD2549)),"")</f>
        <v>1</v>
      </c>
      <c r="AM2549" s="17" cm="1">
        <f t="array" ref="AM2549">IFERROR(INDEX($T2549:$Z2549,AE2549),"")</f>
        <v>4</v>
      </c>
      <c r="AN2549" s="17" t="str" cm="1">
        <f t="array" ref="AN2549">IFERROR(INDEX($T2549:$Z2549,AF2549),"")</f>
        <v/>
      </c>
    </row>
    <row r="2550" spans="1:40" ht="25.5" x14ac:dyDescent="0.2">
      <c r="A2550" s="17" t="str">
        <f t="shared" si="234"/>
        <v>BA History and Archaeology with Employment Experience Abroad: UFA4HPSHPS83</v>
      </c>
      <c r="B2550" s="11" t="s">
        <v>32090</v>
      </c>
      <c r="C2550" s="11" t="s">
        <v>31936</v>
      </c>
      <c r="D2550" s="11" t="s">
        <v>1467</v>
      </c>
      <c r="E2550" s="11" t="s">
        <v>217</v>
      </c>
      <c r="F2550" s="11" t="s">
        <v>76</v>
      </c>
      <c r="G2550" s="11" t="s">
        <v>32712</v>
      </c>
      <c r="H2550" s="11" t="s">
        <v>77</v>
      </c>
      <c r="I2550" s="11">
        <v>3</v>
      </c>
      <c r="J2550" s="11" t="s">
        <v>78</v>
      </c>
      <c r="K2550" s="11" t="s">
        <v>32713</v>
      </c>
      <c r="L2550" s="11">
        <v>120</v>
      </c>
      <c r="M2550" s="11">
        <v>0</v>
      </c>
      <c r="N2550" s="11">
        <v>120</v>
      </c>
      <c r="O2550" s="11">
        <v>120</v>
      </c>
      <c r="P2550" s="11">
        <v>120</v>
      </c>
      <c r="Q2550" s="11">
        <v>0</v>
      </c>
      <c r="R2550" s="11">
        <v>120</v>
      </c>
      <c r="S2550" s="11">
        <v>120</v>
      </c>
      <c r="T2550" s="11">
        <v>0</v>
      </c>
      <c r="U2550" s="11">
        <v>2</v>
      </c>
      <c r="V2550" s="11">
        <v>1</v>
      </c>
      <c r="W2550" s="11">
        <v>4</v>
      </c>
      <c r="X2550" s="11">
        <v>0</v>
      </c>
      <c r="Y2550" s="11">
        <v>2</v>
      </c>
      <c r="Z2550" s="11">
        <v>1</v>
      </c>
      <c r="AA2550" s="12" t="s">
        <v>32958</v>
      </c>
      <c r="AB2550" s="17" t="str">
        <f t="shared" si="235"/>
        <v>Programme: BA History and Archaeology with Employment Experience Abroad</v>
      </c>
      <c r="AC2550" s="17">
        <f t="shared" si="236"/>
        <v>2</v>
      </c>
      <c r="AD2550" s="17">
        <f t="shared" si="237"/>
        <v>3</v>
      </c>
      <c r="AE2550" s="17">
        <f t="shared" si="238"/>
        <v>4</v>
      </c>
      <c r="AF2550" s="17" t="str">
        <f t="shared" si="239"/>
        <v/>
      </c>
      <c r="AG2550" s="17" cm="1">
        <f t="array" ref="AG2550">IFERROR(IF(J2550="Level",INDEX($M2550:$S2550,AC2550+1),INDEX($M2550:$S2550,AC2550)),"")</f>
        <v>120</v>
      </c>
      <c r="AH2550" s="17" cm="1">
        <f t="array" ref="AH2550">IFERROR(IF(J2550="Level",INDEX($M2550:$S2550,AD2550+1),INDEX($M2550:$S2550,AD2550)),"")</f>
        <v>120</v>
      </c>
      <c r="AI2550" s="17" cm="1">
        <f t="array" ref="AI2550">IFERROR(INDEX($M2550:$S2550,AE2550),"")</f>
        <v>120</v>
      </c>
      <c r="AJ2550" s="17" t="str" cm="1">
        <f t="array" ref="AJ2550">IFERROR(INDEX($M2550:$S2550,AF2550),"")</f>
        <v/>
      </c>
      <c r="AK2550" s="17" cm="1">
        <f t="array" ref="AK2550">IFERROR(IF(J2550="Level",INDEX($T2550:$Z2550,AC2550+1),INDEX($T2550:$Z2550,AC2550)),"")</f>
        <v>2</v>
      </c>
      <c r="AL2550" s="17" cm="1">
        <f t="array" ref="AL2550">IFERROR(IF(J2550="Level",INDEX($T2550:$Z2550,AD2550+1),INDEX($T2550:$Z2550,AD2550)),"")</f>
        <v>1</v>
      </c>
      <c r="AM2550" s="17" cm="1">
        <f t="array" ref="AM2550">IFERROR(INDEX($T2550:$Z2550,AE2550),"")</f>
        <v>4</v>
      </c>
      <c r="AN2550" s="17" t="str" cm="1">
        <f t="array" ref="AN2550">IFERROR(INDEX($T2550:$Z2550,AF2550),"")</f>
        <v/>
      </c>
    </row>
    <row r="2551" spans="1:40" x14ac:dyDescent="0.2">
      <c r="A2551" s="17" t="str">
        <f t="shared" si="234"/>
        <v>BA History and Modern Languages: UFA4HPSSML33</v>
      </c>
      <c r="B2551" s="11" t="s">
        <v>1557</v>
      </c>
      <c r="C2551" s="11" t="s">
        <v>31936</v>
      </c>
      <c r="D2551" s="11" t="s">
        <v>1558</v>
      </c>
      <c r="E2551" s="11" t="s">
        <v>217</v>
      </c>
      <c r="F2551" s="11" t="s">
        <v>76</v>
      </c>
      <c r="G2551" s="11" t="s">
        <v>32712</v>
      </c>
      <c r="H2551" s="11" t="s">
        <v>77</v>
      </c>
      <c r="I2551" s="11">
        <v>3</v>
      </c>
      <c r="J2551" s="11" t="s">
        <v>78</v>
      </c>
      <c r="K2551" s="11" t="s">
        <v>32713</v>
      </c>
      <c r="L2551" s="11">
        <v>120</v>
      </c>
      <c r="M2551" s="11">
        <v>0</v>
      </c>
      <c r="N2551" s="11">
        <v>120</v>
      </c>
      <c r="O2551" s="11">
        <v>120</v>
      </c>
      <c r="P2551" s="11">
        <v>120</v>
      </c>
      <c r="Q2551" s="11">
        <v>0</v>
      </c>
      <c r="R2551" s="11">
        <v>120</v>
      </c>
      <c r="S2551" s="11">
        <v>120</v>
      </c>
      <c r="T2551" s="11">
        <v>0</v>
      </c>
      <c r="U2551" s="11">
        <v>2</v>
      </c>
      <c r="V2551" s="11">
        <v>1</v>
      </c>
      <c r="W2551" s="11">
        <v>4</v>
      </c>
      <c r="X2551" s="11">
        <v>0</v>
      </c>
      <c r="Y2551" s="11">
        <v>2</v>
      </c>
      <c r="Z2551" s="11">
        <v>1</v>
      </c>
      <c r="AA2551" s="12" t="s">
        <v>32958</v>
      </c>
      <c r="AB2551" s="17" t="str">
        <f t="shared" si="235"/>
        <v>Programme: BA History and Modern Languages</v>
      </c>
      <c r="AC2551" s="17">
        <f t="shared" si="236"/>
        <v>2</v>
      </c>
      <c r="AD2551" s="17">
        <f t="shared" si="237"/>
        <v>3</v>
      </c>
      <c r="AE2551" s="17">
        <f t="shared" si="238"/>
        <v>4</v>
      </c>
      <c r="AF2551" s="17" t="str">
        <f t="shared" si="239"/>
        <v/>
      </c>
      <c r="AG2551" s="17" cm="1">
        <f t="array" ref="AG2551">IFERROR(IF(J2551="Level",INDEX($M2551:$S2551,AC2551+1),INDEX($M2551:$S2551,AC2551)),"")</f>
        <v>120</v>
      </c>
      <c r="AH2551" s="17" cm="1">
        <f t="array" ref="AH2551">IFERROR(IF(J2551="Level",INDEX($M2551:$S2551,AD2551+1),INDEX($M2551:$S2551,AD2551)),"")</f>
        <v>120</v>
      </c>
      <c r="AI2551" s="17" cm="1">
        <f t="array" ref="AI2551">IFERROR(INDEX($M2551:$S2551,AE2551),"")</f>
        <v>120</v>
      </c>
      <c r="AJ2551" s="17" t="str" cm="1">
        <f t="array" ref="AJ2551">IFERROR(INDEX($M2551:$S2551,AF2551),"")</f>
        <v/>
      </c>
      <c r="AK2551" s="17" cm="1">
        <f t="array" ref="AK2551">IFERROR(IF(J2551="Level",INDEX($T2551:$Z2551,AC2551+1),INDEX($T2551:$Z2551,AC2551)),"")</f>
        <v>2</v>
      </c>
      <c r="AL2551" s="17" cm="1">
        <f t="array" ref="AL2551">IFERROR(IF(J2551="Level",INDEX($T2551:$Z2551,AD2551+1),INDEX($T2551:$Z2551,AD2551)),"")</f>
        <v>1</v>
      </c>
      <c r="AM2551" s="17" cm="1">
        <f t="array" ref="AM2551">IFERROR(INDEX($T2551:$Z2551,AE2551),"")</f>
        <v>4</v>
      </c>
      <c r="AN2551" s="17" t="str" cm="1">
        <f t="array" ref="AN2551">IFERROR(INDEX($T2551:$Z2551,AF2551),"")</f>
        <v/>
      </c>
    </row>
    <row r="2552" spans="1:40" x14ac:dyDescent="0.2">
      <c r="A2552" s="17" t="str">
        <f t="shared" si="234"/>
        <v>BA History and Modern Languages: UFA4HPSSML50</v>
      </c>
      <c r="B2552" s="11" t="s">
        <v>32086</v>
      </c>
      <c r="C2552" s="11" t="s">
        <v>31936</v>
      </c>
      <c r="D2552" s="11" t="s">
        <v>1558</v>
      </c>
      <c r="E2552" s="11" t="s">
        <v>217</v>
      </c>
      <c r="F2552" s="11" t="s">
        <v>76</v>
      </c>
      <c r="G2552" s="11" t="s">
        <v>32712</v>
      </c>
      <c r="H2552" s="11" t="s">
        <v>77</v>
      </c>
      <c r="I2552" s="11">
        <v>3</v>
      </c>
      <c r="J2552" s="11" t="s">
        <v>78</v>
      </c>
      <c r="K2552" s="11" t="s">
        <v>32713</v>
      </c>
      <c r="L2552" s="11">
        <v>120</v>
      </c>
      <c r="M2552" s="11">
        <v>0</v>
      </c>
      <c r="N2552" s="11">
        <v>120</v>
      </c>
      <c r="O2552" s="11">
        <v>120</v>
      </c>
      <c r="P2552" s="11">
        <v>120</v>
      </c>
      <c r="Q2552" s="11">
        <v>0</v>
      </c>
      <c r="R2552" s="11">
        <v>120</v>
      </c>
      <c r="S2552" s="11">
        <v>120</v>
      </c>
      <c r="T2552" s="11">
        <v>0</v>
      </c>
      <c r="U2552" s="11">
        <v>2</v>
      </c>
      <c r="V2552" s="11">
        <v>1</v>
      </c>
      <c r="W2552" s="11">
        <v>4</v>
      </c>
      <c r="X2552" s="11">
        <v>0</v>
      </c>
      <c r="Y2552" s="11">
        <v>2</v>
      </c>
      <c r="Z2552" s="11">
        <v>1</v>
      </c>
      <c r="AA2552" s="12" t="s">
        <v>32958</v>
      </c>
      <c r="AB2552" s="17" t="str">
        <f t="shared" si="235"/>
        <v>Programme: BA History and Modern Languages</v>
      </c>
      <c r="AC2552" s="17">
        <f t="shared" si="236"/>
        <v>2</v>
      </c>
      <c r="AD2552" s="17">
        <f t="shared" si="237"/>
        <v>3</v>
      </c>
      <c r="AE2552" s="17">
        <f t="shared" si="238"/>
        <v>4</v>
      </c>
      <c r="AF2552" s="17" t="str">
        <f t="shared" si="239"/>
        <v/>
      </c>
      <c r="AG2552" s="17" cm="1">
        <f t="array" ref="AG2552">IFERROR(IF(J2552="Level",INDEX($M2552:$S2552,AC2552+1),INDEX($M2552:$S2552,AC2552)),"")</f>
        <v>120</v>
      </c>
      <c r="AH2552" s="17" cm="1">
        <f t="array" ref="AH2552">IFERROR(IF(J2552="Level",INDEX($M2552:$S2552,AD2552+1),INDEX($M2552:$S2552,AD2552)),"")</f>
        <v>120</v>
      </c>
      <c r="AI2552" s="17" cm="1">
        <f t="array" ref="AI2552">IFERROR(INDEX($M2552:$S2552,AE2552),"")</f>
        <v>120</v>
      </c>
      <c r="AJ2552" s="17" t="str" cm="1">
        <f t="array" ref="AJ2552">IFERROR(INDEX($M2552:$S2552,AF2552),"")</f>
        <v/>
      </c>
      <c r="AK2552" s="17" cm="1">
        <f t="array" ref="AK2552">IFERROR(IF(J2552="Level",INDEX($T2552:$Z2552,AC2552+1),INDEX($T2552:$Z2552,AC2552)),"")</f>
        <v>2</v>
      </c>
      <c r="AL2552" s="17" cm="1">
        <f t="array" ref="AL2552">IFERROR(IF(J2552="Level",INDEX($T2552:$Z2552,AD2552+1),INDEX($T2552:$Z2552,AD2552)),"")</f>
        <v>1</v>
      </c>
      <c r="AM2552" s="17" cm="1">
        <f t="array" ref="AM2552">IFERROR(INDEX($T2552:$Z2552,AE2552),"")</f>
        <v>4</v>
      </c>
      <c r="AN2552" s="17" t="str" cm="1">
        <f t="array" ref="AN2552">IFERROR(INDEX($T2552:$Z2552,AF2552),"")</f>
        <v/>
      </c>
    </row>
    <row r="2553" spans="1:40" x14ac:dyDescent="0.2">
      <c r="A2553" s="17" t="str">
        <f t="shared" si="234"/>
        <v>BA Liberal Arts with Study Abroad: UFA4HPSHPS42</v>
      </c>
      <c r="B2553" s="11" t="s">
        <v>1455</v>
      </c>
      <c r="C2553" s="11" t="s">
        <v>31936</v>
      </c>
      <c r="D2553" s="11" t="s">
        <v>1456</v>
      </c>
      <c r="E2553" s="11" t="s">
        <v>939</v>
      </c>
      <c r="F2553" s="11" t="s">
        <v>76</v>
      </c>
      <c r="G2553" s="11" t="s">
        <v>32712</v>
      </c>
      <c r="H2553" s="11" t="s">
        <v>77</v>
      </c>
      <c r="I2553" s="11">
        <v>3</v>
      </c>
      <c r="J2553" s="11" t="s">
        <v>78</v>
      </c>
      <c r="K2553" s="11" t="s">
        <v>32713</v>
      </c>
      <c r="L2553" s="11">
        <v>120</v>
      </c>
      <c r="M2553" s="11">
        <v>0</v>
      </c>
      <c r="N2553" s="11">
        <v>120</v>
      </c>
      <c r="O2553" s="11">
        <v>120</v>
      </c>
      <c r="P2553" s="11">
        <v>120</v>
      </c>
      <c r="Q2553" s="11">
        <v>0</v>
      </c>
      <c r="R2553" s="11">
        <v>120</v>
      </c>
      <c r="S2553" s="11">
        <v>120</v>
      </c>
      <c r="T2553" s="11">
        <v>0</v>
      </c>
      <c r="U2553" s="11">
        <v>2</v>
      </c>
      <c r="V2553" s="11">
        <v>1</v>
      </c>
      <c r="W2553" s="11">
        <v>4</v>
      </c>
      <c r="X2553" s="11">
        <v>0</v>
      </c>
      <c r="Y2553" s="11">
        <v>2</v>
      </c>
      <c r="Z2553" s="11">
        <v>1</v>
      </c>
      <c r="AA2553" s="12" t="s">
        <v>32958</v>
      </c>
      <c r="AB2553" s="17" t="str">
        <f t="shared" si="235"/>
        <v>Programme: BA Liberal Arts with Study Abroad</v>
      </c>
      <c r="AC2553" s="17">
        <f t="shared" si="236"/>
        <v>2</v>
      </c>
      <c r="AD2553" s="17">
        <f t="shared" si="237"/>
        <v>3</v>
      </c>
      <c r="AE2553" s="17">
        <f t="shared" si="238"/>
        <v>4</v>
      </c>
      <c r="AF2553" s="17" t="str">
        <f t="shared" si="239"/>
        <v/>
      </c>
      <c r="AG2553" s="17" cm="1">
        <f t="array" ref="AG2553">IFERROR(IF(J2553="Level",INDEX($M2553:$S2553,AC2553+1),INDEX($M2553:$S2553,AC2553)),"")</f>
        <v>120</v>
      </c>
      <c r="AH2553" s="17" cm="1">
        <f t="array" ref="AH2553">IFERROR(IF(J2553="Level",INDEX($M2553:$S2553,AD2553+1),INDEX($M2553:$S2553,AD2553)),"")</f>
        <v>120</v>
      </c>
      <c r="AI2553" s="17" cm="1">
        <f t="array" ref="AI2553">IFERROR(INDEX($M2553:$S2553,AE2553),"")</f>
        <v>120</v>
      </c>
      <c r="AJ2553" s="17" t="str" cm="1">
        <f t="array" ref="AJ2553">IFERROR(INDEX($M2553:$S2553,AF2553),"")</f>
        <v/>
      </c>
      <c r="AK2553" s="17" cm="1">
        <f t="array" ref="AK2553">IFERROR(IF(J2553="Level",INDEX($T2553:$Z2553,AC2553+1),INDEX($T2553:$Z2553,AC2553)),"")</f>
        <v>2</v>
      </c>
      <c r="AL2553" s="17" cm="1">
        <f t="array" ref="AL2553">IFERROR(IF(J2553="Level",INDEX($T2553:$Z2553,AD2553+1),INDEX($T2553:$Z2553,AD2553)),"")</f>
        <v>1</v>
      </c>
      <c r="AM2553" s="17" cm="1">
        <f t="array" ref="AM2553">IFERROR(INDEX($T2553:$Z2553,AE2553),"")</f>
        <v>4</v>
      </c>
      <c r="AN2553" s="17" t="str" cm="1">
        <f t="array" ref="AN2553">IFERROR(INDEX($T2553:$Z2553,AF2553),"")</f>
        <v/>
      </c>
    </row>
    <row r="2554" spans="1:40" x14ac:dyDescent="0.2">
      <c r="A2554" s="17" t="str">
        <f t="shared" si="234"/>
        <v>BA Liberal Arts with Employment Experience: UFA4HPSHPS52</v>
      </c>
      <c r="B2554" s="11" t="s">
        <v>1468</v>
      </c>
      <c r="C2554" s="11" t="s">
        <v>31936</v>
      </c>
      <c r="D2554" s="11" t="s">
        <v>1469</v>
      </c>
      <c r="E2554" s="11" t="s">
        <v>939</v>
      </c>
      <c r="F2554" s="11" t="s">
        <v>76</v>
      </c>
      <c r="G2554" s="11" t="s">
        <v>32712</v>
      </c>
      <c r="H2554" s="11" t="s">
        <v>77</v>
      </c>
      <c r="I2554" s="11">
        <v>3</v>
      </c>
      <c r="J2554" s="11" t="s">
        <v>78</v>
      </c>
      <c r="K2554" s="11" t="s">
        <v>32713</v>
      </c>
      <c r="L2554" s="11">
        <v>120</v>
      </c>
      <c r="M2554" s="11">
        <v>0</v>
      </c>
      <c r="N2554" s="11">
        <v>120</v>
      </c>
      <c r="O2554" s="11">
        <v>120</v>
      </c>
      <c r="P2554" s="11">
        <v>120</v>
      </c>
      <c r="Q2554" s="11">
        <v>0</v>
      </c>
      <c r="R2554" s="11">
        <v>120</v>
      </c>
      <c r="S2554" s="11">
        <v>120</v>
      </c>
      <c r="T2554" s="11">
        <v>0</v>
      </c>
      <c r="U2554" s="11">
        <v>2</v>
      </c>
      <c r="V2554" s="11">
        <v>1</v>
      </c>
      <c r="W2554" s="11">
        <v>4</v>
      </c>
      <c r="X2554" s="11">
        <v>0</v>
      </c>
      <c r="Y2554" s="11">
        <v>2</v>
      </c>
      <c r="Z2554" s="11">
        <v>1</v>
      </c>
      <c r="AA2554" s="12" t="s">
        <v>32958</v>
      </c>
      <c r="AB2554" s="17" t="str">
        <f t="shared" si="235"/>
        <v>Programme: BA Liberal Arts with Employment Experience</v>
      </c>
      <c r="AC2554" s="17">
        <f t="shared" si="236"/>
        <v>2</v>
      </c>
      <c r="AD2554" s="17">
        <f t="shared" si="237"/>
        <v>3</v>
      </c>
      <c r="AE2554" s="17">
        <f t="shared" si="238"/>
        <v>4</v>
      </c>
      <c r="AF2554" s="17" t="str">
        <f t="shared" si="239"/>
        <v/>
      </c>
      <c r="AG2554" s="17" cm="1">
        <f t="array" ref="AG2554">IFERROR(IF(J2554="Level",INDEX($M2554:$S2554,AC2554+1),INDEX($M2554:$S2554,AC2554)),"")</f>
        <v>120</v>
      </c>
      <c r="AH2554" s="17" cm="1">
        <f t="array" ref="AH2554">IFERROR(IF(J2554="Level",INDEX($M2554:$S2554,AD2554+1),INDEX($M2554:$S2554,AD2554)),"")</f>
        <v>120</v>
      </c>
      <c r="AI2554" s="17" cm="1">
        <f t="array" ref="AI2554">IFERROR(INDEX($M2554:$S2554,AE2554),"")</f>
        <v>120</v>
      </c>
      <c r="AJ2554" s="17" t="str" cm="1">
        <f t="array" ref="AJ2554">IFERROR(INDEX($M2554:$S2554,AF2554),"")</f>
        <v/>
      </c>
      <c r="AK2554" s="17" cm="1">
        <f t="array" ref="AK2554">IFERROR(IF(J2554="Level",INDEX($T2554:$Z2554,AC2554+1),INDEX($T2554:$Z2554,AC2554)),"")</f>
        <v>2</v>
      </c>
      <c r="AL2554" s="17" cm="1">
        <f t="array" ref="AL2554">IFERROR(IF(J2554="Level",INDEX($T2554:$Z2554,AD2554+1),INDEX($T2554:$Z2554,AD2554)),"")</f>
        <v>1</v>
      </c>
      <c r="AM2554" s="17" cm="1">
        <f t="array" ref="AM2554">IFERROR(INDEX($T2554:$Z2554,AE2554),"")</f>
        <v>4</v>
      </c>
      <c r="AN2554" s="17" t="str" cm="1">
        <f t="array" ref="AN2554">IFERROR(INDEX($T2554:$Z2554,AF2554),"")</f>
        <v/>
      </c>
    </row>
    <row r="2555" spans="1:40" x14ac:dyDescent="0.2">
      <c r="A2555" s="17" t="str">
        <f t="shared" si="234"/>
        <v>BA Liberal Arts with Employment Experience Abroad: UFA4HPSHPS53</v>
      </c>
      <c r="B2555" s="11" t="s">
        <v>1470</v>
      </c>
      <c r="C2555" s="11" t="s">
        <v>31936</v>
      </c>
      <c r="D2555" s="11" t="s">
        <v>1471</v>
      </c>
      <c r="E2555" s="11" t="s">
        <v>939</v>
      </c>
      <c r="F2555" s="11" t="s">
        <v>76</v>
      </c>
      <c r="G2555" s="11" t="s">
        <v>32712</v>
      </c>
      <c r="H2555" s="11" t="s">
        <v>77</v>
      </c>
      <c r="I2555" s="11">
        <v>3</v>
      </c>
      <c r="J2555" s="11" t="s">
        <v>78</v>
      </c>
      <c r="K2555" s="11" t="s">
        <v>32713</v>
      </c>
      <c r="L2555" s="11">
        <v>120</v>
      </c>
      <c r="M2555" s="11">
        <v>0</v>
      </c>
      <c r="N2555" s="11">
        <v>120</v>
      </c>
      <c r="O2555" s="11">
        <v>120</v>
      </c>
      <c r="P2555" s="11">
        <v>120</v>
      </c>
      <c r="Q2555" s="11">
        <v>0</v>
      </c>
      <c r="R2555" s="11">
        <v>120</v>
      </c>
      <c r="S2555" s="11">
        <v>120</v>
      </c>
      <c r="T2555" s="11">
        <v>0</v>
      </c>
      <c r="U2555" s="11">
        <v>2</v>
      </c>
      <c r="V2555" s="11">
        <v>1</v>
      </c>
      <c r="W2555" s="11">
        <v>4</v>
      </c>
      <c r="X2555" s="11">
        <v>0</v>
      </c>
      <c r="Y2555" s="11">
        <v>2</v>
      </c>
      <c r="Z2555" s="11">
        <v>1</v>
      </c>
      <c r="AA2555" s="12" t="s">
        <v>32958</v>
      </c>
      <c r="AB2555" s="17" t="str">
        <f t="shared" si="235"/>
        <v>Programme: BA Liberal Arts with Employment Experience Abroad</v>
      </c>
      <c r="AC2555" s="17">
        <f t="shared" si="236"/>
        <v>2</v>
      </c>
      <c r="AD2555" s="17">
        <f t="shared" si="237"/>
        <v>3</v>
      </c>
      <c r="AE2555" s="17">
        <f t="shared" si="238"/>
        <v>4</v>
      </c>
      <c r="AF2555" s="17" t="str">
        <f t="shared" si="239"/>
        <v/>
      </c>
      <c r="AG2555" s="17" cm="1">
        <f t="array" ref="AG2555">IFERROR(IF(J2555="Level",INDEX($M2555:$S2555,AC2555+1),INDEX($M2555:$S2555,AC2555)),"")</f>
        <v>120</v>
      </c>
      <c r="AH2555" s="17" cm="1">
        <f t="array" ref="AH2555">IFERROR(IF(J2555="Level",INDEX($M2555:$S2555,AD2555+1),INDEX($M2555:$S2555,AD2555)),"")</f>
        <v>120</v>
      </c>
      <c r="AI2555" s="17" cm="1">
        <f t="array" ref="AI2555">IFERROR(INDEX($M2555:$S2555,AE2555),"")</f>
        <v>120</v>
      </c>
      <c r="AJ2555" s="17" t="str" cm="1">
        <f t="array" ref="AJ2555">IFERROR(INDEX($M2555:$S2555,AF2555),"")</f>
        <v/>
      </c>
      <c r="AK2555" s="17" cm="1">
        <f t="array" ref="AK2555">IFERROR(IF(J2555="Level",INDEX($T2555:$Z2555,AC2555+1),INDEX($T2555:$Z2555,AC2555)),"")</f>
        <v>2</v>
      </c>
      <c r="AL2555" s="17" cm="1">
        <f t="array" ref="AL2555">IFERROR(IF(J2555="Level",INDEX($T2555:$Z2555,AD2555+1),INDEX($T2555:$Z2555,AD2555)),"")</f>
        <v>1</v>
      </c>
      <c r="AM2555" s="17" cm="1">
        <f t="array" ref="AM2555">IFERROR(INDEX($T2555:$Z2555,AE2555),"")</f>
        <v>4</v>
      </c>
      <c r="AN2555" s="17" t="str" cm="1">
        <f t="array" ref="AN2555">IFERROR(INDEX($T2555:$Z2555,AF2555),"")</f>
        <v/>
      </c>
    </row>
    <row r="2556" spans="1:40" x14ac:dyDescent="0.2">
      <c r="A2556" s="17" t="str">
        <f t="shared" si="234"/>
        <v>BA Legal Studies with International Study: UFA4LAWLAW01</v>
      </c>
      <c r="B2556" s="11" t="s">
        <v>32165</v>
      </c>
      <c r="C2556" s="11" t="s">
        <v>31936</v>
      </c>
      <c r="D2556" s="11" t="s">
        <v>32951</v>
      </c>
      <c r="E2556" s="11" t="s">
        <v>75</v>
      </c>
      <c r="F2556" s="11" t="s">
        <v>76</v>
      </c>
      <c r="G2556" s="11" t="s">
        <v>32712</v>
      </c>
      <c r="H2556" s="11" t="s">
        <v>77</v>
      </c>
      <c r="I2556" s="11">
        <v>3</v>
      </c>
      <c r="J2556" s="11" t="s">
        <v>78</v>
      </c>
      <c r="K2556" s="11" t="s">
        <v>32713</v>
      </c>
      <c r="L2556" s="11">
        <v>120</v>
      </c>
      <c r="M2556" s="11">
        <v>0</v>
      </c>
      <c r="N2556" s="11">
        <v>120</v>
      </c>
      <c r="O2556" s="11">
        <v>120</v>
      </c>
      <c r="P2556" s="11">
        <v>120</v>
      </c>
      <c r="Q2556" s="11">
        <v>0</v>
      </c>
      <c r="R2556" s="11">
        <v>120</v>
      </c>
      <c r="S2556" s="11">
        <v>120</v>
      </c>
      <c r="T2556" s="11">
        <v>0</v>
      </c>
      <c r="U2556" s="11">
        <v>2</v>
      </c>
      <c r="V2556" s="11">
        <v>1</v>
      </c>
      <c r="W2556" s="11">
        <v>4</v>
      </c>
      <c r="X2556" s="11">
        <v>0</v>
      </c>
      <c r="Y2556" s="11">
        <v>2</v>
      </c>
      <c r="Z2556" s="11">
        <v>1</v>
      </c>
      <c r="AA2556" s="12" t="s">
        <v>32958</v>
      </c>
      <c r="AB2556" s="17" t="str">
        <f t="shared" si="235"/>
        <v>Programme: BA Legal Studies with International Study</v>
      </c>
      <c r="AC2556" s="17">
        <f t="shared" si="236"/>
        <v>2</v>
      </c>
      <c r="AD2556" s="17">
        <f t="shared" si="237"/>
        <v>3</v>
      </c>
      <c r="AE2556" s="17">
        <f t="shared" si="238"/>
        <v>4</v>
      </c>
      <c r="AF2556" s="17" t="str">
        <f t="shared" si="239"/>
        <v/>
      </c>
      <c r="AG2556" s="17" cm="1">
        <f t="array" ref="AG2556">IFERROR(IF(J2556="Level",INDEX($M2556:$S2556,AC2556+1),INDEX($M2556:$S2556,AC2556)),"")</f>
        <v>120</v>
      </c>
      <c r="AH2556" s="17" cm="1">
        <f t="array" ref="AH2556">IFERROR(IF(J2556="Level",INDEX($M2556:$S2556,AD2556+1),INDEX($M2556:$S2556,AD2556)),"")</f>
        <v>120</v>
      </c>
      <c r="AI2556" s="17" cm="1">
        <f t="array" ref="AI2556">IFERROR(INDEX($M2556:$S2556,AE2556),"")</f>
        <v>120</v>
      </c>
      <c r="AJ2556" s="17" t="str" cm="1">
        <f t="array" ref="AJ2556">IFERROR(INDEX($M2556:$S2556,AF2556),"")</f>
        <v/>
      </c>
      <c r="AK2556" s="17" cm="1">
        <f t="array" ref="AK2556">IFERROR(IF(J2556="Level",INDEX($T2556:$Z2556,AC2556+1),INDEX($T2556:$Z2556,AC2556)),"")</f>
        <v>2</v>
      </c>
      <c r="AL2556" s="17" cm="1">
        <f t="array" ref="AL2556">IFERROR(IF(J2556="Level",INDEX($T2556:$Z2556,AD2556+1),INDEX($T2556:$Z2556,AD2556)),"")</f>
        <v>1</v>
      </c>
      <c r="AM2556" s="17" cm="1">
        <f t="array" ref="AM2556">IFERROR(INDEX($T2556:$Z2556,AE2556),"")</f>
        <v>4</v>
      </c>
      <c r="AN2556" s="17" t="str" cm="1">
        <f t="array" ref="AN2556">IFERROR(INDEX($T2556:$Z2556,AF2556),"")</f>
        <v/>
      </c>
    </row>
    <row r="2557" spans="1:40" x14ac:dyDescent="0.2">
      <c r="A2557" s="17" t="str">
        <f t="shared" si="234"/>
        <v>LLB Law with European Study: UFL4LAWLAW01</v>
      </c>
      <c r="B2557" s="11" t="s">
        <v>1905</v>
      </c>
      <c r="C2557" s="11" t="s">
        <v>31936</v>
      </c>
      <c r="D2557" s="11" t="s">
        <v>1906</v>
      </c>
      <c r="E2557" s="11" t="s">
        <v>75</v>
      </c>
      <c r="F2557" s="11" t="s">
        <v>76</v>
      </c>
      <c r="G2557" s="11" t="s">
        <v>32712</v>
      </c>
      <c r="H2557" s="11" t="s">
        <v>77</v>
      </c>
      <c r="I2557" s="11">
        <v>3</v>
      </c>
      <c r="J2557" s="11" t="s">
        <v>78</v>
      </c>
      <c r="K2557" s="11" t="s">
        <v>32713</v>
      </c>
      <c r="L2557" s="11">
        <v>120</v>
      </c>
      <c r="M2557" s="11">
        <v>0</v>
      </c>
      <c r="N2557" s="11">
        <v>120</v>
      </c>
      <c r="O2557" s="11">
        <v>120</v>
      </c>
      <c r="P2557" s="11">
        <v>120</v>
      </c>
      <c r="Q2557" s="11">
        <v>0</v>
      </c>
      <c r="R2557" s="11">
        <v>120</v>
      </c>
      <c r="S2557" s="11">
        <v>120</v>
      </c>
      <c r="T2557" s="11">
        <v>0</v>
      </c>
      <c r="U2557" s="11">
        <v>2</v>
      </c>
      <c r="V2557" s="11">
        <v>1</v>
      </c>
      <c r="W2557" s="11">
        <v>4</v>
      </c>
      <c r="X2557" s="11">
        <v>0</v>
      </c>
      <c r="Y2557" s="11">
        <v>2</v>
      </c>
      <c r="Z2557" s="11">
        <v>1</v>
      </c>
      <c r="AA2557" s="12" t="s">
        <v>32958</v>
      </c>
      <c r="AB2557" s="17" t="str">
        <f t="shared" si="235"/>
        <v>Programme: LLB Law with European Study</v>
      </c>
      <c r="AC2557" s="17">
        <f t="shared" si="236"/>
        <v>2</v>
      </c>
      <c r="AD2557" s="17">
        <f t="shared" si="237"/>
        <v>3</v>
      </c>
      <c r="AE2557" s="17">
        <f t="shared" si="238"/>
        <v>4</v>
      </c>
      <c r="AF2557" s="17" t="str">
        <f t="shared" si="239"/>
        <v/>
      </c>
      <c r="AG2557" s="17" cm="1">
        <f t="array" ref="AG2557">IFERROR(IF(J2557="Level",INDEX($M2557:$S2557,AC2557+1),INDEX($M2557:$S2557,AC2557)),"")</f>
        <v>120</v>
      </c>
      <c r="AH2557" s="17" cm="1">
        <f t="array" ref="AH2557">IFERROR(IF(J2557="Level",INDEX($M2557:$S2557,AD2557+1),INDEX($M2557:$S2557,AD2557)),"")</f>
        <v>120</v>
      </c>
      <c r="AI2557" s="17" cm="1">
        <f t="array" ref="AI2557">IFERROR(INDEX($M2557:$S2557,AE2557),"")</f>
        <v>120</v>
      </c>
      <c r="AJ2557" s="17" t="str" cm="1">
        <f t="array" ref="AJ2557">IFERROR(INDEX($M2557:$S2557,AF2557),"")</f>
        <v/>
      </c>
      <c r="AK2557" s="17" cm="1">
        <f t="array" ref="AK2557">IFERROR(IF(J2557="Level",INDEX($T2557:$Z2557,AC2557+1),INDEX($T2557:$Z2557,AC2557)),"")</f>
        <v>2</v>
      </c>
      <c r="AL2557" s="17" cm="1">
        <f t="array" ref="AL2557">IFERROR(IF(J2557="Level",INDEX($T2557:$Z2557,AD2557+1),INDEX($T2557:$Z2557,AD2557)),"")</f>
        <v>1</v>
      </c>
      <c r="AM2557" s="17" cm="1">
        <f t="array" ref="AM2557">IFERROR(INDEX($T2557:$Z2557,AE2557),"")</f>
        <v>4</v>
      </c>
      <c r="AN2557" s="17" t="str" cm="1">
        <f t="array" ref="AN2557">IFERROR(INDEX($T2557:$Z2557,AF2557),"")</f>
        <v/>
      </c>
    </row>
    <row r="2558" spans="1:40" x14ac:dyDescent="0.2">
      <c r="A2558" s="17" t="str">
        <f t="shared" si="234"/>
        <v>LLB Law with International Study: UFL4LAWLAW03</v>
      </c>
      <c r="B2558" s="11" t="s">
        <v>1907</v>
      </c>
      <c r="C2558" s="11" t="s">
        <v>31936</v>
      </c>
      <c r="D2558" s="11" t="s">
        <v>1908</v>
      </c>
      <c r="E2558" s="11" t="s">
        <v>75</v>
      </c>
      <c r="F2558" s="11" t="s">
        <v>76</v>
      </c>
      <c r="G2558" s="11" t="s">
        <v>32712</v>
      </c>
      <c r="H2558" s="11" t="s">
        <v>77</v>
      </c>
      <c r="I2558" s="11">
        <v>3</v>
      </c>
      <c r="J2558" s="11" t="s">
        <v>78</v>
      </c>
      <c r="K2558" s="11" t="s">
        <v>32713</v>
      </c>
      <c r="L2558" s="11">
        <v>120</v>
      </c>
      <c r="M2558" s="11">
        <v>0</v>
      </c>
      <c r="N2558" s="11">
        <v>120</v>
      </c>
      <c r="O2558" s="11">
        <v>120</v>
      </c>
      <c r="P2558" s="11">
        <v>120</v>
      </c>
      <c r="Q2558" s="11">
        <v>0</v>
      </c>
      <c r="R2558" s="11">
        <v>120</v>
      </c>
      <c r="S2558" s="11">
        <v>120</v>
      </c>
      <c r="T2558" s="11">
        <v>0</v>
      </c>
      <c r="U2558" s="11">
        <v>2</v>
      </c>
      <c r="V2558" s="11">
        <v>1</v>
      </c>
      <c r="W2558" s="11">
        <v>4</v>
      </c>
      <c r="X2558" s="11">
        <v>0</v>
      </c>
      <c r="Y2558" s="11">
        <v>2</v>
      </c>
      <c r="Z2558" s="11">
        <v>1</v>
      </c>
      <c r="AA2558" s="12" t="s">
        <v>32958</v>
      </c>
      <c r="AB2558" s="17" t="str">
        <f t="shared" si="235"/>
        <v>Programme: LLB Law with International Study</v>
      </c>
      <c r="AC2558" s="17">
        <f t="shared" si="236"/>
        <v>2</v>
      </c>
      <c r="AD2558" s="17">
        <f t="shared" si="237"/>
        <v>3</v>
      </c>
      <c r="AE2558" s="17">
        <f t="shared" si="238"/>
        <v>4</v>
      </c>
      <c r="AF2558" s="17" t="str">
        <f t="shared" si="239"/>
        <v/>
      </c>
      <c r="AG2558" s="17" cm="1">
        <f t="array" ref="AG2558">IFERROR(IF(J2558="Level",INDEX($M2558:$S2558,AC2558+1),INDEX($M2558:$S2558,AC2558)),"")</f>
        <v>120</v>
      </c>
      <c r="AH2558" s="17" cm="1">
        <f t="array" ref="AH2558">IFERROR(IF(J2558="Level",INDEX($M2558:$S2558,AD2558+1),INDEX($M2558:$S2558,AD2558)),"")</f>
        <v>120</v>
      </c>
      <c r="AI2558" s="17" cm="1">
        <f t="array" ref="AI2558">IFERROR(INDEX($M2558:$S2558,AE2558),"")</f>
        <v>120</v>
      </c>
      <c r="AJ2558" s="17" t="str" cm="1">
        <f t="array" ref="AJ2558">IFERROR(INDEX($M2558:$S2558,AF2558),"")</f>
        <v/>
      </c>
      <c r="AK2558" s="17" cm="1">
        <f t="array" ref="AK2558">IFERROR(IF(J2558="Level",INDEX($T2558:$Z2558,AC2558+1),INDEX($T2558:$Z2558,AC2558)),"")</f>
        <v>2</v>
      </c>
      <c r="AL2558" s="17" cm="1">
        <f t="array" ref="AL2558">IFERROR(IF(J2558="Level",INDEX($T2558:$Z2558,AD2558+1),INDEX($T2558:$Z2558,AD2558)),"")</f>
        <v>1</v>
      </c>
      <c r="AM2558" s="17" cm="1">
        <f t="array" ref="AM2558">IFERROR(INDEX($T2558:$Z2558,AE2558),"")</f>
        <v>4</v>
      </c>
      <c r="AN2558" s="17" t="str" cm="1">
        <f t="array" ref="AN2558">IFERROR(INDEX($T2558:$Z2558,AF2558),"")</f>
        <v/>
      </c>
    </row>
    <row r="2559" spans="1:40" x14ac:dyDescent="0.2">
      <c r="A2559" s="17" t="str">
        <f t="shared" si="234"/>
        <v>LLB Law with Professional Placement: UFL4LAWLAW04</v>
      </c>
      <c r="B2559" s="11" t="s">
        <v>1909</v>
      </c>
      <c r="C2559" s="11" t="s">
        <v>31936</v>
      </c>
      <c r="D2559" s="11" t="s">
        <v>1910</v>
      </c>
      <c r="E2559" s="11" t="s">
        <v>75</v>
      </c>
      <c r="F2559" s="11" t="s">
        <v>76</v>
      </c>
      <c r="G2559" s="11" t="s">
        <v>32712</v>
      </c>
      <c r="H2559" s="11" t="s">
        <v>77</v>
      </c>
      <c r="I2559" s="11">
        <v>3</v>
      </c>
      <c r="J2559" s="11" t="s">
        <v>78</v>
      </c>
      <c r="K2559" s="11" t="s">
        <v>32713</v>
      </c>
      <c r="L2559" s="11">
        <v>120</v>
      </c>
      <c r="M2559" s="11">
        <v>0</v>
      </c>
      <c r="N2559" s="11">
        <v>120</v>
      </c>
      <c r="O2559" s="11">
        <v>120</v>
      </c>
      <c r="P2559" s="11">
        <v>120</v>
      </c>
      <c r="Q2559" s="11">
        <v>0</v>
      </c>
      <c r="R2559" s="11">
        <v>120</v>
      </c>
      <c r="S2559" s="11">
        <v>120</v>
      </c>
      <c r="T2559" s="11">
        <v>0</v>
      </c>
      <c r="U2559" s="11">
        <v>2</v>
      </c>
      <c r="V2559" s="11">
        <v>1</v>
      </c>
      <c r="W2559" s="11">
        <v>4</v>
      </c>
      <c r="X2559" s="11">
        <v>0</v>
      </c>
      <c r="Y2559" s="11">
        <v>2</v>
      </c>
      <c r="Z2559" s="11">
        <v>1</v>
      </c>
      <c r="AA2559" s="12" t="s">
        <v>32958</v>
      </c>
      <c r="AB2559" s="17" t="str">
        <f t="shared" si="235"/>
        <v>Programme: LLB Law with Professional Placement</v>
      </c>
      <c r="AC2559" s="17">
        <f t="shared" si="236"/>
        <v>2</v>
      </c>
      <c r="AD2559" s="17">
        <f t="shared" si="237"/>
        <v>3</v>
      </c>
      <c r="AE2559" s="17">
        <f t="shared" si="238"/>
        <v>4</v>
      </c>
      <c r="AF2559" s="17" t="str">
        <f t="shared" si="239"/>
        <v/>
      </c>
      <c r="AG2559" s="17" cm="1">
        <f t="array" ref="AG2559">IFERROR(IF(J2559="Level",INDEX($M2559:$S2559,AC2559+1),INDEX($M2559:$S2559,AC2559)),"")</f>
        <v>120</v>
      </c>
      <c r="AH2559" s="17" cm="1">
        <f t="array" ref="AH2559">IFERROR(IF(J2559="Level",INDEX($M2559:$S2559,AD2559+1),INDEX($M2559:$S2559,AD2559)),"")</f>
        <v>120</v>
      </c>
      <c r="AI2559" s="17" cm="1">
        <f t="array" ref="AI2559">IFERROR(INDEX($M2559:$S2559,AE2559),"")</f>
        <v>120</v>
      </c>
      <c r="AJ2559" s="17" t="str" cm="1">
        <f t="array" ref="AJ2559">IFERROR(INDEX($M2559:$S2559,AF2559),"")</f>
        <v/>
      </c>
      <c r="AK2559" s="17" cm="1">
        <f t="array" ref="AK2559">IFERROR(IF(J2559="Level",INDEX($T2559:$Z2559,AC2559+1),INDEX($T2559:$Z2559,AC2559)),"")</f>
        <v>2</v>
      </c>
      <c r="AL2559" s="17" cm="1">
        <f t="array" ref="AL2559">IFERROR(IF(J2559="Level",INDEX($T2559:$Z2559,AD2559+1),INDEX($T2559:$Z2559,AD2559)),"")</f>
        <v>1</v>
      </c>
      <c r="AM2559" s="17" cm="1">
        <f t="array" ref="AM2559">IFERROR(INDEX($T2559:$Z2559,AE2559),"")</f>
        <v>4</v>
      </c>
      <c r="AN2559" s="17" t="str" cm="1">
        <f t="array" ref="AN2559">IFERROR(INDEX($T2559:$Z2559,AF2559),"")</f>
        <v/>
      </c>
    </row>
    <row r="2560" spans="1:40" x14ac:dyDescent="0.2">
      <c r="A2560" s="17" t="str">
        <f t="shared" si="234"/>
        <v>LLB Law with Legal Placement: UFL4LAWLAW07</v>
      </c>
      <c r="B2560" s="11" t="s">
        <v>1911</v>
      </c>
      <c r="C2560" s="11" t="s">
        <v>31936</v>
      </c>
      <c r="D2560" s="11" t="s">
        <v>1912</v>
      </c>
      <c r="E2560" s="11" t="s">
        <v>75</v>
      </c>
      <c r="F2560" s="11" t="s">
        <v>76</v>
      </c>
      <c r="G2560" s="11" t="s">
        <v>32712</v>
      </c>
      <c r="H2560" s="11" t="s">
        <v>77</v>
      </c>
      <c r="I2560" s="11">
        <v>3</v>
      </c>
      <c r="J2560" s="11" t="s">
        <v>78</v>
      </c>
      <c r="K2560" s="11" t="s">
        <v>32713</v>
      </c>
      <c r="L2560" s="11">
        <v>120</v>
      </c>
      <c r="M2560" s="11">
        <v>0</v>
      </c>
      <c r="N2560" s="11">
        <v>120</v>
      </c>
      <c r="O2560" s="11">
        <v>120</v>
      </c>
      <c r="P2560" s="11">
        <v>120</v>
      </c>
      <c r="Q2560" s="11">
        <v>0</v>
      </c>
      <c r="R2560" s="11">
        <v>120</v>
      </c>
      <c r="S2560" s="11">
        <v>120</v>
      </c>
      <c r="T2560" s="11">
        <v>0</v>
      </c>
      <c r="U2560" s="11">
        <v>2</v>
      </c>
      <c r="V2560" s="11">
        <v>1</v>
      </c>
      <c r="W2560" s="11">
        <v>4</v>
      </c>
      <c r="X2560" s="11">
        <v>0</v>
      </c>
      <c r="Y2560" s="11">
        <v>2</v>
      </c>
      <c r="Z2560" s="11">
        <v>1</v>
      </c>
      <c r="AA2560" s="12" t="s">
        <v>32958</v>
      </c>
      <c r="AB2560" s="17" t="str">
        <f t="shared" si="235"/>
        <v>Programme: LLB Law with Legal Placement</v>
      </c>
      <c r="AC2560" s="17">
        <f t="shared" si="236"/>
        <v>2</v>
      </c>
      <c r="AD2560" s="17">
        <f t="shared" si="237"/>
        <v>3</v>
      </c>
      <c r="AE2560" s="17">
        <f t="shared" si="238"/>
        <v>4</v>
      </c>
      <c r="AF2560" s="17" t="str">
        <f t="shared" si="239"/>
        <v/>
      </c>
      <c r="AG2560" s="17" cm="1">
        <f t="array" ref="AG2560">IFERROR(IF(J2560="Level",INDEX($M2560:$S2560,AC2560+1),INDEX($M2560:$S2560,AC2560)),"")</f>
        <v>120</v>
      </c>
      <c r="AH2560" s="17" cm="1">
        <f t="array" ref="AH2560">IFERROR(IF(J2560="Level",INDEX($M2560:$S2560,AD2560+1),INDEX($M2560:$S2560,AD2560)),"")</f>
        <v>120</v>
      </c>
      <c r="AI2560" s="17" cm="1">
        <f t="array" ref="AI2560">IFERROR(INDEX($M2560:$S2560,AE2560),"")</f>
        <v>120</v>
      </c>
      <c r="AJ2560" s="17" t="str" cm="1">
        <f t="array" ref="AJ2560">IFERROR(INDEX($M2560:$S2560,AF2560),"")</f>
        <v/>
      </c>
      <c r="AK2560" s="17" cm="1">
        <f t="array" ref="AK2560">IFERROR(IF(J2560="Level",INDEX($T2560:$Z2560,AC2560+1),INDEX($T2560:$Z2560,AC2560)),"")</f>
        <v>2</v>
      </c>
      <c r="AL2560" s="17" cm="1">
        <f t="array" ref="AL2560">IFERROR(IF(J2560="Level",INDEX($T2560:$Z2560,AD2560+1),INDEX($T2560:$Z2560,AD2560)),"")</f>
        <v>1</v>
      </c>
      <c r="AM2560" s="17" cm="1">
        <f t="array" ref="AM2560">IFERROR(INDEX($T2560:$Z2560,AE2560),"")</f>
        <v>4</v>
      </c>
      <c r="AN2560" s="17" t="str" cm="1">
        <f t="array" ref="AN2560">IFERROR(INDEX($T2560:$Z2560,AF2560),"")</f>
        <v/>
      </c>
    </row>
    <row r="2561" spans="1:40" x14ac:dyDescent="0.2">
      <c r="A2561" s="17" t="str">
        <f t="shared" si="234"/>
        <v>LLB Law with Professional Legal Placement: UFL4LAWLAW08</v>
      </c>
      <c r="B2561" s="11" t="s">
        <v>1913</v>
      </c>
      <c r="C2561" s="11" t="s">
        <v>31936</v>
      </c>
      <c r="D2561" s="11" t="s">
        <v>1914</v>
      </c>
      <c r="E2561" s="11" t="s">
        <v>75</v>
      </c>
      <c r="F2561" s="11" t="s">
        <v>76</v>
      </c>
      <c r="G2561" s="11" t="s">
        <v>32712</v>
      </c>
      <c r="H2561" s="11" t="s">
        <v>77</v>
      </c>
      <c r="I2561" s="11">
        <v>3</v>
      </c>
      <c r="J2561" s="11" t="s">
        <v>78</v>
      </c>
      <c r="K2561" s="11" t="s">
        <v>32713</v>
      </c>
      <c r="L2561" s="11">
        <v>120</v>
      </c>
      <c r="M2561" s="11">
        <v>0</v>
      </c>
      <c r="N2561" s="11">
        <v>120</v>
      </c>
      <c r="O2561" s="11">
        <v>120</v>
      </c>
      <c r="P2561" s="11">
        <v>120</v>
      </c>
      <c r="Q2561" s="11">
        <v>0</v>
      </c>
      <c r="R2561" s="11">
        <v>120</v>
      </c>
      <c r="S2561" s="11">
        <v>120</v>
      </c>
      <c r="T2561" s="11">
        <v>0</v>
      </c>
      <c r="U2561" s="11">
        <v>2</v>
      </c>
      <c r="V2561" s="11">
        <v>1</v>
      </c>
      <c r="W2561" s="11">
        <v>4</v>
      </c>
      <c r="X2561" s="11">
        <v>0</v>
      </c>
      <c r="Y2561" s="11">
        <v>2</v>
      </c>
      <c r="Z2561" s="11">
        <v>1</v>
      </c>
      <c r="AA2561" s="12" t="s">
        <v>32958</v>
      </c>
      <c r="AB2561" s="17" t="str">
        <f t="shared" si="235"/>
        <v>Programme: LLB Law with Professional Legal Placement</v>
      </c>
      <c r="AC2561" s="17">
        <f t="shared" si="236"/>
        <v>2</v>
      </c>
      <c r="AD2561" s="17">
        <f t="shared" si="237"/>
        <v>3</v>
      </c>
      <c r="AE2561" s="17">
        <f t="shared" si="238"/>
        <v>4</v>
      </c>
      <c r="AF2561" s="17" t="str">
        <f t="shared" si="239"/>
        <v/>
      </c>
      <c r="AG2561" s="17" cm="1">
        <f t="array" ref="AG2561">IFERROR(IF(J2561="Level",INDEX($M2561:$S2561,AC2561+1),INDEX($M2561:$S2561,AC2561)),"")</f>
        <v>120</v>
      </c>
      <c r="AH2561" s="17" cm="1">
        <f t="array" ref="AH2561">IFERROR(IF(J2561="Level",INDEX($M2561:$S2561,AD2561+1),INDEX($M2561:$S2561,AD2561)),"")</f>
        <v>120</v>
      </c>
      <c r="AI2561" s="17" cm="1">
        <f t="array" ref="AI2561">IFERROR(INDEX($M2561:$S2561,AE2561),"")</f>
        <v>120</v>
      </c>
      <c r="AJ2561" s="17" t="str" cm="1">
        <f t="array" ref="AJ2561">IFERROR(INDEX($M2561:$S2561,AF2561),"")</f>
        <v/>
      </c>
      <c r="AK2561" s="17" cm="1">
        <f t="array" ref="AK2561">IFERROR(IF(J2561="Level",INDEX($T2561:$Z2561,AC2561+1),INDEX($T2561:$Z2561,AC2561)),"")</f>
        <v>2</v>
      </c>
      <c r="AL2561" s="17" cm="1">
        <f t="array" ref="AL2561">IFERROR(IF(J2561="Level",INDEX($T2561:$Z2561,AD2561+1),INDEX($T2561:$Z2561,AD2561)),"")</f>
        <v>1</v>
      </c>
      <c r="AM2561" s="17" cm="1">
        <f t="array" ref="AM2561">IFERROR(INDEX($T2561:$Z2561,AE2561),"")</f>
        <v>4</v>
      </c>
      <c r="AN2561" s="17" t="str" cm="1">
        <f t="array" ref="AN2561">IFERROR(INDEX($T2561:$Z2561,AF2561),"")</f>
        <v/>
      </c>
    </row>
    <row r="2562" spans="1:40" x14ac:dyDescent="0.2">
      <c r="A2562" s="17" t="str">
        <f t="shared" ref="A2562:A2625" si="240">D2562&amp;": "&amp;B2562</f>
        <v>LLB Law with Industrial Placement: UFL4LAWLAW09</v>
      </c>
      <c r="B2562" s="11" t="s">
        <v>1915</v>
      </c>
      <c r="C2562" s="11" t="s">
        <v>31936</v>
      </c>
      <c r="D2562" s="11" t="s">
        <v>1916</v>
      </c>
      <c r="E2562" s="11" t="s">
        <v>75</v>
      </c>
      <c r="F2562" s="11" t="s">
        <v>76</v>
      </c>
      <c r="G2562" s="11" t="s">
        <v>32712</v>
      </c>
      <c r="H2562" s="11" t="s">
        <v>77</v>
      </c>
      <c r="I2562" s="11">
        <v>3</v>
      </c>
      <c r="J2562" s="11" t="s">
        <v>78</v>
      </c>
      <c r="K2562" s="11" t="s">
        <v>32713</v>
      </c>
      <c r="L2562" s="11">
        <v>120</v>
      </c>
      <c r="M2562" s="11">
        <v>0</v>
      </c>
      <c r="N2562" s="11">
        <v>120</v>
      </c>
      <c r="O2562" s="11">
        <v>120</v>
      </c>
      <c r="P2562" s="11">
        <v>120</v>
      </c>
      <c r="Q2562" s="11">
        <v>0</v>
      </c>
      <c r="R2562" s="11">
        <v>120</v>
      </c>
      <c r="S2562" s="11">
        <v>120</v>
      </c>
      <c r="T2562" s="11">
        <v>0</v>
      </c>
      <c r="U2562" s="11">
        <v>2</v>
      </c>
      <c r="V2562" s="11">
        <v>1</v>
      </c>
      <c r="W2562" s="11">
        <v>4</v>
      </c>
      <c r="X2562" s="11">
        <v>0</v>
      </c>
      <c r="Y2562" s="11">
        <v>2</v>
      </c>
      <c r="Z2562" s="11">
        <v>1</v>
      </c>
      <c r="AA2562" s="12" t="s">
        <v>32958</v>
      </c>
      <c r="AB2562" s="17" t="str">
        <f t="shared" ref="AB2562:AB2625" si="241">IF(H2562="Yes","Programme: "&amp;D2562,"Programme is not compatible with this tool")</f>
        <v>Programme: LLB Law with Industrial Placement</v>
      </c>
      <c r="AC2562" s="17">
        <f t="shared" ref="AC2562:AC2625" si="242">IF(J2562="Stage",IF(M2562&lt;&gt;0,1,IF(N2562&lt;&gt;0,2,IF(O2562&lt;&gt;0,3,IF(P2562&lt;&gt;0,4,IF(Q2562&lt;&gt;0,5,""))))),IF(J2562="","",IF(R2562&lt;&gt;0,5,IF(S2562&lt;&gt;0,6,""))))</f>
        <v>2</v>
      </c>
      <c r="AD2562" s="17">
        <f t="shared" ref="AD2562:AD2625" si="243">IF(J2562="Stage",IF(AND(N2562&lt;&gt;0,AC2562&lt;2),2,IF(AND(O2562&lt;&gt;0,AC2562&lt;3),3,IF(AND(P2562&lt;&gt;0,AC2562&lt;4),4,IF(AND(Q2562&lt;&gt;0,AC2562&lt;5),5,"")))),IF(J2562="","",IF(AC2562&lt;&gt;0,6)))</f>
        <v>3</v>
      </c>
      <c r="AE2562" s="17">
        <f t="shared" ref="AE2562:AE2625" si="244">IF(AND(O2562&lt;&gt;0,AD2562&lt;3),3,IF(AND(P2562&lt;&gt;0,AD2562&lt;4),4,IF(AND(Q2562&lt;&gt;0,AD2562&lt;5),5,"")))</f>
        <v>4</v>
      </c>
      <c r="AF2562" s="17" t="str">
        <f t="shared" ref="AF2562:AF2625" si="245">IF(AND(P2562&lt;&gt;0,AE2562&lt;4),4,IF(AND(Q2562&lt;&gt;0,AE2562&lt;5),5,""))</f>
        <v/>
      </c>
      <c r="AG2562" s="17" cm="1">
        <f t="array" ref="AG2562">IFERROR(IF(J2562="Level",INDEX($M2562:$S2562,AC2562+1),INDEX($M2562:$S2562,AC2562)),"")</f>
        <v>120</v>
      </c>
      <c r="AH2562" s="17" cm="1">
        <f t="array" ref="AH2562">IFERROR(IF(J2562="Level",INDEX($M2562:$S2562,AD2562+1),INDEX($M2562:$S2562,AD2562)),"")</f>
        <v>120</v>
      </c>
      <c r="AI2562" s="17" cm="1">
        <f t="array" ref="AI2562">IFERROR(INDEX($M2562:$S2562,AE2562),"")</f>
        <v>120</v>
      </c>
      <c r="AJ2562" s="17" t="str" cm="1">
        <f t="array" ref="AJ2562">IFERROR(INDEX($M2562:$S2562,AF2562),"")</f>
        <v/>
      </c>
      <c r="AK2562" s="17" cm="1">
        <f t="array" ref="AK2562">IFERROR(IF(J2562="Level",INDEX($T2562:$Z2562,AC2562+1),INDEX($T2562:$Z2562,AC2562)),"")</f>
        <v>2</v>
      </c>
      <c r="AL2562" s="17" cm="1">
        <f t="array" ref="AL2562">IFERROR(IF(J2562="Level",INDEX($T2562:$Z2562,AD2562+1),INDEX($T2562:$Z2562,AD2562)),"")</f>
        <v>1</v>
      </c>
      <c r="AM2562" s="17" cm="1">
        <f t="array" ref="AM2562">IFERROR(INDEX($T2562:$Z2562,AE2562),"")</f>
        <v>4</v>
      </c>
      <c r="AN2562" s="17" t="str" cm="1">
        <f t="array" ref="AN2562">IFERROR(INDEX($T2562:$Z2562,AF2562),"")</f>
        <v/>
      </c>
    </row>
    <row r="2563" spans="1:40" ht="25.5" x14ac:dyDescent="0.2">
      <c r="A2563" s="17" t="str">
        <f t="shared" si="240"/>
        <v>Bachelor of Business and Laws with Industrial Placement - Cornwall: UFE4LAWSBECB</v>
      </c>
      <c r="B2563" s="11" t="s">
        <v>1612</v>
      </c>
      <c r="C2563" s="11" t="s">
        <v>31936</v>
      </c>
      <c r="D2563" s="11" t="s">
        <v>32831</v>
      </c>
      <c r="E2563" s="11" t="s">
        <v>1018</v>
      </c>
      <c r="F2563" s="11" t="s">
        <v>76</v>
      </c>
      <c r="G2563" s="11" t="s">
        <v>32712</v>
      </c>
      <c r="H2563" s="11" t="s">
        <v>77</v>
      </c>
      <c r="I2563" s="11">
        <v>3</v>
      </c>
      <c r="J2563" s="11" t="s">
        <v>78</v>
      </c>
      <c r="K2563" s="11" t="s">
        <v>32713</v>
      </c>
      <c r="L2563" s="11">
        <v>120</v>
      </c>
      <c r="M2563" s="11">
        <v>0</v>
      </c>
      <c r="N2563" s="11">
        <v>120</v>
      </c>
      <c r="O2563" s="11">
        <v>120</v>
      </c>
      <c r="P2563" s="11">
        <v>120</v>
      </c>
      <c r="Q2563" s="11">
        <v>0</v>
      </c>
      <c r="R2563" s="11">
        <v>120</v>
      </c>
      <c r="S2563" s="11">
        <v>120</v>
      </c>
      <c r="T2563" s="11">
        <v>0</v>
      </c>
      <c r="U2563" s="11">
        <v>2</v>
      </c>
      <c r="V2563" s="11">
        <v>1</v>
      </c>
      <c r="W2563" s="11">
        <v>4</v>
      </c>
      <c r="X2563" s="11">
        <v>0</v>
      </c>
      <c r="Y2563" s="11">
        <v>2</v>
      </c>
      <c r="Z2563" s="11">
        <v>1</v>
      </c>
      <c r="AA2563" s="12" t="s">
        <v>32958</v>
      </c>
      <c r="AB2563" s="17" t="str">
        <f t="shared" si="241"/>
        <v>Programme: Bachelor of Business and Laws with Industrial Placement - Cornwall</v>
      </c>
      <c r="AC2563" s="17">
        <f t="shared" si="242"/>
        <v>2</v>
      </c>
      <c r="AD2563" s="17">
        <f t="shared" si="243"/>
        <v>3</v>
      </c>
      <c r="AE2563" s="17">
        <f t="shared" si="244"/>
        <v>4</v>
      </c>
      <c r="AF2563" s="17" t="str">
        <f t="shared" si="245"/>
        <v/>
      </c>
      <c r="AG2563" s="17" cm="1">
        <f t="array" ref="AG2563">IFERROR(IF(J2563="Level",INDEX($M2563:$S2563,AC2563+1),INDEX($M2563:$S2563,AC2563)),"")</f>
        <v>120</v>
      </c>
      <c r="AH2563" s="17" cm="1">
        <f t="array" ref="AH2563">IFERROR(IF(J2563="Level",INDEX($M2563:$S2563,AD2563+1),INDEX($M2563:$S2563,AD2563)),"")</f>
        <v>120</v>
      </c>
      <c r="AI2563" s="17" cm="1">
        <f t="array" ref="AI2563">IFERROR(INDEX($M2563:$S2563,AE2563),"")</f>
        <v>120</v>
      </c>
      <c r="AJ2563" s="17" t="str" cm="1">
        <f t="array" ref="AJ2563">IFERROR(INDEX($M2563:$S2563,AF2563),"")</f>
        <v/>
      </c>
      <c r="AK2563" s="17" cm="1">
        <f t="array" ref="AK2563">IFERROR(IF(J2563="Level",INDEX($T2563:$Z2563,AC2563+1),INDEX($T2563:$Z2563,AC2563)),"")</f>
        <v>2</v>
      </c>
      <c r="AL2563" s="17" cm="1">
        <f t="array" ref="AL2563">IFERROR(IF(J2563="Level",INDEX($T2563:$Z2563,AD2563+1),INDEX($T2563:$Z2563,AD2563)),"")</f>
        <v>1</v>
      </c>
      <c r="AM2563" s="17" cm="1">
        <f t="array" ref="AM2563">IFERROR(INDEX($T2563:$Z2563,AE2563),"")</f>
        <v>4</v>
      </c>
      <c r="AN2563" s="17" t="str" cm="1">
        <f t="array" ref="AN2563">IFERROR(INDEX($T2563:$Z2563,AF2563),"")</f>
        <v/>
      </c>
    </row>
    <row r="2564" spans="1:40" ht="25.5" x14ac:dyDescent="0.2">
      <c r="A2564" s="17" t="str">
        <f t="shared" si="240"/>
        <v>Bachelor of Business and Laws with Professional Placement - Cornwall: UFE4LAWSBECC</v>
      </c>
      <c r="B2564" s="11" t="s">
        <v>1613</v>
      </c>
      <c r="C2564" s="11" t="s">
        <v>31936</v>
      </c>
      <c r="D2564" s="11" t="s">
        <v>32830</v>
      </c>
      <c r="E2564" s="11" t="s">
        <v>1018</v>
      </c>
      <c r="F2564" s="11" t="s">
        <v>76</v>
      </c>
      <c r="G2564" s="11" t="s">
        <v>32712</v>
      </c>
      <c r="H2564" s="11" t="s">
        <v>77</v>
      </c>
      <c r="I2564" s="11">
        <v>3</v>
      </c>
      <c r="J2564" s="11" t="s">
        <v>78</v>
      </c>
      <c r="K2564" s="11" t="s">
        <v>32713</v>
      </c>
      <c r="L2564" s="11">
        <v>120</v>
      </c>
      <c r="M2564" s="11">
        <v>0</v>
      </c>
      <c r="N2564" s="11">
        <v>120</v>
      </c>
      <c r="O2564" s="11">
        <v>120</v>
      </c>
      <c r="P2564" s="11">
        <v>120</v>
      </c>
      <c r="Q2564" s="11">
        <v>0</v>
      </c>
      <c r="R2564" s="11">
        <v>120</v>
      </c>
      <c r="S2564" s="11">
        <v>120</v>
      </c>
      <c r="T2564" s="11">
        <v>0</v>
      </c>
      <c r="U2564" s="11">
        <v>2</v>
      </c>
      <c r="V2564" s="11">
        <v>1</v>
      </c>
      <c r="W2564" s="11">
        <v>4</v>
      </c>
      <c r="X2564" s="11">
        <v>0</v>
      </c>
      <c r="Y2564" s="11">
        <v>2</v>
      </c>
      <c r="Z2564" s="11">
        <v>1</v>
      </c>
      <c r="AA2564" s="12" t="s">
        <v>32958</v>
      </c>
      <c r="AB2564" s="17" t="str">
        <f t="shared" si="241"/>
        <v>Programme: Bachelor of Business and Laws with Professional Placement - Cornwall</v>
      </c>
      <c r="AC2564" s="17">
        <f t="shared" si="242"/>
        <v>2</v>
      </c>
      <c r="AD2564" s="17">
        <f t="shared" si="243"/>
        <v>3</v>
      </c>
      <c r="AE2564" s="17">
        <f t="shared" si="244"/>
        <v>4</v>
      </c>
      <c r="AF2564" s="17" t="str">
        <f t="shared" si="245"/>
        <v/>
      </c>
      <c r="AG2564" s="17" cm="1">
        <f t="array" ref="AG2564">IFERROR(IF(J2564="Level",INDEX($M2564:$S2564,AC2564+1),INDEX($M2564:$S2564,AC2564)),"")</f>
        <v>120</v>
      </c>
      <c r="AH2564" s="17" cm="1">
        <f t="array" ref="AH2564">IFERROR(IF(J2564="Level",INDEX($M2564:$S2564,AD2564+1),INDEX($M2564:$S2564,AD2564)),"")</f>
        <v>120</v>
      </c>
      <c r="AI2564" s="17" cm="1">
        <f t="array" ref="AI2564">IFERROR(INDEX($M2564:$S2564,AE2564),"")</f>
        <v>120</v>
      </c>
      <c r="AJ2564" s="17" t="str" cm="1">
        <f t="array" ref="AJ2564">IFERROR(INDEX($M2564:$S2564,AF2564),"")</f>
        <v/>
      </c>
      <c r="AK2564" s="17" cm="1">
        <f t="array" ref="AK2564">IFERROR(IF(J2564="Level",INDEX($T2564:$Z2564,AC2564+1),INDEX($T2564:$Z2564,AC2564)),"")</f>
        <v>2</v>
      </c>
      <c r="AL2564" s="17" cm="1">
        <f t="array" ref="AL2564">IFERROR(IF(J2564="Level",INDEX($T2564:$Z2564,AD2564+1),INDEX($T2564:$Z2564,AD2564)),"")</f>
        <v>1</v>
      </c>
      <c r="AM2564" s="17" cm="1">
        <f t="array" ref="AM2564">IFERROR(INDEX($T2564:$Z2564,AE2564),"")</f>
        <v>4</v>
      </c>
      <c r="AN2564" s="17" t="str" cm="1">
        <f t="array" ref="AN2564">IFERROR(INDEX($T2564:$Z2564,AF2564),"")</f>
        <v/>
      </c>
    </row>
    <row r="2565" spans="1:40" ht="25.5" x14ac:dyDescent="0.2">
      <c r="A2565" s="17" t="str">
        <f t="shared" si="240"/>
        <v>LLB Law with Business with Industrial Placement - Cornwall: UFL4LAWSBECB</v>
      </c>
      <c r="B2565" s="11" t="s">
        <v>1917</v>
      </c>
      <c r="C2565" s="11" t="s">
        <v>31936</v>
      </c>
      <c r="D2565" s="11" t="s">
        <v>32715</v>
      </c>
      <c r="E2565" s="11" t="s">
        <v>1018</v>
      </c>
      <c r="F2565" s="11" t="s">
        <v>76</v>
      </c>
      <c r="G2565" s="11" t="s">
        <v>32712</v>
      </c>
      <c r="H2565" s="11" t="s">
        <v>77</v>
      </c>
      <c r="I2565" s="11">
        <v>3</v>
      </c>
      <c r="J2565" s="11" t="s">
        <v>78</v>
      </c>
      <c r="K2565" s="11" t="s">
        <v>32713</v>
      </c>
      <c r="L2565" s="11">
        <v>120</v>
      </c>
      <c r="M2565" s="11">
        <v>0</v>
      </c>
      <c r="N2565" s="11">
        <v>120</v>
      </c>
      <c r="O2565" s="11">
        <v>120</v>
      </c>
      <c r="P2565" s="11">
        <v>120</v>
      </c>
      <c r="Q2565" s="11">
        <v>0</v>
      </c>
      <c r="R2565" s="11">
        <v>120</v>
      </c>
      <c r="S2565" s="11">
        <v>120</v>
      </c>
      <c r="T2565" s="11">
        <v>0</v>
      </c>
      <c r="U2565" s="11">
        <v>2</v>
      </c>
      <c r="V2565" s="11">
        <v>1</v>
      </c>
      <c r="W2565" s="11">
        <v>4</v>
      </c>
      <c r="X2565" s="11">
        <v>0</v>
      </c>
      <c r="Y2565" s="11">
        <v>2</v>
      </c>
      <c r="Z2565" s="11">
        <v>1</v>
      </c>
      <c r="AA2565" s="12" t="s">
        <v>32958</v>
      </c>
      <c r="AB2565" s="17" t="str">
        <f t="shared" si="241"/>
        <v>Programme: LLB Law with Business with Industrial Placement - Cornwall</v>
      </c>
      <c r="AC2565" s="17">
        <f t="shared" si="242"/>
        <v>2</v>
      </c>
      <c r="AD2565" s="17">
        <f t="shared" si="243"/>
        <v>3</v>
      </c>
      <c r="AE2565" s="17">
        <f t="shared" si="244"/>
        <v>4</v>
      </c>
      <c r="AF2565" s="17" t="str">
        <f t="shared" si="245"/>
        <v/>
      </c>
      <c r="AG2565" s="17" cm="1">
        <f t="array" ref="AG2565">IFERROR(IF(J2565="Level",INDEX($M2565:$S2565,AC2565+1),INDEX($M2565:$S2565,AC2565)),"")</f>
        <v>120</v>
      </c>
      <c r="AH2565" s="17" cm="1">
        <f t="array" ref="AH2565">IFERROR(IF(J2565="Level",INDEX($M2565:$S2565,AD2565+1),INDEX($M2565:$S2565,AD2565)),"")</f>
        <v>120</v>
      </c>
      <c r="AI2565" s="17" cm="1">
        <f t="array" ref="AI2565">IFERROR(INDEX($M2565:$S2565,AE2565),"")</f>
        <v>120</v>
      </c>
      <c r="AJ2565" s="17" t="str" cm="1">
        <f t="array" ref="AJ2565">IFERROR(INDEX($M2565:$S2565,AF2565),"")</f>
        <v/>
      </c>
      <c r="AK2565" s="17" cm="1">
        <f t="array" ref="AK2565">IFERROR(IF(J2565="Level",INDEX($T2565:$Z2565,AC2565+1),INDEX($T2565:$Z2565,AC2565)),"")</f>
        <v>2</v>
      </c>
      <c r="AL2565" s="17" cm="1">
        <f t="array" ref="AL2565">IFERROR(IF(J2565="Level",INDEX($T2565:$Z2565,AD2565+1),INDEX($T2565:$Z2565,AD2565)),"")</f>
        <v>1</v>
      </c>
      <c r="AM2565" s="17" cm="1">
        <f t="array" ref="AM2565">IFERROR(INDEX($T2565:$Z2565,AE2565),"")</f>
        <v>4</v>
      </c>
      <c r="AN2565" s="17" t="str" cm="1">
        <f t="array" ref="AN2565">IFERROR(INDEX($T2565:$Z2565,AF2565),"")</f>
        <v/>
      </c>
    </row>
    <row r="2566" spans="1:40" ht="25.5" x14ac:dyDescent="0.2">
      <c r="A2566" s="17" t="str">
        <f t="shared" si="240"/>
        <v>LLB Law with Business with Professional Placement - Cornwall: UFL4LAWSBECC</v>
      </c>
      <c r="B2566" s="11" t="s">
        <v>1918</v>
      </c>
      <c r="C2566" s="11" t="s">
        <v>31936</v>
      </c>
      <c r="D2566" s="11" t="s">
        <v>32714</v>
      </c>
      <c r="E2566" s="11" t="s">
        <v>1018</v>
      </c>
      <c r="F2566" s="11" t="s">
        <v>76</v>
      </c>
      <c r="G2566" s="11" t="s">
        <v>32712</v>
      </c>
      <c r="H2566" s="11" t="s">
        <v>77</v>
      </c>
      <c r="I2566" s="11">
        <v>3</v>
      </c>
      <c r="J2566" s="11" t="s">
        <v>78</v>
      </c>
      <c r="K2566" s="11" t="s">
        <v>32713</v>
      </c>
      <c r="L2566" s="11">
        <v>120</v>
      </c>
      <c r="M2566" s="11">
        <v>0</v>
      </c>
      <c r="N2566" s="11">
        <v>120</v>
      </c>
      <c r="O2566" s="11">
        <v>120</v>
      </c>
      <c r="P2566" s="11">
        <v>120</v>
      </c>
      <c r="Q2566" s="11">
        <v>0</v>
      </c>
      <c r="R2566" s="11">
        <v>120</v>
      </c>
      <c r="S2566" s="11">
        <v>120</v>
      </c>
      <c r="T2566" s="11">
        <v>0</v>
      </c>
      <c r="U2566" s="11">
        <v>2</v>
      </c>
      <c r="V2566" s="11">
        <v>1</v>
      </c>
      <c r="W2566" s="11">
        <v>4</v>
      </c>
      <c r="X2566" s="11">
        <v>0</v>
      </c>
      <c r="Y2566" s="11">
        <v>2</v>
      </c>
      <c r="Z2566" s="11">
        <v>1</v>
      </c>
      <c r="AA2566" s="12" t="s">
        <v>32958</v>
      </c>
      <c r="AB2566" s="17" t="str">
        <f t="shared" si="241"/>
        <v>Programme: LLB Law with Business with Professional Placement - Cornwall</v>
      </c>
      <c r="AC2566" s="17">
        <f t="shared" si="242"/>
        <v>2</v>
      </c>
      <c r="AD2566" s="17">
        <f t="shared" si="243"/>
        <v>3</v>
      </c>
      <c r="AE2566" s="17">
        <f t="shared" si="244"/>
        <v>4</v>
      </c>
      <c r="AF2566" s="17" t="str">
        <f t="shared" si="245"/>
        <v/>
      </c>
      <c r="AG2566" s="17" cm="1">
        <f t="array" ref="AG2566">IFERROR(IF(J2566="Level",INDEX($M2566:$S2566,AC2566+1),INDEX($M2566:$S2566,AC2566)),"")</f>
        <v>120</v>
      </c>
      <c r="AH2566" s="17" cm="1">
        <f t="array" ref="AH2566">IFERROR(IF(J2566="Level",INDEX($M2566:$S2566,AD2566+1),INDEX($M2566:$S2566,AD2566)),"")</f>
        <v>120</v>
      </c>
      <c r="AI2566" s="17" cm="1">
        <f t="array" ref="AI2566">IFERROR(INDEX($M2566:$S2566,AE2566),"")</f>
        <v>120</v>
      </c>
      <c r="AJ2566" s="17" t="str" cm="1">
        <f t="array" ref="AJ2566">IFERROR(INDEX($M2566:$S2566,AF2566),"")</f>
        <v/>
      </c>
      <c r="AK2566" s="17" cm="1">
        <f t="array" ref="AK2566">IFERROR(IF(J2566="Level",INDEX($T2566:$Z2566,AC2566+1),INDEX($T2566:$Z2566,AC2566)),"")</f>
        <v>2</v>
      </c>
      <c r="AL2566" s="17" cm="1">
        <f t="array" ref="AL2566">IFERROR(IF(J2566="Level",INDEX($T2566:$Z2566,AD2566+1),INDEX($T2566:$Z2566,AD2566)),"")</f>
        <v>1</v>
      </c>
      <c r="AM2566" s="17" cm="1">
        <f t="array" ref="AM2566">IFERROR(INDEX($T2566:$Z2566,AE2566),"")</f>
        <v>4</v>
      </c>
      <c r="AN2566" s="17" t="str" cm="1">
        <f t="array" ref="AN2566">IFERROR(INDEX($T2566:$Z2566,AF2566),"")</f>
        <v/>
      </c>
    </row>
    <row r="2567" spans="1:40" x14ac:dyDescent="0.2">
      <c r="A2567" s="17" t="str">
        <f t="shared" si="240"/>
        <v>BA Modern Languages and Latin: UFA4SMLCTH03</v>
      </c>
      <c r="B2567" s="11" t="s">
        <v>1584</v>
      </c>
      <c r="C2567" s="11" t="s">
        <v>31936</v>
      </c>
      <c r="D2567" s="11" t="s">
        <v>1585</v>
      </c>
      <c r="E2567" s="11" t="s">
        <v>280</v>
      </c>
      <c r="F2567" s="11" t="s">
        <v>76</v>
      </c>
      <c r="G2567" s="11" t="s">
        <v>32712</v>
      </c>
      <c r="H2567" s="11" t="s">
        <v>77</v>
      </c>
      <c r="I2567" s="11">
        <v>3</v>
      </c>
      <c r="J2567" s="11" t="s">
        <v>78</v>
      </c>
      <c r="K2567" s="11" t="s">
        <v>32713</v>
      </c>
      <c r="L2567" s="11">
        <v>120</v>
      </c>
      <c r="M2567" s="11">
        <v>0</v>
      </c>
      <c r="N2567" s="11">
        <v>120</v>
      </c>
      <c r="O2567" s="11">
        <v>120</v>
      </c>
      <c r="P2567" s="11">
        <v>120</v>
      </c>
      <c r="Q2567" s="11">
        <v>0</v>
      </c>
      <c r="R2567" s="11">
        <v>120</v>
      </c>
      <c r="S2567" s="11">
        <v>120</v>
      </c>
      <c r="T2567" s="11">
        <v>0</v>
      </c>
      <c r="U2567" s="11">
        <v>2</v>
      </c>
      <c r="V2567" s="11">
        <v>1</v>
      </c>
      <c r="W2567" s="11">
        <v>4</v>
      </c>
      <c r="X2567" s="11">
        <v>0</v>
      </c>
      <c r="Y2567" s="11">
        <v>2</v>
      </c>
      <c r="Z2567" s="11">
        <v>1</v>
      </c>
      <c r="AA2567" s="12" t="s">
        <v>32958</v>
      </c>
      <c r="AB2567" s="17" t="str">
        <f t="shared" si="241"/>
        <v>Programme: BA Modern Languages and Latin</v>
      </c>
      <c r="AC2567" s="17">
        <f t="shared" si="242"/>
        <v>2</v>
      </c>
      <c r="AD2567" s="17">
        <f t="shared" si="243"/>
        <v>3</v>
      </c>
      <c r="AE2567" s="17">
        <f t="shared" si="244"/>
        <v>4</v>
      </c>
      <c r="AF2567" s="17" t="str">
        <f t="shared" si="245"/>
        <v/>
      </c>
      <c r="AG2567" s="17" cm="1">
        <f t="array" ref="AG2567">IFERROR(IF(J2567="Level",INDEX($M2567:$S2567,AC2567+1),INDEX($M2567:$S2567,AC2567)),"")</f>
        <v>120</v>
      </c>
      <c r="AH2567" s="17" cm="1">
        <f t="array" ref="AH2567">IFERROR(IF(J2567="Level",INDEX($M2567:$S2567,AD2567+1),INDEX($M2567:$S2567,AD2567)),"")</f>
        <v>120</v>
      </c>
      <c r="AI2567" s="17" cm="1">
        <f t="array" ref="AI2567">IFERROR(INDEX($M2567:$S2567,AE2567),"")</f>
        <v>120</v>
      </c>
      <c r="AJ2567" s="17" t="str" cm="1">
        <f t="array" ref="AJ2567">IFERROR(INDEX($M2567:$S2567,AF2567),"")</f>
        <v/>
      </c>
      <c r="AK2567" s="17" cm="1">
        <f t="array" ref="AK2567">IFERROR(IF(J2567="Level",INDEX($T2567:$Z2567,AC2567+1),INDEX($T2567:$Z2567,AC2567)),"")</f>
        <v>2</v>
      </c>
      <c r="AL2567" s="17" cm="1">
        <f t="array" ref="AL2567">IFERROR(IF(J2567="Level",INDEX($T2567:$Z2567,AD2567+1),INDEX($T2567:$Z2567,AD2567)),"")</f>
        <v>1</v>
      </c>
      <c r="AM2567" s="17" cm="1">
        <f t="array" ref="AM2567">IFERROR(INDEX($T2567:$Z2567,AE2567),"")</f>
        <v>4</v>
      </c>
      <c r="AN2567" s="17" t="str" cm="1">
        <f t="array" ref="AN2567">IFERROR(INDEX($T2567:$Z2567,AF2567),"")</f>
        <v/>
      </c>
    </row>
    <row r="2568" spans="1:40" x14ac:dyDescent="0.2">
      <c r="A2568" s="17" t="str">
        <f t="shared" si="240"/>
        <v>BA Modern Languages and Arabic (Year Abroad Stage 3): UFA4SMLIAI07</v>
      </c>
      <c r="B2568" s="11" t="s">
        <v>1589</v>
      </c>
      <c r="C2568" s="11" t="s">
        <v>31936</v>
      </c>
      <c r="D2568" s="11" t="s">
        <v>1590</v>
      </c>
      <c r="E2568" s="11" t="s">
        <v>280</v>
      </c>
      <c r="F2568" s="11" t="s">
        <v>76</v>
      </c>
      <c r="G2568" s="11" t="s">
        <v>32712</v>
      </c>
      <c r="H2568" s="11" t="s">
        <v>77</v>
      </c>
      <c r="I2568" s="11">
        <v>3</v>
      </c>
      <c r="J2568" s="11" t="s">
        <v>78</v>
      </c>
      <c r="K2568" s="11" t="s">
        <v>32713</v>
      </c>
      <c r="L2568" s="11">
        <v>120</v>
      </c>
      <c r="M2568" s="11">
        <v>0</v>
      </c>
      <c r="N2568" s="11">
        <v>120</v>
      </c>
      <c r="O2568" s="11">
        <v>120</v>
      </c>
      <c r="P2568" s="11">
        <v>120</v>
      </c>
      <c r="Q2568" s="11">
        <v>0</v>
      </c>
      <c r="R2568" s="11">
        <v>120</v>
      </c>
      <c r="S2568" s="11">
        <v>120</v>
      </c>
      <c r="T2568" s="11">
        <v>0</v>
      </c>
      <c r="U2568" s="11">
        <v>2</v>
      </c>
      <c r="V2568" s="11">
        <v>1</v>
      </c>
      <c r="W2568" s="11">
        <v>4</v>
      </c>
      <c r="X2568" s="11">
        <v>0</v>
      </c>
      <c r="Y2568" s="11">
        <v>2</v>
      </c>
      <c r="Z2568" s="11">
        <v>1</v>
      </c>
      <c r="AA2568" s="12" t="s">
        <v>32958</v>
      </c>
      <c r="AB2568" s="17" t="str">
        <f t="shared" si="241"/>
        <v>Programme: BA Modern Languages and Arabic (Year Abroad Stage 3)</v>
      </c>
      <c r="AC2568" s="17">
        <f t="shared" si="242"/>
        <v>2</v>
      </c>
      <c r="AD2568" s="17">
        <f t="shared" si="243"/>
        <v>3</v>
      </c>
      <c r="AE2568" s="17">
        <f t="shared" si="244"/>
        <v>4</v>
      </c>
      <c r="AF2568" s="17" t="str">
        <f t="shared" si="245"/>
        <v/>
      </c>
      <c r="AG2568" s="17" cm="1">
        <f t="array" ref="AG2568">IFERROR(IF(J2568="Level",INDEX($M2568:$S2568,AC2568+1),INDEX($M2568:$S2568,AC2568)),"")</f>
        <v>120</v>
      </c>
      <c r="AH2568" s="17" cm="1">
        <f t="array" ref="AH2568">IFERROR(IF(J2568="Level",INDEX($M2568:$S2568,AD2568+1),INDEX($M2568:$S2568,AD2568)),"")</f>
        <v>120</v>
      </c>
      <c r="AI2568" s="17" cm="1">
        <f t="array" ref="AI2568">IFERROR(INDEX($M2568:$S2568,AE2568),"")</f>
        <v>120</v>
      </c>
      <c r="AJ2568" s="17" t="str" cm="1">
        <f t="array" ref="AJ2568">IFERROR(INDEX($M2568:$S2568,AF2568),"")</f>
        <v/>
      </c>
      <c r="AK2568" s="17" cm="1">
        <f t="array" ref="AK2568">IFERROR(IF(J2568="Level",INDEX($T2568:$Z2568,AC2568+1),INDEX($T2568:$Z2568,AC2568)),"")</f>
        <v>2</v>
      </c>
      <c r="AL2568" s="17" cm="1">
        <f t="array" ref="AL2568">IFERROR(IF(J2568="Level",INDEX($T2568:$Z2568,AD2568+1),INDEX($T2568:$Z2568,AD2568)),"")</f>
        <v>1</v>
      </c>
      <c r="AM2568" s="17" cm="1">
        <f t="array" ref="AM2568">IFERROR(INDEX($T2568:$Z2568,AE2568),"")</f>
        <v>4</v>
      </c>
      <c r="AN2568" s="17" t="str" cm="1">
        <f t="array" ref="AN2568">IFERROR(INDEX($T2568:$Z2568,AF2568),"")</f>
        <v/>
      </c>
    </row>
    <row r="2569" spans="1:40" x14ac:dyDescent="0.2">
      <c r="A2569" s="17" t="str">
        <f t="shared" si="240"/>
        <v>BA Modern Languages: UFA4SMLSML41</v>
      </c>
      <c r="B2569" s="11" t="s">
        <v>1591</v>
      </c>
      <c r="C2569" s="11" t="s">
        <v>31936</v>
      </c>
      <c r="D2569" s="11" t="s">
        <v>1592</v>
      </c>
      <c r="E2569" s="11" t="s">
        <v>280</v>
      </c>
      <c r="F2569" s="11" t="s">
        <v>76</v>
      </c>
      <c r="G2569" s="11" t="s">
        <v>32712</v>
      </c>
      <c r="H2569" s="11" t="s">
        <v>77</v>
      </c>
      <c r="I2569" s="11">
        <v>3</v>
      </c>
      <c r="J2569" s="11" t="s">
        <v>78</v>
      </c>
      <c r="K2569" s="11" t="s">
        <v>32713</v>
      </c>
      <c r="L2569" s="11">
        <v>120</v>
      </c>
      <c r="M2569" s="11">
        <v>0</v>
      </c>
      <c r="N2569" s="11">
        <v>120</v>
      </c>
      <c r="O2569" s="11">
        <v>120</v>
      </c>
      <c r="P2569" s="11">
        <v>120</v>
      </c>
      <c r="Q2569" s="11">
        <v>0</v>
      </c>
      <c r="R2569" s="11">
        <v>120</v>
      </c>
      <c r="S2569" s="11">
        <v>120</v>
      </c>
      <c r="T2569" s="11">
        <v>0</v>
      </c>
      <c r="U2569" s="11">
        <v>2</v>
      </c>
      <c r="V2569" s="11">
        <v>1</v>
      </c>
      <c r="W2569" s="11">
        <v>4</v>
      </c>
      <c r="X2569" s="11">
        <v>0</v>
      </c>
      <c r="Y2569" s="11">
        <v>2</v>
      </c>
      <c r="Z2569" s="11">
        <v>1</v>
      </c>
      <c r="AA2569" s="12" t="s">
        <v>32958</v>
      </c>
      <c r="AB2569" s="17" t="str">
        <f t="shared" si="241"/>
        <v>Programme: BA Modern Languages</v>
      </c>
      <c r="AC2569" s="17">
        <f t="shared" si="242"/>
        <v>2</v>
      </c>
      <c r="AD2569" s="17">
        <f t="shared" si="243"/>
        <v>3</v>
      </c>
      <c r="AE2569" s="17">
        <f t="shared" si="244"/>
        <v>4</v>
      </c>
      <c r="AF2569" s="17" t="str">
        <f t="shared" si="245"/>
        <v/>
      </c>
      <c r="AG2569" s="17" cm="1">
        <f t="array" ref="AG2569">IFERROR(IF(J2569="Level",INDEX($M2569:$S2569,AC2569+1),INDEX($M2569:$S2569,AC2569)),"")</f>
        <v>120</v>
      </c>
      <c r="AH2569" s="17" cm="1">
        <f t="array" ref="AH2569">IFERROR(IF(J2569="Level",INDEX($M2569:$S2569,AD2569+1),INDEX($M2569:$S2569,AD2569)),"")</f>
        <v>120</v>
      </c>
      <c r="AI2569" s="17" cm="1">
        <f t="array" ref="AI2569">IFERROR(INDEX($M2569:$S2569,AE2569),"")</f>
        <v>120</v>
      </c>
      <c r="AJ2569" s="17" t="str" cm="1">
        <f t="array" ref="AJ2569">IFERROR(INDEX($M2569:$S2569,AF2569),"")</f>
        <v/>
      </c>
      <c r="AK2569" s="17" cm="1">
        <f t="array" ref="AK2569">IFERROR(IF(J2569="Level",INDEX($T2569:$Z2569,AC2569+1),INDEX($T2569:$Z2569,AC2569)),"")</f>
        <v>2</v>
      </c>
      <c r="AL2569" s="17" cm="1">
        <f t="array" ref="AL2569">IFERROR(IF(J2569="Level",INDEX($T2569:$Z2569,AD2569+1),INDEX($T2569:$Z2569,AD2569)),"")</f>
        <v>1</v>
      </c>
      <c r="AM2569" s="17" cm="1">
        <f t="array" ref="AM2569">IFERROR(INDEX($T2569:$Z2569,AE2569),"")</f>
        <v>4</v>
      </c>
      <c r="AN2569" s="17" t="str" cm="1">
        <f t="array" ref="AN2569">IFERROR(INDEX($T2569:$Z2569,AF2569),"")</f>
        <v/>
      </c>
    </row>
    <row r="2570" spans="1:40" ht="25.5" x14ac:dyDescent="0.2">
      <c r="A2570" s="17" t="str">
        <f t="shared" si="240"/>
        <v>BA Comparative Literatures and Cultures with Employment Experience Abroad: UFA4SMLSML47</v>
      </c>
      <c r="B2570" s="11" t="s">
        <v>32099</v>
      </c>
      <c r="C2570" s="11" t="s">
        <v>31936</v>
      </c>
      <c r="D2570" s="11" t="s">
        <v>32859</v>
      </c>
      <c r="E2570" s="11" t="s">
        <v>280</v>
      </c>
      <c r="F2570" s="11" t="s">
        <v>76</v>
      </c>
      <c r="G2570" s="11" t="s">
        <v>32712</v>
      </c>
      <c r="H2570" s="11" t="s">
        <v>77</v>
      </c>
      <c r="I2570" s="11">
        <v>3</v>
      </c>
      <c r="J2570" s="11" t="s">
        <v>78</v>
      </c>
      <c r="K2570" s="11" t="s">
        <v>32713</v>
      </c>
      <c r="L2570" s="11">
        <v>120</v>
      </c>
      <c r="M2570" s="11">
        <v>0</v>
      </c>
      <c r="N2570" s="11">
        <v>120</v>
      </c>
      <c r="O2570" s="11">
        <v>120</v>
      </c>
      <c r="P2570" s="11">
        <v>120</v>
      </c>
      <c r="Q2570" s="11">
        <v>0</v>
      </c>
      <c r="R2570" s="11">
        <v>120</v>
      </c>
      <c r="S2570" s="11">
        <v>120</v>
      </c>
      <c r="T2570" s="11">
        <v>0</v>
      </c>
      <c r="U2570" s="11">
        <v>2</v>
      </c>
      <c r="V2570" s="11">
        <v>1</v>
      </c>
      <c r="W2570" s="11">
        <v>4</v>
      </c>
      <c r="X2570" s="11">
        <v>0</v>
      </c>
      <c r="Y2570" s="11">
        <v>2</v>
      </c>
      <c r="Z2570" s="11">
        <v>1</v>
      </c>
      <c r="AA2570" s="12" t="s">
        <v>32958</v>
      </c>
      <c r="AB2570" s="17" t="str">
        <f t="shared" si="241"/>
        <v>Programme: BA Comparative Literatures and Cultures with Employment Experience Abroad</v>
      </c>
      <c r="AC2570" s="17">
        <f t="shared" si="242"/>
        <v>2</v>
      </c>
      <c r="AD2570" s="17">
        <f t="shared" si="243"/>
        <v>3</v>
      </c>
      <c r="AE2570" s="17">
        <f t="shared" si="244"/>
        <v>4</v>
      </c>
      <c r="AF2570" s="17" t="str">
        <f t="shared" si="245"/>
        <v/>
      </c>
      <c r="AG2570" s="17" cm="1">
        <f t="array" ref="AG2570">IFERROR(IF(J2570="Level",INDEX($M2570:$S2570,AC2570+1),INDEX($M2570:$S2570,AC2570)),"")</f>
        <v>120</v>
      </c>
      <c r="AH2570" s="17" cm="1">
        <f t="array" ref="AH2570">IFERROR(IF(J2570="Level",INDEX($M2570:$S2570,AD2570+1),INDEX($M2570:$S2570,AD2570)),"")</f>
        <v>120</v>
      </c>
      <c r="AI2570" s="17" cm="1">
        <f t="array" ref="AI2570">IFERROR(INDEX($M2570:$S2570,AE2570),"")</f>
        <v>120</v>
      </c>
      <c r="AJ2570" s="17" t="str" cm="1">
        <f t="array" ref="AJ2570">IFERROR(INDEX($M2570:$S2570,AF2570),"")</f>
        <v/>
      </c>
      <c r="AK2570" s="17" cm="1">
        <f t="array" ref="AK2570">IFERROR(IF(J2570="Level",INDEX($T2570:$Z2570,AC2570+1),INDEX($T2570:$Z2570,AC2570)),"")</f>
        <v>2</v>
      </c>
      <c r="AL2570" s="17" cm="1">
        <f t="array" ref="AL2570">IFERROR(IF(J2570="Level",INDEX($T2570:$Z2570,AD2570+1),INDEX($T2570:$Z2570,AD2570)),"")</f>
        <v>1</v>
      </c>
      <c r="AM2570" s="17" cm="1">
        <f t="array" ref="AM2570">IFERROR(INDEX($T2570:$Z2570,AE2570),"")</f>
        <v>4</v>
      </c>
      <c r="AN2570" s="17" t="str" cm="1">
        <f t="array" ref="AN2570">IFERROR(INDEX($T2570:$Z2570,AF2570),"")</f>
        <v/>
      </c>
    </row>
    <row r="2571" spans="1:40" ht="25.5" x14ac:dyDescent="0.2">
      <c r="A2571" s="17" t="str">
        <f t="shared" si="240"/>
        <v>BA Comparative Literatures and Cultures with Employment Experience: UFA4SMLSML48</v>
      </c>
      <c r="B2571" s="11" t="s">
        <v>32100</v>
      </c>
      <c r="C2571" s="11" t="s">
        <v>31936</v>
      </c>
      <c r="D2571" s="11" t="s">
        <v>32860</v>
      </c>
      <c r="E2571" s="11" t="s">
        <v>280</v>
      </c>
      <c r="F2571" s="11" t="s">
        <v>76</v>
      </c>
      <c r="G2571" s="11" t="s">
        <v>32712</v>
      </c>
      <c r="H2571" s="11" t="s">
        <v>77</v>
      </c>
      <c r="I2571" s="11">
        <v>3</v>
      </c>
      <c r="J2571" s="11" t="s">
        <v>78</v>
      </c>
      <c r="K2571" s="11" t="s">
        <v>32713</v>
      </c>
      <c r="L2571" s="11">
        <v>120</v>
      </c>
      <c r="M2571" s="11">
        <v>0</v>
      </c>
      <c r="N2571" s="11">
        <v>120</v>
      </c>
      <c r="O2571" s="11">
        <v>120</v>
      </c>
      <c r="P2571" s="11">
        <v>120</v>
      </c>
      <c r="Q2571" s="11">
        <v>0</v>
      </c>
      <c r="R2571" s="11">
        <v>120</v>
      </c>
      <c r="S2571" s="11">
        <v>120</v>
      </c>
      <c r="T2571" s="11">
        <v>0</v>
      </c>
      <c r="U2571" s="11">
        <v>2</v>
      </c>
      <c r="V2571" s="11">
        <v>1</v>
      </c>
      <c r="W2571" s="11">
        <v>4</v>
      </c>
      <c r="X2571" s="11">
        <v>0</v>
      </c>
      <c r="Y2571" s="11">
        <v>2</v>
      </c>
      <c r="Z2571" s="11">
        <v>1</v>
      </c>
      <c r="AA2571" s="12" t="s">
        <v>32958</v>
      </c>
      <c r="AB2571" s="17" t="str">
        <f t="shared" si="241"/>
        <v>Programme: BA Comparative Literatures and Cultures with Employment Experience</v>
      </c>
      <c r="AC2571" s="17">
        <f t="shared" si="242"/>
        <v>2</v>
      </c>
      <c r="AD2571" s="17">
        <f t="shared" si="243"/>
        <v>3</v>
      </c>
      <c r="AE2571" s="17">
        <f t="shared" si="244"/>
        <v>4</v>
      </c>
      <c r="AF2571" s="17" t="str">
        <f t="shared" si="245"/>
        <v/>
      </c>
      <c r="AG2571" s="17" cm="1">
        <f t="array" ref="AG2571">IFERROR(IF(J2571="Level",INDEX($M2571:$S2571,AC2571+1),INDEX($M2571:$S2571,AC2571)),"")</f>
        <v>120</v>
      </c>
      <c r="AH2571" s="17" cm="1">
        <f t="array" ref="AH2571">IFERROR(IF(J2571="Level",INDEX($M2571:$S2571,AD2571+1),INDEX($M2571:$S2571,AD2571)),"")</f>
        <v>120</v>
      </c>
      <c r="AI2571" s="17" cm="1">
        <f t="array" ref="AI2571">IFERROR(INDEX($M2571:$S2571,AE2571),"")</f>
        <v>120</v>
      </c>
      <c r="AJ2571" s="17" t="str" cm="1">
        <f t="array" ref="AJ2571">IFERROR(INDEX($M2571:$S2571,AF2571),"")</f>
        <v/>
      </c>
      <c r="AK2571" s="17" cm="1">
        <f t="array" ref="AK2571">IFERROR(IF(J2571="Level",INDEX($T2571:$Z2571,AC2571+1),INDEX($T2571:$Z2571,AC2571)),"")</f>
        <v>2</v>
      </c>
      <c r="AL2571" s="17" cm="1">
        <f t="array" ref="AL2571">IFERROR(IF(J2571="Level",INDEX($T2571:$Z2571,AD2571+1),INDEX($T2571:$Z2571,AD2571)),"")</f>
        <v>1</v>
      </c>
      <c r="AM2571" s="17" cm="1">
        <f t="array" ref="AM2571">IFERROR(INDEX($T2571:$Z2571,AE2571),"")</f>
        <v>4</v>
      </c>
      <c r="AN2571" s="17" t="str" cm="1">
        <f t="array" ref="AN2571">IFERROR(INDEX($T2571:$Z2571,AF2571),"")</f>
        <v/>
      </c>
    </row>
    <row r="2572" spans="1:40" ht="25.5" x14ac:dyDescent="0.2">
      <c r="A2572" s="17" t="str">
        <f t="shared" si="240"/>
        <v>BA Comparative Literatures and Cultures with Year Abroad: UFA4SMLSML49</v>
      </c>
      <c r="B2572" s="11" t="s">
        <v>32098</v>
      </c>
      <c r="C2572" s="11" t="s">
        <v>31936</v>
      </c>
      <c r="D2572" s="11" t="s">
        <v>32858</v>
      </c>
      <c r="E2572" s="11" t="s">
        <v>280</v>
      </c>
      <c r="F2572" s="11" t="s">
        <v>76</v>
      </c>
      <c r="G2572" s="11" t="s">
        <v>32712</v>
      </c>
      <c r="H2572" s="11" t="s">
        <v>77</v>
      </c>
      <c r="I2572" s="11">
        <v>3</v>
      </c>
      <c r="J2572" s="11" t="s">
        <v>78</v>
      </c>
      <c r="K2572" s="11" t="s">
        <v>32713</v>
      </c>
      <c r="L2572" s="11">
        <v>120</v>
      </c>
      <c r="M2572" s="11">
        <v>0</v>
      </c>
      <c r="N2572" s="11">
        <v>120</v>
      </c>
      <c r="O2572" s="11">
        <v>120</v>
      </c>
      <c r="P2572" s="11">
        <v>120</v>
      </c>
      <c r="Q2572" s="11">
        <v>0</v>
      </c>
      <c r="R2572" s="11">
        <v>120</v>
      </c>
      <c r="S2572" s="11">
        <v>120</v>
      </c>
      <c r="T2572" s="11">
        <v>0</v>
      </c>
      <c r="U2572" s="11">
        <v>2</v>
      </c>
      <c r="V2572" s="11">
        <v>1</v>
      </c>
      <c r="W2572" s="11">
        <v>4</v>
      </c>
      <c r="X2572" s="11">
        <v>0</v>
      </c>
      <c r="Y2572" s="11">
        <v>2</v>
      </c>
      <c r="Z2572" s="11">
        <v>1</v>
      </c>
      <c r="AA2572" s="12" t="s">
        <v>32958</v>
      </c>
      <c r="AB2572" s="17" t="str">
        <f t="shared" si="241"/>
        <v>Programme: BA Comparative Literatures and Cultures with Year Abroad</v>
      </c>
      <c r="AC2572" s="17">
        <f t="shared" si="242"/>
        <v>2</v>
      </c>
      <c r="AD2572" s="17">
        <f t="shared" si="243"/>
        <v>3</v>
      </c>
      <c r="AE2572" s="17">
        <f t="shared" si="244"/>
        <v>4</v>
      </c>
      <c r="AF2572" s="17" t="str">
        <f t="shared" si="245"/>
        <v/>
      </c>
      <c r="AG2572" s="17" cm="1">
        <f t="array" ref="AG2572">IFERROR(IF(J2572="Level",INDEX($M2572:$S2572,AC2572+1),INDEX($M2572:$S2572,AC2572)),"")</f>
        <v>120</v>
      </c>
      <c r="AH2572" s="17" cm="1">
        <f t="array" ref="AH2572">IFERROR(IF(J2572="Level",INDEX($M2572:$S2572,AD2572+1),INDEX($M2572:$S2572,AD2572)),"")</f>
        <v>120</v>
      </c>
      <c r="AI2572" s="17" cm="1">
        <f t="array" ref="AI2572">IFERROR(INDEX($M2572:$S2572,AE2572),"")</f>
        <v>120</v>
      </c>
      <c r="AJ2572" s="17" t="str" cm="1">
        <f t="array" ref="AJ2572">IFERROR(INDEX($M2572:$S2572,AF2572),"")</f>
        <v/>
      </c>
      <c r="AK2572" s="17" cm="1">
        <f t="array" ref="AK2572">IFERROR(IF(J2572="Level",INDEX($T2572:$Z2572,AC2572+1),INDEX($T2572:$Z2572,AC2572)),"")</f>
        <v>2</v>
      </c>
      <c r="AL2572" s="17" cm="1">
        <f t="array" ref="AL2572">IFERROR(IF(J2572="Level",INDEX($T2572:$Z2572,AD2572+1),INDEX($T2572:$Z2572,AD2572)),"")</f>
        <v>1</v>
      </c>
      <c r="AM2572" s="17" cm="1">
        <f t="array" ref="AM2572">IFERROR(INDEX($T2572:$Z2572,AE2572),"")</f>
        <v>4</v>
      </c>
      <c r="AN2572" s="17" t="str" cm="1">
        <f t="array" ref="AN2572">IFERROR(INDEX($T2572:$Z2572,AF2572),"")</f>
        <v/>
      </c>
    </row>
    <row r="2573" spans="1:40" x14ac:dyDescent="0.2">
      <c r="A2573" s="17" t="str">
        <f t="shared" si="240"/>
        <v>BA Philosophy and Theology with Study Abroad: UFA4HPSCTH01</v>
      </c>
      <c r="B2573" s="11" t="s">
        <v>1399</v>
      </c>
      <c r="C2573" s="11" t="s">
        <v>31936</v>
      </c>
      <c r="D2573" s="11" t="s">
        <v>1400</v>
      </c>
      <c r="E2573" s="11" t="s">
        <v>222</v>
      </c>
      <c r="F2573" s="11" t="s">
        <v>76</v>
      </c>
      <c r="G2573" s="11" t="s">
        <v>32712</v>
      </c>
      <c r="H2573" s="11" t="s">
        <v>77</v>
      </c>
      <c r="I2573" s="11">
        <v>3</v>
      </c>
      <c r="J2573" s="11" t="s">
        <v>78</v>
      </c>
      <c r="K2573" s="11" t="s">
        <v>32713</v>
      </c>
      <c r="L2573" s="11">
        <v>120</v>
      </c>
      <c r="M2573" s="11">
        <v>0</v>
      </c>
      <c r="N2573" s="11">
        <v>120</v>
      </c>
      <c r="O2573" s="11">
        <v>120</v>
      </c>
      <c r="P2573" s="11">
        <v>120</v>
      </c>
      <c r="Q2573" s="11">
        <v>0</v>
      </c>
      <c r="R2573" s="11">
        <v>120</v>
      </c>
      <c r="S2573" s="11">
        <v>120</v>
      </c>
      <c r="T2573" s="11">
        <v>0</v>
      </c>
      <c r="U2573" s="11">
        <v>2</v>
      </c>
      <c r="V2573" s="11">
        <v>1</v>
      </c>
      <c r="W2573" s="11">
        <v>4</v>
      </c>
      <c r="X2573" s="11">
        <v>0</v>
      </c>
      <c r="Y2573" s="11">
        <v>2</v>
      </c>
      <c r="Z2573" s="11">
        <v>1</v>
      </c>
      <c r="AA2573" s="12" t="s">
        <v>32958</v>
      </c>
      <c r="AB2573" s="17" t="str">
        <f t="shared" si="241"/>
        <v>Programme: BA Philosophy and Theology with Study Abroad</v>
      </c>
      <c r="AC2573" s="17">
        <f t="shared" si="242"/>
        <v>2</v>
      </c>
      <c r="AD2573" s="17">
        <f t="shared" si="243"/>
        <v>3</v>
      </c>
      <c r="AE2573" s="17">
        <f t="shared" si="244"/>
        <v>4</v>
      </c>
      <c r="AF2573" s="17" t="str">
        <f t="shared" si="245"/>
        <v/>
      </c>
      <c r="AG2573" s="17" cm="1">
        <f t="array" ref="AG2573">IFERROR(IF(J2573="Level",INDEX($M2573:$S2573,AC2573+1),INDEX($M2573:$S2573,AC2573)),"")</f>
        <v>120</v>
      </c>
      <c r="AH2573" s="17" cm="1">
        <f t="array" ref="AH2573">IFERROR(IF(J2573="Level",INDEX($M2573:$S2573,AD2573+1),INDEX($M2573:$S2573,AD2573)),"")</f>
        <v>120</v>
      </c>
      <c r="AI2573" s="17" cm="1">
        <f t="array" ref="AI2573">IFERROR(INDEX($M2573:$S2573,AE2573),"")</f>
        <v>120</v>
      </c>
      <c r="AJ2573" s="17" t="str" cm="1">
        <f t="array" ref="AJ2573">IFERROR(INDEX($M2573:$S2573,AF2573),"")</f>
        <v/>
      </c>
      <c r="AK2573" s="17" cm="1">
        <f t="array" ref="AK2573">IFERROR(IF(J2573="Level",INDEX($T2573:$Z2573,AC2573+1),INDEX($T2573:$Z2573,AC2573)),"")</f>
        <v>2</v>
      </c>
      <c r="AL2573" s="17" cm="1">
        <f t="array" ref="AL2573">IFERROR(IF(J2573="Level",INDEX($T2573:$Z2573,AD2573+1),INDEX($T2573:$Z2573,AD2573)),"")</f>
        <v>1</v>
      </c>
      <c r="AM2573" s="17" cm="1">
        <f t="array" ref="AM2573">IFERROR(INDEX($T2573:$Z2573,AE2573),"")</f>
        <v>4</v>
      </c>
      <c r="AN2573" s="17" t="str" cm="1">
        <f t="array" ref="AN2573">IFERROR(INDEX($T2573:$Z2573,AF2573),"")</f>
        <v/>
      </c>
    </row>
    <row r="2574" spans="1:40" ht="25.5" x14ac:dyDescent="0.2">
      <c r="A2574" s="17" t="str">
        <f t="shared" si="240"/>
        <v>BA Philosophy and Theology with Employment Experience: UFA4HPSCTH11</v>
      </c>
      <c r="B2574" s="11" t="s">
        <v>33924</v>
      </c>
      <c r="C2574" s="11" t="s">
        <v>31936</v>
      </c>
      <c r="D2574" s="11" t="s">
        <v>33925</v>
      </c>
      <c r="E2574" s="11" t="s">
        <v>222</v>
      </c>
      <c r="F2574" s="11" t="s">
        <v>76</v>
      </c>
      <c r="G2574" s="11" t="s">
        <v>32712</v>
      </c>
      <c r="H2574" s="11" t="s">
        <v>77</v>
      </c>
      <c r="I2574" s="11">
        <v>3</v>
      </c>
      <c r="J2574" s="11" t="s">
        <v>78</v>
      </c>
      <c r="K2574" s="11" t="s">
        <v>32713</v>
      </c>
      <c r="L2574" s="11">
        <v>120</v>
      </c>
      <c r="M2574" s="11">
        <v>0</v>
      </c>
      <c r="N2574" s="11">
        <v>120</v>
      </c>
      <c r="O2574" s="11">
        <v>120</v>
      </c>
      <c r="P2574" s="11">
        <v>120</v>
      </c>
      <c r="Q2574" s="11">
        <v>0</v>
      </c>
      <c r="R2574" s="11">
        <v>120</v>
      </c>
      <c r="S2574" s="11">
        <v>120</v>
      </c>
      <c r="T2574" s="11">
        <v>0</v>
      </c>
      <c r="U2574" s="11">
        <v>2</v>
      </c>
      <c r="V2574" s="11">
        <v>1</v>
      </c>
      <c r="W2574" s="11">
        <v>4</v>
      </c>
      <c r="X2574" s="11">
        <v>0</v>
      </c>
      <c r="Y2574" s="11">
        <v>2</v>
      </c>
      <c r="Z2574" s="11">
        <v>1</v>
      </c>
      <c r="AA2574" s="12" t="s">
        <v>32958</v>
      </c>
      <c r="AB2574" s="17" t="str">
        <f t="shared" si="241"/>
        <v>Programme: BA Philosophy and Theology with Employment Experience</v>
      </c>
      <c r="AC2574" s="17">
        <f t="shared" si="242"/>
        <v>2</v>
      </c>
      <c r="AD2574" s="17">
        <f t="shared" si="243"/>
        <v>3</v>
      </c>
      <c r="AE2574" s="17">
        <f t="shared" si="244"/>
        <v>4</v>
      </c>
      <c r="AF2574" s="17" t="str">
        <f t="shared" si="245"/>
        <v/>
      </c>
      <c r="AG2574" s="17" cm="1">
        <f t="array" ref="AG2574">IFERROR(IF(J2574="Level",INDEX($M2574:$S2574,AC2574+1),INDEX($M2574:$S2574,AC2574)),"")</f>
        <v>120</v>
      </c>
      <c r="AH2574" s="17" cm="1">
        <f t="array" ref="AH2574">IFERROR(IF(J2574="Level",INDEX($M2574:$S2574,AD2574+1),INDEX($M2574:$S2574,AD2574)),"")</f>
        <v>120</v>
      </c>
      <c r="AI2574" s="17" cm="1">
        <f t="array" ref="AI2574">IFERROR(INDEX($M2574:$S2574,AE2574),"")</f>
        <v>120</v>
      </c>
      <c r="AJ2574" s="17" t="str" cm="1">
        <f t="array" ref="AJ2574">IFERROR(INDEX($M2574:$S2574,AF2574),"")</f>
        <v/>
      </c>
      <c r="AK2574" s="17" cm="1">
        <f t="array" ref="AK2574">IFERROR(IF(J2574="Level",INDEX($T2574:$Z2574,AC2574+1),INDEX($T2574:$Z2574,AC2574)),"")</f>
        <v>2</v>
      </c>
      <c r="AL2574" s="17" cm="1">
        <f t="array" ref="AL2574">IFERROR(IF(J2574="Level",INDEX($T2574:$Z2574,AD2574+1),INDEX($T2574:$Z2574,AD2574)),"")</f>
        <v>1</v>
      </c>
      <c r="AM2574" s="17" cm="1">
        <f t="array" ref="AM2574">IFERROR(INDEX($T2574:$Z2574,AE2574),"")</f>
        <v>4</v>
      </c>
      <c r="AN2574" s="17" t="str" cm="1">
        <f t="array" ref="AN2574">IFERROR(INDEX($T2574:$Z2574,AF2574),"")</f>
        <v/>
      </c>
    </row>
    <row r="2575" spans="1:40" ht="25.5" x14ac:dyDescent="0.2">
      <c r="A2575" s="17" t="str">
        <f t="shared" si="240"/>
        <v>BA Philosophy and Theology with Employment Experience Abroad: UFA4HPSCTH12</v>
      </c>
      <c r="B2575" s="11" t="s">
        <v>33926</v>
      </c>
      <c r="C2575" s="11" t="s">
        <v>31936</v>
      </c>
      <c r="D2575" s="11" t="s">
        <v>33927</v>
      </c>
      <c r="E2575" s="11" t="s">
        <v>222</v>
      </c>
      <c r="F2575" s="11" t="s">
        <v>76</v>
      </c>
      <c r="G2575" s="11" t="s">
        <v>32712</v>
      </c>
      <c r="H2575" s="11" t="s">
        <v>77</v>
      </c>
      <c r="I2575" s="11">
        <v>3</v>
      </c>
      <c r="J2575" s="11" t="s">
        <v>78</v>
      </c>
      <c r="K2575" s="11" t="s">
        <v>32713</v>
      </c>
      <c r="L2575" s="11">
        <v>120</v>
      </c>
      <c r="M2575" s="11">
        <v>0</v>
      </c>
      <c r="N2575" s="11">
        <v>120</v>
      </c>
      <c r="O2575" s="11">
        <v>120</v>
      </c>
      <c r="P2575" s="11">
        <v>120</v>
      </c>
      <c r="Q2575" s="11">
        <v>0</v>
      </c>
      <c r="R2575" s="11">
        <v>120</v>
      </c>
      <c r="S2575" s="11">
        <v>120</v>
      </c>
      <c r="T2575" s="11">
        <v>0</v>
      </c>
      <c r="U2575" s="11">
        <v>2</v>
      </c>
      <c r="V2575" s="11">
        <v>1</v>
      </c>
      <c r="W2575" s="11">
        <v>4</v>
      </c>
      <c r="X2575" s="11">
        <v>0</v>
      </c>
      <c r="Y2575" s="11">
        <v>2</v>
      </c>
      <c r="Z2575" s="11">
        <v>1</v>
      </c>
      <c r="AA2575" s="12" t="s">
        <v>32958</v>
      </c>
      <c r="AB2575" s="17" t="str">
        <f t="shared" si="241"/>
        <v>Programme: BA Philosophy and Theology with Employment Experience Abroad</v>
      </c>
      <c r="AC2575" s="17">
        <f t="shared" si="242"/>
        <v>2</v>
      </c>
      <c r="AD2575" s="17">
        <f t="shared" si="243"/>
        <v>3</v>
      </c>
      <c r="AE2575" s="17">
        <f t="shared" si="244"/>
        <v>4</v>
      </c>
      <c r="AF2575" s="17" t="str">
        <f t="shared" si="245"/>
        <v/>
      </c>
      <c r="AG2575" s="17" cm="1">
        <f t="array" ref="AG2575">IFERROR(IF(J2575="Level",INDEX($M2575:$S2575,AC2575+1),INDEX($M2575:$S2575,AC2575)),"")</f>
        <v>120</v>
      </c>
      <c r="AH2575" s="17" cm="1">
        <f t="array" ref="AH2575">IFERROR(IF(J2575="Level",INDEX($M2575:$S2575,AD2575+1),INDEX($M2575:$S2575,AD2575)),"")</f>
        <v>120</v>
      </c>
      <c r="AI2575" s="17" cm="1">
        <f t="array" ref="AI2575">IFERROR(INDEX($M2575:$S2575,AE2575),"")</f>
        <v>120</v>
      </c>
      <c r="AJ2575" s="17" t="str" cm="1">
        <f t="array" ref="AJ2575">IFERROR(INDEX($M2575:$S2575,AF2575),"")</f>
        <v/>
      </c>
      <c r="AK2575" s="17" cm="1">
        <f t="array" ref="AK2575">IFERROR(IF(J2575="Level",INDEX($T2575:$Z2575,AC2575+1),INDEX($T2575:$Z2575,AC2575)),"")</f>
        <v>2</v>
      </c>
      <c r="AL2575" s="17" cm="1">
        <f t="array" ref="AL2575">IFERROR(IF(J2575="Level",INDEX($T2575:$Z2575,AD2575+1),INDEX($T2575:$Z2575,AD2575)),"")</f>
        <v>1</v>
      </c>
      <c r="AM2575" s="17" cm="1">
        <f t="array" ref="AM2575">IFERROR(INDEX($T2575:$Z2575,AE2575),"")</f>
        <v>4</v>
      </c>
      <c r="AN2575" s="17" t="str" cm="1">
        <f t="array" ref="AN2575">IFERROR(INDEX($T2575:$Z2575,AF2575),"")</f>
        <v/>
      </c>
    </row>
    <row r="2576" spans="1:40" x14ac:dyDescent="0.2">
      <c r="A2576" s="17" t="str">
        <f t="shared" si="240"/>
        <v>BA Philosophy with Study Abroad: UFA4HPSHPS28</v>
      </c>
      <c r="B2576" s="11" t="s">
        <v>1433</v>
      </c>
      <c r="C2576" s="11" t="s">
        <v>31936</v>
      </c>
      <c r="D2576" s="11" t="s">
        <v>1434</v>
      </c>
      <c r="E2576" s="11" t="s">
        <v>222</v>
      </c>
      <c r="F2576" s="11" t="s">
        <v>76</v>
      </c>
      <c r="G2576" s="11" t="s">
        <v>32712</v>
      </c>
      <c r="H2576" s="11" t="s">
        <v>77</v>
      </c>
      <c r="I2576" s="11">
        <v>3</v>
      </c>
      <c r="J2576" s="11" t="s">
        <v>78</v>
      </c>
      <c r="K2576" s="11" t="s">
        <v>32713</v>
      </c>
      <c r="L2576" s="11">
        <v>120</v>
      </c>
      <c r="M2576" s="11">
        <v>0</v>
      </c>
      <c r="N2576" s="11">
        <v>120</v>
      </c>
      <c r="O2576" s="11">
        <v>120</v>
      </c>
      <c r="P2576" s="11">
        <v>120</v>
      </c>
      <c r="Q2576" s="11">
        <v>0</v>
      </c>
      <c r="R2576" s="11">
        <v>120</v>
      </c>
      <c r="S2576" s="11">
        <v>120</v>
      </c>
      <c r="T2576" s="11">
        <v>0</v>
      </c>
      <c r="U2576" s="11">
        <v>2</v>
      </c>
      <c r="V2576" s="11">
        <v>1</v>
      </c>
      <c r="W2576" s="11">
        <v>4</v>
      </c>
      <c r="X2576" s="11">
        <v>0</v>
      </c>
      <c r="Y2576" s="11">
        <v>2</v>
      </c>
      <c r="Z2576" s="11">
        <v>1</v>
      </c>
      <c r="AA2576" s="12" t="s">
        <v>32958</v>
      </c>
      <c r="AB2576" s="17" t="str">
        <f t="shared" si="241"/>
        <v>Programme: BA Philosophy with Study Abroad</v>
      </c>
      <c r="AC2576" s="17">
        <f t="shared" si="242"/>
        <v>2</v>
      </c>
      <c r="AD2576" s="17">
        <f t="shared" si="243"/>
        <v>3</v>
      </c>
      <c r="AE2576" s="17">
        <f t="shared" si="244"/>
        <v>4</v>
      </c>
      <c r="AF2576" s="17" t="str">
        <f t="shared" si="245"/>
        <v/>
      </c>
      <c r="AG2576" s="17" cm="1">
        <f t="array" ref="AG2576">IFERROR(IF(J2576="Level",INDEX($M2576:$S2576,AC2576+1),INDEX($M2576:$S2576,AC2576)),"")</f>
        <v>120</v>
      </c>
      <c r="AH2576" s="17" cm="1">
        <f t="array" ref="AH2576">IFERROR(IF(J2576="Level",INDEX($M2576:$S2576,AD2576+1),INDEX($M2576:$S2576,AD2576)),"")</f>
        <v>120</v>
      </c>
      <c r="AI2576" s="17" cm="1">
        <f t="array" ref="AI2576">IFERROR(INDEX($M2576:$S2576,AE2576),"")</f>
        <v>120</v>
      </c>
      <c r="AJ2576" s="17" t="str" cm="1">
        <f t="array" ref="AJ2576">IFERROR(INDEX($M2576:$S2576,AF2576),"")</f>
        <v/>
      </c>
      <c r="AK2576" s="17" cm="1">
        <f t="array" ref="AK2576">IFERROR(IF(J2576="Level",INDEX($T2576:$Z2576,AC2576+1),INDEX($T2576:$Z2576,AC2576)),"")</f>
        <v>2</v>
      </c>
      <c r="AL2576" s="17" cm="1">
        <f t="array" ref="AL2576">IFERROR(IF(J2576="Level",INDEX($T2576:$Z2576,AD2576+1),INDEX($T2576:$Z2576,AD2576)),"")</f>
        <v>1</v>
      </c>
      <c r="AM2576" s="17" cm="1">
        <f t="array" ref="AM2576">IFERROR(INDEX($T2576:$Z2576,AE2576),"")</f>
        <v>4</v>
      </c>
      <c r="AN2576" s="17" t="str" cm="1">
        <f t="array" ref="AN2576">IFERROR(INDEX($T2576:$Z2576,AF2576),"")</f>
        <v/>
      </c>
    </row>
    <row r="2577" spans="1:40" x14ac:dyDescent="0.2">
      <c r="A2577" s="17" t="str">
        <f t="shared" si="240"/>
        <v>BA Philosophy and History with Study Abroad: UFA4HPSHPS33</v>
      </c>
      <c r="B2577" s="11" t="s">
        <v>1439</v>
      </c>
      <c r="C2577" s="11" t="s">
        <v>31936</v>
      </c>
      <c r="D2577" s="11" t="s">
        <v>1440</v>
      </c>
      <c r="E2577" s="11" t="s">
        <v>222</v>
      </c>
      <c r="F2577" s="11" t="s">
        <v>76</v>
      </c>
      <c r="G2577" s="11" t="s">
        <v>32712</v>
      </c>
      <c r="H2577" s="11" t="s">
        <v>77</v>
      </c>
      <c r="I2577" s="11">
        <v>3</v>
      </c>
      <c r="J2577" s="11" t="s">
        <v>78</v>
      </c>
      <c r="K2577" s="11" t="s">
        <v>32713</v>
      </c>
      <c r="L2577" s="11">
        <v>120</v>
      </c>
      <c r="M2577" s="11">
        <v>0</v>
      </c>
      <c r="N2577" s="11">
        <v>120</v>
      </c>
      <c r="O2577" s="11">
        <v>120</v>
      </c>
      <c r="P2577" s="11">
        <v>120</v>
      </c>
      <c r="Q2577" s="11">
        <v>0</v>
      </c>
      <c r="R2577" s="11">
        <v>120</v>
      </c>
      <c r="S2577" s="11">
        <v>120</v>
      </c>
      <c r="T2577" s="11">
        <v>0</v>
      </c>
      <c r="U2577" s="11">
        <v>2</v>
      </c>
      <c r="V2577" s="11">
        <v>1</v>
      </c>
      <c r="W2577" s="11">
        <v>4</v>
      </c>
      <c r="X2577" s="11">
        <v>0</v>
      </c>
      <c r="Y2577" s="11">
        <v>2</v>
      </c>
      <c r="Z2577" s="11">
        <v>1</v>
      </c>
      <c r="AA2577" s="12" t="s">
        <v>32958</v>
      </c>
      <c r="AB2577" s="17" t="str">
        <f t="shared" si="241"/>
        <v>Programme: BA Philosophy and History with Study Abroad</v>
      </c>
      <c r="AC2577" s="17">
        <f t="shared" si="242"/>
        <v>2</v>
      </c>
      <c r="AD2577" s="17">
        <f t="shared" si="243"/>
        <v>3</v>
      </c>
      <c r="AE2577" s="17">
        <f t="shared" si="244"/>
        <v>4</v>
      </c>
      <c r="AF2577" s="17" t="str">
        <f t="shared" si="245"/>
        <v/>
      </c>
      <c r="AG2577" s="17" cm="1">
        <f t="array" ref="AG2577">IFERROR(IF(J2577="Level",INDEX($M2577:$S2577,AC2577+1),INDEX($M2577:$S2577,AC2577)),"")</f>
        <v>120</v>
      </c>
      <c r="AH2577" s="17" cm="1">
        <f t="array" ref="AH2577">IFERROR(IF(J2577="Level",INDEX($M2577:$S2577,AD2577+1),INDEX($M2577:$S2577,AD2577)),"")</f>
        <v>120</v>
      </c>
      <c r="AI2577" s="17" cm="1">
        <f t="array" ref="AI2577">IFERROR(INDEX($M2577:$S2577,AE2577),"")</f>
        <v>120</v>
      </c>
      <c r="AJ2577" s="17" t="str" cm="1">
        <f t="array" ref="AJ2577">IFERROR(INDEX($M2577:$S2577,AF2577),"")</f>
        <v/>
      </c>
      <c r="AK2577" s="17" cm="1">
        <f t="array" ref="AK2577">IFERROR(IF(J2577="Level",INDEX($T2577:$Z2577,AC2577+1),INDEX($T2577:$Z2577,AC2577)),"")</f>
        <v>2</v>
      </c>
      <c r="AL2577" s="17" cm="1">
        <f t="array" ref="AL2577">IFERROR(IF(J2577="Level",INDEX($T2577:$Z2577,AD2577+1),INDEX($T2577:$Z2577,AD2577)),"")</f>
        <v>1</v>
      </c>
      <c r="AM2577" s="17" cm="1">
        <f t="array" ref="AM2577">IFERROR(INDEX($T2577:$Z2577,AE2577),"")</f>
        <v>4</v>
      </c>
      <c r="AN2577" s="17" t="str" cm="1">
        <f t="array" ref="AN2577">IFERROR(INDEX($T2577:$Z2577,AF2577),"")</f>
        <v/>
      </c>
    </row>
    <row r="2578" spans="1:40" x14ac:dyDescent="0.2">
      <c r="A2578" s="17" t="str">
        <f t="shared" si="240"/>
        <v>BA Philosophy and Politics with Study Abroad: UFA4HPSHPS35</v>
      </c>
      <c r="B2578" s="11" t="s">
        <v>1441</v>
      </c>
      <c r="C2578" s="11" t="s">
        <v>31936</v>
      </c>
      <c r="D2578" s="11" t="s">
        <v>1442</v>
      </c>
      <c r="E2578" s="11" t="s">
        <v>222</v>
      </c>
      <c r="F2578" s="11" t="s">
        <v>76</v>
      </c>
      <c r="G2578" s="11" t="s">
        <v>32712</v>
      </c>
      <c r="H2578" s="11" t="s">
        <v>77</v>
      </c>
      <c r="I2578" s="11">
        <v>3</v>
      </c>
      <c r="J2578" s="11" t="s">
        <v>78</v>
      </c>
      <c r="K2578" s="11" t="s">
        <v>32713</v>
      </c>
      <c r="L2578" s="11">
        <v>120</v>
      </c>
      <c r="M2578" s="11">
        <v>0</v>
      </c>
      <c r="N2578" s="11">
        <v>120</v>
      </c>
      <c r="O2578" s="11">
        <v>120</v>
      </c>
      <c r="P2578" s="11">
        <v>120</v>
      </c>
      <c r="Q2578" s="11">
        <v>0</v>
      </c>
      <c r="R2578" s="11">
        <v>120</v>
      </c>
      <c r="S2578" s="11">
        <v>120</v>
      </c>
      <c r="T2578" s="11">
        <v>0</v>
      </c>
      <c r="U2578" s="11">
        <v>2</v>
      </c>
      <c r="V2578" s="11">
        <v>1</v>
      </c>
      <c r="W2578" s="11">
        <v>4</v>
      </c>
      <c r="X2578" s="11">
        <v>0</v>
      </c>
      <c r="Y2578" s="11">
        <v>2</v>
      </c>
      <c r="Z2578" s="11">
        <v>1</v>
      </c>
      <c r="AA2578" s="12" t="s">
        <v>32958</v>
      </c>
      <c r="AB2578" s="17" t="str">
        <f t="shared" si="241"/>
        <v>Programme: BA Philosophy and Politics with Study Abroad</v>
      </c>
      <c r="AC2578" s="17">
        <f t="shared" si="242"/>
        <v>2</v>
      </c>
      <c r="AD2578" s="17">
        <f t="shared" si="243"/>
        <v>3</v>
      </c>
      <c r="AE2578" s="17">
        <f t="shared" si="244"/>
        <v>4</v>
      </c>
      <c r="AF2578" s="17" t="str">
        <f t="shared" si="245"/>
        <v/>
      </c>
      <c r="AG2578" s="17" cm="1">
        <f t="array" ref="AG2578">IFERROR(IF(J2578="Level",INDEX($M2578:$S2578,AC2578+1),INDEX($M2578:$S2578,AC2578)),"")</f>
        <v>120</v>
      </c>
      <c r="AH2578" s="17" cm="1">
        <f t="array" ref="AH2578">IFERROR(IF(J2578="Level",INDEX($M2578:$S2578,AD2578+1),INDEX($M2578:$S2578,AD2578)),"")</f>
        <v>120</v>
      </c>
      <c r="AI2578" s="17" cm="1">
        <f t="array" ref="AI2578">IFERROR(INDEX($M2578:$S2578,AE2578),"")</f>
        <v>120</v>
      </c>
      <c r="AJ2578" s="17" t="str" cm="1">
        <f t="array" ref="AJ2578">IFERROR(INDEX($M2578:$S2578,AF2578),"")</f>
        <v/>
      </c>
      <c r="AK2578" s="17" cm="1">
        <f t="array" ref="AK2578">IFERROR(IF(J2578="Level",INDEX($T2578:$Z2578,AC2578+1),INDEX($T2578:$Z2578,AC2578)),"")</f>
        <v>2</v>
      </c>
      <c r="AL2578" s="17" cm="1">
        <f t="array" ref="AL2578">IFERROR(IF(J2578="Level",INDEX($T2578:$Z2578,AD2578+1),INDEX($T2578:$Z2578,AD2578)),"")</f>
        <v>1</v>
      </c>
      <c r="AM2578" s="17" cm="1">
        <f t="array" ref="AM2578">IFERROR(INDEX($T2578:$Z2578,AE2578),"")</f>
        <v>4</v>
      </c>
      <c r="AN2578" s="17" t="str" cm="1">
        <f t="array" ref="AN2578">IFERROR(INDEX($T2578:$Z2578,AF2578),"")</f>
        <v/>
      </c>
    </row>
    <row r="2579" spans="1:40" x14ac:dyDescent="0.2">
      <c r="A2579" s="17" t="str">
        <f t="shared" si="240"/>
        <v>BA Philosophy and Sociology with Study Abroad: UFA4HPSHPS36</v>
      </c>
      <c r="B2579" s="11" t="s">
        <v>1443</v>
      </c>
      <c r="C2579" s="11" t="s">
        <v>31936</v>
      </c>
      <c r="D2579" s="11" t="s">
        <v>1444</v>
      </c>
      <c r="E2579" s="11" t="s">
        <v>222</v>
      </c>
      <c r="F2579" s="11" t="s">
        <v>76</v>
      </c>
      <c r="G2579" s="11" t="s">
        <v>32712</v>
      </c>
      <c r="H2579" s="11" t="s">
        <v>77</v>
      </c>
      <c r="I2579" s="11">
        <v>3</v>
      </c>
      <c r="J2579" s="11" t="s">
        <v>78</v>
      </c>
      <c r="K2579" s="11" t="s">
        <v>32713</v>
      </c>
      <c r="L2579" s="11">
        <v>120</v>
      </c>
      <c r="M2579" s="11">
        <v>0</v>
      </c>
      <c r="N2579" s="11">
        <v>120</v>
      </c>
      <c r="O2579" s="11">
        <v>120</v>
      </c>
      <c r="P2579" s="11">
        <v>120</v>
      </c>
      <c r="Q2579" s="11">
        <v>0</v>
      </c>
      <c r="R2579" s="11">
        <v>120</v>
      </c>
      <c r="S2579" s="11">
        <v>120</v>
      </c>
      <c r="T2579" s="11">
        <v>0</v>
      </c>
      <c r="U2579" s="11">
        <v>2</v>
      </c>
      <c r="V2579" s="11">
        <v>1</v>
      </c>
      <c r="W2579" s="11">
        <v>4</v>
      </c>
      <c r="X2579" s="11">
        <v>0</v>
      </c>
      <c r="Y2579" s="11">
        <v>2</v>
      </c>
      <c r="Z2579" s="11">
        <v>1</v>
      </c>
      <c r="AA2579" s="12" t="s">
        <v>32958</v>
      </c>
      <c r="AB2579" s="17" t="str">
        <f t="shared" si="241"/>
        <v>Programme: BA Philosophy and Sociology with Study Abroad</v>
      </c>
      <c r="AC2579" s="17">
        <f t="shared" si="242"/>
        <v>2</v>
      </c>
      <c r="AD2579" s="17">
        <f t="shared" si="243"/>
        <v>3</v>
      </c>
      <c r="AE2579" s="17">
        <f t="shared" si="244"/>
        <v>4</v>
      </c>
      <c r="AF2579" s="17" t="str">
        <f t="shared" si="245"/>
        <v/>
      </c>
      <c r="AG2579" s="17" cm="1">
        <f t="array" ref="AG2579">IFERROR(IF(J2579="Level",INDEX($M2579:$S2579,AC2579+1),INDEX($M2579:$S2579,AC2579)),"")</f>
        <v>120</v>
      </c>
      <c r="AH2579" s="17" cm="1">
        <f t="array" ref="AH2579">IFERROR(IF(J2579="Level",INDEX($M2579:$S2579,AD2579+1),INDEX($M2579:$S2579,AD2579)),"")</f>
        <v>120</v>
      </c>
      <c r="AI2579" s="17" cm="1">
        <f t="array" ref="AI2579">IFERROR(INDEX($M2579:$S2579,AE2579),"")</f>
        <v>120</v>
      </c>
      <c r="AJ2579" s="17" t="str" cm="1">
        <f t="array" ref="AJ2579">IFERROR(INDEX($M2579:$S2579,AF2579),"")</f>
        <v/>
      </c>
      <c r="AK2579" s="17" cm="1">
        <f t="array" ref="AK2579">IFERROR(IF(J2579="Level",INDEX($T2579:$Z2579,AC2579+1),INDEX($T2579:$Z2579,AC2579)),"")</f>
        <v>2</v>
      </c>
      <c r="AL2579" s="17" cm="1">
        <f t="array" ref="AL2579">IFERROR(IF(J2579="Level",INDEX($T2579:$Z2579,AD2579+1),INDEX($T2579:$Z2579,AD2579)),"")</f>
        <v>1</v>
      </c>
      <c r="AM2579" s="17" cm="1">
        <f t="array" ref="AM2579">IFERROR(INDEX($T2579:$Z2579,AE2579),"")</f>
        <v>4</v>
      </c>
      <c r="AN2579" s="17" t="str" cm="1">
        <f t="array" ref="AN2579">IFERROR(INDEX($T2579:$Z2579,AF2579),"")</f>
        <v/>
      </c>
    </row>
    <row r="2580" spans="1:40" ht="25.5" x14ac:dyDescent="0.2">
      <c r="A2580" s="17" t="str">
        <f t="shared" si="240"/>
        <v>BA Philosophy and Sociology with Employment Experience Abroad: UFA4HPSHPS67</v>
      </c>
      <c r="B2580" s="11" t="s">
        <v>1492</v>
      </c>
      <c r="C2580" s="11" t="s">
        <v>31936</v>
      </c>
      <c r="D2580" s="11" t="s">
        <v>1493</v>
      </c>
      <c r="E2580" s="11" t="s">
        <v>222</v>
      </c>
      <c r="F2580" s="11" t="s">
        <v>76</v>
      </c>
      <c r="G2580" s="11" t="s">
        <v>32712</v>
      </c>
      <c r="H2580" s="11" t="s">
        <v>77</v>
      </c>
      <c r="I2580" s="11">
        <v>3</v>
      </c>
      <c r="J2580" s="11" t="s">
        <v>78</v>
      </c>
      <c r="K2580" s="11" t="s">
        <v>32713</v>
      </c>
      <c r="L2580" s="11">
        <v>120</v>
      </c>
      <c r="M2580" s="11">
        <v>0</v>
      </c>
      <c r="N2580" s="11">
        <v>120</v>
      </c>
      <c r="O2580" s="11">
        <v>120</v>
      </c>
      <c r="P2580" s="11">
        <v>120</v>
      </c>
      <c r="Q2580" s="11">
        <v>0</v>
      </c>
      <c r="R2580" s="11">
        <v>120</v>
      </c>
      <c r="S2580" s="11">
        <v>120</v>
      </c>
      <c r="T2580" s="11">
        <v>0</v>
      </c>
      <c r="U2580" s="11">
        <v>2</v>
      </c>
      <c r="V2580" s="11">
        <v>1</v>
      </c>
      <c r="W2580" s="11">
        <v>4</v>
      </c>
      <c r="X2580" s="11">
        <v>0</v>
      </c>
      <c r="Y2580" s="11">
        <v>2</v>
      </c>
      <c r="Z2580" s="11">
        <v>1</v>
      </c>
      <c r="AA2580" s="12" t="s">
        <v>32958</v>
      </c>
      <c r="AB2580" s="17" t="str">
        <f t="shared" si="241"/>
        <v>Programme: BA Philosophy and Sociology with Employment Experience Abroad</v>
      </c>
      <c r="AC2580" s="17">
        <f t="shared" si="242"/>
        <v>2</v>
      </c>
      <c r="AD2580" s="17">
        <f t="shared" si="243"/>
        <v>3</v>
      </c>
      <c r="AE2580" s="17">
        <f t="shared" si="244"/>
        <v>4</v>
      </c>
      <c r="AF2580" s="17" t="str">
        <f t="shared" si="245"/>
        <v/>
      </c>
      <c r="AG2580" s="17" cm="1">
        <f t="array" ref="AG2580">IFERROR(IF(J2580="Level",INDEX($M2580:$S2580,AC2580+1),INDEX($M2580:$S2580,AC2580)),"")</f>
        <v>120</v>
      </c>
      <c r="AH2580" s="17" cm="1">
        <f t="array" ref="AH2580">IFERROR(IF(J2580="Level",INDEX($M2580:$S2580,AD2580+1),INDEX($M2580:$S2580,AD2580)),"")</f>
        <v>120</v>
      </c>
      <c r="AI2580" s="17" cm="1">
        <f t="array" ref="AI2580">IFERROR(INDEX($M2580:$S2580,AE2580),"")</f>
        <v>120</v>
      </c>
      <c r="AJ2580" s="17" t="str" cm="1">
        <f t="array" ref="AJ2580">IFERROR(INDEX($M2580:$S2580,AF2580),"")</f>
        <v/>
      </c>
      <c r="AK2580" s="17" cm="1">
        <f t="array" ref="AK2580">IFERROR(IF(J2580="Level",INDEX($T2580:$Z2580,AC2580+1),INDEX($T2580:$Z2580,AC2580)),"")</f>
        <v>2</v>
      </c>
      <c r="AL2580" s="17" cm="1">
        <f t="array" ref="AL2580">IFERROR(IF(J2580="Level",INDEX($T2580:$Z2580,AD2580+1),INDEX($T2580:$Z2580,AD2580)),"")</f>
        <v>1</v>
      </c>
      <c r="AM2580" s="17" cm="1">
        <f t="array" ref="AM2580">IFERROR(INDEX($T2580:$Z2580,AE2580),"")</f>
        <v>4</v>
      </c>
      <c r="AN2580" s="17" t="str" cm="1">
        <f t="array" ref="AN2580">IFERROR(INDEX($T2580:$Z2580,AF2580),"")</f>
        <v/>
      </c>
    </row>
    <row r="2581" spans="1:40" x14ac:dyDescent="0.2">
      <c r="A2581" s="17" t="str">
        <f t="shared" si="240"/>
        <v>BA Philosophy with Employment Experience Abroad: UFA4HPSHPS71</v>
      </c>
      <c r="B2581" s="11" t="s">
        <v>1500</v>
      </c>
      <c r="C2581" s="11" t="s">
        <v>31936</v>
      </c>
      <c r="D2581" s="11" t="s">
        <v>1501</v>
      </c>
      <c r="E2581" s="11" t="s">
        <v>222</v>
      </c>
      <c r="F2581" s="11" t="s">
        <v>76</v>
      </c>
      <c r="G2581" s="11" t="s">
        <v>32712</v>
      </c>
      <c r="H2581" s="11" t="s">
        <v>77</v>
      </c>
      <c r="I2581" s="11">
        <v>3</v>
      </c>
      <c r="J2581" s="11" t="s">
        <v>78</v>
      </c>
      <c r="K2581" s="11" t="s">
        <v>32713</v>
      </c>
      <c r="L2581" s="11">
        <v>120</v>
      </c>
      <c r="M2581" s="11">
        <v>0</v>
      </c>
      <c r="N2581" s="11">
        <v>120</v>
      </c>
      <c r="O2581" s="11">
        <v>120</v>
      </c>
      <c r="P2581" s="11">
        <v>120</v>
      </c>
      <c r="Q2581" s="11">
        <v>0</v>
      </c>
      <c r="R2581" s="11">
        <v>120</v>
      </c>
      <c r="S2581" s="11">
        <v>120</v>
      </c>
      <c r="T2581" s="11">
        <v>0</v>
      </c>
      <c r="U2581" s="11">
        <v>2</v>
      </c>
      <c r="V2581" s="11">
        <v>1</v>
      </c>
      <c r="W2581" s="11">
        <v>4</v>
      </c>
      <c r="X2581" s="11">
        <v>0</v>
      </c>
      <c r="Y2581" s="11">
        <v>2</v>
      </c>
      <c r="Z2581" s="11">
        <v>1</v>
      </c>
      <c r="AA2581" s="12" t="s">
        <v>32958</v>
      </c>
      <c r="AB2581" s="17" t="str">
        <f t="shared" si="241"/>
        <v>Programme: BA Philosophy with Employment Experience Abroad</v>
      </c>
      <c r="AC2581" s="17">
        <f t="shared" si="242"/>
        <v>2</v>
      </c>
      <c r="AD2581" s="17">
        <f t="shared" si="243"/>
        <v>3</v>
      </c>
      <c r="AE2581" s="17">
        <f t="shared" si="244"/>
        <v>4</v>
      </c>
      <c r="AF2581" s="17" t="str">
        <f t="shared" si="245"/>
        <v/>
      </c>
      <c r="AG2581" s="17" cm="1">
        <f t="array" ref="AG2581">IFERROR(IF(J2581="Level",INDEX($M2581:$S2581,AC2581+1),INDEX($M2581:$S2581,AC2581)),"")</f>
        <v>120</v>
      </c>
      <c r="AH2581" s="17" cm="1">
        <f t="array" ref="AH2581">IFERROR(IF(J2581="Level",INDEX($M2581:$S2581,AD2581+1),INDEX($M2581:$S2581,AD2581)),"")</f>
        <v>120</v>
      </c>
      <c r="AI2581" s="17" cm="1">
        <f t="array" ref="AI2581">IFERROR(INDEX($M2581:$S2581,AE2581),"")</f>
        <v>120</v>
      </c>
      <c r="AJ2581" s="17" t="str" cm="1">
        <f t="array" ref="AJ2581">IFERROR(INDEX($M2581:$S2581,AF2581),"")</f>
        <v/>
      </c>
      <c r="AK2581" s="17" cm="1">
        <f t="array" ref="AK2581">IFERROR(IF(J2581="Level",INDEX($T2581:$Z2581,AC2581+1),INDEX($T2581:$Z2581,AC2581)),"")</f>
        <v>2</v>
      </c>
      <c r="AL2581" s="17" cm="1">
        <f t="array" ref="AL2581">IFERROR(IF(J2581="Level",INDEX($T2581:$Z2581,AD2581+1),INDEX($T2581:$Z2581,AD2581)),"")</f>
        <v>1</v>
      </c>
      <c r="AM2581" s="17" cm="1">
        <f t="array" ref="AM2581">IFERROR(INDEX($T2581:$Z2581,AE2581),"")</f>
        <v>4</v>
      </c>
      <c r="AN2581" s="17" t="str" cm="1">
        <f t="array" ref="AN2581">IFERROR(INDEX($T2581:$Z2581,AF2581),"")</f>
        <v/>
      </c>
    </row>
    <row r="2582" spans="1:40" x14ac:dyDescent="0.2">
      <c r="A2582" s="17" t="str">
        <f t="shared" si="240"/>
        <v>BA Philosophy with Employment Experience: UFA4HPSHPS73</v>
      </c>
      <c r="B2582" s="11" t="s">
        <v>1504</v>
      </c>
      <c r="C2582" s="11" t="s">
        <v>31936</v>
      </c>
      <c r="D2582" s="11" t="s">
        <v>1505</v>
      </c>
      <c r="E2582" s="11" t="s">
        <v>222</v>
      </c>
      <c r="F2582" s="11" t="s">
        <v>76</v>
      </c>
      <c r="G2582" s="11" t="s">
        <v>32712</v>
      </c>
      <c r="H2582" s="11" t="s">
        <v>77</v>
      </c>
      <c r="I2582" s="11">
        <v>3</v>
      </c>
      <c r="J2582" s="11" t="s">
        <v>78</v>
      </c>
      <c r="K2582" s="11" t="s">
        <v>32713</v>
      </c>
      <c r="L2582" s="11">
        <v>120</v>
      </c>
      <c r="M2582" s="11">
        <v>0</v>
      </c>
      <c r="N2582" s="11">
        <v>120</v>
      </c>
      <c r="O2582" s="11">
        <v>120</v>
      </c>
      <c r="P2582" s="11">
        <v>120</v>
      </c>
      <c r="Q2582" s="11">
        <v>0</v>
      </c>
      <c r="R2582" s="11">
        <v>120</v>
      </c>
      <c r="S2582" s="11">
        <v>120</v>
      </c>
      <c r="T2582" s="11">
        <v>0</v>
      </c>
      <c r="U2582" s="11">
        <v>2</v>
      </c>
      <c r="V2582" s="11">
        <v>1</v>
      </c>
      <c r="W2582" s="11">
        <v>4</v>
      </c>
      <c r="X2582" s="11">
        <v>0</v>
      </c>
      <c r="Y2582" s="11">
        <v>2</v>
      </c>
      <c r="Z2582" s="11">
        <v>1</v>
      </c>
      <c r="AA2582" s="12" t="s">
        <v>32958</v>
      </c>
      <c r="AB2582" s="17" t="str">
        <f t="shared" si="241"/>
        <v>Programme: BA Philosophy with Employment Experience</v>
      </c>
      <c r="AC2582" s="17">
        <f t="shared" si="242"/>
        <v>2</v>
      </c>
      <c r="AD2582" s="17">
        <f t="shared" si="243"/>
        <v>3</v>
      </c>
      <c r="AE2582" s="17">
        <f t="shared" si="244"/>
        <v>4</v>
      </c>
      <c r="AF2582" s="17" t="str">
        <f t="shared" si="245"/>
        <v/>
      </c>
      <c r="AG2582" s="17" cm="1">
        <f t="array" ref="AG2582">IFERROR(IF(J2582="Level",INDEX($M2582:$S2582,AC2582+1),INDEX($M2582:$S2582,AC2582)),"")</f>
        <v>120</v>
      </c>
      <c r="AH2582" s="17" cm="1">
        <f t="array" ref="AH2582">IFERROR(IF(J2582="Level",INDEX($M2582:$S2582,AD2582+1),INDEX($M2582:$S2582,AD2582)),"")</f>
        <v>120</v>
      </c>
      <c r="AI2582" s="17" cm="1">
        <f t="array" ref="AI2582">IFERROR(INDEX($M2582:$S2582,AE2582),"")</f>
        <v>120</v>
      </c>
      <c r="AJ2582" s="17" t="str" cm="1">
        <f t="array" ref="AJ2582">IFERROR(INDEX($M2582:$S2582,AF2582),"")</f>
        <v/>
      </c>
      <c r="AK2582" s="17" cm="1">
        <f t="array" ref="AK2582">IFERROR(IF(J2582="Level",INDEX($T2582:$Z2582,AC2582+1),INDEX($T2582:$Z2582,AC2582)),"")</f>
        <v>2</v>
      </c>
      <c r="AL2582" s="17" cm="1">
        <f t="array" ref="AL2582">IFERROR(IF(J2582="Level",INDEX($T2582:$Z2582,AD2582+1),INDEX($T2582:$Z2582,AD2582)),"")</f>
        <v>1</v>
      </c>
      <c r="AM2582" s="17" cm="1">
        <f t="array" ref="AM2582">IFERROR(INDEX($T2582:$Z2582,AE2582),"")</f>
        <v>4</v>
      </c>
      <c r="AN2582" s="17" t="str" cm="1">
        <f t="array" ref="AN2582">IFERROR(INDEX($T2582:$Z2582,AF2582),"")</f>
        <v/>
      </c>
    </row>
    <row r="2583" spans="1:40" x14ac:dyDescent="0.2">
      <c r="A2583" s="17" t="str">
        <f t="shared" si="240"/>
        <v>BA Philosophy and Politics with Employment Experience: UFA4HPSHPS74</v>
      </c>
      <c r="B2583" s="11" t="s">
        <v>1506</v>
      </c>
      <c r="C2583" s="11" t="s">
        <v>31936</v>
      </c>
      <c r="D2583" s="11" t="s">
        <v>1507</v>
      </c>
      <c r="E2583" s="11" t="s">
        <v>222</v>
      </c>
      <c r="F2583" s="11" t="s">
        <v>76</v>
      </c>
      <c r="G2583" s="11" t="s">
        <v>32712</v>
      </c>
      <c r="H2583" s="11" t="s">
        <v>77</v>
      </c>
      <c r="I2583" s="11">
        <v>3</v>
      </c>
      <c r="J2583" s="11" t="s">
        <v>78</v>
      </c>
      <c r="K2583" s="11" t="s">
        <v>32713</v>
      </c>
      <c r="L2583" s="11">
        <v>120</v>
      </c>
      <c r="M2583" s="11">
        <v>0</v>
      </c>
      <c r="N2583" s="11">
        <v>120</v>
      </c>
      <c r="O2583" s="11">
        <v>120</v>
      </c>
      <c r="P2583" s="11">
        <v>120</v>
      </c>
      <c r="Q2583" s="11">
        <v>0</v>
      </c>
      <c r="R2583" s="11">
        <v>120</v>
      </c>
      <c r="S2583" s="11">
        <v>120</v>
      </c>
      <c r="T2583" s="11">
        <v>0</v>
      </c>
      <c r="U2583" s="11">
        <v>2</v>
      </c>
      <c r="V2583" s="11">
        <v>1</v>
      </c>
      <c r="W2583" s="11">
        <v>4</v>
      </c>
      <c r="X2583" s="11">
        <v>0</v>
      </c>
      <c r="Y2583" s="11">
        <v>2</v>
      </c>
      <c r="Z2583" s="11">
        <v>1</v>
      </c>
      <c r="AA2583" s="12" t="s">
        <v>32958</v>
      </c>
      <c r="AB2583" s="17" t="str">
        <f t="shared" si="241"/>
        <v>Programme: BA Philosophy and Politics with Employment Experience</v>
      </c>
      <c r="AC2583" s="17">
        <f t="shared" si="242"/>
        <v>2</v>
      </c>
      <c r="AD2583" s="17">
        <f t="shared" si="243"/>
        <v>3</v>
      </c>
      <c r="AE2583" s="17">
        <f t="shared" si="244"/>
        <v>4</v>
      </c>
      <c r="AF2583" s="17" t="str">
        <f t="shared" si="245"/>
        <v/>
      </c>
      <c r="AG2583" s="17" cm="1">
        <f t="array" ref="AG2583">IFERROR(IF(J2583="Level",INDEX($M2583:$S2583,AC2583+1),INDEX($M2583:$S2583,AC2583)),"")</f>
        <v>120</v>
      </c>
      <c r="AH2583" s="17" cm="1">
        <f t="array" ref="AH2583">IFERROR(IF(J2583="Level",INDEX($M2583:$S2583,AD2583+1),INDEX($M2583:$S2583,AD2583)),"")</f>
        <v>120</v>
      </c>
      <c r="AI2583" s="17" cm="1">
        <f t="array" ref="AI2583">IFERROR(INDEX($M2583:$S2583,AE2583),"")</f>
        <v>120</v>
      </c>
      <c r="AJ2583" s="17" t="str" cm="1">
        <f t="array" ref="AJ2583">IFERROR(INDEX($M2583:$S2583,AF2583),"")</f>
        <v/>
      </c>
      <c r="AK2583" s="17" cm="1">
        <f t="array" ref="AK2583">IFERROR(IF(J2583="Level",INDEX($T2583:$Z2583,AC2583+1),INDEX($T2583:$Z2583,AC2583)),"")</f>
        <v>2</v>
      </c>
      <c r="AL2583" s="17" cm="1">
        <f t="array" ref="AL2583">IFERROR(IF(J2583="Level",INDEX($T2583:$Z2583,AD2583+1),INDEX($T2583:$Z2583,AD2583)),"")</f>
        <v>1</v>
      </c>
      <c r="AM2583" s="17" cm="1">
        <f t="array" ref="AM2583">IFERROR(INDEX($T2583:$Z2583,AE2583),"")</f>
        <v>4</v>
      </c>
      <c r="AN2583" s="17" t="str" cm="1">
        <f t="array" ref="AN2583">IFERROR(INDEX($T2583:$Z2583,AF2583),"")</f>
        <v/>
      </c>
    </row>
    <row r="2584" spans="1:40" x14ac:dyDescent="0.2">
      <c r="A2584" s="17" t="str">
        <f t="shared" si="240"/>
        <v>BA Philosophy and History with Study Abroad: UFA4HPSHPS87</v>
      </c>
      <c r="B2584" s="11" t="s">
        <v>32079</v>
      </c>
      <c r="C2584" s="11" t="s">
        <v>31936</v>
      </c>
      <c r="D2584" s="11" t="s">
        <v>1440</v>
      </c>
      <c r="E2584" s="11" t="s">
        <v>222</v>
      </c>
      <c r="F2584" s="11" t="s">
        <v>76</v>
      </c>
      <c r="G2584" s="11" t="s">
        <v>32712</v>
      </c>
      <c r="H2584" s="11" t="s">
        <v>77</v>
      </c>
      <c r="I2584" s="11">
        <v>3</v>
      </c>
      <c r="J2584" s="11" t="s">
        <v>78</v>
      </c>
      <c r="K2584" s="11" t="s">
        <v>32713</v>
      </c>
      <c r="L2584" s="11">
        <v>120</v>
      </c>
      <c r="M2584" s="11">
        <v>0</v>
      </c>
      <c r="N2584" s="11">
        <v>120</v>
      </c>
      <c r="O2584" s="11">
        <v>120</v>
      </c>
      <c r="P2584" s="11">
        <v>120</v>
      </c>
      <c r="Q2584" s="11">
        <v>0</v>
      </c>
      <c r="R2584" s="11">
        <v>120</v>
      </c>
      <c r="S2584" s="11">
        <v>120</v>
      </c>
      <c r="T2584" s="11">
        <v>0</v>
      </c>
      <c r="U2584" s="11">
        <v>2</v>
      </c>
      <c r="V2584" s="11">
        <v>1</v>
      </c>
      <c r="W2584" s="11">
        <v>4</v>
      </c>
      <c r="X2584" s="11">
        <v>0</v>
      </c>
      <c r="Y2584" s="11">
        <v>2</v>
      </c>
      <c r="Z2584" s="11">
        <v>1</v>
      </c>
      <c r="AA2584" s="12" t="s">
        <v>32958</v>
      </c>
      <c r="AB2584" s="17" t="str">
        <f t="shared" si="241"/>
        <v>Programme: BA Philosophy and History with Study Abroad</v>
      </c>
      <c r="AC2584" s="17">
        <f t="shared" si="242"/>
        <v>2</v>
      </c>
      <c r="AD2584" s="17">
        <f t="shared" si="243"/>
        <v>3</v>
      </c>
      <c r="AE2584" s="17">
        <f t="shared" si="244"/>
        <v>4</v>
      </c>
      <c r="AF2584" s="17" t="str">
        <f t="shared" si="245"/>
        <v/>
      </c>
      <c r="AG2584" s="17" cm="1">
        <f t="array" ref="AG2584">IFERROR(IF(J2584="Level",INDEX($M2584:$S2584,AC2584+1),INDEX($M2584:$S2584,AC2584)),"")</f>
        <v>120</v>
      </c>
      <c r="AH2584" s="17" cm="1">
        <f t="array" ref="AH2584">IFERROR(IF(J2584="Level",INDEX($M2584:$S2584,AD2584+1),INDEX($M2584:$S2584,AD2584)),"")</f>
        <v>120</v>
      </c>
      <c r="AI2584" s="17" cm="1">
        <f t="array" ref="AI2584">IFERROR(INDEX($M2584:$S2584,AE2584),"")</f>
        <v>120</v>
      </c>
      <c r="AJ2584" s="17" t="str" cm="1">
        <f t="array" ref="AJ2584">IFERROR(INDEX($M2584:$S2584,AF2584),"")</f>
        <v/>
      </c>
      <c r="AK2584" s="17" cm="1">
        <f t="array" ref="AK2584">IFERROR(IF(J2584="Level",INDEX($T2584:$Z2584,AC2584+1),INDEX($T2584:$Z2584,AC2584)),"")</f>
        <v>2</v>
      </c>
      <c r="AL2584" s="17" cm="1">
        <f t="array" ref="AL2584">IFERROR(IF(J2584="Level",INDEX($T2584:$Z2584,AD2584+1),INDEX($T2584:$Z2584,AD2584)),"")</f>
        <v>1</v>
      </c>
      <c r="AM2584" s="17" cm="1">
        <f t="array" ref="AM2584">IFERROR(INDEX($T2584:$Z2584,AE2584),"")</f>
        <v>4</v>
      </c>
      <c r="AN2584" s="17" t="str" cm="1">
        <f t="array" ref="AN2584">IFERROR(INDEX($T2584:$Z2584,AF2584),"")</f>
        <v/>
      </c>
    </row>
    <row r="2585" spans="1:40" x14ac:dyDescent="0.2">
      <c r="A2585" s="17" t="str">
        <f t="shared" si="240"/>
        <v>BA Philosophy and History with Employment Experience: UFA4HPSHPS90</v>
      </c>
      <c r="B2585" s="11" t="s">
        <v>33928</v>
      </c>
      <c r="C2585" s="11" t="s">
        <v>31936</v>
      </c>
      <c r="D2585" s="11" t="s">
        <v>33929</v>
      </c>
      <c r="E2585" s="11" t="s">
        <v>222</v>
      </c>
      <c r="F2585" s="11" t="s">
        <v>76</v>
      </c>
      <c r="G2585" s="11" t="s">
        <v>32712</v>
      </c>
      <c r="H2585" s="11" t="s">
        <v>77</v>
      </c>
      <c r="I2585" s="11">
        <v>3</v>
      </c>
      <c r="J2585" s="11" t="s">
        <v>78</v>
      </c>
      <c r="K2585" s="11" t="s">
        <v>32713</v>
      </c>
      <c r="L2585" s="11">
        <v>120</v>
      </c>
      <c r="M2585" s="11">
        <v>0</v>
      </c>
      <c r="N2585" s="11">
        <v>120</v>
      </c>
      <c r="O2585" s="11">
        <v>120</v>
      </c>
      <c r="P2585" s="11">
        <v>120</v>
      </c>
      <c r="Q2585" s="11">
        <v>0</v>
      </c>
      <c r="R2585" s="11">
        <v>120</v>
      </c>
      <c r="S2585" s="11">
        <v>120</v>
      </c>
      <c r="T2585" s="11">
        <v>0</v>
      </c>
      <c r="U2585" s="11">
        <v>2</v>
      </c>
      <c r="V2585" s="11">
        <v>1</v>
      </c>
      <c r="W2585" s="11">
        <v>4</v>
      </c>
      <c r="X2585" s="11">
        <v>0</v>
      </c>
      <c r="Y2585" s="11">
        <v>2</v>
      </c>
      <c r="Z2585" s="11">
        <v>1</v>
      </c>
      <c r="AA2585" s="12" t="s">
        <v>32958</v>
      </c>
      <c r="AB2585" s="17" t="str">
        <f t="shared" si="241"/>
        <v>Programme: BA Philosophy and History with Employment Experience</v>
      </c>
      <c r="AC2585" s="17">
        <f t="shared" si="242"/>
        <v>2</v>
      </c>
      <c r="AD2585" s="17">
        <f t="shared" si="243"/>
        <v>3</v>
      </c>
      <c r="AE2585" s="17">
        <f t="shared" si="244"/>
        <v>4</v>
      </c>
      <c r="AF2585" s="17" t="str">
        <f t="shared" si="245"/>
        <v/>
      </c>
      <c r="AG2585" s="17" cm="1">
        <f t="array" ref="AG2585">IFERROR(IF(J2585="Level",INDEX($M2585:$S2585,AC2585+1),INDEX($M2585:$S2585,AC2585)),"")</f>
        <v>120</v>
      </c>
      <c r="AH2585" s="17" cm="1">
        <f t="array" ref="AH2585">IFERROR(IF(J2585="Level",INDEX($M2585:$S2585,AD2585+1),INDEX($M2585:$S2585,AD2585)),"")</f>
        <v>120</v>
      </c>
      <c r="AI2585" s="17" cm="1">
        <f t="array" ref="AI2585">IFERROR(INDEX($M2585:$S2585,AE2585),"")</f>
        <v>120</v>
      </c>
      <c r="AJ2585" s="17" t="str" cm="1">
        <f t="array" ref="AJ2585">IFERROR(INDEX($M2585:$S2585,AF2585),"")</f>
        <v/>
      </c>
      <c r="AK2585" s="17" cm="1">
        <f t="array" ref="AK2585">IFERROR(IF(J2585="Level",INDEX($T2585:$Z2585,AC2585+1),INDEX($T2585:$Z2585,AC2585)),"")</f>
        <v>2</v>
      </c>
      <c r="AL2585" s="17" cm="1">
        <f t="array" ref="AL2585">IFERROR(IF(J2585="Level",INDEX($T2585:$Z2585,AD2585+1),INDEX($T2585:$Z2585,AD2585)),"")</f>
        <v>1</v>
      </c>
      <c r="AM2585" s="17" cm="1">
        <f t="array" ref="AM2585">IFERROR(INDEX($T2585:$Z2585,AE2585),"")</f>
        <v>4</v>
      </c>
      <c r="AN2585" s="17" t="str" cm="1">
        <f t="array" ref="AN2585">IFERROR(INDEX($T2585:$Z2585,AF2585),"")</f>
        <v/>
      </c>
    </row>
    <row r="2586" spans="1:40" ht="25.5" x14ac:dyDescent="0.2">
      <c r="A2586" s="17" t="str">
        <f t="shared" si="240"/>
        <v>BA Philosophy and History with Employment Experience Abroad: UFA4HPSHPS91</v>
      </c>
      <c r="B2586" s="11" t="s">
        <v>33930</v>
      </c>
      <c r="C2586" s="11" t="s">
        <v>31936</v>
      </c>
      <c r="D2586" s="11" t="s">
        <v>33931</v>
      </c>
      <c r="E2586" s="11" t="s">
        <v>222</v>
      </c>
      <c r="F2586" s="11" t="s">
        <v>76</v>
      </c>
      <c r="G2586" s="11" t="s">
        <v>32712</v>
      </c>
      <c r="H2586" s="11" t="s">
        <v>77</v>
      </c>
      <c r="I2586" s="11">
        <v>3</v>
      </c>
      <c r="J2586" s="11" t="s">
        <v>78</v>
      </c>
      <c r="K2586" s="11" t="s">
        <v>32713</v>
      </c>
      <c r="L2586" s="11">
        <v>120</v>
      </c>
      <c r="M2586" s="11">
        <v>0</v>
      </c>
      <c r="N2586" s="11">
        <v>120</v>
      </c>
      <c r="O2586" s="11">
        <v>120</v>
      </c>
      <c r="P2586" s="11">
        <v>120</v>
      </c>
      <c r="Q2586" s="11">
        <v>0</v>
      </c>
      <c r="R2586" s="11">
        <v>120</v>
      </c>
      <c r="S2586" s="11">
        <v>120</v>
      </c>
      <c r="T2586" s="11">
        <v>0</v>
      </c>
      <c r="U2586" s="11">
        <v>2</v>
      </c>
      <c r="V2586" s="11">
        <v>1</v>
      </c>
      <c r="W2586" s="11">
        <v>4</v>
      </c>
      <c r="X2586" s="11">
        <v>0</v>
      </c>
      <c r="Y2586" s="11">
        <v>2</v>
      </c>
      <c r="Z2586" s="11">
        <v>1</v>
      </c>
      <c r="AA2586" s="12" t="s">
        <v>32958</v>
      </c>
      <c r="AB2586" s="17" t="str">
        <f t="shared" si="241"/>
        <v>Programme: BA Philosophy and History with Employment Experience Abroad</v>
      </c>
      <c r="AC2586" s="17">
        <f t="shared" si="242"/>
        <v>2</v>
      </c>
      <c r="AD2586" s="17">
        <f t="shared" si="243"/>
        <v>3</v>
      </c>
      <c r="AE2586" s="17">
        <f t="shared" si="244"/>
        <v>4</v>
      </c>
      <c r="AF2586" s="17" t="str">
        <f t="shared" si="245"/>
        <v/>
      </c>
      <c r="AG2586" s="17" cm="1">
        <f t="array" ref="AG2586">IFERROR(IF(J2586="Level",INDEX($M2586:$S2586,AC2586+1),INDEX($M2586:$S2586,AC2586)),"")</f>
        <v>120</v>
      </c>
      <c r="AH2586" s="17" cm="1">
        <f t="array" ref="AH2586">IFERROR(IF(J2586="Level",INDEX($M2586:$S2586,AD2586+1),INDEX($M2586:$S2586,AD2586)),"")</f>
        <v>120</v>
      </c>
      <c r="AI2586" s="17" cm="1">
        <f t="array" ref="AI2586">IFERROR(INDEX($M2586:$S2586,AE2586),"")</f>
        <v>120</v>
      </c>
      <c r="AJ2586" s="17" t="str" cm="1">
        <f t="array" ref="AJ2586">IFERROR(INDEX($M2586:$S2586,AF2586),"")</f>
        <v/>
      </c>
      <c r="AK2586" s="17" cm="1">
        <f t="array" ref="AK2586">IFERROR(IF(J2586="Level",INDEX($T2586:$Z2586,AC2586+1),INDEX($T2586:$Z2586,AC2586)),"")</f>
        <v>2</v>
      </c>
      <c r="AL2586" s="17" cm="1">
        <f t="array" ref="AL2586">IFERROR(IF(J2586="Level",INDEX($T2586:$Z2586,AD2586+1),INDEX($T2586:$Z2586,AD2586)),"")</f>
        <v>1</v>
      </c>
      <c r="AM2586" s="17" cm="1">
        <f t="array" ref="AM2586">IFERROR(INDEX($T2586:$Z2586,AE2586),"")</f>
        <v>4</v>
      </c>
      <c r="AN2586" s="17" t="str" cm="1">
        <f t="array" ref="AN2586">IFERROR(INDEX($T2586:$Z2586,AF2586),"")</f>
        <v/>
      </c>
    </row>
    <row r="2587" spans="1:40" ht="25.5" x14ac:dyDescent="0.2">
      <c r="A2587" s="17" t="str">
        <f t="shared" si="240"/>
        <v>BA Philosophy and Politics with Employment Experience Abroad: UFA4HPSHPS92</v>
      </c>
      <c r="B2587" s="11" t="s">
        <v>33932</v>
      </c>
      <c r="C2587" s="11" t="s">
        <v>31936</v>
      </c>
      <c r="D2587" s="11" t="s">
        <v>33933</v>
      </c>
      <c r="E2587" s="11" t="s">
        <v>222</v>
      </c>
      <c r="F2587" s="11" t="s">
        <v>76</v>
      </c>
      <c r="G2587" s="11" t="s">
        <v>32712</v>
      </c>
      <c r="H2587" s="11" t="s">
        <v>77</v>
      </c>
      <c r="I2587" s="11">
        <v>3</v>
      </c>
      <c r="J2587" s="11" t="s">
        <v>78</v>
      </c>
      <c r="K2587" s="11" t="s">
        <v>32713</v>
      </c>
      <c r="L2587" s="11">
        <v>120</v>
      </c>
      <c r="M2587" s="11">
        <v>0</v>
      </c>
      <c r="N2587" s="11">
        <v>120</v>
      </c>
      <c r="O2587" s="11">
        <v>120</v>
      </c>
      <c r="P2587" s="11">
        <v>120</v>
      </c>
      <c r="Q2587" s="11">
        <v>0</v>
      </c>
      <c r="R2587" s="11">
        <v>120</v>
      </c>
      <c r="S2587" s="11">
        <v>120</v>
      </c>
      <c r="T2587" s="11">
        <v>0</v>
      </c>
      <c r="U2587" s="11">
        <v>2</v>
      </c>
      <c r="V2587" s="11">
        <v>1</v>
      </c>
      <c r="W2587" s="11">
        <v>4</v>
      </c>
      <c r="X2587" s="11">
        <v>0</v>
      </c>
      <c r="Y2587" s="11">
        <v>2</v>
      </c>
      <c r="Z2587" s="11">
        <v>1</v>
      </c>
      <c r="AA2587" s="12" t="s">
        <v>32958</v>
      </c>
      <c r="AB2587" s="17" t="str">
        <f t="shared" si="241"/>
        <v>Programme: BA Philosophy and Politics with Employment Experience Abroad</v>
      </c>
      <c r="AC2587" s="17">
        <f t="shared" si="242"/>
        <v>2</v>
      </c>
      <c r="AD2587" s="17">
        <f t="shared" si="243"/>
        <v>3</v>
      </c>
      <c r="AE2587" s="17">
        <f t="shared" si="244"/>
        <v>4</v>
      </c>
      <c r="AF2587" s="17" t="str">
        <f t="shared" si="245"/>
        <v/>
      </c>
      <c r="AG2587" s="17" cm="1">
        <f t="array" ref="AG2587">IFERROR(IF(J2587="Level",INDEX($M2587:$S2587,AC2587+1),INDEX($M2587:$S2587,AC2587)),"")</f>
        <v>120</v>
      </c>
      <c r="AH2587" s="17" cm="1">
        <f t="array" ref="AH2587">IFERROR(IF(J2587="Level",INDEX($M2587:$S2587,AD2587+1),INDEX($M2587:$S2587,AD2587)),"")</f>
        <v>120</v>
      </c>
      <c r="AI2587" s="17" cm="1">
        <f t="array" ref="AI2587">IFERROR(INDEX($M2587:$S2587,AE2587),"")</f>
        <v>120</v>
      </c>
      <c r="AJ2587" s="17" t="str" cm="1">
        <f t="array" ref="AJ2587">IFERROR(INDEX($M2587:$S2587,AF2587),"")</f>
        <v/>
      </c>
      <c r="AK2587" s="17" cm="1">
        <f t="array" ref="AK2587">IFERROR(IF(J2587="Level",INDEX($T2587:$Z2587,AC2587+1),INDEX($T2587:$Z2587,AC2587)),"")</f>
        <v>2</v>
      </c>
      <c r="AL2587" s="17" cm="1">
        <f t="array" ref="AL2587">IFERROR(IF(J2587="Level",INDEX($T2587:$Z2587,AD2587+1),INDEX($T2587:$Z2587,AD2587)),"")</f>
        <v>1</v>
      </c>
      <c r="AM2587" s="17" cm="1">
        <f t="array" ref="AM2587">IFERROR(INDEX($T2587:$Z2587,AE2587),"")</f>
        <v>4</v>
      </c>
      <c r="AN2587" s="17" t="str" cm="1">
        <f t="array" ref="AN2587">IFERROR(INDEX($T2587:$Z2587,AF2587),"")</f>
        <v/>
      </c>
    </row>
    <row r="2588" spans="1:40" ht="25.5" x14ac:dyDescent="0.2">
      <c r="A2588" s="17" t="str">
        <f t="shared" si="240"/>
        <v>BA Philosophy and Sociology with Employment Experience: UFA4HPSHPS93</v>
      </c>
      <c r="B2588" s="11" t="s">
        <v>33934</v>
      </c>
      <c r="C2588" s="11" t="s">
        <v>31936</v>
      </c>
      <c r="D2588" s="11" t="s">
        <v>33935</v>
      </c>
      <c r="E2588" s="11" t="s">
        <v>222</v>
      </c>
      <c r="F2588" s="11" t="s">
        <v>76</v>
      </c>
      <c r="G2588" s="11" t="s">
        <v>32712</v>
      </c>
      <c r="H2588" s="11" t="s">
        <v>77</v>
      </c>
      <c r="I2588" s="11">
        <v>3</v>
      </c>
      <c r="J2588" s="11" t="s">
        <v>78</v>
      </c>
      <c r="K2588" s="11" t="s">
        <v>32713</v>
      </c>
      <c r="L2588" s="11">
        <v>120</v>
      </c>
      <c r="M2588" s="11">
        <v>0</v>
      </c>
      <c r="N2588" s="11">
        <v>120</v>
      </c>
      <c r="O2588" s="11">
        <v>120</v>
      </c>
      <c r="P2588" s="11">
        <v>120</v>
      </c>
      <c r="Q2588" s="11">
        <v>0</v>
      </c>
      <c r="R2588" s="11">
        <v>120</v>
      </c>
      <c r="S2588" s="11">
        <v>120</v>
      </c>
      <c r="T2588" s="11">
        <v>0</v>
      </c>
      <c r="U2588" s="11">
        <v>2</v>
      </c>
      <c r="V2588" s="11">
        <v>1</v>
      </c>
      <c r="W2588" s="11">
        <v>4</v>
      </c>
      <c r="X2588" s="11">
        <v>0</v>
      </c>
      <c r="Y2588" s="11">
        <v>2</v>
      </c>
      <c r="Z2588" s="11">
        <v>1</v>
      </c>
      <c r="AA2588" s="12" t="s">
        <v>32958</v>
      </c>
      <c r="AB2588" s="17" t="str">
        <f t="shared" si="241"/>
        <v>Programme: BA Philosophy and Sociology with Employment Experience</v>
      </c>
      <c r="AC2588" s="17">
        <f t="shared" si="242"/>
        <v>2</v>
      </c>
      <c r="AD2588" s="17">
        <f t="shared" si="243"/>
        <v>3</v>
      </c>
      <c r="AE2588" s="17">
        <f t="shared" si="244"/>
        <v>4</v>
      </c>
      <c r="AF2588" s="17" t="str">
        <f t="shared" si="245"/>
        <v/>
      </c>
      <c r="AG2588" s="17" cm="1">
        <f t="array" ref="AG2588">IFERROR(IF(J2588="Level",INDEX($M2588:$S2588,AC2588+1),INDEX($M2588:$S2588,AC2588)),"")</f>
        <v>120</v>
      </c>
      <c r="AH2588" s="17" cm="1">
        <f t="array" ref="AH2588">IFERROR(IF(J2588="Level",INDEX($M2588:$S2588,AD2588+1),INDEX($M2588:$S2588,AD2588)),"")</f>
        <v>120</v>
      </c>
      <c r="AI2588" s="17" cm="1">
        <f t="array" ref="AI2588">IFERROR(INDEX($M2588:$S2588,AE2588),"")</f>
        <v>120</v>
      </c>
      <c r="AJ2588" s="17" t="str" cm="1">
        <f t="array" ref="AJ2588">IFERROR(INDEX($M2588:$S2588,AF2588),"")</f>
        <v/>
      </c>
      <c r="AK2588" s="17" cm="1">
        <f t="array" ref="AK2588">IFERROR(IF(J2588="Level",INDEX($T2588:$Z2588,AC2588+1),INDEX($T2588:$Z2588,AC2588)),"")</f>
        <v>2</v>
      </c>
      <c r="AL2588" s="17" cm="1">
        <f t="array" ref="AL2588">IFERROR(IF(J2588="Level",INDEX($T2588:$Z2588,AD2588+1),INDEX($T2588:$Z2588,AD2588)),"")</f>
        <v>1</v>
      </c>
      <c r="AM2588" s="17" cm="1">
        <f t="array" ref="AM2588">IFERROR(INDEX($T2588:$Z2588,AE2588),"")</f>
        <v>4</v>
      </c>
      <c r="AN2588" s="17" t="str" cm="1">
        <f t="array" ref="AN2588">IFERROR(INDEX($T2588:$Z2588,AF2588),"")</f>
        <v/>
      </c>
    </row>
    <row r="2589" spans="1:40" x14ac:dyDescent="0.2">
      <c r="A2589" s="17" t="str">
        <f t="shared" si="240"/>
        <v>BA Philosophy and Modern Languages: UFA4HPSSML34</v>
      </c>
      <c r="B2589" s="11" t="s">
        <v>1559</v>
      </c>
      <c r="C2589" s="11" t="s">
        <v>31936</v>
      </c>
      <c r="D2589" s="11" t="s">
        <v>1560</v>
      </c>
      <c r="E2589" s="11" t="s">
        <v>222</v>
      </c>
      <c r="F2589" s="11" t="s">
        <v>76</v>
      </c>
      <c r="G2589" s="11" t="s">
        <v>32712</v>
      </c>
      <c r="H2589" s="11" t="s">
        <v>77</v>
      </c>
      <c r="I2589" s="11">
        <v>3</v>
      </c>
      <c r="J2589" s="11" t="s">
        <v>78</v>
      </c>
      <c r="K2589" s="11" t="s">
        <v>32713</v>
      </c>
      <c r="L2589" s="11">
        <v>120</v>
      </c>
      <c r="M2589" s="11">
        <v>0</v>
      </c>
      <c r="N2589" s="11">
        <v>120</v>
      </c>
      <c r="O2589" s="11">
        <v>120</v>
      </c>
      <c r="P2589" s="11">
        <v>120</v>
      </c>
      <c r="Q2589" s="11">
        <v>0</v>
      </c>
      <c r="R2589" s="11">
        <v>120</v>
      </c>
      <c r="S2589" s="11">
        <v>120</v>
      </c>
      <c r="T2589" s="11">
        <v>0</v>
      </c>
      <c r="U2589" s="11">
        <v>2</v>
      </c>
      <c r="V2589" s="11">
        <v>1</v>
      </c>
      <c r="W2589" s="11">
        <v>4</v>
      </c>
      <c r="X2589" s="11">
        <v>0</v>
      </c>
      <c r="Y2589" s="11">
        <v>2</v>
      </c>
      <c r="Z2589" s="11">
        <v>1</v>
      </c>
      <c r="AA2589" s="12" t="s">
        <v>32958</v>
      </c>
      <c r="AB2589" s="17" t="str">
        <f t="shared" si="241"/>
        <v>Programme: BA Philosophy and Modern Languages</v>
      </c>
      <c r="AC2589" s="17">
        <f t="shared" si="242"/>
        <v>2</v>
      </c>
      <c r="AD2589" s="17">
        <f t="shared" si="243"/>
        <v>3</v>
      </c>
      <c r="AE2589" s="17">
        <f t="shared" si="244"/>
        <v>4</v>
      </c>
      <c r="AF2589" s="17" t="str">
        <f t="shared" si="245"/>
        <v/>
      </c>
      <c r="AG2589" s="17" cm="1">
        <f t="array" ref="AG2589">IFERROR(IF(J2589="Level",INDEX($M2589:$S2589,AC2589+1),INDEX($M2589:$S2589,AC2589)),"")</f>
        <v>120</v>
      </c>
      <c r="AH2589" s="17" cm="1">
        <f t="array" ref="AH2589">IFERROR(IF(J2589="Level",INDEX($M2589:$S2589,AD2589+1),INDEX($M2589:$S2589,AD2589)),"")</f>
        <v>120</v>
      </c>
      <c r="AI2589" s="17" cm="1">
        <f t="array" ref="AI2589">IFERROR(INDEX($M2589:$S2589,AE2589),"")</f>
        <v>120</v>
      </c>
      <c r="AJ2589" s="17" t="str" cm="1">
        <f t="array" ref="AJ2589">IFERROR(INDEX($M2589:$S2589,AF2589),"")</f>
        <v/>
      </c>
      <c r="AK2589" s="17" cm="1">
        <f t="array" ref="AK2589">IFERROR(IF(J2589="Level",INDEX($T2589:$Z2589,AC2589+1),INDEX($T2589:$Z2589,AC2589)),"")</f>
        <v>2</v>
      </c>
      <c r="AL2589" s="17" cm="1">
        <f t="array" ref="AL2589">IFERROR(IF(J2589="Level",INDEX($T2589:$Z2589,AD2589+1),INDEX($T2589:$Z2589,AD2589)),"")</f>
        <v>1</v>
      </c>
      <c r="AM2589" s="17" cm="1">
        <f t="array" ref="AM2589">IFERROR(INDEX($T2589:$Z2589,AE2589),"")</f>
        <v>4</v>
      </c>
      <c r="AN2589" s="17" t="str" cm="1">
        <f t="array" ref="AN2589">IFERROR(INDEX($T2589:$Z2589,AF2589),"")</f>
        <v/>
      </c>
    </row>
    <row r="2590" spans="1:40" x14ac:dyDescent="0.2">
      <c r="A2590" s="17" t="str">
        <f t="shared" si="240"/>
        <v>BA Politics and English with Study Abroad - Cornwall: UFA4HPSEGLCA</v>
      </c>
      <c r="B2590" s="11" t="s">
        <v>1413</v>
      </c>
      <c r="C2590" s="11" t="s">
        <v>31936</v>
      </c>
      <c r="D2590" s="11" t="s">
        <v>1414</v>
      </c>
      <c r="E2590" s="11" t="s">
        <v>258</v>
      </c>
      <c r="F2590" s="11" t="s">
        <v>76</v>
      </c>
      <c r="G2590" s="11" t="s">
        <v>32712</v>
      </c>
      <c r="H2590" s="11" t="s">
        <v>77</v>
      </c>
      <c r="I2590" s="11">
        <v>3</v>
      </c>
      <c r="J2590" s="11" t="s">
        <v>78</v>
      </c>
      <c r="K2590" s="11" t="s">
        <v>32713</v>
      </c>
      <c r="L2590" s="11">
        <v>120</v>
      </c>
      <c r="M2590" s="11">
        <v>0</v>
      </c>
      <c r="N2590" s="11">
        <v>120</v>
      </c>
      <c r="O2590" s="11">
        <v>120</v>
      </c>
      <c r="P2590" s="11">
        <v>120</v>
      </c>
      <c r="Q2590" s="11">
        <v>0</v>
      </c>
      <c r="R2590" s="11">
        <v>120</v>
      </c>
      <c r="S2590" s="11">
        <v>120</v>
      </c>
      <c r="T2590" s="11">
        <v>0</v>
      </c>
      <c r="U2590" s="11">
        <v>2</v>
      </c>
      <c r="V2590" s="11">
        <v>1</v>
      </c>
      <c r="W2590" s="11">
        <v>4</v>
      </c>
      <c r="X2590" s="11">
        <v>0</v>
      </c>
      <c r="Y2590" s="11">
        <v>2</v>
      </c>
      <c r="Z2590" s="11">
        <v>1</v>
      </c>
      <c r="AA2590" s="12" t="s">
        <v>32958</v>
      </c>
      <c r="AB2590" s="17" t="str">
        <f t="shared" si="241"/>
        <v>Programme: BA Politics and English with Study Abroad - Cornwall</v>
      </c>
      <c r="AC2590" s="17">
        <f t="shared" si="242"/>
        <v>2</v>
      </c>
      <c r="AD2590" s="17">
        <f t="shared" si="243"/>
        <v>3</v>
      </c>
      <c r="AE2590" s="17">
        <f t="shared" si="244"/>
        <v>4</v>
      </c>
      <c r="AF2590" s="17" t="str">
        <f t="shared" si="245"/>
        <v/>
      </c>
      <c r="AG2590" s="17" cm="1">
        <f t="array" ref="AG2590">IFERROR(IF(J2590="Level",INDEX($M2590:$S2590,AC2590+1),INDEX($M2590:$S2590,AC2590)),"")</f>
        <v>120</v>
      </c>
      <c r="AH2590" s="17" cm="1">
        <f t="array" ref="AH2590">IFERROR(IF(J2590="Level",INDEX($M2590:$S2590,AD2590+1),INDEX($M2590:$S2590,AD2590)),"")</f>
        <v>120</v>
      </c>
      <c r="AI2590" s="17" cm="1">
        <f t="array" ref="AI2590">IFERROR(INDEX($M2590:$S2590,AE2590),"")</f>
        <v>120</v>
      </c>
      <c r="AJ2590" s="17" t="str" cm="1">
        <f t="array" ref="AJ2590">IFERROR(INDEX($M2590:$S2590,AF2590),"")</f>
        <v/>
      </c>
      <c r="AK2590" s="17" cm="1">
        <f t="array" ref="AK2590">IFERROR(IF(J2590="Level",INDEX($T2590:$Z2590,AC2590+1),INDEX($T2590:$Z2590,AC2590)),"")</f>
        <v>2</v>
      </c>
      <c r="AL2590" s="17" cm="1">
        <f t="array" ref="AL2590">IFERROR(IF(J2590="Level",INDEX($T2590:$Z2590,AD2590+1),INDEX($T2590:$Z2590,AD2590)),"")</f>
        <v>1</v>
      </c>
      <c r="AM2590" s="17" cm="1">
        <f t="array" ref="AM2590">IFERROR(INDEX($T2590:$Z2590,AE2590),"")</f>
        <v>4</v>
      </c>
      <c r="AN2590" s="17" t="str" cm="1">
        <f t="array" ref="AN2590">IFERROR(INDEX($T2590:$Z2590,AF2590),"")</f>
        <v/>
      </c>
    </row>
    <row r="2591" spans="1:40" x14ac:dyDescent="0.2">
      <c r="A2591" s="17" t="str">
        <f t="shared" si="240"/>
        <v>BA Politics and English with Work Abroad - Cornwall: UFA4HPSEGLCB</v>
      </c>
      <c r="B2591" s="11" t="s">
        <v>1415</v>
      </c>
      <c r="C2591" s="11" t="s">
        <v>31936</v>
      </c>
      <c r="D2591" s="11" t="s">
        <v>1416</v>
      </c>
      <c r="E2591" s="11" t="s">
        <v>258</v>
      </c>
      <c r="F2591" s="11" t="s">
        <v>76</v>
      </c>
      <c r="G2591" s="11" t="s">
        <v>32712</v>
      </c>
      <c r="H2591" s="11" t="s">
        <v>77</v>
      </c>
      <c r="I2591" s="11">
        <v>3</v>
      </c>
      <c r="J2591" s="11" t="s">
        <v>78</v>
      </c>
      <c r="K2591" s="11" t="s">
        <v>32713</v>
      </c>
      <c r="L2591" s="11">
        <v>120</v>
      </c>
      <c r="M2591" s="11">
        <v>0</v>
      </c>
      <c r="N2591" s="11">
        <v>120</v>
      </c>
      <c r="O2591" s="11">
        <v>120</v>
      </c>
      <c r="P2591" s="11">
        <v>120</v>
      </c>
      <c r="Q2591" s="11">
        <v>0</v>
      </c>
      <c r="R2591" s="11">
        <v>120</v>
      </c>
      <c r="S2591" s="11">
        <v>120</v>
      </c>
      <c r="T2591" s="11">
        <v>0</v>
      </c>
      <c r="U2591" s="11">
        <v>2</v>
      </c>
      <c r="V2591" s="11">
        <v>1</v>
      </c>
      <c r="W2591" s="11">
        <v>4</v>
      </c>
      <c r="X2591" s="11">
        <v>0</v>
      </c>
      <c r="Y2591" s="11">
        <v>2</v>
      </c>
      <c r="Z2591" s="11">
        <v>1</v>
      </c>
      <c r="AA2591" s="12" t="s">
        <v>32958</v>
      </c>
      <c r="AB2591" s="17" t="str">
        <f t="shared" si="241"/>
        <v>Programme: BA Politics and English with Work Abroad - Cornwall</v>
      </c>
      <c r="AC2591" s="17">
        <f t="shared" si="242"/>
        <v>2</v>
      </c>
      <c r="AD2591" s="17">
        <f t="shared" si="243"/>
        <v>3</v>
      </c>
      <c r="AE2591" s="17">
        <f t="shared" si="244"/>
        <v>4</v>
      </c>
      <c r="AF2591" s="17" t="str">
        <f t="shared" si="245"/>
        <v/>
      </c>
      <c r="AG2591" s="17" cm="1">
        <f t="array" ref="AG2591">IFERROR(IF(J2591="Level",INDEX($M2591:$S2591,AC2591+1),INDEX($M2591:$S2591,AC2591)),"")</f>
        <v>120</v>
      </c>
      <c r="AH2591" s="17" cm="1">
        <f t="array" ref="AH2591">IFERROR(IF(J2591="Level",INDEX($M2591:$S2591,AD2591+1),INDEX($M2591:$S2591,AD2591)),"")</f>
        <v>120</v>
      </c>
      <c r="AI2591" s="17" cm="1">
        <f t="array" ref="AI2591">IFERROR(INDEX($M2591:$S2591,AE2591),"")</f>
        <v>120</v>
      </c>
      <c r="AJ2591" s="17" t="str" cm="1">
        <f t="array" ref="AJ2591">IFERROR(INDEX($M2591:$S2591,AF2591),"")</f>
        <v/>
      </c>
      <c r="AK2591" s="17" cm="1">
        <f t="array" ref="AK2591">IFERROR(IF(J2591="Level",INDEX($T2591:$Z2591,AC2591+1),INDEX($T2591:$Z2591,AC2591)),"")</f>
        <v>2</v>
      </c>
      <c r="AL2591" s="17" cm="1">
        <f t="array" ref="AL2591">IFERROR(IF(J2591="Level",INDEX($T2591:$Z2591,AD2591+1),INDEX($T2591:$Z2591,AD2591)),"")</f>
        <v>1</v>
      </c>
      <c r="AM2591" s="17" cm="1">
        <f t="array" ref="AM2591">IFERROR(INDEX($T2591:$Z2591,AE2591),"")</f>
        <v>4</v>
      </c>
      <c r="AN2591" s="17" t="str" cm="1">
        <f t="array" ref="AN2591">IFERROR(INDEX($T2591:$Z2591,AF2591),"")</f>
        <v/>
      </c>
    </row>
    <row r="2592" spans="1:40" x14ac:dyDescent="0.2">
      <c r="A2592" s="17" t="str">
        <f t="shared" si="240"/>
        <v>BA Politics and Geography with Study Abroad - Cornwall: UFA4HPSGOACA</v>
      </c>
      <c r="B2592" s="11" t="s">
        <v>1419</v>
      </c>
      <c r="C2592" s="11" t="s">
        <v>31936</v>
      </c>
      <c r="D2592" s="11" t="s">
        <v>1420</v>
      </c>
      <c r="E2592" s="11" t="s">
        <v>258</v>
      </c>
      <c r="F2592" s="11" t="s">
        <v>76</v>
      </c>
      <c r="G2592" s="11" t="s">
        <v>32712</v>
      </c>
      <c r="H2592" s="11" t="s">
        <v>77</v>
      </c>
      <c r="I2592" s="11">
        <v>3</v>
      </c>
      <c r="J2592" s="11" t="s">
        <v>78</v>
      </c>
      <c r="K2592" s="11" t="s">
        <v>32713</v>
      </c>
      <c r="L2592" s="11">
        <v>120</v>
      </c>
      <c r="M2592" s="11">
        <v>0</v>
      </c>
      <c r="N2592" s="11">
        <v>120</v>
      </c>
      <c r="O2592" s="11">
        <v>120</v>
      </c>
      <c r="P2592" s="11">
        <v>120</v>
      </c>
      <c r="Q2592" s="11">
        <v>0</v>
      </c>
      <c r="R2592" s="11">
        <v>120</v>
      </c>
      <c r="S2592" s="11">
        <v>120</v>
      </c>
      <c r="T2592" s="11">
        <v>0</v>
      </c>
      <c r="U2592" s="11">
        <v>2</v>
      </c>
      <c r="V2592" s="11">
        <v>1</v>
      </c>
      <c r="W2592" s="11">
        <v>4</v>
      </c>
      <c r="X2592" s="11">
        <v>0</v>
      </c>
      <c r="Y2592" s="11">
        <v>2</v>
      </c>
      <c r="Z2592" s="11">
        <v>1</v>
      </c>
      <c r="AA2592" s="12" t="s">
        <v>32958</v>
      </c>
      <c r="AB2592" s="17" t="str">
        <f t="shared" si="241"/>
        <v>Programme: BA Politics and Geography with Study Abroad - Cornwall</v>
      </c>
      <c r="AC2592" s="17">
        <f t="shared" si="242"/>
        <v>2</v>
      </c>
      <c r="AD2592" s="17">
        <f t="shared" si="243"/>
        <v>3</v>
      </c>
      <c r="AE2592" s="17">
        <f t="shared" si="244"/>
        <v>4</v>
      </c>
      <c r="AF2592" s="17" t="str">
        <f t="shared" si="245"/>
        <v/>
      </c>
      <c r="AG2592" s="17" cm="1">
        <f t="array" ref="AG2592">IFERROR(IF(J2592="Level",INDEX($M2592:$S2592,AC2592+1),INDEX($M2592:$S2592,AC2592)),"")</f>
        <v>120</v>
      </c>
      <c r="AH2592" s="17" cm="1">
        <f t="array" ref="AH2592">IFERROR(IF(J2592="Level",INDEX($M2592:$S2592,AD2592+1),INDEX($M2592:$S2592,AD2592)),"")</f>
        <v>120</v>
      </c>
      <c r="AI2592" s="17" cm="1">
        <f t="array" ref="AI2592">IFERROR(INDEX($M2592:$S2592,AE2592),"")</f>
        <v>120</v>
      </c>
      <c r="AJ2592" s="17" t="str" cm="1">
        <f t="array" ref="AJ2592">IFERROR(INDEX($M2592:$S2592,AF2592),"")</f>
        <v/>
      </c>
      <c r="AK2592" s="17" cm="1">
        <f t="array" ref="AK2592">IFERROR(IF(J2592="Level",INDEX($T2592:$Z2592,AC2592+1),INDEX($T2592:$Z2592,AC2592)),"")</f>
        <v>2</v>
      </c>
      <c r="AL2592" s="17" cm="1">
        <f t="array" ref="AL2592">IFERROR(IF(J2592="Level",INDEX($T2592:$Z2592,AD2592+1),INDEX($T2592:$Z2592,AD2592)),"")</f>
        <v>1</v>
      </c>
      <c r="AM2592" s="17" cm="1">
        <f t="array" ref="AM2592">IFERROR(INDEX($T2592:$Z2592,AE2592),"")</f>
        <v>4</v>
      </c>
      <c r="AN2592" s="17" t="str" cm="1">
        <f t="array" ref="AN2592">IFERROR(INDEX($T2592:$Z2592,AF2592),"")</f>
        <v/>
      </c>
    </row>
    <row r="2593" spans="1:40" ht="25.5" x14ac:dyDescent="0.2">
      <c r="A2593" s="17" t="str">
        <f t="shared" si="240"/>
        <v>BA Politics and Geography with Employment Experience - Cornwall: UFA4HPSGOACE</v>
      </c>
      <c r="B2593" s="11" t="s">
        <v>1427</v>
      </c>
      <c r="C2593" s="11" t="s">
        <v>31936</v>
      </c>
      <c r="D2593" s="11" t="s">
        <v>1428</v>
      </c>
      <c r="E2593" s="11" t="s">
        <v>258</v>
      </c>
      <c r="F2593" s="11" t="s">
        <v>76</v>
      </c>
      <c r="G2593" s="11" t="s">
        <v>32712</v>
      </c>
      <c r="H2593" s="11" t="s">
        <v>77</v>
      </c>
      <c r="I2593" s="11">
        <v>3</v>
      </c>
      <c r="J2593" s="11" t="s">
        <v>78</v>
      </c>
      <c r="K2593" s="11" t="s">
        <v>32713</v>
      </c>
      <c r="L2593" s="11">
        <v>120</v>
      </c>
      <c r="M2593" s="11">
        <v>0</v>
      </c>
      <c r="N2593" s="11">
        <v>120</v>
      </c>
      <c r="O2593" s="11">
        <v>120</v>
      </c>
      <c r="P2593" s="11">
        <v>120</v>
      </c>
      <c r="Q2593" s="11">
        <v>0</v>
      </c>
      <c r="R2593" s="11">
        <v>120</v>
      </c>
      <c r="S2593" s="11">
        <v>120</v>
      </c>
      <c r="T2593" s="11">
        <v>0</v>
      </c>
      <c r="U2593" s="11">
        <v>2</v>
      </c>
      <c r="V2593" s="11">
        <v>1</v>
      </c>
      <c r="W2593" s="11">
        <v>4</v>
      </c>
      <c r="X2593" s="11">
        <v>0</v>
      </c>
      <c r="Y2593" s="11">
        <v>2</v>
      </c>
      <c r="Z2593" s="11">
        <v>1</v>
      </c>
      <c r="AA2593" s="12" t="s">
        <v>32958</v>
      </c>
      <c r="AB2593" s="17" t="str">
        <f t="shared" si="241"/>
        <v>Programme: BA Politics and Geography with Employment Experience - Cornwall</v>
      </c>
      <c r="AC2593" s="17">
        <f t="shared" si="242"/>
        <v>2</v>
      </c>
      <c r="AD2593" s="17">
        <f t="shared" si="243"/>
        <v>3</v>
      </c>
      <c r="AE2593" s="17">
        <f t="shared" si="244"/>
        <v>4</v>
      </c>
      <c r="AF2593" s="17" t="str">
        <f t="shared" si="245"/>
        <v/>
      </c>
      <c r="AG2593" s="17" cm="1">
        <f t="array" ref="AG2593">IFERROR(IF(J2593="Level",INDEX($M2593:$S2593,AC2593+1),INDEX($M2593:$S2593,AC2593)),"")</f>
        <v>120</v>
      </c>
      <c r="AH2593" s="17" cm="1">
        <f t="array" ref="AH2593">IFERROR(IF(J2593="Level",INDEX($M2593:$S2593,AD2593+1),INDEX($M2593:$S2593,AD2593)),"")</f>
        <v>120</v>
      </c>
      <c r="AI2593" s="17" cm="1">
        <f t="array" ref="AI2593">IFERROR(INDEX($M2593:$S2593,AE2593),"")</f>
        <v>120</v>
      </c>
      <c r="AJ2593" s="17" t="str" cm="1">
        <f t="array" ref="AJ2593">IFERROR(INDEX($M2593:$S2593,AF2593),"")</f>
        <v/>
      </c>
      <c r="AK2593" s="17" cm="1">
        <f t="array" ref="AK2593">IFERROR(IF(J2593="Level",INDEX($T2593:$Z2593,AC2593+1),INDEX($T2593:$Z2593,AC2593)),"")</f>
        <v>2</v>
      </c>
      <c r="AL2593" s="17" cm="1">
        <f t="array" ref="AL2593">IFERROR(IF(J2593="Level",INDEX($T2593:$Z2593,AD2593+1),INDEX($T2593:$Z2593,AD2593)),"")</f>
        <v>1</v>
      </c>
      <c r="AM2593" s="17" cm="1">
        <f t="array" ref="AM2593">IFERROR(INDEX($T2593:$Z2593,AE2593),"")</f>
        <v>4</v>
      </c>
      <c r="AN2593" s="17" t="str" cm="1">
        <f t="array" ref="AN2593">IFERROR(INDEX($T2593:$Z2593,AF2593),"")</f>
        <v/>
      </c>
    </row>
    <row r="2594" spans="1:40" ht="25.5" x14ac:dyDescent="0.2">
      <c r="A2594" s="17" t="str">
        <f t="shared" si="240"/>
        <v>BA Politics and International Relations with Study Abroad- Cornwall: UFA4HPSHPSCD</v>
      </c>
      <c r="B2594" s="11" t="s">
        <v>1518</v>
      </c>
      <c r="C2594" s="11" t="s">
        <v>31936</v>
      </c>
      <c r="D2594" s="11" t="s">
        <v>1519</v>
      </c>
      <c r="E2594" s="11" t="s">
        <v>258</v>
      </c>
      <c r="F2594" s="11" t="s">
        <v>76</v>
      </c>
      <c r="G2594" s="11" t="s">
        <v>32712</v>
      </c>
      <c r="H2594" s="11" t="s">
        <v>77</v>
      </c>
      <c r="I2594" s="11">
        <v>3</v>
      </c>
      <c r="J2594" s="11" t="s">
        <v>78</v>
      </c>
      <c r="K2594" s="11" t="s">
        <v>32713</v>
      </c>
      <c r="L2594" s="11">
        <v>120</v>
      </c>
      <c r="M2594" s="11">
        <v>0</v>
      </c>
      <c r="N2594" s="11">
        <v>120</v>
      </c>
      <c r="O2594" s="11">
        <v>120</v>
      </c>
      <c r="P2594" s="11">
        <v>120</v>
      </c>
      <c r="Q2594" s="11">
        <v>0</v>
      </c>
      <c r="R2594" s="11">
        <v>120</v>
      </c>
      <c r="S2594" s="11">
        <v>120</v>
      </c>
      <c r="T2594" s="11">
        <v>0</v>
      </c>
      <c r="U2594" s="11">
        <v>2</v>
      </c>
      <c r="V2594" s="11">
        <v>1</v>
      </c>
      <c r="W2594" s="11">
        <v>4</v>
      </c>
      <c r="X2594" s="11">
        <v>0</v>
      </c>
      <c r="Y2594" s="11">
        <v>2</v>
      </c>
      <c r="Z2594" s="11">
        <v>1</v>
      </c>
      <c r="AA2594" s="12" t="s">
        <v>32958</v>
      </c>
      <c r="AB2594" s="17" t="str">
        <f t="shared" si="241"/>
        <v>Programme: BA Politics and International Relations with Study Abroad- Cornwall</v>
      </c>
      <c r="AC2594" s="17">
        <f t="shared" si="242"/>
        <v>2</v>
      </c>
      <c r="AD2594" s="17">
        <f t="shared" si="243"/>
        <v>3</v>
      </c>
      <c r="AE2594" s="17">
        <f t="shared" si="244"/>
        <v>4</v>
      </c>
      <c r="AF2594" s="17" t="str">
        <f t="shared" si="245"/>
        <v/>
      </c>
      <c r="AG2594" s="17" cm="1">
        <f t="array" ref="AG2594">IFERROR(IF(J2594="Level",INDEX($M2594:$S2594,AC2594+1),INDEX($M2594:$S2594,AC2594)),"")</f>
        <v>120</v>
      </c>
      <c r="AH2594" s="17" cm="1">
        <f t="array" ref="AH2594">IFERROR(IF(J2594="Level",INDEX($M2594:$S2594,AD2594+1),INDEX($M2594:$S2594,AD2594)),"")</f>
        <v>120</v>
      </c>
      <c r="AI2594" s="17" cm="1">
        <f t="array" ref="AI2594">IFERROR(INDEX($M2594:$S2594,AE2594),"")</f>
        <v>120</v>
      </c>
      <c r="AJ2594" s="17" t="str" cm="1">
        <f t="array" ref="AJ2594">IFERROR(INDEX($M2594:$S2594,AF2594),"")</f>
        <v/>
      </c>
      <c r="AK2594" s="17" cm="1">
        <f t="array" ref="AK2594">IFERROR(IF(J2594="Level",INDEX($T2594:$Z2594,AC2594+1),INDEX($T2594:$Z2594,AC2594)),"")</f>
        <v>2</v>
      </c>
      <c r="AL2594" s="17" cm="1">
        <f t="array" ref="AL2594">IFERROR(IF(J2594="Level",INDEX($T2594:$Z2594,AD2594+1),INDEX($T2594:$Z2594,AD2594)),"")</f>
        <v>1</v>
      </c>
      <c r="AM2594" s="17" cm="1">
        <f t="array" ref="AM2594">IFERROR(INDEX($T2594:$Z2594,AE2594),"")</f>
        <v>4</v>
      </c>
      <c r="AN2594" s="17" t="str" cm="1">
        <f t="array" ref="AN2594">IFERROR(INDEX($T2594:$Z2594,AF2594),"")</f>
        <v/>
      </c>
    </row>
    <row r="2595" spans="1:40" x14ac:dyDescent="0.2">
      <c r="A2595" s="17" t="str">
        <f t="shared" si="240"/>
        <v>BA International Relations with Study Abroad - Cornwall: UFA4HPSHPSCE</v>
      </c>
      <c r="B2595" s="11" t="s">
        <v>1520</v>
      </c>
      <c r="C2595" s="11" t="s">
        <v>31936</v>
      </c>
      <c r="D2595" s="11" t="s">
        <v>1521</v>
      </c>
      <c r="E2595" s="11" t="s">
        <v>258</v>
      </c>
      <c r="F2595" s="11" t="s">
        <v>76</v>
      </c>
      <c r="G2595" s="11" t="s">
        <v>32712</v>
      </c>
      <c r="H2595" s="11" t="s">
        <v>77</v>
      </c>
      <c r="I2595" s="11">
        <v>3</v>
      </c>
      <c r="J2595" s="11" t="s">
        <v>78</v>
      </c>
      <c r="K2595" s="11" t="s">
        <v>32713</v>
      </c>
      <c r="L2595" s="11">
        <v>120</v>
      </c>
      <c r="M2595" s="11">
        <v>0</v>
      </c>
      <c r="N2595" s="11">
        <v>120</v>
      </c>
      <c r="O2595" s="11">
        <v>120</v>
      </c>
      <c r="P2595" s="11">
        <v>120</v>
      </c>
      <c r="Q2595" s="11">
        <v>0</v>
      </c>
      <c r="R2595" s="11">
        <v>120</v>
      </c>
      <c r="S2595" s="11">
        <v>120</v>
      </c>
      <c r="T2595" s="11">
        <v>0</v>
      </c>
      <c r="U2595" s="11">
        <v>2</v>
      </c>
      <c r="V2595" s="11">
        <v>1</v>
      </c>
      <c r="W2595" s="11">
        <v>4</v>
      </c>
      <c r="X2595" s="11">
        <v>0</v>
      </c>
      <c r="Y2595" s="11">
        <v>2</v>
      </c>
      <c r="Z2595" s="11">
        <v>1</v>
      </c>
      <c r="AA2595" s="12" t="s">
        <v>32958</v>
      </c>
      <c r="AB2595" s="17" t="str">
        <f t="shared" si="241"/>
        <v>Programme: BA International Relations with Study Abroad - Cornwall</v>
      </c>
      <c r="AC2595" s="17">
        <f t="shared" si="242"/>
        <v>2</v>
      </c>
      <c r="AD2595" s="17">
        <f t="shared" si="243"/>
        <v>3</v>
      </c>
      <c r="AE2595" s="17">
        <f t="shared" si="244"/>
        <v>4</v>
      </c>
      <c r="AF2595" s="17" t="str">
        <f t="shared" si="245"/>
        <v/>
      </c>
      <c r="AG2595" s="17" cm="1">
        <f t="array" ref="AG2595">IFERROR(IF(J2595="Level",INDEX($M2595:$S2595,AC2595+1),INDEX($M2595:$S2595,AC2595)),"")</f>
        <v>120</v>
      </c>
      <c r="AH2595" s="17" cm="1">
        <f t="array" ref="AH2595">IFERROR(IF(J2595="Level",INDEX($M2595:$S2595,AD2595+1),INDEX($M2595:$S2595,AD2595)),"")</f>
        <v>120</v>
      </c>
      <c r="AI2595" s="17" cm="1">
        <f t="array" ref="AI2595">IFERROR(INDEX($M2595:$S2595,AE2595),"")</f>
        <v>120</v>
      </c>
      <c r="AJ2595" s="17" t="str" cm="1">
        <f t="array" ref="AJ2595">IFERROR(INDEX($M2595:$S2595,AF2595),"")</f>
        <v/>
      </c>
      <c r="AK2595" s="17" cm="1">
        <f t="array" ref="AK2595">IFERROR(IF(J2595="Level",INDEX($T2595:$Z2595,AC2595+1),INDEX($T2595:$Z2595,AC2595)),"")</f>
        <v>2</v>
      </c>
      <c r="AL2595" s="17" cm="1">
        <f t="array" ref="AL2595">IFERROR(IF(J2595="Level",INDEX($T2595:$Z2595,AD2595+1),INDEX($T2595:$Z2595,AD2595)),"")</f>
        <v>1</v>
      </c>
      <c r="AM2595" s="17" cm="1">
        <f t="array" ref="AM2595">IFERROR(INDEX($T2595:$Z2595,AE2595),"")</f>
        <v>4</v>
      </c>
      <c r="AN2595" s="17" t="str" cm="1">
        <f t="array" ref="AN2595">IFERROR(INDEX($T2595:$Z2595,AF2595),"")</f>
        <v/>
      </c>
    </row>
    <row r="2596" spans="1:40" ht="25.5" x14ac:dyDescent="0.2">
      <c r="A2596" s="17" t="str">
        <f t="shared" si="240"/>
        <v>BA Politics and International Relations with Employment Experience Abroad - Cornwall: UFA4HPSHPSCN</v>
      </c>
      <c r="B2596" s="11" t="s">
        <v>1536</v>
      </c>
      <c r="C2596" s="11" t="s">
        <v>31936</v>
      </c>
      <c r="D2596" s="11" t="s">
        <v>1537</v>
      </c>
      <c r="E2596" s="11" t="s">
        <v>258</v>
      </c>
      <c r="F2596" s="11" t="s">
        <v>76</v>
      </c>
      <c r="G2596" s="11" t="s">
        <v>32712</v>
      </c>
      <c r="H2596" s="11" t="s">
        <v>77</v>
      </c>
      <c r="I2596" s="11">
        <v>3</v>
      </c>
      <c r="J2596" s="11" t="s">
        <v>78</v>
      </c>
      <c r="K2596" s="11" t="s">
        <v>32713</v>
      </c>
      <c r="L2596" s="11">
        <v>120</v>
      </c>
      <c r="M2596" s="11">
        <v>0</v>
      </c>
      <c r="N2596" s="11">
        <v>120</v>
      </c>
      <c r="O2596" s="11">
        <v>120</v>
      </c>
      <c r="P2596" s="11">
        <v>120</v>
      </c>
      <c r="Q2596" s="11">
        <v>0</v>
      </c>
      <c r="R2596" s="11">
        <v>120</v>
      </c>
      <c r="S2596" s="11">
        <v>120</v>
      </c>
      <c r="T2596" s="11">
        <v>0</v>
      </c>
      <c r="U2596" s="11">
        <v>2</v>
      </c>
      <c r="V2596" s="11">
        <v>1</v>
      </c>
      <c r="W2596" s="11">
        <v>4</v>
      </c>
      <c r="X2596" s="11">
        <v>0</v>
      </c>
      <c r="Y2596" s="11">
        <v>2</v>
      </c>
      <c r="Z2596" s="11">
        <v>1</v>
      </c>
      <c r="AA2596" s="12" t="s">
        <v>32958</v>
      </c>
      <c r="AB2596" s="17" t="str">
        <f t="shared" si="241"/>
        <v>Programme: BA Politics and International Relations with Employment Experience Abroad - Cornwall</v>
      </c>
      <c r="AC2596" s="17">
        <f t="shared" si="242"/>
        <v>2</v>
      </c>
      <c r="AD2596" s="17">
        <f t="shared" si="243"/>
        <v>3</v>
      </c>
      <c r="AE2596" s="17">
        <f t="shared" si="244"/>
        <v>4</v>
      </c>
      <c r="AF2596" s="17" t="str">
        <f t="shared" si="245"/>
        <v/>
      </c>
      <c r="AG2596" s="17" cm="1">
        <f t="array" ref="AG2596">IFERROR(IF(J2596="Level",INDEX($M2596:$S2596,AC2596+1),INDEX($M2596:$S2596,AC2596)),"")</f>
        <v>120</v>
      </c>
      <c r="AH2596" s="17" cm="1">
        <f t="array" ref="AH2596">IFERROR(IF(J2596="Level",INDEX($M2596:$S2596,AD2596+1),INDEX($M2596:$S2596,AD2596)),"")</f>
        <v>120</v>
      </c>
      <c r="AI2596" s="17" cm="1">
        <f t="array" ref="AI2596">IFERROR(INDEX($M2596:$S2596,AE2596),"")</f>
        <v>120</v>
      </c>
      <c r="AJ2596" s="17" t="str" cm="1">
        <f t="array" ref="AJ2596">IFERROR(INDEX($M2596:$S2596,AF2596),"")</f>
        <v/>
      </c>
      <c r="AK2596" s="17" cm="1">
        <f t="array" ref="AK2596">IFERROR(IF(J2596="Level",INDEX($T2596:$Z2596,AC2596+1),INDEX($T2596:$Z2596,AC2596)),"")</f>
        <v>2</v>
      </c>
      <c r="AL2596" s="17" cm="1">
        <f t="array" ref="AL2596">IFERROR(IF(J2596="Level",INDEX($T2596:$Z2596,AD2596+1),INDEX($T2596:$Z2596,AD2596)),"")</f>
        <v>1</v>
      </c>
      <c r="AM2596" s="17" cm="1">
        <f t="array" ref="AM2596">IFERROR(INDEX($T2596:$Z2596,AE2596),"")</f>
        <v>4</v>
      </c>
      <c r="AN2596" s="17" t="str" cm="1">
        <f t="array" ref="AN2596">IFERROR(INDEX($T2596:$Z2596,AF2596),"")</f>
        <v/>
      </c>
    </row>
    <row r="2597" spans="1:40" x14ac:dyDescent="0.2">
      <c r="A2597" s="17" t="str">
        <f t="shared" si="240"/>
        <v>BA Global Politics with Study Abroad - Cornwall: UFA4HPSHPSCO</v>
      </c>
      <c r="B2597" s="11" t="s">
        <v>1538</v>
      </c>
      <c r="C2597" s="11" t="s">
        <v>31936</v>
      </c>
      <c r="D2597" s="11" t="s">
        <v>1539</v>
      </c>
      <c r="E2597" s="11" t="s">
        <v>258</v>
      </c>
      <c r="F2597" s="11" t="s">
        <v>76</v>
      </c>
      <c r="G2597" s="11" t="s">
        <v>32712</v>
      </c>
      <c r="H2597" s="11" t="s">
        <v>77</v>
      </c>
      <c r="I2597" s="11">
        <v>3</v>
      </c>
      <c r="J2597" s="11" t="s">
        <v>78</v>
      </c>
      <c r="K2597" s="11" t="s">
        <v>32713</v>
      </c>
      <c r="L2597" s="11">
        <v>120</v>
      </c>
      <c r="M2597" s="11">
        <v>0</v>
      </c>
      <c r="N2597" s="11">
        <v>120</v>
      </c>
      <c r="O2597" s="11">
        <v>120</v>
      </c>
      <c r="P2597" s="11">
        <v>120</v>
      </c>
      <c r="Q2597" s="11">
        <v>0</v>
      </c>
      <c r="R2597" s="11">
        <v>120</v>
      </c>
      <c r="S2597" s="11">
        <v>120</v>
      </c>
      <c r="T2597" s="11">
        <v>0</v>
      </c>
      <c r="U2597" s="11">
        <v>2</v>
      </c>
      <c r="V2597" s="11">
        <v>1</v>
      </c>
      <c r="W2597" s="11">
        <v>4</v>
      </c>
      <c r="X2597" s="11">
        <v>0</v>
      </c>
      <c r="Y2597" s="11">
        <v>2</v>
      </c>
      <c r="Z2597" s="11">
        <v>1</v>
      </c>
      <c r="AA2597" s="12" t="s">
        <v>32958</v>
      </c>
      <c r="AB2597" s="17" t="str">
        <f t="shared" si="241"/>
        <v>Programme: BA Global Politics with Study Abroad - Cornwall</v>
      </c>
      <c r="AC2597" s="17">
        <f t="shared" si="242"/>
        <v>2</v>
      </c>
      <c r="AD2597" s="17">
        <f t="shared" si="243"/>
        <v>3</v>
      </c>
      <c r="AE2597" s="17">
        <f t="shared" si="244"/>
        <v>4</v>
      </c>
      <c r="AF2597" s="17" t="str">
        <f t="shared" si="245"/>
        <v/>
      </c>
      <c r="AG2597" s="17" cm="1">
        <f t="array" ref="AG2597">IFERROR(IF(J2597="Level",INDEX($M2597:$S2597,AC2597+1),INDEX($M2597:$S2597,AC2597)),"")</f>
        <v>120</v>
      </c>
      <c r="AH2597" s="17" cm="1">
        <f t="array" ref="AH2597">IFERROR(IF(J2597="Level",INDEX($M2597:$S2597,AD2597+1),INDEX($M2597:$S2597,AD2597)),"")</f>
        <v>120</v>
      </c>
      <c r="AI2597" s="17" cm="1">
        <f t="array" ref="AI2597">IFERROR(INDEX($M2597:$S2597,AE2597),"")</f>
        <v>120</v>
      </c>
      <c r="AJ2597" s="17" t="str" cm="1">
        <f t="array" ref="AJ2597">IFERROR(INDEX($M2597:$S2597,AF2597),"")</f>
        <v/>
      </c>
      <c r="AK2597" s="17" cm="1">
        <f t="array" ref="AK2597">IFERROR(IF(J2597="Level",INDEX($T2597:$Z2597,AC2597+1),INDEX($T2597:$Z2597,AC2597)),"")</f>
        <v>2</v>
      </c>
      <c r="AL2597" s="17" cm="1">
        <f t="array" ref="AL2597">IFERROR(IF(J2597="Level",INDEX($T2597:$Z2597,AD2597+1),INDEX($T2597:$Z2597,AD2597)),"")</f>
        <v>1</v>
      </c>
      <c r="AM2597" s="17" cm="1">
        <f t="array" ref="AM2597">IFERROR(INDEX($T2597:$Z2597,AE2597),"")</f>
        <v>4</v>
      </c>
      <c r="AN2597" s="17" t="str" cm="1">
        <f t="array" ref="AN2597">IFERROR(INDEX($T2597:$Z2597,AF2597),"")</f>
        <v/>
      </c>
    </row>
    <row r="2598" spans="1:40" ht="25.5" x14ac:dyDescent="0.2">
      <c r="A2598" s="17" t="str">
        <f t="shared" si="240"/>
        <v>BA Politics and International Relations with Employment Experience - Cornwall: UFA4HPSHPSCP</v>
      </c>
      <c r="B2598" s="11" t="s">
        <v>1540</v>
      </c>
      <c r="C2598" s="11" t="s">
        <v>31936</v>
      </c>
      <c r="D2598" s="11" t="s">
        <v>1541</v>
      </c>
      <c r="E2598" s="11" t="s">
        <v>258</v>
      </c>
      <c r="F2598" s="11" t="s">
        <v>76</v>
      </c>
      <c r="G2598" s="11" t="s">
        <v>32712</v>
      </c>
      <c r="H2598" s="11" t="s">
        <v>77</v>
      </c>
      <c r="I2598" s="11">
        <v>3</v>
      </c>
      <c r="J2598" s="11" t="s">
        <v>78</v>
      </c>
      <c r="K2598" s="11" t="s">
        <v>32713</v>
      </c>
      <c r="L2598" s="11">
        <v>120</v>
      </c>
      <c r="M2598" s="11">
        <v>0</v>
      </c>
      <c r="N2598" s="11">
        <v>120</v>
      </c>
      <c r="O2598" s="11">
        <v>120</v>
      </c>
      <c r="P2598" s="11">
        <v>120</v>
      </c>
      <c r="Q2598" s="11">
        <v>0</v>
      </c>
      <c r="R2598" s="11">
        <v>120</v>
      </c>
      <c r="S2598" s="11">
        <v>120</v>
      </c>
      <c r="T2598" s="11">
        <v>0</v>
      </c>
      <c r="U2598" s="11">
        <v>2</v>
      </c>
      <c r="V2598" s="11">
        <v>1</v>
      </c>
      <c r="W2598" s="11">
        <v>4</v>
      </c>
      <c r="X2598" s="11">
        <v>0</v>
      </c>
      <c r="Y2598" s="11">
        <v>2</v>
      </c>
      <c r="Z2598" s="11">
        <v>1</v>
      </c>
      <c r="AA2598" s="12" t="s">
        <v>32958</v>
      </c>
      <c r="AB2598" s="17" t="str">
        <f t="shared" si="241"/>
        <v>Programme: BA Politics and International Relations with Employment Experience - Cornwall</v>
      </c>
      <c r="AC2598" s="17">
        <f t="shared" si="242"/>
        <v>2</v>
      </c>
      <c r="AD2598" s="17">
        <f t="shared" si="243"/>
        <v>3</v>
      </c>
      <c r="AE2598" s="17">
        <f t="shared" si="244"/>
        <v>4</v>
      </c>
      <c r="AF2598" s="17" t="str">
        <f t="shared" si="245"/>
        <v/>
      </c>
      <c r="AG2598" s="17" cm="1">
        <f t="array" ref="AG2598">IFERROR(IF(J2598="Level",INDEX($M2598:$S2598,AC2598+1),INDEX($M2598:$S2598,AC2598)),"")</f>
        <v>120</v>
      </c>
      <c r="AH2598" s="17" cm="1">
        <f t="array" ref="AH2598">IFERROR(IF(J2598="Level",INDEX($M2598:$S2598,AD2598+1),INDEX($M2598:$S2598,AD2598)),"")</f>
        <v>120</v>
      </c>
      <c r="AI2598" s="17" cm="1">
        <f t="array" ref="AI2598">IFERROR(INDEX($M2598:$S2598,AE2598),"")</f>
        <v>120</v>
      </c>
      <c r="AJ2598" s="17" t="str" cm="1">
        <f t="array" ref="AJ2598">IFERROR(INDEX($M2598:$S2598,AF2598),"")</f>
        <v/>
      </c>
      <c r="AK2598" s="17" cm="1">
        <f t="array" ref="AK2598">IFERROR(IF(J2598="Level",INDEX($T2598:$Z2598,AC2598+1),INDEX($T2598:$Z2598,AC2598)),"")</f>
        <v>2</v>
      </c>
      <c r="AL2598" s="17" cm="1">
        <f t="array" ref="AL2598">IFERROR(IF(J2598="Level",INDEX($T2598:$Z2598,AD2598+1),INDEX($T2598:$Z2598,AD2598)),"")</f>
        <v>1</v>
      </c>
      <c r="AM2598" s="17" cm="1">
        <f t="array" ref="AM2598">IFERROR(INDEX($T2598:$Z2598,AE2598),"")</f>
        <v>4</v>
      </c>
      <c r="AN2598" s="17" t="str" cm="1">
        <f t="array" ref="AN2598">IFERROR(INDEX($T2598:$Z2598,AF2598),"")</f>
        <v/>
      </c>
    </row>
    <row r="2599" spans="1:40" ht="25.5" x14ac:dyDescent="0.2">
      <c r="A2599" s="17" t="str">
        <f t="shared" si="240"/>
        <v>BA Global Politics with Employment Experience - Cornwall: UFA4HPSHPSCQ</v>
      </c>
      <c r="B2599" s="11" t="s">
        <v>1542</v>
      </c>
      <c r="C2599" s="11" t="s">
        <v>31936</v>
      </c>
      <c r="D2599" s="11" t="s">
        <v>1543</v>
      </c>
      <c r="E2599" s="11" t="s">
        <v>258</v>
      </c>
      <c r="F2599" s="11" t="s">
        <v>76</v>
      </c>
      <c r="G2599" s="11" t="s">
        <v>32712</v>
      </c>
      <c r="H2599" s="11" t="s">
        <v>77</v>
      </c>
      <c r="I2599" s="11">
        <v>3</v>
      </c>
      <c r="J2599" s="11" t="s">
        <v>78</v>
      </c>
      <c r="K2599" s="11" t="s">
        <v>32713</v>
      </c>
      <c r="L2599" s="11">
        <v>120</v>
      </c>
      <c r="M2599" s="11">
        <v>0</v>
      </c>
      <c r="N2599" s="11">
        <v>120</v>
      </c>
      <c r="O2599" s="11">
        <v>120</v>
      </c>
      <c r="P2599" s="11">
        <v>120</v>
      </c>
      <c r="Q2599" s="11">
        <v>0</v>
      </c>
      <c r="R2599" s="11">
        <v>120</v>
      </c>
      <c r="S2599" s="11">
        <v>120</v>
      </c>
      <c r="T2599" s="11">
        <v>0</v>
      </c>
      <c r="U2599" s="11">
        <v>2</v>
      </c>
      <c r="V2599" s="11">
        <v>1</v>
      </c>
      <c r="W2599" s="11">
        <v>4</v>
      </c>
      <c r="X2599" s="11">
        <v>0</v>
      </c>
      <c r="Y2599" s="11">
        <v>2</v>
      </c>
      <c r="Z2599" s="11">
        <v>1</v>
      </c>
      <c r="AA2599" s="12" t="s">
        <v>32958</v>
      </c>
      <c r="AB2599" s="17" t="str">
        <f t="shared" si="241"/>
        <v>Programme: BA Global Politics with Employment Experience - Cornwall</v>
      </c>
      <c r="AC2599" s="17">
        <f t="shared" si="242"/>
        <v>2</v>
      </c>
      <c r="AD2599" s="17">
        <f t="shared" si="243"/>
        <v>3</v>
      </c>
      <c r="AE2599" s="17">
        <f t="shared" si="244"/>
        <v>4</v>
      </c>
      <c r="AF2599" s="17" t="str">
        <f t="shared" si="245"/>
        <v/>
      </c>
      <c r="AG2599" s="17" cm="1">
        <f t="array" ref="AG2599">IFERROR(IF(J2599="Level",INDEX($M2599:$S2599,AC2599+1),INDEX($M2599:$S2599,AC2599)),"")</f>
        <v>120</v>
      </c>
      <c r="AH2599" s="17" cm="1">
        <f t="array" ref="AH2599">IFERROR(IF(J2599="Level",INDEX($M2599:$S2599,AD2599+1),INDEX($M2599:$S2599,AD2599)),"")</f>
        <v>120</v>
      </c>
      <c r="AI2599" s="17" cm="1">
        <f t="array" ref="AI2599">IFERROR(INDEX($M2599:$S2599,AE2599),"")</f>
        <v>120</v>
      </c>
      <c r="AJ2599" s="17" t="str" cm="1">
        <f t="array" ref="AJ2599">IFERROR(INDEX($M2599:$S2599,AF2599),"")</f>
        <v/>
      </c>
      <c r="AK2599" s="17" cm="1">
        <f t="array" ref="AK2599">IFERROR(IF(J2599="Level",INDEX($T2599:$Z2599,AC2599+1),INDEX($T2599:$Z2599,AC2599)),"")</f>
        <v>2</v>
      </c>
      <c r="AL2599" s="17" cm="1">
        <f t="array" ref="AL2599">IFERROR(IF(J2599="Level",INDEX($T2599:$Z2599,AD2599+1),INDEX($T2599:$Z2599,AD2599)),"")</f>
        <v>1</v>
      </c>
      <c r="AM2599" s="17" cm="1">
        <f t="array" ref="AM2599">IFERROR(INDEX($T2599:$Z2599,AE2599),"")</f>
        <v>4</v>
      </c>
      <c r="AN2599" s="17" t="str" cm="1">
        <f t="array" ref="AN2599">IFERROR(INDEX($T2599:$Z2599,AF2599),"")</f>
        <v/>
      </c>
    </row>
    <row r="2600" spans="1:40" ht="25.5" x14ac:dyDescent="0.2">
      <c r="A2600" s="17" t="str">
        <f t="shared" si="240"/>
        <v>BSc Politics and Management with Study Abroad - Cornwall: UFS4HPSSBECA</v>
      </c>
      <c r="B2600" s="11" t="s">
        <v>1766</v>
      </c>
      <c r="C2600" s="11" t="s">
        <v>31936</v>
      </c>
      <c r="D2600" s="11" t="s">
        <v>1767</v>
      </c>
      <c r="E2600" s="11" t="s">
        <v>258</v>
      </c>
      <c r="F2600" s="11" t="s">
        <v>76</v>
      </c>
      <c r="G2600" s="11" t="s">
        <v>32712</v>
      </c>
      <c r="H2600" s="11" t="s">
        <v>77</v>
      </c>
      <c r="I2600" s="11">
        <v>3</v>
      </c>
      <c r="J2600" s="11" t="s">
        <v>78</v>
      </c>
      <c r="K2600" s="11" t="s">
        <v>32713</v>
      </c>
      <c r="L2600" s="11">
        <v>120</v>
      </c>
      <c r="M2600" s="11">
        <v>0</v>
      </c>
      <c r="N2600" s="11">
        <v>120</v>
      </c>
      <c r="O2600" s="11">
        <v>120</v>
      </c>
      <c r="P2600" s="11">
        <v>120</v>
      </c>
      <c r="Q2600" s="11">
        <v>0</v>
      </c>
      <c r="R2600" s="11">
        <v>120</v>
      </c>
      <c r="S2600" s="11">
        <v>120</v>
      </c>
      <c r="T2600" s="11">
        <v>0</v>
      </c>
      <c r="U2600" s="11">
        <v>2</v>
      </c>
      <c r="V2600" s="11">
        <v>1</v>
      </c>
      <c r="W2600" s="11">
        <v>4</v>
      </c>
      <c r="X2600" s="11">
        <v>0</v>
      </c>
      <c r="Y2600" s="11">
        <v>2</v>
      </c>
      <c r="Z2600" s="11">
        <v>1</v>
      </c>
      <c r="AA2600" s="12" t="s">
        <v>32958</v>
      </c>
      <c r="AB2600" s="17" t="str">
        <f t="shared" si="241"/>
        <v>Programme: BSc Politics and Management with Study Abroad - Cornwall</v>
      </c>
      <c r="AC2600" s="17">
        <f t="shared" si="242"/>
        <v>2</v>
      </c>
      <c r="AD2600" s="17">
        <f t="shared" si="243"/>
        <v>3</v>
      </c>
      <c r="AE2600" s="17">
        <f t="shared" si="244"/>
        <v>4</v>
      </c>
      <c r="AF2600" s="17" t="str">
        <f t="shared" si="245"/>
        <v/>
      </c>
      <c r="AG2600" s="17" cm="1">
        <f t="array" ref="AG2600">IFERROR(IF(J2600="Level",INDEX($M2600:$S2600,AC2600+1),INDEX($M2600:$S2600,AC2600)),"")</f>
        <v>120</v>
      </c>
      <c r="AH2600" s="17" cm="1">
        <f t="array" ref="AH2600">IFERROR(IF(J2600="Level",INDEX($M2600:$S2600,AD2600+1),INDEX($M2600:$S2600,AD2600)),"")</f>
        <v>120</v>
      </c>
      <c r="AI2600" s="17" cm="1">
        <f t="array" ref="AI2600">IFERROR(INDEX($M2600:$S2600,AE2600),"")</f>
        <v>120</v>
      </c>
      <c r="AJ2600" s="17" t="str" cm="1">
        <f t="array" ref="AJ2600">IFERROR(INDEX($M2600:$S2600,AF2600),"")</f>
        <v/>
      </c>
      <c r="AK2600" s="17" cm="1">
        <f t="array" ref="AK2600">IFERROR(IF(J2600="Level",INDEX($T2600:$Z2600,AC2600+1),INDEX($T2600:$Z2600,AC2600)),"")</f>
        <v>2</v>
      </c>
      <c r="AL2600" s="17" cm="1">
        <f t="array" ref="AL2600">IFERROR(IF(J2600="Level",INDEX($T2600:$Z2600,AD2600+1),INDEX($T2600:$Z2600,AD2600)),"")</f>
        <v>1</v>
      </c>
      <c r="AM2600" s="17" cm="1">
        <f t="array" ref="AM2600">IFERROR(INDEX($T2600:$Z2600,AE2600),"")</f>
        <v>4</v>
      </c>
      <c r="AN2600" s="17" t="str" cm="1">
        <f t="array" ref="AN2600">IFERROR(INDEX($T2600:$Z2600,AF2600),"")</f>
        <v/>
      </c>
    </row>
    <row r="2601" spans="1:40" ht="25.5" x14ac:dyDescent="0.2">
      <c r="A2601" s="17" t="str">
        <f t="shared" si="240"/>
        <v>BSc Politics and Management with Employment Experience - Cornwall: UFS4HPSSBECB</v>
      </c>
      <c r="B2601" s="11" t="s">
        <v>1768</v>
      </c>
      <c r="C2601" s="11" t="s">
        <v>31936</v>
      </c>
      <c r="D2601" s="11" t="s">
        <v>1769</v>
      </c>
      <c r="E2601" s="11" t="s">
        <v>258</v>
      </c>
      <c r="F2601" s="11" t="s">
        <v>76</v>
      </c>
      <c r="G2601" s="11" t="s">
        <v>32712</v>
      </c>
      <c r="H2601" s="11" t="s">
        <v>77</v>
      </c>
      <c r="I2601" s="11">
        <v>3</v>
      </c>
      <c r="J2601" s="11" t="s">
        <v>78</v>
      </c>
      <c r="K2601" s="11" t="s">
        <v>32713</v>
      </c>
      <c r="L2601" s="11">
        <v>120</v>
      </c>
      <c r="M2601" s="11">
        <v>0</v>
      </c>
      <c r="N2601" s="11">
        <v>120</v>
      </c>
      <c r="O2601" s="11">
        <v>120</v>
      </c>
      <c r="P2601" s="11">
        <v>120</v>
      </c>
      <c r="Q2601" s="11">
        <v>0</v>
      </c>
      <c r="R2601" s="11">
        <v>120</v>
      </c>
      <c r="S2601" s="11">
        <v>120</v>
      </c>
      <c r="T2601" s="11">
        <v>0</v>
      </c>
      <c r="U2601" s="11">
        <v>2</v>
      </c>
      <c r="V2601" s="11">
        <v>1</v>
      </c>
      <c r="W2601" s="11">
        <v>4</v>
      </c>
      <c r="X2601" s="11">
        <v>0</v>
      </c>
      <c r="Y2601" s="11">
        <v>2</v>
      </c>
      <c r="Z2601" s="11">
        <v>1</v>
      </c>
      <c r="AA2601" s="12" t="s">
        <v>32958</v>
      </c>
      <c r="AB2601" s="17" t="str">
        <f t="shared" si="241"/>
        <v>Programme: BSc Politics and Management with Employment Experience - Cornwall</v>
      </c>
      <c r="AC2601" s="17">
        <f t="shared" si="242"/>
        <v>2</v>
      </c>
      <c r="AD2601" s="17">
        <f t="shared" si="243"/>
        <v>3</v>
      </c>
      <c r="AE2601" s="17">
        <f t="shared" si="244"/>
        <v>4</v>
      </c>
      <c r="AF2601" s="17" t="str">
        <f t="shared" si="245"/>
        <v/>
      </c>
      <c r="AG2601" s="17" cm="1">
        <f t="array" ref="AG2601">IFERROR(IF(J2601="Level",INDEX($M2601:$S2601,AC2601+1),INDEX($M2601:$S2601,AC2601)),"")</f>
        <v>120</v>
      </c>
      <c r="AH2601" s="17" cm="1">
        <f t="array" ref="AH2601">IFERROR(IF(J2601="Level",INDEX($M2601:$S2601,AD2601+1),INDEX($M2601:$S2601,AD2601)),"")</f>
        <v>120</v>
      </c>
      <c r="AI2601" s="17" cm="1">
        <f t="array" ref="AI2601">IFERROR(INDEX($M2601:$S2601,AE2601),"")</f>
        <v>120</v>
      </c>
      <c r="AJ2601" s="17" t="str" cm="1">
        <f t="array" ref="AJ2601">IFERROR(INDEX($M2601:$S2601,AF2601),"")</f>
        <v/>
      </c>
      <c r="AK2601" s="17" cm="1">
        <f t="array" ref="AK2601">IFERROR(IF(J2601="Level",INDEX($T2601:$Z2601,AC2601+1),INDEX($T2601:$Z2601,AC2601)),"")</f>
        <v>2</v>
      </c>
      <c r="AL2601" s="17" cm="1">
        <f t="array" ref="AL2601">IFERROR(IF(J2601="Level",INDEX($T2601:$Z2601,AD2601+1),INDEX($T2601:$Z2601,AD2601)),"")</f>
        <v>1</v>
      </c>
      <c r="AM2601" s="17" cm="1">
        <f t="array" ref="AM2601">IFERROR(INDEX($T2601:$Z2601,AE2601),"")</f>
        <v>4</v>
      </c>
      <c r="AN2601" s="17" t="str" cm="1">
        <f t="array" ref="AN2601">IFERROR(INDEX($T2601:$Z2601,AF2601),"")</f>
        <v/>
      </c>
    </row>
    <row r="2602" spans="1:40" x14ac:dyDescent="0.2">
      <c r="A2602" s="17" t="str">
        <f t="shared" si="240"/>
        <v>BA International Relations with Study Abroad: UFA4HPSHPS32</v>
      </c>
      <c r="B2602" s="11" t="s">
        <v>1437</v>
      </c>
      <c r="C2602" s="11" t="s">
        <v>31936</v>
      </c>
      <c r="D2602" s="11" t="s">
        <v>1438</v>
      </c>
      <c r="E2602" s="11" t="s">
        <v>214</v>
      </c>
      <c r="F2602" s="11" t="s">
        <v>76</v>
      </c>
      <c r="G2602" s="11" t="s">
        <v>32712</v>
      </c>
      <c r="H2602" s="11" t="s">
        <v>77</v>
      </c>
      <c r="I2602" s="11">
        <v>3</v>
      </c>
      <c r="J2602" s="11" t="s">
        <v>78</v>
      </c>
      <c r="K2602" s="11" t="s">
        <v>32713</v>
      </c>
      <c r="L2602" s="11">
        <v>120</v>
      </c>
      <c r="M2602" s="11">
        <v>0</v>
      </c>
      <c r="N2602" s="11">
        <v>120</v>
      </c>
      <c r="O2602" s="11">
        <v>120</v>
      </c>
      <c r="P2602" s="11">
        <v>120</v>
      </c>
      <c r="Q2602" s="11">
        <v>0</v>
      </c>
      <c r="R2602" s="11">
        <v>120</v>
      </c>
      <c r="S2602" s="11">
        <v>120</v>
      </c>
      <c r="T2602" s="11">
        <v>0</v>
      </c>
      <c r="U2602" s="11">
        <v>2</v>
      </c>
      <c r="V2602" s="11">
        <v>1</v>
      </c>
      <c r="W2602" s="11">
        <v>4</v>
      </c>
      <c r="X2602" s="11">
        <v>0</v>
      </c>
      <c r="Y2602" s="11">
        <v>2</v>
      </c>
      <c r="Z2602" s="11">
        <v>1</v>
      </c>
      <c r="AA2602" s="12" t="s">
        <v>32958</v>
      </c>
      <c r="AB2602" s="17" t="str">
        <f t="shared" si="241"/>
        <v>Programme: BA International Relations with Study Abroad</v>
      </c>
      <c r="AC2602" s="17">
        <f t="shared" si="242"/>
        <v>2</v>
      </c>
      <c r="AD2602" s="17">
        <f t="shared" si="243"/>
        <v>3</v>
      </c>
      <c r="AE2602" s="17">
        <f t="shared" si="244"/>
        <v>4</v>
      </c>
      <c r="AF2602" s="17" t="str">
        <f t="shared" si="245"/>
        <v/>
      </c>
      <c r="AG2602" s="17" cm="1">
        <f t="array" ref="AG2602">IFERROR(IF(J2602="Level",INDEX($M2602:$S2602,AC2602+1),INDEX($M2602:$S2602,AC2602)),"")</f>
        <v>120</v>
      </c>
      <c r="AH2602" s="17" cm="1">
        <f t="array" ref="AH2602">IFERROR(IF(J2602="Level",INDEX($M2602:$S2602,AD2602+1),INDEX($M2602:$S2602,AD2602)),"")</f>
        <v>120</v>
      </c>
      <c r="AI2602" s="17" cm="1">
        <f t="array" ref="AI2602">IFERROR(INDEX($M2602:$S2602,AE2602),"")</f>
        <v>120</v>
      </c>
      <c r="AJ2602" s="17" t="str" cm="1">
        <f t="array" ref="AJ2602">IFERROR(INDEX($M2602:$S2602,AF2602),"")</f>
        <v/>
      </c>
      <c r="AK2602" s="17" cm="1">
        <f t="array" ref="AK2602">IFERROR(IF(J2602="Level",INDEX($T2602:$Z2602,AC2602+1),INDEX($T2602:$Z2602,AC2602)),"")</f>
        <v>2</v>
      </c>
      <c r="AL2602" s="17" cm="1">
        <f t="array" ref="AL2602">IFERROR(IF(J2602="Level",INDEX($T2602:$Z2602,AD2602+1),INDEX($T2602:$Z2602,AD2602)),"")</f>
        <v>1</v>
      </c>
      <c r="AM2602" s="17" cm="1">
        <f t="array" ref="AM2602">IFERROR(INDEX($T2602:$Z2602,AE2602),"")</f>
        <v>4</v>
      </c>
      <c r="AN2602" s="17" t="str" cm="1">
        <f t="array" ref="AN2602">IFERROR(INDEX($T2602:$Z2602,AF2602),"")</f>
        <v/>
      </c>
    </row>
    <row r="2603" spans="1:40" x14ac:dyDescent="0.2">
      <c r="A2603" s="17" t="str">
        <f t="shared" si="240"/>
        <v>BA Politics and Sociology with Study Abroad: UFA4HPSHPS37</v>
      </c>
      <c r="B2603" s="11" t="s">
        <v>1445</v>
      </c>
      <c r="C2603" s="11" t="s">
        <v>31936</v>
      </c>
      <c r="D2603" s="11" t="s">
        <v>1446</v>
      </c>
      <c r="E2603" s="11" t="s">
        <v>214</v>
      </c>
      <c r="F2603" s="11" t="s">
        <v>76</v>
      </c>
      <c r="G2603" s="11" t="s">
        <v>32712</v>
      </c>
      <c r="H2603" s="11" t="s">
        <v>77</v>
      </c>
      <c r="I2603" s="11">
        <v>3</v>
      </c>
      <c r="J2603" s="11" t="s">
        <v>78</v>
      </c>
      <c r="K2603" s="11" t="s">
        <v>32713</v>
      </c>
      <c r="L2603" s="11">
        <v>120</v>
      </c>
      <c r="M2603" s="11">
        <v>0</v>
      </c>
      <c r="N2603" s="11">
        <v>120</v>
      </c>
      <c r="O2603" s="11">
        <v>120</v>
      </c>
      <c r="P2603" s="11">
        <v>120</v>
      </c>
      <c r="Q2603" s="11">
        <v>0</v>
      </c>
      <c r="R2603" s="11">
        <v>120</v>
      </c>
      <c r="S2603" s="11">
        <v>120</v>
      </c>
      <c r="T2603" s="11">
        <v>0</v>
      </c>
      <c r="U2603" s="11">
        <v>2</v>
      </c>
      <c r="V2603" s="11">
        <v>1</v>
      </c>
      <c r="W2603" s="11">
        <v>4</v>
      </c>
      <c r="X2603" s="11">
        <v>0</v>
      </c>
      <c r="Y2603" s="11">
        <v>2</v>
      </c>
      <c r="Z2603" s="11">
        <v>1</v>
      </c>
      <c r="AA2603" s="12" t="s">
        <v>32958</v>
      </c>
      <c r="AB2603" s="17" t="str">
        <f t="shared" si="241"/>
        <v>Programme: BA Politics and Sociology with Study Abroad</v>
      </c>
      <c r="AC2603" s="17">
        <f t="shared" si="242"/>
        <v>2</v>
      </c>
      <c r="AD2603" s="17">
        <f t="shared" si="243"/>
        <v>3</v>
      </c>
      <c r="AE2603" s="17">
        <f t="shared" si="244"/>
        <v>4</v>
      </c>
      <c r="AF2603" s="17" t="str">
        <f t="shared" si="245"/>
        <v/>
      </c>
      <c r="AG2603" s="17" cm="1">
        <f t="array" ref="AG2603">IFERROR(IF(J2603="Level",INDEX($M2603:$S2603,AC2603+1),INDEX($M2603:$S2603,AC2603)),"")</f>
        <v>120</v>
      </c>
      <c r="AH2603" s="17" cm="1">
        <f t="array" ref="AH2603">IFERROR(IF(J2603="Level",INDEX($M2603:$S2603,AD2603+1),INDEX($M2603:$S2603,AD2603)),"")</f>
        <v>120</v>
      </c>
      <c r="AI2603" s="17" cm="1">
        <f t="array" ref="AI2603">IFERROR(INDEX($M2603:$S2603,AE2603),"")</f>
        <v>120</v>
      </c>
      <c r="AJ2603" s="17" t="str" cm="1">
        <f t="array" ref="AJ2603">IFERROR(INDEX($M2603:$S2603,AF2603),"")</f>
        <v/>
      </c>
      <c r="AK2603" s="17" cm="1">
        <f t="array" ref="AK2603">IFERROR(IF(J2603="Level",INDEX($T2603:$Z2603,AC2603+1),INDEX($T2603:$Z2603,AC2603)),"")</f>
        <v>2</v>
      </c>
      <c r="AL2603" s="17" cm="1">
        <f t="array" ref="AL2603">IFERROR(IF(J2603="Level",INDEX($T2603:$Z2603,AD2603+1),INDEX($T2603:$Z2603,AD2603)),"")</f>
        <v>1</v>
      </c>
      <c r="AM2603" s="17" cm="1">
        <f t="array" ref="AM2603">IFERROR(INDEX($T2603:$Z2603,AE2603),"")</f>
        <v>4</v>
      </c>
      <c r="AN2603" s="17" t="str" cm="1">
        <f t="array" ref="AN2603">IFERROR(INDEX($T2603:$Z2603,AF2603),"")</f>
        <v/>
      </c>
    </row>
    <row r="2604" spans="1:40" x14ac:dyDescent="0.2">
      <c r="A2604" s="17" t="str">
        <f t="shared" si="240"/>
        <v>BA Politics with Study Abroad: UFA4HPSHPS38</v>
      </c>
      <c r="B2604" s="11" t="s">
        <v>1447</v>
      </c>
      <c r="C2604" s="11" t="s">
        <v>31936</v>
      </c>
      <c r="D2604" s="11" t="s">
        <v>1448</v>
      </c>
      <c r="E2604" s="11" t="s">
        <v>214</v>
      </c>
      <c r="F2604" s="11" t="s">
        <v>76</v>
      </c>
      <c r="G2604" s="11" t="s">
        <v>32712</v>
      </c>
      <c r="H2604" s="11" t="s">
        <v>77</v>
      </c>
      <c r="I2604" s="11">
        <v>3</v>
      </c>
      <c r="J2604" s="11" t="s">
        <v>78</v>
      </c>
      <c r="K2604" s="11" t="s">
        <v>32713</v>
      </c>
      <c r="L2604" s="11">
        <v>120</v>
      </c>
      <c r="M2604" s="11">
        <v>0</v>
      </c>
      <c r="N2604" s="11">
        <v>120</v>
      </c>
      <c r="O2604" s="11">
        <v>120</v>
      </c>
      <c r="P2604" s="11">
        <v>120</v>
      </c>
      <c r="Q2604" s="11">
        <v>0</v>
      </c>
      <c r="R2604" s="11">
        <v>120</v>
      </c>
      <c r="S2604" s="11">
        <v>120</v>
      </c>
      <c r="T2604" s="11">
        <v>0</v>
      </c>
      <c r="U2604" s="11">
        <v>2</v>
      </c>
      <c r="V2604" s="11">
        <v>1</v>
      </c>
      <c r="W2604" s="11">
        <v>4</v>
      </c>
      <c r="X2604" s="11">
        <v>0</v>
      </c>
      <c r="Y2604" s="11">
        <v>2</v>
      </c>
      <c r="Z2604" s="11">
        <v>1</v>
      </c>
      <c r="AA2604" s="12" t="s">
        <v>32958</v>
      </c>
      <c r="AB2604" s="17" t="str">
        <f t="shared" si="241"/>
        <v>Programme: BA Politics with Study Abroad</v>
      </c>
      <c r="AC2604" s="17">
        <f t="shared" si="242"/>
        <v>2</v>
      </c>
      <c r="AD2604" s="17">
        <f t="shared" si="243"/>
        <v>3</v>
      </c>
      <c r="AE2604" s="17">
        <f t="shared" si="244"/>
        <v>4</v>
      </c>
      <c r="AF2604" s="17" t="str">
        <f t="shared" si="245"/>
        <v/>
      </c>
      <c r="AG2604" s="17" cm="1">
        <f t="array" ref="AG2604">IFERROR(IF(J2604="Level",INDEX($M2604:$S2604,AC2604+1),INDEX($M2604:$S2604,AC2604)),"")</f>
        <v>120</v>
      </c>
      <c r="AH2604" s="17" cm="1">
        <f t="array" ref="AH2604">IFERROR(IF(J2604="Level",INDEX($M2604:$S2604,AD2604+1),INDEX($M2604:$S2604,AD2604)),"")</f>
        <v>120</v>
      </c>
      <c r="AI2604" s="17" cm="1">
        <f t="array" ref="AI2604">IFERROR(INDEX($M2604:$S2604,AE2604),"")</f>
        <v>120</v>
      </c>
      <c r="AJ2604" s="17" t="str" cm="1">
        <f t="array" ref="AJ2604">IFERROR(INDEX($M2604:$S2604,AF2604),"")</f>
        <v/>
      </c>
      <c r="AK2604" s="17" cm="1">
        <f t="array" ref="AK2604">IFERROR(IF(J2604="Level",INDEX($T2604:$Z2604,AC2604+1),INDEX($T2604:$Z2604,AC2604)),"")</f>
        <v>2</v>
      </c>
      <c r="AL2604" s="17" cm="1">
        <f t="array" ref="AL2604">IFERROR(IF(J2604="Level",INDEX($T2604:$Z2604,AD2604+1),INDEX($T2604:$Z2604,AD2604)),"")</f>
        <v>1</v>
      </c>
      <c r="AM2604" s="17" cm="1">
        <f t="array" ref="AM2604">IFERROR(INDEX($T2604:$Z2604,AE2604),"")</f>
        <v>4</v>
      </c>
      <c r="AN2604" s="17" t="str" cm="1">
        <f t="array" ref="AN2604">IFERROR(INDEX($T2604:$Z2604,AF2604),"")</f>
        <v/>
      </c>
    </row>
    <row r="2605" spans="1:40" x14ac:dyDescent="0.2">
      <c r="A2605" s="17" t="str">
        <f t="shared" si="240"/>
        <v>BA Politics with Employment Experience Abroad: UFA4HPSHPS62</v>
      </c>
      <c r="B2605" s="11" t="s">
        <v>1484</v>
      </c>
      <c r="C2605" s="11" t="s">
        <v>31936</v>
      </c>
      <c r="D2605" s="11" t="s">
        <v>1485</v>
      </c>
      <c r="E2605" s="11" t="s">
        <v>214</v>
      </c>
      <c r="F2605" s="11" t="s">
        <v>76</v>
      </c>
      <c r="G2605" s="11" t="s">
        <v>32712</v>
      </c>
      <c r="H2605" s="11" t="s">
        <v>77</v>
      </c>
      <c r="I2605" s="11">
        <v>3</v>
      </c>
      <c r="J2605" s="11" t="s">
        <v>78</v>
      </c>
      <c r="K2605" s="11" t="s">
        <v>32713</v>
      </c>
      <c r="L2605" s="11">
        <v>120</v>
      </c>
      <c r="M2605" s="11">
        <v>0</v>
      </c>
      <c r="N2605" s="11">
        <v>120</v>
      </c>
      <c r="O2605" s="11">
        <v>120</v>
      </c>
      <c r="P2605" s="11">
        <v>120</v>
      </c>
      <c r="Q2605" s="11">
        <v>0</v>
      </c>
      <c r="R2605" s="11">
        <v>120</v>
      </c>
      <c r="S2605" s="11">
        <v>120</v>
      </c>
      <c r="T2605" s="11">
        <v>0</v>
      </c>
      <c r="U2605" s="11">
        <v>2</v>
      </c>
      <c r="V2605" s="11">
        <v>1</v>
      </c>
      <c r="W2605" s="11">
        <v>4</v>
      </c>
      <c r="X2605" s="11">
        <v>0</v>
      </c>
      <c r="Y2605" s="11">
        <v>2</v>
      </c>
      <c r="Z2605" s="11">
        <v>1</v>
      </c>
      <c r="AA2605" s="12" t="s">
        <v>32958</v>
      </c>
      <c r="AB2605" s="17" t="str">
        <f t="shared" si="241"/>
        <v>Programme: BA Politics with Employment Experience Abroad</v>
      </c>
      <c r="AC2605" s="17">
        <f t="shared" si="242"/>
        <v>2</v>
      </c>
      <c r="AD2605" s="17">
        <f t="shared" si="243"/>
        <v>3</v>
      </c>
      <c r="AE2605" s="17">
        <f t="shared" si="244"/>
        <v>4</v>
      </c>
      <c r="AF2605" s="17" t="str">
        <f t="shared" si="245"/>
        <v/>
      </c>
      <c r="AG2605" s="17" cm="1">
        <f t="array" ref="AG2605">IFERROR(IF(J2605="Level",INDEX($M2605:$S2605,AC2605+1),INDEX($M2605:$S2605,AC2605)),"")</f>
        <v>120</v>
      </c>
      <c r="AH2605" s="17" cm="1">
        <f t="array" ref="AH2605">IFERROR(IF(J2605="Level",INDEX($M2605:$S2605,AD2605+1),INDEX($M2605:$S2605,AD2605)),"")</f>
        <v>120</v>
      </c>
      <c r="AI2605" s="17" cm="1">
        <f t="array" ref="AI2605">IFERROR(INDEX($M2605:$S2605,AE2605),"")</f>
        <v>120</v>
      </c>
      <c r="AJ2605" s="17" t="str" cm="1">
        <f t="array" ref="AJ2605">IFERROR(INDEX($M2605:$S2605,AF2605),"")</f>
        <v/>
      </c>
      <c r="AK2605" s="17" cm="1">
        <f t="array" ref="AK2605">IFERROR(IF(J2605="Level",INDEX($T2605:$Z2605,AC2605+1),INDEX($T2605:$Z2605,AC2605)),"")</f>
        <v>2</v>
      </c>
      <c r="AL2605" s="17" cm="1">
        <f t="array" ref="AL2605">IFERROR(IF(J2605="Level",INDEX($T2605:$Z2605,AD2605+1),INDEX($T2605:$Z2605,AD2605)),"")</f>
        <v>1</v>
      </c>
      <c r="AM2605" s="17" cm="1">
        <f t="array" ref="AM2605">IFERROR(INDEX($T2605:$Z2605,AE2605),"")</f>
        <v>4</v>
      </c>
      <c r="AN2605" s="17" t="str" cm="1">
        <f t="array" ref="AN2605">IFERROR(INDEX($T2605:$Z2605,AF2605),"")</f>
        <v/>
      </c>
    </row>
    <row r="2606" spans="1:40" ht="25.5" x14ac:dyDescent="0.2">
      <c r="A2606" s="17" t="str">
        <f t="shared" si="240"/>
        <v>BA International Relations with Employment Experience Abroad: UFA4HPSHPS63</v>
      </c>
      <c r="B2606" s="11" t="s">
        <v>1486</v>
      </c>
      <c r="C2606" s="11" t="s">
        <v>31936</v>
      </c>
      <c r="D2606" s="11" t="s">
        <v>1487</v>
      </c>
      <c r="E2606" s="11" t="s">
        <v>214</v>
      </c>
      <c r="F2606" s="11" t="s">
        <v>76</v>
      </c>
      <c r="G2606" s="11" t="s">
        <v>32712</v>
      </c>
      <c r="H2606" s="11" t="s">
        <v>77</v>
      </c>
      <c r="I2606" s="11">
        <v>3</v>
      </c>
      <c r="J2606" s="11" t="s">
        <v>78</v>
      </c>
      <c r="K2606" s="11" t="s">
        <v>32713</v>
      </c>
      <c r="L2606" s="11">
        <v>120</v>
      </c>
      <c r="M2606" s="11">
        <v>0</v>
      </c>
      <c r="N2606" s="11">
        <v>120</v>
      </c>
      <c r="O2606" s="11">
        <v>120</v>
      </c>
      <c r="P2606" s="11">
        <v>120</v>
      </c>
      <c r="Q2606" s="11">
        <v>0</v>
      </c>
      <c r="R2606" s="11">
        <v>120</v>
      </c>
      <c r="S2606" s="11">
        <v>120</v>
      </c>
      <c r="T2606" s="11">
        <v>0</v>
      </c>
      <c r="U2606" s="11">
        <v>2</v>
      </c>
      <c r="V2606" s="11">
        <v>1</v>
      </c>
      <c r="W2606" s="11">
        <v>4</v>
      </c>
      <c r="X2606" s="11">
        <v>0</v>
      </c>
      <c r="Y2606" s="11">
        <v>2</v>
      </c>
      <c r="Z2606" s="11">
        <v>1</v>
      </c>
      <c r="AA2606" s="12" t="s">
        <v>32958</v>
      </c>
      <c r="AB2606" s="17" t="str">
        <f t="shared" si="241"/>
        <v>Programme: BA International Relations with Employment Experience Abroad</v>
      </c>
      <c r="AC2606" s="17">
        <f t="shared" si="242"/>
        <v>2</v>
      </c>
      <c r="AD2606" s="17">
        <f t="shared" si="243"/>
        <v>3</v>
      </c>
      <c r="AE2606" s="17">
        <f t="shared" si="244"/>
        <v>4</v>
      </c>
      <c r="AF2606" s="17" t="str">
        <f t="shared" si="245"/>
        <v/>
      </c>
      <c r="AG2606" s="17" cm="1">
        <f t="array" ref="AG2606">IFERROR(IF(J2606="Level",INDEX($M2606:$S2606,AC2606+1),INDEX($M2606:$S2606,AC2606)),"")</f>
        <v>120</v>
      </c>
      <c r="AH2606" s="17" cm="1">
        <f t="array" ref="AH2606">IFERROR(IF(J2606="Level",INDEX($M2606:$S2606,AD2606+1),INDEX($M2606:$S2606,AD2606)),"")</f>
        <v>120</v>
      </c>
      <c r="AI2606" s="17" cm="1">
        <f t="array" ref="AI2606">IFERROR(INDEX($M2606:$S2606,AE2606),"")</f>
        <v>120</v>
      </c>
      <c r="AJ2606" s="17" t="str" cm="1">
        <f t="array" ref="AJ2606">IFERROR(INDEX($M2606:$S2606,AF2606),"")</f>
        <v/>
      </c>
      <c r="AK2606" s="17" cm="1">
        <f t="array" ref="AK2606">IFERROR(IF(J2606="Level",INDEX($T2606:$Z2606,AC2606+1),INDEX($T2606:$Z2606,AC2606)),"")</f>
        <v>2</v>
      </c>
      <c r="AL2606" s="17" cm="1">
        <f t="array" ref="AL2606">IFERROR(IF(J2606="Level",INDEX($T2606:$Z2606,AD2606+1),INDEX($T2606:$Z2606,AD2606)),"")</f>
        <v>1</v>
      </c>
      <c r="AM2606" s="17" cm="1">
        <f t="array" ref="AM2606">IFERROR(INDEX($T2606:$Z2606,AE2606),"")</f>
        <v>4</v>
      </c>
      <c r="AN2606" s="17" t="str" cm="1">
        <f t="array" ref="AN2606">IFERROR(INDEX($T2606:$Z2606,AF2606),"")</f>
        <v/>
      </c>
    </row>
    <row r="2607" spans="1:40" x14ac:dyDescent="0.2">
      <c r="A2607" s="17" t="str">
        <f t="shared" si="240"/>
        <v>BA International Relations with Employment Experience: UFA4HPSHPS72</v>
      </c>
      <c r="B2607" s="11" t="s">
        <v>1502</v>
      </c>
      <c r="C2607" s="11" t="s">
        <v>31936</v>
      </c>
      <c r="D2607" s="11" t="s">
        <v>1503</v>
      </c>
      <c r="E2607" s="11" t="s">
        <v>214</v>
      </c>
      <c r="F2607" s="11" t="s">
        <v>76</v>
      </c>
      <c r="G2607" s="11" t="s">
        <v>32712</v>
      </c>
      <c r="H2607" s="11" t="s">
        <v>77</v>
      </c>
      <c r="I2607" s="11">
        <v>3</v>
      </c>
      <c r="J2607" s="11" t="s">
        <v>78</v>
      </c>
      <c r="K2607" s="11" t="s">
        <v>32713</v>
      </c>
      <c r="L2607" s="11">
        <v>120</v>
      </c>
      <c r="M2607" s="11">
        <v>0</v>
      </c>
      <c r="N2607" s="11">
        <v>120</v>
      </c>
      <c r="O2607" s="11">
        <v>120</v>
      </c>
      <c r="P2607" s="11">
        <v>120</v>
      </c>
      <c r="Q2607" s="11">
        <v>0</v>
      </c>
      <c r="R2607" s="11">
        <v>120</v>
      </c>
      <c r="S2607" s="11">
        <v>120</v>
      </c>
      <c r="T2607" s="11">
        <v>0</v>
      </c>
      <c r="U2607" s="11">
        <v>2</v>
      </c>
      <c r="V2607" s="11">
        <v>1</v>
      </c>
      <c r="W2607" s="11">
        <v>4</v>
      </c>
      <c r="X2607" s="11">
        <v>0</v>
      </c>
      <c r="Y2607" s="11">
        <v>2</v>
      </c>
      <c r="Z2607" s="11">
        <v>1</v>
      </c>
      <c r="AA2607" s="12" t="s">
        <v>32958</v>
      </c>
      <c r="AB2607" s="17" t="str">
        <f t="shared" si="241"/>
        <v>Programme: BA International Relations with Employment Experience</v>
      </c>
      <c r="AC2607" s="17">
        <f t="shared" si="242"/>
        <v>2</v>
      </c>
      <c r="AD2607" s="17">
        <f t="shared" si="243"/>
        <v>3</v>
      </c>
      <c r="AE2607" s="17">
        <f t="shared" si="244"/>
        <v>4</v>
      </c>
      <c r="AF2607" s="17" t="str">
        <f t="shared" si="245"/>
        <v/>
      </c>
      <c r="AG2607" s="17" cm="1">
        <f t="array" ref="AG2607">IFERROR(IF(J2607="Level",INDEX($M2607:$S2607,AC2607+1),INDEX($M2607:$S2607,AC2607)),"")</f>
        <v>120</v>
      </c>
      <c r="AH2607" s="17" cm="1">
        <f t="array" ref="AH2607">IFERROR(IF(J2607="Level",INDEX($M2607:$S2607,AD2607+1),INDEX($M2607:$S2607,AD2607)),"")</f>
        <v>120</v>
      </c>
      <c r="AI2607" s="17" cm="1">
        <f t="array" ref="AI2607">IFERROR(INDEX($M2607:$S2607,AE2607),"")</f>
        <v>120</v>
      </c>
      <c r="AJ2607" s="17" t="str" cm="1">
        <f t="array" ref="AJ2607">IFERROR(INDEX($M2607:$S2607,AF2607),"")</f>
        <v/>
      </c>
      <c r="AK2607" s="17" cm="1">
        <f t="array" ref="AK2607">IFERROR(IF(J2607="Level",INDEX($T2607:$Z2607,AC2607+1),INDEX($T2607:$Z2607,AC2607)),"")</f>
        <v>2</v>
      </c>
      <c r="AL2607" s="17" cm="1">
        <f t="array" ref="AL2607">IFERROR(IF(J2607="Level",INDEX($T2607:$Z2607,AD2607+1),INDEX($T2607:$Z2607,AD2607)),"")</f>
        <v>1</v>
      </c>
      <c r="AM2607" s="17" cm="1">
        <f t="array" ref="AM2607">IFERROR(INDEX($T2607:$Z2607,AE2607),"")</f>
        <v>4</v>
      </c>
      <c r="AN2607" s="17" t="str" cm="1">
        <f t="array" ref="AN2607">IFERROR(INDEX($T2607:$Z2607,AF2607),"")</f>
        <v/>
      </c>
    </row>
    <row r="2608" spans="1:40" x14ac:dyDescent="0.2">
      <c r="A2608" s="17" t="str">
        <f t="shared" si="240"/>
        <v>BA Politics with Employment Experience: UFA4HPSHPS77</v>
      </c>
      <c r="B2608" s="11" t="s">
        <v>1512</v>
      </c>
      <c r="C2608" s="11" t="s">
        <v>31936</v>
      </c>
      <c r="D2608" s="11" t="s">
        <v>1513</v>
      </c>
      <c r="E2608" s="11" t="s">
        <v>214</v>
      </c>
      <c r="F2608" s="11" t="s">
        <v>76</v>
      </c>
      <c r="G2608" s="11" t="s">
        <v>32712</v>
      </c>
      <c r="H2608" s="11" t="s">
        <v>77</v>
      </c>
      <c r="I2608" s="11">
        <v>3</v>
      </c>
      <c r="J2608" s="11" t="s">
        <v>78</v>
      </c>
      <c r="K2608" s="11" t="s">
        <v>32713</v>
      </c>
      <c r="L2608" s="11">
        <v>120</v>
      </c>
      <c r="M2608" s="11">
        <v>0</v>
      </c>
      <c r="N2608" s="11">
        <v>120</v>
      </c>
      <c r="O2608" s="11">
        <v>120</v>
      </c>
      <c r="P2608" s="11">
        <v>120</v>
      </c>
      <c r="Q2608" s="11">
        <v>0</v>
      </c>
      <c r="R2608" s="11">
        <v>120</v>
      </c>
      <c r="S2608" s="11">
        <v>120</v>
      </c>
      <c r="T2608" s="11">
        <v>0</v>
      </c>
      <c r="U2608" s="11">
        <v>2</v>
      </c>
      <c r="V2608" s="11">
        <v>1</v>
      </c>
      <c r="W2608" s="11">
        <v>4</v>
      </c>
      <c r="X2608" s="11">
        <v>0</v>
      </c>
      <c r="Y2608" s="11">
        <v>2</v>
      </c>
      <c r="Z2608" s="11">
        <v>1</v>
      </c>
      <c r="AA2608" s="12" t="s">
        <v>32958</v>
      </c>
      <c r="AB2608" s="17" t="str">
        <f t="shared" si="241"/>
        <v>Programme: BA Politics with Employment Experience</v>
      </c>
      <c r="AC2608" s="17">
        <f t="shared" si="242"/>
        <v>2</v>
      </c>
      <c r="AD2608" s="17">
        <f t="shared" si="243"/>
        <v>3</v>
      </c>
      <c r="AE2608" s="17">
        <f t="shared" si="244"/>
        <v>4</v>
      </c>
      <c r="AF2608" s="17" t="str">
        <f t="shared" si="245"/>
        <v/>
      </c>
      <c r="AG2608" s="17" cm="1">
        <f t="array" ref="AG2608">IFERROR(IF(J2608="Level",INDEX($M2608:$S2608,AC2608+1),INDEX($M2608:$S2608,AC2608)),"")</f>
        <v>120</v>
      </c>
      <c r="AH2608" s="17" cm="1">
        <f t="array" ref="AH2608">IFERROR(IF(J2608="Level",INDEX($M2608:$S2608,AD2608+1),INDEX($M2608:$S2608,AD2608)),"")</f>
        <v>120</v>
      </c>
      <c r="AI2608" s="17" cm="1">
        <f t="array" ref="AI2608">IFERROR(INDEX($M2608:$S2608,AE2608),"")</f>
        <v>120</v>
      </c>
      <c r="AJ2608" s="17" t="str" cm="1">
        <f t="array" ref="AJ2608">IFERROR(INDEX($M2608:$S2608,AF2608),"")</f>
        <v/>
      </c>
      <c r="AK2608" s="17" cm="1">
        <f t="array" ref="AK2608">IFERROR(IF(J2608="Level",INDEX($T2608:$Z2608,AC2608+1),INDEX($T2608:$Z2608,AC2608)),"")</f>
        <v>2</v>
      </c>
      <c r="AL2608" s="17" cm="1">
        <f t="array" ref="AL2608">IFERROR(IF(J2608="Level",INDEX($T2608:$Z2608,AD2608+1),INDEX($T2608:$Z2608,AD2608)),"")</f>
        <v>1</v>
      </c>
      <c r="AM2608" s="17" cm="1">
        <f t="array" ref="AM2608">IFERROR(INDEX($T2608:$Z2608,AE2608),"")</f>
        <v>4</v>
      </c>
      <c r="AN2608" s="17" t="str" cm="1">
        <f t="array" ref="AN2608">IFERROR(INDEX($T2608:$Z2608,AF2608),"")</f>
        <v/>
      </c>
    </row>
    <row r="2609" spans="1:40" x14ac:dyDescent="0.2">
      <c r="A2609" s="17" t="str">
        <f t="shared" si="240"/>
        <v>BA Political and Philosophical Studies with Study Abroad: UFA4HPSHPS88</v>
      </c>
      <c r="B2609" s="11" t="s">
        <v>32076</v>
      </c>
      <c r="C2609" s="11" t="s">
        <v>31936</v>
      </c>
      <c r="D2609" s="11" t="s">
        <v>32834</v>
      </c>
      <c r="E2609" s="11" t="s">
        <v>214</v>
      </c>
      <c r="F2609" s="11" t="s">
        <v>76</v>
      </c>
      <c r="G2609" s="11" t="s">
        <v>32712</v>
      </c>
      <c r="H2609" s="11" t="s">
        <v>77</v>
      </c>
      <c r="I2609" s="11">
        <v>3</v>
      </c>
      <c r="J2609" s="11" t="s">
        <v>78</v>
      </c>
      <c r="K2609" s="11" t="s">
        <v>32713</v>
      </c>
      <c r="L2609" s="11">
        <v>120</v>
      </c>
      <c r="M2609" s="11">
        <v>0</v>
      </c>
      <c r="N2609" s="11">
        <v>120</v>
      </c>
      <c r="O2609" s="11">
        <v>120</v>
      </c>
      <c r="P2609" s="11">
        <v>120</v>
      </c>
      <c r="Q2609" s="11">
        <v>0</v>
      </c>
      <c r="R2609" s="11">
        <v>120</v>
      </c>
      <c r="S2609" s="11">
        <v>120</v>
      </c>
      <c r="T2609" s="11">
        <v>0</v>
      </c>
      <c r="U2609" s="11">
        <v>2</v>
      </c>
      <c r="V2609" s="11">
        <v>1</v>
      </c>
      <c r="W2609" s="11">
        <v>4</v>
      </c>
      <c r="X2609" s="11">
        <v>0</v>
      </c>
      <c r="Y2609" s="11">
        <v>2</v>
      </c>
      <c r="Z2609" s="11">
        <v>1</v>
      </c>
      <c r="AA2609" s="12" t="s">
        <v>32958</v>
      </c>
      <c r="AB2609" s="17" t="str">
        <f t="shared" si="241"/>
        <v>Programme: BA Political and Philosophical Studies with Study Abroad</v>
      </c>
      <c r="AC2609" s="17">
        <f t="shared" si="242"/>
        <v>2</v>
      </c>
      <c r="AD2609" s="17">
        <f t="shared" si="243"/>
        <v>3</v>
      </c>
      <c r="AE2609" s="17">
        <f t="shared" si="244"/>
        <v>4</v>
      </c>
      <c r="AF2609" s="17" t="str">
        <f t="shared" si="245"/>
        <v/>
      </c>
      <c r="AG2609" s="17" cm="1">
        <f t="array" ref="AG2609">IFERROR(IF(J2609="Level",INDEX($M2609:$S2609,AC2609+1),INDEX($M2609:$S2609,AC2609)),"")</f>
        <v>120</v>
      </c>
      <c r="AH2609" s="17" cm="1">
        <f t="array" ref="AH2609">IFERROR(IF(J2609="Level",INDEX($M2609:$S2609,AD2609+1),INDEX($M2609:$S2609,AD2609)),"")</f>
        <v>120</v>
      </c>
      <c r="AI2609" s="17" cm="1">
        <f t="array" ref="AI2609">IFERROR(INDEX($M2609:$S2609,AE2609),"")</f>
        <v>120</v>
      </c>
      <c r="AJ2609" s="17" t="str" cm="1">
        <f t="array" ref="AJ2609">IFERROR(INDEX($M2609:$S2609,AF2609),"")</f>
        <v/>
      </c>
      <c r="AK2609" s="17" cm="1">
        <f t="array" ref="AK2609">IFERROR(IF(J2609="Level",INDEX($T2609:$Z2609,AC2609+1),INDEX($T2609:$Z2609,AC2609)),"")</f>
        <v>2</v>
      </c>
      <c r="AL2609" s="17" cm="1">
        <f t="array" ref="AL2609">IFERROR(IF(J2609="Level",INDEX($T2609:$Z2609,AD2609+1),INDEX($T2609:$Z2609,AD2609)),"")</f>
        <v>1</v>
      </c>
      <c r="AM2609" s="17" cm="1">
        <f t="array" ref="AM2609">IFERROR(INDEX($T2609:$Z2609,AE2609),"")</f>
        <v>4</v>
      </c>
      <c r="AN2609" s="17" t="str" cm="1">
        <f t="array" ref="AN2609">IFERROR(INDEX($T2609:$Z2609,AF2609),"")</f>
        <v/>
      </c>
    </row>
    <row r="2610" spans="1:40" ht="25.5" x14ac:dyDescent="0.2">
      <c r="A2610" s="17" t="str">
        <f t="shared" si="240"/>
        <v>BA Political and Philosophical Studies with Employment Experience Abroad: UFA4HPSHPS89</v>
      </c>
      <c r="B2610" s="11" t="s">
        <v>32077</v>
      </c>
      <c r="C2610" s="11" t="s">
        <v>31936</v>
      </c>
      <c r="D2610" s="11" t="s">
        <v>32835</v>
      </c>
      <c r="E2610" s="11" t="s">
        <v>214</v>
      </c>
      <c r="F2610" s="11" t="s">
        <v>76</v>
      </c>
      <c r="G2610" s="11" t="s">
        <v>32712</v>
      </c>
      <c r="H2610" s="11" t="s">
        <v>77</v>
      </c>
      <c r="I2610" s="11">
        <v>3</v>
      </c>
      <c r="J2610" s="11" t="s">
        <v>78</v>
      </c>
      <c r="K2610" s="11" t="s">
        <v>32713</v>
      </c>
      <c r="L2610" s="11">
        <v>120</v>
      </c>
      <c r="M2610" s="11">
        <v>0</v>
      </c>
      <c r="N2610" s="11">
        <v>120</v>
      </c>
      <c r="O2610" s="11">
        <v>120</v>
      </c>
      <c r="P2610" s="11">
        <v>120</v>
      </c>
      <c r="Q2610" s="11">
        <v>0</v>
      </c>
      <c r="R2610" s="11">
        <v>120</v>
      </c>
      <c r="S2610" s="11">
        <v>120</v>
      </c>
      <c r="T2610" s="11">
        <v>0</v>
      </c>
      <c r="U2610" s="11">
        <v>2</v>
      </c>
      <c r="V2610" s="11">
        <v>1</v>
      </c>
      <c r="W2610" s="11">
        <v>4</v>
      </c>
      <c r="X2610" s="11">
        <v>0</v>
      </c>
      <c r="Y2610" s="11">
        <v>2</v>
      </c>
      <c r="Z2610" s="11">
        <v>1</v>
      </c>
      <c r="AA2610" s="12" t="s">
        <v>32958</v>
      </c>
      <c r="AB2610" s="17" t="str">
        <f t="shared" si="241"/>
        <v>Programme: BA Political and Philosophical Studies with Employment Experience Abroad</v>
      </c>
      <c r="AC2610" s="17">
        <f t="shared" si="242"/>
        <v>2</v>
      </c>
      <c r="AD2610" s="17">
        <f t="shared" si="243"/>
        <v>3</v>
      </c>
      <c r="AE2610" s="17">
        <f t="shared" si="244"/>
        <v>4</v>
      </c>
      <c r="AF2610" s="17" t="str">
        <f t="shared" si="245"/>
        <v/>
      </c>
      <c r="AG2610" s="17" cm="1">
        <f t="array" ref="AG2610">IFERROR(IF(J2610="Level",INDEX($M2610:$S2610,AC2610+1),INDEX($M2610:$S2610,AC2610)),"")</f>
        <v>120</v>
      </c>
      <c r="AH2610" s="17" cm="1">
        <f t="array" ref="AH2610">IFERROR(IF(J2610="Level",INDEX($M2610:$S2610,AD2610+1),INDEX($M2610:$S2610,AD2610)),"")</f>
        <v>120</v>
      </c>
      <c r="AI2610" s="17" cm="1">
        <f t="array" ref="AI2610">IFERROR(INDEX($M2610:$S2610,AE2610),"")</f>
        <v>120</v>
      </c>
      <c r="AJ2610" s="17" t="str" cm="1">
        <f t="array" ref="AJ2610">IFERROR(INDEX($M2610:$S2610,AF2610),"")</f>
        <v/>
      </c>
      <c r="AK2610" s="17" cm="1">
        <f t="array" ref="AK2610">IFERROR(IF(J2610="Level",INDEX($T2610:$Z2610,AC2610+1),INDEX($T2610:$Z2610,AC2610)),"")</f>
        <v>2</v>
      </c>
      <c r="AL2610" s="17" cm="1">
        <f t="array" ref="AL2610">IFERROR(IF(J2610="Level",INDEX($T2610:$Z2610,AD2610+1),INDEX($T2610:$Z2610,AD2610)),"")</f>
        <v>1</v>
      </c>
      <c r="AM2610" s="17" cm="1">
        <f t="array" ref="AM2610">IFERROR(INDEX($T2610:$Z2610,AE2610),"")</f>
        <v>4</v>
      </c>
      <c r="AN2610" s="17" t="str" cm="1">
        <f t="array" ref="AN2610">IFERROR(INDEX($T2610:$Z2610,AF2610),"")</f>
        <v/>
      </c>
    </row>
    <row r="2611" spans="1:40" ht="25.5" x14ac:dyDescent="0.2">
      <c r="A2611" s="17" t="str">
        <f t="shared" si="240"/>
        <v>BA Politics, Philosophy and Economics with Study Abroad: UFA4HPSSBE01</v>
      </c>
      <c r="B2611" s="11" t="s">
        <v>1544</v>
      </c>
      <c r="C2611" s="11" t="s">
        <v>31936</v>
      </c>
      <c r="D2611" s="11" t="s">
        <v>1545</v>
      </c>
      <c r="E2611" s="11" t="s">
        <v>214</v>
      </c>
      <c r="F2611" s="11" t="s">
        <v>76</v>
      </c>
      <c r="G2611" s="11" t="s">
        <v>32712</v>
      </c>
      <c r="H2611" s="11" t="s">
        <v>77</v>
      </c>
      <c r="I2611" s="11">
        <v>3</v>
      </c>
      <c r="J2611" s="11" t="s">
        <v>78</v>
      </c>
      <c r="K2611" s="11" t="s">
        <v>32713</v>
      </c>
      <c r="L2611" s="11">
        <v>120</v>
      </c>
      <c r="M2611" s="11">
        <v>0</v>
      </c>
      <c r="N2611" s="11">
        <v>120</v>
      </c>
      <c r="O2611" s="11">
        <v>120</v>
      </c>
      <c r="P2611" s="11">
        <v>120</v>
      </c>
      <c r="Q2611" s="11">
        <v>0</v>
      </c>
      <c r="R2611" s="11">
        <v>120</v>
      </c>
      <c r="S2611" s="11">
        <v>120</v>
      </c>
      <c r="T2611" s="11">
        <v>0</v>
      </c>
      <c r="U2611" s="11">
        <v>2</v>
      </c>
      <c r="V2611" s="11">
        <v>1</v>
      </c>
      <c r="W2611" s="11">
        <v>4</v>
      </c>
      <c r="X2611" s="11">
        <v>0</v>
      </c>
      <c r="Y2611" s="11">
        <v>2</v>
      </c>
      <c r="Z2611" s="11">
        <v>1</v>
      </c>
      <c r="AA2611" s="12" t="s">
        <v>32958</v>
      </c>
      <c r="AB2611" s="17" t="str">
        <f t="shared" si="241"/>
        <v>Programme: BA Politics, Philosophy and Economics with Study Abroad</v>
      </c>
      <c r="AC2611" s="17">
        <f t="shared" si="242"/>
        <v>2</v>
      </c>
      <c r="AD2611" s="17">
        <f t="shared" si="243"/>
        <v>3</v>
      </c>
      <c r="AE2611" s="17">
        <f t="shared" si="244"/>
        <v>4</v>
      </c>
      <c r="AF2611" s="17" t="str">
        <f t="shared" si="245"/>
        <v/>
      </c>
      <c r="AG2611" s="17" cm="1">
        <f t="array" ref="AG2611">IFERROR(IF(J2611="Level",INDEX($M2611:$S2611,AC2611+1),INDEX($M2611:$S2611,AC2611)),"")</f>
        <v>120</v>
      </c>
      <c r="AH2611" s="17" cm="1">
        <f t="array" ref="AH2611">IFERROR(IF(J2611="Level",INDEX($M2611:$S2611,AD2611+1),INDEX($M2611:$S2611,AD2611)),"")</f>
        <v>120</v>
      </c>
      <c r="AI2611" s="17" cm="1">
        <f t="array" ref="AI2611">IFERROR(INDEX($M2611:$S2611,AE2611),"")</f>
        <v>120</v>
      </c>
      <c r="AJ2611" s="17" t="str" cm="1">
        <f t="array" ref="AJ2611">IFERROR(INDEX($M2611:$S2611,AF2611),"")</f>
        <v/>
      </c>
      <c r="AK2611" s="17" cm="1">
        <f t="array" ref="AK2611">IFERROR(IF(J2611="Level",INDEX($T2611:$Z2611,AC2611+1),INDEX($T2611:$Z2611,AC2611)),"")</f>
        <v>2</v>
      </c>
      <c r="AL2611" s="17" cm="1">
        <f t="array" ref="AL2611">IFERROR(IF(J2611="Level",INDEX($T2611:$Z2611,AD2611+1),INDEX($T2611:$Z2611,AD2611)),"")</f>
        <v>1</v>
      </c>
      <c r="AM2611" s="17" cm="1">
        <f t="array" ref="AM2611">IFERROR(INDEX($T2611:$Z2611,AE2611),"")</f>
        <v>4</v>
      </c>
      <c r="AN2611" s="17" t="str" cm="1">
        <f t="array" ref="AN2611">IFERROR(INDEX($T2611:$Z2611,AF2611),"")</f>
        <v/>
      </c>
    </row>
    <row r="2612" spans="1:40" ht="25.5" x14ac:dyDescent="0.2">
      <c r="A2612" s="17" t="str">
        <f t="shared" si="240"/>
        <v>BA Politics, Philosophy and Economics with Employment Experience Abroad: UFA4HPSSBE02</v>
      </c>
      <c r="B2612" s="11" t="s">
        <v>1546</v>
      </c>
      <c r="C2612" s="11" t="s">
        <v>31936</v>
      </c>
      <c r="D2612" s="11" t="s">
        <v>32833</v>
      </c>
      <c r="E2612" s="11" t="s">
        <v>214</v>
      </c>
      <c r="F2612" s="11" t="s">
        <v>76</v>
      </c>
      <c r="G2612" s="11" t="s">
        <v>32712</v>
      </c>
      <c r="H2612" s="11" t="s">
        <v>77</v>
      </c>
      <c r="I2612" s="11">
        <v>3</v>
      </c>
      <c r="J2612" s="11" t="s">
        <v>78</v>
      </c>
      <c r="K2612" s="11" t="s">
        <v>32713</v>
      </c>
      <c r="L2612" s="11">
        <v>120</v>
      </c>
      <c r="M2612" s="11">
        <v>0</v>
      </c>
      <c r="N2612" s="11">
        <v>120</v>
      </c>
      <c r="O2612" s="11">
        <v>120</v>
      </c>
      <c r="P2612" s="11">
        <v>120</v>
      </c>
      <c r="Q2612" s="11">
        <v>0</v>
      </c>
      <c r="R2612" s="11">
        <v>120</v>
      </c>
      <c r="S2612" s="11">
        <v>120</v>
      </c>
      <c r="T2612" s="11">
        <v>0</v>
      </c>
      <c r="U2612" s="11">
        <v>2</v>
      </c>
      <c r="V2612" s="11">
        <v>1</v>
      </c>
      <c r="W2612" s="11">
        <v>4</v>
      </c>
      <c r="X2612" s="11">
        <v>0</v>
      </c>
      <c r="Y2612" s="11">
        <v>2</v>
      </c>
      <c r="Z2612" s="11">
        <v>1</v>
      </c>
      <c r="AA2612" s="12" t="s">
        <v>32958</v>
      </c>
      <c r="AB2612" s="17" t="str">
        <f t="shared" si="241"/>
        <v>Programme: BA Politics, Philosophy and Economics with Employment Experience Abroad</v>
      </c>
      <c r="AC2612" s="17">
        <f t="shared" si="242"/>
        <v>2</v>
      </c>
      <c r="AD2612" s="17">
        <f t="shared" si="243"/>
        <v>3</v>
      </c>
      <c r="AE2612" s="17">
        <f t="shared" si="244"/>
        <v>4</v>
      </c>
      <c r="AF2612" s="17" t="str">
        <f t="shared" si="245"/>
        <v/>
      </c>
      <c r="AG2612" s="17" cm="1">
        <f t="array" ref="AG2612">IFERROR(IF(J2612="Level",INDEX($M2612:$S2612,AC2612+1),INDEX($M2612:$S2612,AC2612)),"")</f>
        <v>120</v>
      </c>
      <c r="AH2612" s="17" cm="1">
        <f t="array" ref="AH2612">IFERROR(IF(J2612="Level",INDEX($M2612:$S2612,AD2612+1),INDEX($M2612:$S2612,AD2612)),"")</f>
        <v>120</v>
      </c>
      <c r="AI2612" s="17" cm="1">
        <f t="array" ref="AI2612">IFERROR(INDEX($M2612:$S2612,AE2612),"")</f>
        <v>120</v>
      </c>
      <c r="AJ2612" s="17" t="str" cm="1">
        <f t="array" ref="AJ2612">IFERROR(INDEX($M2612:$S2612,AF2612),"")</f>
        <v/>
      </c>
      <c r="AK2612" s="17" cm="1">
        <f t="array" ref="AK2612">IFERROR(IF(J2612="Level",INDEX($T2612:$Z2612,AC2612+1),INDEX($T2612:$Z2612,AC2612)),"")</f>
        <v>2</v>
      </c>
      <c r="AL2612" s="17" cm="1">
        <f t="array" ref="AL2612">IFERROR(IF(J2612="Level",INDEX($T2612:$Z2612,AD2612+1),INDEX($T2612:$Z2612,AD2612)),"")</f>
        <v>1</v>
      </c>
      <c r="AM2612" s="17" cm="1">
        <f t="array" ref="AM2612">IFERROR(INDEX($T2612:$Z2612,AE2612),"")</f>
        <v>4</v>
      </c>
      <c r="AN2612" s="17" t="str" cm="1">
        <f t="array" ref="AN2612">IFERROR(INDEX($T2612:$Z2612,AF2612),"")</f>
        <v/>
      </c>
    </row>
    <row r="2613" spans="1:40" ht="25.5" x14ac:dyDescent="0.2">
      <c r="A2613" s="17" t="str">
        <f t="shared" si="240"/>
        <v>BA Politics, Philosophy and Economics with Employment Experience: UFA4HPSSBE03</v>
      </c>
      <c r="B2613" s="11" t="s">
        <v>1547</v>
      </c>
      <c r="C2613" s="11" t="s">
        <v>31936</v>
      </c>
      <c r="D2613" s="11" t="s">
        <v>1548</v>
      </c>
      <c r="E2613" s="11" t="s">
        <v>214</v>
      </c>
      <c r="F2613" s="11" t="s">
        <v>76</v>
      </c>
      <c r="G2613" s="11" t="s">
        <v>32712</v>
      </c>
      <c r="H2613" s="11" t="s">
        <v>77</v>
      </c>
      <c r="I2613" s="11">
        <v>3</v>
      </c>
      <c r="J2613" s="11" t="s">
        <v>78</v>
      </c>
      <c r="K2613" s="11" t="s">
        <v>32713</v>
      </c>
      <c r="L2613" s="11">
        <v>120</v>
      </c>
      <c r="M2613" s="11">
        <v>0</v>
      </c>
      <c r="N2613" s="11">
        <v>120</v>
      </c>
      <c r="O2613" s="11">
        <v>120</v>
      </c>
      <c r="P2613" s="11">
        <v>120</v>
      </c>
      <c r="Q2613" s="11">
        <v>0</v>
      </c>
      <c r="R2613" s="11">
        <v>120</v>
      </c>
      <c r="S2613" s="11">
        <v>120</v>
      </c>
      <c r="T2613" s="11">
        <v>0</v>
      </c>
      <c r="U2613" s="11">
        <v>2</v>
      </c>
      <c r="V2613" s="11">
        <v>1</v>
      </c>
      <c r="W2613" s="11">
        <v>4</v>
      </c>
      <c r="X2613" s="11">
        <v>0</v>
      </c>
      <c r="Y2613" s="11">
        <v>2</v>
      </c>
      <c r="Z2613" s="11">
        <v>1</v>
      </c>
      <c r="AA2613" s="12" t="s">
        <v>32958</v>
      </c>
      <c r="AB2613" s="17" t="str">
        <f t="shared" si="241"/>
        <v>Programme: BA Politics, Philosophy and Economics with Employment Experience</v>
      </c>
      <c r="AC2613" s="17">
        <f t="shared" si="242"/>
        <v>2</v>
      </c>
      <c r="AD2613" s="17">
        <f t="shared" si="243"/>
        <v>3</v>
      </c>
      <c r="AE2613" s="17">
        <f t="shared" si="244"/>
        <v>4</v>
      </c>
      <c r="AF2613" s="17" t="str">
        <f t="shared" si="245"/>
        <v/>
      </c>
      <c r="AG2613" s="17" cm="1">
        <f t="array" ref="AG2613">IFERROR(IF(J2613="Level",INDEX($M2613:$S2613,AC2613+1),INDEX($M2613:$S2613,AC2613)),"")</f>
        <v>120</v>
      </c>
      <c r="AH2613" s="17" cm="1">
        <f t="array" ref="AH2613">IFERROR(IF(J2613="Level",INDEX($M2613:$S2613,AD2613+1),INDEX($M2613:$S2613,AD2613)),"")</f>
        <v>120</v>
      </c>
      <c r="AI2613" s="17" cm="1">
        <f t="array" ref="AI2613">IFERROR(INDEX($M2613:$S2613,AE2613),"")</f>
        <v>120</v>
      </c>
      <c r="AJ2613" s="17" t="str" cm="1">
        <f t="array" ref="AJ2613">IFERROR(INDEX($M2613:$S2613,AF2613),"")</f>
        <v/>
      </c>
      <c r="AK2613" s="17" cm="1">
        <f t="array" ref="AK2613">IFERROR(IF(J2613="Level",INDEX($T2613:$Z2613,AC2613+1),INDEX($T2613:$Z2613,AC2613)),"")</f>
        <v>2</v>
      </c>
      <c r="AL2613" s="17" cm="1">
        <f t="array" ref="AL2613">IFERROR(IF(J2613="Level",INDEX($T2613:$Z2613,AD2613+1),INDEX($T2613:$Z2613,AD2613)),"")</f>
        <v>1</v>
      </c>
      <c r="AM2613" s="17" cm="1">
        <f t="array" ref="AM2613">IFERROR(INDEX($T2613:$Z2613,AE2613),"")</f>
        <v>4</v>
      </c>
      <c r="AN2613" s="17" t="str" cm="1">
        <f t="array" ref="AN2613">IFERROR(INDEX($T2613:$Z2613,AF2613),"")</f>
        <v/>
      </c>
    </row>
    <row r="2614" spans="1:40" x14ac:dyDescent="0.2">
      <c r="A2614" s="17" t="str">
        <f t="shared" si="240"/>
        <v>BA International Relations and Modern Languages: UFA4HPSSML32</v>
      </c>
      <c r="B2614" s="11" t="s">
        <v>1555</v>
      </c>
      <c r="C2614" s="11" t="s">
        <v>31936</v>
      </c>
      <c r="D2614" s="11" t="s">
        <v>1556</v>
      </c>
      <c r="E2614" s="11" t="s">
        <v>214</v>
      </c>
      <c r="F2614" s="11" t="s">
        <v>76</v>
      </c>
      <c r="G2614" s="11" t="s">
        <v>32712</v>
      </c>
      <c r="H2614" s="11" t="s">
        <v>77</v>
      </c>
      <c r="I2614" s="11">
        <v>3</v>
      </c>
      <c r="J2614" s="11" t="s">
        <v>78</v>
      </c>
      <c r="K2614" s="11" t="s">
        <v>32713</v>
      </c>
      <c r="L2614" s="11">
        <v>120</v>
      </c>
      <c r="M2614" s="11">
        <v>0</v>
      </c>
      <c r="N2614" s="11">
        <v>120</v>
      </c>
      <c r="O2614" s="11">
        <v>120</v>
      </c>
      <c r="P2614" s="11">
        <v>120</v>
      </c>
      <c r="Q2614" s="11">
        <v>0</v>
      </c>
      <c r="R2614" s="11">
        <v>120</v>
      </c>
      <c r="S2614" s="11">
        <v>120</v>
      </c>
      <c r="T2614" s="11">
        <v>0</v>
      </c>
      <c r="U2614" s="11">
        <v>2</v>
      </c>
      <c r="V2614" s="11">
        <v>1</v>
      </c>
      <c r="W2614" s="11">
        <v>4</v>
      </c>
      <c r="X2614" s="11">
        <v>0</v>
      </c>
      <c r="Y2614" s="11">
        <v>2</v>
      </c>
      <c r="Z2614" s="11">
        <v>1</v>
      </c>
      <c r="AA2614" s="12" t="s">
        <v>32958</v>
      </c>
      <c r="AB2614" s="17" t="str">
        <f t="shared" si="241"/>
        <v>Programme: BA International Relations and Modern Languages</v>
      </c>
      <c r="AC2614" s="17">
        <f t="shared" si="242"/>
        <v>2</v>
      </c>
      <c r="AD2614" s="17">
        <f t="shared" si="243"/>
        <v>3</v>
      </c>
      <c r="AE2614" s="17">
        <f t="shared" si="244"/>
        <v>4</v>
      </c>
      <c r="AF2614" s="17" t="str">
        <f t="shared" si="245"/>
        <v/>
      </c>
      <c r="AG2614" s="17" cm="1">
        <f t="array" ref="AG2614">IFERROR(IF(J2614="Level",INDEX($M2614:$S2614,AC2614+1),INDEX($M2614:$S2614,AC2614)),"")</f>
        <v>120</v>
      </c>
      <c r="AH2614" s="17" cm="1">
        <f t="array" ref="AH2614">IFERROR(IF(J2614="Level",INDEX($M2614:$S2614,AD2614+1),INDEX($M2614:$S2614,AD2614)),"")</f>
        <v>120</v>
      </c>
      <c r="AI2614" s="17" cm="1">
        <f t="array" ref="AI2614">IFERROR(INDEX($M2614:$S2614,AE2614),"")</f>
        <v>120</v>
      </c>
      <c r="AJ2614" s="17" t="str" cm="1">
        <f t="array" ref="AJ2614">IFERROR(INDEX($M2614:$S2614,AF2614),"")</f>
        <v/>
      </c>
      <c r="AK2614" s="17" cm="1">
        <f t="array" ref="AK2614">IFERROR(IF(J2614="Level",INDEX($T2614:$Z2614,AC2614+1),INDEX($T2614:$Z2614,AC2614)),"")</f>
        <v>2</v>
      </c>
      <c r="AL2614" s="17" cm="1">
        <f t="array" ref="AL2614">IFERROR(IF(J2614="Level",INDEX($T2614:$Z2614,AD2614+1),INDEX($T2614:$Z2614,AD2614)),"")</f>
        <v>1</v>
      </c>
      <c r="AM2614" s="17" cm="1">
        <f t="array" ref="AM2614">IFERROR(INDEX($T2614:$Z2614,AE2614),"")</f>
        <v>4</v>
      </c>
      <c r="AN2614" s="17" t="str" cm="1">
        <f t="array" ref="AN2614">IFERROR(INDEX($T2614:$Z2614,AF2614),"")</f>
        <v/>
      </c>
    </row>
    <row r="2615" spans="1:40" x14ac:dyDescent="0.2">
      <c r="A2615" s="17" t="str">
        <f t="shared" si="240"/>
        <v>BA Politics and Modern Languages: UFA4HPSSML35</v>
      </c>
      <c r="B2615" s="11" t="s">
        <v>1561</v>
      </c>
      <c r="C2615" s="11" t="s">
        <v>31936</v>
      </c>
      <c r="D2615" s="11" t="s">
        <v>1562</v>
      </c>
      <c r="E2615" s="11" t="s">
        <v>214</v>
      </c>
      <c r="F2615" s="11" t="s">
        <v>76</v>
      </c>
      <c r="G2615" s="11" t="s">
        <v>32712</v>
      </c>
      <c r="H2615" s="11" t="s">
        <v>77</v>
      </c>
      <c r="I2615" s="11">
        <v>3</v>
      </c>
      <c r="J2615" s="11" t="s">
        <v>78</v>
      </c>
      <c r="K2615" s="11" t="s">
        <v>32713</v>
      </c>
      <c r="L2615" s="11">
        <v>120</v>
      </c>
      <c r="M2615" s="11">
        <v>0</v>
      </c>
      <c r="N2615" s="11">
        <v>120</v>
      </c>
      <c r="O2615" s="11">
        <v>120</v>
      </c>
      <c r="P2615" s="11">
        <v>120</v>
      </c>
      <c r="Q2615" s="11">
        <v>0</v>
      </c>
      <c r="R2615" s="11">
        <v>120</v>
      </c>
      <c r="S2615" s="11">
        <v>120</v>
      </c>
      <c r="T2615" s="11">
        <v>0</v>
      </c>
      <c r="U2615" s="11">
        <v>2</v>
      </c>
      <c r="V2615" s="11">
        <v>1</v>
      </c>
      <c r="W2615" s="11">
        <v>4</v>
      </c>
      <c r="X2615" s="11">
        <v>0</v>
      </c>
      <c r="Y2615" s="11">
        <v>2</v>
      </c>
      <c r="Z2615" s="11">
        <v>1</v>
      </c>
      <c r="AA2615" s="12" t="s">
        <v>32958</v>
      </c>
      <c r="AB2615" s="17" t="str">
        <f t="shared" si="241"/>
        <v>Programme: BA Politics and Modern Languages</v>
      </c>
      <c r="AC2615" s="17">
        <f t="shared" si="242"/>
        <v>2</v>
      </c>
      <c r="AD2615" s="17">
        <f t="shared" si="243"/>
        <v>3</v>
      </c>
      <c r="AE2615" s="17">
        <f t="shared" si="244"/>
        <v>4</v>
      </c>
      <c r="AF2615" s="17" t="str">
        <f t="shared" si="245"/>
        <v/>
      </c>
      <c r="AG2615" s="17" cm="1">
        <f t="array" ref="AG2615">IFERROR(IF(J2615="Level",INDEX($M2615:$S2615,AC2615+1),INDEX($M2615:$S2615,AC2615)),"")</f>
        <v>120</v>
      </c>
      <c r="AH2615" s="17" cm="1">
        <f t="array" ref="AH2615">IFERROR(IF(J2615="Level",INDEX($M2615:$S2615,AD2615+1),INDEX($M2615:$S2615,AD2615)),"")</f>
        <v>120</v>
      </c>
      <c r="AI2615" s="17" cm="1">
        <f t="array" ref="AI2615">IFERROR(INDEX($M2615:$S2615,AE2615),"")</f>
        <v>120</v>
      </c>
      <c r="AJ2615" s="17" t="str" cm="1">
        <f t="array" ref="AJ2615">IFERROR(INDEX($M2615:$S2615,AF2615),"")</f>
        <v/>
      </c>
      <c r="AK2615" s="17" cm="1">
        <f t="array" ref="AK2615">IFERROR(IF(J2615="Level",INDEX($T2615:$Z2615,AC2615+1),INDEX($T2615:$Z2615,AC2615)),"")</f>
        <v>2</v>
      </c>
      <c r="AL2615" s="17" cm="1">
        <f t="array" ref="AL2615">IFERROR(IF(J2615="Level",INDEX($T2615:$Z2615,AD2615+1),INDEX($T2615:$Z2615,AD2615)),"")</f>
        <v>1</v>
      </c>
      <c r="AM2615" s="17" cm="1">
        <f t="array" ref="AM2615">IFERROR(INDEX($T2615:$Z2615,AE2615),"")</f>
        <v>4</v>
      </c>
      <c r="AN2615" s="17" t="str" cm="1">
        <f t="array" ref="AN2615">IFERROR(INDEX($T2615:$Z2615,AF2615),"")</f>
        <v/>
      </c>
    </row>
    <row r="2616" spans="1:40" ht="25.5" x14ac:dyDescent="0.2">
      <c r="A2616" s="17" t="str">
        <f t="shared" si="240"/>
        <v>BSc Politics and International Relations with Study Abroad: UFS4HPSHPS04</v>
      </c>
      <c r="B2616" s="11" t="s">
        <v>1736</v>
      </c>
      <c r="C2616" s="11" t="s">
        <v>31936</v>
      </c>
      <c r="D2616" s="11" t="s">
        <v>1737</v>
      </c>
      <c r="E2616" s="11" t="s">
        <v>214</v>
      </c>
      <c r="F2616" s="11" t="s">
        <v>76</v>
      </c>
      <c r="G2616" s="11" t="s">
        <v>32712</v>
      </c>
      <c r="H2616" s="11" t="s">
        <v>77</v>
      </c>
      <c r="I2616" s="11">
        <v>3</v>
      </c>
      <c r="J2616" s="11" t="s">
        <v>78</v>
      </c>
      <c r="K2616" s="11" t="s">
        <v>32713</v>
      </c>
      <c r="L2616" s="11">
        <v>120</v>
      </c>
      <c r="M2616" s="11">
        <v>0</v>
      </c>
      <c r="N2616" s="11">
        <v>120</v>
      </c>
      <c r="O2616" s="11">
        <v>120</v>
      </c>
      <c r="P2616" s="11">
        <v>120</v>
      </c>
      <c r="Q2616" s="11">
        <v>0</v>
      </c>
      <c r="R2616" s="11">
        <v>120</v>
      </c>
      <c r="S2616" s="11">
        <v>120</v>
      </c>
      <c r="T2616" s="11">
        <v>0</v>
      </c>
      <c r="U2616" s="11">
        <v>2</v>
      </c>
      <c r="V2616" s="11">
        <v>1</v>
      </c>
      <c r="W2616" s="11">
        <v>4</v>
      </c>
      <c r="X2616" s="11">
        <v>0</v>
      </c>
      <c r="Y2616" s="11">
        <v>2</v>
      </c>
      <c r="Z2616" s="11">
        <v>1</v>
      </c>
      <c r="AA2616" s="12" t="s">
        <v>32958</v>
      </c>
      <c r="AB2616" s="17" t="str">
        <f t="shared" si="241"/>
        <v>Programme: BSc Politics and International Relations with Study Abroad</v>
      </c>
      <c r="AC2616" s="17">
        <f t="shared" si="242"/>
        <v>2</v>
      </c>
      <c r="AD2616" s="17">
        <f t="shared" si="243"/>
        <v>3</v>
      </c>
      <c r="AE2616" s="17">
        <f t="shared" si="244"/>
        <v>4</v>
      </c>
      <c r="AF2616" s="17" t="str">
        <f t="shared" si="245"/>
        <v/>
      </c>
      <c r="AG2616" s="17" cm="1">
        <f t="array" ref="AG2616">IFERROR(IF(J2616="Level",INDEX($M2616:$S2616,AC2616+1),INDEX($M2616:$S2616,AC2616)),"")</f>
        <v>120</v>
      </c>
      <c r="AH2616" s="17" cm="1">
        <f t="array" ref="AH2616">IFERROR(IF(J2616="Level",INDEX($M2616:$S2616,AD2616+1),INDEX($M2616:$S2616,AD2616)),"")</f>
        <v>120</v>
      </c>
      <c r="AI2616" s="17" cm="1">
        <f t="array" ref="AI2616">IFERROR(INDEX($M2616:$S2616,AE2616),"")</f>
        <v>120</v>
      </c>
      <c r="AJ2616" s="17" t="str" cm="1">
        <f t="array" ref="AJ2616">IFERROR(INDEX($M2616:$S2616,AF2616),"")</f>
        <v/>
      </c>
      <c r="AK2616" s="17" cm="1">
        <f t="array" ref="AK2616">IFERROR(IF(J2616="Level",INDEX($T2616:$Z2616,AC2616+1),INDEX($T2616:$Z2616,AC2616)),"")</f>
        <v>2</v>
      </c>
      <c r="AL2616" s="17" cm="1">
        <f t="array" ref="AL2616">IFERROR(IF(J2616="Level",INDEX($T2616:$Z2616,AD2616+1),INDEX($T2616:$Z2616,AD2616)),"")</f>
        <v>1</v>
      </c>
      <c r="AM2616" s="17" cm="1">
        <f t="array" ref="AM2616">IFERROR(INDEX($T2616:$Z2616,AE2616),"")</f>
        <v>4</v>
      </c>
      <c r="AN2616" s="17" t="str" cm="1">
        <f t="array" ref="AN2616">IFERROR(INDEX($T2616:$Z2616,AF2616),"")</f>
        <v/>
      </c>
    </row>
    <row r="2617" spans="1:40" ht="25.5" x14ac:dyDescent="0.2">
      <c r="A2617" s="17" t="str">
        <f t="shared" si="240"/>
        <v>BSc Politics and International Relations with Employment Experience Abroad: UFS4HPSHPS09</v>
      </c>
      <c r="B2617" s="11" t="s">
        <v>1746</v>
      </c>
      <c r="C2617" s="11" t="s">
        <v>31936</v>
      </c>
      <c r="D2617" s="11" t="s">
        <v>1747</v>
      </c>
      <c r="E2617" s="11" t="s">
        <v>214</v>
      </c>
      <c r="F2617" s="11" t="s">
        <v>76</v>
      </c>
      <c r="G2617" s="11" t="s">
        <v>32712</v>
      </c>
      <c r="H2617" s="11" t="s">
        <v>77</v>
      </c>
      <c r="I2617" s="11">
        <v>3</v>
      </c>
      <c r="J2617" s="11" t="s">
        <v>78</v>
      </c>
      <c r="K2617" s="11" t="s">
        <v>32713</v>
      </c>
      <c r="L2617" s="11">
        <v>120</v>
      </c>
      <c r="M2617" s="11">
        <v>0</v>
      </c>
      <c r="N2617" s="11">
        <v>120</v>
      </c>
      <c r="O2617" s="11">
        <v>120</v>
      </c>
      <c r="P2617" s="11">
        <v>120</v>
      </c>
      <c r="Q2617" s="11">
        <v>0</v>
      </c>
      <c r="R2617" s="11">
        <v>120</v>
      </c>
      <c r="S2617" s="11">
        <v>120</v>
      </c>
      <c r="T2617" s="11">
        <v>0</v>
      </c>
      <c r="U2617" s="11">
        <v>2</v>
      </c>
      <c r="V2617" s="11">
        <v>1</v>
      </c>
      <c r="W2617" s="11">
        <v>4</v>
      </c>
      <c r="X2617" s="11">
        <v>0</v>
      </c>
      <c r="Y2617" s="11">
        <v>2</v>
      </c>
      <c r="Z2617" s="11">
        <v>1</v>
      </c>
      <c r="AA2617" s="12" t="s">
        <v>32958</v>
      </c>
      <c r="AB2617" s="17" t="str">
        <f t="shared" si="241"/>
        <v>Programme: BSc Politics and International Relations with Employment Experience Abroad</v>
      </c>
      <c r="AC2617" s="17">
        <f t="shared" si="242"/>
        <v>2</v>
      </c>
      <c r="AD2617" s="17">
        <f t="shared" si="243"/>
        <v>3</v>
      </c>
      <c r="AE2617" s="17">
        <f t="shared" si="244"/>
        <v>4</v>
      </c>
      <c r="AF2617" s="17" t="str">
        <f t="shared" si="245"/>
        <v/>
      </c>
      <c r="AG2617" s="17" cm="1">
        <f t="array" ref="AG2617">IFERROR(IF(J2617="Level",INDEX($M2617:$S2617,AC2617+1),INDEX($M2617:$S2617,AC2617)),"")</f>
        <v>120</v>
      </c>
      <c r="AH2617" s="17" cm="1">
        <f t="array" ref="AH2617">IFERROR(IF(J2617="Level",INDEX($M2617:$S2617,AD2617+1),INDEX($M2617:$S2617,AD2617)),"")</f>
        <v>120</v>
      </c>
      <c r="AI2617" s="17" cm="1">
        <f t="array" ref="AI2617">IFERROR(INDEX($M2617:$S2617,AE2617),"")</f>
        <v>120</v>
      </c>
      <c r="AJ2617" s="17" t="str" cm="1">
        <f t="array" ref="AJ2617">IFERROR(INDEX($M2617:$S2617,AF2617),"")</f>
        <v/>
      </c>
      <c r="AK2617" s="17" cm="1">
        <f t="array" ref="AK2617">IFERROR(IF(J2617="Level",INDEX($T2617:$Z2617,AC2617+1),INDEX($T2617:$Z2617,AC2617)),"")</f>
        <v>2</v>
      </c>
      <c r="AL2617" s="17" cm="1">
        <f t="array" ref="AL2617">IFERROR(IF(J2617="Level",INDEX($T2617:$Z2617,AD2617+1),INDEX($T2617:$Z2617,AD2617)),"")</f>
        <v>1</v>
      </c>
      <c r="AM2617" s="17" cm="1">
        <f t="array" ref="AM2617">IFERROR(INDEX($T2617:$Z2617,AE2617),"")</f>
        <v>4</v>
      </c>
      <c r="AN2617" s="17" t="str" cm="1">
        <f t="array" ref="AN2617">IFERROR(INDEX($T2617:$Z2617,AF2617),"")</f>
        <v/>
      </c>
    </row>
    <row r="2618" spans="1:40" ht="25.5" x14ac:dyDescent="0.2">
      <c r="A2618" s="17" t="str">
        <f t="shared" si="240"/>
        <v>BSc Politics and International Relations with Employment Experience: UFS4HPSHPS13</v>
      </c>
      <c r="B2618" s="11" t="s">
        <v>1754</v>
      </c>
      <c r="C2618" s="11" t="s">
        <v>31936</v>
      </c>
      <c r="D2618" s="11" t="s">
        <v>1755</v>
      </c>
      <c r="E2618" s="11" t="s">
        <v>214</v>
      </c>
      <c r="F2618" s="11" t="s">
        <v>76</v>
      </c>
      <c r="G2618" s="11" t="s">
        <v>32712</v>
      </c>
      <c r="H2618" s="11" t="s">
        <v>77</v>
      </c>
      <c r="I2618" s="11">
        <v>3</v>
      </c>
      <c r="J2618" s="11" t="s">
        <v>78</v>
      </c>
      <c r="K2618" s="11" t="s">
        <v>32713</v>
      </c>
      <c r="L2618" s="11">
        <v>120</v>
      </c>
      <c r="M2618" s="11">
        <v>0</v>
      </c>
      <c r="N2618" s="11">
        <v>120</v>
      </c>
      <c r="O2618" s="11">
        <v>120</v>
      </c>
      <c r="P2618" s="11">
        <v>120</v>
      </c>
      <c r="Q2618" s="11">
        <v>0</v>
      </c>
      <c r="R2618" s="11">
        <v>120</v>
      </c>
      <c r="S2618" s="11">
        <v>120</v>
      </c>
      <c r="T2618" s="11">
        <v>0</v>
      </c>
      <c r="U2618" s="11">
        <v>2</v>
      </c>
      <c r="V2618" s="11">
        <v>1</v>
      </c>
      <c r="W2618" s="11">
        <v>4</v>
      </c>
      <c r="X2618" s="11">
        <v>0</v>
      </c>
      <c r="Y2618" s="11">
        <v>2</v>
      </c>
      <c r="Z2618" s="11">
        <v>1</v>
      </c>
      <c r="AA2618" s="12" t="s">
        <v>32958</v>
      </c>
      <c r="AB2618" s="17" t="str">
        <f t="shared" si="241"/>
        <v>Programme: BSc Politics and International Relations with Employment Experience</v>
      </c>
      <c r="AC2618" s="17">
        <f t="shared" si="242"/>
        <v>2</v>
      </c>
      <c r="AD2618" s="17">
        <f t="shared" si="243"/>
        <v>3</v>
      </c>
      <c r="AE2618" s="17">
        <f t="shared" si="244"/>
        <v>4</v>
      </c>
      <c r="AF2618" s="17" t="str">
        <f t="shared" si="245"/>
        <v/>
      </c>
      <c r="AG2618" s="17" cm="1">
        <f t="array" ref="AG2618">IFERROR(IF(J2618="Level",INDEX($M2618:$S2618,AC2618+1),INDEX($M2618:$S2618,AC2618)),"")</f>
        <v>120</v>
      </c>
      <c r="AH2618" s="17" cm="1">
        <f t="array" ref="AH2618">IFERROR(IF(J2618="Level",INDEX($M2618:$S2618,AD2618+1),INDEX($M2618:$S2618,AD2618)),"")</f>
        <v>120</v>
      </c>
      <c r="AI2618" s="17" cm="1">
        <f t="array" ref="AI2618">IFERROR(INDEX($M2618:$S2618,AE2618),"")</f>
        <v>120</v>
      </c>
      <c r="AJ2618" s="17" t="str" cm="1">
        <f t="array" ref="AJ2618">IFERROR(INDEX($M2618:$S2618,AF2618),"")</f>
        <v/>
      </c>
      <c r="AK2618" s="17" cm="1">
        <f t="array" ref="AK2618">IFERROR(IF(J2618="Level",INDEX($T2618:$Z2618,AC2618+1),INDEX($T2618:$Z2618,AC2618)),"")</f>
        <v>2</v>
      </c>
      <c r="AL2618" s="17" cm="1">
        <f t="array" ref="AL2618">IFERROR(IF(J2618="Level",INDEX($T2618:$Z2618,AD2618+1),INDEX($T2618:$Z2618,AD2618)),"")</f>
        <v>1</v>
      </c>
      <c r="AM2618" s="17" cm="1">
        <f t="array" ref="AM2618">IFERROR(INDEX($T2618:$Z2618,AE2618),"")</f>
        <v>4</v>
      </c>
      <c r="AN2618" s="17" t="str" cm="1">
        <f t="array" ref="AN2618">IFERROR(INDEX($T2618:$Z2618,AF2618),"")</f>
        <v/>
      </c>
    </row>
    <row r="2619" spans="1:40" x14ac:dyDescent="0.2">
      <c r="A2619" s="17" t="str">
        <f t="shared" si="240"/>
        <v>BSc Social Data Science with Study Abroad: UFS4HPSHPS14</v>
      </c>
      <c r="B2619" s="11" t="s">
        <v>1756</v>
      </c>
      <c r="C2619" s="11" t="s">
        <v>31936</v>
      </c>
      <c r="D2619" s="11" t="s">
        <v>1757</v>
      </c>
      <c r="E2619" s="11" t="s">
        <v>214</v>
      </c>
      <c r="F2619" s="11" t="s">
        <v>76</v>
      </c>
      <c r="G2619" s="11" t="s">
        <v>32712</v>
      </c>
      <c r="H2619" s="11" t="s">
        <v>77</v>
      </c>
      <c r="I2619" s="11">
        <v>3</v>
      </c>
      <c r="J2619" s="11" t="s">
        <v>78</v>
      </c>
      <c r="K2619" s="11" t="s">
        <v>32713</v>
      </c>
      <c r="L2619" s="11">
        <v>120</v>
      </c>
      <c r="M2619" s="11">
        <v>0</v>
      </c>
      <c r="N2619" s="11">
        <v>120</v>
      </c>
      <c r="O2619" s="11">
        <v>120</v>
      </c>
      <c r="P2619" s="11">
        <v>120</v>
      </c>
      <c r="Q2619" s="11">
        <v>0</v>
      </c>
      <c r="R2619" s="11">
        <v>120</v>
      </c>
      <c r="S2619" s="11">
        <v>120</v>
      </c>
      <c r="T2619" s="11">
        <v>0</v>
      </c>
      <c r="U2619" s="11">
        <v>2</v>
      </c>
      <c r="V2619" s="11">
        <v>1</v>
      </c>
      <c r="W2619" s="11">
        <v>4</v>
      </c>
      <c r="X2619" s="11">
        <v>0</v>
      </c>
      <c r="Y2619" s="11">
        <v>2</v>
      </c>
      <c r="Z2619" s="11">
        <v>1</v>
      </c>
      <c r="AA2619" s="12" t="s">
        <v>32958</v>
      </c>
      <c r="AB2619" s="17" t="str">
        <f t="shared" si="241"/>
        <v>Programme: BSc Social Data Science with Study Abroad</v>
      </c>
      <c r="AC2619" s="17">
        <f t="shared" si="242"/>
        <v>2</v>
      </c>
      <c r="AD2619" s="17">
        <f t="shared" si="243"/>
        <v>3</v>
      </c>
      <c r="AE2619" s="17">
        <f t="shared" si="244"/>
        <v>4</v>
      </c>
      <c r="AF2619" s="17" t="str">
        <f t="shared" si="245"/>
        <v/>
      </c>
      <c r="AG2619" s="17" cm="1">
        <f t="array" ref="AG2619">IFERROR(IF(J2619="Level",INDEX($M2619:$S2619,AC2619+1),INDEX($M2619:$S2619,AC2619)),"")</f>
        <v>120</v>
      </c>
      <c r="AH2619" s="17" cm="1">
        <f t="array" ref="AH2619">IFERROR(IF(J2619="Level",INDEX($M2619:$S2619,AD2619+1),INDEX($M2619:$S2619,AD2619)),"")</f>
        <v>120</v>
      </c>
      <c r="AI2619" s="17" cm="1">
        <f t="array" ref="AI2619">IFERROR(INDEX($M2619:$S2619,AE2619),"")</f>
        <v>120</v>
      </c>
      <c r="AJ2619" s="17" t="str" cm="1">
        <f t="array" ref="AJ2619">IFERROR(INDEX($M2619:$S2619,AF2619),"")</f>
        <v/>
      </c>
      <c r="AK2619" s="17" cm="1">
        <f t="array" ref="AK2619">IFERROR(IF(J2619="Level",INDEX($T2619:$Z2619,AC2619+1),INDEX($T2619:$Z2619,AC2619)),"")</f>
        <v>2</v>
      </c>
      <c r="AL2619" s="17" cm="1">
        <f t="array" ref="AL2619">IFERROR(IF(J2619="Level",INDEX($T2619:$Z2619,AD2619+1),INDEX($T2619:$Z2619,AD2619)),"")</f>
        <v>1</v>
      </c>
      <c r="AM2619" s="17" cm="1">
        <f t="array" ref="AM2619">IFERROR(INDEX($T2619:$Z2619,AE2619),"")</f>
        <v>4</v>
      </c>
      <c r="AN2619" s="17" t="str" cm="1">
        <f t="array" ref="AN2619">IFERROR(INDEX($T2619:$Z2619,AF2619),"")</f>
        <v/>
      </c>
    </row>
    <row r="2620" spans="1:40" x14ac:dyDescent="0.2">
      <c r="A2620" s="17" t="str">
        <f t="shared" si="240"/>
        <v>BSc Social Data Science with Industrial Experience: UFS4HPSHPS15</v>
      </c>
      <c r="B2620" s="11" t="s">
        <v>1758</v>
      </c>
      <c r="C2620" s="11" t="s">
        <v>31936</v>
      </c>
      <c r="D2620" s="11" t="s">
        <v>1759</v>
      </c>
      <c r="E2620" s="11" t="s">
        <v>214</v>
      </c>
      <c r="F2620" s="11" t="s">
        <v>76</v>
      </c>
      <c r="G2620" s="11" t="s">
        <v>32712</v>
      </c>
      <c r="H2620" s="11" t="s">
        <v>77</v>
      </c>
      <c r="I2620" s="11">
        <v>3</v>
      </c>
      <c r="J2620" s="11" t="s">
        <v>78</v>
      </c>
      <c r="K2620" s="11" t="s">
        <v>32713</v>
      </c>
      <c r="L2620" s="11">
        <v>120</v>
      </c>
      <c r="M2620" s="11">
        <v>0</v>
      </c>
      <c r="N2620" s="11">
        <v>120</v>
      </c>
      <c r="O2620" s="11">
        <v>120</v>
      </c>
      <c r="P2620" s="11">
        <v>120</v>
      </c>
      <c r="Q2620" s="11">
        <v>0</v>
      </c>
      <c r="R2620" s="11">
        <v>120</v>
      </c>
      <c r="S2620" s="11">
        <v>120</v>
      </c>
      <c r="T2620" s="11">
        <v>0</v>
      </c>
      <c r="U2620" s="11">
        <v>2</v>
      </c>
      <c r="V2620" s="11">
        <v>1</v>
      </c>
      <c r="W2620" s="11">
        <v>4</v>
      </c>
      <c r="X2620" s="11">
        <v>0</v>
      </c>
      <c r="Y2620" s="11">
        <v>2</v>
      </c>
      <c r="Z2620" s="11">
        <v>1</v>
      </c>
      <c r="AA2620" s="12" t="s">
        <v>32958</v>
      </c>
      <c r="AB2620" s="17" t="str">
        <f t="shared" si="241"/>
        <v>Programme: BSc Social Data Science with Industrial Experience</v>
      </c>
      <c r="AC2620" s="17">
        <f t="shared" si="242"/>
        <v>2</v>
      </c>
      <c r="AD2620" s="17">
        <f t="shared" si="243"/>
        <v>3</v>
      </c>
      <c r="AE2620" s="17">
        <f t="shared" si="244"/>
        <v>4</v>
      </c>
      <c r="AF2620" s="17" t="str">
        <f t="shared" si="245"/>
        <v/>
      </c>
      <c r="AG2620" s="17" cm="1">
        <f t="array" ref="AG2620">IFERROR(IF(J2620="Level",INDEX($M2620:$S2620,AC2620+1),INDEX($M2620:$S2620,AC2620)),"")</f>
        <v>120</v>
      </c>
      <c r="AH2620" s="17" cm="1">
        <f t="array" ref="AH2620">IFERROR(IF(J2620="Level",INDEX($M2620:$S2620,AD2620+1),INDEX($M2620:$S2620,AD2620)),"")</f>
        <v>120</v>
      </c>
      <c r="AI2620" s="17" cm="1">
        <f t="array" ref="AI2620">IFERROR(INDEX($M2620:$S2620,AE2620),"")</f>
        <v>120</v>
      </c>
      <c r="AJ2620" s="17" t="str" cm="1">
        <f t="array" ref="AJ2620">IFERROR(INDEX($M2620:$S2620,AF2620),"")</f>
        <v/>
      </c>
      <c r="AK2620" s="17" cm="1">
        <f t="array" ref="AK2620">IFERROR(IF(J2620="Level",INDEX($T2620:$Z2620,AC2620+1),INDEX($T2620:$Z2620,AC2620)),"")</f>
        <v>2</v>
      </c>
      <c r="AL2620" s="17" cm="1">
        <f t="array" ref="AL2620">IFERROR(IF(J2620="Level",INDEX($T2620:$Z2620,AD2620+1),INDEX($T2620:$Z2620,AD2620)),"")</f>
        <v>1</v>
      </c>
      <c r="AM2620" s="17" cm="1">
        <f t="array" ref="AM2620">IFERROR(INDEX($T2620:$Z2620,AE2620),"")</f>
        <v>4</v>
      </c>
      <c r="AN2620" s="17" t="str" cm="1">
        <f t="array" ref="AN2620">IFERROR(INDEX($T2620:$Z2620,AF2620),"")</f>
        <v/>
      </c>
    </row>
    <row r="2621" spans="1:40" ht="25.5" x14ac:dyDescent="0.2">
      <c r="A2621" s="17" t="str">
        <f t="shared" si="240"/>
        <v>BSc Social Data Science with Employment Experience Abroad: UFS4HPSHPS23</v>
      </c>
      <c r="B2621" s="11" t="s">
        <v>33936</v>
      </c>
      <c r="C2621" s="11" t="s">
        <v>31936</v>
      </c>
      <c r="D2621" s="11" t="s">
        <v>33937</v>
      </c>
      <c r="E2621" s="11" t="s">
        <v>214</v>
      </c>
      <c r="F2621" s="11" t="s">
        <v>76</v>
      </c>
      <c r="G2621" s="11" t="s">
        <v>32712</v>
      </c>
      <c r="H2621" s="11" t="s">
        <v>77</v>
      </c>
      <c r="I2621" s="11">
        <v>3</v>
      </c>
      <c r="J2621" s="11" t="s">
        <v>78</v>
      </c>
      <c r="K2621" s="11" t="s">
        <v>32713</v>
      </c>
      <c r="L2621" s="11">
        <v>120</v>
      </c>
      <c r="M2621" s="11">
        <v>0</v>
      </c>
      <c r="N2621" s="11">
        <v>120</v>
      </c>
      <c r="O2621" s="11">
        <v>120</v>
      </c>
      <c r="P2621" s="11">
        <v>120</v>
      </c>
      <c r="Q2621" s="11">
        <v>0</v>
      </c>
      <c r="R2621" s="11">
        <v>120</v>
      </c>
      <c r="S2621" s="11">
        <v>120</v>
      </c>
      <c r="T2621" s="11">
        <v>0</v>
      </c>
      <c r="U2621" s="11">
        <v>2</v>
      </c>
      <c r="V2621" s="11">
        <v>1</v>
      </c>
      <c r="W2621" s="11">
        <v>4</v>
      </c>
      <c r="X2621" s="11">
        <v>0</v>
      </c>
      <c r="Y2621" s="11">
        <v>2</v>
      </c>
      <c r="Z2621" s="11">
        <v>1</v>
      </c>
      <c r="AA2621" s="12" t="s">
        <v>32958</v>
      </c>
      <c r="AB2621" s="17" t="str">
        <f t="shared" si="241"/>
        <v>Programme: BSc Social Data Science with Employment Experience Abroad</v>
      </c>
      <c r="AC2621" s="17">
        <f t="shared" si="242"/>
        <v>2</v>
      </c>
      <c r="AD2621" s="17">
        <f t="shared" si="243"/>
        <v>3</v>
      </c>
      <c r="AE2621" s="17">
        <f t="shared" si="244"/>
        <v>4</v>
      </c>
      <c r="AF2621" s="17" t="str">
        <f t="shared" si="245"/>
        <v/>
      </c>
      <c r="AG2621" s="17" cm="1">
        <f t="array" ref="AG2621">IFERROR(IF(J2621="Level",INDEX($M2621:$S2621,AC2621+1),INDEX($M2621:$S2621,AC2621)),"")</f>
        <v>120</v>
      </c>
      <c r="AH2621" s="17" cm="1">
        <f t="array" ref="AH2621">IFERROR(IF(J2621="Level",INDEX($M2621:$S2621,AD2621+1),INDEX($M2621:$S2621,AD2621)),"")</f>
        <v>120</v>
      </c>
      <c r="AI2621" s="17" cm="1">
        <f t="array" ref="AI2621">IFERROR(INDEX($M2621:$S2621,AE2621),"")</f>
        <v>120</v>
      </c>
      <c r="AJ2621" s="17" t="str" cm="1">
        <f t="array" ref="AJ2621">IFERROR(INDEX($M2621:$S2621,AF2621),"")</f>
        <v/>
      </c>
      <c r="AK2621" s="17" cm="1">
        <f t="array" ref="AK2621">IFERROR(IF(J2621="Level",INDEX($T2621:$Z2621,AC2621+1),INDEX($T2621:$Z2621,AC2621)),"")</f>
        <v>2</v>
      </c>
      <c r="AL2621" s="17" cm="1">
        <f t="array" ref="AL2621">IFERROR(IF(J2621="Level",INDEX($T2621:$Z2621,AD2621+1),INDEX($T2621:$Z2621,AD2621)),"")</f>
        <v>1</v>
      </c>
      <c r="AM2621" s="17" cm="1">
        <f t="array" ref="AM2621">IFERROR(INDEX($T2621:$Z2621,AE2621),"")</f>
        <v>4</v>
      </c>
      <c r="AN2621" s="17" t="str" cm="1">
        <f t="array" ref="AN2621">IFERROR(INDEX($T2621:$Z2621,AF2621),"")</f>
        <v/>
      </c>
    </row>
    <row r="2622" spans="1:40" x14ac:dyDescent="0.2">
      <c r="A2622" s="17" t="str">
        <f t="shared" si="240"/>
        <v>BA Sociology with Study Abroad: UFA4HPSHPS39</v>
      </c>
      <c r="B2622" s="11" t="s">
        <v>1449</v>
      </c>
      <c r="C2622" s="11" t="s">
        <v>31936</v>
      </c>
      <c r="D2622" s="11" t="s">
        <v>1450</v>
      </c>
      <c r="E2622" s="11" t="s">
        <v>234</v>
      </c>
      <c r="F2622" s="11" t="s">
        <v>76</v>
      </c>
      <c r="G2622" s="11" t="s">
        <v>32712</v>
      </c>
      <c r="H2622" s="11" t="s">
        <v>77</v>
      </c>
      <c r="I2622" s="11">
        <v>3</v>
      </c>
      <c r="J2622" s="11" t="s">
        <v>78</v>
      </c>
      <c r="K2622" s="11" t="s">
        <v>32713</v>
      </c>
      <c r="L2622" s="11">
        <v>120</v>
      </c>
      <c r="M2622" s="11">
        <v>0</v>
      </c>
      <c r="N2622" s="11">
        <v>120</v>
      </c>
      <c r="O2622" s="11">
        <v>120</v>
      </c>
      <c r="P2622" s="11">
        <v>120</v>
      </c>
      <c r="Q2622" s="11">
        <v>0</v>
      </c>
      <c r="R2622" s="11">
        <v>120</v>
      </c>
      <c r="S2622" s="11">
        <v>120</v>
      </c>
      <c r="T2622" s="11">
        <v>0</v>
      </c>
      <c r="U2622" s="11">
        <v>2</v>
      </c>
      <c r="V2622" s="11">
        <v>1</v>
      </c>
      <c r="W2622" s="11">
        <v>4</v>
      </c>
      <c r="X2622" s="11">
        <v>0</v>
      </c>
      <c r="Y2622" s="11">
        <v>2</v>
      </c>
      <c r="Z2622" s="11">
        <v>1</v>
      </c>
      <c r="AA2622" s="12" t="s">
        <v>32958</v>
      </c>
      <c r="AB2622" s="17" t="str">
        <f t="shared" si="241"/>
        <v>Programme: BA Sociology with Study Abroad</v>
      </c>
      <c r="AC2622" s="17">
        <f t="shared" si="242"/>
        <v>2</v>
      </c>
      <c r="AD2622" s="17">
        <f t="shared" si="243"/>
        <v>3</v>
      </c>
      <c r="AE2622" s="17">
        <f t="shared" si="244"/>
        <v>4</v>
      </c>
      <c r="AF2622" s="17" t="str">
        <f t="shared" si="245"/>
        <v/>
      </c>
      <c r="AG2622" s="17" cm="1">
        <f t="array" ref="AG2622">IFERROR(IF(J2622="Level",INDEX($M2622:$S2622,AC2622+1),INDEX($M2622:$S2622,AC2622)),"")</f>
        <v>120</v>
      </c>
      <c r="AH2622" s="17" cm="1">
        <f t="array" ref="AH2622">IFERROR(IF(J2622="Level",INDEX($M2622:$S2622,AD2622+1),INDEX($M2622:$S2622,AD2622)),"")</f>
        <v>120</v>
      </c>
      <c r="AI2622" s="17" cm="1">
        <f t="array" ref="AI2622">IFERROR(INDEX($M2622:$S2622,AE2622),"")</f>
        <v>120</v>
      </c>
      <c r="AJ2622" s="17" t="str" cm="1">
        <f t="array" ref="AJ2622">IFERROR(INDEX($M2622:$S2622,AF2622),"")</f>
        <v/>
      </c>
      <c r="AK2622" s="17" cm="1">
        <f t="array" ref="AK2622">IFERROR(IF(J2622="Level",INDEX($T2622:$Z2622,AC2622+1),INDEX($T2622:$Z2622,AC2622)),"")</f>
        <v>2</v>
      </c>
      <c r="AL2622" s="17" cm="1">
        <f t="array" ref="AL2622">IFERROR(IF(J2622="Level",INDEX($T2622:$Z2622,AD2622+1),INDEX($T2622:$Z2622,AD2622)),"")</f>
        <v>1</v>
      </c>
      <c r="AM2622" s="17" cm="1">
        <f t="array" ref="AM2622">IFERROR(INDEX($T2622:$Z2622,AE2622),"")</f>
        <v>4</v>
      </c>
      <c r="AN2622" s="17" t="str" cm="1">
        <f t="array" ref="AN2622">IFERROR(INDEX($T2622:$Z2622,AF2622),"")</f>
        <v/>
      </c>
    </row>
    <row r="2623" spans="1:40" x14ac:dyDescent="0.2">
      <c r="A2623" s="17" t="str">
        <f t="shared" si="240"/>
        <v>BA Sociology and Anthropology with Study Abroad: UFA4HPSHPS41</v>
      </c>
      <c r="B2623" s="11" t="s">
        <v>1453</v>
      </c>
      <c r="C2623" s="11" t="s">
        <v>31936</v>
      </c>
      <c r="D2623" s="11" t="s">
        <v>1454</v>
      </c>
      <c r="E2623" s="11" t="s">
        <v>234</v>
      </c>
      <c r="F2623" s="11" t="s">
        <v>76</v>
      </c>
      <c r="G2623" s="11" t="s">
        <v>32712</v>
      </c>
      <c r="H2623" s="11" t="s">
        <v>77</v>
      </c>
      <c r="I2623" s="11">
        <v>3</v>
      </c>
      <c r="J2623" s="11" t="s">
        <v>78</v>
      </c>
      <c r="K2623" s="11" t="s">
        <v>32713</v>
      </c>
      <c r="L2623" s="11">
        <v>120</v>
      </c>
      <c r="M2623" s="11">
        <v>0</v>
      </c>
      <c r="N2623" s="11">
        <v>120</v>
      </c>
      <c r="O2623" s="11">
        <v>120</v>
      </c>
      <c r="P2623" s="11">
        <v>120</v>
      </c>
      <c r="Q2623" s="11">
        <v>0</v>
      </c>
      <c r="R2623" s="11">
        <v>120</v>
      </c>
      <c r="S2623" s="11">
        <v>120</v>
      </c>
      <c r="T2623" s="11">
        <v>0</v>
      </c>
      <c r="U2623" s="11">
        <v>2</v>
      </c>
      <c r="V2623" s="11">
        <v>1</v>
      </c>
      <c r="W2623" s="11">
        <v>4</v>
      </c>
      <c r="X2623" s="11">
        <v>0</v>
      </c>
      <c r="Y2623" s="11">
        <v>2</v>
      </c>
      <c r="Z2623" s="11">
        <v>1</v>
      </c>
      <c r="AA2623" s="12" t="s">
        <v>32958</v>
      </c>
      <c r="AB2623" s="17" t="str">
        <f t="shared" si="241"/>
        <v>Programme: BA Sociology and Anthropology with Study Abroad</v>
      </c>
      <c r="AC2623" s="17">
        <f t="shared" si="242"/>
        <v>2</v>
      </c>
      <c r="AD2623" s="17">
        <f t="shared" si="243"/>
        <v>3</v>
      </c>
      <c r="AE2623" s="17">
        <f t="shared" si="244"/>
        <v>4</v>
      </c>
      <c r="AF2623" s="17" t="str">
        <f t="shared" si="245"/>
        <v/>
      </c>
      <c r="AG2623" s="17" cm="1">
        <f t="array" ref="AG2623">IFERROR(IF(J2623="Level",INDEX($M2623:$S2623,AC2623+1),INDEX($M2623:$S2623,AC2623)),"")</f>
        <v>120</v>
      </c>
      <c r="AH2623" s="17" cm="1">
        <f t="array" ref="AH2623">IFERROR(IF(J2623="Level",INDEX($M2623:$S2623,AD2623+1),INDEX($M2623:$S2623,AD2623)),"")</f>
        <v>120</v>
      </c>
      <c r="AI2623" s="17" cm="1">
        <f t="array" ref="AI2623">IFERROR(INDEX($M2623:$S2623,AE2623),"")</f>
        <v>120</v>
      </c>
      <c r="AJ2623" s="17" t="str" cm="1">
        <f t="array" ref="AJ2623">IFERROR(INDEX($M2623:$S2623,AF2623),"")</f>
        <v/>
      </c>
      <c r="AK2623" s="17" cm="1">
        <f t="array" ref="AK2623">IFERROR(IF(J2623="Level",INDEX($T2623:$Z2623,AC2623+1),INDEX($T2623:$Z2623,AC2623)),"")</f>
        <v>2</v>
      </c>
      <c r="AL2623" s="17" cm="1">
        <f t="array" ref="AL2623">IFERROR(IF(J2623="Level",INDEX($T2623:$Z2623,AD2623+1),INDEX($T2623:$Z2623,AD2623)),"")</f>
        <v>1</v>
      </c>
      <c r="AM2623" s="17" cm="1">
        <f t="array" ref="AM2623">IFERROR(INDEX($T2623:$Z2623,AE2623),"")</f>
        <v>4</v>
      </c>
      <c r="AN2623" s="17" t="str" cm="1">
        <f t="array" ref="AN2623">IFERROR(INDEX($T2623:$Z2623,AF2623),"")</f>
        <v/>
      </c>
    </row>
    <row r="2624" spans="1:40" x14ac:dyDescent="0.2">
      <c r="A2624" s="17" t="str">
        <f t="shared" si="240"/>
        <v>BA Sociology and Criminology with Study Abroad: UFA4HPSHPS65</v>
      </c>
      <c r="B2624" s="11" t="s">
        <v>1488</v>
      </c>
      <c r="C2624" s="11" t="s">
        <v>31936</v>
      </c>
      <c r="D2624" s="11" t="s">
        <v>1489</v>
      </c>
      <c r="E2624" s="11" t="s">
        <v>234</v>
      </c>
      <c r="F2624" s="11" t="s">
        <v>76</v>
      </c>
      <c r="G2624" s="11" t="s">
        <v>32712</v>
      </c>
      <c r="H2624" s="11" t="s">
        <v>77</v>
      </c>
      <c r="I2624" s="11">
        <v>3</v>
      </c>
      <c r="J2624" s="11" t="s">
        <v>78</v>
      </c>
      <c r="K2624" s="11" t="s">
        <v>32713</v>
      </c>
      <c r="L2624" s="11">
        <v>120</v>
      </c>
      <c r="M2624" s="11">
        <v>0</v>
      </c>
      <c r="N2624" s="11">
        <v>120</v>
      </c>
      <c r="O2624" s="11">
        <v>120</v>
      </c>
      <c r="P2624" s="11">
        <v>120</v>
      </c>
      <c r="Q2624" s="11">
        <v>0</v>
      </c>
      <c r="R2624" s="11">
        <v>120</v>
      </c>
      <c r="S2624" s="11">
        <v>120</v>
      </c>
      <c r="T2624" s="11">
        <v>0</v>
      </c>
      <c r="U2624" s="11">
        <v>2</v>
      </c>
      <c r="V2624" s="11">
        <v>1</v>
      </c>
      <c r="W2624" s="11">
        <v>4</v>
      </c>
      <c r="X2624" s="11">
        <v>0</v>
      </c>
      <c r="Y2624" s="11">
        <v>2</v>
      </c>
      <c r="Z2624" s="11">
        <v>1</v>
      </c>
      <c r="AA2624" s="12" t="s">
        <v>32958</v>
      </c>
      <c r="AB2624" s="17" t="str">
        <f t="shared" si="241"/>
        <v>Programme: BA Sociology and Criminology with Study Abroad</v>
      </c>
      <c r="AC2624" s="17">
        <f t="shared" si="242"/>
        <v>2</v>
      </c>
      <c r="AD2624" s="17">
        <f t="shared" si="243"/>
        <v>3</v>
      </c>
      <c r="AE2624" s="17">
        <f t="shared" si="244"/>
        <v>4</v>
      </c>
      <c r="AF2624" s="17" t="str">
        <f t="shared" si="245"/>
        <v/>
      </c>
      <c r="AG2624" s="17" cm="1">
        <f t="array" ref="AG2624">IFERROR(IF(J2624="Level",INDEX($M2624:$S2624,AC2624+1),INDEX($M2624:$S2624,AC2624)),"")</f>
        <v>120</v>
      </c>
      <c r="AH2624" s="17" cm="1">
        <f t="array" ref="AH2624">IFERROR(IF(J2624="Level",INDEX($M2624:$S2624,AD2624+1),INDEX($M2624:$S2624,AD2624)),"")</f>
        <v>120</v>
      </c>
      <c r="AI2624" s="17" cm="1">
        <f t="array" ref="AI2624">IFERROR(INDEX($M2624:$S2624,AE2624),"")</f>
        <v>120</v>
      </c>
      <c r="AJ2624" s="17" t="str" cm="1">
        <f t="array" ref="AJ2624">IFERROR(INDEX($M2624:$S2624,AF2624),"")</f>
        <v/>
      </c>
      <c r="AK2624" s="17" cm="1">
        <f t="array" ref="AK2624">IFERROR(IF(J2624="Level",INDEX($T2624:$Z2624,AC2624+1),INDEX($T2624:$Z2624,AC2624)),"")</f>
        <v>2</v>
      </c>
      <c r="AL2624" s="17" cm="1">
        <f t="array" ref="AL2624">IFERROR(IF(J2624="Level",INDEX($T2624:$Z2624,AD2624+1),INDEX($T2624:$Z2624,AD2624)),"")</f>
        <v>1</v>
      </c>
      <c r="AM2624" s="17" cm="1">
        <f t="array" ref="AM2624">IFERROR(INDEX($T2624:$Z2624,AE2624),"")</f>
        <v>4</v>
      </c>
      <c r="AN2624" s="17" t="str" cm="1">
        <f t="array" ref="AN2624">IFERROR(INDEX($T2624:$Z2624,AF2624),"")</f>
        <v/>
      </c>
    </row>
    <row r="2625" spans="1:40" ht="25.5" x14ac:dyDescent="0.2">
      <c r="A2625" s="17" t="str">
        <f t="shared" si="240"/>
        <v>BA Sociology and Criminology with Employment Experience Abroad: UFA4HPSHPS66</v>
      </c>
      <c r="B2625" s="11" t="s">
        <v>1490</v>
      </c>
      <c r="C2625" s="11" t="s">
        <v>31936</v>
      </c>
      <c r="D2625" s="11" t="s">
        <v>1491</v>
      </c>
      <c r="E2625" s="11" t="s">
        <v>234</v>
      </c>
      <c r="F2625" s="11" t="s">
        <v>76</v>
      </c>
      <c r="G2625" s="11" t="s">
        <v>32712</v>
      </c>
      <c r="H2625" s="11" t="s">
        <v>77</v>
      </c>
      <c r="I2625" s="11">
        <v>3</v>
      </c>
      <c r="J2625" s="11" t="s">
        <v>78</v>
      </c>
      <c r="K2625" s="11" t="s">
        <v>32713</v>
      </c>
      <c r="L2625" s="11">
        <v>120</v>
      </c>
      <c r="M2625" s="11">
        <v>0</v>
      </c>
      <c r="N2625" s="11">
        <v>120</v>
      </c>
      <c r="O2625" s="11">
        <v>120</v>
      </c>
      <c r="P2625" s="11">
        <v>120</v>
      </c>
      <c r="Q2625" s="11">
        <v>0</v>
      </c>
      <c r="R2625" s="11">
        <v>120</v>
      </c>
      <c r="S2625" s="11">
        <v>120</v>
      </c>
      <c r="T2625" s="11">
        <v>0</v>
      </c>
      <c r="U2625" s="11">
        <v>2</v>
      </c>
      <c r="V2625" s="11">
        <v>1</v>
      </c>
      <c r="W2625" s="11">
        <v>4</v>
      </c>
      <c r="X2625" s="11">
        <v>0</v>
      </c>
      <c r="Y2625" s="11">
        <v>2</v>
      </c>
      <c r="Z2625" s="11">
        <v>1</v>
      </c>
      <c r="AA2625" s="12" t="s">
        <v>32958</v>
      </c>
      <c r="AB2625" s="17" t="str">
        <f t="shared" si="241"/>
        <v>Programme: BA Sociology and Criminology with Employment Experience Abroad</v>
      </c>
      <c r="AC2625" s="17">
        <f t="shared" si="242"/>
        <v>2</v>
      </c>
      <c r="AD2625" s="17">
        <f t="shared" si="243"/>
        <v>3</v>
      </c>
      <c r="AE2625" s="17">
        <f t="shared" si="244"/>
        <v>4</v>
      </c>
      <c r="AF2625" s="17" t="str">
        <f t="shared" si="245"/>
        <v/>
      </c>
      <c r="AG2625" s="17" cm="1">
        <f t="array" ref="AG2625">IFERROR(IF(J2625="Level",INDEX($M2625:$S2625,AC2625+1),INDEX($M2625:$S2625,AC2625)),"")</f>
        <v>120</v>
      </c>
      <c r="AH2625" s="17" cm="1">
        <f t="array" ref="AH2625">IFERROR(IF(J2625="Level",INDEX($M2625:$S2625,AD2625+1),INDEX($M2625:$S2625,AD2625)),"")</f>
        <v>120</v>
      </c>
      <c r="AI2625" s="17" cm="1">
        <f t="array" ref="AI2625">IFERROR(INDEX($M2625:$S2625,AE2625),"")</f>
        <v>120</v>
      </c>
      <c r="AJ2625" s="17" t="str" cm="1">
        <f t="array" ref="AJ2625">IFERROR(INDEX($M2625:$S2625,AF2625),"")</f>
        <v/>
      </c>
      <c r="AK2625" s="17" cm="1">
        <f t="array" ref="AK2625">IFERROR(IF(J2625="Level",INDEX($T2625:$Z2625,AC2625+1),INDEX($T2625:$Z2625,AC2625)),"")</f>
        <v>2</v>
      </c>
      <c r="AL2625" s="17" cm="1">
        <f t="array" ref="AL2625">IFERROR(IF(J2625="Level",INDEX($T2625:$Z2625,AD2625+1),INDEX($T2625:$Z2625,AD2625)),"")</f>
        <v>1</v>
      </c>
      <c r="AM2625" s="17" cm="1">
        <f t="array" ref="AM2625">IFERROR(INDEX($T2625:$Z2625,AE2625),"")</f>
        <v>4</v>
      </c>
      <c r="AN2625" s="17" t="str" cm="1">
        <f t="array" ref="AN2625">IFERROR(INDEX($T2625:$Z2625,AF2625),"")</f>
        <v/>
      </c>
    </row>
    <row r="2626" spans="1:40" x14ac:dyDescent="0.2">
      <c r="A2626" s="17" t="str">
        <f t="shared" ref="A2626:A2689" si="246">D2626&amp;": "&amp;B2626</f>
        <v>BA Sociology with Employment Experience Abroad: UFA4HPSHPS68</v>
      </c>
      <c r="B2626" s="11" t="s">
        <v>1494</v>
      </c>
      <c r="C2626" s="11" t="s">
        <v>31936</v>
      </c>
      <c r="D2626" s="11" t="s">
        <v>1495</v>
      </c>
      <c r="E2626" s="11" t="s">
        <v>234</v>
      </c>
      <c r="F2626" s="11" t="s">
        <v>76</v>
      </c>
      <c r="G2626" s="11" t="s">
        <v>32712</v>
      </c>
      <c r="H2626" s="11" t="s">
        <v>77</v>
      </c>
      <c r="I2626" s="11">
        <v>3</v>
      </c>
      <c r="J2626" s="11" t="s">
        <v>78</v>
      </c>
      <c r="K2626" s="11" t="s">
        <v>32713</v>
      </c>
      <c r="L2626" s="11">
        <v>120</v>
      </c>
      <c r="M2626" s="11">
        <v>0</v>
      </c>
      <c r="N2626" s="11">
        <v>120</v>
      </c>
      <c r="O2626" s="11">
        <v>120</v>
      </c>
      <c r="P2626" s="11">
        <v>120</v>
      </c>
      <c r="Q2626" s="11">
        <v>0</v>
      </c>
      <c r="R2626" s="11">
        <v>120</v>
      </c>
      <c r="S2626" s="11">
        <v>120</v>
      </c>
      <c r="T2626" s="11">
        <v>0</v>
      </c>
      <c r="U2626" s="11">
        <v>2</v>
      </c>
      <c r="V2626" s="11">
        <v>1</v>
      </c>
      <c r="W2626" s="11">
        <v>4</v>
      </c>
      <c r="X2626" s="11">
        <v>0</v>
      </c>
      <c r="Y2626" s="11">
        <v>2</v>
      </c>
      <c r="Z2626" s="11">
        <v>1</v>
      </c>
      <c r="AA2626" s="12" t="s">
        <v>32958</v>
      </c>
      <c r="AB2626" s="17" t="str">
        <f t="shared" ref="AB2626:AB2689" si="247">IF(H2626="Yes","Programme: "&amp;D2626,"Programme is not compatible with this tool")</f>
        <v>Programme: BA Sociology with Employment Experience Abroad</v>
      </c>
      <c r="AC2626" s="17">
        <f t="shared" ref="AC2626:AC2689" si="248">IF(J2626="Stage",IF(M2626&lt;&gt;0,1,IF(N2626&lt;&gt;0,2,IF(O2626&lt;&gt;0,3,IF(P2626&lt;&gt;0,4,IF(Q2626&lt;&gt;0,5,""))))),IF(J2626="","",IF(R2626&lt;&gt;0,5,IF(S2626&lt;&gt;0,6,""))))</f>
        <v>2</v>
      </c>
      <c r="AD2626" s="17">
        <f t="shared" ref="AD2626:AD2689" si="249">IF(J2626="Stage",IF(AND(N2626&lt;&gt;0,AC2626&lt;2),2,IF(AND(O2626&lt;&gt;0,AC2626&lt;3),3,IF(AND(P2626&lt;&gt;0,AC2626&lt;4),4,IF(AND(Q2626&lt;&gt;0,AC2626&lt;5),5,"")))),IF(J2626="","",IF(AC2626&lt;&gt;0,6)))</f>
        <v>3</v>
      </c>
      <c r="AE2626" s="17">
        <f t="shared" ref="AE2626:AE2689" si="250">IF(AND(O2626&lt;&gt;0,AD2626&lt;3),3,IF(AND(P2626&lt;&gt;0,AD2626&lt;4),4,IF(AND(Q2626&lt;&gt;0,AD2626&lt;5),5,"")))</f>
        <v>4</v>
      </c>
      <c r="AF2626" s="17" t="str">
        <f t="shared" ref="AF2626:AF2689" si="251">IF(AND(P2626&lt;&gt;0,AE2626&lt;4),4,IF(AND(Q2626&lt;&gt;0,AE2626&lt;5),5,""))</f>
        <v/>
      </c>
      <c r="AG2626" s="17" cm="1">
        <f t="array" ref="AG2626">IFERROR(IF(J2626="Level",INDEX($M2626:$S2626,AC2626+1),INDEX($M2626:$S2626,AC2626)),"")</f>
        <v>120</v>
      </c>
      <c r="AH2626" s="17" cm="1">
        <f t="array" ref="AH2626">IFERROR(IF(J2626="Level",INDEX($M2626:$S2626,AD2626+1),INDEX($M2626:$S2626,AD2626)),"")</f>
        <v>120</v>
      </c>
      <c r="AI2626" s="17" cm="1">
        <f t="array" ref="AI2626">IFERROR(INDEX($M2626:$S2626,AE2626),"")</f>
        <v>120</v>
      </c>
      <c r="AJ2626" s="17" t="str" cm="1">
        <f t="array" ref="AJ2626">IFERROR(INDEX($M2626:$S2626,AF2626),"")</f>
        <v/>
      </c>
      <c r="AK2626" s="17" cm="1">
        <f t="array" ref="AK2626">IFERROR(IF(J2626="Level",INDEX($T2626:$Z2626,AC2626+1),INDEX($T2626:$Z2626,AC2626)),"")</f>
        <v>2</v>
      </c>
      <c r="AL2626" s="17" cm="1">
        <f t="array" ref="AL2626">IFERROR(IF(J2626="Level",INDEX($T2626:$Z2626,AD2626+1),INDEX($T2626:$Z2626,AD2626)),"")</f>
        <v>1</v>
      </c>
      <c r="AM2626" s="17" cm="1">
        <f t="array" ref="AM2626">IFERROR(INDEX($T2626:$Z2626,AE2626),"")</f>
        <v>4</v>
      </c>
      <c r="AN2626" s="17" t="str" cm="1">
        <f t="array" ref="AN2626">IFERROR(INDEX($T2626:$Z2626,AF2626),"")</f>
        <v/>
      </c>
    </row>
    <row r="2627" spans="1:40" x14ac:dyDescent="0.2">
      <c r="A2627" s="17" t="str">
        <f t="shared" si="246"/>
        <v>BA Sociology with Employment Experience: UFA4HPSHPS75</v>
      </c>
      <c r="B2627" s="11" t="s">
        <v>1508</v>
      </c>
      <c r="C2627" s="11" t="s">
        <v>31936</v>
      </c>
      <c r="D2627" s="11" t="s">
        <v>1509</v>
      </c>
      <c r="E2627" s="11" t="s">
        <v>234</v>
      </c>
      <c r="F2627" s="11" t="s">
        <v>76</v>
      </c>
      <c r="G2627" s="11" t="s">
        <v>32712</v>
      </c>
      <c r="H2627" s="11" t="s">
        <v>77</v>
      </c>
      <c r="I2627" s="11">
        <v>3</v>
      </c>
      <c r="J2627" s="11" t="s">
        <v>78</v>
      </c>
      <c r="K2627" s="11" t="s">
        <v>32713</v>
      </c>
      <c r="L2627" s="11">
        <v>120</v>
      </c>
      <c r="M2627" s="11">
        <v>0</v>
      </c>
      <c r="N2627" s="11">
        <v>120</v>
      </c>
      <c r="O2627" s="11">
        <v>120</v>
      </c>
      <c r="P2627" s="11">
        <v>120</v>
      </c>
      <c r="Q2627" s="11">
        <v>0</v>
      </c>
      <c r="R2627" s="11">
        <v>120</v>
      </c>
      <c r="S2627" s="11">
        <v>120</v>
      </c>
      <c r="T2627" s="11">
        <v>0</v>
      </c>
      <c r="U2627" s="11">
        <v>2</v>
      </c>
      <c r="V2627" s="11">
        <v>1</v>
      </c>
      <c r="W2627" s="11">
        <v>4</v>
      </c>
      <c r="X2627" s="11">
        <v>0</v>
      </c>
      <c r="Y2627" s="11">
        <v>2</v>
      </c>
      <c r="Z2627" s="11">
        <v>1</v>
      </c>
      <c r="AA2627" s="12" t="s">
        <v>32958</v>
      </c>
      <c r="AB2627" s="17" t="str">
        <f t="shared" si="247"/>
        <v>Programme: BA Sociology with Employment Experience</v>
      </c>
      <c r="AC2627" s="17">
        <f t="shared" si="248"/>
        <v>2</v>
      </c>
      <c r="AD2627" s="17">
        <f t="shared" si="249"/>
        <v>3</v>
      </c>
      <c r="AE2627" s="17">
        <f t="shared" si="250"/>
        <v>4</v>
      </c>
      <c r="AF2627" s="17" t="str">
        <f t="shared" si="251"/>
        <v/>
      </c>
      <c r="AG2627" s="17" cm="1">
        <f t="array" ref="AG2627">IFERROR(IF(J2627="Level",INDEX($M2627:$S2627,AC2627+1),INDEX($M2627:$S2627,AC2627)),"")</f>
        <v>120</v>
      </c>
      <c r="AH2627" s="17" cm="1">
        <f t="array" ref="AH2627">IFERROR(IF(J2627="Level",INDEX($M2627:$S2627,AD2627+1),INDEX($M2627:$S2627,AD2627)),"")</f>
        <v>120</v>
      </c>
      <c r="AI2627" s="17" cm="1">
        <f t="array" ref="AI2627">IFERROR(INDEX($M2627:$S2627,AE2627),"")</f>
        <v>120</v>
      </c>
      <c r="AJ2627" s="17" t="str" cm="1">
        <f t="array" ref="AJ2627">IFERROR(INDEX($M2627:$S2627,AF2627),"")</f>
        <v/>
      </c>
      <c r="AK2627" s="17" cm="1">
        <f t="array" ref="AK2627">IFERROR(IF(J2627="Level",INDEX($T2627:$Z2627,AC2627+1),INDEX($T2627:$Z2627,AC2627)),"")</f>
        <v>2</v>
      </c>
      <c r="AL2627" s="17" cm="1">
        <f t="array" ref="AL2627">IFERROR(IF(J2627="Level",INDEX($T2627:$Z2627,AD2627+1),INDEX($T2627:$Z2627,AD2627)),"")</f>
        <v>1</v>
      </c>
      <c r="AM2627" s="17" cm="1">
        <f t="array" ref="AM2627">IFERROR(INDEX($T2627:$Z2627,AE2627),"")</f>
        <v>4</v>
      </c>
      <c r="AN2627" s="17" t="str" cm="1">
        <f t="array" ref="AN2627">IFERROR(INDEX($T2627:$Z2627,AF2627),"")</f>
        <v/>
      </c>
    </row>
    <row r="2628" spans="1:40" ht="25.5" x14ac:dyDescent="0.2">
      <c r="A2628" s="17" t="str">
        <f t="shared" si="246"/>
        <v>BA Sociology and Criminology with Employment Experience: UFA4HPSHPS76</v>
      </c>
      <c r="B2628" s="11" t="s">
        <v>1510</v>
      </c>
      <c r="C2628" s="11" t="s">
        <v>31936</v>
      </c>
      <c r="D2628" s="11" t="s">
        <v>1511</v>
      </c>
      <c r="E2628" s="11" t="s">
        <v>234</v>
      </c>
      <c r="F2628" s="11" t="s">
        <v>76</v>
      </c>
      <c r="G2628" s="11" t="s">
        <v>32712</v>
      </c>
      <c r="H2628" s="11" t="s">
        <v>77</v>
      </c>
      <c r="I2628" s="11">
        <v>3</v>
      </c>
      <c r="J2628" s="11" t="s">
        <v>78</v>
      </c>
      <c r="K2628" s="11" t="s">
        <v>32713</v>
      </c>
      <c r="L2628" s="11">
        <v>120</v>
      </c>
      <c r="M2628" s="11">
        <v>0</v>
      </c>
      <c r="N2628" s="11">
        <v>120</v>
      </c>
      <c r="O2628" s="11">
        <v>120</v>
      </c>
      <c r="P2628" s="11">
        <v>120</v>
      </c>
      <c r="Q2628" s="11">
        <v>0</v>
      </c>
      <c r="R2628" s="11">
        <v>120</v>
      </c>
      <c r="S2628" s="11">
        <v>120</v>
      </c>
      <c r="T2628" s="11">
        <v>0</v>
      </c>
      <c r="U2628" s="11">
        <v>2</v>
      </c>
      <c r="V2628" s="11">
        <v>1</v>
      </c>
      <c r="W2628" s="11">
        <v>4</v>
      </c>
      <c r="X2628" s="11">
        <v>0</v>
      </c>
      <c r="Y2628" s="11">
        <v>2</v>
      </c>
      <c r="Z2628" s="11">
        <v>1</v>
      </c>
      <c r="AA2628" s="12" t="s">
        <v>32958</v>
      </c>
      <c r="AB2628" s="17" t="str">
        <f t="shared" si="247"/>
        <v>Programme: BA Sociology and Criminology with Employment Experience</v>
      </c>
      <c r="AC2628" s="17">
        <f t="shared" si="248"/>
        <v>2</v>
      </c>
      <c r="AD2628" s="17">
        <f t="shared" si="249"/>
        <v>3</v>
      </c>
      <c r="AE2628" s="17">
        <f t="shared" si="250"/>
        <v>4</v>
      </c>
      <c r="AF2628" s="17" t="str">
        <f t="shared" si="251"/>
        <v/>
      </c>
      <c r="AG2628" s="17" cm="1">
        <f t="array" ref="AG2628">IFERROR(IF(J2628="Level",INDEX($M2628:$S2628,AC2628+1),INDEX($M2628:$S2628,AC2628)),"")</f>
        <v>120</v>
      </c>
      <c r="AH2628" s="17" cm="1">
        <f t="array" ref="AH2628">IFERROR(IF(J2628="Level",INDEX($M2628:$S2628,AD2628+1),INDEX($M2628:$S2628,AD2628)),"")</f>
        <v>120</v>
      </c>
      <c r="AI2628" s="17" cm="1">
        <f t="array" ref="AI2628">IFERROR(INDEX($M2628:$S2628,AE2628),"")</f>
        <v>120</v>
      </c>
      <c r="AJ2628" s="17" t="str" cm="1">
        <f t="array" ref="AJ2628">IFERROR(INDEX($M2628:$S2628,AF2628),"")</f>
        <v/>
      </c>
      <c r="AK2628" s="17" cm="1">
        <f t="array" ref="AK2628">IFERROR(IF(J2628="Level",INDEX($T2628:$Z2628,AC2628+1),INDEX($T2628:$Z2628,AC2628)),"")</f>
        <v>2</v>
      </c>
      <c r="AL2628" s="17" cm="1">
        <f t="array" ref="AL2628">IFERROR(IF(J2628="Level",INDEX($T2628:$Z2628,AD2628+1),INDEX($T2628:$Z2628,AD2628)),"")</f>
        <v>1</v>
      </c>
      <c r="AM2628" s="17" cm="1">
        <f t="array" ref="AM2628">IFERROR(INDEX($T2628:$Z2628,AE2628),"")</f>
        <v>4</v>
      </c>
      <c r="AN2628" s="17" t="str" cm="1">
        <f t="array" ref="AN2628">IFERROR(INDEX($T2628:$Z2628,AF2628),"")</f>
        <v/>
      </c>
    </row>
    <row r="2629" spans="1:40" ht="25.5" x14ac:dyDescent="0.2">
      <c r="A2629" s="17" t="str">
        <f t="shared" si="246"/>
        <v>BA Sociology and Anthropology with Employment Experience: UFA4HPSHPS94</v>
      </c>
      <c r="B2629" s="11" t="s">
        <v>33938</v>
      </c>
      <c r="C2629" s="11" t="s">
        <v>31936</v>
      </c>
      <c r="D2629" s="11" t="s">
        <v>33939</v>
      </c>
      <c r="E2629" s="11" t="s">
        <v>234</v>
      </c>
      <c r="F2629" s="11" t="s">
        <v>76</v>
      </c>
      <c r="G2629" s="11" t="s">
        <v>32712</v>
      </c>
      <c r="H2629" s="11" t="s">
        <v>77</v>
      </c>
      <c r="I2629" s="11">
        <v>3</v>
      </c>
      <c r="J2629" s="11" t="s">
        <v>78</v>
      </c>
      <c r="K2629" s="11" t="s">
        <v>32713</v>
      </c>
      <c r="L2629" s="11">
        <v>120</v>
      </c>
      <c r="M2629" s="11">
        <v>0</v>
      </c>
      <c r="N2629" s="11">
        <v>120</v>
      </c>
      <c r="O2629" s="11">
        <v>120</v>
      </c>
      <c r="P2629" s="11">
        <v>120</v>
      </c>
      <c r="Q2629" s="11">
        <v>0</v>
      </c>
      <c r="R2629" s="11">
        <v>120</v>
      </c>
      <c r="S2629" s="11">
        <v>120</v>
      </c>
      <c r="T2629" s="11">
        <v>0</v>
      </c>
      <c r="U2629" s="11">
        <v>2</v>
      </c>
      <c r="V2629" s="11">
        <v>1</v>
      </c>
      <c r="W2629" s="11">
        <v>4</v>
      </c>
      <c r="X2629" s="11">
        <v>0</v>
      </c>
      <c r="Y2629" s="11">
        <v>2</v>
      </c>
      <c r="Z2629" s="11">
        <v>1</v>
      </c>
      <c r="AA2629" s="12" t="s">
        <v>32958</v>
      </c>
      <c r="AB2629" s="17" t="str">
        <f t="shared" si="247"/>
        <v>Programme: BA Sociology and Anthropology with Employment Experience</v>
      </c>
      <c r="AC2629" s="17">
        <f t="shared" si="248"/>
        <v>2</v>
      </c>
      <c r="AD2629" s="17">
        <f t="shared" si="249"/>
        <v>3</v>
      </c>
      <c r="AE2629" s="17">
        <f t="shared" si="250"/>
        <v>4</v>
      </c>
      <c r="AF2629" s="17" t="str">
        <f t="shared" si="251"/>
        <v/>
      </c>
      <c r="AG2629" s="17" cm="1">
        <f t="array" ref="AG2629">IFERROR(IF(J2629="Level",INDEX($M2629:$S2629,AC2629+1),INDEX($M2629:$S2629,AC2629)),"")</f>
        <v>120</v>
      </c>
      <c r="AH2629" s="17" cm="1">
        <f t="array" ref="AH2629">IFERROR(IF(J2629="Level",INDEX($M2629:$S2629,AD2629+1),INDEX($M2629:$S2629,AD2629)),"")</f>
        <v>120</v>
      </c>
      <c r="AI2629" s="17" cm="1">
        <f t="array" ref="AI2629">IFERROR(INDEX($M2629:$S2629,AE2629),"")</f>
        <v>120</v>
      </c>
      <c r="AJ2629" s="17" t="str" cm="1">
        <f t="array" ref="AJ2629">IFERROR(INDEX($M2629:$S2629,AF2629),"")</f>
        <v/>
      </c>
      <c r="AK2629" s="17" cm="1">
        <f t="array" ref="AK2629">IFERROR(IF(J2629="Level",INDEX($T2629:$Z2629,AC2629+1),INDEX($T2629:$Z2629,AC2629)),"")</f>
        <v>2</v>
      </c>
      <c r="AL2629" s="17" cm="1">
        <f t="array" ref="AL2629">IFERROR(IF(J2629="Level",INDEX($T2629:$Z2629,AD2629+1),INDEX($T2629:$Z2629,AD2629)),"")</f>
        <v>1</v>
      </c>
      <c r="AM2629" s="17" cm="1">
        <f t="array" ref="AM2629">IFERROR(INDEX($T2629:$Z2629,AE2629),"")</f>
        <v>4</v>
      </c>
      <c r="AN2629" s="17" t="str" cm="1">
        <f t="array" ref="AN2629">IFERROR(INDEX($T2629:$Z2629,AF2629),"")</f>
        <v/>
      </c>
    </row>
    <row r="2630" spans="1:40" ht="25.5" x14ac:dyDescent="0.2">
      <c r="A2630" s="17" t="str">
        <f t="shared" si="246"/>
        <v>BA Sociology and Anthropology with Employment Experience Abroad: UFA4HPSHPS95</v>
      </c>
      <c r="B2630" s="11" t="s">
        <v>33940</v>
      </c>
      <c r="C2630" s="11" t="s">
        <v>31936</v>
      </c>
      <c r="D2630" s="11" t="s">
        <v>33941</v>
      </c>
      <c r="E2630" s="11" t="s">
        <v>234</v>
      </c>
      <c r="F2630" s="11" t="s">
        <v>76</v>
      </c>
      <c r="G2630" s="11" t="s">
        <v>32712</v>
      </c>
      <c r="H2630" s="11" t="s">
        <v>77</v>
      </c>
      <c r="I2630" s="11">
        <v>3</v>
      </c>
      <c r="J2630" s="11" t="s">
        <v>78</v>
      </c>
      <c r="K2630" s="11" t="s">
        <v>32713</v>
      </c>
      <c r="L2630" s="11">
        <v>120</v>
      </c>
      <c r="M2630" s="11">
        <v>0</v>
      </c>
      <c r="N2630" s="11">
        <v>120</v>
      </c>
      <c r="O2630" s="11">
        <v>120</v>
      </c>
      <c r="P2630" s="11">
        <v>120</v>
      </c>
      <c r="Q2630" s="11">
        <v>0</v>
      </c>
      <c r="R2630" s="11">
        <v>120</v>
      </c>
      <c r="S2630" s="11">
        <v>120</v>
      </c>
      <c r="T2630" s="11">
        <v>0</v>
      </c>
      <c r="U2630" s="11">
        <v>2</v>
      </c>
      <c r="V2630" s="11">
        <v>1</v>
      </c>
      <c r="W2630" s="11">
        <v>4</v>
      </c>
      <c r="X2630" s="11">
        <v>0</v>
      </c>
      <c r="Y2630" s="11">
        <v>2</v>
      </c>
      <c r="Z2630" s="11">
        <v>1</v>
      </c>
      <c r="AA2630" s="12" t="s">
        <v>32958</v>
      </c>
      <c r="AB2630" s="17" t="str">
        <f t="shared" si="247"/>
        <v>Programme: BA Sociology and Anthropology with Employment Experience Abroad</v>
      </c>
      <c r="AC2630" s="17">
        <f t="shared" si="248"/>
        <v>2</v>
      </c>
      <c r="AD2630" s="17">
        <f t="shared" si="249"/>
        <v>3</v>
      </c>
      <c r="AE2630" s="17">
        <f t="shared" si="250"/>
        <v>4</v>
      </c>
      <c r="AF2630" s="17" t="str">
        <f t="shared" si="251"/>
        <v/>
      </c>
      <c r="AG2630" s="17" cm="1">
        <f t="array" ref="AG2630">IFERROR(IF(J2630="Level",INDEX($M2630:$S2630,AC2630+1),INDEX($M2630:$S2630,AC2630)),"")</f>
        <v>120</v>
      </c>
      <c r="AH2630" s="17" cm="1">
        <f t="array" ref="AH2630">IFERROR(IF(J2630="Level",INDEX($M2630:$S2630,AD2630+1),INDEX($M2630:$S2630,AD2630)),"")</f>
        <v>120</v>
      </c>
      <c r="AI2630" s="17" cm="1">
        <f t="array" ref="AI2630">IFERROR(INDEX($M2630:$S2630,AE2630),"")</f>
        <v>120</v>
      </c>
      <c r="AJ2630" s="17" t="str" cm="1">
        <f t="array" ref="AJ2630">IFERROR(INDEX($M2630:$S2630,AF2630),"")</f>
        <v/>
      </c>
      <c r="AK2630" s="17" cm="1">
        <f t="array" ref="AK2630">IFERROR(IF(J2630="Level",INDEX($T2630:$Z2630,AC2630+1),INDEX($T2630:$Z2630,AC2630)),"")</f>
        <v>2</v>
      </c>
      <c r="AL2630" s="17" cm="1">
        <f t="array" ref="AL2630">IFERROR(IF(J2630="Level",INDEX($T2630:$Z2630,AD2630+1),INDEX($T2630:$Z2630,AD2630)),"")</f>
        <v>1</v>
      </c>
      <c r="AM2630" s="17" cm="1">
        <f t="array" ref="AM2630">IFERROR(INDEX($T2630:$Z2630,AE2630),"")</f>
        <v>4</v>
      </c>
      <c r="AN2630" s="17" t="str" cm="1">
        <f t="array" ref="AN2630">IFERROR(INDEX($T2630:$Z2630,AF2630),"")</f>
        <v/>
      </c>
    </row>
    <row r="2631" spans="1:40" x14ac:dyDescent="0.2">
      <c r="A2631" s="17" t="str">
        <f t="shared" si="246"/>
        <v>BA Sociology and Modern Languages: UFA4HPSSML36</v>
      </c>
      <c r="B2631" s="11" t="s">
        <v>1563</v>
      </c>
      <c r="C2631" s="11" t="s">
        <v>31936</v>
      </c>
      <c r="D2631" s="11" t="s">
        <v>1564</v>
      </c>
      <c r="E2631" s="11" t="s">
        <v>234</v>
      </c>
      <c r="F2631" s="11" t="s">
        <v>76</v>
      </c>
      <c r="G2631" s="11" t="s">
        <v>32712</v>
      </c>
      <c r="H2631" s="11" t="s">
        <v>77</v>
      </c>
      <c r="I2631" s="11">
        <v>3</v>
      </c>
      <c r="J2631" s="11" t="s">
        <v>78</v>
      </c>
      <c r="K2631" s="11" t="s">
        <v>32713</v>
      </c>
      <c r="L2631" s="11">
        <v>120</v>
      </c>
      <c r="M2631" s="11">
        <v>0</v>
      </c>
      <c r="N2631" s="11">
        <v>120</v>
      </c>
      <c r="O2631" s="11">
        <v>120</v>
      </c>
      <c r="P2631" s="11">
        <v>120</v>
      </c>
      <c r="Q2631" s="11">
        <v>0</v>
      </c>
      <c r="R2631" s="11">
        <v>120</v>
      </c>
      <c r="S2631" s="11">
        <v>120</v>
      </c>
      <c r="T2631" s="11">
        <v>0</v>
      </c>
      <c r="U2631" s="11">
        <v>2</v>
      </c>
      <c r="V2631" s="11">
        <v>1</v>
      </c>
      <c r="W2631" s="11">
        <v>4</v>
      </c>
      <c r="X2631" s="11">
        <v>0</v>
      </c>
      <c r="Y2631" s="11">
        <v>2</v>
      </c>
      <c r="Z2631" s="11">
        <v>1</v>
      </c>
      <c r="AA2631" s="12" t="s">
        <v>32958</v>
      </c>
      <c r="AB2631" s="17" t="str">
        <f t="shared" si="247"/>
        <v>Programme: BA Sociology and Modern Languages</v>
      </c>
      <c r="AC2631" s="17">
        <f t="shared" si="248"/>
        <v>2</v>
      </c>
      <c r="AD2631" s="17">
        <f t="shared" si="249"/>
        <v>3</v>
      </c>
      <c r="AE2631" s="17">
        <f t="shared" si="250"/>
        <v>4</v>
      </c>
      <c r="AF2631" s="17" t="str">
        <f t="shared" si="251"/>
        <v/>
      </c>
      <c r="AG2631" s="17" cm="1">
        <f t="array" ref="AG2631">IFERROR(IF(J2631="Level",INDEX($M2631:$S2631,AC2631+1),INDEX($M2631:$S2631,AC2631)),"")</f>
        <v>120</v>
      </c>
      <c r="AH2631" s="17" cm="1">
        <f t="array" ref="AH2631">IFERROR(IF(J2631="Level",INDEX($M2631:$S2631,AD2631+1),INDEX($M2631:$S2631,AD2631)),"")</f>
        <v>120</v>
      </c>
      <c r="AI2631" s="17" cm="1">
        <f t="array" ref="AI2631">IFERROR(INDEX($M2631:$S2631,AE2631),"")</f>
        <v>120</v>
      </c>
      <c r="AJ2631" s="17" t="str" cm="1">
        <f t="array" ref="AJ2631">IFERROR(INDEX($M2631:$S2631,AF2631),"")</f>
        <v/>
      </c>
      <c r="AK2631" s="17" cm="1">
        <f t="array" ref="AK2631">IFERROR(IF(J2631="Level",INDEX($T2631:$Z2631,AC2631+1),INDEX($T2631:$Z2631,AC2631)),"")</f>
        <v>2</v>
      </c>
      <c r="AL2631" s="17" cm="1">
        <f t="array" ref="AL2631">IFERROR(IF(J2631="Level",INDEX($T2631:$Z2631,AD2631+1),INDEX($T2631:$Z2631,AD2631)),"")</f>
        <v>1</v>
      </c>
      <c r="AM2631" s="17" cm="1">
        <f t="array" ref="AM2631">IFERROR(INDEX($T2631:$Z2631,AE2631),"")</f>
        <v>4</v>
      </c>
      <c r="AN2631" s="17" t="str" cm="1">
        <f t="array" ref="AN2631">IFERROR(INDEX($T2631:$Z2631,AF2631),"")</f>
        <v/>
      </c>
    </row>
    <row r="2632" spans="1:40" x14ac:dyDescent="0.2">
      <c r="A2632" s="17" t="str">
        <f t="shared" si="246"/>
        <v>BSc Sociology with Study Abroad: UFS4HPSHPS01</v>
      </c>
      <c r="B2632" s="11" t="s">
        <v>1732</v>
      </c>
      <c r="C2632" s="11" t="s">
        <v>31936</v>
      </c>
      <c r="D2632" s="11" t="s">
        <v>1733</v>
      </c>
      <c r="E2632" s="11" t="s">
        <v>234</v>
      </c>
      <c r="F2632" s="11" t="s">
        <v>76</v>
      </c>
      <c r="G2632" s="11" t="s">
        <v>32712</v>
      </c>
      <c r="H2632" s="11" t="s">
        <v>77</v>
      </c>
      <c r="I2632" s="11">
        <v>3</v>
      </c>
      <c r="J2632" s="11" t="s">
        <v>78</v>
      </c>
      <c r="K2632" s="11" t="s">
        <v>32713</v>
      </c>
      <c r="L2632" s="11">
        <v>120</v>
      </c>
      <c r="M2632" s="11">
        <v>0</v>
      </c>
      <c r="N2632" s="11">
        <v>120</v>
      </c>
      <c r="O2632" s="11">
        <v>120</v>
      </c>
      <c r="P2632" s="11">
        <v>120</v>
      </c>
      <c r="Q2632" s="11">
        <v>0</v>
      </c>
      <c r="R2632" s="11">
        <v>120</v>
      </c>
      <c r="S2632" s="11">
        <v>120</v>
      </c>
      <c r="T2632" s="11">
        <v>0</v>
      </c>
      <c r="U2632" s="11">
        <v>2</v>
      </c>
      <c r="V2632" s="11">
        <v>1</v>
      </c>
      <c r="W2632" s="11">
        <v>4</v>
      </c>
      <c r="X2632" s="11">
        <v>0</v>
      </c>
      <c r="Y2632" s="11">
        <v>2</v>
      </c>
      <c r="Z2632" s="11">
        <v>1</v>
      </c>
      <c r="AA2632" s="12" t="s">
        <v>32958</v>
      </c>
      <c r="AB2632" s="17" t="str">
        <f t="shared" si="247"/>
        <v>Programme: BSc Sociology with Study Abroad</v>
      </c>
      <c r="AC2632" s="17">
        <f t="shared" si="248"/>
        <v>2</v>
      </c>
      <c r="AD2632" s="17">
        <f t="shared" si="249"/>
        <v>3</v>
      </c>
      <c r="AE2632" s="17">
        <f t="shared" si="250"/>
        <v>4</v>
      </c>
      <c r="AF2632" s="17" t="str">
        <f t="shared" si="251"/>
        <v/>
      </c>
      <c r="AG2632" s="17" cm="1">
        <f t="array" ref="AG2632">IFERROR(IF(J2632="Level",INDEX($M2632:$S2632,AC2632+1),INDEX($M2632:$S2632,AC2632)),"")</f>
        <v>120</v>
      </c>
      <c r="AH2632" s="17" cm="1">
        <f t="array" ref="AH2632">IFERROR(IF(J2632="Level",INDEX($M2632:$S2632,AD2632+1),INDEX($M2632:$S2632,AD2632)),"")</f>
        <v>120</v>
      </c>
      <c r="AI2632" s="17" cm="1">
        <f t="array" ref="AI2632">IFERROR(INDEX($M2632:$S2632,AE2632),"")</f>
        <v>120</v>
      </c>
      <c r="AJ2632" s="17" t="str" cm="1">
        <f t="array" ref="AJ2632">IFERROR(INDEX($M2632:$S2632,AF2632),"")</f>
        <v/>
      </c>
      <c r="AK2632" s="17" cm="1">
        <f t="array" ref="AK2632">IFERROR(IF(J2632="Level",INDEX($T2632:$Z2632,AC2632+1),INDEX($T2632:$Z2632,AC2632)),"")</f>
        <v>2</v>
      </c>
      <c r="AL2632" s="17" cm="1">
        <f t="array" ref="AL2632">IFERROR(IF(J2632="Level",INDEX($T2632:$Z2632,AD2632+1),INDEX($T2632:$Z2632,AD2632)),"")</f>
        <v>1</v>
      </c>
      <c r="AM2632" s="17" cm="1">
        <f t="array" ref="AM2632">IFERROR(INDEX($T2632:$Z2632,AE2632),"")</f>
        <v>4</v>
      </c>
      <c r="AN2632" s="17" t="str" cm="1">
        <f t="array" ref="AN2632">IFERROR(INDEX($T2632:$Z2632,AF2632),"")</f>
        <v/>
      </c>
    </row>
    <row r="2633" spans="1:40" x14ac:dyDescent="0.2">
      <c r="A2633" s="17" t="str">
        <f t="shared" si="246"/>
        <v>BSc Sociology and Criminology with Study Abroad: UFS4HPSHPS02</v>
      </c>
      <c r="B2633" s="11" t="s">
        <v>1734</v>
      </c>
      <c r="C2633" s="11" t="s">
        <v>31936</v>
      </c>
      <c r="D2633" s="11" t="s">
        <v>1735</v>
      </c>
      <c r="E2633" s="11" t="s">
        <v>234</v>
      </c>
      <c r="F2633" s="11" t="s">
        <v>76</v>
      </c>
      <c r="G2633" s="11" t="s">
        <v>32712</v>
      </c>
      <c r="H2633" s="11" t="s">
        <v>77</v>
      </c>
      <c r="I2633" s="11">
        <v>3</v>
      </c>
      <c r="J2633" s="11" t="s">
        <v>78</v>
      </c>
      <c r="K2633" s="11" t="s">
        <v>32713</v>
      </c>
      <c r="L2633" s="11">
        <v>120</v>
      </c>
      <c r="M2633" s="11">
        <v>0</v>
      </c>
      <c r="N2633" s="11">
        <v>120</v>
      </c>
      <c r="O2633" s="11">
        <v>120</v>
      </c>
      <c r="P2633" s="11">
        <v>120</v>
      </c>
      <c r="Q2633" s="11">
        <v>0</v>
      </c>
      <c r="R2633" s="11">
        <v>120</v>
      </c>
      <c r="S2633" s="11">
        <v>120</v>
      </c>
      <c r="T2633" s="11">
        <v>0</v>
      </c>
      <c r="U2633" s="11">
        <v>2</v>
      </c>
      <c r="V2633" s="11">
        <v>1</v>
      </c>
      <c r="W2633" s="11">
        <v>4</v>
      </c>
      <c r="X2633" s="11">
        <v>0</v>
      </c>
      <c r="Y2633" s="11">
        <v>2</v>
      </c>
      <c r="Z2633" s="11">
        <v>1</v>
      </c>
      <c r="AA2633" s="12" t="s">
        <v>32958</v>
      </c>
      <c r="AB2633" s="17" t="str">
        <f t="shared" si="247"/>
        <v>Programme: BSc Sociology and Criminology with Study Abroad</v>
      </c>
      <c r="AC2633" s="17">
        <f t="shared" si="248"/>
        <v>2</v>
      </c>
      <c r="AD2633" s="17">
        <f t="shared" si="249"/>
        <v>3</v>
      </c>
      <c r="AE2633" s="17">
        <f t="shared" si="250"/>
        <v>4</v>
      </c>
      <c r="AF2633" s="17" t="str">
        <f t="shared" si="251"/>
        <v/>
      </c>
      <c r="AG2633" s="17" cm="1">
        <f t="array" ref="AG2633">IFERROR(IF(J2633="Level",INDEX($M2633:$S2633,AC2633+1),INDEX($M2633:$S2633,AC2633)),"")</f>
        <v>120</v>
      </c>
      <c r="AH2633" s="17" cm="1">
        <f t="array" ref="AH2633">IFERROR(IF(J2633="Level",INDEX($M2633:$S2633,AD2633+1),INDEX($M2633:$S2633,AD2633)),"")</f>
        <v>120</v>
      </c>
      <c r="AI2633" s="17" cm="1">
        <f t="array" ref="AI2633">IFERROR(INDEX($M2633:$S2633,AE2633),"")</f>
        <v>120</v>
      </c>
      <c r="AJ2633" s="17" t="str" cm="1">
        <f t="array" ref="AJ2633">IFERROR(INDEX($M2633:$S2633,AF2633),"")</f>
        <v/>
      </c>
      <c r="AK2633" s="17" cm="1">
        <f t="array" ref="AK2633">IFERROR(IF(J2633="Level",INDEX($T2633:$Z2633,AC2633+1),INDEX($T2633:$Z2633,AC2633)),"")</f>
        <v>2</v>
      </c>
      <c r="AL2633" s="17" cm="1">
        <f t="array" ref="AL2633">IFERROR(IF(J2633="Level",INDEX($T2633:$Z2633,AD2633+1),INDEX($T2633:$Z2633,AD2633)),"")</f>
        <v>1</v>
      </c>
      <c r="AM2633" s="17" cm="1">
        <f t="array" ref="AM2633">IFERROR(INDEX($T2633:$Z2633,AE2633),"")</f>
        <v>4</v>
      </c>
      <c r="AN2633" s="17" t="str" cm="1">
        <f t="array" ref="AN2633">IFERROR(INDEX($T2633:$Z2633,AF2633),"")</f>
        <v/>
      </c>
    </row>
    <row r="2634" spans="1:40" ht="25.5" x14ac:dyDescent="0.2">
      <c r="A2634" s="17" t="str">
        <f t="shared" si="246"/>
        <v>BSc Sociology and Criminology with Employment Experience Abroad: UFS4HPSHPS08</v>
      </c>
      <c r="B2634" s="11" t="s">
        <v>1744</v>
      </c>
      <c r="C2634" s="11" t="s">
        <v>31936</v>
      </c>
      <c r="D2634" s="11" t="s">
        <v>1745</v>
      </c>
      <c r="E2634" s="11" t="s">
        <v>234</v>
      </c>
      <c r="F2634" s="11" t="s">
        <v>76</v>
      </c>
      <c r="G2634" s="11" t="s">
        <v>32712</v>
      </c>
      <c r="H2634" s="11" t="s">
        <v>77</v>
      </c>
      <c r="I2634" s="11">
        <v>3</v>
      </c>
      <c r="J2634" s="11" t="s">
        <v>78</v>
      </c>
      <c r="K2634" s="11" t="s">
        <v>32713</v>
      </c>
      <c r="L2634" s="11">
        <v>120</v>
      </c>
      <c r="M2634" s="11">
        <v>0</v>
      </c>
      <c r="N2634" s="11">
        <v>120</v>
      </c>
      <c r="O2634" s="11">
        <v>120</v>
      </c>
      <c r="P2634" s="11">
        <v>120</v>
      </c>
      <c r="Q2634" s="11">
        <v>0</v>
      </c>
      <c r="R2634" s="11">
        <v>120</v>
      </c>
      <c r="S2634" s="11">
        <v>120</v>
      </c>
      <c r="T2634" s="11">
        <v>0</v>
      </c>
      <c r="U2634" s="11">
        <v>2</v>
      </c>
      <c r="V2634" s="11">
        <v>1</v>
      </c>
      <c r="W2634" s="11">
        <v>4</v>
      </c>
      <c r="X2634" s="11">
        <v>0</v>
      </c>
      <c r="Y2634" s="11">
        <v>2</v>
      </c>
      <c r="Z2634" s="11">
        <v>1</v>
      </c>
      <c r="AA2634" s="12" t="s">
        <v>32958</v>
      </c>
      <c r="AB2634" s="17" t="str">
        <f t="shared" si="247"/>
        <v>Programme: BSc Sociology and Criminology with Employment Experience Abroad</v>
      </c>
      <c r="AC2634" s="17">
        <f t="shared" si="248"/>
        <v>2</v>
      </c>
      <c r="AD2634" s="17">
        <f t="shared" si="249"/>
        <v>3</v>
      </c>
      <c r="AE2634" s="17">
        <f t="shared" si="250"/>
        <v>4</v>
      </c>
      <c r="AF2634" s="17" t="str">
        <f t="shared" si="251"/>
        <v/>
      </c>
      <c r="AG2634" s="17" cm="1">
        <f t="array" ref="AG2634">IFERROR(IF(J2634="Level",INDEX($M2634:$S2634,AC2634+1),INDEX($M2634:$S2634,AC2634)),"")</f>
        <v>120</v>
      </c>
      <c r="AH2634" s="17" cm="1">
        <f t="array" ref="AH2634">IFERROR(IF(J2634="Level",INDEX($M2634:$S2634,AD2634+1),INDEX($M2634:$S2634,AD2634)),"")</f>
        <v>120</v>
      </c>
      <c r="AI2634" s="17" cm="1">
        <f t="array" ref="AI2634">IFERROR(INDEX($M2634:$S2634,AE2634),"")</f>
        <v>120</v>
      </c>
      <c r="AJ2634" s="17" t="str" cm="1">
        <f t="array" ref="AJ2634">IFERROR(INDEX($M2634:$S2634,AF2634),"")</f>
        <v/>
      </c>
      <c r="AK2634" s="17" cm="1">
        <f t="array" ref="AK2634">IFERROR(IF(J2634="Level",INDEX($T2634:$Z2634,AC2634+1),INDEX($T2634:$Z2634,AC2634)),"")</f>
        <v>2</v>
      </c>
      <c r="AL2634" s="17" cm="1">
        <f t="array" ref="AL2634">IFERROR(IF(J2634="Level",INDEX($T2634:$Z2634,AD2634+1),INDEX($T2634:$Z2634,AD2634)),"")</f>
        <v>1</v>
      </c>
      <c r="AM2634" s="17" cm="1">
        <f t="array" ref="AM2634">IFERROR(INDEX($T2634:$Z2634,AE2634),"")</f>
        <v>4</v>
      </c>
      <c r="AN2634" s="17" t="str" cm="1">
        <f t="array" ref="AN2634">IFERROR(INDEX($T2634:$Z2634,AF2634),"")</f>
        <v/>
      </c>
    </row>
    <row r="2635" spans="1:40" x14ac:dyDescent="0.2">
      <c r="A2635" s="17" t="str">
        <f t="shared" si="246"/>
        <v>BSc Sociology with Employment Experience: UFS4HPSHPS21</v>
      </c>
      <c r="B2635" s="11" t="s">
        <v>33942</v>
      </c>
      <c r="C2635" s="11" t="s">
        <v>31936</v>
      </c>
      <c r="D2635" s="11" t="s">
        <v>33943</v>
      </c>
      <c r="E2635" s="11" t="s">
        <v>234</v>
      </c>
      <c r="F2635" s="11" t="s">
        <v>76</v>
      </c>
      <c r="G2635" s="11" t="s">
        <v>32712</v>
      </c>
      <c r="H2635" s="11" t="s">
        <v>77</v>
      </c>
      <c r="I2635" s="11">
        <v>3</v>
      </c>
      <c r="J2635" s="11" t="s">
        <v>78</v>
      </c>
      <c r="K2635" s="11" t="s">
        <v>32713</v>
      </c>
      <c r="L2635" s="11">
        <v>120</v>
      </c>
      <c r="M2635" s="11">
        <v>0</v>
      </c>
      <c r="N2635" s="11">
        <v>120</v>
      </c>
      <c r="O2635" s="11">
        <v>120</v>
      </c>
      <c r="P2635" s="11">
        <v>120</v>
      </c>
      <c r="Q2635" s="11">
        <v>0</v>
      </c>
      <c r="R2635" s="11">
        <v>120</v>
      </c>
      <c r="S2635" s="11">
        <v>120</v>
      </c>
      <c r="T2635" s="11">
        <v>0</v>
      </c>
      <c r="U2635" s="11">
        <v>2</v>
      </c>
      <c r="V2635" s="11">
        <v>1</v>
      </c>
      <c r="W2635" s="11">
        <v>4</v>
      </c>
      <c r="X2635" s="11">
        <v>0</v>
      </c>
      <c r="Y2635" s="11">
        <v>2</v>
      </c>
      <c r="Z2635" s="11">
        <v>1</v>
      </c>
      <c r="AA2635" s="12" t="s">
        <v>32958</v>
      </c>
      <c r="AB2635" s="17" t="str">
        <f t="shared" si="247"/>
        <v>Programme: BSc Sociology with Employment Experience</v>
      </c>
      <c r="AC2635" s="17">
        <f t="shared" si="248"/>
        <v>2</v>
      </c>
      <c r="AD2635" s="17">
        <f t="shared" si="249"/>
        <v>3</v>
      </c>
      <c r="AE2635" s="17">
        <f t="shared" si="250"/>
        <v>4</v>
      </c>
      <c r="AF2635" s="17" t="str">
        <f t="shared" si="251"/>
        <v/>
      </c>
      <c r="AG2635" s="17" cm="1">
        <f t="array" ref="AG2635">IFERROR(IF(J2635="Level",INDEX($M2635:$S2635,AC2635+1),INDEX($M2635:$S2635,AC2635)),"")</f>
        <v>120</v>
      </c>
      <c r="AH2635" s="17" cm="1">
        <f t="array" ref="AH2635">IFERROR(IF(J2635="Level",INDEX($M2635:$S2635,AD2635+1),INDEX($M2635:$S2635,AD2635)),"")</f>
        <v>120</v>
      </c>
      <c r="AI2635" s="17" cm="1">
        <f t="array" ref="AI2635">IFERROR(INDEX($M2635:$S2635,AE2635),"")</f>
        <v>120</v>
      </c>
      <c r="AJ2635" s="17" t="str" cm="1">
        <f t="array" ref="AJ2635">IFERROR(INDEX($M2635:$S2635,AF2635),"")</f>
        <v/>
      </c>
      <c r="AK2635" s="17" cm="1">
        <f t="array" ref="AK2635">IFERROR(IF(J2635="Level",INDEX($T2635:$Z2635,AC2635+1),INDEX($T2635:$Z2635,AC2635)),"")</f>
        <v>2</v>
      </c>
      <c r="AL2635" s="17" cm="1">
        <f t="array" ref="AL2635">IFERROR(IF(J2635="Level",INDEX($T2635:$Z2635,AD2635+1),INDEX($T2635:$Z2635,AD2635)),"")</f>
        <v>1</v>
      </c>
      <c r="AM2635" s="17" cm="1">
        <f t="array" ref="AM2635">IFERROR(INDEX($T2635:$Z2635,AE2635),"")</f>
        <v>4</v>
      </c>
      <c r="AN2635" s="17" t="str" cm="1">
        <f t="array" ref="AN2635">IFERROR(INDEX($T2635:$Z2635,AF2635),"")</f>
        <v/>
      </c>
    </row>
    <row r="2636" spans="1:40" x14ac:dyDescent="0.2">
      <c r="A2636" s="17" t="str">
        <f t="shared" si="246"/>
        <v>BSc Sociology with Employment Experience Abroad: UFS4HPSHPS22</v>
      </c>
      <c r="B2636" s="11" t="s">
        <v>33944</v>
      </c>
      <c r="C2636" s="11" t="s">
        <v>31936</v>
      </c>
      <c r="D2636" s="11" t="s">
        <v>33945</v>
      </c>
      <c r="E2636" s="11" t="s">
        <v>234</v>
      </c>
      <c r="F2636" s="11" t="s">
        <v>76</v>
      </c>
      <c r="G2636" s="11" t="s">
        <v>32712</v>
      </c>
      <c r="H2636" s="11" t="s">
        <v>77</v>
      </c>
      <c r="I2636" s="11">
        <v>3</v>
      </c>
      <c r="J2636" s="11" t="s">
        <v>78</v>
      </c>
      <c r="K2636" s="11" t="s">
        <v>32713</v>
      </c>
      <c r="L2636" s="11">
        <v>120</v>
      </c>
      <c r="M2636" s="11">
        <v>0</v>
      </c>
      <c r="N2636" s="11">
        <v>120</v>
      </c>
      <c r="O2636" s="11">
        <v>120</v>
      </c>
      <c r="P2636" s="11">
        <v>120</v>
      </c>
      <c r="Q2636" s="11">
        <v>0</v>
      </c>
      <c r="R2636" s="11">
        <v>120</v>
      </c>
      <c r="S2636" s="11">
        <v>120</v>
      </c>
      <c r="T2636" s="11">
        <v>0</v>
      </c>
      <c r="U2636" s="11">
        <v>2</v>
      </c>
      <c r="V2636" s="11">
        <v>1</v>
      </c>
      <c r="W2636" s="11">
        <v>4</v>
      </c>
      <c r="X2636" s="11">
        <v>0</v>
      </c>
      <c r="Y2636" s="11">
        <v>2</v>
      </c>
      <c r="Z2636" s="11">
        <v>1</v>
      </c>
      <c r="AA2636" s="12" t="s">
        <v>32958</v>
      </c>
      <c r="AB2636" s="17" t="str">
        <f t="shared" si="247"/>
        <v>Programme: BSc Sociology with Employment Experience Abroad</v>
      </c>
      <c r="AC2636" s="17">
        <f t="shared" si="248"/>
        <v>2</v>
      </c>
      <c r="AD2636" s="17">
        <f t="shared" si="249"/>
        <v>3</v>
      </c>
      <c r="AE2636" s="17">
        <f t="shared" si="250"/>
        <v>4</v>
      </c>
      <c r="AF2636" s="17" t="str">
        <f t="shared" si="251"/>
        <v/>
      </c>
      <c r="AG2636" s="17" cm="1">
        <f t="array" ref="AG2636">IFERROR(IF(J2636="Level",INDEX($M2636:$S2636,AC2636+1),INDEX($M2636:$S2636,AC2636)),"")</f>
        <v>120</v>
      </c>
      <c r="AH2636" s="17" cm="1">
        <f t="array" ref="AH2636">IFERROR(IF(J2636="Level",INDEX($M2636:$S2636,AD2636+1),INDEX($M2636:$S2636,AD2636)),"")</f>
        <v>120</v>
      </c>
      <c r="AI2636" s="17" cm="1">
        <f t="array" ref="AI2636">IFERROR(INDEX($M2636:$S2636,AE2636),"")</f>
        <v>120</v>
      </c>
      <c r="AJ2636" s="17" t="str" cm="1">
        <f t="array" ref="AJ2636">IFERROR(INDEX($M2636:$S2636,AF2636),"")</f>
        <v/>
      </c>
      <c r="AK2636" s="17" cm="1">
        <f t="array" ref="AK2636">IFERROR(IF(J2636="Level",INDEX($T2636:$Z2636,AC2636+1),INDEX($T2636:$Z2636,AC2636)),"")</f>
        <v>2</v>
      </c>
      <c r="AL2636" s="17" cm="1">
        <f t="array" ref="AL2636">IFERROR(IF(J2636="Level",INDEX($T2636:$Z2636,AD2636+1),INDEX($T2636:$Z2636,AD2636)),"")</f>
        <v>1</v>
      </c>
      <c r="AM2636" s="17" cm="1">
        <f t="array" ref="AM2636">IFERROR(INDEX($T2636:$Z2636,AE2636),"")</f>
        <v>4</v>
      </c>
      <c r="AN2636" s="17" t="str" cm="1">
        <f t="array" ref="AN2636">IFERROR(INDEX($T2636:$Z2636,AF2636),"")</f>
        <v/>
      </c>
    </row>
    <row r="2637" spans="1:40" x14ac:dyDescent="0.2">
      <c r="A2637" s="17" t="str">
        <f t="shared" si="246"/>
        <v>BA Theology and Religion with Study Abroad: UFA4CTHCTH08</v>
      </c>
      <c r="B2637" s="11" t="s">
        <v>1270</v>
      </c>
      <c r="C2637" s="11" t="s">
        <v>31936</v>
      </c>
      <c r="D2637" s="11" t="s">
        <v>1271</v>
      </c>
      <c r="E2637" s="11" t="s">
        <v>169</v>
      </c>
      <c r="F2637" s="11" t="s">
        <v>76</v>
      </c>
      <c r="G2637" s="11" t="s">
        <v>32712</v>
      </c>
      <c r="H2637" s="11" t="s">
        <v>77</v>
      </c>
      <c r="I2637" s="11">
        <v>3</v>
      </c>
      <c r="J2637" s="11" t="s">
        <v>78</v>
      </c>
      <c r="K2637" s="11" t="s">
        <v>32713</v>
      </c>
      <c r="L2637" s="11">
        <v>120</v>
      </c>
      <c r="M2637" s="11">
        <v>0</v>
      </c>
      <c r="N2637" s="11">
        <v>120</v>
      </c>
      <c r="O2637" s="11">
        <v>120</v>
      </c>
      <c r="P2637" s="11">
        <v>120</v>
      </c>
      <c r="Q2637" s="11">
        <v>0</v>
      </c>
      <c r="R2637" s="11">
        <v>120</v>
      </c>
      <c r="S2637" s="11">
        <v>120</v>
      </c>
      <c r="T2637" s="11">
        <v>0</v>
      </c>
      <c r="U2637" s="11">
        <v>2</v>
      </c>
      <c r="V2637" s="11">
        <v>1</v>
      </c>
      <c r="W2637" s="11">
        <v>4</v>
      </c>
      <c r="X2637" s="11">
        <v>0</v>
      </c>
      <c r="Y2637" s="11">
        <v>2</v>
      </c>
      <c r="Z2637" s="11">
        <v>1</v>
      </c>
      <c r="AA2637" s="12" t="s">
        <v>32958</v>
      </c>
      <c r="AB2637" s="17" t="str">
        <f t="shared" si="247"/>
        <v>Programme: BA Theology and Religion with Study Abroad</v>
      </c>
      <c r="AC2637" s="17">
        <f t="shared" si="248"/>
        <v>2</v>
      </c>
      <c r="AD2637" s="17">
        <f t="shared" si="249"/>
        <v>3</v>
      </c>
      <c r="AE2637" s="17">
        <f t="shared" si="250"/>
        <v>4</v>
      </c>
      <c r="AF2637" s="17" t="str">
        <f t="shared" si="251"/>
        <v/>
      </c>
      <c r="AG2637" s="17" cm="1">
        <f t="array" ref="AG2637">IFERROR(IF(J2637="Level",INDEX($M2637:$S2637,AC2637+1),INDEX($M2637:$S2637,AC2637)),"")</f>
        <v>120</v>
      </c>
      <c r="AH2637" s="17" cm="1">
        <f t="array" ref="AH2637">IFERROR(IF(J2637="Level",INDEX($M2637:$S2637,AD2637+1),INDEX($M2637:$S2637,AD2637)),"")</f>
        <v>120</v>
      </c>
      <c r="AI2637" s="17" cm="1">
        <f t="array" ref="AI2637">IFERROR(INDEX($M2637:$S2637,AE2637),"")</f>
        <v>120</v>
      </c>
      <c r="AJ2637" s="17" t="str" cm="1">
        <f t="array" ref="AJ2637">IFERROR(INDEX($M2637:$S2637,AF2637),"")</f>
        <v/>
      </c>
      <c r="AK2637" s="17" cm="1">
        <f t="array" ref="AK2637">IFERROR(IF(J2637="Level",INDEX($T2637:$Z2637,AC2637+1),INDEX($T2637:$Z2637,AC2637)),"")</f>
        <v>2</v>
      </c>
      <c r="AL2637" s="17" cm="1">
        <f t="array" ref="AL2637">IFERROR(IF(J2637="Level",INDEX($T2637:$Z2637,AD2637+1),INDEX($T2637:$Z2637,AD2637)),"")</f>
        <v>1</v>
      </c>
      <c r="AM2637" s="17" cm="1">
        <f t="array" ref="AM2637">IFERROR(INDEX($T2637:$Z2637,AE2637),"")</f>
        <v>4</v>
      </c>
      <c r="AN2637" s="17" t="str" cm="1">
        <f t="array" ref="AN2637">IFERROR(INDEX($T2637:$Z2637,AF2637),"")</f>
        <v/>
      </c>
    </row>
    <row r="2638" spans="1:40" x14ac:dyDescent="0.2">
      <c r="A2638" s="17" t="str">
        <f t="shared" si="246"/>
        <v>BA Theology and Religion with Employment Experience: UFA4CTHCTH09</v>
      </c>
      <c r="B2638" s="11" t="s">
        <v>1272</v>
      </c>
      <c r="C2638" s="11" t="s">
        <v>31936</v>
      </c>
      <c r="D2638" s="11" t="s">
        <v>1273</v>
      </c>
      <c r="E2638" s="11" t="s">
        <v>169</v>
      </c>
      <c r="F2638" s="11" t="s">
        <v>76</v>
      </c>
      <c r="G2638" s="11" t="s">
        <v>32712</v>
      </c>
      <c r="H2638" s="11" t="s">
        <v>77</v>
      </c>
      <c r="I2638" s="11">
        <v>3</v>
      </c>
      <c r="J2638" s="11" t="s">
        <v>78</v>
      </c>
      <c r="K2638" s="11" t="s">
        <v>32713</v>
      </c>
      <c r="L2638" s="11">
        <v>120</v>
      </c>
      <c r="M2638" s="11">
        <v>0</v>
      </c>
      <c r="N2638" s="11">
        <v>120</v>
      </c>
      <c r="O2638" s="11">
        <v>120</v>
      </c>
      <c r="P2638" s="11">
        <v>120</v>
      </c>
      <c r="Q2638" s="11">
        <v>0</v>
      </c>
      <c r="R2638" s="11">
        <v>120</v>
      </c>
      <c r="S2638" s="11">
        <v>120</v>
      </c>
      <c r="T2638" s="11">
        <v>0</v>
      </c>
      <c r="U2638" s="11">
        <v>2</v>
      </c>
      <c r="V2638" s="11">
        <v>1</v>
      </c>
      <c r="W2638" s="11">
        <v>4</v>
      </c>
      <c r="X2638" s="11">
        <v>0</v>
      </c>
      <c r="Y2638" s="11">
        <v>2</v>
      </c>
      <c r="Z2638" s="11">
        <v>1</v>
      </c>
      <c r="AA2638" s="12" t="s">
        <v>32958</v>
      </c>
      <c r="AB2638" s="17" t="str">
        <f t="shared" si="247"/>
        <v>Programme: BA Theology and Religion with Employment Experience</v>
      </c>
      <c r="AC2638" s="17">
        <f t="shared" si="248"/>
        <v>2</v>
      </c>
      <c r="AD2638" s="17">
        <f t="shared" si="249"/>
        <v>3</v>
      </c>
      <c r="AE2638" s="17">
        <f t="shared" si="250"/>
        <v>4</v>
      </c>
      <c r="AF2638" s="17" t="str">
        <f t="shared" si="251"/>
        <v/>
      </c>
      <c r="AG2638" s="17" cm="1">
        <f t="array" ref="AG2638">IFERROR(IF(J2638="Level",INDEX($M2638:$S2638,AC2638+1),INDEX($M2638:$S2638,AC2638)),"")</f>
        <v>120</v>
      </c>
      <c r="AH2638" s="17" cm="1">
        <f t="array" ref="AH2638">IFERROR(IF(J2638="Level",INDEX($M2638:$S2638,AD2638+1),INDEX($M2638:$S2638,AD2638)),"")</f>
        <v>120</v>
      </c>
      <c r="AI2638" s="17" cm="1">
        <f t="array" ref="AI2638">IFERROR(INDEX($M2638:$S2638,AE2638),"")</f>
        <v>120</v>
      </c>
      <c r="AJ2638" s="17" t="str" cm="1">
        <f t="array" ref="AJ2638">IFERROR(INDEX($M2638:$S2638,AF2638),"")</f>
        <v/>
      </c>
      <c r="AK2638" s="17" cm="1">
        <f t="array" ref="AK2638">IFERROR(IF(J2638="Level",INDEX($T2638:$Z2638,AC2638+1),INDEX($T2638:$Z2638,AC2638)),"")</f>
        <v>2</v>
      </c>
      <c r="AL2638" s="17" cm="1">
        <f t="array" ref="AL2638">IFERROR(IF(J2638="Level",INDEX($T2638:$Z2638,AD2638+1),INDEX($T2638:$Z2638,AD2638)),"")</f>
        <v>1</v>
      </c>
      <c r="AM2638" s="17" cm="1">
        <f t="array" ref="AM2638">IFERROR(INDEX($T2638:$Z2638,AE2638),"")</f>
        <v>4</v>
      </c>
      <c r="AN2638" s="17" t="str" cm="1">
        <f t="array" ref="AN2638">IFERROR(INDEX($T2638:$Z2638,AF2638),"")</f>
        <v/>
      </c>
    </row>
    <row r="2639" spans="1:40" ht="25.5" x14ac:dyDescent="0.2">
      <c r="A2639" s="17" t="str">
        <f t="shared" si="246"/>
        <v>BA Theology and Religion with Employment Experience Abroad: UFA4CTHCTH10</v>
      </c>
      <c r="B2639" s="11" t="s">
        <v>1274</v>
      </c>
      <c r="C2639" s="11" t="s">
        <v>31936</v>
      </c>
      <c r="D2639" s="11" t="s">
        <v>1275</v>
      </c>
      <c r="E2639" s="11" t="s">
        <v>169</v>
      </c>
      <c r="F2639" s="11" t="s">
        <v>76</v>
      </c>
      <c r="G2639" s="11" t="s">
        <v>32712</v>
      </c>
      <c r="H2639" s="11" t="s">
        <v>77</v>
      </c>
      <c r="I2639" s="11">
        <v>3</v>
      </c>
      <c r="J2639" s="11" t="s">
        <v>78</v>
      </c>
      <c r="K2639" s="11" t="s">
        <v>32713</v>
      </c>
      <c r="L2639" s="11">
        <v>120</v>
      </c>
      <c r="M2639" s="11">
        <v>0</v>
      </c>
      <c r="N2639" s="11">
        <v>120</v>
      </c>
      <c r="O2639" s="11">
        <v>120</v>
      </c>
      <c r="P2639" s="11">
        <v>120</v>
      </c>
      <c r="Q2639" s="11">
        <v>0</v>
      </c>
      <c r="R2639" s="11">
        <v>120</v>
      </c>
      <c r="S2639" s="11">
        <v>120</v>
      </c>
      <c r="T2639" s="11">
        <v>0</v>
      </c>
      <c r="U2639" s="11">
        <v>2</v>
      </c>
      <c r="V2639" s="11">
        <v>1</v>
      </c>
      <c r="W2639" s="11">
        <v>4</v>
      </c>
      <c r="X2639" s="11">
        <v>0</v>
      </c>
      <c r="Y2639" s="11">
        <v>2</v>
      </c>
      <c r="Z2639" s="11">
        <v>1</v>
      </c>
      <c r="AA2639" s="12" t="s">
        <v>32958</v>
      </c>
      <c r="AB2639" s="17" t="str">
        <f t="shared" si="247"/>
        <v>Programme: BA Theology and Religion with Employment Experience Abroad</v>
      </c>
      <c r="AC2639" s="17">
        <f t="shared" si="248"/>
        <v>2</v>
      </c>
      <c r="AD2639" s="17">
        <f t="shared" si="249"/>
        <v>3</v>
      </c>
      <c r="AE2639" s="17">
        <f t="shared" si="250"/>
        <v>4</v>
      </c>
      <c r="AF2639" s="17" t="str">
        <f t="shared" si="251"/>
        <v/>
      </c>
      <c r="AG2639" s="17" cm="1">
        <f t="array" ref="AG2639">IFERROR(IF(J2639="Level",INDEX($M2639:$S2639,AC2639+1),INDEX($M2639:$S2639,AC2639)),"")</f>
        <v>120</v>
      </c>
      <c r="AH2639" s="17" cm="1">
        <f t="array" ref="AH2639">IFERROR(IF(J2639="Level",INDEX($M2639:$S2639,AD2639+1),INDEX($M2639:$S2639,AD2639)),"")</f>
        <v>120</v>
      </c>
      <c r="AI2639" s="17" cm="1">
        <f t="array" ref="AI2639">IFERROR(INDEX($M2639:$S2639,AE2639),"")</f>
        <v>120</v>
      </c>
      <c r="AJ2639" s="17" t="str" cm="1">
        <f t="array" ref="AJ2639">IFERROR(INDEX($M2639:$S2639,AF2639),"")</f>
        <v/>
      </c>
      <c r="AK2639" s="17" cm="1">
        <f t="array" ref="AK2639">IFERROR(IF(J2639="Level",INDEX($T2639:$Z2639,AC2639+1),INDEX($T2639:$Z2639,AC2639)),"")</f>
        <v>2</v>
      </c>
      <c r="AL2639" s="17" cm="1">
        <f t="array" ref="AL2639">IFERROR(IF(J2639="Level",INDEX($T2639:$Z2639,AD2639+1),INDEX($T2639:$Z2639,AD2639)),"")</f>
        <v>1</v>
      </c>
      <c r="AM2639" s="17" cm="1">
        <f t="array" ref="AM2639">IFERROR(INDEX($T2639:$Z2639,AE2639),"")</f>
        <v>4</v>
      </c>
      <c r="AN2639" s="17" t="str" cm="1">
        <f t="array" ref="AN2639">IFERROR(INDEX($T2639:$Z2639,AF2639),"")</f>
        <v/>
      </c>
    </row>
    <row r="2640" spans="1:40" x14ac:dyDescent="0.2">
      <c r="A2640" s="17" t="str">
        <f t="shared" si="246"/>
        <v>BSc Biological Sciences with Study Abroad: UFS4BCSBCS03</v>
      </c>
      <c r="B2640" s="11" t="s">
        <v>1643</v>
      </c>
      <c r="C2640" s="11" t="s">
        <v>31936</v>
      </c>
      <c r="D2640" s="11" t="s">
        <v>1644</v>
      </c>
      <c r="E2640" s="11" t="s">
        <v>126</v>
      </c>
      <c r="F2640" s="11" t="s">
        <v>71</v>
      </c>
      <c r="G2640" s="11" t="s">
        <v>32712</v>
      </c>
      <c r="H2640" s="11" t="s">
        <v>77</v>
      </c>
      <c r="I2640" s="11">
        <v>3</v>
      </c>
      <c r="J2640" s="11" t="s">
        <v>78</v>
      </c>
      <c r="K2640" s="11" t="s">
        <v>32713</v>
      </c>
      <c r="L2640" s="11">
        <v>120</v>
      </c>
      <c r="M2640" s="11">
        <v>0</v>
      </c>
      <c r="N2640" s="11">
        <v>120</v>
      </c>
      <c r="O2640" s="11">
        <v>120</v>
      </c>
      <c r="P2640" s="11">
        <v>120</v>
      </c>
      <c r="Q2640" s="11">
        <v>0</v>
      </c>
      <c r="R2640" s="11">
        <v>120</v>
      </c>
      <c r="S2640" s="11">
        <v>120</v>
      </c>
      <c r="T2640" s="11">
        <v>0</v>
      </c>
      <c r="U2640" s="11">
        <v>2</v>
      </c>
      <c r="V2640" s="11">
        <v>1</v>
      </c>
      <c r="W2640" s="11">
        <v>4</v>
      </c>
      <c r="X2640" s="11">
        <v>0</v>
      </c>
      <c r="Y2640" s="11">
        <v>2</v>
      </c>
      <c r="Z2640" s="11">
        <v>1</v>
      </c>
      <c r="AA2640" s="12" t="s">
        <v>32958</v>
      </c>
      <c r="AB2640" s="17" t="str">
        <f t="shared" si="247"/>
        <v>Programme: BSc Biological Sciences with Study Abroad</v>
      </c>
      <c r="AC2640" s="17">
        <f t="shared" si="248"/>
        <v>2</v>
      </c>
      <c r="AD2640" s="17">
        <f t="shared" si="249"/>
        <v>3</v>
      </c>
      <c r="AE2640" s="17">
        <f t="shared" si="250"/>
        <v>4</v>
      </c>
      <c r="AF2640" s="17" t="str">
        <f t="shared" si="251"/>
        <v/>
      </c>
      <c r="AG2640" s="17" cm="1">
        <f t="array" ref="AG2640">IFERROR(IF(J2640="Level",INDEX($M2640:$S2640,AC2640+1),INDEX($M2640:$S2640,AC2640)),"")</f>
        <v>120</v>
      </c>
      <c r="AH2640" s="17" cm="1">
        <f t="array" ref="AH2640">IFERROR(IF(J2640="Level",INDEX($M2640:$S2640,AD2640+1),INDEX($M2640:$S2640,AD2640)),"")</f>
        <v>120</v>
      </c>
      <c r="AI2640" s="17" cm="1">
        <f t="array" ref="AI2640">IFERROR(INDEX($M2640:$S2640,AE2640),"")</f>
        <v>120</v>
      </c>
      <c r="AJ2640" s="17" t="str" cm="1">
        <f t="array" ref="AJ2640">IFERROR(INDEX($M2640:$S2640,AF2640),"")</f>
        <v/>
      </c>
      <c r="AK2640" s="17" cm="1">
        <f t="array" ref="AK2640">IFERROR(IF(J2640="Level",INDEX($T2640:$Z2640,AC2640+1),INDEX($T2640:$Z2640,AC2640)),"")</f>
        <v>2</v>
      </c>
      <c r="AL2640" s="17" cm="1">
        <f t="array" ref="AL2640">IFERROR(IF(J2640="Level",INDEX($T2640:$Z2640,AD2640+1),INDEX($T2640:$Z2640,AD2640)),"")</f>
        <v>1</v>
      </c>
      <c r="AM2640" s="17" cm="1">
        <f t="array" ref="AM2640">IFERROR(INDEX($T2640:$Z2640,AE2640),"")</f>
        <v>4</v>
      </c>
      <c r="AN2640" s="17" t="str" cm="1">
        <f t="array" ref="AN2640">IFERROR(INDEX($T2640:$Z2640,AF2640),"")</f>
        <v/>
      </c>
    </row>
    <row r="2641" spans="1:40" ht="25.5" x14ac:dyDescent="0.2">
      <c r="A2641" s="17" t="str">
        <f t="shared" si="246"/>
        <v>BSc Biological and Medicinal Chemistry with Study Abroad: UFS4BCSBCS04</v>
      </c>
      <c r="B2641" s="11" t="s">
        <v>1645</v>
      </c>
      <c r="C2641" s="11" t="s">
        <v>31936</v>
      </c>
      <c r="D2641" s="11" t="s">
        <v>1646</v>
      </c>
      <c r="E2641" s="11" t="s">
        <v>126</v>
      </c>
      <c r="F2641" s="11" t="s">
        <v>71</v>
      </c>
      <c r="G2641" s="11" t="s">
        <v>32712</v>
      </c>
      <c r="H2641" s="11" t="s">
        <v>77</v>
      </c>
      <c r="I2641" s="11">
        <v>3</v>
      </c>
      <c r="J2641" s="11" t="s">
        <v>78</v>
      </c>
      <c r="K2641" s="11" t="s">
        <v>32713</v>
      </c>
      <c r="L2641" s="11">
        <v>120</v>
      </c>
      <c r="M2641" s="11">
        <v>0</v>
      </c>
      <c r="N2641" s="11">
        <v>120</v>
      </c>
      <c r="O2641" s="11">
        <v>120</v>
      </c>
      <c r="P2641" s="11">
        <v>120</v>
      </c>
      <c r="Q2641" s="11">
        <v>0</v>
      </c>
      <c r="R2641" s="11">
        <v>120</v>
      </c>
      <c r="S2641" s="11">
        <v>120</v>
      </c>
      <c r="T2641" s="11">
        <v>0</v>
      </c>
      <c r="U2641" s="11">
        <v>2</v>
      </c>
      <c r="V2641" s="11">
        <v>1</v>
      </c>
      <c r="W2641" s="11">
        <v>4</v>
      </c>
      <c r="X2641" s="11">
        <v>0</v>
      </c>
      <c r="Y2641" s="11">
        <v>2</v>
      </c>
      <c r="Z2641" s="11">
        <v>1</v>
      </c>
      <c r="AA2641" s="12" t="s">
        <v>32958</v>
      </c>
      <c r="AB2641" s="17" t="str">
        <f t="shared" si="247"/>
        <v>Programme: BSc Biological and Medicinal Chemistry with Study Abroad</v>
      </c>
      <c r="AC2641" s="17">
        <f t="shared" si="248"/>
        <v>2</v>
      </c>
      <c r="AD2641" s="17">
        <f t="shared" si="249"/>
        <v>3</v>
      </c>
      <c r="AE2641" s="17">
        <f t="shared" si="250"/>
        <v>4</v>
      </c>
      <c r="AF2641" s="17" t="str">
        <f t="shared" si="251"/>
        <v/>
      </c>
      <c r="AG2641" s="17" cm="1">
        <f t="array" ref="AG2641">IFERROR(IF(J2641="Level",INDEX($M2641:$S2641,AC2641+1),INDEX($M2641:$S2641,AC2641)),"")</f>
        <v>120</v>
      </c>
      <c r="AH2641" s="17" cm="1">
        <f t="array" ref="AH2641">IFERROR(IF(J2641="Level",INDEX($M2641:$S2641,AD2641+1),INDEX($M2641:$S2641,AD2641)),"")</f>
        <v>120</v>
      </c>
      <c r="AI2641" s="17" cm="1">
        <f t="array" ref="AI2641">IFERROR(INDEX($M2641:$S2641,AE2641),"")</f>
        <v>120</v>
      </c>
      <c r="AJ2641" s="17" t="str" cm="1">
        <f t="array" ref="AJ2641">IFERROR(INDEX($M2641:$S2641,AF2641),"")</f>
        <v/>
      </c>
      <c r="AK2641" s="17" cm="1">
        <f t="array" ref="AK2641">IFERROR(IF(J2641="Level",INDEX($T2641:$Z2641,AC2641+1),INDEX($T2641:$Z2641,AC2641)),"")</f>
        <v>2</v>
      </c>
      <c r="AL2641" s="17" cm="1">
        <f t="array" ref="AL2641">IFERROR(IF(J2641="Level",INDEX($T2641:$Z2641,AD2641+1),INDEX($T2641:$Z2641,AD2641)),"")</f>
        <v>1</v>
      </c>
      <c r="AM2641" s="17" cm="1">
        <f t="array" ref="AM2641">IFERROR(INDEX($T2641:$Z2641,AE2641),"")</f>
        <v>4</v>
      </c>
      <c r="AN2641" s="17" t="str" cm="1">
        <f t="array" ref="AN2641">IFERROR(INDEX($T2641:$Z2641,AF2641),"")</f>
        <v/>
      </c>
    </row>
    <row r="2642" spans="1:40" x14ac:dyDescent="0.2">
      <c r="A2642" s="17" t="str">
        <f t="shared" si="246"/>
        <v>BSc Biochemistry with Study Abroad: UFS4BIOBIO01</v>
      </c>
      <c r="B2642" s="11" t="s">
        <v>1647</v>
      </c>
      <c r="C2642" s="11" t="s">
        <v>31936</v>
      </c>
      <c r="D2642" s="11" t="s">
        <v>1648</v>
      </c>
      <c r="E2642" s="11" t="s">
        <v>126</v>
      </c>
      <c r="F2642" s="11" t="s">
        <v>71</v>
      </c>
      <c r="G2642" s="11" t="s">
        <v>32712</v>
      </c>
      <c r="H2642" s="11" t="s">
        <v>77</v>
      </c>
      <c r="I2642" s="11">
        <v>3</v>
      </c>
      <c r="J2642" s="11" t="s">
        <v>78</v>
      </c>
      <c r="K2642" s="11" t="s">
        <v>32713</v>
      </c>
      <c r="L2642" s="11">
        <v>120</v>
      </c>
      <c r="M2642" s="11">
        <v>0</v>
      </c>
      <c r="N2642" s="11">
        <v>120</v>
      </c>
      <c r="O2642" s="11">
        <v>120</v>
      </c>
      <c r="P2642" s="11">
        <v>120</v>
      </c>
      <c r="Q2642" s="11">
        <v>0</v>
      </c>
      <c r="R2642" s="11">
        <v>120</v>
      </c>
      <c r="S2642" s="11">
        <v>120</v>
      </c>
      <c r="T2642" s="11">
        <v>0</v>
      </c>
      <c r="U2642" s="11">
        <v>2</v>
      </c>
      <c r="V2642" s="11">
        <v>1</v>
      </c>
      <c r="W2642" s="11">
        <v>4</v>
      </c>
      <c r="X2642" s="11">
        <v>0</v>
      </c>
      <c r="Y2642" s="11">
        <v>2</v>
      </c>
      <c r="Z2642" s="11">
        <v>1</v>
      </c>
      <c r="AA2642" s="12" t="s">
        <v>32958</v>
      </c>
      <c r="AB2642" s="17" t="str">
        <f t="shared" si="247"/>
        <v>Programme: BSc Biochemistry with Study Abroad</v>
      </c>
      <c r="AC2642" s="17">
        <f t="shared" si="248"/>
        <v>2</v>
      </c>
      <c r="AD2642" s="17">
        <f t="shared" si="249"/>
        <v>3</v>
      </c>
      <c r="AE2642" s="17">
        <f t="shared" si="250"/>
        <v>4</v>
      </c>
      <c r="AF2642" s="17" t="str">
        <f t="shared" si="251"/>
        <v/>
      </c>
      <c r="AG2642" s="17" cm="1">
        <f t="array" ref="AG2642">IFERROR(IF(J2642="Level",INDEX($M2642:$S2642,AC2642+1),INDEX($M2642:$S2642,AC2642)),"")</f>
        <v>120</v>
      </c>
      <c r="AH2642" s="17" cm="1">
        <f t="array" ref="AH2642">IFERROR(IF(J2642="Level",INDEX($M2642:$S2642,AD2642+1),INDEX($M2642:$S2642,AD2642)),"")</f>
        <v>120</v>
      </c>
      <c r="AI2642" s="17" cm="1">
        <f t="array" ref="AI2642">IFERROR(INDEX($M2642:$S2642,AE2642),"")</f>
        <v>120</v>
      </c>
      <c r="AJ2642" s="17" t="str" cm="1">
        <f t="array" ref="AJ2642">IFERROR(INDEX($M2642:$S2642,AF2642),"")</f>
        <v/>
      </c>
      <c r="AK2642" s="17" cm="1">
        <f t="array" ref="AK2642">IFERROR(IF(J2642="Level",INDEX($T2642:$Z2642,AC2642+1),INDEX($T2642:$Z2642,AC2642)),"")</f>
        <v>2</v>
      </c>
      <c r="AL2642" s="17" cm="1">
        <f t="array" ref="AL2642">IFERROR(IF(J2642="Level",INDEX($T2642:$Z2642,AD2642+1),INDEX($T2642:$Z2642,AD2642)),"")</f>
        <v>1</v>
      </c>
      <c r="AM2642" s="17" cm="1">
        <f t="array" ref="AM2642">IFERROR(INDEX($T2642:$Z2642,AE2642),"")</f>
        <v>4</v>
      </c>
      <c r="AN2642" s="17" t="str" cm="1">
        <f t="array" ref="AN2642">IFERROR(INDEX($T2642:$Z2642,AF2642),"")</f>
        <v/>
      </c>
    </row>
    <row r="2643" spans="1:40" x14ac:dyDescent="0.2">
      <c r="A2643" s="17" t="str">
        <f t="shared" si="246"/>
        <v>BSc Biochemistry with Industrial Experience: UFS4BIOBIO02</v>
      </c>
      <c r="B2643" s="11" t="s">
        <v>1649</v>
      </c>
      <c r="C2643" s="11" t="s">
        <v>31936</v>
      </c>
      <c r="D2643" s="11" t="s">
        <v>1650</v>
      </c>
      <c r="E2643" s="11" t="s">
        <v>126</v>
      </c>
      <c r="F2643" s="11" t="s">
        <v>71</v>
      </c>
      <c r="G2643" s="11" t="s">
        <v>32712</v>
      </c>
      <c r="H2643" s="11" t="s">
        <v>77</v>
      </c>
      <c r="I2643" s="11">
        <v>3</v>
      </c>
      <c r="J2643" s="11" t="s">
        <v>78</v>
      </c>
      <c r="K2643" s="11" t="s">
        <v>32713</v>
      </c>
      <c r="L2643" s="11">
        <v>120</v>
      </c>
      <c r="M2643" s="11">
        <v>0</v>
      </c>
      <c r="N2643" s="11">
        <v>120</v>
      </c>
      <c r="O2643" s="11">
        <v>120</v>
      </c>
      <c r="P2643" s="11">
        <v>120</v>
      </c>
      <c r="Q2643" s="11">
        <v>0</v>
      </c>
      <c r="R2643" s="11">
        <v>120</v>
      </c>
      <c r="S2643" s="11">
        <v>120</v>
      </c>
      <c r="T2643" s="11">
        <v>0</v>
      </c>
      <c r="U2643" s="11">
        <v>2</v>
      </c>
      <c r="V2643" s="11">
        <v>1</v>
      </c>
      <c r="W2643" s="11">
        <v>4</v>
      </c>
      <c r="X2643" s="11">
        <v>0</v>
      </c>
      <c r="Y2643" s="11">
        <v>2</v>
      </c>
      <c r="Z2643" s="11">
        <v>1</v>
      </c>
      <c r="AA2643" s="12" t="s">
        <v>32958</v>
      </c>
      <c r="AB2643" s="17" t="str">
        <f t="shared" si="247"/>
        <v>Programme: BSc Biochemistry with Industrial Experience</v>
      </c>
      <c r="AC2643" s="17">
        <f t="shared" si="248"/>
        <v>2</v>
      </c>
      <c r="AD2643" s="17">
        <f t="shared" si="249"/>
        <v>3</v>
      </c>
      <c r="AE2643" s="17">
        <f t="shared" si="250"/>
        <v>4</v>
      </c>
      <c r="AF2643" s="17" t="str">
        <f t="shared" si="251"/>
        <v/>
      </c>
      <c r="AG2643" s="17" cm="1">
        <f t="array" ref="AG2643">IFERROR(IF(J2643="Level",INDEX($M2643:$S2643,AC2643+1),INDEX($M2643:$S2643,AC2643)),"")</f>
        <v>120</v>
      </c>
      <c r="AH2643" s="17" cm="1">
        <f t="array" ref="AH2643">IFERROR(IF(J2643="Level",INDEX($M2643:$S2643,AD2643+1),INDEX($M2643:$S2643,AD2643)),"")</f>
        <v>120</v>
      </c>
      <c r="AI2643" s="17" cm="1">
        <f t="array" ref="AI2643">IFERROR(INDEX($M2643:$S2643,AE2643),"")</f>
        <v>120</v>
      </c>
      <c r="AJ2643" s="17" t="str" cm="1">
        <f t="array" ref="AJ2643">IFERROR(INDEX($M2643:$S2643,AF2643),"")</f>
        <v/>
      </c>
      <c r="AK2643" s="17" cm="1">
        <f t="array" ref="AK2643">IFERROR(IF(J2643="Level",INDEX($T2643:$Z2643,AC2643+1),INDEX($T2643:$Z2643,AC2643)),"")</f>
        <v>2</v>
      </c>
      <c r="AL2643" s="17" cm="1">
        <f t="array" ref="AL2643">IFERROR(IF(J2643="Level",INDEX($T2643:$Z2643,AD2643+1),INDEX($T2643:$Z2643,AD2643)),"")</f>
        <v>1</v>
      </c>
      <c r="AM2643" s="17" cm="1">
        <f t="array" ref="AM2643">IFERROR(INDEX($T2643:$Z2643,AE2643),"")</f>
        <v>4</v>
      </c>
      <c r="AN2643" s="17" t="str" cm="1">
        <f t="array" ref="AN2643">IFERROR(INDEX($T2643:$Z2643,AF2643),"")</f>
        <v/>
      </c>
    </row>
    <row r="2644" spans="1:40" x14ac:dyDescent="0.2">
      <c r="A2644" s="17" t="str">
        <f t="shared" si="246"/>
        <v>BSc Biological Sciences with Professional Placement: UFS4BIOBIO06</v>
      </c>
      <c r="B2644" s="11" t="s">
        <v>1651</v>
      </c>
      <c r="C2644" s="11" t="s">
        <v>31936</v>
      </c>
      <c r="D2644" s="11" t="s">
        <v>1652</v>
      </c>
      <c r="E2644" s="11" t="s">
        <v>126</v>
      </c>
      <c r="F2644" s="11" t="s">
        <v>71</v>
      </c>
      <c r="G2644" s="11" t="s">
        <v>32712</v>
      </c>
      <c r="H2644" s="11" t="s">
        <v>77</v>
      </c>
      <c r="I2644" s="11">
        <v>3</v>
      </c>
      <c r="J2644" s="11" t="s">
        <v>78</v>
      </c>
      <c r="K2644" s="11" t="s">
        <v>32713</v>
      </c>
      <c r="L2644" s="11">
        <v>120</v>
      </c>
      <c r="M2644" s="11">
        <v>0</v>
      </c>
      <c r="N2644" s="11">
        <v>120</v>
      </c>
      <c r="O2644" s="11">
        <v>120</v>
      </c>
      <c r="P2644" s="11">
        <v>120</v>
      </c>
      <c r="Q2644" s="11">
        <v>0</v>
      </c>
      <c r="R2644" s="11">
        <v>120</v>
      </c>
      <c r="S2644" s="11">
        <v>120</v>
      </c>
      <c r="T2644" s="11">
        <v>0</v>
      </c>
      <c r="U2644" s="11">
        <v>2</v>
      </c>
      <c r="V2644" s="11">
        <v>1</v>
      </c>
      <c r="W2644" s="11">
        <v>4</v>
      </c>
      <c r="X2644" s="11">
        <v>0</v>
      </c>
      <c r="Y2644" s="11">
        <v>2</v>
      </c>
      <c r="Z2644" s="11">
        <v>1</v>
      </c>
      <c r="AA2644" s="12" t="s">
        <v>32958</v>
      </c>
      <c r="AB2644" s="17" t="str">
        <f t="shared" si="247"/>
        <v>Programme: BSc Biological Sciences with Professional Placement</v>
      </c>
      <c r="AC2644" s="17">
        <f t="shared" si="248"/>
        <v>2</v>
      </c>
      <c r="AD2644" s="17">
        <f t="shared" si="249"/>
        <v>3</v>
      </c>
      <c r="AE2644" s="17">
        <f t="shared" si="250"/>
        <v>4</v>
      </c>
      <c r="AF2644" s="17" t="str">
        <f t="shared" si="251"/>
        <v/>
      </c>
      <c r="AG2644" s="17" cm="1">
        <f t="array" ref="AG2644">IFERROR(IF(J2644="Level",INDEX($M2644:$S2644,AC2644+1),INDEX($M2644:$S2644,AC2644)),"")</f>
        <v>120</v>
      </c>
      <c r="AH2644" s="17" cm="1">
        <f t="array" ref="AH2644">IFERROR(IF(J2644="Level",INDEX($M2644:$S2644,AD2644+1),INDEX($M2644:$S2644,AD2644)),"")</f>
        <v>120</v>
      </c>
      <c r="AI2644" s="17" cm="1">
        <f t="array" ref="AI2644">IFERROR(INDEX($M2644:$S2644,AE2644),"")</f>
        <v>120</v>
      </c>
      <c r="AJ2644" s="17" t="str" cm="1">
        <f t="array" ref="AJ2644">IFERROR(INDEX($M2644:$S2644,AF2644),"")</f>
        <v/>
      </c>
      <c r="AK2644" s="17" cm="1">
        <f t="array" ref="AK2644">IFERROR(IF(J2644="Level",INDEX($T2644:$Z2644,AC2644+1),INDEX($T2644:$Z2644,AC2644)),"")</f>
        <v>2</v>
      </c>
      <c r="AL2644" s="17" cm="1">
        <f t="array" ref="AL2644">IFERROR(IF(J2644="Level",INDEX($T2644:$Z2644,AD2644+1),INDEX($T2644:$Z2644,AD2644)),"")</f>
        <v>1</v>
      </c>
      <c r="AM2644" s="17" cm="1">
        <f t="array" ref="AM2644">IFERROR(INDEX($T2644:$Z2644,AE2644),"")</f>
        <v>4</v>
      </c>
      <c r="AN2644" s="17" t="str" cm="1">
        <f t="array" ref="AN2644">IFERROR(INDEX($T2644:$Z2644,AF2644),"")</f>
        <v/>
      </c>
    </row>
    <row r="2645" spans="1:40" ht="25.5" x14ac:dyDescent="0.2">
      <c r="A2645" s="17" t="str">
        <f t="shared" si="246"/>
        <v>BSc Molecular Biology and Biotechnology with Industrial Experience: UFS4BIOBIO13</v>
      </c>
      <c r="B2645" s="11" t="s">
        <v>33462</v>
      </c>
      <c r="C2645" s="11" t="s">
        <v>31936</v>
      </c>
      <c r="D2645" s="11" t="s">
        <v>33463</v>
      </c>
      <c r="E2645" s="11" t="s">
        <v>126</v>
      </c>
      <c r="F2645" s="11" t="s">
        <v>71</v>
      </c>
      <c r="G2645" s="11" t="s">
        <v>32712</v>
      </c>
      <c r="H2645" s="11" t="s">
        <v>77</v>
      </c>
      <c r="I2645" s="11">
        <v>3</v>
      </c>
      <c r="J2645" s="11" t="s">
        <v>78</v>
      </c>
      <c r="K2645" s="11" t="s">
        <v>32713</v>
      </c>
      <c r="L2645" s="11">
        <v>120</v>
      </c>
      <c r="M2645" s="11">
        <v>0</v>
      </c>
      <c r="N2645" s="11">
        <v>120</v>
      </c>
      <c r="O2645" s="11">
        <v>120</v>
      </c>
      <c r="P2645" s="11">
        <v>120</v>
      </c>
      <c r="Q2645" s="11">
        <v>0</v>
      </c>
      <c r="R2645" s="11">
        <v>120</v>
      </c>
      <c r="S2645" s="11">
        <v>120</v>
      </c>
      <c r="T2645" s="11">
        <v>0</v>
      </c>
      <c r="U2645" s="11">
        <v>2</v>
      </c>
      <c r="V2645" s="11">
        <v>1</v>
      </c>
      <c r="W2645" s="11">
        <v>4</v>
      </c>
      <c r="X2645" s="11">
        <v>0</v>
      </c>
      <c r="Y2645" s="11">
        <v>2</v>
      </c>
      <c r="Z2645" s="11">
        <v>1</v>
      </c>
      <c r="AA2645" s="12" t="s">
        <v>32958</v>
      </c>
      <c r="AB2645" s="17" t="str">
        <f t="shared" si="247"/>
        <v>Programme: BSc Molecular Biology and Biotechnology with Industrial Experience</v>
      </c>
      <c r="AC2645" s="17">
        <f t="shared" si="248"/>
        <v>2</v>
      </c>
      <c r="AD2645" s="17">
        <f t="shared" si="249"/>
        <v>3</v>
      </c>
      <c r="AE2645" s="17">
        <f t="shared" si="250"/>
        <v>4</v>
      </c>
      <c r="AF2645" s="17" t="str">
        <f t="shared" si="251"/>
        <v/>
      </c>
      <c r="AG2645" s="17" cm="1">
        <f t="array" ref="AG2645">IFERROR(IF(J2645="Level",INDEX($M2645:$S2645,AC2645+1),INDEX($M2645:$S2645,AC2645)),"")</f>
        <v>120</v>
      </c>
      <c r="AH2645" s="17" cm="1">
        <f t="array" ref="AH2645">IFERROR(IF(J2645="Level",INDEX($M2645:$S2645,AD2645+1),INDEX($M2645:$S2645,AD2645)),"")</f>
        <v>120</v>
      </c>
      <c r="AI2645" s="17" cm="1">
        <f t="array" ref="AI2645">IFERROR(INDEX($M2645:$S2645,AE2645),"")</f>
        <v>120</v>
      </c>
      <c r="AJ2645" s="17" t="str" cm="1">
        <f t="array" ref="AJ2645">IFERROR(INDEX($M2645:$S2645,AF2645),"")</f>
        <v/>
      </c>
      <c r="AK2645" s="17" cm="1">
        <f t="array" ref="AK2645">IFERROR(IF(J2645="Level",INDEX($T2645:$Z2645,AC2645+1),INDEX($T2645:$Z2645,AC2645)),"")</f>
        <v>2</v>
      </c>
      <c r="AL2645" s="17" cm="1">
        <f t="array" ref="AL2645">IFERROR(IF(J2645="Level",INDEX($T2645:$Z2645,AD2645+1),INDEX($T2645:$Z2645,AD2645)),"")</f>
        <v>1</v>
      </c>
      <c r="AM2645" s="17" cm="1">
        <f t="array" ref="AM2645">IFERROR(INDEX($T2645:$Z2645,AE2645),"")</f>
        <v>4</v>
      </c>
      <c r="AN2645" s="17" t="str" cm="1">
        <f t="array" ref="AN2645">IFERROR(INDEX($T2645:$Z2645,AF2645),"")</f>
        <v/>
      </c>
    </row>
    <row r="2646" spans="1:40" ht="25.5" x14ac:dyDescent="0.2">
      <c r="A2646" s="17" t="str">
        <f t="shared" si="246"/>
        <v>BSc Biological and Medicinal Chemistry with Industrial Experience: UFS4CHEBIO01</v>
      </c>
      <c r="B2646" s="11" t="s">
        <v>1676</v>
      </c>
      <c r="C2646" s="11" t="s">
        <v>31936</v>
      </c>
      <c r="D2646" s="11" t="s">
        <v>1677</v>
      </c>
      <c r="E2646" s="11" t="s">
        <v>126</v>
      </c>
      <c r="F2646" s="11" t="s">
        <v>71</v>
      </c>
      <c r="G2646" s="11" t="s">
        <v>32712</v>
      </c>
      <c r="H2646" s="11" t="s">
        <v>77</v>
      </c>
      <c r="I2646" s="11">
        <v>3</v>
      </c>
      <c r="J2646" s="11" t="s">
        <v>78</v>
      </c>
      <c r="K2646" s="11" t="s">
        <v>32713</v>
      </c>
      <c r="L2646" s="11">
        <v>120</v>
      </c>
      <c r="M2646" s="11">
        <v>0</v>
      </c>
      <c r="N2646" s="11">
        <v>120</v>
      </c>
      <c r="O2646" s="11">
        <v>120</v>
      </c>
      <c r="P2646" s="11">
        <v>120</v>
      </c>
      <c r="Q2646" s="11">
        <v>0</v>
      </c>
      <c r="R2646" s="11">
        <v>120</v>
      </c>
      <c r="S2646" s="11">
        <v>120</v>
      </c>
      <c r="T2646" s="11">
        <v>0</v>
      </c>
      <c r="U2646" s="11">
        <v>2</v>
      </c>
      <c r="V2646" s="11">
        <v>1</v>
      </c>
      <c r="W2646" s="11">
        <v>4</v>
      </c>
      <c r="X2646" s="11">
        <v>0</v>
      </c>
      <c r="Y2646" s="11">
        <v>2</v>
      </c>
      <c r="Z2646" s="11">
        <v>1</v>
      </c>
      <c r="AA2646" s="12" t="s">
        <v>32958</v>
      </c>
      <c r="AB2646" s="17" t="str">
        <f t="shared" si="247"/>
        <v>Programme: BSc Biological and Medicinal Chemistry with Industrial Experience</v>
      </c>
      <c r="AC2646" s="17">
        <f t="shared" si="248"/>
        <v>2</v>
      </c>
      <c r="AD2646" s="17">
        <f t="shared" si="249"/>
        <v>3</v>
      </c>
      <c r="AE2646" s="17">
        <f t="shared" si="250"/>
        <v>4</v>
      </c>
      <c r="AF2646" s="17" t="str">
        <f t="shared" si="251"/>
        <v/>
      </c>
      <c r="AG2646" s="17" cm="1">
        <f t="array" ref="AG2646">IFERROR(IF(J2646="Level",INDEX($M2646:$S2646,AC2646+1),INDEX($M2646:$S2646,AC2646)),"")</f>
        <v>120</v>
      </c>
      <c r="AH2646" s="17" cm="1">
        <f t="array" ref="AH2646">IFERROR(IF(J2646="Level",INDEX($M2646:$S2646,AD2646+1),INDEX($M2646:$S2646,AD2646)),"")</f>
        <v>120</v>
      </c>
      <c r="AI2646" s="17" cm="1">
        <f t="array" ref="AI2646">IFERROR(INDEX($M2646:$S2646,AE2646),"")</f>
        <v>120</v>
      </c>
      <c r="AJ2646" s="17" t="str" cm="1">
        <f t="array" ref="AJ2646">IFERROR(INDEX($M2646:$S2646,AF2646),"")</f>
        <v/>
      </c>
      <c r="AK2646" s="17" cm="1">
        <f t="array" ref="AK2646">IFERROR(IF(J2646="Level",INDEX($T2646:$Z2646,AC2646+1),INDEX($T2646:$Z2646,AC2646)),"")</f>
        <v>2</v>
      </c>
      <c r="AL2646" s="17" cm="1">
        <f t="array" ref="AL2646">IFERROR(IF(J2646="Level",INDEX($T2646:$Z2646,AD2646+1),INDEX($T2646:$Z2646,AD2646)),"")</f>
        <v>1</v>
      </c>
      <c r="AM2646" s="17" cm="1">
        <f t="array" ref="AM2646">IFERROR(INDEX($T2646:$Z2646,AE2646),"")</f>
        <v>4</v>
      </c>
      <c r="AN2646" s="17" t="str" cm="1">
        <f t="array" ref="AN2646">IFERROR(INDEX($T2646:$Z2646,AF2646),"")</f>
        <v/>
      </c>
    </row>
    <row r="2647" spans="1:40" ht="25.5" x14ac:dyDescent="0.2">
      <c r="A2647" s="17" t="str">
        <f t="shared" si="246"/>
        <v>BSc Medical Sciences (Human Genomics) with Professional Training Year: UFS4EMSBIO02</v>
      </c>
      <c r="B2647" s="11" t="s">
        <v>1686</v>
      </c>
      <c r="C2647" s="11" t="s">
        <v>31936</v>
      </c>
      <c r="D2647" s="11" t="s">
        <v>1687</v>
      </c>
      <c r="E2647" s="11" t="s">
        <v>142</v>
      </c>
      <c r="F2647" s="11" t="s">
        <v>71</v>
      </c>
      <c r="G2647" s="11" t="s">
        <v>32712</v>
      </c>
      <c r="H2647" s="11" t="s">
        <v>77</v>
      </c>
      <c r="I2647" s="11">
        <v>3</v>
      </c>
      <c r="J2647" s="11" t="s">
        <v>78</v>
      </c>
      <c r="K2647" s="11" t="s">
        <v>32713</v>
      </c>
      <c r="L2647" s="11">
        <v>120</v>
      </c>
      <c r="M2647" s="11">
        <v>0</v>
      </c>
      <c r="N2647" s="11">
        <v>120</v>
      </c>
      <c r="O2647" s="11">
        <v>120</v>
      </c>
      <c r="P2647" s="11">
        <v>120</v>
      </c>
      <c r="Q2647" s="11">
        <v>0</v>
      </c>
      <c r="R2647" s="11">
        <v>120</v>
      </c>
      <c r="S2647" s="11">
        <v>120</v>
      </c>
      <c r="T2647" s="11">
        <v>0</v>
      </c>
      <c r="U2647" s="11">
        <v>2</v>
      </c>
      <c r="V2647" s="11">
        <v>1</v>
      </c>
      <c r="W2647" s="11">
        <v>4</v>
      </c>
      <c r="X2647" s="11">
        <v>0</v>
      </c>
      <c r="Y2647" s="11">
        <v>2</v>
      </c>
      <c r="Z2647" s="11">
        <v>1</v>
      </c>
      <c r="AA2647" s="12" t="s">
        <v>32958</v>
      </c>
      <c r="AB2647" s="17" t="str">
        <f t="shared" si="247"/>
        <v>Programme: BSc Medical Sciences (Human Genomics) with Professional Training Year</v>
      </c>
      <c r="AC2647" s="17">
        <f t="shared" si="248"/>
        <v>2</v>
      </c>
      <c r="AD2647" s="17">
        <f t="shared" si="249"/>
        <v>3</v>
      </c>
      <c r="AE2647" s="17">
        <f t="shared" si="250"/>
        <v>4</v>
      </c>
      <c r="AF2647" s="17" t="str">
        <f t="shared" si="251"/>
        <v/>
      </c>
      <c r="AG2647" s="17" cm="1">
        <f t="array" ref="AG2647">IFERROR(IF(J2647="Level",INDEX($M2647:$S2647,AC2647+1),INDEX($M2647:$S2647,AC2647)),"")</f>
        <v>120</v>
      </c>
      <c r="AH2647" s="17" cm="1">
        <f t="array" ref="AH2647">IFERROR(IF(J2647="Level",INDEX($M2647:$S2647,AD2647+1),INDEX($M2647:$S2647,AD2647)),"")</f>
        <v>120</v>
      </c>
      <c r="AI2647" s="17" cm="1">
        <f t="array" ref="AI2647">IFERROR(INDEX($M2647:$S2647,AE2647),"")</f>
        <v>120</v>
      </c>
      <c r="AJ2647" s="17" t="str" cm="1">
        <f t="array" ref="AJ2647">IFERROR(INDEX($M2647:$S2647,AF2647),"")</f>
        <v/>
      </c>
      <c r="AK2647" s="17" cm="1">
        <f t="array" ref="AK2647">IFERROR(IF(J2647="Level",INDEX($T2647:$Z2647,AC2647+1),INDEX($T2647:$Z2647,AC2647)),"")</f>
        <v>2</v>
      </c>
      <c r="AL2647" s="17" cm="1">
        <f t="array" ref="AL2647">IFERROR(IF(J2647="Level",INDEX($T2647:$Z2647,AD2647+1),INDEX($T2647:$Z2647,AD2647)),"")</f>
        <v>1</v>
      </c>
      <c r="AM2647" s="17" cm="1">
        <f t="array" ref="AM2647">IFERROR(INDEX($T2647:$Z2647,AE2647),"")</f>
        <v>4</v>
      </c>
      <c r="AN2647" s="17" t="str" cm="1">
        <f t="array" ref="AN2647">IFERROR(INDEX($T2647:$Z2647,AF2647),"")</f>
        <v/>
      </c>
    </row>
    <row r="2648" spans="1:40" ht="25.5" x14ac:dyDescent="0.2">
      <c r="A2648" s="17" t="str">
        <f t="shared" si="246"/>
        <v>BSc Medical Sciences (Health Research) with Professional Training Year: UFS4EMSBIO03</v>
      </c>
      <c r="B2648" s="11" t="s">
        <v>1688</v>
      </c>
      <c r="C2648" s="11" t="s">
        <v>31936</v>
      </c>
      <c r="D2648" s="11" t="s">
        <v>1689</v>
      </c>
      <c r="E2648" s="11" t="s">
        <v>142</v>
      </c>
      <c r="F2648" s="11" t="s">
        <v>71</v>
      </c>
      <c r="G2648" s="11" t="s">
        <v>32712</v>
      </c>
      <c r="H2648" s="11" t="s">
        <v>77</v>
      </c>
      <c r="I2648" s="11">
        <v>3</v>
      </c>
      <c r="J2648" s="11" t="s">
        <v>78</v>
      </c>
      <c r="K2648" s="11" t="s">
        <v>32713</v>
      </c>
      <c r="L2648" s="11">
        <v>120</v>
      </c>
      <c r="M2648" s="11">
        <v>0</v>
      </c>
      <c r="N2648" s="11">
        <v>120</v>
      </c>
      <c r="O2648" s="11">
        <v>120</v>
      </c>
      <c r="P2648" s="11">
        <v>120</v>
      </c>
      <c r="Q2648" s="11">
        <v>0</v>
      </c>
      <c r="R2648" s="11">
        <v>120</v>
      </c>
      <c r="S2648" s="11">
        <v>120</v>
      </c>
      <c r="T2648" s="11">
        <v>0</v>
      </c>
      <c r="U2648" s="11">
        <v>2</v>
      </c>
      <c r="V2648" s="11">
        <v>1</v>
      </c>
      <c r="W2648" s="11">
        <v>4</v>
      </c>
      <c r="X2648" s="11">
        <v>0</v>
      </c>
      <c r="Y2648" s="11">
        <v>2</v>
      </c>
      <c r="Z2648" s="11">
        <v>1</v>
      </c>
      <c r="AA2648" s="12" t="s">
        <v>32958</v>
      </c>
      <c r="AB2648" s="17" t="str">
        <f t="shared" si="247"/>
        <v>Programme: BSc Medical Sciences (Health Research) with Professional Training Year</v>
      </c>
      <c r="AC2648" s="17">
        <f t="shared" si="248"/>
        <v>2</v>
      </c>
      <c r="AD2648" s="17">
        <f t="shared" si="249"/>
        <v>3</v>
      </c>
      <c r="AE2648" s="17">
        <f t="shared" si="250"/>
        <v>4</v>
      </c>
      <c r="AF2648" s="17" t="str">
        <f t="shared" si="251"/>
        <v/>
      </c>
      <c r="AG2648" s="17" cm="1">
        <f t="array" ref="AG2648">IFERROR(IF(J2648="Level",INDEX($M2648:$S2648,AC2648+1),INDEX($M2648:$S2648,AC2648)),"")</f>
        <v>120</v>
      </c>
      <c r="AH2648" s="17" cm="1">
        <f t="array" ref="AH2648">IFERROR(IF(J2648="Level",INDEX($M2648:$S2648,AD2648+1),INDEX($M2648:$S2648,AD2648)),"")</f>
        <v>120</v>
      </c>
      <c r="AI2648" s="17" cm="1">
        <f t="array" ref="AI2648">IFERROR(INDEX($M2648:$S2648,AE2648),"")</f>
        <v>120</v>
      </c>
      <c r="AJ2648" s="17" t="str" cm="1">
        <f t="array" ref="AJ2648">IFERROR(INDEX($M2648:$S2648,AF2648),"")</f>
        <v/>
      </c>
      <c r="AK2648" s="17" cm="1">
        <f t="array" ref="AK2648">IFERROR(IF(J2648="Level",INDEX($T2648:$Z2648,AC2648+1),INDEX($T2648:$Z2648,AC2648)),"")</f>
        <v>2</v>
      </c>
      <c r="AL2648" s="17" cm="1">
        <f t="array" ref="AL2648">IFERROR(IF(J2648="Level",INDEX($T2648:$Z2648,AD2648+1),INDEX($T2648:$Z2648,AD2648)),"")</f>
        <v>1</v>
      </c>
      <c r="AM2648" s="17" cm="1">
        <f t="array" ref="AM2648">IFERROR(INDEX($T2648:$Z2648,AE2648),"")</f>
        <v>4</v>
      </c>
      <c r="AN2648" s="17" t="str" cm="1">
        <f t="array" ref="AN2648">IFERROR(INDEX($T2648:$Z2648,AF2648),"")</f>
        <v/>
      </c>
    </row>
    <row r="2649" spans="1:40" ht="25.5" x14ac:dyDescent="0.2">
      <c r="A2649" s="17" t="str">
        <f t="shared" si="246"/>
        <v>BSc Medical Sciences (Neuroscience) with Professional Training Year: UFS4EMSBIO04</v>
      </c>
      <c r="B2649" s="11" t="s">
        <v>1690</v>
      </c>
      <c r="C2649" s="11" t="s">
        <v>31936</v>
      </c>
      <c r="D2649" s="11" t="s">
        <v>1691</v>
      </c>
      <c r="E2649" s="11" t="s">
        <v>142</v>
      </c>
      <c r="F2649" s="11" t="s">
        <v>71</v>
      </c>
      <c r="G2649" s="11" t="s">
        <v>32712</v>
      </c>
      <c r="H2649" s="11" t="s">
        <v>77</v>
      </c>
      <c r="I2649" s="11">
        <v>3</v>
      </c>
      <c r="J2649" s="11" t="s">
        <v>78</v>
      </c>
      <c r="K2649" s="11" t="s">
        <v>32713</v>
      </c>
      <c r="L2649" s="11">
        <v>120</v>
      </c>
      <c r="M2649" s="11">
        <v>0</v>
      </c>
      <c r="N2649" s="11">
        <v>120</v>
      </c>
      <c r="O2649" s="11">
        <v>120</v>
      </c>
      <c r="P2649" s="11">
        <v>120</v>
      </c>
      <c r="Q2649" s="11">
        <v>0</v>
      </c>
      <c r="R2649" s="11">
        <v>120</v>
      </c>
      <c r="S2649" s="11">
        <v>120</v>
      </c>
      <c r="T2649" s="11">
        <v>0</v>
      </c>
      <c r="U2649" s="11">
        <v>2</v>
      </c>
      <c r="V2649" s="11">
        <v>1</v>
      </c>
      <c r="W2649" s="11">
        <v>4</v>
      </c>
      <c r="X2649" s="11">
        <v>0</v>
      </c>
      <c r="Y2649" s="11">
        <v>2</v>
      </c>
      <c r="Z2649" s="11">
        <v>1</v>
      </c>
      <c r="AA2649" s="12" t="s">
        <v>32958</v>
      </c>
      <c r="AB2649" s="17" t="str">
        <f t="shared" si="247"/>
        <v>Programme: BSc Medical Sciences (Neuroscience) with Professional Training Year</v>
      </c>
      <c r="AC2649" s="17">
        <f t="shared" si="248"/>
        <v>2</v>
      </c>
      <c r="AD2649" s="17">
        <f t="shared" si="249"/>
        <v>3</v>
      </c>
      <c r="AE2649" s="17">
        <f t="shared" si="250"/>
        <v>4</v>
      </c>
      <c r="AF2649" s="17" t="str">
        <f t="shared" si="251"/>
        <v/>
      </c>
      <c r="AG2649" s="17" cm="1">
        <f t="array" ref="AG2649">IFERROR(IF(J2649="Level",INDEX($M2649:$S2649,AC2649+1),INDEX($M2649:$S2649,AC2649)),"")</f>
        <v>120</v>
      </c>
      <c r="AH2649" s="17" cm="1">
        <f t="array" ref="AH2649">IFERROR(IF(J2649="Level",INDEX($M2649:$S2649,AD2649+1),INDEX($M2649:$S2649,AD2649)),"")</f>
        <v>120</v>
      </c>
      <c r="AI2649" s="17" cm="1">
        <f t="array" ref="AI2649">IFERROR(INDEX($M2649:$S2649,AE2649),"")</f>
        <v>120</v>
      </c>
      <c r="AJ2649" s="17" t="str" cm="1">
        <f t="array" ref="AJ2649">IFERROR(INDEX($M2649:$S2649,AF2649),"")</f>
        <v/>
      </c>
      <c r="AK2649" s="17" cm="1">
        <f t="array" ref="AK2649">IFERROR(IF(J2649="Level",INDEX($T2649:$Z2649,AC2649+1),INDEX($T2649:$Z2649,AC2649)),"")</f>
        <v>2</v>
      </c>
      <c r="AL2649" s="17" cm="1">
        <f t="array" ref="AL2649">IFERROR(IF(J2649="Level",INDEX($T2649:$Z2649,AD2649+1),INDEX($T2649:$Z2649,AD2649)),"")</f>
        <v>1</v>
      </c>
      <c r="AM2649" s="17" cm="1">
        <f t="array" ref="AM2649">IFERROR(INDEX($T2649:$Z2649,AE2649),"")</f>
        <v>4</v>
      </c>
      <c r="AN2649" s="17" t="str" cm="1">
        <f t="array" ref="AN2649">IFERROR(INDEX($T2649:$Z2649,AF2649),"")</f>
        <v/>
      </c>
    </row>
    <row r="2650" spans="1:40" ht="25.5" x14ac:dyDescent="0.2">
      <c r="A2650" s="17" t="str">
        <f t="shared" si="246"/>
        <v>BSc Medical Sciences (Pharmacology and Therapeutics) with Professional Training Year: UFS4EMSBIO05</v>
      </c>
      <c r="B2650" s="11" t="s">
        <v>1692</v>
      </c>
      <c r="C2650" s="11" t="s">
        <v>31936</v>
      </c>
      <c r="D2650" s="11" t="s">
        <v>1693</v>
      </c>
      <c r="E2650" s="11" t="s">
        <v>142</v>
      </c>
      <c r="F2650" s="11" t="s">
        <v>71</v>
      </c>
      <c r="G2650" s="11" t="s">
        <v>32712</v>
      </c>
      <c r="H2650" s="11" t="s">
        <v>77</v>
      </c>
      <c r="I2650" s="11">
        <v>3</v>
      </c>
      <c r="J2650" s="11" t="s">
        <v>78</v>
      </c>
      <c r="K2650" s="11" t="s">
        <v>32713</v>
      </c>
      <c r="L2650" s="11">
        <v>120</v>
      </c>
      <c r="M2650" s="11">
        <v>0</v>
      </c>
      <c r="N2650" s="11">
        <v>120</v>
      </c>
      <c r="O2650" s="11">
        <v>120</v>
      </c>
      <c r="P2650" s="11">
        <v>120</v>
      </c>
      <c r="Q2650" s="11">
        <v>0</v>
      </c>
      <c r="R2650" s="11">
        <v>120</v>
      </c>
      <c r="S2650" s="11">
        <v>120</v>
      </c>
      <c r="T2650" s="11">
        <v>0</v>
      </c>
      <c r="U2650" s="11">
        <v>2</v>
      </c>
      <c r="V2650" s="11">
        <v>1</v>
      </c>
      <c r="W2650" s="11">
        <v>4</v>
      </c>
      <c r="X2650" s="11">
        <v>0</v>
      </c>
      <c r="Y2650" s="11">
        <v>2</v>
      </c>
      <c r="Z2650" s="11">
        <v>1</v>
      </c>
      <c r="AA2650" s="12" t="s">
        <v>32958</v>
      </c>
      <c r="AB2650" s="17" t="str">
        <f t="shared" si="247"/>
        <v>Programme: BSc Medical Sciences (Pharmacology and Therapeutics) with Professional Training Year</v>
      </c>
      <c r="AC2650" s="17">
        <f t="shared" si="248"/>
        <v>2</v>
      </c>
      <c r="AD2650" s="17">
        <f t="shared" si="249"/>
        <v>3</v>
      </c>
      <c r="AE2650" s="17">
        <f t="shared" si="250"/>
        <v>4</v>
      </c>
      <c r="AF2650" s="17" t="str">
        <f t="shared" si="251"/>
        <v/>
      </c>
      <c r="AG2650" s="17" cm="1">
        <f t="array" ref="AG2650">IFERROR(IF(J2650="Level",INDEX($M2650:$S2650,AC2650+1),INDEX($M2650:$S2650,AC2650)),"")</f>
        <v>120</v>
      </c>
      <c r="AH2650" s="17" cm="1">
        <f t="array" ref="AH2650">IFERROR(IF(J2650="Level",INDEX($M2650:$S2650,AD2650+1),INDEX($M2650:$S2650,AD2650)),"")</f>
        <v>120</v>
      </c>
      <c r="AI2650" s="17" cm="1">
        <f t="array" ref="AI2650">IFERROR(INDEX($M2650:$S2650,AE2650),"")</f>
        <v>120</v>
      </c>
      <c r="AJ2650" s="17" t="str" cm="1">
        <f t="array" ref="AJ2650">IFERROR(INDEX($M2650:$S2650,AF2650),"")</f>
        <v/>
      </c>
      <c r="AK2650" s="17" cm="1">
        <f t="array" ref="AK2650">IFERROR(IF(J2650="Level",INDEX($T2650:$Z2650,AC2650+1),INDEX($T2650:$Z2650,AC2650)),"")</f>
        <v>2</v>
      </c>
      <c r="AL2650" s="17" cm="1">
        <f t="array" ref="AL2650">IFERROR(IF(J2650="Level",INDEX($T2650:$Z2650,AD2650+1),INDEX($T2650:$Z2650,AD2650)),"")</f>
        <v>1</v>
      </c>
      <c r="AM2650" s="17" cm="1">
        <f t="array" ref="AM2650">IFERROR(INDEX($T2650:$Z2650,AE2650),"")</f>
        <v>4</v>
      </c>
      <c r="AN2650" s="17" t="str" cm="1">
        <f t="array" ref="AN2650">IFERROR(INDEX($T2650:$Z2650,AF2650),"")</f>
        <v/>
      </c>
    </row>
    <row r="2651" spans="1:40" ht="25.5" x14ac:dyDescent="0.2">
      <c r="A2651" s="17" t="str">
        <f t="shared" si="246"/>
        <v>BSc Medical Sciences (Human Genomics) with Study Abroad: UFS4EMSBIO06</v>
      </c>
      <c r="B2651" s="11" t="s">
        <v>1694</v>
      </c>
      <c r="C2651" s="11" t="s">
        <v>31936</v>
      </c>
      <c r="D2651" s="11" t="s">
        <v>1695</v>
      </c>
      <c r="E2651" s="11" t="s">
        <v>142</v>
      </c>
      <c r="F2651" s="11" t="s">
        <v>71</v>
      </c>
      <c r="G2651" s="11" t="s">
        <v>32712</v>
      </c>
      <c r="H2651" s="11" t="s">
        <v>77</v>
      </c>
      <c r="I2651" s="11">
        <v>3</v>
      </c>
      <c r="J2651" s="11" t="s">
        <v>78</v>
      </c>
      <c r="K2651" s="11" t="s">
        <v>32713</v>
      </c>
      <c r="L2651" s="11">
        <v>120</v>
      </c>
      <c r="M2651" s="11">
        <v>0</v>
      </c>
      <c r="N2651" s="11">
        <v>120</v>
      </c>
      <c r="O2651" s="11">
        <v>120</v>
      </c>
      <c r="P2651" s="11">
        <v>120</v>
      </c>
      <c r="Q2651" s="11">
        <v>0</v>
      </c>
      <c r="R2651" s="11">
        <v>120</v>
      </c>
      <c r="S2651" s="11">
        <v>120</v>
      </c>
      <c r="T2651" s="11">
        <v>0</v>
      </c>
      <c r="U2651" s="11">
        <v>2</v>
      </c>
      <c r="V2651" s="11">
        <v>1</v>
      </c>
      <c r="W2651" s="11">
        <v>4</v>
      </c>
      <c r="X2651" s="11">
        <v>0</v>
      </c>
      <c r="Y2651" s="11">
        <v>2</v>
      </c>
      <c r="Z2651" s="11">
        <v>1</v>
      </c>
      <c r="AA2651" s="12" t="s">
        <v>32958</v>
      </c>
      <c r="AB2651" s="17" t="str">
        <f t="shared" si="247"/>
        <v>Programme: BSc Medical Sciences (Human Genomics) with Study Abroad</v>
      </c>
      <c r="AC2651" s="17">
        <f t="shared" si="248"/>
        <v>2</v>
      </c>
      <c r="AD2651" s="17">
        <f t="shared" si="249"/>
        <v>3</v>
      </c>
      <c r="AE2651" s="17">
        <f t="shared" si="250"/>
        <v>4</v>
      </c>
      <c r="AF2651" s="17" t="str">
        <f t="shared" si="251"/>
        <v/>
      </c>
      <c r="AG2651" s="17" cm="1">
        <f t="array" ref="AG2651">IFERROR(IF(J2651="Level",INDEX($M2651:$S2651,AC2651+1),INDEX($M2651:$S2651,AC2651)),"")</f>
        <v>120</v>
      </c>
      <c r="AH2651" s="17" cm="1">
        <f t="array" ref="AH2651">IFERROR(IF(J2651="Level",INDEX($M2651:$S2651,AD2651+1),INDEX($M2651:$S2651,AD2651)),"")</f>
        <v>120</v>
      </c>
      <c r="AI2651" s="17" cm="1">
        <f t="array" ref="AI2651">IFERROR(INDEX($M2651:$S2651,AE2651),"")</f>
        <v>120</v>
      </c>
      <c r="AJ2651" s="17" t="str" cm="1">
        <f t="array" ref="AJ2651">IFERROR(INDEX($M2651:$S2651,AF2651),"")</f>
        <v/>
      </c>
      <c r="AK2651" s="17" cm="1">
        <f t="array" ref="AK2651">IFERROR(IF(J2651="Level",INDEX($T2651:$Z2651,AC2651+1),INDEX($T2651:$Z2651,AC2651)),"")</f>
        <v>2</v>
      </c>
      <c r="AL2651" s="17" cm="1">
        <f t="array" ref="AL2651">IFERROR(IF(J2651="Level",INDEX($T2651:$Z2651,AD2651+1),INDEX($T2651:$Z2651,AD2651)),"")</f>
        <v>1</v>
      </c>
      <c r="AM2651" s="17" cm="1">
        <f t="array" ref="AM2651">IFERROR(INDEX($T2651:$Z2651,AE2651),"")</f>
        <v>4</v>
      </c>
      <c r="AN2651" s="17" t="str" cm="1">
        <f t="array" ref="AN2651">IFERROR(INDEX($T2651:$Z2651,AF2651),"")</f>
        <v/>
      </c>
    </row>
    <row r="2652" spans="1:40" x14ac:dyDescent="0.2">
      <c r="A2652" s="17" t="str">
        <f t="shared" si="246"/>
        <v>BSc Medical Sciences (Neuroscience) with Study Abroad: UFS4EMSBIO07</v>
      </c>
      <c r="B2652" s="11" t="s">
        <v>1696</v>
      </c>
      <c r="C2652" s="11" t="s">
        <v>31936</v>
      </c>
      <c r="D2652" s="11" t="s">
        <v>1697</v>
      </c>
      <c r="E2652" s="11" t="s">
        <v>142</v>
      </c>
      <c r="F2652" s="11" t="s">
        <v>71</v>
      </c>
      <c r="G2652" s="11" t="s">
        <v>32712</v>
      </c>
      <c r="H2652" s="11" t="s">
        <v>77</v>
      </c>
      <c r="I2652" s="11">
        <v>3</v>
      </c>
      <c r="J2652" s="11" t="s">
        <v>78</v>
      </c>
      <c r="K2652" s="11" t="s">
        <v>32713</v>
      </c>
      <c r="L2652" s="11">
        <v>120</v>
      </c>
      <c r="M2652" s="11">
        <v>0</v>
      </c>
      <c r="N2652" s="11">
        <v>120</v>
      </c>
      <c r="O2652" s="11">
        <v>120</v>
      </c>
      <c r="P2652" s="11">
        <v>120</v>
      </c>
      <c r="Q2652" s="11">
        <v>0</v>
      </c>
      <c r="R2652" s="11">
        <v>120</v>
      </c>
      <c r="S2652" s="11">
        <v>120</v>
      </c>
      <c r="T2652" s="11">
        <v>0</v>
      </c>
      <c r="U2652" s="11">
        <v>2</v>
      </c>
      <c r="V2652" s="11">
        <v>1</v>
      </c>
      <c r="W2652" s="11">
        <v>4</v>
      </c>
      <c r="X2652" s="11">
        <v>0</v>
      </c>
      <c r="Y2652" s="11">
        <v>2</v>
      </c>
      <c r="Z2652" s="11">
        <v>1</v>
      </c>
      <c r="AA2652" s="12" t="s">
        <v>32958</v>
      </c>
      <c r="AB2652" s="17" t="str">
        <f t="shared" si="247"/>
        <v>Programme: BSc Medical Sciences (Neuroscience) with Study Abroad</v>
      </c>
      <c r="AC2652" s="17">
        <f t="shared" si="248"/>
        <v>2</v>
      </c>
      <c r="AD2652" s="17">
        <f t="shared" si="249"/>
        <v>3</v>
      </c>
      <c r="AE2652" s="17">
        <f t="shared" si="250"/>
        <v>4</v>
      </c>
      <c r="AF2652" s="17" t="str">
        <f t="shared" si="251"/>
        <v/>
      </c>
      <c r="AG2652" s="17" cm="1">
        <f t="array" ref="AG2652">IFERROR(IF(J2652="Level",INDEX($M2652:$S2652,AC2652+1),INDEX($M2652:$S2652,AC2652)),"")</f>
        <v>120</v>
      </c>
      <c r="AH2652" s="17" cm="1">
        <f t="array" ref="AH2652">IFERROR(IF(J2652="Level",INDEX($M2652:$S2652,AD2652+1),INDEX($M2652:$S2652,AD2652)),"")</f>
        <v>120</v>
      </c>
      <c r="AI2652" s="17" cm="1">
        <f t="array" ref="AI2652">IFERROR(INDEX($M2652:$S2652,AE2652),"")</f>
        <v>120</v>
      </c>
      <c r="AJ2652" s="17" t="str" cm="1">
        <f t="array" ref="AJ2652">IFERROR(INDEX($M2652:$S2652,AF2652),"")</f>
        <v/>
      </c>
      <c r="AK2652" s="17" cm="1">
        <f t="array" ref="AK2652">IFERROR(IF(J2652="Level",INDEX($T2652:$Z2652,AC2652+1),INDEX($T2652:$Z2652,AC2652)),"")</f>
        <v>2</v>
      </c>
      <c r="AL2652" s="17" cm="1">
        <f t="array" ref="AL2652">IFERROR(IF(J2652="Level",INDEX($T2652:$Z2652,AD2652+1),INDEX($T2652:$Z2652,AD2652)),"")</f>
        <v>1</v>
      </c>
      <c r="AM2652" s="17" cm="1">
        <f t="array" ref="AM2652">IFERROR(INDEX($T2652:$Z2652,AE2652),"")</f>
        <v>4</v>
      </c>
      <c r="AN2652" s="17" t="str" cm="1">
        <f t="array" ref="AN2652">IFERROR(INDEX($T2652:$Z2652,AF2652),"")</f>
        <v/>
      </c>
    </row>
    <row r="2653" spans="1:40" ht="25.5" x14ac:dyDescent="0.2">
      <c r="A2653" s="17" t="str">
        <f t="shared" si="246"/>
        <v>BSc Medical Sciences (Pharmacology and Therapeutics) with Study Abroad: UFS4EMSBIO08</v>
      </c>
      <c r="B2653" s="11" t="s">
        <v>1698</v>
      </c>
      <c r="C2653" s="11" t="s">
        <v>31936</v>
      </c>
      <c r="D2653" s="11" t="s">
        <v>1699</v>
      </c>
      <c r="E2653" s="11" t="s">
        <v>142</v>
      </c>
      <c r="F2653" s="11" t="s">
        <v>71</v>
      </c>
      <c r="G2653" s="11" t="s">
        <v>32712</v>
      </c>
      <c r="H2653" s="11" t="s">
        <v>77</v>
      </c>
      <c r="I2653" s="11">
        <v>3</v>
      </c>
      <c r="J2653" s="11" t="s">
        <v>78</v>
      </c>
      <c r="K2653" s="11" t="s">
        <v>32713</v>
      </c>
      <c r="L2653" s="11">
        <v>120</v>
      </c>
      <c r="M2653" s="11">
        <v>0</v>
      </c>
      <c r="N2653" s="11">
        <v>120</v>
      </c>
      <c r="O2653" s="11">
        <v>120</v>
      </c>
      <c r="P2653" s="11">
        <v>120</v>
      </c>
      <c r="Q2653" s="11">
        <v>0</v>
      </c>
      <c r="R2653" s="11">
        <v>120</v>
      </c>
      <c r="S2653" s="11">
        <v>120</v>
      </c>
      <c r="T2653" s="11">
        <v>0</v>
      </c>
      <c r="U2653" s="11">
        <v>2</v>
      </c>
      <c r="V2653" s="11">
        <v>1</v>
      </c>
      <c r="W2653" s="11">
        <v>4</v>
      </c>
      <c r="X2653" s="11">
        <v>0</v>
      </c>
      <c r="Y2653" s="11">
        <v>2</v>
      </c>
      <c r="Z2653" s="11">
        <v>1</v>
      </c>
      <c r="AA2653" s="12" t="s">
        <v>32958</v>
      </c>
      <c r="AB2653" s="17" t="str">
        <f t="shared" si="247"/>
        <v>Programme: BSc Medical Sciences (Pharmacology and Therapeutics) with Study Abroad</v>
      </c>
      <c r="AC2653" s="17">
        <f t="shared" si="248"/>
        <v>2</v>
      </c>
      <c r="AD2653" s="17">
        <f t="shared" si="249"/>
        <v>3</v>
      </c>
      <c r="AE2653" s="17">
        <f t="shared" si="250"/>
        <v>4</v>
      </c>
      <c r="AF2653" s="17" t="str">
        <f t="shared" si="251"/>
        <v/>
      </c>
      <c r="AG2653" s="17" cm="1">
        <f t="array" ref="AG2653">IFERROR(IF(J2653="Level",INDEX($M2653:$S2653,AC2653+1),INDEX($M2653:$S2653,AC2653)),"")</f>
        <v>120</v>
      </c>
      <c r="AH2653" s="17" cm="1">
        <f t="array" ref="AH2653">IFERROR(IF(J2653="Level",INDEX($M2653:$S2653,AD2653+1),INDEX($M2653:$S2653,AD2653)),"")</f>
        <v>120</v>
      </c>
      <c r="AI2653" s="17" cm="1">
        <f t="array" ref="AI2653">IFERROR(INDEX($M2653:$S2653,AE2653),"")</f>
        <v>120</v>
      </c>
      <c r="AJ2653" s="17" t="str" cm="1">
        <f t="array" ref="AJ2653">IFERROR(INDEX($M2653:$S2653,AF2653),"")</f>
        <v/>
      </c>
      <c r="AK2653" s="17" cm="1">
        <f t="array" ref="AK2653">IFERROR(IF(J2653="Level",INDEX($T2653:$Z2653,AC2653+1),INDEX($T2653:$Z2653,AC2653)),"")</f>
        <v>2</v>
      </c>
      <c r="AL2653" s="17" cm="1">
        <f t="array" ref="AL2653">IFERROR(IF(J2653="Level",INDEX($T2653:$Z2653,AD2653+1),INDEX($T2653:$Z2653,AD2653)),"")</f>
        <v>1</v>
      </c>
      <c r="AM2653" s="17" cm="1">
        <f t="array" ref="AM2653">IFERROR(INDEX($T2653:$Z2653,AE2653),"")</f>
        <v>4</v>
      </c>
      <c r="AN2653" s="17" t="str" cm="1">
        <f t="array" ref="AN2653">IFERROR(INDEX($T2653:$Z2653,AF2653),"")</f>
        <v/>
      </c>
    </row>
    <row r="2654" spans="1:40" ht="25.5" x14ac:dyDescent="0.2">
      <c r="A2654" s="17" t="str">
        <f t="shared" si="246"/>
        <v>BSc Medical Sciences (Health Research) with Study Abroad: UFS4EMSBIO09</v>
      </c>
      <c r="B2654" s="11" t="s">
        <v>1700</v>
      </c>
      <c r="C2654" s="11" t="s">
        <v>31936</v>
      </c>
      <c r="D2654" s="11" t="s">
        <v>1701</v>
      </c>
      <c r="E2654" s="11" t="s">
        <v>142</v>
      </c>
      <c r="F2654" s="11" t="s">
        <v>71</v>
      </c>
      <c r="G2654" s="11" t="s">
        <v>32712</v>
      </c>
      <c r="H2654" s="11" t="s">
        <v>77</v>
      </c>
      <c r="I2654" s="11">
        <v>3</v>
      </c>
      <c r="J2654" s="11" t="s">
        <v>78</v>
      </c>
      <c r="K2654" s="11" t="s">
        <v>32713</v>
      </c>
      <c r="L2654" s="11">
        <v>120</v>
      </c>
      <c r="M2654" s="11">
        <v>0</v>
      </c>
      <c r="N2654" s="11">
        <v>120</v>
      </c>
      <c r="O2654" s="11">
        <v>120</v>
      </c>
      <c r="P2654" s="11">
        <v>120</v>
      </c>
      <c r="Q2654" s="11">
        <v>0</v>
      </c>
      <c r="R2654" s="11">
        <v>120</v>
      </c>
      <c r="S2654" s="11">
        <v>120</v>
      </c>
      <c r="T2654" s="11">
        <v>0</v>
      </c>
      <c r="U2654" s="11">
        <v>2</v>
      </c>
      <c r="V2654" s="11">
        <v>1</v>
      </c>
      <c r="W2654" s="11">
        <v>4</v>
      </c>
      <c r="X2654" s="11">
        <v>0</v>
      </c>
      <c r="Y2654" s="11">
        <v>2</v>
      </c>
      <c r="Z2654" s="11">
        <v>1</v>
      </c>
      <c r="AA2654" s="12" t="s">
        <v>32958</v>
      </c>
      <c r="AB2654" s="17" t="str">
        <f t="shared" si="247"/>
        <v>Programme: BSc Medical Sciences (Health Research) with Study Abroad</v>
      </c>
      <c r="AC2654" s="17">
        <f t="shared" si="248"/>
        <v>2</v>
      </c>
      <c r="AD2654" s="17">
        <f t="shared" si="249"/>
        <v>3</v>
      </c>
      <c r="AE2654" s="17">
        <f t="shared" si="250"/>
        <v>4</v>
      </c>
      <c r="AF2654" s="17" t="str">
        <f t="shared" si="251"/>
        <v/>
      </c>
      <c r="AG2654" s="17" cm="1">
        <f t="array" ref="AG2654">IFERROR(IF(J2654="Level",INDEX($M2654:$S2654,AC2654+1),INDEX($M2654:$S2654,AC2654)),"")</f>
        <v>120</v>
      </c>
      <c r="AH2654" s="17" cm="1">
        <f t="array" ref="AH2654">IFERROR(IF(J2654="Level",INDEX($M2654:$S2654,AD2654+1),INDEX($M2654:$S2654,AD2654)),"")</f>
        <v>120</v>
      </c>
      <c r="AI2654" s="17" cm="1">
        <f t="array" ref="AI2654">IFERROR(INDEX($M2654:$S2654,AE2654),"")</f>
        <v>120</v>
      </c>
      <c r="AJ2654" s="17" t="str" cm="1">
        <f t="array" ref="AJ2654">IFERROR(INDEX($M2654:$S2654,AF2654),"")</f>
        <v/>
      </c>
      <c r="AK2654" s="17" cm="1">
        <f t="array" ref="AK2654">IFERROR(IF(J2654="Level",INDEX($T2654:$Z2654,AC2654+1),INDEX($T2654:$Z2654,AC2654)),"")</f>
        <v>2</v>
      </c>
      <c r="AL2654" s="17" cm="1">
        <f t="array" ref="AL2654">IFERROR(IF(J2654="Level",INDEX($T2654:$Z2654,AD2654+1),INDEX($T2654:$Z2654,AD2654)),"")</f>
        <v>1</v>
      </c>
      <c r="AM2654" s="17" cm="1">
        <f t="array" ref="AM2654">IFERROR(INDEX($T2654:$Z2654,AE2654),"")</f>
        <v>4</v>
      </c>
      <c r="AN2654" s="17" t="str" cm="1">
        <f t="array" ref="AN2654">IFERROR(INDEX($T2654:$Z2654,AF2654),"")</f>
        <v/>
      </c>
    </row>
    <row r="2655" spans="1:40" x14ac:dyDescent="0.2">
      <c r="A2655" s="17" t="str">
        <f t="shared" si="246"/>
        <v>BSc Medical Sciences with Professional Training Year: UFS4EMSEMS01</v>
      </c>
      <c r="B2655" s="11" t="s">
        <v>1702</v>
      </c>
      <c r="C2655" s="11" t="s">
        <v>31936</v>
      </c>
      <c r="D2655" s="11" t="s">
        <v>1703</v>
      </c>
      <c r="E2655" s="11" t="s">
        <v>142</v>
      </c>
      <c r="F2655" s="11" t="s">
        <v>71</v>
      </c>
      <c r="G2655" s="11" t="s">
        <v>32712</v>
      </c>
      <c r="H2655" s="11" t="s">
        <v>77</v>
      </c>
      <c r="I2655" s="11">
        <v>3</v>
      </c>
      <c r="J2655" s="11" t="s">
        <v>78</v>
      </c>
      <c r="K2655" s="11" t="s">
        <v>32713</v>
      </c>
      <c r="L2655" s="11">
        <v>120</v>
      </c>
      <c r="M2655" s="11">
        <v>0</v>
      </c>
      <c r="N2655" s="11">
        <v>120</v>
      </c>
      <c r="O2655" s="11">
        <v>120</v>
      </c>
      <c r="P2655" s="11">
        <v>120</v>
      </c>
      <c r="Q2655" s="11">
        <v>0</v>
      </c>
      <c r="R2655" s="11">
        <v>120</v>
      </c>
      <c r="S2655" s="11">
        <v>120</v>
      </c>
      <c r="T2655" s="11">
        <v>0</v>
      </c>
      <c r="U2655" s="11">
        <v>2</v>
      </c>
      <c r="V2655" s="11">
        <v>1</v>
      </c>
      <c r="W2655" s="11">
        <v>4</v>
      </c>
      <c r="X2655" s="11">
        <v>0</v>
      </c>
      <c r="Y2655" s="11">
        <v>2</v>
      </c>
      <c r="Z2655" s="11">
        <v>1</v>
      </c>
      <c r="AA2655" s="12" t="s">
        <v>32958</v>
      </c>
      <c r="AB2655" s="17" t="str">
        <f t="shared" si="247"/>
        <v>Programme: BSc Medical Sciences with Professional Training Year</v>
      </c>
      <c r="AC2655" s="17">
        <f t="shared" si="248"/>
        <v>2</v>
      </c>
      <c r="AD2655" s="17">
        <f t="shared" si="249"/>
        <v>3</v>
      </c>
      <c r="AE2655" s="17">
        <f t="shared" si="250"/>
        <v>4</v>
      </c>
      <c r="AF2655" s="17" t="str">
        <f t="shared" si="251"/>
        <v/>
      </c>
      <c r="AG2655" s="17" cm="1">
        <f t="array" ref="AG2655">IFERROR(IF(J2655="Level",INDEX($M2655:$S2655,AC2655+1),INDEX($M2655:$S2655,AC2655)),"")</f>
        <v>120</v>
      </c>
      <c r="AH2655" s="17" cm="1">
        <f t="array" ref="AH2655">IFERROR(IF(J2655="Level",INDEX($M2655:$S2655,AD2655+1),INDEX($M2655:$S2655,AD2655)),"")</f>
        <v>120</v>
      </c>
      <c r="AI2655" s="17" cm="1">
        <f t="array" ref="AI2655">IFERROR(INDEX($M2655:$S2655,AE2655),"")</f>
        <v>120</v>
      </c>
      <c r="AJ2655" s="17" t="str" cm="1">
        <f t="array" ref="AJ2655">IFERROR(INDEX($M2655:$S2655,AF2655),"")</f>
        <v/>
      </c>
      <c r="AK2655" s="17" cm="1">
        <f t="array" ref="AK2655">IFERROR(IF(J2655="Level",INDEX($T2655:$Z2655,AC2655+1),INDEX($T2655:$Z2655,AC2655)),"")</f>
        <v>2</v>
      </c>
      <c r="AL2655" s="17" cm="1">
        <f t="array" ref="AL2655">IFERROR(IF(J2655="Level",INDEX($T2655:$Z2655,AD2655+1),INDEX($T2655:$Z2655,AD2655)),"")</f>
        <v>1</v>
      </c>
      <c r="AM2655" s="17" cm="1">
        <f t="array" ref="AM2655">IFERROR(INDEX($T2655:$Z2655,AE2655),"")</f>
        <v>4</v>
      </c>
      <c r="AN2655" s="17" t="str" cm="1">
        <f t="array" ref="AN2655">IFERROR(INDEX($T2655:$Z2655,AF2655),"")</f>
        <v/>
      </c>
    </row>
    <row r="2656" spans="1:40" x14ac:dyDescent="0.2">
      <c r="A2656" s="17" t="str">
        <f t="shared" si="246"/>
        <v>BSc Medical Sciences with Study Abroad: UFS4EMSEMS03</v>
      </c>
      <c r="B2656" s="11" t="s">
        <v>1706</v>
      </c>
      <c r="C2656" s="11" t="s">
        <v>31936</v>
      </c>
      <c r="D2656" s="11" t="s">
        <v>1707</v>
      </c>
      <c r="E2656" s="11" t="s">
        <v>142</v>
      </c>
      <c r="F2656" s="11" t="s">
        <v>71</v>
      </c>
      <c r="G2656" s="11" t="s">
        <v>32712</v>
      </c>
      <c r="H2656" s="11" t="s">
        <v>77</v>
      </c>
      <c r="I2656" s="11">
        <v>3</v>
      </c>
      <c r="J2656" s="11" t="s">
        <v>78</v>
      </c>
      <c r="K2656" s="11" t="s">
        <v>32713</v>
      </c>
      <c r="L2656" s="11">
        <v>120</v>
      </c>
      <c r="M2656" s="11">
        <v>0</v>
      </c>
      <c r="N2656" s="11">
        <v>120</v>
      </c>
      <c r="O2656" s="11">
        <v>120</v>
      </c>
      <c r="P2656" s="11">
        <v>120</v>
      </c>
      <c r="Q2656" s="11">
        <v>0</v>
      </c>
      <c r="R2656" s="11">
        <v>120</v>
      </c>
      <c r="S2656" s="11">
        <v>120</v>
      </c>
      <c r="T2656" s="11">
        <v>0</v>
      </c>
      <c r="U2656" s="11">
        <v>2</v>
      </c>
      <c r="V2656" s="11">
        <v>1</v>
      </c>
      <c r="W2656" s="11">
        <v>4</v>
      </c>
      <c r="X2656" s="11">
        <v>0</v>
      </c>
      <c r="Y2656" s="11">
        <v>2</v>
      </c>
      <c r="Z2656" s="11">
        <v>1</v>
      </c>
      <c r="AA2656" s="12" t="s">
        <v>32958</v>
      </c>
      <c r="AB2656" s="17" t="str">
        <f t="shared" si="247"/>
        <v>Programme: BSc Medical Sciences with Study Abroad</v>
      </c>
      <c r="AC2656" s="17">
        <f t="shared" si="248"/>
        <v>2</v>
      </c>
      <c r="AD2656" s="17">
        <f t="shared" si="249"/>
        <v>3</v>
      </c>
      <c r="AE2656" s="17">
        <f t="shared" si="250"/>
        <v>4</v>
      </c>
      <c r="AF2656" s="17" t="str">
        <f t="shared" si="251"/>
        <v/>
      </c>
      <c r="AG2656" s="17" cm="1">
        <f t="array" ref="AG2656">IFERROR(IF(J2656="Level",INDEX($M2656:$S2656,AC2656+1),INDEX($M2656:$S2656,AC2656)),"")</f>
        <v>120</v>
      </c>
      <c r="AH2656" s="17" cm="1">
        <f t="array" ref="AH2656">IFERROR(IF(J2656="Level",INDEX($M2656:$S2656,AD2656+1),INDEX($M2656:$S2656,AD2656)),"")</f>
        <v>120</v>
      </c>
      <c r="AI2656" s="17" cm="1">
        <f t="array" ref="AI2656">IFERROR(INDEX($M2656:$S2656,AE2656),"")</f>
        <v>120</v>
      </c>
      <c r="AJ2656" s="17" t="str" cm="1">
        <f t="array" ref="AJ2656">IFERROR(INDEX($M2656:$S2656,AF2656),"")</f>
        <v/>
      </c>
      <c r="AK2656" s="17" cm="1">
        <f t="array" ref="AK2656">IFERROR(IF(J2656="Level",INDEX($T2656:$Z2656,AC2656+1),INDEX($T2656:$Z2656,AC2656)),"")</f>
        <v>2</v>
      </c>
      <c r="AL2656" s="17" cm="1">
        <f t="array" ref="AL2656">IFERROR(IF(J2656="Level",INDEX($T2656:$Z2656,AD2656+1),INDEX($T2656:$Z2656,AD2656)),"")</f>
        <v>1</v>
      </c>
      <c r="AM2656" s="17" cm="1">
        <f t="array" ref="AM2656">IFERROR(INDEX($T2656:$Z2656,AE2656),"")</f>
        <v>4</v>
      </c>
      <c r="AN2656" s="17" t="str" cm="1">
        <f t="array" ref="AN2656">IFERROR(INDEX($T2656:$Z2656,AF2656),"")</f>
        <v/>
      </c>
    </row>
    <row r="2657" spans="1:40" ht="25.5" x14ac:dyDescent="0.2">
      <c r="A2657" s="17" t="str">
        <f t="shared" si="246"/>
        <v>BSc Sport and Exercise Medical Sciences with Professional Training Year: UFS4EMSSHS01</v>
      </c>
      <c r="B2657" s="11" t="s">
        <v>1708</v>
      </c>
      <c r="C2657" s="11" t="s">
        <v>31936</v>
      </c>
      <c r="D2657" s="11" t="s">
        <v>1709</v>
      </c>
      <c r="E2657" s="11" t="s">
        <v>142</v>
      </c>
      <c r="F2657" s="11" t="s">
        <v>71</v>
      </c>
      <c r="G2657" s="11" t="s">
        <v>32712</v>
      </c>
      <c r="H2657" s="11" t="s">
        <v>77</v>
      </c>
      <c r="I2657" s="11">
        <v>3</v>
      </c>
      <c r="J2657" s="11" t="s">
        <v>78</v>
      </c>
      <c r="K2657" s="11" t="s">
        <v>32713</v>
      </c>
      <c r="L2657" s="11">
        <v>120</v>
      </c>
      <c r="M2657" s="11">
        <v>0</v>
      </c>
      <c r="N2657" s="11">
        <v>120</v>
      </c>
      <c r="O2657" s="11">
        <v>120</v>
      </c>
      <c r="P2657" s="11">
        <v>120</v>
      </c>
      <c r="Q2657" s="11">
        <v>0</v>
      </c>
      <c r="R2657" s="11">
        <v>120</v>
      </c>
      <c r="S2657" s="11">
        <v>120</v>
      </c>
      <c r="T2657" s="11">
        <v>0</v>
      </c>
      <c r="U2657" s="11">
        <v>2</v>
      </c>
      <c r="V2657" s="11">
        <v>1</v>
      </c>
      <c r="W2657" s="11">
        <v>4</v>
      </c>
      <c r="X2657" s="11">
        <v>0</v>
      </c>
      <c r="Y2657" s="11">
        <v>2</v>
      </c>
      <c r="Z2657" s="11">
        <v>1</v>
      </c>
      <c r="AA2657" s="12" t="s">
        <v>32958</v>
      </c>
      <c r="AB2657" s="17" t="str">
        <f t="shared" si="247"/>
        <v>Programme: BSc Sport and Exercise Medical Sciences with Professional Training Year</v>
      </c>
      <c r="AC2657" s="17">
        <f t="shared" si="248"/>
        <v>2</v>
      </c>
      <c r="AD2657" s="17">
        <f t="shared" si="249"/>
        <v>3</v>
      </c>
      <c r="AE2657" s="17">
        <f t="shared" si="250"/>
        <v>4</v>
      </c>
      <c r="AF2657" s="17" t="str">
        <f t="shared" si="251"/>
        <v/>
      </c>
      <c r="AG2657" s="17" cm="1">
        <f t="array" ref="AG2657">IFERROR(IF(J2657="Level",INDEX($M2657:$S2657,AC2657+1),INDEX($M2657:$S2657,AC2657)),"")</f>
        <v>120</v>
      </c>
      <c r="AH2657" s="17" cm="1">
        <f t="array" ref="AH2657">IFERROR(IF(J2657="Level",INDEX($M2657:$S2657,AD2657+1),INDEX($M2657:$S2657,AD2657)),"")</f>
        <v>120</v>
      </c>
      <c r="AI2657" s="17" cm="1">
        <f t="array" ref="AI2657">IFERROR(INDEX($M2657:$S2657,AE2657),"")</f>
        <v>120</v>
      </c>
      <c r="AJ2657" s="17" t="str" cm="1">
        <f t="array" ref="AJ2657">IFERROR(INDEX($M2657:$S2657,AF2657),"")</f>
        <v/>
      </c>
      <c r="AK2657" s="17" cm="1">
        <f t="array" ref="AK2657">IFERROR(IF(J2657="Level",INDEX($T2657:$Z2657,AC2657+1),INDEX($T2657:$Z2657,AC2657)),"")</f>
        <v>2</v>
      </c>
      <c r="AL2657" s="17" cm="1">
        <f t="array" ref="AL2657">IFERROR(IF(J2657="Level",INDEX($T2657:$Z2657,AD2657+1),INDEX($T2657:$Z2657,AD2657)),"")</f>
        <v>1</v>
      </c>
      <c r="AM2657" s="17" cm="1">
        <f t="array" ref="AM2657">IFERROR(INDEX($T2657:$Z2657,AE2657),"")</f>
        <v>4</v>
      </c>
      <c r="AN2657" s="17" t="str" cm="1">
        <f t="array" ref="AN2657">IFERROR(INDEX($T2657:$Z2657,AF2657),"")</f>
        <v/>
      </c>
    </row>
    <row r="2658" spans="1:40" x14ac:dyDescent="0.2">
      <c r="A2658" s="17" t="str">
        <f t="shared" si="246"/>
        <v>BSc Neuroscience with Professional Placement: UFS4EMSEMS02</v>
      </c>
      <c r="B2658" s="11" t="s">
        <v>1704</v>
      </c>
      <c r="C2658" s="11" t="s">
        <v>31936</v>
      </c>
      <c r="D2658" s="11" t="s">
        <v>1705</v>
      </c>
      <c r="E2658" s="11" t="s">
        <v>145</v>
      </c>
      <c r="F2658" s="11" t="s">
        <v>71</v>
      </c>
      <c r="G2658" s="11" t="s">
        <v>32712</v>
      </c>
      <c r="H2658" s="11" t="s">
        <v>77</v>
      </c>
      <c r="I2658" s="11">
        <v>3</v>
      </c>
      <c r="J2658" s="11" t="s">
        <v>78</v>
      </c>
      <c r="K2658" s="11" t="s">
        <v>32713</v>
      </c>
      <c r="L2658" s="11">
        <v>120</v>
      </c>
      <c r="M2658" s="11">
        <v>0</v>
      </c>
      <c r="N2658" s="11">
        <v>120</v>
      </c>
      <c r="O2658" s="11">
        <v>120</v>
      </c>
      <c r="P2658" s="11">
        <v>120</v>
      </c>
      <c r="Q2658" s="11">
        <v>0</v>
      </c>
      <c r="R2658" s="11">
        <v>120</v>
      </c>
      <c r="S2658" s="11">
        <v>120</v>
      </c>
      <c r="T2658" s="11">
        <v>0</v>
      </c>
      <c r="U2658" s="11">
        <v>2</v>
      </c>
      <c r="V2658" s="11">
        <v>1</v>
      </c>
      <c r="W2658" s="11">
        <v>4</v>
      </c>
      <c r="X2658" s="11">
        <v>0</v>
      </c>
      <c r="Y2658" s="11">
        <v>2</v>
      </c>
      <c r="Z2658" s="11">
        <v>1</v>
      </c>
      <c r="AA2658" s="12" t="s">
        <v>32958</v>
      </c>
      <c r="AB2658" s="17" t="str">
        <f t="shared" si="247"/>
        <v>Programme: BSc Neuroscience with Professional Placement</v>
      </c>
      <c r="AC2658" s="17">
        <f t="shared" si="248"/>
        <v>2</v>
      </c>
      <c r="AD2658" s="17">
        <f t="shared" si="249"/>
        <v>3</v>
      </c>
      <c r="AE2658" s="17">
        <f t="shared" si="250"/>
        <v>4</v>
      </c>
      <c r="AF2658" s="17" t="str">
        <f t="shared" si="251"/>
        <v/>
      </c>
      <c r="AG2658" s="17" cm="1">
        <f t="array" ref="AG2658">IFERROR(IF(J2658="Level",INDEX($M2658:$S2658,AC2658+1),INDEX($M2658:$S2658,AC2658)),"")</f>
        <v>120</v>
      </c>
      <c r="AH2658" s="17" cm="1">
        <f t="array" ref="AH2658">IFERROR(IF(J2658="Level",INDEX($M2658:$S2658,AD2658+1),INDEX($M2658:$S2658,AD2658)),"")</f>
        <v>120</v>
      </c>
      <c r="AI2658" s="17" cm="1">
        <f t="array" ref="AI2658">IFERROR(INDEX($M2658:$S2658,AE2658),"")</f>
        <v>120</v>
      </c>
      <c r="AJ2658" s="17" t="str" cm="1">
        <f t="array" ref="AJ2658">IFERROR(INDEX($M2658:$S2658,AF2658),"")</f>
        <v/>
      </c>
      <c r="AK2658" s="17" cm="1">
        <f t="array" ref="AK2658">IFERROR(IF(J2658="Level",INDEX($T2658:$Z2658,AC2658+1),INDEX($T2658:$Z2658,AC2658)),"")</f>
        <v>2</v>
      </c>
      <c r="AL2658" s="17" cm="1">
        <f t="array" ref="AL2658">IFERROR(IF(J2658="Level",INDEX($T2658:$Z2658,AD2658+1),INDEX($T2658:$Z2658,AD2658)),"")</f>
        <v>1</v>
      </c>
      <c r="AM2658" s="17" cm="1">
        <f t="array" ref="AM2658">IFERROR(INDEX($T2658:$Z2658,AE2658),"")</f>
        <v>4</v>
      </c>
      <c r="AN2658" s="17" t="str" cm="1">
        <f t="array" ref="AN2658">IFERROR(INDEX($T2658:$Z2658,AF2658),"")</f>
        <v/>
      </c>
    </row>
    <row r="2659" spans="1:40" x14ac:dyDescent="0.2">
      <c r="A2659" s="17" t="str">
        <f t="shared" si="246"/>
        <v>BA Psychological Studies with Study Abroad: UFA4PSYPSY03</v>
      </c>
      <c r="B2659" s="11" t="s">
        <v>1568</v>
      </c>
      <c r="C2659" s="11" t="s">
        <v>31936</v>
      </c>
      <c r="D2659" s="11" t="s">
        <v>1569</v>
      </c>
      <c r="E2659" s="11" t="s">
        <v>149</v>
      </c>
      <c r="F2659" s="11" t="s">
        <v>71</v>
      </c>
      <c r="G2659" s="11" t="s">
        <v>32712</v>
      </c>
      <c r="H2659" s="11" t="s">
        <v>77</v>
      </c>
      <c r="I2659" s="11">
        <v>3</v>
      </c>
      <c r="J2659" s="11" t="s">
        <v>78</v>
      </c>
      <c r="K2659" s="11" t="s">
        <v>32713</v>
      </c>
      <c r="L2659" s="11">
        <v>120</v>
      </c>
      <c r="M2659" s="11">
        <v>0</v>
      </c>
      <c r="N2659" s="11">
        <v>120</v>
      </c>
      <c r="O2659" s="11">
        <v>120</v>
      </c>
      <c r="P2659" s="11">
        <v>120</v>
      </c>
      <c r="Q2659" s="11">
        <v>0</v>
      </c>
      <c r="R2659" s="11">
        <v>120</v>
      </c>
      <c r="S2659" s="11">
        <v>120</v>
      </c>
      <c r="T2659" s="11">
        <v>0</v>
      </c>
      <c r="U2659" s="11">
        <v>2</v>
      </c>
      <c r="V2659" s="11">
        <v>1</v>
      </c>
      <c r="W2659" s="11">
        <v>4</v>
      </c>
      <c r="X2659" s="11">
        <v>0</v>
      </c>
      <c r="Y2659" s="11">
        <v>2</v>
      </c>
      <c r="Z2659" s="11">
        <v>1</v>
      </c>
      <c r="AA2659" s="12" t="s">
        <v>32958</v>
      </c>
      <c r="AB2659" s="17" t="str">
        <f t="shared" si="247"/>
        <v>Programme: BA Psychological Studies with Study Abroad</v>
      </c>
      <c r="AC2659" s="17">
        <f t="shared" si="248"/>
        <v>2</v>
      </c>
      <c r="AD2659" s="17">
        <f t="shared" si="249"/>
        <v>3</v>
      </c>
      <c r="AE2659" s="17">
        <f t="shared" si="250"/>
        <v>4</v>
      </c>
      <c r="AF2659" s="17" t="str">
        <f t="shared" si="251"/>
        <v/>
      </c>
      <c r="AG2659" s="17" cm="1">
        <f t="array" ref="AG2659">IFERROR(IF(J2659="Level",INDEX($M2659:$S2659,AC2659+1),INDEX($M2659:$S2659,AC2659)),"")</f>
        <v>120</v>
      </c>
      <c r="AH2659" s="17" cm="1">
        <f t="array" ref="AH2659">IFERROR(IF(J2659="Level",INDEX($M2659:$S2659,AD2659+1),INDEX($M2659:$S2659,AD2659)),"")</f>
        <v>120</v>
      </c>
      <c r="AI2659" s="17" cm="1">
        <f t="array" ref="AI2659">IFERROR(INDEX($M2659:$S2659,AE2659),"")</f>
        <v>120</v>
      </c>
      <c r="AJ2659" s="17" t="str" cm="1">
        <f t="array" ref="AJ2659">IFERROR(INDEX($M2659:$S2659,AF2659),"")</f>
        <v/>
      </c>
      <c r="AK2659" s="17" cm="1">
        <f t="array" ref="AK2659">IFERROR(IF(J2659="Level",INDEX($T2659:$Z2659,AC2659+1),INDEX($T2659:$Z2659,AC2659)),"")</f>
        <v>2</v>
      </c>
      <c r="AL2659" s="17" cm="1">
        <f t="array" ref="AL2659">IFERROR(IF(J2659="Level",INDEX($T2659:$Z2659,AD2659+1),INDEX($T2659:$Z2659,AD2659)),"")</f>
        <v>1</v>
      </c>
      <c r="AM2659" s="17" cm="1">
        <f t="array" ref="AM2659">IFERROR(INDEX($T2659:$Z2659,AE2659),"")</f>
        <v>4</v>
      </c>
      <c r="AN2659" s="17" t="str" cm="1">
        <f t="array" ref="AN2659">IFERROR(INDEX($T2659:$Z2659,AF2659),"")</f>
        <v/>
      </c>
    </row>
    <row r="2660" spans="1:40" x14ac:dyDescent="0.2">
      <c r="A2660" s="17" t="str">
        <f t="shared" si="246"/>
        <v>BA Psychological Studies with Professional Placement: UFA4PSYPSY04</v>
      </c>
      <c r="B2660" s="11" t="s">
        <v>1570</v>
      </c>
      <c r="C2660" s="11" t="s">
        <v>31936</v>
      </c>
      <c r="D2660" s="11" t="s">
        <v>1571</v>
      </c>
      <c r="E2660" s="11" t="s">
        <v>149</v>
      </c>
      <c r="F2660" s="11" t="s">
        <v>71</v>
      </c>
      <c r="G2660" s="11" t="s">
        <v>32712</v>
      </c>
      <c r="H2660" s="11" t="s">
        <v>77</v>
      </c>
      <c r="I2660" s="11">
        <v>3</v>
      </c>
      <c r="J2660" s="11" t="s">
        <v>78</v>
      </c>
      <c r="K2660" s="11" t="s">
        <v>32713</v>
      </c>
      <c r="L2660" s="11">
        <v>120</v>
      </c>
      <c r="M2660" s="11">
        <v>0</v>
      </c>
      <c r="N2660" s="11">
        <v>120</v>
      </c>
      <c r="O2660" s="11">
        <v>120</v>
      </c>
      <c r="P2660" s="11">
        <v>120</v>
      </c>
      <c r="Q2660" s="11">
        <v>0</v>
      </c>
      <c r="R2660" s="11">
        <v>120</v>
      </c>
      <c r="S2660" s="11">
        <v>120</v>
      </c>
      <c r="T2660" s="11">
        <v>0</v>
      </c>
      <c r="U2660" s="11">
        <v>2</v>
      </c>
      <c r="V2660" s="11">
        <v>1</v>
      </c>
      <c r="W2660" s="11">
        <v>4</v>
      </c>
      <c r="X2660" s="11">
        <v>0</v>
      </c>
      <c r="Y2660" s="11">
        <v>2</v>
      </c>
      <c r="Z2660" s="11">
        <v>1</v>
      </c>
      <c r="AA2660" s="12" t="s">
        <v>32958</v>
      </c>
      <c r="AB2660" s="17" t="str">
        <f t="shared" si="247"/>
        <v>Programme: BA Psychological Studies with Professional Placement</v>
      </c>
      <c r="AC2660" s="17">
        <f t="shared" si="248"/>
        <v>2</v>
      </c>
      <c r="AD2660" s="17">
        <f t="shared" si="249"/>
        <v>3</v>
      </c>
      <c r="AE2660" s="17">
        <f t="shared" si="250"/>
        <v>4</v>
      </c>
      <c r="AF2660" s="17" t="str">
        <f t="shared" si="251"/>
        <v/>
      </c>
      <c r="AG2660" s="17" cm="1">
        <f t="array" ref="AG2660">IFERROR(IF(J2660="Level",INDEX($M2660:$S2660,AC2660+1),INDEX($M2660:$S2660,AC2660)),"")</f>
        <v>120</v>
      </c>
      <c r="AH2660" s="17" cm="1">
        <f t="array" ref="AH2660">IFERROR(IF(J2660="Level",INDEX($M2660:$S2660,AD2660+1),INDEX($M2660:$S2660,AD2660)),"")</f>
        <v>120</v>
      </c>
      <c r="AI2660" s="17" cm="1">
        <f t="array" ref="AI2660">IFERROR(INDEX($M2660:$S2660,AE2660),"")</f>
        <v>120</v>
      </c>
      <c r="AJ2660" s="17" t="str" cm="1">
        <f t="array" ref="AJ2660">IFERROR(INDEX($M2660:$S2660,AF2660),"")</f>
        <v/>
      </c>
      <c r="AK2660" s="17" cm="1">
        <f t="array" ref="AK2660">IFERROR(IF(J2660="Level",INDEX($T2660:$Z2660,AC2660+1),INDEX($T2660:$Z2660,AC2660)),"")</f>
        <v>2</v>
      </c>
      <c r="AL2660" s="17" cm="1">
        <f t="array" ref="AL2660">IFERROR(IF(J2660="Level",INDEX($T2660:$Z2660,AD2660+1),INDEX($T2660:$Z2660,AD2660)),"")</f>
        <v>1</v>
      </c>
      <c r="AM2660" s="17" cm="1">
        <f t="array" ref="AM2660">IFERROR(INDEX($T2660:$Z2660,AE2660),"")</f>
        <v>4</v>
      </c>
      <c r="AN2660" s="17" t="str" cm="1">
        <f t="array" ref="AN2660">IFERROR(INDEX($T2660:$Z2660,AF2660),"")</f>
        <v/>
      </c>
    </row>
    <row r="2661" spans="1:40" x14ac:dyDescent="0.2">
      <c r="A2661" s="17" t="str">
        <f t="shared" si="246"/>
        <v>BSc Psychology with Study Abroad: UFS4PSYPSY01</v>
      </c>
      <c r="B2661" s="11" t="s">
        <v>1784</v>
      </c>
      <c r="C2661" s="11" t="s">
        <v>31936</v>
      </c>
      <c r="D2661" s="11" t="s">
        <v>1785</v>
      </c>
      <c r="E2661" s="11" t="s">
        <v>149</v>
      </c>
      <c r="F2661" s="11" t="s">
        <v>71</v>
      </c>
      <c r="G2661" s="11" t="s">
        <v>32712</v>
      </c>
      <c r="H2661" s="11" t="s">
        <v>77</v>
      </c>
      <c r="I2661" s="11">
        <v>3</v>
      </c>
      <c r="J2661" s="11" t="s">
        <v>78</v>
      </c>
      <c r="K2661" s="11" t="s">
        <v>32713</v>
      </c>
      <c r="L2661" s="11">
        <v>120</v>
      </c>
      <c r="M2661" s="11">
        <v>0</v>
      </c>
      <c r="N2661" s="11">
        <v>120</v>
      </c>
      <c r="O2661" s="11">
        <v>120</v>
      </c>
      <c r="P2661" s="11">
        <v>120</v>
      </c>
      <c r="Q2661" s="11">
        <v>0</v>
      </c>
      <c r="R2661" s="11">
        <v>120</v>
      </c>
      <c r="S2661" s="11">
        <v>120</v>
      </c>
      <c r="T2661" s="11">
        <v>0</v>
      </c>
      <c r="U2661" s="11">
        <v>2</v>
      </c>
      <c r="V2661" s="11">
        <v>1</v>
      </c>
      <c r="W2661" s="11">
        <v>4</v>
      </c>
      <c r="X2661" s="11">
        <v>0</v>
      </c>
      <c r="Y2661" s="11">
        <v>2</v>
      </c>
      <c r="Z2661" s="11">
        <v>1</v>
      </c>
      <c r="AA2661" s="12" t="s">
        <v>32958</v>
      </c>
      <c r="AB2661" s="17" t="str">
        <f t="shared" si="247"/>
        <v>Programme: BSc Psychology with Study Abroad</v>
      </c>
      <c r="AC2661" s="17">
        <f t="shared" si="248"/>
        <v>2</v>
      </c>
      <c r="AD2661" s="17">
        <f t="shared" si="249"/>
        <v>3</v>
      </c>
      <c r="AE2661" s="17">
        <f t="shared" si="250"/>
        <v>4</v>
      </c>
      <c r="AF2661" s="17" t="str">
        <f t="shared" si="251"/>
        <v/>
      </c>
      <c r="AG2661" s="17" cm="1">
        <f t="array" ref="AG2661">IFERROR(IF(J2661="Level",INDEX($M2661:$S2661,AC2661+1),INDEX($M2661:$S2661,AC2661)),"")</f>
        <v>120</v>
      </c>
      <c r="AH2661" s="17" cm="1">
        <f t="array" ref="AH2661">IFERROR(IF(J2661="Level",INDEX($M2661:$S2661,AD2661+1),INDEX($M2661:$S2661,AD2661)),"")</f>
        <v>120</v>
      </c>
      <c r="AI2661" s="17" cm="1">
        <f t="array" ref="AI2661">IFERROR(INDEX($M2661:$S2661,AE2661),"")</f>
        <v>120</v>
      </c>
      <c r="AJ2661" s="17" t="str" cm="1">
        <f t="array" ref="AJ2661">IFERROR(INDEX($M2661:$S2661,AF2661),"")</f>
        <v/>
      </c>
      <c r="AK2661" s="17" cm="1">
        <f t="array" ref="AK2661">IFERROR(IF(J2661="Level",INDEX($T2661:$Z2661,AC2661+1),INDEX($T2661:$Z2661,AC2661)),"")</f>
        <v>2</v>
      </c>
      <c r="AL2661" s="17" cm="1">
        <f t="array" ref="AL2661">IFERROR(IF(J2661="Level",INDEX($T2661:$Z2661,AD2661+1),INDEX($T2661:$Z2661,AD2661)),"")</f>
        <v>1</v>
      </c>
      <c r="AM2661" s="17" cm="1">
        <f t="array" ref="AM2661">IFERROR(INDEX($T2661:$Z2661,AE2661),"")</f>
        <v>4</v>
      </c>
      <c r="AN2661" s="17" t="str" cm="1">
        <f t="array" ref="AN2661">IFERROR(INDEX($T2661:$Z2661,AF2661),"")</f>
        <v/>
      </c>
    </row>
    <row r="2662" spans="1:40" x14ac:dyDescent="0.2">
      <c r="A2662" s="17" t="str">
        <f t="shared" si="246"/>
        <v>BSc Psychology with Professional Placement: UFS4PSYPSY02</v>
      </c>
      <c r="B2662" s="11" t="s">
        <v>1786</v>
      </c>
      <c r="C2662" s="11" t="s">
        <v>31936</v>
      </c>
      <c r="D2662" s="11" t="s">
        <v>1787</v>
      </c>
      <c r="E2662" s="11" t="s">
        <v>149</v>
      </c>
      <c r="F2662" s="11" t="s">
        <v>71</v>
      </c>
      <c r="G2662" s="11" t="s">
        <v>32712</v>
      </c>
      <c r="H2662" s="11" t="s">
        <v>77</v>
      </c>
      <c r="I2662" s="11">
        <v>3</v>
      </c>
      <c r="J2662" s="11" t="s">
        <v>78</v>
      </c>
      <c r="K2662" s="11" t="s">
        <v>32713</v>
      </c>
      <c r="L2662" s="11">
        <v>120</v>
      </c>
      <c r="M2662" s="11">
        <v>0</v>
      </c>
      <c r="N2662" s="11">
        <v>120</v>
      </c>
      <c r="O2662" s="11">
        <v>120</v>
      </c>
      <c r="P2662" s="11">
        <v>120</v>
      </c>
      <c r="Q2662" s="11">
        <v>0</v>
      </c>
      <c r="R2662" s="11">
        <v>120</v>
      </c>
      <c r="S2662" s="11">
        <v>120</v>
      </c>
      <c r="T2662" s="11">
        <v>0</v>
      </c>
      <c r="U2662" s="11">
        <v>2</v>
      </c>
      <c r="V2662" s="11">
        <v>1</v>
      </c>
      <c r="W2662" s="11">
        <v>4</v>
      </c>
      <c r="X2662" s="11">
        <v>0</v>
      </c>
      <c r="Y2662" s="11">
        <v>2</v>
      </c>
      <c r="Z2662" s="11">
        <v>1</v>
      </c>
      <c r="AA2662" s="12" t="s">
        <v>32958</v>
      </c>
      <c r="AB2662" s="17" t="str">
        <f t="shared" si="247"/>
        <v>Programme: BSc Psychology with Professional Placement</v>
      </c>
      <c r="AC2662" s="17">
        <f t="shared" si="248"/>
        <v>2</v>
      </c>
      <c r="AD2662" s="17">
        <f t="shared" si="249"/>
        <v>3</v>
      </c>
      <c r="AE2662" s="17">
        <f t="shared" si="250"/>
        <v>4</v>
      </c>
      <c r="AF2662" s="17" t="str">
        <f t="shared" si="251"/>
        <v/>
      </c>
      <c r="AG2662" s="17" cm="1">
        <f t="array" ref="AG2662">IFERROR(IF(J2662="Level",INDEX($M2662:$S2662,AC2662+1),INDEX($M2662:$S2662,AC2662)),"")</f>
        <v>120</v>
      </c>
      <c r="AH2662" s="17" cm="1">
        <f t="array" ref="AH2662">IFERROR(IF(J2662="Level",INDEX($M2662:$S2662,AD2662+1),INDEX($M2662:$S2662,AD2662)),"")</f>
        <v>120</v>
      </c>
      <c r="AI2662" s="17" cm="1">
        <f t="array" ref="AI2662">IFERROR(INDEX($M2662:$S2662,AE2662),"")</f>
        <v>120</v>
      </c>
      <c r="AJ2662" s="17" t="str" cm="1">
        <f t="array" ref="AJ2662">IFERROR(INDEX($M2662:$S2662,AF2662),"")</f>
        <v/>
      </c>
      <c r="AK2662" s="17" cm="1">
        <f t="array" ref="AK2662">IFERROR(IF(J2662="Level",INDEX($T2662:$Z2662,AC2662+1),INDEX($T2662:$Z2662,AC2662)),"")</f>
        <v>2</v>
      </c>
      <c r="AL2662" s="17" cm="1">
        <f t="array" ref="AL2662">IFERROR(IF(J2662="Level",INDEX($T2662:$Z2662,AD2662+1),INDEX($T2662:$Z2662,AD2662)),"")</f>
        <v>1</v>
      </c>
      <c r="AM2662" s="17" cm="1">
        <f t="array" ref="AM2662">IFERROR(INDEX($T2662:$Z2662,AE2662),"")</f>
        <v>4</v>
      </c>
      <c r="AN2662" s="17" t="str" cm="1">
        <f t="array" ref="AN2662">IFERROR(INDEX($T2662:$Z2662,AF2662),"")</f>
        <v/>
      </c>
    </row>
    <row r="2663" spans="1:40" ht="25.5" x14ac:dyDescent="0.2">
      <c r="A2663" s="17" t="str">
        <f t="shared" si="246"/>
        <v>BSc Psychology with Sport and Exercise Science with Professional Placement: UFS4PSYSHS01</v>
      </c>
      <c r="B2663" s="11" t="s">
        <v>1788</v>
      </c>
      <c r="C2663" s="11" t="s">
        <v>31936</v>
      </c>
      <c r="D2663" s="11" t="s">
        <v>1789</v>
      </c>
      <c r="E2663" s="11" t="s">
        <v>149</v>
      </c>
      <c r="F2663" s="11" t="s">
        <v>71</v>
      </c>
      <c r="G2663" s="11" t="s">
        <v>32712</v>
      </c>
      <c r="H2663" s="11" t="s">
        <v>77</v>
      </c>
      <c r="I2663" s="11">
        <v>3</v>
      </c>
      <c r="J2663" s="11" t="s">
        <v>78</v>
      </c>
      <c r="K2663" s="11" t="s">
        <v>32713</v>
      </c>
      <c r="L2663" s="11">
        <v>120</v>
      </c>
      <c r="M2663" s="11">
        <v>0</v>
      </c>
      <c r="N2663" s="11">
        <v>120</v>
      </c>
      <c r="O2663" s="11">
        <v>120</v>
      </c>
      <c r="P2663" s="11">
        <v>120</v>
      </c>
      <c r="Q2663" s="11">
        <v>0</v>
      </c>
      <c r="R2663" s="11">
        <v>120</v>
      </c>
      <c r="S2663" s="11">
        <v>120</v>
      </c>
      <c r="T2663" s="11">
        <v>0</v>
      </c>
      <c r="U2663" s="11">
        <v>2</v>
      </c>
      <c r="V2663" s="11">
        <v>1</v>
      </c>
      <c r="W2663" s="11">
        <v>4</v>
      </c>
      <c r="X2663" s="11">
        <v>0</v>
      </c>
      <c r="Y2663" s="11">
        <v>2</v>
      </c>
      <c r="Z2663" s="11">
        <v>1</v>
      </c>
      <c r="AA2663" s="12" t="s">
        <v>32958</v>
      </c>
      <c r="AB2663" s="17" t="str">
        <f t="shared" si="247"/>
        <v>Programme: BSc Psychology with Sport and Exercise Science with Professional Placement</v>
      </c>
      <c r="AC2663" s="17">
        <f t="shared" si="248"/>
        <v>2</v>
      </c>
      <c r="AD2663" s="17">
        <f t="shared" si="249"/>
        <v>3</v>
      </c>
      <c r="AE2663" s="17">
        <f t="shared" si="250"/>
        <v>4</v>
      </c>
      <c r="AF2663" s="17" t="str">
        <f t="shared" si="251"/>
        <v/>
      </c>
      <c r="AG2663" s="17" cm="1">
        <f t="array" ref="AG2663">IFERROR(IF(J2663="Level",INDEX($M2663:$S2663,AC2663+1),INDEX($M2663:$S2663,AC2663)),"")</f>
        <v>120</v>
      </c>
      <c r="AH2663" s="17" cm="1">
        <f t="array" ref="AH2663">IFERROR(IF(J2663="Level",INDEX($M2663:$S2663,AD2663+1),INDEX($M2663:$S2663,AD2663)),"")</f>
        <v>120</v>
      </c>
      <c r="AI2663" s="17" cm="1">
        <f t="array" ref="AI2663">IFERROR(INDEX($M2663:$S2663,AE2663),"")</f>
        <v>120</v>
      </c>
      <c r="AJ2663" s="17" t="str" cm="1">
        <f t="array" ref="AJ2663">IFERROR(INDEX($M2663:$S2663,AF2663),"")</f>
        <v/>
      </c>
      <c r="AK2663" s="17" cm="1">
        <f t="array" ref="AK2663">IFERROR(IF(J2663="Level",INDEX($T2663:$Z2663,AC2663+1),INDEX($T2663:$Z2663,AC2663)),"")</f>
        <v>2</v>
      </c>
      <c r="AL2663" s="17" cm="1">
        <f t="array" ref="AL2663">IFERROR(IF(J2663="Level",INDEX($T2663:$Z2663,AD2663+1),INDEX($T2663:$Z2663,AD2663)),"")</f>
        <v>1</v>
      </c>
      <c r="AM2663" s="17" cm="1">
        <f t="array" ref="AM2663">IFERROR(INDEX($T2663:$Z2663,AE2663),"")</f>
        <v>4</v>
      </c>
      <c r="AN2663" s="17" t="str" cm="1">
        <f t="array" ref="AN2663">IFERROR(INDEX($T2663:$Z2663,AF2663),"")</f>
        <v/>
      </c>
    </row>
    <row r="2664" spans="1:40" x14ac:dyDescent="0.2">
      <c r="A2664" s="17" t="str">
        <f t="shared" si="246"/>
        <v>BSc Human Biosciences with Professional Placement: UFS4SHSBIO01</v>
      </c>
      <c r="B2664" s="11" t="s">
        <v>1878</v>
      </c>
      <c r="C2664" s="11" t="s">
        <v>31936</v>
      </c>
      <c r="D2664" s="11" t="s">
        <v>1879</v>
      </c>
      <c r="E2664" s="11" t="s">
        <v>152</v>
      </c>
      <c r="F2664" s="11" t="s">
        <v>71</v>
      </c>
      <c r="G2664" s="11" t="s">
        <v>32712</v>
      </c>
      <c r="H2664" s="11" t="s">
        <v>77</v>
      </c>
      <c r="I2664" s="11">
        <v>3</v>
      </c>
      <c r="J2664" s="11" t="s">
        <v>78</v>
      </c>
      <c r="K2664" s="11" t="s">
        <v>32713</v>
      </c>
      <c r="L2664" s="11">
        <v>120</v>
      </c>
      <c r="M2664" s="11">
        <v>0</v>
      </c>
      <c r="N2664" s="11">
        <v>120</v>
      </c>
      <c r="O2664" s="11">
        <v>120</v>
      </c>
      <c r="P2664" s="11">
        <v>120</v>
      </c>
      <c r="Q2664" s="11">
        <v>0</v>
      </c>
      <c r="R2664" s="11">
        <v>120</v>
      </c>
      <c r="S2664" s="11">
        <v>120</v>
      </c>
      <c r="T2664" s="11">
        <v>0</v>
      </c>
      <c r="U2664" s="11">
        <v>2</v>
      </c>
      <c r="V2664" s="11">
        <v>1</v>
      </c>
      <c r="W2664" s="11">
        <v>4</v>
      </c>
      <c r="X2664" s="11">
        <v>0</v>
      </c>
      <c r="Y2664" s="11">
        <v>2</v>
      </c>
      <c r="Z2664" s="11">
        <v>1</v>
      </c>
      <c r="AA2664" s="12" t="s">
        <v>32958</v>
      </c>
      <c r="AB2664" s="17" t="str">
        <f t="shared" si="247"/>
        <v>Programme: BSc Human Biosciences with Professional Placement</v>
      </c>
      <c r="AC2664" s="17">
        <f t="shared" si="248"/>
        <v>2</v>
      </c>
      <c r="AD2664" s="17">
        <f t="shared" si="249"/>
        <v>3</v>
      </c>
      <c r="AE2664" s="17">
        <f t="shared" si="250"/>
        <v>4</v>
      </c>
      <c r="AF2664" s="17" t="str">
        <f t="shared" si="251"/>
        <v/>
      </c>
      <c r="AG2664" s="17" cm="1">
        <f t="array" ref="AG2664">IFERROR(IF(J2664="Level",INDEX($M2664:$S2664,AC2664+1),INDEX($M2664:$S2664,AC2664)),"")</f>
        <v>120</v>
      </c>
      <c r="AH2664" s="17" cm="1">
        <f t="array" ref="AH2664">IFERROR(IF(J2664="Level",INDEX($M2664:$S2664,AD2664+1),INDEX($M2664:$S2664,AD2664)),"")</f>
        <v>120</v>
      </c>
      <c r="AI2664" s="17" cm="1">
        <f t="array" ref="AI2664">IFERROR(INDEX($M2664:$S2664,AE2664),"")</f>
        <v>120</v>
      </c>
      <c r="AJ2664" s="17" t="str" cm="1">
        <f t="array" ref="AJ2664">IFERROR(INDEX($M2664:$S2664,AF2664),"")</f>
        <v/>
      </c>
      <c r="AK2664" s="17" cm="1">
        <f t="array" ref="AK2664">IFERROR(IF(J2664="Level",INDEX($T2664:$Z2664,AC2664+1),INDEX($T2664:$Z2664,AC2664)),"")</f>
        <v>2</v>
      </c>
      <c r="AL2664" s="17" cm="1">
        <f t="array" ref="AL2664">IFERROR(IF(J2664="Level",INDEX($T2664:$Z2664,AD2664+1),INDEX($T2664:$Z2664,AD2664)),"")</f>
        <v>1</v>
      </c>
      <c r="AM2664" s="17" cm="1">
        <f t="array" ref="AM2664">IFERROR(INDEX($T2664:$Z2664,AE2664),"")</f>
        <v>4</v>
      </c>
      <c r="AN2664" s="17" t="str" cm="1">
        <f t="array" ref="AN2664">IFERROR(INDEX($T2664:$Z2664,AF2664),"")</f>
        <v/>
      </c>
    </row>
    <row r="2665" spans="1:40" x14ac:dyDescent="0.2">
      <c r="A2665" s="17" t="str">
        <f t="shared" si="246"/>
        <v>BSc Exercise and Sport Sciences with Study Abroad: UFS4SHSSHS01</v>
      </c>
      <c r="B2665" s="11" t="s">
        <v>1880</v>
      </c>
      <c r="C2665" s="11" t="s">
        <v>31936</v>
      </c>
      <c r="D2665" s="11" t="s">
        <v>1881</v>
      </c>
      <c r="E2665" s="11" t="s">
        <v>152</v>
      </c>
      <c r="F2665" s="11" t="s">
        <v>71</v>
      </c>
      <c r="G2665" s="11" t="s">
        <v>32712</v>
      </c>
      <c r="H2665" s="11" t="s">
        <v>77</v>
      </c>
      <c r="I2665" s="11">
        <v>3</v>
      </c>
      <c r="J2665" s="11" t="s">
        <v>78</v>
      </c>
      <c r="K2665" s="11" t="s">
        <v>32713</v>
      </c>
      <c r="L2665" s="11">
        <v>120</v>
      </c>
      <c r="M2665" s="11">
        <v>0</v>
      </c>
      <c r="N2665" s="11">
        <v>120</v>
      </c>
      <c r="O2665" s="11">
        <v>120</v>
      </c>
      <c r="P2665" s="11">
        <v>120</v>
      </c>
      <c r="Q2665" s="11">
        <v>0</v>
      </c>
      <c r="R2665" s="11">
        <v>120</v>
      </c>
      <c r="S2665" s="11">
        <v>120</v>
      </c>
      <c r="T2665" s="11">
        <v>0</v>
      </c>
      <c r="U2665" s="11">
        <v>2</v>
      </c>
      <c r="V2665" s="11">
        <v>1</v>
      </c>
      <c r="W2665" s="11">
        <v>4</v>
      </c>
      <c r="X2665" s="11">
        <v>0</v>
      </c>
      <c r="Y2665" s="11">
        <v>2</v>
      </c>
      <c r="Z2665" s="11">
        <v>1</v>
      </c>
      <c r="AA2665" s="12" t="s">
        <v>32958</v>
      </c>
      <c r="AB2665" s="17" t="str">
        <f t="shared" si="247"/>
        <v>Programme: BSc Exercise and Sport Sciences with Study Abroad</v>
      </c>
      <c r="AC2665" s="17">
        <f t="shared" si="248"/>
        <v>2</v>
      </c>
      <c r="AD2665" s="17">
        <f t="shared" si="249"/>
        <v>3</v>
      </c>
      <c r="AE2665" s="17">
        <f t="shared" si="250"/>
        <v>4</v>
      </c>
      <c r="AF2665" s="17" t="str">
        <f t="shared" si="251"/>
        <v/>
      </c>
      <c r="AG2665" s="17" cm="1">
        <f t="array" ref="AG2665">IFERROR(IF(J2665="Level",INDEX($M2665:$S2665,AC2665+1),INDEX($M2665:$S2665,AC2665)),"")</f>
        <v>120</v>
      </c>
      <c r="AH2665" s="17" cm="1">
        <f t="array" ref="AH2665">IFERROR(IF(J2665="Level",INDEX($M2665:$S2665,AD2665+1),INDEX($M2665:$S2665,AD2665)),"")</f>
        <v>120</v>
      </c>
      <c r="AI2665" s="17" cm="1">
        <f t="array" ref="AI2665">IFERROR(INDEX($M2665:$S2665,AE2665),"")</f>
        <v>120</v>
      </c>
      <c r="AJ2665" s="17" t="str" cm="1">
        <f t="array" ref="AJ2665">IFERROR(INDEX($M2665:$S2665,AF2665),"")</f>
        <v/>
      </c>
      <c r="AK2665" s="17" cm="1">
        <f t="array" ref="AK2665">IFERROR(IF(J2665="Level",INDEX($T2665:$Z2665,AC2665+1),INDEX($T2665:$Z2665,AC2665)),"")</f>
        <v>2</v>
      </c>
      <c r="AL2665" s="17" cm="1">
        <f t="array" ref="AL2665">IFERROR(IF(J2665="Level",INDEX($T2665:$Z2665,AD2665+1),INDEX($T2665:$Z2665,AD2665)),"")</f>
        <v>1</v>
      </c>
      <c r="AM2665" s="17" cm="1">
        <f t="array" ref="AM2665">IFERROR(INDEX($T2665:$Z2665,AE2665),"")</f>
        <v>4</v>
      </c>
      <c r="AN2665" s="17" t="str" cm="1">
        <f t="array" ref="AN2665">IFERROR(INDEX($T2665:$Z2665,AF2665),"")</f>
        <v/>
      </c>
    </row>
    <row r="2666" spans="1:40" ht="25.5" x14ac:dyDescent="0.2">
      <c r="A2666" s="17" t="str">
        <f t="shared" si="246"/>
        <v>BSc Exercise and Sport Sciences with Professional Placement: UFS4SHSSHS02</v>
      </c>
      <c r="B2666" s="11" t="s">
        <v>1882</v>
      </c>
      <c r="C2666" s="11" t="s">
        <v>31936</v>
      </c>
      <c r="D2666" s="11" t="s">
        <v>1883</v>
      </c>
      <c r="E2666" s="11" t="s">
        <v>152</v>
      </c>
      <c r="F2666" s="11" t="s">
        <v>71</v>
      </c>
      <c r="G2666" s="11" t="s">
        <v>32712</v>
      </c>
      <c r="H2666" s="11" t="s">
        <v>77</v>
      </c>
      <c r="I2666" s="11">
        <v>3</v>
      </c>
      <c r="J2666" s="11" t="s">
        <v>78</v>
      </c>
      <c r="K2666" s="11" t="s">
        <v>32713</v>
      </c>
      <c r="L2666" s="11">
        <v>120</v>
      </c>
      <c r="M2666" s="11">
        <v>0</v>
      </c>
      <c r="N2666" s="11">
        <v>120</v>
      </c>
      <c r="O2666" s="11">
        <v>120</v>
      </c>
      <c r="P2666" s="11">
        <v>120</v>
      </c>
      <c r="Q2666" s="11">
        <v>0</v>
      </c>
      <c r="R2666" s="11">
        <v>120</v>
      </c>
      <c r="S2666" s="11">
        <v>120</v>
      </c>
      <c r="T2666" s="11">
        <v>0</v>
      </c>
      <c r="U2666" s="11">
        <v>2</v>
      </c>
      <c r="V2666" s="11">
        <v>1</v>
      </c>
      <c r="W2666" s="11">
        <v>4</v>
      </c>
      <c r="X2666" s="11">
        <v>0</v>
      </c>
      <c r="Y2666" s="11">
        <v>2</v>
      </c>
      <c r="Z2666" s="11">
        <v>1</v>
      </c>
      <c r="AA2666" s="12" t="s">
        <v>32958</v>
      </c>
      <c r="AB2666" s="17" t="str">
        <f t="shared" si="247"/>
        <v>Programme: BSc Exercise and Sport Sciences with Professional Placement</v>
      </c>
      <c r="AC2666" s="17">
        <f t="shared" si="248"/>
        <v>2</v>
      </c>
      <c r="AD2666" s="17">
        <f t="shared" si="249"/>
        <v>3</v>
      </c>
      <c r="AE2666" s="17">
        <f t="shared" si="250"/>
        <v>4</v>
      </c>
      <c r="AF2666" s="17" t="str">
        <f t="shared" si="251"/>
        <v/>
      </c>
      <c r="AG2666" s="17" cm="1">
        <f t="array" ref="AG2666">IFERROR(IF(J2666="Level",INDEX($M2666:$S2666,AC2666+1),INDEX($M2666:$S2666,AC2666)),"")</f>
        <v>120</v>
      </c>
      <c r="AH2666" s="17" cm="1">
        <f t="array" ref="AH2666">IFERROR(IF(J2666="Level",INDEX($M2666:$S2666,AD2666+1),INDEX($M2666:$S2666,AD2666)),"")</f>
        <v>120</v>
      </c>
      <c r="AI2666" s="17" cm="1">
        <f t="array" ref="AI2666">IFERROR(INDEX($M2666:$S2666,AE2666),"")</f>
        <v>120</v>
      </c>
      <c r="AJ2666" s="17" t="str" cm="1">
        <f t="array" ref="AJ2666">IFERROR(INDEX($M2666:$S2666,AF2666),"")</f>
        <v/>
      </c>
      <c r="AK2666" s="17" cm="1">
        <f t="array" ref="AK2666">IFERROR(IF(J2666="Level",INDEX($T2666:$Z2666,AC2666+1),INDEX($T2666:$Z2666,AC2666)),"")</f>
        <v>2</v>
      </c>
      <c r="AL2666" s="17" cm="1">
        <f t="array" ref="AL2666">IFERROR(IF(J2666="Level",INDEX($T2666:$Z2666,AD2666+1),INDEX($T2666:$Z2666,AD2666)),"")</f>
        <v>1</v>
      </c>
      <c r="AM2666" s="17" cm="1">
        <f t="array" ref="AM2666">IFERROR(INDEX($T2666:$Z2666,AE2666),"")</f>
        <v>4</v>
      </c>
      <c r="AN2666" s="17" t="str" cm="1">
        <f t="array" ref="AN2666">IFERROR(INDEX($T2666:$Z2666,AF2666),"")</f>
        <v/>
      </c>
    </row>
    <row r="2667" spans="1:40" x14ac:dyDescent="0.2">
      <c r="A2667" s="17" t="str">
        <f t="shared" si="246"/>
        <v>BSc Nutrition with Professional Placement: UFS4SHSSHS03</v>
      </c>
      <c r="B2667" s="11" t="s">
        <v>1884</v>
      </c>
      <c r="C2667" s="11" t="s">
        <v>31936</v>
      </c>
      <c r="D2667" s="11" t="s">
        <v>1885</v>
      </c>
      <c r="E2667" s="11" t="s">
        <v>152</v>
      </c>
      <c r="F2667" s="11" t="s">
        <v>71</v>
      </c>
      <c r="G2667" s="11" t="s">
        <v>32712</v>
      </c>
      <c r="H2667" s="11" t="s">
        <v>77</v>
      </c>
      <c r="I2667" s="11">
        <v>3</v>
      </c>
      <c r="J2667" s="11" t="s">
        <v>78</v>
      </c>
      <c r="K2667" s="11" t="s">
        <v>32713</v>
      </c>
      <c r="L2667" s="11">
        <v>120</v>
      </c>
      <c r="M2667" s="11">
        <v>0</v>
      </c>
      <c r="N2667" s="11">
        <v>120</v>
      </c>
      <c r="O2667" s="11">
        <v>120</v>
      </c>
      <c r="P2667" s="11">
        <v>120</v>
      </c>
      <c r="Q2667" s="11">
        <v>0</v>
      </c>
      <c r="R2667" s="11">
        <v>120</v>
      </c>
      <c r="S2667" s="11">
        <v>120</v>
      </c>
      <c r="T2667" s="11">
        <v>0</v>
      </c>
      <c r="U2667" s="11">
        <v>2</v>
      </c>
      <c r="V2667" s="11">
        <v>1</v>
      </c>
      <c r="W2667" s="11">
        <v>4</v>
      </c>
      <c r="X2667" s="11">
        <v>0</v>
      </c>
      <c r="Y2667" s="11">
        <v>2</v>
      </c>
      <c r="Z2667" s="11">
        <v>1</v>
      </c>
      <c r="AA2667" s="12" t="s">
        <v>32958</v>
      </c>
      <c r="AB2667" s="17" t="str">
        <f t="shared" si="247"/>
        <v>Programme: BSc Nutrition with Professional Placement</v>
      </c>
      <c r="AC2667" s="17">
        <f t="shared" si="248"/>
        <v>2</v>
      </c>
      <c r="AD2667" s="17">
        <f t="shared" si="249"/>
        <v>3</v>
      </c>
      <c r="AE2667" s="17">
        <f t="shared" si="250"/>
        <v>4</v>
      </c>
      <c r="AF2667" s="17" t="str">
        <f t="shared" si="251"/>
        <v/>
      </c>
      <c r="AG2667" s="17" cm="1">
        <f t="array" ref="AG2667">IFERROR(IF(J2667="Level",INDEX($M2667:$S2667,AC2667+1),INDEX($M2667:$S2667,AC2667)),"")</f>
        <v>120</v>
      </c>
      <c r="AH2667" s="17" cm="1">
        <f t="array" ref="AH2667">IFERROR(IF(J2667="Level",INDEX($M2667:$S2667,AD2667+1),INDEX($M2667:$S2667,AD2667)),"")</f>
        <v>120</v>
      </c>
      <c r="AI2667" s="17" cm="1">
        <f t="array" ref="AI2667">IFERROR(INDEX($M2667:$S2667,AE2667),"")</f>
        <v>120</v>
      </c>
      <c r="AJ2667" s="17" t="str" cm="1">
        <f t="array" ref="AJ2667">IFERROR(INDEX($M2667:$S2667,AF2667),"")</f>
        <v/>
      </c>
      <c r="AK2667" s="17" cm="1">
        <f t="array" ref="AK2667">IFERROR(IF(J2667="Level",INDEX($T2667:$Z2667,AC2667+1),INDEX($T2667:$Z2667,AC2667)),"")</f>
        <v>2</v>
      </c>
      <c r="AL2667" s="17" cm="1">
        <f t="array" ref="AL2667">IFERROR(IF(J2667="Level",INDEX($T2667:$Z2667,AD2667+1),INDEX($T2667:$Z2667,AD2667)),"")</f>
        <v>1</v>
      </c>
      <c r="AM2667" s="17" cm="1">
        <f t="array" ref="AM2667">IFERROR(INDEX($T2667:$Z2667,AE2667),"")</f>
        <v>4</v>
      </c>
      <c r="AN2667" s="17" t="str" cm="1">
        <f t="array" ref="AN2667">IFERROR(INDEX($T2667:$Z2667,AF2667),"")</f>
        <v/>
      </c>
    </row>
    <row r="2668" spans="1:40" x14ac:dyDescent="0.2">
      <c r="A2668" s="17" t="str">
        <f t="shared" si="246"/>
        <v>BSc Accounting and Finance with Industrial Experience: UFS4SBESBE49</v>
      </c>
      <c r="B2668" s="11" t="s">
        <v>1892</v>
      </c>
      <c r="C2668" s="11" t="s">
        <v>31936</v>
      </c>
      <c r="D2668" s="11" t="s">
        <v>1809</v>
      </c>
      <c r="E2668" s="11" t="s">
        <v>341</v>
      </c>
      <c r="F2668" s="11" t="s">
        <v>82</v>
      </c>
      <c r="G2668" s="11" t="s">
        <v>32727</v>
      </c>
      <c r="H2668" s="11" t="s">
        <v>77</v>
      </c>
      <c r="I2668" s="11">
        <v>3</v>
      </c>
      <c r="J2668" s="11" t="s">
        <v>78</v>
      </c>
      <c r="K2668" s="11" t="s">
        <v>32728</v>
      </c>
      <c r="L2668" s="11">
        <v>120</v>
      </c>
      <c r="M2668" s="11">
        <v>0</v>
      </c>
      <c r="N2668" s="11">
        <v>120</v>
      </c>
      <c r="O2668" s="11">
        <v>120</v>
      </c>
      <c r="P2668" s="11">
        <v>120</v>
      </c>
      <c r="Q2668" s="11">
        <v>0</v>
      </c>
      <c r="R2668" s="11">
        <v>120</v>
      </c>
      <c r="S2668" s="11">
        <v>120</v>
      </c>
      <c r="T2668" s="11">
        <v>0</v>
      </c>
      <c r="U2668" s="11">
        <v>2</v>
      </c>
      <c r="V2668" s="11">
        <v>4</v>
      </c>
      <c r="W2668" s="11">
        <v>1</v>
      </c>
      <c r="X2668" s="11">
        <v>0</v>
      </c>
      <c r="Y2668" s="11">
        <v>2</v>
      </c>
      <c r="Z2668" s="11">
        <v>4</v>
      </c>
      <c r="AA2668" s="12" t="s">
        <v>32958</v>
      </c>
      <c r="AB2668" s="17" t="str">
        <f t="shared" si="247"/>
        <v>Programme: BSc Accounting and Finance with Industrial Experience</v>
      </c>
      <c r="AC2668" s="17">
        <f t="shared" si="248"/>
        <v>2</v>
      </c>
      <c r="AD2668" s="17">
        <f t="shared" si="249"/>
        <v>3</v>
      </c>
      <c r="AE2668" s="17">
        <f t="shared" si="250"/>
        <v>4</v>
      </c>
      <c r="AF2668" s="17" t="str">
        <f t="shared" si="251"/>
        <v/>
      </c>
      <c r="AG2668" s="17" cm="1">
        <f t="array" ref="AG2668">IFERROR(IF(J2668="Level",INDEX($M2668:$S2668,AC2668+1),INDEX($M2668:$S2668,AC2668)),"")</f>
        <v>120</v>
      </c>
      <c r="AH2668" s="17" cm="1">
        <f t="array" ref="AH2668">IFERROR(IF(J2668="Level",INDEX($M2668:$S2668,AD2668+1),INDEX($M2668:$S2668,AD2668)),"")</f>
        <v>120</v>
      </c>
      <c r="AI2668" s="17" cm="1">
        <f t="array" ref="AI2668">IFERROR(INDEX($M2668:$S2668,AE2668),"")</f>
        <v>120</v>
      </c>
      <c r="AJ2668" s="17" t="str" cm="1">
        <f t="array" ref="AJ2668">IFERROR(INDEX($M2668:$S2668,AF2668),"")</f>
        <v/>
      </c>
      <c r="AK2668" s="17" cm="1">
        <f t="array" ref="AK2668">IFERROR(IF(J2668="Level",INDEX($T2668:$Z2668,AC2668+1),INDEX($T2668:$Z2668,AC2668)),"")</f>
        <v>2</v>
      </c>
      <c r="AL2668" s="17" cm="1">
        <f t="array" ref="AL2668">IFERROR(IF(J2668="Level",INDEX($T2668:$Z2668,AD2668+1),INDEX($T2668:$Z2668,AD2668)),"")</f>
        <v>4</v>
      </c>
      <c r="AM2668" s="17" cm="1">
        <f t="array" ref="AM2668">IFERROR(INDEX($T2668:$Z2668,AE2668),"")</f>
        <v>1</v>
      </c>
      <c r="AN2668" s="17" t="str" cm="1">
        <f t="array" ref="AN2668">IFERROR(INDEX($T2668:$Z2668,AF2668),"")</f>
        <v/>
      </c>
    </row>
    <row r="2669" spans="1:40" x14ac:dyDescent="0.2">
      <c r="A2669" s="17" t="str">
        <f t="shared" si="246"/>
        <v>BSc Accounting Studies with Industrial Experience: UFS4SBESBE50</v>
      </c>
      <c r="B2669" s="11" t="s">
        <v>1893</v>
      </c>
      <c r="C2669" s="11" t="s">
        <v>31936</v>
      </c>
      <c r="D2669" s="11" t="s">
        <v>1813</v>
      </c>
      <c r="E2669" s="11" t="s">
        <v>341</v>
      </c>
      <c r="F2669" s="11" t="s">
        <v>82</v>
      </c>
      <c r="G2669" s="11" t="s">
        <v>32727</v>
      </c>
      <c r="H2669" s="11" t="s">
        <v>77</v>
      </c>
      <c r="I2669" s="11">
        <v>3</v>
      </c>
      <c r="J2669" s="11" t="s">
        <v>78</v>
      </c>
      <c r="K2669" s="11" t="s">
        <v>32728</v>
      </c>
      <c r="L2669" s="11">
        <v>120</v>
      </c>
      <c r="M2669" s="11">
        <v>0</v>
      </c>
      <c r="N2669" s="11">
        <v>120</v>
      </c>
      <c r="O2669" s="11">
        <v>120</v>
      </c>
      <c r="P2669" s="11">
        <v>120</v>
      </c>
      <c r="Q2669" s="11">
        <v>0</v>
      </c>
      <c r="R2669" s="11">
        <v>120</v>
      </c>
      <c r="S2669" s="11">
        <v>120</v>
      </c>
      <c r="T2669" s="11">
        <v>0</v>
      </c>
      <c r="U2669" s="11">
        <v>2</v>
      </c>
      <c r="V2669" s="11">
        <v>4</v>
      </c>
      <c r="W2669" s="11">
        <v>1</v>
      </c>
      <c r="X2669" s="11">
        <v>0</v>
      </c>
      <c r="Y2669" s="11">
        <v>2</v>
      </c>
      <c r="Z2669" s="11">
        <v>4</v>
      </c>
      <c r="AA2669" s="12" t="s">
        <v>32958</v>
      </c>
      <c r="AB2669" s="17" t="str">
        <f t="shared" si="247"/>
        <v>Programme: BSc Accounting Studies with Industrial Experience</v>
      </c>
      <c r="AC2669" s="17">
        <f t="shared" si="248"/>
        <v>2</v>
      </c>
      <c r="AD2669" s="17">
        <f t="shared" si="249"/>
        <v>3</v>
      </c>
      <c r="AE2669" s="17">
        <f t="shared" si="250"/>
        <v>4</v>
      </c>
      <c r="AF2669" s="17" t="str">
        <f t="shared" si="251"/>
        <v/>
      </c>
      <c r="AG2669" s="17" cm="1">
        <f t="array" ref="AG2669">IFERROR(IF(J2669="Level",INDEX($M2669:$S2669,AC2669+1),INDEX($M2669:$S2669,AC2669)),"")</f>
        <v>120</v>
      </c>
      <c r="AH2669" s="17" cm="1">
        <f t="array" ref="AH2669">IFERROR(IF(J2669="Level",INDEX($M2669:$S2669,AD2669+1),INDEX($M2669:$S2669,AD2669)),"")</f>
        <v>120</v>
      </c>
      <c r="AI2669" s="17" cm="1">
        <f t="array" ref="AI2669">IFERROR(INDEX($M2669:$S2669,AE2669),"")</f>
        <v>120</v>
      </c>
      <c r="AJ2669" s="17" t="str" cm="1">
        <f t="array" ref="AJ2669">IFERROR(INDEX($M2669:$S2669,AF2669),"")</f>
        <v/>
      </c>
      <c r="AK2669" s="17" cm="1">
        <f t="array" ref="AK2669">IFERROR(IF(J2669="Level",INDEX($T2669:$Z2669,AC2669+1),INDEX($T2669:$Z2669,AC2669)),"")</f>
        <v>2</v>
      </c>
      <c r="AL2669" s="17" cm="1">
        <f t="array" ref="AL2669">IFERROR(IF(J2669="Level",INDEX($T2669:$Z2669,AD2669+1),INDEX($T2669:$Z2669,AD2669)),"")</f>
        <v>4</v>
      </c>
      <c r="AM2669" s="17" cm="1">
        <f t="array" ref="AM2669">IFERROR(INDEX($T2669:$Z2669,AE2669),"")</f>
        <v>1</v>
      </c>
      <c r="AN2669" s="17" t="str" cm="1">
        <f t="array" ref="AN2669">IFERROR(INDEX($T2669:$Z2669,AF2669),"")</f>
        <v/>
      </c>
    </row>
    <row r="2670" spans="1:40" ht="25.5" x14ac:dyDescent="0.2">
      <c r="A2670" s="17" t="str">
        <f t="shared" si="246"/>
        <v>BSc Management with Marketing with Industrial Experience: UFS4SBESBE48</v>
      </c>
      <c r="B2670" s="11" t="s">
        <v>1891</v>
      </c>
      <c r="C2670" s="11" t="s">
        <v>31936</v>
      </c>
      <c r="D2670" s="11" t="s">
        <v>1843</v>
      </c>
      <c r="E2670" s="11" t="s">
        <v>32276</v>
      </c>
      <c r="F2670" s="11" t="s">
        <v>82</v>
      </c>
      <c r="G2670" s="11" t="s">
        <v>32727</v>
      </c>
      <c r="H2670" s="11" t="s">
        <v>77</v>
      </c>
      <c r="I2670" s="11">
        <v>3</v>
      </c>
      <c r="J2670" s="11" t="s">
        <v>78</v>
      </c>
      <c r="K2670" s="11" t="s">
        <v>32728</v>
      </c>
      <c r="L2670" s="11">
        <v>120</v>
      </c>
      <c r="M2670" s="11">
        <v>0</v>
      </c>
      <c r="N2670" s="11">
        <v>120</v>
      </c>
      <c r="O2670" s="11">
        <v>120</v>
      </c>
      <c r="P2670" s="11">
        <v>120</v>
      </c>
      <c r="Q2670" s="11">
        <v>0</v>
      </c>
      <c r="R2670" s="11">
        <v>120</v>
      </c>
      <c r="S2670" s="11">
        <v>120</v>
      </c>
      <c r="T2670" s="11">
        <v>0</v>
      </c>
      <c r="U2670" s="11">
        <v>2</v>
      </c>
      <c r="V2670" s="11">
        <v>4</v>
      </c>
      <c r="W2670" s="11">
        <v>1</v>
      </c>
      <c r="X2670" s="11">
        <v>0</v>
      </c>
      <c r="Y2670" s="11">
        <v>2</v>
      </c>
      <c r="Z2670" s="11">
        <v>4</v>
      </c>
      <c r="AA2670" s="12" t="s">
        <v>32958</v>
      </c>
      <c r="AB2670" s="17" t="str">
        <f t="shared" si="247"/>
        <v>Programme: BSc Management with Marketing with Industrial Experience</v>
      </c>
      <c r="AC2670" s="17">
        <f t="shared" si="248"/>
        <v>2</v>
      </c>
      <c r="AD2670" s="17">
        <f t="shared" si="249"/>
        <v>3</v>
      </c>
      <c r="AE2670" s="17">
        <f t="shared" si="250"/>
        <v>4</v>
      </c>
      <c r="AF2670" s="17" t="str">
        <f t="shared" si="251"/>
        <v/>
      </c>
      <c r="AG2670" s="17" cm="1">
        <f t="array" ref="AG2670">IFERROR(IF(J2670="Level",INDEX($M2670:$S2670,AC2670+1),INDEX($M2670:$S2670,AC2670)),"")</f>
        <v>120</v>
      </c>
      <c r="AH2670" s="17" cm="1">
        <f t="array" ref="AH2670">IFERROR(IF(J2670="Level",INDEX($M2670:$S2670,AD2670+1),INDEX($M2670:$S2670,AD2670)),"")</f>
        <v>120</v>
      </c>
      <c r="AI2670" s="17" cm="1">
        <f t="array" ref="AI2670">IFERROR(INDEX($M2670:$S2670,AE2670),"")</f>
        <v>120</v>
      </c>
      <c r="AJ2670" s="17" t="str" cm="1">
        <f t="array" ref="AJ2670">IFERROR(INDEX($M2670:$S2670,AF2670),"")</f>
        <v/>
      </c>
      <c r="AK2670" s="17" cm="1">
        <f t="array" ref="AK2670">IFERROR(IF(J2670="Level",INDEX($T2670:$Z2670,AC2670+1),INDEX($T2670:$Z2670,AC2670)),"")</f>
        <v>2</v>
      </c>
      <c r="AL2670" s="17" cm="1">
        <f t="array" ref="AL2670">IFERROR(IF(J2670="Level",INDEX($T2670:$Z2670,AD2670+1),INDEX($T2670:$Z2670,AD2670)),"")</f>
        <v>4</v>
      </c>
      <c r="AM2670" s="17" cm="1">
        <f t="array" ref="AM2670">IFERROR(INDEX($T2670:$Z2670,AE2670),"")</f>
        <v>1</v>
      </c>
      <c r="AN2670" s="17" t="str" cm="1">
        <f t="array" ref="AN2670">IFERROR(INDEX($T2670:$Z2670,AF2670),"")</f>
        <v/>
      </c>
    </row>
    <row r="2671" spans="1:40" ht="25.5" x14ac:dyDescent="0.2">
      <c r="A2671" s="17" t="str">
        <f t="shared" si="246"/>
        <v>BSc Zoology with Professional Placement (Year 4) - Cornwall: UFS4BIOBIOCN</v>
      </c>
      <c r="B2671" s="11" t="s">
        <v>1886</v>
      </c>
      <c r="C2671" s="11" t="s">
        <v>31936</v>
      </c>
      <c r="D2671" s="11" t="s">
        <v>1887</v>
      </c>
      <c r="E2671" s="11" t="s">
        <v>133</v>
      </c>
      <c r="F2671" s="11" t="s">
        <v>82</v>
      </c>
      <c r="G2671" s="11" t="s">
        <v>32727</v>
      </c>
      <c r="H2671" s="11" t="s">
        <v>77</v>
      </c>
      <c r="I2671" s="11">
        <v>3</v>
      </c>
      <c r="J2671" s="11" t="s">
        <v>78</v>
      </c>
      <c r="K2671" s="11" t="s">
        <v>32728</v>
      </c>
      <c r="L2671" s="11">
        <v>120</v>
      </c>
      <c r="M2671" s="11">
        <v>0</v>
      </c>
      <c r="N2671" s="11">
        <v>120</v>
      </c>
      <c r="O2671" s="11">
        <v>120</v>
      </c>
      <c r="P2671" s="11">
        <v>120</v>
      </c>
      <c r="Q2671" s="11">
        <v>0</v>
      </c>
      <c r="R2671" s="11">
        <v>120</v>
      </c>
      <c r="S2671" s="11">
        <v>120</v>
      </c>
      <c r="T2671" s="11">
        <v>0</v>
      </c>
      <c r="U2671" s="11">
        <v>2</v>
      </c>
      <c r="V2671" s="11">
        <v>4</v>
      </c>
      <c r="W2671" s="11">
        <v>1</v>
      </c>
      <c r="X2671" s="11">
        <v>0</v>
      </c>
      <c r="Y2671" s="11">
        <v>2</v>
      </c>
      <c r="Z2671" s="11">
        <v>4</v>
      </c>
      <c r="AA2671" s="12" t="s">
        <v>32958</v>
      </c>
      <c r="AB2671" s="17" t="str">
        <f t="shared" si="247"/>
        <v>Programme: BSc Zoology with Professional Placement (Year 4) - Cornwall</v>
      </c>
      <c r="AC2671" s="17">
        <f t="shared" si="248"/>
        <v>2</v>
      </c>
      <c r="AD2671" s="17">
        <f t="shared" si="249"/>
        <v>3</v>
      </c>
      <c r="AE2671" s="17">
        <f t="shared" si="250"/>
        <v>4</v>
      </c>
      <c r="AF2671" s="17" t="str">
        <f t="shared" si="251"/>
        <v/>
      </c>
      <c r="AG2671" s="17" cm="1">
        <f t="array" ref="AG2671">IFERROR(IF(J2671="Level",INDEX($M2671:$S2671,AC2671+1),INDEX($M2671:$S2671,AC2671)),"")</f>
        <v>120</v>
      </c>
      <c r="AH2671" s="17" cm="1">
        <f t="array" ref="AH2671">IFERROR(IF(J2671="Level",INDEX($M2671:$S2671,AD2671+1),INDEX($M2671:$S2671,AD2671)),"")</f>
        <v>120</v>
      </c>
      <c r="AI2671" s="17" cm="1">
        <f t="array" ref="AI2671">IFERROR(INDEX($M2671:$S2671,AE2671),"")</f>
        <v>120</v>
      </c>
      <c r="AJ2671" s="17" t="str" cm="1">
        <f t="array" ref="AJ2671">IFERROR(INDEX($M2671:$S2671,AF2671),"")</f>
        <v/>
      </c>
      <c r="AK2671" s="17" cm="1">
        <f t="array" ref="AK2671">IFERROR(IF(J2671="Level",INDEX($T2671:$Z2671,AC2671+1),INDEX($T2671:$Z2671,AC2671)),"")</f>
        <v>2</v>
      </c>
      <c r="AL2671" s="17" cm="1">
        <f t="array" ref="AL2671">IFERROR(IF(J2671="Level",INDEX($T2671:$Z2671,AD2671+1),INDEX($T2671:$Z2671,AD2671)),"")</f>
        <v>4</v>
      </c>
      <c r="AM2671" s="17" cm="1">
        <f t="array" ref="AM2671">IFERROR(INDEX($T2671:$Z2671,AE2671),"")</f>
        <v>1</v>
      </c>
      <c r="AN2671" s="17" t="str" cm="1">
        <f t="array" ref="AN2671">IFERROR(INDEX($T2671:$Z2671,AF2671),"")</f>
        <v/>
      </c>
    </row>
    <row r="2672" spans="1:40" x14ac:dyDescent="0.2">
      <c r="A2672" s="17" t="str">
        <f t="shared" si="246"/>
        <v>BSc Economics and Politics with Industrial Experience: UFS4SBEHPS05</v>
      </c>
      <c r="B2672" s="11" t="s">
        <v>1888</v>
      </c>
      <c r="C2672" s="11" t="s">
        <v>31936</v>
      </c>
      <c r="D2672" s="11" t="s">
        <v>1795</v>
      </c>
      <c r="E2672" s="11" t="s">
        <v>344</v>
      </c>
      <c r="F2672" s="11" t="s">
        <v>82</v>
      </c>
      <c r="G2672" s="11" t="s">
        <v>32727</v>
      </c>
      <c r="H2672" s="11" t="s">
        <v>77</v>
      </c>
      <c r="I2672" s="11">
        <v>3</v>
      </c>
      <c r="J2672" s="11" t="s">
        <v>78</v>
      </c>
      <c r="K2672" s="11" t="s">
        <v>32728</v>
      </c>
      <c r="L2672" s="11">
        <v>120</v>
      </c>
      <c r="M2672" s="11">
        <v>0</v>
      </c>
      <c r="N2672" s="11">
        <v>120</v>
      </c>
      <c r="O2672" s="11">
        <v>120</v>
      </c>
      <c r="P2672" s="11">
        <v>120</v>
      </c>
      <c r="Q2672" s="11">
        <v>0</v>
      </c>
      <c r="R2672" s="11">
        <v>120</v>
      </c>
      <c r="S2672" s="11">
        <v>120</v>
      </c>
      <c r="T2672" s="11">
        <v>0</v>
      </c>
      <c r="U2672" s="11">
        <v>2</v>
      </c>
      <c r="V2672" s="11">
        <v>4</v>
      </c>
      <c r="W2672" s="11">
        <v>1</v>
      </c>
      <c r="X2672" s="11">
        <v>0</v>
      </c>
      <c r="Y2672" s="11">
        <v>2</v>
      </c>
      <c r="Z2672" s="11">
        <v>4</v>
      </c>
      <c r="AA2672" s="12" t="s">
        <v>32958</v>
      </c>
      <c r="AB2672" s="17" t="str">
        <f t="shared" si="247"/>
        <v>Programme: BSc Economics and Politics with Industrial Experience</v>
      </c>
      <c r="AC2672" s="17">
        <f t="shared" si="248"/>
        <v>2</v>
      </c>
      <c r="AD2672" s="17">
        <f t="shared" si="249"/>
        <v>3</v>
      </c>
      <c r="AE2672" s="17">
        <f t="shared" si="250"/>
        <v>4</v>
      </c>
      <c r="AF2672" s="17" t="str">
        <f t="shared" si="251"/>
        <v/>
      </c>
      <c r="AG2672" s="17" cm="1">
        <f t="array" ref="AG2672">IFERROR(IF(J2672="Level",INDEX($M2672:$S2672,AC2672+1),INDEX($M2672:$S2672,AC2672)),"")</f>
        <v>120</v>
      </c>
      <c r="AH2672" s="17" cm="1">
        <f t="array" ref="AH2672">IFERROR(IF(J2672="Level",INDEX($M2672:$S2672,AD2672+1),INDEX($M2672:$S2672,AD2672)),"")</f>
        <v>120</v>
      </c>
      <c r="AI2672" s="17" cm="1">
        <f t="array" ref="AI2672">IFERROR(INDEX($M2672:$S2672,AE2672),"")</f>
        <v>120</v>
      </c>
      <c r="AJ2672" s="17" t="str" cm="1">
        <f t="array" ref="AJ2672">IFERROR(INDEX($M2672:$S2672,AF2672),"")</f>
        <v/>
      </c>
      <c r="AK2672" s="17" cm="1">
        <f t="array" ref="AK2672">IFERROR(IF(J2672="Level",INDEX($T2672:$Z2672,AC2672+1),INDEX($T2672:$Z2672,AC2672)),"")</f>
        <v>2</v>
      </c>
      <c r="AL2672" s="17" cm="1">
        <f t="array" ref="AL2672">IFERROR(IF(J2672="Level",INDEX($T2672:$Z2672,AD2672+1),INDEX($T2672:$Z2672,AD2672)),"")</f>
        <v>4</v>
      </c>
      <c r="AM2672" s="17" cm="1">
        <f t="array" ref="AM2672">IFERROR(INDEX($T2672:$Z2672,AE2672),"")</f>
        <v>1</v>
      </c>
      <c r="AN2672" s="17" t="str" cm="1">
        <f t="array" ref="AN2672">IFERROR(INDEX($T2672:$Z2672,AF2672),"")</f>
        <v/>
      </c>
    </row>
    <row r="2673" spans="1:40" x14ac:dyDescent="0.2">
      <c r="A2673" s="17" t="str">
        <f t="shared" si="246"/>
        <v>BSc Business Economics with Industrial Experience: UFS4SBESBE47</v>
      </c>
      <c r="B2673" s="11" t="s">
        <v>1890</v>
      </c>
      <c r="C2673" s="11" t="s">
        <v>31936</v>
      </c>
      <c r="D2673" s="11" t="s">
        <v>1805</v>
      </c>
      <c r="E2673" s="11" t="s">
        <v>344</v>
      </c>
      <c r="F2673" s="11" t="s">
        <v>82</v>
      </c>
      <c r="G2673" s="11" t="s">
        <v>32727</v>
      </c>
      <c r="H2673" s="11" t="s">
        <v>77</v>
      </c>
      <c r="I2673" s="11">
        <v>3</v>
      </c>
      <c r="J2673" s="11" t="s">
        <v>78</v>
      </c>
      <c r="K2673" s="11" t="s">
        <v>32728</v>
      </c>
      <c r="L2673" s="11">
        <v>120</v>
      </c>
      <c r="M2673" s="11">
        <v>0</v>
      </c>
      <c r="N2673" s="11">
        <v>120</v>
      </c>
      <c r="O2673" s="11">
        <v>120</v>
      </c>
      <c r="P2673" s="11">
        <v>120</v>
      </c>
      <c r="Q2673" s="11">
        <v>0</v>
      </c>
      <c r="R2673" s="11">
        <v>120</v>
      </c>
      <c r="S2673" s="11">
        <v>120</v>
      </c>
      <c r="T2673" s="11">
        <v>0</v>
      </c>
      <c r="U2673" s="11">
        <v>2</v>
      </c>
      <c r="V2673" s="11">
        <v>4</v>
      </c>
      <c r="W2673" s="11">
        <v>1</v>
      </c>
      <c r="X2673" s="11">
        <v>0</v>
      </c>
      <c r="Y2673" s="11">
        <v>2</v>
      </c>
      <c r="Z2673" s="11">
        <v>4</v>
      </c>
      <c r="AA2673" s="12" t="s">
        <v>32958</v>
      </c>
      <c r="AB2673" s="17" t="str">
        <f t="shared" si="247"/>
        <v>Programme: BSc Business Economics with Industrial Experience</v>
      </c>
      <c r="AC2673" s="17">
        <f t="shared" si="248"/>
        <v>2</v>
      </c>
      <c r="AD2673" s="17">
        <f t="shared" si="249"/>
        <v>3</v>
      </c>
      <c r="AE2673" s="17">
        <f t="shared" si="250"/>
        <v>4</v>
      </c>
      <c r="AF2673" s="17" t="str">
        <f t="shared" si="251"/>
        <v/>
      </c>
      <c r="AG2673" s="17" cm="1">
        <f t="array" ref="AG2673">IFERROR(IF(J2673="Level",INDEX($M2673:$S2673,AC2673+1),INDEX($M2673:$S2673,AC2673)),"")</f>
        <v>120</v>
      </c>
      <c r="AH2673" s="17" cm="1">
        <f t="array" ref="AH2673">IFERROR(IF(J2673="Level",INDEX($M2673:$S2673,AD2673+1),INDEX($M2673:$S2673,AD2673)),"")</f>
        <v>120</v>
      </c>
      <c r="AI2673" s="17" cm="1">
        <f t="array" ref="AI2673">IFERROR(INDEX($M2673:$S2673,AE2673),"")</f>
        <v>120</v>
      </c>
      <c r="AJ2673" s="17" t="str" cm="1">
        <f t="array" ref="AJ2673">IFERROR(INDEX($M2673:$S2673,AF2673),"")</f>
        <v/>
      </c>
      <c r="AK2673" s="17" cm="1">
        <f t="array" ref="AK2673">IFERROR(IF(J2673="Level",INDEX($T2673:$Z2673,AC2673+1),INDEX($T2673:$Z2673,AC2673)),"")</f>
        <v>2</v>
      </c>
      <c r="AL2673" s="17" cm="1">
        <f t="array" ref="AL2673">IFERROR(IF(J2673="Level",INDEX($T2673:$Z2673,AD2673+1),INDEX($T2673:$Z2673,AD2673)),"")</f>
        <v>4</v>
      </c>
      <c r="AM2673" s="17" cm="1">
        <f t="array" ref="AM2673">IFERROR(INDEX($T2673:$Z2673,AE2673),"")</f>
        <v>1</v>
      </c>
      <c r="AN2673" s="17" t="str" cm="1">
        <f t="array" ref="AN2673">IFERROR(INDEX($T2673:$Z2673,AF2673),"")</f>
        <v/>
      </c>
    </row>
    <row r="2674" spans="1:40" x14ac:dyDescent="0.2">
      <c r="A2674" s="17" t="str">
        <f t="shared" si="246"/>
        <v>BSc Economics with Industrial Experience: UFS4SBESBE52</v>
      </c>
      <c r="B2674" s="11" t="s">
        <v>1894</v>
      </c>
      <c r="C2674" s="11" t="s">
        <v>31936</v>
      </c>
      <c r="D2674" s="11" t="s">
        <v>1803</v>
      </c>
      <c r="E2674" s="11" t="s">
        <v>344</v>
      </c>
      <c r="F2674" s="11" t="s">
        <v>82</v>
      </c>
      <c r="G2674" s="11" t="s">
        <v>32727</v>
      </c>
      <c r="H2674" s="11" t="s">
        <v>77</v>
      </c>
      <c r="I2674" s="11">
        <v>3</v>
      </c>
      <c r="J2674" s="11" t="s">
        <v>78</v>
      </c>
      <c r="K2674" s="11" t="s">
        <v>32728</v>
      </c>
      <c r="L2674" s="11">
        <v>120</v>
      </c>
      <c r="M2674" s="11">
        <v>0</v>
      </c>
      <c r="N2674" s="11">
        <v>120</v>
      </c>
      <c r="O2674" s="11">
        <v>120</v>
      </c>
      <c r="P2674" s="11">
        <v>120</v>
      </c>
      <c r="Q2674" s="11">
        <v>0</v>
      </c>
      <c r="R2674" s="11">
        <v>120</v>
      </c>
      <c r="S2674" s="11">
        <v>120</v>
      </c>
      <c r="T2674" s="11">
        <v>0</v>
      </c>
      <c r="U2674" s="11">
        <v>2</v>
      </c>
      <c r="V2674" s="11">
        <v>4</v>
      </c>
      <c r="W2674" s="11">
        <v>1</v>
      </c>
      <c r="X2674" s="11">
        <v>0</v>
      </c>
      <c r="Y2674" s="11">
        <v>2</v>
      </c>
      <c r="Z2674" s="11">
        <v>4</v>
      </c>
      <c r="AA2674" s="12" t="s">
        <v>32958</v>
      </c>
      <c r="AB2674" s="17" t="str">
        <f t="shared" si="247"/>
        <v>Programme: BSc Economics with Industrial Experience</v>
      </c>
      <c r="AC2674" s="17">
        <f t="shared" si="248"/>
        <v>2</v>
      </c>
      <c r="AD2674" s="17">
        <f t="shared" si="249"/>
        <v>3</v>
      </c>
      <c r="AE2674" s="17">
        <f t="shared" si="250"/>
        <v>4</v>
      </c>
      <c r="AF2674" s="17" t="str">
        <f t="shared" si="251"/>
        <v/>
      </c>
      <c r="AG2674" s="17" cm="1">
        <f t="array" ref="AG2674">IFERROR(IF(J2674="Level",INDEX($M2674:$S2674,AC2674+1),INDEX($M2674:$S2674,AC2674)),"")</f>
        <v>120</v>
      </c>
      <c r="AH2674" s="17" cm="1">
        <f t="array" ref="AH2674">IFERROR(IF(J2674="Level",INDEX($M2674:$S2674,AD2674+1),INDEX($M2674:$S2674,AD2674)),"")</f>
        <v>120</v>
      </c>
      <c r="AI2674" s="17" cm="1">
        <f t="array" ref="AI2674">IFERROR(INDEX($M2674:$S2674,AE2674),"")</f>
        <v>120</v>
      </c>
      <c r="AJ2674" s="17" t="str" cm="1">
        <f t="array" ref="AJ2674">IFERROR(INDEX($M2674:$S2674,AF2674),"")</f>
        <v/>
      </c>
      <c r="AK2674" s="17" cm="1">
        <f t="array" ref="AK2674">IFERROR(IF(J2674="Level",INDEX($T2674:$Z2674,AC2674+1),INDEX($T2674:$Z2674,AC2674)),"")</f>
        <v>2</v>
      </c>
      <c r="AL2674" s="17" cm="1">
        <f t="array" ref="AL2674">IFERROR(IF(J2674="Level",INDEX($T2674:$Z2674,AD2674+1),INDEX($T2674:$Z2674,AD2674)),"")</f>
        <v>4</v>
      </c>
      <c r="AM2674" s="17" cm="1">
        <f t="array" ref="AM2674">IFERROR(INDEX($T2674:$Z2674,AE2674),"")</f>
        <v>1</v>
      </c>
      <c r="AN2674" s="17" t="str" cm="1">
        <f t="array" ref="AN2674">IFERROR(INDEX($T2674:$Z2674,AF2674),"")</f>
        <v/>
      </c>
    </row>
    <row r="2675" spans="1:40" x14ac:dyDescent="0.2">
      <c r="A2675" s="17" t="str">
        <f t="shared" si="246"/>
        <v>BSc Economics and Finance with Industrial Experience: UFS4SBESBE53</v>
      </c>
      <c r="B2675" s="11" t="s">
        <v>1895</v>
      </c>
      <c r="C2675" s="11" t="s">
        <v>31936</v>
      </c>
      <c r="D2675" s="11" t="s">
        <v>1801</v>
      </c>
      <c r="E2675" s="11" t="s">
        <v>344</v>
      </c>
      <c r="F2675" s="11" t="s">
        <v>82</v>
      </c>
      <c r="G2675" s="11" t="s">
        <v>32727</v>
      </c>
      <c r="H2675" s="11" t="s">
        <v>77</v>
      </c>
      <c r="I2675" s="11">
        <v>3</v>
      </c>
      <c r="J2675" s="11" t="s">
        <v>78</v>
      </c>
      <c r="K2675" s="11" t="s">
        <v>32728</v>
      </c>
      <c r="L2675" s="11">
        <v>120</v>
      </c>
      <c r="M2675" s="11">
        <v>0</v>
      </c>
      <c r="N2675" s="11">
        <v>120</v>
      </c>
      <c r="O2675" s="11">
        <v>120</v>
      </c>
      <c r="P2675" s="11">
        <v>120</v>
      </c>
      <c r="Q2675" s="11">
        <v>0</v>
      </c>
      <c r="R2675" s="11">
        <v>120</v>
      </c>
      <c r="S2675" s="11">
        <v>120</v>
      </c>
      <c r="T2675" s="11">
        <v>0</v>
      </c>
      <c r="U2675" s="11">
        <v>2</v>
      </c>
      <c r="V2675" s="11">
        <v>4</v>
      </c>
      <c r="W2675" s="11">
        <v>1</v>
      </c>
      <c r="X2675" s="11">
        <v>0</v>
      </c>
      <c r="Y2675" s="11">
        <v>2</v>
      </c>
      <c r="Z2675" s="11">
        <v>4</v>
      </c>
      <c r="AA2675" s="12" t="s">
        <v>32958</v>
      </c>
      <c r="AB2675" s="17" t="str">
        <f t="shared" si="247"/>
        <v>Programme: BSc Economics and Finance with Industrial Experience</v>
      </c>
      <c r="AC2675" s="17">
        <f t="shared" si="248"/>
        <v>2</v>
      </c>
      <c r="AD2675" s="17">
        <f t="shared" si="249"/>
        <v>3</v>
      </c>
      <c r="AE2675" s="17">
        <f t="shared" si="250"/>
        <v>4</v>
      </c>
      <c r="AF2675" s="17" t="str">
        <f t="shared" si="251"/>
        <v/>
      </c>
      <c r="AG2675" s="17" cm="1">
        <f t="array" ref="AG2675">IFERROR(IF(J2675="Level",INDEX($M2675:$S2675,AC2675+1),INDEX($M2675:$S2675,AC2675)),"")</f>
        <v>120</v>
      </c>
      <c r="AH2675" s="17" cm="1">
        <f t="array" ref="AH2675">IFERROR(IF(J2675="Level",INDEX($M2675:$S2675,AD2675+1),INDEX($M2675:$S2675,AD2675)),"")</f>
        <v>120</v>
      </c>
      <c r="AI2675" s="17" cm="1">
        <f t="array" ref="AI2675">IFERROR(INDEX($M2675:$S2675,AE2675),"")</f>
        <v>120</v>
      </c>
      <c r="AJ2675" s="17" t="str" cm="1">
        <f t="array" ref="AJ2675">IFERROR(INDEX($M2675:$S2675,AF2675),"")</f>
        <v/>
      </c>
      <c r="AK2675" s="17" cm="1">
        <f t="array" ref="AK2675">IFERROR(IF(J2675="Level",INDEX($T2675:$Z2675,AC2675+1),INDEX($T2675:$Z2675,AC2675)),"")</f>
        <v>2</v>
      </c>
      <c r="AL2675" s="17" cm="1">
        <f t="array" ref="AL2675">IFERROR(IF(J2675="Level",INDEX($T2675:$Z2675,AD2675+1),INDEX($T2675:$Z2675,AD2675)),"")</f>
        <v>4</v>
      </c>
      <c r="AM2675" s="17" cm="1">
        <f t="array" ref="AM2675">IFERROR(INDEX($T2675:$Z2675,AE2675),"")</f>
        <v>1</v>
      </c>
      <c r="AN2675" s="17" t="str" cm="1">
        <f t="array" ref="AN2675">IFERROR(INDEX($T2675:$Z2675,AF2675),"")</f>
        <v/>
      </c>
    </row>
    <row r="2676" spans="1:40" ht="25.5" x14ac:dyDescent="0.2">
      <c r="A2676" s="17" t="str">
        <f t="shared" si="246"/>
        <v>BSc Economics with Econometrics with Industrial Experience: UFS4SBESBE54</v>
      </c>
      <c r="B2676" s="11" t="s">
        <v>1896</v>
      </c>
      <c r="C2676" s="11" t="s">
        <v>31936</v>
      </c>
      <c r="D2676" s="11" t="s">
        <v>1807</v>
      </c>
      <c r="E2676" s="11" t="s">
        <v>344</v>
      </c>
      <c r="F2676" s="11" t="s">
        <v>82</v>
      </c>
      <c r="G2676" s="11" t="s">
        <v>32727</v>
      </c>
      <c r="H2676" s="11" t="s">
        <v>77</v>
      </c>
      <c r="I2676" s="11">
        <v>3</v>
      </c>
      <c r="J2676" s="11" t="s">
        <v>78</v>
      </c>
      <c r="K2676" s="11" t="s">
        <v>32728</v>
      </c>
      <c r="L2676" s="11">
        <v>120</v>
      </c>
      <c r="M2676" s="11">
        <v>0</v>
      </c>
      <c r="N2676" s="11">
        <v>120</v>
      </c>
      <c r="O2676" s="11">
        <v>120</v>
      </c>
      <c r="P2676" s="11">
        <v>120</v>
      </c>
      <c r="Q2676" s="11">
        <v>0</v>
      </c>
      <c r="R2676" s="11">
        <v>120</v>
      </c>
      <c r="S2676" s="11">
        <v>120</v>
      </c>
      <c r="T2676" s="11">
        <v>0</v>
      </c>
      <c r="U2676" s="11">
        <v>2</v>
      </c>
      <c r="V2676" s="11">
        <v>4</v>
      </c>
      <c r="W2676" s="11">
        <v>1</v>
      </c>
      <c r="X2676" s="11">
        <v>0</v>
      </c>
      <c r="Y2676" s="11">
        <v>2</v>
      </c>
      <c r="Z2676" s="11">
        <v>4</v>
      </c>
      <c r="AA2676" s="12" t="s">
        <v>32958</v>
      </c>
      <c r="AB2676" s="17" t="str">
        <f t="shared" si="247"/>
        <v>Programme: BSc Economics with Econometrics with Industrial Experience</v>
      </c>
      <c r="AC2676" s="17">
        <f t="shared" si="248"/>
        <v>2</v>
      </c>
      <c r="AD2676" s="17">
        <f t="shared" si="249"/>
        <v>3</v>
      </c>
      <c r="AE2676" s="17">
        <f t="shared" si="250"/>
        <v>4</v>
      </c>
      <c r="AF2676" s="17" t="str">
        <f t="shared" si="251"/>
        <v/>
      </c>
      <c r="AG2676" s="17" cm="1">
        <f t="array" ref="AG2676">IFERROR(IF(J2676="Level",INDEX($M2676:$S2676,AC2676+1),INDEX($M2676:$S2676,AC2676)),"")</f>
        <v>120</v>
      </c>
      <c r="AH2676" s="17" cm="1">
        <f t="array" ref="AH2676">IFERROR(IF(J2676="Level",INDEX($M2676:$S2676,AD2676+1),INDEX($M2676:$S2676,AD2676)),"")</f>
        <v>120</v>
      </c>
      <c r="AI2676" s="17" cm="1">
        <f t="array" ref="AI2676">IFERROR(INDEX($M2676:$S2676,AE2676),"")</f>
        <v>120</v>
      </c>
      <c r="AJ2676" s="17" t="str" cm="1">
        <f t="array" ref="AJ2676">IFERROR(INDEX($M2676:$S2676,AF2676),"")</f>
        <v/>
      </c>
      <c r="AK2676" s="17" cm="1">
        <f t="array" ref="AK2676">IFERROR(IF(J2676="Level",INDEX($T2676:$Z2676,AC2676+1),INDEX($T2676:$Z2676,AC2676)),"")</f>
        <v>2</v>
      </c>
      <c r="AL2676" s="17" cm="1">
        <f t="array" ref="AL2676">IFERROR(IF(J2676="Level",INDEX($T2676:$Z2676,AD2676+1),INDEX($T2676:$Z2676,AD2676)),"")</f>
        <v>4</v>
      </c>
      <c r="AM2676" s="17" cm="1">
        <f t="array" ref="AM2676">IFERROR(INDEX($T2676:$Z2676,AE2676),"")</f>
        <v>1</v>
      </c>
      <c r="AN2676" s="17" t="str" cm="1">
        <f t="array" ref="AN2676">IFERROR(INDEX($T2676:$Z2676,AF2676),"")</f>
        <v/>
      </c>
    </row>
    <row r="2677" spans="1:40" ht="25.5" x14ac:dyDescent="0.2">
      <c r="A2677" s="17" t="str">
        <f t="shared" si="246"/>
        <v>BSc Business and Management with Industrial Experience: UFS4SBESBE46</v>
      </c>
      <c r="B2677" s="11" t="s">
        <v>1889</v>
      </c>
      <c r="C2677" s="11" t="s">
        <v>31936</v>
      </c>
      <c r="D2677" s="11" t="s">
        <v>1833</v>
      </c>
      <c r="E2677" s="11" t="s">
        <v>32279</v>
      </c>
      <c r="F2677" s="11" t="s">
        <v>82</v>
      </c>
      <c r="G2677" s="11" t="s">
        <v>32727</v>
      </c>
      <c r="H2677" s="11" t="s">
        <v>77</v>
      </c>
      <c r="I2677" s="11">
        <v>3</v>
      </c>
      <c r="J2677" s="11" t="s">
        <v>78</v>
      </c>
      <c r="K2677" s="11" t="s">
        <v>32728</v>
      </c>
      <c r="L2677" s="11">
        <v>120</v>
      </c>
      <c r="M2677" s="11">
        <v>0</v>
      </c>
      <c r="N2677" s="11">
        <v>120</v>
      </c>
      <c r="O2677" s="11">
        <v>120</v>
      </c>
      <c r="P2677" s="11">
        <v>120</v>
      </c>
      <c r="Q2677" s="11">
        <v>0</v>
      </c>
      <c r="R2677" s="11">
        <v>120</v>
      </c>
      <c r="S2677" s="11">
        <v>120</v>
      </c>
      <c r="T2677" s="11">
        <v>0</v>
      </c>
      <c r="U2677" s="11">
        <v>2</v>
      </c>
      <c r="V2677" s="11">
        <v>4</v>
      </c>
      <c r="W2677" s="11">
        <v>1</v>
      </c>
      <c r="X2677" s="11">
        <v>0</v>
      </c>
      <c r="Y2677" s="11">
        <v>2</v>
      </c>
      <c r="Z2677" s="11">
        <v>4</v>
      </c>
      <c r="AA2677" s="12" t="s">
        <v>32958</v>
      </c>
      <c r="AB2677" s="17" t="str">
        <f t="shared" si="247"/>
        <v>Programme: BSc Business and Management with Industrial Experience</v>
      </c>
      <c r="AC2677" s="17">
        <f t="shared" si="248"/>
        <v>2</v>
      </c>
      <c r="AD2677" s="17">
        <f t="shared" si="249"/>
        <v>3</v>
      </c>
      <c r="AE2677" s="17">
        <f t="shared" si="250"/>
        <v>4</v>
      </c>
      <c r="AF2677" s="17" t="str">
        <f t="shared" si="251"/>
        <v/>
      </c>
      <c r="AG2677" s="17" cm="1">
        <f t="array" ref="AG2677">IFERROR(IF(J2677="Level",INDEX($M2677:$S2677,AC2677+1),INDEX($M2677:$S2677,AC2677)),"")</f>
        <v>120</v>
      </c>
      <c r="AH2677" s="17" cm="1">
        <f t="array" ref="AH2677">IFERROR(IF(J2677="Level",INDEX($M2677:$S2677,AD2677+1),INDEX($M2677:$S2677,AD2677)),"")</f>
        <v>120</v>
      </c>
      <c r="AI2677" s="17" cm="1">
        <f t="array" ref="AI2677">IFERROR(INDEX($M2677:$S2677,AE2677),"")</f>
        <v>120</v>
      </c>
      <c r="AJ2677" s="17" t="str" cm="1">
        <f t="array" ref="AJ2677">IFERROR(INDEX($M2677:$S2677,AF2677),"")</f>
        <v/>
      </c>
      <c r="AK2677" s="17" cm="1">
        <f t="array" ref="AK2677">IFERROR(IF(J2677="Level",INDEX($T2677:$Z2677,AC2677+1),INDEX($T2677:$Z2677,AC2677)),"")</f>
        <v>2</v>
      </c>
      <c r="AL2677" s="17" cm="1">
        <f t="array" ref="AL2677">IFERROR(IF(J2677="Level",INDEX($T2677:$Z2677,AD2677+1),INDEX($T2677:$Z2677,AD2677)),"")</f>
        <v>4</v>
      </c>
      <c r="AM2677" s="17" cm="1">
        <f t="array" ref="AM2677">IFERROR(INDEX($T2677:$Z2677,AE2677),"")</f>
        <v>1</v>
      </c>
      <c r="AN2677" s="17" t="str" cm="1">
        <f t="array" ref="AN2677">IFERROR(INDEX($T2677:$Z2677,AF2677),"")</f>
        <v/>
      </c>
    </row>
    <row r="2678" spans="1:40" x14ac:dyDescent="0.2">
      <c r="A2678" s="17" t="str">
        <f t="shared" si="246"/>
        <v>BSc Business Studies with Industrial Experience: UFS4SBESBE55</v>
      </c>
      <c r="B2678" s="11" t="s">
        <v>1897</v>
      </c>
      <c r="C2678" s="11" t="s">
        <v>31936</v>
      </c>
      <c r="D2678" s="11" t="s">
        <v>1847</v>
      </c>
      <c r="E2678" s="11" t="s">
        <v>32279</v>
      </c>
      <c r="F2678" s="11" t="s">
        <v>82</v>
      </c>
      <c r="G2678" s="11" t="s">
        <v>32727</v>
      </c>
      <c r="H2678" s="11" t="s">
        <v>77</v>
      </c>
      <c r="I2678" s="11">
        <v>3</v>
      </c>
      <c r="J2678" s="11" t="s">
        <v>78</v>
      </c>
      <c r="K2678" s="11" t="s">
        <v>32728</v>
      </c>
      <c r="L2678" s="11">
        <v>120</v>
      </c>
      <c r="M2678" s="11">
        <v>0</v>
      </c>
      <c r="N2678" s="11">
        <v>120</v>
      </c>
      <c r="O2678" s="11">
        <v>120</v>
      </c>
      <c r="P2678" s="11">
        <v>120</v>
      </c>
      <c r="Q2678" s="11">
        <v>0</v>
      </c>
      <c r="R2678" s="11">
        <v>120</v>
      </c>
      <c r="S2678" s="11">
        <v>120</v>
      </c>
      <c r="T2678" s="11">
        <v>0</v>
      </c>
      <c r="U2678" s="11">
        <v>2</v>
      </c>
      <c r="V2678" s="11">
        <v>4</v>
      </c>
      <c r="W2678" s="11">
        <v>1</v>
      </c>
      <c r="X2678" s="11">
        <v>0</v>
      </c>
      <c r="Y2678" s="11">
        <v>2</v>
      </c>
      <c r="Z2678" s="11">
        <v>4</v>
      </c>
      <c r="AA2678" s="12" t="s">
        <v>32958</v>
      </c>
      <c r="AB2678" s="17" t="str">
        <f t="shared" si="247"/>
        <v>Programme: BSc Business Studies with Industrial Experience</v>
      </c>
      <c r="AC2678" s="17">
        <f t="shared" si="248"/>
        <v>2</v>
      </c>
      <c r="AD2678" s="17">
        <f t="shared" si="249"/>
        <v>3</v>
      </c>
      <c r="AE2678" s="17">
        <f t="shared" si="250"/>
        <v>4</v>
      </c>
      <c r="AF2678" s="17" t="str">
        <f t="shared" si="251"/>
        <v/>
      </c>
      <c r="AG2678" s="17" cm="1">
        <f t="array" ref="AG2678">IFERROR(IF(J2678="Level",INDEX($M2678:$S2678,AC2678+1),INDEX($M2678:$S2678,AC2678)),"")</f>
        <v>120</v>
      </c>
      <c r="AH2678" s="17" cm="1">
        <f t="array" ref="AH2678">IFERROR(IF(J2678="Level",INDEX($M2678:$S2678,AD2678+1),INDEX($M2678:$S2678,AD2678)),"")</f>
        <v>120</v>
      </c>
      <c r="AI2678" s="17" cm="1">
        <f t="array" ref="AI2678">IFERROR(INDEX($M2678:$S2678,AE2678),"")</f>
        <v>120</v>
      </c>
      <c r="AJ2678" s="17" t="str" cm="1">
        <f t="array" ref="AJ2678">IFERROR(INDEX($M2678:$S2678,AF2678),"")</f>
        <v/>
      </c>
      <c r="AK2678" s="17" cm="1">
        <f t="array" ref="AK2678">IFERROR(IF(J2678="Level",INDEX($T2678:$Z2678,AC2678+1),INDEX($T2678:$Z2678,AC2678)),"")</f>
        <v>2</v>
      </c>
      <c r="AL2678" s="17" cm="1">
        <f t="array" ref="AL2678">IFERROR(IF(J2678="Level",INDEX($T2678:$Z2678,AD2678+1),INDEX($T2678:$Z2678,AD2678)),"")</f>
        <v>4</v>
      </c>
      <c r="AM2678" s="17" cm="1">
        <f t="array" ref="AM2678">IFERROR(INDEX($T2678:$Z2678,AE2678),"")</f>
        <v>1</v>
      </c>
      <c r="AN2678" s="17" t="str" cm="1">
        <f t="array" ref="AN2678">IFERROR(INDEX($T2678:$Z2678,AF2678),"")</f>
        <v/>
      </c>
    </row>
    <row r="2679" spans="1:40" x14ac:dyDescent="0.2">
      <c r="A2679" s="17" t="str">
        <f t="shared" si="246"/>
        <v>BSc Business with Industrial Experience - Cornwall: UFS4SBESBECE</v>
      </c>
      <c r="B2679" s="11" t="s">
        <v>1898</v>
      </c>
      <c r="C2679" s="11" t="s">
        <v>31936</v>
      </c>
      <c r="D2679" s="11" t="s">
        <v>1875</v>
      </c>
      <c r="E2679" s="11" t="s">
        <v>617</v>
      </c>
      <c r="F2679" s="11" t="s">
        <v>82</v>
      </c>
      <c r="G2679" s="11" t="s">
        <v>32727</v>
      </c>
      <c r="H2679" s="11" t="s">
        <v>77</v>
      </c>
      <c r="I2679" s="11">
        <v>3</v>
      </c>
      <c r="J2679" s="11" t="s">
        <v>78</v>
      </c>
      <c r="K2679" s="11" t="s">
        <v>32728</v>
      </c>
      <c r="L2679" s="11">
        <v>120</v>
      </c>
      <c r="M2679" s="11">
        <v>0</v>
      </c>
      <c r="N2679" s="11">
        <v>120</v>
      </c>
      <c r="O2679" s="11">
        <v>120</v>
      </c>
      <c r="P2679" s="11">
        <v>120</v>
      </c>
      <c r="Q2679" s="11">
        <v>0</v>
      </c>
      <c r="R2679" s="11">
        <v>120</v>
      </c>
      <c r="S2679" s="11">
        <v>120</v>
      </c>
      <c r="T2679" s="11">
        <v>0</v>
      </c>
      <c r="U2679" s="11">
        <v>2</v>
      </c>
      <c r="V2679" s="11">
        <v>4</v>
      </c>
      <c r="W2679" s="11">
        <v>1</v>
      </c>
      <c r="X2679" s="11">
        <v>0</v>
      </c>
      <c r="Y2679" s="11">
        <v>2</v>
      </c>
      <c r="Z2679" s="11">
        <v>4</v>
      </c>
      <c r="AA2679" s="12" t="s">
        <v>32958</v>
      </c>
      <c r="AB2679" s="17" t="str">
        <f t="shared" si="247"/>
        <v>Programme: BSc Business with Industrial Experience - Cornwall</v>
      </c>
      <c r="AC2679" s="17">
        <f t="shared" si="248"/>
        <v>2</v>
      </c>
      <c r="AD2679" s="17">
        <f t="shared" si="249"/>
        <v>3</v>
      </c>
      <c r="AE2679" s="17">
        <f t="shared" si="250"/>
        <v>4</v>
      </c>
      <c r="AF2679" s="17" t="str">
        <f t="shared" si="251"/>
        <v/>
      </c>
      <c r="AG2679" s="17" cm="1">
        <f t="array" ref="AG2679">IFERROR(IF(J2679="Level",INDEX($M2679:$S2679,AC2679+1),INDEX($M2679:$S2679,AC2679)),"")</f>
        <v>120</v>
      </c>
      <c r="AH2679" s="17" cm="1">
        <f t="array" ref="AH2679">IFERROR(IF(J2679="Level",INDEX($M2679:$S2679,AD2679+1),INDEX($M2679:$S2679,AD2679)),"")</f>
        <v>120</v>
      </c>
      <c r="AI2679" s="17" cm="1">
        <f t="array" ref="AI2679">IFERROR(INDEX($M2679:$S2679,AE2679),"")</f>
        <v>120</v>
      </c>
      <c r="AJ2679" s="17" t="str" cm="1">
        <f t="array" ref="AJ2679">IFERROR(INDEX($M2679:$S2679,AF2679),"")</f>
        <v/>
      </c>
      <c r="AK2679" s="17" cm="1">
        <f t="array" ref="AK2679">IFERROR(IF(J2679="Level",INDEX($T2679:$Z2679,AC2679+1),INDEX($T2679:$Z2679,AC2679)),"")</f>
        <v>2</v>
      </c>
      <c r="AL2679" s="17" cm="1">
        <f t="array" ref="AL2679">IFERROR(IF(J2679="Level",INDEX($T2679:$Z2679,AD2679+1),INDEX($T2679:$Z2679,AD2679)),"")</f>
        <v>4</v>
      </c>
      <c r="AM2679" s="17" cm="1">
        <f t="array" ref="AM2679">IFERROR(INDEX($T2679:$Z2679,AE2679),"")</f>
        <v>1</v>
      </c>
      <c r="AN2679" s="17" t="str" cm="1">
        <f t="array" ref="AN2679">IFERROR(INDEX($T2679:$Z2679,AF2679),"")</f>
        <v/>
      </c>
    </row>
    <row r="2680" spans="1:40" x14ac:dyDescent="0.2">
      <c r="A2680" s="17" t="str">
        <f t="shared" si="246"/>
        <v>BA English with Study Abroad (4-year) - Cornwall: UFA4EGLEGLCG</v>
      </c>
      <c r="B2680" s="11" t="s">
        <v>1595</v>
      </c>
      <c r="C2680" s="11" t="s">
        <v>31936</v>
      </c>
      <c r="D2680" s="11" t="s">
        <v>1596</v>
      </c>
      <c r="E2680" s="11" t="s">
        <v>874</v>
      </c>
      <c r="F2680" s="11" t="s">
        <v>76</v>
      </c>
      <c r="G2680" s="11" t="s">
        <v>32727</v>
      </c>
      <c r="H2680" s="11" t="s">
        <v>77</v>
      </c>
      <c r="I2680" s="11">
        <v>3</v>
      </c>
      <c r="J2680" s="11" t="s">
        <v>78</v>
      </c>
      <c r="K2680" s="11" t="s">
        <v>32728</v>
      </c>
      <c r="L2680" s="11">
        <v>120</v>
      </c>
      <c r="M2680" s="11">
        <v>0</v>
      </c>
      <c r="N2680" s="11">
        <v>120</v>
      </c>
      <c r="O2680" s="11">
        <v>120</v>
      </c>
      <c r="P2680" s="11">
        <v>120</v>
      </c>
      <c r="Q2680" s="11">
        <v>0</v>
      </c>
      <c r="R2680" s="11">
        <v>120</v>
      </c>
      <c r="S2680" s="11">
        <v>120</v>
      </c>
      <c r="T2680" s="11">
        <v>0</v>
      </c>
      <c r="U2680" s="11">
        <v>2</v>
      </c>
      <c r="V2680" s="11">
        <v>4</v>
      </c>
      <c r="W2680" s="11">
        <v>1</v>
      </c>
      <c r="X2680" s="11">
        <v>0</v>
      </c>
      <c r="Y2680" s="11">
        <v>2</v>
      </c>
      <c r="Z2680" s="11">
        <v>4</v>
      </c>
      <c r="AA2680" s="12" t="s">
        <v>32958</v>
      </c>
      <c r="AB2680" s="17" t="str">
        <f t="shared" si="247"/>
        <v>Programme: BA English with Study Abroad (4-year) - Cornwall</v>
      </c>
      <c r="AC2680" s="17">
        <f t="shared" si="248"/>
        <v>2</v>
      </c>
      <c r="AD2680" s="17">
        <f t="shared" si="249"/>
        <v>3</v>
      </c>
      <c r="AE2680" s="17">
        <f t="shared" si="250"/>
        <v>4</v>
      </c>
      <c r="AF2680" s="17" t="str">
        <f t="shared" si="251"/>
        <v/>
      </c>
      <c r="AG2680" s="17" cm="1">
        <f t="array" ref="AG2680">IFERROR(IF(J2680="Level",INDEX($M2680:$S2680,AC2680+1),INDEX($M2680:$S2680,AC2680)),"")</f>
        <v>120</v>
      </c>
      <c r="AH2680" s="17" cm="1">
        <f t="array" ref="AH2680">IFERROR(IF(J2680="Level",INDEX($M2680:$S2680,AD2680+1),INDEX($M2680:$S2680,AD2680)),"")</f>
        <v>120</v>
      </c>
      <c r="AI2680" s="17" cm="1">
        <f t="array" ref="AI2680">IFERROR(INDEX($M2680:$S2680,AE2680),"")</f>
        <v>120</v>
      </c>
      <c r="AJ2680" s="17" t="str" cm="1">
        <f t="array" ref="AJ2680">IFERROR(INDEX($M2680:$S2680,AF2680),"")</f>
        <v/>
      </c>
      <c r="AK2680" s="17" cm="1">
        <f t="array" ref="AK2680">IFERROR(IF(J2680="Level",INDEX($T2680:$Z2680,AC2680+1),INDEX($T2680:$Z2680,AC2680)),"")</f>
        <v>2</v>
      </c>
      <c r="AL2680" s="17" cm="1">
        <f t="array" ref="AL2680">IFERROR(IF(J2680="Level",INDEX($T2680:$Z2680,AD2680+1),INDEX($T2680:$Z2680,AD2680)),"")</f>
        <v>4</v>
      </c>
      <c r="AM2680" s="17" cm="1">
        <f t="array" ref="AM2680">IFERROR(INDEX($T2680:$Z2680,AE2680),"")</f>
        <v>1</v>
      </c>
      <c r="AN2680" s="17" t="str" cm="1">
        <f t="array" ref="AN2680">IFERROR(INDEX($T2680:$Z2680,AF2680),"")</f>
        <v/>
      </c>
    </row>
    <row r="2681" spans="1:40" x14ac:dyDescent="0.2">
      <c r="A2681" s="17" t="str">
        <f t="shared" si="246"/>
        <v>LLB English Law and German Law/LLM (Magister): UFL4LAWLAW05</v>
      </c>
      <c r="B2681" s="11" t="s">
        <v>1919</v>
      </c>
      <c r="C2681" s="11" t="s">
        <v>31936</v>
      </c>
      <c r="D2681" s="11" t="s">
        <v>1920</v>
      </c>
      <c r="E2681" s="11" t="s">
        <v>75</v>
      </c>
      <c r="F2681" s="11" t="s">
        <v>76</v>
      </c>
      <c r="G2681" s="11" t="s">
        <v>32727</v>
      </c>
      <c r="H2681" s="11" t="s">
        <v>77</v>
      </c>
      <c r="I2681" s="11">
        <v>3</v>
      </c>
      <c r="J2681" s="11" t="s">
        <v>78</v>
      </c>
      <c r="K2681" s="11" t="s">
        <v>32728</v>
      </c>
      <c r="L2681" s="11">
        <v>120</v>
      </c>
      <c r="M2681" s="11">
        <v>0</v>
      </c>
      <c r="N2681" s="11">
        <v>120</v>
      </c>
      <c r="O2681" s="11">
        <v>120</v>
      </c>
      <c r="P2681" s="11">
        <v>120</v>
      </c>
      <c r="Q2681" s="11">
        <v>0</v>
      </c>
      <c r="R2681" s="11">
        <v>120</v>
      </c>
      <c r="S2681" s="11">
        <v>120</v>
      </c>
      <c r="T2681" s="11">
        <v>0</v>
      </c>
      <c r="U2681" s="11">
        <v>2</v>
      </c>
      <c r="V2681" s="11">
        <v>4</v>
      </c>
      <c r="W2681" s="11">
        <v>1</v>
      </c>
      <c r="X2681" s="11">
        <v>0</v>
      </c>
      <c r="Y2681" s="11">
        <v>2</v>
      </c>
      <c r="Z2681" s="11">
        <v>4</v>
      </c>
      <c r="AA2681" s="12" t="s">
        <v>32958</v>
      </c>
      <c r="AB2681" s="17" t="str">
        <f t="shared" si="247"/>
        <v>Programme: LLB English Law and German Law/LLM (Magister)</v>
      </c>
      <c r="AC2681" s="17">
        <f t="shared" si="248"/>
        <v>2</v>
      </c>
      <c r="AD2681" s="17">
        <f t="shared" si="249"/>
        <v>3</v>
      </c>
      <c r="AE2681" s="17">
        <f t="shared" si="250"/>
        <v>4</v>
      </c>
      <c r="AF2681" s="17" t="str">
        <f t="shared" si="251"/>
        <v/>
      </c>
      <c r="AG2681" s="17" cm="1">
        <f t="array" ref="AG2681">IFERROR(IF(J2681="Level",INDEX($M2681:$S2681,AC2681+1),INDEX($M2681:$S2681,AC2681)),"")</f>
        <v>120</v>
      </c>
      <c r="AH2681" s="17" cm="1">
        <f t="array" ref="AH2681">IFERROR(IF(J2681="Level",INDEX($M2681:$S2681,AD2681+1),INDEX($M2681:$S2681,AD2681)),"")</f>
        <v>120</v>
      </c>
      <c r="AI2681" s="17" cm="1">
        <f t="array" ref="AI2681">IFERROR(INDEX($M2681:$S2681,AE2681),"")</f>
        <v>120</v>
      </c>
      <c r="AJ2681" s="17" t="str" cm="1">
        <f t="array" ref="AJ2681">IFERROR(INDEX($M2681:$S2681,AF2681),"")</f>
        <v/>
      </c>
      <c r="AK2681" s="17" cm="1">
        <f t="array" ref="AK2681">IFERROR(IF(J2681="Level",INDEX($T2681:$Z2681,AC2681+1),INDEX($T2681:$Z2681,AC2681)),"")</f>
        <v>2</v>
      </c>
      <c r="AL2681" s="17" cm="1">
        <f t="array" ref="AL2681">IFERROR(IF(J2681="Level",INDEX($T2681:$Z2681,AD2681+1),INDEX($T2681:$Z2681,AD2681)),"")</f>
        <v>4</v>
      </c>
      <c r="AM2681" s="17" cm="1">
        <f t="array" ref="AM2681">IFERROR(INDEX($T2681:$Z2681,AE2681),"")</f>
        <v>1</v>
      </c>
      <c r="AN2681" s="17" t="str" cm="1">
        <f t="array" ref="AN2681">IFERROR(INDEX($T2681:$Z2681,AF2681),"")</f>
        <v/>
      </c>
    </row>
    <row r="2682" spans="1:40" x14ac:dyDescent="0.2">
      <c r="A2682" s="17" t="str">
        <f t="shared" si="246"/>
        <v>LLB English Law and French Law/Master 1 (Maitrise): UFL4LAWLAW06</v>
      </c>
      <c r="B2682" s="11" t="s">
        <v>1921</v>
      </c>
      <c r="C2682" s="11" t="s">
        <v>31936</v>
      </c>
      <c r="D2682" s="11" t="s">
        <v>1922</v>
      </c>
      <c r="E2682" s="11" t="s">
        <v>75</v>
      </c>
      <c r="F2682" s="11" t="s">
        <v>76</v>
      </c>
      <c r="G2682" s="11" t="s">
        <v>32727</v>
      </c>
      <c r="H2682" s="11" t="s">
        <v>77</v>
      </c>
      <c r="I2682" s="11">
        <v>3</v>
      </c>
      <c r="J2682" s="11" t="s">
        <v>78</v>
      </c>
      <c r="K2682" s="11" t="s">
        <v>32728</v>
      </c>
      <c r="L2682" s="11">
        <v>120</v>
      </c>
      <c r="M2682" s="11">
        <v>0</v>
      </c>
      <c r="N2682" s="11">
        <v>120</v>
      </c>
      <c r="O2682" s="11">
        <v>120</v>
      </c>
      <c r="P2682" s="11">
        <v>120</v>
      </c>
      <c r="Q2682" s="11">
        <v>0</v>
      </c>
      <c r="R2682" s="11">
        <v>120</v>
      </c>
      <c r="S2682" s="11">
        <v>120</v>
      </c>
      <c r="T2682" s="11">
        <v>0</v>
      </c>
      <c r="U2682" s="11">
        <v>2</v>
      </c>
      <c r="V2682" s="11">
        <v>4</v>
      </c>
      <c r="W2682" s="11">
        <v>1</v>
      </c>
      <c r="X2682" s="11">
        <v>0</v>
      </c>
      <c r="Y2682" s="11">
        <v>2</v>
      </c>
      <c r="Z2682" s="11">
        <v>4</v>
      </c>
      <c r="AA2682" s="12" t="s">
        <v>32958</v>
      </c>
      <c r="AB2682" s="17" t="str">
        <f t="shared" si="247"/>
        <v>Programme: LLB English Law and French Law/Master 1 (Maitrise)</v>
      </c>
      <c r="AC2682" s="17">
        <f t="shared" si="248"/>
        <v>2</v>
      </c>
      <c r="AD2682" s="17">
        <f t="shared" si="249"/>
        <v>3</v>
      </c>
      <c r="AE2682" s="17">
        <f t="shared" si="250"/>
        <v>4</v>
      </c>
      <c r="AF2682" s="17" t="str">
        <f t="shared" si="251"/>
        <v/>
      </c>
      <c r="AG2682" s="17" cm="1">
        <f t="array" ref="AG2682">IFERROR(IF(J2682="Level",INDEX($M2682:$S2682,AC2682+1),INDEX($M2682:$S2682,AC2682)),"")</f>
        <v>120</v>
      </c>
      <c r="AH2682" s="17" cm="1">
        <f t="array" ref="AH2682">IFERROR(IF(J2682="Level",INDEX($M2682:$S2682,AD2682+1),INDEX($M2682:$S2682,AD2682)),"")</f>
        <v>120</v>
      </c>
      <c r="AI2682" s="17" cm="1">
        <f t="array" ref="AI2682">IFERROR(INDEX($M2682:$S2682,AE2682),"")</f>
        <v>120</v>
      </c>
      <c r="AJ2682" s="17" t="str" cm="1">
        <f t="array" ref="AJ2682">IFERROR(INDEX($M2682:$S2682,AF2682),"")</f>
        <v/>
      </c>
      <c r="AK2682" s="17" cm="1">
        <f t="array" ref="AK2682">IFERROR(IF(J2682="Level",INDEX($T2682:$Z2682,AC2682+1),INDEX($T2682:$Z2682,AC2682)),"")</f>
        <v>2</v>
      </c>
      <c r="AL2682" s="17" cm="1">
        <f t="array" ref="AL2682">IFERROR(IF(J2682="Level",INDEX($T2682:$Z2682,AD2682+1),INDEX($T2682:$Z2682,AD2682)),"")</f>
        <v>4</v>
      </c>
      <c r="AM2682" s="17" cm="1">
        <f t="array" ref="AM2682">IFERROR(INDEX($T2682:$Z2682,AE2682),"")</f>
        <v>1</v>
      </c>
      <c r="AN2682" s="17" t="str" cm="1">
        <f t="array" ref="AN2682">IFERROR(INDEX($T2682:$Z2682,AF2682),"")</f>
        <v/>
      </c>
    </row>
    <row r="2683" spans="1:40" x14ac:dyDescent="0.2">
      <c r="A2683" s="17" t="str">
        <f t="shared" si="246"/>
        <v>MSci Environmental Science - Cornwall: UFX4GAEGAECB</v>
      </c>
      <c r="B2683" s="11" t="s">
        <v>2016</v>
      </c>
      <c r="C2683" s="11" t="s">
        <v>31936</v>
      </c>
      <c r="D2683" s="11" t="s">
        <v>2017</v>
      </c>
      <c r="E2683" s="11" t="s">
        <v>313</v>
      </c>
      <c r="F2683" s="11" t="s">
        <v>82</v>
      </c>
      <c r="G2683" s="11" t="s">
        <v>32373</v>
      </c>
      <c r="H2683" s="11" t="s">
        <v>77</v>
      </c>
      <c r="I2683" s="11">
        <v>3</v>
      </c>
      <c r="J2683" s="11" t="s">
        <v>78</v>
      </c>
      <c r="K2683" s="11" t="s">
        <v>32374</v>
      </c>
      <c r="L2683" s="11">
        <v>120</v>
      </c>
      <c r="M2683" s="11">
        <v>0</v>
      </c>
      <c r="N2683" s="11">
        <v>120</v>
      </c>
      <c r="O2683" s="11">
        <v>120</v>
      </c>
      <c r="P2683" s="11">
        <v>120</v>
      </c>
      <c r="Q2683" s="11">
        <v>0</v>
      </c>
      <c r="R2683" s="11">
        <v>120</v>
      </c>
      <c r="S2683" s="11">
        <v>120</v>
      </c>
      <c r="T2683" s="11">
        <v>0</v>
      </c>
      <c r="U2683" s="11">
        <v>2</v>
      </c>
      <c r="V2683" s="11">
        <v>3</v>
      </c>
      <c r="W2683" s="11">
        <v>4</v>
      </c>
      <c r="X2683" s="11">
        <v>0</v>
      </c>
      <c r="Y2683" s="11">
        <v>2</v>
      </c>
      <c r="Z2683" s="11">
        <v>3</v>
      </c>
      <c r="AA2683" s="12" t="s">
        <v>32958</v>
      </c>
      <c r="AB2683" s="17" t="str">
        <f t="shared" si="247"/>
        <v>Programme: MSci Environmental Science - Cornwall</v>
      </c>
      <c r="AC2683" s="17">
        <f t="shared" si="248"/>
        <v>2</v>
      </c>
      <c r="AD2683" s="17">
        <f t="shared" si="249"/>
        <v>3</v>
      </c>
      <c r="AE2683" s="17">
        <f t="shared" si="250"/>
        <v>4</v>
      </c>
      <c r="AF2683" s="17" t="str">
        <f t="shared" si="251"/>
        <v/>
      </c>
      <c r="AG2683" s="17" cm="1">
        <f t="array" ref="AG2683">IFERROR(IF(J2683="Level",INDEX($M2683:$S2683,AC2683+1),INDEX($M2683:$S2683,AC2683)),"")</f>
        <v>120</v>
      </c>
      <c r="AH2683" s="17" cm="1">
        <f t="array" ref="AH2683">IFERROR(IF(J2683="Level",INDEX($M2683:$S2683,AD2683+1),INDEX($M2683:$S2683,AD2683)),"")</f>
        <v>120</v>
      </c>
      <c r="AI2683" s="17" cm="1">
        <f t="array" ref="AI2683">IFERROR(INDEX($M2683:$S2683,AE2683),"")</f>
        <v>120</v>
      </c>
      <c r="AJ2683" s="17" t="str" cm="1">
        <f t="array" ref="AJ2683">IFERROR(INDEX($M2683:$S2683,AF2683),"")</f>
        <v/>
      </c>
      <c r="AK2683" s="17" cm="1">
        <f t="array" ref="AK2683">IFERROR(IF(J2683="Level",INDEX($T2683:$Z2683,AC2683+1),INDEX($T2683:$Z2683,AC2683)),"")</f>
        <v>2</v>
      </c>
      <c r="AL2683" s="17" cm="1">
        <f t="array" ref="AL2683">IFERROR(IF(J2683="Level",INDEX($T2683:$Z2683,AD2683+1),INDEX($T2683:$Z2683,AD2683)),"")</f>
        <v>3</v>
      </c>
      <c r="AM2683" s="17" cm="1">
        <f t="array" ref="AM2683">IFERROR(INDEX($T2683:$Z2683,AE2683),"")</f>
        <v>4</v>
      </c>
      <c r="AN2683" s="17" t="str" cm="1">
        <f t="array" ref="AN2683">IFERROR(INDEX($T2683:$Z2683,AF2683),"")</f>
        <v/>
      </c>
    </row>
    <row r="2684" spans="1:40" x14ac:dyDescent="0.2">
      <c r="A2684" s="17" t="str">
        <f t="shared" si="246"/>
        <v>MSci Computer Science: UFX4ECSECS36</v>
      </c>
      <c r="B2684" s="11" t="s">
        <v>2008</v>
      </c>
      <c r="C2684" s="11" t="s">
        <v>31936</v>
      </c>
      <c r="D2684" s="11" t="s">
        <v>2009</v>
      </c>
      <c r="E2684" s="11" t="s">
        <v>420</v>
      </c>
      <c r="F2684" s="11" t="s">
        <v>82</v>
      </c>
      <c r="G2684" s="11" t="s">
        <v>32373</v>
      </c>
      <c r="H2684" s="11" t="s">
        <v>77</v>
      </c>
      <c r="I2684" s="11">
        <v>3</v>
      </c>
      <c r="J2684" s="11" t="s">
        <v>78</v>
      </c>
      <c r="K2684" s="11" t="s">
        <v>32374</v>
      </c>
      <c r="L2684" s="11">
        <v>120</v>
      </c>
      <c r="M2684" s="11">
        <v>0</v>
      </c>
      <c r="N2684" s="11">
        <v>120</v>
      </c>
      <c r="O2684" s="11">
        <v>120</v>
      </c>
      <c r="P2684" s="11">
        <v>120</v>
      </c>
      <c r="Q2684" s="11">
        <v>0</v>
      </c>
      <c r="R2684" s="11">
        <v>120</v>
      </c>
      <c r="S2684" s="11">
        <v>120</v>
      </c>
      <c r="T2684" s="11">
        <v>0</v>
      </c>
      <c r="U2684" s="11">
        <v>2</v>
      </c>
      <c r="V2684" s="11">
        <v>3</v>
      </c>
      <c r="W2684" s="11">
        <v>4</v>
      </c>
      <c r="X2684" s="11">
        <v>0</v>
      </c>
      <c r="Y2684" s="11">
        <v>2</v>
      </c>
      <c r="Z2684" s="11">
        <v>3</v>
      </c>
      <c r="AA2684" s="12" t="s">
        <v>32958</v>
      </c>
      <c r="AB2684" s="17" t="str">
        <f t="shared" si="247"/>
        <v>Programme: MSci Computer Science</v>
      </c>
      <c r="AC2684" s="17">
        <f t="shared" si="248"/>
        <v>2</v>
      </c>
      <c r="AD2684" s="17">
        <f t="shared" si="249"/>
        <v>3</v>
      </c>
      <c r="AE2684" s="17">
        <f t="shared" si="250"/>
        <v>4</v>
      </c>
      <c r="AF2684" s="17" t="str">
        <f t="shared" si="251"/>
        <v/>
      </c>
      <c r="AG2684" s="17" cm="1">
        <f t="array" ref="AG2684">IFERROR(IF(J2684="Level",INDEX($M2684:$S2684,AC2684+1),INDEX($M2684:$S2684,AC2684)),"")</f>
        <v>120</v>
      </c>
      <c r="AH2684" s="17" cm="1">
        <f t="array" ref="AH2684">IFERROR(IF(J2684="Level",INDEX($M2684:$S2684,AD2684+1),INDEX($M2684:$S2684,AD2684)),"")</f>
        <v>120</v>
      </c>
      <c r="AI2684" s="17" cm="1">
        <f t="array" ref="AI2684">IFERROR(INDEX($M2684:$S2684,AE2684),"")</f>
        <v>120</v>
      </c>
      <c r="AJ2684" s="17" t="str" cm="1">
        <f t="array" ref="AJ2684">IFERROR(INDEX($M2684:$S2684,AF2684),"")</f>
        <v/>
      </c>
      <c r="AK2684" s="17" cm="1">
        <f t="array" ref="AK2684">IFERROR(IF(J2684="Level",INDEX($T2684:$Z2684,AC2684+1),INDEX($T2684:$Z2684,AC2684)),"")</f>
        <v>2</v>
      </c>
      <c r="AL2684" s="17" cm="1">
        <f t="array" ref="AL2684">IFERROR(IF(J2684="Level",INDEX($T2684:$Z2684,AD2684+1),INDEX($T2684:$Z2684,AD2684)),"")</f>
        <v>3</v>
      </c>
      <c r="AM2684" s="17" cm="1">
        <f t="array" ref="AM2684">IFERROR(INDEX($T2684:$Z2684,AE2684),"")</f>
        <v>4</v>
      </c>
      <c r="AN2684" s="17" t="str" cm="1">
        <f t="array" ref="AN2684">IFERROR(INDEX($T2684:$Z2684,AF2684),"")</f>
        <v/>
      </c>
    </row>
    <row r="2685" spans="1:40" x14ac:dyDescent="0.2">
      <c r="A2685" s="17" t="str">
        <f t="shared" si="246"/>
        <v>MSci Data Science: UFX4ECSECS39</v>
      </c>
      <c r="B2685" s="11" t="s">
        <v>2010</v>
      </c>
      <c r="C2685" s="11" t="s">
        <v>31936</v>
      </c>
      <c r="D2685" s="11" t="s">
        <v>2011</v>
      </c>
      <c r="E2685" s="11" t="s">
        <v>420</v>
      </c>
      <c r="F2685" s="11" t="s">
        <v>82</v>
      </c>
      <c r="G2685" s="11" t="s">
        <v>32373</v>
      </c>
      <c r="H2685" s="11" t="s">
        <v>77</v>
      </c>
      <c r="I2685" s="11">
        <v>3</v>
      </c>
      <c r="J2685" s="11" t="s">
        <v>78</v>
      </c>
      <c r="K2685" s="11" t="s">
        <v>32374</v>
      </c>
      <c r="L2685" s="11">
        <v>120</v>
      </c>
      <c r="M2685" s="11">
        <v>0</v>
      </c>
      <c r="N2685" s="11">
        <v>120</v>
      </c>
      <c r="O2685" s="11">
        <v>120</v>
      </c>
      <c r="P2685" s="11">
        <v>120</v>
      </c>
      <c r="Q2685" s="11">
        <v>0</v>
      </c>
      <c r="R2685" s="11">
        <v>120</v>
      </c>
      <c r="S2685" s="11">
        <v>120</v>
      </c>
      <c r="T2685" s="11">
        <v>0</v>
      </c>
      <c r="U2685" s="11">
        <v>2</v>
      </c>
      <c r="V2685" s="11">
        <v>3</v>
      </c>
      <c r="W2685" s="11">
        <v>4</v>
      </c>
      <c r="X2685" s="11">
        <v>0</v>
      </c>
      <c r="Y2685" s="11">
        <v>2</v>
      </c>
      <c r="Z2685" s="11">
        <v>3</v>
      </c>
      <c r="AA2685" s="12" t="s">
        <v>32958</v>
      </c>
      <c r="AB2685" s="17" t="str">
        <f t="shared" si="247"/>
        <v>Programme: MSci Data Science</v>
      </c>
      <c r="AC2685" s="17">
        <f t="shared" si="248"/>
        <v>2</v>
      </c>
      <c r="AD2685" s="17">
        <f t="shared" si="249"/>
        <v>3</v>
      </c>
      <c r="AE2685" s="17">
        <f t="shared" si="250"/>
        <v>4</v>
      </c>
      <c r="AF2685" s="17" t="str">
        <f t="shared" si="251"/>
        <v/>
      </c>
      <c r="AG2685" s="17" cm="1">
        <f t="array" ref="AG2685">IFERROR(IF(J2685="Level",INDEX($M2685:$S2685,AC2685+1),INDEX($M2685:$S2685,AC2685)),"")</f>
        <v>120</v>
      </c>
      <c r="AH2685" s="17" cm="1">
        <f t="array" ref="AH2685">IFERROR(IF(J2685="Level",INDEX($M2685:$S2685,AD2685+1),INDEX($M2685:$S2685,AD2685)),"")</f>
        <v>120</v>
      </c>
      <c r="AI2685" s="17" cm="1">
        <f t="array" ref="AI2685">IFERROR(INDEX($M2685:$S2685,AE2685),"")</f>
        <v>120</v>
      </c>
      <c r="AJ2685" s="17" t="str" cm="1">
        <f t="array" ref="AJ2685">IFERROR(INDEX($M2685:$S2685,AF2685),"")</f>
        <v/>
      </c>
      <c r="AK2685" s="17" cm="1">
        <f t="array" ref="AK2685">IFERROR(IF(J2685="Level",INDEX($T2685:$Z2685,AC2685+1),INDEX($T2685:$Z2685,AC2685)),"")</f>
        <v>2</v>
      </c>
      <c r="AL2685" s="17" cm="1">
        <f t="array" ref="AL2685">IFERROR(IF(J2685="Level",INDEX($T2685:$Z2685,AD2685+1),INDEX($T2685:$Z2685,AD2685)),"")</f>
        <v>3</v>
      </c>
      <c r="AM2685" s="17" cm="1">
        <f t="array" ref="AM2685">IFERROR(INDEX($T2685:$Z2685,AE2685),"")</f>
        <v>4</v>
      </c>
      <c r="AN2685" s="17" t="str" cm="1">
        <f t="array" ref="AN2685">IFERROR(INDEX($T2685:$Z2685,AF2685),"")</f>
        <v/>
      </c>
    </row>
    <row r="2686" spans="1:40" x14ac:dyDescent="0.2">
      <c r="A2686" s="17" t="str">
        <f t="shared" si="246"/>
        <v>MSci Computer Science and Mathematics: UFX4ECSMAS01</v>
      </c>
      <c r="B2686" s="11" t="s">
        <v>2012</v>
      </c>
      <c r="C2686" s="11" t="s">
        <v>31936</v>
      </c>
      <c r="D2686" s="11" t="s">
        <v>2013</v>
      </c>
      <c r="E2686" s="11" t="s">
        <v>420</v>
      </c>
      <c r="F2686" s="11" t="s">
        <v>82</v>
      </c>
      <c r="G2686" s="11" t="s">
        <v>32373</v>
      </c>
      <c r="H2686" s="11" t="s">
        <v>77</v>
      </c>
      <c r="I2686" s="11">
        <v>3</v>
      </c>
      <c r="J2686" s="11" t="s">
        <v>78</v>
      </c>
      <c r="K2686" s="11" t="s">
        <v>32374</v>
      </c>
      <c r="L2686" s="11">
        <v>120</v>
      </c>
      <c r="M2686" s="11">
        <v>0</v>
      </c>
      <c r="N2686" s="11">
        <v>120</v>
      </c>
      <c r="O2686" s="11">
        <v>120</v>
      </c>
      <c r="P2686" s="11">
        <v>120</v>
      </c>
      <c r="Q2686" s="11">
        <v>0</v>
      </c>
      <c r="R2686" s="11">
        <v>120</v>
      </c>
      <c r="S2686" s="11">
        <v>120</v>
      </c>
      <c r="T2686" s="11">
        <v>0</v>
      </c>
      <c r="U2686" s="11">
        <v>2</v>
      </c>
      <c r="V2686" s="11">
        <v>3</v>
      </c>
      <c r="W2686" s="11">
        <v>4</v>
      </c>
      <c r="X2686" s="11">
        <v>0</v>
      </c>
      <c r="Y2686" s="11">
        <v>2</v>
      </c>
      <c r="Z2686" s="11">
        <v>3</v>
      </c>
      <c r="AA2686" s="12" t="s">
        <v>32958</v>
      </c>
      <c r="AB2686" s="17" t="str">
        <f t="shared" si="247"/>
        <v>Programme: MSci Computer Science and Mathematics</v>
      </c>
      <c r="AC2686" s="17">
        <f t="shared" si="248"/>
        <v>2</v>
      </c>
      <c r="AD2686" s="17">
        <f t="shared" si="249"/>
        <v>3</v>
      </c>
      <c r="AE2686" s="17">
        <f t="shared" si="250"/>
        <v>4</v>
      </c>
      <c r="AF2686" s="17" t="str">
        <f t="shared" si="251"/>
        <v/>
      </c>
      <c r="AG2686" s="17" cm="1">
        <f t="array" ref="AG2686">IFERROR(IF(J2686="Level",INDEX($M2686:$S2686,AC2686+1),INDEX($M2686:$S2686,AC2686)),"")</f>
        <v>120</v>
      </c>
      <c r="AH2686" s="17" cm="1">
        <f t="array" ref="AH2686">IFERROR(IF(J2686="Level",INDEX($M2686:$S2686,AD2686+1),INDEX($M2686:$S2686,AD2686)),"")</f>
        <v>120</v>
      </c>
      <c r="AI2686" s="17" cm="1">
        <f t="array" ref="AI2686">IFERROR(INDEX($M2686:$S2686,AE2686),"")</f>
        <v>120</v>
      </c>
      <c r="AJ2686" s="17" t="str" cm="1">
        <f t="array" ref="AJ2686">IFERROR(INDEX($M2686:$S2686,AF2686),"")</f>
        <v/>
      </c>
      <c r="AK2686" s="17" cm="1">
        <f t="array" ref="AK2686">IFERROR(IF(J2686="Level",INDEX($T2686:$Z2686,AC2686+1),INDEX($T2686:$Z2686,AC2686)),"")</f>
        <v>2</v>
      </c>
      <c r="AL2686" s="17" cm="1">
        <f t="array" ref="AL2686">IFERROR(IF(J2686="Level",INDEX($T2686:$Z2686,AD2686+1),INDEX($T2686:$Z2686,AD2686)),"")</f>
        <v>3</v>
      </c>
      <c r="AM2686" s="17" cm="1">
        <f t="array" ref="AM2686">IFERROR(INDEX($T2686:$Z2686,AE2686),"")</f>
        <v>4</v>
      </c>
      <c r="AN2686" s="17" t="str" cm="1">
        <f t="array" ref="AN2686">IFERROR(INDEX($T2686:$Z2686,AF2686),"")</f>
        <v/>
      </c>
    </row>
    <row r="2687" spans="1:40" x14ac:dyDescent="0.2">
      <c r="A2687" s="17" t="str">
        <f t="shared" si="246"/>
        <v>MSci Animal Behaviour- Cornwall: UFX4BIOBIOCA</v>
      </c>
      <c r="B2687" s="11" t="s">
        <v>1988</v>
      </c>
      <c r="C2687" s="11" t="s">
        <v>31936</v>
      </c>
      <c r="D2687" s="11" t="s">
        <v>1989</v>
      </c>
      <c r="E2687" s="11" t="s">
        <v>133</v>
      </c>
      <c r="F2687" s="11" t="s">
        <v>82</v>
      </c>
      <c r="G2687" s="11" t="s">
        <v>32373</v>
      </c>
      <c r="H2687" s="11" t="s">
        <v>77</v>
      </c>
      <c r="I2687" s="11">
        <v>3</v>
      </c>
      <c r="J2687" s="11" t="s">
        <v>78</v>
      </c>
      <c r="K2687" s="11" t="s">
        <v>32374</v>
      </c>
      <c r="L2687" s="11">
        <v>120</v>
      </c>
      <c r="M2687" s="11">
        <v>0</v>
      </c>
      <c r="N2687" s="11">
        <v>120</v>
      </c>
      <c r="O2687" s="11">
        <v>120</v>
      </c>
      <c r="P2687" s="11">
        <v>120</v>
      </c>
      <c r="Q2687" s="11">
        <v>0</v>
      </c>
      <c r="R2687" s="11">
        <v>120</v>
      </c>
      <c r="S2687" s="11">
        <v>120</v>
      </c>
      <c r="T2687" s="11">
        <v>0</v>
      </c>
      <c r="U2687" s="11">
        <v>2</v>
      </c>
      <c r="V2687" s="11">
        <v>3</v>
      </c>
      <c r="W2687" s="11">
        <v>4</v>
      </c>
      <c r="X2687" s="11">
        <v>0</v>
      </c>
      <c r="Y2687" s="11">
        <v>2</v>
      </c>
      <c r="Z2687" s="11">
        <v>3</v>
      </c>
      <c r="AA2687" s="12" t="s">
        <v>32958</v>
      </c>
      <c r="AB2687" s="17" t="str">
        <f t="shared" si="247"/>
        <v>Programme: MSci Animal Behaviour- Cornwall</v>
      </c>
      <c r="AC2687" s="17">
        <f t="shared" si="248"/>
        <v>2</v>
      </c>
      <c r="AD2687" s="17">
        <f t="shared" si="249"/>
        <v>3</v>
      </c>
      <c r="AE2687" s="17">
        <f t="shared" si="250"/>
        <v>4</v>
      </c>
      <c r="AF2687" s="17" t="str">
        <f t="shared" si="251"/>
        <v/>
      </c>
      <c r="AG2687" s="17" cm="1">
        <f t="array" ref="AG2687">IFERROR(IF(J2687="Level",INDEX($M2687:$S2687,AC2687+1),INDEX($M2687:$S2687,AC2687)),"")</f>
        <v>120</v>
      </c>
      <c r="AH2687" s="17" cm="1">
        <f t="array" ref="AH2687">IFERROR(IF(J2687="Level",INDEX($M2687:$S2687,AD2687+1),INDEX($M2687:$S2687,AD2687)),"")</f>
        <v>120</v>
      </c>
      <c r="AI2687" s="17" cm="1">
        <f t="array" ref="AI2687">IFERROR(INDEX($M2687:$S2687,AE2687),"")</f>
        <v>120</v>
      </c>
      <c r="AJ2687" s="17" t="str" cm="1">
        <f t="array" ref="AJ2687">IFERROR(INDEX($M2687:$S2687,AF2687),"")</f>
        <v/>
      </c>
      <c r="AK2687" s="17" cm="1">
        <f t="array" ref="AK2687">IFERROR(IF(J2687="Level",INDEX($T2687:$Z2687,AC2687+1),INDEX($T2687:$Z2687,AC2687)),"")</f>
        <v>2</v>
      </c>
      <c r="AL2687" s="17" cm="1">
        <f t="array" ref="AL2687">IFERROR(IF(J2687="Level",INDEX($T2687:$Z2687,AD2687+1),INDEX($T2687:$Z2687,AD2687)),"")</f>
        <v>3</v>
      </c>
      <c r="AM2687" s="17" cm="1">
        <f t="array" ref="AM2687">IFERROR(INDEX($T2687:$Z2687,AE2687),"")</f>
        <v>4</v>
      </c>
      <c r="AN2687" s="17" t="str" cm="1">
        <f t="array" ref="AN2687">IFERROR(INDEX($T2687:$Z2687,AF2687),"")</f>
        <v/>
      </c>
    </row>
    <row r="2688" spans="1:40" x14ac:dyDescent="0.2">
      <c r="A2688" s="17" t="str">
        <f t="shared" si="246"/>
        <v>MSci Conservation Biology and Ecology - Cornwall: UFX4BIOBIOCB</v>
      </c>
      <c r="B2688" s="11" t="s">
        <v>1990</v>
      </c>
      <c r="C2688" s="11" t="s">
        <v>31936</v>
      </c>
      <c r="D2688" s="11" t="s">
        <v>1991</v>
      </c>
      <c r="E2688" s="11" t="s">
        <v>133</v>
      </c>
      <c r="F2688" s="11" t="s">
        <v>82</v>
      </c>
      <c r="G2688" s="11" t="s">
        <v>32373</v>
      </c>
      <c r="H2688" s="11" t="s">
        <v>77</v>
      </c>
      <c r="I2688" s="11">
        <v>3</v>
      </c>
      <c r="J2688" s="11" t="s">
        <v>78</v>
      </c>
      <c r="K2688" s="11" t="s">
        <v>32374</v>
      </c>
      <c r="L2688" s="11">
        <v>120</v>
      </c>
      <c r="M2688" s="11">
        <v>0</v>
      </c>
      <c r="N2688" s="11">
        <v>120</v>
      </c>
      <c r="O2688" s="11">
        <v>120</v>
      </c>
      <c r="P2688" s="11">
        <v>120</v>
      </c>
      <c r="Q2688" s="11">
        <v>0</v>
      </c>
      <c r="R2688" s="11">
        <v>120</v>
      </c>
      <c r="S2688" s="11">
        <v>120</v>
      </c>
      <c r="T2688" s="11">
        <v>0</v>
      </c>
      <c r="U2688" s="11">
        <v>2</v>
      </c>
      <c r="V2688" s="11">
        <v>3</v>
      </c>
      <c r="W2688" s="11">
        <v>4</v>
      </c>
      <c r="X2688" s="11">
        <v>0</v>
      </c>
      <c r="Y2688" s="11">
        <v>2</v>
      </c>
      <c r="Z2688" s="11">
        <v>3</v>
      </c>
      <c r="AA2688" s="12" t="s">
        <v>32958</v>
      </c>
      <c r="AB2688" s="17" t="str">
        <f t="shared" si="247"/>
        <v>Programme: MSci Conservation Biology and Ecology - Cornwall</v>
      </c>
      <c r="AC2688" s="17">
        <f t="shared" si="248"/>
        <v>2</v>
      </c>
      <c r="AD2688" s="17">
        <f t="shared" si="249"/>
        <v>3</v>
      </c>
      <c r="AE2688" s="17">
        <f t="shared" si="250"/>
        <v>4</v>
      </c>
      <c r="AF2688" s="17" t="str">
        <f t="shared" si="251"/>
        <v/>
      </c>
      <c r="AG2688" s="17" cm="1">
        <f t="array" ref="AG2688">IFERROR(IF(J2688="Level",INDEX($M2688:$S2688,AC2688+1),INDEX($M2688:$S2688,AC2688)),"")</f>
        <v>120</v>
      </c>
      <c r="AH2688" s="17" cm="1">
        <f t="array" ref="AH2688">IFERROR(IF(J2688="Level",INDEX($M2688:$S2688,AD2688+1),INDEX($M2688:$S2688,AD2688)),"")</f>
        <v>120</v>
      </c>
      <c r="AI2688" s="17" cm="1">
        <f t="array" ref="AI2688">IFERROR(INDEX($M2688:$S2688,AE2688),"")</f>
        <v>120</v>
      </c>
      <c r="AJ2688" s="17" t="str" cm="1">
        <f t="array" ref="AJ2688">IFERROR(INDEX($M2688:$S2688,AF2688),"")</f>
        <v/>
      </c>
      <c r="AK2688" s="17" cm="1">
        <f t="array" ref="AK2688">IFERROR(IF(J2688="Level",INDEX($T2688:$Z2688,AC2688+1),INDEX($T2688:$Z2688,AC2688)),"")</f>
        <v>2</v>
      </c>
      <c r="AL2688" s="17" cm="1">
        <f t="array" ref="AL2688">IFERROR(IF(J2688="Level",INDEX($T2688:$Z2688,AD2688+1),INDEX($T2688:$Z2688,AD2688)),"")</f>
        <v>3</v>
      </c>
      <c r="AM2688" s="17" cm="1">
        <f t="array" ref="AM2688">IFERROR(INDEX($T2688:$Z2688,AE2688),"")</f>
        <v>4</v>
      </c>
      <c r="AN2688" s="17" t="str" cm="1">
        <f t="array" ref="AN2688">IFERROR(INDEX($T2688:$Z2688,AF2688),"")</f>
        <v/>
      </c>
    </row>
    <row r="2689" spans="1:40" x14ac:dyDescent="0.2">
      <c r="A2689" s="17" t="str">
        <f t="shared" si="246"/>
        <v>MSci Zoology - Cornwall: UFX4BIOBIOCC</v>
      </c>
      <c r="B2689" s="11" t="s">
        <v>1992</v>
      </c>
      <c r="C2689" s="11" t="s">
        <v>31936</v>
      </c>
      <c r="D2689" s="11" t="s">
        <v>1993</v>
      </c>
      <c r="E2689" s="11" t="s">
        <v>133</v>
      </c>
      <c r="F2689" s="11" t="s">
        <v>82</v>
      </c>
      <c r="G2689" s="11" t="s">
        <v>32373</v>
      </c>
      <c r="H2689" s="11" t="s">
        <v>77</v>
      </c>
      <c r="I2689" s="11">
        <v>3</v>
      </c>
      <c r="J2689" s="11" t="s">
        <v>78</v>
      </c>
      <c r="K2689" s="11" t="s">
        <v>32374</v>
      </c>
      <c r="L2689" s="11">
        <v>120</v>
      </c>
      <c r="M2689" s="11">
        <v>0</v>
      </c>
      <c r="N2689" s="11">
        <v>120</v>
      </c>
      <c r="O2689" s="11">
        <v>120</v>
      </c>
      <c r="P2689" s="11">
        <v>120</v>
      </c>
      <c r="Q2689" s="11">
        <v>0</v>
      </c>
      <c r="R2689" s="11">
        <v>120</v>
      </c>
      <c r="S2689" s="11">
        <v>120</v>
      </c>
      <c r="T2689" s="11">
        <v>0</v>
      </c>
      <c r="U2689" s="11">
        <v>2</v>
      </c>
      <c r="V2689" s="11">
        <v>3</v>
      </c>
      <c r="W2689" s="11">
        <v>4</v>
      </c>
      <c r="X2689" s="11">
        <v>0</v>
      </c>
      <c r="Y2689" s="11">
        <v>2</v>
      </c>
      <c r="Z2689" s="11">
        <v>3</v>
      </c>
      <c r="AA2689" s="12" t="s">
        <v>32958</v>
      </c>
      <c r="AB2689" s="17" t="str">
        <f t="shared" si="247"/>
        <v>Programme: MSci Zoology - Cornwall</v>
      </c>
      <c r="AC2689" s="17">
        <f t="shared" si="248"/>
        <v>2</v>
      </c>
      <c r="AD2689" s="17">
        <f t="shared" si="249"/>
        <v>3</v>
      </c>
      <c r="AE2689" s="17">
        <f t="shared" si="250"/>
        <v>4</v>
      </c>
      <c r="AF2689" s="17" t="str">
        <f t="shared" si="251"/>
        <v/>
      </c>
      <c r="AG2689" s="17" cm="1">
        <f t="array" ref="AG2689">IFERROR(IF(J2689="Level",INDEX($M2689:$S2689,AC2689+1),INDEX($M2689:$S2689,AC2689)),"")</f>
        <v>120</v>
      </c>
      <c r="AH2689" s="17" cm="1">
        <f t="array" ref="AH2689">IFERROR(IF(J2689="Level",INDEX($M2689:$S2689,AD2689+1),INDEX($M2689:$S2689,AD2689)),"")</f>
        <v>120</v>
      </c>
      <c r="AI2689" s="17" cm="1">
        <f t="array" ref="AI2689">IFERROR(INDEX($M2689:$S2689,AE2689),"")</f>
        <v>120</v>
      </c>
      <c r="AJ2689" s="17" t="str" cm="1">
        <f t="array" ref="AJ2689">IFERROR(INDEX($M2689:$S2689,AF2689),"")</f>
        <v/>
      </c>
      <c r="AK2689" s="17" cm="1">
        <f t="array" ref="AK2689">IFERROR(IF(J2689="Level",INDEX($T2689:$Z2689,AC2689+1),INDEX($T2689:$Z2689,AC2689)),"")</f>
        <v>2</v>
      </c>
      <c r="AL2689" s="17" cm="1">
        <f t="array" ref="AL2689">IFERROR(IF(J2689="Level",INDEX($T2689:$Z2689,AD2689+1),INDEX($T2689:$Z2689,AD2689)),"")</f>
        <v>3</v>
      </c>
      <c r="AM2689" s="17" cm="1">
        <f t="array" ref="AM2689">IFERROR(INDEX($T2689:$Z2689,AE2689),"")</f>
        <v>4</v>
      </c>
      <c r="AN2689" s="17" t="str" cm="1">
        <f t="array" ref="AN2689">IFERROR(INDEX($T2689:$Z2689,AF2689),"")</f>
        <v/>
      </c>
    </row>
    <row r="2690" spans="1:40" x14ac:dyDescent="0.2">
      <c r="A2690" s="17" t="str">
        <f t="shared" ref="A2690:A2753" si="252">D2690&amp;": "&amp;B2690</f>
        <v>MSci Evolutionary Biology - Cornwall: UFX4BIOBIOCD</v>
      </c>
      <c r="B2690" s="11" t="s">
        <v>1994</v>
      </c>
      <c r="C2690" s="11" t="s">
        <v>31936</v>
      </c>
      <c r="D2690" s="11" t="s">
        <v>1995</v>
      </c>
      <c r="E2690" s="11" t="s">
        <v>133</v>
      </c>
      <c r="F2690" s="11" t="s">
        <v>82</v>
      </c>
      <c r="G2690" s="11" t="s">
        <v>32373</v>
      </c>
      <c r="H2690" s="11" t="s">
        <v>77</v>
      </c>
      <c r="I2690" s="11">
        <v>3</v>
      </c>
      <c r="J2690" s="11" t="s">
        <v>78</v>
      </c>
      <c r="K2690" s="11" t="s">
        <v>32374</v>
      </c>
      <c r="L2690" s="11">
        <v>120</v>
      </c>
      <c r="M2690" s="11">
        <v>0</v>
      </c>
      <c r="N2690" s="11">
        <v>120</v>
      </c>
      <c r="O2690" s="11">
        <v>120</v>
      </c>
      <c r="P2690" s="11">
        <v>120</v>
      </c>
      <c r="Q2690" s="11">
        <v>0</v>
      </c>
      <c r="R2690" s="11">
        <v>120</v>
      </c>
      <c r="S2690" s="11">
        <v>120</v>
      </c>
      <c r="T2690" s="11">
        <v>0</v>
      </c>
      <c r="U2690" s="11">
        <v>2</v>
      </c>
      <c r="V2690" s="11">
        <v>3</v>
      </c>
      <c r="W2690" s="11">
        <v>4</v>
      </c>
      <c r="X2690" s="11">
        <v>0</v>
      </c>
      <c r="Y2690" s="11">
        <v>2</v>
      </c>
      <c r="Z2690" s="11">
        <v>3</v>
      </c>
      <c r="AA2690" s="12" t="s">
        <v>32958</v>
      </c>
      <c r="AB2690" s="17" t="str">
        <f t="shared" ref="AB2690:AB2753" si="253">IF(H2690="Yes","Programme: "&amp;D2690,"Programme is not compatible with this tool")</f>
        <v>Programme: MSci Evolutionary Biology - Cornwall</v>
      </c>
      <c r="AC2690" s="17">
        <f t="shared" ref="AC2690:AC2753" si="254">IF(J2690="Stage",IF(M2690&lt;&gt;0,1,IF(N2690&lt;&gt;0,2,IF(O2690&lt;&gt;0,3,IF(P2690&lt;&gt;0,4,IF(Q2690&lt;&gt;0,5,""))))),IF(J2690="","",IF(R2690&lt;&gt;0,5,IF(S2690&lt;&gt;0,6,""))))</f>
        <v>2</v>
      </c>
      <c r="AD2690" s="17">
        <f t="shared" ref="AD2690:AD2753" si="255">IF(J2690="Stage",IF(AND(N2690&lt;&gt;0,AC2690&lt;2),2,IF(AND(O2690&lt;&gt;0,AC2690&lt;3),3,IF(AND(P2690&lt;&gt;0,AC2690&lt;4),4,IF(AND(Q2690&lt;&gt;0,AC2690&lt;5),5,"")))),IF(J2690="","",IF(AC2690&lt;&gt;0,6)))</f>
        <v>3</v>
      </c>
      <c r="AE2690" s="17">
        <f t="shared" ref="AE2690:AE2753" si="256">IF(AND(O2690&lt;&gt;0,AD2690&lt;3),3,IF(AND(P2690&lt;&gt;0,AD2690&lt;4),4,IF(AND(Q2690&lt;&gt;0,AD2690&lt;5),5,"")))</f>
        <v>4</v>
      </c>
      <c r="AF2690" s="17" t="str">
        <f t="shared" ref="AF2690:AF2753" si="257">IF(AND(P2690&lt;&gt;0,AE2690&lt;4),4,IF(AND(Q2690&lt;&gt;0,AE2690&lt;5),5,""))</f>
        <v/>
      </c>
      <c r="AG2690" s="17" cm="1">
        <f t="array" ref="AG2690">IFERROR(IF(J2690="Level",INDEX($M2690:$S2690,AC2690+1),INDEX($M2690:$S2690,AC2690)),"")</f>
        <v>120</v>
      </c>
      <c r="AH2690" s="17" cm="1">
        <f t="array" ref="AH2690">IFERROR(IF(J2690="Level",INDEX($M2690:$S2690,AD2690+1),INDEX($M2690:$S2690,AD2690)),"")</f>
        <v>120</v>
      </c>
      <c r="AI2690" s="17" cm="1">
        <f t="array" ref="AI2690">IFERROR(INDEX($M2690:$S2690,AE2690),"")</f>
        <v>120</v>
      </c>
      <c r="AJ2690" s="17" t="str" cm="1">
        <f t="array" ref="AJ2690">IFERROR(INDEX($M2690:$S2690,AF2690),"")</f>
        <v/>
      </c>
      <c r="AK2690" s="17" cm="1">
        <f t="array" ref="AK2690">IFERROR(IF(J2690="Level",INDEX($T2690:$Z2690,AC2690+1),INDEX($T2690:$Z2690,AC2690)),"")</f>
        <v>2</v>
      </c>
      <c r="AL2690" s="17" cm="1">
        <f t="array" ref="AL2690">IFERROR(IF(J2690="Level",INDEX($T2690:$Z2690,AD2690+1),INDEX($T2690:$Z2690,AD2690)),"")</f>
        <v>3</v>
      </c>
      <c r="AM2690" s="17" cm="1">
        <f t="array" ref="AM2690">IFERROR(INDEX($T2690:$Z2690,AE2690),"")</f>
        <v>4</v>
      </c>
      <c r="AN2690" s="17" t="str" cm="1">
        <f t="array" ref="AN2690">IFERROR(INDEX($T2690:$Z2690,AF2690),"")</f>
        <v/>
      </c>
    </row>
    <row r="2691" spans="1:40" x14ac:dyDescent="0.2">
      <c r="A2691" s="17" t="str">
        <f t="shared" si="252"/>
        <v>MSci Marine Biology - Cornwall: UFX4BIOBIOCE</v>
      </c>
      <c r="B2691" s="11" t="s">
        <v>1996</v>
      </c>
      <c r="C2691" s="11" t="s">
        <v>31936</v>
      </c>
      <c r="D2691" s="11" t="s">
        <v>1997</v>
      </c>
      <c r="E2691" s="11" t="s">
        <v>133</v>
      </c>
      <c r="F2691" s="11" t="s">
        <v>82</v>
      </c>
      <c r="G2691" s="11" t="s">
        <v>32373</v>
      </c>
      <c r="H2691" s="11" t="s">
        <v>77</v>
      </c>
      <c r="I2691" s="11">
        <v>3</v>
      </c>
      <c r="J2691" s="11" t="s">
        <v>78</v>
      </c>
      <c r="K2691" s="11" t="s">
        <v>32374</v>
      </c>
      <c r="L2691" s="11">
        <v>120</v>
      </c>
      <c r="M2691" s="11">
        <v>0</v>
      </c>
      <c r="N2691" s="11">
        <v>120</v>
      </c>
      <c r="O2691" s="11">
        <v>120</v>
      </c>
      <c r="P2691" s="11">
        <v>120</v>
      </c>
      <c r="Q2691" s="11">
        <v>0</v>
      </c>
      <c r="R2691" s="11">
        <v>120</v>
      </c>
      <c r="S2691" s="11">
        <v>120</v>
      </c>
      <c r="T2691" s="11">
        <v>0</v>
      </c>
      <c r="U2691" s="11">
        <v>2</v>
      </c>
      <c r="V2691" s="11">
        <v>3</v>
      </c>
      <c r="W2691" s="11">
        <v>4</v>
      </c>
      <c r="X2691" s="11">
        <v>0</v>
      </c>
      <c r="Y2691" s="11">
        <v>2</v>
      </c>
      <c r="Z2691" s="11">
        <v>3</v>
      </c>
      <c r="AA2691" s="12" t="s">
        <v>32958</v>
      </c>
      <c r="AB2691" s="17" t="str">
        <f t="shared" si="253"/>
        <v>Programme: MSci Marine Biology - Cornwall</v>
      </c>
      <c r="AC2691" s="17">
        <f t="shared" si="254"/>
        <v>2</v>
      </c>
      <c r="AD2691" s="17">
        <f t="shared" si="255"/>
        <v>3</v>
      </c>
      <c r="AE2691" s="17">
        <f t="shared" si="256"/>
        <v>4</v>
      </c>
      <c r="AF2691" s="17" t="str">
        <f t="shared" si="257"/>
        <v/>
      </c>
      <c r="AG2691" s="17" cm="1">
        <f t="array" ref="AG2691">IFERROR(IF(J2691="Level",INDEX($M2691:$S2691,AC2691+1),INDEX($M2691:$S2691,AC2691)),"")</f>
        <v>120</v>
      </c>
      <c r="AH2691" s="17" cm="1">
        <f t="array" ref="AH2691">IFERROR(IF(J2691="Level",INDEX($M2691:$S2691,AD2691+1),INDEX($M2691:$S2691,AD2691)),"")</f>
        <v>120</v>
      </c>
      <c r="AI2691" s="17" cm="1">
        <f t="array" ref="AI2691">IFERROR(INDEX($M2691:$S2691,AE2691),"")</f>
        <v>120</v>
      </c>
      <c r="AJ2691" s="17" t="str" cm="1">
        <f t="array" ref="AJ2691">IFERROR(INDEX($M2691:$S2691,AF2691),"")</f>
        <v/>
      </c>
      <c r="AK2691" s="17" cm="1">
        <f t="array" ref="AK2691">IFERROR(IF(J2691="Level",INDEX($T2691:$Z2691,AC2691+1),INDEX($T2691:$Z2691,AC2691)),"")</f>
        <v>2</v>
      </c>
      <c r="AL2691" s="17" cm="1">
        <f t="array" ref="AL2691">IFERROR(IF(J2691="Level",INDEX($T2691:$Z2691,AD2691+1),INDEX($T2691:$Z2691,AD2691)),"")</f>
        <v>3</v>
      </c>
      <c r="AM2691" s="17" cm="1">
        <f t="array" ref="AM2691">IFERROR(INDEX($T2691:$Z2691,AE2691),"")</f>
        <v>4</v>
      </c>
      <c r="AN2691" s="17" t="str" cm="1">
        <f t="array" ref="AN2691">IFERROR(INDEX($T2691:$Z2691,AF2691),"")</f>
        <v/>
      </c>
    </row>
    <row r="2692" spans="1:40" x14ac:dyDescent="0.2">
      <c r="A2692" s="17" t="str">
        <f t="shared" si="252"/>
        <v>MSci Human Sciences - Cornwall: UFX4BIOBIOCF</v>
      </c>
      <c r="B2692" s="11" t="s">
        <v>1998</v>
      </c>
      <c r="C2692" s="11" t="s">
        <v>31936</v>
      </c>
      <c r="D2692" s="11" t="s">
        <v>1999</v>
      </c>
      <c r="E2692" s="11" t="s">
        <v>133</v>
      </c>
      <c r="F2692" s="11" t="s">
        <v>82</v>
      </c>
      <c r="G2692" s="11" t="s">
        <v>32373</v>
      </c>
      <c r="H2692" s="11" t="s">
        <v>77</v>
      </c>
      <c r="I2692" s="11">
        <v>3</v>
      </c>
      <c r="J2692" s="11" t="s">
        <v>78</v>
      </c>
      <c r="K2692" s="11" t="s">
        <v>32374</v>
      </c>
      <c r="L2692" s="11">
        <v>120</v>
      </c>
      <c r="M2692" s="11">
        <v>0</v>
      </c>
      <c r="N2692" s="11">
        <v>120</v>
      </c>
      <c r="O2692" s="11">
        <v>120</v>
      </c>
      <c r="P2692" s="11">
        <v>120</v>
      </c>
      <c r="Q2692" s="11">
        <v>0</v>
      </c>
      <c r="R2692" s="11">
        <v>120</v>
      </c>
      <c r="S2692" s="11">
        <v>120</v>
      </c>
      <c r="T2692" s="11">
        <v>0</v>
      </c>
      <c r="U2692" s="11">
        <v>2</v>
      </c>
      <c r="V2692" s="11">
        <v>3</v>
      </c>
      <c r="W2692" s="11">
        <v>4</v>
      </c>
      <c r="X2692" s="11">
        <v>0</v>
      </c>
      <c r="Y2692" s="11">
        <v>2</v>
      </c>
      <c r="Z2692" s="11">
        <v>3</v>
      </c>
      <c r="AA2692" s="12" t="s">
        <v>32958</v>
      </c>
      <c r="AB2692" s="17" t="str">
        <f t="shared" si="253"/>
        <v>Programme: MSci Human Sciences - Cornwall</v>
      </c>
      <c r="AC2692" s="17">
        <f t="shared" si="254"/>
        <v>2</v>
      </c>
      <c r="AD2692" s="17">
        <f t="shared" si="255"/>
        <v>3</v>
      </c>
      <c r="AE2692" s="17">
        <f t="shared" si="256"/>
        <v>4</v>
      </c>
      <c r="AF2692" s="17" t="str">
        <f t="shared" si="257"/>
        <v/>
      </c>
      <c r="AG2692" s="17" cm="1">
        <f t="array" ref="AG2692">IFERROR(IF(J2692="Level",INDEX($M2692:$S2692,AC2692+1),INDEX($M2692:$S2692,AC2692)),"")</f>
        <v>120</v>
      </c>
      <c r="AH2692" s="17" cm="1">
        <f t="array" ref="AH2692">IFERROR(IF(J2692="Level",INDEX($M2692:$S2692,AD2692+1),INDEX($M2692:$S2692,AD2692)),"")</f>
        <v>120</v>
      </c>
      <c r="AI2692" s="17" cm="1">
        <f t="array" ref="AI2692">IFERROR(INDEX($M2692:$S2692,AE2692),"")</f>
        <v>120</v>
      </c>
      <c r="AJ2692" s="17" t="str" cm="1">
        <f t="array" ref="AJ2692">IFERROR(INDEX($M2692:$S2692,AF2692),"")</f>
        <v/>
      </c>
      <c r="AK2692" s="17" cm="1">
        <f t="array" ref="AK2692">IFERROR(IF(J2692="Level",INDEX($T2692:$Z2692,AC2692+1),INDEX($T2692:$Z2692,AC2692)),"")</f>
        <v>2</v>
      </c>
      <c r="AL2692" s="17" cm="1">
        <f t="array" ref="AL2692">IFERROR(IF(J2692="Level",INDEX($T2692:$Z2692,AD2692+1),INDEX($T2692:$Z2692,AD2692)),"")</f>
        <v>3</v>
      </c>
      <c r="AM2692" s="17" cm="1">
        <f t="array" ref="AM2692">IFERROR(INDEX($T2692:$Z2692,AE2692),"")</f>
        <v>4</v>
      </c>
      <c r="AN2692" s="17" t="str" cm="1">
        <f t="array" ref="AN2692">IFERROR(INDEX($T2692:$Z2692,AF2692),"")</f>
        <v/>
      </c>
    </row>
    <row r="2693" spans="1:40" ht="25.5" x14ac:dyDescent="0.2">
      <c r="A2693" s="17" t="str">
        <f t="shared" si="252"/>
        <v>MSci Mathematical Sciences (Environmental Sciences) - Cornwall: UFX4MASMASCA</v>
      </c>
      <c r="B2693" s="11" t="s">
        <v>2028</v>
      </c>
      <c r="C2693" s="11" t="s">
        <v>31936</v>
      </c>
      <c r="D2693" s="11" t="s">
        <v>2029</v>
      </c>
      <c r="E2693" s="11" t="s">
        <v>533</v>
      </c>
      <c r="F2693" s="11" t="s">
        <v>82</v>
      </c>
      <c r="G2693" s="11" t="s">
        <v>32373</v>
      </c>
      <c r="H2693" s="11" t="s">
        <v>77</v>
      </c>
      <c r="I2693" s="11">
        <v>3</v>
      </c>
      <c r="J2693" s="11" t="s">
        <v>78</v>
      </c>
      <c r="K2693" s="11" t="s">
        <v>32374</v>
      </c>
      <c r="L2693" s="11">
        <v>120</v>
      </c>
      <c r="M2693" s="11">
        <v>0</v>
      </c>
      <c r="N2693" s="11">
        <v>120</v>
      </c>
      <c r="O2693" s="11">
        <v>120</v>
      </c>
      <c r="P2693" s="11">
        <v>120</v>
      </c>
      <c r="Q2693" s="11">
        <v>0</v>
      </c>
      <c r="R2693" s="11">
        <v>120</v>
      </c>
      <c r="S2693" s="11">
        <v>120</v>
      </c>
      <c r="T2693" s="11">
        <v>0</v>
      </c>
      <c r="U2693" s="11">
        <v>2</v>
      </c>
      <c r="V2693" s="11">
        <v>3</v>
      </c>
      <c r="W2693" s="11">
        <v>4</v>
      </c>
      <c r="X2693" s="11">
        <v>0</v>
      </c>
      <c r="Y2693" s="11">
        <v>2</v>
      </c>
      <c r="Z2693" s="11">
        <v>3</v>
      </c>
      <c r="AA2693" s="12" t="s">
        <v>32958</v>
      </c>
      <c r="AB2693" s="17" t="str">
        <f t="shared" si="253"/>
        <v>Programme: MSci Mathematical Sciences (Environmental Sciences) - Cornwall</v>
      </c>
      <c r="AC2693" s="17">
        <f t="shared" si="254"/>
        <v>2</v>
      </c>
      <c r="AD2693" s="17">
        <f t="shared" si="255"/>
        <v>3</v>
      </c>
      <c r="AE2693" s="17">
        <f t="shared" si="256"/>
        <v>4</v>
      </c>
      <c r="AF2693" s="17" t="str">
        <f t="shared" si="257"/>
        <v/>
      </c>
      <c r="AG2693" s="17" cm="1">
        <f t="array" ref="AG2693">IFERROR(IF(J2693="Level",INDEX($M2693:$S2693,AC2693+1),INDEX($M2693:$S2693,AC2693)),"")</f>
        <v>120</v>
      </c>
      <c r="AH2693" s="17" cm="1">
        <f t="array" ref="AH2693">IFERROR(IF(J2693="Level",INDEX($M2693:$S2693,AD2693+1),INDEX($M2693:$S2693,AD2693)),"")</f>
        <v>120</v>
      </c>
      <c r="AI2693" s="17" cm="1">
        <f t="array" ref="AI2693">IFERROR(INDEX($M2693:$S2693,AE2693),"")</f>
        <v>120</v>
      </c>
      <c r="AJ2693" s="17" t="str" cm="1">
        <f t="array" ref="AJ2693">IFERROR(INDEX($M2693:$S2693,AF2693),"")</f>
        <v/>
      </c>
      <c r="AK2693" s="17" cm="1">
        <f t="array" ref="AK2693">IFERROR(IF(J2693="Level",INDEX($T2693:$Z2693,AC2693+1),INDEX($T2693:$Z2693,AC2693)),"")</f>
        <v>2</v>
      </c>
      <c r="AL2693" s="17" cm="1">
        <f t="array" ref="AL2693">IFERROR(IF(J2693="Level",INDEX($T2693:$Z2693,AD2693+1),INDEX($T2693:$Z2693,AD2693)),"")</f>
        <v>3</v>
      </c>
      <c r="AM2693" s="17" cm="1">
        <f t="array" ref="AM2693">IFERROR(INDEX($T2693:$Z2693,AE2693),"")</f>
        <v>4</v>
      </c>
      <c r="AN2693" s="17" t="str" cm="1">
        <f t="array" ref="AN2693">IFERROR(INDEX($T2693:$Z2693,AF2693),"")</f>
        <v/>
      </c>
    </row>
    <row r="2694" spans="1:40" x14ac:dyDescent="0.2">
      <c r="A2694" s="17" t="str">
        <f t="shared" si="252"/>
        <v>MEng Energy Engineering - Cornwall: UFX4CSMCSMCJ</v>
      </c>
      <c r="B2694" s="11" t="s">
        <v>1930</v>
      </c>
      <c r="C2694" s="11" t="s">
        <v>31936</v>
      </c>
      <c r="D2694" s="11" t="s">
        <v>1931</v>
      </c>
      <c r="E2694" s="11" t="s">
        <v>409</v>
      </c>
      <c r="F2694" s="11" t="s">
        <v>82</v>
      </c>
      <c r="G2694" s="11" t="s">
        <v>32373</v>
      </c>
      <c r="H2694" s="11" t="s">
        <v>77</v>
      </c>
      <c r="I2694" s="11">
        <v>3</v>
      </c>
      <c r="J2694" s="11" t="s">
        <v>78</v>
      </c>
      <c r="K2694" s="11" t="s">
        <v>32374</v>
      </c>
      <c r="L2694" s="11">
        <v>120</v>
      </c>
      <c r="M2694" s="11">
        <v>0</v>
      </c>
      <c r="N2694" s="11">
        <v>120</v>
      </c>
      <c r="O2694" s="11">
        <v>120</v>
      </c>
      <c r="P2694" s="11">
        <v>120</v>
      </c>
      <c r="Q2694" s="11">
        <v>0</v>
      </c>
      <c r="R2694" s="11">
        <v>120</v>
      </c>
      <c r="S2694" s="11">
        <v>120</v>
      </c>
      <c r="T2694" s="11">
        <v>0</v>
      </c>
      <c r="U2694" s="11">
        <v>2</v>
      </c>
      <c r="V2694" s="11">
        <v>3</v>
      </c>
      <c r="W2694" s="11">
        <v>4</v>
      </c>
      <c r="X2694" s="11">
        <v>0</v>
      </c>
      <c r="Y2694" s="11">
        <v>2</v>
      </c>
      <c r="Z2694" s="11">
        <v>3</v>
      </c>
      <c r="AA2694" s="12" t="s">
        <v>32958</v>
      </c>
      <c r="AB2694" s="17" t="str">
        <f t="shared" si="253"/>
        <v>Programme: MEng Energy Engineering - Cornwall</v>
      </c>
      <c r="AC2694" s="17">
        <f t="shared" si="254"/>
        <v>2</v>
      </c>
      <c r="AD2694" s="17">
        <f t="shared" si="255"/>
        <v>3</v>
      </c>
      <c r="AE2694" s="17">
        <f t="shared" si="256"/>
        <v>4</v>
      </c>
      <c r="AF2694" s="17" t="str">
        <f t="shared" si="257"/>
        <v/>
      </c>
      <c r="AG2694" s="17" cm="1">
        <f t="array" ref="AG2694">IFERROR(IF(J2694="Level",INDEX($M2694:$S2694,AC2694+1),INDEX($M2694:$S2694,AC2694)),"")</f>
        <v>120</v>
      </c>
      <c r="AH2694" s="17" cm="1">
        <f t="array" ref="AH2694">IFERROR(IF(J2694="Level",INDEX($M2694:$S2694,AD2694+1),INDEX($M2694:$S2694,AD2694)),"")</f>
        <v>120</v>
      </c>
      <c r="AI2694" s="17" cm="1">
        <f t="array" ref="AI2694">IFERROR(INDEX($M2694:$S2694,AE2694),"")</f>
        <v>120</v>
      </c>
      <c r="AJ2694" s="17" t="str" cm="1">
        <f t="array" ref="AJ2694">IFERROR(INDEX($M2694:$S2694,AF2694),"")</f>
        <v/>
      </c>
      <c r="AK2694" s="17" cm="1">
        <f t="array" ref="AK2694">IFERROR(IF(J2694="Level",INDEX($T2694:$Z2694,AC2694+1),INDEX($T2694:$Z2694,AC2694)),"")</f>
        <v>2</v>
      </c>
      <c r="AL2694" s="17" cm="1">
        <f t="array" ref="AL2694">IFERROR(IF(J2694="Level",INDEX($T2694:$Z2694,AD2694+1),INDEX($T2694:$Z2694,AD2694)),"")</f>
        <v>3</v>
      </c>
      <c r="AM2694" s="17" cm="1">
        <f t="array" ref="AM2694">IFERROR(INDEX($T2694:$Z2694,AE2694),"")</f>
        <v>4</v>
      </c>
      <c r="AN2694" s="17" t="str" cm="1">
        <f t="array" ref="AN2694">IFERROR(INDEX($T2694:$Z2694,AF2694),"")</f>
        <v/>
      </c>
    </row>
    <row r="2695" spans="1:40" ht="25.5" x14ac:dyDescent="0.2">
      <c r="A2695" s="17" t="str">
        <f t="shared" si="252"/>
        <v>MEng Energy Engineering with Industrial Experience - Cornwall: UFX4CSMCSMCL</v>
      </c>
      <c r="B2695" s="11" t="s">
        <v>1934</v>
      </c>
      <c r="C2695" s="11" t="s">
        <v>31936</v>
      </c>
      <c r="D2695" s="11" t="s">
        <v>1935</v>
      </c>
      <c r="E2695" s="11" t="s">
        <v>409</v>
      </c>
      <c r="F2695" s="11" t="s">
        <v>82</v>
      </c>
      <c r="G2695" s="11" t="s">
        <v>32373</v>
      </c>
      <c r="H2695" s="11" t="s">
        <v>77</v>
      </c>
      <c r="I2695" s="11">
        <v>3</v>
      </c>
      <c r="J2695" s="11" t="s">
        <v>78</v>
      </c>
      <c r="K2695" s="11" t="s">
        <v>32374</v>
      </c>
      <c r="L2695" s="11">
        <v>120</v>
      </c>
      <c r="M2695" s="11">
        <v>0</v>
      </c>
      <c r="N2695" s="11">
        <v>120</v>
      </c>
      <c r="O2695" s="11">
        <v>120</v>
      </c>
      <c r="P2695" s="11">
        <v>120</v>
      </c>
      <c r="Q2695" s="11">
        <v>0</v>
      </c>
      <c r="R2695" s="11">
        <v>120</v>
      </c>
      <c r="S2695" s="11">
        <v>120</v>
      </c>
      <c r="T2695" s="11">
        <v>0</v>
      </c>
      <c r="U2695" s="11">
        <v>2</v>
      </c>
      <c r="V2695" s="11">
        <v>3</v>
      </c>
      <c r="W2695" s="11">
        <v>4</v>
      </c>
      <c r="X2695" s="11">
        <v>0</v>
      </c>
      <c r="Y2695" s="11">
        <v>2</v>
      </c>
      <c r="Z2695" s="11">
        <v>3</v>
      </c>
      <c r="AA2695" s="12" t="s">
        <v>32958</v>
      </c>
      <c r="AB2695" s="17" t="str">
        <f t="shared" si="253"/>
        <v>Programme: MEng Energy Engineering with Industrial Experience - Cornwall</v>
      </c>
      <c r="AC2695" s="17">
        <f t="shared" si="254"/>
        <v>2</v>
      </c>
      <c r="AD2695" s="17">
        <f t="shared" si="255"/>
        <v>3</v>
      </c>
      <c r="AE2695" s="17">
        <f t="shared" si="256"/>
        <v>4</v>
      </c>
      <c r="AF2695" s="17" t="str">
        <f t="shared" si="257"/>
        <v/>
      </c>
      <c r="AG2695" s="17" cm="1">
        <f t="array" ref="AG2695">IFERROR(IF(J2695="Level",INDEX($M2695:$S2695,AC2695+1),INDEX($M2695:$S2695,AC2695)),"")</f>
        <v>120</v>
      </c>
      <c r="AH2695" s="17" cm="1">
        <f t="array" ref="AH2695">IFERROR(IF(J2695="Level",INDEX($M2695:$S2695,AD2695+1),INDEX($M2695:$S2695,AD2695)),"")</f>
        <v>120</v>
      </c>
      <c r="AI2695" s="17" cm="1">
        <f t="array" ref="AI2695">IFERROR(INDEX($M2695:$S2695,AE2695),"")</f>
        <v>120</v>
      </c>
      <c r="AJ2695" s="17" t="str" cm="1">
        <f t="array" ref="AJ2695">IFERROR(INDEX($M2695:$S2695,AF2695),"")</f>
        <v/>
      </c>
      <c r="AK2695" s="17" cm="1">
        <f t="array" ref="AK2695">IFERROR(IF(J2695="Level",INDEX($T2695:$Z2695,AC2695+1),INDEX($T2695:$Z2695,AC2695)),"")</f>
        <v>2</v>
      </c>
      <c r="AL2695" s="17" cm="1">
        <f t="array" ref="AL2695">IFERROR(IF(J2695="Level",INDEX($T2695:$Z2695,AD2695+1),INDEX($T2695:$Z2695,AD2695)),"")</f>
        <v>3</v>
      </c>
      <c r="AM2695" s="17" cm="1">
        <f t="array" ref="AM2695">IFERROR(INDEX($T2695:$Z2695,AE2695),"")</f>
        <v>4</v>
      </c>
      <c r="AN2695" s="17" t="str" cm="1">
        <f t="array" ref="AN2695">IFERROR(INDEX($T2695:$Z2695,AF2695),"")</f>
        <v/>
      </c>
    </row>
    <row r="2696" spans="1:40" x14ac:dyDescent="0.2">
      <c r="A2696" s="17" t="str">
        <f t="shared" si="252"/>
        <v>MEng Renewable Energy Engineering - Cornwall: UFX4CSMCSMCM</v>
      </c>
      <c r="B2696" s="11" t="s">
        <v>1936</v>
      </c>
      <c r="C2696" s="11" t="s">
        <v>31936</v>
      </c>
      <c r="D2696" s="11" t="s">
        <v>1937</v>
      </c>
      <c r="E2696" s="11" t="s">
        <v>409</v>
      </c>
      <c r="F2696" s="11" t="s">
        <v>82</v>
      </c>
      <c r="G2696" s="11" t="s">
        <v>32373</v>
      </c>
      <c r="H2696" s="11" t="s">
        <v>77</v>
      </c>
      <c r="I2696" s="11">
        <v>3</v>
      </c>
      <c r="J2696" s="11" t="s">
        <v>78</v>
      </c>
      <c r="K2696" s="11" t="s">
        <v>32374</v>
      </c>
      <c r="L2696" s="11">
        <v>120</v>
      </c>
      <c r="M2696" s="11">
        <v>0</v>
      </c>
      <c r="N2696" s="11">
        <v>120</v>
      </c>
      <c r="O2696" s="11">
        <v>120</v>
      </c>
      <c r="P2696" s="11">
        <v>120</v>
      </c>
      <c r="Q2696" s="11">
        <v>0</v>
      </c>
      <c r="R2696" s="11">
        <v>120</v>
      </c>
      <c r="S2696" s="11">
        <v>120</v>
      </c>
      <c r="T2696" s="11">
        <v>0</v>
      </c>
      <c r="U2696" s="11">
        <v>2</v>
      </c>
      <c r="V2696" s="11">
        <v>3</v>
      </c>
      <c r="W2696" s="11">
        <v>4</v>
      </c>
      <c r="X2696" s="11">
        <v>0</v>
      </c>
      <c r="Y2696" s="11">
        <v>2</v>
      </c>
      <c r="Z2696" s="11">
        <v>3</v>
      </c>
      <c r="AA2696" s="12" t="s">
        <v>32958</v>
      </c>
      <c r="AB2696" s="17" t="str">
        <f t="shared" si="253"/>
        <v>Programme: MEng Renewable Energy Engineering - Cornwall</v>
      </c>
      <c r="AC2696" s="17">
        <f t="shared" si="254"/>
        <v>2</v>
      </c>
      <c r="AD2696" s="17">
        <f t="shared" si="255"/>
        <v>3</v>
      </c>
      <c r="AE2696" s="17">
        <f t="shared" si="256"/>
        <v>4</v>
      </c>
      <c r="AF2696" s="17" t="str">
        <f t="shared" si="257"/>
        <v/>
      </c>
      <c r="AG2696" s="17" cm="1">
        <f t="array" ref="AG2696">IFERROR(IF(J2696="Level",INDEX($M2696:$S2696,AC2696+1),INDEX($M2696:$S2696,AC2696)),"")</f>
        <v>120</v>
      </c>
      <c r="AH2696" s="17" cm="1">
        <f t="array" ref="AH2696">IFERROR(IF(J2696="Level",INDEX($M2696:$S2696,AD2696+1),INDEX($M2696:$S2696,AD2696)),"")</f>
        <v>120</v>
      </c>
      <c r="AI2696" s="17" cm="1">
        <f t="array" ref="AI2696">IFERROR(INDEX($M2696:$S2696,AE2696),"")</f>
        <v>120</v>
      </c>
      <c r="AJ2696" s="17" t="str" cm="1">
        <f t="array" ref="AJ2696">IFERROR(INDEX($M2696:$S2696,AF2696),"")</f>
        <v/>
      </c>
      <c r="AK2696" s="17" cm="1">
        <f t="array" ref="AK2696">IFERROR(IF(J2696="Level",INDEX($T2696:$Z2696,AC2696+1),INDEX($T2696:$Z2696,AC2696)),"")</f>
        <v>2</v>
      </c>
      <c r="AL2696" s="17" cm="1">
        <f t="array" ref="AL2696">IFERROR(IF(J2696="Level",INDEX($T2696:$Z2696,AD2696+1),INDEX($T2696:$Z2696,AD2696)),"")</f>
        <v>3</v>
      </c>
      <c r="AM2696" s="17" cm="1">
        <f t="array" ref="AM2696">IFERROR(INDEX($T2696:$Z2696,AE2696),"")</f>
        <v>4</v>
      </c>
      <c r="AN2696" s="17" t="str" cm="1">
        <f t="array" ref="AN2696">IFERROR(INDEX($T2696:$Z2696,AF2696),"")</f>
        <v/>
      </c>
    </row>
    <row r="2697" spans="1:40" ht="25.5" x14ac:dyDescent="0.2">
      <c r="A2697" s="17" t="str">
        <f t="shared" si="252"/>
        <v>MEng Renewable Energy Engineering with Industrial Experience - Cornwall: UFX4CSMCSMCN</v>
      </c>
      <c r="B2697" s="11" t="s">
        <v>1938</v>
      </c>
      <c r="C2697" s="11" t="s">
        <v>31936</v>
      </c>
      <c r="D2697" s="11" t="s">
        <v>1939</v>
      </c>
      <c r="E2697" s="11" t="s">
        <v>409</v>
      </c>
      <c r="F2697" s="11" t="s">
        <v>82</v>
      </c>
      <c r="G2697" s="11" t="s">
        <v>32373</v>
      </c>
      <c r="H2697" s="11" t="s">
        <v>77</v>
      </c>
      <c r="I2697" s="11">
        <v>3</v>
      </c>
      <c r="J2697" s="11" t="s">
        <v>78</v>
      </c>
      <c r="K2697" s="11" t="s">
        <v>32374</v>
      </c>
      <c r="L2697" s="11">
        <v>120</v>
      </c>
      <c r="M2697" s="11">
        <v>0</v>
      </c>
      <c r="N2697" s="11">
        <v>120</v>
      </c>
      <c r="O2697" s="11">
        <v>120</v>
      </c>
      <c r="P2697" s="11">
        <v>120</v>
      </c>
      <c r="Q2697" s="11">
        <v>0</v>
      </c>
      <c r="R2697" s="11">
        <v>120</v>
      </c>
      <c r="S2697" s="11">
        <v>120</v>
      </c>
      <c r="T2697" s="11">
        <v>0</v>
      </c>
      <c r="U2697" s="11">
        <v>2</v>
      </c>
      <c r="V2697" s="11">
        <v>3</v>
      </c>
      <c r="W2697" s="11">
        <v>4</v>
      </c>
      <c r="X2697" s="11">
        <v>0</v>
      </c>
      <c r="Y2697" s="11">
        <v>2</v>
      </c>
      <c r="Z2697" s="11">
        <v>3</v>
      </c>
      <c r="AA2697" s="12" t="s">
        <v>32958</v>
      </c>
      <c r="AB2697" s="17" t="str">
        <f t="shared" si="253"/>
        <v>Programme: MEng Renewable Energy Engineering with Industrial Experience - Cornwall</v>
      </c>
      <c r="AC2697" s="17">
        <f t="shared" si="254"/>
        <v>2</v>
      </c>
      <c r="AD2697" s="17">
        <f t="shared" si="255"/>
        <v>3</v>
      </c>
      <c r="AE2697" s="17">
        <f t="shared" si="256"/>
        <v>4</v>
      </c>
      <c r="AF2697" s="17" t="str">
        <f t="shared" si="257"/>
        <v/>
      </c>
      <c r="AG2697" s="17" cm="1">
        <f t="array" ref="AG2697">IFERROR(IF(J2697="Level",INDEX($M2697:$S2697,AC2697+1),INDEX($M2697:$S2697,AC2697)),"")</f>
        <v>120</v>
      </c>
      <c r="AH2697" s="17" cm="1">
        <f t="array" ref="AH2697">IFERROR(IF(J2697="Level",INDEX($M2697:$S2697,AD2697+1),INDEX($M2697:$S2697,AD2697)),"")</f>
        <v>120</v>
      </c>
      <c r="AI2697" s="17" cm="1">
        <f t="array" ref="AI2697">IFERROR(INDEX($M2697:$S2697,AE2697),"")</f>
        <v>120</v>
      </c>
      <c r="AJ2697" s="17" t="str" cm="1">
        <f t="array" ref="AJ2697">IFERROR(INDEX($M2697:$S2697,AF2697),"")</f>
        <v/>
      </c>
      <c r="AK2697" s="17" cm="1">
        <f t="array" ref="AK2697">IFERROR(IF(J2697="Level",INDEX($T2697:$Z2697,AC2697+1),INDEX($T2697:$Z2697,AC2697)),"")</f>
        <v>2</v>
      </c>
      <c r="AL2697" s="17" cm="1">
        <f t="array" ref="AL2697">IFERROR(IF(J2697="Level",INDEX($T2697:$Z2697,AD2697+1),INDEX($T2697:$Z2697,AD2697)),"")</f>
        <v>3</v>
      </c>
      <c r="AM2697" s="17" cm="1">
        <f t="array" ref="AM2697">IFERROR(INDEX($T2697:$Z2697,AE2697),"")</f>
        <v>4</v>
      </c>
      <c r="AN2697" s="17" t="str" cm="1">
        <f t="array" ref="AN2697">IFERROR(INDEX($T2697:$Z2697,AF2697),"")</f>
        <v/>
      </c>
    </row>
    <row r="2698" spans="1:40" x14ac:dyDescent="0.2">
      <c r="A2698" s="17" t="str">
        <f t="shared" si="252"/>
        <v>MEng Mechanical Engineering: UFX4ECSECS02</v>
      </c>
      <c r="B2698" s="11" t="s">
        <v>1940</v>
      </c>
      <c r="C2698" s="11" t="s">
        <v>31936</v>
      </c>
      <c r="D2698" s="11" t="s">
        <v>1941</v>
      </c>
      <c r="E2698" s="11" t="s">
        <v>409</v>
      </c>
      <c r="F2698" s="11" t="s">
        <v>82</v>
      </c>
      <c r="G2698" s="11" t="s">
        <v>32373</v>
      </c>
      <c r="H2698" s="11" t="s">
        <v>77</v>
      </c>
      <c r="I2698" s="11">
        <v>3</v>
      </c>
      <c r="J2698" s="11" t="s">
        <v>78</v>
      </c>
      <c r="K2698" s="11" t="s">
        <v>32374</v>
      </c>
      <c r="L2698" s="11">
        <v>120</v>
      </c>
      <c r="M2698" s="11">
        <v>0</v>
      </c>
      <c r="N2698" s="11">
        <v>120</v>
      </c>
      <c r="O2698" s="11">
        <v>120</v>
      </c>
      <c r="P2698" s="11">
        <v>120</v>
      </c>
      <c r="Q2698" s="11">
        <v>0</v>
      </c>
      <c r="R2698" s="11">
        <v>120</v>
      </c>
      <c r="S2698" s="11">
        <v>120</v>
      </c>
      <c r="T2698" s="11">
        <v>0</v>
      </c>
      <c r="U2698" s="11">
        <v>2</v>
      </c>
      <c r="V2698" s="11">
        <v>3</v>
      </c>
      <c r="W2698" s="11">
        <v>4</v>
      </c>
      <c r="X2698" s="11">
        <v>0</v>
      </c>
      <c r="Y2698" s="11">
        <v>2</v>
      </c>
      <c r="Z2698" s="11">
        <v>3</v>
      </c>
      <c r="AA2698" s="12" t="s">
        <v>32958</v>
      </c>
      <c r="AB2698" s="17" t="str">
        <f t="shared" si="253"/>
        <v>Programme: MEng Mechanical Engineering</v>
      </c>
      <c r="AC2698" s="17">
        <f t="shared" si="254"/>
        <v>2</v>
      </c>
      <c r="AD2698" s="17">
        <f t="shared" si="255"/>
        <v>3</v>
      </c>
      <c r="AE2698" s="17">
        <f t="shared" si="256"/>
        <v>4</v>
      </c>
      <c r="AF2698" s="17" t="str">
        <f t="shared" si="257"/>
        <v/>
      </c>
      <c r="AG2698" s="17" cm="1">
        <f t="array" ref="AG2698">IFERROR(IF(J2698="Level",INDEX($M2698:$S2698,AC2698+1),INDEX($M2698:$S2698,AC2698)),"")</f>
        <v>120</v>
      </c>
      <c r="AH2698" s="17" cm="1">
        <f t="array" ref="AH2698">IFERROR(IF(J2698="Level",INDEX($M2698:$S2698,AD2698+1),INDEX($M2698:$S2698,AD2698)),"")</f>
        <v>120</v>
      </c>
      <c r="AI2698" s="17" cm="1">
        <f t="array" ref="AI2698">IFERROR(INDEX($M2698:$S2698,AE2698),"")</f>
        <v>120</v>
      </c>
      <c r="AJ2698" s="17" t="str" cm="1">
        <f t="array" ref="AJ2698">IFERROR(INDEX($M2698:$S2698,AF2698),"")</f>
        <v/>
      </c>
      <c r="AK2698" s="17" cm="1">
        <f t="array" ref="AK2698">IFERROR(IF(J2698="Level",INDEX($T2698:$Z2698,AC2698+1),INDEX($T2698:$Z2698,AC2698)),"")</f>
        <v>2</v>
      </c>
      <c r="AL2698" s="17" cm="1">
        <f t="array" ref="AL2698">IFERROR(IF(J2698="Level",INDEX($T2698:$Z2698,AD2698+1),INDEX($T2698:$Z2698,AD2698)),"")</f>
        <v>3</v>
      </c>
      <c r="AM2698" s="17" cm="1">
        <f t="array" ref="AM2698">IFERROR(INDEX($T2698:$Z2698,AE2698),"")</f>
        <v>4</v>
      </c>
      <c r="AN2698" s="17" t="str" cm="1">
        <f t="array" ref="AN2698">IFERROR(INDEX($T2698:$Z2698,AF2698),"")</f>
        <v/>
      </c>
    </row>
    <row r="2699" spans="1:40" x14ac:dyDescent="0.2">
      <c r="A2699" s="17" t="str">
        <f t="shared" si="252"/>
        <v>MEng Electronic Engineering: UFX4ECSECS03</v>
      </c>
      <c r="B2699" s="11" t="s">
        <v>1942</v>
      </c>
      <c r="C2699" s="11" t="s">
        <v>31936</v>
      </c>
      <c r="D2699" s="11" t="s">
        <v>1943</v>
      </c>
      <c r="E2699" s="11" t="s">
        <v>409</v>
      </c>
      <c r="F2699" s="11" t="s">
        <v>82</v>
      </c>
      <c r="G2699" s="11" t="s">
        <v>32373</v>
      </c>
      <c r="H2699" s="11" t="s">
        <v>77</v>
      </c>
      <c r="I2699" s="11">
        <v>3</v>
      </c>
      <c r="J2699" s="11" t="s">
        <v>78</v>
      </c>
      <c r="K2699" s="11" t="s">
        <v>32374</v>
      </c>
      <c r="L2699" s="11">
        <v>120</v>
      </c>
      <c r="M2699" s="11">
        <v>0</v>
      </c>
      <c r="N2699" s="11">
        <v>120</v>
      </c>
      <c r="O2699" s="11">
        <v>120</v>
      </c>
      <c r="P2699" s="11">
        <v>120</v>
      </c>
      <c r="Q2699" s="11">
        <v>0</v>
      </c>
      <c r="R2699" s="11">
        <v>120</v>
      </c>
      <c r="S2699" s="11">
        <v>120</v>
      </c>
      <c r="T2699" s="11">
        <v>0</v>
      </c>
      <c r="U2699" s="11">
        <v>2</v>
      </c>
      <c r="V2699" s="11">
        <v>3</v>
      </c>
      <c r="W2699" s="11">
        <v>4</v>
      </c>
      <c r="X2699" s="11">
        <v>0</v>
      </c>
      <c r="Y2699" s="11">
        <v>2</v>
      </c>
      <c r="Z2699" s="11">
        <v>3</v>
      </c>
      <c r="AA2699" s="12" t="s">
        <v>32958</v>
      </c>
      <c r="AB2699" s="17" t="str">
        <f t="shared" si="253"/>
        <v>Programme: MEng Electronic Engineering</v>
      </c>
      <c r="AC2699" s="17">
        <f t="shared" si="254"/>
        <v>2</v>
      </c>
      <c r="AD2699" s="17">
        <f t="shared" si="255"/>
        <v>3</v>
      </c>
      <c r="AE2699" s="17">
        <f t="shared" si="256"/>
        <v>4</v>
      </c>
      <c r="AF2699" s="17" t="str">
        <f t="shared" si="257"/>
        <v/>
      </c>
      <c r="AG2699" s="17" cm="1">
        <f t="array" ref="AG2699">IFERROR(IF(J2699="Level",INDEX($M2699:$S2699,AC2699+1),INDEX($M2699:$S2699,AC2699)),"")</f>
        <v>120</v>
      </c>
      <c r="AH2699" s="17" cm="1">
        <f t="array" ref="AH2699">IFERROR(IF(J2699="Level",INDEX($M2699:$S2699,AD2699+1),INDEX($M2699:$S2699,AD2699)),"")</f>
        <v>120</v>
      </c>
      <c r="AI2699" s="17" cm="1">
        <f t="array" ref="AI2699">IFERROR(INDEX($M2699:$S2699,AE2699),"")</f>
        <v>120</v>
      </c>
      <c r="AJ2699" s="17" t="str" cm="1">
        <f t="array" ref="AJ2699">IFERROR(INDEX($M2699:$S2699,AF2699),"")</f>
        <v/>
      </c>
      <c r="AK2699" s="17" cm="1">
        <f t="array" ref="AK2699">IFERROR(IF(J2699="Level",INDEX($T2699:$Z2699,AC2699+1),INDEX($T2699:$Z2699,AC2699)),"")</f>
        <v>2</v>
      </c>
      <c r="AL2699" s="17" cm="1">
        <f t="array" ref="AL2699">IFERROR(IF(J2699="Level",INDEX($T2699:$Z2699,AD2699+1),INDEX($T2699:$Z2699,AD2699)),"")</f>
        <v>3</v>
      </c>
      <c r="AM2699" s="17" cm="1">
        <f t="array" ref="AM2699">IFERROR(INDEX($T2699:$Z2699,AE2699),"")</f>
        <v>4</v>
      </c>
      <c r="AN2699" s="17" t="str" cm="1">
        <f t="array" ref="AN2699">IFERROR(INDEX($T2699:$Z2699,AF2699),"")</f>
        <v/>
      </c>
    </row>
    <row r="2700" spans="1:40" x14ac:dyDescent="0.2">
      <c r="A2700" s="17" t="str">
        <f t="shared" si="252"/>
        <v>MEng Civil Engineering: UFX4ECSECS06</v>
      </c>
      <c r="B2700" s="11" t="s">
        <v>1944</v>
      </c>
      <c r="C2700" s="11" t="s">
        <v>31936</v>
      </c>
      <c r="D2700" s="11" t="s">
        <v>1945</v>
      </c>
      <c r="E2700" s="11" t="s">
        <v>409</v>
      </c>
      <c r="F2700" s="11" t="s">
        <v>82</v>
      </c>
      <c r="G2700" s="11" t="s">
        <v>32373</v>
      </c>
      <c r="H2700" s="11" t="s">
        <v>77</v>
      </c>
      <c r="I2700" s="11">
        <v>3</v>
      </c>
      <c r="J2700" s="11" t="s">
        <v>78</v>
      </c>
      <c r="K2700" s="11" t="s">
        <v>32374</v>
      </c>
      <c r="L2700" s="11">
        <v>120</v>
      </c>
      <c r="M2700" s="11">
        <v>0</v>
      </c>
      <c r="N2700" s="11">
        <v>120</v>
      </c>
      <c r="O2700" s="11">
        <v>120</v>
      </c>
      <c r="P2700" s="11">
        <v>120</v>
      </c>
      <c r="Q2700" s="11">
        <v>0</v>
      </c>
      <c r="R2700" s="11">
        <v>120</v>
      </c>
      <c r="S2700" s="11">
        <v>120</v>
      </c>
      <c r="T2700" s="11">
        <v>0</v>
      </c>
      <c r="U2700" s="11">
        <v>2</v>
      </c>
      <c r="V2700" s="11">
        <v>3</v>
      </c>
      <c r="W2700" s="11">
        <v>4</v>
      </c>
      <c r="X2700" s="11">
        <v>0</v>
      </c>
      <c r="Y2700" s="11">
        <v>2</v>
      </c>
      <c r="Z2700" s="11">
        <v>3</v>
      </c>
      <c r="AA2700" s="12" t="s">
        <v>32958</v>
      </c>
      <c r="AB2700" s="17" t="str">
        <f t="shared" si="253"/>
        <v>Programme: MEng Civil Engineering</v>
      </c>
      <c r="AC2700" s="17">
        <f t="shared" si="254"/>
        <v>2</v>
      </c>
      <c r="AD2700" s="17">
        <f t="shared" si="255"/>
        <v>3</v>
      </c>
      <c r="AE2700" s="17">
        <f t="shared" si="256"/>
        <v>4</v>
      </c>
      <c r="AF2700" s="17" t="str">
        <f t="shared" si="257"/>
        <v/>
      </c>
      <c r="AG2700" s="17" cm="1">
        <f t="array" ref="AG2700">IFERROR(IF(J2700="Level",INDEX($M2700:$S2700,AC2700+1),INDEX($M2700:$S2700,AC2700)),"")</f>
        <v>120</v>
      </c>
      <c r="AH2700" s="17" cm="1">
        <f t="array" ref="AH2700">IFERROR(IF(J2700="Level",INDEX($M2700:$S2700,AD2700+1),INDEX($M2700:$S2700,AD2700)),"")</f>
        <v>120</v>
      </c>
      <c r="AI2700" s="17" cm="1">
        <f t="array" ref="AI2700">IFERROR(INDEX($M2700:$S2700,AE2700),"")</f>
        <v>120</v>
      </c>
      <c r="AJ2700" s="17" t="str" cm="1">
        <f t="array" ref="AJ2700">IFERROR(INDEX($M2700:$S2700,AF2700),"")</f>
        <v/>
      </c>
      <c r="AK2700" s="17" cm="1">
        <f t="array" ref="AK2700">IFERROR(IF(J2700="Level",INDEX($T2700:$Z2700,AC2700+1),INDEX($T2700:$Z2700,AC2700)),"")</f>
        <v>2</v>
      </c>
      <c r="AL2700" s="17" cm="1">
        <f t="array" ref="AL2700">IFERROR(IF(J2700="Level",INDEX($T2700:$Z2700,AD2700+1),INDEX($T2700:$Z2700,AD2700)),"")</f>
        <v>3</v>
      </c>
      <c r="AM2700" s="17" cm="1">
        <f t="array" ref="AM2700">IFERROR(INDEX($T2700:$Z2700,AE2700),"")</f>
        <v>4</v>
      </c>
      <c r="AN2700" s="17" t="str" cm="1">
        <f t="array" ref="AN2700">IFERROR(INDEX($T2700:$Z2700,AF2700),"")</f>
        <v/>
      </c>
    </row>
    <row r="2701" spans="1:40" x14ac:dyDescent="0.2">
      <c r="A2701" s="17" t="str">
        <f t="shared" si="252"/>
        <v>MEng Engineering and Management: UFX4ECSECS10</v>
      </c>
      <c r="B2701" s="11" t="s">
        <v>1946</v>
      </c>
      <c r="C2701" s="11" t="s">
        <v>31936</v>
      </c>
      <c r="D2701" s="11" t="s">
        <v>1947</v>
      </c>
      <c r="E2701" s="11" t="s">
        <v>409</v>
      </c>
      <c r="F2701" s="11" t="s">
        <v>82</v>
      </c>
      <c r="G2701" s="11" t="s">
        <v>32373</v>
      </c>
      <c r="H2701" s="11" t="s">
        <v>77</v>
      </c>
      <c r="I2701" s="11">
        <v>3</v>
      </c>
      <c r="J2701" s="11" t="s">
        <v>78</v>
      </c>
      <c r="K2701" s="11" t="s">
        <v>32374</v>
      </c>
      <c r="L2701" s="11">
        <v>120</v>
      </c>
      <c r="M2701" s="11">
        <v>0</v>
      </c>
      <c r="N2701" s="11">
        <v>120</v>
      </c>
      <c r="O2701" s="11">
        <v>120</v>
      </c>
      <c r="P2701" s="11">
        <v>120</v>
      </c>
      <c r="Q2701" s="11">
        <v>0</v>
      </c>
      <c r="R2701" s="11">
        <v>120</v>
      </c>
      <c r="S2701" s="11">
        <v>120</v>
      </c>
      <c r="T2701" s="11">
        <v>0</v>
      </c>
      <c r="U2701" s="11">
        <v>2</v>
      </c>
      <c r="V2701" s="11">
        <v>3</v>
      </c>
      <c r="W2701" s="11">
        <v>4</v>
      </c>
      <c r="X2701" s="11">
        <v>0</v>
      </c>
      <c r="Y2701" s="11">
        <v>2</v>
      </c>
      <c r="Z2701" s="11">
        <v>3</v>
      </c>
      <c r="AA2701" s="12" t="s">
        <v>32958</v>
      </c>
      <c r="AB2701" s="17" t="str">
        <f t="shared" si="253"/>
        <v>Programme: MEng Engineering and Management</v>
      </c>
      <c r="AC2701" s="17">
        <f t="shared" si="254"/>
        <v>2</v>
      </c>
      <c r="AD2701" s="17">
        <f t="shared" si="255"/>
        <v>3</v>
      </c>
      <c r="AE2701" s="17">
        <f t="shared" si="256"/>
        <v>4</v>
      </c>
      <c r="AF2701" s="17" t="str">
        <f t="shared" si="257"/>
        <v/>
      </c>
      <c r="AG2701" s="17" cm="1">
        <f t="array" ref="AG2701">IFERROR(IF(J2701="Level",INDEX($M2701:$S2701,AC2701+1),INDEX($M2701:$S2701,AC2701)),"")</f>
        <v>120</v>
      </c>
      <c r="AH2701" s="17" cm="1">
        <f t="array" ref="AH2701">IFERROR(IF(J2701="Level",INDEX($M2701:$S2701,AD2701+1),INDEX($M2701:$S2701,AD2701)),"")</f>
        <v>120</v>
      </c>
      <c r="AI2701" s="17" cm="1">
        <f t="array" ref="AI2701">IFERROR(INDEX($M2701:$S2701,AE2701),"")</f>
        <v>120</v>
      </c>
      <c r="AJ2701" s="17" t="str" cm="1">
        <f t="array" ref="AJ2701">IFERROR(INDEX($M2701:$S2701,AF2701),"")</f>
        <v/>
      </c>
      <c r="AK2701" s="17" cm="1">
        <f t="array" ref="AK2701">IFERROR(IF(J2701="Level",INDEX($T2701:$Z2701,AC2701+1),INDEX($T2701:$Z2701,AC2701)),"")</f>
        <v>2</v>
      </c>
      <c r="AL2701" s="17" cm="1">
        <f t="array" ref="AL2701">IFERROR(IF(J2701="Level",INDEX($T2701:$Z2701,AD2701+1),INDEX($T2701:$Z2701,AD2701)),"")</f>
        <v>3</v>
      </c>
      <c r="AM2701" s="17" cm="1">
        <f t="array" ref="AM2701">IFERROR(INDEX($T2701:$Z2701,AE2701),"")</f>
        <v>4</v>
      </c>
      <c r="AN2701" s="17" t="str" cm="1">
        <f t="array" ref="AN2701">IFERROR(INDEX($T2701:$Z2701,AF2701),"")</f>
        <v/>
      </c>
    </row>
    <row r="2702" spans="1:40" x14ac:dyDescent="0.2">
      <c r="A2702" s="17" t="str">
        <f t="shared" si="252"/>
        <v>MEng Engineering: UFX4ECSECS16</v>
      </c>
      <c r="B2702" s="11" t="s">
        <v>1948</v>
      </c>
      <c r="C2702" s="11" t="s">
        <v>31936</v>
      </c>
      <c r="D2702" s="11" t="s">
        <v>1949</v>
      </c>
      <c r="E2702" s="11" t="s">
        <v>409</v>
      </c>
      <c r="F2702" s="11" t="s">
        <v>82</v>
      </c>
      <c r="G2702" s="11" t="s">
        <v>32373</v>
      </c>
      <c r="H2702" s="11" t="s">
        <v>77</v>
      </c>
      <c r="I2702" s="11">
        <v>3</v>
      </c>
      <c r="J2702" s="11" t="s">
        <v>78</v>
      </c>
      <c r="K2702" s="11" t="s">
        <v>32374</v>
      </c>
      <c r="L2702" s="11">
        <v>120</v>
      </c>
      <c r="M2702" s="11">
        <v>0</v>
      </c>
      <c r="N2702" s="11">
        <v>120</v>
      </c>
      <c r="O2702" s="11">
        <v>120</v>
      </c>
      <c r="P2702" s="11">
        <v>120</v>
      </c>
      <c r="Q2702" s="11">
        <v>0</v>
      </c>
      <c r="R2702" s="11">
        <v>120</v>
      </c>
      <c r="S2702" s="11">
        <v>120</v>
      </c>
      <c r="T2702" s="11">
        <v>0</v>
      </c>
      <c r="U2702" s="11">
        <v>2</v>
      </c>
      <c r="V2702" s="11">
        <v>3</v>
      </c>
      <c r="W2702" s="11">
        <v>4</v>
      </c>
      <c r="X2702" s="11">
        <v>0</v>
      </c>
      <c r="Y2702" s="11">
        <v>2</v>
      </c>
      <c r="Z2702" s="11">
        <v>3</v>
      </c>
      <c r="AA2702" s="12" t="s">
        <v>32958</v>
      </c>
      <c r="AB2702" s="17" t="str">
        <f t="shared" si="253"/>
        <v>Programme: MEng Engineering</v>
      </c>
      <c r="AC2702" s="17">
        <f t="shared" si="254"/>
        <v>2</v>
      </c>
      <c r="AD2702" s="17">
        <f t="shared" si="255"/>
        <v>3</v>
      </c>
      <c r="AE2702" s="17">
        <f t="shared" si="256"/>
        <v>4</v>
      </c>
      <c r="AF2702" s="17" t="str">
        <f t="shared" si="257"/>
        <v/>
      </c>
      <c r="AG2702" s="17" cm="1">
        <f t="array" ref="AG2702">IFERROR(IF(J2702="Level",INDEX($M2702:$S2702,AC2702+1),INDEX($M2702:$S2702,AC2702)),"")</f>
        <v>120</v>
      </c>
      <c r="AH2702" s="17" cm="1">
        <f t="array" ref="AH2702">IFERROR(IF(J2702="Level",INDEX($M2702:$S2702,AD2702+1),INDEX($M2702:$S2702,AD2702)),"")</f>
        <v>120</v>
      </c>
      <c r="AI2702" s="17" cm="1">
        <f t="array" ref="AI2702">IFERROR(INDEX($M2702:$S2702,AE2702),"")</f>
        <v>120</v>
      </c>
      <c r="AJ2702" s="17" t="str" cm="1">
        <f t="array" ref="AJ2702">IFERROR(INDEX($M2702:$S2702,AF2702),"")</f>
        <v/>
      </c>
      <c r="AK2702" s="17" cm="1">
        <f t="array" ref="AK2702">IFERROR(IF(J2702="Level",INDEX($T2702:$Z2702,AC2702+1),INDEX($T2702:$Z2702,AC2702)),"")</f>
        <v>2</v>
      </c>
      <c r="AL2702" s="17" cm="1">
        <f t="array" ref="AL2702">IFERROR(IF(J2702="Level",INDEX($T2702:$Z2702,AD2702+1),INDEX($T2702:$Z2702,AD2702)),"")</f>
        <v>3</v>
      </c>
      <c r="AM2702" s="17" cm="1">
        <f t="array" ref="AM2702">IFERROR(INDEX($T2702:$Z2702,AE2702),"")</f>
        <v>4</v>
      </c>
      <c r="AN2702" s="17" t="str" cm="1">
        <f t="array" ref="AN2702">IFERROR(INDEX($T2702:$Z2702,AF2702),"")</f>
        <v/>
      </c>
    </row>
    <row r="2703" spans="1:40" x14ac:dyDescent="0.2">
      <c r="A2703" s="17" t="str">
        <f t="shared" si="252"/>
        <v>MEng Electronic Engineering with International Study: UFX4ECSECS22</v>
      </c>
      <c r="B2703" s="11" t="s">
        <v>1950</v>
      </c>
      <c r="C2703" s="11" t="s">
        <v>31936</v>
      </c>
      <c r="D2703" s="11" t="s">
        <v>1951</v>
      </c>
      <c r="E2703" s="11" t="s">
        <v>409</v>
      </c>
      <c r="F2703" s="11" t="s">
        <v>82</v>
      </c>
      <c r="G2703" s="11" t="s">
        <v>32373</v>
      </c>
      <c r="H2703" s="11" t="s">
        <v>77</v>
      </c>
      <c r="I2703" s="11">
        <v>3</v>
      </c>
      <c r="J2703" s="11" t="s">
        <v>78</v>
      </c>
      <c r="K2703" s="11" t="s">
        <v>32374</v>
      </c>
      <c r="L2703" s="11">
        <v>120</v>
      </c>
      <c r="M2703" s="11">
        <v>0</v>
      </c>
      <c r="N2703" s="11">
        <v>120</v>
      </c>
      <c r="O2703" s="11">
        <v>120</v>
      </c>
      <c r="P2703" s="11">
        <v>120</v>
      </c>
      <c r="Q2703" s="11">
        <v>0</v>
      </c>
      <c r="R2703" s="11">
        <v>120</v>
      </c>
      <c r="S2703" s="11">
        <v>120</v>
      </c>
      <c r="T2703" s="11">
        <v>0</v>
      </c>
      <c r="U2703" s="11">
        <v>2</v>
      </c>
      <c r="V2703" s="11">
        <v>3</v>
      </c>
      <c r="W2703" s="11">
        <v>4</v>
      </c>
      <c r="X2703" s="11">
        <v>0</v>
      </c>
      <c r="Y2703" s="11">
        <v>2</v>
      </c>
      <c r="Z2703" s="11">
        <v>3</v>
      </c>
      <c r="AA2703" s="12" t="s">
        <v>32958</v>
      </c>
      <c r="AB2703" s="17" t="str">
        <f t="shared" si="253"/>
        <v>Programme: MEng Electronic Engineering with International Study</v>
      </c>
      <c r="AC2703" s="17">
        <f t="shared" si="254"/>
        <v>2</v>
      </c>
      <c r="AD2703" s="17">
        <f t="shared" si="255"/>
        <v>3</v>
      </c>
      <c r="AE2703" s="17">
        <f t="shared" si="256"/>
        <v>4</v>
      </c>
      <c r="AF2703" s="17" t="str">
        <f t="shared" si="257"/>
        <v/>
      </c>
      <c r="AG2703" s="17" cm="1">
        <f t="array" ref="AG2703">IFERROR(IF(J2703="Level",INDEX($M2703:$S2703,AC2703+1),INDEX($M2703:$S2703,AC2703)),"")</f>
        <v>120</v>
      </c>
      <c r="AH2703" s="17" cm="1">
        <f t="array" ref="AH2703">IFERROR(IF(J2703="Level",INDEX($M2703:$S2703,AD2703+1),INDEX($M2703:$S2703,AD2703)),"")</f>
        <v>120</v>
      </c>
      <c r="AI2703" s="17" cm="1">
        <f t="array" ref="AI2703">IFERROR(INDEX($M2703:$S2703,AE2703),"")</f>
        <v>120</v>
      </c>
      <c r="AJ2703" s="17" t="str" cm="1">
        <f t="array" ref="AJ2703">IFERROR(INDEX($M2703:$S2703,AF2703),"")</f>
        <v/>
      </c>
      <c r="AK2703" s="17" cm="1">
        <f t="array" ref="AK2703">IFERROR(IF(J2703="Level",INDEX($T2703:$Z2703,AC2703+1),INDEX($T2703:$Z2703,AC2703)),"")</f>
        <v>2</v>
      </c>
      <c r="AL2703" s="17" cm="1">
        <f t="array" ref="AL2703">IFERROR(IF(J2703="Level",INDEX($T2703:$Z2703,AD2703+1),INDEX($T2703:$Z2703,AD2703)),"")</f>
        <v>3</v>
      </c>
      <c r="AM2703" s="17" cm="1">
        <f t="array" ref="AM2703">IFERROR(INDEX($T2703:$Z2703,AE2703),"")</f>
        <v>4</v>
      </c>
      <c r="AN2703" s="17" t="str" cm="1">
        <f t="array" ref="AN2703">IFERROR(INDEX($T2703:$Z2703,AF2703),"")</f>
        <v/>
      </c>
    </row>
    <row r="2704" spans="1:40" x14ac:dyDescent="0.2">
      <c r="A2704" s="17" t="str">
        <f t="shared" si="252"/>
        <v>MEng Civil Engineering with International Study: UFX4ECSECS23</v>
      </c>
      <c r="B2704" s="11" t="s">
        <v>1952</v>
      </c>
      <c r="C2704" s="11" t="s">
        <v>31936</v>
      </c>
      <c r="D2704" s="11" t="s">
        <v>1953</v>
      </c>
      <c r="E2704" s="11" t="s">
        <v>409</v>
      </c>
      <c r="F2704" s="11" t="s">
        <v>82</v>
      </c>
      <c r="G2704" s="11" t="s">
        <v>32373</v>
      </c>
      <c r="H2704" s="11" t="s">
        <v>77</v>
      </c>
      <c r="I2704" s="11">
        <v>3</v>
      </c>
      <c r="J2704" s="11" t="s">
        <v>78</v>
      </c>
      <c r="K2704" s="11" t="s">
        <v>32374</v>
      </c>
      <c r="L2704" s="11">
        <v>120</v>
      </c>
      <c r="M2704" s="11">
        <v>0</v>
      </c>
      <c r="N2704" s="11">
        <v>120</v>
      </c>
      <c r="O2704" s="11">
        <v>120</v>
      </c>
      <c r="P2704" s="11">
        <v>120</v>
      </c>
      <c r="Q2704" s="11">
        <v>0</v>
      </c>
      <c r="R2704" s="11">
        <v>120</v>
      </c>
      <c r="S2704" s="11">
        <v>120</v>
      </c>
      <c r="T2704" s="11">
        <v>0</v>
      </c>
      <c r="U2704" s="11">
        <v>2</v>
      </c>
      <c r="V2704" s="11">
        <v>3</v>
      </c>
      <c r="W2704" s="11">
        <v>4</v>
      </c>
      <c r="X2704" s="11">
        <v>0</v>
      </c>
      <c r="Y2704" s="11">
        <v>2</v>
      </c>
      <c r="Z2704" s="11">
        <v>3</v>
      </c>
      <c r="AA2704" s="12" t="s">
        <v>32958</v>
      </c>
      <c r="AB2704" s="17" t="str">
        <f t="shared" si="253"/>
        <v>Programme: MEng Civil Engineering with International Study</v>
      </c>
      <c r="AC2704" s="17">
        <f t="shared" si="254"/>
        <v>2</v>
      </c>
      <c r="AD2704" s="17">
        <f t="shared" si="255"/>
        <v>3</v>
      </c>
      <c r="AE2704" s="17">
        <f t="shared" si="256"/>
        <v>4</v>
      </c>
      <c r="AF2704" s="17" t="str">
        <f t="shared" si="257"/>
        <v/>
      </c>
      <c r="AG2704" s="17" cm="1">
        <f t="array" ref="AG2704">IFERROR(IF(J2704="Level",INDEX($M2704:$S2704,AC2704+1),INDEX($M2704:$S2704,AC2704)),"")</f>
        <v>120</v>
      </c>
      <c r="AH2704" s="17" cm="1">
        <f t="array" ref="AH2704">IFERROR(IF(J2704="Level",INDEX($M2704:$S2704,AD2704+1),INDEX($M2704:$S2704,AD2704)),"")</f>
        <v>120</v>
      </c>
      <c r="AI2704" s="17" cm="1">
        <f t="array" ref="AI2704">IFERROR(INDEX($M2704:$S2704,AE2704),"")</f>
        <v>120</v>
      </c>
      <c r="AJ2704" s="17" t="str" cm="1">
        <f t="array" ref="AJ2704">IFERROR(INDEX($M2704:$S2704,AF2704),"")</f>
        <v/>
      </c>
      <c r="AK2704" s="17" cm="1">
        <f t="array" ref="AK2704">IFERROR(IF(J2704="Level",INDEX($T2704:$Z2704,AC2704+1),INDEX($T2704:$Z2704,AC2704)),"")</f>
        <v>2</v>
      </c>
      <c r="AL2704" s="17" cm="1">
        <f t="array" ref="AL2704">IFERROR(IF(J2704="Level",INDEX($T2704:$Z2704,AD2704+1),INDEX($T2704:$Z2704,AD2704)),"")</f>
        <v>3</v>
      </c>
      <c r="AM2704" s="17" cm="1">
        <f t="array" ref="AM2704">IFERROR(INDEX($T2704:$Z2704,AE2704),"")</f>
        <v>4</v>
      </c>
      <c r="AN2704" s="17" t="str" cm="1">
        <f t="array" ref="AN2704">IFERROR(INDEX($T2704:$Z2704,AF2704),"")</f>
        <v/>
      </c>
    </row>
    <row r="2705" spans="1:40" ht="25.5" x14ac:dyDescent="0.2">
      <c r="A2705" s="17" t="str">
        <f t="shared" si="252"/>
        <v>MEng Engineering and Management with International Study: UFX4ECSECS28</v>
      </c>
      <c r="B2705" s="11" t="s">
        <v>1954</v>
      </c>
      <c r="C2705" s="11" t="s">
        <v>31936</v>
      </c>
      <c r="D2705" s="11" t="s">
        <v>1955</v>
      </c>
      <c r="E2705" s="11" t="s">
        <v>409</v>
      </c>
      <c r="F2705" s="11" t="s">
        <v>82</v>
      </c>
      <c r="G2705" s="11" t="s">
        <v>32373</v>
      </c>
      <c r="H2705" s="11" t="s">
        <v>77</v>
      </c>
      <c r="I2705" s="11">
        <v>3</v>
      </c>
      <c r="J2705" s="11" t="s">
        <v>78</v>
      </c>
      <c r="K2705" s="11" t="s">
        <v>32374</v>
      </c>
      <c r="L2705" s="11">
        <v>120</v>
      </c>
      <c r="M2705" s="11">
        <v>0</v>
      </c>
      <c r="N2705" s="11">
        <v>120</v>
      </c>
      <c r="O2705" s="11">
        <v>120</v>
      </c>
      <c r="P2705" s="11">
        <v>120</v>
      </c>
      <c r="Q2705" s="11">
        <v>0</v>
      </c>
      <c r="R2705" s="11">
        <v>120</v>
      </c>
      <c r="S2705" s="11">
        <v>120</v>
      </c>
      <c r="T2705" s="11">
        <v>0</v>
      </c>
      <c r="U2705" s="11">
        <v>2</v>
      </c>
      <c r="V2705" s="11">
        <v>3</v>
      </c>
      <c r="W2705" s="11">
        <v>4</v>
      </c>
      <c r="X2705" s="11">
        <v>0</v>
      </c>
      <c r="Y2705" s="11">
        <v>2</v>
      </c>
      <c r="Z2705" s="11">
        <v>3</v>
      </c>
      <c r="AA2705" s="12" t="s">
        <v>32958</v>
      </c>
      <c r="AB2705" s="17" t="str">
        <f t="shared" si="253"/>
        <v>Programme: MEng Engineering and Management with International Study</v>
      </c>
      <c r="AC2705" s="17">
        <f t="shared" si="254"/>
        <v>2</v>
      </c>
      <c r="AD2705" s="17">
        <f t="shared" si="255"/>
        <v>3</v>
      </c>
      <c r="AE2705" s="17">
        <f t="shared" si="256"/>
        <v>4</v>
      </c>
      <c r="AF2705" s="17" t="str">
        <f t="shared" si="257"/>
        <v/>
      </c>
      <c r="AG2705" s="17" cm="1">
        <f t="array" ref="AG2705">IFERROR(IF(J2705="Level",INDEX($M2705:$S2705,AC2705+1),INDEX($M2705:$S2705,AC2705)),"")</f>
        <v>120</v>
      </c>
      <c r="AH2705" s="17" cm="1">
        <f t="array" ref="AH2705">IFERROR(IF(J2705="Level",INDEX($M2705:$S2705,AD2705+1),INDEX($M2705:$S2705,AD2705)),"")</f>
        <v>120</v>
      </c>
      <c r="AI2705" s="17" cm="1">
        <f t="array" ref="AI2705">IFERROR(INDEX($M2705:$S2705,AE2705),"")</f>
        <v>120</v>
      </c>
      <c r="AJ2705" s="17" t="str" cm="1">
        <f t="array" ref="AJ2705">IFERROR(INDEX($M2705:$S2705,AF2705),"")</f>
        <v/>
      </c>
      <c r="AK2705" s="17" cm="1">
        <f t="array" ref="AK2705">IFERROR(IF(J2705="Level",INDEX($T2705:$Z2705,AC2705+1),INDEX($T2705:$Z2705,AC2705)),"")</f>
        <v>2</v>
      </c>
      <c r="AL2705" s="17" cm="1">
        <f t="array" ref="AL2705">IFERROR(IF(J2705="Level",INDEX($T2705:$Z2705,AD2705+1),INDEX($T2705:$Z2705,AD2705)),"")</f>
        <v>3</v>
      </c>
      <c r="AM2705" s="17" cm="1">
        <f t="array" ref="AM2705">IFERROR(INDEX($T2705:$Z2705,AE2705),"")</f>
        <v>4</v>
      </c>
      <c r="AN2705" s="17" t="str" cm="1">
        <f t="array" ref="AN2705">IFERROR(INDEX($T2705:$Z2705,AF2705),"")</f>
        <v/>
      </c>
    </row>
    <row r="2706" spans="1:40" x14ac:dyDescent="0.2">
      <c r="A2706" s="17" t="str">
        <f t="shared" si="252"/>
        <v>MEng Materials Engineering with International Study: UFX4ECSECS30</v>
      </c>
      <c r="B2706" s="11" t="s">
        <v>1956</v>
      </c>
      <c r="C2706" s="11" t="s">
        <v>31936</v>
      </c>
      <c r="D2706" s="11" t="s">
        <v>1957</v>
      </c>
      <c r="E2706" s="11" t="s">
        <v>409</v>
      </c>
      <c r="F2706" s="11" t="s">
        <v>82</v>
      </c>
      <c r="G2706" s="11" t="s">
        <v>32373</v>
      </c>
      <c r="H2706" s="11" t="s">
        <v>77</v>
      </c>
      <c r="I2706" s="11">
        <v>3</v>
      </c>
      <c r="J2706" s="11" t="s">
        <v>78</v>
      </c>
      <c r="K2706" s="11" t="s">
        <v>32374</v>
      </c>
      <c r="L2706" s="11">
        <v>120</v>
      </c>
      <c r="M2706" s="11">
        <v>0</v>
      </c>
      <c r="N2706" s="11">
        <v>120</v>
      </c>
      <c r="O2706" s="11">
        <v>120</v>
      </c>
      <c r="P2706" s="11">
        <v>120</v>
      </c>
      <c r="Q2706" s="11">
        <v>0</v>
      </c>
      <c r="R2706" s="11">
        <v>120</v>
      </c>
      <c r="S2706" s="11">
        <v>120</v>
      </c>
      <c r="T2706" s="11">
        <v>0</v>
      </c>
      <c r="U2706" s="11">
        <v>2</v>
      </c>
      <c r="V2706" s="11">
        <v>3</v>
      </c>
      <c r="W2706" s="11">
        <v>4</v>
      </c>
      <c r="X2706" s="11">
        <v>0</v>
      </c>
      <c r="Y2706" s="11">
        <v>2</v>
      </c>
      <c r="Z2706" s="11">
        <v>3</v>
      </c>
      <c r="AA2706" s="12" t="s">
        <v>32958</v>
      </c>
      <c r="AB2706" s="17" t="str">
        <f t="shared" si="253"/>
        <v>Programme: MEng Materials Engineering with International Study</v>
      </c>
      <c r="AC2706" s="17">
        <f t="shared" si="254"/>
        <v>2</v>
      </c>
      <c r="AD2706" s="17">
        <f t="shared" si="255"/>
        <v>3</v>
      </c>
      <c r="AE2706" s="17">
        <f t="shared" si="256"/>
        <v>4</v>
      </c>
      <c r="AF2706" s="17" t="str">
        <f t="shared" si="257"/>
        <v/>
      </c>
      <c r="AG2706" s="17" cm="1">
        <f t="array" ref="AG2706">IFERROR(IF(J2706="Level",INDEX($M2706:$S2706,AC2706+1),INDEX($M2706:$S2706,AC2706)),"")</f>
        <v>120</v>
      </c>
      <c r="AH2706" s="17" cm="1">
        <f t="array" ref="AH2706">IFERROR(IF(J2706="Level",INDEX($M2706:$S2706,AD2706+1),INDEX($M2706:$S2706,AD2706)),"")</f>
        <v>120</v>
      </c>
      <c r="AI2706" s="17" cm="1">
        <f t="array" ref="AI2706">IFERROR(INDEX($M2706:$S2706,AE2706),"")</f>
        <v>120</v>
      </c>
      <c r="AJ2706" s="17" t="str" cm="1">
        <f t="array" ref="AJ2706">IFERROR(INDEX($M2706:$S2706,AF2706),"")</f>
        <v/>
      </c>
      <c r="AK2706" s="17" cm="1">
        <f t="array" ref="AK2706">IFERROR(IF(J2706="Level",INDEX($T2706:$Z2706,AC2706+1),INDEX($T2706:$Z2706,AC2706)),"")</f>
        <v>2</v>
      </c>
      <c r="AL2706" s="17" cm="1">
        <f t="array" ref="AL2706">IFERROR(IF(J2706="Level",INDEX($T2706:$Z2706,AD2706+1),INDEX($T2706:$Z2706,AD2706)),"")</f>
        <v>3</v>
      </c>
      <c r="AM2706" s="17" cm="1">
        <f t="array" ref="AM2706">IFERROR(INDEX($T2706:$Z2706,AE2706),"")</f>
        <v>4</v>
      </c>
      <c r="AN2706" s="17" t="str" cm="1">
        <f t="array" ref="AN2706">IFERROR(INDEX($T2706:$Z2706,AF2706),"")</f>
        <v/>
      </c>
    </row>
    <row r="2707" spans="1:40" x14ac:dyDescent="0.2">
      <c r="A2707" s="17" t="str">
        <f t="shared" si="252"/>
        <v>MEng Mechanical Engineering with International Study: UFX4ECSECS31</v>
      </c>
      <c r="B2707" s="11" t="s">
        <v>1958</v>
      </c>
      <c r="C2707" s="11" t="s">
        <v>31936</v>
      </c>
      <c r="D2707" s="11" t="s">
        <v>1959</v>
      </c>
      <c r="E2707" s="11" t="s">
        <v>409</v>
      </c>
      <c r="F2707" s="11" t="s">
        <v>82</v>
      </c>
      <c r="G2707" s="11" t="s">
        <v>32373</v>
      </c>
      <c r="H2707" s="11" t="s">
        <v>77</v>
      </c>
      <c r="I2707" s="11">
        <v>3</v>
      </c>
      <c r="J2707" s="11" t="s">
        <v>78</v>
      </c>
      <c r="K2707" s="11" t="s">
        <v>32374</v>
      </c>
      <c r="L2707" s="11">
        <v>120</v>
      </c>
      <c r="M2707" s="11">
        <v>0</v>
      </c>
      <c r="N2707" s="11">
        <v>120</v>
      </c>
      <c r="O2707" s="11">
        <v>120</v>
      </c>
      <c r="P2707" s="11">
        <v>120</v>
      </c>
      <c r="Q2707" s="11">
        <v>0</v>
      </c>
      <c r="R2707" s="11">
        <v>120</v>
      </c>
      <c r="S2707" s="11">
        <v>120</v>
      </c>
      <c r="T2707" s="11">
        <v>0</v>
      </c>
      <c r="U2707" s="11">
        <v>2</v>
      </c>
      <c r="V2707" s="11">
        <v>3</v>
      </c>
      <c r="W2707" s="11">
        <v>4</v>
      </c>
      <c r="X2707" s="11">
        <v>0</v>
      </c>
      <c r="Y2707" s="11">
        <v>2</v>
      </c>
      <c r="Z2707" s="11">
        <v>3</v>
      </c>
      <c r="AA2707" s="12" t="s">
        <v>32958</v>
      </c>
      <c r="AB2707" s="17" t="str">
        <f t="shared" si="253"/>
        <v>Programme: MEng Mechanical Engineering with International Study</v>
      </c>
      <c r="AC2707" s="17">
        <f t="shared" si="254"/>
        <v>2</v>
      </c>
      <c r="AD2707" s="17">
        <f t="shared" si="255"/>
        <v>3</v>
      </c>
      <c r="AE2707" s="17">
        <f t="shared" si="256"/>
        <v>4</v>
      </c>
      <c r="AF2707" s="17" t="str">
        <f t="shared" si="257"/>
        <v/>
      </c>
      <c r="AG2707" s="17" cm="1">
        <f t="array" ref="AG2707">IFERROR(IF(J2707="Level",INDEX($M2707:$S2707,AC2707+1),INDEX($M2707:$S2707,AC2707)),"")</f>
        <v>120</v>
      </c>
      <c r="AH2707" s="17" cm="1">
        <f t="array" ref="AH2707">IFERROR(IF(J2707="Level",INDEX($M2707:$S2707,AD2707+1),INDEX($M2707:$S2707,AD2707)),"")</f>
        <v>120</v>
      </c>
      <c r="AI2707" s="17" cm="1">
        <f t="array" ref="AI2707">IFERROR(INDEX($M2707:$S2707,AE2707),"")</f>
        <v>120</v>
      </c>
      <c r="AJ2707" s="17" t="str" cm="1">
        <f t="array" ref="AJ2707">IFERROR(INDEX($M2707:$S2707,AF2707),"")</f>
        <v/>
      </c>
      <c r="AK2707" s="17" cm="1">
        <f t="array" ref="AK2707">IFERROR(IF(J2707="Level",INDEX($T2707:$Z2707,AC2707+1),INDEX($T2707:$Z2707,AC2707)),"")</f>
        <v>2</v>
      </c>
      <c r="AL2707" s="17" cm="1">
        <f t="array" ref="AL2707">IFERROR(IF(J2707="Level",INDEX($T2707:$Z2707,AD2707+1),INDEX($T2707:$Z2707,AD2707)),"")</f>
        <v>3</v>
      </c>
      <c r="AM2707" s="17" cm="1">
        <f t="array" ref="AM2707">IFERROR(INDEX($T2707:$Z2707,AE2707),"")</f>
        <v>4</v>
      </c>
      <c r="AN2707" s="17" t="str" cm="1">
        <f t="array" ref="AN2707">IFERROR(INDEX($T2707:$Z2707,AF2707),"")</f>
        <v/>
      </c>
    </row>
    <row r="2708" spans="1:40" x14ac:dyDescent="0.2">
      <c r="A2708" s="17" t="str">
        <f t="shared" si="252"/>
        <v>MEng Engineering and Entrepreneurship: UFX4ECSECS38</v>
      </c>
      <c r="B2708" s="11" t="s">
        <v>1960</v>
      </c>
      <c r="C2708" s="11" t="s">
        <v>31936</v>
      </c>
      <c r="D2708" s="11" t="s">
        <v>1961</v>
      </c>
      <c r="E2708" s="11" t="s">
        <v>409</v>
      </c>
      <c r="F2708" s="11" t="s">
        <v>82</v>
      </c>
      <c r="G2708" s="11" t="s">
        <v>32373</v>
      </c>
      <c r="H2708" s="11" t="s">
        <v>77</v>
      </c>
      <c r="I2708" s="11">
        <v>3</v>
      </c>
      <c r="J2708" s="11" t="s">
        <v>78</v>
      </c>
      <c r="K2708" s="11" t="s">
        <v>32374</v>
      </c>
      <c r="L2708" s="11">
        <v>120</v>
      </c>
      <c r="M2708" s="11">
        <v>0</v>
      </c>
      <c r="N2708" s="11">
        <v>120</v>
      </c>
      <c r="O2708" s="11">
        <v>120</v>
      </c>
      <c r="P2708" s="11">
        <v>120</v>
      </c>
      <c r="Q2708" s="11">
        <v>0</v>
      </c>
      <c r="R2708" s="11">
        <v>120</v>
      </c>
      <c r="S2708" s="11">
        <v>120</v>
      </c>
      <c r="T2708" s="11">
        <v>0</v>
      </c>
      <c r="U2708" s="11">
        <v>2</v>
      </c>
      <c r="V2708" s="11">
        <v>3</v>
      </c>
      <c r="W2708" s="11">
        <v>4</v>
      </c>
      <c r="X2708" s="11">
        <v>0</v>
      </c>
      <c r="Y2708" s="11">
        <v>2</v>
      </c>
      <c r="Z2708" s="11">
        <v>3</v>
      </c>
      <c r="AA2708" s="12" t="s">
        <v>32958</v>
      </c>
      <c r="AB2708" s="17" t="str">
        <f t="shared" si="253"/>
        <v>Programme: MEng Engineering and Entrepreneurship</v>
      </c>
      <c r="AC2708" s="17">
        <f t="shared" si="254"/>
        <v>2</v>
      </c>
      <c r="AD2708" s="17">
        <f t="shared" si="255"/>
        <v>3</v>
      </c>
      <c r="AE2708" s="17">
        <f t="shared" si="256"/>
        <v>4</v>
      </c>
      <c r="AF2708" s="17" t="str">
        <f t="shared" si="257"/>
        <v/>
      </c>
      <c r="AG2708" s="17" cm="1">
        <f t="array" ref="AG2708">IFERROR(IF(J2708="Level",INDEX($M2708:$S2708,AC2708+1),INDEX($M2708:$S2708,AC2708)),"")</f>
        <v>120</v>
      </c>
      <c r="AH2708" s="17" cm="1">
        <f t="array" ref="AH2708">IFERROR(IF(J2708="Level",INDEX($M2708:$S2708,AD2708+1),INDEX($M2708:$S2708,AD2708)),"")</f>
        <v>120</v>
      </c>
      <c r="AI2708" s="17" cm="1">
        <f t="array" ref="AI2708">IFERROR(INDEX($M2708:$S2708,AE2708),"")</f>
        <v>120</v>
      </c>
      <c r="AJ2708" s="17" t="str" cm="1">
        <f t="array" ref="AJ2708">IFERROR(INDEX($M2708:$S2708,AF2708),"")</f>
        <v/>
      </c>
      <c r="AK2708" s="17" cm="1">
        <f t="array" ref="AK2708">IFERROR(IF(J2708="Level",INDEX($T2708:$Z2708,AC2708+1),INDEX($T2708:$Z2708,AC2708)),"")</f>
        <v>2</v>
      </c>
      <c r="AL2708" s="17" cm="1">
        <f t="array" ref="AL2708">IFERROR(IF(J2708="Level",INDEX($T2708:$Z2708,AD2708+1),INDEX($T2708:$Z2708,AD2708)),"")</f>
        <v>3</v>
      </c>
      <c r="AM2708" s="17" cm="1">
        <f t="array" ref="AM2708">IFERROR(INDEX($T2708:$Z2708,AE2708),"")</f>
        <v>4</v>
      </c>
      <c r="AN2708" s="17" t="str" cm="1">
        <f t="array" ref="AN2708">IFERROR(INDEX($T2708:$Z2708,AF2708),"")</f>
        <v/>
      </c>
    </row>
    <row r="2709" spans="1:40" x14ac:dyDescent="0.2">
      <c r="A2709" s="17" t="str">
        <f t="shared" si="252"/>
        <v>MGeol Geology - Cornwall: UFX4CSMCSMCG</v>
      </c>
      <c r="B2709" s="11" t="s">
        <v>1962</v>
      </c>
      <c r="C2709" s="11" t="s">
        <v>31936</v>
      </c>
      <c r="D2709" s="11" t="s">
        <v>1963</v>
      </c>
      <c r="E2709" s="11" t="s">
        <v>392</v>
      </c>
      <c r="F2709" s="11" t="s">
        <v>82</v>
      </c>
      <c r="G2709" s="11" t="s">
        <v>32373</v>
      </c>
      <c r="H2709" s="11" t="s">
        <v>77</v>
      </c>
      <c r="I2709" s="11">
        <v>3</v>
      </c>
      <c r="J2709" s="11" t="s">
        <v>78</v>
      </c>
      <c r="K2709" s="11" t="s">
        <v>32374</v>
      </c>
      <c r="L2709" s="11">
        <v>120</v>
      </c>
      <c r="M2709" s="11">
        <v>0</v>
      </c>
      <c r="N2709" s="11">
        <v>120</v>
      </c>
      <c r="O2709" s="11">
        <v>120</v>
      </c>
      <c r="P2709" s="11">
        <v>120</v>
      </c>
      <c r="Q2709" s="11">
        <v>0</v>
      </c>
      <c r="R2709" s="11">
        <v>120</v>
      </c>
      <c r="S2709" s="11">
        <v>120</v>
      </c>
      <c r="T2709" s="11">
        <v>0</v>
      </c>
      <c r="U2709" s="11">
        <v>2</v>
      </c>
      <c r="V2709" s="11">
        <v>3</v>
      </c>
      <c r="W2709" s="11">
        <v>4</v>
      </c>
      <c r="X2709" s="11">
        <v>0</v>
      </c>
      <c r="Y2709" s="11">
        <v>2</v>
      </c>
      <c r="Z2709" s="11">
        <v>3</v>
      </c>
      <c r="AA2709" s="12" t="s">
        <v>32958</v>
      </c>
      <c r="AB2709" s="17" t="str">
        <f t="shared" si="253"/>
        <v>Programme: MGeol Geology - Cornwall</v>
      </c>
      <c r="AC2709" s="17">
        <f t="shared" si="254"/>
        <v>2</v>
      </c>
      <c r="AD2709" s="17">
        <f t="shared" si="255"/>
        <v>3</v>
      </c>
      <c r="AE2709" s="17">
        <f t="shared" si="256"/>
        <v>4</v>
      </c>
      <c r="AF2709" s="17" t="str">
        <f t="shared" si="257"/>
        <v/>
      </c>
      <c r="AG2709" s="17" cm="1">
        <f t="array" ref="AG2709">IFERROR(IF(J2709="Level",INDEX($M2709:$S2709,AC2709+1),INDEX($M2709:$S2709,AC2709)),"")</f>
        <v>120</v>
      </c>
      <c r="AH2709" s="17" cm="1">
        <f t="array" ref="AH2709">IFERROR(IF(J2709="Level",INDEX($M2709:$S2709,AD2709+1),INDEX($M2709:$S2709,AD2709)),"")</f>
        <v>120</v>
      </c>
      <c r="AI2709" s="17" cm="1">
        <f t="array" ref="AI2709">IFERROR(INDEX($M2709:$S2709,AE2709),"")</f>
        <v>120</v>
      </c>
      <c r="AJ2709" s="17" t="str" cm="1">
        <f t="array" ref="AJ2709">IFERROR(INDEX($M2709:$S2709,AF2709),"")</f>
        <v/>
      </c>
      <c r="AK2709" s="17" cm="1">
        <f t="array" ref="AK2709">IFERROR(IF(J2709="Level",INDEX($T2709:$Z2709,AC2709+1),INDEX($T2709:$Z2709,AC2709)),"")</f>
        <v>2</v>
      </c>
      <c r="AL2709" s="17" cm="1">
        <f t="array" ref="AL2709">IFERROR(IF(J2709="Level",INDEX($T2709:$Z2709,AD2709+1),INDEX($T2709:$Z2709,AD2709)),"")</f>
        <v>3</v>
      </c>
      <c r="AM2709" s="17" cm="1">
        <f t="array" ref="AM2709">IFERROR(INDEX($T2709:$Z2709,AE2709),"")</f>
        <v>4</v>
      </c>
      <c r="AN2709" s="17" t="str" cm="1">
        <f t="array" ref="AN2709">IFERROR(INDEX($T2709:$Z2709,AF2709),"")</f>
        <v/>
      </c>
    </row>
    <row r="2710" spans="1:40" x14ac:dyDescent="0.2">
      <c r="A2710" s="17" t="str">
        <f t="shared" si="252"/>
        <v>MGeol Applied Geology - Cornwall: UFX4CSMCSMCH</v>
      </c>
      <c r="B2710" s="11" t="s">
        <v>1964</v>
      </c>
      <c r="C2710" s="11" t="s">
        <v>31936</v>
      </c>
      <c r="D2710" s="11" t="s">
        <v>1965</v>
      </c>
      <c r="E2710" s="11" t="s">
        <v>392</v>
      </c>
      <c r="F2710" s="11" t="s">
        <v>82</v>
      </c>
      <c r="G2710" s="11" t="s">
        <v>32373</v>
      </c>
      <c r="H2710" s="11" t="s">
        <v>77</v>
      </c>
      <c r="I2710" s="11">
        <v>3</v>
      </c>
      <c r="J2710" s="11" t="s">
        <v>78</v>
      </c>
      <c r="K2710" s="11" t="s">
        <v>32374</v>
      </c>
      <c r="L2710" s="11">
        <v>120</v>
      </c>
      <c r="M2710" s="11">
        <v>0</v>
      </c>
      <c r="N2710" s="11">
        <v>120</v>
      </c>
      <c r="O2710" s="11">
        <v>120</v>
      </c>
      <c r="P2710" s="11">
        <v>120</v>
      </c>
      <c r="Q2710" s="11">
        <v>0</v>
      </c>
      <c r="R2710" s="11">
        <v>120</v>
      </c>
      <c r="S2710" s="11">
        <v>120</v>
      </c>
      <c r="T2710" s="11">
        <v>0</v>
      </c>
      <c r="U2710" s="11">
        <v>2</v>
      </c>
      <c r="V2710" s="11">
        <v>3</v>
      </c>
      <c r="W2710" s="11">
        <v>4</v>
      </c>
      <c r="X2710" s="11">
        <v>0</v>
      </c>
      <c r="Y2710" s="11">
        <v>2</v>
      </c>
      <c r="Z2710" s="11">
        <v>3</v>
      </c>
      <c r="AA2710" s="12" t="s">
        <v>32958</v>
      </c>
      <c r="AB2710" s="17" t="str">
        <f t="shared" si="253"/>
        <v>Programme: MGeol Applied Geology - Cornwall</v>
      </c>
      <c r="AC2710" s="17">
        <f t="shared" si="254"/>
        <v>2</v>
      </c>
      <c r="AD2710" s="17">
        <f t="shared" si="255"/>
        <v>3</v>
      </c>
      <c r="AE2710" s="17">
        <f t="shared" si="256"/>
        <v>4</v>
      </c>
      <c r="AF2710" s="17" t="str">
        <f t="shared" si="257"/>
        <v/>
      </c>
      <c r="AG2710" s="17" cm="1">
        <f t="array" ref="AG2710">IFERROR(IF(J2710="Level",INDEX($M2710:$S2710,AC2710+1),INDEX($M2710:$S2710,AC2710)),"")</f>
        <v>120</v>
      </c>
      <c r="AH2710" s="17" cm="1">
        <f t="array" ref="AH2710">IFERROR(IF(J2710="Level",INDEX($M2710:$S2710,AD2710+1),INDEX($M2710:$S2710,AD2710)),"")</f>
        <v>120</v>
      </c>
      <c r="AI2710" s="17" cm="1">
        <f t="array" ref="AI2710">IFERROR(INDEX($M2710:$S2710,AE2710),"")</f>
        <v>120</v>
      </c>
      <c r="AJ2710" s="17" t="str" cm="1">
        <f t="array" ref="AJ2710">IFERROR(INDEX($M2710:$S2710,AF2710),"")</f>
        <v/>
      </c>
      <c r="AK2710" s="17" cm="1">
        <f t="array" ref="AK2710">IFERROR(IF(J2710="Level",INDEX($T2710:$Z2710,AC2710+1),INDEX($T2710:$Z2710,AC2710)),"")</f>
        <v>2</v>
      </c>
      <c r="AL2710" s="17" cm="1">
        <f t="array" ref="AL2710">IFERROR(IF(J2710="Level",INDEX($T2710:$Z2710,AD2710+1),INDEX($T2710:$Z2710,AD2710)),"")</f>
        <v>3</v>
      </c>
      <c r="AM2710" s="17" cm="1">
        <f t="array" ref="AM2710">IFERROR(INDEX($T2710:$Z2710,AE2710),"")</f>
        <v>4</v>
      </c>
      <c r="AN2710" s="17" t="str" cm="1">
        <f t="array" ref="AN2710">IFERROR(INDEX($T2710:$Z2710,AF2710),"")</f>
        <v/>
      </c>
    </row>
    <row r="2711" spans="1:40" x14ac:dyDescent="0.2">
      <c r="A2711" s="17" t="str">
        <f t="shared" si="252"/>
        <v>MGeol Engineering, Geology and Geotechnics - Cornwall: UFX4CSMCSMCI</v>
      </c>
      <c r="B2711" s="11" t="s">
        <v>1966</v>
      </c>
      <c r="C2711" s="11" t="s">
        <v>31936</v>
      </c>
      <c r="D2711" s="11" t="s">
        <v>1967</v>
      </c>
      <c r="E2711" s="11" t="s">
        <v>392</v>
      </c>
      <c r="F2711" s="11" t="s">
        <v>82</v>
      </c>
      <c r="G2711" s="11" t="s">
        <v>32373</v>
      </c>
      <c r="H2711" s="11" t="s">
        <v>77</v>
      </c>
      <c r="I2711" s="11">
        <v>3</v>
      </c>
      <c r="J2711" s="11" t="s">
        <v>78</v>
      </c>
      <c r="K2711" s="11" t="s">
        <v>32374</v>
      </c>
      <c r="L2711" s="11">
        <v>120</v>
      </c>
      <c r="M2711" s="11">
        <v>0</v>
      </c>
      <c r="N2711" s="11">
        <v>120</v>
      </c>
      <c r="O2711" s="11">
        <v>120</v>
      </c>
      <c r="P2711" s="11">
        <v>120</v>
      </c>
      <c r="Q2711" s="11">
        <v>0</v>
      </c>
      <c r="R2711" s="11">
        <v>120</v>
      </c>
      <c r="S2711" s="11">
        <v>120</v>
      </c>
      <c r="T2711" s="11">
        <v>0</v>
      </c>
      <c r="U2711" s="11">
        <v>2</v>
      </c>
      <c r="V2711" s="11">
        <v>3</v>
      </c>
      <c r="W2711" s="11">
        <v>4</v>
      </c>
      <c r="X2711" s="11">
        <v>0</v>
      </c>
      <c r="Y2711" s="11">
        <v>2</v>
      </c>
      <c r="Z2711" s="11">
        <v>3</v>
      </c>
      <c r="AA2711" s="12" t="s">
        <v>32958</v>
      </c>
      <c r="AB2711" s="17" t="str">
        <f t="shared" si="253"/>
        <v>Programme: MGeol Engineering, Geology and Geotechnics - Cornwall</v>
      </c>
      <c r="AC2711" s="17">
        <f t="shared" si="254"/>
        <v>2</v>
      </c>
      <c r="AD2711" s="17">
        <f t="shared" si="255"/>
        <v>3</v>
      </c>
      <c r="AE2711" s="17">
        <f t="shared" si="256"/>
        <v>4</v>
      </c>
      <c r="AF2711" s="17" t="str">
        <f t="shared" si="257"/>
        <v/>
      </c>
      <c r="AG2711" s="17" cm="1">
        <f t="array" ref="AG2711">IFERROR(IF(J2711="Level",INDEX($M2711:$S2711,AC2711+1),INDEX($M2711:$S2711,AC2711)),"")</f>
        <v>120</v>
      </c>
      <c r="AH2711" s="17" cm="1">
        <f t="array" ref="AH2711">IFERROR(IF(J2711="Level",INDEX($M2711:$S2711,AD2711+1),INDEX($M2711:$S2711,AD2711)),"")</f>
        <v>120</v>
      </c>
      <c r="AI2711" s="17" cm="1">
        <f t="array" ref="AI2711">IFERROR(INDEX($M2711:$S2711,AE2711),"")</f>
        <v>120</v>
      </c>
      <c r="AJ2711" s="17" t="str" cm="1">
        <f t="array" ref="AJ2711">IFERROR(INDEX($M2711:$S2711,AF2711),"")</f>
        <v/>
      </c>
      <c r="AK2711" s="17" cm="1">
        <f t="array" ref="AK2711">IFERROR(IF(J2711="Level",INDEX($T2711:$Z2711,AC2711+1),INDEX($T2711:$Z2711,AC2711)),"")</f>
        <v>2</v>
      </c>
      <c r="AL2711" s="17" cm="1">
        <f t="array" ref="AL2711">IFERROR(IF(J2711="Level",INDEX($T2711:$Z2711,AD2711+1),INDEX($T2711:$Z2711,AD2711)),"")</f>
        <v>3</v>
      </c>
      <c r="AM2711" s="17" cm="1">
        <f t="array" ref="AM2711">IFERROR(INDEX($T2711:$Z2711,AE2711),"")</f>
        <v>4</v>
      </c>
      <c r="AN2711" s="17" t="str" cm="1">
        <f t="array" ref="AN2711">IFERROR(INDEX($T2711:$Z2711,AF2711),"")</f>
        <v/>
      </c>
    </row>
    <row r="2712" spans="1:40" x14ac:dyDescent="0.2">
      <c r="A2712" s="17" t="str">
        <f t="shared" si="252"/>
        <v>MSci Engineering Geology and Geotechnics - Cornwall: UFX4CSMCSMCO</v>
      </c>
      <c r="B2712" s="11" t="s">
        <v>2000</v>
      </c>
      <c r="C2712" s="11" t="s">
        <v>31936</v>
      </c>
      <c r="D2712" s="11" t="s">
        <v>2001</v>
      </c>
      <c r="E2712" s="11" t="s">
        <v>392</v>
      </c>
      <c r="F2712" s="11" t="s">
        <v>82</v>
      </c>
      <c r="G2712" s="11" t="s">
        <v>32373</v>
      </c>
      <c r="H2712" s="11" t="s">
        <v>77</v>
      </c>
      <c r="I2712" s="11">
        <v>3</v>
      </c>
      <c r="J2712" s="11" t="s">
        <v>78</v>
      </c>
      <c r="K2712" s="11" t="s">
        <v>32374</v>
      </c>
      <c r="L2712" s="11">
        <v>120</v>
      </c>
      <c r="M2712" s="11">
        <v>0</v>
      </c>
      <c r="N2712" s="11">
        <v>120</v>
      </c>
      <c r="O2712" s="11">
        <v>120</v>
      </c>
      <c r="P2712" s="11">
        <v>120</v>
      </c>
      <c r="Q2712" s="11">
        <v>0</v>
      </c>
      <c r="R2712" s="11">
        <v>120</v>
      </c>
      <c r="S2712" s="11">
        <v>120</v>
      </c>
      <c r="T2712" s="11">
        <v>0</v>
      </c>
      <c r="U2712" s="11">
        <v>2</v>
      </c>
      <c r="V2712" s="11">
        <v>3</v>
      </c>
      <c r="W2712" s="11">
        <v>4</v>
      </c>
      <c r="X2712" s="11">
        <v>0</v>
      </c>
      <c r="Y2712" s="11">
        <v>2</v>
      </c>
      <c r="Z2712" s="11">
        <v>3</v>
      </c>
      <c r="AA2712" s="12" t="s">
        <v>32958</v>
      </c>
      <c r="AB2712" s="17" t="str">
        <f t="shared" si="253"/>
        <v>Programme: MSci Engineering Geology and Geotechnics - Cornwall</v>
      </c>
      <c r="AC2712" s="17">
        <f t="shared" si="254"/>
        <v>2</v>
      </c>
      <c r="AD2712" s="17">
        <f t="shared" si="255"/>
        <v>3</v>
      </c>
      <c r="AE2712" s="17">
        <f t="shared" si="256"/>
        <v>4</v>
      </c>
      <c r="AF2712" s="17" t="str">
        <f t="shared" si="257"/>
        <v/>
      </c>
      <c r="AG2712" s="17" cm="1">
        <f t="array" ref="AG2712">IFERROR(IF(J2712="Level",INDEX($M2712:$S2712,AC2712+1),INDEX($M2712:$S2712,AC2712)),"")</f>
        <v>120</v>
      </c>
      <c r="AH2712" s="17" cm="1">
        <f t="array" ref="AH2712">IFERROR(IF(J2712="Level",INDEX($M2712:$S2712,AD2712+1),INDEX($M2712:$S2712,AD2712)),"")</f>
        <v>120</v>
      </c>
      <c r="AI2712" s="17" cm="1">
        <f t="array" ref="AI2712">IFERROR(INDEX($M2712:$S2712,AE2712),"")</f>
        <v>120</v>
      </c>
      <c r="AJ2712" s="17" t="str" cm="1">
        <f t="array" ref="AJ2712">IFERROR(INDEX($M2712:$S2712,AF2712),"")</f>
        <v/>
      </c>
      <c r="AK2712" s="17" cm="1">
        <f t="array" ref="AK2712">IFERROR(IF(J2712="Level",INDEX($T2712:$Z2712,AC2712+1),INDEX($T2712:$Z2712,AC2712)),"")</f>
        <v>2</v>
      </c>
      <c r="AL2712" s="17" cm="1">
        <f t="array" ref="AL2712">IFERROR(IF(J2712="Level",INDEX($T2712:$Z2712,AD2712+1),INDEX($T2712:$Z2712,AD2712)),"")</f>
        <v>3</v>
      </c>
      <c r="AM2712" s="17" cm="1">
        <f t="array" ref="AM2712">IFERROR(INDEX($T2712:$Z2712,AE2712),"")</f>
        <v>4</v>
      </c>
      <c r="AN2712" s="17" t="str" cm="1">
        <f t="array" ref="AN2712">IFERROR(INDEX($T2712:$Z2712,AF2712),"")</f>
        <v/>
      </c>
    </row>
    <row r="2713" spans="1:40" x14ac:dyDescent="0.2">
      <c r="A2713" s="17" t="str">
        <f t="shared" si="252"/>
        <v>MSci Resource and Exploration Geology - Cornwall: UFX4CSMCSMCP</v>
      </c>
      <c r="B2713" s="11" t="s">
        <v>2002</v>
      </c>
      <c r="C2713" s="11" t="s">
        <v>31936</v>
      </c>
      <c r="D2713" s="11" t="s">
        <v>2003</v>
      </c>
      <c r="E2713" s="11" t="s">
        <v>392</v>
      </c>
      <c r="F2713" s="11" t="s">
        <v>82</v>
      </c>
      <c r="G2713" s="11" t="s">
        <v>32373</v>
      </c>
      <c r="H2713" s="11" t="s">
        <v>77</v>
      </c>
      <c r="I2713" s="11">
        <v>3</v>
      </c>
      <c r="J2713" s="11" t="s">
        <v>78</v>
      </c>
      <c r="K2713" s="11" t="s">
        <v>32374</v>
      </c>
      <c r="L2713" s="11">
        <v>120</v>
      </c>
      <c r="M2713" s="11">
        <v>0</v>
      </c>
      <c r="N2713" s="11">
        <v>120</v>
      </c>
      <c r="O2713" s="11">
        <v>120</v>
      </c>
      <c r="P2713" s="11">
        <v>120</v>
      </c>
      <c r="Q2713" s="11">
        <v>0</v>
      </c>
      <c r="R2713" s="11">
        <v>120</v>
      </c>
      <c r="S2713" s="11">
        <v>120</v>
      </c>
      <c r="T2713" s="11">
        <v>0</v>
      </c>
      <c r="U2713" s="11">
        <v>2</v>
      </c>
      <c r="V2713" s="11">
        <v>3</v>
      </c>
      <c r="W2713" s="11">
        <v>4</v>
      </c>
      <c r="X2713" s="11">
        <v>0</v>
      </c>
      <c r="Y2713" s="11">
        <v>2</v>
      </c>
      <c r="Z2713" s="11">
        <v>3</v>
      </c>
      <c r="AA2713" s="12" t="s">
        <v>32958</v>
      </c>
      <c r="AB2713" s="17" t="str">
        <f t="shared" si="253"/>
        <v>Programme: MSci Resource and Exploration Geology - Cornwall</v>
      </c>
      <c r="AC2713" s="17">
        <f t="shared" si="254"/>
        <v>2</v>
      </c>
      <c r="AD2713" s="17">
        <f t="shared" si="255"/>
        <v>3</v>
      </c>
      <c r="AE2713" s="17">
        <f t="shared" si="256"/>
        <v>4</v>
      </c>
      <c r="AF2713" s="17" t="str">
        <f t="shared" si="257"/>
        <v/>
      </c>
      <c r="AG2713" s="17" cm="1">
        <f t="array" ref="AG2713">IFERROR(IF(J2713="Level",INDEX($M2713:$S2713,AC2713+1),INDEX($M2713:$S2713,AC2713)),"")</f>
        <v>120</v>
      </c>
      <c r="AH2713" s="17" cm="1">
        <f t="array" ref="AH2713">IFERROR(IF(J2713="Level",INDEX($M2713:$S2713,AD2713+1),INDEX($M2713:$S2713,AD2713)),"")</f>
        <v>120</v>
      </c>
      <c r="AI2713" s="17" cm="1">
        <f t="array" ref="AI2713">IFERROR(INDEX($M2713:$S2713,AE2713),"")</f>
        <v>120</v>
      </c>
      <c r="AJ2713" s="17" t="str" cm="1">
        <f t="array" ref="AJ2713">IFERROR(INDEX($M2713:$S2713,AF2713),"")</f>
        <v/>
      </c>
      <c r="AK2713" s="17" cm="1">
        <f t="array" ref="AK2713">IFERROR(IF(J2713="Level",INDEX($T2713:$Z2713,AC2713+1),INDEX($T2713:$Z2713,AC2713)),"")</f>
        <v>2</v>
      </c>
      <c r="AL2713" s="17" cm="1">
        <f t="array" ref="AL2713">IFERROR(IF(J2713="Level",INDEX($T2713:$Z2713,AD2713+1),INDEX($T2713:$Z2713,AD2713)),"")</f>
        <v>3</v>
      </c>
      <c r="AM2713" s="17" cm="1">
        <f t="array" ref="AM2713">IFERROR(INDEX($T2713:$Z2713,AE2713),"")</f>
        <v>4</v>
      </c>
      <c r="AN2713" s="17" t="str" cm="1">
        <f t="array" ref="AN2713">IFERROR(INDEX($T2713:$Z2713,AF2713),"")</f>
        <v/>
      </c>
    </row>
    <row r="2714" spans="1:40" x14ac:dyDescent="0.2">
      <c r="A2714" s="17" t="str">
        <f t="shared" si="252"/>
        <v>MSci Geology - Cornwall: UFX4CSMCSMCQ</v>
      </c>
      <c r="B2714" s="11" t="s">
        <v>2004</v>
      </c>
      <c r="C2714" s="11" t="s">
        <v>31936</v>
      </c>
      <c r="D2714" s="11" t="s">
        <v>2005</v>
      </c>
      <c r="E2714" s="11" t="s">
        <v>392</v>
      </c>
      <c r="F2714" s="11" t="s">
        <v>82</v>
      </c>
      <c r="G2714" s="11" t="s">
        <v>32373</v>
      </c>
      <c r="H2714" s="11" t="s">
        <v>77</v>
      </c>
      <c r="I2714" s="11">
        <v>3</v>
      </c>
      <c r="J2714" s="11" t="s">
        <v>78</v>
      </c>
      <c r="K2714" s="11" t="s">
        <v>32374</v>
      </c>
      <c r="L2714" s="11">
        <v>120</v>
      </c>
      <c r="M2714" s="11">
        <v>0</v>
      </c>
      <c r="N2714" s="11">
        <v>120</v>
      </c>
      <c r="O2714" s="11">
        <v>120</v>
      </c>
      <c r="P2714" s="11">
        <v>120</v>
      </c>
      <c r="Q2714" s="11">
        <v>0</v>
      </c>
      <c r="R2714" s="11">
        <v>120</v>
      </c>
      <c r="S2714" s="11">
        <v>120</v>
      </c>
      <c r="T2714" s="11">
        <v>0</v>
      </c>
      <c r="U2714" s="11">
        <v>2</v>
      </c>
      <c r="V2714" s="11">
        <v>3</v>
      </c>
      <c r="W2714" s="11">
        <v>4</v>
      </c>
      <c r="X2714" s="11">
        <v>0</v>
      </c>
      <c r="Y2714" s="11">
        <v>2</v>
      </c>
      <c r="Z2714" s="11">
        <v>3</v>
      </c>
      <c r="AA2714" s="12" t="s">
        <v>32958</v>
      </c>
      <c r="AB2714" s="17" t="str">
        <f t="shared" si="253"/>
        <v>Programme: MSci Geology - Cornwall</v>
      </c>
      <c r="AC2714" s="17">
        <f t="shared" si="254"/>
        <v>2</v>
      </c>
      <c r="AD2714" s="17">
        <f t="shared" si="255"/>
        <v>3</v>
      </c>
      <c r="AE2714" s="17">
        <f t="shared" si="256"/>
        <v>4</v>
      </c>
      <c r="AF2714" s="17" t="str">
        <f t="shared" si="257"/>
        <v/>
      </c>
      <c r="AG2714" s="17" cm="1">
        <f t="array" ref="AG2714">IFERROR(IF(J2714="Level",INDEX($M2714:$S2714,AC2714+1),INDEX($M2714:$S2714,AC2714)),"")</f>
        <v>120</v>
      </c>
      <c r="AH2714" s="17" cm="1">
        <f t="array" ref="AH2714">IFERROR(IF(J2714="Level",INDEX($M2714:$S2714,AD2714+1),INDEX($M2714:$S2714,AD2714)),"")</f>
        <v>120</v>
      </c>
      <c r="AI2714" s="17" cm="1">
        <f t="array" ref="AI2714">IFERROR(INDEX($M2714:$S2714,AE2714),"")</f>
        <v>120</v>
      </c>
      <c r="AJ2714" s="17" t="str" cm="1">
        <f t="array" ref="AJ2714">IFERROR(INDEX($M2714:$S2714,AF2714),"")</f>
        <v/>
      </c>
      <c r="AK2714" s="17" cm="1">
        <f t="array" ref="AK2714">IFERROR(IF(J2714="Level",INDEX($T2714:$Z2714,AC2714+1),INDEX($T2714:$Z2714,AC2714)),"")</f>
        <v>2</v>
      </c>
      <c r="AL2714" s="17" cm="1">
        <f t="array" ref="AL2714">IFERROR(IF(J2714="Level",INDEX($T2714:$Z2714,AD2714+1),INDEX($T2714:$Z2714,AD2714)),"")</f>
        <v>3</v>
      </c>
      <c r="AM2714" s="17" cm="1">
        <f t="array" ref="AM2714">IFERROR(INDEX($T2714:$Z2714,AE2714),"")</f>
        <v>4</v>
      </c>
      <c r="AN2714" s="17" t="str" cm="1">
        <f t="array" ref="AN2714">IFERROR(INDEX($T2714:$Z2714,AF2714),"")</f>
        <v/>
      </c>
    </row>
    <row r="2715" spans="1:40" x14ac:dyDescent="0.2">
      <c r="A2715" s="17" t="str">
        <f t="shared" si="252"/>
        <v>MSci Environmental Geoscience - Cornwall: UFX4CSMCSMCR</v>
      </c>
      <c r="B2715" s="11" t="s">
        <v>2006</v>
      </c>
      <c r="C2715" s="11" t="s">
        <v>31936</v>
      </c>
      <c r="D2715" s="11" t="s">
        <v>2007</v>
      </c>
      <c r="E2715" s="11" t="s">
        <v>392</v>
      </c>
      <c r="F2715" s="11" t="s">
        <v>82</v>
      </c>
      <c r="G2715" s="11" t="s">
        <v>32373</v>
      </c>
      <c r="H2715" s="11" t="s">
        <v>77</v>
      </c>
      <c r="I2715" s="11">
        <v>3</v>
      </c>
      <c r="J2715" s="11" t="s">
        <v>78</v>
      </c>
      <c r="K2715" s="11" t="s">
        <v>32374</v>
      </c>
      <c r="L2715" s="11">
        <v>120</v>
      </c>
      <c r="M2715" s="11">
        <v>0</v>
      </c>
      <c r="N2715" s="11">
        <v>120</v>
      </c>
      <c r="O2715" s="11">
        <v>120</v>
      </c>
      <c r="P2715" s="11">
        <v>120</v>
      </c>
      <c r="Q2715" s="11">
        <v>0</v>
      </c>
      <c r="R2715" s="11">
        <v>120</v>
      </c>
      <c r="S2715" s="11">
        <v>120</v>
      </c>
      <c r="T2715" s="11">
        <v>0</v>
      </c>
      <c r="U2715" s="11">
        <v>2</v>
      </c>
      <c r="V2715" s="11">
        <v>3</v>
      </c>
      <c r="W2715" s="11">
        <v>4</v>
      </c>
      <c r="X2715" s="11">
        <v>0</v>
      </c>
      <c r="Y2715" s="11">
        <v>2</v>
      </c>
      <c r="Z2715" s="11">
        <v>3</v>
      </c>
      <c r="AA2715" s="12" t="s">
        <v>32958</v>
      </c>
      <c r="AB2715" s="17" t="str">
        <f t="shared" si="253"/>
        <v>Programme: MSci Environmental Geoscience - Cornwall</v>
      </c>
      <c r="AC2715" s="17">
        <f t="shared" si="254"/>
        <v>2</v>
      </c>
      <c r="AD2715" s="17">
        <f t="shared" si="255"/>
        <v>3</v>
      </c>
      <c r="AE2715" s="17">
        <f t="shared" si="256"/>
        <v>4</v>
      </c>
      <c r="AF2715" s="17" t="str">
        <f t="shared" si="257"/>
        <v/>
      </c>
      <c r="AG2715" s="17" cm="1">
        <f t="array" ref="AG2715">IFERROR(IF(J2715="Level",INDEX($M2715:$S2715,AC2715+1),INDEX($M2715:$S2715,AC2715)),"")</f>
        <v>120</v>
      </c>
      <c r="AH2715" s="17" cm="1">
        <f t="array" ref="AH2715">IFERROR(IF(J2715="Level",INDEX($M2715:$S2715,AD2715+1),INDEX($M2715:$S2715,AD2715)),"")</f>
        <v>120</v>
      </c>
      <c r="AI2715" s="17" cm="1">
        <f t="array" ref="AI2715">IFERROR(INDEX($M2715:$S2715,AE2715),"")</f>
        <v>120</v>
      </c>
      <c r="AJ2715" s="17" t="str" cm="1">
        <f t="array" ref="AJ2715">IFERROR(INDEX($M2715:$S2715,AF2715),"")</f>
        <v/>
      </c>
      <c r="AK2715" s="17" cm="1">
        <f t="array" ref="AK2715">IFERROR(IF(J2715="Level",INDEX($T2715:$Z2715,AC2715+1),INDEX($T2715:$Z2715,AC2715)),"")</f>
        <v>2</v>
      </c>
      <c r="AL2715" s="17" cm="1">
        <f t="array" ref="AL2715">IFERROR(IF(J2715="Level",INDEX($T2715:$Z2715,AD2715+1),INDEX($T2715:$Z2715,AD2715)),"")</f>
        <v>3</v>
      </c>
      <c r="AM2715" s="17" cm="1">
        <f t="array" ref="AM2715">IFERROR(INDEX($T2715:$Z2715,AE2715),"")</f>
        <v>4</v>
      </c>
      <c r="AN2715" s="17" t="str" cm="1">
        <f t="array" ref="AN2715">IFERROR(INDEX($T2715:$Z2715,AF2715),"")</f>
        <v/>
      </c>
    </row>
    <row r="2716" spans="1:40" x14ac:dyDescent="0.2">
      <c r="A2716" s="17" t="str">
        <f t="shared" si="252"/>
        <v>MMath Mathematics: UFX4MASMAS04</v>
      </c>
      <c r="B2716" s="11" t="s">
        <v>1968</v>
      </c>
      <c r="C2716" s="11" t="s">
        <v>31936</v>
      </c>
      <c r="D2716" s="11" t="s">
        <v>1969</v>
      </c>
      <c r="E2716" s="11" t="s">
        <v>445</v>
      </c>
      <c r="F2716" s="11" t="s">
        <v>82</v>
      </c>
      <c r="G2716" s="11" t="s">
        <v>32373</v>
      </c>
      <c r="H2716" s="11" t="s">
        <v>77</v>
      </c>
      <c r="I2716" s="11">
        <v>3</v>
      </c>
      <c r="J2716" s="11" t="s">
        <v>78</v>
      </c>
      <c r="K2716" s="11" t="s">
        <v>32374</v>
      </c>
      <c r="L2716" s="11">
        <v>120</v>
      </c>
      <c r="M2716" s="11">
        <v>0</v>
      </c>
      <c r="N2716" s="11">
        <v>120</v>
      </c>
      <c r="O2716" s="11">
        <v>120</v>
      </c>
      <c r="P2716" s="11">
        <v>120</v>
      </c>
      <c r="Q2716" s="11">
        <v>0</v>
      </c>
      <c r="R2716" s="11">
        <v>120</v>
      </c>
      <c r="S2716" s="11">
        <v>120</v>
      </c>
      <c r="T2716" s="11">
        <v>0</v>
      </c>
      <c r="U2716" s="11">
        <v>2</v>
      </c>
      <c r="V2716" s="11">
        <v>3</v>
      </c>
      <c r="W2716" s="11">
        <v>4</v>
      </c>
      <c r="X2716" s="11">
        <v>0</v>
      </c>
      <c r="Y2716" s="11">
        <v>2</v>
      </c>
      <c r="Z2716" s="11">
        <v>3</v>
      </c>
      <c r="AA2716" s="12" t="s">
        <v>32958</v>
      </c>
      <c r="AB2716" s="17" t="str">
        <f t="shared" si="253"/>
        <v>Programme: MMath Mathematics</v>
      </c>
      <c r="AC2716" s="17">
        <f t="shared" si="254"/>
        <v>2</v>
      </c>
      <c r="AD2716" s="17">
        <f t="shared" si="255"/>
        <v>3</v>
      </c>
      <c r="AE2716" s="17">
        <f t="shared" si="256"/>
        <v>4</v>
      </c>
      <c r="AF2716" s="17" t="str">
        <f t="shared" si="257"/>
        <v/>
      </c>
      <c r="AG2716" s="17" cm="1">
        <f t="array" ref="AG2716">IFERROR(IF(J2716="Level",INDEX($M2716:$S2716,AC2716+1),INDEX($M2716:$S2716,AC2716)),"")</f>
        <v>120</v>
      </c>
      <c r="AH2716" s="17" cm="1">
        <f t="array" ref="AH2716">IFERROR(IF(J2716="Level",INDEX($M2716:$S2716,AD2716+1),INDEX($M2716:$S2716,AD2716)),"")</f>
        <v>120</v>
      </c>
      <c r="AI2716" s="17" cm="1">
        <f t="array" ref="AI2716">IFERROR(INDEX($M2716:$S2716,AE2716),"")</f>
        <v>120</v>
      </c>
      <c r="AJ2716" s="17" t="str" cm="1">
        <f t="array" ref="AJ2716">IFERROR(INDEX($M2716:$S2716,AF2716),"")</f>
        <v/>
      </c>
      <c r="AK2716" s="17" cm="1">
        <f t="array" ref="AK2716">IFERROR(IF(J2716="Level",INDEX($T2716:$Z2716,AC2716+1),INDEX($T2716:$Z2716,AC2716)),"")</f>
        <v>2</v>
      </c>
      <c r="AL2716" s="17" cm="1">
        <f t="array" ref="AL2716">IFERROR(IF(J2716="Level",INDEX($T2716:$Z2716,AD2716+1),INDEX($T2716:$Z2716,AD2716)),"")</f>
        <v>3</v>
      </c>
      <c r="AM2716" s="17" cm="1">
        <f t="array" ref="AM2716">IFERROR(INDEX($T2716:$Z2716,AE2716),"")</f>
        <v>4</v>
      </c>
      <c r="AN2716" s="17" t="str" cm="1">
        <f t="array" ref="AN2716">IFERROR(INDEX($T2716:$Z2716,AF2716),"")</f>
        <v/>
      </c>
    </row>
    <row r="2717" spans="1:40" x14ac:dyDescent="0.2">
      <c r="A2717" s="17" t="str">
        <f t="shared" si="252"/>
        <v>MSci Mathematics: UFX4MASMAS06</v>
      </c>
      <c r="B2717" s="11" t="s">
        <v>2018</v>
      </c>
      <c r="C2717" s="11" t="s">
        <v>31936</v>
      </c>
      <c r="D2717" s="11" t="s">
        <v>2019</v>
      </c>
      <c r="E2717" s="11" t="s">
        <v>445</v>
      </c>
      <c r="F2717" s="11" t="s">
        <v>82</v>
      </c>
      <c r="G2717" s="11" t="s">
        <v>32373</v>
      </c>
      <c r="H2717" s="11" t="s">
        <v>77</v>
      </c>
      <c r="I2717" s="11">
        <v>3</v>
      </c>
      <c r="J2717" s="11" t="s">
        <v>78</v>
      </c>
      <c r="K2717" s="11" t="s">
        <v>32374</v>
      </c>
      <c r="L2717" s="11">
        <v>120</v>
      </c>
      <c r="M2717" s="11">
        <v>0</v>
      </c>
      <c r="N2717" s="11">
        <v>120</v>
      </c>
      <c r="O2717" s="11">
        <v>120</v>
      </c>
      <c r="P2717" s="11">
        <v>120</v>
      </c>
      <c r="Q2717" s="11">
        <v>0</v>
      </c>
      <c r="R2717" s="11">
        <v>120</v>
      </c>
      <c r="S2717" s="11">
        <v>120</v>
      </c>
      <c r="T2717" s="11">
        <v>0</v>
      </c>
      <c r="U2717" s="11">
        <v>2</v>
      </c>
      <c r="V2717" s="11">
        <v>3</v>
      </c>
      <c r="W2717" s="11">
        <v>4</v>
      </c>
      <c r="X2717" s="11">
        <v>0</v>
      </c>
      <c r="Y2717" s="11">
        <v>2</v>
      </c>
      <c r="Z2717" s="11">
        <v>3</v>
      </c>
      <c r="AA2717" s="12" t="s">
        <v>32958</v>
      </c>
      <c r="AB2717" s="17" t="str">
        <f t="shared" si="253"/>
        <v>Programme: MSci Mathematics</v>
      </c>
      <c r="AC2717" s="17">
        <f t="shared" si="254"/>
        <v>2</v>
      </c>
      <c r="AD2717" s="17">
        <f t="shared" si="255"/>
        <v>3</v>
      </c>
      <c r="AE2717" s="17">
        <f t="shared" si="256"/>
        <v>4</v>
      </c>
      <c r="AF2717" s="17" t="str">
        <f t="shared" si="257"/>
        <v/>
      </c>
      <c r="AG2717" s="17" cm="1">
        <f t="array" ref="AG2717">IFERROR(IF(J2717="Level",INDEX($M2717:$S2717,AC2717+1),INDEX($M2717:$S2717,AC2717)),"")</f>
        <v>120</v>
      </c>
      <c r="AH2717" s="17" cm="1">
        <f t="array" ref="AH2717">IFERROR(IF(J2717="Level",INDEX($M2717:$S2717,AD2717+1),INDEX($M2717:$S2717,AD2717)),"")</f>
        <v>120</v>
      </c>
      <c r="AI2717" s="17" cm="1">
        <f t="array" ref="AI2717">IFERROR(INDEX($M2717:$S2717,AE2717),"")</f>
        <v>120</v>
      </c>
      <c r="AJ2717" s="17" t="str" cm="1">
        <f t="array" ref="AJ2717">IFERROR(INDEX($M2717:$S2717,AF2717),"")</f>
        <v/>
      </c>
      <c r="AK2717" s="17" cm="1">
        <f t="array" ref="AK2717">IFERROR(IF(J2717="Level",INDEX($T2717:$Z2717,AC2717+1),INDEX($T2717:$Z2717,AC2717)),"")</f>
        <v>2</v>
      </c>
      <c r="AL2717" s="17" cm="1">
        <f t="array" ref="AL2717">IFERROR(IF(J2717="Level",INDEX($T2717:$Z2717,AD2717+1),INDEX($T2717:$Z2717,AD2717)),"")</f>
        <v>3</v>
      </c>
      <c r="AM2717" s="17" cm="1">
        <f t="array" ref="AM2717">IFERROR(INDEX($T2717:$Z2717,AE2717),"")</f>
        <v>4</v>
      </c>
      <c r="AN2717" s="17" t="str" cm="1">
        <f t="array" ref="AN2717">IFERROR(INDEX($T2717:$Z2717,AF2717),"")</f>
        <v/>
      </c>
    </row>
    <row r="2718" spans="1:40" x14ac:dyDescent="0.2">
      <c r="A2718" s="17" t="str">
        <f t="shared" si="252"/>
        <v>MSci Mathematics (Mathematical Biology): UFX4MASMAS07</v>
      </c>
      <c r="B2718" s="11" t="s">
        <v>2020</v>
      </c>
      <c r="C2718" s="11" t="s">
        <v>31936</v>
      </c>
      <c r="D2718" s="11" t="s">
        <v>2021</v>
      </c>
      <c r="E2718" s="11" t="s">
        <v>445</v>
      </c>
      <c r="F2718" s="11" t="s">
        <v>82</v>
      </c>
      <c r="G2718" s="11" t="s">
        <v>32373</v>
      </c>
      <c r="H2718" s="11" t="s">
        <v>77</v>
      </c>
      <c r="I2718" s="11">
        <v>3</v>
      </c>
      <c r="J2718" s="11" t="s">
        <v>78</v>
      </c>
      <c r="K2718" s="11" t="s">
        <v>32374</v>
      </c>
      <c r="L2718" s="11">
        <v>120</v>
      </c>
      <c r="M2718" s="11">
        <v>0</v>
      </c>
      <c r="N2718" s="11">
        <v>120</v>
      </c>
      <c r="O2718" s="11">
        <v>120</v>
      </c>
      <c r="P2718" s="11">
        <v>120</v>
      </c>
      <c r="Q2718" s="11">
        <v>0</v>
      </c>
      <c r="R2718" s="11">
        <v>120</v>
      </c>
      <c r="S2718" s="11">
        <v>120</v>
      </c>
      <c r="T2718" s="11">
        <v>0</v>
      </c>
      <c r="U2718" s="11">
        <v>2</v>
      </c>
      <c r="V2718" s="11">
        <v>3</v>
      </c>
      <c r="W2718" s="11">
        <v>4</v>
      </c>
      <c r="X2718" s="11">
        <v>0</v>
      </c>
      <c r="Y2718" s="11">
        <v>2</v>
      </c>
      <c r="Z2718" s="11">
        <v>3</v>
      </c>
      <c r="AA2718" s="12" t="s">
        <v>32958</v>
      </c>
      <c r="AB2718" s="17" t="str">
        <f t="shared" si="253"/>
        <v>Programme: MSci Mathematics (Mathematical Biology)</v>
      </c>
      <c r="AC2718" s="17">
        <f t="shared" si="254"/>
        <v>2</v>
      </c>
      <c r="AD2718" s="17">
        <f t="shared" si="255"/>
        <v>3</v>
      </c>
      <c r="AE2718" s="17">
        <f t="shared" si="256"/>
        <v>4</v>
      </c>
      <c r="AF2718" s="17" t="str">
        <f t="shared" si="257"/>
        <v/>
      </c>
      <c r="AG2718" s="17" cm="1">
        <f t="array" ref="AG2718">IFERROR(IF(J2718="Level",INDEX($M2718:$S2718,AC2718+1),INDEX($M2718:$S2718,AC2718)),"")</f>
        <v>120</v>
      </c>
      <c r="AH2718" s="17" cm="1">
        <f t="array" ref="AH2718">IFERROR(IF(J2718="Level",INDEX($M2718:$S2718,AD2718+1),INDEX($M2718:$S2718,AD2718)),"")</f>
        <v>120</v>
      </c>
      <c r="AI2718" s="17" cm="1">
        <f t="array" ref="AI2718">IFERROR(INDEX($M2718:$S2718,AE2718),"")</f>
        <v>120</v>
      </c>
      <c r="AJ2718" s="17" t="str" cm="1">
        <f t="array" ref="AJ2718">IFERROR(INDEX($M2718:$S2718,AF2718),"")</f>
        <v/>
      </c>
      <c r="AK2718" s="17" cm="1">
        <f t="array" ref="AK2718">IFERROR(IF(J2718="Level",INDEX($T2718:$Z2718,AC2718+1),INDEX($T2718:$Z2718,AC2718)),"")</f>
        <v>2</v>
      </c>
      <c r="AL2718" s="17" cm="1">
        <f t="array" ref="AL2718">IFERROR(IF(J2718="Level",INDEX($T2718:$Z2718,AD2718+1),INDEX($T2718:$Z2718,AD2718)),"")</f>
        <v>3</v>
      </c>
      <c r="AM2718" s="17" cm="1">
        <f t="array" ref="AM2718">IFERROR(INDEX($T2718:$Z2718,AE2718),"")</f>
        <v>4</v>
      </c>
      <c r="AN2718" s="17" t="str" cm="1">
        <f t="array" ref="AN2718">IFERROR(INDEX($T2718:$Z2718,AF2718),"")</f>
        <v/>
      </c>
    </row>
    <row r="2719" spans="1:40" x14ac:dyDescent="0.2">
      <c r="A2719" s="17" t="str">
        <f t="shared" si="252"/>
        <v>MSci Mathematics (Climate Science): UFX4MASMAS08</v>
      </c>
      <c r="B2719" s="11" t="s">
        <v>2022</v>
      </c>
      <c r="C2719" s="11" t="s">
        <v>31936</v>
      </c>
      <c r="D2719" s="11" t="s">
        <v>2023</v>
      </c>
      <c r="E2719" s="11" t="s">
        <v>445</v>
      </c>
      <c r="F2719" s="11" t="s">
        <v>82</v>
      </c>
      <c r="G2719" s="11" t="s">
        <v>32373</v>
      </c>
      <c r="H2719" s="11" t="s">
        <v>77</v>
      </c>
      <c r="I2719" s="11">
        <v>3</v>
      </c>
      <c r="J2719" s="11" t="s">
        <v>78</v>
      </c>
      <c r="K2719" s="11" t="s">
        <v>32374</v>
      </c>
      <c r="L2719" s="11">
        <v>120</v>
      </c>
      <c r="M2719" s="11">
        <v>0</v>
      </c>
      <c r="N2719" s="11">
        <v>120</v>
      </c>
      <c r="O2719" s="11">
        <v>120</v>
      </c>
      <c r="P2719" s="11">
        <v>120</v>
      </c>
      <c r="Q2719" s="11">
        <v>0</v>
      </c>
      <c r="R2719" s="11">
        <v>120</v>
      </c>
      <c r="S2719" s="11">
        <v>120</v>
      </c>
      <c r="T2719" s="11">
        <v>0</v>
      </c>
      <c r="U2719" s="11">
        <v>2</v>
      </c>
      <c r="V2719" s="11">
        <v>3</v>
      </c>
      <c r="W2719" s="11">
        <v>4</v>
      </c>
      <c r="X2719" s="11">
        <v>0</v>
      </c>
      <c r="Y2719" s="11">
        <v>2</v>
      </c>
      <c r="Z2719" s="11">
        <v>3</v>
      </c>
      <c r="AA2719" s="12" t="s">
        <v>32958</v>
      </c>
      <c r="AB2719" s="17" t="str">
        <f t="shared" si="253"/>
        <v>Programme: MSci Mathematics (Climate Science)</v>
      </c>
      <c r="AC2719" s="17">
        <f t="shared" si="254"/>
        <v>2</v>
      </c>
      <c r="AD2719" s="17">
        <f t="shared" si="255"/>
        <v>3</v>
      </c>
      <c r="AE2719" s="17">
        <f t="shared" si="256"/>
        <v>4</v>
      </c>
      <c r="AF2719" s="17" t="str">
        <f t="shared" si="257"/>
        <v/>
      </c>
      <c r="AG2719" s="17" cm="1">
        <f t="array" ref="AG2719">IFERROR(IF(J2719="Level",INDEX($M2719:$S2719,AC2719+1),INDEX($M2719:$S2719,AC2719)),"")</f>
        <v>120</v>
      </c>
      <c r="AH2719" s="17" cm="1">
        <f t="array" ref="AH2719">IFERROR(IF(J2719="Level",INDEX($M2719:$S2719,AD2719+1),INDEX($M2719:$S2719,AD2719)),"")</f>
        <v>120</v>
      </c>
      <c r="AI2719" s="17" cm="1">
        <f t="array" ref="AI2719">IFERROR(INDEX($M2719:$S2719,AE2719),"")</f>
        <v>120</v>
      </c>
      <c r="AJ2719" s="17" t="str" cm="1">
        <f t="array" ref="AJ2719">IFERROR(INDEX($M2719:$S2719,AF2719),"")</f>
        <v/>
      </c>
      <c r="AK2719" s="17" cm="1">
        <f t="array" ref="AK2719">IFERROR(IF(J2719="Level",INDEX($T2719:$Z2719,AC2719+1),INDEX($T2719:$Z2719,AC2719)),"")</f>
        <v>2</v>
      </c>
      <c r="AL2719" s="17" cm="1">
        <f t="array" ref="AL2719">IFERROR(IF(J2719="Level",INDEX($T2719:$Z2719,AD2719+1),INDEX($T2719:$Z2719,AD2719)),"")</f>
        <v>3</v>
      </c>
      <c r="AM2719" s="17" cm="1">
        <f t="array" ref="AM2719">IFERROR(INDEX($T2719:$Z2719,AE2719),"")</f>
        <v>4</v>
      </c>
      <c r="AN2719" s="17" t="str" cm="1">
        <f t="array" ref="AN2719">IFERROR(INDEX($T2719:$Z2719,AF2719),"")</f>
        <v/>
      </c>
    </row>
    <row r="2720" spans="1:40" x14ac:dyDescent="0.2">
      <c r="A2720" s="17" t="str">
        <f t="shared" si="252"/>
        <v>MMath Mathematics with Professional Experience: UFX4MASMAS09</v>
      </c>
      <c r="B2720" s="11" t="s">
        <v>1970</v>
      </c>
      <c r="C2720" s="11" t="s">
        <v>31936</v>
      </c>
      <c r="D2720" s="11" t="s">
        <v>1971</v>
      </c>
      <c r="E2720" s="11" t="s">
        <v>445</v>
      </c>
      <c r="F2720" s="11" t="s">
        <v>82</v>
      </c>
      <c r="G2720" s="11" t="s">
        <v>32373</v>
      </c>
      <c r="H2720" s="11" t="s">
        <v>77</v>
      </c>
      <c r="I2720" s="11">
        <v>3</v>
      </c>
      <c r="J2720" s="11" t="s">
        <v>78</v>
      </c>
      <c r="K2720" s="11" t="s">
        <v>32374</v>
      </c>
      <c r="L2720" s="11">
        <v>120</v>
      </c>
      <c r="M2720" s="11">
        <v>0</v>
      </c>
      <c r="N2720" s="11">
        <v>120</v>
      </c>
      <c r="O2720" s="11">
        <v>120</v>
      </c>
      <c r="P2720" s="11">
        <v>120</v>
      </c>
      <c r="Q2720" s="11">
        <v>0</v>
      </c>
      <c r="R2720" s="11">
        <v>120</v>
      </c>
      <c r="S2720" s="11">
        <v>120</v>
      </c>
      <c r="T2720" s="11">
        <v>0</v>
      </c>
      <c r="U2720" s="11">
        <v>2</v>
      </c>
      <c r="V2720" s="11">
        <v>3</v>
      </c>
      <c r="W2720" s="11">
        <v>4</v>
      </c>
      <c r="X2720" s="11">
        <v>0</v>
      </c>
      <c r="Y2720" s="11">
        <v>2</v>
      </c>
      <c r="Z2720" s="11">
        <v>3</v>
      </c>
      <c r="AA2720" s="12" t="s">
        <v>32958</v>
      </c>
      <c r="AB2720" s="17" t="str">
        <f t="shared" si="253"/>
        <v>Programme: MMath Mathematics with Professional Experience</v>
      </c>
      <c r="AC2720" s="17">
        <f t="shared" si="254"/>
        <v>2</v>
      </c>
      <c r="AD2720" s="17">
        <f t="shared" si="255"/>
        <v>3</v>
      </c>
      <c r="AE2720" s="17">
        <f t="shared" si="256"/>
        <v>4</v>
      </c>
      <c r="AF2720" s="17" t="str">
        <f t="shared" si="257"/>
        <v/>
      </c>
      <c r="AG2720" s="17" cm="1">
        <f t="array" ref="AG2720">IFERROR(IF(J2720="Level",INDEX($M2720:$S2720,AC2720+1),INDEX($M2720:$S2720,AC2720)),"")</f>
        <v>120</v>
      </c>
      <c r="AH2720" s="17" cm="1">
        <f t="array" ref="AH2720">IFERROR(IF(J2720="Level",INDEX($M2720:$S2720,AD2720+1),INDEX($M2720:$S2720,AD2720)),"")</f>
        <v>120</v>
      </c>
      <c r="AI2720" s="17" cm="1">
        <f t="array" ref="AI2720">IFERROR(INDEX($M2720:$S2720,AE2720),"")</f>
        <v>120</v>
      </c>
      <c r="AJ2720" s="17" t="str" cm="1">
        <f t="array" ref="AJ2720">IFERROR(INDEX($M2720:$S2720,AF2720),"")</f>
        <v/>
      </c>
      <c r="AK2720" s="17" cm="1">
        <f t="array" ref="AK2720">IFERROR(IF(J2720="Level",INDEX($T2720:$Z2720,AC2720+1),INDEX($T2720:$Z2720,AC2720)),"")</f>
        <v>2</v>
      </c>
      <c r="AL2720" s="17" cm="1">
        <f t="array" ref="AL2720">IFERROR(IF(J2720="Level",INDEX($T2720:$Z2720,AD2720+1),INDEX($T2720:$Z2720,AD2720)),"")</f>
        <v>3</v>
      </c>
      <c r="AM2720" s="17" cm="1">
        <f t="array" ref="AM2720">IFERROR(INDEX($T2720:$Z2720,AE2720),"")</f>
        <v>4</v>
      </c>
      <c r="AN2720" s="17" t="str" cm="1">
        <f t="array" ref="AN2720">IFERROR(INDEX($T2720:$Z2720,AF2720),"")</f>
        <v/>
      </c>
    </row>
    <row r="2721" spans="1:40" x14ac:dyDescent="0.2">
      <c r="A2721" s="17" t="str">
        <f t="shared" si="252"/>
        <v>MMath Mathematics with International Study: UFX4MASMAS10</v>
      </c>
      <c r="B2721" s="11" t="s">
        <v>1972</v>
      </c>
      <c r="C2721" s="11" t="s">
        <v>31936</v>
      </c>
      <c r="D2721" s="11" t="s">
        <v>1973</v>
      </c>
      <c r="E2721" s="11" t="s">
        <v>445</v>
      </c>
      <c r="F2721" s="11" t="s">
        <v>82</v>
      </c>
      <c r="G2721" s="11" t="s">
        <v>32373</v>
      </c>
      <c r="H2721" s="11" t="s">
        <v>77</v>
      </c>
      <c r="I2721" s="11">
        <v>3</v>
      </c>
      <c r="J2721" s="11" t="s">
        <v>78</v>
      </c>
      <c r="K2721" s="11" t="s">
        <v>32374</v>
      </c>
      <c r="L2721" s="11">
        <v>120</v>
      </c>
      <c r="M2721" s="11">
        <v>0</v>
      </c>
      <c r="N2721" s="11">
        <v>120</v>
      </c>
      <c r="O2721" s="11">
        <v>120</v>
      </c>
      <c r="P2721" s="11">
        <v>120</v>
      </c>
      <c r="Q2721" s="11">
        <v>0</v>
      </c>
      <c r="R2721" s="11">
        <v>120</v>
      </c>
      <c r="S2721" s="11">
        <v>120</v>
      </c>
      <c r="T2721" s="11">
        <v>0</v>
      </c>
      <c r="U2721" s="11">
        <v>2</v>
      </c>
      <c r="V2721" s="11">
        <v>3</v>
      </c>
      <c r="W2721" s="11">
        <v>4</v>
      </c>
      <c r="X2721" s="11">
        <v>0</v>
      </c>
      <c r="Y2721" s="11">
        <v>2</v>
      </c>
      <c r="Z2721" s="11">
        <v>3</v>
      </c>
      <c r="AA2721" s="12" t="s">
        <v>32958</v>
      </c>
      <c r="AB2721" s="17" t="str">
        <f t="shared" si="253"/>
        <v>Programme: MMath Mathematics with International Study</v>
      </c>
      <c r="AC2721" s="17">
        <f t="shared" si="254"/>
        <v>2</v>
      </c>
      <c r="AD2721" s="17">
        <f t="shared" si="255"/>
        <v>3</v>
      </c>
      <c r="AE2721" s="17">
        <f t="shared" si="256"/>
        <v>4</v>
      </c>
      <c r="AF2721" s="17" t="str">
        <f t="shared" si="257"/>
        <v/>
      </c>
      <c r="AG2721" s="17" cm="1">
        <f t="array" ref="AG2721">IFERROR(IF(J2721="Level",INDEX($M2721:$S2721,AC2721+1),INDEX($M2721:$S2721,AC2721)),"")</f>
        <v>120</v>
      </c>
      <c r="AH2721" s="17" cm="1">
        <f t="array" ref="AH2721">IFERROR(IF(J2721="Level",INDEX($M2721:$S2721,AD2721+1),INDEX($M2721:$S2721,AD2721)),"")</f>
        <v>120</v>
      </c>
      <c r="AI2721" s="17" cm="1">
        <f t="array" ref="AI2721">IFERROR(INDEX($M2721:$S2721,AE2721),"")</f>
        <v>120</v>
      </c>
      <c r="AJ2721" s="17" t="str" cm="1">
        <f t="array" ref="AJ2721">IFERROR(INDEX($M2721:$S2721,AF2721),"")</f>
        <v/>
      </c>
      <c r="AK2721" s="17" cm="1">
        <f t="array" ref="AK2721">IFERROR(IF(J2721="Level",INDEX($T2721:$Z2721,AC2721+1),INDEX($T2721:$Z2721,AC2721)),"")</f>
        <v>2</v>
      </c>
      <c r="AL2721" s="17" cm="1">
        <f t="array" ref="AL2721">IFERROR(IF(J2721="Level",INDEX($T2721:$Z2721,AD2721+1),INDEX($T2721:$Z2721,AD2721)),"")</f>
        <v>3</v>
      </c>
      <c r="AM2721" s="17" cm="1">
        <f t="array" ref="AM2721">IFERROR(INDEX($T2721:$Z2721,AE2721),"")</f>
        <v>4</v>
      </c>
      <c r="AN2721" s="17" t="str" cm="1">
        <f t="array" ref="AN2721">IFERROR(INDEX($T2721:$Z2721,AF2721),"")</f>
        <v/>
      </c>
    </row>
    <row r="2722" spans="1:40" ht="25.5" x14ac:dyDescent="0.2">
      <c r="A2722" s="17" t="str">
        <f t="shared" si="252"/>
        <v>MSci Mathematics (Geophysical and Astrophysical Fluid Dynamics): UFX4MASMAS11</v>
      </c>
      <c r="B2722" s="11" t="s">
        <v>2024</v>
      </c>
      <c r="C2722" s="11" t="s">
        <v>31936</v>
      </c>
      <c r="D2722" s="11" t="s">
        <v>2025</v>
      </c>
      <c r="E2722" s="11" t="s">
        <v>445</v>
      </c>
      <c r="F2722" s="11" t="s">
        <v>82</v>
      </c>
      <c r="G2722" s="11" t="s">
        <v>32373</v>
      </c>
      <c r="H2722" s="11" t="s">
        <v>77</v>
      </c>
      <c r="I2722" s="11">
        <v>3</v>
      </c>
      <c r="J2722" s="11" t="s">
        <v>78</v>
      </c>
      <c r="K2722" s="11" t="s">
        <v>32374</v>
      </c>
      <c r="L2722" s="11">
        <v>120</v>
      </c>
      <c r="M2722" s="11">
        <v>0</v>
      </c>
      <c r="N2722" s="11">
        <v>120</v>
      </c>
      <c r="O2722" s="11">
        <v>120</v>
      </c>
      <c r="P2722" s="11">
        <v>120</v>
      </c>
      <c r="Q2722" s="11">
        <v>0</v>
      </c>
      <c r="R2722" s="11">
        <v>120</v>
      </c>
      <c r="S2722" s="11">
        <v>120</v>
      </c>
      <c r="T2722" s="11">
        <v>0</v>
      </c>
      <c r="U2722" s="11">
        <v>2</v>
      </c>
      <c r="V2722" s="11">
        <v>3</v>
      </c>
      <c r="W2722" s="11">
        <v>4</v>
      </c>
      <c r="X2722" s="11">
        <v>0</v>
      </c>
      <c r="Y2722" s="11">
        <v>2</v>
      </c>
      <c r="Z2722" s="11">
        <v>3</v>
      </c>
      <c r="AA2722" s="12" t="s">
        <v>32958</v>
      </c>
      <c r="AB2722" s="17" t="str">
        <f t="shared" si="253"/>
        <v>Programme: MSci Mathematics (Geophysical and Astrophysical Fluid Dynamics)</v>
      </c>
      <c r="AC2722" s="17">
        <f t="shared" si="254"/>
        <v>2</v>
      </c>
      <c r="AD2722" s="17">
        <f t="shared" si="255"/>
        <v>3</v>
      </c>
      <c r="AE2722" s="17">
        <f t="shared" si="256"/>
        <v>4</v>
      </c>
      <c r="AF2722" s="17" t="str">
        <f t="shared" si="257"/>
        <v/>
      </c>
      <c r="AG2722" s="17" cm="1">
        <f t="array" ref="AG2722">IFERROR(IF(J2722="Level",INDEX($M2722:$S2722,AC2722+1),INDEX($M2722:$S2722,AC2722)),"")</f>
        <v>120</v>
      </c>
      <c r="AH2722" s="17" cm="1">
        <f t="array" ref="AH2722">IFERROR(IF(J2722="Level",INDEX($M2722:$S2722,AD2722+1),INDEX($M2722:$S2722,AD2722)),"")</f>
        <v>120</v>
      </c>
      <c r="AI2722" s="17" cm="1">
        <f t="array" ref="AI2722">IFERROR(INDEX($M2722:$S2722,AE2722),"")</f>
        <v>120</v>
      </c>
      <c r="AJ2722" s="17" t="str" cm="1">
        <f t="array" ref="AJ2722">IFERROR(INDEX($M2722:$S2722,AF2722),"")</f>
        <v/>
      </c>
      <c r="AK2722" s="17" cm="1">
        <f t="array" ref="AK2722">IFERROR(IF(J2722="Level",INDEX($T2722:$Z2722,AC2722+1),INDEX($T2722:$Z2722,AC2722)),"")</f>
        <v>2</v>
      </c>
      <c r="AL2722" s="17" cm="1">
        <f t="array" ref="AL2722">IFERROR(IF(J2722="Level",INDEX($T2722:$Z2722,AD2722+1),INDEX($T2722:$Z2722,AD2722)),"")</f>
        <v>3</v>
      </c>
      <c r="AM2722" s="17" cm="1">
        <f t="array" ref="AM2722">IFERROR(INDEX($T2722:$Z2722,AE2722),"")</f>
        <v>4</v>
      </c>
      <c r="AN2722" s="17" t="str" cm="1">
        <f t="array" ref="AN2722">IFERROR(INDEX($T2722:$Z2722,AF2722),"")</f>
        <v/>
      </c>
    </row>
    <row r="2723" spans="1:40" x14ac:dyDescent="0.2">
      <c r="A2723" s="17" t="str">
        <f t="shared" si="252"/>
        <v>MSci Mathematics and Data Science: UFX4MASMAS13</v>
      </c>
      <c r="B2723" s="11" t="s">
        <v>2026</v>
      </c>
      <c r="C2723" s="11" t="s">
        <v>31936</v>
      </c>
      <c r="D2723" s="11" t="s">
        <v>2027</v>
      </c>
      <c r="E2723" s="11" t="s">
        <v>445</v>
      </c>
      <c r="F2723" s="11" t="s">
        <v>82</v>
      </c>
      <c r="G2723" s="11" t="s">
        <v>32373</v>
      </c>
      <c r="H2723" s="11" t="s">
        <v>77</v>
      </c>
      <c r="I2723" s="11">
        <v>3</v>
      </c>
      <c r="J2723" s="11" t="s">
        <v>78</v>
      </c>
      <c r="K2723" s="11" t="s">
        <v>32374</v>
      </c>
      <c r="L2723" s="11">
        <v>120</v>
      </c>
      <c r="M2723" s="11">
        <v>0</v>
      </c>
      <c r="N2723" s="11">
        <v>120</v>
      </c>
      <c r="O2723" s="11">
        <v>120</v>
      </c>
      <c r="P2723" s="11">
        <v>120</v>
      </c>
      <c r="Q2723" s="11">
        <v>0</v>
      </c>
      <c r="R2723" s="11">
        <v>120</v>
      </c>
      <c r="S2723" s="11">
        <v>120</v>
      </c>
      <c r="T2723" s="11">
        <v>0</v>
      </c>
      <c r="U2723" s="11">
        <v>2</v>
      </c>
      <c r="V2723" s="11">
        <v>3</v>
      </c>
      <c r="W2723" s="11">
        <v>4</v>
      </c>
      <c r="X2723" s="11">
        <v>0</v>
      </c>
      <c r="Y2723" s="11">
        <v>2</v>
      </c>
      <c r="Z2723" s="11">
        <v>3</v>
      </c>
      <c r="AA2723" s="12" t="s">
        <v>32958</v>
      </c>
      <c r="AB2723" s="17" t="str">
        <f t="shared" si="253"/>
        <v>Programme: MSci Mathematics and Data Science</v>
      </c>
      <c r="AC2723" s="17">
        <f t="shared" si="254"/>
        <v>2</v>
      </c>
      <c r="AD2723" s="17">
        <f t="shared" si="255"/>
        <v>3</v>
      </c>
      <c r="AE2723" s="17">
        <f t="shared" si="256"/>
        <v>4</v>
      </c>
      <c r="AF2723" s="17" t="str">
        <f t="shared" si="257"/>
        <v/>
      </c>
      <c r="AG2723" s="17" cm="1">
        <f t="array" ref="AG2723">IFERROR(IF(J2723="Level",INDEX($M2723:$S2723,AC2723+1),INDEX($M2723:$S2723,AC2723)),"")</f>
        <v>120</v>
      </c>
      <c r="AH2723" s="17" cm="1">
        <f t="array" ref="AH2723">IFERROR(IF(J2723="Level",INDEX($M2723:$S2723,AD2723+1),INDEX($M2723:$S2723,AD2723)),"")</f>
        <v>120</v>
      </c>
      <c r="AI2723" s="17" cm="1">
        <f t="array" ref="AI2723">IFERROR(INDEX($M2723:$S2723,AE2723),"")</f>
        <v>120</v>
      </c>
      <c r="AJ2723" s="17" t="str" cm="1">
        <f t="array" ref="AJ2723">IFERROR(INDEX($M2723:$S2723,AF2723),"")</f>
        <v/>
      </c>
      <c r="AK2723" s="17" cm="1">
        <f t="array" ref="AK2723">IFERROR(IF(J2723="Level",INDEX($T2723:$Z2723,AC2723+1),INDEX($T2723:$Z2723,AC2723)),"")</f>
        <v>2</v>
      </c>
      <c r="AL2723" s="17" cm="1">
        <f t="array" ref="AL2723">IFERROR(IF(J2723="Level",INDEX($T2723:$Z2723,AD2723+1),INDEX($T2723:$Z2723,AD2723)),"")</f>
        <v>3</v>
      </c>
      <c r="AM2723" s="17" cm="1">
        <f t="array" ref="AM2723">IFERROR(INDEX($T2723:$Z2723,AE2723),"")</f>
        <v>4</v>
      </c>
      <c r="AN2723" s="17" t="str" cm="1">
        <f t="array" ref="AN2723">IFERROR(INDEX($T2723:$Z2723,AF2723),"")</f>
        <v/>
      </c>
    </row>
    <row r="2724" spans="1:40" x14ac:dyDescent="0.2">
      <c r="A2724" s="17" t="str">
        <f t="shared" si="252"/>
        <v>MSci Mathematics with Management: UFX4MASSBE02</v>
      </c>
      <c r="B2724" s="11" t="s">
        <v>2030</v>
      </c>
      <c r="C2724" s="11" t="s">
        <v>31936</v>
      </c>
      <c r="D2724" s="11" t="s">
        <v>2031</v>
      </c>
      <c r="E2724" s="11" t="s">
        <v>445</v>
      </c>
      <c r="F2724" s="11" t="s">
        <v>82</v>
      </c>
      <c r="G2724" s="11" t="s">
        <v>32373</v>
      </c>
      <c r="H2724" s="11" t="s">
        <v>77</v>
      </c>
      <c r="I2724" s="11">
        <v>3</v>
      </c>
      <c r="J2724" s="11" t="s">
        <v>78</v>
      </c>
      <c r="K2724" s="11" t="s">
        <v>32374</v>
      </c>
      <c r="L2724" s="11">
        <v>120</v>
      </c>
      <c r="M2724" s="11">
        <v>0</v>
      </c>
      <c r="N2724" s="11">
        <v>120</v>
      </c>
      <c r="O2724" s="11">
        <v>120</v>
      </c>
      <c r="P2724" s="11">
        <v>120</v>
      </c>
      <c r="Q2724" s="11">
        <v>0</v>
      </c>
      <c r="R2724" s="11">
        <v>120</v>
      </c>
      <c r="S2724" s="11">
        <v>120</v>
      </c>
      <c r="T2724" s="11">
        <v>0</v>
      </c>
      <c r="U2724" s="11">
        <v>2</v>
      </c>
      <c r="V2724" s="11">
        <v>3</v>
      </c>
      <c r="W2724" s="11">
        <v>4</v>
      </c>
      <c r="X2724" s="11">
        <v>0</v>
      </c>
      <c r="Y2724" s="11">
        <v>2</v>
      </c>
      <c r="Z2724" s="11">
        <v>3</v>
      </c>
      <c r="AA2724" s="12" t="s">
        <v>32958</v>
      </c>
      <c r="AB2724" s="17" t="str">
        <f t="shared" si="253"/>
        <v>Programme: MSci Mathematics with Management</v>
      </c>
      <c r="AC2724" s="17">
        <f t="shared" si="254"/>
        <v>2</v>
      </c>
      <c r="AD2724" s="17">
        <f t="shared" si="255"/>
        <v>3</v>
      </c>
      <c r="AE2724" s="17">
        <f t="shared" si="256"/>
        <v>4</v>
      </c>
      <c r="AF2724" s="17" t="str">
        <f t="shared" si="257"/>
        <v/>
      </c>
      <c r="AG2724" s="17" cm="1">
        <f t="array" ref="AG2724">IFERROR(IF(J2724="Level",INDEX($M2724:$S2724,AC2724+1),INDEX($M2724:$S2724,AC2724)),"")</f>
        <v>120</v>
      </c>
      <c r="AH2724" s="17" cm="1">
        <f t="array" ref="AH2724">IFERROR(IF(J2724="Level",INDEX($M2724:$S2724,AD2724+1),INDEX($M2724:$S2724,AD2724)),"")</f>
        <v>120</v>
      </c>
      <c r="AI2724" s="17" cm="1">
        <f t="array" ref="AI2724">IFERROR(INDEX($M2724:$S2724,AE2724),"")</f>
        <v>120</v>
      </c>
      <c r="AJ2724" s="17" t="str" cm="1">
        <f t="array" ref="AJ2724">IFERROR(INDEX($M2724:$S2724,AF2724),"")</f>
        <v/>
      </c>
      <c r="AK2724" s="17" cm="1">
        <f t="array" ref="AK2724">IFERROR(IF(J2724="Level",INDEX($T2724:$Z2724,AC2724+1),INDEX($T2724:$Z2724,AC2724)),"")</f>
        <v>2</v>
      </c>
      <c r="AL2724" s="17" cm="1">
        <f t="array" ref="AL2724">IFERROR(IF(J2724="Level",INDEX($T2724:$Z2724,AD2724+1),INDEX($T2724:$Z2724,AD2724)),"")</f>
        <v>3</v>
      </c>
      <c r="AM2724" s="17" cm="1">
        <f t="array" ref="AM2724">IFERROR(INDEX($T2724:$Z2724,AE2724),"")</f>
        <v>4</v>
      </c>
      <c r="AN2724" s="17" t="str" cm="1">
        <f t="array" ref="AN2724">IFERROR(INDEX($T2724:$Z2724,AF2724),"")</f>
        <v/>
      </c>
    </row>
    <row r="2725" spans="1:40" x14ac:dyDescent="0.2">
      <c r="A2725" s="17" t="str">
        <f t="shared" si="252"/>
        <v>MSci Mathematics with Finance: UFX4MASSBE03</v>
      </c>
      <c r="B2725" s="11" t="s">
        <v>2032</v>
      </c>
      <c r="C2725" s="11" t="s">
        <v>31936</v>
      </c>
      <c r="D2725" s="11" t="s">
        <v>2033</v>
      </c>
      <c r="E2725" s="11" t="s">
        <v>445</v>
      </c>
      <c r="F2725" s="11" t="s">
        <v>82</v>
      </c>
      <c r="G2725" s="11" t="s">
        <v>32373</v>
      </c>
      <c r="H2725" s="11" t="s">
        <v>77</v>
      </c>
      <c r="I2725" s="11">
        <v>3</v>
      </c>
      <c r="J2725" s="11" t="s">
        <v>78</v>
      </c>
      <c r="K2725" s="11" t="s">
        <v>32374</v>
      </c>
      <c r="L2725" s="11">
        <v>120</v>
      </c>
      <c r="M2725" s="11">
        <v>0</v>
      </c>
      <c r="N2725" s="11">
        <v>120</v>
      </c>
      <c r="O2725" s="11">
        <v>120</v>
      </c>
      <c r="P2725" s="11">
        <v>120</v>
      </c>
      <c r="Q2725" s="11">
        <v>0</v>
      </c>
      <c r="R2725" s="11">
        <v>120</v>
      </c>
      <c r="S2725" s="11">
        <v>120</v>
      </c>
      <c r="T2725" s="11">
        <v>0</v>
      </c>
      <c r="U2725" s="11">
        <v>2</v>
      </c>
      <c r="V2725" s="11">
        <v>3</v>
      </c>
      <c r="W2725" s="11">
        <v>4</v>
      </c>
      <c r="X2725" s="11">
        <v>0</v>
      </c>
      <c r="Y2725" s="11">
        <v>2</v>
      </c>
      <c r="Z2725" s="11">
        <v>3</v>
      </c>
      <c r="AA2725" s="12" t="s">
        <v>32958</v>
      </c>
      <c r="AB2725" s="17" t="str">
        <f t="shared" si="253"/>
        <v>Programme: MSci Mathematics with Finance</v>
      </c>
      <c r="AC2725" s="17">
        <f t="shared" si="254"/>
        <v>2</v>
      </c>
      <c r="AD2725" s="17">
        <f t="shared" si="255"/>
        <v>3</v>
      </c>
      <c r="AE2725" s="17">
        <f t="shared" si="256"/>
        <v>4</v>
      </c>
      <c r="AF2725" s="17" t="str">
        <f t="shared" si="257"/>
        <v/>
      </c>
      <c r="AG2725" s="17" cm="1">
        <f t="array" ref="AG2725">IFERROR(IF(J2725="Level",INDEX($M2725:$S2725,AC2725+1),INDEX($M2725:$S2725,AC2725)),"")</f>
        <v>120</v>
      </c>
      <c r="AH2725" s="17" cm="1">
        <f t="array" ref="AH2725">IFERROR(IF(J2725="Level",INDEX($M2725:$S2725,AD2725+1),INDEX($M2725:$S2725,AD2725)),"")</f>
        <v>120</v>
      </c>
      <c r="AI2725" s="17" cm="1">
        <f t="array" ref="AI2725">IFERROR(INDEX($M2725:$S2725,AE2725),"")</f>
        <v>120</v>
      </c>
      <c r="AJ2725" s="17" t="str" cm="1">
        <f t="array" ref="AJ2725">IFERROR(INDEX($M2725:$S2725,AF2725),"")</f>
        <v/>
      </c>
      <c r="AK2725" s="17" cm="1">
        <f t="array" ref="AK2725">IFERROR(IF(J2725="Level",INDEX($T2725:$Z2725,AC2725+1),INDEX($T2725:$Z2725,AC2725)),"")</f>
        <v>2</v>
      </c>
      <c r="AL2725" s="17" cm="1">
        <f t="array" ref="AL2725">IFERROR(IF(J2725="Level",INDEX($T2725:$Z2725,AD2725+1),INDEX($T2725:$Z2725,AD2725)),"")</f>
        <v>3</v>
      </c>
      <c r="AM2725" s="17" cm="1">
        <f t="array" ref="AM2725">IFERROR(INDEX($T2725:$Z2725,AE2725),"")</f>
        <v>4</v>
      </c>
      <c r="AN2725" s="17" t="str" cm="1">
        <f t="array" ref="AN2725">IFERROR(INDEX($T2725:$Z2725,AF2725),"")</f>
        <v/>
      </c>
    </row>
    <row r="2726" spans="1:40" x14ac:dyDescent="0.2">
      <c r="A2726" s="17" t="str">
        <f t="shared" si="252"/>
        <v>MSci Mathematics with Economics: UFX4MASSBE04</v>
      </c>
      <c r="B2726" s="11" t="s">
        <v>2034</v>
      </c>
      <c r="C2726" s="11" t="s">
        <v>31936</v>
      </c>
      <c r="D2726" s="11" t="s">
        <v>2035</v>
      </c>
      <c r="E2726" s="11" t="s">
        <v>445</v>
      </c>
      <c r="F2726" s="11" t="s">
        <v>82</v>
      </c>
      <c r="G2726" s="11" t="s">
        <v>32373</v>
      </c>
      <c r="H2726" s="11" t="s">
        <v>77</v>
      </c>
      <c r="I2726" s="11">
        <v>3</v>
      </c>
      <c r="J2726" s="11" t="s">
        <v>78</v>
      </c>
      <c r="K2726" s="11" t="s">
        <v>32374</v>
      </c>
      <c r="L2726" s="11">
        <v>120</v>
      </c>
      <c r="M2726" s="11">
        <v>0</v>
      </c>
      <c r="N2726" s="11">
        <v>120</v>
      </c>
      <c r="O2726" s="11">
        <v>120</v>
      </c>
      <c r="P2726" s="11">
        <v>120</v>
      </c>
      <c r="Q2726" s="11">
        <v>0</v>
      </c>
      <c r="R2726" s="11">
        <v>120</v>
      </c>
      <c r="S2726" s="11">
        <v>120</v>
      </c>
      <c r="T2726" s="11">
        <v>0</v>
      </c>
      <c r="U2726" s="11">
        <v>2</v>
      </c>
      <c r="V2726" s="11">
        <v>3</v>
      </c>
      <c r="W2726" s="11">
        <v>4</v>
      </c>
      <c r="X2726" s="11">
        <v>0</v>
      </c>
      <c r="Y2726" s="11">
        <v>2</v>
      </c>
      <c r="Z2726" s="11">
        <v>3</v>
      </c>
      <c r="AA2726" s="12" t="s">
        <v>32958</v>
      </c>
      <c r="AB2726" s="17" t="str">
        <f t="shared" si="253"/>
        <v>Programme: MSci Mathematics with Economics</v>
      </c>
      <c r="AC2726" s="17">
        <f t="shared" si="254"/>
        <v>2</v>
      </c>
      <c r="AD2726" s="17">
        <f t="shared" si="255"/>
        <v>3</v>
      </c>
      <c r="AE2726" s="17">
        <f t="shared" si="256"/>
        <v>4</v>
      </c>
      <c r="AF2726" s="17" t="str">
        <f t="shared" si="257"/>
        <v/>
      </c>
      <c r="AG2726" s="17" cm="1">
        <f t="array" ref="AG2726">IFERROR(IF(J2726="Level",INDEX($M2726:$S2726,AC2726+1),INDEX($M2726:$S2726,AC2726)),"")</f>
        <v>120</v>
      </c>
      <c r="AH2726" s="17" cm="1">
        <f t="array" ref="AH2726">IFERROR(IF(J2726="Level",INDEX($M2726:$S2726,AD2726+1),INDEX($M2726:$S2726,AD2726)),"")</f>
        <v>120</v>
      </c>
      <c r="AI2726" s="17" cm="1">
        <f t="array" ref="AI2726">IFERROR(INDEX($M2726:$S2726,AE2726),"")</f>
        <v>120</v>
      </c>
      <c r="AJ2726" s="17" t="str" cm="1">
        <f t="array" ref="AJ2726">IFERROR(INDEX($M2726:$S2726,AF2726),"")</f>
        <v/>
      </c>
      <c r="AK2726" s="17" cm="1">
        <f t="array" ref="AK2726">IFERROR(IF(J2726="Level",INDEX($T2726:$Z2726,AC2726+1),INDEX($T2726:$Z2726,AC2726)),"")</f>
        <v>2</v>
      </c>
      <c r="AL2726" s="17" cm="1">
        <f t="array" ref="AL2726">IFERROR(IF(J2726="Level",INDEX($T2726:$Z2726,AD2726+1),INDEX($T2726:$Z2726,AD2726)),"")</f>
        <v>3</v>
      </c>
      <c r="AM2726" s="17" cm="1">
        <f t="array" ref="AM2726">IFERROR(INDEX($T2726:$Z2726,AE2726),"")</f>
        <v>4</v>
      </c>
      <c r="AN2726" s="17" t="str" cm="1">
        <f t="array" ref="AN2726">IFERROR(INDEX($T2726:$Z2726,AF2726),"")</f>
        <v/>
      </c>
    </row>
    <row r="2727" spans="1:40" x14ac:dyDescent="0.2">
      <c r="A2727" s="17" t="str">
        <f t="shared" si="252"/>
        <v>MSci Mathematics with Accounting: UFX4MASSBE05</v>
      </c>
      <c r="B2727" s="11" t="s">
        <v>2036</v>
      </c>
      <c r="C2727" s="11" t="s">
        <v>31936</v>
      </c>
      <c r="D2727" s="11" t="s">
        <v>2037</v>
      </c>
      <c r="E2727" s="11" t="s">
        <v>445</v>
      </c>
      <c r="F2727" s="11" t="s">
        <v>82</v>
      </c>
      <c r="G2727" s="11" t="s">
        <v>32373</v>
      </c>
      <c r="H2727" s="11" t="s">
        <v>77</v>
      </c>
      <c r="I2727" s="11">
        <v>3</v>
      </c>
      <c r="J2727" s="11" t="s">
        <v>78</v>
      </c>
      <c r="K2727" s="11" t="s">
        <v>32374</v>
      </c>
      <c r="L2727" s="11">
        <v>120</v>
      </c>
      <c r="M2727" s="11">
        <v>0</v>
      </c>
      <c r="N2727" s="11">
        <v>120</v>
      </c>
      <c r="O2727" s="11">
        <v>120</v>
      </c>
      <c r="P2727" s="11">
        <v>120</v>
      </c>
      <c r="Q2727" s="11">
        <v>0</v>
      </c>
      <c r="R2727" s="11">
        <v>120</v>
      </c>
      <c r="S2727" s="11">
        <v>120</v>
      </c>
      <c r="T2727" s="11">
        <v>0</v>
      </c>
      <c r="U2727" s="11">
        <v>2</v>
      </c>
      <c r="V2727" s="11">
        <v>3</v>
      </c>
      <c r="W2727" s="11">
        <v>4</v>
      </c>
      <c r="X2727" s="11">
        <v>0</v>
      </c>
      <c r="Y2727" s="11">
        <v>2</v>
      </c>
      <c r="Z2727" s="11">
        <v>3</v>
      </c>
      <c r="AA2727" s="12" t="s">
        <v>32958</v>
      </c>
      <c r="AB2727" s="17" t="str">
        <f t="shared" si="253"/>
        <v>Programme: MSci Mathematics with Accounting</v>
      </c>
      <c r="AC2727" s="17">
        <f t="shared" si="254"/>
        <v>2</v>
      </c>
      <c r="AD2727" s="17">
        <f t="shared" si="255"/>
        <v>3</v>
      </c>
      <c r="AE2727" s="17">
        <f t="shared" si="256"/>
        <v>4</v>
      </c>
      <c r="AF2727" s="17" t="str">
        <f t="shared" si="257"/>
        <v/>
      </c>
      <c r="AG2727" s="17" cm="1">
        <f t="array" ref="AG2727">IFERROR(IF(J2727="Level",INDEX($M2727:$S2727,AC2727+1),INDEX($M2727:$S2727,AC2727)),"")</f>
        <v>120</v>
      </c>
      <c r="AH2727" s="17" cm="1">
        <f t="array" ref="AH2727">IFERROR(IF(J2727="Level",INDEX($M2727:$S2727,AD2727+1),INDEX($M2727:$S2727,AD2727)),"")</f>
        <v>120</v>
      </c>
      <c r="AI2727" s="17" cm="1">
        <f t="array" ref="AI2727">IFERROR(INDEX($M2727:$S2727,AE2727),"")</f>
        <v>120</v>
      </c>
      <c r="AJ2727" s="17" t="str" cm="1">
        <f t="array" ref="AJ2727">IFERROR(INDEX($M2727:$S2727,AF2727),"")</f>
        <v/>
      </c>
      <c r="AK2727" s="17" cm="1">
        <f t="array" ref="AK2727">IFERROR(IF(J2727="Level",INDEX($T2727:$Z2727,AC2727+1),INDEX($T2727:$Z2727,AC2727)),"")</f>
        <v>2</v>
      </c>
      <c r="AL2727" s="17" cm="1">
        <f t="array" ref="AL2727">IFERROR(IF(J2727="Level",INDEX($T2727:$Z2727,AD2727+1),INDEX($T2727:$Z2727,AD2727)),"")</f>
        <v>3</v>
      </c>
      <c r="AM2727" s="17" cm="1">
        <f t="array" ref="AM2727">IFERROR(INDEX($T2727:$Z2727,AE2727),"")</f>
        <v>4</v>
      </c>
      <c r="AN2727" s="17" t="str" cm="1">
        <f t="array" ref="AN2727">IFERROR(INDEX($T2727:$Z2727,AF2727),"")</f>
        <v/>
      </c>
    </row>
    <row r="2728" spans="1:40" x14ac:dyDescent="0.2">
      <c r="A2728" s="17" t="str">
        <f t="shared" si="252"/>
        <v>MEng Mining Engineering - Cornwall: UFX4CSMCSMCF</v>
      </c>
      <c r="B2728" s="11" t="s">
        <v>1928</v>
      </c>
      <c r="C2728" s="11" t="s">
        <v>31936</v>
      </c>
      <c r="D2728" s="11" t="s">
        <v>1929</v>
      </c>
      <c r="E2728" s="11" t="s">
        <v>391</v>
      </c>
      <c r="F2728" s="11" t="s">
        <v>82</v>
      </c>
      <c r="G2728" s="11" t="s">
        <v>32373</v>
      </c>
      <c r="H2728" s="11" t="s">
        <v>77</v>
      </c>
      <c r="I2728" s="11">
        <v>3</v>
      </c>
      <c r="J2728" s="11" t="s">
        <v>78</v>
      </c>
      <c r="K2728" s="11" t="s">
        <v>32374</v>
      </c>
      <c r="L2728" s="11">
        <v>120</v>
      </c>
      <c r="M2728" s="11">
        <v>0</v>
      </c>
      <c r="N2728" s="11">
        <v>120</v>
      </c>
      <c r="O2728" s="11">
        <v>120</v>
      </c>
      <c r="P2728" s="11">
        <v>120</v>
      </c>
      <c r="Q2728" s="11">
        <v>0</v>
      </c>
      <c r="R2728" s="11">
        <v>120</v>
      </c>
      <c r="S2728" s="11">
        <v>120</v>
      </c>
      <c r="T2728" s="11">
        <v>0</v>
      </c>
      <c r="U2728" s="11">
        <v>2</v>
      </c>
      <c r="V2728" s="11">
        <v>3</v>
      </c>
      <c r="W2728" s="11">
        <v>4</v>
      </c>
      <c r="X2728" s="11">
        <v>0</v>
      </c>
      <c r="Y2728" s="11">
        <v>2</v>
      </c>
      <c r="Z2728" s="11">
        <v>3</v>
      </c>
      <c r="AA2728" s="12" t="s">
        <v>32958</v>
      </c>
      <c r="AB2728" s="17" t="str">
        <f t="shared" si="253"/>
        <v>Programme: MEng Mining Engineering - Cornwall</v>
      </c>
      <c r="AC2728" s="17">
        <f t="shared" si="254"/>
        <v>2</v>
      </c>
      <c r="AD2728" s="17">
        <f t="shared" si="255"/>
        <v>3</v>
      </c>
      <c r="AE2728" s="17">
        <f t="shared" si="256"/>
        <v>4</v>
      </c>
      <c r="AF2728" s="17" t="str">
        <f t="shared" si="257"/>
        <v/>
      </c>
      <c r="AG2728" s="17" cm="1">
        <f t="array" ref="AG2728">IFERROR(IF(J2728="Level",INDEX($M2728:$S2728,AC2728+1),INDEX($M2728:$S2728,AC2728)),"")</f>
        <v>120</v>
      </c>
      <c r="AH2728" s="17" cm="1">
        <f t="array" ref="AH2728">IFERROR(IF(J2728="Level",INDEX($M2728:$S2728,AD2728+1),INDEX($M2728:$S2728,AD2728)),"")</f>
        <v>120</v>
      </c>
      <c r="AI2728" s="17" cm="1">
        <f t="array" ref="AI2728">IFERROR(INDEX($M2728:$S2728,AE2728),"")</f>
        <v>120</v>
      </c>
      <c r="AJ2728" s="17" t="str" cm="1">
        <f t="array" ref="AJ2728">IFERROR(INDEX($M2728:$S2728,AF2728),"")</f>
        <v/>
      </c>
      <c r="AK2728" s="17" cm="1">
        <f t="array" ref="AK2728">IFERROR(IF(J2728="Level",INDEX($T2728:$Z2728,AC2728+1),INDEX($T2728:$Z2728,AC2728)),"")</f>
        <v>2</v>
      </c>
      <c r="AL2728" s="17" cm="1">
        <f t="array" ref="AL2728">IFERROR(IF(J2728="Level",INDEX($T2728:$Z2728,AD2728+1),INDEX($T2728:$Z2728,AD2728)),"")</f>
        <v>3</v>
      </c>
      <c r="AM2728" s="17" cm="1">
        <f t="array" ref="AM2728">IFERROR(INDEX($T2728:$Z2728,AE2728),"")</f>
        <v>4</v>
      </c>
      <c r="AN2728" s="17" t="str" cm="1">
        <f t="array" ref="AN2728">IFERROR(INDEX($T2728:$Z2728,AF2728),"")</f>
        <v/>
      </c>
    </row>
    <row r="2729" spans="1:40" ht="25.5" x14ac:dyDescent="0.2">
      <c r="A2729" s="17" t="str">
        <f t="shared" si="252"/>
        <v>MEng Mining Engineering with Industrial Experience - Cornwall: UFX4CSMCSMCK</v>
      </c>
      <c r="B2729" s="11" t="s">
        <v>1932</v>
      </c>
      <c r="C2729" s="11" t="s">
        <v>31936</v>
      </c>
      <c r="D2729" s="11" t="s">
        <v>1933</v>
      </c>
      <c r="E2729" s="11" t="s">
        <v>391</v>
      </c>
      <c r="F2729" s="11" t="s">
        <v>82</v>
      </c>
      <c r="G2729" s="11" t="s">
        <v>32373</v>
      </c>
      <c r="H2729" s="11" t="s">
        <v>77</v>
      </c>
      <c r="I2729" s="11">
        <v>3</v>
      </c>
      <c r="J2729" s="11" t="s">
        <v>78</v>
      </c>
      <c r="K2729" s="11" t="s">
        <v>32374</v>
      </c>
      <c r="L2729" s="11">
        <v>120</v>
      </c>
      <c r="M2729" s="11">
        <v>0</v>
      </c>
      <c r="N2729" s="11">
        <v>120</v>
      </c>
      <c r="O2729" s="11">
        <v>120</v>
      </c>
      <c r="P2729" s="11">
        <v>120</v>
      </c>
      <c r="Q2729" s="11">
        <v>0</v>
      </c>
      <c r="R2729" s="11">
        <v>120</v>
      </c>
      <c r="S2729" s="11">
        <v>120</v>
      </c>
      <c r="T2729" s="11">
        <v>0</v>
      </c>
      <c r="U2729" s="11">
        <v>2</v>
      </c>
      <c r="V2729" s="11">
        <v>3</v>
      </c>
      <c r="W2729" s="11">
        <v>4</v>
      </c>
      <c r="X2729" s="11">
        <v>0</v>
      </c>
      <c r="Y2729" s="11">
        <v>2</v>
      </c>
      <c r="Z2729" s="11">
        <v>3</v>
      </c>
      <c r="AA2729" s="12" t="s">
        <v>32958</v>
      </c>
      <c r="AB2729" s="17" t="str">
        <f t="shared" si="253"/>
        <v>Programme: MEng Mining Engineering with Industrial Experience - Cornwall</v>
      </c>
      <c r="AC2729" s="17">
        <f t="shared" si="254"/>
        <v>2</v>
      </c>
      <c r="AD2729" s="17">
        <f t="shared" si="255"/>
        <v>3</v>
      </c>
      <c r="AE2729" s="17">
        <f t="shared" si="256"/>
        <v>4</v>
      </c>
      <c r="AF2729" s="17" t="str">
        <f t="shared" si="257"/>
        <v/>
      </c>
      <c r="AG2729" s="17" cm="1">
        <f t="array" ref="AG2729">IFERROR(IF(J2729="Level",INDEX($M2729:$S2729,AC2729+1),INDEX($M2729:$S2729,AC2729)),"")</f>
        <v>120</v>
      </c>
      <c r="AH2729" s="17" cm="1">
        <f t="array" ref="AH2729">IFERROR(IF(J2729="Level",INDEX($M2729:$S2729,AD2729+1),INDEX($M2729:$S2729,AD2729)),"")</f>
        <v>120</v>
      </c>
      <c r="AI2729" s="17" cm="1">
        <f t="array" ref="AI2729">IFERROR(INDEX($M2729:$S2729,AE2729),"")</f>
        <v>120</v>
      </c>
      <c r="AJ2729" s="17" t="str" cm="1">
        <f t="array" ref="AJ2729">IFERROR(INDEX($M2729:$S2729,AF2729),"")</f>
        <v/>
      </c>
      <c r="AK2729" s="17" cm="1">
        <f t="array" ref="AK2729">IFERROR(IF(J2729="Level",INDEX($T2729:$Z2729,AC2729+1),INDEX($T2729:$Z2729,AC2729)),"")</f>
        <v>2</v>
      </c>
      <c r="AL2729" s="17" cm="1">
        <f t="array" ref="AL2729">IFERROR(IF(J2729="Level",INDEX($T2729:$Z2729,AD2729+1),INDEX($T2729:$Z2729,AD2729)),"")</f>
        <v>3</v>
      </c>
      <c r="AM2729" s="17" cm="1">
        <f t="array" ref="AM2729">IFERROR(INDEX($T2729:$Z2729,AE2729),"")</f>
        <v>4</v>
      </c>
      <c r="AN2729" s="17" t="str" cm="1">
        <f t="array" ref="AN2729">IFERROR(INDEX($T2729:$Z2729,AF2729),"")</f>
        <v/>
      </c>
    </row>
    <row r="2730" spans="1:40" x14ac:dyDescent="0.2">
      <c r="A2730" s="17" t="str">
        <f t="shared" si="252"/>
        <v>MSci Natural Sciences: UFX4NSCNSC01</v>
      </c>
      <c r="B2730" s="11" t="s">
        <v>2038</v>
      </c>
      <c r="C2730" s="11" t="s">
        <v>31936</v>
      </c>
      <c r="D2730" s="11" t="s">
        <v>2039</v>
      </c>
      <c r="E2730" s="11" t="s">
        <v>1168</v>
      </c>
      <c r="F2730" s="11" t="s">
        <v>82</v>
      </c>
      <c r="G2730" s="11" t="s">
        <v>32373</v>
      </c>
      <c r="H2730" s="11" t="s">
        <v>77</v>
      </c>
      <c r="I2730" s="11">
        <v>3</v>
      </c>
      <c r="J2730" s="11" t="s">
        <v>78</v>
      </c>
      <c r="K2730" s="11" t="s">
        <v>32374</v>
      </c>
      <c r="L2730" s="11">
        <v>120</v>
      </c>
      <c r="M2730" s="11">
        <v>0</v>
      </c>
      <c r="N2730" s="11">
        <v>120</v>
      </c>
      <c r="O2730" s="11">
        <v>120</v>
      </c>
      <c r="P2730" s="11">
        <v>120</v>
      </c>
      <c r="Q2730" s="11">
        <v>0</v>
      </c>
      <c r="R2730" s="11">
        <v>120</v>
      </c>
      <c r="S2730" s="11">
        <v>120</v>
      </c>
      <c r="T2730" s="11">
        <v>0</v>
      </c>
      <c r="U2730" s="11">
        <v>2</v>
      </c>
      <c r="V2730" s="11">
        <v>3</v>
      </c>
      <c r="W2730" s="11">
        <v>4</v>
      </c>
      <c r="X2730" s="11">
        <v>0</v>
      </c>
      <c r="Y2730" s="11">
        <v>2</v>
      </c>
      <c r="Z2730" s="11">
        <v>3</v>
      </c>
      <c r="AA2730" s="12" t="s">
        <v>32958</v>
      </c>
      <c r="AB2730" s="17" t="str">
        <f t="shared" si="253"/>
        <v>Programme: MSci Natural Sciences</v>
      </c>
      <c r="AC2730" s="17">
        <f t="shared" si="254"/>
        <v>2</v>
      </c>
      <c r="AD2730" s="17">
        <f t="shared" si="255"/>
        <v>3</v>
      </c>
      <c r="AE2730" s="17">
        <f t="shared" si="256"/>
        <v>4</v>
      </c>
      <c r="AF2730" s="17" t="str">
        <f t="shared" si="257"/>
        <v/>
      </c>
      <c r="AG2730" s="17" cm="1">
        <f t="array" ref="AG2730">IFERROR(IF(J2730="Level",INDEX($M2730:$S2730,AC2730+1),INDEX($M2730:$S2730,AC2730)),"")</f>
        <v>120</v>
      </c>
      <c r="AH2730" s="17" cm="1">
        <f t="array" ref="AH2730">IFERROR(IF(J2730="Level",INDEX($M2730:$S2730,AD2730+1),INDEX($M2730:$S2730,AD2730)),"")</f>
        <v>120</v>
      </c>
      <c r="AI2730" s="17" cm="1">
        <f t="array" ref="AI2730">IFERROR(INDEX($M2730:$S2730,AE2730),"")</f>
        <v>120</v>
      </c>
      <c r="AJ2730" s="17" t="str" cm="1">
        <f t="array" ref="AJ2730">IFERROR(INDEX($M2730:$S2730,AF2730),"")</f>
        <v/>
      </c>
      <c r="AK2730" s="17" cm="1">
        <f t="array" ref="AK2730">IFERROR(IF(J2730="Level",INDEX($T2730:$Z2730,AC2730+1),INDEX($T2730:$Z2730,AC2730)),"")</f>
        <v>2</v>
      </c>
      <c r="AL2730" s="17" cm="1">
        <f t="array" ref="AL2730">IFERROR(IF(J2730="Level",INDEX($T2730:$Z2730,AD2730+1),INDEX($T2730:$Z2730,AD2730)),"")</f>
        <v>3</v>
      </c>
      <c r="AM2730" s="17" cm="1">
        <f t="array" ref="AM2730">IFERROR(INDEX($T2730:$Z2730,AE2730),"")</f>
        <v>4</v>
      </c>
      <c r="AN2730" s="17" t="str" cm="1">
        <f t="array" ref="AN2730">IFERROR(INDEX($T2730:$Z2730,AF2730),"")</f>
        <v/>
      </c>
    </row>
    <row r="2731" spans="1:40" x14ac:dyDescent="0.2">
      <c r="A2731" s="17" t="str">
        <f t="shared" si="252"/>
        <v>MSci Natural Sciences with International Study: UFX4NSCNSC02</v>
      </c>
      <c r="B2731" s="11" t="s">
        <v>2040</v>
      </c>
      <c r="C2731" s="11" t="s">
        <v>31936</v>
      </c>
      <c r="D2731" s="11" t="s">
        <v>2041</v>
      </c>
      <c r="E2731" s="11" t="s">
        <v>1168</v>
      </c>
      <c r="F2731" s="11" t="s">
        <v>82</v>
      </c>
      <c r="G2731" s="11" t="s">
        <v>32373</v>
      </c>
      <c r="H2731" s="11" t="s">
        <v>77</v>
      </c>
      <c r="I2731" s="11">
        <v>3</v>
      </c>
      <c r="J2731" s="11" t="s">
        <v>78</v>
      </c>
      <c r="K2731" s="11" t="s">
        <v>32374</v>
      </c>
      <c r="L2731" s="11">
        <v>120</v>
      </c>
      <c r="M2731" s="11">
        <v>0</v>
      </c>
      <c r="N2731" s="11">
        <v>120</v>
      </c>
      <c r="O2731" s="11">
        <v>120</v>
      </c>
      <c r="P2731" s="11">
        <v>120</v>
      </c>
      <c r="Q2731" s="11">
        <v>0</v>
      </c>
      <c r="R2731" s="11">
        <v>120</v>
      </c>
      <c r="S2731" s="11">
        <v>120</v>
      </c>
      <c r="T2731" s="11">
        <v>0</v>
      </c>
      <c r="U2731" s="11">
        <v>2</v>
      </c>
      <c r="V2731" s="11">
        <v>3</v>
      </c>
      <c r="W2731" s="11">
        <v>4</v>
      </c>
      <c r="X2731" s="11">
        <v>0</v>
      </c>
      <c r="Y2731" s="11">
        <v>2</v>
      </c>
      <c r="Z2731" s="11">
        <v>3</v>
      </c>
      <c r="AA2731" s="12" t="s">
        <v>32958</v>
      </c>
      <c r="AB2731" s="17" t="str">
        <f t="shared" si="253"/>
        <v>Programme: MSci Natural Sciences with International Study</v>
      </c>
      <c r="AC2731" s="17">
        <f t="shared" si="254"/>
        <v>2</v>
      </c>
      <c r="AD2731" s="17">
        <f t="shared" si="255"/>
        <v>3</v>
      </c>
      <c r="AE2731" s="17">
        <f t="shared" si="256"/>
        <v>4</v>
      </c>
      <c r="AF2731" s="17" t="str">
        <f t="shared" si="257"/>
        <v/>
      </c>
      <c r="AG2731" s="17" cm="1">
        <f t="array" ref="AG2731">IFERROR(IF(J2731="Level",INDEX($M2731:$S2731,AC2731+1),INDEX($M2731:$S2731,AC2731)),"")</f>
        <v>120</v>
      </c>
      <c r="AH2731" s="17" cm="1">
        <f t="array" ref="AH2731">IFERROR(IF(J2731="Level",INDEX($M2731:$S2731,AD2731+1),INDEX($M2731:$S2731,AD2731)),"")</f>
        <v>120</v>
      </c>
      <c r="AI2731" s="17" cm="1">
        <f t="array" ref="AI2731">IFERROR(INDEX($M2731:$S2731,AE2731),"")</f>
        <v>120</v>
      </c>
      <c r="AJ2731" s="17" t="str" cm="1">
        <f t="array" ref="AJ2731">IFERROR(INDEX($M2731:$S2731,AF2731),"")</f>
        <v/>
      </c>
      <c r="AK2731" s="17" cm="1">
        <f t="array" ref="AK2731">IFERROR(IF(J2731="Level",INDEX($T2731:$Z2731,AC2731+1),INDEX($T2731:$Z2731,AC2731)),"")</f>
        <v>2</v>
      </c>
      <c r="AL2731" s="17" cm="1">
        <f t="array" ref="AL2731">IFERROR(IF(J2731="Level",INDEX($T2731:$Z2731,AD2731+1),INDEX($T2731:$Z2731,AD2731)),"")</f>
        <v>3</v>
      </c>
      <c r="AM2731" s="17" cm="1">
        <f t="array" ref="AM2731">IFERROR(INDEX($T2731:$Z2731,AE2731),"")</f>
        <v>4</v>
      </c>
      <c r="AN2731" s="17" t="str" cm="1">
        <f t="array" ref="AN2731">IFERROR(INDEX($T2731:$Z2731,AF2731),"")</f>
        <v/>
      </c>
    </row>
    <row r="2732" spans="1:40" x14ac:dyDescent="0.2">
      <c r="A2732" s="17" t="str">
        <f t="shared" si="252"/>
        <v>MPhys Physics: UFX4PHYPHY04</v>
      </c>
      <c r="B2732" s="11" t="s">
        <v>1974</v>
      </c>
      <c r="C2732" s="11" t="s">
        <v>31936</v>
      </c>
      <c r="D2732" s="11" t="s">
        <v>1975</v>
      </c>
      <c r="E2732" s="11" t="s">
        <v>546</v>
      </c>
      <c r="F2732" s="11" t="s">
        <v>82</v>
      </c>
      <c r="G2732" s="11" t="s">
        <v>32373</v>
      </c>
      <c r="H2732" s="11" t="s">
        <v>77</v>
      </c>
      <c r="I2732" s="11">
        <v>3</v>
      </c>
      <c r="J2732" s="11" t="s">
        <v>78</v>
      </c>
      <c r="K2732" s="11" t="s">
        <v>32374</v>
      </c>
      <c r="L2732" s="11">
        <v>120</v>
      </c>
      <c r="M2732" s="11">
        <v>0</v>
      </c>
      <c r="N2732" s="11">
        <v>120</v>
      </c>
      <c r="O2732" s="11">
        <v>120</v>
      </c>
      <c r="P2732" s="11">
        <v>120</v>
      </c>
      <c r="Q2732" s="11">
        <v>0</v>
      </c>
      <c r="R2732" s="11">
        <v>120</v>
      </c>
      <c r="S2732" s="11">
        <v>120</v>
      </c>
      <c r="T2732" s="11">
        <v>0</v>
      </c>
      <c r="U2732" s="11">
        <v>2</v>
      </c>
      <c r="V2732" s="11">
        <v>3</v>
      </c>
      <c r="W2732" s="11">
        <v>4</v>
      </c>
      <c r="X2732" s="11">
        <v>0</v>
      </c>
      <c r="Y2732" s="11">
        <v>2</v>
      </c>
      <c r="Z2732" s="11">
        <v>3</v>
      </c>
      <c r="AA2732" s="12" t="s">
        <v>32958</v>
      </c>
      <c r="AB2732" s="17" t="str">
        <f t="shared" si="253"/>
        <v>Programme: MPhys Physics</v>
      </c>
      <c r="AC2732" s="17">
        <f t="shared" si="254"/>
        <v>2</v>
      </c>
      <c r="AD2732" s="17">
        <f t="shared" si="255"/>
        <v>3</v>
      </c>
      <c r="AE2732" s="17">
        <f t="shared" si="256"/>
        <v>4</v>
      </c>
      <c r="AF2732" s="17" t="str">
        <f t="shared" si="257"/>
        <v/>
      </c>
      <c r="AG2732" s="17" cm="1">
        <f t="array" ref="AG2732">IFERROR(IF(J2732="Level",INDEX($M2732:$S2732,AC2732+1),INDEX($M2732:$S2732,AC2732)),"")</f>
        <v>120</v>
      </c>
      <c r="AH2732" s="17" cm="1">
        <f t="array" ref="AH2732">IFERROR(IF(J2732="Level",INDEX($M2732:$S2732,AD2732+1),INDEX($M2732:$S2732,AD2732)),"")</f>
        <v>120</v>
      </c>
      <c r="AI2732" s="17" cm="1">
        <f t="array" ref="AI2732">IFERROR(INDEX($M2732:$S2732,AE2732),"")</f>
        <v>120</v>
      </c>
      <c r="AJ2732" s="17" t="str" cm="1">
        <f t="array" ref="AJ2732">IFERROR(INDEX($M2732:$S2732,AF2732),"")</f>
        <v/>
      </c>
      <c r="AK2732" s="17" cm="1">
        <f t="array" ref="AK2732">IFERROR(IF(J2732="Level",INDEX($T2732:$Z2732,AC2732+1),INDEX($T2732:$Z2732,AC2732)),"")</f>
        <v>2</v>
      </c>
      <c r="AL2732" s="17" cm="1">
        <f t="array" ref="AL2732">IFERROR(IF(J2732="Level",INDEX($T2732:$Z2732,AD2732+1),INDEX($T2732:$Z2732,AD2732)),"")</f>
        <v>3</v>
      </c>
      <c r="AM2732" s="17" cm="1">
        <f t="array" ref="AM2732">IFERROR(INDEX($T2732:$Z2732,AE2732),"")</f>
        <v>4</v>
      </c>
      <c r="AN2732" s="17" t="str" cm="1">
        <f t="array" ref="AN2732">IFERROR(INDEX($T2732:$Z2732,AF2732),"")</f>
        <v/>
      </c>
    </row>
    <row r="2733" spans="1:40" x14ac:dyDescent="0.2">
      <c r="A2733" s="17" t="str">
        <f t="shared" si="252"/>
        <v>MPhys Physics with Astrophysics: UFX4PHYPHY14</v>
      </c>
      <c r="B2733" s="11" t="s">
        <v>1976</v>
      </c>
      <c r="C2733" s="11" t="s">
        <v>31936</v>
      </c>
      <c r="D2733" s="11" t="s">
        <v>1977</v>
      </c>
      <c r="E2733" s="11" t="s">
        <v>546</v>
      </c>
      <c r="F2733" s="11" t="s">
        <v>82</v>
      </c>
      <c r="G2733" s="11" t="s">
        <v>32373</v>
      </c>
      <c r="H2733" s="11" t="s">
        <v>77</v>
      </c>
      <c r="I2733" s="11">
        <v>3</v>
      </c>
      <c r="J2733" s="11" t="s">
        <v>78</v>
      </c>
      <c r="K2733" s="11" t="s">
        <v>32374</v>
      </c>
      <c r="L2733" s="11">
        <v>120</v>
      </c>
      <c r="M2733" s="11">
        <v>0</v>
      </c>
      <c r="N2733" s="11">
        <v>120</v>
      </c>
      <c r="O2733" s="11">
        <v>120</v>
      </c>
      <c r="P2733" s="11">
        <v>120</v>
      </c>
      <c r="Q2733" s="11">
        <v>0</v>
      </c>
      <c r="R2733" s="11">
        <v>120</v>
      </c>
      <c r="S2733" s="11">
        <v>120</v>
      </c>
      <c r="T2733" s="11">
        <v>0</v>
      </c>
      <c r="U2733" s="11">
        <v>2</v>
      </c>
      <c r="V2733" s="11">
        <v>3</v>
      </c>
      <c r="W2733" s="11">
        <v>4</v>
      </c>
      <c r="X2733" s="11">
        <v>0</v>
      </c>
      <c r="Y2733" s="11">
        <v>2</v>
      </c>
      <c r="Z2733" s="11">
        <v>3</v>
      </c>
      <c r="AA2733" s="12" t="s">
        <v>32958</v>
      </c>
      <c r="AB2733" s="17" t="str">
        <f t="shared" si="253"/>
        <v>Programme: MPhys Physics with Astrophysics</v>
      </c>
      <c r="AC2733" s="17">
        <f t="shared" si="254"/>
        <v>2</v>
      </c>
      <c r="AD2733" s="17">
        <f t="shared" si="255"/>
        <v>3</v>
      </c>
      <c r="AE2733" s="17">
        <f t="shared" si="256"/>
        <v>4</v>
      </c>
      <c r="AF2733" s="17" t="str">
        <f t="shared" si="257"/>
        <v/>
      </c>
      <c r="AG2733" s="17" cm="1">
        <f t="array" ref="AG2733">IFERROR(IF(J2733="Level",INDEX($M2733:$S2733,AC2733+1),INDEX($M2733:$S2733,AC2733)),"")</f>
        <v>120</v>
      </c>
      <c r="AH2733" s="17" cm="1">
        <f t="array" ref="AH2733">IFERROR(IF(J2733="Level",INDEX($M2733:$S2733,AD2733+1),INDEX($M2733:$S2733,AD2733)),"")</f>
        <v>120</v>
      </c>
      <c r="AI2733" s="17" cm="1">
        <f t="array" ref="AI2733">IFERROR(INDEX($M2733:$S2733,AE2733),"")</f>
        <v>120</v>
      </c>
      <c r="AJ2733" s="17" t="str" cm="1">
        <f t="array" ref="AJ2733">IFERROR(INDEX($M2733:$S2733,AF2733),"")</f>
        <v/>
      </c>
      <c r="AK2733" s="17" cm="1">
        <f t="array" ref="AK2733">IFERROR(IF(J2733="Level",INDEX($T2733:$Z2733,AC2733+1),INDEX($T2733:$Z2733,AC2733)),"")</f>
        <v>2</v>
      </c>
      <c r="AL2733" s="17" cm="1">
        <f t="array" ref="AL2733">IFERROR(IF(J2733="Level",INDEX($T2733:$Z2733,AD2733+1),INDEX($T2733:$Z2733,AD2733)),"")</f>
        <v>3</v>
      </c>
      <c r="AM2733" s="17" cm="1">
        <f t="array" ref="AM2733">IFERROR(INDEX($T2733:$Z2733,AE2733),"")</f>
        <v>4</v>
      </c>
      <c r="AN2733" s="17" t="str" cm="1">
        <f t="array" ref="AN2733">IFERROR(INDEX($T2733:$Z2733,AF2733),"")</f>
        <v/>
      </c>
    </row>
    <row r="2734" spans="1:40" x14ac:dyDescent="0.2">
      <c r="A2734" s="17" t="str">
        <f t="shared" si="252"/>
        <v>MPhys Physics: UFX4PHYPHY19</v>
      </c>
      <c r="B2734" s="11" t="s">
        <v>33466</v>
      </c>
      <c r="C2734" s="11" t="s">
        <v>31936</v>
      </c>
      <c r="D2734" s="11" t="s">
        <v>1975</v>
      </c>
      <c r="E2734" s="11" t="s">
        <v>546</v>
      </c>
      <c r="F2734" s="11" t="s">
        <v>82</v>
      </c>
      <c r="G2734" s="11" t="s">
        <v>32373</v>
      </c>
      <c r="H2734" s="11" t="s">
        <v>77</v>
      </c>
      <c r="I2734" s="11">
        <v>3</v>
      </c>
      <c r="J2734" s="11" t="s">
        <v>78</v>
      </c>
      <c r="K2734" s="11" t="s">
        <v>32374</v>
      </c>
      <c r="L2734" s="11">
        <v>120</v>
      </c>
      <c r="M2734" s="11">
        <v>0</v>
      </c>
      <c r="N2734" s="11">
        <v>120</v>
      </c>
      <c r="O2734" s="11">
        <v>120</v>
      </c>
      <c r="P2734" s="11">
        <v>120</v>
      </c>
      <c r="Q2734" s="11">
        <v>0</v>
      </c>
      <c r="R2734" s="11">
        <v>120</v>
      </c>
      <c r="S2734" s="11">
        <v>120</v>
      </c>
      <c r="T2734" s="11">
        <v>0</v>
      </c>
      <c r="U2734" s="11">
        <v>2</v>
      </c>
      <c r="V2734" s="11">
        <v>3</v>
      </c>
      <c r="W2734" s="11">
        <v>4</v>
      </c>
      <c r="X2734" s="11">
        <v>0</v>
      </c>
      <c r="Y2734" s="11">
        <v>2</v>
      </c>
      <c r="Z2734" s="11">
        <v>3</v>
      </c>
      <c r="AA2734" s="12" t="s">
        <v>32958</v>
      </c>
      <c r="AB2734" s="17" t="str">
        <f t="shared" si="253"/>
        <v>Programme: MPhys Physics</v>
      </c>
      <c r="AC2734" s="17">
        <f t="shared" si="254"/>
        <v>2</v>
      </c>
      <c r="AD2734" s="17">
        <f t="shared" si="255"/>
        <v>3</v>
      </c>
      <c r="AE2734" s="17">
        <f t="shared" si="256"/>
        <v>4</v>
      </c>
      <c r="AF2734" s="17" t="str">
        <f t="shared" si="257"/>
        <v/>
      </c>
      <c r="AG2734" s="17" cm="1">
        <f t="array" ref="AG2734">IFERROR(IF(J2734="Level",INDEX($M2734:$S2734,AC2734+1),INDEX($M2734:$S2734,AC2734)),"")</f>
        <v>120</v>
      </c>
      <c r="AH2734" s="17" cm="1">
        <f t="array" ref="AH2734">IFERROR(IF(J2734="Level",INDEX($M2734:$S2734,AD2734+1),INDEX($M2734:$S2734,AD2734)),"")</f>
        <v>120</v>
      </c>
      <c r="AI2734" s="17" cm="1">
        <f t="array" ref="AI2734">IFERROR(INDEX($M2734:$S2734,AE2734),"")</f>
        <v>120</v>
      </c>
      <c r="AJ2734" s="17" t="str" cm="1">
        <f t="array" ref="AJ2734">IFERROR(INDEX($M2734:$S2734,AF2734),"")</f>
        <v/>
      </c>
      <c r="AK2734" s="17" cm="1">
        <f t="array" ref="AK2734">IFERROR(IF(J2734="Level",INDEX($T2734:$Z2734,AC2734+1),INDEX($T2734:$Z2734,AC2734)),"")</f>
        <v>2</v>
      </c>
      <c r="AL2734" s="17" cm="1">
        <f t="array" ref="AL2734">IFERROR(IF(J2734="Level",INDEX($T2734:$Z2734,AD2734+1),INDEX($T2734:$Z2734,AD2734)),"")</f>
        <v>3</v>
      </c>
      <c r="AM2734" s="17" cm="1">
        <f t="array" ref="AM2734">IFERROR(INDEX($T2734:$Z2734,AE2734),"")</f>
        <v>4</v>
      </c>
      <c r="AN2734" s="17" t="str" cm="1">
        <f t="array" ref="AN2734">IFERROR(INDEX($T2734:$Z2734,AF2734),"")</f>
        <v/>
      </c>
    </row>
    <row r="2735" spans="1:40" x14ac:dyDescent="0.2">
      <c r="A2735" s="17" t="str">
        <f t="shared" si="252"/>
        <v>MPhys Physics with Astrophysics: UFX4PHYPHY20</v>
      </c>
      <c r="B2735" s="11" t="s">
        <v>33467</v>
      </c>
      <c r="C2735" s="11" t="s">
        <v>31936</v>
      </c>
      <c r="D2735" s="11" t="s">
        <v>1977</v>
      </c>
      <c r="E2735" s="11" t="s">
        <v>546</v>
      </c>
      <c r="F2735" s="11" t="s">
        <v>82</v>
      </c>
      <c r="G2735" s="11" t="s">
        <v>32373</v>
      </c>
      <c r="H2735" s="11" t="s">
        <v>77</v>
      </c>
      <c r="I2735" s="11">
        <v>3</v>
      </c>
      <c r="J2735" s="11" t="s">
        <v>78</v>
      </c>
      <c r="K2735" s="11" t="s">
        <v>32374</v>
      </c>
      <c r="L2735" s="11">
        <v>120</v>
      </c>
      <c r="M2735" s="11">
        <v>0</v>
      </c>
      <c r="N2735" s="11">
        <v>120</v>
      </c>
      <c r="O2735" s="11">
        <v>120</v>
      </c>
      <c r="P2735" s="11">
        <v>120</v>
      </c>
      <c r="Q2735" s="11">
        <v>0</v>
      </c>
      <c r="R2735" s="11">
        <v>120</v>
      </c>
      <c r="S2735" s="11">
        <v>120</v>
      </c>
      <c r="T2735" s="11">
        <v>0</v>
      </c>
      <c r="U2735" s="11">
        <v>2</v>
      </c>
      <c r="V2735" s="11">
        <v>3</v>
      </c>
      <c r="W2735" s="11">
        <v>4</v>
      </c>
      <c r="X2735" s="11">
        <v>0</v>
      </c>
      <c r="Y2735" s="11">
        <v>2</v>
      </c>
      <c r="Z2735" s="11">
        <v>3</v>
      </c>
      <c r="AA2735" s="12" t="s">
        <v>32958</v>
      </c>
      <c r="AB2735" s="17" t="str">
        <f t="shared" si="253"/>
        <v>Programme: MPhys Physics with Astrophysics</v>
      </c>
      <c r="AC2735" s="17">
        <f t="shared" si="254"/>
        <v>2</v>
      </c>
      <c r="AD2735" s="17">
        <f t="shared" si="255"/>
        <v>3</v>
      </c>
      <c r="AE2735" s="17">
        <f t="shared" si="256"/>
        <v>4</v>
      </c>
      <c r="AF2735" s="17" t="str">
        <f t="shared" si="257"/>
        <v/>
      </c>
      <c r="AG2735" s="17" cm="1">
        <f t="array" ref="AG2735">IFERROR(IF(J2735="Level",INDEX($M2735:$S2735,AC2735+1),INDEX($M2735:$S2735,AC2735)),"")</f>
        <v>120</v>
      </c>
      <c r="AH2735" s="17" cm="1">
        <f t="array" ref="AH2735">IFERROR(IF(J2735="Level",INDEX($M2735:$S2735,AD2735+1),INDEX($M2735:$S2735,AD2735)),"")</f>
        <v>120</v>
      </c>
      <c r="AI2735" s="17" cm="1">
        <f t="array" ref="AI2735">IFERROR(INDEX($M2735:$S2735,AE2735),"")</f>
        <v>120</v>
      </c>
      <c r="AJ2735" s="17" t="str" cm="1">
        <f t="array" ref="AJ2735">IFERROR(INDEX($M2735:$S2735,AF2735),"")</f>
        <v/>
      </c>
      <c r="AK2735" s="17" cm="1">
        <f t="array" ref="AK2735">IFERROR(IF(J2735="Level",INDEX($T2735:$Z2735,AC2735+1),INDEX($T2735:$Z2735,AC2735)),"")</f>
        <v>2</v>
      </c>
      <c r="AL2735" s="17" cm="1">
        <f t="array" ref="AL2735">IFERROR(IF(J2735="Level",INDEX($T2735:$Z2735,AD2735+1),INDEX($T2735:$Z2735,AD2735)),"")</f>
        <v>3</v>
      </c>
      <c r="AM2735" s="17" cm="1">
        <f t="array" ref="AM2735">IFERROR(INDEX($T2735:$Z2735,AE2735),"")</f>
        <v>4</v>
      </c>
      <c r="AN2735" s="17" t="str" cm="1">
        <f t="array" ref="AN2735">IFERROR(INDEX($T2735:$Z2735,AF2735),"")</f>
        <v/>
      </c>
    </row>
    <row r="2736" spans="1:40" x14ac:dyDescent="0.2">
      <c r="A2736" s="17" t="str">
        <f t="shared" si="252"/>
        <v>MPhys Theoretical Physics: UFX4PHYPHY21</v>
      </c>
      <c r="B2736" s="11" t="s">
        <v>33468</v>
      </c>
      <c r="C2736" s="11" t="s">
        <v>31936</v>
      </c>
      <c r="D2736" s="11" t="s">
        <v>33469</v>
      </c>
      <c r="E2736" s="11" t="s">
        <v>546</v>
      </c>
      <c r="F2736" s="11" t="s">
        <v>82</v>
      </c>
      <c r="G2736" s="11" t="s">
        <v>32373</v>
      </c>
      <c r="H2736" s="11" t="s">
        <v>77</v>
      </c>
      <c r="I2736" s="11">
        <v>3</v>
      </c>
      <c r="J2736" s="11" t="s">
        <v>78</v>
      </c>
      <c r="K2736" s="11" t="s">
        <v>32374</v>
      </c>
      <c r="L2736" s="11">
        <v>120</v>
      </c>
      <c r="M2736" s="11">
        <v>0</v>
      </c>
      <c r="N2736" s="11">
        <v>120</v>
      </c>
      <c r="O2736" s="11">
        <v>120</v>
      </c>
      <c r="P2736" s="11">
        <v>120</v>
      </c>
      <c r="Q2736" s="11">
        <v>0</v>
      </c>
      <c r="R2736" s="11">
        <v>120</v>
      </c>
      <c r="S2736" s="11">
        <v>120</v>
      </c>
      <c r="T2736" s="11">
        <v>0</v>
      </c>
      <c r="U2736" s="11">
        <v>2</v>
      </c>
      <c r="V2736" s="11">
        <v>3</v>
      </c>
      <c r="W2736" s="11">
        <v>4</v>
      </c>
      <c r="X2736" s="11">
        <v>0</v>
      </c>
      <c r="Y2736" s="11">
        <v>2</v>
      </c>
      <c r="Z2736" s="11">
        <v>3</v>
      </c>
      <c r="AA2736" s="12" t="s">
        <v>32958</v>
      </c>
      <c r="AB2736" s="17" t="str">
        <f t="shared" si="253"/>
        <v>Programme: MPhys Theoretical Physics</v>
      </c>
      <c r="AC2736" s="17">
        <f t="shared" si="254"/>
        <v>2</v>
      </c>
      <c r="AD2736" s="17">
        <f t="shared" si="255"/>
        <v>3</v>
      </c>
      <c r="AE2736" s="17">
        <f t="shared" si="256"/>
        <v>4</v>
      </c>
      <c r="AF2736" s="17" t="str">
        <f t="shared" si="257"/>
        <v/>
      </c>
      <c r="AG2736" s="17" cm="1">
        <f t="array" ref="AG2736">IFERROR(IF(J2736="Level",INDEX($M2736:$S2736,AC2736+1),INDEX($M2736:$S2736,AC2736)),"")</f>
        <v>120</v>
      </c>
      <c r="AH2736" s="17" cm="1">
        <f t="array" ref="AH2736">IFERROR(IF(J2736="Level",INDEX($M2736:$S2736,AD2736+1),INDEX($M2736:$S2736,AD2736)),"")</f>
        <v>120</v>
      </c>
      <c r="AI2736" s="17" cm="1">
        <f t="array" ref="AI2736">IFERROR(INDEX($M2736:$S2736,AE2736),"")</f>
        <v>120</v>
      </c>
      <c r="AJ2736" s="17" t="str" cm="1">
        <f t="array" ref="AJ2736">IFERROR(INDEX($M2736:$S2736,AF2736),"")</f>
        <v/>
      </c>
      <c r="AK2736" s="17" cm="1">
        <f t="array" ref="AK2736">IFERROR(IF(J2736="Level",INDEX($T2736:$Z2736,AC2736+1),INDEX($T2736:$Z2736,AC2736)),"")</f>
        <v>2</v>
      </c>
      <c r="AL2736" s="17" cm="1">
        <f t="array" ref="AL2736">IFERROR(IF(J2736="Level",INDEX($T2736:$Z2736,AD2736+1),INDEX($T2736:$Z2736,AD2736)),"")</f>
        <v>3</v>
      </c>
      <c r="AM2736" s="17" cm="1">
        <f t="array" ref="AM2736">IFERROR(INDEX($T2736:$Z2736,AE2736),"")</f>
        <v>4</v>
      </c>
      <c r="AN2736" s="17" t="str" cm="1">
        <f t="array" ref="AN2736">IFERROR(INDEX($T2736:$Z2736,AF2736),"")</f>
        <v/>
      </c>
    </row>
    <row r="2737" spans="1:40" x14ac:dyDescent="0.2">
      <c r="A2737" s="17" t="str">
        <f t="shared" si="252"/>
        <v>MPhys Physics with Biophysics: UFX4PHYPHY22</v>
      </c>
      <c r="B2737" s="11" t="s">
        <v>33470</v>
      </c>
      <c r="C2737" s="11" t="s">
        <v>31936</v>
      </c>
      <c r="D2737" s="11" t="s">
        <v>33471</v>
      </c>
      <c r="E2737" s="11" t="s">
        <v>546</v>
      </c>
      <c r="F2737" s="11" t="s">
        <v>82</v>
      </c>
      <c r="G2737" s="11" t="s">
        <v>32373</v>
      </c>
      <c r="H2737" s="11" t="s">
        <v>77</v>
      </c>
      <c r="I2737" s="11">
        <v>3</v>
      </c>
      <c r="J2737" s="11" t="s">
        <v>78</v>
      </c>
      <c r="K2737" s="11" t="s">
        <v>32374</v>
      </c>
      <c r="L2737" s="11">
        <v>120</v>
      </c>
      <c r="M2737" s="11">
        <v>0</v>
      </c>
      <c r="N2737" s="11">
        <v>120</v>
      </c>
      <c r="O2737" s="11">
        <v>120</v>
      </c>
      <c r="P2737" s="11">
        <v>120</v>
      </c>
      <c r="Q2737" s="11">
        <v>0</v>
      </c>
      <c r="R2737" s="11">
        <v>120</v>
      </c>
      <c r="S2737" s="11">
        <v>120</v>
      </c>
      <c r="T2737" s="11">
        <v>0</v>
      </c>
      <c r="U2737" s="11">
        <v>2</v>
      </c>
      <c r="V2737" s="11">
        <v>3</v>
      </c>
      <c r="W2737" s="11">
        <v>4</v>
      </c>
      <c r="X2737" s="11">
        <v>0</v>
      </c>
      <c r="Y2737" s="11">
        <v>2</v>
      </c>
      <c r="Z2737" s="11">
        <v>3</v>
      </c>
      <c r="AA2737" s="12" t="s">
        <v>32958</v>
      </c>
      <c r="AB2737" s="17" t="str">
        <f t="shared" si="253"/>
        <v>Programme: MPhys Physics with Biophysics</v>
      </c>
      <c r="AC2737" s="17">
        <f t="shared" si="254"/>
        <v>2</v>
      </c>
      <c r="AD2737" s="17">
        <f t="shared" si="255"/>
        <v>3</v>
      </c>
      <c r="AE2737" s="17">
        <f t="shared" si="256"/>
        <v>4</v>
      </c>
      <c r="AF2737" s="17" t="str">
        <f t="shared" si="257"/>
        <v/>
      </c>
      <c r="AG2737" s="17" cm="1">
        <f t="array" ref="AG2737">IFERROR(IF(J2737="Level",INDEX($M2737:$S2737,AC2737+1),INDEX($M2737:$S2737,AC2737)),"")</f>
        <v>120</v>
      </c>
      <c r="AH2737" s="17" cm="1">
        <f t="array" ref="AH2737">IFERROR(IF(J2737="Level",INDEX($M2737:$S2737,AD2737+1),INDEX($M2737:$S2737,AD2737)),"")</f>
        <v>120</v>
      </c>
      <c r="AI2737" s="17" cm="1">
        <f t="array" ref="AI2737">IFERROR(INDEX($M2737:$S2737,AE2737),"")</f>
        <v>120</v>
      </c>
      <c r="AJ2737" s="17" t="str" cm="1">
        <f t="array" ref="AJ2737">IFERROR(INDEX($M2737:$S2737,AF2737),"")</f>
        <v/>
      </c>
      <c r="AK2737" s="17" cm="1">
        <f t="array" ref="AK2737">IFERROR(IF(J2737="Level",INDEX($T2737:$Z2737,AC2737+1),INDEX($T2737:$Z2737,AC2737)),"")</f>
        <v>2</v>
      </c>
      <c r="AL2737" s="17" cm="1">
        <f t="array" ref="AL2737">IFERROR(IF(J2737="Level",INDEX($T2737:$Z2737,AD2737+1),INDEX($T2737:$Z2737,AD2737)),"")</f>
        <v>3</v>
      </c>
      <c r="AM2737" s="17" cm="1">
        <f t="array" ref="AM2737">IFERROR(INDEX($T2737:$Z2737,AE2737),"")</f>
        <v>4</v>
      </c>
      <c r="AN2737" s="17" t="str" cm="1">
        <f t="array" ref="AN2737">IFERROR(INDEX($T2737:$Z2737,AF2737),"")</f>
        <v/>
      </c>
    </row>
    <row r="2738" spans="1:40" x14ac:dyDescent="0.2">
      <c r="A2738" s="17" t="str">
        <f t="shared" si="252"/>
        <v>MPhys Physics with Quantum Technology: UFX4PHYPHY23</v>
      </c>
      <c r="B2738" s="11" t="s">
        <v>33472</v>
      </c>
      <c r="C2738" s="11" t="s">
        <v>31936</v>
      </c>
      <c r="D2738" s="11" t="s">
        <v>33473</v>
      </c>
      <c r="E2738" s="11" t="s">
        <v>546</v>
      </c>
      <c r="F2738" s="11" t="s">
        <v>82</v>
      </c>
      <c r="G2738" s="11" t="s">
        <v>32373</v>
      </c>
      <c r="H2738" s="11" t="s">
        <v>77</v>
      </c>
      <c r="I2738" s="11">
        <v>3</v>
      </c>
      <c r="J2738" s="11" t="s">
        <v>78</v>
      </c>
      <c r="K2738" s="11" t="s">
        <v>32374</v>
      </c>
      <c r="L2738" s="11">
        <v>120</v>
      </c>
      <c r="M2738" s="11">
        <v>0</v>
      </c>
      <c r="N2738" s="11">
        <v>120</v>
      </c>
      <c r="O2738" s="11">
        <v>120</v>
      </c>
      <c r="P2738" s="11">
        <v>120</v>
      </c>
      <c r="Q2738" s="11">
        <v>0</v>
      </c>
      <c r="R2738" s="11">
        <v>120</v>
      </c>
      <c r="S2738" s="11">
        <v>120</v>
      </c>
      <c r="T2738" s="11">
        <v>0</v>
      </c>
      <c r="U2738" s="11">
        <v>2</v>
      </c>
      <c r="V2738" s="11">
        <v>3</v>
      </c>
      <c r="W2738" s="11">
        <v>4</v>
      </c>
      <c r="X2738" s="11">
        <v>0</v>
      </c>
      <c r="Y2738" s="11">
        <v>2</v>
      </c>
      <c r="Z2738" s="11">
        <v>3</v>
      </c>
      <c r="AA2738" s="12" t="s">
        <v>32958</v>
      </c>
      <c r="AB2738" s="17" t="str">
        <f t="shared" si="253"/>
        <v>Programme: MPhys Physics with Quantum Technology</v>
      </c>
      <c r="AC2738" s="17">
        <f t="shared" si="254"/>
        <v>2</v>
      </c>
      <c r="AD2738" s="17">
        <f t="shared" si="255"/>
        <v>3</v>
      </c>
      <c r="AE2738" s="17">
        <f t="shared" si="256"/>
        <v>4</v>
      </c>
      <c r="AF2738" s="17" t="str">
        <f t="shared" si="257"/>
        <v/>
      </c>
      <c r="AG2738" s="17" cm="1">
        <f t="array" ref="AG2738">IFERROR(IF(J2738="Level",INDEX($M2738:$S2738,AC2738+1),INDEX($M2738:$S2738,AC2738)),"")</f>
        <v>120</v>
      </c>
      <c r="AH2738" s="17" cm="1">
        <f t="array" ref="AH2738">IFERROR(IF(J2738="Level",INDEX($M2738:$S2738,AD2738+1),INDEX($M2738:$S2738,AD2738)),"")</f>
        <v>120</v>
      </c>
      <c r="AI2738" s="17" cm="1">
        <f t="array" ref="AI2738">IFERROR(INDEX($M2738:$S2738,AE2738),"")</f>
        <v>120</v>
      </c>
      <c r="AJ2738" s="17" t="str" cm="1">
        <f t="array" ref="AJ2738">IFERROR(INDEX($M2738:$S2738,AF2738),"")</f>
        <v/>
      </c>
      <c r="AK2738" s="17" cm="1">
        <f t="array" ref="AK2738">IFERROR(IF(J2738="Level",INDEX($T2738:$Z2738,AC2738+1),INDEX($T2738:$Z2738,AC2738)),"")</f>
        <v>2</v>
      </c>
      <c r="AL2738" s="17" cm="1">
        <f t="array" ref="AL2738">IFERROR(IF(J2738="Level",INDEX($T2738:$Z2738,AD2738+1),INDEX($T2738:$Z2738,AD2738)),"")</f>
        <v>3</v>
      </c>
      <c r="AM2738" s="17" cm="1">
        <f t="array" ref="AM2738">IFERROR(INDEX($T2738:$Z2738,AE2738),"")</f>
        <v>4</v>
      </c>
      <c r="AN2738" s="17" t="str" cm="1">
        <f t="array" ref="AN2738">IFERROR(INDEX($T2738:$Z2738,AF2738),"")</f>
        <v/>
      </c>
    </row>
    <row r="2739" spans="1:40" x14ac:dyDescent="0.2">
      <c r="A2739" s="17" t="str">
        <f t="shared" si="252"/>
        <v>MArabic in Arabic and Islamic Studies: UFX4IAIIAI01</v>
      </c>
      <c r="B2739" s="11" t="s">
        <v>1925</v>
      </c>
      <c r="C2739" s="11" t="s">
        <v>31936</v>
      </c>
      <c r="D2739" s="11" t="s">
        <v>1926</v>
      </c>
      <c r="E2739" s="11" t="s">
        <v>261</v>
      </c>
      <c r="F2739" s="11" t="s">
        <v>76</v>
      </c>
      <c r="G2739" s="11" t="s">
        <v>32373</v>
      </c>
      <c r="H2739" s="11" t="s">
        <v>77</v>
      </c>
      <c r="I2739" s="11">
        <v>3</v>
      </c>
      <c r="J2739" s="11" t="s">
        <v>78</v>
      </c>
      <c r="K2739" s="11" t="s">
        <v>32374</v>
      </c>
      <c r="L2739" s="11">
        <v>120</v>
      </c>
      <c r="M2739" s="11">
        <v>0</v>
      </c>
      <c r="N2739" s="11">
        <v>120</v>
      </c>
      <c r="O2739" s="11">
        <v>120</v>
      </c>
      <c r="P2739" s="11">
        <v>120</v>
      </c>
      <c r="Q2739" s="11">
        <v>0</v>
      </c>
      <c r="R2739" s="11">
        <v>120</v>
      </c>
      <c r="S2739" s="11">
        <v>120</v>
      </c>
      <c r="T2739" s="11">
        <v>0</v>
      </c>
      <c r="U2739" s="11">
        <v>2</v>
      </c>
      <c r="V2739" s="11">
        <v>3</v>
      </c>
      <c r="W2739" s="11">
        <v>4</v>
      </c>
      <c r="X2739" s="11">
        <v>0</v>
      </c>
      <c r="Y2739" s="11">
        <v>2</v>
      </c>
      <c r="Z2739" s="11">
        <v>3</v>
      </c>
      <c r="AA2739" s="12" t="s">
        <v>32958</v>
      </c>
      <c r="AB2739" s="17" t="str">
        <f t="shared" si="253"/>
        <v>Programme: MArabic in Arabic and Islamic Studies</v>
      </c>
      <c r="AC2739" s="17">
        <f t="shared" si="254"/>
        <v>2</v>
      </c>
      <c r="AD2739" s="17">
        <f t="shared" si="255"/>
        <v>3</v>
      </c>
      <c r="AE2739" s="17">
        <f t="shared" si="256"/>
        <v>4</v>
      </c>
      <c r="AF2739" s="17" t="str">
        <f t="shared" si="257"/>
        <v/>
      </c>
      <c r="AG2739" s="17" cm="1">
        <f t="array" ref="AG2739">IFERROR(IF(J2739="Level",INDEX($M2739:$S2739,AC2739+1),INDEX($M2739:$S2739,AC2739)),"")</f>
        <v>120</v>
      </c>
      <c r="AH2739" s="17" cm="1">
        <f t="array" ref="AH2739">IFERROR(IF(J2739="Level",INDEX($M2739:$S2739,AD2739+1),INDEX($M2739:$S2739,AD2739)),"")</f>
        <v>120</v>
      </c>
      <c r="AI2739" s="17" cm="1">
        <f t="array" ref="AI2739">IFERROR(INDEX($M2739:$S2739,AE2739),"")</f>
        <v>120</v>
      </c>
      <c r="AJ2739" s="17" t="str" cm="1">
        <f t="array" ref="AJ2739">IFERROR(INDEX($M2739:$S2739,AF2739),"")</f>
        <v/>
      </c>
      <c r="AK2739" s="17" cm="1">
        <f t="array" ref="AK2739">IFERROR(IF(J2739="Level",INDEX($T2739:$Z2739,AC2739+1),INDEX($T2739:$Z2739,AC2739)),"")</f>
        <v>2</v>
      </c>
      <c r="AL2739" s="17" cm="1">
        <f t="array" ref="AL2739">IFERROR(IF(J2739="Level",INDEX($T2739:$Z2739,AD2739+1),INDEX($T2739:$Z2739,AD2739)),"")</f>
        <v>3</v>
      </c>
      <c r="AM2739" s="17" cm="1">
        <f t="array" ref="AM2739">IFERROR(INDEX($T2739:$Z2739,AE2739),"")</f>
        <v>4</v>
      </c>
      <c r="AN2739" s="17" t="str" cm="1">
        <f t="array" ref="AN2739">IFERROR(INDEX($T2739:$Z2739,AF2739),"")</f>
        <v/>
      </c>
    </row>
    <row r="2740" spans="1:40" x14ac:dyDescent="0.2">
      <c r="A2740" s="17" t="str">
        <f t="shared" si="252"/>
        <v>MSci Biological Sciences: UFX4BIOBIO01</v>
      </c>
      <c r="B2740" s="12" t="s">
        <v>1982</v>
      </c>
      <c r="C2740" s="11" t="s">
        <v>31936</v>
      </c>
      <c r="D2740" s="11" t="s">
        <v>1983</v>
      </c>
      <c r="E2740" s="11" t="s">
        <v>126</v>
      </c>
      <c r="F2740" s="11" t="s">
        <v>71</v>
      </c>
      <c r="G2740" s="11" t="s">
        <v>32373</v>
      </c>
      <c r="H2740" s="11" t="s">
        <v>77</v>
      </c>
      <c r="I2740" s="11">
        <v>3</v>
      </c>
      <c r="J2740" s="11" t="s">
        <v>78</v>
      </c>
      <c r="K2740" s="11" t="s">
        <v>32374</v>
      </c>
      <c r="L2740" s="11">
        <v>120</v>
      </c>
      <c r="M2740" s="11">
        <v>0</v>
      </c>
      <c r="N2740" s="11">
        <v>120</v>
      </c>
      <c r="O2740" s="11">
        <v>120</v>
      </c>
      <c r="P2740" s="11">
        <v>120</v>
      </c>
      <c r="Q2740" s="11">
        <v>0</v>
      </c>
      <c r="R2740" s="11">
        <v>120</v>
      </c>
      <c r="S2740" s="11">
        <v>120</v>
      </c>
      <c r="T2740" s="11">
        <v>0</v>
      </c>
      <c r="U2740" s="11">
        <v>2</v>
      </c>
      <c r="V2740" s="11">
        <v>3</v>
      </c>
      <c r="W2740" s="11">
        <v>4</v>
      </c>
      <c r="X2740" s="11">
        <v>0</v>
      </c>
      <c r="Y2740" s="11">
        <v>2</v>
      </c>
      <c r="Z2740" s="11">
        <v>3</v>
      </c>
      <c r="AA2740" s="12" t="s">
        <v>32958</v>
      </c>
      <c r="AB2740" s="17" t="str">
        <f t="shared" si="253"/>
        <v>Programme: MSci Biological Sciences</v>
      </c>
      <c r="AC2740" s="17">
        <f t="shared" si="254"/>
        <v>2</v>
      </c>
      <c r="AD2740" s="17">
        <f t="shared" si="255"/>
        <v>3</v>
      </c>
      <c r="AE2740" s="17">
        <f t="shared" si="256"/>
        <v>4</v>
      </c>
      <c r="AF2740" s="17" t="str">
        <f t="shared" si="257"/>
        <v/>
      </c>
      <c r="AG2740" s="17" cm="1">
        <f t="array" ref="AG2740">IFERROR(IF(J2740="Level",INDEX($M2740:$S2740,AC2740+1),INDEX($M2740:$S2740,AC2740)),"")</f>
        <v>120</v>
      </c>
      <c r="AH2740" s="17" cm="1">
        <f t="array" ref="AH2740">IFERROR(IF(J2740="Level",INDEX($M2740:$S2740,AD2740+1),INDEX($M2740:$S2740,AD2740)),"")</f>
        <v>120</v>
      </c>
      <c r="AI2740" s="17" cm="1">
        <f t="array" ref="AI2740">IFERROR(INDEX($M2740:$S2740,AE2740),"")</f>
        <v>120</v>
      </c>
      <c r="AJ2740" s="17" t="str" cm="1">
        <f t="array" ref="AJ2740">IFERROR(INDEX($M2740:$S2740,AF2740),"")</f>
        <v/>
      </c>
      <c r="AK2740" s="17" cm="1">
        <f t="array" ref="AK2740">IFERROR(IF(J2740="Level",INDEX($T2740:$Z2740,AC2740+1),INDEX($T2740:$Z2740,AC2740)),"")</f>
        <v>2</v>
      </c>
      <c r="AL2740" s="17" cm="1">
        <f t="array" ref="AL2740">IFERROR(IF(J2740="Level",INDEX($T2740:$Z2740,AD2740+1),INDEX($T2740:$Z2740,AD2740)),"")</f>
        <v>3</v>
      </c>
      <c r="AM2740" s="17" cm="1">
        <f t="array" ref="AM2740">IFERROR(INDEX($T2740:$Z2740,AE2740),"")</f>
        <v>4</v>
      </c>
      <c r="AN2740" s="17" t="str" cm="1">
        <f t="array" ref="AN2740">IFERROR(INDEX($T2740:$Z2740,AF2740),"")</f>
        <v/>
      </c>
    </row>
    <row r="2741" spans="1:40" x14ac:dyDescent="0.2">
      <c r="A2741" s="17" t="str">
        <f t="shared" si="252"/>
        <v>MSci Biochemistry: UFX4BIOBIO02</v>
      </c>
      <c r="B2741" s="12" t="s">
        <v>1984</v>
      </c>
      <c r="C2741" s="11" t="s">
        <v>31936</v>
      </c>
      <c r="D2741" s="11" t="s">
        <v>1985</v>
      </c>
      <c r="E2741" s="11" t="s">
        <v>126</v>
      </c>
      <c r="F2741" s="11" t="s">
        <v>71</v>
      </c>
      <c r="G2741" s="11" t="s">
        <v>32373</v>
      </c>
      <c r="H2741" s="11" t="s">
        <v>77</v>
      </c>
      <c r="I2741" s="11">
        <v>3</v>
      </c>
      <c r="J2741" s="11" t="s">
        <v>78</v>
      </c>
      <c r="K2741" s="11" t="s">
        <v>32374</v>
      </c>
      <c r="L2741" s="11">
        <v>120</v>
      </c>
      <c r="M2741" s="11">
        <v>0</v>
      </c>
      <c r="N2741" s="11">
        <v>120</v>
      </c>
      <c r="O2741" s="11">
        <v>120</v>
      </c>
      <c r="P2741" s="11">
        <v>120</v>
      </c>
      <c r="Q2741" s="11">
        <v>0</v>
      </c>
      <c r="R2741" s="11">
        <v>120</v>
      </c>
      <c r="S2741" s="11">
        <v>120</v>
      </c>
      <c r="T2741" s="11">
        <v>0</v>
      </c>
      <c r="U2741" s="11">
        <v>2</v>
      </c>
      <c r="V2741" s="11">
        <v>3</v>
      </c>
      <c r="W2741" s="11">
        <v>4</v>
      </c>
      <c r="X2741" s="11">
        <v>0</v>
      </c>
      <c r="Y2741" s="11">
        <v>2</v>
      </c>
      <c r="Z2741" s="11">
        <v>3</v>
      </c>
      <c r="AA2741" s="12" t="s">
        <v>32958</v>
      </c>
      <c r="AB2741" s="17" t="str">
        <f t="shared" si="253"/>
        <v>Programme: MSci Biochemistry</v>
      </c>
      <c r="AC2741" s="17">
        <f t="shared" si="254"/>
        <v>2</v>
      </c>
      <c r="AD2741" s="17">
        <f t="shared" si="255"/>
        <v>3</v>
      </c>
      <c r="AE2741" s="17">
        <f t="shared" si="256"/>
        <v>4</v>
      </c>
      <c r="AF2741" s="17" t="str">
        <f t="shared" si="257"/>
        <v/>
      </c>
      <c r="AG2741" s="17" cm="1">
        <f t="array" ref="AG2741">IFERROR(IF(J2741="Level",INDEX($M2741:$S2741,AC2741+1),INDEX($M2741:$S2741,AC2741)),"")</f>
        <v>120</v>
      </c>
      <c r="AH2741" s="17" cm="1">
        <f t="array" ref="AH2741">IFERROR(IF(J2741="Level",INDEX($M2741:$S2741,AD2741+1),INDEX($M2741:$S2741,AD2741)),"")</f>
        <v>120</v>
      </c>
      <c r="AI2741" s="17" cm="1">
        <f t="array" ref="AI2741">IFERROR(INDEX($M2741:$S2741,AE2741),"")</f>
        <v>120</v>
      </c>
      <c r="AJ2741" s="17" t="str" cm="1">
        <f t="array" ref="AJ2741">IFERROR(INDEX($M2741:$S2741,AF2741),"")</f>
        <v/>
      </c>
      <c r="AK2741" s="17" cm="1">
        <f t="array" ref="AK2741">IFERROR(IF(J2741="Level",INDEX($T2741:$Z2741,AC2741+1),INDEX($T2741:$Z2741,AC2741)),"")</f>
        <v>2</v>
      </c>
      <c r="AL2741" s="17" cm="1">
        <f t="array" ref="AL2741">IFERROR(IF(J2741="Level",INDEX($T2741:$Z2741,AD2741+1),INDEX($T2741:$Z2741,AD2741)),"")</f>
        <v>3</v>
      </c>
      <c r="AM2741" s="17" cm="1">
        <f t="array" ref="AM2741">IFERROR(INDEX($T2741:$Z2741,AE2741),"")</f>
        <v>4</v>
      </c>
      <c r="AN2741" s="17" t="str" cm="1">
        <f t="array" ref="AN2741">IFERROR(INDEX($T2741:$Z2741,AF2741),"")</f>
        <v/>
      </c>
    </row>
    <row r="2742" spans="1:40" x14ac:dyDescent="0.2">
      <c r="A2742" s="17" t="str">
        <f t="shared" si="252"/>
        <v>MSci Biological and Medicinal Chemistry: UFX4BIOBIO03</v>
      </c>
      <c r="B2742" s="12" t="s">
        <v>1986</v>
      </c>
      <c r="C2742" s="11" t="s">
        <v>31936</v>
      </c>
      <c r="D2742" s="11" t="s">
        <v>1987</v>
      </c>
      <c r="E2742" s="11" t="s">
        <v>126</v>
      </c>
      <c r="F2742" s="11" t="s">
        <v>71</v>
      </c>
      <c r="G2742" s="11" t="s">
        <v>32373</v>
      </c>
      <c r="H2742" s="11" t="s">
        <v>77</v>
      </c>
      <c r="I2742" s="11">
        <v>3</v>
      </c>
      <c r="J2742" s="11" t="s">
        <v>78</v>
      </c>
      <c r="K2742" s="11" t="s">
        <v>32374</v>
      </c>
      <c r="L2742" s="11">
        <v>120</v>
      </c>
      <c r="M2742" s="11">
        <v>0</v>
      </c>
      <c r="N2742" s="11">
        <v>120</v>
      </c>
      <c r="O2742" s="11">
        <v>120</v>
      </c>
      <c r="P2742" s="11">
        <v>120</v>
      </c>
      <c r="Q2742" s="11">
        <v>0</v>
      </c>
      <c r="R2742" s="11">
        <v>120</v>
      </c>
      <c r="S2742" s="11">
        <v>120</v>
      </c>
      <c r="T2742" s="11">
        <v>0</v>
      </c>
      <c r="U2742" s="11">
        <v>2</v>
      </c>
      <c r="V2742" s="11">
        <v>3</v>
      </c>
      <c r="W2742" s="11">
        <v>4</v>
      </c>
      <c r="X2742" s="11">
        <v>0</v>
      </c>
      <c r="Y2742" s="11">
        <v>2</v>
      </c>
      <c r="Z2742" s="11">
        <v>3</v>
      </c>
      <c r="AA2742" s="12" t="s">
        <v>32958</v>
      </c>
      <c r="AB2742" s="17" t="str">
        <f t="shared" si="253"/>
        <v>Programme: MSci Biological and Medicinal Chemistry</v>
      </c>
      <c r="AC2742" s="17">
        <f t="shared" si="254"/>
        <v>2</v>
      </c>
      <c r="AD2742" s="17">
        <f t="shared" si="255"/>
        <v>3</v>
      </c>
      <c r="AE2742" s="17">
        <f t="shared" si="256"/>
        <v>4</v>
      </c>
      <c r="AF2742" s="17" t="str">
        <f t="shared" si="257"/>
        <v/>
      </c>
      <c r="AG2742" s="17" cm="1">
        <f t="array" ref="AG2742">IFERROR(IF(J2742="Level",INDEX($M2742:$S2742,AC2742+1),INDEX($M2742:$S2742,AC2742)),"")</f>
        <v>120</v>
      </c>
      <c r="AH2742" s="17" cm="1">
        <f t="array" ref="AH2742">IFERROR(IF(J2742="Level",INDEX($M2742:$S2742,AD2742+1),INDEX($M2742:$S2742,AD2742)),"")</f>
        <v>120</v>
      </c>
      <c r="AI2742" s="17" cm="1">
        <f t="array" ref="AI2742">IFERROR(INDEX($M2742:$S2742,AE2742),"")</f>
        <v>120</v>
      </c>
      <c r="AJ2742" s="17" t="str" cm="1">
        <f t="array" ref="AJ2742">IFERROR(INDEX($M2742:$S2742,AF2742),"")</f>
        <v/>
      </c>
      <c r="AK2742" s="17" cm="1">
        <f t="array" ref="AK2742">IFERROR(IF(J2742="Level",INDEX($T2742:$Z2742,AC2742+1),INDEX($T2742:$Z2742,AC2742)),"")</f>
        <v>2</v>
      </c>
      <c r="AL2742" s="17" cm="1">
        <f t="array" ref="AL2742">IFERROR(IF(J2742="Level",INDEX($T2742:$Z2742,AD2742+1),INDEX($T2742:$Z2742,AD2742)),"")</f>
        <v>3</v>
      </c>
      <c r="AM2742" s="17" cm="1">
        <f t="array" ref="AM2742">IFERROR(INDEX($T2742:$Z2742,AE2742),"")</f>
        <v>4</v>
      </c>
      <c r="AN2742" s="17" t="str" cm="1">
        <f t="array" ref="AN2742">IFERROR(INDEX($T2742:$Z2742,AF2742),"")</f>
        <v/>
      </c>
    </row>
    <row r="2743" spans="1:40" x14ac:dyDescent="0.2">
      <c r="A2743" s="17" t="str">
        <f t="shared" si="252"/>
        <v>MSci Molecular Biology and Biotechnology: UFX4BIOBIO04</v>
      </c>
      <c r="B2743" s="12" t="s">
        <v>33474</v>
      </c>
      <c r="C2743" s="11" t="s">
        <v>31936</v>
      </c>
      <c r="D2743" s="11" t="s">
        <v>33475</v>
      </c>
      <c r="E2743" s="11" t="s">
        <v>126</v>
      </c>
      <c r="F2743" s="11" t="s">
        <v>71</v>
      </c>
      <c r="G2743" s="11" t="s">
        <v>32373</v>
      </c>
      <c r="H2743" s="11" t="s">
        <v>77</v>
      </c>
      <c r="I2743" s="11">
        <v>3</v>
      </c>
      <c r="J2743" s="11" t="s">
        <v>78</v>
      </c>
      <c r="K2743" s="11" t="s">
        <v>32374</v>
      </c>
      <c r="L2743" s="11">
        <v>120</v>
      </c>
      <c r="M2743" s="11">
        <v>0</v>
      </c>
      <c r="N2743" s="11">
        <v>120</v>
      </c>
      <c r="O2743" s="11">
        <v>120</v>
      </c>
      <c r="P2743" s="11">
        <v>120</v>
      </c>
      <c r="Q2743" s="11">
        <v>0</v>
      </c>
      <c r="R2743" s="11">
        <v>120</v>
      </c>
      <c r="S2743" s="11">
        <v>120</v>
      </c>
      <c r="T2743" s="11">
        <v>0</v>
      </c>
      <c r="U2743" s="11">
        <v>2</v>
      </c>
      <c r="V2743" s="11">
        <v>3</v>
      </c>
      <c r="W2743" s="11">
        <v>4</v>
      </c>
      <c r="X2743" s="11">
        <v>0</v>
      </c>
      <c r="Y2743" s="11">
        <v>2</v>
      </c>
      <c r="Z2743" s="11">
        <v>3</v>
      </c>
      <c r="AA2743" s="12" t="s">
        <v>32958</v>
      </c>
      <c r="AB2743" s="17" t="str">
        <f t="shared" si="253"/>
        <v>Programme: MSci Molecular Biology and Biotechnology</v>
      </c>
      <c r="AC2743" s="17">
        <f t="shared" si="254"/>
        <v>2</v>
      </c>
      <c r="AD2743" s="17">
        <f t="shared" si="255"/>
        <v>3</v>
      </c>
      <c r="AE2743" s="17">
        <f t="shared" si="256"/>
        <v>4</v>
      </c>
      <c r="AF2743" s="17" t="str">
        <f t="shared" si="257"/>
        <v/>
      </c>
      <c r="AG2743" s="17" cm="1">
        <f t="array" ref="AG2743">IFERROR(IF(J2743="Level",INDEX($M2743:$S2743,AC2743+1),INDEX($M2743:$S2743,AC2743)),"")</f>
        <v>120</v>
      </c>
      <c r="AH2743" s="17" cm="1">
        <f t="array" ref="AH2743">IFERROR(IF(J2743="Level",INDEX($M2743:$S2743,AD2743+1),INDEX($M2743:$S2743,AD2743)),"")</f>
        <v>120</v>
      </c>
      <c r="AI2743" s="17" cm="1">
        <f t="array" ref="AI2743">IFERROR(INDEX($M2743:$S2743,AE2743),"")</f>
        <v>120</v>
      </c>
      <c r="AJ2743" s="17" t="str" cm="1">
        <f t="array" ref="AJ2743">IFERROR(INDEX($M2743:$S2743,AF2743),"")</f>
        <v/>
      </c>
      <c r="AK2743" s="17" cm="1">
        <f t="array" ref="AK2743">IFERROR(IF(J2743="Level",INDEX($T2743:$Z2743,AC2743+1),INDEX($T2743:$Z2743,AC2743)),"")</f>
        <v>2</v>
      </c>
      <c r="AL2743" s="17" cm="1">
        <f t="array" ref="AL2743">IFERROR(IF(J2743="Level",INDEX($T2743:$Z2743,AD2743+1),INDEX($T2743:$Z2743,AD2743)),"")</f>
        <v>3</v>
      </c>
      <c r="AM2743" s="17" cm="1">
        <f t="array" ref="AM2743">IFERROR(INDEX($T2743:$Z2743,AE2743),"")</f>
        <v>4</v>
      </c>
      <c r="AN2743" s="17" t="str" cm="1">
        <f t="array" ref="AN2743">IFERROR(INDEX($T2743:$Z2743,AF2743),"")</f>
        <v/>
      </c>
    </row>
    <row r="2744" spans="1:40" x14ac:dyDescent="0.2">
      <c r="A2744" s="17" t="str">
        <f t="shared" si="252"/>
        <v>MSci Medical Sciences (Human Genomics): UFX4EMSBIO01</v>
      </c>
      <c r="B2744" s="12" t="s">
        <v>2014</v>
      </c>
      <c r="C2744" s="11" t="s">
        <v>31936</v>
      </c>
      <c r="D2744" s="11" t="s">
        <v>2015</v>
      </c>
      <c r="E2744" s="11" t="s">
        <v>142</v>
      </c>
      <c r="F2744" s="11" t="s">
        <v>71</v>
      </c>
      <c r="G2744" s="11" t="s">
        <v>32373</v>
      </c>
      <c r="H2744" s="11" t="s">
        <v>77</v>
      </c>
      <c r="I2744" s="11">
        <v>3</v>
      </c>
      <c r="J2744" s="11" t="s">
        <v>78</v>
      </c>
      <c r="K2744" s="11" t="s">
        <v>32374</v>
      </c>
      <c r="L2744" s="11">
        <v>120</v>
      </c>
      <c r="M2744" s="11">
        <v>0</v>
      </c>
      <c r="N2744" s="11">
        <v>120</v>
      </c>
      <c r="O2744" s="11">
        <v>120</v>
      </c>
      <c r="P2744" s="11">
        <v>120</v>
      </c>
      <c r="Q2744" s="11">
        <v>0</v>
      </c>
      <c r="R2744" s="11">
        <v>120</v>
      </c>
      <c r="S2744" s="11">
        <v>120</v>
      </c>
      <c r="T2744" s="11">
        <v>0</v>
      </c>
      <c r="U2744" s="11">
        <v>2</v>
      </c>
      <c r="V2744" s="11">
        <v>3</v>
      </c>
      <c r="W2744" s="11">
        <v>4</v>
      </c>
      <c r="X2744" s="11">
        <v>0</v>
      </c>
      <c r="Y2744" s="11">
        <v>2</v>
      </c>
      <c r="Z2744" s="11">
        <v>3</v>
      </c>
      <c r="AA2744" s="12" t="s">
        <v>32958</v>
      </c>
      <c r="AB2744" s="17" t="str">
        <f t="shared" si="253"/>
        <v>Programme: MSci Medical Sciences (Human Genomics)</v>
      </c>
      <c r="AC2744" s="17">
        <f t="shared" si="254"/>
        <v>2</v>
      </c>
      <c r="AD2744" s="17">
        <f t="shared" si="255"/>
        <v>3</v>
      </c>
      <c r="AE2744" s="17">
        <f t="shared" si="256"/>
        <v>4</v>
      </c>
      <c r="AF2744" s="17" t="str">
        <f t="shared" si="257"/>
        <v/>
      </c>
      <c r="AG2744" s="17" cm="1">
        <f t="array" ref="AG2744">IFERROR(IF(J2744="Level",INDEX($M2744:$S2744,AC2744+1),INDEX($M2744:$S2744,AC2744)),"")</f>
        <v>120</v>
      </c>
      <c r="AH2744" s="17" cm="1">
        <f t="array" ref="AH2744">IFERROR(IF(J2744="Level",INDEX($M2744:$S2744,AD2744+1),INDEX($M2744:$S2744,AD2744)),"")</f>
        <v>120</v>
      </c>
      <c r="AI2744" s="17" cm="1">
        <f t="array" ref="AI2744">IFERROR(INDEX($M2744:$S2744,AE2744),"")</f>
        <v>120</v>
      </c>
      <c r="AJ2744" s="17" t="str" cm="1">
        <f t="array" ref="AJ2744">IFERROR(INDEX($M2744:$S2744,AF2744),"")</f>
        <v/>
      </c>
      <c r="AK2744" s="17" cm="1">
        <f t="array" ref="AK2744">IFERROR(IF(J2744="Level",INDEX($T2744:$Z2744,AC2744+1),INDEX($T2744:$Z2744,AC2744)),"")</f>
        <v>2</v>
      </c>
      <c r="AL2744" s="17" cm="1">
        <f t="array" ref="AL2744">IFERROR(IF(J2744="Level",INDEX($T2744:$Z2744,AD2744+1),INDEX($T2744:$Z2744,AD2744)),"")</f>
        <v>3</v>
      </c>
      <c r="AM2744" s="17" cm="1">
        <f t="array" ref="AM2744">IFERROR(INDEX($T2744:$Z2744,AE2744),"")</f>
        <v>4</v>
      </c>
      <c r="AN2744" s="17" t="str" cm="1">
        <f t="array" ref="AN2744">IFERROR(INDEX($T2744:$Z2744,AF2744),"")</f>
        <v/>
      </c>
    </row>
    <row r="2745" spans="1:40" x14ac:dyDescent="0.2">
      <c r="A2745" s="17" t="str">
        <f t="shared" si="252"/>
        <v>MSci Nursing: UFX4EMSEMS02</v>
      </c>
      <c r="B2745" s="12" t="s">
        <v>1978</v>
      </c>
      <c r="C2745" s="11" t="s">
        <v>31936</v>
      </c>
      <c r="D2745" s="11" t="s">
        <v>1979</v>
      </c>
      <c r="E2745" s="11" t="s">
        <v>1118</v>
      </c>
      <c r="F2745" s="11" t="s">
        <v>71</v>
      </c>
      <c r="G2745" s="11" t="s">
        <v>32373</v>
      </c>
      <c r="H2745" s="11" t="s">
        <v>77</v>
      </c>
      <c r="I2745" s="11">
        <v>3</v>
      </c>
      <c r="J2745" s="11" t="s">
        <v>78</v>
      </c>
      <c r="K2745" s="11" t="s">
        <v>32374</v>
      </c>
      <c r="L2745" s="11">
        <v>120</v>
      </c>
      <c r="M2745" s="11">
        <v>0</v>
      </c>
      <c r="N2745" s="11">
        <v>120</v>
      </c>
      <c r="O2745" s="11">
        <v>120</v>
      </c>
      <c r="P2745" s="11">
        <v>120</v>
      </c>
      <c r="Q2745" s="11">
        <v>0</v>
      </c>
      <c r="R2745" s="11">
        <v>120</v>
      </c>
      <c r="S2745" s="11">
        <v>120</v>
      </c>
      <c r="T2745" s="11">
        <v>0</v>
      </c>
      <c r="U2745" s="11">
        <v>2</v>
      </c>
      <c r="V2745" s="11">
        <v>3</v>
      </c>
      <c r="W2745" s="11">
        <v>4</v>
      </c>
      <c r="X2745" s="11">
        <v>0</v>
      </c>
      <c r="Y2745" s="11">
        <v>2</v>
      </c>
      <c r="Z2745" s="11">
        <v>3</v>
      </c>
      <c r="AA2745" s="12" t="s">
        <v>32958</v>
      </c>
      <c r="AB2745" s="17" t="str">
        <f t="shared" si="253"/>
        <v>Programme: MSci Nursing</v>
      </c>
      <c r="AC2745" s="17">
        <f t="shared" si="254"/>
        <v>2</v>
      </c>
      <c r="AD2745" s="17">
        <f t="shared" si="255"/>
        <v>3</v>
      </c>
      <c r="AE2745" s="17">
        <f t="shared" si="256"/>
        <v>4</v>
      </c>
      <c r="AF2745" s="17" t="str">
        <f t="shared" si="257"/>
        <v/>
      </c>
      <c r="AG2745" s="17" cm="1">
        <f t="array" ref="AG2745">IFERROR(IF(J2745="Level",INDEX($M2745:$S2745,AC2745+1),INDEX($M2745:$S2745,AC2745)),"")</f>
        <v>120</v>
      </c>
      <c r="AH2745" s="17" cm="1">
        <f t="array" ref="AH2745">IFERROR(IF(J2745="Level",INDEX($M2745:$S2745,AD2745+1),INDEX($M2745:$S2745,AD2745)),"")</f>
        <v>120</v>
      </c>
      <c r="AI2745" s="17" cm="1">
        <f t="array" ref="AI2745">IFERROR(INDEX($M2745:$S2745,AE2745),"")</f>
        <v>120</v>
      </c>
      <c r="AJ2745" s="17" t="str" cm="1">
        <f t="array" ref="AJ2745">IFERROR(INDEX($M2745:$S2745,AF2745),"")</f>
        <v/>
      </c>
      <c r="AK2745" s="17" cm="1">
        <f t="array" ref="AK2745">IFERROR(IF(J2745="Level",INDEX($T2745:$Z2745,AC2745+1),INDEX($T2745:$Z2745,AC2745)),"")</f>
        <v>2</v>
      </c>
      <c r="AL2745" s="17" cm="1">
        <f t="array" ref="AL2745">IFERROR(IF(J2745="Level",INDEX($T2745:$Z2745,AD2745+1),INDEX($T2745:$Z2745,AD2745)),"")</f>
        <v>3</v>
      </c>
      <c r="AM2745" s="17" cm="1">
        <f t="array" ref="AM2745">IFERROR(INDEX($T2745:$Z2745,AE2745),"")</f>
        <v>4</v>
      </c>
      <c r="AN2745" s="17" t="str" cm="1">
        <f t="array" ref="AN2745">IFERROR(INDEX($T2745:$Z2745,AF2745),"")</f>
        <v/>
      </c>
    </row>
    <row r="2746" spans="1:40" x14ac:dyDescent="0.2">
      <c r="A2746" s="17" t="str">
        <f t="shared" si="252"/>
        <v>MSci Nursing (Adult and Mental Health): UFX4EMSEMS03</v>
      </c>
      <c r="B2746" s="12" t="s">
        <v>1980</v>
      </c>
      <c r="C2746" s="11" t="s">
        <v>31936</v>
      </c>
      <c r="D2746" s="11" t="s">
        <v>1981</v>
      </c>
      <c r="E2746" s="11" t="s">
        <v>1118</v>
      </c>
      <c r="F2746" s="11" t="s">
        <v>71</v>
      </c>
      <c r="G2746" s="11" t="s">
        <v>32373</v>
      </c>
      <c r="H2746" s="11" t="s">
        <v>77</v>
      </c>
      <c r="I2746" s="11">
        <v>3</v>
      </c>
      <c r="J2746" s="11" t="s">
        <v>78</v>
      </c>
      <c r="K2746" s="11" t="s">
        <v>32374</v>
      </c>
      <c r="L2746" s="11">
        <v>120</v>
      </c>
      <c r="M2746" s="11">
        <v>0</v>
      </c>
      <c r="N2746" s="11">
        <v>120</v>
      </c>
      <c r="O2746" s="11">
        <v>120</v>
      </c>
      <c r="P2746" s="11">
        <v>120</v>
      </c>
      <c r="Q2746" s="11">
        <v>0</v>
      </c>
      <c r="R2746" s="11">
        <v>120</v>
      </c>
      <c r="S2746" s="11">
        <v>120</v>
      </c>
      <c r="T2746" s="11">
        <v>0</v>
      </c>
      <c r="U2746" s="11">
        <v>2</v>
      </c>
      <c r="V2746" s="11">
        <v>3</v>
      </c>
      <c r="W2746" s="11">
        <v>4</v>
      </c>
      <c r="X2746" s="11">
        <v>0</v>
      </c>
      <c r="Y2746" s="11">
        <v>2</v>
      </c>
      <c r="Z2746" s="11">
        <v>3</v>
      </c>
      <c r="AA2746" s="12" t="s">
        <v>32958</v>
      </c>
      <c r="AB2746" s="17" t="str">
        <f t="shared" si="253"/>
        <v>Programme: MSci Nursing (Adult and Mental Health)</v>
      </c>
      <c r="AC2746" s="17">
        <f t="shared" si="254"/>
        <v>2</v>
      </c>
      <c r="AD2746" s="17">
        <f t="shared" si="255"/>
        <v>3</v>
      </c>
      <c r="AE2746" s="17">
        <f t="shared" si="256"/>
        <v>4</v>
      </c>
      <c r="AF2746" s="17" t="str">
        <f t="shared" si="257"/>
        <v/>
      </c>
      <c r="AG2746" s="17" cm="1">
        <f t="array" ref="AG2746">IFERROR(IF(J2746="Level",INDEX($M2746:$S2746,AC2746+1),INDEX($M2746:$S2746,AC2746)),"")</f>
        <v>120</v>
      </c>
      <c r="AH2746" s="17" cm="1">
        <f t="array" ref="AH2746">IFERROR(IF(J2746="Level",INDEX($M2746:$S2746,AD2746+1),INDEX($M2746:$S2746,AD2746)),"")</f>
        <v>120</v>
      </c>
      <c r="AI2746" s="17" cm="1">
        <f t="array" ref="AI2746">IFERROR(INDEX($M2746:$S2746,AE2746),"")</f>
        <v>120</v>
      </c>
      <c r="AJ2746" s="17" t="str" cm="1">
        <f t="array" ref="AJ2746">IFERROR(INDEX($M2746:$S2746,AF2746),"")</f>
        <v/>
      </c>
      <c r="AK2746" s="17" cm="1">
        <f t="array" ref="AK2746">IFERROR(IF(J2746="Level",INDEX($T2746:$Z2746,AC2746+1),INDEX($T2746:$Z2746,AC2746)),"")</f>
        <v>2</v>
      </c>
      <c r="AL2746" s="17" cm="1">
        <f t="array" ref="AL2746">IFERROR(IF(J2746="Level",INDEX($T2746:$Z2746,AD2746+1),INDEX($T2746:$Z2746,AD2746)),"")</f>
        <v>3</v>
      </c>
      <c r="AM2746" s="17" cm="1">
        <f t="array" ref="AM2746">IFERROR(INDEX($T2746:$Z2746,AE2746),"")</f>
        <v>4</v>
      </c>
      <c r="AN2746" s="17" t="str" cm="1">
        <f t="array" ref="AN2746">IFERROR(INDEX($T2746:$Z2746,AF2746),"")</f>
        <v/>
      </c>
    </row>
    <row r="2747" spans="1:40" x14ac:dyDescent="0.2">
      <c r="A2747" s="17" t="str">
        <f t="shared" si="252"/>
        <v>MSci Nursing (Adult): UFX4EMSEMS04</v>
      </c>
      <c r="B2747" s="12" t="s">
        <v>2048</v>
      </c>
      <c r="C2747" s="11" t="s">
        <v>31936</v>
      </c>
      <c r="D2747" s="11" t="s">
        <v>2049</v>
      </c>
      <c r="E2747" s="11" t="s">
        <v>1118</v>
      </c>
      <c r="F2747" s="11" t="s">
        <v>71</v>
      </c>
      <c r="G2747" s="11" t="s">
        <v>32373</v>
      </c>
      <c r="H2747" s="11" t="s">
        <v>77</v>
      </c>
      <c r="I2747" s="11">
        <v>3</v>
      </c>
      <c r="J2747" s="11" t="s">
        <v>78</v>
      </c>
      <c r="K2747" s="11" t="s">
        <v>32374</v>
      </c>
      <c r="L2747" s="11">
        <v>120</v>
      </c>
      <c r="M2747" s="11">
        <v>0</v>
      </c>
      <c r="N2747" s="11">
        <v>120</v>
      </c>
      <c r="O2747" s="11">
        <v>120</v>
      </c>
      <c r="P2747" s="11">
        <v>120</v>
      </c>
      <c r="Q2747" s="11">
        <v>0</v>
      </c>
      <c r="R2747" s="11">
        <v>120</v>
      </c>
      <c r="S2747" s="11">
        <v>120</v>
      </c>
      <c r="T2747" s="11">
        <v>0</v>
      </c>
      <c r="U2747" s="11">
        <v>2</v>
      </c>
      <c r="V2747" s="11">
        <v>3</v>
      </c>
      <c r="W2747" s="11">
        <v>4</v>
      </c>
      <c r="X2747" s="11">
        <v>0</v>
      </c>
      <c r="Y2747" s="11">
        <v>2</v>
      </c>
      <c r="Z2747" s="11">
        <v>3</v>
      </c>
      <c r="AA2747" s="12" t="s">
        <v>32958</v>
      </c>
      <c r="AB2747" s="17" t="str">
        <f t="shared" si="253"/>
        <v>Programme: MSci Nursing (Adult)</v>
      </c>
      <c r="AC2747" s="17">
        <f t="shared" si="254"/>
        <v>2</v>
      </c>
      <c r="AD2747" s="17">
        <f t="shared" si="255"/>
        <v>3</v>
      </c>
      <c r="AE2747" s="17">
        <f t="shared" si="256"/>
        <v>4</v>
      </c>
      <c r="AF2747" s="17" t="str">
        <f t="shared" si="257"/>
        <v/>
      </c>
      <c r="AG2747" s="17" cm="1">
        <f t="array" ref="AG2747">IFERROR(IF(J2747="Level",INDEX($M2747:$S2747,AC2747+1),INDEX($M2747:$S2747,AC2747)),"")</f>
        <v>120</v>
      </c>
      <c r="AH2747" s="17" cm="1">
        <f t="array" ref="AH2747">IFERROR(IF(J2747="Level",INDEX($M2747:$S2747,AD2747+1),INDEX($M2747:$S2747,AD2747)),"")</f>
        <v>120</v>
      </c>
      <c r="AI2747" s="17" cm="1">
        <f t="array" ref="AI2747">IFERROR(INDEX($M2747:$S2747,AE2747),"")</f>
        <v>120</v>
      </c>
      <c r="AJ2747" s="17" t="str" cm="1">
        <f t="array" ref="AJ2747">IFERROR(INDEX($M2747:$S2747,AF2747),"")</f>
        <v/>
      </c>
      <c r="AK2747" s="17" cm="1">
        <f t="array" ref="AK2747">IFERROR(IF(J2747="Level",INDEX($T2747:$Z2747,AC2747+1),INDEX($T2747:$Z2747,AC2747)),"")</f>
        <v>2</v>
      </c>
      <c r="AL2747" s="17" cm="1">
        <f t="array" ref="AL2747">IFERROR(IF(J2747="Level",INDEX($T2747:$Z2747,AD2747+1),INDEX($T2747:$Z2747,AD2747)),"")</f>
        <v>3</v>
      </c>
      <c r="AM2747" s="17" cm="1">
        <f t="array" ref="AM2747">IFERROR(INDEX($T2747:$Z2747,AE2747),"")</f>
        <v>4</v>
      </c>
      <c r="AN2747" s="17" t="str" cm="1">
        <f t="array" ref="AN2747">IFERROR(INDEX($T2747:$Z2747,AF2747),"")</f>
        <v/>
      </c>
    </row>
    <row r="2748" spans="1:40" x14ac:dyDescent="0.2">
      <c r="A2748" s="17" t="str">
        <f t="shared" si="252"/>
        <v>MSci Applied Psychology (Clinical): UFX4PSYPSY01</v>
      </c>
      <c r="B2748" s="12" t="s">
        <v>2042</v>
      </c>
      <c r="C2748" s="11" t="s">
        <v>31936</v>
      </c>
      <c r="D2748" s="11" t="s">
        <v>2043</v>
      </c>
      <c r="E2748" s="11" t="s">
        <v>149</v>
      </c>
      <c r="F2748" s="11" t="s">
        <v>71</v>
      </c>
      <c r="G2748" s="11" t="s">
        <v>32373</v>
      </c>
      <c r="H2748" s="11" t="s">
        <v>77</v>
      </c>
      <c r="I2748" s="11">
        <v>3</v>
      </c>
      <c r="J2748" s="11" t="s">
        <v>78</v>
      </c>
      <c r="K2748" s="11" t="s">
        <v>32374</v>
      </c>
      <c r="L2748" s="11">
        <v>120</v>
      </c>
      <c r="M2748" s="11">
        <v>0</v>
      </c>
      <c r="N2748" s="11">
        <v>120</v>
      </c>
      <c r="O2748" s="11">
        <v>120</v>
      </c>
      <c r="P2748" s="11">
        <v>120</v>
      </c>
      <c r="Q2748" s="11">
        <v>0</v>
      </c>
      <c r="R2748" s="11">
        <v>120</v>
      </c>
      <c r="S2748" s="11">
        <v>120</v>
      </c>
      <c r="T2748" s="11">
        <v>0</v>
      </c>
      <c r="U2748" s="11">
        <v>2</v>
      </c>
      <c r="V2748" s="11">
        <v>3</v>
      </c>
      <c r="W2748" s="11">
        <v>4</v>
      </c>
      <c r="X2748" s="11">
        <v>0</v>
      </c>
      <c r="Y2748" s="11">
        <v>2</v>
      </c>
      <c r="Z2748" s="11">
        <v>3</v>
      </c>
      <c r="AA2748" s="12" t="s">
        <v>32958</v>
      </c>
      <c r="AB2748" s="17" t="str">
        <f t="shared" si="253"/>
        <v>Programme: MSci Applied Psychology (Clinical)</v>
      </c>
      <c r="AC2748" s="17">
        <f t="shared" si="254"/>
        <v>2</v>
      </c>
      <c r="AD2748" s="17">
        <f t="shared" si="255"/>
        <v>3</v>
      </c>
      <c r="AE2748" s="17">
        <f t="shared" si="256"/>
        <v>4</v>
      </c>
      <c r="AF2748" s="17" t="str">
        <f t="shared" si="257"/>
        <v/>
      </c>
      <c r="AG2748" s="17" cm="1">
        <f t="array" ref="AG2748">IFERROR(IF(J2748="Level",INDEX($M2748:$S2748,AC2748+1),INDEX($M2748:$S2748,AC2748)),"")</f>
        <v>120</v>
      </c>
      <c r="AH2748" s="17" cm="1">
        <f t="array" ref="AH2748">IFERROR(IF(J2748="Level",INDEX($M2748:$S2748,AD2748+1),INDEX($M2748:$S2748,AD2748)),"")</f>
        <v>120</v>
      </c>
      <c r="AI2748" s="17" cm="1">
        <f t="array" ref="AI2748">IFERROR(INDEX($M2748:$S2748,AE2748),"")</f>
        <v>120</v>
      </c>
      <c r="AJ2748" s="17" t="str" cm="1">
        <f t="array" ref="AJ2748">IFERROR(INDEX($M2748:$S2748,AF2748),"")</f>
        <v/>
      </c>
      <c r="AK2748" s="17" cm="1">
        <f t="array" ref="AK2748">IFERROR(IF(J2748="Level",INDEX($T2748:$Z2748,AC2748+1),INDEX($T2748:$Z2748,AC2748)),"")</f>
        <v>2</v>
      </c>
      <c r="AL2748" s="17" cm="1">
        <f t="array" ref="AL2748">IFERROR(IF(J2748="Level",INDEX($T2748:$Z2748,AD2748+1),INDEX($T2748:$Z2748,AD2748)),"")</f>
        <v>3</v>
      </c>
      <c r="AM2748" s="17" cm="1">
        <f t="array" ref="AM2748">IFERROR(INDEX($T2748:$Z2748,AE2748),"")</f>
        <v>4</v>
      </c>
      <c r="AN2748" s="17" t="str" cm="1">
        <f t="array" ref="AN2748">IFERROR(INDEX($T2748:$Z2748,AF2748),"")</f>
        <v/>
      </c>
    </row>
    <row r="2749" spans="1:40" x14ac:dyDescent="0.2">
      <c r="A2749" s="17" t="str">
        <f t="shared" si="252"/>
        <v>MSci Medical Imaging (Diagnostic Radiography): UFX4EMSEMS05</v>
      </c>
      <c r="B2749" s="12" t="s">
        <v>2046</v>
      </c>
      <c r="C2749" s="11" t="s">
        <v>31936</v>
      </c>
      <c r="D2749" s="11" t="s">
        <v>2047</v>
      </c>
      <c r="E2749" s="11" t="s">
        <v>1113</v>
      </c>
      <c r="F2749" s="11" t="s">
        <v>71</v>
      </c>
      <c r="G2749" s="11" t="s">
        <v>32373</v>
      </c>
      <c r="H2749" s="11" t="s">
        <v>77</v>
      </c>
      <c r="I2749" s="11">
        <v>3</v>
      </c>
      <c r="J2749" s="11" t="s">
        <v>78</v>
      </c>
      <c r="K2749" s="11" t="s">
        <v>32374</v>
      </c>
      <c r="L2749" s="11">
        <v>120</v>
      </c>
      <c r="M2749" s="11">
        <v>0</v>
      </c>
      <c r="N2749" s="11">
        <v>120</v>
      </c>
      <c r="O2749" s="11">
        <v>120</v>
      </c>
      <c r="P2749" s="11">
        <v>120</v>
      </c>
      <c r="Q2749" s="11">
        <v>0</v>
      </c>
      <c r="R2749" s="11">
        <v>120</v>
      </c>
      <c r="S2749" s="11">
        <v>120</v>
      </c>
      <c r="T2749" s="11">
        <v>0</v>
      </c>
      <c r="U2749" s="11">
        <v>2</v>
      </c>
      <c r="V2749" s="11">
        <v>3</v>
      </c>
      <c r="W2749" s="11">
        <v>4</v>
      </c>
      <c r="X2749" s="11">
        <v>0</v>
      </c>
      <c r="Y2749" s="11">
        <v>2</v>
      </c>
      <c r="Z2749" s="11">
        <v>3</v>
      </c>
      <c r="AA2749" s="12" t="s">
        <v>32958</v>
      </c>
      <c r="AB2749" s="17" t="str">
        <f t="shared" si="253"/>
        <v>Programme: MSci Medical Imaging (Diagnostic Radiography)</v>
      </c>
      <c r="AC2749" s="17">
        <f t="shared" si="254"/>
        <v>2</v>
      </c>
      <c r="AD2749" s="17">
        <f t="shared" si="255"/>
        <v>3</v>
      </c>
      <c r="AE2749" s="17">
        <f t="shared" si="256"/>
        <v>4</v>
      </c>
      <c r="AF2749" s="17" t="str">
        <f t="shared" si="257"/>
        <v/>
      </c>
      <c r="AG2749" s="17" cm="1">
        <f t="array" ref="AG2749">IFERROR(IF(J2749="Level",INDEX($M2749:$S2749,AC2749+1),INDEX($M2749:$S2749,AC2749)),"")</f>
        <v>120</v>
      </c>
      <c r="AH2749" s="17" cm="1">
        <f t="array" ref="AH2749">IFERROR(IF(J2749="Level",INDEX($M2749:$S2749,AD2749+1),INDEX($M2749:$S2749,AD2749)),"")</f>
        <v>120</v>
      </c>
      <c r="AI2749" s="17" cm="1">
        <f t="array" ref="AI2749">IFERROR(INDEX($M2749:$S2749,AE2749),"")</f>
        <v>120</v>
      </c>
      <c r="AJ2749" s="17" t="str" cm="1">
        <f t="array" ref="AJ2749">IFERROR(INDEX($M2749:$S2749,AF2749),"")</f>
        <v/>
      </c>
      <c r="AK2749" s="17" cm="1">
        <f t="array" ref="AK2749">IFERROR(IF(J2749="Level",INDEX($T2749:$Z2749,AC2749+1),INDEX($T2749:$Z2749,AC2749)),"")</f>
        <v>2</v>
      </c>
      <c r="AL2749" s="17" cm="1">
        <f t="array" ref="AL2749">IFERROR(IF(J2749="Level",INDEX($T2749:$Z2749,AD2749+1),INDEX($T2749:$Z2749,AD2749)),"")</f>
        <v>3</v>
      </c>
      <c r="AM2749" s="17" cm="1">
        <f t="array" ref="AM2749">IFERROR(INDEX($T2749:$Z2749,AE2749),"")</f>
        <v>4</v>
      </c>
      <c r="AN2749" s="17" t="str" cm="1">
        <f t="array" ref="AN2749">IFERROR(INDEX($T2749:$Z2749,AF2749),"")</f>
        <v/>
      </c>
    </row>
    <row r="2750" spans="1:40" x14ac:dyDescent="0.2">
      <c r="A2750" s="17" t="str">
        <f t="shared" si="252"/>
        <v>MSci Exercise and Sport Sciences: UFX4SHSSHS01</v>
      </c>
      <c r="B2750" s="12" t="s">
        <v>2044</v>
      </c>
      <c r="C2750" s="11" t="s">
        <v>31936</v>
      </c>
      <c r="D2750" s="11" t="s">
        <v>2045</v>
      </c>
      <c r="E2750" s="11" t="s">
        <v>152</v>
      </c>
      <c r="F2750" s="11" t="s">
        <v>71</v>
      </c>
      <c r="G2750" s="11" t="s">
        <v>32373</v>
      </c>
      <c r="H2750" s="11" t="s">
        <v>77</v>
      </c>
      <c r="I2750" s="11">
        <v>3</v>
      </c>
      <c r="J2750" s="11" t="s">
        <v>78</v>
      </c>
      <c r="K2750" s="11" t="s">
        <v>32374</v>
      </c>
      <c r="L2750" s="11">
        <v>120</v>
      </c>
      <c r="M2750" s="11">
        <v>0</v>
      </c>
      <c r="N2750" s="11">
        <v>120</v>
      </c>
      <c r="O2750" s="11">
        <v>120</v>
      </c>
      <c r="P2750" s="11">
        <v>120</v>
      </c>
      <c r="Q2750" s="11">
        <v>0</v>
      </c>
      <c r="R2750" s="11">
        <v>120</v>
      </c>
      <c r="S2750" s="11">
        <v>120</v>
      </c>
      <c r="T2750" s="11">
        <v>0</v>
      </c>
      <c r="U2750" s="11">
        <v>2</v>
      </c>
      <c r="V2750" s="11">
        <v>3</v>
      </c>
      <c r="W2750" s="11">
        <v>4</v>
      </c>
      <c r="X2750" s="11">
        <v>0</v>
      </c>
      <c r="Y2750" s="11">
        <v>2</v>
      </c>
      <c r="Z2750" s="11">
        <v>3</v>
      </c>
      <c r="AA2750" s="12" t="s">
        <v>32958</v>
      </c>
      <c r="AB2750" s="17" t="str">
        <f t="shared" si="253"/>
        <v>Programme: MSci Exercise and Sport Sciences</v>
      </c>
      <c r="AC2750" s="17">
        <f t="shared" si="254"/>
        <v>2</v>
      </c>
      <c r="AD2750" s="17">
        <f t="shared" si="255"/>
        <v>3</v>
      </c>
      <c r="AE2750" s="17">
        <f t="shared" si="256"/>
        <v>4</v>
      </c>
      <c r="AF2750" s="17" t="str">
        <f t="shared" si="257"/>
        <v/>
      </c>
      <c r="AG2750" s="17" cm="1">
        <f t="array" ref="AG2750">IFERROR(IF(J2750="Level",INDEX($M2750:$S2750,AC2750+1),INDEX($M2750:$S2750,AC2750)),"")</f>
        <v>120</v>
      </c>
      <c r="AH2750" s="17" cm="1">
        <f t="array" ref="AH2750">IFERROR(IF(J2750="Level",INDEX($M2750:$S2750,AD2750+1),INDEX($M2750:$S2750,AD2750)),"")</f>
        <v>120</v>
      </c>
      <c r="AI2750" s="17" cm="1">
        <f t="array" ref="AI2750">IFERROR(INDEX($M2750:$S2750,AE2750),"")</f>
        <v>120</v>
      </c>
      <c r="AJ2750" s="17" t="str" cm="1">
        <f t="array" ref="AJ2750">IFERROR(INDEX($M2750:$S2750,AF2750),"")</f>
        <v/>
      </c>
      <c r="AK2750" s="17" cm="1">
        <f t="array" ref="AK2750">IFERROR(IF(J2750="Level",INDEX($T2750:$Z2750,AC2750+1),INDEX($T2750:$Z2750,AC2750)),"")</f>
        <v>2</v>
      </c>
      <c r="AL2750" s="17" cm="1">
        <f t="array" ref="AL2750">IFERROR(IF(J2750="Level",INDEX($T2750:$Z2750,AD2750+1),INDEX($T2750:$Z2750,AD2750)),"")</f>
        <v>3</v>
      </c>
      <c r="AM2750" s="17" cm="1">
        <f t="array" ref="AM2750">IFERROR(INDEX($T2750:$Z2750,AE2750),"")</f>
        <v>4</v>
      </c>
      <c r="AN2750" s="17" t="str" cm="1">
        <f t="array" ref="AN2750">IFERROR(INDEX($T2750:$Z2750,AF2750),"")</f>
        <v/>
      </c>
    </row>
    <row r="2751" spans="1:40" x14ac:dyDescent="0.2">
      <c r="A2751" s="17" t="str">
        <f t="shared" si="252"/>
        <v>MArabic in Arabic and Islamic Studies: UFX4IAIIAI02</v>
      </c>
      <c r="B2751" s="12" t="s">
        <v>1927</v>
      </c>
      <c r="C2751" s="11" t="s">
        <v>31936</v>
      </c>
      <c r="D2751" s="11" t="s">
        <v>1926</v>
      </c>
      <c r="E2751" s="11" t="s">
        <v>261</v>
      </c>
      <c r="F2751" s="11" t="s">
        <v>76</v>
      </c>
      <c r="G2751" s="11" t="s">
        <v>32685</v>
      </c>
      <c r="H2751" s="11" t="s">
        <v>77</v>
      </c>
      <c r="I2751" s="11">
        <v>3</v>
      </c>
      <c r="J2751" s="11" t="s">
        <v>78</v>
      </c>
      <c r="K2751" s="11" t="s">
        <v>32686</v>
      </c>
      <c r="L2751" s="11">
        <v>120</v>
      </c>
      <c r="M2751" s="11">
        <v>0</v>
      </c>
      <c r="N2751" s="11">
        <v>120</v>
      </c>
      <c r="O2751" s="11">
        <v>120</v>
      </c>
      <c r="P2751" s="11">
        <v>120</v>
      </c>
      <c r="Q2751" s="11">
        <v>0</v>
      </c>
      <c r="R2751" s="11">
        <v>120</v>
      </c>
      <c r="S2751" s="11">
        <v>120</v>
      </c>
      <c r="T2751" s="11">
        <v>0</v>
      </c>
      <c r="U2751" s="11">
        <v>3</v>
      </c>
      <c r="V2751" s="11">
        <v>2</v>
      </c>
      <c r="W2751" s="11">
        <v>4</v>
      </c>
      <c r="X2751" s="11">
        <v>0</v>
      </c>
      <c r="Y2751" s="11">
        <v>3</v>
      </c>
      <c r="Z2751" s="11">
        <v>2</v>
      </c>
      <c r="AA2751" s="12" t="s">
        <v>32958</v>
      </c>
      <c r="AB2751" s="17" t="str">
        <f t="shared" si="253"/>
        <v>Programme: MArabic in Arabic and Islamic Studies</v>
      </c>
      <c r="AC2751" s="17">
        <f t="shared" si="254"/>
        <v>2</v>
      </c>
      <c r="AD2751" s="17">
        <f t="shared" si="255"/>
        <v>3</v>
      </c>
      <c r="AE2751" s="17">
        <f t="shared" si="256"/>
        <v>4</v>
      </c>
      <c r="AF2751" s="17" t="str">
        <f t="shared" si="257"/>
        <v/>
      </c>
      <c r="AG2751" s="17" cm="1">
        <f t="array" ref="AG2751">IFERROR(IF(J2751="Level",INDEX($M2751:$S2751,AC2751+1),INDEX($M2751:$S2751,AC2751)),"")</f>
        <v>120</v>
      </c>
      <c r="AH2751" s="17" cm="1">
        <f t="array" ref="AH2751">IFERROR(IF(J2751="Level",INDEX($M2751:$S2751,AD2751+1),INDEX($M2751:$S2751,AD2751)),"")</f>
        <v>120</v>
      </c>
      <c r="AI2751" s="17" cm="1">
        <f t="array" ref="AI2751">IFERROR(INDEX($M2751:$S2751,AE2751),"")</f>
        <v>120</v>
      </c>
      <c r="AJ2751" s="17" t="str" cm="1">
        <f t="array" ref="AJ2751">IFERROR(INDEX($M2751:$S2751,AF2751),"")</f>
        <v/>
      </c>
      <c r="AK2751" s="17" cm="1">
        <f t="array" ref="AK2751">IFERROR(IF(J2751="Level",INDEX($T2751:$Z2751,AC2751+1),INDEX($T2751:$Z2751,AC2751)),"")</f>
        <v>3</v>
      </c>
      <c r="AL2751" s="17" cm="1">
        <f t="array" ref="AL2751">IFERROR(IF(J2751="Level",INDEX($T2751:$Z2751,AD2751+1),INDEX($T2751:$Z2751,AD2751)),"")</f>
        <v>2</v>
      </c>
      <c r="AM2751" s="17" cm="1">
        <f t="array" ref="AM2751">IFERROR(INDEX($T2751:$Z2751,AE2751),"")</f>
        <v>4</v>
      </c>
      <c r="AN2751" s="17" t="str" cm="1">
        <f t="array" ref="AN2751">IFERROR(INDEX($T2751:$Z2751,AF2751),"")</f>
        <v/>
      </c>
    </row>
    <row r="2752" spans="1:40" ht="25.5" x14ac:dyDescent="0.2">
      <c r="A2752" s="17" t="str">
        <f t="shared" si="252"/>
        <v>Dual LLB / Juris Doctor (JD) with the Chinese University of Hong Kong: UFL4LAWLAW10</v>
      </c>
      <c r="B2752" s="12" t="s">
        <v>1923</v>
      </c>
      <c r="C2752" s="11" t="s">
        <v>31936</v>
      </c>
      <c r="D2752" s="11" t="s">
        <v>1924</v>
      </c>
      <c r="E2752" s="11" t="s">
        <v>75</v>
      </c>
      <c r="F2752" s="11" t="s">
        <v>76</v>
      </c>
      <c r="G2752" s="11" t="s">
        <v>32777</v>
      </c>
      <c r="H2752" s="11" t="s">
        <v>77</v>
      </c>
      <c r="I2752" s="11">
        <v>2</v>
      </c>
      <c r="J2752" s="11" t="s">
        <v>78</v>
      </c>
      <c r="K2752" s="11" t="s">
        <v>32718</v>
      </c>
      <c r="L2752" s="11">
        <v>120</v>
      </c>
      <c r="M2752" s="11">
        <v>0</v>
      </c>
      <c r="N2752" s="11">
        <v>120</v>
      </c>
      <c r="O2752" s="11">
        <v>120</v>
      </c>
      <c r="P2752" s="11">
        <v>0</v>
      </c>
      <c r="Q2752" s="11">
        <v>0</v>
      </c>
      <c r="R2752" s="11">
        <v>120</v>
      </c>
      <c r="S2752" s="11">
        <v>120</v>
      </c>
      <c r="T2752" s="11">
        <v>0</v>
      </c>
      <c r="U2752" s="11">
        <v>1</v>
      </c>
      <c r="V2752" s="11">
        <v>2</v>
      </c>
      <c r="W2752" s="11">
        <v>0</v>
      </c>
      <c r="X2752" s="11">
        <v>0</v>
      </c>
      <c r="Y2752" s="11">
        <v>1</v>
      </c>
      <c r="Z2752" s="11">
        <v>2</v>
      </c>
      <c r="AA2752" s="12" t="s">
        <v>32961</v>
      </c>
      <c r="AB2752" s="17" t="str">
        <f t="shared" si="253"/>
        <v>Programme: Dual LLB / Juris Doctor (JD) with the Chinese University of Hong Kong</v>
      </c>
      <c r="AC2752" s="17">
        <f t="shared" si="254"/>
        <v>2</v>
      </c>
      <c r="AD2752" s="17">
        <f t="shared" si="255"/>
        <v>3</v>
      </c>
      <c r="AE2752" s="17" t="str">
        <f t="shared" si="256"/>
        <v/>
      </c>
      <c r="AF2752" s="17" t="str">
        <f t="shared" si="257"/>
        <v/>
      </c>
      <c r="AG2752" s="17" cm="1">
        <f t="array" ref="AG2752">IFERROR(IF(J2752="Level",INDEX($M2752:$S2752,AC2752+1),INDEX($M2752:$S2752,AC2752)),"")</f>
        <v>120</v>
      </c>
      <c r="AH2752" s="17" cm="1">
        <f t="array" ref="AH2752">IFERROR(IF(J2752="Level",INDEX($M2752:$S2752,AD2752+1),INDEX($M2752:$S2752,AD2752)),"")</f>
        <v>120</v>
      </c>
      <c r="AI2752" s="17" t="str" cm="1">
        <f t="array" ref="AI2752">IFERROR(INDEX($M2752:$S2752,AE2752),"")</f>
        <v/>
      </c>
      <c r="AJ2752" s="17" t="str" cm="1">
        <f t="array" ref="AJ2752">IFERROR(INDEX($M2752:$S2752,AF2752),"")</f>
        <v/>
      </c>
      <c r="AK2752" s="17" cm="1">
        <f t="array" ref="AK2752">IFERROR(IF(J2752="Level",INDEX($T2752:$Z2752,AC2752+1),INDEX($T2752:$Z2752,AC2752)),"")</f>
        <v>1</v>
      </c>
      <c r="AL2752" s="17" cm="1">
        <f t="array" ref="AL2752">IFERROR(IF(J2752="Level",INDEX($T2752:$Z2752,AD2752+1),INDEX($T2752:$Z2752,AD2752)),"")</f>
        <v>2</v>
      </c>
      <c r="AM2752" s="17" t="str" cm="1">
        <f t="array" ref="AM2752">IFERROR(INDEX($T2752:$Z2752,AE2752),"")</f>
        <v/>
      </c>
      <c r="AN2752" s="17" t="str" cm="1">
        <f t="array" ref="AN2752">IFERROR(INDEX($T2752:$Z2752,AF2752),"")</f>
        <v/>
      </c>
    </row>
    <row r="2753" spans="1:40" hidden="1" x14ac:dyDescent="0.2">
      <c r="A2753" s="17" t="str">
        <f t="shared" si="252"/>
        <v>Bachelor of Medicine, Bachelor of Surgery: UFB5EMSEMS01</v>
      </c>
      <c r="B2753" s="12" t="s">
        <v>68</v>
      </c>
      <c r="C2753" s="11" t="s">
        <v>31936</v>
      </c>
      <c r="D2753" s="11" t="s">
        <v>69</v>
      </c>
      <c r="E2753" s="11" t="s">
        <v>70</v>
      </c>
      <c r="F2753" s="11" t="s">
        <v>71</v>
      </c>
      <c r="G2753" s="11" t="s">
        <v>32829</v>
      </c>
      <c r="H2753" s="11" t="s">
        <v>72</v>
      </c>
      <c r="I2753" s="11">
        <v>0</v>
      </c>
      <c r="J2753" s="11" t="s">
        <v>32168</v>
      </c>
      <c r="K2753" s="11" t="s">
        <v>32168</v>
      </c>
      <c r="L2753" s="11">
        <v>0</v>
      </c>
      <c r="M2753" s="11">
        <v>0</v>
      </c>
      <c r="N2753" s="11">
        <v>0</v>
      </c>
      <c r="O2753" s="11">
        <v>0</v>
      </c>
      <c r="P2753" s="11">
        <v>0</v>
      </c>
      <c r="Q2753" s="11">
        <v>0</v>
      </c>
      <c r="R2753" s="11">
        <v>0</v>
      </c>
      <c r="S2753" s="11">
        <v>0</v>
      </c>
      <c r="T2753" s="11">
        <v>0</v>
      </c>
      <c r="U2753" s="11">
        <v>0</v>
      </c>
      <c r="V2753" s="11">
        <v>0</v>
      </c>
      <c r="W2753" s="11">
        <v>0</v>
      </c>
      <c r="X2753" s="11">
        <v>0</v>
      </c>
      <c r="Y2753" s="11">
        <v>0</v>
      </c>
      <c r="Z2753" s="11">
        <v>0</v>
      </c>
      <c r="AA2753" s="12" t="s">
        <v>32953</v>
      </c>
      <c r="AB2753" s="17" t="str">
        <f t="shared" si="253"/>
        <v>Programme is not compatible with this tool</v>
      </c>
      <c r="AC2753" s="17" t="str">
        <f t="shared" si="254"/>
        <v/>
      </c>
      <c r="AD2753" s="17">
        <f t="shared" si="255"/>
        <v>6</v>
      </c>
      <c r="AE2753" s="17" t="str">
        <f t="shared" si="256"/>
        <v/>
      </c>
      <c r="AF2753" s="17" t="str">
        <f t="shared" si="257"/>
        <v/>
      </c>
      <c r="AG2753" s="17" t="str" cm="1">
        <f t="array" ref="AG2753">IFERROR(IF(J2753="Level",INDEX($M2753:$S2753,AC2753+1),INDEX($M2753:$S2753,AC2753)),"")</f>
        <v/>
      </c>
      <c r="AH2753" s="17" cm="1">
        <f t="array" ref="AH2753">IFERROR(IF(J2753="Level",INDEX($M2753:$S2753,AD2753+1),INDEX($M2753:$S2753,AD2753)),"")</f>
        <v>0</v>
      </c>
      <c r="AI2753" s="17" t="str" cm="1">
        <f t="array" ref="AI2753">IFERROR(INDEX($M2753:$S2753,AE2753),"")</f>
        <v/>
      </c>
      <c r="AJ2753" s="17" t="str" cm="1">
        <f t="array" ref="AJ2753">IFERROR(INDEX($M2753:$S2753,AF2753),"")</f>
        <v/>
      </c>
      <c r="AK2753" s="17" t="str" cm="1">
        <f t="array" ref="AK2753">IFERROR(IF(J2753="Level",INDEX($T2753:$Z2753,AC2753+1),INDEX($T2753:$Z2753,AC2753)),"")</f>
        <v/>
      </c>
      <c r="AL2753" s="17" cm="1">
        <f t="array" ref="AL2753">IFERROR(IF(J2753="Level",INDEX($T2753:$Z2753,AD2753+1),INDEX($T2753:$Z2753,AD2753)),"")</f>
        <v>0</v>
      </c>
      <c r="AM2753" s="17" t="str" cm="1">
        <f t="array" ref="AM2753">IFERROR(INDEX($T2753:$Z2753,AE2753),"")</f>
        <v/>
      </c>
      <c r="AN2753" s="17" t="str" cm="1">
        <f t="array" ref="AN2753">IFERROR(INDEX($T2753:$Z2753,AF2753),"")</f>
        <v/>
      </c>
    </row>
    <row r="2754" spans="1:40" ht="25.5" x14ac:dyDescent="0.2">
      <c r="A2754" s="17" t="str">
        <f t="shared" ref="A2754:A2817" si="258">D2754&amp;": "&amp;B2754</f>
        <v>MEng Engineering and Entrepreneurship with a Year in Industry: UFX5ECSECS01</v>
      </c>
      <c r="B2754" s="12" t="s">
        <v>2050</v>
      </c>
      <c r="C2754" s="11" t="s">
        <v>31936</v>
      </c>
      <c r="D2754" s="11" t="s">
        <v>2051</v>
      </c>
      <c r="E2754" s="11" t="s">
        <v>409</v>
      </c>
      <c r="F2754" s="11" t="s">
        <v>82</v>
      </c>
      <c r="G2754" s="11" t="s">
        <v>32375</v>
      </c>
      <c r="H2754" s="11" t="s">
        <v>77</v>
      </c>
      <c r="I2754" s="11">
        <v>4</v>
      </c>
      <c r="J2754" s="11" t="s">
        <v>78</v>
      </c>
      <c r="K2754" s="11" t="s">
        <v>32376</v>
      </c>
      <c r="L2754" s="11">
        <v>120</v>
      </c>
      <c r="M2754" s="11">
        <v>0</v>
      </c>
      <c r="N2754" s="11">
        <v>120</v>
      </c>
      <c r="O2754" s="11">
        <v>120</v>
      </c>
      <c r="P2754" s="11">
        <v>120</v>
      </c>
      <c r="Q2754" s="11">
        <v>120</v>
      </c>
      <c r="R2754" s="11">
        <v>120</v>
      </c>
      <c r="S2754" s="11">
        <v>120</v>
      </c>
      <c r="T2754" s="11">
        <v>0</v>
      </c>
      <c r="U2754" s="11">
        <v>2</v>
      </c>
      <c r="V2754" s="11">
        <v>1</v>
      </c>
      <c r="W2754" s="11">
        <v>4</v>
      </c>
      <c r="X2754" s="11">
        <v>6</v>
      </c>
      <c r="Y2754" s="11">
        <v>2</v>
      </c>
      <c r="Z2754" s="11">
        <v>1</v>
      </c>
      <c r="AA2754" s="12" t="s">
        <v>32958</v>
      </c>
      <c r="AB2754" s="17" t="str">
        <f t="shared" ref="AB2754:AB2817" si="259">IF(H2754="Yes","Programme: "&amp;D2754,"Programme is not compatible with this tool")</f>
        <v>Programme: MEng Engineering and Entrepreneurship with a Year in Industry</v>
      </c>
      <c r="AC2754" s="17">
        <f t="shared" ref="AC2754:AC2817" si="260">IF(J2754="Stage",IF(M2754&lt;&gt;0,1,IF(N2754&lt;&gt;0,2,IF(O2754&lt;&gt;0,3,IF(P2754&lt;&gt;0,4,IF(Q2754&lt;&gt;0,5,""))))),IF(J2754="","",IF(R2754&lt;&gt;0,5,IF(S2754&lt;&gt;0,6,""))))</f>
        <v>2</v>
      </c>
      <c r="AD2754" s="17">
        <f t="shared" ref="AD2754:AD2817" si="261">IF(J2754="Stage",IF(AND(N2754&lt;&gt;0,AC2754&lt;2),2,IF(AND(O2754&lt;&gt;0,AC2754&lt;3),3,IF(AND(P2754&lt;&gt;0,AC2754&lt;4),4,IF(AND(Q2754&lt;&gt;0,AC2754&lt;5),5,"")))),IF(J2754="","",IF(AC2754&lt;&gt;0,6)))</f>
        <v>3</v>
      </c>
      <c r="AE2754" s="17">
        <f t="shared" ref="AE2754:AE2817" si="262">IF(AND(O2754&lt;&gt;0,AD2754&lt;3),3,IF(AND(P2754&lt;&gt;0,AD2754&lt;4),4,IF(AND(Q2754&lt;&gt;0,AD2754&lt;5),5,"")))</f>
        <v>4</v>
      </c>
      <c r="AF2754" s="17">
        <f t="shared" ref="AF2754:AF2817" si="263">IF(AND(P2754&lt;&gt;0,AE2754&lt;4),4,IF(AND(Q2754&lt;&gt;0,AE2754&lt;5),5,""))</f>
        <v>5</v>
      </c>
      <c r="AG2754" s="17" cm="1">
        <f t="array" ref="AG2754">IFERROR(IF(J2754="Level",INDEX($M2754:$S2754,AC2754+1),INDEX($M2754:$S2754,AC2754)),"")</f>
        <v>120</v>
      </c>
      <c r="AH2754" s="17" cm="1">
        <f t="array" ref="AH2754">IFERROR(IF(J2754="Level",INDEX($M2754:$S2754,AD2754+1),INDEX($M2754:$S2754,AD2754)),"")</f>
        <v>120</v>
      </c>
      <c r="AI2754" s="17" cm="1">
        <f t="array" ref="AI2754">IFERROR(INDEX($M2754:$S2754,AE2754),"")</f>
        <v>120</v>
      </c>
      <c r="AJ2754" s="17" cm="1">
        <f t="array" ref="AJ2754">IFERROR(INDEX($M2754:$S2754,AF2754),"")</f>
        <v>120</v>
      </c>
      <c r="AK2754" s="17" cm="1">
        <f t="array" ref="AK2754">IFERROR(IF(J2754="Level",INDEX($T2754:$Z2754,AC2754+1),INDEX($T2754:$Z2754,AC2754)),"")</f>
        <v>2</v>
      </c>
      <c r="AL2754" s="17" cm="1">
        <f t="array" ref="AL2754">IFERROR(IF(J2754="Level",INDEX($T2754:$Z2754,AD2754+1),INDEX($T2754:$Z2754,AD2754)),"")</f>
        <v>1</v>
      </c>
      <c r="AM2754" s="17" cm="1">
        <f t="array" ref="AM2754">IFERROR(INDEX($T2754:$Z2754,AE2754),"")</f>
        <v>4</v>
      </c>
      <c r="AN2754" s="17" cm="1">
        <f t="array" ref="AN2754">IFERROR(INDEX($T2754:$Z2754,AF2754),"")</f>
        <v>6</v>
      </c>
    </row>
    <row r="2755" spans="1:40" ht="25.5" x14ac:dyDescent="0.2">
      <c r="A2755" s="17" t="str">
        <f t="shared" si="258"/>
        <v>MEng Electronic Engineering and Computer Science with a Year in Industry: UFX5ECSECS02</v>
      </c>
      <c r="B2755" s="12" t="s">
        <v>2052</v>
      </c>
      <c r="C2755" s="11" t="s">
        <v>31936</v>
      </c>
      <c r="D2755" s="11" t="s">
        <v>2053</v>
      </c>
      <c r="E2755" s="11" t="s">
        <v>409</v>
      </c>
      <c r="F2755" s="11" t="s">
        <v>82</v>
      </c>
      <c r="G2755" s="11" t="s">
        <v>32375</v>
      </c>
      <c r="H2755" s="11" t="s">
        <v>77</v>
      </c>
      <c r="I2755" s="11">
        <v>4</v>
      </c>
      <c r="J2755" s="11" t="s">
        <v>78</v>
      </c>
      <c r="K2755" s="11" t="s">
        <v>32376</v>
      </c>
      <c r="L2755" s="11">
        <v>120</v>
      </c>
      <c r="M2755" s="11">
        <v>0</v>
      </c>
      <c r="N2755" s="11">
        <v>120</v>
      </c>
      <c r="O2755" s="11">
        <v>120</v>
      </c>
      <c r="P2755" s="11">
        <v>120</v>
      </c>
      <c r="Q2755" s="11">
        <v>120</v>
      </c>
      <c r="R2755" s="11">
        <v>120</v>
      </c>
      <c r="S2755" s="11">
        <v>120</v>
      </c>
      <c r="T2755" s="11">
        <v>0</v>
      </c>
      <c r="U2755" s="11">
        <v>2</v>
      </c>
      <c r="V2755" s="11">
        <v>1</v>
      </c>
      <c r="W2755" s="11">
        <v>4</v>
      </c>
      <c r="X2755" s="11">
        <v>6</v>
      </c>
      <c r="Y2755" s="11">
        <v>2</v>
      </c>
      <c r="Z2755" s="11">
        <v>1</v>
      </c>
      <c r="AA2755" s="12" t="s">
        <v>32958</v>
      </c>
      <c r="AB2755" s="17" t="str">
        <f t="shared" si="259"/>
        <v>Programme: MEng Electronic Engineering and Computer Science with a Year in Industry</v>
      </c>
      <c r="AC2755" s="17">
        <f t="shared" si="260"/>
        <v>2</v>
      </c>
      <c r="AD2755" s="17">
        <f t="shared" si="261"/>
        <v>3</v>
      </c>
      <c r="AE2755" s="17">
        <f t="shared" si="262"/>
        <v>4</v>
      </c>
      <c r="AF2755" s="17">
        <f t="shared" si="263"/>
        <v>5</v>
      </c>
      <c r="AG2755" s="17" cm="1">
        <f t="array" ref="AG2755">IFERROR(IF(J2755="Level",INDEX($M2755:$S2755,AC2755+1),INDEX($M2755:$S2755,AC2755)),"")</f>
        <v>120</v>
      </c>
      <c r="AH2755" s="17" cm="1">
        <f t="array" ref="AH2755">IFERROR(IF(J2755="Level",INDEX($M2755:$S2755,AD2755+1),INDEX($M2755:$S2755,AD2755)),"")</f>
        <v>120</v>
      </c>
      <c r="AI2755" s="17" cm="1">
        <f t="array" ref="AI2755">IFERROR(INDEX($M2755:$S2755,AE2755),"")</f>
        <v>120</v>
      </c>
      <c r="AJ2755" s="17" cm="1">
        <f t="array" ref="AJ2755">IFERROR(INDEX($M2755:$S2755,AF2755),"")</f>
        <v>120</v>
      </c>
      <c r="AK2755" s="17" cm="1">
        <f t="array" ref="AK2755">IFERROR(IF(J2755="Level",INDEX($T2755:$Z2755,AC2755+1),INDEX($T2755:$Z2755,AC2755)),"")</f>
        <v>2</v>
      </c>
      <c r="AL2755" s="17" cm="1">
        <f t="array" ref="AL2755">IFERROR(IF(J2755="Level",INDEX($T2755:$Z2755,AD2755+1),INDEX($T2755:$Z2755,AD2755)),"")</f>
        <v>1</v>
      </c>
      <c r="AM2755" s="17" cm="1">
        <f t="array" ref="AM2755">IFERROR(INDEX($T2755:$Z2755,AE2755),"")</f>
        <v>4</v>
      </c>
      <c r="AN2755" s="17" cm="1">
        <f t="array" ref="AN2755">IFERROR(INDEX($T2755:$Z2755,AF2755),"")</f>
        <v>6</v>
      </c>
    </row>
    <row r="2756" spans="1:40" x14ac:dyDescent="0.2">
      <c r="A2756" s="17" t="str">
        <f t="shared" si="258"/>
        <v>MEng Mechanical Engineering with a Year in Industry: UFX5ECSECS03</v>
      </c>
      <c r="B2756" s="12" t="s">
        <v>2054</v>
      </c>
      <c r="C2756" s="11" t="s">
        <v>31936</v>
      </c>
      <c r="D2756" s="11" t="s">
        <v>2055</v>
      </c>
      <c r="E2756" s="11" t="s">
        <v>409</v>
      </c>
      <c r="F2756" s="11" t="s">
        <v>82</v>
      </c>
      <c r="G2756" s="11" t="s">
        <v>32375</v>
      </c>
      <c r="H2756" s="11" t="s">
        <v>77</v>
      </c>
      <c r="I2756" s="11">
        <v>4</v>
      </c>
      <c r="J2756" s="11" t="s">
        <v>78</v>
      </c>
      <c r="K2756" s="11" t="s">
        <v>32376</v>
      </c>
      <c r="L2756" s="11">
        <v>120</v>
      </c>
      <c r="M2756" s="11">
        <v>0</v>
      </c>
      <c r="N2756" s="11">
        <v>120</v>
      </c>
      <c r="O2756" s="11">
        <v>120</v>
      </c>
      <c r="P2756" s="11">
        <v>120</v>
      </c>
      <c r="Q2756" s="11">
        <v>120</v>
      </c>
      <c r="R2756" s="11">
        <v>120</v>
      </c>
      <c r="S2756" s="11">
        <v>120</v>
      </c>
      <c r="T2756" s="11">
        <v>0</v>
      </c>
      <c r="U2756" s="11">
        <v>2</v>
      </c>
      <c r="V2756" s="11">
        <v>1</v>
      </c>
      <c r="W2756" s="11">
        <v>4</v>
      </c>
      <c r="X2756" s="11">
        <v>6</v>
      </c>
      <c r="Y2756" s="11">
        <v>2</v>
      </c>
      <c r="Z2756" s="11">
        <v>1</v>
      </c>
      <c r="AA2756" s="12" t="s">
        <v>32958</v>
      </c>
      <c r="AB2756" s="17" t="str">
        <f t="shared" si="259"/>
        <v>Programme: MEng Mechanical Engineering with a Year in Industry</v>
      </c>
      <c r="AC2756" s="17">
        <f t="shared" si="260"/>
        <v>2</v>
      </c>
      <c r="AD2756" s="17">
        <f t="shared" si="261"/>
        <v>3</v>
      </c>
      <c r="AE2756" s="17">
        <f t="shared" si="262"/>
        <v>4</v>
      </c>
      <c r="AF2756" s="17">
        <f t="shared" si="263"/>
        <v>5</v>
      </c>
      <c r="AG2756" s="17" cm="1">
        <f t="array" ref="AG2756">IFERROR(IF(J2756="Level",INDEX($M2756:$S2756,AC2756+1),INDEX($M2756:$S2756,AC2756)),"")</f>
        <v>120</v>
      </c>
      <c r="AH2756" s="17" cm="1">
        <f t="array" ref="AH2756">IFERROR(IF(J2756="Level",INDEX($M2756:$S2756,AD2756+1),INDEX($M2756:$S2756,AD2756)),"")</f>
        <v>120</v>
      </c>
      <c r="AI2756" s="17" cm="1">
        <f t="array" ref="AI2756">IFERROR(INDEX($M2756:$S2756,AE2756),"")</f>
        <v>120</v>
      </c>
      <c r="AJ2756" s="17" cm="1">
        <f t="array" ref="AJ2756">IFERROR(INDEX($M2756:$S2756,AF2756),"")</f>
        <v>120</v>
      </c>
      <c r="AK2756" s="17" cm="1">
        <f t="array" ref="AK2756">IFERROR(IF(J2756="Level",INDEX($T2756:$Z2756,AC2756+1),INDEX($T2756:$Z2756,AC2756)),"")</f>
        <v>2</v>
      </c>
      <c r="AL2756" s="17" cm="1">
        <f t="array" ref="AL2756">IFERROR(IF(J2756="Level",INDEX($T2756:$Z2756,AD2756+1),INDEX($T2756:$Z2756,AD2756)),"")</f>
        <v>1</v>
      </c>
      <c r="AM2756" s="17" cm="1">
        <f t="array" ref="AM2756">IFERROR(INDEX($T2756:$Z2756,AE2756),"")</f>
        <v>4</v>
      </c>
      <c r="AN2756" s="17" cm="1">
        <f t="array" ref="AN2756">IFERROR(INDEX($T2756:$Z2756,AF2756),"")</f>
        <v>6</v>
      </c>
    </row>
    <row r="2757" spans="1:40" x14ac:dyDescent="0.2">
      <c r="A2757" s="17" t="str">
        <f t="shared" si="258"/>
        <v>MEng Electronic Engineering with a Year in Industry: UFX5ECSECS05</v>
      </c>
      <c r="B2757" s="12" t="s">
        <v>2056</v>
      </c>
      <c r="C2757" s="11" t="s">
        <v>31936</v>
      </c>
      <c r="D2757" s="11" t="s">
        <v>2057</v>
      </c>
      <c r="E2757" s="11" t="s">
        <v>409</v>
      </c>
      <c r="F2757" s="11" t="s">
        <v>82</v>
      </c>
      <c r="G2757" s="11" t="s">
        <v>32375</v>
      </c>
      <c r="H2757" s="11" t="s">
        <v>77</v>
      </c>
      <c r="I2757" s="11">
        <v>4</v>
      </c>
      <c r="J2757" s="11" t="s">
        <v>78</v>
      </c>
      <c r="K2757" s="11" t="s">
        <v>32376</v>
      </c>
      <c r="L2757" s="11">
        <v>120</v>
      </c>
      <c r="M2757" s="11">
        <v>0</v>
      </c>
      <c r="N2757" s="11">
        <v>120</v>
      </c>
      <c r="O2757" s="11">
        <v>120</v>
      </c>
      <c r="P2757" s="11">
        <v>120</v>
      </c>
      <c r="Q2757" s="11">
        <v>120</v>
      </c>
      <c r="R2757" s="11">
        <v>120</v>
      </c>
      <c r="S2757" s="11">
        <v>120</v>
      </c>
      <c r="T2757" s="11">
        <v>0</v>
      </c>
      <c r="U2757" s="11">
        <v>2</v>
      </c>
      <c r="V2757" s="11">
        <v>1</v>
      </c>
      <c r="W2757" s="11">
        <v>4</v>
      </c>
      <c r="X2757" s="11">
        <v>6</v>
      </c>
      <c r="Y2757" s="11">
        <v>2</v>
      </c>
      <c r="Z2757" s="11">
        <v>1</v>
      </c>
      <c r="AA2757" s="12" t="s">
        <v>32958</v>
      </c>
      <c r="AB2757" s="17" t="str">
        <f t="shared" si="259"/>
        <v>Programme: MEng Electronic Engineering with a Year in Industry</v>
      </c>
      <c r="AC2757" s="17">
        <f t="shared" si="260"/>
        <v>2</v>
      </c>
      <c r="AD2757" s="17">
        <f t="shared" si="261"/>
        <v>3</v>
      </c>
      <c r="AE2757" s="17">
        <f t="shared" si="262"/>
        <v>4</v>
      </c>
      <c r="AF2757" s="17">
        <f t="shared" si="263"/>
        <v>5</v>
      </c>
      <c r="AG2757" s="17" cm="1">
        <f t="array" ref="AG2757">IFERROR(IF(J2757="Level",INDEX($M2757:$S2757,AC2757+1),INDEX($M2757:$S2757,AC2757)),"")</f>
        <v>120</v>
      </c>
      <c r="AH2757" s="17" cm="1">
        <f t="array" ref="AH2757">IFERROR(IF(J2757="Level",INDEX($M2757:$S2757,AD2757+1),INDEX($M2757:$S2757,AD2757)),"")</f>
        <v>120</v>
      </c>
      <c r="AI2757" s="17" cm="1">
        <f t="array" ref="AI2757">IFERROR(INDEX($M2757:$S2757,AE2757),"")</f>
        <v>120</v>
      </c>
      <c r="AJ2757" s="17" cm="1">
        <f t="array" ref="AJ2757">IFERROR(INDEX($M2757:$S2757,AF2757),"")</f>
        <v>120</v>
      </c>
      <c r="AK2757" s="17" cm="1">
        <f t="array" ref="AK2757">IFERROR(IF(J2757="Level",INDEX($T2757:$Z2757,AC2757+1),INDEX($T2757:$Z2757,AC2757)),"")</f>
        <v>2</v>
      </c>
      <c r="AL2757" s="17" cm="1">
        <f t="array" ref="AL2757">IFERROR(IF(J2757="Level",INDEX($T2757:$Z2757,AD2757+1),INDEX($T2757:$Z2757,AD2757)),"")</f>
        <v>1</v>
      </c>
      <c r="AM2757" s="17" cm="1">
        <f t="array" ref="AM2757">IFERROR(INDEX($T2757:$Z2757,AE2757),"")</f>
        <v>4</v>
      </c>
      <c r="AN2757" s="17" cm="1">
        <f t="array" ref="AN2757">IFERROR(INDEX($T2757:$Z2757,AF2757),"")</f>
        <v>6</v>
      </c>
    </row>
    <row r="2758" spans="1:40" ht="25.5" x14ac:dyDescent="0.2">
      <c r="A2758" s="17" t="str">
        <f t="shared" si="258"/>
        <v>MEng Engineering and Management with a Year in Industry: UFX5ECSECS06</v>
      </c>
      <c r="B2758" s="12" t="s">
        <v>2058</v>
      </c>
      <c r="C2758" s="11" t="s">
        <v>31936</v>
      </c>
      <c r="D2758" s="11" t="s">
        <v>2059</v>
      </c>
      <c r="E2758" s="11" t="s">
        <v>409</v>
      </c>
      <c r="F2758" s="11" t="s">
        <v>82</v>
      </c>
      <c r="G2758" s="11" t="s">
        <v>32375</v>
      </c>
      <c r="H2758" s="11" t="s">
        <v>77</v>
      </c>
      <c r="I2758" s="11">
        <v>4</v>
      </c>
      <c r="J2758" s="11" t="s">
        <v>78</v>
      </c>
      <c r="K2758" s="11" t="s">
        <v>32376</v>
      </c>
      <c r="L2758" s="11">
        <v>120</v>
      </c>
      <c r="M2758" s="11">
        <v>0</v>
      </c>
      <c r="N2758" s="11">
        <v>120</v>
      </c>
      <c r="O2758" s="11">
        <v>120</v>
      </c>
      <c r="P2758" s="11">
        <v>120</v>
      </c>
      <c r="Q2758" s="11">
        <v>120</v>
      </c>
      <c r="R2758" s="11">
        <v>120</v>
      </c>
      <c r="S2758" s="11">
        <v>120</v>
      </c>
      <c r="T2758" s="11">
        <v>0</v>
      </c>
      <c r="U2758" s="11">
        <v>2</v>
      </c>
      <c r="V2758" s="11">
        <v>1</v>
      </c>
      <c r="W2758" s="11">
        <v>4</v>
      </c>
      <c r="X2758" s="11">
        <v>6</v>
      </c>
      <c r="Y2758" s="11">
        <v>2</v>
      </c>
      <c r="Z2758" s="11">
        <v>1</v>
      </c>
      <c r="AA2758" s="12" t="s">
        <v>32958</v>
      </c>
      <c r="AB2758" s="17" t="str">
        <f t="shared" si="259"/>
        <v>Programme: MEng Engineering and Management with a Year in Industry</v>
      </c>
      <c r="AC2758" s="17">
        <f t="shared" si="260"/>
        <v>2</v>
      </c>
      <c r="AD2758" s="17">
        <f t="shared" si="261"/>
        <v>3</v>
      </c>
      <c r="AE2758" s="17">
        <f t="shared" si="262"/>
        <v>4</v>
      </c>
      <c r="AF2758" s="17">
        <f t="shared" si="263"/>
        <v>5</v>
      </c>
      <c r="AG2758" s="17" cm="1">
        <f t="array" ref="AG2758">IFERROR(IF(J2758="Level",INDEX($M2758:$S2758,AC2758+1),INDEX($M2758:$S2758,AC2758)),"")</f>
        <v>120</v>
      </c>
      <c r="AH2758" s="17" cm="1">
        <f t="array" ref="AH2758">IFERROR(IF(J2758="Level",INDEX($M2758:$S2758,AD2758+1),INDEX($M2758:$S2758,AD2758)),"")</f>
        <v>120</v>
      </c>
      <c r="AI2758" s="17" cm="1">
        <f t="array" ref="AI2758">IFERROR(INDEX($M2758:$S2758,AE2758),"")</f>
        <v>120</v>
      </c>
      <c r="AJ2758" s="17" cm="1">
        <f t="array" ref="AJ2758">IFERROR(INDEX($M2758:$S2758,AF2758),"")</f>
        <v>120</v>
      </c>
      <c r="AK2758" s="17" cm="1">
        <f t="array" ref="AK2758">IFERROR(IF(J2758="Level",INDEX($T2758:$Z2758,AC2758+1),INDEX($T2758:$Z2758,AC2758)),"")</f>
        <v>2</v>
      </c>
      <c r="AL2758" s="17" cm="1">
        <f t="array" ref="AL2758">IFERROR(IF(J2758="Level",INDEX($T2758:$Z2758,AD2758+1),INDEX($T2758:$Z2758,AD2758)),"")</f>
        <v>1</v>
      </c>
      <c r="AM2758" s="17" cm="1">
        <f t="array" ref="AM2758">IFERROR(INDEX($T2758:$Z2758,AE2758),"")</f>
        <v>4</v>
      </c>
      <c r="AN2758" s="17" cm="1">
        <f t="array" ref="AN2758">IFERROR(INDEX($T2758:$Z2758,AF2758),"")</f>
        <v>6</v>
      </c>
    </row>
    <row r="2759" spans="1:40" x14ac:dyDescent="0.2">
      <c r="A2759" s="17" t="str">
        <f t="shared" si="258"/>
        <v>MEng Civil Engineering with a Year in Industry: UFX5ECSECS07</v>
      </c>
      <c r="B2759" s="12" t="s">
        <v>2060</v>
      </c>
      <c r="C2759" s="11" t="s">
        <v>31936</v>
      </c>
      <c r="D2759" s="11" t="s">
        <v>2061</v>
      </c>
      <c r="E2759" s="11" t="s">
        <v>409</v>
      </c>
      <c r="F2759" s="11" t="s">
        <v>82</v>
      </c>
      <c r="G2759" s="11" t="s">
        <v>32375</v>
      </c>
      <c r="H2759" s="11" t="s">
        <v>77</v>
      </c>
      <c r="I2759" s="11">
        <v>4</v>
      </c>
      <c r="J2759" s="11" t="s">
        <v>78</v>
      </c>
      <c r="K2759" s="11" t="s">
        <v>32376</v>
      </c>
      <c r="L2759" s="11">
        <v>120</v>
      </c>
      <c r="M2759" s="11">
        <v>0</v>
      </c>
      <c r="N2759" s="11">
        <v>120</v>
      </c>
      <c r="O2759" s="11">
        <v>120</v>
      </c>
      <c r="P2759" s="11">
        <v>120</v>
      </c>
      <c r="Q2759" s="11">
        <v>120</v>
      </c>
      <c r="R2759" s="11">
        <v>120</v>
      </c>
      <c r="S2759" s="11">
        <v>120</v>
      </c>
      <c r="T2759" s="11">
        <v>0</v>
      </c>
      <c r="U2759" s="11">
        <v>2</v>
      </c>
      <c r="V2759" s="11">
        <v>1</v>
      </c>
      <c r="W2759" s="11">
        <v>4</v>
      </c>
      <c r="X2759" s="11">
        <v>6</v>
      </c>
      <c r="Y2759" s="11">
        <v>2</v>
      </c>
      <c r="Z2759" s="11">
        <v>1</v>
      </c>
      <c r="AA2759" s="12" t="s">
        <v>32958</v>
      </c>
      <c r="AB2759" s="17" t="str">
        <f t="shared" si="259"/>
        <v>Programme: MEng Civil Engineering with a Year in Industry</v>
      </c>
      <c r="AC2759" s="17">
        <f t="shared" si="260"/>
        <v>2</v>
      </c>
      <c r="AD2759" s="17">
        <f t="shared" si="261"/>
        <v>3</v>
      </c>
      <c r="AE2759" s="17">
        <f t="shared" si="262"/>
        <v>4</v>
      </c>
      <c r="AF2759" s="17">
        <f t="shared" si="263"/>
        <v>5</v>
      </c>
      <c r="AG2759" s="17" cm="1">
        <f t="array" ref="AG2759">IFERROR(IF(J2759="Level",INDEX($M2759:$S2759,AC2759+1),INDEX($M2759:$S2759,AC2759)),"")</f>
        <v>120</v>
      </c>
      <c r="AH2759" s="17" cm="1">
        <f t="array" ref="AH2759">IFERROR(IF(J2759="Level",INDEX($M2759:$S2759,AD2759+1),INDEX($M2759:$S2759,AD2759)),"")</f>
        <v>120</v>
      </c>
      <c r="AI2759" s="17" cm="1">
        <f t="array" ref="AI2759">IFERROR(INDEX($M2759:$S2759,AE2759),"")</f>
        <v>120</v>
      </c>
      <c r="AJ2759" s="17" cm="1">
        <f t="array" ref="AJ2759">IFERROR(INDEX($M2759:$S2759,AF2759),"")</f>
        <v>120</v>
      </c>
      <c r="AK2759" s="17" cm="1">
        <f t="array" ref="AK2759">IFERROR(IF(J2759="Level",INDEX($T2759:$Z2759,AC2759+1),INDEX($T2759:$Z2759,AC2759)),"")</f>
        <v>2</v>
      </c>
      <c r="AL2759" s="17" cm="1">
        <f t="array" ref="AL2759">IFERROR(IF(J2759="Level",INDEX($T2759:$Z2759,AD2759+1),INDEX($T2759:$Z2759,AD2759)),"")</f>
        <v>1</v>
      </c>
      <c r="AM2759" s="17" cm="1">
        <f t="array" ref="AM2759">IFERROR(INDEX($T2759:$Z2759,AE2759),"")</f>
        <v>4</v>
      </c>
      <c r="AN2759" s="17" cm="1">
        <f t="array" ref="AN2759">IFERROR(INDEX($T2759:$Z2759,AF2759),"")</f>
        <v>6</v>
      </c>
    </row>
    <row r="2760" spans="1:40" ht="25.5" x14ac:dyDescent="0.2">
      <c r="A2760" s="17" t="str">
        <f t="shared" si="258"/>
        <v>MEng Civil and Environmental Engineering with a Year in Industry: UFX5ECSECS08</v>
      </c>
      <c r="B2760" s="12" t="s">
        <v>2062</v>
      </c>
      <c r="C2760" s="11" t="s">
        <v>31936</v>
      </c>
      <c r="D2760" s="11" t="s">
        <v>2063</v>
      </c>
      <c r="E2760" s="11" t="s">
        <v>409</v>
      </c>
      <c r="F2760" s="11" t="s">
        <v>82</v>
      </c>
      <c r="G2760" s="11" t="s">
        <v>32375</v>
      </c>
      <c r="H2760" s="11" t="s">
        <v>77</v>
      </c>
      <c r="I2760" s="11">
        <v>4</v>
      </c>
      <c r="J2760" s="11" t="s">
        <v>78</v>
      </c>
      <c r="K2760" s="11" t="s">
        <v>32376</v>
      </c>
      <c r="L2760" s="11">
        <v>120</v>
      </c>
      <c r="M2760" s="11">
        <v>0</v>
      </c>
      <c r="N2760" s="11">
        <v>120</v>
      </c>
      <c r="O2760" s="11">
        <v>120</v>
      </c>
      <c r="P2760" s="11">
        <v>120</v>
      </c>
      <c r="Q2760" s="11">
        <v>120</v>
      </c>
      <c r="R2760" s="11">
        <v>120</v>
      </c>
      <c r="S2760" s="11">
        <v>120</v>
      </c>
      <c r="T2760" s="11">
        <v>0</v>
      </c>
      <c r="U2760" s="11">
        <v>2</v>
      </c>
      <c r="V2760" s="11">
        <v>1</v>
      </c>
      <c r="W2760" s="11">
        <v>4</v>
      </c>
      <c r="X2760" s="11">
        <v>6</v>
      </c>
      <c r="Y2760" s="11">
        <v>2</v>
      </c>
      <c r="Z2760" s="11">
        <v>1</v>
      </c>
      <c r="AA2760" s="12" t="s">
        <v>32958</v>
      </c>
      <c r="AB2760" s="17" t="str">
        <f t="shared" si="259"/>
        <v>Programme: MEng Civil and Environmental Engineering with a Year in Industry</v>
      </c>
      <c r="AC2760" s="17">
        <f t="shared" si="260"/>
        <v>2</v>
      </c>
      <c r="AD2760" s="17">
        <f t="shared" si="261"/>
        <v>3</v>
      </c>
      <c r="AE2760" s="17">
        <f t="shared" si="262"/>
        <v>4</v>
      </c>
      <c r="AF2760" s="17">
        <f t="shared" si="263"/>
        <v>5</v>
      </c>
      <c r="AG2760" s="17" cm="1">
        <f t="array" ref="AG2760">IFERROR(IF(J2760="Level",INDEX($M2760:$S2760,AC2760+1),INDEX($M2760:$S2760,AC2760)),"")</f>
        <v>120</v>
      </c>
      <c r="AH2760" s="17" cm="1">
        <f t="array" ref="AH2760">IFERROR(IF(J2760="Level",INDEX($M2760:$S2760,AD2760+1),INDEX($M2760:$S2760,AD2760)),"")</f>
        <v>120</v>
      </c>
      <c r="AI2760" s="17" cm="1">
        <f t="array" ref="AI2760">IFERROR(INDEX($M2760:$S2760,AE2760),"")</f>
        <v>120</v>
      </c>
      <c r="AJ2760" s="17" cm="1">
        <f t="array" ref="AJ2760">IFERROR(INDEX($M2760:$S2760,AF2760),"")</f>
        <v>120</v>
      </c>
      <c r="AK2760" s="17" cm="1">
        <f t="array" ref="AK2760">IFERROR(IF(J2760="Level",INDEX($T2760:$Z2760,AC2760+1),INDEX($T2760:$Z2760,AC2760)),"")</f>
        <v>2</v>
      </c>
      <c r="AL2760" s="17" cm="1">
        <f t="array" ref="AL2760">IFERROR(IF(J2760="Level",INDEX($T2760:$Z2760,AD2760+1),INDEX($T2760:$Z2760,AD2760)),"")</f>
        <v>1</v>
      </c>
      <c r="AM2760" s="17" cm="1">
        <f t="array" ref="AM2760">IFERROR(INDEX($T2760:$Z2760,AE2760),"")</f>
        <v>4</v>
      </c>
      <c r="AN2760" s="17" cm="1">
        <f t="array" ref="AN2760">IFERROR(INDEX($T2760:$Z2760,AF2760),"")</f>
        <v>6</v>
      </c>
    </row>
    <row r="2761" spans="1:40" x14ac:dyDescent="0.2">
      <c r="A2761" s="17" t="str">
        <f t="shared" si="258"/>
        <v>MMath Mathematics with a Year in Industry: UFX5MASMAS01</v>
      </c>
      <c r="B2761" s="12" t="s">
        <v>2064</v>
      </c>
      <c r="C2761" s="11" t="s">
        <v>31936</v>
      </c>
      <c r="D2761" s="11" t="s">
        <v>2065</v>
      </c>
      <c r="E2761" s="11" t="s">
        <v>445</v>
      </c>
      <c r="F2761" s="11" t="s">
        <v>82</v>
      </c>
      <c r="G2761" s="11" t="s">
        <v>32375</v>
      </c>
      <c r="H2761" s="11" t="s">
        <v>77</v>
      </c>
      <c r="I2761" s="11">
        <v>4</v>
      </c>
      <c r="J2761" s="11" t="s">
        <v>78</v>
      </c>
      <c r="K2761" s="11" t="s">
        <v>32376</v>
      </c>
      <c r="L2761" s="11">
        <v>120</v>
      </c>
      <c r="M2761" s="11">
        <v>0</v>
      </c>
      <c r="N2761" s="11">
        <v>120</v>
      </c>
      <c r="O2761" s="11">
        <v>120</v>
      </c>
      <c r="P2761" s="11">
        <v>120</v>
      </c>
      <c r="Q2761" s="11">
        <v>120</v>
      </c>
      <c r="R2761" s="11">
        <v>120</v>
      </c>
      <c r="S2761" s="11">
        <v>120</v>
      </c>
      <c r="T2761" s="11">
        <v>0</v>
      </c>
      <c r="U2761" s="11">
        <v>2</v>
      </c>
      <c r="V2761" s="11">
        <v>1</v>
      </c>
      <c r="W2761" s="11">
        <v>4</v>
      </c>
      <c r="X2761" s="11">
        <v>6</v>
      </c>
      <c r="Y2761" s="11">
        <v>2</v>
      </c>
      <c r="Z2761" s="11">
        <v>1</v>
      </c>
      <c r="AA2761" s="12" t="s">
        <v>32958</v>
      </c>
      <c r="AB2761" s="17" t="str">
        <f t="shared" si="259"/>
        <v>Programme: MMath Mathematics with a Year in Industry</v>
      </c>
      <c r="AC2761" s="17">
        <f t="shared" si="260"/>
        <v>2</v>
      </c>
      <c r="AD2761" s="17">
        <f t="shared" si="261"/>
        <v>3</v>
      </c>
      <c r="AE2761" s="17">
        <f t="shared" si="262"/>
        <v>4</v>
      </c>
      <c r="AF2761" s="17">
        <f t="shared" si="263"/>
        <v>5</v>
      </c>
      <c r="AG2761" s="17" cm="1">
        <f t="array" ref="AG2761">IFERROR(IF(J2761="Level",INDEX($M2761:$S2761,AC2761+1),INDEX($M2761:$S2761,AC2761)),"")</f>
        <v>120</v>
      </c>
      <c r="AH2761" s="17" cm="1">
        <f t="array" ref="AH2761">IFERROR(IF(J2761="Level",INDEX($M2761:$S2761,AD2761+1),INDEX($M2761:$S2761,AD2761)),"")</f>
        <v>120</v>
      </c>
      <c r="AI2761" s="17" cm="1">
        <f t="array" ref="AI2761">IFERROR(INDEX($M2761:$S2761,AE2761),"")</f>
        <v>120</v>
      </c>
      <c r="AJ2761" s="17" cm="1">
        <f t="array" ref="AJ2761">IFERROR(INDEX($M2761:$S2761,AF2761),"")</f>
        <v>120</v>
      </c>
      <c r="AK2761" s="17" cm="1">
        <f t="array" ref="AK2761">IFERROR(IF(J2761="Level",INDEX($T2761:$Z2761,AC2761+1),INDEX($T2761:$Z2761,AC2761)),"")</f>
        <v>2</v>
      </c>
      <c r="AL2761" s="17" cm="1">
        <f t="array" ref="AL2761">IFERROR(IF(J2761="Level",INDEX($T2761:$Z2761,AD2761+1),INDEX($T2761:$Z2761,AD2761)),"")</f>
        <v>1</v>
      </c>
      <c r="AM2761" s="17" cm="1">
        <f t="array" ref="AM2761">IFERROR(INDEX($T2761:$Z2761,AE2761),"")</f>
        <v>4</v>
      </c>
      <c r="AN2761" s="17" cm="1">
        <f t="array" ref="AN2761">IFERROR(INDEX($T2761:$Z2761,AF2761),"")</f>
        <v>6</v>
      </c>
    </row>
    <row r="2762" spans="1:40" x14ac:dyDescent="0.2">
      <c r="A2762" s="17" t="str">
        <f t="shared" si="258"/>
        <v>MSci Mathematics with Accounting and a Year in Industry: UFX5MASMAS02</v>
      </c>
      <c r="B2762" s="12" t="s">
        <v>2070</v>
      </c>
      <c r="C2762" s="11" t="s">
        <v>31936</v>
      </c>
      <c r="D2762" s="11" t="s">
        <v>2071</v>
      </c>
      <c r="E2762" s="11" t="s">
        <v>445</v>
      </c>
      <c r="F2762" s="11" t="s">
        <v>82</v>
      </c>
      <c r="G2762" s="11" t="s">
        <v>32375</v>
      </c>
      <c r="H2762" s="11" t="s">
        <v>77</v>
      </c>
      <c r="I2762" s="11">
        <v>4</v>
      </c>
      <c r="J2762" s="11" t="s">
        <v>78</v>
      </c>
      <c r="K2762" s="11" t="s">
        <v>32376</v>
      </c>
      <c r="L2762" s="11">
        <v>120</v>
      </c>
      <c r="M2762" s="11">
        <v>0</v>
      </c>
      <c r="N2762" s="11">
        <v>120</v>
      </c>
      <c r="O2762" s="11">
        <v>120</v>
      </c>
      <c r="P2762" s="11">
        <v>120</v>
      </c>
      <c r="Q2762" s="11">
        <v>120</v>
      </c>
      <c r="R2762" s="11">
        <v>120</v>
      </c>
      <c r="S2762" s="11">
        <v>120</v>
      </c>
      <c r="T2762" s="11">
        <v>0</v>
      </c>
      <c r="U2762" s="11">
        <v>2</v>
      </c>
      <c r="V2762" s="11">
        <v>1</v>
      </c>
      <c r="W2762" s="11">
        <v>4</v>
      </c>
      <c r="X2762" s="11">
        <v>6</v>
      </c>
      <c r="Y2762" s="11">
        <v>2</v>
      </c>
      <c r="Z2762" s="11">
        <v>1</v>
      </c>
      <c r="AA2762" s="12" t="s">
        <v>32958</v>
      </c>
      <c r="AB2762" s="17" t="str">
        <f t="shared" si="259"/>
        <v>Programme: MSci Mathematics with Accounting and a Year in Industry</v>
      </c>
      <c r="AC2762" s="17">
        <f t="shared" si="260"/>
        <v>2</v>
      </c>
      <c r="AD2762" s="17">
        <f t="shared" si="261"/>
        <v>3</v>
      </c>
      <c r="AE2762" s="17">
        <f t="shared" si="262"/>
        <v>4</v>
      </c>
      <c r="AF2762" s="17">
        <f t="shared" si="263"/>
        <v>5</v>
      </c>
      <c r="AG2762" s="17" cm="1">
        <f t="array" ref="AG2762">IFERROR(IF(J2762="Level",INDEX($M2762:$S2762,AC2762+1),INDEX($M2762:$S2762,AC2762)),"")</f>
        <v>120</v>
      </c>
      <c r="AH2762" s="17" cm="1">
        <f t="array" ref="AH2762">IFERROR(IF(J2762="Level",INDEX($M2762:$S2762,AD2762+1),INDEX($M2762:$S2762,AD2762)),"")</f>
        <v>120</v>
      </c>
      <c r="AI2762" s="17" cm="1">
        <f t="array" ref="AI2762">IFERROR(INDEX($M2762:$S2762,AE2762),"")</f>
        <v>120</v>
      </c>
      <c r="AJ2762" s="17" cm="1">
        <f t="array" ref="AJ2762">IFERROR(INDEX($M2762:$S2762,AF2762),"")</f>
        <v>120</v>
      </c>
      <c r="AK2762" s="17" cm="1">
        <f t="array" ref="AK2762">IFERROR(IF(J2762="Level",INDEX($T2762:$Z2762,AC2762+1),INDEX($T2762:$Z2762,AC2762)),"")</f>
        <v>2</v>
      </c>
      <c r="AL2762" s="17" cm="1">
        <f t="array" ref="AL2762">IFERROR(IF(J2762="Level",INDEX($T2762:$Z2762,AD2762+1),INDEX($T2762:$Z2762,AD2762)),"")</f>
        <v>1</v>
      </c>
      <c r="AM2762" s="17" cm="1">
        <f t="array" ref="AM2762">IFERROR(INDEX($T2762:$Z2762,AE2762),"")</f>
        <v>4</v>
      </c>
      <c r="AN2762" s="17" cm="1">
        <f t="array" ref="AN2762">IFERROR(INDEX($T2762:$Z2762,AF2762),"")</f>
        <v>6</v>
      </c>
    </row>
    <row r="2763" spans="1:40" x14ac:dyDescent="0.2">
      <c r="A2763" s="17" t="str">
        <f t="shared" si="258"/>
        <v>MSci Mathematics with Economics and a Year in Industry: UFX5MASMAS03</v>
      </c>
      <c r="B2763" s="12" t="s">
        <v>2072</v>
      </c>
      <c r="C2763" s="11" t="s">
        <v>31936</v>
      </c>
      <c r="D2763" s="11" t="s">
        <v>2073</v>
      </c>
      <c r="E2763" s="11" t="s">
        <v>445</v>
      </c>
      <c r="F2763" s="11" t="s">
        <v>82</v>
      </c>
      <c r="G2763" s="11" t="s">
        <v>32375</v>
      </c>
      <c r="H2763" s="11" t="s">
        <v>77</v>
      </c>
      <c r="I2763" s="11">
        <v>4</v>
      </c>
      <c r="J2763" s="11" t="s">
        <v>78</v>
      </c>
      <c r="K2763" s="11" t="s">
        <v>32376</v>
      </c>
      <c r="L2763" s="11">
        <v>120</v>
      </c>
      <c r="M2763" s="11">
        <v>0</v>
      </c>
      <c r="N2763" s="11">
        <v>120</v>
      </c>
      <c r="O2763" s="11">
        <v>120</v>
      </c>
      <c r="P2763" s="11">
        <v>120</v>
      </c>
      <c r="Q2763" s="11">
        <v>120</v>
      </c>
      <c r="R2763" s="11">
        <v>120</v>
      </c>
      <c r="S2763" s="11">
        <v>120</v>
      </c>
      <c r="T2763" s="11">
        <v>0</v>
      </c>
      <c r="U2763" s="11">
        <v>2</v>
      </c>
      <c r="V2763" s="11">
        <v>1</v>
      </c>
      <c r="W2763" s="11">
        <v>4</v>
      </c>
      <c r="X2763" s="11">
        <v>6</v>
      </c>
      <c r="Y2763" s="11">
        <v>2</v>
      </c>
      <c r="Z2763" s="11">
        <v>1</v>
      </c>
      <c r="AA2763" s="12" t="s">
        <v>32958</v>
      </c>
      <c r="AB2763" s="17" t="str">
        <f t="shared" si="259"/>
        <v>Programme: MSci Mathematics with Economics and a Year in Industry</v>
      </c>
      <c r="AC2763" s="17">
        <f t="shared" si="260"/>
        <v>2</v>
      </c>
      <c r="AD2763" s="17">
        <f t="shared" si="261"/>
        <v>3</v>
      </c>
      <c r="AE2763" s="17">
        <f t="shared" si="262"/>
        <v>4</v>
      </c>
      <c r="AF2763" s="17">
        <f t="shared" si="263"/>
        <v>5</v>
      </c>
      <c r="AG2763" s="17" cm="1">
        <f t="array" ref="AG2763">IFERROR(IF(J2763="Level",INDEX($M2763:$S2763,AC2763+1),INDEX($M2763:$S2763,AC2763)),"")</f>
        <v>120</v>
      </c>
      <c r="AH2763" s="17" cm="1">
        <f t="array" ref="AH2763">IFERROR(IF(J2763="Level",INDEX($M2763:$S2763,AD2763+1),INDEX($M2763:$S2763,AD2763)),"")</f>
        <v>120</v>
      </c>
      <c r="AI2763" s="17" cm="1">
        <f t="array" ref="AI2763">IFERROR(INDEX($M2763:$S2763,AE2763),"")</f>
        <v>120</v>
      </c>
      <c r="AJ2763" s="17" cm="1">
        <f t="array" ref="AJ2763">IFERROR(INDEX($M2763:$S2763,AF2763),"")</f>
        <v>120</v>
      </c>
      <c r="AK2763" s="17" cm="1">
        <f t="array" ref="AK2763">IFERROR(IF(J2763="Level",INDEX($T2763:$Z2763,AC2763+1),INDEX($T2763:$Z2763,AC2763)),"")</f>
        <v>2</v>
      </c>
      <c r="AL2763" s="17" cm="1">
        <f t="array" ref="AL2763">IFERROR(IF(J2763="Level",INDEX($T2763:$Z2763,AD2763+1),INDEX($T2763:$Z2763,AD2763)),"")</f>
        <v>1</v>
      </c>
      <c r="AM2763" s="17" cm="1">
        <f t="array" ref="AM2763">IFERROR(INDEX($T2763:$Z2763,AE2763),"")</f>
        <v>4</v>
      </c>
      <c r="AN2763" s="17" cm="1">
        <f t="array" ref="AN2763">IFERROR(INDEX($T2763:$Z2763,AF2763),"")</f>
        <v>6</v>
      </c>
    </row>
    <row r="2764" spans="1:40" x14ac:dyDescent="0.2">
      <c r="A2764" s="17" t="str">
        <f t="shared" si="258"/>
        <v>MSci Mathematics with Finance and a Year in Industry: UFX5MASMAS04</v>
      </c>
      <c r="B2764" s="12" t="s">
        <v>2074</v>
      </c>
      <c r="C2764" s="11" t="s">
        <v>31936</v>
      </c>
      <c r="D2764" s="11" t="s">
        <v>2075</v>
      </c>
      <c r="E2764" s="11" t="s">
        <v>445</v>
      </c>
      <c r="F2764" s="11" t="s">
        <v>82</v>
      </c>
      <c r="G2764" s="11" t="s">
        <v>32375</v>
      </c>
      <c r="H2764" s="11" t="s">
        <v>77</v>
      </c>
      <c r="I2764" s="11">
        <v>4</v>
      </c>
      <c r="J2764" s="11" t="s">
        <v>78</v>
      </c>
      <c r="K2764" s="11" t="s">
        <v>32376</v>
      </c>
      <c r="L2764" s="11">
        <v>120</v>
      </c>
      <c r="M2764" s="11">
        <v>0</v>
      </c>
      <c r="N2764" s="11">
        <v>120</v>
      </c>
      <c r="O2764" s="11">
        <v>120</v>
      </c>
      <c r="P2764" s="11">
        <v>120</v>
      </c>
      <c r="Q2764" s="11">
        <v>120</v>
      </c>
      <c r="R2764" s="11">
        <v>120</v>
      </c>
      <c r="S2764" s="11">
        <v>120</v>
      </c>
      <c r="T2764" s="11">
        <v>0</v>
      </c>
      <c r="U2764" s="11">
        <v>2</v>
      </c>
      <c r="V2764" s="11">
        <v>1</v>
      </c>
      <c r="W2764" s="11">
        <v>4</v>
      </c>
      <c r="X2764" s="11">
        <v>6</v>
      </c>
      <c r="Y2764" s="11">
        <v>2</v>
      </c>
      <c r="Z2764" s="11">
        <v>1</v>
      </c>
      <c r="AA2764" s="12" t="s">
        <v>32958</v>
      </c>
      <c r="AB2764" s="17" t="str">
        <f t="shared" si="259"/>
        <v>Programme: MSci Mathematics with Finance and a Year in Industry</v>
      </c>
      <c r="AC2764" s="17">
        <f t="shared" si="260"/>
        <v>2</v>
      </c>
      <c r="AD2764" s="17">
        <f t="shared" si="261"/>
        <v>3</v>
      </c>
      <c r="AE2764" s="17">
        <f t="shared" si="262"/>
        <v>4</v>
      </c>
      <c r="AF2764" s="17">
        <f t="shared" si="263"/>
        <v>5</v>
      </c>
      <c r="AG2764" s="17" cm="1">
        <f t="array" ref="AG2764">IFERROR(IF(J2764="Level",INDEX($M2764:$S2764,AC2764+1),INDEX($M2764:$S2764,AC2764)),"")</f>
        <v>120</v>
      </c>
      <c r="AH2764" s="17" cm="1">
        <f t="array" ref="AH2764">IFERROR(IF(J2764="Level",INDEX($M2764:$S2764,AD2764+1),INDEX($M2764:$S2764,AD2764)),"")</f>
        <v>120</v>
      </c>
      <c r="AI2764" s="17" cm="1">
        <f t="array" ref="AI2764">IFERROR(INDEX($M2764:$S2764,AE2764),"")</f>
        <v>120</v>
      </c>
      <c r="AJ2764" s="17" cm="1">
        <f t="array" ref="AJ2764">IFERROR(INDEX($M2764:$S2764,AF2764),"")</f>
        <v>120</v>
      </c>
      <c r="AK2764" s="17" cm="1">
        <f t="array" ref="AK2764">IFERROR(IF(J2764="Level",INDEX($T2764:$Z2764,AC2764+1),INDEX($T2764:$Z2764,AC2764)),"")</f>
        <v>2</v>
      </c>
      <c r="AL2764" s="17" cm="1">
        <f t="array" ref="AL2764">IFERROR(IF(J2764="Level",INDEX($T2764:$Z2764,AD2764+1),INDEX($T2764:$Z2764,AD2764)),"")</f>
        <v>1</v>
      </c>
      <c r="AM2764" s="17" cm="1">
        <f t="array" ref="AM2764">IFERROR(INDEX($T2764:$Z2764,AE2764),"")</f>
        <v>4</v>
      </c>
      <c r="AN2764" s="17" cm="1">
        <f t="array" ref="AN2764">IFERROR(INDEX($T2764:$Z2764,AF2764),"")</f>
        <v>6</v>
      </c>
    </row>
    <row r="2765" spans="1:40" ht="25.5" x14ac:dyDescent="0.2">
      <c r="A2765" s="17" t="str">
        <f t="shared" si="258"/>
        <v>MSci Mathematics with Management and a Year in Industry: UFX5MASMAS05</v>
      </c>
      <c r="B2765" s="12" t="s">
        <v>2076</v>
      </c>
      <c r="C2765" s="11" t="s">
        <v>31936</v>
      </c>
      <c r="D2765" s="11" t="s">
        <v>2077</v>
      </c>
      <c r="E2765" s="11" t="s">
        <v>445</v>
      </c>
      <c r="F2765" s="11" t="s">
        <v>82</v>
      </c>
      <c r="G2765" s="11" t="s">
        <v>32375</v>
      </c>
      <c r="H2765" s="11" t="s">
        <v>77</v>
      </c>
      <c r="I2765" s="11">
        <v>4</v>
      </c>
      <c r="J2765" s="11" t="s">
        <v>78</v>
      </c>
      <c r="K2765" s="11" t="s">
        <v>32376</v>
      </c>
      <c r="L2765" s="11">
        <v>120</v>
      </c>
      <c r="M2765" s="11">
        <v>0</v>
      </c>
      <c r="N2765" s="11">
        <v>120</v>
      </c>
      <c r="O2765" s="11">
        <v>120</v>
      </c>
      <c r="P2765" s="11">
        <v>120</v>
      </c>
      <c r="Q2765" s="11">
        <v>120</v>
      </c>
      <c r="R2765" s="11">
        <v>120</v>
      </c>
      <c r="S2765" s="11">
        <v>120</v>
      </c>
      <c r="T2765" s="11">
        <v>0</v>
      </c>
      <c r="U2765" s="11">
        <v>2</v>
      </c>
      <c r="V2765" s="11">
        <v>1</v>
      </c>
      <c r="W2765" s="11">
        <v>4</v>
      </c>
      <c r="X2765" s="11">
        <v>6</v>
      </c>
      <c r="Y2765" s="11">
        <v>2</v>
      </c>
      <c r="Z2765" s="11">
        <v>1</v>
      </c>
      <c r="AA2765" s="12" t="s">
        <v>32958</v>
      </c>
      <c r="AB2765" s="17" t="str">
        <f t="shared" si="259"/>
        <v>Programme: MSci Mathematics with Management and a Year in Industry</v>
      </c>
      <c r="AC2765" s="17">
        <f t="shared" si="260"/>
        <v>2</v>
      </c>
      <c r="AD2765" s="17">
        <f t="shared" si="261"/>
        <v>3</v>
      </c>
      <c r="AE2765" s="17">
        <f t="shared" si="262"/>
        <v>4</v>
      </c>
      <c r="AF2765" s="17">
        <f t="shared" si="263"/>
        <v>5</v>
      </c>
      <c r="AG2765" s="17" cm="1">
        <f t="array" ref="AG2765">IFERROR(IF(J2765="Level",INDEX($M2765:$S2765,AC2765+1),INDEX($M2765:$S2765,AC2765)),"")</f>
        <v>120</v>
      </c>
      <c r="AH2765" s="17" cm="1">
        <f t="array" ref="AH2765">IFERROR(IF(J2765="Level",INDEX($M2765:$S2765,AD2765+1),INDEX($M2765:$S2765,AD2765)),"")</f>
        <v>120</v>
      </c>
      <c r="AI2765" s="17" cm="1">
        <f t="array" ref="AI2765">IFERROR(INDEX($M2765:$S2765,AE2765),"")</f>
        <v>120</v>
      </c>
      <c r="AJ2765" s="17" cm="1">
        <f t="array" ref="AJ2765">IFERROR(INDEX($M2765:$S2765,AF2765),"")</f>
        <v>120</v>
      </c>
      <c r="AK2765" s="17" cm="1">
        <f t="array" ref="AK2765">IFERROR(IF(J2765="Level",INDEX($T2765:$Z2765,AC2765+1),INDEX($T2765:$Z2765,AC2765)),"")</f>
        <v>2</v>
      </c>
      <c r="AL2765" s="17" cm="1">
        <f t="array" ref="AL2765">IFERROR(IF(J2765="Level",INDEX($T2765:$Z2765,AD2765+1),INDEX($T2765:$Z2765,AD2765)),"")</f>
        <v>1</v>
      </c>
      <c r="AM2765" s="17" cm="1">
        <f t="array" ref="AM2765">IFERROR(INDEX($T2765:$Z2765,AE2765),"")</f>
        <v>4</v>
      </c>
      <c r="AN2765" s="17" cm="1">
        <f t="array" ref="AN2765">IFERROR(INDEX($T2765:$Z2765,AF2765),"")</f>
        <v>6</v>
      </c>
    </row>
    <row r="2766" spans="1:40" x14ac:dyDescent="0.2">
      <c r="A2766" s="17" t="str">
        <f t="shared" si="258"/>
        <v>MPhys Physics with Study Abroad: UFX5PHYPHY01</v>
      </c>
      <c r="B2766" s="12" t="s">
        <v>2066</v>
      </c>
      <c r="C2766" s="11" t="s">
        <v>31936</v>
      </c>
      <c r="D2766" s="11" t="s">
        <v>2067</v>
      </c>
      <c r="E2766" s="11" t="s">
        <v>546</v>
      </c>
      <c r="F2766" s="11" t="s">
        <v>82</v>
      </c>
      <c r="G2766" s="11" t="s">
        <v>32375</v>
      </c>
      <c r="H2766" s="11" t="s">
        <v>77</v>
      </c>
      <c r="I2766" s="11">
        <v>4</v>
      </c>
      <c r="J2766" s="11" t="s">
        <v>78</v>
      </c>
      <c r="K2766" s="11" t="s">
        <v>32376</v>
      </c>
      <c r="L2766" s="11">
        <v>120</v>
      </c>
      <c r="M2766" s="11">
        <v>0</v>
      </c>
      <c r="N2766" s="11">
        <v>120</v>
      </c>
      <c r="O2766" s="11">
        <v>120</v>
      </c>
      <c r="P2766" s="11">
        <v>120</v>
      </c>
      <c r="Q2766" s="11">
        <v>120</v>
      </c>
      <c r="R2766" s="11">
        <v>120</v>
      </c>
      <c r="S2766" s="11">
        <v>120</v>
      </c>
      <c r="T2766" s="11">
        <v>0</v>
      </c>
      <c r="U2766" s="11">
        <v>2</v>
      </c>
      <c r="V2766" s="11">
        <v>1</v>
      </c>
      <c r="W2766" s="11">
        <v>4</v>
      </c>
      <c r="X2766" s="11">
        <v>6</v>
      </c>
      <c r="Y2766" s="11">
        <v>2</v>
      </c>
      <c r="Z2766" s="11">
        <v>1</v>
      </c>
      <c r="AA2766" s="12" t="s">
        <v>32958</v>
      </c>
      <c r="AB2766" s="17" t="str">
        <f t="shared" si="259"/>
        <v>Programme: MPhys Physics with Study Abroad</v>
      </c>
      <c r="AC2766" s="17">
        <f t="shared" si="260"/>
        <v>2</v>
      </c>
      <c r="AD2766" s="17">
        <f t="shared" si="261"/>
        <v>3</v>
      </c>
      <c r="AE2766" s="17">
        <f t="shared" si="262"/>
        <v>4</v>
      </c>
      <c r="AF2766" s="17">
        <f t="shared" si="263"/>
        <v>5</v>
      </c>
      <c r="AG2766" s="17" cm="1">
        <f t="array" ref="AG2766">IFERROR(IF(J2766="Level",INDEX($M2766:$S2766,AC2766+1),INDEX($M2766:$S2766,AC2766)),"")</f>
        <v>120</v>
      </c>
      <c r="AH2766" s="17" cm="1">
        <f t="array" ref="AH2766">IFERROR(IF(J2766="Level",INDEX($M2766:$S2766,AD2766+1),INDEX($M2766:$S2766,AD2766)),"")</f>
        <v>120</v>
      </c>
      <c r="AI2766" s="17" cm="1">
        <f t="array" ref="AI2766">IFERROR(INDEX($M2766:$S2766,AE2766),"")</f>
        <v>120</v>
      </c>
      <c r="AJ2766" s="17" cm="1">
        <f t="array" ref="AJ2766">IFERROR(INDEX($M2766:$S2766,AF2766),"")</f>
        <v>120</v>
      </c>
      <c r="AK2766" s="17" cm="1">
        <f t="array" ref="AK2766">IFERROR(IF(J2766="Level",INDEX($T2766:$Z2766,AC2766+1),INDEX($T2766:$Z2766,AC2766)),"")</f>
        <v>2</v>
      </c>
      <c r="AL2766" s="17" cm="1">
        <f t="array" ref="AL2766">IFERROR(IF(J2766="Level",INDEX($T2766:$Z2766,AD2766+1),INDEX($T2766:$Z2766,AD2766)),"")</f>
        <v>1</v>
      </c>
      <c r="AM2766" s="17" cm="1">
        <f t="array" ref="AM2766">IFERROR(INDEX($T2766:$Z2766,AE2766),"")</f>
        <v>4</v>
      </c>
      <c r="AN2766" s="17" cm="1">
        <f t="array" ref="AN2766">IFERROR(INDEX($T2766:$Z2766,AF2766),"")</f>
        <v>6</v>
      </c>
    </row>
    <row r="2767" spans="1:40" x14ac:dyDescent="0.2">
      <c r="A2767" s="17" t="str">
        <f t="shared" si="258"/>
        <v>MPhys Physics with Professional Placement: UFX5PHYPHY02</v>
      </c>
      <c r="B2767" s="12" t="s">
        <v>2068</v>
      </c>
      <c r="C2767" s="11" t="s">
        <v>31936</v>
      </c>
      <c r="D2767" s="11" t="s">
        <v>2069</v>
      </c>
      <c r="E2767" s="11" t="s">
        <v>546</v>
      </c>
      <c r="F2767" s="11" t="s">
        <v>82</v>
      </c>
      <c r="G2767" s="11" t="s">
        <v>32375</v>
      </c>
      <c r="H2767" s="11" t="s">
        <v>77</v>
      </c>
      <c r="I2767" s="11">
        <v>4</v>
      </c>
      <c r="J2767" s="11" t="s">
        <v>78</v>
      </c>
      <c r="K2767" s="11" t="s">
        <v>32376</v>
      </c>
      <c r="L2767" s="11">
        <v>120</v>
      </c>
      <c r="M2767" s="11">
        <v>0</v>
      </c>
      <c r="N2767" s="11">
        <v>120</v>
      </c>
      <c r="O2767" s="11">
        <v>120</v>
      </c>
      <c r="P2767" s="11">
        <v>120</v>
      </c>
      <c r="Q2767" s="11">
        <v>120</v>
      </c>
      <c r="R2767" s="11">
        <v>120</v>
      </c>
      <c r="S2767" s="11">
        <v>120</v>
      </c>
      <c r="T2767" s="11">
        <v>0</v>
      </c>
      <c r="U2767" s="11">
        <v>2</v>
      </c>
      <c r="V2767" s="11">
        <v>1</v>
      </c>
      <c r="W2767" s="11">
        <v>4</v>
      </c>
      <c r="X2767" s="11">
        <v>6</v>
      </c>
      <c r="Y2767" s="11">
        <v>2</v>
      </c>
      <c r="Z2767" s="11">
        <v>1</v>
      </c>
      <c r="AA2767" s="12" t="s">
        <v>32958</v>
      </c>
      <c r="AB2767" s="17" t="str">
        <f t="shared" si="259"/>
        <v>Programme: MPhys Physics with Professional Placement</v>
      </c>
      <c r="AC2767" s="17">
        <f t="shared" si="260"/>
        <v>2</v>
      </c>
      <c r="AD2767" s="17">
        <f t="shared" si="261"/>
        <v>3</v>
      </c>
      <c r="AE2767" s="17">
        <f t="shared" si="262"/>
        <v>4</v>
      </c>
      <c r="AF2767" s="17">
        <f t="shared" si="263"/>
        <v>5</v>
      </c>
      <c r="AG2767" s="17" cm="1">
        <f t="array" ref="AG2767">IFERROR(IF(J2767="Level",INDEX($M2767:$S2767,AC2767+1),INDEX($M2767:$S2767,AC2767)),"")</f>
        <v>120</v>
      </c>
      <c r="AH2767" s="17" cm="1">
        <f t="array" ref="AH2767">IFERROR(IF(J2767="Level",INDEX($M2767:$S2767,AD2767+1),INDEX($M2767:$S2767,AD2767)),"")</f>
        <v>120</v>
      </c>
      <c r="AI2767" s="17" cm="1">
        <f t="array" ref="AI2767">IFERROR(INDEX($M2767:$S2767,AE2767),"")</f>
        <v>120</v>
      </c>
      <c r="AJ2767" s="17" cm="1">
        <f t="array" ref="AJ2767">IFERROR(INDEX($M2767:$S2767,AF2767),"")</f>
        <v>120</v>
      </c>
      <c r="AK2767" s="17" cm="1">
        <f t="array" ref="AK2767">IFERROR(IF(J2767="Level",INDEX($T2767:$Z2767,AC2767+1),INDEX($T2767:$Z2767,AC2767)),"")</f>
        <v>2</v>
      </c>
      <c r="AL2767" s="17" cm="1">
        <f t="array" ref="AL2767">IFERROR(IF(J2767="Level",INDEX($T2767:$Z2767,AD2767+1),INDEX($T2767:$Z2767,AD2767)),"")</f>
        <v>1</v>
      </c>
      <c r="AM2767" s="17" cm="1">
        <f t="array" ref="AM2767">IFERROR(INDEX($T2767:$Z2767,AE2767),"")</f>
        <v>4</v>
      </c>
      <c r="AN2767" s="17" cm="1">
        <f t="array" ref="AN2767">IFERROR(INDEX($T2767:$Z2767,AF2767),"")</f>
        <v>6</v>
      </c>
    </row>
    <row r="2768" spans="1:40" x14ac:dyDescent="0.2">
      <c r="A2768" s="17" t="str">
        <f t="shared" si="258"/>
        <v>MPhys Physics with Study Abroad: UFX5PHYPHY03</v>
      </c>
      <c r="B2768" s="12" t="s">
        <v>33476</v>
      </c>
      <c r="C2768" s="11" t="s">
        <v>31936</v>
      </c>
      <c r="D2768" s="11" t="s">
        <v>2067</v>
      </c>
      <c r="E2768" s="11" t="s">
        <v>546</v>
      </c>
      <c r="F2768" s="11" t="s">
        <v>82</v>
      </c>
      <c r="G2768" s="11" t="s">
        <v>32375</v>
      </c>
      <c r="H2768" s="11" t="s">
        <v>77</v>
      </c>
      <c r="I2768" s="11">
        <v>4</v>
      </c>
      <c r="J2768" s="11" t="s">
        <v>78</v>
      </c>
      <c r="K2768" s="11" t="s">
        <v>32376</v>
      </c>
      <c r="L2768" s="11">
        <v>120</v>
      </c>
      <c r="M2768" s="11">
        <v>0</v>
      </c>
      <c r="N2768" s="11">
        <v>120</v>
      </c>
      <c r="O2768" s="11">
        <v>120</v>
      </c>
      <c r="P2768" s="11">
        <v>120</v>
      </c>
      <c r="Q2768" s="11">
        <v>120</v>
      </c>
      <c r="R2768" s="11">
        <v>120</v>
      </c>
      <c r="S2768" s="11">
        <v>120</v>
      </c>
      <c r="T2768" s="11">
        <v>0</v>
      </c>
      <c r="U2768" s="11">
        <v>2</v>
      </c>
      <c r="V2768" s="11">
        <v>1</v>
      </c>
      <c r="W2768" s="11">
        <v>4</v>
      </c>
      <c r="X2768" s="11">
        <v>6</v>
      </c>
      <c r="Y2768" s="11">
        <v>2</v>
      </c>
      <c r="Z2768" s="11">
        <v>1</v>
      </c>
      <c r="AA2768" s="12" t="s">
        <v>32958</v>
      </c>
      <c r="AB2768" s="17" t="str">
        <f t="shared" si="259"/>
        <v>Programme: MPhys Physics with Study Abroad</v>
      </c>
      <c r="AC2768" s="17">
        <f t="shared" si="260"/>
        <v>2</v>
      </c>
      <c r="AD2768" s="17">
        <f t="shared" si="261"/>
        <v>3</v>
      </c>
      <c r="AE2768" s="17">
        <f t="shared" si="262"/>
        <v>4</v>
      </c>
      <c r="AF2768" s="17">
        <f t="shared" si="263"/>
        <v>5</v>
      </c>
      <c r="AG2768" s="17" cm="1">
        <f t="array" ref="AG2768">IFERROR(IF(J2768="Level",INDEX($M2768:$S2768,AC2768+1),INDEX($M2768:$S2768,AC2768)),"")</f>
        <v>120</v>
      </c>
      <c r="AH2768" s="17" cm="1">
        <f t="array" ref="AH2768">IFERROR(IF(J2768="Level",INDEX($M2768:$S2768,AD2768+1),INDEX($M2768:$S2768,AD2768)),"")</f>
        <v>120</v>
      </c>
      <c r="AI2768" s="17" cm="1">
        <f t="array" ref="AI2768">IFERROR(INDEX($M2768:$S2768,AE2768),"")</f>
        <v>120</v>
      </c>
      <c r="AJ2768" s="17" cm="1">
        <f t="array" ref="AJ2768">IFERROR(INDEX($M2768:$S2768,AF2768),"")</f>
        <v>120</v>
      </c>
      <c r="AK2768" s="17" cm="1">
        <f t="array" ref="AK2768">IFERROR(IF(J2768="Level",INDEX($T2768:$Z2768,AC2768+1),INDEX($T2768:$Z2768,AC2768)),"")</f>
        <v>2</v>
      </c>
      <c r="AL2768" s="17" cm="1">
        <f t="array" ref="AL2768">IFERROR(IF(J2768="Level",INDEX($T2768:$Z2768,AD2768+1),INDEX($T2768:$Z2768,AD2768)),"")</f>
        <v>1</v>
      </c>
      <c r="AM2768" s="17" cm="1">
        <f t="array" ref="AM2768">IFERROR(INDEX($T2768:$Z2768,AE2768),"")</f>
        <v>4</v>
      </c>
      <c r="AN2768" s="17" cm="1">
        <f t="array" ref="AN2768">IFERROR(INDEX($T2768:$Z2768,AF2768),"")</f>
        <v>6</v>
      </c>
    </row>
    <row r="2769" spans="1:40" x14ac:dyDescent="0.2">
      <c r="A2769" s="17" t="str">
        <f t="shared" si="258"/>
        <v>MPhys Physics with Professional Placement: UFX5PHYPHY04</v>
      </c>
      <c r="B2769" s="12" t="s">
        <v>33477</v>
      </c>
      <c r="C2769" s="11" t="s">
        <v>31936</v>
      </c>
      <c r="D2769" s="11" t="s">
        <v>2069</v>
      </c>
      <c r="E2769" s="11" t="s">
        <v>546</v>
      </c>
      <c r="F2769" s="11" t="s">
        <v>82</v>
      </c>
      <c r="G2769" s="11" t="s">
        <v>32375</v>
      </c>
      <c r="H2769" s="11" t="s">
        <v>77</v>
      </c>
      <c r="I2769" s="11">
        <v>4</v>
      </c>
      <c r="J2769" s="11" t="s">
        <v>78</v>
      </c>
      <c r="K2769" s="11" t="s">
        <v>32376</v>
      </c>
      <c r="L2769" s="11">
        <v>120</v>
      </c>
      <c r="M2769" s="11">
        <v>0</v>
      </c>
      <c r="N2769" s="11">
        <v>120</v>
      </c>
      <c r="O2769" s="11">
        <v>120</v>
      </c>
      <c r="P2769" s="11">
        <v>120</v>
      </c>
      <c r="Q2769" s="11">
        <v>120</v>
      </c>
      <c r="R2769" s="11">
        <v>120</v>
      </c>
      <c r="S2769" s="11">
        <v>120</v>
      </c>
      <c r="T2769" s="11">
        <v>0</v>
      </c>
      <c r="U2769" s="11">
        <v>2</v>
      </c>
      <c r="V2769" s="11">
        <v>1</v>
      </c>
      <c r="W2769" s="11">
        <v>4</v>
      </c>
      <c r="X2769" s="11">
        <v>6</v>
      </c>
      <c r="Y2769" s="11">
        <v>2</v>
      </c>
      <c r="Z2769" s="11">
        <v>1</v>
      </c>
      <c r="AA2769" s="12" t="s">
        <v>32958</v>
      </c>
      <c r="AB2769" s="17" t="str">
        <f t="shared" si="259"/>
        <v>Programme: MPhys Physics with Professional Placement</v>
      </c>
      <c r="AC2769" s="17">
        <f t="shared" si="260"/>
        <v>2</v>
      </c>
      <c r="AD2769" s="17">
        <f t="shared" si="261"/>
        <v>3</v>
      </c>
      <c r="AE2769" s="17">
        <f t="shared" si="262"/>
        <v>4</v>
      </c>
      <c r="AF2769" s="17">
        <f t="shared" si="263"/>
        <v>5</v>
      </c>
      <c r="AG2769" s="17" cm="1">
        <f t="array" ref="AG2769">IFERROR(IF(J2769="Level",INDEX($M2769:$S2769,AC2769+1),INDEX($M2769:$S2769,AC2769)),"")</f>
        <v>120</v>
      </c>
      <c r="AH2769" s="17" cm="1">
        <f t="array" ref="AH2769">IFERROR(IF(J2769="Level",INDEX($M2769:$S2769,AD2769+1),INDEX($M2769:$S2769,AD2769)),"")</f>
        <v>120</v>
      </c>
      <c r="AI2769" s="17" cm="1">
        <f t="array" ref="AI2769">IFERROR(INDEX($M2769:$S2769,AE2769),"")</f>
        <v>120</v>
      </c>
      <c r="AJ2769" s="17" cm="1">
        <f t="array" ref="AJ2769">IFERROR(INDEX($M2769:$S2769,AF2769),"")</f>
        <v>120</v>
      </c>
      <c r="AK2769" s="17" cm="1">
        <f t="array" ref="AK2769">IFERROR(IF(J2769="Level",INDEX($T2769:$Z2769,AC2769+1),INDEX($T2769:$Z2769,AC2769)),"")</f>
        <v>2</v>
      </c>
      <c r="AL2769" s="17" cm="1">
        <f t="array" ref="AL2769">IFERROR(IF(J2769="Level",INDEX($T2769:$Z2769,AD2769+1),INDEX($T2769:$Z2769,AD2769)),"")</f>
        <v>1</v>
      </c>
      <c r="AM2769" s="17" cm="1">
        <f t="array" ref="AM2769">IFERROR(INDEX($T2769:$Z2769,AE2769),"")</f>
        <v>4</v>
      </c>
      <c r="AN2769" s="17" cm="1">
        <f t="array" ref="AN2769">IFERROR(INDEX($T2769:$Z2769,AF2769),"")</f>
        <v>6</v>
      </c>
    </row>
    <row r="2770" spans="1:40" hidden="1" x14ac:dyDescent="0.2">
      <c r="A2770" s="17" t="str">
        <f t="shared" si="258"/>
        <v>INTO Pre-Sessional: FXX0INTINT01</v>
      </c>
      <c r="B2770" s="12" t="s">
        <v>2150</v>
      </c>
      <c r="C2770" s="11" t="s">
        <v>31936</v>
      </c>
      <c r="D2770" s="11" t="s">
        <v>2151</v>
      </c>
      <c r="E2770" s="11" t="s">
        <v>87</v>
      </c>
      <c r="F2770" s="11" t="s">
        <v>87</v>
      </c>
      <c r="G2770" s="11" t="s">
        <v>32169</v>
      </c>
      <c r="H2770" s="11" t="s">
        <v>72</v>
      </c>
      <c r="I2770" s="11">
        <v>0</v>
      </c>
      <c r="J2770" s="11" t="s">
        <v>32168</v>
      </c>
      <c r="K2770" s="11" t="s">
        <v>32168</v>
      </c>
      <c r="L2770" s="11">
        <v>0</v>
      </c>
      <c r="M2770" s="11">
        <v>0</v>
      </c>
      <c r="N2770" s="11">
        <v>0</v>
      </c>
      <c r="O2770" s="11">
        <v>0</v>
      </c>
      <c r="P2770" s="11">
        <v>0</v>
      </c>
      <c r="Q2770" s="11">
        <v>0</v>
      </c>
      <c r="R2770" s="11">
        <v>0</v>
      </c>
      <c r="S2770" s="11">
        <v>0</v>
      </c>
      <c r="T2770" s="11">
        <v>0</v>
      </c>
      <c r="U2770" s="11">
        <v>0</v>
      </c>
      <c r="V2770" s="11">
        <v>0</v>
      </c>
      <c r="W2770" s="11">
        <v>0</v>
      </c>
      <c r="X2770" s="11">
        <v>0</v>
      </c>
      <c r="Y2770" s="11">
        <v>0</v>
      </c>
      <c r="Z2770" s="11">
        <v>0</v>
      </c>
      <c r="AA2770" s="12" t="s">
        <v>32953</v>
      </c>
      <c r="AB2770" s="17" t="str">
        <f t="shared" si="259"/>
        <v>Programme is not compatible with this tool</v>
      </c>
      <c r="AC2770" s="17" t="str">
        <f t="shared" si="260"/>
        <v/>
      </c>
      <c r="AD2770" s="17">
        <f t="shared" si="261"/>
        <v>6</v>
      </c>
      <c r="AE2770" s="17" t="str">
        <f t="shared" si="262"/>
        <v/>
      </c>
      <c r="AF2770" s="17" t="str">
        <f t="shared" si="263"/>
        <v/>
      </c>
      <c r="AG2770" s="17" t="str" cm="1">
        <f t="array" ref="AG2770">IFERROR(IF(J2770="Level",INDEX($M2770:$S2770,AC2770+1),INDEX($M2770:$S2770,AC2770)),"")</f>
        <v/>
      </c>
      <c r="AH2770" s="17" cm="1">
        <f t="array" ref="AH2770">IFERROR(IF(J2770="Level",INDEX($M2770:$S2770,AD2770+1),INDEX($M2770:$S2770,AD2770)),"")</f>
        <v>0</v>
      </c>
      <c r="AI2770" s="17" t="str" cm="1">
        <f t="array" ref="AI2770">IFERROR(INDEX($M2770:$S2770,AE2770),"")</f>
        <v/>
      </c>
      <c r="AJ2770" s="17" t="str" cm="1">
        <f t="array" ref="AJ2770">IFERROR(INDEX($M2770:$S2770,AF2770),"")</f>
        <v/>
      </c>
      <c r="AK2770" s="17" t="str" cm="1">
        <f t="array" ref="AK2770">IFERROR(IF(J2770="Level",INDEX($T2770:$Z2770,AC2770+1),INDEX($T2770:$Z2770,AC2770)),"")</f>
        <v/>
      </c>
      <c r="AL2770" s="17" cm="1">
        <f t="array" ref="AL2770">IFERROR(IF(J2770="Level",INDEX($T2770:$Z2770,AD2770+1),INDEX($T2770:$Z2770,AD2770)),"")</f>
        <v>0</v>
      </c>
      <c r="AM2770" s="17" t="str" cm="1">
        <f t="array" ref="AM2770">IFERROR(INDEX($T2770:$Z2770,AE2770),"")</f>
        <v/>
      </c>
      <c r="AN2770" s="17" t="str" cm="1">
        <f t="array" ref="AN2770">IFERROR(INDEX($T2770:$Z2770,AF2770),"")</f>
        <v/>
      </c>
    </row>
    <row r="2771" spans="1:40" hidden="1" x14ac:dyDescent="0.2">
      <c r="A2771" s="17" t="str">
        <f t="shared" si="258"/>
        <v>INTO General English: FXX0INTINT02</v>
      </c>
      <c r="B2771" s="12" t="s">
        <v>2152</v>
      </c>
      <c r="C2771" s="11" t="s">
        <v>31936</v>
      </c>
      <c r="D2771" s="11" t="s">
        <v>2153</v>
      </c>
      <c r="E2771" s="11" t="s">
        <v>87</v>
      </c>
      <c r="F2771" s="11" t="s">
        <v>87</v>
      </c>
      <c r="G2771" s="11" t="s">
        <v>32169</v>
      </c>
      <c r="H2771" s="11" t="s">
        <v>72</v>
      </c>
      <c r="I2771" s="11">
        <v>0</v>
      </c>
      <c r="J2771" s="11" t="s">
        <v>32168</v>
      </c>
      <c r="K2771" s="11" t="s">
        <v>32168</v>
      </c>
      <c r="L2771" s="11">
        <v>0</v>
      </c>
      <c r="M2771" s="11">
        <v>0</v>
      </c>
      <c r="N2771" s="11">
        <v>0</v>
      </c>
      <c r="O2771" s="11">
        <v>0</v>
      </c>
      <c r="P2771" s="11">
        <v>0</v>
      </c>
      <c r="Q2771" s="11">
        <v>0</v>
      </c>
      <c r="R2771" s="11">
        <v>0</v>
      </c>
      <c r="S2771" s="11">
        <v>0</v>
      </c>
      <c r="T2771" s="11">
        <v>0</v>
      </c>
      <c r="U2771" s="11">
        <v>0</v>
      </c>
      <c r="V2771" s="11">
        <v>0</v>
      </c>
      <c r="W2771" s="11">
        <v>0</v>
      </c>
      <c r="X2771" s="11">
        <v>0</v>
      </c>
      <c r="Y2771" s="11">
        <v>0</v>
      </c>
      <c r="Z2771" s="11">
        <v>0</v>
      </c>
      <c r="AA2771" s="12" t="s">
        <v>32953</v>
      </c>
      <c r="AB2771" s="17" t="str">
        <f t="shared" si="259"/>
        <v>Programme is not compatible with this tool</v>
      </c>
      <c r="AC2771" s="17" t="str">
        <f t="shared" si="260"/>
        <v/>
      </c>
      <c r="AD2771" s="17">
        <f t="shared" si="261"/>
        <v>6</v>
      </c>
      <c r="AE2771" s="17" t="str">
        <f t="shared" si="262"/>
        <v/>
      </c>
      <c r="AF2771" s="17" t="str">
        <f t="shared" si="263"/>
        <v/>
      </c>
      <c r="AG2771" s="17" t="str" cm="1">
        <f t="array" ref="AG2771">IFERROR(IF(J2771="Level",INDEX($M2771:$S2771,AC2771+1),INDEX($M2771:$S2771,AC2771)),"")</f>
        <v/>
      </c>
      <c r="AH2771" s="17" cm="1">
        <f t="array" ref="AH2771">IFERROR(IF(J2771="Level",INDEX($M2771:$S2771,AD2771+1),INDEX($M2771:$S2771,AD2771)),"")</f>
        <v>0</v>
      </c>
      <c r="AI2771" s="17" t="str" cm="1">
        <f t="array" ref="AI2771">IFERROR(INDEX($M2771:$S2771,AE2771),"")</f>
        <v/>
      </c>
      <c r="AJ2771" s="17" t="str" cm="1">
        <f t="array" ref="AJ2771">IFERROR(INDEX($M2771:$S2771,AF2771),"")</f>
        <v/>
      </c>
      <c r="AK2771" s="17" t="str" cm="1">
        <f t="array" ref="AK2771">IFERROR(IF(J2771="Level",INDEX($T2771:$Z2771,AC2771+1),INDEX($T2771:$Z2771,AC2771)),"")</f>
        <v/>
      </c>
      <c r="AL2771" s="17" cm="1">
        <f t="array" ref="AL2771">IFERROR(IF(J2771="Level",INDEX($T2771:$Z2771,AD2771+1),INDEX($T2771:$Z2771,AD2771)),"")</f>
        <v>0</v>
      </c>
      <c r="AM2771" s="17" t="str" cm="1">
        <f t="array" ref="AM2771">IFERROR(INDEX($T2771:$Z2771,AE2771),"")</f>
        <v/>
      </c>
      <c r="AN2771" s="17" t="str" cm="1">
        <f t="array" ref="AN2771">IFERROR(INDEX($T2771:$Z2771,AF2771),"")</f>
        <v/>
      </c>
    </row>
    <row r="2772" spans="1:40" hidden="1" x14ac:dyDescent="0.2">
      <c r="A2772" s="17" t="str">
        <f t="shared" si="258"/>
        <v>INTO English Language Courses: FXX0INTINT03</v>
      </c>
      <c r="B2772" s="12" t="s">
        <v>2154</v>
      </c>
      <c r="C2772" s="11" t="s">
        <v>31936</v>
      </c>
      <c r="D2772" s="11" t="s">
        <v>2155</v>
      </c>
      <c r="E2772" s="11" t="s">
        <v>87</v>
      </c>
      <c r="F2772" s="11" t="s">
        <v>87</v>
      </c>
      <c r="G2772" s="11" t="s">
        <v>32169</v>
      </c>
      <c r="H2772" s="11" t="s">
        <v>72</v>
      </c>
      <c r="I2772" s="11">
        <v>0</v>
      </c>
      <c r="J2772" s="11" t="s">
        <v>32168</v>
      </c>
      <c r="K2772" s="11" t="s">
        <v>32168</v>
      </c>
      <c r="L2772" s="11">
        <v>0</v>
      </c>
      <c r="M2772" s="11">
        <v>0</v>
      </c>
      <c r="N2772" s="11">
        <v>0</v>
      </c>
      <c r="O2772" s="11">
        <v>0</v>
      </c>
      <c r="P2772" s="11">
        <v>0</v>
      </c>
      <c r="Q2772" s="11">
        <v>0</v>
      </c>
      <c r="R2772" s="11">
        <v>0</v>
      </c>
      <c r="S2772" s="11">
        <v>0</v>
      </c>
      <c r="T2772" s="11">
        <v>0</v>
      </c>
      <c r="U2772" s="11">
        <v>0</v>
      </c>
      <c r="V2772" s="11">
        <v>0</v>
      </c>
      <c r="W2772" s="11">
        <v>0</v>
      </c>
      <c r="X2772" s="11">
        <v>0</v>
      </c>
      <c r="Y2772" s="11">
        <v>0</v>
      </c>
      <c r="Z2772" s="11">
        <v>0</v>
      </c>
      <c r="AA2772" s="12" t="s">
        <v>32953</v>
      </c>
      <c r="AB2772" s="17" t="str">
        <f t="shared" si="259"/>
        <v>Programme is not compatible with this tool</v>
      </c>
      <c r="AC2772" s="17" t="str">
        <f t="shared" si="260"/>
        <v/>
      </c>
      <c r="AD2772" s="17">
        <f t="shared" si="261"/>
        <v>6</v>
      </c>
      <c r="AE2772" s="17" t="str">
        <f t="shared" si="262"/>
        <v/>
      </c>
      <c r="AF2772" s="17" t="str">
        <f t="shared" si="263"/>
        <v/>
      </c>
      <c r="AG2772" s="17" t="str" cm="1">
        <f t="array" ref="AG2772">IFERROR(IF(J2772="Level",INDEX($M2772:$S2772,AC2772+1),INDEX($M2772:$S2772,AC2772)),"")</f>
        <v/>
      </c>
      <c r="AH2772" s="17" cm="1">
        <f t="array" ref="AH2772">IFERROR(IF(J2772="Level",INDEX($M2772:$S2772,AD2772+1),INDEX($M2772:$S2772,AD2772)),"")</f>
        <v>0</v>
      </c>
      <c r="AI2772" s="17" t="str" cm="1">
        <f t="array" ref="AI2772">IFERROR(INDEX($M2772:$S2772,AE2772),"")</f>
        <v/>
      </c>
      <c r="AJ2772" s="17" t="str" cm="1">
        <f t="array" ref="AJ2772">IFERROR(INDEX($M2772:$S2772,AF2772),"")</f>
        <v/>
      </c>
      <c r="AK2772" s="17" t="str" cm="1">
        <f t="array" ref="AK2772">IFERROR(IF(J2772="Level",INDEX($T2772:$Z2772,AC2772+1),INDEX($T2772:$Z2772,AC2772)),"")</f>
        <v/>
      </c>
      <c r="AL2772" s="17" cm="1">
        <f t="array" ref="AL2772">IFERROR(IF(J2772="Level",INDEX($T2772:$Z2772,AD2772+1),INDEX($T2772:$Z2772,AD2772)),"")</f>
        <v>0</v>
      </c>
      <c r="AM2772" s="17" t="str" cm="1">
        <f t="array" ref="AM2772">IFERROR(INDEX($T2772:$Z2772,AE2772),"")</f>
        <v/>
      </c>
      <c r="AN2772" s="17" t="str" cm="1">
        <f t="array" ref="AN2772">IFERROR(INDEX($T2772:$Z2772,AF2772),"")</f>
        <v/>
      </c>
    </row>
    <row r="2773" spans="1:40" hidden="1" x14ac:dyDescent="0.2">
      <c r="A2773" s="17" t="str">
        <f t="shared" si="258"/>
        <v>INTO Study Abroad with English: FXX0INTINT06</v>
      </c>
      <c r="B2773" s="12" t="s">
        <v>2156</v>
      </c>
      <c r="C2773" s="11" t="s">
        <v>31936</v>
      </c>
      <c r="D2773" s="11" t="s">
        <v>2157</v>
      </c>
      <c r="E2773" s="11" t="s">
        <v>87</v>
      </c>
      <c r="F2773" s="11" t="s">
        <v>87</v>
      </c>
      <c r="G2773" s="11" t="s">
        <v>32169</v>
      </c>
      <c r="H2773" s="11" t="s">
        <v>72</v>
      </c>
      <c r="I2773" s="11">
        <v>0</v>
      </c>
      <c r="J2773" s="11" t="s">
        <v>32168</v>
      </c>
      <c r="K2773" s="11" t="s">
        <v>32168</v>
      </c>
      <c r="L2773" s="11">
        <v>0</v>
      </c>
      <c r="M2773" s="11">
        <v>0</v>
      </c>
      <c r="N2773" s="11">
        <v>0</v>
      </c>
      <c r="O2773" s="11">
        <v>0</v>
      </c>
      <c r="P2773" s="11">
        <v>0</v>
      </c>
      <c r="Q2773" s="11">
        <v>0</v>
      </c>
      <c r="R2773" s="11">
        <v>0</v>
      </c>
      <c r="S2773" s="11">
        <v>0</v>
      </c>
      <c r="T2773" s="11">
        <v>0</v>
      </c>
      <c r="U2773" s="11">
        <v>0</v>
      </c>
      <c r="V2773" s="11">
        <v>0</v>
      </c>
      <c r="W2773" s="11">
        <v>0</v>
      </c>
      <c r="X2773" s="11">
        <v>0</v>
      </c>
      <c r="Y2773" s="11">
        <v>0</v>
      </c>
      <c r="Z2773" s="11">
        <v>0</v>
      </c>
      <c r="AA2773" s="12" t="s">
        <v>32953</v>
      </c>
      <c r="AB2773" s="17" t="str">
        <f t="shared" si="259"/>
        <v>Programme is not compatible with this tool</v>
      </c>
      <c r="AC2773" s="17" t="str">
        <f t="shared" si="260"/>
        <v/>
      </c>
      <c r="AD2773" s="17">
        <f t="shared" si="261"/>
        <v>6</v>
      </c>
      <c r="AE2773" s="17" t="str">
        <f t="shared" si="262"/>
        <v/>
      </c>
      <c r="AF2773" s="17" t="str">
        <f t="shared" si="263"/>
        <v/>
      </c>
      <c r="AG2773" s="17" t="str" cm="1">
        <f t="array" ref="AG2773">IFERROR(IF(J2773="Level",INDEX($M2773:$S2773,AC2773+1),INDEX($M2773:$S2773,AC2773)),"")</f>
        <v/>
      </c>
      <c r="AH2773" s="17" cm="1">
        <f t="array" ref="AH2773">IFERROR(IF(J2773="Level",INDEX($M2773:$S2773,AD2773+1),INDEX($M2773:$S2773,AD2773)),"")</f>
        <v>0</v>
      </c>
      <c r="AI2773" s="17" t="str" cm="1">
        <f t="array" ref="AI2773">IFERROR(INDEX($M2773:$S2773,AE2773),"")</f>
        <v/>
      </c>
      <c r="AJ2773" s="17" t="str" cm="1">
        <f t="array" ref="AJ2773">IFERROR(INDEX($M2773:$S2773,AF2773),"")</f>
        <v/>
      </c>
      <c r="AK2773" s="17" t="str" cm="1">
        <f t="array" ref="AK2773">IFERROR(IF(J2773="Level",INDEX($T2773:$Z2773,AC2773+1),INDEX($T2773:$Z2773,AC2773)),"")</f>
        <v/>
      </c>
      <c r="AL2773" s="17" cm="1">
        <f t="array" ref="AL2773">IFERROR(IF(J2773="Level",INDEX($T2773:$Z2773,AD2773+1),INDEX($T2773:$Z2773,AD2773)),"")</f>
        <v>0</v>
      </c>
      <c r="AM2773" s="17" t="str" cm="1">
        <f t="array" ref="AM2773">IFERROR(INDEX($T2773:$Z2773,AE2773),"")</f>
        <v/>
      </c>
      <c r="AN2773" s="17" t="str" cm="1">
        <f t="array" ref="AN2773">IFERROR(INDEX($T2773:$Z2773,AF2773),"")</f>
        <v/>
      </c>
    </row>
    <row r="2774" spans="1:40" hidden="1" x14ac:dyDescent="0.2">
      <c r="A2774" s="17" t="str">
        <f t="shared" si="258"/>
        <v>INTO Modular Foundation: FXX0INTINT08</v>
      </c>
      <c r="B2774" s="12" t="s">
        <v>2158</v>
      </c>
      <c r="C2774" s="11" t="s">
        <v>31936</v>
      </c>
      <c r="D2774" s="11" t="s">
        <v>2159</v>
      </c>
      <c r="E2774" s="11" t="s">
        <v>87</v>
      </c>
      <c r="F2774" s="11" t="s">
        <v>87</v>
      </c>
      <c r="G2774" s="11" t="s">
        <v>32169</v>
      </c>
      <c r="H2774" s="11" t="s">
        <v>72</v>
      </c>
      <c r="I2774" s="11">
        <v>0</v>
      </c>
      <c r="J2774" s="11" t="s">
        <v>32168</v>
      </c>
      <c r="K2774" s="11" t="s">
        <v>32168</v>
      </c>
      <c r="L2774" s="11">
        <v>0</v>
      </c>
      <c r="M2774" s="11">
        <v>0</v>
      </c>
      <c r="N2774" s="11">
        <v>0</v>
      </c>
      <c r="O2774" s="11">
        <v>0</v>
      </c>
      <c r="P2774" s="11">
        <v>0</v>
      </c>
      <c r="Q2774" s="11">
        <v>0</v>
      </c>
      <c r="R2774" s="11">
        <v>0</v>
      </c>
      <c r="S2774" s="11">
        <v>0</v>
      </c>
      <c r="T2774" s="11">
        <v>0</v>
      </c>
      <c r="U2774" s="11">
        <v>0</v>
      </c>
      <c r="V2774" s="11">
        <v>0</v>
      </c>
      <c r="W2774" s="11">
        <v>0</v>
      </c>
      <c r="X2774" s="11">
        <v>0</v>
      </c>
      <c r="Y2774" s="11">
        <v>0</v>
      </c>
      <c r="Z2774" s="11">
        <v>0</v>
      </c>
      <c r="AA2774" s="12" t="s">
        <v>32953</v>
      </c>
      <c r="AB2774" s="17" t="str">
        <f t="shared" si="259"/>
        <v>Programme is not compatible with this tool</v>
      </c>
      <c r="AC2774" s="17" t="str">
        <f t="shared" si="260"/>
        <v/>
      </c>
      <c r="AD2774" s="17">
        <f t="shared" si="261"/>
        <v>6</v>
      </c>
      <c r="AE2774" s="17" t="str">
        <f t="shared" si="262"/>
        <v/>
      </c>
      <c r="AF2774" s="17" t="str">
        <f t="shared" si="263"/>
        <v/>
      </c>
      <c r="AG2774" s="17" t="str" cm="1">
        <f t="array" ref="AG2774">IFERROR(IF(J2774="Level",INDEX($M2774:$S2774,AC2774+1),INDEX($M2774:$S2774,AC2774)),"")</f>
        <v/>
      </c>
      <c r="AH2774" s="17" cm="1">
        <f t="array" ref="AH2774">IFERROR(IF(J2774="Level",INDEX($M2774:$S2774,AD2774+1),INDEX($M2774:$S2774,AD2774)),"")</f>
        <v>0</v>
      </c>
      <c r="AI2774" s="17" t="str" cm="1">
        <f t="array" ref="AI2774">IFERROR(INDEX($M2774:$S2774,AE2774),"")</f>
        <v/>
      </c>
      <c r="AJ2774" s="17" t="str" cm="1">
        <f t="array" ref="AJ2774">IFERROR(INDEX($M2774:$S2774,AF2774),"")</f>
        <v/>
      </c>
      <c r="AK2774" s="17" t="str" cm="1">
        <f t="array" ref="AK2774">IFERROR(IF(J2774="Level",INDEX($T2774:$Z2774,AC2774+1),INDEX($T2774:$Z2774,AC2774)),"")</f>
        <v/>
      </c>
      <c r="AL2774" s="17" cm="1">
        <f t="array" ref="AL2774">IFERROR(IF(J2774="Level",INDEX($T2774:$Z2774,AD2774+1),INDEX($T2774:$Z2774,AD2774)),"")</f>
        <v>0</v>
      </c>
      <c r="AM2774" s="17" t="str" cm="1">
        <f t="array" ref="AM2774">IFERROR(INDEX($T2774:$Z2774,AE2774),"")</f>
        <v/>
      </c>
      <c r="AN2774" s="17" t="str" cm="1">
        <f t="array" ref="AN2774">IFERROR(INDEX($T2774:$Z2774,AF2774),"")</f>
        <v/>
      </c>
    </row>
    <row r="2775" spans="1:40" hidden="1" x14ac:dyDescent="0.2">
      <c r="A2775" s="17" t="str">
        <f t="shared" si="258"/>
        <v>INTO English for University Study (Jan): FXX0INTINT12</v>
      </c>
      <c r="B2775" s="12" t="s">
        <v>2160</v>
      </c>
      <c r="C2775" s="11" t="s">
        <v>31936</v>
      </c>
      <c r="D2775" s="11" t="s">
        <v>2161</v>
      </c>
      <c r="E2775" s="11" t="s">
        <v>87</v>
      </c>
      <c r="F2775" s="11" t="s">
        <v>87</v>
      </c>
      <c r="G2775" s="11" t="s">
        <v>32169</v>
      </c>
      <c r="H2775" s="11" t="s">
        <v>72</v>
      </c>
      <c r="I2775" s="11">
        <v>0</v>
      </c>
      <c r="J2775" s="11" t="s">
        <v>32168</v>
      </c>
      <c r="K2775" s="11" t="s">
        <v>32168</v>
      </c>
      <c r="L2775" s="11">
        <v>0</v>
      </c>
      <c r="M2775" s="11">
        <v>0</v>
      </c>
      <c r="N2775" s="11">
        <v>0</v>
      </c>
      <c r="O2775" s="11">
        <v>0</v>
      </c>
      <c r="P2775" s="11">
        <v>0</v>
      </c>
      <c r="Q2775" s="11">
        <v>0</v>
      </c>
      <c r="R2775" s="11">
        <v>0</v>
      </c>
      <c r="S2775" s="11">
        <v>0</v>
      </c>
      <c r="T2775" s="11">
        <v>0</v>
      </c>
      <c r="U2775" s="11">
        <v>0</v>
      </c>
      <c r="V2775" s="11">
        <v>0</v>
      </c>
      <c r="W2775" s="11">
        <v>0</v>
      </c>
      <c r="X2775" s="11">
        <v>0</v>
      </c>
      <c r="Y2775" s="11">
        <v>0</v>
      </c>
      <c r="Z2775" s="11">
        <v>0</v>
      </c>
      <c r="AA2775" s="12" t="s">
        <v>32953</v>
      </c>
      <c r="AB2775" s="17" t="str">
        <f t="shared" si="259"/>
        <v>Programme is not compatible with this tool</v>
      </c>
      <c r="AC2775" s="17" t="str">
        <f t="shared" si="260"/>
        <v/>
      </c>
      <c r="AD2775" s="17">
        <f t="shared" si="261"/>
        <v>6</v>
      </c>
      <c r="AE2775" s="17" t="str">
        <f t="shared" si="262"/>
        <v/>
      </c>
      <c r="AF2775" s="17" t="str">
        <f t="shared" si="263"/>
        <v/>
      </c>
      <c r="AG2775" s="17" t="str" cm="1">
        <f t="array" ref="AG2775">IFERROR(IF(J2775="Level",INDEX($M2775:$S2775,AC2775+1),INDEX($M2775:$S2775,AC2775)),"")</f>
        <v/>
      </c>
      <c r="AH2775" s="17" cm="1">
        <f t="array" ref="AH2775">IFERROR(IF(J2775="Level",INDEX($M2775:$S2775,AD2775+1),INDEX($M2775:$S2775,AD2775)),"")</f>
        <v>0</v>
      </c>
      <c r="AI2775" s="17" t="str" cm="1">
        <f t="array" ref="AI2775">IFERROR(INDEX($M2775:$S2775,AE2775),"")</f>
        <v/>
      </c>
      <c r="AJ2775" s="17" t="str" cm="1">
        <f t="array" ref="AJ2775">IFERROR(INDEX($M2775:$S2775,AF2775),"")</f>
        <v/>
      </c>
      <c r="AK2775" s="17" t="str" cm="1">
        <f t="array" ref="AK2775">IFERROR(IF(J2775="Level",INDEX($T2775:$Z2775,AC2775+1),INDEX($T2775:$Z2775,AC2775)),"")</f>
        <v/>
      </c>
      <c r="AL2775" s="17" cm="1">
        <f t="array" ref="AL2775">IFERROR(IF(J2775="Level",INDEX($T2775:$Z2775,AD2775+1),INDEX($T2775:$Z2775,AD2775)),"")</f>
        <v>0</v>
      </c>
      <c r="AM2775" s="17" t="str" cm="1">
        <f t="array" ref="AM2775">IFERROR(INDEX($T2775:$Z2775,AE2775),"")</f>
        <v/>
      </c>
      <c r="AN2775" s="17" t="str" cm="1">
        <f t="array" ref="AN2775">IFERROR(INDEX($T2775:$Z2775,AF2775),"")</f>
        <v/>
      </c>
    </row>
    <row r="2776" spans="1:40" hidden="1" x14ac:dyDescent="0.2">
      <c r="A2776" s="17" t="str">
        <f t="shared" si="258"/>
        <v>INTO English for University Study (Jun): FXX0INTINT13</v>
      </c>
      <c r="B2776" s="12" t="s">
        <v>2162</v>
      </c>
      <c r="C2776" s="11" t="s">
        <v>31936</v>
      </c>
      <c r="D2776" s="11" t="s">
        <v>2163</v>
      </c>
      <c r="E2776" s="11" t="s">
        <v>87</v>
      </c>
      <c r="F2776" s="11" t="s">
        <v>87</v>
      </c>
      <c r="G2776" s="11" t="s">
        <v>32169</v>
      </c>
      <c r="H2776" s="11" t="s">
        <v>72</v>
      </c>
      <c r="I2776" s="11">
        <v>0</v>
      </c>
      <c r="J2776" s="11" t="s">
        <v>32168</v>
      </c>
      <c r="K2776" s="11" t="s">
        <v>32168</v>
      </c>
      <c r="L2776" s="11">
        <v>0</v>
      </c>
      <c r="M2776" s="11">
        <v>0</v>
      </c>
      <c r="N2776" s="11">
        <v>0</v>
      </c>
      <c r="O2776" s="11">
        <v>0</v>
      </c>
      <c r="P2776" s="11">
        <v>0</v>
      </c>
      <c r="Q2776" s="11">
        <v>0</v>
      </c>
      <c r="R2776" s="11">
        <v>0</v>
      </c>
      <c r="S2776" s="11">
        <v>0</v>
      </c>
      <c r="T2776" s="11">
        <v>0</v>
      </c>
      <c r="U2776" s="11">
        <v>0</v>
      </c>
      <c r="V2776" s="11">
        <v>0</v>
      </c>
      <c r="W2776" s="11">
        <v>0</v>
      </c>
      <c r="X2776" s="11">
        <v>0</v>
      </c>
      <c r="Y2776" s="11">
        <v>0</v>
      </c>
      <c r="Z2776" s="11">
        <v>0</v>
      </c>
      <c r="AA2776" s="12" t="s">
        <v>32953</v>
      </c>
      <c r="AB2776" s="17" t="str">
        <f t="shared" si="259"/>
        <v>Programme is not compatible with this tool</v>
      </c>
      <c r="AC2776" s="17" t="str">
        <f t="shared" si="260"/>
        <v/>
      </c>
      <c r="AD2776" s="17">
        <f t="shared" si="261"/>
        <v>6</v>
      </c>
      <c r="AE2776" s="17" t="str">
        <f t="shared" si="262"/>
        <v/>
      </c>
      <c r="AF2776" s="17" t="str">
        <f t="shared" si="263"/>
        <v/>
      </c>
      <c r="AG2776" s="17" t="str" cm="1">
        <f t="array" ref="AG2776">IFERROR(IF(J2776="Level",INDEX($M2776:$S2776,AC2776+1),INDEX($M2776:$S2776,AC2776)),"")</f>
        <v/>
      </c>
      <c r="AH2776" s="17" cm="1">
        <f t="array" ref="AH2776">IFERROR(IF(J2776="Level",INDEX($M2776:$S2776,AD2776+1),INDEX($M2776:$S2776,AD2776)),"")</f>
        <v>0</v>
      </c>
      <c r="AI2776" s="17" t="str" cm="1">
        <f t="array" ref="AI2776">IFERROR(INDEX($M2776:$S2776,AE2776),"")</f>
        <v/>
      </c>
      <c r="AJ2776" s="17" t="str" cm="1">
        <f t="array" ref="AJ2776">IFERROR(INDEX($M2776:$S2776,AF2776),"")</f>
        <v/>
      </c>
      <c r="AK2776" s="17" t="str" cm="1">
        <f t="array" ref="AK2776">IFERROR(IF(J2776="Level",INDEX($T2776:$Z2776,AC2776+1),INDEX($T2776:$Z2776,AC2776)),"")</f>
        <v/>
      </c>
      <c r="AL2776" s="17" cm="1">
        <f t="array" ref="AL2776">IFERROR(IF(J2776="Level",INDEX($T2776:$Z2776,AD2776+1),INDEX($T2776:$Z2776,AD2776)),"")</f>
        <v>0</v>
      </c>
      <c r="AM2776" s="17" t="str" cm="1">
        <f t="array" ref="AM2776">IFERROR(INDEX($T2776:$Z2776,AE2776),"")</f>
        <v/>
      </c>
      <c r="AN2776" s="17" t="str" cm="1">
        <f t="array" ref="AN2776">IFERROR(INDEX($T2776:$Z2776,AF2776),"")</f>
        <v/>
      </c>
    </row>
    <row r="2777" spans="1:40" hidden="1" x14ac:dyDescent="0.2">
      <c r="A2777" s="17" t="str">
        <f t="shared" si="258"/>
        <v>INTO English for University Study (Sep): FXX0INTINT14</v>
      </c>
      <c r="B2777" s="12" t="s">
        <v>2164</v>
      </c>
      <c r="C2777" s="11" t="s">
        <v>31936</v>
      </c>
      <c r="D2777" s="11" t="s">
        <v>2165</v>
      </c>
      <c r="E2777" s="11" t="s">
        <v>87</v>
      </c>
      <c r="F2777" s="11" t="s">
        <v>87</v>
      </c>
      <c r="G2777" s="11" t="s">
        <v>32169</v>
      </c>
      <c r="H2777" s="11" t="s">
        <v>72</v>
      </c>
      <c r="I2777" s="11">
        <v>0</v>
      </c>
      <c r="J2777" s="11" t="s">
        <v>32168</v>
      </c>
      <c r="K2777" s="11" t="s">
        <v>32168</v>
      </c>
      <c r="L2777" s="11">
        <v>0</v>
      </c>
      <c r="M2777" s="11">
        <v>0</v>
      </c>
      <c r="N2777" s="11">
        <v>0</v>
      </c>
      <c r="O2777" s="11">
        <v>0</v>
      </c>
      <c r="P2777" s="11">
        <v>0</v>
      </c>
      <c r="Q2777" s="11">
        <v>0</v>
      </c>
      <c r="R2777" s="11">
        <v>0</v>
      </c>
      <c r="S2777" s="11">
        <v>0</v>
      </c>
      <c r="T2777" s="11">
        <v>0</v>
      </c>
      <c r="U2777" s="11">
        <v>0</v>
      </c>
      <c r="V2777" s="11">
        <v>0</v>
      </c>
      <c r="W2777" s="11">
        <v>0</v>
      </c>
      <c r="X2777" s="11">
        <v>0</v>
      </c>
      <c r="Y2777" s="11">
        <v>0</v>
      </c>
      <c r="Z2777" s="11">
        <v>0</v>
      </c>
      <c r="AA2777" s="12" t="s">
        <v>32953</v>
      </c>
      <c r="AB2777" s="17" t="str">
        <f t="shared" si="259"/>
        <v>Programme is not compatible with this tool</v>
      </c>
      <c r="AC2777" s="17" t="str">
        <f t="shared" si="260"/>
        <v/>
      </c>
      <c r="AD2777" s="17">
        <f t="shared" si="261"/>
        <v>6</v>
      </c>
      <c r="AE2777" s="17" t="str">
        <f t="shared" si="262"/>
        <v/>
      </c>
      <c r="AF2777" s="17" t="str">
        <f t="shared" si="263"/>
        <v/>
      </c>
      <c r="AG2777" s="17" t="str" cm="1">
        <f t="array" ref="AG2777">IFERROR(IF(J2777="Level",INDEX($M2777:$S2777,AC2777+1),INDEX($M2777:$S2777,AC2777)),"")</f>
        <v/>
      </c>
      <c r="AH2777" s="17" cm="1">
        <f t="array" ref="AH2777">IFERROR(IF(J2777="Level",INDEX($M2777:$S2777,AD2777+1),INDEX($M2777:$S2777,AD2777)),"")</f>
        <v>0</v>
      </c>
      <c r="AI2777" s="17" t="str" cm="1">
        <f t="array" ref="AI2777">IFERROR(INDEX($M2777:$S2777,AE2777),"")</f>
        <v/>
      </c>
      <c r="AJ2777" s="17" t="str" cm="1">
        <f t="array" ref="AJ2777">IFERROR(INDEX($M2777:$S2777,AF2777),"")</f>
        <v/>
      </c>
      <c r="AK2777" s="17" t="str" cm="1">
        <f t="array" ref="AK2777">IFERROR(IF(J2777="Level",INDEX($T2777:$Z2777,AC2777+1),INDEX($T2777:$Z2777,AC2777)),"")</f>
        <v/>
      </c>
      <c r="AL2777" s="17" cm="1">
        <f t="array" ref="AL2777">IFERROR(IF(J2777="Level",INDEX($T2777:$Z2777,AD2777+1),INDEX($T2777:$Z2777,AD2777)),"")</f>
        <v>0</v>
      </c>
      <c r="AM2777" s="17" t="str" cm="1">
        <f t="array" ref="AM2777">IFERROR(INDEX($T2777:$Z2777,AE2777),"")</f>
        <v/>
      </c>
      <c r="AN2777" s="17" t="str" cm="1">
        <f t="array" ref="AN2777">IFERROR(INDEX($T2777:$Z2777,AF2777),"")</f>
        <v/>
      </c>
    </row>
    <row r="2778" spans="1:40" hidden="1" x14ac:dyDescent="0.2">
      <c r="A2778" s="17" t="str">
        <f t="shared" si="258"/>
        <v>INTO English for University Study (Mar): FXX0INTINT15</v>
      </c>
      <c r="B2778" s="12" t="s">
        <v>2166</v>
      </c>
      <c r="C2778" s="11" t="s">
        <v>31936</v>
      </c>
      <c r="D2778" s="11" t="s">
        <v>2167</v>
      </c>
      <c r="E2778" s="11" t="s">
        <v>87</v>
      </c>
      <c r="F2778" s="11" t="s">
        <v>87</v>
      </c>
      <c r="G2778" s="11" t="s">
        <v>32169</v>
      </c>
      <c r="H2778" s="11" t="s">
        <v>72</v>
      </c>
      <c r="I2778" s="11">
        <v>0</v>
      </c>
      <c r="J2778" s="11" t="s">
        <v>32168</v>
      </c>
      <c r="K2778" s="11" t="s">
        <v>32168</v>
      </c>
      <c r="L2778" s="11">
        <v>0</v>
      </c>
      <c r="M2778" s="11">
        <v>0</v>
      </c>
      <c r="N2778" s="11">
        <v>0</v>
      </c>
      <c r="O2778" s="11">
        <v>0</v>
      </c>
      <c r="P2778" s="11">
        <v>0</v>
      </c>
      <c r="Q2778" s="11">
        <v>0</v>
      </c>
      <c r="R2778" s="11">
        <v>0</v>
      </c>
      <c r="S2778" s="11">
        <v>0</v>
      </c>
      <c r="T2778" s="11">
        <v>0</v>
      </c>
      <c r="U2778" s="11">
        <v>0</v>
      </c>
      <c r="V2778" s="11">
        <v>0</v>
      </c>
      <c r="W2778" s="11">
        <v>0</v>
      </c>
      <c r="X2778" s="11">
        <v>0</v>
      </c>
      <c r="Y2778" s="11">
        <v>0</v>
      </c>
      <c r="Z2778" s="11">
        <v>0</v>
      </c>
      <c r="AA2778" s="12" t="s">
        <v>32953</v>
      </c>
      <c r="AB2778" s="17" t="str">
        <f t="shared" si="259"/>
        <v>Programme is not compatible with this tool</v>
      </c>
      <c r="AC2778" s="17" t="str">
        <f t="shared" si="260"/>
        <v/>
      </c>
      <c r="AD2778" s="17">
        <f t="shared" si="261"/>
        <v>6</v>
      </c>
      <c r="AE2778" s="17" t="str">
        <f t="shared" si="262"/>
        <v/>
      </c>
      <c r="AF2778" s="17" t="str">
        <f t="shared" si="263"/>
        <v/>
      </c>
      <c r="AG2778" s="17" t="str" cm="1">
        <f t="array" ref="AG2778">IFERROR(IF(J2778="Level",INDEX($M2778:$S2778,AC2778+1),INDEX($M2778:$S2778,AC2778)),"")</f>
        <v/>
      </c>
      <c r="AH2778" s="17" cm="1">
        <f t="array" ref="AH2778">IFERROR(IF(J2778="Level",INDEX($M2778:$S2778,AD2778+1),INDEX($M2778:$S2778,AD2778)),"")</f>
        <v>0</v>
      </c>
      <c r="AI2778" s="17" t="str" cm="1">
        <f t="array" ref="AI2778">IFERROR(INDEX($M2778:$S2778,AE2778),"")</f>
        <v/>
      </c>
      <c r="AJ2778" s="17" t="str" cm="1">
        <f t="array" ref="AJ2778">IFERROR(INDEX($M2778:$S2778,AF2778),"")</f>
        <v/>
      </c>
      <c r="AK2778" s="17" t="str" cm="1">
        <f t="array" ref="AK2778">IFERROR(IF(J2778="Level",INDEX($T2778:$Z2778,AC2778+1),INDEX($T2778:$Z2778,AC2778)),"")</f>
        <v/>
      </c>
      <c r="AL2778" s="17" cm="1">
        <f t="array" ref="AL2778">IFERROR(IF(J2778="Level",INDEX($T2778:$Z2778,AD2778+1),INDEX($T2778:$Z2778,AD2778)),"")</f>
        <v>0</v>
      </c>
      <c r="AM2778" s="17" t="str" cm="1">
        <f t="array" ref="AM2778">IFERROR(INDEX($T2778:$Z2778,AE2778),"")</f>
        <v/>
      </c>
      <c r="AN2778" s="17" t="str" cm="1">
        <f t="array" ref="AN2778">IFERROR(INDEX($T2778:$Z2778,AF2778),"")</f>
        <v/>
      </c>
    </row>
    <row r="2779" spans="1:40" hidden="1" x14ac:dyDescent="0.2">
      <c r="A2779" s="17" t="str">
        <f t="shared" si="258"/>
        <v>INTO Pre-Sessional English for Graduate Diploma - June: FXX0INTINT16</v>
      </c>
      <c r="B2779" s="12" t="s">
        <v>2168</v>
      </c>
      <c r="C2779" s="11" t="s">
        <v>31936</v>
      </c>
      <c r="D2779" s="11" t="s">
        <v>32731</v>
      </c>
      <c r="E2779" s="11" t="s">
        <v>87</v>
      </c>
      <c r="F2779" s="11" t="s">
        <v>87</v>
      </c>
      <c r="G2779" s="11" t="s">
        <v>32169</v>
      </c>
      <c r="H2779" s="11" t="s">
        <v>72</v>
      </c>
      <c r="I2779" s="11">
        <v>0</v>
      </c>
      <c r="J2779" s="11" t="s">
        <v>32168</v>
      </c>
      <c r="K2779" s="11" t="s">
        <v>32168</v>
      </c>
      <c r="L2779" s="11">
        <v>0</v>
      </c>
      <c r="M2779" s="11">
        <v>0</v>
      </c>
      <c r="N2779" s="11">
        <v>0</v>
      </c>
      <c r="O2779" s="11">
        <v>0</v>
      </c>
      <c r="P2779" s="11">
        <v>0</v>
      </c>
      <c r="Q2779" s="11">
        <v>0</v>
      </c>
      <c r="R2779" s="11">
        <v>0</v>
      </c>
      <c r="S2779" s="11">
        <v>0</v>
      </c>
      <c r="T2779" s="11">
        <v>0</v>
      </c>
      <c r="U2779" s="11">
        <v>0</v>
      </c>
      <c r="V2779" s="11">
        <v>0</v>
      </c>
      <c r="W2779" s="11">
        <v>0</v>
      </c>
      <c r="X2779" s="11">
        <v>0</v>
      </c>
      <c r="Y2779" s="11">
        <v>0</v>
      </c>
      <c r="Z2779" s="11">
        <v>0</v>
      </c>
      <c r="AA2779" s="12" t="s">
        <v>32953</v>
      </c>
      <c r="AB2779" s="17" t="str">
        <f t="shared" si="259"/>
        <v>Programme is not compatible with this tool</v>
      </c>
      <c r="AC2779" s="17" t="str">
        <f t="shared" si="260"/>
        <v/>
      </c>
      <c r="AD2779" s="17">
        <f t="shared" si="261"/>
        <v>6</v>
      </c>
      <c r="AE2779" s="17" t="str">
        <f t="shared" si="262"/>
        <v/>
      </c>
      <c r="AF2779" s="17" t="str">
        <f t="shared" si="263"/>
        <v/>
      </c>
      <c r="AG2779" s="17" t="str" cm="1">
        <f t="array" ref="AG2779">IFERROR(IF(J2779="Level",INDEX($M2779:$S2779,AC2779+1),INDEX($M2779:$S2779,AC2779)),"")</f>
        <v/>
      </c>
      <c r="AH2779" s="17" cm="1">
        <f t="array" ref="AH2779">IFERROR(IF(J2779="Level",INDEX($M2779:$S2779,AD2779+1),INDEX($M2779:$S2779,AD2779)),"")</f>
        <v>0</v>
      </c>
      <c r="AI2779" s="17" t="str" cm="1">
        <f t="array" ref="AI2779">IFERROR(INDEX($M2779:$S2779,AE2779),"")</f>
        <v/>
      </c>
      <c r="AJ2779" s="17" t="str" cm="1">
        <f t="array" ref="AJ2779">IFERROR(INDEX($M2779:$S2779,AF2779),"")</f>
        <v/>
      </c>
      <c r="AK2779" s="17" t="str" cm="1">
        <f t="array" ref="AK2779">IFERROR(IF(J2779="Level",INDEX($T2779:$Z2779,AC2779+1),INDEX($T2779:$Z2779,AC2779)),"")</f>
        <v/>
      </c>
      <c r="AL2779" s="17" cm="1">
        <f t="array" ref="AL2779">IFERROR(IF(J2779="Level",INDEX($T2779:$Z2779,AD2779+1),INDEX($T2779:$Z2779,AD2779)),"")</f>
        <v>0</v>
      </c>
      <c r="AM2779" s="17" t="str" cm="1">
        <f t="array" ref="AM2779">IFERROR(INDEX($T2779:$Z2779,AE2779),"")</f>
        <v/>
      </c>
      <c r="AN2779" s="17" t="str" cm="1">
        <f t="array" ref="AN2779">IFERROR(INDEX($T2779:$Z2779,AF2779),"")</f>
        <v/>
      </c>
    </row>
    <row r="2780" spans="1:40" ht="25.5" hidden="1" x14ac:dyDescent="0.2">
      <c r="A2780" s="17" t="str">
        <f t="shared" si="258"/>
        <v>INTO Pre-Sessional English for Graduate Diploma - October: FXX0INTINT17</v>
      </c>
      <c r="B2780" s="12" t="s">
        <v>2169</v>
      </c>
      <c r="C2780" s="11" t="s">
        <v>31936</v>
      </c>
      <c r="D2780" s="11" t="s">
        <v>32730</v>
      </c>
      <c r="E2780" s="11" t="s">
        <v>87</v>
      </c>
      <c r="F2780" s="11" t="s">
        <v>87</v>
      </c>
      <c r="G2780" s="11" t="s">
        <v>32169</v>
      </c>
      <c r="H2780" s="11" t="s">
        <v>72</v>
      </c>
      <c r="I2780" s="11">
        <v>0</v>
      </c>
      <c r="J2780" s="11" t="s">
        <v>32168</v>
      </c>
      <c r="K2780" s="11" t="s">
        <v>32168</v>
      </c>
      <c r="L2780" s="11">
        <v>0</v>
      </c>
      <c r="M2780" s="11">
        <v>0</v>
      </c>
      <c r="N2780" s="11">
        <v>0</v>
      </c>
      <c r="O2780" s="11">
        <v>0</v>
      </c>
      <c r="P2780" s="11">
        <v>0</v>
      </c>
      <c r="Q2780" s="11">
        <v>0</v>
      </c>
      <c r="R2780" s="11">
        <v>0</v>
      </c>
      <c r="S2780" s="11">
        <v>0</v>
      </c>
      <c r="T2780" s="11">
        <v>0</v>
      </c>
      <c r="U2780" s="11">
        <v>0</v>
      </c>
      <c r="V2780" s="11">
        <v>0</v>
      </c>
      <c r="W2780" s="11">
        <v>0</v>
      </c>
      <c r="X2780" s="11">
        <v>0</v>
      </c>
      <c r="Y2780" s="11">
        <v>0</v>
      </c>
      <c r="Z2780" s="11">
        <v>0</v>
      </c>
      <c r="AA2780" s="12" t="s">
        <v>32953</v>
      </c>
      <c r="AB2780" s="17" t="str">
        <f t="shared" si="259"/>
        <v>Programme is not compatible with this tool</v>
      </c>
      <c r="AC2780" s="17" t="str">
        <f t="shared" si="260"/>
        <v/>
      </c>
      <c r="AD2780" s="17">
        <f t="shared" si="261"/>
        <v>6</v>
      </c>
      <c r="AE2780" s="17" t="str">
        <f t="shared" si="262"/>
        <v/>
      </c>
      <c r="AF2780" s="17" t="str">
        <f t="shared" si="263"/>
        <v/>
      </c>
      <c r="AG2780" s="17" t="str" cm="1">
        <f t="array" ref="AG2780">IFERROR(IF(J2780="Level",INDEX($M2780:$S2780,AC2780+1),INDEX($M2780:$S2780,AC2780)),"")</f>
        <v/>
      </c>
      <c r="AH2780" s="17" cm="1">
        <f t="array" ref="AH2780">IFERROR(IF(J2780="Level",INDEX($M2780:$S2780,AD2780+1),INDEX($M2780:$S2780,AD2780)),"")</f>
        <v>0</v>
      </c>
      <c r="AI2780" s="17" t="str" cm="1">
        <f t="array" ref="AI2780">IFERROR(INDEX($M2780:$S2780,AE2780),"")</f>
        <v/>
      </c>
      <c r="AJ2780" s="17" t="str" cm="1">
        <f t="array" ref="AJ2780">IFERROR(INDEX($M2780:$S2780,AF2780),"")</f>
        <v/>
      </c>
      <c r="AK2780" s="17" t="str" cm="1">
        <f t="array" ref="AK2780">IFERROR(IF(J2780="Level",INDEX($T2780:$Z2780,AC2780+1),INDEX($T2780:$Z2780,AC2780)),"")</f>
        <v/>
      </c>
      <c r="AL2780" s="17" cm="1">
        <f t="array" ref="AL2780">IFERROR(IF(J2780="Level",INDEX($T2780:$Z2780,AD2780+1),INDEX($T2780:$Z2780,AD2780)),"")</f>
        <v>0</v>
      </c>
      <c r="AM2780" s="17" t="str" cm="1">
        <f t="array" ref="AM2780">IFERROR(INDEX($T2780:$Z2780,AE2780),"")</f>
        <v/>
      </c>
      <c r="AN2780" s="17" t="str" cm="1">
        <f t="array" ref="AN2780">IFERROR(INDEX($T2780:$Z2780,AF2780),"")</f>
        <v/>
      </c>
    </row>
    <row r="2781" spans="1:40" hidden="1" x14ac:dyDescent="0.2">
      <c r="A2781" s="17" t="str">
        <f t="shared" si="258"/>
        <v>INTO Academic English (Jan): FXX0INTINT18</v>
      </c>
      <c r="B2781" s="12" t="s">
        <v>2170</v>
      </c>
      <c r="C2781" s="11" t="s">
        <v>31936</v>
      </c>
      <c r="D2781" s="11" t="s">
        <v>2171</v>
      </c>
      <c r="E2781" s="11" t="s">
        <v>87</v>
      </c>
      <c r="F2781" s="11" t="s">
        <v>87</v>
      </c>
      <c r="G2781" s="11" t="s">
        <v>32169</v>
      </c>
      <c r="H2781" s="11" t="s">
        <v>72</v>
      </c>
      <c r="I2781" s="11">
        <v>0</v>
      </c>
      <c r="J2781" s="11" t="s">
        <v>32168</v>
      </c>
      <c r="K2781" s="11" t="s">
        <v>32168</v>
      </c>
      <c r="L2781" s="11">
        <v>0</v>
      </c>
      <c r="M2781" s="11">
        <v>0</v>
      </c>
      <c r="N2781" s="11">
        <v>0</v>
      </c>
      <c r="O2781" s="11">
        <v>0</v>
      </c>
      <c r="P2781" s="11">
        <v>0</v>
      </c>
      <c r="Q2781" s="11">
        <v>0</v>
      </c>
      <c r="R2781" s="11">
        <v>0</v>
      </c>
      <c r="S2781" s="11">
        <v>0</v>
      </c>
      <c r="T2781" s="11">
        <v>0</v>
      </c>
      <c r="U2781" s="11">
        <v>0</v>
      </c>
      <c r="V2781" s="11">
        <v>0</v>
      </c>
      <c r="W2781" s="11">
        <v>0</v>
      </c>
      <c r="X2781" s="11">
        <v>0</v>
      </c>
      <c r="Y2781" s="11">
        <v>0</v>
      </c>
      <c r="Z2781" s="11">
        <v>0</v>
      </c>
      <c r="AA2781" s="12" t="s">
        <v>32953</v>
      </c>
      <c r="AB2781" s="17" t="str">
        <f t="shared" si="259"/>
        <v>Programme is not compatible with this tool</v>
      </c>
      <c r="AC2781" s="17" t="str">
        <f t="shared" si="260"/>
        <v/>
      </c>
      <c r="AD2781" s="17">
        <f t="shared" si="261"/>
        <v>6</v>
      </c>
      <c r="AE2781" s="17" t="str">
        <f t="shared" si="262"/>
        <v/>
      </c>
      <c r="AF2781" s="17" t="str">
        <f t="shared" si="263"/>
        <v/>
      </c>
      <c r="AG2781" s="17" t="str" cm="1">
        <f t="array" ref="AG2781">IFERROR(IF(J2781="Level",INDEX($M2781:$S2781,AC2781+1),INDEX($M2781:$S2781,AC2781)),"")</f>
        <v/>
      </c>
      <c r="AH2781" s="17" cm="1">
        <f t="array" ref="AH2781">IFERROR(IF(J2781="Level",INDEX($M2781:$S2781,AD2781+1),INDEX($M2781:$S2781,AD2781)),"")</f>
        <v>0</v>
      </c>
      <c r="AI2781" s="17" t="str" cm="1">
        <f t="array" ref="AI2781">IFERROR(INDEX($M2781:$S2781,AE2781),"")</f>
        <v/>
      </c>
      <c r="AJ2781" s="17" t="str" cm="1">
        <f t="array" ref="AJ2781">IFERROR(INDEX($M2781:$S2781,AF2781),"")</f>
        <v/>
      </c>
      <c r="AK2781" s="17" t="str" cm="1">
        <f t="array" ref="AK2781">IFERROR(IF(J2781="Level",INDEX($T2781:$Z2781,AC2781+1),INDEX($T2781:$Z2781,AC2781)),"")</f>
        <v/>
      </c>
      <c r="AL2781" s="17" cm="1">
        <f t="array" ref="AL2781">IFERROR(IF(J2781="Level",INDEX($T2781:$Z2781,AD2781+1),INDEX($T2781:$Z2781,AD2781)),"")</f>
        <v>0</v>
      </c>
      <c r="AM2781" s="17" t="str" cm="1">
        <f t="array" ref="AM2781">IFERROR(INDEX($T2781:$Z2781,AE2781),"")</f>
        <v/>
      </c>
      <c r="AN2781" s="17" t="str" cm="1">
        <f t="array" ref="AN2781">IFERROR(INDEX($T2781:$Z2781,AF2781),"")</f>
        <v/>
      </c>
    </row>
    <row r="2782" spans="1:40" hidden="1" x14ac:dyDescent="0.2">
      <c r="A2782" s="17" t="str">
        <f t="shared" si="258"/>
        <v>INTO Academic English (Apr): FXX0INTINT19</v>
      </c>
      <c r="B2782" s="12" t="s">
        <v>2172</v>
      </c>
      <c r="C2782" s="11" t="s">
        <v>31936</v>
      </c>
      <c r="D2782" s="11" t="s">
        <v>2173</v>
      </c>
      <c r="E2782" s="11" t="s">
        <v>87</v>
      </c>
      <c r="F2782" s="11" t="s">
        <v>87</v>
      </c>
      <c r="G2782" s="11" t="s">
        <v>32169</v>
      </c>
      <c r="H2782" s="11" t="s">
        <v>72</v>
      </c>
      <c r="I2782" s="11">
        <v>0</v>
      </c>
      <c r="J2782" s="11" t="s">
        <v>32168</v>
      </c>
      <c r="K2782" s="11" t="s">
        <v>32168</v>
      </c>
      <c r="L2782" s="11">
        <v>0</v>
      </c>
      <c r="M2782" s="11">
        <v>0</v>
      </c>
      <c r="N2782" s="11">
        <v>0</v>
      </c>
      <c r="O2782" s="11">
        <v>0</v>
      </c>
      <c r="P2782" s="11">
        <v>0</v>
      </c>
      <c r="Q2782" s="11">
        <v>0</v>
      </c>
      <c r="R2782" s="11">
        <v>0</v>
      </c>
      <c r="S2782" s="11">
        <v>0</v>
      </c>
      <c r="T2782" s="11">
        <v>0</v>
      </c>
      <c r="U2782" s="11">
        <v>0</v>
      </c>
      <c r="V2782" s="11">
        <v>0</v>
      </c>
      <c r="W2782" s="11">
        <v>0</v>
      </c>
      <c r="X2782" s="11">
        <v>0</v>
      </c>
      <c r="Y2782" s="11">
        <v>0</v>
      </c>
      <c r="Z2782" s="11">
        <v>0</v>
      </c>
      <c r="AA2782" s="12" t="s">
        <v>32953</v>
      </c>
      <c r="AB2782" s="17" t="str">
        <f t="shared" si="259"/>
        <v>Programme is not compatible with this tool</v>
      </c>
      <c r="AC2782" s="17" t="str">
        <f t="shared" si="260"/>
        <v/>
      </c>
      <c r="AD2782" s="17">
        <f t="shared" si="261"/>
        <v>6</v>
      </c>
      <c r="AE2782" s="17" t="str">
        <f t="shared" si="262"/>
        <v/>
      </c>
      <c r="AF2782" s="17" t="str">
        <f t="shared" si="263"/>
        <v/>
      </c>
      <c r="AG2782" s="17" t="str" cm="1">
        <f t="array" ref="AG2782">IFERROR(IF(J2782="Level",INDEX($M2782:$S2782,AC2782+1),INDEX($M2782:$S2782,AC2782)),"")</f>
        <v/>
      </c>
      <c r="AH2782" s="17" cm="1">
        <f t="array" ref="AH2782">IFERROR(IF(J2782="Level",INDEX($M2782:$S2782,AD2782+1),INDEX($M2782:$S2782,AD2782)),"")</f>
        <v>0</v>
      </c>
      <c r="AI2782" s="17" t="str" cm="1">
        <f t="array" ref="AI2782">IFERROR(INDEX($M2782:$S2782,AE2782),"")</f>
        <v/>
      </c>
      <c r="AJ2782" s="17" t="str" cm="1">
        <f t="array" ref="AJ2782">IFERROR(INDEX($M2782:$S2782,AF2782),"")</f>
        <v/>
      </c>
      <c r="AK2782" s="17" t="str" cm="1">
        <f t="array" ref="AK2782">IFERROR(IF(J2782="Level",INDEX($T2782:$Z2782,AC2782+1),INDEX($T2782:$Z2782,AC2782)),"")</f>
        <v/>
      </c>
      <c r="AL2782" s="17" cm="1">
        <f t="array" ref="AL2782">IFERROR(IF(J2782="Level",INDEX($T2782:$Z2782,AD2782+1),INDEX($T2782:$Z2782,AD2782)),"")</f>
        <v>0</v>
      </c>
      <c r="AM2782" s="17" t="str" cm="1">
        <f t="array" ref="AM2782">IFERROR(INDEX($T2782:$Z2782,AE2782),"")</f>
        <v/>
      </c>
      <c r="AN2782" s="17" t="str" cm="1">
        <f t="array" ref="AN2782">IFERROR(INDEX($T2782:$Z2782,AF2782),"")</f>
        <v/>
      </c>
    </row>
    <row r="2783" spans="1:40" hidden="1" x14ac:dyDescent="0.2">
      <c r="A2783" s="17" t="str">
        <f t="shared" si="258"/>
        <v>INTO Academic English (Jun): FXX0INTINT20</v>
      </c>
      <c r="B2783" s="12" t="s">
        <v>2174</v>
      </c>
      <c r="C2783" s="11" t="s">
        <v>31936</v>
      </c>
      <c r="D2783" s="11" t="s">
        <v>2175</v>
      </c>
      <c r="E2783" s="11" t="s">
        <v>87</v>
      </c>
      <c r="F2783" s="11" t="s">
        <v>87</v>
      </c>
      <c r="G2783" s="11" t="s">
        <v>32169</v>
      </c>
      <c r="H2783" s="11" t="s">
        <v>72</v>
      </c>
      <c r="I2783" s="11">
        <v>0</v>
      </c>
      <c r="J2783" s="11" t="s">
        <v>32168</v>
      </c>
      <c r="K2783" s="11" t="s">
        <v>32168</v>
      </c>
      <c r="L2783" s="11">
        <v>0</v>
      </c>
      <c r="M2783" s="11">
        <v>0</v>
      </c>
      <c r="N2783" s="11">
        <v>0</v>
      </c>
      <c r="O2783" s="11">
        <v>0</v>
      </c>
      <c r="P2783" s="11">
        <v>0</v>
      </c>
      <c r="Q2783" s="11">
        <v>0</v>
      </c>
      <c r="R2783" s="11">
        <v>0</v>
      </c>
      <c r="S2783" s="11">
        <v>0</v>
      </c>
      <c r="T2783" s="11">
        <v>0</v>
      </c>
      <c r="U2783" s="11">
        <v>0</v>
      </c>
      <c r="V2783" s="11">
        <v>0</v>
      </c>
      <c r="W2783" s="11">
        <v>0</v>
      </c>
      <c r="X2783" s="11">
        <v>0</v>
      </c>
      <c r="Y2783" s="11">
        <v>0</v>
      </c>
      <c r="Z2783" s="11">
        <v>0</v>
      </c>
      <c r="AA2783" s="12" t="s">
        <v>32953</v>
      </c>
      <c r="AB2783" s="17" t="str">
        <f t="shared" si="259"/>
        <v>Programme is not compatible with this tool</v>
      </c>
      <c r="AC2783" s="17" t="str">
        <f t="shared" si="260"/>
        <v/>
      </c>
      <c r="AD2783" s="17">
        <f t="shared" si="261"/>
        <v>6</v>
      </c>
      <c r="AE2783" s="17" t="str">
        <f t="shared" si="262"/>
        <v/>
      </c>
      <c r="AF2783" s="17" t="str">
        <f t="shared" si="263"/>
        <v/>
      </c>
      <c r="AG2783" s="17" t="str" cm="1">
        <f t="array" ref="AG2783">IFERROR(IF(J2783="Level",INDEX($M2783:$S2783,AC2783+1),INDEX($M2783:$S2783,AC2783)),"")</f>
        <v/>
      </c>
      <c r="AH2783" s="17" cm="1">
        <f t="array" ref="AH2783">IFERROR(IF(J2783="Level",INDEX($M2783:$S2783,AD2783+1),INDEX($M2783:$S2783,AD2783)),"")</f>
        <v>0</v>
      </c>
      <c r="AI2783" s="17" t="str" cm="1">
        <f t="array" ref="AI2783">IFERROR(INDEX($M2783:$S2783,AE2783),"")</f>
        <v/>
      </c>
      <c r="AJ2783" s="17" t="str" cm="1">
        <f t="array" ref="AJ2783">IFERROR(INDEX($M2783:$S2783,AF2783),"")</f>
        <v/>
      </c>
      <c r="AK2783" s="17" t="str" cm="1">
        <f t="array" ref="AK2783">IFERROR(IF(J2783="Level",INDEX($T2783:$Z2783,AC2783+1),INDEX($T2783:$Z2783,AC2783)),"")</f>
        <v/>
      </c>
      <c r="AL2783" s="17" cm="1">
        <f t="array" ref="AL2783">IFERROR(IF(J2783="Level",INDEX($T2783:$Z2783,AD2783+1),INDEX($T2783:$Z2783,AD2783)),"")</f>
        <v>0</v>
      </c>
      <c r="AM2783" s="17" t="str" cm="1">
        <f t="array" ref="AM2783">IFERROR(INDEX($T2783:$Z2783,AE2783),"")</f>
        <v/>
      </c>
      <c r="AN2783" s="17" t="str" cm="1">
        <f t="array" ref="AN2783">IFERROR(INDEX($T2783:$Z2783,AF2783),"")</f>
        <v/>
      </c>
    </row>
    <row r="2784" spans="1:40" hidden="1" x14ac:dyDescent="0.2">
      <c r="A2784" s="17" t="str">
        <f t="shared" si="258"/>
        <v>INTO Academic English (Aug): FXX0INTINT21</v>
      </c>
      <c r="B2784" s="12" t="s">
        <v>2176</v>
      </c>
      <c r="C2784" s="11" t="s">
        <v>31936</v>
      </c>
      <c r="D2784" s="11" t="s">
        <v>2177</v>
      </c>
      <c r="E2784" s="11" t="s">
        <v>87</v>
      </c>
      <c r="F2784" s="11" t="s">
        <v>87</v>
      </c>
      <c r="G2784" s="11" t="s">
        <v>32169</v>
      </c>
      <c r="H2784" s="11" t="s">
        <v>72</v>
      </c>
      <c r="I2784" s="11">
        <v>0</v>
      </c>
      <c r="J2784" s="11" t="s">
        <v>32168</v>
      </c>
      <c r="K2784" s="11" t="s">
        <v>32168</v>
      </c>
      <c r="L2784" s="11">
        <v>0</v>
      </c>
      <c r="M2784" s="11">
        <v>0</v>
      </c>
      <c r="N2784" s="11">
        <v>0</v>
      </c>
      <c r="O2784" s="11">
        <v>0</v>
      </c>
      <c r="P2784" s="11">
        <v>0</v>
      </c>
      <c r="Q2784" s="11">
        <v>0</v>
      </c>
      <c r="R2784" s="11">
        <v>0</v>
      </c>
      <c r="S2784" s="11">
        <v>0</v>
      </c>
      <c r="T2784" s="11">
        <v>0</v>
      </c>
      <c r="U2784" s="11">
        <v>0</v>
      </c>
      <c r="V2784" s="11">
        <v>0</v>
      </c>
      <c r="W2784" s="11">
        <v>0</v>
      </c>
      <c r="X2784" s="11">
        <v>0</v>
      </c>
      <c r="Y2784" s="11">
        <v>0</v>
      </c>
      <c r="Z2784" s="11">
        <v>0</v>
      </c>
      <c r="AA2784" s="12" t="s">
        <v>32953</v>
      </c>
      <c r="AB2784" s="17" t="str">
        <f t="shared" si="259"/>
        <v>Programme is not compatible with this tool</v>
      </c>
      <c r="AC2784" s="17" t="str">
        <f t="shared" si="260"/>
        <v/>
      </c>
      <c r="AD2784" s="17">
        <f t="shared" si="261"/>
        <v>6</v>
      </c>
      <c r="AE2784" s="17" t="str">
        <f t="shared" si="262"/>
        <v/>
      </c>
      <c r="AF2784" s="17" t="str">
        <f t="shared" si="263"/>
        <v/>
      </c>
      <c r="AG2784" s="17" t="str" cm="1">
        <f t="array" ref="AG2784">IFERROR(IF(J2784="Level",INDEX($M2784:$S2784,AC2784+1),INDEX($M2784:$S2784,AC2784)),"")</f>
        <v/>
      </c>
      <c r="AH2784" s="17" cm="1">
        <f t="array" ref="AH2784">IFERROR(IF(J2784="Level",INDEX($M2784:$S2784,AD2784+1),INDEX($M2784:$S2784,AD2784)),"")</f>
        <v>0</v>
      </c>
      <c r="AI2784" s="17" t="str" cm="1">
        <f t="array" ref="AI2784">IFERROR(INDEX($M2784:$S2784,AE2784),"")</f>
        <v/>
      </c>
      <c r="AJ2784" s="17" t="str" cm="1">
        <f t="array" ref="AJ2784">IFERROR(INDEX($M2784:$S2784,AF2784),"")</f>
        <v/>
      </c>
      <c r="AK2784" s="17" t="str" cm="1">
        <f t="array" ref="AK2784">IFERROR(IF(J2784="Level",INDEX($T2784:$Z2784,AC2784+1),INDEX($T2784:$Z2784,AC2784)),"")</f>
        <v/>
      </c>
      <c r="AL2784" s="17" cm="1">
        <f t="array" ref="AL2784">IFERROR(IF(J2784="Level",INDEX($T2784:$Z2784,AD2784+1),INDEX($T2784:$Z2784,AD2784)),"")</f>
        <v>0</v>
      </c>
      <c r="AM2784" s="17" t="str" cm="1">
        <f t="array" ref="AM2784">IFERROR(INDEX($T2784:$Z2784,AE2784),"")</f>
        <v/>
      </c>
      <c r="AN2784" s="17" t="str" cm="1">
        <f t="array" ref="AN2784">IFERROR(INDEX($T2784:$Z2784,AF2784),"")</f>
        <v/>
      </c>
    </row>
    <row r="2785" spans="1:40" hidden="1" x14ac:dyDescent="0.2">
      <c r="A2785" s="17" t="str">
        <f t="shared" si="258"/>
        <v>INTO Academic English (Oct): FXX0INTINT22</v>
      </c>
      <c r="B2785" s="12" t="s">
        <v>2178</v>
      </c>
      <c r="C2785" s="11" t="s">
        <v>31936</v>
      </c>
      <c r="D2785" s="11" t="s">
        <v>2179</v>
      </c>
      <c r="E2785" s="11" t="s">
        <v>87</v>
      </c>
      <c r="F2785" s="11" t="s">
        <v>87</v>
      </c>
      <c r="G2785" s="11" t="s">
        <v>32169</v>
      </c>
      <c r="H2785" s="11" t="s">
        <v>72</v>
      </c>
      <c r="I2785" s="11">
        <v>0</v>
      </c>
      <c r="J2785" s="11" t="s">
        <v>32168</v>
      </c>
      <c r="K2785" s="11" t="s">
        <v>32168</v>
      </c>
      <c r="L2785" s="11">
        <v>0</v>
      </c>
      <c r="M2785" s="11">
        <v>0</v>
      </c>
      <c r="N2785" s="11">
        <v>0</v>
      </c>
      <c r="O2785" s="11">
        <v>0</v>
      </c>
      <c r="P2785" s="11">
        <v>0</v>
      </c>
      <c r="Q2785" s="11">
        <v>0</v>
      </c>
      <c r="R2785" s="11">
        <v>0</v>
      </c>
      <c r="S2785" s="11">
        <v>0</v>
      </c>
      <c r="T2785" s="11">
        <v>0</v>
      </c>
      <c r="U2785" s="11">
        <v>0</v>
      </c>
      <c r="V2785" s="11">
        <v>0</v>
      </c>
      <c r="W2785" s="11">
        <v>0</v>
      </c>
      <c r="X2785" s="11">
        <v>0</v>
      </c>
      <c r="Y2785" s="11">
        <v>0</v>
      </c>
      <c r="Z2785" s="11">
        <v>0</v>
      </c>
      <c r="AA2785" s="12" t="s">
        <v>32953</v>
      </c>
      <c r="AB2785" s="17" t="str">
        <f t="shared" si="259"/>
        <v>Programme is not compatible with this tool</v>
      </c>
      <c r="AC2785" s="17" t="str">
        <f t="shared" si="260"/>
        <v/>
      </c>
      <c r="AD2785" s="17">
        <f t="shared" si="261"/>
        <v>6</v>
      </c>
      <c r="AE2785" s="17" t="str">
        <f t="shared" si="262"/>
        <v/>
      </c>
      <c r="AF2785" s="17" t="str">
        <f t="shared" si="263"/>
        <v/>
      </c>
      <c r="AG2785" s="17" t="str" cm="1">
        <f t="array" ref="AG2785">IFERROR(IF(J2785="Level",INDEX($M2785:$S2785,AC2785+1),INDEX($M2785:$S2785,AC2785)),"")</f>
        <v/>
      </c>
      <c r="AH2785" s="17" cm="1">
        <f t="array" ref="AH2785">IFERROR(IF(J2785="Level",INDEX($M2785:$S2785,AD2785+1),INDEX($M2785:$S2785,AD2785)),"")</f>
        <v>0</v>
      </c>
      <c r="AI2785" s="17" t="str" cm="1">
        <f t="array" ref="AI2785">IFERROR(INDEX($M2785:$S2785,AE2785),"")</f>
        <v/>
      </c>
      <c r="AJ2785" s="17" t="str" cm="1">
        <f t="array" ref="AJ2785">IFERROR(INDEX($M2785:$S2785,AF2785),"")</f>
        <v/>
      </c>
      <c r="AK2785" s="17" t="str" cm="1">
        <f t="array" ref="AK2785">IFERROR(IF(J2785="Level",INDEX($T2785:$Z2785,AC2785+1),INDEX($T2785:$Z2785,AC2785)),"")</f>
        <v/>
      </c>
      <c r="AL2785" s="17" cm="1">
        <f t="array" ref="AL2785">IFERROR(IF(J2785="Level",INDEX($T2785:$Z2785,AD2785+1),INDEX($T2785:$Z2785,AD2785)),"")</f>
        <v>0</v>
      </c>
      <c r="AM2785" s="17" t="str" cm="1">
        <f t="array" ref="AM2785">IFERROR(INDEX($T2785:$Z2785,AE2785),"")</f>
        <v/>
      </c>
      <c r="AN2785" s="17" t="str" cm="1">
        <f t="array" ref="AN2785">IFERROR(INDEX($T2785:$Z2785,AF2785),"")</f>
        <v/>
      </c>
    </row>
    <row r="2786" spans="1:40" hidden="1" x14ac:dyDescent="0.2">
      <c r="A2786" s="17" t="str">
        <f t="shared" si="258"/>
        <v>University of Exeter Extended Induction Programme: FXX0INTINT23</v>
      </c>
      <c r="B2786" s="12" t="s">
        <v>2180</v>
      </c>
      <c r="C2786" s="11" t="s">
        <v>31936</v>
      </c>
      <c r="D2786" s="11" t="s">
        <v>2181</v>
      </c>
      <c r="E2786" s="11" t="s">
        <v>87</v>
      </c>
      <c r="F2786" s="11" t="s">
        <v>87</v>
      </c>
      <c r="G2786" s="11" t="s">
        <v>32169</v>
      </c>
      <c r="H2786" s="11" t="s">
        <v>72</v>
      </c>
      <c r="I2786" s="11">
        <v>0</v>
      </c>
      <c r="J2786" s="11" t="s">
        <v>32168</v>
      </c>
      <c r="K2786" s="11" t="s">
        <v>32168</v>
      </c>
      <c r="L2786" s="11">
        <v>0</v>
      </c>
      <c r="M2786" s="11">
        <v>0</v>
      </c>
      <c r="N2786" s="11">
        <v>0</v>
      </c>
      <c r="O2786" s="11">
        <v>0</v>
      </c>
      <c r="P2786" s="11">
        <v>0</v>
      </c>
      <c r="Q2786" s="11">
        <v>0</v>
      </c>
      <c r="R2786" s="11">
        <v>0</v>
      </c>
      <c r="S2786" s="11">
        <v>0</v>
      </c>
      <c r="T2786" s="11">
        <v>0</v>
      </c>
      <c r="U2786" s="11">
        <v>0</v>
      </c>
      <c r="V2786" s="11">
        <v>0</v>
      </c>
      <c r="W2786" s="11">
        <v>0</v>
      </c>
      <c r="X2786" s="11">
        <v>0</v>
      </c>
      <c r="Y2786" s="11">
        <v>0</v>
      </c>
      <c r="Z2786" s="11">
        <v>0</v>
      </c>
      <c r="AA2786" s="12" t="s">
        <v>32953</v>
      </c>
      <c r="AB2786" s="17" t="str">
        <f t="shared" si="259"/>
        <v>Programme is not compatible with this tool</v>
      </c>
      <c r="AC2786" s="17" t="str">
        <f t="shared" si="260"/>
        <v/>
      </c>
      <c r="AD2786" s="17">
        <f t="shared" si="261"/>
        <v>6</v>
      </c>
      <c r="AE2786" s="17" t="str">
        <f t="shared" si="262"/>
        <v/>
      </c>
      <c r="AF2786" s="17" t="str">
        <f t="shared" si="263"/>
        <v/>
      </c>
      <c r="AG2786" s="17" t="str" cm="1">
        <f t="array" ref="AG2786">IFERROR(IF(J2786="Level",INDEX($M2786:$S2786,AC2786+1),INDEX($M2786:$S2786,AC2786)),"")</f>
        <v/>
      </c>
      <c r="AH2786" s="17" cm="1">
        <f t="array" ref="AH2786">IFERROR(IF(J2786="Level",INDEX($M2786:$S2786,AD2786+1),INDEX($M2786:$S2786,AD2786)),"")</f>
        <v>0</v>
      </c>
      <c r="AI2786" s="17" t="str" cm="1">
        <f t="array" ref="AI2786">IFERROR(INDEX($M2786:$S2786,AE2786),"")</f>
        <v/>
      </c>
      <c r="AJ2786" s="17" t="str" cm="1">
        <f t="array" ref="AJ2786">IFERROR(INDEX($M2786:$S2786,AF2786),"")</f>
        <v/>
      </c>
      <c r="AK2786" s="17" t="str" cm="1">
        <f t="array" ref="AK2786">IFERROR(IF(J2786="Level",INDEX($T2786:$Z2786,AC2786+1),INDEX($T2786:$Z2786,AC2786)),"")</f>
        <v/>
      </c>
      <c r="AL2786" s="17" cm="1">
        <f t="array" ref="AL2786">IFERROR(IF(J2786="Level",INDEX($T2786:$Z2786,AD2786+1),INDEX($T2786:$Z2786,AD2786)),"")</f>
        <v>0</v>
      </c>
      <c r="AM2786" s="17" t="str" cm="1">
        <f t="array" ref="AM2786">IFERROR(INDEX($T2786:$Z2786,AE2786),"")</f>
        <v/>
      </c>
      <c r="AN2786" s="17" t="str" cm="1">
        <f t="array" ref="AN2786">IFERROR(INDEX($T2786:$Z2786,AF2786),"")</f>
        <v/>
      </c>
    </row>
    <row r="2787" spans="1:40" hidden="1" x14ac:dyDescent="0.2">
      <c r="A2787" s="17" t="str">
        <f t="shared" si="258"/>
        <v>Sabbatical Officer: FXX1SABSAB01</v>
      </c>
      <c r="B2787" s="12" t="s">
        <v>4772</v>
      </c>
      <c r="C2787" s="11" t="s">
        <v>31936</v>
      </c>
      <c r="D2787" s="11" t="s">
        <v>4773</v>
      </c>
      <c r="E2787" s="11" t="s">
        <v>4773</v>
      </c>
      <c r="F2787" s="11" t="s">
        <v>2101</v>
      </c>
      <c r="G2787" s="11" t="s">
        <v>32169</v>
      </c>
      <c r="H2787" s="11" t="s">
        <v>72</v>
      </c>
      <c r="I2787" s="11">
        <v>0</v>
      </c>
      <c r="J2787" s="11" t="s">
        <v>32168</v>
      </c>
      <c r="K2787" s="11" t="s">
        <v>32168</v>
      </c>
      <c r="L2787" s="11">
        <v>0</v>
      </c>
      <c r="M2787" s="11">
        <v>0</v>
      </c>
      <c r="N2787" s="11">
        <v>0</v>
      </c>
      <c r="O2787" s="11">
        <v>0</v>
      </c>
      <c r="P2787" s="11">
        <v>0</v>
      </c>
      <c r="Q2787" s="11">
        <v>0</v>
      </c>
      <c r="R2787" s="11">
        <v>0</v>
      </c>
      <c r="S2787" s="11">
        <v>0</v>
      </c>
      <c r="T2787" s="11">
        <v>0</v>
      </c>
      <c r="U2787" s="11">
        <v>0</v>
      </c>
      <c r="V2787" s="11">
        <v>0</v>
      </c>
      <c r="W2787" s="11">
        <v>0</v>
      </c>
      <c r="X2787" s="11">
        <v>0</v>
      </c>
      <c r="Y2787" s="11">
        <v>0</v>
      </c>
      <c r="Z2787" s="11">
        <v>0</v>
      </c>
      <c r="AA2787" s="12" t="s">
        <v>32953</v>
      </c>
      <c r="AB2787" s="17" t="str">
        <f t="shared" si="259"/>
        <v>Programme is not compatible with this tool</v>
      </c>
      <c r="AC2787" s="17" t="str">
        <f t="shared" si="260"/>
        <v/>
      </c>
      <c r="AD2787" s="17">
        <f t="shared" si="261"/>
        <v>6</v>
      </c>
      <c r="AE2787" s="17" t="str">
        <f t="shared" si="262"/>
        <v/>
      </c>
      <c r="AF2787" s="17" t="str">
        <f t="shared" si="263"/>
        <v/>
      </c>
      <c r="AG2787" s="17" t="str" cm="1">
        <f t="array" ref="AG2787">IFERROR(IF(J2787="Level",INDEX($M2787:$S2787,AC2787+1),INDEX($M2787:$S2787,AC2787)),"")</f>
        <v/>
      </c>
      <c r="AH2787" s="17" cm="1">
        <f t="array" ref="AH2787">IFERROR(IF(J2787="Level",INDEX($M2787:$S2787,AD2787+1),INDEX($M2787:$S2787,AD2787)),"")</f>
        <v>0</v>
      </c>
      <c r="AI2787" s="17" t="str" cm="1">
        <f t="array" ref="AI2787">IFERROR(INDEX($M2787:$S2787,AE2787),"")</f>
        <v/>
      </c>
      <c r="AJ2787" s="17" t="str" cm="1">
        <f t="array" ref="AJ2787">IFERROR(INDEX($M2787:$S2787,AF2787),"")</f>
        <v/>
      </c>
      <c r="AK2787" s="17" t="str" cm="1">
        <f t="array" ref="AK2787">IFERROR(IF(J2787="Level",INDEX($T2787:$Z2787,AC2787+1),INDEX($T2787:$Z2787,AC2787)),"")</f>
        <v/>
      </c>
      <c r="AL2787" s="17" cm="1">
        <f t="array" ref="AL2787">IFERROR(IF(J2787="Level",INDEX($T2787:$Z2787,AD2787+1),INDEX($T2787:$Z2787,AD2787)),"")</f>
        <v>0</v>
      </c>
      <c r="AM2787" s="17" t="str" cm="1">
        <f t="array" ref="AM2787">IFERROR(INDEX($T2787:$Z2787,AE2787),"")</f>
        <v/>
      </c>
      <c r="AN2787" s="17" t="str" cm="1">
        <f t="array" ref="AN2787">IFERROR(INDEX($T2787:$Z2787,AF2787),"")</f>
        <v/>
      </c>
    </row>
    <row r="2788" spans="1:40" hidden="1" x14ac:dyDescent="0.2">
      <c r="A2788" s="17" t="str">
        <f t="shared" si="258"/>
        <v>Sabbatical Officer - Cornwall: FXX1SABSABCA</v>
      </c>
      <c r="B2788" s="12" t="s">
        <v>4774</v>
      </c>
      <c r="C2788" s="11" t="s">
        <v>31936</v>
      </c>
      <c r="D2788" s="11" t="s">
        <v>32177</v>
      </c>
      <c r="E2788" s="11" t="s">
        <v>4773</v>
      </c>
      <c r="F2788" s="11" t="s">
        <v>2101</v>
      </c>
      <c r="G2788" s="11" t="s">
        <v>32169</v>
      </c>
      <c r="H2788" s="11" t="s">
        <v>72</v>
      </c>
      <c r="I2788" s="11">
        <v>0</v>
      </c>
      <c r="J2788" s="11" t="s">
        <v>32168</v>
      </c>
      <c r="K2788" s="11" t="s">
        <v>32168</v>
      </c>
      <c r="L2788" s="11">
        <v>0</v>
      </c>
      <c r="M2788" s="11">
        <v>0</v>
      </c>
      <c r="N2788" s="11">
        <v>0</v>
      </c>
      <c r="O2788" s="11">
        <v>0</v>
      </c>
      <c r="P2788" s="11">
        <v>0</v>
      </c>
      <c r="Q2788" s="11">
        <v>0</v>
      </c>
      <c r="R2788" s="11">
        <v>0</v>
      </c>
      <c r="S2788" s="11">
        <v>0</v>
      </c>
      <c r="T2788" s="11">
        <v>0</v>
      </c>
      <c r="U2788" s="11">
        <v>0</v>
      </c>
      <c r="V2788" s="11">
        <v>0</v>
      </c>
      <c r="W2788" s="11">
        <v>0</v>
      </c>
      <c r="X2788" s="11">
        <v>0</v>
      </c>
      <c r="Y2788" s="11">
        <v>0</v>
      </c>
      <c r="Z2788" s="11">
        <v>0</v>
      </c>
      <c r="AA2788" s="12" t="s">
        <v>32953</v>
      </c>
      <c r="AB2788" s="17" t="str">
        <f t="shared" si="259"/>
        <v>Programme is not compatible with this tool</v>
      </c>
      <c r="AC2788" s="17" t="str">
        <f t="shared" si="260"/>
        <v/>
      </c>
      <c r="AD2788" s="17">
        <f t="shared" si="261"/>
        <v>6</v>
      </c>
      <c r="AE2788" s="17" t="str">
        <f t="shared" si="262"/>
        <v/>
      </c>
      <c r="AF2788" s="17" t="str">
        <f t="shared" si="263"/>
        <v/>
      </c>
      <c r="AG2788" s="17" t="str" cm="1">
        <f t="array" ref="AG2788">IFERROR(IF(J2788="Level",INDEX($M2788:$S2788,AC2788+1),INDEX($M2788:$S2788,AC2788)),"")</f>
        <v/>
      </c>
      <c r="AH2788" s="17" cm="1">
        <f t="array" ref="AH2788">IFERROR(IF(J2788="Level",INDEX($M2788:$S2788,AD2788+1),INDEX($M2788:$S2788,AD2788)),"")</f>
        <v>0</v>
      </c>
      <c r="AI2788" s="17" t="str" cm="1">
        <f t="array" ref="AI2788">IFERROR(INDEX($M2788:$S2788,AE2788),"")</f>
        <v/>
      </c>
      <c r="AJ2788" s="17" t="str" cm="1">
        <f t="array" ref="AJ2788">IFERROR(INDEX($M2788:$S2788,AF2788),"")</f>
        <v/>
      </c>
      <c r="AK2788" s="17" t="str" cm="1">
        <f t="array" ref="AK2788">IFERROR(IF(J2788="Level",INDEX($T2788:$Z2788,AC2788+1),INDEX($T2788:$Z2788,AC2788)),"")</f>
        <v/>
      </c>
      <c r="AL2788" s="17" cm="1">
        <f t="array" ref="AL2788">IFERROR(IF(J2788="Level",INDEX($T2788:$Z2788,AD2788+1),INDEX($T2788:$Z2788,AD2788)),"")</f>
        <v>0</v>
      </c>
      <c r="AM2788" s="17" t="str" cm="1">
        <f t="array" ref="AM2788">IFERROR(INDEX($T2788:$Z2788,AE2788),"")</f>
        <v/>
      </c>
      <c r="AN2788" s="17" t="str" cm="1">
        <f t="array" ref="AN2788">IFERROR(INDEX($T2788:$Z2788,AF2788),"")</f>
        <v/>
      </c>
    </row>
    <row r="2789" spans="1:40" hidden="1" x14ac:dyDescent="0.2">
      <c r="A2789" s="17" t="str">
        <f t="shared" si="258"/>
        <v>University of Law: PTZ9UOLUOL01</v>
      </c>
      <c r="B2789" s="12" t="s">
        <v>2182</v>
      </c>
      <c r="C2789" s="11" t="s">
        <v>31936</v>
      </c>
      <c r="D2789" s="11" t="s">
        <v>2183</v>
      </c>
      <c r="E2789" s="11" t="s">
        <v>2184</v>
      </c>
      <c r="F2789" s="11" t="s">
        <v>2184</v>
      </c>
      <c r="G2789" s="11" t="s">
        <v>32169</v>
      </c>
      <c r="H2789" s="11" t="s">
        <v>72</v>
      </c>
      <c r="I2789" s="11">
        <v>0</v>
      </c>
      <c r="J2789" s="11" t="s">
        <v>32168</v>
      </c>
      <c r="K2789" s="11" t="s">
        <v>32168</v>
      </c>
      <c r="L2789" s="11">
        <v>0</v>
      </c>
      <c r="M2789" s="11">
        <v>0</v>
      </c>
      <c r="N2789" s="11">
        <v>0</v>
      </c>
      <c r="O2789" s="11">
        <v>0</v>
      </c>
      <c r="P2789" s="11">
        <v>0</v>
      </c>
      <c r="Q2789" s="11">
        <v>0</v>
      </c>
      <c r="R2789" s="11">
        <v>0</v>
      </c>
      <c r="S2789" s="11">
        <v>0</v>
      </c>
      <c r="T2789" s="11">
        <v>0</v>
      </c>
      <c r="U2789" s="11">
        <v>0</v>
      </c>
      <c r="V2789" s="11">
        <v>0</v>
      </c>
      <c r="W2789" s="11">
        <v>0</v>
      </c>
      <c r="X2789" s="11">
        <v>0</v>
      </c>
      <c r="Y2789" s="11">
        <v>0</v>
      </c>
      <c r="Z2789" s="11">
        <v>0</v>
      </c>
      <c r="AA2789" s="12" t="s">
        <v>32953</v>
      </c>
      <c r="AB2789" s="17" t="str">
        <f t="shared" si="259"/>
        <v>Programme is not compatible with this tool</v>
      </c>
      <c r="AC2789" s="17" t="str">
        <f t="shared" si="260"/>
        <v/>
      </c>
      <c r="AD2789" s="17">
        <f t="shared" si="261"/>
        <v>6</v>
      </c>
      <c r="AE2789" s="17" t="str">
        <f t="shared" si="262"/>
        <v/>
      </c>
      <c r="AF2789" s="17" t="str">
        <f t="shared" si="263"/>
        <v/>
      </c>
      <c r="AG2789" s="17" t="str" cm="1">
        <f t="array" ref="AG2789">IFERROR(IF(J2789="Level",INDEX($M2789:$S2789,AC2789+1),INDEX($M2789:$S2789,AC2789)),"")</f>
        <v/>
      </c>
      <c r="AH2789" s="17" cm="1">
        <f t="array" ref="AH2789">IFERROR(IF(J2789="Level",INDEX($M2789:$S2789,AD2789+1),INDEX($M2789:$S2789,AD2789)),"")</f>
        <v>0</v>
      </c>
      <c r="AI2789" s="17" t="str" cm="1">
        <f t="array" ref="AI2789">IFERROR(INDEX($M2789:$S2789,AE2789),"")</f>
        <v/>
      </c>
      <c r="AJ2789" s="17" t="str" cm="1">
        <f t="array" ref="AJ2789">IFERROR(INDEX($M2789:$S2789,AF2789),"")</f>
        <v/>
      </c>
      <c r="AK2789" s="17" t="str" cm="1">
        <f t="array" ref="AK2789">IFERROR(IF(J2789="Level",INDEX($T2789:$Z2789,AC2789+1),INDEX($T2789:$Z2789,AC2789)),"")</f>
        <v/>
      </c>
      <c r="AL2789" s="17" cm="1">
        <f t="array" ref="AL2789">IFERROR(IF(J2789="Level",INDEX($T2789:$Z2789,AD2789+1),INDEX($T2789:$Z2789,AD2789)),"")</f>
        <v>0</v>
      </c>
      <c r="AM2789" s="17" t="str" cm="1">
        <f t="array" ref="AM2789">IFERROR(INDEX($T2789:$Z2789,AE2789),"")</f>
        <v/>
      </c>
      <c r="AN2789" s="17" t="str" cm="1">
        <f t="array" ref="AN2789">IFERROR(INDEX($T2789:$Z2789,AF2789),"")</f>
        <v/>
      </c>
    </row>
    <row r="2790" spans="1:40" ht="25.5" hidden="1" x14ac:dyDescent="0.2">
      <c r="A2790" s="17" t="str">
        <f t="shared" si="258"/>
        <v>UGCredit Leadership and Management Pre-Apprenticeship Session (Part-Time, Distance Learning): L1D0SBESBE01</v>
      </c>
      <c r="B2790" s="12" t="s">
        <v>4775</v>
      </c>
      <c r="C2790" s="11" t="s">
        <v>31936</v>
      </c>
      <c r="D2790" s="11" t="s">
        <v>32170</v>
      </c>
      <c r="E2790" s="11" t="s">
        <v>1058</v>
      </c>
      <c r="F2790" s="11" t="s">
        <v>82</v>
      </c>
      <c r="G2790" s="11" t="s">
        <v>32171</v>
      </c>
      <c r="H2790" s="11" t="s">
        <v>72</v>
      </c>
      <c r="I2790" s="11">
        <v>0</v>
      </c>
      <c r="J2790" s="11" t="s">
        <v>32168</v>
      </c>
      <c r="K2790" s="11" t="s">
        <v>32168</v>
      </c>
      <c r="L2790" s="11">
        <v>0</v>
      </c>
      <c r="M2790" s="11">
        <v>0</v>
      </c>
      <c r="N2790" s="11">
        <v>0</v>
      </c>
      <c r="O2790" s="11">
        <v>0</v>
      </c>
      <c r="P2790" s="11">
        <v>0</v>
      </c>
      <c r="Q2790" s="11">
        <v>0</v>
      </c>
      <c r="R2790" s="11">
        <v>0</v>
      </c>
      <c r="S2790" s="11">
        <v>0</v>
      </c>
      <c r="T2790" s="11">
        <v>0</v>
      </c>
      <c r="U2790" s="11">
        <v>0</v>
      </c>
      <c r="V2790" s="11">
        <v>0</v>
      </c>
      <c r="W2790" s="11">
        <v>0</v>
      </c>
      <c r="X2790" s="11">
        <v>0</v>
      </c>
      <c r="Y2790" s="11">
        <v>0</v>
      </c>
      <c r="Z2790" s="11">
        <v>0</v>
      </c>
      <c r="AA2790" s="12" t="s">
        <v>32953</v>
      </c>
      <c r="AB2790" s="17" t="str">
        <f t="shared" si="259"/>
        <v>Programme is not compatible with this tool</v>
      </c>
      <c r="AC2790" s="17" t="str">
        <f t="shared" si="260"/>
        <v/>
      </c>
      <c r="AD2790" s="17">
        <f t="shared" si="261"/>
        <v>6</v>
      </c>
      <c r="AE2790" s="17" t="str">
        <f t="shared" si="262"/>
        <v/>
      </c>
      <c r="AF2790" s="17" t="str">
        <f t="shared" si="263"/>
        <v/>
      </c>
      <c r="AG2790" s="17" t="str" cm="1">
        <f t="array" ref="AG2790">IFERROR(IF(J2790="Level",INDEX($M2790:$S2790,AC2790+1),INDEX($M2790:$S2790,AC2790)),"")</f>
        <v/>
      </c>
      <c r="AH2790" s="17" cm="1">
        <f t="array" ref="AH2790">IFERROR(IF(J2790="Level",INDEX($M2790:$S2790,AD2790+1),INDEX($M2790:$S2790,AD2790)),"")</f>
        <v>0</v>
      </c>
      <c r="AI2790" s="17" t="str" cm="1">
        <f t="array" ref="AI2790">IFERROR(INDEX($M2790:$S2790,AE2790),"")</f>
        <v/>
      </c>
      <c r="AJ2790" s="17" t="str" cm="1">
        <f t="array" ref="AJ2790">IFERROR(INDEX($M2790:$S2790,AF2790),"")</f>
        <v/>
      </c>
      <c r="AK2790" s="17" t="str" cm="1">
        <f t="array" ref="AK2790">IFERROR(IF(J2790="Level",INDEX($T2790:$Z2790,AC2790+1),INDEX($T2790:$Z2790,AC2790)),"")</f>
        <v/>
      </c>
      <c r="AL2790" s="17" cm="1">
        <f t="array" ref="AL2790">IFERROR(IF(J2790="Level",INDEX($T2790:$Z2790,AD2790+1),INDEX($T2790:$Z2790,AD2790)),"")</f>
        <v>0</v>
      </c>
      <c r="AM2790" s="17" t="str" cm="1">
        <f t="array" ref="AM2790">IFERROR(INDEX($T2790:$Z2790,AE2790),"")</f>
        <v/>
      </c>
      <c r="AN2790" s="17" t="str" cm="1">
        <f t="array" ref="AN2790">IFERROR(INDEX($T2790:$Z2790,AF2790),"")</f>
        <v/>
      </c>
    </row>
    <row r="2791" spans="1:40" ht="25.5" hidden="1" x14ac:dyDescent="0.2">
      <c r="A2791" s="17" t="str">
        <f t="shared" si="258"/>
        <v>UGCredit Financial Services Pre-Apprenticeship Session (Part-Time, Distance Learning): L1D0SBESBE02</v>
      </c>
      <c r="B2791" s="12" t="s">
        <v>4776</v>
      </c>
      <c r="C2791" s="11" t="s">
        <v>31936</v>
      </c>
      <c r="D2791" s="11" t="s">
        <v>32172</v>
      </c>
      <c r="E2791" s="11" t="s">
        <v>1058</v>
      </c>
      <c r="F2791" s="11" t="s">
        <v>82</v>
      </c>
      <c r="G2791" s="11" t="s">
        <v>32171</v>
      </c>
      <c r="H2791" s="11" t="s">
        <v>72</v>
      </c>
      <c r="I2791" s="11">
        <v>0</v>
      </c>
      <c r="J2791" s="11" t="s">
        <v>32168</v>
      </c>
      <c r="K2791" s="11" t="s">
        <v>32168</v>
      </c>
      <c r="L2791" s="11">
        <v>0</v>
      </c>
      <c r="M2791" s="11">
        <v>0</v>
      </c>
      <c r="N2791" s="11">
        <v>0</v>
      </c>
      <c r="O2791" s="11">
        <v>0</v>
      </c>
      <c r="P2791" s="11">
        <v>0</v>
      </c>
      <c r="Q2791" s="11">
        <v>0</v>
      </c>
      <c r="R2791" s="11">
        <v>0</v>
      </c>
      <c r="S2791" s="11">
        <v>0</v>
      </c>
      <c r="T2791" s="11">
        <v>0</v>
      </c>
      <c r="U2791" s="11">
        <v>0</v>
      </c>
      <c r="V2791" s="11">
        <v>0</v>
      </c>
      <c r="W2791" s="11">
        <v>0</v>
      </c>
      <c r="X2791" s="11">
        <v>0</v>
      </c>
      <c r="Y2791" s="11">
        <v>0</v>
      </c>
      <c r="Z2791" s="11">
        <v>0</v>
      </c>
      <c r="AA2791" s="12" t="s">
        <v>32953</v>
      </c>
      <c r="AB2791" s="17" t="str">
        <f t="shared" si="259"/>
        <v>Programme is not compatible with this tool</v>
      </c>
      <c r="AC2791" s="17" t="str">
        <f t="shared" si="260"/>
        <v/>
      </c>
      <c r="AD2791" s="17">
        <f t="shared" si="261"/>
        <v>6</v>
      </c>
      <c r="AE2791" s="17" t="str">
        <f t="shared" si="262"/>
        <v/>
      </c>
      <c r="AF2791" s="17" t="str">
        <f t="shared" si="263"/>
        <v/>
      </c>
      <c r="AG2791" s="17" t="str" cm="1">
        <f t="array" ref="AG2791">IFERROR(IF(J2791="Level",INDEX($M2791:$S2791,AC2791+1),INDEX($M2791:$S2791,AC2791)),"")</f>
        <v/>
      </c>
      <c r="AH2791" s="17" cm="1">
        <f t="array" ref="AH2791">IFERROR(IF(J2791="Level",INDEX($M2791:$S2791,AD2791+1),INDEX($M2791:$S2791,AD2791)),"")</f>
        <v>0</v>
      </c>
      <c r="AI2791" s="17" t="str" cm="1">
        <f t="array" ref="AI2791">IFERROR(INDEX($M2791:$S2791,AE2791),"")</f>
        <v/>
      </c>
      <c r="AJ2791" s="17" t="str" cm="1">
        <f t="array" ref="AJ2791">IFERROR(INDEX($M2791:$S2791,AF2791),"")</f>
        <v/>
      </c>
      <c r="AK2791" s="17" t="str" cm="1">
        <f t="array" ref="AK2791">IFERROR(IF(J2791="Level",INDEX($T2791:$Z2791,AC2791+1),INDEX($T2791:$Z2791,AC2791)),"")</f>
        <v/>
      </c>
      <c r="AL2791" s="17" cm="1">
        <f t="array" ref="AL2791">IFERROR(IF(J2791="Level",INDEX($T2791:$Z2791,AD2791+1),INDEX($T2791:$Z2791,AD2791)),"")</f>
        <v>0</v>
      </c>
      <c r="AM2791" s="17" t="str" cm="1">
        <f t="array" ref="AM2791">IFERROR(INDEX($T2791:$Z2791,AE2791),"")</f>
        <v/>
      </c>
      <c r="AN2791" s="17" t="str" cm="1">
        <f t="array" ref="AN2791">IFERROR(INDEX($T2791:$Z2791,AF2791),"")</f>
        <v/>
      </c>
    </row>
    <row r="2792" spans="1:40" hidden="1" x14ac:dyDescent="0.2">
      <c r="A2792" s="17" t="str">
        <f t="shared" si="258"/>
        <v>HKUST Engineering and Pre-Law: L1Y0LAWLAW01</v>
      </c>
      <c r="B2792" s="12" t="s">
        <v>4777</v>
      </c>
      <c r="C2792" s="11" t="s">
        <v>31936</v>
      </c>
      <c r="D2792" s="11" t="s">
        <v>4778</v>
      </c>
      <c r="E2792" s="11" t="s">
        <v>75</v>
      </c>
      <c r="F2792" s="11" t="s">
        <v>76</v>
      </c>
      <c r="G2792" s="11" t="s">
        <v>32171</v>
      </c>
      <c r="H2792" s="11" t="s">
        <v>72</v>
      </c>
      <c r="I2792" s="11">
        <v>0</v>
      </c>
      <c r="J2792" s="11" t="s">
        <v>32168</v>
      </c>
      <c r="K2792" s="11" t="s">
        <v>32168</v>
      </c>
      <c r="L2792" s="11">
        <v>0</v>
      </c>
      <c r="M2792" s="11">
        <v>0</v>
      </c>
      <c r="N2792" s="11">
        <v>0</v>
      </c>
      <c r="O2792" s="11">
        <v>0</v>
      </c>
      <c r="P2792" s="11">
        <v>0</v>
      </c>
      <c r="Q2792" s="11">
        <v>0</v>
      </c>
      <c r="R2792" s="11">
        <v>0</v>
      </c>
      <c r="S2792" s="11">
        <v>0</v>
      </c>
      <c r="T2792" s="11">
        <v>0</v>
      </c>
      <c r="U2792" s="11">
        <v>0</v>
      </c>
      <c r="V2792" s="11">
        <v>0</v>
      </c>
      <c r="W2792" s="11">
        <v>0</v>
      </c>
      <c r="X2792" s="11">
        <v>0</v>
      </c>
      <c r="Y2792" s="11">
        <v>0</v>
      </c>
      <c r="Z2792" s="11">
        <v>0</v>
      </c>
      <c r="AA2792" s="12" t="s">
        <v>32953</v>
      </c>
      <c r="AB2792" s="17" t="str">
        <f t="shared" si="259"/>
        <v>Programme is not compatible with this tool</v>
      </c>
      <c r="AC2792" s="17" t="str">
        <f t="shared" si="260"/>
        <v/>
      </c>
      <c r="AD2792" s="17">
        <f t="shared" si="261"/>
        <v>6</v>
      </c>
      <c r="AE2792" s="17" t="str">
        <f t="shared" si="262"/>
        <v/>
      </c>
      <c r="AF2792" s="17" t="str">
        <f t="shared" si="263"/>
        <v/>
      </c>
      <c r="AG2792" s="17" t="str" cm="1">
        <f t="array" ref="AG2792">IFERROR(IF(J2792="Level",INDEX($M2792:$S2792,AC2792+1),INDEX($M2792:$S2792,AC2792)),"")</f>
        <v/>
      </c>
      <c r="AH2792" s="17" cm="1">
        <f t="array" ref="AH2792">IFERROR(IF(J2792="Level",INDEX($M2792:$S2792,AD2792+1),INDEX($M2792:$S2792,AD2792)),"")</f>
        <v>0</v>
      </c>
      <c r="AI2792" s="17" t="str" cm="1">
        <f t="array" ref="AI2792">IFERROR(INDEX($M2792:$S2792,AE2792),"")</f>
        <v/>
      </c>
      <c r="AJ2792" s="17" t="str" cm="1">
        <f t="array" ref="AJ2792">IFERROR(INDEX($M2792:$S2792,AF2792),"")</f>
        <v/>
      </c>
      <c r="AK2792" s="17" t="str" cm="1">
        <f t="array" ref="AK2792">IFERROR(IF(J2792="Level",INDEX($T2792:$Z2792,AC2792+1),INDEX($T2792:$Z2792,AC2792)),"")</f>
        <v/>
      </c>
      <c r="AL2792" s="17" cm="1">
        <f t="array" ref="AL2792">IFERROR(IF(J2792="Level",INDEX($T2792:$Z2792,AD2792+1),INDEX($T2792:$Z2792,AD2792)),"")</f>
        <v>0</v>
      </c>
      <c r="AM2792" s="17" t="str" cm="1">
        <f t="array" ref="AM2792">IFERROR(INDEX($T2792:$Z2792,AE2792),"")</f>
        <v/>
      </c>
      <c r="AN2792" s="17" t="str" cm="1">
        <f t="array" ref="AN2792">IFERROR(INDEX($T2792:$Z2792,AF2792),"")</f>
        <v/>
      </c>
    </row>
    <row r="2793" spans="1:40" ht="25.5" x14ac:dyDescent="0.2">
      <c r="A2793" s="17" t="str">
        <f t="shared" si="258"/>
        <v>INTO Exeter International Pre-Masters for Business (1 term): LCT0INTINT01</v>
      </c>
      <c r="B2793" s="12" t="s">
        <v>32145</v>
      </c>
      <c r="C2793" s="11" t="s">
        <v>31936</v>
      </c>
      <c r="D2793" s="11" t="s">
        <v>32934</v>
      </c>
      <c r="E2793" s="11" t="s">
        <v>87</v>
      </c>
      <c r="F2793" s="11" t="s">
        <v>87</v>
      </c>
      <c r="G2793" s="11" t="s">
        <v>32935</v>
      </c>
      <c r="H2793" s="11" t="s">
        <v>77</v>
      </c>
      <c r="I2793" s="11">
        <v>1</v>
      </c>
      <c r="J2793" s="11" t="s">
        <v>78</v>
      </c>
      <c r="K2793" s="11" t="s">
        <v>32182</v>
      </c>
      <c r="L2793" s="11">
        <v>60</v>
      </c>
      <c r="M2793" s="11">
        <v>60</v>
      </c>
      <c r="N2793" s="11">
        <v>0</v>
      </c>
      <c r="O2793" s="11">
        <v>0</v>
      </c>
      <c r="P2793" s="11">
        <v>0</v>
      </c>
      <c r="Q2793" s="11">
        <v>0</v>
      </c>
      <c r="R2793" s="11">
        <v>0</v>
      </c>
      <c r="S2793" s="11">
        <v>0</v>
      </c>
      <c r="T2793" s="11">
        <v>1</v>
      </c>
      <c r="U2793" s="11">
        <v>0</v>
      </c>
      <c r="V2793" s="11">
        <v>0</v>
      </c>
      <c r="W2793" s="11">
        <v>0</v>
      </c>
      <c r="X2793" s="11">
        <v>0</v>
      </c>
      <c r="Y2793" s="11">
        <v>0</v>
      </c>
      <c r="Z2793" s="11">
        <v>0</v>
      </c>
      <c r="AA2793" s="12" t="s">
        <v>32959</v>
      </c>
      <c r="AB2793" s="17" t="str">
        <f t="shared" si="259"/>
        <v>Programme: INTO Exeter International Pre-Masters for Business (1 term)</v>
      </c>
      <c r="AC2793" s="17">
        <f t="shared" si="260"/>
        <v>1</v>
      </c>
      <c r="AD2793" s="17" t="str">
        <f t="shared" si="261"/>
        <v/>
      </c>
      <c r="AE2793" s="17" t="str">
        <f t="shared" si="262"/>
        <v/>
      </c>
      <c r="AF2793" s="17" t="str">
        <f t="shared" si="263"/>
        <v/>
      </c>
      <c r="AG2793" s="17" cm="1">
        <f t="array" ref="AG2793">IFERROR(IF(J2793="Level",INDEX($M2793:$S2793,AC2793+1),INDEX($M2793:$S2793,AC2793)),"")</f>
        <v>60</v>
      </c>
      <c r="AH2793" s="17" t="str" cm="1">
        <f t="array" ref="AH2793">IFERROR(IF(J2793="Level",INDEX($M2793:$S2793,AD2793+1),INDEX($M2793:$S2793,AD2793)),"")</f>
        <v/>
      </c>
      <c r="AI2793" s="17" t="str" cm="1">
        <f t="array" ref="AI2793">IFERROR(INDEX($M2793:$S2793,AE2793),"")</f>
        <v/>
      </c>
      <c r="AJ2793" s="17" t="str" cm="1">
        <f t="array" ref="AJ2793">IFERROR(INDEX($M2793:$S2793,AF2793),"")</f>
        <v/>
      </c>
      <c r="AK2793" s="17" cm="1">
        <f t="array" ref="AK2793">IFERROR(IF(J2793="Level",INDEX($T2793:$Z2793,AC2793+1),INDEX($T2793:$Z2793,AC2793)),"")</f>
        <v>1</v>
      </c>
      <c r="AL2793" s="17" t="str" cm="1">
        <f t="array" ref="AL2793">IFERROR(IF(J2793="Level",INDEX($T2793:$Z2793,AD2793+1),INDEX($T2793:$Z2793,AD2793)),"")</f>
        <v/>
      </c>
      <c r="AM2793" s="17" t="str" cm="1">
        <f t="array" ref="AM2793">IFERROR(INDEX($T2793:$Z2793,AE2793),"")</f>
        <v/>
      </c>
      <c r="AN2793" s="17" t="str" cm="1">
        <f t="array" ref="AN2793">IFERROR(INDEX($T2793:$Z2793,AF2793),"")</f>
        <v/>
      </c>
    </row>
    <row r="2794" spans="1:40" ht="25.5" hidden="1" x14ac:dyDescent="0.2">
      <c r="A2794" s="17" t="str">
        <f t="shared" si="258"/>
        <v>Return to Learning: An Introduction to Renewable Energy (Part-Time) - Cornwall: L0Y0ECSECSCA</v>
      </c>
      <c r="B2794" s="12" t="s">
        <v>4771</v>
      </c>
      <c r="C2794" s="11" t="s">
        <v>31936</v>
      </c>
      <c r="D2794" s="11" t="s">
        <v>32178</v>
      </c>
      <c r="E2794" s="11" t="s">
        <v>409</v>
      </c>
      <c r="F2794" s="11" t="s">
        <v>82</v>
      </c>
      <c r="G2794" s="11" t="s">
        <v>32179</v>
      </c>
      <c r="H2794" s="11" t="s">
        <v>72</v>
      </c>
      <c r="I2794" s="11">
        <v>0</v>
      </c>
      <c r="J2794" s="11" t="s">
        <v>32168</v>
      </c>
      <c r="K2794" s="11" t="s">
        <v>32168</v>
      </c>
      <c r="L2794" s="11">
        <v>0</v>
      </c>
      <c r="M2794" s="11">
        <v>0</v>
      </c>
      <c r="N2794" s="11">
        <v>0</v>
      </c>
      <c r="O2794" s="11">
        <v>0</v>
      </c>
      <c r="P2794" s="11">
        <v>0</v>
      </c>
      <c r="Q2794" s="11">
        <v>0</v>
      </c>
      <c r="R2794" s="11">
        <v>0</v>
      </c>
      <c r="S2794" s="11">
        <v>0</v>
      </c>
      <c r="T2794" s="11">
        <v>0</v>
      </c>
      <c r="U2794" s="11">
        <v>0</v>
      </c>
      <c r="V2794" s="11">
        <v>0</v>
      </c>
      <c r="W2794" s="11">
        <v>0</v>
      </c>
      <c r="X2794" s="11">
        <v>0</v>
      </c>
      <c r="Y2794" s="11">
        <v>0</v>
      </c>
      <c r="Z2794" s="11">
        <v>0</v>
      </c>
      <c r="AA2794" s="12" t="s">
        <v>32953</v>
      </c>
      <c r="AB2794" s="17" t="str">
        <f t="shared" si="259"/>
        <v>Programme is not compatible with this tool</v>
      </c>
      <c r="AC2794" s="17" t="str">
        <f t="shared" si="260"/>
        <v/>
      </c>
      <c r="AD2794" s="17">
        <f t="shared" si="261"/>
        <v>6</v>
      </c>
      <c r="AE2794" s="17" t="str">
        <f t="shared" si="262"/>
        <v/>
      </c>
      <c r="AF2794" s="17" t="str">
        <f t="shared" si="263"/>
        <v/>
      </c>
      <c r="AG2794" s="17" t="str" cm="1">
        <f t="array" ref="AG2794">IFERROR(IF(J2794="Level",INDEX($M2794:$S2794,AC2794+1),INDEX($M2794:$S2794,AC2794)),"")</f>
        <v/>
      </c>
      <c r="AH2794" s="17" cm="1">
        <f t="array" ref="AH2794">IFERROR(IF(J2794="Level",INDEX($M2794:$S2794,AD2794+1),INDEX($M2794:$S2794,AD2794)),"")</f>
        <v>0</v>
      </c>
      <c r="AI2794" s="17" t="str" cm="1">
        <f t="array" ref="AI2794">IFERROR(INDEX($M2794:$S2794,AE2794),"")</f>
        <v/>
      </c>
      <c r="AJ2794" s="17" t="str" cm="1">
        <f t="array" ref="AJ2794">IFERROR(INDEX($M2794:$S2794,AF2794),"")</f>
        <v/>
      </c>
      <c r="AK2794" s="17" t="str" cm="1">
        <f t="array" ref="AK2794">IFERROR(IF(J2794="Level",INDEX($T2794:$Z2794,AC2794+1),INDEX($T2794:$Z2794,AC2794)),"")</f>
        <v/>
      </c>
      <c r="AL2794" s="17" cm="1">
        <f t="array" ref="AL2794">IFERROR(IF(J2794="Level",INDEX($T2794:$Z2794,AD2794+1),INDEX($T2794:$Z2794,AD2794)),"")</f>
        <v>0</v>
      </c>
      <c r="AM2794" s="17" t="str" cm="1">
        <f t="array" ref="AM2794">IFERROR(INDEX($T2794:$Z2794,AE2794),"")</f>
        <v/>
      </c>
      <c r="AN2794" s="17" t="str" cm="1">
        <f t="array" ref="AN2794">IFERROR(INDEX($T2794:$Z2794,AF2794),"")</f>
        <v/>
      </c>
    </row>
    <row r="2795" spans="1:40" hidden="1" x14ac:dyDescent="0.2">
      <c r="A2795" s="17" t="str">
        <f t="shared" si="258"/>
        <v>Mining 101 (Part-Time) - Cornwall: L0Y0CSMCSMCA</v>
      </c>
      <c r="B2795" s="12" t="s">
        <v>4770</v>
      </c>
      <c r="C2795" s="11" t="s">
        <v>31936</v>
      </c>
      <c r="D2795" s="11" t="s">
        <v>32674</v>
      </c>
      <c r="E2795" s="11" t="s">
        <v>391</v>
      </c>
      <c r="F2795" s="11" t="s">
        <v>82</v>
      </c>
      <c r="G2795" s="11" t="s">
        <v>32179</v>
      </c>
      <c r="H2795" s="11" t="s">
        <v>72</v>
      </c>
      <c r="I2795" s="11">
        <v>0</v>
      </c>
      <c r="J2795" s="11" t="s">
        <v>32168</v>
      </c>
      <c r="K2795" s="11" t="s">
        <v>32168</v>
      </c>
      <c r="L2795" s="11">
        <v>0</v>
      </c>
      <c r="M2795" s="11">
        <v>0</v>
      </c>
      <c r="N2795" s="11">
        <v>0</v>
      </c>
      <c r="O2795" s="11">
        <v>0</v>
      </c>
      <c r="P2795" s="11">
        <v>0</v>
      </c>
      <c r="Q2795" s="11">
        <v>0</v>
      </c>
      <c r="R2795" s="11">
        <v>0</v>
      </c>
      <c r="S2795" s="11">
        <v>0</v>
      </c>
      <c r="T2795" s="11">
        <v>0</v>
      </c>
      <c r="U2795" s="11">
        <v>0</v>
      </c>
      <c r="V2795" s="11">
        <v>0</v>
      </c>
      <c r="W2795" s="11">
        <v>0</v>
      </c>
      <c r="X2795" s="11">
        <v>0</v>
      </c>
      <c r="Y2795" s="11">
        <v>0</v>
      </c>
      <c r="Z2795" s="11">
        <v>0</v>
      </c>
      <c r="AA2795" s="12" t="s">
        <v>32953</v>
      </c>
      <c r="AB2795" s="17" t="str">
        <f t="shared" si="259"/>
        <v>Programme is not compatible with this tool</v>
      </c>
      <c r="AC2795" s="17" t="str">
        <f t="shared" si="260"/>
        <v/>
      </c>
      <c r="AD2795" s="17">
        <f t="shared" si="261"/>
        <v>6</v>
      </c>
      <c r="AE2795" s="17" t="str">
        <f t="shared" si="262"/>
        <v/>
      </c>
      <c r="AF2795" s="17" t="str">
        <f t="shared" si="263"/>
        <v/>
      </c>
      <c r="AG2795" s="17" t="str" cm="1">
        <f t="array" ref="AG2795">IFERROR(IF(J2795="Level",INDEX($M2795:$S2795,AC2795+1),INDEX($M2795:$S2795,AC2795)),"")</f>
        <v/>
      </c>
      <c r="AH2795" s="17" cm="1">
        <f t="array" ref="AH2795">IFERROR(IF(J2795="Level",INDEX($M2795:$S2795,AD2795+1),INDEX($M2795:$S2795,AD2795)),"")</f>
        <v>0</v>
      </c>
      <c r="AI2795" s="17" t="str" cm="1">
        <f t="array" ref="AI2795">IFERROR(INDEX($M2795:$S2795,AE2795),"")</f>
        <v/>
      </c>
      <c r="AJ2795" s="17" t="str" cm="1">
        <f t="array" ref="AJ2795">IFERROR(INDEX($M2795:$S2795,AF2795),"")</f>
        <v/>
      </c>
      <c r="AK2795" s="17" t="str" cm="1">
        <f t="array" ref="AK2795">IFERROR(IF(J2795="Level",INDEX($T2795:$Z2795,AC2795+1),INDEX($T2795:$Z2795,AC2795)),"")</f>
        <v/>
      </c>
      <c r="AL2795" s="17" cm="1">
        <f t="array" ref="AL2795">IFERROR(IF(J2795="Level",INDEX($T2795:$Z2795,AD2795+1),INDEX($T2795:$Z2795,AD2795)),"")</f>
        <v>0</v>
      </c>
      <c r="AM2795" s="17" t="str" cm="1">
        <f t="array" ref="AM2795">IFERROR(INDEX($T2795:$Z2795,AE2795),"")</f>
        <v/>
      </c>
      <c r="AN2795" s="17" t="str" cm="1">
        <f t="array" ref="AN2795">IFERROR(INDEX($T2795:$Z2795,AF2795),"")</f>
        <v/>
      </c>
    </row>
    <row r="2796" spans="1:40" ht="25.5" hidden="1" x14ac:dyDescent="0.2">
      <c r="A2796" s="17" t="str">
        <f t="shared" si="258"/>
        <v>International Summer School Sustainability Summer Programme: L0Y0MASECS01</v>
      </c>
      <c r="B2796" s="12" t="s">
        <v>2143</v>
      </c>
      <c r="C2796" s="11" t="s">
        <v>31936</v>
      </c>
      <c r="D2796" s="11" t="s">
        <v>2144</v>
      </c>
      <c r="E2796" s="11" t="s">
        <v>445</v>
      </c>
      <c r="F2796" s="11" t="s">
        <v>82</v>
      </c>
      <c r="G2796" s="11" t="s">
        <v>32184</v>
      </c>
      <c r="H2796" s="11" t="s">
        <v>72</v>
      </c>
      <c r="I2796" s="11">
        <v>0</v>
      </c>
      <c r="J2796" s="11" t="s">
        <v>32168</v>
      </c>
      <c r="K2796" s="11" t="s">
        <v>32168</v>
      </c>
      <c r="L2796" s="11">
        <v>0</v>
      </c>
      <c r="M2796" s="11">
        <v>0</v>
      </c>
      <c r="N2796" s="11">
        <v>0</v>
      </c>
      <c r="O2796" s="11">
        <v>0</v>
      </c>
      <c r="P2796" s="11">
        <v>0</v>
      </c>
      <c r="Q2796" s="11">
        <v>0</v>
      </c>
      <c r="R2796" s="11">
        <v>0</v>
      </c>
      <c r="S2796" s="11">
        <v>0</v>
      </c>
      <c r="T2796" s="11">
        <v>0</v>
      </c>
      <c r="U2796" s="11">
        <v>0</v>
      </c>
      <c r="V2796" s="11">
        <v>0</v>
      </c>
      <c r="W2796" s="11">
        <v>0</v>
      </c>
      <c r="X2796" s="11">
        <v>0</v>
      </c>
      <c r="Y2796" s="11">
        <v>0</v>
      </c>
      <c r="Z2796" s="11">
        <v>0</v>
      </c>
      <c r="AA2796" s="12" t="s">
        <v>32953</v>
      </c>
      <c r="AB2796" s="17" t="str">
        <f t="shared" si="259"/>
        <v>Programme is not compatible with this tool</v>
      </c>
      <c r="AC2796" s="17" t="str">
        <f t="shared" si="260"/>
        <v/>
      </c>
      <c r="AD2796" s="17">
        <f t="shared" si="261"/>
        <v>6</v>
      </c>
      <c r="AE2796" s="17" t="str">
        <f t="shared" si="262"/>
        <v/>
      </c>
      <c r="AF2796" s="17" t="str">
        <f t="shared" si="263"/>
        <v/>
      </c>
      <c r="AG2796" s="17" t="str" cm="1">
        <f t="array" ref="AG2796">IFERROR(IF(J2796="Level",INDEX($M2796:$S2796,AC2796+1),INDEX($M2796:$S2796,AC2796)),"")</f>
        <v/>
      </c>
      <c r="AH2796" s="17" cm="1">
        <f t="array" ref="AH2796">IFERROR(IF(J2796="Level",INDEX($M2796:$S2796,AD2796+1),INDEX($M2796:$S2796,AD2796)),"")</f>
        <v>0</v>
      </c>
      <c r="AI2796" s="17" t="str" cm="1">
        <f t="array" ref="AI2796">IFERROR(INDEX($M2796:$S2796,AE2796),"")</f>
        <v/>
      </c>
      <c r="AJ2796" s="17" t="str" cm="1">
        <f t="array" ref="AJ2796">IFERROR(INDEX($M2796:$S2796,AF2796),"")</f>
        <v/>
      </c>
      <c r="AK2796" s="17" t="str" cm="1">
        <f t="array" ref="AK2796">IFERROR(IF(J2796="Level",INDEX($T2796:$Z2796,AC2796+1),INDEX($T2796:$Z2796,AC2796)),"")</f>
        <v/>
      </c>
      <c r="AL2796" s="17" cm="1">
        <f t="array" ref="AL2796">IFERROR(IF(J2796="Level",INDEX($T2796:$Z2796,AD2796+1),INDEX($T2796:$Z2796,AD2796)),"")</f>
        <v>0</v>
      </c>
      <c r="AM2796" s="17" t="str" cm="1">
        <f t="array" ref="AM2796">IFERROR(INDEX($T2796:$Z2796,AE2796),"")</f>
        <v/>
      </c>
      <c r="AN2796" s="17" t="str" cm="1">
        <f t="array" ref="AN2796">IFERROR(INDEX($T2796:$Z2796,AF2796),"")</f>
        <v/>
      </c>
    </row>
    <row r="2797" spans="1:40" hidden="1" x14ac:dyDescent="0.2">
      <c r="A2797" s="17" t="str">
        <f t="shared" si="258"/>
        <v>International Summer School - British Cultures: L0Y0EGLEGL02</v>
      </c>
      <c r="B2797" s="12" t="s">
        <v>2136</v>
      </c>
      <c r="C2797" s="11" t="s">
        <v>31936</v>
      </c>
      <c r="D2797" s="11" t="s">
        <v>2137</v>
      </c>
      <c r="E2797" s="11" t="s">
        <v>191</v>
      </c>
      <c r="F2797" s="11" t="s">
        <v>76</v>
      </c>
      <c r="G2797" s="11" t="s">
        <v>32184</v>
      </c>
      <c r="H2797" s="11" t="s">
        <v>72</v>
      </c>
      <c r="I2797" s="11">
        <v>0</v>
      </c>
      <c r="J2797" s="11" t="s">
        <v>32168</v>
      </c>
      <c r="K2797" s="11" t="s">
        <v>32168</v>
      </c>
      <c r="L2797" s="11">
        <v>0</v>
      </c>
      <c r="M2797" s="11">
        <v>0</v>
      </c>
      <c r="N2797" s="11">
        <v>0</v>
      </c>
      <c r="O2797" s="11">
        <v>0</v>
      </c>
      <c r="P2797" s="11">
        <v>0</v>
      </c>
      <c r="Q2797" s="11">
        <v>0</v>
      </c>
      <c r="R2797" s="11">
        <v>0</v>
      </c>
      <c r="S2797" s="11">
        <v>0</v>
      </c>
      <c r="T2797" s="11">
        <v>0</v>
      </c>
      <c r="U2797" s="11">
        <v>0</v>
      </c>
      <c r="V2797" s="11">
        <v>0</v>
      </c>
      <c r="W2797" s="11">
        <v>0</v>
      </c>
      <c r="X2797" s="11">
        <v>0</v>
      </c>
      <c r="Y2797" s="11">
        <v>0</v>
      </c>
      <c r="Z2797" s="11">
        <v>0</v>
      </c>
      <c r="AA2797" s="12" t="s">
        <v>32953</v>
      </c>
      <c r="AB2797" s="17" t="str">
        <f t="shared" si="259"/>
        <v>Programme is not compatible with this tool</v>
      </c>
      <c r="AC2797" s="17" t="str">
        <f t="shared" si="260"/>
        <v/>
      </c>
      <c r="AD2797" s="17">
        <f t="shared" si="261"/>
        <v>6</v>
      </c>
      <c r="AE2797" s="17" t="str">
        <f t="shared" si="262"/>
        <v/>
      </c>
      <c r="AF2797" s="17" t="str">
        <f t="shared" si="263"/>
        <v/>
      </c>
      <c r="AG2797" s="17" t="str" cm="1">
        <f t="array" ref="AG2797">IFERROR(IF(J2797="Level",INDEX($M2797:$S2797,AC2797+1),INDEX($M2797:$S2797,AC2797)),"")</f>
        <v/>
      </c>
      <c r="AH2797" s="17" cm="1">
        <f t="array" ref="AH2797">IFERROR(IF(J2797="Level",INDEX($M2797:$S2797,AD2797+1),INDEX($M2797:$S2797,AD2797)),"")</f>
        <v>0</v>
      </c>
      <c r="AI2797" s="17" t="str" cm="1">
        <f t="array" ref="AI2797">IFERROR(INDEX($M2797:$S2797,AE2797),"")</f>
        <v/>
      </c>
      <c r="AJ2797" s="17" t="str" cm="1">
        <f t="array" ref="AJ2797">IFERROR(INDEX($M2797:$S2797,AF2797),"")</f>
        <v/>
      </c>
      <c r="AK2797" s="17" t="str" cm="1">
        <f t="array" ref="AK2797">IFERROR(IF(J2797="Level",INDEX($T2797:$Z2797,AC2797+1),INDEX($T2797:$Z2797,AC2797)),"")</f>
        <v/>
      </c>
      <c r="AL2797" s="17" cm="1">
        <f t="array" ref="AL2797">IFERROR(IF(J2797="Level",INDEX($T2797:$Z2797,AD2797+1),INDEX($T2797:$Z2797,AD2797)),"")</f>
        <v>0</v>
      </c>
      <c r="AM2797" s="17" t="str" cm="1">
        <f t="array" ref="AM2797">IFERROR(INDEX($T2797:$Z2797,AE2797),"")</f>
        <v/>
      </c>
      <c r="AN2797" s="17" t="str" cm="1">
        <f t="array" ref="AN2797">IFERROR(INDEX($T2797:$Z2797,AF2797),"")</f>
        <v/>
      </c>
    </row>
    <row r="2798" spans="1:40" ht="25.5" hidden="1" x14ac:dyDescent="0.2">
      <c r="A2798" s="17" t="str">
        <f t="shared" si="258"/>
        <v>International Summer School - Rethinking Shakespeare: Beyond the Bard: L0Y0HPSHPS06</v>
      </c>
      <c r="B2798" s="12" t="s">
        <v>2139</v>
      </c>
      <c r="C2798" s="11" t="s">
        <v>31936</v>
      </c>
      <c r="D2798" s="11" t="s">
        <v>2140</v>
      </c>
      <c r="E2798" s="11" t="s">
        <v>191</v>
      </c>
      <c r="F2798" s="11" t="s">
        <v>76</v>
      </c>
      <c r="G2798" s="11" t="s">
        <v>32184</v>
      </c>
      <c r="H2798" s="11" t="s">
        <v>72</v>
      </c>
      <c r="I2798" s="11">
        <v>0</v>
      </c>
      <c r="J2798" s="11" t="s">
        <v>32168</v>
      </c>
      <c r="K2798" s="11" t="s">
        <v>32168</v>
      </c>
      <c r="L2798" s="11">
        <v>0</v>
      </c>
      <c r="M2798" s="11">
        <v>0</v>
      </c>
      <c r="N2798" s="11">
        <v>0</v>
      </c>
      <c r="O2798" s="11">
        <v>0</v>
      </c>
      <c r="P2798" s="11">
        <v>0</v>
      </c>
      <c r="Q2798" s="11">
        <v>0</v>
      </c>
      <c r="R2798" s="11">
        <v>0</v>
      </c>
      <c r="S2798" s="11">
        <v>0</v>
      </c>
      <c r="T2798" s="11">
        <v>0</v>
      </c>
      <c r="U2798" s="11">
        <v>0</v>
      </c>
      <c r="V2798" s="11">
        <v>0</v>
      </c>
      <c r="W2798" s="11">
        <v>0</v>
      </c>
      <c r="X2798" s="11">
        <v>0</v>
      </c>
      <c r="Y2798" s="11">
        <v>0</v>
      </c>
      <c r="Z2798" s="11">
        <v>0</v>
      </c>
      <c r="AA2798" s="12" t="s">
        <v>32953</v>
      </c>
      <c r="AB2798" s="17" t="str">
        <f t="shared" si="259"/>
        <v>Programme is not compatible with this tool</v>
      </c>
      <c r="AC2798" s="17" t="str">
        <f t="shared" si="260"/>
        <v/>
      </c>
      <c r="AD2798" s="17">
        <f t="shared" si="261"/>
        <v>6</v>
      </c>
      <c r="AE2798" s="17" t="str">
        <f t="shared" si="262"/>
        <v/>
      </c>
      <c r="AF2798" s="17" t="str">
        <f t="shared" si="263"/>
        <v/>
      </c>
      <c r="AG2798" s="17" t="str" cm="1">
        <f t="array" ref="AG2798">IFERROR(IF(J2798="Level",INDEX($M2798:$S2798,AC2798+1),INDEX($M2798:$S2798,AC2798)),"")</f>
        <v/>
      </c>
      <c r="AH2798" s="17" cm="1">
        <f t="array" ref="AH2798">IFERROR(IF(J2798="Level",INDEX($M2798:$S2798,AD2798+1),INDEX($M2798:$S2798,AD2798)),"")</f>
        <v>0</v>
      </c>
      <c r="AI2798" s="17" t="str" cm="1">
        <f t="array" ref="AI2798">IFERROR(INDEX($M2798:$S2798,AE2798),"")</f>
        <v/>
      </c>
      <c r="AJ2798" s="17" t="str" cm="1">
        <f t="array" ref="AJ2798">IFERROR(INDEX($M2798:$S2798,AF2798),"")</f>
        <v/>
      </c>
      <c r="AK2798" s="17" t="str" cm="1">
        <f t="array" ref="AK2798">IFERROR(IF(J2798="Level",INDEX($T2798:$Z2798,AC2798+1),INDEX($T2798:$Z2798,AC2798)),"")</f>
        <v/>
      </c>
      <c r="AL2798" s="17" cm="1">
        <f t="array" ref="AL2798">IFERROR(IF(J2798="Level",INDEX($T2798:$Z2798,AD2798+1),INDEX($T2798:$Z2798,AD2798)),"")</f>
        <v>0</v>
      </c>
      <c r="AM2798" s="17" t="str" cm="1">
        <f t="array" ref="AM2798">IFERROR(INDEX($T2798:$Z2798,AE2798),"")</f>
        <v/>
      </c>
      <c r="AN2798" s="17" t="str" cm="1">
        <f t="array" ref="AN2798">IFERROR(INDEX($T2798:$Z2798,AF2798),"")</f>
        <v/>
      </c>
    </row>
    <row r="2799" spans="1:40" hidden="1" x14ac:dyDescent="0.2">
      <c r="A2799" s="17" t="str">
        <f t="shared" si="258"/>
        <v>International Summer School - Human Rights Law: L0Y0LAWLAW05</v>
      </c>
      <c r="B2799" s="12" t="s">
        <v>2141</v>
      </c>
      <c r="C2799" s="11" t="s">
        <v>31936</v>
      </c>
      <c r="D2799" s="11" t="s">
        <v>2142</v>
      </c>
      <c r="E2799" s="11" t="s">
        <v>75</v>
      </c>
      <c r="F2799" s="11" t="s">
        <v>76</v>
      </c>
      <c r="G2799" s="11" t="s">
        <v>32184</v>
      </c>
      <c r="H2799" s="11" t="s">
        <v>72</v>
      </c>
      <c r="I2799" s="11">
        <v>0</v>
      </c>
      <c r="J2799" s="11" t="s">
        <v>32168</v>
      </c>
      <c r="K2799" s="11" t="s">
        <v>32168</v>
      </c>
      <c r="L2799" s="11">
        <v>0</v>
      </c>
      <c r="M2799" s="11">
        <v>0</v>
      </c>
      <c r="N2799" s="11">
        <v>0</v>
      </c>
      <c r="O2799" s="11">
        <v>0</v>
      </c>
      <c r="P2799" s="11">
        <v>0</v>
      </c>
      <c r="Q2799" s="11">
        <v>0</v>
      </c>
      <c r="R2799" s="11">
        <v>0</v>
      </c>
      <c r="S2799" s="11">
        <v>0</v>
      </c>
      <c r="T2799" s="11">
        <v>0</v>
      </c>
      <c r="U2799" s="11">
        <v>0</v>
      </c>
      <c r="V2799" s="11">
        <v>0</v>
      </c>
      <c r="W2799" s="11">
        <v>0</v>
      </c>
      <c r="X2799" s="11">
        <v>0</v>
      </c>
      <c r="Y2799" s="11">
        <v>0</v>
      </c>
      <c r="Z2799" s="11">
        <v>0</v>
      </c>
      <c r="AA2799" s="12" t="s">
        <v>32953</v>
      </c>
      <c r="AB2799" s="17" t="str">
        <f t="shared" si="259"/>
        <v>Programme is not compatible with this tool</v>
      </c>
      <c r="AC2799" s="17" t="str">
        <f t="shared" si="260"/>
        <v/>
      </c>
      <c r="AD2799" s="17">
        <f t="shared" si="261"/>
        <v>6</v>
      </c>
      <c r="AE2799" s="17" t="str">
        <f t="shared" si="262"/>
        <v/>
      </c>
      <c r="AF2799" s="17" t="str">
        <f t="shared" si="263"/>
        <v/>
      </c>
      <c r="AG2799" s="17" t="str" cm="1">
        <f t="array" ref="AG2799">IFERROR(IF(J2799="Level",INDEX($M2799:$S2799,AC2799+1),INDEX($M2799:$S2799,AC2799)),"")</f>
        <v/>
      </c>
      <c r="AH2799" s="17" cm="1">
        <f t="array" ref="AH2799">IFERROR(IF(J2799="Level",INDEX($M2799:$S2799,AD2799+1),INDEX($M2799:$S2799,AD2799)),"")</f>
        <v>0</v>
      </c>
      <c r="AI2799" s="17" t="str" cm="1">
        <f t="array" ref="AI2799">IFERROR(INDEX($M2799:$S2799,AE2799),"")</f>
        <v/>
      </c>
      <c r="AJ2799" s="17" t="str" cm="1">
        <f t="array" ref="AJ2799">IFERROR(INDEX($M2799:$S2799,AF2799),"")</f>
        <v/>
      </c>
      <c r="AK2799" s="17" t="str" cm="1">
        <f t="array" ref="AK2799">IFERROR(IF(J2799="Level",INDEX($T2799:$Z2799,AC2799+1),INDEX($T2799:$Z2799,AC2799)),"")</f>
        <v/>
      </c>
      <c r="AL2799" s="17" cm="1">
        <f t="array" ref="AL2799">IFERROR(IF(J2799="Level",INDEX($T2799:$Z2799,AD2799+1),INDEX($T2799:$Z2799,AD2799)),"")</f>
        <v>0</v>
      </c>
      <c r="AM2799" s="17" t="str" cm="1">
        <f t="array" ref="AM2799">IFERROR(INDEX($T2799:$Z2799,AE2799),"")</f>
        <v/>
      </c>
      <c r="AN2799" s="17" t="str" cm="1">
        <f t="array" ref="AN2799">IFERROR(INDEX($T2799:$Z2799,AF2799),"")</f>
        <v/>
      </c>
    </row>
    <row r="2800" spans="1:40" ht="25.5" hidden="1" x14ac:dyDescent="0.2">
      <c r="A2800" s="17" t="str">
        <f t="shared" si="258"/>
        <v>International Summer School - International Relations: Security, Conflict and Peace: L0Y0HPSHPS04</v>
      </c>
      <c r="B2800" s="12" t="s">
        <v>2138</v>
      </c>
      <c r="C2800" s="11" t="s">
        <v>31936</v>
      </c>
      <c r="D2800" s="11" t="s">
        <v>32733</v>
      </c>
      <c r="E2800" s="11" t="s">
        <v>214</v>
      </c>
      <c r="F2800" s="11" t="s">
        <v>76</v>
      </c>
      <c r="G2800" s="11" t="s">
        <v>32184</v>
      </c>
      <c r="H2800" s="11" t="s">
        <v>72</v>
      </c>
      <c r="I2800" s="11">
        <v>0</v>
      </c>
      <c r="J2800" s="11" t="s">
        <v>32168</v>
      </c>
      <c r="K2800" s="11" t="s">
        <v>32168</v>
      </c>
      <c r="L2800" s="11">
        <v>0</v>
      </c>
      <c r="M2800" s="11">
        <v>0</v>
      </c>
      <c r="N2800" s="11">
        <v>0</v>
      </c>
      <c r="O2800" s="11">
        <v>0</v>
      </c>
      <c r="P2800" s="11">
        <v>0</v>
      </c>
      <c r="Q2800" s="11">
        <v>0</v>
      </c>
      <c r="R2800" s="11">
        <v>0</v>
      </c>
      <c r="S2800" s="11">
        <v>0</v>
      </c>
      <c r="T2800" s="11">
        <v>0</v>
      </c>
      <c r="U2800" s="11">
        <v>0</v>
      </c>
      <c r="V2800" s="11">
        <v>0</v>
      </c>
      <c r="W2800" s="11">
        <v>0</v>
      </c>
      <c r="X2800" s="11">
        <v>0</v>
      </c>
      <c r="Y2800" s="11">
        <v>0</v>
      </c>
      <c r="Z2800" s="11">
        <v>0</v>
      </c>
      <c r="AA2800" s="12" t="s">
        <v>32953</v>
      </c>
      <c r="AB2800" s="17" t="str">
        <f t="shared" si="259"/>
        <v>Programme is not compatible with this tool</v>
      </c>
      <c r="AC2800" s="17" t="str">
        <f t="shared" si="260"/>
        <v/>
      </c>
      <c r="AD2800" s="17">
        <f t="shared" si="261"/>
        <v>6</v>
      </c>
      <c r="AE2800" s="17" t="str">
        <f t="shared" si="262"/>
        <v/>
      </c>
      <c r="AF2800" s="17" t="str">
        <f t="shared" si="263"/>
        <v/>
      </c>
      <c r="AG2800" s="17" t="str" cm="1">
        <f t="array" ref="AG2800">IFERROR(IF(J2800="Level",INDEX($M2800:$S2800,AC2800+1),INDEX($M2800:$S2800,AC2800)),"")</f>
        <v/>
      </c>
      <c r="AH2800" s="17" cm="1">
        <f t="array" ref="AH2800">IFERROR(IF(J2800="Level",INDEX($M2800:$S2800,AD2800+1),INDEX($M2800:$S2800,AD2800)),"")</f>
        <v>0</v>
      </c>
      <c r="AI2800" s="17" t="str" cm="1">
        <f t="array" ref="AI2800">IFERROR(INDEX($M2800:$S2800,AE2800),"")</f>
        <v/>
      </c>
      <c r="AJ2800" s="17" t="str" cm="1">
        <f t="array" ref="AJ2800">IFERROR(INDEX($M2800:$S2800,AF2800),"")</f>
        <v/>
      </c>
      <c r="AK2800" s="17" t="str" cm="1">
        <f t="array" ref="AK2800">IFERROR(IF(J2800="Level",INDEX($T2800:$Z2800,AC2800+1),INDEX($T2800:$Z2800,AC2800)),"")</f>
        <v/>
      </c>
      <c r="AL2800" s="17" cm="1">
        <f t="array" ref="AL2800">IFERROR(IF(J2800="Level",INDEX($T2800:$Z2800,AD2800+1),INDEX($T2800:$Z2800,AD2800)),"")</f>
        <v>0</v>
      </c>
      <c r="AM2800" s="17" t="str" cm="1">
        <f t="array" ref="AM2800">IFERROR(INDEX($T2800:$Z2800,AE2800),"")</f>
        <v/>
      </c>
      <c r="AN2800" s="17" t="str" cm="1">
        <f t="array" ref="AN2800">IFERROR(INDEX($T2800:$Z2800,AF2800),"")</f>
        <v/>
      </c>
    </row>
    <row r="2801" spans="1:40" ht="38.25" hidden="1" x14ac:dyDescent="0.2">
      <c r="A2801" s="17" t="str">
        <f t="shared" si="258"/>
        <v>International Summer School - Adapting Cognitive Behavioural Therapy to Improve Access to Psychological Therapies: L0Y0PSYPSY02</v>
      </c>
      <c r="B2801" s="12" t="s">
        <v>2145</v>
      </c>
      <c r="C2801" s="11" t="s">
        <v>31936</v>
      </c>
      <c r="D2801" s="11" t="s">
        <v>2146</v>
      </c>
      <c r="E2801" s="11" t="s">
        <v>112</v>
      </c>
      <c r="F2801" s="11" t="s">
        <v>71</v>
      </c>
      <c r="G2801" s="11" t="s">
        <v>32184</v>
      </c>
      <c r="H2801" s="11" t="s">
        <v>72</v>
      </c>
      <c r="I2801" s="11">
        <v>0</v>
      </c>
      <c r="J2801" s="11" t="s">
        <v>32168</v>
      </c>
      <c r="K2801" s="11" t="s">
        <v>32168</v>
      </c>
      <c r="L2801" s="11">
        <v>0</v>
      </c>
      <c r="M2801" s="11">
        <v>0</v>
      </c>
      <c r="N2801" s="11">
        <v>0</v>
      </c>
      <c r="O2801" s="11">
        <v>0</v>
      </c>
      <c r="P2801" s="11">
        <v>0</v>
      </c>
      <c r="Q2801" s="11">
        <v>0</v>
      </c>
      <c r="R2801" s="11">
        <v>0</v>
      </c>
      <c r="S2801" s="11">
        <v>0</v>
      </c>
      <c r="T2801" s="11">
        <v>0</v>
      </c>
      <c r="U2801" s="11">
        <v>0</v>
      </c>
      <c r="V2801" s="11">
        <v>0</v>
      </c>
      <c r="W2801" s="11">
        <v>0</v>
      </c>
      <c r="X2801" s="11">
        <v>0</v>
      </c>
      <c r="Y2801" s="11">
        <v>0</v>
      </c>
      <c r="Z2801" s="11">
        <v>0</v>
      </c>
      <c r="AA2801" s="12" t="s">
        <v>32953</v>
      </c>
      <c r="AB2801" s="17" t="str">
        <f t="shared" si="259"/>
        <v>Programme is not compatible with this tool</v>
      </c>
      <c r="AC2801" s="17" t="str">
        <f t="shared" si="260"/>
        <v/>
      </c>
      <c r="AD2801" s="17">
        <f t="shared" si="261"/>
        <v>6</v>
      </c>
      <c r="AE2801" s="17" t="str">
        <f t="shared" si="262"/>
        <v/>
      </c>
      <c r="AF2801" s="17" t="str">
        <f t="shared" si="263"/>
        <v/>
      </c>
      <c r="AG2801" s="17" t="str" cm="1">
        <f t="array" ref="AG2801">IFERROR(IF(J2801="Level",INDEX($M2801:$S2801,AC2801+1),INDEX($M2801:$S2801,AC2801)),"")</f>
        <v/>
      </c>
      <c r="AH2801" s="17" cm="1">
        <f t="array" ref="AH2801">IFERROR(IF(J2801="Level",INDEX($M2801:$S2801,AD2801+1),INDEX($M2801:$S2801,AD2801)),"")</f>
        <v>0</v>
      </c>
      <c r="AI2801" s="17" t="str" cm="1">
        <f t="array" ref="AI2801">IFERROR(INDEX($M2801:$S2801,AE2801),"")</f>
        <v/>
      </c>
      <c r="AJ2801" s="17" t="str" cm="1">
        <f t="array" ref="AJ2801">IFERROR(INDEX($M2801:$S2801,AF2801),"")</f>
        <v/>
      </c>
      <c r="AK2801" s="17" t="str" cm="1">
        <f t="array" ref="AK2801">IFERROR(IF(J2801="Level",INDEX($T2801:$Z2801,AC2801+1),INDEX($T2801:$Z2801,AC2801)),"")</f>
        <v/>
      </c>
      <c r="AL2801" s="17" cm="1">
        <f t="array" ref="AL2801">IFERROR(IF(J2801="Level",INDEX($T2801:$Z2801,AD2801+1),INDEX($T2801:$Z2801,AD2801)),"")</f>
        <v>0</v>
      </c>
      <c r="AM2801" s="17" t="str" cm="1">
        <f t="array" ref="AM2801">IFERROR(INDEX($T2801:$Z2801,AE2801),"")</f>
        <v/>
      </c>
      <c r="AN2801" s="17" t="str" cm="1">
        <f t="array" ref="AN2801">IFERROR(INDEX($T2801:$Z2801,AF2801),"")</f>
        <v/>
      </c>
    </row>
    <row r="2802" spans="1:40" hidden="1" x14ac:dyDescent="0.2">
      <c r="A2802" s="17" t="str">
        <f t="shared" si="258"/>
        <v>Preventive Medicine: Exercise and the Environment: L0Y0SHSSHS01</v>
      </c>
      <c r="B2802" s="12" t="s">
        <v>2147</v>
      </c>
      <c r="C2802" s="11" t="s">
        <v>31936</v>
      </c>
      <c r="D2802" s="11" t="s">
        <v>2148</v>
      </c>
      <c r="E2802" s="11" t="s">
        <v>152</v>
      </c>
      <c r="F2802" s="11" t="s">
        <v>71</v>
      </c>
      <c r="G2802" s="11" t="s">
        <v>32184</v>
      </c>
      <c r="H2802" s="11" t="s">
        <v>72</v>
      </c>
      <c r="I2802" s="11">
        <v>0</v>
      </c>
      <c r="J2802" s="11" t="s">
        <v>32168</v>
      </c>
      <c r="K2802" s="11" t="s">
        <v>32168</v>
      </c>
      <c r="L2802" s="11">
        <v>0</v>
      </c>
      <c r="M2802" s="11">
        <v>0</v>
      </c>
      <c r="N2802" s="11">
        <v>0</v>
      </c>
      <c r="O2802" s="11">
        <v>0</v>
      </c>
      <c r="P2802" s="11">
        <v>0</v>
      </c>
      <c r="Q2802" s="11">
        <v>0</v>
      </c>
      <c r="R2802" s="11">
        <v>0</v>
      </c>
      <c r="S2802" s="11">
        <v>0</v>
      </c>
      <c r="T2802" s="11">
        <v>0</v>
      </c>
      <c r="U2802" s="11">
        <v>0</v>
      </c>
      <c r="V2802" s="11">
        <v>0</v>
      </c>
      <c r="W2802" s="11">
        <v>0</v>
      </c>
      <c r="X2802" s="11">
        <v>0</v>
      </c>
      <c r="Y2802" s="11">
        <v>0</v>
      </c>
      <c r="Z2802" s="11">
        <v>0</v>
      </c>
      <c r="AA2802" s="12" t="s">
        <v>32953</v>
      </c>
      <c r="AB2802" s="17" t="str">
        <f t="shared" si="259"/>
        <v>Programme is not compatible with this tool</v>
      </c>
      <c r="AC2802" s="17" t="str">
        <f t="shared" si="260"/>
        <v/>
      </c>
      <c r="AD2802" s="17">
        <f t="shared" si="261"/>
        <v>6</v>
      </c>
      <c r="AE2802" s="17" t="str">
        <f t="shared" si="262"/>
        <v/>
      </c>
      <c r="AF2802" s="17" t="str">
        <f t="shared" si="263"/>
        <v/>
      </c>
      <c r="AG2802" s="17" t="str" cm="1">
        <f t="array" ref="AG2802">IFERROR(IF(J2802="Level",INDEX($M2802:$S2802,AC2802+1),INDEX($M2802:$S2802,AC2802)),"")</f>
        <v/>
      </c>
      <c r="AH2802" s="17" cm="1">
        <f t="array" ref="AH2802">IFERROR(IF(J2802="Level",INDEX($M2802:$S2802,AD2802+1),INDEX($M2802:$S2802,AD2802)),"")</f>
        <v>0</v>
      </c>
      <c r="AI2802" s="17" t="str" cm="1">
        <f t="array" ref="AI2802">IFERROR(INDEX($M2802:$S2802,AE2802),"")</f>
        <v/>
      </c>
      <c r="AJ2802" s="17" t="str" cm="1">
        <f t="array" ref="AJ2802">IFERROR(INDEX($M2802:$S2802,AF2802),"")</f>
        <v/>
      </c>
      <c r="AK2802" s="17" t="str" cm="1">
        <f t="array" ref="AK2802">IFERROR(IF(J2802="Level",INDEX($T2802:$Z2802,AC2802+1),INDEX($T2802:$Z2802,AC2802)),"")</f>
        <v/>
      </c>
      <c r="AL2802" s="17" cm="1">
        <f t="array" ref="AL2802">IFERROR(IF(J2802="Level",INDEX($T2802:$Z2802,AD2802+1),INDEX($T2802:$Z2802,AD2802)),"")</f>
        <v>0</v>
      </c>
      <c r="AM2802" s="17" t="str" cm="1">
        <f t="array" ref="AM2802">IFERROR(INDEX($T2802:$Z2802,AE2802),"")</f>
        <v/>
      </c>
      <c r="AN2802" s="17" t="str" cm="1">
        <f t="array" ref="AN2802">IFERROR(INDEX($T2802:$Z2802,AF2802),"")</f>
        <v/>
      </c>
    </row>
    <row r="2803" spans="1:40" hidden="1" x14ac:dyDescent="0.2">
      <c r="A2803" s="17" t="str">
        <f t="shared" si="258"/>
        <v>International Summer School: L1Y0ISSISS01</v>
      </c>
      <c r="B2803" s="12" t="s">
        <v>33946</v>
      </c>
      <c r="C2803" s="11" t="s">
        <v>31936</v>
      </c>
      <c r="D2803" s="11" t="s">
        <v>33947</v>
      </c>
      <c r="E2803" s="11" t="s">
        <v>2100</v>
      </c>
      <c r="F2803" s="11" t="s">
        <v>2101</v>
      </c>
      <c r="G2803" s="11" t="s">
        <v>32184</v>
      </c>
      <c r="H2803" s="11" t="s">
        <v>72</v>
      </c>
      <c r="I2803" s="11">
        <v>0</v>
      </c>
      <c r="J2803" s="11" t="s">
        <v>32168</v>
      </c>
      <c r="K2803" s="11" t="s">
        <v>32168</v>
      </c>
      <c r="L2803" s="11">
        <v>0</v>
      </c>
      <c r="M2803" s="11">
        <v>0</v>
      </c>
      <c r="N2803" s="11">
        <v>0</v>
      </c>
      <c r="O2803" s="11">
        <v>0</v>
      </c>
      <c r="P2803" s="11">
        <v>0</v>
      </c>
      <c r="Q2803" s="11">
        <v>0</v>
      </c>
      <c r="R2803" s="11">
        <v>0</v>
      </c>
      <c r="S2803" s="11">
        <v>0</v>
      </c>
      <c r="T2803" s="11">
        <v>0</v>
      </c>
      <c r="U2803" s="11">
        <v>0</v>
      </c>
      <c r="V2803" s="11">
        <v>0</v>
      </c>
      <c r="W2803" s="11">
        <v>0</v>
      </c>
      <c r="X2803" s="11">
        <v>0</v>
      </c>
      <c r="Y2803" s="11">
        <v>0</v>
      </c>
      <c r="Z2803" s="11">
        <v>0</v>
      </c>
      <c r="AA2803" s="12" t="s">
        <v>32953</v>
      </c>
      <c r="AB2803" s="17" t="str">
        <f t="shared" si="259"/>
        <v>Programme is not compatible with this tool</v>
      </c>
      <c r="AC2803" s="17" t="str">
        <f t="shared" si="260"/>
        <v/>
      </c>
      <c r="AD2803" s="17">
        <f t="shared" si="261"/>
        <v>6</v>
      </c>
      <c r="AE2803" s="17" t="str">
        <f t="shared" si="262"/>
        <v/>
      </c>
      <c r="AF2803" s="17" t="str">
        <f t="shared" si="263"/>
        <v/>
      </c>
      <c r="AG2803" s="17" t="str" cm="1">
        <f t="array" ref="AG2803">IFERROR(IF(J2803="Level",INDEX($M2803:$S2803,AC2803+1),INDEX($M2803:$S2803,AC2803)),"")</f>
        <v/>
      </c>
      <c r="AH2803" s="17" cm="1">
        <f t="array" ref="AH2803">IFERROR(IF(J2803="Level",INDEX($M2803:$S2803,AD2803+1),INDEX($M2803:$S2803,AD2803)),"")</f>
        <v>0</v>
      </c>
      <c r="AI2803" s="17" t="str" cm="1">
        <f t="array" ref="AI2803">IFERROR(INDEX($M2803:$S2803,AE2803),"")</f>
        <v/>
      </c>
      <c r="AJ2803" s="17" t="str" cm="1">
        <f t="array" ref="AJ2803">IFERROR(INDEX($M2803:$S2803,AF2803),"")</f>
        <v/>
      </c>
      <c r="AK2803" s="17" t="str" cm="1">
        <f t="array" ref="AK2803">IFERROR(IF(J2803="Level",INDEX($T2803:$Z2803,AC2803+1),INDEX($T2803:$Z2803,AC2803)),"")</f>
        <v/>
      </c>
      <c r="AL2803" s="17" cm="1">
        <f t="array" ref="AL2803">IFERROR(IF(J2803="Level",INDEX($T2803:$Z2803,AD2803+1),INDEX($T2803:$Z2803,AD2803)),"")</f>
        <v>0</v>
      </c>
      <c r="AM2803" s="17" t="str" cm="1">
        <f t="array" ref="AM2803">IFERROR(INDEX($T2803:$Z2803,AE2803),"")</f>
        <v/>
      </c>
      <c r="AN2803" s="17" t="str" cm="1">
        <f t="array" ref="AN2803">IFERROR(INDEX($T2803:$Z2803,AF2803),"")</f>
        <v/>
      </c>
    </row>
    <row r="2804" spans="1:40" ht="25.5" hidden="1" x14ac:dyDescent="0.2">
      <c r="A2804" s="17" t="str">
        <f t="shared" si="258"/>
        <v>CertHE Operational Management (Non-Apprenticeship) (Part-Time): LCT2SBESBE01</v>
      </c>
      <c r="B2804" s="12" t="s">
        <v>4114</v>
      </c>
      <c r="C2804" s="11" t="s">
        <v>31936</v>
      </c>
      <c r="D2804" s="11" t="s">
        <v>4115</v>
      </c>
      <c r="E2804" s="11" t="s">
        <v>1058</v>
      </c>
      <c r="F2804" s="11" t="s">
        <v>82</v>
      </c>
      <c r="G2804" s="11" t="s">
        <v>32782</v>
      </c>
      <c r="H2804" s="11" t="s">
        <v>72</v>
      </c>
      <c r="I2804" s="11">
        <v>0</v>
      </c>
      <c r="J2804" s="11" t="s">
        <v>32168</v>
      </c>
      <c r="K2804" s="11" t="s">
        <v>32168</v>
      </c>
      <c r="L2804" s="11">
        <v>0</v>
      </c>
      <c r="M2804" s="11">
        <v>0</v>
      </c>
      <c r="N2804" s="11">
        <v>0</v>
      </c>
      <c r="O2804" s="11">
        <v>0</v>
      </c>
      <c r="P2804" s="11">
        <v>0</v>
      </c>
      <c r="Q2804" s="11">
        <v>0</v>
      </c>
      <c r="R2804" s="11">
        <v>0</v>
      </c>
      <c r="S2804" s="11">
        <v>0</v>
      </c>
      <c r="T2804" s="11">
        <v>0</v>
      </c>
      <c r="U2804" s="11">
        <v>0</v>
      </c>
      <c r="V2804" s="11">
        <v>0</v>
      </c>
      <c r="W2804" s="11">
        <v>0</v>
      </c>
      <c r="X2804" s="11">
        <v>0</v>
      </c>
      <c r="Y2804" s="11">
        <v>0</v>
      </c>
      <c r="Z2804" s="11">
        <v>0</v>
      </c>
      <c r="AA2804" s="12" t="s">
        <v>32953</v>
      </c>
      <c r="AB2804" s="17" t="str">
        <f t="shared" si="259"/>
        <v>Programme is not compatible with this tool</v>
      </c>
      <c r="AC2804" s="17" t="str">
        <f t="shared" si="260"/>
        <v/>
      </c>
      <c r="AD2804" s="17">
        <f t="shared" si="261"/>
        <v>6</v>
      </c>
      <c r="AE2804" s="17" t="str">
        <f t="shared" si="262"/>
        <v/>
      </c>
      <c r="AF2804" s="17" t="str">
        <f t="shared" si="263"/>
        <v/>
      </c>
      <c r="AG2804" s="17" t="str" cm="1">
        <f t="array" ref="AG2804">IFERROR(IF(J2804="Level",INDEX($M2804:$S2804,AC2804+1),INDEX($M2804:$S2804,AC2804)),"")</f>
        <v/>
      </c>
      <c r="AH2804" s="17" cm="1">
        <f t="array" ref="AH2804">IFERROR(IF(J2804="Level",INDEX($M2804:$S2804,AD2804+1),INDEX($M2804:$S2804,AD2804)),"")</f>
        <v>0</v>
      </c>
      <c r="AI2804" s="17" t="str" cm="1">
        <f t="array" ref="AI2804">IFERROR(INDEX($M2804:$S2804,AE2804),"")</f>
        <v/>
      </c>
      <c r="AJ2804" s="17" t="str" cm="1">
        <f t="array" ref="AJ2804">IFERROR(INDEX($M2804:$S2804,AF2804),"")</f>
        <v/>
      </c>
      <c r="AK2804" s="17" t="str" cm="1">
        <f t="array" ref="AK2804">IFERROR(IF(J2804="Level",INDEX($T2804:$Z2804,AC2804+1),INDEX($T2804:$Z2804,AC2804)),"")</f>
        <v/>
      </c>
      <c r="AL2804" s="17" cm="1">
        <f t="array" ref="AL2804">IFERROR(IF(J2804="Level",INDEX($T2804:$Z2804,AD2804+1),INDEX($T2804:$Z2804,AD2804)),"")</f>
        <v>0</v>
      </c>
      <c r="AM2804" s="17" t="str" cm="1">
        <f t="array" ref="AM2804">IFERROR(INDEX($T2804:$Z2804,AE2804),"")</f>
        <v/>
      </c>
      <c r="AN2804" s="17" t="str" cm="1">
        <f t="array" ref="AN2804">IFERROR(INDEX($T2804:$Z2804,AF2804),"")</f>
        <v/>
      </c>
    </row>
    <row r="2805" spans="1:40" ht="25.5" hidden="1" x14ac:dyDescent="0.2">
      <c r="A2805" s="17" t="str">
        <f t="shared" si="258"/>
        <v>CertHE Operational Management (Higher Apprenticeship) (Part-Time): UDH1SBESBE01</v>
      </c>
      <c r="B2805" s="12" t="s">
        <v>4116</v>
      </c>
      <c r="C2805" s="11" t="s">
        <v>31936</v>
      </c>
      <c r="D2805" s="11" t="s">
        <v>4117</v>
      </c>
      <c r="E2805" s="11" t="s">
        <v>1058</v>
      </c>
      <c r="F2805" s="11" t="s">
        <v>82</v>
      </c>
      <c r="G2805" s="11" t="s">
        <v>32782</v>
      </c>
      <c r="H2805" s="11" t="s">
        <v>72</v>
      </c>
      <c r="I2805" s="11">
        <v>0</v>
      </c>
      <c r="J2805" s="11" t="s">
        <v>32168</v>
      </c>
      <c r="K2805" s="11" t="s">
        <v>32168</v>
      </c>
      <c r="L2805" s="11">
        <v>0</v>
      </c>
      <c r="M2805" s="11">
        <v>0</v>
      </c>
      <c r="N2805" s="11">
        <v>0</v>
      </c>
      <c r="O2805" s="11">
        <v>0</v>
      </c>
      <c r="P2805" s="11">
        <v>0</v>
      </c>
      <c r="Q2805" s="11">
        <v>0</v>
      </c>
      <c r="R2805" s="11">
        <v>0</v>
      </c>
      <c r="S2805" s="11">
        <v>0</v>
      </c>
      <c r="T2805" s="11">
        <v>0</v>
      </c>
      <c r="U2805" s="11">
        <v>0</v>
      </c>
      <c r="V2805" s="11">
        <v>0</v>
      </c>
      <c r="W2805" s="11">
        <v>0</v>
      </c>
      <c r="X2805" s="11">
        <v>0</v>
      </c>
      <c r="Y2805" s="11">
        <v>0</v>
      </c>
      <c r="Z2805" s="11">
        <v>0</v>
      </c>
      <c r="AA2805" s="12" t="s">
        <v>32953</v>
      </c>
      <c r="AB2805" s="17" t="str">
        <f t="shared" si="259"/>
        <v>Programme is not compatible with this tool</v>
      </c>
      <c r="AC2805" s="17" t="str">
        <f t="shared" si="260"/>
        <v/>
      </c>
      <c r="AD2805" s="17">
        <f t="shared" si="261"/>
        <v>6</v>
      </c>
      <c r="AE2805" s="17" t="str">
        <f t="shared" si="262"/>
        <v/>
      </c>
      <c r="AF2805" s="17" t="str">
        <f t="shared" si="263"/>
        <v/>
      </c>
      <c r="AG2805" s="17" t="str" cm="1">
        <f t="array" ref="AG2805">IFERROR(IF(J2805="Level",INDEX($M2805:$S2805,AC2805+1),INDEX($M2805:$S2805,AC2805)),"")</f>
        <v/>
      </c>
      <c r="AH2805" s="17" cm="1">
        <f t="array" ref="AH2805">IFERROR(IF(J2805="Level",INDEX($M2805:$S2805,AD2805+1),INDEX($M2805:$S2805,AD2805)),"")</f>
        <v>0</v>
      </c>
      <c r="AI2805" s="17" t="str" cm="1">
        <f t="array" ref="AI2805">IFERROR(INDEX($M2805:$S2805,AE2805),"")</f>
        <v/>
      </c>
      <c r="AJ2805" s="17" t="str" cm="1">
        <f t="array" ref="AJ2805">IFERROR(INDEX($M2805:$S2805,AF2805),"")</f>
        <v/>
      </c>
      <c r="AK2805" s="17" t="str" cm="1">
        <f t="array" ref="AK2805">IFERROR(IF(J2805="Level",INDEX($T2805:$Z2805,AC2805+1),INDEX($T2805:$Z2805,AC2805)),"")</f>
        <v/>
      </c>
      <c r="AL2805" s="17" cm="1">
        <f t="array" ref="AL2805">IFERROR(IF(J2805="Level",INDEX($T2805:$Z2805,AD2805+1),INDEX($T2805:$Z2805,AD2805)),"")</f>
        <v>0</v>
      </c>
      <c r="AM2805" s="17" t="str" cm="1">
        <f t="array" ref="AM2805">IFERROR(INDEX($T2805:$Z2805,AE2805),"")</f>
        <v/>
      </c>
      <c r="AN2805" s="17" t="str" cm="1">
        <f t="array" ref="AN2805">IFERROR(INDEX($T2805:$Z2805,AF2805),"")</f>
        <v/>
      </c>
    </row>
    <row r="2806" spans="1:40" ht="25.5" hidden="1" x14ac:dyDescent="0.2">
      <c r="A2806" s="17" t="str">
        <f t="shared" si="258"/>
        <v>CertHE Applied Finance (Higher Apprenticeship) (Part-Time): UDH1SBESBE02</v>
      </c>
      <c r="B2806" s="12" t="s">
        <v>32063</v>
      </c>
      <c r="C2806" s="11" t="s">
        <v>31936</v>
      </c>
      <c r="D2806" s="11" t="s">
        <v>32785</v>
      </c>
      <c r="E2806" s="11" t="s">
        <v>1058</v>
      </c>
      <c r="F2806" s="11" t="s">
        <v>82</v>
      </c>
      <c r="G2806" s="11" t="s">
        <v>32782</v>
      </c>
      <c r="H2806" s="11" t="s">
        <v>72</v>
      </c>
      <c r="I2806" s="11">
        <v>0</v>
      </c>
      <c r="J2806" s="11" t="s">
        <v>32168</v>
      </c>
      <c r="K2806" s="11" t="s">
        <v>32168</v>
      </c>
      <c r="L2806" s="11">
        <v>0</v>
      </c>
      <c r="M2806" s="11">
        <v>0</v>
      </c>
      <c r="N2806" s="11">
        <v>0</v>
      </c>
      <c r="O2806" s="11">
        <v>0</v>
      </c>
      <c r="P2806" s="11">
        <v>0</v>
      </c>
      <c r="Q2806" s="11">
        <v>0</v>
      </c>
      <c r="R2806" s="11">
        <v>0</v>
      </c>
      <c r="S2806" s="11">
        <v>0</v>
      </c>
      <c r="T2806" s="11">
        <v>0</v>
      </c>
      <c r="U2806" s="11">
        <v>0</v>
      </c>
      <c r="V2806" s="11">
        <v>0</v>
      </c>
      <c r="W2806" s="11">
        <v>0</v>
      </c>
      <c r="X2806" s="11">
        <v>0</v>
      </c>
      <c r="Y2806" s="11">
        <v>0</v>
      </c>
      <c r="Z2806" s="11">
        <v>0</v>
      </c>
      <c r="AA2806" s="12" t="s">
        <v>32953</v>
      </c>
      <c r="AB2806" s="17" t="str">
        <f t="shared" si="259"/>
        <v>Programme is not compatible with this tool</v>
      </c>
      <c r="AC2806" s="17" t="str">
        <f t="shared" si="260"/>
        <v/>
      </c>
      <c r="AD2806" s="17">
        <f t="shared" si="261"/>
        <v>6</v>
      </c>
      <c r="AE2806" s="17" t="str">
        <f t="shared" si="262"/>
        <v/>
      </c>
      <c r="AF2806" s="17" t="str">
        <f t="shared" si="263"/>
        <v/>
      </c>
      <c r="AG2806" s="17" t="str" cm="1">
        <f t="array" ref="AG2806">IFERROR(IF(J2806="Level",INDEX($M2806:$S2806,AC2806+1),INDEX($M2806:$S2806,AC2806)),"")</f>
        <v/>
      </c>
      <c r="AH2806" s="17" cm="1">
        <f t="array" ref="AH2806">IFERROR(IF(J2806="Level",INDEX($M2806:$S2806,AD2806+1),INDEX($M2806:$S2806,AD2806)),"")</f>
        <v>0</v>
      </c>
      <c r="AI2806" s="17" t="str" cm="1">
        <f t="array" ref="AI2806">IFERROR(INDEX($M2806:$S2806,AE2806),"")</f>
        <v/>
      </c>
      <c r="AJ2806" s="17" t="str" cm="1">
        <f t="array" ref="AJ2806">IFERROR(INDEX($M2806:$S2806,AF2806),"")</f>
        <v/>
      </c>
      <c r="AK2806" s="17" t="str" cm="1">
        <f t="array" ref="AK2806">IFERROR(IF(J2806="Level",INDEX($T2806:$Z2806,AC2806+1),INDEX($T2806:$Z2806,AC2806)),"")</f>
        <v/>
      </c>
      <c r="AL2806" s="17" cm="1">
        <f t="array" ref="AL2806">IFERROR(IF(J2806="Level",INDEX($T2806:$Z2806,AD2806+1),INDEX($T2806:$Z2806,AD2806)),"")</f>
        <v>0</v>
      </c>
      <c r="AM2806" s="17" t="str" cm="1">
        <f t="array" ref="AM2806">IFERROR(INDEX($T2806:$Z2806,AE2806),"")</f>
        <v/>
      </c>
      <c r="AN2806" s="17" t="str" cm="1">
        <f t="array" ref="AN2806">IFERROR(INDEX($T2806:$Z2806,AF2806),"")</f>
        <v/>
      </c>
    </row>
    <row r="2807" spans="1:40" ht="25.5" x14ac:dyDescent="0.2">
      <c r="A2807" s="17" t="str">
        <f t="shared" si="258"/>
        <v>GradCert Psychological Wellbeing Practice (Higher Apprenticeship): UDC1PSYPSY01</v>
      </c>
      <c r="B2807" s="12" t="s">
        <v>4126</v>
      </c>
      <c r="C2807" s="11" t="s">
        <v>31936</v>
      </c>
      <c r="D2807" s="11" t="s">
        <v>4127</v>
      </c>
      <c r="E2807" s="11" t="s">
        <v>112</v>
      </c>
      <c r="F2807" s="11" t="s">
        <v>71</v>
      </c>
      <c r="G2807" s="11" t="s">
        <v>32740</v>
      </c>
      <c r="H2807" s="11" t="s">
        <v>77</v>
      </c>
      <c r="I2807" s="11">
        <v>1</v>
      </c>
      <c r="J2807" s="11" t="s">
        <v>78</v>
      </c>
      <c r="K2807" s="11" t="s">
        <v>32182</v>
      </c>
      <c r="L2807" s="11">
        <v>60</v>
      </c>
      <c r="M2807" s="11">
        <v>60</v>
      </c>
      <c r="N2807" s="11">
        <v>0</v>
      </c>
      <c r="O2807" s="11">
        <v>0</v>
      </c>
      <c r="P2807" s="11">
        <v>0</v>
      </c>
      <c r="Q2807" s="11">
        <v>0</v>
      </c>
      <c r="R2807" s="11">
        <v>0</v>
      </c>
      <c r="S2807" s="11">
        <v>0</v>
      </c>
      <c r="T2807" s="11">
        <v>1</v>
      </c>
      <c r="U2807" s="11">
        <v>0</v>
      </c>
      <c r="V2807" s="11">
        <v>0</v>
      </c>
      <c r="W2807" s="11">
        <v>0</v>
      </c>
      <c r="X2807" s="11">
        <v>0</v>
      </c>
      <c r="Y2807" s="11">
        <v>0</v>
      </c>
      <c r="Z2807" s="11">
        <v>0</v>
      </c>
      <c r="AA2807" s="12" t="s">
        <v>32960</v>
      </c>
      <c r="AB2807" s="17" t="str">
        <f t="shared" si="259"/>
        <v>Programme: GradCert Psychological Wellbeing Practice (Higher Apprenticeship)</v>
      </c>
      <c r="AC2807" s="17">
        <f t="shared" si="260"/>
        <v>1</v>
      </c>
      <c r="AD2807" s="17" t="str">
        <f t="shared" si="261"/>
        <v/>
      </c>
      <c r="AE2807" s="17" t="str">
        <f t="shared" si="262"/>
        <v/>
      </c>
      <c r="AF2807" s="17" t="str">
        <f t="shared" si="263"/>
        <v/>
      </c>
      <c r="AG2807" s="17" cm="1">
        <f t="array" ref="AG2807">IFERROR(IF(J2807="Level",INDEX($M2807:$S2807,AC2807+1),INDEX($M2807:$S2807,AC2807)),"")</f>
        <v>60</v>
      </c>
      <c r="AH2807" s="17" t="str" cm="1">
        <f t="array" ref="AH2807">IFERROR(IF(J2807="Level",INDEX($M2807:$S2807,AD2807+1),INDEX($M2807:$S2807,AD2807)),"")</f>
        <v/>
      </c>
      <c r="AI2807" s="17" t="str" cm="1">
        <f t="array" ref="AI2807">IFERROR(INDEX($M2807:$S2807,AE2807),"")</f>
        <v/>
      </c>
      <c r="AJ2807" s="17" t="str" cm="1">
        <f t="array" ref="AJ2807">IFERROR(INDEX($M2807:$S2807,AF2807),"")</f>
        <v/>
      </c>
      <c r="AK2807" s="17" cm="1">
        <f t="array" ref="AK2807">IFERROR(IF(J2807="Level",INDEX($T2807:$Z2807,AC2807+1),INDEX($T2807:$Z2807,AC2807)),"")</f>
        <v>1</v>
      </c>
      <c r="AL2807" s="17" t="str" cm="1">
        <f t="array" ref="AL2807">IFERROR(IF(J2807="Level",INDEX($T2807:$Z2807,AD2807+1),INDEX($T2807:$Z2807,AD2807)),"")</f>
        <v/>
      </c>
      <c r="AM2807" s="17" t="str" cm="1">
        <f t="array" ref="AM2807">IFERROR(INDEX($T2807:$Z2807,AE2807),"")</f>
        <v/>
      </c>
      <c r="AN2807" s="17" t="str" cm="1">
        <f t="array" ref="AN2807">IFERROR(INDEX($T2807:$Z2807,AF2807),"")</f>
        <v/>
      </c>
    </row>
    <row r="2808" spans="1:40" ht="25.5" x14ac:dyDescent="0.2">
      <c r="A2808" s="17" t="str">
        <f t="shared" si="258"/>
        <v>GradCert Enhanced Evidence-Based Practice for Children, Young People and Families: LCT0PSYPSY01</v>
      </c>
      <c r="B2808" s="12" t="s">
        <v>4118</v>
      </c>
      <c r="C2808" s="11" t="s">
        <v>31936</v>
      </c>
      <c r="D2808" s="11" t="s">
        <v>4119</v>
      </c>
      <c r="E2808" s="11" t="s">
        <v>112</v>
      </c>
      <c r="F2808" s="11" t="s">
        <v>71</v>
      </c>
      <c r="G2808" s="11" t="s">
        <v>32742</v>
      </c>
      <c r="H2808" s="11" t="s">
        <v>77</v>
      </c>
      <c r="I2808" s="11">
        <v>1</v>
      </c>
      <c r="J2808" s="11" t="s">
        <v>78</v>
      </c>
      <c r="K2808" s="11" t="s">
        <v>32182</v>
      </c>
      <c r="L2808" s="11">
        <v>60</v>
      </c>
      <c r="M2808" s="11">
        <v>60</v>
      </c>
      <c r="N2808" s="11">
        <v>0</v>
      </c>
      <c r="O2808" s="11">
        <v>0</v>
      </c>
      <c r="P2808" s="11">
        <v>0</v>
      </c>
      <c r="Q2808" s="11">
        <v>0</v>
      </c>
      <c r="R2808" s="11">
        <v>0</v>
      </c>
      <c r="S2808" s="11">
        <v>0</v>
      </c>
      <c r="T2808" s="11">
        <v>1</v>
      </c>
      <c r="U2808" s="11">
        <v>0</v>
      </c>
      <c r="V2808" s="11">
        <v>0</v>
      </c>
      <c r="W2808" s="11">
        <v>0</v>
      </c>
      <c r="X2808" s="11">
        <v>0</v>
      </c>
      <c r="Y2808" s="11">
        <v>0</v>
      </c>
      <c r="Z2808" s="11">
        <v>0</v>
      </c>
      <c r="AA2808" s="12" t="s">
        <v>32959</v>
      </c>
      <c r="AB2808" s="17" t="str">
        <f t="shared" si="259"/>
        <v>Programme: GradCert Enhanced Evidence-Based Practice for Children, Young People and Families</v>
      </c>
      <c r="AC2808" s="17">
        <f t="shared" si="260"/>
        <v>1</v>
      </c>
      <c r="AD2808" s="17" t="str">
        <f t="shared" si="261"/>
        <v/>
      </c>
      <c r="AE2808" s="17" t="str">
        <f t="shared" si="262"/>
        <v/>
      </c>
      <c r="AF2808" s="17" t="str">
        <f t="shared" si="263"/>
        <v/>
      </c>
      <c r="AG2808" s="17" cm="1">
        <f t="array" ref="AG2808">IFERROR(IF(J2808="Level",INDEX($M2808:$S2808,AC2808+1),INDEX($M2808:$S2808,AC2808)),"")</f>
        <v>60</v>
      </c>
      <c r="AH2808" s="17" t="str" cm="1">
        <f t="array" ref="AH2808">IFERROR(IF(J2808="Level",INDEX($M2808:$S2808,AD2808+1),INDEX($M2808:$S2808,AD2808)),"")</f>
        <v/>
      </c>
      <c r="AI2808" s="17" t="str" cm="1">
        <f t="array" ref="AI2808">IFERROR(INDEX($M2808:$S2808,AE2808),"")</f>
        <v/>
      </c>
      <c r="AJ2808" s="17" t="str" cm="1">
        <f t="array" ref="AJ2808">IFERROR(INDEX($M2808:$S2808,AF2808),"")</f>
        <v/>
      </c>
      <c r="AK2808" s="17" cm="1">
        <f t="array" ref="AK2808">IFERROR(IF(J2808="Level",INDEX($T2808:$Z2808,AC2808+1),INDEX($T2808:$Z2808,AC2808)),"")</f>
        <v>1</v>
      </c>
      <c r="AL2808" s="17" t="str" cm="1">
        <f t="array" ref="AL2808">IFERROR(IF(J2808="Level",INDEX($T2808:$Z2808,AD2808+1),INDEX($T2808:$Z2808,AD2808)),"")</f>
        <v/>
      </c>
      <c r="AM2808" s="17" t="str" cm="1">
        <f t="array" ref="AM2808">IFERROR(INDEX($T2808:$Z2808,AE2808),"")</f>
        <v/>
      </c>
      <c r="AN2808" s="17" t="str" cm="1">
        <f t="array" ref="AN2808">IFERROR(INDEX($T2808:$Z2808,AF2808),"")</f>
        <v/>
      </c>
    </row>
    <row r="2809" spans="1:40" ht="25.5" x14ac:dyDescent="0.2">
      <c r="A2809" s="17" t="str">
        <f t="shared" si="258"/>
        <v>GradCert Psychological Therapies Practice (Low Intensity Cognitive Behavioural Therapy): LCT0PSYPSY02</v>
      </c>
      <c r="B2809" s="12" t="s">
        <v>4120</v>
      </c>
      <c r="C2809" s="11" t="s">
        <v>31936</v>
      </c>
      <c r="D2809" s="11" t="s">
        <v>4121</v>
      </c>
      <c r="E2809" s="11" t="s">
        <v>112</v>
      </c>
      <c r="F2809" s="11" t="s">
        <v>71</v>
      </c>
      <c r="G2809" s="11" t="s">
        <v>32742</v>
      </c>
      <c r="H2809" s="11" t="s">
        <v>77</v>
      </c>
      <c r="I2809" s="11">
        <v>1</v>
      </c>
      <c r="J2809" s="11" t="s">
        <v>78</v>
      </c>
      <c r="K2809" s="11" t="s">
        <v>32182</v>
      </c>
      <c r="L2809" s="11">
        <v>60</v>
      </c>
      <c r="M2809" s="11">
        <v>60</v>
      </c>
      <c r="N2809" s="11">
        <v>0</v>
      </c>
      <c r="O2809" s="11">
        <v>0</v>
      </c>
      <c r="P2809" s="11">
        <v>0</v>
      </c>
      <c r="Q2809" s="11">
        <v>0</v>
      </c>
      <c r="R2809" s="11">
        <v>0</v>
      </c>
      <c r="S2809" s="11">
        <v>0</v>
      </c>
      <c r="T2809" s="11">
        <v>1</v>
      </c>
      <c r="U2809" s="11">
        <v>0</v>
      </c>
      <c r="V2809" s="11">
        <v>0</v>
      </c>
      <c r="W2809" s="11">
        <v>0</v>
      </c>
      <c r="X2809" s="11">
        <v>0</v>
      </c>
      <c r="Y2809" s="11">
        <v>0</v>
      </c>
      <c r="Z2809" s="11">
        <v>0</v>
      </c>
      <c r="AA2809" s="12" t="s">
        <v>32959</v>
      </c>
      <c r="AB2809" s="17" t="str">
        <f t="shared" si="259"/>
        <v>Programme: GradCert Psychological Therapies Practice (Low Intensity Cognitive Behavioural Therapy)</v>
      </c>
      <c r="AC2809" s="17">
        <f t="shared" si="260"/>
        <v>1</v>
      </c>
      <c r="AD2809" s="17" t="str">
        <f t="shared" si="261"/>
        <v/>
      </c>
      <c r="AE2809" s="17" t="str">
        <f t="shared" si="262"/>
        <v/>
      </c>
      <c r="AF2809" s="17" t="str">
        <f t="shared" si="263"/>
        <v/>
      </c>
      <c r="AG2809" s="17" cm="1">
        <f t="array" ref="AG2809">IFERROR(IF(J2809="Level",INDEX($M2809:$S2809,AC2809+1),INDEX($M2809:$S2809,AC2809)),"")</f>
        <v>60</v>
      </c>
      <c r="AH2809" s="17" t="str" cm="1">
        <f t="array" ref="AH2809">IFERROR(IF(J2809="Level",INDEX($M2809:$S2809,AD2809+1),INDEX($M2809:$S2809,AD2809)),"")</f>
        <v/>
      </c>
      <c r="AI2809" s="17" t="str" cm="1">
        <f t="array" ref="AI2809">IFERROR(INDEX($M2809:$S2809,AE2809),"")</f>
        <v/>
      </c>
      <c r="AJ2809" s="17" t="str" cm="1">
        <f t="array" ref="AJ2809">IFERROR(INDEX($M2809:$S2809,AF2809),"")</f>
        <v/>
      </c>
      <c r="AK2809" s="17" cm="1">
        <f t="array" ref="AK2809">IFERROR(IF(J2809="Level",INDEX($T2809:$Z2809,AC2809+1),INDEX($T2809:$Z2809,AC2809)),"")</f>
        <v>1</v>
      </c>
      <c r="AL2809" s="17" t="str" cm="1">
        <f t="array" ref="AL2809">IFERROR(IF(J2809="Level",INDEX($T2809:$Z2809,AD2809+1),INDEX($T2809:$Z2809,AD2809)),"")</f>
        <v/>
      </c>
      <c r="AM2809" s="17" t="str" cm="1">
        <f t="array" ref="AM2809">IFERROR(INDEX($T2809:$Z2809,AE2809),"")</f>
        <v/>
      </c>
      <c r="AN2809" s="17" t="str" cm="1">
        <f t="array" ref="AN2809">IFERROR(INDEX($T2809:$Z2809,AF2809),"")</f>
        <v/>
      </c>
    </row>
    <row r="2810" spans="1:40" ht="25.5" x14ac:dyDescent="0.2">
      <c r="A2810" s="17" t="str">
        <f t="shared" si="258"/>
        <v>GradCert Psychological Therapies Practice (Children and Young People with Autism and-or Learning Disability): LCT0PSYPSY03</v>
      </c>
      <c r="B2810" s="12" t="s">
        <v>4122</v>
      </c>
      <c r="C2810" s="11" t="s">
        <v>31936</v>
      </c>
      <c r="D2810" s="11" t="s">
        <v>4123</v>
      </c>
      <c r="E2810" s="11" t="s">
        <v>112</v>
      </c>
      <c r="F2810" s="11" t="s">
        <v>71</v>
      </c>
      <c r="G2810" s="11" t="s">
        <v>32742</v>
      </c>
      <c r="H2810" s="11" t="s">
        <v>77</v>
      </c>
      <c r="I2810" s="11">
        <v>1</v>
      </c>
      <c r="J2810" s="11" t="s">
        <v>78</v>
      </c>
      <c r="K2810" s="11" t="s">
        <v>32182</v>
      </c>
      <c r="L2810" s="11">
        <v>60</v>
      </c>
      <c r="M2810" s="11">
        <v>60</v>
      </c>
      <c r="N2810" s="11">
        <v>0</v>
      </c>
      <c r="O2810" s="11">
        <v>0</v>
      </c>
      <c r="P2810" s="11">
        <v>0</v>
      </c>
      <c r="Q2810" s="11">
        <v>0</v>
      </c>
      <c r="R2810" s="11">
        <v>0</v>
      </c>
      <c r="S2810" s="11">
        <v>0</v>
      </c>
      <c r="T2810" s="11">
        <v>1</v>
      </c>
      <c r="U2810" s="11">
        <v>0</v>
      </c>
      <c r="V2810" s="11">
        <v>0</v>
      </c>
      <c r="W2810" s="11">
        <v>0</v>
      </c>
      <c r="X2810" s="11">
        <v>0</v>
      </c>
      <c r="Y2810" s="11">
        <v>0</v>
      </c>
      <c r="Z2810" s="11">
        <v>0</v>
      </c>
      <c r="AA2810" s="12" t="s">
        <v>32959</v>
      </c>
      <c r="AB2810" s="17" t="str">
        <f t="shared" si="259"/>
        <v>Programme: GradCert Psychological Therapies Practice (Children and Young People with Autism and-or Learning Disability)</v>
      </c>
      <c r="AC2810" s="17">
        <f t="shared" si="260"/>
        <v>1</v>
      </c>
      <c r="AD2810" s="17" t="str">
        <f t="shared" si="261"/>
        <v/>
      </c>
      <c r="AE2810" s="17" t="str">
        <f t="shared" si="262"/>
        <v/>
      </c>
      <c r="AF2810" s="17" t="str">
        <f t="shared" si="263"/>
        <v/>
      </c>
      <c r="AG2810" s="17" cm="1">
        <f t="array" ref="AG2810">IFERROR(IF(J2810="Level",INDEX($M2810:$S2810,AC2810+1),INDEX($M2810:$S2810,AC2810)),"")</f>
        <v>60</v>
      </c>
      <c r="AH2810" s="17" t="str" cm="1">
        <f t="array" ref="AH2810">IFERROR(IF(J2810="Level",INDEX($M2810:$S2810,AD2810+1),INDEX($M2810:$S2810,AD2810)),"")</f>
        <v/>
      </c>
      <c r="AI2810" s="17" t="str" cm="1">
        <f t="array" ref="AI2810">IFERROR(INDEX($M2810:$S2810,AE2810),"")</f>
        <v/>
      </c>
      <c r="AJ2810" s="17" t="str" cm="1">
        <f t="array" ref="AJ2810">IFERROR(INDEX($M2810:$S2810,AF2810),"")</f>
        <v/>
      </c>
      <c r="AK2810" s="17" cm="1">
        <f t="array" ref="AK2810">IFERROR(IF(J2810="Level",INDEX($T2810:$Z2810,AC2810+1),INDEX($T2810:$Z2810,AC2810)),"")</f>
        <v>1</v>
      </c>
      <c r="AL2810" s="17" t="str" cm="1">
        <f t="array" ref="AL2810">IFERROR(IF(J2810="Level",INDEX($T2810:$Z2810,AD2810+1),INDEX($T2810:$Z2810,AD2810)),"")</f>
        <v/>
      </c>
      <c r="AM2810" s="17" t="str" cm="1">
        <f t="array" ref="AM2810">IFERROR(INDEX($T2810:$Z2810,AE2810),"")</f>
        <v/>
      </c>
      <c r="AN2810" s="17" t="str" cm="1">
        <f t="array" ref="AN2810">IFERROR(INDEX($T2810:$Z2810,AF2810),"")</f>
        <v/>
      </c>
    </row>
    <row r="2811" spans="1:40" ht="38.25" x14ac:dyDescent="0.2">
      <c r="A2811" s="17" t="str">
        <f t="shared" si="258"/>
        <v>GradCert Psychological Therapies Practice (Low Intensity Cognitive Behavioural Therapy for Children Young People and Families) (Part-Time): LCT1PSYPSY01</v>
      </c>
      <c r="B2811" s="12" t="s">
        <v>4124</v>
      </c>
      <c r="C2811" s="11" t="s">
        <v>31936</v>
      </c>
      <c r="D2811" s="11" t="s">
        <v>32744</v>
      </c>
      <c r="E2811" s="11" t="s">
        <v>112</v>
      </c>
      <c r="F2811" s="11" t="s">
        <v>71</v>
      </c>
      <c r="G2811" s="11" t="s">
        <v>32742</v>
      </c>
      <c r="H2811" s="11" t="s">
        <v>77</v>
      </c>
      <c r="I2811" s="11">
        <v>1</v>
      </c>
      <c r="J2811" s="11" t="s">
        <v>78</v>
      </c>
      <c r="K2811" s="11" t="s">
        <v>32182</v>
      </c>
      <c r="L2811" s="11">
        <v>60</v>
      </c>
      <c r="M2811" s="11">
        <v>60</v>
      </c>
      <c r="N2811" s="11">
        <v>0</v>
      </c>
      <c r="O2811" s="11">
        <v>0</v>
      </c>
      <c r="P2811" s="11">
        <v>0</v>
      </c>
      <c r="Q2811" s="11">
        <v>0</v>
      </c>
      <c r="R2811" s="11">
        <v>0</v>
      </c>
      <c r="S2811" s="11">
        <v>0</v>
      </c>
      <c r="T2811" s="11">
        <v>1</v>
      </c>
      <c r="U2811" s="11">
        <v>0</v>
      </c>
      <c r="V2811" s="11">
        <v>0</v>
      </c>
      <c r="W2811" s="11">
        <v>0</v>
      </c>
      <c r="X2811" s="11">
        <v>0</v>
      </c>
      <c r="Y2811" s="11">
        <v>0</v>
      </c>
      <c r="Z2811" s="11">
        <v>0</v>
      </c>
      <c r="AA2811" s="12" t="s">
        <v>32959</v>
      </c>
      <c r="AB2811" s="17" t="str">
        <f t="shared" si="259"/>
        <v>Programme: GradCert Psychological Therapies Practice (Low Intensity Cognitive Behavioural Therapy for Children Young People and Families) (Part-Time)</v>
      </c>
      <c r="AC2811" s="17">
        <f t="shared" si="260"/>
        <v>1</v>
      </c>
      <c r="AD2811" s="17" t="str">
        <f t="shared" si="261"/>
        <v/>
      </c>
      <c r="AE2811" s="17" t="str">
        <f t="shared" si="262"/>
        <v/>
      </c>
      <c r="AF2811" s="17" t="str">
        <f t="shared" si="263"/>
        <v/>
      </c>
      <c r="AG2811" s="17" cm="1">
        <f t="array" ref="AG2811">IFERROR(IF(J2811="Level",INDEX($M2811:$S2811,AC2811+1),INDEX($M2811:$S2811,AC2811)),"")</f>
        <v>60</v>
      </c>
      <c r="AH2811" s="17" t="str" cm="1">
        <f t="array" ref="AH2811">IFERROR(IF(J2811="Level",INDEX($M2811:$S2811,AD2811+1),INDEX($M2811:$S2811,AD2811)),"")</f>
        <v/>
      </c>
      <c r="AI2811" s="17" t="str" cm="1">
        <f t="array" ref="AI2811">IFERROR(INDEX($M2811:$S2811,AE2811),"")</f>
        <v/>
      </c>
      <c r="AJ2811" s="17" t="str" cm="1">
        <f t="array" ref="AJ2811">IFERROR(INDEX($M2811:$S2811,AF2811),"")</f>
        <v/>
      </c>
      <c r="AK2811" s="17" cm="1">
        <f t="array" ref="AK2811">IFERROR(IF(J2811="Level",INDEX($T2811:$Z2811,AC2811+1),INDEX($T2811:$Z2811,AC2811)),"")</f>
        <v>1</v>
      </c>
      <c r="AL2811" s="17" t="str" cm="1">
        <f t="array" ref="AL2811">IFERROR(IF(J2811="Level",INDEX($T2811:$Z2811,AD2811+1),INDEX($T2811:$Z2811,AD2811)),"")</f>
        <v/>
      </c>
      <c r="AM2811" s="17" t="str" cm="1">
        <f t="array" ref="AM2811">IFERROR(INDEX($T2811:$Z2811,AE2811),"")</f>
        <v/>
      </c>
      <c r="AN2811" s="17" t="str" cm="1">
        <f t="array" ref="AN2811">IFERROR(INDEX($T2811:$Z2811,AF2811),"")</f>
        <v/>
      </c>
    </row>
    <row r="2812" spans="1:40" ht="38.25" x14ac:dyDescent="0.2">
      <c r="A2812" s="17" t="str">
        <f t="shared" si="258"/>
        <v>GradCert Psychological Therapies Practice (Mental Health and Wellbeing in Specialist Adult Mental Health) (Part-Time): LCT1PSYPSY02</v>
      </c>
      <c r="B2812" s="12" t="s">
        <v>4125</v>
      </c>
      <c r="C2812" s="11" t="s">
        <v>31936</v>
      </c>
      <c r="D2812" s="11" t="s">
        <v>32741</v>
      </c>
      <c r="E2812" s="11" t="s">
        <v>112</v>
      </c>
      <c r="F2812" s="11" t="s">
        <v>71</v>
      </c>
      <c r="G2812" s="11" t="s">
        <v>32742</v>
      </c>
      <c r="H2812" s="11" t="s">
        <v>77</v>
      </c>
      <c r="I2812" s="11">
        <v>1</v>
      </c>
      <c r="J2812" s="11" t="s">
        <v>78</v>
      </c>
      <c r="K2812" s="11" t="s">
        <v>32182</v>
      </c>
      <c r="L2812" s="11">
        <v>60</v>
      </c>
      <c r="M2812" s="11">
        <v>60</v>
      </c>
      <c r="N2812" s="11">
        <v>0</v>
      </c>
      <c r="O2812" s="11">
        <v>0</v>
      </c>
      <c r="P2812" s="11">
        <v>0</v>
      </c>
      <c r="Q2812" s="11">
        <v>0</v>
      </c>
      <c r="R2812" s="11">
        <v>0</v>
      </c>
      <c r="S2812" s="11">
        <v>0</v>
      </c>
      <c r="T2812" s="11">
        <v>1</v>
      </c>
      <c r="U2812" s="11">
        <v>0</v>
      </c>
      <c r="V2812" s="11">
        <v>0</v>
      </c>
      <c r="W2812" s="11">
        <v>0</v>
      </c>
      <c r="X2812" s="11">
        <v>0</v>
      </c>
      <c r="Y2812" s="11">
        <v>0</v>
      </c>
      <c r="Z2812" s="11">
        <v>0</v>
      </c>
      <c r="AA2812" s="12" t="s">
        <v>32959</v>
      </c>
      <c r="AB2812" s="17" t="str">
        <f t="shared" si="259"/>
        <v>Programme: GradCert Psychological Therapies Practice (Mental Health and Wellbeing in Specialist Adult Mental Health) (Part-Time)</v>
      </c>
      <c r="AC2812" s="17">
        <f t="shared" si="260"/>
        <v>1</v>
      </c>
      <c r="AD2812" s="17" t="str">
        <f t="shared" si="261"/>
        <v/>
      </c>
      <c r="AE2812" s="17" t="str">
        <f t="shared" si="262"/>
        <v/>
      </c>
      <c r="AF2812" s="17" t="str">
        <f t="shared" si="263"/>
        <v/>
      </c>
      <c r="AG2812" s="17" cm="1">
        <f t="array" ref="AG2812">IFERROR(IF(J2812="Level",INDEX($M2812:$S2812,AC2812+1),INDEX($M2812:$S2812,AC2812)),"")</f>
        <v>60</v>
      </c>
      <c r="AH2812" s="17" t="str" cm="1">
        <f t="array" ref="AH2812">IFERROR(IF(J2812="Level",INDEX($M2812:$S2812,AD2812+1),INDEX($M2812:$S2812,AD2812)),"")</f>
        <v/>
      </c>
      <c r="AI2812" s="17" t="str" cm="1">
        <f t="array" ref="AI2812">IFERROR(INDEX($M2812:$S2812,AE2812),"")</f>
        <v/>
      </c>
      <c r="AJ2812" s="17" t="str" cm="1">
        <f t="array" ref="AJ2812">IFERROR(INDEX($M2812:$S2812,AF2812),"")</f>
        <v/>
      </c>
      <c r="AK2812" s="17" cm="1">
        <f t="array" ref="AK2812">IFERROR(IF(J2812="Level",INDEX($T2812:$Z2812,AC2812+1),INDEX($T2812:$Z2812,AC2812)),"")</f>
        <v>1</v>
      </c>
      <c r="AL2812" s="17" t="str" cm="1">
        <f t="array" ref="AL2812">IFERROR(IF(J2812="Level",INDEX($T2812:$Z2812,AD2812+1),INDEX($T2812:$Z2812,AD2812)),"")</f>
        <v/>
      </c>
      <c r="AM2812" s="17" t="str" cm="1">
        <f t="array" ref="AM2812">IFERROR(INDEX($T2812:$Z2812,AE2812),"")</f>
        <v/>
      </c>
      <c r="AN2812" s="17" t="str" cm="1">
        <f t="array" ref="AN2812">IFERROR(INDEX($T2812:$Z2812,AF2812),"")</f>
        <v/>
      </c>
    </row>
    <row r="2813" spans="1:40" ht="25.5" x14ac:dyDescent="0.2">
      <c r="A2813" s="17" t="str">
        <f t="shared" si="258"/>
        <v>GradCert Psychological Therapies Practice (Low Intensity Cognitive Behavioural Therapy) (Part-Time): LCT1PSYPSY03</v>
      </c>
      <c r="B2813" s="12" t="s">
        <v>32058</v>
      </c>
      <c r="C2813" s="11" t="s">
        <v>31936</v>
      </c>
      <c r="D2813" s="11" t="s">
        <v>32743</v>
      </c>
      <c r="E2813" s="11" t="s">
        <v>112</v>
      </c>
      <c r="F2813" s="11" t="s">
        <v>71</v>
      </c>
      <c r="G2813" s="11" t="s">
        <v>32742</v>
      </c>
      <c r="H2813" s="11" t="s">
        <v>77</v>
      </c>
      <c r="I2813" s="11">
        <v>1</v>
      </c>
      <c r="J2813" s="11" t="s">
        <v>78</v>
      </c>
      <c r="K2813" s="11" t="s">
        <v>32182</v>
      </c>
      <c r="L2813" s="11">
        <v>60</v>
      </c>
      <c r="M2813" s="11">
        <v>60</v>
      </c>
      <c r="N2813" s="11">
        <v>0</v>
      </c>
      <c r="O2813" s="11">
        <v>0</v>
      </c>
      <c r="P2813" s="11">
        <v>0</v>
      </c>
      <c r="Q2813" s="11">
        <v>0</v>
      </c>
      <c r="R2813" s="11">
        <v>0</v>
      </c>
      <c r="S2813" s="11">
        <v>0</v>
      </c>
      <c r="T2813" s="11">
        <v>1</v>
      </c>
      <c r="U2813" s="11">
        <v>0</v>
      </c>
      <c r="V2813" s="11">
        <v>0</v>
      </c>
      <c r="W2813" s="11">
        <v>0</v>
      </c>
      <c r="X2813" s="11">
        <v>0</v>
      </c>
      <c r="Y2813" s="11">
        <v>0</v>
      </c>
      <c r="Z2813" s="11">
        <v>0</v>
      </c>
      <c r="AA2813" s="12" t="s">
        <v>32959</v>
      </c>
      <c r="AB2813" s="17" t="str">
        <f t="shared" si="259"/>
        <v>Programme: GradCert Psychological Therapies Practice (Low Intensity Cognitive Behavioural Therapy) (Part-Time)</v>
      </c>
      <c r="AC2813" s="17">
        <f t="shared" si="260"/>
        <v>1</v>
      </c>
      <c r="AD2813" s="17" t="str">
        <f t="shared" si="261"/>
        <v/>
      </c>
      <c r="AE2813" s="17" t="str">
        <f t="shared" si="262"/>
        <v/>
      </c>
      <c r="AF2813" s="17" t="str">
        <f t="shared" si="263"/>
        <v/>
      </c>
      <c r="AG2813" s="17" cm="1">
        <f t="array" ref="AG2813">IFERROR(IF(J2813="Level",INDEX($M2813:$S2813,AC2813+1),INDEX($M2813:$S2813,AC2813)),"")</f>
        <v>60</v>
      </c>
      <c r="AH2813" s="17" t="str" cm="1">
        <f t="array" ref="AH2813">IFERROR(IF(J2813="Level",INDEX($M2813:$S2813,AD2813+1),INDEX($M2813:$S2813,AD2813)),"")</f>
        <v/>
      </c>
      <c r="AI2813" s="17" t="str" cm="1">
        <f t="array" ref="AI2813">IFERROR(INDEX($M2813:$S2813,AE2813),"")</f>
        <v/>
      </c>
      <c r="AJ2813" s="17" t="str" cm="1">
        <f t="array" ref="AJ2813">IFERROR(INDEX($M2813:$S2813,AF2813),"")</f>
        <v/>
      </c>
      <c r="AK2813" s="17" cm="1">
        <f t="array" ref="AK2813">IFERROR(IF(J2813="Level",INDEX($T2813:$Z2813,AC2813+1),INDEX($T2813:$Z2813,AC2813)),"")</f>
        <v>1</v>
      </c>
      <c r="AL2813" s="17" t="str" cm="1">
        <f t="array" ref="AL2813">IFERROR(IF(J2813="Level",INDEX($T2813:$Z2813,AD2813+1),INDEX($T2813:$Z2813,AD2813)),"")</f>
        <v/>
      </c>
      <c r="AM2813" s="17" t="str" cm="1">
        <f t="array" ref="AM2813">IFERROR(INDEX($T2813:$Z2813,AE2813),"")</f>
        <v/>
      </c>
      <c r="AN2813" s="17" t="str" cm="1">
        <f t="array" ref="AN2813">IFERROR(INDEX($T2813:$Z2813,AF2813),"")</f>
        <v/>
      </c>
    </row>
    <row r="2814" spans="1:40" ht="25.5" x14ac:dyDescent="0.2">
      <c r="A2814" s="17" t="str">
        <f t="shared" si="258"/>
        <v>GradDip Enhanced Psychological Therapies Practice (Low Intensity Cognitive Behavioural Therapy) (Part-Time): LDP1PSYPSY03</v>
      </c>
      <c r="B2814" s="12" t="s">
        <v>4128</v>
      </c>
      <c r="C2814" s="11" t="s">
        <v>31936</v>
      </c>
      <c r="D2814" s="11" t="s">
        <v>32739</v>
      </c>
      <c r="E2814" s="11" t="s">
        <v>112</v>
      </c>
      <c r="F2814" s="11" t="s">
        <v>71</v>
      </c>
      <c r="G2814" s="11" t="s">
        <v>33478</v>
      </c>
      <c r="H2814" s="11" t="s">
        <v>77</v>
      </c>
      <c r="I2814" s="11">
        <v>1</v>
      </c>
      <c r="J2814" s="11" t="s">
        <v>78</v>
      </c>
      <c r="K2814" s="11" t="s">
        <v>32182</v>
      </c>
      <c r="L2814" s="11">
        <v>120</v>
      </c>
      <c r="M2814" s="11">
        <v>120</v>
      </c>
      <c r="N2814" s="11">
        <v>0</v>
      </c>
      <c r="O2814" s="11">
        <v>0</v>
      </c>
      <c r="P2814" s="11">
        <v>0</v>
      </c>
      <c r="Q2814" s="11">
        <v>0</v>
      </c>
      <c r="R2814" s="11">
        <v>0</v>
      </c>
      <c r="S2814" s="11">
        <v>0</v>
      </c>
      <c r="T2814" s="11">
        <v>1</v>
      </c>
      <c r="U2814" s="11">
        <v>0</v>
      </c>
      <c r="V2814" s="11">
        <v>0</v>
      </c>
      <c r="W2814" s="11">
        <v>0</v>
      </c>
      <c r="X2814" s="11">
        <v>0</v>
      </c>
      <c r="Y2814" s="11">
        <v>0</v>
      </c>
      <c r="Z2814" s="11">
        <v>0</v>
      </c>
      <c r="AA2814" s="12" t="s">
        <v>32959</v>
      </c>
      <c r="AB2814" s="17" t="str">
        <f t="shared" si="259"/>
        <v>Programme: GradDip Enhanced Psychological Therapies Practice (Low Intensity Cognitive Behavioural Therapy) (Part-Time)</v>
      </c>
      <c r="AC2814" s="17">
        <f t="shared" si="260"/>
        <v>1</v>
      </c>
      <c r="AD2814" s="17" t="str">
        <f t="shared" si="261"/>
        <v/>
      </c>
      <c r="AE2814" s="17" t="str">
        <f t="shared" si="262"/>
        <v/>
      </c>
      <c r="AF2814" s="17" t="str">
        <f t="shared" si="263"/>
        <v/>
      </c>
      <c r="AG2814" s="17" cm="1">
        <f t="array" ref="AG2814">IFERROR(IF(J2814="Level",INDEX($M2814:$S2814,AC2814+1),INDEX($M2814:$S2814,AC2814)),"")</f>
        <v>120</v>
      </c>
      <c r="AH2814" s="17" t="str" cm="1">
        <f t="array" ref="AH2814">IFERROR(IF(J2814="Level",INDEX($M2814:$S2814,AD2814+1),INDEX($M2814:$S2814,AD2814)),"")</f>
        <v/>
      </c>
      <c r="AI2814" s="17" t="str" cm="1">
        <f t="array" ref="AI2814">IFERROR(INDEX($M2814:$S2814,AE2814),"")</f>
        <v/>
      </c>
      <c r="AJ2814" s="17" t="str" cm="1">
        <f t="array" ref="AJ2814">IFERROR(INDEX($M2814:$S2814,AF2814),"")</f>
        <v/>
      </c>
      <c r="AK2814" s="17" cm="1">
        <f t="array" ref="AK2814">IFERROR(IF(J2814="Level",INDEX($T2814:$Z2814,AC2814+1),INDEX($T2814:$Z2814,AC2814)),"")</f>
        <v>1</v>
      </c>
      <c r="AL2814" s="17" t="str" cm="1">
        <f t="array" ref="AL2814">IFERROR(IF(J2814="Level",INDEX($T2814:$Z2814,AD2814+1),INDEX($T2814:$Z2814,AD2814)),"")</f>
        <v/>
      </c>
      <c r="AM2814" s="17" t="str" cm="1">
        <f t="array" ref="AM2814">IFERROR(INDEX($T2814:$Z2814,AE2814),"")</f>
        <v/>
      </c>
      <c r="AN2814" s="17" t="str" cm="1">
        <f t="array" ref="AN2814">IFERROR(INDEX($T2814:$Z2814,AF2814),"")</f>
        <v/>
      </c>
    </row>
    <row r="2815" spans="1:40" ht="25.5" hidden="1" x14ac:dyDescent="0.2">
      <c r="A2815" s="17" t="str">
        <f t="shared" si="258"/>
        <v>CertHE Civil Engineering Senior Technician (Higher Apprenticeship) (Part-Time): UDH2ECSECS01</v>
      </c>
      <c r="B2815" s="12" t="s">
        <v>32062</v>
      </c>
      <c r="C2815" s="11" t="s">
        <v>31936</v>
      </c>
      <c r="D2815" s="11" t="s">
        <v>32783</v>
      </c>
      <c r="E2815" s="11" t="s">
        <v>409</v>
      </c>
      <c r="F2815" s="11" t="s">
        <v>82</v>
      </c>
      <c r="G2815" s="11" t="s">
        <v>32784</v>
      </c>
      <c r="H2815" s="11" t="s">
        <v>72</v>
      </c>
      <c r="I2815" s="11">
        <v>0</v>
      </c>
      <c r="J2815" s="11" t="s">
        <v>32168</v>
      </c>
      <c r="K2815" s="11" t="s">
        <v>32168</v>
      </c>
      <c r="L2815" s="11">
        <v>0</v>
      </c>
      <c r="M2815" s="11">
        <v>0</v>
      </c>
      <c r="N2815" s="11">
        <v>0</v>
      </c>
      <c r="O2815" s="11">
        <v>0</v>
      </c>
      <c r="P2815" s="11">
        <v>0</v>
      </c>
      <c r="Q2815" s="11">
        <v>0</v>
      </c>
      <c r="R2815" s="11">
        <v>0</v>
      </c>
      <c r="S2815" s="11">
        <v>0</v>
      </c>
      <c r="T2815" s="11">
        <v>0</v>
      </c>
      <c r="U2815" s="11">
        <v>0</v>
      </c>
      <c r="V2815" s="11">
        <v>0</v>
      </c>
      <c r="W2815" s="11">
        <v>0</v>
      </c>
      <c r="X2815" s="11">
        <v>0</v>
      </c>
      <c r="Y2815" s="11">
        <v>0</v>
      </c>
      <c r="Z2815" s="11">
        <v>0</v>
      </c>
      <c r="AA2815" s="12" t="s">
        <v>32953</v>
      </c>
      <c r="AB2815" s="17" t="str">
        <f t="shared" si="259"/>
        <v>Programme is not compatible with this tool</v>
      </c>
      <c r="AC2815" s="17" t="str">
        <f t="shared" si="260"/>
        <v/>
      </c>
      <c r="AD2815" s="17">
        <f t="shared" si="261"/>
        <v>6</v>
      </c>
      <c r="AE2815" s="17" t="str">
        <f t="shared" si="262"/>
        <v/>
      </c>
      <c r="AF2815" s="17" t="str">
        <f t="shared" si="263"/>
        <v/>
      </c>
      <c r="AG2815" s="17" t="str" cm="1">
        <f t="array" ref="AG2815">IFERROR(IF(J2815="Level",INDEX($M2815:$S2815,AC2815+1),INDEX($M2815:$S2815,AC2815)),"")</f>
        <v/>
      </c>
      <c r="AH2815" s="17" cm="1">
        <f t="array" ref="AH2815">IFERROR(IF(J2815="Level",INDEX($M2815:$S2815,AD2815+1),INDEX($M2815:$S2815,AD2815)),"")</f>
        <v>0</v>
      </c>
      <c r="AI2815" s="17" t="str" cm="1">
        <f t="array" ref="AI2815">IFERROR(INDEX($M2815:$S2815,AE2815),"")</f>
        <v/>
      </c>
      <c r="AJ2815" s="17" t="str" cm="1">
        <f t="array" ref="AJ2815">IFERROR(INDEX($M2815:$S2815,AF2815),"")</f>
        <v/>
      </c>
      <c r="AK2815" s="17" t="str" cm="1">
        <f t="array" ref="AK2815">IFERROR(IF(J2815="Level",INDEX($T2815:$Z2815,AC2815+1),INDEX($T2815:$Z2815,AC2815)),"")</f>
        <v/>
      </c>
      <c r="AL2815" s="17" cm="1">
        <f t="array" ref="AL2815">IFERROR(IF(J2815="Level",INDEX($T2815:$Z2815,AD2815+1),INDEX($T2815:$Z2815,AD2815)),"")</f>
        <v>0</v>
      </c>
      <c r="AM2815" s="17" t="str" cm="1">
        <f t="array" ref="AM2815">IFERROR(INDEX($T2815:$Z2815,AE2815),"")</f>
        <v/>
      </c>
      <c r="AN2815" s="17" t="str" cm="1">
        <f t="array" ref="AN2815">IFERROR(INDEX($T2815:$Z2815,AF2815),"")</f>
        <v/>
      </c>
    </row>
    <row r="2816" spans="1:40" hidden="1" x14ac:dyDescent="0.2">
      <c r="A2816" s="17" t="str">
        <f t="shared" si="258"/>
        <v>CertEd(FE) Post Compulsory Education (Part-Time): LCT2EXEEXE01</v>
      </c>
      <c r="B2816" s="12" t="s">
        <v>4182</v>
      </c>
      <c r="C2816" s="11" t="s">
        <v>31936</v>
      </c>
      <c r="D2816" s="11" t="s">
        <v>32786</v>
      </c>
      <c r="E2816" s="11" t="s">
        <v>180</v>
      </c>
      <c r="F2816" s="11" t="s">
        <v>76</v>
      </c>
      <c r="G2816" s="11" t="s">
        <v>32787</v>
      </c>
      <c r="H2816" s="11" t="s">
        <v>72</v>
      </c>
      <c r="I2816" s="11">
        <v>0</v>
      </c>
      <c r="J2816" s="11" t="s">
        <v>32168</v>
      </c>
      <c r="K2816" s="11" t="s">
        <v>32168</v>
      </c>
      <c r="L2816" s="11">
        <v>0</v>
      </c>
      <c r="M2816" s="11">
        <v>0</v>
      </c>
      <c r="N2816" s="11">
        <v>0</v>
      </c>
      <c r="O2816" s="11">
        <v>0</v>
      </c>
      <c r="P2816" s="11">
        <v>0</v>
      </c>
      <c r="Q2816" s="11">
        <v>0</v>
      </c>
      <c r="R2816" s="11">
        <v>0</v>
      </c>
      <c r="S2816" s="11">
        <v>0</v>
      </c>
      <c r="T2816" s="11">
        <v>0</v>
      </c>
      <c r="U2816" s="11">
        <v>0</v>
      </c>
      <c r="V2816" s="11">
        <v>0</v>
      </c>
      <c r="W2816" s="11">
        <v>0</v>
      </c>
      <c r="X2816" s="11">
        <v>0</v>
      </c>
      <c r="Y2816" s="11">
        <v>0</v>
      </c>
      <c r="Z2816" s="11">
        <v>0</v>
      </c>
      <c r="AA2816" s="12" t="s">
        <v>32953</v>
      </c>
      <c r="AB2816" s="17" t="str">
        <f t="shared" si="259"/>
        <v>Programme is not compatible with this tool</v>
      </c>
      <c r="AC2816" s="17" t="str">
        <f t="shared" si="260"/>
        <v/>
      </c>
      <c r="AD2816" s="17">
        <f t="shared" si="261"/>
        <v>6</v>
      </c>
      <c r="AE2816" s="17" t="str">
        <f t="shared" si="262"/>
        <v/>
      </c>
      <c r="AF2816" s="17" t="str">
        <f t="shared" si="263"/>
        <v/>
      </c>
      <c r="AG2816" s="17" t="str" cm="1">
        <f t="array" ref="AG2816">IFERROR(IF(J2816="Level",INDEX($M2816:$S2816,AC2816+1),INDEX($M2816:$S2816,AC2816)),"")</f>
        <v/>
      </c>
      <c r="AH2816" s="17" cm="1">
        <f t="array" ref="AH2816">IFERROR(IF(J2816="Level",INDEX($M2816:$S2816,AD2816+1),INDEX($M2816:$S2816,AD2816)),"")</f>
        <v>0</v>
      </c>
      <c r="AI2816" s="17" t="str" cm="1">
        <f t="array" ref="AI2816">IFERROR(INDEX($M2816:$S2816,AE2816),"")</f>
        <v/>
      </c>
      <c r="AJ2816" s="17" t="str" cm="1">
        <f t="array" ref="AJ2816">IFERROR(INDEX($M2816:$S2816,AF2816),"")</f>
        <v/>
      </c>
      <c r="AK2816" s="17" t="str" cm="1">
        <f t="array" ref="AK2816">IFERROR(IF(J2816="Level",INDEX($T2816:$Z2816,AC2816+1),INDEX($T2816:$Z2816,AC2816)),"")</f>
        <v/>
      </c>
      <c r="AL2816" s="17" cm="1">
        <f t="array" ref="AL2816">IFERROR(IF(J2816="Level",INDEX($T2816:$Z2816,AD2816+1),INDEX($T2816:$Z2816,AD2816)),"")</f>
        <v>0</v>
      </c>
      <c r="AM2816" s="17" t="str" cm="1">
        <f t="array" ref="AM2816">IFERROR(INDEX($T2816:$Z2816,AE2816),"")</f>
        <v/>
      </c>
      <c r="AN2816" s="17" t="str" cm="1">
        <f t="array" ref="AN2816">IFERROR(INDEX($T2816:$Z2816,AF2816),"")</f>
        <v/>
      </c>
    </row>
    <row r="2817" spans="1:40" x14ac:dyDescent="0.2">
      <c r="A2817" s="17" t="str">
        <f t="shared" si="258"/>
        <v>FdA Business (Part-Time): UFD3EXEEXE01</v>
      </c>
      <c r="B2817" s="12" t="s">
        <v>4779</v>
      </c>
      <c r="C2817" s="11" t="s">
        <v>31936</v>
      </c>
      <c r="D2817" s="11" t="s">
        <v>32762</v>
      </c>
      <c r="E2817" s="11" t="s">
        <v>32279</v>
      </c>
      <c r="F2817" s="11" t="s">
        <v>82</v>
      </c>
      <c r="G2817" s="11" t="s">
        <v>32758</v>
      </c>
      <c r="H2817" s="11" t="s">
        <v>77</v>
      </c>
      <c r="I2817" s="11">
        <v>2</v>
      </c>
      <c r="J2817" s="11" t="s">
        <v>78</v>
      </c>
      <c r="K2817" s="11" t="s">
        <v>32759</v>
      </c>
      <c r="L2817" s="11">
        <v>120</v>
      </c>
      <c r="M2817" s="11">
        <v>120</v>
      </c>
      <c r="N2817" s="11">
        <v>120</v>
      </c>
      <c r="O2817" s="11">
        <v>0</v>
      </c>
      <c r="P2817" s="11">
        <v>0</v>
      </c>
      <c r="Q2817" s="11">
        <v>0</v>
      </c>
      <c r="R2817" s="11">
        <v>120</v>
      </c>
      <c r="S2817" s="11">
        <v>0</v>
      </c>
      <c r="T2817" s="11">
        <v>1</v>
      </c>
      <c r="U2817" s="11">
        <v>1</v>
      </c>
      <c r="V2817" s="11">
        <v>0</v>
      </c>
      <c r="W2817" s="11">
        <v>0</v>
      </c>
      <c r="X2817" s="11">
        <v>0</v>
      </c>
      <c r="Y2817" s="11">
        <v>1</v>
      </c>
      <c r="Z2817" s="11">
        <v>0</v>
      </c>
      <c r="AA2817" s="12" t="s">
        <v>32959</v>
      </c>
      <c r="AB2817" s="17" t="str">
        <f t="shared" si="259"/>
        <v>Programme: FdA Business (Part-Time)</v>
      </c>
      <c r="AC2817" s="17">
        <f t="shared" si="260"/>
        <v>1</v>
      </c>
      <c r="AD2817" s="17">
        <f t="shared" si="261"/>
        <v>2</v>
      </c>
      <c r="AE2817" s="17" t="str">
        <f t="shared" si="262"/>
        <v/>
      </c>
      <c r="AF2817" s="17" t="str">
        <f t="shared" si="263"/>
        <v/>
      </c>
      <c r="AG2817" s="17" cm="1">
        <f t="array" ref="AG2817">IFERROR(IF(J2817="Level",INDEX($M2817:$S2817,AC2817+1),INDEX($M2817:$S2817,AC2817)),"")</f>
        <v>120</v>
      </c>
      <c r="AH2817" s="17" cm="1">
        <f t="array" ref="AH2817">IFERROR(IF(J2817="Level",INDEX($M2817:$S2817,AD2817+1),INDEX($M2817:$S2817,AD2817)),"")</f>
        <v>120</v>
      </c>
      <c r="AI2817" s="17" t="str" cm="1">
        <f t="array" ref="AI2817">IFERROR(INDEX($M2817:$S2817,AE2817),"")</f>
        <v/>
      </c>
      <c r="AJ2817" s="17" t="str" cm="1">
        <f t="array" ref="AJ2817">IFERROR(INDEX($M2817:$S2817,AF2817),"")</f>
        <v/>
      </c>
      <c r="AK2817" s="17" cm="1">
        <f t="array" ref="AK2817">IFERROR(IF(J2817="Level",INDEX($T2817:$Z2817,AC2817+1),INDEX($T2817:$Z2817,AC2817)),"")</f>
        <v>1</v>
      </c>
      <c r="AL2817" s="17" cm="1">
        <f t="array" ref="AL2817">IFERROR(IF(J2817="Level",INDEX($T2817:$Z2817,AD2817+1),INDEX($T2817:$Z2817,AD2817)),"")</f>
        <v>1</v>
      </c>
      <c r="AM2817" s="17" t="str" cm="1">
        <f t="array" ref="AM2817">IFERROR(INDEX($T2817:$Z2817,AE2817),"")</f>
        <v/>
      </c>
      <c r="AN2817" s="17" t="str" cm="1">
        <f t="array" ref="AN2817">IFERROR(INDEX($T2817:$Z2817,AF2817),"")</f>
        <v/>
      </c>
    </row>
    <row r="2818" spans="1:40" x14ac:dyDescent="0.2">
      <c r="A2818" s="17" t="str">
        <f t="shared" ref="A2818:A2846" si="264">D2818&amp;": "&amp;B2818</f>
        <v>FdSc Coaching and Fitness (Part-Time): UFD3EXEEXE02</v>
      </c>
      <c r="B2818" s="12" t="s">
        <v>32059</v>
      </c>
      <c r="C2818" s="11" t="s">
        <v>31936</v>
      </c>
      <c r="D2818" s="11" t="s">
        <v>32757</v>
      </c>
      <c r="E2818" s="11" t="s">
        <v>152</v>
      </c>
      <c r="F2818" s="11" t="s">
        <v>71</v>
      </c>
      <c r="G2818" s="11" t="s">
        <v>32758</v>
      </c>
      <c r="H2818" s="11" t="s">
        <v>77</v>
      </c>
      <c r="I2818" s="11">
        <v>2</v>
      </c>
      <c r="J2818" s="11" t="s">
        <v>78</v>
      </c>
      <c r="K2818" s="11" t="s">
        <v>32759</v>
      </c>
      <c r="L2818" s="11">
        <v>120</v>
      </c>
      <c r="M2818" s="11">
        <v>120</v>
      </c>
      <c r="N2818" s="11">
        <v>120</v>
      </c>
      <c r="O2818" s="11">
        <v>0</v>
      </c>
      <c r="P2818" s="11">
        <v>0</v>
      </c>
      <c r="Q2818" s="11">
        <v>0</v>
      </c>
      <c r="R2818" s="11">
        <v>120</v>
      </c>
      <c r="S2818" s="11">
        <v>0</v>
      </c>
      <c r="T2818" s="11">
        <v>1</v>
      </c>
      <c r="U2818" s="11">
        <v>1</v>
      </c>
      <c r="V2818" s="11">
        <v>0</v>
      </c>
      <c r="W2818" s="11">
        <v>0</v>
      </c>
      <c r="X2818" s="11">
        <v>0</v>
      </c>
      <c r="Y2818" s="11">
        <v>1</v>
      </c>
      <c r="Z2818" s="11">
        <v>0</v>
      </c>
      <c r="AA2818" s="12" t="s">
        <v>32959</v>
      </c>
      <c r="AB2818" s="17" t="str">
        <f t="shared" ref="AB2818:AB2846" si="265">IF(H2818="Yes","Programme: "&amp;D2818,"Programme is not compatible with this tool")</f>
        <v>Programme: FdSc Coaching and Fitness (Part-Time)</v>
      </c>
      <c r="AC2818" s="17">
        <f t="shared" ref="AC2818:AC2846" si="266">IF(J2818="Stage",IF(M2818&lt;&gt;0,1,IF(N2818&lt;&gt;0,2,IF(O2818&lt;&gt;0,3,IF(P2818&lt;&gt;0,4,IF(Q2818&lt;&gt;0,5,""))))),IF(J2818="","",IF(R2818&lt;&gt;0,5,IF(S2818&lt;&gt;0,6,""))))</f>
        <v>1</v>
      </c>
      <c r="AD2818" s="17">
        <f t="shared" ref="AD2818:AD2846" si="267">IF(J2818="Stage",IF(AND(N2818&lt;&gt;0,AC2818&lt;2),2,IF(AND(O2818&lt;&gt;0,AC2818&lt;3),3,IF(AND(P2818&lt;&gt;0,AC2818&lt;4),4,IF(AND(Q2818&lt;&gt;0,AC2818&lt;5),5,"")))),IF(J2818="","",IF(AC2818&lt;&gt;0,6)))</f>
        <v>2</v>
      </c>
      <c r="AE2818" s="17" t="str">
        <f t="shared" ref="AE2818:AE2846" si="268">IF(AND(O2818&lt;&gt;0,AD2818&lt;3),3,IF(AND(P2818&lt;&gt;0,AD2818&lt;4),4,IF(AND(Q2818&lt;&gt;0,AD2818&lt;5),5,"")))</f>
        <v/>
      </c>
      <c r="AF2818" s="17" t="str">
        <f t="shared" ref="AF2818:AF2846" si="269">IF(AND(P2818&lt;&gt;0,AE2818&lt;4),4,IF(AND(Q2818&lt;&gt;0,AE2818&lt;5),5,""))</f>
        <v/>
      </c>
      <c r="AG2818" s="17" cm="1">
        <f t="array" ref="AG2818">IFERROR(IF(J2818="Level",INDEX($M2818:$S2818,AC2818+1),INDEX($M2818:$S2818,AC2818)),"")</f>
        <v>120</v>
      </c>
      <c r="AH2818" s="17" cm="1">
        <f t="array" ref="AH2818">IFERROR(IF(J2818="Level",INDEX($M2818:$S2818,AD2818+1),INDEX($M2818:$S2818,AD2818)),"")</f>
        <v>120</v>
      </c>
      <c r="AI2818" s="17" t="str" cm="1">
        <f t="array" ref="AI2818">IFERROR(INDEX($M2818:$S2818,AE2818),"")</f>
        <v/>
      </c>
      <c r="AJ2818" s="17" t="str" cm="1">
        <f t="array" ref="AJ2818">IFERROR(INDEX($M2818:$S2818,AF2818),"")</f>
        <v/>
      </c>
      <c r="AK2818" s="17" cm="1">
        <f t="array" ref="AK2818">IFERROR(IF(J2818="Level",INDEX($T2818:$Z2818,AC2818+1),INDEX($T2818:$Z2818,AC2818)),"")</f>
        <v>1</v>
      </c>
      <c r="AL2818" s="17" cm="1">
        <f t="array" ref="AL2818">IFERROR(IF(J2818="Level",INDEX($T2818:$Z2818,AD2818+1),INDEX($T2818:$Z2818,AD2818)),"")</f>
        <v>1</v>
      </c>
      <c r="AM2818" s="17" t="str" cm="1">
        <f t="array" ref="AM2818">IFERROR(INDEX($T2818:$Z2818,AE2818),"")</f>
        <v/>
      </c>
      <c r="AN2818" s="17" t="str" cm="1">
        <f t="array" ref="AN2818">IFERROR(INDEX($T2818:$Z2818,AF2818),"")</f>
        <v/>
      </c>
    </row>
    <row r="2819" spans="1:40" ht="25.5" x14ac:dyDescent="0.2">
      <c r="A2819" s="17" t="str">
        <f t="shared" si="264"/>
        <v>BSc Applied Finance (Investment Banking JPM - Cohort 1FJ20) (Higher Apprenticeship) (Part-Time): UDS4SBESBE06</v>
      </c>
      <c r="B2819" s="12" t="s">
        <v>4604</v>
      </c>
      <c r="C2819" s="11" t="s">
        <v>31936</v>
      </c>
      <c r="D2819" s="11" t="s">
        <v>4605</v>
      </c>
      <c r="E2819" s="11" t="s">
        <v>1058</v>
      </c>
      <c r="F2819" s="11" t="s">
        <v>82</v>
      </c>
      <c r="G2819" s="11" t="s">
        <v>32817</v>
      </c>
      <c r="H2819" s="11" t="s">
        <v>77</v>
      </c>
      <c r="I2819" s="11">
        <v>2</v>
      </c>
      <c r="J2819" s="11" t="s">
        <v>4547</v>
      </c>
      <c r="K2819" s="11" t="s">
        <v>32790</v>
      </c>
      <c r="L2819" s="11">
        <v>120</v>
      </c>
      <c r="M2819" s="11">
        <v>0</v>
      </c>
      <c r="N2819" s="11">
        <v>120</v>
      </c>
      <c r="O2819" s="11">
        <v>120</v>
      </c>
      <c r="P2819" s="11">
        <v>0</v>
      </c>
      <c r="Q2819" s="11">
        <v>0</v>
      </c>
      <c r="R2819" s="11">
        <v>120</v>
      </c>
      <c r="S2819" s="11">
        <v>120</v>
      </c>
      <c r="T2819" s="11">
        <v>0</v>
      </c>
      <c r="U2819" s="11">
        <v>1</v>
      </c>
      <c r="V2819" s="11">
        <v>2</v>
      </c>
      <c r="W2819" s="11">
        <v>0</v>
      </c>
      <c r="X2819" s="11">
        <v>0</v>
      </c>
      <c r="Y2819" s="11">
        <v>1</v>
      </c>
      <c r="Z2819" s="11">
        <v>2</v>
      </c>
      <c r="AA2819" s="12" t="s">
        <v>32961</v>
      </c>
      <c r="AB2819" s="17" t="str">
        <f t="shared" si="265"/>
        <v>Programme: BSc Applied Finance (Investment Banking JPM - Cohort 1FJ20) (Higher Apprenticeship) (Part-Time)</v>
      </c>
      <c r="AC2819" s="17">
        <f t="shared" si="266"/>
        <v>5</v>
      </c>
      <c r="AD2819" s="17">
        <f t="shared" si="267"/>
        <v>6</v>
      </c>
      <c r="AE2819" s="17" t="str">
        <f t="shared" si="268"/>
        <v/>
      </c>
      <c r="AF2819" s="17" t="str">
        <f t="shared" si="269"/>
        <v/>
      </c>
      <c r="AG2819" s="17" cm="1">
        <f t="array" ref="AG2819">IFERROR(IF(J2819="Level",INDEX($M2819:$S2819,AC2819+1),INDEX($M2819:$S2819,AC2819)),"")</f>
        <v>120</v>
      </c>
      <c r="AH2819" s="17" cm="1">
        <f t="array" ref="AH2819">IFERROR(IF(J2819="Level",INDEX($M2819:$S2819,AD2819+1),INDEX($M2819:$S2819,AD2819)),"")</f>
        <v>120</v>
      </c>
      <c r="AI2819" s="17" t="str" cm="1">
        <f t="array" ref="AI2819">IFERROR(INDEX($M2819:$S2819,AE2819),"")</f>
        <v/>
      </c>
      <c r="AJ2819" s="17" t="str" cm="1">
        <f t="array" ref="AJ2819">IFERROR(INDEX($M2819:$S2819,AF2819),"")</f>
        <v/>
      </c>
      <c r="AK2819" s="17" cm="1">
        <f t="array" ref="AK2819">IFERROR(IF(J2819="Level",INDEX($T2819:$Z2819,AC2819+1),INDEX($T2819:$Z2819,AC2819)),"")</f>
        <v>1</v>
      </c>
      <c r="AL2819" s="17" cm="1">
        <f t="array" ref="AL2819">IFERROR(IF(J2819="Level",INDEX($T2819:$Z2819,AD2819+1),INDEX($T2819:$Z2819,AD2819)),"")</f>
        <v>2</v>
      </c>
      <c r="AM2819" s="17" t="str" cm="1">
        <f t="array" ref="AM2819">IFERROR(INDEX($T2819:$Z2819,AE2819),"")</f>
        <v/>
      </c>
      <c r="AN2819" s="17" t="str" cm="1">
        <f t="array" ref="AN2819">IFERROR(INDEX($T2819:$Z2819,AF2819),"")</f>
        <v/>
      </c>
    </row>
    <row r="2820" spans="1:40" ht="25.5" x14ac:dyDescent="0.2">
      <c r="A2820" s="17" t="str">
        <f t="shared" si="264"/>
        <v>BSc Applied Finance (Operations JPM - Cohort 1OJ19) (Higher Apprenticeship) (Part-Time): UDS4SBESBE05</v>
      </c>
      <c r="B2820" s="12" t="s">
        <v>4606</v>
      </c>
      <c r="C2820" s="11" t="s">
        <v>31936</v>
      </c>
      <c r="D2820" s="11" t="s">
        <v>4607</v>
      </c>
      <c r="E2820" s="11" t="s">
        <v>1058</v>
      </c>
      <c r="F2820" s="11" t="s">
        <v>82</v>
      </c>
      <c r="G2820" s="11" t="s">
        <v>32813</v>
      </c>
      <c r="H2820" s="11" t="s">
        <v>77</v>
      </c>
      <c r="I2820" s="11">
        <v>2</v>
      </c>
      <c r="J2820" s="11" t="s">
        <v>4547</v>
      </c>
      <c r="K2820" s="11" t="s">
        <v>32790</v>
      </c>
      <c r="L2820" s="11">
        <v>120</v>
      </c>
      <c r="M2820" s="11">
        <v>0</v>
      </c>
      <c r="N2820" s="11">
        <v>120</v>
      </c>
      <c r="O2820" s="11">
        <v>120</v>
      </c>
      <c r="P2820" s="11">
        <v>0</v>
      </c>
      <c r="Q2820" s="11">
        <v>0</v>
      </c>
      <c r="R2820" s="11">
        <v>120</v>
      </c>
      <c r="S2820" s="11">
        <v>120</v>
      </c>
      <c r="T2820" s="11">
        <v>0</v>
      </c>
      <c r="U2820" s="11">
        <v>1</v>
      </c>
      <c r="V2820" s="11">
        <v>2</v>
      </c>
      <c r="W2820" s="11">
        <v>0</v>
      </c>
      <c r="X2820" s="11">
        <v>0</v>
      </c>
      <c r="Y2820" s="11">
        <v>1</v>
      </c>
      <c r="Z2820" s="11">
        <v>2</v>
      </c>
      <c r="AA2820" s="12" t="s">
        <v>32961</v>
      </c>
      <c r="AB2820" s="17" t="str">
        <f t="shared" si="265"/>
        <v>Programme: BSc Applied Finance (Operations JPM - Cohort 1OJ19) (Higher Apprenticeship) (Part-Time)</v>
      </c>
      <c r="AC2820" s="17">
        <f t="shared" si="266"/>
        <v>5</v>
      </c>
      <c r="AD2820" s="17">
        <f t="shared" si="267"/>
        <v>6</v>
      </c>
      <c r="AE2820" s="17" t="str">
        <f t="shared" si="268"/>
        <v/>
      </c>
      <c r="AF2820" s="17" t="str">
        <f t="shared" si="269"/>
        <v/>
      </c>
      <c r="AG2820" s="17" cm="1">
        <f t="array" ref="AG2820">IFERROR(IF(J2820="Level",INDEX($M2820:$S2820,AC2820+1),INDEX($M2820:$S2820,AC2820)),"")</f>
        <v>120</v>
      </c>
      <c r="AH2820" s="17" cm="1">
        <f t="array" ref="AH2820">IFERROR(IF(J2820="Level",INDEX($M2820:$S2820,AD2820+1),INDEX($M2820:$S2820,AD2820)),"")</f>
        <v>120</v>
      </c>
      <c r="AI2820" s="17" t="str" cm="1">
        <f t="array" ref="AI2820">IFERROR(INDEX($M2820:$S2820,AE2820),"")</f>
        <v/>
      </c>
      <c r="AJ2820" s="17" t="str" cm="1">
        <f t="array" ref="AJ2820">IFERROR(INDEX($M2820:$S2820,AF2820),"")</f>
        <v/>
      </c>
      <c r="AK2820" s="17" cm="1">
        <f t="array" ref="AK2820">IFERROR(IF(J2820="Level",INDEX($T2820:$Z2820,AC2820+1),INDEX($T2820:$Z2820,AC2820)),"")</f>
        <v>1</v>
      </c>
      <c r="AL2820" s="17" cm="1">
        <f t="array" ref="AL2820">IFERROR(IF(J2820="Level",INDEX($T2820:$Z2820,AD2820+1),INDEX($T2820:$Z2820,AD2820)),"")</f>
        <v>2</v>
      </c>
      <c r="AM2820" s="17" t="str" cm="1">
        <f t="array" ref="AM2820">IFERROR(INDEX($T2820:$Z2820,AE2820),"")</f>
        <v/>
      </c>
      <c r="AN2820" s="17" t="str" cm="1">
        <f t="array" ref="AN2820">IFERROR(INDEX($T2820:$Z2820,AF2820),"")</f>
        <v/>
      </c>
    </row>
    <row r="2821" spans="1:40" ht="25.5" x14ac:dyDescent="0.2">
      <c r="A2821" s="17" t="str">
        <f t="shared" si="264"/>
        <v>BSc Applied Finance (Operations JPM - Cohort 1OJ20) (Higher Apprenticeship) (Part-Time): UDS4SBESBE07</v>
      </c>
      <c r="B2821" s="12" t="s">
        <v>4608</v>
      </c>
      <c r="C2821" s="11" t="s">
        <v>31936</v>
      </c>
      <c r="D2821" s="11" t="s">
        <v>4609</v>
      </c>
      <c r="E2821" s="11" t="s">
        <v>1058</v>
      </c>
      <c r="F2821" s="11" t="s">
        <v>82</v>
      </c>
      <c r="G2821" s="11" t="s">
        <v>32812</v>
      </c>
      <c r="H2821" s="11" t="s">
        <v>77</v>
      </c>
      <c r="I2821" s="11">
        <v>2</v>
      </c>
      <c r="J2821" s="11" t="s">
        <v>4547</v>
      </c>
      <c r="K2821" s="11" t="s">
        <v>32790</v>
      </c>
      <c r="L2821" s="11">
        <v>120</v>
      </c>
      <c r="M2821" s="11">
        <v>0</v>
      </c>
      <c r="N2821" s="11">
        <v>120</v>
      </c>
      <c r="O2821" s="11">
        <v>120</v>
      </c>
      <c r="P2821" s="11">
        <v>0</v>
      </c>
      <c r="Q2821" s="11">
        <v>0</v>
      </c>
      <c r="R2821" s="11">
        <v>120</v>
      </c>
      <c r="S2821" s="11">
        <v>120</v>
      </c>
      <c r="T2821" s="11">
        <v>0</v>
      </c>
      <c r="U2821" s="11">
        <v>1</v>
      </c>
      <c r="V2821" s="11">
        <v>2</v>
      </c>
      <c r="W2821" s="11">
        <v>0</v>
      </c>
      <c r="X2821" s="11">
        <v>0</v>
      </c>
      <c r="Y2821" s="11">
        <v>1</v>
      </c>
      <c r="Z2821" s="11">
        <v>2</v>
      </c>
      <c r="AA2821" s="12" t="s">
        <v>32961</v>
      </c>
      <c r="AB2821" s="17" t="str">
        <f t="shared" si="265"/>
        <v>Programme: BSc Applied Finance (Operations JPM - Cohort 1OJ20) (Higher Apprenticeship) (Part-Time)</v>
      </c>
      <c r="AC2821" s="17">
        <f t="shared" si="266"/>
        <v>5</v>
      </c>
      <c r="AD2821" s="17">
        <f t="shared" si="267"/>
        <v>6</v>
      </c>
      <c r="AE2821" s="17" t="str">
        <f t="shared" si="268"/>
        <v/>
      </c>
      <c r="AF2821" s="17" t="str">
        <f t="shared" si="269"/>
        <v/>
      </c>
      <c r="AG2821" s="17" cm="1">
        <f t="array" ref="AG2821">IFERROR(IF(J2821="Level",INDEX($M2821:$S2821,AC2821+1),INDEX($M2821:$S2821,AC2821)),"")</f>
        <v>120</v>
      </c>
      <c r="AH2821" s="17" cm="1">
        <f t="array" ref="AH2821">IFERROR(IF(J2821="Level",INDEX($M2821:$S2821,AD2821+1),INDEX($M2821:$S2821,AD2821)),"")</f>
        <v>120</v>
      </c>
      <c r="AI2821" s="17" t="str" cm="1">
        <f t="array" ref="AI2821">IFERROR(INDEX($M2821:$S2821,AE2821),"")</f>
        <v/>
      </c>
      <c r="AJ2821" s="17" t="str" cm="1">
        <f t="array" ref="AJ2821">IFERROR(INDEX($M2821:$S2821,AF2821),"")</f>
        <v/>
      </c>
      <c r="AK2821" s="17" cm="1">
        <f t="array" ref="AK2821">IFERROR(IF(J2821="Level",INDEX($T2821:$Z2821,AC2821+1),INDEX($T2821:$Z2821,AC2821)),"")</f>
        <v>1</v>
      </c>
      <c r="AL2821" s="17" cm="1">
        <f t="array" ref="AL2821">IFERROR(IF(J2821="Level",INDEX($T2821:$Z2821,AD2821+1),INDEX($T2821:$Z2821,AD2821)),"")</f>
        <v>2</v>
      </c>
      <c r="AM2821" s="17" t="str" cm="1">
        <f t="array" ref="AM2821">IFERROR(INDEX($T2821:$Z2821,AE2821),"")</f>
        <v/>
      </c>
      <c r="AN2821" s="17" t="str" cm="1">
        <f t="array" ref="AN2821">IFERROR(INDEX($T2821:$Z2821,AF2821),"")</f>
        <v/>
      </c>
    </row>
    <row r="2822" spans="1:40" ht="25.5" x14ac:dyDescent="0.2">
      <c r="A2822" s="17" t="str">
        <f t="shared" si="264"/>
        <v>BSc Applied Finance (Investment Banking JPM - Cohort 1FJ21) (Higher Apprenticeship) (Part-Time): UDS4SBESBE08</v>
      </c>
      <c r="B2822" s="12" t="s">
        <v>4610</v>
      </c>
      <c r="C2822" s="11" t="s">
        <v>31936</v>
      </c>
      <c r="D2822" s="11" t="s">
        <v>4611</v>
      </c>
      <c r="E2822" s="11" t="s">
        <v>1058</v>
      </c>
      <c r="F2822" s="11" t="s">
        <v>82</v>
      </c>
      <c r="G2822" s="11" t="s">
        <v>32812</v>
      </c>
      <c r="H2822" s="11" t="s">
        <v>77</v>
      </c>
      <c r="I2822" s="11">
        <v>2</v>
      </c>
      <c r="J2822" s="11" t="s">
        <v>4547</v>
      </c>
      <c r="K2822" s="11" t="s">
        <v>32790</v>
      </c>
      <c r="L2822" s="11">
        <v>120</v>
      </c>
      <c r="M2822" s="11">
        <v>0</v>
      </c>
      <c r="N2822" s="11">
        <v>120</v>
      </c>
      <c r="O2822" s="11">
        <v>120</v>
      </c>
      <c r="P2822" s="11">
        <v>0</v>
      </c>
      <c r="Q2822" s="11">
        <v>0</v>
      </c>
      <c r="R2822" s="11">
        <v>120</v>
      </c>
      <c r="S2822" s="11">
        <v>120</v>
      </c>
      <c r="T2822" s="11">
        <v>0</v>
      </c>
      <c r="U2822" s="11">
        <v>1</v>
      </c>
      <c r="V2822" s="11">
        <v>2</v>
      </c>
      <c r="W2822" s="11">
        <v>0</v>
      </c>
      <c r="X2822" s="11">
        <v>0</v>
      </c>
      <c r="Y2822" s="11">
        <v>1</v>
      </c>
      <c r="Z2822" s="11">
        <v>2</v>
      </c>
      <c r="AA2822" s="12" t="s">
        <v>32961</v>
      </c>
      <c r="AB2822" s="17" t="str">
        <f t="shared" si="265"/>
        <v>Programme: BSc Applied Finance (Investment Banking JPM - Cohort 1FJ21) (Higher Apprenticeship) (Part-Time)</v>
      </c>
      <c r="AC2822" s="17">
        <f t="shared" si="266"/>
        <v>5</v>
      </c>
      <c r="AD2822" s="17">
        <f t="shared" si="267"/>
        <v>6</v>
      </c>
      <c r="AE2822" s="17" t="str">
        <f t="shared" si="268"/>
        <v/>
      </c>
      <c r="AF2822" s="17" t="str">
        <f t="shared" si="269"/>
        <v/>
      </c>
      <c r="AG2822" s="17" cm="1">
        <f t="array" ref="AG2822">IFERROR(IF(J2822="Level",INDEX($M2822:$S2822,AC2822+1),INDEX($M2822:$S2822,AC2822)),"")</f>
        <v>120</v>
      </c>
      <c r="AH2822" s="17" cm="1">
        <f t="array" ref="AH2822">IFERROR(IF(J2822="Level",INDEX($M2822:$S2822,AD2822+1),INDEX($M2822:$S2822,AD2822)),"")</f>
        <v>120</v>
      </c>
      <c r="AI2822" s="17" t="str" cm="1">
        <f t="array" ref="AI2822">IFERROR(INDEX($M2822:$S2822,AE2822),"")</f>
        <v/>
      </c>
      <c r="AJ2822" s="17" t="str" cm="1">
        <f t="array" ref="AJ2822">IFERROR(INDEX($M2822:$S2822,AF2822),"")</f>
        <v/>
      </c>
      <c r="AK2822" s="17" cm="1">
        <f t="array" ref="AK2822">IFERROR(IF(J2822="Level",INDEX($T2822:$Z2822,AC2822+1),INDEX($T2822:$Z2822,AC2822)),"")</f>
        <v>1</v>
      </c>
      <c r="AL2822" s="17" cm="1">
        <f t="array" ref="AL2822">IFERROR(IF(J2822="Level",INDEX($T2822:$Z2822,AD2822+1),INDEX($T2822:$Z2822,AD2822)),"")</f>
        <v>2</v>
      </c>
      <c r="AM2822" s="17" t="str" cm="1">
        <f t="array" ref="AM2822">IFERROR(INDEX($T2822:$Z2822,AE2822),"")</f>
        <v/>
      </c>
      <c r="AN2822" s="17" t="str" cm="1">
        <f t="array" ref="AN2822">IFERROR(INDEX($T2822:$Z2822,AF2822),"")</f>
        <v/>
      </c>
    </row>
    <row r="2823" spans="1:40" ht="25.5" x14ac:dyDescent="0.2">
      <c r="A2823" s="17" t="str">
        <f t="shared" si="264"/>
        <v>BSc Applied Finance (Investment BSc Management UBS - Cohort 1FO19) (Higher Apprenticeship) (Part-Time): UDS4SBESBE04</v>
      </c>
      <c r="B2823" s="12" t="s">
        <v>4612</v>
      </c>
      <c r="C2823" s="11" t="s">
        <v>31936</v>
      </c>
      <c r="D2823" s="11" t="s">
        <v>4613</v>
      </c>
      <c r="E2823" s="11" t="s">
        <v>1058</v>
      </c>
      <c r="F2823" s="11" t="s">
        <v>82</v>
      </c>
      <c r="G2823" s="11" t="s">
        <v>32816</v>
      </c>
      <c r="H2823" s="11" t="s">
        <v>77</v>
      </c>
      <c r="I2823" s="11">
        <v>2</v>
      </c>
      <c r="J2823" s="11" t="s">
        <v>4547</v>
      </c>
      <c r="K2823" s="11" t="s">
        <v>32790</v>
      </c>
      <c r="L2823" s="11">
        <v>120</v>
      </c>
      <c r="M2823" s="11">
        <v>0</v>
      </c>
      <c r="N2823" s="11">
        <v>120</v>
      </c>
      <c r="O2823" s="11">
        <v>120</v>
      </c>
      <c r="P2823" s="11">
        <v>0</v>
      </c>
      <c r="Q2823" s="11">
        <v>0</v>
      </c>
      <c r="R2823" s="11">
        <v>120</v>
      </c>
      <c r="S2823" s="11">
        <v>120</v>
      </c>
      <c r="T2823" s="11">
        <v>0</v>
      </c>
      <c r="U2823" s="11">
        <v>1</v>
      </c>
      <c r="V2823" s="11">
        <v>2</v>
      </c>
      <c r="W2823" s="11">
        <v>0</v>
      </c>
      <c r="X2823" s="11">
        <v>0</v>
      </c>
      <c r="Y2823" s="11">
        <v>1</v>
      </c>
      <c r="Z2823" s="11">
        <v>2</v>
      </c>
      <c r="AA2823" s="12" t="s">
        <v>32961</v>
      </c>
      <c r="AB2823" s="17" t="str">
        <f t="shared" si="265"/>
        <v>Programme: BSc Applied Finance (Investment BSc Management UBS - Cohort 1FO19) (Higher Apprenticeship) (Part-Time)</v>
      </c>
      <c r="AC2823" s="17">
        <f t="shared" si="266"/>
        <v>5</v>
      </c>
      <c r="AD2823" s="17">
        <f t="shared" si="267"/>
        <v>6</v>
      </c>
      <c r="AE2823" s="17" t="str">
        <f t="shared" si="268"/>
        <v/>
      </c>
      <c r="AF2823" s="17" t="str">
        <f t="shared" si="269"/>
        <v/>
      </c>
      <c r="AG2823" s="17" cm="1">
        <f t="array" ref="AG2823">IFERROR(IF(J2823="Level",INDEX($M2823:$S2823,AC2823+1),INDEX($M2823:$S2823,AC2823)),"")</f>
        <v>120</v>
      </c>
      <c r="AH2823" s="17" cm="1">
        <f t="array" ref="AH2823">IFERROR(IF(J2823="Level",INDEX($M2823:$S2823,AD2823+1),INDEX($M2823:$S2823,AD2823)),"")</f>
        <v>120</v>
      </c>
      <c r="AI2823" s="17" t="str" cm="1">
        <f t="array" ref="AI2823">IFERROR(INDEX($M2823:$S2823,AE2823),"")</f>
        <v/>
      </c>
      <c r="AJ2823" s="17" t="str" cm="1">
        <f t="array" ref="AJ2823">IFERROR(INDEX($M2823:$S2823,AF2823),"")</f>
        <v/>
      </c>
      <c r="AK2823" s="17" cm="1">
        <f t="array" ref="AK2823">IFERROR(IF(J2823="Level",INDEX($T2823:$Z2823,AC2823+1),INDEX($T2823:$Z2823,AC2823)),"")</f>
        <v>1</v>
      </c>
      <c r="AL2823" s="17" cm="1">
        <f t="array" ref="AL2823">IFERROR(IF(J2823="Level",INDEX($T2823:$Z2823,AD2823+1),INDEX($T2823:$Z2823,AD2823)),"")</f>
        <v>2</v>
      </c>
      <c r="AM2823" s="17" t="str" cm="1">
        <f t="array" ref="AM2823">IFERROR(INDEX($T2823:$Z2823,AE2823),"")</f>
        <v/>
      </c>
      <c r="AN2823" s="17" t="str" cm="1">
        <f t="array" ref="AN2823">IFERROR(INDEX($T2823:$Z2823,AF2823),"")</f>
        <v/>
      </c>
    </row>
    <row r="2824" spans="1:40" ht="25.5" x14ac:dyDescent="0.2">
      <c r="A2824" s="17" t="str">
        <f t="shared" si="264"/>
        <v>BSc Applied Finance (Investment Management UBS - Cohort 1OJ21/1OO21) (Higher Apprenticeship) (Part-Time): UDS4SBESBE09</v>
      </c>
      <c r="B2824" s="12" t="s">
        <v>4614</v>
      </c>
      <c r="C2824" s="11" t="s">
        <v>31936</v>
      </c>
      <c r="D2824" s="11" t="s">
        <v>32814</v>
      </c>
      <c r="E2824" s="11" t="s">
        <v>1058</v>
      </c>
      <c r="F2824" s="11" t="s">
        <v>82</v>
      </c>
      <c r="G2824" s="11" t="s">
        <v>32815</v>
      </c>
      <c r="H2824" s="11" t="s">
        <v>77</v>
      </c>
      <c r="I2824" s="11">
        <v>2</v>
      </c>
      <c r="J2824" s="11" t="s">
        <v>4547</v>
      </c>
      <c r="K2824" s="11" t="s">
        <v>32790</v>
      </c>
      <c r="L2824" s="11">
        <v>120</v>
      </c>
      <c r="M2824" s="11">
        <v>0</v>
      </c>
      <c r="N2824" s="11">
        <v>120</v>
      </c>
      <c r="O2824" s="11">
        <v>120</v>
      </c>
      <c r="P2824" s="11">
        <v>0</v>
      </c>
      <c r="Q2824" s="11">
        <v>0</v>
      </c>
      <c r="R2824" s="11">
        <v>120</v>
      </c>
      <c r="S2824" s="11">
        <v>120</v>
      </c>
      <c r="T2824" s="11">
        <v>0</v>
      </c>
      <c r="U2824" s="11">
        <v>1</v>
      </c>
      <c r="V2824" s="11">
        <v>2</v>
      </c>
      <c r="W2824" s="11">
        <v>0</v>
      </c>
      <c r="X2824" s="11">
        <v>0</v>
      </c>
      <c r="Y2824" s="11">
        <v>1</v>
      </c>
      <c r="Z2824" s="11">
        <v>2</v>
      </c>
      <c r="AA2824" s="12" t="s">
        <v>32961</v>
      </c>
      <c r="AB2824" s="17" t="str">
        <f t="shared" si="265"/>
        <v>Programme: BSc Applied Finance (Investment Management UBS - Cohort 1OJ21/1OO21) (Higher Apprenticeship) (Part-Time)</v>
      </c>
      <c r="AC2824" s="17">
        <f t="shared" si="266"/>
        <v>5</v>
      </c>
      <c r="AD2824" s="17">
        <f t="shared" si="267"/>
        <v>6</v>
      </c>
      <c r="AE2824" s="17" t="str">
        <f t="shared" si="268"/>
        <v/>
      </c>
      <c r="AF2824" s="17" t="str">
        <f t="shared" si="269"/>
        <v/>
      </c>
      <c r="AG2824" s="17" cm="1">
        <f t="array" ref="AG2824">IFERROR(IF(J2824="Level",INDEX($M2824:$S2824,AC2824+1),INDEX($M2824:$S2824,AC2824)),"")</f>
        <v>120</v>
      </c>
      <c r="AH2824" s="17" cm="1">
        <f t="array" ref="AH2824">IFERROR(IF(J2824="Level",INDEX($M2824:$S2824,AD2824+1),INDEX($M2824:$S2824,AD2824)),"")</f>
        <v>120</v>
      </c>
      <c r="AI2824" s="17" t="str" cm="1">
        <f t="array" ref="AI2824">IFERROR(INDEX($M2824:$S2824,AE2824),"")</f>
        <v/>
      </c>
      <c r="AJ2824" s="17" t="str" cm="1">
        <f t="array" ref="AJ2824">IFERROR(INDEX($M2824:$S2824,AF2824),"")</f>
        <v/>
      </c>
      <c r="AK2824" s="17" cm="1">
        <f t="array" ref="AK2824">IFERROR(IF(J2824="Level",INDEX($T2824:$Z2824,AC2824+1),INDEX($T2824:$Z2824,AC2824)),"")</f>
        <v>1</v>
      </c>
      <c r="AL2824" s="17" cm="1">
        <f t="array" ref="AL2824">IFERROR(IF(J2824="Level",INDEX($T2824:$Z2824,AD2824+1),INDEX($T2824:$Z2824,AD2824)),"")</f>
        <v>2</v>
      </c>
      <c r="AM2824" s="17" t="str" cm="1">
        <f t="array" ref="AM2824">IFERROR(INDEX($T2824:$Z2824,AE2824),"")</f>
        <v/>
      </c>
      <c r="AN2824" s="17" t="str" cm="1">
        <f t="array" ref="AN2824">IFERROR(INDEX($T2824:$Z2824,AF2824),"")</f>
        <v/>
      </c>
    </row>
    <row r="2825" spans="1:40" x14ac:dyDescent="0.2">
      <c r="A2825" s="17" t="str">
        <f t="shared" si="264"/>
        <v>BSc Applied Finance (Higher Apprenticeship) (Part-Time): UDS4SBESBE11</v>
      </c>
      <c r="B2825" s="12" t="s">
        <v>32075</v>
      </c>
      <c r="C2825" s="11" t="s">
        <v>31936</v>
      </c>
      <c r="D2825" s="11" t="s">
        <v>32818</v>
      </c>
      <c r="E2825" s="11" t="s">
        <v>1058</v>
      </c>
      <c r="F2825" s="11" t="s">
        <v>82</v>
      </c>
      <c r="G2825" s="11" t="s">
        <v>32815</v>
      </c>
      <c r="H2825" s="11" t="s">
        <v>77</v>
      </c>
      <c r="I2825" s="11">
        <v>2</v>
      </c>
      <c r="J2825" s="11" t="s">
        <v>4547</v>
      </c>
      <c r="K2825" s="11" t="s">
        <v>32790</v>
      </c>
      <c r="L2825" s="11">
        <v>120</v>
      </c>
      <c r="M2825" s="11">
        <v>0</v>
      </c>
      <c r="N2825" s="11">
        <v>120</v>
      </c>
      <c r="O2825" s="11">
        <v>120</v>
      </c>
      <c r="P2825" s="11">
        <v>0</v>
      </c>
      <c r="Q2825" s="11">
        <v>0</v>
      </c>
      <c r="R2825" s="11">
        <v>120</v>
      </c>
      <c r="S2825" s="11">
        <v>120</v>
      </c>
      <c r="T2825" s="11">
        <v>0</v>
      </c>
      <c r="U2825" s="11">
        <v>1</v>
      </c>
      <c r="V2825" s="11">
        <v>2</v>
      </c>
      <c r="W2825" s="11">
        <v>0</v>
      </c>
      <c r="X2825" s="11">
        <v>0</v>
      </c>
      <c r="Y2825" s="11">
        <v>1</v>
      </c>
      <c r="Z2825" s="11">
        <v>2</v>
      </c>
      <c r="AA2825" s="12" t="s">
        <v>32961</v>
      </c>
      <c r="AB2825" s="17" t="str">
        <f t="shared" si="265"/>
        <v>Programme: BSc Applied Finance (Higher Apprenticeship) (Part-Time)</v>
      </c>
      <c r="AC2825" s="17">
        <f t="shared" si="266"/>
        <v>5</v>
      </c>
      <c r="AD2825" s="17">
        <f t="shared" si="267"/>
        <v>6</v>
      </c>
      <c r="AE2825" s="17" t="str">
        <f t="shared" si="268"/>
        <v/>
      </c>
      <c r="AF2825" s="17" t="str">
        <f t="shared" si="269"/>
        <v/>
      </c>
      <c r="AG2825" s="17" cm="1">
        <f t="array" ref="AG2825">IFERROR(IF(J2825="Level",INDEX($M2825:$S2825,AC2825+1),INDEX($M2825:$S2825,AC2825)),"")</f>
        <v>120</v>
      </c>
      <c r="AH2825" s="17" cm="1">
        <f t="array" ref="AH2825">IFERROR(IF(J2825="Level",INDEX($M2825:$S2825,AD2825+1),INDEX($M2825:$S2825,AD2825)),"")</f>
        <v>120</v>
      </c>
      <c r="AI2825" s="17" t="str" cm="1">
        <f t="array" ref="AI2825">IFERROR(INDEX($M2825:$S2825,AE2825),"")</f>
        <v/>
      </c>
      <c r="AJ2825" s="17" t="str" cm="1">
        <f t="array" ref="AJ2825">IFERROR(INDEX($M2825:$S2825,AF2825),"")</f>
        <v/>
      </c>
      <c r="AK2825" s="17" cm="1">
        <f t="array" ref="AK2825">IFERROR(IF(J2825="Level",INDEX($T2825:$Z2825,AC2825+1),INDEX($T2825:$Z2825,AC2825)),"")</f>
        <v>1</v>
      </c>
      <c r="AL2825" s="17" cm="1">
        <f t="array" ref="AL2825">IFERROR(IF(J2825="Level",INDEX($T2825:$Z2825,AD2825+1),INDEX($T2825:$Z2825,AD2825)),"")</f>
        <v>2</v>
      </c>
      <c r="AM2825" s="17" t="str" cm="1">
        <f t="array" ref="AM2825">IFERROR(INDEX($T2825:$Z2825,AE2825),"")</f>
        <v/>
      </c>
      <c r="AN2825" s="17" t="str" cm="1">
        <f t="array" ref="AN2825">IFERROR(INDEX($T2825:$Z2825,AF2825),"")</f>
        <v/>
      </c>
    </row>
    <row r="2826" spans="1:40" ht="25.5" x14ac:dyDescent="0.2">
      <c r="A2826" s="17" t="str">
        <f t="shared" si="264"/>
        <v>BSc Banking and Financial Services (Higher Apprenticeship) (Part-Time): UDS4SBESBE13</v>
      </c>
      <c r="B2826" s="12" t="s">
        <v>32162</v>
      </c>
      <c r="C2826" s="11" t="s">
        <v>31936</v>
      </c>
      <c r="D2826" s="11" t="s">
        <v>32946</v>
      </c>
      <c r="E2826" s="11" t="s">
        <v>1058</v>
      </c>
      <c r="F2826" s="11" t="s">
        <v>82</v>
      </c>
      <c r="G2826" s="11" t="s">
        <v>32947</v>
      </c>
      <c r="H2826" s="11" t="s">
        <v>77</v>
      </c>
      <c r="I2826" s="11">
        <v>2</v>
      </c>
      <c r="J2826" s="11" t="s">
        <v>4547</v>
      </c>
      <c r="K2826" s="11" t="s">
        <v>32790</v>
      </c>
      <c r="L2826" s="11">
        <v>120</v>
      </c>
      <c r="M2826" s="11">
        <v>0</v>
      </c>
      <c r="N2826" s="11">
        <v>120</v>
      </c>
      <c r="O2826" s="11">
        <v>120</v>
      </c>
      <c r="P2826" s="11">
        <v>0</v>
      </c>
      <c r="Q2826" s="11">
        <v>0</v>
      </c>
      <c r="R2826" s="11">
        <v>120</v>
      </c>
      <c r="S2826" s="11">
        <v>120</v>
      </c>
      <c r="T2826" s="11">
        <v>0</v>
      </c>
      <c r="U2826" s="11">
        <v>1</v>
      </c>
      <c r="V2826" s="11">
        <v>2</v>
      </c>
      <c r="W2826" s="11">
        <v>0</v>
      </c>
      <c r="X2826" s="11">
        <v>0</v>
      </c>
      <c r="Y2826" s="11">
        <v>1</v>
      </c>
      <c r="Z2826" s="11">
        <v>2</v>
      </c>
      <c r="AA2826" s="12" t="s">
        <v>32961</v>
      </c>
      <c r="AB2826" s="17" t="str">
        <f t="shared" si="265"/>
        <v>Programme: BSc Banking and Financial Services (Higher Apprenticeship) (Part-Time)</v>
      </c>
      <c r="AC2826" s="17">
        <f t="shared" si="266"/>
        <v>5</v>
      </c>
      <c r="AD2826" s="17">
        <f t="shared" si="267"/>
        <v>6</v>
      </c>
      <c r="AE2826" s="17" t="str">
        <f t="shared" si="268"/>
        <v/>
      </c>
      <c r="AF2826" s="17" t="str">
        <f t="shared" si="269"/>
        <v/>
      </c>
      <c r="AG2826" s="17" cm="1">
        <f t="array" ref="AG2826">IFERROR(IF(J2826="Level",INDEX($M2826:$S2826,AC2826+1),INDEX($M2826:$S2826,AC2826)),"")</f>
        <v>120</v>
      </c>
      <c r="AH2826" s="17" cm="1">
        <f t="array" ref="AH2826">IFERROR(IF(J2826="Level",INDEX($M2826:$S2826,AD2826+1),INDEX($M2826:$S2826,AD2826)),"")</f>
        <v>120</v>
      </c>
      <c r="AI2826" s="17" t="str" cm="1">
        <f t="array" ref="AI2826">IFERROR(INDEX($M2826:$S2826,AE2826),"")</f>
        <v/>
      </c>
      <c r="AJ2826" s="17" t="str" cm="1">
        <f t="array" ref="AJ2826">IFERROR(INDEX($M2826:$S2826,AF2826),"")</f>
        <v/>
      </c>
      <c r="AK2826" s="17" cm="1">
        <f t="array" ref="AK2826">IFERROR(IF(J2826="Level",INDEX($T2826:$Z2826,AC2826+1),INDEX($T2826:$Z2826,AC2826)),"")</f>
        <v>1</v>
      </c>
      <c r="AL2826" s="17" cm="1">
        <f t="array" ref="AL2826">IFERROR(IF(J2826="Level",INDEX($T2826:$Z2826,AD2826+1),INDEX($T2826:$Z2826,AD2826)),"")</f>
        <v>2</v>
      </c>
      <c r="AM2826" s="17" t="str" cm="1">
        <f t="array" ref="AM2826">IFERROR(INDEX($T2826:$Z2826,AE2826),"")</f>
        <v/>
      </c>
      <c r="AN2826" s="17" t="str" cm="1">
        <f t="array" ref="AN2826">IFERROR(INDEX($T2826:$Z2826,AF2826),"")</f>
        <v/>
      </c>
    </row>
    <row r="2827" spans="1:40" ht="25.5" x14ac:dyDescent="0.2">
      <c r="A2827" s="17" t="str">
        <f t="shared" si="264"/>
        <v>BSc Project Management (Integrated Degree Apprenticeship) (Part-Time): UDS4SBESBE10</v>
      </c>
      <c r="B2827" s="12" t="s">
        <v>32068</v>
      </c>
      <c r="C2827" s="11" t="s">
        <v>31936</v>
      </c>
      <c r="D2827" s="11" t="s">
        <v>32795</v>
      </c>
      <c r="E2827" s="11" t="s">
        <v>1058</v>
      </c>
      <c r="F2827" s="11" t="s">
        <v>82</v>
      </c>
      <c r="G2827" s="11" t="s">
        <v>33479</v>
      </c>
      <c r="H2827" s="11" t="s">
        <v>77</v>
      </c>
      <c r="I2827" s="11">
        <v>2</v>
      </c>
      <c r="J2827" s="11" t="s">
        <v>4547</v>
      </c>
      <c r="K2827" s="11" t="s">
        <v>32790</v>
      </c>
      <c r="L2827" s="11">
        <v>120</v>
      </c>
      <c r="M2827" s="11">
        <v>0</v>
      </c>
      <c r="N2827" s="11">
        <v>120</v>
      </c>
      <c r="O2827" s="11">
        <v>120</v>
      </c>
      <c r="P2827" s="11">
        <v>0</v>
      </c>
      <c r="Q2827" s="11">
        <v>0</v>
      </c>
      <c r="R2827" s="11">
        <v>120</v>
      </c>
      <c r="S2827" s="11">
        <v>120</v>
      </c>
      <c r="T2827" s="11">
        <v>0</v>
      </c>
      <c r="U2827" s="11">
        <v>1</v>
      </c>
      <c r="V2827" s="11">
        <v>2</v>
      </c>
      <c r="W2827" s="11">
        <v>0</v>
      </c>
      <c r="X2827" s="11">
        <v>0</v>
      </c>
      <c r="Y2827" s="11">
        <v>1</v>
      </c>
      <c r="Z2827" s="11">
        <v>2</v>
      </c>
      <c r="AA2827" s="12" t="s">
        <v>32961</v>
      </c>
      <c r="AB2827" s="17" t="str">
        <f t="shared" si="265"/>
        <v>Programme: BSc Project Management (Integrated Degree Apprenticeship) (Part-Time)</v>
      </c>
      <c r="AC2827" s="17">
        <f t="shared" si="266"/>
        <v>5</v>
      </c>
      <c r="AD2827" s="17">
        <f t="shared" si="267"/>
        <v>6</v>
      </c>
      <c r="AE2827" s="17" t="str">
        <f t="shared" si="268"/>
        <v/>
      </c>
      <c r="AF2827" s="17" t="str">
        <f t="shared" si="269"/>
        <v/>
      </c>
      <c r="AG2827" s="17" cm="1">
        <f t="array" ref="AG2827">IFERROR(IF(J2827="Level",INDEX($M2827:$S2827,AC2827+1),INDEX($M2827:$S2827,AC2827)),"")</f>
        <v>120</v>
      </c>
      <c r="AH2827" s="17" cm="1">
        <f t="array" ref="AH2827">IFERROR(IF(J2827="Level",INDEX($M2827:$S2827,AD2827+1),INDEX($M2827:$S2827,AD2827)),"")</f>
        <v>120</v>
      </c>
      <c r="AI2827" s="17" t="str" cm="1">
        <f t="array" ref="AI2827">IFERROR(INDEX($M2827:$S2827,AE2827),"")</f>
        <v/>
      </c>
      <c r="AJ2827" s="17" t="str" cm="1">
        <f t="array" ref="AJ2827">IFERROR(INDEX($M2827:$S2827,AF2827),"")</f>
        <v/>
      </c>
      <c r="AK2827" s="17" cm="1">
        <f t="array" ref="AK2827">IFERROR(IF(J2827="Level",INDEX($T2827:$Z2827,AC2827+1),INDEX($T2827:$Z2827,AC2827)),"")</f>
        <v>1</v>
      </c>
      <c r="AL2827" s="17" cm="1">
        <f t="array" ref="AL2827">IFERROR(IF(J2827="Level",INDEX($T2827:$Z2827,AD2827+1),INDEX($T2827:$Z2827,AD2827)),"")</f>
        <v>2</v>
      </c>
      <c r="AM2827" s="17" t="str" cm="1">
        <f t="array" ref="AM2827">IFERROR(INDEX($T2827:$Z2827,AE2827),"")</f>
        <v/>
      </c>
      <c r="AN2827" s="17" t="str" cm="1">
        <f t="array" ref="AN2827">IFERROR(INDEX($T2827:$Z2827,AF2827),"")</f>
        <v/>
      </c>
    </row>
    <row r="2828" spans="1:40" ht="25.5" x14ac:dyDescent="0.2">
      <c r="A2828" s="17" t="str">
        <f t="shared" si="264"/>
        <v>BSc Project Management (Non-Apprenticeship) (Part-Time): UFS4SBESBE68</v>
      </c>
      <c r="B2828" s="12" t="s">
        <v>32066</v>
      </c>
      <c r="C2828" s="11" t="s">
        <v>31936</v>
      </c>
      <c r="D2828" s="11" t="s">
        <v>32793</v>
      </c>
      <c r="E2828" s="11" t="s">
        <v>1058</v>
      </c>
      <c r="F2828" s="11" t="s">
        <v>82</v>
      </c>
      <c r="G2828" s="11" t="s">
        <v>33479</v>
      </c>
      <c r="H2828" s="11" t="s">
        <v>77</v>
      </c>
      <c r="I2828" s="11">
        <v>2</v>
      </c>
      <c r="J2828" s="11" t="s">
        <v>4547</v>
      </c>
      <c r="K2828" s="11" t="s">
        <v>32790</v>
      </c>
      <c r="L2828" s="11">
        <v>120</v>
      </c>
      <c r="M2828" s="11">
        <v>0</v>
      </c>
      <c r="N2828" s="11">
        <v>120</v>
      </c>
      <c r="O2828" s="11">
        <v>120</v>
      </c>
      <c r="P2828" s="11">
        <v>0</v>
      </c>
      <c r="Q2828" s="11">
        <v>0</v>
      </c>
      <c r="R2828" s="11">
        <v>120</v>
      </c>
      <c r="S2828" s="11">
        <v>120</v>
      </c>
      <c r="T2828" s="11">
        <v>0</v>
      </c>
      <c r="U2828" s="11">
        <v>1</v>
      </c>
      <c r="V2828" s="11">
        <v>2</v>
      </c>
      <c r="W2828" s="11">
        <v>0</v>
      </c>
      <c r="X2828" s="11">
        <v>0</v>
      </c>
      <c r="Y2828" s="11">
        <v>1</v>
      </c>
      <c r="Z2828" s="11">
        <v>2</v>
      </c>
      <c r="AA2828" s="12" t="s">
        <v>32961</v>
      </c>
      <c r="AB2828" s="17" t="str">
        <f t="shared" si="265"/>
        <v>Programme: BSc Project Management (Non-Apprenticeship) (Part-Time)</v>
      </c>
      <c r="AC2828" s="17">
        <f t="shared" si="266"/>
        <v>5</v>
      </c>
      <c r="AD2828" s="17">
        <f t="shared" si="267"/>
        <v>6</v>
      </c>
      <c r="AE2828" s="17" t="str">
        <f t="shared" si="268"/>
        <v/>
      </c>
      <c r="AF2828" s="17" t="str">
        <f t="shared" si="269"/>
        <v/>
      </c>
      <c r="AG2828" s="17" cm="1">
        <f t="array" ref="AG2828">IFERROR(IF(J2828="Level",INDEX($M2828:$S2828,AC2828+1),INDEX($M2828:$S2828,AC2828)),"")</f>
        <v>120</v>
      </c>
      <c r="AH2828" s="17" cm="1">
        <f t="array" ref="AH2828">IFERROR(IF(J2828="Level",INDEX($M2828:$S2828,AD2828+1),INDEX($M2828:$S2828,AD2828)),"")</f>
        <v>120</v>
      </c>
      <c r="AI2828" s="17" t="str" cm="1">
        <f t="array" ref="AI2828">IFERROR(INDEX($M2828:$S2828,AE2828),"")</f>
        <v/>
      </c>
      <c r="AJ2828" s="17" t="str" cm="1">
        <f t="array" ref="AJ2828">IFERROR(INDEX($M2828:$S2828,AF2828),"")</f>
        <v/>
      </c>
      <c r="AK2828" s="17" cm="1">
        <f t="array" ref="AK2828">IFERROR(IF(J2828="Level",INDEX($T2828:$Z2828,AC2828+1),INDEX($T2828:$Z2828,AC2828)),"")</f>
        <v>1</v>
      </c>
      <c r="AL2828" s="17" cm="1">
        <f t="array" ref="AL2828">IFERROR(IF(J2828="Level",INDEX($T2828:$Z2828,AD2828+1),INDEX($T2828:$Z2828,AD2828)),"")</f>
        <v>2</v>
      </c>
      <c r="AM2828" s="17" t="str" cm="1">
        <f t="array" ref="AM2828">IFERROR(INDEX($T2828:$Z2828,AE2828),"")</f>
        <v/>
      </c>
      <c r="AN2828" s="17" t="str" cm="1">
        <f t="array" ref="AN2828">IFERROR(INDEX($T2828:$Z2828,AF2828),"")</f>
        <v/>
      </c>
    </row>
    <row r="2829" spans="1:40" ht="25.5" x14ac:dyDescent="0.2">
      <c r="A2829" s="17" t="str">
        <f t="shared" si="264"/>
        <v>BSc (Hons) Applied Accounting (Integrated Degree Apprenticeship) (Part-Time): UDS4SBESBE14</v>
      </c>
      <c r="B2829" s="12" t="s">
        <v>33948</v>
      </c>
      <c r="C2829" s="11" t="s">
        <v>31936</v>
      </c>
      <c r="D2829" s="11" t="s">
        <v>33949</v>
      </c>
      <c r="E2829" s="11" t="s">
        <v>1058</v>
      </c>
      <c r="F2829" s="11" t="s">
        <v>82</v>
      </c>
      <c r="G2829" s="11" t="s">
        <v>32800</v>
      </c>
      <c r="H2829" s="11" t="s">
        <v>77</v>
      </c>
      <c r="I2829" s="11">
        <v>2</v>
      </c>
      <c r="J2829" s="11" t="s">
        <v>4547</v>
      </c>
      <c r="K2829" s="11" t="s">
        <v>32790</v>
      </c>
      <c r="L2829" s="11">
        <v>120</v>
      </c>
      <c r="M2829" s="11">
        <v>0</v>
      </c>
      <c r="N2829" s="11">
        <v>120</v>
      </c>
      <c r="O2829" s="11">
        <v>120</v>
      </c>
      <c r="P2829" s="11">
        <v>0</v>
      </c>
      <c r="Q2829" s="11">
        <v>0</v>
      </c>
      <c r="R2829" s="11">
        <v>120</v>
      </c>
      <c r="S2829" s="11">
        <v>120</v>
      </c>
      <c r="T2829" s="11">
        <v>0</v>
      </c>
      <c r="U2829" s="11">
        <v>1</v>
      </c>
      <c r="V2829" s="11">
        <v>2</v>
      </c>
      <c r="W2829" s="11">
        <v>0</v>
      </c>
      <c r="X2829" s="11">
        <v>0</v>
      </c>
      <c r="Y2829" s="11">
        <v>1</v>
      </c>
      <c r="Z2829" s="11">
        <v>2</v>
      </c>
      <c r="AA2829" s="12" t="s">
        <v>32961</v>
      </c>
      <c r="AB2829" s="17" t="str">
        <f t="shared" si="265"/>
        <v>Programme: BSc (Hons) Applied Accounting (Integrated Degree Apprenticeship) (Part-Time)</v>
      </c>
      <c r="AC2829" s="17">
        <f t="shared" si="266"/>
        <v>5</v>
      </c>
      <c r="AD2829" s="17">
        <f t="shared" si="267"/>
        <v>6</v>
      </c>
      <c r="AE2829" s="17" t="str">
        <f t="shared" si="268"/>
        <v/>
      </c>
      <c r="AF2829" s="17" t="str">
        <f t="shared" si="269"/>
        <v/>
      </c>
      <c r="AG2829" s="17" cm="1">
        <f t="array" ref="AG2829">IFERROR(IF(J2829="Level",INDEX($M2829:$S2829,AC2829+1),INDEX($M2829:$S2829,AC2829)),"")</f>
        <v>120</v>
      </c>
      <c r="AH2829" s="17" cm="1">
        <f t="array" ref="AH2829">IFERROR(IF(J2829="Level",INDEX($M2829:$S2829,AD2829+1),INDEX($M2829:$S2829,AD2829)),"")</f>
        <v>120</v>
      </c>
      <c r="AI2829" s="17" t="str" cm="1">
        <f t="array" ref="AI2829">IFERROR(INDEX($M2829:$S2829,AE2829),"")</f>
        <v/>
      </c>
      <c r="AJ2829" s="17" t="str" cm="1">
        <f t="array" ref="AJ2829">IFERROR(INDEX($M2829:$S2829,AF2829),"")</f>
        <v/>
      </c>
      <c r="AK2829" s="17" cm="1">
        <f t="array" ref="AK2829">IFERROR(IF(J2829="Level",INDEX($T2829:$Z2829,AC2829+1),INDEX($T2829:$Z2829,AC2829)),"")</f>
        <v>1</v>
      </c>
      <c r="AL2829" s="17" cm="1">
        <f t="array" ref="AL2829">IFERROR(IF(J2829="Level",INDEX($T2829:$Z2829,AD2829+1),INDEX($T2829:$Z2829,AD2829)),"")</f>
        <v>2</v>
      </c>
      <c r="AM2829" s="17" t="str" cm="1">
        <f t="array" ref="AM2829">IFERROR(INDEX($T2829:$Z2829,AE2829),"")</f>
        <v/>
      </c>
      <c r="AN2829" s="17" t="str" cm="1">
        <f t="array" ref="AN2829">IFERROR(INDEX($T2829:$Z2829,AF2829),"")</f>
        <v/>
      </c>
    </row>
    <row r="2830" spans="1:40" ht="25.5" x14ac:dyDescent="0.2">
      <c r="A2830" s="17" t="str">
        <f t="shared" si="264"/>
        <v>BSc (Hons) Applied Accounting (Non-Apprenticeship) (Part-Time): UFS4SBESBE70</v>
      </c>
      <c r="B2830" s="12" t="s">
        <v>33950</v>
      </c>
      <c r="C2830" s="11" t="s">
        <v>31936</v>
      </c>
      <c r="D2830" s="11" t="s">
        <v>33951</v>
      </c>
      <c r="E2830" s="11" t="s">
        <v>1058</v>
      </c>
      <c r="F2830" s="11" t="s">
        <v>82</v>
      </c>
      <c r="G2830" s="11" t="s">
        <v>32800</v>
      </c>
      <c r="H2830" s="11" t="s">
        <v>77</v>
      </c>
      <c r="I2830" s="11">
        <v>2</v>
      </c>
      <c r="J2830" s="11" t="s">
        <v>4547</v>
      </c>
      <c r="K2830" s="11" t="s">
        <v>32790</v>
      </c>
      <c r="L2830" s="11">
        <v>120</v>
      </c>
      <c r="M2830" s="11">
        <v>0</v>
      </c>
      <c r="N2830" s="11">
        <v>120</v>
      </c>
      <c r="O2830" s="11">
        <v>120</v>
      </c>
      <c r="P2830" s="11">
        <v>0</v>
      </c>
      <c r="Q2830" s="11">
        <v>0</v>
      </c>
      <c r="R2830" s="11">
        <v>120</v>
      </c>
      <c r="S2830" s="11">
        <v>120</v>
      </c>
      <c r="T2830" s="11">
        <v>0</v>
      </c>
      <c r="U2830" s="11">
        <v>1</v>
      </c>
      <c r="V2830" s="11">
        <v>2</v>
      </c>
      <c r="W2830" s="11">
        <v>0</v>
      </c>
      <c r="X2830" s="11">
        <v>0</v>
      </c>
      <c r="Y2830" s="11">
        <v>1</v>
      </c>
      <c r="Z2830" s="11">
        <v>2</v>
      </c>
      <c r="AA2830" s="12" t="s">
        <v>32961</v>
      </c>
      <c r="AB2830" s="17" t="str">
        <f t="shared" si="265"/>
        <v>Programme: BSc (Hons) Applied Accounting (Non-Apprenticeship) (Part-Time)</v>
      </c>
      <c r="AC2830" s="17">
        <f t="shared" si="266"/>
        <v>5</v>
      </c>
      <c r="AD2830" s="17">
        <f t="shared" si="267"/>
        <v>6</v>
      </c>
      <c r="AE2830" s="17" t="str">
        <f t="shared" si="268"/>
        <v/>
      </c>
      <c r="AF2830" s="17" t="str">
        <f t="shared" si="269"/>
        <v/>
      </c>
      <c r="AG2830" s="17" cm="1">
        <f t="array" ref="AG2830">IFERROR(IF(J2830="Level",INDEX($M2830:$S2830,AC2830+1),INDEX($M2830:$S2830,AC2830)),"")</f>
        <v>120</v>
      </c>
      <c r="AH2830" s="17" cm="1">
        <f t="array" ref="AH2830">IFERROR(IF(J2830="Level",INDEX($M2830:$S2830,AD2830+1),INDEX($M2830:$S2830,AD2830)),"")</f>
        <v>120</v>
      </c>
      <c r="AI2830" s="17" t="str" cm="1">
        <f t="array" ref="AI2830">IFERROR(INDEX($M2830:$S2830,AE2830),"")</f>
        <v/>
      </c>
      <c r="AJ2830" s="17" t="str" cm="1">
        <f t="array" ref="AJ2830">IFERROR(INDEX($M2830:$S2830,AF2830),"")</f>
        <v/>
      </c>
      <c r="AK2830" s="17" cm="1">
        <f t="array" ref="AK2830">IFERROR(IF(J2830="Level",INDEX($T2830:$Z2830,AC2830+1),INDEX($T2830:$Z2830,AC2830)),"")</f>
        <v>1</v>
      </c>
      <c r="AL2830" s="17" cm="1">
        <f t="array" ref="AL2830">IFERROR(IF(J2830="Level",INDEX($T2830:$Z2830,AD2830+1),INDEX($T2830:$Z2830,AD2830)),"")</f>
        <v>2</v>
      </c>
      <c r="AM2830" s="17" t="str" cm="1">
        <f t="array" ref="AM2830">IFERROR(INDEX($T2830:$Z2830,AE2830),"")</f>
        <v/>
      </c>
      <c r="AN2830" s="17" t="str" cm="1">
        <f t="array" ref="AN2830">IFERROR(INDEX($T2830:$Z2830,AF2830),"")</f>
        <v/>
      </c>
    </row>
    <row r="2831" spans="1:40" ht="25.5" x14ac:dyDescent="0.2">
      <c r="A2831" s="17" t="str">
        <f t="shared" si="264"/>
        <v>BSc Digital and Technology Solutions (Integrated Degree Apprenticeship): UDS4ECSECS01</v>
      </c>
      <c r="B2831" s="12" t="s">
        <v>4615</v>
      </c>
      <c r="C2831" s="11" t="s">
        <v>31936</v>
      </c>
      <c r="D2831" s="11" t="s">
        <v>4616</v>
      </c>
      <c r="E2831" s="11" t="s">
        <v>420</v>
      </c>
      <c r="F2831" s="11" t="s">
        <v>82</v>
      </c>
      <c r="G2831" s="11" t="s">
        <v>32800</v>
      </c>
      <c r="H2831" s="11" t="s">
        <v>77</v>
      </c>
      <c r="I2831" s="11">
        <v>2</v>
      </c>
      <c r="J2831" s="11" t="s">
        <v>4547</v>
      </c>
      <c r="K2831" s="11" t="s">
        <v>32790</v>
      </c>
      <c r="L2831" s="11">
        <v>120</v>
      </c>
      <c r="M2831" s="11">
        <v>0</v>
      </c>
      <c r="N2831" s="11">
        <v>120</v>
      </c>
      <c r="O2831" s="11">
        <v>120</v>
      </c>
      <c r="P2831" s="11">
        <v>0</v>
      </c>
      <c r="Q2831" s="11">
        <v>0</v>
      </c>
      <c r="R2831" s="11">
        <v>120</v>
      </c>
      <c r="S2831" s="11">
        <v>120</v>
      </c>
      <c r="T2831" s="11">
        <v>0</v>
      </c>
      <c r="U2831" s="11">
        <v>1</v>
      </c>
      <c r="V2831" s="11">
        <v>2</v>
      </c>
      <c r="W2831" s="11">
        <v>0</v>
      </c>
      <c r="X2831" s="11">
        <v>0</v>
      </c>
      <c r="Y2831" s="11">
        <v>1</v>
      </c>
      <c r="Z2831" s="11">
        <v>2</v>
      </c>
      <c r="AA2831" s="12" t="s">
        <v>32961</v>
      </c>
      <c r="AB2831" s="17" t="str">
        <f t="shared" si="265"/>
        <v>Programme: BSc Digital and Technology Solutions (Integrated Degree Apprenticeship)</v>
      </c>
      <c r="AC2831" s="17">
        <f t="shared" si="266"/>
        <v>5</v>
      </c>
      <c r="AD2831" s="17">
        <f t="shared" si="267"/>
        <v>6</v>
      </c>
      <c r="AE2831" s="17" t="str">
        <f t="shared" si="268"/>
        <v/>
      </c>
      <c r="AF2831" s="17" t="str">
        <f t="shared" si="269"/>
        <v/>
      </c>
      <c r="AG2831" s="17" cm="1">
        <f t="array" ref="AG2831">IFERROR(IF(J2831="Level",INDEX($M2831:$S2831,AC2831+1),INDEX($M2831:$S2831,AC2831)),"")</f>
        <v>120</v>
      </c>
      <c r="AH2831" s="17" cm="1">
        <f t="array" ref="AH2831">IFERROR(IF(J2831="Level",INDEX($M2831:$S2831,AD2831+1),INDEX($M2831:$S2831,AD2831)),"")</f>
        <v>120</v>
      </c>
      <c r="AI2831" s="17" t="str" cm="1">
        <f t="array" ref="AI2831">IFERROR(INDEX($M2831:$S2831,AE2831),"")</f>
        <v/>
      </c>
      <c r="AJ2831" s="17" t="str" cm="1">
        <f t="array" ref="AJ2831">IFERROR(INDEX($M2831:$S2831,AF2831),"")</f>
        <v/>
      </c>
      <c r="AK2831" s="17" cm="1">
        <f t="array" ref="AK2831">IFERROR(IF(J2831="Level",INDEX($T2831:$Z2831,AC2831+1),INDEX($T2831:$Z2831,AC2831)),"")</f>
        <v>1</v>
      </c>
      <c r="AL2831" s="17" cm="1">
        <f t="array" ref="AL2831">IFERROR(IF(J2831="Level",INDEX($T2831:$Z2831,AD2831+1),INDEX($T2831:$Z2831,AD2831)),"")</f>
        <v>2</v>
      </c>
      <c r="AM2831" s="17" t="str" cm="1">
        <f t="array" ref="AM2831">IFERROR(INDEX($T2831:$Z2831,AE2831),"")</f>
        <v/>
      </c>
      <c r="AN2831" s="17" t="str" cm="1">
        <f t="array" ref="AN2831">IFERROR(INDEX($T2831:$Z2831,AF2831),"")</f>
        <v/>
      </c>
    </row>
    <row r="2832" spans="1:40" ht="25.5" x14ac:dyDescent="0.2">
      <c r="A2832" s="17" t="str">
        <f t="shared" si="264"/>
        <v>BSc Digital and Technology Solutions (Non-Apprenticeship) (Part-Time): UFS4ECSECS10</v>
      </c>
      <c r="B2832" s="12" t="s">
        <v>4603</v>
      </c>
      <c r="C2832" s="11" t="s">
        <v>31936</v>
      </c>
      <c r="D2832" s="11" t="s">
        <v>32799</v>
      </c>
      <c r="E2832" s="11" t="s">
        <v>420</v>
      </c>
      <c r="F2832" s="11" t="s">
        <v>82</v>
      </c>
      <c r="G2832" s="11" t="s">
        <v>32800</v>
      </c>
      <c r="H2832" s="11" t="s">
        <v>77</v>
      </c>
      <c r="I2832" s="11">
        <v>2</v>
      </c>
      <c r="J2832" s="11" t="s">
        <v>4547</v>
      </c>
      <c r="K2832" s="11" t="s">
        <v>32790</v>
      </c>
      <c r="L2832" s="11">
        <v>120</v>
      </c>
      <c r="M2832" s="11">
        <v>0</v>
      </c>
      <c r="N2832" s="11">
        <v>120</v>
      </c>
      <c r="O2832" s="11">
        <v>120</v>
      </c>
      <c r="P2832" s="11">
        <v>0</v>
      </c>
      <c r="Q2832" s="11">
        <v>0</v>
      </c>
      <c r="R2832" s="11">
        <v>120</v>
      </c>
      <c r="S2832" s="11">
        <v>120</v>
      </c>
      <c r="T2832" s="11">
        <v>0</v>
      </c>
      <c r="U2832" s="11">
        <v>1</v>
      </c>
      <c r="V2832" s="11">
        <v>2</v>
      </c>
      <c r="W2832" s="11">
        <v>0</v>
      </c>
      <c r="X2832" s="11">
        <v>0</v>
      </c>
      <c r="Y2832" s="11">
        <v>1</v>
      </c>
      <c r="Z2832" s="11">
        <v>2</v>
      </c>
      <c r="AA2832" s="12" t="s">
        <v>32961</v>
      </c>
      <c r="AB2832" s="17" t="str">
        <f t="shared" si="265"/>
        <v>Programme: BSc Digital and Technology Solutions (Non-Apprenticeship) (Part-Time)</v>
      </c>
      <c r="AC2832" s="17">
        <f t="shared" si="266"/>
        <v>5</v>
      </c>
      <c r="AD2832" s="17">
        <f t="shared" si="267"/>
        <v>6</v>
      </c>
      <c r="AE2832" s="17" t="str">
        <f t="shared" si="268"/>
        <v/>
      </c>
      <c r="AF2832" s="17" t="str">
        <f t="shared" si="269"/>
        <v/>
      </c>
      <c r="AG2832" s="17" cm="1">
        <f t="array" ref="AG2832">IFERROR(IF(J2832="Level",INDEX($M2832:$S2832,AC2832+1),INDEX($M2832:$S2832,AC2832)),"")</f>
        <v>120</v>
      </c>
      <c r="AH2832" s="17" cm="1">
        <f t="array" ref="AH2832">IFERROR(IF(J2832="Level",INDEX($M2832:$S2832,AD2832+1),INDEX($M2832:$S2832,AD2832)),"")</f>
        <v>120</v>
      </c>
      <c r="AI2832" s="17" t="str" cm="1">
        <f t="array" ref="AI2832">IFERROR(INDEX($M2832:$S2832,AE2832),"")</f>
        <v/>
      </c>
      <c r="AJ2832" s="17" t="str" cm="1">
        <f t="array" ref="AJ2832">IFERROR(INDEX($M2832:$S2832,AF2832),"")</f>
        <v/>
      </c>
      <c r="AK2832" s="17" cm="1">
        <f t="array" ref="AK2832">IFERROR(IF(J2832="Level",INDEX($T2832:$Z2832,AC2832+1),INDEX($T2832:$Z2832,AC2832)),"")</f>
        <v>1</v>
      </c>
      <c r="AL2832" s="17" cm="1">
        <f t="array" ref="AL2832">IFERROR(IF(J2832="Level",INDEX($T2832:$Z2832,AD2832+1),INDEX($T2832:$Z2832,AD2832)),"")</f>
        <v>2</v>
      </c>
      <c r="AM2832" s="17" t="str" cm="1">
        <f t="array" ref="AM2832">IFERROR(INDEX($T2832:$Z2832,AE2832),"")</f>
        <v/>
      </c>
      <c r="AN2832" s="17" t="str" cm="1">
        <f t="array" ref="AN2832">IFERROR(INDEX($T2832:$Z2832,AF2832),"")</f>
        <v/>
      </c>
    </row>
    <row r="2833" spans="1:40" ht="25.5" x14ac:dyDescent="0.2">
      <c r="A2833" s="17" t="str">
        <f t="shared" si="264"/>
        <v>BEng Mining Engineering (Integrated Degree Apprenticeship) (Part-Time) - Cornwall: UDN4MINMINCA</v>
      </c>
      <c r="B2833" s="12" t="s">
        <v>4601</v>
      </c>
      <c r="C2833" s="11" t="s">
        <v>31936</v>
      </c>
      <c r="D2833" s="11" t="s">
        <v>4602</v>
      </c>
      <c r="E2833" s="11" t="s">
        <v>391</v>
      </c>
      <c r="F2833" s="11" t="s">
        <v>82</v>
      </c>
      <c r="G2833" s="11" t="s">
        <v>32800</v>
      </c>
      <c r="H2833" s="11" t="s">
        <v>77</v>
      </c>
      <c r="I2833" s="11">
        <v>2</v>
      </c>
      <c r="J2833" s="11" t="s">
        <v>4547</v>
      </c>
      <c r="K2833" s="11" t="s">
        <v>32790</v>
      </c>
      <c r="L2833" s="11">
        <v>120</v>
      </c>
      <c r="M2833" s="11">
        <v>0</v>
      </c>
      <c r="N2833" s="11">
        <v>120</v>
      </c>
      <c r="O2833" s="11">
        <v>120</v>
      </c>
      <c r="P2833" s="11">
        <v>0</v>
      </c>
      <c r="Q2833" s="11">
        <v>0</v>
      </c>
      <c r="R2833" s="11">
        <v>120</v>
      </c>
      <c r="S2833" s="11">
        <v>120</v>
      </c>
      <c r="T2833" s="11">
        <v>0</v>
      </c>
      <c r="U2833" s="11">
        <v>1</v>
      </c>
      <c r="V2833" s="11">
        <v>2</v>
      </c>
      <c r="W2833" s="11">
        <v>0</v>
      </c>
      <c r="X2833" s="11">
        <v>0</v>
      </c>
      <c r="Y2833" s="11">
        <v>1</v>
      </c>
      <c r="Z2833" s="11">
        <v>2</v>
      </c>
      <c r="AA2833" s="12" t="s">
        <v>32961</v>
      </c>
      <c r="AB2833" s="17" t="str">
        <f t="shared" si="265"/>
        <v>Programme: BEng Mining Engineering (Integrated Degree Apprenticeship) (Part-Time) - Cornwall</v>
      </c>
      <c r="AC2833" s="17">
        <f t="shared" si="266"/>
        <v>5</v>
      </c>
      <c r="AD2833" s="17">
        <f t="shared" si="267"/>
        <v>6</v>
      </c>
      <c r="AE2833" s="17" t="str">
        <f t="shared" si="268"/>
        <v/>
      </c>
      <c r="AF2833" s="17" t="str">
        <f t="shared" si="269"/>
        <v/>
      </c>
      <c r="AG2833" s="17" cm="1">
        <f t="array" ref="AG2833">IFERROR(IF(J2833="Level",INDEX($M2833:$S2833,AC2833+1),INDEX($M2833:$S2833,AC2833)),"")</f>
        <v>120</v>
      </c>
      <c r="AH2833" s="17" cm="1">
        <f t="array" ref="AH2833">IFERROR(IF(J2833="Level",INDEX($M2833:$S2833,AD2833+1),INDEX($M2833:$S2833,AD2833)),"")</f>
        <v>120</v>
      </c>
      <c r="AI2833" s="17" t="str" cm="1">
        <f t="array" ref="AI2833">IFERROR(INDEX($M2833:$S2833,AE2833),"")</f>
        <v/>
      </c>
      <c r="AJ2833" s="17" t="str" cm="1">
        <f t="array" ref="AJ2833">IFERROR(INDEX($M2833:$S2833,AF2833),"")</f>
        <v/>
      </c>
      <c r="AK2833" s="17" cm="1">
        <f t="array" ref="AK2833">IFERROR(IF(J2833="Level",INDEX($T2833:$Z2833,AC2833+1),INDEX($T2833:$Z2833,AC2833)),"")</f>
        <v>1</v>
      </c>
      <c r="AL2833" s="17" cm="1">
        <f t="array" ref="AL2833">IFERROR(IF(J2833="Level",INDEX($T2833:$Z2833,AD2833+1),INDEX($T2833:$Z2833,AD2833)),"")</f>
        <v>2</v>
      </c>
      <c r="AM2833" s="17" t="str" cm="1">
        <f t="array" ref="AM2833">IFERROR(INDEX($T2833:$Z2833,AE2833),"")</f>
        <v/>
      </c>
      <c r="AN2833" s="17" t="str" cm="1">
        <f t="array" ref="AN2833">IFERROR(INDEX($T2833:$Z2833,AF2833),"")</f>
        <v/>
      </c>
    </row>
    <row r="2834" spans="1:40" ht="25.5" x14ac:dyDescent="0.2">
      <c r="A2834" s="17" t="str">
        <f t="shared" si="264"/>
        <v>BEng Mining Engineering (Mutual Aid) (Part-Time) - Cornwall: UFN4MINMINCA</v>
      </c>
      <c r="B2834" s="12" t="s">
        <v>4597</v>
      </c>
      <c r="C2834" s="11" t="s">
        <v>31936</v>
      </c>
      <c r="D2834" s="11" t="s">
        <v>4598</v>
      </c>
      <c r="E2834" s="11" t="s">
        <v>391</v>
      </c>
      <c r="F2834" s="11" t="s">
        <v>82</v>
      </c>
      <c r="G2834" s="11" t="s">
        <v>32800</v>
      </c>
      <c r="H2834" s="11" t="s">
        <v>77</v>
      </c>
      <c r="I2834" s="11">
        <v>2</v>
      </c>
      <c r="J2834" s="11" t="s">
        <v>4547</v>
      </c>
      <c r="K2834" s="11" t="s">
        <v>32790</v>
      </c>
      <c r="L2834" s="11">
        <v>120</v>
      </c>
      <c r="M2834" s="11">
        <v>0</v>
      </c>
      <c r="N2834" s="11">
        <v>120</v>
      </c>
      <c r="O2834" s="11">
        <v>120</v>
      </c>
      <c r="P2834" s="11">
        <v>0</v>
      </c>
      <c r="Q2834" s="11">
        <v>0</v>
      </c>
      <c r="R2834" s="11">
        <v>120</v>
      </c>
      <c r="S2834" s="11">
        <v>120</v>
      </c>
      <c r="T2834" s="11">
        <v>0</v>
      </c>
      <c r="U2834" s="11">
        <v>1</v>
      </c>
      <c r="V2834" s="11">
        <v>2</v>
      </c>
      <c r="W2834" s="11">
        <v>0</v>
      </c>
      <c r="X2834" s="11">
        <v>0</v>
      </c>
      <c r="Y2834" s="11">
        <v>1</v>
      </c>
      <c r="Z2834" s="11">
        <v>2</v>
      </c>
      <c r="AA2834" s="12" t="s">
        <v>32961</v>
      </c>
      <c r="AB2834" s="17" t="str">
        <f t="shared" si="265"/>
        <v>Programme: BEng Mining Engineering (Mutual Aid) (Part-Time) - Cornwall</v>
      </c>
      <c r="AC2834" s="17">
        <f t="shared" si="266"/>
        <v>5</v>
      </c>
      <c r="AD2834" s="17">
        <f t="shared" si="267"/>
        <v>6</v>
      </c>
      <c r="AE2834" s="17" t="str">
        <f t="shared" si="268"/>
        <v/>
      </c>
      <c r="AF2834" s="17" t="str">
        <f t="shared" si="269"/>
        <v/>
      </c>
      <c r="AG2834" s="17" cm="1">
        <f t="array" ref="AG2834">IFERROR(IF(J2834="Level",INDEX($M2834:$S2834,AC2834+1),INDEX($M2834:$S2834,AC2834)),"")</f>
        <v>120</v>
      </c>
      <c r="AH2834" s="17" cm="1">
        <f t="array" ref="AH2834">IFERROR(IF(J2834="Level",INDEX($M2834:$S2834,AD2834+1),INDEX($M2834:$S2834,AD2834)),"")</f>
        <v>120</v>
      </c>
      <c r="AI2834" s="17" t="str" cm="1">
        <f t="array" ref="AI2834">IFERROR(INDEX($M2834:$S2834,AE2834),"")</f>
        <v/>
      </c>
      <c r="AJ2834" s="17" t="str" cm="1">
        <f t="array" ref="AJ2834">IFERROR(INDEX($M2834:$S2834,AF2834),"")</f>
        <v/>
      </c>
      <c r="AK2834" s="17" cm="1">
        <f t="array" ref="AK2834">IFERROR(IF(J2834="Level",INDEX($T2834:$Z2834,AC2834+1),INDEX($T2834:$Z2834,AC2834)),"")</f>
        <v>1</v>
      </c>
      <c r="AL2834" s="17" cm="1">
        <f t="array" ref="AL2834">IFERROR(IF(J2834="Level",INDEX($T2834:$Z2834,AD2834+1),INDEX($T2834:$Z2834,AD2834)),"")</f>
        <v>2</v>
      </c>
      <c r="AM2834" s="17" t="str" cm="1">
        <f t="array" ref="AM2834">IFERROR(INDEX($T2834:$Z2834,AE2834),"")</f>
        <v/>
      </c>
      <c r="AN2834" s="17" t="str" cm="1">
        <f t="array" ref="AN2834">IFERROR(INDEX($T2834:$Z2834,AF2834),"")</f>
        <v/>
      </c>
    </row>
    <row r="2835" spans="1:40" x14ac:dyDescent="0.2">
      <c r="A2835" s="17" t="str">
        <f t="shared" si="264"/>
        <v>BEng Mining Engineering (Part-Time) - Cornwall: UFN4MINMINCB</v>
      </c>
      <c r="B2835" s="12" t="s">
        <v>4599</v>
      </c>
      <c r="C2835" s="11" t="s">
        <v>31936</v>
      </c>
      <c r="D2835" s="11" t="s">
        <v>4600</v>
      </c>
      <c r="E2835" s="11" t="s">
        <v>391</v>
      </c>
      <c r="F2835" s="11" t="s">
        <v>82</v>
      </c>
      <c r="G2835" s="11" t="s">
        <v>32800</v>
      </c>
      <c r="H2835" s="11" t="s">
        <v>77</v>
      </c>
      <c r="I2835" s="11">
        <v>2</v>
      </c>
      <c r="J2835" s="11" t="s">
        <v>4547</v>
      </c>
      <c r="K2835" s="11" t="s">
        <v>32790</v>
      </c>
      <c r="L2835" s="11">
        <v>120</v>
      </c>
      <c r="M2835" s="11">
        <v>0</v>
      </c>
      <c r="N2835" s="11">
        <v>120</v>
      </c>
      <c r="O2835" s="11">
        <v>120</v>
      </c>
      <c r="P2835" s="11">
        <v>0</v>
      </c>
      <c r="Q2835" s="11">
        <v>0</v>
      </c>
      <c r="R2835" s="11">
        <v>120</v>
      </c>
      <c r="S2835" s="11">
        <v>120</v>
      </c>
      <c r="T2835" s="11">
        <v>0</v>
      </c>
      <c r="U2835" s="11">
        <v>1</v>
      </c>
      <c r="V2835" s="11">
        <v>2</v>
      </c>
      <c r="W2835" s="11">
        <v>0</v>
      </c>
      <c r="X2835" s="11">
        <v>0</v>
      </c>
      <c r="Y2835" s="11">
        <v>1</v>
      </c>
      <c r="Z2835" s="11">
        <v>2</v>
      </c>
      <c r="AA2835" s="12" t="s">
        <v>32961</v>
      </c>
      <c r="AB2835" s="17" t="str">
        <f t="shared" si="265"/>
        <v>Programme: BEng Mining Engineering (Part-Time) - Cornwall</v>
      </c>
      <c r="AC2835" s="17">
        <f t="shared" si="266"/>
        <v>5</v>
      </c>
      <c r="AD2835" s="17">
        <f t="shared" si="267"/>
        <v>6</v>
      </c>
      <c r="AE2835" s="17" t="str">
        <f t="shared" si="268"/>
        <v/>
      </c>
      <c r="AF2835" s="17" t="str">
        <f t="shared" si="269"/>
        <v/>
      </c>
      <c r="AG2835" s="17" cm="1">
        <f t="array" ref="AG2835">IFERROR(IF(J2835="Level",INDEX($M2835:$S2835,AC2835+1),INDEX($M2835:$S2835,AC2835)),"")</f>
        <v>120</v>
      </c>
      <c r="AH2835" s="17" cm="1">
        <f t="array" ref="AH2835">IFERROR(IF(J2835="Level",INDEX($M2835:$S2835,AD2835+1),INDEX($M2835:$S2835,AD2835)),"")</f>
        <v>120</v>
      </c>
      <c r="AI2835" s="17" t="str" cm="1">
        <f t="array" ref="AI2835">IFERROR(INDEX($M2835:$S2835,AE2835),"")</f>
        <v/>
      </c>
      <c r="AJ2835" s="17" t="str" cm="1">
        <f t="array" ref="AJ2835">IFERROR(INDEX($M2835:$S2835,AF2835),"")</f>
        <v/>
      </c>
      <c r="AK2835" s="17" cm="1">
        <f t="array" ref="AK2835">IFERROR(IF(J2835="Level",INDEX($T2835:$Z2835,AC2835+1),INDEX($T2835:$Z2835,AC2835)),"")</f>
        <v>1</v>
      </c>
      <c r="AL2835" s="17" cm="1">
        <f t="array" ref="AL2835">IFERROR(IF(J2835="Level",INDEX($T2835:$Z2835,AD2835+1),INDEX($T2835:$Z2835,AD2835)),"")</f>
        <v>2</v>
      </c>
      <c r="AM2835" s="17" t="str" cm="1">
        <f t="array" ref="AM2835">IFERROR(INDEX($T2835:$Z2835,AE2835),"")</f>
        <v/>
      </c>
      <c r="AN2835" s="17" t="str" cm="1">
        <f t="array" ref="AN2835">IFERROR(INDEX($T2835:$Z2835,AF2835),"")</f>
        <v/>
      </c>
    </row>
    <row r="2836" spans="1:40" ht="25.5" x14ac:dyDescent="0.2">
      <c r="A2836" s="17" t="str">
        <f t="shared" si="264"/>
        <v>BSc Project Management (Integrated Degree Apprenticeship) (Part-Time, Distance Learning): UDS4SBESBE12</v>
      </c>
      <c r="B2836" s="12" t="s">
        <v>32067</v>
      </c>
      <c r="C2836" s="11" t="s">
        <v>31936</v>
      </c>
      <c r="D2836" s="11" t="s">
        <v>32794</v>
      </c>
      <c r="E2836" s="11" t="s">
        <v>1058</v>
      </c>
      <c r="F2836" s="11" t="s">
        <v>82</v>
      </c>
      <c r="G2836" s="11" t="s">
        <v>33480</v>
      </c>
      <c r="H2836" s="11" t="s">
        <v>77</v>
      </c>
      <c r="I2836" s="11">
        <v>2</v>
      </c>
      <c r="J2836" s="11" t="s">
        <v>4547</v>
      </c>
      <c r="K2836" s="11" t="s">
        <v>32790</v>
      </c>
      <c r="L2836" s="11">
        <v>120</v>
      </c>
      <c r="M2836" s="11">
        <v>0</v>
      </c>
      <c r="N2836" s="11">
        <v>120</v>
      </c>
      <c r="O2836" s="11">
        <v>120</v>
      </c>
      <c r="P2836" s="11">
        <v>0</v>
      </c>
      <c r="Q2836" s="11">
        <v>0</v>
      </c>
      <c r="R2836" s="11">
        <v>120</v>
      </c>
      <c r="S2836" s="11">
        <v>120</v>
      </c>
      <c r="T2836" s="11">
        <v>0</v>
      </c>
      <c r="U2836" s="11">
        <v>1</v>
      </c>
      <c r="V2836" s="11">
        <v>2</v>
      </c>
      <c r="W2836" s="11">
        <v>0</v>
      </c>
      <c r="X2836" s="11">
        <v>0</v>
      </c>
      <c r="Y2836" s="11">
        <v>1</v>
      </c>
      <c r="Z2836" s="11">
        <v>2</v>
      </c>
      <c r="AA2836" s="12" t="s">
        <v>32961</v>
      </c>
      <c r="AB2836" s="17" t="str">
        <f t="shared" si="265"/>
        <v>Programme: BSc Project Management (Integrated Degree Apprenticeship) (Part-Time, Distance Learning)</v>
      </c>
      <c r="AC2836" s="17">
        <f t="shared" si="266"/>
        <v>5</v>
      </c>
      <c r="AD2836" s="17">
        <f t="shared" si="267"/>
        <v>6</v>
      </c>
      <c r="AE2836" s="17" t="str">
        <f t="shared" si="268"/>
        <v/>
      </c>
      <c r="AF2836" s="17" t="str">
        <f t="shared" si="269"/>
        <v/>
      </c>
      <c r="AG2836" s="17" cm="1">
        <f t="array" ref="AG2836">IFERROR(IF(J2836="Level",INDEX($M2836:$S2836,AC2836+1),INDEX($M2836:$S2836,AC2836)),"")</f>
        <v>120</v>
      </c>
      <c r="AH2836" s="17" cm="1">
        <f t="array" ref="AH2836">IFERROR(IF(J2836="Level",INDEX($M2836:$S2836,AD2836+1),INDEX($M2836:$S2836,AD2836)),"")</f>
        <v>120</v>
      </c>
      <c r="AI2836" s="17" t="str" cm="1">
        <f t="array" ref="AI2836">IFERROR(INDEX($M2836:$S2836,AE2836),"")</f>
        <v/>
      </c>
      <c r="AJ2836" s="17" t="str" cm="1">
        <f t="array" ref="AJ2836">IFERROR(INDEX($M2836:$S2836,AF2836),"")</f>
        <v/>
      </c>
      <c r="AK2836" s="17" cm="1">
        <f t="array" ref="AK2836">IFERROR(IF(J2836="Level",INDEX($T2836:$Z2836,AC2836+1),INDEX($T2836:$Z2836,AC2836)),"")</f>
        <v>1</v>
      </c>
      <c r="AL2836" s="17" cm="1">
        <f t="array" ref="AL2836">IFERROR(IF(J2836="Level",INDEX($T2836:$Z2836,AD2836+1),INDEX($T2836:$Z2836,AD2836)),"")</f>
        <v>2</v>
      </c>
      <c r="AM2836" s="17" t="str" cm="1">
        <f t="array" ref="AM2836">IFERROR(INDEX($T2836:$Z2836,AE2836),"")</f>
        <v/>
      </c>
      <c r="AN2836" s="17" t="str" cm="1">
        <f t="array" ref="AN2836">IFERROR(INDEX($T2836:$Z2836,AF2836),"")</f>
        <v/>
      </c>
    </row>
    <row r="2837" spans="1:40" ht="25.5" x14ac:dyDescent="0.2">
      <c r="A2837" s="17" t="str">
        <f t="shared" si="264"/>
        <v>BSc Project Management (Non-Apprenticeship) (Part-Time, Distance Learning): UFS4SBESBE69</v>
      </c>
      <c r="B2837" s="12" t="s">
        <v>32065</v>
      </c>
      <c r="C2837" s="11" t="s">
        <v>31936</v>
      </c>
      <c r="D2837" s="11" t="s">
        <v>32792</v>
      </c>
      <c r="E2837" s="11" t="s">
        <v>1058</v>
      </c>
      <c r="F2837" s="11" t="s">
        <v>82</v>
      </c>
      <c r="G2837" s="11" t="s">
        <v>33480</v>
      </c>
      <c r="H2837" s="11" t="s">
        <v>77</v>
      </c>
      <c r="I2837" s="11">
        <v>2</v>
      </c>
      <c r="J2837" s="11" t="s">
        <v>4547</v>
      </c>
      <c r="K2837" s="11" t="s">
        <v>32790</v>
      </c>
      <c r="L2837" s="11">
        <v>120</v>
      </c>
      <c r="M2837" s="11">
        <v>0</v>
      </c>
      <c r="N2837" s="11">
        <v>120</v>
      </c>
      <c r="O2837" s="11">
        <v>120</v>
      </c>
      <c r="P2837" s="11">
        <v>0</v>
      </c>
      <c r="Q2837" s="11">
        <v>0</v>
      </c>
      <c r="R2837" s="11">
        <v>120</v>
      </c>
      <c r="S2837" s="11">
        <v>120</v>
      </c>
      <c r="T2837" s="11">
        <v>0</v>
      </c>
      <c r="U2837" s="11">
        <v>1</v>
      </c>
      <c r="V2837" s="11">
        <v>2</v>
      </c>
      <c r="W2837" s="11">
        <v>0</v>
      </c>
      <c r="X2837" s="11">
        <v>0</v>
      </c>
      <c r="Y2837" s="11">
        <v>1</v>
      </c>
      <c r="Z2837" s="11">
        <v>2</v>
      </c>
      <c r="AA2837" s="12" t="s">
        <v>32961</v>
      </c>
      <c r="AB2837" s="17" t="str">
        <f t="shared" si="265"/>
        <v>Programme: BSc Project Management (Non-Apprenticeship) (Part-Time, Distance Learning)</v>
      </c>
      <c r="AC2837" s="17">
        <f t="shared" si="266"/>
        <v>5</v>
      </c>
      <c r="AD2837" s="17">
        <f t="shared" si="267"/>
        <v>6</v>
      </c>
      <c r="AE2837" s="17" t="str">
        <f t="shared" si="268"/>
        <v/>
      </c>
      <c r="AF2837" s="17" t="str">
        <f t="shared" si="269"/>
        <v/>
      </c>
      <c r="AG2837" s="17" cm="1">
        <f t="array" ref="AG2837">IFERROR(IF(J2837="Level",INDEX($M2837:$S2837,AC2837+1),INDEX($M2837:$S2837,AC2837)),"")</f>
        <v>120</v>
      </c>
      <c r="AH2837" s="17" cm="1">
        <f t="array" ref="AH2837">IFERROR(IF(J2837="Level",INDEX($M2837:$S2837,AD2837+1),INDEX($M2837:$S2837,AD2837)),"")</f>
        <v>120</v>
      </c>
      <c r="AI2837" s="17" t="str" cm="1">
        <f t="array" ref="AI2837">IFERROR(INDEX($M2837:$S2837,AE2837),"")</f>
        <v/>
      </c>
      <c r="AJ2837" s="17" t="str" cm="1">
        <f t="array" ref="AJ2837">IFERROR(INDEX($M2837:$S2837,AF2837),"")</f>
        <v/>
      </c>
      <c r="AK2837" s="17" cm="1">
        <f t="array" ref="AK2837">IFERROR(IF(J2837="Level",INDEX($T2837:$Z2837,AC2837+1),INDEX($T2837:$Z2837,AC2837)),"")</f>
        <v>1</v>
      </c>
      <c r="AL2837" s="17" cm="1">
        <f t="array" ref="AL2837">IFERROR(IF(J2837="Level",INDEX($T2837:$Z2837,AD2837+1),INDEX($T2837:$Z2837,AD2837)),"")</f>
        <v>2</v>
      </c>
      <c r="AM2837" s="17" t="str" cm="1">
        <f t="array" ref="AM2837">IFERROR(INDEX($T2837:$Z2837,AE2837),"")</f>
        <v/>
      </c>
      <c r="AN2837" s="17" t="str" cm="1">
        <f t="array" ref="AN2837">IFERROR(INDEX($T2837:$Z2837,AF2837),"")</f>
        <v/>
      </c>
    </row>
    <row r="2838" spans="1:40" ht="25.5" x14ac:dyDescent="0.2">
      <c r="A2838" s="17" t="str">
        <f t="shared" si="264"/>
        <v>BEng Civil Engineering Site Management (Non-Integrated Degree Apprenticeship): UDN5ECSECS01</v>
      </c>
      <c r="B2838" s="12" t="s">
        <v>4629</v>
      </c>
      <c r="C2838" s="11" t="s">
        <v>31936</v>
      </c>
      <c r="D2838" s="11" t="s">
        <v>4630</v>
      </c>
      <c r="E2838" s="11" t="s">
        <v>409</v>
      </c>
      <c r="F2838" s="11" t="s">
        <v>82</v>
      </c>
      <c r="G2838" s="11" t="s">
        <v>32828</v>
      </c>
      <c r="H2838" s="11" t="s">
        <v>77</v>
      </c>
      <c r="I2838" s="11">
        <v>2</v>
      </c>
      <c r="J2838" s="11" t="s">
        <v>4547</v>
      </c>
      <c r="K2838" s="11" t="s">
        <v>32790</v>
      </c>
      <c r="L2838" s="11">
        <v>120</v>
      </c>
      <c r="M2838" s="11">
        <v>0</v>
      </c>
      <c r="N2838" s="11">
        <v>120</v>
      </c>
      <c r="O2838" s="11">
        <v>120</v>
      </c>
      <c r="P2838" s="11">
        <v>0</v>
      </c>
      <c r="Q2838" s="11">
        <v>0</v>
      </c>
      <c r="R2838" s="11">
        <v>120</v>
      </c>
      <c r="S2838" s="11">
        <v>120</v>
      </c>
      <c r="T2838" s="11">
        <v>0</v>
      </c>
      <c r="U2838" s="11">
        <v>1</v>
      </c>
      <c r="V2838" s="11">
        <v>2</v>
      </c>
      <c r="W2838" s="11">
        <v>0</v>
      </c>
      <c r="X2838" s="11">
        <v>0</v>
      </c>
      <c r="Y2838" s="11">
        <v>1</v>
      </c>
      <c r="Z2838" s="11">
        <v>2</v>
      </c>
      <c r="AA2838" s="12" t="s">
        <v>32961</v>
      </c>
      <c r="AB2838" s="17" t="str">
        <f t="shared" si="265"/>
        <v>Programme: BEng Civil Engineering Site Management (Non-Integrated Degree Apprenticeship)</v>
      </c>
      <c r="AC2838" s="17">
        <f t="shared" si="266"/>
        <v>5</v>
      </c>
      <c r="AD2838" s="17">
        <f t="shared" si="267"/>
        <v>6</v>
      </c>
      <c r="AE2838" s="17" t="str">
        <f t="shared" si="268"/>
        <v/>
      </c>
      <c r="AF2838" s="17" t="str">
        <f t="shared" si="269"/>
        <v/>
      </c>
      <c r="AG2838" s="17" cm="1">
        <f t="array" ref="AG2838">IFERROR(IF(J2838="Level",INDEX($M2838:$S2838,AC2838+1),INDEX($M2838:$S2838,AC2838)),"")</f>
        <v>120</v>
      </c>
      <c r="AH2838" s="17" cm="1">
        <f t="array" ref="AH2838">IFERROR(IF(J2838="Level",INDEX($M2838:$S2838,AD2838+1),INDEX($M2838:$S2838,AD2838)),"")</f>
        <v>120</v>
      </c>
      <c r="AI2838" s="17" t="str" cm="1">
        <f t="array" ref="AI2838">IFERROR(INDEX($M2838:$S2838,AE2838),"")</f>
        <v/>
      </c>
      <c r="AJ2838" s="17" t="str" cm="1">
        <f t="array" ref="AJ2838">IFERROR(INDEX($M2838:$S2838,AF2838),"")</f>
        <v/>
      </c>
      <c r="AK2838" s="17" cm="1">
        <f t="array" ref="AK2838">IFERROR(IF(J2838="Level",INDEX($T2838:$Z2838,AC2838+1),INDEX($T2838:$Z2838,AC2838)),"")</f>
        <v>1</v>
      </c>
      <c r="AL2838" s="17" cm="1">
        <f t="array" ref="AL2838">IFERROR(IF(J2838="Level",INDEX($T2838:$Z2838,AD2838+1),INDEX($T2838:$Z2838,AD2838)),"")</f>
        <v>2</v>
      </c>
      <c r="AM2838" s="17" t="str" cm="1">
        <f t="array" ref="AM2838">IFERROR(INDEX($T2838:$Z2838,AE2838),"")</f>
        <v/>
      </c>
      <c r="AN2838" s="17" t="str" cm="1">
        <f t="array" ref="AN2838">IFERROR(INDEX($T2838:$Z2838,AF2838),"")</f>
        <v/>
      </c>
    </row>
    <row r="2839" spans="1:40" ht="25.5" x14ac:dyDescent="0.2">
      <c r="A2839" s="17" t="str">
        <f t="shared" si="264"/>
        <v>BEng Civil Engineering (Non-Integrated Degree Apprenticeship): UDN5ECSECS02</v>
      </c>
      <c r="B2839" s="12" t="s">
        <v>4631</v>
      </c>
      <c r="C2839" s="11" t="s">
        <v>31936</v>
      </c>
      <c r="D2839" s="11" t="s">
        <v>4632</v>
      </c>
      <c r="E2839" s="11" t="s">
        <v>409</v>
      </c>
      <c r="F2839" s="11" t="s">
        <v>82</v>
      </c>
      <c r="G2839" s="11" t="s">
        <v>32828</v>
      </c>
      <c r="H2839" s="11" t="s">
        <v>77</v>
      </c>
      <c r="I2839" s="11">
        <v>2</v>
      </c>
      <c r="J2839" s="11" t="s">
        <v>4547</v>
      </c>
      <c r="K2839" s="11" t="s">
        <v>32790</v>
      </c>
      <c r="L2839" s="11">
        <v>120</v>
      </c>
      <c r="M2839" s="11">
        <v>0</v>
      </c>
      <c r="N2839" s="11">
        <v>120</v>
      </c>
      <c r="O2839" s="11">
        <v>120</v>
      </c>
      <c r="P2839" s="11">
        <v>0</v>
      </c>
      <c r="Q2839" s="11">
        <v>0</v>
      </c>
      <c r="R2839" s="11">
        <v>120</v>
      </c>
      <c r="S2839" s="11">
        <v>120</v>
      </c>
      <c r="T2839" s="11">
        <v>0</v>
      </c>
      <c r="U2839" s="11">
        <v>1</v>
      </c>
      <c r="V2839" s="11">
        <v>2</v>
      </c>
      <c r="W2839" s="11">
        <v>0</v>
      </c>
      <c r="X2839" s="11">
        <v>0</v>
      </c>
      <c r="Y2839" s="11">
        <v>1</v>
      </c>
      <c r="Z2839" s="11">
        <v>2</v>
      </c>
      <c r="AA2839" s="12" t="s">
        <v>32961</v>
      </c>
      <c r="AB2839" s="17" t="str">
        <f t="shared" si="265"/>
        <v>Programme: BEng Civil Engineering (Non-Integrated Degree Apprenticeship)</v>
      </c>
      <c r="AC2839" s="17">
        <f t="shared" si="266"/>
        <v>5</v>
      </c>
      <c r="AD2839" s="17">
        <f t="shared" si="267"/>
        <v>6</v>
      </c>
      <c r="AE2839" s="17" t="str">
        <f t="shared" si="268"/>
        <v/>
      </c>
      <c r="AF2839" s="17" t="str">
        <f t="shared" si="269"/>
        <v/>
      </c>
      <c r="AG2839" s="17" cm="1">
        <f t="array" ref="AG2839">IFERROR(IF(J2839="Level",INDEX($M2839:$S2839,AC2839+1),INDEX($M2839:$S2839,AC2839)),"")</f>
        <v>120</v>
      </c>
      <c r="AH2839" s="17" cm="1">
        <f t="array" ref="AH2839">IFERROR(IF(J2839="Level",INDEX($M2839:$S2839,AD2839+1),INDEX($M2839:$S2839,AD2839)),"")</f>
        <v>120</v>
      </c>
      <c r="AI2839" s="17" t="str" cm="1">
        <f t="array" ref="AI2839">IFERROR(INDEX($M2839:$S2839,AE2839),"")</f>
        <v/>
      </c>
      <c r="AJ2839" s="17" t="str" cm="1">
        <f t="array" ref="AJ2839">IFERROR(INDEX($M2839:$S2839,AF2839),"")</f>
        <v/>
      </c>
      <c r="AK2839" s="17" cm="1">
        <f t="array" ref="AK2839">IFERROR(IF(J2839="Level",INDEX($T2839:$Z2839,AC2839+1),INDEX($T2839:$Z2839,AC2839)),"")</f>
        <v>1</v>
      </c>
      <c r="AL2839" s="17" cm="1">
        <f t="array" ref="AL2839">IFERROR(IF(J2839="Level",INDEX($T2839:$Z2839,AD2839+1),INDEX($T2839:$Z2839,AD2839)),"")</f>
        <v>2</v>
      </c>
      <c r="AM2839" s="17" t="str" cm="1">
        <f t="array" ref="AM2839">IFERROR(INDEX($T2839:$Z2839,AE2839),"")</f>
        <v/>
      </c>
      <c r="AN2839" s="17" t="str" cm="1">
        <f t="array" ref="AN2839">IFERROR(INDEX($T2839:$Z2839,AF2839),"")</f>
        <v/>
      </c>
    </row>
    <row r="2840" spans="1:40" x14ac:dyDescent="0.2">
      <c r="A2840" s="17" t="str">
        <f t="shared" si="264"/>
        <v>BA Management with Leadership: UFA6SBESBE01</v>
      </c>
      <c r="B2840" s="12" t="s">
        <v>4633</v>
      </c>
      <c r="C2840" s="11" t="s">
        <v>31936</v>
      </c>
      <c r="D2840" s="11" t="s">
        <v>4634</v>
      </c>
      <c r="E2840" s="11" t="s">
        <v>32276</v>
      </c>
      <c r="F2840" s="11" t="s">
        <v>82</v>
      </c>
      <c r="G2840" s="11" t="s">
        <v>32720</v>
      </c>
      <c r="H2840" s="11" t="s">
        <v>77</v>
      </c>
      <c r="I2840" s="11">
        <v>3</v>
      </c>
      <c r="J2840" s="11" t="s">
        <v>78</v>
      </c>
      <c r="K2840" s="11" t="s">
        <v>32718</v>
      </c>
      <c r="L2840" s="11">
        <v>120</v>
      </c>
      <c r="M2840" s="11">
        <v>120</v>
      </c>
      <c r="N2840" s="11">
        <v>120</v>
      </c>
      <c r="O2840" s="11">
        <v>120</v>
      </c>
      <c r="P2840" s="11">
        <v>0</v>
      </c>
      <c r="Q2840" s="11">
        <v>0</v>
      </c>
      <c r="R2840" s="11">
        <v>120</v>
      </c>
      <c r="S2840" s="11">
        <v>120</v>
      </c>
      <c r="T2840" s="11">
        <v>0</v>
      </c>
      <c r="U2840" s="11">
        <v>1</v>
      </c>
      <c r="V2840" s="11">
        <v>2</v>
      </c>
      <c r="W2840" s="11">
        <v>0</v>
      </c>
      <c r="X2840" s="11">
        <v>0</v>
      </c>
      <c r="Y2840" s="11">
        <v>1</v>
      </c>
      <c r="Z2840" s="11">
        <v>2</v>
      </c>
      <c r="AA2840" s="12" t="s">
        <v>32958</v>
      </c>
      <c r="AB2840" s="17" t="str">
        <f t="shared" si="265"/>
        <v>Programme: BA Management with Leadership</v>
      </c>
      <c r="AC2840" s="17">
        <f t="shared" si="266"/>
        <v>1</v>
      </c>
      <c r="AD2840" s="17">
        <f t="shared" si="267"/>
        <v>2</v>
      </c>
      <c r="AE2840" s="17">
        <f t="shared" si="268"/>
        <v>3</v>
      </c>
      <c r="AF2840" s="17" t="str">
        <f t="shared" si="269"/>
        <v/>
      </c>
      <c r="AG2840" s="17" cm="1">
        <f t="array" ref="AG2840">IFERROR(IF(J2840="Level",INDEX($M2840:$S2840,AC2840+1),INDEX($M2840:$S2840,AC2840)),"")</f>
        <v>120</v>
      </c>
      <c r="AH2840" s="17" cm="1">
        <f t="array" ref="AH2840">IFERROR(IF(J2840="Level",INDEX($M2840:$S2840,AD2840+1),INDEX($M2840:$S2840,AD2840)),"")</f>
        <v>120</v>
      </c>
      <c r="AI2840" s="17" cm="1">
        <f t="array" ref="AI2840">IFERROR(INDEX($M2840:$S2840,AE2840),"")</f>
        <v>120</v>
      </c>
      <c r="AJ2840" s="17" t="str" cm="1">
        <f t="array" ref="AJ2840">IFERROR(INDEX($M2840:$S2840,AF2840),"")</f>
        <v/>
      </c>
      <c r="AK2840" s="17" cm="1">
        <f t="array" ref="AK2840">IFERROR(IF(J2840="Level",INDEX($T2840:$Z2840,AC2840+1),INDEX($T2840:$Z2840,AC2840)),"")</f>
        <v>0</v>
      </c>
      <c r="AL2840" s="17" cm="1">
        <f t="array" ref="AL2840">IFERROR(IF(J2840="Level",INDEX($T2840:$Z2840,AD2840+1),INDEX($T2840:$Z2840,AD2840)),"")</f>
        <v>1</v>
      </c>
      <c r="AM2840" s="17" cm="1">
        <f t="array" ref="AM2840">IFERROR(INDEX($T2840:$Z2840,AE2840),"")</f>
        <v>2</v>
      </c>
      <c r="AN2840" s="17" t="str" cm="1">
        <f t="array" ref="AN2840">IFERROR(INDEX($T2840:$Z2840,AF2840),"")</f>
        <v/>
      </c>
    </row>
    <row r="2841" spans="1:40" x14ac:dyDescent="0.2">
      <c r="A2841" s="17" t="str">
        <f t="shared" si="264"/>
        <v>BSc Computer Science and Mathematics (Part-Time): UFS6ECSMAS01</v>
      </c>
      <c r="B2841" s="12" t="s">
        <v>4637</v>
      </c>
      <c r="C2841" s="11" t="s">
        <v>31936</v>
      </c>
      <c r="D2841" s="11" t="s">
        <v>4638</v>
      </c>
      <c r="E2841" s="11" t="s">
        <v>420</v>
      </c>
      <c r="F2841" s="11" t="s">
        <v>82</v>
      </c>
      <c r="G2841" s="11" t="s">
        <v>32720</v>
      </c>
      <c r="H2841" s="11" t="s">
        <v>77</v>
      </c>
      <c r="I2841" s="11">
        <v>3</v>
      </c>
      <c r="J2841" s="11" t="s">
        <v>78</v>
      </c>
      <c r="K2841" s="11" t="s">
        <v>32718</v>
      </c>
      <c r="L2841" s="11">
        <v>120</v>
      </c>
      <c r="M2841" s="11">
        <v>120</v>
      </c>
      <c r="N2841" s="11">
        <v>120</v>
      </c>
      <c r="O2841" s="11">
        <v>120</v>
      </c>
      <c r="P2841" s="11">
        <v>0</v>
      </c>
      <c r="Q2841" s="11">
        <v>0</v>
      </c>
      <c r="R2841" s="11">
        <v>120</v>
      </c>
      <c r="S2841" s="11">
        <v>120</v>
      </c>
      <c r="T2841" s="11">
        <v>0</v>
      </c>
      <c r="U2841" s="11">
        <v>1</v>
      </c>
      <c r="V2841" s="11">
        <v>2</v>
      </c>
      <c r="W2841" s="11">
        <v>0</v>
      </c>
      <c r="X2841" s="11">
        <v>0</v>
      </c>
      <c r="Y2841" s="11">
        <v>1</v>
      </c>
      <c r="Z2841" s="11">
        <v>2</v>
      </c>
      <c r="AA2841" s="12" t="s">
        <v>32958</v>
      </c>
      <c r="AB2841" s="17" t="str">
        <f t="shared" si="265"/>
        <v>Programme: BSc Computer Science and Mathematics (Part-Time)</v>
      </c>
      <c r="AC2841" s="17">
        <f t="shared" si="266"/>
        <v>1</v>
      </c>
      <c r="AD2841" s="17">
        <f t="shared" si="267"/>
        <v>2</v>
      </c>
      <c r="AE2841" s="17">
        <f t="shared" si="268"/>
        <v>3</v>
      </c>
      <c r="AF2841" s="17" t="str">
        <f t="shared" si="269"/>
        <v/>
      </c>
      <c r="AG2841" s="17" cm="1">
        <f t="array" ref="AG2841">IFERROR(IF(J2841="Level",INDEX($M2841:$S2841,AC2841+1),INDEX($M2841:$S2841,AC2841)),"")</f>
        <v>120</v>
      </c>
      <c r="AH2841" s="17" cm="1">
        <f t="array" ref="AH2841">IFERROR(IF(J2841="Level",INDEX($M2841:$S2841,AD2841+1),INDEX($M2841:$S2841,AD2841)),"")</f>
        <v>120</v>
      </c>
      <c r="AI2841" s="17" cm="1">
        <f t="array" ref="AI2841">IFERROR(INDEX($M2841:$S2841,AE2841),"")</f>
        <v>120</v>
      </c>
      <c r="AJ2841" s="17" t="str" cm="1">
        <f t="array" ref="AJ2841">IFERROR(INDEX($M2841:$S2841,AF2841),"")</f>
        <v/>
      </c>
      <c r="AK2841" s="17" cm="1">
        <f t="array" ref="AK2841">IFERROR(IF(J2841="Level",INDEX($T2841:$Z2841,AC2841+1),INDEX($T2841:$Z2841,AC2841)),"")</f>
        <v>0</v>
      </c>
      <c r="AL2841" s="17" cm="1">
        <f t="array" ref="AL2841">IFERROR(IF(J2841="Level",INDEX($T2841:$Z2841,AD2841+1),INDEX($T2841:$Z2841,AD2841)),"")</f>
        <v>1</v>
      </c>
      <c r="AM2841" s="17" cm="1">
        <f t="array" ref="AM2841">IFERROR(INDEX($T2841:$Z2841,AE2841),"")</f>
        <v>2</v>
      </c>
      <c r="AN2841" s="17" t="str" cm="1">
        <f t="array" ref="AN2841">IFERROR(INDEX($T2841:$Z2841,AF2841),"")</f>
        <v/>
      </c>
    </row>
    <row r="2842" spans="1:40" x14ac:dyDescent="0.2">
      <c r="A2842" s="17" t="str">
        <f t="shared" si="264"/>
        <v>BSc Information Technology Management for Business: UFS6ECSSBE01</v>
      </c>
      <c r="B2842" s="12" t="s">
        <v>4639</v>
      </c>
      <c r="C2842" s="11" t="s">
        <v>31936</v>
      </c>
      <c r="D2842" s="11" t="s">
        <v>4640</v>
      </c>
      <c r="E2842" s="11" t="s">
        <v>420</v>
      </c>
      <c r="F2842" s="11" t="s">
        <v>82</v>
      </c>
      <c r="G2842" s="11" t="s">
        <v>32720</v>
      </c>
      <c r="H2842" s="11" t="s">
        <v>77</v>
      </c>
      <c r="I2842" s="11">
        <v>3</v>
      </c>
      <c r="J2842" s="11" t="s">
        <v>78</v>
      </c>
      <c r="K2842" s="11" t="s">
        <v>32718</v>
      </c>
      <c r="L2842" s="11">
        <v>120</v>
      </c>
      <c r="M2842" s="11">
        <v>120</v>
      </c>
      <c r="N2842" s="11">
        <v>120</v>
      </c>
      <c r="O2842" s="11">
        <v>120</v>
      </c>
      <c r="P2842" s="11">
        <v>0</v>
      </c>
      <c r="Q2842" s="11">
        <v>0</v>
      </c>
      <c r="R2842" s="11">
        <v>120</v>
      </c>
      <c r="S2842" s="11">
        <v>120</v>
      </c>
      <c r="T2842" s="11">
        <v>0</v>
      </c>
      <c r="U2842" s="11">
        <v>1</v>
      </c>
      <c r="V2842" s="11">
        <v>2</v>
      </c>
      <c r="W2842" s="11">
        <v>0</v>
      </c>
      <c r="X2842" s="11">
        <v>0</v>
      </c>
      <c r="Y2842" s="11">
        <v>1</v>
      </c>
      <c r="Z2842" s="11">
        <v>2</v>
      </c>
      <c r="AA2842" s="12" t="s">
        <v>32958</v>
      </c>
      <c r="AB2842" s="17" t="str">
        <f t="shared" si="265"/>
        <v>Programme: BSc Information Technology Management for Business</v>
      </c>
      <c r="AC2842" s="17">
        <f t="shared" si="266"/>
        <v>1</v>
      </c>
      <c r="AD2842" s="17">
        <f t="shared" si="267"/>
        <v>2</v>
      </c>
      <c r="AE2842" s="17">
        <f t="shared" si="268"/>
        <v>3</v>
      </c>
      <c r="AF2842" s="17" t="str">
        <f t="shared" si="269"/>
        <v/>
      </c>
      <c r="AG2842" s="17" cm="1">
        <f t="array" ref="AG2842">IFERROR(IF(J2842="Level",INDEX($M2842:$S2842,AC2842+1),INDEX($M2842:$S2842,AC2842)),"")</f>
        <v>120</v>
      </c>
      <c r="AH2842" s="17" cm="1">
        <f t="array" ref="AH2842">IFERROR(IF(J2842="Level",INDEX($M2842:$S2842,AD2842+1),INDEX($M2842:$S2842,AD2842)),"")</f>
        <v>120</v>
      </c>
      <c r="AI2842" s="17" cm="1">
        <f t="array" ref="AI2842">IFERROR(INDEX($M2842:$S2842,AE2842),"")</f>
        <v>120</v>
      </c>
      <c r="AJ2842" s="17" t="str" cm="1">
        <f t="array" ref="AJ2842">IFERROR(INDEX($M2842:$S2842,AF2842),"")</f>
        <v/>
      </c>
      <c r="AK2842" s="17" cm="1">
        <f t="array" ref="AK2842">IFERROR(IF(J2842="Level",INDEX($T2842:$Z2842,AC2842+1),INDEX($T2842:$Z2842,AC2842)),"")</f>
        <v>0</v>
      </c>
      <c r="AL2842" s="17" cm="1">
        <f t="array" ref="AL2842">IFERROR(IF(J2842="Level",INDEX($T2842:$Z2842,AD2842+1),INDEX($T2842:$Z2842,AD2842)),"")</f>
        <v>1</v>
      </c>
      <c r="AM2842" s="17" cm="1">
        <f t="array" ref="AM2842">IFERROR(INDEX($T2842:$Z2842,AE2842),"")</f>
        <v>2</v>
      </c>
      <c r="AN2842" s="17" t="str" cm="1">
        <f t="array" ref="AN2842">IFERROR(INDEX($T2842:$Z2842,AF2842),"")</f>
        <v/>
      </c>
    </row>
    <row r="2843" spans="1:40" x14ac:dyDescent="0.2">
      <c r="A2843" s="17" t="str">
        <f t="shared" si="264"/>
        <v>BSc Mathematics (Part-Time): UFS6MASMAS01</v>
      </c>
      <c r="B2843" s="12" t="s">
        <v>4643</v>
      </c>
      <c r="C2843" s="11" t="s">
        <v>31936</v>
      </c>
      <c r="D2843" s="11" t="s">
        <v>4644</v>
      </c>
      <c r="E2843" s="11" t="s">
        <v>445</v>
      </c>
      <c r="F2843" s="11" t="s">
        <v>82</v>
      </c>
      <c r="G2843" s="11" t="s">
        <v>32720</v>
      </c>
      <c r="H2843" s="11" t="s">
        <v>77</v>
      </c>
      <c r="I2843" s="11">
        <v>3</v>
      </c>
      <c r="J2843" s="11" t="s">
        <v>78</v>
      </c>
      <c r="K2843" s="11" t="s">
        <v>32718</v>
      </c>
      <c r="L2843" s="11">
        <v>120</v>
      </c>
      <c r="M2843" s="11">
        <v>120</v>
      </c>
      <c r="N2843" s="11">
        <v>120</v>
      </c>
      <c r="O2843" s="11">
        <v>120</v>
      </c>
      <c r="P2843" s="11">
        <v>0</v>
      </c>
      <c r="Q2843" s="11">
        <v>0</v>
      </c>
      <c r="R2843" s="11">
        <v>120</v>
      </c>
      <c r="S2843" s="11">
        <v>120</v>
      </c>
      <c r="T2843" s="11">
        <v>0</v>
      </c>
      <c r="U2843" s="11">
        <v>1</v>
      </c>
      <c r="V2843" s="11">
        <v>2</v>
      </c>
      <c r="W2843" s="11">
        <v>0</v>
      </c>
      <c r="X2843" s="11">
        <v>0</v>
      </c>
      <c r="Y2843" s="11">
        <v>1</v>
      </c>
      <c r="Z2843" s="11">
        <v>2</v>
      </c>
      <c r="AA2843" s="12" t="s">
        <v>32958</v>
      </c>
      <c r="AB2843" s="17" t="str">
        <f t="shared" si="265"/>
        <v>Programme: BSc Mathematics (Part-Time)</v>
      </c>
      <c r="AC2843" s="17">
        <f t="shared" si="266"/>
        <v>1</v>
      </c>
      <c r="AD2843" s="17">
        <f t="shared" si="267"/>
        <v>2</v>
      </c>
      <c r="AE2843" s="17">
        <f t="shared" si="268"/>
        <v>3</v>
      </c>
      <c r="AF2843" s="17" t="str">
        <f t="shared" si="269"/>
        <v/>
      </c>
      <c r="AG2843" s="17" cm="1">
        <f t="array" ref="AG2843">IFERROR(IF(J2843="Level",INDEX($M2843:$S2843,AC2843+1),INDEX($M2843:$S2843,AC2843)),"")</f>
        <v>120</v>
      </c>
      <c r="AH2843" s="17" cm="1">
        <f t="array" ref="AH2843">IFERROR(IF(J2843="Level",INDEX($M2843:$S2843,AD2843+1),INDEX($M2843:$S2843,AD2843)),"")</f>
        <v>120</v>
      </c>
      <c r="AI2843" s="17" cm="1">
        <f t="array" ref="AI2843">IFERROR(INDEX($M2843:$S2843,AE2843),"")</f>
        <v>120</v>
      </c>
      <c r="AJ2843" s="17" t="str" cm="1">
        <f t="array" ref="AJ2843">IFERROR(INDEX($M2843:$S2843,AF2843),"")</f>
        <v/>
      </c>
      <c r="AK2843" s="17" cm="1">
        <f t="array" ref="AK2843">IFERROR(IF(J2843="Level",INDEX($T2843:$Z2843,AC2843+1),INDEX($T2843:$Z2843,AC2843)),"")</f>
        <v>0</v>
      </c>
      <c r="AL2843" s="17" cm="1">
        <f t="array" ref="AL2843">IFERROR(IF(J2843="Level",INDEX($T2843:$Z2843,AD2843+1),INDEX($T2843:$Z2843,AD2843)),"")</f>
        <v>1</v>
      </c>
      <c r="AM2843" s="17" cm="1">
        <f t="array" ref="AM2843">IFERROR(INDEX($T2843:$Z2843,AE2843),"")</f>
        <v>2</v>
      </c>
      <c r="AN2843" s="17" t="str" cm="1">
        <f t="array" ref="AN2843">IFERROR(INDEX($T2843:$Z2843,AF2843),"")</f>
        <v/>
      </c>
    </row>
    <row r="2844" spans="1:40" x14ac:dyDescent="0.2">
      <c r="A2844" s="17" t="str">
        <f t="shared" si="264"/>
        <v>BSc Mathematics and Physics (Part-Time): UFS6MASPHY01</v>
      </c>
      <c r="B2844" s="12" t="s">
        <v>4645</v>
      </c>
      <c r="C2844" s="11" t="s">
        <v>31936</v>
      </c>
      <c r="D2844" s="11" t="s">
        <v>4646</v>
      </c>
      <c r="E2844" s="11" t="s">
        <v>445</v>
      </c>
      <c r="F2844" s="11" t="s">
        <v>82</v>
      </c>
      <c r="G2844" s="11" t="s">
        <v>32720</v>
      </c>
      <c r="H2844" s="11" t="s">
        <v>77</v>
      </c>
      <c r="I2844" s="11">
        <v>3</v>
      </c>
      <c r="J2844" s="11" t="s">
        <v>78</v>
      </c>
      <c r="K2844" s="11" t="s">
        <v>32718</v>
      </c>
      <c r="L2844" s="11">
        <v>120</v>
      </c>
      <c r="M2844" s="11">
        <v>120</v>
      </c>
      <c r="N2844" s="11">
        <v>120</v>
      </c>
      <c r="O2844" s="11">
        <v>120</v>
      </c>
      <c r="P2844" s="11">
        <v>0</v>
      </c>
      <c r="Q2844" s="11">
        <v>0</v>
      </c>
      <c r="R2844" s="11">
        <v>120</v>
      </c>
      <c r="S2844" s="11">
        <v>120</v>
      </c>
      <c r="T2844" s="11">
        <v>0</v>
      </c>
      <c r="U2844" s="11">
        <v>1</v>
      </c>
      <c r="V2844" s="11">
        <v>2</v>
      </c>
      <c r="W2844" s="11">
        <v>0</v>
      </c>
      <c r="X2844" s="11">
        <v>0</v>
      </c>
      <c r="Y2844" s="11">
        <v>1</v>
      </c>
      <c r="Z2844" s="11">
        <v>2</v>
      </c>
      <c r="AA2844" s="12" t="s">
        <v>32958</v>
      </c>
      <c r="AB2844" s="17" t="str">
        <f t="shared" si="265"/>
        <v>Programme: BSc Mathematics and Physics (Part-Time)</v>
      </c>
      <c r="AC2844" s="17">
        <f t="shared" si="266"/>
        <v>1</v>
      </c>
      <c r="AD2844" s="17">
        <f t="shared" si="267"/>
        <v>2</v>
      </c>
      <c r="AE2844" s="17">
        <f t="shared" si="268"/>
        <v>3</v>
      </c>
      <c r="AF2844" s="17" t="str">
        <f t="shared" si="269"/>
        <v/>
      </c>
      <c r="AG2844" s="17" cm="1">
        <f t="array" ref="AG2844">IFERROR(IF(J2844="Level",INDEX($M2844:$S2844,AC2844+1),INDEX($M2844:$S2844,AC2844)),"")</f>
        <v>120</v>
      </c>
      <c r="AH2844" s="17" cm="1">
        <f t="array" ref="AH2844">IFERROR(IF(J2844="Level",INDEX($M2844:$S2844,AD2844+1),INDEX($M2844:$S2844,AD2844)),"")</f>
        <v>120</v>
      </c>
      <c r="AI2844" s="17" cm="1">
        <f t="array" ref="AI2844">IFERROR(INDEX($M2844:$S2844,AE2844),"")</f>
        <v>120</v>
      </c>
      <c r="AJ2844" s="17" t="str" cm="1">
        <f t="array" ref="AJ2844">IFERROR(INDEX($M2844:$S2844,AF2844),"")</f>
        <v/>
      </c>
      <c r="AK2844" s="17" cm="1">
        <f t="array" ref="AK2844">IFERROR(IF(J2844="Level",INDEX($T2844:$Z2844,AC2844+1),INDEX($T2844:$Z2844,AC2844)),"")</f>
        <v>0</v>
      </c>
      <c r="AL2844" s="17" cm="1">
        <f t="array" ref="AL2844">IFERROR(IF(J2844="Level",INDEX($T2844:$Z2844,AD2844+1),INDEX($T2844:$Z2844,AD2844)),"")</f>
        <v>1</v>
      </c>
      <c r="AM2844" s="17" cm="1">
        <f t="array" ref="AM2844">IFERROR(INDEX($T2844:$Z2844,AE2844),"")</f>
        <v>2</v>
      </c>
      <c r="AN2844" s="17" t="str" cm="1">
        <f t="array" ref="AN2844">IFERROR(INDEX($T2844:$Z2844,AF2844),"")</f>
        <v/>
      </c>
    </row>
    <row r="2845" spans="1:40" x14ac:dyDescent="0.2">
      <c r="A2845" s="17" t="str">
        <f t="shared" si="264"/>
        <v>BSc Mathematics with Economics (Part-Time): UFS6MASSBE01</v>
      </c>
      <c r="B2845" s="12" t="s">
        <v>4647</v>
      </c>
      <c r="C2845" s="11" t="s">
        <v>31936</v>
      </c>
      <c r="D2845" s="11" t="s">
        <v>4648</v>
      </c>
      <c r="E2845" s="11" t="s">
        <v>445</v>
      </c>
      <c r="F2845" s="11" t="s">
        <v>82</v>
      </c>
      <c r="G2845" s="11" t="s">
        <v>32720</v>
      </c>
      <c r="H2845" s="11" t="s">
        <v>77</v>
      </c>
      <c r="I2845" s="11">
        <v>3</v>
      </c>
      <c r="J2845" s="11" t="s">
        <v>78</v>
      </c>
      <c r="K2845" s="11" t="s">
        <v>32718</v>
      </c>
      <c r="L2845" s="11">
        <v>120</v>
      </c>
      <c r="M2845" s="11">
        <v>120</v>
      </c>
      <c r="N2845" s="11">
        <v>120</v>
      </c>
      <c r="O2845" s="11">
        <v>120</v>
      </c>
      <c r="P2845" s="11">
        <v>0</v>
      </c>
      <c r="Q2845" s="11">
        <v>0</v>
      </c>
      <c r="R2845" s="11">
        <v>120</v>
      </c>
      <c r="S2845" s="11">
        <v>120</v>
      </c>
      <c r="T2845" s="11">
        <v>0</v>
      </c>
      <c r="U2845" s="11">
        <v>1</v>
      </c>
      <c r="V2845" s="11">
        <v>2</v>
      </c>
      <c r="W2845" s="11">
        <v>0</v>
      </c>
      <c r="X2845" s="11">
        <v>0</v>
      </c>
      <c r="Y2845" s="11">
        <v>1</v>
      </c>
      <c r="Z2845" s="11">
        <v>2</v>
      </c>
      <c r="AA2845" s="12" t="s">
        <v>32958</v>
      </c>
      <c r="AB2845" s="17" t="str">
        <f t="shared" si="265"/>
        <v>Programme: BSc Mathematics with Economics (Part-Time)</v>
      </c>
      <c r="AC2845" s="17">
        <f t="shared" si="266"/>
        <v>1</v>
      </c>
      <c r="AD2845" s="17">
        <f t="shared" si="267"/>
        <v>2</v>
      </c>
      <c r="AE2845" s="17">
        <f t="shared" si="268"/>
        <v>3</v>
      </c>
      <c r="AF2845" s="17" t="str">
        <f t="shared" si="269"/>
        <v/>
      </c>
      <c r="AG2845" s="17" cm="1">
        <f t="array" ref="AG2845">IFERROR(IF(J2845="Level",INDEX($M2845:$S2845,AC2845+1),INDEX($M2845:$S2845,AC2845)),"")</f>
        <v>120</v>
      </c>
      <c r="AH2845" s="17" cm="1">
        <f t="array" ref="AH2845">IFERROR(IF(J2845="Level",INDEX($M2845:$S2845,AD2845+1),INDEX($M2845:$S2845,AD2845)),"")</f>
        <v>120</v>
      </c>
      <c r="AI2845" s="17" cm="1">
        <f t="array" ref="AI2845">IFERROR(INDEX($M2845:$S2845,AE2845),"")</f>
        <v>120</v>
      </c>
      <c r="AJ2845" s="17" t="str" cm="1">
        <f t="array" ref="AJ2845">IFERROR(INDEX($M2845:$S2845,AF2845),"")</f>
        <v/>
      </c>
      <c r="AK2845" s="17" cm="1">
        <f t="array" ref="AK2845">IFERROR(IF(J2845="Level",INDEX($T2845:$Z2845,AC2845+1),INDEX($T2845:$Z2845,AC2845)),"")</f>
        <v>0</v>
      </c>
      <c r="AL2845" s="17" cm="1">
        <f t="array" ref="AL2845">IFERROR(IF(J2845="Level",INDEX($T2845:$Z2845,AD2845+1),INDEX($T2845:$Z2845,AD2845)),"")</f>
        <v>1</v>
      </c>
      <c r="AM2845" s="17" cm="1">
        <f t="array" ref="AM2845">IFERROR(INDEX($T2845:$Z2845,AE2845),"")</f>
        <v>2</v>
      </c>
      <c r="AN2845" s="17" t="str" cm="1">
        <f t="array" ref="AN2845">IFERROR(INDEX($T2845:$Z2845,AF2845),"")</f>
        <v/>
      </c>
    </row>
    <row r="2846" spans="1:40" x14ac:dyDescent="0.2">
      <c r="A2846" s="17" t="str">
        <f t="shared" si="264"/>
        <v>BSc Mathematics with Finance (Part-Time): UFS6MASSBE02</v>
      </c>
      <c r="B2846" s="12" t="s">
        <v>4649</v>
      </c>
      <c r="C2846" s="11" t="s">
        <v>31936</v>
      </c>
      <c r="D2846" s="11" t="s">
        <v>4650</v>
      </c>
      <c r="E2846" s="11" t="s">
        <v>445</v>
      </c>
      <c r="F2846" s="11" t="s">
        <v>82</v>
      </c>
      <c r="G2846" s="11" t="s">
        <v>32720</v>
      </c>
      <c r="H2846" s="11" t="s">
        <v>77</v>
      </c>
      <c r="I2846" s="11">
        <v>3</v>
      </c>
      <c r="J2846" s="11" t="s">
        <v>78</v>
      </c>
      <c r="K2846" s="11" t="s">
        <v>32718</v>
      </c>
      <c r="L2846" s="11">
        <v>120</v>
      </c>
      <c r="M2846" s="11">
        <v>120</v>
      </c>
      <c r="N2846" s="11">
        <v>120</v>
      </c>
      <c r="O2846" s="11">
        <v>120</v>
      </c>
      <c r="P2846" s="11">
        <v>0</v>
      </c>
      <c r="Q2846" s="11">
        <v>0</v>
      </c>
      <c r="R2846" s="11">
        <v>120</v>
      </c>
      <c r="S2846" s="11">
        <v>120</v>
      </c>
      <c r="T2846" s="11">
        <v>0</v>
      </c>
      <c r="U2846" s="11">
        <v>1</v>
      </c>
      <c r="V2846" s="11">
        <v>2</v>
      </c>
      <c r="W2846" s="11">
        <v>0</v>
      </c>
      <c r="X2846" s="11">
        <v>0</v>
      </c>
      <c r="Y2846" s="11">
        <v>1</v>
      </c>
      <c r="Z2846" s="11">
        <v>2</v>
      </c>
      <c r="AA2846" s="12" t="s">
        <v>32958</v>
      </c>
      <c r="AB2846" s="17" t="str">
        <f t="shared" si="265"/>
        <v>Programme: BSc Mathematics with Finance (Part-Time)</v>
      </c>
      <c r="AC2846" s="17">
        <f t="shared" si="266"/>
        <v>1</v>
      </c>
      <c r="AD2846" s="17">
        <f t="shared" si="267"/>
        <v>2</v>
      </c>
      <c r="AE2846" s="17">
        <f t="shared" si="268"/>
        <v>3</v>
      </c>
      <c r="AF2846" s="17" t="str">
        <f t="shared" si="269"/>
        <v/>
      </c>
      <c r="AG2846" s="17" cm="1">
        <f t="array" ref="AG2846">IFERROR(IF(J2846="Level",INDEX($M2846:$S2846,AC2846+1),INDEX($M2846:$S2846,AC2846)),"")</f>
        <v>120</v>
      </c>
      <c r="AH2846" s="17" cm="1">
        <f t="array" ref="AH2846">IFERROR(IF(J2846="Level",INDEX($M2846:$S2846,AD2846+1),INDEX($M2846:$S2846,AD2846)),"")</f>
        <v>120</v>
      </c>
      <c r="AI2846" s="17" cm="1">
        <f t="array" ref="AI2846">IFERROR(INDEX($M2846:$S2846,AE2846),"")</f>
        <v>120</v>
      </c>
      <c r="AJ2846" s="17" t="str" cm="1">
        <f t="array" ref="AJ2846">IFERROR(INDEX($M2846:$S2846,AF2846),"")</f>
        <v/>
      </c>
      <c r="AK2846" s="17" cm="1">
        <f t="array" ref="AK2846">IFERROR(IF(J2846="Level",INDEX($T2846:$Z2846,AC2846+1),INDEX($T2846:$Z2846,AC2846)),"")</f>
        <v>0</v>
      </c>
      <c r="AL2846" s="17" cm="1">
        <f t="array" ref="AL2846">IFERROR(IF(J2846="Level",INDEX($T2846:$Z2846,AD2846+1),INDEX($T2846:$Z2846,AD2846)),"")</f>
        <v>1</v>
      </c>
      <c r="AM2846" s="17" cm="1">
        <f t="array" ref="AM2846">IFERROR(INDEX($T2846:$Z2846,AE2846),"")</f>
        <v>2</v>
      </c>
      <c r="AN2846" s="17" t="str" cm="1">
        <f t="array" ref="AN2846">IFERROR(INDEX($T2846:$Z2846,AF2846),"")</f>
        <v/>
      </c>
    </row>
    <row r="2847" spans="1:40" x14ac:dyDescent="0.2">
      <c r="A2847" s="17" t="str">
        <f t="shared" ref="A2847:A2910" si="270">D2847&amp;": "&amp;B2847</f>
        <v>BSc Mathematics with Management (Part-Time): UFS6MASSBE03</v>
      </c>
      <c r="B2847" s="12" t="s">
        <v>4651</v>
      </c>
      <c r="C2847" s="11" t="s">
        <v>31936</v>
      </c>
      <c r="D2847" s="11" t="s">
        <v>32797</v>
      </c>
      <c r="E2847" s="11" t="s">
        <v>445</v>
      </c>
      <c r="F2847" s="11" t="s">
        <v>82</v>
      </c>
      <c r="G2847" s="11" t="s">
        <v>32720</v>
      </c>
      <c r="H2847" s="11" t="s">
        <v>77</v>
      </c>
      <c r="I2847" s="11">
        <v>3</v>
      </c>
      <c r="J2847" s="11" t="s">
        <v>78</v>
      </c>
      <c r="K2847" s="11" t="s">
        <v>32718</v>
      </c>
      <c r="L2847" s="11">
        <v>120</v>
      </c>
      <c r="M2847" s="11">
        <v>120</v>
      </c>
      <c r="N2847" s="11">
        <v>120</v>
      </c>
      <c r="O2847" s="11">
        <v>120</v>
      </c>
      <c r="P2847" s="11">
        <v>0</v>
      </c>
      <c r="Q2847" s="11">
        <v>0</v>
      </c>
      <c r="R2847" s="11">
        <v>120</v>
      </c>
      <c r="S2847" s="11">
        <v>120</v>
      </c>
      <c r="T2847" s="11">
        <v>0</v>
      </c>
      <c r="U2847" s="11">
        <v>1</v>
      </c>
      <c r="V2847" s="11">
        <v>2</v>
      </c>
      <c r="W2847" s="11">
        <v>0</v>
      </c>
      <c r="X2847" s="11">
        <v>0</v>
      </c>
      <c r="Y2847" s="11">
        <v>1</v>
      </c>
      <c r="Z2847" s="11">
        <v>2</v>
      </c>
      <c r="AA2847" s="12" t="s">
        <v>32958</v>
      </c>
      <c r="AB2847" s="17" t="str">
        <f t="shared" ref="AB2847:AB2853" si="271">IF(H2847="Yes","Programme: "&amp;D2847,"Programme is not compatible with this tool")</f>
        <v>Programme: BSc Mathematics with Management (Part-Time)</v>
      </c>
      <c r="AC2847" s="17">
        <f t="shared" ref="AC2847:AC2853" si="272">IF(J2847="Stage",IF(M2847&lt;&gt;0,1,IF(N2847&lt;&gt;0,2,IF(O2847&lt;&gt;0,3,IF(P2847&lt;&gt;0,4,IF(Q2847&lt;&gt;0,5,""))))),IF(J2847="","",IF(R2847&lt;&gt;0,5,IF(S2847&lt;&gt;0,6,""))))</f>
        <v>1</v>
      </c>
      <c r="AD2847" s="17">
        <f t="shared" ref="AD2847:AD2853" si="273">IF(J2847="Stage",IF(AND(N2847&lt;&gt;0,AC2847&lt;2),2,IF(AND(O2847&lt;&gt;0,AC2847&lt;3),3,IF(AND(P2847&lt;&gt;0,AC2847&lt;4),4,IF(AND(Q2847&lt;&gt;0,AC2847&lt;5),5,"")))),IF(J2847="","",IF(AC2847&lt;&gt;0,6)))</f>
        <v>2</v>
      </c>
      <c r="AE2847" s="17">
        <f t="shared" ref="AE2847:AE2853" si="274">IF(AND(O2847&lt;&gt;0,AD2847&lt;3),3,IF(AND(P2847&lt;&gt;0,AD2847&lt;4),4,IF(AND(Q2847&lt;&gt;0,AD2847&lt;5),5,"")))</f>
        <v>3</v>
      </c>
      <c r="AF2847" s="17" t="str">
        <f t="shared" ref="AF2847:AF2853" si="275">IF(AND(P2847&lt;&gt;0,AE2847&lt;4),4,IF(AND(Q2847&lt;&gt;0,AE2847&lt;5),5,""))</f>
        <v/>
      </c>
      <c r="AG2847" s="17" cm="1">
        <f t="array" ref="AG2847">IFERROR(IF(J2847="Level",INDEX($M2847:$S2847,AC2847+1),INDEX($M2847:$S2847,AC2847)),"")</f>
        <v>120</v>
      </c>
      <c r="AH2847" s="17" cm="1">
        <f t="array" ref="AH2847">IFERROR(IF(J2847="Level",INDEX($M2847:$S2847,AD2847+1),INDEX($M2847:$S2847,AD2847)),"")</f>
        <v>120</v>
      </c>
      <c r="AI2847" s="17" cm="1">
        <f t="array" ref="AI2847">IFERROR(INDEX($M2847:$S2847,AE2847),"")</f>
        <v>120</v>
      </c>
      <c r="AJ2847" s="17" t="str" cm="1">
        <f t="array" ref="AJ2847">IFERROR(INDEX($M2847:$S2847,AF2847),"")</f>
        <v/>
      </c>
      <c r="AK2847" s="17" cm="1">
        <f t="array" ref="AK2847">IFERROR(IF(J2847="Level",INDEX($T2847:$Z2847,AC2847+1),INDEX($T2847:$Z2847,AC2847)),"")</f>
        <v>0</v>
      </c>
      <c r="AL2847" s="17" cm="1">
        <f t="array" ref="AL2847">IFERROR(IF(J2847="Level",INDEX($T2847:$Z2847,AD2847+1),INDEX($T2847:$Z2847,AD2847)),"")</f>
        <v>1</v>
      </c>
      <c r="AM2847" s="17" cm="1">
        <f t="array" ref="AM2847">IFERROR(INDEX($T2847:$Z2847,AE2847),"")</f>
        <v>2</v>
      </c>
      <c r="AN2847" s="17" t="str" cm="1">
        <f t="array" ref="AN2847">IFERROR(INDEX($T2847:$Z2847,AF2847),"")</f>
        <v/>
      </c>
    </row>
    <row r="2848" spans="1:40" x14ac:dyDescent="0.2">
      <c r="A2848" s="17" t="str">
        <f t="shared" si="270"/>
        <v>BSc Mathematics with Accounting (Part-Time): UFS6MASSBE04</v>
      </c>
      <c r="B2848" s="12" t="s">
        <v>4652</v>
      </c>
      <c r="C2848" s="11" t="s">
        <v>31936</v>
      </c>
      <c r="D2848" s="11" t="s">
        <v>4653</v>
      </c>
      <c r="E2848" s="11" t="s">
        <v>445</v>
      </c>
      <c r="F2848" s="11" t="s">
        <v>82</v>
      </c>
      <c r="G2848" s="11" t="s">
        <v>32720</v>
      </c>
      <c r="H2848" s="11" t="s">
        <v>77</v>
      </c>
      <c r="I2848" s="11">
        <v>3</v>
      </c>
      <c r="J2848" s="11" t="s">
        <v>78</v>
      </c>
      <c r="K2848" s="11" t="s">
        <v>32718</v>
      </c>
      <c r="L2848" s="11">
        <v>120</v>
      </c>
      <c r="M2848" s="11">
        <v>120</v>
      </c>
      <c r="N2848" s="11">
        <v>120</v>
      </c>
      <c r="O2848" s="11">
        <v>120</v>
      </c>
      <c r="P2848" s="11">
        <v>0</v>
      </c>
      <c r="Q2848" s="11">
        <v>0</v>
      </c>
      <c r="R2848" s="11">
        <v>120</v>
      </c>
      <c r="S2848" s="11">
        <v>120</v>
      </c>
      <c r="T2848" s="11">
        <v>0</v>
      </c>
      <c r="U2848" s="11">
        <v>1</v>
      </c>
      <c r="V2848" s="11">
        <v>2</v>
      </c>
      <c r="W2848" s="11">
        <v>0</v>
      </c>
      <c r="X2848" s="11">
        <v>0</v>
      </c>
      <c r="Y2848" s="11">
        <v>1</v>
      </c>
      <c r="Z2848" s="11">
        <v>2</v>
      </c>
      <c r="AA2848" s="12" t="s">
        <v>32958</v>
      </c>
      <c r="AB2848" s="17" t="str">
        <f t="shared" si="271"/>
        <v>Programme: BSc Mathematics with Accounting (Part-Time)</v>
      </c>
      <c r="AC2848" s="17">
        <f t="shared" si="272"/>
        <v>1</v>
      </c>
      <c r="AD2848" s="17">
        <f t="shared" si="273"/>
        <v>2</v>
      </c>
      <c r="AE2848" s="17">
        <f t="shared" si="274"/>
        <v>3</v>
      </c>
      <c r="AF2848" s="17" t="str">
        <f t="shared" si="275"/>
        <v/>
      </c>
      <c r="AG2848" s="17" cm="1">
        <f t="array" ref="AG2848">IFERROR(IF(J2848="Level",INDEX($M2848:$S2848,AC2848+1),INDEX($M2848:$S2848,AC2848)),"")</f>
        <v>120</v>
      </c>
      <c r="AH2848" s="17" cm="1">
        <f t="array" ref="AH2848">IFERROR(IF(J2848="Level",INDEX($M2848:$S2848,AD2848+1),INDEX($M2848:$S2848,AD2848)),"")</f>
        <v>120</v>
      </c>
      <c r="AI2848" s="17" cm="1">
        <f t="array" ref="AI2848">IFERROR(INDEX($M2848:$S2848,AE2848),"")</f>
        <v>120</v>
      </c>
      <c r="AJ2848" s="17" t="str" cm="1">
        <f t="array" ref="AJ2848">IFERROR(INDEX($M2848:$S2848,AF2848),"")</f>
        <v/>
      </c>
      <c r="AK2848" s="17" cm="1">
        <f t="array" ref="AK2848">IFERROR(IF(J2848="Level",INDEX($T2848:$Z2848,AC2848+1),INDEX($T2848:$Z2848,AC2848)),"")</f>
        <v>0</v>
      </c>
      <c r="AL2848" s="17" cm="1">
        <f t="array" ref="AL2848">IFERROR(IF(J2848="Level",INDEX($T2848:$Z2848,AD2848+1),INDEX($T2848:$Z2848,AD2848)),"")</f>
        <v>1</v>
      </c>
      <c r="AM2848" s="17" cm="1">
        <f t="array" ref="AM2848">IFERROR(INDEX($T2848:$Z2848,AE2848),"")</f>
        <v>2</v>
      </c>
      <c r="AN2848" s="17" t="str" cm="1">
        <f t="array" ref="AN2848">IFERROR(INDEX($T2848:$Z2848,AF2848),"")</f>
        <v/>
      </c>
    </row>
    <row r="2849" spans="1:40" x14ac:dyDescent="0.2">
      <c r="A2849" s="17" t="str">
        <f t="shared" si="270"/>
        <v>Flexible Combined Honours (Part-Time): UFF601</v>
      </c>
      <c r="B2849" s="12" t="s">
        <v>4635</v>
      </c>
      <c r="C2849" s="11" t="s">
        <v>31936</v>
      </c>
      <c r="D2849" s="11" t="s">
        <v>32755</v>
      </c>
      <c r="E2849" s="11" t="s">
        <v>121</v>
      </c>
      <c r="F2849" s="11" t="s">
        <v>76</v>
      </c>
      <c r="G2849" s="11" t="s">
        <v>32720</v>
      </c>
      <c r="H2849" s="11" t="s">
        <v>77</v>
      </c>
      <c r="I2849" s="11">
        <v>3</v>
      </c>
      <c r="J2849" s="11" t="s">
        <v>78</v>
      </c>
      <c r="K2849" s="11" t="s">
        <v>32718</v>
      </c>
      <c r="L2849" s="11">
        <v>120</v>
      </c>
      <c r="M2849" s="11">
        <v>120</v>
      </c>
      <c r="N2849" s="11">
        <v>120</v>
      </c>
      <c r="O2849" s="11">
        <v>120</v>
      </c>
      <c r="P2849" s="11">
        <v>0</v>
      </c>
      <c r="Q2849" s="11">
        <v>0</v>
      </c>
      <c r="R2849" s="11">
        <v>120</v>
      </c>
      <c r="S2849" s="11">
        <v>120</v>
      </c>
      <c r="T2849" s="11">
        <v>0</v>
      </c>
      <c r="U2849" s="11">
        <v>1</v>
      </c>
      <c r="V2849" s="11">
        <v>2</v>
      </c>
      <c r="W2849" s="11">
        <v>0</v>
      </c>
      <c r="X2849" s="11">
        <v>0</v>
      </c>
      <c r="Y2849" s="11">
        <v>1</v>
      </c>
      <c r="Z2849" s="11">
        <v>2</v>
      </c>
      <c r="AA2849" s="12" t="s">
        <v>32958</v>
      </c>
      <c r="AB2849" s="17" t="str">
        <f t="shared" si="271"/>
        <v>Programme: Flexible Combined Honours (Part-Time)</v>
      </c>
      <c r="AC2849" s="17">
        <f t="shared" si="272"/>
        <v>1</v>
      </c>
      <c r="AD2849" s="17">
        <f t="shared" si="273"/>
        <v>2</v>
      </c>
      <c r="AE2849" s="17">
        <f t="shared" si="274"/>
        <v>3</v>
      </c>
      <c r="AF2849" s="17" t="str">
        <f t="shared" si="275"/>
        <v/>
      </c>
      <c r="AG2849" s="17" cm="1">
        <f t="array" ref="AG2849">IFERROR(IF(J2849="Level",INDEX($M2849:$S2849,AC2849+1),INDEX($M2849:$S2849,AC2849)),"")</f>
        <v>120</v>
      </c>
      <c r="AH2849" s="17" cm="1">
        <f t="array" ref="AH2849">IFERROR(IF(J2849="Level",INDEX($M2849:$S2849,AD2849+1),INDEX($M2849:$S2849,AD2849)),"")</f>
        <v>120</v>
      </c>
      <c r="AI2849" s="17" cm="1">
        <f t="array" ref="AI2849">IFERROR(INDEX($M2849:$S2849,AE2849),"")</f>
        <v>120</v>
      </c>
      <c r="AJ2849" s="17" t="str" cm="1">
        <f t="array" ref="AJ2849">IFERROR(INDEX($M2849:$S2849,AF2849),"")</f>
        <v/>
      </c>
      <c r="AK2849" s="17" cm="1">
        <f t="array" ref="AK2849">IFERROR(IF(J2849="Level",INDEX($T2849:$Z2849,AC2849+1),INDEX($T2849:$Z2849,AC2849)),"")</f>
        <v>0</v>
      </c>
      <c r="AL2849" s="17" cm="1">
        <f t="array" ref="AL2849">IFERROR(IF(J2849="Level",INDEX($T2849:$Z2849,AD2849+1),INDEX($T2849:$Z2849,AD2849)),"")</f>
        <v>1</v>
      </c>
      <c r="AM2849" s="17" cm="1">
        <f t="array" ref="AM2849">IFERROR(INDEX($T2849:$Z2849,AE2849),"")</f>
        <v>2</v>
      </c>
      <c r="AN2849" s="17" t="str" cm="1">
        <f t="array" ref="AN2849">IFERROR(INDEX($T2849:$Z2849,AF2849),"")</f>
        <v/>
      </c>
    </row>
    <row r="2850" spans="1:40" x14ac:dyDescent="0.2">
      <c r="A2850" s="17" t="str">
        <f t="shared" si="270"/>
        <v>Flexible Combined Honours (Part-Time) - Cornwall: UFF6CA</v>
      </c>
      <c r="B2850" s="12" t="s">
        <v>4636</v>
      </c>
      <c r="C2850" s="11" t="s">
        <v>31936</v>
      </c>
      <c r="D2850" s="11" t="s">
        <v>32754</v>
      </c>
      <c r="E2850" s="11" t="s">
        <v>121</v>
      </c>
      <c r="F2850" s="11" t="s">
        <v>76</v>
      </c>
      <c r="G2850" s="11" t="s">
        <v>32720</v>
      </c>
      <c r="H2850" s="11" t="s">
        <v>77</v>
      </c>
      <c r="I2850" s="11">
        <v>3</v>
      </c>
      <c r="J2850" s="11" t="s">
        <v>78</v>
      </c>
      <c r="K2850" s="11" t="s">
        <v>32718</v>
      </c>
      <c r="L2850" s="11">
        <v>120</v>
      </c>
      <c r="M2850" s="11">
        <v>120</v>
      </c>
      <c r="N2850" s="11">
        <v>120</v>
      </c>
      <c r="O2850" s="11">
        <v>120</v>
      </c>
      <c r="P2850" s="11">
        <v>0</v>
      </c>
      <c r="Q2850" s="11">
        <v>0</v>
      </c>
      <c r="R2850" s="11">
        <v>120</v>
      </c>
      <c r="S2850" s="11">
        <v>120</v>
      </c>
      <c r="T2850" s="11">
        <v>0</v>
      </c>
      <c r="U2850" s="11">
        <v>1</v>
      </c>
      <c r="V2850" s="11">
        <v>2</v>
      </c>
      <c r="W2850" s="11">
        <v>0</v>
      </c>
      <c r="X2850" s="11">
        <v>0</v>
      </c>
      <c r="Y2850" s="11">
        <v>1</v>
      </c>
      <c r="Z2850" s="11">
        <v>2</v>
      </c>
      <c r="AA2850" s="12" t="s">
        <v>32958</v>
      </c>
      <c r="AB2850" s="17" t="str">
        <f t="shared" si="271"/>
        <v>Programme: Flexible Combined Honours (Part-Time) - Cornwall</v>
      </c>
      <c r="AC2850" s="17">
        <f t="shared" si="272"/>
        <v>1</v>
      </c>
      <c r="AD2850" s="17">
        <f t="shared" si="273"/>
        <v>2</v>
      </c>
      <c r="AE2850" s="17">
        <f t="shared" si="274"/>
        <v>3</v>
      </c>
      <c r="AF2850" s="17" t="str">
        <f t="shared" si="275"/>
        <v/>
      </c>
      <c r="AG2850" s="17" cm="1">
        <f t="array" ref="AG2850">IFERROR(IF(J2850="Level",INDEX($M2850:$S2850,AC2850+1),INDEX($M2850:$S2850,AC2850)),"")</f>
        <v>120</v>
      </c>
      <c r="AH2850" s="17" cm="1">
        <f t="array" ref="AH2850">IFERROR(IF(J2850="Level",INDEX($M2850:$S2850,AD2850+1),INDEX($M2850:$S2850,AD2850)),"")</f>
        <v>120</v>
      </c>
      <c r="AI2850" s="17" cm="1">
        <f t="array" ref="AI2850">IFERROR(INDEX($M2850:$S2850,AE2850),"")</f>
        <v>120</v>
      </c>
      <c r="AJ2850" s="17" t="str" cm="1">
        <f t="array" ref="AJ2850">IFERROR(INDEX($M2850:$S2850,AF2850),"")</f>
        <v/>
      </c>
      <c r="AK2850" s="17" cm="1">
        <f t="array" ref="AK2850">IFERROR(IF(J2850="Level",INDEX($T2850:$Z2850,AC2850+1),INDEX($T2850:$Z2850,AC2850)),"")</f>
        <v>0</v>
      </c>
      <c r="AL2850" s="17" cm="1">
        <f t="array" ref="AL2850">IFERROR(IF(J2850="Level",INDEX($T2850:$Z2850,AD2850+1),INDEX($T2850:$Z2850,AD2850)),"")</f>
        <v>1</v>
      </c>
      <c r="AM2850" s="17" cm="1">
        <f t="array" ref="AM2850">IFERROR(INDEX($T2850:$Z2850,AE2850),"")</f>
        <v>2</v>
      </c>
      <c r="AN2850" s="17" t="str" cm="1">
        <f t="array" ref="AN2850">IFERROR(INDEX($T2850:$Z2850,AF2850),"")</f>
        <v/>
      </c>
    </row>
    <row r="2851" spans="1:40" x14ac:dyDescent="0.2">
      <c r="A2851" s="17" t="str">
        <f t="shared" si="270"/>
        <v>LLB Law (Part-Time): UFL6LAWLAW01</v>
      </c>
      <c r="B2851" s="12" t="s">
        <v>4654</v>
      </c>
      <c r="C2851" s="11" t="s">
        <v>31936</v>
      </c>
      <c r="D2851" s="11" t="s">
        <v>32719</v>
      </c>
      <c r="E2851" s="11" t="s">
        <v>75</v>
      </c>
      <c r="F2851" s="11" t="s">
        <v>76</v>
      </c>
      <c r="G2851" s="11" t="s">
        <v>32720</v>
      </c>
      <c r="H2851" s="11" t="s">
        <v>77</v>
      </c>
      <c r="I2851" s="11">
        <v>3</v>
      </c>
      <c r="J2851" s="11" t="s">
        <v>78</v>
      </c>
      <c r="K2851" s="11" t="s">
        <v>32718</v>
      </c>
      <c r="L2851" s="11">
        <v>120</v>
      </c>
      <c r="M2851" s="11">
        <v>120</v>
      </c>
      <c r="N2851" s="11">
        <v>120</v>
      </c>
      <c r="O2851" s="11">
        <v>120</v>
      </c>
      <c r="P2851" s="11">
        <v>0</v>
      </c>
      <c r="Q2851" s="11">
        <v>0</v>
      </c>
      <c r="R2851" s="11">
        <v>120</v>
      </c>
      <c r="S2851" s="11">
        <v>120</v>
      </c>
      <c r="T2851" s="11">
        <v>0</v>
      </c>
      <c r="U2851" s="11">
        <v>1</v>
      </c>
      <c r="V2851" s="11">
        <v>2</v>
      </c>
      <c r="W2851" s="11">
        <v>0</v>
      </c>
      <c r="X2851" s="11">
        <v>0</v>
      </c>
      <c r="Y2851" s="11">
        <v>1</v>
      </c>
      <c r="Z2851" s="11">
        <v>2</v>
      </c>
      <c r="AA2851" s="12" t="s">
        <v>32958</v>
      </c>
      <c r="AB2851" s="17" t="str">
        <f t="shared" si="271"/>
        <v>Programme: LLB Law (Part-Time)</v>
      </c>
      <c r="AC2851" s="17">
        <f t="shared" si="272"/>
        <v>1</v>
      </c>
      <c r="AD2851" s="17">
        <f t="shared" si="273"/>
        <v>2</v>
      </c>
      <c r="AE2851" s="17">
        <f t="shared" si="274"/>
        <v>3</v>
      </c>
      <c r="AF2851" s="17" t="str">
        <f t="shared" si="275"/>
        <v/>
      </c>
      <c r="AG2851" s="17" cm="1">
        <f t="array" ref="AG2851">IFERROR(IF(J2851="Level",INDEX($M2851:$S2851,AC2851+1),INDEX($M2851:$S2851,AC2851)),"")</f>
        <v>120</v>
      </c>
      <c r="AH2851" s="17" cm="1">
        <f t="array" ref="AH2851">IFERROR(IF(J2851="Level",INDEX($M2851:$S2851,AD2851+1),INDEX($M2851:$S2851,AD2851)),"")</f>
        <v>120</v>
      </c>
      <c r="AI2851" s="17" cm="1">
        <f t="array" ref="AI2851">IFERROR(INDEX($M2851:$S2851,AE2851),"")</f>
        <v>120</v>
      </c>
      <c r="AJ2851" s="17" t="str" cm="1">
        <f t="array" ref="AJ2851">IFERROR(INDEX($M2851:$S2851,AF2851),"")</f>
        <v/>
      </c>
      <c r="AK2851" s="17" cm="1">
        <f t="array" ref="AK2851">IFERROR(IF(J2851="Level",INDEX($T2851:$Z2851,AC2851+1),INDEX($T2851:$Z2851,AC2851)),"")</f>
        <v>0</v>
      </c>
      <c r="AL2851" s="17" cm="1">
        <f t="array" ref="AL2851">IFERROR(IF(J2851="Level",INDEX($T2851:$Z2851,AD2851+1),INDEX($T2851:$Z2851,AD2851)),"")</f>
        <v>1</v>
      </c>
      <c r="AM2851" s="17" cm="1">
        <f t="array" ref="AM2851">IFERROR(INDEX($T2851:$Z2851,AE2851),"")</f>
        <v>2</v>
      </c>
      <c r="AN2851" s="17" t="str" cm="1">
        <f t="array" ref="AN2851">IFERROR(INDEX($T2851:$Z2851,AF2851),"")</f>
        <v/>
      </c>
    </row>
    <row r="2852" spans="1:40" x14ac:dyDescent="0.2">
      <c r="A2852" s="17" t="str">
        <f t="shared" si="270"/>
        <v>BSc Medical Sciences (Part-Time): UFS6EMSEMS01</v>
      </c>
      <c r="B2852" s="12" t="s">
        <v>4641</v>
      </c>
      <c r="C2852" s="11" t="s">
        <v>31936</v>
      </c>
      <c r="D2852" s="11" t="s">
        <v>4642</v>
      </c>
      <c r="E2852" s="11" t="s">
        <v>142</v>
      </c>
      <c r="F2852" s="11" t="s">
        <v>71</v>
      </c>
      <c r="G2852" s="11" t="s">
        <v>32720</v>
      </c>
      <c r="H2852" s="11" t="s">
        <v>77</v>
      </c>
      <c r="I2852" s="11">
        <v>3</v>
      </c>
      <c r="J2852" s="11" t="s">
        <v>78</v>
      </c>
      <c r="K2852" s="11" t="s">
        <v>32718</v>
      </c>
      <c r="L2852" s="11">
        <v>120</v>
      </c>
      <c r="M2852" s="11">
        <v>120</v>
      </c>
      <c r="N2852" s="11">
        <v>120</v>
      </c>
      <c r="O2852" s="11">
        <v>120</v>
      </c>
      <c r="P2852" s="11">
        <v>0</v>
      </c>
      <c r="Q2852" s="11">
        <v>0</v>
      </c>
      <c r="R2852" s="11">
        <v>120</v>
      </c>
      <c r="S2852" s="11">
        <v>120</v>
      </c>
      <c r="T2852" s="11">
        <v>0</v>
      </c>
      <c r="U2852" s="11">
        <v>1</v>
      </c>
      <c r="V2852" s="11">
        <v>2</v>
      </c>
      <c r="W2852" s="11">
        <v>0</v>
      </c>
      <c r="X2852" s="11">
        <v>0</v>
      </c>
      <c r="Y2852" s="11">
        <v>1</v>
      </c>
      <c r="Z2852" s="11">
        <v>2</v>
      </c>
      <c r="AA2852" s="12" t="s">
        <v>32958</v>
      </c>
      <c r="AB2852" s="17" t="str">
        <f t="shared" si="271"/>
        <v>Programme: BSc Medical Sciences (Part-Time)</v>
      </c>
      <c r="AC2852" s="17">
        <f t="shared" si="272"/>
        <v>1</v>
      </c>
      <c r="AD2852" s="17">
        <f t="shared" si="273"/>
        <v>2</v>
      </c>
      <c r="AE2852" s="17">
        <f t="shared" si="274"/>
        <v>3</v>
      </c>
      <c r="AF2852" s="17" t="str">
        <f t="shared" si="275"/>
        <v/>
      </c>
      <c r="AG2852" s="17" cm="1">
        <f t="array" ref="AG2852">IFERROR(IF(J2852="Level",INDEX($M2852:$S2852,AC2852+1),INDEX($M2852:$S2852,AC2852)),"")</f>
        <v>120</v>
      </c>
      <c r="AH2852" s="17" cm="1">
        <f t="array" ref="AH2852">IFERROR(IF(J2852="Level",INDEX($M2852:$S2852,AD2852+1),INDEX($M2852:$S2852,AD2852)),"")</f>
        <v>120</v>
      </c>
      <c r="AI2852" s="17" cm="1">
        <f t="array" ref="AI2852">IFERROR(INDEX($M2852:$S2852,AE2852),"")</f>
        <v>120</v>
      </c>
      <c r="AJ2852" s="17" t="str" cm="1">
        <f t="array" ref="AJ2852">IFERROR(INDEX($M2852:$S2852,AF2852),"")</f>
        <v/>
      </c>
      <c r="AK2852" s="17" cm="1">
        <f t="array" ref="AK2852">IFERROR(IF(J2852="Level",INDEX($T2852:$Z2852,AC2852+1),INDEX($T2852:$Z2852,AC2852)),"")</f>
        <v>0</v>
      </c>
      <c r="AL2852" s="17" cm="1">
        <f t="array" ref="AL2852">IFERROR(IF(J2852="Level",INDEX($T2852:$Z2852,AD2852+1),INDEX($T2852:$Z2852,AD2852)),"")</f>
        <v>1</v>
      </c>
      <c r="AM2852" s="17" cm="1">
        <f t="array" ref="AM2852">IFERROR(INDEX($T2852:$Z2852,AE2852),"")</f>
        <v>2</v>
      </c>
      <c r="AN2852" s="17" t="str" cm="1">
        <f t="array" ref="AN2852">IFERROR(INDEX($T2852:$Z2852,AF2852),"")</f>
        <v/>
      </c>
    </row>
    <row r="2853" spans="1:40" ht="25.5" x14ac:dyDescent="0.2">
      <c r="A2853" s="17" t="str">
        <f t="shared" si="270"/>
        <v>BA Archaeology and Anthropology with Study Abroad (Part-Time): UFA7HPSHPS01</v>
      </c>
      <c r="B2853" s="12" t="s">
        <v>4655</v>
      </c>
      <c r="C2853" s="11" t="s">
        <v>31936</v>
      </c>
      <c r="D2853" s="11" t="s">
        <v>4656</v>
      </c>
      <c r="E2853" s="11" t="s">
        <v>209</v>
      </c>
      <c r="F2853" s="11" t="s">
        <v>76</v>
      </c>
      <c r="G2853" s="11" t="s">
        <v>32745</v>
      </c>
      <c r="H2853" s="11" t="s">
        <v>77</v>
      </c>
      <c r="I2853" s="11">
        <v>3</v>
      </c>
      <c r="J2853" s="11" t="s">
        <v>78</v>
      </c>
      <c r="K2853" s="11" t="s">
        <v>32713</v>
      </c>
      <c r="L2853" s="11">
        <v>120</v>
      </c>
      <c r="M2853" s="11">
        <v>0</v>
      </c>
      <c r="N2853" s="11">
        <v>120</v>
      </c>
      <c r="O2853" s="11">
        <v>120</v>
      </c>
      <c r="P2853" s="11">
        <v>120</v>
      </c>
      <c r="Q2853" s="11">
        <v>0</v>
      </c>
      <c r="R2853" s="11">
        <v>120</v>
      </c>
      <c r="S2853" s="11">
        <v>120</v>
      </c>
      <c r="T2853" s="11">
        <v>0</v>
      </c>
      <c r="U2853" s="11">
        <v>2</v>
      </c>
      <c r="V2853" s="11">
        <v>1</v>
      </c>
      <c r="W2853" s="11">
        <v>4</v>
      </c>
      <c r="X2853" s="11">
        <v>0</v>
      </c>
      <c r="Y2853" s="11">
        <v>2</v>
      </c>
      <c r="Z2853" s="11">
        <v>1</v>
      </c>
      <c r="AA2853" s="12" t="s">
        <v>32958</v>
      </c>
      <c r="AB2853" s="17" t="str">
        <f t="shared" si="271"/>
        <v>Programme: BA Archaeology and Anthropology with Study Abroad (Part-Time)</v>
      </c>
      <c r="AC2853" s="17">
        <f t="shared" si="272"/>
        <v>2</v>
      </c>
      <c r="AD2853" s="17">
        <f t="shared" si="273"/>
        <v>3</v>
      </c>
      <c r="AE2853" s="17">
        <f t="shared" si="274"/>
        <v>4</v>
      </c>
      <c r="AF2853" s="17" t="str">
        <f t="shared" si="275"/>
        <v/>
      </c>
      <c r="AG2853" s="17" cm="1">
        <f t="array" ref="AG2853">IFERROR(IF(J2853="Level",INDEX($M2853:$S2853,AC2853+1),INDEX($M2853:$S2853,AC2853)),"")</f>
        <v>120</v>
      </c>
      <c r="AH2853" s="17" cm="1">
        <f t="array" ref="AH2853">IFERROR(IF(J2853="Level",INDEX($M2853:$S2853,AD2853+1),INDEX($M2853:$S2853,AD2853)),"")</f>
        <v>120</v>
      </c>
      <c r="AI2853" s="17" cm="1">
        <f t="array" ref="AI2853">IFERROR(INDEX($M2853:$S2853,AE2853),"")</f>
        <v>120</v>
      </c>
      <c r="AJ2853" s="17" t="str" cm="1">
        <f t="array" ref="AJ2853">IFERROR(INDEX($M2853:$S2853,AF2853),"")</f>
        <v/>
      </c>
      <c r="AK2853" s="17" cm="1">
        <f t="array" ref="AK2853">IFERROR(IF(J2853="Level",INDEX($T2853:$Z2853,AC2853+1),INDEX($T2853:$Z2853,AC2853)),"")</f>
        <v>2</v>
      </c>
      <c r="AL2853" s="17" cm="1">
        <f t="array" ref="AL2853">IFERROR(IF(J2853="Level",INDEX($T2853:$Z2853,AD2853+1),INDEX($T2853:$Z2853,AD2853)),"")</f>
        <v>1</v>
      </c>
      <c r="AM2853" s="17" cm="1">
        <f t="array" ref="AM2853">IFERROR(INDEX($T2853:$Z2853,AE2853),"")</f>
        <v>4</v>
      </c>
      <c r="AN2853" s="17" t="str" cm="1">
        <f t="array" ref="AN2853">IFERROR(INDEX($T2853:$Z2853,AF2853),"")</f>
        <v/>
      </c>
    </row>
    <row r="2854" spans="1:40" ht="25.5" x14ac:dyDescent="0.2">
      <c r="A2854" s="17" t="str">
        <f t="shared" si="270"/>
        <v>BSc Medical Sciences with Professional Training Year (Part-Time): UFS7EMSEMS01</v>
      </c>
      <c r="B2854" s="12" t="s">
        <v>4657</v>
      </c>
      <c r="C2854" s="11" t="s">
        <v>31936</v>
      </c>
      <c r="D2854" s="11" t="s">
        <v>4658</v>
      </c>
      <c r="E2854" s="11" t="s">
        <v>142</v>
      </c>
      <c r="F2854" s="11" t="s">
        <v>71</v>
      </c>
      <c r="G2854" s="11" t="s">
        <v>32745</v>
      </c>
      <c r="H2854" s="11" t="s">
        <v>77</v>
      </c>
      <c r="I2854" s="11">
        <v>3</v>
      </c>
      <c r="J2854" s="11" t="s">
        <v>78</v>
      </c>
      <c r="K2854" s="11" t="s">
        <v>32713</v>
      </c>
      <c r="L2854" s="11">
        <v>120</v>
      </c>
      <c r="M2854" s="11">
        <v>0</v>
      </c>
      <c r="N2854" s="11">
        <v>120</v>
      </c>
      <c r="O2854" s="11">
        <v>120</v>
      </c>
      <c r="P2854" s="11">
        <v>120</v>
      </c>
      <c r="Q2854" s="11">
        <v>0</v>
      </c>
      <c r="R2854" s="11">
        <v>120</v>
      </c>
      <c r="S2854" s="11">
        <v>120</v>
      </c>
      <c r="T2854" s="11">
        <v>0</v>
      </c>
      <c r="U2854" s="11">
        <v>2</v>
      </c>
      <c r="V2854" s="11">
        <v>1</v>
      </c>
      <c r="W2854" s="11">
        <v>4</v>
      </c>
      <c r="X2854" s="11">
        <v>0</v>
      </c>
      <c r="Y2854" s="11">
        <v>2</v>
      </c>
      <c r="Z2854" s="11">
        <v>1</v>
      </c>
      <c r="AA2854" s="12" t="s">
        <v>32958</v>
      </c>
      <c r="AB2854" s="17" t="str">
        <f t="shared" ref="AB2854:AB2911" si="276">IF(H2854="Yes","Programme: "&amp;D2854,"Programme is not compatible with this tool")</f>
        <v>Programme: BSc Medical Sciences with Professional Training Year (Part-Time)</v>
      </c>
      <c r="AC2854" s="17">
        <f t="shared" ref="AC2854:AC2911" si="277">IF(J2854="Stage",IF(M2854&lt;&gt;0,1,IF(N2854&lt;&gt;0,2,IF(O2854&lt;&gt;0,3,IF(P2854&lt;&gt;0,4,IF(Q2854&lt;&gt;0,5,""))))),IF(J2854="","",IF(R2854&lt;&gt;0,5,IF(S2854&lt;&gt;0,6,""))))</f>
        <v>2</v>
      </c>
      <c r="AD2854" s="17">
        <f t="shared" ref="AD2854:AD2911" si="278">IF(J2854="Stage",IF(AND(N2854&lt;&gt;0,AC2854&lt;2),2,IF(AND(O2854&lt;&gt;0,AC2854&lt;3),3,IF(AND(P2854&lt;&gt;0,AC2854&lt;4),4,IF(AND(Q2854&lt;&gt;0,AC2854&lt;5),5,"")))),IF(J2854="","",IF(AC2854&lt;&gt;0,6)))</f>
        <v>3</v>
      </c>
      <c r="AE2854" s="17">
        <f t="shared" ref="AE2854:AE2911" si="279">IF(AND(O2854&lt;&gt;0,AD2854&lt;3),3,IF(AND(P2854&lt;&gt;0,AD2854&lt;4),4,IF(AND(Q2854&lt;&gt;0,AD2854&lt;5),5,"")))</f>
        <v>4</v>
      </c>
      <c r="AF2854" s="17" t="str">
        <f t="shared" ref="AF2854:AF2911" si="280">IF(AND(P2854&lt;&gt;0,AE2854&lt;4),4,IF(AND(Q2854&lt;&gt;0,AE2854&lt;5),5,""))</f>
        <v/>
      </c>
      <c r="AG2854" s="17" cm="1">
        <f t="array" ref="AG2854">IFERROR(IF(J2854="Level",INDEX($M2854:$S2854,AC2854+1),INDEX($M2854:$S2854,AC2854)),"")</f>
        <v>120</v>
      </c>
      <c r="AH2854" s="17" cm="1">
        <f t="array" ref="AH2854">IFERROR(IF(J2854="Level",INDEX($M2854:$S2854,AD2854+1),INDEX($M2854:$S2854,AD2854)),"")</f>
        <v>120</v>
      </c>
      <c r="AI2854" s="17" cm="1">
        <f t="array" ref="AI2854">IFERROR(INDEX($M2854:$S2854,AE2854),"")</f>
        <v>120</v>
      </c>
      <c r="AJ2854" s="17" t="str" cm="1">
        <f t="array" ref="AJ2854">IFERROR(INDEX($M2854:$S2854,AF2854),"")</f>
        <v/>
      </c>
      <c r="AK2854" s="17" cm="1">
        <f t="array" ref="AK2854">IFERROR(IF(J2854="Level",INDEX($T2854:$Z2854,AC2854+1),INDEX($T2854:$Z2854,AC2854)),"")</f>
        <v>2</v>
      </c>
      <c r="AL2854" s="17" cm="1">
        <f t="array" ref="AL2854">IFERROR(IF(J2854="Level",INDEX($T2854:$Z2854,AD2854+1),INDEX($T2854:$Z2854,AD2854)),"")</f>
        <v>1</v>
      </c>
      <c r="AM2854" s="17" cm="1">
        <f t="array" ref="AM2854">IFERROR(INDEX($T2854:$Z2854,AE2854),"")</f>
        <v>4</v>
      </c>
      <c r="AN2854" s="17" t="str" cm="1">
        <f t="array" ref="AN2854">IFERROR(INDEX($T2854:$Z2854,AF2854),"")</f>
        <v/>
      </c>
    </row>
    <row r="2855" spans="1:40" x14ac:dyDescent="0.2">
      <c r="A2855" s="17" t="str">
        <f t="shared" si="270"/>
        <v>MSci Computer Science and Mathematics (Part-Time): UFX8ECSMAS01</v>
      </c>
      <c r="B2855" s="12" t="s">
        <v>4665</v>
      </c>
      <c r="C2855" s="11" t="s">
        <v>31936</v>
      </c>
      <c r="D2855" s="11" t="s">
        <v>4666</v>
      </c>
      <c r="E2855" s="11" t="s">
        <v>420</v>
      </c>
      <c r="F2855" s="11" t="s">
        <v>82</v>
      </c>
      <c r="G2855" s="11" t="s">
        <v>32377</v>
      </c>
      <c r="H2855" s="11" t="s">
        <v>77</v>
      </c>
      <c r="I2855" s="11">
        <v>3</v>
      </c>
      <c r="J2855" s="11" t="s">
        <v>78</v>
      </c>
      <c r="K2855" s="11" t="s">
        <v>32374</v>
      </c>
      <c r="L2855" s="11">
        <v>120</v>
      </c>
      <c r="M2855" s="11">
        <v>0</v>
      </c>
      <c r="N2855" s="11">
        <v>120</v>
      </c>
      <c r="O2855" s="11">
        <v>120</v>
      </c>
      <c r="P2855" s="11">
        <v>120</v>
      </c>
      <c r="Q2855" s="11">
        <v>0</v>
      </c>
      <c r="R2855" s="11">
        <v>120</v>
      </c>
      <c r="S2855" s="11">
        <v>120</v>
      </c>
      <c r="T2855" s="11">
        <v>0</v>
      </c>
      <c r="U2855" s="11">
        <v>2</v>
      </c>
      <c r="V2855" s="11">
        <v>3</v>
      </c>
      <c r="W2855" s="11">
        <v>4</v>
      </c>
      <c r="X2855" s="11">
        <v>0</v>
      </c>
      <c r="Y2855" s="11">
        <v>2</v>
      </c>
      <c r="Z2855" s="11">
        <v>3</v>
      </c>
      <c r="AA2855" s="12" t="s">
        <v>32958</v>
      </c>
      <c r="AB2855" s="17" t="str">
        <f t="shared" si="276"/>
        <v>Programme: MSci Computer Science and Mathematics (Part-Time)</v>
      </c>
      <c r="AC2855" s="17">
        <f t="shared" si="277"/>
        <v>2</v>
      </c>
      <c r="AD2855" s="17">
        <f t="shared" si="278"/>
        <v>3</v>
      </c>
      <c r="AE2855" s="17">
        <f t="shared" si="279"/>
        <v>4</v>
      </c>
      <c r="AF2855" s="17" t="str">
        <f t="shared" si="280"/>
        <v/>
      </c>
      <c r="AG2855" s="17" cm="1">
        <f t="array" ref="AG2855">IFERROR(IF(J2855="Level",INDEX($M2855:$S2855,AC2855+1),INDEX($M2855:$S2855,AC2855)),"")</f>
        <v>120</v>
      </c>
      <c r="AH2855" s="17" cm="1">
        <f t="array" ref="AH2855">IFERROR(IF(J2855="Level",INDEX($M2855:$S2855,AD2855+1),INDEX($M2855:$S2855,AD2855)),"")</f>
        <v>120</v>
      </c>
      <c r="AI2855" s="17" cm="1">
        <f t="array" ref="AI2855">IFERROR(INDEX($M2855:$S2855,AE2855),"")</f>
        <v>120</v>
      </c>
      <c r="AJ2855" s="17" t="str" cm="1">
        <f t="array" ref="AJ2855">IFERROR(INDEX($M2855:$S2855,AF2855),"")</f>
        <v/>
      </c>
      <c r="AK2855" s="17" cm="1">
        <f t="array" ref="AK2855">IFERROR(IF(J2855="Level",INDEX($T2855:$Z2855,AC2855+1),INDEX($T2855:$Z2855,AC2855)),"")</f>
        <v>2</v>
      </c>
      <c r="AL2855" s="17" cm="1">
        <f t="array" ref="AL2855">IFERROR(IF(J2855="Level",INDEX($T2855:$Z2855,AD2855+1),INDEX($T2855:$Z2855,AD2855)),"")</f>
        <v>3</v>
      </c>
      <c r="AM2855" s="17" cm="1">
        <f t="array" ref="AM2855">IFERROR(INDEX($T2855:$Z2855,AE2855),"")</f>
        <v>4</v>
      </c>
      <c r="AN2855" s="17" t="str" cm="1">
        <f t="array" ref="AN2855">IFERROR(INDEX($T2855:$Z2855,AF2855),"")</f>
        <v/>
      </c>
    </row>
    <row r="2856" spans="1:40" x14ac:dyDescent="0.2">
      <c r="A2856" s="17" t="str">
        <f t="shared" si="270"/>
        <v>MMath Mathematics (Part-Time): UFX8MASMAS01</v>
      </c>
      <c r="B2856" s="12" t="s">
        <v>4659</v>
      </c>
      <c r="C2856" s="11" t="s">
        <v>31936</v>
      </c>
      <c r="D2856" s="11" t="s">
        <v>4660</v>
      </c>
      <c r="E2856" s="11" t="s">
        <v>445</v>
      </c>
      <c r="F2856" s="11" t="s">
        <v>82</v>
      </c>
      <c r="G2856" s="11" t="s">
        <v>32377</v>
      </c>
      <c r="H2856" s="11" t="s">
        <v>77</v>
      </c>
      <c r="I2856" s="11">
        <v>3</v>
      </c>
      <c r="J2856" s="11" t="s">
        <v>78</v>
      </c>
      <c r="K2856" s="11" t="s">
        <v>32374</v>
      </c>
      <c r="L2856" s="11">
        <v>120</v>
      </c>
      <c r="M2856" s="11">
        <v>0</v>
      </c>
      <c r="N2856" s="11">
        <v>120</v>
      </c>
      <c r="O2856" s="11">
        <v>120</v>
      </c>
      <c r="P2856" s="11">
        <v>120</v>
      </c>
      <c r="Q2856" s="11">
        <v>0</v>
      </c>
      <c r="R2856" s="11">
        <v>120</v>
      </c>
      <c r="S2856" s="11">
        <v>120</v>
      </c>
      <c r="T2856" s="11">
        <v>0</v>
      </c>
      <c r="U2856" s="11">
        <v>2</v>
      </c>
      <c r="V2856" s="11">
        <v>3</v>
      </c>
      <c r="W2856" s="11">
        <v>4</v>
      </c>
      <c r="X2856" s="11">
        <v>0</v>
      </c>
      <c r="Y2856" s="11">
        <v>2</v>
      </c>
      <c r="Z2856" s="11">
        <v>3</v>
      </c>
      <c r="AA2856" s="12" t="s">
        <v>32958</v>
      </c>
      <c r="AB2856" s="17" t="str">
        <f t="shared" si="276"/>
        <v>Programme: MMath Mathematics (Part-Time)</v>
      </c>
      <c r="AC2856" s="17">
        <f t="shared" si="277"/>
        <v>2</v>
      </c>
      <c r="AD2856" s="17">
        <f t="shared" si="278"/>
        <v>3</v>
      </c>
      <c r="AE2856" s="17">
        <f t="shared" si="279"/>
        <v>4</v>
      </c>
      <c r="AF2856" s="17" t="str">
        <f t="shared" si="280"/>
        <v/>
      </c>
      <c r="AG2856" s="17" cm="1">
        <f t="array" ref="AG2856">IFERROR(IF(J2856="Level",INDEX($M2856:$S2856,AC2856+1),INDEX($M2856:$S2856,AC2856)),"")</f>
        <v>120</v>
      </c>
      <c r="AH2856" s="17" cm="1">
        <f t="array" ref="AH2856">IFERROR(IF(J2856="Level",INDEX($M2856:$S2856,AD2856+1),INDEX($M2856:$S2856,AD2856)),"")</f>
        <v>120</v>
      </c>
      <c r="AI2856" s="17" cm="1">
        <f t="array" ref="AI2856">IFERROR(INDEX($M2856:$S2856,AE2856),"")</f>
        <v>120</v>
      </c>
      <c r="AJ2856" s="17" t="str" cm="1">
        <f t="array" ref="AJ2856">IFERROR(INDEX($M2856:$S2856,AF2856),"")</f>
        <v/>
      </c>
      <c r="AK2856" s="17" cm="1">
        <f t="array" ref="AK2856">IFERROR(IF(J2856="Level",INDEX($T2856:$Z2856,AC2856+1),INDEX($T2856:$Z2856,AC2856)),"")</f>
        <v>2</v>
      </c>
      <c r="AL2856" s="17" cm="1">
        <f t="array" ref="AL2856">IFERROR(IF(J2856="Level",INDEX($T2856:$Z2856,AD2856+1),INDEX($T2856:$Z2856,AD2856)),"")</f>
        <v>3</v>
      </c>
      <c r="AM2856" s="17" cm="1">
        <f t="array" ref="AM2856">IFERROR(INDEX($T2856:$Z2856,AE2856),"")</f>
        <v>4</v>
      </c>
      <c r="AN2856" s="17" t="str" cm="1">
        <f t="array" ref="AN2856">IFERROR(INDEX($T2856:$Z2856,AF2856),"")</f>
        <v/>
      </c>
    </row>
    <row r="2857" spans="1:40" ht="25.5" x14ac:dyDescent="0.2">
      <c r="A2857" s="17" t="str">
        <f t="shared" si="270"/>
        <v>MMath Mathematics with Professional Experience (Part-Time): UFX8MASMAS02</v>
      </c>
      <c r="B2857" s="12" t="s">
        <v>4661</v>
      </c>
      <c r="C2857" s="11" t="s">
        <v>31936</v>
      </c>
      <c r="D2857" s="11" t="s">
        <v>4662</v>
      </c>
      <c r="E2857" s="11" t="s">
        <v>445</v>
      </c>
      <c r="F2857" s="11" t="s">
        <v>82</v>
      </c>
      <c r="G2857" s="11" t="s">
        <v>32377</v>
      </c>
      <c r="H2857" s="11" t="s">
        <v>77</v>
      </c>
      <c r="I2857" s="11">
        <v>3</v>
      </c>
      <c r="J2857" s="11" t="s">
        <v>78</v>
      </c>
      <c r="K2857" s="11" t="s">
        <v>32374</v>
      </c>
      <c r="L2857" s="11">
        <v>120</v>
      </c>
      <c r="M2857" s="11">
        <v>0</v>
      </c>
      <c r="N2857" s="11">
        <v>120</v>
      </c>
      <c r="O2857" s="11">
        <v>120</v>
      </c>
      <c r="P2857" s="11">
        <v>120</v>
      </c>
      <c r="Q2857" s="11">
        <v>0</v>
      </c>
      <c r="R2857" s="11">
        <v>120</v>
      </c>
      <c r="S2857" s="11">
        <v>120</v>
      </c>
      <c r="T2857" s="11">
        <v>0</v>
      </c>
      <c r="U2857" s="11">
        <v>2</v>
      </c>
      <c r="V2857" s="11">
        <v>3</v>
      </c>
      <c r="W2857" s="11">
        <v>4</v>
      </c>
      <c r="X2857" s="11">
        <v>0</v>
      </c>
      <c r="Y2857" s="11">
        <v>2</v>
      </c>
      <c r="Z2857" s="11">
        <v>3</v>
      </c>
      <c r="AA2857" s="12" t="s">
        <v>32958</v>
      </c>
      <c r="AB2857" s="17" t="str">
        <f t="shared" si="276"/>
        <v>Programme: MMath Mathematics with Professional Experience (Part-Time)</v>
      </c>
      <c r="AC2857" s="17">
        <f t="shared" si="277"/>
        <v>2</v>
      </c>
      <c r="AD2857" s="17">
        <f t="shared" si="278"/>
        <v>3</v>
      </c>
      <c r="AE2857" s="17">
        <f t="shared" si="279"/>
        <v>4</v>
      </c>
      <c r="AF2857" s="17" t="str">
        <f t="shared" si="280"/>
        <v/>
      </c>
      <c r="AG2857" s="17" cm="1">
        <f t="array" ref="AG2857">IFERROR(IF(J2857="Level",INDEX($M2857:$S2857,AC2857+1),INDEX($M2857:$S2857,AC2857)),"")</f>
        <v>120</v>
      </c>
      <c r="AH2857" s="17" cm="1">
        <f t="array" ref="AH2857">IFERROR(IF(J2857="Level",INDEX($M2857:$S2857,AD2857+1),INDEX($M2857:$S2857,AD2857)),"")</f>
        <v>120</v>
      </c>
      <c r="AI2857" s="17" cm="1">
        <f t="array" ref="AI2857">IFERROR(INDEX($M2857:$S2857,AE2857),"")</f>
        <v>120</v>
      </c>
      <c r="AJ2857" s="17" t="str" cm="1">
        <f t="array" ref="AJ2857">IFERROR(INDEX($M2857:$S2857,AF2857),"")</f>
        <v/>
      </c>
      <c r="AK2857" s="17" cm="1">
        <f t="array" ref="AK2857">IFERROR(IF(J2857="Level",INDEX($T2857:$Z2857,AC2857+1),INDEX($T2857:$Z2857,AC2857)),"")</f>
        <v>2</v>
      </c>
      <c r="AL2857" s="17" cm="1">
        <f t="array" ref="AL2857">IFERROR(IF(J2857="Level",INDEX($T2857:$Z2857,AD2857+1),INDEX($T2857:$Z2857,AD2857)),"")</f>
        <v>3</v>
      </c>
      <c r="AM2857" s="17" cm="1">
        <f t="array" ref="AM2857">IFERROR(INDEX($T2857:$Z2857,AE2857),"")</f>
        <v>4</v>
      </c>
      <c r="AN2857" s="17" t="str" cm="1">
        <f t="array" ref="AN2857">IFERROR(INDEX($T2857:$Z2857,AF2857),"")</f>
        <v/>
      </c>
    </row>
    <row r="2858" spans="1:40" x14ac:dyDescent="0.2">
      <c r="A2858" s="17" t="str">
        <f t="shared" si="270"/>
        <v>MMath Mathematics with International Study (Part-Time): UFX8MASMAS03</v>
      </c>
      <c r="B2858" s="12" t="s">
        <v>4663</v>
      </c>
      <c r="C2858" s="11" t="s">
        <v>31936</v>
      </c>
      <c r="D2858" s="11" t="s">
        <v>4664</v>
      </c>
      <c r="E2858" s="11" t="s">
        <v>445</v>
      </c>
      <c r="F2858" s="11" t="s">
        <v>82</v>
      </c>
      <c r="G2858" s="11" t="s">
        <v>32377</v>
      </c>
      <c r="H2858" s="11" t="s">
        <v>77</v>
      </c>
      <c r="I2858" s="11">
        <v>3</v>
      </c>
      <c r="J2858" s="11" t="s">
        <v>78</v>
      </c>
      <c r="K2858" s="11" t="s">
        <v>32374</v>
      </c>
      <c r="L2858" s="11">
        <v>120</v>
      </c>
      <c r="M2858" s="11">
        <v>0</v>
      </c>
      <c r="N2858" s="11">
        <v>120</v>
      </c>
      <c r="O2858" s="11">
        <v>120</v>
      </c>
      <c r="P2858" s="11">
        <v>120</v>
      </c>
      <c r="Q2858" s="11">
        <v>0</v>
      </c>
      <c r="R2858" s="11">
        <v>120</v>
      </c>
      <c r="S2858" s="11">
        <v>120</v>
      </c>
      <c r="T2858" s="11">
        <v>0</v>
      </c>
      <c r="U2858" s="11">
        <v>2</v>
      </c>
      <c r="V2858" s="11">
        <v>3</v>
      </c>
      <c r="W2858" s="11">
        <v>4</v>
      </c>
      <c r="X2858" s="11">
        <v>0</v>
      </c>
      <c r="Y2858" s="11">
        <v>2</v>
      </c>
      <c r="Z2858" s="11">
        <v>3</v>
      </c>
      <c r="AA2858" s="12" t="s">
        <v>32958</v>
      </c>
      <c r="AB2858" s="17" t="str">
        <f t="shared" si="276"/>
        <v>Programme: MMath Mathematics with International Study (Part-Time)</v>
      </c>
      <c r="AC2858" s="17">
        <f t="shared" si="277"/>
        <v>2</v>
      </c>
      <c r="AD2858" s="17">
        <f t="shared" si="278"/>
        <v>3</v>
      </c>
      <c r="AE2858" s="17">
        <f t="shared" si="279"/>
        <v>4</v>
      </c>
      <c r="AF2858" s="17" t="str">
        <f t="shared" si="280"/>
        <v/>
      </c>
      <c r="AG2858" s="17" cm="1">
        <f t="array" ref="AG2858">IFERROR(IF(J2858="Level",INDEX($M2858:$S2858,AC2858+1),INDEX($M2858:$S2858,AC2858)),"")</f>
        <v>120</v>
      </c>
      <c r="AH2858" s="17" cm="1">
        <f t="array" ref="AH2858">IFERROR(IF(J2858="Level",INDEX($M2858:$S2858,AD2858+1),INDEX($M2858:$S2858,AD2858)),"")</f>
        <v>120</v>
      </c>
      <c r="AI2858" s="17" cm="1">
        <f t="array" ref="AI2858">IFERROR(INDEX($M2858:$S2858,AE2858),"")</f>
        <v>120</v>
      </c>
      <c r="AJ2858" s="17" t="str" cm="1">
        <f t="array" ref="AJ2858">IFERROR(INDEX($M2858:$S2858,AF2858),"")</f>
        <v/>
      </c>
      <c r="AK2858" s="17" cm="1">
        <f t="array" ref="AK2858">IFERROR(IF(J2858="Level",INDEX($T2858:$Z2858,AC2858+1),INDEX($T2858:$Z2858,AC2858)),"")</f>
        <v>2</v>
      </c>
      <c r="AL2858" s="17" cm="1">
        <f t="array" ref="AL2858">IFERROR(IF(J2858="Level",INDEX($T2858:$Z2858,AD2858+1),INDEX($T2858:$Z2858,AD2858)),"")</f>
        <v>3</v>
      </c>
      <c r="AM2858" s="17" cm="1">
        <f t="array" ref="AM2858">IFERROR(INDEX($T2858:$Z2858,AE2858),"")</f>
        <v>4</v>
      </c>
      <c r="AN2858" s="17" t="str" cm="1">
        <f t="array" ref="AN2858">IFERROR(INDEX($T2858:$Z2858,AF2858),"")</f>
        <v/>
      </c>
    </row>
    <row r="2859" spans="1:40" x14ac:dyDescent="0.2">
      <c r="A2859" s="17" t="str">
        <f t="shared" si="270"/>
        <v>MSci Mathematics (Mathematical Biology) (Part-Time): UFX8MASMAS04</v>
      </c>
      <c r="B2859" s="12" t="s">
        <v>4667</v>
      </c>
      <c r="C2859" s="11" t="s">
        <v>31936</v>
      </c>
      <c r="D2859" s="11" t="s">
        <v>4668</v>
      </c>
      <c r="E2859" s="11" t="s">
        <v>445</v>
      </c>
      <c r="F2859" s="11" t="s">
        <v>82</v>
      </c>
      <c r="G2859" s="11" t="s">
        <v>32377</v>
      </c>
      <c r="H2859" s="11" t="s">
        <v>77</v>
      </c>
      <c r="I2859" s="11">
        <v>3</v>
      </c>
      <c r="J2859" s="11" t="s">
        <v>78</v>
      </c>
      <c r="K2859" s="11" t="s">
        <v>32374</v>
      </c>
      <c r="L2859" s="11">
        <v>120</v>
      </c>
      <c r="M2859" s="11">
        <v>0</v>
      </c>
      <c r="N2859" s="11">
        <v>120</v>
      </c>
      <c r="O2859" s="11">
        <v>120</v>
      </c>
      <c r="P2859" s="11">
        <v>120</v>
      </c>
      <c r="Q2859" s="11">
        <v>0</v>
      </c>
      <c r="R2859" s="11">
        <v>120</v>
      </c>
      <c r="S2859" s="11">
        <v>120</v>
      </c>
      <c r="T2859" s="11">
        <v>0</v>
      </c>
      <c r="U2859" s="11">
        <v>2</v>
      </c>
      <c r="V2859" s="11">
        <v>3</v>
      </c>
      <c r="W2859" s="11">
        <v>4</v>
      </c>
      <c r="X2859" s="11">
        <v>0</v>
      </c>
      <c r="Y2859" s="11">
        <v>2</v>
      </c>
      <c r="Z2859" s="11">
        <v>3</v>
      </c>
      <c r="AA2859" s="12" t="s">
        <v>32958</v>
      </c>
      <c r="AB2859" s="17" t="str">
        <f t="shared" si="276"/>
        <v>Programme: MSci Mathematics (Mathematical Biology) (Part-Time)</v>
      </c>
      <c r="AC2859" s="17">
        <f t="shared" si="277"/>
        <v>2</v>
      </c>
      <c r="AD2859" s="17">
        <f t="shared" si="278"/>
        <v>3</v>
      </c>
      <c r="AE2859" s="17">
        <f t="shared" si="279"/>
        <v>4</v>
      </c>
      <c r="AF2859" s="17" t="str">
        <f t="shared" si="280"/>
        <v/>
      </c>
      <c r="AG2859" s="17" cm="1">
        <f t="array" ref="AG2859">IFERROR(IF(J2859="Level",INDEX($M2859:$S2859,AC2859+1),INDEX($M2859:$S2859,AC2859)),"")</f>
        <v>120</v>
      </c>
      <c r="AH2859" s="17" cm="1">
        <f t="array" ref="AH2859">IFERROR(IF(J2859="Level",INDEX($M2859:$S2859,AD2859+1),INDEX($M2859:$S2859,AD2859)),"")</f>
        <v>120</v>
      </c>
      <c r="AI2859" s="17" cm="1">
        <f t="array" ref="AI2859">IFERROR(INDEX($M2859:$S2859,AE2859),"")</f>
        <v>120</v>
      </c>
      <c r="AJ2859" s="17" t="str" cm="1">
        <f t="array" ref="AJ2859">IFERROR(INDEX($M2859:$S2859,AF2859),"")</f>
        <v/>
      </c>
      <c r="AK2859" s="17" cm="1">
        <f t="array" ref="AK2859">IFERROR(IF(J2859="Level",INDEX($T2859:$Z2859,AC2859+1),INDEX($T2859:$Z2859,AC2859)),"")</f>
        <v>2</v>
      </c>
      <c r="AL2859" s="17" cm="1">
        <f t="array" ref="AL2859">IFERROR(IF(J2859="Level",INDEX($T2859:$Z2859,AD2859+1),INDEX($T2859:$Z2859,AD2859)),"")</f>
        <v>3</v>
      </c>
      <c r="AM2859" s="17" cm="1">
        <f t="array" ref="AM2859">IFERROR(INDEX($T2859:$Z2859,AE2859),"")</f>
        <v>4</v>
      </c>
      <c r="AN2859" s="17" t="str" cm="1">
        <f t="array" ref="AN2859">IFERROR(INDEX($T2859:$Z2859,AF2859),"")</f>
        <v/>
      </c>
    </row>
    <row r="2860" spans="1:40" x14ac:dyDescent="0.2">
      <c r="A2860" s="17" t="str">
        <f t="shared" si="270"/>
        <v>MSci Mathematics (Climate Science) (Part-Time): UFX8MASMAS05</v>
      </c>
      <c r="B2860" s="12" t="s">
        <v>4669</v>
      </c>
      <c r="C2860" s="11" t="s">
        <v>31936</v>
      </c>
      <c r="D2860" s="11" t="s">
        <v>4670</v>
      </c>
      <c r="E2860" s="11" t="s">
        <v>445</v>
      </c>
      <c r="F2860" s="11" t="s">
        <v>82</v>
      </c>
      <c r="G2860" s="11" t="s">
        <v>32377</v>
      </c>
      <c r="H2860" s="11" t="s">
        <v>77</v>
      </c>
      <c r="I2860" s="11">
        <v>3</v>
      </c>
      <c r="J2860" s="11" t="s">
        <v>78</v>
      </c>
      <c r="K2860" s="11" t="s">
        <v>32374</v>
      </c>
      <c r="L2860" s="11">
        <v>120</v>
      </c>
      <c r="M2860" s="11">
        <v>0</v>
      </c>
      <c r="N2860" s="11">
        <v>120</v>
      </c>
      <c r="O2860" s="11">
        <v>120</v>
      </c>
      <c r="P2860" s="11">
        <v>120</v>
      </c>
      <c r="Q2860" s="11">
        <v>0</v>
      </c>
      <c r="R2860" s="11">
        <v>120</v>
      </c>
      <c r="S2860" s="11">
        <v>120</v>
      </c>
      <c r="T2860" s="11">
        <v>0</v>
      </c>
      <c r="U2860" s="11">
        <v>2</v>
      </c>
      <c r="V2860" s="11">
        <v>3</v>
      </c>
      <c r="W2860" s="11">
        <v>4</v>
      </c>
      <c r="X2860" s="11">
        <v>0</v>
      </c>
      <c r="Y2860" s="11">
        <v>2</v>
      </c>
      <c r="Z2860" s="11">
        <v>3</v>
      </c>
      <c r="AA2860" s="12" t="s">
        <v>32958</v>
      </c>
      <c r="AB2860" s="17" t="str">
        <f t="shared" si="276"/>
        <v>Programme: MSci Mathematics (Climate Science) (Part-Time)</v>
      </c>
      <c r="AC2860" s="17">
        <f t="shared" si="277"/>
        <v>2</v>
      </c>
      <c r="AD2860" s="17">
        <f t="shared" si="278"/>
        <v>3</v>
      </c>
      <c r="AE2860" s="17">
        <f t="shared" si="279"/>
        <v>4</v>
      </c>
      <c r="AF2860" s="17" t="str">
        <f t="shared" si="280"/>
        <v/>
      </c>
      <c r="AG2860" s="17" cm="1">
        <f t="array" ref="AG2860">IFERROR(IF(J2860="Level",INDEX($M2860:$S2860,AC2860+1),INDEX($M2860:$S2860,AC2860)),"")</f>
        <v>120</v>
      </c>
      <c r="AH2860" s="17" cm="1">
        <f t="array" ref="AH2860">IFERROR(IF(J2860="Level",INDEX($M2860:$S2860,AD2860+1),INDEX($M2860:$S2860,AD2860)),"")</f>
        <v>120</v>
      </c>
      <c r="AI2860" s="17" cm="1">
        <f t="array" ref="AI2860">IFERROR(INDEX($M2860:$S2860,AE2860),"")</f>
        <v>120</v>
      </c>
      <c r="AJ2860" s="17" t="str" cm="1">
        <f t="array" ref="AJ2860">IFERROR(INDEX($M2860:$S2860,AF2860),"")</f>
        <v/>
      </c>
      <c r="AK2860" s="17" cm="1">
        <f t="array" ref="AK2860">IFERROR(IF(J2860="Level",INDEX($T2860:$Z2860,AC2860+1),INDEX($T2860:$Z2860,AC2860)),"")</f>
        <v>2</v>
      </c>
      <c r="AL2860" s="17" cm="1">
        <f t="array" ref="AL2860">IFERROR(IF(J2860="Level",INDEX($T2860:$Z2860,AD2860+1),INDEX($T2860:$Z2860,AD2860)),"")</f>
        <v>3</v>
      </c>
      <c r="AM2860" s="17" cm="1">
        <f t="array" ref="AM2860">IFERROR(INDEX($T2860:$Z2860,AE2860),"")</f>
        <v>4</v>
      </c>
      <c r="AN2860" s="17" t="str" cm="1">
        <f t="array" ref="AN2860">IFERROR(INDEX($T2860:$Z2860,AF2860),"")</f>
        <v/>
      </c>
    </row>
    <row r="2861" spans="1:40" ht="25.5" x14ac:dyDescent="0.2">
      <c r="A2861" s="17" t="str">
        <f t="shared" si="270"/>
        <v>MSci Mathematics (Geophysical and Astrophysical Fluid Dynamics) (Part-Time): UFX8MASMAS06</v>
      </c>
      <c r="B2861" s="12" t="s">
        <v>4671</v>
      </c>
      <c r="C2861" s="11" t="s">
        <v>31936</v>
      </c>
      <c r="D2861" s="11" t="s">
        <v>4672</v>
      </c>
      <c r="E2861" s="11" t="s">
        <v>445</v>
      </c>
      <c r="F2861" s="11" t="s">
        <v>82</v>
      </c>
      <c r="G2861" s="11" t="s">
        <v>32377</v>
      </c>
      <c r="H2861" s="11" t="s">
        <v>77</v>
      </c>
      <c r="I2861" s="11">
        <v>3</v>
      </c>
      <c r="J2861" s="11" t="s">
        <v>78</v>
      </c>
      <c r="K2861" s="11" t="s">
        <v>32374</v>
      </c>
      <c r="L2861" s="11">
        <v>120</v>
      </c>
      <c r="M2861" s="11">
        <v>0</v>
      </c>
      <c r="N2861" s="11">
        <v>120</v>
      </c>
      <c r="O2861" s="11">
        <v>120</v>
      </c>
      <c r="P2861" s="11">
        <v>120</v>
      </c>
      <c r="Q2861" s="11">
        <v>0</v>
      </c>
      <c r="R2861" s="11">
        <v>120</v>
      </c>
      <c r="S2861" s="11">
        <v>120</v>
      </c>
      <c r="T2861" s="11">
        <v>0</v>
      </c>
      <c r="U2861" s="11">
        <v>2</v>
      </c>
      <c r="V2861" s="11">
        <v>3</v>
      </c>
      <c r="W2861" s="11">
        <v>4</v>
      </c>
      <c r="X2861" s="11">
        <v>0</v>
      </c>
      <c r="Y2861" s="11">
        <v>2</v>
      </c>
      <c r="Z2861" s="11">
        <v>3</v>
      </c>
      <c r="AA2861" s="12" t="s">
        <v>32958</v>
      </c>
      <c r="AB2861" s="17" t="str">
        <f t="shared" si="276"/>
        <v>Programme: MSci Mathematics (Geophysical and Astrophysical Fluid Dynamics) (Part-Time)</v>
      </c>
      <c r="AC2861" s="17">
        <f t="shared" si="277"/>
        <v>2</v>
      </c>
      <c r="AD2861" s="17">
        <f t="shared" si="278"/>
        <v>3</v>
      </c>
      <c r="AE2861" s="17">
        <f t="shared" si="279"/>
        <v>4</v>
      </c>
      <c r="AF2861" s="17" t="str">
        <f t="shared" si="280"/>
        <v/>
      </c>
      <c r="AG2861" s="17" cm="1">
        <f t="array" ref="AG2861">IFERROR(IF(J2861="Level",INDEX($M2861:$S2861,AC2861+1),INDEX($M2861:$S2861,AC2861)),"")</f>
        <v>120</v>
      </c>
      <c r="AH2861" s="17" cm="1">
        <f t="array" ref="AH2861">IFERROR(IF(J2861="Level",INDEX($M2861:$S2861,AD2861+1),INDEX($M2861:$S2861,AD2861)),"")</f>
        <v>120</v>
      </c>
      <c r="AI2861" s="17" cm="1">
        <f t="array" ref="AI2861">IFERROR(INDEX($M2861:$S2861,AE2861),"")</f>
        <v>120</v>
      </c>
      <c r="AJ2861" s="17" t="str" cm="1">
        <f t="array" ref="AJ2861">IFERROR(INDEX($M2861:$S2861,AF2861),"")</f>
        <v/>
      </c>
      <c r="AK2861" s="17" cm="1">
        <f t="array" ref="AK2861">IFERROR(IF(J2861="Level",INDEX($T2861:$Z2861,AC2861+1),INDEX($T2861:$Z2861,AC2861)),"")</f>
        <v>2</v>
      </c>
      <c r="AL2861" s="17" cm="1">
        <f t="array" ref="AL2861">IFERROR(IF(J2861="Level",INDEX($T2861:$Z2861,AD2861+1),INDEX($T2861:$Z2861,AD2861)),"")</f>
        <v>3</v>
      </c>
      <c r="AM2861" s="17" cm="1">
        <f t="array" ref="AM2861">IFERROR(INDEX($T2861:$Z2861,AE2861),"")</f>
        <v>4</v>
      </c>
      <c r="AN2861" s="17" t="str" cm="1">
        <f t="array" ref="AN2861">IFERROR(INDEX($T2861:$Z2861,AF2861),"")</f>
        <v/>
      </c>
    </row>
    <row r="2862" spans="1:40" x14ac:dyDescent="0.2">
      <c r="A2862" s="17" t="str">
        <f t="shared" si="270"/>
        <v>MSci Mathematics with Management (Part-Time): UFX8MASSBE01</v>
      </c>
      <c r="B2862" s="12" t="s">
        <v>4673</v>
      </c>
      <c r="C2862" s="11" t="s">
        <v>31936</v>
      </c>
      <c r="D2862" s="11" t="s">
        <v>4674</v>
      </c>
      <c r="E2862" s="11" t="s">
        <v>445</v>
      </c>
      <c r="F2862" s="11" t="s">
        <v>82</v>
      </c>
      <c r="G2862" s="11" t="s">
        <v>32377</v>
      </c>
      <c r="H2862" s="11" t="s">
        <v>77</v>
      </c>
      <c r="I2862" s="11">
        <v>3</v>
      </c>
      <c r="J2862" s="11" t="s">
        <v>78</v>
      </c>
      <c r="K2862" s="11" t="s">
        <v>32374</v>
      </c>
      <c r="L2862" s="11">
        <v>120</v>
      </c>
      <c r="M2862" s="11">
        <v>0</v>
      </c>
      <c r="N2862" s="11">
        <v>120</v>
      </c>
      <c r="O2862" s="11">
        <v>120</v>
      </c>
      <c r="P2862" s="11">
        <v>120</v>
      </c>
      <c r="Q2862" s="11">
        <v>0</v>
      </c>
      <c r="R2862" s="11">
        <v>120</v>
      </c>
      <c r="S2862" s="11">
        <v>120</v>
      </c>
      <c r="T2862" s="11">
        <v>0</v>
      </c>
      <c r="U2862" s="11">
        <v>2</v>
      </c>
      <c r="V2862" s="11">
        <v>3</v>
      </c>
      <c r="W2862" s="11">
        <v>4</v>
      </c>
      <c r="X2862" s="11">
        <v>0</v>
      </c>
      <c r="Y2862" s="11">
        <v>2</v>
      </c>
      <c r="Z2862" s="11">
        <v>3</v>
      </c>
      <c r="AA2862" s="12" t="s">
        <v>32958</v>
      </c>
      <c r="AB2862" s="17" t="str">
        <f t="shared" si="276"/>
        <v>Programme: MSci Mathematics with Management (Part-Time)</v>
      </c>
      <c r="AC2862" s="17">
        <f t="shared" si="277"/>
        <v>2</v>
      </c>
      <c r="AD2862" s="17">
        <f t="shared" si="278"/>
        <v>3</v>
      </c>
      <c r="AE2862" s="17">
        <f t="shared" si="279"/>
        <v>4</v>
      </c>
      <c r="AF2862" s="17" t="str">
        <f t="shared" si="280"/>
        <v/>
      </c>
      <c r="AG2862" s="17" cm="1">
        <f t="array" ref="AG2862">IFERROR(IF(J2862="Level",INDEX($M2862:$S2862,AC2862+1),INDEX($M2862:$S2862,AC2862)),"")</f>
        <v>120</v>
      </c>
      <c r="AH2862" s="17" cm="1">
        <f t="array" ref="AH2862">IFERROR(IF(J2862="Level",INDEX($M2862:$S2862,AD2862+1),INDEX($M2862:$S2862,AD2862)),"")</f>
        <v>120</v>
      </c>
      <c r="AI2862" s="17" cm="1">
        <f t="array" ref="AI2862">IFERROR(INDEX($M2862:$S2862,AE2862),"")</f>
        <v>120</v>
      </c>
      <c r="AJ2862" s="17" t="str" cm="1">
        <f t="array" ref="AJ2862">IFERROR(INDEX($M2862:$S2862,AF2862),"")</f>
        <v/>
      </c>
      <c r="AK2862" s="17" cm="1">
        <f t="array" ref="AK2862">IFERROR(IF(J2862="Level",INDEX($T2862:$Z2862,AC2862+1),INDEX($T2862:$Z2862,AC2862)),"")</f>
        <v>2</v>
      </c>
      <c r="AL2862" s="17" cm="1">
        <f t="array" ref="AL2862">IFERROR(IF(J2862="Level",INDEX($T2862:$Z2862,AD2862+1),INDEX($T2862:$Z2862,AD2862)),"")</f>
        <v>3</v>
      </c>
      <c r="AM2862" s="17" cm="1">
        <f t="array" ref="AM2862">IFERROR(INDEX($T2862:$Z2862,AE2862),"")</f>
        <v>4</v>
      </c>
      <c r="AN2862" s="17" t="str" cm="1">
        <f t="array" ref="AN2862">IFERROR(INDEX($T2862:$Z2862,AF2862),"")</f>
        <v/>
      </c>
    </row>
    <row r="2863" spans="1:40" x14ac:dyDescent="0.2">
      <c r="A2863" s="17" t="str">
        <f t="shared" si="270"/>
        <v>MSci Mathematics with Finance (Part-Time): UFX8MASSBE02</v>
      </c>
      <c r="B2863" s="12" t="s">
        <v>4675</v>
      </c>
      <c r="C2863" s="11" t="s">
        <v>31936</v>
      </c>
      <c r="D2863" s="11" t="s">
        <v>4676</v>
      </c>
      <c r="E2863" s="11" t="s">
        <v>445</v>
      </c>
      <c r="F2863" s="11" t="s">
        <v>82</v>
      </c>
      <c r="G2863" s="11" t="s">
        <v>32377</v>
      </c>
      <c r="H2863" s="11" t="s">
        <v>77</v>
      </c>
      <c r="I2863" s="11">
        <v>3</v>
      </c>
      <c r="J2863" s="11" t="s">
        <v>78</v>
      </c>
      <c r="K2863" s="11" t="s">
        <v>32374</v>
      </c>
      <c r="L2863" s="11">
        <v>120</v>
      </c>
      <c r="M2863" s="11">
        <v>0</v>
      </c>
      <c r="N2863" s="11">
        <v>120</v>
      </c>
      <c r="O2863" s="11">
        <v>120</v>
      </c>
      <c r="P2863" s="11">
        <v>120</v>
      </c>
      <c r="Q2863" s="11">
        <v>0</v>
      </c>
      <c r="R2863" s="11">
        <v>120</v>
      </c>
      <c r="S2863" s="11">
        <v>120</v>
      </c>
      <c r="T2863" s="11">
        <v>0</v>
      </c>
      <c r="U2863" s="11">
        <v>2</v>
      </c>
      <c r="V2863" s="11">
        <v>3</v>
      </c>
      <c r="W2863" s="11">
        <v>4</v>
      </c>
      <c r="X2863" s="11">
        <v>0</v>
      </c>
      <c r="Y2863" s="11">
        <v>2</v>
      </c>
      <c r="Z2863" s="11">
        <v>3</v>
      </c>
      <c r="AA2863" s="12" t="s">
        <v>32958</v>
      </c>
      <c r="AB2863" s="17" t="str">
        <f t="shared" si="276"/>
        <v>Programme: MSci Mathematics with Finance (Part-Time)</v>
      </c>
      <c r="AC2863" s="17">
        <f t="shared" si="277"/>
        <v>2</v>
      </c>
      <c r="AD2863" s="17">
        <f t="shared" si="278"/>
        <v>3</v>
      </c>
      <c r="AE2863" s="17">
        <f t="shared" si="279"/>
        <v>4</v>
      </c>
      <c r="AF2863" s="17" t="str">
        <f t="shared" si="280"/>
        <v/>
      </c>
      <c r="AG2863" s="17" cm="1">
        <f t="array" ref="AG2863">IFERROR(IF(J2863="Level",INDEX($M2863:$S2863,AC2863+1),INDEX($M2863:$S2863,AC2863)),"")</f>
        <v>120</v>
      </c>
      <c r="AH2863" s="17" cm="1">
        <f t="array" ref="AH2863">IFERROR(IF(J2863="Level",INDEX($M2863:$S2863,AD2863+1),INDEX($M2863:$S2863,AD2863)),"")</f>
        <v>120</v>
      </c>
      <c r="AI2863" s="17" cm="1">
        <f t="array" ref="AI2863">IFERROR(INDEX($M2863:$S2863,AE2863),"")</f>
        <v>120</v>
      </c>
      <c r="AJ2863" s="17" t="str" cm="1">
        <f t="array" ref="AJ2863">IFERROR(INDEX($M2863:$S2863,AF2863),"")</f>
        <v/>
      </c>
      <c r="AK2863" s="17" cm="1">
        <f t="array" ref="AK2863">IFERROR(IF(J2863="Level",INDEX($T2863:$Z2863,AC2863+1),INDEX($T2863:$Z2863,AC2863)),"")</f>
        <v>2</v>
      </c>
      <c r="AL2863" s="17" cm="1">
        <f t="array" ref="AL2863">IFERROR(IF(J2863="Level",INDEX($T2863:$Z2863,AD2863+1),INDEX($T2863:$Z2863,AD2863)),"")</f>
        <v>3</v>
      </c>
      <c r="AM2863" s="17" cm="1">
        <f t="array" ref="AM2863">IFERROR(INDEX($T2863:$Z2863,AE2863),"")</f>
        <v>4</v>
      </c>
      <c r="AN2863" s="17" t="str" cm="1">
        <f t="array" ref="AN2863">IFERROR(INDEX($T2863:$Z2863,AF2863),"")</f>
        <v/>
      </c>
    </row>
    <row r="2864" spans="1:40" x14ac:dyDescent="0.2">
      <c r="A2864" s="17" t="str">
        <f t="shared" si="270"/>
        <v>MSci Mathematics with Economics (Part-Time): UFX8MASSBE03</v>
      </c>
      <c r="B2864" s="12" t="s">
        <v>4677</v>
      </c>
      <c r="C2864" s="11" t="s">
        <v>31936</v>
      </c>
      <c r="D2864" s="11" t="s">
        <v>4678</v>
      </c>
      <c r="E2864" s="11" t="s">
        <v>445</v>
      </c>
      <c r="F2864" s="11" t="s">
        <v>82</v>
      </c>
      <c r="G2864" s="11" t="s">
        <v>32377</v>
      </c>
      <c r="H2864" s="11" t="s">
        <v>77</v>
      </c>
      <c r="I2864" s="11">
        <v>3</v>
      </c>
      <c r="J2864" s="11" t="s">
        <v>78</v>
      </c>
      <c r="K2864" s="11" t="s">
        <v>32374</v>
      </c>
      <c r="L2864" s="11">
        <v>120</v>
      </c>
      <c r="M2864" s="11">
        <v>0</v>
      </c>
      <c r="N2864" s="11">
        <v>120</v>
      </c>
      <c r="O2864" s="11">
        <v>120</v>
      </c>
      <c r="P2864" s="11">
        <v>120</v>
      </c>
      <c r="Q2864" s="11">
        <v>0</v>
      </c>
      <c r="R2864" s="11">
        <v>120</v>
      </c>
      <c r="S2864" s="11">
        <v>120</v>
      </c>
      <c r="T2864" s="11">
        <v>0</v>
      </c>
      <c r="U2864" s="11">
        <v>2</v>
      </c>
      <c r="V2864" s="11">
        <v>3</v>
      </c>
      <c r="W2864" s="11">
        <v>4</v>
      </c>
      <c r="X2864" s="11">
        <v>0</v>
      </c>
      <c r="Y2864" s="11">
        <v>2</v>
      </c>
      <c r="Z2864" s="11">
        <v>3</v>
      </c>
      <c r="AA2864" s="12" t="s">
        <v>32958</v>
      </c>
      <c r="AB2864" s="17" t="str">
        <f t="shared" si="276"/>
        <v>Programme: MSci Mathematics with Economics (Part-Time)</v>
      </c>
      <c r="AC2864" s="17">
        <f t="shared" si="277"/>
        <v>2</v>
      </c>
      <c r="AD2864" s="17">
        <f t="shared" si="278"/>
        <v>3</v>
      </c>
      <c r="AE2864" s="17">
        <f t="shared" si="279"/>
        <v>4</v>
      </c>
      <c r="AF2864" s="17" t="str">
        <f t="shared" si="280"/>
        <v/>
      </c>
      <c r="AG2864" s="17" cm="1">
        <f t="array" ref="AG2864">IFERROR(IF(J2864="Level",INDEX($M2864:$S2864,AC2864+1),INDEX($M2864:$S2864,AC2864)),"")</f>
        <v>120</v>
      </c>
      <c r="AH2864" s="17" cm="1">
        <f t="array" ref="AH2864">IFERROR(IF(J2864="Level",INDEX($M2864:$S2864,AD2864+1),INDEX($M2864:$S2864,AD2864)),"")</f>
        <v>120</v>
      </c>
      <c r="AI2864" s="17" cm="1">
        <f t="array" ref="AI2864">IFERROR(INDEX($M2864:$S2864,AE2864),"")</f>
        <v>120</v>
      </c>
      <c r="AJ2864" s="17" t="str" cm="1">
        <f t="array" ref="AJ2864">IFERROR(INDEX($M2864:$S2864,AF2864),"")</f>
        <v/>
      </c>
      <c r="AK2864" s="17" cm="1">
        <f t="array" ref="AK2864">IFERROR(IF(J2864="Level",INDEX($T2864:$Z2864,AC2864+1),INDEX($T2864:$Z2864,AC2864)),"")</f>
        <v>2</v>
      </c>
      <c r="AL2864" s="17" cm="1">
        <f t="array" ref="AL2864">IFERROR(IF(J2864="Level",INDEX($T2864:$Z2864,AD2864+1),INDEX($T2864:$Z2864,AD2864)),"")</f>
        <v>3</v>
      </c>
      <c r="AM2864" s="17" cm="1">
        <f t="array" ref="AM2864">IFERROR(INDEX($T2864:$Z2864,AE2864),"")</f>
        <v>4</v>
      </c>
      <c r="AN2864" s="17" t="str" cm="1">
        <f t="array" ref="AN2864">IFERROR(INDEX($T2864:$Z2864,AF2864),"")</f>
        <v/>
      </c>
    </row>
    <row r="2865" spans="1:40" x14ac:dyDescent="0.2">
      <c r="A2865" s="17" t="str">
        <f t="shared" si="270"/>
        <v>MSci Mathematics with Accounting (Part-Time): UFX8MASSBE04</v>
      </c>
      <c r="B2865" s="12" t="s">
        <v>4679</v>
      </c>
      <c r="C2865" s="11" t="s">
        <v>31936</v>
      </c>
      <c r="D2865" s="11" t="s">
        <v>4680</v>
      </c>
      <c r="E2865" s="11" t="s">
        <v>445</v>
      </c>
      <c r="F2865" s="11" t="s">
        <v>82</v>
      </c>
      <c r="G2865" s="11" t="s">
        <v>32377</v>
      </c>
      <c r="H2865" s="11" t="s">
        <v>77</v>
      </c>
      <c r="I2865" s="11">
        <v>3</v>
      </c>
      <c r="J2865" s="11" t="s">
        <v>78</v>
      </c>
      <c r="K2865" s="11" t="s">
        <v>32374</v>
      </c>
      <c r="L2865" s="11">
        <v>120</v>
      </c>
      <c r="M2865" s="11">
        <v>0</v>
      </c>
      <c r="N2865" s="11">
        <v>120</v>
      </c>
      <c r="O2865" s="11">
        <v>120</v>
      </c>
      <c r="P2865" s="11">
        <v>120</v>
      </c>
      <c r="Q2865" s="11">
        <v>0</v>
      </c>
      <c r="R2865" s="11">
        <v>120</v>
      </c>
      <c r="S2865" s="11">
        <v>120</v>
      </c>
      <c r="T2865" s="11">
        <v>0</v>
      </c>
      <c r="U2865" s="11">
        <v>2</v>
      </c>
      <c r="V2865" s="11">
        <v>3</v>
      </c>
      <c r="W2865" s="11">
        <v>4</v>
      </c>
      <c r="X2865" s="11">
        <v>0</v>
      </c>
      <c r="Y2865" s="11">
        <v>2</v>
      </c>
      <c r="Z2865" s="11">
        <v>3</v>
      </c>
      <c r="AA2865" s="12" t="s">
        <v>32958</v>
      </c>
      <c r="AB2865" s="17" t="str">
        <f t="shared" si="276"/>
        <v>Programme: MSci Mathematics with Accounting (Part-Time)</v>
      </c>
      <c r="AC2865" s="17">
        <f t="shared" si="277"/>
        <v>2</v>
      </c>
      <c r="AD2865" s="17">
        <f t="shared" si="278"/>
        <v>3</v>
      </c>
      <c r="AE2865" s="17">
        <f t="shared" si="279"/>
        <v>4</v>
      </c>
      <c r="AF2865" s="17" t="str">
        <f t="shared" si="280"/>
        <v/>
      </c>
      <c r="AG2865" s="17" cm="1">
        <f t="array" ref="AG2865">IFERROR(IF(J2865="Level",INDEX($M2865:$S2865,AC2865+1),INDEX($M2865:$S2865,AC2865)),"")</f>
        <v>120</v>
      </c>
      <c r="AH2865" s="17" cm="1">
        <f t="array" ref="AH2865">IFERROR(IF(J2865="Level",INDEX($M2865:$S2865,AD2865+1),INDEX($M2865:$S2865,AD2865)),"")</f>
        <v>120</v>
      </c>
      <c r="AI2865" s="17" cm="1">
        <f t="array" ref="AI2865">IFERROR(INDEX($M2865:$S2865,AE2865),"")</f>
        <v>120</v>
      </c>
      <c r="AJ2865" s="17" t="str" cm="1">
        <f t="array" ref="AJ2865">IFERROR(INDEX($M2865:$S2865,AF2865),"")</f>
        <v/>
      </c>
      <c r="AK2865" s="17" cm="1">
        <f t="array" ref="AK2865">IFERROR(IF(J2865="Level",INDEX($T2865:$Z2865,AC2865+1),INDEX($T2865:$Z2865,AC2865)),"")</f>
        <v>2</v>
      </c>
      <c r="AL2865" s="17" cm="1">
        <f t="array" ref="AL2865">IFERROR(IF(J2865="Level",INDEX($T2865:$Z2865,AD2865+1),INDEX($T2865:$Z2865,AD2865)),"")</f>
        <v>3</v>
      </c>
      <c r="AM2865" s="17" cm="1">
        <f t="array" ref="AM2865">IFERROR(INDEX($T2865:$Z2865,AE2865),"")</f>
        <v>4</v>
      </c>
      <c r="AN2865" s="17" t="str" cm="1">
        <f t="array" ref="AN2865">IFERROR(INDEX($T2865:$Z2865,AF2865),"")</f>
        <v/>
      </c>
    </row>
    <row r="2866" spans="1:40" hidden="1" x14ac:dyDescent="0.2">
      <c r="A2866" s="17" t="str">
        <f t="shared" si="270"/>
        <v>MScbyRes Public Health - Cornwall: PRM3EMSEMSCF</v>
      </c>
      <c r="B2866" s="12" t="s">
        <v>33952</v>
      </c>
      <c r="C2866" s="11" t="s">
        <v>32964</v>
      </c>
      <c r="D2866" s="11" t="s">
        <v>33953</v>
      </c>
      <c r="E2866" s="11" t="s">
        <v>308</v>
      </c>
      <c r="F2866" s="11" t="s">
        <v>71</v>
      </c>
      <c r="G2866" s="11" t="s">
        <v>32186</v>
      </c>
      <c r="H2866" s="11" t="s">
        <v>72</v>
      </c>
      <c r="I2866" s="11">
        <v>0</v>
      </c>
      <c r="J2866" s="11" t="s">
        <v>32168</v>
      </c>
      <c r="K2866" s="11" t="s">
        <v>32168</v>
      </c>
      <c r="L2866" s="11">
        <v>0</v>
      </c>
      <c r="M2866" s="11">
        <v>0</v>
      </c>
      <c r="N2866" s="11">
        <v>0</v>
      </c>
      <c r="O2866" s="11">
        <v>0</v>
      </c>
      <c r="P2866" s="11">
        <v>0</v>
      </c>
      <c r="Q2866" s="11">
        <v>0</v>
      </c>
      <c r="R2866" s="11">
        <v>0</v>
      </c>
      <c r="S2866" s="11">
        <v>0</v>
      </c>
      <c r="T2866" s="11">
        <v>0</v>
      </c>
      <c r="U2866" s="11">
        <v>0</v>
      </c>
      <c r="V2866" s="11">
        <v>0</v>
      </c>
      <c r="W2866" s="11">
        <v>0</v>
      </c>
      <c r="X2866" s="11">
        <v>0</v>
      </c>
      <c r="Y2866" s="11">
        <v>0</v>
      </c>
      <c r="Z2866" s="11">
        <v>0</v>
      </c>
      <c r="AA2866" s="12" t="s">
        <v>32952</v>
      </c>
      <c r="AB2866" s="17" t="str">
        <f t="shared" si="276"/>
        <v>Programme is not compatible with this tool</v>
      </c>
      <c r="AC2866" s="17" t="str">
        <f t="shared" si="277"/>
        <v/>
      </c>
      <c r="AD2866" s="17">
        <f t="shared" si="278"/>
        <v>6</v>
      </c>
      <c r="AE2866" s="17" t="str">
        <f t="shared" si="279"/>
        <v/>
      </c>
      <c r="AF2866" s="17" t="str">
        <f t="shared" si="280"/>
        <v/>
      </c>
      <c r="AG2866" s="17" t="str" cm="1">
        <f t="array" ref="AG2866">IFERROR(IF(J2866="Level",INDEX($M2866:$S2866,AC2866+1),INDEX($M2866:$S2866,AC2866)),"")</f>
        <v/>
      </c>
      <c r="AH2866" s="17" cm="1">
        <f t="array" ref="AH2866">IFERROR(IF(J2866="Level",INDEX($M2866:$S2866,AD2866+1),INDEX($M2866:$S2866,AD2866)),"")</f>
        <v>0</v>
      </c>
      <c r="AI2866" s="17" t="str" cm="1">
        <f t="array" ref="AI2866">IFERROR(INDEX($M2866:$S2866,AE2866),"")</f>
        <v/>
      </c>
      <c r="AJ2866" s="17" t="str" cm="1">
        <f t="array" ref="AJ2866">IFERROR(INDEX($M2866:$S2866,AF2866),"")</f>
        <v/>
      </c>
      <c r="AK2866" s="17" t="str" cm="1">
        <f t="array" ref="AK2866">IFERROR(IF(J2866="Level",INDEX($T2866:$Z2866,AC2866+1),INDEX($T2866:$Z2866,AC2866)),"")</f>
        <v/>
      </c>
      <c r="AL2866" s="17" cm="1">
        <f t="array" ref="AL2866">IFERROR(IF(J2866="Level",INDEX($T2866:$Z2866,AD2866+1),INDEX($T2866:$Z2866,AD2866)),"")</f>
        <v>0</v>
      </c>
      <c r="AM2866" s="17" t="str" cm="1">
        <f t="array" ref="AM2866">IFERROR(INDEX($T2866:$Z2866,AE2866),"")</f>
        <v/>
      </c>
      <c r="AN2866" s="17" t="str" cm="1">
        <f t="array" ref="AN2866">IFERROR(INDEX($T2866:$Z2866,AF2866),"")</f>
        <v/>
      </c>
    </row>
    <row r="2867" spans="1:40" hidden="1" x14ac:dyDescent="0.2">
      <c r="A2867" s="17" t="str">
        <f t="shared" si="270"/>
        <v>MScbyRes Public Health (Split Site) - Cornwall: PRM3EMSEMSCG</v>
      </c>
      <c r="B2867" s="12" t="s">
        <v>33954</v>
      </c>
      <c r="C2867" s="11" t="s">
        <v>32964</v>
      </c>
      <c r="D2867" s="11" t="s">
        <v>33955</v>
      </c>
      <c r="E2867" s="11" t="s">
        <v>308</v>
      </c>
      <c r="F2867" s="11" t="s">
        <v>71</v>
      </c>
      <c r="G2867" s="11" t="s">
        <v>32186</v>
      </c>
      <c r="H2867" s="11" t="s">
        <v>72</v>
      </c>
      <c r="I2867" s="11">
        <v>0</v>
      </c>
      <c r="J2867" s="11" t="s">
        <v>32168</v>
      </c>
      <c r="K2867" s="11" t="s">
        <v>32168</v>
      </c>
      <c r="L2867" s="11">
        <v>0</v>
      </c>
      <c r="M2867" s="11">
        <v>0</v>
      </c>
      <c r="N2867" s="11">
        <v>0</v>
      </c>
      <c r="O2867" s="11">
        <v>0</v>
      </c>
      <c r="P2867" s="11">
        <v>0</v>
      </c>
      <c r="Q2867" s="11">
        <v>0</v>
      </c>
      <c r="R2867" s="11">
        <v>0</v>
      </c>
      <c r="S2867" s="11">
        <v>0</v>
      </c>
      <c r="T2867" s="11">
        <v>0</v>
      </c>
      <c r="U2867" s="11">
        <v>0</v>
      </c>
      <c r="V2867" s="11">
        <v>0</v>
      </c>
      <c r="W2867" s="11">
        <v>0</v>
      </c>
      <c r="X2867" s="11">
        <v>0</v>
      </c>
      <c r="Y2867" s="11">
        <v>0</v>
      </c>
      <c r="Z2867" s="11">
        <v>0</v>
      </c>
      <c r="AA2867" s="12" t="s">
        <v>32952</v>
      </c>
      <c r="AB2867" s="17" t="str">
        <f t="shared" si="276"/>
        <v>Programme is not compatible with this tool</v>
      </c>
      <c r="AC2867" s="17" t="str">
        <f t="shared" si="277"/>
        <v/>
      </c>
      <c r="AD2867" s="17">
        <f t="shared" si="278"/>
        <v>6</v>
      </c>
      <c r="AE2867" s="17" t="str">
        <f t="shared" si="279"/>
        <v/>
      </c>
      <c r="AF2867" s="17" t="str">
        <f t="shared" si="280"/>
        <v/>
      </c>
      <c r="AG2867" s="17" t="str" cm="1">
        <f t="array" ref="AG2867">IFERROR(IF(J2867="Level",INDEX($M2867:$S2867,AC2867+1),INDEX($M2867:$S2867,AC2867)),"")</f>
        <v/>
      </c>
      <c r="AH2867" s="17" cm="1">
        <f t="array" ref="AH2867">IFERROR(IF(J2867="Level",INDEX($M2867:$S2867,AD2867+1),INDEX($M2867:$S2867,AD2867)),"")</f>
        <v>0</v>
      </c>
      <c r="AI2867" s="17" t="str" cm="1">
        <f t="array" ref="AI2867">IFERROR(INDEX($M2867:$S2867,AE2867),"")</f>
        <v/>
      </c>
      <c r="AJ2867" s="17" t="str" cm="1">
        <f t="array" ref="AJ2867">IFERROR(INDEX($M2867:$S2867,AF2867),"")</f>
        <v/>
      </c>
      <c r="AK2867" s="17" t="str" cm="1">
        <f t="array" ref="AK2867">IFERROR(IF(J2867="Level",INDEX($T2867:$Z2867,AC2867+1),INDEX($T2867:$Z2867,AC2867)),"")</f>
        <v/>
      </c>
      <c r="AL2867" s="17" cm="1">
        <f t="array" ref="AL2867">IFERROR(IF(J2867="Level",INDEX($T2867:$Z2867,AD2867+1),INDEX($T2867:$Z2867,AD2867)),"")</f>
        <v>0</v>
      </c>
      <c r="AM2867" s="17" t="str" cm="1">
        <f t="array" ref="AM2867">IFERROR(INDEX($T2867:$Z2867,AE2867),"")</f>
        <v/>
      </c>
      <c r="AN2867" s="17" t="str" cm="1">
        <f t="array" ref="AN2867">IFERROR(INDEX($T2867:$Z2867,AF2867),"")</f>
        <v/>
      </c>
    </row>
    <row r="2868" spans="1:40" hidden="1" x14ac:dyDescent="0.2">
      <c r="A2868" s="17" t="str">
        <f t="shared" si="270"/>
        <v>MScbyRes Public Health: PRM3EMSEMS10</v>
      </c>
      <c r="B2868" s="12" t="s">
        <v>33956</v>
      </c>
      <c r="C2868" s="11" t="s">
        <v>32964</v>
      </c>
      <c r="D2868" s="11" t="s">
        <v>33957</v>
      </c>
      <c r="E2868" s="11" t="s">
        <v>308</v>
      </c>
      <c r="F2868" s="11" t="s">
        <v>71</v>
      </c>
      <c r="G2868" s="11" t="s">
        <v>32186</v>
      </c>
      <c r="H2868" s="11" t="s">
        <v>72</v>
      </c>
      <c r="I2868" s="11">
        <v>0</v>
      </c>
      <c r="J2868" s="11" t="s">
        <v>32168</v>
      </c>
      <c r="K2868" s="11" t="s">
        <v>32168</v>
      </c>
      <c r="L2868" s="11">
        <v>0</v>
      </c>
      <c r="M2868" s="11">
        <v>0</v>
      </c>
      <c r="N2868" s="11">
        <v>0</v>
      </c>
      <c r="O2868" s="11">
        <v>0</v>
      </c>
      <c r="P2868" s="11">
        <v>0</v>
      </c>
      <c r="Q2868" s="11">
        <v>0</v>
      </c>
      <c r="R2868" s="11">
        <v>0</v>
      </c>
      <c r="S2868" s="11">
        <v>0</v>
      </c>
      <c r="T2868" s="11">
        <v>0</v>
      </c>
      <c r="U2868" s="11">
        <v>0</v>
      </c>
      <c r="V2868" s="11">
        <v>0</v>
      </c>
      <c r="W2868" s="11">
        <v>0</v>
      </c>
      <c r="X2868" s="11">
        <v>0</v>
      </c>
      <c r="Y2868" s="11">
        <v>0</v>
      </c>
      <c r="Z2868" s="11">
        <v>0</v>
      </c>
      <c r="AA2868" s="12" t="s">
        <v>32952</v>
      </c>
      <c r="AB2868" s="17" t="str">
        <f t="shared" si="276"/>
        <v>Programme is not compatible with this tool</v>
      </c>
      <c r="AC2868" s="17" t="str">
        <f t="shared" si="277"/>
        <v/>
      </c>
      <c r="AD2868" s="17">
        <f t="shared" si="278"/>
        <v>6</v>
      </c>
      <c r="AE2868" s="17" t="str">
        <f t="shared" si="279"/>
        <v/>
      </c>
      <c r="AF2868" s="17" t="str">
        <f t="shared" si="280"/>
        <v/>
      </c>
      <c r="AG2868" s="17" t="str" cm="1">
        <f t="array" ref="AG2868">IFERROR(IF(J2868="Level",INDEX($M2868:$S2868,AC2868+1),INDEX($M2868:$S2868,AC2868)),"")</f>
        <v/>
      </c>
      <c r="AH2868" s="17" cm="1">
        <f t="array" ref="AH2868">IFERROR(IF(J2868="Level",INDEX($M2868:$S2868,AD2868+1),INDEX($M2868:$S2868,AD2868)),"")</f>
        <v>0</v>
      </c>
      <c r="AI2868" s="17" t="str" cm="1">
        <f t="array" ref="AI2868">IFERROR(INDEX($M2868:$S2868,AE2868),"")</f>
        <v/>
      </c>
      <c r="AJ2868" s="17" t="str" cm="1">
        <f t="array" ref="AJ2868">IFERROR(INDEX($M2868:$S2868,AF2868),"")</f>
        <v/>
      </c>
      <c r="AK2868" s="17" t="str" cm="1">
        <f t="array" ref="AK2868">IFERROR(IF(J2868="Level",INDEX($T2868:$Z2868,AC2868+1),INDEX($T2868:$Z2868,AC2868)),"")</f>
        <v/>
      </c>
      <c r="AL2868" s="17" cm="1">
        <f t="array" ref="AL2868">IFERROR(IF(J2868="Level",INDEX($T2868:$Z2868,AD2868+1),INDEX($T2868:$Z2868,AD2868)),"")</f>
        <v>0</v>
      </c>
      <c r="AM2868" s="17" t="str" cm="1">
        <f t="array" ref="AM2868">IFERROR(INDEX($T2868:$Z2868,AE2868),"")</f>
        <v/>
      </c>
      <c r="AN2868" s="17" t="str" cm="1">
        <f t="array" ref="AN2868">IFERROR(INDEX($T2868:$Z2868,AF2868),"")</f>
        <v/>
      </c>
    </row>
    <row r="2869" spans="1:40" hidden="1" x14ac:dyDescent="0.2">
      <c r="A2869" s="17" t="str">
        <f t="shared" si="270"/>
        <v>MScbyRes Public Health (Split Site): PRM3EMSEMS11</v>
      </c>
      <c r="B2869" s="12" t="s">
        <v>33958</v>
      </c>
      <c r="C2869" s="11" t="s">
        <v>32964</v>
      </c>
      <c r="D2869" s="11" t="s">
        <v>33959</v>
      </c>
      <c r="E2869" s="11" t="s">
        <v>308</v>
      </c>
      <c r="F2869" s="11" t="s">
        <v>71</v>
      </c>
      <c r="G2869" s="11" t="s">
        <v>32186</v>
      </c>
      <c r="H2869" s="11" t="s">
        <v>72</v>
      </c>
      <c r="I2869" s="11">
        <v>0</v>
      </c>
      <c r="J2869" s="11" t="s">
        <v>32168</v>
      </c>
      <c r="K2869" s="11" t="s">
        <v>32168</v>
      </c>
      <c r="L2869" s="11">
        <v>0</v>
      </c>
      <c r="M2869" s="11">
        <v>0</v>
      </c>
      <c r="N2869" s="11">
        <v>0</v>
      </c>
      <c r="O2869" s="11">
        <v>0</v>
      </c>
      <c r="P2869" s="11">
        <v>0</v>
      </c>
      <c r="Q2869" s="11">
        <v>0</v>
      </c>
      <c r="R2869" s="11">
        <v>0</v>
      </c>
      <c r="S2869" s="11">
        <v>0</v>
      </c>
      <c r="T2869" s="11">
        <v>0</v>
      </c>
      <c r="U2869" s="11">
        <v>0</v>
      </c>
      <c r="V2869" s="11">
        <v>0</v>
      </c>
      <c r="W2869" s="11">
        <v>0</v>
      </c>
      <c r="X2869" s="11">
        <v>0</v>
      </c>
      <c r="Y2869" s="11">
        <v>0</v>
      </c>
      <c r="Z2869" s="11">
        <v>0</v>
      </c>
      <c r="AA2869" s="12" t="s">
        <v>32952</v>
      </c>
      <c r="AB2869" s="17" t="str">
        <f t="shared" si="276"/>
        <v>Programme is not compatible with this tool</v>
      </c>
      <c r="AC2869" s="17" t="str">
        <f t="shared" si="277"/>
        <v/>
      </c>
      <c r="AD2869" s="17">
        <f t="shared" si="278"/>
        <v>6</v>
      </c>
      <c r="AE2869" s="17" t="str">
        <f t="shared" si="279"/>
        <v/>
      </c>
      <c r="AF2869" s="17" t="str">
        <f t="shared" si="280"/>
        <v/>
      </c>
      <c r="AG2869" s="17" t="str" cm="1">
        <f t="array" ref="AG2869">IFERROR(IF(J2869="Level",INDEX($M2869:$S2869,AC2869+1),INDEX($M2869:$S2869,AC2869)),"")</f>
        <v/>
      </c>
      <c r="AH2869" s="17" cm="1">
        <f t="array" ref="AH2869">IFERROR(IF(J2869="Level",INDEX($M2869:$S2869,AD2869+1),INDEX($M2869:$S2869,AD2869)),"")</f>
        <v>0</v>
      </c>
      <c r="AI2869" s="17" t="str" cm="1">
        <f t="array" ref="AI2869">IFERROR(INDEX($M2869:$S2869,AE2869),"")</f>
        <v/>
      </c>
      <c r="AJ2869" s="17" t="str" cm="1">
        <f t="array" ref="AJ2869">IFERROR(INDEX($M2869:$S2869,AF2869),"")</f>
        <v/>
      </c>
      <c r="AK2869" s="17" t="str" cm="1">
        <f t="array" ref="AK2869">IFERROR(IF(J2869="Level",INDEX($T2869:$Z2869,AC2869+1),INDEX($T2869:$Z2869,AC2869)),"")</f>
        <v/>
      </c>
      <c r="AL2869" s="17" cm="1">
        <f t="array" ref="AL2869">IFERROR(IF(J2869="Level",INDEX($T2869:$Z2869,AD2869+1),INDEX($T2869:$Z2869,AD2869)),"")</f>
        <v>0</v>
      </c>
      <c r="AM2869" s="17" t="str" cm="1">
        <f t="array" ref="AM2869">IFERROR(INDEX($T2869:$Z2869,AE2869),"")</f>
        <v/>
      </c>
      <c r="AN2869" s="17" t="str" cm="1">
        <f t="array" ref="AN2869">IFERROR(INDEX($T2869:$Z2869,AF2869),"")</f>
        <v/>
      </c>
    </row>
    <row r="2870" spans="1:40" hidden="1" x14ac:dyDescent="0.2">
      <c r="A2870" s="17" t="str">
        <f t="shared" si="270"/>
        <v>MScbyRes Public Health (Part-Time) - Cornwall: PRM4EMSEMSCF</v>
      </c>
      <c r="B2870" s="12" t="s">
        <v>33960</v>
      </c>
      <c r="C2870" s="11" t="s">
        <v>32964</v>
      </c>
      <c r="D2870" s="11" t="s">
        <v>33961</v>
      </c>
      <c r="E2870" s="11" t="s">
        <v>308</v>
      </c>
      <c r="F2870" s="11" t="s">
        <v>71</v>
      </c>
      <c r="G2870" s="11" t="s">
        <v>32188</v>
      </c>
      <c r="H2870" s="11" t="s">
        <v>72</v>
      </c>
      <c r="I2870" s="11">
        <v>0</v>
      </c>
      <c r="J2870" s="11" t="s">
        <v>32168</v>
      </c>
      <c r="K2870" s="11" t="s">
        <v>32168</v>
      </c>
      <c r="L2870" s="11">
        <v>0</v>
      </c>
      <c r="M2870" s="11">
        <v>0</v>
      </c>
      <c r="N2870" s="11">
        <v>0</v>
      </c>
      <c r="O2870" s="11">
        <v>0</v>
      </c>
      <c r="P2870" s="11">
        <v>0</v>
      </c>
      <c r="Q2870" s="11">
        <v>0</v>
      </c>
      <c r="R2870" s="11">
        <v>0</v>
      </c>
      <c r="S2870" s="11">
        <v>0</v>
      </c>
      <c r="T2870" s="11">
        <v>0</v>
      </c>
      <c r="U2870" s="11">
        <v>0</v>
      </c>
      <c r="V2870" s="11">
        <v>0</v>
      </c>
      <c r="W2870" s="11">
        <v>0</v>
      </c>
      <c r="X2870" s="11">
        <v>0</v>
      </c>
      <c r="Y2870" s="11">
        <v>0</v>
      </c>
      <c r="Z2870" s="11">
        <v>0</v>
      </c>
      <c r="AA2870" s="12" t="s">
        <v>32952</v>
      </c>
      <c r="AB2870" s="17" t="str">
        <f t="shared" si="276"/>
        <v>Programme is not compatible with this tool</v>
      </c>
      <c r="AC2870" s="17" t="str">
        <f t="shared" si="277"/>
        <v/>
      </c>
      <c r="AD2870" s="17">
        <f t="shared" si="278"/>
        <v>6</v>
      </c>
      <c r="AE2870" s="17" t="str">
        <f t="shared" si="279"/>
        <v/>
      </c>
      <c r="AF2870" s="17" t="str">
        <f t="shared" si="280"/>
        <v/>
      </c>
      <c r="AG2870" s="17" t="str" cm="1">
        <f t="array" ref="AG2870">IFERROR(IF(J2870="Level",INDEX($M2870:$S2870,AC2870+1),INDEX($M2870:$S2870,AC2870)),"")</f>
        <v/>
      </c>
      <c r="AH2870" s="17" cm="1">
        <f t="array" ref="AH2870">IFERROR(IF(J2870="Level",INDEX($M2870:$S2870,AD2870+1),INDEX($M2870:$S2870,AD2870)),"")</f>
        <v>0</v>
      </c>
      <c r="AI2870" s="17" t="str" cm="1">
        <f t="array" ref="AI2870">IFERROR(INDEX($M2870:$S2870,AE2870),"")</f>
        <v/>
      </c>
      <c r="AJ2870" s="17" t="str" cm="1">
        <f t="array" ref="AJ2870">IFERROR(INDEX($M2870:$S2870,AF2870),"")</f>
        <v/>
      </c>
      <c r="AK2870" s="17" t="str" cm="1">
        <f t="array" ref="AK2870">IFERROR(IF(J2870="Level",INDEX($T2870:$Z2870,AC2870+1),INDEX($T2870:$Z2870,AC2870)),"")</f>
        <v/>
      </c>
      <c r="AL2870" s="17" cm="1">
        <f t="array" ref="AL2870">IFERROR(IF(J2870="Level",INDEX($T2870:$Z2870,AD2870+1),INDEX($T2870:$Z2870,AD2870)),"")</f>
        <v>0</v>
      </c>
      <c r="AM2870" s="17" t="str" cm="1">
        <f t="array" ref="AM2870">IFERROR(INDEX($T2870:$Z2870,AE2870),"")</f>
        <v/>
      </c>
      <c r="AN2870" s="17" t="str" cm="1">
        <f t="array" ref="AN2870">IFERROR(INDEX($T2870:$Z2870,AF2870),"")</f>
        <v/>
      </c>
    </row>
    <row r="2871" spans="1:40" hidden="1" x14ac:dyDescent="0.2">
      <c r="A2871" s="17" t="str">
        <f t="shared" si="270"/>
        <v>MScbyRes Public Health (Part-Time, Split Site) - Cornwall: PRM4EMSEMSCG</v>
      </c>
      <c r="B2871" s="12" t="s">
        <v>33962</v>
      </c>
      <c r="C2871" s="11" t="s">
        <v>32964</v>
      </c>
      <c r="D2871" s="11" t="s">
        <v>33963</v>
      </c>
      <c r="E2871" s="11" t="s">
        <v>308</v>
      </c>
      <c r="F2871" s="11" t="s">
        <v>71</v>
      </c>
      <c r="G2871" s="11" t="s">
        <v>32188</v>
      </c>
      <c r="H2871" s="11" t="s">
        <v>72</v>
      </c>
      <c r="I2871" s="11">
        <v>0</v>
      </c>
      <c r="J2871" s="11" t="s">
        <v>32168</v>
      </c>
      <c r="K2871" s="11" t="s">
        <v>32168</v>
      </c>
      <c r="L2871" s="11">
        <v>0</v>
      </c>
      <c r="M2871" s="11">
        <v>0</v>
      </c>
      <c r="N2871" s="11">
        <v>0</v>
      </c>
      <c r="O2871" s="11">
        <v>0</v>
      </c>
      <c r="P2871" s="11">
        <v>0</v>
      </c>
      <c r="Q2871" s="11">
        <v>0</v>
      </c>
      <c r="R2871" s="11">
        <v>0</v>
      </c>
      <c r="S2871" s="11">
        <v>0</v>
      </c>
      <c r="T2871" s="11">
        <v>0</v>
      </c>
      <c r="U2871" s="11">
        <v>0</v>
      </c>
      <c r="V2871" s="11">
        <v>0</v>
      </c>
      <c r="W2871" s="11">
        <v>0</v>
      </c>
      <c r="X2871" s="11">
        <v>0</v>
      </c>
      <c r="Y2871" s="11">
        <v>0</v>
      </c>
      <c r="Z2871" s="11">
        <v>0</v>
      </c>
      <c r="AA2871" s="12" t="s">
        <v>32952</v>
      </c>
      <c r="AB2871" s="17" t="str">
        <f t="shared" si="276"/>
        <v>Programme is not compatible with this tool</v>
      </c>
      <c r="AC2871" s="17" t="str">
        <f t="shared" si="277"/>
        <v/>
      </c>
      <c r="AD2871" s="17">
        <f t="shared" si="278"/>
        <v>6</v>
      </c>
      <c r="AE2871" s="17" t="str">
        <f t="shared" si="279"/>
        <v/>
      </c>
      <c r="AF2871" s="17" t="str">
        <f t="shared" si="280"/>
        <v/>
      </c>
      <c r="AG2871" s="17" t="str" cm="1">
        <f t="array" ref="AG2871">IFERROR(IF(J2871="Level",INDEX($M2871:$S2871,AC2871+1),INDEX($M2871:$S2871,AC2871)),"")</f>
        <v/>
      </c>
      <c r="AH2871" s="17" cm="1">
        <f t="array" ref="AH2871">IFERROR(IF(J2871="Level",INDEX($M2871:$S2871,AD2871+1),INDEX($M2871:$S2871,AD2871)),"")</f>
        <v>0</v>
      </c>
      <c r="AI2871" s="17" t="str" cm="1">
        <f t="array" ref="AI2871">IFERROR(INDEX($M2871:$S2871,AE2871),"")</f>
        <v/>
      </c>
      <c r="AJ2871" s="17" t="str" cm="1">
        <f t="array" ref="AJ2871">IFERROR(INDEX($M2871:$S2871,AF2871),"")</f>
        <v/>
      </c>
      <c r="AK2871" s="17" t="str" cm="1">
        <f t="array" ref="AK2871">IFERROR(IF(J2871="Level",INDEX($T2871:$Z2871,AC2871+1),INDEX($T2871:$Z2871,AC2871)),"")</f>
        <v/>
      </c>
      <c r="AL2871" s="17" cm="1">
        <f t="array" ref="AL2871">IFERROR(IF(J2871="Level",INDEX($T2871:$Z2871,AD2871+1),INDEX($T2871:$Z2871,AD2871)),"")</f>
        <v>0</v>
      </c>
      <c r="AM2871" s="17" t="str" cm="1">
        <f t="array" ref="AM2871">IFERROR(INDEX($T2871:$Z2871,AE2871),"")</f>
        <v/>
      </c>
      <c r="AN2871" s="17" t="str" cm="1">
        <f t="array" ref="AN2871">IFERROR(INDEX($T2871:$Z2871,AF2871),"")</f>
        <v/>
      </c>
    </row>
    <row r="2872" spans="1:40" hidden="1" x14ac:dyDescent="0.2">
      <c r="A2872" s="17" t="str">
        <f t="shared" si="270"/>
        <v>MScbyRes Public Health (Part-Time): PRM4EMSEMS09</v>
      </c>
      <c r="B2872" s="12" t="s">
        <v>33964</v>
      </c>
      <c r="C2872" s="11" t="s">
        <v>32964</v>
      </c>
      <c r="D2872" s="11" t="s">
        <v>33965</v>
      </c>
      <c r="E2872" s="11" t="s">
        <v>308</v>
      </c>
      <c r="F2872" s="11" t="s">
        <v>71</v>
      </c>
      <c r="G2872" s="11" t="s">
        <v>32188</v>
      </c>
      <c r="H2872" s="11" t="s">
        <v>72</v>
      </c>
      <c r="I2872" s="11">
        <v>0</v>
      </c>
      <c r="J2872" s="11" t="s">
        <v>32168</v>
      </c>
      <c r="K2872" s="11" t="s">
        <v>32168</v>
      </c>
      <c r="L2872" s="11">
        <v>0</v>
      </c>
      <c r="M2872" s="11">
        <v>0</v>
      </c>
      <c r="N2872" s="11">
        <v>0</v>
      </c>
      <c r="O2872" s="11">
        <v>0</v>
      </c>
      <c r="P2872" s="11">
        <v>0</v>
      </c>
      <c r="Q2872" s="11">
        <v>0</v>
      </c>
      <c r="R2872" s="11">
        <v>0</v>
      </c>
      <c r="S2872" s="11">
        <v>0</v>
      </c>
      <c r="T2872" s="11">
        <v>0</v>
      </c>
      <c r="U2872" s="11">
        <v>0</v>
      </c>
      <c r="V2872" s="11">
        <v>0</v>
      </c>
      <c r="W2872" s="11">
        <v>0</v>
      </c>
      <c r="X2872" s="11">
        <v>0</v>
      </c>
      <c r="Y2872" s="11">
        <v>0</v>
      </c>
      <c r="Z2872" s="11">
        <v>0</v>
      </c>
      <c r="AA2872" s="12" t="s">
        <v>32952</v>
      </c>
      <c r="AB2872" s="17" t="str">
        <f t="shared" si="276"/>
        <v>Programme is not compatible with this tool</v>
      </c>
      <c r="AC2872" s="17" t="str">
        <f t="shared" si="277"/>
        <v/>
      </c>
      <c r="AD2872" s="17">
        <f t="shared" si="278"/>
        <v>6</v>
      </c>
      <c r="AE2872" s="17" t="str">
        <f t="shared" si="279"/>
        <v/>
      </c>
      <c r="AF2872" s="17" t="str">
        <f t="shared" si="280"/>
        <v/>
      </c>
      <c r="AG2872" s="17" t="str" cm="1">
        <f t="array" ref="AG2872">IFERROR(IF(J2872="Level",INDEX($M2872:$S2872,AC2872+1),INDEX($M2872:$S2872,AC2872)),"")</f>
        <v/>
      </c>
      <c r="AH2872" s="17" cm="1">
        <f t="array" ref="AH2872">IFERROR(IF(J2872="Level",INDEX($M2872:$S2872,AD2872+1),INDEX($M2872:$S2872,AD2872)),"")</f>
        <v>0</v>
      </c>
      <c r="AI2872" s="17" t="str" cm="1">
        <f t="array" ref="AI2872">IFERROR(INDEX($M2872:$S2872,AE2872),"")</f>
        <v/>
      </c>
      <c r="AJ2872" s="17" t="str" cm="1">
        <f t="array" ref="AJ2872">IFERROR(INDEX($M2872:$S2872,AF2872),"")</f>
        <v/>
      </c>
      <c r="AK2872" s="17" t="str" cm="1">
        <f t="array" ref="AK2872">IFERROR(IF(J2872="Level",INDEX($T2872:$Z2872,AC2872+1),INDEX($T2872:$Z2872,AC2872)),"")</f>
        <v/>
      </c>
      <c r="AL2872" s="17" cm="1">
        <f t="array" ref="AL2872">IFERROR(IF(J2872="Level",INDEX($T2872:$Z2872,AD2872+1),INDEX($T2872:$Z2872,AD2872)),"")</f>
        <v>0</v>
      </c>
      <c r="AM2872" s="17" t="str" cm="1">
        <f t="array" ref="AM2872">IFERROR(INDEX($T2872:$Z2872,AE2872),"")</f>
        <v/>
      </c>
      <c r="AN2872" s="17" t="str" cm="1">
        <f t="array" ref="AN2872">IFERROR(INDEX($T2872:$Z2872,AF2872),"")</f>
        <v/>
      </c>
    </row>
    <row r="2873" spans="1:40" hidden="1" x14ac:dyDescent="0.2">
      <c r="A2873" s="17" t="str">
        <f t="shared" si="270"/>
        <v>MScbyRes Public Health (Part-Time, Split Site): PRM4EMSEMS10</v>
      </c>
      <c r="B2873" s="12" t="s">
        <v>33966</v>
      </c>
      <c r="C2873" s="11" t="s">
        <v>32964</v>
      </c>
      <c r="D2873" s="11" t="s">
        <v>33967</v>
      </c>
      <c r="E2873" s="11" t="s">
        <v>308</v>
      </c>
      <c r="F2873" s="11" t="s">
        <v>71</v>
      </c>
      <c r="G2873" s="11" t="s">
        <v>32188</v>
      </c>
      <c r="H2873" s="11" t="s">
        <v>72</v>
      </c>
      <c r="I2873" s="11">
        <v>0</v>
      </c>
      <c r="J2873" s="11" t="s">
        <v>32168</v>
      </c>
      <c r="K2873" s="11" t="s">
        <v>32168</v>
      </c>
      <c r="L2873" s="11">
        <v>0</v>
      </c>
      <c r="M2873" s="11">
        <v>0</v>
      </c>
      <c r="N2873" s="11">
        <v>0</v>
      </c>
      <c r="O2873" s="11">
        <v>0</v>
      </c>
      <c r="P2873" s="11">
        <v>0</v>
      </c>
      <c r="Q2873" s="11">
        <v>0</v>
      </c>
      <c r="R2873" s="11">
        <v>0</v>
      </c>
      <c r="S2873" s="11">
        <v>0</v>
      </c>
      <c r="T2873" s="11">
        <v>0</v>
      </c>
      <c r="U2873" s="11">
        <v>0</v>
      </c>
      <c r="V2873" s="11">
        <v>0</v>
      </c>
      <c r="W2873" s="11">
        <v>0</v>
      </c>
      <c r="X2873" s="11">
        <v>0</v>
      </c>
      <c r="Y2873" s="11">
        <v>0</v>
      </c>
      <c r="Z2873" s="11">
        <v>0</v>
      </c>
      <c r="AA2873" s="12" t="s">
        <v>32952</v>
      </c>
      <c r="AB2873" s="17" t="str">
        <f t="shared" si="276"/>
        <v>Programme is not compatible with this tool</v>
      </c>
      <c r="AC2873" s="17" t="str">
        <f t="shared" si="277"/>
        <v/>
      </c>
      <c r="AD2873" s="17">
        <f t="shared" si="278"/>
        <v>6</v>
      </c>
      <c r="AE2873" s="17" t="str">
        <f t="shared" si="279"/>
        <v/>
      </c>
      <c r="AF2873" s="17" t="str">
        <f t="shared" si="280"/>
        <v/>
      </c>
      <c r="AG2873" s="17" t="str" cm="1">
        <f t="array" ref="AG2873">IFERROR(IF(J2873="Level",INDEX($M2873:$S2873,AC2873+1),INDEX($M2873:$S2873,AC2873)),"")</f>
        <v/>
      </c>
      <c r="AH2873" s="17" cm="1">
        <f t="array" ref="AH2873">IFERROR(IF(J2873="Level",INDEX($M2873:$S2873,AD2873+1),INDEX($M2873:$S2873,AD2873)),"")</f>
        <v>0</v>
      </c>
      <c r="AI2873" s="17" t="str" cm="1">
        <f t="array" ref="AI2873">IFERROR(INDEX($M2873:$S2873,AE2873),"")</f>
        <v/>
      </c>
      <c r="AJ2873" s="17" t="str" cm="1">
        <f t="array" ref="AJ2873">IFERROR(INDEX($M2873:$S2873,AF2873),"")</f>
        <v/>
      </c>
      <c r="AK2873" s="17" t="str" cm="1">
        <f t="array" ref="AK2873">IFERROR(IF(J2873="Level",INDEX($T2873:$Z2873,AC2873+1),INDEX($T2873:$Z2873,AC2873)),"")</f>
        <v/>
      </c>
      <c r="AL2873" s="17" cm="1">
        <f t="array" ref="AL2873">IFERROR(IF(J2873="Level",INDEX($T2873:$Z2873,AD2873+1),INDEX($T2873:$Z2873,AD2873)),"")</f>
        <v>0</v>
      </c>
      <c r="AM2873" s="17" t="str" cm="1">
        <f t="array" ref="AM2873">IFERROR(INDEX($T2873:$Z2873,AE2873),"")</f>
        <v/>
      </c>
      <c r="AN2873" s="17" t="str" cm="1">
        <f t="array" ref="AN2873">IFERROR(INDEX($T2873:$Z2873,AF2873),"")</f>
        <v/>
      </c>
    </row>
    <row r="2874" spans="1:40" hidden="1" x14ac:dyDescent="0.2">
      <c r="A2874" s="17" t="str">
        <f t="shared" si="270"/>
        <v>MPhilbyPub Public Health - Cornwall: PRH1EMSEMSCA</v>
      </c>
      <c r="B2874" s="12" t="s">
        <v>33968</v>
      </c>
      <c r="C2874" s="11" t="s">
        <v>32964</v>
      </c>
      <c r="D2874" s="11" t="s">
        <v>33969</v>
      </c>
      <c r="E2874" s="11" t="s">
        <v>308</v>
      </c>
      <c r="F2874" s="11" t="s">
        <v>71</v>
      </c>
      <c r="G2874" s="11" t="s">
        <v>32186</v>
      </c>
      <c r="H2874" s="11" t="s">
        <v>72</v>
      </c>
      <c r="I2874" s="11">
        <v>0</v>
      </c>
      <c r="J2874" s="11" t="s">
        <v>32168</v>
      </c>
      <c r="K2874" s="11" t="s">
        <v>32168</v>
      </c>
      <c r="L2874" s="11">
        <v>0</v>
      </c>
      <c r="M2874" s="11">
        <v>0</v>
      </c>
      <c r="N2874" s="11">
        <v>0</v>
      </c>
      <c r="O2874" s="11">
        <v>0</v>
      </c>
      <c r="P2874" s="11">
        <v>0</v>
      </c>
      <c r="Q2874" s="11">
        <v>0</v>
      </c>
      <c r="R2874" s="11">
        <v>0</v>
      </c>
      <c r="S2874" s="11">
        <v>0</v>
      </c>
      <c r="T2874" s="11">
        <v>0</v>
      </c>
      <c r="U2874" s="11">
        <v>0</v>
      </c>
      <c r="V2874" s="11">
        <v>0</v>
      </c>
      <c r="W2874" s="11">
        <v>0</v>
      </c>
      <c r="X2874" s="11">
        <v>0</v>
      </c>
      <c r="Y2874" s="11">
        <v>0</v>
      </c>
      <c r="Z2874" s="11">
        <v>0</v>
      </c>
      <c r="AA2874" s="12" t="s">
        <v>32952</v>
      </c>
      <c r="AB2874" s="17" t="str">
        <f t="shared" si="276"/>
        <v>Programme is not compatible with this tool</v>
      </c>
      <c r="AC2874" s="17" t="str">
        <f t="shared" si="277"/>
        <v/>
      </c>
      <c r="AD2874" s="17">
        <f t="shared" si="278"/>
        <v>6</v>
      </c>
      <c r="AE2874" s="17" t="str">
        <f t="shared" si="279"/>
        <v/>
      </c>
      <c r="AF2874" s="17" t="str">
        <f t="shared" si="280"/>
        <v/>
      </c>
      <c r="AG2874" s="17" t="str" cm="1">
        <f t="array" ref="AG2874">IFERROR(IF(J2874="Level",INDEX($M2874:$S2874,AC2874+1),INDEX($M2874:$S2874,AC2874)),"")</f>
        <v/>
      </c>
      <c r="AH2874" s="17" cm="1">
        <f t="array" ref="AH2874">IFERROR(IF(J2874="Level",INDEX($M2874:$S2874,AD2874+1),INDEX($M2874:$S2874,AD2874)),"")</f>
        <v>0</v>
      </c>
      <c r="AI2874" s="17" t="str" cm="1">
        <f t="array" ref="AI2874">IFERROR(INDEX($M2874:$S2874,AE2874),"")</f>
        <v/>
      </c>
      <c r="AJ2874" s="17" t="str" cm="1">
        <f t="array" ref="AJ2874">IFERROR(INDEX($M2874:$S2874,AF2874),"")</f>
        <v/>
      </c>
      <c r="AK2874" s="17" t="str" cm="1">
        <f t="array" ref="AK2874">IFERROR(IF(J2874="Level",INDEX($T2874:$Z2874,AC2874+1),INDEX($T2874:$Z2874,AC2874)),"")</f>
        <v/>
      </c>
      <c r="AL2874" s="17" cm="1">
        <f t="array" ref="AL2874">IFERROR(IF(J2874="Level",INDEX($T2874:$Z2874,AD2874+1),INDEX($T2874:$Z2874,AD2874)),"")</f>
        <v>0</v>
      </c>
      <c r="AM2874" s="17" t="str" cm="1">
        <f t="array" ref="AM2874">IFERROR(INDEX($T2874:$Z2874,AE2874),"")</f>
        <v/>
      </c>
      <c r="AN2874" s="17" t="str" cm="1">
        <f t="array" ref="AN2874">IFERROR(INDEX($T2874:$Z2874,AF2874),"")</f>
        <v/>
      </c>
    </row>
    <row r="2875" spans="1:40" hidden="1" x14ac:dyDescent="0.2">
      <c r="A2875" s="17" t="str">
        <f t="shared" si="270"/>
        <v>PhDbyPub Public Health - Cornwall: PRP2EMSEMSCA</v>
      </c>
      <c r="B2875" s="12" t="s">
        <v>33970</v>
      </c>
      <c r="C2875" s="11" t="s">
        <v>32964</v>
      </c>
      <c r="D2875" s="11" t="s">
        <v>33971</v>
      </c>
      <c r="E2875" s="11" t="s">
        <v>308</v>
      </c>
      <c r="F2875" s="11" t="s">
        <v>71</v>
      </c>
      <c r="G2875" s="11" t="s">
        <v>32186</v>
      </c>
      <c r="H2875" s="11" t="s">
        <v>72</v>
      </c>
      <c r="I2875" s="11">
        <v>0</v>
      </c>
      <c r="J2875" s="11" t="s">
        <v>32168</v>
      </c>
      <c r="K2875" s="11" t="s">
        <v>32168</v>
      </c>
      <c r="L2875" s="11">
        <v>0</v>
      </c>
      <c r="M2875" s="11">
        <v>0</v>
      </c>
      <c r="N2875" s="11">
        <v>0</v>
      </c>
      <c r="O2875" s="11">
        <v>0</v>
      </c>
      <c r="P2875" s="11">
        <v>0</v>
      </c>
      <c r="Q2875" s="11">
        <v>0</v>
      </c>
      <c r="R2875" s="11">
        <v>0</v>
      </c>
      <c r="S2875" s="11">
        <v>0</v>
      </c>
      <c r="T2875" s="11">
        <v>0</v>
      </c>
      <c r="U2875" s="11">
        <v>0</v>
      </c>
      <c r="V2875" s="11">
        <v>0</v>
      </c>
      <c r="W2875" s="11">
        <v>0</v>
      </c>
      <c r="X2875" s="11">
        <v>0</v>
      </c>
      <c r="Y2875" s="11">
        <v>0</v>
      </c>
      <c r="Z2875" s="11">
        <v>0</v>
      </c>
      <c r="AA2875" s="12" t="s">
        <v>32952</v>
      </c>
      <c r="AB2875" s="17" t="str">
        <f t="shared" si="276"/>
        <v>Programme is not compatible with this tool</v>
      </c>
      <c r="AC2875" s="17" t="str">
        <f t="shared" si="277"/>
        <v/>
      </c>
      <c r="AD2875" s="17">
        <f t="shared" si="278"/>
        <v>6</v>
      </c>
      <c r="AE2875" s="17" t="str">
        <f t="shared" si="279"/>
        <v/>
      </c>
      <c r="AF2875" s="17" t="str">
        <f t="shared" si="280"/>
        <v/>
      </c>
      <c r="AG2875" s="17" t="str" cm="1">
        <f t="array" ref="AG2875">IFERROR(IF(J2875="Level",INDEX($M2875:$S2875,AC2875+1),INDEX($M2875:$S2875,AC2875)),"")</f>
        <v/>
      </c>
      <c r="AH2875" s="17" cm="1">
        <f t="array" ref="AH2875">IFERROR(IF(J2875="Level",INDEX($M2875:$S2875,AD2875+1),INDEX($M2875:$S2875,AD2875)),"")</f>
        <v>0</v>
      </c>
      <c r="AI2875" s="17" t="str" cm="1">
        <f t="array" ref="AI2875">IFERROR(INDEX($M2875:$S2875,AE2875),"")</f>
        <v/>
      </c>
      <c r="AJ2875" s="17" t="str" cm="1">
        <f t="array" ref="AJ2875">IFERROR(INDEX($M2875:$S2875,AF2875),"")</f>
        <v/>
      </c>
      <c r="AK2875" s="17" t="str" cm="1">
        <f t="array" ref="AK2875">IFERROR(IF(J2875="Level",INDEX($T2875:$Z2875,AC2875+1),INDEX($T2875:$Z2875,AC2875)),"")</f>
        <v/>
      </c>
      <c r="AL2875" s="17" cm="1">
        <f t="array" ref="AL2875">IFERROR(IF(J2875="Level",INDEX($T2875:$Z2875,AD2875+1),INDEX($T2875:$Z2875,AD2875)),"")</f>
        <v>0</v>
      </c>
      <c r="AM2875" s="17" t="str" cm="1">
        <f t="array" ref="AM2875">IFERROR(INDEX($T2875:$Z2875,AE2875),"")</f>
        <v/>
      </c>
      <c r="AN2875" s="17" t="str" cm="1">
        <f t="array" ref="AN2875">IFERROR(INDEX($T2875:$Z2875,AF2875),"")</f>
        <v/>
      </c>
    </row>
    <row r="2876" spans="1:40" hidden="1" x14ac:dyDescent="0.2">
      <c r="A2876" s="17" t="str">
        <f t="shared" si="270"/>
        <v>MPhilbyPub Public Health: PRH1EMSEMS01</v>
      </c>
      <c r="B2876" s="12" t="s">
        <v>33972</v>
      </c>
      <c r="C2876" s="11" t="s">
        <v>32964</v>
      </c>
      <c r="D2876" s="11" t="s">
        <v>33973</v>
      </c>
      <c r="E2876" s="11" t="s">
        <v>308</v>
      </c>
      <c r="F2876" s="11" t="s">
        <v>71</v>
      </c>
      <c r="G2876" s="11" t="s">
        <v>32186</v>
      </c>
      <c r="H2876" s="11" t="s">
        <v>72</v>
      </c>
      <c r="I2876" s="11">
        <v>0</v>
      </c>
      <c r="J2876" s="11" t="s">
        <v>32168</v>
      </c>
      <c r="K2876" s="11" t="s">
        <v>32168</v>
      </c>
      <c r="L2876" s="11">
        <v>0</v>
      </c>
      <c r="M2876" s="11">
        <v>0</v>
      </c>
      <c r="N2876" s="11">
        <v>0</v>
      </c>
      <c r="O2876" s="11">
        <v>0</v>
      </c>
      <c r="P2876" s="11">
        <v>0</v>
      </c>
      <c r="Q2876" s="11">
        <v>0</v>
      </c>
      <c r="R2876" s="11">
        <v>0</v>
      </c>
      <c r="S2876" s="11">
        <v>0</v>
      </c>
      <c r="T2876" s="11">
        <v>0</v>
      </c>
      <c r="U2876" s="11">
        <v>0</v>
      </c>
      <c r="V2876" s="11">
        <v>0</v>
      </c>
      <c r="W2876" s="11">
        <v>0</v>
      </c>
      <c r="X2876" s="11">
        <v>0</v>
      </c>
      <c r="Y2876" s="11">
        <v>0</v>
      </c>
      <c r="Z2876" s="11">
        <v>0</v>
      </c>
      <c r="AA2876" s="12" t="s">
        <v>32952</v>
      </c>
      <c r="AB2876" s="17" t="str">
        <f t="shared" si="276"/>
        <v>Programme is not compatible with this tool</v>
      </c>
      <c r="AC2876" s="17" t="str">
        <f t="shared" si="277"/>
        <v/>
      </c>
      <c r="AD2876" s="17">
        <f t="shared" si="278"/>
        <v>6</v>
      </c>
      <c r="AE2876" s="17" t="str">
        <f t="shared" si="279"/>
        <v/>
      </c>
      <c r="AF2876" s="17" t="str">
        <f t="shared" si="280"/>
        <v/>
      </c>
      <c r="AG2876" s="17" t="str" cm="1">
        <f t="array" ref="AG2876">IFERROR(IF(J2876="Level",INDEX($M2876:$S2876,AC2876+1),INDEX($M2876:$S2876,AC2876)),"")</f>
        <v/>
      </c>
      <c r="AH2876" s="17" cm="1">
        <f t="array" ref="AH2876">IFERROR(IF(J2876="Level",INDEX($M2876:$S2876,AD2876+1),INDEX($M2876:$S2876,AD2876)),"")</f>
        <v>0</v>
      </c>
      <c r="AI2876" s="17" t="str" cm="1">
        <f t="array" ref="AI2876">IFERROR(INDEX($M2876:$S2876,AE2876),"")</f>
        <v/>
      </c>
      <c r="AJ2876" s="17" t="str" cm="1">
        <f t="array" ref="AJ2876">IFERROR(INDEX($M2876:$S2876,AF2876),"")</f>
        <v/>
      </c>
      <c r="AK2876" s="17" t="str" cm="1">
        <f t="array" ref="AK2876">IFERROR(IF(J2876="Level",INDEX($T2876:$Z2876,AC2876+1),INDEX($T2876:$Z2876,AC2876)),"")</f>
        <v/>
      </c>
      <c r="AL2876" s="17" cm="1">
        <f t="array" ref="AL2876">IFERROR(IF(J2876="Level",INDEX($T2876:$Z2876,AD2876+1),INDEX($T2876:$Z2876,AD2876)),"")</f>
        <v>0</v>
      </c>
      <c r="AM2876" s="17" t="str" cm="1">
        <f t="array" ref="AM2876">IFERROR(INDEX($T2876:$Z2876,AE2876),"")</f>
        <v/>
      </c>
      <c r="AN2876" s="17" t="str" cm="1">
        <f t="array" ref="AN2876">IFERROR(INDEX($T2876:$Z2876,AF2876),"")</f>
        <v/>
      </c>
    </row>
    <row r="2877" spans="1:40" hidden="1" x14ac:dyDescent="0.2">
      <c r="A2877" s="17" t="str">
        <f t="shared" si="270"/>
        <v>PhDbyPub Public Health: PRP2EMSEMS11</v>
      </c>
      <c r="B2877" s="12" t="s">
        <v>33974</v>
      </c>
      <c r="C2877" s="11" t="s">
        <v>32964</v>
      </c>
      <c r="D2877" s="11" t="s">
        <v>33975</v>
      </c>
      <c r="E2877" s="11" t="s">
        <v>308</v>
      </c>
      <c r="F2877" s="11" t="s">
        <v>71</v>
      </c>
      <c r="G2877" s="11" t="s">
        <v>32186</v>
      </c>
      <c r="H2877" s="11" t="s">
        <v>72</v>
      </c>
      <c r="I2877" s="11">
        <v>0</v>
      </c>
      <c r="J2877" s="11" t="s">
        <v>32168</v>
      </c>
      <c r="K2877" s="11" t="s">
        <v>32168</v>
      </c>
      <c r="L2877" s="11">
        <v>0</v>
      </c>
      <c r="M2877" s="11">
        <v>0</v>
      </c>
      <c r="N2877" s="11">
        <v>0</v>
      </c>
      <c r="O2877" s="11">
        <v>0</v>
      </c>
      <c r="P2877" s="11">
        <v>0</v>
      </c>
      <c r="Q2877" s="11">
        <v>0</v>
      </c>
      <c r="R2877" s="11">
        <v>0</v>
      </c>
      <c r="S2877" s="11">
        <v>0</v>
      </c>
      <c r="T2877" s="11">
        <v>0</v>
      </c>
      <c r="U2877" s="11">
        <v>0</v>
      </c>
      <c r="V2877" s="11">
        <v>0</v>
      </c>
      <c r="W2877" s="11">
        <v>0</v>
      </c>
      <c r="X2877" s="11">
        <v>0</v>
      </c>
      <c r="Y2877" s="11">
        <v>0</v>
      </c>
      <c r="Z2877" s="11">
        <v>0</v>
      </c>
      <c r="AA2877" s="12" t="s">
        <v>32952</v>
      </c>
      <c r="AB2877" s="17" t="str">
        <f t="shared" si="276"/>
        <v>Programme is not compatible with this tool</v>
      </c>
      <c r="AC2877" s="17" t="str">
        <f t="shared" si="277"/>
        <v/>
      </c>
      <c r="AD2877" s="17">
        <f t="shared" si="278"/>
        <v>6</v>
      </c>
      <c r="AE2877" s="17" t="str">
        <f t="shared" si="279"/>
        <v/>
      </c>
      <c r="AF2877" s="17" t="str">
        <f t="shared" si="280"/>
        <v/>
      </c>
      <c r="AG2877" s="17" t="str" cm="1">
        <f t="array" ref="AG2877">IFERROR(IF(J2877="Level",INDEX($M2877:$S2877,AC2877+1),INDEX($M2877:$S2877,AC2877)),"")</f>
        <v/>
      </c>
      <c r="AH2877" s="17" cm="1">
        <f t="array" ref="AH2877">IFERROR(IF(J2877="Level",INDEX($M2877:$S2877,AD2877+1),INDEX($M2877:$S2877,AD2877)),"")</f>
        <v>0</v>
      </c>
      <c r="AI2877" s="17" t="str" cm="1">
        <f t="array" ref="AI2877">IFERROR(INDEX($M2877:$S2877,AE2877),"")</f>
        <v/>
      </c>
      <c r="AJ2877" s="17" t="str" cm="1">
        <f t="array" ref="AJ2877">IFERROR(INDEX($M2877:$S2877,AF2877),"")</f>
        <v/>
      </c>
      <c r="AK2877" s="17" t="str" cm="1">
        <f t="array" ref="AK2877">IFERROR(IF(J2877="Level",INDEX($T2877:$Z2877,AC2877+1),INDEX($T2877:$Z2877,AC2877)),"")</f>
        <v/>
      </c>
      <c r="AL2877" s="17" cm="1">
        <f t="array" ref="AL2877">IFERROR(IF(J2877="Level",INDEX($T2877:$Z2877,AD2877+1),INDEX($T2877:$Z2877,AD2877)),"")</f>
        <v>0</v>
      </c>
      <c r="AM2877" s="17" t="str" cm="1">
        <f t="array" ref="AM2877">IFERROR(INDEX($T2877:$Z2877,AE2877),"")</f>
        <v/>
      </c>
      <c r="AN2877" s="17" t="str" cm="1">
        <f t="array" ref="AN2877">IFERROR(INDEX($T2877:$Z2877,AF2877),"")</f>
        <v/>
      </c>
    </row>
    <row r="2878" spans="1:40" hidden="1" x14ac:dyDescent="0.2">
      <c r="A2878" s="17" t="str">
        <f t="shared" si="270"/>
        <v>PhD Public Health - Cornwall: PRP3EMSEMSCL</v>
      </c>
      <c r="B2878" s="12" t="s">
        <v>33976</v>
      </c>
      <c r="C2878" s="11" t="s">
        <v>32964</v>
      </c>
      <c r="D2878" s="11" t="s">
        <v>33977</v>
      </c>
      <c r="E2878" s="11" t="s">
        <v>308</v>
      </c>
      <c r="F2878" s="11" t="s">
        <v>71</v>
      </c>
      <c r="G2878" s="11" t="s">
        <v>32186</v>
      </c>
      <c r="H2878" s="11" t="s">
        <v>72</v>
      </c>
      <c r="I2878" s="11">
        <v>0</v>
      </c>
      <c r="J2878" s="11" t="s">
        <v>32168</v>
      </c>
      <c r="K2878" s="11" t="s">
        <v>32168</v>
      </c>
      <c r="L2878" s="11">
        <v>0</v>
      </c>
      <c r="M2878" s="11">
        <v>0</v>
      </c>
      <c r="N2878" s="11">
        <v>0</v>
      </c>
      <c r="O2878" s="11">
        <v>0</v>
      </c>
      <c r="P2878" s="11">
        <v>0</v>
      </c>
      <c r="Q2878" s="11">
        <v>0</v>
      </c>
      <c r="R2878" s="11">
        <v>0</v>
      </c>
      <c r="S2878" s="11">
        <v>0</v>
      </c>
      <c r="T2878" s="11">
        <v>0</v>
      </c>
      <c r="U2878" s="11">
        <v>0</v>
      </c>
      <c r="V2878" s="11">
        <v>0</v>
      </c>
      <c r="W2878" s="11">
        <v>0</v>
      </c>
      <c r="X2878" s="11">
        <v>0</v>
      </c>
      <c r="Y2878" s="11">
        <v>0</v>
      </c>
      <c r="Z2878" s="11">
        <v>0</v>
      </c>
      <c r="AA2878" s="12" t="s">
        <v>32952</v>
      </c>
      <c r="AB2878" s="17" t="str">
        <f t="shared" si="276"/>
        <v>Programme is not compatible with this tool</v>
      </c>
      <c r="AC2878" s="17" t="str">
        <f t="shared" si="277"/>
        <v/>
      </c>
      <c r="AD2878" s="17">
        <f t="shared" si="278"/>
        <v>6</v>
      </c>
      <c r="AE2878" s="17" t="str">
        <f t="shared" si="279"/>
        <v/>
      </c>
      <c r="AF2878" s="17" t="str">
        <f t="shared" si="280"/>
        <v/>
      </c>
      <c r="AG2878" s="17" t="str" cm="1">
        <f t="array" ref="AG2878">IFERROR(IF(J2878="Level",INDEX($M2878:$S2878,AC2878+1),INDEX($M2878:$S2878,AC2878)),"")</f>
        <v/>
      </c>
      <c r="AH2878" s="17" cm="1">
        <f t="array" ref="AH2878">IFERROR(IF(J2878="Level",INDEX($M2878:$S2878,AD2878+1),INDEX($M2878:$S2878,AD2878)),"")</f>
        <v>0</v>
      </c>
      <c r="AI2878" s="17" t="str" cm="1">
        <f t="array" ref="AI2878">IFERROR(INDEX($M2878:$S2878,AE2878),"")</f>
        <v/>
      </c>
      <c r="AJ2878" s="17" t="str" cm="1">
        <f t="array" ref="AJ2878">IFERROR(INDEX($M2878:$S2878,AF2878),"")</f>
        <v/>
      </c>
      <c r="AK2878" s="17" t="str" cm="1">
        <f t="array" ref="AK2878">IFERROR(IF(J2878="Level",INDEX($T2878:$Z2878,AC2878+1),INDEX($T2878:$Z2878,AC2878)),"")</f>
        <v/>
      </c>
      <c r="AL2878" s="17" cm="1">
        <f t="array" ref="AL2878">IFERROR(IF(J2878="Level",INDEX($T2878:$Z2878,AD2878+1),INDEX($T2878:$Z2878,AD2878)),"")</f>
        <v>0</v>
      </c>
      <c r="AM2878" s="17" t="str" cm="1">
        <f t="array" ref="AM2878">IFERROR(INDEX($T2878:$Z2878,AE2878),"")</f>
        <v/>
      </c>
      <c r="AN2878" s="17" t="str" cm="1">
        <f t="array" ref="AN2878">IFERROR(INDEX($T2878:$Z2878,AF2878),"")</f>
        <v/>
      </c>
    </row>
    <row r="2879" spans="1:40" hidden="1" x14ac:dyDescent="0.2">
      <c r="A2879" s="17" t="str">
        <f t="shared" si="270"/>
        <v>MPhil Public Health - Cornwall: PRH2EMSEMSCN</v>
      </c>
      <c r="B2879" s="12" t="s">
        <v>33978</v>
      </c>
      <c r="C2879" s="11" t="s">
        <v>32964</v>
      </c>
      <c r="D2879" s="11" t="s">
        <v>33979</v>
      </c>
      <c r="E2879" s="11" t="s">
        <v>308</v>
      </c>
      <c r="F2879" s="11" t="s">
        <v>71</v>
      </c>
      <c r="G2879" s="11" t="s">
        <v>32186</v>
      </c>
      <c r="H2879" s="11" t="s">
        <v>72</v>
      </c>
      <c r="I2879" s="11">
        <v>0</v>
      </c>
      <c r="J2879" s="11" t="s">
        <v>32168</v>
      </c>
      <c r="K2879" s="11" t="s">
        <v>32168</v>
      </c>
      <c r="L2879" s="11">
        <v>0</v>
      </c>
      <c r="M2879" s="11">
        <v>0</v>
      </c>
      <c r="N2879" s="11">
        <v>0</v>
      </c>
      <c r="O2879" s="11">
        <v>0</v>
      </c>
      <c r="P2879" s="11">
        <v>0</v>
      </c>
      <c r="Q2879" s="11">
        <v>0</v>
      </c>
      <c r="R2879" s="11">
        <v>0</v>
      </c>
      <c r="S2879" s="11">
        <v>0</v>
      </c>
      <c r="T2879" s="11">
        <v>0</v>
      </c>
      <c r="U2879" s="11">
        <v>0</v>
      </c>
      <c r="V2879" s="11">
        <v>0</v>
      </c>
      <c r="W2879" s="11">
        <v>0</v>
      </c>
      <c r="X2879" s="11">
        <v>0</v>
      </c>
      <c r="Y2879" s="11">
        <v>0</v>
      </c>
      <c r="Z2879" s="11">
        <v>0</v>
      </c>
      <c r="AA2879" s="12" t="s">
        <v>32952</v>
      </c>
      <c r="AB2879" s="17" t="str">
        <f t="shared" si="276"/>
        <v>Programme is not compatible with this tool</v>
      </c>
      <c r="AC2879" s="17" t="str">
        <f t="shared" si="277"/>
        <v/>
      </c>
      <c r="AD2879" s="17">
        <f t="shared" si="278"/>
        <v>6</v>
      </c>
      <c r="AE2879" s="17" t="str">
        <f t="shared" si="279"/>
        <v/>
      </c>
      <c r="AF2879" s="17" t="str">
        <f t="shared" si="280"/>
        <v/>
      </c>
      <c r="AG2879" s="17" t="str" cm="1">
        <f t="array" ref="AG2879">IFERROR(IF(J2879="Level",INDEX($M2879:$S2879,AC2879+1),INDEX($M2879:$S2879,AC2879)),"")</f>
        <v/>
      </c>
      <c r="AH2879" s="17" cm="1">
        <f t="array" ref="AH2879">IFERROR(IF(J2879="Level",INDEX($M2879:$S2879,AD2879+1),INDEX($M2879:$S2879,AD2879)),"")</f>
        <v>0</v>
      </c>
      <c r="AI2879" s="17" t="str" cm="1">
        <f t="array" ref="AI2879">IFERROR(INDEX($M2879:$S2879,AE2879),"")</f>
        <v/>
      </c>
      <c r="AJ2879" s="17" t="str" cm="1">
        <f t="array" ref="AJ2879">IFERROR(INDEX($M2879:$S2879,AF2879),"")</f>
        <v/>
      </c>
      <c r="AK2879" s="17" t="str" cm="1">
        <f t="array" ref="AK2879">IFERROR(IF(J2879="Level",INDEX($T2879:$Z2879,AC2879+1),INDEX($T2879:$Z2879,AC2879)),"")</f>
        <v/>
      </c>
      <c r="AL2879" s="17" cm="1">
        <f t="array" ref="AL2879">IFERROR(IF(J2879="Level",INDEX($T2879:$Z2879,AD2879+1),INDEX($T2879:$Z2879,AD2879)),"")</f>
        <v>0</v>
      </c>
      <c r="AM2879" s="17" t="str" cm="1">
        <f t="array" ref="AM2879">IFERROR(INDEX($T2879:$Z2879,AE2879),"")</f>
        <v/>
      </c>
      <c r="AN2879" s="17" t="str" cm="1">
        <f t="array" ref="AN2879">IFERROR(INDEX($T2879:$Z2879,AF2879),"")</f>
        <v/>
      </c>
    </row>
    <row r="2880" spans="1:40" hidden="1" x14ac:dyDescent="0.2">
      <c r="A2880" s="17" t="str">
        <f t="shared" si="270"/>
        <v>MPhil Public Health (Splite Site) - Cornwall: PRH2EMSEMSCO</v>
      </c>
      <c r="B2880" s="12" t="s">
        <v>33980</v>
      </c>
      <c r="C2880" s="11" t="s">
        <v>32964</v>
      </c>
      <c r="D2880" s="11" t="s">
        <v>33981</v>
      </c>
      <c r="E2880" s="11" t="s">
        <v>308</v>
      </c>
      <c r="F2880" s="11" t="s">
        <v>71</v>
      </c>
      <c r="G2880" s="11" t="s">
        <v>32186</v>
      </c>
      <c r="H2880" s="11" t="s">
        <v>72</v>
      </c>
      <c r="I2880" s="11">
        <v>0</v>
      </c>
      <c r="J2880" s="11" t="s">
        <v>32168</v>
      </c>
      <c r="K2880" s="11" t="s">
        <v>32168</v>
      </c>
      <c r="L2880" s="11">
        <v>0</v>
      </c>
      <c r="M2880" s="11">
        <v>0</v>
      </c>
      <c r="N2880" s="11">
        <v>0</v>
      </c>
      <c r="O2880" s="11">
        <v>0</v>
      </c>
      <c r="P2880" s="11">
        <v>0</v>
      </c>
      <c r="Q2880" s="11">
        <v>0</v>
      </c>
      <c r="R2880" s="11">
        <v>0</v>
      </c>
      <c r="S2880" s="11">
        <v>0</v>
      </c>
      <c r="T2880" s="11">
        <v>0</v>
      </c>
      <c r="U2880" s="11">
        <v>0</v>
      </c>
      <c r="V2880" s="11">
        <v>0</v>
      </c>
      <c r="W2880" s="11">
        <v>0</v>
      </c>
      <c r="X2880" s="11">
        <v>0</v>
      </c>
      <c r="Y2880" s="11">
        <v>0</v>
      </c>
      <c r="Z2880" s="11">
        <v>0</v>
      </c>
      <c r="AA2880" s="12" t="s">
        <v>32952</v>
      </c>
      <c r="AB2880" s="17" t="str">
        <f t="shared" si="276"/>
        <v>Programme is not compatible with this tool</v>
      </c>
      <c r="AC2880" s="17" t="str">
        <f t="shared" si="277"/>
        <v/>
      </c>
      <c r="AD2880" s="17">
        <f t="shared" si="278"/>
        <v>6</v>
      </c>
      <c r="AE2880" s="17" t="str">
        <f t="shared" si="279"/>
        <v/>
      </c>
      <c r="AF2880" s="17" t="str">
        <f t="shared" si="280"/>
        <v/>
      </c>
      <c r="AG2880" s="17" t="str" cm="1">
        <f t="array" ref="AG2880">IFERROR(IF(J2880="Level",INDEX($M2880:$S2880,AC2880+1),INDEX($M2880:$S2880,AC2880)),"")</f>
        <v/>
      </c>
      <c r="AH2880" s="17" cm="1">
        <f t="array" ref="AH2880">IFERROR(IF(J2880="Level",INDEX($M2880:$S2880,AD2880+1),INDEX($M2880:$S2880,AD2880)),"")</f>
        <v>0</v>
      </c>
      <c r="AI2880" s="17" t="str" cm="1">
        <f t="array" ref="AI2880">IFERROR(INDEX($M2880:$S2880,AE2880),"")</f>
        <v/>
      </c>
      <c r="AJ2880" s="17" t="str" cm="1">
        <f t="array" ref="AJ2880">IFERROR(INDEX($M2880:$S2880,AF2880),"")</f>
        <v/>
      </c>
      <c r="AK2880" s="17" t="str" cm="1">
        <f t="array" ref="AK2880">IFERROR(IF(J2880="Level",INDEX($T2880:$Z2880,AC2880+1),INDEX($T2880:$Z2880,AC2880)),"")</f>
        <v/>
      </c>
      <c r="AL2880" s="17" cm="1">
        <f t="array" ref="AL2880">IFERROR(IF(J2880="Level",INDEX($T2880:$Z2880,AD2880+1),INDEX($T2880:$Z2880,AD2880)),"")</f>
        <v>0</v>
      </c>
      <c r="AM2880" s="17" t="str" cm="1">
        <f t="array" ref="AM2880">IFERROR(INDEX($T2880:$Z2880,AE2880),"")</f>
        <v/>
      </c>
      <c r="AN2880" s="17" t="str" cm="1">
        <f t="array" ref="AN2880">IFERROR(INDEX($T2880:$Z2880,AF2880),"")</f>
        <v/>
      </c>
    </row>
    <row r="2881" spans="1:40" hidden="1" x14ac:dyDescent="0.2">
      <c r="A2881" s="17" t="str">
        <f t="shared" si="270"/>
        <v>PhD Public Health (Split Site) - Cornwall: PRP3EMSEMSCM</v>
      </c>
      <c r="B2881" s="12" t="s">
        <v>33982</v>
      </c>
      <c r="C2881" s="11" t="s">
        <v>32964</v>
      </c>
      <c r="D2881" s="11" t="s">
        <v>33983</v>
      </c>
      <c r="E2881" s="11" t="s">
        <v>308</v>
      </c>
      <c r="F2881" s="11" t="s">
        <v>71</v>
      </c>
      <c r="G2881" s="11" t="s">
        <v>32186</v>
      </c>
      <c r="H2881" s="11" t="s">
        <v>72</v>
      </c>
      <c r="I2881" s="11">
        <v>0</v>
      </c>
      <c r="J2881" s="11" t="s">
        <v>32168</v>
      </c>
      <c r="K2881" s="11" t="s">
        <v>32168</v>
      </c>
      <c r="L2881" s="11">
        <v>0</v>
      </c>
      <c r="M2881" s="11">
        <v>0</v>
      </c>
      <c r="N2881" s="11">
        <v>0</v>
      </c>
      <c r="O2881" s="11">
        <v>0</v>
      </c>
      <c r="P2881" s="11">
        <v>0</v>
      </c>
      <c r="Q2881" s="11">
        <v>0</v>
      </c>
      <c r="R2881" s="11">
        <v>0</v>
      </c>
      <c r="S2881" s="11">
        <v>0</v>
      </c>
      <c r="T2881" s="11">
        <v>0</v>
      </c>
      <c r="U2881" s="11">
        <v>0</v>
      </c>
      <c r="V2881" s="11">
        <v>0</v>
      </c>
      <c r="W2881" s="11">
        <v>0</v>
      </c>
      <c r="X2881" s="11">
        <v>0</v>
      </c>
      <c r="Y2881" s="11">
        <v>0</v>
      </c>
      <c r="Z2881" s="11">
        <v>0</v>
      </c>
      <c r="AA2881" s="12" t="s">
        <v>32952</v>
      </c>
      <c r="AB2881" s="17" t="str">
        <f t="shared" si="276"/>
        <v>Programme is not compatible with this tool</v>
      </c>
      <c r="AC2881" s="17" t="str">
        <f t="shared" si="277"/>
        <v/>
      </c>
      <c r="AD2881" s="17">
        <f t="shared" si="278"/>
        <v>6</v>
      </c>
      <c r="AE2881" s="17" t="str">
        <f t="shared" si="279"/>
        <v/>
      </c>
      <c r="AF2881" s="17" t="str">
        <f t="shared" si="280"/>
        <v/>
      </c>
      <c r="AG2881" s="17" t="str" cm="1">
        <f t="array" ref="AG2881">IFERROR(IF(J2881="Level",INDEX($M2881:$S2881,AC2881+1),INDEX($M2881:$S2881,AC2881)),"")</f>
        <v/>
      </c>
      <c r="AH2881" s="17" cm="1">
        <f t="array" ref="AH2881">IFERROR(IF(J2881="Level",INDEX($M2881:$S2881,AD2881+1),INDEX($M2881:$S2881,AD2881)),"")</f>
        <v>0</v>
      </c>
      <c r="AI2881" s="17" t="str" cm="1">
        <f t="array" ref="AI2881">IFERROR(INDEX($M2881:$S2881,AE2881),"")</f>
        <v/>
      </c>
      <c r="AJ2881" s="17" t="str" cm="1">
        <f t="array" ref="AJ2881">IFERROR(INDEX($M2881:$S2881,AF2881),"")</f>
        <v/>
      </c>
      <c r="AK2881" s="17" t="str" cm="1">
        <f t="array" ref="AK2881">IFERROR(IF(J2881="Level",INDEX($T2881:$Z2881,AC2881+1),INDEX($T2881:$Z2881,AC2881)),"")</f>
        <v/>
      </c>
      <c r="AL2881" s="17" cm="1">
        <f t="array" ref="AL2881">IFERROR(IF(J2881="Level",INDEX($T2881:$Z2881,AD2881+1),INDEX($T2881:$Z2881,AD2881)),"")</f>
        <v>0</v>
      </c>
      <c r="AM2881" s="17" t="str" cm="1">
        <f t="array" ref="AM2881">IFERROR(INDEX($T2881:$Z2881,AE2881),"")</f>
        <v/>
      </c>
      <c r="AN2881" s="17" t="str" cm="1">
        <f t="array" ref="AN2881">IFERROR(INDEX($T2881:$Z2881,AF2881),"")</f>
        <v/>
      </c>
    </row>
    <row r="2882" spans="1:40" hidden="1" x14ac:dyDescent="0.2">
      <c r="A2882" s="17" t="str">
        <f t="shared" si="270"/>
        <v>PhD Public Health: PRP3EMSEMS21</v>
      </c>
      <c r="B2882" s="12" t="s">
        <v>33984</v>
      </c>
      <c r="C2882" s="11" t="s">
        <v>32964</v>
      </c>
      <c r="D2882" s="11" t="s">
        <v>33985</v>
      </c>
      <c r="E2882" s="11" t="s">
        <v>308</v>
      </c>
      <c r="F2882" s="11" t="s">
        <v>71</v>
      </c>
      <c r="G2882" s="11" t="s">
        <v>32186</v>
      </c>
      <c r="H2882" s="11" t="s">
        <v>72</v>
      </c>
      <c r="I2882" s="11">
        <v>0</v>
      </c>
      <c r="J2882" s="11" t="s">
        <v>32168</v>
      </c>
      <c r="K2882" s="11" t="s">
        <v>32168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  <c r="Q2882" s="11">
        <v>0</v>
      </c>
      <c r="R2882" s="11">
        <v>0</v>
      </c>
      <c r="S2882" s="11">
        <v>0</v>
      </c>
      <c r="T2882" s="11">
        <v>0</v>
      </c>
      <c r="U2882" s="11">
        <v>0</v>
      </c>
      <c r="V2882" s="11">
        <v>0</v>
      </c>
      <c r="W2882" s="11">
        <v>0</v>
      </c>
      <c r="X2882" s="11">
        <v>0</v>
      </c>
      <c r="Y2882" s="11">
        <v>0</v>
      </c>
      <c r="Z2882" s="11">
        <v>0</v>
      </c>
      <c r="AA2882" s="12" t="s">
        <v>32952</v>
      </c>
      <c r="AB2882" s="17" t="str">
        <f t="shared" si="276"/>
        <v>Programme is not compatible with this tool</v>
      </c>
      <c r="AC2882" s="17" t="str">
        <f t="shared" si="277"/>
        <v/>
      </c>
      <c r="AD2882" s="17">
        <f t="shared" si="278"/>
        <v>6</v>
      </c>
      <c r="AE2882" s="17" t="str">
        <f t="shared" si="279"/>
        <v/>
      </c>
      <c r="AF2882" s="17" t="str">
        <f t="shared" si="280"/>
        <v/>
      </c>
      <c r="AG2882" s="17" t="str" cm="1">
        <f t="array" ref="AG2882">IFERROR(IF(J2882="Level",INDEX($M2882:$S2882,AC2882+1),INDEX($M2882:$S2882,AC2882)),"")</f>
        <v/>
      </c>
      <c r="AH2882" s="17" cm="1">
        <f t="array" ref="AH2882">IFERROR(IF(J2882="Level",INDEX($M2882:$S2882,AD2882+1),INDEX($M2882:$S2882,AD2882)),"")</f>
        <v>0</v>
      </c>
      <c r="AI2882" s="17" t="str" cm="1">
        <f t="array" ref="AI2882">IFERROR(INDEX($M2882:$S2882,AE2882),"")</f>
        <v/>
      </c>
      <c r="AJ2882" s="17" t="str" cm="1">
        <f t="array" ref="AJ2882">IFERROR(INDEX($M2882:$S2882,AF2882),"")</f>
        <v/>
      </c>
      <c r="AK2882" s="17" t="str" cm="1">
        <f t="array" ref="AK2882">IFERROR(IF(J2882="Level",INDEX($T2882:$Z2882,AC2882+1),INDEX($T2882:$Z2882,AC2882)),"")</f>
        <v/>
      </c>
      <c r="AL2882" s="17" cm="1">
        <f t="array" ref="AL2882">IFERROR(IF(J2882="Level",INDEX($T2882:$Z2882,AD2882+1),INDEX($T2882:$Z2882,AD2882)),"")</f>
        <v>0</v>
      </c>
      <c r="AM2882" s="17" t="str" cm="1">
        <f t="array" ref="AM2882">IFERROR(INDEX($T2882:$Z2882,AE2882),"")</f>
        <v/>
      </c>
      <c r="AN2882" s="17" t="str" cm="1">
        <f t="array" ref="AN2882">IFERROR(INDEX($T2882:$Z2882,AF2882),"")</f>
        <v/>
      </c>
    </row>
    <row r="2883" spans="1:40" hidden="1" x14ac:dyDescent="0.2">
      <c r="A2883" s="17" t="str">
        <f t="shared" si="270"/>
        <v>MPhil Public Health (Split Site): PRH2EMSEMS21</v>
      </c>
      <c r="B2883" s="12" t="s">
        <v>33986</v>
      </c>
      <c r="C2883" s="11" t="s">
        <v>32964</v>
      </c>
      <c r="D2883" s="11" t="s">
        <v>33987</v>
      </c>
      <c r="E2883" s="11" t="s">
        <v>308</v>
      </c>
      <c r="F2883" s="11" t="s">
        <v>71</v>
      </c>
      <c r="G2883" s="11" t="s">
        <v>32186</v>
      </c>
      <c r="H2883" s="11" t="s">
        <v>72</v>
      </c>
      <c r="I2883" s="11">
        <v>0</v>
      </c>
      <c r="J2883" s="11" t="s">
        <v>32168</v>
      </c>
      <c r="K2883" s="11" t="s">
        <v>32168</v>
      </c>
      <c r="L2883" s="11">
        <v>0</v>
      </c>
      <c r="M2883" s="11">
        <v>0</v>
      </c>
      <c r="N2883" s="11">
        <v>0</v>
      </c>
      <c r="O2883" s="11">
        <v>0</v>
      </c>
      <c r="P2883" s="11">
        <v>0</v>
      </c>
      <c r="Q2883" s="11">
        <v>0</v>
      </c>
      <c r="R2883" s="11">
        <v>0</v>
      </c>
      <c r="S2883" s="11">
        <v>0</v>
      </c>
      <c r="T2883" s="11">
        <v>0</v>
      </c>
      <c r="U2883" s="11">
        <v>0</v>
      </c>
      <c r="V2883" s="11">
        <v>0</v>
      </c>
      <c r="W2883" s="11">
        <v>0</v>
      </c>
      <c r="X2883" s="11">
        <v>0</v>
      </c>
      <c r="Y2883" s="11">
        <v>0</v>
      </c>
      <c r="Z2883" s="11">
        <v>0</v>
      </c>
      <c r="AA2883" s="12" t="s">
        <v>32952</v>
      </c>
      <c r="AB2883" s="17" t="str">
        <f t="shared" si="276"/>
        <v>Programme is not compatible with this tool</v>
      </c>
      <c r="AC2883" s="17" t="str">
        <f t="shared" si="277"/>
        <v/>
      </c>
      <c r="AD2883" s="17">
        <f t="shared" si="278"/>
        <v>6</v>
      </c>
      <c r="AE2883" s="17" t="str">
        <f t="shared" si="279"/>
        <v/>
      </c>
      <c r="AF2883" s="17" t="str">
        <f t="shared" si="280"/>
        <v/>
      </c>
      <c r="AG2883" s="17" t="str" cm="1">
        <f t="array" ref="AG2883">IFERROR(IF(J2883="Level",INDEX($M2883:$S2883,AC2883+1),INDEX($M2883:$S2883,AC2883)),"")</f>
        <v/>
      </c>
      <c r="AH2883" s="17" cm="1">
        <f t="array" ref="AH2883">IFERROR(IF(J2883="Level",INDEX($M2883:$S2883,AD2883+1),INDEX($M2883:$S2883,AD2883)),"")</f>
        <v>0</v>
      </c>
      <c r="AI2883" s="17" t="str" cm="1">
        <f t="array" ref="AI2883">IFERROR(INDEX($M2883:$S2883,AE2883),"")</f>
        <v/>
      </c>
      <c r="AJ2883" s="17" t="str" cm="1">
        <f t="array" ref="AJ2883">IFERROR(INDEX($M2883:$S2883,AF2883),"")</f>
        <v/>
      </c>
      <c r="AK2883" s="17" t="str" cm="1">
        <f t="array" ref="AK2883">IFERROR(IF(J2883="Level",INDEX($T2883:$Z2883,AC2883+1),INDEX($T2883:$Z2883,AC2883)),"")</f>
        <v/>
      </c>
      <c r="AL2883" s="17" cm="1">
        <f t="array" ref="AL2883">IFERROR(IF(J2883="Level",INDEX($T2883:$Z2883,AD2883+1),INDEX($T2883:$Z2883,AD2883)),"")</f>
        <v>0</v>
      </c>
      <c r="AM2883" s="17" t="str" cm="1">
        <f t="array" ref="AM2883">IFERROR(INDEX($T2883:$Z2883,AE2883),"")</f>
        <v/>
      </c>
      <c r="AN2883" s="17" t="str" cm="1">
        <f t="array" ref="AN2883">IFERROR(INDEX($T2883:$Z2883,AF2883),"")</f>
        <v/>
      </c>
    </row>
    <row r="2884" spans="1:40" hidden="1" x14ac:dyDescent="0.2">
      <c r="A2884" s="17" t="str">
        <f t="shared" si="270"/>
        <v>PhD Public Health (Split Site): PRP3EMSEMS22</v>
      </c>
      <c r="B2884" s="12" t="s">
        <v>33988</v>
      </c>
      <c r="C2884" s="11" t="s">
        <v>32964</v>
      </c>
      <c r="D2884" s="11" t="s">
        <v>33989</v>
      </c>
      <c r="E2884" s="11" t="s">
        <v>308</v>
      </c>
      <c r="F2884" s="11" t="s">
        <v>71</v>
      </c>
      <c r="G2884" s="11" t="s">
        <v>32186</v>
      </c>
      <c r="H2884" s="11" t="s">
        <v>72</v>
      </c>
      <c r="I2884" s="11">
        <v>0</v>
      </c>
      <c r="J2884" s="11" t="s">
        <v>32168</v>
      </c>
      <c r="K2884" s="11" t="s">
        <v>32168</v>
      </c>
      <c r="L2884" s="11">
        <v>0</v>
      </c>
      <c r="M2884" s="11">
        <v>0</v>
      </c>
      <c r="N2884" s="11">
        <v>0</v>
      </c>
      <c r="O2884" s="11">
        <v>0</v>
      </c>
      <c r="P2884" s="11">
        <v>0</v>
      </c>
      <c r="Q2884" s="11">
        <v>0</v>
      </c>
      <c r="R2884" s="11">
        <v>0</v>
      </c>
      <c r="S2884" s="11">
        <v>0</v>
      </c>
      <c r="T2884" s="11">
        <v>0</v>
      </c>
      <c r="U2884" s="11">
        <v>0</v>
      </c>
      <c r="V2884" s="11">
        <v>0</v>
      </c>
      <c r="W2884" s="11">
        <v>0</v>
      </c>
      <c r="X2884" s="11">
        <v>0</v>
      </c>
      <c r="Y2884" s="11">
        <v>0</v>
      </c>
      <c r="Z2884" s="11">
        <v>0</v>
      </c>
      <c r="AA2884" s="12" t="s">
        <v>32952</v>
      </c>
      <c r="AB2884" s="17" t="str">
        <f t="shared" si="276"/>
        <v>Programme is not compatible with this tool</v>
      </c>
      <c r="AC2884" s="17" t="str">
        <f t="shared" si="277"/>
        <v/>
      </c>
      <c r="AD2884" s="17">
        <f t="shared" si="278"/>
        <v>6</v>
      </c>
      <c r="AE2884" s="17" t="str">
        <f t="shared" si="279"/>
        <v/>
      </c>
      <c r="AF2884" s="17" t="str">
        <f t="shared" si="280"/>
        <v/>
      </c>
      <c r="AG2884" s="17" t="str" cm="1">
        <f t="array" ref="AG2884">IFERROR(IF(J2884="Level",INDEX($M2884:$S2884,AC2884+1),INDEX($M2884:$S2884,AC2884)),"")</f>
        <v/>
      </c>
      <c r="AH2884" s="17" cm="1">
        <f t="array" ref="AH2884">IFERROR(IF(J2884="Level",INDEX($M2884:$S2884,AD2884+1),INDEX($M2884:$S2884,AD2884)),"")</f>
        <v>0</v>
      </c>
      <c r="AI2884" s="17" t="str" cm="1">
        <f t="array" ref="AI2884">IFERROR(INDEX($M2884:$S2884,AE2884),"")</f>
        <v/>
      </c>
      <c r="AJ2884" s="17" t="str" cm="1">
        <f t="array" ref="AJ2884">IFERROR(INDEX($M2884:$S2884,AF2884),"")</f>
        <v/>
      </c>
      <c r="AK2884" s="17" t="str" cm="1">
        <f t="array" ref="AK2884">IFERROR(IF(J2884="Level",INDEX($T2884:$Z2884,AC2884+1),INDEX($T2884:$Z2884,AC2884)),"")</f>
        <v/>
      </c>
      <c r="AL2884" s="17" cm="1">
        <f t="array" ref="AL2884">IFERROR(IF(J2884="Level",INDEX($T2884:$Z2884,AD2884+1),INDEX($T2884:$Z2884,AD2884)),"")</f>
        <v>0</v>
      </c>
      <c r="AM2884" s="17" t="str" cm="1">
        <f t="array" ref="AM2884">IFERROR(INDEX($T2884:$Z2884,AE2884),"")</f>
        <v/>
      </c>
      <c r="AN2884" s="17" t="str" cm="1">
        <f t="array" ref="AN2884">IFERROR(INDEX($T2884:$Z2884,AF2884),"")</f>
        <v/>
      </c>
    </row>
    <row r="2885" spans="1:40" hidden="1" x14ac:dyDescent="0.2">
      <c r="A2885" s="17" t="str">
        <f t="shared" si="270"/>
        <v>MPhil Public Health: PRH2EMSEMS20</v>
      </c>
      <c r="B2885" s="12" t="s">
        <v>33990</v>
      </c>
      <c r="C2885" s="11" t="s">
        <v>32964</v>
      </c>
      <c r="D2885" s="11" t="s">
        <v>33991</v>
      </c>
      <c r="E2885" s="11" t="s">
        <v>308</v>
      </c>
      <c r="F2885" s="11" t="s">
        <v>71</v>
      </c>
      <c r="G2885" s="11" t="s">
        <v>32186</v>
      </c>
      <c r="H2885" s="11" t="s">
        <v>72</v>
      </c>
      <c r="I2885" s="11">
        <v>0</v>
      </c>
      <c r="J2885" s="11" t="s">
        <v>32168</v>
      </c>
      <c r="K2885" s="11" t="s">
        <v>32168</v>
      </c>
      <c r="L2885" s="11">
        <v>0</v>
      </c>
      <c r="M2885" s="11">
        <v>0</v>
      </c>
      <c r="N2885" s="11">
        <v>0</v>
      </c>
      <c r="O2885" s="11">
        <v>0</v>
      </c>
      <c r="P2885" s="11">
        <v>0</v>
      </c>
      <c r="Q2885" s="11">
        <v>0</v>
      </c>
      <c r="R2885" s="11">
        <v>0</v>
      </c>
      <c r="S2885" s="11">
        <v>0</v>
      </c>
      <c r="T2885" s="11">
        <v>0</v>
      </c>
      <c r="U2885" s="11">
        <v>0</v>
      </c>
      <c r="V2885" s="11">
        <v>0</v>
      </c>
      <c r="W2885" s="11">
        <v>0</v>
      </c>
      <c r="X2885" s="11">
        <v>0</v>
      </c>
      <c r="Y2885" s="11">
        <v>0</v>
      </c>
      <c r="Z2885" s="11">
        <v>0</v>
      </c>
      <c r="AA2885" s="12" t="s">
        <v>32952</v>
      </c>
      <c r="AB2885" s="17" t="str">
        <f t="shared" si="276"/>
        <v>Programme is not compatible with this tool</v>
      </c>
      <c r="AC2885" s="17" t="str">
        <f t="shared" si="277"/>
        <v/>
      </c>
      <c r="AD2885" s="17">
        <f t="shared" si="278"/>
        <v>6</v>
      </c>
      <c r="AE2885" s="17" t="str">
        <f t="shared" si="279"/>
        <v/>
      </c>
      <c r="AF2885" s="17" t="str">
        <f t="shared" si="280"/>
        <v/>
      </c>
      <c r="AG2885" s="17" t="str" cm="1">
        <f t="array" ref="AG2885">IFERROR(IF(J2885="Level",INDEX($M2885:$S2885,AC2885+1),INDEX($M2885:$S2885,AC2885)),"")</f>
        <v/>
      </c>
      <c r="AH2885" s="17" cm="1">
        <f t="array" ref="AH2885">IFERROR(IF(J2885="Level",INDEX($M2885:$S2885,AD2885+1),INDEX($M2885:$S2885,AD2885)),"")</f>
        <v>0</v>
      </c>
      <c r="AI2885" s="17" t="str" cm="1">
        <f t="array" ref="AI2885">IFERROR(INDEX($M2885:$S2885,AE2885),"")</f>
        <v/>
      </c>
      <c r="AJ2885" s="17" t="str" cm="1">
        <f t="array" ref="AJ2885">IFERROR(INDEX($M2885:$S2885,AF2885),"")</f>
        <v/>
      </c>
      <c r="AK2885" s="17" t="str" cm="1">
        <f t="array" ref="AK2885">IFERROR(IF(J2885="Level",INDEX($T2885:$Z2885,AC2885+1),INDEX($T2885:$Z2885,AC2885)),"")</f>
        <v/>
      </c>
      <c r="AL2885" s="17" cm="1">
        <f t="array" ref="AL2885">IFERROR(IF(J2885="Level",INDEX($T2885:$Z2885,AD2885+1),INDEX($T2885:$Z2885,AD2885)),"")</f>
        <v>0</v>
      </c>
      <c r="AM2885" s="17" t="str" cm="1">
        <f t="array" ref="AM2885">IFERROR(INDEX($T2885:$Z2885,AE2885),"")</f>
        <v/>
      </c>
      <c r="AN2885" s="17" t="str" cm="1">
        <f t="array" ref="AN2885">IFERROR(INDEX($T2885:$Z2885,AF2885),"")</f>
        <v/>
      </c>
    </row>
    <row r="2886" spans="1:40" hidden="1" x14ac:dyDescent="0.2">
      <c r="A2886" s="17" t="str">
        <f t="shared" si="270"/>
        <v>MPhilbyPub Public Health (Part-Time) - Cornwall: PRH1EMSEMSCB</v>
      </c>
      <c r="B2886" s="12" t="s">
        <v>33992</v>
      </c>
      <c r="C2886" s="11" t="s">
        <v>32964</v>
      </c>
      <c r="D2886" s="11" t="s">
        <v>33993</v>
      </c>
      <c r="E2886" s="11" t="s">
        <v>308</v>
      </c>
      <c r="F2886" s="11" t="s">
        <v>71</v>
      </c>
      <c r="G2886" s="11" t="s">
        <v>32188</v>
      </c>
      <c r="H2886" s="11" t="s">
        <v>72</v>
      </c>
      <c r="I2886" s="11">
        <v>0</v>
      </c>
      <c r="J2886" s="11" t="s">
        <v>32168</v>
      </c>
      <c r="K2886" s="11" t="s">
        <v>32168</v>
      </c>
      <c r="L2886" s="11">
        <v>0</v>
      </c>
      <c r="M2886" s="11">
        <v>0</v>
      </c>
      <c r="N2886" s="11">
        <v>0</v>
      </c>
      <c r="O2886" s="11">
        <v>0</v>
      </c>
      <c r="P2886" s="11">
        <v>0</v>
      </c>
      <c r="Q2886" s="11">
        <v>0</v>
      </c>
      <c r="R2886" s="11">
        <v>0</v>
      </c>
      <c r="S2886" s="11">
        <v>0</v>
      </c>
      <c r="T2886" s="11">
        <v>0</v>
      </c>
      <c r="U2886" s="11">
        <v>0</v>
      </c>
      <c r="V2886" s="11">
        <v>0</v>
      </c>
      <c r="W2886" s="11">
        <v>0</v>
      </c>
      <c r="X2886" s="11">
        <v>0</v>
      </c>
      <c r="Y2886" s="11">
        <v>0</v>
      </c>
      <c r="Z2886" s="11">
        <v>0</v>
      </c>
      <c r="AA2886" s="12" t="s">
        <v>32952</v>
      </c>
      <c r="AB2886" s="17" t="str">
        <f t="shared" si="276"/>
        <v>Programme is not compatible with this tool</v>
      </c>
      <c r="AC2886" s="17" t="str">
        <f t="shared" si="277"/>
        <v/>
      </c>
      <c r="AD2886" s="17">
        <f t="shared" si="278"/>
        <v>6</v>
      </c>
      <c r="AE2886" s="17" t="str">
        <f t="shared" si="279"/>
        <v/>
      </c>
      <c r="AF2886" s="17" t="str">
        <f t="shared" si="280"/>
        <v/>
      </c>
      <c r="AG2886" s="17" t="str" cm="1">
        <f t="array" ref="AG2886">IFERROR(IF(J2886="Level",INDEX($M2886:$S2886,AC2886+1),INDEX($M2886:$S2886,AC2886)),"")</f>
        <v/>
      </c>
      <c r="AH2886" s="17" cm="1">
        <f t="array" ref="AH2886">IFERROR(IF(J2886="Level",INDEX($M2886:$S2886,AD2886+1),INDEX($M2886:$S2886,AD2886)),"")</f>
        <v>0</v>
      </c>
      <c r="AI2886" s="17" t="str" cm="1">
        <f t="array" ref="AI2886">IFERROR(INDEX($M2886:$S2886,AE2886),"")</f>
        <v/>
      </c>
      <c r="AJ2886" s="17" t="str" cm="1">
        <f t="array" ref="AJ2886">IFERROR(INDEX($M2886:$S2886,AF2886),"")</f>
        <v/>
      </c>
      <c r="AK2886" s="17" t="str" cm="1">
        <f t="array" ref="AK2886">IFERROR(IF(J2886="Level",INDEX($T2886:$Z2886,AC2886+1),INDEX($T2886:$Z2886,AC2886)),"")</f>
        <v/>
      </c>
      <c r="AL2886" s="17" cm="1">
        <f t="array" ref="AL2886">IFERROR(IF(J2886="Level",INDEX($T2886:$Z2886,AD2886+1),INDEX($T2886:$Z2886,AD2886)),"")</f>
        <v>0</v>
      </c>
      <c r="AM2886" s="17" t="str" cm="1">
        <f t="array" ref="AM2886">IFERROR(INDEX($T2886:$Z2886,AE2886),"")</f>
        <v/>
      </c>
      <c r="AN2886" s="17" t="str" cm="1">
        <f t="array" ref="AN2886">IFERROR(INDEX($T2886:$Z2886,AF2886),"")</f>
        <v/>
      </c>
    </row>
    <row r="2887" spans="1:40" hidden="1" x14ac:dyDescent="0.2">
      <c r="A2887" s="17" t="str">
        <f t="shared" si="270"/>
        <v>PhDbyPub Public Health (Part-Time) - Cornwall: PRP2EMSEMSCB</v>
      </c>
      <c r="B2887" s="12" t="s">
        <v>33994</v>
      </c>
      <c r="C2887" s="11" t="s">
        <v>32964</v>
      </c>
      <c r="D2887" s="11" t="s">
        <v>33995</v>
      </c>
      <c r="E2887" s="11" t="s">
        <v>308</v>
      </c>
      <c r="F2887" s="11" t="s">
        <v>71</v>
      </c>
      <c r="G2887" s="11" t="s">
        <v>32188</v>
      </c>
      <c r="H2887" s="11" t="s">
        <v>72</v>
      </c>
      <c r="I2887" s="11">
        <v>0</v>
      </c>
      <c r="J2887" s="11" t="s">
        <v>32168</v>
      </c>
      <c r="K2887" s="11" t="s">
        <v>32168</v>
      </c>
      <c r="L2887" s="11">
        <v>0</v>
      </c>
      <c r="M2887" s="11">
        <v>0</v>
      </c>
      <c r="N2887" s="11">
        <v>0</v>
      </c>
      <c r="O2887" s="11">
        <v>0</v>
      </c>
      <c r="P2887" s="11">
        <v>0</v>
      </c>
      <c r="Q2887" s="11">
        <v>0</v>
      </c>
      <c r="R2887" s="11">
        <v>0</v>
      </c>
      <c r="S2887" s="11">
        <v>0</v>
      </c>
      <c r="T2887" s="11">
        <v>0</v>
      </c>
      <c r="U2887" s="11">
        <v>0</v>
      </c>
      <c r="V2887" s="11">
        <v>0</v>
      </c>
      <c r="W2887" s="11">
        <v>0</v>
      </c>
      <c r="X2887" s="11">
        <v>0</v>
      </c>
      <c r="Y2887" s="11">
        <v>0</v>
      </c>
      <c r="Z2887" s="11">
        <v>0</v>
      </c>
      <c r="AA2887" s="12" t="s">
        <v>32952</v>
      </c>
      <c r="AB2887" s="17" t="str">
        <f t="shared" si="276"/>
        <v>Programme is not compatible with this tool</v>
      </c>
      <c r="AC2887" s="17" t="str">
        <f t="shared" si="277"/>
        <v/>
      </c>
      <c r="AD2887" s="17">
        <f t="shared" si="278"/>
        <v>6</v>
      </c>
      <c r="AE2887" s="17" t="str">
        <f t="shared" si="279"/>
        <v/>
      </c>
      <c r="AF2887" s="17" t="str">
        <f t="shared" si="280"/>
        <v/>
      </c>
      <c r="AG2887" s="17" t="str" cm="1">
        <f t="array" ref="AG2887">IFERROR(IF(J2887="Level",INDEX($M2887:$S2887,AC2887+1),INDEX($M2887:$S2887,AC2887)),"")</f>
        <v/>
      </c>
      <c r="AH2887" s="17" cm="1">
        <f t="array" ref="AH2887">IFERROR(IF(J2887="Level",INDEX($M2887:$S2887,AD2887+1),INDEX($M2887:$S2887,AD2887)),"")</f>
        <v>0</v>
      </c>
      <c r="AI2887" s="17" t="str" cm="1">
        <f t="array" ref="AI2887">IFERROR(INDEX($M2887:$S2887,AE2887),"")</f>
        <v/>
      </c>
      <c r="AJ2887" s="17" t="str" cm="1">
        <f t="array" ref="AJ2887">IFERROR(INDEX($M2887:$S2887,AF2887),"")</f>
        <v/>
      </c>
      <c r="AK2887" s="17" t="str" cm="1">
        <f t="array" ref="AK2887">IFERROR(IF(J2887="Level",INDEX($T2887:$Z2887,AC2887+1),INDEX($T2887:$Z2887,AC2887)),"")</f>
        <v/>
      </c>
      <c r="AL2887" s="17" cm="1">
        <f t="array" ref="AL2887">IFERROR(IF(J2887="Level",INDEX($T2887:$Z2887,AD2887+1),INDEX($T2887:$Z2887,AD2887)),"")</f>
        <v>0</v>
      </c>
      <c r="AM2887" s="17" t="str" cm="1">
        <f t="array" ref="AM2887">IFERROR(INDEX($T2887:$Z2887,AE2887),"")</f>
        <v/>
      </c>
      <c r="AN2887" s="17" t="str" cm="1">
        <f t="array" ref="AN2887">IFERROR(INDEX($T2887:$Z2887,AF2887),"")</f>
        <v/>
      </c>
    </row>
    <row r="2888" spans="1:40" hidden="1" x14ac:dyDescent="0.2">
      <c r="A2888" s="17" t="str">
        <f t="shared" si="270"/>
        <v>MPhilbyPub Public Health (Part-Time): PRH1EMSEMS02</v>
      </c>
      <c r="B2888" s="12" t="s">
        <v>33996</v>
      </c>
      <c r="C2888" s="11" t="s">
        <v>32964</v>
      </c>
      <c r="D2888" s="11" t="s">
        <v>33997</v>
      </c>
      <c r="E2888" s="11" t="s">
        <v>308</v>
      </c>
      <c r="F2888" s="11" t="s">
        <v>71</v>
      </c>
      <c r="G2888" s="11" t="s">
        <v>32188</v>
      </c>
      <c r="H2888" s="11" t="s">
        <v>72</v>
      </c>
      <c r="I2888" s="11">
        <v>0</v>
      </c>
      <c r="J2888" s="11" t="s">
        <v>32168</v>
      </c>
      <c r="K2888" s="11" t="s">
        <v>32168</v>
      </c>
      <c r="L2888" s="11">
        <v>0</v>
      </c>
      <c r="M2888" s="11">
        <v>0</v>
      </c>
      <c r="N2888" s="11">
        <v>0</v>
      </c>
      <c r="O2888" s="11">
        <v>0</v>
      </c>
      <c r="P2888" s="11">
        <v>0</v>
      </c>
      <c r="Q2888" s="11">
        <v>0</v>
      </c>
      <c r="R2888" s="11">
        <v>0</v>
      </c>
      <c r="S2888" s="11">
        <v>0</v>
      </c>
      <c r="T2888" s="11">
        <v>0</v>
      </c>
      <c r="U2888" s="11">
        <v>0</v>
      </c>
      <c r="V2888" s="11">
        <v>0</v>
      </c>
      <c r="W2888" s="11">
        <v>0</v>
      </c>
      <c r="X2888" s="11">
        <v>0</v>
      </c>
      <c r="Y2888" s="11">
        <v>0</v>
      </c>
      <c r="Z2888" s="11">
        <v>0</v>
      </c>
      <c r="AA2888" s="12" t="s">
        <v>32952</v>
      </c>
      <c r="AB2888" s="17" t="str">
        <f t="shared" si="276"/>
        <v>Programme is not compatible with this tool</v>
      </c>
      <c r="AC2888" s="17" t="str">
        <f t="shared" si="277"/>
        <v/>
      </c>
      <c r="AD2888" s="17">
        <f t="shared" si="278"/>
        <v>6</v>
      </c>
      <c r="AE2888" s="17" t="str">
        <f t="shared" si="279"/>
        <v/>
      </c>
      <c r="AF2888" s="17" t="str">
        <f t="shared" si="280"/>
        <v/>
      </c>
      <c r="AG2888" s="17" t="str" cm="1">
        <f t="array" ref="AG2888">IFERROR(IF(J2888="Level",INDEX($M2888:$S2888,AC2888+1),INDEX($M2888:$S2888,AC2888)),"")</f>
        <v/>
      </c>
      <c r="AH2888" s="17" cm="1">
        <f t="array" ref="AH2888">IFERROR(IF(J2888="Level",INDEX($M2888:$S2888,AD2888+1),INDEX($M2888:$S2888,AD2888)),"")</f>
        <v>0</v>
      </c>
      <c r="AI2888" s="17" t="str" cm="1">
        <f t="array" ref="AI2888">IFERROR(INDEX($M2888:$S2888,AE2888),"")</f>
        <v/>
      </c>
      <c r="AJ2888" s="17" t="str" cm="1">
        <f t="array" ref="AJ2888">IFERROR(INDEX($M2888:$S2888,AF2888),"")</f>
        <v/>
      </c>
      <c r="AK2888" s="17" t="str" cm="1">
        <f t="array" ref="AK2888">IFERROR(IF(J2888="Level",INDEX($T2888:$Z2888,AC2888+1),INDEX($T2888:$Z2888,AC2888)),"")</f>
        <v/>
      </c>
      <c r="AL2888" s="17" cm="1">
        <f t="array" ref="AL2888">IFERROR(IF(J2888="Level",INDEX($T2888:$Z2888,AD2888+1),INDEX($T2888:$Z2888,AD2888)),"")</f>
        <v>0</v>
      </c>
      <c r="AM2888" s="17" t="str" cm="1">
        <f t="array" ref="AM2888">IFERROR(INDEX($T2888:$Z2888,AE2888),"")</f>
        <v/>
      </c>
      <c r="AN2888" s="17" t="str" cm="1">
        <f t="array" ref="AN2888">IFERROR(INDEX($T2888:$Z2888,AF2888),"")</f>
        <v/>
      </c>
    </row>
    <row r="2889" spans="1:40" hidden="1" x14ac:dyDescent="0.2">
      <c r="A2889" s="17" t="str">
        <f t="shared" si="270"/>
        <v>PhDbyPub Public Health (Part-Time): PRP2EMSEMS12</v>
      </c>
      <c r="B2889" s="12" t="s">
        <v>33998</v>
      </c>
      <c r="C2889" s="11" t="s">
        <v>32964</v>
      </c>
      <c r="D2889" s="11" t="s">
        <v>33999</v>
      </c>
      <c r="E2889" s="11" t="s">
        <v>308</v>
      </c>
      <c r="F2889" s="11" t="s">
        <v>71</v>
      </c>
      <c r="G2889" s="11" t="s">
        <v>32188</v>
      </c>
      <c r="H2889" s="11" t="s">
        <v>72</v>
      </c>
      <c r="I2889" s="11">
        <v>0</v>
      </c>
      <c r="J2889" s="11" t="s">
        <v>32168</v>
      </c>
      <c r="K2889" s="11" t="s">
        <v>32168</v>
      </c>
      <c r="L2889" s="11">
        <v>0</v>
      </c>
      <c r="M2889" s="11">
        <v>0</v>
      </c>
      <c r="N2889" s="11">
        <v>0</v>
      </c>
      <c r="O2889" s="11">
        <v>0</v>
      </c>
      <c r="P2889" s="11">
        <v>0</v>
      </c>
      <c r="Q2889" s="11">
        <v>0</v>
      </c>
      <c r="R2889" s="11">
        <v>0</v>
      </c>
      <c r="S2889" s="11">
        <v>0</v>
      </c>
      <c r="T2889" s="11">
        <v>0</v>
      </c>
      <c r="U2889" s="11">
        <v>0</v>
      </c>
      <c r="V2889" s="11">
        <v>0</v>
      </c>
      <c r="W2889" s="11">
        <v>0</v>
      </c>
      <c r="X2889" s="11">
        <v>0</v>
      </c>
      <c r="Y2889" s="11">
        <v>0</v>
      </c>
      <c r="Z2889" s="11">
        <v>0</v>
      </c>
      <c r="AA2889" s="12" t="s">
        <v>32952</v>
      </c>
      <c r="AB2889" s="17" t="str">
        <f t="shared" si="276"/>
        <v>Programme is not compatible with this tool</v>
      </c>
      <c r="AC2889" s="17" t="str">
        <f t="shared" si="277"/>
        <v/>
      </c>
      <c r="AD2889" s="17">
        <f t="shared" si="278"/>
        <v>6</v>
      </c>
      <c r="AE2889" s="17" t="str">
        <f t="shared" si="279"/>
        <v/>
      </c>
      <c r="AF2889" s="17" t="str">
        <f t="shared" si="280"/>
        <v/>
      </c>
      <c r="AG2889" s="17" t="str" cm="1">
        <f t="array" ref="AG2889">IFERROR(IF(J2889="Level",INDEX($M2889:$S2889,AC2889+1),INDEX($M2889:$S2889,AC2889)),"")</f>
        <v/>
      </c>
      <c r="AH2889" s="17" cm="1">
        <f t="array" ref="AH2889">IFERROR(IF(J2889="Level",INDEX($M2889:$S2889,AD2889+1),INDEX($M2889:$S2889,AD2889)),"")</f>
        <v>0</v>
      </c>
      <c r="AI2889" s="17" t="str" cm="1">
        <f t="array" ref="AI2889">IFERROR(INDEX($M2889:$S2889,AE2889),"")</f>
        <v/>
      </c>
      <c r="AJ2889" s="17" t="str" cm="1">
        <f t="array" ref="AJ2889">IFERROR(INDEX($M2889:$S2889,AF2889),"")</f>
        <v/>
      </c>
      <c r="AK2889" s="17" t="str" cm="1">
        <f t="array" ref="AK2889">IFERROR(IF(J2889="Level",INDEX($T2889:$Z2889,AC2889+1),INDEX($T2889:$Z2889,AC2889)),"")</f>
        <v/>
      </c>
      <c r="AL2889" s="17" cm="1">
        <f t="array" ref="AL2889">IFERROR(IF(J2889="Level",INDEX($T2889:$Z2889,AD2889+1),INDEX($T2889:$Z2889,AD2889)),"")</f>
        <v>0</v>
      </c>
      <c r="AM2889" s="17" t="str" cm="1">
        <f t="array" ref="AM2889">IFERROR(INDEX($T2889:$Z2889,AE2889),"")</f>
        <v/>
      </c>
      <c r="AN2889" s="17" t="str" cm="1">
        <f t="array" ref="AN2889">IFERROR(INDEX($T2889:$Z2889,AF2889),"")</f>
        <v/>
      </c>
    </row>
    <row r="2890" spans="1:40" hidden="1" x14ac:dyDescent="0.2">
      <c r="A2890" s="17" t="str">
        <f t="shared" si="270"/>
        <v>PhD Biological Sciences (SWBio) (Part-Time) - Cornwall: PRP6BIOBIOCG</v>
      </c>
      <c r="B2890" s="12" t="s">
        <v>34000</v>
      </c>
      <c r="C2890" s="11" t="s">
        <v>32964</v>
      </c>
      <c r="D2890" s="11" t="s">
        <v>34001</v>
      </c>
      <c r="E2890" s="11" t="s">
        <v>133</v>
      </c>
      <c r="F2890" s="11" t="s">
        <v>82</v>
      </c>
      <c r="G2890" s="11" t="s">
        <v>32188</v>
      </c>
      <c r="H2890" s="11" t="s">
        <v>72</v>
      </c>
      <c r="I2890" s="11">
        <v>0</v>
      </c>
      <c r="J2890" s="11" t="s">
        <v>32168</v>
      </c>
      <c r="K2890" s="11" t="s">
        <v>32168</v>
      </c>
      <c r="L2890" s="11">
        <v>0</v>
      </c>
      <c r="M2890" s="11">
        <v>0</v>
      </c>
      <c r="N2890" s="11">
        <v>0</v>
      </c>
      <c r="O2890" s="11">
        <v>0</v>
      </c>
      <c r="P2890" s="11">
        <v>0</v>
      </c>
      <c r="Q2890" s="11">
        <v>0</v>
      </c>
      <c r="R2890" s="11">
        <v>0</v>
      </c>
      <c r="S2890" s="11">
        <v>0</v>
      </c>
      <c r="T2890" s="11">
        <v>0</v>
      </c>
      <c r="U2890" s="11">
        <v>0</v>
      </c>
      <c r="V2890" s="11">
        <v>0</v>
      </c>
      <c r="W2890" s="11">
        <v>0</v>
      </c>
      <c r="X2890" s="11">
        <v>0</v>
      </c>
      <c r="Y2890" s="11">
        <v>0</v>
      </c>
      <c r="Z2890" s="11">
        <v>0</v>
      </c>
      <c r="AA2890" s="12" t="s">
        <v>32952</v>
      </c>
      <c r="AB2890" s="17" t="str">
        <f t="shared" si="276"/>
        <v>Programme is not compatible with this tool</v>
      </c>
      <c r="AC2890" s="17" t="str">
        <f t="shared" si="277"/>
        <v/>
      </c>
      <c r="AD2890" s="17">
        <f t="shared" si="278"/>
        <v>6</v>
      </c>
      <c r="AE2890" s="17" t="str">
        <f t="shared" si="279"/>
        <v/>
      </c>
      <c r="AF2890" s="17" t="str">
        <f t="shared" si="280"/>
        <v/>
      </c>
      <c r="AG2890" s="17" t="str" cm="1">
        <f t="array" ref="AG2890">IFERROR(IF(J2890="Level",INDEX($M2890:$S2890,AC2890+1),INDEX($M2890:$S2890,AC2890)),"")</f>
        <v/>
      </c>
      <c r="AH2890" s="17" cm="1">
        <f t="array" ref="AH2890">IFERROR(IF(J2890="Level",INDEX($M2890:$S2890,AD2890+1),INDEX($M2890:$S2890,AD2890)),"")</f>
        <v>0</v>
      </c>
      <c r="AI2890" s="17" t="str" cm="1">
        <f t="array" ref="AI2890">IFERROR(INDEX($M2890:$S2890,AE2890),"")</f>
        <v/>
      </c>
      <c r="AJ2890" s="17" t="str" cm="1">
        <f t="array" ref="AJ2890">IFERROR(INDEX($M2890:$S2890,AF2890),"")</f>
        <v/>
      </c>
      <c r="AK2890" s="17" t="str" cm="1">
        <f t="array" ref="AK2890">IFERROR(IF(J2890="Level",INDEX($T2890:$Z2890,AC2890+1),INDEX($T2890:$Z2890,AC2890)),"")</f>
        <v/>
      </c>
      <c r="AL2890" s="17" cm="1">
        <f t="array" ref="AL2890">IFERROR(IF(J2890="Level",INDEX($T2890:$Z2890,AD2890+1),INDEX($T2890:$Z2890,AD2890)),"")</f>
        <v>0</v>
      </c>
      <c r="AM2890" s="17" t="str" cm="1">
        <f t="array" ref="AM2890">IFERROR(INDEX($T2890:$Z2890,AE2890),"")</f>
        <v/>
      </c>
      <c r="AN2890" s="17" t="str" cm="1">
        <f t="array" ref="AN2890">IFERROR(INDEX($T2890:$Z2890,AF2890),"")</f>
        <v/>
      </c>
    </row>
    <row r="2891" spans="1:40" hidden="1" x14ac:dyDescent="0.2">
      <c r="A2891" s="17" t="str">
        <f t="shared" si="270"/>
        <v>MPhil Public Health (Part-Time) - Cornwall: PRH4EMSEMSCI</v>
      </c>
      <c r="B2891" s="12" t="s">
        <v>34002</v>
      </c>
      <c r="C2891" s="11" t="s">
        <v>32964</v>
      </c>
      <c r="D2891" s="11" t="s">
        <v>34003</v>
      </c>
      <c r="E2891" s="11" t="s">
        <v>308</v>
      </c>
      <c r="F2891" s="11" t="s">
        <v>71</v>
      </c>
      <c r="G2891" s="11" t="s">
        <v>32188</v>
      </c>
      <c r="H2891" s="11" t="s">
        <v>72</v>
      </c>
      <c r="I2891" s="11">
        <v>0</v>
      </c>
      <c r="J2891" s="11" t="s">
        <v>32168</v>
      </c>
      <c r="K2891" s="11" t="s">
        <v>32168</v>
      </c>
      <c r="L2891" s="11">
        <v>0</v>
      </c>
      <c r="M2891" s="11">
        <v>0</v>
      </c>
      <c r="N2891" s="11">
        <v>0</v>
      </c>
      <c r="O2891" s="11">
        <v>0</v>
      </c>
      <c r="P2891" s="11">
        <v>0</v>
      </c>
      <c r="Q2891" s="11">
        <v>0</v>
      </c>
      <c r="R2891" s="11">
        <v>0</v>
      </c>
      <c r="S2891" s="11">
        <v>0</v>
      </c>
      <c r="T2891" s="11">
        <v>0</v>
      </c>
      <c r="U2891" s="11">
        <v>0</v>
      </c>
      <c r="V2891" s="11">
        <v>0</v>
      </c>
      <c r="W2891" s="11">
        <v>0</v>
      </c>
      <c r="X2891" s="11">
        <v>0</v>
      </c>
      <c r="Y2891" s="11">
        <v>0</v>
      </c>
      <c r="Z2891" s="11">
        <v>0</v>
      </c>
      <c r="AA2891" s="12" t="s">
        <v>32952</v>
      </c>
      <c r="AB2891" s="17" t="str">
        <f t="shared" si="276"/>
        <v>Programme is not compatible with this tool</v>
      </c>
      <c r="AC2891" s="17" t="str">
        <f t="shared" si="277"/>
        <v/>
      </c>
      <c r="AD2891" s="17">
        <f t="shared" si="278"/>
        <v>6</v>
      </c>
      <c r="AE2891" s="17" t="str">
        <f t="shared" si="279"/>
        <v/>
      </c>
      <c r="AF2891" s="17" t="str">
        <f t="shared" si="280"/>
        <v/>
      </c>
      <c r="AG2891" s="17" t="str" cm="1">
        <f t="array" ref="AG2891">IFERROR(IF(J2891="Level",INDEX($M2891:$S2891,AC2891+1),INDEX($M2891:$S2891,AC2891)),"")</f>
        <v/>
      </c>
      <c r="AH2891" s="17" cm="1">
        <f t="array" ref="AH2891">IFERROR(IF(J2891="Level",INDEX($M2891:$S2891,AD2891+1),INDEX($M2891:$S2891,AD2891)),"")</f>
        <v>0</v>
      </c>
      <c r="AI2891" s="17" t="str" cm="1">
        <f t="array" ref="AI2891">IFERROR(INDEX($M2891:$S2891,AE2891),"")</f>
        <v/>
      </c>
      <c r="AJ2891" s="17" t="str" cm="1">
        <f t="array" ref="AJ2891">IFERROR(INDEX($M2891:$S2891,AF2891),"")</f>
        <v/>
      </c>
      <c r="AK2891" s="17" t="str" cm="1">
        <f t="array" ref="AK2891">IFERROR(IF(J2891="Level",INDEX($T2891:$Z2891,AC2891+1),INDEX($T2891:$Z2891,AC2891)),"")</f>
        <v/>
      </c>
      <c r="AL2891" s="17" cm="1">
        <f t="array" ref="AL2891">IFERROR(IF(J2891="Level",INDEX($T2891:$Z2891,AD2891+1),INDEX($T2891:$Z2891,AD2891)),"")</f>
        <v>0</v>
      </c>
      <c r="AM2891" s="17" t="str" cm="1">
        <f t="array" ref="AM2891">IFERROR(INDEX($T2891:$Z2891,AE2891),"")</f>
        <v/>
      </c>
      <c r="AN2891" s="17" t="str" cm="1">
        <f t="array" ref="AN2891">IFERROR(INDEX($T2891:$Z2891,AF2891),"")</f>
        <v/>
      </c>
    </row>
    <row r="2892" spans="1:40" hidden="1" x14ac:dyDescent="0.2">
      <c r="A2892" s="17" t="str">
        <f t="shared" si="270"/>
        <v>PhD Public Health (Part-Time) - Cornwall: PRP6EMSEMSCI</v>
      </c>
      <c r="B2892" s="12" t="s">
        <v>34004</v>
      </c>
      <c r="C2892" s="11" t="s">
        <v>32964</v>
      </c>
      <c r="D2892" s="11" t="s">
        <v>34005</v>
      </c>
      <c r="E2892" s="11" t="s">
        <v>308</v>
      </c>
      <c r="F2892" s="11" t="s">
        <v>71</v>
      </c>
      <c r="G2892" s="11" t="s">
        <v>32188</v>
      </c>
      <c r="H2892" s="11" t="s">
        <v>72</v>
      </c>
      <c r="I2892" s="11">
        <v>0</v>
      </c>
      <c r="J2892" s="11" t="s">
        <v>32168</v>
      </c>
      <c r="K2892" s="11" t="s">
        <v>32168</v>
      </c>
      <c r="L2892" s="11">
        <v>0</v>
      </c>
      <c r="M2892" s="11">
        <v>0</v>
      </c>
      <c r="N2892" s="11">
        <v>0</v>
      </c>
      <c r="O2892" s="11">
        <v>0</v>
      </c>
      <c r="P2892" s="11">
        <v>0</v>
      </c>
      <c r="Q2892" s="11">
        <v>0</v>
      </c>
      <c r="R2892" s="11">
        <v>0</v>
      </c>
      <c r="S2892" s="11">
        <v>0</v>
      </c>
      <c r="T2892" s="11">
        <v>0</v>
      </c>
      <c r="U2892" s="11">
        <v>0</v>
      </c>
      <c r="V2892" s="11">
        <v>0</v>
      </c>
      <c r="W2892" s="11">
        <v>0</v>
      </c>
      <c r="X2892" s="11">
        <v>0</v>
      </c>
      <c r="Y2892" s="11">
        <v>0</v>
      </c>
      <c r="Z2892" s="11">
        <v>0</v>
      </c>
      <c r="AA2892" s="12" t="s">
        <v>32952</v>
      </c>
      <c r="AB2892" s="17" t="str">
        <f t="shared" si="276"/>
        <v>Programme is not compatible with this tool</v>
      </c>
      <c r="AC2892" s="17" t="str">
        <f t="shared" si="277"/>
        <v/>
      </c>
      <c r="AD2892" s="17">
        <f t="shared" si="278"/>
        <v>6</v>
      </c>
      <c r="AE2892" s="17" t="str">
        <f t="shared" si="279"/>
        <v/>
      </c>
      <c r="AF2892" s="17" t="str">
        <f t="shared" si="280"/>
        <v/>
      </c>
      <c r="AG2892" s="17" t="str" cm="1">
        <f t="array" ref="AG2892">IFERROR(IF(J2892="Level",INDEX($M2892:$S2892,AC2892+1),INDEX($M2892:$S2892,AC2892)),"")</f>
        <v/>
      </c>
      <c r="AH2892" s="17" cm="1">
        <f t="array" ref="AH2892">IFERROR(IF(J2892="Level",INDEX($M2892:$S2892,AD2892+1),INDEX($M2892:$S2892,AD2892)),"")</f>
        <v>0</v>
      </c>
      <c r="AI2892" s="17" t="str" cm="1">
        <f t="array" ref="AI2892">IFERROR(INDEX($M2892:$S2892,AE2892),"")</f>
        <v/>
      </c>
      <c r="AJ2892" s="17" t="str" cm="1">
        <f t="array" ref="AJ2892">IFERROR(INDEX($M2892:$S2892,AF2892),"")</f>
        <v/>
      </c>
      <c r="AK2892" s="17" t="str" cm="1">
        <f t="array" ref="AK2892">IFERROR(IF(J2892="Level",INDEX($T2892:$Z2892,AC2892+1),INDEX($T2892:$Z2892,AC2892)),"")</f>
        <v/>
      </c>
      <c r="AL2892" s="17" cm="1">
        <f t="array" ref="AL2892">IFERROR(IF(J2892="Level",INDEX($T2892:$Z2892,AD2892+1),INDEX($T2892:$Z2892,AD2892)),"")</f>
        <v>0</v>
      </c>
      <c r="AM2892" s="17" t="str" cm="1">
        <f t="array" ref="AM2892">IFERROR(INDEX($T2892:$Z2892,AE2892),"")</f>
        <v/>
      </c>
      <c r="AN2892" s="17" t="str" cm="1">
        <f t="array" ref="AN2892">IFERROR(INDEX($T2892:$Z2892,AF2892),"")</f>
        <v/>
      </c>
    </row>
    <row r="2893" spans="1:40" hidden="1" x14ac:dyDescent="0.2">
      <c r="A2893" s="17" t="str">
        <f t="shared" si="270"/>
        <v>MPhil Public Health (Part-Time, Split Site) - Cornwall: PRH4EMSEMSCJ</v>
      </c>
      <c r="B2893" s="12" t="s">
        <v>34006</v>
      </c>
      <c r="C2893" s="11" t="s">
        <v>32964</v>
      </c>
      <c r="D2893" s="11" t="s">
        <v>34007</v>
      </c>
      <c r="E2893" s="11" t="s">
        <v>308</v>
      </c>
      <c r="F2893" s="11" t="s">
        <v>71</v>
      </c>
      <c r="G2893" s="11" t="s">
        <v>32188</v>
      </c>
      <c r="H2893" s="11" t="s">
        <v>72</v>
      </c>
      <c r="I2893" s="11">
        <v>0</v>
      </c>
      <c r="J2893" s="11" t="s">
        <v>32168</v>
      </c>
      <c r="K2893" s="11" t="s">
        <v>32168</v>
      </c>
      <c r="L2893" s="11">
        <v>0</v>
      </c>
      <c r="M2893" s="11">
        <v>0</v>
      </c>
      <c r="N2893" s="11">
        <v>0</v>
      </c>
      <c r="O2893" s="11">
        <v>0</v>
      </c>
      <c r="P2893" s="11">
        <v>0</v>
      </c>
      <c r="Q2893" s="11">
        <v>0</v>
      </c>
      <c r="R2893" s="11">
        <v>0</v>
      </c>
      <c r="S2893" s="11">
        <v>0</v>
      </c>
      <c r="T2893" s="11">
        <v>0</v>
      </c>
      <c r="U2893" s="11">
        <v>0</v>
      </c>
      <c r="V2893" s="11">
        <v>0</v>
      </c>
      <c r="W2893" s="11">
        <v>0</v>
      </c>
      <c r="X2893" s="11">
        <v>0</v>
      </c>
      <c r="Y2893" s="11">
        <v>0</v>
      </c>
      <c r="Z2893" s="11">
        <v>0</v>
      </c>
      <c r="AA2893" s="12" t="s">
        <v>32952</v>
      </c>
      <c r="AB2893" s="17" t="str">
        <f t="shared" si="276"/>
        <v>Programme is not compatible with this tool</v>
      </c>
      <c r="AC2893" s="17" t="str">
        <f t="shared" si="277"/>
        <v/>
      </c>
      <c r="AD2893" s="17">
        <f t="shared" si="278"/>
        <v>6</v>
      </c>
      <c r="AE2893" s="17" t="str">
        <f t="shared" si="279"/>
        <v/>
      </c>
      <c r="AF2893" s="17" t="str">
        <f t="shared" si="280"/>
        <v/>
      </c>
      <c r="AG2893" s="17" t="str" cm="1">
        <f t="array" ref="AG2893">IFERROR(IF(J2893="Level",INDEX($M2893:$S2893,AC2893+1),INDEX($M2893:$S2893,AC2893)),"")</f>
        <v/>
      </c>
      <c r="AH2893" s="17" cm="1">
        <f t="array" ref="AH2893">IFERROR(IF(J2893="Level",INDEX($M2893:$S2893,AD2893+1),INDEX($M2893:$S2893,AD2893)),"")</f>
        <v>0</v>
      </c>
      <c r="AI2893" s="17" t="str" cm="1">
        <f t="array" ref="AI2893">IFERROR(INDEX($M2893:$S2893,AE2893),"")</f>
        <v/>
      </c>
      <c r="AJ2893" s="17" t="str" cm="1">
        <f t="array" ref="AJ2893">IFERROR(INDEX($M2893:$S2893,AF2893),"")</f>
        <v/>
      </c>
      <c r="AK2893" s="17" t="str" cm="1">
        <f t="array" ref="AK2893">IFERROR(IF(J2893="Level",INDEX($T2893:$Z2893,AC2893+1),INDEX($T2893:$Z2893,AC2893)),"")</f>
        <v/>
      </c>
      <c r="AL2893" s="17" cm="1">
        <f t="array" ref="AL2893">IFERROR(IF(J2893="Level",INDEX($T2893:$Z2893,AD2893+1),INDEX($T2893:$Z2893,AD2893)),"")</f>
        <v>0</v>
      </c>
      <c r="AM2893" s="17" t="str" cm="1">
        <f t="array" ref="AM2893">IFERROR(INDEX($T2893:$Z2893,AE2893),"")</f>
        <v/>
      </c>
      <c r="AN2893" s="17" t="str" cm="1">
        <f t="array" ref="AN2893">IFERROR(INDEX($T2893:$Z2893,AF2893),"")</f>
        <v/>
      </c>
    </row>
    <row r="2894" spans="1:40" hidden="1" x14ac:dyDescent="0.2">
      <c r="A2894" s="17" t="str">
        <f t="shared" si="270"/>
        <v>PhD Public Health (Part-Time, Split Site) - Cornwall: PRP6EMSEMSCJ</v>
      </c>
      <c r="B2894" s="12" t="s">
        <v>34008</v>
      </c>
      <c r="C2894" s="11" t="s">
        <v>32964</v>
      </c>
      <c r="D2894" s="11" t="s">
        <v>34009</v>
      </c>
      <c r="E2894" s="11" t="s">
        <v>308</v>
      </c>
      <c r="F2894" s="11" t="s">
        <v>71</v>
      </c>
      <c r="G2894" s="11" t="s">
        <v>32188</v>
      </c>
      <c r="H2894" s="11" t="s">
        <v>72</v>
      </c>
      <c r="I2894" s="11">
        <v>0</v>
      </c>
      <c r="J2894" s="11" t="s">
        <v>32168</v>
      </c>
      <c r="K2894" s="11" t="s">
        <v>32168</v>
      </c>
      <c r="L2894" s="11">
        <v>0</v>
      </c>
      <c r="M2894" s="11">
        <v>0</v>
      </c>
      <c r="N2894" s="11">
        <v>0</v>
      </c>
      <c r="O2894" s="11">
        <v>0</v>
      </c>
      <c r="P2894" s="11">
        <v>0</v>
      </c>
      <c r="Q2894" s="11">
        <v>0</v>
      </c>
      <c r="R2894" s="11">
        <v>0</v>
      </c>
      <c r="S2894" s="11">
        <v>0</v>
      </c>
      <c r="T2894" s="11">
        <v>0</v>
      </c>
      <c r="U2894" s="11">
        <v>0</v>
      </c>
      <c r="V2894" s="11">
        <v>0</v>
      </c>
      <c r="W2894" s="11">
        <v>0</v>
      </c>
      <c r="X2894" s="11">
        <v>0</v>
      </c>
      <c r="Y2894" s="11">
        <v>0</v>
      </c>
      <c r="Z2894" s="11">
        <v>0</v>
      </c>
      <c r="AA2894" s="12" t="s">
        <v>32952</v>
      </c>
      <c r="AB2894" s="17" t="str">
        <f t="shared" si="276"/>
        <v>Programme is not compatible with this tool</v>
      </c>
      <c r="AC2894" s="17" t="str">
        <f t="shared" si="277"/>
        <v/>
      </c>
      <c r="AD2894" s="17">
        <f t="shared" si="278"/>
        <v>6</v>
      </c>
      <c r="AE2894" s="17" t="str">
        <f t="shared" si="279"/>
        <v/>
      </c>
      <c r="AF2894" s="17" t="str">
        <f t="shared" si="280"/>
        <v/>
      </c>
      <c r="AG2894" s="17" t="str" cm="1">
        <f t="array" ref="AG2894">IFERROR(IF(J2894="Level",INDEX($M2894:$S2894,AC2894+1),INDEX($M2894:$S2894,AC2894)),"")</f>
        <v/>
      </c>
      <c r="AH2894" s="17" cm="1">
        <f t="array" ref="AH2894">IFERROR(IF(J2894="Level",INDEX($M2894:$S2894,AD2894+1),INDEX($M2894:$S2894,AD2894)),"")</f>
        <v>0</v>
      </c>
      <c r="AI2894" s="17" t="str" cm="1">
        <f t="array" ref="AI2894">IFERROR(INDEX($M2894:$S2894,AE2894),"")</f>
        <v/>
      </c>
      <c r="AJ2894" s="17" t="str" cm="1">
        <f t="array" ref="AJ2894">IFERROR(INDEX($M2894:$S2894,AF2894),"")</f>
        <v/>
      </c>
      <c r="AK2894" s="17" t="str" cm="1">
        <f t="array" ref="AK2894">IFERROR(IF(J2894="Level",INDEX($T2894:$Z2894,AC2894+1),INDEX($T2894:$Z2894,AC2894)),"")</f>
        <v/>
      </c>
      <c r="AL2894" s="17" cm="1">
        <f t="array" ref="AL2894">IFERROR(IF(J2894="Level",INDEX($T2894:$Z2894,AD2894+1),INDEX($T2894:$Z2894,AD2894)),"")</f>
        <v>0</v>
      </c>
      <c r="AM2894" s="17" t="str" cm="1">
        <f t="array" ref="AM2894">IFERROR(INDEX($T2894:$Z2894,AE2894),"")</f>
        <v/>
      </c>
      <c r="AN2894" s="17" t="str" cm="1">
        <f t="array" ref="AN2894">IFERROR(INDEX($T2894:$Z2894,AF2894),"")</f>
        <v/>
      </c>
    </row>
    <row r="2895" spans="1:40" hidden="1" x14ac:dyDescent="0.2">
      <c r="A2895" s="17" t="str">
        <f t="shared" si="270"/>
        <v>PhD Public Health (Part-Time): PRP6EMSEMS17</v>
      </c>
      <c r="B2895" s="12" t="s">
        <v>34010</v>
      </c>
      <c r="C2895" s="11" t="s">
        <v>32964</v>
      </c>
      <c r="D2895" s="11" t="s">
        <v>34011</v>
      </c>
      <c r="E2895" s="11" t="s">
        <v>308</v>
      </c>
      <c r="F2895" s="11" t="s">
        <v>71</v>
      </c>
      <c r="G2895" s="11" t="s">
        <v>32188</v>
      </c>
      <c r="H2895" s="11" t="s">
        <v>72</v>
      </c>
      <c r="I2895" s="11">
        <v>0</v>
      </c>
      <c r="J2895" s="11" t="s">
        <v>32168</v>
      </c>
      <c r="K2895" s="11" t="s">
        <v>32168</v>
      </c>
      <c r="L2895" s="11">
        <v>0</v>
      </c>
      <c r="M2895" s="11">
        <v>0</v>
      </c>
      <c r="N2895" s="11">
        <v>0</v>
      </c>
      <c r="O2895" s="11">
        <v>0</v>
      </c>
      <c r="P2895" s="11">
        <v>0</v>
      </c>
      <c r="Q2895" s="11">
        <v>0</v>
      </c>
      <c r="R2895" s="11">
        <v>0</v>
      </c>
      <c r="S2895" s="11">
        <v>0</v>
      </c>
      <c r="T2895" s="11">
        <v>0</v>
      </c>
      <c r="U2895" s="11">
        <v>0</v>
      </c>
      <c r="V2895" s="11">
        <v>0</v>
      </c>
      <c r="W2895" s="11">
        <v>0</v>
      </c>
      <c r="X2895" s="11">
        <v>0</v>
      </c>
      <c r="Y2895" s="11">
        <v>0</v>
      </c>
      <c r="Z2895" s="11">
        <v>0</v>
      </c>
      <c r="AA2895" s="12" t="s">
        <v>32952</v>
      </c>
      <c r="AB2895" s="17" t="str">
        <f t="shared" si="276"/>
        <v>Programme is not compatible with this tool</v>
      </c>
      <c r="AC2895" s="17" t="str">
        <f t="shared" si="277"/>
        <v/>
      </c>
      <c r="AD2895" s="17">
        <f t="shared" si="278"/>
        <v>6</v>
      </c>
      <c r="AE2895" s="17" t="str">
        <f t="shared" si="279"/>
        <v/>
      </c>
      <c r="AF2895" s="17" t="str">
        <f t="shared" si="280"/>
        <v/>
      </c>
      <c r="AG2895" s="17" t="str" cm="1">
        <f t="array" ref="AG2895">IFERROR(IF(J2895="Level",INDEX($M2895:$S2895,AC2895+1),INDEX($M2895:$S2895,AC2895)),"")</f>
        <v/>
      </c>
      <c r="AH2895" s="17" cm="1">
        <f t="array" ref="AH2895">IFERROR(IF(J2895="Level",INDEX($M2895:$S2895,AD2895+1),INDEX($M2895:$S2895,AD2895)),"")</f>
        <v>0</v>
      </c>
      <c r="AI2895" s="17" t="str" cm="1">
        <f t="array" ref="AI2895">IFERROR(INDEX($M2895:$S2895,AE2895),"")</f>
        <v/>
      </c>
      <c r="AJ2895" s="17" t="str" cm="1">
        <f t="array" ref="AJ2895">IFERROR(INDEX($M2895:$S2895,AF2895),"")</f>
        <v/>
      </c>
      <c r="AK2895" s="17" t="str" cm="1">
        <f t="array" ref="AK2895">IFERROR(IF(J2895="Level",INDEX($T2895:$Z2895,AC2895+1),INDEX($T2895:$Z2895,AC2895)),"")</f>
        <v/>
      </c>
      <c r="AL2895" s="17" cm="1">
        <f t="array" ref="AL2895">IFERROR(IF(J2895="Level",INDEX($T2895:$Z2895,AD2895+1),INDEX($T2895:$Z2895,AD2895)),"")</f>
        <v>0</v>
      </c>
      <c r="AM2895" s="17" t="str" cm="1">
        <f t="array" ref="AM2895">IFERROR(INDEX($T2895:$Z2895,AE2895),"")</f>
        <v/>
      </c>
      <c r="AN2895" s="17" t="str" cm="1">
        <f t="array" ref="AN2895">IFERROR(INDEX($T2895:$Z2895,AF2895),"")</f>
        <v/>
      </c>
    </row>
    <row r="2896" spans="1:40" hidden="1" x14ac:dyDescent="0.2">
      <c r="A2896" s="17" t="str">
        <f t="shared" si="270"/>
        <v>MPhil Public Health (Part-Time): PRH4EMSEMS15</v>
      </c>
      <c r="B2896" s="12" t="s">
        <v>34012</v>
      </c>
      <c r="C2896" s="11" t="s">
        <v>32964</v>
      </c>
      <c r="D2896" s="11" t="s">
        <v>34013</v>
      </c>
      <c r="E2896" s="11" t="s">
        <v>308</v>
      </c>
      <c r="F2896" s="11" t="s">
        <v>71</v>
      </c>
      <c r="G2896" s="11" t="s">
        <v>32188</v>
      </c>
      <c r="H2896" s="11" t="s">
        <v>72</v>
      </c>
      <c r="I2896" s="11">
        <v>0</v>
      </c>
      <c r="J2896" s="11" t="s">
        <v>32168</v>
      </c>
      <c r="K2896" s="11" t="s">
        <v>32168</v>
      </c>
      <c r="L2896" s="11">
        <v>0</v>
      </c>
      <c r="M2896" s="11">
        <v>0</v>
      </c>
      <c r="N2896" s="11">
        <v>0</v>
      </c>
      <c r="O2896" s="11">
        <v>0</v>
      </c>
      <c r="P2896" s="11">
        <v>0</v>
      </c>
      <c r="Q2896" s="11">
        <v>0</v>
      </c>
      <c r="R2896" s="11">
        <v>0</v>
      </c>
      <c r="S2896" s="11">
        <v>0</v>
      </c>
      <c r="T2896" s="11">
        <v>0</v>
      </c>
      <c r="U2896" s="11">
        <v>0</v>
      </c>
      <c r="V2896" s="11">
        <v>0</v>
      </c>
      <c r="W2896" s="11">
        <v>0</v>
      </c>
      <c r="X2896" s="11">
        <v>0</v>
      </c>
      <c r="Y2896" s="11">
        <v>0</v>
      </c>
      <c r="Z2896" s="11">
        <v>0</v>
      </c>
      <c r="AA2896" s="12" t="s">
        <v>32952</v>
      </c>
      <c r="AB2896" s="17" t="str">
        <f t="shared" si="276"/>
        <v>Programme is not compatible with this tool</v>
      </c>
      <c r="AC2896" s="17" t="str">
        <f t="shared" si="277"/>
        <v/>
      </c>
      <c r="AD2896" s="17">
        <f t="shared" si="278"/>
        <v>6</v>
      </c>
      <c r="AE2896" s="17" t="str">
        <f t="shared" si="279"/>
        <v/>
      </c>
      <c r="AF2896" s="17" t="str">
        <f t="shared" si="280"/>
        <v/>
      </c>
      <c r="AG2896" s="17" t="str" cm="1">
        <f t="array" ref="AG2896">IFERROR(IF(J2896="Level",INDEX($M2896:$S2896,AC2896+1),INDEX($M2896:$S2896,AC2896)),"")</f>
        <v/>
      </c>
      <c r="AH2896" s="17" cm="1">
        <f t="array" ref="AH2896">IFERROR(IF(J2896="Level",INDEX($M2896:$S2896,AD2896+1),INDEX($M2896:$S2896,AD2896)),"")</f>
        <v>0</v>
      </c>
      <c r="AI2896" s="17" t="str" cm="1">
        <f t="array" ref="AI2896">IFERROR(INDEX($M2896:$S2896,AE2896),"")</f>
        <v/>
      </c>
      <c r="AJ2896" s="17" t="str" cm="1">
        <f t="array" ref="AJ2896">IFERROR(INDEX($M2896:$S2896,AF2896),"")</f>
        <v/>
      </c>
      <c r="AK2896" s="17" t="str" cm="1">
        <f t="array" ref="AK2896">IFERROR(IF(J2896="Level",INDEX($T2896:$Z2896,AC2896+1),INDEX($T2896:$Z2896,AC2896)),"")</f>
        <v/>
      </c>
      <c r="AL2896" s="17" cm="1">
        <f t="array" ref="AL2896">IFERROR(IF(J2896="Level",INDEX($T2896:$Z2896,AD2896+1),INDEX($T2896:$Z2896,AD2896)),"")</f>
        <v>0</v>
      </c>
      <c r="AM2896" s="17" t="str" cm="1">
        <f t="array" ref="AM2896">IFERROR(INDEX($T2896:$Z2896,AE2896),"")</f>
        <v/>
      </c>
      <c r="AN2896" s="17" t="str" cm="1">
        <f t="array" ref="AN2896">IFERROR(INDEX($T2896:$Z2896,AF2896),"")</f>
        <v/>
      </c>
    </row>
    <row r="2897" spans="1:40" hidden="1" x14ac:dyDescent="0.2">
      <c r="A2897" s="17" t="str">
        <f t="shared" si="270"/>
        <v>MPhil Public Health (Part-Time, Split Site): PRH4EMSEMS16</v>
      </c>
      <c r="B2897" s="12" t="s">
        <v>34014</v>
      </c>
      <c r="C2897" s="11" t="s">
        <v>32964</v>
      </c>
      <c r="D2897" s="11" t="s">
        <v>34015</v>
      </c>
      <c r="E2897" s="11" t="s">
        <v>308</v>
      </c>
      <c r="F2897" s="11" t="s">
        <v>71</v>
      </c>
      <c r="G2897" s="11" t="s">
        <v>32188</v>
      </c>
      <c r="H2897" s="11" t="s">
        <v>72</v>
      </c>
      <c r="I2897" s="11">
        <v>0</v>
      </c>
      <c r="J2897" s="11" t="s">
        <v>32168</v>
      </c>
      <c r="K2897" s="11" t="s">
        <v>32168</v>
      </c>
      <c r="L2897" s="11">
        <v>0</v>
      </c>
      <c r="M2897" s="11">
        <v>0</v>
      </c>
      <c r="N2897" s="11">
        <v>0</v>
      </c>
      <c r="O2897" s="11">
        <v>0</v>
      </c>
      <c r="P2897" s="11">
        <v>0</v>
      </c>
      <c r="Q2897" s="11">
        <v>0</v>
      </c>
      <c r="R2897" s="11">
        <v>0</v>
      </c>
      <c r="S2897" s="11">
        <v>0</v>
      </c>
      <c r="T2897" s="11">
        <v>0</v>
      </c>
      <c r="U2897" s="11">
        <v>0</v>
      </c>
      <c r="V2897" s="11">
        <v>0</v>
      </c>
      <c r="W2897" s="11">
        <v>0</v>
      </c>
      <c r="X2897" s="11">
        <v>0</v>
      </c>
      <c r="Y2897" s="11">
        <v>0</v>
      </c>
      <c r="Z2897" s="11">
        <v>0</v>
      </c>
      <c r="AA2897" s="12" t="s">
        <v>32952</v>
      </c>
      <c r="AB2897" s="17" t="str">
        <f t="shared" si="276"/>
        <v>Programme is not compatible with this tool</v>
      </c>
      <c r="AC2897" s="17" t="str">
        <f t="shared" si="277"/>
        <v/>
      </c>
      <c r="AD2897" s="17">
        <f t="shared" si="278"/>
        <v>6</v>
      </c>
      <c r="AE2897" s="17" t="str">
        <f t="shared" si="279"/>
        <v/>
      </c>
      <c r="AF2897" s="17" t="str">
        <f t="shared" si="280"/>
        <v/>
      </c>
      <c r="AG2897" s="17" t="str" cm="1">
        <f t="array" ref="AG2897">IFERROR(IF(J2897="Level",INDEX($M2897:$S2897,AC2897+1),INDEX($M2897:$S2897,AC2897)),"")</f>
        <v/>
      </c>
      <c r="AH2897" s="17" cm="1">
        <f t="array" ref="AH2897">IFERROR(IF(J2897="Level",INDEX($M2897:$S2897,AD2897+1),INDEX($M2897:$S2897,AD2897)),"")</f>
        <v>0</v>
      </c>
      <c r="AI2897" s="17" t="str" cm="1">
        <f t="array" ref="AI2897">IFERROR(INDEX($M2897:$S2897,AE2897),"")</f>
        <v/>
      </c>
      <c r="AJ2897" s="17" t="str" cm="1">
        <f t="array" ref="AJ2897">IFERROR(INDEX($M2897:$S2897,AF2897),"")</f>
        <v/>
      </c>
      <c r="AK2897" s="17" t="str" cm="1">
        <f t="array" ref="AK2897">IFERROR(IF(J2897="Level",INDEX($T2897:$Z2897,AC2897+1),INDEX($T2897:$Z2897,AC2897)),"")</f>
        <v/>
      </c>
      <c r="AL2897" s="17" cm="1">
        <f t="array" ref="AL2897">IFERROR(IF(J2897="Level",INDEX($T2897:$Z2897,AD2897+1),INDEX($T2897:$Z2897,AD2897)),"")</f>
        <v>0</v>
      </c>
      <c r="AM2897" s="17" t="str" cm="1">
        <f t="array" ref="AM2897">IFERROR(INDEX($T2897:$Z2897,AE2897),"")</f>
        <v/>
      </c>
      <c r="AN2897" s="17" t="str" cm="1">
        <f t="array" ref="AN2897">IFERROR(INDEX($T2897:$Z2897,AF2897),"")</f>
        <v/>
      </c>
    </row>
    <row r="2898" spans="1:40" hidden="1" x14ac:dyDescent="0.2">
      <c r="A2898" s="17" t="str">
        <f t="shared" si="270"/>
        <v>PhD Public Health (Part-Time, Split Site): PRP6EMSEMS18</v>
      </c>
      <c r="B2898" s="12" t="s">
        <v>34016</v>
      </c>
      <c r="C2898" s="11" t="s">
        <v>32964</v>
      </c>
      <c r="D2898" s="11" t="s">
        <v>34017</v>
      </c>
      <c r="E2898" s="11" t="s">
        <v>308</v>
      </c>
      <c r="F2898" s="11" t="s">
        <v>71</v>
      </c>
      <c r="G2898" s="11" t="s">
        <v>32188</v>
      </c>
      <c r="H2898" s="11" t="s">
        <v>72</v>
      </c>
      <c r="I2898" s="11">
        <v>0</v>
      </c>
      <c r="J2898" s="11" t="s">
        <v>32168</v>
      </c>
      <c r="K2898" s="11" t="s">
        <v>32168</v>
      </c>
      <c r="L2898" s="11">
        <v>0</v>
      </c>
      <c r="M2898" s="11">
        <v>0</v>
      </c>
      <c r="N2898" s="11">
        <v>0</v>
      </c>
      <c r="O2898" s="11">
        <v>0</v>
      </c>
      <c r="P2898" s="11">
        <v>0</v>
      </c>
      <c r="Q2898" s="11">
        <v>0</v>
      </c>
      <c r="R2898" s="11">
        <v>0</v>
      </c>
      <c r="S2898" s="11">
        <v>0</v>
      </c>
      <c r="T2898" s="11">
        <v>0</v>
      </c>
      <c r="U2898" s="11">
        <v>0</v>
      </c>
      <c r="V2898" s="11">
        <v>0</v>
      </c>
      <c r="W2898" s="11">
        <v>0</v>
      </c>
      <c r="X2898" s="11">
        <v>0</v>
      </c>
      <c r="Y2898" s="11">
        <v>0</v>
      </c>
      <c r="Z2898" s="11">
        <v>0</v>
      </c>
      <c r="AA2898" s="12" t="s">
        <v>32952</v>
      </c>
      <c r="AB2898" s="17" t="str">
        <f t="shared" si="276"/>
        <v>Programme is not compatible with this tool</v>
      </c>
      <c r="AC2898" s="17" t="str">
        <f t="shared" si="277"/>
        <v/>
      </c>
      <c r="AD2898" s="17">
        <f t="shared" si="278"/>
        <v>6</v>
      </c>
      <c r="AE2898" s="17" t="str">
        <f t="shared" si="279"/>
        <v/>
      </c>
      <c r="AF2898" s="17" t="str">
        <f t="shared" si="280"/>
        <v/>
      </c>
      <c r="AG2898" s="17" t="str" cm="1">
        <f t="array" ref="AG2898">IFERROR(IF(J2898="Level",INDEX($M2898:$S2898,AC2898+1),INDEX($M2898:$S2898,AC2898)),"")</f>
        <v/>
      </c>
      <c r="AH2898" s="17" cm="1">
        <f t="array" ref="AH2898">IFERROR(IF(J2898="Level",INDEX($M2898:$S2898,AD2898+1),INDEX($M2898:$S2898,AD2898)),"")</f>
        <v>0</v>
      </c>
      <c r="AI2898" s="17" t="str" cm="1">
        <f t="array" ref="AI2898">IFERROR(INDEX($M2898:$S2898,AE2898),"")</f>
        <v/>
      </c>
      <c r="AJ2898" s="17" t="str" cm="1">
        <f t="array" ref="AJ2898">IFERROR(INDEX($M2898:$S2898,AF2898),"")</f>
        <v/>
      </c>
      <c r="AK2898" s="17" t="str" cm="1">
        <f t="array" ref="AK2898">IFERROR(IF(J2898="Level",INDEX($T2898:$Z2898,AC2898+1),INDEX($T2898:$Z2898,AC2898)),"")</f>
        <v/>
      </c>
      <c r="AL2898" s="17" cm="1">
        <f t="array" ref="AL2898">IFERROR(IF(J2898="Level",INDEX($T2898:$Z2898,AD2898+1),INDEX($T2898:$Z2898,AD2898)),"")</f>
        <v>0</v>
      </c>
      <c r="AM2898" s="17" t="str" cm="1">
        <f t="array" ref="AM2898">IFERROR(INDEX($T2898:$Z2898,AE2898),"")</f>
        <v/>
      </c>
      <c r="AN2898" s="17" t="str" cm="1">
        <f t="array" ref="AN2898">IFERROR(INDEX($T2898:$Z2898,AF2898),"")</f>
        <v/>
      </c>
    </row>
    <row r="2899" spans="1:40" hidden="1" x14ac:dyDescent="0.2">
      <c r="A2899" s="17" t="str">
        <f t="shared" si="270"/>
        <v>Doctor of Medicine Public Health - Cornwall: PRV3EMSEMSCB</v>
      </c>
      <c r="B2899" s="12" t="s">
        <v>34018</v>
      </c>
      <c r="C2899" s="11" t="s">
        <v>32964</v>
      </c>
      <c r="D2899" s="11" t="s">
        <v>34019</v>
      </c>
      <c r="E2899" s="11" t="s">
        <v>308</v>
      </c>
      <c r="F2899" s="11" t="s">
        <v>71</v>
      </c>
      <c r="G2899" s="11" t="s">
        <v>32186</v>
      </c>
      <c r="H2899" s="11" t="s">
        <v>72</v>
      </c>
      <c r="I2899" s="11">
        <v>0</v>
      </c>
      <c r="J2899" s="11" t="s">
        <v>32168</v>
      </c>
      <c r="K2899" s="11" t="s">
        <v>32168</v>
      </c>
      <c r="L2899" s="11">
        <v>0</v>
      </c>
      <c r="M2899" s="11">
        <v>0</v>
      </c>
      <c r="N2899" s="11">
        <v>0</v>
      </c>
      <c r="O2899" s="11">
        <v>0</v>
      </c>
      <c r="P2899" s="11">
        <v>0</v>
      </c>
      <c r="Q2899" s="11">
        <v>0</v>
      </c>
      <c r="R2899" s="11">
        <v>0</v>
      </c>
      <c r="S2899" s="11">
        <v>0</v>
      </c>
      <c r="T2899" s="11">
        <v>0</v>
      </c>
      <c r="U2899" s="11">
        <v>0</v>
      </c>
      <c r="V2899" s="11">
        <v>0</v>
      </c>
      <c r="W2899" s="11">
        <v>0</v>
      </c>
      <c r="X2899" s="11">
        <v>0</v>
      </c>
      <c r="Y2899" s="11">
        <v>0</v>
      </c>
      <c r="Z2899" s="11">
        <v>0</v>
      </c>
      <c r="AA2899" s="12" t="s">
        <v>32952</v>
      </c>
      <c r="AB2899" s="17" t="str">
        <f t="shared" si="276"/>
        <v>Programme is not compatible with this tool</v>
      </c>
      <c r="AC2899" s="17" t="str">
        <f t="shared" si="277"/>
        <v/>
      </c>
      <c r="AD2899" s="17">
        <f t="shared" si="278"/>
        <v>6</v>
      </c>
      <c r="AE2899" s="17" t="str">
        <f t="shared" si="279"/>
        <v/>
      </c>
      <c r="AF2899" s="17" t="str">
        <f t="shared" si="280"/>
        <v/>
      </c>
      <c r="AG2899" s="17" t="str" cm="1">
        <f t="array" ref="AG2899">IFERROR(IF(J2899="Level",INDEX($M2899:$S2899,AC2899+1),INDEX($M2899:$S2899,AC2899)),"")</f>
        <v/>
      </c>
      <c r="AH2899" s="17" cm="1">
        <f t="array" ref="AH2899">IFERROR(IF(J2899="Level",INDEX($M2899:$S2899,AD2899+1),INDEX($M2899:$S2899,AD2899)),"")</f>
        <v>0</v>
      </c>
      <c r="AI2899" s="17" t="str" cm="1">
        <f t="array" ref="AI2899">IFERROR(INDEX($M2899:$S2899,AE2899),"")</f>
        <v/>
      </c>
      <c r="AJ2899" s="17" t="str" cm="1">
        <f t="array" ref="AJ2899">IFERROR(INDEX($M2899:$S2899,AF2899),"")</f>
        <v/>
      </c>
      <c r="AK2899" s="17" t="str" cm="1">
        <f t="array" ref="AK2899">IFERROR(IF(J2899="Level",INDEX($T2899:$Z2899,AC2899+1),INDEX($T2899:$Z2899,AC2899)),"")</f>
        <v/>
      </c>
      <c r="AL2899" s="17" cm="1">
        <f t="array" ref="AL2899">IFERROR(IF(J2899="Level",INDEX($T2899:$Z2899,AD2899+1),INDEX($T2899:$Z2899,AD2899)),"")</f>
        <v>0</v>
      </c>
      <c r="AM2899" s="17" t="str" cm="1">
        <f t="array" ref="AM2899">IFERROR(INDEX($T2899:$Z2899,AE2899),"")</f>
        <v/>
      </c>
      <c r="AN2899" s="17" t="str" cm="1">
        <f t="array" ref="AN2899">IFERROR(INDEX($T2899:$Z2899,AF2899),"")</f>
        <v/>
      </c>
    </row>
    <row r="2900" spans="1:40" hidden="1" x14ac:dyDescent="0.2">
      <c r="A2900" s="17" t="str">
        <f t="shared" si="270"/>
        <v>Doctor of Medicine Public Health (Split Site) - Cornwall: PRV3EMSEMSCC</v>
      </c>
      <c r="B2900" s="12" t="s">
        <v>34020</v>
      </c>
      <c r="C2900" s="11" t="s">
        <v>32964</v>
      </c>
      <c r="D2900" s="11" t="s">
        <v>34021</v>
      </c>
      <c r="E2900" s="11" t="s">
        <v>308</v>
      </c>
      <c r="F2900" s="11" t="s">
        <v>71</v>
      </c>
      <c r="G2900" s="11" t="s">
        <v>32186</v>
      </c>
      <c r="H2900" s="11" t="s">
        <v>72</v>
      </c>
      <c r="I2900" s="11">
        <v>0</v>
      </c>
      <c r="J2900" s="11" t="s">
        <v>32168</v>
      </c>
      <c r="K2900" s="11" t="s">
        <v>32168</v>
      </c>
      <c r="L2900" s="11">
        <v>0</v>
      </c>
      <c r="M2900" s="11">
        <v>0</v>
      </c>
      <c r="N2900" s="11">
        <v>0</v>
      </c>
      <c r="O2900" s="11">
        <v>0</v>
      </c>
      <c r="P2900" s="11">
        <v>0</v>
      </c>
      <c r="Q2900" s="11">
        <v>0</v>
      </c>
      <c r="R2900" s="11">
        <v>0</v>
      </c>
      <c r="S2900" s="11">
        <v>0</v>
      </c>
      <c r="T2900" s="11">
        <v>0</v>
      </c>
      <c r="U2900" s="11">
        <v>0</v>
      </c>
      <c r="V2900" s="11">
        <v>0</v>
      </c>
      <c r="W2900" s="11">
        <v>0</v>
      </c>
      <c r="X2900" s="11">
        <v>0</v>
      </c>
      <c r="Y2900" s="11">
        <v>0</v>
      </c>
      <c r="Z2900" s="11">
        <v>0</v>
      </c>
      <c r="AA2900" s="12" t="s">
        <v>32952</v>
      </c>
      <c r="AB2900" s="17" t="str">
        <f t="shared" si="276"/>
        <v>Programme is not compatible with this tool</v>
      </c>
      <c r="AC2900" s="17" t="str">
        <f t="shared" si="277"/>
        <v/>
      </c>
      <c r="AD2900" s="17">
        <f t="shared" si="278"/>
        <v>6</v>
      </c>
      <c r="AE2900" s="17" t="str">
        <f t="shared" si="279"/>
        <v/>
      </c>
      <c r="AF2900" s="17" t="str">
        <f t="shared" si="280"/>
        <v/>
      </c>
      <c r="AG2900" s="17" t="str" cm="1">
        <f t="array" ref="AG2900">IFERROR(IF(J2900="Level",INDEX($M2900:$S2900,AC2900+1),INDEX($M2900:$S2900,AC2900)),"")</f>
        <v/>
      </c>
      <c r="AH2900" s="17" cm="1">
        <f t="array" ref="AH2900">IFERROR(IF(J2900="Level",INDEX($M2900:$S2900,AD2900+1),INDEX($M2900:$S2900,AD2900)),"")</f>
        <v>0</v>
      </c>
      <c r="AI2900" s="17" t="str" cm="1">
        <f t="array" ref="AI2900">IFERROR(INDEX($M2900:$S2900,AE2900),"")</f>
        <v/>
      </c>
      <c r="AJ2900" s="17" t="str" cm="1">
        <f t="array" ref="AJ2900">IFERROR(INDEX($M2900:$S2900,AF2900),"")</f>
        <v/>
      </c>
      <c r="AK2900" s="17" t="str" cm="1">
        <f t="array" ref="AK2900">IFERROR(IF(J2900="Level",INDEX($T2900:$Z2900,AC2900+1),INDEX($T2900:$Z2900,AC2900)),"")</f>
        <v/>
      </c>
      <c r="AL2900" s="17" cm="1">
        <f t="array" ref="AL2900">IFERROR(IF(J2900="Level",INDEX($T2900:$Z2900,AD2900+1),INDEX($T2900:$Z2900,AD2900)),"")</f>
        <v>0</v>
      </c>
      <c r="AM2900" s="17" t="str" cm="1">
        <f t="array" ref="AM2900">IFERROR(INDEX($T2900:$Z2900,AE2900),"")</f>
        <v/>
      </c>
      <c r="AN2900" s="17" t="str" cm="1">
        <f t="array" ref="AN2900">IFERROR(INDEX($T2900:$Z2900,AF2900),"")</f>
        <v/>
      </c>
    </row>
    <row r="2901" spans="1:40" hidden="1" x14ac:dyDescent="0.2">
      <c r="A2901" s="17" t="str">
        <f t="shared" si="270"/>
        <v>Doctor of Medicine Public Health: PRV3EMSEMS04</v>
      </c>
      <c r="B2901" s="12" t="s">
        <v>34022</v>
      </c>
      <c r="C2901" s="11" t="s">
        <v>32964</v>
      </c>
      <c r="D2901" s="11" t="s">
        <v>34023</v>
      </c>
      <c r="E2901" s="11" t="s">
        <v>308</v>
      </c>
      <c r="F2901" s="11" t="s">
        <v>71</v>
      </c>
      <c r="G2901" s="11" t="s">
        <v>32186</v>
      </c>
      <c r="H2901" s="11" t="s">
        <v>72</v>
      </c>
      <c r="I2901" s="11">
        <v>0</v>
      </c>
      <c r="J2901" s="11" t="s">
        <v>32168</v>
      </c>
      <c r="K2901" s="11" t="s">
        <v>32168</v>
      </c>
      <c r="L2901" s="11">
        <v>0</v>
      </c>
      <c r="M2901" s="11">
        <v>0</v>
      </c>
      <c r="N2901" s="11">
        <v>0</v>
      </c>
      <c r="O2901" s="11">
        <v>0</v>
      </c>
      <c r="P2901" s="11">
        <v>0</v>
      </c>
      <c r="Q2901" s="11">
        <v>0</v>
      </c>
      <c r="R2901" s="11">
        <v>0</v>
      </c>
      <c r="S2901" s="11">
        <v>0</v>
      </c>
      <c r="T2901" s="11">
        <v>0</v>
      </c>
      <c r="U2901" s="11">
        <v>0</v>
      </c>
      <c r="V2901" s="11">
        <v>0</v>
      </c>
      <c r="W2901" s="11">
        <v>0</v>
      </c>
      <c r="X2901" s="11">
        <v>0</v>
      </c>
      <c r="Y2901" s="11">
        <v>0</v>
      </c>
      <c r="Z2901" s="11">
        <v>0</v>
      </c>
      <c r="AA2901" s="12" t="s">
        <v>32952</v>
      </c>
      <c r="AB2901" s="17" t="str">
        <f t="shared" si="276"/>
        <v>Programme is not compatible with this tool</v>
      </c>
      <c r="AC2901" s="17" t="str">
        <f t="shared" si="277"/>
        <v/>
      </c>
      <c r="AD2901" s="17">
        <f t="shared" si="278"/>
        <v>6</v>
      </c>
      <c r="AE2901" s="17" t="str">
        <f t="shared" si="279"/>
        <v/>
      </c>
      <c r="AF2901" s="17" t="str">
        <f t="shared" si="280"/>
        <v/>
      </c>
      <c r="AG2901" s="17" t="str" cm="1">
        <f t="array" ref="AG2901">IFERROR(IF(J2901="Level",INDEX($M2901:$S2901,AC2901+1),INDEX($M2901:$S2901,AC2901)),"")</f>
        <v/>
      </c>
      <c r="AH2901" s="17" cm="1">
        <f t="array" ref="AH2901">IFERROR(IF(J2901="Level",INDEX($M2901:$S2901,AD2901+1),INDEX($M2901:$S2901,AD2901)),"")</f>
        <v>0</v>
      </c>
      <c r="AI2901" s="17" t="str" cm="1">
        <f t="array" ref="AI2901">IFERROR(INDEX($M2901:$S2901,AE2901),"")</f>
        <v/>
      </c>
      <c r="AJ2901" s="17" t="str" cm="1">
        <f t="array" ref="AJ2901">IFERROR(INDEX($M2901:$S2901,AF2901),"")</f>
        <v/>
      </c>
      <c r="AK2901" s="17" t="str" cm="1">
        <f t="array" ref="AK2901">IFERROR(IF(J2901="Level",INDEX($T2901:$Z2901,AC2901+1),INDEX($T2901:$Z2901,AC2901)),"")</f>
        <v/>
      </c>
      <c r="AL2901" s="17" cm="1">
        <f t="array" ref="AL2901">IFERROR(IF(J2901="Level",INDEX($T2901:$Z2901,AD2901+1),INDEX($T2901:$Z2901,AD2901)),"")</f>
        <v>0</v>
      </c>
      <c r="AM2901" s="17" t="str" cm="1">
        <f t="array" ref="AM2901">IFERROR(INDEX($T2901:$Z2901,AE2901),"")</f>
        <v/>
      </c>
      <c r="AN2901" s="17" t="str" cm="1">
        <f t="array" ref="AN2901">IFERROR(INDEX($T2901:$Z2901,AF2901),"")</f>
        <v/>
      </c>
    </row>
    <row r="2902" spans="1:40" hidden="1" x14ac:dyDescent="0.2">
      <c r="A2902" s="17" t="str">
        <f t="shared" si="270"/>
        <v>Doctor of Medicine Public Health (Split Site): PRV3EMSEMS05</v>
      </c>
      <c r="B2902" s="12" t="s">
        <v>34024</v>
      </c>
      <c r="C2902" s="11" t="s">
        <v>32964</v>
      </c>
      <c r="D2902" s="11" t="s">
        <v>34025</v>
      </c>
      <c r="E2902" s="11" t="s">
        <v>308</v>
      </c>
      <c r="F2902" s="11" t="s">
        <v>71</v>
      </c>
      <c r="G2902" s="11" t="s">
        <v>32186</v>
      </c>
      <c r="H2902" s="11" t="s">
        <v>72</v>
      </c>
      <c r="I2902" s="11">
        <v>0</v>
      </c>
      <c r="J2902" s="11" t="s">
        <v>32168</v>
      </c>
      <c r="K2902" s="11" t="s">
        <v>32168</v>
      </c>
      <c r="L2902" s="11">
        <v>0</v>
      </c>
      <c r="M2902" s="11">
        <v>0</v>
      </c>
      <c r="N2902" s="11">
        <v>0</v>
      </c>
      <c r="O2902" s="11">
        <v>0</v>
      </c>
      <c r="P2902" s="11">
        <v>0</v>
      </c>
      <c r="Q2902" s="11">
        <v>0</v>
      </c>
      <c r="R2902" s="11">
        <v>0</v>
      </c>
      <c r="S2902" s="11">
        <v>0</v>
      </c>
      <c r="T2902" s="11">
        <v>0</v>
      </c>
      <c r="U2902" s="11">
        <v>0</v>
      </c>
      <c r="V2902" s="11">
        <v>0</v>
      </c>
      <c r="W2902" s="11">
        <v>0</v>
      </c>
      <c r="X2902" s="11">
        <v>0</v>
      </c>
      <c r="Y2902" s="11">
        <v>0</v>
      </c>
      <c r="Z2902" s="11">
        <v>0</v>
      </c>
      <c r="AA2902" s="12" t="s">
        <v>32952</v>
      </c>
      <c r="AB2902" s="17" t="str">
        <f t="shared" si="276"/>
        <v>Programme is not compatible with this tool</v>
      </c>
      <c r="AC2902" s="17" t="str">
        <f t="shared" si="277"/>
        <v/>
      </c>
      <c r="AD2902" s="17">
        <f t="shared" si="278"/>
        <v>6</v>
      </c>
      <c r="AE2902" s="17" t="str">
        <f t="shared" si="279"/>
        <v/>
      </c>
      <c r="AF2902" s="17" t="str">
        <f t="shared" si="280"/>
        <v/>
      </c>
      <c r="AG2902" s="17" t="str" cm="1">
        <f t="array" ref="AG2902">IFERROR(IF(J2902="Level",INDEX($M2902:$S2902,AC2902+1),INDEX($M2902:$S2902,AC2902)),"")</f>
        <v/>
      </c>
      <c r="AH2902" s="17" cm="1">
        <f t="array" ref="AH2902">IFERROR(IF(J2902="Level",INDEX($M2902:$S2902,AD2902+1),INDEX($M2902:$S2902,AD2902)),"")</f>
        <v>0</v>
      </c>
      <c r="AI2902" s="17" t="str" cm="1">
        <f t="array" ref="AI2902">IFERROR(INDEX($M2902:$S2902,AE2902),"")</f>
        <v/>
      </c>
      <c r="AJ2902" s="17" t="str" cm="1">
        <f t="array" ref="AJ2902">IFERROR(INDEX($M2902:$S2902,AF2902),"")</f>
        <v/>
      </c>
      <c r="AK2902" s="17" t="str" cm="1">
        <f t="array" ref="AK2902">IFERROR(IF(J2902="Level",INDEX($T2902:$Z2902,AC2902+1),INDEX($T2902:$Z2902,AC2902)),"")</f>
        <v/>
      </c>
      <c r="AL2902" s="17" cm="1">
        <f t="array" ref="AL2902">IFERROR(IF(J2902="Level",INDEX($T2902:$Z2902,AD2902+1),INDEX($T2902:$Z2902,AD2902)),"")</f>
        <v>0</v>
      </c>
      <c r="AM2902" s="17" t="str" cm="1">
        <f t="array" ref="AM2902">IFERROR(INDEX($T2902:$Z2902,AE2902),"")</f>
        <v/>
      </c>
      <c r="AN2902" s="17" t="str" cm="1">
        <f t="array" ref="AN2902">IFERROR(INDEX($T2902:$Z2902,AF2902),"")</f>
        <v/>
      </c>
    </row>
    <row r="2903" spans="1:40" hidden="1" x14ac:dyDescent="0.2">
      <c r="A2903" s="17" t="str">
        <f t="shared" si="270"/>
        <v>Doctor of Medicine Public Health (Part-Time) - Cornwall: PRV5EMSEMSCB</v>
      </c>
      <c r="B2903" s="12" t="s">
        <v>34026</v>
      </c>
      <c r="C2903" s="11" t="s">
        <v>32964</v>
      </c>
      <c r="D2903" s="11" t="s">
        <v>34027</v>
      </c>
      <c r="E2903" s="11" t="s">
        <v>308</v>
      </c>
      <c r="F2903" s="11" t="s">
        <v>71</v>
      </c>
      <c r="G2903" s="11" t="s">
        <v>32188</v>
      </c>
      <c r="H2903" s="11" t="s">
        <v>72</v>
      </c>
      <c r="I2903" s="11">
        <v>0</v>
      </c>
      <c r="J2903" s="11" t="s">
        <v>32168</v>
      </c>
      <c r="K2903" s="11" t="s">
        <v>32168</v>
      </c>
      <c r="L2903" s="11">
        <v>0</v>
      </c>
      <c r="M2903" s="11">
        <v>0</v>
      </c>
      <c r="N2903" s="11">
        <v>0</v>
      </c>
      <c r="O2903" s="11">
        <v>0</v>
      </c>
      <c r="P2903" s="11">
        <v>0</v>
      </c>
      <c r="Q2903" s="11">
        <v>0</v>
      </c>
      <c r="R2903" s="11">
        <v>0</v>
      </c>
      <c r="S2903" s="11">
        <v>0</v>
      </c>
      <c r="T2903" s="11">
        <v>0</v>
      </c>
      <c r="U2903" s="11">
        <v>0</v>
      </c>
      <c r="V2903" s="11">
        <v>0</v>
      </c>
      <c r="W2903" s="11">
        <v>0</v>
      </c>
      <c r="X2903" s="11">
        <v>0</v>
      </c>
      <c r="Y2903" s="11">
        <v>0</v>
      </c>
      <c r="Z2903" s="11">
        <v>0</v>
      </c>
      <c r="AA2903" s="12" t="s">
        <v>32952</v>
      </c>
      <c r="AB2903" s="17" t="str">
        <f t="shared" si="276"/>
        <v>Programme is not compatible with this tool</v>
      </c>
      <c r="AC2903" s="17" t="str">
        <f t="shared" si="277"/>
        <v/>
      </c>
      <c r="AD2903" s="17">
        <f t="shared" si="278"/>
        <v>6</v>
      </c>
      <c r="AE2903" s="17" t="str">
        <f t="shared" si="279"/>
        <v/>
      </c>
      <c r="AF2903" s="17" t="str">
        <f t="shared" si="280"/>
        <v/>
      </c>
      <c r="AG2903" s="17" t="str" cm="1">
        <f t="array" ref="AG2903">IFERROR(IF(J2903="Level",INDEX($M2903:$S2903,AC2903+1),INDEX($M2903:$S2903,AC2903)),"")</f>
        <v/>
      </c>
      <c r="AH2903" s="17" cm="1">
        <f t="array" ref="AH2903">IFERROR(IF(J2903="Level",INDEX($M2903:$S2903,AD2903+1),INDEX($M2903:$S2903,AD2903)),"")</f>
        <v>0</v>
      </c>
      <c r="AI2903" s="17" t="str" cm="1">
        <f t="array" ref="AI2903">IFERROR(INDEX($M2903:$S2903,AE2903),"")</f>
        <v/>
      </c>
      <c r="AJ2903" s="17" t="str" cm="1">
        <f t="array" ref="AJ2903">IFERROR(INDEX($M2903:$S2903,AF2903),"")</f>
        <v/>
      </c>
      <c r="AK2903" s="17" t="str" cm="1">
        <f t="array" ref="AK2903">IFERROR(IF(J2903="Level",INDEX($T2903:$Z2903,AC2903+1),INDEX($T2903:$Z2903,AC2903)),"")</f>
        <v/>
      </c>
      <c r="AL2903" s="17" cm="1">
        <f t="array" ref="AL2903">IFERROR(IF(J2903="Level",INDEX($T2903:$Z2903,AD2903+1),INDEX($T2903:$Z2903,AD2903)),"")</f>
        <v>0</v>
      </c>
      <c r="AM2903" s="17" t="str" cm="1">
        <f t="array" ref="AM2903">IFERROR(INDEX($T2903:$Z2903,AE2903),"")</f>
        <v/>
      </c>
      <c r="AN2903" s="17" t="str" cm="1">
        <f t="array" ref="AN2903">IFERROR(INDEX($T2903:$Z2903,AF2903),"")</f>
        <v/>
      </c>
    </row>
    <row r="2904" spans="1:40" ht="25.5" hidden="1" x14ac:dyDescent="0.2">
      <c r="A2904" s="17" t="str">
        <f t="shared" si="270"/>
        <v>Doctor of Medicine Public Health (Part-Time, Split Site) - Cornwall: PRV5EMSEMSCC</v>
      </c>
      <c r="B2904" s="12" t="s">
        <v>34028</v>
      </c>
      <c r="C2904" s="11" t="s">
        <v>32964</v>
      </c>
      <c r="D2904" s="11" t="s">
        <v>34029</v>
      </c>
      <c r="E2904" s="11" t="s">
        <v>308</v>
      </c>
      <c r="F2904" s="11" t="s">
        <v>71</v>
      </c>
      <c r="G2904" s="11" t="s">
        <v>32188</v>
      </c>
      <c r="H2904" s="11" t="s">
        <v>72</v>
      </c>
      <c r="I2904" s="11">
        <v>0</v>
      </c>
      <c r="J2904" s="11" t="s">
        <v>32168</v>
      </c>
      <c r="K2904" s="11" t="s">
        <v>32168</v>
      </c>
      <c r="L2904" s="11">
        <v>0</v>
      </c>
      <c r="M2904" s="11">
        <v>0</v>
      </c>
      <c r="N2904" s="11">
        <v>0</v>
      </c>
      <c r="O2904" s="11">
        <v>0</v>
      </c>
      <c r="P2904" s="11">
        <v>0</v>
      </c>
      <c r="Q2904" s="11">
        <v>0</v>
      </c>
      <c r="R2904" s="11">
        <v>0</v>
      </c>
      <c r="S2904" s="11">
        <v>0</v>
      </c>
      <c r="T2904" s="11">
        <v>0</v>
      </c>
      <c r="U2904" s="11">
        <v>0</v>
      </c>
      <c r="V2904" s="11">
        <v>0</v>
      </c>
      <c r="W2904" s="11">
        <v>0</v>
      </c>
      <c r="X2904" s="11">
        <v>0</v>
      </c>
      <c r="Y2904" s="11">
        <v>0</v>
      </c>
      <c r="Z2904" s="11">
        <v>0</v>
      </c>
      <c r="AA2904" s="12" t="s">
        <v>32952</v>
      </c>
      <c r="AB2904" s="17" t="str">
        <f t="shared" si="276"/>
        <v>Programme is not compatible with this tool</v>
      </c>
      <c r="AC2904" s="17" t="str">
        <f t="shared" si="277"/>
        <v/>
      </c>
      <c r="AD2904" s="17">
        <f t="shared" si="278"/>
        <v>6</v>
      </c>
      <c r="AE2904" s="17" t="str">
        <f t="shared" si="279"/>
        <v/>
      </c>
      <c r="AF2904" s="17" t="str">
        <f t="shared" si="280"/>
        <v/>
      </c>
      <c r="AG2904" s="17" t="str" cm="1">
        <f t="array" ref="AG2904">IFERROR(IF(J2904="Level",INDEX($M2904:$S2904,AC2904+1),INDEX($M2904:$S2904,AC2904)),"")</f>
        <v/>
      </c>
      <c r="AH2904" s="17" cm="1">
        <f t="array" ref="AH2904">IFERROR(IF(J2904="Level",INDEX($M2904:$S2904,AD2904+1),INDEX($M2904:$S2904,AD2904)),"")</f>
        <v>0</v>
      </c>
      <c r="AI2904" s="17" t="str" cm="1">
        <f t="array" ref="AI2904">IFERROR(INDEX($M2904:$S2904,AE2904),"")</f>
        <v/>
      </c>
      <c r="AJ2904" s="17" t="str" cm="1">
        <f t="array" ref="AJ2904">IFERROR(INDEX($M2904:$S2904,AF2904),"")</f>
        <v/>
      </c>
      <c r="AK2904" s="17" t="str" cm="1">
        <f t="array" ref="AK2904">IFERROR(IF(J2904="Level",INDEX($T2904:$Z2904,AC2904+1),INDEX($T2904:$Z2904,AC2904)),"")</f>
        <v/>
      </c>
      <c r="AL2904" s="17" cm="1">
        <f t="array" ref="AL2904">IFERROR(IF(J2904="Level",INDEX($T2904:$Z2904,AD2904+1),INDEX($T2904:$Z2904,AD2904)),"")</f>
        <v>0</v>
      </c>
      <c r="AM2904" s="17" t="str" cm="1">
        <f t="array" ref="AM2904">IFERROR(INDEX($T2904:$Z2904,AE2904),"")</f>
        <v/>
      </c>
      <c r="AN2904" s="17" t="str" cm="1">
        <f t="array" ref="AN2904">IFERROR(INDEX($T2904:$Z2904,AF2904),"")</f>
        <v/>
      </c>
    </row>
    <row r="2905" spans="1:40" hidden="1" x14ac:dyDescent="0.2">
      <c r="A2905" s="17" t="str">
        <f t="shared" si="270"/>
        <v>Doctor of Medicine Public Health (Part-Time): PRV5EMSEMS04</v>
      </c>
      <c r="B2905" s="12" t="s">
        <v>34030</v>
      </c>
      <c r="C2905" s="11" t="s">
        <v>32964</v>
      </c>
      <c r="D2905" s="11" t="s">
        <v>34031</v>
      </c>
      <c r="E2905" s="11" t="s">
        <v>308</v>
      </c>
      <c r="F2905" s="11" t="s">
        <v>71</v>
      </c>
      <c r="G2905" s="11" t="s">
        <v>32188</v>
      </c>
      <c r="H2905" s="11" t="s">
        <v>72</v>
      </c>
      <c r="I2905" s="11">
        <v>0</v>
      </c>
      <c r="J2905" s="11" t="s">
        <v>32168</v>
      </c>
      <c r="K2905" s="11" t="s">
        <v>32168</v>
      </c>
      <c r="L2905" s="11">
        <v>0</v>
      </c>
      <c r="M2905" s="11">
        <v>0</v>
      </c>
      <c r="N2905" s="11">
        <v>0</v>
      </c>
      <c r="O2905" s="11">
        <v>0</v>
      </c>
      <c r="P2905" s="11">
        <v>0</v>
      </c>
      <c r="Q2905" s="11">
        <v>0</v>
      </c>
      <c r="R2905" s="11">
        <v>0</v>
      </c>
      <c r="S2905" s="11">
        <v>0</v>
      </c>
      <c r="T2905" s="11">
        <v>0</v>
      </c>
      <c r="U2905" s="11">
        <v>0</v>
      </c>
      <c r="V2905" s="11">
        <v>0</v>
      </c>
      <c r="W2905" s="11">
        <v>0</v>
      </c>
      <c r="X2905" s="11">
        <v>0</v>
      </c>
      <c r="Y2905" s="11">
        <v>0</v>
      </c>
      <c r="Z2905" s="11">
        <v>0</v>
      </c>
      <c r="AA2905" s="12" t="s">
        <v>32952</v>
      </c>
      <c r="AB2905" s="17" t="str">
        <f t="shared" si="276"/>
        <v>Programme is not compatible with this tool</v>
      </c>
      <c r="AC2905" s="17" t="str">
        <f t="shared" si="277"/>
        <v/>
      </c>
      <c r="AD2905" s="17">
        <f t="shared" si="278"/>
        <v>6</v>
      </c>
      <c r="AE2905" s="17" t="str">
        <f t="shared" si="279"/>
        <v/>
      </c>
      <c r="AF2905" s="17" t="str">
        <f t="shared" si="280"/>
        <v/>
      </c>
      <c r="AG2905" s="17" t="str" cm="1">
        <f t="array" ref="AG2905">IFERROR(IF(J2905="Level",INDEX($M2905:$S2905,AC2905+1),INDEX($M2905:$S2905,AC2905)),"")</f>
        <v/>
      </c>
      <c r="AH2905" s="17" cm="1">
        <f t="array" ref="AH2905">IFERROR(IF(J2905="Level",INDEX($M2905:$S2905,AD2905+1),INDEX($M2905:$S2905,AD2905)),"")</f>
        <v>0</v>
      </c>
      <c r="AI2905" s="17" t="str" cm="1">
        <f t="array" ref="AI2905">IFERROR(INDEX($M2905:$S2905,AE2905),"")</f>
        <v/>
      </c>
      <c r="AJ2905" s="17" t="str" cm="1">
        <f t="array" ref="AJ2905">IFERROR(INDEX($M2905:$S2905,AF2905),"")</f>
        <v/>
      </c>
      <c r="AK2905" s="17" t="str" cm="1">
        <f t="array" ref="AK2905">IFERROR(IF(J2905="Level",INDEX($T2905:$Z2905,AC2905+1),INDEX($T2905:$Z2905,AC2905)),"")</f>
        <v/>
      </c>
      <c r="AL2905" s="17" cm="1">
        <f t="array" ref="AL2905">IFERROR(IF(J2905="Level",INDEX($T2905:$Z2905,AD2905+1),INDEX($T2905:$Z2905,AD2905)),"")</f>
        <v>0</v>
      </c>
      <c r="AM2905" s="17" t="str" cm="1">
        <f t="array" ref="AM2905">IFERROR(INDEX($T2905:$Z2905,AE2905),"")</f>
        <v/>
      </c>
      <c r="AN2905" s="17" t="str" cm="1">
        <f t="array" ref="AN2905">IFERROR(INDEX($T2905:$Z2905,AF2905),"")</f>
        <v/>
      </c>
    </row>
    <row r="2906" spans="1:40" hidden="1" x14ac:dyDescent="0.2">
      <c r="A2906" s="17" t="str">
        <f t="shared" si="270"/>
        <v>Doctor of Medicine Public Health (Part-Time, Split Site): PRV5EMSEMS05</v>
      </c>
      <c r="B2906" s="12" t="s">
        <v>34032</v>
      </c>
      <c r="C2906" s="11" t="s">
        <v>32964</v>
      </c>
      <c r="D2906" s="11" t="s">
        <v>34033</v>
      </c>
      <c r="E2906" s="11" t="s">
        <v>308</v>
      </c>
      <c r="F2906" s="11" t="s">
        <v>71</v>
      </c>
      <c r="G2906" s="11" t="s">
        <v>32188</v>
      </c>
      <c r="H2906" s="11" t="s">
        <v>72</v>
      </c>
      <c r="I2906" s="11">
        <v>0</v>
      </c>
      <c r="J2906" s="11" t="s">
        <v>32168</v>
      </c>
      <c r="K2906" s="11" t="s">
        <v>32168</v>
      </c>
      <c r="L2906" s="11">
        <v>0</v>
      </c>
      <c r="M2906" s="11">
        <v>0</v>
      </c>
      <c r="N2906" s="11">
        <v>0</v>
      </c>
      <c r="O2906" s="11">
        <v>0</v>
      </c>
      <c r="P2906" s="11">
        <v>0</v>
      </c>
      <c r="Q2906" s="11">
        <v>0</v>
      </c>
      <c r="R2906" s="11">
        <v>0</v>
      </c>
      <c r="S2906" s="11">
        <v>0</v>
      </c>
      <c r="T2906" s="11">
        <v>0</v>
      </c>
      <c r="U2906" s="11">
        <v>0</v>
      </c>
      <c r="V2906" s="11">
        <v>0</v>
      </c>
      <c r="W2906" s="11">
        <v>0</v>
      </c>
      <c r="X2906" s="11">
        <v>0</v>
      </c>
      <c r="Y2906" s="11">
        <v>0</v>
      </c>
      <c r="Z2906" s="11">
        <v>0</v>
      </c>
      <c r="AA2906" s="12" t="s">
        <v>32952</v>
      </c>
      <c r="AB2906" s="17" t="str">
        <f t="shared" si="276"/>
        <v>Programme is not compatible with this tool</v>
      </c>
      <c r="AC2906" s="17" t="str">
        <f t="shared" si="277"/>
        <v/>
      </c>
      <c r="AD2906" s="17">
        <f t="shared" si="278"/>
        <v>6</v>
      </c>
      <c r="AE2906" s="17" t="str">
        <f t="shared" si="279"/>
        <v/>
      </c>
      <c r="AF2906" s="17" t="str">
        <f t="shared" si="280"/>
        <v/>
      </c>
      <c r="AG2906" s="17" t="str" cm="1">
        <f t="array" ref="AG2906">IFERROR(IF(J2906="Level",INDEX($M2906:$S2906,AC2906+1),INDEX($M2906:$S2906,AC2906)),"")</f>
        <v/>
      </c>
      <c r="AH2906" s="17" cm="1">
        <f t="array" ref="AH2906">IFERROR(IF(J2906="Level",INDEX($M2906:$S2906,AD2906+1),INDEX($M2906:$S2906,AD2906)),"")</f>
        <v>0</v>
      </c>
      <c r="AI2906" s="17" t="str" cm="1">
        <f t="array" ref="AI2906">IFERROR(INDEX($M2906:$S2906,AE2906),"")</f>
        <v/>
      </c>
      <c r="AJ2906" s="17" t="str" cm="1">
        <f t="array" ref="AJ2906">IFERROR(INDEX($M2906:$S2906,AF2906),"")</f>
        <v/>
      </c>
      <c r="AK2906" s="17" t="str" cm="1">
        <f t="array" ref="AK2906">IFERROR(IF(J2906="Level",INDEX($T2906:$Z2906,AC2906+1),INDEX($T2906:$Z2906,AC2906)),"")</f>
        <v/>
      </c>
      <c r="AL2906" s="17" cm="1">
        <f t="array" ref="AL2906">IFERROR(IF(J2906="Level",INDEX($T2906:$Z2906,AD2906+1),INDEX($T2906:$Z2906,AD2906)),"")</f>
        <v>0</v>
      </c>
      <c r="AM2906" s="17" t="str" cm="1">
        <f t="array" ref="AM2906">IFERROR(INDEX($T2906:$Z2906,AE2906),"")</f>
        <v/>
      </c>
      <c r="AN2906" s="17" t="str" cm="1">
        <f t="array" ref="AN2906">IFERROR(INDEX($T2906:$Z2906,AF2906),"")</f>
        <v/>
      </c>
    </row>
    <row r="2907" spans="1:40" x14ac:dyDescent="0.2">
      <c r="A2907" s="17" t="str">
        <f t="shared" si="270"/>
        <v>MSc Sports Management (Part-Time): PTS2SHSSBE01</v>
      </c>
      <c r="B2907" s="12" t="s">
        <v>34034</v>
      </c>
      <c r="C2907" s="11" t="s">
        <v>32965</v>
      </c>
      <c r="D2907" s="11" t="s">
        <v>34035</v>
      </c>
      <c r="E2907" s="11" t="s">
        <v>152</v>
      </c>
      <c r="F2907" s="11" t="s">
        <v>71</v>
      </c>
      <c r="G2907" s="11" t="s">
        <v>32394</v>
      </c>
      <c r="H2907" s="11" t="s">
        <v>77</v>
      </c>
      <c r="I2907" s="11">
        <v>1</v>
      </c>
      <c r="J2907" s="11" t="s">
        <v>78</v>
      </c>
      <c r="K2907" s="11" t="s">
        <v>32182</v>
      </c>
      <c r="L2907" s="11">
        <v>180</v>
      </c>
      <c r="M2907" s="11">
        <v>180</v>
      </c>
      <c r="N2907" s="11">
        <v>0</v>
      </c>
      <c r="O2907" s="11">
        <v>0</v>
      </c>
      <c r="P2907" s="11">
        <v>0</v>
      </c>
      <c r="Q2907" s="11">
        <v>0</v>
      </c>
      <c r="R2907" s="11">
        <v>0</v>
      </c>
      <c r="S2907" s="11">
        <v>0</v>
      </c>
      <c r="T2907" s="11">
        <v>1</v>
      </c>
      <c r="U2907" s="11">
        <v>0</v>
      </c>
      <c r="V2907" s="11">
        <v>0</v>
      </c>
      <c r="W2907" s="11">
        <v>0</v>
      </c>
      <c r="X2907" s="11">
        <v>0</v>
      </c>
      <c r="Y2907" s="11">
        <v>0</v>
      </c>
      <c r="Z2907" s="11">
        <v>0</v>
      </c>
      <c r="AA2907" s="12" t="s">
        <v>32955</v>
      </c>
      <c r="AB2907" s="17" t="str">
        <f t="shared" si="276"/>
        <v>Programme: MSc Sports Management (Part-Time)</v>
      </c>
      <c r="AC2907" s="17">
        <f t="shared" si="277"/>
        <v>1</v>
      </c>
      <c r="AD2907" s="17" t="str">
        <f t="shared" si="278"/>
        <v/>
      </c>
      <c r="AE2907" s="17" t="str">
        <f t="shared" si="279"/>
        <v/>
      </c>
      <c r="AF2907" s="17" t="str">
        <f t="shared" si="280"/>
        <v/>
      </c>
      <c r="AG2907" s="17" cm="1">
        <f t="array" ref="AG2907">IFERROR(IF(J2907="Level",INDEX($M2907:$S2907,AC2907+1),INDEX($M2907:$S2907,AC2907)),"")</f>
        <v>180</v>
      </c>
      <c r="AH2907" s="17" t="str" cm="1">
        <f t="array" ref="AH2907">IFERROR(IF(J2907="Level",INDEX($M2907:$S2907,AD2907+1),INDEX($M2907:$S2907,AD2907)),"")</f>
        <v/>
      </c>
      <c r="AI2907" s="17" t="str" cm="1">
        <f t="array" ref="AI2907">IFERROR(INDEX($M2907:$S2907,AE2907),"")</f>
        <v/>
      </c>
      <c r="AJ2907" s="17" t="str" cm="1">
        <f t="array" ref="AJ2907">IFERROR(INDEX($M2907:$S2907,AF2907),"")</f>
        <v/>
      </c>
      <c r="AK2907" s="17" cm="1">
        <f t="array" ref="AK2907">IFERROR(IF(J2907="Level",INDEX($T2907:$Z2907,AC2907+1),INDEX($T2907:$Z2907,AC2907)),"")</f>
        <v>1</v>
      </c>
      <c r="AL2907" s="17" t="str" cm="1">
        <f t="array" ref="AL2907">IFERROR(IF(J2907="Level",INDEX($T2907:$Z2907,AD2907+1),INDEX($T2907:$Z2907,AD2907)),"")</f>
        <v/>
      </c>
      <c r="AM2907" s="17" t="str" cm="1">
        <f t="array" ref="AM2907">IFERROR(INDEX($T2907:$Z2907,AE2907),"")</f>
        <v/>
      </c>
      <c r="AN2907" s="17" t="str" cm="1">
        <f t="array" ref="AN2907">IFERROR(INDEX($T2907:$Z2907,AF2907),"")</f>
        <v/>
      </c>
    </row>
    <row r="2908" spans="1:40" x14ac:dyDescent="0.2">
      <c r="A2908" s="17" t="str">
        <f t="shared" si="270"/>
        <v>BA Religion, Culture and Society: UFA3CTHCTH16</v>
      </c>
      <c r="B2908" s="12" t="s">
        <v>34036</v>
      </c>
      <c r="C2908" s="11" t="s">
        <v>31936</v>
      </c>
      <c r="D2908" s="11" t="s">
        <v>34037</v>
      </c>
      <c r="E2908" s="11" t="s">
        <v>169</v>
      </c>
      <c r="F2908" s="11" t="s">
        <v>76</v>
      </c>
      <c r="G2908" s="11" t="s">
        <v>32717</v>
      </c>
      <c r="H2908" s="11" t="s">
        <v>77</v>
      </c>
      <c r="I2908" s="11">
        <v>2</v>
      </c>
      <c r="J2908" s="11" t="s">
        <v>78</v>
      </c>
      <c r="K2908" s="11" t="s">
        <v>32718</v>
      </c>
      <c r="L2908" s="11">
        <v>120</v>
      </c>
      <c r="M2908" s="11">
        <v>0</v>
      </c>
      <c r="N2908" s="11">
        <v>120</v>
      </c>
      <c r="O2908" s="11">
        <v>120</v>
      </c>
      <c r="P2908" s="11">
        <v>0</v>
      </c>
      <c r="Q2908" s="11">
        <v>0</v>
      </c>
      <c r="R2908" s="11">
        <v>120</v>
      </c>
      <c r="S2908" s="11">
        <v>120</v>
      </c>
      <c r="T2908" s="11">
        <v>0</v>
      </c>
      <c r="U2908" s="11">
        <v>1</v>
      </c>
      <c r="V2908" s="11">
        <v>2</v>
      </c>
      <c r="W2908" s="11">
        <v>0</v>
      </c>
      <c r="X2908" s="11">
        <v>0</v>
      </c>
      <c r="Y2908" s="11">
        <v>1</v>
      </c>
      <c r="Z2908" s="11">
        <v>2</v>
      </c>
      <c r="AA2908" s="12" t="s">
        <v>32958</v>
      </c>
      <c r="AB2908" s="17" t="str">
        <f t="shared" si="276"/>
        <v>Programme: BA Religion, Culture and Society</v>
      </c>
      <c r="AC2908" s="17">
        <f t="shared" si="277"/>
        <v>2</v>
      </c>
      <c r="AD2908" s="17">
        <f t="shared" si="278"/>
        <v>3</v>
      </c>
      <c r="AE2908" s="17" t="str">
        <f t="shared" si="279"/>
        <v/>
      </c>
      <c r="AF2908" s="17" t="str">
        <f t="shared" si="280"/>
        <v/>
      </c>
      <c r="AG2908" s="17" cm="1">
        <f t="array" ref="AG2908">IFERROR(IF(J2908="Level",INDEX($M2908:$S2908,AC2908+1),INDEX($M2908:$S2908,AC2908)),"")</f>
        <v>120</v>
      </c>
      <c r="AH2908" s="17" cm="1">
        <f t="array" ref="AH2908">IFERROR(IF(J2908="Level",INDEX($M2908:$S2908,AD2908+1),INDEX($M2908:$S2908,AD2908)),"")</f>
        <v>120</v>
      </c>
      <c r="AI2908" s="17" t="str" cm="1">
        <f t="array" ref="AI2908">IFERROR(INDEX($M2908:$S2908,AE2908),"")</f>
        <v/>
      </c>
      <c r="AJ2908" s="17" t="str" cm="1">
        <f t="array" ref="AJ2908">IFERROR(INDEX($M2908:$S2908,AF2908),"")</f>
        <v/>
      </c>
      <c r="AK2908" s="17" cm="1">
        <f t="array" ref="AK2908">IFERROR(IF(J2908="Level",INDEX($T2908:$Z2908,AC2908+1),INDEX($T2908:$Z2908,AC2908)),"")</f>
        <v>1</v>
      </c>
      <c r="AL2908" s="17" cm="1">
        <f t="array" ref="AL2908">IFERROR(IF(J2908="Level",INDEX($T2908:$Z2908,AD2908+1),INDEX($T2908:$Z2908,AD2908)),"")</f>
        <v>2</v>
      </c>
      <c r="AM2908" s="17" t="str" cm="1">
        <f t="array" ref="AM2908">IFERROR(INDEX($T2908:$Z2908,AE2908),"")</f>
        <v/>
      </c>
      <c r="AN2908" s="17" t="str" cm="1">
        <f t="array" ref="AN2908">IFERROR(INDEX($T2908:$Z2908,AF2908),"")</f>
        <v/>
      </c>
    </row>
    <row r="2909" spans="1:40" x14ac:dyDescent="0.2">
      <c r="A2909" s="17" t="str">
        <f t="shared" si="270"/>
        <v>BA Religion, Culture and Society with Study Abroad: UFA4CTHCTH22</v>
      </c>
      <c r="B2909" s="12" t="s">
        <v>34038</v>
      </c>
      <c r="C2909" s="11" t="s">
        <v>31936</v>
      </c>
      <c r="D2909" s="11" t="s">
        <v>34039</v>
      </c>
      <c r="E2909" s="11" t="s">
        <v>169</v>
      </c>
      <c r="F2909" s="11" t="s">
        <v>76</v>
      </c>
      <c r="G2909" s="11" t="s">
        <v>32712</v>
      </c>
      <c r="H2909" s="11" t="s">
        <v>77</v>
      </c>
      <c r="I2909" s="11">
        <v>3</v>
      </c>
      <c r="J2909" s="11" t="s">
        <v>78</v>
      </c>
      <c r="K2909" s="11" t="s">
        <v>32713</v>
      </c>
      <c r="L2909" s="11">
        <v>120</v>
      </c>
      <c r="M2909" s="11">
        <v>0</v>
      </c>
      <c r="N2909" s="11">
        <v>120</v>
      </c>
      <c r="O2909" s="11">
        <v>120</v>
      </c>
      <c r="P2909" s="11">
        <v>120</v>
      </c>
      <c r="Q2909" s="11">
        <v>0</v>
      </c>
      <c r="R2909" s="11">
        <v>120</v>
      </c>
      <c r="S2909" s="11">
        <v>120</v>
      </c>
      <c r="T2909" s="11">
        <v>0</v>
      </c>
      <c r="U2909" s="11">
        <v>2</v>
      </c>
      <c r="V2909" s="11">
        <v>1</v>
      </c>
      <c r="W2909" s="11">
        <v>4</v>
      </c>
      <c r="X2909" s="11">
        <v>0</v>
      </c>
      <c r="Y2909" s="11">
        <v>2</v>
      </c>
      <c r="Z2909" s="11">
        <v>1</v>
      </c>
      <c r="AA2909" s="12" t="s">
        <v>32958</v>
      </c>
      <c r="AB2909" s="17" t="str">
        <f t="shared" si="276"/>
        <v>Programme: BA Religion, Culture and Society with Study Abroad</v>
      </c>
      <c r="AC2909" s="17">
        <f t="shared" si="277"/>
        <v>2</v>
      </c>
      <c r="AD2909" s="17">
        <f t="shared" si="278"/>
        <v>3</v>
      </c>
      <c r="AE2909" s="17">
        <f t="shared" si="279"/>
        <v>4</v>
      </c>
      <c r="AF2909" s="17" t="str">
        <f t="shared" si="280"/>
        <v/>
      </c>
      <c r="AG2909" s="17" cm="1">
        <f t="array" ref="AG2909">IFERROR(IF(J2909="Level",INDEX($M2909:$S2909,AC2909+1),INDEX($M2909:$S2909,AC2909)),"")</f>
        <v>120</v>
      </c>
      <c r="AH2909" s="17" cm="1">
        <f t="array" ref="AH2909">IFERROR(IF(J2909="Level",INDEX($M2909:$S2909,AD2909+1),INDEX($M2909:$S2909,AD2909)),"")</f>
        <v>120</v>
      </c>
      <c r="AI2909" s="17" cm="1">
        <f t="array" ref="AI2909">IFERROR(INDEX($M2909:$S2909,AE2909),"")</f>
        <v>120</v>
      </c>
      <c r="AJ2909" s="17" t="str" cm="1">
        <f t="array" ref="AJ2909">IFERROR(INDEX($M2909:$S2909,AF2909),"")</f>
        <v/>
      </c>
      <c r="AK2909" s="17" cm="1">
        <f t="array" ref="AK2909">IFERROR(IF(J2909="Level",INDEX($T2909:$Z2909,AC2909+1),INDEX($T2909:$Z2909,AC2909)),"")</f>
        <v>2</v>
      </c>
      <c r="AL2909" s="17" cm="1">
        <f t="array" ref="AL2909">IFERROR(IF(J2909="Level",INDEX($T2909:$Z2909,AD2909+1),INDEX($T2909:$Z2909,AD2909)),"")</f>
        <v>1</v>
      </c>
      <c r="AM2909" s="17" cm="1">
        <f t="array" ref="AM2909">IFERROR(INDEX($T2909:$Z2909,AE2909),"")</f>
        <v>4</v>
      </c>
      <c r="AN2909" s="17" t="str" cm="1">
        <f t="array" ref="AN2909">IFERROR(INDEX($T2909:$Z2909,AF2909),"")</f>
        <v/>
      </c>
    </row>
    <row r="2910" spans="1:40" x14ac:dyDescent="0.2">
      <c r="A2910" s="17" t="str">
        <f t="shared" si="270"/>
        <v>BA Religion, Culture and Society with Work Abroad: UFA4CTHCTH23</v>
      </c>
      <c r="B2910" s="12" t="s">
        <v>34040</v>
      </c>
      <c r="C2910" s="11" t="s">
        <v>31936</v>
      </c>
      <c r="D2910" s="11" t="s">
        <v>34041</v>
      </c>
      <c r="E2910" s="11" t="s">
        <v>169</v>
      </c>
      <c r="F2910" s="11" t="s">
        <v>76</v>
      </c>
      <c r="G2910" s="11" t="s">
        <v>32712</v>
      </c>
      <c r="H2910" s="11" t="s">
        <v>77</v>
      </c>
      <c r="I2910" s="11">
        <v>3</v>
      </c>
      <c r="J2910" s="11" t="s">
        <v>78</v>
      </c>
      <c r="K2910" s="11" t="s">
        <v>32713</v>
      </c>
      <c r="L2910" s="11">
        <v>120</v>
      </c>
      <c r="M2910" s="11">
        <v>0</v>
      </c>
      <c r="N2910" s="11">
        <v>120</v>
      </c>
      <c r="O2910" s="11">
        <v>120</v>
      </c>
      <c r="P2910" s="11">
        <v>120</v>
      </c>
      <c r="Q2910" s="11">
        <v>0</v>
      </c>
      <c r="R2910" s="11">
        <v>120</v>
      </c>
      <c r="S2910" s="11">
        <v>120</v>
      </c>
      <c r="T2910" s="11">
        <v>0</v>
      </c>
      <c r="U2910" s="11">
        <v>2</v>
      </c>
      <c r="V2910" s="11">
        <v>1</v>
      </c>
      <c r="W2910" s="11">
        <v>4</v>
      </c>
      <c r="X2910" s="11">
        <v>0</v>
      </c>
      <c r="Y2910" s="11">
        <v>2</v>
      </c>
      <c r="Z2910" s="11">
        <v>1</v>
      </c>
      <c r="AA2910" s="12" t="s">
        <v>32958</v>
      </c>
      <c r="AB2910" s="17" t="str">
        <f t="shared" si="276"/>
        <v>Programme: BA Religion, Culture and Society with Work Abroad</v>
      </c>
      <c r="AC2910" s="17">
        <f t="shared" si="277"/>
        <v>2</v>
      </c>
      <c r="AD2910" s="17">
        <f t="shared" si="278"/>
        <v>3</v>
      </c>
      <c r="AE2910" s="17">
        <f t="shared" si="279"/>
        <v>4</v>
      </c>
      <c r="AF2910" s="17" t="str">
        <f t="shared" si="280"/>
        <v/>
      </c>
      <c r="AG2910" s="17" cm="1">
        <f t="array" ref="AG2910">IFERROR(IF(J2910="Level",INDEX($M2910:$S2910,AC2910+1),INDEX($M2910:$S2910,AC2910)),"")</f>
        <v>120</v>
      </c>
      <c r="AH2910" s="17" cm="1">
        <f t="array" ref="AH2910">IFERROR(IF(J2910="Level",INDEX($M2910:$S2910,AD2910+1),INDEX($M2910:$S2910,AD2910)),"")</f>
        <v>120</v>
      </c>
      <c r="AI2910" s="17" cm="1">
        <f t="array" ref="AI2910">IFERROR(INDEX($M2910:$S2910,AE2910),"")</f>
        <v>120</v>
      </c>
      <c r="AJ2910" s="17" t="str" cm="1">
        <f t="array" ref="AJ2910">IFERROR(INDEX($M2910:$S2910,AF2910),"")</f>
        <v/>
      </c>
      <c r="AK2910" s="17" cm="1">
        <f t="array" ref="AK2910">IFERROR(IF(J2910="Level",INDEX($T2910:$Z2910,AC2910+1),INDEX($T2910:$Z2910,AC2910)),"")</f>
        <v>2</v>
      </c>
      <c r="AL2910" s="17" cm="1">
        <f t="array" ref="AL2910">IFERROR(IF(J2910="Level",INDEX($T2910:$Z2910,AD2910+1),INDEX($T2910:$Z2910,AD2910)),"")</f>
        <v>1</v>
      </c>
      <c r="AM2910" s="17" cm="1">
        <f t="array" ref="AM2910">IFERROR(INDEX($T2910:$Z2910,AE2910),"")</f>
        <v>4</v>
      </c>
      <c r="AN2910" s="17" t="str" cm="1">
        <f t="array" ref="AN2910">IFERROR(INDEX($T2910:$Z2910,AF2910),"")</f>
        <v/>
      </c>
    </row>
    <row r="2911" spans="1:40" ht="25.5" x14ac:dyDescent="0.2">
      <c r="A2911" s="17" t="str">
        <f t="shared" ref="A2911" si="281">D2911&amp;": "&amp;B2911</f>
        <v>BA Religion, Culture and Society with Industrial Experience: UFA4CTHCTH24</v>
      </c>
      <c r="B2911" s="12" t="s">
        <v>34042</v>
      </c>
      <c r="C2911" s="11" t="s">
        <v>31936</v>
      </c>
      <c r="D2911" s="11" t="s">
        <v>34043</v>
      </c>
      <c r="E2911" s="11" t="s">
        <v>169</v>
      </c>
      <c r="F2911" s="11" t="s">
        <v>76</v>
      </c>
      <c r="G2911" s="11" t="s">
        <v>32712</v>
      </c>
      <c r="H2911" s="11" t="s">
        <v>77</v>
      </c>
      <c r="I2911" s="11">
        <v>3</v>
      </c>
      <c r="J2911" s="11" t="s">
        <v>78</v>
      </c>
      <c r="K2911" s="11" t="s">
        <v>32713</v>
      </c>
      <c r="L2911" s="11">
        <v>120</v>
      </c>
      <c r="M2911" s="11">
        <v>0</v>
      </c>
      <c r="N2911" s="11">
        <v>120</v>
      </c>
      <c r="O2911" s="11">
        <v>120</v>
      </c>
      <c r="P2911" s="11">
        <v>120</v>
      </c>
      <c r="Q2911" s="11">
        <v>0</v>
      </c>
      <c r="R2911" s="11">
        <v>120</v>
      </c>
      <c r="S2911" s="11">
        <v>120</v>
      </c>
      <c r="T2911" s="11">
        <v>0</v>
      </c>
      <c r="U2911" s="11">
        <v>2</v>
      </c>
      <c r="V2911" s="11">
        <v>1</v>
      </c>
      <c r="W2911" s="11">
        <v>4</v>
      </c>
      <c r="X2911" s="11">
        <v>0</v>
      </c>
      <c r="Y2911" s="11">
        <v>2</v>
      </c>
      <c r="Z2911" s="11">
        <v>1</v>
      </c>
      <c r="AA2911" s="12" t="s">
        <v>32958</v>
      </c>
      <c r="AB2911" s="17" t="str">
        <f t="shared" si="276"/>
        <v>Programme: BA Religion, Culture and Society with Industrial Experience</v>
      </c>
      <c r="AC2911" s="17">
        <f t="shared" si="277"/>
        <v>2</v>
      </c>
      <c r="AD2911" s="17">
        <f t="shared" si="278"/>
        <v>3</v>
      </c>
      <c r="AE2911" s="17">
        <f t="shared" si="279"/>
        <v>4</v>
      </c>
      <c r="AF2911" s="17" t="str">
        <f t="shared" si="280"/>
        <v/>
      </c>
      <c r="AG2911" s="17" cm="1">
        <f t="array" ref="AG2911">IFERROR(IF(J2911="Level",INDEX($M2911:$S2911,AC2911+1),INDEX($M2911:$S2911,AC2911)),"")</f>
        <v>120</v>
      </c>
      <c r="AH2911" s="17" cm="1">
        <f t="array" ref="AH2911">IFERROR(IF(J2911="Level",INDEX($M2911:$S2911,AD2911+1),INDEX($M2911:$S2911,AD2911)),"")</f>
        <v>120</v>
      </c>
      <c r="AI2911" s="17" cm="1">
        <f t="array" ref="AI2911">IFERROR(INDEX($M2911:$S2911,AE2911),"")</f>
        <v>120</v>
      </c>
      <c r="AJ2911" s="17" t="str" cm="1">
        <f t="array" ref="AJ2911">IFERROR(INDEX($M2911:$S2911,AF2911),"")</f>
        <v/>
      </c>
      <c r="AK2911" s="17" cm="1">
        <f t="array" ref="AK2911">IFERROR(IF(J2911="Level",INDEX($T2911:$Z2911,AC2911+1),INDEX($T2911:$Z2911,AC2911)),"")</f>
        <v>2</v>
      </c>
      <c r="AL2911" s="17" cm="1">
        <f t="array" ref="AL2911">IFERROR(IF(J2911="Level",INDEX($T2911:$Z2911,AD2911+1),INDEX($T2911:$Z2911,AD2911)),"")</f>
        <v>1</v>
      </c>
      <c r="AM2911" s="17" cm="1">
        <f t="array" ref="AM2911">IFERROR(INDEX($T2911:$Z2911,AE2911),"")</f>
        <v>4</v>
      </c>
      <c r="AN2911" s="17" t="str" cm="1">
        <f t="array" ref="AN2911">IFERROR(INDEX($T2911:$Z2911,AF2911),"")</f>
        <v/>
      </c>
    </row>
  </sheetData>
  <autoFilter ref="A1:AO2911" xr:uid="{E2ED416A-683D-444B-B5FC-00FD749FFEAB}">
    <filterColumn colId="7">
      <filters>
        <filter val="Yes"/>
      </filters>
    </filterColumn>
  </autoFilter>
  <sortState xmlns:xlrd2="http://schemas.microsoft.com/office/spreadsheetml/2017/richdata2" ref="A2:AO2846">
    <sortCondition ref="G2:G2846"/>
    <sortCondition ref="B2:B2846"/>
  </sortState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0BA75-1C7E-4571-BA2C-4C72CE467AA1}">
  <dimension ref="A1:D27958"/>
  <sheetViews>
    <sheetView workbookViewId="0">
      <pane xSplit="1" ySplit="1" topLeftCell="B1281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defaultRowHeight="12.75" x14ac:dyDescent="0.2"/>
  <cols>
    <col min="1" max="1" width="15.42578125" style="48" bestFit="1" customWidth="1"/>
    <col min="2" max="16384" width="9.140625" style="48"/>
  </cols>
  <sheetData>
    <row r="1" spans="1:4" ht="15" x14ac:dyDescent="0.25">
      <c r="A1" s="53" t="s">
        <v>4780</v>
      </c>
      <c r="B1" s="53" t="s">
        <v>4781</v>
      </c>
      <c r="C1" s="53" t="s">
        <v>33535</v>
      </c>
      <c r="D1" s="53" t="s">
        <v>33871</v>
      </c>
    </row>
    <row r="2" spans="1:4" ht="15" x14ac:dyDescent="0.25">
      <c r="A2" s="53" t="s">
        <v>4782</v>
      </c>
      <c r="B2" s="53">
        <v>15</v>
      </c>
      <c r="C2" s="53" t="s">
        <v>33536</v>
      </c>
      <c r="D2" s="53" t="s">
        <v>33872</v>
      </c>
    </row>
    <row r="3" spans="1:4" ht="15" x14ac:dyDescent="0.25">
      <c r="A3" s="53" t="s">
        <v>4783</v>
      </c>
      <c r="B3" s="53">
        <v>15</v>
      </c>
      <c r="C3" s="53" t="s">
        <v>33536</v>
      </c>
      <c r="D3" s="53" t="s">
        <v>33872</v>
      </c>
    </row>
    <row r="4" spans="1:4" ht="15" x14ac:dyDescent="0.25">
      <c r="A4" s="53" t="s">
        <v>4784</v>
      </c>
      <c r="B4" s="53">
        <v>15</v>
      </c>
      <c r="C4" s="53" t="s">
        <v>33536</v>
      </c>
      <c r="D4" s="53" t="s">
        <v>33872</v>
      </c>
    </row>
    <row r="5" spans="1:4" ht="15" x14ac:dyDescent="0.25">
      <c r="A5" s="53" t="s">
        <v>4785</v>
      </c>
      <c r="B5" s="53">
        <v>15</v>
      </c>
      <c r="C5" s="53" t="s">
        <v>33536</v>
      </c>
      <c r="D5" s="53" t="s">
        <v>33872</v>
      </c>
    </row>
    <row r="6" spans="1:4" ht="15" x14ac:dyDescent="0.25">
      <c r="A6" s="53" t="s">
        <v>4786</v>
      </c>
      <c r="B6" s="53">
        <v>15</v>
      </c>
      <c r="C6" s="53" t="s">
        <v>33536</v>
      </c>
      <c r="D6" s="53" t="s">
        <v>33872</v>
      </c>
    </row>
    <row r="7" spans="1:4" ht="15" x14ac:dyDescent="0.25">
      <c r="A7" s="53" t="s">
        <v>4787</v>
      </c>
      <c r="B7" s="53">
        <v>15</v>
      </c>
      <c r="C7" s="53" t="s">
        <v>33536</v>
      </c>
      <c r="D7" s="53" t="s">
        <v>33872</v>
      </c>
    </row>
    <row r="8" spans="1:4" ht="15" x14ac:dyDescent="0.25">
      <c r="A8" s="53" t="s">
        <v>4788</v>
      </c>
      <c r="B8" s="53">
        <v>15</v>
      </c>
      <c r="C8" s="53" t="s">
        <v>33536</v>
      </c>
      <c r="D8" s="53" t="s">
        <v>33872</v>
      </c>
    </row>
    <row r="9" spans="1:4" ht="15" x14ac:dyDescent="0.25">
      <c r="A9" s="53" t="s">
        <v>4789</v>
      </c>
      <c r="B9" s="53">
        <v>15</v>
      </c>
      <c r="C9" s="53" t="s">
        <v>33536</v>
      </c>
      <c r="D9" s="53" t="s">
        <v>33872</v>
      </c>
    </row>
    <row r="10" spans="1:4" ht="15" x14ac:dyDescent="0.25">
      <c r="A10" s="53" t="s">
        <v>4790</v>
      </c>
      <c r="B10" s="53">
        <v>30</v>
      </c>
      <c r="C10" s="53" t="s">
        <v>33536</v>
      </c>
      <c r="D10" s="53" t="s">
        <v>33872</v>
      </c>
    </row>
    <row r="11" spans="1:4" ht="15" x14ac:dyDescent="0.25">
      <c r="A11" s="53" t="s">
        <v>4791</v>
      </c>
      <c r="B11" s="53">
        <v>20</v>
      </c>
      <c r="C11" s="53" t="s">
        <v>33536</v>
      </c>
      <c r="D11" s="53" t="s">
        <v>33872</v>
      </c>
    </row>
    <row r="12" spans="1:4" ht="15" x14ac:dyDescent="0.25">
      <c r="A12" s="53" t="s">
        <v>4792</v>
      </c>
      <c r="B12" s="53">
        <v>15</v>
      </c>
      <c r="C12" s="53" t="s">
        <v>33536</v>
      </c>
      <c r="D12" s="53" t="s">
        <v>33872</v>
      </c>
    </row>
    <row r="13" spans="1:4" ht="15" x14ac:dyDescent="0.25">
      <c r="A13" s="53" t="s">
        <v>4793</v>
      </c>
      <c r="B13" s="53">
        <v>30</v>
      </c>
      <c r="C13" s="53" t="s">
        <v>33536</v>
      </c>
      <c r="D13" s="53" t="s">
        <v>33872</v>
      </c>
    </row>
    <row r="14" spans="1:4" ht="15" x14ac:dyDescent="0.25">
      <c r="A14" s="53" t="s">
        <v>4794</v>
      </c>
      <c r="B14" s="53">
        <v>15</v>
      </c>
      <c r="C14" s="53" t="s">
        <v>33536</v>
      </c>
      <c r="D14" s="53" t="s">
        <v>33872</v>
      </c>
    </row>
    <row r="15" spans="1:4" ht="15" x14ac:dyDescent="0.25">
      <c r="A15" s="53" t="s">
        <v>4795</v>
      </c>
      <c r="B15" s="53">
        <v>30</v>
      </c>
      <c r="C15" s="53" t="s">
        <v>33536</v>
      </c>
      <c r="D15" s="53" t="s">
        <v>33872</v>
      </c>
    </row>
    <row r="16" spans="1:4" ht="15" x14ac:dyDescent="0.25">
      <c r="A16" s="53" t="s">
        <v>4796</v>
      </c>
      <c r="B16" s="53">
        <v>30</v>
      </c>
      <c r="C16" s="53" t="s">
        <v>33536</v>
      </c>
      <c r="D16" s="53" t="s">
        <v>33872</v>
      </c>
    </row>
    <row r="17" spans="1:4" ht="15" x14ac:dyDescent="0.25">
      <c r="A17" s="53" t="s">
        <v>4797</v>
      </c>
      <c r="B17" s="53">
        <v>30</v>
      </c>
      <c r="C17" s="53" t="s">
        <v>33536</v>
      </c>
      <c r="D17" s="53" t="s">
        <v>33872</v>
      </c>
    </row>
    <row r="18" spans="1:4" ht="15" x14ac:dyDescent="0.25">
      <c r="A18" s="53" t="s">
        <v>4798</v>
      </c>
      <c r="B18" s="53">
        <v>30</v>
      </c>
      <c r="C18" s="53" t="s">
        <v>33536</v>
      </c>
      <c r="D18" s="53" t="s">
        <v>33872</v>
      </c>
    </row>
    <row r="19" spans="1:4" ht="15" x14ac:dyDescent="0.25">
      <c r="A19" s="53" t="s">
        <v>4799</v>
      </c>
      <c r="B19" s="53">
        <v>30</v>
      </c>
      <c r="C19" s="53" t="s">
        <v>33536</v>
      </c>
      <c r="D19" s="53" t="s">
        <v>33872</v>
      </c>
    </row>
    <row r="20" spans="1:4" ht="15" x14ac:dyDescent="0.25">
      <c r="A20" s="53" t="s">
        <v>4800</v>
      </c>
      <c r="B20" s="53">
        <v>30</v>
      </c>
      <c r="C20" s="53" t="s">
        <v>33536</v>
      </c>
      <c r="D20" s="53" t="s">
        <v>33872</v>
      </c>
    </row>
    <row r="21" spans="1:4" ht="15" x14ac:dyDescent="0.25">
      <c r="A21" s="53" t="s">
        <v>4801</v>
      </c>
      <c r="B21" s="53">
        <v>30</v>
      </c>
      <c r="C21" s="53" t="s">
        <v>33536</v>
      </c>
      <c r="D21" s="53" t="s">
        <v>33872</v>
      </c>
    </row>
    <row r="22" spans="1:4" ht="15" x14ac:dyDescent="0.25">
      <c r="A22" s="53" t="s">
        <v>4802</v>
      </c>
      <c r="B22" s="53">
        <v>30</v>
      </c>
      <c r="C22" s="53" t="s">
        <v>33536</v>
      </c>
      <c r="D22" s="53" t="s">
        <v>33872</v>
      </c>
    </row>
    <row r="23" spans="1:4" ht="15" x14ac:dyDescent="0.25">
      <c r="A23" s="53" t="s">
        <v>4803</v>
      </c>
      <c r="B23" s="53">
        <v>30</v>
      </c>
      <c r="C23" s="53" t="s">
        <v>33536</v>
      </c>
      <c r="D23" s="53" t="s">
        <v>33872</v>
      </c>
    </row>
    <row r="24" spans="1:4" ht="15" x14ac:dyDescent="0.25">
      <c r="A24" s="53" t="s">
        <v>4804</v>
      </c>
      <c r="B24" s="53">
        <v>30</v>
      </c>
      <c r="C24" s="53" t="s">
        <v>33536</v>
      </c>
      <c r="D24" s="53" t="s">
        <v>33872</v>
      </c>
    </row>
    <row r="25" spans="1:4" ht="15" x14ac:dyDescent="0.25">
      <c r="A25" s="53" t="s">
        <v>4805</v>
      </c>
      <c r="B25" s="53">
        <v>30</v>
      </c>
      <c r="C25" s="53" t="s">
        <v>33536</v>
      </c>
      <c r="D25" s="53" t="s">
        <v>33872</v>
      </c>
    </row>
    <row r="26" spans="1:4" ht="15" x14ac:dyDescent="0.25">
      <c r="A26" s="53" t="s">
        <v>4806</v>
      </c>
      <c r="B26" s="53">
        <v>30</v>
      </c>
      <c r="C26" s="53" t="s">
        <v>33536</v>
      </c>
      <c r="D26" s="53" t="s">
        <v>33872</v>
      </c>
    </row>
    <row r="27" spans="1:4" ht="15" x14ac:dyDescent="0.25">
      <c r="A27" s="53" t="s">
        <v>4807</v>
      </c>
      <c r="B27" s="53">
        <v>0</v>
      </c>
      <c r="C27" s="53" t="s">
        <v>33537</v>
      </c>
      <c r="D27" s="53" t="s">
        <v>33872</v>
      </c>
    </row>
    <row r="28" spans="1:4" ht="15" x14ac:dyDescent="0.25">
      <c r="A28" s="53" t="s">
        <v>4808</v>
      </c>
      <c r="B28" s="53">
        <v>35</v>
      </c>
      <c r="C28" s="53" t="s">
        <v>33536</v>
      </c>
      <c r="D28" s="53" t="s">
        <v>33872</v>
      </c>
    </row>
    <row r="29" spans="1:4" ht="15" x14ac:dyDescent="0.25">
      <c r="A29" s="53" t="s">
        <v>4809</v>
      </c>
      <c r="B29" s="53">
        <v>30</v>
      </c>
      <c r="C29" s="53" t="s">
        <v>33536</v>
      </c>
      <c r="D29" s="53" t="s">
        <v>33872</v>
      </c>
    </row>
    <row r="30" spans="1:4" ht="15" x14ac:dyDescent="0.25">
      <c r="A30" s="53" t="s">
        <v>4810</v>
      </c>
      <c r="B30" s="53">
        <v>30</v>
      </c>
      <c r="C30" s="53" t="s">
        <v>33536</v>
      </c>
      <c r="D30" s="53" t="s">
        <v>33872</v>
      </c>
    </row>
    <row r="31" spans="1:4" ht="15" x14ac:dyDescent="0.25">
      <c r="A31" s="53" t="s">
        <v>4811</v>
      </c>
      <c r="B31" s="53">
        <v>30</v>
      </c>
      <c r="C31" s="53" t="s">
        <v>33536</v>
      </c>
      <c r="D31" s="53" t="s">
        <v>33872</v>
      </c>
    </row>
    <row r="32" spans="1:4" ht="15" x14ac:dyDescent="0.25">
      <c r="A32" s="53" t="s">
        <v>4812</v>
      </c>
      <c r="B32" s="53">
        <v>30</v>
      </c>
      <c r="C32" s="53" t="s">
        <v>33536</v>
      </c>
      <c r="D32" s="53" t="s">
        <v>33872</v>
      </c>
    </row>
    <row r="33" spans="1:4" ht="15" x14ac:dyDescent="0.25">
      <c r="A33" s="53" t="s">
        <v>4813</v>
      </c>
      <c r="B33" s="53">
        <v>15</v>
      </c>
      <c r="C33" s="53" t="s">
        <v>33536</v>
      </c>
      <c r="D33" s="53" t="s">
        <v>33873</v>
      </c>
    </row>
    <row r="34" spans="1:4" ht="15" x14ac:dyDescent="0.25">
      <c r="A34" s="53" t="s">
        <v>4814</v>
      </c>
      <c r="B34" s="53">
        <v>15</v>
      </c>
      <c r="C34" s="53" t="s">
        <v>33536</v>
      </c>
      <c r="D34" s="53" t="s">
        <v>33873</v>
      </c>
    </row>
    <row r="35" spans="1:4" ht="15" x14ac:dyDescent="0.25">
      <c r="A35" s="53" t="s">
        <v>4815</v>
      </c>
      <c r="B35" s="53">
        <v>15</v>
      </c>
      <c r="C35" s="53" t="s">
        <v>33536</v>
      </c>
      <c r="D35" s="53" t="s">
        <v>33872</v>
      </c>
    </row>
    <row r="36" spans="1:4" ht="15" x14ac:dyDescent="0.25">
      <c r="A36" s="53" t="s">
        <v>4816</v>
      </c>
      <c r="B36" s="53">
        <v>15</v>
      </c>
      <c r="C36" s="53" t="s">
        <v>33538</v>
      </c>
      <c r="D36" s="53" t="s">
        <v>33873</v>
      </c>
    </row>
    <row r="37" spans="1:4" ht="15" x14ac:dyDescent="0.25">
      <c r="A37" s="53" t="s">
        <v>4817</v>
      </c>
      <c r="B37" s="53">
        <v>15</v>
      </c>
      <c r="C37" s="53" t="s">
        <v>33538</v>
      </c>
      <c r="D37" s="53" t="s">
        <v>33873</v>
      </c>
    </row>
    <row r="38" spans="1:4" ht="15" x14ac:dyDescent="0.25">
      <c r="A38" s="53" t="s">
        <v>4818</v>
      </c>
      <c r="B38" s="53">
        <v>30</v>
      </c>
      <c r="C38" s="53" t="s">
        <v>33536</v>
      </c>
      <c r="D38" s="53" t="s">
        <v>33873</v>
      </c>
    </row>
    <row r="39" spans="1:4" ht="15" x14ac:dyDescent="0.25">
      <c r="A39" s="53" t="s">
        <v>4819</v>
      </c>
      <c r="B39" s="53">
        <v>30</v>
      </c>
      <c r="C39" s="53" t="s">
        <v>33536</v>
      </c>
      <c r="D39" s="53" t="s">
        <v>33873</v>
      </c>
    </row>
    <row r="40" spans="1:4" ht="15" x14ac:dyDescent="0.25">
      <c r="A40" s="53" t="s">
        <v>4820</v>
      </c>
      <c r="B40" s="53">
        <v>15</v>
      </c>
      <c r="C40" s="53" t="s">
        <v>33536</v>
      </c>
      <c r="D40" s="53" t="s">
        <v>33872</v>
      </c>
    </row>
    <row r="41" spans="1:4" ht="15" x14ac:dyDescent="0.25">
      <c r="A41" s="53" t="s">
        <v>4821</v>
      </c>
      <c r="B41" s="53">
        <v>0</v>
      </c>
      <c r="C41" s="53" t="s">
        <v>33537</v>
      </c>
      <c r="D41" s="53" t="s">
        <v>33872</v>
      </c>
    </row>
    <row r="42" spans="1:4" ht="15" x14ac:dyDescent="0.25">
      <c r="A42" s="53" t="s">
        <v>4822</v>
      </c>
      <c r="B42" s="53">
        <v>0</v>
      </c>
      <c r="C42" s="53" t="s">
        <v>33539</v>
      </c>
      <c r="D42" s="53" t="s">
        <v>33873</v>
      </c>
    </row>
    <row r="43" spans="1:4" ht="15" x14ac:dyDescent="0.25">
      <c r="A43" s="53" t="s">
        <v>4823</v>
      </c>
      <c r="B43" s="53">
        <v>0</v>
      </c>
      <c r="C43" s="53" t="s">
        <v>33539</v>
      </c>
      <c r="D43" s="53" t="s">
        <v>33873</v>
      </c>
    </row>
    <row r="44" spans="1:4" ht="15" x14ac:dyDescent="0.25">
      <c r="A44" s="53" t="s">
        <v>4824</v>
      </c>
      <c r="B44" s="53">
        <v>0</v>
      </c>
      <c r="C44" s="53" t="s">
        <v>33539</v>
      </c>
      <c r="D44" s="53" t="s">
        <v>33872</v>
      </c>
    </row>
    <row r="45" spans="1:4" ht="15" x14ac:dyDescent="0.25">
      <c r="A45" s="53" t="s">
        <v>4825</v>
      </c>
      <c r="B45" s="53">
        <v>30</v>
      </c>
      <c r="C45" s="53" t="s">
        <v>33536</v>
      </c>
      <c r="D45" s="53" t="s">
        <v>33872</v>
      </c>
    </row>
    <row r="46" spans="1:4" ht="15" x14ac:dyDescent="0.25">
      <c r="A46" s="53" t="s">
        <v>4826</v>
      </c>
      <c r="B46" s="53">
        <v>15</v>
      </c>
      <c r="C46" s="53" t="s">
        <v>33536</v>
      </c>
      <c r="D46" s="53" t="s">
        <v>33873</v>
      </c>
    </row>
    <row r="47" spans="1:4" ht="15" x14ac:dyDescent="0.25">
      <c r="A47" s="53" t="s">
        <v>4827</v>
      </c>
      <c r="B47" s="53">
        <v>15</v>
      </c>
      <c r="C47" s="53" t="s">
        <v>33536</v>
      </c>
      <c r="D47" s="53" t="s">
        <v>33872</v>
      </c>
    </row>
    <row r="48" spans="1:4" ht="15" x14ac:dyDescent="0.25">
      <c r="A48" s="53" t="s">
        <v>4828</v>
      </c>
      <c r="B48" s="53">
        <v>15</v>
      </c>
      <c r="C48" s="53" t="s">
        <v>33536</v>
      </c>
      <c r="D48" s="53" t="s">
        <v>33872</v>
      </c>
    </row>
    <row r="49" spans="1:4" ht="15" x14ac:dyDescent="0.25">
      <c r="A49" s="53" t="s">
        <v>4829</v>
      </c>
      <c r="B49" s="53">
        <v>30</v>
      </c>
      <c r="C49" s="53" t="s">
        <v>33538</v>
      </c>
      <c r="D49" s="53" t="s">
        <v>33872</v>
      </c>
    </row>
    <row r="50" spans="1:4" ht="15" x14ac:dyDescent="0.25">
      <c r="A50" s="53" t="s">
        <v>4830</v>
      </c>
      <c r="B50" s="53">
        <v>15</v>
      </c>
      <c r="C50" s="53" t="s">
        <v>33536</v>
      </c>
      <c r="D50" s="53" t="s">
        <v>33872</v>
      </c>
    </row>
    <row r="51" spans="1:4" ht="15" x14ac:dyDescent="0.25">
      <c r="A51" s="53" t="s">
        <v>4831</v>
      </c>
      <c r="B51" s="53">
        <v>15</v>
      </c>
      <c r="C51" s="53" t="s">
        <v>33536</v>
      </c>
      <c r="D51" s="53" t="s">
        <v>33873</v>
      </c>
    </row>
    <row r="52" spans="1:4" ht="15" x14ac:dyDescent="0.25">
      <c r="A52" s="53" t="s">
        <v>4832</v>
      </c>
      <c r="B52" s="53">
        <v>15</v>
      </c>
      <c r="C52" s="53" t="s">
        <v>33536</v>
      </c>
      <c r="D52" s="53" t="s">
        <v>33872</v>
      </c>
    </row>
    <row r="53" spans="1:4" ht="15" x14ac:dyDescent="0.25">
      <c r="A53" s="53" t="s">
        <v>4833</v>
      </c>
      <c r="B53" s="53">
        <v>30</v>
      </c>
      <c r="C53" s="53" t="s">
        <v>33538</v>
      </c>
      <c r="D53" s="53" t="s">
        <v>33873</v>
      </c>
    </row>
    <row r="54" spans="1:4" ht="15" x14ac:dyDescent="0.25">
      <c r="A54" s="53" t="s">
        <v>4834</v>
      </c>
      <c r="B54" s="53">
        <v>15</v>
      </c>
      <c r="C54" s="53" t="s">
        <v>33536</v>
      </c>
      <c r="D54" s="53" t="s">
        <v>33872</v>
      </c>
    </row>
    <row r="55" spans="1:4" ht="15" x14ac:dyDescent="0.25">
      <c r="A55" s="53" t="s">
        <v>4835</v>
      </c>
      <c r="B55" s="53">
        <v>15</v>
      </c>
      <c r="C55" s="53" t="s">
        <v>33536</v>
      </c>
      <c r="D55" s="53" t="s">
        <v>33873</v>
      </c>
    </row>
    <row r="56" spans="1:4" ht="15" x14ac:dyDescent="0.25">
      <c r="A56" s="53" t="s">
        <v>4836</v>
      </c>
      <c r="B56" s="53">
        <v>30</v>
      </c>
      <c r="C56" s="53" t="s">
        <v>33536</v>
      </c>
      <c r="D56" s="53" t="s">
        <v>33873</v>
      </c>
    </row>
    <row r="57" spans="1:4" ht="15" x14ac:dyDescent="0.25">
      <c r="A57" s="53" t="s">
        <v>4837</v>
      </c>
      <c r="B57" s="53">
        <v>15</v>
      </c>
      <c r="C57" s="53" t="s">
        <v>33536</v>
      </c>
      <c r="D57" s="53" t="s">
        <v>33873</v>
      </c>
    </row>
    <row r="58" spans="1:4" ht="15" x14ac:dyDescent="0.25">
      <c r="A58" s="53" t="s">
        <v>4838</v>
      </c>
      <c r="B58" s="53">
        <v>30</v>
      </c>
      <c r="C58" s="53" t="s">
        <v>33536</v>
      </c>
      <c r="D58" s="53" t="s">
        <v>33872</v>
      </c>
    </row>
    <row r="59" spans="1:4" ht="15" x14ac:dyDescent="0.25">
      <c r="A59" s="53" t="s">
        <v>4839</v>
      </c>
      <c r="B59" s="53">
        <v>30</v>
      </c>
      <c r="C59" s="53" t="s">
        <v>33536</v>
      </c>
      <c r="D59" s="53" t="s">
        <v>33873</v>
      </c>
    </row>
    <row r="60" spans="1:4" ht="15" x14ac:dyDescent="0.25">
      <c r="A60" s="53" t="s">
        <v>4840</v>
      </c>
      <c r="B60" s="53">
        <v>15</v>
      </c>
      <c r="C60" s="53" t="s">
        <v>33536</v>
      </c>
      <c r="D60" s="53" t="s">
        <v>33873</v>
      </c>
    </row>
    <row r="61" spans="1:4" ht="15" x14ac:dyDescent="0.25">
      <c r="A61" s="53" t="s">
        <v>4841</v>
      </c>
      <c r="B61" s="53">
        <v>15</v>
      </c>
      <c r="C61" s="53" t="s">
        <v>33536</v>
      </c>
      <c r="D61" s="53" t="s">
        <v>33873</v>
      </c>
    </row>
    <row r="62" spans="1:4" ht="15" x14ac:dyDescent="0.25">
      <c r="A62" s="53" t="s">
        <v>4842</v>
      </c>
      <c r="B62" s="53">
        <v>30</v>
      </c>
      <c r="C62" s="53" t="s">
        <v>33536</v>
      </c>
      <c r="D62" s="53" t="s">
        <v>33873</v>
      </c>
    </row>
    <row r="63" spans="1:4" ht="15" x14ac:dyDescent="0.25">
      <c r="A63" s="53" t="s">
        <v>4843</v>
      </c>
      <c r="B63" s="53">
        <v>15</v>
      </c>
      <c r="C63" s="53" t="s">
        <v>33536</v>
      </c>
      <c r="D63" s="53" t="s">
        <v>33873</v>
      </c>
    </row>
    <row r="64" spans="1:4" ht="15" x14ac:dyDescent="0.25">
      <c r="A64" s="53" t="s">
        <v>4844</v>
      </c>
      <c r="B64" s="53">
        <v>15</v>
      </c>
      <c r="C64" s="53" t="s">
        <v>33536</v>
      </c>
      <c r="D64" s="53" t="s">
        <v>33873</v>
      </c>
    </row>
    <row r="65" spans="1:4" ht="15" x14ac:dyDescent="0.25">
      <c r="A65" s="53" t="s">
        <v>4845</v>
      </c>
      <c r="B65" s="53">
        <v>15</v>
      </c>
      <c r="C65" s="53" t="s">
        <v>33536</v>
      </c>
      <c r="D65" s="53" t="s">
        <v>33873</v>
      </c>
    </row>
    <row r="66" spans="1:4" ht="15" x14ac:dyDescent="0.25">
      <c r="A66" s="53" t="s">
        <v>4846</v>
      </c>
      <c r="B66" s="53">
        <v>15</v>
      </c>
      <c r="C66" s="53" t="s">
        <v>33536</v>
      </c>
      <c r="D66" s="53" t="s">
        <v>33873</v>
      </c>
    </row>
    <row r="67" spans="1:4" ht="15" x14ac:dyDescent="0.25">
      <c r="A67" s="53" t="s">
        <v>33481</v>
      </c>
      <c r="B67" s="53">
        <v>15</v>
      </c>
      <c r="C67" s="53" t="s">
        <v>33536</v>
      </c>
      <c r="D67" s="53" t="s">
        <v>33873</v>
      </c>
    </row>
    <row r="68" spans="1:4" ht="15" x14ac:dyDescent="0.25">
      <c r="A68" s="53" t="s">
        <v>33482</v>
      </c>
      <c r="B68" s="53">
        <v>15</v>
      </c>
      <c r="C68" s="53" t="s">
        <v>33536</v>
      </c>
      <c r="D68" s="53" t="s">
        <v>33873</v>
      </c>
    </row>
    <row r="69" spans="1:4" ht="15" x14ac:dyDescent="0.25">
      <c r="A69" s="53" t="s">
        <v>33540</v>
      </c>
      <c r="B69" s="53">
        <v>30</v>
      </c>
      <c r="C69" s="53" t="s">
        <v>33536</v>
      </c>
      <c r="D69" s="53" t="s">
        <v>33873</v>
      </c>
    </row>
    <row r="70" spans="1:4" ht="15" x14ac:dyDescent="0.25">
      <c r="A70" s="53" t="s">
        <v>4847</v>
      </c>
      <c r="B70" s="53">
        <v>15</v>
      </c>
      <c r="C70" s="53" t="s">
        <v>33536</v>
      </c>
      <c r="D70" s="53" t="s">
        <v>33872</v>
      </c>
    </row>
    <row r="71" spans="1:4" ht="15" x14ac:dyDescent="0.25">
      <c r="A71" s="53" t="s">
        <v>4848</v>
      </c>
      <c r="B71" s="53">
        <v>15</v>
      </c>
      <c r="C71" s="53" t="s">
        <v>33536</v>
      </c>
      <c r="D71" s="53" t="s">
        <v>33873</v>
      </c>
    </row>
    <row r="72" spans="1:4" ht="15" x14ac:dyDescent="0.25">
      <c r="A72" s="53" t="s">
        <v>4849</v>
      </c>
      <c r="B72" s="53">
        <v>0</v>
      </c>
      <c r="C72" s="53" t="s">
        <v>33539</v>
      </c>
      <c r="D72" s="53" t="s">
        <v>33873</v>
      </c>
    </row>
    <row r="73" spans="1:4" ht="15" x14ac:dyDescent="0.25">
      <c r="A73" s="53" t="s">
        <v>4850</v>
      </c>
      <c r="B73" s="53">
        <v>0</v>
      </c>
      <c r="C73" s="53" t="s">
        <v>33537</v>
      </c>
      <c r="D73" s="53" t="s">
        <v>33872</v>
      </c>
    </row>
    <row r="74" spans="1:4" ht="15" x14ac:dyDescent="0.25">
      <c r="A74" s="53" t="s">
        <v>4851</v>
      </c>
      <c r="B74" s="53">
        <v>30</v>
      </c>
      <c r="C74" s="53" t="s">
        <v>33541</v>
      </c>
      <c r="D74" s="53" t="s">
        <v>33873</v>
      </c>
    </row>
    <row r="75" spans="1:4" ht="15" x14ac:dyDescent="0.25">
      <c r="A75" s="53" t="s">
        <v>4852</v>
      </c>
      <c r="B75" s="53">
        <v>30</v>
      </c>
      <c r="C75" s="53" t="s">
        <v>33536</v>
      </c>
      <c r="D75" s="53" t="s">
        <v>33872</v>
      </c>
    </row>
    <row r="76" spans="1:4" ht="15" x14ac:dyDescent="0.25">
      <c r="A76" s="53" t="s">
        <v>4853</v>
      </c>
      <c r="B76" s="53">
        <v>15</v>
      </c>
      <c r="C76" s="53" t="s">
        <v>33536</v>
      </c>
      <c r="D76" s="53" t="s">
        <v>33873</v>
      </c>
    </row>
    <row r="77" spans="1:4" ht="15" x14ac:dyDescent="0.25">
      <c r="A77" s="53" t="s">
        <v>4854</v>
      </c>
      <c r="B77" s="53">
        <v>15</v>
      </c>
      <c r="C77" s="53" t="s">
        <v>33536</v>
      </c>
      <c r="D77" s="53" t="s">
        <v>33873</v>
      </c>
    </row>
    <row r="78" spans="1:4" ht="15" x14ac:dyDescent="0.25">
      <c r="A78" s="53" t="s">
        <v>4855</v>
      </c>
      <c r="B78" s="53">
        <v>30</v>
      </c>
      <c r="C78" s="53" t="s">
        <v>33536</v>
      </c>
      <c r="D78" s="53" t="s">
        <v>33872</v>
      </c>
    </row>
    <row r="79" spans="1:4" ht="15" x14ac:dyDescent="0.25">
      <c r="A79" s="53" t="s">
        <v>4856</v>
      </c>
      <c r="B79" s="53">
        <v>15</v>
      </c>
      <c r="C79" s="53" t="s">
        <v>33536</v>
      </c>
      <c r="D79" s="53" t="s">
        <v>33873</v>
      </c>
    </row>
    <row r="80" spans="1:4" ht="15" x14ac:dyDescent="0.25">
      <c r="A80" s="53" t="s">
        <v>4857</v>
      </c>
      <c r="B80" s="53">
        <v>30</v>
      </c>
      <c r="C80" s="53" t="s">
        <v>33538</v>
      </c>
      <c r="D80" s="53" t="s">
        <v>33872</v>
      </c>
    </row>
    <row r="81" spans="1:4" ht="15" x14ac:dyDescent="0.25">
      <c r="A81" s="53" t="s">
        <v>4858</v>
      </c>
      <c r="B81" s="53">
        <v>15</v>
      </c>
      <c r="C81" s="53" t="s">
        <v>33536</v>
      </c>
      <c r="D81" s="53" t="s">
        <v>33873</v>
      </c>
    </row>
    <row r="82" spans="1:4" ht="15" x14ac:dyDescent="0.25">
      <c r="A82" s="53" t="s">
        <v>4859</v>
      </c>
      <c r="B82" s="53">
        <v>15</v>
      </c>
      <c r="C82" s="53" t="s">
        <v>33536</v>
      </c>
      <c r="D82" s="53" t="s">
        <v>33873</v>
      </c>
    </row>
    <row r="83" spans="1:4" ht="15" x14ac:dyDescent="0.25">
      <c r="A83" s="53" t="s">
        <v>4860</v>
      </c>
      <c r="B83" s="53">
        <v>15</v>
      </c>
      <c r="C83" s="53" t="s">
        <v>33536</v>
      </c>
      <c r="D83" s="53" t="s">
        <v>33873</v>
      </c>
    </row>
    <row r="84" spans="1:4" ht="15" x14ac:dyDescent="0.25">
      <c r="A84" s="53" t="s">
        <v>4861</v>
      </c>
      <c r="B84" s="53">
        <v>30</v>
      </c>
      <c r="C84" s="53" t="s">
        <v>33536</v>
      </c>
      <c r="D84" s="53" t="s">
        <v>33872</v>
      </c>
    </row>
    <row r="85" spans="1:4" ht="15" x14ac:dyDescent="0.25">
      <c r="A85" s="53" t="s">
        <v>4862</v>
      </c>
      <c r="B85" s="53">
        <v>15</v>
      </c>
      <c r="C85" s="53" t="s">
        <v>33536</v>
      </c>
      <c r="D85" s="53" t="s">
        <v>33873</v>
      </c>
    </row>
    <row r="86" spans="1:4" ht="15" x14ac:dyDescent="0.25">
      <c r="A86" s="53" t="s">
        <v>4863</v>
      </c>
      <c r="B86" s="53">
        <v>15</v>
      </c>
      <c r="C86" s="53" t="s">
        <v>33536</v>
      </c>
      <c r="D86" s="53" t="s">
        <v>33873</v>
      </c>
    </row>
    <row r="87" spans="1:4" ht="15" x14ac:dyDescent="0.25">
      <c r="A87" s="53" t="s">
        <v>4864</v>
      </c>
      <c r="B87" s="53">
        <v>15</v>
      </c>
      <c r="C87" s="53" t="s">
        <v>33536</v>
      </c>
      <c r="D87" s="53" t="s">
        <v>33873</v>
      </c>
    </row>
    <row r="88" spans="1:4" ht="15" x14ac:dyDescent="0.25">
      <c r="A88" s="53" t="s">
        <v>4865</v>
      </c>
      <c r="B88" s="53">
        <v>15</v>
      </c>
      <c r="C88" s="53" t="s">
        <v>33536</v>
      </c>
      <c r="D88" s="53" t="s">
        <v>33872</v>
      </c>
    </row>
    <row r="89" spans="1:4" ht="15" x14ac:dyDescent="0.25">
      <c r="A89" s="53" t="s">
        <v>4866</v>
      </c>
      <c r="B89" s="53">
        <v>30</v>
      </c>
      <c r="C89" s="53" t="s">
        <v>33536</v>
      </c>
      <c r="D89" s="53" t="s">
        <v>33872</v>
      </c>
    </row>
    <row r="90" spans="1:4" ht="15" x14ac:dyDescent="0.25">
      <c r="A90" s="53" t="s">
        <v>4867</v>
      </c>
      <c r="B90" s="53">
        <v>15</v>
      </c>
      <c r="C90" s="53" t="s">
        <v>33536</v>
      </c>
      <c r="D90" s="53" t="s">
        <v>33873</v>
      </c>
    </row>
    <row r="91" spans="1:4" ht="15" x14ac:dyDescent="0.25">
      <c r="A91" s="53" t="s">
        <v>4868</v>
      </c>
      <c r="B91" s="53">
        <v>15</v>
      </c>
      <c r="C91" s="53" t="s">
        <v>33536</v>
      </c>
      <c r="D91" s="53" t="s">
        <v>33873</v>
      </c>
    </row>
    <row r="92" spans="1:4" ht="15" x14ac:dyDescent="0.25">
      <c r="A92" s="53" t="s">
        <v>33483</v>
      </c>
      <c r="B92" s="53">
        <v>15</v>
      </c>
      <c r="C92" s="53" t="s">
        <v>33536</v>
      </c>
      <c r="D92" s="53" t="s">
        <v>33873</v>
      </c>
    </row>
    <row r="93" spans="1:4" ht="15" x14ac:dyDescent="0.25">
      <c r="A93" s="53" t="s">
        <v>33484</v>
      </c>
      <c r="B93" s="53">
        <v>15</v>
      </c>
      <c r="C93" s="53" t="s">
        <v>33536</v>
      </c>
      <c r="D93" s="53" t="s">
        <v>33873</v>
      </c>
    </row>
    <row r="94" spans="1:4" ht="15" x14ac:dyDescent="0.25">
      <c r="A94" s="53" t="s">
        <v>33485</v>
      </c>
      <c r="B94" s="53">
        <v>15</v>
      </c>
      <c r="C94" s="53" t="s">
        <v>33536</v>
      </c>
      <c r="D94" s="53" t="s">
        <v>33873</v>
      </c>
    </row>
    <row r="95" spans="1:4" ht="15" x14ac:dyDescent="0.25">
      <c r="A95" s="53" t="s">
        <v>4869</v>
      </c>
      <c r="B95" s="53">
        <v>30</v>
      </c>
      <c r="C95" s="53" t="s">
        <v>33536</v>
      </c>
      <c r="D95" s="53" t="s">
        <v>33872</v>
      </c>
    </row>
    <row r="96" spans="1:4" ht="15" x14ac:dyDescent="0.25">
      <c r="A96" s="53" t="s">
        <v>4870</v>
      </c>
      <c r="B96" s="53">
        <v>0</v>
      </c>
      <c r="C96" s="53" t="s">
        <v>33539</v>
      </c>
      <c r="D96" s="53" t="s">
        <v>33873</v>
      </c>
    </row>
    <row r="97" spans="1:4" ht="15" x14ac:dyDescent="0.25">
      <c r="A97" s="53" t="s">
        <v>4871</v>
      </c>
      <c r="B97" s="53">
        <v>0</v>
      </c>
      <c r="C97" s="53" t="s">
        <v>33537</v>
      </c>
      <c r="D97" s="53" t="s">
        <v>33872</v>
      </c>
    </row>
    <row r="98" spans="1:4" ht="15" x14ac:dyDescent="0.25">
      <c r="A98" s="53" t="s">
        <v>4872</v>
      </c>
      <c r="B98" s="53">
        <v>30</v>
      </c>
      <c r="C98" s="53" t="s">
        <v>33536</v>
      </c>
      <c r="D98" s="53" t="s">
        <v>33873</v>
      </c>
    </row>
    <row r="99" spans="1:4" ht="15" x14ac:dyDescent="0.25">
      <c r="A99" s="53" t="s">
        <v>4873</v>
      </c>
      <c r="B99" s="53">
        <v>30</v>
      </c>
      <c r="C99" s="53" t="s">
        <v>33536</v>
      </c>
      <c r="D99" s="53" t="s">
        <v>33873</v>
      </c>
    </row>
    <row r="100" spans="1:4" ht="15" x14ac:dyDescent="0.25">
      <c r="A100" s="53" t="s">
        <v>4874</v>
      </c>
      <c r="B100" s="53">
        <v>30</v>
      </c>
      <c r="C100" s="53" t="s">
        <v>33536</v>
      </c>
      <c r="D100" s="53" t="s">
        <v>33873</v>
      </c>
    </row>
    <row r="101" spans="1:4" ht="15" x14ac:dyDescent="0.25">
      <c r="A101" s="53" t="s">
        <v>4875</v>
      </c>
      <c r="B101" s="53">
        <v>30</v>
      </c>
      <c r="C101" s="53" t="s">
        <v>33536</v>
      </c>
      <c r="D101" s="53" t="s">
        <v>33873</v>
      </c>
    </row>
    <row r="102" spans="1:4" ht="15" x14ac:dyDescent="0.25">
      <c r="A102" s="53" t="s">
        <v>4876</v>
      </c>
      <c r="B102" s="53">
        <v>60</v>
      </c>
      <c r="C102" s="53" t="s">
        <v>33542</v>
      </c>
      <c r="D102" s="53" t="s">
        <v>33873</v>
      </c>
    </row>
    <row r="103" spans="1:4" ht="15" x14ac:dyDescent="0.25">
      <c r="A103" s="53" t="s">
        <v>4877</v>
      </c>
      <c r="B103" s="53">
        <v>60</v>
      </c>
      <c r="C103" s="53" t="s">
        <v>33542</v>
      </c>
      <c r="D103" s="53" t="s">
        <v>33872</v>
      </c>
    </row>
    <row r="104" spans="1:4" ht="15" x14ac:dyDescent="0.25">
      <c r="A104" s="53" t="s">
        <v>4878</v>
      </c>
      <c r="B104" s="53">
        <v>60</v>
      </c>
      <c r="C104" s="53" t="s">
        <v>33536</v>
      </c>
      <c r="D104" s="53" t="s">
        <v>33873</v>
      </c>
    </row>
    <row r="105" spans="1:4" ht="15" x14ac:dyDescent="0.25">
      <c r="A105" s="53" t="s">
        <v>4879</v>
      </c>
      <c r="B105" s="53">
        <v>60</v>
      </c>
      <c r="C105" s="53" t="s">
        <v>33542</v>
      </c>
      <c r="D105" s="53" t="s">
        <v>33872</v>
      </c>
    </row>
    <row r="106" spans="1:4" ht="15" x14ac:dyDescent="0.25">
      <c r="A106" s="53" t="s">
        <v>4880</v>
      </c>
      <c r="B106" s="53">
        <v>0</v>
      </c>
      <c r="C106" s="53" t="s">
        <v>33539</v>
      </c>
      <c r="D106" s="53" t="s">
        <v>33873</v>
      </c>
    </row>
    <row r="107" spans="1:4" ht="15" x14ac:dyDescent="0.25">
      <c r="A107" s="53" t="s">
        <v>33543</v>
      </c>
      <c r="B107" s="53">
        <v>30</v>
      </c>
      <c r="C107" s="53" t="s">
        <v>33536</v>
      </c>
      <c r="D107" s="53" t="s">
        <v>33873</v>
      </c>
    </row>
    <row r="108" spans="1:4" ht="15" x14ac:dyDescent="0.25">
      <c r="A108" s="53" t="s">
        <v>4881</v>
      </c>
      <c r="B108" s="53">
        <v>15</v>
      </c>
      <c r="C108" s="53" t="s">
        <v>33536</v>
      </c>
      <c r="D108" s="53" t="s">
        <v>33872</v>
      </c>
    </row>
    <row r="109" spans="1:4" ht="15" x14ac:dyDescent="0.25">
      <c r="A109" s="53" t="s">
        <v>4882</v>
      </c>
      <c r="B109" s="53">
        <v>15</v>
      </c>
      <c r="C109" s="53" t="s">
        <v>33536</v>
      </c>
      <c r="D109" s="53" t="s">
        <v>33872</v>
      </c>
    </row>
    <row r="110" spans="1:4" ht="15" x14ac:dyDescent="0.25">
      <c r="A110" s="53" t="s">
        <v>4883</v>
      </c>
      <c r="B110" s="53">
        <v>15</v>
      </c>
      <c r="C110" s="53" t="s">
        <v>33536</v>
      </c>
      <c r="D110" s="53" t="s">
        <v>33873</v>
      </c>
    </row>
    <row r="111" spans="1:4" ht="15" x14ac:dyDescent="0.25">
      <c r="A111" s="53" t="s">
        <v>4884</v>
      </c>
      <c r="B111" s="53">
        <v>15</v>
      </c>
      <c r="C111" s="53" t="s">
        <v>33536</v>
      </c>
      <c r="D111" s="53" t="s">
        <v>33873</v>
      </c>
    </row>
    <row r="112" spans="1:4" ht="15" x14ac:dyDescent="0.25">
      <c r="A112" s="53" t="s">
        <v>4885</v>
      </c>
      <c r="B112" s="53">
        <v>15</v>
      </c>
      <c r="C112" s="53" t="s">
        <v>33536</v>
      </c>
      <c r="D112" s="53" t="s">
        <v>33873</v>
      </c>
    </row>
    <row r="113" spans="1:4" ht="15" x14ac:dyDescent="0.25">
      <c r="A113" s="53" t="s">
        <v>4886</v>
      </c>
      <c r="B113" s="53">
        <v>15</v>
      </c>
      <c r="C113" s="53" t="s">
        <v>33536</v>
      </c>
      <c r="D113" s="53" t="s">
        <v>33872</v>
      </c>
    </row>
    <row r="114" spans="1:4" ht="15" x14ac:dyDescent="0.25">
      <c r="A114" s="53" t="s">
        <v>4887</v>
      </c>
      <c r="B114" s="53">
        <v>15</v>
      </c>
      <c r="C114" s="53" t="s">
        <v>33536</v>
      </c>
      <c r="D114" s="53" t="s">
        <v>33873</v>
      </c>
    </row>
    <row r="115" spans="1:4" ht="15" x14ac:dyDescent="0.25">
      <c r="A115" s="53" t="s">
        <v>4888</v>
      </c>
      <c r="B115" s="53">
        <v>15</v>
      </c>
      <c r="C115" s="53" t="s">
        <v>33536</v>
      </c>
      <c r="D115" s="53" t="s">
        <v>33872</v>
      </c>
    </row>
    <row r="116" spans="1:4" ht="15" x14ac:dyDescent="0.25">
      <c r="A116" s="53" t="s">
        <v>4889</v>
      </c>
      <c r="B116" s="53">
        <v>15</v>
      </c>
      <c r="C116" s="53" t="s">
        <v>33536</v>
      </c>
      <c r="D116" s="53" t="s">
        <v>33873</v>
      </c>
    </row>
    <row r="117" spans="1:4" ht="15" x14ac:dyDescent="0.25">
      <c r="A117" s="53" t="s">
        <v>4890</v>
      </c>
      <c r="B117" s="53">
        <v>15</v>
      </c>
      <c r="C117" s="53" t="s">
        <v>33536</v>
      </c>
      <c r="D117" s="53" t="s">
        <v>33872</v>
      </c>
    </row>
    <row r="118" spans="1:4" ht="15" x14ac:dyDescent="0.25">
      <c r="A118" s="53" t="s">
        <v>4891</v>
      </c>
      <c r="B118" s="53">
        <v>15</v>
      </c>
      <c r="C118" s="53" t="s">
        <v>33536</v>
      </c>
      <c r="D118" s="53" t="s">
        <v>33873</v>
      </c>
    </row>
    <row r="119" spans="1:4" ht="15" x14ac:dyDescent="0.25">
      <c r="A119" s="53" t="s">
        <v>4892</v>
      </c>
      <c r="B119" s="53">
        <v>15</v>
      </c>
      <c r="C119" s="53" t="s">
        <v>33536</v>
      </c>
      <c r="D119" s="53" t="s">
        <v>33872</v>
      </c>
    </row>
    <row r="120" spans="1:4" ht="15" x14ac:dyDescent="0.25">
      <c r="A120" s="53" t="s">
        <v>33544</v>
      </c>
      <c r="B120" s="53">
        <v>30</v>
      </c>
      <c r="C120" s="53" t="s">
        <v>33536</v>
      </c>
      <c r="D120" s="53" t="s">
        <v>33873</v>
      </c>
    </row>
    <row r="121" spans="1:4" ht="15" x14ac:dyDescent="0.25">
      <c r="A121" s="53" t="s">
        <v>4893</v>
      </c>
      <c r="B121" s="53">
        <v>15</v>
      </c>
      <c r="C121" s="53" t="s">
        <v>33536</v>
      </c>
      <c r="D121" s="53" t="s">
        <v>33872</v>
      </c>
    </row>
    <row r="122" spans="1:4" ht="15" x14ac:dyDescent="0.25">
      <c r="A122" s="53" t="s">
        <v>4894</v>
      </c>
      <c r="B122" s="53">
        <v>15</v>
      </c>
      <c r="C122" s="53" t="s">
        <v>33536</v>
      </c>
      <c r="D122" s="53" t="s">
        <v>33872</v>
      </c>
    </row>
    <row r="123" spans="1:4" ht="15" x14ac:dyDescent="0.25">
      <c r="A123" s="53" t="s">
        <v>4895</v>
      </c>
      <c r="B123" s="53">
        <v>15</v>
      </c>
      <c r="C123" s="53" t="s">
        <v>33536</v>
      </c>
      <c r="D123" s="53" t="s">
        <v>33872</v>
      </c>
    </row>
    <row r="124" spans="1:4" ht="15" x14ac:dyDescent="0.25">
      <c r="A124" s="53" t="s">
        <v>4896</v>
      </c>
      <c r="B124" s="53">
        <v>0</v>
      </c>
      <c r="C124" s="53" t="s">
        <v>33537</v>
      </c>
      <c r="D124" s="53" t="s">
        <v>33872</v>
      </c>
    </row>
    <row r="125" spans="1:4" ht="15" x14ac:dyDescent="0.25">
      <c r="A125" s="53" t="s">
        <v>4897</v>
      </c>
      <c r="B125" s="53">
        <v>0</v>
      </c>
      <c r="C125" s="53" t="s">
        <v>33537</v>
      </c>
      <c r="D125" s="53" t="s">
        <v>33872</v>
      </c>
    </row>
    <row r="126" spans="1:4" ht="15" x14ac:dyDescent="0.25">
      <c r="A126" s="53" t="s">
        <v>4898</v>
      </c>
      <c r="B126" s="53">
        <v>0</v>
      </c>
      <c r="C126" s="53" t="s">
        <v>33539</v>
      </c>
      <c r="D126" s="53" t="s">
        <v>33873</v>
      </c>
    </row>
    <row r="127" spans="1:4" ht="15" x14ac:dyDescent="0.25">
      <c r="A127" s="53" t="s">
        <v>4899</v>
      </c>
      <c r="B127" s="53">
        <v>0</v>
      </c>
      <c r="C127" s="53" t="s">
        <v>33537</v>
      </c>
      <c r="D127" s="53" t="s">
        <v>33873</v>
      </c>
    </row>
    <row r="128" spans="1:4" ht="15" x14ac:dyDescent="0.25">
      <c r="A128" s="53" t="s">
        <v>4900</v>
      </c>
      <c r="B128" s="53">
        <v>0</v>
      </c>
      <c r="C128" s="53" t="s">
        <v>33539</v>
      </c>
      <c r="D128" s="53" t="s">
        <v>33873</v>
      </c>
    </row>
    <row r="129" spans="1:4" ht="15" x14ac:dyDescent="0.25">
      <c r="A129" s="53" t="s">
        <v>33545</v>
      </c>
      <c r="B129" s="53">
        <v>30</v>
      </c>
      <c r="C129" s="53" t="s">
        <v>33536</v>
      </c>
      <c r="D129" s="53" t="s">
        <v>33873</v>
      </c>
    </row>
    <row r="130" spans="1:4" ht="15" x14ac:dyDescent="0.25">
      <c r="A130" s="53" t="s">
        <v>4901</v>
      </c>
      <c r="B130" s="53">
        <v>30</v>
      </c>
      <c r="C130" s="53" t="s">
        <v>33536</v>
      </c>
      <c r="D130" s="53" t="s">
        <v>33872</v>
      </c>
    </row>
    <row r="131" spans="1:4" ht="15" x14ac:dyDescent="0.25">
      <c r="A131" s="53" t="s">
        <v>4902</v>
      </c>
      <c r="B131" s="53">
        <v>15</v>
      </c>
      <c r="C131" s="53" t="s">
        <v>33536</v>
      </c>
      <c r="D131" s="53" t="s">
        <v>33873</v>
      </c>
    </row>
    <row r="132" spans="1:4" ht="15" x14ac:dyDescent="0.25">
      <c r="A132" s="53" t="s">
        <v>4903</v>
      </c>
      <c r="B132" s="53">
        <v>15</v>
      </c>
      <c r="C132" s="53" t="s">
        <v>33536</v>
      </c>
      <c r="D132" s="53" t="s">
        <v>33873</v>
      </c>
    </row>
    <row r="133" spans="1:4" ht="15" x14ac:dyDescent="0.25">
      <c r="A133" s="53" t="s">
        <v>4904</v>
      </c>
      <c r="B133" s="53">
        <v>15</v>
      </c>
      <c r="C133" s="53" t="s">
        <v>33538</v>
      </c>
      <c r="D133" s="53" t="s">
        <v>33873</v>
      </c>
    </row>
    <row r="134" spans="1:4" ht="15" x14ac:dyDescent="0.25">
      <c r="A134" s="53" t="s">
        <v>4905</v>
      </c>
      <c r="B134" s="53">
        <v>15</v>
      </c>
      <c r="C134" s="53" t="s">
        <v>33536</v>
      </c>
      <c r="D134" s="53" t="s">
        <v>33873</v>
      </c>
    </row>
    <row r="135" spans="1:4" ht="15" x14ac:dyDescent="0.25">
      <c r="A135" s="53" t="s">
        <v>4906</v>
      </c>
      <c r="B135" s="53">
        <v>15</v>
      </c>
      <c r="C135" s="53" t="s">
        <v>33536</v>
      </c>
      <c r="D135" s="53" t="s">
        <v>33872</v>
      </c>
    </row>
    <row r="136" spans="1:4" ht="15" x14ac:dyDescent="0.25">
      <c r="A136" s="53" t="s">
        <v>4907</v>
      </c>
      <c r="B136" s="53">
        <v>15</v>
      </c>
      <c r="C136" s="53" t="s">
        <v>33536</v>
      </c>
      <c r="D136" s="53" t="s">
        <v>33872</v>
      </c>
    </row>
    <row r="137" spans="1:4" ht="15" x14ac:dyDescent="0.25">
      <c r="A137" s="53" t="s">
        <v>4908</v>
      </c>
      <c r="B137" s="53">
        <v>15</v>
      </c>
      <c r="C137" s="53" t="s">
        <v>33536</v>
      </c>
      <c r="D137" s="53" t="s">
        <v>33872</v>
      </c>
    </row>
    <row r="138" spans="1:4" ht="15" x14ac:dyDescent="0.25">
      <c r="A138" s="53" t="s">
        <v>4909</v>
      </c>
      <c r="B138" s="53">
        <v>15</v>
      </c>
      <c r="C138" s="53" t="s">
        <v>33536</v>
      </c>
      <c r="D138" s="53" t="s">
        <v>33873</v>
      </c>
    </row>
    <row r="139" spans="1:4" ht="15" x14ac:dyDescent="0.25">
      <c r="A139" s="53" t="s">
        <v>4910</v>
      </c>
      <c r="B139" s="53">
        <v>15</v>
      </c>
      <c r="C139" s="53" t="s">
        <v>33536</v>
      </c>
      <c r="D139" s="53" t="s">
        <v>33872</v>
      </c>
    </row>
    <row r="140" spans="1:4" ht="15" x14ac:dyDescent="0.25">
      <c r="A140" s="53" t="s">
        <v>4911</v>
      </c>
      <c r="B140" s="53">
        <v>15</v>
      </c>
      <c r="C140" s="53" t="s">
        <v>33536</v>
      </c>
      <c r="D140" s="53" t="s">
        <v>33872</v>
      </c>
    </row>
    <row r="141" spans="1:4" ht="15" x14ac:dyDescent="0.25">
      <c r="A141" s="53" t="s">
        <v>4912</v>
      </c>
      <c r="B141" s="53">
        <v>15</v>
      </c>
      <c r="C141" s="53" t="s">
        <v>33536</v>
      </c>
      <c r="D141" s="53" t="s">
        <v>33872</v>
      </c>
    </row>
    <row r="142" spans="1:4" ht="15" x14ac:dyDescent="0.25">
      <c r="A142" s="53" t="s">
        <v>4913</v>
      </c>
      <c r="B142" s="53">
        <v>15</v>
      </c>
      <c r="C142" s="53" t="s">
        <v>33536</v>
      </c>
      <c r="D142" s="53" t="s">
        <v>33872</v>
      </c>
    </row>
    <row r="143" spans="1:4" ht="15" x14ac:dyDescent="0.25">
      <c r="A143" s="53" t="s">
        <v>4914</v>
      </c>
      <c r="B143" s="53">
        <v>15</v>
      </c>
      <c r="C143" s="53" t="s">
        <v>33536</v>
      </c>
      <c r="D143" s="53" t="s">
        <v>33873</v>
      </c>
    </row>
    <row r="144" spans="1:4" ht="15" x14ac:dyDescent="0.25">
      <c r="A144" s="53" t="s">
        <v>4915</v>
      </c>
      <c r="B144" s="53">
        <v>15</v>
      </c>
      <c r="C144" s="53" t="s">
        <v>33536</v>
      </c>
      <c r="D144" s="53" t="s">
        <v>33873</v>
      </c>
    </row>
    <row r="145" spans="1:4" ht="15" x14ac:dyDescent="0.25">
      <c r="A145" s="53" t="s">
        <v>4916</v>
      </c>
      <c r="B145" s="53">
        <v>15</v>
      </c>
      <c r="C145" s="53" t="s">
        <v>33536</v>
      </c>
      <c r="D145" s="53" t="s">
        <v>33873</v>
      </c>
    </row>
    <row r="146" spans="1:4" ht="15" x14ac:dyDescent="0.25">
      <c r="A146" s="53" t="s">
        <v>4917</v>
      </c>
      <c r="B146" s="53">
        <v>15</v>
      </c>
      <c r="C146" s="53" t="s">
        <v>33536</v>
      </c>
      <c r="D146" s="53" t="s">
        <v>33873</v>
      </c>
    </row>
    <row r="147" spans="1:4" ht="15" x14ac:dyDescent="0.25">
      <c r="A147" s="53" t="s">
        <v>4918</v>
      </c>
      <c r="B147" s="53">
        <v>15</v>
      </c>
      <c r="C147" s="53" t="s">
        <v>33536</v>
      </c>
      <c r="D147" s="53" t="s">
        <v>33872</v>
      </c>
    </row>
    <row r="148" spans="1:4" ht="15" x14ac:dyDescent="0.25">
      <c r="A148" s="53" t="s">
        <v>4919</v>
      </c>
      <c r="B148" s="53">
        <v>15</v>
      </c>
      <c r="C148" s="53" t="s">
        <v>33536</v>
      </c>
      <c r="D148" s="53" t="s">
        <v>33873</v>
      </c>
    </row>
    <row r="149" spans="1:4" ht="15" x14ac:dyDescent="0.25">
      <c r="A149" s="53" t="s">
        <v>4920</v>
      </c>
      <c r="B149" s="53">
        <v>15</v>
      </c>
      <c r="C149" s="53" t="s">
        <v>33536</v>
      </c>
      <c r="D149" s="53" t="s">
        <v>33872</v>
      </c>
    </row>
    <row r="150" spans="1:4" ht="15" x14ac:dyDescent="0.25">
      <c r="A150" s="53" t="s">
        <v>4921</v>
      </c>
      <c r="B150" s="53">
        <v>15</v>
      </c>
      <c r="C150" s="53" t="s">
        <v>33536</v>
      </c>
      <c r="D150" s="53" t="s">
        <v>33873</v>
      </c>
    </row>
    <row r="151" spans="1:4" ht="15" x14ac:dyDescent="0.25">
      <c r="A151" s="53" t="s">
        <v>4922</v>
      </c>
      <c r="B151" s="53">
        <v>15</v>
      </c>
      <c r="C151" s="53" t="s">
        <v>33536</v>
      </c>
      <c r="D151" s="53" t="s">
        <v>33873</v>
      </c>
    </row>
    <row r="152" spans="1:4" ht="15" x14ac:dyDescent="0.25">
      <c r="A152" s="53" t="s">
        <v>4923</v>
      </c>
      <c r="B152" s="53">
        <v>15</v>
      </c>
      <c r="C152" s="53" t="s">
        <v>33536</v>
      </c>
      <c r="D152" s="53" t="s">
        <v>33872</v>
      </c>
    </row>
    <row r="153" spans="1:4" ht="15" x14ac:dyDescent="0.25">
      <c r="A153" s="53" t="s">
        <v>4924</v>
      </c>
      <c r="B153" s="53">
        <v>30</v>
      </c>
      <c r="C153" s="53" t="s">
        <v>33536</v>
      </c>
      <c r="D153" s="53" t="s">
        <v>33873</v>
      </c>
    </row>
    <row r="154" spans="1:4" ht="15" x14ac:dyDescent="0.25">
      <c r="A154" s="53" t="s">
        <v>4925</v>
      </c>
      <c r="B154" s="53">
        <v>15</v>
      </c>
      <c r="C154" s="53" t="s">
        <v>33536</v>
      </c>
      <c r="D154" s="53" t="s">
        <v>33873</v>
      </c>
    </row>
    <row r="155" spans="1:4" ht="15" x14ac:dyDescent="0.25">
      <c r="A155" s="53" t="s">
        <v>4926</v>
      </c>
      <c r="B155" s="53">
        <v>15</v>
      </c>
      <c r="C155" s="53" t="s">
        <v>33536</v>
      </c>
      <c r="D155" s="53" t="s">
        <v>33873</v>
      </c>
    </row>
    <row r="156" spans="1:4" ht="15" x14ac:dyDescent="0.25">
      <c r="A156" s="53" t="s">
        <v>4927</v>
      </c>
      <c r="B156" s="53">
        <v>15</v>
      </c>
      <c r="C156" s="53" t="s">
        <v>33536</v>
      </c>
      <c r="D156" s="53" t="s">
        <v>33872</v>
      </c>
    </row>
    <row r="157" spans="1:4" ht="15" x14ac:dyDescent="0.25">
      <c r="A157" s="53" t="s">
        <v>4928</v>
      </c>
      <c r="B157" s="53">
        <v>15</v>
      </c>
      <c r="C157" s="53" t="s">
        <v>33536</v>
      </c>
      <c r="D157" s="53" t="s">
        <v>33872</v>
      </c>
    </row>
    <row r="158" spans="1:4" ht="15" x14ac:dyDescent="0.25">
      <c r="A158" s="53" t="s">
        <v>4929</v>
      </c>
      <c r="B158" s="53">
        <v>15</v>
      </c>
      <c r="C158" s="53" t="s">
        <v>33536</v>
      </c>
      <c r="D158" s="53" t="s">
        <v>33872</v>
      </c>
    </row>
    <row r="159" spans="1:4" ht="15" x14ac:dyDescent="0.25">
      <c r="A159" s="53" t="s">
        <v>4930</v>
      </c>
      <c r="B159" s="53">
        <v>15</v>
      </c>
      <c r="C159" s="53" t="s">
        <v>33536</v>
      </c>
      <c r="D159" s="53" t="s">
        <v>33873</v>
      </c>
    </row>
    <row r="160" spans="1:4" ht="15" x14ac:dyDescent="0.25">
      <c r="A160" s="53" t="s">
        <v>4931</v>
      </c>
      <c r="B160" s="53">
        <v>15</v>
      </c>
      <c r="C160" s="53" t="s">
        <v>33536</v>
      </c>
      <c r="D160" s="53" t="s">
        <v>33873</v>
      </c>
    </row>
    <row r="161" spans="1:4" ht="15" x14ac:dyDescent="0.25">
      <c r="A161" s="53" t="s">
        <v>4932</v>
      </c>
      <c r="B161" s="53">
        <v>15</v>
      </c>
      <c r="C161" s="53" t="s">
        <v>33536</v>
      </c>
      <c r="D161" s="53" t="s">
        <v>33873</v>
      </c>
    </row>
    <row r="162" spans="1:4" ht="15" x14ac:dyDescent="0.25">
      <c r="A162" s="53" t="s">
        <v>4933</v>
      </c>
      <c r="B162" s="53">
        <v>15</v>
      </c>
      <c r="C162" s="53" t="s">
        <v>33536</v>
      </c>
      <c r="D162" s="53" t="s">
        <v>33872</v>
      </c>
    </row>
    <row r="163" spans="1:4" ht="15" x14ac:dyDescent="0.25">
      <c r="A163" s="53" t="s">
        <v>4934</v>
      </c>
      <c r="B163" s="53">
        <v>15</v>
      </c>
      <c r="C163" s="53" t="s">
        <v>33536</v>
      </c>
      <c r="D163" s="53" t="s">
        <v>33872</v>
      </c>
    </row>
    <row r="164" spans="1:4" ht="15" x14ac:dyDescent="0.25">
      <c r="A164" s="53" t="s">
        <v>4935</v>
      </c>
      <c r="B164" s="53">
        <v>15</v>
      </c>
      <c r="C164" s="53" t="s">
        <v>33536</v>
      </c>
      <c r="D164" s="53" t="s">
        <v>33872</v>
      </c>
    </row>
    <row r="165" spans="1:4" ht="15" x14ac:dyDescent="0.25">
      <c r="A165" s="53" t="s">
        <v>4936</v>
      </c>
      <c r="B165" s="53">
        <v>15</v>
      </c>
      <c r="C165" s="53" t="s">
        <v>33536</v>
      </c>
      <c r="D165" s="53" t="s">
        <v>33873</v>
      </c>
    </row>
    <row r="166" spans="1:4" ht="15" x14ac:dyDescent="0.25">
      <c r="A166" s="53" t="s">
        <v>4937</v>
      </c>
      <c r="B166" s="53">
        <v>15</v>
      </c>
      <c r="C166" s="53" t="s">
        <v>33536</v>
      </c>
      <c r="D166" s="53" t="s">
        <v>33873</v>
      </c>
    </row>
    <row r="167" spans="1:4" ht="15" x14ac:dyDescent="0.25">
      <c r="A167" s="53" t="s">
        <v>4938</v>
      </c>
      <c r="B167" s="53">
        <v>30</v>
      </c>
      <c r="C167" s="53" t="s">
        <v>33536</v>
      </c>
      <c r="D167" s="53" t="s">
        <v>33873</v>
      </c>
    </row>
    <row r="168" spans="1:4" ht="15" x14ac:dyDescent="0.25">
      <c r="A168" s="53" t="s">
        <v>4939</v>
      </c>
      <c r="B168" s="53">
        <v>15</v>
      </c>
      <c r="C168" s="53" t="s">
        <v>33536</v>
      </c>
      <c r="D168" s="53" t="s">
        <v>33873</v>
      </c>
    </row>
    <row r="169" spans="1:4" ht="15" x14ac:dyDescent="0.25">
      <c r="A169" s="53" t="s">
        <v>4940</v>
      </c>
      <c r="B169" s="53">
        <v>15</v>
      </c>
      <c r="C169" s="53" t="s">
        <v>33536</v>
      </c>
      <c r="D169" s="53" t="s">
        <v>33873</v>
      </c>
    </row>
    <row r="170" spans="1:4" ht="15" x14ac:dyDescent="0.25">
      <c r="A170" s="53" t="s">
        <v>4941</v>
      </c>
      <c r="B170" s="53">
        <v>15</v>
      </c>
      <c r="C170" s="53" t="s">
        <v>33536</v>
      </c>
      <c r="D170" s="53" t="s">
        <v>33873</v>
      </c>
    </row>
    <row r="171" spans="1:4" ht="15" x14ac:dyDescent="0.25">
      <c r="A171" s="53" t="s">
        <v>4942</v>
      </c>
      <c r="B171" s="53">
        <v>15</v>
      </c>
      <c r="C171" s="53" t="s">
        <v>33536</v>
      </c>
      <c r="D171" s="53" t="s">
        <v>33873</v>
      </c>
    </row>
    <row r="172" spans="1:4" ht="15" x14ac:dyDescent="0.25">
      <c r="A172" s="53" t="s">
        <v>4943</v>
      </c>
      <c r="B172" s="53">
        <v>30</v>
      </c>
      <c r="C172" s="53" t="s">
        <v>33536</v>
      </c>
      <c r="D172" s="53" t="s">
        <v>33872</v>
      </c>
    </row>
    <row r="173" spans="1:4" ht="15" x14ac:dyDescent="0.25">
      <c r="A173" s="53" t="s">
        <v>4944</v>
      </c>
      <c r="B173" s="53">
        <v>15</v>
      </c>
      <c r="C173" s="53" t="s">
        <v>33536</v>
      </c>
      <c r="D173" s="53" t="s">
        <v>33873</v>
      </c>
    </row>
    <row r="174" spans="1:4" ht="15" x14ac:dyDescent="0.25">
      <c r="A174" s="53" t="s">
        <v>4945</v>
      </c>
      <c r="B174" s="53">
        <v>15</v>
      </c>
      <c r="C174" s="53" t="s">
        <v>33536</v>
      </c>
      <c r="D174" s="53" t="s">
        <v>33872</v>
      </c>
    </row>
    <row r="175" spans="1:4" ht="15" x14ac:dyDescent="0.25">
      <c r="A175" s="53" t="s">
        <v>4946</v>
      </c>
      <c r="B175" s="53">
        <v>15</v>
      </c>
      <c r="C175" s="53" t="s">
        <v>33536</v>
      </c>
      <c r="D175" s="53" t="s">
        <v>33873</v>
      </c>
    </row>
    <row r="176" spans="1:4" ht="15" x14ac:dyDescent="0.25">
      <c r="A176" s="53" t="s">
        <v>4947</v>
      </c>
      <c r="B176" s="53">
        <v>15</v>
      </c>
      <c r="C176" s="53" t="s">
        <v>33536</v>
      </c>
      <c r="D176" s="53" t="s">
        <v>33873</v>
      </c>
    </row>
    <row r="177" spans="1:4" ht="15" x14ac:dyDescent="0.25">
      <c r="A177" s="53" t="s">
        <v>4948</v>
      </c>
      <c r="B177" s="53">
        <v>15</v>
      </c>
      <c r="C177" s="53" t="s">
        <v>33536</v>
      </c>
      <c r="D177" s="53" t="s">
        <v>33872</v>
      </c>
    </row>
    <row r="178" spans="1:4" ht="15" x14ac:dyDescent="0.25">
      <c r="A178" s="53" t="s">
        <v>4949</v>
      </c>
      <c r="B178" s="53">
        <v>15</v>
      </c>
      <c r="C178" s="53" t="s">
        <v>33536</v>
      </c>
      <c r="D178" s="53" t="s">
        <v>33873</v>
      </c>
    </row>
    <row r="179" spans="1:4" ht="15" x14ac:dyDescent="0.25">
      <c r="A179" s="53" t="s">
        <v>4950</v>
      </c>
      <c r="B179" s="53">
        <v>15</v>
      </c>
      <c r="C179" s="53" t="s">
        <v>33536</v>
      </c>
      <c r="D179" s="53" t="s">
        <v>33873</v>
      </c>
    </row>
    <row r="180" spans="1:4" ht="15" x14ac:dyDescent="0.25">
      <c r="A180" s="53" t="s">
        <v>4951</v>
      </c>
      <c r="B180" s="53">
        <v>15</v>
      </c>
      <c r="C180" s="53" t="s">
        <v>33536</v>
      </c>
      <c r="D180" s="53" t="s">
        <v>33873</v>
      </c>
    </row>
    <row r="181" spans="1:4" ht="15" x14ac:dyDescent="0.25">
      <c r="A181" s="53" t="s">
        <v>4952</v>
      </c>
      <c r="B181" s="53">
        <v>15</v>
      </c>
      <c r="C181" s="53" t="s">
        <v>33536</v>
      </c>
      <c r="D181" s="53" t="s">
        <v>33873</v>
      </c>
    </row>
    <row r="182" spans="1:4" ht="15" x14ac:dyDescent="0.25">
      <c r="A182" s="53" t="s">
        <v>4953</v>
      </c>
      <c r="B182" s="53">
        <v>15</v>
      </c>
      <c r="C182" s="53" t="s">
        <v>33536</v>
      </c>
      <c r="D182" s="53" t="s">
        <v>33873</v>
      </c>
    </row>
    <row r="183" spans="1:4" ht="15" x14ac:dyDescent="0.25">
      <c r="A183" s="53" t="s">
        <v>4954</v>
      </c>
      <c r="B183" s="53">
        <v>15</v>
      </c>
      <c r="C183" s="53" t="s">
        <v>33536</v>
      </c>
      <c r="D183" s="53" t="s">
        <v>33873</v>
      </c>
    </row>
    <row r="184" spans="1:4" ht="15" x14ac:dyDescent="0.25">
      <c r="A184" s="53" t="s">
        <v>4955</v>
      </c>
      <c r="B184" s="53">
        <v>15</v>
      </c>
      <c r="C184" s="53" t="s">
        <v>33536</v>
      </c>
      <c r="D184" s="53" t="s">
        <v>33873</v>
      </c>
    </row>
    <row r="185" spans="1:4" ht="15" x14ac:dyDescent="0.25">
      <c r="A185" s="53" t="s">
        <v>4956</v>
      </c>
      <c r="B185" s="53">
        <v>15</v>
      </c>
      <c r="C185" s="53" t="s">
        <v>33536</v>
      </c>
      <c r="D185" s="53" t="s">
        <v>33873</v>
      </c>
    </row>
    <row r="186" spans="1:4" ht="15" x14ac:dyDescent="0.25">
      <c r="A186" s="53" t="s">
        <v>4957</v>
      </c>
      <c r="B186" s="53">
        <v>15</v>
      </c>
      <c r="C186" s="53" t="s">
        <v>33536</v>
      </c>
      <c r="D186" s="53" t="s">
        <v>33873</v>
      </c>
    </row>
    <row r="187" spans="1:4" ht="15" x14ac:dyDescent="0.25">
      <c r="A187" s="53" t="s">
        <v>33546</v>
      </c>
      <c r="B187" s="53">
        <v>15</v>
      </c>
      <c r="C187" s="53" t="s">
        <v>33536</v>
      </c>
      <c r="D187" s="53" t="s">
        <v>33873</v>
      </c>
    </row>
    <row r="188" spans="1:4" ht="15" x14ac:dyDescent="0.25">
      <c r="A188" s="53" t="s">
        <v>33547</v>
      </c>
      <c r="B188" s="53">
        <v>15</v>
      </c>
      <c r="C188" s="53" t="s">
        <v>33536</v>
      </c>
      <c r="D188" s="53" t="s">
        <v>33873</v>
      </c>
    </row>
    <row r="189" spans="1:4" ht="15" x14ac:dyDescent="0.25">
      <c r="A189" s="53" t="s">
        <v>4958</v>
      </c>
      <c r="B189" s="53">
        <v>0</v>
      </c>
      <c r="C189" s="53" t="s">
        <v>33537</v>
      </c>
      <c r="D189" s="53" t="s">
        <v>33872</v>
      </c>
    </row>
    <row r="190" spans="1:4" ht="15" x14ac:dyDescent="0.25">
      <c r="A190" s="53" t="s">
        <v>4959</v>
      </c>
      <c r="B190" s="53">
        <v>0</v>
      </c>
      <c r="C190" s="53" t="s">
        <v>33539</v>
      </c>
      <c r="D190" s="53" t="s">
        <v>33873</v>
      </c>
    </row>
    <row r="191" spans="1:4" ht="15" x14ac:dyDescent="0.25">
      <c r="A191" s="53" t="s">
        <v>4960</v>
      </c>
      <c r="B191" s="53">
        <v>15</v>
      </c>
      <c r="C191" s="53" t="s">
        <v>33536</v>
      </c>
      <c r="D191" s="53" t="s">
        <v>33872</v>
      </c>
    </row>
    <row r="192" spans="1:4" ht="15" x14ac:dyDescent="0.25">
      <c r="A192" s="53" t="s">
        <v>4961</v>
      </c>
      <c r="B192" s="53">
        <v>15</v>
      </c>
      <c r="C192" s="53" t="s">
        <v>33536</v>
      </c>
      <c r="D192" s="53" t="s">
        <v>33872</v>
      </c>
    </row>
    <row r="193" spans="1:4" ht="15" x14ac:dyDescent="0.25">
      <c r="A193" s="53" t="s">
        <v>4962</v>
      </c>
      <c r="B193" s="53">
        <v>15</v>
      </c>
      <c r="C193" s="53" t="s">
        <v>33536</v>
      </c>
      <c r="D193" s="53" t="s">
        <v>33872</v>
      </c>
    </row>
    <row r="194" spans="1:4" ht="15" x14ac:dyDescent="0.25">
      <c r="A194" s="53" t="s">
        <v>4963</v>
      </c>
      <c r="B194" s="53">
        <v>15</v>
      </c>
      <c r="C194" s="53" t="s">
        <v>33536</v>
      </c>
      <c r="D194" s="53" t="s">
        <v>33873</v>
      </c>
    </row>
    <row r="195" spans="1:4" ht="15" x14ac:dyDescent="0.25">
      <c r="A195" s="53" t="s">
        <v>4964</v>
      </c>
      <c r="B195" s="53">
        <v>15</v>
      </c>
      <c r="C195" s="53" t="s">
        <v>33536</v>
      </c>
      <c r="D195" s="53" t="s">
        <v>33872</v>
      </c>
    </row>
    <row r="196" spans="1:4" ht="15" x14ac:dyDescent="0.25">
      <c r="A196" s="53" t="s">
        <v>4965</v>
      </c>
      <c r="B196" s="53">
        <v>15</v>
      </c>
      <c r="C196" s="53" t="s">
        <v>33536</v>
      </c>
      <c r="D196" s="53" t="s">
        <v>33872</v>
      </c>
    </row>
    <row r="197" spans="1:4" ht="15" x14ac:dyDescent="0.25">
      <c r="A197" s="53" t="s">
        <v>4966</v>
      </c>
      <c r="B197" s="53">
        <v>15</v>
      </c>
      <c r="C197" s="53" t="s">
        <v>33536</v>
      </c>
      <c r="D197" s="53" t="s">
        <v>33872</v>
      </c>
    </row>
    <row r="198" spans="1:4" ht="15" x14ac:dyDescent="0.25">
      <c r="A198" s="53" t="s">
        <v>4967</v>
      </c>
      <c r="B198" s="53">
        <v>15</v>
      </c>
      <c r="C198" s="53" t="s">
        <v>33536</v>
      </c>
      <c r="D198" s="53" t="s">
        <v>33872</v>
      </c>
    </row>
    <row r="199" spans="1:4" ht="15" x14ac:dyDescent="0.25">
      <c r="A199" s="53" t="s">
        <v>4968</v>
      </c>
      <c r="B199" s="53">
        <v>15</v>
      </c>
      <c r="C199" s="53" t="s">
        <v>33536</v>
      </c>
      <c r="D199" s="53" t="s">
        <v>33872</v>
      </c>
    </row>
    <row r="200" spans="1:4" ht="15" x14ac:dyDescent="0.25">
      <c r="A200" s="53" t="s">
        <v>4969</v>
      </c>
      <c r="B200" s="53">
        <v>15</v>
      </c>
      <c r="C200" s="53" t="s">
        <v>33536</v>
      </c>
      <c r="D200" s="53" t="s">
        <v>33872</v>
      </c>
    </row>
    <row r="201" spans="1:4" ht="15" x14ac:dyDescent="0.25">
      <c r="A201" s="53" t="s">
        <v>4970</v>
      </c>
      <c r="B201" s="53">
        <v>15</v>
      </c>
      <c r="C201" s="53" t="s">
        <v>33536</v>
      </c>
      <c r="D201" s="53" t="s">
        <v>33873</v>
      </c>
    </row>
    <row r="202" spans="1:4" ht="15" x14ac:dyDescent="0.25">
      <c r="A202" s="53" t="s">
        <v>4971</v>
      </c>
      <c r="B202" s="53">
        <v>15</v>
      </c>
      <c r="C202" s="53" t="s">
        <v>33536</v>
      </c>
      <c r="D202" s="53" t="s">
        <v>33873</v>
      </c>
    </row>
    <row r="203" spans="1:4" ht="15" x14ac:dyDescent="0.25">
      <c r="A203" s="53" t="s">
        <v>4972</v>
      </c>
      <c r="B203" s="53">
        <v>15</v>
      </c>
      <c r="C203" s="53" t="s">
        <v>33536</v>
      </c>
      <c r="D203" s="53" t="s">
        <v>33873</v>
      </c>
    </row>
    <row r="204" spans="1:4" ht="15" x14ac:dyDescent="0.25">
      <c r="A204" s="53" t="s">
        <v>4973</v>
      </c>
      <c r="B204" s="53">
        <v>15</v>
      </c>
      <c r="C204" s="53" t="s">
        <v>33536</v>
      </c>
      <c r="D204" s="53" t="s">
        <v>33873</v>
      </c>
    </row>
    <row r="205" spans="1:4" ht="15" x14ac:dyDescent="0.25">
      <c r="A205" s="53" t="s">
        <v>4974</v>
      </c>
      <c r="B205" s="53">
        <v>15</v>
      </c>
      <c r="C205" s="53" t="s">
        <v>33536</v>
      </c>
      <c r="D205" s="53" t="s">
        <v>33872</v>
      </c>
    </row>
    <row r="206" spans="1:4" ht="15" x14ac:dyDescent="0.25">
      <c r="A206" s="53" t="s">
        <v>4975</v>
      </c>
      <c r="B206" s="53">
        <v>15</v>
      </c>
      <c r="C206" s="53" t="s">
        <v>33536</v>
      </c>
      <c r="D206" s="53" t="s">
        <v>33873</v>
      </c>
    </row>
    <row r="207" spans="1:4" ht="15" x14ac:dyDescent="0.25">
      <c r="A207" s="53" t="s">
        <v>4976</v>
      </c>
      <c r="B207" s="53">
        <v>15</v>
      </c>
      <c r="C207" s="53" t="s">
        <v>33536</v>
      </c>
      <c r="D207" s="53" t="s">
        <v>33872</v>
      </c>
    </row>
    <row r="208" spans="1:4" ht="15" x14ac:dyDescent="0.25">
      <c r="A208" s="53" t="s">
        <v>4977</v>
      </c>
      <c r="B208" s="53">
        <v>15</v>
      </c>
      <c r="C208" s="53" t="s">
        <v>33536</v>
      </c>
      <c r="D208" s="53" t="s">
        <v>33873</v>
      </c>
    </row>
    <row r="209" spans="1:4" ht="15" x14ac:dyDescent="0.25">
      <c r="A209" s="53" t="s">
        <v>4978</v>
      </c>
      <c r="B209" s="53">
        <v>15</v>
      </c>
      <c r="C209" s="53" t="s">
        <v>33536</v>
      </c>
      <c r="D209" s="53" t="s">
        <v>33873</v>
      </c>
    </row>
    <row r="210" spans="1:4" ht="15" x14ac:dyDescent="0.25">
      <c r="A210" s="53" t="s">
        <v>4979</v>
      </c>
      <c r="B210" s="53">
        <v>15</v>
      </c>
      <c r="C210" s="53" t="s">
        <v>33536</v>
      </c>
      <c r="D210" s="53" t="s">
        <v>33873</v>
      </c>
    </row>
    <row r="211" spans="1:4" ht="15" x14ac:dyDescent="0.25">
      <c r="A211" s="53" t="s">
        <v>4980</v>
      </c>
      <c r="B211" s="53">
        <v>15</v>
      </c>
      <c r="C211" s="53" t="s">
        <v>33536</v>
      </c>
      <c r="D211" s="53" t="s">
        <v>33872</v>
      </c>
    </row>
    <row r="212" spans="1:4" ht="15" x14ac:dyDescent="0.25">
      <c r="A212" s="53" t="s">
        <v>4981</v>
      </c>
      <c r="B212" s="53">
        <v>30</v>
      </c>
      <c r="C212" s="53" t="s">
        <v>33536</v>
      </c>
      <c r="D212" s="53" t="s">
        <v>33873</v>
      </c>
    </row>
    <row r="213" spans="1:4" ht="15" x14ac:dyDescent="0.25">
      <c r="A213" s="53" t="s">
        <v>4982</v>
      </c>
      <c r="B213" s="53">
        <v>15</v>
      </c>
      <c r="C213" s="53" t="s">
        <v>33536</v>
      </c>
      <c r="D213" s="53" t="s">
        <v>33873</v>
      </c>
    </row>
    <row r="214" spans="1:4" ht="15" x14ac:dyDescent="0.25">
      <c r="A214" s="53" t="s">
        <v>4983</v>
      </c>
      <c r="B214" s="53">
        <v>15</v>
      </c>
      <c r="C214" s="53" t="s">
        <v>33536</v>
      </c>
      <c r="D214" s="53" t="s">
        <v>33873</v>
      </c>
    </row>
    <row r="215" spans="1:4" ht="15" x14ac:dyDescent="0.25">
      <c r="A215" s="53" t="s">
        <v>4984</v>
      </c>
      <c r="B215" s="53">
        <v>15</v>
      </c>
      <c r="C215" s="53" t="s">
        <v>33536</v>
      </c>
      <c r="D215" s="53" t="s">
        <v>33872</v>
      </c>
    </row>
    <row r="216" spans="1:4" ht="15" x14ac:dyDescent="0.25">
      <c r="A216" s="53" t="s">
        <v>4985</v>
      </c>
      <c r="B216" s="53">
        <v>15</v>
      </c>
      <c r="C216" s="53" t="s">
        <v>33536</v>
      </c>
      <c r="D216" s="53" t="s">
        <v>33872</v>
      </c>
    </row>
    <row r="217" spans="1:4" ht="15" x14ac:dyDescent="0.25">
      <c r="A217" s="53" t="s">
        <v>4986</v>
      </c>
      <c r="B217" s="53">
        <v>15</v>
      </c>
      <c r="C217" s="53" t="s">
        <v>33536</v>
      </c>
      <c r="D217" s="53" t="s">
        <v>33872</v>
      </c>
    </row>
    <row r="218" spans="1:4" ht="15" x14ac:dyDescent="0.25">
      <c r="A218" s="53" t="s">
        <v>4987</v>
      </c>
      <c r="B218" s="53">
        <v>30</v>
      </c>
      <c r="C218" s="53" t="s">
        <v>33541</v>
      </c>
      <c r="D218" s="53" t="s">
        <v>33873</v>
      </c>
    </row>
    <row r="219" spans="1:4" ht="15" x14ac:dyDescent="0.25">
      <c r="A219" s="53" t="s">
        <v>4988</v>
      </c>
      <c r="B219" s="53">
        <v>15</v>
      </c>
      <c r="C219" s="53" t="s">
        <v>33536</v>
      </c>
      <c r="D219" s="53" t="s">
        <v>33873</v>
      </c>
    </row>
    <row r="220" spans="1:4" ht="15" x14ac:dyDescent="0.25">
      <c r="A220" s="53" t="s">
        <v>4989</v>
      </c>
      <c r="B220" s="53">
        <v>15</v>
      </c>
      <c r="C220" s="53" t="s">
        <v>33536</v>
      </c>
      <c r="D220" s="53" t="s">
        <v>33872</v>
      </c>
    </row>
    <row r="221" spans="1:4" ht="15" x14ac:dyDescent="0.25">
      <c r="A221" s="53" t="s">
        <v>4990</v>
      </c>
      <c r="B221" s="53">
        <v>15</v>
      </c>
      <c r="C221" s="53" t="s">
        <v>33536</v>
      </c>
      <c r="D221" s="53" t="s">
        <v>33872</v>
      </c>
    </row>
    <row r="222" spans="1:4" ht="15" x14ac:dyDescent="0.25">
      <c r="A222" s="53" t="s">
        <v>4991</v>
      </c>
      <c r="B222" s="53">
        <v>15</v>
      </c>
      <c r="C222" s="53" t="s">
        <v>33536</v>
      </c>
      <c r="D222" s="53" t="s">
        <v>33873</v>
      </c>
    </row>
    <row r="223" spans="1:4" ht="15" x14ac:dyDescent="0.25">
      <c r="A223" s="53" t="s">
        <v>4992</v>
      </c>
      <c r="B223" s="53">
        <v>15</v>
      </c>
      <c r="C223" s="53" t="s">
        <v>33536</v>
      </c>
      <c r="D223" s="53" t="s">
        <v>33872</v>
      </c>
    </row>
    <row r="224" spans="1:4" ht="15" x14ac:dyDescent="0.25">
      <c r="A224" s="53" t="s">
        <v>4993</v>
      </c>
      <c r="B224" s="53">
        <v>15</v>
      </c>
      <c r="C224" s="53" t="s">
        <v>33536</v>
      </c>
      <c r="D224" s="53" t="s">
        <v>33873</v>
      </c>
    </row>
    <row r="225" spans="1:4" ht="15" x14ac:dyDescent="0.25">
      <c r="A225" s="53" t="s">
        <v>4994</v>
      </c>
      <c r="B225" s="53">
        <v>15</v>
      </c>
      <c r="C225" s="53" t="s">
        <v>33536</v>
      </c>
      <c r="D225" s="53" t="s">
        <v>33873</v>
      </c>
    </row>
    <row r="226" spans="1:4" ht="15" x14ac:dyDescent="0.25">
      <c r="A226" s="53" t="s">
        <v>4995</v>
      </c>
      <c r="B226" s="53">
        <v>15</v>
      </c>
      <c r="C226" s="53" t="s">
        <v>33536</v>
      </c>
      <c r="D226" s="53" t="s">
        <v>33873</v>
      </c>
    </row>
    <row r="227" spans="1:4" ht="15" x14ac:dyDescent="0.25">
      <c r="A227" s="53" t="s">
        <v>4996</v>
      </c>
      <c r="B227" s="53">
        <v>15</v>
      </c>
      <c r="C227" s="53" t="s">
        <v>33536</v>
      </c>
      <c r="D227" s="53" t="s">
        <v>33872</v>
      </c>
    </row>
    <row r="228" spans="1:4" ht="15" x14ac:dyDescent="0.25">
      <c r="A228" s="53" t="s">
        <v>4997</v>
      </c>
      <c r="B228" s="53">
        <v>15</v>
      </c>
      <c r="C228" s="53" t="s">
        <v>33536</v>
      </c>
      <c r="D228" s="53" t="s">
        <v>33872</v>
      </c>
    </row>
    <row r="229" spans="1:4" ht="15" x14ac:dyDescent="0.25">
      <c r="A229" s="53" t="s">
        <v>4998</v>
      </c>
      <c r="B229" s="53">
        <v>15</v>
      </c>
      <c r="C229" s="53" t="s">
        <v>33536</v>
      </c>
      <c r="D229" s="53" t="s">
        <v>33872</v>
      </c>
    </row>
    <row r="230" spans="1:4" ht="15" x14ac:dyDescent="0.25">
      <c r="A230" s="53" t="s">
        <v>4999</v>
      </c>
      <c r="B230" s="53">
        <v>15</v>
      </c>
      <c r="C230" s="53" t="s">
        <v>33536</v>
      </c>
      <c r="D230" s="53" t="s">
        <v>33872</v>
      </c>
    </row>
    <row r="231" spans="1:4" ht="15" x14ac:dyDescent="0.25">
      <c r="A231" s="53" t="s">
        <v>5000</v>
      </c>
      <c r="B231" s="53">
        <v>15</v>
      </c>
      <c r="C231" s="53" t="s">
        <v>33536</v>
      </c>
      <c r="D231" s="53" t="s">
        <v>33872</v>
      </c>
    </row>
    <row r="232" spans="1:4" ht="15" x14ac:dyDescent="0.25">
      <c r="A232" s="53" t="s">
        <v>5001</v>
      </c>
      <c r="B232" s="53">
        <v>15</v>
      </c>
      <c r="C232" s="53" t="s">
        <v>33536</v>
      </c>
      <c r="D232" s="53" t="s">
        <v>33872</v>
      </c>
    </row>
    <row r="233" spans="1:4" ht="15" x14ac:dyDescent="0.25">
      <c r="A233" s="53" t="s">
        <v>5002</v>
      </c>
      <c r="B233" s="53">
        <v>15</v>
      </c>
      <c r="C233" s="53" t="s">
        <v>33536</v>
      </c>
      <c r="D233" s="53" t="s">
        <v>33873</v>
      </c>
    </row>
    <row r="234" spans="1:4" ht="15" x14ac:dyDescent="0.25">
      <c r="A234" s="53" t="s">
        <v>5003</v>
      </c>
      <c r="B234" s="53">
        <v>30</v>
      </c>
      <c r="C234" s="53" t="s">
        <v>33536</v>
      </c>
      <c r="D234" s="53" t="s">
        <v>33873</v>
      </c>
    </row>
    <row r="235" spans="1:4" ht="15" x14ac:dyDescent="0.25">
      <c r="A235" s="53" t="s">
        <v>5004</v>
      </c>
      <c r="B235" s="53">
        <v>15</v>
      </c>
      <c r="C235" s="53" t="s">
        <v>33536</v>
      </c>
      <c r="D235" s="53" t="s">
        <v>33873</v>
      </c>
    </row>
    <row r="236" spans="1:4" ht="15" x14ac:dyDescent="0.25">
      <c r="A236" s="53" t="s">
        <v>5005</v>
      </c>
      <c r="B236" s="53">
        <v>15</v>
      </c>
      <c r="C236" s="53" t="s">
        <v>33536</v>
      </c>
      <c r="D236" s="53" t="s">
        <v>33873</v>
      </c>
    </row>
    <row r="237" spans="1:4" ht="15" x14ac:dyDescent="0.25">
      <c r="A237" s="53" t="s">
        <v>5006</v>
      </c>
      <c r="B237" s="53">
        <v>15</v>
      </c>
      <c r="C237" s="53" t="s">
        <v>33536</v>
      </c>
      <c r="D237" s="53" t="s">
        <v>33873</v>
      </c>
    </row>
    <row r="238" spans="1:4" ht="15" x14ac:dyDescent="0.25">
      <c r="A238" s="53" t="s">
        <v>5007</v>
      </c>
      <c r="B238" s="53">
        <v>15</v>
      </c>
      <c r="C238" s="53" t="s">
        <v>33536</v>
      </c>
      <c r="D238" s="53" t="s">
        <v>33873</v>
      </c>
    </row>
    <row r="239" spans="1:4" ht="15" x14ac:dyDescent="0.25">
      <c r="A239" s="53" t="s">
        <v>5008</v>
      </c>
      <c r="B239" s="53">
        <v>30</v>
      </c>
      <c r="C239" s="53" t="s">
        <v>33536</v>
      </c>
      <c r="D239" s="53" t="s">
        <v>33872</v>
      </c>
    </row>
    <row r="240" spans="1:4" ht="15" x14ac:dyDescent="0.25">
      <c r="A240" s="53" t="s">
        <v>5009</v>
      </c>
      <c r="B240" s="53">
        <v>15</v>
      </c>
      <c r="C240" s="53" t="s">
        <v>33536</v>
      </c>
      <c r="D240" s="53" t="s">
        <v>33873</v>
      </c>
    </row>
    <row r="241" spans="1:4" ht="15" x14ac:dyDescent="0.25">
      <c r="A241" s="53" t="s">
        <v>5010</v>
      </c>
      <c r="B241" s="53">
        <v>15</v>
      </c>
      <c r="C241" s="53" t="s">
        <v>33536</v>
      </c>
      <c r="D241" s="53" t="s">
        <v>33873</v>
      </c>
    </row>
    <row r="242" spans="1:4" ht="15" x14ac:dyDescent="0.25">
      <c r="A242" s="53" t="s">
        <v>5011</v>
      </c>
      <c r="B242" s="53">
        <v>15</v>
      </c>
      <c r="C242" s="53" t="s">
        <v>33536</v>
      </c>
      <c r="D242" s="53" t="s">
        <v>33873</v>
      </c>
    </row>
    <row r="243" spans="1:4" ht="15" x14ac:dyDescent="0.25">
      <c r="A243" s="53" t="s">
        <v>5012</v>
      </c>
      <c r="B243" s="53">
        <v>15</v>
      </c>
      <c r="C243" s="53" t="s">
        <v>33536</v>
      </c>
      <c r="D243" s="53" t="s">
        <v>33873</v>
      </c>
    </row>
    <row r="244" spans="1:4" ht="15" x14ac:dyDescent="0.25">
      <c r="A244" s="53" t="s">
        <v>5013</v>
      </c>
      <c r="B244" s="53">
        <v>15</v>
      </c>
      <c r="C244" s="53" t="s">
        <v>33536</v>
      </c>
      <c r="D244" s="53" t="s">
        <v>33873</v>
      </c>
    </row>
    <row r="245" spans="1:4" ht="15" x14ac:dyDescent="0.25">
      <c r="A245" s="53" t="s">
        <v>5014</v>
      </c>
      <c r="B245" s="53">
        <v>15</v>
      </c>
      <c r="C245" s="53" t="s">
        <v>33536</v>
      </c>
      <c r="D245" s="53" t="s">
        <v>33873</v>
      </c>
    </row>
    <row r="246" spans="1:4" ht="15" x14ac:dyDescent="0.25">
      <c r="A246" s="53" t="s">
        <v>5015</v>
      </c>
      <c r="B246" s="53">
        <v>15</v>
      </c>
      <c r="C246" s="53" t="s">
        <v>33536</v>
      </c>
      <c r="D246" s="53" t="s">
        <v>33873</v>
      </c>
    </row>
    <row r="247" spans="1:4" ht="15" x14ac:dyDescent="0.25">
      <c r="A247" s="53" t="s">
        <v>5016</v>
      </c>
      <c r="B247" s="53">
        <v>15</v>
      </c>
      <c r="C247" s="53" t="s">
        <v>33536</v>
      </c>
      <c r="D247" s="53" t="s">
        <v>33873</v>
      </c>
    </row>
    <row r="248" spans="1:4" ht="15" x14ac:dyDescent="0.25">
      <c r="A248" s="53" t="s">
        <v>5017</v>
      </c>
      <c r="B248" s="53">
        <v>15</v>
      </c>
      <c r="C248" s="53" t="s">
        <v>33536</v>
      </c>
      <c r="D248" s="53" t="s">
        <v>33873</v>
      </c>
    </row>
    <row r="249" spans="1:4" ht="15" x14ac:dyDescent="0.25">
      <c r="A249" s="53" t="s">
        <v>5018</v>
      </c>
      <c r="B249" s="53">
        <v>15</v>
      </c>
      <c r="C249" s="53" t="s">
        <v>33536</v>
      </c>
      <c r="D249" s="53" t="s">
        <v>33872</v>
      </c>
    </row>
    <row r="250" spans="1:4" ht="15" x14ac:dyDescent="0.25">
      <c r="A250" s="53" t="s">
        <v>5019</v>
      </c>
      <c r="B250" s="53">
        <v>15</v>
      </c>
      <c r="C250" s="53" t="s">
        <v>33536</v>
      </c>
      <c r="D250" s="53" t="s">
        <v>33873</v>
      </c>
    </row>
    <row r="251" spans="1:4" ht="15" x14ac:dyDescent="0.25">
      <c r="A251" s="53" t="s">
        <v>5020</v>
      </c>
      <c r="B251" s="53">
        <v>15</v>
      </c>
      <c r="C251" s="53" t="s">
        <v>33536</v>
      </c>
      <c r="D251" s="53" t="s">
        <v>33873</v>
      </c>
    </row>
    <row r="252" spans="1:4" ht="15" x14ac:dyDescent="0.25">
      <c r="A252" s="53" t="s">
        <v>33548</v>
      </c>
      <c r="B252" s="53">
        <v>15</v>
      </c>
      <c r="C252" s="53" t="s">
        <v>33536</v>
      </c>
      <c r="D252" s="53" t="s">
        <v>33873</v>
      </c>
    </row>
    <row r="253" spans="1:4" ht="15" x14ac:dyDescent="0.25">
      <c r="A253" s="53" t="s">
        <v>5021</v>
      </c>
      <c r="B253" s="53">
        <v>0</v>
      </c>
      <c r="C253" s="53" t="s">
        <v>33537</v>
      </c>
      <c r="D253" s="53" t="s">
        <v>33872</v>
      </c>
    </row>
    <row r="254" spans="1:4" ht="15" x14ac:dyDescent="0.25">
      <c r="A254" s="53" t="s">
        <v>5022</v>
      </c>
      <c r="B254" s="53">
        <v>15</v>
      </c>
      <c r="C254" s="53" t="s">
        <v>33536</v>
      </c>
      <c r="D254" s="53" t="s">
        <v>33872</v>
      </c>
    </row>
    <row r="255" spans="1:4" ht="15" x14ac:dyDescent="0.25">
      <c r="A255" s="53" t="s">
        <v>5023</v>
      </c>
      <c r="B255" s="53">
        <v>30</v>
      </c>
      <c r="C255" s="53" t="s">
        <v>33536</v>
      </c>
      <c r="D255" s="53" t="s">
        <v>33872</v>
      </c>
    </row>
    <row r="256" spans="1:4" ht="15" x14ac:dyDescent="0.25">
      <c r="A256" s="53" t="s">
        <v>5024</v>
      </c>
      <c r="B256" s="53">
        <v>0</v>
      </c>
      <c r="C256" s="53" t="s">
        <v>33537</v>
      </c>
      <c r="D256" s="53" t="s">
        <v>33872</v>
      </c>
    </row>
    <row r="257" spans="1:4" ht="15" x14ac:dyDescent="0.25">
      <c r="A257" s="53" t="s">
        <v>5025</v>
      </c>
      <c r="B257" s="53">
        <v>30</v>
      </c>
      <c r="C257" s="53" t="s">
        <v>33536</v>
      </c>
      <c r="D257" s="53" t="s">
        <v>33872</v>
      </c>
    </row>
    <row r="258" spans="1:4" ht="15" x14ac:dyDescent="0.25">
      <c r="A258" s="53" t="s">
        <v>5026</v>
      </c>
      <c r="B258" s="53">
        <v>15</v>
      </c>
      <c r="C258" s="53" t="s">
        <v>33536</v>
      </c>
      <c r="D258" s="53" t="s">
        <v>33872</v>
      </c>
    </row>
    <row r="259" spans="1:4" ht="15" x14ac:dyDescent="0.25">
      <c r="A259" s="53" t="s">
        <v>5027</v>
      </c>
      <c r="B259" s="53">
        <v>15</v>
      </c>
      <c r="C259" s="53" t="s">
        <v>33536</v>
      </c>
      <c r="D259" s="53" t="s">
        <v>33873</v>
      </c>
    </row>
    <row r="260" spans="1:4" ht="15" x14ac:dyDescent="0.25">
      <c r="A260" s="53" t="s">
        <v>5028</v>
      </c>
      <c r="B260" s="53">
        <v>15</v>
      </c>
      <c r="C260" s="53" t="s">
        <v>33536</v>
      </c>
      <c r="D260" s="53" t="s">
        <v>33873</v>
      </c>
    </row>
    <row r="261" spans="1:4" ht="15" x14ac:dyDescent="0.25">
      <c r="A261" s="53" t="s">
        <v>5029</v>
      </c>
      <c r="B261" s="53">
        <v>60</v>
      </c>
      <c r="C261" s="53" t="s">
        <v>33542</v>
      </c>
      <c r="D261" s="53" t="s">
        <v>33872</v>
      </c>
    </row>
    <row r="262" spans="1:4" ht="15" x14ac:dyDescent="0.25">
      <c r="A262" s="53" t="s">
        <v>5030</v>
      </c>
      <c r="B262" s="53">
        <v>15</v>
      </c>
      <c r="C262" s="53" t="s">
        <v>33536</v>
      </c>
      <c r="D262" s="53" t="s">
        <v>33873</v>
      </c>
    </row>
    <row r="263" spans="1:4" ht="15" x14ac:dyDescent="0.25">
      <c r="A263" s="53" t="s">
        <v>5031</v>
      </c>
      <c r="B263" s="53">
        <v>15</v>
      </c>
      <c r="C263" s="53" t="s">
        <v>33536</v>
      </c>
      <c r="D263" s="53" t="s">
        <v>33873</v>
      </c>
    </row>
    <row r="264" spans="1:4" ht="15" x14ac:dyDescent="0.25">
      <c r="A264" s="53" t="s">
        <v>5032</v>
      </c>
      <c r="B264" s="53">
        <v>30</v>
      </c>
      <c r="C264" s="53" t="s">
        <v>33536</v>
      </c>
      <c r="D264" s="53" t="s">
        <v>33872</v>
      </c>
    </row>
    <row r="265" spans="1:4" ht="15" x14ac:dyDescent="0.25">
      <c r="A265" s="53" t="s">
        <v>5033</v>
      </c>
      <c r="B265" s="53">
        <v>15</v>
      </c>
      <c r="C265" s="53" t="s">
        <v>33536</v>
      </c>
      <c r="D265" s="53" t="s">
        <v>33873</v>
      </c>
    </row>
    <row r="266" spans="1:4" ht="15" x14ac:dyDescent="0.25">
      <c r="A266" s="53" t="s">
        <v>5034</v>
      </c>
      <c r="B266" s="53">
        <v>15</v>
      </c>
      <c r="C266" s="53" t="s">
        <v>33536</v>
      </c>
      <c r="D266" s="53" t="s">
        <v>33873</v>
      </c>
    </row>
    <row r="267" spans="1:4" ht="15" x14ac:dyDescent="0.25">
      <c r="A267" s="53" t="s">
        <v>5035</v>
      </c>
      <c r="B267" s="53">
        <v>30</v>
      </c>
      <c r="C267" s="53" t="s">
        <v>33536</v>
      </c>
      <c r="D267" s="53" t="s">
        <v>33873</v>
      </c>
    </row>
    <row r="268" spans="1:4" ht="15" x14ac:dyDescent="0.25">
      <c r="A268" s="53" t="s">
        <v>5036</v>
      </c>
      <c r="B268" s="53">
        <v>30</v>
      </c>
      <c r="C268" s="53" t="s">
        <v>33536</v>
      </c>
      <c r="D268" s="53" t="s">
        <v>33873</v>
      </c>
    </row>
    <row r="269" spans="1:4" ht="15" x14ac:dyDescent="0.25">
      <c r="A269" s="53" t="s">
        <v>5037</v>
      </c>
      <c r="B269" s="53">
        <v>15</v>
      </c>
      <c r="C269" s="53" t="s">
        <v>33536</v>
      </c>
      <c r="D269" s="53" t="s">
        <v>33872</v>
      </c>
    </row>
    <row r="270" spans="1:4" ht="15" x14ac:dyDescent="0.25">
      <c r="A270" s="53" t="s">
        <v>5038</v>
      </c>
      <c r="B270" s="53">
        <v>15</v>
      </c>
      <c r="C270" s="53" t="s">
        <v>33536</v>
      </c>
      <c r="D270" s="53" t="s">
        <v>33873</v>
      </c>
    </row>
    <row r="271" spans="1:4" ht="15" x14ac:dyDescent="0.25">
      <c r="A271" s="53" t="s">
        <v>5039</v>
      </c>
      <c r="B271" s="53">
        <v>15</v>
      </c>
      <c r="C271" s="53" t="s">
        <v>33536</v>
      </c>
      <c r="D271" s="53" t="s">
        <v>33872</v>
      </c>
    </row>
    <row r="272" spans="1:4" ht="15" x14ac:dyDescent="0.25">
      <c r="A272" s="53" t="s">
        <v>5040</v>
      </c>
      <c r="B272" s="53">
        <v>15</v>
      </c>
      <c r="C272" s="53" t="s">
        <v>33536</v>
      </c>
      <c r="D272" s="53" t="s">
        <v>33873</v>
      </c>
    </row>
    <row r="273" spans="1:4" ht="15" x14ac:dyDescent="0.25">
      <c r="A273" s="53" t="s">
        <v>5041</v>
      </c>
      <c r="B273" s="53">
        <v>15</v>
      </c>
      <c r="C273" s="53" t="s">
        <v>33536</v>
      </c>
      <c r="D273" s="53" t="s">
        <v>33872</v>
      </c>
    </row>
    <row r="274" spans="1:4" ht="15" x14ac:dyDescent="0.25">
      <c r="A274" s="53" t="s">
        <v>5042</v>
      </c>
      <c r="B274" s="53">
        <v>15</v>
      </c>
      <c r="C274" s="53" t="s">
        <v>33536</v>
      </c>
      <c r="D274" s="53" t="s">
        <v>33873</v>
      </c>
    </row>
    <row r="275" spans="1:4" ht="15" x14ac:dyDescent="0.25">
      <c r="A275" s="53" t="s">
        <v>5043</v>
      </c>
      <c r="B275" s="53">
        <v>15</v>
      </c>
      <c r="C275" s="53" t="s">
        <v>33536</v>
      </c>
      <c r="D275" s="53" t="s">
        <v>33872</v>
      </c>
    </row>
    <row r="276" spans="1:4" ht="15" x14ac:dyDescent="0.25">
      <c r="A276" s="53" t="s">
        <v>5044</v>
      </c>
      <c r="B276" s="53">
        <v>15</v>
      </c>
      <c r="C276" s="53" t="s">
        <v>33536</v>
      </c>
      <c r="D276" s="53" t="s">
        <v>33873</v>
      </c>
    </row>
    <row r="277" spans="1:4" ht="15" x14ac:dyDescent="0.25">
      <c r="A277" s="53" t="s">
        <v>5045</v>
      </c>
      <c r="B277" s="53">
        <v>15</v>
      </c>
      <c r="C277" s="53" t="s">
        <v>33536</v>
      </c>
      <c r="D277" s="53" t="s">
        <v>33873</v>
      </c>
    </row>
    <row r="278" spans="1:4" ht="15" x14ac:dyDescent="0.25">
      <c r="A278" s="53" t="s">
        <v>5046</v>
      </c>
      <c r="B278" s="53">
        <v>15</v>
      </c>
      <c r="C278" s="53" t="s">
        <v>33536</v>
      </c>
      <c r="D278" s="53" t="s">
        <v>33873</v>
      </c>
    </row>
    <row r="279" spans="1:4" ht="15" x14ac:dyDescent="0.25">
      <c r="A279" s="53" t="s">
        <v>5047</v>
      </c>
      <c r="B279" s="53">
        <v>60</v>
      </c>
      <c r="C279" s="53" t="s">
        <v>33542</v>
      </c>
      <c r="D279" s="53" t="s">
        <v>33873</v>
      </c>
    </row>
    <row r="280" spans="1:4" ht="15" x14ac:dyDescent="0.25">
      <c r="A280" s="53" t="s">
        <v>5048</v>
      </c>
      <c r="B280" s="53">
        <v>0</v>
      </c>
      <c r="C280" s="53" t="s">
        <v>33539</v>
      </c>
      <c r="D280" s="53" t="s">
        <v>33873</v>
      </c>
    </row>
    <row r="281" spans="1:4" ht="15" x14ac:dyDescent="0.25">
      <c r="A281" s="53" t="s">
        <v>5049</v>
      </c>
      <c r="B281" s="53">
        <v>30</v>
      </c>
      <c r="C281" s="53" t="s">
        <v>33536</v>
      </c>
      <c r="D281" s="53" t="s">
        <v>33872</v>
      </c>
    </row>
    <row r="282" spans="1:4" ht="15" x14ac:dyDescent="0.25">
      <c r="A282" s="53" t="s">
        <v>5050</v>
      </c>
      <c r="B282" s="53">
        <v>15</v>
      </c>
      <c r="C282" s="53" t="s">
        <v>33536</v>
      </c>
      <c r="D282" s="53" t="s">
        <v>33872</v>
      </c>
    </row>
    <row r="283" spans="1:4" ht="15" x14ac:dyDescent="0.25">
      <c r="A283" s="53" t="s">
        <v>5051</v>
      </c>
      <c r="B283" s="53">
        <v>15</v>
      </c>
      <c r="C283" s="53" t="s">
        <v>33536</v>
      </c>
      <c r="D283" s="53" t="s">
        <v>33872</v>
      </c>
    </row>
    <row r="284" spans="1:4" ht="15" x14ac:dyDescent="0.25">
      <c r="A284" s="53" t="s">
        <v>5052</v>
      </c>
      <c r="B284" s="53">
        <v>15</v>
      </c>
      <c r="C284" s="53" t="s">
        <v>33536</v>
      </c>
      <c r="D284" s="53" t="s">
        <v>33872</v>
      </c>
    </row>
    <row r="285" spans="1:4" ht="15" x14ac:dyDescent="0.25">
      <c r="A285" s="53" t="s">
        <v>5053</v>
      </c>
      <c r="B285" s="53">
        <v>15</v>
      </c>
      <c r="C285" s="53" t="s">
        <v>33536</v>
      </c>
      <c r="D285" s="53" t="s">
        <v>33872</v>
      </c>
    </row>
    <row r="286" spans="1:4" ht="15" x14ac:dyDescent="0.25">
      <c r="A286" s="53" t="s">
        <v>5054</v>
      </c>
      <c r="B286" s="53">
        <v>15</v>
      </c>
      <c r="C286" s="53" t="s">
        <v>33536</v>
      </c>
      <c r="D286" s="53" t="s">
        <v>33872</v>
      </c>
    </row>
    <row r="287" spans="1:4" ht="15" x14ac:dyDescent="0.25">
      <c r="A287" s="53" t="s">
        <v>5055</v>
      </c>
      <c r="B287" s="53">
        <v>15</v>
      </c>
      <c r="C287" s="53" t="s">
        <v>33536</v>
      </c>
      <c r="D287" s="53" t="s">
        <v>33872</v>
      </c>
    </row>
    <row r="288" spans="1:4" ht="15" x14ac:dyDescent="0.25">
      <c r="A288" s="53" t="s">
        <v>5056</v>
      </c>
      <c r="B288" s="53">
        <v>15</v>
      </c>
      <c r="C288" s="53" t="s">
        <v>33536</v>
      </c>
      <c r="D288" s="53" t="s">
        <v>33872</v>
      </c>
    </row>
    <row r="289" spans="1:4" ht="15" x14ac:dyDescent="0.25">
      <c r="A289" s="53" t="s">
        <v>5057</v>
      </c>
      <c r="B289" s="53">
        <v>15</v>
      </c>
      <c r="C289" s="53" t="s">
        <v>33536</v>
      </c>
      <c r="D289" s="53" t="s">
        <v>33872</v>
      </c>
    </row>
    <row r="290" spans="1:4" ht="15" x14ac:dyDescent="0.25">
      <c r="A290" s="53" t="s">
        <v>5058</v>
      </c>
      <c r="B290" s="53">
        <v>10</v>
      </c>
      <c r="C290" s="53" t="s">
        <v>33536</v>
      </c>
      <c r="D290" s="53" t="s">
        <v>33872</v>
      </c>
    </row>
    <row r="291" spans="1:4" ht="15" x14ac:dyDescent="0.25">
      <c r="A291" s="53" t="s">
        <v>5059</v>
      </c>
      <c r="B291" s="53">
        <v>10</v>
      </c>
      <c r="C291" s="53" t="s">
        <v>33536</v>
      </c>
      <c r="D291" s="53" t="s">
        <v>33872</v>
      </c>
    </row>
    <row r="292" spans="1:4" ht="15" x14ac:dyDescent="0.25">
      <c r="A292" s="53" t="s">
        <v>5060</v>
      </c>
      <c r="B292" s="53">
        <v>10</v>
      </c>
      <c r="C292" s="53" t="s">
        <v>33536</v>
      </c>
      <c r="D292" s="53" t="s">
        <v>33872</v>
      </c>
    </row>
    <row r="293" spans="1:4" ht="15" x14ac:dyDescent="0.25">
      <c r="A293" s="53" t="s">
        <v>5061</v>
      </c>
      <c r="B293" s="53">
        <v>10</v>
      </c>
      <c r="C293" s="53" t="s">
        <v>33536</v>
      </c>
      <c r="D293" s="53" t="s">
        <v>33872</v>
      </c>
    </row>
    <row r="294" spans="1:4" ht="15" x14ac:dyDescent="0.25">
      <c r="A294" s="53" t="s">
        <v>5062</v>
      </c>
      <c r="B294" s="53">
        <v>10</v>
      </c>
      <c r="C294" s="53" t="s">
        <v>33536</v>
      </c>
      <c r="D294" s="53" t="s">
        <v>33872</v>
      </c>
    </row>
    <row r="295" spans="1:4" ht="15" x14ac:dyDescent="0.25">
      <c r="A295" s="53" t="s">
        <v>5063</v>
      </c>
      <c r="B295" s="53">
        <v>10</v>
      </c>
      <c r="C295" s="53" t="s">
        <v>33536</v>
      </c>
      <c r="D295" s="53" t="s">
        <v>33872</v>
      </c>
    </row>
    <row r="296" spans="1:4" ht="15" x14ac:dyDescent="0.25">
      <c r="A296" s="53" t="s">
        <v>5064</v>
      </c>
      <c r="B296" s="53">
        <v>10</v>
      </c>
      <c r="C296" s="53" t="s">
        <v>33536</v>
      </c>
      <c r="D296" s="53" t="s">
        <v>33872</v>
      </c>
    </row>
    <row r="297" spans="1:4" ht="15" x14ac:dyDescent="0.25">
      <c r="A297" s="53" t="s">
        <v>5065</v>
      </c>
      <c r="B297" s="53">
        <v>10</v>
      </c>
      <c r="C297" s="53" t="s">
        <v>33536</v>
      </c>
      <c r="D297" s="53" t="s">
        <v>33872</v>
      </c>
    </row>
    <row r="298" spans="1:4" ht="15" x14ac:dyDescent="0.25">
      <c r="A298" s="53" t="s">
        <v>5066</v>
      </c>
      <c r="B298" s="53">
        <v>10</v>
      </c>
      <c r="C298" s="53" t="s">
        <v>33536</v>
      </c>
      <c r="D298" s="53" t="s">
        <v>33872</v>
      </c>
    </row>
    <row r="299" spans="1:4" ht="15" x14ac:dyDescent="0.25">
      <c r="A299" s="53" t="s">
        <v>5067</v>
      </c>
      <c r="B299" s="53">
        <v>15</v>
      </c>
      <c r="C299" s="53" t="s">
        <v>33536</v>
      </c>
      <c r="D299" s="53" t="s">
        <v>33872</v>
      </c>
    </row>
    <row r="300" spans="1:4" ht="15" x14ac:dyDescent="0.25">
      <c r="A300" s="53" t="s">
        <v>5068</v>
      </c>
      <c r="B300" s="53">
        <v>15</v>
      </c>
      <c r="C300" s="53" t="s">
        <v>33536</v>
      </c>
      <c r="D300" s="53" t="s">
        <v>33872</v>
      </c>
    </row>
    <row r="301" spans="1:4" ht="15" x14ac:dyDescent="0.25">
      <c r="A301" s="53" t="s">
        <v>5069</v>
      </c>
      <c r="B301" s="53">
        <v>15</v>
      </c>
      <c r="C301" s="53" t="s">
        <v>33536</v>
      </c>
      <c r="D301" s="53" t="s">
        <v>33872</v>
      </c>
    </row>
    <row r="302" spans="1:4" ht="15" x14ac:dyDescent="0.25">
      <c r="A302" s="53" t="s">
        <v>5070</v>
      </c>
      <c r="B302" s="53">
        <v>15</v>
      </c>
      <c r="C302" s="53" t="s">
        <v>33536</v>
      </c>
      <c r="D302" s="53" t="s">
        <v>33872</v>
      </c>
    </row>
    <row r="303" spans="1:4" ht="15" x14ac:dyDescent="0.25">
      <c r="A303" s="53" t="s">
        <v>5071</v>
      </c>
      <c r="B303" s="53">
        <v>15</v>
      </c>
      <c r="C303" s="53" t="s">
        <v>33536</v>
      </c>
      <c r="D303" s="53" t="s">
        <v>33872</v>
      </c>
    </row>
    <row r="304" spans="1:4" ht="15" x14ac:dyDescent="0.25">
      <c r="A304" s="53" t="s">
        <v>5072</v>
      </c>
      <c r="B304" s="53">
        <v>40</v>
      </c>
      <c r="C304" s="53"/>
      <c r="D304" s="53" t="s">
        <v>33872</v>
      </c>
    </row>
    <row r="305" spans="1:4" ht="15" x14ac:dyDescent="0.25">
      <c r="A305" s="53" t="s">
        <v>5073</v>
      </c>
      <c r="B305" s="53">
        <v>20</v>
      </c>
      <c r="C305" s="53" t="s">
        <v>33536</v>
      </c>
      <c r="D305" s="53" t="s">
        <v>33872</v>
      </c>
    </row>
    <row r="306" spans="1:4" ht="15" x14ac:dyDescent="0.25">
      <c r="A306" s="53" t="s">
        <v>5074</v>
      </c>
      <c r="B306" s="53">
        <v>15</v>
      </c>
      <c r="C306" s="53" t="s">
        <v>33536</v>
      </c>
      <c r="D306" s="53" t="s">
        <v>33872</v>
      </c>
    </row>
    <row r="307" spans="1:4" ht="15" x14ac:dyDescent="0.25">
      <c r="A307" s="53" t="s">
        <v>5075</v>
      </c>
      <c r="B307" s="53">
        <v>30</v>
      </c>
      <c r="C307" s="53" t="s">
        <v>33536</v>
      </c>
      <c r="D307" s="53" t="s">
        <v>33872</v>
      </c>
    </row>
    <row r="308" spans="1:4" ht="15" x14ac:dyDescent="0.25">
      <c r="A308" s="53" t="s">
        <v>5076</v>
      </c>
      <c r="B308" s="53">
        <v>10</v>
      </c>
      <c r="C308" s="53" t="s">
        <v>33536</v>
      </c>
      <c r="D308" s="53" t="s">
        <v>33872</v>
      </c>
    </row>
    <row r="309" spans="1:4" ht="15" x14ac:dyDescent="0.25">
      <c r="A309" s="53" t="s">
        <v>5077</v>
      </c>
      <c r="B309" s="53">
        <v>10</v>
      </c>
      <c r="C309" s="53" t="s">
        <v>33536</v>
      </c>
      <c r="D309" s="53" t="s">
        <v>33872</v>
      </c>
    </row>
    <row r="310" spans="1:4" ht="15" x14ac:dyDescent="0.25">
      <c r="A310" s="53" t="s">
        <v>5078</v>
      </c>
      <c r="B310" s="53">
        <v>10</v>
      </c>
      <c r="C310" s="53" t="s">
        <v>33536</v>
      </c>
      <c r="D310" s="53" t="s">
        <v>33872</v>
      </c>
    </row>
    <row r="311" spans="1:4" ht="15" x14ac:dyDescent="0.25">
      <c r="A311" s="53" t="s">
        <v>5079</v>
      </c>
      <c r="B311" s="53">
        <v>10</v>
      </c>
      <c r="C311" s="53" t="s">
        <v>33536</v>
      </c>
      <c r="D311" s="53" t="s">
        <v>33872</v>
      </c>
    </row>
    <row r="312" spans="1:4" ht="15" x14ac:dyDescent="0.25">
      <c r="A312" s="53" t="s">
        <v>5080</v>
      </c>
      <c r="B312" s="53">
        <v>10</v>
      </c>
      <c r="C312" s="53" t="s">
        <v>33536</v>
      </c>
      <c r="D312" s="53" t="s">
        <v>33872</v>
      </c>
    </row>
    <row r="313" spans="1:4" ht="15" x14ac:dyDescent="0.25">
      <c r="A313" s="53" t="s">
        <v>5081</v>
      </c>
      <c r="B313" s="53">
        <v>10</v>
      </c>
      <c r="C313" s="53" t="s">
        <v>33536</v>
      </c>
      <c r="D313" s="53" t="s">
        <v>33872</v>
      </c>
    </row>
    <row r="314" spans="1:4" ht="15" x14ac:dyDescent="0.25">
      <c r="A314" s="53" t="s">
        <v>5082</v>
      </c>
      <c r="B314" s="53">
        <v>10</v>
      </c>
      <c r="C314" s="53" t="s">
        <v>33536</v>
      </c>
      <c r="D314" s="53" t="s">
        <v>33872</v>
      </c>
    </row>
    <row r="315" spans="1:4" ht="15" x14ac:dyDescent="0.25">
      <c r="A315" s="53" t="s">
        <v>5083</v>
      </c>
      <c r="B315" s="53">
        <v>10</v>
      </c>
      <c r="C315" s="53" t="s">
        <v>33536</v>
      </c>
      <c r="D315" s="53" t="s">
        <v>33872</v>
      </c>
    </row>
    <row r="316" spans="1:4" ht="15" x14ac:dyDescent="0.25">
      <c r="A316" s="53" t="s">
        <v>5084</v>
      </c>
      <c r="B316" s="53">
        <v>10</v>
      </c>
      <c r="C316" s="53" t="s">
        <v>33536</v>
      </c>
      <c r="D316" s="53" t="s">
        <v>33872</v>
      </c>
    </row>
    <row r="317" spans="1:4" ht="15" x14ac:dyDescent="0.25">
      <c r="A317" s="53" t="s">
        <v>5085</v>
      </c>
      <c r="B317" s="53">
        <v>10</v>
      </c>
      <c r="C317" s="53" t="s">
        <v>33536</v>
      </c>
      <c r="D317" s="53" t="s">
        <v>33872</v>
      </c>
    </row>
    <row r="318" spans="1:4" ht="15" x14ac:dyDescent="0.25">
      <c r="A318" s="53" t="s">
        <v>5086</v>
      </c>
      <c r="B318" s="53">
        <v>40</v>
      </c>
      <c r="C318" s="53"/>
      <c r="D318" s="53" t="s">
        <v>33872</v>
      </c>
    </row>
    <row r="319" spans="1:4" ht="15" x14ac:dyDescent="0.25">
      <c r="A319" s="53" t="s">
        <v>5087</v>
      </c>
      <c r="B319" s="53">
        <v>10</v>
      </c>
      <c r="C319" s="53" t="s">
        <v>33536</v>
      </c>
      <c r="D319" s="53" t="s">
        <v>33872</v>
      </c>
    </row>
    <row r="320" spans="1:4" ht="15" x14ac:dyDescent="0.25">
      <c r="A320" s="53" t="s">
        <v>5088</v>
      </c>
      <c r="B320" s="53">
        <v>20</v>
      </c>
      <c r="C320" s="53" t="s">
        <v>33536</v>
      </c>
      <c r="D320" s="53" t="s">
        <v>33872</v>
      </c>
    </row>
    <row r="321" spans="1:4" ht="15" x14ac:dyDescent="0.25">
      <c r="A321" s="53" t="s">
        <v>5089</v>
      </c>
      <c r="B321" s="53">
        <v>10</v>
      </c>
      <c r="C321" s="53" t="s">
        <v>33536</v>
      </c>
      <c r="D321" s="53" t="s">
        <v>33872</v>
      </c>
    </row>
    <row r="322" spans="1:4" ht="15" x14ac:dyDescent="0.25">
      <c r="A322" s="53" t="s">
        <v>5090</v>
      </c>
      <c r="B322" s="53">
        <v>75</v>
      </c>
      <c r="C322" s="53" t="s">
        <v>33536</v>
      </c>
      <c r="D322" s="53" t="s">
        <v>33872</v>
      </c>
    </row>
    <row r="323" spans="1:4" ht="15" x14ac:dyDescent="0.25">
      <c r="A323" s="53" t="s">
        <v>5091</v>
      </c>
      <c r="B323" s="53">
        <v>30</v>
      </c>
      <c r="C323" s="53" t="s">
        <v>33536</v>
      </c>
      <c r="D323" s="53" t="s">
        <v>33872</v>
      </c>
    </row>
    <row r="324" spans="1:4" ht="15" x14ac:dyDescent="0.25">
      <c r="A324" s="53" t="s">
        <v>5092</v>
      </c>
      <c r="B324" s="53">
        <v>45</v>
      </c>
      <c r="C324" s="53" t="s">
        <v>33536</v>
      </c>
      <c r="D324" s="53" t="s">
        <v>33872</v>
      </c>
    </row>
    <row r="325" spans="1:4" ht="15" x14ac:dyDescent="0.25">
      <c r="A325" s="53" t="s">
        <v>5093</v>
      </c>
      <c r="B325" s="53">
        <v>30</v>
      </c>
      <c r="C325" s="53" t="s">
        <v>33536</v>
      </c>
      <c r="D325" s="53" t="s">
        <v>33872</v>
      </c>
    </row>
    <row r="326" spans="1:4" ht="15" x14ac:dyDescent="0.25">
      <c r="A326" s="53" t="s">
        <v>5094</v>
      </c>
      <c r="B326" s="53">
        <v>40</v>
      </c>
      <c r="C326" s="53" t="s">
        <v>33536</v>
      </c>
      <c r="D326" s="53" t="s">
        <v>33872</v>
      </c>
    </row>
    <row r="327" spans="1:4" ht="15" x14ac:dyDescent="0.25">
      <c r="A327" s="53" t="s">
        <v>5095</v>
      </c>
      <c r="B327" s="53">
        <v>15</v>
      </c>
      <c r="C327" s="53" t="s">
        <v>33536</v>
      </c>
      <c r="D327" s="53" t="s">
        <v>33872</v>
      </c>
    </row>
    <row r="328" spans="1:4" ht="15" x14ac:dyDescent="0.25">
      <c r="A328" s="53" t="s">
        <v>5096</v>
      </c>
      <c r="B328" s="53">
        <v>20</v>
      </c>
      <c r="C328" s="53" t="s">
        <v>33536</v>
      </c>
      <c r="D328" s="53" t="s">
        <v>33872</v>
      </c>
    </row>
    <row r="329" spans="1:4" ht="15" x14ac:dyDescent="0.25">
      <c r="A329" s="53" t="s">
        <v>5097</v>
      </c>
      <c r="B329" s="53">
        <v>15</v>
      </c>
      <c r="C329" s="53" t="s">
        <v>33536</v>
      </c>
      <c r="D329" s="53" t="s">
        <v>33872</v>
      </c>
    </row>
    <row r="330" spans="1:4" ht="15" x14ac:dyDescent="0.25">
      <c r="A330" s="53" t="s">
        <v>5098</v>
      </c>
      <c r="B330" s="53">
        <v>20</v>
      </c>
      <c r="C330" s="53" t="s">
        <v>33536</v>
      </c>
      <c r="D330" s="53" t="s">
        <v>33872</v>
      </c>
    </row>
    <row r="331" spans="1:4" ht="15" x14ac:dyDescent="0.25">
      <c r="A331" s="53" t="s">
        <v>5099</v>
      </c>
      <c r="B331" s="53">
        <v>60</v>
      </c>
      <c r="C331" s="53" t="s">
        <v>33536</v>
      </c>
      <c r="D331" s="53" t="s">
        <v>33872</v>
      </c>
    </row>
    <row r="332" spans="1:4" ht="15" x14ac:dyDescent="0.25">
      <c r="A332" s="53" t="s">
        <v>5100</v>
      </c>
      <c r="B332" s="53">
        <v>15</v>
      </c>
      <c r="C332" s="53" t="s">
        <v>33536</v>
      </c>
      <c r="D332" s="53" t="s">
        <v>33872</v>
      </c>
    </row>
    <row r="333" spans="1:4" ht="15" x14ac:dyDescent="0.25">
      <c r="A333" s="53" t="s">
        <v>5101</v>
      </c>
      <c r="B333" s="53">
        <v>15</v>
      </c>
      <c r="C333" s="53" t="s">
        <v>33536</v>
      </c>
      <c r="D333" s="53" t="s">
        <v>33872</v>
      </c>
    </row>
    <row r="334" spans="1:4" ht="15" x14ac:dyDescent="0.25">
      <c r="A334" s="53" t="s">
        <v>5102</v>
      </c>
      <c r="B334" s="53">
        <v>15</v>
      </c>
      <c r="C334" s="53" t="s">
        <v>33536</v>
      </c>
      <c r="D334" s="53" t="s">
        <v>33873</v>
      </c>
    </row>
    <row r="335" spans="1:4" ht="15" x14ac:dyDescent="0.25">
      <c r="A335" s="53" t="s">
        <v>5103</v>
      </c>
      <c r="B335" s="53">
        <v>15</v>
      </c>
      <c r="C335" s="53" t="s">
        <v>33536</v>
      </c>
      <c r="D335" s="53" t="s">
        <v>33872</v>
      </c>
    </row>
    <row r="336" spans="1:4" ht="15" x14ac:dyDescent="0.25">
      <c r="A336" s="53" t="s">
        <v>5104</v>
      </c>
      <c r="B336" s="53">
        <v>15</v>
      </c>
      <c r="C336" s="53" t="s">
        <v>33536</v>
      </c>
      <c r="D336" s="53" t="s">
        <v>33872</v>
      </c>
    </row>
    <row r="337" spans="1:4" ht="15" x14ac:dyDescent="0.25">
      <c r="A337" s="53" t="s">
        <v>5105</v>
      </c>
      <c r="B337" s="53">
        <v>15</v>
      </c>
      <c r="C337" s="53" t="s">
        <v>33536</v>
      </c>
      <c r="D337" s="53" t="s">
        <v>33873</v>
      </c>
    </row>
    <row r="338" spans="1:4" ht="15" x14ac:dyDescent="0.25">
      <c r="A338" s="53" t="s">
        <v>5106</v>
      </c>
      <c r="B338" s="53">
        <v>60</v>
      </c>
      <c r="C338" s="53" t="s">
        <v>33536</v>
      </c>
      <c r="D338" s="53" t="s">
        <v>33872</v>
      </c>
    </row>
    <row r="339" spans="1:4" ht="15" x14ac:dyDescent="0.25">
      <c r="A339" s="53" t="s">
        <v>5107</v>
      </c>
      <c r="B339" s="53">
        <v>75</v>
      </c>
      <c r="C339" s="53" t="s">
        <v>33536</v>
      </c>
      <c r="D339" s="53" t="s">
        <v>33872</v>
      </c>
    </row>
    <row r="340" spans="1:4" ht="15" x14ac:dyDescent="0.25">
      <c r="A340" s="53" t="s">
        <v>5108</v>
      </c>
      <c r="B340" s="53">
        <v>60</v>
      </c>
      <c r="C340" s="53" t="s">
        <v>33536</v>
      </c>
      <c r="D340" s="53" t="s">
        <v>33872</v>
      </c>
    </row>
    <row r="341" spans="1:4" ht="15" x14ac:dyDescent="0.25">
      <c r="A341" s="53" t="s">
        <v>5109</v>
      </c>
      <c r="B341" s="53">
        <v>30</v>
      </c>
      <c r="C341" s="53" t="s">
        <v>33536</v>
      </c>
      <c r="D341" s="53" t="s">
        <v>33873</v>
      </c>
    </row>
    <row r="342" spans="1:4" ht="15" x14ac:dyDescent="0.25">
      <c r="A342" s="53" t="s">
        <v>5110</v>
      </c>
      <c r="B342" s="53">
        <v>15</v>
      </c>
      <c r="C342" s="53" t="s">
        <v>33536</v>
      </c>
      <c r="D342" s="53" t="s">
        <v>33872</v>
      </c>
    </row>
    <row r="343" spans="1:4" ht="15" x14ac:dyDescent="0.25">
      <c r="A343" s="53" t="s">
        <v>5111</v>
      </c>
      <c r="B343" s="53">
        <v>15</v>
      </c>
      <c r="C343" s="53" t="s">
        <v>33536</v>
      </c>
      <c r="D343" s="53" t="s">
        <v>33872</v>
      </c>
    </row>
    <row r="344" spans="1:4" ht="15" x14ac:dyDescent="0.25">
      <c r="A344" s="53" t="s">
        <v>5112</v>
      </c>
      <c r="B344" s="53">
        <v>15</v>
      </c>
      <c r="C344" s="53" t="s">
        <v>33536</v>
      </c>
      <c r="D344" s="53" t="s">
        <v>33873</v>
      </c>
    </row>
    <row r="345" spans="1:4" ht="15" x14ac:dyDescent="0.25">
      <c r="A345" s="53" t="s">
        <v>5113</v>
      </c>
      <c r="B345" s="53">
        <v>15</v>
      </c>
      <c r="C345" s="53" t="s">
        <v>33536</v>
      </c>
      <c r="D345" s="53" t="s">
        <v>33872</v>
      </c>
    </row>
    <row r="346" spans="1:4" ht="15" x14ac:dyDescent="0.25">
      <c r="A346" s="53" t="s">
        <v>5114</v>
      </c>
      <c r="B346" s="53">
        <v>15</v>
      </c>
      <c r="C346" s="53" t="s">
        <v>33536</v>
      </c>
      <c r="D346" s="53" t="s">
        <v>33873</v>
      </c>
    </row>
    <row r="347" spans="1:4" ht="15" x14ac:dyDescent="0.25">
      <c r="A347" s="53" t="s">
        <v>5115</v>
      </c>
      <c r="B347" s="53">
        <v>15</v>
      </c>
      <c r="C347" s="53" t="s">
        <v>33536</v>
      </c>
      <c r="D347" s="53" t="s">
        <v>33873</v>
      </c>
    </row>
    <row r="348" spans="1:4" ht="15" x14ac:dyDescent="0.25">
      <c r="A348" s="53" t="s">
        <v>5116</v>
      </c>
      <c r="B348" s="53">
        <v>30</v>
      </c>
      <c r="C348" s="53" t="s">
        <v>33536</v>
      </c>
      <c r="D348" s="53" t="s">
        <v>33872</v>
      </c>
    </row>
    <row r="349" spans="1:4" ht="15" x14ac:dyDescent="0.25">
      <c r="A349" s="53" t="s">
        <v>5117</v>
      </c>
      <c r="B349" s="53">
        <v>30</v>
      </c>
      <c r="C349" s="53" t="s">
        <v>33536</v>
      </c>
      <c r="D349" s="53" t="s">
        <v>33872</v>
      </c>
    </row>
    <row r="350" spans="1:4" ht="15" x14ac:dyDescent="0.25">
      <c r="A350" s="53" t="s">
        <v>5118</v>
      </c>
      <c r="B350" s="53">
        <v>15</v>
      </c>
      <c r="C350" s="53" t="s">
        <v>33536</v>
      </c>
      <c r="D350" s="53" t="s">
        <v>33872</v>
      </c>
    </row>
    <row r="351" spans="1:4" ht="15" x14ac:dyDescent="0.25">
      <c r="A351" s="53" t="s">
        <v>5119</v>
      </c>
      <c r="B351" s="53">
        <v>15</v>
      </c>
      <c r="C351" s="53" t="s">
        <v>33536</v>
      </c>
      <c r="D351" s="53" t="s">
        <v>33872</v>
      </c>
    </row>
    <row r="352" spans="1:4" ht="15" x14ac:dyDescent="0.25">
      <c r="A352" s="53" t="s">
        <v>5120</v>
      </c>
      <c r="B352" s="53">
        <v>15</v>
      </c>
      <c r="C352" s="53" t="s">
        <v>33536</v>
      </c>
      <c r="D352" s="53" t="s">
        <v>33872</v>
      </c>
    </row>
    <row r="353" spans="1:4" ht="15" x14ac:dyDescent="0.25">
      <c r="A353" s="53" t="s">
        <v>5121</v>
      </c>
      <c r="B353" s="53">
        <v>15</v>
      </c>
      <c r="C353" s="53" t="s">
        <v>33536</v>
      </c>
      <c r="D353" s="53" t="s">
        <v>33872</v>
      </c>
    </row>
    <row r="354" spans="1:4" ht="15" x14ac:dyDescent="0.25">
      <c r="A354" s="53" t="s">
        <v>5122</v>
      </c>
      <c r="B354" s="53">
        <v>15</v>
      </c>
      <c r="C354" s="53" t="s">
        <v>33536</v>
      </c>
      <c r="D354" s="53" t="s">
        <v>33872</v>
      </c>
    </row>
    <row r="355" spans="1:4" ht="15" x14ac:dyDescent="0.25">
      <c r="A355" s="53" t="s">
        <v>5123</v>
      </c>
      <c r="B355" s="53">
        <v>15</v>
      </c>
      <c r="C355" s="53" t="s">
        <v>33536</v>
      </c>
      <c r="D355" s="53" t="s">
        <v>33872</v>
      </c>
    </row>
    <row r="356" spans="1:4" ht="15" x14ac:dyDescent="0.25">
      <c r="A356" s="53" t="s">
        <v>5124</v>
      </c>
      <c r="B356" s="53">
        <v>15</v>
      </c>
      <c r="C356" s="53" t="s">
        <v>33536</v>
      </c>
      <c r="D356" s="53" t="s">
        <v>33873</v>
      </c>
    </row>
    <row r="357" spans="1:4" ht="15" x14ac:dyDescent="0.25">
      <c r="A357" s="53" t="s">
        <v>5125</v>
      </c>
      <c r="B357" s="53">
        <v>15</v>
      </c>
      <c r="C357" s="53" t="s">
        <v>33536</v>
      </c>
      <c r="D357" s="53" t="s">
        <v>33873</v>
      </c>
    </row>
    <row r="358" spans="1:4" ht="15" x14ac:dyDescent="0.25">
      <c r="A358" s="53" t="s">
        <v>5126</v>
      </c>
      <c r="B358" s="53">
        <v>15</v>
      </c>
      <c r="C358" s="53" t="s">
        <v>33536</v>
      </c>
      <c r="D358" s="53" t="s">
        <v>33873</v>
      </c>
    </row>
    <row r="359" spans="1:4" ht="15" x14ac:dyDescent="0.25">
      <c r="A359" s="53" t="s">
        <v>5127</v>
      </c>
      <c r="B359" s="53">
        <v>60</v>
      </c>
      <c r="C359" s="53" t="s">
        <v>33536</v>
      </c>
      <c r="D359" s="53" t="s">
        <v>33872</v>
      </c>
    </row>
    <row r="360" spans="1:4" ht="15" x14ac:dyDescent="0.25">
      <c r="A360" s="53" t="s">
        <v>5128</v>
      </c>
      <c r="B360" s="53">
        <v>30</v>
      </c>
      <c r="C360" s="53" t="s">
        <v>33536</v>
      </c>
      <c r="D360" s="53" t="s">
        <v>33873</v>
      </c>
    </row>
    <row r="361" spans="1:4" ht="15" x14ac:dyDescent="0.25">
      <c r="A361" s="53" t="s">
        <v>5129</v>
      </c>
      <c r="B361" s="53">
        <v>30</v>
      </c>
      <c r="C361" s="53" t="s">
        <v>33536</v>
      </c>
      <c r="D361" s="53" t="s">
        <v>33873</v>
      </c>
    </row>
    <row r="362" spans="1:4" ht="15" x14ac:dyDescent="0.25">
      <c r="A362" s="53" t="s">
        <v>5130</v>
      </c>
      <c r="B362" s="53">
        <v>15</v>
      </c>
      <c r="C362" s="53" t="s">
        <v>33536</v>
      </c>
      <c r="D362" s="53" t="s">
        <v>33872</v>
      </c>
    </row>
    <row r="363" spans="1:4" ht="15" x14ac:dyDescent="0.25">
      <c r="A363" s="53" t="s">
        <v>5131</v>
      </c>
      <c r="B363" s="53">
        <v>15</v>
      </c>
      <c r="C363" s="53" t="s">
        <v>33536</v>
      </c>
      <c r="D363" s="53" t="s">
        <v>33872</v>
      </c>
    </row>
    <row r="364" spans="1:4" ht="15" x14ac:dyDescent="0.25">
      <c r="A364" s="53" t="s">
        <v>5132</v>
      </c>
      <c r="B364" s="53">
        <v>15</v>
      </c>
      <c r="C364" s="53" t="s">
        <v>33536</v>
      </c>
      <c r="D364" s="53" t="s">
        <v>33873</v>
      </c>
    </row>
    <row r="365" spans="1:4" ht="15" x14ac:dyDescent="0.25">
      <c r="A365" s="53" t="s">
        <v>5133</v>
      </c>
      <c r="B365" s="53">
        <v>15</v>
      </c>
      <c r="C365" s="53" t="s">
        <v>33536</v>
      </c>
      <c r="D365" s="53" t="s">
        <v>33873</v>
      </c>
    </row>
    <row r="366" spans="1:4" ht="15" x14ac:dyDescent="0.25">
      <c r="A366" s="53" t="s">
        <v>5134</v>
      </c>
      <c r="B366" s="53">
        <v>15</v>
      </c>
      <c r="C366" s="53" t="s">
        <v>33536</v>
      </c>
      <c r="D366" s="53" t="s">
        <v>33873</v>
      </c>
    </row>
    <row r="367" spans="1:4" ht="15" x14ac:dyDescent="0.25">
      <c r="A367" s="53" t="s">
        <v>5135</v>
      </c>
      <c r="B367" s="53">
        <v>30</v>
      </c>
      <c r="C367" s="53" t="s">
        <v>33536</v>
      </c>
      <c r="D367" s="53" t="s">
        <v>33873</v>
      </c>
    </row>
    <row r="368" spans="1:4" ht="15" x14ac:dyDescent="0.25">
      <c r="A368" s="53" t="s">
        <v>33001</v>
      </c>
      <c r="B368" s="53">
        <v>15</v>
      </c>
      <c r="C368" s="53" t="s">
        <v>33536</v>
      </c>
      <c r="D368" s="53" t="s">
        <v>33873</v>
      </c>
    </row>
    <row r="369" spans="1:4" ht="15" x14ac:dyDescent="0.25">
      <c r="A369" s="53" t="s">
        <v>33002</v>
      </c>
      <c r="B369" s="53">
        <v>15</v>
      </c>
      <c r="C369" s="53" t="s">
        <v>33536</v>
      </c>
      <c r="D369" s="53" t="s">
        <v>33873</v>
      </c>
    </row>
    <row r="370" spans="1:4" ht="15" x14ac:dyDescent="0.25">
      <c r="A370" s="53" t="s">
        <v>33003</v>
      </c>
      <c r="B370" s="53">
        <v>15</v>
      </c>
      <c r="C370" s="53" t="s">
        <v>33536</v>
      </c>
      <c r="D370" s="53" t="s">
        <v>33873</v>
      </c>
    </row>
    <row r="371" spans="1:4" ht="15" x14ac:dyDescent="0.25">
      <c r="A371" s="53" t="s">
        <v>33004</v>
      </c>
      <c r="B371" s="53">
        <v>15</v>
      </c>
      <c r="C371" s="53" t="s">
        <v>33536</v>
      </c>
      <c r="D371" s="53" t="s">
        <v>33873</v>
      </c>
    </row>
    <row r="372" spans="1:4" ht="15" x14ac:dyDescent="0.25">
      <c r="A372" s="53" t="s">
        <v>33005</v>
      </c>
      <c r="B372" s="53">
        <v>15</v>
      </c>
      <c r="C372" s="53" t="s">
        <v>33536</v>
      </c>
      <c r="D372" s="53" t="s">
        <v>33873</v>
      </c>
    </row>
    <row r="373" spans="1:4" ht="15" x14ac:dyDescent="0.25">
      <c r="A373" s="53" t="s">
        <v>5136</v>
      </c>
      <c r="B373" s="53">
        <v>0</v>
      </c>
      <c r="C373" s="53" t="s">
        <v>33537</v>
      </c>
      <c r="D373" s="53" t="s">
        <v>33872</v>
      </c>
    </row>
    <row r="374" spans="1:4" ht="15" x14ac:dyDescent="0.25">
      <c r="A374" s="53" t="s">
        <v>5137</v>
      </c>
      <c r="B374" s="53">
        <v>40</v>
      </c>
      <c r="C374" s="53" t="s">
        <v>33536</v>
      </c>
      <c r="D374" s="53" t="s">
        <v>33872</v>
      </c>
    </row>
    <row r="375" spans="1:4" ht="15" x14ac:dyDescent="0.25">
      <c r="A375" s="53" t="s">
        <v>5138</v>
      </c>
      <c r="B375" s="53">
        <v>0</v>
      </c>
      <c r="C375" s="53" t="s">
        <v>33537</v>
      </c>
      <c r="D375" s="53" t="s">
        <v>33872</v>
      </c>
    </row>
    <row r="376" spans="1:4" ht="15" x14ac:dyDescent="0.25">
      <c r="A376" s="53" t="s">
        <v>5139</v>
      </c>
      <c r="B376" s="53">
        <v>0</v>
      </c>
      <c r="C376" s="53" t="s">
        <v>33539</v>
      </c>
      <c r="D376" s="53" t="s">
        <v>33873</v>
      </c>
    </row>
    <row r="377" spans="1:4" ht="15" x14ac:dyDescent="0.25">
      <c r="A377" s="53" t="s">
        <v>5140</v>
      </c>
      <c r="B377" s="53">
        <v>0</v>
      </c>
      <c r="C377" s="53" t="s">
        <v>33537</v>
      </c>
      <c r="D377" s="53" t="s">
        <v>33873</v>
      </c>
    </row>
    <row r="378" spans="1:4" ht="15" x14ac:dyDescent="0.25">
      <c r="A378" s="53" t="s">
        <v>5141</v>
      </c>
      <c r="B378" s="53">
        <v>0</v>
      </c>
      <c r="C378" s="53" t="s">
        <v>33537</v>
      </c>
      <c r="D378" s="53" t="s">
        <v>33872</v>
      </c>
    </row>
    <row r="379" spans="1:4" ht="15" x14ac:dyDescent="0.25">
      <c r="A379" s="53" t="s">
        <v>5142</v>
      </c>
      <c r="B379" s="53">
        <v>0</v>
      </c>
      <c r="C379" s="53" t="s">
        <v>33537</v>
      </c>
      <c r="D379" s="53" t="s">
        <v>33872</v>
      </c>
    </row>
    <row r="380" spans="1:4" ht="15" x14ac:dyDescent="0.25">
      <c r="A380" s="53" t="s">
        <v>5143</v>
      </c>
      <c r="B380" s="53">
        <v>0</v>
      </c>
      <c r="C380" s="53"/>
      <c r="D380" s="53" t="s">
        <v>33872</v>
      </c>
    </row>
    <row r="381" spans="1:4" ht="15" x14ac:dyDescent="0.25">
      <c r="A381" s="53" t="s">
        <v>5144</v>
      </c>
      <c r="B381" s="53">
        <v>120</v>
      </c>
      <c r="C381" s="53" t="s">
        <v>33549</v>
      </c>
      <c r="D381" s="53" t="s">
        <v>33873</v>
      </c>
    </row>
    <row r="382" spans="1:4" ht="15" x14ac:dyDescent="0.25">
      <c r="A382" s="53" t="s">
        <v>5145</v>
      </c>
      <c r="B382" s="53">
        <v>15</v>
      </c>
      <c r="C382" s="53" t="s">
        <v>33536</v>
      </c>
      <c r="D382" s="53" t="s">
        <v>33873</v>
      </c>
    </row>
    <row r="383" spans="1:4" ht="15" x14ac:dyDescent="0.25">
      <c r="A383" s="53" t="s">
        <v>5146</v>
      </c>
      <c r="B383" s="53">
        <v>30</v>
      </c>
      <c r="C383" s="53" t="s">
        <v>33536</v>
      </c>
      <c r="D383" s="53" t="s">
        <v>33872</v>
      </c>
    </row>
    <row r="384" spans="1:4" ht="15" x14ac:dyDescent="0.25">
      <c r="A384" s="53" t="s">
        <v>5147</v>
      </c>
      <c r="B384" s="53">
        <v>15</v>
      </c>
      <c r="C384" s="53" t="s">
        <v>33536</v>
      </c>
      <c r="D384" s="53" t="s">
        <v>33872</v>
      </c>
    </row>
    <row r="385" spans="1:4" ht="15" x14ac:dyDescent="0.25">
      <c r="A385" s="53" t="s">
        <v>5148</v>
      </c>
      <c r="B385" s="53">
        <v>15</v>
      </c>
      <c r="C385" s="53" t="s">
        <v>33536</v>
      </c>
      <c r="D385" s="53" t="s">
        <v>33872</v>
      </c>
    </row>
    <row r="386" spans="1:4" ht="15" x14ac:dyDescent="0.25">
      <c r="A386" s="53" t="s">
        <v>5149</v>
      </c>
      <c r="B386" s="53">
        <v>15</v>
      </c>
      <c r="C386" s="53" t="s">
        <v>33536</v>
      </c>
      <c r="D386" s="53" t="s">
        <v>33872</v>
      </c>
    </row>
    <row r="387" spans="1:4" ht="15" x14ac:dyDescent="0.25">
      <c r="A387" s="53" t="s">
        <v>5150</v>
      </c>
      <c r="B387" s="53">
        <v>15</v>
      </c>
      <c r="C387" s="53" t="s">
        <v>33536</v>
      </c>
      <c r="D387" s="53" t="s">
        <v>33872</v>
      </c>
    </row>
    <row r="388" spans="1:4" ht="15" x14ac:dyDescent="0.25">
      <c r="A388" s="53" t="s">
        <v>5151</v>
      </c>
      <c r="B388" s="53">
        <v>15</v>
      </c>
      <c r="C388" s="53" t="s">
        <v>33536</v>
      </c>
      <c r="D388" s="53" t="s">
        <v>33872</v>
      </c>
    </row>
    <row r="389" spans="1:4" ht="15" x14ac:dyDescent="0.25">
      <c r="A389" s="53" t="s">
        <v>5152</v>
      </c>
      <c r="B389" s="53">
        <v>30</v>
      </c>
      <c r="C389" s="53" t="s">
        <v>33550</v>
      </c>
      <c r="D389" s="53" t="s">
        <v>33872</v>
      </c>
    </row>
    <row r="390" spans="1:4" ht="15" x14ac:dyDescent="0.25">
      <c r="A390" s="53" t="s">
        <v>5153</v>
      </c>
      <c r="B390" s="53">
        <v>30</v>
      </c>
      <c r="C390" s="53" t="s">
        <v>33550</v>
      </c>
      <c r="D390" s="53" t="s">
        <v>33872</v>
      </c>
    </row>
    <row r="391" spans="1:4" ht="15" x14ac:dyDescent="0.25">
      <c r="A391" s="53" t="s">
        <v>5154</v>
      </c>
      <c r="B391" s="53">
        <v>30</v>
      </c>
      <c r="C391" s="53" t="s">
        <v>33550</v>
      </c>
      <c r="D391" s="53" t="s">
        <v>33872</v>
      </c>
    </row>
    <row r="392" spans="1:4" ht="15" x14ac:dyDescent="0.25">
      <c r="A392" s="53" t="s">
        <v>5155</v>
      </c>
      <c r="B392" s="53">
        <v>30</v>
      </c>
      <c r="C392" s="53"/>
      <c r="D392" s="53" t="s">
        <v>33872</v>
      </c>
    </row>
    <row r="393" spans="1:4" ht="15" x14ac:dyDescent="0.25">
      <c r="A393" s="53" t="s">
        <v>5156</v>
      </c>
      <c r="B393" s="53">
        <v>15</v>
      </c>
      <c r="C393" s="53" t="s">
        <v>33536</v>
      </c>
      <c r="D393" s="53" t="s">
        <v>33872</v>
      </c>
    </row>
    <row r="394" spans="1:4" ht="15" x14ac:dyDescent="0.25">
      <c r="A394" s="53" t="s">
        <v>5157</v>
      </c>
      <c r="B394" s="53">
        <v>15</v>
      </c>
      <c r="C394" s="53" t="s">
        <v>33536</v>
      </c>
      <c r="D394" s="53" t="s">
        <v>33873</v>
      </c>
    </row>
    <row r="395" spans="1:4" ht="15" x14ac:dyDescent="0.25">
      <c r="A395" s="53" t="s">
        <v>5158</v>
      </c>
      <c r="B395" s="53">
        <v>15</v>
      </c>
      <c r="C395" s="53" t="s">
        <v>33536</v>
      </c>
      <c r="D395" s="53" t="s">
        <v>33872</v>
      </c>
    </row>
    <row r="396" spans="1:4" ht="15" x14ac:dyDescent="0.25">
      <c r="A396" s="53" t="s">
        <v>5159</v>
      </c>
      <c r="B396" s="53">
        <v>15</v>
      </c>
      <c r="C396" s="53" t="s">
        <v>33536</v>
      </c>
      <c r="D396" s="53" t="s">
        <v>33873</v>
      </c>
    </row>
    <row r="397" spans="1:4" ht="15" x14ac:dyDescent="0.25">
      <c r="A397" s="53" t="s">
        <v>5160</v>
      </c>
      <c r="B397" s="53">
        <v>60</v>
      </c>
      <c r="C397" s="53" t="s">
        <v>33536</v>
      </c>
      <c r="D397" s="53" t="s">
        <v>33872</v>
      </c>
    </row>
    <row r="398" spans="1:4" ht="15" x14ac:dyDescent="0.25">
      <c r="A398" s="53" t="s">
        <v>5161</v>
      </c>
      <c r="B398" s="53">
        <v>15</v>
      </c>
      <c r="C398" s="53" t="s">
        <v>33536</v>
      </c>
      <c r="D398" s="53" t="s">
        <v>33873</v>
      </c>
    </row>
    <row r="399" spans="1:4" ht="15" x14ac:dyDescent="0.25">
      <c r="A399" s="53" t="s">
        <v>5162</v>
      </c>
      <c r="B399" s="53">
        <v>15</v>
      </c>
      <c r="C399" s="53" t="s">
        <v>33536</v>
      </c>
      <c r="D399" s="53" t="s">
        <v>33872</v>
      </c>
    </row>
    <row r="400" spans="1:4" ht="15" x14ac:dyDescent="0.25">
      <c r="A400" s="53" t="s">
        <v>5163</v>
      </c>
      <c r="B400" s="53">
        <v>15</v>
      </c>
      <c r="C400" s="53" t="s">
        <v>33536</v>
      </c>
      <c r="D400" s="53" t="s">
        <v>33872</v>
      </c>
    </row>
    <row r="401" spans="1:4" ht="15" x14ac:dyDescent="0.25">
      <c r="A401" s="53" t="s">
        <v>5164</v>
      </c>
      <c r="B401" s="53">
        <v>15</v>
      </c>
      <c r="C401" s="53" t="s">
        <v>33536</v>
      </c>
      <c r="D401" s="53" t="s">
        <v>33872</v>
      </c>
    </row>
    <row r="402" spans="1:4" ht="15" x14ac:dyDescent="0.25">
      <c r="A402" s="53" t="s">
        <v>5165</v>
      </c>
      <c r="B402" s="53">
        <v>15</v>
      </c>
      <c r="C402" s="53" t="s">
        <v>33536</v>
      </c>
      <c r="D402" s="53" t="s">
        <v>33873</v>
      </c>
    </row>
    <row r="403" spans="1:4" ht="15" x14ac:dyDescent="0.25">
      <c r="A403" s="53" t="s">
        <v>5166</v>
      </c>
      <c r="B403" s="53">
        <v>0</v>
      </c>
      <c r="C403" s="53" t="s">
        <v>33537</v>
      </c>
      <c r="D403" s="53" t="s">
        <v>33872</v>
      </c>
    </row>
    <row r="404" spans="1:4" ht="15" x14ac:dyDescent="0.25">
      <c r="A404" s="53" t="s">
        <v>5167</v>
      </c>
      <c r="B404" s="53">
        <v>15</v>
      </c>
      <c r="C404" s="53" t="s">
        <v>33536</v>
      </c>
      <c r="D404" s="53" t="s">
        <v>33872</v>
      </c>
    </row>
    <row r="405" spans="1:4" ht="15" x14ac:dyDescent="0.25">
      <c r="A405" s="53" t="s">
        <v>5168</v>
      </c>
      <c r="B405" s="53">
        <v>15</v>
      </c>
      <c r="C405" s="53" t="s">
        <v>33536</v>
      </c>
      <c r="D405" s="53" t="s">
        <v>33872</v>
      </c>
    </row>
    <row r="406" spans="1:4" ht="15" x14ac:dyDescent="0.25">
      <c r="A406" s="53" t="s">
        <v>5169</v>
      </c>
      <c r="B406" s="53">
        <v>15</v>
      </c>
      <c r="C406" s="53" t="s">
        <v>33536</v>
      </c>
      <c r="D406" s="53" t="s">
        <v>33872</v>
      </c>
    </row>
    <row r="407" spans="1:4" ht="15" x14ac:dyDescent="0.25">
      <c r="A407" s="53" t="s">
        <v>5170</v>
      </c>
      <c r="B407" s="53">
        <v>15</v>
      </c>
      <c r="C407" s="53" t="s">
        <v>33536</v>
      </c>
      <c r="D407" s="53" t="s">
        <v>33872</v>
      </c>
    </row>
    <row r="408" spans="1:4" ht="15" x14ac:dyDescent="0.25">
      <c r="A408" s="53" t="s">
        <v>5171</v>
      </c>
      <c r="B408" s="53">
        <v>15</v>
      </c>
      <c r="C408" s="53" t="s">
        <v>33536</v>
      </c>
      <c r="D408" s="53" t="s">
        <v>33872</v>
      </c>
    </row>
    <row r="409" spans="1:4" ht="15" x14ac:dyDescent="0.25">
      <c r="A409" s="53" t="s">
        <v>5172</v>
      </c>
      <c r="B409" s="53">
        <v>15</v>
      </c>
      <c r="C409" s="53" t="s">
        <v>33536</v>
      </c>
      <c r="D409" s="53" t="s">
        <v>33872</v>
      </c>
    </row>
    <row r="410" spans="1:4" ht="15" x14ac:dyDescent="0.25">
      <c r="A410" s="53" t="s">
        <v>5173</v>
      </c>
      <c r="B410" s="53">
        <v>15</v>
      </c>
      <c r="C410" s="53" t="s">
        <v>33536</v>
      </c>
      <c r="D410" s="53" t="s">
        <v>33872</v>
      </c>
    </row>
    <row r="411" spans="1:4" ht="15" x14ac:dyDescent="0.25">
      <c r="A411" s="53" t="s">
        <v>5174</v>
      </c>
      <c r="B411" s="53">
        <v>15</v>
      </c>
      <c r="C411" s="53" t="s">
        <v>33536</v>
      </c>
      <c r="D411" s="53" t="s">
        <v>33872</v>
      </c>
    </row>
    <row r="412" spans="1:4" ht="15" x14ac:dyDescent="0.25">
      <c r="A412" s="53" t="s">
        <v>5175</v>
      </c>
      <c r="B412" s="53">
        <v>15</v>
      </c>
      <c r="C412" s="53" t="s">
        <v>33536</v>
      </c>
      <c r="D412" s="53" t="s">
        <v>33872</v>
      </c>
    </row>
    <row r="413" spans="1:4" ht="15" x14ac:dyDescent="0.25">
      <c r="A413" s="53" t="s">
        <v>5176</v>
      </c>
      <c r="B413" s="53">
        <v>15</v>
      </c>
      <c r="C413" s="53" t="s">
        <v>33536</v>
      </c>
      <c r="D413" s="53" t="s">
        <v>33872</v>
      </c>
    </row>
    <row r="414" spans="1:4" ht="15" x14ac:dyDescent="0.25">
      <c r="A414" s="53" t="s">
        <v>5177</v>
      </c>
      <c r="B414" s="53">
        <v>15</v>
      </c>
      <c r="C414" s="53" t="s">
        <v>33536</v>
      </c>
      <c r="D414" s="53" t="s">
        <v>33873</v>
      </c>
    </row>
    <row r="415" spans="1:4" ht="15" x14ac:dyDescent="0.25">
      <c r="A415" s="53" t="s">
        <v>5178</v>
      </c>
      <c r="B415" s="53">
        <v>15</v>
      </c>
      <c r="C415" s="53" t="s">
        <v>33536</v>
      </c>
      <c r="D415" s="53" t="s">
        <v>33872</v>
      </c>
    </row>
    <row r="416" spans="1:4" ht="15" x14ac:dyDescent="0.25">
      <c r="A416" s="53" t="s">
        <v>5179</v>
      </c>
      <c r="B416" s="53">
        <v>15</v>
      </c>
      <c r="C416" s="53" t="s">
        <v>33536</v>
      </c>
      <c r="D416" s="53" t="s">
        <v>33873</v>
      </c>
    </row>
    <row r="417" spans="1:4" ht="15" x14ac:dyDescent="0.25">
      <c r="A417" s="53" t="s">
        <v>5180</v>
      </c>
      <c r="B417" s="53">
        <v>20</v>
      </c>
      <c r="C417" s="53" t="s">
        <v>33536</v>
      </c>
      <c r="D417" s="53" t="s">
        <v>33872</v>
      </c>
    </row>
    <row r="418" spans="1:4" ht="15" x14ac:dyDescent="0.25">
      <c r="A418" s="53" t="s">
        <v>5181</v>
      </c>
      <c r="B418" s="53">
        <v>15</v>
      </c>
      <c r="C418" s="53" t="s">
        <v>33536</v>
      </c>
      <c r="D418" s="53" t="s">
        <v>33873</v>
      </c>
    </row>
    <row r="419" spans="1:4" ht="15" x14ac:dyDescent="0.25">
      <c r="A419" s="53" t="s">
        <v>5182</v>
      </c>
      <c r="B419" s="53">
        <v>15</v>
      </c>
      <c r="C419" s="53" t="s">
        <v>33536</v>
      </c>
      <c r="D419" s="53" t="s">
        <v>33872</v>
      </c>
    </row>
    <row r="420" spans="1:4" ht="15" x14ac:dyDescent="0.25">
      <c r="A420" s="53" t="s">
        <v>5183</v>
      </c>
      <c r="B420" s="53">
        <v>15</v>
      </c>
      <c r="C420" s="53" t="s">
        <v>33536</v>
      </c>
      <c r="D420" s="53" t="s">
        <v>33872</v>
      </c>
    </row>
    <row r="421" spans="1:4" ht="15" x14ac:dyDescent="0.25">
      <c r="A421" s="53" t="s">
        <v>5184</v>
      </c>
      <c r="B421" s="53">
        <v>15</v>
      </c>
      <c r="C421" s="53" t="s">
        <v>33536</v>
      </c>
      <c r="D421" s="53" t="s">
        <v>33872</v>
      </c>
    </row>
    <row r="422" spans="1:4" ht="15" x14ac:dyDescent="0.25">
      <c r="A422" s="53" t="s">
        <v>5185</v>
      </c>
      <c r="B422" s="53">
        <v>30</v>
      </c>
      <c r="C422" s="53" t="s">
        <v>33536</v>
      </c>
      <c r="D422" s="53" t="s">
        <v>33873</v>
      </c>
    </row>
    <row r="423" spans="1:4" ht="15" x14ac:dyDescent="0.25">
      <c r="A423" s="53" t="s">
        <v>5186</v>
      </c>
      <c r="B423" s="53">
        <v>15</v>
      </c>
      <c r="C423" s="53" t="s">
        <v>33536</v>
      </c>
      <c r="D423" s="53" t="s">
        <v>33872</v>
      </c>
    </row>
    <row r="424" spans="1:4" ht="15" x14ac:dyDescent="0.25">
      <c r="A424" s="53" t="s">
        <v>5187</v>
      </c>
      <c r="B424" s="53">
        <v>20</v>
      </c>
      <c r="C424" s="53" t="s">
        <v>33536</v>
      </c>
      <c r="D424" s="53" t="s">
        <v>33872</v>
      </c>
    </row>
    <row r="425" spans="1:4" ht="15" x14ac:dyDescent="0.25">
      <c r="A425" s="53" t="s">
        <v>5188</v>
      </c>
      <c r="B425" s="53">
        <v>15</v>
      </c>
      <c r="C425" s="53" t="s">
        <v>33536</v>
      </c>
      <c r="D425" s="53" t="s">
        <v>33873</v>
      </c>
    </row>
    <row r="426" spans="1:4" ht="15" x14ac:dyDescent="0.25">
      <c r="A426" s="53" t="s">
        <v>5189</v>
      </c>
      <c r="B426" s="53">
        <v>15</v>
      </c>
      <c r="C426" s="53"/>
      <c r="D426" s="53" t="s">
        <v>33872</v>
      </c>
    </row>
    <row r="427" spans="1:4" ht="15" x14ac:dyDescent="0.25">
      <c r="A427" s="53" t="s">
        <v>5190</v>
      </c>
      <c r="B427" s="53">
        <v>15</v>
      </c>
      <c r="C427" s="53" t="s">
        <v>33536</v>
      </c>
      <c r="D427" s="53" t="s">
        <v>33872</v>
      </c>
    </row>
    <row r="428" spans="1:4" ht="15" x14ac:dyDescent="0.25">
      <c r="A428" s="53" t="s">
        <v>5191</v>
      </c>
      <c r="B428" s="53">
        <v>15</v>
      </c>
      <c r="C428" s="53" t="s">
        <v>33536</v>
      </c>
      <c r="D428" s="53" t="s">
        <v>33872</v>
      </c>
    </row>
    <row r="429" spans="1:4" ht="15" x14ac:dyDescent="0.25">
      <c r="A429" s="53" t="s">
        <v>5192</v>
      </c>
      <c r="B429" s="53">
        <v>15</v>
      </c>
      <c r="C429" s="53" t="s">
        <v>33536</v>
      </c>
      <c r="D429" s="53" t="s">
        <v>33872</v>
      </c>
    </row>
    <row r="430" spans="1:4" ht="15" x14ac:dyDescent="0.25">
      <c r="A430" s="53" t="s">
        <v>5193</v>
      </c>
      <c r="B430" s="53">
        <v>15</v>
      </c>
      <c r="C430" s="53" t="s">
        <v>33536</v>
      </c>
      <c r="D430" s="53" t="s">
        <v>33873</v>
      </c>
    </row>
    <row r="431" spans="1:4" ht="15" x14ac:dyDescent="0.25">
      <c r="A431" s="53" t="s">
        <v>5194</v>
      </c>
      <c r="B431" s="53">
        <v>15</v>
      </c>
      <c r="C431" s="53" t="s">
        <v>33536</v>
      </c>
      <c r="D431" s="53" t="s">
        <v>33873</v>
      </c>
    </row>
    <row r="432" spans="1:4" ht="15" x14ac:dyDescent="0.25">
      <c r="A432" s="53" t="s">
        <v>5195</v>
      </c>
      <c r="B432" s="53">
        <v>30</v>
      </c>
      <c r="C432" s="53" t="s">
        <v>33536</v>
      </c>
      <c r="D432" s="53" t="s">
        <v>33873</v>
      </c>
    </row>
    <row r="433" spans="1:4" ht="15" x14ac:dyDescent="0.25">
      <c r="A433" s="53" t="s">
        <v>5196</v>
      </c>
      <c r="B433" s="53">
        <v>15</v>
      </c>
      <c r="C433" s="53" t="s">
        <v>33536</v>
      </c>
      <c r="D433" s="53" t="s">
        <v>33872</v>
      </c>
    </row>
    <row r="434" spans="1:4" ht="15" x14ac:dyDescent="0.25">
      <c r="A434" s="53" t="s">
        <v>5197</v>
      </c>
      <c r="B434" s="53">
        <v>15</v>
      </c>
      <c r="C434" s="53" t="s">
        <v>33536</v>
      </c>
      <c r="D434" s="53" t="s">
        <v>33873</v>
      </c>
    </row>
    <row r="435" spans="1:4" ht="15" x14ac:dyDescent="0.25">
      <c r="A435" s="53" t="s">
        <v>5198</v>
      </c>
      <c r="B435" s="53">
        <v>15</v>
      </c>
      <c r="C435" s="53" t="s">
        <v>33536</v>
      </c>
      <c r="D435" s="53" t="s">
        <v>33873</v>
      </c>
    </row>
    <row r="436" spans="1:4" ht="15" x14ac:dyDescent="0.25">
      <c r="A436" s="53" t="s">
        <v>5199</v>
      </c>
      <c r="B436" s="53">
        <v>15</v>
      </c>
      <c r="C436" s="53" t="s">
        <v>33536</v>
      </c>
      <c r="D436" s="53" t="s">
        <v>33872</v>
      </c>
    </row>
    <row r="437" spans="1:4" ht="15" x14ac:dyDescent="0.25">
      <c r="A437" s="53" t="s">
        <v>5200</v>
      </c>
      <c r="B437" s="53">
        <v>120</v>
      </c>
      <c r="C437" s="53" t="s">
        <v>33549</v>
      </c>
      <c r="D437" s="53" t="s">
        <v>33872</v>
      </c>
    </row>
    <row r="438" spans="1:4" ht="15" x14ac:dyDescent="0.25">
      <c r="A438" s="53" t="s">
        <v>5201</v>
      </c>
      <c r="B438" s="53">
        <v>15</v>
      </c>
      <c r="C438" s="53" t="s">
        <v>33536</v>
      </c>
      <c r="D438" s="53" t="s">
        <v>33872</v>
      </c>
    </row>
    <row r="439" spans="1:4" ht="15" x14ac:dyDescent="0.25">
      <c r="A439" s="53" t="s">
        <v>5202</v>
      </c>
      <c r="B439" s="53">
        <v>15</v>
      </c>
      <c r="C439" s="53" t="s">
        <v>33536</v>
      </c>
      <c r="D439" s="53" t="s">
        <v>33872</v>
      </c>
    </row>
    <row r="440" spans="1:4" ht="15" x14ac:dyDescent="0.25">
      <c r="A440" s="53" t="s">
        <v>5203</v>
      </c>
      <c r="B440" s="53">
        <v>15</v>
      </c>
      <c r="C440" s="53" t="s">
        <v>33536</v>
      </c>
      <c r="D440" s="53" t="s">
        <v>33872</v>
      </c>
    </row>
    <row r="441" spans="1:4" ht="15" x14ac:dyDescent="0.25">
      <c r="A441" s="53" t="s">
        <v>5204</v>
      </c>
      <c r="B441" s="53">
        <v>15</v>
      </c>
      <c r="C441" s="53" t="s">
        <v>33536</v>
      </c>
      <c r="D441" s="53" t="s">
        <v>33872</v>
      </c>
    </row>
    <row r="442" spans="1:4" ht="15" x14ac:dyDescent="0.25">
      <c r="A442" s="53" t="s">
        <v>5205</v>
      </c>
      <c r="B442" s="53">
        <v>15</v>
      </c>
      <c r="C442" s="53" t="s">
        <v>33536</v>
      </c>
      <c r="D442" s="53" t="s">
        <v>33872</v>
      </c>
    </row>
    <row r="443" spans="1:4" ht="15" x14ac:dyDescent="0.25">
      <c r="A443" s="53" t="s">
        <v>5206</v>
      </c>
      <c r="B443" s="53">
        <v>15</v>
      </c>
      <c r="C443" s="53" t="s">
        <v>33536</v>
      </c>
      <c r="D443" s="53" t="s">
        <v>33872</v>
      </c>
    </row>
    <row r="444" spans="1:4" ht="15" x14ac:dyDescent="0.25">
      <c r="A444" s="53" t="s">
        <v>5207</v>
      </c>
      <c r="B444" s="53">
        <v>15</v>
      </c>
      <c r="C444" s="53" t="s">
        <v>33536</v>
      </c>
      <c r="D444" s="53" t="s">
        <v>33873</v>
      </c>
    </row>
    <row r="445" spans="1:4" ht="15" x14ac:dyDescent="0.25">
      <c r="A445" s="53" t="s">
        <v>5208</v>
      </c>
      <c r="B445" s="53">
        <v>15</v>
      </c>
      <c r="C445" s="53" t="s">
        <v>33536</v>
      </c>
      <c r="D445" s="53" t="s">
        <v>33873</v>
      </c>
    </row>
    <row r="446" spans="1:4" ht="15" x14ac:dyDescent="0.25">
      <c r="A446" s="53" t="s">
        <v>5209</v>
      </c>
      <c r="B446" s="53">
        <v>15</v>
      </c>
      <c r="C446" s="53" t="s">
        <v>33536</v>
      </c>
      <c r="D446" s="53" t="s">
        <v>33872</v>
      </c>
    </row>
    <row r="447" spans="1:4" ht="15" x14ac:dyDescent="0.25">
      <c r="A447" s="53" t="s">
        <v>5210</v>
      </c>
      <c r="B447" s="53">
        <v>15</v>
      </c>
      <c r="C447" s="53" t="s">
        <v>33536</v>
      </c>
      <c r="D447" s="53" t="s">
        <v>33873</v>
      </c>
    </row>
    <row r="448" spans="1:4" ht="15" x14ac:dyDescent="0.25">
      <c r="A448" s="53" t="s">
        <v>5211</v>
      </c>
      <c r="B448" s="53">
        <v>15</v>
      </c>
      <c r="C448" s="53" t="s">
        <v>33536</v>
      </c>
      <c r="D448" s="53" t="s">
        <v>33873</v>
      </c>
    </row>
    <row r="449" spans="1:4" ht="15" x14ac:dyDescent="0.25">
      <c r="A449" s="53" t="s">
        <v>5212</v>
      </c>
      <c r="B449" s="53">
        <v>15</v>
      </c>
      <c r="C449" s="53" t="s">
        <v>33536</v>
      </c>
      <c r="D449" s="53" t="s">
        <v>33873</v>
      </c>
    </row>
    <row r="450" spans="1:4" ht="15" x14ac:dyDescent="0.25">
      <c r="A450" s="53" t="s">
        <v>5213</v>
      </c>
      <c r="B450" s="53">
        <v>15</v>
      </c>
      <c r="C450" s="53" t="s">
        <v>33536</v>
      </c>
      <c r="D450" s="53" t="s">
        <v>33872</v>
      </c>
    </row>
    <row r="451" spans="1:4" ht="15" x14ac:dyDescent="0.25">
      <c r="A451" s="53" t="s">
        <v>5214</v>
      </c>
      <c r="B451" s="53">
        <v>15</v>
      </c>
      <c r="C451" s="53" t="s">
        <v>33536</v>
      </c>
      <c r="D451" s="53" t="s">
        <v>33872</v>
      </c>
    </row>
    <row r="452" spans="1:4" ht="15" x14ac:dyDescent="0.25">
      <c r="A452" s="53" t="s">
        <v>5215</v>
      </c>
      <c r="B452" s="53">
        <v>30</v>
      </c>
      <c r="C452" s="53" t="s">
        <v>33536</v>
      </c>
      <c r="D452" s="53" t="s">
        <v>33872</v>
      </c>
    </row>
    <row r="453" spans="1:4" ht="15" x14ac:dyDescent="0.25">
      <c r="A453" s="53" t="s">
        <v>5216</v>
      </c>
      <c r="B453" s="53">
        <v>15</v>
      </c>
      <c r="C453" s="53" t="s">
        <v>33536</v>
      </c>
      <c r="D453" s="53" t="s">
        <v>33873</v>
      </c>
    </row>
    <row r="454" spans="1:4" ht="15" x14ac:dyDescent="0.25">
      <c r="A454" s="53" t="s">
        <v>5217</v>
      </c>
      <c r="B454" s="53">
        <v>30</v>
      </c>
      <c r="C454" s="53" t="s">
        <v>33536</v>
      </c>
      <c r="D454" s="53" t="s">
        <v>33873</v>
      </c>
    </row>
    <row r="455" spans="1:4" ht="15" x14ac:dyDescent="0.25">
      <c r="A455" s="53" t="s">
        <v>5218</v>
      </c>
      <c r="B455" s="53">
        <v>15</v>
      </c>
      <c r="C455" s="53" t="s">
        <v>33536</v>
      </c>
      <c r="D455" s="53" t="s">
        <v>33872</v>
      </c>
    </row>
    <row r="456" spans="1:4" ht="15" x14ac:dyDescent="0.25">
      <c r="A456" s="53" t="s">
        <v>5219</v>
      </c>
      <c r="B456" s="53">
        <v>0</v>
      </c>
      <c r="C456" s="53" t="s">
        <v>33536</v>
      </c>
      <c r="D456" s="53" t="s">
        <v>33872</v>
      </c>
    </row>
    <row r="457" spans="1:4" ht="15" x14ac:dyDescent="0.25">
      <c r="A457" s="53" t="s">
        <v>5220</v>
      </c>
      <c r="B457" s="53">
        <v>120</v>
      </c>
      <c r="C457" s="53" t="s">
        <v>33551</v>
      </c>
      <c r="D457" s="53" t="s">
        <v>33873</v>
      </c>
    </row>
    <row r="458" spans="1:4" ht="15" x14ac:dyDescent="0.25">
      <c r="A458" s="53" t="s">
        <v>5221</v>
      </c>
      <c r="B458" s="53">
        <v>30</v>
      </c>
      <c r="C458" s="53" t="s">
        <v>33549</v>
      </c>
      <c r="D458" s="53" t="s">
        <v>33872</v>
      </c>
    </row>
    <row r="459" spans="1:4" ht="15" x14ac:dyDescent="0.25">
      <c r="A459" s="53" t="s">
        <v>5222</v>
      </c>
      <c r="B459" s="53">
        <v>30</v>
      </c>
      <c r="C459" s="53" t="s">
        <v>33552</v>
      </c>
      <c r="D459" s="53" t="s">
        <v>33872</v>
      </c>
    </row>
    <row r="460" spans="1:4" ht="15" x14ac:dyDescent="0.25">
      <c r="A460" s="53" t="s">
        <v>5223</v>
      </c>
      <c r="B460" s="53">
        <v>15</v>
      </c>
      <c r="C460" s="53" t="s">
        <v>33536</v>
      </c>
      <c r="D460" s="53" t="s">
        <v>33872</v>
      </c>
    </row>
    <row r="461" spans="1:4" ht="15" x14ac:dyDescent="0.25">
      <c r="A461" s="53" t="s">
        <v>5224</v>
      </c>
      <c r="B461" s="53">
        <v>15</v>
      </c>
      <c r="C461" s="53" t="s">
        <v>33536</v>
      </c>
      <c r="D461" s="53" t="s">
        <v>33873</v>
      </c>
    </row>
    <row r="462" spans="1:4" ht="15" x14ac:dyDescent="0.25">
      <c r="A462" s="53" t="s">
        <v>5225</v>
      </c>
      <c r="B462" s="53">
        <v>30</v>
      </c>
      <c r="C462" s="53" t="s">
        <v>33536</v>
      </c>
      <c r="D462" s="53" t="s">
        <v>33872</v>
      </c>
    </row>
    <row r="463" spans="1:4" ht="15" x14ac:dyDescent="0.25">
      <c r="A463" s="53" t="s">
        <v>5226</v>
      </c>
      <c r="B463" s="53">
        <v>90</v>
      </c>
      <c r="C463" s="53" t="s">
        <v>33551</v>
      </c>
      <c r="D463" s="53" t="s">
        <v>33872</v>
      </c>
    </row>
    <row r="464" spans="1:4" ht="15" x14ac:dyDescent="0.25">
      <c r="A464" s="53" t="s">
        <v>5227</v>
      </c>
      <c r="B464" s="53">
        <v>0</v>
      </c>
      <c r="C464" s="53" t="s">
        <v>33539</v>
      </c>
      <c r="D464" s="53" t="s">
        <v>33873</v>
      </c>
    </row>
    <row r="465" spans="1:4" ht="15" x14ac:dyDescent="0.25">
      <c r="A465" s="53" t="s">
        <v>5228</v>
      </c>
      <c r="B465" s="53">
        <v>0</v>
      </c>
      <c r="C465" s="53" t="s">
        <v>33539</v>
      </c>
      <c r="D465" s="53" t="s">
        <v>33873</v>
      </c>
    </row>
    <row r="466" spans="1:4" ht="15" x14ac:dyDescent="0.25">
      <c r="A466" s="53" t="s">
        <v>5229</v>
      </c>
      <c r="B466" s="53">
        <v>0</v>
      </c>
      <c r="C466" s="53" t="s">
        <v>33537</v>
      </c>
      <c r="D466" s="53" t="s">
        <v>33872</v>
      </c>
    </row>
    <row r="467" spans="1:4" ht="15" x14ac:dyDescent="0.25">
      <c r="A467" s="53" t="s">
        <v>5230</v>
      </c>
      <c r="B467" s="53">
        <v>120</v>
      </c>
      <c r="C467" s="53" t="s">
        <v>33550</v>
      </c>
      <c r="D467" s="53" t="s">
        <v>33872</v>
      </c>
    </row>
    <row r="468" spans="1:4" ht="15" x14ac:dyDescent="0.25">
      <c r="A468" s="53" t="s">
        <v>5231</v>
      </c>
      <c r="B468" s="53">
        <v>30</v>
      </c>
      <c r="C468" s="53" t="s">
        <v>33536</v>
      </c>
      <c r="D468" s="53" t="s">
        <v>33872</v>
      </c>
    </row>
    <row r="469" spans="1:4" ht="15" x14ac:dyDescent="0.25">
      <c r="A469" s="53" t="s">
        <v>5232</v>
      </c>
      <c r="B469" s="53">
        <v>15</v>
      </c>
      <c r="C469" s="53" t="s">
        <v>33536</v>
      </c>
      <c r="D469" s="53" t="s">
        <v>33872</v>
      </c>
    </row>
    <row r="470" spans="1:4" ht="15" x14ac:dyDescent="0.25">
      <c r="A470" s="53" t="s">
        <v>5233</v>
      </c>
      <c r="B470" s="53">
        <v>15</v>
      </c>
      <c r="C470" s="53" t="s">
        <v>33536</v>
      </c>
      <c r="D470" s="53" t="s">
        <v>33872</v>
      </c>
    </row>
    <row r="471" spans="1:4" ht="15" x14ac:dyDescent="0.25">
      <c r="A471" s="53" t="s">
        <v>5234</v>
      </c>
      <c r="B471" s="53">
        <v>30</v>
      </c>
      <c r="C471" s="53" t="s">
        <v>33550</v>
      </c>
      <c r="D471" s="53" t="s">
        <v>33872</v>
      </c>
    </row>
    <row r="472" spans="1:4" ht="15" x14ac:dyDescent="0.25">
      <c r="A472" s="53" t="s">
        <v>5235</v>
      </c>
      <c r="B472" s="53">
        <v>30</v>
      </c>
      <c r="C472" s="53" t="s">
        <v>33536</v>
      </c>
      <c r="D472" s="53" t="s">
        <v>33872</v>
      </c>
    </row>
    <row r="473" spans="1:4" ht="15" x14ac:dyDescent="0.25">
      <c r="A473" s="53" t="s">
        <v>5236</v>
      </c>
      <c r="B473" s="53">
        <v>30</v>
      </c>
      <c r="C473" s="53" t="s">
        <v>33536</v>
      </c>
      <c r="D473" s="53" t="s">
        <v>33872</v>
      </c>
    </row>
    <row r="474" spans="1:4" ht="15" x14ac:dyDescent="0.25">
      <c r="A474" s="53" t="s">
        <v>5237</v>
      </c>
      <c r="B474" s="53">
        <v>15</v>
      </c>
      <c r="C474" s="53" t="s">
        <v>33536</v>
      </c>
      <c r="D474" s="53" t="s">
        <v>33872</v>
      </c>
    </row>
    <row r="475" spans="1:4" ht="15" x14ac:dyDescent="0.25">
      <c r="A475" s="53" t="s">
        <v>5238</v>
      </c>
      <c r="B475" s="53">
        <v>15</v>
      </c>
      <c r="C475" s="53" t="s">
        <v>33536</v>
      </c>
      <c r="D475" s="53" t="s">
        <v>33872</v>
      </c>
    </row>
    <row r="476" spans="1:4" ht="15" x14ac:dyDescent="0.25">
      <c r="A476" s="53" t="s">
        <v>5239</v>
      </c>
      <c r="B476" s="53">
        <v>15</v>
      </c>
      <c r="C476" s="53" t="s">
        <v>33536</v>
      </c>
      <c r="D476" s="53" t="s">
        <v>33872</v>
      </c>
    </row>
    <row r="477" spans="1:4" ht="15" x14ac:dyDescent="0.25">
      <c r="A477" s="53" t="s">
        <v>5240</v>
      </c>
      <c r="B477" s="53">
        <v>15</v>
      </c>
      <c r="C477" s="53" t="s">
        <v>33536</v>
      </c>
      <c r="D477" s="53" t="s">
        <v>33872</v>
      </c>
    </row>
    <row r="478" spans="1:4" ht="15" x14ac:dyDescent="0.25">
      <c r="A478" s="53" t="s">
        <v>5241</v>
      </c>
      <c r="B478" s="53">
        <v>15</v>
      </c>
      <c r="C478" s="53" t="s">
        <v>33536</v>
      </c>
      <c r="D478" s="53" t="s">
        <v>33872</v>
      </c>
    </row>
    <row r="479" spans="1:4" ht="15" x14ac:dyDescent="0.25">
      <c r="A479" s="53" t="s">
        <v>5242</v>
      </c>
      <c r="B479" s="53">
        <v>15</v>
      </c>
      <c r="C479" s="53" t="s">
        <v>33536</v>
      </c>
      <c r="D479" s="53" t="s">
        <v>33872</v>
      </c>
    </row>
    <row r="480" spans="1:4" ht="15" x14ac:dyDescent="0.25">
      <c r="A480" s="53" t="s">
        <v>5243</v>
      </c>
      <c r="B480" s="53">
        <v>15</v>
      </c>
      <c r="C480" s="53" t="s">
        <v>33536</v>
      </c>
      <c r="D480" s="53" t="s">
        <v>33872</v>
      </c>
    </row>
    <row r="481" spans="1:4" ht="15" x14ac:dyDescent="0.25">
      <c r="A481" s="53" t="s">
        <v>5244</v>
      </c>
      <c r="B481" s="53">
        <v>15</v>
      </c>
      <c r="C481" s="53" t="s">
        <v>33536</v>
      </c>
      <c r="D481" s="53" t="s">
        <v>33872</v>
      </c>
    </row>
    <row r="482" spans="1:4" ht="15" x14ac:dyDescent="0.25">
      <c r="A482" s="53" t="s">
        <v>5245</v>
      </c>
      <c r="B482" s="53">
        <v>15</v>
      </c>
      <c r="C482" s="53" t="s">
        <v>33536</v>
      </c>
      <c r="D482" s="53" t="s">
        <v>33872</v>
      </c>
    </row>
    <row r="483" spans="1:4" ht="15" x14ac:dyDescent="0.25">
      <c r="A483" s="53" t="s">
        <v>5246</v>
      </c>
      <c r="B483" s="53">
        <v>15</v>
      </c>
      <c r="C483" s="53" t="s">
        <v>33536</v>
      </c>
      <c r="D483" s="53" t="s">
        <v>33872</v>
      </c>
    </row>
    <row r="484" spans="1:4" ht="15" x14ac:dyDescent="0.25">
      <c r="A484" s="53" t="s">
        <v>5247</v>
      </c>
      <c r="B484" s="53">
        <v>15</v>
      </c>
      <c r="C484" s="53" t="s">
        <v>33536</v>
      </c>
      <c r="D484" s="53" t="s">
        <v>33872</v>
      </c>
    </row>
    <row r="485" spans="1:4" ht="15" x14ac:dyDescent="0.25">
      <c r="A485" s="53" t="s">
        <v>5248</v>
      </c>
      <c r="B485" s="53">
        <v>15</v>
      </c>
      <c r="C485" s="53" t="s">
        <v>33536</v>
      </c>
      <c r="D485" s="53" t="s">
        <v>33872</v>
      </c>
    </row>
    <row r="486" spans="1:4" ht="15" x14ac:dyDescent="0.25">
      <c r="A486" s="53" t="s">
        <v>5249</v>
      </c>
      <c r="B486" s="53">
        <v>15</v>
      </c>
      <c r="C486" s="53" t="s">
        <v>33536</v>
      </c>
      <c r="D486" s="53" t="s">
        <v>33872</v>
      </c>
    </row>
    <row r="487" spans="1:4" ht="15" x14ac:dyDescent="0.25">
      <c r="A487" s="53" t="s">
        <v>5250</v>
      </c>
      <c r="B487" s="53">
        <v>15</v>
      </c>
      <c r="C487" s="53" t="s">
        <v>33536</v>
      </c>
      <c r="D487" s="53" t="s">
        <v>33872</v>
      </c>
    </row>
    <row r="488" spans="1:4" ht="15" x14ac:dyDescent="0.25">
      <c r="A488" s="53" t="s">
        <v>5251</v>
      </c>
      <c r="B488" s="53">
        <v>15</v>
      </c>
      <c r="C488" s="53" t="s">
        <v>33536</v>
      </c>
      <c r="D488" s="53" t="s">
        <v>33872</v>
      </c>
    </row>
    <row r="489" spans="1:4" ht="15" x14ac:dyDescent="0.25">
      <c r="A489" s="53" t="s">
        <v>5252</v>
      </c>
      <c r="B489" s="53">
        <v>15</v>
      </c>
      <c r="C489" s="53" t="s">
        <v>33536</v>
      </c>
      <c r="D489" s="53" t="s">
        <v>33872</v>
      </c>
    </row>
    <row r="490" spans="1:4" ht="15" x14ac:dyDescent="0.25">
      <c r="A490" s="53" t="s">
        <v>5253</v>
      </c>
      <c r="B490" s="53">
        <v>15</v>
      </c>
      <c r="C490" s="53" t="s">
        <v>33536</v>
      </c>
      <c r="D490" s="53" t="s">
        <v>33872</v>
      </c>
    </row>
    <row r="491" spans="1:4" ht="15" x14ac:dyDescent="0.25">
      <c r="A491" s="53" t="s">
        <v>5254</v>
      </c>
      <c r="B491" s="53">
        <v>15</v>
      </c>
      <c r="C491" s="53" t="s">
        <v>33536</v>
      </c>
      <c r="D491" s="53" t="s">
        <v>33872</v>
      </c>
    </row>
    <row r="492" spans="1:4" ht="15" x14ac:dyDescent="0.25">
      <c r="A492" s="53" t="s">
        <v>5255</v>
      </c>
      <c r="B492" s="53">
        <v>15</v>
      </c>
      <c r="C492" s="53" t="s">
        <v>33536</v>
      </c>
      <c r="D492" s="53" t="s">
        <v>33872</v>
      </c>
    </row>
    <row r="493" spans="1:4" ht="15" x14ac:dyDescent="0.25">
      <c r="A493" s="53" t="s">
        <v>5256</v>
      </c>
      <c r="B493" s="53">
        <v>15</v>
      </c>
      <c r="C493" s="53" t="s">
        <v>33536</v>
      </c>
      <c r="D493" s="53" t="s">
        <v>33872</v>
      </c>
    </row>
    <row r="494" spans="1:4" ht="15" x14ac:dyDescent="0.25">
      <c r="A494" s="53" t="s">
        <v>5257</v>
      </c>
      <c r="B494" s="53">
        <v>15</v>
      </c>
      <c r="C494" s="53" t="s">
        <v>33536</v>
      </c>
      <c r="D494" s="53" t="s">
        <v>33872</v>
      </c>
    </row>
    <row r="495" spans="1:4" ht="15" x14ac:dyDescent="0.25">
      <c r="A495" s="53" t="s">
        <v>5258</v>
      </c>
      <c r="B495" s="53">
        <v>15</v>
      </c>
      <c r="C495" s="53" t="s">
        <v>33536</v>
      </c>
      <c r="D495" s="53" t="s">
        <v>33872</v>
      </c>
    </row>
    <row r="496" spans="1:4" ht="15" x14ac:dyDescent="0.25">
      <c r="A496" s="53" t="s">
        <v>5259</v>
      </c>
      <c r="B496" s="53">
        <v>15</v>
      </c>
      <c r="C496" s="53" t="s">
        <v>33536</v>
      </c>
      <c r="D496" s="53" t="s">
        <v>33872</v>
      </c>
    </row>
    <row r="497" spans="1:4" ht="15" x14ac:dyDescent="0.25">
      <c r="A497" s="53" t="s">
        <v>5260</v>
      </c>
      <c r="B497" s="53">
        <v>15</v>
      </c>
      <c r="C497" s="53" t="s">
        <v>33536</v>
      </c>
      <c r="D497" s="53" t="s">
        <v>33872</v>
      </c>
    </row>
    <row r="498" spans="1:4" ht="15" x14ac:dyDescent="0.25">
      <c r="A498" s="53" t="s">
        <v>5261</v>
      </c>
      <c r="B498" s="53">
        <v>15</v>
      </c>
      <c r="C498" s="53" t="s">
        <v>33536</v>
      </c>
      <c r="D498" s="53" t="s">
        <v>33872</v>
      </c>
    </row>
    <row r="499" spans="1:4" ht="15" x14ac:dyDescent="0.25">
      <c r="A499" s="53" t="s">
        <v>5262</v>
      </c>
      <c r="B499" s="53">
        <v>15</v>
      </c>
      <c r="C499" s="53" t="s">
        <v>33536</v>
      </c>
      <c r="D499" s="53" t="s">
        <v>33872</v>
      </c>
    </row>
    <row r="500" spans="1:4" ht="15" x14ac:dyDescent="0.25">
      <c r="A500" s="53" t="s">
        <v>5263</v>
      </c>
      <c r="B500" s="53">
        <v>30</v>
      </c>
      <c r="C500" s="53" t="s">
        <v>33536</v>
      </c>
      <c r="D500" s="53" t="s">
        <v>33872</v>
      </c>
    </row>
    <row r="501" spans="1:4" ht="15" x14ac:dyDescent="0.25">
      <c r="A501" s="53" t="s">
        <v>5264</v>
      </c>
      <c r="B501" s="53">
        <v>15</v>
      </c>
      <c r="C501" s="53" t="s">
        <v>33536</v>
      </c>
      <c r="D501" s="53" t="s">
        <v>33872</v>
      </c>
    </row>
    <row r="502" spans="1:4" ht="15" x14ac:dyDescent="0.25">
      <c r="A502" s="53" t="s">
        <v>5265</v>
      </c>
      <c r="B502" s="53">
        <v>20</v>
      </c>
      <c r="C502" s="53" t="s">
        <v>33536</v>
      </c>
      <c r="D502" s="53" t="s">
        <v>33872</v>
      </c>
    </row>
    <row r="503" spans="1:4" ht="15" x14ac:dyDescent="0.25">
      <c r="A503" s="53" t="s">
        <v>5266</v>
      </c>
      <c r="B503" s="53">
        <v>30</v>
      </c>
      <c r="C503" s="53" t="s">
        <v>33536</v>
      </c>
      <c r="D503" s="53" t="s">
        <v>33872</v>
      </c>
    </row>
    <row r="504" spans="1:4" ht="15" x14ac:dyDescent="0.25">
      <c r="A504" s="53" t="s">
        <v>5267</v>
      </c>
      <c r="B504" s="53">
        <v>30</v>
      </c>
      <c r="C504" s="53" t="s">
        <v>33536</v>
      </c>
      <c r="D504" s="53" t="s">
        <v>33872</v>
      </c>
    </row>
    <row r="505" spans="1:4" ht="15" x14ac:dyDescent="0.25">
      <c r="A505" s="53" t="s">
        <v>5268</v>
      </c>
      <c r="B505" s="53">
        <v>15</v>
      </c>
      <c r="C505" s="53" t="s">
        <v>33536</v>
      </c>
      <c r="D505" s="53" t="s">
        <v>33873</v>
      </c>
    </row>
    <row r="506" spans="1:4" ht="15" x14ac:dyDescent="0.25">
      <c r="A506" s="53" t="s">
        <v>5269</v>
      </c>
      <c r="B506" s="53">
        <v>15</v>
      </c>
      <c r="C506" s="53" t="s">
        <v>33536</v>
      </c>
      <c r="D506" s="53" t="s">
        <v>33872</v>
      </c>
    </row>
    <row r="507" spans="1:4" ht="15" x14ac:dyDescent="0.25">
      <c r="A507" s="53" t="s">
        <v>5270</v>
      </c>
      <c r="B507" s="53">
        <v>30</v>
      </c>
      <c r="C507" s="53" t="s">
        <v>33536</v>
      </c>
      <c r="D507" s="53" t="s">
        <v>33873</v>
      </c>
    </row>
    <row r="508" spans="1:4" ht="15" x14ac:dyDescent="0.25">
      <c r="A508" s="53" t="s">
        <v>5271</v>
      </c>
      <c r="B508" s="53">
        <v>15</v>
      </c>
      <c r="C508" s="53" t="s">
        <v>33536</v>
      </c>
      <c r="D508" s="53" t="s">
        <v>33873</v>
      </c>
    </row>
    <row r="509" spans="1:4" ht="15" x14ac:dyDescent="0.25">
      <c r="A509" s="53" t="s">
        <v>5272</v>
      </c>
      <c r="B509" s="53">
        <v>15</v>
      </c>
      <c r="C509" s="53" t="s">
        <v>33536</v>
      </c>
      <c r="D509" s="53" t="s">
        <v>33873</v>
      </c>
    </row>
    <row r="510" spans="1:4" ht="15" x14ac:dyDescent="0.25">
      <c r="A510" s="53" t="s">
        <v>5273</v>
      </c>
      <c r="B510" s="53">
        <v>30</v>
      </c>
      <c r="C510" s="53" t="s">
        <v>33536</v>
      </c>
      <c r="D510" s="53" t="s">
        <v>33873</v>
      </c>
    </row>
    <row r="511" spans="1:4" ht="15" x14ac:dyDescent="0.25">
      <c r="A511" s="53" t="s">
        <v>5274</v>
      </c>
      <c r="B511" s="53">
        <v>15</v>
      </c>
      <c r="C511" s="53" t="s">
        <v>33536</v>
      </c>
      <c r="D511" s="53" t="s">
        <v>33873</v>
      </c>
    </row>
    <row r="512" spans="1:4" ht="15" x14ac:dyDescent="0.25">
      <c r="A512" s="53" t="s">
        <v>33553</v>
      </c>
      <c r="B512" s="53">
        <v>15</v>
      </c>
      <c r="C512" s="53" t="s">
        <v>33536</v>
      </c>
      <c r="D512" s="53" t="s">
        <v>33873</v>
      </c>
    </row>
    <row r="513" spans="1:4" ht="15" x14ac:dyDescent="0.25">
      <c r="A513" s="53" t="s">
        <v>5275</v>
      </c>
      <c r="B513" s="53">
        <v>30</v>
      </c>
      <c r="C513" s="53" t="s">
        <v>33536</v>
      </c>
      <c r="D513" s="53" t="s">
        <v>33873</v>
      </c>
    </row>
    <row r="514" spans="1:4" ht="15" x14ac:dyDescent="0.25">
      <c r="A514" s="53" t="s">
        <v>5276</v>
      </c>
      <c r="B514" s="53">
        <v>15</v>
      </c>
      <c r="C514" s="53" t="s">
        <v>33536</v>
      </c>
      <c r="D514" s="53" t="s">
        <v>33872</v>
      </c>
    </row>
    <row r="515" spans="1:4" ht="15" x14ac:dyDescent="0.25">
      <c r="A515" s="53" t="s">
        <v>5277</v>
      </c>
      <c r="B515" s="53">
        <v>15</v>
      </c>
      <c r="C515" s="53" t="s">
        <v>33536</v>
      </c>
      <c r="D515" s="53" t="s">
        <v>33872</v>
      </c>
    </row>
    <row r="516" spans="1:4" ht="15" x14ac:dyDescent="0.25">
      <c r="A516" s="53" t="s">
        <v>5278</v>
      </c>
      <c r="B516" s="53">
        <v>15</v>
      </c>
      <c r="C516" s="53" t="s">
        <v>33536</v>
      </c>
      <c r="D516" s="53" t="s">
        <v>33872</v>
      </c>
    </row>
    <row r="517" spans="1:4" ht="15" x14ac:dyDescent="0.25">
      <c r="A517" s="53" t="s">
        <v>5279</v>
      </c>
      <c r="B517" s="53">
        <v>30</v>
      </c>
      <c r="C517" s="53" t="s">
        <v>33541</v>
      </c>
      <c r="D517" s="53" t="s">
        <v>33873</v>
      </c>
    </row>
    <row r="518" spans="1:4" ht="15" x14ac:dyDescent="0.25">
      <c r="A518" s="53" t="s">
        <v>5280</v>
      </c>
      <c r="B518" s="53">
        <v>30</v>
      </c>
      <c r="C518" s="53" t="s">
        <v>33536</v>
      </c>
      <c r="D518" s="53" t="s">
        <v>33873</v>
      </c>
    </row>
    <row r="519" spans="1:4" ht="15" x14ac:dyDescent="0.25">
      <c r="A519" s="53" t="s">
        <v>5281</v>
      </c>
      <c r="B519" s="53">
        <v>30</v>
      </c>
      <c r="C519" s="53" t="s">
        <v>33536</v>
      </c>
      <c r="D519" s="53" t="s">
        <v>33873</v>
      </c>
    </row>
    <row r="520" spans="1:4" ht="15" x14ac:dyDescent="0.25">
      <c r="A520" s="53" t="s">
        <v>5282</v>
      </c>
      <c r="B520" s="53">
        <v>15</v>
      </c>
      <c r="C520" s="53" t="s">
        <v>33536</v>
      </c>
      <c r="D520" s="53" t="s">
        <v>33872</v>
      </c>
    </row>
    <row r="521" spans="1:4" ht="15" x14ac:dyDescent="0.25">
      <c r="A521" s="53" t="s">
        <v>5283</v>
      </c>
      <c r="B521" s="53">
        <v>15</v>
      </c>
      <c r="C521" s="53" t="s">
        <v>33536</v>
      </c>
      <c r="D521" s="53" t="s">
        <v>33872</v>
      </c>
    </row>
    <row r="522" spans="1:4" ht="15" x14ac:dyDescent="0.25">
      <c r="A522" s="53" t="s">
        <v>5284</v>
      </c>
      <c r="B522" s="53">
        <v>15</v>
      </c>
      <c r="C522" s="53" t="s">
        <v>33536</v>
      </c>
      <c r="D522" s="53" t="s">
        <v>33872</v>
      </c>
    </row>
    <row r="523" spans="1:4" ht="15" x14ac:dyDescent="0.25">
      <c r="A523" s="53" t="s">
        <v>5285</v>
      </c>
      <c r="B523" s="53">
        <v>15</v>
      </c>
      <c r="C523" s="53" t="s">
        <v>33536</v>
      </c>
      <c r="D523" s="53" t="s">
        <v>33872</v>
      </c>
    </row>
    <row r="524" spans="1:4" ht="15" x14ac:dyDescent="0.25">
      <c r="A524" s="53" t="s">
        <v>5286</v>
      </c>
      <c r="B524" s="53">
        <v>15</v>
      </c>
      <c r="C524" s="53" t="s">
        <v>33536</v>
      </c>
      <c r="D524" s="53" t="s">
        <v>33872</v>
      </c>
    </row>
    <row r="525" spans="1:4" ht="15" x14ac:dyDescent="0.25">
      <c r="A525" s="53" t="s">
        <v>5287</v>
      </c>
      <c r="B525" s="53">
        <v>15</v>
      </c>
      <c r="C525" s="53" t="s">
        <v>33536</v>
      </c>
      <c r="D525" s="53" t="s">
        <v>33872</v>
      </c>
    </row>
    <row r="526" spans="1:4" ht="15" x14ac:dyDescent="0.25">
      <c r="A526" s="53" t="s">
        <v>5288</v>
      </c>
      <c r="B526" s="53">
        <v>15</v>
      </c>
      <c r="C526" s="53" t="s">
        <v>33536</v>
      </c>
      <c r="D526" s="53" t="s">
        <v>33872</v>
      </c>
    </row>
    <row r="527" spans="1:4" ht="15" x14ac:dyDescent="0.25">
      <c r="A527" s="53" t="s">
        <v>5289</v>
      </c>
      <c r="B527" s="53">
        <v>15</v>
      </c>
      <c r="C527" s="53" t="s">
        <v>33536</v>
      </c>
      <c r="D527" s="53" t="s">
        <v>33872</v>
      </c>
    </row>
    <row r="528" spans="1:4" ht="15" x14ac:dyDescent="0.25">
      <c r="A528" s="53" t="s">
        <v>5290</v>
      </c>
      <c r="B528" s="53">
        <v>15</v>
      </c>
      <c r="C528" s="53" t="s">
        <v>33536</v>
      </c>
      <c r="D528" s="53" t="s">
        <v>33872</v>
      </c>
    </row>
    <row r="529" spans="1:4" ht="15" x14ac:dyDescent="0.25">
      <c r="A529" s="53" t="s">
        <v>5291</v>
      </c>
      <c r="B529" s="53">
        <v>15</v>
      </c>
      <c r="C529" s="53" t="s">
        <v>33536</v>
      </c>
      <c r="D529" s="53" t="s">
        <v>33873</v>
      </c>
    </row>
    <row r="530" spans="1:4" ht="15" x14ac:dyDescent="0.25">
      <c r="A530" s="53" t="s">
        <v>5292</v>
      </c>
      <c r="B530" s="53">
        <v>15</v>
      </c>
      <c r="C530" s="53" t="s">
        <v>33536</v>
      </c>
      <c r="D530" s="53" t="s">
        <v>33872</v>
      </c>
    </row>
    <row r="531" spans="1:4" ht="15" x14ac:dyDescent="0.25">
      <c r="A531" s="53" t="s">
        <v>5293</v>
      </c>
      <c r="B531" s="53">
        <v>15</v>
      </c>
      <c r="C531" s="53" t="s">
        <v>33536</v>
      </c>
      <c r="D531" s="53" t="s">
        <v>33872</v>
      </c>
    </row>
    <row r="532" spans="1:4" ht="15" x14ac:dyDescent="0.25">
      <c r="A532" s="53" t="s">
        <v>5294</v>
      </c>
      <c r="B532" s="53">
        <v>15</v>
      </c>
      <c r="C532" s="53" t="s">
        <v>33536</v>
      </c>
      <c r="D532" s="53" t="s">
        <v>33872</v>
      </c>
    </row>
    <row r="533" spans="1:4" ht="15" x14ac:dyDescent="0.25">
      <c r="A533" s="53" t="s">
        <v>5295</v>
      </c>
      <c r="B533" s="53">
        <v>15</v>
      </c>
      <c r="C533" s="53" t="s">
        <v>33536</v>
      </c>
      <c r="D533" s="53" t="s">
        <v>33872</v>
      </c>
    </row>
    <row r="534" spans="1:4" ht="15" x14ac:dyDescent="0.25">
      <c r="A534" s="53" t="s">
        <v>5296</v>
      </c>
      <c r="B534" s="53">
        <v>15</v>
      </c>
      <c r="C534" s="53" t="s">
        <v>33536</v>
      </c>
      <c r="D534" s="53" t="s">
        <v>33872</v>
      </c>
    </row>
    <row r="535" spans="1:4" ht="15" x14ac:dyDescent="0.25">
      <c r="A535" s="53" t="s">
        <v>5297</v>
      </c>
      <c r="B535" s="53">
        <v>15</v>
      </c>
      <c r="C535" s="53" t="s">
        <v>33536</v>
      </c>
      <c r="D535" s="53" t="s">
        <v>33873</v>
      </c>
    </row>
    <row r="536" spans="1:4" ht="15" x14ac:dyDescent="0.25">
      <c r="A536" s="53" t="s">
        <v>5298</v>
      </c>
      <c r="B536" s="53">
        <v>15</v>
      </c>
      <c r="C536" s="53" t="s">
        <v>33536</v>
      </c>
      <c r="D536" s="53" t="s">
        <v>33872</v>
      </c>
    </row>
    <row r="537" spans="1:4" ht="15" x14ac:dyDescent="0.25">
      <c r="A537" s="53" t="s">
        <v>5299</v>
      </c>
      <c r="B537" s="53">
        <v>15</v>
      </c>
      <c r="C537" s="53" t="s">
        <v>33536</v>
      </c>
      <c r="D537" s="53" t="s">
        <v>33872</v>
      </c>
    </row>
    <row r="538" spans="1:4" ht="15" x14ac:dyDescent="0.25">
      <c r="A538" s="53" t="s">
        <v>5300</v>
      </c>
      <c r="B538" s="53">
        <v>15</v>
      </c>
      <c r="C538" s="53" t="s">
        <v>33536</v>
      </c>
      <c r="D538" s="53" t="s">
        <v>33872</v>
      </c>
    </row>
    <row r="539" spans="1:4" ht="15" x14ac:dyDescent="0.25">
      <c r="A539" s="53" t="s">
        <v>5301</v>
      </c>
      <c r="B539" s="53">
        <v>15</v>
      </c>
      <c r="C539" s="53" t="s">
        <v>33536</v>
      </c>
      <c r="D539" s="53" t="s">
        <v>33873</v>
      </c>
    </row>
    <row r="540" spans="1:4" ht="15" x14ac:dyDescent="0.25">
      <c r="A540" s="53" t="s">
        <v>5302</v>
      </c>
      <c r="B540" s="53">
        <v>15</v>
      </c>
      <c r="C540" s="53" t="s">
        <v>33536</v>
      </c>
      <c r="D540" s="53" t="s">
        <v>33872</v>
      </c>
    </row>
    <row r="541" spans="1:4" ht="15" x14ac:dyDescent="0.25">
      <c r="A541" s="53" t="s">
        <v>5303</v>
      </c>
      <c r="B541" s="53">
        <v>15</v>
      </c>
      <c r="C541" s="53" t="s">
        <v>33536</v>
      </c>
      <c r="D541" s="53" t="s">
        <v>33872</v>
      </c>
    </row>
    <row r="542" spans="1:4" ht="15" x14ac:dyDescent="0.25">
      <c r="A542" s="53" t="s">
        <v>5304</v>
      </c>
      <c r="B542" s="53">
        <v>15</v>
      </c>
      <c r="C542" s="53" t="s">
        <v>33536</v>
      </c>
      <c r="D542" s="53" t="s">
        <v>33872</v>
      </c>
    </row>
    <row r="543" spans="1:4" ht="15" x14ac:dyDescent="0.25">
      <c r="A543" s="53" t="s">
        <v>5305</v>
      </c>
      <c r="B543" s="53">
        <v>15</v>
      </c>
      <c r="C543" s="53" t="s">
        <v>33536</v>
      </c>
      <c r="D543" s="53" t="s">
        <v>33873</v>
      </c>
    </row>
    <row r="544" spans="1:4" ht="15" x14ac:dyDescent="0.25">
      <c r="A544" s="53" t="s">
        <v>5306</v>
      </c>
      <c r="B544" s="53">
        <v>15</v>
      </c>
      <c r="C544" s="53" t="s">
        <v>33536</v>
      </c>
      <c r="D544" s="53" t="s">
        <v>33873</v>
      </c>
    </row>
    <row r="545" spans="1:4" ht="15" x14ac:dyDescent="0.25">
      <c r="A545" s="53" t="s">
        <v>5307</v>
      </c>
      <c r="B545" s="53">
        <v>15</v>
      </c>
      <c r="C545" s="53" t="s">
        <v>33536</v>
      </c>
      <c r="D545" s="53" t="s">
        <v>33873</v>
      </c>
    </row>
    <row r="546" spans="1:4" ht="15" x14ac:dyDescent="0.25">
      <c r="A546" s="53" t="s">
        <v>5308</v>
      </c>
      <c r="B546" s="53">
        <v>30</v>
      </c>
      <c r="C546" s="53" t="s">
        <v>33536</v>
      </c>
      <c r="D546" s="53" t="s">
        <v>33872</v>
      </c>
    </row>
    <row r="547" spans="1:4" ht="15" x14ac:dyDescent="0.25">
      <c r="A547" s="53" t="s">
        <v>5309</v>
      </c>
      <c r="B547" s="53">
        <v>15</v>
      </c>
      <c r="C547" s="53" t="s">
        <v>33536</v>
      </c>
      <c r="D547" s="53" t="s">
        <v>33872</v>
      </c>
    </row>
    <row r="548" spans="1:4" ht="15" x14ac:dyDescent="0.25">
      <c r="A548" s="53" t="s">
        <v>5310</v>
      </c>
      <c r="B548" s="53">
        <v>15</v>
      </c>
      <c r="C548" s="53" t="s">
        <v>33536</v>
      </c>
      <c r="D548" s="53" t="s">
        <v>33872</v>
      </c>
    </row>
    <row r="549" spans="1:4" ht="15" x14ac:dyDescent="0.25">
      <c r="A549" s="53" t="s">
        <v>5311</v>
      </c>
      <c r="B549" s="53">
        <v>15</v>
      </c>
      <c r="C549" s="53" t="s">
        <v>33536</v>
      </c>
      <c r="D549" s="53" t="s">
        <v>33872</v>
      </c>
    </row>
    <row r="550" spans="1:4" ht="15" x14ac:dyDescent="0.25">
      <c r="A550" s="53" t="s">
        <v>5312</v>
      </c>
      <c r="B550" s="53">
        <v>15</v>
      </c>
      <c r="C550" s="53" t="s">
        <v>33536</v>
      </c>
      <c r="D550" s="53" t="s">
        <v>33872</v>
      </c>
    </row>
    <row r="551" spans="1:4" ht="15" x14ac:dyDescent="0.25">
      <c r="A551" s="53" t="s">
        <v>5313</v>
      </c>
      <c r="B551" s="53">
        <v>15</v>
      </c>
      <c r="C551" s="53" t="s">
        <v>33536</v>
      </c>
      <c r="D551" s="53" t="s">
        <v>33872</v>
      </c>
    </row>
    <row r="552" spans="1:4" ht="15" x14ac:dyDescent="0.25">
      <c r="A552" s="53" t="s">
        <v>5314</v>
      </c>
      <c r="B552" s="53">
        <v>15</v>
      </c>
      <c r="C552" s="53" t="s">
        <v>33536</v>
      </c>
      <c r="D552" s="53" t="s">
        <v>33872</v>
      </c>
    </row>
    <row r="553" spans="1:4" ht="15" x14ac:dyDescent="0.25">
      <c r="A553" s="53" t="s">
        <v>5315</v>
      </c>
      <c r="B553" s="53">
        <v>15</v>
      </c>
      <c r="C553" s="53" t="s">
        <v>33536</v>
      </c>
      <c r="D553" s="53" t="s">
        <v>33872</v>
      </c>
    </row>
    <row r="554" spans="1:4" ht="15" x14ac:dyDescent="0.25">
      <c r="A554" s="53" t="s">
        <v>5316</v>
      </c>
      <c r="B554" s="53">
        <v>15</v>
      </c>
      <c r="C554" s="53" t="s">
        <v>33536</v>
      </c>
      <c r="D554" s="53" t="s">
        <v>33872</v>
      </c>
    </row>
    <row r="555" spans="1:4" ht="15" x14ac:dyDescent="0.25">
      <c r="A555" s="53" t="s">
        <v>5317</v>
      </c>
      <c r="B555" s="53">
        <v>15</v>
      </c>
      <c r="C555" s="53" t="s">
        <v>33536</v>
      </c>
      <c r="D555" s="53" t="s">
        <v>33872</v>
      </c>
    </row>
    <row r="556" spans="1:4" ht="15" x14ac:dyDescent="0.25">
      <c r="A556" s="53" t="s">
        <v>5318</v>
      </c>
      <c r="B556" s="53">
        <v>15</v>
      </c>
      <c r="C556" s="53" t="s">
        <v>33536</v>
      </c>
      <c r="D556" s="53" t="s">
        <v>33872</v>
      </c>
    </row>
    <row r="557" spans="1:4" ht="15" x14ac:dyDescent="0.25">
      <c r="A557" s="53" t="s">
        <v>5319</v>
      </c>
      <c r="B557" s="53">
        <v>15</v>
      </c>
      <c r="C557" s="53" t="s">
        <v>33536</v>
      </c>
      <c r="D557" s="53" t="s">
        <v>33873</v>
      </c>
    </row>
    <row r="558" spans="1:4" ht="15" x14ac:dyDescent="0.25">
      <c r="A558" s="53" t="s">
        <v>5320</v>
      </c>
      <c r="B558" s="53">
        <v>15</v>
      </c>
      <c r="C558" s="53" t="s">
        <v>33536</v>
      </c>
      <c r="D558" s="53" t="s">
        <v>33872</v>
      </c>
    </row>
    <row r="559" spans="1:4" ht="15" x14ac:dyDescent="0.25">
      <c r="A559" s="53" t="s">
        <v>5321</v>
      </c>
      <c r="B559" s="53">
        <v>30</v>
      </c>
      <c r="C559" s="53" t="s">
        <v>33536</v>
      </c>
      <c r="D559" s="53" t="s">
        <v>33873</v>
      </c>
    </row>
    <row r="560" spans="1:4" ht="15" x14ac:dyDescent="0.25">
      <c r="A560" s="53" t="s">
        <v>5322</v>
      </c>
      <c r="B560" s="53">
        <v>15</v>
      </c>
      <c r="C560" s="53" t="s">
        <v>33536</v>
      </c>
      <c r="D560" s="53" t="s">
        <v>33872</v>
      </c>
    </row>
    <row r="561" spans="1:4" ht="15" x14ac:dyDescent="0.25">
      <c r="A561" s="53" t="s">
        <v>5323</v>
      </c>
      <c r="B561" s="53">
        <v>15</v>
      </c>
      <c r="C561" s="53" t="s">
        <v>33536</v>
      </c>
      <c r="D561" s="53" t="s">
        <v>33873</v>
      </c>
    </row>
    <row r="562" spans="1:4" ht="15" x14ac:dyDescent="0.25">
      <c r="A562" s="53" t="s">
        <v>5324</v>
      </c>
      <c r="B562" s="53">
        <v>15</v>
      </c>
      <c r="C562" s="53" t="s">
        <v>33536</v>
      </c>
      <c r="D562" s="53" t="s">
        <v>33873</v>
      </c>
    </row>
    <row r="563" spans="1:4" ht="15" x14ac:dyDescent="0.25">
      <c r="A563" s="53" t="s">
        <v>5325</v>
      </c>
      <c r="B563" s="53">
        <v>15</v>
      </c>
      <c r="C563" s="53" t="s">
        <v>33536</v>
      </c>
      <c r="D563" s="53" t="s">
        <v>33872</v>
      </c>
    </row>
    <row r="564" spans="1:4" ht="15" x14ac:dyDescent="0.25">
      <c r="A564" s="53" t="s">
        <v>5326</v>
      </c>
      <c r="B564" s="53">
        <v>15</v>
      </c>
      <c r="C564" s="53" t="s">
        <v>33536</v>
      </c>
      <c r="D564" s="53" t="s">
        <v>33873</v>
      </c>
    </row>
    <row r="565" spans="1:4" ht="15" x14ac:dyDescent="0.25">
      <c r="A565" s="53" t="s">
        <v>5327</v>
      </c>
      <c r="B565" s="53">
        <v>15</v>
      </c>
      <c r="C565" s="53" t="s">
        <v>33536</v>
      </c>
      <c r="D565" s="53" t="s">
        <v>33873</v>
      </c>
    </row>
    <row r="566" spans="1:4" ht="15" x14ac:dyDescent="0.25">
      <c r="A566" s="53" t="s">
        <v>5328</v>
      </c>
      <c r="B566" s="53">
        <v>15</v>
      </c>
      <c r="C566" s="53" t="s">
        <v>33536</v>
      </c>
      <c r="D566" s="53" t="s">
        <v>33872</v>
      </c>
    </row>
    <row r="567" spans="1:4" ht="15" x14ac:dyDescent="0.25">
      <c r="A567" s="53" t="s">
        <v>5329</v>
      </c>
      <c r="B567" s="53">
        <v>15</v>
      </c>
      <c r="C567" s="53" t="s">
        <v>33536</v>
      </c>
      <c r="D567" s="53" t="s">
        <v>33872</v>
      </c>
    </row>
    <row r="568" spans="1:4" ht="15" x14ac:dyDescent="0.25">
      <c r="A568" s="53" t="s">
        <v>5330</v>
      </c>
      <c r="B568" s="53">
        <v>15</v>
      </c>
      <c r="C568" s="53" t="s">
        <v>33536</v>
      </c>
      <c r="D568" s="53" t="s">
        <v>33872</v>
      </c>
    </row>
    <row r="569" spans="1:4" ht="15" x14ac:dyDescent="0.25">
      <c r="A569" s="53" t="s">
        <v>5331</v>
      </c>
      <c r="B569" s="53">
        <v>15</v>
      </c>
      <c r="C569" s="53" t="s">
        <v>33536</v>
      </c>
      <c r="D569" s="53" t="s">
        <v>33872</v>
      </c>
    </row>
    <row r="570" spans="1:4" ht="15" x14ac:dyDescent="0.25">
      <c r="A570" s="53" t="s">
        <v>5332</v>
      </c>
      <c r="B570" s="53">
        <v>15</v>
      </c>
      <c r="C570" s="53" t="s">
        <v>33536</v>
      </c>
      <c r="D570" s="53" t="s">
        <v>33872</v>
      </c>
    </row>
    <row r="571" spans="1:4" ht="15" x14ac:dyDescent="0.25">
      <c r="A571" s="53" t="s">
        <v>5333</v>
      </c>
      <c r="B571" s="53">
        <v>15</v>
      </c>
      <c r="C571" s="53" t="s">
        <v>33536</v>
      </c>
      <c r="D571" s="53" t="s">
        <v>33872</v>
      </c>
    </row>
    <row r="572" spans="1:4" ht="15" x14ac:dyDescent="0.25">
      <c r="A572" s="53" t="s">
        <v>5334</v>
      </c>
      <c r="B572" s="53">
        <v>15</v>
      </c>
      <c r="C572" s="53" t="s">
        <v>33536</v>
      </c>
      <c r="D572" s="53" t="s">
        <v>33872</v>
      </c>
    </row>
    <row r="573" spans="1:4" ht="15" x14ac:dyDescent="0.25">
      <c r="A573" s="53" t="s">
        <v>5335</v>
      </c>
      <c r="B573" s="53">
        <v>15</v>
      </c>
      <c r="C573" s="53" t="s">
        <v>33536</v>
      </c>
      <c r="D573" s="53" t="s">
        <v>33872</v>
      </c>
    </row>
    <row r="574" spans="1:4" ht="15" x14ac:dyDescent="0.25">
      <c r="A574" s="53" t="s">
        <v>5336</v>
      </c>
      <c r="B574" s="53">
        <v>15</v>
      </c>
      <c r="C574" s="53" t="s">
        <v>33536</v>
      </c>
      <c r="D574" s="53" t="s">
        <v>33872</v>
      </c>
    </row>
    <row r="575" spans="1:4" ht="15" x14ac:dyDescent="0.25">
      <c r="A575" s="53" t="s">
        <v>5337</v>
      </c>
      <c r="B575" s="53">
        <v>15</v>
      </c>
      <c r="C575" s="53" t="s">
        <v>33536</v>
      </c>
      <c r="D575" s="53" t="s">
        <v>33872</v>
      </c>
    </row>
    <row r="576" spans="1:4" ht="15" x14ac:dyDescent="0.25">
      <c r="A576" s="53" t="s">
        <v>5338</v>
      </c>
      <c r="B576" s="53">
        <v>15</v>
      </c>
      <c r="C576" s="53" t="s">
        <v>33536</v>
      </c>
      <c r="D576" s="53" t="s">
        <v>33872</v>
      </c>
    </row>
    <row r="577" spans="1:4" ht="15" x14ac:dyDescent="0.25">
      <c r="A577" s="53" t="s">
        <v>5339</v>
      </c>
      <c r="B577" s="53">
        <v>15</v>
      </c>
      <c r="C577" s="53" t="s">
        <v>33536</v>
      </c>
      <c r="D577" s="53" t="s">
        <v>33872</v>
      </c>
    </row>
    <row r="578" spans="1:4" ht="15" x14ac:dyDescent="0.25">
      <c r="A578" s="53" t="s">
        <v>5340</v>
      </c>
      <c r="B578" s="53">
        <v>15</v>
      </c>
      <c r="C578" s="53" t="s">
        <v>33536</v>
      </c>
      <c r="D578" s="53" t="s">
        <v>33872</v>
      </c>
    </row>
    <row r="579" spans="1:4" ht="15" x14ac:dyDescent="0.25">
      <c r="A579" s="53" t="s">
        <v>5341</v>
      </c>
      <c r="B579" s="53">
        <v>15</v>
      </c>
      <c r="C579" s="53" t="s">
        <v>33536</v>
      </c>
      <c r="D579" s="53" t="s">
        <v>33872</v>
      </c>
    </row>
    <row r="580" spans="1:4" ht="15" x14ac:dyDescent="0.25">
      <c r="A580" s="53" t="s">
        <v>5342</v>
      </c>
      <c r="B580" s="53">
        <v>15</v>
      </c>
      <c r="C580" s="53" t="s">
        <v>33536</v>
      </c>
      <c r="D580" s="53" t="s">
        <v>33872</v>
      </c>
    </row>
    <row r="581" spans="1:4" ht="15" x14ac:dyDescent="0.25">
      <c r="A581" s="53" t="s">
        <v>5343</v>
      </c>
      <c r="B581" s="53">
        <v>15</v>
      </c>
      <c r="C581" s="53" t="s">
        <v>33536</v>
      </c>
      <c r="D581" s="53" t="s">
        <v>33872</v>
      </c>
    </row>
    <row r="582" spans="1:4" ht="15" x14ac:dyDescent="0.25">
      <c r="A582" s="53" t="s">
        <v>5344</v>
      </c>
      <c r="B582" s="53">
        <v>30</v>
      </c>
      <c r="C582" s="53" t="s">
        <v>33536</v>
      </c>
      <c r="D582" s="53" t="s">
        <v>33872</v>
      </c>
    </row>
    <row r="583" spans="1:4" ht="15" x14ac:dyDescent="0.25">
      <c r="A583" s="53" t="s">
        <v>5345</v>
      </c>
      <c r="B583" s="53">
        <v>30</v>
      </c>
      <c r="C583" s="53" t="s">
        <v>33536</v>
      </c>
      <c r="D583" s="53" t="s">
        <v>33872</v>
      </c>
    </row>
    <row r="584" spans="1:4" ht="15" x14ac:dyDescent="0.25">
      <c r="A584" s="53" t="s">
        <v>5346</v>
      </c>
      <c r="B584" s="53">
        <v>30</v>
      </c>
      <c r="C584" s="53" t="s">
        <v>33536</v>
      </c>
      <c r="D584" s="53" t="s">
        <v>33872</v>
      </c>
    </row>
    <row r="585" spans="1:4" ht="15" x14ac:dyDescent="0.25">
      <c r="A585" s="53" t="s">
        <v>5347</v>
      </c>
      <c r="B585" s="53">
        <v>30</v>
      </c>
      <c r="C585" s="53" t="s">
        <v>33536</v>
      </c>
      <c r="D585" s="53" t="s">
        <v>33872</v>
      </c>
    </row>
    <row r="586" spans="1:4" ht="15" x14ac:dyDescent="0.25">
      <c r="A586" s="53" t="s">
        <v>5348</v>
      </c>
      <c r="B586" s="53">
        <v>30</v>
      </c>
      <c r="C586" s="53" t="s">
        <v>33536</v>
      </c>
      <c r="D586" s="53" t="s">
        <v>33872</v>
      </c>
    </row>
    <row r="587" spans="1:4" ht="15" x14ac:dyDescent="0.25">
      <c r="A587" s="53" t="s">
        <v>5349</v>
      </c>
      <c r="B587" s="53">
        <v>30</v>
      </c>
      <c r="C587" s="53" t="s">
        <v>33536</v>
      </c>
      <c r="D587" s="53" t="s">
        <v>33872</v>
      </c>
    </row>
    <row r="588" spans="1:4" ht="15" x14ac:dyDescent="0.25">
      <c r="A588" s="53" t="s">
        <v>5350</v>
      </c>
      <c r="B588" s="53">
        <v>30</v>
      </c>
      <c r="C588" s="53" t="s">
        <v>33536</v>
      </c>
      <c r="D588" s="53" t="s">
        <v>33873</v>
      </c>
    </row>
    <row r="589" spans="1:4" ht="15" x14ac:dyDescent="0.25">
      <c r="A589" s="53" t="s">
        <v>5351</v>
      </c>
      <c r="B589" s="53">
        <v>30</v>
      </c>
      <c r="C589" s="53" t="s">
        <v>33536</v>
      </c>
      <c r="D589" s="53" t="s">
        <v>33873</v>
      </c>
    </row>
    <row r="590" spans="1:4" ht="15" x14ac:dyDescent="0.25">
      <c r="A590" s="53" t="s">
        <v>5352</v>
      </c>
      <c r="B590" s="53">
        <v>30</v>
      </c>
      <c r="C590" s="53" t="s">
        <v>33536</v>
      </c>
      <c r="D590" s="53" t="s">
        <v>33872</v>
      </c>
    </row>
    <row r="591" spans="1:4" ht="15" x14ac:dyDescent="0.25">
      <c r="A591" s="53" t="s">
        <v>5353</v>
      </c>
      <c r="B591" s="53">
        <v>30</v>
      </c>
      <c r="C591" s="53" t="s">
        <v>33536</v>
      </c>
      <c r="D591" s="53" t="s">
        <v>33872</v>
      </c>
    </row>
    <row r="592" spans="1:4" ht="15" x14ac:dyDescent="0.25">
      <c r="A592" s="53" t="s">
        <v>5354</v>
      </c>
      <c r="B592" s="53">
        <v>30</v>
      </c>
      <c r="C592" s="53" t="s">
        <v>33536</v>
      </c>
      <c r="D592" s="53" t="s">
        <v>33872</v>
      </c>
    </row>
    <row r="593" spans="1:4" ht="15" x14ac:dyDescent="0.25">
      <c r="A593" s="53" t="s">
        <v>5355</v>
      </c>
      <c r="B593" s="53">
        <v>30</v>
      </c>
      <c r="C593" s="53" t="s">
        <v>33536</v>
      </c>
      <c r="D593" s="53" t="s">
        <v>33872</v>
      </c>
    </row>
    <row r="594" spans="1:4" ht="15" x14ac:dyDescent="0.25">
      <c r="A594" s="53" t="s">
        <v>5356</v>
      </c>
      <c r="B594" s="53">
        <v>30</v>
      </c>
      <c r="C594" s="53" t="s">
        <v>33536</v>
      </c>
      <c r="D594" s="53" t="s">
        <v>33872</v>
      </c>
    </row>
    <row r="595" spans="1:4" ht="15" x14ac:dyDescent="0.25">
      <c r="A595" s="53" t="s">
        <v>5357</v>
      </c>
      <c r="B595" s="53">
        <v>30</v>
      </c>
      <c r="C595" s="53" t="s">
        <v>33536</v>
      </c>
      <c r="D595" s="53" t="s">
        <v>33873</v>
      </c>
    </row>
    <row r="596" spans="1:4" ht="15" x14ac:dyDescent="0.25">
      <c r="A596" s="53" t="s">
        <v>5358</v>
      </c>
      <c r="B596" s="53">
        <v>15</v>
      </c>
      <c r="C596" s="53" t="s">
        <v>33536</v>
      </c>
      <c r="D596" s="53" t="s">
        <v>33873</v>
      </c>
    </row>
    <row r="597" spans="1:4" ht="15" x14ac:dyDescent="0.25">
      <c r="A597" s="53" t="s">
        <v>5359</v>
      </c>
      <c r="B597" s="53">
        <v>15</v>
      </c>
      <c r="C597" s="53" t="s">
        <v>33536</v>
      </c>
      <c r="D597" s="53" t="s">
        <v>33873</v>
      </c>
    </row>
    <row r="598" spans="1:4" ht="15" x14ac:dyDescent="0.25">
      <c r="A598" s="53" t="s">
        <v>5360</v>
      </c>
      <c r="B598" s="53">
        <v>15</v>
      </c>
      <c r="C598" s="53" t="s">
        <v>33536</v>
      </c>
      <c r="D598" s="53" t="s">
        <v>33873</v>
      </c>
    </row>
    <row r="599" spans="1:4" ht="15" x14ac:dyDescent="0.25">
      <c r="A599" s="53" t="s">
        <v>5361</v>
      </c>
      <c r="B599" s="53">
        <v>15</v>
      </c>
      <c r="C599" s="53" t="s">
        <v>33536</v>
      </c>
      <c r="D599" s="53" t="s">
        <v>33872</v>
      </c>
    </row>
    <row r="600" spans="1:4" ht="15" x14ac:dyDescent="0.25">
      <c r="A600" s="53" t="s">
        <v>5362</v>
      </c>
      <c r="B600" s="53">
        <v>15</v>
      </c>
      <c r="C600" s="53" t="s">
        <v>33536</v>
      </c>
      <c r="D600" s="53" t="s">
        <v>33872</v>
      </c>
    </row>
    <row r="601" spans="1:4" ht="15" x14ac:dyDescent="0.25">
      <c r="A601" s="53" t="s">
        <v>5363</v>
      </c>
      <c r="B601" s="53">
        <v>0</v>
      </c>
      <c r="C601" s="53" t="s">
        <v>33539</v>
      </c>
      <c r="D601" s="53" t="s">
        <v>33872</v>
      </c>
    </row>
    <row r="602" spans="1:4" ht="15" x14ac:dyDescent="0.25">
      <c r="A602" s="53" t="s">
        <v>5364</v>
      </c>
      <c r="B602" s="53">
        <v>10</v>
      </c>
      <c r="C602" s="53" t="s">
        <v>33536</v>
      </c>
      <c r="D602" s="53" t="s">
        <v>33872</v>
      </c>
    </row>
    <row r="603" spans="1:4" ht="15" x14ac:dyDescent="0.25">
      <c r="A603" s="53" t="s">
        <v>5365</v>
      </c>
      <c r="B603" s="53">
        <v>15</v>
      </c>
      <c r="C603" s="53" t="s">
        <v>33536</v>
      </c>
      <c r="D603" s="53" t="s">
        <v>33872</v>
      </c>
    </row>
    <row r="604" spans="1:4" ht="15" x14ac:dyDescent="0.25">
      <c r="A604" s="53" t="s">
        <v>5366</v>
      </c>
      <c r="B604" s="53">
        <v>20</v>
      </c>
      <c r="C604" s="53" t="s">
        <v>33536</v>
      </c>
      <c r="D604" s="53" t="s">
        <v>33872</v>
      </c>
    </row>
    <row r="605" spans="1:4" ht="15" x14ac:dyDescent="0.25">
      <c r="A605" s="53" t="s">
        <v>5367</v>
      </c>
      <c r="B605" s="53">
        <v>25</v>
      </c>
      <c r="C605" s="53" t="s">
        <v>33536</v>
      </c>
      <c r="D605" s="53" t="s">
        <v>33872</v>
      </c>
    </row>
    <row r="606" spans="1:4" ht="15" x14ac:dyDescent="0.25">
      <c r="A606" s="53" t="s">
        <v>5368</v>
      </c>
      <c r="B606" s="53">
        <v>30</v>
      </c>
      <c r="C606" s="53" t="s">
        <v>33536</v>
      </c>
      <c r="D606" s="53" t="s">
        <v>33872</v>
      </c>
    </row>
    <row r="607" spans="1:4" ht="15" x14ac:dyDescent="0.25">
      <c r="A607" s="53" t="s">
        <v>5369</v>
      </c>
      <c r="B607" s="53">
        <v>0</v>
      </c>
      <c r="C607" s="53" t="s">
        <v>33539</v>
      </c>
      <c r="D607" s="53" t="s">
        <v>33873</v>
      </c>
    </row>
    <row r="608" spans="1:4" ht="15" x14ac:dyDescent="0.25">
      <c r="A608" s="53" t="s">
        <v>5370</v>
      </c>
      <c r="B608" s="53">
        <v>0</v>
      </c>
      <c r="C608" s="53" t="s">
        <v>33537</v>
      </c>
      <c r="D608" s="53" t="s">
        <v>33872</v>
      </c>
    </row>
    <row r="609" spans="1:4" ht="15" x14ac:dyDescent="0.25">
      <c r="A609" s="53" t="s">
        <v>5371</v>
      </c>
      <c r="B609" s="53">
        <v>30</v>
      </c>
      <c r="C609" s="53" t="s">
        <v>33536</v>
      </c>
      <c r="D609" s="53" t="s">
        <v>33872</v>
      </c>
    </row>
    <row r="610" spans="1:4" ht="15" x14ac:dyDescent="0.25">
      <c r="A610" s="53" t="s">
        <v>5372</v>
      </c>
      <c r="B610" s="53">
        <v>15</v>
      </c>
      <c r="C610" s="53" t="s">
        <v>33536</v>
      </c>
      <c r="D610" s="53" t="s">
        <v>33872</v>
      </c>
    </row>
    <row r="611" spans="1:4" ht="15" x14ac:dyDescent="0.25">
      <c r="A611" s="53" t="s">
        <v>5373</v>
      </c>
      <c r="B611" s="53">
        <v>15</v>
      </c>
      <c r="C611" s="53" t="s">
        <v>33536</v>
      </c>
      <c r="D611" s="53" t="s">
        <v>33872</v>
      </c>
    </row>
    <row r="612" spans="1:4" ht="15" x14ac:dyDescent="0.25">
      <c r="A612" s="53" t="s">
        <v>5374</v>
      </c>
      <c r="B612" s="53">
        <v>15</v>
      </c>
      <c r="C612" s="53" t="s">
        <v>33536</v>
      </c>
      <c r="D612" s="53" t="s">
        <v>33872</v>
      </c>
    </row>
    <row r="613" spans="1:4" ht="15" x14ac:dyDescent="0.25">
      <c r="A613" s="53" t="s">
        <v>5375</v>
      </c>
      <c r="B613" s="53">
        <v>30</v>
      </c>
      <c r="C613" s="53" t="s">
        <v>33536</v>
      </c>
      <c r="D613" s="53" t="s">
        <v>33872</v>
      </c>
    </row>
    <row r="614" spans="1:4" ht="15" x14ac:dyDescent="0.25">
      <c r="A614" s="53" t="s">
        <v>5376</v>
      </c>
      <c r="B614" s="53">
        <v>15</v>
      </c>
      <c r="C614" s="53" t="s">
        <v>33536</v>
      </c>
      <c r="D614" s="53" t="s">
        <v>33872</v>
      </c>
    </row>
    <row r="615" spans="1:4" ht="15" x14ac:dyDescent="0.25">
      <c r="A615" s="53" t="s">
        <v>5377</v>
      </c>
      <c r="B615" s="53">
        <v>15</v>
      </c>
      <c r="C615" s="53" t="s">
        <v>33536</v>
      </c>
      <c r="D615" s="53" t="s">
        <v>33872</v>
      </c>
    </row>
    <row r="616" spans="1:4" ht="15" x14ac:dyDescent="0.25">
      <c r="A616" s="53" t="s">
        <v>5378</v>
      </c>
      <c r="B616" s="53">
        <v>15</v>
      </c>
      <c r="C616" s="53" t="s">
        <v>33536</v>
      </c>
      <c r="D616" s="53" t="s">
        <v>33872</v>
      </c>
    </row>
    <row r="617" spans="1:4" ht="15" x14ac:dyDescent="0.25">
      <c r="A617" s="53" t="s">
        <v>5379</v>
      </c>
      <c r="B617" s="53">
        <v>15</v>
      </c>
      <c r="C617" s="53" t="s">
        <v>33536</v>
      </c>
      <c r="D617" s="53" t="s">
        <v>33872</v>
      </c>
    </row>
    <row r="618" spans="1:4" ht="15" x14ac:dyDescent="0.25">
      <c r="A618" s="53" t="s">
        <v>5380</v>
      </c>
      <c r="B618" s="53">
        <v>30</v>
      </c>
      <c r="C618" s="53" t="s">
        <v>33536</v>
      </c>
      <c r="D618" s="53" t="s">
        <v>33872</v>
      </c>
    </row>
    <row r="619" spans="1:4" ht="15" x14ac:dyDescent="0.25">
      <c r="A619" s="53" t="s">
        <v>5381</v>
      </c>
      <c r="B619" s="53">
        <v>30</v>
      </c>
      <c r="C619" s="53" t="s">
        <v>33536</v>
      </c>
      <c r="D619" s="53" t="s">
        <v>33872</v>
      </c>
    </row>
    <row r="620" spans="1:4" ht="15" x14ac:dyDescent="0.25">
      <c r="A620" s="53" t="s">
        <v>5382</v>
      </c>
      <c r="B620" s="53">
        <v>15</v>
      </c>
      <c r="C620" s="53" t="s">
        <v>33536</v>
      </c>
      <c r="D620" s="53" t="s">
        <v>33872</v>
      </c>
    </row>
    <row r="621" spans="1:4" ht="15" x14ac:dyDescent="0.25">
      <c r="A621" s="53" t="s">
        <v>5383</v>
      </c>
      <c r="B621" s="53">
        <v>15</v>
      </c>
      <c r="C621" s="53" t="s">
        <v>33536</v>
      </c>
      <c r="D621" s="53" t="s">
        <v>33872</v>
      </c>
    </row>
    <row r="622" spans="1:4" ht="15" x14ac:dyDescent="0.25">
      <c r="A622" s="53" t="s">
        <v>5384</v>
      </c>
      <c r="B622" s="53">
        <v>15</v>
      </c>
      <c r="C622" s="53" t="s">
        <v>33536</v>
      </c>
      <c r="D622" s="53" t="s">
        <v>33872</v>
      </c>
    </row>
    <row r="623" spans="1:4" ht="15" x14ac:dyDescent="0.25">
      <c r="A623" s="53" t="s">
        <v>5385</v>
      </c>
      <c r="B623" s="53">
        <v>15</v>
      </c>
      <c r="C623" s="53" t="s">
        <v>33536</v>
      </c>
      <c r="D623" s="53" t="s">
        <v>33872</v>
      </c>
    </row>
    <row r="624" spans="1:4" ht="15" x14ac:dyDescent="0.25">
      <c r="A624" s="53" t="s">
        <v>5386</v>
      </c>
      <c r="B624" s="53">
        <v>15</v>
      </c>
      <c r="C624" s="53" t="s">
        <v>33536</v>
      </c>
      <c r="D624" s="53" t="s">
        <v>33872</v>
      </c>
    </row>
    <row r="625" spans="1:4" ht="15" x14ac:dyDescent="0.25">
      <c r="A625" s="53" t="s">
        <v>5387</v>
      </c>
      <c r="B625" s="53">
        <v>15</v>
      </c>
      <c r="C625" s="53" t="s">
        <v>33536</v>
      </c>
      <c r="D625" s="53" t="s">
        <v>33872</v>
      </c>
    </row>
    <row r="626" spans="1:4" ht="15" x14ac:dyDescent="0.25">
      <c r="A626" s="53" t="s">
        <v>5388</v>
      </c>
      <c r="B626" s="53">
        <v>15</v>
      </c>
      <c r="C626" s="53" t="s">
        <v>33536</v>
      </c>
      <c r="D626" s="53" t="s">
        <v>33872</v>
      </c>
    </row>
    <row r="627" spans="1:4" ht="15" x14ac:dyDescent="0.25">
      <c r="A627" s="53" t="s">
        <v>5389</v>
      </c>
      <c r="B627" s="53">
        <v>15</v>
      </c>
      <c r="C627" s="53" t="s">
        <v>33536</v>
      </c>
      <c r="D627" s="53" t="s">
        <v>33872</v>
      </c>
    </row>
    <row r="628" spans="1:4" ht="15" x14ac:dyDescent="0.25">
      <c r="A628" s="53" t="s">
        <v>5390</v>
      </c>
      <c r="B628" s="53">
        <v>15</v>
      </c>
      <c r="C628" s="53" t="s">
        <v>33536</v>
      </c>
      <c r="D628" s="53" t="s">
        <v>33872</v>
      </c>
    </row>
    <row r="629" spans="1:4" ht="15" x14ac:dyDescent="0.25">
      <c r="A629" s="53" t="s">
        <v>5391</v>
      </c>
      <c r="B629" s="53">
        <v>15</v>
      </c>
      <c r="C629" s="53" t="s">
        <v>33536</v>
      </c>
      <c r="D629" s="53" t="s">
        <v>33872</v>
      </c>
    </row>
    <row r="630" spans="1:4" ht="15" x14ac:dyDescent="0.25">
      <c r="A630" s="53" t="s">
        <v>5392</v>
      </c>
      <c r="B630" s="53">
        <v>15</v>
      </c>
      <c r="C630" s="53" t="s">
        <v>33536</v>
      </c>
      <c r="D630" s="53" t="s">
        <v>33872</v>
      </c>
    </row>
    <row r="631" spans="1:4" ht="15" x14ac:dyDescent="0.25">
      <c r="A631" s="53" t="s">
        <v>5393</v>
      </c>
      <c r="B631" s="53">
        <v>15</v>
      </c>
      <c r="C631" s="53" t="s">
        <v>33536</v>
      </c>
      <c r="D631" s="53" t="s">
        <v>33872</v>
      </c>
    </row>
    <row r="632" spans="1:4" ht="15" x14ac:dyDescent="0.25">
      <c r="A632" s="53" t="s">
        <v>5394</v>
      </c>
      <c r="B632" s="53">
        <v>15</v>
      </c>
      <c r="C632" s="53" t="s">
        <v>33536</v>
      </c>
      <c r="D632" s="53" t="s">
        <v>33872</v>
      </c>
    </row>
    <row r="633" spans="1:4" ht="15" x14ac:dyDescent="0.25">
      <c r="A633" s="53" t="s">
        <v>5395</v>
      </c>
      <c r="B633" s="53">
        <v>15</v>
      </c>
      <c r="C633" s="53" t="s">
        <v>33536</v>
      </c>
      <c r="D633" s="53" t="s">
        <v>33872</v>
      </c>
    </row>
    <row r="634" spans="1:4" ht="15" x14ac:dyDescent="0.25">
      <c r="A634" s="53" t="s">
        <v>5396</v>
      </c>
      <c r="B634" s="53">
        <v>15</v>
      </c>
      <c r="C634" s="53" t="s">
        <v>33536</v>
      </c>
      <c r="D634" s="53" t="s">
        <v>33872</v>
      </c>
    </row>
    <row r="635" spans="1:4" ht="15" x14ac:dyDescent="0.25">
      <c r="A635" s="53" t="s">
        <v>5397</v>
      </c>
      <c r="B635" s="53">
        <v>15</v>
      </c>
      <c r="C635" s="53" t="s">
        <v>33536</v>
      </c>
      <c r="D635" s="53" t="s">
        <v>33872</v>
      </c>
    </row>
    <row r="636" spans="1:4" ht="15" x14ac:dyDescent="0.25">
      <c r="A636" s="53" t="s">
        <v>5398</v>
      </c>
      <c r="B636" s="53">
        <v>15</v>
      </c>
      <c r="C636" s="53" t="s">
        <v>33536</v>
      </c>
      <c r="D636" s="53" t="s">
        <v>33872</v>
      </c>
    </row>
    <row r="637" spans="1:4" ht="15" x14ac:dyDescent="0.25">
      <c r="A637" s="53" t="s">
        <v>5399</v>
      </c>
      <c r="B637" s="53">
        <v>30</v>
      </c>
      <c r="C637" s="53" t="s">
        <v>33536</v>
      </c>
      <c r="D637" s="53" t="s">
        <v>33872</v>
      </c>
    </row>
    <row r="638" spans="1:4" ht="15" x14ac:dyDescent="0.25">
      <c r="A638" s="53" t="s">
        <v>5400</v>
      </c>
      <c r="B638" s="53">
        <v>20</v>
      </c>
      <c r="C638" s="53" t="s">
        <v>33536</v>
      </c>
      <c r="D638" s="53" t="s">
        <v>33872</v>
      </c>
    </row>
    <row r="639" spans="1:4" ht="15" x14ac:dyDescent="0.25">
      <c r="A639" s="53" t="s">
        <v>5401</v>
      </c>
      <c r="B639" s="53">
        <v>30</v>
      </c>
      <c r="C639" s="53" t="s">
        <v>33536</v>
      </c>
      <c r="D639" s="53" t="s">
        <v>33872</v>
      </c>
    </row>
    <row r="640" spans="1:4" ht="15" x14ac:dyDescent="0.25">
      <c r="A640" s="53" t="s">
        <v>5402</v>
      </c>
      <c r="B640" s="53">
        <v>20</v>
      </c>
      <c r="C640" s="53" t="s">
        <v>33536</v>
      </c>
      <c r="D640" s="53" t="s">
        <v>33872</v>
      </c>
    </row>
    <row r="641" spans="1:4" ht="15" x14ac:dyDescent="0.25">
      <c r="A641" s="53" t="s">
        <v>5403</v>
      </c>
      <c r="B641" s="53">
        <v>40</v>
      </c>
      <c r="C641" s="53" t="s">
        <v>33536</v>
      </c>
      <c r="D641" s="53" t="s">
        <v>33872</v>
      </c>
    </row>
    <row r="642" spans="1:4" ht="15" x14ac:dyDescent="0.25">
      <c r="A642" s="53" t="s">
        <v>5404</v>
      </c>
      <c r="B642" s="53">
        <v>30</v>
      </c>
      <c r="C642" s="53" t="s">
        <v>33536</v>
      </c>
      <c r="D642" s="53" t="s">
        <v>33872</v>
      </c>
    </row>
    <row r="643" spans="1:4" ht="15" x14ac:dyDescent="0.25">
      <c r="A643" s="53" t="s">
        <v>5405</v>
      </c>
      <c r="B643" s="53">
        <v>30</v>
      </c>
      <c r="C643" s="53" t="s">
        <v>33536</v>
      </c>
      <c r="D643" s="53" t="s">
        <v>33872</v>
      </c>
    </row>
    <row r="644" spans="1:4" ht="15" x14ac:dyDescent="0.25">
      <c r="A644" s="53" t="s">
        <v>5406</v>
      </c>
      <c r="B644" s="53">
        <v>40</v>
      </c>
      <c r="C644" s="53" t="s">
        <v>33536</v>
      </c>
      <c r="D644" s="53" t="s">
        <v>33872</v>
      </c>
    </row>
    <row r="645" spans="1:4" ht="15" x14ac:dyDescent="0.25">
      <c r="A645" s="53" t="s">
        <v>5407</v>
      </c>
      <c r="B645" s="53">
        <v>40</v>
      </c>
      <c r="C645" s="53" t="s">
        <v>33536</v>
      </c>
      <c r="D645" s="53" t="s">
        <v>33872</v>
      </c>
    </row>
    <row r="646" spans="1:4" ht="15" x14ac:dyDescent="0.25">
      <c r="A646" s="53" t="s">
        <v>5408</v>
      </c>
      <c r="B646" s="53">
        <v>40</v>
      </c>
      <c r="C646" s="53" t="s">
        <v>33536</v>
      </c>
      <c r="D646" s="53" t="s">
        <v>33872</v>
      </c>
    </row>
    <row r="647" spans="1:4" ht="15" x14ac:dyDescent="0.25">
      <c r="A647" s="53" t="s">
        <v>5409</v>
      </c>
      <c r="B647" s="53">
        <v>10</v>
      </c>
      <c r="C647" s="53" t="s">
        <v>33536</v>
      </c>
      <c r="D647" s="53" t="s">
        <v>33872</v>
      </c>
    </row>
    <row r="648" spans="1:4" ht="15" x14ac:dyDescent="0.25">
      <c r="A648" s="53" t="s">
        <v>5410</v>
      </c>
      <c r="B648" s="53">
        <v>20</v>
      </c>
      <c r="C648" s="53" t="s">
        <v>33536</v>
      </c>
      <c r="D648" s="53" t="s">
        <v>33872</v>
      </c>
    </row>
    <row r="649" spans="1:4" ht="15" x14ac:dyDescent="0.25">
      <c r="A649" s="53" t="s">
        <v>5411</v>
      </c>
      <c r="B649" s="53">
        <v>40</v>
      </c>
      <c r="C649" s="53" t="s">
        <v>33536</v>
      </c>
      <c r="D649" s="53" t="s">
        <v>33872</v>
      </c>
    </row>
    <row r="650" spans="1:4" ht="15" x14ac:dyDescent="0.25">
      <c r="A650" s="53" t="s">
        <v>5412</v>
      </c>
      <c r="B650" s="53">
        <v>40</v>
      </c>
      <c r="C650" s="53" t="s">
        <v>33536</v>
      </c>
      <c r="D650" s="53" t="s">
        <v>33872</v>
      </c>
    </row>
    <row r="651" spans="1:4" ht="15" x14ac:dyDescent="0.25">
      <c r="A651" s="53" t="s">
        <v>5413</v>
      </c>
      <c r="B651" s="53">
        <v>60</v>
      </c>
      <c r="C651" s="53" t="s">
        <v>33536</v>
      </c>
      <c r="D651" s="53" t="s">
        <v>33872</v>
      </c>
    </row>
    <row r="652" spans="1:4" ht="15" x14ac:dyDescent="0.25">
      <c r="A652" s="53" t="s">
        <v>5414</v>
      </c>
      <c r="B652" s="53">
        <v>20</v>
      </c>
      <c r="C652" s="53" t="s">
        <v>33536</v>
      </c>
      <c r="D652" s="53" t="s">
        <v>33872</v>
      </c>
    </row>
    <row r="653" spans="1:4" ht="15" x14ac:dyDescent="0.25">
      <c r="A653" s="53" t="s">
        <v>5415</v>
      </c>
      <c r="B653" s="53">
        <v>20</v>
      </c>
      <c r="C653" s="53" t="s">
        <v>33536</v>
      </c>
      <c r="D653" s="53" t="s">
        <v>33872</v>
      </c>
    </row>
    <row r="654" spans="1:4" ht="15" x14ac:dyDescent="0.25">
      <c r="A654" s="53" t="s">
        <v>5416</v>
      </c>
      <c r="B654" s="53">
        <v>20</v>
      </c>
      <c r="C654" s="53" t="s">
        <v>33536</v>
      </c>
      <c r="D654" s="53" t="s">
        <v>33872</v>
      </c>
    </row>
    <row r="655" spans="1:4" ht="15" x14ac:dyDescent="0.25">
      <c r="A655" s="53" t="s">
        <v>5417</v>
      </c>
      <c r="B655" s="53">
        <v>20</v>
      </c>
      <c r="C655" s="53" t="s">
        <v>33536</v>
      </c>
      <c r="D655" s="53" t="s">
        <v>33872</v>
      </c>
    </row>
    <row r="656" spans="1:4" ht="15" x14ac:dyDescent="0.25">
      <c r="A656" s="53" t="s">
        <v>5418</v>
      </c>
      <c r="B656" s="53">
        <v>20</v>
      </c>
      <c r="C656" s="53" t="s">
        <v>33536</v>
      </c>
      <c r="D656" s="53" t="s">
        <v>33872</v>
      </c>
    </row>
    <row r="657" spans="1:4" ht="15" x14ac:dyDescent="0.25">
      <c r="A657" s="53" t="s">
        <v>5419</v>
      </c>
      <c r="B657" s="53">
        <v>20</v>
      </c>
      <c r="C657" s="53" t="s">
        <v>33536</v>
      </c>
      <c r="D657" s="53" t="s">
        <v>33872</v>
      </c>
    </row>
    <row r="658" spans="1:4" ht="15" x14ac:dyDescent="0.25">
      <c r="A658" s="53" t="s">
        <v>5420</v>
      </c>
      <c r="B658" s="53">
        <v>20</v>
      </c>
      <c r="C658" s="53" t="s">
        <v>33536</v>
      </c>
      <c r="D658" s="53" t="s">
        <v>33872</v>
      </c>
    </row>
    <row r="659" spans="1:4" ht="15" x14ac:dyDescent="0.25">
      <c r="A659" s="53" t="s">
        <v>5421</v>
      </c>
      <c r="B659" s="53">
        <v>20</v>
      </c>
      <c r="C659" s="53" t="s">
        <v>33536</v>
      </c>
      <c r="D659" s="53" t="s">
        <v>33872</v>
      </c>
    </row>
    <row r="660" spans="1:4" ht="15" x14ac:dyDescent="0.25">
      <c r="A660" s="53" t="s">
        <v>5422</v>
      </c>
      <c r="B660" s="53">
        <v>20</v>
      </c>
      <c r="C660" s="53" t="s">
        <v>33536</v>
      </c>
      <c r="D660" s="53" t="s">
        <v>33872</v>
      </c>
    </row>
    <row r="661" spans="1:4" ht="15" x14ac:dyDescent="0.25">
      <c r="A661" s="53" t="s">
        <v>5423</v>
      </c>
      <c r="B661" s="53">
        <v>80</v>
      </c>
      <c r="C661" s="53"/>
      <c r="D661" s="53" t="s">
        <v>33872</v>
      </c>
    </row>
    <row r="662" spans="1:4" ht="15" x14ac:dyDescent="0.25">
      <c r="A662" s="53" t="s">
        <v>5424</v>
      </c>
      <c r="B662" s="53">
        <v>60</v>
      </c>
      <c r="C662" s="53" t="s">
        <v>33536</v>
      </c>
      <c r="D662" s="53" t="s">
        <v>33872</v>
      </c>
    </row>
    <row r="663" spans="1:4" ht="15" x14ac:dyDescent="0.25">
      <c r="A663" s="53" t="s">
        <v>5425</v>
      </c>
      <c r="B663" s="53">
        <v>20</v>
      </c>
      <c r="C663" s="53" t="s">
        <v>33536</v>
      </c>
      <c r="D663" s="53" t="s">
        <v>33872</v>
      </c>
    </row>
    <row r="664" spans="1:4" ht="15" x14ac:dyDescent="0.25">
      <c r="A664" s="53" t="s">
        <v>5426</v>
      </c>
      <c r="B664" s="53">
        <v>20</v>
      </c>
      <c r="C664" s="53" t="s">
        <v>33536</v>
      </c>
      <c r="D664" s="53" t="s">
        <v>33872</v>
      </c>
    </row>
    <row r="665" spans="1:4" ht="15" x14ac:dyDescent="0.25">
      <c r="A665" s="53" t="s">
        <v>5427</v>
      </c>
      <c r="B665" s="53">
        <v>40</v>
      </c>
      <c r="C665" s="53" t="s">
        <v>33536</v>
      </c>
      <c r="D665" s="53" t="s">
        <v>33872</v>
      </c>
    </row>
    <row r="666" spans="1:4" ht="15" x14ac:dyDescent="0.25">
      <c r="A666" s="53" t="s">
        <v>5428</v>
      </c>
      <c r="B666" s="53">
        <v>20</v>
      </c>
      <c r="C666" s="53"/>
      <c r="D666" s="53" t="s">
        <v>33872</v>
      </c>
    </row>
    <row r="667" spans="1:4" ht="15" x14ac:dyDescent="0.25">
      <c r="A667" s="53" t="s">
        <v>5429</v>
      </c>
      <c r="B667" s="53">
        <v>20</v>
      </c>
      <c r="C667" s="53"/>
      <c r="D667" s="53" t="s">
        <v>33872</v>
      </c>
    </row>
    <row r="668" spans="1:4" ht="15" x14ac:dyDescent="0.25">
      <c r="A668" s="53" t="s">
        <v>5430</v>
      </c>
      <c r="B668" s="53">
        <v>40</v>
      </c>
      <c r="C668" s="53" t="s">
        <v>33536</v>
      </c>
      <c r="D668" s="53" t="s">
        <v>33872</v>
      </c>
    </row>
    <row r="669" spans="1:4" ht="15" x14ac:dyDescent="0.25">
      <c r="A669" s="53" t="s">
        <v>5431</v>
      </c>
      <c r="B669" s="53">
        <v>20</v>
      </c>
      <c r="C669" s="53" t="s">
        <v>33536</v>
      </c>
      <c r="D669" s="53" t="s">
        <v>33872</v>
      </c>
    </row>
    <row r="670" spans="1:4" ht="15" x14ac:dyDescent="0.25">
      <c r="A670" s="53" t="s">
        <v>5432</v>
      </c>
      <c r="B670" s="53">
        <v>20</v>
      </c>
      <c r="C670" s="53" t="s">
        <v>33536</v>
      </c>
      <c r="D670" s="53" t="s">
        <v>33872</v>
      </c>
    </row>
    <row r="671" spans="1:4" ht="15" x14ac:dyDescent="0.25">
      <c r="A671" s="53" t="s">
        <v>5433</v>
      </c>
      <c r="B671" s="53">
        <v>20</v>
      </c>
      <c r="C671" s="53" t="s">
        <v>33536</v>
      </c>
      <c r="D671" s="53" t="s">
        <v>33872</v>
      </c>
    </row>
    <row r="672" spans="1:4" ht="15" x14ac:dyDescent="0.25">
      <c r="A672" s="53" t="s">
        <v>5434</v>
      </c>
      <c r="B672" s="53">
        <v>20</v>
      </c>
      <c r="C672" s="53" t="s">
        <v>33536</v>
      </c>
      <c r="D672" s="53" t="s">
        <v>33872</v>
      </c>
    </row>
    <row r="673" spans="1:4" ht="15" x14ac:dyDescent="0.25">
      <c r="A673" s="53" t="s">
        <v>5435</v>
      </c>
      <c r="B673" s="53">
        <v>20</v>
      </c>
      <c r="C673" s="53" t="s">
        <v>33536</v>
      </c>
      <c r="D673" s="53" t="s">
        <v>33872</v>
      </c>
    </row>
    <row r="674" spans="1:4" ht="15" x14ac:dyDescent="0.25">
      <c r="A674" s="53" t="s">
        <v>5436</v>
      </c>
      <c r="B674" s="53">
        <v>20</v>
      </c>
      <c r="C674" s="53" t="s">
        <v>33536</v>
      </c>
      <c r="D674" s="53" t="s">
        <v>33872</v>
      </c>
    </row>
    <row r="675" spans="1:4" ht="15" x14ac:dyDescent="0.25">
      <c r="A675" s="53" t="s">
        <v>5437</v>
      </c>
      <c r="B675" s="53">
        <v>20</v>
      </c>
      <c r="C675" s="53" t="s">
        <v>33536</v>
      </c>
      <c r="D675" s="53" t="s">
        <v>33872</v>
      </c>
    </row>
    <row r="676" spans="1:4" ht="15" x14ac:dyDescent="0.25">
      <c r="A676" s="53" t="s">
        <v>5438</v>
      </c>
      <c r="B676" s="53">
        <v>20</v>
      </c>
      <c r="C676" s="53" t="s">
        <v>33536</v>
      </c>
      <c r="D676" s="53" t="s">
        <v>33872</v>
      </c>
    </row>
    <row r="677" spans="1:4" ht="15" x14ac:dyDescent="0.25">
      <c r="A677" s="53" t="s">
        <v>5439</v>
      </c>
      <c r="B677" s="53">
        <v>20</v>
      </c>
      <c r="C677" s="53" t="s">
        <v>33536</v>
      </c>
      <c r="D677" s="53" t="s">
        <v>33872</v>
      </c>
    </row>
    <row r="678" spans="1:4" ht="15" x14ac:dyDescent="0.25">
      <c r="A678" s="53" t="s">
        <v>5440</v>
      </c>
      <c r="B678" s="53">
        <v>20</v>
      </c>
      <c r="C678" s="53" t="s">
        <v>33536</v>
      </c>
      <c r="D678" s="53" t="s">
        <v>33872</v>
      </c>
    </row>
    <row r="679" spans="1:4" ht="15" x14ac:dyDescent="0.25">
      <c r="A679" s="53" t="s">
        <v>5441</v>
      </c>
      <c r="B679" s="53">
        <v>20</v>
      </c>
      <c r="C679" s="53" t="s">
        <v>33536</v>
      </c>
      <c r="D679" s="53" t="s">
        <v>33872</v>
      </c>
    </row>
    <row r="680" spans="1:4" ht="15" x14ac:dyDescent="0.25">
      <c r="A680" s="53" t="s">
        <v>5442</v>
      </c>
      <c r="B680" s="53">
        <v>20</v>
      </c>
      <c r="C680" s="53" t="s">
        <v>33536</v>
      </c>
      <c r="D680" s="53" t="s">
        <v>33872</v>
      </c>
    </row>
    <row r="681" spans="1:4" ht="15" x14ac:dyDescent="0.25">
      <c r="A681" s="53" t="s">
        <v>5443</v>
      </c>
      <c r="B681" s="53">
        <v>20</v>
      </c>
      <c r="C681" s="53" t="s">
        <v>33536</v>
      </c>
      <c r="D681" s="53" t="s">
        <v>33872</v>
      </c>
    </row>
    <row r="682" spans="1:4" ht="15" x14ac:dyDescent="0.25">
      <c r="A682" s="53" t="s">
        <v>5444</v>
      </c>
      <c r="B682" s="53">
        <v>20</v>
      </c>
      <c r="C682" s="53" t="s">
        <v>33536</v>
      </c>
      <c r="D682" s="53" t="s">
        <v>33872</v>
      </c>
    </row>
    <row r="683" spans="1:4" ht="15" x14ac:dyDescent="0.25">
      <c r="A683" s="53" t="s">
        <v>5445</v>
      </c>
      <c r="B683" s="53">
        <v>20</v>
      </c>
      <c r="C683" s="53" t="s">
        <v>33536</v>
      </c>
      <c r="D683" s="53" t="s">
        <v>33872</v>
      </c>
    </row>
    <row r="684" spans="1:4" ht="15" x14ac:dyDescent="0.25">
      <c r="A684" s="53" t="s">
        <v>5446</v>
      </c>
      <c r="B684" s="53">
        <v>20</v>
      </c>
      <c r="C684" s="53" t="s">
        <v>33536</v>
      </c>
      <c r="D684" s="53" t="s">
        <v>33872</v>
      </c>
    </row>
    <row r="685" spans="1:4" ht="15" x14ac:dyDescent="0.25">
      <c r="A685" s="53" t="s">
        <v>5447</v>
      </c>
      <c r="B685" s="53">
        <v>20</v>
      </c>
      <c r="C685" s="53" t="s">
        <v>33536</v>
      </c>
      <c r="D685" s="53" t="s">
        <v>33872</v>
      </c>
    </row>
    <row r="686" spans="1:4" ht="15" x14ac:dyDescent="0.25">
      <c r="A686" s="53" t="s">
        <v>5448</v>
      </c>
      <c r="B686" s="53">
        <v>20</v>
      </c>
      <c r="C686" s="53" t="s">
        <v>33536</v>
      </c>
      <c r="D686" s="53" t="s">
        <v>33872</v>
      </c>
    </row>
    <row r="687" spans="1:4" ht="15" x14ac:dyDescent="0.25">
      <c r="A687" s="53" t="s">
        <v>5449</v>
      </c>
      <c r="B687" s="53">
        <v>20</v>
      </c>
      <c r="C687" s="53" t="s">
        <v>33536</v>
      </c>
      <c r="D687" s="53" t="s">
        <v>33872</v>
      </c>
    </row>
    <row r="688" spans="1:4" ht="15" x14ac:dyDescent="0.25">
      <c r="A688" s="53" t="s">
        <v>5450</v>
      </c>
      <c r="B688" s="53">
        <v>20</v>
      </c>
      <c r="C688" s="53" t="s">
        <v>33536</v>
      </c>
      <c r="D688" s="53" t="s">
        <v>33872</v>
      </c>
    </row>
    <row r="689" spans="1:4" ht="15" x14ac:dyDescent="0.25">
      <c r="A689" s="53" t="s">
        <v>5451</v>
      </c>
      <c r="B689" s="53">
        <v>15</v>
      </c>
      <c r="C689" s="53" t="s">
        <v>33536</v>
      </c>
      <c r="D689" s="53" t="s">
        <v>33872</v>
      </c>
    </row>
    <row r="690" spans="1:4" ht="15" x14ac:dyDescent="0.25">
      <c r="A690" s="53" t="s">
        <v>5452</v>
      </c>
      <c r="B690" s="53">
        <v>20</v>
      </c>
      <c r="C690" s="53" t="s">
        <v>33536</v>
      </c>
      <c r="D690" s="53" t="s">
        <v>33872</v>
      </c>
    </row>
    <row r="691" spans="1:4" ht="15" x14ac:dyDescent="0.25">
      <c r="A691" s="53" t="s">
        <v>5453</v>
      </c>
      <c r="B691" s="53">
        <v>20</v>
      </c>
      <c r="C691" s="53"/>
      <c r="D691" s="53" t="s">
        <v>33872</v>
      </c>
    </row>
    <row r="692" spans="1:4" ht="15" x14ac:dyDescent="0.25">
      <c r="A692" s="53" t="s">
        <v>5454</v>
      </c>
      <c r="B692" s="53">
        <v>20</v>
      </c>
      <c r="C692" s="53"/>
      <c r="D692" s="53" t="s">
        <v>33872</v>
      </c>
    </row>
    <row r="693" spans="1:4" ht="15" x14ac:dyDescent="0.25">
      <c r="A693" s="53" t="s">
        <v>5455</v>
      </c>
      <c r="B693" s="53">
        <v>20</v>
      </c>
      <c r="C693" s="53"/>
      <c r="D693" s="53" t="s">
        <v>33872</v>
      </c>
    </row>
    <row r="694" spans="1:4" ht="15" x14ac:dyDescent="0.25">
      <c r="A694" s="53" t="s">
        <v>5456</v>
      </c>
      <c r="B694" s="53">
        <v>20</v>
      </c>
      <c r="C694" s="53"/>
      <c r="D694" s="53" t="s">
        <v>33872</v>
      </c>
    </row>
    <row r="695" spans="1:4" ht="15" x14ac:dyDescent="0.25">
      <c r="A695" s="53" t="s">
        <v>5457</v>
      </c>
      <c r="B695" s="53">
        <v>30</v>
      </c>
      <c r="C695" s="53" t="s">
        <v>33536</v>
      </c>
      <c r="D695" s="53" t="s">
        <v>33872</v>
      </c>
    </row>
    <row r="696" spans="1:4" ht="15" x14ac:dyDescent="0.25">
      <c r="A696" s="53" t="s">
        <v>5458</v>
      </c>
      <c r="B696" s="53">
        <v>20</v>
      </c>
      <c r="C696" s="53" t="s">
        <v>33536</v>
      </c>
      <c r="D696" s="53" t="s">
        <v>33872</v>
      </c>
    </row>
    <row r="697" spans="1:4" ht="15" x14ac:dyDescent="0.25">
      <c r="A697" s="53" t="s">
        <v>5459</v>
      </c>
      <c r="B697" s="53">
        <v>30</v>
      </c>
      <c r="C697" s="53" t="s">
        <v>33536</v>
      </c>
      <c r="D697" s="53" t="s">
        <v>33872</v>
      </c>
    </row>
    <row r="698" spans="1:4" ht="15" x14ac:dyDescent="0.25">
      <c r="A698" s="53" t="s">
        <v>5460</v>
      </c>
      <c r="B698" s="53">
        <v>20</v>
      </c>
      <c r="C698" s="53" t="s">
        <v>33536</v>
      </c>
      <c r="D698" s="53" t="s">
        <v>33872</v>
      </c>
    </row>
    <row r="699" spans="1:4" ht="15" x14ac:dyDescent="0.25">
      <c r="A699" s="53" t="s">
        <v>5461</v>
      </c>
      <c r="B699" s="53">
        <v>40</v>
      </c>
      <c r="C699" s="53" t="s">
        <v>33542</v>
      </c>
      <c r="D699" s="53" t="s">
        <v>33872</v>
      </c>
    </row>
    <row r="700" spans="1:4" ht="15" x14ac:dyDescent="0.25">
      <c r="A700" s="53" t="s">
        <v>5462</v>
      </c>
      <c r="B700" s="53">
        <v>30</v>
      </c>
      <c r="C700" s="53" t="s">
        <v>33536</v>
      </c>
      <c r="D700" s="53" t="s">
        <v>33872</v>
      </c>
    </row>
    <row r="701" spans="1:4" ht="15" x14ac:dyDescent="0.25">
      <c r="A701" s="53" t="s">
        <v>5463</v>
      </c>
      <c r="B701" s="53">
        <v>30</v>
      </c>
      <c r="C701" s="53" t="s">
        <v>33536</v>
      </c>
      <c r="D701" s="53" t="s">
        <v>33872</v>
      </c>
    </row>
    <row r="702" spans="1:4" ht="15" x14ac:dyDescent="0.25">
      <c r="A702" s="53" t="s">
        <v>5464</v>
      </c>
      <c r="B702" s="53">
        <v>40</v>
      </c>
      <c r="C702" s="53" t="s">
        <v>33542</v>
      </c>
      <c r="D702" s="53" t="s">
        <v>33872</v>
      </c>
    </row>
    <row r="703" spans="1:4" ht="15" x14ac:dyDescent="0.25">
      <c r="A703" s="53" t="s">
        <v>5465</v>
      </c>
      <c r="B703" s="53">
        <v>40</v>
      </c>
      <c r="C703" s="53" t="s">
        <v>33536</v>
      </c>
      <c r="D703" s="53" t="s">
        <v>33872</v>
      </c>
    </row>
    <row r="704" spans="1:4" ht="15" x14ac:dyDescent="0.25">
      <c r="A704" s="53" t="s">
        <v>5466</v>
      </c>
      <c r="B704" s="53">
        <v>40</v>
      </c>
      <c r="C704" s="53" t="s">
        <v>33542</v>
      </c>
      <c r="D704" s="53" t="s">
        <v>33872</v>
      </c>
    </row>
    <row r="705" spans="1:4" ht="15" x14ac:dyDescent="0.25">
      <c r="A705" s="53" t="s">
        <v>5467</v>
      </c>
      <c r="B705" s="53">
        <v>10</v>
      </c>
      <c r="C705" s="53" t="s">
        <v>33536</v>
      </c>
      <c r="D705" s="53" t="s">
        <v>33872</v>
      </c>
    </row>
    <row r="706" spans="1:4" ht="15" x14ac:dyDescent="0.25">
      <c r="A706" s="53" t="s">
        <v>5468</v>
      </c>
      <c r="B706" s="53">
        <v>20</v>
      </c>
      <c r="C706" s="53" t="s">
        <v>33536</v>
      </c>
      <c r="D706" s="53" t="s">
        <v>33872</v>
      </c>
    </row>
    <row r="707" spans="1:4" ht="15" x14ac:dyDescent="0.25">
      <c r="A707" s="53" t="s">
        <v>5469</v>
      </c>
      <c r="B707" s="53">
        <v>40</v>
      </c>
      <c r="C707" s="53" t="s">
        <v>33536</v>
      </c>
      <c r="D707" s="53" t="s">
        <v>33872</v>
      </c>
    </row>
    <row r="708" spans="1:4" ht="15" x14ac:dyDescent="0.25">
      <c r="A708" s="53" t="s">
        <v>5470</v>
      </c>
      <c r="B708" s="53">
        <v>40</v>
      </c>
      <c r="C708" s="53" t="s">
        <v>33536</v>
      </c>
      <c r="D708" s="53" t="s">
        <v>33872</v>
      </c>
    </row>
    <row r="709" spans="1:4" ht="15" x14ac:dyDescent="0.25">
      <c r="A709" s="53" t="s">
        <v>5471</v>
      </c>
      <c r="B709" s="53">
        <v>60</v>
      </c>
      <c r="C709" s="53" t="s">
        <v>33542</v>
      </c>
      <c r="D709" s="53" t="s">
        <v>33872</v>
      </c>
    </row>
    <row r="710" spans="1:4" ht="15" x14ac:dyDescent="0.25">
      <c r="A710" s="53" t="s">
        <v>5472</v>
      </c>
      <c r="B710" s="53">
        <v>20</v>
      </c>
      <c r="C710" s="53" t="s">
        <v>33536</v>
      </c>
      <c r="D710" s="53" t="s">
        <v>33872</v>
      </c>
    </row>
    <row r="711" spans="1:4" ht="15" x14ac:dyDescent="0.25">
      <c r="A711" s="53" t="s">
        <v>5473</v>
      </c>
      <c r="B711" s="53">
        <v>20</v>
      </c>
      <c r="C711" s="53" t="s">
        <v>33536</v>
      </c>
      <c r="D711" s="53" t="s">
        <v>33872</v>
      </c>
    </row>
    <row r="712" spans="1:4" ht="15" x14ac:dyDescent="0.25">
      <c r="A712" s="53" t="s">
        <v>5474</v>
      </c>
      <c r="B712" s="53">
        <v>20</v>
      </c>
      <c r="C712" s="53" t="s">
        <v>33536</v>
      </c>
      <c r="D712" s="53" t="s">
        <v>33872</v>
      </c>
    </row>
    <row r="713" spans="1:4" ht="15" x14ac:dyDescent="0.25">
      <c r="A713" s="53" t="s">
        <v>5475</v>
      </c>
      <c r="B713" s="53">
        <v>20</v>
      </c>
      <c r="C713" s="53" t="s">
        <v>33536</v>
      </c>
      <c r="D713" s="53" t="s">
        <v>33872</v>
      </c>
    </row>
    <row r="714" spans="1:4" ht="15" x14ac:dyDescent="0.25">
      <c r="A714" s="53" t="s">
        <v>5476</v>
      </c>
      <c r="B714" s="53">
        <v>20</v>
      </c>
      <c r="C714" s="53" t="s">
        <v>33536</v>
      </c>
      <c r="D714" s="53" t="s">
        <v>33872</v>
      </c>
    </row>
    <row r="715" spans="1:4" ht="15" x14ac:dyDescent="0.25">
      <c r="A715" s="53" t="s">
        <v>5477</v>
      </c>
      <c r="B715" s="53">
        <v>20</v>
      </c>
      <c r="C715" s="53" t="s">
        <v>33536</v>
      </c>
      <c r="D715" s="53" t="s">
        <v>33872</v>
      </c>
    </row>
    <row r="716" spans="1:4" ht="15" x14ac:dyDescent="0.25">
      <c r="A716" s="53" t="s">
        <v>5478</v>
      </c>
      <c r="B716" s="53">
        <v>20</v>
      </c>
      <c r="C716" s="53" t="s">
        <v>33536</v>
      </c>
      <c r="D716" s="53" t="s">
        <v>33872</v>
      </c>
    </row>
    <row r="717" spans="1:4" ht="15" x14ac:dyDescent="0.25">
      <c r="A717" s="53" t="s">
        <v>5479</v>
      </c>
      <c r="B717" s="53">
        <v>20</v>
      </c>
      <c r="C717" s="53" t="s">
        <v>33536</v>
      </c>
      <c r="D717" s="53" t="s">
        <v>33872</v>
      </c>
    </row>
    <row r="718" spans="1:4" ht="15" x14ac:dyDescent="0.25">
      <c r="A718" s="53" t="s">
        <v>5480</v>
      </c>
      <c r="B718" s="53">
        <v>20</v>
      </c>
      <c r="C718" s="53" t="s">
        <v>33536</v>
      </c>
      <c r="D718" s="53" t="s">
        <v>33872</v>
      </c>
    </row>
    <row r="719" spans="1:4" ht="15" x14ac:dyDescent="0.25">
      <c r="A719" s="53" t="s">
        <v>5481</v>
      </c>
      <c r="B719" s="53">
        <v>80</v>
      </c>
      <c r="C719" s="53" t="s">
        <v>33542</v>
      </c>
      <c r="D719" s="53" t="s">
        <v>33872</v>
      </c>
    </row>
    <row r="720" spans="1:4" ht="15" x14ac:dyDescent="0.25">
      <c r="A720" s="53" t="s">
        <v>5482</v>
      </c>
      <c r="B720" s="53">
        <v>60</v>
      </c>
      <c r="C720" s="53" t="s">
        <v>33542</v>
      </c>
      <c r="D720" s="53" t="s">
        <v>33873</v>
      </c>
    </row>
    <row r="721" spans="1:4" ht="15" x14ac:dyDescent="0.25">
      <c r="A721" s="53" t="s">
        <v>5483</v>
      </c>
      <c r="B721" s="53">
        <v>20</v>
      </c>
      <c r="C721" s="53" t="s">
        <v>33536</v>
      </c>
      <c r="D721" s="53" t="s">
        <v>33872</v>
      </c>
    </row>
    <row r="722" spans="1:4" ht="15" x14ac:dyDescent="0.25">
      <c r="A722" s="53" t="s">
        <v>5484</v>
      </c>
      <c r="B722" s="53">
        <v>20</v>
      </c>
      <c r="C722" s="53" t="s">
        <v>33536</v>
      </c>
      <c r="D722" s="53" t="s">
        <v>33872</v>
      </c>
    </row>
    <row r="723" spans="1:4" ht="15" x14ac:dyDescent="0.25">
      <c r="A723" s="53" t="s">
        <v>5485</v>
      </c>
      <c r="B723" s="53">
        <v>40</v>
      </c>
      <c r="C723" s="53" t="s">
        <v>33536</v>
      </c>
      <c r="D723" s="53" t="s">
        <v>33872</v>
      </c>
    </row>
    <row r="724" spans="1:4" ht="15" x14ac:dyDescent="0.25">
      <c r="A724" s="53" t="s">
        <v>5486</v>
      </c>
      <c r="B724" s="53">
        <v>20</v>
      </c>
      <c r="C724" s="53"/>
      <c r="D724" s="53" t="s">
        <v>33872</v>
      </c>
    </row>
    <row r="725" spans="1:4" ht="15" x14ac:dyDescent="0.25">
      <c r="A725" s="53" t="s">
        <v>5487</v>
      </c>
      <c r="B725" s="53">
        <v>20</v>
      </c>
      <c r="C725" s="53"/>
      <c r="D725" s="53" t="s">
        <v>33872</v>
      </c>
    </row>
    <row r="726" spans="1:4" ht="15" x14ac:dyDescent="0.25">
      <c r="A726" s="53" t="s">
        <v>5488</v>
      </c>
      <c r="B726" s="53">
        <v>40</v>
      </c>
      <c r="C726" s="53" t="s">
        <v>33536</v>
      </c>
      <c r="D726" s="53" t="s">
        <v>33872</v>
      </c>
    </row>
    <row r="727" spans="1:4" ht="15" x14ac:dyDescent="0.25">
      <c r="A727" s="53" t="s">
        <v>5489</v>
      </c>
      <c r="B727" s="53">
        <v>20</v>
      </c>
      <c r="C727" s="53" t="s">
        <v>33536</v>
      </c>
      <c r="D727" s="53" t="s">
        <v>33872</v>
      </c>
    </row>
    <row r="728" spans="1:4" ht="15" x14ac:dyDescent="0.25">
      <c r="A728" s="53" t="s">
        <v>5490</v>
      </c>
      <c r="B728" s="53">
        <v>20</v>
      </c>
      <c r="C728" s="53" t="s">
        <v>33536</v>
      </c>
      <c r="D728" s="53" t="s">
        <v>33872</v>
      </c>
    </row>
    <row r="729" spans="1:4" ht="15" x14ac:dyDescent="0.25">
      <c r="A729" s="53" t="s">
        <v>5491</v>
      </c>
      <c r="B729" s="53">
        <v>20</v>
      </c>
      <c r="C729" s="53" t="s">
        <v>33536</v>
      </c>
      <c r="D729" s="53" t="s">
        <v>33872</v>
      </c>
    </row>
    <row r="730" spans="1:4" ht="15" x14ac:dyDescent="0.25">
      <c r="A730" s="53" t="s">
        <v>5492</v>
      </c>
      <c r="B730" s="53">
        <v>20</v>
      </c>
      <c r="C730" s="53" t="s">
        <v>33536</v>
      </c>
      <c r="D730" s="53" t="s">
        <v>33872</v>
      </c>
    </row>
    <row r="731" spans="1:4" ht="15" x14ac:dyDescent="0.25">
      <c r="A731" s="53" t="s">
        <v>5493</v>
      </c>
      <c r="B731" s="53">
        <v>20</v>
      </c>
      <c r="C731" s="53" t="s">
        <v>33536</v>
      </c>
      <c r="D731" s="53" t="s">
        <v>33872</v>
      </c>
    </row>
    <row r="732" spans="1:4" ht="15" x14ac:dyDescent="0.25">
      <c r="A732" s="53" t="s">
        <v>5494</v>
      </c>
      <c r="B732" s="53">
        <v>20</v>
      </c>
      <c r="C732" s="53" t="s">
        <v>33536</v>
      </c>
      <c r="D732" s="53" t="s">
        <v>33872</v>
      </c>
    </row>
    <row r="733" spans="1:4" ht="15" x14ac:dyDescent="0.25">
      <c r="A733" s="53" t="s">
        <v>5495</v>
      </c>
      <c r="B733" s="53">
        <v>20</v>
      </c>
      <c r="C733" s="53" t="s">
        <v>33536</v>
      </c>
      <c r="D733" s="53" t="s">
        <v>33872</v>
      </c>
    </row>
    <row r="734" spans="1:4" ht="15" x14ac:dyDescent="0.25">
      <c r="A734" s="53" t="s">
        <v>5496</v>
      </c>
      <c r="B734" s="53">
        <v>20</v>
      </c>
      <c r="C734" s="53" t="s">
        <v>33536</v>
      </c>
      <c r="D734" s="53" t="s">
        <v>33872</v>
      </c>
    </row>
    <row r="735" spans="1:4" ht="15" x14ac:dyDescent="0.25">
      <c r="A735" s="53" t="s">
        <v>5497</v>
      </c>
      <c r="B735" s="53">
        <v>20</v>
      </c>
      <c r="C735" s="53" t="s">
        <v>33536</v>
      </c>
      <c r="D735" s="53" t="s">
        <v>33872</v>
      </c>
    </row>
    <row r="736" spans="1:4" ht="15" x14ac:dyDescent="0.25">
      <c r="A736" s="53" t="s">
        <v>5498</v>
      </c>
      <c r="B736" s="53">
        <v>20</v>
      </c>
      <c r="C736" s="53" t="s">
        <v>33536</v>
      </c>
      <c r="D736" s="53" t="s">
        <v>33872</v>
      </c>
    </row>
    <row r="737" spans="1:4" ht="15" x14ac:dyDescent="0.25">
      <c r="A737" s="53" t="s">
        <v>5499</v>
      </c>
      <c r="B737" s="53">
        <v>20</v>
      </c>
      <c r="C737" s="53" t="s">
        <v>33536</v>
      </c>
      <c r="D737" s="53" t="s">
        <v>33872</v>
      </c>
    </row>
    <row r="738" spans="1:4" ht="15" x14ac:dyDescent="0.25">
      <c r="A738" s="53" t="s">
        <v>5500</v>
      </c>
      <c r="B738" s="53">
        <v>20</v>
      </c>
      <c r="C738" s="53" t="s">
        <v>33536</v>
      </c>
      <c r="D738" s="53" t="s">
        <v>33872</v>
      </c>
    </row>
    <row r="739" spans="1:4" ht="15" x14ac:dyDescent="0.25">
      <c r="A739" s="53" t="s">
        <v>5501</v>
      </c>
      <c r="B739" s="53">
        <v>20</v>
      </c>
      <c r="C739" s="53" t="s">
        <v>33536</v>
      </c>
      <c r="D739" s="53" t="s">
        <v>33872</v>
      </c>
    </row>
    <row r="740" spans="1:4" ht="15" x14ac:dyDescent="0.25">
      <c r="A740" s="53" t="s">
        <v>5502</v>
      </c>
      <c r="B740" s="53">
        <v>20</v>
      </c>
      <c r="C740" s="53" t="s">
        <v>33536</v>
      </c>
      <c r="D740" s="53" t="s">
        <v>33872</v>
      </c>
    </row>
    <row r="741" spans="1:4" ht="15" x14ac:dyDescent="0.25">
      <c r="A741" s="53" t="s">
        <v>5503</v>
      </c>
      <c r="B741" s="53">
        <v>20</v>
      </c>
      <c r="C741" s="53" t="s">
        <v>33536</v>
      </c>
      <c r="D741" s="53" t="s">
        <v>33872</v>
      </c>
    </row>
    <row r="742" spans="1:4" ht="15" x14ac:dyDescent="0.25">
      <c r="A742" s="53" t="s">
        <v>5504</v>
      </c>
      <c r="B742" s="53">
        <v>20</v>
      </c>
      <c r="C742" s="53" t="s">
        <v>33536</v>
      </c>
      <c r="D742" s="53" t="s">
        <v>33872</v>
      </c>
    </row>
    <row r="743" spans="1:4" ht="15" x14ac:dyDescent="0.25">
      <c r="A743" s="53" t="s">
        <v>5505</v>
      </c>
      <c r="B743" s="53">
        <v>20</v>
      </c>
      <c r="C743" s="53" t="s">
        <v>33536</v>
      </c>
      <c r="D743" s="53" t="s">
        <v>33872</v>
      </c>
    </row>
    <row r="744" spans="1:4" ht="15" x14ac:dyDescent="0.25">
      <c r="A744" s="53" t="s">
        <v>5506</v>
      </c>
      <c r="B744" s="53">
        <v>20</v>
      </c>
      <c r="C744" s="53" t="s">
        <v>33536</v>
      </c>
      <c r="D744" s="53" t="s">
        <v>33872</v>
      </c>
    </row>
    <row r="745" spans="1:4" ht="15" x14ac:dyDescent="0.25">
      <c r="A745" s="53" t="s">
        <v>5507</v>
      </c>
      <c r="B745" s="53">
        <v>20</v>
      </c>
      <c r="C745" s="53" t="s">
        <v>33536</v>
      </c>
      <c r="D745" s="53" t="s">
        <v>33872</v>
      </c>
    </row>
    <row r="746" spans="1:4" ht="15" x14ac:dyDescent="0.25">
      <c r="A746" s="53" t="s">
        <v>5508</v>
      </c>
      <c r="B746" s="53">
        <v>20</v>
      </c>
      <c r="C746" s="53" t="s">
        <v>33536</v>
      </c>
      <c r="D746" s="53" t="s">
        <v>33872</v>
      </c>
    </row>
    <row r="747" spans="1:4" ht="15" x14ac:dyDescent="0.25">
      <c r="A747" s="53" t="s">
        <v>5509</v>
      </c>
      <c r="B747" s="53">
        <v>15</v>
      </c>
      <c r="C747" s="53" t="s">
        <v>33536</v>
      </c>
      <c r="D747" s="53" t="s">
        <v>33872</v>
      </c>
    </row>
    <row r="748" spans="1:4" ht="15" x14ac:dyDescent="0.25">
      <c r="A748" s="53" t="s">
        <v>5510</v>
      </c>
      <c r="B748" s="53">
        <v>20</v>
      </c>
      <c r="C748" s="53" t="s">
        <v>33536</v>
      </c>
      <c r="D748" s="53" t="s">
        <v>33872</v>
      </c>
    </row>
    <row r="749" spans="1:4" ht="15" x14ac:dyDescent="0.25">
      <c r="A749" s="53" t="s">
        <v>5511</v>
      </c>
      <c r="B749" s="53">
        <v>30</v>
      </c>
      <c r="C749" s="53" t="s">
        <v>33536</v>
      </c>
      <c r="D749" s="53" t="s">
        <v>33873</v>
      </c>
    </row>
    <row r="750" spans="1:4" ht="15" x14ac:dyDescent="0.25">
      <c r="A750" s="53" t="s">
        <v>5512</v>
      </c>
      <c r="B750" s="53">
        <v>15</v>
      </c>
      <c r="C750" s="53" t="s">
        <v>33536</v>
      </c>
      <c r="D750" s="53" t="s">
        <v>33873</v>
      </c>
    </row>
    <row r="751" spans="1:4" ht="15" x14ac:dyDescent="0.25">
      <c r="A751" s="53" t="s">
        <v>5513</v>
      </c>
      <c r="B751" s="53">
        <v>15</v>
      </c>
      <c r="C751" s="53" t="s">
        <v>33536</v>
      </c>
      <c r="D751" s="53" t="s">
        <v>33872</v>
      </c>
    </row>
    <row r="752" spans="1:4" ht="15" x14ac:dyDescent="0.25">
      <c r="A752" s="53" t="s">
        <v>5514</v>
      </c>
      <c r="B752" s="53">
        <v>20</v>
      </c>
      <c r="C752" s="53"/>
      <c r="D752" s="53" t="s">
        <v>33872</v>
      </c>
    </row>
    <row r="753" spans="1:4" ht="15" x14ac:dyDescent="0.25">
      <c r="A753" s="53" t="s">
        <v>5515</v>
      </c>
      <c r="B753" s="53">
        <v>20</v>
      </c>
      <c r="C753" s="53"/>
      <c r="D753" s="53" t="s">
        <v>33872</v>
      </c>
    </row>
    <row r="754" spans="1:4" ht="15" x14ac:dyDescent="0.25">
      <c r="A754" s="53" t="s">
        <v>5516</v>
      </c>
      <c r="B754" s="53">
        <v>20</v>
      </c>
      <c r="C754" s="53"/>
      <c r="D754" s="53" t="s">
        <v>33872</v>
      </c>
    </row>
    <row r="755" spans="1:4" ht="15" x14ac:dyDescent="0.25">
      <c r="A755" s="53" t="s">
        <v>5517</v>
      </c>
      <c r="B755" s="53">
        <v>20</v>
      </c>
      <c r="C755" s="53"/>
      <c r="D755" s="53" t="s">
        <v>33872</v>
      </c>
    </row>
    <row r="756" spans="1:4" ht="15" x14ac:dyDescent="0.25">
      <c r="A756" s="53" t="s">
        <v>5518</v>
      </c>
      <c r="B756" s="53">
        <v>20</v>
      </c>
      <c r="C756" s="53"/>
      <c r="D756" s="53" t="s">
        <v>33872</v>
      </c>
    </row>
    <row r="757" spans="1:4" ht="15" x14ac:dyDescent="0.25">
      <c r="A757" s="53" t="s">
        <v>5519</v>
      </c>
      <c r="B757" s="53">
        <v>40</v>
      </c>
      <c r="C757" s="53"/>
      <c r="D757" s="53" t="s">
        <v>33872</v>
      </c>
    </row>
    <row r="758" spans="1:4" ht="15" x14ac:dyDescent="0.25">
      <c r="A758" s="53" t="s">
        <v>5520</v>
      </c>
      <c r="B758" s="53">
        <v>20</v>
      </c>
      <c r="C758" s="53"/>
      <c r="D758" s="53" t="s">
        <v>33872</v>
      </c>
    </row>
    <row r="759" spans="1:4" ht="15" x14ac:dyDescent="0.25">
      <c r="A759" s="53" t="s">
        <v>5521</v>
      </c>
      <c r="B759" s="53">
        <v>20</v>
      </c>
      <c r="C759" s="53"/>
      <c r="D759" s="53" t="s">
        <v>33872</v>
      </c>
    </row>
    <row r="760" spans="1:4" ht="15" x14ac:dyDescent="0.25">
      <c r="A760" s="53" t="s">
        <v>5522</v>
      </c>
      <c r="B760" s="53">
        <v>20</v>
      </c>
      <c r="C760" s="53"/>
      <c r="D760" s="53" t="s">
        <v>33872</v>
      </c>
    </row>
    <row r="761" spans="1:4" ht="15" x14ac:dyDescent="0.25">
      <c r="A761" s="53" t="s">
        <v>5523</v>
      </c>
      <c r="B761" s="53">
        <v>20</v>
      </c>
      <c r="C761" s="53"/>
      <c r="D761" s="53" t="s">
        <v>33872</v>
      </c>
    </row>
    <row r="762" spans="1:4" ht="15" x14ac:dyDescent="0.25">
      <c r="A762" s="53" t="s">
        <v>5524</v>
      </c>
      <c r="B762" s="53">
        <v>15</v>
      </c>
      <c r="C762" s="53" t="s">
        <v>33536</v>
      </c>
      <c r="D762" s="53" t="s">
        <v>33872</v>
      </c>
    </row>
    <row r="763" spans="1:4" ht="15" x14ac:dyDescent="0.25">
      <c r="A763" s="53" t="s">
        <v>5525</v>
      </c>
      <c r="B763" s="53">
        <v>15</v>
      </c>
      <c r="C763" s="53" t="s">
        <v>33536</v>
      </c>
      <c r="D763" s="53" t="s">
        <v>33872</v>
      </c>
    </row>
    <row r="764" spans="1:4" ht="15" x14ac:dyDescent="0.25">
      <c r="A764" s="53" t="s">
        <v>5526</v>
      </c>
      <c r="B764" s="53">
        <v>15</v>
      </c>
      <c r="C764" s="53" t="s">
        <v>33536</v>
      </c>
      <c r="D764" s="53" t="s">
        <v>33872</v>
      </c>
    </row>
    <row r="765" spans="1:4" ht="15" x14ac:dyDescent="0.25">
      <c r="A765" s="53" t="s">
        <v>5527</v>
      </c>
      <c r="B765" s="53">
        <v>30</v>
      </c>
      <c r="C765" s="53" t="s">
        <v>33536</v>
      </c>
      <c r="D765" s="53" t="s">
        <v>33872</v>
      </c>
    </row>
    <row r="766" spans="1:4" ht="15" x14ac:dyDescent="0.25">
      <c r="A766" s="53" t="s">
        <v>5528</v>
      </c>
      <c r="B766" s="53">
        <v>15</v>
      </c>
      <c r="C766" s="53" t="s">
        <v>33536</v>
      </c>
      <c r="D766" s="53" t="s">
        <v>33872</v>
      </c>
    </row>
    <row r="767" spans="1:4" ht="15" x14ac:dyDescent="0.25">
      <c r="A767" s="53" t="s">
        <v>5529</v>
      </c>
      <c r="B767" s="53">
        <v>15</v>
      </c>
      <c r="C767" s="53" t="s">
        <v>33536</v>
      </c>
      <c r="D767" s="53" t="s">
        <v>33872</v>
      </c>
    </row>
    <row r="768" spans="1:4" ht="15" x14ac:dyDescent="0.25">
      <c r="A768" s="53" t="s">
        <v>5530</v>
      </c>
      <c r="B768" s="53">
        <v>30</v>
      </c>
      <c r="C768" s="53" t="s">
        <v>33536</v>
      </c>
      <c r="D768" s="53" t="s">
        <v>33873</v>
      </c>
    </row>
    <row r="769" spans="1:4" ht="15" x14ac:dyDescent="0.25">
      <c r="A769" s="53" t="s">
        <v>5531</v>
      </c>
      <c r="B769" s="53">
        <v>60</v>
      </c>
      <c r="C769" s="53" t="s">
        <v>33542</v>
      </c>
      <c r="D769" s="53" t="s">
        <v>33873</v>
      </c>
    </row>
    <row r="770" spans="1:4" ht="15" x14ac:dyDescent="0.25">
      <c r="A770" s="53" t="s">
        <v>5532</v>
      </c>
      <c r="B770" s="53">
        <v>15</v>
      </c>
      <c r="C770" s="53"/>
      <c r="D770" s="53" t="s">
        <v>33872</v>
      </c>
    </row>
    <row r="771" spans="1:4" ht="15" x14ac:dyDescent="0.25">
      <c r="A771" s="53" t="s">
        <v>5533</v>
      </c>
      <c r="B771" s="53">
        <v>30</v>
      </c>
      <c r="C771" s="53" t="s">
        <v>33536</v>
      </c>
      <c r="D771" s="53" t="s">
        <v>33872</v>
      </c>
    </row>
    <row r="772" spans="1:4" ht="15" x14ac:dyDescent="0.25">
      <c r="A772" s="53" t="s">
        <v>5534</v>
      </c>
      <c r="B772" s="53">
        <v>15</v>
      </c>
      <c r="C772" s="53" t="s">
        <v>33536</v>
      </c>
      <c r="D772" s="53" t="s">
        <v>33872</v>
      </c>
    </row>
    <row r="773" spans="1:4" ht="15" x14ac:dyDescent="0.25">
      <c r="A773" s="53" t="s">
        <v>5535</v>
      </c>
      <c r="B773" s="53">
        <v>30</v>
      </c>
      <c r="C773" s="53" t="s">
        <v>33536</v>
      </c>
      <c r="D773" s="53" t="s">
        <v>33872</v>
      </c>
    </row>
    <row r="774" spans="1:4" ht="15" x14ac:dyDescent="0.25">
      <c r="A774" s="53" t="s">
        <v>5536</v>
      </c>
      <c r="B774" s="53">
        <v>15</v>
      </c>
      <c r="C774" s="53" t="s">
        <v>33536</v>
      </c>
      <c r="D774" s="53" t="s">
        <v>33872</v>
      </c>
    </row>
    <row r="775" spans="1:4" ht="15" x14ac:dyDescent="0.25">
      <c r="A775" s="53" t="s">
        <v>5537</v>
      </c>
      <c r="B775" s="53">
        <v>30</v>
      </c>
      <c r="C775" s="53" t="s">
        <v>33536</v>
      </c>
      <c r="D775" s="53" t="s">
        <v>33872</v>
      </c>
    </row>
    <row r="776" spans="1:4" ht="15" x14ac:dyDescent="0.25">
      <c r="A776" s="53" t="s">
        <v>5538</v>
      </c>
      <c r="B776" s="53">
        <v>15</v>
      </c>
      <c r="C776" s="53" t="s">
        <v>33536</v>
      </c>
      <c r="D776" s="53" t="s">
        <v>33872</v>
      </c>
    </row>
    <row r="777" spans="1:4" ht="15" x14ac:dyDescent="0.25">
      <c r="A777" s="53" t="s">
        <v>5539</v>
      </c>
      <c r="B777" s="53">
        <v>30</v>
      </c>
      <c r="C777" s="53" t="s">
        <v>33536</v>
      </c>
      <c r="D777" s="53" t="s">
        <v>33873</v>
      </c>
    </row>
    <row r="778" spans="1:4" ht="15" x14ac:dyDescent="0.25">
      <c r="A778" s="53" t="s">
        <v>5540</v>
      </c>
      <c r="B778" s="53">
        <v>15</v>
      </c>
      <c r="C778" s="53" t="s">
        <v>33536</v>
      </c>
      <c r="D778" s="53" t="s">
        <v>33872</v>
      </c>
    </row>
    <row r="779" spans="1:4" ht="15" x14ac:dyDescent="0.25">
      <c r="A779" s="53" t="s">
        <v>5541</v>
      </c>
      <c r="B779" s="53">
        <v>30</v>
      </c>
      <c r="C779" s="53" t="s">
        <v>33536</v>
      </c>
      <c r="D779" s="53" t="s">
        <v>33872</v>
      </c>
    </row>
    <row r="780" spans="1:4" ht="15" x14ac:dyDescent="0.25">
      <c r="A780" s="53" t="s">
        <v>5542</v>
      </c>
      <c r="B780" s="53">
        <v>30</v>
      </c>
      <c r="C780" s="53" t="s">
        <v>33536</v>
      </c>
      <c r="D780" s="53" t="s">
        <v>33872</v>
      </c>
    </row>
    <row r="781" spans="1:4" ht="15" x14ac:dyDescent="0.25">
      <c r="A781" s="53" t="s">
        <v>5543</v>
      </c>
      <c r="B781" s="53">
        <v>30</v>
      </c>
      <c r="C781" s="53" t="s">
        <v>33536</v>
      </c>
      <c r="D781" s="53" t="s">
        <v>33872</v>
      </c>
    </row>
    <row r="782" spans="1:4" ht="15" x14ac:dyDescent="0.25">
      <c r="A782" s="53" t="s">
        <v>5544</v>
      </c>
      <c r="B782" s="53">
        <v>15</v>
      </c>
      <c r="C782" s="53" t="s">
        <v>33536</v>
      </c>
      <c r="D782" s="53" t="s">
        <v>33872</v>
      </c>
    </row>
    <row r="783" spans="1:4" ht="15" x14ac:dyDescent="0.25">
      <c r="A783" s="53" t="s">
        <v>5545</v>
      </c>
      <c r="B783" s="53">
        <v>30</v>
      </c>
      <c r="C783" s="53" t="s">
        <v>33536</v>
      </c>
      <c r="D783" s="53" t="s">
        <v>33872</v>
      </c>
    </row>
    <row r="784" spans="1:4" ht="15" x14ac:dyDescent="0.25">
      <c r="A784" s="53" t="s">
        <v>5546</v>
      </c>
      <c r="B784" s="53">
        <v>15</v>
      </c>
      <c r="C784" s="53" t="s">
        <v>33536</v>
      </c>
      <c r="D784" s="53" t="s">
        <v>33872</v>
      </c>
    </row>
    <row r="785" spans="1:4" ht="15" x14ac:dyDescent="0.25">
      <c r="A785" s="53" t="s">
        <v>5547</v>
      </c>
      <c r="B785" s="53">
        <v>30</v>
      </c>
      <c r="C785" s="53" t="s">
        <v>33536</v>
      </c>
      <c r="D785" s="53" t="s">
        <v>33872</v>
      </c>
    </row>
    <row r="786" spans="1:4" ht="15" x14ac:dyDescent="0.25">
      <c r="A786" s="53" t="s">
        <v>5548</v>
      </c>
      <c r="B786" s="53">
        <v>15</v>
      </c>
      <c r="C786" s="53" t="s">
        <v>33536</v>
      </c>
      <c r="D786" s="53" t="s">
        <v>33872</v>
      </c>
    </row>
    <row r="787" spans="1:4" ht="15" x14ac:dyDescent="0.25">
      <c r="A787" s="53" t="s">
        <v>5549</v>
      </c>
      <c r="B787" s="53">
        <v>30</v>
      </c>
      <c r="C787" s="53" t="s">
        <v>33536</v>
      </c>
      <c r="D787" s="53" t="s">
        <v>33872</v>
      </c>
    </row>
    <row r="788" spans="1:4" ht="15" x14ac:dyDescent="0.25">
      <c r="A788" s="53" t="s">
        <v>5550</v>
      </c>
      <c r="B788" s="53">
        <v>15</v>
      </c>
      <c r="C788" s="53" t="s">
        <v>33536</v>
      </c>
      <c r="D788" s="53" t="s">
        <v>33872</v>
      </c>
    </row>
    <row r="789" spans="1:4" ht="15" x14ac:dyDescent="0.25">
      <c r="A789" s="53" t="s">
        <v>5551</v>
      </c>
      <c r="B789" s="53">
        <v>15</v>
      </c>
      <c r="C789" s="53" t="s">
        <v>33536</v>
      </c>
      <c r="D789" s="53" t="s">
        <v>33872</v>
      </c>
    </row>
    <row r="790" spans="1:4" ht="15" x14ac:dyDescent="0.25">
      <c r="A790" s="53" t="s">
        <v>5552</v>
      </c>
      <c r="B790" s="53">
        <v>15</v>
      </c>
      <c r="C790" s="53" t="s">
        <v>33536</v>
      </c>
      <c r="D790" s="53" t="s">
        <v>33872</v>
      </c>
    </row>
    <row r="791" spans="1:4" ht="15" x14ac:dyDescent="0.25">
      <c r="A791" s="53" t="s">
        <v>5553</v>
      </c>
      <c r="B791" s="53">
        <v>30</v>
      </c>
      <c r="C791" s="53" t="s">
        <v>33536</v>
      </c>
      <c r="D791" s="53" t="s">
        <v>33872</v>
      </c>
    </row>
    <row r="792" spans="1:4" ht="15" x14ac:dyDescent="0.25">
      <c r="A792" s="53" t="s">
        <v>5554</v>
      </c>
      <c r="B792" s="53">
        <v>15</v>
      </c>
      <c r="C792" s="53" t="s">
        <v>33536</v>
      </c>
      <c r="D792" s="53" t="s">
        <v>33872</v>
      </c>
    </row>
    <row r="793" spans="1:4" ht="15" x14ac:dyDescent="0.25">
      <c r="A793" s="53" t="s">
        <v>5555</v>
      </c>
      <c r="B793" s="53">
        <v>15</v>
      </c>
      <c r="C793" s="53" t="s">
        <v>33536</v>
      </c>
      <c r="D793" s="53" t="s">
        <v>33873</v>
      </c>
    </row>
    <row r="794" spans="1:4" ht="15" x14ac:dyDescent="0.25">
      <c r="A794" s="53" t="s">
        <v>5556</v>
      </c>
      <c r="B794" s="53">
        <v>15</v>
      </c>
      <c r="C794" s="53" t="s">
        <v>33536</v>
      </c>
      <c r="D794" s="53" t="s">
        <v>33873</v>
      </c>
    </row>
    <row r="795" spans="1:4" ht="15" x14ac:dyDescent="0.25">
      <c r="A795" s="53" t="s">
        <v>5557</v>
      </c>
      <c r="B795" s="53">
        <v>15</v>
      </c>
      <c r="C795" s="53" t="s">
        <v>33536</v>
      </c>
      <c r="D795" s="53" t="s">
        <v>33872</v>
      </c>
    </row>
    <row r="796" spans="1:4" ht="15" x14ac:dyDescent="0.25">
      <c r="A796" s="53" t="s">
        <v>5558</v>
      </c>
      <c r="B796" s="53">
        <v>15</v>
      </c>
      <c r="C796" s="53" t="s">
        <v>33536</v>
      </c>
      <c r="D796" s="53" t="s">
        <v>33872</v>
      </c>
    </row>
    <row r="797" spans="1:4" ht="15" x14ac:dyDescent="0.25">
      <c r="A797" s="53" t="s">
        <v>5559</v>
      </c>
      <c r="B797" s="53">
        <v>15</v>
      </c>
      <c r="C797" s="53" t="s">
        <v>33536</v>
      </c>
      <c r="D797" s="53" t="s">
        <v>33872</v>
      </c>
    </row>
    <row r="798" spans="1:4" ht="15" x14ac:dyDescent="0.25">
      <c r="A798" s="53" t="s">
        <v>5560</v>
      </c>
      <c r="B798" s="53">
        <v>15</v>
      </c>
      <c r="C798" s="53" t="s">
        <v>33536</v>
      </c>
      <c r="D798" s="53" t="s">
        <v>33872</v>
      </c>
    </row>
    <row r="799" spans="1:4" ht="15" x14ac:dyDescent="0.25">
      <c r="A799" s="53" t="s">
        <v>5561</v>
      </c>
      <c r="B799" s="53">
        <v>15</v>
      </c>
      <c r="C799" s="53" t="s">
        <v>33536</v>
      </c>
      <c r="D799" s="53" t="s">
        <v>33872</v>
      </c>
    </row>
    <row r="800" spans="1:4" ht="15" x14ac:dyDescent="0.25">
      <c r="A800" s="53" t="s">
        <v>5562</v>
      </c>
      <c r="B800" s="53">
        <v>15</v>
      </c>
      <c r="C800" s="53" t="s">
        <v>33536</v>
      </c>
      <c r="D800" s="53" t="s">
        <v>33872</v>
      </c>
    </row>
    <row r="801" spans="1:4" ht="15" x14ac:dyDescent="0.25">
      <c r="A801" s="53" t="s">
        <v>5563</v>
      </c>
      <c r="B801" s="53">
        <v>15</v>
      </c>
      <c r="C801" s="53" t="s">
        <v>33536</v>
      </c>
      <c r="D801" s="53" t="s">
        <v>33872</v>
      </c>
    </row>
    <row r="802" spans="1:4" ht="15" x14ac:dyDescent="0.25">
      <c r="A802" s="53" t="s">
        <v>5564</v>
      </c>
      <c r="B802" s="53">
        <v>15</v>
      </c>
      <c r="C802" s="53" t="s">
        <v>33536</v>
      </c>
      <c r="D802" s="53" t="s">
        <v>33872</v>
      </c>
    </row>
    <row r="803" spans="1:4" ht="15" x14ac:dyDescent="0.25">
      <c r="A803" s="53" t="s">
        <v>5565</v>
      </c>
      <c r="B803" s="53">
        <v>15</v>
      </c>
      <c r="C803" s="53" t="s">
        <v>33536</v>
      </c>
      <c r="D803" s="53" t="s">
        <v>33872</v>
      </c>
    </row>
    <row r="804" spans="1:4" ht="15" x14ac:dyDescent="0.25">
      <c r="A804" s="53" t="s">
        <v>5566</v>
      </c>
      <c r="B804" s="53">
        <v>15</v>
      </c>
      <c r="C804" s="53" t="s">
        <v>33536</v>
      </c>
      <c r="D804" s="53" t="s">
        <v>33872</v>
      </c>
    </row>
    <row r="805" spans="1:4" ht="15" x14ac:dyDescent="0.25">
      <c r="A805" s="53" t="s">
        <v>5567</v>
      </c>
      <c r="B805" s="53">
        <v>15</v>
      </c>
      <c r="C805" s="53" t="s">
        <v>33536</v>
      </c>
      <c r="D805" s="53" t="s">
        <v>33872</v>
      </c>
    </row>
    <row r="806" spans="1:4" ht="15" x14ac:dyDescent="0.25">
      <c r="A806" s="53" t="s">
        <v>5568</v>
      </c>
      <c r="B806" s="53">
        <v>15</v>
      </c>
      <c r="C806" s="53" t="s">
        <v>33536</v>
      </c>
      <c r="D806" s="53" t="s">
        <v>33872</v>
      </c>
    </row>
    <row r="807" spans="1:4" ht="15" x14ac:dyDescent="0.25">
      <c r="A807" s="53" t="s">
        <v>5569</v>
      </c>
      <c r="B807" s="53">
        <v>15</v>
      </c>
      <c r="C807" s="53" t="s">
        <v>33536</v>
      </c>
      <c r="D807" s="53" t="s">
        <v>33872</v>
      </c>
    </row>
    <row r="808" spans="1:4" ht="15" x14ac:dyDescent="0.25">
      <c r="A808" s="53" t="s">
        <v>5570</v>
      </c>
      <c r="B808" s="53">
        <v>15</v>
      </c>
      <c r="C808" s="53" t="s">
        <v>33536</v>
      </c>
      <c r="D808" s="53" t="s">
        <v>33872</v>
      </c>
    </row>
    <row r="809" spans="1:4" ht="15" x14ac:dyDescent="0.25">
      <c r="A809" s="53" t="s">
        <v>5571</v>
      </c>
      <c r="B809" s="53">
        <v>15</v>
      </c>
      <c r="C809" s="53" t="s">
        <v>33536</v>
      </c>
      <c r="D809" s="53" t="s">
        <v>33872</v>
      </c>
    </row>
    <row r="810" spans="1:4" ht="15" x14ac:dyDescent="0.25">
      <c r="A810" s="53" t="s">
        <v>5572</v>
      </c>
      <c r="B810" s="53">
        <v>15</v>
      </c>
      <c r="C810" s="53" t="s">
        <v>33536</v>
      </c>
      <c r="D810" s="53" t="s">
        <v>33872</v>
      </c>
    </row>
    <row r="811" spans="1:4" ht="15" x14ac:dyDescent="0.25">
      <c r="A811" s="53" t="s">
        <v>5573</v>
      </c>
      <c r="B811" s="53">
        <v>15</v>
      </c>
      <c r="C811" s="53" t="s">
        <v>33536</v>
      </c>
      <c r="D811" s="53" t="s">
        <v>33872</v>
      </c>
    </row>
    <row r="812" spans="1:4" ht="15" x14ac:dyDescent="0.25">
      <c r="A812" s="53" t="s">
        <v>5574</v>
      </c>
      <c r="B812" s="53">
        <v>15</v>
      </c>
      <c r="C812" s="53" t="s">
        <v>33536</v>
      </c>
      <c r="D812" s="53" t="s">
        <v>33873</v>
      </c>
    </row>
    <row r="813" spans="1:4" ht="15" x14ac:dyDescent="0.25">
      <c r="A813" s="53" t="s">
        <v>5575</v>
      </c>
      <c r="B813" s="53">
        <v>15</v>
      </c>
      <c r="C813" s="53" t="s">
        <v>33536</v>
      </c>
      <c r="D813" s="53" t="s">
        <v>33872</v>
      </c>
    </row>
    <row r="814" spans="1:4" ht="15" x14ac:dyDescent="0.25">
      <c r="A814" s="53" t="s">
        <v>5576</v>
      </c>
      <c r="B814" s="53">
        <v>15</v>
      </c>
      <c r="C814" s="53" t="s">
        <v>33536</v>
      </c>
      <c r="D814" s="53" t="s">
        <v>33872</v>
      </c>
    </row>
    <row r="815" spans="1:4" ht="15" x14ac:dyDescent="0.25">
      <c r="A815" s="53" t="s">
        <v>5577</v>
      </c>
      <c r="B815" s="53">
        <v>15</v>
      </c>
      <c r="C815" s="53" t="s">
        <v>33536</v>
      </c>
      <c r="D815" s="53" t="s">
        <v>33872</v>
      </c>
    </row>
    <row r="816" spans="1:4" ht="15" x14ac:dyDescent="0.25">
      <c r="A816" s="53" t="s">
        <v>5578</v>
      </c>
      <c r="B816" s="53">
        <v>15</v>
      </c>
      <c r="C816" s="53" t="s">
        <v>33536</v>
      </c>
      <c r="D816" s="53" t="s">
        <v>33872</v>
      </c>
    </row>
    <row r="817" spans="1:4" ht="15" x14ac:dyDescent="0.25">
      <c r="A817" s="53" t="s">
        <v>5579</v>
      </c>
      <c r="B817" s="53">
        <v>15</v>
      </c>
      <c r="C817" s="53" t="s">
        <v>33536</v>
      </c>
      <c r="D817" s="53" t="s">
        <v>33872</v>
      </c>
    </row>
    <row r="818" spans="1:4" ht="15" x14ac:dyDescent="0.25">
      <c r="A818" s="53" t="s">
        <v>5580</v>
      </c>
      <c r="B818" s="53">
        <v>15</v>
      </c>
      <c r="C818" s="53" t="s">
        <v>33536</v>
      </c>
      <c r="D818" s="53" t="s">
        <v>33872</v>
      </c>
    </row>
    <row r="819" spans="1:4" ht="15" x14ac:dyDescent="0.25">
      <c r="A819" s="53" t="s">
        <v>5581</v>
      </c>
      <c r="B819" s="53">
        <v>15</v>
      </c>
      <c r="C819" s="53" t="s">
        <v>33536</v>
      </c>
      <c r="D819" s="53" t="s">
        <v>33872</v>
      </c>
    </row>
    <row r="820" spans="1:4" ht="15" x14ac:dyDescent="0.25">
      <c r="A820" s="53" t="s">
        <v>5582</v>
      </c>
      <c r="B820" s="53">
        <v>15</v>
      </c>
      <c r="C820" s="53" t="s">
        <v>33536</v>
      </c>
      <c r="D820" s="53" t="s">
        <v>33872</v>
      </c>
    </row>
    <row r="821" spans="1:4" ht="15" x14ac:dyDescent="0.25">
      <c r="A821" s="53" t="s">
        <v>5583</v>
      </c>
      <c r="B821" s="53">
        <v>15</v>
      </c>
      <c r="C821" s="53" t="s">
        <v>33536</v>
      </c>
      <c r="D821" s="53" t="s">
        <v>33872</v>
      </c>
    </row>
    <row r="822" spans="1:4" ht="15" x14ac:dyDescent="0.25">
      <c r="A822" s="53" t="s">
        <v>5584</v>
      </c>
      <c r="B822" s="53">
        <v>15</v>
      </c>
      <c r="C822" s="53" t="s">
        <v>33536</v>
      </c>
      <c r="D822" s="53" t="s">
        <v>33872</v>
      </c>
    </row>
    <row r="823" spans="1:4" ht="15" x14ac:dyDescent="0.25">
      <c r="A823" s="53" t="s">
        <v>5585</v>
      </c>
      <c r="B823" s="53">
        <v>15</v>
      </c>
      <c r="C823" s="53" t="s">
        <v>33536</v>
      </c>
      <c r="D823" s="53" t="s">
        <v>33872</v>
      </c>
    </row>
    <row r="824" spans="1:4" ht="15" x14ac:dyDescent="0.25">
      <c r="A824" s="53" t="s">
        <v>5586</v>
      </c>
      <c r="B824" s="53">
        <v>30</v>
      </c>
      <c r="C824" s="53" t="s">
        <v>33536</v>
      </c>
      <c r="D824" s="53" t="s">
        <v>33872</v>
      </c>
    </row>
    <row r="825" spans="1:4" ht="15" x14ac:dyDescent="0.25">
      <c r="A825" s="53" t="s">
        <v>5587</v>
      </c>
      <c r="B825" s="53">
        <v>15</v>
      </c>
      <c r="C825" s="53" t="s">
        <v>33536</v>
      </c>
      <c r="D825" s="53" t="s">
        <v>33872</v>
      </c>
    </row>
    <row r="826" spans="1:4" ht="15" x14ac:dyDescent="0.25">
      <c r="A826" s="53" t="s">
        <v>5588</v>
      </c>
      <c r="B826" s="53">
        <v>60</v>
      </c>
      <c r="C826" s="53" t="s">
        <v>33542</v>
      </c>
      <c r="D826" s="53" t="s">
        <v>33872</v>
      </c>
    </row>
    <row r="827" spans="1:4" ht="15" x14ac:dyDescent="0.25">
      <c r="A827" s="53" t="s">
        <v>5589</v>
      </c>
      <c r="B827" s="53">
        <v>30</v>
      </c>
      <c r="C827" s="53" t="s">
        <v>33536</v>
      </c>
      <c r="D827" s="53" t="s">
        <v>33872</v>
      </c>
    </row>
    <row r="828" spans="1:4" ht="15" x14ac:dyDescent="0.25">
      <c r="A828" s="53" t="s">
        <v>5590</v>
      </c>
      <c r="B828" s="53">
        <v>15</v>
      </c>
      <c r="C828" s="53" t="s">
        <v>33536</v>
      </c>
      <c r="D828" s="53" t="s">
        <v>33872</v>
      </c>
    </row>
    <row r="829" spans="1:4" ht="15" x14ac:dyDescent="0.25">
      <c r="A829" s="53" t="s">
        <v>5591</v>
      </c>
      <c r="B829" s="53">
        <v>30</v>
      </c>
      <c r="C829" s="53" t="s">
        <v>33536</v>
      </c>
      <c r="D829" s="53" t="s">
        <v>33873</v>
      </c>
    </row>
    <row r="830" spans="1:4" ht="15" x14ac:dyDescent="0.25">
      <c r="A830" s="53" t="s">
        <v>5592</v>
      </c>
      <c r="B830" s="53">
        <v>15</v>
      </c>
      <c r="C830" s="53" t="s">
        <v>33536</v>
      </c>
      <c r="D830" s="53" t="s">
        <v>33872</v>
      </c>
    </row>
    <row r="831" spans="1:4" ht="15" x14ac:dyDescent="0.25">
      <c r="A831" s="53" t="s">
        <v>5593</v>
      </c>
      <c r="B831" s="53">
        <v>30</v>
      </c>
      <c r="C831" s="53" t="s">
        <v>33536</v>
      </c>
      <c r="D831" s="53" t="s">
        <v>33872</v>
      </c>
    </row>
    <row r="832" spans="1:4" ht="15" x14ac:dyDescent="0.25">
      <c r="A832" s="53" t="s">
        <v>5594</v>
      </c>
      <c r="B832" s="53">
        <v>30</v>
      </c>
      <c r="C832" s="53" t="s">
        <v>33536</v>
      </c>
      <c r="D832" s="53" t="s">
        <v>33872</v>
      </c>
    </row>
    <row r="833" spans="1:4" ht="15" x14ac:dyDescent="0.25">
      <c r="A833" s="53" t="s">
        <v>5595</v>
      </c>
      <c r="B833" s="53">
        <v>30</v>
      </c>
      <c r="C833" s="53" t="s">
        <v>33536</v>
      </c>
      <c r="D833" s="53" t="s">
        <v>33872</v>
      </c>
    </row>
    <row r="834" spans="1:4" ht="15" x14ac:dyDescent="0.25">
      <c r="A834" s="53" t="s">
        <v>5596</v>
      </c>
      <c r="B834" s="53">
        <v>15</v>
      </c>
      <c r="C834" s="53" t="s">
        <v>33536</v>
      </c>
      <c r="D834" s="53" t="s">
        <v>33872</v>
      </c>
    </row>
    <row r="835" spans="1:4" ht="15" x14ac:dyDescent="0.25">
      <c r="A835" s="53" t="s">
        <v>5597</v>
      </c>
      <c r="B835" s="53">
        <v>30</v>
      </c>
      <c r="C835" s="53" t="s">
        <v>33536</v>
      </c>
      <c r="D835" s="53" t="s">
        <v>33872</v>
      </c>
    </row>
    <row r="836" spans="1:4" ht="15" x14ac:dyDescent="0.25">
      <c r="A836" s="53" t="s">
        <v>5598</v>
      </c>
      <c r="B836" s="53">
        <v>30</v>
      </c>
      <c r="C836" s="53" t="s">
        <v>33536</v>
      </c>
      <c r="D836" s="53" t="s">
        <v>33872</v>
      </c>
    </row>
    <row r="837" spans="1:4" ht="15" x14ac:dyDescent="0.25">
      <c r="A837" s="53" t="s">
        <v>5599</v>
      </c>
      <c r="B837" s="53">
        <v>15</v>
      </c>
      <c r="C837" s="53" t="s">
        <v>33536</v>
      </c>
      <c r="D837" s="53" t="s">
        <v>33872</v>
      </c>
    </row>
    <row r="838" spans="1:4" ht="15" x14ac:dyDescent="0.25">
      <c r="A838" s="53" t="s">
        <v>5600</v>
      </c>
      <c r="B838" s="53">
        <v>15</v>
      </c>
      <c r="C838" s="53" t="s">
        <v>33536</v>
      </c>
      <c r="D838" s="53" t="s">
        <v>33872</v>
      </c>
    </row>
    <row r="839" spans="1:4" ht="15" x14ac:dyDescent="0.25">
      <c r="A839" s="53" t="s">
        <v>5601</v>
      </c>
      <c r="B839" s="53">
        <v>15</v>
      </c>
      <c r="C839" s="53" t="s">
        <v>33536</v>
      </c>
      <c r="D839" s="53" t="s">
        <v>33872</v>
      </c>
    </row>
    <row r="840" spans="1:4" ht="15" x14ac:dyDescent="0.25">
      <c r="A840" s="53" t="s">
        <v>5602</v>
      </c>
      <c r="B840" s="53">
        <v>15</v>
      </c>
      <c r="C840" s="53" t="s">
        <v>33536</v>
      </c>
      <c r="D840" s="53" t="s">
        <v>33872</v>
      </c>
    </row>
    <row r="841" spans="1:4" ht="15" x14ac:dyDescent="0.25">
      <c r="A841" s="53" t="s">
        <v>5603</v>
      </c>
      <c r="B841" s="53">
        <v>15</v>
      </c>
      <c r="C841" s="53" t="s">
        <v>33536</v>
      </c>
      <c r="D841" s="53" t="s">
        <v>33872</v>
      </c>
    </row>
    <row r="842" spans="1:4" ht="15" x14ac:dyDescent="0.25">
      <c r="A842" s="53" t="s">
        <v>5604</v>
      </c>
      <c r="B842" s="53">
        <v>15</v>
      </c>
      <c r="C842" s="53" t="s">
        <v>33536</v>
      </c>
      <c r="D842" s="53" t="s">
        <v>33872</v>
      </c>
    </row>
    <row r="843" spans="1:4" ht="15" x14ac:dyDescent="0.25">
      <c r="A843" s="53" t="s">
        <v>5605</v>
      </c>
      <c r="B843" s="53">
        <v>15</v>
      </c>
      <c r="C843" s="53" t="s">
        <v>33536</v>
      </c>
      <c r="D843" s="53" t="s">
        <v>33872</v>
      </c>
    </row>
    <row r="844" spans="1:4" ht="15" x14ac:dyDescent="0.25">
      <c r="A844" s="53" t="s">
        <v>5606</v>
      </c>
      <c r="B844" s="53">
        <v>15</v>
      </c>
      <c r="C844" s="53" t="s">
        <v>33536</v>
      </c>
      <c r="D844" s="53" t="s">
        <v>33872</v>
      </c>
    </row>
    <row r="845" spans="1:4" ht="15" x14ac:dyDescent="0.25">
      <c r="A845" s="53" t="s">
        <v>5607</v>
      </c>
      <c r="B845" s="53">
        <v>15</v>
      </c>
      <c r="C845" s="53" t="s">
        <v>33536</v>
      </c>
      <c r="D845" s="53" t="s">
        <v>33872</v>
      </c>
    </row>
    <row r="846" spans="1:4" ht="15" x14ac:dyDescent="0.25">
      <c r="A846" s="53" t="s">
        <v>5608</v>
      </c>
      <c r="B846" s="53">
        <v>15</v>
      </c>
      <c r="C846" s="53" t="s">
        <v>33536</v>
      </c>
      <c r="D846" s="53" t="s">
        <v>33872</v>
      </c>
    </row>
    <row r="847" spans="1:4" ht="15" x14ac:dyDescent="0.25">
      <c r="A847" s="53" t="s">
        <v>5609</v>
      </c>
      <c r="B847" s="53">
        <v>15</v>
      </c>
      <c r="C847" s="53" t="s">
        <v>33536</v>
      </c>
      <c r="D847" s="53" t="s">
        <v>33872</v>
      </c>
    </row>
    <row r="848" spans="1:4" ht="15" x14ac:dyDescent="0.25">
      <c r="A848" s="53" t="s">
        <v>5610</v>
      </c>
      <c r="B848" s="53">
        <v>15</v>
      </c>
      <c r="C848" s="53" t="s">
        <v>33536</v>
      </c>
      <c r="D848" s="53" t="s">
        <v>33872</v>
      </c>
    </row>
    <row r="849" spans="1:4" ht="15" x14ac:dyDescent="0.25">
      <c r="A849" s="53" t="s">
        <v>5611</v>
      </c>
      <c r="B849" s="53">
        <v>15</v>
      </c>
      <c r="C849" s="53" t="s">
        <v>33536</v>
      </c>
      <c r="D849" s="53" t="s">
        <v>33872</v>
      </c>
    </row>
    <row r="850" spans="1:4" ht="15" x14ac:dyDescent="0.25">
      <c r="A850" s="53" t="s">
        <v>5612</v>
      </c>
      <c r="B850" s="53">
        <v>30</v>
      </c>
      <c r="C850" s="53" t="s">
        <v>33536</v>
      </c>
      <c r="D850" s="53" t="s">
        <v>33872</v>
      </c>
    </row>
    <row r="851" spans="1:4" ht="15" x14ac:dyDescent="0.25">
      <c r="A851" s="53" t="s">
        <v>5613</v>
      </c>
      <c r="B851" s="53">
        <v>30</v>
      </c>
      <c r="C851" s="53" t="s">
        <v>33536</v>
      </c>
      <c r="D851" s="53" t="s">
        <v>33872</v>
      </c>
    </row>
    <row r="852" spans="1:4" ht="15" x14ac:dyDescent="0.25">
      <c r="A852" s="53" t="s">
        <v>5614</v>
      </c>
      <c r="B852" s="53">
        <v>30</v>
      </c>
      <c r="C852" s="53" t="s">
        <v>33536</v>
      </c>
      <c r="D852" s="53" t="s">
        <v>33872</v>
      </c>
    </row>
    <row r="853" spans="1:4" ht="15" x14ac:dyDescent="0.25">
      <c r="A853" s="53" t="s">
        <v>5615</v>
      </c>
      <c r="B853" s="53">
        <v>30</v>
      </c>
      <c r="C853" s="53" t="s">
        <v>33536</v>
      </c>
      <c r="D853" s="53" t="s">
        <v>33872</v>
      </c>
    </row>
    <row r="854" spans="1:4" ht="15" x14ac:dyDescent="0.25">
      <c r="A854" s="53" t="s">
        <v>5616</v>
      </c>
      <c r="B854" s="53">
        <v>15</v>
      </c>
      <c r="C854" s="53" t="s">
        <v>33536</v>
      </c>
      <c r="D854" s="53" t="s">
        <v>33872</v>
      </c>
    </row>
    <row r="855" spans="1:4" ht="15" x14ac:dyDescent="0.25">
      <c r="A855" s="53" t="s">
        <v>5617</v>
      </c>
      <c r="B855" s="53">
        <v>15</v>
      </c>
      <c r="C855" s="53" t="s">
        <v>33536</v>
      </c>
      <c r="D855" s="53" t="s">
        <v>33872</v>
      </c>
    </row>
    <row r="856" spans="1:4" ht="15" x14ac:dyDescent="0.25">
      <c r="A856" s="53" t="s">
        <v>5618</v>
      </c>
      <c r="B856" s="53">
        <v>15</v>
      </c>
      <c r="C856" s="53" t="s">
        <v>33536</v>
      </c>
      <c r="D856" s="53" t="s">
        <v>33872</v>
      </c>
    </row>
    <row r="857" spans="1:4" ht="15" x14ac:dyDescent="0.25">
      <c r="A857" s="53" t="s">
        <v>5619</v>
      </c>
      <c r="B857" s="53">
        <v>15</v>
      </c>
      <c r="C857" s="53" t="s">
        <v>33536</v>
      </c>
      <c r="D857" s="53" t="s">
        <v>33872</v>
      </c>
    </row>
    <row r="858" spans="1:4" ht="15" x14ac:dyDescent="0.25">
      <c r="A858" s="53" t="s">
        <v>5620</v>
      </c>
      <c r="B858" s="53">
        <v>15</v>
      </c>
      <c r="C858" s="53" t="s">
        <v>33536</v>
      </c>
      <c r="D858" s="53" t="s">
        <v>33872</v>
      </c>
    </row>
    <row r="859" spans="1:4" ht="15" x14ac:dyDescent="0.25">
      <c r="A859" s="53" t="s">
        <v>5621</v>
      </c>
      <c r="B859" s="53">
        <v>30</v>
      </c>
      <c r="C859" s="53" t="s">
        <v>33536</v>
      </c>
      <c r="D859" s="53" t="s">
        <v>33872</v>
      </c>
    </row>
    <row r="860" spans="1:4" ht="15" x14ac:dyDescent="0.25">
      <c r="A860" s="53" t="s">
        <v>5622</v>
      </c>
      <c r="B860" s="53">
        <v>60</v>
      </c>
      <c r="C860" s="53" t="s">
        <v>33536</v>
      </c>
      <c r="D860" s="53" t="s">
        <v>33872</v>
      </c>
    </row>
    <row r="861" spans="1:4" ht="15" x14ac:dyDescent="0.25">
      <c r="A861" s="53" t="s">
        <v>5623</v>
      </c>
      <c r="B861" s="53">
        <v>15</v>
      </c>
      <c r="C861" s="53" t="s">
        <v>33536</v>
      </c>
      <c r="D861" s="53" t="s">
        <v>33872</v>
      </c>
    </row>
    <row r="862" spans="1:4" ht="15" x14ac:dyDescent="0.25">
      <c r="A862" s="53" t="s">
        <v>5624</v>
      </c>
      <c r="B862" s="53">
        <v>30</v>
      </c>
      <c r="C862" s="53"/>
      <c r="D862" s="53" t="s">
        <v>33872</v>
      </c>
    </row>
    <row r="863" spans="1:4" ht="15" x14ac:dyDescent="0.25">
      <c r="A863" s="53" t="s">
        <v>5625</v>
      </c>
      <c r="B863" s="53">
        <v>30</v>
      </c>
      <c r="C863" s="53" t="s">
        <v>33536</v>
      </c>
      <c r="D863" s="53" t="s">
        <v>33872</v>
      </c>
    </row>
    <row r="864" spans="1:4" ht="15" x14ac:dyDescent="0.25">
      <c r="A864" s="53" t="s">
        <v>5626</v>
      </c>
      <c r="B864" s="53">
        <v>30</v>
      </c>
      <c r="C864" s="53"/>
      <c r="D864" s="53" t="s">
        <v>33872</v>
      </c>
    </row>
    <row r="865" spans="1:4" ht="15" x14ac:dyDescent="0.25">
      <c r="A865" s="53" t="s">
        <v>5627</v>
      </c>
      <c r="B865" s="53">
        <v>30</v>
      </c>
      <c r="C865" s="53" t="s">
        <v>33536</v>
      </c>
      <c r="D865" s="53" t="s">
        <v>33872</v>
      </c>
    </row>
    <row r="866" spans="1:4" ht="15" x14ac:dyDescent="0.25">
      <c r="A866" s="53" t="s">
        <v>5628</v>
      </c>
      <c r="B866" s="53">
        <v>30</v>
      </c>
      <c r="C866" s="53"/>
      <c r="D866" s="53" t="s">
        <v>33872</v>
      </c>
    </row>
    <row r="867" spans="1:4" ht="15" x14ac:dyDescent="0.25">
      <c r="A867" s="53" t="s">
        <v>5629</v>
      </c>
      <c r="B867" s="53">
        <v>15</v>
      </c>
      <c r="C867" s="53" t="s">
        <v>33536</v>
      </c>
      <c r="D867" s="53" t="s">
        <v>33872</v>
      </c>
    </row>
    <row r="868" spans="1:4" ht="15" x14ac:dyDescent="0.25">
      <c r="A868" s="53" t="s">
        <v>5630</v>
      </c>
      <c r="B868" s="53">
        <v>30</v>
      </c>
      <c r="C868" s="53"/>
      <c r="D868" s="53" t="s">
        <v>33872</v>
      </c>
    </row>
    <row r="869" spans="1:4" ht="15" x14ac:dyDescent="0.25">
      <c r="A869" s="53" t="s">
        <v>5631</v>
      </c>
      <c r="B869" s="53">
        <v>15</v>
      </c>
      <c r="C869" s="53" t="s">
        <v>33536</v>
      </c>
      <c r="D869" s="53" t="s">
        <v>33872</v>
      </c>
    </row>
    <row r="870" spans="1:4" ht="15" x14ac:dyDescent="0.25">
      <c r="A870" s="53" t="s">
        <v>5632</v>
      </c>
      <c r="B870" s="53">
        <v>30</v>
      </c>
      <c r="C870" s="53"/>
      <c r="D870" s="53" t="s">
        <v>33872</v>
      </c>
    </row>
    <row r="871" spans="1:4" ht="15" x14ac:dyDescent="0.25">
      <c r="A871" s="53" t="s">
        <v>5633</v>
      </c>
      <c r="B871" s="53">
        <v>15</v>
      </c>
      <c r="C871" s="53" t="s">
        <v>33536</v>
      </c>
      <c r="D871" s="53" t="s">
        <v>33872</v>
      </c>
    </row>
    <row r="872" spans="1:4" ht="15" x14ac:dyDescent="0.25">
      <c r="A872" s="53" t="s">
        <v>5634</v>
      </c>
      <c r="B872" s="53">
        <v>15</v>
      </c>
      <c r="C872" s="53" t="s">
        <v>33536</v>
      </c>
      <c r="D872" s="53" t="s">
        <v>33872</v>
      </c>
    </row>
    <row r="873" spans="1:4" ht="15" x14ac:dyDescent="0.25">
      <c r="A873" s="53" t="s">
        <v>5635</v>
      </c>
      <c r="B873" s="53">
        <v>30</v>
      </c>
      <c r="C873" s="53"/>
      <c r="D873" s="53" t="s">
        <v>33872</v>
      </c>
    </row>
    <row r="874" spans="1:4" ht="15" x14ac:dyDescent="0.25">
      <c r="A874" s="53" t="s">
        <v>5636</v>
      </c>
      <c r="B874" s="53">
        <v>15</v>
      </c>
      <c r="C874" s="53" t="s">
        <v>33536</v>
      </c>
      <c r="D874" s="53" t="s">
        <v>33872</v>
      </c>
    </row>
    <row r="875" spans="1:4" ht="15" x14ac:dyDescent="0.25">
      <c r="A875" s="53" t="s">
        <v>5637</v>
      </c>
      <c r="B875" s="53">
        <v>60</v>
      </c>
      <c r="C875" s="53" t="s">
        <v>33542</v>
      </c>
      <c r="D875" s="53" t="s">
        <v>33872</v>
      </c>
    </row>
    <row r="876" spans="1:4" ht="15" x14ac:dyDescent="0.25">
      <c r="A876" s="53" t="s">
        <v>5638</v>
      </c>
      <c r="B876" s="53">
        <v>60</v>
      </c>
      <c r="C876" s="53" t="s">
        <v>33542</v>
      </c>
      <c r="D876" s="53" t="s">
        <v>33872</v>
      </c>
    </row>
    <row r="877" spans="1:4" ht="15" x14ac:dyDescent="0.25">
      <c r="A877" s="53" t="s">
        <v>5639</v>
      </c>
      <c r="B877" s="53">
        <v>60</v>
      </c>
      <c r="C877" s="53" t="s">
        <v>33542</v>
      </c>
      <c r="D877" s="53" t="s">
        <v>33872</v>
      </c>
    </row>
    <row r="878" spans="1:4" ht="15" x14ac:dyDescent="0.25">
      <c r="A878" s="53" t="s">
        <v>5640</v>
      </c>
      <c r="B878" s="53">
        <v>30</v>
      </c>
      <c r="C878" s="53" t="s">
        <v>33536</v>
      </c>
      <c r="D878" s="53" t="s">
        <v>33872</v>
      </c>
    </row>
    <row r="879" spans="1:4" ht="15" x14ac:dyDescent="0.25">
      <c r="A879" s="53" t="s">
        <v>5641</v>
      </c>
      <c r="B879" s="53">
        <v>15</v>
      </c>
      <c r="C879" s="53" t="s">
        <v>33536</v>
      </c>
      <c r="D879" s="53" t="s">
        <v>33873</v>
      </c>
    </row>
    <row r="880" spans="1:4" ht="15" x14ac:dyDescent="0.25">
      <c r="A880" s="53" t="s">
        <v>5642</v>
      </c>
      <c r="B880" s="53">
        <v>30</v>
      </c>
      <c r="C880" s="53" t="s">
        <v>33536</v>
      </c>
      <c r="D880" s="53" t="s">
        <v>33872</v>
      </c>
    </row>
    <row r="881" spans="1:4" ht="15" x14ac:dyDescent="0.25">
      <c r="A881" s="53" t="s">
        <v>5643</v>
      </c>
      <c r="B881" s="53">
        <v>15</v>
      </c>
      <c r="C881" s="53" t="s">
        <v>33536</v>
      </c>
      <c r="D881" s="53" t="s">
        <v>33872</v>
      </c>
    </row>
    <row r="882" spans="1:4" ht="15" x14ac:dyDescent="0.25">
      <c r="A882" s="53" t="s">
        <v>5644</v>
      </c>
      <c r="B882" s="53">
        <v>30</v>
      </c>
      <c r="C882" s="53" t="s">
        <v>33536</v>
      </c>
      <c r="D882" s="53" t="s">
        <v>33872</v>
      </c>
    </row>
    <row r="883" spans="1:4" ht="15" x14ac:dyDescent="0.25">
      <c r="A883" s="53" t="s">
        <v>5645</v>
      </c>
      <c r="B883" s="53">
        <v>15</v>
      </c>
      <c r="C883" s="53" t="s">
        <v>33536</v>
      </c>
      <c r="D883" s="53" t="s">
        <v>33872</v>
      </c>
    </row>
    <row r="884" spans="1:4" ht="15" x14ac:dyDescent="0.25">
      <c r="A884" s="53" t="s">
        <v>5646</v>
      </c>
      <c r="B884" s="53">
        <v>30</v>
      </c>
      <c r="C884" s="53" t="s">
        <v>33536</v>
      </c>
      <c r="D884" s="53" t="s">
        <v>33872</v>
      </c>
    </row>
    <row r="885" spans="1:4" ht="15" x14ac:dyDescent="0.25">
      <c r="A885" s="53" t="s">
        <v>5647</v>
      </c>
      <c r="B885" s="53">
        <v>15</v>
      </c>
      <c r="C885" s="53" t="s">
        <v>33536</v>
      </c>
      <c r="D885" s="53" t="s">
        <v>33872</v>
      </c>
    </row>
    <row r="886" spans="1:4" ht="15" x14ac:dyDescent="0.25">
      <c r="A886" s="53" t="s">
        <v>5648</v>
      </c>
      <c r="B886" s="53">
        <v>15</v>
      </c>
      <c r="C886" s="53" t="s">
        <v>33536</v>
      </c>
      <c r="D886" s="53" t="s">
        <v>33872</v>
      </c>
    </row>
    <row r="887" spans="1:4" ht="15" x14ac:dyDescent="0.25">
      <c r="A887" s="53" t="s">
        <v>5649</v>
      </c>
      <c r="B887" s="53">
        <v>15</v>
      </c>
      <c r="C887" s="53" t="s">
        <v>33536</v>
      </c>
      <c r="D887" s="53" t="s">
        <v>33872</v>
      </c>
    </row>
    <row r="888" spans="1:4" ht="15" x14ac:dyDescent="0.25">
      <c r="A888" s="53" t="s">
        <v>5650</v>
      </c>
      <c r="B888" s="53">
        <v>15</v>
      </c>
      <c r="C888" s="53" t="s">
        <v>33536</v>
      </c>
      <c r="D888" s="53" t="s">
        <v>33872</v>
      </c>
    </row>
    <row r="889" spans="1:4" ht="15" x14ac:dyDescent="0.25">
      <c r="A889" s="53" t="s">
        <v>5651</v>
      </c>
      <c r="B889" s="53">
        <v>30</v>
      </c>
      <c r="C889" s="53" t="s">
        <v>33536</v>
      </c>
      <c r="D889" s="53" t="s">
        <v>33872</v>
      </c>
    </row>
    <row r="890" spans="1:4" ht="15" x14ac:dyDescent="0.25">
      <c r="A890" s="53" t="s">
        <v>5652</v>
      </c>
      <c r="B890" s="53">
        <v>30</v>
      </c>
      <c r="C890" s="53" t="s">
        <v>33536</v>
      </c>
      <c r="D890" s="53" t="s">
        <v>33872</v>
      </c>
    </row>
    <row r="891" spans="1:4" ht="15" x14ac:dyDescent="0.25">
      <c r="A891" s="53" t="s">
        <v>5653</v>
      </c>
      <c r="B891" s="53">
        <v>45</v>
      </c>
      <c r="C891" s="53" t="s">
        <v>33536</v>
      </c>
      <c r="D891" s="53" t="s">
        <v>33872</v>
      </c>
    </row>
    <row r="892" spans="1:4" ht="15" x14ac:dyDescent="0.25">
      <c r="A892" s="53" t="s">
        <v>5654</v>
      </c>
      <c r="B892" s="53">
        <v>90</v>
      </c>
      <c r="C892" s="53" t="s">
        <v>33542</v>
      </c>
      <c r="D892" s="53" t="s">
        <v>33872</v>
      </c>
    </row>
    <row r="893" spans="1:4" ht="15" x14ac:dyDescent="0.25">
      <c r="A893" s="53" t="s">
        <v>5655</v>
      </c>
      <c r="B893" s="53">
        <v>15</v>
      </c>
      <c r="C893" s="53" t="s">
        <v>33536</v>
      </c>
      <c r="D893" s="53" t="s">
        <v>33872</v>
      </c>
    </row>
    <row r="894" spans="1:4" ht="15" x14ac:dyDescent="0.25">
      <c r="A894" s="53" t="s">
        <v>5656</v>
      </c>
      <c r="B894" s="53">
        <v>30</v>
      </c>
      <c r="C894" s="53" t="s">
        <v>33536</v>
      </c>
      <c r="D894" s="53" t="s">
        <v>33872</v>
      </c>
    </row>
    <row r="895" spans="1:4" ht="15" x14ac:dyDescent="0.25">
      <c r="A895" s="53" t="s">
        <v>5657</v>
      </c>
      <c r="B895" s="53">
        <v>15</v>
      </c>
      <c r="C895" s="53" t="s">
        <v>33536</v>
      </c>
      <c r="D895" s="53" t="s">
        <v>33872</v>
      </c>
    </row>
    <row r="896" spans="1:4" ht="15" x14ac:dyDescent="0.25">
      <c r="A896" s="53" t="s">
        <v>5658</v>
      </c>
      <c r="B896" s="53">
        <v>30</v>
      </c>
      <c r="C896" s="53" t="s">
        <v>33536</v>
      </c>
      <c r="D896" s="53" t="s">
        <v>33872</v>
      </c>
    </row>
    <row r="897" spans="1:4" ht="15" x14ac:dyDescent="0.25">
      <c r="A897" s="53" t="s">
        <v>5659</v>
      </c>
      <c r="B897" s="53">
        <v>30</v>
      </c>
      <c r="C897" s="53" t="s">
        <v>33536</v>
      </c>
      <c r="D897" s="53" t="s">
        <v>33872</v>
      </c>
    </row>
    <row r="898" spans="1:4" ht="15" x14ac:dyDescent="0.25">
      <c r="A898" s="53" t="s">
        <v>5660</v>
      </c>
      <c r="B898" s="53">
        <v>15</v>
      </c>
      <c r="C898" s="53" t="s">
        <v>33536</v>
      </c>
      <c r="D898" s="53" t="s">
        <v>33872</v>
      </c>
    </row>
    <row r="899" spans="1:4" ht="15" x14ac:dyDescent="0.25">
      <c r="A899" s="53" t="s">
        <v>5661</v>
      </c>
      <c r="B899" s="53">
        <v>30</v>
      </c>
      <c r="C899" s="53" t="s">
        <v>33536</v>
      </c>
      <c r="D899" s="53" t="s">
        <v>33872</v>
      </c>
    </row>
    <row r="900" spans="1:4" ht="15" x14ac:dyDescent="0.25">
      <c r="A900" s="53" t="s">
        <v>5662</v>
      </c>
      <c r="B900" s="53">
        <v>15</v>
      </c>
      <c r="C900" s="53" t="s">
        <v>33536</v>
      </c>
      <c r="D900" s="53" t="s">
        <v>33872</v>
      </c>
    </row>
    <row r="901" spans="1:4" ht="15" x14ac:dyDescent="0.25">
      <c r="A901" s="53" t="s">
        <v>5663</v>
      </c>
      <c r="B901" s="53">
        <v>15</v>
      </c>
      <c r="C901" s="53" t="s">
        <v>33536</v>
      </c>
      <c r="D901" s="53" t="s">
        <v>33872</v>
      </c>
    </row>
    <row r="902" spans="1:4" ht="15" x14ac:dyDescent="0.25">
      <c r="A902" s="53" t="s">
        <v>5664</v>
      </c>
      <c r="B902" s="53">
        <v>15</v>
      </c>
      <c r="C902" s="53" t="s">
        <v>33536</v>
      </c>
      <c r="D902" s="53" t="s">
        <v>33872</v>
      </c>
    </row>
    <row r="903" spans="1:4" ht="15" x14ac:dyDescent="0.25">
      <c r="A903" s="53" t="s">
        <v>5665</v>
      </c>
      <c r="B903" s="53">
        <v>30</v>
      </c>
      <c r="C903" s="53" t="s">
        <v>33536</v>
      </c>
      <c r="D903" s="53" t="s">
        <v>33872</v>
      </c>
    </row>
    <row r="904" spans="1:4" ht="15" x14ac:dyDescent="0.25">
      <c r="A904" s="53" t="s">
        <v>5666</v>
      </c>
      <c r="B904" s="53">
        <v>15</v>
      </c>
      <c r="C904" s="53" t="s">
        <v>33536</v>
      </c>
      <c r="D904" s="53" t="s">
        <v>33872</v>
      </c>
    </row>
    <row r="905" spans="1:4" ht="15" x14ac:dyDescent="0.25">
      <c r="A905" s="53" t="s">
        <v>5667</v>
      </c>
      <c r="B905" s="53">
        <v>30</v>
      </c>
      <c r="C905" s="53" t="s">
        <v>33536</v>
      </c>
      <c r="D905" s="53" t="s">
        <v>33872</v>
      </c>
    </row>
    <row r="906" spans="1:4" ht="15" x14ac:dyDescent="0.25">
      <c r="A906" s="53" t="s">
        <v>5668</v>
      </c>
      <c r="B906" s="53">
        <v>15</v>
      </c>
      <c r="C906" s="53" t="s">
        <v>33536</v>
      </c>
      <c r="D906" s="53" t="s">
        <v>33872</v>
      </c>
    </row>
    <row r="907" spans="1:4" ht="15" x14ac:dyDescent="0.25">
      <c r="A907" s="53" t="s">
        <v>5669</v>
      </c>
      <c r="B907" s="53">
        <v>15</v>
      </c>
      <c r="C907" s="53" t="s">
        <v>33536</v>
      </c>
      <c r="D907" s="53" t="s">
        <v>33872</v>
      </c>
    </row>
    <row r="908" spans="1:4" ht="15" x14ac:dyDescent="0.25">
      <c r="A908" s="53" t="s">
        <v>5670</v>
      </c>
      <c r="B908" s="53">
        <v>15</v>
      </c>
      <c r="C908" s="53" t="s">
        <v>33536</v>
      </c>
      <c r="D908" s="53" t="s">
        <v>33872</v>
      </c>
    </row>
    <row r="909" spans="1:4" ht="15" x14ac:dyDescent="0.25">
      <c r="A909" s="53" t="s">
        <v>5671</v>
      </c>
      <c r="B909" s="53">
        <v>15</v>
      </c>
      <c r="C909" s="53" t="s">
        <v>33536</v>
      </c>
      <c r="D909" s="53" t="s">
        <v>33872</v>
      </c>
    </row>
    <row r="910" spans="1:4" ht="15" x14ac:dyDescent="0.25">
      <c r="A910" s="53" t="s">
        <v>5672</v>
      </c>
      <c r="B910" s="53">
        <v>30</v>
      </c>
      <c r="C910" s="53" t="s">
        <v>33536</v>
      </c>
      <c r="D910" s="53" t="s">
        <v>33872</v>
      </c>
    </row>
    <row r="911" spans="1:4" ht="15" x14ac:dyDescent="0.25">
      <c r="A911" s="53" t="s">
        <v>5673</v>
      </c>
      <c r="B911" s="53">
        <v>15</v>
      </c>
      <c r="C911" s="53" t="s">
        <v>33536</v>
      </c>
      <c r="D911" s="53" t="s">
        <v>33872</v>
      </c>
    </row>
    <row r="912" spans="1:4" ht="15" x14ac:dyDescent="0.25">
      <c r="A912" s="53" t="s">
        <v>5674</v>
      </c>
      <c r="B912" s="53">
        <v>15</v>
      </c>
      <c r="C912" s="53" t="s">
        <v>33536</v>
      </c>
      <c r="D912" s="53" t="s">
        <v>33872</v>
      </c>
    </row>
    <row r="913" spans="1:4" ht="15" x14ac:dyDescent="0.25">
      <c r="A913" s="53" t="s">
        <v>5675</v>
      </c>
      <c r="B913" s="53">
        <v>15</v>
      </c>
      <c r="C913" s="53" t="s">
        <v>33536</v>
      </c>
      <c r="D913" s="53" t="s">
        <v>33872</v>
      </c>
    </row>
    <row r="914" spans="1:4" ht="15" x14ac:dyDescent="0.25">
      <c r="A914" s="53" t="s">
        <v>5676</v>
      </c>
      <c r="B914" s="53">
        <v>15</v>
      </c>
      <c r="C914" s="53" t="s">
        <v>33536</v>
      </c>
      <c r="D914" s="53" t="s">
        <v>33872</v>
      </c>
    </row>
    <row r="915" spans="1:4" ht="15" x14ac:dyDescent="0.25">
      <c r="A915" s="53" t="s">
        <v>5677</v>
      </c>
      <c r="B915" s="53">
        <v>15</v>
      </c>
      <c r="C915" s="53" t="s">
        <v>33536</v>
      </c>
      <c r="D915" s="53" t="s">
        <v>33872</v>
      </c>
    </row>
    <row r="916" spans="1:4" ht="15" x14ac:dyDescent="0.25">
      <c r="A916" s="53" t="s">
        <v>5678</v>
      </c>
      <c r="B916" s="53">
        <v>15</v>
      </c>
      <c r="C916" s="53" t="s">
        <v>33536</v>
      </c>
      <c r="D916" s="53" t="s">
        <v>33872</v>
      </c>
    </row>
    <row r="917" spans="1:4" ht="15" x14ac:dyDescent="0.25">
      <c r="A917" s="53" t="s">
        <v>5679</v>
      </c>
      <c r="B917" s="53">
        <v>30</v>
      </c>
      <c r="C917" s="53" t="s">
        <v>33536</v>
      </c>
      <c r="D917" s="53" t="s">
        <v>33872</v>
      </c>
    </row>
    <row r="918" spans="1:4" ht="15" x14ac:dyDescent="0.25">
      <c r="A918" s="53" t="s">
        <v>5680</v>
      </c>
      <c r="B918" s="53">
        <v>30</v>
      </c>
      <c r="C918" s="53" t="s">
        <v>33536</v>
      </c>
      <c r="D918" s="53" t="s">
        <v>33872</v>
      </c>
    </row>
    <row r="919" spans="1:4" ht="15" x14ac:dyDescent="0.25">
      <c r="A919" s="53" t="s">
        <v>5681</v>
      </c>
      <c r="B919" s="53">
        <v>15</v>
      </c>
      <c r="C919" s="53" t="s">
        <v>33536</v>
      </c>
      <c r="D919" s="53" t="s">
        <v>33872</v>
      </c>
    </row>
    <row r="920" spans="1:4" ht="15" x14ac:dyDescent="0.25">
      <c r="A920" s="53" t="s">
        <v>5682</v>
      </c>
      <c r="B920" s="53">
        <v>30</v>
      </c>
      <c r="C920" s="53" t="s">
        <v>33536</v>
      </c>
      <c r="D920" s="53" t="s">
        <v>33872</v>
      </c>
    </row>
    <row r="921" spans="1:4" ht="15" x14ac:dyDescent="0.25">
      <c r="A921" s="53" t="s">
        <v>5683</v>
      </c>
      <c r="B921" s="53">
        <v>30</v>
      </c>
      <c r="C921" s="53" t="s">
        <v>33536</v>
      </c>
      <c r="D921" s="53" t="s">
        <v>33873</v>
      </c>
    </row>
    <row r="922" spans="1:4" ht="15" x14ac:dyDescent="0.25">
      <c r="A922" s="53" t="s">
        <v>5684</v>
      </c>
      <c r="B922" s="53">
        <v>30</v>
      </c>
      <c r="C922" s="53" t="s">
        <v>33536</v>
      </c>
      <c r="D922" s="53" t="s">
        <v>33872</v>
      </c>
    </row>
    <row r="923" spans="1:4" ht="15" x14ac:dyDescent="0.25">
      <c r="A923" s="53" t="s">
        <v>5685</v>
      </c>
      <c r="B923" s="53">
        <v>30</v>
      </c>
      <c r="C923" s="53" t="s">
        <v>33536</v>
      </c>
      <c r="D923" s="53" t="s">
        <v>33873</v>
      </c>
    </row>
    <row r="924" spans="1:4" ht="15" x14ac:dyDescent="0.25">
      <c r="A924" s="53" t="s">
        <v>5686</v>
      </c>
      <c r="B924" s="53">
        <v>15</v>
      </c>
      <c r="C924" s="53" t="s">
        <v>33536</v>
      </c>
      <c r="D924" s="53" t="s">
        <v>33873</v>
      </c>
    </row>
    <row r="925" spans="1:4" ht="15" x14ac:dyDescent="0.25">
      <c r="A925" s="53" t="s">
        <v>5687</v>
      </c>
      <c r="B925" s="53">
        <v>30</v>
      </c>
      <c r="C925" s="53" t="s">
        <v>33536</v>
      </c>
      <c r="D925" s="53" t="s">
        <v>33873</v>
      </c>
    </row>
    <row r="926" spans="1:4" ht="15" x14ac:dyDescent="0.25">
      <c r="A926" s="53" t="s">
        <v>5688</v>
      </c>
      <c r="B926" s="53">
        <v>15</v>
      </c>
      <c r="C926" s="53" t="s">
        <v>33536</v>
      </c>
      <c r="D926" s="53" t="s">
        <v>33873</v>
      </c>
    </row>
    <row r="927" spans="1:4" ht="15" x14ac:dyDescent="0.25">
      <c r="A927" s="53" t="s">
        <v>5689</v>
      </c>
      <c r="B927" s="53">
        <v>15</v>
      </c>
      <c r="C927" s="53" t="s">
        <v>33536</v>
      </c>
      <c r="D927" s="53" t="s">
        <v>33872</v>
      </c>
    </row>
    <row r="928" spans="1:4" ht="15" x14ac:dyDescent="0.25">
      <c r="A928" s="53" t="s">
        <v>5690</v>
      </c>
      <c r="B928" s="53">
        <v>15</v>
      </c>
      <c r="C928" s="53" t="s">
        <v>33536</v>
      </c>
      <c r="D928" s="53" t="s">
        <v>33873</v>
      </c>
    </row>
    <row r="929" spans="1:4" ht="15" x14ac:dyDescent="0.25">
      <c r="A929" s="53" t="s">
        <v>5691</v>
      </c>
      <c r="B929" s="53">
        <v>15</v>
      </c>
      <c r="C929" s="53" t="s">
        <v>33542</v>
      </c>
      <c r="D929" s="53" t="s">
        <v>33873</v>
      </c>
    </row>
    <row r="930" spans="1:4" ht="15" x14ac:dyDescent="0.25">
      <c r="A930" s="53" t="s">
        <v>5692</v>
      </c>
      <c r="B930" s="53">
        <v>15</v>
      </c>
      <c r="C930" s="53" t="s">
        <v>33542</v>
      </c>
      <c r="D930" s="53" t="s">
        <v>33872</v>
      </c>
    </row>
    <row r="931" spans="1:4" ht="15" x14ac:dyDescent="0.25">
      <c r="A931" s="53" t="s">
        <v>5693</v>
      </c>
      <c r="B931" s="53">
        <v>30</v>
      </c>
      <c r="C931" s="53" t="s">
        <v>33536</v>
      </c>
      <c r="D931" s="53" t="s">
        <v>33873</v>
      </c>
    </row>
    <row r="932" spans="1:4" ht="15" x14ac:dyDescent="0.25">
      <c r="A932" s="53" t="s">
        <v>5694</v>
      </c>
      <c r="B932" s="53">
        <v>15</v>
      </c>
      <c r="C932" s="53" t="s">
        <v>33536</v>
      </c>
      <c r="D932" s="53" t="s">
        <v>33873</v>
      </c>
    </row>
    <row r="933" spans="1:4" ht="15" x14ac:dyDescent="0.25">
      <c r="A933" s="53" t="s">
        <v>5695</v>
      </c>
      <c r="B933" s="53">
        <v>30</v>
      </c>
      <c r="C933" s="53" t="s">
        <v>33536</v>
      </c>
      <c r="D933" s="53" t="s">
        <v>33873</v>
      </c>
    </row>
    <row r="934" spans="1:4" ht="15" x14ac:dyDescent="0.25">
      <c r="A934" s="53" t="s">
        <v>5696</v>
      </c>
      <c r="B934" s="53">
        <v>30</v>
      </c>
      <c r="C934" s="53" t="s">
        <v>33536</v>
      </c>
      <c r="D934" s="53" t="s">
        <v>33873</v>
      </c>
    </row>
    <row r="935" spans="1:4" ht="15" x14ac:dyDescent="0.25">
      <c r="A935" s="53" t="s">
        <v>5697</v>
      </c>
      <c r="B935" s="53">
        <v>15</v>
      </c>
      <c r="C935" s="53" t="s">
        <v>33552</v>
      </c>
      <c r="D935" s="53" t="s">
        <v>33873</v>
      </c>
    </row>
    <row r="936" spans="1:4" ht="15" x14ac:dyDescent="0.25">
      <c r="A936" s="53" t="s">
        <v>5698</v>
      </c>
      <c r="B936" s="53">
        <v>30</v>
      </c>
      <c r="C936" s="53" t="s">
        <v>33536</v>
      </c>
      <c r="D936" s="53" t="s">
        <v>33873</v>
      </c>
    </row>
    <row r="937" spans="1:4" ht="15" x14ac:dyDescent="0.25">
      <c r="A937" s="53" t="s">
        <v>5699</v>
      </c>
      <c r="B937" s="53">
        <v>30</v>
      </c>
      <c r="C937" s="53" t="s">
        <v>33536</v>
      </c>
      <c r="D937" s="53" t="s">
        <v>33873</v>
      </c>
    </row>
    <row r="938" spans="1:4" ht="15" x14ac:dyDescent="0.25">
      <c r="A938" s="53" t="s">
        <v>5700</v>
      </c>
      <c r="B938" s="53">
        <v>30</v>
      </c>
      <c r="C938" s="53" t="s">
        <v>33552</v>
      </c>
      <c r="D938" s="53" t="s">
        <v>33872</v>
      </c>
    </row>
    <row r="939" spans="1:4" ht="15" x14ac:dyDescent="0.25">
      <c r="A939" s="53" t="s">
        <v>5701</v>
      </c>
      <c r="B939" s="53">
        <v>30</v>
      </c>
      <c r="C939" s="53" t="s">
        <v>33536</v>
      </c>
      <c r="D939" s="53" t="s">
        <v>33873</v>
      </c>
    </row>
    <row r="940" spans="1:4" ht="15" x14ac:dyDescent="0.25">
      <c r="A940" s="53" t="s">
        <v>5702</v>
      </c>
      <c r="B940" s="53">
        <v>30</v>
      </c>
      <c r="C940" s="53" t="s">
        <v>33536</v>
      </c>
      <c r="D940" s="53" t="s">
        <v>33873</v>
      </c>
    </row>
    <row r="941" spans="1:4" ht="15" x14ac:dyDescent="0.25">
      <c r="A941" s="53" t="s">
        <v>5703</v>
      </c>
      <c r="B941" s="53">
        <v>30</v>
      </c>
      <c r="C941" s="53" t="s">
        <v>33542</v>
      </c>
      <c r="D941" s="53" t="s">
        <v>33873</v>
      </c>
    </row>
    <row r="942" spans="1:4" ht="15" x14ac:dyDescent="0.25">
      <c r="A942" s="53" t="s">
        <v>5704</v>
      </c>
      <c r="B942" s="53">
        <v>15</v>
      </c>
      <c r="C942" s="53" t="s">
        <v>33536</v>
      </c>
      <c r="D942" s="53" t="s">
        <v>33873</v>
      </c>
    </row>
    <row r="943" spans="1:4" ht="15" x14ac:dyDescent="0.25">
      <c r="A943" s="53" t="s">
        <v>5705</v>
      </c>
      <c r="B943" s="53">
        <v>15</v>
      </c>
      <c r="C943" s="53" t="s">
        <v>33536</v>
      </c>
      <c r="D943" s="53" t="s">
        <v>33873</v>
      </c>
    </row>
    <row r="944" spans="1:4" ht="15" x14ac:dyDescent="0.25">
      <c r="A944" s="53" t="s">
        <v>5706</v>
      </c>
      <c r="B944" s="53">
        <v>15</v>
      </c>
      <c r="C944" s="53" t="s">
        <v>33536</v>
      </c>
      <c r="D944" s="53" t="s">
        <v>33873</v>
      </c>
    </row>
    <row r="945" spans="1:4" ht="15" x14ac:dyDescent="0.25">
      <c r="A945" s="53" t="s">
        <v>5707</v>
      </c>
      <c r="B945" s="53">
        <v>15</v>
      </c>
      <c r="C945" s="53" t="s">
        <v>33536</v>
      </c>
      <c r="D945" s="53" t="s">
        <v>33873</v>
      </c>
    </row>
    <row r="946" spans="1:4" ht="15" x14ac:dyDescent="0.25">
      <c r="A946" s="53" t="s">
        <v>5708</v>
      </c>
      <c r="B946" s="53">
        <v>15</v>
      </c>
      <c r="C946" s="53" t="s">
        <v>33536</v>
      </c>
      <c r="D946" s="53" t="s">
        <v>33873</v>
      </c>
    </row>
    <row r="947" spans="1:4" ht="15" x14ac:dyDescent="0.25">
      <c r="A947" s="53" t="s">
        <v>5709</v>
      </c>
      <c r="B947" s="53">
        <v>30</v>
      </c>
      <c r="C947" s="53" t="s">
        <v>33536</v>
      </c>
      <c r="D947" s="53" t="s">
        <v>33873</v>
      </c>
    </row>
    <row r="948" spans="1:4" ht="15" x14ac:dyDescent="0.25">
      <c r="A948" s="53" t="s">
        <v>5710</v>
      </c>
      <c r="B948" s="53">
        <v>15</v>
      </c>
      <c r="C948" s="53" t="s">
        <v>33536</v>
      </c>
      <c r="D948" s="53" t="s">
        <v>33872</v>
      </c>
    </row>
    <row r="949" spans="1:4" ht="15" x14ac:dyDescent="0.25">
      <c r="A949" s="53" t="s">
        <v>5711</v>
      </c>
      <c r="B949" s="53">
        <v>30</v>
      </c>
      <c r="C949" s="53" t="s">
        <v>33536</v>
      </c>
      <c r="D949" s="53" t="s">
        <v>33872</v>
      </c>
    </row>
    <row r="950" spans="1:4" ht="15" x14ac:dyDescent="0.25">
      <c r="A950" s="53" t="s">
        <v>5712</v>
      </c>
      <c r="B950" s="53">
        <v>15</v>
      </c>
      <c r="C950" s="53" t="s">
        <v>33552</v>
      </c>
      <c r="D950" s="53" t="s">
        <v>33873</v>
      </c>
    </row>
    <row r="951" spans="1:4" ht="15" x14ac:dyDescent="0.25">
      <c r="A951" s="53" t="s">
        <v>33006</v>
      </c>
      <c r="B951" s="53">
        <v>15</v>
      </c>
      <c r="C951" s="53" t="s">
        <v>33536</v>
      </c>
      <c r="D951" s="53" t="s">
        <v>33873</v>
      </c>
    </row>
    <row r="952" spans="1:4" ht="15" x14ac:dyDescent="0.25">
      <c r="A952" s="53" t="s">
        <v>33554</v>
      </c>
      <c r="B952" s="53">
        <v>30</v>
      </c>
      <c r="C952" s="53" t="s">
        <v>33536</v>
      </c>
      <c r="D952" s="53" t="s">
        <v>33873</v>
      </c>
    </row>
    <row r="953" spans="1:4" ht="15" x14ac:dyDescent="0.25">
      <c r="A953" s="53" t="s">
        <v>33555</v>
      </c>
      <c r="B953" s="53">
        <v>15</v>
      </c>
      <c r="C953" s="53" t="s">
        <v>33536</v>
      </c>
      <c r="D953" s="53" t="s">
        <v>33873</v>
      </c>
    </row>
    <row r="954" spans="1:4" ht="15" x14ac:dyDescent="0.25">
      <c r="A954" s="53" t="s">
        <v>33556</v>
      </c>
      <c r="B954" s="53">
        <v>15</v>
      </c>
      <c r="C954" s="53" t="s">
        <v>33536</v>
      </c>
      <c r="D954" s="53" t="s">
        <v>33873</v>
      </c>
    </row>
    <row r="955" spans="1:4" ht="15" x14ac:dyDescent="0.25">
      <c r="A955" s="53" t="s">
        <v>5713</v>
      </c>
      <c r="B955" s="53">
        <v>10</v>
      </c>
      <c r="C955" s="53" t="s">
        <v>33536</v>
      </c>
      <c r="D955" s="53" t="s">
        <v>33872</v>
      </c>
    </row>
    <row r="956" spans="1:4" ht="15" x14ac:dyDescent="0.25">
      <c r="A956" s="53" t="s">
        <v>5714</v>
      </c>
      <c r="B956" s="53">
        <v>0</v>
      </c>
      <c r="C956" s="53" t="s">
        <v>33537</v>
      </c>
      <c r="D956" s="53" t="s">
        <v>33873</v>
      </c>
    </row>
    <row r="957" spans="1:4" ht="15" x14ac:dyDescent="0.25">
      <c r="A957" s="53" t="s">
        <v>5715</v>
      </c>
      <c r="B957" s="53">
        <v>30</v>
      </c>
      <c r="C957" s="53" t="s">
        <v>33536</v>
      </c>
      <c r="D957" s="53" t="s">
        <v>33872</v>
      </c>
    </row>
    <row r="958" spans="1:4" ht="15" x14ac:dyDescent="0.25">
      <c r="A958" s="53" t="s">
        <v>5716</v>
      </c>
      <c r="B958" s="53">
        <v>15</v>
      </c>
      <c r="C958" s="53" t="s">
        <v>33536</v>
      </c>
      <c r="D958" s="53" t="s">
        <v>33872</v>
      </c>
    </row>
    <row r="959" spans="1:4" ht="15" x14ac:dyDescent="0.25">
      <c r="A959" s="53" t="s">
        <v>5717</v>
      </c>
      <c r="B959" s="53">
        <v>15</v>
      </c>
      <c r="C959" s="53" t="s">
        <v>33536</v>
      </c>
      <c r="D959" s="53" t="s">
        <v>33872</v>
      </c>
    </row>
    <row r="960" spans="1:4" ht="15" x14ac:dyDescent="0.25">
      <c r="A960" s="53" t="s">
        <v>5718</v>
      </c>
      <c r="B960" s="53">
        <v>30</v>
      </c>
      <c r="C960" s="53" t="s">
        <v>33536</v>
      </c>
      <c r="D960" s="53" t="s">
        <v>33872</v>
      </c>
    </row>
    <row r="961" spans="1:4" ht="15" x14ac:dyDescent="0.25">
      <c r="A961" s="53" t="s">
        <v>5719</v>
      </c>
      <c r="B961" s="53">
        <v>15</v>
      </c>
      <c r="C961" s="53" t="s">
        <v>33536</v>
      </c>
      <c r="D961" s="53" t="s">
        <v>33872</v>
      </c>
    </row>
    <row r="962" spans="1:4" ht="15" x14ac:dyDescent="0.25">
      <c r="A962" s="53" t="s">
        <v>5720</v>
      </c>
      <c r="B962" s="53">
        <v>15</v>
      </c>
      <c r="C962" s="53" t="s">
        <v>33536</v>
      </c>
      <c r="D962" s="53" t="s">
        <v>33872</v>
      </c>
    </row>
    <row r="963" spans="1:4" ht="15" x14ac:dyDescent="0.25">
      <c r="A963" s="53" t="s">
        <v>5721</v>
      </c>
      <c r="B963" s="53">
        <v>15</v>
      </c>
      <c r="C963" s="53" t="s">
        <v>33536</v>
      </c>
      <c r="D963" s="53" t="s">
        <v>33872</v>
      </c>
    </row>
    <row r="964" spans="1:4" ht="15" x14ac:dyDescent="0.25">
      <c r="A964" s="53" t="s">
        <v>5722</v>
      </c>
      <c r="B964" s="53">
        <v>15</v>
      </c>
      <c r="C964" s="53" t="s">
        <v>33536</v>
      </c>
      <c r="D964" s="53" t="s">
        <v>33872</v>
      </c>
    </row>
    <row r="965" spans="1:4" ht="15" x14ac:dyDescent="0.25">
      <c r="A965" s="53" t="s">
        <v>5723</v>
      </c>
      <c r="B965" s="53">
        <v>30</v>
      </c>
      <c r="C965" s="53" t="s">
        <v>33536</v>
      </c>
      <c r="D965" s="53" t="s">
        <v>33872</v>
      </c>
    </row>
    <row r="966" spans="1:4" ht="15" x14ac:dyDescent="0.25">
      <c r="A966" s="53" t="s">
        <v>5724</v>
      </c>
      <c r="B966" s="53">
        <v>15</v>
      </c>
      <c r="C966" s="53" t="s">
        <v>33536</v>
      </c>
      <c r="D966" s="53" t="s">
        <v>33872</v>
      </c>
    </row>
    <row r="967" spans="1:4" ht="15" x14ac:dyDescent="0.25">
      <c r="A967" s="53" t="s">
        <v>5725</v>
      </c>
      <c r="B967" s="53">
        <v>15</v>
      </c>
      <c r="C967" s="53" t="s">
        <v>33536</v>
      </c>
      <c r="D967" s="53" t="s">
        <v>33872</v>
      </c>
    </row>
    <row r="968" spans="1:4" ht="15" x14ac:dyDescent="0.25">
      <c r="A968" s="53" t="s">
        <v>5726</v>
      </c>
      <c r="B968" s="53">
        <v>15</v>
      </c>
      <c r="C968" s="53" t="s">
        <v>33536</v>
      </c>
      <c r="D968" s="53" t="s">
        <v>33872</v>
      </c>
    </row>
    <row r="969" spans="1:4" ht="15" x14ac:dyDescent="0.25">
      <c r="A969" s="53" t="s">
        <v>5727</v>
      </c>
      <c r="B969" s="53">
        <v>15</v>
      </c>
      <c r="C969" s="53" t="s">
        <v>33536</v>
      </c>
      <c r="D969" s="53" t="s">
        <v>33872</v>
      </c>
    </row>
    <row r="970" spans="1:4" ht="15" x14ac:dyDescent="0.25">
      <c r="A970" s="53" t="s">
        <v>5728</v>
      </c>
      <c r="B970" s="53">
        <v>15</v>
      </c>
      <c r="C970" s="53" t="s">
        <v>33536</v>
      </c>
      <c r="D970" s="53" t="s">
        <v>33873</v>
      </c>
    </row>
    <row r="971" spans="1:4" ht="15" x14ac:dyDescent="0.25">
      <c r="A971" s="53" t="s">
        <v>5729</v>
      </c>
      <c r="B971" s="53">
        <v>15</v>
      </c>
      <c r="C971" s="53" t="s">
        <v>33536</v>
      </c>
      <c r="D971" s="53" t="s">
        <v>33873</v>
      </c>
    </row>
    <row r="972" spans="1:4" ht="15" x14ac:dyDescent="0.25">
      <c r="A972" s="53" t="s">
        <v>5730</v>
      </c>
      <c r="B972" s="53">
        <v>15</v>
      </c>
      <c r="C972" s="53" t="s">
        <v>33536</v>
      </c>
      <c r="D972" s="53" t="s">
        <v>33872</v>
      </c>
    </row>
    <row r="973" spans="1:4" ht="15" x14ac:dyDescent="0.25">
      <c r="A973" s="53" t="s">
        <v>5731</v>
      </c>
      <c r="B973" s="53">
        <v>15</v>
      </c>
      <c r="C973" s="53" t="s">
        <v>33536</v>
      </c>
      <c r="D973" s="53" t="s">
        <v>33873</v>
      </c>
    </row>
    <row r="974" spans="1:4" ht="15" x14ac:dyDescent="0.25">
      <c r="A974" s="53" t="s">
        <v>5732</v>
      </c>
      <c r="B974" s="53">
        <v>15</v>
      </c>
      <c r="C974" s="53" t="s">
        <v>33536</v>
      </c>
      <c r="D974" s="53" t="s">
        <v>33873</v>
      </c>
    </row>
    <row r="975" spans="1:4" ht="15" x14ac:dyDescent="0.25">
      <c r="A975" s="53" t="s">
        <v>5733</v>
      </c>
      <c r="B975" s="53">
        <v>15</v>
      </c>
      <c r="C975" s="53" t="s">
        <v>33536</v>
      </c>
      <c r="D975" s="53" t="s">
        <v>33873</v>
      </c>
    </row>
    <row r="976" spans="1:4" ht="15" x14ac:dyDescent="0.25">
      <c r="A976" s="53" t="s">
        <v>5734</v>
      </c>
      <c r="B976" s="53">
        <v>15</v>
      </c>
      <c r="C976" s="53" t="s">
        <v>33536</v>
      </c>
      <c r="D976" s="53" t="s">
        <v>33873</v>
      </c>
    </row>
    <row r="977" spans="1:4" ht="15" x14ac:dyDescent="0.25">
      <c r="A977" s="53" t="s">
        <v>5735</v>
      </c>
      <c r="B977" s="53">
        <v>15</v>
      </c>
      <c r="C977" s="53" t="s">
        <v>33536</v>
      </c>
      <c r="D977" s="53" t="s">
        <v>33873</v>
      </c>
    </row>
    <row r="978" spans="1:4" ht="15" x14ac:dyDescent="0.25">
      <c r="A978" s="53" t="s">
        <v>5736</v>
      </c>
      <c r="B978" s="53">
        <v>15</v>
      </c>
      <c r="C978" s="53" t="s">
        <v>33536</v>
      </c>
      <c r="D978" s="53" t="s">
        <v>33872</v>
      </c>
    </row>
    <row r="979" spans="1:4" ht="15" x14ac:dyDescent="0.25">
      <c r="A979" s="53" t="s">
        <v>5737</v>
      </c>
      <c r="B979" s="53">
        <v>30</v>
      </c>
      <c r="C979" s="53" t="s">
        <v>33536</v>
      </c>
      <c r="D979" s="53" t="s">
        <v>33873</v>
      </c>
    </row>
    <row r="980" spans="1:4" ht="15" x14ac:dyDescent="0.25">
      <c r="A980" s="53" t="s">
        <v>5738</v>
      </c>
      <c r="B980" s="53">
        <v>0</v>
      </c>
      <c r="C980" s="53" t="s">
        <v>33537</v>
      </c>
      <c r="D980" s="53" t="s">
        <v>33872</v>
      </c>
    </row>
    <row r="981" spans="1:4" ht="15" x14ac:dyDescent="0.25">
      <c r="A981" s="53" t="s">
        <v>5739</v>
      </c>
      <c r="B981" s="53">
        <v>0</v>
      </c>
      <c r="C981" s="53" t="s">
        <v>33537</v>
      </c>
      <c r="D981" s="53" t="s">
        <v>33872</v>
      </c>
    </row>
    <row r="982" spans="1:4" ht="15" x14ac:dyDescent="0.25">
      <c r="A982" s="53" t="s">
        <v>5740</v>
      </c>
      <c r="B982" s="53">
        <v>0</v>
      </c>
      <c r="C982" s="53" t="s">
        <v>33539</v>
      </c>
      <c r="D982" s="53" t="s">
        <v>33873</v>
      </c>
    </row>
    <row r="983" spans="1:4" ht="15" x14ac:dyDescent="0.25">
      <c r="A983" s="53" t="s">
        <v>5741</v>
      </c>
      <c r="B983" s="53">
        <v>0</v>
      </c>
      <c r="C983" s="53" t="s">
        <v>33539</v>
      </c>
      <c r="D983" s="53" t="s">
        <v>33873</v>
      </c>
    </row>
    <row r="984" spans="1:4" ht="15" x14ac:dyDescent="0.25">
      <c r="A984" s="53" t="s">
        <v>5742</v>
      </c>
      <c r="B984" s="53">
        <v>0</v>
      </c>
      <c r="C984" s="53" t="s">
        <v>33537</v>
      </c>
      <c r="D984" s="53" t="s">
        <v>33872</v>
      </c>
    </row>
    <row r="985" spans="1:4" ht="15" x14ac:dyDescent="0.25">
      <c r="A985" s="53" t="s">
        <v>5743</v>
      </c>
      <c r="B985" s="53">
        <v>15</v>
      </c>
      <c r="C985" s="53" t="s">
        <v>33536</v>
      </c>
      <c r="D985" s="53" t="s">
        <v>33872</v>
      </c>
    </row>
    <row r="986" spans="1:4" ht="15" x14ac:dyDescent="0.25">
      <c r="A986" s="53" t="s">
        <v>5744</v>
      </c>
      <c r="B986" s="53">
        <v>15</v>
      </c>
      <c r="C986" s="53" t="s">
        <v>33536</v>
      </c>
      <c r="D986" s="53" t="s">
        <v>33872</v>
      </c>
    </row>
    <row r="987" spans="1:4" ht="15" x14ac:dyDescent="0.25">
      <c r="A987" s="53" t="s">
        <v>5745</v>
      </c>
      <c r="B987" s="53">
        <v>15</v>
      </c>
      <c r="C987" s="53" t="s">
        <v>33536</v>
      </c>
      <c r="D987" s="53" t="s">
        <v>33872</v>
      </c>
    </row>
    <row r="988" spans="1:4" ht="15" x14ac:dyDescent="0.25">
      <c r="A988" s="53" t="s">
        <v>5746</v>
      </c>
      <c r="B988" s="53">
        <v>30</v>
      </c>
      <c r="C988" s="53" t="s">
        <v>33538</v>
      </c>
      <c r="D988" s="53" t="s">
        <v>33873</v>
      </c>
    </row>
    <row r="989" spans="1:4" ht="15" x14ac:dyDescent="0.25">
      <c r="A989" s="53" t="s">
        <v>5747</v>
      </c>
      <c r="B989" s="53">
        <v>30</v>
      </c>
      <c r="C989" s="53" t="s">
        <v>33538</v>
      </c>
      <c r="D989" s="53" t="s">
        <v>33873</v>
      </c>
    </row>
    <row r="990" spans="1:4" ht="15" x14ac:dyDescent="0.25">
      <c r="A990" s="53" t="s">
        <v>5748</v>
      </c>
      <c r="B990" s="53">
        <v>60</v>
      </c>
      <c r="C990" s="53" t="s">
        <v>33536</v>
      </c>
      <c r="D990" s="53" t="s">
        <v>33872</v>
      </c>
    </row>
    <row r="991" spans="1:4" ht="15" x14ac:dyDescent="0.25">
      <c r="A991" s="53" t="s">
        <v>5749</v>
      </c>
      <c r="B991" s="53">
        <v>15</v>
      </c>
      <c r="C991" s="53" t="s">
        <v>33536</v>
      </c>
      <c r="D991" s="53" t="s">
        <v>33872</v>
      </c>
    </row>
    <row r="992" spans="1:4" ht="15" x14ac:dyDescent="0.25">
      <c r="A992" s="53" t="s">
        <v>5750</v>
      </c>
      <c r="B992" s="53">
        <v>15</v>
      </c>
      <c r="C992" s="53" t="s">
        <v>33536</v>
      </c>
      <c r="D992" s="53" t="s">
        <v>33873</v>
      </c>
    </row>
    <row r="993" spans="1:4" ht="15" x14ac:dyDescent="0.25">
      <c r="A993" s="53" t="s">
        <v>5751</v>
      </c>
      <c r="B993" s="53">
        <v>15</v>
      </c>
      <c r="C993" s="53" t="s">
        <v>33536</v>
      </c>
      <c r="D993" s="53" t="s">
        <v>33872</v>
      </c>
    </row>
    <row r="994" spans="1:4" ht="15" x14ac:dyDescent="0.25">
      <c r="A994" s="53" t="s">
        <v>5752</v>
      </c>
      <c r="B994" s="53">
        <v>15</v>
      </c>
      <c r="C994" s="53" t="s">
        <v>33536</v>
      </c>
      <c r="D994" s="53" t="s">
        <v>33872</v>
      </c>
    </row>
    <row r="995" spans="1:4" ht="15" x14ac:dyDescent="0.25">
      <c r="A995" s="53" t="s">
        <v>5753</v>
      </c>
      <c r="B995" s="53">
        <v>15</v>
      </c>
      <c r="C995" s="53" t="s">
        <v>33536</v>
      </c>
      <c r="D995" s="53" t="s">
        <v>33872</v>
      </c>
    </row>
    <row r="996" spans="1:4" ht="15" x14ac:dyDescent="0.25">
      <c r="A996" s="53" t="s">
        <v>5754</v>
      </c>
      <c r="B996" s="53">
        <v>15</v>
      </c>
      <c r="C996" s="53" t="s">
        <v>33536</v>
      </c>
      <c r="D996" s="53" t="s">
        <v>33872</v>
      </c>
    </row>
    <row r="997" spans="1:4" ht="15" x14ac:dyDescent="0.25">
      <c r="A997" s="53" t="s">
        <v>5755</v>
      </c>
      <c r="B997" s="53">
        <v>15</v>
      </c>
      <c r="C997" s="53" t="s">
        <v>33536</v>
      </c>
      <c r="D997" s="53" t="s">
        <v>33872</v>
      </c>
    </row>
    <row r="998" spans="1:4" ht="15" x14ac:dyDescent="0.25">
      <c r="A998" s="53" t="s">
        <v>5756</v>
      </c>
      <c r="B998" s="53">
        <v>15</v>
      </c>
      <c r="C998" s="53" t="s">
        <v>33536</v>
      </c>
      <c r="D998" s="53" t="s">
        <v>33872</v>
      </c>
    </row>
    <row r="999" spans="1:4" ht="15" x14ac:dyDescent="0.25">
      <c r="A999" s="53" t="s">
        <v>5757</v>
      </c>
      <c r="B999" s="53">
        <v>15</v>
      </c>
      <c r="C999" s="53" t="s">
        <v>33536</v>
      </c>
      <c r="D999" s="53" t="s">
        <v>33872</v>
      </c>
    </row>
    <row r="1000" spans="1:4" ht="15" x14ac:dyDescent="0.25">
      <c r="A1000" s="53" t="s">
        <v>5758</v>
      </c>
      <c r="B1000" s="53">
        <v>15</v>
      </c>
      <c r="C1000" s="53" t="s">
        <v>33536</v>
      </c>
      <c r="D1000" s="53" t="s">
        <v>33873</v>
      </c>
    </row>
    <row r="1001" spans="1:4" ht="15" x14ac:dyDescent="0.25">
      <c r="A1001" s="53" t="s">
        <v>5759</v>
      </c>
      <c r="B1001" s="53">
        <v>15</v>
      </c>
      <c r="C1001" s="53" t="s">
        <v>33536</v>
      </c>
      <c r="D1001" s="53" t="s">
        <v>33872</v>
      </c>
    </row>
    <row r="1002" spans="1:4" ht="15" x14ac:dyDescent="0.25">
      <c r="A1002" s="53" t="s">
        <v>5760</v>
      </c>
      <c r="B1002" s="53">
        <v>15</v>
      </c>
      <c r="C1002" s="53" t="s">
        <v>33536</v>
      </c>
      <c r="D1002" s="53" t="s">
        <v>33872</v>
      </c>
    </row>
    <row r="1003" spans="1:4" ht="15" x14ac:dyDescent="0.25">
      <c r="A1003" s="53" t="s">
        <v>5761</v>
      </c>
      <c r="B1003" s="53">
        <v>15</v>
      </c>
      <c r="C1003" s="53" t="s">
        <v>33536</v>
      </c>
      <c r="D1003" s="53" t="s">
        <v>33872</v>
      </c>
    </row>
    <row r="1004" spans="1:4" ht="15" x14ac:dyDescent="0.25">
      <c r="A1004" s="53" t="s">
        <v>5762</v>
      </c>
      <c r="B1004" s="53">
        <v>15</v>
      </c>
      <c r="C1004" s="53" t="s">
        <v>33536</v>
      </c>
      <c r="D1004" s="53" t="s">
        <v>33872</v>
      </c>
    </row>
    <row r="1005" spans="1:4" ht="15" x14ac:dyDescent="0.25">
      <c r="A1005" s="53" t="s">
        <v>5763</v>
      </c>
      <c r="B1005" s="53">
        <v>15</v>
      </c>
      <c r="C1005" s="53" t="s">
        <v>33536</v>
      </c>
      <c r="D1005" s="53" t="s">
        <v>33872</v>
      </c>
    </row>
    <row r="1006" spans="1:4" ht="15" x14ac:dyDescent="0.25">
      <c r="A1006" s="53" t="s">
        <v>5764</v>
      </c>
      <c r="B1006" s="53">
        <v>15</v>
      </c>
      <c r="C1006" s="53" t="s">
        <v>33536</v>
      </c>
      <c r="D1006" s="53" t="s">
        <v>33872</v>
      </c>
    </row>
    <row r="1007" spans="1:4" ht="15" x14ac:dyDescent="0.25">
      <c r="A1007" s="53" t="s">
        <v>5765</v>
      </c>
      <c r="B1007" s="53">
        <v>15</v>
      </c>
      <c r="C1007" s="53" t="s">
        <v>33536</v>
      </c>
      <c r="D1007" s="53" t="s">
        <v>33872</v>
      </c>
    </row>
    <row r="1008" spans="1:4" ht="15" x14ac:dyDescent="0.25">
      <c r="A1008" s="53" t="s">
        <v>5766</v>
      </c>
      <c r="B1008" s="53">
        <v>15</v>
      </c>
      <c r="C1008" s="53" t="s">
        <v>33536</v>
      </c>
      <c r="D1008" s="53" t="s">
        <v>33872</v>
      </c>
    </row>
    <row r="1009" spans="1:4" ht="15" x14ac:dyDescent="0.25">
      <c r="A1009" s="53" t="s">
        <v>5767</v>
      </c>
      <c r="B1009" s="53">
        <v>15</v>
      </c>
      <c r="C1009" s="53" t="s">
        <v>33536</v>
      </c>
      <c r="D1009" s="53" t="s">
        <v>33872</v>
      </c>
    </row>
    <row r="1010" spans="1:4" ht="15" x14ac:dyDescent="0.25">
      <c r="A1010" s="53" t="s">
        <v>5768</v>
      </c>
      <c r="B1010" s="53">
        <v>15</v>
      </c>
      <c r="C1010" s="53" t="s">
        <v>33536</v>
      </c>
      <c r="D1010" s="53" t="s">
        <v>33872</v>
      </c>
    </row>
    <row r="1011" spans="1:4" ht="15" x14ac:dyDescent="0.25">
      <c r="A1011" s="53" t="s">
        <v>5769</v>
      </c>
      <c r="B1011" s="53">
        <v>15</v>
      </c>
      <c r="C1011" s="53" t="s">
        <v>33536</v>
      </c>
      <c r="D1011" s="53" t="s">
        <v>33873</v>
      </c>
    </row>
    <row r="1012" spans="1:4" ht="15" x14ac:dyDescent="0.25">
      <c r="A1012" s="53" t="s">
        <v>5770</v>
      </c>
      <c r="B1012" s="53">
        <v>15</v>
      </c>
      <c r="C1012" s="53" t="s">
        <v>33536</v>
      </c>
      <c r="D1012" s="53" t="s">
        <v>33872</v>
      </c>
    </row>
    <row r="1013" spans="1:4" ht="15" x14ac:dyDescent="0.25">
      <c r="A1013" s="53" t="s">
        <v>5771</v>
      </c>
      <c r="B1013" s="53">
        <v>15</v>
      </c>
      <c r="C1013" s="53" t="s">
        <v>33536</v>
      </c>
      <c r="D1013" s="53" t="s">
        <v>33873</v>
      </c>
    </row>
    <row r="1014" spans="1:4" ht="15" x14ac:dyDescent="0.25">
      <c r="A1014" s="53" t="s">
        <v>5772</v>
      </c>
      <c r="B1014" s="53">
        <v>15</v>
      </c>
      <c r="C1014" s="53" t="s">
        <v>33536</v>
      </c>
      <c r="D1014" s="53" t="s">
        <v>33873</v>
      </c>
    </row>
    <row r="1015" spans="1:4" ht="15" x14ac:dyDescent="0.25">
      <c r="A1015" s="53" t="s">
        <v>5773</v>
      </c>
      <c r="B1015" s="53">
        <v>15</v>
      </c>
      <c r="C1015" s="53" t="s">
        <v>33536</v>
      </c>
      <c r="D1015" s="53" t="s">
        <v>33872</v>
      </c>
    </row>
    <row r="1016" spans="1:4" ht="15" x14ac:dyDescent="0.25">
      <c r="A1016" s="53" t="s">
        <v>5774</v>
      </c>
      <c r="B1016" s="53">
        <v>15</v>
      </c>
      <c r="C1016" s="53" t="s">
        <v>33536</v>
      </c>
      <c r="D1016" s="53" t="s">
        <v>33873</v>
      </c>
    </row>
    <row r="1017" spans="1:4" ht="15" x14ac:dyDescent="0.25">
      <c r="A1017" s="53" t="s">
        <v>5775</v>
      </c>
      <c r="B1017" s="53">
        <v>15</v>
      </c>
      <c r="C1017" s="53" t="s">
        <v>33536</v>
      </c>
      <c r="D1017" s="53" t="s">
        <v>33873</v>
      </c>
    </row>
    <row r="1018" spans="1:4" ht="15" x14ac:dyDescent="0.25">
      <c r="A1018" s="53" t="s">
        <v>5776</v>
      </c>
      <c r="B1018" s="53">
        <v>15</v>
      </c>
      <c r="C1018" s="53" t="s">
        <v>33536</v>
      </c>
      <c r="D1018" s="53" t="s">
        <v>33872</v>
      </c>
    </row>
    <row r="1019" spans="1:4" ht="15" x14ac:dyDescent="0.25">
      <c r="A1019" s="53" t="s">
        <v>5777</v>
      </c>
      <c r="B1019" s="53">
        <v>15</v>
      </c>
      <c r="C1019" s="53" t="s">
        <v>33536</v>
      </c>
      <c r="D1019" s="53" t="s">
        <v>33873</v>
      </c>
    </row>
    <row r="1020" spans="1:4" ht="15" x14ac:dyDescent="0.25">
      <c r="A1020" s="53" t="s">
        <v>5778</v>
      </c>
      <c r="B1020" s="53">
        <v>15</v>
      </c>
      <c r="C1020" s="53" t="s">
        <v>33536</v>
      </c>
      <c r="D1020" s="53" t="s">
        <v>33872</v>
      </c>
    </row>
    <row r="1021" spans="1:4" ht="15" x14ac:dyDescent="0.25">
      <c r="A1021" s="53" t="s">
        <v>5779</v>
      </c>
      <c r="B1021" s="53">
        <v>15</v>
      </c>
      <c r="C1021" s="53" t="s">
        <v>33536</v>
      </c>
      <c r="D1021" s="53" t="s">
        <v>33872</v>
      </c>
    </row>
    <row r="1022" spans="1:4" ht="15" x14ac:dyDescent="0.25">
      <c r="A1022" s="53" t="s">
        <v>5780</v>
      </c>
      <c r="B1022" s="53">
        <v>15</v>
      </c>
      <c r="C1022" s="53" t="s">
        <v>33536</v>
      </c>
      <c r="D1022" s="53" t="s">
        <v>33872</v>
      </c>
    </row>
    <row r="1023" spans="1:4" ht="15" x14ac:dyDescent="0.25">
      <c r="A1023" s="53" t="s">
        <v>5781</v>
      </c>
      <c r="B1023" s="53">
        <v>15</v>
      </c>
      <c r="C1023" s="53" t="s">
        <v>33536</v>
      </c>
      <c r="D1023" s="53" t="s">
        <v>33873</v>
      </c>
    </row>
    <row r="1024" spans="1:4" ht="15" x14ac:dyDescent="0.25">
      <c r="A1024" s="53" t="s">
        <v>5782</v>
      </c>
      <c r="B1024" s="53">
        <v>15</v>
      </c>
      <c r="C1024" s="53" t="s">
        <v>33536</v>
      </c>
      <c r="D1024" s="53" t="s">
        <v>33873</v>
      </c>
    </row>
    <row r="1025" spans="1:4" ht="15" x14ac:dyDescent="0.25">
      <c r="A1025" s="53" t="s">
        <v>33557</v>
      </c>
      <c r="B1025" s="53">
        <v>15</v>
      </c>
      <c r="C1025" s="53" t="s">
        <v>33536</v>
      </c>
      <c r="D1025" s="53" t="s">
        <v>33873</v>
      </c>
    </row>
    <row r="1026" spans="1:4" ht="15" x14ac:dyDescent="0.25">
      <c r="A1026" s="53" t="s">
        <v>5783</v>
      </c>
      <c r="B1026" s="53">
        <v>15</v>
      </c>
      <c r="C1026" s="53" t="s">
        <v>33536</v>
      </c>
      <c r="D1026" s="53" t="s">
        <v>33872</v>
      </c>
    </row>
    <row r="1027" spans="1:4" ht="15" x14ac:dyDescent="0.25">
      <c r="A1027" s="53" t="s">
        <v>5784</v>
      </c>
      <c r="B1027" s="53">
        <v>15</v>
      </c>
      <c r="C1027" s="53" t="s">
        <v>33536</v>
      </c>
      <c r="D1027" s="53" t="s">
        <v>33872</v>
      </c>
    </row>
    <row r="1028" spans="1:4" ht="15" x14ac:dyDescent="0.25">
      <c r="A1028" s="53" t="s">
        <v>5785</v>
      </c>
      <c r="B1028" s="53">
        <v>15</v>
      </c>
      <c r="C1028" s="53" t="s">
        <v>33536</v>
      </c>
      <c r="D1028" s="53" t="s">
        <v>33872</v>
      </c>
    </row>
    <row r="1029" spans="1:4" ht="15" x14ac:dyDescent="0.25">
      <c r="A1029" s="53" t="s">
        <v>5786</v>
      </c>
      <c r="B1029" s="53">
        <v>15</v>
      </c>
      <c r="C1029" s="53" t="s">
        <v>33536</v>
      </c>
      <c r="D1029" s="53" t="s">
        <v>33872</v>
      </c>
    </row>
    <row r="1030" spans="1:4" ht="15" x14ac:dyDescent="0.25">
      <c r="A1030" s="53" t="s">
        <v>5787</v>
      </c>
      <c r="B1030" s="53">
        <v>15</v>
      </c>
      <c r="C1030" s="53" t="s">
        <v>33536</v>
      </c>
      <c r="D1030" s="53" t="s">
        <v>33872</v>
      </c>
    </row>
    <row r="1031" spans="1:4" ht="15" x14ac:dyDescent="0.25">
      <c r="A1031" s="53" t="s">
        <v>5788</v>
      </c>
      <c r="B1031" s="53">
        <v>15</v>
      </c>
      <c r="C1031" s="53" t="s">
        <v>33536</v>
      </c>
      <c r="D1031" s="53" t="s">
        <v>33872</v>
      </c>
    </row>
    <row r="1032" spans="1:4" ht="15" x14ac:dyDescent="0.25">
      <c r="A1032" s="53" t="s">
        <v>5789</v>
      </c>
      <c r="B1032" s="53">
        <v>15</v>
      </c>
      <c r="C1032" s="53" t="s">
        <v>33536</v>
      </c>
      <c r="D1032" s="53" t="s">
        <v>33872</v>
      </c>
    </row>
    <row r="1033" spans="1:4" ht="15" x14ac:dyDescent="0.25">
      <c r="A1033" s="53" t="s">
        <v>5790</v>
      </c>
      <c r="B1033" s="53">
        <v>15</v>
      </c>
      <c r="C1033" s="53" t="s">
        <v>33536</v>
      </c>
      <c r="D1033" s="53" t="s">
        <v>33872</v>
      </c>
    </row>
    <row r="1034" spans="1:4" ht="15" x14ac:dyDescent="0.25">
      <c r="A1034" s="53" t="s">
        <v>5791</v>
      </c>
      <c r="B1034" s="53">
        <v>15</v>
      </c>
      <c r="C1034" s="53" t="s">
        <v>33536</v>
      </c>
      <c r="D1034" s="53" t="s">
        <v>33872</v>
      </c>
    </row>
    <row r="1035" spans="1:4" ht="15" x14ac:dyDescent="0.25">
      <c r="A1035" s="53" t="s">
        <v>5792</v>
      </c>
      <c r="B1035" s="53">
        <v>15</v>
      </c>
      <c r="C1035" s="53"/>
      <c r="D1035" s="53" t="s">
        <v>33872</v>
      </c>
    </row>
    <row r="1036" spans="1:4" ht="15" x14ac:dyDescent="0.25">
      <c r="A1036" s="53" t="s">
        <v>5793</v>
      </c>
      <c r="B1036" s="53">
        <v>15</v>
      </c>
      <c r="C1036" s="53" t="s">
        <v>33536</v>
      </c>
      <c r="D1036" s="53" t="s">
        <v>33872</v>
      </c>
    </row>
    <row r="1037" spans="1:4" ht="15" x14ac:dyDescent="0.25">
      <c r="A1037" s="53" t="s">
        <v>5794</v>
      </c>
      <c r="B1037" s="53">
        <v>15</v>
      </c>
      <c r="C1037" s="53" t="s">
        <v>33536</v>
      </c>
      <c r="D1037" s="53" t="s">
        <v>33872</v>
      </c>
    </row>
    <row r="1038" spans="1:4" ht="15" x14ac:dyDescent="0.25">
      <c r="A1038" s="53" t="s">
        <v>5795</v>
      </c>
      <c r="B1038" s="53">
        <v>15</v>
      </c>
      <c r="C1038" s="53" t="s">
        <v>33536</v>
      </c>
      <c r="D1038" s="53" t="s">
        <v>33872</v>
      </c>
    </row>
    <row r="1039" spans="1:4" ht="15" x14ac:dyDescent="0.25">
      <c r="A1039" s="53" t="s">
        <v>5796</v>
      </c>
      <c r="B1039" s="53">
        <v>15</v>
      </c>
      <c r="C1039" s="53" t="s">
        <v>33536</v>
      </c>
      <c r="D1039" s="53" t="s">
        <v>33872</v>
      </c>
    </row>
    <row r="1040" spans="1:4" ht="15" x14ac:dyDescent="0.25">
      <c r="A1040" s="53" t="s">
        <v>5797</v>
      </c>
      <c r="B1040" s="53">
        <v>15</v>
      </c>
      <c r="C1040" s="53" t="s">
        <v>33536</v>
      </c>
      <c r="D1040" s="53" t="s">
        <v>33873</v>
      </c>
    </row>
    <row r="1041" spans="1:4" ht="15" x14ac:dyDescent="0.25">
      <c r="A1041" s="53" t="s">
        <v>5798</v>
      </c>
      <c r="B1041" s="53">
        <v>15</v>
      </c>
      <c r="C1041" s="53" t="s">
        <v>33536</v>
      </c>
      <c r="D1041" s="53" t="s">
        <v>33873</v>
      </c>
    </row>
    <row r="1042" spans="1:4" ht="15" x14ac:dyDescent="0.25">
      <c r="A1042" s="53" t="s">
        <v>5799</v>
      </c>
      <c r="B1042" s="53">
        <v>15</v>
      </c>
      <c r="C1042" s="53" t="s">
        <v>33536</v>
      </c>
      <c r="D1042" s="53" t="s">
        <v>33872</v>
      </c>
    </row>
    <row r="1043" spans="1:4" ht="15" x14ac:dyDescent="0.25">
      <c r="A1043" s="53" t="s">
        <v>5800</v>
      </c>
      <c r="B1043" s="53">
        <v>15</v>
      </c>
      <c r="C1043" s="53" t="s">
        <v>33536</v>
      </c>
      <c r="D1043" s="53" t="s">
        <v>33872</v>
      </c>
    </row>
    <row r="1044" spans="1:4" ht="15" x14ac:dyDescent="0.25">
      <c r="A1044" s="53" t="s">
        <v>5801</v>
      </c>
      <c r="B1044" s="53">
        <v>15</v>
      </c>
      <c r="C1044" s="53" t="s">
        <v>33536</v>
      </c>
      <c r="D1044" s="53" t="s">
        <v>33873</v>
      </c>
    </row>
    <row r="1045" spans="1:4" ht="15" x14ac:dyDescent="0.25">
      <c r="A1045" s="53" t="s">
        <v>5802</v>
      </c>
      <c r="B1045" s="53">
        <v>15</v>
      </c>
      <c r="C1045" s="53" t="s">
        <v>33536</v>
      </c>
      <c r="D1045" s="53" t="s">
        <v>33872</v>
      </c>
    </row>
    <row r="1046" spans="1:4" ht="15" x14ac:dyDescent="0.25">
      <c r="A1046" s="53" t="s">
        <v>5803</v>
      </c>
      <c r="B1046" s="53">
        <v>15</v>
      </c>
      <c r="C1046" s="53" t="s">
        <v>33536</v>
      </c>
      <c r="D1046" s="53" t="s">
        <v>33873</v>
      </c>
    </row>
    <row r="1047" spans="1:4" ht="15" x14ac:dyDescent="0.25">
      <c r="A1047" s="53" t="s">
        <v>5804</v>
      </c>
      <c r="B1047" s="53">
        <v>15</v>
      </c>
      <c r="C1047" s="53" t="s">
        <v>33536</v>
      </c>
      <c r="D1047" s="53" t="s">
        <v>33872</v>
      </c>
    </row>
    <row r="1048" spans="1:4" ht="15" x14ac:dyDescent="0.25">
      <c r="A1048" s="53" t="s">
        <v>5805</v>
      </c>
      <c r="B1048" s="53">
        <v>15</v>
      </c>
      <c r="C1048" s="53" t="s">
        <v>33536</v>
      </c>
      <c r="D1048" s="53" t="s">
        <v>33873</v>
      </c>
    </row>
    <row r="1049" spans="1:4" ht="15" x14ac:dyDescent="0.25">
      <c r="A1049" s="53" t="s">
        <v>5806</v>
      </c>
      <c r="B1049" s="53">
        <v>15</v>
      </c>
      <c r="C1049" s="53" t="s">
        <v>33536</v>
      </c>
      <c r="D1049" s="53" t="s">
        <v>33872</v>
      </c>
    </row>
    <row r="1050" spans="1:4" ht="15" x14ac:dyDescent="0.25">
      <c r="A1050" s="53" t="s">
        <v>5807</v>
      </c>
      <c r="B1050" s="53">
        <v>15</v>
      </c>
      <c r="C1050" s="53" t="s">
        <v>33536</v>
      </c>
      <c r="D1050" s="53" t="s">
        <v>33872</v>
      </c>
    </row>
    <row r="1051" spans="1:4" ht="15" x14ac:dyDescent="0.25">
      <c r="A1051" s="53" t="s">
        <v>5808</v>
      </c>
      <c r="B1051" s="53">
        <v>15</v>
      </c>
      <c r="C1051" s="53" t="s">
        <v>33536</v>
      </c>
      <c r="D1051" s="53" t="s">
        <v>33872</v>
      </c>
    </row>
    <row r="1052" spans="1:4" ht="15" x14ac:dyDescent="0.25">
      <c r="A1052" s="53" t="s">
        <v>5809</v>
      </c>
      <c r="B1052" s="53">
        <v>15</v>
      </c>
      <c r="C1052" s="53" t="s">
        <v>33536</v>
      </c>
      <c r="D1052" s="53" t="s">
        <v>33872</v>
      </c>
    </row>
    <row r="1053" spans="1:4" ht="15" x14ac:dyDescent="0.25">
      <c r="A1053" s="53" t="s">
        <v>5810</v>
      </c>
      <c r="B1053" s="53">
        <v>15</v>
      </c>
      <c r="C1053" s="53" t="s">
        <v>33536</v>
      </c>
      <c r="D1053" s="53" t="s">
        <v>33873</v>
      </c>
    </row>
    <row r="1054" spans="1:4" ht="15" x14ac:dyDescent="0.25">
      <c r="A1054" s="53" t="s">
        <v>5811</v>
      </c>
      <c r="B1054" s="53">
        <v>15</v>
      </c>
      <c r="C1054" s="53" t="s">
        <v>33536</v>
      </c>
      <c r="D1054" s="53" t="s">
        <v>33872</v>
      </c>
    </row>
    <row r="1055" spans="1:4" ht="15" x14ac:dyDescent="0.25">
      <c r="A1055" s="53" t="s">
        <v>5812</v>
      </c>
      <c r="B1055" s="53">
        <v>15</v>
      </c>
      <c r="C1055" s="53" t="s">
        <v>33536</v>
      </c>
      <c r="D1055" s="53" t="s">
        <v>33872</v>
      </c>
    </row>
    <row r="1056" spans="1:4" ht="15" x14ac:dyDescent="0.25">
      <c r="A1056" s="53" t="s">
        <v>5813</v>
      </c>
      <c r="B1056" s="53">
        <v>15</v>
      </c>
      <c r="C1056" s="53" t="s">
        <v>33536</v>
      </c>
      <c r="D1056" s="53" t="s">
        <v>33873</v>
      </c>
    </row>
    <row r="1057" spans="1:4" ht="15" x14ac:dyDescent="0.25">
      <c r="A1057" s="53" t="s">
        <v>5814</v>
      </c>
      <c r="B1057" s="53">
        <v>15</v>
      </c>
      <c r="C1057" s="53" t="s">
        <v>33536</v>
      </c>
      <c r="D1057" s="53" t="s">
        <v>33872</v>
      </c>
    </row>
    <row r="1058" spans="1:4" ht="15" x14ac:dyDescent="0.25">
      <c r="A1058" s="53" t="s">
        <v>5815</v>
      </c>
      <c r="B1058" s="53">
        <v>15</v>
      </c>
      <c r="C1058" s="53" t="s">
        <v>33536</v>
      </c>
      <c r="D1058" s="53" t="s">
        <v>33872</v>
      </c>
    </row>
    <row r="1059" spans="1:4" ht="15" x14ac:dyDescent="0.25">
      <c r="A1059" s="53" t="s">
        <v>5816</v>
      </c>
      <c r="B1059" s="53">
        <v>15</v>
      </c>
      <c r="C1059" s="53" t="s">
        <v>33536</v>
      </c>
      <c r="D1059" s="53" t="s">
        <v>33872</v>
      </c>
    </row>
    <row r="1060" spans="1:4" ht="15" x14ac:dyDescent="0.25">
      <c r="A1060" s="53" t="s">
        <v>5817</v>
      </c>
      <c r="B1060" s="53">
        <v>15</v>
      </c>
      <c r="C1060" s="53"/>
      <c r="D1060" s="53" t="s">
        <v>33872</v>
      </c>
    </row>
    <row r="1061" spans="1:4" ht="15" x14ac:dyDescent="0.25">
      <c r="A1061" s="53" t="s">
        <v>5818</v>
      </c>
      <c r="B1061" s="53">
        <v>15</v>
      </c>
      <c r="C1061" s="53" t="s">
        <v>33536</v>
      </c>
      <c r="D1061" s="53" t="s">
        <v>33872</v>
      </c>
    </row>
    <row r="1062" spans="1:4" ht="15" x14ac:dyDescent="0.25">
      <c r="A1062" s="53" t="s">
        <v>5819</v>
      </c>
      <c r="B1062" s="53">
        <v>15</v>
      </c>
      <c r="C1062" s="53" t="s">
        <v>33536</v>
      </c>
      <c r="D1062" s="53" t="s">
        <v>33873</v>
      </c>
    </row>
    <row r="1063" spans="1:4" ht="15" x14ac:dyDescent="0.25">
      <c r="A1063" s="53" t="s">
        <v>5820</v>
      </c>
      <c r="B1063" s="53">
        <v>15</v>
      </c>
      <c r="C1063" s="53" t="s">
        <v>33536</v>
      </c>
      <c r="D1063" s="53" t="s">
        <v>33873</v>
      </c>
    </row>
    <row r="1064" spans="1:4" ht="15" x14ac:dyDescent="0.25">
      <c r="A1064" s="53" t="s">
        <v>5821</v>
      </c>
      <c r="B1064" s="53">
        <v>15</v>
      </c>
      <c r="C1064" s="53" t="s">
        <v>33536</v>
      </c>
      <c r="D1064" s="53" t="s">
        <v>33873</v>
      </c>
    </row>
    <row r="1065" spans="1:4" ht="15" x14ac:dyDescent="0.25">
      <c r="A1065" s="53" t="s">
        <v>5822</v>
      </c>
      <c r="B1065" s="53">
        <v>15</v>
      </c>
      <c r="C1065" s="53" t="s">
        <v>33536</v>
      </c>
      <c r="D1065" s="53" t="s">
        <v>33873</v>
      </c>
    </row>
    <row r="1066" spans="1:4" ht="15" x14ac:dyDescent="0.25">
      <c r="A1066" s="53" t="s">
        <v>5823</v>
      </c>
      <c r="B1066" s="53">
        <v>15</v>
      </c>
      <c r="C1066" s="53" t="s">
        <v>33536</v>
      </c>
      <c r="D1066" s="53" t="s">
        <v>33873</v>
      </c>
    </row>
    <row r="1067" spans="1:4" ht="15" x14ac:dyDescent="0.25">
      <c r="A1067" s="53" t="s">
        <v>5824</v>
      </c>
      <c r="B1067" s="53">
        <v>15</v>
      </c>
      <c r="C1067" s="53" t="s">
        <v>33536</v>
      </c>
      <c r="D1067" s="53" t="s">
        <v>33872</v>
      </c>
    </row>
    <row r="1068" spans="1:4" ht="15" x14ac:dyDescent="0.25">
      <c r="A1068" s="53" t="s">
        <v>5825</v>
      </c>
      <c r="B1068" s="53">
        <v>15</v>
      </c>
      <c r="C1068" s="53" t="s">
        <v>33536</v>
      </c>
      <c r="D1068" s="53" t="s">
        <v>33872</v>
      </c>
    </row>
    <row r="1069" spans="1:4" ht="15" x14ac:dyDescent="0.25">
      <c r="A1069" s="53" t="s">
        <v>5826</v>
      </c>
      <c r="B1069" s="53">
        <v>15</v>
      </c>
      <c r="C1069" s="53" t="s">
        <v>33536</v>
      </c>
      <c r="D1069" s="53" t="s">
        <v>33872</v>
      </c>
    </row>
    <row r="1070" spans="1:4" ht="15" x14ac:dyDescent="0.25">
      <c r="A1070" s="53" t="s">
        <v>5827</v>
      </c>
      <c r="B1070" s="53">
        <v>15</v>
      </c>
      <c r="C1070" s="53" t="s">
        <v>33536</v>
      </c>
      <c r="D1070" s="53" t="s">
        <v>33872</v>
      </c>
    </row>
    <row r="1071" spans="1:4" ht="15" x14ac:dyDescent="0.25">
      <c r="A1071" s="53" t="s">
        <v>5828</v>
      </c>
      <c r="B1071" s="53">
        <v>15</v>
      </c>
      <c r="C1071" s="53" t="s">
        <v>33536</v>
      </c>
      <c r="D1071" s="53" t="s">
        <v>33872</v>
      </c>
    </row>
    <row r="1072" spans="1:4" ht="15" x14ac:dyDescent="0.25">
      <c r="A1072" s="53" t="s">
        <v>5829</v>
      </c>
      <c r="B1072" s="53">
        <v>15</v>
      </c>
      <c r="C1072" s="53" t="s">
        <v>33536</v>
      </c>
      <c r="D1072" s="53" t="s">
        <v>33872</v>
      </c>
    </row>
    <row r="1073" spans="1:4" ht="15" x14ac:dyDescent="0.25">
      <c r="A1073" s="53" t="s">
        <v>5830</v>
      </c>
      <c r="B1073" s="53">
        <v>0</v>
      </c>
      <c r="C1073" s="53" t="s">
        <v>33539</v>
      </c>
      <c r="D1073" s="53" t="s">
        <v>33873</v>
      </c>
    </row>
    <row r="1074" spans="1:4" ht="15" x14ac:dyDescent="0.25">
      <c r="A1074" s="53" t="s">
        <v>5831</v>
      </c>
      <c r="B1074" s="53">
        <v>0</v>
      </c>
      <c r="C1074" s="53" t="s">
        <v>33537</v>
      </c>
      <c r="D1074" s="53" t="s">
        <v>33872</v>
      </c>
    </row>
    <row r="1075" spans="1:4" ht="15" x14ac:dyDescent="0.25">
      <c r="A1075" s="53" t="s">
        <v>5832</v>
      </c>
      <c r="B1075" s="53">
        <v>30</v>
      </c>
      <c r="C1075" s="53" t="s">
        <v>33541</v>
      </c>
      <c r="D1075" s="53" t="s">
        <v>33873</v>
      </c>
    </row>
    <row r="1076" spans="1:4" ht="15" x14ac:dyDescent="0.25">
      <c r="A1076" s="53" t="s">
        <v>5833</v>
      </c>
      <c r="B1076" s="53">
        <v>30</v>
      </c>
      <c r="C1076" s="53" t="s">
        <v>33536</v>
      </c>
      <c r="D1076" s="53" t="s">
        <v>33872</v>
      </c>
    </row>
    <row r="1077" spans="1:4" ht="15" x14ac:dyDescent="0.25">
      <c r="A1077" s="53" t="s">
        <v>5834</v>
      </c>
      <c r="B1077" s="53">
        <v>60</v>
      </c>
      <c r="C1077" s="53" t="s">
        <v>33536</v>
      </c>
      <c r="D1077" s="53" t="s">
        <v>33872</v>
      </c>
    </row>
    <row r="1078" spans="1:4" ht="15" x14ac:dyDescent="0.25">
      <c r="A1078" s="53" t="s">
        <v>5835</v>
      </c>
      <c r="B1078" s="53">
        <v>30</v>
      </c>
      <c r="C1078" s="53" t="s">
        <v>33558</v>
      </c>
      <c r="D1078" s="53" t="s">
        <v>33873</v>
      </c>
    </row>
    <row r="1079" spans="1:4" ht="15" x14ac:dyDescent="0.25">
      <c r="A1079" s="53" t="s">
        <v>5836</v>
      </c>
      <c r="B1079" s="53">
        <v>30</v>
      </c>
      <c r="C1079" s="53" t="s">
        <v>33536</v>
      </c>
      <c r="D1079" s="53" t="s">
        <v>33872</v>
      </c>
    </row>
    <row r="1080" spans="1:4" ht="15" x14ac:dyDescent="0.25">
      <c r="A1080" s="53" t="s">
        <v>5837</v>
      </c>
      <c r="B1080" s="53">
        <v>60</v>
      </c>
      <c r="C1080" s="53" t="s">
        <v>33536</v>
      </c>
      <c r="D1080" s="53" t="s">
        <v>33872</v>
      </c>
    </row>
    <row r="1081" spans="1:4" ht="15" x14ac:dyDescent="0.25">
      <c r="A1081" s="53" t="s">
        <v>5838</v>
      </c>
      <c r="B1081" s="53">
        <v>15</v>
      </c>
      <c r="C1081" s="53" t="s">
        <v>33538</v>
      </c>
      <c r="D1081" s="53" t="s">
        <v>33873</v>
      </c>
    </row>
    <row r="1082" spans="1:4" ht="15" x14ac:dyDescent="0.25">
      <c r="A1082" s="53" t="s">
        <v>5839</v>
      </c>
      <c r="B1082" s="53">
        <v>15</v>
      </c>
      <c r="C1082" s="53" t="s">
        <v>33538</v>
      </c>
      <c r="D1082" s="53" t="s">
        <v>33873</v>
      </c>
    </row>
    <row r="1083" spans="1:4" ht="15" x14ac:dyDescent="0.25">
      <c r="A1083" s="53" t="s">
        <v>5840</v>
      </c>
      <c r="B1083" s="53">
        <v>15</v>
      </c>
      <c r="C1083" s="53" t="s">
        <v>33536</v>
      </c>
      <c r="D1083" s="53" t="s">
        <v>33872</v>
      </c>
    </row>
    <row r="1084" spans="1:4" ht="15" x14ac:dyDescent="0.25">
      <c r="A1084" s="53" t="s">
        <v>5841</v>
      </c>
      <c r="B1084" s="53">
        <v>15</v>
      </c>
      <c r="C1084" s="53" t="s">
        <v>33536</v>
      </c>
      <c r="D1084" s="53" t="s">
        <v>33872</v>
      </c>
    </row>
    <row r="1085" spans="1:4" ht="15" x14ac:dyDescent="0.25">
      <c r="A1085" s="53" t="s">
        <v>5842</v>
      </c>
      <c r="B1085" s="53">
        <v>15</v>
      </c>
      <c r="C1085" s="53" t="s">
        <v>33536</v>
      </c>
      <c r="D1085" s="53" t="s">
        <v>33872</v>
      </c>
    </row>
    <row r="1086" spans="1:4" ht="15" x14ac:dyDescent="0.25">
      <c r="A1086" s="53" t="s">
        <v>5843</v>
      </c>
      <c r="B1086" s="53">
        <v>45</v>
      </c>
      <c r="C1086" s="53" t="s">
        <v>33536</v>
      </c>
      <c r="D1086" s="53" t="s">
        <v>33873</v>
      </c>
    </row>
    <row r="1087" spans="1:4" ht="15" x14ac:dyDescent="0.25">
      <c r="A1087" s="53" t="s">
        <v>5844</v>
      </c>
      <c r="B1087" s="53">
        <v>15</v>
      </c>
      <c r="C1087" s="53" t="s">
        <v>33536</v>
      </c>
      <c r="D1087" s="53" t="s">
        <v>33873</v>
      </c>
    </row>
    <row r="1088" spans="1:4" ht="15" x14ac:dyDescent="0.25">
      <c r="A1088" s="53" t="s">
        <v>5845</v>
      </c>
      <c r="B1088" s="53">
        <v>15</v>
      </c>
      <c r="C1088" s="53" t="s">
        <v>33536</v>
      </c>
      <c r="D1088" s="53" t="s">
        <v>33873</v>
      </c>
    </row>
    <row r="1089" spans="1:4" ht="15" x14ac:dyDescent="0.25">
      <c r="A1089" s="53" t="s">
        <v>33559</v>
      </c>
      <c r="B1089" s="53">
        <v>15</v>
      </c>
      <c r="C1089" s="53" t="s">
        <v>33536</v>
      </c>
      <c r="D1089" s="53" t="s">
        <v>33873</v>
      </c>
    </row>
    <row r="1090" spans="1:4" ht="15" x14ac:dyDescent="0.25">
      <c r="A1090" s="53" t="s">
        <v>5846</v>
      </c>
      <c r="B1090" s="53">
        <v>15</v>
      </c>
      <c r="C1090" s="53" t="s">
        <v>33536</v>
      </c>
      <c r="D1090" s="53" t="s">
        <v>33872</v>
      </c>
    </row>
    <row r="1091" spans="1:4" ht="15" x14ac:dyDescent="0.25">
      <c r="A1091" s="53" t="s">
        <v>5847</v>
      </c>
      <c r="B1091" s="53">
        <v>15</v>
      </c>
      <c r="C1091" s="53" t="s">
        <v>33536</v>
      </c>
      <c r="D1091" s="53" t="s">
        <v>33872</v>
      </c>
    </row>
    <row r="1092" spans="1:4" ht="15" x14ac:dyDescent="0.25">
      <c r="A1092" s="53" t="s">
        <v>5848</v>
      </c>
      <c r="B1092" s="53">
        <v>15</v>
      </c>
      <c r="C1092" s="53" t="s">
        <v>33536</v>
      </c>
      <c r="D1092" s="53" t="s">
        <v>33872</v>
      </c>
    </row>
    <row r="1093" spans="1:4" ht="15" x14ac:dyDescent="0.25">
      <c r="A1093" s="53" t="s">
        <v>5849</v>
      </c>
      <c r="B1093" s="53">
        <v>15</v>
      </c>
      <c r="C1093" s="53" t="s">
        <v>33536</v>
      </c>
      <c r="D1093" s="53" t="s">
        <v>33872</v>
      </c>
    </row>
    <row r="1094" spans="1:4" ht="15" x14ac:dyDescent="0.25">
      <c r="A1094" s="53" t="s">
        <v>5850</v>
      </c>
      <c r="B1094" s="53">
        <v>15</v>
      </c>
      <c r="C1094" s="53" t="s">
        <v>33536</v>
      </c>
      <c r="D1094" s="53" t="s">
        <v>33872</v>
      </c>
    </row>
    <row r="1095" spans="1:4" ht="15" x14ac:dyDescent="0.25">
      <c r="A1095" s="53" t="s">
        <v>5851</v>
      </c>
      <c r="B1095" s="53">
        <v>15</v>
      </c>
      <c r="C1095" s="53" t="s">
        <v>33536</v>
      </c>
      <c r="D1095" s="53" t="s">
        <v>33872</v>
      </c>
    </row>
    <row r="1096" spans="1:4" ht="15" x14ac:dyDescent="0.25">
      <c r="A1096" s="53" t="s">
        <v>5852</v>
      </c>
      <c r="B1096" s="53">
        <v>15</v>
      </c>
      <c r="C1096" s="53" t="s">
        <v>33536</v>
      </c>
      <c r="D1096" s="53" t="s">
        <v>33872</v>
      </c>
    </row>
    <row r="1097" spans="1:4" ht="15" x14ac:dyDescent="0.25">
      <c r="A1097" s="53" t="s">
        <v>5853</v>
      </c>
      <c r="B1097" s="53">
        <v>15</v>
      </c>
      <c r="C1097" s="53" t="s">
        <v>33536</v>
      </c>
      <c r="D1097" s="53" t="s">
        <v>33873</v>
      </c>
    </row>
    <row r="1098" spans="1:4" ht="15" x14ac:dyDescent="0.25">
      <c r="A1098" s="53" t="s">
        <v>5854</v>
      </c>
      <c r="B1098" s="53">
        <v>15</v>
      </c>
      <c r="C1098" s="53" t="s">
        <v>33536</v>
      </c>
      <c r="D1098" s="53" t="s">
        <v>33872</v>
      </c>
    </row>
    <row r="1099" spans="1:4" ht="15" x14ac:dyDescent="0.25">
      <c r="A1099" s="53" t="s">
        <v>5855</v>
      </c>
      <c r="B1099" s="53">
        <v>15</v>
      </c>
      <c r="C1099" s="53" t="s">
        <v>33536</v>
      </c>
      <c r="D1099" s="53" t="s">
        <v>33872</v>
      </c>
    </row>
    <row r="1100" spans="1:4" ht="15" x14ac:dyDescent="0.25">
      <c r="A1100" s="53" t="s">
        <v>5856</v>
      </c>
      <c r="B1100" s="53">
        <v>15</v>
      </c>
      <c r="C1100" s="53" t="s">
        <v>33536</v>
      </c>
      <c r="D1100" s="53" t="s">
        <v>33872</v>
      </c>
    </row>
    <row r="1101" spans="1:4" ht="15" x14ac:dyDescent="0.25">
      <c r="A1101" s="53" t="s">
        <v>5857</v>
      </c>
      <c r="B1101" s="53">
        <v>15</v>
      </c>
      <c r="C1101" s="53" t="s">
        <v>33536</v>
      </c>
      <c r="D1101" s="53" t="s">
        <v>33872</v>
      </c>
    </row>
    <row r="1102" spans="1:4" ht="15" x14ac:dyDescent="0.25">
      <c r="A1102" s="53" t="s">
        <v>5858</v>
      </c>
      <c r="B1102" s="53">
        <v>15</v>
      </c>
      <c r="C1102" s="53" t="s">
        <v>33536</v>
      </c>
      <c r="D1102" s="53" t="s">
        <v>33872</v>
      </c>
    </row>
    <row r="1103" spans="1:4" ht="15" x14ac:dyDescent="0.25">
      <c r="A1103" s="53" t="s">
        <v>5859</v>
      </c>
      <c r="B1103" s="53">
        <v>15</v>
      </c>
      <c r="C1103" s="53" t="s">
        <v>33536</v>
      </c>
      <c r="D1103" s="53" t="s">
        <v>33872</v>
      </c>
    </row>
    <row r="1104" spans="1:4" ht="15" x14ac:dyDescent="0.25">
      <c r="A1104" s="53" t="s">
        <v>5860</v>
      </c>
      <c r="B1104" s="53">
        <v>15</v>
      </c>
      <c r="C1104" s="53" t="s">
        <v>33536</v>
      </c>
      <c r="D1104" s="53" t="s">
        <v>33872</v>
      </c>
    </row>
    <row r="1105" spans="1:4" ht="15" x14ac:dyDescent="0.25">
      <c r="A1105" s="53" t="s">
        <v>5861</v>
      </c>
      <c r="B1105" s="53">
        <v>15</v>
      </c>
      <c r="C1105" s="53" t="s">
        <v>33536</v>
      </c>
      <c r="D1105" s="53" t="s">
        <v>33872</v>
      </c>
    </row>
    <row r="1106" spans="1:4" ht="15" x14ac:dyDescent="0.25">
      <c r="A1106" s="53" t="s">
        <v>5862</v>
      </c>
      <c r="B1106" s="53">
        <v>15</v>
      </c>
      <c r="C1106" s="53" t="s">
        <v>33536</v>
      </c>
      <c r="D1106" s="53" t="s">
        <v>33872</v>
      </c>
    </row>
    <row r="1107" spans="1:4" ht="15" x14ac:dyDescent="0.25">
      <c r="A1107" s="53" t="s">
        <v>5863</v>
      </c>
      <c r="B1107" s="53">
        <v>15</v>
      </c>
      <c r="C1107" s="53" t="s">
        <v>33536</v>
      </c>
      <c r="D1107" s="53" t="s">
        <v>33873</v>
      </c>
    </row>
    <row r="1108" spans="1:4" ht="15" x14ac:dyDescent="0.25">
      <c r="A1108" s="53" t="s">
        <v>5864</v>
      </c>
      <c r="B1108" s="53">
        <v>15</v>
      </c>
      <c r="C1108" s="53" t="s">
        <v>33536</v>
      </c>
      <c r="D1108" s="53" t="s">
        <v>33873</v>
      </c>
    </row>
    <row r="1109" spans="1:4" ht="15" x14ac:dyDescent="0.25">
      <c r="A1109" s="53" t="s">
        <v>5865</v>
      </c>
      <c r="B1109" s="53">
        <v>15</v>
      </c>
      <c r="C1109" s="53" t="s">
        <v>33536</v>
      </c>
      <c r="D1109" s="53" t="s">
        <v>33872</v>
      </c>
    </row>
    <row r="1110" spans="1:4" ht="15" x14ac:dyDescent="0.25">
      <c r="A1110" s="53" t="s">
        <v>5866</v>
      </c>
      <c r="B1110" s="53">
        <v>15</v>
      </c>
      <c r="C1110" s="53" t="s">
        <v>33536</v>
      </c>
      <c r="D1110" s="53" t="s">
        <v>33873</v>
      </c>
    </row>
    <row r="1111" spans="1:4" ht="15" x14ac:dyDescent="0.25">
      <c r="A1111" s="53" t="s">
        <v>5867</v>
      </c>
      <c r="B1111" s="53">
        <v>15</v>
      </c>
      <c r="C1111" s="53" t="s">
        <v>33536</v>
      </c>
      <c r="D1111" s="53" t="s">
        <v>33873</v>
      </c>
    </row>
    <row r="1112" spans="1:4" ht="15" x14ac:dyDescent="0.25">
      <c r="A1112" s="53" t="s">
        <v>5868</v>
      </c>
      <c r="B1112" s="53">
        <v>15</v>
      </c>
      <c r="C1112" s="53" t="s">
        <v>33536</v>
      </c>
      <c r="D1112" s="53" t="s">
        <v>33872</v>
      </c>
    </row>
    <row r="1113" spans="1:4" ht="15" x14ac:dyDescent="0.25">
      <c r="A1113" s="53" t="s">
        <v>5869</v>
      </c>
      <c r="B1113" s="53">
        <v>15</v>
      </c>
      <c r="C1113" s="53" t="s">
        <v>33536</v>
      </c>
      <c r="D1113" s="53" t="s">
        <v>33873</v>
      </c>
    </row>
    <row r="1114" spans="1:4" ht="15" x14ac:dyDescent="0.25">
      <c r="A1114" s="53" t="s">
        <v>5870</v>
      </c>
      <c r="B1114" s="53">
        <v>15</v>
      </c>
      <c r="C1114" s="53" t="s">
        <v>33536</v>
      </c>
      <c r="D1114" s="53" t="s">
        <v>33873</v>
      </c>
    </row>
    <row r="1115" spans="1:4" ht="15" x14ac:dyDescent="0.25">
      <c r="A1115" s="53" t="s">
        <v>5871</v>
      </c>
      <c r="B1115" s="53">
        <v>15</v>
      </c>
      <c r="C1115" s="53" t="s">
        <v>33536</v>
      </c>
      <c r="D1115" s="53" t="s">
        <v>33872</v>
      </c>
    </row>
    <row r="1116" spans="1:4" ht="15" x14ac:dyDescent="0.25">
      <c r="A1116" s="53" t="s">
        <v>5872</v>
      </c>
      <c r="B1116" s="53">
        <v>15</v>
      </c>
      <c r="C1116" s="53" t="s">
        <v>33536</v>
      </c>
      <c r="D1116" s="53" t="s">
        <v>33873</v>
      </c>
    </row>
    <row r="1117" spans="1:4" ht="15" x14ac:dyDescent="0.25">
      <c r="A1117" s="53" t="s">
        <v>5873</v>
      </c>
      <c r="B1117" s="53">
        <v>15</v>
      </c>
      <c r="C1117" s="53" t="s">
        <v>33536</v>
      </c>
      <c r="D1117" s="53" t="s">
        <v>33872</v>
      </c>
    </row>
    <row r="1118" spans="1:4" ht="15" x14ac:dyDescent="0.25">
      <c r="A1118" s="53" t="s">
        <v>5874</v>
      </c>
      <c r="B1118" s="53">
        <v>15</v>
      </c>
      <c r="C1118" s="53" t="s">
        <v>33536</v>
      </c>
      <c r="D1118" s="53" t="s">
        <v>33872</v>
      </c>
    </row>
    <row r="1119" spans="1:4" ht="15" x14ac:dyDescent="0.25">
      <c r="A1119" s="53" t="s">
        <v>5875</v>
      </c>
      <c r="B1119" s="53">
        <v>15</v>
      </c>
      <c r="C1119" s="53" t="s">
        <v>33536</v>
      </c>
      <c r="D1119" s="53" t="s">
        <v>33872</v>
      </c>
    </row>
    <row r="1120" spans="1:4" ht="15" x14ac:dyDescent="0.25">
      <c r="A1120" s="53" t="s">
        <v>5876</v>
      </c>
      <c r="B1120" s="53">
        <v>15</v>
      </c>
      <c r="C1120" s="53" t="s">
        <v>33536</v>
      </c>
      <c r="D1120" s="53" t="s">
        <v>33873</v>
      </c>
    </row>
    <row r="1121" spans="1:4" ht="15" x14ac:dyDescent="0.25">
      <c r="A1121" s="53" t="s">
        <v>5877</v>
      </c>
      <c r="B1121" s="53">
        <v>15</v>
      </c>
      <c r="C1121" s="53" t="s">
        <v>33536</v>
      </c>
      <c r="D1121" s="53" t="s">
        <v>33873</v>
      </c>
    </row>
    <row r="1122" spans="1:4" ht="15" x14ac:dyDescent="0.25">
      <c r="A1122" s="53" t="s">
        <v>5878</v>
      </c>
      <c r="B1122" s="53">
        <v>15</v>
      </c>
      <c r="C1122" s="53" t="s">
        <v>33536</v>
      </c>
      <c r="D1122" s="53" t="s">
        <v>33873</v>
      </c>
    </row>
    <row r="1123" spans="1:4" ht="15" x14ac:dyDescent="0.25">
      <c r="A1123" s="53" t="s">
        <v>5879</v>
      </c>
      <c r="B1123" s="53">
        <v>15</v>
      </c>
      <c r="C1123" s="53" t="s">
        <v>33536</v>
      </c>
      <c r="D1123" s="53" t="s">
        <v>33873</v>
      </c>
    </row>
    <row r="1124" spans="1:4" ht="15" x14ac:dyDescent="0.25">
      <c r="A1124" s="53" t="s">
        <v>33560</v>
      </c>
      <c r="B1124" s="53">
        <v>15</v>
      </c>
      <c r="C1124" s="53" t="s">
        <v>33536</v>
      </c>
      <c r="D1124" s="53" t="s">
        <v>33873</v>
      </c>
    </row>
    <row r="1125" spans="1:4" ht="15" x14ac:dyDescent="0.25">
      <c r="A1125" s="53" t="s">
        <v>33561</v>
      </c>
      <c r="B1125" s="53">
        <v>15</v>
      </c>
      <c r="C1125" s="53" t="s">
        <v>33536</v>
      </c>
      <c r="D1125" s="53" t="s">
        <v>33873</v>
      </c>
    </row>
    <row r="1126" spans="1:4" ht="15" x14ac:dyDescent="0.25">
      <c r="A1126" s="53" t="s">
        <v>5880</v>
      </c>
      <c r="B1126" s="53">
        <v>15</v>
      </c>
      <c r="C1126" s="53" t="s">
        <v>33536</v>
      </c>
      <c r="D1126" s="53" t="s">
        <v>33872</v>
      </c>
    </row>
    <row r="1127" spans="1:4" ht="15" x14ac:dyDescent="0.25">
      <c r="A1127" s="53" t="s">
        <v>5881</v>
      </c>
      <c r="B1127" s="53">
        <v>15</v>
      </c>
      <c r="C1127" s="53" t="s">
        <v>33536</v>
      </c>
      <c r="D1127" s="53" t="s">
        <v>33872</v>
      </c>
    </row>
    <row r="1128" spans="1:4" ht="15" x14ac:dyDescent="0.25">
      <c r="A1128" s="53" t="s">
        <v>5882</v>
      </c>
      <c r="B1128" s="53">
        <v>15</v>
      </c>
      <c r="C1128" s="53" t="s">
        <v>33536</v>
      </c>
      <c r="D1128" s="53" t="s">
        <v>33872</v>
      </c>
    </row>
    <row r="1129" spans="1:4" ht="15" x14ac:dyDescent="0.25">
      <c r="A1129" s="53" t="s">
        <v>5883</v>
      </c>
      <c r="B1129" s="53">
        <v>15</v>
      </c>
      <c r="C1129" s="53" t="s">
        <v>33536</v>
      </c>
      <c r="D1129" s="53" t="s">
        <v>33872</v>
      </c>
    </row>
    <row r="1130" spans="1:4" ht="15" x14ac:dyDescent="0.25">
      <c r="A1130" s="53" t="s">
        <v>5884</v>
      </c>
      <c r="B1130" s="53">
        <v>15</v>
      </c>
      <c r="C1130" s="53" t="s">
        <v>33536</v>
      </c>
      <c r="D1130" s="53" t="s">
        <v>33872</v>
      </c>
    </row>
    <row r="1131" spans="1:4" ht="15" x14ac:dyDescent="0.25">
      <c r="A1131" s="53" t="s">
        <v>5885</v>
      </c>
      <c r="B1131" s="53">
        <v>15</v>
      </c>
      <c r="C1131" s="53" t="s">
        <v>33536</v>
      </c>
      <c r="D1131" s="53" t="s">
        <v>33872</v>
      </c>
    </row>
    <row r="1132" spans="1:4" ht="15" x14ac:dyDescent="0.25">
      <c r="A1132" s="53" t="s">
        <v>5886</v>
      </c>
      <c r="B1132" s="53">
        <v>15</v>
      </c>
      <c r="C1132" s="53" t="s">
        <v>33536</v>
      </c>
      <c r="D1132" s="53" t="s">
        <v>33872</v>
      </c>
    </row>
    <row r="1133" spans="1:4" ht="15" x14ac:dyDescent="0.25">
      <c r="A1133" s="53" t="s">
        <v>5887</v>
      </c>
      <c r="B1133" s="53">
        <v>15</v>
      </c>
      <c r="C1133" s="53"/>
      <c r="D1133" s="53" t="s">
        <v>33872</v>
      </c>
    </row>
    <row r="1134" spans="1:4" ht="15" x14ac:dyDescent="0.25">
      <c r="A1134" s="53" t="s">
        <v>5888</v>
      </c>
      <c r="B1134" s="53">
        <v>15</v>
      </c>
      <c r="C1134" s="53" t="s">
        <v>33536</v>
      </c>
      <c r="D1134" s="53" t="s">
        <v>33872</v>
      </c>
    </row>
    <row r="1135" spans="1:4" ht="15" x14ac:dyDescent="0.25">
      <c r="A1135" s="53" t="s">
        <v>5889</v>
      </c>
      <c r="B1135" s="53">
        <v>15</v>
      </c>
      <c r="C1135" s="53" t="s">
        <v>33536</v>
      </c>
      <c r="D1135" s="53" t="s">
        <v>33872</v>
      </c>
    </row>
    <row r="1136" spans="1:4" ht="15" x14ac:dyDescent="0.25">
      <c r="A1136" s="53" t="s">
        <v>5890</v>
      </c>
      <c r="B1136" s="53">
        <v>15</v>
      </c>
      <c r="C1136" s="53" t="s">
        <v>33536</v>
      </c>
      <c r="D1136" s="53" t="s">
        <v>33872</v>
      </c>
    </row>
    <row r="1137" spans="1:4" ht="15" x14ac:dyDescent="0.25">
      <c r="A1137" s="53" t="s">
        <v>5891</v>
      </c>
      <c r="B1137" s="53">
        <v>15</v>
      </c>
      <c r="C1137" s="53" t="s">
        <v>33536</v>
      </c>
      <c r="D1137" s="53" t="s">
        <v>33873</v>
      </c>
    </row>
    <row r="1138" spans="1:4" ht="15" x14ac:dyDescent="0.25">
      <c r="A1138" s="53" t="s">
        <v>5892</v>
      </c>
      <c r="B1138" s="53">
        <v>15</v>
      </c>
      <c r="C1138" s="53" t="s">
        <v>33536</v>
      </c>
      <c r="D1138" s="53" t="s">
        <v>33873</v>
      </c>
    </row>
    <row r="1139" spans="1:4" ht="15" x14ac:dyDescent="0.25">
      <c r="A1139" s="53" t="s">
        <v>5893</v>
      </c>
      <c r="B1139" s="53">
        <v>15</v>
      </c>
      <c r="C1139" s="53" t="s">
        <v>33536</v>
      </c>
      <c r="D1139" s="53" t="s">
        <v>33872</v>
      </c>
    </row>
    <row r="1140" spans="1:4" ht="15" x14ac:dyDescent="0.25">
      <c r="A1140" s="53" t="s">
        <v>5894</v>
      </c>
      <c r="B1140" s="53">
        <v>15</v>
      </c>
      <c r="C1140" s="53" t="s">
        <v>33536</v>
      </c>
      <c r="D1140" s="53" t="s">
        <v>33872</v>
      </c>
    </row>
    <row r="1141" spans="1:4" ht="15" x14ac:dyDescent="0.25">
      <c r="A1141" s="53" t="s">
        <v>5895</v>
      </c>
      <c r="B1141" s="53">
        <v>15</v>
      </c>
      <c r="C1141" s="53" t="s">
        <v>33536</v>
      </c>
      <c r="D1141" s="53" t="s">
        <v>33872</v>
      </c>
    </row>
    <row r="1142" spans="1:4" ht="15" x14ac:dyDescent="0.25">
      <c r="A1142" s="53" t="s">
        <v>5896</v>
      </c>
      <c r="B1142" s="53">
        <v>15</v>
      </c>
      <c r="C1142" s="53" t="s">
        <v>33536</v>
      </c>
      <c r="D1142" s="53" t="s">
        <v>33872</v>
      </c>
    </row>
    <row r="1143" spans="1:4" ht="15" x14ac:dyDescent="0.25">
      <c r="A1143" s="53" t="s">
        <v>5897</v>
      </c>
      <c r="B1143" s="53">
        <v>15</v>
      </c>
      <c r="C1143" s="53" t="s">
        <v>33536</v>
      </c>
      <c r="D1143" s="53" t="s">
        <v>33873</v>
      </c>
    </row>
    <row r="1144" spans="1:4" ht="15" x14ac:dyDescent="0.25">
      <c r="A1144" s="53" t="s">
        <v>5898</v>
      </c>
      <c r="B1144" s="53">
        <v>15</v>
      </c>
      <c r="C1144" s="53" t="s">
        <v>33536</v>
      </c>
      <c r="D1144" s="53" t="s">
        <v>33872</v>
      </c>
    </row>
    <row r="1145" spans="1:4" ht="15" x14ac:dyDescent="0.25">
      <c r="A1145" s="53" t="s">
        <v>5899</v>
      </c>
      <c r="B1145" s="53">
        <v>15</v>
      </c>
      <c r="C1145" s="53" t="s">
        <v>33536</v>
      </c>
      <c r="D1145" s="53" t="s">
        <v>33873</v>
      </c>
    </row>
    <row r="1146" spans="1:4" ht="15" x14ac:dyDescent="0.25">
      <c r="A1146" s="53" t="s">
        <v>5900</v>
      </c>
      <c r="B1146" s="53">
        <v>15</v>
      </c>
      <c r="C1146" s="53" t="s">
        <v>33536</v>
      </c>
      <c r="D1146" s="53" t="s">
        <v>33873</v>
      </c>
    </row>
    <row r="1147" spans="1:4" ht="15" x14ac:dyDescent="0.25">
      <c r="A1147" s="53" t="s">
        <v>5901</v>
      </c>
      <c r="B1147" s="53">
        <v>15</v>
      </c>
      <c r="C1147" s="53" t="s">
        <v>33536</v>
      </c>
      <c r="D1147" s="53" t="s">
        <v>33873</v>
      </c>
    </row>
    <row r="1148" spans="1:4" ht="15" x14ac:dyDescent="0.25">
      <c r="A1148" s="53" t="s">
        <v>5902</v>
      </c>
      <c r="B1148" s="53">
        <v>15</v>
      </c>
      <c r="C1148" s="53" t="s">
        <v>33536</v>
      </c>
      <c r="D1148" s="53" t="s">
        <v>33873</v>
      </c>
    </row>
    <row r="1149" spans="1:4" ht="15" x14ac:dyDescent="0.25">
      <c r="A1149" s="53" t="s">
        <v>5903</v>
      </c>
      <c r="B1149" s="53">
        <v>15</v>
      </c>
      <c r="C1149" s="53" t="s">
        <v>33536</v>
      </c>
      <c r="D1149" s="53" t="s">
        <v>33873</v>
      </c>
    </row>
    <row r="1150" spans="1:4" ht="15" x14ac:dyDescent="0.25">
      <c r="A1150" s="53" t="s">
        <v>5904</v>
      </c>
      <c r="B1150" s="53">
        <v>15</v>
      </c>
      <c r="C1150" s="53" t="s">
        <v>33536</v>
      </c>
      <c r="D1150" s="53" t="s">
        <v>33873</v>
      </c>
    </row>
    <row r="1151" spans="1:4" ht="15" x14ac:dyDescent="0.25">
      <c r="A1151" s="53" t="s">
        <v>5905</v>
      </c>
      <c r="B1151" s="53">
        <v>15</v>
      </c>
      <c r="C1151" s="53" t="s">
        <v>33536</v>
      </c>
      <c r="D1151" s="53" t="s">
        <v>33873</v>
      </c>
    </row>
    <row r="1152" spans="1:4" ht="15" x14ac:dyDescent="0.25">
      <c r="A1152" s="53" t="s">
        <v>5906</v>
      </c>
      <c r="B1152" s="53">
        <v>15</v>
      </c>
      <c r="C1152" s="53" t="s">
        <v>33536</v>
      </c>
      <c r="D1152" s="53" t="s">
        <v>33873</v>
      </c>
    </row>
    <row r="1153" spans="1:4" ht="15" x14ac:dyDescent="0.25">
      <c r="A1153" s="53" t="s">
        <v>5907</v>
      </c>
      <c r="B1153" s="53">
        <v>15</v>
      </c>
      <c r="C1153" s="53" t="s">
        <v>33536</v>
      </c>
      <c r="D1153" s="53" t="s">
        <v>33872</v>
      </c>
    </row>
    <row r="1154" spans="1:4" ht="15" x14ac:dyDescent="0.25">
      <c r="A1154" s="53" t="s">
        <v>5908</v>
      </c>
      <c r="B1154" s="53">
        <v>15</v>
      </c>
      <c r="C1154" s="53" t="s">
        <v>33536</v>
      </c>
      <c r="D1154" s="53" t="s">
        <v>33872</v>
      </c>
    </row>
    <row r="1155" spans="1:4" ht="15" x14ac:dyDescent="0.25">
      <c r="A1155" s="53" t="s">
        <v>5909</v>
      </c>
      <c r="B1155" s="53">
        <v>15</v>
      </c>
      <c r="C1155" s="53" t="s">
        <v>33536</v>
      </c>
      <c r="D1155" s="53" t="s">
        <v>33872</v>
      </c>
    </row>
    <row r="1156" spans="1:4" ht="15" x14ac:dyDescent="0.25">
      <c r="A1156" s="53" t="s">
        <v>5910</v>
      </c>
      <c r="B1156" s="53">
        <v>15</v>
      </c>
      <c r="C1156" s="53" t="s">
        <v>33536</v>
      </c>
      <c r="D1156" s="53" t="s">
        <v>33872</v>
      </c>
    </row>
    <row r="1157" spans="1:4" ht="15" x14ac:dyDescent="0.25">
      <c r="A1157" s="53" t="s">
        <v>5911</v>
      </c>
      <c r="B1157" s="53">
        <v>15</v>
      </c>
      <c r="C1157" s="53" t="s">
        <v>33536</v>
      </c>
      <c r="D1157" s="53" t="s">
        <v>33872</v>
      </c>
    </row>
    <row r="1158" spans="1:4" ht="15" x14ac:dyDescent="0.25">
      <c r="A1158" s="53" t="s">
        <v>5912</v>
      </c>
      <c r="B1158" s="53">
        <v>15</v>
      </c>
      <c r="C1158" s="53" t="s">
        <v>33536</v>
      </c>
      <c r="D1158" s="53" t="s">
        <v>33872</v>
      </c>
    </row>
    <row r="1159" spans="1:4" ht="15" x14ac:dyDescent="0.25">
      <c r="A1159" s="53" t="s">
        <v>5913</v>
      </c>
      <c r="B1159" s="53">
        <v>15</v>
      </c>
      <c r="C1159" s="53" t="s">
        <v>33536</v>
      </c>
      <c r="D1159" s="53" t="s">
        <v>33872</v>
      </c>
    </row>
    <row r="1160" spans="1:4" ht="15" x14ac:dyDescent="0.25">
      <c r="A1160" s="53" t="s">
        <v>5914</v>
      </c>
      <c r="B1160" s="53">
        <v>15</v>
      </c>
      <c r="C1160" s="53" t="s">
        <v>33536</v>
      </c>
      <c r="D1160" s="53" t="s">
        <v>33872</v>
      </c>
    </row>
    <row r="1161" spans="1:4" ht="15" x14ac:dyDescent="0.25">
      <c r="A1161" s="53" t="s">
        <v>5915</v>
      </c>
      <c r="B1161" s="53">
        <v>15</v>
      </c>
      <c r="C1161" s="53" t="s">
        <v>33536</v>
      </c>
      <c r="D1161" s="53" t="s">
        <v>33872</v>
      </c>
    </row>
    <row r="1162" spans="1:4" ht="15" x14ac:dyDescent="0.25">
      <c r="A1162" s="53" t="s">
        <v>5916</v>
      </c>
      <c r="B1162" s="53">
        <v>15</v>
      </c>
      <c r="C1162" s="53" t="s">
        <v>33536</v>
      </c>
      <c r="D1162" s="53" t="s">
        <v>33872</v>
      </c>
    </row>
    <row r="1163" spans="1:4" ht="15" x14ac:dyDescent="0.25">
      <c r="A1163" s="53" t="s">
        <v>5917</v>
      </c>
      <c r="B1163" s="53">
        <v>15</v>
      </c>
      <c r="C1163" s="53" t="s">
        <v>33536</v>
      </c>
      <c r="D1163" s="53" t="s">
        <v>33872</v>
      </c>
    </row>
    <row r="1164" spans="1:4" ht="15" x14ac:dyDescent="0.25">
      <c r="A1164" s="53" t="s">
        <v>5918</v>
      </c>
      <c r="B1164" s="53">
        <v>15</v>
      </c>
      <c r="C1164" s="53" t="s">
        <v>33536</v>
      </c>
      <c r="D1164" s="53" t="s">
        <v>33872</v>
      </c>
    </row>
    <row r="1165" spans="1:4" ht="15" x14ac:dyDescent="0.25">
      <c r="A1165" s="53" t="s">
        <v>5919</v>
      </c>
      <c r="B1165" s="53">
        <v>15</v>
      </c>
      <c r="C1165" s="53" t="s">
        <v>33536</v>
      </c>
      <c r="D1165" s="53" t="s">
        <v>33872</v>
      </c>
    </row>
    <row r="1166" spans="1:4" ht="15" x14ac:dyDescent="0.25">
      <c r="A1166" s="53" t="s">
        <v>5920</v>
      </c>
      <c r="B1166" s="53">
        <v>15</v>
      </c>
      <c r="C1166" s="53" t="s">
        <v>33536</v>
      </c>
      <c r="D1166" s="53" t="s">
        <v>33872</v>
      </c>
    </row>
    <row r="1167" spans="1:4" ht="15" x14ac:dyDescent="0.25">
      <c r="A1167" s="53" t="s">
        <v>5921</v>
      </c>
      <c r="B1167" s="53">
        <v>15</v>
      </c>
      <c r="C1167" s="53" t="s">
        <v>33536</v>
      </c>
      <c r="D1167" s="53" t="s">
        <v>33872</v>
      </c>
    </row>
    <row r="1168" spans="1:4" ht="15" x14ac:dyDescent="0.25">
      <c r="A1168" s="53" t="s">
        <v>5922</v>
      </c>
      <c r="B1168" s="53">
        <v>15</v>
      </c>
      <c r="C1168" s="53" t="s">
        <v>33536</v>
      </c>
      <c r="D1168" s="53" t="s">
        <v>33873</v>
      </c>
    </row>
    <row r="1169" spans="1:4" ht="15" x14ac:dyDescent="0.25">
      <c r="A1169" s="53" t="s">
        <v>5923</v>
      </c>
      <c r="B1169" s="53">
        <v>30</v>
      </c>
      <c r="C1169" s="53" t="s">
        <v>33536</v>
      </c>
      <c r="D1169" s="53" t="s">
        <v>33872</v>
      </c>
    </row>
    <row r="1170" spans="1:4" ht="15" x14ac:dyDescent="0.25">
      <c r="A1170" s="53" t="s">
        <v>5924</v>
      </c>
      <c r="B1170" s="53">
        <v>0</v>
      </c>
      <c r="C1170" s="53" t="s">
        <v>33539</v>
      </c>
      <c r="D1170" s="53" t="s">
        <v>33873</v>
      </c>
    </row>
    <row r="1171" spans="1:4" ht="15" x14ac:dyDescent="0.25">
      <c r="A1171" s="53" t="s">
        <v>5925</v>
      </c>
      <c r="B1171" s="53">
        <v>0</v>
      </c>
      <c r="C1171" s="53" t="s">
        <v>33537</v>
      </c>
      <c r="D1171" s="53" t="s">
        <v>33872</v>
      </c>
    </row>
    <row r="1172" spans="1:4" ht="15" x14ac:dyDescent="0.25">
      <c r="A1172" s="53" t="s">
        <v>5926</v>
      </c>
      <c r="B1172" s="53">
        <v>15</v>
      </c>
      <c r="C1172" s="53" t="s">
        <v>33536</v>
      </c>
      <c r="D1172" s="53" t="s">
        <v>33872</v>
      </c>
    </row>
    <row r="1173" spans="1:4" ht="15" x14ac:dyDescent="0.25">
      <c r="A1173" s="53" t="s">
        <v>5927</v>
      </c>
      <c r="B1173" s="53">
        <v>15</v>
      </c>
      <c r="C1173" s="53" t="s">
        <v>33536</v>
      </c>
      <c r="D1173" s="53" t="s">
        <v>33872</v>
      </c>
    </row>
    <row r="1174" spans="1:4" ht="15" x14ac:dyDescent="0.25">
      <c r="A1174" s="53" t="s">
        <v>5928</v>
      </c>
      <c r="B1174" s="53">
        <v>15</v>
      </c>
      <c r="C1174" s="53" t="s">
        <v>33536</v>
      </c>
      <c r="D1174" s="53" t="s">
        <v>33872</v>
      </c>
    </row>
    <row r="1175" spans="1:4" ht="15" x14ac:dyDescent="0.25">
      <c r="A1175" s="53" t="s">
        <v>5929</v>
      </c>
      <c r="B1175" s="53">
        <v>60</v>
      </c>
      <c r="C1175" s="53"/>
      <c r="D1175" s="53" t="s">
        <v>33872</v>
      </c>
    </row>
    <row r="1176" spans="1:4" ht="15" x14ac:dyDescent="0.25">
      <c r="A1176" s="53" t="s">
        <v>5930</v>
      </c>
      <c r="B1176" s="53">
        <v>15</v>
      </c>
      <c r="C1176" s="53" t="s">
        <v>33536</v>
      </c>
      <c r="D1176" s="53" t="s">
        <v>33872</v>
      </c>
    </row>
    <row r="1177" spans="1:4" ht="15" x14ac:dyDescent="0.25">
      <c r="A1177" s="53" t="s">
        <v>5931</v>
      </c>
      <c r="B1177" s="53">
        <v>15</v>
      </c>
      <c r="C1177" s="53" t="s">
        <v>33536</v>
      </c>
      <c r="D1177" s="53" t="s">
        <v>33872</v>
      </c>
    </row>
    <row r="1178" spans="1:4" ht="15" x14ac:dyDescent="0.25">
      <c r="A1178" s="53" t="s">
        <v>5932</v>
      </c>
      <c r="B1178" s="53">
        <v>30</v>
      </c>
      <c r="C1178" s="53" t="s">
        <v>33536</v>
      </c>
      <c r="D1178" s="53" t="s">
        <v>33872</v>
      </c>
    </row>
    <row r="1179" spans="1:4" ht="15" x14ac:dyDescent="0.25">
      <c r="A1179" s="53" t="s">
        <v>5933</v>
      </c>
      <c r="B1179" s="53">
        <v>15</v>
      </c>
      <c r="C1179" s="53" t="s">
        <v>33536</v>
      </c>
      <c r="D1179" s="53" t="s">
        <v>33872</v>
      </c>
    </row>
    <row r="1180" spans="1:4" ht="15" x14ac:dyDescent="0.25">
      <c r="A1180" s="53" t="s">
        <v>5934</v>
      </c>
      <c r="B1180" s="53">
        <v>30</v>
      </c>
      <c r="C1180" s="53" t="s">
        <v>33536</v>
      </c>
      <c r="D1180" s="53" t="s">
        <v>33872</v>
      </c>
    </row>
    <row r="1181" spans="1:4" ht="15" x14ac:dyDescent="0.25">
      <c r="A1181" s="53" t="s">
        <v>5935</v>
      </c>
      <c r="B1181" s="53">
        <v>15</v>
      </c>
      <c r="C1181" s="53" t="s">
        <v>33536</v>
      </c>
      <c r="D1181" s="53" t="s">
        <v>33872</v>
      </c>
    </row>
    <row r="1182" spans="1:4" ht="15" x14ac:dyDescent="0.25">
      <c r="A1182" s="53" t="s">
        <v>5936</v>
      </c>
      <c r="B1182" s="53">
        <v>15</v>
      </c>
      <c r="C1182" s="53" t="s">
        <v>33536</v>
      </c>
      <c r="D1182" s="53" t="s">
        <v>33872</v>
      </c>
    </row>
    <row r="1183" spans="1:4" ht="15" x14ac:dyDescent="0.25">
      <c r="A1183" s="53" t="s">
        <v>5937</v>
      </c>
      <c r="B1183" s="53">
        <v>15</v>
      </c>
      <c r="C1183" s="53" t="s">
        <v>33536</v>
      </c>
      <c r="D1183" s="53" t="s">
        <v>33872</v>
      </c>
    </row>
    <row r="1184" spans="1:4" ht="15" x14ac:dyDescent="0.25">
      <c r="A1184" s="53" t="s">
        <v>5938</v>
      </c>
      <c r="B1184" s="53">
        <v>15</v>
      </c>
      <c r="C1184" s="53" t="s">
        <v>33536</v>
      </c>
      <c r="D1184" s="53" t="s">
        <v>33872</v>
      </c>
    </row>
    <row r="1185" spans="1:4" ht="15" x14ac:dyDescent="0.25">
      <c r="A1185" s="53" t="s">
        <v>5939</v>
      </c>
      <c r="B1185" s="53">
        <v>20</v>
      </c>
      <c r="C1185" s="53" t="s">
        <v>33536</v>
      </c>
      <c r="D1185" s="53" t="s">
        <v>33872</v>
      </c>
    </row>
    <row r="1186" spans="1:4" ht="15" x14ac:dyDescent="0.25">
      <c r="A1186" s="53" t="s">
        <v>5940</v>
      </c>
      <c r="B1186" s="53">
        <v>10</v>
      </c>
      <c r="C1186" s="53" t="s">
        <v>33536</v>
      </c>
      <c r="D1186" s="53" t="s">
        <v>33872</v>
      </c>
    </row>
    <row r="1187" spans="1:4" ht="15" x14ac:dyDescent="0.25">
      <c r="A1187" s="53" t="s">
        <v>5941</v>
      </c>
      <c r="B1187" s="53">
        <v>30</v>
      </c>
      <c r="C1187" s="53" t="s">
        <v>33536</v>
      </c>
      <c r="D1187" s="53" t="s">
        <v>33872</v>
      </c>
    </row>
    <row r="1188" spans="1:4" ht="15" x14ac:dyDescent="0.25">
      <c r="A1188" s="53" t="s">
        <v>5942</v>
      </c>
      <c r="B1188" s="53">
        <v>15</v>
      </c>
      <c r="C1188" s="53" t="s">
        <v>33536</v>
      </c>
      <c r="D1188" s="53" t="s">
        <v>33872</v>
      </c>
    </row>
    <row r="1189" spans="1:4" ht="15" x14ac:dyDescent="0.25">
      <c r="A1189" s="53" t="s">
        <v>5943</v>
      </c>
      <c r="B1189" s="53">
        <v>15</v>
      </c>
      <c r="C1189" s="53" t="s">
        <v>33536</v>
      </c>
      <c r="D1189" s="53" t="s">
        <v>33872</v>
      </c>
    </row>
    <row r="1190" spans="1:4" ht="15" x14ac:dyDescent="0.25">
      <c r="A1190" s="53" t="s">
        <v>5944</v>
      </c>
      <c r="B1190" s="53">
        <v>15</v>
      </c>
      <c r="C1190" s="53" t="s">
        <v>33536</v>
      </c>
      <c r="D1190" s="53" t="s">
        <v>33872</v>
      </c>
    </row>
    <row r="1191" spans="1:4" ht="15" x14ac:dyDescent="0.25">
      <c r="A1191" s="53" t="s">
        <v>5945</v>
      </c>
      <c r="B1191" s="53">
        <v>60</v>
      </c>
      <c r="C1191" s="53" t="s">
        <v>33542</v>
      </c>
      <c r="D1191" s="53" t="s">
        <v>33873</v>
      </c>
    </row>
    <row r="1192" spans="1:4" ht="15" x14ac:dyDescent="0.25">
      <c r="A1192" s="53" t="s">
        <v>5946</v>
      </c>
      <c r="B1192" s="53">
        <v>15</v>
      </c>
      <c r="C1192" s="53" t="s">
        <v>33536</v>
      </c>
      <c r="D1192" s="53" t="s">
        <v>33873</v>
      </c>
    </row>
    <row r="1193" spans="1:4" ht="15" x14ac:dyDescent="0.25">
      <c r="A1193" s="53" t="s">
        <v>5947</v>
      </c>
      <c r="B1193" s="53">
        <v>15</v>
      </c>
      <c r="C1193" s="53" t="s">
        <v>33536</v>
      </c>
      <c r="D1193" s="53" t="s">
        <v>33872</v>
      </c>
    </row>
    <row r="1194" spans="1:4" ht="15" x14ac:dyDescent="0.25">
      <c r="A1194" s="53" t="s">
        <v>5948</v>
      </c>
      <c r="B1194" s="53">
        <v>15</v>
      </c>
      <c r="C1194" s="53" t="s">
        <v>33536</v>
      </c>
      <c r="D1194" s="53" t="s">
        <v>33872</v>
      </c>
    </row>
    <row r="1195" spans="1:4" ht="15" x14ac:dyDescent="0.25">
      <c r="A1195" s="53" t="s">
        <v>5949</v>
      </c>
      <c r="B1195" s="53">
        <v>15</v>
      </c>
      <c r="C1195" s="53" t="s">
        <v>33536</v>
      </c>
      <c r="D1195" s="53" t="s">
        <v>33873</v>
      </c>
    </row>
    <row r="1196" spans="1:4" ht="15" x14ac:dyDescent="0.25">
      <c r="A1196" s="53" t="s">
        <v>5950</v>
      </c>
      <c r="B1196" s="53">
        <v>90</v>
      </c>
      <c r="C1196" s="53" t="s">
        <v>33542</v>
      </c>
      <c r="D1196" s="53" t="s">
        <v>33872</v>
      </c>
    </row>
    <row r="1197" spans="1:4" ht="15" x14ac:dyDescent="0.25">
      <c r="A1197" s="53" t="s">
        <v>5951</v>
      </c>
      <c r="B1197" s="53">
        <v>15</v>
      </c>
      <c r="C1197" s="53" t="s">
        <v>33536</v>
      </c>
      <c r="D1197" s="53" t="s">
        <v>33873</v>
      </c>
    </row>
    <row r="1198" spans="1:4" ht="15" x14ac:dyDescent="0.25">
      <c r="A1198" s="53" t="s">
        <v>5952</v>
      </c>
      <c r="B1198" s="53">
        <v>15</v>
      </c>
      <c r="C1198" s="53" t="s">
        <v>33536</v>
      </c>
      <c r="D1198" s="53" t="s">
        <v>33873</v>
      </c>
    </row>
    <row r="1199" spans="1:4" ht="15" x14ac:dyDescent="0.25">
      <c r="A1199" s="53" t="s">
        <v>5953</v>
      </c>
      <c r="B1199" s="53">
        <v>15</v>
      </c>
      <c r="C1199" s="53" t="s">
        <v>33536</v>
      </c>
      <c r="D1199" s="53" t="s">
        <v>33873</v>
      </c>
    </row>
    <row r="1200" spans="1:4" ht="15" x14ac:dyDescent="0.25">
      <c r="A1200" s="53" t="s">
        <v>5954</v>
      </c>
      <c r="B1200" s="53">
        <v>30</v>
      </c>
      <c r="C1200" s="53" t="s">
        <v>33536</v>
      </c>
      <c r="D1200" s="53" t="s">
        <v>33872</v>
      </c>
    </row>
    <row r="1201" spans="1:4" ht="15" x14ac:dyDescent="0.25">
      <c r="A1201" s="53" t="s">
        <v>5955</v>
      </c>
      <c r="B1201" s="53">
        <v>15</v>
      </c>
      <c r="C1201" s="53" t="s">
        <v>33536</v>
      </c>
      <c r="D1201" s="53" t="s">
        <v>33872</v>
      </c>
    </row>
    <row r="1202" spans="1:4" ht="15" x14ac:dyDescent="0.25">
      <c r="A1202" s="53" t="s">
        <v>5956</v>
      </c>
      <c r="B1202" s="53">
        <v>30</v>
      </c>
      <c r="C1202" s="53" t="s">
        <v>33536</v>
      </c>
      <c r="D1202" s="53" t="s">
        <v>33872</v>
      </c>
    </row>
    <row r="1203" spans="1:4" ht="15" x14ac:dyDescent="0.25">
      <c r="A1203" s="53" t="s">
        <v>5957</v>
      </c>
      <c r="B1203" s="53">
        <v>15</v>
      </c>
      <c r="C1203" s="53" t="s">
        <v>33536</v>
      </c>
      <c r="D1203" s="53" t="s">
        <v>33873</v>
      </c>
    </row>
    <row r="1204" spans="1:4" ht="15" x14ac:dyDescent="0.25">
      <c r="A1204" s="53" t="s">
        <v>5958</v>
      </c>
      <c r="B1204" s="53">
        <v>30</v>
      </c>
      <c r="C1204" s="53" t="s">
        <v>33536</v>
      </c>
      <c r="D1204" s="53" t="s">
        <v>33872</v>
      </c>
    </row>
    <row r="1205" spans="1:4" ht="15" x14ac:dyDescent="0.25">
      <c r="A1205" s="53" t="s">
        <v>5959</v>
      </c>
      <c r="B1205" s="53">
        <v>30</v>
      </c>
      <c r="C1205" s="53" t="s">
        <v>33536</v>
      </c>
      <c r="D1205" s="53" t="s">
        <v>33873</v>
      </c>
    </row>
    <row r="1206" spans="1:4" ht="15" x14ac:dyDescent="0.25">
      <c r="A1206" s="53" t="s">
        <v>5960</v>
      </c>
      <c r="B1206" s="53">
        <v>15</v>
      </c>
      <c r="C1206" s="53" t="s">
        <v>33536</v>
      </c>
      <c r="D1206" s="53" t="s">
        <v>33872</v>
      </c>
    </row>
    <row r="1207" spans="1:4" ht="15" x14ac:dyDescent="0.25">
      <c r="A1207" s="53" t="s">
        <v>5961</v>
      </c>
      <c r="B1207" s="53">
        <v>15</v>
      </c>
      <c r="C1207" s="53" t="s">
        <v>33536</v>
      </c>
      <c r="D1207" s="53" t="s">
        <v>33872</v>
      </c>
    </row>
    <row r="1208" spans="1:4" ht="15" x14ac:dyDescent="0.25">
      <c r="A1208" s="53" t="s">
        <v>5962</v>
      </c>
      <c r="B1208" s="53">
        <v>60</v>
      </c>
      <c r="C1208" s="53" t="s">
        <v>33542</v>
      </c>
      <c r="D1208" s="53" t="s">
        <v>33873</v>
      </c>
    </row>
    <row r="1209" spans="1:4" ht="15" x14ac:dyDescent="0.25">
      <c r="A1209" s="53" t="s">
        <v>5963</v>
      </c>
      <c r="B1209" s="53">
        <v>15</v>
      </c>
      <c r="C1209" s="53" t="s">
        <v>33536</v>
      </c>
      <c r="D1209" s="53" t="s">
        <v>33873</v>
      </c>
    </row>
    <row r="1210" spans="1:4" ht="15" x14ac:dyDescent="0.25">
      <c r="A1210" s="53" t="s">
        <v>5964</v>
      </c>
      <c r="B1210" s="53">
        <v>15</v>
      </c>
      <c r="C1210" s="53" t="s">
        <v>33536</v>
      </c>
      <c r="D1210" s="53" t="s">
        <v>33873</v>
      </c>
    </row>
    <row r="1211" spans="1:4" ht="15" x14ac:dyDescent="0.25">
      <c r="A1211" s="53" t="s">
        <v>5965</v>
      </c>
      <c r="B1211" s="53">
        <v>15</v>
      </c>
      <c r="C1211" s="53" t="s">
        <v>33536</v>
      </c>
      <c r="D1211" s="53" t="s">
        <v>33873</v>
      </c>
    </row>
    <row r="1212" spans="1:4" ht="15" x14ac:dyDescent="0.25">
      <c r="A1212" s="53" t="s">
        <v>5966</v>
      </c>
      <c r="B1212" s="53">
        <v>15</v>
      </c>
      <c r="C1212" s="53" t="s">
        <v>33536</v>
      </c>
      <c r="D1212" s="53" t="s">
        <v>33873</v>
      </c>
    </row>
    <row r="1213" spans="1:4" ht="15" x14ac:dyDescent="0.25">
      <c r="A1213" s="53" t="s">
        <v>5967</v>
      </c>
      <c r="B1213" s="53">
        <v>15</v>
      </c>
      <c r="C1213" s="53" t="s">
        <v>33536</v>
      </c>
      <c r="D1213" s="53" t="s">
        <v>33873</v>
      </c>
    </row>
    <row r="1214" spans="1:4" ht="15" x14ac:dyDescent="0.25">
      <c r="A1214" s="53" t="s">
        <v>5968</v>
      </c>
      <c r="B1214" s="53">
        <v>15</v>
      </c>
      <c r="C1214" s="53" t="s">
        <v>33536</v>
      </c>
      <c r="D1214" s="53" t="s">
        <v>33873</v>
      </c>
    </row>
    <row r="1215" spans="1:4" ht="15" x14ac:dyDescent="0.25">
      <c r="A1215" s="53" t="s">
        <v>5969</v>
      </c>
      <c r="B1215" s="53">
        <v>15</v>
      </c>
      <c r="C1215" s="53" t="s">
        <v>33536</v>
      </c>
      <c r="D1215" s="53" t="s">
        <v>33873</v>
      </c>
    </row>
    <row r="1216" spans="1:4" ht="15" x14ac:dyDescent="0.25">
      <c r="A1216" s="53" t="s">
        <v>5970</v>
      </c>
      <c r="B1216" s="53">
        <v>15</v>
      </c>
      <c r="C1216" s="53" t="s">
        <v>33536</v>
      </c>
      <c r="D1216" s="53" t="s">
        <v>33873</v>
      </c>
    </row>
    <row r="1217" spans="1:4" ht="15" x14ac:dyDescent="0.25">
      <c r="A1217" s="53" t="s">
        <v>5971</v>
      </c>
      <c r="B1217" s="53">
        <v>15</v>
      </c>
      <c r="C1217" s="53" t="s">
        <v>33538</v>
      </c>
      <c r="D1217" s="53" t="s">
        <v>33873</v>
      </c>
    </row>
    <row r="1218" spans="1:4" ht="15" x14ac:dyDescent="0.25">
      <c r="A1218" s="53" t="s">
        <v>5972</v>
      </c>
      <c r="B1218" s="53">
        <v>30</v>
      </c>
      <c r="C1218" s="53" t="s">
        <v>33536</v>
      </c>
      <c r="D1218" s="53" t="s">
        <v>33872</v>
      </c>
    </row>
    <row r="1219" spans="1:4" ht="15" x14ac:dyDescent="0.25">
      <c r="A1219" s="53" t="s">
        <v>5973</v>
      </c>
      <c r="B1219" s="53">
        <v>15</v>
      </c>
      <c r="C1219" s="53" t="s">
        <v>33536</v>
      </c>
      <c r="D1219" s="53" t="s">
        <v>33872</v>
      </c>
    </row>
    <row r="1220" spans="1:4" ht="15" x14ac:dyDescent="0.25">
      <c r="A1220" s="53" t="s">
        <v>5974</v>
      </c>
      <c r="B1220" s="53">
        <v>15</v>
      </c>
      <c r="C1220" s="53" t="s">
        <v>33536</v>
      </c>
      <c r="D1220" s="53" t="s">
        <v>33872</v>
      </c>
    </row>
    <row r="1221" spans="1:4" ht="15" x14ac:dyDescent="0.25">
      <c r="A1221" s="53" t="s">
        <v>5975</v>
      </c>
      <c r="B1221" s="53">
        <v>15</v>
      </c>
      <c r="C1221" s="53" t="s">
        <v>33536</v>
      </c>
      <c r="D1221" s="53" t="s">
        <v>33872</v>
      </c>
    </row>
    <row r="1222" spans="1:4" ht="15" x14ac:dyDescent="0.25">
      <c r="A1222" s="53" t="s">
        <v>5976</v>
      </c>
      <c r="B1222" s="53">
        <v>15</v>
      </c>
      <c r="C1222" s="53" t="s">
        <v>33536</v>
      </c>
      <c r="D1222" s="53" t="s">
        <v>33872</v>
      </c>
    </row>
    <row r="1223" spans="1:4" ht="15" x14ac:dyDescent="0.25">
      <c r="A1223" s="53" t="s">
        <v>5977</v>
      </c>
      <c r="B1223" s="53">
        <v>15</v>
      </c>
      <c r="C1223" s="53" t="s">
        <v>33536</v>
      </c>
      <c r="D1223" s="53" t="s">
        <v>33872</v>
      </c>
    </row>
    <row r="1224" spans="1:4" ht="15" x14ac:dyDescent="0.25">
      <c r="A1224" s="53" t="s">
        <v>5978</v>
      </c>
      <c r="B1224" s="53">
        <v>15</v>
      </c>
      <c r="C1224" s="53" t="s">
        <v>33536</v>
      </c>
      <c r="D1224" s="53" t="s">
        <v>33872</v>
      </c>
    </row>
    <row r="1225" spans="1:4" ht="15" x14ac:dyDescent="0.25">
      <c r="A1225" s="53" t="s">
        <v>5979</v>
      </c>
      <c r="B1225" s="53">
        <v>15</v>
      </c>
      <c r="C1225" s="53" t="s">
        <v>33536</v>
      </c>
      <c r="D1225" s="53" t="s">
        <v>33872</v>
      </c>
    </row>
    <row r="1226" spans="1:4" ht="15" x14ac:dyDescent="0.25">
      <c r="A1226" s="53" t="s">
        <v>5980</v>
      </c>
      <c r="B1226" s="53">
        <v>15</v>
      </c>
      <c r="C1226" s="53" t="s">
        <v>33536</v>
      </c>
      <c r="D1226" s="53" t="s">
        <v>33872</v>
      </c>
    </row>
    <row r="1227" spans="1:4" ht="15" x14ac:dyDescent="0.25">
      <c r="A1227" s="53" t="s">
        <v>5981</v>
      </c>
      <c r="B1227" s="53">
        <v>15</v>
      </c>
      <c r="C1227" s="53" t="s">
        <v>33536</v>
      </c>
      <c r="D1227" s="53" t="s">
        <v>33873</v>
      </c>
    </row>
    <row r="1228" spans="1:4" ht="15" x14ac:dyDescent="0.25">
      <c r="A1228" s="53" t="s">
        <v>5982</v>
      </c>
      <c r="B1228" s="53">
        <v>15</v>
      </c>
      <c r="C1228" s="53" t="s">
        <v>33536</v>
      </c>
      <c r="D1228" s="53" t="s">
        <v>33873</v>
      </c>
    </row>
    <row r="1229" spans="1:4" ht="15" x14ac:dyDescent="0.25">
      <c r="A1229" s="53" t="s">
        <v>5983</v>
      </c>
      <c r="B1229" s="53">
        <v>30</v>
      </c>
      <c r="C1229" s="53" t="s">
        <v>33536</v>
      </c>
      <c r="D1229" s="53" t="s">
        <v>33872</v>
      </c>
    </row>
    <row r="1230" spans="1:4" ht="15" x14ac:dyDescent="0.25">
      <c r="A1230" s="53" t="s">
        <v>5984</v>
      </c>
      <c r="B1230" s="53">
        <v>15</v>
      </c>
      <c r="C1230" s="53" t="s">
        <v>33536</v>
      </c>
      <c r="D1230" s="53" t="s">
        <v>33872</v>
      </c>
    </row>
    <row r="1231" spans="1:4" ht="15" x14ac:dyDescent="0.25">
      <c r="A1231" s="53" t="s">
        <v>5985</v>
      </c>
      <c r="B1231" s="53">
        <v>30</v>
      </c>
      <c r="C1231" s="53" t="s">
        <v>33536</v>
      </c>
      <c r="D1231" s="53" t="s">
        <v>33872</v>
      </c>
    </row>
    <row r="1232" spans="1:4" ht="15" x14ac:dyDescent="0.25">
      <c r="A1232" s="53" t="s">
        <v>5986</v>
      </c>
      <c r="B1232" s="53">
        <v>15</v>
      </c>
      <c r="C1232" s="53" t="s">
        <v>33536</v>
      </c>
      <c r="D1232" s="53" t="s">
        <v>33872</v>
      </c>
    </row>
    <row r="1233" spans="1:4" ht="15" x14ac:dyDescent="0.25">
      <c r="A1233" s="53" t="s">
        <v>5987</v>
      </c>
      <c r="B1233" s="53">
        <v>30</v>
      </c>
      <c r="C1233" s="53" t="s">
        <v>33536</v>
      </c>
      <c r="D1233" s="53" t="s">
        <v>33872</v>
      </c>
    </row>
    <row r="1234" spans="1:4" ht="15" x14ac:dyDescent="0.25">
      <c r="A1234" s="53" t="s">
        <v>5988</v>
      </c>
      <c r="B1234" s="53">
        <v>15</v>
      </c>
      <c r="C1234" s="53" t="s">
        <v>33536</v>
      </c>
      <c r="D1234" s="53" t="s">
        <v>33872</v>
      </c>
    </row>
    <row r="1235" spans="1:4" ht="15" x14ac:dyDescent="0.25">
      <c r="A1235" s="53" t="s">
        <v>5989</v>
      </c>
      <c r="B1235" s="53">
        <v>15</v>
      </c>
      <c r="C1235" s="53" t="s">
        <v>33536</v>
      </c>
      <c r="D1235" s="53" t="s">
        <v>33872</v>
      </c>
    </row>
    <row r="1236" spans="1:4" ht="15" x14ac:dyDescent="0.25">
      <c r="A1236" s="53" t="s">
        <v>5990</v>
      </c>
      <c r="B1236" s="53">
        <v>15</v>
      </c>
      <c r="C1236" s="53" t="s">
        <v>33536</v>
      </c>
      <c r="D1236" s="53" t="s">
        <v>33872</v>
      </c>
    </row>
    <row r="1237" spans="1:4" ht="15" x14ac:dyDescent="0.25">
      <c r="A1237" s="53" t="s">
        <v>5991</v>
      </c>
      <c r="B1237" s="53">
        <v>15</v>
      </c>
      <c r="C1237" s="53" t="s">
        <v>33536</v>
      </c>
      <c r="D1237" s="53" t="s">
        <v>33873</v>
      </c>
    </row>
    <row r="1238" spans="1:4" ht="15" x14ac:dyDescent="0.25">
      <c r="A1238" s="53" t="s">
        <v>5992</v>
      </c>
      <c r="B1238" s="53">
        <v>15</v>
      </c>
      <c r="C1238" s="53" t="s">
        <v>33536</v>
      </c>
      <c r="D1238" s="53" t="s">
        <v>33872</v>
      </c>
    </row>
    <row r="1239" spans="1:4" ht="15" x14ac:dyDescent="0.25">
      <c r="A1239" s="53" t="s">
        <v>5993</v>
      </c>
      <c r="B1239" s="53">
        <v>15</v>
      </c>
      <c r="C1239" s="53" t="s">
        <v>33536</v>
      </c>
      <c r="D1239" s="53" t="s">
        <v>33873</v>
      </c>
    </row>
    <row r="1240" spans="1:4" ht="15" x14ac:dyDescent="0.25">
      <c r="A1240" s="53" t="s">
        <v>5994</v>
      </c>
      <c r="B1240" s="53">
        <v>15</v>
      </c>
      <c r="C1240" s="53" t="s">
        <v>33536</v>
      </c>
      <c r="D1240" s="53" t="s">
        <v>33872</v>
      </c>
    </row>
    <row r="1241" spans="1:4" ht="15" x14ac:dyDescent="0.25">
      <c r="A1241" s="53" t="s">
        <v>5995</v>
      </c>
      <c r="B1241" s="53">
        <v>15</v>
      </c>
      <c r="C1241" s="53" t="s">
        <v>33536</v>
      </c>
      <c r="D1241" s="53" t="s">
        <v>33873</v>
      </c>
    </row>
    <row r="1242" spans="1:4" ht="15" x14ac:dyDescent="0.25">
      <c r="A1242" s="53" t="s">
        <v>5996</v>
      </c>
      <c r="B1242" s="53">
        <v>60</v>
      </c>
      <c r="C1242" s="53" t="s">
        <v>33542</v>
      </c>
      <c r="D1242" s="53" t="s">
        <v>33872</v>
      </c>
    </row>
    <row r="1243" spans="1:4" ht="15" x14ac:dyDescent="0.25">
      <c r="A1243" s="53" t="s">
        <v>5997</v>
      </c>
      <c r="B1243" s="53">
        <v>60</v>
      </c>
      <c r="C1243" s="53" t="s">
        <v>33542</v>
      </c>
      <c r="D1243" s="53" t="s">
        <v>33872</v>
      </c>
    </row>
    <row r="1244" spans="1:4" ht="15" x14ac:dyDescent="0.25">
      <c r="A1244" s="53" t="s">
        <v>5998</v>
      </c>
      <c r="B1244" s="53">
        <v>60</v>
      </c>
      <c r="C1244" s="53" t="s">
        <v>33542</v>
      </c>
      <c r="D1244" s="53" t="s">
        <v>33872</v>
      </c>
    </row>
    <row r="1245" spans="1:4" ht="15" x14ac:dyDescent="0.25">
      <c r="A1245" s="53" t="s">
        <v>5999</v>
      </c>
      <c r="B1245" s="53">
        <v>15</v>
      </c>
      <c r="C1245" s="53" t="s">
        <v>33536</v>
      </c>
      <c r="D1245" s="53" t="s">
        <v>33872</v>
      </c>
    </row>
    <row r="1246" spans="1:4" ht="15" x14ac:dyDescent="0.25">
      <c r="A1246" s="53" t="s">
        <v>6000</v>
      </c>
      <c r="B1246" s="53">
        <v>15</v>
      </c>
      <c r="C1246" s="53" t="s">
        <v>33536</v>
      </c>
      <c r="D1246" s="53" t="s">
        <v>33873</v>
      </c>
    </row>
    <row r="1247" spans="1:4" ht="15" x14ac:dyDescent="0.25">
      <c r="A1247" s="53" t="s">
        <v>6001</v>
      </c>
      <c r="B1247" s="53">
        <v>30</v>
      </c>
      <c r="C1247" s="53" t="s">
        <v>33536</v>
      </c>
      <c r="D1247" s="53" t="s">
        <v>33872</v>
      </c>
    </row>
    <row r="1248" spans="1:4" ht="15" x14ac:dyDescent="0.25">
      <c r="A1248" s="53" t="s">
        <v>6002</v>
      </c>
      <c r="B1248" s="53">
        <v>15</v>
      </c>
      <c r="C1248" s="53" t="s">
        <v>33536</v>
      </c>
      <c r="D1248" s="53" t="s">
        <v>33873</v>
      </c>
    </row>
    <row r="1249" spans="1:4" ht="15" x14ac:dyDescent="0.25">
      <c r="A1249" s="53" t="s">
        <v>6003</v>
      </c>
      <c r="B1249" s="53">
        <v>15</v>
      </c>
      <c r="C1249" s="53" t="s">
        <v>33536</v>
      </c>
      <c r="D1249" s="53" t="s">
        <v>33873</v>
      </c>
    </row>
    <row r="1250" spans="1:4" ht="15" x14ac:dyDescent="0.25">
      <c r="A1250" s="53" t="s">
        <v>6004</v>
      </c>
      <c r="B1250" s="53">
        <v>15</v>
      </c>
      <c r="C1250" s="53" t="s">
        <v>33536</v>
      </c>
      <c r="D1250" s="53" t="s">
        <v>33872</v>
      </c>
    </row>
    <row r="1251" spans="1:4" ht="15" x14ac:dyDescent="0.25">
      <c r="A1251" s="53" t="s">
        <v>6005</v>
      </c>
      <c r="B1251" s="53">
        <v>15</v>
      </c>
      <c r="C1251" s="53" t="s">
        <v>33536</v>
      </c>
      <c r="D1251" s="53" t="s">
        <v>33872</v>
      </c>
    </row>
    <row r="1252" spans="1:4" ht="15" x14ac:dyDescent="0.25">
      <c r="A1252" s="53" t="s">
        <v>6006</v>
      </c>
      <c r="B1252" s="53">
        <v>15</v>
      </c>
      <c r="C1252" s="53" t="s">
        <v>33536</v>
      </c>
      <c r="D1252" s="53" t="s">
        <v>33872</v>
      </c>
    </row>
    <row r="1253" spans="1:4" ht="15" x14ac:dyDescent="0.25">
      <c r="A1253" s="53" t="s">
        <v>6007</v>
      </c>
      <c r="B1253" s="53">
        <v>15</v>
      </c>
      <c r="C1253" s="53" t="s">
        <v>33536</v>
      </c>
      <c r="D1253" s="53" t="s">
        <v>33872</v>
      </c>
    </row>
    <row r="1254" spans="1:4" ht="15" x14ac:dyDescent="0.25">
      <c r="A1254" s="53" t="s">
        <v>6008</v>
      </c>
      <c r="B1254" s="53">
        <v>15</v>
      </c>
      <c r="C1254" s="53" t="s">
        <v>33536</v>
      </c>
      <c r="D1254" s="53" t="s">
        <v>33872</v>
      </c>
    </row>
    <row r="1255" spans="1:4" ht="15" x14ac:dyDescent="0.25">
      <c r="A1255" s="53" t="s">
        <v>6009</v>
      </c>
      <c r="B1255" s="53">
        <v>15</v>
      </c>
      <c r="C1255" s="53" t="s">
        <v>33536</v>
      </c>
      <c r="D1255" s="53" t="s">
        <v>33872</v>
      </c>
    </row>
    <row r="1256" spans="1:4" ht="15" x14ac:dyDescent="0.25">
      <c r="A1256" s="53" t="s">
        <v>6010</v>
      </c>
      <c r="B1256" s="53">
        <v>15</v>
      </c>
      <c r="C1256" s="53" t="s">
        <v>33536</v>
      </c>
      <c r="D1256" s="53" t="s">
        <v>33872</v>
      </c>
    </row>
    <row r="1257" spans="1:4" ht="15" x14ac:dyDescent="0.25">
      <c r="A1257" s="53" t="s">
        <v>6011</v>
      </c>
      <c r="B1257" s="53">
        <v>15</v>
      </c>
      <c r="C1257" s="53" t="s">
        <v>33536</v>
      </c>
      <c r="D1257" s="53" t="s">
        <v>33872</v>
      </c>
    </row>
    <row r="1258" spans="1:4" ht="15" x14ac:dyDescent="0.25">
      <c r="A1258" s="53" t="s">
        <v>6012</v>
      </c>
      <c r="B1258" s="53">
        <v>15</v>
      </c>
      <c r="C1258" s="53" t="s">
        <v>33536</v>
      </c>
      <c r="D1258" s="53" t="s">
        <v>33872</v>
      </c>
    </row>
    <row r="1259" spans="1:4" ht="15" x14ac:dyDescent="0.25">
      <c r="A1259" s="53" t="s">
        <v>6013</v>
      </c>
      <c r="B1259" s="53">
        <v>15</v>
      </c>
      <c r="C1259" s="53" t="s">
        <v>33536</v>
      </c>
      <c r="D1259" s="53" t="s">
        <v>33872</v>
      </c>
    </row>
    <row r="1260" spans="1:4" ht="15" x14ac:dyDescent="0.25">
      <c r="A1260" s="53" t="s">
        <v>6014</v>
      </c>
      <c r="B1260" s="53">
        <v>60</v>
      </c>
      <c r="C1260" s="53" t="s">
        <v>33542</v>
      </c>
      <c r="D1260" s="53" t="s">
        <v>33872</v>
      </c>
    </row>
    <row r="1261" spans="1:4" ht="15" x14ac:dyDescent="0.25">
      <c r="A1261" s="53" t="s">
        <v>6015</v>
      </c>
      <c r="B1261" s="53">
        <v>15</v>
      </c>
      <c r="C1261" s="53" t="s">
        <v>33536</v>
      </c>
      <c r="D1261" s="53" t="s">
        <v>33872</v>
      </c>
    </row>
    <row r="1262" spans="1:4" ht="15" x14ac:dyDescent="0.25">
      <c r="A1262" s="53" t="s">
        <v>6016</v>
      </c>
      <c r="B1262" s="53">
        <v>15</v>
      </c>
      <c r="C1262" s="53" t="s">
        <v>33536</v>
      </c>
      <c r="D1262" s="53" t="s">
        <v>33872</v>
      </c>
    </row>
    <row r="1263" spans="1:4" ht="15" x14ac:dyDescent="0.25">
      <c r="A1263" s="53" t="s">
        <v>6017</v>
      </c>
      <c r="B1263" s="53">
        <v>15</v>
      </c>
      <c r="C1263" s="53" t="s">
        <v>33536</v>
      </c>
      <c r="D1263" s="53" t="s">
        <v>33872</v>
      </c>
    </row>
    <row r="1264" spans="1:4" ht="15" x14ac:dyDescent="0.25">
      <c r="A1264" s="53" t="s">
        <v>6018</v>
      </c>
      <c r="B1264" s="53">
        <v>90</v>
      </c>
      <c r="C1264" s="53" t="s">
        <v>33542</v>
      </c>
      <c r="D1264" s="53" t="s">
        <v>33872</v>
      </c>
    </row>
    <row r="1265" spans="1:4" ht="15" x14ac:dyDescent="0.25">
      <c r="A1265" s="53" t="s">
        <v>6019</v>
      </c>
      <c r="B1265" s="53">
        <v>60</v>
      </c>
      <c r="C1265" s="53" t="s">
        <v>33542</v>
      </c>
      <c r="D1265" s="53" t="s">
        <v>33873</v>
      </c>
    </row>
    <row r="1266" spans="1:4" ht="15" x14ac:dyDescent="0.25">
      <c r="A1266" s="53" t="s">
        <v>6020</v>
      </c>
      <c r="B1266" s="53">
        <v>15</v>
      </c>
      <c r="C1266" s="53" t="s">
        <v>33536</v>
      </c>
      <c r="D1266" s="53" t="s">
        <v>33873</v>
      </c>
    </row>
    <row r="1267" spans="1:4" ht="15" x14ac:dyDescent="0.25">
      <c r="A1267" s="53" t="s">
        <v>6021</v>
      </c>
      <c r="B1267" s="53">
        <v>60</v>
      </c>
      <c r="C1267" s="53" t="s">
        <v>33542</v>
      </c>
      <c r="D1267" s="53" t="s">
        <v>33873</v>
      </c>
    </row>
    <row r="1268" spans="1:4" ht="15" x14ac:dyDescent="0.25">
      <c r="A1268" s="53" t="s">
        <v>6022</v>
      </c>
      <c r="B1268" s="53">
        <v>0</v>
      </c>
      <c r="C1268" s="53" t="s">
        <v>33539</v>
      </c>
      <c r="D1268" s="53" t="s">
        <v>33873</v>
      </c>
    </row>
    <row r="1269" spans="1:4" ht="15" x14ac:dyDescent="0.25">
      <c r="A1269" s="53" t="s">
        <v>6023</v>
      </c>
      <c r="B1269" s="53">
        <v>0</v>
      </c>
      <c r="C1269" s="53" t="s">
        <v>33539</v>
      </c>
      <c r="D1269" s="53" t="s">
        <v>33873</v>
      </c>
    </row>
    <row r="1270" spans="1:4" ht="15" x14ac:dyDescent="0.25">
      <c r="A1270" s="53" t="s">
        <v>6024</v>
      </c>
      <c r="B1270" s="53">
        <v>40</v>
      </c>
      <c r="C1270" s="53" t="s">
        <v>33536</v>
      </c>
      <c r="D1270" s="53" t="s">
        <v>33872</v>
      </c>
    </row>
    <row r="1271" spans="1:4" ht="15" x14ac:dyDescent="0.25">
      <c r="A1271" s="53" t="s">
        <v>6025</v>
      </c>
      <c r="B1271" s="53">
        <v>20</v>
      </c>
      <c r="C1271" s="53" t="s">
        <v>33536</v>
      </c>
      <c r="D1271" s="53" t="s">
        <v>33872</v>
      </c>
    </row>
    <row r="1272" spans="1:4" ht="15" x14ac:dyDescent="0.25">
      <c r="A1272" s="53" t="s">
        <v>6026</v>
      </c>
      <c r="B1272" s="53">
        <v>20</v>
      </c>
      <c r="C1272" s="53" t="s">
        <v>33536</v>
      </c>
      <c r="D1272" s="53" t="s">
        <v>33872</v>
      </c>
    </row>
    <row r="1273" spans="1:4" ht="15" x14ac:dyDescent="0.25">
      <c r="A1273" s="53" t="s">
        <v>6027</v>
      </c>
      <c r="B1273" s="53">
        <v>20</v>
      </c>
      <c r="C1273" s="53" t="s">
        <v>33536</v>
      </c>
      <c r="D1273" s="53" t="s">
        <v>33872</v>
      </c>
    </row>
    <row r="1274" spans="1:4" ht="15" x14ac:dyDescent="0.25">
      <c r="A1274" s="53" t="s">
        <v>6028</v>
      </c>
      <c r="B1274" s="53">
        <v>20</v>
      </c>
      <c r="C1274" s="53" t="s">
        <v>33536</v>
      </c>
      <c r="D1274" s="53" t="s">
        <v>33872</v>
      </c>
    </row>
    <row r="1275" spans="1:4" ht="15" x14ac:dyDescent="0.25">
      <c r="A1275" s="53" t="s">
        <v>6029</v>
      </c>
      <c r="B1275" s="53">
        <v>20</v>
      </c>
      <c r="C1275" s="53" t="s">
        <v>33536</v>
      </c>
      <c r="D1275" s="53" t="s">
        <v>33872</v>
      </c>
    </row>
    <row r="1276" spans="1:4" ht="15" x14ac:dyDescent="0.25">
      <c r="A1276" s="53" t="s">
        <v>6030</v>
      </c>
      <c r="B1276" s="53">
        <v>20</v>
      </c>
      <c r="C1276" s="53" t="s">
        <v>33536</v>
      </c>
      <c r="D1276" s="53" t="s">
        <v>33872</v>
      </c>
    </row>
    <row r="1277" spans="1:4" ht="15" x14ac:dyDescent="0.25">
      <c r="A1277" s="53" t="s">
        <v>6031</v>
      </c>
      <c r="B1277" s="53">
        <v>20</v>
      </c>
      <c r="C1277" s="53" t="s">
        <v>33536</v>
      </c>
      <c r="D1277" s="53" t="s">
        <v>33872</v>
      </c>
    </row>
    <row r="1278" spans="1:4" ht="15" x14ac:dyDescent="0.25">
      <c r="A1278" s="53" t="s">
        <v>6032</v>
      </c>
      <c r="B1278" s="53">
        <v>20</v>
      </c>
      <c r="C1278" s="53" t="s">
        <v>33536</v>
      </c>
      <c r="D1278" s="53" t="s">
        <v>33872</v>
      </c>
    </row>
    <row r="1279" spans="1:4" ht="15" x14ac:dyDescent="0.25">
      <c r="A1279" s="53" t="s">
        <v>6033</v>
      </c>
      <c r="B1279" s="53">
        <v>25</v>
      </c>
      <c r="C1279" s="53" t="s">
        <v>33536</v>
      </c>
      <c r="D1279" s="53" t="s">
        <v>33872</v>
      </c>
    </row>
    <row r="1280" spans="1:4" ht="15" x14ac:dyDescent="0.25">
      <c r="A1280" s="53" t="s">
        <v>6034</v>
      </c>
      <c r="B1280" s="53">
        <v>10</v>
      </c>
      <c r="C1280" s="53" t="s">
        <v>33536</v>
      </c>
      <c r="D1280" s="53" t="s">
        <v>33872</v>
      </c>
    </row>
    <row r="1281" spans="1:4" ht="15" x14ac:dyDescent="0.25">
      <c r="A1281" s="53" t="s">
        <v>6035</v>
      </c>
      <c r="B1281" s="53">
        <v>12</v>
      </c>
      <c r="C1281" s="53" t="s">
        <v>33536</v>
      </c>
      <c r="D1281" s="53" t="s">
        <v>33872</v>
      </c>
    </row>
    <row r="1282" spans="1:4" ht="15" x14ac:dyDescent="0.25">
      <c r="A1282" s="53" t="s">
        <v>6036</v>
      </c>
      <c r="B1282" s="53">
        <v>15</v>
      </c>
      <c r="C1282" s="53" t="s">
        <v>33536</v>
      </c>
      <c r="D1282" s="53" t="s">
        <v>33872</v>
      </c>
    </row>
    <row r="1283" spans="1:4" ht="15" x14ac:dyDescent="0.25">
      <c r="A1283" s="53" t="s">
        <v>6037</v>
      </c>
      <c r="B1283" s="53">
        <v>30</v>
      </c>
      <c r="C1283" s="53" t="s">
        <v>33536</v>
      </c>
      <c r="D1283" s="53" t="s">
        <v>33872</v>
      </c>
    </row>
    <row r="1284" spans="1:4" ht="15" x14ac:dyDescent="0.25">
      <c r="A1284" s="53" t="s">
        <v>6038</v>
      </c>
      <c r="B1284" s="53">
        <v>15</v>
      </c>
      <c r="C1284" s="53" t="s">
        <v>33536</v>
      </c>
      <c r="D1284" s="53" t="s">
        <v>33873</v>
      </c>
    </row>
    <row r="1285" spans="1:4" ht="15" x14ac:dyDescent="0.25">
      <c r="A1285" s="53" t="s">
        <v>6039</v>
      </c>
      <c r="B1285" s="53">
        <v>15</v>
      </c>
      <c r="C1285" s="53" t="s">
        <v>33536</v>
      </c>
      <c r="D1285" s="53" t="s">
        <v>33872</v>
      </c>
    </row>
    <row r="1286" spans="1:4" ht="15" x14ac:dyDescent="0.25">
      <c r="A1286" s="53" t="s">
        <v>6040</v>
      </c>
      <c r="B1286" s="53">
        <v>30</v>
      </c>
      <c r="C1286" s="53" t="s">
        <v>33536</v>
      </c>
      <c r="D1286" s="53" t="s">
        <v>33872</v>
      </c>
    </row>
    <row r="1287" spans="1:4" ht="15" x14ac:dyDescent="0.25">
      <c r="A1287" s="53" t="s">
        <v>6041</v>
      </c>
      <c r="B1287" s="53">
        <v>15</v>
      </c>
      <c r="C1287" s="53" t="s">
        <v>33536</v>
      </c>
      <c r="D1287" s="53" t="s">
        <v>33872</v>
      </c>
    </row>
    <row r="1288" spans="1:4" ht="15" x14ac:dyDescent="0.25">
      <c r="A1288" s="53" t="s">
        <v>6042</v>
      </c>
      <c r="B1288" s="53">
        <v>15</v>
      </c>
      <c r="C1288" s="53" t="s">
        <v>33536</v>
      </c>
      <c r="D1288" s="53" t="s">
        <v>33872</v>
      </c>
    </row>
    <row r="1289" spans="1:4" ht="15" x14ac:dyDescent="0.25">
      <c r="A1289" s="53" t="s">
        <v>6043</v>
      </c>
      <c r="B1289" s="53">
        <v>15</v>
      </c>
      <c r="C1289" s="53" t="s">
        <v>33536</v>
      </c>
      <c r="D1289" s="53" t="s">
        <v>33872</v>
      </c>
    </row>
    <row r="1290" spans="1:4" ht="15" x14ac:dyDescent="0.25">
      <c r="A1290" s="53" t="s">
        <v>6044</v>
      </c>
      <c r="B1290" s="53">
        <v>15</v>
      </c>
      <c r="C1290" s="53" t="s">
        <v>33536</v>
      </c>
      <c r="D1290" s="53" t="s">
        <v>33872</v>
      </c>
    </row>
    <row r="1291" spans="1:4" ht="15" x14ac:dyDescent="0.25">
      <c r="A1291" s="53" t="s">
        <v>6045</v>
      </c>
      <c r="B1291" s="53">
        <v>15</v>
      </c>
      <c r="C1291" s="53" t="s">
        <v>33536</v>
      </c>
      <c r="D1291" s="53" t="s">
        <v>33873</v>
      </c>
    </row>
    <row r="1292" spans="1:4" ht="15" x14ac:dyDescent="0.25">
      <c r="A1292" s="53" t="s">
        <v>6046</v>
      </c>
      <c r="B1292" s="53">
        <v>15</v>
      </c>
      <c r="C1292" s="53" t="s">
        <v>33536</v>
      </c>
      <c r="D1292" s="53" t="s">
        <v>33872</v>
      </c>
    </row>
    <row r="1293" spans="1:4" ht="15" x14ac:dyDescent="0.25">
      <c r="A1293" s="53" t="s">
        <v>6047</v>
      </c>
      <c r="B1293" s="53">
        <v>15</v>
      </c>
      <c r="C1293" s="53" t="s">
        <v>33536</v>
      </c>
      <c r="D1293" s="53" t="s">
        <v>33873</v>
      </c>
    </row>
    <row r="1294" spans="1:4" ht="15" x14ac:dyDescent="0.25">
      <c r="A1294" s="53" t="s">
        <v>6048</v>
      </c>
      <c r="B1294" s="53">
        <v>15</v>
      </c>
      <c r="C1294" s="53" t="s">
        <v>33536</v>
      </c>
      <c r="D1294" s="53" t="s">
        <v>33872</v>
      </c>
    </row>
    <row r="1295" spans="1:4" ht="15" x14ac:dyDescent="0.25">
      <c r="A1295" s="53" t="s">
        <v>6049</v>
      </c>
      <c r="B1295" s="53">
        <v>15</v>
      </c>
      <c r="C1295" s="53" t="s">
        <v>33536</v>
      </c>
      <c r="D1295" s="53" t="s">
        <v>33873</v>
      </c>
    </row>
    <row r="1296" spans="1:4" ht="15" x14ac:dyDescent="0.25">
      <c r="A1296" s="53" t="s">
        <v>6050</v>
      </c>
      <c r="B1296" s="53">
        <v>15</v>
      </c>
      <c r="C1296" s="53" t="s">
        <v>33536</v>
      </c>
      <c r="D1296" s="53" t="s">
        <v>33872</v>
      </c>
    </row>
    <row r="1297" spans="1:4" ht="15" x14ac:dyDescent="0.25">
      <c r="A1297" s="53" t="s">
        <v>6051</v>
      </c>
      <c r="B1297" s="53">
        <v>15</v>
      </c>
      <c r="C1297" s="53" t="s">
        <v>33536</v>
      </c>
      <c r="D1297" s="53" t="s">
        <v>33872</v>
      </c>
    </row>
    <row r="1298" spans="1:4" ht="15" x14ac:dyDescent="0.25">
      <c r="A1298" s="53" t="s">
        <v>6052</v>
      </c>
      <c r="B1298" s="53">
        <v>15</v>
      </c>
      <c r="C1298" s="53" t="s">
        <v>33536</v>
      </c>
      <c r="D1298" s="53" t="s">
        <v>33872</v>
      </c>
    </row>
    <row r="1299" spans="1:4" ht="15" x14ac:dyDescent="0.25">
      <c r="A1299" s="53" t="s">
        <v>6053</v>
      </c>
      <c r="B1299" s="53">
        <v>15</v>
      </c>
      <c r="C1299" s="53" t="s">
        <v>33536</v>
      </c>
      <c r="D1299" s="53" t="s">
        <v>33873</v>
      </c>
    </row>
    <row r="1300" spans="1:4" ht="15" x14ac:dyDescent="0.25">
      <c r="A1300" s="53" t="s">
        <v>6054</v>
      </c>
      <c r="B1300" s="53">
        <v>15</v>
      </c>
      <c r="C1300" s="53" t="s">
        <v>33536</v>
      </c>
      <c r="D1300" s="53" t="s">
        <v>33872</v>
      </c>
    </row>
    <row r="1301" spans="1:4" ht="15" x14ac:dyDescent="0.25">
      <c r="A1301" s="53" t="s">
        <v>6055</v>
      </c>
      <c r="B1301" s="53">
        <v>15</v>
      </c>
      <c r="C1301" s="53" t="s">
        <v>33536</v>
      </c>
      <c r="D1301" s="53" t="s">
        <v>33873</v>
      </c>
    </row>
    <row r="1302" spans="1:4" ht="15" x14ac:dyDescent="0.25">
      <c r="A1302" s="53" t="s">
        <v>33007</v>
      </c>
      <c r="B1302" s="53">
        <v>15</v>
      </c>
      <c r="C1302" s="53" t="s">
        <v>33536</v>
      </c>
      <c r="D1302" s="53" t="s">
        <v>33873</v>
      </c>
    </row>
    <row r="1303" spans="1:4" ht="15" x14ac:dyDescent="0.25">
      <c r="A1303" s="53" t="s">
        <v>33486</v>
      </c>
      <c r="B1303" s="53">
        <v>30</v>
      </c>
      <c r="C1303" s="53" t="s">
        <v>33562</v>
      </c>
      <c r="D1303" s="53" t="s">
        <v>33873</v>
      </c>
    </row>
    <row r="1304" spans="1:4" ht="15" x14ac:dyDescent="0.25">
      <c r="A1304" s="53" t="s">
        <v>33487</v>
      </c>
      <c r="B1304" s="53">
        <v>30</v>
      </c>
      <c r="C1304" s="53" t="s">
        <v>33562</v>
      </c>
      <c r="D1304" s="53" t="s">
        <v>33873</v>
      </c>
    </row>
    <row r="1305" spans="1:4" ht="15" x14ac:dyDescent="0.25">
      <c r="A1305" s="53" t="s">
        <v>33488</v>
      </c>
      <c r="B1305" s="53">
        <v>30</v>
      </c>
      <c r="C1305" s="53" t="s">
        <v>33562</v>
      </c>
      <c r="D1305" s="53" t="s">
        <v>33873</v>
      </c>
    </row>
    <row r="1306" spans="1:4" ht="15" x14ac:dyDescent="0.25">
      <c r="A1306" s="53" t="s">
        <v>33489</v>
      </c>
      <c r="B1306" s="53">
        <v>30</v>
      </c>
      <c r="C1306" s="53" t="s">
        <v>33562</v>
      </c>
      <c r="D1306" s="53" t="s">
        <v>33873</v>
      </c>
    </row>
    <row r="1307" spans="1:4" ht="15" x14ac:dyDescent="0.25">
      <c r="A1307" s="53" t="s">
        <v>6056</v>
      </c>
      <c r="B1307" s="53">
        <v>0</v>
      </c>
      <c r="C1307" s="53" t="s">
        <v>33537</v>
      </c>
      <c r="D1307" s="53" t="s">
        <v>33872</v>
      </c>
    </row>
    <row r="1308" spans="1:4" ht="15" x14ac:dyDescent="0.25">
      <c r="A1308" s="53" t="s">
        <v>6057</v>
      </c>
      <c r="B1308" s="53">
        <v>0</v>
      </c>
      <c r="C1308" s="53" t="s">
        <v>33537</v>
      </c>
      <c r="D1308" s="53" t="s">
        <v>33872</v>
      </c>
    </row>
    <row r="1309" spans="1:4" ht="15" x14ac:dyDescent="0.25">
      <c r="A1309" s="53" t="s">
        <v>6058</v>
      </c>
      <c r="B1309" s="53">
        <v>0</v>
      </c>
      <c r="C1309" s="53" t="s">
        <v>33539</v>
      </c>
      <c r="D1309" s="53" t="s">
        <v>33873</v>
      </c>
    </row>
    <row r="1310" spans="1:4" ht="15" x14ac:dyDescent="0.25">
      <c r="A1310" s="53" t="s">
        <v>6059</v>
      </c>
      <c r="B1310" s="53">
        <v>0</v>
      </c>
      <c r="C1310" s="53" t="s">
        <v>33539</v>
      </c>
      <c r="D1310" s="53" t="s">
        <v>33873</v>
      </c>
    </row>
    <row r="1311" spans="1:4" ht="15" x14ac:dyDescent="0.25">
      <c r="A1311" s="53" t="s">
        <v>6060</v>
      </c>
      <c r="B1311" s="53">
        <v>0</v>
      </c>
      <c r="C1311" s="53" t="s">
        <v>33539</v>
      </c>
      <c r="D1311" s="53" t="s">
        <v>33873</v>
      </c>
    </row>
    <row r="1312" spans="1:4" ht="15" x14ac:dyDescent="0.25">
      <c r="A1312" s="53" t="s">
        <v>6061</v>
      </c>
      <c r="B1312" s="53">
        <v>0</v>
      </c>
      <c r="C1312" s="53" t="s">
        <v>33539</v>
      </c>
      <c r="D1312" s="53" t="s">
        <v>33873</v>
      </c>
    </row>
    <row r="1313" spans="1:4" ht="15" x14ac:dyDescent="0.25">
      <c r="A1313" s="53" t="s">
        <v>6062</v>
      </c>
      <c r="B1313" s="53">
        <v>0</v>
      </c>
      <c r="C1313" s="53" t="s">
        <v>33539</v>
      </c>
      <c r="D1313" s="53" t="s">
        <v>33873</v>
      </c>
    </row>
    <row r="1314" spans="1:4" ht="15" x14ac:dyDescent="0.25">
      <c r="A1314" s="53" t="s">
        <v>6063</v>
      </c>
      <c r="B1314" s="53">
        <v>0</v>
      </c>
      <c r="C1314" s="53" t="s">
        <v>33539</v>
      </c>
      <c r="D1314" s="53" t="s">
        <v>33873</v>
      </c>
    </row>
    <row r="1315" spans="1:4" ht="15" x14ac:dyDescent="0.25">
      <c r="A1315" s="53" t="s">
        <v>6064</v>
      </c>
      <c r="B1315" s="53">
        <v>30</v>
      </c>
      <c r="C1315" s="53" t="s">
        <v>33536</v>
      </c>
      <c r="D1315" s="53" t="s">
        <v>33872</v>
      </c>
    </row>
    <row r="1316" spans="1:4" ht="15" x14ac:dyDescent="0.25">
      <c r="A1316" s="53" t="s">
        <v>6065</v>
      </c>
      <c r="B1316" s="53">
        <v>30</v>
      </c>
      <c r="C1316" s="53" t="s">
        <v>33536</v>
      </c>
      <c r="D1316" s="53" t="s">
        <v>33872</v>
      </c>
    </row>
    <row r="1317" spans="1:4" ht="15" x14ac:dyDescent="0.25">
      <c r="A1317" s="53" t="s">
        <v>6066</v>
      </c>
      <c r="B1317" s="53">
        <v>30</v>
      </c>
      <c r="C1317" s="53" t="s">
        <v>33536</v>
      </c>
      <c r="D1317" s="53" t="s">
        <v>33873</v>
      </c>
    </row>
    <row r="1318" spans="1:4" ht="15" x14ac:dyDescent="0.25">
      <c r="A1318" s="53" t="s">
        <v>6067</v>
      </c>
      <c r="B1318" s="53">
        <v>30</v>
      </c>
      <c r="C1318" s="53" t="s">
        <v>33536</v>
      </c>
      <c r="D1318" s="53" t="s">
        <v>33872</v>
      </c>
    </row>
    <row r="1319" spans="1:4" ht="15" x14ac:dyDescent="0.25">
      <c r="A1319" s="53" t="s">
        <v>6068</v>
      </c>
      <c r="B1319" s="53">
        <v>30</v>
      </c>
      <c r="C1319" s="53" t="s">
        <v>33536</v>
      </c>
      <c r="D1319" s="53" t="s">
        <v>33872</v>
      </c>
    </row>
    <row r="1320" spans="1:4" ht="15" x14ac:dyDescent="0.25">
      <c r="A1320" s="53" t="s">
        <v>6069</v>
      </c>
      <c r="B1320" s="53">
        <v>15</v>
      </c>
      <c r="C1320" s="53" t="s">
        <v>33536</v>
      </c>
      <c r="D1320" s="53" t="s">
        <v>33872</v>
      </c>
    </row>
    <row r="1321" spans="1:4" ht="15" x14ac:dyDescent="0.25">
      <c r="A1321" s="53" t="s">
        <v>6070</v>
      </c>
      <c r="B1321" s="53">
        <v>15</v>
      </c>
      <c r="C1321" s="53" t="s">
        <v>33536</v>
      </c>
      <c r="D1321" s="53" t="s">
        <v>33872</v>
      </c>
    </row>
    <row r="1322" spans="1:4" ht="15" x14ac:dyDescent="0.25">
      <c r="A1322" s="53" t="s">
        <v>6071</v>
      </c>
      <c r="B1322" s="53">
        <v>15</v>
      </c>
      <c r="C1322" s="53" t="s">
        <v>33536</v>
      </c>
      <c r="D1322" s="53" t="s">
        <v>33872</v>
      </c>
    </row>
    <row r="1323" spans="1:4" ht="15" x14ac:dyDescent="0.25">
      <c r="A1323" s="53" t="s">
        <v>6072</v>
      </c>
      <c r="B1323" s="53">
        <v>15</v>
      </c>
      <c r="C1323" s="53" t="s">
        <v>33536</v>
      </c>
      <c r="D1323" s="53" t="s">
        <v>33872</v>
      </c>
    </row>
    <row r="1324" spans="1:4" ht="15" x14ac:dyDescent="0.25">
      <c r="A1324" s="53" t="s">
        <v>6073</v>
      </c>
      <c r="B1324" s="53">
        <v>15</v>
      </c>
      <c r="C1324" s="53" t="s">
        <v>33536</v>
      </c>
      <c r="D1324" s="53" t="s">
        <v>33872</v>
      </c>
    </row>
    <row r="1325" spans="1:4" ht="15" x14ac:dyDescent="0.25">
      <c r="A1325" s="53" t="s">
        <v>6074</v>
      </c>
      <c r="B1325" s="53">
        <v>15</v>
      </c>
      <c r="C1325" s="53" t="s">
        <v>33536</v>
      </c>
      <c r="D1325" s="53" t="s">
        <v>33872</v>
      </c>
    </row>
    <row r="1326" spans="1:4" ht="15" x14ac:dyDescent="0.25">
      <c r="A1326" s="53" t="s">
        <v>6075</v>
      </c>
      <c r="B1326" s="53">
        <v>15</v>
      </c>
      <c r="C1326" s="53" t="s">
        <v>33536</v>
      </c>
      <c r="D1326" s="53" t="s">
        <v>33872</v>
      </c>
    </row>
    <row r="1327" spans="1:4" ht="15" x14ac:dyDescent="0.25">
      <c r="A1327" s="53" t="s">
        <v>6076</v>
      </c>
      <c r="B1327" s="53">
        <v>15</v>
      </c>
      <c r="C1327" s="53" t="s">
        <v>33536</v>
      </c>
      <c r="D1327" s="53" t="s">
        <v>33872</v>
      </c>
    </row>
    <row r="1328" spans="1:4" ht="15" x14ac:dyDescent="0.25">
      <c r="A1328" s="53" t="s">
        <v>6077</v>
      </c>
      <c r="B1328" s="53">
        <v>15</v>
      </c>
      <c r="C1328" s="53" t="s">
        <v>33536</v>
      </c>
      <c r="D1328" s="53" t="s">
        <v>33872</v>
      </c>
    </row>
    <row r="1329" spans="1:4" ht="15" x14ac:dyDescent="0.25">
      <c r="A1329" s="53" t="s">
        <v>6078</v>
      </c>
      <c r="B1329" s="53">
        <v>15</v>
      </c>
      <c r="C1329" s="53" t="s">
        <v>33536</v>
      </c>
      <c r="D1329" s="53" t="s">
        <v>33873</v>
      </c>
    </row>
    <row r="1330" spans="1:4" ht="15" x14ac:dyDescent="0.25">
      <c r="A1330" s="53" t="s">
        <v>6079</v>
      </c>
      <c r="B1330" s="53">
        <v>15</v>
      </c>
      <c r="C1330" s="53" t="s">
        <v>33536</v>
      </c>
      <c r="D1330" s="53" t="s">
        <v>33872</v>
      </c>
    </row>
    <row r="1331" spans="1:4" ht="15" x14ac:dyDescent="0.25">
      <c r="A1331" s="53" t="s">
        <v>6080</v>
      </c>
      <c r="B1331" s="53">
        <v>15</v>
      </c>
      <c r="C1331" s="53" t="s">
        <v>33536</v>
      </c>
      <c r="D1331" s="53" t="s">
        <v>33872</v>
      </c>
    </row>
    <row r="1332" spans="1:4" ht="15" x14ac:dyDescent="0.25">
      <c r="A1332" s="53" t="s">
        <v>6081</v>
      </c>
      <c r="B1332" s="53">
        <v>15</v>
      </c>
      <c r="C1332" s="53" t="s">
        <v>33536</v>
      </c>
      <c r="D1332" s="53" t="s">
        <v>33872</v>
      </c>
    </row>
    <row r="1333" spans="1:4" ht="15" x14ac:dyDescent="0.25">
      <c r="A1333" s="53" t="s">
        <v>6082</v>
      </c>
      <c r="B1333" s="53">
        <v>15</v>
      </c>
      <c r="C1333" s="53" t="s">
        <v>33536</v>
      </c>
      <c r="D1333" s="53" t="s">
        <v>33872</v>
      </c>
    </row>
    <row r="1334" spans="1:4" ht="15" x14ac:dyDescent="0.25">
      <c r="A1334" s="53" t="s">
        <v>6083</v>
      </c>
      <c r="B1334" s="53">
        <v>15</v>
      </c>
      <c r="C1334" s="53" t="s">
        <v>33536</v>
      </c>
      <c r="D1334" s="53" t="s">
        <v>33872</v>
      </c>
    </row>
    <row r="1335" spans="1:4" ht="15" x14ac:dyDescent="0.25">
      <c r="A1335" s="53" t="s">
        <v>6084</v>
      </c>
      <c r="B1335" s="53">
        <v>15</v>
      </c>
      <c r="C1335" s="53" t="s">
        <v>33536</v>
      </c>
      <c r="D1335" s="53" t="s">
        <v>33873</v>
      </c>
    </row>
    <row r="1336" spans="1:4" ht="15" x14ac:dyDescent="0.25">
      <c r="A1336" s="53" t="s">
        <v>6085</v>
      </c>
      <c r="B1336" s="53">
        <v>15</v>
      </c>
      <c r="C1336" s="53" t="s">
        <v>33536</v>
      </c>
      <c r="D1336" s="53" t="s">
        <v>33872</v>
      </c>
    </row>
    <row r="1337" spans="1:4" ht="15" x14ac:dyDescent="0.25">
      <c r="A1337" s="53" t="s">
        <v>6086</v>
      </c>
      <c r="B1337" s="53">
        <v>15</v>
      </c>
      <c r="C1337" s="53" t="s">
        <v>33536</v>
      </c>
      <c r="D1337" s="53" t="s">
        <v>33872</v>
      </c>
    </row>
    <row r="1338" spans="1:4" ht="15" x14ac:dyDescent="0.25">
      <c r="A1338" s="53" t="s">
        <v>6087</v>
      </c>
      <c r="B1338" s="53">
        <v>15</v>
      </c>
      <c r="C1338" s="53" t="s">
        <v>33536</v>
      </c>
      <c r="D1338" s="53" t="s">
        <v>33873</v>
      </c>
    </row>
    <row r="1339" spans="1:4" ht="15" x14ac:dyDescent="0.25">
      <c r="A1339" s="53" t="s">
        <v>6088</v>
      </c>
      <c r="B1339" s="53">
        <v>15</v>
      </c>
      <c r="C1339" s="53" t="s">
        <v>33536</v>
      </c>
      <c r="D1339" s="53" t="s">
        <v>33873</v>
      </c>
    </row>
    <row r="1340" spans="1:4" ht="15" x14ac:dyDescent="0.25">
      <c r="A1340" s="53" t="s">
        <v>6089</v>
      </c>
      <c r="B1340" s="53">
        <v>15</v>
      </c>
      <c r="C1340" s="53" t="s">
        <v>33536</v>
      </c>
      <c r="D1340" s="53" t="s">
        <v>33873</v>
      </c>
    </row>
    <row r="1341" spans="1:4" ht="15" x14ac:dyDescent="0.25">
      <c r="A1341" s="53" t="s">
        <v>33490</v>
      </c>
      <c r="B1341" s="53">
        <v>30</v>
      </c>
      <c r="C1341" s="53" t="s">
        <v>33562</v>
      </c>
      <c r="D1341" s="53" t="s">
        <v>33873</v>
      </c>
    </row>
    <row r="1342" spans="1:4" ht="15" x14ac:dyDescent="0.25">
      <c r="A1342" s="53" t="s">
        <v>33491</v>
      </c>
      <c r="B1342" s="53">
        <v>30</v>
      </c>
      <c r="C1342" s="53" t="s">
        <v>33562</v>
      </c>
      <c r="D1342" s="53" t="s">
        <v>33873</v>
      </c>
    </row>
    <row r="1343" spans="1:4" ht="15" x14ac:dyDescent="0.25">
      <c r="A1343" s="53" t="s">
        <v>33492</v>
      </c>
      <c r="B1343" s="53">
        <v>30</v>
      </c>
      <c r="C1343" s="53" t="s">
        <v>33562</v>
      </c>
      <c r="D1343" s="53" t="s">
        <v>33873</v>
      </c>
    </row>
    <row r="1344" spans="1:4" ht="15" x14ac:dyDescent="0.25">
      <c r="A1344" s="53" t="s">
        <v>33493</v>
      </c>
      <c r="B1344" s="53">
        <v>30</v>
      </c>
      <c r="C1344" s="53" t="s">
        <v>33562</v>
      </c>
      <c r="D1344" s="53" t="s">
        <v>33873</v>
      </c>
    </row>
    <row r="1345" spans="1:4" ht="15" x14ac:dyDescent="0.25">
      <c r="A1345" s="53" t="s">
        <v>6090</v>
      </c>
      <c r="B1345" s="53">
        <v>0</v>
      </c>
      <c r="C1345" s="53" t="s">
        <v>33539</v>
      </c>
      <c r="D1345" s="53" t="s">
        <v>33873</v>
      </c>
    </row>
    <row r="1346" spans="1:4" ht="15" x14ac:dyDescent="0.25">
      <c r="A1346" s="53" t="s">
        <v>6091</v>
      </c>
      <c r="B1346" s="53">
        <v>0</v>
      </c>
      <c r="C1346" s="53" t="s">
        <v>33537</v>
      </c>
      <c r="D1346" s="53" t="s">
        <v>33872</v>
      </c>
    </row>
    <row r="1347" spans="1:4" ht="15" x14ac:dyDescent="0.25">
      <c r="A1347" s="53" t="s">
        <v>6092</v>
      </c>
      <c r="B1347" s="53">
        <v>30</v>
      </c>
      <c r="C1347" s="53" t="s">
        <v>33536</v>
      </c>
      <c r="D1347" s="53" t="s">
        <v>33872</v>
      </c>
    </row>
    <row r="1348" spans="1:4" ht="15" x14ac:dyDescent="0.25">
      <c r="A1348" s="53" t="s">
        <v>6093</v>
      </c>
      <c r="B1348" s="53">
        <v>15</v>
      </c>
      <c r="C1348" s="53" t="s">
        <v>33536</v>
      </c>
      <c r="D1348" s="53" t="s">
        <v>33872</v>
      </c>
    </row>
    <row r="1349" spans="1:4" ht="15" x14ac:dyDescent="0.25">
      <c r="A1349" s="53" t="s">
        <v>6094</v>
      </c>
      <c r="B1349" s="53">
        <v>15</v>
      </c>
      <c r="C1349" s="53" t="s">
        <v>33536</v>
      </c>
      <c r="D1349" s="53" t="s">
        <v>33872</v>
      </c>
    </row>
    <row r="1350" spans="1:4" ht="15" x14ac:dyDescent="0.25">
      <c r="A1350" s="53" t="s">
        <v>6095</v>
      </c>
      <c r="B1350" s="53">
        <v>15</v>
      </c>
      <c r="C1350" s="53" t="s">
        <v>33536</v>
      </c>
      <c r="D1350" s="53" t="s">
        <v>33872</v>
      </c>
    </row>
    <row r="1351" spans="1:4" ht="15" x14ac:dyDescent="0.25">
      <c r="A1351" s="53" t="s">
        <v>6096</v>
      </c>
      <c r="B1351" s="53">
        <v>30</v>
      </c>
      <c r="C1351" s="53" t="s">
        <v>33536</v>
      </c>
      <c r="D1351" s="53" t="s">
        <v>33872</v>
      </c>
    </row>
    <row r="1352" spans="1:4" ht="15" x14ac:dyDescent="0.25">
      <c r="A1352" s="53" t="s">
        <v>6097</v>
      </c>
      <c r="B1352" s="53">
        <v>15</v>
      </c>
      <c r="C1352" s="53" t="s">
        <v>33536</v>
      </c>
      <c r="D1352" s="53" t="s">
        <v>33872</v>
      </c>
    </row>
    <row r="1353" spans="1:4" ht="15" x14ac:dyDescent="0.25">
      <c r="A1353" s="53" t="s">
        <v>6098</v>
      </c>
      <c r="B1353" s="53">
        <v>15</v>
      </c>
      <c r="C1353" s="53" t="s">
        <v>33536</v>
      </c>
      <c r="D1353" s="53" t="s">
        <v>33872</v>
      </c>
    </row>
    <row r="1354" spans="1:4" ht="15" x14ac:dyDescent="0.25">
      <c r="A1354" s="53" t="s">
        <v>6099</v>
      </c>
      <c r="B1354" s="53">
        <v>15</v>
      </c>
      <c r="C1354" s="53" t="s">
        <v>33536</v>
      </c>
      <c r="D1354" s="53" t="s">
        <v>33872</v>
      </c>
    </row>
    <row r="1355" spans="1:4" ht="15" x14ac:dyDescent="0.25">
      <c r="A1355" s="53" t="s">
        <v>6100</v>
      </c>
      <c r="B1355" s="53">
        <v>15</v>
      </c>
      <c r="C1355" s="53" t="s">
        <v>33536</v>
      </c>
      <c r="D1355" s="53" t="s">
        <v>33873</v>
      </c>
    </row>
    <row r="1356" spans="1:4" ht="15" x14ac:dyDescent="0.25">
      <c r="A1356" s="53" t="s">
        <v>6101</v>
      </c>
      <c r="B1356" s="53">
        <v>15</v>
      </c>
      <c r="C1356" s="53" t="s">
        <v>33536</v>
      </c>
      <c r="D1356" s="53" t="s">
        <v>33872</v>
      </c>
    </row>
    <row r="1357" spans="1:4" ht="15" x14ac:dyDescent="0.25">
      <c r="A1357" s="53" t="s">
        <v>6102</v>
      </c>
      <c r="B1357" s="53">
        <v>15</v>
      </c>
      <c r="C1357" s="53" t="s">
        <v>33536</v>
      </c>
      <c r="D1357" s="53" t="s">
        <v>33872</v>
      </c>
    </row>
    <row r="1358" spans="1:4" ht="15" x14ac:dyDescent="0.25">
      <c r="A1358" s="53" t="s">
        <v>6103</v>
      </c>
      <c r="B1358" s="53">
        <v>15</v>
      </c>
      <c r="C1358" s="53" t="s">
        <v>33536</v>
      </c>
      <c r="D1358" s="53" t="s">
        <v>33872</v>
      </c>
    </row>
    <row r="1359" spans="1:4" ht="15" x14ac:dyDescent="0.25">
      <c r="A1359" s="53" t="s">
        <v>6104</v>
      </c>
      <c r="B1359" s="53">
        <v>15</v>
      </c>
      <c r="C1359" s="53" t="s">
        <v>33536</v>
      </c>
      <c r="D1359" s="53" t="s">
        <v>33872</v>
      </c>
    </row>
    <row r="1360" spans="1:4" ht="15" x14ac:dyDescent="0.25">
      <c r="A1360" s="53" t="s">
        <v>6105</v>
      </c>
      <c r="B1360" s="53">
        <v>30</v>
      </c>
      <c r="C1360" s="53" t="s">
        <v>33536</v>
      </c>
      <c r="D1360" s="53" t="s">
        <v>33872</v>
      </c>
    </row>
    <row r="1361" spans="1:4" ht="15" x14ac:dyDescent="0.25">
      <c r="A1361" s="53" t="s">
        <v>6106</v>
      </c>
      <c r="B1361" s="53">
        <v>30</v>
      </c>
      <c r="C1361" s="53" t="s">
        <v>33536</v>
      </c>
      <c r="D1361" s="53" t="s">
        <v>33872</v>
      </c>
    </row>
    <row r="1362" spans="1:4" ht="15" x14ac:dyDescent="0.25">
      <c r="A1362" s="53" t="s">
        <v>6107</v>
      </c>
      <c r="B1362" s="53">
        <v>15</v>
      </c>
      <c r="C1362" s="53" t="s">
        <v>33536</v>
      </c>
      <c r="D1362" s="53" t="s">
        <v>33873</v>
      </c>
    </row>
    <row r="1363" spans="1:4" ht="15" x14ac:dyDescent="0.25">
      <c r="A1363" s="53" t="s">
        <v>6108</v>
      </c>
      <c r="B1363" s="53">
        <v>15</v>
      </c>
      <c r="C1363" s="53" t="s">
        <v>33536</v>
      </c>
      <c r="D1363" s="53" t="s">
        <v>33872</v>
      </c>
    </row>
    <row r="1364" spans="1:4" ht="15" x14ac:dyDescent="0.25">
      <c r="A1364" s="53" t="s">
        <v>6109</v>
      </c>
      <c r="B1364" s="53">
        <v>15</v>
      </c>
      <c r="C1364" s="53" t="s">
        <v>33536</v>
      </c>
      <c r="D1364" s="53" t="s">
        <v>33872</v>
      </c>
    </row>
    <row r="1365" spans="1:4" ht="15" x14ac:dyDescent="0.25">
      <c r="A1365" s="53" t="s">
        <v>6110</v>
      </c>
      <c r="B1365" s="53">
        <v>15</v>
      </c>
      <c r="C1365" s="53" t="s">
        <v>33536</v>
      </c>
      <c r="D1365" s="53" t="s">
        <v>33873</v>
      </c>
    </row>
    <row r="1366" spans="1:4" ht="15" x14ac:dyDescent="0.25">
      <c r="A1366" s="53" t="s">
        <v>6111</v>
      </c>
      <c r="B1366" s="53">
        <v>15</v>
      </c>
      <c r="C1366" s="53" t="s">
        <v>33536</v>
      </c>
      <c r="D1366" s="53" t="s">
        <v>33872</v>
      </c>
    </row>
    <row r="1367" spans="1:4" ht="15" x14ac:dyDescent="0.25">
      <c r="A1367" s="53" t="s">
        <v>6112</v>
      </c>
      <c r="B1367" s="53">
        <v>15</v>
      </c>
      <c r="C1367" s="53" t="s">
        <v>33536</v>
      </c>
      <c r="D1367" s="53" t="s">
        <v>33873</v>
      </c>
    </row>
    <row r="1368" spans="1:4" ht="15" x14ac:dyDescent="0.25">
      <c r="A1368" s="53" t="s">
        <v>6113</v>
      </c>
      <c r="B1368" s="53">
        <v>15</v>
      </c>
      <c r="C1368" s="53" t="s">
        <v>33536</v>
      </c>
      <c r="D1368" s="53" t="s">
        <v>33872</v>
      </c>
    </row>
    <row r="1369" spans="1:4" ht="15" x14ac:dyDescent="0.25">
      <c r="A1369" s="53" t="s">
        <v>6114</v>
      </c>
      <c r="B1369" s="53">
        <v>15</v>
      </c>
      <c r="C1369" s="53" t="s">
        <v>33536</v>
      </c>
      <c r="D1369" s="53" t="s">
        <v>33872</v>
      </c>
    </row>
    <row r="1370" spans="1:4" ht="15" x14ac:dyDescent="0.25">
      <c r="A1370" s="53" t="s">
        <v>6115</v>
      </c>
      <c r="B1370" s="53">
        <v>15</v>
      </c>
      <c r="C1370" s="53" t="s">
        <v>33536</v>
      </c>
      <c r="D1370" s="53" t="s">
        <v>33873</v>
      </c>
    </row>
    <row r="1371" spans="1:4" ht="15" x14ac:dyDescent="0.25">
      <c r="A1371" s="53" t="s">
        <v>6116</v>
      </c>
      <c r="B1371" s="53">
        <v>15</v>
      </c>
      <c r="C1371" s="53" t="s">
        <v>33536</v>
      </c>
      <c r="D1371" s="53" t="s">
        <v>33872</v>
      </c>
    </row>
    <row r="1372" spans="1:4" ht="15" x14ac:dyDescent="0.25">
      <c r="A1372" s="53" t="s">
        <v>6117</v>
      </c>
      <c r="B1372" s="53">
        <v>15</v>
      </c>
      <c r="C1372" s="53" t="s">
        <v>33536</v>
      </c>
      <c r="D1372" s="53" t="s">
        <v>33872</v>
      </c>
    </row>
    <row r="1373" spans="1:4" ht="15" x14ac:dyDescent="0.25">
      <c r="A1373" s="53" t="s">
        <v>6118</v>
      </c>
      <c r="B1373" s="53">
        <v>15</v>
      </c>
      <c r="C1373" s="53" t="s">
        <v>33536</v>
      </c>
      <c r="D1373" s="53" t="s">
        <v>33873</v>
      </c>
    </row>
    <row r="1374" spans="1:4" ht="15" x14ac:dyDescent="0.25">
      <c r="A1374" s="53" t="s">
        <v>6119</v>
      </c>
      <c r="B1374" s="53">
        <v>15</v>
      </c>
      <c r="C1374" s="53" t="s">
        <v>33536</v>
      </c>
      <c r="D1374" s="53" t="s">
        <v>33872</v>
      </c>
    </row>
    <row r="1375" spans="1:4" ht="15" x14ac:dyDescent="0.25">
      <c r="A1375" s="53" t="s">
        <v>6120</v>
      </c>
      <c r="B1375" s="53">
        <v>15</v>
      </c>
      <c r="C1375" s="53" t="s">
        <v>33536</v>
      </c>
      <c r="D1375" s="53" t="s">
        <v>33872</v>
      </c>
    </row>
    <row r="1376" spans="1:4" ht="15" x14ac:dyDescent="0.25">
      <c r="A1376" s="53" t="s">
        <v>6121</v>
      </c>
      <c r="B1376" s="53">
        <v>15</v>
      </c>
      <c r="C1376" s="53" t="s">
        <v>33536</v>
      </c>
      <c r="D1376" s="53" t="s">
        <v>33872</v>
      </c>
    </row>
    <row r="1377" spans="1:4" ht="15" x14ac:dyDescent="0.25">
      <c r="A1377" s="53" t="s">
        <v>6122</v>
      </c>
      <c r="B1377" s="53">
        <v>15</v>
      </c>
      <c r="C1377" s="53" t="s">
        <v>33536</v>
      </c>
      <c r="D1377" s="53" t="s">
        <v>33873</v>
      </c>
    </row>
    <row r="1378" spans="1:4" ht="15" x14ac:dyDescent="0.25">
      <c r="A1378" s="53" t="s">
        <v>6123</v>
      </c>
      <c r="B1378" s="53">
        <v>15</v>
      </c>
      <c r="C1378" s="53" t="s">
        <v>33536</v>
      </c>
      <c r="D1378" s="53" t="s">
        <v>33873</v>
      </c>
    </row>
    <row r="1379" spans="1:4" ht="15" x14ac:dyDescent="0.25">
      <c r="A1379" s="53" t="s">
        <v>6124</v>
      </c>
      <c r="B1379" s="53">
        <v>15</v>
      </c>
      <c r="C1379" s="53" t="s">
        <v>33536</v>
      </c>
      <c r="D1379" s="53" t="s">
        <v>33873</v>
      </c>
    </row>
    <row r="1380" spans="1:4" ht="15" x14ac:dyDescent="0.25">
      <c r="A1380" s="53" t="s">
        <v>6125</v>
      </c>
      <c r="B1380" s="53">
        <v>15</v>
      </c>
      <c r="C1380" s="53" t="s">
        <v>33536</v>
      </c>
      <c r="D1380" s="53" t="s">
        <v>33872</v>
      </c>
    </row>
    <row r="1381" spans="1:4" ht="15" x14ac:dyDescent="0.25">
      <c r="A1381" s="53" t="s">
        <v>33494</v>
      </c>
      <c r="B1381" s="53">
        <v>30</v>
      </c>
      <c r="C1381" s="53" t="s">
        <v>33562</v>
      </c>
      <c r="D1381" s="53" t="s">
        <v>33873</v>
      </c>
    </row>
    <row r="1382" spans="1:4" ht="15" x14ac:dyDescent="0.25">
      <c r="A1382" s="53" t="s">
        <v>33495</v>
      </c>
      <c r="B1382" s="53">
        <v>20</v>
      </c>
      <c r="C1382" s="53" t="s">
        <v>33562</v>
      </c>
      <c r="D1382" s="53" t="s">
        <v>33873</v>
      </c>
    </row>
    <row r="1383" spans="1:4" ht="15" x14ac:dyDescent="0.25">
      <c r="A1383" s="53" t="s">
        <v>33496</v>
      </c>
      <c r="B1383" s="53">
        <v>15</v>
      </c>
      <c r="C1383" s="53" t="s">
        <v>33562</v>
      </c>
      <c r="D1383" s="53" t="s">
        <v>33873</v>
      </c>
    </row>
    <row r="1384" spans="1:4" ht="15" x14ac:dyDescent="0.25">
      <c r="A1384" s="53" t="s">
        <v>33497</v>
      </c>
      <c r="B1384" s="53">
        <v>15</v>
      </c>
      <c r="C1384" s="53" t="s">
        <v>33562</v>
      </c>
      <c r="D1384" s="53" t="s">
        <v>33873</v>
      </c>
    </row>
    <row r="1385" spans="1:4" ht="15" x14ac:dyDescent="0.25">
      <c r="A1385" s="53" t="s">
        <v>33498</v>
      </c>
      <c r="B1385" s="53">
        <v>20</v>
      </c>
      <c r="C1385" s="53" t="s">
        <v>33562</v>
      </c>
      <c r="D1385" s="53" t="s">
        <v>33873</v>
      </c>
    </row>
    <row r="1386" spans="1:4" ht="15" x14ac:dyDescent="0.25">
      <c r="A1386" s="53" t="s">
        <v>33499</v>
      </c>
      <c r="B1386" s="53">
        <v>20</v>
      </c>
      <c r="C1386" s="53" t="s">
        <v>33562</v>
      </c>
      <c r="D1386" s="53" t="s">
        <v>33873</v>
      </c>
    </row>
    <row r="1387" spans="1:4" ht="15" x14ac:dyDescent="0.25">
      <c r="A1387" s="53" t="s">
        <v>6126</v>
      </c>
      <c r="B1387" s="53">
        <v>0</v>
      </c>
      <c r="C1387" s="53" t="s">
        <v>33539</v>
      </c>
      <c r="D1387" s="53" t="s">
        <v>33873</v>
      </c>
    </row>
    <row r="1388" spans="1:4" ht="15" x14ac:dyDescent="0.25">
      <c r="A1388" s="53" t="s">
        <v>6127</v>
      </c>
      <c r="B1388" s="53">
        <v>0</v>
      </c>
      <c r="C1388" s="53" t="s">
        <v>33537</v>
      </c>
      <c r="D1388" s="53" t="s">
        <v>33872</v>
      </c>
    </row>
    <row r="1389" spans="1:4" ht="15" x14ac:dyDescent="0.25">
      <c r="A1389" s="53" t="s">
        <v>6128</v>
      </c>
      <c r="B1389" s="53">
        <v>20</v>
      </c>
      <c r="C1389" s="53" t="s">
        <v>33536</v>
      </c>
      <c r="D1389" s="53" t="s">
        <v>33872</v>
      </c>
    </row>
    <row r="1390" spans="1:4" ht="15" x14ac:dyDescent="0.25">
      <c r="A1390" s="53" t="s">
        <v>6129</v>
      </c>
      <c r="B1390" s="53">
        <v>20</v>
      </c>
      <c r="C1390" s="53" t="s">
        <v>33536</v>
      </c>
      <c r="D1390" s="53" t="s">
        <v>33872</v>
      </c>
    </row>
    <row r="1391" spans="1:4" ht="15" x14ac:dyDescent="0.25">
      <c r="A1391" s="53" t="s">
        <v>6130</v>
      </c>
      <c r="B1391" s="53">
        <v>20</v>
      </c>
      <c r="C1391" s="53" t="s">
        <v>33536</v>
      </c>
      <c r="D1391" s="53" t="s">
        <v>33872</v>
      </c>
    </row>
    <row r="1392" spans="1:4" ht="15" x14ac:dyDescent="0.25">
      <c r="A1392" s="53" t="s">
        <v>6131</v>
      </c>
      <c r="B1392" s="53">
        <v>60</v>
      </c>
      <c r="C1392" s="53"/>
      <c r="D1392" s="53" t="s">
        <v>33872</v>
      </c>
    </row>
    <row r="1393" spans="1:4" ht="15" x14ac:dyDescent="0.25">
      <c r="A1393" s="53" t="s">
        <v>6132</v>
      </c>
      <c r="B1393" s="53">
        <v>20</v>
      </c>
      <c r="C1393" s="53" t="s">
        <v>33536</v>
      </c>
      <c r="D1393" s="53" t="s">
        <v>33872</v>
      </c>
    </row>
    <row r="1394" spans="1:4" ht="15" x14ac:dyDescent="0.25">
      <c r="A1394" s="53" t="s">
        <v>6133</v>
      </c>
      <c r="B1394" s="53">
        <v>20</v>
      </c>
      <c r="C1394" s="53" t="s">
        <v>33536</v>
      </c>
      <c r="D1394" s="53" t="s">
        <v>33872</v>
      </c>
    </row>
    <row r="1395" spans="1:4" ht="15" x14ac:dyDescent="0.25">
      <c r="A1395" s="53" t="s">
        <v>6134</v>
      </c>
      <c r="B1395" s="53">
        <v>20</v>
      </c>
      <c r="C1395" s="53" t="s">
        <v>33536</v>
      </c>
      <c r="D1395" s="53" t="s">
        <v>33872</v>
      </c>
    </row>
    <row r="1396" spans="1:4" ht="15" x14ac:dyDescent="0.25">
      <c r="A1396" s="53" t="s">
        <v>6135</v>
      </c>
      <c r="B1396" s="53">
        <v>20</v>
      </c>
      <c r="C1396" s="53" t="s">
        <v>33536</v>
      </c>
      <c r="D1396" s="53" t="s">
        <v>33872</v>
      </c>
    </row>
    <row r="1397" spans="1:4" ht="15" x14ac:dyDescent="0.25">
      <c r="A1397" s="53" t="s">
        <v>6136</v>
      </c>
      <c r="B1397" s="53">
        <v>20</v>
      </c>
      <c r="C1397" s="53" t="s">
        <v>33536</v>
      </c>
      <c r="D1397" s="53" t="s">
        <v>33872</v>
      </c>
    </row>
    <row r="1398" spans="1:4" ht="15" x14ac:dyDescent="0.25">
      <c r="A1398" s="53" t="s">
        <v>6137</v>
      </c>
      <c r="B1398" s="53">
        <v>20</v>
      </c>
      <c r="C1398" s="53" t="s">
        <v>33536</v>
      </c>
      <c r="D1398" s="53" t="s">
        <v>33872</v>
      </c>
    </row>
    <row r="1399" spans="1:4" ht="15" x14ac:dyDescent="0.25">
      <c r="A1399" s="53" t="s">
        <v>6138</v>
      </c>
      <c r="B1399" s="53">
        <v>20</v>
      </c>
      <c r="C1399" s="53" t="s">
        <v>33536</v>
      </c>
      <c r="D1399" s="53" t="s">
        <v>33872</v>
      </c>
    </row>
    <row r="1400" spans="1:4" ht="15" x14ac:dyDescent="0.25">
      <c r="A1400" s="53" t="s">
        <v>6139</v>
      </c>
      <c r="B1400" s="53">
        <v>20</v>
      </c>
      <c r="C1400" s="53" t="s">
        <v>33536</v>
      </c>
      <c r="D1400" s="53" t="s">
        <v>33872</v>
      </c>
    </row>
    <row r="1401" spans="1:4" ht="15" x14ac:dyDescent="0.25">
      <c r="A1401" s="53" t="s">
        <v>6140</v>
      </c>
      <c r="B1401" s="53">
        <v>40</v>
      </c>
      <c r="C1401" s="53"/>
      <c r="D1401" s="53" t="s">
        <v>33872</v>
      </c>
    </row>
    <row r="1402" spans="1:4" ht="15" x14ac:dyDescent="0.25">
      <c r="A1402" s="53" t="s">
        <v>6141</v>
      </c>
      <c r="B1402" s="53">
        <v>20</v>
      </c>
      <c r="C1402" s="53"/>
      <c r="D1402" s="53" t="s">
        <v>33872</v>
      </c>
    </row>
    <row r="1403" spans="1:4" ht="15" x14ac:dyDescent="0.25">
      <c r="A1403" s="53" t="s">
        <v>6142</v>
      </c>
      <c r="B1403" s="53">
        <v>20</v>
      </c>
      <c r="C1403" s="53" t="s">
        <v>33536</v>
      </c>
      <c r="D1403" s="53" t="s">
        <v>33872</v>
      </c>
    </row>
    <row r="1404" spans="1:4" ht="15" x14ac:dyDescent="0.25">
      <c r="A1404" s="53" t="s">
        <v>6143</v>
      </c>
      <c r="B1404" s="53">
        <v>20</v>
      </c>
      <c r="C1404" s="53" t="s">
        <v>33536</v>
      </c>
      <c r="D1404" s="53" t="s">
        <v>33872</v>
      </c>
    </row>
    <row r="1405" spans="1:4" ht="15" x14ac:dyDescent="0.25">
      <c r="A1405" s="53" t="s">
        <v>6144</v>
      </c>
      <c r="B1405" s="53">
        <v>20</v>
      </c>
      <c r="C1405" s="53" t="s">
        <v>33536</v>
      </c>
      <c r="D1405" s="53" t="s">
        <v>33872</v>
      </c>
    </row>
    <row r="1406" spans="1:4" ht="15" x14ac:dyDescent="0.25">
      <c r="A1406" s="53" t="s">
        <v>6145</v>
      </c>
      <c r="B1406" s="53">
        <v>60</v>
      </c>
      <c r="C1406" s="53" t="s">
        <v>33542</v>
      </c>
      <c r="D1406" s="53" t="s">
        <v>33872</v>
      </c>
    </row>
    <row r="1407" spans="1:4" ht="15" x14ac:dyDescent="0.25">
      <c r="A1407" s="53" t="s">
        <v>6146</v>
      </c>
      <c r="B1407" s="53">
        <v>15</v>
      </c>
      <c r="C1407" s="53"/>
      <c r="D1407" s="53" t="s">
        <v>33872</v>
      </c>
    </row>
    <row r="1408" spans="1:4" ht="15" x14ac:dyDescent="0.25">
      <c r="A1408" s="53" t="s">
        <v>6147</v>
      </c>
      <c r="B1408" s="53">
        <v>45</v>
      </c>
      <c r="C1408" s="53" t="s">
        <v>33542</v>
      </c>
      <c r="D1408" s="53" t="s">
        <v>33873</v>
      </c>
    </row>
    <row r="1409" spans="1:4" ht="15" x14ac:dyDescent="0.25">
      <c r="A1409" s="53" t="s">
        <v>6148</v>
      </c>
      <c r="B1409" s="53">
        <v>45</v>
      </c>
      <c r="C1409" s="53" t="s">
        <v>33542</v>
      </c>
      <c r="D1409" s="53" t="s">
        <v>33872</v>
      </c>
    </row>
    <row r="1410" spans="1:4" ht="15" x14ac:dyDescent="0.25">
      <c r="A1410" s="53" t="s">
        <v>6149</v>
      </c>
      <c r="B1410" s="53">
        <v>30</v>
      </c>
      <c r="C1410" s="53" t="s">
        <v>33542</v>
      </c>
      <c r="D1410" s="53" t="s">
        <v>33873</v>
      </c>
    </row>
    <row r="1411" spans="1:4" ht="15" x14ac:dyDescent="0.25">
      <c r="A1411" s="53" t="s">
        <v>6150</v>
      </c>
      <c r="B1411" s="53">
        <v>30</v>
      </c>
      <c r="C1411" s="53" t="s">
        <v>33542</v>
      </c>
      <c r="D1411" s="53" t="s">
        <v>33872</v>
      </c>
    </row>
    <row r="1412" spans="1:4" ht="15" x14ac:dyDescent="0.25">
      <c r="A1412" s="53" t="s">
        <v>6151</v>
      </c>
      <c r="B1412" s="53">
        <v>20</v>
      </c>
      <c r="C1412" s="53" t="s">
        <v>33536</v>
      </c>
      <c r="D1412" s="53" t="s">
        <v>33872</v>
      </c>
    </row>
    <row r="1413" spans="1:4" ht="15" x14ac:dyDescent="0.25">
      <c r="A1413" s="53" t="s">
        <v>6152</v>
      </c>
      <c r="B1413" s="53">
        <v>15</v>
      </c>
      <c r="C1413" s="53" t="s">
        <v>33536</v>
      </c>
      <c r="D1413" s="53" t="s">
        <v>33872</v>
      </c>
    </row>
    <row r="1414" spans="1:4" ht="15" x14ac:dyDescent="0.25">
      <c r="A1414" s="53" t="s">
        <v>6153</v>
      </c>
      <c r="B1414" s="53">
        <v>20</v>
      </c>
      <c r="C1414" s="53" t="s">
        <v>33536</v>
      </c>
      <c r="D1414" s="53" t="s">
        <v>33872</v>
      </c>
    </row>
    <row r="1415" spans="1:4" ht="15" x14ac:dyDescent="0.25">
      <c r="A1415" s="53" t="s">
        <v>6154</v>
      </c>
      <c r="B1415" s="53">
        <v>20</v>
      </c>
      <c r="C1415" s="53" t="s">
        <v>33536</v>
      </c>
      <c r="D1415" s="53" t="s">
        <v>33872</v>
      </c>
    </row>
    <row r="1416" spans="1:4" ht="15" x14ac:dyDescent="0.25">
      <c r="A1416" s="53" t="s">
        <v>6155</v>
      </c>
      <c r="B1416" s="53">
        <v>20</v>
      </c>
      <c r="C1416" s="53" t="s">
        <v>33536</v>
      </c>
      <c r="D1416" s="53" t="s">
        <v>33872</v>
      </c>
    </row>
    <row r="1417" spans="1:4" ht="15" x14ac:dyDescent="0.25">
      <c r="A1417" s="53" t="s">
        <v>6156</v>
      </c>
      <c r="B1417" s="53">
        <v>20</v>
      </c>
      <c r="C1417" s="53" t="s">
        <v>33536</v>
      </c>
      <c r="D1417" s="53" t="s">
        <v>33872</v>
      </c>
    </row>
    <row r="1418" spans="1:4" ht="15" x14ac:dyDescent="0.25">
      <c r="A1418" s="53" t="s">
        <v>6157</v>
      </c>
      <c r="B1418" s="53">
        <v>20</v>
      </c>
      <c r="C1418" s="53" t="s">
        <v>33536</v>
      </c>
      <c r="D1418" s="53" t="s">
        <v>33872</v>
      </c>
    </row>
    <row r="1419" spans="1:4" ht="15" x14ac:dyDescent="0.25">
      <c r="A1419" s="53" t="s">
        <v>6158</v>
      </c>
      <c r="B1419" s="53">
        <v>15</v>
      </c>
      <c r="C1419" s="53" t="s">
        <v>33536</v>
      </c>
      <c r="D1419" s="53" t="s">
        <v>33872</v>
      </c>
    </row>
    <row r="1420" spans="1:4" ht="15" x14ac:dyDescent="0.25">
      <c r="A1420" s="53" t="s">
        <v>6159</v>
      </c>
      <c r="B1420" s="53">
        <v>20</v>
      </c>
      <c r="C1420" s="53" t="s">
        <v>33536</v>
      </c>
      <c r="D1420" s="53" t="s">
        <v>33872</v>
      </c>
    </row>
    <row r="1421" spans="1:4" ht="15" x14ac:dyDescent="0.25">
      <c r="A1421" s="53" t="s">
        <v>6160</v>
      </c>
      <c r="B1421" s="53">
        <v>20</v>
      </c>
      <c r="C1421" s="53" t="s">
        <v>33536</v>
      </c>
      <c r="D1421" s="53" t="s">
        <v>33872</v>
      </c>
    </row>
    <row r="1422" spans="1:4" ht="15" x14ac:dyDescent="0.25">
      <c r="A1422" s="53" t="s">
        <v>6161</v>
      </c>
      <c r="B1422" s="53">
        <v>40</v>
      </c>
      <c r="C1422" s="53" t="s">
        <v>33542</v>
      </c>
      <c r="D1422" s="53" t="s">
        <v>33872</v>
      </c>
    </row>
    <row r="1423" spans="1:4" ht="15" x14ac:dyDescent="0.25">
      <c r="A1423" s="53" t="s">
        <v>6162</v>
      </c>
      <c r="B1423" s="53">
        <v>20</v>
      </c>
      <c r="C1423" s="53"/>
      <c r="D1423" s="53" t="s">
        <v>33872</v>
      </c>
    </row>
    <row r="1424" spans="1:4" ht="15" x14ac:dyDescent="0.25">
      <c r="A1424" s="53" t="s">
        <v>6163</v>
      </c>
      <c r="B1424" s="53">
        <v>15</v>
      </c>
      <c r="C1424" s="53"/>
      <c r="D1424" s="53" t="s">
        <v>33872</v>
      </c>
    </row>
    <row r="1425" spans="1:4" ht="15" x14ac:dyDescent="0.25">
      <c r="A1425" s="53" t="s">
        <v>6164</v>
      </c>
      <c r="B1425" s="53">
        <v>20</v>
      </c>
      <c r="C1425" s="53"/>
      <c r="D1425" s="53" t="s">
        <v>33872</v>
      </c>
    </row>
    <row r="1426" spans="1:4" ht="15" x14ac:dyDescent="0.25">
      <c r="A1426" s="53" t="s">
        <v>6165</v>
      </c>
      <c r="B1426" s="53">
        <v>20</v>
      </c>
      <c r="C1426" s="53"/>
      <c r="D1426" s="53" t="s">
        <v>33872</v>
      </c>
    </row>
    <row r="1427" spans="1:4" ht="15" x14ac:dyDescent="0.25">
      <c r="A1427" s="53" t="s">
        <v>6166</v>
      </c>
      <c r="B1427" s="53">
        <v>15</v>
      </c>
      <c r="C1427" s="53"/>
      <c r="D1427" s="53" t="s">
        <v>33872</v>
      </c>
    </row>
    <row r="1428" spans="1:4" ht="15" x14ac:dyDescent="0.25">
      <c r="A1428" s="53" t="s">
        <v>6167</v>
      </c>
      <c r="B1428" s="53">
        <v>20</v>
      </c>
      <c r="C1428" s="53"/>
      <c r="D1428" s="53" t="s">
        <v>33872</v>
      </c>
    </row>
    <row r="1429" spans="1:4" ht="15" x14ac:dyDescent="0.25">
      <c r="A1429" s="53" t="s">
        <v>6168</v>
      </c>
      <c r="B1429" s="53">
        <v>15</v>
      </c>
      <c r="C1429" s="53"/>
      <c r="D1429" s="53" t="s">
        <v>33872</v>
      </c>
    </row>
    <row r="1430" spans="1:4" ht="15" x14ac:dyDescent="0.25">
      <c r="A1430" s="53" t="s">
        <v>6169</v>
      </c>
      <c r="B1430" s="53">
        <v>20</v>
      </c>
      <c r="C1430" s="53"/>
      <c r="D1430" s="53" t="s">
        <v>33872</v>
      </c>
    </row>
    <row r="1431" spans="1:4" ht="15" x14ac:dyDescent="0.25">
      <c r="A1431" s="53" t="s">
        <v>6170</v>
      </c>
      <c r="B1431" s="53">
        <v>15</v>
      </c>
      <c r="C1431" s="53" t="s">
        <v>33536</v>
      </c>
      <c r="D1431" s="53" t="s">
        <v>33873</v>
      </c>
    </row>
    <row r="1432" spans="1:4" ht="15" x14ac:dyDescent="0.25">
      <c r="A1432" s="53" t="s">
        <v>6171</v>
      </c>
      <c r="B1432" s="53">
        <v>15</v>
      </c>
      <c r="C1432" s="53" t="s">
        <v>33536</v>
      </c>
      <c r="D1432" s="53" t="s">
        <v>33872</v>
      </c>
    </row>
    <row r="1433" spans="1:4" ht="15" x14ac:dyDescent="0.25">
      <c r="A1433" s="53" t="s">
        <v>6172</v>
      </c>
      <c r="B1433" s="53">
        <v>15</v>
      </c>
      <c r="C1433" s="53" t="s">
        <v>33536</v>
      </c>
      <c r="D1433" s="53" t="s">
        <v>33873</v>
      </c>
    </row>
    <row r="1434" spans="1:4" ht="15" x14ac:dyDescent="0.25">
      <c r="A1434" s="53" t="s">
        <v>6173</v>
      </c>
      <c r="B1434" s="53">
        <v>20</v>
      </c>
      <c r="C1434" s="53" t="s">
        <v>33536</v>
      </c>
      <c r="D1434" s="53" t="s">
        <v>33872</v>
      </c>
    </row>
    <row r="1435" spans="1:4" ht="15" x14ac:dyDescent="0.25">
      <c r="A1435" s="53" t="s">
        <v>6174</v>
      </c>
      <c r="B1435" s="53">
        <v>15</v>
      </c>
      <c r="C1435" s="53" t="s">
        <v>33536</v>
      </c>
      <c r="D1435" s="53" t="s">
        <v>33872</v>
      </c>
    </row>
    <row r="1436" spans="1:4" ht="15" x14ac:dyDescent="0.25">
      <c r="A1436" s="53" t="s">
        <v>6175</v>
      </c>
      <c r="B1436" s="53">
        <v>60</v>
      </c>
      <c r="C1436" s="53" t="s">
        <v>33542</v>
      </c>
      <c r="D1436" s="53" t="s">
        <v>33872</v>
      </c>
    </row>
    <row r="1437" spans="1:4" ht="15" x14ac:dyDescent="0.25">
      <c r="A1437" s="53" t="s">
        <v>6176</v>
      </c>
      <c r="B1437" s="53">
        <v>60</v>
      </c>
      <c r="C1437" s="53" t="s">
        <v>33542</v>
      </c>
      <c r="D1437" s="53" t="s">
        <v>33872</v>
      </c>
    </row>
    <row r="1438" spans="1:4" ht="15" x14ac:dyDescent="0.25">
      <c r="A1438" s="53" t="s">
        <v>6177</v>
      </c>
      <c r="B1438" s="53">
        <v>20</v>
      </c>
      <c r="C1438" s="53" t="s">
        <v>33536</v>
      </c>
      <c r="D1438" s="53" t="s">
        <v>33872</v>
      </c>
    </row>
    <row r="1439" spans="1:4" ht="15" x14ac:dyDescent="0.25">
      <c r="A1439" s="53" t="s">
        <v>6178</v>
      </c>
      <c r="B1439" s="53">
        <v>15</v>
      </c>
      <c r="C1439" s="53" t="s">
        <v>33536</v>
      </c>
      <c r="D1439" s="53" t="s">
        <v>33872</v>
      </c>
    </row>
    <row r="1440" spans="1:4" ht="15" x14ac:dyDescent="0.25">
      <c r="A1440" s="53" t="s">
        <v>6179</v>
      </c>
      <c r="B1440" s="53">
        <v>15</v>
      </c>
      <c r="C1440" s="53" t="s">
        <v>33536</v>
      </c>
      <c r="D1440" s="53" t="s">
        <v>33873</v>
      </c>
    </row>
    <row r="1441" spans="1:4" ht="15" x14ac:dyDescent="0.25">
      <c r="A1441" s="53" t="s">
        <v>6180</v>
      </c>
      <c r="B1441" s="53">
        <v>15</v>
      </c>
      <c r="C1441" s="53" t="s">
        <v>33536</v>
      </c>
      <c r="D1441" s="53" t="s">
        <v>33872</v>
      </c>
    </row>
    <row r="1442" spans="1:4" ht="15" x14ac:dyDescent="0.25">
      <c r="A1442" s="53" t="s">
        <v>6181</v>
      </c>
      <c r="B1442" s="53">
        <v>30</v>
      </c>
      <c r="C1442" s="53" t="s">
        <v>33536</v>
      </c>
      <c r="D1442" s="53" t="s">
        <v>33872</v>
      </c>
    </row>
    <row r="1443" spans="1:4" ht="15" x14ac:dyDescent="0.25">
      <c r="A1443" s="53" t="s">
        <v>6182</v>
      </c>
      <c r="B1443" s="53">
        <v>15</v>
      </c>
      <c r="C1443" s="53" t="s">
        <v>33536</v>
      </c>
      <c r="D1443" s="53" t="s">
        <v>33873</v>
      </c>
    </row>
    <row r="1444" spans="1:4" ht="15" x14ac:dyDescent="0.25">
      <c r="A1444" s="53" t="s">
        <v>6183</v>
      </c>
      <c r="B1444" s="53">
        <v>15</v>
      </c>
      <c r="C1444" s="53" t="s">
        <v>33536</v>
      </c>
      <c r="D1444" s="53" t="s">
        <v>33872</v>
      </c>
    </row>
    <row r="1445" spans="1:4" ht="15" x14ac:dyDescent="0.25">
      <c r="A1445" s="53" t="s">
        <v>6184</v>
      </c>
      <c r="B1445" s="53">
        <v>15</v>
      </c>
      <c r="C1445" s="53" t="s">
        <v>33536</v>
      </c>
      <c r="D1445" s="53" t="s">
        <v>33872</v>
      </c>
    </row>
    <row r="1446" spans="1:4" ht="15" x14ac:dyDescent="0.25">
      <c r="A1446" s="53" t="s">
        <v>6185</v>
      </c>
      <c r="B1446" s="53">
        <v>15</v>
      </c>
      <c r="C1446" s="53" t="s">
        <v>33536</v>
      </c>
      <c r="D1446" s="53" t="s">
        <v>33872</v>
      </c>
    </row>
    <row r="1447" spans="1:4" ht="15" x14ac:dyDescent="0.25">
      <c r="A1447" s="53" t="s">
        <v>6186</v>
      </c>
      <c r="B1447" s="53">
        <v>15</v>
      </c>
      <c r="C1447" s="53" t="s">
        <v>33536</v>
      </c>
      <c r="D1447" s="53" t="s">
        <v>33872</v>
      </c>
    </row>
    <row r="1448" spans="1:4" ht="15" x14ac:dyDescent="0.25">
      <c r="A1448" s="53" t="s">
        <v>6187</v>
      </c>
      <c r="B1448" s="53">
        <v>15</v>
      </c>
      <c r="C1448" s="53" t="s">
        <v>33536</v>
      </c>
      <c r="D1448" s="53" t="s">
        <v>33872</v>
      </c>
    </row>
    <row r="1449" spans="1:4" ht="15" x14ac:dyDescent="0.25">
      <c r="A1449" s="53" t="s">
        <v>6188</v>
      </c>
      <c r="B1449" s="53">
        <v>15</v>
      </c>
      <c r="C1449" s="53" t="s">
        <v>33536</v>
      </c>
      <c r="D1449" s="53" t="s">
        <v>33872</v>
      </c>
    </row>
    <row r="1450" spans="1:4" ht="15" x14ac:dyDescent="0.25">
      <c r="A1450" s="53" t="s">
        <v>6189</v>
      </c>
      <c r="B1450" s="53">
        <v>15</v>
      </c>
      <c r="C1450" s="53" t="s">
        <v>33536</v>
      </c>
      <c r="D1450" s="53" t="s">
        <v>33872</v>
      </c>
    </row>
    <row r="1451" spans="1:4" ht="15" x14ac:dyDescent="0.25">
      <c r="A1451" s="53" t="s">
        <v>6190</v>
      </c>
      <c r="B1451" s="53">
        <v>15</v>
      </c>
      <c r="C1451" s="53" t="s">
        <v>33536</v>
      </c>
      <c r="D1451" s="53" t="s">
        <v>33873</v>
      </c>
    </row>
    <row r="1452" spans="1:4" ht="15" x14ac:dyDescent="0.25">
      <c r="A1452" s="53" t="s">
        <v>6191</v>
      </c>
      <c r="B1452" s="53">
        <v>15</v>
      </c>
      <c r="C1452" s="53" t="s">
        <v>33536</v>
      </c>
      <c r="D1452" s="53" t="s">
        <v>33872</v>
      </c>
    </row>
    <row r="1453" spans="1:4" ht="15" x14ac:dyDescent="0.25">
      <c r="A1453" s="53" t="s">
        <v>6192</v>
      </c>
      <c r="B1453" s="53">
        <v>15</v>
      </c>
      <c r="C1453" s="53" t="s">
        <v>33536</v>
      </c>
      <c r="D1453" s="53" t="s">
        <v>33872</v>
      </c>
    </row>
    <row r="1454" spans="1:4" ht="15" x14ac:dyDescent="0.25">
      <c r="A1454" s="53" t="s">
        <v>6193</v>
      </c>
      <c r="B1454" s="53">
        <v>15</v>
      </c>
      <c r="C1454" s="53" t="s">
        <v>33536</v>
      </c>
      <c r="D1454" s="53" t="s">
        <v>33872</v>
      </c>
    </row>
    <row r="1455" spans="1:4" ht="15" x14ac:dyDescent="0.25">
      <c r="A1455" s="53" t="s">
        <v>6194</v>
      </c>
      <c r="B1455" s="53">
        <v>15</v>
      </c>
      <c r="C1455" s="53" t="s">
        <v>33536</v>
      </c>
      <c r="D1455" s="53" t="s">
        <v>33872</v>
      </c>
    </row>
    <row r="1456" spans="1:4" ht="15" x14ac:dyDescent="0.25">
      <c r="A1456" s="53" t="s">
        <v>6195</v>
      </c>
      <c r="B1456" s="53">
        <v>15</v>
      </c>
      <c r="C1456" s="53" t="s">
        <v>33536</v>
      </c>
      <c r="D1456" s="53" t="s">
        <v>33872</v>
      </c>
    </row>
    <row r="1457" spans="1:4" ht="15" x14ac:dyDescent="0.25">
      <c r="A1457" s="53" t="s">
        <v>6196</v>
      </c>
      <c r="B1457" s="53">
        <v>15</v>
      </c>
      <c r="C1457" s="53" t="s">
        <v>33536</v>
      </c>
      <c r="D1457" s="53" t="s">
        <v>33872</v>
      </c>
    </row>
    <row r="1458" spans="1:4" ht="15" x14ac:dyDescent="0.25">
      <c r="A1458" s="53" t="s">
        <v>6197</v>
      </c>
      <c r="B1458" s="53">
        <v>15</v>
      </c>
      <c r="C1458" s="53" t="s">
        <v>33536</v>
      </c>
      <c r="D1458" s="53" t="s">
        <v>33872</v>
      </c>
    </row>
    <row r="1459" spans="1:4" ht="15" x14ac:dyDescent="0.25">
      <c r="A1459" s="53" t="s">
        <v>6198</v>
      </c>
      <c r="B1459" s="53">
        <v>15</v>
      </c>
      <c r="C1459" s="53" t="s">
        <v>33536</v>
      </c>
      <c r="D1459" s="53" t="s">
        <v>33873</v>
      </c>
    </row>
    <row r="1460" spans="1:4" ht="15" x14ac:dyDescent="0.25">
      <c r="A1460" s="53" t="s">
        <v>6199</v>
      </c>
      <c r="B1460" s="53">
        <v>15</v>
      </c>
      <c r="C1460" s="53" t="s">
        <v>33536</v>
      </c>
      <c r="D1460" s="53" t="s">
        <v>33872</v>
      </c>
    </row>
    <row r="1461" spans="1:4" ht="15" x14ac:dyDescent="0.25">
      <c r="A1461" s="53" t="s">
        <v>6200</v>
      </c>
      <c r="B1461" s="53">
        <v>15</v>
      </c>
      <c r="C1461" s="53" t="s">
        <v>33536</v>
      </c>
      <c r="D1461" s="53" t="s">
        <v>33872</v>
      </c>
    </row>
    <row r="1462" spans="1:4" ht="15" x14ac:dyDescent="0.25">
      <c r="A1462" s="53" t="s">
        <v>6201</v>
      </c>
      <c r="B1462" s="53">
        <v>15</v>
      </c>
      <c r="C1462" s="53" t="s">
        <v>33536</v>
      </c>
      <c r="D1462" s="53" t="s">
        <v>33873</v>
      </c>
    </row>
    <row r="1463" spans="1:4" ht="15" x14ac:dyDescent="0.25">
      <c r="A1463" s="53" t="s">
        <v>6202</v>
      </c>
      <c r="B1463" s="53">
        <v>15</v>
      </c>
      <c r="C1463" s="53" t="s">
        <v>33536</v>
      </c>
      <c r="D1463" s="53" t="s">
        <v>33872</v>
      </c>
    </row>
    <row r="1464" spans="1:4" ht="15" x14ac:dyDescent="0.25">
      <c r="A1464" s="53" t="s">
        <v>6203</v>
      </c>
      <c r="B1464" s="53">
        <v>15</v>
      </c>
      <c r="C1464" s="53" t="s">
        <v>33536</v>
      </c>
      <c r="D1464" s="53" t="s">
        <v>33873</v>
      </c>
    </row>
    <row r="1465" spans="1:4" ht="15" x14ac:dyDescent="0.25">
      <c r="A1465" s="53" t="s">
        <v>6204</v>
      </c>
      <c r="B1465" s="53">
        <v>15</v>
      </c>
      <c r="C1465" s="53" t="s">
        <v>33536</v>
      </c>
      <c r="D1465" s="53" t="s">
        <v>33872</v>
      </c>
    </row>
    <row r="1466" spans="1:4" ht="15" x14ac:dyDescent="0.25">
      <c r="A1466" s="53" t="s">
        <v>6205</v>
      </c>
      <c r="B1466" s="53">
        <v>15</v>
      </c>
      <c r="C1466" s="53" t="s">
        <v>33536</v>
      </c>
      <c r="D1466" s="53" t="s">
        <v>33872</v>
      </c>
    </row>
    <row r="1467" spans="1:4" ht="15" x14ac:dyDescent="0.25">
      <c r="A1467" s="53" t="s">
        <v>6206</v>
      </c>
      <c r="B1467" s="53">
        <v>15</v>
      </c>
      <c r="C1467" s="53" t="s">
        <v>33536</v>
      </c>
      <c r="D1467" s="53" t="s">
        <v>33873</v>
      </c>
    </row>
    <row r="1468" spans="1:4" ht="15" x14ac:dyDescent="0.25">
      <c r="A1468" s="53" t="s">
        <v>6207</v>
      </c>
      <c r="B1468" s="53">
        <v>15</v>
      </c>
      <c r="C1468" s="53" t="s">
        <v>33536</v>
      </c>
      <c r="D1468" s="53" t="s">
        <v>33872</v>
      </c>
    </row>
    <row r="1469" spans="1:4" ht="15" x14ac:dyDescent="0.25">
      <c r="A1469" s="53" t="s">
        <v>6208</v>
      </c>
      <c r="B1469" s="53">
        <v>15</v>
      </c>
      <c r="C1469" s="53" t="s">
        <v>33536</v>
      </c>
      <c r="D1469" s="53" t="s">
        <v>33872</v>
      </c>
    </row>
    <row r="1470" spans="1:4" ht="15" x14ac:dyDescent="0.25">
      <c r="A1470" s="53" t="s">
        <v>6209</v>
      </c>
      <c r="B1470" s="53">
        <v>15</v>
      </c>
      <c r="C1470" s="53" t="s">
        <v>33536</v>
      </c>
      <c r="D1470" s="53" t="s">
        <v>33872</v>
      </c>
    </row>
    <row r="1471" spans="1:4" ht="15" x14ac:dyDescent="0.25">
      <c r="A1471" s="53" t="s">
        <v>6210</v>
      </c>
      <c r="B1471" s="53">
        <v>30</v>
      </c>
      <c r="C1471" s="53" t="s">
        <v>33542</v>
      </c>
      <c r="D1471" s="53" t="s">
        <v>33872</v>
      </c>
    </row>
    <row r="1472" spans="1:4" ht="15" x14ac:dyDescent="0.25">
      <c r="A1472" s="53" t="s">
        <v>6211</v>
      </c>
      <c r="B1472" s="53">
        <v>15</v>
      </c>
      <c r="C1472" s="53" t="s">
        <v>33536</v>
      </c>
      <c r="D1472" s="53" t="s">
        <v>33873</v>
      </c>
    </row>
    <row r="1473" spans="1:4" ht="15" x14ac:dyDescent="0.25">
      <c r="A1473" s="53" t="s">
        <v>6212</v>
      </c>
      <c r="B1473" s="53">
        <v>15</v>
      </c>
      <c r="C1473" s="53" t="s">
        <v>33536</v>
      </c>
      <c r="D1473" s="53" t="s">
        <v>33872</v>
      </c>
    </row>
    <row r="1474" spans="1:4" ht="15" x14ac:dyDescent="0.25">
      <c r="A1474" s="53" t="s">
        <v>6213</v>
      </c>
      <c r="B1474" s="53">
        <v>15</v>
      </c>
      <c r="C1474" s="53" t="s">
        <v>33536</v>
      </c>
      <c r="D1474" s="53" t="s">
        <v>33872</v>
      </c>
    </row>
    <row r="1475" spans="1:4" ht="15" x14ac:dyDescent="0.25">
      <c r="A1475" s="53" t="s">
        <v>6214</v>
      </c>
      <c r="B1475" s="53">
        <v>15</v>
      </c>
      <c r="C1475" s="53" t="s">
        <v>33536</v>
      </c>
      <c r="D1475" s="53" t="s">
        <v>33872</v>
      </c>
    </row>
    <row r="1476" spans="1:4" ht="15" x14ac:dyDescent="0.25">
      <c r="A1476" s="53" t="s">
        <v>6215</v>
      </c>
      <c r="B1476" s="53">
        <v>15</v>
      </c>
      <c r="C1476" s="53" t="s">
        <v>33536</v>
      </c>
      <c r="D1476" s="53" t="s">
        <v>33873</v>
      </c>
    </row>
    <row r="1477" spans="1:4" ht="15" x14ac:dyDescent="0.25">
      <c r="A1477" s="53" t="s">
        <v>6216</v>
      </c>
      <c r="B1477" s="53">
        <v>15</v>
      </c>
      <c r="C1477" s="53" t="s">
        <v>33536</v>
      </c>
      <c r="D1477" s="53" t="s">
        <v>33872</v>
      </c>
    </row>
    <row r="1478" spans="1:4" ht="15" x14ac:dyDescent="0.25">
      <c r="A1478" s="53" t="s">
        <v>6217</v>
      </c>
      <c r="B1478" s="53">
        <v>15</v>
      </c>
      <c r="C1478" s="53" t="s">
        <v>33536</v>
      </c>
      <c r="D1478" s="53" t="s">
        <v>33872</v>
      </c>
    </row>
    <row r="1479" spans="1:4" ht="15" x14ac:dyDescent="0.25">
      <c r="A1479" s="53" t="s">
        <v>6218</v>
      </c>
      <c r="B1479" s="53">
        <v>15</v>
      </c>
      <c r="C1479" s="53" t="s">
        <v>33536</v>
      </c>
      <c r="D1479" s="53" t="s">
        <v>33872</v>
      </c>
    </row>
    <row r="1480" spans="1:4" ht="15" x14ac:dyDescent="0.25">
      <c r="A1480" s="53" t="s">
        <v>6219</v>
      </c>
      <c r="B1480" s="53">
        <v>15</v>
      </c>
      <c r="C1480" s="53" t="s">
        <v>33536</v>
      </c>
      <c r="D1480" s="53" t="s">
        <v>33872</v>
      </c>
    </row>
    <row r="1481" spans="1:4" ht="15" x14ac:dyDescent="0.25">
      <c r="A1481" s="53" t="s">
        <v>6220</v>
      </c>
      <c r="B1481" s="53">
        <v>15</v>
      </c>
      <c r="C1481" s="53" t="s">
        <v>33536</v>
      </c>
      <c r="D1481" s="53" t="s">
        <v>33872</v>
      </c>
    </row>
    <row r="1482" spans="1:4" ht="15" x14ac:dyDescent="0.25">
      <c r="A1482" s="53" t="s">
        <v>6221</v>
      </c>
      <c r="B1482" s="53">
        <v>15</v>
      </c>
      <c r="C1482" s="53" t="s">
        <v>33536</v>
      </c>
      <c r="D1482" s="53" t="s">
        <v>33872</v>
      </c>
    </row>
    <row r="1483" spans="1:4" ht="15" x14ac:dyDescent="0.25">
      <c r="A1483" s="53" t="s">
        <v>6222</v>
      </c>
      <c r="B1483" s="53">
        <v>15</v>
      </c>
      <c r="C1483" s="53" t="s">
        <v>33536</v>
      </c>
      <c r="D1483" s="53" t="s">
        <v>33872</v>
      </c>
    </row>
    <row r="1484" spans="1:4" ht="15" x14ac:dyDescent="0.25">
      <c r="A1484" s="53" t="s">
        <v>6223</v>
      </c>
      <c r="B1484" s="53">
        <v>15</v>
      </c>
      <c r="C1484" s="53" t="s">
        <v>33536</v>
      </c>
      <c r="D1484" s="53" t="s">
        <v>33873</v>
      </c>
    </row>
    <row r="1485" spans="1:4" ht="15" x14ac:dyDescent="0.25">
      <c r="A1485" s="53" t="s">
        <v>6224</v>
      </c>
      <c r="B1485" s="53">
        <v>15</v>
      </c>
      <c r="C1485" s="53" t="s">
        <v>33536</v>
      </c>
      <c r="D1485" s="53" t="s">
        <v>33872</v>
      </c>
    </row>
    <row r="1486" spans="1:4" ht="15" x14ac:dyDescent="0.25">
      <c r="A1486" s="53" t="s">
        <v>6225</v>
      </c>
      <c r="B1486" s="53">
        <v>15</v>
      </c>
      <c r="C1486" s="53" t="s">
        <v>33536</v>
      </c>
      <c r="D1486" s="53" t="s">
        <v>33873</v>
      </c>
    </row>
    <row r="1487" spans="1:4" ht="15" x14ac:dyDescent="0.25">
      <c r="A1487" s="53" t="s">
        <v>6226</v>
      </c>
      <c r="B1487" s="53">
        <v>15</v>
      </c>
      <c r="C1487" s="53" t="s">
        <v>33536</v>
      </c>
      <c r="D1487" s="53" t="s">
        <v>33872</v>
      </c>
    </row>
    <row r="1488" spans="1:4" ht="15" x14ac:dyDescent="0.25">
      <c r="A1488" s="53" t="s">
        <v>6227</v>
      </c>
      <c r="B1488" s="53">
        <v>15</v>
      </c>
      <c r="C1488" s="53" t="s">
        <v>33536</v>
      </c>
      <c r="D1488" s="53" t="s">
        <v>33872</v>
      </c>
    </row>
    <row r="1489" spans="1:4" ht="15" x14ac:dyDescent="0.25">
      <c r="A1489" s="53" t="s">
        <v>6228</v>
      </c>
      <c r="B1489" s="53">
        <v>15</v>
      </c>
      <c r="C1489" s="53" t="s">
        <v>33536</v>
      </c>
      <c r="D1489" s="53" t="s">
        <v>33872</v>
      </c>
    </row>
    <row r="1490" spans="1:4" ht="15" x14ac:dyDescent="0.25">
      <c r="A1490" s="53" t="s">
        <v>6229</v>
      </c>
      <c r="B1490" s="53">
        <v>15</v>
      </c>
      <c r="C1490" s="53" t="s">
        <v>33536</v>
      </c>
      <c r="D1490" s="53" t="s">
        <v>33872</v>
      </c>
    </row>
    <row r="1491" spans="1:4" ht="15" x14ac:dyDescent="0.25">
      <c r="A1491" s="53" t="s">
        <v>6230</v>
      </c>
      <c r="B1491" s="53">
        <v>15</v>
      </c>
      <c r="C1491" s="53" t="s">
        <v>33536</v>
      </c>
      <c r="D1491" s="53" t="s">
        <v>33872</v>
      </c>
    </row>
    <row r="1492" spans="1:4" ht="15" x14ac:dyDescent="0.25">
      <c r="A1492" s="53" t="s">
        <v>6231</v>
      </c>
      <c r="B1492" s="53">
        <v>15</v>
      </c>
      <c r="C1492" s="53" t="s">
        <v>33536</v>
      </c>
      <c r="D1492" s="53" t="s">
        <v>33872</v>
      </c>
    </row>
    <row r="1493" spans="1:4" ht="15" x14ac:dyDescent="0.25">
      <c r="A1493" s="53" t="s">
        <v>6232</v>
      </c>
      <c r="B1493" s="53">
        <v>15</v>
      </c>
      <c r="C1493" s="53" t="s">
        <v>33536</v>
      </c>
      <c r="D1493" s="53" t="s">
        <v>33872</v>
      </c>
    </row>
    <row r="1494" spans="1:4" ht="15" x14ac:dyDescent="0.25">
      <c r="A1494" s="53" t="s">
        <v>6233</v>
      </c>
      <c r="B1494" s="53">
        <v>15</v>
      </c>
      <c r="C1494" s="53" t="s">
        <v>33536</v>
      </c>
      <c r="D1494" s="53" t="s">
        <v>33872</v>
      </c>
    </row>
    <row r="1495" spans="1:4" ht="15" x14ac:dyDescent="0.25">
      <c r="A1495" s="53" t="s">
        <v>6234</v>
      </c>
      <c r="B1495" s="53">
        <v>30</v>
      </c>
      <c r="C1495" s="53" t="s">
        <v>33536</v>
      </c>
      <c r="D1495" s="53" t="s">
        <v>33872</v>
      </c>
    </row>
    <row r="1496" spans="1:4" ht="15" x14ac:dyDescent="0.25">
      <c r="A1496" s="53" t="s">
        <v>6235</v>
      </c>
      <c r="B1496" s="53">
        <v>15</v>
      </c>
      <c r="C1496" s="53" t="s">
        <v>33536</v>
      </c>
      <c r="D1496" s="53" t="s">
        <v>33872</v>
      </c>
    </row>
    <row r="1497" spans="1:4" ht="15" x14ac:dyDescent="0.25">
      <c r="A1497" s="53" t="s">
        <v>6236</v>
      </c>
      <c r="B1497" s="53">
        <v>15</v>
      </c>
      <c r="C1497" s="53" t="s">
        <v>33536</v>
      </c>
      <c r="D1497" s="53" t="s">
        <v>33873</v>
      </c>
    </row>
    <row r="1498" spans="1:4" ht="15" x14ac:dyDescent="0.25">
      <c r="A1498" s="53" t="s">
        <v>6237</v>
      </c>
      <c r="B1498" s="53">
        <v>15</v>
      </c>
      <c r="C1498" s="53" t="s">
        <v>33536</v>
      </c>
      <c r="D1498" s="53" t="s">
        <v>33872</v>
      </c>
    </row>
    <row r="1499" spans="1:4" ht="15" x14ac:dyDescent="0.25">
      <c r="A1499" s="53" t="s">
        <v>6238</v>
      </c>
      <c r="B1499" s="53">
        <v>15</v>
      </c>
      <c r="C1499" s="53" t="s">
        <v>33536</v>
      </c>
      <c r="D1499" s="53" t="s">
        <v>33872</v>
      </c>
    </row>
    <row r="1500" spans="1:4" ht="15" x14ac:dyDescent="0.25">
      <c r="A1500" s="53" t="s">
        <v>6239</v>
      </c>
      <c r="B1500" s="53">
        <v>15</v>
      </c>
      <c r="C1500" s="53" t="s">
        <v>33536</v>
      </c>
      <c r="D1500" s="53" t="s">
        <v>33872</v>
      </c>
    </row>
    <row r="1501" spans="1:4" ht="15" x14ac:dyDescent="0.25">
      <c r="A1501" s="53" t="s">
        <v>6240</v>
      </c>
      <c r="B1501" s="53">
        <v>15</v>
      </c>
      <c r="C1501" s="53" t="s">
        <v>33536</v>
      </c>
      <c r="D1501" s="53" t="s">
        <v>33872</v>
      </c>
    </row>
    <row r="1502" spans="1:4" ht="15" x14ac:dyDescent="0.25">
      <c r="A1502" s="53" t="s">
        <v>6241</v>
      </c>
      <c r="B1502" s="53">
        <v>15</v>
      </c>
      <c r="C1502" s="53" t="s">
        <v>33536</v>
      </c>
      <c r="D1502" s="53" t="s">
        <v>33872</v>
      </c>
    </row>
    <row r="1503" spans="1:4" ht="15" x14ac:dyDescent="0.25">
      <c r="A1503" s="53" t="s">
        <v>6242</v>
      </c>
      <c r="B1503" s="53">
        <v>15</v>
      </c>
      <c r="C1503" s="53" t="s">
        <v>33536</v>
      </c>
      <c r="D1503" s="53" t="s">
        <v>33872</v>
      </c>
    </row>
    <row r="1504" spans="1:4" ht="15" x14ac:dyDescent="0.25">
      <c r="A1504" s="53" t="s">
        <v>6243</v>
      </c>
      <c r="B1504" s="53">
        <v>15</v>
      </c>
      <c r="C1504" s="53" t="s">
        <v>33536</v>
      </c>
      <c r="D1504" s="53" t="s">
        <v>33872</v>
      </c>
    </row>
    <row r="1505" spans="1:4" ht="15" x14ac:dyDescent="0.25">
      <c r="A1505" s="53" t="s">
        <v>6244</v>
      </c>
      <c r="B1505" s="53">
        <v>15</v>
      </c>
      <c r="C1505" s="53" t="s">
        <v>33536</v>
      </c>
      <c r="D1505" s="53" t="s">
        <v>33872</v>
      </c>
    </row>
    <row r="1506" spans="1:4" ht="15" x14ac:dyDescent="0.25">
      <c r="A1506" s="53" t="s">
        <v>6245</v>
      </c>
      <c r="B1506" s="53">
        <v>15</v>
      </c>
      <c r="C1506" s="53" t="s">
        <v>33536</v>
      </c>
      <c r="D1506" s="53" t="s">
        <v>33872</v>
      </c>
    </row>
    <row r="1507" spans="1:4" ht="15" x14ac:dyDescent="0.25">
      <c r="A1507" s="53" t="s">
        <v>6246</v>
      </c>
      <c r="B1507" s="53">
        <v>15</v>
      </c>
      <c r="C1507" s="53" t="s">
        <v>33536</v>
      </c>
      <c r="D1507" s="53" t="s">
        <v>33873</v>
      </c>
    </row>
    <row r="1508" spans="1:4" ht="15" x14ac:dyDescent="0.25">
      <c r="A1508" s="53" t="s">
        <v>6247</v>
      </c>
      <c r="B1508" s="53">
        <v>15</v>
      </c>
      <c r="C1508" s="53" t="s">
        <v>33536</v>
      </c>
      <c r="D1508" s="53" t="s">
        <v>33872</v>
      </c>
    </row>
    <row r="1509" spans="1:4" ht="15" x14ac:dyDescent="0.25">
      <c r="A1509" s="53" t="s">
        <v>6248</v>
      </c>
      <c r="B1509" s="53">
        <v>15</v>
      </c>
      <c r="C1509" s="53" t="s">
        <v>33536</v>
      </c>
      <c r="D1509" s="53" t="s">
        <v>33873</v>
      </c>
    </row>
    <row r="1510" spans="1:4" ht="15" x14ac:dyDescent="0.25">
      <c r="A1510" s="53" t="s">
        <v>6249</v>
      </c>
      <c r="B1510" s="53">
        <v>15</v>
      </c>
      <c r="C1510" s="53" t="s">
        <v>33536</v>
      </c>
      <c r="D1510" s="53" t="s">
        <v>33872</v>
      </c>
    </row>
    <row r="1511" spans="1:4" ht="15" x14ac:dyDescent="0.25">
      <c r="A1511" s="53" t="s">
        <v>6250</v>
      </c>
      <c r="B1511" s="53">
        <v>15</v>
      </c>
      <c r="C1511" s="53" t="s">
        <v>33536</v>
      </c>
      <c r="D1511" s="53" t="s">
        <v>33872</v>
      </c>
    </row>
    <row r="1512" spans="1:4" ht="15" x14ac:dyDescent="0.25">
      <c r="A1512" s="53" t="s">
        <v>6251</v>
      </c>
      <c r="B1512" s="53">
        <v>15</v>
      </c>
      <c r="C1512" s="53" t="s">
        <v>33536</v>
      </c>
      <c r="D1512" s="53" t="s">
        <v>33872</v>
      </c>
    </row>
    <row r="1513" spans="1:4" ht="15" x14ac:dyDescent="0.25">
      <c r="A1513" s="53" t="s">
        <v>6252</v>
      </c>
      <c r="B1513" s="53">
        <v>15</v>
      </c>
      <c r="C1513" s="53" t="s">
        <v>33536</v>
      </c>
      <c r="D1513" s="53" t="s">
        <v>33872</v>
      </c>
    </row>
    <row r="1514" spans="1:4" ht="15" x14ac:dyDescent="0.25">
      <c r="A1514" s="53" t="s">
        <v>6253</v>
      </c>
      <c r="B1514" s="53">
        <v>15</v>
      </c>
      <c r="C1514" s="53" t="s">
        <v>33536</v>
      </c>
      <c r="D1514" s="53" t="s">
        <v>33872</v>
      </c>
    </row>
    <row r="1515" spans="1:4" ht="15" x14ac:dyDescent="0.25">
      <c r="A1515" s="53" t="s">
        <v>6254</v>
      </c>
      <c r="B1515" s="53">
        <v>15</v>
      </c>
      <c r="C1515" s="53" t="s">
        <v>33536</v>
      </c>
      <c r="D1515" s="53" t="s">
        <v>33872</v>
      </c>
    </row>
    <row r="1516" spans="1:4" ht="15" x14ac:dyDescent="0.25">
      <c r="A1516" s="53" t="s">
        <v>6255</v>
      </c>
      <c r="B1516" s="53">
        <v>45</v>
      </c>
      <c r="C1516" s="53" t="s">
        <v>33542</v>
      </c>
      <c r="D1516" s="53" t="s">
        <v>33872</v>
      </c>
    </row>
    <row r="1517" spans="1:4" ht="15" x14ac:dyDescent="0.25">
      <c r="A1517" s="53" t="s">
        <v>6256</v>
      </c>
      <c r="B1517" s="53">
        <v>15</v>
      </c>
      <c r="C1517" s="53" t="s">
        <v>33536</v>
      </c>
      <c r="D1517" s="53" t="s">
        <v>33872</v>
      </c>
    </row>
    <row r="1518" spans="1:4" ht="15" x14ac:dyDescent="0.25">
      <c r="A1518" s="53" t="s">
        <v>6257</v>
      </c>
      <c r="B1518" s="53">
        <v>15</v>
      </c>
      <c r="C1518" s="53" t="s">
        <v>33536</v>
      </c>
      <c r="D1518" s="53" t="s">
        <v>33872</v>
      </c>
    </row>
    <row r="1519" spans="1:4" ht="15" x14ac:dyDescent="0.25">
      <c r="A1519" s="53" t="s">
        <v>6258</v>
      </c>
      <c r="B1519" s="53">
        <v>15</v>
      </c>
      <c r="C1519" s="53" t="s">
        <v>33536</v>
      </c>
      <c r="D1519" s="53" t="s">
        <v>33872</v>
      </c>
    </row>
    <row r="1520" spans="1:4" ht="15" x14ac:dyDescent="0.25">
      <c r="A1520" s="53" t="s">
        <v>6259</v>
      </c>
      <c r="B1520" s="53">
        <v>15</v>
      </c>
      <c r="C1520" s="53" t="s">
        <v>33536</v>
      </c>
      <c r="D1520" s="53" t="s">
        <v>33872</v>
      </c>
    </row>
    <row r="1521" spans="1:4" ht="15" x14ac:dyDescent="0.25">
      <c r="A1521" s="53" t="s">
        <v>6260</v>
      </c>
      <c r="B1521" s="53">
        <v>15</v>
      </c>
      <c r="C1521" s="53" t="s">
        <v>33536</v>
      </c>
      <c r="D1521" s="53" t="s">
        <v>33872</v>
      </c>
    </row>
    <row r="1522" spans="1:4" ht="15" x14ac:dyDescent="0.25">
      <c r="A1522" s="53" t="s">
        <v>6261</v>
      </c>
      <c r="B1522" s="53">
        <v>15</v>
      </c>
      <c r="C1522" s="53" t="s">
        <v>33536</v>
      </c>
      <c r="D1522" s="53" t="s">
        <v>33872</v>
      </c>
    </row>
    <row r="1523" spans="1:4" ht="15" x14ac:dyDescent="0.25">
      <c r="A1523" s="53" t="s">
        <v>6262</v>
      </c>
      <c r="B1523" s="53">
        <v>15</v>
      </c>
      <c r="C1523" s="53" t="s">
        <v>33536</v>
      </c>
      <c r="D1523" s="53" t="s">
        <v>33872</v>
      </c>
    </row>
    <row r="1524" spans="1:4" ht="15" x14ac:dyDescent="0.25">
      <c r="A1524" s="53" t="s">
        <v>6263</v>
      </c>
      <c r="B1524" s="53">
        <v>60</v>
      </c>
      <c r="C1524" s="53" t="s">
        <v>33542</v>
      </c>
      <c r="D1524" s="53" t="s">
        <v>33872</v>
      </c>
    </row>
    <row r="1525" spans="1:4" ht="15" x14ac:dyDescent="0.25">
      <c r="A1525" s="53" t="s">
        <v>6264</v>
      </c>
      <c r="B1525" s="53">
        <v>60</v>
      </c>
      <c r="C1525" s="53" t="s">
        <v>33542</v>
      </c>
      <c r="D1525" s="53" t="s">
        <v>33872</v>
      </c>
    </row>
    <row r="1526" spans="1:4" ht="15" x14ac:dyDescent="0.25">
      <c r="A1526" s="53" t="s">
        <v>6265</v>
      </c>
      <c r="B1526" s="53">
        <v>15</v>
      </c>
      <c r="C1526" s="53" t="s">
        <v>33536</v>
      </c>
      <c r="D1526" s="53" t="s">
        <v>33872</v>
      </c>
    </row>
    <row r="1527" spans="1:4" ht="15" x14ac:dyDescent="0.25">
      <c r="A1527" s="53" t="s">
        <v>6266</v>
      </c>
      <c r="B1527" s="53">
        <v>15</v>
      </c>
      <c r="C1527" s="53" t="s">
        <v>33536</v>
      </c>
      <c r="D1527" s="53" t="s">
        <v>33872</v>
      </c>
    </row>
    <row r="1528" spans="1:4" ht="15" x14ac:dyDescent="0.25">
      <c r="A1528" s="53" t="s">
        <v>6267</v>
      </c>
      <c r="B1528" s="53">
        <v>15</v>
      </c>
      <c r="C1528" s="53" t="s">
        <v>33563</v>
      </c>
      <c r="D1528" s="53" t="s">
        <v>33873</v>
      </c>
    </row>
    <row r="1529" spans="1:4" ht="15" x14ac:dyDescent="0.25">
      <c r="A1529" s="53" t="s">
        <v>6268</v>
      </c>
      <c r="B1529" s="53">
        <v>15</v>
      </c>
      <c r="C1529" s="53" t="s">
        <v>33536</v>
      </c>
      <c r="D1529" s="53" t="s">
        <v>33873</v>
      </c>
    </row>
    <row r="1530" spans="1:4" ht="15" x14ac:dyDescent="0.25">
      <c r="A1530" s="53" t="s">
        <v>6269</v>
      </c>
      <c r="B1530" s="53">
        <v>15</v>
      </c>
      <c r="C1530" s="53" t="s">
        <v>33536</v>
      </c>
      <c r="D1530" s="53" t="s">
        <v>33873</v>
      </c>
    </row>
    <row r="1531" spans="1:4" ht="15" x14ac:dyDescent="0.25">
      <c r="A1531" s="53" t="s">
        <v>6270</v>
      </c>
      <c r="B1531" s="53">
        <v>15</v>
      </c>
      <c r="C1531" s="53" t="s">
        <v>33536</v>
      </c>
      <c r="D1531" s="53" t="s">
        <v>33872</v>
      </c>
    </row>
    <row r="1532" spans="1:4" ht="15" x14ac:dyDescent="0.25">
      <c r="A1532" s="53" t="s">
        <v>6271</v>
      </c>
      <c r="B1532" s="53">
        <v>30</v>
      </c>
      <c r="C1532" s="53" t="s">
        <v>33536</v>
      </c>
      <c r="D1532" s="53" t="s">
        <v>33872</v>
      </c>
    </row>
    <row r="1533" spans="1:4" ht="15" x14ac:dyDescent="0.25">
      <c r="A1533" s="53" t="s">
        <v>6272</v>
      </c>
      <c r="B1533" s="53">
        <v>30</v>
      </c>
      <c r="C1533" s="53" t="s">
        <v>33536</v>
      </c>
      <c r="D1533" s="53" t="s">
        <v>33872</v>
      </c>
    </row>
    <row r="1534" spans="1:4" ht="15" x14ac:dyDescent="0.25">
      <c r="A1534" s="53" t="s">
        <v>6273</v>
      </c>
      <c r="B1534" s="53">
        <v>30</v>
      </c>
      <c r="C1534" s="53" t="s">
        <v>33536</v>
      </c>
      <c r="D1534" s="53" t="s">
        <v>33873</v>
      </c>
    </row>
    <row r="1535" spans="1:4" ht="15" x14ac:dyDescent="0.25">
      <c r="A1535" s="53" t="s">
        <v>6274</v>
      </c>
      <c r="B1535" s="53">
        <v>30</v>
      </c>
      <c r="C1535" s="53" t="s">
        <v>33536</v>
      </c>
      <c r="D1535" s="53" t="s">
        <v>33872</v>
      </c>
    </row>
    <row r="1536" spans="1:4" ht="15" x14ac:dyDescent="0.25">
      <c r="A1536" s="53" t="s">
        <v>6275</v>
      </c>
      <c r="B1536" s="53">
        <v>15</v>
      </c>
      <c r="C1536" s="53" t="s">
        <v>33536</v>
      </c>
      <c r="D1536" s="53" t="s">
        <v>33872</v>
      </c>
    </row>
    <row r="1537" spans="1:4" ht="15" x14ac:dyDescent="0.25">
      <c r="A1537" s="53" t="s">
        <v>6276</v>
      </c>
      <c r="B1537" s="53">
        <v>15</v>
      </c>
      <c r="C1537" s="53" t="s">
        <v>33536</v>
      </c>
      <c r="D1537" s="53" t="s">
        <v>33872</v>
      </c>
    </row>
    <row r="1538" spans="1:4" ht="15" x14ac:dyDescent="0.25">
      <c r="A1538" s="53" t="s">
        <v>6277</v>
      </c>
      <c r="B1538" s="53">
        <v>15</v>
      </c>
      <c r="C1538" s="53" t="s">
        <v>33536</v>
      </c>
      <c r="D1538" s="53" t="s">
        <v>33872</v>
      </c>
    </row>
    <row r="1539" spans="1:4" ht="15" x14ac:dyDescent="0.25">
      <c r="A1539" s="53" t="s">
        <v>6278</v>
      </c>
      <c r="B1539" s="53">
        <v>15</v>
      </c>
      <c r="C1539" s="53" t="s">
        <v>33536</v>
      </c>
      <c r="D1539" s="53" t="s">
        <v>33873</v>
      </c>
    </row>
    <row r="1540" spans="1:4" ht="15" x14ac:dyDescent="0.25">
      <c r="A1540" s="53" t="s">
        <v>6279</v>
      </c>
      <c r="B1540" s="53">
        <v>15</v>
      </c>
      <c r="C1540" s="53" t="s">
        <v>33536</v>
      </c>
      <c r="D1540" s="53" t="s">
        <v>33872</v>
      </c>
    </row>
    <row r="1541" spans="1:4" ht="15" x14ac:dyDescent="0.25">
      <c r="A1541" s="53" t="s">
        <v>6280</v>
      </c>
      <c r="B1541" s="53">
        <v>15</v>
      </c>
      <c r="C1541" s="53" t="s">
        <v>33536</v>
      </c>
      <c r="D1541" s="53" t="s">
        <v>33872</v>
      </c>
    </row>
    <row r="1542" spans="1:4" ht="15" x14ac:dyDescent="0.25">
      <c r="A1542" s="53" t="s">
        <v>6281</v>
      </c>
      <c r="B1542" s="53">
        <v>15</v>
      </c>
      <c r="C1542" s="53" t="s">
        <v>33536</v>
      </c>
      <c r="D1542" s="53" t="s">
        <v>33872</v>
      </c>
    </row>
    <row r="1543" spans="1:4" ht="15" x14ac:dyDescent="0.25">
      <c r="A1543" s="53" t="s">
        <v>6282</v>
      </c>
      <c r="B1543" s="53">
        <v>30</v>
      </c>
      <c r="C1543" s="53" t="s">
        <v>33542</v>
      </c>
      <c r="D1543" s="53" t="s">
        <v>33872</v>
      </c>
    </row>
    <row r="1544" spans="1:4" ht="15" x14ac:dyDescent="0.25">
      <c r="A1544" s="53" t="s">
        <v>6283</v>
      </c>
      <c r="B1544" s="53">
        <v>15</v>
      </c>
      <c r="C1544" s="53" t="s">
        <v>33536</v>
      </c>
      <c r="D1544" s="53" t="s">
        <v>33872</v>
      </c>
    </row>
    <row r="1545" spans="1:4" ht="15" x14ac:dyDescent="0.25">
      <c r="A1545" s="53" t="s">
        <v>6284</v>
      </c>
      <c r="B1545" s="53">
        <v>15</v>
      </c>
      <c r="C1545" s="53" t="s">
        <v>33536</v>
      </c>
      <c r="D1545" s="53" t="s">
        <v>33872</v>
      </c>
    </row>
    <row r="1546" spans="1:4" ht="15" x14ac:dyDescent="0.25">
      <c r="A1546" s="53" t="s">
        <v>6285</v>
      </c>
      <c r="B1546" s="53">
        <v>15</v>
      </c>
      <c r="C1546" s="53" t="s">
        <v>33536</v>
      </c>
      <c r="D1546" s="53" t="s">
        <v>33873</v>
      </c>
    </row>
    <row r="1547" spans="1:4" ht="15" x14ac:dyDescent="0.25">
      <c r="A1547" s="53" t="s">
        <v>6286</v>
      </c>
      <c r="B1547" s="53">
        <v>15</v>
      </c>
      <c r="C1547" s="53" t="s">
        <v>33536</v>
      </c>
      <c r="D1547" s="53" t="s">
        <v>33872</v>
      </c>
    </row>
    <row r="1548" spans="1:4" ht="15" x14ac:dyDescent="0.25">
      <c r="A1548" s="53" t="s">
        <v>6287</v>
      </c>
      <c r="B1548" s="53">
        <v>30</v>
      </c>
      <c r="C1548" s="53" t="s">
        <v>33536</v>
      </c>
      <c r="D1548" s="53" t="s">
        <v>33873</v>
      </c>
    </row>
    <row r="1549" spans="1:4" ht="15" x14ac:dyDescent="0.25">
      <c r="A1549" s="53" t="s">
        <v>6288</v>
      </c>
      <c r="B1549" s="53">
        <v>30</v>
      </c>
      <c r="C1549" s="53" t="s">
        <v>33536</v>
      </c>
      <c r="D1549" s="53" t="s">
        <v>33872</v>
      </c>
    </row>
    <row r="1550" spans="1:4" ht="15" x14ac:dyDescent="0.25">
      <c r="A1550" s="53" t="s">
        <v>6289</v>
      </c>
      <c r="B1550" s="53">
        <v>30</v>
      </c>
      <c r="C1550" s="53" t="s">
        <v>33564</v>
      </c>
      <c r="D1550" s="53" t="s">
        <v>33873</v>
      </c>
    </row>
    <row r="1551" spans="1:4" ht="15" x14ac:dyDescent="0.25">
      <c r="A1551" s="53" t="s">
        <v>6290</v>
      </c>
      <c r="B1551" s="53">
        <v>30</v>
      </c>
      <c r="C1551" s="53" t="s">
        <v>33564</v>
      </c>
      <c r="D1551" s="53" t="s">
        <v>33873</v>
      </c>
    </row>
    <row r="1552" spans="1:4" ht="15" x14ac:dyDescent="0.25">
      <c r="A1552" s="53" t="s">
        <v>6291</v>
      </c>
      <c r="B1552" s="53">
        <v>30</v>
      </c>
      <c r="C1552" s="53" t="s">
        <v>33564</v>
      </c>
      <c r="D1552" s="53" t="s">
        <v>33873</v>
      </c>
    </row>
    <row r="1553" spans="1:4" ht="15" x14ac:dyDescent="0.25">
      <c r="A1553" s="53" t="s">
        <v>6292</v>
      </c>
      <c r="B1553" s="53">
        <v>15</v>
      </c>
      <c r="C1553" s="53"/>
      <c r="D1553" s="53" t="s">
        <v>33872</v>
      </c>
    </row>
    <row r="1554" spans="1:4" ht="15" x14ac:dyDescent="0.25">
      <c r="A1554" s="53" t="s">
        <v>6293</v>
      </c>
      <c r="B1554" s="53">
        <v>30</v>
      </c>
      <c r="C1554" s="53" t="s">
        <v>33536</v>
      </c>
      <c r="D1554" s="53" t="s">
        <v>33873</v>
      </c>
    </row>
    <row r="1555" spans="1:4" ht="15" x14ac:dyDescent="0.25">
      <c r="A1555" s="53" t="s">
        <v>33008</v>
      </c>
      <c r="B1555" s="53">
        <v>15</v>
      </c>
      <c r="C1555" s="53" t="s">
        <v>33536</v>
      </c>
      <c r="D1555" s="53" t="s">
        <v>33873</v>
      </c>
    </row>
    <row r="1556" spans="1:4" ht="15" x14ac:dyDescent="0.25">
      <c r="A1556" s="53" t="s">
        <v>33009</v>
      </c>
      <c r="B1556" s="53">
        <v>15</v>
      </c>
      <c r="C1556" s="53" t="s">
        <v>33536</v>
      </c>
      <c r="D1556" s="53" t="s">
        <v>33873</v>
      </c>
    </row>
    <row r="1557" spans="1:4" ht="15" x14ac:dyDescent="0.25">
      <c r="A1557" s="53" t="s">
        <v>33010</v>
      </c>
      <c r="B1557" s="53">
        <v>15</v>
      </c>
      <c r="C1557" s="53" t="s">
        <v>33536</v>
      </c>
      <c r="D1557" s="53" t="s">
        <v>33873</v>
      </c>
    </row>
    <row r="1558" spans="1:4" ht="15" x14ac:dyDescent="0.25">
      <c r="A1558" s="53" t="s">
        <v>33011</v>
      </c>
      <c r="B1558" s="53">
        <v>15</v>
      </c>
      <c r="C1558" s="53" t="s">
        <v>33536</v>
      </c>
      <c r="D1558" s="53" t="s">
        <v>33873</v>
      </c>
    </row>
    <row r="1559" spans="1:4" ht="15" x14ac:dyDescent="0.25">
      <c r="A1559" s="53" t="s">
        <v>6294</v>
      </c>
      <c r="B1559" s="53">
        <v>0</v>
      </c>
      <c r="C1559" s="53" t="s">
        <v>33537</v>
      </c>
      <c r="D1559" s="53" t="s">
        <v>33872</v>
      </c>
    </row>
    <row r="1560" spans="1:4" ht="15" x14ac:dyDescent="0.25">
      <c r="A1560" s="53" t="s">
        <v>6295</v>
      </c>
      <c r="B1560" s="53">
        <v>20</v>
      </c>
      <c r="C1560" s="53"/>
      <c r="D1560" s="53" t="s">
        <v>33872</v>
      </c>
    </row>
    <row r="1561" spans="1:4" ht="15" x14ac:dyDescent="0.25">
      <c r="A1561" s="53" t="s">
        <v>6296</v>
      </c>
      <c r="B1561" s="53">
        <v>0</v>
      </c>
      <c r="C1561" s="53" t="s">
        <v>33539</v>
      </c>
      <c r="D1561" s="53" t="s">
        <v>33873</v>
      </c>
    </row>
    <row r="1562" spans="1:4" ht="15" x14ac:dyDescent="0.25">
      <c r="A1562" s="53" t="s">
        <v>6297</v>
      </c>
      <c r="B1562" s="53">
        <v>0</v>
      </c>
      <c r="C1562" s="53" t="s">
        <v>33539</v>
      </c>
      <c r="D1562" s="53" t="s">
        <v>33873</v>
      </c>
    </row>
    <row r="1563" spans="1:4" ht="15" x14ac:dyDescent="0.25">
      <c r="A1563" s="53" t="s">
        <v>6298</v>
      </c>
      <c r="B1563" s="53">
        <v>0</v>
      </c>
      <c r="C1563" s="53" t="s">
        <v>33539</v>
      </c>
      <c r="D1563" s="53" t="s">
        <v>33872</v>
      </c>
    </row>
    <row r="1564" spans="1:4" ht="15" x14ac:dyDescent="0.25">
      <c r="A1564" s="53" t="s">
        <v>6299</v>
      </c>
      <c r="B1564" s="53">
        <v>0</v>
      </c>
      <c r="C1564" s="53" t="s">
        <v>33537</v>
      </c>
      <c r="D1564" s="53" t="s">
        <v>33872</v>
      </c>
    </row>
    <row r="1565" spans="1:4" ht="15" x14ac:dyDescent="0.25">
      <c r="A1565" s="53" t="s">
        <v>6300</v>
      </c>
      <c r="B1565" s="53">
        <v>0</v>
      </c>
      <c r="C1565" s="53" t="s">
        <v>33537</v>
      </c>
      <c r="D1565" s="53" t="s">
        <v>33872</v>
      </c>
    </row>
    <row r="1566" spans="1:4" ht="15" x14ac:dyDescent="0.25">
      <c r="A1566" s="53" t="s">
        <v>6301</v>
      </c>
      <c r="B1566" s="53">
        <v>0</v>
      </c>
      <c r="C1566" s="53" t="s">
        <v>33539</v>
      </c>
      <c r="D1566" s="53" t="s">
        <v>33873</v>
      </c>
    </row>
    <row r="1567" spans="1:4" ht="15" x14ac:dyDescent="0.25">
      <c r="A1567" s="53" t="s">
        <v>6302</v>
      </c>
      <c r="B1567" s="53">
        <v>30</v>
      </c>
      <c r="C1567" s="53" t="s">
        <v>33536</v>
      </c>
      <c r="D1567" s="53" t="s">
        <v>33872</v>
      </c>
    </row>
    <row r="1568" spans="1:4" ht="15" x14ac:dyDescent="0.25">
      <c r="A1568" s="53" t="s">
        <v>6303</v>
      </c>
      <c r="B1568" s="53">
        <v>15</v>
      </c>
      <c r="C1568" s="53" t="s">
        <v>33536</v>
      </c>
      <c r="D1568" s="53" t="s">
        <v>33872</v>
      </c>
    </row>
    <row r="1569" spans="1:4" ht="15" x14ac:dyDescent="0.25">
      <c r="A1569" s="53" t="s">
        <v>6304</v>
      </c>
      <c r="B1569" s="53">
        <v>15</v>
      </c>
      <c r="C1569" s="53" t="s">
        <v>33536</v>
      </c>
      <c r="D1569" s="53" t="s">
        <v>33872</v>
      </c>
    </row>
    <row r="1570" spans="1:4" ht="15" x14ac:dyDescent="0.25">
      <c r="A1570" s="53" t="s">
        <v>6305</v>
      </c>
      <c r="B1570" s="53">
        <v>15</v>
      </c>
      <c r="C1570" s="53" t="s">
        <v>33536</v>
      </c>
      <c r="D1570" s="53" t="s">
        <v>33872</v>
      </c>
    </row>
    <row r="1571" spans="1:4" ht="15" x14ac:dyDescent="0.25">
      <c r="A1571" s="53" t="s">
        <v>6306</v>
      </c>
      <c r="B1571" s="53">
        <v>15</v>
      </c>
      <c r="C1571" s="53" t="s">
        <v>33536</v>
      </c>
      <c r="D1571" s="53" t="s">
        <v>33872</v>
      </c>
    </row>
    <row r="1572" spans="1:4" ht="15" x14ac:dyDescent="0.25">
      <c r="A1572" s="53" t="s">
        <v>6307</v>
      </c>
      <c r="B1572" s="53">
        <v>15</v>
      </c>
      <c r="C1572" s="53" t="s">
        <v>33536</v>
      </c>
      <c r="D1572" s="53" t="s">
        <v>33873</v>
      </c>
    </row>
    <row r="1573" spans="1:4" ht="15" x14ac:dyDescent="0.25">
      <c r="A1573" s="53" t="s">
        <v>6308</v>
      </c>
      <c r="B1573" s="53">
        <v>15</v>
      </c>
      <c r="C1573" s="53" t="s">
        <v>33536</v>
      </c>
      <c r="D1573" s="53" t="s">
        <v>33872</v>
      </c>
    </row>
    <row r="1574" spans="1:4" ht="15" x14ac:dyDescent="0.25">
      <c r="A1574" s="53" t="s">
        <v>6309</v>
      </c>
      <c r="B1574" s="53">
        <v>15</v>
      </c>
      <c r="C1574" s="53" t="s">
        <v>33536</v>
      </c>
      <c r="D1574" s="53" t="s">
        <v>33872</v>
      </c>
    </row>
    <row r="1575" spans="1:4" ht="15" x14ac:dyDescent="0.25">
      <c r="A1575" s="53" t="s">
        <v>6310</v>
      </c>
      <c r="B1575" s="53">
        <v>15</v>
      </c>
      <c r="C1575" s="53" t="s">
        <v>33536</v>
      </c>
      <c r="D1575" s="53" t="s">
        <v>33872</v>
      </c>
    </row>
    <row r="1576" spans="1:4" ht="15" x14ac:dyDescent="0.25">
      <c r="A1576" s="53" t="s">
        <v>6311</v>
      </c>
      <c r="B1576" s="53">
        <v>15</v>
      </c>
      <c r="C1576" s="53" t="s">
        <v>33536</v>
      </c>
      <c r="D1576" s="53" t="s">
        <v>33872</v>
      </c>
    </row>
    <row r="1577" spans="1:4" ht="15" x14ac:dyDescent="0.25">
      <c r="A1577" s="53" t="s">
        <v>6312</v>
      </c>
      <c r="B1577" s="53">
        <v>15</v>
      </c>
      <c r="C1577" s="53" t="s">
        <v>33536</v>
      </c>
      <c r="D1577" s="53" t="s">
        <v>33872</v>
      </c>
    </row>
    <row r="1578" spans="1:4" ht="15" x14ac:dyDescent="0.25">
      <c r="A1578" s="53" t="s">
        <v>6313</v>
      </c>
      <c r="B1578" s="53">
        <v>15</v>
      </c>
      <c r="C1578" s="53" t="s">
        <v>33536</v>
      </c>
      <c r="D1578" s="53" t="s">
        <v>33872</v>
      </c>
    </row>
    <row r="1579" spans="1:4" ht="15" x14ac:dyDescent="0.25">
      <c r="A1579" s="53" t="s">
        <v>6314</v>
      </c>
      <c r="B1579" s="53">
        <v>15</v>
      </c>
      <c r="C1579" s="53" t="s">
        <v>33536</v>
      </c>
      <c r="D1579" s="53" t="s">
        <v>33872</v>
      </c>
    </row>
    <row r="1580" spans="1:4" ht="15" x14ac:dyDescent="0.25">
      <c r="A1580" s="53" t="s">
        <v>6315</v>
      </c>
      <c r="B1580" s="53">
        <v>15</v>
      </c>
      <c r="C1580" s="53" t="s">
        <v>33536</v>
      </c>
      <c r="D1580" s="53" t="s">
        <v>33872</v>
      </c>
    </row>
    <row r="1581" spans="1:4" ht="15" x14ac:dyDescent="0.25">
      <c r="A1581" s="53" t="s">
        <v>6316</v>
      </c>
      <c r="B1581" s="53">
        <v>30</v>
      </c>
      <c r="C1581" s="53" t="s">
        <v>33536</v>
      </c>
      <c r="D1581" s="53" t="s">
        <v>33872</v>
      </c>
    </row>
    <row r="1582" spans="1:4" ht="15" x14ac:dyDescent="0.25">
      <c r="A1582" s="53" t="s">
        <v>6317</v>
      </c>
      <c r="B1582" s="53">
        <v>15</v>
      </c>
      <c r="C1582" s="53" t="s">
        <v>33536</v>
      </c>
      <c r="D1582" s="53" t="s">
        <v>33872</v>
      </c>
    </row>
    <row r="1583" spans="1:4" ht="15" x14ac:dyDescent="0.25">
      <c r="A1583" s="53" t="s">
        <v>6318</v>
      </c>
      <c r="B1583" s="53">
        <v>15</v>
      </c>
      <c r="C1583" s="53" t="s">
        <v>33536</v>
      </c>
      <c r="D1583" s="53" t="s">
        <v>33872</v>
      </c>
    </row>
    <row r="1584" spans="1:4" ht="15" x14ac:dyDescent="0.25">
      <c r="A1584" s="53" t="s">
        <v>6319</v>
      </c>
      <c r="B1584" s="53">
        <v>15</v>
      </c>
      <c r="C1584" s="53" t="s">
        <v>33536</v>
      </c>
      <c r="D1584" s="53" t="s">
        <v>33872</v>
      </c>
    </row>
    <row r="1585" spans="1:4" ht="15" x14ac:dyDescent="0.25">
      <c r="A1585" s="53" t="s">
        <v>6320</v>
      </c>
      <c r="B1585" s="53">
        <v>15</v>
      </c>
      <c r="C1585" s="53" t="s">
        <v>33536</v>
      </c>
      <c r="D1585" s="53" t="s">
        <v>33872</v>
      </c>
    </row>
    <row r="1586" spans="1:4" ht="15" x14ac:dyDescent="0.25">
      <c r="A1586" s="53" t="s">
        <v>6321</v>
      </c>
      <c r="B1586" s="53">
        <v>15</v>
      </c>
      <c r="C1586" s="53" t="s">
        <v>33536</v>
      </c>
      <c r="D1586" s="53" t="s">
        <v>33872</v>
      </c>
    </row>
    <row r="1587" spans="1:4" ht="15" x14ac:dyDescent="0.25">
      <c r="A1587" s="53" t="s">
        <v>6322</v>
      </c>
      <c r="B1587" s="53">
        <v>15</v>
      </c>
      <c r="C1587" s="53" t="s">
        <v>33536</v>
      </c>
      <c r="D1587" s="53" t="s">
        <v>33872</v>
      </c>
    </row>
    <row r="1588" spans="1:4" ht="15" x14ac:dyDescent="0.25">
      <c r="A1588" s="53" t="s">
        <v>6323</v>
      </c>
      <c r="B1588" s="53">
        <v>15</v>
      </c>
      <c r="C1588" s="53" t="s">
        <v>33536</v>
      </c>
      <c r="D1588" s="53" t="s">
        <v>33873</v>
      </c>
    </row>
    <row r="1589" spans="1:4" ht="15" x14ac:dyDescent="0.25">
      <c r="A1589" s="53" t="s">
        <v>6324</v>
      </c>
      <c r="B1589" s="53">
        <v>15</v>
      </c>
      <c r="C1589" s="53" t="s">
        <v>33536</v>
      </c>
      <c r="D1589" s="53" t="s">
        <v>33872</v>
      </c>
    </row>
    <row r="1590" spans="1:4" ht="15" x14ac:dyDescent="0.25">
      <c r="A1590" s="53" t="s">
        <v>6325</v>
      </c>
      <c r="B1590" s="53">
        <v>15</v>
      </c>
      <c r="C1590" s="53" t="s">
        <v>33536</v>
      </c>
      <c r="D1590" s="53" t="s">
        <v>33872</v>
      </c>
    </row>
    <row r="1591" spans="1:4" ht="15" x14ac:dyDescent="0.25">
      <c r="A1591" s="53" t="s">
        <v>6326</v>
      </c>
      <c r="B1591" s="53">
        <v>15</v>
      </c>
      <c r="C1591" s="53" t="s">
        <v>33536</v>
      </c>
      <c r="D1591" s="53" t="s">
        <v>33872</v>
      </c>
    </row>
    <row r="1592" spans="1:4" ht="15" x14ac:dyDescent="0.25">
      <c r="A1592" s="53" t="s">
        <v>6327</v>
      </c>
      <c r="B1592" s="53">
        <v>15</v>
      </c>
      <c r="C1592" s="53" t="s">
        <v>33536</v>
      </c>
      <c r="D1592" s="53" t="s">
        <v>33873</v>
      </c>
    </row>
    <row r="1593" spans="1:4" ht="15" x14ac:dyDescent="0.25">
      <c r="A1593" s="53" t="s">
        <v>6328</v>
      </c>
      <c r="B1593" s="53">
        <v>15</v>
      </c>
      <c r="C1593" s="53" t="s">
        <v>33536</v>
      </c>
      <c r="D1593" s="53" t="s">
        <v>33872</v>
      </c>
    </row>
    <row r="1594" spans="1:4" ht="15" x14ac:dyDescent="0.25">
      <c r="A1594" s="53" t="s">
        <v>6329</v>
      </c>
      <c r="B1594" s="53">
        <v>15</v>
      </c>
      <c r="C1594" s="53" t="s">
        <v>33536</v>
      </c>
      <c r="D1594" s="53" t="s">
        <v>33872</v>
      </c>
    </row>
    <row r="1595" spans="1:4" ht="15" x14ac:dyDescent="0.25">
      <c r="A1595" s="53" t="s">
        <v>6330</v>
      </c>
      <c r="B1595" s="53">
        <v>15</v>
      </c>
      <c r="C1595" s="53" t="s">
        <v>33536</v>
      </c>
      <c r="D1595" s="53" t="s">
        <v>33873</v>
      </c>
    </row>
    <row r="1596" spans="1:4" ht="15" x14ac:dyDescent="0.25">
      <c r="A1596" s="53" t="s">
        <v>6331</v>
      </c>
      <c r="B1596" s="53">
        <v>15</v>
      </c>
      <c r="C1596" s="53" t="s">
        <v>33536</v>
      </c>
      <c r="D1596" s="53" t="s">
        <v>33872</v>
      </c>
    </row>
    <row r="1597" spans="1:4" ht="15" x14ac:dyDescent="0.25">
      <c r="A1597" s="53" t="s">
        <v>6332</v>
      </c>
      <c r="B1597" s="53">
        <v>15</v>
      </c>
      <c r="C1597" s="53" t="s">
        <v>33536</v>
      </c>
      <c r="D1597" s="53" t="s">
        <v>33872</v>
      </c>
    </row>
    <row r="1598" spans="1:4" ht="15" x14ac:dyDescent="0.25">
      <c r="A1598" s="53" t="s">
        <v>6333</v>
      </c>
      <c r="B1598" s="53">
        <v>15</v>
      </c>
      <c r="C1598" s="53" t="s">
        <v>33536</v>
      </c>
      <c r="D1598" s="53" t="s">
        <v>33872</v>
      </c>
    </row>
    <row r="1599" spans="1:4" ht="15" x14ac:dyDescent="0.25">
      <c r="A1599" s="53" t="s">
        <v>6334</v>
      </c>
      <c r="B1599" s="53">
        <v>15</v>
      </c>
      <c r="C1599" s="53" t="s">
        <v>33536</v>
      </c>
      <c r="D1599" s="53" t="s">
        <v>33873</v>
      </c>
    </row>
    <row r="1600" spans="1:4" ht="15" x14ac:dyDescent="0.25">
      <c r="A1600" s="53" t="s">
        <v>6335</v>
      </c>
      <c r="B1600" s="53">
        <v>30</v>
      </c>
      <c r="C1600" s="53"/>
      <c r="D1600" s="53" t="s">
        <v>33872</v>
      </c>
    </row>
    <row r="1601" spans="1:4" ht="15" x14ac:dyDescent="0.25">
      <c r="A1601" s="53" t="s">
        <v>6336</v>
      </c>
      <c r="B1601" s="53">
        <v>30</v>
      </c>
      <c r="C1601" s="53"/>
      <c r="D1601" s="53" t="s">
        <v>33872</v>
      </c>
    </row>
    <row r="1602" spans="1:4" ht="15" x14ac:dyDescent="0.25">
      <c r="A1602" s="53" t="s">
        <v>6337</v>
      </c>
      <c r="B1602" s="53">
        <v>15</v>
      </c>
      <c r="C1602" s="53"/>
      <c r="D1602" s="53" t="s">
        <v>33872</v>
      </c>
    </row>
    <row r="1603" spans="1:4" ht="15" x14ac:dyDescent="0.25">
      <c r="A1603" s="53" t="s">
        <v>6338</v>
      </c>
      <c r="B1603" s="53">
        <v>30</v>
      </c>
      <c r="C1603" s="53" t="s">
        <v>33536</v>
      </c>
      <c r="D1603" s="53" t="s">
        <v>33873</v>
      </c>
    </row>
    <row r="1604" spans="1:4" ht="15" x14ac:dyDescent="0.25">
      <c r="A1604" s="53" t="s">
        <v>6339</v>
      </c>
      <c r="B1604" s="53">
        <v>30</v>
      </c>
      <c r="C1604" s="53" t="s">
        <v>33536</v>
      </c>
      <c r="D1604" s="53" t="s">
        <v>33872</v>
      </c>
    </row>
    <row r="1605" spans="1:4" ht="15" x14ac:dyDescent="0.25">
      <c r="A1605" s="53" t="s">
        <v>6340</v>
      </c>
      <c r="B1605" s="53">
        <v>30</v>
      </c>
      <c r="C1605" s="53" t="s">
        <v>33536</v>
      </c>
      <c r="D1605" s="53" t="s">
        <v>33872</v>
      </c>
    </row>
    <row r="1606" spans="1:4" ht="15" x14ac:dyDescent="0.25">
      <c r="A1606" s="53" t="s">
        <v>6341</v>
      </c>
      <c r="B1606" s="53">
        <v>30</v>
      </c>
      <c r="C1606" s="53" t="s">
        <v>33536</v>
      </c>
      <c r="D1606" s="53" t="s">
        <v>33872</v>
      </c>
    </row>
    <row r="1607" spans="1:4" ht="15" x14ac:dyDescent="0.25">
      <c r="A1607" s="53" t="s">
        <v>6342</v>
      </c>
      <c r="B1607" s="53">
        <v>30</v>
      </c>
      <c r="C1607" s="53" t="s">
        <v>33536</v>
      </c>
      <c r="D1607" s="53" t="s">
        <v>33872</v>
      </c>
    </row>
    <row r="1608" spans="1:4" ht="15" x14ac:dyDescent="0.25">
      <c r="A1608" s="53" t="s">
        <v>6343</v>
      </c>
      <c r="B1608" s="53">
        <v>30</v>
      </c>
      <c r="C1608" s="53" t="s">
        <v>33536</v>
      </c>
      <c r="D1608" s="53" t="s">
        <v>33872</v>
      </c>
    </row>
    <row r="1609" spans="1:4" ht="15" x14ac:dyDescent="0.25">
      <c r="A1609" s="53" t="s">
        <v>6344</v>
      </c>
      <c r="B1609" s="53">
        <v>30</v>
      </c>
      <c r="C1609" s="53" t="s">
        <v>33536</v>
      </c>
      <c r="D1609" s="53" t="s">
        <v>33872</v>
      </c>
    </row>
    <row r="1610" spans="1:4" ht="15" x14ac:dyDescent="0.25">
      <c r="A1610" s="53" t="s">
        <v>6345</v>
      </c>
      <c r="B1610" s="53">
        <v>15</v>
      </c>
      <c r="C1610" s="53" t="s">
        <v>33536</v>
      </c>
      <c r="D1610" s="53" t="s">
        <v>33873</v>
      </c>
    </row>
    <row r="1611" spans="1:4" ht="15" x14ac:dyDescent="0.25">
      <c r="A1611" s="53" t="s">
        <v>6346</v>
      </c>
      <c r="B1611" s="53">
        <v>15</v>
      </c>
      <c r="C1611" s="53" t="s">
        <v>33536</v>
      </c>
      <c r="D1611" s="53" t="s">
        <v>33872</v>
      </c>
    </row>
    <row r="1612" spans="1:4" ht="15" x14ac:dyDescent="0.25">
      <c r="A1612" s="53" t="s">
        <v>6347</v>
      </c>
      <c r="B1612" s="53">
        <v>15</v>
      </c>
      <c r="C1612" s="53" t="s">
        <v>33536</v>
      </c>
      <c r="D1612" s="53" t="s">
        <v>33873</v>
      </c>
    </row>
    <row r="1613" spans="1:4" ht="15" x14ac:dyDescent="0.25">
      <c r="A1613" s="53" t="s">
        <v>6348</v>
      </c>
      <c r="B1613" s="53">
        <v>15</v>
      </c>
      <c r="C1613" s="53" t="s">
        <v>33536</v>
      </c>
      <c r="D1613" s="53" t="s">
        <v>33872</v>
      </c>
    </row>
    <row r="1614" spans="1:4" ht="15" x14ac:dyDescent="0.25">
      <c r="A1614" s="53" t="s">
        <v>6349</v>
      </c>
      <c r="B1614" s="53">
        <v>15</v>
      </c>
      <c r="C1614" s="53" t="s">
        <v>33536</v>
      </c>
      <c r="D1614" s="53" t="s">
        <v>33872</v>
      </c>
    </row>
    <row r="1615" spans="1:4" ht="15" x14ac:dyDescent="0.25">
      <c r="A1615" s="53" t="s">
        <v>6350</v>
      </c>
      <c r="B1615" s="53">
        <v>15</v>
      </c>
      <c r="C1615" s="53" t="s">
        <v>33536</v>
      </c>
      <c r="D1615" s="53" t="s">
        <v>33872</v>
      </c>
    </row>
    <row r="1616" spans="1:4" ht="15" x14ac:dyDescent="0.25">
      <c r="A1616" s="53" t="s">
        <v>6351</v>
      </c>
      <c r="B1616" s="53">
        <v>15</v>
      </c>
      <c r="C1616" s="53" t="s">
        <v>33536</v>
      </c>
      <c r="D1616" s="53" t="s">
        <v>33873</v>
      </c>
    </row>
    <row r="1617" spans="1:4" ht="15" x14ac:dyDescent="0.25">
      <c r="A1617" s="53" t="s">
        <v>6352</v>
      </c>
      <c r="B1617" s="53">
        <v>0</v>
      </c>
      <c r="C1617" s="53" t="s">
        <v>33537</v>
      </c>
      <c r="D1617" s="53" t="s">
        <v>33872</v>
      </c>
    </row>
    <row r="1618" spans="1:4" ht="15" x14ac:dyDescent="0.25">
      <c r="A1618" s="53" t="s">
        <v>6353</v>
      </c>
      <c r="B1618" s="53">
        <v>15</v>
      </c>
      <c r="C1618" s="53" t="s">
        <v>33536</v>
      </c>
      <c r="D1618" s="53" t="s">
        <v>33873</v>
      </c>
    </row>
    <row r="1619" spans="1:4" ht="15" x14ac:dyDescent="0.25">
      <c r="A1619" s="53" t="s">
        <v>6354</v>
      </c>
      <c r="B1619" s="53">
        <v>15</v>
      </c>
      <c r="C1619" s="53" t="s">
        <v>33536</v>
      </c>
      <c r="D1619" s="53" t="s">
        <v>33872</v>
      </c>
    </row>
    <row r="1620" spans="1:4" ht="15" x14ac:dyDescent="0.25">
      <c r="A1620" s="53" t="s">
        <v>6355</v>
      </c>
      <c r="B1620" s="53">
        <v>15</v>
      </c>
      <c r="C1620" s="53" t="s">
        <v>33536</v>
      </c>
      <c r="D1620" s="53" t="s">
        <v>33872</v>
      </c>
    </row>
    <row r="1621" spans="1:4" ht="15" x14ac:dyDescent="0.25">
      <c r="A1621" s="53" t="s">
        <v>6356</v>
      </c>
      <c r="B1621" s="53">
        <v>15</v>
      </c>
      <c r="C1621" s="53" t="s">
        <v>33536</v>
      </c>
      <c r="D1621" s="53" t="s">
        <v>33872</v>
      </c>
    </row>
    <row r="1622" spans="1:4" ht="15" x14ac:dyDescent="0.25">
      <c r="A1622" s="53" t="s">
        <v>6357</v>
      </c>
      <c r="B1622" s="53">
        <v>15</v>
      </c>
      <c r="C1622" s="53" t="s">
        <v>33536</v>
      </c>
      <c r="D1622" s="53" t="s">
        <v>33873</v>
      </c>
    </row>
    <row r="1623" spans="1:4" ht="15" x14ac:dyDescent="0.25">
      <c r="A1623" s="53" t="s">
        <v>6358</v>
      </c>
      <c r="B1623" s="53">
        <v>15</v>
      </c>
      <c r="C1623" s="53" t="s">
        <v>33536</v>
      </c>
      <c r="D1623" s="53" t="s">
        <v>33872</v>
      </c>
    </row>
    <row r="1624" spans="1:4" ht="15" x14ac:dyDescent="0.25">
      <c r="A1624" s="53" t="s">
        <v>6359</v>
      </c>
      <c r="B1624" s="53">
        <v>15</v>
      </c>
      <c r="C1624" s="53" t="s">
        <v>33536</v>
      </c>
      <c r="D1624" s="53" t="s">
        <v>33872</v>
      </c>
    </row>
    <row r="1625" spans="1:4" ht="15" x14ac:dyDescent="0.25">
      <c r="A1625" s="53" t="s">
        <v>6360</v>
      </c>
      <c r="B1625" s="53">
        <v>15</v>
      </c>
      <c r="C1625" s="53" t="s">
        <v>33536</v>
      </c>
      <c r="D1625" s="53" t="s">
        <v>33872</v>
      </c>
    </row>
    <row r="1626" spans="1:4" ht="15" x14ac:dyDescent="0.25">
      <c r="A1626" s="53" t="s">
        <v>6361</v>
      </c>
      <c r="B1626" s="53">
        <v>15</v>
      </c>
      <c r="C1626" s="53" t="s">
        <v>33536</v>
      </c>
      <c r="D1626" s="53" t="s">
        <v>33873</v>
      </c>
    </row>
    <row r="1627" spans="1:4" ht="15" x14ac:dyDescent="0.25">
      <c r="A1627" s="53" t="s">
        <v>6362</v>
      </c>
      <c r="B1627" s="53">
        <v>15</v>
      </c>
      <c r="C1627" s="53" t="s">
        <v>33536</v>
      </c>
      <c r="D1627" s="53" t="s">
        <v>33873</v>
      </c>
    </row>
    <row r="1628" spans="1:4" ht="15" x14ac:dyDescent="0.25">
      <c r="A1628" s="53" t="s">
        <v>6363</v>
      </c>
      <c r="B1628" s="53">
        <v>15</v>
      </c>
      <c r="C1628" s="53" t="s">
        <v>33536</v>
      </c>
      <c r="D1628" s="53" t="s">
        <v>33873</v>
      </c>
    </row>
    <row r="1629" spans="1:4" ht="15" x14ac:dyDescent="0.25">
      <c r="A1629" s="53" t="s">
        <v>6364</v>
      </c>
      <c r="B1629" s="53">
        <v>0</v>
      </c>
      <c r="C1629" s="53" t="s">
        <v>33537</v>
      </c>
      <c r="D1629" s="53" t="s">
        <v>33872</v>
      </c>
    </row>
    <row r="1630" spans="1:4" ht="15" x14ac:dyDescent="0.25">
      <c r="A1630" s="53" t="s">
        <v>6365</v>
      </c>
      <c r="B1630" s="53">
        <v>0</v>
      </c>
      <c r="C1630" s="53" t="s">
        <v>33539</v>
      </c>
      <c r="D1630" s="53" t="s">
        <v>33873</v>
      </c>
    </row>
    <row r="1631" spans="1:4" ht="15" x14ac:dyDescent="0.25">
      <c r="A1631" s="53" t="s">
        <v>6366</v>
      </c>
      <c r="B1631" s="53">
        <v>0</v>
      </c>
      <c r="C1631" s="53" t="s">
        <v>33539</v>
      </c>
      <c r="D1631" s="53" t="s">
        <v>33873</v>
      </c>
    </row>
    <row r="1632" spans="1:4" ht="15" x14ac:dyDescent="0.25">
      <c r="A1632" s="53" t="s">
        <v>6367</v>
      </c>
      <c r="B1632" s="53">
        <v>0</v>
      </c>
      <c r="C1632" s="53" t="s">
        <v>33539</v>
      </c>
      <c r="D1632" s="53" t="s">
        <v>33873</v>
      </c>
    </row>
    <row r="1633" spans="1:4" ht="15" x14ac:dyDescent="0.25">
      <c r="A1633" s="53" t="s">
        <v>6368</v>
      </c>
      <c r="B1633" s="53">
        <v>0</v>
      </c>
      <c r="C1633" s="53" t="s">
        <v>33539</v>
      </c>
      <c r="D1633" s="53" t="s">
        <v>33873</v>
      </c>
    </row>
    <row r="1634" spans="1:4" ht="15" x14ac:dyDescent="0.25">
      <c r="A1634" s="53" t="s">
        <v>6369</v>
      </c>
      <c r="B1634" s="53">
        <v>0</v>
      </c>
      <c r="C1634" s="53" t="s">
        <v>33539</v>
      </c>
      <c r="D1634" s="53" t="s">
        <v>33873</v>
      </c>
    </row>
    <row r="1635" spans="1:4" ht="15" x14ac:dyDescent="0.25">
      <c r="A1635" s="53" t="s">
        <v>6370</v>
      </c>
      <c r="B1635" s="53">
        <v>0</v>
      </c>
      <c r="C1635" s="53" t="s">
        <v>33539</v>
      </c>
      <c r="D1635" s="53" t="s">
        <v>33873</v>
      </c>
    </row>
    <row r="1636" spans="1:4" ht="15" x14ac:dyDescent="0.25">
      <c r="A1636" s="53" t="s">
        <v>6371</v>
      </c>
      <c r="B1636" s="53">
        <v>30</v>
      </c>
      <c r="C1636" s="53" t="s">
        <v>33536</v>
      </c>
      <c r="D1636" s="53" t="s">
        <v>33872</v>
      </c>
    </row>
    <row r="1637" spans="1:4" ht="15" x14ac:dyDescent="0.25">
      <c r="A1637" s="53" t="s">
        <v>6372</v>
      </c>
      <c r="B1637" s="53">
        <v>30</v>
      </c>
      <c r="C1637" s="53" t="s">
        <v>33536</v>
      </c>
      <c r="D1637" s="53" t="s">
        <v>33872</v>
      </c>
    </row>
    <row r="1638" spans="1:4" ht="15" x14ac:dyDescent="0.25">
      <c r="A1638" s="53" t="s">
        <v>6373</v>
      </c>
      <c r="B1638" s="53">
        <v>30</v>
      </c>
      <c r="C1638" s="53" t="s">
        <v>33536</v>
      </c>
      <c r="D1638" s="53" t="s">
        <v>33872</v>
      </c>
    </row>
    <row r="1639" spans="1:4" ht="15" x14ac:dyDescent="0.25">
      <c r="A1639" s="53" t="s">
        <v>6374</v>
      </c>
      <c r="B1639" s="53">
        <v>15</v>
      </c>
      <c r="C1639" s="53" t="s">
        <v>33536</v>
      </c>
      <c r="D1639" s="53" t="s">
        <v>33872</v>
      </c>
    </row>
    <row r="1640" spans="1:4" ht="15" x14ac:dyDescent="0.25">
      <c r="A1640" s="53" t="s">
        <v>6375</v>
      </c>
      <c r="B1640" s="53">
        <v>30</v>
      </c>
      <c r="C1640" s="53" t="s">
        <v>33536</v>
      </c>
      <c r="D1640" s="53" t="s">
        <v>33872</v>
      </c>
    </row>
    <row r="1641" spans="1:4" ht="15" x14ac:dyDescent="0.25">
      <c r="A1641" s="53" t="s">
        <v>6376</v>
      </c>
      <c r="B1641" s="53">
        <v>30</v>
      </c>
      <c r="C1641" s="53" t="s">
        <v>33536</v>
      </c>
      <c r="D1641" s="53" t="s">
        <v>33872</v>
      </c>
    </row>
    <row r="1642" spans="1:4" ht="15" x14ac:dyDescent="0.25">
      <c r="A1642" s="53" t="s">
        <v>6377</v>
      </c>
      <c r="B1642" s="53">
        <v>30</v>
      </c>
      <c r="C1642" s="53" t="s">
        <v>33536</v>
      </c>
      <c r="D1642" s="53" t="s">
        <v>33872</v>
      </c>
    </row>
    <row r="1643" spans="1:4" ht="15" x14ac:dyDescent="0.25">
      <c r="A1643" s="53" t="s">
        <v>6378</v>
      </c>
      <c r="B1643" s="53">
        <v>30</v>
      </c>
      <c r="C1643" s="53" t="s">
        <v>33536</v>
      </c>
      <c r="D1643" s="53" t="s">
        <v>33872</v>
      </c>
    </row>
    <row r="1644" spans="1:4" ht="15" x14ac:dyDescent="0.25">
      <c r="A1644" s="53" t="s">
        <v>6379</v>
      </c>
      <c r="B1644" s="53">
        <v>30</v>
      </c>
      <c r="C1644" s="53" t="s">
        <v>33536</v>
      </c>
      <c r="D1644" s="53" t="s">
        <v>33872</v>
      </c>
    </row>
    <row r="1645" spans="1:4" ht="15" x14ac:dyDescent="0.25">
      <c r="A1645" s="53" t="s">
        <v>6380</v>
      </c>
      <c r="B1645" s="53">
        <v>15</v>
      </c>
      <c r="C1645" s="53" t="s">
        <v>33536</v>
      </c>
      <c r="D1645" s="53" t="s">
        <v>33873</v>
      </c>
    </row>
    <row r="1646" spans="1:4" ht="15" x14ac:dyDescent="0.25">
      <c r="A1646" s="53" t="s">
        <v>6381</v>
      </c>
      <c r="B1646" s="53">
        <v>30</v>
      </c>
      <c r="C1646" s="53" t="s">
        <v>33536</v>
      </c>
      <c r="D1646" s="53" t="s">
        <v>33872</v>
      </c>
    </row>
    <row r="1647" spans="1:4" ht="15" x14ac:dyDescent="0.25">
      <c r="A1647" s="53" t="s">
        <v>6382</v>
      </c>
      <c r="B1647" s="53">
        <v>30</v>
      </c>
      <c r="C1647" s="53" t="s">
        <v>33536</v>
      </c>
      <c r="D1647" s="53" t="s">
        <v>33872</v>
      </c>
    </row>
    <row r="1648" spans="1:4" ht="15" x14ac:dyDescent="0.25">
      <c r="A1648" s="53" t="s">
        <v>6383</v>
      </c>
      <c r="B1648" s="53">
        <v>30</v>
      </c>
      <c r="C1648" s="53" t="s">
        <v>33536</v>
      </c>
      <c r="D1648" s="53" t="s">
        <v>33872</v>
      </c>
    </row>
    <row r="1649" spans="1:4" ht="15" x14ac:dyDescent="0.25">
      <c r="A1649" s="53" t="s">
        <v>6384</v>
      </c>
      <c r="B1649" s="53">
        <v>15</v>
      </c>
      <c r="C1649" s="53" t="s">
        <v>33536</v>
      </c>
      <c r="D1649" s="53" t="s">
        <v>33872</v>
      </c>
    </row>
    <row r="1650" spans="1:4" ht="15" x14ac:dyDescent="0.25">
      <c r="A1650" s="53" t="s">
        <v>6385</v>
      </c>
      <c r="B1650" s="53">
        <v>15</v>
      </c>
      <c r="C1650" s="53" t="s">
        <v>33536</v>
      </c>
      <c r="D1650" s="53" t="s">
        <v>33872</v>
      </c>
    </row>
    <row r="1651" spans="1:4" ht="15" x14ac:dyDescent="0.25">
      <c r="A1651" s="53" t="s">
        <v>6386</v>
      </c>
      <c r="B1651" s="53">
        <v>15</v>
      </c>
      <c r="C1651" s="53" t="s">
        <v>33536</v>
      </c>
      <c r="D1651" s="53" t="s">
        <v>33872</v>
      </c>
    </row>
    <row r="1652" spans="1:4" ht="15" x14ac:dyDescent="0.25">
      <c r="A1652" s="53" t="s">
        <v>6387</v>
      </c>
      <c r="B1652" s="53">
        <v>15</v>
      </c>
      <c r="C1652" s="53" t="s">
        <v>33536</v>
      </c>
      <c r="D1652" s="53" t="s">
        <v>33872</v>
      </c>
    </row>
    <row r="1653" spans="1:4" ht="15" x14ac:dyDescent="0.25">
      <c r="A1653" s="53" t="s">
        <v>6388</v>
      </c>
      <c r="B1653" s="53">
        <v>15</v>
      </c>
      <c r="C1653" s="53" t="s">
        <v>33536</v>
      </c>
      <c r="D1653" s="53" t="s">
        <v>33873</v>
      </c>
    </row>
    <row r="1654" spans="1:4" ht="15" x14ac:dyDescent="0.25">
      <c r="A1654" s="53" t="s">
        <v>6389</v>
      </c>
      <c r="B1654" s="53">
        <v>15</v>
      </c>
      <c r="C1654" s="53" t="s">
        <v>33536</v>
      </c>
      <c r="D1654" s="53" t="s">
        <v>33873</v>
      </c>
    </row>
    <row r="1655" spans="1:4" ht="15" x14ac:dyDescent="0.25">
      <c r="A1655" s="53" t="s">
        <v>6390</v>
      </c>
      <c r="B1655" s="53">
        <v>30</v>
      </c>
      <c r="C1655" s="53" t="s">
        <v>33536</v>
      </c>
      <c r="D1655" s="53" t="s">
        <v>33872</v>
      </c>
    </row>
    <row r="1656" spans="1:4" ht="15" x14ac:dyDescent="0.25">
      <c r="A1656" s="53" t="s">
        <v>6391</v>
      </c>
      <c r="B1656" s="53">
        <v>30</v>
      </c>
      <c r="C1656" s="53" t="s">
        <v>33536</v>
      </c>
      <c r="D1656" s="53" t="s">
        <v>33872</v>
      </c>
    </row>
    <row r="1657" spans="1:4" ht="15" x14ac:dyDescent="0.25">
      <c r="A1657" s="53" t="s">
        <v>6392</v>
      </c>
      <c r="B1657" s="53">
        <v>30</v>
      </c>
      <c r="C1657" s="53" t="s">
        <v>33536</v>
      </c>
      <c r="D1657" s="53" t="s">
        <v>33872</v>
      </c>
    </row>
    <row r="1658" spans="1:4" ht="15" x14ac:dyDescent="0.25">
      <c r="A1658" s="53" t="s">
        <v>6393</v>
      </c>
      <c r="B1658" s="53">
        <v>30</v>
      </c>
      <c r="C1658" s="53" t="s">
        <v>33536</v>
      </c>
      <c r="D1658" s="53" t="s">
        <v>33873</v>
      </c>
    </row>
    <row r="1659" spans="1:4" ht="15" x14ac:dyDescent="0.25">
      <c r="A1659" s="53" t="s">
        <v>6394</v>
      </c>
      <c r="B1659" s="53">
        <v>30</v>
      </c>
      <c r="C1659" s="53" t="s">
        <v>33536</v>
      </c>
      <c r="D1659" s="53" t="s">
        <v>33872</v>
      </c>
    </row>
    <row r="1660" spans="1:4" ht="15" x14ac:dyDescent="0.25">
      <c r="A1660" s="53" t="s">
        <v>6395</v>
      </c>
      <c r="B1660" s="53">
        <v>30</v>
      </c>
      <c r="C1660" s="53" t="s">
        <v>33536</v>
      </c>
      <c r="D1660" s="53" t="s">
        <v>33872</v>
      </c>
    </row>
    <row r="1661" spans="1:4" ht="15" x14ac:dyDescent="0.25">
      <c r="A1661" s="53" t="s">
        <v>6396</v>
      </c>
      <c r="B1661" s="53">
        <v>30</v>
      </c>
      <c r="C1661" s="53" t="s">
        <v>33536</v>
      </c>
      <c r="D1661" s="53" t="s">
        <v>33873</v>
      </c>
    </row>
    <row r="1662" spans="1:4" ht="15" x14ac:dyDescent="0.25">
      <c r="A1662" s="53" t="s">
        <v>6397</v>
      </c>
      <c r="B1662" s="53">
        <v>30</v>
      </c>
      <c r="C1662" s="53" t="s">
        <v>33536</v>
      </c>
      <c r="D1662" s="53" t="s">
        <v>33872</v>
      </c>
    </row>
    <row r="1663" spans="1:4" ht="15" x14ac:dyDescent="0.25">
      <c r="A1663" s="53" t="s">
        <v>6398</v>
      </c>
      <c r="B1663" s="53">
        <v>30</v>
      </c>
      <c r="C1663" s="53" t="s">
        <v>33536</v>
      </c>
      <c r="D1663" s="53" t="s">
        <v>33872</v>
      </c>
    </row>
    <row r="1664" spans="1:4" ht="15" x14ac:dyDescent="0.25">
      <c r="A1664" s="53" t="s">
        <v>6399</v>
      </c>
      <c r="B1664" s="53">
        <v>15</v>
      </c>
      <c r="C1664" s="53" t="s">
        <v>33536</v>
      </c>
      <c r="D1664" s="53" t="s">
        <v>33873</v>
      </c>
    </row>
    <row r="1665" spans="1:4" ht="15" x14ac:dyDescent="0.25">
      <c r="A1665" s="53" t="s">
        <v>6400</v>
      </c>
      <c r="B1665" s="53">
        <v>15</v>
      </c>
      <c r="C1665" s="53" t="s">
        <v>33536</v>
      </c>
      <c r="D1665" s="53" t="s">
        <v>33872</v>
      </c>
    </row>
    <row r="1666" spans="1:4" ht="15" x14ac:dyDescent="0.25">
      <c r="A1666" s="53" t="s">
        <v>6401</v>
      </c>
      <c r="B1666" s="53">
        <v>15</v>
      </c>
      <c r="C1666" s="53" t="s">
        <v>33536</v>
      </c>
      <c r="D1666" s="53" t="s">
        <v>33872</v>
      </c>
    </row>
    <row r="1667" spans="1:4" ht="15" x14ac:dyDescent="0.25">
      <c r="A1667" s="53" t="s">
        <v>6402</v>
      </c>
      <c r="B1667" s="53">
        <v>15</v>
      </c>
      <c r="C1667" s="53" t="s">
        <v>33536</v>
      </c>
      <c r="D1667" s="53" t="s">
        <v>33872</v>
      </c>
    </row>
    <row r="1668" spans="1:4" ht="15" x14ac:dyDescent="0.25">
      <c r="A1668" s="53" t="s">
        <v>6403</v>
      </c>
      <c r="B1668" s="53">
        <v>15</v>
      </c>
      <c r="C1668" s="53" t="s">
        <v>33536</v>
      </c>
      <c r="D1668" s="53" t="s">
        <v>33872</v>
      </c>
    </row>
    <row r="1669" spans="1:4" ht="15" x14ac:dyDescent="0.25">
      <c r="A1669" s="53" t="s">
        <v>6404</v>
      </c>
      <c r="B1669" s="53">
        <v>15</v>
      </c>
      <c r="C1669" s="53" t="s">
        <v>33536</v>
      </c>
      <c r="D1669" s="53" t="s">
        <v>33873</v>
      </c>
    </row>
    <row r="1670" spans="1:4" ht="15" x14ac:dyDescent="0.25">
      <c r="A1670" s="53" t="s">
        <v>6405</v>
      </c>
      <c r="B1670" s="53">
        <v>15</v>
      </c>
      <c r="C1670" s="53" t="s">
        <v>33536</v>
      </c>
      <c r="D1670" s="53" t="s">
        <v>33873</v>
      </c>
    </row>
    <row r="1671" spans="1:4" ht="15" x14ac:dyDescent="0.25">
      <c r="A1671" s="53" t="s">
        <v>6406</v>
      </c>
      <c r="B1671" s="53">
        <v>15</v>
      </c>
      <c r="C1671" s="53" t="s">
        <v>33536</v>
      </c>
      <c r="D1671" s="53" t="s">
        <v>33872</v>
      </c>
    </row>
    <row r="1672" spans="1:4" ht="15" x14ac:dyDescent="0.25">
      <c r="A1672" s="53" t="s">
        <v>6407</v>
      </c>
      <c r="B1672" s="53">
        <v>15</v>
      </c>
      <c r="C1672" s="53" t="s">
        <v>33536</v>
      </c>
      <c r="D1672" s="53" t="s">
        <v>33872</v>
      </c>
    </row>
    <row r="1673" spans="1:4" ht="15" x14ac:dyDescent="0.25">
      <c r="A1673" s="53" t="s">
        <v>6408</v>
      </c>
      <c r="B1673" s="53">
        <v>15</v>
      </c>
      <c r="C1673" s="53" t="s">
        <v>33536</v>
      </c>
      <c r="D1673" s="53" t="s">
        <v>33873</v>
      </c>
    </row>
    <row r="1674" spans="1:4" ht="15" x14ac:dyDescent="0.25">
      <c r="A1674" s="53" t="s">
        <v>6409</v>
      </c>
      <c r="B1674" s="53">
        <v>15</v>
      </c>
      <c r="C1674" s="53" t="s">
        <v>33536</v>
      </c>
      <c r="D1674" s="53" t="s">
        <v>33873</v>
      </c>
    </row>
    <row r="1675" spans="1:4" ht="15" x14ac:dyDescent="0.25">
      <c r="A1675" s="53" t="s">
        <v>6410</v>
      </c>
      <c r="B1675" s="53">
        <v>15</v>
      </c>
      <c r="C1675" s="53" t="s">
        <v>33536</v>
      </c>
      <c r="D1675" s="53" t="s">
        <v>33872</v>
      </c>
    </row>
    <row r="1676" spans="1:4" ht="15" x14ac:dyDescent="0.25">
      <c r="A1676" s="53" t="s">
        <v>6411</v>
      </c>
      <c r="B1676" s="53">
        <v>15</v>
      </c>
      <c r="C1676" s="53" t="s">
        <v>33536</v>
      </c>
      <c r="D1676" s="53" t="s">
        <v>33872</v>
      </c>
    </row>
    <row r="1677" spans="1:4" ht="15" x14ac:dyDescent="0.25">
      <c r="A1677" s="53" t="s">
        <v>6412</v>
      </c>
      <c r="B1677" s="53">
        <v>15</v>
      </c>
      <c r="C1677" s="53" t="s">
        <v>33536</v>
      </c>
      <c r="D1677" s="53" t="s">
        <v>33873</v>
      </c>
    </row>
    <row r="1678" spans="1:4" ht="15" x14ac:dyDescent="0.25">
      <c r="A1678" s="53" t="s">
        <v>6413</v>
      </c>
      <c r="B1678" s="53">
        <v>15</v>
      </c>
      <c r="C1678" s="53" t="s">
        <v>33536</v>
      </c>
      <c r="D1678" s="53" t="s">
        <v>33873</v>
      </c>
    </row>
    <row r="1679" spans="1:4" ht="15" x14ac:dyDescent="0.25">
      <c r="A1679" s="53" t="s">
        <v>6414</v>
      </c>
      <c r="B1679" s="53">
        <v>15</v>
      </c>
      <c r="C1679" s="53" t="s">
        <v>33536</v>
      </c>
      <c r="D1679" s="53" t="s">
        <v>33872</v>
      </c>
    </row>
    <row r="1680" spans="1:4" ht="15" x14ac:dyDescent="0.25">
      <c r="A1680" s="53" t="s">
        <v>6415</v>
      </c>
      <c r="B1680" s="53">
        <v>15</v>
      </c>
      <c r="C1680" s="53" t="s">
        <v>33536</v>
      </c>
      <c r="D1680" s="53" t="s">
        <v>33873</v>
      </c>
    </row>
    <row r="1681" spans="1:4" ht="15" x14ac:dyDescent="0.25">
      <c r="A1681" s="53" t="s">
        <v>6416</v>
      </c>
      <c r="B1681" s="53">
        <v>15</v>
      </c>
      <c r="C1681" s="53" t="s">
        <v>33536</v>
      </c>
      <c r="D1681" s="53" t="s">
        <v>33873</v>
      </c>
    </row>
    <row r="1682" spans="1:4" ht="15" x14ac:dyDescent="0.25">
      <c r="A1682" s="53" t="s">
        <v>6417</v>
      </c>
      <c r="B1682" s="53">
        <v>15</v>
      </c>
      <c r="C1682" s="53" t="s">
        <v>33536</v>
      </c>
      <c r="D1682" s="53" t="s">
        <v>33872</v>
      </c>
    </row>
    <row r="1683" spans="1:4" ht="15" x14ac:dyDescent="0.25">
      <c r="A1683" s="53" t="s">
        <v>6418</v>
      </c>
      <c r="B1683" s="53">
        <v>15</v>
      </c>
      <c r="C1683" s="53" t="s">
        <v>33536</v>
      </c>
      <c r="D1683" s="53" t="s">
        <v>33872</v>
      </c>
    </row>
    <row r="1684" spans="1:4" ht="15" x14ac:dyDescent="0.25">
      <c r="A1684" s="53" t="s">
        <v>6419</v>
      </c>
      <c r="B1684" s="53">
        <v>15</v>
      </c>
      <c r="C1684" s="53" t="s">
        <v>33536</v>
      </c>
      <c r="D1684" s="53" t="s">
        <v>33873</v>
      </c>
    </row>
    <row r="1685" spans="1:4" ht="15" x14ac:dyDescent="0.25">
      <c r="A1685" s="53" t="s">
        <v>6420</v>
      </c>
      <c r="B1685" s="53">
        <v>15</v>
      </c>
      <c r="C1685" s="53" t="s">
        <v>33536</v>
      </c>
      <c r="D1685" s="53" t="s">
        <v>33872</v>
      </c>
    </row>
    <row r="1686" spans="1:4" ht="15" x14ac:dyDescent="0.25">
      <c r="A1686" s="53" t="s">
        <v>6421</v>
      </c>
      <c r="B1686" s="53">
        <v>15</v>
      </c>
      <c r="C1686" s="53" t="s">
        <v>33536</v>
      </c>
      <c r="D1686" s="53" t="s">
        <v>33872</v>
      </c>
    </row>
    <row r="1687" spans="1:4" ht="15" x14ac:dyDescent="0.25">
      <c r="A1687" s="53" t="s">
        <v>6422</v>
      </c>
      <c r="B1687" s="53">
        <v>15</v>
      </c>
      <c r="C1687" s="53" t="s">
        <v>33536</v>
      </c>
      <c r="D1687" s="53" t="s">
        <v>33873</v>
      </c>
    </row>
    <row r="1688" spans="1:4" ht="15" x14ac:dyDescent="0.25">
      <c r="A1688" s="53" t="s">
        <v>6423</v>
      </c>
      <c r="B1688" s="53">
        <v>15</v>
      </c>
      <c r="C1688" s="53" t="s">
        <v>33536</v>
      </c>
      <c r="D1688" s="53" t="s">
        <v>33873</v>
      </c>
    </row>
    <row r="1689" spans="1:4" ht="15" x14ac:dyDescent="0.25">
      <c r="A1689" s="53" t="s">
        <v>6424</v>
      </c>
      <c r="B1689" s="53">
        <v>15</v>
      </c>
      <c r="C1689" s="53" t="s">
        <v>33536</v>
      </c>
      <c r="D1689" s="53" t="s">
        <v>33873</v>
      </c>
    </row>
    <row r="1690" spans="1:4" ht="15" x14ac:dyDescent="0.25">
      <c r="A1690" s="53" t="s">
        <v>6425</v>
      </c>
      <c r="B1690" s="53">
        <v>15</v>
      </c>
      <c r="C1690" s="53" t="s">
        <v>33536</v>
      </c>
      <c r="D1690" s="53" t="s">
        <v>33873</v>
      </c>
    </row>
    <row r="1691" spans="1:4" ht="15" x14ac:dyDescent="0.25">
      <c r="A1691" s="53" t="s">
        <v>6426</v>
      </c>
      <c r="B1691" s="53">
        <v>15</v>
      </c>
      <c r="C1691" s="53" t="s">
        <v>33536</v>
      </c>
      <c r="D1691" s="53" t="s">
        <v>33873</v>
      </c>
    </row>
    <row r="1692" spans="1:4" ht="15" x14ac:dyDescent="0.25">
      <c r="A1692" s="53" t="s">
        <v>33565</v>
      </c>
      <c r="B1692" s="53">
        <v>15</v>
      </c>
      <c r="C1692" s="53" t="s">
        <v>33536</v>
      </c>
      <c r="D1692" s="53" t="s">
        <v>33873</v>
      </c>
    </row>
    <row r="1693" spans="1:4" ht="15" x14ac:dyDescent="0.25">
      <c r="A1693" s="53" t="s">
        <v>6427</v>
      </c>
      <c r="B1693" s="53">
        <v>0</v>
      </c>
      <c r="C1693" s="53" t="s">
        <v>33539</v>
      </c>
      <c r="D1693" s="53" t="s">
        <v>33873</v>
      </c>
    </row>
    <row r="1694" spans="1:4" ht="15" x14ac:dyDescent="0.25">
      <c r="A1694" s="53" t="s">
        <v>6428</v>
      </c>
      <c r="B1694" s="53">
        <v>0</v>
      </c>
      <c r="C1694" s="53" t="s">
        <v>33537</v>
      </c>
      <c r="D1694" s="53" t="s">
        <v>33872</v>
      </c>
    </row>
    <row r="1695" spans="1:4" ht="15" x14ac:dyDescent="0.25">
      <c r="A1695" s="53" t="s">
        <v>6429</v>
      </c>
      <c r="B1695" s="53">
        <v>30</v>
      </c>
      <c r="C1695" s="53" t="s">
        <v>33536</v>
      </c>
      <c r="D1695" s="53" t="s">
        <v>33872</v>
      </c>
    </row>
    <row r="1696" spans="1:4" ht="15" x14ac:dyDescent="0.25">
      <c r="A1696" s="53" t="s">
        <v>6430</v>
      </c>
      <c r="B1696" s="53">
        <v>30</v>
      </c>
      <c r="C1696" s="53" t="s">
        <v>33536</v>
      </c>
      <c r="D1696" s="53" t="s">
        <v>33872</v>
      </c>
    </row>
    <row r="1697" spans="1:4" ht="15" x14ac:dyDescent="0.25">
      <c r="A1697" s="53" t="s">
        <v>6431</v>
      </c>
      <c r="B1697" s="53">
        <v>30</v>
      </c>
      <c r="C1697" s="53" t="s">
        <v>33536</v>
      </c>
      <c r="D1697" s="53" t="s">
        <v>33872</v>
      </c>
    </row>
    <row r="1698" spans="1:4" ht="15" x14ac:dyDescent="0.25">
      <c r="A1698" s="53" t="s">
        <v>6432</v>
      </c>
      <c r="B1698" s="53">
        <v>30</v>
      </c>
      <c r="C1698" s="53" t="s">
        <v>33536</v>
      </c>
      <c r="D1698" s="53" t="s">
        <v>33872</v>
      </c>
    </row>
    <row r="1699" spans="1:4" ht="15" x14ac:dyDescent="0.25">
      <c r="A1699" s="53" t="s">
        <v>6433</v>
      </c>
      <c r="B1699" s="53">
        <v>30</v>
      </c>
      <c r="C1699" s="53" t="s">
        <v>33536</v>
      </c>
      <c r="D1699" s="53" t="s">
        <v>33872</v>
      </c>
    </row>
    <row r="1700" spans="1:4" ht="15" x14ac:dyDescent="0.25">
      <c r="A1700" s="53" t="s">
        <v>6434</v>
      </c>
      <c r="B1700" s="53">
        <v>30</v>
      </c>
      <c r="C1700" s="53" t="s">
        <v>33536</v>
      </c>
      <c r="D1700" s="53" t="s">
        <v>33872</v>
      </c>
    </row>
    <row r="1701" spans="1:4" ht="15" x14ac:dyDescent="0.25">
      <c r="A1701" s="53" t="s">
        <v>6435</v>
      </c>
      <c r="B1701" s="53">
        <v>30</v>
      </c>
      <c r="C1701" s="53" t="s">
        <v>33536</v>
      </c>
      <c r="D1701" s="53" t="s">
        <v>33872</v>
      </c>
    </row>
    <row r="1702" spans="1:4" ht="15" x14ac:dyDescent="0.25">
      <c r="A1702" s="53" t="s">
        <v>6436</v>
      </c>
      <c r="B1702" s="53">
        <v>30</v>
      </c>
      <c r="C1702" s="53" t="s">
        <v>33536</v>
      </c>
      <c r="D1702" s="53" t="s">
        <v>33872</v>
      </c>
    </row>
    <row r="1703" spans="1:4" ht="15" x14ac:dyDescent="0.25">
      <c r="A1703" s="53" t="s">
        <v>6437</v>
      </c>
      <c r="B1703" s="53">
        <v>30</v>
      </c>
      <c r="C1703" s="53" t="s">
        <v>33536</v>
      </c>
      <c r="D1703" s="53" t="s">
        <v>33872</v>
      </c>
    </row>
    <row r="1704" spans="1:4" ht="15" x14ac:dyDescent="0.25">
      <c r="A1704" s="53" t="s">
        <v>6438</v>
      </c>
      <c r="B1704" s="53">
        <v>30</v>
      </c>
      <c r="C1704" s="53" t="s">
        <v>33536</v>
      </c>
      <c r="D1704" s="53" t="s">
        <v>33872</v>
      </c>
    </row>
    <row r="1705" spans="1:4" ht="15" x14ac:dyDescent="0.25">
      <c r="A1705" s="53" t="s">
        <v>6439</v>
      </c>
      <c r="B1705" s="53">
        <v>30</v>
      </c>
      <c r="C1705" s="53" t="s">
        <v>33536</v>
      </c>
      <c r="D1705" s="53" t="s">
        <v>33872</v>
      </c>
    </row>
    <row r="1706" spans="1:4" ht="15" x14ac:dyDescent="0.25">
      <c r="A1706" s="53" t="s">
        <v>6440</v>
      </c>
      <c r="B1706" s="53">
        <v>30</v>
      </c>
      <c r="C1706" s="53" t="s">
        <v>33536</v>
      </c>
      <c r="D1706" s="53" t="s">
        <v>33873</v>
      </c>
    </row>
    <row r="1707" spans="1:4" ht="15" x14ac:dyDescent="0.25">
      <c r="A1707" s="53" t="s">
        <v>6441</v>
      </c>
      <c r="B1707" s="53">
        <v>30</v>
      </c>
      <c r="C1707" s="53" t="s">
        <v>33536</v>
      </c>
      <c r="D1707" s="53" t="s">
        <v>33872</v>
      </c>
    </row>
    <row r="1708" spans="1:4" ht="15" x14ac:dyDescent="0.25">
      <c r="A1708" s="53" t="s">
        <v>6442</v>
      </c>
      <c r="B1708" s="53">
        <v>15</v>
      </c>
      <c r="C1708" s="53" t="s">
        <v>33536</v>
      </c>
      <c r="D1708" s="53" t="s">
        <v>33872</v>
      </c>
    </row>
    <row r="1709" spans="1:4" ht="15" x14ac:dyDescent="0.25">
      <c r="A1709" s="53" t="s">
        <v>6443</v>
      </c>
      <c r="B1709" s="53">
        <v>15</v>
      </c>
      <c r="C1709" s="53"/>
      <c r="D1709" s="53" t="s">
        <v>33872</v>
      </c>
    </row>
    <row r="1710" spans="1:4" ht="15" x14ac:dyDescent="0.25">
      <c r="A1710" s="53" t="s">
        <v>6444</v>
      </c>
      <c r="B1710" s="53">
        <v>15</v>
      </c>
      <c r="C1710" s="53" t="s">
        <v>33536</v>
      </c>
      <c r="D1710" s="53" t="s">
        <v>33872</v>
      </c>
    </row>
    <row r="1711" spans="1:4" ht="15" x14ac:dyDescent="0.25">
      <c r="A1711" s="53" t="s">
        <v>6445</v>
      </c>
      <c r="B1711" s="53">
        <v>15</v>
      </c>
      <c r="C1711" s="53" t="s">
        <v>33536</v>
      </c>
      <c r="D1711" s="53" t="s">
        <v>33873</v>
      </c>
    </row>
    <row r="1712" spans="1:4" ht="15" x14ac:dyDescent="0.25">
      <c r="A1712" s="53" t="s">
        <v>6446</v>
      </c>
      <c r="B1712" s="53">
        <v>30</v>
      </c>
      <c r="C1712" s="53" t="s">
        <v>33536</v>
      </c>
      <c r="D1712" s="53" t="s">
        <v>33872</v>
      </c>
    </row>
    <row r="1713" spans="1:4" ht="15" x14ac:dyDescent="0.25">
      <c r="A1713" s="53" t="s">
        <v>6447</v>
      </c>
      <c r="B1713" s="53">
        <v>30</v>
      </c>
      <c r="C1713" s="53" t="s">
        <v>33536</v>
      </c>
      <c r="D1713" s="53" t="s">
        <v>33872</v>
      </c>
    </row>
    <row r="1714" spans="1:4" ht="15" x14ac:dyDescent="0.25">
      <c r="A1714" s="53" t="s">
        <v>6448</v>
      </c>
      <c r="B1714" s="53">
        <v>30</v>
      </c>
      <c r="C1714" s="53" t="s">
        <v>33536</v>
      </c>
      <c r="D1714" s="53" t="s">
        <v>33872</v>
      </c>
    </row>
    <row r="1715" spans="1:4" ht="15" x14ac:dyDescent="0.25">
      <c r="A1715" s="53" t="s">
        <v>6449</v>
      </c>
      <c r="B1715" s="53">
        <v>30</v>
      </c>
      <c r="C1715" s="53" t="s">
        <v>33536</v>
      </c>
      <c r="D1715" s="53" t="s">
        <v>33872</v>
      </c>
    </row>
    <row r="1716" spans="1:4" ht="15" x14ac:dyDescent="0.25">
      <c r="A1716" s="53" t="s">
        <v>6450</v>
      </c>
      <c r="B1716" s="53">
        <v>30</v>
      </c>
      <c r="C1716" s="53" t="s">
        <v>33536</v>
      </c>
      <c r="D1716" s="53" t="s">
        <v>33872</v>
      </c>
    </row>
    <row r="1717" spans="1:4" ht="15" x14ac:dyDescent="0.25">
      <c r="A1717" s="53" t="s">
        <v>6451</v>
      </c>
      <c r="B1717" s="53">
        <v>30</v>
      </c>
      <c r="C1717" s="53" t="s">
        <v>33536</v>
      </c>
      <c r="D1717" s="53" t="s">
        <v>33872</v>
      </c>
    </row>
    <row r="1718" spans="1:4" ht="15" x14ac:dyDescent="0.25">
      <c r="A1718" s="53" t="s">
        <v>6452</v>
      </c>
      <c r="B1718" s="53">
        <v>30</v>
      </c>
      <c r="C1718" s="53" t="s">
        <v>33536</v>
      </c>
      <c r="D1718" s="53" t="s">
        <v>33872</v>
      </c>
    </row>
    <row r="1719" spans="1:4" ht="15" x14ac:dyDescent="0.25">
      <c r="A1719" s="53" t="s">
        <v>6453</v>
      </c>
      <c r="B1719" s="53">
        <v>30</v>
      </c>
      <c r="C1719" s="53" t="s">
        <v>33536</v>
      </c>
      <c r="D1719" s="53" t="s">
        <v>33872</v>
      </c>
    </row>
    <row r="1720" spans="1:4" ht="15" x14ac:dyDescent="0.25">
      <c r="A1720" s="53" t="s">
        <v>6454</v>
      </c>
      <c r="B1720" s="53">
        <v>30</v>
      </c>
      <c r="C1720" s="53" t="s">
        <v>33536</v>
      </c>
      <c r="D1720" s="53" t="s">
        <v>33872</v>
      </c>
    </row>
    <row r="1721" spans="1:4" ht="15" x14ac:dyDescent="0.25">
      <c r="A1721" s="53" t="s">
        <v>6455</v>
      </c>
      <c r="B1721" s="53">
        <v>15</v>
      </c>
      <c r="C1721" s="53" t="s">
        <v>33536</v>
      </c>
      <c r="D1721" s="53" t="s">
        <v>33872</v>
      </c>
    </row>
    <row r="1722" spans="1:4" ht="15" x14ac:dyDescent="0.25">
      <c r="A1722" s="53" t="s">
        <v>6456</v>
      </c>
      <c r="B1722" s="53">
        <v>15</v>
      </c>
      <c r="C1722" s="53" t="s">
        <v>33536</v>
      </c>
      <c r="D1722" s="53" t="s">
        <v>33873</v>
      </c>
    </row>
    <row r="1723" spans="1:4" ht="15" x14ac:dyDescent="0.25">
      <c r="A1723" s="53" t="s">
        <v>6457</v>
      </c>
      <c r="B1723" s="53">
        <v>15</v>
      </c>
      <c r="C1723" s="53" t="s">
        <v>33536</v>
      </c>
      <c r="D1723" s="53" t="s">
        <v>33872</v>
      </c>
    </row>
    <row r="1724" spans="1:4" ht="15" x14ac:dyDescent="0.25">
      <c r="A1724" s="53" t="s">
        <v>6458</v>
      </c>
      <c r="B1724" s="53">
        <v>15</v>
      </c>
      <c r="C1724" s="53" t="s">
        <v>33536</v>
      </c>
      <c r="D1724" s="53" t="s">
        <v>33873</v>
      </c>
    </row>
    <row r="1725" spans="1:4" ht="15" x14ac:dyDescent="0.25">
      <c r="A1725" s="53" t="s">
        <v>6459</v>
      </c>
      <c r="B1725" s="53">
        <v>30</v>
      </c>
      <c r="C1725" s="53" t="s">
        <v>33536</v>
      </c>
      <c r="D1725" s="53" t="s">
        <v>33872</v>
      </c>
    </row>
    <row r="1726" spans="1:4" ht="15" x14ac:dyDescent="0.25">
      <c r="A1726" s="53" t="s">
        <v>6460</v>
      </c>
      <c r="B1726" s="53">
        <v>15</v>
      </c>
      <c r="C1726" s="53" t="s">
        <v>33536</v>
      </c>
      <c r="D1726" s="53" t="s">
        <v>33872</v>
      </c>
    </row>
    <row r="1727" spans="1:4" ht="15" x14ac:dyDescent="0.25">
      <c r="A1727" s="53" t="s">
        <v>6461</v>
      </c>
      <c r="B1727" s="53">
        <v>15</v>
      </c>
      <c r="C1727" s="53" t="s">
        <v>33536</v>
      </c>
      <c r="D1727" s="53" t="s">
        <v>33872</v>
      </c>
    </row>
    <row r="1728" spans="1:4" ht="15" x14ac:dyDescent="0.25">
      <c r="A1728" s="53" t="s">
        <v>6462</v>
      </c>
      <c r="B1728" s="53">
        <v>30</v>
      </c>
      <c r="C1728" s="53" t="s">
        <v>33536</v>
      </c>
      <c r="D1728" s="53" t="s">
        <v>33872</v>
      </c>
    </row>
    <row r="1729" spans="1:4" ht="15" x14ac:dyDescent="0.25">
      <c r="A1729" s="53" t="s">
        <v>6463</v>
      </c>
      <c r="B1729" s="53">
        <v>30</v>
      </c>
      <c r="C1729" s="53" t="s">
        <v>33536</v>
      </c>
      <c r="D1729" s="53" t="s">
        <v>33872</v>
      </c>
    </row>
    <row r="1730" spans="1:4" ht="15" x14ac:dyDescent="0.25">
      <c r="A1730" s="53" t="s">
        <v>6464</v>
      </c>
      <c r="B1730" s="53">
        <v>15</v>
      </c>
      <c r="C1730" s="53" t="s">
        <v>33536</v>
      </c>
      <c r="D1730" s="53" t="s">
        <v>33873</v>
      </c>
    </row>
    <row r="1731" spans="1:4" ht="15" x14ac:dyDescent="0.25">
      <c r="A1731" s="53" t="s">
        <v>6465</v>
      </c>
      <c r="B1731" s="53">
        <v>15</v>
      </c>
      <c r="C1731" s="53" t="s">
        <v>33536</v>
      </c>
      <c r="D1731" s="53" t="s">
        <v>33872</v>
      </c>
    </row>
    <row r="1732" spans="1:4" ht="15" x14ac:dyDescent="0.25">
      <c r="A1732" s="53" t="s">
        <v>6466</v>
      </c>
      <c r="B1732" s="53">
        <v>15</v>
      </c>
      <c r="C1732" s="53" t="s">
        <v>33536</v>
      </c>
      <c r="D1732" s="53" t="s">
        <v>33872</v>
      </c>
    </row>
    <row r="1733" spans="1:4" ht="15" x14ac:dyDescent="0.25">
      <c r="A1733" s="53" t="s">
        <v>6467</v>
      </c>
      <c r="B1733" s="53">
        <v>15</v>
      </c>
      <c r="C1733" s="53" t="s">
        <v>33536</v>
      </c>
      <c r="D1733" s="53" t="s">
        <v>33873</v>
      </c>
    </row>
    <row r="1734" spans="1:4" ht="15" x14ac:dyDescent="0.25">
      <c r="A1734" s="53" t="s">
        <v>6468</v>
      </c>
      <c r="B1734" s="53">
        <v>15</v>
      </c>
      <c r="C1734" s="53" t="s">
        <v>33536</v>
      </c>
      <c r="D1734" s="53" t="s">
        <v>33872</v>
      </c>
    </row>
    <row r="1735" spans="1:4" ht="15" x14ac:dyDescent="0.25">
      <c r="A1735" s="53" t="s">
        <v>6469</v>
      </c>
      <c r="B1735" s="53">
        <v>15</v>
      </c>
      <c r="C1735" s="53" t="s">
        <v>33536</v>
      </c>
      <c r="D1735" s="53" t="s">
        <v>33873</v>
      </c>
    </row>
    <row r="1736" spans="1:4" ht="15" x14ac:dyDescent="0.25">
      <c r="A1736" s="53" t="s">
        <v>6470</v>
      </c>
      <c r="B1736" s="53">
        <v>15</v>
      </c>
      <c r="C1736" s="53" t="s">
        <v>33536</v>
      </c>
      <c r="D1736" s="53" t="s">
        <v>33872</v>
      </c>
    </row>
    <row r="1737" spans="1:4" ht="15" x14ac:dyDescent="0.25">
      <c r="A1737" s="53" t="s">
        <v>6471</v>
      </c>
      <c r="B1737" s="53">
        <v>15</v>
      </c>
      <c r="C1737" s="53" t="s">
        <v>33536</v>
      </c>
      <c r="D1737" s="53" t="s">
        <v>33873</v>
      </c>
    </row>
    <row r="1738" spans="1:4" ht="15" x14ac:dyDescent="0.25">
      <c r="A1738" s="53" t="s">
        <v>6472</v>
      </c>
      <c r="B1738" s="53">
        <v>15</v>
      </c>
      <c r="C1738" s="53" t="s">
        <v>33536</v>
      </c>
      <c r="D1738" s="53" t="s">
        <v>33872</v>
      </c>
    </row>
    <row r="1739" spans="1:4" ht="15" x14ac:dyDescent="0.25">
      <c r="A1739" s="53" t="s">
        <v>6473</v>
      </c>
      <c r="B1739" s="53">
        <v>15</v>
      </c>
      <c r="C1739" s="53" t="s">
        <v>33536</v>
      </c>
      <c r="D1739" s="53" t="s">
        <v>33872</v>
      </c>
    </row>
    <row r="1740" spans="1:4" ht="15" x14ac:dyDescent="0.25">
      <c r="A1740" s="53" t="s">
        <v>6474</v>
      </c>
      <c r="B1740" s="53">
        <v>15</v>
      </c>
      <c r="C1740" s="53" t="s">
        <v>33536</v>
      </c>
      <c r="D1740" s="53" t="s">
        <v>33872</v>
      </c>
    </row>
    <row r="1741" spans="1:4" ht="15" x14ac:dyDescent="0.25">
      <c r="A1741" s="53" t="s">
        <v>6475</v>
      </c>
      <c r="B1741" s="53">
        <v>15</v>
      </c>
      <c r="C1741" s="53" t="s">
        <v>33536</v>
      </c>
      <c r="D1741" s="53" t="s">
        <v>33872</v>
      </c>
    </row>
    <row r="1742" spans="1:4" ht="15" x14ac:dyDescent="0.25">
      <c r="A1742" s="53" t="s">
        <v>6476</v>
      </c>
      <c r="B1742" s="53">
        <v>15</v>
      </c>
      <c r="C1742" s="53" t="s">
        <v>33536</v>
      </c>
      <c r="D1742" s="53" t="s">
        <v>33873</v>
      </c>
    </row>
    <row r="1743" spans="1:4" ht="15" x14ac:dyDescent="0.25">
      <c r="A1743" s="53" t="s">
        <v>6477</v>
      </c>
      <c r="B1743" s="53">
        <v>15</v>
      </c>
      <c r="C1743" s="53" t="s">
        <v>33536</v>
      </c>
      <c r="D1743" s="53" t="s">
        <v>33872</v>
      </c>
    </row>
    <row r="1744" spans="1:4" ht="15" x14ac:dyDescent="0.25">
      <c r="A1744" s="53" t="s">
        <v>6478</v>
      </c>
      <c r="B1744" s="53">
        <v>15</v>
      </c>
      <c r="C1744" s="53" t="s">
        <v>33536</v>
      </c>
      <c r="D1744" s="53" t="s">
        <v>33872</v>
      </c>
    </row>
    <row r="1745" spans="1:4" ht="15" x14ac:dyDescent="0.25">
      <c r="A1745" s="53" t="s">
        <v>6479</v>
      </c>
      <c r="B1745" s="53">
        <v>15</v>
      </c>
      <c r="C1745" s="53" t="s">
        <v>33536</v>
      </c>
      <c r="D1745" s="53" t="s">
        <v>33872</v>
      </c>
    </row>
    <row r="1746" spans="1:4" ht="15" x14ac:dyDescent="0.25">
      <c r="A1746" s="53" t="s">
        <v>6480</v>
      </c>
      <c r="B1746" s="53">
        <v>15</v>
      </c>
      <c r="C1746" s="53" t="s">
        <v>33536</v>
      </c>
      <c r="D1746" s="53" t="s">
        <v>33873</v>
      </c>
    </row>
    <row r="1747" spans="1:4" ht="15" x14ac:dyDescent="0.25">
      <c r="A1747" s="53" t="s">
        <v>6481</v>
      </c>
      <c r="B1747" s="53">
        <v>15</v>
      </c>
      <c r="C1747" s="53" t="s">
        <v>33536</v>
      </c>
      <c r="D1747" s="53" t="s">
        <v>33873</v>
      </c>
    </row>
    <row r="1748" spans="1:4" ht="15" x14ac:dyDescent="0.25">
      <c r="A1748" s="53" t="s">
        <v>6482</v>
      </c>
      <c r="B1748" s="53">
        <v>30</v>
      </c>
      <c r="C1748" s="53" t="s">
        <v>33536</v>
      </c>
      <c r="D1748" s="53" t="s">
        <v>33872</v>
      </c>
    </row>
    <row r="1749" spans="1:4" ht="15" x14ac:dyDescent="0.25">
      <c r="A1749" s="53" t="s">
        <v>6483</v>
      </c>
      <c r="B1749" s="53">
        <v>30</v>
      </c>
      <c r="C1749" s="53" t="s">
        <v>33536</v>
      </c>
      <c r="D1749" s="53" t="s">
        <v>33872</v>
      </c>
    </row>
    <row r="1750" spans="1:4" ht="15" x14ac:dyDescent="0.25">
      <c r="A1750" s="53" t="s">
        <v>6484</v>
      </c>
      <c r="B1750" s="53">
        <v>15</v>
      </c>
      <c r="C1750" s="53" t="s">
        <v>33536</v>
      </c>
      <c r="D1750" s="53" t="s">
        <v>33873</v>
      </c>
    </row>
    <row r="1751" spans="1:4" ht="15" x14ac:dyDescent="0.25">
      <c r="A1751" s="53" t="s">
        <v>6485</v>
      </c>
      <c r="B1751" s="53">
        <v>15</v>
      </c>
      <c r="C1751" s="53" t="s">
        <v>33536</v>
      </c>
      <c r="D1751" s="53" t="s">
        <v>33873</v>
      </c>
    </row>
    <row r="1752" spans="1:4" ht="15" x14ac:dyDescent="0.25">
      <c r="A1752" s="53" t="s">
        <v>6486</v>
      </c>
      <c r="B1752" s="53">
        <v>15</v>
      </c>
      <c r="C1752" s="53" t="s">
        <v>33536</v>
      </c>
      <c r="D1752" s="53" t="s">
        <v>33873</v>
      </c>
    </row>
    <row r="1753" spans="1:4" ht="15" x14ac:dyDescent="0.25">
      <c r="A1753" s="53" t="s">
        <v>6487</v>
      </c>
      <c r="B1753" s="53">
        <v>15</v>
      </c>
      <c r="C1753" s="53" t="s">
        <v>33536</v>
      </c>
      <c r="D1753" s="53" t="s">
        <v>33872</v>
      </c>
    </row>
    <row r="1754" spans="1:4" ht="15" x14ac:dyDescent="0.25">
      <c r="A1754" s="53" t="s">
        <v>6488</v>
      </c>
      <c r="B1754" s="53">
        <v>15</v>
      </c>
      <c r="C1754" s="53" t="s">
        <v>33536</v>
      </c>
      <c r="D1754" s="53" t="s">
        <v>33872</v>
      </c>
    </row>
    <row r="1755" spans="1:4" ht="15" x14ac:dyDescent="0.25">
      <c r="A1755" s="53" t="s">
        <v>6489</v>
      </c>
      <c r="B1755" s="53">
        <v>15</v>
      </c>
      <c r="C1755" s="53" t="s">
        <v>33536</v>
      </c>
      <c r="D1755" s="53" t="s">
        <v>33872</v>
      </c>
    </row>
    <row r="1756" spans="1:4" ht="15" x14ac:dyDescent="0.25">
      <c r="A1756" s="53" t="s">
        <v>6490</v>
      </c>
      <c r="B1756" s="53">
        <v>15</v>
      </c>
      <c r="C1756" s="53" t="s">
        <v>33536</v>
      </c>
      <c r="D1756" s="53" t="s">
        <v>33873</v>
      </c>
    </row>
    <row r="1757" spans="1:4" ht="15" x14ac:dyDescent="0.25">
      <c r="A1757" s="53" t="s">
        <v>6491</v>
      </c>
      <c r="B1757" s="53">
        <v>15</v>
      </c>
      <c r="C1757" s="53" t="s">
        <v>33536</v>
      </c>
      <c r="D1757" s="53" t="s">
        <v>33872</v>
      </c>
    </row>
    <row r="1758" spans="1:4" ht="15" x14ac:dyDescent="0.25">
      <c r="A1758" s="53" t="s">
        <v>6492</v>
      </c>
      <c r="B1758" s="53">
        <v>15</v>
      </c>
      <c r="C1758" s="53" t="s">
        <v>33536</v>
      </c>
      <c r="D1758" s="53" t="s">
        <v>33872</v>
      </c>
    </row>
    <row r="1759" spans="1:4" ht="15" x14ac:dyDescent="0.25">
      <c r="A1759" s="53" t="s">
        <v>6493</v>
      </c>
      <c r="B1759" s="53">
        <v>15</v>
      </c>
      <c r="C1759" s="53" t="s">
        <v>33536</v>
      </c>
      <c r="D1759" s="53" t="s">
        <v>33873</v>
      </c>
    </row>
    <row r="1760" spans="1:4" ht="15" x14ac:dyDescent="0.25">
      <c r="A1760" s="53" t="s">
        <v>6494</v>
      </c>
      <c r="B1760" s="53">
        <v>15</v>
      </c>
      <c r="C1760" s="53" t="s">
        <v>33536</v>
      </c>
      <c r="D1760" s="53" t="s">
        <v>33872</v>
      </c>
    </row>
    <row r="1761" spans="1:4" ht="15" x14ac:dyDescent="0.25">
      <c r="A1761" s="53" t="s">
        <v>6495</v>
      </c>
      <c r="B1761" s="53">
        <v>30</v>
      </c>
      <c r="C1761" s="53" t="s">
        <v>33541</v>
      </c>
      <c r="D1761" s="53" t="s">
        <v>33873</v>
      </c>
    </row>
    <row r="1762" spans="1:4" ht="15" x14ac:dyDescent="0.25">
      <c r="A1762" s="53" t="s">
        <v>6496</v>
      </c>
      <c r="B1762" s="53">
        <v>15</v>
      </c>
      <c r="C1762" s="53" t="s">
        <v>33536</v>
      </c>
      <c r="D1762" s="53" t="s">
        <v>33873</v>
      </c>
    </row>
    <row r="1763" spans="1:4" ht="15" x14ac:dyDescent="0.25">
      <c r="A1763" s="53" t="s">
        <v>6497</v>
      </c>
      <c r="B1763" s="53">
        <v>15</v>
      </c>
      <c r="C1763" s="53" t="s">
        <v>33536</v>
      </c>
      <c r="D1763" s="53" t="s">
        <v>33873</v>
      </c>
    </row>
    <row r="1764" spans="1:4" ht="15" x14ac:dyDescent="0.25">
      <c r="A1764" s="53" t="s">
        <v>6498</v>
      </c>
      <c r="B1764" s="53">
        <v>15</v>
      </c>
      <c r="C1764" s="53" t="s">
        <v>33536</v>
      </c>
      <c r="D1764" s="53" t="s">
        <v>33873</v>
      </c>
    </row>
    <row r="1765" spans="1:4" ht="15" x14ac:dyDescent="0.25">
      <c r="A1765" s="53" t="s">
        <v>6499</v>
      </c>
      <c r="B1765" s="53">
        <v>15</v>
      </c>
      <c r="C1765" s="53" t="s">
        <v>33536</v>
      </c>
      <c r="D1765" s="53" t="s">
        <v>33873</v>
      </c>
    </row>
    <row r="1766" spans="1:4" ht="15" x14ac:dyDescent="0.25">
      <c r="A1766" s="53" t="s">
        <v>6500</v>
      </c>
      <c r="B1766" s="53">
        <v>15</v>
      </c>
      <c r="C1766" s="53" t="s">
        <v>33536</v>
      </c>
      <c r="D1766" s="53" t="s">
        <v>33873</v>
      </c>
    </row>
    <row r="1767" spans="1:4" ht="15" x14ac:dyDescent="0.25">
      <c r="A1767" s="53" t="s">
        <v>6501</v>
      </c>
      <c r="B1767" s="53">
        <v>15</v>
      </c>
      <c r="C1767" s="53" t="s">
        <v>33536</v>
      </c>
      <c r="D1767" s="53" t="s">
        <v>33873</v>
      </c>
    </row>
    <row r="1768" spans="1:4" ht="15" x14ac:dyDescent="0.25">
      <c r="A1768" s="53" t="s">
        <v>33566</v>
      </c>
      <c r="B1768" s="53">
        <v>15</v>
      </c>
      <c r="C1768" s="53" t="s">
        <v>33536</v>
      </c>
      <c r="D1768" s="53" t="s">
        <v>33873</v>
      </c>
    </row>
    <row r="1769" spans="1:4" ht="15" x14ac:dyDescent="0.25">
      <c r="A1769" s="53" t="s">
        <v>33567</v>
      </c>
      <c r="B1769" s="53">
        <v>15</v>
      </c>
      <c r="C1769" s="53" t="s">
        <v>33536</v>
      </c>
      <c r="D1769" s="53" t="s">
        <v>33873</v>
      </c>
    </row>
    <row r="1770" spans="1:4" ht="15" x14ac:dyDescent="0.25">
      <c r="A1770" s="53" t="s">
        <v>6502</v>
      </c>
      <c r="B1770" s="53">
        <v>15</v>
      </c>
      <c r="C1770" s="53" t="s">
        <v>33536</v>
      </c>
      <c r="D1770" s="53" t="s">
        <v>33873</v>
      </c>
    </row>
    <row r="1771" spans="1:4" ht="15" x14ac:dyDescent="0.25">
      <c r="A1771" s="53" t="s">
        <v>6503</v>
      </c>
      <c r="B1771" s="53">
        <v>15</v>
      </c>
      <c r="C1771" s="53" t="s">
        <v>33536</v>
      </c>
      <c r="D1771" s="53" t="s">
        <v>33872</v>
      </c>
    </row>
    <row r="1772" spans="1:4" ht="15" x14ac:dyDescent="0.25">
      <c r="A1772" s="53" t="s">
        <v>6504</v>
      </c>
      <c r="B1772" s="53">
        <v>15</v>
      </c>
      <c r="C1772" s="53" t="s">
        <v>33536</v>
      </c>
      <c r="D1772" s="53" t="s">
        <v>33872</v>
      </c>
    </row>
    <row r="1773" spans="1:4" ht="15" x14ac:dyDescent="0.25">
      <c r="A1773" s="53" t="s">
        <v>6505</v>
      </c>
      <c r="B1773" s="53">
        <v>15</v>
      </c>
      <c r="C1773" s="53" t="s">
        <v>33536</v>
      </c>
      <c r="D1773" s="53" t="s">
        <v>33872</v>
      </c>
    </row>
    <row r="1774" spans="1:4" ht="15" x14ac:dyDescent="0.25">
      <c r="A1774" s="53" t="s">
        <v>6506</v>
      </c>
      <c r="B1774" s="53">
        <v>30</v>
      </c>
      <c r="C1774" s="53" t="s">
        <v>33536</v>
      </c>
      <c r="D1774" s="53" t="s">
        <v>33872</v>
      </c>
    </row>
    <row r="1775" spans="1:4" ht="15" x14ac:dyDescent="0.25">
      <c r="A1775" s="53" t="s">
        <v>6507</v>
      </c>
      <c r="B1775" s="53">
        <v>15</v>
      </c>
      <c r="C1775" s="53" t="s">
        <v>33536</v>
      </c>
      <c r="D1775" s="53" t="s">
        <v>33872</v>
      </c>
    </row>
    <row r="1776" spans="1:4" ht="15" x14ac:dyDescent="0.25">
      <c r="A1776" s="53" t="s">
        <v>6508</v>
      </c>
      <c r="B1776" s="53">
        <v>30</v>
      </c>
      <c r="C1776" s="53" t="s">
        <v>33536</v>
      </c>
      <c r="D1776" s="53" t="s">
        <v>33872</v>
      </c>
    </row>
    <row r="1777" spans="1:4" ht="15" x14ac:dyDescent="0.25">
      <c r="A1777" s="53" t="s">
        <v>6509</v>
      </c>
      <c r="B1777" s="53">
        <v>0</v>
      </c>
      <c r="C1777" s="53" t="s">
        <v>33539</v>
      </c>
      <c r="D1777" s="53" t="s">
        <v>33873</v>
      </c>
    </row>
    <row r="1778" spans="1:4" ht="15" x14ac:dyDescent="0.25">
      <c r="A1778" s="53" t="s">
        <v>6510</v>
      </c>
      <c r="B1778" s="53">
        <v>0</v>
      </c>
      <c r="C1778" s="53" t="s">
        <v>33537</v>
      </c>
      <c r="D1778" s="53" t="s">
        <v>33872</v>
      </c>
    </row>
    <row r="1779" spans="1:4" ht="15" x14ac:dyDescent="0.25">
      <c r="A1779" s="53" t="s">
        <v>6511</v>
      </c>
      <c r="B1779" s="53">
        <v>15</v>
      </c>
      <c r="C1779" s="53" t="s">
        <v>33536</v>
      </c>
      <c r="D1779" s="53" t="s">
        <v>33872</v>
      </c>
    </row>
    <row r="1780" spans="1:4" ht="15" x14ac:dyDescent="0.25">
      <c r="A1780" s="53" t="s">
        <v>6512</v>
      </c>
      <c r="B1780" s="53">
        <v>30</v>
      </c>
      <c r="C1780" s="53" t="s">
        <v>33536</v>
      </c>
      <c r="D1780" s="53" t="s">
        <v>33872</v>
      </c>
    </row>
    <row r="1781" spans="1:4" ht="15" x14ac:dyDescent="0.25">
      <c r="A1781" s="53" t="s">
        <v>6513</v>
      </c>
      <c r="B1781" s="53">
        <v>30</v>
      </c>
      <c r="C1781" s="53" t="s">
        <v>33536</v>
      </c>
      <c r="D1781" s="53" t="s">
        <v>33872</v>
      </c>
    </row>
    <row r="1782" spans="1:4" ht="15" x14ac:dyDescent="0.25">
      <c r="A1782" s="53" t="s">
        <v>6514</v>
      </c>
      <c r="B1782" s="53">
        <v>30</v>
      </c>
      <c r="C1782" s="53" t="s">
        <v>33536</v>
      </c>
      <c r="D1782" s="53" t="s">
        <v>33872</v>
      </c>
    </row>
    <row r="1783" spans="1:4" ht="15" x14ac:dyDescent="0.25">
      <c r="A1783" s="53" t="s">
        <v>6515</v>
      </c>
      <c r="B1783" s="53">
        <v>30</v>
      </c>
      <c r="C1783" s="53"/>
      <c r="D1783" s="53" t="s">
        <v>33872</v>
      </c>
    </row>
    <row r="1784" spans="1:4" ht="15" x14ac:dyDescent="0.25">
      <c r="A1784" s="53" t="s">
        <v>6516</v>
      </c>
      <c r="B1784" s="53">
        <v>30</v>
      </c>
      <c r="C1784" s="53" t="s">
        <v>33536</v>
      </c>
      <c r="D1784" s="53" t="s">
        <v>33872</v>
      </c>
    </row>
    <row r="1785" spans="1:4" ht="15" x14ac:dyDescent="0.25">
      <c r="A1785" s="53" t="s">
        <v>6517</v>
      </c>
      <c r="B1785" s="53">
        <v>20</v>
      </c>
      <c r="C1785" s="53" t="s">
        <v>33536</v>
      </c>
      <c r="D1785" s="53" t="s">
        <v>33872</v>
      </c>
    </row>
    <row r="1786" spans="1:4" ht="15" x14ac:dyDescent="0.25">
      <c r="A1786" s="53" t="s">
        <v>6518</v>
      </c>
      <c r="B1786" s="53">
        <v>15</v>
      </c>
      <c r="C1786" s="53" t="s">
        <v>33536</v>
      </c>
      <c r="D1786" s="53" t="s">
        <v>33872</v>
      </c>
    </row>
    <row r="1787" spans="1:4" ht="15" x14ac:dyDescent="0.25">
      <c r="A1787" s="53" t="s">
        <v>6519</v>
      </c>
      <c r="B1787" s="53">
        <v>20</v>
      </c>
      <c r="C1787" s="53" t="s">
        <v>33536</v>
      </c>
      <c r="D1787" s="53" t="s">
        <v>33872</v>
      </c>
    </row>
    <row r="1788" spans="1:4" ht="15" x14ac:dyDescent="0.25">
      <c r="A1788" s="53" t="s">
        <v>6520</v>
      </c>
      <c r="B1788" s="53">
        <v>20</v>
      </c>
      <c r="C1788" s="53" t="s">
        <v>33536</v>
      </c>
      <c r="D1788" s="53" t="s">
        <v>33872</v>
      </c>
    </row>
    <row r="1789" spans="1:4" ht="15" x14ac:dyDescent="0.25">
      <c r="A1789" s="53" t="s">
        <v>6521</v>
      </c>
      <c r="B1789" s="53">
        <v>15</v>
      </c>
      <c r="C1789" s="53" t="s">
        <v>33536</v>
      </c>
      <c r="D1789" s="53" t="s">
        <v>33872</v>
      </c>
    </row>
    <row r="1790" spans="1:4" ht="15" x14ac:dyDescent="0.25">
      <c r="A1790" s="53" t="s">
        <v>6522</v>
      </c>
      <c r="B1790" s="53">
        <v>30</v>
      </c>
      <c r="C1790" s="53" t="s">
        <v>33536</v>
      </c>
      <c r="D1790" s="53" t="s">
        <v>33872</v>
      </c>
    </row>
    <row r="1791" spans="1:4" ht="15" x14ac:dyDescent="0.25">
      <c r="A1791" s="53" t="s">
        <v>6523</v>
      </c>
      <c r="B1791" s="53">
        <v>30</v>
      </c>
      <c r="C1791" s="53" t="s">
        <v>33536</v>
      </c>
      <c r="D1791" s="53" t="s">
        <v>33872</v>
      </c>
    </row>
    <row r="1792" spans="1:4" ht="15" x14ac:dyDescent="0.25">
      <c r="A1792" s="53" t="s">
        <v>6524</v>
      </c>
      <c r="B1792" s="53">
        <v>30</v>
      </c>
      <c r="C1792" s="53" t="s">
        <v>33536</v>
      </c>
      <c r="D1792" s="53" t="s">
        <v>33872</v>
      </c>
    </row>
    <row r="1793" spans="1:4" ht="15" x14ac:dyDescent="0.25">
      <c r="A1793" s="53" t="s">
        <v>6525</v>
      </c>
      <c r="B1793" s="53">
        <v>20</v>
      </c>
      <c r="C1793" s="53" t="s">
        <v>33536</v>
      </c>
      <c r="D1793" s="53" t="s">
        <v>33872</v>
      </c>
    </row>
    <row r="1794" spans="1:4" ht="15" x14ac:dyDescent="0.25">
      <c r="A1794" s="53" t="s">
        <v>6526</v>
      </c>
      <c r="B1794" s="53">
        <v>20</v>
      </c>
      <c r="C1794" s="53" t="s">
        <v>33536</v>
      </c>
      <c r="D1794" s="53" t="s">
        <v>33872</v>
      </c>
    </row>
    <row r="1795" spans="1:4" ht="15" x14ac:dyDescent="0.25">
      <c r="A1795" s="53" t="s">
        <v>6527</v>
      </c>
      <c r="B1795" s="53">
        <v>15</v>
      </c>
      <c r="C1795" s="53" t="s">
        <v>33536</v>
      </c>
      <c r="D1795" s="53" t="s">
        <v>33872</v>
      </c>
    </row>
    <row r="1796" spans="1:4" ht="15" x14ac:dyDescent="0.25">
      <c r="A1796" s="53" t="s">
        <v>6528</v>
      </c>
      <c r="B1796" s="53">
        <v>20</v>
      </c>
      <c r="C1796" s="53" t="s">
        <v>33536</v>
      </c>
      <c r="D1796" s="53" t="s">
        <v>33872</v>
      </c>
    </row>
    <row r="1797" spans="1:4" ht="15" x14ac:dyDescent="0.25">
      <c r="A1797" s="53" t="s">
        <v>6529</v>
      </c>
      <c r="B1797" s="53">
        <v>20</v>
      </c>
      <c r="C1797" s="53" t="s">
        <v>33536</v>
      </c>
      <c r="D1797" s="53" t="s">
        <v>33872</v>
      </c>
    </row>
    <row r="1798" spans="1:4" ht="15" x14ac:dyDescent="0.25">
      <c r="A1798" s="53" t="s">
        <v>6530</v>
      </c>
      <c r="B1798" s="53">
        <v>15</v>
      </c>
      <c r="C1798" s="53" t="s">
        <v>33536</v>
      </c>
      <c r="D1798" s="53" t="s">
        <v>33872</v>
      </c>
    </row>
    <row r="1799" spans="1:4" ht="15" x14ac:dyDescent="0.25">
      <c r="A1799" s="53" t="s">
        <v>6531</v>
      </c>
      <c r="B1799" s="53">
        <v>15</v>
      </c>
      <c r="C1799" s="53" t="s">
        <v>33536</v>
      </c>
      <c r="D1799" s="53" t="s">
        <v>33872</v>
      </c>
    </row>
    <row r="1800" spans="1:4" ht="15" x14ac:dyDescent="0.25">
      <c r="A1800" s="53" t="s">
        <v>6532</v>
      </c>
      <c r="B1800" s="53">
        <v>20</v>
      </c>
      <c r="C1800" s="53" t="s">
        <v>33536</v>
      </c>
      <c r="D1800" s="53" t="s">
        <v>33872</v>
      </c>
    </row>
    <row r="1801" spans="1:4" ht="15" x14ac:dyDescent="0.25">
      <c r="A1801" s="53" t="s">
        <v>6533</v>
      </c>
      <c r="B1801" s="53">
        <v>50</v>
      </c>
      <c r="C1801" s="53"/>
      <c r="D1801" s="53" t="s">
        <v>33872</v>
      </c>
    </row>
    <row r="1802" spans="1:4" ht="15" x14ac:dyDescent="0.25">
      <c r="A1802" s="53" t="s">
        <v>6534</v>
      </c>
      <c r="B1802" s="53">
        <v>15</v>
      </c>
      <c r="C1802" s="53" t="s">
        <v>33536</v>
      </c>
      <c r="D1802" s="53" t="s">
        <v>33872</v>
      </c>
    </row>
    <row r="1803" spans="1:4" ht="15" x14ac:dyDescent="0.25">
      <c r="A1803" s="53" t="s">
        <v>6535</v>
      </c>
      <c r="B1803" s="53">
        <v>15</v>
      </c>
      <c r="C1803" s="53" t="s">
        <v>33536</v>
      </c>
      <c r="D1803" s="53" t="s">
        <v>33872</v>
      </c>
    </row>
    <row r="1804" spans="1:4" ht="15" x14ac:dyDescent="0.25">
      <c r="A1804" s="53" t="s">
        <v>6536</v>
      </c>
      <c r="B1804" s="53">
        <v>20</v>
      </c>
      <c r="C1804" s="53" t="s">
        <v>33536</v>
      </c>
      <c r="D1804" s="53" t="s">
        <v>33872</v>
      </c>
    </row>
    <row r="1805" spans="1:4" ht="15" x14ac:dyDescent="0.25">
      <c r="A1805" s="53" t="s">
        <v>6537</v>
      </c>
      <c r="B1805" s="53">
        <v>15</v>
      </c>
      <c r="C1805" s="53" t="s">
        <v>33536</v>
      </c>
      <c r="D1805" s="53" t="s">
        <v>33872</v>
      </c>
    </row>
    <row r="1806" spans="1:4" ht="15" x14ac:dyDescent="0.25">
      <c r="A1806" s="53" t="s">
        <v>6538</v>
      </c>
      <c r="B1806" s="53">
        <v>30</v>
      </c>
      <c r="C1806" s="53" t="s">
        <v>33536</v>
      </c>
      <c r="D1806" s="53" t="s">
        <v>33872</v>
      </c>
    </row>
    <row r="1807" spans="1:4" ht="15" x14ac:dyDescent="0.25">
      <c r="A1807" s="53" t="s">
        <v>6539</v>
      </c>
      <c r="B1807" s="53">
        <v>20</v>
      </c>
      <c r="C1807" s="53" t="s">
        <v>33536</v>
      </c>
      <c r="D1807" s="53" t="s">
        <v>33872</v>
      </c>
    </row>
    <row r="1808" spans="1:4" ht="15" x14ac:dyDescent="0.25">
      <c r="A1808" s="53" t="s">
        <v>6540</v>
      </c>
      <c r="B1808" s="53">
        <v>15</v>
      </c>
      <c r="C1808" s="53" t="s">
        <v>33536</v>
      </c>
      <c r="D1808" s="53" t="s">
        <v>33872</v>
      </c>
    </row>
    <row r="1809" spans="1:4" ht="15" x14ac:dyDescent="0.25">
      <c r="A1809" s="53" t="s">
        <v>6541</v>
      </c>
      <c r="B1809" s="53">
        <v>30</v>
      </c>
      <c r="C1809" s="53"/>
      <c r="D1809" s="53" t="s">
        <v>33872</v>
      </c>
    </row>
    <row r="1810" spans="1:4" ht="15" x14ac:dyDescent="0.25">
      <c r="A1810" s="53" t="s">
        <v>6542</v>
      </c>
      <c r="B1810" s="53">
        <v>15</v>
      </c>
      <c r="C1810" s="53" t="s">
        <v>33536</v>
      </c>
      <c r="D1810" s="53" t="s">
        <v>33873</v>
      </c>
    </row>
    <row r="1811" spans="1:4" ht="15" x14ac:dyDescent="0.25">
      <c r="A1811" s="53" t="s">
        <v>6543</v>
      </c>
      <c r="B1811" s="53">
        <v>15</v>
      </c>
      <c r="C1811" s="53" t="s">
        <v>33536</v>
      </c>
      <c r="D1811" s="53" t="s">
        <v>33872</v>
      </c>
    </row>
    <row r="1812" spans="1:4" ht="15" x14ac:dyDescent="0.25">
      <c r="A1812" s="53" t="s">
        <v>6544</v>
      </c>
      <c r="B1812" s="53">
        <v>15</v>
      </c>
      <c r="C1812" s="53" t="s">
        <v>33536</v>
      </c>
      <c r="D1812" s="53" t="s">
        <v>33873</v>
      </c>
    </row>
    <row r="1813" spans="1:4" ht="15" x14ac:dyDescent="0.25">
      <c r="A1813" s="53" t="s">
        <v>6545</v>
      </c>
      <c r="B1813" s="53">
        <v>15</v>
      </c>
      <c r="C1813" s="53" t="s">
        <v>33536</v>
      </c>
      <c r="D1813" s="53" t="s">
        <v>33872</v>
      </c>
    </row>
    <row r="1814" spans="1:4" ht="15" x14ac:dyDescent="0.25">
      <c r="A1814" s="53" t="s">
        <v>6546</v>
      </c>
      <c r="B1814" s="53">
        <v>15</v>
      </c>
      <c r="C1814" s="53" t="s">
        <v>33536</v>
      </c>
      <c r="D1814" s="53" t="s">
        <v>33872</v>
      </c>
    </row>
    <row r="1815" spans="1:4" ht="15" x14ac:dyDescent="0.25">
      <c r="A1815" s="53" t="s">
        <v>6547</v>
      </c>
      <c r="B1815" s="53">
        <v>15</v>
      </c>
      <c r="C1815" s="53" t="s">
        <v>33536</v>
      </c>
      <c r="D1815" s="53" t="s">
        <v>33872</v>
      </c>
    </row>
    <row r="1816" spans="1:4" ht="15" x14ac:dyDescent="0.25">
      <c r="A1816" s="53" t="s">
        <v>6548</v>
      </c>
      <c r="B1816" s="53">
        <v>15</v>
      </c>
      <c r="C1816" s="53" t="s">
        <v>33536</v>
      </c>
      <c r="D1816" s="53" t="s">
        <v>33873</v>
      </c>
    </row>
    <row r="1817" spans="1:4" ht="15" x14ac:dyDescent="0.25">
      <c r="A1817" s="53" t="s">
        <v>6549</v>
      </c>
      <c r="B1817" s="53">
        <v>15</v>
      </c>
      <c r="C1817" s="53" t="s">
        <v>33536</v>
      </c>
      <c r="D1817" s="53" t="s">
        <v>33872</v>
      </c>
    </row>
    <row r="1818" spans="1:4" ht="15" x14ac:dyDescent="0.25">
      <c r="A1818" s="53" t="s">
        <v>6550</v>
      </c>
      <c r="B1818" s="53">
        <v>30</v>
      </c>
      <c r="C1818" s="53" t="s">
        <v>33536</v>
      </c>
      <c r="D1818" s="53" t="s">
        <v>33872</v>
      </c>
    </row>
    <row r="1819" spans="1:4" ht="15" x14ac:dyDescent="0.25">
      <c r="A1819" s="53" t="s">
        <v>6551</v>
      </c>
      <c r="B1819" s="53">
        <v>30</v>
      </c>
      <c r="C1819" s="53" t="s">
        <v>33536</v>
      </c>
      <c r="D1819" s="53" t="s">
        <v>33872</v>
      </c>
    </row>
    <row r="1820" spans="1:4" ht="15" x14ac:dyDescent="0.25">
      <c r="A1820" s="53" t="s">
        <v>6552</v>
      </c>
      <c r="B1820" s="53">
        <v>30</v>
      </c>
      <c r="C1820" s="53" t="s">
        <v>33536</v>
      </c>
      <c r="D1820" s="53" t="s">
        <v>33872</v>
      </c>
    </row>
    <row r="1821" spans="1:4" ht="15" x14ac:dyDescent="0.25">
      <c r="A1821" s="53" t="s">
        <v>6553</v>
      </c>
      <c r="B1821" s="53">
        <v>30</v>
      </c>
      <c r="C1821" s="53" t="s">
        <v>33542</v>
      </c>
      <c r="D1821" s="53" t="s">
        <v>33872</v>
      </c>
    </row>
    <row r="1822" spans="1:4" ht="15" x14ac:dyDescent="0.25">
      <c r="A1822" s="53" t="s">
        <v>6554</v>
      </c>
      <c r="B1822" s="53">
        <v>20</v>
      </c>
      <c r="C1822" s="53" t="s">
        <v>33536</v>
      </c>
      <c r="D1822" s="53" t="s">
        <v>33872</v>
      </c>
    </row>
    <row r="1823" spans="1:4" ht="15" x14ac:dyDescent="0.25">
      <c r="A1823" s="53" t="s">
        <v>6555</v>
      </c>
      <c r="B1823" s="53">
        <v>30</v>
      </c>
      <c r="C1823" s="53" t="s">
        <v>33536</v>
      </c>
      <c r="D1823" s="53" t="s">
        <v>33872</v>
      </c>
    </row>
    <row r="1824" spans="1:4" ht="15" x14ac:dyDescent="0.25">
      <c r="A1824" s="53" t="s">
        <v>6556</v>
      </c>
      <c r="B1824" s="53">
        <v>20</v>
      </c>
      <c r="C1824" s="53" t="s">
        <v>33536</v>
      </c>
      <c r="D1824" s="53" t="s">
        <v>33872</v>
      </c>
    </row>
    <row r="1825" spans="1:4" ht="15" x14ac:dyDescent="0.25">
      <c r="A1825" s="53" t="s">
        <v>6557</v>
      </c>
      <c r="B1825" s="53">
        <v>15</v>
      </c>
      <c r="C1825" s="53" t="s">
        <v>33536</v>
      </c>
      <c r="D1825" s="53" t="s">
        <v>33872</v>
      </c>
    </row>
    <row r="1826" spans="1:4" ht="15" x14ac:dyDescent="0.25">
      <c r="A1826" s="53" t="s">
        <v>6558</v>
      </c>
      <c r="B1826" s="53">
        <v>20</v>
      </c>
      <c r="C1826" s="53" t="s">
        <v>33536</v>
      </c>
      <c r="D1826" s="53" t="s">
        <v>33872</v>
      </c>
    </row>
    <row r="1827" spans="1:4" ht="15" x14ac:dyDescent="0.25">
      <c r="A1827" s="53" t="s">
        <v>6559</v>
      </c>
      <c r="B1827" s="53">
        <v>20</v>
      </c>
      <c r="C1827" s="53" t="s">
        <v>33536</v>
      </c>
      <c r="D1827" s="53" t="s">
        <v>33872</v>
      </c>
    </row>
    <row r="1828" spans="1:4" ht="15" x14ac:dyDescent="0.25">
      <c r="A1828" s="53" t="s">
        <v>6560</v>
      </c>
      <c r="B1828" s="53">
        <v>15</v>
      </c>
      <c r="C1828" s="53" t="s">
        <v>33536</v>
      </c>
      <c r="D1828" s="53" t="s">
        <v>33872</v>
      </c>
    </row>
    <row r="1829" spans="1:4" ht="15" x14ac:dyDescent="0.25">
      <c r="A1829" s="53" t="s">
        <v>6561</v>
      </c>
      <c r="B1829" s="53">
        <v>30</v>
      </c>
      <c r="C1829" s="53" t="s">
        <v>33536</v>
      </c>
      <c r="D1829" s="53" t="s">
        <v>33872</v>
      </c>
    </row>
    <row r="1830" spans="1:4" ht="15" x14ac:dyDescent="0.25">
      <c r="A1830" s="53" t="s">
        <v>6562</v>
      </c>
      <c r="B1830" s="53">
        <v>30</v>
      </c>
      <c r="C1830" s="53" t="s">
        <v>33536</v>
      </c>
      <c r="D1830" s="53" t="s">
        <v>33872</v>
      </c>
    </row>
    <row r="1831" spans="1:4" ht="15" x14ac:dyDescent="0.25">
      <c r="A1831" s="53" t="s">
        <v>6563</v>
      </c>
      <c r="B1831" s="53">
        <v>30</v>
      </c>
      <c r="C1831" s="53" t="s">
        <v>33536</v>
      </c>
      <c r="D1831" s="53" t="s">
        <v>33872</v>
      </c>
    </row>
    <row r="1832" spans="1:4" ht="15" x14ac:dyDescent="0.25">
      <c r="A1832" s="53" t="s">
        <v>6564</v>
      </c>
      <c r="B1832" s="53">
        <v>20</v>
      </c>
      <c r="C1832" s="53" t="s">
        <v>33536</v>
      </c>
      <c r="D1832" s="53" t="s">
        <v>33872</v>
      </c>
    </row>
    <row r="1833" spans="1:4" ht="15" x14ac:dyDescent="0.25">
      <c r="A1833" s="53" t="s">
        <v>6565</v>
      </c>
      <c r="B1833" s="53">
        <v>20</v>
      </c>
      <c r="C1833" s="53" t="s">
        <v>33536</v>
      </c>
      <c r="D1833" s="53" t="s">
        <v>33872</v>
      </c>
    </row>
    <row r="1834" spans="1:4" ht="15" x14ac:dyDescent="0.25">
      <c r="A1834" s="53" t="s">
        <v>6566</v>
      </c>
      <c r="B1834" s="53">
        <v>15</v>
      </c>
      <c r="C1834" s="53" t="s">
        <v>33536</v>
      </c>
      <c r="D1834" s="53" t="s">
        <v>33872</v>
      </c>
    </row>
    <row r="1835" spans="1:4" ht="15" x14ac:dyDescent="0.25">
      <c r="A1835" s="53" t="s">
        <v>6567</v>
      </c>
      <c r="B1835" s="53">
        <v>20</v>
      </c>
      <c r="C1835" s="53" t="s">
        <v>33536</v>
      </c>
      <c r="D1835" s="53" t="s">
        <v>33872</v>
      </c>
    </row>
    <row r="1836" spans="1:4" ht="15" x14ac:dyDescent="0.25">
      <c r="A1836" s="53" t="s">
        <v>6568</v>
      </c>
      <c r="B1836" s="53">
        <v>20</v>
      </c>
      <c r="C1836" s="53" t="s">
        <v>33536</v>
      </c>
      <c r="D1836" s="53" t="s">
        <v>33872</v>
      </c>
    </row>
    <row r="1837" spans="1:4" ht="15" x14ac:dyDescent="0.25">
      <c r="A1837" s="53" t="s">
        <v>6569</v>
      </c>
      <c r="B1837" s="53">
        <v>15</v>
      </c>
      <c r="C1837" s="53" t="s">
        <v>33536</v>
      </c>
      <c r="D1837" s="53" t="s">
        <v>33872</v>
      </c>
    </row>
    <row r="1838" spans="1:4" ht="15" x14ac:dyDescent="0.25">
      <c r="A1838" s="53" t="s">
        <v>6570</v>
      </c>
      <c r="B1838" s="53">
        <v>15</v>
      </c>
      <c r="C1838" s="53" t="s">
        <v>33536</v>
      </c>
      <c r="D1838" s="53" t="s">
        <v>33872</v>
      </c>
    </row>
    <row r="1839" spans="1:4" ht="15" x14ac:dyDescent="0.25">
      <c r="A1839" s="53" t="s">
        <v>6571</v>
      </c>
      <c r="B1839" s="53">
        <v>20</v>
      </c>
      <c r="C1839" s="53" t="s">
        <v>33536</v>
      </c>
      <c r="D1839" s="53" t="s">
        <v>33872</v>
      </c>
    </row>
    <row r="1840" spans="1:4" ht="15" x14ac:dyDescent="0.25">
      <c r="A1840" s="53" t="s">
        <v>6572</v>
      </c>
      <c r="B1840" s="53">
        <v>50</v>
      </c>
      <c r="C1840" s="53" t="s">
        <v>33542</v>
      </c>
      <c r="D1840" s="53" t="s">
        <v>33872</v>
      </c>
    </row>
    <row r="1841" spans="1:4" ht="15" x14ac:dyDescent="0.25">
      <c r="A1841" s="53" t="s">
        <v>6573</v>
      </c>
      <c r="B1841" s="53">
        <v>15</v>
      </c>
      <c r="C1841" s="53" t="s">
        <v>33536</v>
      </c>
      <c r="D1841" s="53" t="s">
        <v>33872</v>
      </c>
    </row>
    <row r="1842" spans="1:4" ht="15" x14ac:dyDescent="0.25">
      <c r="A1842" s="53" t="s">
        <v>6574</v>
      </c>
      <c r="B1842" s="53">
        <v>15</v>
      </c>
      <c r="C1842" s="53" t="s">
        <v>33536</v>
      </c>
      <c r="D1842" s="53" t="s">
        <v>33872</v>
      </c>
    </row>
    <row r="1843" spans="1:4" ht="15" x14ac:dyDescent="0.25">
      <c r="A1843" s="53" t="s">
        <v>6575</v>
      </c>
      <c r="B1843" s="53">
        <v>20</v>
      </c>
      <c r="C1843" s="53" t="s">
        <v>33536</v>
      </c>
      <c r="D1843" s="53" t="s">
        <v>33872</v>
      </c>
    </row>
    <row r="1844" spans="1:4" ht="15" x14ac:dyDescent="0.25">
      <c r="A1844" s="53" t="s">
        <v>6576</v>
      </c>
      <c r="B1844" s="53">
        <v>15</v>
      </c>
      <c r="C1844" s="53" t="s">
        <v>33536</v>
      </c>
      <c r="D1844" s="53" t="s">
        <v>33872</v>
      </c>
    </row>
    <row r="1845" spans="1:4" ht="15" x14ac:dyDescent="0.25">
      <c r="A1845" s="53" t="s">
        <v>6577</v>
      </c>
      <c r="B1845" s="53">
        <v>30</v>
      </c>
      <c r="C1845" s="53" t="s">
        <v>33536</v>
      </c>
      <c r="D1845" s="53" t="s">
        <v>33872</v>
      </c>
    </row>
    <row r="1846" spans="1:4" ht="15" x14ac:dyDescent="0.25">
      <c r="A1846" s="53" t="s">
        <v>6578</v>
      </c>
      <c r="B1846" s="53">
        <v>20</v>
      </c>
      <c r="C1846" s="53" t="s">
        <v>33536</v>
      </c>
      <c r="D1846" s="53" t="s">
        <v>33872</v>
      </c>
    </row>
    <row r="1847" spans="1:4" ht="15" x14ac:dyDescent="0.25">
      <c r="A1847" s="53" t="s">
        <v>6579</v>
      </c>
      <c r="B1847" s="53">
        <v>15</v>
      </c>
      <c r="C1847" s="53" t="s">
        <v>33536</v>
      </c>
      <c r="D1847" s="53" t="s">
        <v>33872</v>
      </c>
    </row>
    <row r="1848" spans="1:4" ht="15" x14ac:dyDescent="0.25">
      <c r="A1848" s="53" t="s">
        <v>6580</v>
      </c>
      <c r="B1848" s="53">
        <v>15</v>
      </c>
      <c r="C1848" s="53" t="s">
        <v>33536</v>
      </c>
      <c r="D1848" s="53" t="s">
        <v>33872</v>
      </c>
    </row>
    <row r="1849" spans="1:4" ht="15" x14ac:dyDescent="0.25">
      <c r="A1849" s="53" t="s">
        <v>6581</v>
      </c>
      <c r="B1849" s="53">
        <v>30</v>
      </c>
      <c r="C1849" s="53" t="s">
        <v>33536</v>
      </c>
      <c r="D1849" s="53" t="s">
        <v>33872</v>
      </c>
    </row>
    <row r="1850" spans="1:4" ht="15" x14ac:dyDescent="0.25">
      <c r="A1850" s="53" t="s">
        <v>6582</v>
      </c>
      <c r="B1850" s="53">
        <v>20</v>
      </c>
      <c r="C1850" s="53"/>
      <c r="D1850" s="53" t="s">
        <v>33872</v>
      </c>
    </row>
    <row r="1851" spans="1:4" ht="15" x14ac:dyDescent="0.25">
      <c r="A1851" s="53" t="s">
        <v>6583</v>
      </c>
      <c r="B1851" s="53">
        <v>20</v>
      </c>
      <c r="C1851" s="53"/>
      <c r="D1851" s="53" t="s">
        <v>33872</v>
      </c>
    </row>
    <row r="1852" spans="1:4" ht="15" x14ac:dyDescent="0.25">
      <c r="A1852" s="53" t="s">
        <v>6584</v>
      </c>
      <c r="B1852" s="53">
        <v>20</v>
      </c>
      <c r="C1852" s="53"/>
      <c r="D1852" s="53" t="s">
        <v>33872</v>
      </c>
    </row>
    <row r="1853" spans="1:4" ht="15" x14ac:dyDescent="0.25">
      <c r="A1853" s="53" t="s">
        <v>6585</v>
      </c>
      <c r="B1853" s="53">
        <v>15</v>
      </c>
      <c r="C1853" s="53"/>
      <c r="D1853" s="53" t="s">
        <v>33872</v>
      </c>
    </row>
    <row r="1854" spans="1:4" ht="15" x14ac:dyDescent="0.25">
      <c r="A1854" s="53" t="s">
        <v>6586</v>
      </c>
      <c r="B1854" s="53">
        <v>20</v>
      </c>
      <c r="C1854" s="53" t="s">
        <v>33536</v>
      </c>
      <c r="D1854" s="53" t="s">
        <v>33872</v>
      </c>
    </row>
    <row r="1855" spans="1:4" ht="15" x14ac:dyDescent="0.25">
      <c r="A1855" s="53" t="s">
        <v>6587</v>
      </c>
      <c r="B1855" s="53">
        <v>15</v>
      </c>
      <c r="C1855" s="53" t="s">
        <v>33536</v>
      </c>
      <c r="D1855" s="53" t="s">
        <v>33872</v>
      </c>
    </row>
    <row r="1856" spans="1:4" ht="15" x14ac:dyDescent="0.25">
      <c r="A1856" s="53" t="s">
        <v>6588</v>
      </c>
      <c r="B1856" s="53">
        <v>50</v>
      </c>
      <c r="C1856" s="53" t="s">
        <v>33542</v>
      </c>
      <c r="D1856" s="53" t="s">
        <v>33872</v>
      </c>
    </row>
    <row r="1857" spans="1:4" ht="15" x14ac:dyDescent="0.25">
      <c r="A1857" s="53" t="s">
        <v>6589</v>
      </c>
      <c r="B1857" s="53">
        <v>20</v>
      </c>
      <c r="C1857" s="53"/>
      <c r="D1857" s="53" t="s">
        <v>33872</v>
      </c>
    </row>
    <row r="1858" spans="1:4" ht="15" x14ac:dyDescent="0.25">
      <c r="A1858" s="53" t="s">
        <v>6590</v>
      </c>
      <c r="B1858" s="53">
        <v>15</v>
      </c>
      <c r="C1858" s="53" t="s">
        <v>33536</v>
      </c>
      <c r="D1858" s="53" t="s">
        <v>33873</v>
      </c>
    </row>
    <row r="1859" spans="1:4" ht="15" x14ac:dyDescent="0.25">
      <c r="A1859" s="53" t="s">
        <v>6591</v>
      </c>
      <c r="B1859" s="53">
        <v>15</v>
      </c>
      <c r="C1859" s="53" t="s">
        <v>33536</v>
      </c>
      <c r="D1859" s="53" t="s">
        <v>33872</v>
      </c>
    </row>
    <row r="1860" spans="1:4" ht="15" x14ac:dyDescent="0.25">
      <c r="A1860" s="53" t="s">
        <v>6592</v>
      </c>
      <c r="B1860" s="53">
        <v>15</v>
      </c>
      <c r="C1860" s="53" t="s">
        <v>33536</v>
      </c>
      <c r="D1860" s="53" t="s">
        <v>33873</v>
      </c>
    </row>
    <row r="1861" spans="1:4" ht="15" x14ac:dyDescent="0.25">
      <c r="A1861" s="53" t="s">
        <v>6593</v>
      </c>
      <c r="B1861" s="53">
        <v>15</v>
      </c>
      <c r="C1861" s="53" t="s">
        <v>33536</v>
      </c>
      <c r="D1861" s="53" t="s">
        <v>33872</v>
      </c>
    </row>
    <row r="1862" spans="1:4" ht="15" x14ac:dyDescent="0.25">
      <c r="A1862" s="53" t="s">
        <v>6594</v>
      </c>
      <c r="B1862" s="53">
        <v>30</v>
      </c>
      <c r="C1862" s="53" t="s">
        <v>33536</v>
      </c>
      <c r="D1862" s="53" t="s">
        <v>33873</v>
      </c>
    </row>
    <row r="1863" spans="1:4" ht="15" x14ac:dyDescent="0.25">
      <c r="A1863" s="53" t="s">
        <v>6595</v>
      </c>
      <c r="B1863" s="53">
        <v>30</v>
      </c>
      <c r="C1863" s="53" t="s">
        <v>33536</v>
      </c>
      <c r="D1863" s="53" t="s">
        <v>33872</v>
      </c>
    </row>
    <row r="1864" spans="1:4" ht="15" x14ac:dyDescent="0.25">
      <c r="A1864" s="53" t="s">
        <v>6596</v>
      </c>
      <c r="B1864" s="53">
        <v>15</v>
      </c>
      <c r="C1864" s="53" t="s">
        <v>33536</v>
      </c>
      <c r="D1864" s="53" t="s">
        <v>33873</v>
      </c>
    </row>
    <row r="1865" spans="1:4" ht="15" x14ac:dyDescent="0.25">
      <c r="A1865" s="53" t="s">
        <v>6597</v>
      </c>
      <c r="B1865" s="53">
        <v>15</v>
      </c>
      <c r="C1865" s="53" t="s">
        <v>33536</v>
      </c>
      <c r="D1865" s="53" t="s">
        <v>33872</v>
      </c>
    </row>
    <row r="1866" spans="1:4" ht="15" x14ac:dyDescent="0.25">
      <c r="A1866" s="53" t="s">
        <v>6598</v>
      </c>
      <c r="B1866" s="53">
        <v>15</v>
      </c>
      <c r="C1866" s="53" t="s">
        <v>33536</v>
      </c>
      <c r="D1866" s="53" t="s">
        <v>33873</v>
      </c>
    </row>
    <row r="1867" spans="1:4" ht="15" x14ac:dyDescent="0.25">
      <c r="A1867" s="53" t="s">
        <v>6599</v>
      </c>
      <c r="B1867" s="53">
        <v>15</v>
      </c>
      <c r="C1867" s="53" t="s">
        <v>33536</v>
      </c>
      <c r="D1867" s="53" t="s">
        <v>33872</v>
      </c>
    </row>
    <row r="1868" spans="1:4" ht="15" x14ac:dyDescent="0.25">
      <c r="A1868" s="53" t="s">
        <v>6600</v>
      </c>
      <c r="B1868" s="53">
        <v>15</v>
      </c>
      <c r="C1868" s="53" t="s">
        <v>33536</v>
      </c>
      <c r="D1868" s="53" t="s">
        <v>33872</v>
      </c>
    </row>
    <row r="1869" spans="1:4" ht="15" x14ac:dyDescent="0.25">
      <c r="A1869" s="53" t="s">
        <v>6601</v>
      </c>
      <c r="B1869" s="53">
        <v>15</v>
      </c>
      <c r="C1869" s="53" t="s">
        <v>33536</v>
      </c>
      <c r="D1869" s="53" t="s">
        <v>33872</v>
      </c>
    </row>
    <row r="1870" spans="1:4" ht="15" x14ac:dyDescent="0.25">
      <c r="A1870" s="53" t="s">
        <v>6602</v>
      </c>
      <c r="B1870" s="53">
        <v>15</v>
      </c>
      <c r="C1870" s="53" t="s">
        <v>33536</v>
      </c>
      <c r="D1870" s="53" t="s">
        <v>33873</v>
      </c>
    </row>
    <row r="1871" spans="1:4" ht="15" x14ac:dyDescent="0.25">
      <c r="A1871" s="53" t="s">
        <v>6603</v>
      </c>
      <c r="B1871" s="53">
        <v>15</v>
      </c>
      <c r="C1871" s="53" t="s">
        <v>33536</v>
      </c>
      <c r="D1871" s="53" t="s">
        <v>33872</v>
      </c>
    </row>
    <row r="1872" spans="1:4" ht="15" x14ac:dyDescent="0.25">
      <c r="A1872" s="53" t="s">
        <v>6604</v>
      </c>
      <c r="B1872" s="53">
        <v>15</v>
      </c>
      <c r="C1872" s="53" t="s">
        <v>33536</v>
      </c>
      <c r="D1872" s="53" t="s">
        <v>33872</v>
      </c>
    </row>
    <row r="1873" spans="1:4" ht="15" x14ac:dyDescent="0.25">
      <c r="A1873" s="53" t="s">
        <v>6605</v>
      </c>
      <c r="B1873" s="53">
        <v>15</v>
      </c>
      <c r="C1873" s="53"/>
      <c r="D1873" s="53" t="s">
        <v>33872</v>
      </c>
    </row>
    <row r="1874" spans="1:4" ht="15" x14ac:dyDescent="0.25">
      <c r="A1874" s="53" t="s">
        <v>6606</v>
      </c>
      <c r="B1874" s="53">
        <v>15</v>
      </c>
      <c r="C1874" s="53"/>
      <c r="D1874" s="53" t="s">
        <v>33872</v>
      </c>
    </row>
    <row r="1875" spans="1:4" ht="15" x14ac:dyDescent="0.25">
      <c r="A1875" s="53" t="s">
        <v>6607</v>
      </c>
      <c r="B1875" s="53">
        <v>15</v>
      </c>
      <c r="C1875" s="53" t="s">
        <v>33536</v>
      </c>
      <c r="D1875" s="53" t="s">
        <v>33872</v>
      </c>
    </row>
    <row r="1876" spans="1:4" ht="15" x14ac:dyDescent="0.25">
      <c r="A1876" s="53" t="s">
        <v>6608</v>
      </c>
      <c r="B1876" s="53">
        <v>15</v>
      </c>
      <c r="C1876" s="53" t="s">
        <v>33536</v>
      </c>
      <c r="D1876" s="53" t="s">
        <v>33872</v>
      </c>
    </row>
    <row r="1877" spans="1:4" ht="15" x14ac:dyDescent="0.25">
      <c r="A1877" s="53" t="s">
        <v>6609</v>
      </c>
      <c r="B1877" s="53">
        <v>15</v>
      </c>
      <c r="C1877" s="53" t="s">
        <v>33536</v>
      </c>
      <c r="D1877" s="53" t="s">
        <v>33872</v>
      </c>
    </row>
    <row r="1878" spans="1:4" ht="15" x14ac:dyDescent="0.25">
      <c r="A1878" s="53" t="s">
        <v>6610</v>
      </c>
      <c r="B1878" s="53">
        <v>15</v>
      </c>
      <c r="C1878" s="53"/>
      <c r="D1878" s="53" t="s">
        <v>33872</v>
      </c>
    </row>
    <row r="1879" spans="1:4" ht="15" x14ac:dyDescent="0.25">
      <c r="A1879" s="53" t="s">
        <v>6611</v>
      </c>
      <c r="B1879" s="53">
        <v>15</v>
      </c>
      <c r="C1879" s="53"/>
      <c r="D1879" s="53" t="s">
        <v>33872</v>
      </c>
    </row>
    <row r="1880" spans="1:4" ht="15" x14ac:dyDescent="0.25">
      <c r="A1880" s="53" t="s">
        <v>6612</v>
      </c>
      <c r="B1880" s="53">
        <v>15</v>
      </c>
      <c r="C1880" s="53" t="s">
        <v>33536</v>
      </c>
      <c r="D1880" s="53" t="s">
        <v>33873</v>
      </c>
    </row>
    <row r="1881" spans="1:4" ht="15" x14ac:dyDescent="0.25">
      <c r="A1881" s="53" t="s">
        <v>6613</v>
      </c>
      <c r="B1881" s="53">
        <v>15</v>
      </c>
      <c r="C1881" s="53" t="s">
        <v>33536</v>
      </c>
      <c r="D1881" s="53" t="s">
        <v>33872</v>
      </c>
    </row>
    <row r="1882" spans="1:4" ht="15" x14ac:dyDescent="0.25">
      <c r="A1882" s="53" t="s">
        <v>6614</v>
      </c>
      <c r="B1882" s="53">
        <v>15</v>
      </c>
      <c r="C1882" s="53"/>
      <c r="D1882" s="53" t="s">
        <v>33872</v>
      </c>
    </row>
    <row r="1883" spans="1:4" ht="15" x14ac:dyDescent="0.25">
      <c r="A1883" s="53" t="s">
        <v>6615</v>
      </c>
      <c r="B1883" s="53">
        <v>60</v>
      </c>
      <c r="C1883" s="53" t="s">
        <v>33542</v>
      </c>
      <c r="D1883" s="53" t="s">
        <v>33873</v>
      </c>
    </row>
    <row r="1884" spans="1:4" ht="15" x14ac:dyDescent="0.25">
      <c r="A1884" s="53" t="s">
        <v>6616</v>
      </c>
      <c r="B1884" s="53">
        <v>60</v>
      </c>
      <c r="C1884" s="53" t="s">
        <v>33542</v>
      </c>
      <c r="D1884" s="53" t="s">
        <v>33872</v>
      </c>
    </row>
    <row r="1885" spans="1:4" ht="15" x14ac:dyDescent="0.25">
      <c r="A1885" s="53" t="s">
        <v>6617</v>
      </c>
      <c r="B1885" s="53">
        <v>15</v>
      </c>
      <c r="C1885" s="53" t="s">
        <v>33536</v>
      </c>
      <c r="D1885" s="53" t="s">
        <v>33872</v>
      </c>
    </row>
    <row r="1886" spans="1:4" ht="15" x14ac:dyDescent="0.25">
      <c r="A1886" s="53" t="s">
        <v>6618</v>
      </c>
      <c r="B1886" s="53">
        <v>15</v>
      </c>
      <c r="C1886" s="53" t="s">
        <v>33536</v>
      </c>
      <c r="D1886" s="53" t="s">
        <v>33873</v>
      </c>
    </row>
    <row r="1887" spans="1:4" ht="15" x14ac:dyDescent="0.25">
      <c r="A1887" s="53" t="s">
        <v>6619</v>
      </c>
      <c r="B1887" s="53">
        <v>15</v>
      </c>
      <c r="C1887" s="53" t="s">
        <v>33536</v>
      </c>
      <c r="D1887" s="53" t="s">
        <v>33872</v>
      </c>
    </row>
    <row r="1888" spans="1:4" ht="15" x14ac:dyDescent="0.25">
      <c r="A1888" s="53" t="s">
        <v>6620</v>
      </c>
      <c r="B1888" s="53">
        <v>60</v>
      </c>
      <c r="C1888" s="53" t="s">
        <v>33542</v>
      </c>
      <c r="D1888" s="53" t="s">
        <v>33872</v>
      </c>
    </row>
    <row r="1889" spans="1:4" ht="15" x14ac:dyDescent="0.25">
      <c r="A1889" s="53" t="s">
        <v>6621</v>
      </c>
      <c r="B1889" s="53">
        <v>15</v>
      </c>
      <c r="C1889" s="53" t="s">
        <v>33536</v>
      </c>
      <c r="D1889" s="53" t="s">
        <v>33872</v>
      </c>
    </row>
    <row r="1890" spans="1:4" ht="15" x14ac:dyDescent="0.25">
      <c r="A1890" s="53" t="s">
        <v>6622</v>
      </c>
      <c r="B1890" s="53">
        <v>15</v>
      </c>
      <c r="C1890" s="53" t="s">
        <v>33536</v>
      </c>
      <c r="D1890" s="53" t="s">
        <v>33872</v>
      </c>
    </row>
    <row r="1891" spans="1:4" ht="15" x14ac:dyDescent="0.25">
      <c r="A1891" s="53" t="s">
        <v>6623</v>
      </c>
      <c r="B1891" s="53">
        <v>15</v>
      </c>
      <c r="C1891" s="53" t="s">
        <v>33536</v>
      </c>
      <c r="D1891" s="53" t="s">
        <v>33873</v>
      </c>
    </row>
    <row r="1892" spans="1:4" ht="15" x14ac:dyDescent="0.25">
      <c r="A1892" s="53" t="s">
        <v>6624</v>
      </c>
      <c r="B1892" s="53">
        <v>15</v>
      </c>
      <c r="C1892" s="53" t="s">
        <v>33536</v>
      </c>
      <c r="D1892" s="53" t="s">
        <v>33872</v>
      </c>
    </row>
    <row r="1893" spans="1:4" ht="15" x14ac:dyDescent="0.25">
      <c r="A1893" s="53" t="s">
        <v>6625</v>
      </c>
      <c r="B1893" s="53">
        <v>15</v>
      </c>
      <c r="C1893" s="53" t="s">
        <v>33536</v>
      </c>
      <c r="D1893" s="53" t="s">
        <v>33872</v>
      </c>
    </row>
    <row r="1894" spans="1:4" ht="15" x14ac:dyDescent="0.25">
      <c r="A1894" s="53" t="s">
        <v>6626</v>
      </c>
      <c r="B1894" s="53">
        <v>15</v>
      </c>
      <c r="C1894" s="53"/>
      <c r="D1894" s="53" t="s">
        <v>33872</v>
      </c>
    </row>
    <row r="1895" spans="1:4" ht="15" x14ac:dyDescent="0.25">
      <c r="A1895" s="53" t="s">
        <v>6627</v>
      </c>
      <c r="B1895" s="53">
        <v>15</v>
      </c>
      <c r="C1895" s="53"/>
      <c r="D1895" s="53" t="s">
        <v>33872</v>
      </c>
    </row>
    <row r="1896" spans="1:4" ht="15" x14ac:dyDescent="0.25">
      <c r="A1896" s="53" t="s">
        <v>6628</v>
      </c>
      <c r="B1896" s="53">
        <v>45</v>
      </c>
      <c r="C1896" s="53" t="s">
        <v>33542</v>
      </c>
      <c r="D1896" s="53" t="s">
        <v>33873</v>
      </c>
    </row>
    <row r="1897" spans="1:4" ht="15" x14ac:dyDescent="0.25">
      <c r="A1897" s="53" t="s">
        <v>6629</v>
      </c>
      <c r="B1897" s="53">
        <v>45</v>
      </c>
      <c r="C1897" s="53" t="s">
        <v>33542</v>
      </c>
      <c r="D1897" s="53" t="s">
        <v>33872</v>
      </c>
    </row>
    <row r="1898" spans="1:4" ht="15" x14ac:dyDescent="0.25">
      <c r="A1898" s="53" t="s">
        <v>6630</v>
      </c>
      <c r="B1898" s="53">
        <v>15</v>
      </c>
      <c r="C1898" s="53" t="s">
        <v>33536</v>
      </c>
      <c r="D1898" s="53" t="s">
        <v>33873</v>
      </c>
    </row>
    <row r="1899" spans="1:4" ht="15" x14ac:dyDescent="0.25">
      <c r="A1899" s="53" t="s">
        <v>6631</v>
      </c>
      <c r="B1899" s="53">
        <v>15</v>
      </c>
      <c r="C1899" s="53" t="s">
        <v>33536</v>
      </c>
      <c r="D1899" s="53" t="s">
        <v>33872</v>
      </c>
    </row>
    <row r="1900" spans="1:4" ht="15" x14ac:dyDescent="0.25">
      <c r="A1900" s="53" t="s">
        <v>6632</v>
      </c>
      <c r="B1900" s="53">
        <v>15</v>
      </c>
      <c r="C1900" s="53" t="s">
        <v>33536</v>
      </c>
      <c r="D1900" s="53" t="s">
        <v>33872</v>
      </c>
    </row>
    <row r="1901" spans="1:4" ht="15" x14ac:dyDescent="0.25">
      <c r="A1901" s="53" t="s">
        <v>6633</v>
      </c>
      <c r="B1901" s="53">
        <v>15</v>
      </c>
      <c r="C1901" s="53" t="s">
        <v>33536</v>
      </c>
      <c r="D1901" s="53" t="s">
        <v>33872</v>
      </c>
    </row>
    <row r="1902" spans="1:4" ht="15" x14ac:dyDescent="0.25">
      <c r="A1902" s="53" t="s">
        <v>6634</v>
      </c>
      <c r="B1902" s="53">
        <v>15</v>
      </c>
      <c r="C1902" s="53" t="s">
        <v>33536</v>
      </c>
      <c r="D1902" s="53" t="s">
        <v>33872</v>
      </c>
    </row>
    <row r="1903" spans="1:4" ht="15" x14ac:dyDescent="0.25">
      <c r="A1903" s="53" t="s">
        <v>6635</v>
      </c>
      <c r="B1903" s="53">
        <v>15</v>
      </c>
      <c r="C1903" s="53" t="s">
        <v>33536</v>
      </c>
      <c r="D1903" s="53" t="s">
        <v>33872</v>
      </c>
    </row>
    <row r="1904" spans="1:4" ht="15" x14ac:dyDescent="0.25">
      <c r="A1904" s="53" t="s">
        <v>6636</v>
      </c>
      <c r="B1904" s="53">
        <v>15</v>
      </c>
      <c r="C1904" s="53" t="s">
        <v>33536</v>
      </c>
      <c r="D1904" s="53" t="s">
        <v>33872</v>
      </c>
    </row>
    <row r="1905" spans="1:4" ht="15" x14ac:dyDescent="0.25">
      <c r="A1905" s="53" t="s">
        <v>6637</v>
      </c>
      <c r="B1905" s="53">
        <v>15</v>
      </c>
      <c r="C1905" s="53" t="s">
        <v>33536</v>
      </c>
      <c r="D1905" s="53" t="s">
        <v>33872</v>
      </c>
    </row>
    <row r="1906" spans="1:4" ht="15" x14ac:dyDescent="0.25">
      <c r="A1906" s="53" t="s">
        <v>6638</v>
      </c>
      <c r="B1906" s="53">
        <v>15</v>
      </c>
      <c r="C1906" s="53" t="s">
        <v>33536</v>
      </c>
      <c r="D1906" s="53" t="s">
        <v>33872</v>
      </c>
    </row>
    <row r="1907" spans="1:4" ht="15" x14ac:dyDescent="0.25">
      <c r="A1907" s="53" t="s">
        <v>6639</v>
      </c>
      <c r="B1907" s="53">
        <v>60</v>
      </c>
      <c r="C1907" s="53" t="s">
        <v>33542</v>
      </c>
      <c r="D1907" s="53" t="s">
        <v>33873</v>
      </c>
    </row>
    <row r="1908" spans="1:4" ht="15" x14ac:dyDescent="0.25">
      <c r="A1908" s="53" t="s">
        <v>6640</v>
      </c>
      <c r="B1908" s="53">
        <v>15</v>
      </c>
      <c r="C1908" s="53" t="s">
        <v>33536</v>
      </c>
      <c r="D1908" s="53" t="s">
        <v>33872</v>
      </c>
    </row>
    <row r="1909" spans="1:4" ht="15" x14ac:dyDescent="0.25">
      <c r="A1909" s="53" t="s">
        <v>6641</v>
      </c>
      <c r="B1909" s="53">
        <v>15</v>
      </c>
      <c r="C1909" s="53" t="s">
        <v>33536</v>
      </c>
      <c r="D1909" s="53" t="s">
        <v>33872</v>
      </c>
    </row>
    <row r="1910" spans="1:4" ht="15" x14ac:dyDescent="0.25">
      <c r="A1910" s="53" t="s">
        <v>6642</v>
      </c>
      <c r="B1910" s="53">
        <v>15</v>
      </c>
      <c r="C1910" s="53" t="s">
        <v>33536</v>
      </c>
      <c r="D1910" s="53" t="s">
        <v>33873</v>
      </c>
    </row>
    <row r="1911" spans="1:4" ht="15" x14ac:dyDescent="0.25">
      <c r="A1911" s="53" t="s">
        <v>6643</v>
      </c>
      <c r="B1911" s="53">
        <v>15</v>
      </c>
      <c r="C1911" s="53" t="s">
        <v>33536</v>
      </c>
      <c r="D1911" s="53" t="s">
        <v>33873</v>
      </c>
    </row>
    <row r="1912" spans="1:4" ht="15" x14ac:dyDescent="0.25">
      <c r="A1912" s="53" t="s">
        <v>6644</v>
      </c>
      <c r="B1912" s="53">
        <v>15</v>
      </c>
      <c r="C1912" s="53" t="s">
        <v>33536</v>
      </c>
      <c r="D1912" s="53" t="s">
        <v>33873</v>
      </c>
    </row>
    <row r="1913" spans="1:4" ht="15" x14ac:dyDescent="0.25">
      <c r="A1913" s="53" t="s">
        <v>6645</v>
      </c>
      <c r="B1913" s="53">
        <v>15</v>
      </c>
      <c r="C1913" s="53" t="s">
        <v>33536</v>
      </c>
      <c r="D1913" s="53" t="s">
        <v>33873</v>
      </c>
    </row>
    <row r="1914" spans="1:4" ht="15" x14ac:dyDescent="0.25">
      <c r="A1914" s="53" t="s">
        <v>6646</v>
      </c>
      <c r="B1914" s="53">
        <v>15</v>
      </c>
      <c r="C1914" s="53" t="s">
        <v>33536</v>
      </c>
      <c r="D1914" s="53" t="s">
        <v>33873</v>
      </c>
    </row>
    <row r="1915" spans="1:4" ht="15" x14ac:dyDescent="0.25">
      <c r="A1915" s="53" t="s">
        <v>6647</v>
      </c>
      <c r="B1915" s="53">
        <v>15</v>
      </c>
      <c r="C1915" s="53" t="s">
        <v>33536</v>
      </c>
      <c r="D1915" s="53" t="s">
        <v>33873</v>
      </c>
    </row>
    <row r="1916" spans="1:4" ht="15" x14ac:dyDescent="0.25">
      <c r="A1916" s="53" t="s">
        <v>6648</v>
      </c>
      <c r="B1916" s="53">
        <v>15</v>
      </c>
      <c r="C1916" s="53" t="s">
        <v>33536</v>
      </c>
      <c r="D1916" s="53" t="s">
        <v>33873</v>
      </c>
    </row>
    <row r="1917" spans="1:4" ht="15" x14ac:dyDescent="0.25">
      <c r="A1917" s="53" t="s">
        <v>6649</v>
      </c>
      <c r="B1917" s="53">
        <v>15</v>
      </c>
      <c r="C1917" s="53" t="s">
        <v>33536</v>
      </c>
      <c r="D1917" s="53" t="s">
        <v>33873</v>
      </c>
    </row>
    <row r="1918" spans="1:4" ht="15" x14ac:dyDescent="0.25">
      <c r="A1918" s="53" t="s">
        <v>6650</v>
      </c>
      <c r="B1918" s="53">
        <v>15</v>
      </c>
      <c r="C1918" s="53" t="s">
        <v>33536</v>
      </c>
      <c r="D1918" s="53" t="s">
        <v>33872</v>
      </c>
    </row>
    <row r="1919" spans="1:4" ht="15" x14ac:dyDescent="0.25">
      <c r="A1919" s="53" t="s">
        <v>6651</v>
      </c>
      <c r="B1919" s="53">
        <v>15</v>
      </c>
      <c r="C1919" s="53" t="s">
        <v>33536</v>
      </c>
      <c r="D1919" s="53" t="s">
        <v>33873</v>
      </c>
    </row>
    <row r="1920" spans="1:4" ht="15" x14ac:dyDescent="0.25">
      <c r="A1920" s="53" t="s">
        <v>6652</v>
      </c>
      <c r="B1920" s="53">
        <v>15</v>
      </c>
      <c r="C1920" s="53" t="s">
        <v>33536</v>
      </c>
      <c r="D1920" s="53" t="s">
        <v>33873</v>
      </c>
    </row>
    <row r="1921" spans="1:4" ht="15" x14ac:dyDescent="0.25">
      <c r="A1921" s="53" t="s">
        <v>6653</v>
      </c>
      <c r="B1921" s="53">
        <v>15</v>
      </c>
      <c r="C1921" s="53" t="s">
        <v>33536</v>
      </c>
      <c r="D1921" s="53" t="s">
        <v>33873</v>
      </c>
    </row>
    <row r="1922" spans="1:4" ht="15" x14ac:dyDescent="0.25">
      <c r="A1922" s="53" t="s">
        <v>6654</v>
      </c>
      <c r="B1922" s="53">
        <v>15</v>
      </c>
      <c r="C1922" s="53" t="s">
        <v>33536</v>
      </c>
      <c r="D1922" s="53" t="s">
        <v>33873</v>
      </c>
    </row>
    <row r="1923" spans="1:4" ht="15" x14ac:dyDescent="0.25">
      <c r="A1923" s="53" t="s">
        <v>6655</v>
      </c>
      <c r="B1923" s="53">
        <v>15</v>
      </c>
      <c r="C1923" s="53" t="s">
        <v>33536</v>
      </c>
      <c r="D1923" s="53" t="s">
        <v>33873</v>
      </c>
    </row>
    <row r="1924" spans="1:4" ht="15" x14ac:dyDescent="0.25">
      <c r="A1924" s="53" t="s">
        <v>6656</v>
      </c>
      <c r="B1924" s="53">
        <v>15</v>
      </c>
      <c r="C1924" s="53" t="s">
        <v>33536</v>
      </c>
      <c r="D1924" s="53" t="s">
        <v>33873</v>
      </c>
    </row>
    <row r="1925" spans="1:4" ht="15" x14ac:dyDescent="0.25">
      <c r="A1925" s="53" t="s">
        <v>6657</v>
      </c>
      <c r="B1925" s="53">
        <v>60</v>
      </c>
      <c r="C1925" s="53" t="s">
        <v>33542</v>
      </c>
      <c r="D1925" s="53" t="s">
        <v>33873</v>
      </c>
    </row>
    <row r="1926" spans="1:4" ht="15" x14ac:dyDescent="0.25">
      <c r="A1926" s="53" t="s">
        <v>6658</v>
      </c>
      <c r="B1926" s="53">
        <v>15</v>
      </c>
      <c r="C1926" s="53" t="s">
        <v>33536</v>
      </c>
      <c r="D1926" s="53" t="s">
        <v>33872</v>
      </c>
    </row>
    <row r="1927" spans="1:4" ht="15" x14ac:dyDescent="0.25">
      <c r="A1927" s="53" t="s">
        <v>6659</v>
      </c>
      <c r="B1927" s="53">
        <v>15</v>
      </c>
      <c r="C1927" s="53" t="s">
        <v>33536</v>
      </c>
      <c r="D1927" s="53" t="s">
        <v>33873</v>
      </c>
    </row>
    <row r="1928" spans="1:4" ht="15" x14ac:dyDescent="0.25">
      <c r="A1928" s="53" t="s">
        <v>6660</v>
      </c>
      <c r="B1928" s="53">
        <v>15</v>
      </c>
      <c r="C1928" s="53" t="s">
        <v>33536</v>
      </c>
      <c r="D1928" s="53" t="s">
        <v>33872</v>
      </c>
    </row>
    <row r="1929" spans="1:4" ht="15" x14ac:dyDescent="0.25">
      <c r="A1929" s="53" t="s">
        <v>6661</v>
      </c>
      <c r="B1929" s="53">
        <v>15</v>
      </c>
      <c r="C1929" s="53" t="s">
        <v>33536</v>
      </c>
      <c r="D1929" s="53" t="s">
        <v>33873</v>
      </c>
    </row>
    <row r="1930" spans="1:4" ht="15" x14ac:dyDescent="0.25">
      <c r="A1930" s="53" t="s">
        <v>6662</v>
      </c>
      <c r="B1930" s="53">
        <v>15</v>
      </c>
      <c r="C1930" s="53" t="s">
        <v>33536</v>
      </c>
      <c r="D1930" s="53" t="s">
        <v>33873</v>
      </c>
    </row>
    <row r="1931" spans="1:4" ht="15" x14ac:dyDescent="0.25">
      <c r="A1931" s="53" t="s">
        <v>6663</v>
      </c>
      <c r="B1931" s="53">
        <v>45</v>
      </c>
      <c r="C1931" s="53" t="s">
        <v>33536</v>
      </c>
      <c r="D1931" s="53" t="s">
        <v>33873</v>
      </c>
    </row>
    <row r="1932" spans="1:4" ht="15" x14ac:dyDescent="0.25">
      <c r="A1932" s="53" t="s">
        <v>6664</v>
      </c>
      <c r="B1932" s="53">
        <v>15</v>
      </c>
      <c r="C1932" s="53" t="s">
        <v>33536</v>
      </c>
      <c r="D1932" s="53" t="s">
        <v>33873</v>
      </c>
    </row>
    <row r="1933" spans="1:4" ht="15" x14ac:dyDescent="0.25">
      <c r="A1933" s="53" t="s">
        <v>6665</v>
      </c>
      <c r="B1933" s="53">
        <v>60</v>
      </c>
      <c r="C1933" s="53" t="s">
        <v>33542</v>
      </c>
      <c r="D1933" s="53" t="s">
        <v>33873</v>
      </c>
    </row>
    <row r="1934" spans="1:4" ht="15" x14ac:dyDescent="0.25">
      <c r="A1934" s="53" t="s">
        <v>6666</v>
      </c>
      <c r="B1934" s="53">
        <v>15</v>
      </c>
      <c r="C1934" s="53" t="s">
        <v>33536</v>
      </c>
      <c r="D1934" s="53" t="s">
        <v>33873</v>
      </c>
    </row>
    <row r="1935" spans="1:4" ht="15" x14ac:dyDescent="0.25">
      <c r="A1935" s="53" t="s">
        <v>6667</v>
      </c>
      <c r="B1935" s="53">
        <v>15</v>
      </c>
      <c r="C1935" s="53" t="s">
        <v>33536</v>
      </c>
      <c r="D1935" s="53" t="s">
        <v>33873</v>
      </c>
    </row>
    <row r="1936" spans="1:4" ht="15" x14ac:dyDescent="0.25">
      <c r="A1936" s="53" t="s">
        <v>6668</v>
      </c>
      <c r="B1936" s="53">
        <v>15</v>
      </c>
      <c r="C1936" s="53" t="s">
        <v>33536</v>
      </c>
      <c r="D1936" s="53" t="s">
        <v>33873</v>
      </c>
    </row>
    <row r="1937" spans="1:4" ht="15" x14ac:dyDescent="0.25">
      <c r="A1937" s="53" t="s">
        <v>6669</v>
      </c>
      <c r="B1937" s="53">
        <v>15</v>
      </c>
      <c r="C1937" s="53" t="s">
        <v>33536</v>
      </c>
      <c r="D1937" s="53" t="s">
        <v>33873</v>
      </c>
    </row>
    <row r="1938" spans="1:4" ht="15" x14ac:dyDescent="0.25">
      <c r="A1938" s="53" t="s">
        <v>6670</v>
      </c>
      <c r="B1938" s="53">
        <v>15</v>
      </c>
      <c r="C1938" s="53" t="s">
        <v>33536</v>
      </c>
      <c r="D1938" s="53" t="s">
        <v>33872</v>
      </c>
    </row>
    <row r="1939" spans="1:4" ht="15" x14ac:dyDescent="0.25">
      <c r="A1939" s="53" t="s">
        <v>6671</v>
      </c>
      <c r="B1939" s="53">
        <v>15</v>
      </c>
      <c r="C1939" s="53" t="s">
        <v>33536</v>
      </c>
      <c r="D1939" s="53" t="s">
        <v>33872</v>
      </c>
    </row>
    <row r="1940" spans="1:4" ht="15" x14ac:dyDescent="0.25">
      <c r="A1940" s="53" t="s">
        <v>6672</v>
      </c>
      <c r="B1940" s="53">
        <v>30</v>
      </c>
      <c r="C1940" s="53" t="s">
        <v>33564</v>
      </c>
      <c r="D1940" s="53" t="s">
        <v>33872</v>
      </c>
    </row>
    <row r="1941" spans="1:4" ht="15" x14ac:dyDescent="0.25">
      <c r="A1941" s="53" t="s">
        <v>6673</v>
      </c>
      <c r="B1941" s="53">
        <v>30</v>
      </c>
      <c r="C1941" s="53" t="s">
        <v>33564</v>
      </c>
      <c r="D1941" s="53" t="s">
        <v>33873</v>
      </c>
    </row>
    <row r="1942" spans="1:4" ht="15" x14ac:dyDescent="0.25">
      <c r="A1942" s="53" t="s">
        <v>33012</v>
      </c>
      <c r="B1942" s="53">
        <v>0</v>
      </c>
      <c r="C1942" s="53" t="s">
        <v>33539</v>
      </c>
      <c r="D1942" s="53" t="s">
        <v>33873</v>
      </c>
    </row>
    <row r="1943" spans="1:4" ht="15" x14ac:dyDescent="0.25">
      <c r="A1943" s="53" t="s">
        <v>6674</v>
      </c>
      <c r="B1943" s="53">
        <v>0</v>
      </c>
      <c r="C1943" s="53" t="s">
        <v>33539</v>
      </c>
      <c r="D1943" s="53" t="s">
        <v>33873</v>
      </c>
    </row>
    <row r="1944" spans="1:4" ht="15" x14ac:dyDescent="0.25">
      <c r="A1944" s="53" t="s">
        <v>6675</v>
      </c>
      <c r="B1944" s="53">
        <v>0</v>
      </c>
      <c r="C1944" s="53" t="s">
        <v>33539</v>
      </c>
      <c r="D1944" s="53" t="s">
        <v>33873</v>
      </c>
    </row>
    <row r="1945" spans="1:4" ht="15" x14ac:dyDescent="0.25">
      <c r="A1945" s="53" t="s">
        <v>6676</v>
      </c>
      <c r="B1945" s="53">
        <v>0</v>
      </c>
      <c r="C1945" s="53" t="s">
        <v>33539</v>
      </c>
      <c r="D1945" s="53" t="s">
        <v>33872</v>
      </c>
    </row>
    <row r="1946" spans="1:4" ht="15" x14ac:dyDescent="0.25">
      <c r="A1946" s="53" t="s">
        <v>6677</v>
      </c>
      <c r="B1946" s="53">
        <v>0</v>
      </c>
      <c r="C1946" s="53" t="s">
        <v>33539</v>
      </c>
      <c r="D1946" s="53" t="s">
        <v>33873</v>
      </c>
    </row>
    <row r="1947" spans="1:4" ht="15" x14ac:dyDescent="0.25">
      <c r="A1947" s="53" t="s">
        <v>6678</v>
      </c>
      <c r="B1947" s="53">
        <v>0</v>
      </c>
      <c r="C1947" s="53" t="s">
        <v>33539</v>
      </c>
      <c r="D1947" s="53" t="s">
        <v>33872</v>
      </c>
    </row>
    <row r="1948" spans="1:4" ht="15" x14ac:dyDescent="0.25">
      <c r="A1948" s="53" t="s">
        <v>33500</v>
      </c>
      <c r="B1948" s="53">
        <v>0</v>
      </c>
      <c r="C1948" s="53" t="s">
        <v>33537</v>
      </c>
      <c r="D1948" s="53" t="s">
        <v>33873</v>
      </c>
    </row>
    <row r="1949" spans="1:4" ht="15" x14ac:dyDescent="0.25">
      <c r="A1949" s="53" t="s">
        <v>33501</v>
      </c>
      <c r="B1949" s="53">
        <v>0</v>
      </c>
      <c r="C1949" s="53" t="s">
        <v>33537</v>
      </c>
      <c r="D1949" s="53" t="s">
        <v>33873</v>
      </c>
    </row>
    <row r="1950" spans="1:4" ht="15" x14ac:dyDescent="0.25">
      <c r="A1950" s="53" t="s">
        <v>6679</v>
      </c>
      <c r="B1950" s="53">
        <v>0</v>
      </c>
      <c r="C1950" s="53" t="s">
        <v>33537</v>
      </c>
      <c r="D1950" s="53" t="s">
        <v>33873</v>
      </c>
    </row>
    <row r="1951" spans="1:4" ht="15" x14ac:dyDescent="0.25">
      <c r="A1951" s="53" t="s">
        <v>6680</v>
      </c>
      <c r="B1951" s="53">
        <v>20</v>
      </c>
      <c r="C1951" s="53" t="s">
        <v>33562</v>
      </c>
      <c r="D1951" s="53" t="s">
        <v>33872</v>
      </c>
    </row>
    <row r="1952" spans="1:4" ht="15" x14ac:dyDescent="0.25">
      <c r="A1952" s="53" t="s">
        <v>6681</v>
      </c>
      <c r="B1952" s="53">
        <v>20</v>
      </c>
      <c r="C1952" s="53" t="s">
        <v>33562</v>
      </c>
      <c r="D1952" s="53" t="s">
        <v>33872</v>
      </c>
    </row>
    <row r="1953" spans="1:4" ht="15" x14ac:dyDescent="0.25">
      <c r="A1953" s="53" t="s">
        <v>6682</v>
      </c>
      <c r="B1953" s="53">
        <v>20</v>
      </c>
      <c r="C1953" s="53" t="s">
        <v>33562</v>
      </c>
      <c r="D1953" s="53" t="s">
        <v>33872</v>
      </c>
    </row>
    <row r="1954" spans="1:4" ht="15" x14ac:dyDescent="0.25">
      <c r="A1954" s="53" t="s">
        <v>6683</v>
      </c>
      <c r="B1954" s="53">
        <v>20</v>
      </c>
      <c r="C1954" s="53" t="s">
        <v>33562</v>
      </c>
      <c r="D1954" s="53" t="s">
        <v>33872</v>
      </c>
    </row>
    <row r="1955" spans="1:4" ht="15" x14ac:dyDescent="0.25">
      <c r="A1955" s="53" t="s">
        <v>6684</v>
      </c>
      <c r="B1955" s="53">
        <v>40</v>
      </c>
      <c r="C1955" s="53" t="s">
        <v>33562</v>
      </c>
      <c r="D1955" s="53" t="s">
        <v>33872</v>
      </c>
    </row>
    <row r="1956" spans="1:4" ht="15" x14ac:dyDescent="0.25">
      <c r="A1956" s="53" t="s">
        <v>6685</v>
      </c>
      <c r="B1956" s="53">
        <v>30</v>
      </c>
      <c r="C1956" s="53" t="s">
        <v>33562</v>
      </c>
      <c r="D1956" s="53" t="s">
        <v>33872</v>
      </c>
    </row>
    <row r="1957" spans="1:4" ht="15" x14ac:dyDescent="0.25">
      <c r="A1957" s="53" t="s">
        <v>6686</v>
      </c>
      <c r="B1957" s="53">
        <v>30</v>
      </c>
      <c r="C1957" s="53" t="s">
        <v>33562</v>
      </c>
      <c r="D1957" s="53" t="s">
        <v>33872</v>
      </c>
    </row>
    <row r="1958" spans="1:4" ht="15" x14ac:dyDescent="0.25">
      <c r="A1958" s="53" t="s">
        <v>6687</v>
      </c>
      <c r="B1958" s="53">
        <v>30</v>
      </c>
      <c r="C1958" s="53" t="s">
        <v>33562</v>
      </c>
      <c r="D1958" s="53" t="s">
        <v>33872</v>
      </c>
    </row>
    <row r="1959" spans="1:4" ht="15" x14ac:dyDescent="0.25">
      <c r="A1959" s="53" t="s">
        <v>6688</v>
      </c>
      <c r="B1959" s="53">
        <v>30</v>
      </c>
      <c r="C1959" s="53" t="s">
        <v>33562</v>
      </c>
      <c r="D1959" s="53" t="s">
        <v>33872</v>
      </c>
    </row>
    <row r="1960" spans="1:4" ht="15" x14ac:dyDescent="0.25">
      <c r="A1960" s="53" t="s">
        <v>6689</v>
      </c>
      <c r="B1960" s="53">
        <v>20</v>
      </c>
      <c r="C1960" s="53" t="s">
        <v>33562</v>
      </c>
      <c r="D1960" s="53" t="s">
        <v>33872</v>
      </c>
    </row>
    <row r="1961" spans="1:4" ht="15" x14ac:dyDescent="0.25">
      <c r="A1961" s="53" t="s">
        <v>6690</v>
      </c>
      <c r="B1961" s="53">
        <v>30</v>
      </c>
      <c r="C1961" s="53" t="s">
        <v>33562</v>
      </c>
      <c r="D1961" s="53" t="s">
        <v>33873</v>
      </c>
    </row>
    <row r="1962" spans="1:4" ht="15" x14ac:dyDescent="0.25">
      <c r="A1962" s="53" t="s">
        <v>6691</v>
      </c>
      <c r="B1962" s="53">
        <v>30</v>
      </c>
      <c r="C1962" s="53" t="s">
        <v>33562</v>
      </c>
      <c r="D1962" s="53" t="s">
        <v>33873</v>
      </c>
    </row>
    <row r="1963" spans="1:4" ht="15" x14ac:dyDescent="0.25">
      <c r="A1963" s="53" t="s">
        <v>6692</v>
      </c>
      <c r="B1963" s="53">
        <v>30</v>
      </c>
      <c r="C1963" s="53" t="s">
        <v>33562</v>
      </c>
      <c r="D1963" s="53" t="s">
        <v>33873</v>
      </c>
    </row>
    <row r="1964" spans="1:4" ht="15" x14ac:dyDescent="0.25">
      <c r="A1964" s="53" t="s">
        <v>6693</v>
      </c>
      <c r="B1964" s="53">
        <v>30</v>
      </c>
      <c r="C1964" s="53" t="s">
        <v>33562</v>
      </c>
      <c r="D1964" s="53" t="s">
        <v>33873</v>
      </c>
    </row>
    <row r="1965" spans="1:4" ht="15" x14ac:dyDescent="0.25">
      <c r="A1965" s="53" t="s">
        <v>6694</v>
      </c>
      <c r="B1965" s="53">
        <v>15</v>
      </c>
      <c r="C1965" s="53" t="s">
        <v>33536</v>
      </c>
      <c r="D1965" s="53" t="s">
        <v>33873</v>
      </c>
    </row>
    <row r="1966" spans="1:4" ht="15" x14ac:dyDescent="0.25">
      <c r="A1966" s="53" t="s">
        <v>6695</v>
      </c>
      <c r="B1966" s="53">
        <v>15</v>
      </c>
      <c r="C1966" s="53" t="s">
        <v>33562</v>
      </c>
      <c r="D1966" s="53" t="s">
        <v>33873</v>
      </c>
    </row>
    <row r="1967" spans="1:4" ht="15" x14ac:dyDescent="0.25">
      <c r="A1967" s="53" t="s">
        <v>6696</v>
      </c>
      <c r="B1967" s="53">
        <v>15</v>
      </c>
      <c r="C1967" s="53" t="s">
        <v>33562</v>
      </c>
      <c r="D1967" s="53" t="s">
        <v>33873</v>
      </c>
    </row>
    <row r="1968" spans="1:4" ht="15" x14ac:dyDescent="0.25">
      <c r="A1968" s="53" t="s">
        <v>6697</v>
      </c>
      <c r="B1968" s="53">
        <v>15</v>
      </c>
      <c r="C1968" s="53" t="s">
        <v>33562</v>
      </c>
      <c r="D1968" s="53" t="s">
        <v>33873</v>
      </c>
    </row>
    <row r="1969" spans="1:4" ht="15" x14ac:dyDescent="0.25">
      <c r="A1969" s="53" t="s">
        <v>6698</v>
      </c>
      <c r="B1969" s="53">
        <v>15</v>
      </c>
      <c r="C1969" s="53" t="s">
        <v>33562</v>
      </c>
      <c r="D1969" s="53" t="s">
        <v>33873</v>
      </c>
    </row>
    <row r="1970" spans="1:4" ht="15" x14ac:dyDescent="0.25">
      <c r="A1970" s="53" t="s">
        <v>6699</v>
      </c>
      <c r="B1970" s="53">
        <v>30</v>
      </c>
      <c r="C1970" s="53" t="s">
        <v>33562</v>
      </c>
      <c r="D1970" s="53" t="s">
        <v>33873</v>
      </c>
    </row>
    <row r="1971" spans="1:4" ht="15" x14ac:dyDescent="0.25">
      <c r="A1971" s="53" t="s">
        <v>6700</v>
      </c>
      <c r="B1971" s="53">
        <v>15</v>
      </c>
      <c r="C1971" s="53" t="s">
        <v>33562</v>
      </c>
      <c r="D1971" s="53" t="s">
        <v>33872</v>
      </c>
    </row>
    <row r="1972" spans="1:4" ht="15" x14ac:dyDescent="0.25">
      <c r="A1972" s="53" t="s">
        <v>6701</v>
      </c>
      <c r="B1972" s="53">
        <v>15</v>
      </c>
      <c r="C1972" s="53" t="s">
        <v>33562</v>
      </c>
      <c r="D1972" s="53" t="s">
        <v>33873</v>
      </c>
    </row>
    <row r="1973" spans="1:4" ht="15" x14ac:dyDescent="0.25">
      <c r="A1973" s="53" t="s">
        <v>6702</v>
      </c>
      <c r="B1973" s="53">
        <v>15</v>
      </c>
      <c r="C1973" s="53" t="s">
        <v>33562</v>
      </c>
      <c r="D1973" s="53" t="s">
        <v>33873</v>
      </c>
    </row>
    <row r="1974" spans="1:4" ht="15" x14ac:dyDescent="0.25">
      <c r="A1974" s="53" t="s">
        <v>6703</v>
      </c>
      <c r="B1974" s="53">
        <v>15</v>
      </c>
      <c r="C1974" s="53" t="s">
        <v>33562</v>
      </c>
      <c r="D1974" s="53" t="s">
        <v>33873</v>
      </c>
    </row>
    <row r="1975" spans="1:4" ht="15" x14ac:dyDescent="0.25">
      <c r="A1975" s="53" t="s">
        <v>6704</v>
      </c>
      <c r="B1975" s="53">
        <v>15</v>
      </c>
      <c r="C1975" s="53" t="s">
        <v>33562</v>
      </c>
      <c r="D1975" s="53" t="s">
        <v>33873</v>
      </c>
    </row>
    <row r="1976" spans="1:4" ht="15" x14ac:dyDescent="0.25">
      <c r="A1976" s="53" t="s">
        <v>6705</v>
      </c>
      <c r="B1976" s="53">
        <v>15</v>
      </c>
      <c r="C1976" s="53" t="s">
        <v>33562</v>
      </c>
      <c r="D1976" s="53" t="s">
        <v>33873</v>
      </c>
    </row>
    <row r="1977" spans="1:4" ht="15" x14ac:dyDescent="0.25">
      <c r="A1977" s="53" t="s">
        <v>6706</v>
      </c>
      <c r="B1977" s="53">
        <v>15</v>
      </c>
      <c r="C1977" s="53" t="s">
        <v>33536</v>
      </c>
      <c r="D1977" s="53" t="s">
        <v>33873</v>
      </c>
    </row>
    <row r="1978" spans="1:4" ht="15" x14ac:dyDescent="0.25">
      <c r="A1978" s="53" t="s">
        <v>33013</v>
      </c>
      <c r="B1978" s="53">
        <v>15</v>
      </c>
      <c r="C1978" s="53" t="s">
        <v>33562</v>
      </c>
      <c r="D1978" s="53" t="s">
        <v>33873</v>
      </c>
    </row>
    <row r="1979" spans="1:4" ht="15" x14ac:dyDescent="0.25">
      <c r="A1979" s="53" t="s">
        <v>6707</v>
      </c>
      <c r="B1979" s="53">
        <v>15</v>
      </c>
      <c r="C1979" s="53" t="s">
        <v>33536</v>
      </c>
      <c r="D1979" s="53" t="s">
        <v>33873</v>
      </c>
    </row>
    <row r="1980" spans="1:4" ht="15" x14ac:dyDescent="0.25">
      <c r="A1980" s="53" t="s">
        <v>33014</v>
      </c>
      <c r="B1980" s="53">
        <v>15</v>
      </c>
      <c r="C1980" s="53" t="s">
        <v>33562</v>
      </c>
      <c r="D1980" s="53" t="s">
        <v>33873</v>
      </c>
    </row>
    <row r="1981" spans="1:4" ht="15" x14ac:dyDescent="0.25">
      <c r="A1981" s="53" t="s">
        <v>6708</v>
      </c>
      <c r="B1981" s="53">
        <v>15</v>
      </c>
      <c r="C1981" s="53" t="s">
        <v>33536</v>
      </c>
      <c r="D1981" s="53" t="s">
        <v>33873</v>
      </c>
    </row>
    <row r="1982" spans="1:4" ht="15" x14ac:dyDescent="0.25">
      <c r="A1982" s="53" t="s">
        <v>6709</v>
      </c>
      <c r="B1982" s="53">
        <v>30</v>
      </c>
      <c r="C1982" s="53" t="s">
        <v>33536</v>
      </c>
      <c r="D1982" s="53" t="s">
        <v>33873</v>
      </c>
    </row>
    <row r="1983" spans="1:4" ht="15" x14ac:dyDescent="0.25">
      <c r="A1983" s="53" t="s">
        <v>6710</v>
      </c>
      <c r="B1983" s="53">
        <v>15</v>
      </c>
      <c r="C1983" s="53" t="s">
        <v>33536</v>
      </c>
      <c r="D1983" s="53" t="s">
        <v>33873</v>
      </c>
    </row>
    <row r="1984" spans="1:4" ht="15" x14ac:dyDescent="0.25">
      <c r="A1984" s="53" t="s">
        <v>6711</v>
      </c>
      <c r="B1984" s="53">
        <v>15</v>
      </c>
      <c r="C1984" s="53" t="s">
        <v>33562</v>
      </c>
      <c r="D1984" s="53" t="s">
        <v>33873</v>
      </c>
    </row>
    <row r="1985" spans="1:4" ht="15" x14ac:dyDescent="0.25">
      <c r="A1985" s="53" t="s">
        <v>6712</v>
      </c>
      <c r="B1985" s="53">
        <v>15</v>
      </c>
      <c r="C1985" s="53" t="s">
        <v>33562</v>
      </c>
      <c r="D1985" s="53" t="s">
        <v>33873</v>
      </c>
    </row>
    <row r="1986" spans="1:4" ht="15" x14ac:dyDescent="0.25">
      <c r="A1986" s="53" t="s">
        <v>6713</v>
      </c>
      <c r="B1986" s="53">
        <v>15</v>
      </c>
      <c r="C1986" s="53" t="s">
        <v>33562</v>
      </c>
      <c r="D1986" s="53" t="s">
        <v>33873</v>
      </c>
    </row>
    <row r="1987" spans="1:4" ht="15" x14ac:dyDescent="0.25">
      <c r="A1987" s="53" t="s">
        <v>6714</v>
      </c>
      <c r="B1987" s="53">
        <v>15</v>
      </c>
      <c r="C1987" s="53" t="s">
        <v>33562</v>
      </c>
      <c r="D1987" s="53" t="s">
        <v>33873</v>
      </c>
    </row>
    <row r="1988" spans="1:4" ht="15" x14ac:dyDescent="0.25">
      <c r="A1988" s="53" t="s">
        <v>33015</v>
      </c>
      <c r="B1988" s="53">
        <v>30</v>
      </c>
      <c r="C1988" s="53" t="s">
        <v>33562</v>
      </c>
      <c r="D1988" s="53" t="s">
        <v>33873</v>
      </c>
    </row>
    <row r="1989" spans="1:4" ht="15" x14ac:dyDescent="0.25">
      <c r="A1989" s="53" t="s">
        <v>33016</v>
      </c>
      <c r="B1989" s="53">
        <v>30</v>
      </c>
      <c r="C1989" s="53" t="s">
        <v>33562</v>
      </c>
      <c r="D1989" s="53" t="s">
        <v>33873</v>
      </c>
    </row>
    <row r="1990" spans="1:4" ht="15" x14ac:dyDescent="0.25">
      <c r="A1990" s="53" t="s">
        <v>33017</v>
      </c>
      <c r="B1990" s="53">
        <v>30</v>
      </c>
      <c r="C1990" s="53" t="s">
        <v>33562</v>
      </c>
      <c r="D1990" s="53" t="s">
        <v>33873</v>
      </c>
    </row>
    <row r="1991" spans="1:4" ht="15" x14ac:dyDescent="0.25">
      <c r="A1991" s="53" t="s">
        <v>33018</v>
      </c>
      <c r="B1991" s="53">
        <v>30</v>
      </c>
      <c r="C1991" s="53" t="s">
        <v>33562</v>
      </c>
      <c r="D1991" s="53" t="s">
        <v>33873</v>
      </c>
    </row>
    <row r="1992" spans="1:4" ht="15" x14ac:dyDescent="0.25">
      <c r="A1992" s="53" t="s">
        <v>6715</v>
      </c>
      <c r="B1992" s="53">
        <v>15</v>
      </c>
      <c r="C1992" s="53" t="s">
        <v>33562</v>
      </c>
      <c r="D1992" s="53" t="s">
        <v>33873</v>
      </c>
    </row>
    <row r="1993" spans="1:4" ht="15" x14ac:dyDescent="0.25">
      <c r="A1993" s="53" t="s">
        <v>6716</v>
      </c>
      <c r="B1993" s="53">
        <v>30</v>
      </c>
      <c r="C1993" s="53" t="s">
        <v>33562</v>
      </c>
      <c r="D1993" s="53" t="s">
        <v>33872</v>
      </c>
    </row>
    <row r="1994" spans="1:4" ht="15" x14ac:dyDescent="0.25">
      <c r="A1994" s="53" t="s">
        <v>6717</v>
      </c>
      <c r="B1994" s="53">
        <v>15</v>
      </c>
      <c r="C1994" s="53" t="s">
        <v>33562</v>
      </c>
      <c r="D1994" s="53" t="s">
        <v>33873</v>
      </c>
    </row>
    <row r="1995" spans="1:4" ht="15" x14ac:dyDescent="0.25">
      <c r="A1995" s="53" t="s">
        <v>6718</v>
      </c>
      <c r="B1995" s="53">
        <v>15</v>
      </c>
      <c r="C1995" s="53" t="s">
        <v>33562</v>
      </c>
      <c r="D1995" s="53" t="s">
        <v>33872</v>
      </c>
    </row>
    <row r="1996" spans="1:4" ht="15" x14ac:dyDescent="0.25">
      <c r="A1996" s="53" t="s">
        <v>6719</v>
      </c>
      <c r="B1996" s="53">
        <v>0</v>
      </c>
      <c r="C1996" s="53" t="s">
        <v>33537</v>
      </c>
      <c r="D1996" s="53" t="s">
        <v>33873</v>
      </c>
    </row>
    <row r="1997" spans="1:4" ht="15" x14ac:dyDescent="0.25">
      <c r="A1997" s="53" t="s">
        <v>6720</v>
      </c>
      <c r="B1997" s="53">
        <v>45</v>
      </c>
      <c r="C1997" s="53" t="s">
        <v>33562</v>
      </c>
      <c r="D1997" s="53" t="s">
        <v>33873</v>
      </c>
    </row>
    <row r="1998" spans="1:4" ht="15" x14ac:dyDescent="0.25">
      <c r="A1998" s="53" t="s">
        <v>6721</v>
      </c>
      <c r="B1998" s="53">
        <v>20</v>
      </c>
      <c r="C1998" s="53" t="s">
        <v>33562</v>
      </c>
      <c r="D1998" s="53" t="s">
        <v>33872</v>
      </c>
    </row>
    <row r="1999" spans="1:4" ht="15" x14ac:dyDescent="0.25">
      <c r="A1999" s="53" t="s">
        <v>6722</v>
      </c>
      <c r="B1999" s="53">
        <v>15</v>
      </c>
      <c r="C1999" s="53" t="s">
        <v>33562</v>
      </c>
      <c r="D1999" s="53" t="s">
        <v>33872</v>
      </c>
    </row>
    <row r="2000" spans="1:4" ht="15" x14ac:dyDescent="0.25">
      <c r="A2000" s="53" t="s">
        <v>6723</v>
      </c>
      <c r="B2000" s="53">
        <v>15</v>
      </c>
      <c r="C2000" s="53" t="s">
        <v>33562</v>
      </c>
      <c r="D2000" s="53" t="s">
        <v>33873</v>
      </c>
    </row>
    <row r="2001" spans="1:4" ht="15" x14ac:dyDescent="0.25">
      <c r="A2001" s="53" t="s">
        <v>6724</v>
      </c>
      <c r="B2001" s="53">
        <v>15</v>
      </c>
      <c r="C2001" s="53" t="s">
        <v>33562</v>
      </c>
      <c r="D2001" s="53" t="s">
        <v>33873</v>
      </c>
    </row>
    <row r="2002" spans="1:4" ht="15" x14ac:dyDescent="0.25">
      <c r="A2002" s="53" t="s">
        <v>6725</v>
      </c>
      <c r="B2002" s="53">
        <v>30</v>
      </c>
      <c r="C2002" s="53" t="s">
        <v>33562</v>
      </c>
      <c r="D2002" s="53" t="s">
        <v>33873</v>
      </c>
    </row>
    <row r="2003" spans="1:4" ht="15" x14ac:dyDescent="0.25">
      <c r="A2003" s="53" t="s">
        <v>6726</v>
      </c>
      <c r="B2003" s="53">
        <v>15</v>
      </c>
      <c r="C2003" s="53" t="s">
        <v>33562</v>
      </c>
      <c r="D2003" s="53" t="s">
        <v>33873</v>
      </c>
    </row>
    <row r="2004" spans="1:4" ht="15" x14ac:dyDescent="0.25">
      <c r="A2004" s="53" t="s">
        <v>6727</v>
      </c>
      <c r="B2004" s="53">
        <v>30</v>
      </c>
      <c r="C2004" s="53" t="s">
        <v>33562</v>
      </c>
      <c r="D2004" s="53" t="s">
        <v>33872</v>
      </c>
    </row>
    <row r="2005" spans="1:4" ht="15" x14ac:dyDescent="0.25">
      <c r="A2005" s="53" t="s">
        <v>6728</v>
      </c>
      <c r="B2005" s="53">
        <v>15</v>
      </c>
      <c r="C2005" s="53" t="s">
        <v>33562</v>
      </c>
      <c r="D2005" s="53" t="s">
        <v>33873</v>
      </c>
    </row>
    <row r="2006" spans="1:4" ht="15" x14ac:dyDescent="0.25">
      <c r="A2006" s="53" t="s">
        <v>6729</v>
      </c>
      <c r="B2006" s="53">
        <v>45</v>
      </c>
      <c r="C2006" s="53" t="s">
        <v>33562</v>
      </c>
      <c r="D2006" s="53" t="s">
        <v>33873</v>
      </c>
    </row>
    <row r="2007" spans="1:4" ht="15" x14ac:dyDescent="0.25">
      <c r="A2007" s="53" t="s">
        <v>6730</v>
      </c>
      <c r="B2007" s="53">
        <v>15</v>
      </c>
      <c r="C2007" s="53" t="s">
        <v>33536</v>
      </c>
      <c r="D2007" s="53" t="s">
        <v>33873</v>
      </c>
    </row>
    <row r="2008" spans="1:4" ht="15" x14ac:dyDescent="0.25">
      <c r="A2008" s="53" t="s">
        <v>33019</v>
      </c>
      <c r="B2008" s="53">
        <v>15</v>
      </c>
      <c r="C2008" s="53" t="s">
        <v>33562</v>
      </c>
      <c r="D2008" s="53" t="s">
        <v>33873</v>
      </c>
    </row>
    <row r="2009" spans="1:4" ht="15" x14ac:dyDescent="0.25">
      <c r="A2009" s="53" t="s">
        <v>6731</v>
      </c>
      <c r="B2009" s="53">
        <v>15</v>
      </c>
      <c r="C2009" s="53" t="s">
        <v>33536</v>
      </c>
      <c r="D2009" s="53" t="s">
        <v>33873</v>
      </c>
    </row>
    <row r="2010" spans="1:4" ht="15" x14ac:dyDescent="0.25">
      <c r="A2010" s="53" t="s">
        <v>33020</v>
      </c>
      <c r="B2010" s="53">
        <v>15</v>
      </c>
      <c r="C2010" s="53" t="s">
        <v>33562</v>
      </c>
      <c r="D2010" s="53" t="s">
        <v>33873</v>
      </c>
    </row>
    <row r="2011" spans="1:4" ht="15" x14ac:dyDescent="0.25">
      <c r="A2011" s="53" t="s">
        <v>6732</v>
      </c>
      <c r="B2011" s="53">
        <v>30</v>
      </c>
      <c r="C2011" s="53" t="s">
        <v>33536</v>
      </c>
      <c r="D2011" s="53" t="s">
        <v>33873</v>
      </c>
    </row>
    <row r="2012" spans="1:4" ht="15" x14ac:dyDescent="0.25">
      <c r="A2012" s="53" t="s">
        <v>33021</v>
      </c>
      <c r="B2012" s="53">
        <v>15</v>
      </c>
      <c r="C2012" s="53" t="s">
        <v>33562</v>
      </c>
      <c r="D2012" s="53" t="s">
        <v>33873</v>
      </c>
    </row>
    <row r="2013" spans="1:4" ht="15" x14ac:dyDescent="0.25">
      <c r="A2013" s="53" t="s">
        <v>6733</v>
      </c>
      <c r="B2013" s="53">
        <v>15</v>
      </c>
      <c r="C2013" s="53" t="s">
        <v>33562</v>
      </c>
      <c r="D2013" s="53" t="s">
        <v>33873</v>
      </c>
    </row>
    <row r="2014" spans="1:4" ht="15" x14ac:dyDescent="0.25">
      <c r="A2014" s="53" t="s">
        <v>6734</v>
      </c>
      <c r="B2014" s="53">
        <v>15</v>
      </c>
      <c r="C2014" s="53" t="s">
        <v>33562</v>
      </c>
      <c r="D2014" s="53" t="s">
        <v>33873</v>
      </c>
    </row>
    <row r="2015" spans="1:4" ht="15" x14ac:dyDescent="0.25">
      <c r="A2015" s="53" t="s">
        <v>6735</v>
      </c>
      <c r="B2015" s="53">
        <v>15</v>
      </c>
      <c r="C2015" s="53" t="s">
        <v>33562</v>
      </c>
      <c r="D2015" s="53" t="s">
        <v>33873</v>
      </c>
    </row>
    <row r="2016" spans="1:4" ht="15" x14ac:dyDescent="0.25">
      <c r="A2016" s="53" t="s">
        <v>33022</v>
      </c>
      <c r="B2016" s="53">
        <v>30</v>
      </c>
      <c r="C2016" s="53" t="s">
        <v>33562</v>
      </c>
      <c r="D2016" s="53" t="s">
        <v>33873</v>
      </c>
    </row>
    <row r="2017" spans="1:4" ht="15" x14ac:dyDescent="0.25">
      <c r="A2017" s="53" t="s">
        <v>33023</v>
      </c>
      <c r="B2017" s="53">
        <v>15</v>
      </c>
      <c r="C2017" s="53" t="s">
        <v>33562</v>
      </c>
      <c r="D2017" s="53" t="s">
        <v>33873</v>
      </c>
    </row>
    <row r="2018" spans="1:4" ht="15" x14ac:dyDescent="0.25">
      <c r="A2018" s="53" t="s">
        <v>33024</v>
      </c>
      <c r="B2018" s="53">
        <v>15</v>
      </c>
      <c r="C2018" s="53" t="s">
        <v>33562</v>
      </c>
      <c r="D2018" s="53" t="s">
        <v>33873</v>
      </c>
    </row>
    <row r="2019" spans="1:4" ht="15" x14ac:dyDescent="0.25">
      <c r="A2019" s="53" t="s">
        <v>33025</v>
      </c>
      <c r="B2019" s="53">
        <v>30</v>
      </c>
      <c r="C2019" s="53" t="s">
        <v>33562</v>
      </c>
      <c r="D2019" s="53" t="s">
        <v>33873</v>
      </c>
    </row>
    <row r="2020" spans="1:4" ht="15" x14ac:dyDescent="0.25">
      <c r="A2020" s="53" t="s">
        <v>33026</v>
      </c>
      <c r="B2020" s="53">
        <v>15</v>
      </c>
      <c r="C2020" s="53" t="s">
        <v>33562</v>
      </c>
      <c r="D2020" s="53" t="s">
        <v>33873</v>
      </c>
    </row>
    <row r="2021" spans="1:4" ht="15" x14ac:dyDescent="0.25">
      <c r="A2021" s="53" t="s">
        <v>6736</v>
      </c>
      <c r="B2021" s="53">
        <v>15</v>
      </c>
      <c r="C2021" s="53" t="s">
        <v>33562</v>
      </c>
      <c r="D2021" s="53" t="s">
        <v>33872</v>
      </c>
    </row>
    <row r="2022" spans="1:4" ht="15" x14ac:dyDescent="0.25">
      <c r="A2022" s="53" t="s">
        <v>6737</v>
      </c>
      <c r="B2022" s="53">
        <v>15</v>
      </c>
      <c r="C2022" s="53" t="s">
        <v>33562</v>
      </c>
      <c r="D2022" s="53" t="s">
        <v>33873</v>
      </c>
    </row>
    <row r="2023" spans="1:4" ht="15" x14ac:dyDescent="0.25">
      <c r="A2023" s="53" t="s">
        <v>6738</v>
      </c>
      <c r="B2023" s="53">
        <v>15</v>
      </c>
      <c r="C2023" s="53" t="s">
        <v>33562</v>
      </c>
      <c r="D2023" s="53" t="s">
        <v>33872</v>
      </c>
    </row>
    <row r="2024" spans="1:4" ht="15" x14ac:dyDescent="0.25">
      <c r="A2024" s="53" t="s">
        <v>6739</v>
      </c>
      <c r="B2024" s="53">
        <v>15</v>
      </c>
      <c r="C2024" s="53" t="s">
        <v>33562</v>
      </c>
      <c r="D2024" s="53" t="s">
        <v>33873</v>
      </c>
    </row>
    <row r="2025" spans="1:4" ht="15" x14ac:dyDescent="0.25">
      <c r="A2025" s="53" t="s">
        <v>6740</v>
      </c>
      <c r="B2025" s="53">
        <v>15</v>
      </c>
      <c r="C2025" s="53" t="s">
        <v>33562</v>
      </c>
      <c r="D2025" s="53" t="s">
        <v>33873</v>
      </c>
    </row>
    <row r="2026" spans="1:4" ht="15" x14ac:dyDescent="0.25">
      <c r="A2026" s="53" t="s">
        <v>6741</v>
      </c>
      <c r="B2026" s="53">
        <v>15</v>
      </c>
      <c r="C2026" s="53" t="s">
        <v>33562</v>
      </c>
      <c r="D2026" s="53" t="s">
        <v>33872</v>
      </c>
    </row>
    <row r="2027" spans="1:4" ht="15" x14ac:dyDescent="0.25">
      <c r="A2027" s="53" t="s">
        <v>6742</v>
      </c>
      <c r="B2027" s="53">
        <v>15</v>
      </c>
      <c r="C2027" s="53" t="s">
        <v>33562</v>
      </c>
      <c r="D2027" s="53" t="s">
        <v>33873</v>
      </c>
    </row>
    <row r="2028" spans="1:4" ht="15" x14ac:dyDescent="0.25">
      <c r="A2028" s="53" t="s">
        <v>6743</v>
      </c>
      <c r="B2028" s="53">
        <v>15</v>
      </c>
      <c r="C2028" s="53" t="s">
        <v>33562</v>
      </c>
      <c r="D2028" s="53" t="s">
        <v>33873</v>
      </c>
    </row>
    <row r="2029" spans="1:4" ht="15" x14ac:dyDescent="0.25">
      <c r="A2029" s="53" t="s">
        <v>6744</v>
      </c>
      <c r="B2029" s="53">
        <v>30</v>
      </c>
      <c r="C2029" s="53" t="s">
        <v>33562</v>
      </c>
      <c r="D2029" s="53" t="s">
        <v>33873</v>
      </c>
    </row>
    <row r="2030" spans="1:4" ht="15" x14ac:dyDescent="0.25">
      <c r="A2030" s="53" t="s">
        <v>6745</v>
      </c>
      <c r="B2030" s="53">
        <v>15</v>
      </c>
      <c r="C2030" s="53" t="s">
        <v>33562</v>
      </c>
      <c r="D2030" s="53" t="s">
        <v>33873</v>
      </c>
    </row>
    <row r="2031" spans="1:4" ht="15" x14ac:dyDescent="0.25">
      <c r="A2031" s="53" t="s">
        <v>6746</v>
      </c>
      <c r="B2031" s="53">
        <v>15</v>
      </c>
      <c r="C2031" s="53" t="s">
        <v>33562</v>
      </c>
      <c r="D2031" s="53" t="s">
        <v>33873</v>
      </c>
    </row>
    <row r="2032" spans="1:4" ht="15" x14ac:dyDescent="0.25">
      <c r="A2032" s="53" t="s">
        <v>6747</v>
      </c>
      <c r="B2032" s="53">
        <v>0</v>
      </c>
      <c r="C2032" s="53" t="s">
        <v>33537</v>
      </c>
      <c r="D2032" s="53" t="s">
        <v>33873</v>
      </c>
    </row>
    <row r="2033" spans="1:4" ht="15" x14ac:dyDescent="0.25">
      <c r="A2033" s="53" t="s">
        <v>6748</v>
      </c>
      <c r="B2033" s="53">
        <v>0</v>
      </c>
      <c r="C2033" s="53" t="s">
        <v>33537</v>
      </c>
      <c r="D2033" s="53" t="s">
        <v>33873</v>
      </c>
    </row>
    <row r="2034" spans="1:4" ht="15" x14ac:dyDescent="0.25">
      <c r="A2034" s="53" t="s">
        <v>6749</v>
      </c>
      <c r="B2034" s="53">
        <v>0</v>
      </c>
      <c r="C2034" s="53" t="s">
        <v>33537</v>
      </c>
      <c r="D2034" s="53" t="s">
        <v>33873</v>
      </c>
    </row>
    <row r="2035" spans="1:4" ht="15" x14ac:dyDescent="0.25">
      <c r="A2035" s="53" t="s">
        <v>6750</v>
      </c>
      <c r="B2035" s="53">
        <v>0</v>
      </c>
      <c r="C2035" s="53" t="s">
        <v>33537</v>
      </c>
      <c r="D2035" s="53" t="s">
        <v>33873</v>
      </c>
    </row>
    <row r="2036" spans="1:4" ht="15" x14ac:dyDescent="0.25">
      <c r="A2036" s="53" t="s">
        <v>6751</v>
      </c>
      <c r="B2036" s="53">
        <v>0</v>
      </c>
      <c r="C2036" s="53" t="s">
        <v>33537</v>
      </c>
      <c r="D2036" s="53" t="s">
        <v>33873</v>
      </c>
    </row>
    <row r="2037" spans="1:4" ht="15" x14ac:dyDescent="0.25">
      <c r="A2037" s="53" t="s">
        <v>6752</v>
      </c>
      <c r="B2037" s="53">
        <v>0</v>
      </c>
      <c r="C2037" s="53" t="s">
        <v>33537</v>
      </c>
      <c r="D2037" s="53" t="s">
        <v>33873</v>
      </c>
    </row>
    <row r="2038" spans="1:4" ht="15" x14ac:dyDescent="0.25">
      <c r="A2038" s="53" t="s">
        <v>6753</v>
      </c>
      <c r="B2038" s="53">
        <v>0</v>
      </c>
      <c r="C2038" s="53" t="s">
        <v>33537</v>
      </c>
      <c r="D2038" s="53" t="s">
        <v>33873</v>
      </c>
    </row>
    <row r="2039" spans="1:4" ht="15" x14ac:dyDescent="0.25">
      <c r="A2039" s="53" t="s">
        <v>33568</v>
      </c>
      <c r="B2039" s="53">
        <v>15</v>
      </c>
      <c r="C2039" s="53" t="s">
        <v>33536</v>
      </c>
      <c r="D2039" s="53" t="s">
        <v>33873</v>
      </c>
    </row>
    <row r="2040" spans="1:4" ht="15" x14ac:dyDescent="0.25">
      <c r="A2040" s="53" t="s">
        <v>6754</v>
      </c>
      <c r="B2040" s="53">
        <v>10</v>
      </c>
      <c r="C2040" s="53" t="s">
        <v>33562</v>
      </c>
      <c r="D2040" s="53" t="s">
        <v>33872</v>
      </c>
    </row>
    <row r="2041" spans="1:4" ht="15" x14ac:dyDescent="0.25">
      <c r="A2041" s="53" t="s">
        <v>6755</v>
      </c>
      <c r="B2041" s="53">
        <v>30</v>
      </c>
      <c r="C2041" s="53" t="s">
        <v>33562</v>
      </c>
      <c r="D2041" s="53" t="s">
        <v>33873</v>
      </c>
    </row>
    <row r="2042" spans="1:4" ht="15" x14ac:dyDescent="0.25">
      <c r="A2042" s="53" t="s">
        <v>6756</v>
      </c>
      <c r="B2042" s="53">
        <v>45</v>
      </c>
      <c r="C2042" s="53" t="s">
        <v>33562</v>
      </c>
      <c r="D2042" s="53" t="s">
        <v>33873</v>
      </c>
    </row>
    <row r="2043" spans="1:4" ht="15" x14ac:dyDescent="0.25">
      <c r="A2043" s="53" t="s">
        <v>6757</v>
      </c>
      <c r="B2043" s="53">
        <v>15</v>
      </c>
      <c r="C2043" s="53" t="s">
        <v>33536</v>
      </c>
      <c r="D2043" s="53" t="s">
        <v>33872</v>
      </c>
    </row>
    <row r="2044" spans="1:4" ht="15" x14ac:dyDescent="0.25">
      <c r="A2044" s="53" t="s">
        <v>6758</v>
      </c>
      <c r="B2044" s="53">
        <v>15</v>
      </c>
      <c r="C2044" s="53" t="s">
        <v>33536</v>
      </c>
      <c r="D2044" s="53" t="s">
        <v>33873</v>
      </c>
    </row>
    <row r="2045" spans="1:4" ht="15" x14ac:dyDescent="0.25">
      <c r="A2045" s="53" t="s">
        <v>6759</v>
      </c>
      <c r="B2045" s="53">
        <v>15</v>
      </c>
      <c r="C2045" s="53" t="s">
        <v>33536</v>
      </c>
      <c r="D2045" s="53" t="s">
        <v>33872</v>
      </c>
    </row>
    <row r="2046" spans="1:4" ht="15" x14ac:dyDescent="0.25">
      <c r="A2046" s="53" t="s">
        <v>6760</v>
      </c>
      <c r="B2046" s="53">
        <v>15</v>
      </c>
      <c r="C2046" s="53" t="s">
        <v>33536</v>
      </c>
      <c r="D2046" s="53" t="s">
        <v>33872</v>
      </c>
    </row>
    <row r="2047" spans="1:4" ht="15" x14ac:dyDescent="0.25">
      <c r="A2047" s="53" t="s">
        <v>6761</v>
      </c>
      <c r="B2047" s="53">
        <v>15</v>
      </c>
      <c r="C2047" s="53" t="s">
        <v>33536</v>
      </c>
      <c r="D2047" s="53" t="s">
        <v>33872</v>
      </c>
    </row>
    <row r="2048" spans="1:4" ht="15" x14ac:dyDescent="0.25">
      <c r="A2048" s="53" t="s">
        <v>6762</v>
      </c>
      <c r="B2048" s="53">
        <v>15</v>
      </c>
      <c r="C2048" s="53" t="s">
        <v>33536</v>
      </c>
      <c r="D2048" s="53" t="s">
        <v>33872</v>
      </c>
    </row>
    <row r="2049" spans="1:4" ht="15" x14ac:dyDescent="0.25">
      <c r="A2049" s="53" t="s">
        <v>6763</v>
      </c>
      <c r="B2049" s="53">
        <v>15</v>
      </c>
      <c r="C2049" s="53" t="s">
        <v>33536</v>
      </c>
      <c r="D2049" s="53" t="s">
        <v>33872</v>
      </c>
    </row>
    <row r="2050" spans="1:4" ht="15" x14ac:dyDescent="0.25">
      <c r="A2050" s="53" t="s">
        <v>6764</v>
      </c>
      <c r="B2050" s="53">
        <v>15</v>
      </c>
      <c r="C2050" s="53" t="s">
        <v>33536</v>
      </c>
      <c r="D2050" s="53" t="s">
        <v>33873</v>
      </c>
    </row>
    <row r="2051" spans="1:4" ht="15" x14ac:dyDescent="0.25">
      <c r="A2051" s="53" t="s">
        <v>6765</v>
      </c>
      <c r="B2051" s="53">
        <v>15</v>
      </c>
      <c r="C2051" s="53" t="s">
        <v>33536</v>
      </c>
      <c r="D2051" s="53" t="s">
        <v>33872</v>
      </c>
    </row>
    <row r="2052" spans="1:4" ht="15" x14ac:dyDescent="0.25">
      <c r="A2052" s="53" t="s">
        <v>6766</v>
      </c>
      <c r="B2052" s="53">
        <v>15</v>
      </c>
      <c r="C2052" s="53" t="s">
        <v>33536</v>
      </c>
      <c r="D2052" s="53" t="s">
        <v>33873</v>
      </c>
    </row>
    <row r="2053" spans="1:4" ht="15" x14ac:dyDescent="0.25">
      <c r="A2053" s="53" t="s">
        <v>6767</v>
      </c>
      <c r="B2053" s="53">
        <v>15</v>
      </c>
      <c r="C2053" s="53" t="s">
        <v>33536</v>
      </c>
      <c r="D2053" s="53" t="s">
        <v>33872</v>
      </c>
    </row>
    <row r="2054" spans="1:4" ht="15" x14ac:dyDescent="0.25">
      <c r="A2054" s="53" t="s">
        <v>6768</v>
      </c>
      <c r="B2054" s="53">
        <v>15</v>
      </c>
      <c r="C2054" s="53" t="s">
        <v>33536</v>
      </c>
      <c r="D2054" s="53" t="s">
        <v>33873</v>
      </c>
    </row>
    <row r="2055" spans="1:4" ht="15" x14ac:dyDescent="0.25">
      <c r="A2055" s="53" t="s">
        <v>6769</v>
      </c>
      <c r="B2055" s="53">
        <v>15</v>
      </c>
      <c r="C2055" s="53" t="s">
        <v>33536</v>
      </c>
      <c r="D2055" s="53" t="s">
        <v>33872</v>
      </c>
    </row>
    <row r="2056" spans="1:4" ht="15" x14ac:dyDescent="0.25">
      <c r="A2056" s="53" t="s">
        <v>6770</v>
      </c>
      <c r="B2056" s="53">
        <v>60</v>
      </c>
      <c r="C2056" s="53" t="s">
        <v>33542</v>
      </c>
      <c r="D2056" s="53" t="s">
        <v>33872</v>
      </c>
    </row>
    <row r="2057" spans="1:4" ht="15" x14ac:dyDescent="0.25">
      <c r="A2057" s="53" t="s">
        <v>6771</v>
      </c>
      <c r="B2057" s="53">
        <v>30</v>
      </c>
      <c r="C2057" s="53" t="s">
        <v>33536</v>
      </c>
      <c r="D2057" s="53" t="s">
        <v>33872</v>
      </c>
    </row>
    <row r="2058" spans="1:4" ht="15" x14ac:dyDescent="0.25">
      <c r="A2058" s="53" t="s">
        <v>6772</v>
      </c>
      <c r="B2058" s="53">
        <v>45</v>
      </c>
      <c r="C2058" s="53" t="s">
        <v>33542</v>
      </c>
      <c r="D2058" s="53" t="s">
        <v>33872</v>
      </c>
    </row>
    <row r="2059" spans="1:4" ht="15" x14ac:dyDescent="0.25">
      <c r="A2059" s="53" t="s">
        <v>6773</v>
      </c>
      <c r="B2059" s="53">
        <v>15</v>
      </c>
      <c r="C2059" s="53" t="s">
        <v>33536</v>
      </c>
      <c r="D2059" s="53" t="s">
        <v>33872</v>
      </c>
    </row>
    <row r="2060" spans="1:4" ht="15" x14ac:dyDescent="0.25">
      <c r="A2060" s="53" t="s">
        <v>6774</v>
      </c>
      <c r="B2060" s="53">
        <v>15</v>
      </c>
      <c r="C2060" s="53" t="s">
        <v>33536</v>
      </c>
      <c r="D2060" s="53" t="s">
        <v>33873</v>
      </c>
    </row>
    <row r="2061" spans="1:4" ht="15" x14ac:dyDescent="0.25">
      <c r="A2061" s="53" t="s">
        <v>6775</v>
      </c>
      <c r="B2061" s="53">
        <v>15</v>
      </c>
      <c r="C2061" s="53" t="s">
        <v>33536</v>
      </c>
      <c r="D2061" s="53" t="s">
        <v>33872</v>
      </c>
    </row>
    <row r="2062" spans="1:4" ht="15" x14ac:dyDescent="0.25">
      <c r="A2062" s="53" t="s">
        <v>6776</v>
      </c>
      <c r="B2062" s="53">
        <v>15</v>
      </c>
      <c r="C2062" s="53" t="s">
        <v>33536</v>
      </c>
      <c r="D2062" s="53" t="s">
        <v>33873</v>
      </c>
    </row>
    <row r="2063" spans="1:4" ht="15" x14ac:dyDescent="0.25">
      <c r="A2063" s="53" t="s">
        <v>6777</v>
      </c>
      <c r="B2063" s="53">
        <v>15</v>
      </c>
      <c r="C2063" s="53" t="s">
        <v>33536</v>
      </c>
      <c r="D2063" s="53" t="s">
        <v>33872</v>
      </c>
    </row>
    <row r="2064" spans="1:4" ht="15" x14ac:dyDescent="0.25">
      <c r="A2064" s="53" t="s">
        <v>6778</v>
      </c>
      <c r="B2064" s="53">
        <v>30</v>
      </c>
      <c r="C2064" s="53" t="s">
        <v>33536</v>
      </c>
      <c r="D2064" s="53" t="s">
        <v>33873</v>
      </c>
    </row>
    <row r="2065" spans="1:4" ht="15" x14ac:dyDescent="0.25">
      <c r="A2065" s="53" t="s">
        <v>6779</v>
      </c>
      <c r="B2065" s="53">
        <v>30</v>
      </c>
      <c r="C2065" s="53" t="s">
        <v>33536</v>
      </c>
      <c r="D2065" s="53" t="s">
        <v>33872</v>
      </c>
    </row>
    <row r="2066" spans="1:4" ht="15" x14ac:dyDescent="0.25">
      <c r="A2066" s="53" t="s">
        <v>6780</v>
      </c>
      <c r="B2066" s="53">
        <v>15</v>
      </c>
      <c r="C2066" s="53" t="s">
        <v>33536</v>
      </c>
      <c r="D2066" s="53" t="s">
        <v>33872</v>
      </c>
    </row>
    <row r="2067" spans="1:4" ht="15" x14ac:dyDescent="0.25">
      <c r="A2067" s="53" t="s">
        <v>6781</v>
      </c>
      <c r="B2067" s="53">
        <v>15</v>
      </c>
      <c r="C2067" s="53" t="s">
        <v>33536</v>
      </c>
      <c r="D2067" s="53" t="s">
        <v>33872</v>
      </c>
    </row>
    <row r="2068" spans="1:4" ht="15" x14ac:dyDescent="0.25">
      <c r="A2068" s="53" t="s">
        <v>6782</v>
      </c>
      <c r="B2068" s="53">
        <v>30</v>
      </c>
      <c r="C2068" s="53" t="s">
        <v>33542</v>
      </c>
      <c r="D2068" s="53" t="s">
        <v>33873</v>
      </c>
    </row>
    <row r="2069" spans="1:4" ht="15" x14ac:dyDescent="0.25">
      <c r="A2069" s="53" t="s">
        <v>6783</v>
      </c>
      <c r="B2069" s="53">
        <v>30</v>
      </c>
      <c r="C2069" s="53" t="s">
        <v>33536</v>
      </c>
      <c r="D2069" s="53" t="s">
        <v>33872</v>
      </c>
    </row>
    <row r="2070" spans="1:4" ht="15" x14ac:dyDescent="0.25">
      <c r="A2070" s="53" t="s">
        <v>6784</v>
      </c>
      <c r="B2070" s="53">
        <v>0</v>
      </c>
      <c r="C2070" s="53" t="s">
        <v>33539</v>
      </c>
      <c r="D2070" s="53" t="s">
        <v>33873</v>
      </c>
    </row>
    <row r="2071" spans="1:4" ht="15" x14ac:dyDescent="0.25">
      <c r="A2071" s="53" t="s">
        <v>6785</v>
      </c>
      <c r="B2071" s="53">
        <v>0</v>
      </c>
      <c r="C2071" s="53" t="s">
        <v>33539</v>
      </c>
      <c r="D2071" s="53" t="s">
        <v>33872</v>
      </c>
    </row>
    <row r="2072" spans="1:4" ht="15" x14ac:dyDescent="0.25">
      <c r="A2072" s="53" t="s">
        <v>6786</v>
      </c>
      <c r="B2072" s="53">
        <v>60</v>
      </c>
      <c r="C2072" s="53" t="s">
        <v>33542</v>
      </c>
      <c r="D2072" s="53" t="s">
        <v>33873</v>
      </c>
    </row>
    <row r="2073" spans="1:4" ht="15" x14ac:dyDescent="0.25">
      <c r="A2073" s="53" t="s">
        <v>6787</v>
      </c>
      <c r="B2073" s="53">
        <v>30</v>
      </c>
      <c r="C2073" s="53" t="s">
        <v>33562</v>
      </c>
      <c r="D2073" s="53" t="s">
        <v>33873</v>
      </c>
    </row>
    <row r="2074" spans="1:4" ht="15" x14ac:dyDescent="0.25">
      <c r="A2074" s="53" t="s">
        <v>6788</v>
      </c>
      <c r="B2074" s="53">
        <v>30</v>
      </c>
      <c r="C2074" s="53" t="s">
        <v>33562</v>
      </c>
      <c r="D2074" s="53" t="s">
        <v>33873</v>
      </c>
    </row>
    <row r="2075" spans="1:4" ht="15" x14ac:dyDescent="0.25">
      <c r="A2075" s="53" t="s">
        <v>6789</v>
      </c>
      <c r="B2075" s="53">
        <v>30</v>
      </c>
      <c r="C2075" s="53" t="s">
        <v>33562</v>
      </c>
      <c r="D2075" s="53" t="s">
        <v>33873</v>
      </c>
    </row>
    <row r="2076" spans="1:4" ht="15" x14ac:dyDescent="0.25">
      <c r="A2076" s="53" t="s">
        <v>6790</v>
      </c>
      <c r="B2076" s="53">
        <v>60</v>
      </c>
      <c r="C2076" s="53" t="s">
        <v>33542</v>
      </c>
      <c r="D2076" s="53" t="s">
        <v>33872</v>
      </c>
    </row>
    <row r="2077" spans="1:4" ht="15" x14ac:dyDescent="0.25">
      <c r="A2077" s="53" t="s">
        <v>6791</v>
      </c>
      <c r="B2077" s="53">
        <v>45</v>
      </c>
      <c r="C2077" s="53" t="s">
        <v>33542</v>
      </c>
      <c r="D2077" s="53" t="s">
        <v>33872</v>
      </c>
    </row>
    <row r="2078" spans="1:4" ht="15" x14ac:dyDescent="0.25">
      <c r="A2078" s="53" t="s">
        <v>6792</v>
      </c>
      <c r="B2078" s="53">
        <v>0</v>
      </c>
      <c r="C2078" s="53" t="s">
        <v>33537</v>
      </c>
      <c r="D2078" s="53" t="s">
        <v>33872</v>
      </c>
    </row>
    <row r="2079" spans="1:4" ht="15" x14ac:dyDescent="0.25">
      <c r="A2079" s="53" t="s">
        <v>6793</v>
      </c>
      <c r="B2079" s="53">
        <v>0</v>
      </c>
      <c r="C2079" s="53" t="s">
        <v>33539</v>
      </c>
      <c r="D2079" s="53" t="s">
        <v>33873</v>
      </c>
    </row>
    <row r="2080" spans="1:4" ht="15" x14ac:dyDescent="0.25">
      <c r="A2080" s="53" t="s">
        <v>6794</v>
      </c>
      <c r="B2080" s="53">
        <v>0</v>
      </c>
      <c r="C2080" s="53" t="s">
        <v>33539</v>
      </c>
      <c r="D2080" s="53" t="s">
        <v>33873</v>
      </c>
    </row>
    <row r="2081" spans="1:4" ht="15" x14ac:dyDescent="0.25">
      <c r="A2081" s="53" t="s">
        <v>6795</v>
      </c>
      <c r="B2081" s="53">
        <v>0</v>
      </c>
      <c r="C2081" s="53" t="s">
        <v>33539</v>
      </c>
      <c r="D2081" s="53" t="s">
        <v>33872</v>
      </c>
    </row>
    <row r="2082" spans="1:4" ht="15" x14ac:dyDescent="0.25">
      <c r="A2082" s="53" t="s">
        <v>6796</v>
      </c>
      <c r="B2082" s="53">
        <v>0</v>
      </c>
      <c r="C2082" s="53" t="s">
        <v>33539</v>
      </c>
      <c r="D2082" s="53" t="s">
        <v>33873</v>
      </c>
    </row>
    <row r="2083" spans="1:4" ht="15" x14ac:dyDescent="0.25">
      <c r="A2083" s="53" t="s">
        <v>6797</v>
      </c>
      <c r="B2083" s="53">
        <v>0</v>
      </c>
      <c r="C2083" s="53" t="s">
        <v>33539</v>
      </c>
      <c r="D2083" s="53" t="s">
        <v>33872</v>
      </c>
    </row>
    <row r="2084" spans="1:4" ht="15" x14ac:dyDescent="0.25">
      <c r="A2084" s="53" t="s">
        <v>6798</v>
      </c>
      <c r="B2084" s="53">
        <v>0</v>
      </c>
      <c r="C2084" s="53" t="s">
        <v>33539</v>
      </c>
      <c r="D2084" s="53" t="s">
        <v>33872</v>
      </c>
    </row>
    <row r="2085" spans="1:4" ht="15" x14ac:dyDescent="0.25">
      <c r="A2085" s="53" t="s">
        <v>6799</v>
      </c>
      <c r="B2085" s="53">
        <v>0</v>
      </c>
      <c r="C2085" s="53" t="s">
        <v>33539</v>
      </c>
      <c r="D2085" s="53" t="s">
        <v>33872</v>
      </c>
    </row>
    <row r="2086" spans="1:4" ht="15" x14ac:dyDescent="0.25">
      <c r="A2086" s="53" t="s">
        <v>6800</v>
      </c>
      <c r="B2086" s="53">
        <v>0</v>
      </c>
      <c r="C2086" s="53" t="s">
        <v>33539</v>
      </c>
      <c r="D2086" s="53" t="s">
        <v>33872</v>
      </c>
    </row>
    <row r="2087" spans="1:4" ht="15" x14ac:dyDescent="0.25">
      <c r="A2087" s="53" t="s">
        <v>6801</v>
      </c>
      <c r="B2087" s="53">
        <v>15</v>
      </c>
      <c r="C2087" s="53" t="s">
        <v>33536</v>
      </c>
      <c r="D2087" s="53" t="s">
        <v>33872</v>
      </c>
    </row>
    <row r="2088" spans="1:4" ht="15" x14ac:dyDescent="0.25">
      <c r="A2088" s="53" t="s">
        <v>6802</v>
      </c>
      <c r="B2088" s="53">
        <v>20</v>
      </c>
      <c r="C2088" s="53" t="s">
        <v>33536</v>
      </c>
      <c r="D2088" s="53" t="s">
        <v>33872</v>
      </c>
    </row>
    <row r="2089" spans="1:4" ht="15" x14ac:dyDescent="0.25">
      <c r="A2089" s="53" t="s">
        <v>6803</v>
      </c>
      <c r="B2089" s="53">
        <v>15</v>
      </c>
      <c r="C2089" s="53" t="s">
        <v>33536</v>
      </c>
      <c r="D2089" s="53" t="s">
        <v>33872</v>
      </c>
    </row>
    <row r="2090" spans="1:4" ht="15" x14ac:dyDescent="0.25">
      <c r="A2090" s="53" t="s">
        <v>6804</v>
      </c>
      <c r="B2090" s="53">
        <v>20</v>
      </c>
      <c r="C2090" s="53" t="s">
        <v>33536</v>
      </c>
      <c r="D2090" s="53" t="s">
        <v>33872</v>
      </c>
    </row>
    <row r="2091" spans="1:4" ht="15" x14ac:dyDescent="0.25">
      <c r="A2091" s="53" t="s">
        <v>6805</v>
      </c>
      <c r="B2091" s="53">
        <v>15</v>
      </c>
      <c r="C2091" s="53" t="s">
        <v>33536</v>
      </c>
      <c r="D2091" s="53" t="s">
        <v>33872</v>
      </c>
    </row>
    <row r="2092" spans="1:4" ht="15" x14ac:dyDescent="0.25">
      <c r="A2092" s="53" t="s">
        <v>6806</v>
      </c>
      <c r="B2092" s="53">
        <v>20</v>
      </c>
      <c r="C2092" s="53" t="s">
        <v>33536</v>
      </c>
      <c r="D2092" s="53" t="s">
        <v>33872</v>
      </c>
    </row>
    <row r="2093" spans="1:4" ht="15" x14ac:dyDescent="0.25">
      <c r="A2093" s="53" t="s">
        <v>6807</v>
      </c>
      <c r="B2093" s="53">
        <v>15</v>
      </c>
      <c r="C2093" s="53" t="s">
        <v>33536</v>
      </c>
      <c r="D2093" s="53" t="s">
        <v>33872</v>
      </c>
    </row>
    <row r="2094" spans="1:4" ht="15" x14ac:dyDescent="0.25">
      <c r="A2094" s="53" t="s">
        <v>6808</v>
      </c>
      <c r="B2094" s="53">
        <v>20</v>
      </c>
      <c r="C2094" s="53" t="s">
        <v>33536</v>
      </c>
      <c r="D2094" s="53" t="s">
        <v>33872</v>
      </c>
    </row>
    <row r="2095" spans="1:4" ht="15" x14ac:dyDescent="0.25">
      <c r="A2095" s="53" t="s">
        <v>6809</v>
      </c>
      <c r="B2095" s="53">
        <v>15</v>
      </c>
      <c r="C2095" s="53"/>
      <c r="D2095" s="53" t="s">
        <v>33872</v>
      </c>
    </row>
    <row r="2096" spans="1:4" ht="15" x14ac:dyDescent="0.25">
      <c r="A2096" s="53" t="s">
        <v>6810</v>
      </c>
      <c r="B2096" s="53">
        <v>40</v>
      </c>
      <c r="C2096" s="53" t="s">
        <v>33536</v>
      </c>
      <c r="D2096" s="53" t="s">
        <v>33872</v>
      </c>
    </row>
    <row r="2097" spans="1:4" ht="15" x14ac:dyDescent="0.25">
      <c r="A2097" s="53" t="s">
        <v>6811</v>
      </c>
      <c r="B2097" s="53">
        <v>15</v>
      </c>
      <c r="C2097" s="53"/>
      <c r="D2097" s="53" t="s">
        <v>33872</v>
      </c>
    </row>
    <row r="2098" spans="1:4" ht="15" x14ac:dyDescent="0.25">
      <c r="A2098" s="53" t="s">
        <v>6812</v>
      </c>
      <c r="B2098" s="53">
        <v>15</v>
      </c>
      <c r="C2098" s="53" t="s">
        <v>33536</v>
      </c>
      <c r="D2098" s="53" t="s">
        <v>33872</v>
      </c>
    </row>
    <row r="2099" spans="1:4" ht="15" x14ac:dyDescent="0.25">
      <c r="A2099" s="53" t="s">
        <v>6813</v>
      </c>
      <c r="B2099" s="53">
        <v>15</v>
      </c>
      <c r="C2099" s="53" t="s">
        <v>33536</v>
      </c>
      <c r="D2099" s="53" t="s">
        <v>33872</v>
      </c>
    </row>
    <row r="2100" spans="1:4" ht="15" x14ac:dyDescent="0.25">
      <c r="A2100" s="53" t="s">
        <v>6814</v>
      </c>
      <c r="B2100" s="53">
        <v>30</v>
      </c>
      <c r="C2100" s="53" t="s">
        <v>33536</v>
      </c>
      <c r="D2100" s="53" t="s">
        <v>33872</v>
      </c>
    </row>
    <row r="2101" spans="1:4" ht="15" x14ac:dyDescent="0.25">
      <c r="A2101" s="53" t="s">
        <v>6815</v>
      </c>
      <c r="B2101" s="53">
        <v>15</v>
      </c>
      <c r="C2101" s="53" t="s">
        <v>33536</v>
      </c>
      <c r="D2101" s="53" t="s">
        <v>33872</v>
      </c>
    </row>
    <row r="2102" spans="1:4" ht="15" x14ac:dyDescent="0.25">
      <c r="A2102" s="53" t="s">
        <v>6816</v>
      </c>
      <c r="B2102" s="53">
        <v>15</v>
      </c>
      <c r="C2102" s="53" t="s">
        <v>33536</v>
      </c>
      <c r="D2102" s="53" t="s">
        <v>33872</v>
      </c>
    </row>
    <row r="2103" spans="1:4" ht="15" x14ac:dyDescent="0.25">
      <c r="A2103" s="53" t="s">
        <v>6817</v>
      </c>
      <c r="B2103" s="53">
        <v>15</v>
      </c>
      <c r="C2103" s="53" t="s">
        <v>33536</v>
      </c>
      <c r="D2103" s="53" t="s">
        <v>33872</v>
      </c>
    </row>
    <row r="2104" spans="1:4" ht="15" x14ac:dyDescent="0.25">
      <c r="A2104" s="53" t="s">
        <v>6818</v>
      </c>
      <c r="B2104" s="53">
        <v>15</v>
      </c>
      <c r="C2104" s="53" t="s">
        <v>33536</v>
      </c>
      <c r="D2104" s="53" t="s">
        <v>33872</v>
      </c>
    </row>
    <row r="2105" spans="1:4" ht="15" x14ac:dyDescent="0.25">
      <c r="A2105" s="53" t="s">
        <v>6819</v>
      </c>
      <c r="B2105" s="53">
        <v>15</v>
      </c>
      <c r="C2105" s="53" t="s">
        <v>33536</v>
      </c>
      <c r="D2105" s="53" t="s">
        <v>33872</v>
      </c>
    </row>
    <row r="2106" spans="1:4" ht="15" x14ac:dyDescent="0.25">
      <c r="A2106" s="53" t="s">
        <v>6820</v>
      </c>
      <c r="B2106" s="53">
        <v>15</v>
      </c>
      <c r="C2106" s="53" t="s">
        <v>33536</v>
      </c>
      <c r="D2106" s="53" t="s">
        <v>33873</v>
      </c>
    </row>
    <row r="2107" spans="1:4" ht="15" x14ac:dyDescent="0.25">
      <c r="A2107" s="53" t="s">
        <v>6821</v>
      </c>
      <c r="B2107" s="53">
        <v>15</v>
      </c>
      <c r="C2107" s="53" t="s">
        <v>33536</v>
      </c>
      <c r="D2107" s="53" t="s">
        <v>33872</v>
      </c>
    </row>
    <row r="2108" spans="1:4" ht="15" x14ac:dyDescent="0.25">
      <c r="A2108" s="53" t="s">
        <v>6822</v>
      </c>
      <c r="B2108" s="53">
        <v>15</v>
      </c>
      <c r="C2108" s="53" t="s">
        <v>33536</v>
      </c>
      <c r="D2108" s="53" t="s">
        <v>33872</v>
      </c>
    </row>
    <row r="2109" spans="1:4" ht="15" x14ac:dyDescent="0.25">
      <c r="A2109" s="53" t="s">
        <v>6823</v>
      </c>
      <c r="B2109" s="53">
        <v>15</v>
      </c>
      <c r="C2109" s="53" t="s">
        <v>33536</v>
      </c>
      <c r="D2109" s="53" t="s">
        <v>33872</v>
      </c>
    </row>
    <row r="2110" spans="1:4" ht="15" x14ac:dyDescent="0.25">
      <c r="A2110" s="53" t="s">
        <v>6824</v>
      </c>
      <c r="B2110" s="53">
        <v>15</v>
      </c>
      <c r="C2110" s="53" t="s">
        <v>33536</v>
      </c>
      <c r="D2110" s="53" t="s">
        <v>33872</v>
      </c>
    </row>
    <row r="2111" spans="1:4" ht="15" x14ac:dyDescent="0.25">
      <c r="A2111" s="53" t="s">
        <v>6825</v>
      </c>
      <c r="B2111" s="53">
        <v>15</v>
      </c>
      <c r="C2111" s="53" t="s">
        <v>33536</v>
      </c>
      <c r="D2111" s="53" t="s">
        <v>33873</v>
      </c>
    </row>
    <row r="2112" spans="1:4" ht="15" x14ac:dyDescent="0.25">
      <c r="A2112" s="53" t="s">
        <v>6826</v>
      </c>
      <c r="B2112" s="53">
        <v>15</v>
      </c>
      <c r="C2112" s="53" t="s">
        <v>33536</v>
      </c>
      <c r="D2112" s="53" t="s">
        <v>33872</v>
      </c>
    </row>
    <row r="2113" spans="1:4" ht="15" x14ac:dyDescent="0.25">
      <c r="A2113" s="53" t="s">
        <v>6827</v>
      </c>
      <c r="B2113" s="53">
        <v>15</v>
      </c>
      <c r="C2113" s="53" t="s">
        <v>33536</v>
      </c>
      <c r="D2113" s="53" t="s">
        <v>33872</v>
      </c>
    </row>
    <row r="2114" spans="1:4" ht="15" x14ac:dyDescent="0.25">
      <c r="A2114" s="53" t="s">
        <v>6828</v>
      </c>
      <c r="B2114" s="53">
        <v>15</v>
      </c>
      <c r="C2114" s="53" t="s">
        <v>33536</v>
      </c>
      <c r="D2114" s="53" t="s">
        <v>33873</v>
      </c>
    </row>
    <row r="2115" spans="1:4" ht="15" x14ac:dyDescent="0.25">
      <c r="A2115" s="53" t="s">
        <v>6829</v>
      </c>
      <c r="B2115" s="53">
        <v>15</v>
      </c>
      <c r="C2115" s="53" t="s">
        <v>33536</v>
      </c>
      <c r="D2115" s="53" t="s">
        <v>33873</v>
      </c>
    </row>
    <row r="2116" spans="1:4" ht="15" x14ac:dyDescent="0.25">
      <c r="A2116" s="53" t="s">
        <v>6830</v>
      </c>
      <c r="B2116" s="53">
        <v>30</v>
      </c>
      <c r="C2116" s="53" t="s">
        <v>33536</v>
      </c>
      <c r="D2116" s="53" t="s">
        <v>33873</v>
      </c>
    </row>
    <row r="2117" spans="1:4" ht="15" x14ac:dyDescent="0.25">
      <c r="A2117" s="53" t="s">
        <v>6831</v>
      </c>
      <c r="B2117" s="53">
        <v>15</v>
      </c>
      <c r="C2117" s="53" t="s">
        <v>33536</v>
      </c>
      <c r="D2117" s="53" t="s">
        <v>33873</v>
      </c>
    </row>
    <row r="2118" spans="1:4" ht="15" x14ac:dyDescent="0.25">
      <c r="A2118" s="53" t="s">
        <v>6832</v>
      </c>
      <c r="B2118" s="53">
        <v>15</v>
      </c>
      <c r="C2118" s="53" t="s">
        <v>33536</v>
      </c>
      <c r="D2118" s="53" t="s">
        <v>33873</v>
      </c>
    </row>
    <row r="2119" spans="1:4" ht="15" x14ac:dyDescent="0.25">
      <c r="A2119" s="53" t="s">
        <v>6833</v>
      </c>
      <c r="B2119" s="53">
        <v>15</v>
      </c>
      <c r="C2119" s="53" t="s">
        <v>33536</v>
      </c>
      <c r="D2119" s="53" t="s">
        <v>33872</v>
      </c>
    </row>
    <row r="2120" spans="1:4" ht="15" x14ac:dyDescent="0.25">
      <c r="A2120" s="53" t="s">
        <v>6834</v>
      </c>
      <c r="B2120" s="53">
        <v>15</v>
      </c>
      <c r="C2120" s="53" t="s">
        <v>33536</v>
      </c>
      <c r="D2120" s="53" t="s">
        <v>33872</v>
      </c>
    </row>
    <row r="2121" spans="1:4" ht="15" x14ac:dyDescent="0.25">
      <c r="A2121" s="53" t="s">
        <v>6835</v>
      </c>
      <c r="B2121" s="53">
        <v>15</v>
      </c>
      <c r="C2121" s="53" t="s">
        <v>33536</v>
      </c>
      <c r="D2121" s="53" t="s">
        <v>33873</v>
      </c>
    </row>
    <row r="2122" spans="1:4" ht="15" x14ac:dyDescent="0.25">
      <c r="A2122" s="53" t="s">
        <v>6836</v>
      </c>
      <c r="B2122" s="53">
        <v>15</v>
      </c>
      <c r="C2122" s="53" t="s">
        <v>33536</v>
      </c>
      <c r="D2122" s="53" t="s">
        <v>33873</v>
      </c>
    </row>
    <row r="2123" spans="1:4" ht="15" x14ac:dyDescent="0.25">
      <c r="A2123" s="53" t="s">
        <v>6837</v>
      </c>
      <c r="B2123" s="53">
        <v>15</v>
      </c>
      <c r="C2123" s="53" t="s">
        <v>33562</v>
      </c>
      <c r="D2123" s="53" t="s">
        <v>33873</v>
      </c>
    </row>
    <row r="2124" spans="1:4" ht="15" x14ac:dyDescent="0.25">
      <c r="A2124" s="53" t="s">
        <v>6838</v>
      </c>
      <c r="B2124" s="53">
        <v>15</v>
      </c>
      <c r="C2124" s="53" t="s">
        <v>33562</v>
      </c>
      <c r="D2124" s="53" t="s">
        <v>33873</v>
      </c>
    </row>
    <row r="2125" spans="1:4" ht="15" x14ac:dyDescent="0.25">
      <c r="A2125" s="53" t="s">
        <v>6839</v>
      </c>
      <c r="B2125" s="53">
        <v>15</v>
      </c>
      <c r="C2125" s="53" t="s">
        <v>33562</v>
      </c>
      <c r="D2125" s="53" t="s">
        <v>33873</v>
      </c>
    </row>
    <row r="2126" spans="1:4" ht="15" x14ac:dyDescent="0.25">
      <c r="A2126" s="53" t="s">
        <v>6840</v>
      </c>
      <c r="B2126" s="53">
        <v>60</v>
      </c>
      <c r="C2126" s="53" t="s">
        <v>33562</v>
      </c>
      <c r="D2126" s="53" t="s">
        <v>33873</v>
      </c>
    </row>
    <row r="2127" spans="1:4" ht="15" x14ac:dyDescent="0.25">
      <c r="A2127" s="53" t="s">
        <v>6841</v>
      </c>
      <c r="B2127" s="53">
        <v>15</v>
      </c>
      <c r="C2127" s="53" t="s">
        <v>33562</v>
      </c>
      <c r="D2127" s="53" t="s">
        <v>33873</v>
      </c>
    </row>
    <row r="2128" spans="1:4" ht="15" x14ac:dyDescent="0.25">
      <c r="A2128" s="53" t="s">
        <v>6842</v>
      </c>
      <c r="B2128" s="53">
        <v>15</v>
      </c>
      <c r="C2128" s="53" t="s">
        <v>33536</v>
      </c>
      <c r="D2128" s="53" t="s">
        <v>33873</v>
      </c>
    </row>
    <row r="2129" spans="1:4" ht="15" x14ac:dyDescent="0.25">
      <c r="A2129" s="53" t="s">
        <v>6843</v>
      </c>
      <c r="B2129" s="53">
        <v>30</v>
      </c>
      <c r="C2129" s="53" t="s">
        <v>33562</v>
      </c>
      <c r="D2129" s="53" t="s">
        <v>33873</v>
      </c>
    </row>
    <row r="2130" spans="1:4" ht="15" x14ac:dyDescent="0.25">
      <c r="A2130" s="53" t="s">
        <v>6844</v>
      </c>
      <c r="B2130" s="53">
        <v>30</v>
      </c>
      <c r="C2130" s="53" t="s">
        <v>33562</v>
      </c>
      <c r="D2130" s="53" t="s">
        <v>33873</v>
      </c>
    </row>
    <row r="2131" spans="1:4" ht="15" x14ac:dyDescent="0.25">
      <c r="A2131" s="53" t="s">
        <v>6845</v>
      </c>
      <c r="B2131" s="53">
        <v>30</v>
      </c>
      <c r="C2131" s="53" t="s">
        <v>33562</v>
      </c>
      <c r="D2131" s="53" t="s">
        <v>33873</v>
      </c>
    </row>
    <row r="2132" spans="1:4" ht="15" x14ac:dyDescent="0.25">
      <c r="A2132" s="53" t="s">
        <v>6846</v>
      </c>
      <c r="B2132" s="53">
        <v>30</v>
      </c>
      <c r="C2132" s="53" t="s">
        <v>33562</v>
      </c>
      <c r="D2132" s="53" t="s">
        <v>33873</v>
      </c>
    </row>
    <row r="2133" spans="1:4" ht="15" x14ac:dyDescent="0.25">
      <c r="A2133" s="53" t="s">
        <v>33027</v>
      </c>
      <c r="B2133" s="53">
        <v>15</v>
      </c>
      <c r="C2133" s="53" t="s">
        <v>33536</v>
      </c>
      <c r="D2133" s="53" t="s">
        <v>33873</v>
      </c>
    </row>
    <row r="2134" spans="1:4" ht="15" x14ac:dyDescent="0.25">
      <c r="A2134" s="53" t="s">
        <v>33569</v>
      </c>
      <c r="B2134" s="53">
        <v>15</v>
      </c>
      <c r="C2134" s="53" t="s">
        <v>33536</v>
      </c>
      <c r="D2134" s="53" t="s">
        <v>33873</v>
      </c>
    </row>
    <row r="2135" spans="1:4" ht="15" x14ac:dyDescent="0.25">
      <c r="A2135" s="53" t="s">
        <v>6847</v>
      </c>
      <c r="B2135" s="53">
        <v>0</v>
      </c>
      <c r="C2135" s="53" t="s">
        <v>33537</v>
      </c>
      <c r="D2135" s="53" t="s">
        <v>33872</v>
      </c>
    </row>
    <row r="2136" spans="1:4" ht="15" x14ac:dyDescent="0.25">
      <c r="A2136" s="53" t="s">
        <v>6848</v>
      </c>
      <c r="B2136" s="53">
        <v>0</v>
      </c>
      <c r="C2136" s="53" t="s">
        <v>33539</v>
      </c>
      <c r="D2136" s="53" t="s">
        <v>33873</v>
      </c>
    </row>
    <row r="2137" spans="1:4" ht="15" x14ac:dyDescent="0.25">
      <c r="A2137" s="53" t="s">
        <v>6849</v>
      </c>
      <c r="B2137" s="53">
        <v>0</v>
      </c>
      <c r="C2137" s="53" t="s">
        <v>33539</v>
      </c>
      <c r="D2137" s="53" t="s">
        <v>33873</v>
      </c>
    </row>
    <row r="2138" spans="1:4" ht="15" x14ac:dyDescent="0.25">
      <c r="A2138" s="53" t="s">
        <v>6850</v>
      </c>
      <c r="B2138" s="53">
        <v>0</v>
      </c>
      <c r="C2138" s="53" t="s">
        <v>33539</v>
      </c>
      <c r="D2138" s="53" t="s">
        <v>33873</v>
      </c>
    </row>
    <row r="2139" spans="1:4" ht="15" x14ac:dyDescent="0.25">
      <c r="A2139" s="53" t="s">
        <v>6851</v>
      </c>
      <c r="B2139" s="53">
        <v>0</v>
      </c>
      <c r="C2139" s="53" t="s">
        <v>33539</v>
      </c>
      <c r="D2139" s="53" t="s">
        <v>33873</v>
      </c>
    </row>
    <row r="2140" spans="1:4" ht="15" x14ac:dyDescent="0.25">
      <c r="A2140" s="53" t="s">
        <v>6852</v>
      </c>
      <c r="B2140" s="53">
        <v>0</v>
      </c>
      <c r="C2140" s="53" t="s">
        <v>33539</v>
      </c>
      <c r="D2140" s="53" t="s">
        <v>33872</v>
      </c>
    </row>
    <row r="2141" spans="1:4" ht="15" x14ac:dyDescent="0.25">
      <c r="A2141" s="53" t="s">
        <v>6853</v>
      </c>
      <c r="B2141" s="53">
        <v>0</v>
      </c>
      <c r="C2141" s="53" t="s">
        <v>33537</v>
      </c>
      <c r="D2141" s="53" t="s">
        <v>33872</v>
      </c>
    </row>
    <row r="2142" spans="1:4" ht="15" x14ac:dyDescent="0.25">
      <c r="A2142" s="53" t="s">
        <v>6854</v>
      </c>
      <c r="B2142" s="53">
        <v>30</v>
      </c>
      <c r="C2142" s="53" t="s">
        <v>33536</v>
      </c>
      <c r="D2142" s="53" t="s">
        <v>33872</v>
      </c>
    </row>
    <row r="2143" spans="1:4" ht="15" x14ac:dyDescent="0.25">
      <c r="A2143" s="53" t="s">
        <v>6855</v>
      </c>
      <c r="B2143" s="53">
        <v>30</v>
      </c>
      <c r="C2143" s="53" t="s">
        <v>33536</v>
      </c>
      <c r="D2143" s="53" t="s">
        <v>33872</v>
      </c>
    </row>
    <row r="2144" spans="1:4" ht="15" x14ac:dyDescent="0.25">
      <c r="A2144" s="53" t="s">
        <v>6856</v>
      </c>
      <c r="B2144" s="53">
        <v>30</v>
      </c>
      <c r="C2144" s="53" t="s">
        <v>33536</v>
      </c>
      <c r="D2144" s="53" t="s">
        <v>33872</v>
      </c>
    </row>
    <row r="2145" spans="1:4" ht="15" x14ac:dyDescent="0.25">
      <c r="A2145" s="53" t="s">
        <v>6857</v>
      </c>
      <c r="B2145" s="53">
        <v>30</v>
      </c>
      <c r="C2145" s="53" t="s">
        <v>33536</v>
      </c>
      <c r="D2145" s="53" t="s">
        <v>33872</v>
      </c>
    </row>
    <row r="2146" spans="1:4" ht="15" x14ac:dyDescent="0.25">
      <c r="A2146" s="53" t="s">
        <v>6858</v>
      </c>
      <c r="B2146" s="53">
        <v>30</v>
      </c>
      <c r="C2146" s="53" t="s">
        <v>33536</v>
      </c>
      <c r="D2146" s="53" t="s">
        <v>33872</v>
      </c>
    </row>
    <row r="2147" spans="1:4" ht="15" x14ac:dyDescent="0.25">
      <c r="A2147" s="53" t="s">
        <v>6859</v>
      </c>
      <c r="B2147" s="53">
        <v>30</v>
      </c>
      <c r="C2147" s="53" t="s">
        <v>33536</v>
      </c>
      <c r="D2147" s="53" t="s">
        <v>33872</v>
      </c>
    </row>
    <row r="2148" spans="1:4" ht="15" x14ac:dyDescent="0.25">
      <c r="A2148" s="53" t="s">
        <v>6860</v>
      </c>
      <c r="B2148" s="53">
        <v>20</v>
      </c>
      <c r="C2148" s="53" t="s">
        <v>33536</v>
      </c>
      <c r="D2148" s="53" t="s">
        <v>33872</v>
      </c>
    </row>
    <row r="2149" spans="1:4" ht="15" x14ac:dyDescent="0.25">
      <c r="A2149" s="53" t="s">
        <v>6861</v>
      </c>
      <c r="B2149" s="53">
        <v>15</v>
      </c>
      <c r="C2149" s="53" t="s">
        <v>33536</v>
      </c>
      <c r="D2149" s="53" t="s">
        <v>33873</v>
      </c>
    </row>
    <row r="2150" spans="1:4" ht="15" x14ac:dyDescent="0.25">
      <c r="A2150" s="53" t="s">
        <v>6862</v>
      </c>
      <c r="B2150" s="53">
        <v>20</v>
      </c>
      <c r="C2150" s="53" t="s">
        <v>33536</v>
      </c>
      <c r="D2150" s="53" t="s">
        <v>33872</v>
      </c>
    </row>
    <row r="2151" spans="1:4" ht="15" x14ac:dyDescent="0.25">
      <c r="A2151" s="53" t="s">
        <v>6863</v>
      </c>
      <c r="B2151" s="53">
        <v>15</v>
      </c>
      <c r="C2151" s="53"/>
      <c r="D2151" s="53" t="s">
        <v>33872</v>
      </c>
    </row>
    <row r="2152" spans="1:4" ht="15" x14ac:dyDescent="0.25">
      <c r="A2152" s="53" t="s">
        <v>6864</v>
      </c>
      <c r="B2152" s="53">
        <v>15</v>
      </c>
      <c r="C2152" s="53" t="s">
        <v>33536</v>
      </c>
      <c r="D2152" s="53" t="s">
        <v>33872</v>
      </c>
    </row>
    <row r="2153" spans="1:4" ht="15" x14ac:dyDescent="0.25">
      <c r="A2153" s="53" t="s">
        <v>6865</v>
      </c>
      <c r="B2153" s="53">
        <v>40</v>
      </c>
      <c r="C2153" s="53" t="s">
        <v>33536</v>
      </c>
      <c r="D2153" s="53" t="s">
        <v>33872</v>
      </c>
    </row>
    <row r="2154" spans="1:4" ht="15" x14ac:dyDescent="0.25">
      <c r="A2154" s="53" t="s">
        <v>6866</v>
      </c>
      <c r="B2154" s="53">
        <v>15</v>
      </c>
      <c r="C2154" s="53" t="s">
        <v>33536</v>
      </c>
      <c r="D2154" s="53" t="s">
        <v>33872</v>
      </c>
    </row>
    <row r="2155" spans="1:4" ht="15" x14ac:dyDescent="0.25">
      <c r="A2155" s="53" t="s">
        <v>6867</v>
      </c>
      <c r="B2155" s="53">
        <v>40</v>
      </c>
      <c r="C2155" s="53" t="s">
        <v>33541</v>
      </c>
      <c r="D2155" s="53" t="s">
        <v>33872</v>
      </c>
    </row>
    <row r="2156" spans="1:4" ht="15" x14ac:dyDescent="0.25">
      <c r="A2156" s="53" t="s">
        <v>6868</v>
      </c>
      <c r="B2156" s="53">
        <v>15</v>
      </c>
      <c r="C2156" s="53" t="s">
        <v>33536</v>
      </c>
      <c r="D2156" s="53" t="s">
        <v>33872</v>
      </c>
    </row>
    <row r="2157" spans="1:4" ht="15" x14ac:dyDescent="0.25">
      <c r="A2157" s="53" t="s">
        <v>6869</v>
      </c>
      <c r="B2157" s="53">
        <v>30</v>
      </c>
      <c r="C2157" s="53" t="s">
        <v>33562</v>
      </c>
      <c r="D2157" s="53" t="s">
        <v>33873</v>
      </c>
    </row>
    <row r="2158" spans="1:4" ht="15" x14ac:dyDescent="0.25">
      <c r="A2158" s="53" t="s">
        <v>6870</v>
      </c>
      <c r="B2158" s="53">
        <v>15</v>
      </c>
      <c r="C2158" s="53" t="s">
        <v>33536</v>
      </c>
      <c r="D2158" s="53" t="s">
        <v>33872</v>
      </c>
    </row>
    <row r="2159" spans="1:4" ht="15" x14ac:dyDescent="0.25">
      <c r="A2159" s="53" t="s">
        <v>6871</v>
      </c>
      <c r="B2159" s="53">
        <v>30</v>
      </c>
      <c r="C2159" s="53" t="s">
        <v>33562</v>
      </c>
      <c r="D2159" s="53" t="s">
        <v>33873</v>
      </c>
    </row>
    <row r="2160" spans="1:4" ht="15" x14ac:dyDescent="0.25">
      <c r="A2160" s="53" t="s">
        <v>6872</v>
      </c>
      <c r="B2160" s="53">
        <v>15</v>
      </c>
      <c r="C2160" s="53" t="s">
        <v>33536</v>
      </c>
      <c r="D2160" s="53" t="s">
        <v>33872</v>
      </c>
    </row>
    <row r="2161" spans="1:4" ht="15" x14ac:dyDescent="0.25">
      <c r="A2161" s="53" t="s">
        <v>6873</v>
      </c>
      <c r="B2161" s="53">
        <v>30</v>
      </c>
      <c r="C2161" s="53" t="s">
        <v>33562</v>
      </c>
      <c r="D2161" s="53" t="s">
        <v>33873</v>
      </c>
    </row>
    <row r="2162" spans="1:4" ht="15" x14ac:dyDescent="0.25">
      <c r="A2162" s="53" t="s">
        <v>6874</v>
      </c>
      <c r="B2162" s="53">
        <v>15</v>
      </c>
      <c r="C2162" s="53" t="s">
        <v>33536</v>
      </c>
      <c r="D2162" s="53" t="s">
        <v>33872</v>
      </c>
    </row>
    <row r="2163" spans="1:4" ht="15" x14ac:dyDescent="0.25">
      <c r="A2163" s="53" t="s">
        <v>6875</v>
      </c>
      <c r="B2163" s="53">
        <v>30</v>
      </c>
      <c r="C2163" s="53" t="s">
        <v>33562</v>
      </c>
      <c r="D2163" s="53" t="s">
        <v>33873</v>
      </c>
    </row>
    <row r="2164" spans="1:4" ht="15" x14ac:dyDescent="0.25">
      <c r="A2164" s="53" t="s">
        <v>6876</v>
      </c>
      <c r="B2164" s="53">
        <v>15</v>
      </c>
      <c r="C2164" s="53" t="s">
        <v>33536</v>
      </c>
      <c r="D2164" s="53" t="s">
        <v>33872</v>
      </c>
    </row>
    <row r="2165" spans="1:4" ht="15" x14ac:dyDescent="0.25">
      <c r="A2165" s="53" t="s">
        <v>6877</v>
      </c>
      <c r="B2165" s="53">
        <v>15</v>
      </c>
      <c r="C2165" s="53" t="s">
        <v>33536</v>
      </c>
      <c r="D2165" s="53" t="s">
        <v>33873</v>
      </c>
    </row>
    <row r="2166" spans="1:4" ht="15" x14ac:dyDescent="0.25">
      <c r="A2166" s="53" t="s">
        <v>6878</v>
      </c>
      <c r="B2166" s="53">
        <v>15</v>
      </c>
      <c r="C2166" s="53" t="s">
        <v>33536</v>
      </c>
      <c r="D2166" s="53" t="s">
        <v>33872</v>
      </c>
    </row>
    <row r="2167" spans="1:4" ht="15" x14ac:dyDescent="0.25">
      <c r="A2167" s="53" t="s">
        <v>6879</v>
      </c>
      <c r="B2167" s="53">
        <v>15</v>
      </c>
      <c r="C2167" s="53" t="s">
        <v>33536</v>
      </c>
      <c r="D2167" s="53" t="s">
        <v>33872</v>
      </c>
    </row>
    <row r="2168" spans="1:4" ht="15" x14ac:dyDescent="0.25">
      <c r="A2168" s="53" t="s">
        <v>6880</v>
      </c>
      <c r="B2168" s="53">
        <v>15</v>
      </c>
      <c r="C2168" s="53" t="s">
        <v>33536</v>
      </c>
      <c r="D2168" s="53" t="s">
        <v>33872</v>
      </c>
    </row>
    <row r="2169" spans="1:4" ht="15" x14ac:dyDescent="0.25">
      <c r="A2169" s="53" t="s">
        <v>6881</v>
      </c>
      <c r="B2169" s="53">
        <v>15</v>
      </c>
      <c r="C2169" s="53" t="s">
        <v>33536</v>
      </c>
      <c r="D2169" s="53" t="s">
        <v>33872</v>
      </c>
    </row>
    <row r="2170" spans="1:4" ht="15" x14ac:dyDescent="0.25">
      <c r="A2170" s="53" t="s">
        <v>6882</v>
      </c>
      <c r="B2170" s="53">
        <v>15</v>
      </c>
      <c r="C2170" s="53" t="s">
        <v>33536</v>
      </c>
      <c r="D2170" s="53" t="s">
        <v>33872</v>
      </c>
    </row>
    <row r="2171" spans="1:4" ht="15" x14ac:dyDescent="0.25">
      <c r="A2171" s="53" t="s">
        <v>6883</v>
      </c>
      <c r="B2171" s="53">
        <v>15</v>
      </c>
      <c r="C2171" s="53" t="s">
        <v>33536</v>
      </c>
      <c r="D2171" s="53" t="s">
        <v>33873</v>
      </c>
    </row>
    <row r="2172" spans="1:4" ht="15" x14ac:dyDescent="0.25">
      <c r="A2172" s="53" t="s">
        <v>6884</v>
      </c>
      <c r="B2172" s="53">
        <v>15</v>
      </c>
      <c r="C2172" s="53" t="s">
        <v>33536</v>
      </c>
      <c r="D2172" s="53" t="s">
        <v>33872</v>
      </c>
    </row>
    <row r="2173" spans="1:4" ht="15" x14ac:dyDescent="0.25">
      <c r="A2173" s="53" t="s">
        <v>6885</v>
      </c>
      <c r="B2173" s="53">
        <v>15</v>
      </c>
      <c r="C2173" s="53" t="s">
        <v>33536</v>
      </c>
      <c r="D2173" s="53" t="s">
        <v>33872</v>
      </c>
    </row>
    <row r="2174" spans="1:4" ht="15" x14ac:dyDescent="0.25">
      <c r="A2174" s="53" t="s">
        <v>6886</v>
      </c>
      <c r="B2174" s="53">
        <v>15</v>
      </c>
      <c r="C2174" s="53" t="s">
        <v>33536</v>
      </c>
      <c r="D2174" s="53" t="s">
        <v>33872</v>
      </c>
    </row>
    <row r="2175" spans="1:4" ht="15" x14ac:dyDescent="0.25">
      <c r="A2175" s="53" t="s">
        <v>6887</v>
      </c>
      <c r="B2175" s="53">
        <v>15</v>
      </c>
      <c r="C2175" s="53" t="s">
        <v>33536</v>
      </c>
      <c r="D2175" s="53" t="s">
        <v>33873</v>
      </c>
    </row>
    <row r="2176" spans="1:4" ht="15" x14ac:dyDescent="0.25">
      <c r="A2176" s="53" t="s">
        <v>6888</v>
      </c>
      <c r="B2176" s="53">
        <v>15</v>
      </c>
      <c r="C2176" s="53" t="s">
        <v>33536</v>
      </c>
      <c r="D2176" s="53" t="s">
        <v>33872</v>
      </c>
    </row>
    <row r="2177" spans="1:4" ht="15" x14ac:dyDescent="0.25">
      <c r="A2177" s="53" t="s">
        <v>6889</v>
      </c>
      <c r="B2177" s="53">
        <v>15</v>
      </c>
      <c r="C2177" s="53" t="s">
        <v>33536</v>
      </c>
      <c r="D2177" s="53" t="s">
        <v>33873</v>
      </c>
    </row>
    <row r="2178" spans="1:4" ht="15" x14ac:dyDescent="0.25">
      <c r="A2178" s="53" t="s">
        <v>6890</v>
      </c>
      <c r="B2178" s="53">
        <v>15</v>
      </c>
      <c r="C2178" s="53" t="s">
        <v>33536</v>
      </c>
      <c r="D2178" s="53" t="s">
        <v>33872</v>
      </c>
    </row>
    <row r="2179" spans="1:4" ht="15" x14ac:dyDescent="0.25">
      <c r="A2179" s="53" t="s">
        <v>6891</v>
      </c>
      <c r="B2179" s="53">
        <v>15</v>
      </c>
      <c r="C2179" s="53" t="s">
        <v>33536</v>
      </c>
      <c r="D2179" s="53" t="s">
        <v>33872</v>
      </c>
    </row>
    <row r="2180" spans="1:4" ht="15" x14ac:dyDescent="0.25">
      <c r="A2180" s="53" t="s">
        <v>6892</v>
      </c>
      <c r="B2180" s="53">
        <v>15</v>
      </c>
      <c r="C2180" s="53" t="s">
        <v>33536</v>
      </c>
      <c r="D2180" s="53" t="s">
        <v>33872</v>
      </c>
    </row>
    <row r="2181" spans="1:4" ht="15" x14ac:dyDescent="0.25">
      <c r="A2181" s="53" t="s">
        <v>6893</v>
      </c>
      <c r="B2181" s="53">
        <v>15</v>
      </c>
      <c r="C2181" s="53" t="s">
        <v>33536</v>
      </c>
      <c r="D2181" s="53" t="s">
        <v>33873</v>
      </c>
    </row>
    <row r="2182" spans="1:4" ht="15" x14ac:dyDescent="0.25">
      <c r="A2182" s="53" t="s">
        <v>6894</v>
      </c>
      <c r="B2182" s="53">
        <v>15</v>
      </c>
      <c r="C2182" s="53" t="s">
        <v>33536</v>
      </c>
      <c r="D2182" s="53" t="s">
        <v>33872</v>
      </c>
    </row>
    <row r="2183" spans="1:4" ht="15" x14ac:dyDescent="0.25">
      <c r="A2183" s="53" t="s">
        <v>6895</v>
      </c>
      <c r="B2183" s="53">
        <v>15</v>
      </c>
      <c r="C2183" s="53" t="s">
        <v>33536</v>
      </c>
      <c r="D2183" s="53" t="s">
        <v>33873</v>
      </c>
    </row>
    <row r="2184" spans="1:4" ht="15" x14ac:dyDescent="0.25">
      <c r="A2184" s="53" t="s">
        <v>6896</v>
      </c>
      <c r="B2184" s="53">
        <v>15</v>
      </c>
      <c r="C2184" s="53" t="s">
        <v>33536</v>
      </c>
      <c r="D2184" s="53" t="s">
        <v>33873</v>
      </c>
    </row>
    <row r="2185" spans="1:4" ht="15" x14ac:dyDescent="0.25">
      <c r="A2185" s="53" t="s">
        <v>6897</v>
      </c>
      <c r="B2185" s="53">
        <v>15</v>
      </c>
      <c r="C2185" s="53" t="s">
        <v>33536</v>
      </c>
      <c r="D2185" s="53" t="s">
        <v>33873</v>
      </c>
    </row>
    <row r="2186" spans="1:4" ht="15" x14ac:dyDescent="0.25">
      <c r="A2186" s="53" t="s">
        <v>6898</v>
      </c>
      <c r="B2186" s="53">
        <v>15</v>
      </c>
      <c r="C2186" s="53" t="s">
        <v>33536</v>
      </c>
      <c r="D2186" s="53" t="s">
        <v>33873</v>
      </c>
    </row>
    <row r="2187" spans="1:4" ht="15" x14ac:dyDescent="0.25">
      <c r="A2187" s="53" t="s">
        <v>6899</v>
      </c>
      <c r="B2187" s="53">
        <v>15</v>
      </c>
      <c r="C2187" s="53" t="s">
        <v>33536</v>
      </c>
      <c r="D2187" s="53" t="s">
        <v>33873</v>
      </c>
    </row>
    <row r="2188" spans="1:4" ht="15" x14ac:dyDescent="0.25">
      <c r="A2188" s="53" t="s">
        <v>6900</v>
      </c>
      <c r="B2188" s="53">
        <v>30</v>
      </c>
      <c r="C2188" s="53" t="s">
        <v>33536</v>
      </c>
      <c r="D2188" s="53" t="s">
        <v>33872</v>
      </c>
    </row>
    <row r="2189" spans="1:4" ht="15" x14ac:dyDescent="0.25">
      <c r="A2189" s="53" t="s">
        <v>6901</v>
      </c>
      <c r="B2189" s="53">
        <v>15</v>
      </c>
      <c r="C2189" s="53" t="s">
        <v>33536</v>
      </c>
      <c r="D2189" s="53" t="s">
        <v>33873</v>
      </c>
    </row>
    <row r="2190" spans="1:4" ht="15" x14ac:dyDescent="0.25">
      <c r="A2190" s="53" t="s">
        <v>6902</v>
      </c>
      <c r="B2190" s="53">
        <v>15</v>
      </c>
      <c r="C2190" s="53" t="s">
        <v>33536</v>
      </c>
      <c r="D2190" s="53" t="s">
        <v>33873</v>
      </c>
    </row>
    <row r="2191" spans="1:4" ht="15" x14ac:dyDescent="0.25">
      <c r="A2191" s="53" t="s">
        <v>6903</v>
      </c>
      <c r="B2191" s="53">
        <v>15</v>
      </c>
      <c r="C2191" s="53" t="s">
        <v>33536</v>
      </c>
      <c r="D2191" s="53" t="s">
        <v>33873</v>
      </c>
    </row>
    <row r="2192" spans="1:4" ht="15" x14ac:dyDescent="0.25">
      <c r="A2192" s="53" t="s">
        <v>6904</v>
      </c>
      <c r="B2192" s="53">
        <v>15</v>
      </c>
      <c r="C2192" s="53" t="s">
        <v>33536</v>
      </c>
      <c r="D2192" s="53" t="s">
        <v>33872</v>
      </c>
    </row>
    <row r="2193" spans="1:4" ht="15" x14ac:dyDescent="0.25">
      <c r="A2193" s="53" t="s">
        <v>6905</v>
      </c>
      <c r="B2193" s="53">
        <v>15</v>
      </c>
      <c r="C2193" s="53" t="s">
        <v>33536</v>
      </c>
      <c r="D2193" s="53" t="s">
        <v>33872</v>
      </c>
    </row>
    <row r="2194" spans="1:4" ht="15" x14ac:dyDescent="0.25">
      <c r="A2194" s="53" t="s">
        <v>6906</v>
      </c>
      <c r="B2194" s="53">
        <v>30</v>
      </c>
      <c r="C2194" s="53" t="s">
        <v>33536</v>
      </c>
      <c r="D2194" s="53" t="s">
        <v>33873</v>
      </c>
    </row>
    <row r="2195" spans="1:4" ht="15" x14ac:dyDescent="0.25">
      <c r="A2195" s="53" t="s">
        <v>6907</v>
      </c>
      <c r="B2195" s="53">
        <v>15</v>
      </c>
      <c r="C2195" s="53" t="s">
        <v>33536</v>
      </c>
      <c r="D2195" s="53" t="s">
        <v>33873</v>
      </c>
    </row>
    <row r="2196" spans="1:4" ht="15" x14ac:dyDescent="0.25">
      <c r="A2196" s="53" t="s">
        <v>6908</v>
      </c>
      <c r="B2196" s="53">
        <v>15</v>
      </c>
      <c r="C2196" s="53" t="s">
        <v>33536</v>
      </c>
      <c r="D2196" s="53" t="s">
        <v>33873</v>
      </c>
    </row>
    <row r="2197" spans="1:4" ht="15" x14ac:dyDescent="0.25">
      <c r="A2197" s="53" t="s">
        <v>6909</v>
      </c>
      <c r="B2197" s="53">
        <v>30</v>
      </c>
      <c r="C2197" s="53" t="s">
        <v>33536</v>
      </c>
      <c r="D2197" s="53" t="s">
        <v>33873</v>
      </c>
    </row>
    <row r="2198" spans="1:4" ht="15" x14ac:dyDescent="0.25">
      <c r="A2198" s="53" t="s">
        <v>6910</v>
      </c>
      <c r="B2198" s="53">
        <v>15</v>
      </c>
      <c r="C2198" s="53" t="s">
        <v>33536</v>
      </c>
      <c r="D2198" s="53" t="s">
        <v>33873</v>
      </c>
    </row>
    <row r="2199" spans="1:4" ht="15" x14ac:dyDescent="0.25">
      <c r="A2199" s="53" t="s">
        <v>6911</v>
      </c>
      <c r="B2199" s="53">
        <v>15</v>
      </c>
      <c r="C2199" s="53" t="s">
        <v>33536</v>
      </c>
      <c r="D2199" s="53" t="s">
        <v>33873</v>
      </c>
    </row>
    <row r="2200" spans="1:4" ht="15" x14ac:dyDescent="0.25">
      <c r="A2200" s="53" t="s">
        <v>6912</v>
      </c>
      <c r="B2200" s="53">
        <v>30</v>
      </c>
      <c r="C2200" s="53" t="s">
        <v>33562</v>
      </c>
      <c r="D2200" s="53" t="s">
        <v>33873</v>
      </c>
    </row>
    <row r="2201" spans="1:4" ht="15" x14ac:dyDescent="0.25">
      <c r="A2201" s="53" t="s">
        <v>6913</v>
      </c>
      <c r="B2201" s="53">
        <v>30</v>
      </c>
      <c r="C2201" s="53" t="s">
        <v>33562</v>
      </c>
      <c r="D2201" s="53" t="s">
        <v>33873</v>
      </c>
    </row>
    <row r="2202" spans="1:4" ht="15" x14ac:dyDescent="0.25">
      <c r="A2202" s="53" t="s">
        <v>6914</v>
      </c>
      <c r="B2202" s="53">
        <v>30</v>
      </c>
      <c r="C2202" s="53" t="s">
        <v>33562</v>
      </c>
      <c r="D2202" s="53" t="s">
        <v>33873</v>
      </c>
    </row>
    <row r="2203" spans="1:4" ht="15" x14ac:dyDescent="0.25">
      <c r="A2203" s="53" t="s">
        <v>6915</v>
      </c>
      <c r="B2203" s="53">
        <v>30</v>
      </c>
      <c r="C2203" s="53" t="s">
        <v>33562</v>
      </c>
      <c r="D2203" s="53" t="s">
        <v>33873</v>
      </c>
    </row>
    <row r="2204" spans="1:4" ht="15" x14ac:dyDescent="0.25">
      <c r="A2204" s="53" t="s">
        <v>6916</v>
      </c>
      <c r="B2204" s="53">
        <v>15</v>
      </c>
      <c r="C2204" s="53" t="s">
        <v>33536</v>
      </c>
      <c r="D2204" s="53" t="s">
        <v>33873</v>
      </c>
    </row>
    <row r="2205" spans="1:4" ht="15" x14ac:dyDescent="0.25">
      <c r="A2205" s="53" t="s">
        <v>33570</v>
      </c>
      <c r="B2205" s="53">
        <v>15</v>
      </c>
      <c r="C2205" s="53" t="s">
        <v>33536</v>
      </c>
      <c r="D2205" s="53" t="s">
        <v>33873</v>
      </c>
    </row>
    <row r="2206" spans="1:4" ht="15" x14ac:dyDescent="0.25">
      <c r="A2206" s="53" t="s">
        <v>33571</v>
      </c>
      <c r="B2206" s="53">
        <v>15</v>
      </c>
      <c r="C2206" s="53" t="s">
        <v>33536</v>
      </c>
      <c r="D2206" s="53" t="s">
        <v>33873</v>
      </c>
    </row>
    <row r="2207" spans="1:4" ht="15" x14ac:dyDescent="0.25">
      <c r="A2207" s="53" t="s">
        <v>33572</v>
      </c>
      <c r="B2207" s="53">
        <v>15</v>
      </c>
      <c r="C2207" s="53" t="s">
        <v>33536</v>
      </c>
      <c r="D2207" s="53" t="s">
        <v>33873</v>
      </c>
    </row>
    <row r="2208" spans="1:4" ht="15" x14ac:dyDescent="0.25">
      <c r="A2208" s="53" t="s">
        <v>6917</v>
      </c>
      <c r="B2208" s="53">
        <v>0</v>
      </c>
      <c r="C2208" s="53" t="s">
        <v>33539</v>
      </c>
      <c r="D2208" s="53" t="s">
        <v>33873</v>
      </c>
    </row>
    <row r="2209" spans="1:4" ht="15" x14ac:dyDescent="0.25">
      <c r="A2209" s="53" t="s">
        <v>6918</v>
      </c>
      <c r="B2209" s="53">
        <v>0</v>
      </c>
      <c r="C2209" s="53" t="s">
        <v>33537</v>
      </c>
      <c r="D2209" s="53" t="s">
        <v>33872</v>
      </c>
    </row>
    <row r="2210" spans="1:4" ht="15" x14ac:dyDescent="0.25">
      <c r="A2210" s="53" t="s">
        <v>6919</v>
      </c>
      <c r="B2210" s="53">
        <v>30</v>
      </c>
      <c r="C2210" s="53" t="s">
        <v>33536</v>
      </c>
      <c r="D2210" s="53" t="s">
        <v>33872</v>
      </c>
    </row>
    <row r="2211" spans="1:4" ht="15" x14ac:dyDescent="0.25">
      <c r="A2211" s="53" t="s">
        <v>6920</v>
      </c>
      <c r="B2211" s="53">
        <v>30</v>
      </c>
      <c r="C2211" s="53" t="s">
        <v>33536</v>
      </c>
      <c r="D2211" s="53" t="s">
        <v>33872</v>
      </c>
    </row>
    <row r="2212" spans="1:4" ht="15" x14ac:dyDescent="0.25">
      <c r="A2212" s="53" t="s">
        <v>6921</v>
      </c>
      <c r="B2212" s="53">
        <v>30</v>
      </c>
      <c r="C2212" s="53" t="s">
        <v>33536</v>
      </c>
      <c r="D2212" s="53" t="s">
        <v>33872</v>
      </c>
    </row>
    <row r="2213" spans="1:4" ht="15" x14ac:dyDescent="0.25">
      <c r="A2213" s="53" t="s">
        <v>6922</v>
      </c>
      <c r="B2213" s="53">
        <v>30</v>
      </c>
      <c r="C2213" s="53" t="s">
        <v>33536</v>
      </c>
      <c r="D2213" s="53" t="s">
        <v>33872</v>
      </c>
    </row>
    <row r="2214" spans="1:4" ht="15" x14ac:dyDescent="0.25">
      <c r="A2214" s="53" t="s">
        <v>6923</v>
      </c>
      <c r="B2214" s="53">
        <v>30</v>
      </c>
      <c r="C2214" s="53" t="s">
        <v>33536</v>
      </c>
      <c r="D2214" s="53" t="s">
        <v>33872</v>
      </c>
    </row>
    <row r="2215" spans="1:4" ht="15" x14ac:dyDescent="0.25">
      <c r="A2215" s="53" t="s">
        <v>6924</v>
      </c>
      <c r="B2215" s="53">
        <v>15</v>
      </c>
      <c r="C2215" s="53" t="s">
        <v>33536</v>
      </c>
      <c r="D2215" s="53" t="s">
        <v>33872</v>
      </c>
    </row>
    <row r="2216" spans="1:4" ht="15" x14ac:dyDescent="0.25">
      <c r="A2216" s="53" t="s">
        <v>6925</v>
      </c>
      <c r="B2216" s="53">
        <v>15</v>
      </c>
      <c r="C2216" s="53" t="s">
        <v>33536</v>
      </c>
      <c r="D2216" s="53" t="s">
        <v>33872</v>
      </c>
    </row>
    <row r="2217" spans="1:4" ht="15" x14ac:dyDescent="0.25">
      <c r="A2217" s="53" t="s">
        <v>6926</v>
      </c>
      <c r="B2217" s="53">
        <v>15</v>
      </c>
      <c r="C2217" s="53" t="s">
        <v>33536</v>
      </c>
      <c r="D2217" s="53" t="s">
        <v>33872</v>
      </c>
    </row>
    <row r="2218" spans="1:4" ht="15" x14ac:dyDescent="0.25">
      <c r="A2218" s="53" t="s">
        <v>6927</v>
      </c>
      <c r="B2218" s="53">
        <v>15</v>
      </c>
      <c r="C2218" s="53" t="s">
        <v>33536</v>
      </c>
      <c r="D2218" s="53" t="s">
        <v>33872</v>
      </c>
    </row>
    <row r="2219" spans="1:4" ht="15" x14ac:dyDescent="0.25">
      <c r="A2219" s="53" t="s">
        <v>6928</v>
      </c>
      <c r="B2219" s="53">
        <v>15</v>
      </c>
      <c r="C2219" s="53" t="s">
        <v>33536</v>
      </c>
      <c r="D2219" s="53" t="s">
        <v>33872</v>
      </c>
    </row>
    <row r="2220" spans="1:4" ht="15" x14ac:dyDescent="0.25">
      <c r="A2220" s="53" t="s">
        <v>6929</v>
      </c>
      <c r="B2220" s="53">
        <v>15</v>
      </c>
      <c r="C2220" s="53"/>
      <c r="D2220" s="53" t="s">
        <v>33872</v>
      </c>
    </row>
    <row r="2221" spans="1:4" ht="15" x14ac:dyDescent="0.25">
      <c r="A2221" s="53" t="s">
        <v>6930</v>
      </c>
      <c r="B2221" s="53">
        <v>20</v>
      </c>
      <c r="C2221" s="53" t="s">
        <v>33536</v>
      </c>
      <c r="D2221" s="53" t="s">
        <v>33872</v>
      </c>
    </row>
    <row r="2222" spans="1:4" ht="15" x14ac:dyDescent="0.25">
      <c r="A2222" s="53" t="s">
        <v>6931</v>
      </c>
      <c r="B2222" s="53">
        <v>15</v>
      </c>
      <c r="C2222" s="53" t="s">
        <v>33536</v>
      </c>
      <c r="D2222" s="53" t="s">
        <v>33872</v>
      </c>
    </row>
    <row r="2223" spans="1:4" ht="15" x14ac:dyDescent="0.25">
      <c r="A2223" s="53" t="s">
        <v>6932</v>
      </c>
      <c r="B2223" s="53">
        <v>20</v>
      </c>
      <c r="C2223" s="53" t="s">
        <v>33562</v>
      </c>
      <c r="D2223" s="53" t="s">
        <v>33872</v>
      </c>
    </row>
    <row r="2224" spans="1:4" ht="15" x14ac:dyDescent="0.25">
      <c r="A2224" s="53" t="s">
        <v>6933</v>
      </c>
      <c r="B2224" s="53">
        <v>15</v>
      </c>
      <c r="C2224" s="53" t="s">
        <v>33536</v>
      </c>
      <c r="D2224" s="53" t="s">
        <v>33872</v>
      </c>
    </row>
    <row r="2225" spans="1:4" ht="15" x14ac:dyDescent="0.25">
      <c r="A2225" s="53" t="s">
        <v>6934</v>
      </c>
      <c r="B2225" s="53">
        <v>40</v>
      </c>
      <c r="C2225" s="53" t="s">
        <v>33562</v>
      </c>
      <c r="D2225" s="53" t="s">
        <v>33872</v>
      </c>
    </row>
    <row r="2226" spans="1:4" ht="15" x14ac:dyDescent="0.25">
      <c r="A2226" s="53" t="s">
        <v>6935</v>
      </c>
      <c r="B2226" s="53">
        <v>15</v>
      </c>
      <c r="C2226" s="53" t="s">
        <v>33536</v>
      </c>
      <c r="D2226" s="53" t="s">
        <v>33872</v>
      </c>
    </row>
    <row r="2227" spans="1:4" ht="15" x14ac:dyDescent="0.25">
      <c r="A2227" s="53" t="s">
        <v>6936</v>
      </c>
      <c r="B2227" s="53">
        <v>60</v>
      </c>
      <c r="C2227" s="53" t="s">
        <v>33562</v>
      </c>
      <c r="D2227" s="53" t="s">
        <v>33872</v>
      </c>
    </row>
    <row r="2228" spans="1:4" ht="15" x14ac:dyDescent="0.25">
      <c r="A2228" s="53" t="s">
        <v>6937</v>
      </c>
      <c r="B2228" s="53">
        <v>15</v>
      </c>
      <c r="C2228" s="53" t="s">
        <v>33536</v>
      </c>
      <c r="D2228" s="53" t="s">
        <v>33872</v>
      </c>
    </row>
    <row r="2229" spans="1:4" ht="15" x14ac:dyDescent="0.25">
      <c r="A2229" s="53" t="s">
        <v>6938</v>
      </c>
      <c r="B2229" s="53">
        <v>30</v>
      </c>
      <c r="C2229" s="53" t="s">
        <v>33562</v>
      </c>
      <c r="D2229" s="53" t="s">
        <v>33873</v>
      </c>
    </row>
    <row r="2230" spans="1:4" ht="15" x14ac:dyDescent="0.25">
      <c r="A2230" s="53" t="s">
        <v>6939</v>
      </c>
      <c r="B2230" s="53">
        <v>15</v>
      </c>
      <c r="C2230" s="53" t="s">
        <v>33536</v>
      </c>
      <c r="D2230" s="53" t="s">
        <v>33872</v>
      </c>
    </row>
    <row r="2231" spans="1:4" ht="15" x14ac:dyDescent="0.25">
      <c r="A2231" s="53" t="s">
        <v>6940</v>
      </c>
      <c r="B2231" s="53">
        <v>30</v>
      </c>
      <c r="C2231" s="53" t="s">
        <v>33562</v>
      </c>
      <c r="D2231" s="53" t="s">
        <v>33873</v>
      </c>
    </row>
    <row r="2232" spans="1:4" ht="15" x14ac:dyDescent="0.25">
      <c r="A2232" s="53" t="s">
        <v>6941</v>
      </c>
      <c r="B2232" s="53">
        <v>15</v>
      </c>
      <c r="C2232" s="53"/>
      <c r="D2232" s="53" t="s">
        <v>33872</v>
      </c>
    </row>
    <row r="2233" spans="1:4" ht="15" x14ac:dyDescent="0.25">
      <c r="A2233" s="53" t="s">
        <v>6942</v>
      </c>
      <c r="B2233" s="53">
        <v>30</v>
      </c>
      <c r="C2233" s="53" t="s">
        <v>33562</v>
      </c>
      <c r="D2233" s="53" t="s">
        <v>33873</v>
      </c>
    </row>
    <row r="2234" spans="1:4" ht="15" x14ac:dyDescent="0.25">
      <c r="A2234" s="53" t="s">
        <v>6943</v>
      </c>
      <c r="B2234" s="53">
        <v>15</v>
      </c>
      <c r="C2234" s="53" t="s">
        <v>33536</v>
      </c>
      <c r="D2234" s="53" t="s">
        <v>33872</v>
      </c>
    </row>
    <row r="2235" spans="1:4" ht="15" x14ac:dyDescent="0.25">
      <c r="A2235" s="53" t="s">
        <v>6944</v>
      </c>
      <c r="B2235" s="53">
        <v>30</v>
      </c>
      <c r="C2235" s="53" t="s">
        <v>33562</v>
      </c>
      <c r="D2235" s="53" t="s">
        <v>33873</v>
      </c>
    </row>
    <row r="2236" spans="1:4" ht="15" x14ac:dyDescent="0.25">
      <c r="A2236" s="53" t="s">
        <v>6945</v>
      </c>
      <c r="B2236" s="53">
        <v>15</v>
      </c>
      <c r="C2236" s="53" t="s">
        <v>33536</v>
      </c>
      <c r="D2236" s="53" t="s">
        <v>33872</v>
      </c>
    </row>
    <row r="2237" spans="1:4" ht="15" x14ac:dyDescent="0.25">
      <c r="A2237" s="53" t="s">
        <v>6946</v>
      </c>
      <c r="B2237" s="53">
        <v>15</v>
      </c>
      <c r="C2237" s="53" t="s">
        <v>33536</v>
      </c>
      <c r="D2237" s="53" t="s">
        <v>33872</v>
      </c>
    </row>
    <row r="2238" spans="1:4" ht="15" x14ac:dyDescent="0.25">
      <c r="A2238" s="53" t="s">
        <v>6947</v>
      </c>
      <c r="B2238" s="53">
        <v>15</v>
      </c>
      <c r="C2238" s="53" t="s">
        <v>33536</v>
      </c>
      <c r="D2238" s="53" t="s">
        <v>33872</v>
      </c>
    </row>
    <row r="2239" spans="1:4" ht="15" x14ac:dyDescent="0.25">
      <c r="A2239" s="53" t="s">
        <v>6948</v>
      </c>
      <c r="B2239" s="53">
        <v>15</v>
      </c>
      <c r="C2239" s="53" t="s">
        <v>33536</v>
      </c>
      <c r="D2239" s="53" t="s">
        <v>33873</v>
      </c>
    </row>
    <row r="2240" spans="1:4" ht="15" x14ac:dyDescent="0.25">
      <c r="A2240" s="53" t="s">
        <v>6949</v>
      </c>
      <c r="B2240" s="53">
        <v>15</v>
      </c>
      <c r="C2240" s="53" t="s">
        <v>33536</v>
      </c>
      <c r="D2240" s="53" t="s">
        <v>33872</v>
      </c>
    </row>
    <row r="2241" spans="1:4" ht="15" x14ac:dyDescent="0.25">
      <c r="A2241" s="53" t="s">
        <v>6950</v>
      </c>
      <c r="B2241" s="53">
        <v>15</v>
      </c>
      <c r="C2241" s="53" t="s">
        <v>33536</v>
      </c>
      <c r="D2241" s="53" t="s">
        <v>33872</v>
      </c>
    </row>
    <row r="2242" spans="1:4" ht="15" x14ac:dyDescent="0.25">
      <c r="A2242" s="53" t="s">
        <v>6951</v>
      </c>
      <c r="B2242" s="53">
        <v>15</v>
      </c>
      <c r="C2242" s="53" t="s">
        <v>33536</v>
      </c>
      <c r="D2242" s="53" t="s">
        <v>33872</v>
      </c>
    </row>
    <row r="2243" spans="1:4" ht="15" x14ac:dyDescent="0.25">
      <c r="A2243" s="53" t="s">
        <v>6952</v>
      </c>
      <c r="B2243" s="53">
        <v>15</v>
      </c>
      <c r="C2243" s="53" t="s">
        <v>33536</v>
      </c>
      <c r="D2243" s="53" t="s">
        <v>33872</v>
      </c>
    </row>
    <row r="2244" spans="1:4" ht="15" x14ac:dyDescent="0.25">
      <c r="A2244" s="53" t="s">
        <v>6953</v>
      </c>
      <c r="B2244" s="53">
        <v>15</v>
      </c>
      <c r="C2244" s="53" t="s">
        <v>33536</v>
      </c>
      <c r="D2244" s="53" t="s">
        <v>33872</v>
      </c>
    </row>
    <row r="2245" spans="1:4" ht="15" x14ac:dyDescent="0.25">
      <c r="A2245" s="53" t="s">
        <v>6954</v>
      </c>
      <c r="B2245" s="53">
        <v>30</v>
      </c>
      <c r="C2245" s="53" t="s">
        <v>33536</v>
      </c>
      <c r="D2245" s="53" t="s">
        <v>33872</v>
      </c>
    </row>
    <row r="2246" spans="1:4" ht="15" x14ac:dyDescent="0.25">
      <c r="A2246" s="53" t="s">
        <v>6955</v>
      </c>
      <c r="B2246" s="53">
        <v>30</v>
      </c>
      <c r="C2246" s="53" t="s">
        <v>33536</v>
      </c>
      <c r="D2246" s="53" t="s">
        <v>33872</v>
      </c>
    </row>
    <row r="2247" spans="1:4" ht="15" x14ac:dyDescent="0.25">
      <c r="A2247" s="53" t="s">
        <v>6956</v>
      </c>
      <c r="B2247" s="53">
        <v>15</v>
      </c>
      <c r="C2247" s="53" t="s">
        <v>33536</v>
      </c>
      <c r="D2247" s="53" t="s">
        <v>33873</v>
      </c>
    </row>
    <row r="2248" spans="1:4" ht="15" x14ac:dyDescent="0.25">
      <c r="A2248" s="53" t="s">
        <v>6957</v>
      </c>
      <c r="B2248" s="53">
        <v>15</v>
      </c>
      <c r="C2248" s="53" t="s">
        <v>33536</v>
      </c>
      <c r="D2248" s="53" t="s">
        <v>33872</v>
      </c>
    </row>
    <row r="2249" spans="1:4" ht="15" x14ac:dyDescent="0.25">
      <c r="A2249" s="53" t="s">
        <v>6958</v>
      </c>
      <c r="B2249" s="53">
        <v>15</v>
      </c>
      <c r="C2249" s="53" t="s">
        <v>33536</v>
      </c>
      <c r="D2249" s="53" t="s">
        <v>33872</v>
      </c>
    </row>
    <row r="2250" spans="1:4" ht="15" x14ac:dyDescent="0.25">
      <c r="A2250" s="53" t="s">
        <v>6959</v>
      </c>
      <c r="B2250" s="53">
        <v>30</v>
      </c>
      <c r="C2250" s="53" t="s">
        <v>33536</v>
      </c>
      <c r="D2250" s="53" t="s">
        <v>33873</v>
      </c>
    </row>
    <row r="2251" spans="1:4" ht="15" x14ac:dyDescent="0.25">
      <c r="A2251" s="53" t="s">
        <v>6960</v>
      </c>
      <c r="B2251" s="53">
        <v>30</v>
      </c>
      <c r="C2251" s="53" t="s">
        <v>33536</v>
      </c>
      <c r="D2251" s="53" t="s">
        <v>33873</v>
      </c>
    </row>
    <row r="2252" spans="1:4" ht="15" x14ac:dyDescent="0.25">
      <c r="A2252" s="53" t="s">
        <v>6961</v>
      </c>
      <c r="B2252" s="53">
        <v>15</v>
      </c>
      <c r="C2252" s="53" t="s">
        <v>33536</v>
      </c>
      <c r="D2252" s="53" t="s">
        <v>33872</v>
      </c>
    </row>
    <row r="2253" spans="1:4" ht="15" x14ac:dyDescent="0.25">
      <c r="A2253" s="53" t="s">
        <v>6962</v>
      </c>
      <c r="B2253" s="53">
        <v>15</v>
      </c>
      <c r="C2253" s="53" t="s">
        <v>33536</v>
      </c>
      <c r="D2253" s="53" t="s">
        <v>33872</v>
      </c>
    </row>
    <row r="2254" spans="1:4" ht="15" x14ac:dyDescent="0.25">
      <c r="A2254" s="53" t="s">
        <v>6963</v>
      </c>
      <c r="B2254" s="53">
        <v>15</v>
      </c>
      <c r="C2254" s="53" t="s">
        <v>33536</v>
      </c>
      <c r="D2254" s="53" t="s">
        <v>33872</v>
      </c>
    </row>
    <row r="2255" spans="1:4" ht="15" x14ac:dyDescent="0.25">
      <c r="A2255" s="53" t="s">
        <v>6964</v>
      </c>
      <c r="B2255" s="53">
        <v>15</v>
      </c>
      <c r="C2255" s="53" t="s">
        <v>33536</v>
      </c>
      <c r="D2255" s="53" t="s">
        <v>33872</v>
      </c>
    </row>
    <row r="2256" spans="1:4" ht="15" x14ac:dyDescent="0.25">
      <c r="A2256" s="53" t="s">
        <v>6965</v>
      </c>
      <c r="B2256" s="53">
        <v>15</v>
      </c>
      <c r="C2256" s="53" t="s">
        <v>33536</v>
      </c>
      <c r="D2256" s="53" t="s">
        <v>33873</v>
      </c>
    </row>
    <row r="2257" spans="1:4" ht="15" x14ac:dyDescent="0.25">
      <c r="A2257" s="53" t="s">
        <v>6966</v>
      </c>
      <c r="B2257" s="53">
        <v>15</v>
      </c>
      <c r="C2257" s="53" t="s">
        <v>33536</v>
      </c>
      <c r="D2257" s="53" t="s">
        <v>33872</v>
      </c>
    </row>
    <row r="2258" spans="1:4" ht="15" x14ac:dyDescent="0.25">
      <c r="A2258" s="53" t="s">
        <v>6967</v>
      </c>
      <c r="B2258" s="53">
        <v>15</v>
      </c>
      <c r="C2258" s="53" t="s">
        <v>33536</v>
      </c>
      <c r="D2258" s="53" t="s">
        <v>33872</v>
      </c>
    </row>
    <row r="2259" spans="1:4" ht="15" x14ac:dyDescent="0.25">
      <c r="A2259" s="53" t="s">
        <v>6968</v>
      </c>
      <c r="B2259" s="53">
        <v>15</v>
      </c>
      <c r="C2259" s="53" t="s">
        <v>33536</v>
      </c>
      <c r="D2259" s="53" t="s">
        <v>33873</v>
      </c>
    </row>
    <row r="2260" spans="1:4" ht="15" x14ac:dyDescent="0.25">
      <c r="A2260" s="53" t="s">
        <v>6969</v>
      </c>
      <c r="B2260" s="53">
        <v>15</v>
      </c>
      <c r="C2260" s="53" t="s">
        <v>33536</v>
      </c>
      <c r="D2260" s="53" t="s">
        <v>33872</v>
      </c>
    </row>
    <row r="2261" spans="1:4" ht="15" x14ac:dyDescent="0.25">
      <c r="A2261" s="53" t="s">
        <v>6970</v>
      </c>
      <c r="B2261" s="53">
        <v>15</v>
      </c>
      <c r="C2261" s="53" t="s">
        <v>33536</v>
      </c>
      <c r="D2261" s="53" t="s">
        <v>33872</v>
      </c>
    </row>
    <row r="2262" spans="1:4" ht="15" x14ac:dyDescent="0.25">
      <c r="A2262" s="53" t="s">
        <v>6971</v>
      </c>
      <c r="B2262" s="53">
        <v>15</v>
      </c>
      <c r="C2262" s="53" t="s">
        <v>33536</v>
      </c>
      <c r="D2262" s="53" t="s">
        <v>33872</v>
      </c>
    </row>
    <row r="2263" spans="1:4" ht="15" x14ac:dyDescent="0.25">
      <c r="A2263" s="53" t="s">
        <v>6972</v>
      </c>
      <c r="B2263" s="53">
        <v>15</v>
      </c>
      <c r="C2263" s="53" t="s">
        <v>33536</v>
      </c>
      <c r="D2263" s="53" t="s">
        <v>33872</v>
      </c>
    </row>
    <row r="2264" spans="1:4" ht="15" x14ac:dyDescent="0.25">
      <c r="A2264" s="53" t="s">
        <v>6973</v>
      </c>
      <c r="B2264" s="53">
        <v>15</v>
      </c>
      <c r="C2264" s="53" t="s">
        <v>33536</v>
      </c>
      <c r="D2264" s="53" t="s">
        <v>33873</v>
      </c>
    </row>
    <row r="2265" spans="1:4" ht="15" x14ac:dyDescent="0.25">
      <c r="A2265" s="53" t="s">
        <v>6974</v>
      </c>
      <c r="B2265" s="53">
        <v>15</v>
      </c>
      <c r="C2265" s="53" t="s">
        <v>33536</v>
      </c>
      <c r="D2265" s="53" t="s">
        <v>33873</v>
      </c>
    </row>
    <row r="2266" spans="1:4" ht="15" x14ac:dyDescent="0.25">
      <c r="A2266" s="53" t="s">
        <v>6975</v>
      </c>
      <c r="B2266" s="53">
        <v>15</v>
      </c>
      <c r="C2266" s="53" t="s">
        <v>33536</v>
      </c>
      <c r="D2266" s="53" t="s">
        <v>33873</v>
      </c>
    </row>
    <row r="2267" spans="1:4" ht="15" x14ac:dyDescent="0.25">
      <c r="A2267" s="53" t="s">
        <v>6976</v>
      </c>
      <c r="B2267" s="53">
        <v>15</v>
      </c>
      <c r="C2267" s="53" t="s">
        <v>33536</v>
      </c>
      <c r="D2267" s="53" t="s">
        <v>33873</v>
      </c>
    </row>
    <row r="2268" spans="1:4" ht="15" x14ac:dyDescent="0.25">
      <c r="A2268" s="53" t="s">
        <v>6977</v>
      </c>
      <c r="B2268" s="53">
        <v>60</v>
      </c>
      <c r="C2268" s="53" t="s">
        <v>33573</v>
      </c>
      <c r="D2268" s="53" t="s">
        <v>33872</v>
      </c>
    </row>
    <row r="2269" spans="1:4" ht="15" x14ac:dyDescent="0.25">
      <c r="A2269" s="53" t="s">
        <v>6978</v>
      </c>
      <c r="B2269" s="53">
        <v>15</v>
      </c>
      <c r="C2269" s="53" t="s">
        <v>33536</v>
      </c>
      <c r="D2269" s="53" t="s">
        <v>33873</v>
      </c>
    </row>
    <row r="2270" spans="1:4" ht="15" x14ac:dyDescent="0.25">
      <c r="A2270" s="53" t="s">
        <v>6979</v>
      </c>
      <c r="B2270" s="53">
        <v>15</v>
      </c>
      <c r="C2270" s="53" t="s">
        <v>33536</v>
      </c>
      <c r="D2270" s="53" t="s">
        <v>33873</v>
      </c>
    </row>
    <row r="2271" spans="1:4" ht="15" x14ac:dyDescent="0.25">
      <c r="A2271" s="53" t="s">
        <v>6980</v>
      </c>
      <c r="B2271" s="53">
        <v>60</v>
      </c>
      <c r="C2271" s="53" t="s">
        <v>33552</v>
      </c>
      <c r="D2271" s="53" t="s">
        <v>33872</v>
      </c>
    </row>
    <row r="2272" spans="1:4" ht="15" x14ac:dyDescent="0.25">
      <c r="A2272" s="53" t="s">
        <v>6981</v>
      </c>
      <c r="B2272" s="53">
        <v>15</v>
      </c>
      <c r="C2272" s="53" t="s">
        <v>33536</v>
      </c>
      <c r="D2272" s="53" t="s">
        <v>33872</v>
      </c>
    </row>
    <row r="2273" spans="1:4" ht="15" x14ac:dyDescent="0.25">
      <c r="A2273" s="53" t="s">
        <v>6982</v>
      </c>
      <c r="B2273" s="53">
        <v>15</v>
      </c>
      <c r="C2273" s="53" t="s">
        <v>33536</v>
      </c>
      <c r="D2273" s="53" t="s">
        <v>33873</v>
      </c>
    </row>
    <row r="2274" spans="1:4" ht="15" x14ac:dyDescent="0.25">
      <c r="A2274" s="53" t="s">
        <v>6983</v>
      </c>
      <c r="B2274" s="53">
        <v>15</v>
      </c>
      <c r="C2274" s="53" t="s">
        <v>33536</v>
      </c>
      <c r="D2274" s="53" t="s">
        <v>33873</v>
      </c>
    </row>
    <row r="2275" spans="1:4" ht="15" x14ac:dyDescent="0.25">
      <c r="A2275" s="53" t="s">
        <v>6984</v>
      </c>
      <c r="B2275" s="53">
        <v>15</v>
      </c>
      <c r="C2275" s="53" t="s">
        <v>33536</v>
      </c>
      <c r="D2275" s="53" t="s">
        <v>33873</v>
      </c>
    </row>
    <row r="2276" spans="1:4" ht="15" x14ac:dyDescent="0.25">
      <c r="A2276" s="53" t="s">
        <v>6985</v>
      </c>
      <c r="B2276" s="53">
        <v>15</v>
      </c>
      <c r="C2276" s="53" t="s">
        <v>33536</v>
      </c>
      <c r="D2276" s="53" t="s">
        <v>33872</v>
      </c>
    </row>
    <row r="2277" spans="1:4" ht="15" x14ac:dyDescent="0.25">
      <c r="A2277" s="53" t="s">
        <v>6986</v>
      </c>
      <c r="B2277" s="53">
        <v>15</v>
      </c>
      <c r="C2277" s="53" t="s">
        <v>33536</v>
      </c>
      <c r="D2277" s="53" t="s">
        <v>33873</v>
      </c>
    </row>
    <row r="2278" spans="1:4" ht="15" x14ac:dyDescent="0.25">
      <c r="A2278" s="53" t="s">
        <v>6987</v>
      </c>
      <c r="B2278" s="53">
        <v>15</v>
      </c>
      <c r="C2278" s="53" t="s">
        <v>33536</v>
      </c>
      <c r="D2278" s="53" t="s">
        <v>33873</v>
      </c>
    </row>
    <row r="2279" spans="1:4" ht="15" x14ac:dyDescent="0.25">
      <c r="A2279" s="53" t="s">
        <v>6988</v>
      </c>
      <c r="B2279" s="53">
        <v>15</v>
      </c>
      <c r="C2279" s="53" t="s">
        <v>33536</v>
      </c>
      <c r="D2279" s="53" t="s">
        <v>33873</v>
      </c>
    </row>
    <row r="2280" spans="1:4" ht="15" x14ac:dyDescent="0.25">
      <c r="A2280" s="53" t="s">
        <v>6989</v>
      </c>
      <c r="B2280" s="53">
        <v>15</v>
      </c>
      <c r="C2280" s="53" t="s">
        <v>33536</v>
      </c>
      <c r="D2280" s="53" t="s">
        <v>33873</v>
      </c>
    </row>
    <row r="2281" spans="1:4" ht="15" x14ac:dyDescent="0.25">
      <c r="A2281" s="53" t="s">
        <v>6990</v>
      </c>
      <c r="B2281" s="53">
        <v>15</v>
      </c>
      <c r="C2281" s="53" t="s">
        <v>33536</v>
      </c>
      <c r="D2281" s="53" t="s">
        <v>33873</v>
      </c>
    </row>
    <row r="2282" spans="1:4" ht="15" x14ac:dyDescent="0.25">
      <c r="A2282" s="53" t="s">
        <v>6991</v>
      </c>
      <c r="B2282" s="53">
        <v>15</v>
      </c>
      <c r="C2282" s="53" t="s">
        <v>33536</v>
      </c>
      <c r="D2282" s="53" t="s">
        <v>33873</v>
      </c>
    </row>
    <row r="2283" spans="1:4" ht="15" x14ac:dyDescent="0.25">
      <c r="A2283" s="53" t="s">
        <v>6992</v>
      </c>
      <c r="B2283" s="53">
        <v>15</v>
      </c>
      <c r="C2283" s="53" t="s">
        <v>33536</v>
      </c>
      <c r="D2283" s="53" t="s">
        <v>33873</v>
      </c>
    </row>
    <row r="2284" spans="1:4" ht="15" x14ac:dyDescent="0.25">
      <c r="A2284" s="53" t="s">
        <v>6993</v>
      </c>
      <c r="B2284" s="53">
        <v>15</v>
      </c>
      <c r="C2284" s="53" t="s">
        <v>33536</v>
      </c>
      <c r="D2284" s="53" t="s">
        <v>33873</v>
      </c>
    </row>
    <row r="2285" spans="1:4" ht="15" x14ac:dyDescent="0.25">
      <c r="A2285" s="53" t="s">
        <v>6994</v>
      </c>
      <c r="B2285" s="53">
        <v>15</v>
      </c>
      <c r="C2285" s="53" t="s">
        <v>33536</v>
      </c>
      <c r="D2285" s="53" t="s">
        <v>33873</v>
      </c>
    </row>
    <row r="2286" spans="1:4" ht="15" x14ac:dyDescent="0.25">
      <c r="A2286" s="53" t="s">
        <v>6995</v>
      </c>
      <c r="B2286" s="53">
        <v>15</v>
      </c>
      <c r="C2286" s="53" t="s">
        <v>33536</v>
      </c>
      <c r="D2286" s="53" t="s">
        <v>33872</v>
      </c>
    </row>
    <row r="2287" spans="1:4" ht="15" x14ac:dyDescent="0.25">
      <c r="A2287" s="53" t="s">
        <v>6996</v>
      </c>
      <c r="B2287" s="53">
        <v>15</v>
      </c>
      <c r="C2287" s="53" t="s">
        <v>33536</v>
      </c>
      <c r="D2287" s="53" t="s">
        <v>33873</v>
      </c>
    </row>
    <row r="2288" spans="1:4" ht="15" x14ac:dyDescent="0.25">
      <c r="A2288" s="53" t="s">
        <v>6997</v>
      </c>
      <c r="B2288" s="53">
        <v>15</v>
      </c>
      <c r="C2288" s="53" t="s">
        <v>33536</v>
      </c>
      <c r="D2288" s="53" t="s">
        <v>33873</v>
      </c>
    </row>
    <row r="2289" spans="1:4" ht="15" x14ac:dyDescent="0.25">
      <c r="A2289" s="53" t="s">
        <v>6998</v>
      </c>
      <c r="B2289" s="53">
        <v>15</v>
      </c>
      <c r="C2289" s="53" t="s">
        <v>33536</v>
      </c>
      <c r="D2289" s="53" t="s">
        <v>33872</v>
      </c>
    </row>
    <row r="2290" spans="1:4" ht="15" x14ac:dyDescent="0.25">
      <c r="A2290" s="53" t="s">
        <v>6999</v>
      </c>
      <c r="B2290" s="53">
        <v>15</v>
      </c>
      <c r="C2290" s="53" t="s">
        <v>33536</v>
      </c>
      <c r="D2290" s="53" t="s">
        <v>33873</v>
      </c>
    </row>
    <row r="2291" spans="1:4" ht="15" x14ac:dyDescent="0.25">
      <c r="A2291" s="53" t="s">
        <v>7000</v>
      </c>
      <c r="B2291" s="53">
        <v>30</v>
      </c>
      <c r="C2291" s="53" t="s">
        <v>33562</v>
      </c>
      <c r="D2291" s="53" t="s">
        <v>33873</v>
      </c>
    </row>
    <row r="2292" spans="1:4" ht="15" x14ac:dyDescent="0.25">
      <c r="A2292" s="53" t="s">
        <v>7001</v>
      </c>
      <c r="B2292" s="53">
        <v>30</v>
      </c>
      <c r="C2292" s="53" t="s">
        <v>33562</v>
      </c>
      <c r="D2292" s="53" t="s">
        <v>33873</v>
      </c>
    </row>
    <row r="2293" spans="1:4" ht="15" x14ac:dyDescent="0.25">
      <c r="A2293" s="53" t="s">
        <v>7002</v>
      </c>
      <c r="B2293" s="53">
        <v>30</v>
      </c>
      <c r="C2293" s="53" t="s">
        <v>33562</v>
      </c>
      <c r="D2293" s="53" t="s">
        <v>33872</v>
      </c>
    </row>
    <row r="2294" spans="1:4" ht="15" x14ac:dyDescent="0.25">
      <c r="A2294" s="53" t="s">
        <v>7003</v>
      </c>
      <c r="B2294" s="53">
        <v>20</v>
      </c>
      <c r="C2294" s="53" t="s">
        <v>33562</v>
      </c>
      <c r="D2294" s="53" t="s">
        <v>33873</v>
      </c>
    </row>
    <row r="2295" spans="1:4" ht="15" x14ac:dyDescent="0.25">
      <c r="A2295" s="53" t="s">
        <v>7004</v>
      </c>
      <c r="B2295" s="53">
        <v>20</v>
      </c>
      <c r="C2295" s="53" t="s">
        <v>33562</v>
      </c>
      <c r="D2295" s="53" t="s">
        <v>33873</v>
      </c>
    </row>
    <row r="2296" spans="1:4" ht="15" x14ac:dyDescent="0.25">
      <c r="A2296" s="53" t="s">
        <v>33028</v>
      </c>
      <c r="B2296" s="53">
        <v>20</v>
      </c>
      <c r="C2296" s="53" t="s">
        <v>33562</v>
      </c>
      <c r="D2296" s="53" t="s">
        <v>33873</v>
      </c>
    </row>
    <row r="2297" spans="1:4" ht="15" x14ac:dyDescent="0.25">
      <c r="A2297" s="53" t="s">
        <v>33029</v>
      </c>
      <c r="B2297" s="53">
        <v>30</v>
      </c>
      <c r="C2297" s="53" t="s">
        <v>33562</v>
      </c>
      <c r="D2297" s="53" t="s">
        <v>33873</v>
      </c>
    </row>
    <row r="2298" spans="1:4" ht="15" x14ac:dyDescent="0.25">
      <c r="A2298" s="53" t="s">
        <v>33574</v>
      </c>
      <c r="B2298" s="53">
        <v>15</v>
      </c>
      <c r="C2298" s="53" t="s">
        <v>33536</v>
      </c>
      <c r="D2298" s="53" t="s">
        <v>33873</v>
      </c>
    </row>
    <row r="2299" spans="1:4" ht="15" x14ac:dyDescent="0.25">
      <c r="A2299" s="53" t="s">
        <v>33575</v>
      </c>
      <c r="B2299" s="53">
        <v>15</v>
      </c>
      <c r="C2299" s="53" t="s">
        <v>33536</v>
      </c>
      <c r="D2299" s="53" t="s">
        <v>33873</v>
      </c>
    </row>
    <row r="2300" spans="1:4" ht="15" x14ac:dyDescent="0.25">
      <c r="A2300" s="53" t="s">
        <v>33576</v>
      </c>
      <c r="B2300" s="53">
        <v>15</v>
      </c>
      <c r="C2300" s="53" t="s">
        <v>33536</v>
      </c>
      <c r="D2300" s="53" t="s">
        <v>33873</v>
      </c>
    </row>
    <row r="2301" spans="1:4" ht="15" x14ac:dyDescent="0.25">
      <c r="A2301" s="53" t="s">
        <v>33577</v>
      </c>
      <c r="B2301" s="53">
        <v>15</v>
      </c>
      <c r="C2301" s="53" t="s">
        <v>33536</v>
      </c>
      <c r="D2301" s="53" t="s">
        <v>33873</v>
      </c>
    </row>
    <row r="2302" spans="1:4" ht="15" x14ac:dyDescent="0.25">
      <c r="A2302" s="53" t="s">
        <v>7005</v>
      </c>
      <c r="B2302" s="53">
        <v>15</v>
      </c>
      <c r="C2302" s="53" t="s">
        <v>33536</v>
      </c>
      <c r="D2302" s="53" t="s">
        <v>33872</v>
      </c>
    </row>
    <row r="2303" spans="1:4" ht="15" x14ac:dyDescent="0.25">
      <c r="A2303" s="53" t="s">
        <v>7006</v>
      </c>
      <c r="B2303" s="53">
        <v>25</v>
      </c>
      <c r="C2303" s="53" t="s">
        <v>33536</v>
      </c>
      <c r="D2303" s="53" t="s">
        <v>33872</v>
      </c>
    </row>
    <row r="2304" spans="1:4" ht="15" x14ac:dyDescent="0.25">
      <c r="A2304" s="53" t="s">
        <v>7007</v>
      </c>
      <c r="B2304" s="53">
        <v>30</v>
      </c>
      <c r="C2304" s="53" t="s">
        <v>33536</v>
      </c>
      <c r="D2304" s="53" t="s">
        <v>33872</v>
      </c>
    </row>
    <row r="2305" spans="1:4" ht="15" x14ac:dyDescent="0.25">
      <c r="A2305" s="53" t="s">
        <v>7008</v>
      </c>
      <c r="B2305" s="53">
        <v>0</v>
      </c>
      <c r="C2305" s="53" t="s">
        <v>33539</v>
      </c>
      <c r="D2305" s="53" t="s">
        <v>33873</v>
      </c>
    </row>
    <row r="2306" spans="1:4" ht="15" x14ac:dyDescent="0.25">
      <c r="A2306" s="53" t="s">
        <v>7009</v>
      </c>
      <c r="B2306" s="53">
        <v>0</v>
      </c>
      <c r="C2306" s="53" t="s">
        <v>33537</v>
      </c>
      <c r="D2306" s="53" t="s">
        <v>33872</v>
      </c>
    </row>
    <row r="2307" spans="1:4" ht="15" x14ac:dyDescent="0.25">
      <c r="A2307" s="53" t="s">
        <v>7010</v>
      </c>
      <c r="B2307" s="53">
        <v>30</v>
      </c>
      <c r="C2307" s="53" t="s">
        <v>33536</v>
      </c>
      <c r="D2307" s="53" t="s">
        <v>33872</v>
      </c>
    </row>
    <row r="2308" spans="1:4" ht="15" x14ac:dyDescent="0.25">
      <c r="A2308" s="53" t="s">
        <v>7011</v>
      </c>
      <c r="B2308" s="53">
        <v>20</v>
      </c>
      <c r="C2308" s="53" t="s">
        <v>33536</v>
      </c>
      <c r="D2308" s="53" t="s">
        <v>33872</v>
      </c>
    </row>
    <row r="2309" spans="1:4" ht="15" x14ac:dyDescent="0.25">
      <c r="A2309" s="53" t="s">
        <v>7012</v>
      </c>
      <c r="B2309" s="53">
        <v>10</v>
      </c>
      <c r="C2309" s="53" t="s">
        <v>33536</v>
      </c>
      <c r="D2309" s="53" t="s">
        <v>33872</v>
      </c>
    </row>
    <row r="2310" spans="1:4" ht="15" x14ac:dyDescent="0.25">
      <c r="A2310" s="53" t="s">
        <v>7013</v>
      </c>
      <c r="B2310" s="53">
        <v>10</v>
      </c>
      <c r="C2310" s="53" t="s">
        <v>33536</v>
      </c>
      <c r="D2310" s="53" t="s">
        <v>33872</v>
      </c>
    </row>
    <row r="2311" spans="1:4" ht="15" x14ac:dyDescent="0.25">
      <c r="A2311" s="53" t="s">
        <v>7014</v>
      </c>
      <c r="B2311" s="53">
        <v>10</v>
      </c>
      <c r="C2311" s="53" t="s">
        <v>33536</v>
      </c>
      <c r="D2311" s="53" t="s">
        <v>33872</v>
      </c>
    </row>
    <row r="2312" spans="1:4" ht="15" x14ac:dyDescent="0.25">
      <c r="A2312" s="53" t="s">
        <v>7015</v>
      </c>
      <c r="B2312" s="53">
        <v>10</v>
      </c>
      <c r="C2312" s="53" t="s">
        <v>33536</v>
      </c>
      <c r="D2312" s="53" t="s">
        <v>33872</v>
      </c>
    </row>
    <row r="2313" spans="1:4" ht="15" x14ac:dyDescent="0.25">
      <c r="A2313" s="53" t="s">
        <v>7016</v>
      </c>
      <c r="B2313" s="53">
        <v>10</v>
      </c>
      <c r="C2313" s="53" t="s">
        <v>33536</v>
      </c>
      <c r="D2313" s="53" t="s">
        <v>33872</v>
      </c>
    </row>
    <row r="2314" spans="1:4" ht="15" x14ac:dyDescent="0.25">
      <c r="A2314" s="53" t="s">
        <v>7017</v>
      </c>
      <c r="B2314" s="53">
        <v>10</v>
      </c>
      <c r="C2314" s="53" t="s">
        <v>33536</v>
      </c>
      <c r="D2314" s="53" t="s">
        <v>33872</v>
      </c>
    </row>
    <row r="2315" spans="1:4" ht="15" x14ac:dyDescent="0.25">
      <c r="A2315" s="53" t="s">
        <v>7018</v>
      </c>
      <c r="B2315" s="53">
        <v>10</v>
      </c>
      <c r="C2315" s="53" t="s">
        <v>33536</v>
      </c>
      <c r="D2315" s="53" t="s">
        <v>33872</v>
      </c>
    </row>
    <row r="2316" spans="1:4" ht="15" x14ac:dyDescent="0.25">
      <c r="A2316" s="53" t="s">
        <v>7019</v>
      </c>
      <c r="B2316" s="53">
        <v>10</v>
      </c>
      <c r="C2316" s="53" t="s">
        <v>33536</v>
      </c>
      <c r="D2316" s="53" t="s">
        <v>33872</v>
      </c>
    </row>
    <row r="2317" spans="1:4" ht="15" x14ac:dyDescent="0.25">
      <c r="A2317" s="53" t="s">
        <v>7020</v>
      </c>
      <c r="B2317" s="53">
        <v>10</v>
      </c>
      <c r="C2317" s="53" t="s">
        <v>33536</v>
      </c>
      <c r="D2317" s="53" t="s">
        <v>33872</v>
      </c>
    </row>
    <row r="2318" spans="1:4" ht="15" x14ac:dyDescent="0.25">
      <c r="A2318" s="53" t="s">
        <v>7021</v>
      </c>
      <c r="B2318" s="53">
        <v>10</v>
      </c>
      <c r="C2318" s="53" t="s">
        <v>33536</v>
      </c>
      <c r="D2318" s="53" t="s">
        <v>33872</v>
      </c>
    </row>
    <row r="2319" spans="1:4" ht="15" x14ac:dyDescent="0.25">
      <c r="A2319" s="53" t="s">
        <v>7022</v>
      </c>
      <c r="B2319" s="53">
        <v>10</v>
      </c>
      <c r="C2319" s="53" t="s">
        <v>33536</v>
      </c>
      <c r="D2319" s="53" t="s">
        <v>33872</v>
      </c>
    </row>
    <row r="2320" spans="1:4" ht="15" x14ac:dyDescent="0.25">
      <c r="A2320" s="53" t="s">
        <v>7023</v>
      </c>
      <c r="B2320" s="53">
        <v>10</v>
      </c>
      <c r="C2320" s="53" t="s">
        <v>33536</v>
      </c>
      <c r="D2320" s="53" t="s">
        <v>33872</v>
      </c>
    </row>
    <row r="2321" spans="1:4" ht="15" x14ac:dyDescent="0.25">
      <c r="A2321" s="53" t="s">
        <v>7024</v>
      </c>
      <c r="B2321" s="53">
        <v>10</v>
      </c>
      <c r="C2321" s="53" t="s">
        <v>33536</v>
      </c>
      <c r="D2321" s="53" t="s">
        <v>33872</v>
      </c>
    </row>
    <row r="2322" spans="1:4" ht="15" x14ac:dyDescent="0.25">
      <c r="A2322" s="53" t="s">
        <v>7025</v>
      </c>
      <c r="B2322" s="53">
        <v>10</v>
      </c>
      <c r="C2322" s="53" t="s">
        <v>33536</v>
      </c>
      <c r="D2322" s="53" t="s">
        <v>33872</v>
      </c>
    </row>
    <row r="2323" spans="1:4" ht="15" x14ac:dyDescent="0.25">
      <c r="A2323" s="53" t="s">
        <v>7026</v>
      </c>
      <c r="B2323" s="53">
        <v>10</v>
      </c>
      <c r="C2323" s="53" t="s">
        <v>33536</v>
      </c>
      <c r="D2323" s="53" t="s">
        <v>33872</v>
      </c>
    </row>
    <row r="2324" spans="1:4" ht="15" x14ac:dyDescent="0.25">
      <c r="A2324" s="53" t="s">
        <v>7027</v>
      </c>
      <c r="B2324" s="53">
        <v>10</v>
      </c>
      <c r="C2324" s="53" t="s">
        <v>33536</v>
      </c>
      <c r="D2324" s="53" t="s">
        <v>33872</v>
      </c>
    </row>
    <row r="2325" spans="1:4" ht="15" x14ac:dyDescent="0.25">
      <c r="A2325" s="53" t="s">
        <v>7028</v>
      </c>
      <c r="B2325" s="53">
        <v>10</v>
      </c>
      <c r="C2325" s="53" t="s">
        <v>33536</v>
      </c>
      <c r="D2325" s="53" t="s">
        <v>33872</v>
      </c>
    </row>
    <row r="2326" spans="1:4" ht="15" x14ac:dyDescent="0.25">
      <c r="A2326" s="53" t="s">
        <v>7029</v>
      </c>
      <c r="B2326" s="53">
        <v>10</v>
      </c>
      <c r="C2326" s="53" t="s">
        <v>33536</v>
      </c>
      <c r="D2326" s="53" t="s">
        <v>33872</v>
      </c>
    </row>
    <row r="2327" spans="1:4" ht="15" x14ac:dyDescent="0.25">
      <c r="A2327" s="53" t="s">
        <v>7030</v>
      </c>
      <c r="B2327" s="53">
        <v>10</v>
      </c>
      <c r="C2327" s="53" t="s">
        <v>33536</v>
      </c>
      <c r="D2327" s="53" t="s">
        <v>33872</v>
      </c>
    </row>
    <row r="2328" spans="1:4" ht="15" x14ac:dyDescent="0.25">
      <c r="A2328" s="53" t="s">
        <v>7031</v>
      </c>
      <c r="B2328" s="53">
        <v>20</v>
      </c>
      <c r="C2328" s="53" t="s">
        <v>33536</v>
      </c>
      <c r="D2328" s="53" t="s">
        <v>33872</v>
      </c>
    </row>
    <row r="2329" spans="1:4" ht="15" x14ac:dyDescent="0.25">
      <c r="A2329" s="53" t="s">
        <v>7032</v>
      </c>
      <c r="B2329" s="53">
        <v>40</v>
      </c>
      <c r="C2329" s="53" t="s">
        <v>33536</v>
      </c>
      <c r="D2329" s="53" t="s">
        <v>33872</v>
      </c>
    </row>
    <row r="2330" spans="1:4" ht="15" x14ac:dyDescent="0.25">
      <c r="A2330" s="53" t="s">
        <v>7033</v>
      </c>
      <c r="B2330" s="53">
        <v>10</v>
      </c>
      <c r="C2330" s="53" t="s">
        <v>33536</v>
      </c>
      <c r="D2330" s="53" t="s">
        <v>33872</v>
      </c>
    </row>
    <row r="2331" spans="1:4" ht="15" x14ac:dyDescent="0.25">
      <c r="A2331" s="53" t="s">
        <v>7034</v>
      </c>
      <c r="B2331" s="53">
        <v>30</v>
      </c>
      <c r="C2331" s="53" t="s">
        <v>33536</v>
      </c>
      <c r="D2331" s="53" t="s">
        <v>33872</v>
      </c>
    </row>
    <row r="2332" spans="1:4" ht="15" x14ac:dyDescent="0.25">
      <c r="A2332" s="53" t="s">
        <v>7035</v>
      </c>
      <c r="B2332" s="53">
        <v>30</v>
      </c>
      <c r="C2332" s="53" t="s">
        <v>33536</v>
      </c>
      <c r="D2332" s="53" t="s">
        <v>33872</v>
      </c>
    </row>
    <row r="2333" spans="1:4" ht="15" x14ac:dyDescent="0.25">
      <c r="A2333" s="53" t="s">
        <v>7036</v>
      </c>
      <c r="B2333" s="53">
        <v>30</v>
      </c>
      <c r="C2333" s="53" t="s">
        <v>33536</v>
      </c>
      <c r="D2333" s="53" t="s">
        <v>33872</v>
      </c>
    </row>
    <row r="2334" spans="1:4" ht="15" x14ac:dyDescent="0.25">
      <c r="A2334" s="53" t="s">
        <v>7037</v>
      </c>
      <c r="B2334" s="53">
        <v>30</v>
      </c>
      <c r="C2334" s="53" t="s">
        <v>33536</v>
      </c>
      <c r="D2334" s="53" t="s">
        <v>33872</v>
      </c>
    </row>
    <row r="2335" spans="1:4" ht="15" x14ac:dyDescent="0.25">
      <c r="A2335" s="53" t="s">
        <v>7038</v>
      </c>
      <c r="B2335" s="53">
        <v>30</v>
      </c>
      <c r="C2335" s="53" t="s">
        <v>33536</v>
      </c>
      <c r="D2335" s="53" t="s">
        <v>33872</v>
      </c>
    </row>
    <row r="2336" spans="1:4" ht="15" x14ac:dyDescent="0.25">
      <c r="A2336" s="53" t="s">
        <v>7039</v>
      </c>
      <c r="B2336" s="53">
        <v>30</v>
      </c>
      <c r="C2336" s="53" t="s">
        <v>33536</v>
      </c>
      <c r="D2336" s="53" t="s">
        <v>33872</v>
      </c>
    </row>
    <row r="2337" spans="1:4" ht="15" x14ac:dyDescent="0.25">
      <c r="A2337" s="53" t="s">
        <v>7040</v>
      </c>
      <c r="B2337" s="53">
        <v>15</v>
      </c>
      <c r="C2337" s="53" t="s">
        <v>33536</v>
      </c>
      <c r="D2337" s="53" t="s">
        <v>33872</v>
      </c>
    </row>
    <row r="2338" spans="1:4" ht="15" x14ac:dyDescent="0.25">
      <c r="A2338" s="53" t="s">
        <v>7041</v>
      </c>
      <c r="B2338" s="53">
        <v>15</v>
      </c>
      <c r="C2338" s="53" t="s">
        <v>33536</v>
      </c>
      <c r="D2338" s="53" t="s">
        <v>33872</v>
      </c>
    </row>
    <row r="2339" spans="1:4" ht="15" x14ac:dyDescent="0.25">
      <c r="A2339" s="53" t="s">
        <v>7042</v>
      </c>
      <c r="B2339" s="53">
        <v>15</v>
      </c>
      <c r="C2339" s="53" t="s">
        <v>33536</v>
      </c>
      <c r="D2339" s="53" t="s">
        <v>33872</v>
      </c>
    </row>
    <row r="2340" spans="1:4" ht="15" x14ac:dyDescent="0.25">
      <c r="A2340" s="53" t="s">
        <v>7043</v>
      </c>
      <c r="B2340" s="53">
        <v>15</v>
      </c>
      <c r="C2340" s="53" t="s">
        <v>33536</v>
      </c>
      <c r="D2340" s="53" t="s">
        <v>33872</v>
      </c>
    </row>
    <row r="2341" spans="1:4" ht="15" x14ac:dyDescent="0.25">
      <c r="A2341" s="53" t="s">
        <v>7044</v>
      </c>
      <c r="B2341" s="53">
        <v>15</v>
      </c>
      <c r="C2341" s="53" t="s">
        <v>33536</v>
      </c>
      <c r="D2341" s="53" t="s">
        <v>33872</v>
      </c>
    </row>
    <row r="2342" spans="1:4" ht="15" x14ac:dyDescent="0.25">
      <c r="A2342" s="53" t="s">
        <v>7045</v>
      </c>
      <c r="B2342" s="53">
        <v>15</v>
      </c>
      <c r="C2342" s="53" t="s">
        <v>33536</v>
      </c>
      <c r="D2342" s="53" t="s">
        <v>33872</v>
      </c>
    </row>
    <row r="2343" spans="1:4" ht="15" x14ac:dyDescent="0.25">
      <c r="A2343" s="53" t="s">
        <v>7046</v>
      </c>
      <c r="B2343" s="53">
        <v>15</v>
      </c>
      <c r="C2343" s="53" t="s">
        <v>33536</v>
      </c>
      <c r="D2343" s="53" t="s">
        <v>33872</v>
      </c>
    </row>
    <row r="2344" spans="1:4" ht="15" x14ac:dyDescent="0.25">
      <c r="A2344" s="53" t="s">
        <v>7047</v>
      </c>
      <c r="B2344" s="53">
        <v>15</v>
      </c>
      <c r="C2344" s="53" t="s">
        <v>33536</v>
      </c>
      <c r="D2344" s="53" t="s">
        <v>33872</v>
      </c>
    </row>
    <row r="2345" spans="1:4" ht="15" x14ac:dyDescent="0.25">
      <c r="A2345" s="53" t="s">
        <v>7048</v>
      </c>
      <c r="B2345" s="53">
        <v>40</v>
      </c>
      <c r="C2345" s="53"/>
      <c r="D2345" s="53" t="s">
        <v>33872</v>
      </c>
    </row>
    <row r="2346" spans="1:4" ht="15" x14ac:dyDescent="0.25">
      <c r="A2346" s="53" t="s">
        <v>7049</v>
      </c>
      <c r="B2346" s="53">
        <v>15</v>
      </c>
      <c r="C2346" s="53" t="s">
        <v>33536</v>
      </c>
      <c r="D2346" s="53" t="s">
        <v>33872</v>
      </c>
    </row>
    <row r="2347" spans="1:4" ht="15" x14ac:dyDescent="0.25">
      <c r="A2347" s="53" t="s">
        <v>7050</v>
      </c>
      <c r="B2347" s="53">
        <v>15</v>
      </c>
      <c r="C2347" s="53" t="s">
        <v>33536</v>
      </c>
      <c r="D2347" s="53" t="s">
        <v>33872</v>
      </c>
    </row>
    <row r="2348" spans="1:4" ht="15" x14ac:dyDescent="0.25">
      <c r="A2348" s="53" t="s">
        <v>7051</v>
      </c>
      <c r="B2348" s="53">
        <v>15</v>
      </c>
      <c r="C2348" s="53" t="s">
        <v>33536</v>
      </c>
      <c r="D2348" s="53" t="s">
        <v>33872</v>
      </c>
    </row>
    <row r="2349" spans="1:4" ht="15" x14ac:dyDescent="0.25">
      <c r="A2349" s="53" t="s">
        <v>7052</v>
      </c>
      <c r="B2349" s="53">
        <v>15</v>
      </c>
      <c r="C2349" s="53" t="s">
        <v>33536</v>
      </c>
      <c r="D2349" s="53" t="s">
        <v>33872</v>
      </c>
    </row>
    <row r="2350" spans="1:4" ht="15" x14ac:dyDescent="0.25">
      <c r="A2350" s="53" t="s">
        <v>7053</v>
      </c>
      <c r="B2350" s="53">
        <v>20</v>
      </c>
      <c r="C2350" s="53" t="s">
        <v>33536</v>
      </c>
      <c r="D2350" s="53" t="s">
        <v>33872</v>
      </c>
    </row>
    <row r="2351" spans="1:4" ht="15" x14ac:dyDescent="0.25">
      <c r="A2351" s="53" t="s">
        <v>7054</v>
      </c>
      <c r="B2351" s="53">
        <v>20</v>
      </c>
      <c r="C2351" s="53" t="s">
        <v>33536</v>
      </c>
      <c r="D2351" s="53" t="s">
        <v>33872</v>
      </c>
    </row>
    <row r="2352" spans="1:4" ht="15" x14ac:dyDescent="0.25">
      <c r="A2352" s="53" t="s">
        <v>7055</v>
      </c>
      <c r="B2352" s="53">
        <v>20</v>
      </c>
      <c r="C2352" s="53" t="s">
        <v>33536</v>
      </c>
      <c r="D2352" s="53" t="s">
        <v>33872</v>
      </c>
    </row>
    <row r="2353" spans="1:4" ht="15" x14ac:dyDescent="0.25">
      <c r="A2353" s="53" t="s">
        <v>7056</v>
      </c>
      <c r="B2353" s="53">
        <v>20</v>
      </c>
      <c r="C2353" s="53" t="s">
        <v>33536</v>
      </c>
      <c r="D2353" s="53" t="s">
        <v>33872</v>
      </c>
    </row>
    <row r="2354" spans="1:4" ht="15" x14ac:dyDescent="0.25">
      <c r="A2354" s="53" t="s">
        <v>7057</v>
      </c>
      <c r="B2354" s="53">
        <v>20</v>
      </c>
      <c r="C2354" s="53"/>
      <c r="D2354" s="53" t="s">
        <v>33872</v>
      </c>
    </row>
    <row r="2355" spans="1:4" ht="15" x14ac:dyDescent="0.25">
      <c r="A2355" s="53" t="s">
        <v>7058</v>
      </c>
      <c r="B2355" s="53">
        <v>10</v>
      </c>
      <c r="C2355" s="53" t="s">
        <v>33536</v>
      </c>
      <c r="D2355" s="53" t="s">
        <v>33872</v>
      </c>
    </row>
    <row r="2356" spans="1:4" ht="15" x14ac:dyDescent="0.25">
      <c r="A2356" s="53" t="s">
        <v>7059</v>
      </c>
      <c r="B2356" s="53">
        <v>10</v>
      </c>
      <c r="C2356" s="53" t="s">
        <v>33536</v>
      </c>
      <c r="D2356" s="53" t="s">
        <v>33872</v>
      </c>
    </row>
    <row r="2357" spans="1:4" ht="15" x14ac:dyDescent="0.25">
      <c r="A2357" s="53" t="s">
        <v>7060</v>
      </c>
      <c r="B2357" s="53">
        <v>10</v>
      </c>
      <c r="C2357" s="53" t="s">
        <v>33536</v>
      </c>
      <c r="D2357" s="53" t="s">
        <v>33872</v>
      </c>
    </row>
    <row r="2358" spans="1:4" ht="15" x14ac:dyDescent="0.25">
      <c r="A2358" s="53" t="s">
        <v>7061</v>
      </c>
      <c r="B2358" s="53">
        <v>10</v>
      </c>
      <c r="C2358" s="53" t="s">
        <v>33536</v>
      </c>
      <c r="D2358" s="53" t="s">
        <v>33872</v>
      </c>
    </row>
    <row r="2359" spans="1:4" ht="15" x14ac:dyDescent="0.25">
      <c r="A2359" s="53" t="s">
        <v>7062</v>
      </c>
      <c r="B2359" s="53">
        <v>10</v>
      </c>
      <c r="C2359" s="53" t="s">
        <v>33536</v>
      </c>
      <c r="D2359" s="53" t="s">
        <v>33872</v>
      </c>
    </row>
    <row r="2360" spans="1:4" ht="15" x14ac:dyDescent="0.25">
      <c r="A2360" s="53" t="s">
        <v>7063</v>
      </c>
      <c r="B2360" s="53">
        <v>10</v>
      </c>
      <c r="C2360" s="53" t="s">
        <v>33536</v>
      </c>
      <c r="D2360" s="53" t="s">
        <v>33872</v>
      </c>
    </row>
    <row r="2361" spans="1:4" ht="15" x14ac:dyDescent="0.25">
      <c r="A2361" s="53" t="s">
        <v>7064</v>
      </c>
      <c r="B2361" s="53">
        <v>10</v>
      </c>
      <c r="C2361" s="53"/>
      <c r="D2361" s="53" t="s">
        <v>33872</v>
      </c>
    </row>
    <row r="2362" spans="1:4" ht="15" x14ac:dyDescent="0.25">
      <c r="A2362" s="53" t="s">
        <v>7065</v>
      </c>
      <c r="B2362" s="53">
        <v>15</v>
      </c>
      <c r="C2362" s="53" t="s">
        <v>33536</v>
      </c>
      <c r="D2362" s="53" t="s">
        <v>33872</v>
      </c>
    </row>
    <row r="2363" spans="1:4" ht="15" x14ac:dyDescent="0.25">
      <c r="A2363" s="53" t="s">
        <v>7066</v>
      </c>
      <c r="B2363" s="53">
        <v>15</v>
      </c>
      <c r="C2363" s="53" t="s">
        <v>33536</v>
      </c>
      <c r="D2363" s="53" t="s">
        <v>33872</v>
      </c>
    </row>
    <row r="2364" spans="1:4" ht="15" x14ac:dyDescent="0.25">
      <c r="A2364" s="53" t="s">
        <v>7067</v>
      </c>
      <c r="B2364" s="53">
        <v>15</v>
      </c>
      <c r="C2364" s="53" t="s">
        <v>33536</v>
      </c>
      <c r="D2364" s="53" t="s">
        <v>33872</v>
      </c>
    </row>
    <row r="2365" spans="1:4" ht="15" x14ac:dyDescent="0.25">
      <c r="A2365" s="53" t="s">
        <v>7068</v>
      </c>
      <c r="B2365" s="53">
        <v>15</v>
      </c>
      <c r="C2365" s="53" t="s">
        <v>33536</v>
      </c>
      <c r="D2365" s="53" t="s">
        <v>33872</v>
      </c>
    </row>
    <row r="2366" spans="1:4" ht="15" x14ac:dyDescent="0.25">
      <c r="A2366" s="53" t="s">
        <v>7069</v>
      </c>
      <c r="B2366" s="53">
        <v>40</v>
      </c>
      <c r="C2366" s="53" t="s">
        <v>33536</v>
      </c>
      <c r="D2366" s="53" t="s">
        <v>33872</v>
      </c>
    </row>
    <row r="2367" spans="1:4" ht="15" x14ac:dyDescent="0.25">
      <c r="A2367" s="53" t="s">
        <v>7070</v>
      </c>
      <c r="B2367" s="53">
        <v>40</v>
      </c>
      <c r="C2367" s="53" t="s">
        <v>33536</v>
      </c>
      <c r="D2367" s="53" t="s">
        <v>33872</v>
      </c>
    </row>
    <row r="2368" spans="1:4" ht="15" x14ac:dyDescent="0.25">
      <c r="A2368" s="53" t="s">
        <v>7071</v>
      </c>
      <c r="B2368" s="53">
        <v>15</v>
      </c>
      <c r="C2368" s="53" t="s">
        <v>33536</v>
      </c>
      <c r="D2368" s="53" t="s">
        <v>33872</v>
      </c>
    </row>
    <row r="2369" spans="1:4" ht="15" x14ac:dyDescent="0.25">
      <c r="A2369" s="53" t="s">
        <v>7072</v>
      </c>
      <c r="B2369" s="53">
        <v>10</v>
      </c>
      <c r="C2369" s="53" t="s">
        <v>33536</v>
      </c>
      <c r="D2369" s="53" t="s">
        <v>33872</v>
      </c>
    </row>
    <row r="2370" spans="1:4" ht="15" x14ac:dyDescent="0.25">
      <c r="A2370" s="53" t="s">
        <v>7073</v>
      </c>
      <c r="B2370" s="53">
        <v>10</v>
      </c>
      <c r="C2370" s="53" t="s">
        <v>33536</v>
      </c>
      <c r="D2370" s="53" t="s">
        <v>33872</v>
      </c>
    </row>
    <row r="2371" spans="1:4" ht="15" x14ac:dyDescent="0.25">
      <c r="A2371" s="53" t="s">
        <v>7074</v>
      </c>
      <c r="B2371" s="53">
        <v>15</v>
      </c>
      <c r="C2371" s="53" t="s">
        <v>33536</v>
      </c>
      <c r="D2371" s="53" t="s">
        <v>33872</v>
      </c>
    </row>
    <row r="2372" spans="1:4" ht="15" x14ac:dyDescent="0.25">
      <c r="A2372" s="53" t="s">
        <v>7075</v>
      </c>
      <c r="B2372" s="53">
        <v>10</v>
      </c>
      <c r="C2372" s="53" t="s">
        <v>33536</v>
      </c>
      <c r="D2372" s="53" t="s">
        <v>33872</v>
      </c>
    </row>
    <row r="2373" spans="1:4" ht="15" x14ac:dyDescent="0.25">
      <c r="A2373" s="53" t="s">
        <v>7076</v>
      </c>
      <c r="B2373" s="53">
        <v>10</v>
      </c>
      <c r="C2373" s="53" t="s">
        <v>33536</v>
      </c>
      <c r="D2373" s="53" t="s">
        <v>33872</v>
      </c>
    </row>
    <row r="2374" spans="1:4" ht="15" x14ac:dyDescent="0.25">
      <c r="A2374" s="53" t="s">
        <v>7077</v>
      </c>
      <c r="B2374" s="53">
        <v>10</v>
      </c>
      <c r="C2374" s="53" t="s">
        <v>33536</v>
      </c>
      <c r="D2374" s="53" t="s">
        <v>33872</v>
      </c>
    </row>
    <row r="2375" spans="1:4" ht="15" x14ac:dyDescent="0.25">
      <c r="A2375" s="53" t="s">
        <v>7078</v>
      </c>
      <c r="B2375" s="53">
        <v>10</v>
      </c>
      <c r="C2375" s="53" t="s">
        <v>33536</v>
      </c>
      <c r="D2375" s="53" t="s">
        <v>33872</v>
      </c>
    </row>
    <row r="2376" spans="1:4" ht="15" x14ac:dyDescent="0.25">
      <c r="A2376" s="53" t="s">
        <v>7079</v>
      </c>
      <c r="B2376" s="53">
        <v>10</v>
      </c>
      <c r="C2376" s="53" t="s">
        <v>33536</v>
      </c>
      <c r="D2376" s="53" t="s">
        <v>33872</v>
      </c>
    </row>
    <row r="2377" spans="1:4" ht="15" x14ac:dyDescent="0.25">
      <c r="A2377" s="53" t="s">
        <v>7080</v>
      </c>
      <c r="B2377" s="53">
        <v>10</v>
      </c>
      <c r="C2377" s="53" t="s">
        <v>33536</v>
      </c>
      <c r="D2377" s="53" t="s">
        <v>33872</v>
      </c>
    </row>
    <row r="2378" spans="1:4" ht="15" x14ac:dyDescent="0.25">
      <c r="A2378" s="53" t="s">
        <v>7081</v>
      </c>
      <c r="B2378" s="53">
        <v>10</v>
      </c>
      <c r="C2378" s="53" t="s">
        <v>33536</v>
      </c>
      <c r="D2378" s="53" t="s">
        <v>33872</v>
      </c>
    </row>
    <row r="2379" spans="1:4" ht="15" x14ac:dyDescent="0.25">
      <c r="A2379" s="53" t="s">
        <v>7082</v>
      </c>
      <c r="B2379" s="53">
        <v>10</v>
      </c>
      <c r="C2379" s="53" t="s">
        <v>33536</v>
      </c>
      <c r="D2379" s="53" t="s">
        <v>33872</v>
      </c>
    </row>
    <row r="2380" spans="1:4" ht="15" x14ac:dyDescent="0.25">
      <c r="A2380" s="53" t="s">
        <v>7083</v>
      </c>
      <c r="B2380" s="53">
        <v>10</v>
      </c>
      <c r="C2380" s="53" t="s">
        <v>33536</v>
      </c>
      <c r="D2380" s="53" t="s">
        <v>33872</v>
      </c>
    </row>
    <row r="2381" spans="1:4" ht="15" x14ac:dyDescent="0.25">
      <c r="A2381" s="53" t="s">
        <v>7084</v>
      </c>
      <c r="B2381" s="53">
        <v>10</v>
      </c>
      <c r="C2381" s="53" t="s">
        <v>33536</v>
      </c>
      <c r="D2381" s="53" t="s">
        <v>33872</v>
      </c>
    </row>
    <row r="2382" spans="1:4" ht="15" x14ac:dyDescent="0.25">
      <c r="A2382" s="53" t="s">
        <v>7085</v>
      </c>
      <c r="B2382" s="53">
        <v>10</v>
      </c>
      <c r="C2382" s="53" t="s">
        <v>33536</v>
      </c>
      <c r="D2382" s="53" t="s">
        <v>33872</v>
      </c>
    </row>
    <row r="2383" spans="1:4" ht="15" x14ac:dyDescent="0.25">
      <c r="A2383" s="53" t="s">
        <v>7086</v>
      </c>
      <c r="B2383" s="53">
        <v>10</v>
      </c>
      <c r="C2383" s="53" t="s">
        <v>33536</v>
      </c>
      <c r="D2383" s="53" t="s">
        <v>33872</v>
      </c>
    </row>
    <row r="2384" spans="1:4" ht="15" x14ac:dyDescent="0.25">
      <c r="A2384" s="53" t="s">
        <v>7087</v>
      </c>
      <c r="B2384" s="53">
        <v>20</v>
      </c>
      <c r="C2384" s="53" t="s">
        <v>33536</v>
      </c>
      <c r="D2384" s="53" t="s">
        <v>33872</v>
      </c>
    </row>
    <row r="2385" spans="1:4" ht="15" x14ac:dyDescent="0.25">
      <c r="A2385" s="53" t="s">
        <v>7088</v>
      </c>
      <c r="B2385" s="53">
        <v>20</v>
      </c>
      <c r="C2385" s="53" t="s">
        <v>33536</v>
      </c>
      <c r="D2385" s="53" t="s">
        <v>33872</v>
      </c>
    </row>
    <row r="2386" spans="1:4" ht="15" x14ac:dyDescent="0.25">
      <c r="A2386" s="53" t="s">
        <v>7089</v>
      </c>
      <c r="B2386" s="53">
        <v>15</v>
      </c>
      <c r="C2386" s="53" t="s">
        <v>33536</v>
      </c>
      <c r="D2386" s="53" t="s">
        <v>33872</v>
      </c>
    </row>
    <row r="2387" spans="1:4" ht="15" x14ac:dyDescent="0.25">
      <c r="A2387" s="53" t="s">
        <v>7090</v>
      </c>
      <c r="B2387" s="53">
        <v>30</v>
      </c>
      <c r="C2387" s="53" t="s">
        <v>33536</v>
      </c>
      <c r="D2387" s="53" t="s">
        <v>33872</v>
      </c>
    </row>
    <row r="2388" spans="1:4" ht="15" x14ac:dyDescent="0.25">
      <c r="A2388" s="53" t="s">
        <v>7091</v>
      </c>
      <c r="B2388" s="53">
        <v>20</v>
      </c>
      <c r="C2388" s="53" t="s">
        <v>33536</v>
      </c>
      <c r="D2388" s="53" t="s">
        <v>33872</v>
      </c>
    </row>
    <row r="2389" spans="1:4" ht="15" x14ac:dyDescent="0.25">
      <c r="A2389" s="53" t="s">
        <v>7092</v>
      </c>
      <c r="B2389" s="53">
        <v>30</v>
      </c>
      <c r="C2389" s="53" t="s">
        <v>33536</v>
      </c>
      <c r="D2389" s="53" t="s">
        <v>33872</v>
      </c>
    </row>
    <row r="2390" spans="1:4" ht="15" x14ac:dyDescent="0.25">
      <c r="A2390" s="53" t="s">
        <v>7093</v>
      </c>
      <c r="B2390" s="53">
        <v>30</v>
      </c>
      <c r="C2390" s="53" t="s">
        <v>33536</v>
      </c>
      <c r="D2390" s="53" t="s">
        <v>33872</v>
      </c>
    </row>
    <row r="2391" spans="1:4" ht="15" x14ac:dyDescent="0.25">
      <c r="A2391" s="53" t="s">
        <v>7094</v>
      </c>
      <c r="B2391" s="53">
        <v>20</v>
      </c>
      <c r="C2391" s="53" t="s">
        <v>33536</v>
      </c>
      <c r="D2391" s="53" t="s">
        <v>33872</v>
      </c>
    </row>
    <row r="2392" spans="1:4" ht="15" x14ac:dyDescent="0.25">
      <c r="A2392" s="53" t="s">
        <v>7095</v>
      </c>
      <c r="B2392" s="53">
        <v>30</v>
      </c>
      <c r="C2392" s="53"/>
      <c r="D2392" s="53" t="s">
        <v>33872</v>
      </c>
    </row>
    <row r="2393" spans="1:4" ht="15" x14ac:dyDescent="0.25">
      <c r="A2393" s="53" t="s">
        <v>7096</v>
      </c>
      <c r="B2393" s="53">
        <v>20</v>
      </c>
      <c r="C2393" s="53"/>
      <c r="D2393" s="53" t="s">
        <v>33872</v>
      </c>
    </row>
    <row r="2394" spans="1:4" ht="15" x14ac:dyDescent="0.25">
      <c r="A2394" s="53" t="s">
        <v>7097</v>
      </c>
      <c r="B2394" s="53">
        <v>20</v>
      </c>
      <c r="C2394" s="53"/>
      <c r="D2394" s="53" t="s">
        <v>33872</v>
      </c>
    </row>
    <row r="2395" spans="1:4" ht="15" x14ac:dyDescent="0.25">
      <c r="A2395" s="53" t="s">
        <v>7098</v>
      </c>
      <c r="B2395" s="53">
        <v>30</v>
      </c>
      <c r="C2395" s="53"/>
      <c r="D2395" s="53" t="s">
        <v>33872</v>
      </c>
    </row>
    <row r="2396" spans="1:4" ht="15" x14ac:dyDescent="0.25">
      <c r="A2396" s="53" t="s">
        <v>7099</v>
      </c>
      <c r="B2396" s="53">
        <v>15</v>
      </c>
      <c r="C2396" s="53" t="s">
        <v>33536</v>
      </c>
      <c r="D2396" s="53" t="s">
        <v>33872</v>
      </c>
    </row>
    <row r="2397" spans="1:4" ht="15" x14ac:dyDescent="0.25">
      <c r="A2397" s="53" t="s">
        <v>7100</v>
      </c>
      <c r="B2397" s="53">
        <v>15</v>
      </c>
      <c r="C2397" s="53" t="s">
        <v>33536</v>
      </c>
      <c r="D2397" s="53" t="s">
        <v>33872</v>
      </c>
    </row>
    <row r="2398" spans="1:4" ht="15" x14ac:dyDescent="0.25">
      <c r="A2398" s="53" t="s">
        <v>7101</v>
      </c>
      <c r="B2398" s="53">
        <v>15</v>
      </c>
      <c r="C2398" s="53" t="s">
        <v>33536</v>
      </c>
      <c r="D2398" s="53" t="s">
        <v>33872</v>
      </c>
    </row>
    <row r="2399" spans="1:4" ht="15" x14ac:dyDescent="0.25">
      <c r="A2399" s="53" t="s">
        <v>7102</v>
      </c>
      <c r="B2399" s="53">
        <v>15</v>
      </c>
      <c r="C2399" s="53" t="s">
        <v>33536</v>
      </c>
      <c r="D2399" s="53" t="s">
        <v>33872</v>
      </c>
    </row>
    <row r="2400" spans="1:4" ht="15" x14ac:dyDescent="0.25">
      <c r="A2400" s="53" t="s">
        <v>7103</v>
      </c>
      <c r="B2400" s="53">
        <v>15</v>
      </c>
      <c r="C2400" s="53" t="s">
        <v>33536</v>
      </c>
      <c r="D2400" s="53" t="s">
        <v>33872</v>
      </c>
    </row>
    <row r="2401" spans="1:4" ht="15" x14ac:dyDescent="0.25">
      <c r="A2401" s="53" t="s">
        <v>7104</v>
      </c>
      <c r="B2401" s="53">
        <v>15</v>
      </c>
      <c r="C2401" s="53" t="s">
        <v>33536</v>
      </c>
      <c r="D2401" s="53" t="s">
        <v>33872</v>
      </c>
    </row>
    <row r="2402" spans="1:4" ht="15" x14ac:dyDescent="0.25">
      <c r="A2402" s="53" t="s">
        <v>7105</v>
      </c>
      <c r="B2402" s="53">
        <v>15</v>
      </c>
      <c r="C2402" s="53" t="s">
        <v>33536</v>
      </c>
      <c r="D2402" s="53" t="s">
        <v>33872</v>
      </c>
    </row>
    <row r="2403" spans="1:4" ht="15" x14ac:dyDescent="0.25">
      <c r="A2403" s="53" t="s">
        <v>7106</v>
      </c>
      <c r="B2403" s="53">
        <v>15</v>
      </c>
      <c r="C2403" s="53" t="s">
        <v>33536</v>
      </c>
      <c r="D2403" s="53" t="s">
        <v>33872</v>
      </c>
    </row>
    <row r="2404" spans="1:4" ht="15" x14ac:dyDescent="0.25">
      <c r="A2404" s="53" t="s">
        <v>7107</v>
      </c>
      <c r="B2404" s="53">
        <v>15</v>
      </c>
      <c r="C2404" s="53" t="s">
        <v>33536</v>
      </c>
      <c r="D2404" s="53" t="s">
        <v>33872</v>
      </c>
    </row>
    <row r="2405" spans="1:4" ht="15" x14ac:dyDescent="0.25">
      <c r="A2405" s="53" t="s">
        <v>7108</v>
      </c>
      <c r="B2405" s="53">
        <v>20</v>
      </c>
      <c r="C2405" s="53" t="s">
        <v>33536</v>
      </c>
      <c r="D2405" s="53" t="s">
        <v>33872</v>
      </c>
    </row>
    <row r="2406" spans="1:4" ht="15" x14ac:dyDescent="0.25">
      <c r="A2406" s="53" t="s">
        <v>7109</v>
      </c>
      <c r="B2406" s="53">
        <v>15</v>
      </c>
      <c r="C2406" s="53" t="s">
        <v>33536</v>
      </c>
      <c r="D2406" s="53" t="s">
        <v>33872</v>
      </c>
    </row>
    <row r="2407" spans="1:4" ht="15" x14ac:dyDescent="0.25">
      <c r="A2407" s="53" t="s">
        <v>7110</v>
      </c>
      <c r="B2407" s="53">
        <v>30</v>
      </c>
      <c r="C2407" s="53" t="s">
        <v>33536</v>
      </c>
      <c r="D2407" s="53" t="s">
        <v>33872</v>
      </c>
    </row>
    <row r="2408" spans="1:4" ht="15" x14ac:dyDescent="0.25">
      <c r="A2408" s="53" t="s">
        <v>7111</v>
      </c>
      <c r="B2408" s="53">
        <v>20</v>
      </c>
      <c r="C2408" s="53" t="s">
        <v>33536</v>
      </c>
      <c r="D2408" s="53" t="s">
        <v>33872</v>
      </c>
    </row>
    <row r="2409" spans="1:4" ht="15" x14ac:dyDescent="0.25">
      <c r="A2409" s="53" t="s">
        <v>7112</v>
      </c>
      <c r="B2409" s="53">
        <v>15</v>
      </c>
      <c r="C2409" s="53" t="s">
        <v>33536</v>
      </c>
      <c r="D2409" s="53" t="s">
        <v>33872</v>
      </c>
    </row>
    <row r="2410" spans="1:4" ht="15" x14ac:dyDescent="0.25">
      <c r="A2410" s="53" t="s">
        <v>7113</v>
      </c>
      <c r="B2410" s="53">
        <v>15</v>
      </c>
      <c r="C2410" s="53" t="s">
        <v>33536</v>
      </c>
      <c r="D2410" s="53" t="s">
        <v>33872</v>
      </c>
    </row>
    <row r="2411" spans="1:4" ht="15" x14ac:dyDescent="0.25">
      <c r="A2411" s="53" t="s">
        <v>7114</v>
      </c>
      <c r="B2411" s="53">
        <v>15</v>
      </c>
      <c r="C2411" s="53" t="s">
        <v>33536</v>
      </c>
      <c r="D2411" s="53" t="s">
        <v>33872</v>
      </c>
    </row>
    <row r="2412" spans="1:4" ht="15" x14ac:dyDescent="0.25">
      <c r="A2412" s="53" t="s">
        <v>7115</v>
      </c>
      <c r="B2412" s="53">
        <v>20</v>
      </c>
      <c r="C2412" s="53" t="s">
        <v>33536</v>
      </c>
      <c r="D2412" s="53" t="s">
        <v>33872</v>
      </c>
    </row>
    <row r="2413" spans="1:4" ht="15" x14ac:dyDescent="0.25">
      <c r="A2413" s="53" t="s">
        <v>7116</v>
      </c>
      <c r="B2413" s="53">
        <v>20</v>
      </c>
      <c r="C2413" s="53" t="s">
        <v>33536</v>
      </c>
      <c r="D2413" s="53" t="s">
        <v>33872</v>
      </c>
    </row>
    <row r="2414" spans="1:4" ht="15" x14ac:dyDescent="0.25">
      <c r="A2414" s="53" t="s">
        <v>7117</v>
      </c>
      <c r="B2414" s="53">
        <v>20</v>
      </c>
      <c r="C2414" s="53" t="s">
        <v>33536</v>
      </c>
      <c r="D2414" s="53" t="s">
        <v>33872</v>
      </c>
    </row>
    <row r="2415" spans="1:4" ht="15" x14ac:dyDescent="0.25">
      <c r="A2415" s="53" t="s">
        <v>7118</v>
      </c>
      <c r="B2415" s="53">
        <v>20</v>
      </c>
      <c r="C2415" s="53" t="s">
        <v>33536</v>
      </c>
      <c r="D2415" s="53" t="s">
        <v>33872</v>
      </c>
    </row>
    <row r="2416" spans="1:4" ht="15" x14ac:dyDescent="0.25">
      <c r="A2416" s="53" t="s">
        <v>7119</v>
      </c>
      <c r="B2416" s="53">
        <v>20</v>
      </c>
      <c r="C2416" s="53" t="s">
        <v>33536</v>
      </c>
      <c r="D2416" s="53" t="s">
        <v>33872</v>
      </c>
    </row>
    <row r="2417" spans="1:4" ht="15" x14ac:dyDescent="0.25">
      <c r="A2417" s="53" t="s">
        <v>7120</v>
      </c>
      <c r="B2417" s="53">
        <v>20</v>
      </c>
      <c r="C2417" s="53" t="s">
        <v>33536</v>
      </c>
      <c r="D2417" s="53" t="s">
        <v>33872</v>
      </c>
    </row>
    <row r="2418" spans="1:4" ht="15" x14ac:dyDescent="0.25">
      <c r="A2418" s="53" t="s">
        <v>7121</v>
      </c>
      <c r="B2418" s="53">
        <v>30</v>
      </c>
      <c r="C2418" s="53" t="s">
        <v>33536</v>
      </c>
      <c r="D2418" s="53" t="s">
        <v>33872</v>
      </c>
    </row>
    <row r="2419" spans="1:4" ht="15" x14ac:dyDescent="0.25">
      <c r="A2419" s="53" t="s">
        <v>7122</v>
      </c>
      <c r="B2419" s="53">
        <v>20</v>
      </c>
      <c r="C2419" s="53" t="s">
        <v>33536</v>
      </c>
      <c r="D2419" s="53" t="s">
        <v>33872</v>
      </c>
    </row>
    <row r="2420" spans="1:4" ht="15" x14ac:dyDescent="0.25">
      <c r="A2420" s="53" t="s">
        <v>7123</v>
      </c>
      <c r="B2420" s="53">
        <v>20</v>
      </c>
      <c r="C2420" s="53" t="s">
        <v>33536</v>
      </c>
      <c r="D2420" s="53" t="s">
        <v>33872</v>
      </c>
    </row>
    <row r="2421" spans="1:4" ht="15" x14ac:dyDescent="0.25">
      <c r="A2421" s="53" t="s">
        <v>7124</v>
      </c>
      <c r="B2421" s="53">
        <v>20</v>
      </c>
      <c r="C2421" s="53" t="s">
        <v>33536</v>
      </c>
      <c r="D2421" s="53" t="s">
        <v>33872</v>
      </c>
    </row>
    <row r="2422" spans="1:4" ht="15" x14ac:dyDescent="0.25">
      <c r="A2422" s="53" t="s">
        <v>7125</v>
      </c>
      <c r="B2422" s="53">
        <v>20</v>
      </c>
      <c r="C2422" s="53" t="s">
        <v>33536</v>
      </c>
      <c r="D2422" s="53" t="s">
        <v>33872</v>
      </c>
    </row>
    <row r="2423" spans="1:4" ht="15" x14ac:dyDescent="0.25">
      <c r="A2423" s="53" t="s">
        <v>7126</v>
      </c>
      <c r="B2423" s="53">
        <v>20</v>
      </c>
      <c r="C2423" s="53" t="s">
        <v>33536</v>
      </c>
      <c r="D2423" s="53" t="s">
        <v>33872</v>
      </c>
    </row>
    <row r="2424" spans="1:4" ht="15" x14ac:dyDescent="0.25">
      <c r="A2424" s="53" t="s">
        <v>7127</v>
      </c>
      <c r="B2424" s="53">
        <v>20</v>
      </c>
      <c r="C2424" s="53" t="s">
        <v>33536</v>
      </c>
      <c r="D2424" s="53" t="s">
        <v>33872</v>
      </c>
    </row>
    <row r="2425" spans="1:4" ht="15" x14ac:dyDescent="0.25">
      <c r="A2425" s="53" t="s">
        <v>7128</v>
      </c>
      <c r="B2425" s="53">
        <v>20</v>
      </c>
      <c r="C2425" s="53" t="s">
        <v>33536</v>
      </c>
      <c r="D2425" s="53" t="s">
        <v>33872</v>
      </c>
    </row>
    <row r="2426" spans="1:4" ht="15" x14ac:dyDescent="0.25">
      <c r="A2426" s="53" t="s">
        <v>7129</v>
      </c>
      <c r="B2426" s="53">
        <v>20</v>
      </c>
      <c r="C2426" s="53"/>
      <c r="D2426" s="53" t="s">
        <v>33872</v>
      </c>
    </row>
    <row r="2427" spans="1:4" ht="15" x14ac:dyDescent="0.25">
      <c r="A2427" s="53" t="s">
        <v>7130</v>
      </c>
      <c r="B2427" s="53">
        <v>10</v>
      </c>
      <c r="C2427" s="53" t="s">
        <v>33536</v>
      </c>
      <c r="D2427" s="53" t="s">
        <v>33872</v>
      </c>
    </row>
    <row r="2428" spans="1:4" ht="15" x14ac:dyDescent="0.25">
      <c r="A2428" s="53" t="s">
        <v>7131</v>
      </c>
      <c r="B2428" s="53">
        <v>10</v>
      </c>
      <c r="C2428" s="53" t="s">
        <v>33536</v>
      </c>
      <c r="D2428" s="53" t="s">
        <v>33872</v>
      </c>
    </row>
    <row r="2429" spans="1:4" ht="15" x14ac:dyDescent="0.25">
      <c r="A2429" s="53" t="s">
        <v>7132</v>
      </c>
      <c r="B2429" s="53">
        <v>10</v>
      </c>
      <c r="C2429" s="53" t="s">
        <v>33536</v>
      </c>
      <c r="D2429" s="53" t="s">
        <v>33872</v>
      </c>
    </row>
    <row r="2430" spans="1:4" ht="15" x14ac:dyDescent="0.25">
      <c r="A2430" s="53" t="s">
        <v>7133</v>
      </c>
      <c r="B2430" s="53">
        <v>10</v>
      </c>
      <c r="C2430" s="53" t="s">
        <v>33536</v>
      </c>
      <c r="D2430" s="53" t="s">
        <v>33872</v>
      </c>
    </row>
    <row r="2431" spans="1:4" ht="15" x14ac:dyDescent="0.25">
      <c r="A2431" s="53" t="s">
        <v>7134</v>
      </c>
      <c r="B2431" s="53">
        <v>10</v>
      </c>
      <c r="C2431" s="53" t="s">
        <v>33536</v>
      </c>
      <c r="D2431" s="53" t="s">
        <v>33872</v>
      </c>
    </row>
    <row r="2432" spans="1:4" ht="15" x14ac:dyDescent="0.25">
      <c r="A2432" s="53" t="s">
        <v>7135</v>
      </c>
      <c r="B2432" s="53">
        <v>10</v>
      </c>
      <c r="C2432" s="53" t="s">
        <v>33536</v>
      </c>
      <c r="D2432" s="53" t="s">
        <v>33872</v>
      </c>
    </row>
    <row r="2433" spans="1:4" ht="15" x14ac:dyDescent="0.25">
      <c r="A2433" s="53" t="s">
        <v>7136</v>
      </c>
      <c r="B2433" s="53">
        <v>10</v>
      </c>
      <c r="C2433" s="53" t="s">
        <v>33536</v>
      </c>
      <c r="D2433" s="53" t="s">
        <v>33872</v>
      </c>
    </row>
    <row r="2434" spans="1:4" ht="15" x14ac:dyDescent="0.25">
      <c r="A2434" s="53" t="s">
        <v>7137</v>
      </c>
      <c r="B2434" s="53">
        <v>10</v>
      </c>
      <c r="C2434" s="53" t="s">
        <v>33536</v>
      </c>
      <c r="D2434" s="53" t="s">
        <v>33872</v>
      </c>
    </row>
    <row r="2435" spans="1:4" ht="15" x14ac:dyDescent="0.25">
      <c r="A2435" s="53" t="s">
        <v>7138</v>
      </c>
      <c r="B2435" s="53">
        <v>10</v>
      </c>
      <c r="C2435" s="53" t="s">
        <v>33536</v>
      </c>
      <c r="D2435" s="53" t="s">
        <v>33872</v>
      </c>
    </row>
    <row r="2436" spans="1:4" ht="15" x14ac:dyDescent="0.25">
      <c r="A2436" s="53" t="s">
        <v>7139</v>
      </c>
      <c r="B2436" s="53">
        <v>10</v>
      </c>
      <c r="C2436" s="53"/>
      <c r="D2436" s="53" t="s">
        <v>33872</v>
      </c>
    </row>
    <row r="2437" spans="1:4" ht="15" x14ac:dyDescent="0.25">
      <c r="A2437" s="53" t="s">
        <v>7140</v>
      </c>
      <c r="B2437" s="53">
        <v>10</v>
      </c>
      <c r="C2437" s="53" t="s">
        <v>33536</v>
      </c>
      <c r="D2437" s="53" t="s">
        <v>33872</v>
      </c>
    </row>
    <row r="2438" spans="1:4" ht="15" x14ac:dyDescent="0.25">
      <c r="A2438" s="53" t="s">
        <v>7141</v>
      </c>
      <c r="B2438" s="53">
        <v>10</v>
      </c>
      <c r="C2438" s="53" t="s">
        <v>33536</v>
      </c>
      <c r="D2438" s="53" t="s">
        <v>33872</v>
      </c>
    </row>
    <row r="2439" spans="1:4" ht="15" x14ac:dyDescent="0.25">
      <c r="A2439" s="53" t="s">
        <v>7142</v>
      </c>
      <c r="B2439" s="53">
        <v>10</v>
      </c>
      <c r="C2439" s="53" t="s">
        <v>33536</v>
      </c>
      <c r="D2439" s="53" t="s">
        <v>33872</v>
      </c>
    </row>
    <row r="2440" spans="1:4" ht="15" x14ac:dyDescent="0.25">
      <c r="A2440" s="53" t="s">
        <v>7143</v>
      </c>
      <c r="B2440" s="53">
        <v>10</v>
      </c>
      <c r="C2440" s="53" t="s">
        <v>33536</v>
      </c>
      <c r="D2440" s="53" t="s">
        <v>33872</v>
      </c>
    </row>
    <row r="2441" spans="1:4" ht="15" x14ac:dyDescent="0.25">
      <c r="A2441" s="53" t="s">
        <v>7144</v>
      </c>
      <c r="B2441" s="53">
        <v>20</v>
      </c>
      <c r="C2441" s="53" t="s">
        <v>33536</v>
      </c>
      <c r="D2441" s="53" t="s">
        <v>33872</v>
      </c>
    </row>
    <row r="2442" spans="1:4" ht="15" x14ac:dyDescent="0.25">
      <c r="A2442" s="53" t="s">
        <v>7145</v>
      </c>
      <c r="B2442" s="53">
        <v>10</v>
      </c>
      <c r="C2442" s="53" t="s">
        <v>33536</v>
      </c>
      <c r="D2442" s="53" t="s">
        <v>33872</v>
      </c>
    </row>
    <row r="2443" spans="1:4" ht="15" x14ac:dyDescent="0.25">
      <c r="A2443" s="53" t="s">
        <v>7146</v>
      </c>
      <c r="B2443" s="53">
        <v>10</v>
      </c>
      <c r="C2443" s="53" t="s">
        <v>33536</v>
      </c>
      <c r="D2443" s="53" t="s">
        <v>33872</v>
      </c>
    </row>
    <row r="2444" spans="1:4" ht="15" x14ac:dyDescent="0.25">
      <c r="A2444" s="53" t="s">
        <v>7147</v>
      </c>
      <c r="B2444" s="53">
        <v>15</v>
      </c>
      <c r="C2444" s="53" t="s">
        <v>33536</v>
      </c>
      <c r="D2444" s="53" t="s">
        <v>33872</v>
      </c>
    </row>
    <row r="2445" spans="1:4" ht="15" x14ac:dyDescent="0.25">
      <c r="A2445" s="53" t="s">
        <v>7148</v>
      </c>
      <c r="B2445" s="53">
        <v>10</v>
      </c>
      <c r="C2445" s="53" t="s">
        <v>33536</v>
      </c>
      <c r="D2445" s="53" t="s">
        <v>33872</v>
      </c>
    </row>
    <row r="2446" spans="1:4" ht="15" x14ac:dyDescent="0.25">
      <c r="A2446" s="53" t="s">
        <v>7149</v>
      </c>
      <c r="B2446" s="53">
        <v>10</v>
      </c>
      <c r="C2446" s="53" t="s">
        <v>33536</v>
      </c>
      <c r="D2446" s="53" t="s">
        <v>33872</v>
      </c>
    </row>
    <row r="2447" spans="1:4" ht="15" x14ac:dyDescent="0.25">
      <c r="A2447" s="53" t="s">
        <v>7150</v>
      </c>
      <c r="B2447" s="53">
        <v>20</v>
      </c>
      <c r="C2447" s="53" t="s">
        <v>33536</v>
      </c>
      <c r="D2447" s="53" t="s">
        <v>33872</v>
      </c>
    </row>
    <row r="2448" spans="1:4" ht="15" x14ac:dyDescent="0.25">
      <c r="A2448" s="53" t="s">
        <v>7151</v>
      </c>
      <c r="B2448" s="53">
        <v>10</v>
      </c>
      <c r="C2448" s="53" t="s">
        <v>33536</v>
      </c>
      <c r="D2448" s="53" t="s">
        <v>33872</v>
      </c>
    </row>
    <row r="2449" spans="1:4" ht="15" x14ac:dyDescent="0.25">
      <c r="A2449" s="53" t="s">
        <v>7152</v>
      </c>
      <c r="B2449" s="53">
        <v>10</v>
      </c>
      <c r="C2449" s="53" t="s">
        <v>33536</v>
      </c>
      <c r="D2449" s="53" t="s">
        <v>33872</v>
      </c>
    </row>
    <row r="2450" spans="1:4" ht="15" x14ac:dyDescent="0.25">
      <c r="A2450" s="53" t="s">
        <v>7153</v>
      </c>
      <c r="B2450" s="53">
        <v>15</v>
      </c>
      <c r="C2450" s="53" t="s">
        <v>33536</v>
      </c>
      <c r="D2450" s="53" t="s">
        <v>33872</v>
      </c>
    </row>
    <row r="2451" spans="1:4" ht="15" x14ac:dyDescent="0.25">
      <c r="A2451" s="53" t="s">
        <v>7154</v>
      </c>
      <c r="B2451" s="53">
        <v>10</v>
      </c>
      <c r="C2451" s="53" t="s">
        <v>33536</v>
      </c>
      <c r="D2451" s="53" t="s">
        <v>33872</v>
      </c>
    </row>
    <row r="2452" spans="1:4" ht="15" x14ac:dyDescent="0.25">
      <c r="A2452" s="53" t="s">
        <v>7155</v>
      </c>
      <c r="B2452" s="53">
        <v>10</v>
      </c>
      <c r="C2452" s="53" t="s">
        <v>33536</v>
      </c>
      <c r="D2452" s="53" t="s">
        <v>33872</v>
      </c>
    </row>
    <row r="2453" spans="1:4" ht="15" x14ac:dyDescent="0.25">
      <c r="A2453" s="53" t="s">
        <v>7156</v>
      </c>
      <c r="B2453" s="53">
        <v>10</v>
      </c>
      <c r="C2453" s="53" t="s">
        <v>33536</v>
      </c>
      <c r="D2453" s="53" t="s">
        <v>33872</v>
      </c>
    </row>
    <row r="2454" spans="1:4" ht="15" x14ac:dyDescent="0.25">
      <c r="A2454" s="53" t="s">
        <v>7157</v>
      </c>
      <c r="B2454" s="53">
        <v>10</v>
      </c>
      <c r="C2454" s="53" t="s">
        <v>33536</v>
      </c>
      <c r="D2454" s="53" t="s">
        <v>33872</v>
      </c>
    </row>
    <row r="2455" spans="1:4" ht="15" x14ac:dyDescent="0.25">
      <c r="A2455" s="53" t="s">
        <v>7158</v>
      </c>
      <c r="B2455" s="53">
        <v>10</v>
      </c>
      <c r="C2455" s="53" t="s">
        <v>33536</v>
      </c>
      <c r="D2455" s="53" t="s">
        <v>33872</v>
      </c>
    </row>
    <row r="2456" spans="1:4" ht="15" x14ac:dyDescent="0.25">
      <c r="A2456" s="53" t="s">
        <v>7159</v>
      </c>
      <c r="B2456" s="53">
        <v>15</v>
      </c>
      <c r="C2456" s="53" t="s">
        <v>33536</v>
      </c>
      <c r="D2456" s="53" t="s">
        <v>33872</v>
      </c>
    </row>
    <row r="2457" spans="1:4" ht="15" x14ac:dyDescent="0.25">
      <c r="A2457" s="53" t="s">
        <v>7160</v>
      </c>
      <c r="B2457" s="53">
        <v>10</v>
      </c>
      <c r="C2457" s="53" t="s">
        <v>33536</v>
      </c>
      <c r="D2457" s="53" t="s">
        <v>33872</v>
      </c>
    </row>
    <row r="2458" spans="1:4" ht="15" x14ac:dyDescent="0.25">
      <c r="A2458" s="53" t="s">
        <v>7161</v>
      </c>
      <c r="B2458" s="53">
        <v>15</v>
      </c>
      <c r="C2458" s="53" t="s">
        <v>33536</v>
      </c>
      <c r="D2458" s="53" t="s">
        <v>33872</v>
      </c>
    </row>
    <row r="2459" spans="1:4" ht="15" x14ac:dyDescent="0.25">
      <c r="A2459" s="53" t="s">
        <v>7162</v>
      </c>
      <c r="B2459" s="53">
        <v>10</v>
      </c>
      <c r="C2459" s="53" t="s">
        <v>33536</v>
      </c>
      <c r="D2459" s="53" t="s">
        <v>33872</v>
      </c>
    </row>
    <row r="2460" spans="1:4" ht="15" x14ac:dyDescent="0.25">
      <c r="A2460" s="53" t="s">
        <v>7163</v>
      </c>
      <c r="B2460" s="53">
        <v>15</v>
      </c>
      <c r="C2460" s="53" t="s">
        <v>33536</v>
      </c>
      <c r="D2460" s="53" t="s">
        <v>33872</v>
      </c>
    </row>
    <row r="2461" spans="1:4" ht="15" x14ac:dyDescent="0.25">
      <c r="A2461" s="53" t="s">
        <v>7164</v>
      </c>
      <c r="B2461" s="53">
        <v>10</v>
      </c>
      <c r="C2461" s="53" t="s">
        <v>33536</v>
      </c>
      <c r="D2461" s="53" t="s">
        <v>33872</v>
      </c>
    </row>
    <row r="2462" spans="1:4" ht="15" x14ac:dyDescent="0.25">
      <c r="A2462" s="53" t="s">
        <v>7165</v>
      </c>
      <c r="B2462" s="53">
        <v>15</v>
      </c>
      <c r="C2462" s="53" t="s">
        <v>33536</v>
      </c>
      <c r="D2462" s="53" t="s">
        <v>33872</v>
      </c>
    </row>
    <row r="2463" spans="1:4" ht="15" x14ac:dyDescent="0.25">
      <c r="A2463" s="53" t="s">
        <v>7166</v>
      </c>
      <c r="B2463" s="53">
        <v>15</v>
      </c>
      <c r="C2463" s="53" t="s">
        <v>33536</v>
      </c>
      <c r="D2463" s="53" t="s">
        <v>33872</v>
      </c>
    </row>
    <row r="2464" spans="1:4" ht="15" x14ac:dyDescent="0.25">
      <c r="A2464" s="53" t="s">
        <v>7167</v>
      </c>
      <c r="B2464" s="53">
        <v>15</v>
      </c>
      <c r="C2464" s="53" t="s">
        <v>33536</v>
      </c>
      <c r="D2464" s="53" t="s">
        <v>33872</v>
      </c>
    </row>
    <row r="2465" spans="1:4" ht="15" x14ac:dyDescent="0.25">
      <c r="A2465" s="53" t="s">
        <v>7168</v>
      </c>
      <c r="B2465" s="53">
        <v>15</v>
      </c>
      <c r="C2465" s="53" t="s">
        <v>33536</v>
      </c>
      <c r="D2465" s="53" t="s">
        <v>33872</v>
      </c>
    </row>
    <row r="2466" spans="1:4" ht="15" x14ac:dyDescent="0.25">
      <c r="A2466" s="53" t="s">
        <v>7169</v>
      </c>
      <c r="B2466" s="53">
        <v>15</v>
      </c>
      <c r="C2466" s="53" t="s">
        <v>33536</v>
      </c>
      <c r="D2466" s="53" t="s">
        <v>33872</v>
      </c>
    </row>
    <row r="2467" spans="1:4" ht="15" x14ac:dyDescent="0.25">
      <c r="A2467" s="53" t="s">
        <v>7170</v>
      </c>
      <c r="B2467" s="53">
        <v>10</v>
      </c>
      <c r="C2467" s="53" t="s">
        <v>33536</v>
      </c>
      <c r="D2467" s="53" t="s">
        <v>33872</v>
      </c>
    </row>
    <row r="2468" spans="1:4" ht="15" x14ac:dyDescent="0.25">
      <c r="A2468" s="53" t="s">
        <v>7171</v>
      </c>
      <c r="B2468" s="53">
        <v>10</v>
      </c>
      <c r="C2468" s="53" t="s">
        <v>33536</v>
      </c>
      <c r="D2468" s="53" t="s">
        <v>33872</v>
      </c>
    </row>
    <row r="2469" spans="1:4" ht="15" x14ac:dyDescent="0.25">
      <c r="A2469" s="53" t="s">
        <v>7172</v>
      </c>
      <c r="B2469" s="53">
        <v>15</v>
      </c>
      <c r="C2469" s="53"/>
      <c r="D2469" s="53" t="s">
        <v>33872</v>
      </c>
    </row>
    <row r="2470" spans="1:4" ht="15" x14ac:dyDescent="0.25">
      <c r="A2470" s="53" t="s">
        <v>7173</v>
      </c>
      <c r="B2470" s="53">
        <v>10</v>
      </c>
      <c r="C2470" s="53" t="s">
        <v>33536</v>
      </c>
      <c r="D2470" s="53" t="s">
        <v>33872</v>
      </c>
    </row>
    <row r="2471" spans="1:4" ht="15" x14ac:dyDescent="0.25">
      <c r="A2471" s="53" t="s">
        <v>7174</v>
      </c>
      <c r="B2471" s="53">
        <v>15</v>
      </c>
      <c r="C2471" s="53" t="s">
        <v>33536</v>
      </c>
      <c r="D2471" s="53" t="s">
        <v>33872</v>
      </c>
    </row>
    <row r="2472" spans="1:4" ht="15" x14ac:dyDescent="0.25">
      <c r="A2472" s="53" t="s">
        <v>7175</v>
      </c>
      <c r="B2472" s="53">
        <v>15</v>
      </c>
      <c r="C2472" s="53" t="s">
        <v>33536</v>
      </c>
      <c r="D2472" s="53" t="s">
        <v>33872</v>
      </c>
    </row>
    <row r="2473" spans="1:4" ht="15" x14ac:dyDescent="0.25">
      <c r="A2473" s="53" t="s">
        <v>7176</v>
      </c>
      <c r="B2473" s="53">
        <v>15</v>
      </c>
      <c r="C2473" s="53" t="s">
        <v>33536</v>
      </c>
      <c r="D2473" s="53" t="s">
        <v>33872</v>
      </c>
    </row>
    <row r="2474" spans="1:4" ht="15" x14ac:dyDescent="0.25">
      <c r="A2474" s="53" t="s">
        <v>7177</v>
      </c>
      <c r="B2474" s="53">
        <v>15</v>
      </c>
      <c r="C2474" s="53" t="s">
        <v>33536</v>
      </c>
      <c r="D2474" s="53" t="s">
        <v>33872</v>
      </c>
    </row>
    <row r="2475" spans="1:4" ht="15" x14ac:dyDescent="0.25">
      <c r="A2475" s="53" t="s">
        <v>7178</v>
      </c>
      <c r="B2475" s="53">
        <v>15</v>
      </c>
      <c r="C2475" s="53" t="s">
        <v>33536</v>
      </c>
      <c r="D2475" s="53" t="s">
        <v>33872</v>
      </c>
    </row>
    <row r="2476" spans="1:4" ht="15" x14ac:dyDescent="0.25">
      <c r="A2476" s="53" t="s">
        <v>7179</v>
      </c>
      <c r="B2476" s="53">
        <v>15</v>
      </c>
      <c r="C2476" s="53" t="s">
        <v>33536</v>
      </c>
      <c r="D2476" s="53" t="s">
        <v>33872</v>
      </c>
    </row>
    <row r="2477" spans="1:4" ht="15" x14ac:dyDescent="0.25">
      <c r="A2477" s="53" t="s">
        <v>7180</v>
      </c>
      <c r="B2477" s="53">
        <v>10</v>
      </c>
      <c r="C2477" s="53" t="s">
        <v>33536</v>
      </c>
      <c r="D2477" s="53" t="s">
        <v>33872</v>
      </c>
    </row>
    <row r="2478" spans="1:4" ht="15" x14ac:dyDescent="0.25">
      <c r="A2478" s="53" t="s">
        <v>7181</v>
      </c>
      <c r="B2478" s="53">
        <v>10</v>
      </c>
      <c r="C2478" s="53" t="s">
        <v>33536</v>
      </c>
      <c r="D2478" s="53" t="s">
        <v>33872</v>
      </c>
    </row>
    <row r="2479" spans="1:4" ht="15" x14ac:dyDescent="0.25">
      <c r="A2479" s="53" t="s">
        <v>7182</v>
      </c>
      <c r="B2479" s="53">
        <v>15</v>
      </c>
      <c r="C2479" s="53" t="s">
        <v>33536</v>
      </c>
      <c r="D2479" s="53" t="s">
        <v>33872</v>
      </c>
    </row>
    <row r="2480" spans="1:4" ht="15" x14ac:dyDescent="0.25">
      <c r="A2480" s="53" t="s">
        <v>7183</v>
      </c>
      <c r="B2480" s="53">
        <v>15</v>
      </c>
      <c r="C2480" s="53" t="s">
        <v>33536</v>
      </c>
      <c r="D2480" s="53" t="s">
        <v>33872</v>
      </c>
    </row>
    <row r="2481" spans="1:4" ht="15" x14ac:dyDescent="0.25">
      <c r="A2481" s="53" t="s">
        <v>7184</v>
      </c>
      <c r="B2481" s="53">
        <v>15</v>
      </c>
      <c r="C2481" s="53"/>
      <c r="D2481" s="53" t="s">
        <v>33872</v>
      </c>
    </row>
    <row r="2482" spans="1:4" ht="15" x14ac:dyDescent="0.25">
      <c r="A2482" s="53" t="s">
        <v>7185</v>
      </c>
      <c r="B2482" s="53">
        <v>15</v>
      </c>
      <c r="C2482" s="53"/>
      <c r="D2482" s="53" t="s">
        <v>33872</v>
      </c>
    </row>
    <row r="2483" spans="1:4" ht="15" x14ac:dyDescent="0.25">
      <c r="A2483" s="53" t="s">
        <v>7186</v>
      </c>
      <c r="B2483" s="53">
        <v>10</v>
      </c>
      <c r="C2483" s="53" t="s">
        <v>33536</v>
      </c>
      <c r="D2483" s="53" t="s">
        <v>33872</v>
      </c>
    </row>
    <row r="2484" spans="1:4" ht="15" x14ac:dyDescent="0.25">
      <c r="A2484" s="53" t="s">
        <v>7187</v>
      </c>
      <c r="B2484" s="53">
        <v>15</v>
      </c>
      <c r="C2484" s="53" t="s">
        <v>33536</v>
      </c>
      <c r="D2484" s="53" t="s">
        <v>33872</v>
      </c>
    </row>
    <row r="2485" spans="1:4" ht="15" x14ac:dyDescent="0.25">
      <c r="A2485" s="53" t="s">
        <v>7188</v>
      </c>
      <c r="B2485" s="53">
        <v>10</v>
      </c>
      <c r="C2485" s="53" t="s">
        <v>33536</v>
      </c>
      <c r="D2485" s="53" t="s">
        <v>33872</v>
      </c>
    </row>
    <row r="2486" spans="1:4" ht="15" x14ac:dyDescent="0.25">
      <c r="A2486" s="53" t="s">
        <v>7189</v>
      </c>
      <c r="B2486" s="53">
        <v>15</v>
      </c>
      <c r="C2486" s="53" t="s">
        <v>33536</v>
      </c>
      <c r="D2486" s="53" t="s">
        <v>33872</v>
      </c>
    </row>
    <row r="2487" spans="1:4" ht="15" x14ac:dyDescent="0.25">
      <c r="A2487" s="53" t="s">
        <v>7190</v>
      </c>
      <c r="B2487" s="53">
        <v>15</v>
      </c>
      <c r="C2487" s="53" t="s">
        <v>33536</v>
      </c>
      <c r="D2487" s="53" t="s">
        <v>33872</v>
      </c>
    </row>
    <row r="2488" spans="1:4" ht="15" x14ac:dyDescent="0.25">
      <c r="A2488" s="53" t="s">
        <v>7191</v>
      </c>
      <c r="B2488" s="53">
        <v>15</v>
      </c>
      <c r="C2488" s="53" t="s">
        <v>33536</v>
      </c>
      <c r="D2488" s="53" t="s">
        <v>33872</v>
      </c>
    </row>
    <row r="2489" spans="1:4" ht="15" x14ac:dyDescent="0.25">
      <c r="A2489" s="53" t="s">
        <v>7192</v>
      </c>
      <c r="B2489" s="53">
        <v>15</v>
      </c>
      <c r="C2489" s="53" t="s">
        <v>33536</v>
      </c>
      <c r="D2489" s="53" t="s">
        <v>33872</v>
      </c>
    </row>
    <row r="2490" spans="1:4" ht="15" x14ac:dyDescent="0.25">
      <c r="A2490" s="53" t="s">
        <v>7193</v>
      </c>
      <c r="B2490" s="53">
        <v>15</v>
      </c>
      <c r="C2490" s="53" t="s">
        <v>33536</v>
      </c>
      <c r="D2490" s="53" t="s">
        <v>33872</v>
      </c>
    </row>
    <row r="2491" spans="1:4" ht="15" x14ac:dyDescent="0.25">
      <c r="A2491" s="53" t="s">
        <v>7194</v>
      </c>
      <c r="B2491" s="53">
        <v>15</v>
      </c>
      <c r="C2491" s="53"/>
      <c r="D2491" s="53" t="s">
        <v>33872</v>
      </c>
    </row>
    <row r="2492" spans="1:4" ht="15" x14ac:dyDescent="0.25">
      <c r="A2492" s="53" t="s">
        <v>7195</v>
      </c>
      <c r="B2492" s="53">
        <v>15</v>
      </c>
      <c r="C2492" s="53" t="s">
        <v>33536</v>
      </c>
      <c r="D2492" s="53" t="s">
        <v>33872</v>
      </c>
    </row>
    <row r="2493" spans="1:4" ht="15" x14ac:dyDescent="0.25">
      <c r="A2493" s="53" t="s">
        <v>7196</v>
      </c>
      <c r="B2493" s="53">
        <v>10</v>
      </c>
      <c r="C2493" s="53" t="s">
        <v>33536</v>
      </c>
      <c r="D2493" s="53" t="s">
        <v>33872</v>
      </c>
    </row>
    <row r="2494" spans="1:4" ht="15" x14ac:dyDescent="0.25">
      <c r="A2494" s="53" t="s">
        <v>7197</v>
      </c>
      <c r="B2494" s="53">
        <v>10</v>
      </c>
      <c r="C2494" s="53" t="s">
        <v>33536</v>
      </c>
      <c r="D2494" s="53" t="s">
        <v>33872</v>
      </c>
    </row>
    <row r="2495" spans="1:4" ht="15" x14ac:dyDescent="0.25">
      <c r="A2495" s="53" t="s">
        <v>7198</v>
      </c>
      <c r="B2495" s="53">
        <v>10</v>
      </c>
      <c r="C2495" s="53" t="s">
        <v>33536</v>
      </c>
      <c r="D2495" s="53" t="s">
        <v>33872</v>
      </c>
    </row>
    <row r="2496" spans="1:4" ht="15" x14ac:dyDescent="0.25">
      <c r="A2496" s="53" t="s">
        <v>7199</v>
      </c>
      <c r="B2496" s="53">
        <v>10</v>
      </c>
      <c r="C2496" s="53" t="s">
        <v>33536</v>
      </c>
      <c r="D2496" s="53" t="s">
        <v>33872</v>
      </c>
    </row>
    <row r="2497" spans="1:4" ht="15" x14ac:dyDescent="0.25">
      <c r="A2497" s="53" t="s">
        <v>7200</v>
      </c>
      <c r="B2497" s="53">
        <v>15</v>
      </c>
      <c r="C2497" s="53" t="s">
        <v>33536</v>
      </c>
      <c r="D2497" s="53" t="s">
        <v>33872</v>
      </c>
    </row>
    <row r="2498" spans="1:4" ht="15" x14ac:dyDescent="0.25">
      <c r="A2498" s="53" t="s">
        <v>7201</v>
      </c>
      <c r="B2498" s="53">
        <v>15</v>
      </c>
      <c r="C2498" s="53" t="s">
        <v>33536</v>
      </c>
      <c r="D2498" s="53" t="s">
        <v>33872</v>
      </c>
    </row>
    <row r="2499" spans="1:4" ht="15" x14ac:dyDescent="0.25">
      <c r="A2499" s="53" t="s">
        <v>7202</v>
      </c>
      <c r="B2499" s="53">
        <v>30</v>
      </c>
      <c r="C2499" s="53" t="s">
        <v>33536</v>
      </c>
      <c r="D2499" s="53" t="s">
        <v>33872</v>
      </c>
    </row>
    <row r="2500" spans="1:4" ht="15" x14ac:dyDescent="0.25">
      <c r="A2500" s="53" t="s">
        <v>7203</v>
      </c>
      <c r="B2500" s="53">
        <v>10</v>
      </c>
      <c r="C2500" s="53" t="s">
        <v>33536</v>
      </c>
      <c r="D2500" s="53" t="s">
        <v>33872</v>
      </c>
    </row>
    <row r="2501" spans="1:4" ht="15" x14ac:dyDescent="0.25">
      <c r="A2501" s="53" t="s">
        <v>7204</v>
      </c>
      <c r="B2501" s="53">
        <v>10</v>
      </c>
      <c r="C2501" s="53" t="s">
        <v>33536</v>
      </c>
      <c r="D2501" s="53" t="s">
        <v>33872</v>
      </c>
    </row>
    <row r="2502" spans="1:4" ht="15" x14ac:dyDescent="0.25">
      <c r="A2502" s="53" t="s">
        <v>7205</v>
      </c>
      <c r="B2502" s="53">
        <v>10</v>
      </c>
      <c r="C2502" s="53" t="s">
        <v>33536</v>
      </c>
      <c r="D2502" s="53" t="s">
        <v>33872</v>
      </c>
    </row>
    <row r="2503" spans="1:4" ht="15" x14ac:dyDescent="0.25">
      <c r="A2503" s="53" t="s">
        <v>7206</v>
      </c>
      <c r="B2503" s="53">
        <v>10</v>
      </c>
      <c r="C2503" s="53" t="s">
        <v>33536</v>
      </c>
      <c r="D2503" s="53" t="s">
        <v>33872</v>
      </c>
    </row>
    <row r="2504" spans="1:4" ht="15" x14ac:dyDescent="0.25">
      <c r="A2504" s="53" t="s">
        <v>7207</v>
      </c>
      <c r="B2504" s="53">
        <v>10</v>
      </c>
      <c r="C2504" s="53" t="s">
        <v>33536</v>
      </c>
      <c r="D2504" s="53" t="s">
        <v>33872</v>
      </c>
    </row>
    <row r="2505" spans="1:4" ht="15" x14ac:dyDescent="0.25">
      <c r="A2505" s="53" t="s">
        <v>33030</v>
      </c>
      <c r="B2505" s="53">
        <v>60</v>
      </c>
      <c r="C2505" s="53" t="s">
        <v>33536</v>
      </c>
      <c r="D2505" s="53" t="s">
        <v>33873</v>
      </c>
    </row>
    <row r="2506" spans="1:4" ht="15" x14ac:dyDescent="0.25">
      <c r="A2506" s="53" t="s">
        <v>33031</v>
      </c>
      <c r="B2506" s="53">
        <v>30</v>
      </c>
      <c r="C2506" s="53" t="s">
        <v>33536</v>
      </c>
      <c r="D2506" s="53" t="s">
        <v>33873</v>
      </c>
    </row>
    <row r="2507" spans="1:4" ht="15" x14ac:dyDescent="0.25">
      <c r="A2507" s="53" t="s">
        <v>33032</v>
      </c>
      <c r="B2507" s="53">
        <v>360</v>
      </c>
      <c r="C2507" s="53" t="s">
        <v>33542</v>
      </c>
      <c r="D2507" s="53" t="s">
        <v>33873</v>
      </c>
    </row>
    <row r="2508" spans="1:4" ht="15" x14ac:dyDescent="0.25">
      <c r="A2508" s="53" t="s">
        <v>7208</v>
      </c>
      <c r="B2508" s="53">
        <v>10</v>
      </c>
      <c r="C2508" s="53" t="s">
        <v>33536</v>
      </c>
      <c r="D2508" s="53" t="s">
        <v>33872</v>
      </c>
    </row>
    <row r="2509" spans="1:4" ht="15" x14ac:dyDescent="0.25">
      <c r="A2509" s="53" t="s">
        <v>7209</v>
      </c>
      <c r="B2509" s="53">
        <v>10</v>
      </c>
      <c r="C2509" s="53" t="s">
        <v>33536</v>
      </c>
      <c r="D2509" s="53" t="s">
        <v>33872</v>
      </c>
    </row>
    <row r="2510" spans="1:4" ht="15" x14ac:dyDescent="0.25">
      <c r="A2510" s="53" t="s">
        <v>7210</v>
      </c>
      <c r="B2510" s="53">
        <v>10</v>
      </c>
      <c r="C2510" s="53" t="s">
        <v>33536</v>
      </c>
      <c r="D2510" s="53" t="s">
        <v>33872</v>
      </c>
    </row>
    <row r="2511" spans="1:4" ht="15" x14ac:dyDescent="0.25">
      <c r="A2511" s="53" t="s">
        <v>7211</v>
      </c>
      <c r="B2511" s="53">
        <v>10</v>
      </c>
      <c r="C2511" s="53" t="s">
        <v>33536</v>
      </c>
      <c r="D2511" s="53" t="s">
        <v>33872</v>
      </c>
    </row>
    <row r="2512" spans="1:4" ht="15" x14ac:dyDescent="0.25">
      <c r="A2512" s="53" t="s">
        <v>7212</v>
      </c>
      <c r="B2512" s="53">
        <v>10</v>
      </c>
      <c r="C2512" s="53" t="s">
        <v>33536</v>
      </c>
      <c r="D2512" s="53" t="s">
        <v>33872</v>
      </c>
    </row>
    <row r="2513" spans="1:4" ht="15" x14ac:dyDescent="0.25">
      <c r="A2513" s="53" t="s">
        <v>7213</v>
      </c>
      <c r="B2513" s="53">
        <v>10</v>
      </c>
      <c r="C2513" s="53" t="s">
        <v>33536</v>
      </c>
      <c r="D2513" s="53" t="s">
        <v>33872</v>
      </c>
    </row>
    <row r="2514" spans="1:4" ht="15" x14ac:dyDescent="0.25">
      <c r="A2514" s="53" t="s">
        <v>7214</v>
      </c>
      <c r="B2514" s="53">
        <v>10</v>
      </c>
      <c r="C2514" s="53" t="s">
        <v>33536</v>
      </c>
      <c r="D2514" s="53" t="s">
        <v>33872</v>
      </c>
    </row>
    <row r="2515" spans="1:4" ht="15" x14ac:dyDescent="0.25">
      <c r="A2515" s="53" t="s">
        <v>7215</v>
      </c>
      <c r="B2515" s="53">
        <v>20</v>
      </c>
      <c r="C2515" s="53" t="s">
        <v>33536</v>
      </c>
      <c r="D2515" s="53" t="s">
        <v>33872</v>
      </c>
    </row>
    <row r="2516" spans="1:4" ht="15" x14ac:dyDescent="0.25">
      <c r="A2516" s="53" t="s">
        <v>7216</v>
      </c>
      <c r="B2516" s="53">
        <v>30</v>
      </c>
      <c r="C2516" s="53" t="s">
        <v>33542</v>
      </c>
      <c r="D2516" s="53" t="s">
        <v>33872</v>
      </c>
    </row>
    <row r="2517" spans="1:4" ht="15" x14ac:dyDescent="0.25">
      <c r="A2517" s="53" t="s">
        <v>7217</v>
      </c>
      <c r="B2517" s="53">
        <v>30</v>
      </c>
      <c r="C2517" s="53" t="s">
        <v>33536</v>
      </c>
      <c r="D2517" s="53" t="s">
        <v>33872</v>
      </c>
    </row>
    <row r="2518" spans="1:4" ht="15" x14ac:dyDescent="0.25">
      <c r="A2518" s="53" t="s">
        <v>7218</v>
      </c>
      <c r="B2518" s="53">
        <v>30</v>
      </c>
      <c r="C2518" s="53" t="s">
        <v>33536</v>
      </c>
      <c r="D2518" s="53" t="s">
        <v>33872</v>
      </c>
    </row>
    <row r="2519" spans="1:4" ht="15" x14ac:dyDescent="0.25">
      <c r="A2519" s="53" t="s">
        <v>7219</v>
      </c>
      <c r="B2519" s="53">
        <v>30</v>
      </c>
      <c r="C2519" s="53" t="s">
        <v>33536</v>
      </c>
      <c r="D2519" s="53" t="s">
        <v>33872</v>
      </c>
    </row>
    <row r="2520" spans="1:4" ht="15" x14ac:dyDescent="0.25">
      <c r="A2520" s="53" t="s">
        <v>7220</v>
      </c>
      <c r="B2520" s="53">
        <v>30</v>
      </c>
      <c r="C2520" s="53" t="s">
        <v>33536</v>
      </c>
      <c r="D2520" s="53" t="s">
        <v>33872</v>
      </c>
    </row>
    <row r="2521" spans="1:4" ht="15" x14ac:dyDescent="0.25">
      <c r="A2521" s="53" t="s">
        <v>7221</v>
      </c>
      <c r="B2521" s="53">
        <v>30</v>
      </c>
      <c r="C2521" s="53" t="s">
        <v>33542</v>
      </c>
      <c r="D2521" s="53" t="s">
        <v>33872</v>
      </c>
    </row>
    <row r="2522" spans="1:4" ht="15" x14ac:dyDescent="0.25">
      <c r="A2522" s="53" t="s">
        <v>7222</v>
      </c>
      <c r="B2522" s="53">
        <v>15</v>
      </c>
      <c r="C2522" s="53" t="s">
        <v>33536</v>
      </c>
      <c r="D2522" s="53" t="s">
        <v>33872</v>
      </c>
    </row>
    <row r="2523" spans="1:4" ht="15" x14ac:dyDescent="0.25">
      <c r="A2523" s="53" t="s">
        <v>7223</v>
      </c>
      <c r="B2523" s="53">
        <v>30</v>
      </c>
      <c r="C2523" s="53" t="s">
        <v>33536</v>
      </c>
      <c r="D2523" s="53" t="s">
        <v>33872</v>
      </c>
    </row>
    <row r="2524" spans="1:4" ht="15" x14ac:dyDescent="0.25">
      <c r="A2524" s="53" t="s">
        <v>7224</v>
      </c>
      <c r="B2524" s="53">
        <v>15</v>
      </c>
      <c r="C2524" s="53" t="s">
        <v>33536</v>
      </c>
      <c r="D2524" s="53" t="s">
        <v>33872</v>
      </c>
    </row>
    <row r="2525" spans="1:4" ht="15" x14ac:dyDescent="0.25">
      <c r="A2525" s="53" t="s">
        <v>7225</v>
      </c>
      <c r="B2525" s="53">
        <v>15</v>
      </c>
      <c r="C2525" s="53" t="s">
        <v>33536</v>
      </c>
      <c r="D2525" s="53" t="s">
        <v>33872</v>
      </c>
    </row>
    <row r="2526" spans="1:4" ht="15" x14ac:dyDescent="0.25">
      <c r="A2526" s="53" t="s">
        <v>7226</v>
      </c>
      <c r="B2526" s="53">
        <v>15</v>
      </c>
      <c r="C2526" s="53" t="s">
        <v>33536</v>
      </c>
      <c r="D2526" s="53" t="s">
        <v>33872</v>
      </c>
    </row>
    <row r="2527" spans="1:4" ht="15" x14ac:dyDescent="0.25">
      <c r="A2527" s="53" t="s">
        <v>7227</v>
      </c>
      <c r="B2527" s="53">
        <v>15</v>
      </c>
      <c r="C2527" s="53" t="s">
        <v>33536</v>
      </c>
      <c r="D2527" s="53" t="s">
        <v>33872</v>
      </c>
    </row>
    <row r="2528" spans="1:4" ht="15" x14ac:dyDescent="0.25">
      <c r="A2528" s="53" t="s">
        <v>7228</v>
      </c>
      <c r="B2528" s="53">
        <v>15</v>
      </c>
      <c r="C2528" s="53" t="s">
        <v>33536</v>
      </c>
      <c r="D2528" s="53" t="s">
        <v>33872</v>
      </c>
    </row>
    <row r="2529" spans="1:4" ht="15" x14ac:dyDescent="0.25">
      <c r="A2529" s="53" t="s">
        <v>7229</v>
      </c>
      <c r="B2529" s="53">
        <v>15</v>
      </c>
      <c r="C2529" s="53" t="s">
        <v>33536</v>
      </c>
      <c r="D2529" s="53" t="s">
        <v>33872</v>
      </c>
    </row>
    <row r="2530" spans="1:4" ht="15" x14ac:dyDescent="0.25">
      <c r="A2530" s="53" t="s">
        <v>7230</v>
      </c>
      <c r="B2530" s="53">
        <v>15</v>
      </c>
      <c r="C2530" s="53" t="s">
        <v>33536</v>
      </c>
      <c r="D2530" s="53" t="s">
        <v>33872</v>
      </c>
    </row>
    <row r="2531" spans="1:4" ht="15" x14ac:dyDescent="0.25">
      <c r="A2531" s="53" t="s">
        <v>7231</v>
      </c>
      <c r="B2531" s="53">
        <v>15</v>
      </c>
      <c r="C2531" s="53" t="s">
        <v>33536</v>
      </c>
      <c r="D2531" s="53" t="s">
        <v>33872</v>
      </c>
    </row>
    <row r="2532" spans="1:4" ht="15" x14ac:dyDescent="0.25">
      <c r="A2532" s="53" t="s">
        <v>7232</v>
      </c>
      <c r="B2532" s="53">
        <v>40</v>
      </c>
      <c r="C2532" s="53" t="s">
        <v>33542</v>
      </c>
      <c r="D2532" s="53" t="s">
        <v>33872</v>
      </c>
    </row>
    <row r="2533" spans="1:4" ht="15" x14ac:dyDescent="0.25">
      <c r="A2533" s="53" t="s">
        <v>7233</v>
      </c>
      <c r="B2533" s="53">
        <v>15</v>
      </c>
      <c r="C2533" s="53" t="s">
        <v>33536</v>
      </c>
      <c r="D2533" s="53" t="s">
        <v>33872</v>
      </c>
    </row>
    <row r="2534" spans="1:4" ht="15" x14ac:dyDescent="0.25">
      <c r="A2534" s="53" t="s">
        <v>7234</v>
      </c>
      <c r="B2534" s="53">
        <v>15</v>
      </c>
      <c r="C2534" s="53" t="s">
        <v>33536</v>
      </c>
      <c r="D2534" s="53" t="s">
        <v>33872</v>
      </c>
    </row>
    <row r="2535" spans="1:4" ht="15" x14ac:dyDescent="0.25">
      <c r="A2535" s="53" t="s">
        <v>7235</v>
      </c>
      <c r="B2535" s="53">
        <v>15</v>
      </c>
      <c r="C2535" s="53" t="s">
        <v>33536</v>
      </c>
      <c r="D2535" s="53" t="s">
        <v>33872</v>
      </c>
    </row>
    <row r="2536" spans="1:4" ht="15" x14ac:dyDescent="0.25">
      <c r="A2536" s="53" t="s">
        <v>7236</v>
      </c>
      <c r="B2536" s="53">
        <v>15</v>
      </c>
      <c r="C2536" s="53" t="s">
        <v>33536</v>
      </c>
      <c r="D2536" s="53" t="s">
        <v>33872</v>
      </c>
    </row>
    <row r="2537" spans="1:4" ht="15" x14ac:dyDescent="0.25">
      <c r="A2537" s="53" t="s">
        <v>7237</v>
      </c>
      <c r="B2537" s="53">
        <v>15</v>
      </c>
      <c r="C2537" s="53" t="s">
        <v>33536</v>
      </c>
      <c r="D2537" s="53" t="s">
        <v>33872</v>
      </c>
    </row>
    <row r="2538" spans="1:4" ht="15" x14ac:dyDescent="0.25">
      <c r="A2538" s="53" t="s">
        <v>7238</v>
      </c>
      <c r="B2538" s="53">
        <v>15</v>
      </c>
      <c r="C2538" s="53" t="s">
        <v>33536</v>
      </c>
      <c r="D2538" s="53" t="s">
        <v>33872</v>
      </c>
    </row>
    <row r="2539" spans="1:4" ht="15" x14ac:dyDescent="0.25">
      <c r="A2539" s="53" t="s">
        <v>7239</v>
      </c>
      <c r="B2539" s="53">
        <v>20</v>
      </c>
      <c r="C2539" s="53" t="s">
        <v>33536</v>
      </c>
      <c r="D2539" s="53" t="s">
        <v>33872</v>
      </c>
    </row>
    <row r="2540" spans="1:4" ht="15" x14ac:dyDescent="0.25">
      <c r="A2540" s="53" t="s">
        <v>7240</v>
      </c>
      <c r="B2540" s="53">
        <v>20</v>
      </c>
      <c r="C2540" s="53" t="s">
        <v>33536</v>
      </c>
      <c r="D2540" s="53" t="s">
        <v>33872</v>
      </c>
    </row>
    <row r="2541" spans="1:4" ht="15" x14ac:dyDescent="0.25">
      <c r="A2541" s="53" t="s">
        <v>7241</v>
      </c>
      <c r="B2541" s="53">
        <v>20</v>
      </c>
      <c r="C2541" s="53" t="s">
        <v>33536</v>
      </c>
      <c r="D2541" s="53" t="s">
        <v>33872</v>
      </c>
    </row>
    <row r="2542" spans="1:4" ht="15" x14ac:dyDescent="0.25">
      <c r="A2542" s="53" t="s">
        <v>7242</v>
      </c>
      <c r="B2542" s="53">
        <v>20</v>
      </c>
      <c r="C2542" s="53" t="s">
        <v>33536</v>
      </c>
      <c r="D2542" s="53" t="s">
        <v>33872</v>
      </c>
    </row>
    <row r="2543" spans="1:4" ht="15" x14ac:dyDescent="0.25">
      <c r="A2543" s="53" t="s">
        <v>7243</v>
      </c>
      <c r="B2543" s="53">
        <v>20</v>
      </c>
      <c r="C2543" s="53" t="s">
        <v>33542</v>
      </c>
      <c r="D2543" s="53" t="s">
        <v>33872</v>
      </c>
    </row>
    <row r="2544" spans="1:4" ht="15" x14ac:dyDescent="0.25">
      <c r="A2544" s="53" t="s">
        <v>7244</v>
      </c>
      <c r="B2544" s="53">
        <v>15</v>
      </c>
      <c r="C2544" s="53" t="s">
        <v>33536</v>
      </c>
      <c r="D2544" s="53" t="s">
        <v>33872</v>
      </c>
    </row>
    <row r="2545" spans="1:4" ht="15" x14ac:dyDescent="0.25">
      <c r="A2545" s="53" t="s">
        <v>7245</v>
      </c>
      <c r="B2545" s="53">
        <v>15</v>
      </c>
      <c r="C2545" s="53" t="s">
        <v>33536</v>
      </c>
      <c r="D2545" s="53" t="s">
        <v>33872</v>
      </c>
    </row>
    <row r="2546" spans="1:4" ht="15" x14ac:dyDescent="0.25">
      <c r="A2546" s="53" t="s">
        <v>7246</v>
      </c>
      <c r="B2546" s="53">
        <v>15</v>
      </c>
      <c r="C2546" s="53" t="s">
        <v>33536</v>
      </c>
      <c r="D2546" s="53" t="s">
        <v>33873</v>
      </c>
    </row>
    <row r="2547" spans="1:4" ht="15" x14ac:dyDescent="0.25">
      <c r="A2547" s="53" t="s">
        <v>7247</v>
      </c>
      <c r="B2547" s="53">
        <v>15</v>
      </c>
      <c r="C2547" s="53" t="s">
        <v>33536</v>
      </c>
      <c r="D2547" s="53" t="s">
        <v>33872</v>
      </c>
    </row>
    <row r="2548" spans="1:4" ht="15" x14ac:dyDescent="0.25">
      <c r="A2548" s="53" t="s">
        <v>7248</v>
      </c>
      <c r="B2548" s="53">
        <v>15</v>
      </c>
      <c r="C2548" s="53" t="s">
        <v>33536</v>
      </c>
      <c r="D2548" s="53" t="s">
        <v>33873</v>
      </c>
    </row>
    <row r="2549" spans="1:4" ht="15" x14ac:dyDescent="0.25">
      <c r="A2549" s="53" t="s">
        <v>7249</v>
      </c>
      <c r="B2549" s="53">
        <v>15</v>
      </c>
      <c r="C2549" s="53" t="s">
        <v>33536</v>
      </c>
      <c r="D2549" s="53" t="s">
        <v>33872</v>
      </c>
    </row>
    <row r="2550" spans="1:4" ht="15" x14ac:dyDescent="0.25">
      <c r="A2550" s="53" t="s">
        <v>7250</v>
      </c>
      <c r="B2550" s="53">
        <v>15</v>
      </c>
      <c r="C2550" s="53" t="s">
        <v>33536</v>
      </c>
      <c r="D2550" s="53" t="s">
        <v>33873</v>
      </c>
    </row>
    <row r="2551" spans="1:4" ht="15" x14ac:dyDescent="0.25">
      <c r="A2551" s="53" t="s">
        <v>7251</v>
      </c>
      <c r="B2551" s="53">
        <v>15</v>
      </c>
      <c r="C2551" s="53" t="s">
        <v>33536</v>
      </c>
      <c r="D2551" s="53" t="s">
        <v>33872</v>
      </c>
    </row>
    <row r="2552" spans="1:4" ht="15" x14ac:dyDescent="0.25">
      <c r="A2552" s="53" t="s">
        <v>7252</v>
      </c>
      <c r="B2552" s="53">
        <v>15</v>
      </c>
      <c r="C2552" s="53" t="s">
        <v>33536</v>
      </c>
      <c r="D2552" s="53" t="s">
        <v>33873</v>
      </c>
    </row>
    <row r="2553" spans="1:4" ht="15" x14ac:dyDescent="0.25">
      <c r="A2553" s="53" t="s">
        <v>7253</v>
      </c>
      <c r="B2553" s="53">
        <v>15</v>
      </c>
      <c r="C2553" s="53" t="s">
        <v>33536</v>
      </c>
      <c r="D2553" s="53" t="s">
        <v>33872</v>
      </c>
    </row>
    <row r="2554" spans="1:4" ht="15" x14ac:dyDescent="0.25">
      <c r="A2554" s="53" t="s">
        <v>7254</v>
      </c>
      <c r="B2554" s="53">
        <v>15</v>
      </c>
      <c r="C2554" s="53" t="s">
        <v>33536</v>
      </c>
      <c r="D2554" s="53" t="s">
        <v>33873</v>
      </c>
    </row>
    <row r="2555" spans="1:4" ht="15" x14ac:dyDescent="0.25">
      <c r="A2555" s="53" t="s">
        <v>7255</v>
      </c>
      <c r="B2555" s="53">
        <v>15</v>
      </c>
      <c r="C2555" s="53" t="s">
        <v>33536</v>
      </c>
      <c r="D2555" s="53" t="s">
        <v>33872</v>
      </c>
    </row>
    <row r="2556" spans="1:4" ht="15" x14ac:dyDescent="0.25">
      <c r="A2556" s="53" t="s">
        <v>7256</v>
      </c>
      <c r="B2556" s="53">
        <v>15</v>
      </c>
      <c r="C2556" s="53" t="s">
        <v>33536</v>
      </c>
      <c r="D2556" s="53" t="s">
        <v>33872</v>
      </c>
    </row>
    <row r="2557" spans="1:4" ht="15" x14ac:dyDescent="0.25">
      <c r="A2557" s="53" t="s">
        <v>7257</v>
      </c>
      <c r="B2557" s="53">
        <v>15</v>
      </c>
      <c r="C2557" s="53" t="s">
        <v>33536</v>
      </c>
      <c r="D2557" s="53" t="s">
        <v>33873</v>
      </c>
    </row>
    <row r="2558" spans="1:4" ht="15" x14ac:dyDescent="0.25">
      <c r="A2558" s="53" t="s">
        <v>7258</v>
      </c>
      <c r="B2558" s="53">
        <v>15</v>
      </c>
      <c r="C2558" s="53" t="s">
        <v>33536</v>
      </c>
      <c r="D2558" s="53" t="s">
        <v>33872</v>
      </c>
    </row>
    <row r="2559" spans="1:4" ht="15" x14ac:dyDescent="0.25">
      <c r="A2559" s="53" t="s">
        <v>7259</v>
      </c>
      <c r="B2559" s="53">
        <v>15</v>
      </c>
      <c r="C2559" s="53" t="s">
        <v>33536</v>
      </c>
      <c r="D2559" s="53" t="s">
        <v>33873</v>
      </c>
    </row>
    <row r="2560" spans="1:4" ht="15" x14ac:dyDescent="0.25">
      <c r="A2560" s="53" t="s">
        <v>7260</v>
      </c>
      <c r="B2560" s="53">
        <v>15</v>
      </c>
      <c r="C2560" s="53" t="s">
        <v>33536</v>
      </c>
      <c r="D2560" s="53" t="s">
        <v>33872</v>
      </c>
    </row>
    <row r="2561" spans="1:4" ht="15" x14ac:dyDescent="0.25">
      <c r="A2561" s="53" t="s">
        <v>7261</v>
      </c>
      <c r="B2561" s="53">
        <v>10</v>
      </c>
      <c r="C2561" s="53" t="s">
        <v>33536</v>
      </c>
      <c r="D2561" s="53" t="s">
        <v>33872</v>
      </c>
    </row>
    <row r="2562" spans="1:4" ht="15" x14ac:dyDescent="0.25">
      <c r="A2562" s="53" t="s">
        <v>7262</v>
      </c>
      <c r="B2562" s="53">
        <v>10</v>
      </c>
      <c r="C2562" s="53" t="s">
        <v>33536</v>
      </c>
      <c r="D2562" s="53" t="s">
        <v>33872</v>
      </c>
    </row>
    <row r="2563" spans="1:4" ht="15" x14ac:dyDescent="0.25">
      <c r="A2563" s="53" t="s">
        <v>7263</v>
      </c>
      <c r="B2563" s="53">
        <v>10</v>
      </c>
      <c r="C2563" s="53" t="s">
        <v>33536</v>
      </c>
      <c r="D2563" s="53" t="s">
        <v>33872</v>
      </c>
    </row>
    <row r="2564" spans="1:4" ht="15" x14ac:dyDescent="0.25">
      <c r="A2564" s="53" t="s">
        <v>7264</v>
      </c>
      <c r="B2564" s="53">
        <v>10</v>
      </c>
      <c r="C2564" s="53" t="s">
        <v>33536</v>
      </c>
      <c r="D2564" s="53" t="s">
        <v>33872</v>
      </c>
    </row>
    <row r="2565" spans="1:4" ht="15" x14ac:dyDescent="0.25">
      <c r="A2565" s="53" t="s">
        <v>7265</v>
      </c>
      <c r="B2565" s="53">
        <v>10</v>
      </c>
      <c r="C2565" s="53" t="s">
        <v>33536</v>
      </c>
      <c r="D2565" s="53" t="s">
        <v>33872</v>
      </c>
    </row>
    <row r="2566" spans="1:4" ht="15" x14ac:dyDescent="0.25">
      <c r="A2566" s="53" t="s">
        <v>7266</v>
      </c>
      <c r="B2566" s="53">
        <v>10</v>
      </c>
      <c r="C2566" s="53" t="s">
        <v>33536</v>
      </c>
      <c r="D2566" s="53" t="s">
        <v>33872</v>
      </c>
    </row>
    <row r="2567" spans="1:4" ht="15" x14ac:dyDescent="0.25">
      <c r="A2567" s="53" t="s">
        <v>7267</v>
      </c>
      <c r="B2567" s="53">
        <v>60</v>
      </c>
      <c r="C2567" s="53" t="s">
        <v>33542</v>
      </c>
      <c r="D2567" s="53" t="s">
        <v>33873</v>
      </c>
    </row>
    <row r="2568" spans="1:4" ht="15" x14ac:dyDescent="0.25">
      <c r="A2568" s="53" t="s">
        <v>7268</v>
      </c>
      <c r="B2568" s="53">
        <v>60</v>
      </c>
      <c r="C2568" s="53" t="s">
        <v>33542</v>
      </c>
      <c r="D2568" s="53" t="s">
        <v>33872</v>
      </c>
    </row>
    <row r="2569" spans="1:4" ht="15" x14ac:dyDescent="0.25">
      <c r="A2569" s="53" t="s">
        <v>7269</v>
      </c>
      <c r="B2569" s="53">
        <v>15</v>
      </c>
      <c r="C2569" s="53" t="s">
        <v>33536</v>
      </c>
      <c r="D2569" s="53" t="s">
        <v>33873</v>
      </c>
    </row>
    <row r="2570" spans="1:4" ht="15" x14ac:dyDescent="0.25">
      <c r="A2570" s="53" t="s">
        <v>7270</v>
      </c>
      <c r="B2570" s="53">
        <v>15</v>
      </c>
      <c r="C2570" s="53" t="s">
        <v>33536</v>
      </c>
      <c r="D2570" s="53" t="s">
        <v>33872</v>
      </c>
    </row>
    <row r="2571" spans="1:4" ht="15" x14ac:dyDescent="0.25">
      <c r="A2571" s="53" t="s">
        <v>7271</v>
      </c>
      <c r="B2571" s="53">
        <v>10</v>
      </c>
      <c r="C2571" s="53" t="s">
        <v>33542</v>
      </c>
      <c r="D2571" s="53" t="s">
        <v>33872</v>
      </c>
    </row>
    <row r="2572" spans="1:4" ht="15" x14ac:dyDescent="0.25">
      <c r="A2572" s="53" t="s">
        <v>7272</v>
      </c>
      <c r="B2572" s="53">
        <v>15</v>
      </c>
      <c r="C2572" s="53" t="s">
        <v>33536</v>
      </c>
      <c r="D2572" s="53" t="s">
        <v>33873</v>
      </c>
    </row>
    <row r="2573" spans="1:4" ht="15" x14ac:dyDescent="0.25">
      <c r="A2573" s="53" t="s">
        <v>7273</v>
      </c>
      <c r="B2573" s="53">
        <v>15</v>
      </c>
      <c r="C2573" s="53" t="s">
        <v>33536</v>
      </c>
      <c r="D2573" s="53" t="s">
        <v>33872</v>
      </c>
    </row>
    <row r="2574" spans="1:4" ht="15" x14ac:dyDescent="0.25">
      <c r="A2574" s="53" t="s">
        <v>7274</v>
      </c>
      <c r="B2574" s="53">
        <v>15</v>
      </c>
      <c r="C2574" s="53" t="s">
        <v>33536</v>
      </c>
      <c r="D2574" s="53" t="s">
        <v>33872</v>
      </c>
    </row>
    <row r="2575" spans="1:4" ht="15" x14ac:dyDescent="0.25">
      <c r="A2575" s="53" t="s">
        <v>7275</v>
      </c>
      <c r="B2575" s="53">
        <v>15</v>
      </c>
      <c r="C2575" s="53" t="s">
        <v>33536</v>
      </c>
      <c r="D2575" s="53" t="s">
        <v>33872</v>
      </c>
    </row>
    <row r="2576" spans="1:4" ht="15" x14ac:dyDescent="0.25">
      <c r="A2576" s="53" t="s">
        <v>7276</v>
      </c>
      <c r="B2576" s="53">
        <v>15</v>
      </c>
      <c r="C2576" s="53" t="s">
        <v>33536</v>
      </c>
      <c r="D2576" s="53" t="s">
        <v>33872</v>
      </c>
    </row>
    <row r="2577" spans="1:4" ht="15" x14ac:dyDescent="0.25">
      <c r="A2577" s="53" t="s">
        <v>7277</v>
      </c>
      <c r="B2577" s="53">
        <v>15</v>
      </c>
      <c r="C2577" s="53" t="s">
        <v>33536</v>
      </c>
      <c r="D2577" s="53" t="s">
        <v>33872</v>
      </c>
    </row>
    <row r="2578" spans="1:4" ht="15" x14ac:dyDescent="0.25">
      <c r="A2578" s="53" t="s">
        <v>7278</v>
      </c>
      <c r="B2578" s="53">
        <v>15</v>
      </c>
      <c r="C2578" s="53" t="s">
        <v>33536</v>
      </c>
      <c r="D2578" s="53" t="s">
        <v>33872</v>
      </c>
    </row>
    <row r="2579" spans="1:4" ht="15" x14ac:dyDescent="0.25">
      <c r="A2579" s="53" t="s">
        <v>7279</v>
      </c>
      <c r="B2579" s="53">
        <v>15</v>
      </c>
      <c r="C2579" s="53" t="s">
        <v>33536</v>
      </c>
      <c r="D2579" s="53" t="s">
        <v>33872</v>
      </c>
    </row>
    <row r="2580" spans="1:4" ht="15" x14ac:dyDescent="0.25">
      <c r="A2580" s="53" t="s">
        <v>7280</v>
      </c>
      <c r="B2580" s="53">
        <v>15</v>
      </c>
      <c r="C2580" s="53" t="s">
        <v>33536</v>
      </c>
      <c r="D2580" s="53" t="s">
        <v>33872</v>
      </c>
    </row>
    <row r="2581" spans="1:4" ht="15" x14ac:dyDescent="0.25">
      <c r="A2581" s="53" t="s">
        <v>7281</v>
      </c>
      <c r="B2581" s="53">
        <v>15</v>
      </c>
      <c r="C2581" s="53" t="s">
        <v>33536</v>
      </c>
      <c r="D2581" s="53" t="s">
        <v>33873</v>
      </c>
    </row>
    <row r="2582" spans="1:4" ht="15" x14ac:dyDescent="0.25">
      <c r="A2582" s="53" t="s">
        <v>7282</v>
      </c>
      <c r="B2582" s="53">
        <v>15</v>
      </c>
      <c r="C2582" s="53" t="s">
        <v>33536</v>
      </c>
      <c r="D2582" s="53" t="s">
        <v>33873</v>
      </c>
    </row>
    <row r="2583" spans="1:4" ht="15" x14ac:dyDescent="0.25">
      <c r="A2583" s="53" t="s">
        <v>7283</v>
      </c>
      <c r="B2583" s="53">
        <v>15</v>
      </c>
      <c r="C2583" s="53" t="s">
        <v>33536</v>
      </c>
      <c r="D2583" s="53" t="s">
        <v>33873</v>
      </c>
    </row>
    <row r="2584" spans="1:4" ht="15" x14ac:dyDescent="0.25">
      <c r="A2584" s="53" t="s">
        <v>7284</v>
      </c>
      <c r="B2584" s="53">
        <v>15</v>
      </c>
      <c r="C2584" s="53" t="s">
        <v>33536</v>
      </c>
      <c r="D2584" s="53" t="s">
        <v>33873</v>
      </c>
    </row>
    <row r="2585" spans="1:4" ht="15" x14ac:dyDescent="0.25">
      <c r="A2585" s="53" t="s">
        <v>7285</v>
      </c>
      <c r="B2585" s="53">
        <v>15</v>
      </c>
      <c r="C2585" s="53" t="s">
        <v>33536</v>
      </c>
      <c r="D2585" s="53" t="s">
        <v>33872</v>
      </c>
    </row>
    <row r="2586" spans="1:4" ht="15" x14ac:dyDescent="0.25">
      <c r="A2586" s="53" t="s">
        <v>7286</v>
      </c>
      <c r="B2586" s="53">
        <v>15</v>
      </c>
      <c r="C2586" s="53" t="s">
        <v>33536</v>
      </c>
      <c r="D2586" s="53" t="s">
        <v>33873</v>
      </c>
    </row>
    <row r="2587" spans="1:4" ht="15" x14ac:dyDescent="0.25">
      <c r="A2587" s="53" t="s">
        <v>7287</v>
      </c>
      <c r="B2587" s="53">
        <v>15</v>
      </c>
      <c r="C2587" s="53" t="s">
        <v>33536</v>
      </c>
      <c r="D2587" s="53" t="s">
        <v>33872</v>
      </c>
    </row>
    <row r="2588" spans="1:4" ht="15" x14ac:dyDescent="0.25">
      <c r="A2588" s="53" t="s">
        <v>7288</v>
      </c>
      <c r="B2588" s="53">
        <v>15</v>
      </c>
      <c r="C2588" s="53" t="s">
        <v>33536</v>
      </c>
      <c r="D2588" s="53" t="s">
        <v>33872</v>
      </c>
    </row>
    <row r="2589" spans="1:4" ht="15" x14ac:dyDescent="0.25">
      <c r="A2589" s="53" t="s">
        <v>7289</v>
      </c>
      <c r="B2589" s="53">
        <v>15</v>
      </c>
      <c r="C2589" s="53" t="s">
        <v>33536</v>
      </c>
      <c r="D2589" s="53" t="s">
        <v>33872</v>
      </c>
    </row>
    <row r="2590" spans="1:4" ht="15" x14ac:dyDescent="0.25">
      <c r="A2590" s="53" t="s">
        <v>7290</v>
      </c>
      <c r="B2590" s="53">
        <v>15</v>
      </c>
      <c r="C2590" s="53" t="s">
        <v>33536</v>
      </c>
      <c r="D2590" s="53" t="s">
        <v>33873</v>
      </c>
    </row>
    <row r="2591" spans="1:4" ht="15" x14ac:dyDescent="0.25">
      <c r="A2591" s="53" t="s">
        <v>7291</v>
      </c>
      <c r="B2591" s="53">
        <v>15</v>
      </c>
      <c r="C2591" s="53" t="s">
        <v>33536</v>
      </c>
      <c r="D2591" s="53" t="s">
        <v>33872</v>
      </c>
    </row>
    <row r="2592" spans="1:4" ht="15" x14ac:dyDescent="0.25">
      <c r="A2592" s="53" t="s">
        <v>7292</v>
      </c>
      <c r="B2592" s="53">
        <v>15</v>
      </c>
      <c r="C2592" s="53" t="s">
        <v>33536</v>
      </c>
      <c r="D2592" s="53" t="s">
        <v>33872</v>
      </c>
    </row>
    <row r="2593" spans="1:4" ht="15" x14ac:dyDescent="0.25">
      <c r="A2593" s="53" t="s">
        <v>7293</v>
      </c>
      <c r="B2593" s="53">
        <v>15</v>
      </c>
      <c r="C2593" s="53" t="s">
        <v>33536</v>
      </c>
      <c r="D2593" s="53" t="s">
        <v>33872</v>
      </c>
    </row>
    <row r="2594" spans="1:4" ht="15" x14ac:dyDescent="0.25">
      <c r="A2594" s="53" t="s">
        <v>7294</v>
      </c>
      <c r="B2594" s="53">
        <v>15</v>
      </c>
      <c r="C2594" s="53" t="s">
        <v>33536</v>
      </c>
      <c r="D2594" s="53" t="s">
        <v>33872</v>
      </c>
    </row>
    <row r="2595" spans="1:4" ht="15" x14ac:dyDescent="0.25">
      <c r="A2595" s="53" t="s">
        <v>7295</v>
      </c>
      <c r="B2595" s="53">
        <v>15</v>
      </c>
      <c r="C2595" s="53" t="s">
        <v>33536</v>
      </c>
      <c r="D2595" s="53" t="s">
        <v>33872</v>
      </c>
    </row>
    <row r="2596" spans="1:4" ht="15" x14ac:dyDescent="0.25">
      <c r="A2596" s="53" t="s">
        <v>7296</v>
      </c>
      <c r="B2596" s="53">
        <v>15</v>
      </c>
      <c r="C2596" s="53" t="s">
        <v>33536</v>
      </c>
      <c r="D2596" s="53" t="s">
        <v>33872</v>
      </c>
    </row>
    <row r="2597" spans="1:4" ht="15" x14ac:dyDescent="0.25">
      <c r="A2597" s="53" t="s">
        <v>7297</v>
      </c>
      <c r="B2597" s="53">
        <v>15</v>
      </c>
      <c r="C2597" s="53" t="s">
        <v>33536</v>
      </c>
      <c r="D2597" s="53" t="s">
        <v>33872</v>
      </c>
    </row>
    <row r="2598" spans="1:4" ht="15" x14ac:dyDescent="0.25">
      <c r="A2598" s="53" t="s">
        <v>7298</v>
      </c>
      <c r="B2598" s="53">
        <v>15</v>
      </c>
      <c r="C2598" s="53" t="s">
        <v>33536</v>
      </c>
      <c r="D2598" s="53" t="s">
        <v>33872</v>
      </c>
    </row>
    <row r="2599" spans="1:4" ht="15" x14ac:dyDescent="0.25">
      <c r="A2599" s="53" t="s">
        <v>7299</v>
      </c>
      <c r="B2599" s="53">
        <v>15</v>
      </c>
      <c r="C2599" s="53" t="s">
        <v>33536</v>
      </c>
      <c r="D2599" s="53" t="s">
        <v>33872</v>
      </c>
    </row>
    <row r="2600" spans="1:4" ht="15" x14ac:dyDescent="0.25">
      <c r="A2600" s="53" t="s">
        <v>7300</v>
      </c>
      <c r="B2600" s="53">
        <v>15</v>
      </c>
      <c r="C2600" s="53" t="s">
        <v>33536</v>
      </c>
      <c r="D2600" s="53" t="s">
        <v>33872</v>
      </c>
    </row>
    <row r="2601" spans="1:4" ht="15" x14ac:dyDescent="0.25">
      <c r="A2601" s="53" t="s">
        <v>7301</v>
      </c>
      <c r="B2601" s="53">
        <v>0</v>
      </c>
      <c r="C2601" s="53" t="s">
        <v>33539</v>
      </c>
      <c r="D2601" s="53" t="s">
        <v>33872</v>
      </c>
    </row>
    <row r="2602" spans="1:4" ht="15" x14ac:dyDescent="0.25">
      <c r="A2602" s="53" t="s">
        <v>7302</v>
      </c>
      <c r="B2602" s="53">
        <v>10</v>
      </c>
      <c r="C2602" s="53" t="s">
        <v>33562</v>
      </c>
      <c r="D2602" s="53" t="s">
        <v>33872</v>
      </c>
    </row>
    <row r="2603" spans="1:4" ht="15" x14ac:dyDescent="0.25">
      <c r="A2603" s="53" t="s">
        <v>7303</v>
      </c>
      <c r="B2603" s="53">
        <v>30</v>
      </c>
      <c r="C2603" s="53" t="s">
        <v>33536</v>
      </c>
      <c r="D2603" s="53" t="s">
        <v>33872</v>
      </c>
    </row>
    <row r="2604" spans="1:4" ht="15" x14ac:dyDescent="0.25">
      <c r="A2604" s="53" t="s">
        <v>7304</v>
      </c>
      <c r="B2604" s="53">
        <v>10</v>
      </c>
      <c r="C2604" s="53" t="s">
        <v>33562</v>
      </c>
      <c r="D2604" s="53" t="s">
        <v>33872</v>
      </c>
    </row>
    <row r="2605" spans="1:4" ht="15" x14ac:dyDescent="0.25">
      <c r="A2605" s="53" t="s">
        <v>7305</v>
      </c>
      <c r="B2605" s="53">
        <v>15</v>
      </c>
      <c r="C2605" s="53" t="s">
        <v>33536</v>
      </c>
      <c r="D2605" s="53" t="s">
        <v>33873</v>
      </c>
    </row>
    <row r="2606" spans="1:4" ht="15" x14ac:dyDescent="0.25">
      <c r="A2606" s="53" t="s">
        <v>7306</v>
      </c>
      <c r="B2606" s="53">
        <v>10</v>
      </c>
      <c r="C2606" s="53" t="s">
        <v>33562</v>
      </c>
      <c r="D2606" s="53" t="s">
        <v>33872</v>
      </c>
    </row>
    <row r="2607" spans="1:4" ht="15" x14ac:dyDescent="0.25">
      <c r="A2607" s="53" t="s">
        <v>7307</v>
      </c>
      <c r="B2607" s="53">
        <v>15</v>
      </c>
      <c r="C2607" s="53" t="s">
        <v>33536</v>
      </c>
      <c r="D2607" s="53" t="s">
        <v>33872</v>
      </c>
    </row>
    <row r="2608" spans="1:4" ht="15" x14ac:dyDescent="0.25">
      <c r="A2608" s="53" t="s">
        <v>7308</v>
      </c>
      <c r="B2608" s="53">
        <v>15</v>
      </c>
      <c r="C2608" s="53" t="s">
        <v>33536</v>
      </c>
      <c r="D2608" s="53" t="s">
        <v>33872</v>
      </c>
    </row>
    <row r="2609" spans="1:4" ht="15" x14ac:dyDescent="0.25">
      <c r="A2609" s="53" t="s">
        <v>7309</v>
      </c>
      <c r="B2609" s="53">
        <v>10</v>
      </c>
      <c r="C2609" s="53" t="s">
        <v>33562</v>
      </c>
      <c r="D2609" s="53" t="s">
        <v>33872</v>
      </c>
    </row>
    <row r="2610" spans="1:4" ht="15" x14ac:dyDescent="0.25">
      <c r="A2610" s="53" t="s">
        <v>7310</v>
      </c>
      <c r="B2610" s="53">
        <v>30</v>
      </c>
      <c r="C2610" s="53" t="s">
        <v>33562</v>
      </c>
      <c r="D2610" s="53" t="s">
        <v>33872</v>
      </c>
    </row>
    <row r="2611" spans="1:4" ht="15" x14ac:dyDescent="0.25">
      <c r="A2611" s="53" t="s">
        <v>7311</v>
      </c>
      <c r="B2611" s="53">
        <v>15</v>
      </c>
      <c r="C2611" s="53" t="s">
        <v>33536</v>
      </c>
      <c r="D2611" s="53" t="s">
        <v>33872</v>
      </c>
    </row>
    <row r="2612" spans="1:4" ht="15" x14ac:dyDescent="0.25">
      <c r="A2612" s="53" t="s">
        <v>7312</v>
      </c>
      <c r="B2612" s="53">
        <v>10</v>
      </c>
      <c r="C2612" s="53" t="s">
        <v>33562</v>
      </c>
      <c r="D2612" s="53" t="s">
        <v>33872</v>
      </c>
    </row>
    <row r="2613" spans="1:4" ht="15" x14ac:dyDescent="0.25">
      <c r="A2613" s="53" t="s">
        <v>7313</v>
      </c>
      <c r="B2613" s="53">
        <v>15</v>
      </c>
      <c r="C2613" s="53" t="s">
        <v>33536</v>
      </c>
      <c r="D2613" s="53" t="s">
        <v>33872</v>
      </c>
    </row>
    <row r="2614" spans="1:4" ht="15" x14ac:dyDescent="0.25">
      <c r="A2614" s="53" t="s">
        <v>7314</v>
      </c>
      <c r="B2614" s="53">
        <v>30</v>
      </c>
      <c r="C2614" s="53" t="s">
        <v>33562</v>
      </c>
      <c r="D2614" s="53" t="s">
        <v>33872</v>
      </c>
    </row>
    <row r="2615" spans="1:4" ht="15" x14ac:dyDescent="0.25">
      <c r="A2615" s="53" t="s">
        <v>7315</v>
      </c>
      <c r="B2615" s="53">
        <v>15</v>
      </c>
      <c r="C2615" s="53" t="s">
        <v>33536</v>
      </c>
      <c r="D2615" s="53" t="s">
        <v>33872</v>
      </c>
    </row>
    <row r="2616" spans="1:4" ht="15" x14ac:dyDescent="0.25">
      <c r="A2616" s="53" t="s">
        <v>7316</v>
      </c>
      <c r="B2616" s="53">
        <v>15</v>
      </c>
      <c r="C2616" s="53" t="s">
        <v>33536</v>
      </c>
      <c r="D2616" s="53" t="s">
        <v>33872</v>
      </c>
    </row>
    <row r="2617" spans="1:4" ht="15" x14ac:dyDescent="0.25">
      <c r="A2617" s="53" t="s">
        <v>7317</v>
      </c>
      <c r="B2617" s="53">
        <v>15</v>
      </c>
      <c r="C2617" s="53" t="s">
        <v>33536</v>
      </c>
      <c r="D2617" s="53" t="s">
        <v>33872</v>
      </c>
    </row>
    <row r="2618" spans="1:4" ht="15" x14ac:dyDescent="0.25">
      <c r="A2618" s="53" t="s">
        <v>7318</v>
      </c>
      <c r="B2618" s="53">
        <v>15</v>
      </c>
      <c r="C2618" s="53" t="s">
        <v>33536</v>
      </c>
      <c r="D2618" s="53" t="s">
        <v>33872</v>
      </c>
    </row>
    <row r="2619" spans="1:4" ht="15" x14ac:dyDescent="0.25">
      <c r="A2619" s="53" t="s">
        <v>7319</v>
      </c>
      <c r="B2619" s="53">
        <v>15</v>
      </c>
      <c r="C2619" s="53" t="s">
        <v>33536</v>
      </c>
      <c r="D2619" s="53" t="s">
        <v>33872</v>
      </c>
    </row>
    <row r="2620" spans="1:4" ht="15" x14ac:dyDescent="0.25">
      <c r="A2620" s="53" t="s">
        <v>7320</v>
      </c>
      <c r="B2620" s="53">
        <v>15</v>
      </c>
      <c r="C2620" s="53" t="s">
        <v>33536</v>
      </c>
      <c r="D2620" s="53" t="s">
        <v>33872</v>
      </c>
    </row>
    <row r="2621" spans="1:4" ht="15" x14ac:dyDescent="0.25">
      <c r="A2621" s="53" t="s">
        <v>7321</v>
      </c>
      <c r="B2621" s="53">
        <v>15</v>
      </c>
      <c r="C2621" s="53" t="s">
        <v>33536</v>
      </c>
      <c r="D2621" s="53" t="s">
        <v>33872</v>
      </c>
    </row>
    <row r="2622" spans="1:4" ht="15" x14ac:dyDescent="0.25">
      <c r="A2622" s="53" t="s">
        <v>7322</v>
      </c>
      <c r="B2622" s="53">
        <v>15</v>
      </c>
      <c r="C2622" s="53" t="s">
        <v>33536</v>
      </c>
      <c r="D2622" s="53" t="s">
        <v>33872</v>
      </c>
    </row>
    <row r="2623" spans="1:4" ht="15" x14ac:dyDescent="0.25">
      <c r="A2623" s="53" t="s">
        <v>7323</v>
      </c>
      <c r="B2623" s="53">
        <v>30</v>
      </c>
      <c r="C2623" s="53" t="s">
        <v>33536</v>
      </c>
      <c r="D2623" s="53" t="s">
        <v>33872</v>
      </c>
    </row>
    <row r="2624" spans="1:4" ht="15" x14ac:dyDescent="0.25">
      <c r="A2624" s="53" t="s">
        <v>7324</v>
      </c>
      <c r="B2624" s="53">
        <v>15</v>
      </c>
      <c r="C2624" s="53" t="s">
        <v>33536</v>
      </c>
      <c r="D2624" s="53" t="s">
        <v>33872</v>
      </c>
    </row>
    <row r="2625" spans="1:4" ht="15" x14ac:dyDescent="0.25">
      <c r="A2625" s="53" t="s">
        <v>7325</v>
      </c>
      <c r="B2625" s="53">
        <v>30</v>
      </c>
      <c r="C2625" s="53" t="s">
        <v>33562</v>
      </c>
      <c r="D2625" s="53" t="s">
        <v>33872</v>
      </c>
    </row>
    <row r="2626" spans="1:4" ht="15" x14ac:dyDescent="0.25">
      <c r="A2626" s="53" t="s">
        <v>7326</v>
      </c>
      <c r="B2626" s="53">
        <v>15</v>
      </c>
      <c r="C2626" s="53" t="s">
        <v>33536</v>
      </c>
      <c r="D2626" s="53" t="s">
        <v>33872</v>
      </c>
    </row>
    <row r="2627" spans="1:4" ht="15" x14ac:dyDescent="0.25">
      <c r="A2627" s="53" t="s">
        <v>7327</v>
      </c>
      <c r="B2627" s="53">
        <v>30</v>
      </c>
      <c r="C2627" s="53" t="s">
        <v>33562</v>
      </c>
      <c r="D2627" s="53" t="s">
        <v>33872</v>
      </c>
    </row>
    <row r="2628" spans="1:4" ht="15" x14ac:dyDescent="0.25">
      <c r="A2628" s="53" t="s">
        <v>7328</v>
      </c>
      <c r="B2628" s="53">
        <v>15</v>
      </c>
      <c r="C2628" s="53" t="s">
        <v>33536</v>
      </c>
      <c r="D2628" s="53" t="s">
        <v>33872</v>
      </c>
    </row>
    <row r="2629" spans="1:4" ht="15" x14ac:dyDescent="0.25">
      <c r="A2629" s="53" t="s">
        <v>7329</v>
      </c>
      <c r="B2629" s="53">
        <v>30</v>
      </c>
      <c r="C2629" s="53" t="s">
        <v>33562</v>
      </c>
      <c r="D2629" s="53" t="s">
        <v>33872</v>
      </c>
    </row>
    <row r="2630" spans="1:4" ht="15" x14ac:dyDescent="0.25">
      <c r="A2630" s="53" t="s">
        <v>7330</v>
      </c>
      <c r="B2630" s="53">
        <v>15</v>
      </c>
      <c r="C2630" s="53" t="s">
        <v>33536</v>
      </c>
      <c r="D2630" s="53" t="s">
        <v>33873</v>
      </c>
    </row>
    <row r="2631" spans="1:4" ht="15" x14ac:dyDescent="0.25">
      <c r="A2631" s="53" t="s">
        <v>7331</v>
      </c>
      <c r="B2631" s="53">
        <v>30</v>
      </c>
      <c r="C2631" s="53" t="s">
        <v>33562</v>
      </c>
      <c r="D2631" s="53" t="s">
        <v>33873</v>
      </c>
    </row>
    <row r="2632" spans="1:4" ht="15" x14ac:dyDescent="0.25">
      <c r="A2632" s="53" t="s">
        <v>7332</v>
      </c>
      <c r="B2632" s="53">
        <v>15</v>
      </c>
      <c r="C2632" s="53" t="s">
        <v>33536</v>
      </c>
      <c r="D2632" s="53" t="s">
        <v>33872</v>
      </c>
    </row>
    <row r="2633" spans="1:4" ht="15" x14ac:dyDescent="0.25">
      <c r="A2633" s="53" t="s">
        <v>7333</v>
      </c>
      <c r="B2633" s="53">
        <v>15</v>
      </c>
      <c r="C2633" s="53" t="s">
        <v>33536</v>
      </c>
      <c r="D2633" s="53" t="s">
        <v>33873</v>
      </c>
    </row>
    <row r="2634" spans="1:4" ht="15" x14ac:dyDescent="0.25">
      <c r="A2634" s="53" t="s">
        <v>7334</v>
      </c>
      <c r="B2634" s="53">
        <v>30</v>
      </c>
      <c r="C2634" s="53" t="s">
        <v>33562</v>
      </c>
      <c r="D2634" s="53" t="s">
        <v>33873</v>
      </c>
    </row>
    <row r="2635" spans="1:4" ht="15" x14ac:dyDescent="0.25">
      <c r="A2635" s="53" t="s">
        <v>7335</v>
      </c>
      <c r="B2635" s="53">
        <v>15</v>
      </c>
      <c r="C2635" s="53" t="s">
        <v>33536</v>
      </c>
      <c r="D2635" s="53" t="s">
        <v>33872</v>
      </c>
    </row>
    <row r="2636" spans="1:4" ht="15" x14ac:dyDescent="0.25">
      <c r="A2636" s="53" t="s">
        <v>7336</v>
      </c>
      <c r="B2636" s="53">
        <v>15</v>
      </c>
      <c r="C2636" s="53" t="s">
        <v>33536</v>
      </c>
      <c r="D2636" s="53" t="s">
        <v>33872</v>
      </c>
    </row>
    <row r="2637" spans="1:4" ht="15" x14ac:dyDescent="0.25">
      <c r="A2637" s="53" t="s">
        <v>7337</v>
      </c>
      <c r="B2637" s="53">
        <v>15</v>
      </c>
      <c r="C2637" s="53" t="s">
        <v>33536</v>
      </c>
      <c r="D2637" s="53" t="s">
        <v>33872</v>
      </c>
    </row>
    <row r="2638" spans="1:4" ht="15" x14ac:dyDescent="0.25">
      <c r="A2638" s="53" t="s">
        <v>7338</v>
      </c>
      <c r="B2638" s="53">
        <v>15</v>
      </c>
      <c r="C2638" s="53" t="s">
        <v>33536</v>
      </c>
      <c r="D2638" s="53" t="s">
        <v>33872</v>
      </c>
    </row>
    <row r="2639" spans="1:4" ht="15" x14ac:dyDescent="0.25">
      <c r="A2639" s="53" t="s">
        <v>7339</v>
      </c>
      <c r="B2639" s="53">
        <v>15</v>
      </c>
      <c r="C2639" s="53" t="s">
        <v>33536</v>
      </c>
      <c r="D2639" s="53" t="s">
        <v>33872</v>
      </c>
    </row>
    <row r="2640" spans="1:4" ht="15" x14ac:dyDescent="0.25">
      <c r="A2640" s="53" t="s">
        <v>7340</v>
      </c>
      <c r="B2640" s="53">
        <v>15</v>
      </c>
      <c r="C2640" s="53" t="s">
        <v>33536</v>
      </c>
      <c r="D2640" s="53" t="s">
        <v>33872</v>
      </c>
    </row>
    <row r="2641" spans="1:4" ht="15" x14ac:dyDescent="0.25">
      <c r="A2641" s="53" t="s">
        <v>7341</v>
      </c>
      <c r="B2641" s="53">
        <v>15</v>
      </c>
      <c r="C2641" s="53" t="s">
        <v>33536</v>
      </c>
      <c r="D2641" s="53" t="s">
        <v>33872</v>
      </c>
    </row>
    <row r="2642" spans="1:4" ht="15" x14ac:dyDescent="0.25">
      <c r="A2642" s="53" t="s">
        <v>7342</v>
      </c>
      <c r="B2642" s="53">
        <v>15</v>
      </c>
      <c r="C2642" s="53" t="s">
        <v>33536</v>
      </c>
      <c r="D2642" s="53" t="s">
        <v>33873</v>
      </c>
    </row>
    <row r="2643" spans="1:4" ht="15" x14ac:dyDescent="0.25">
      <c r="A2643" s="53" t="s">
        <v>7343</v>
      </c>
      <c r="B2643" s="53">
        <v>15</v>
      </c>
      <c r="C2643" s="53" t="s">
        <v>33536</v>
      </c>
      <c r="D2643" s="53" t="s">
        <v>33872</v>
      </c>
    </row>
    <row r="2644" spans="1:4" ht="15" x14ac:dyDescent="0.25">
      <c r="A2644" s="53" t="s">
        <v>7344</v>
      </c>
      <c r="B2644" s="53">
        <v>30</v>
      </c>
      <c r="C2644" s="53" t="s">
        <v>33562</v>
      </c>
      <c r="D2644" s="53" t="s">
        <v>33873</v>
      </c>
    </row>
    <row r="2645" spans="1:4" ht="15" x14ac:dyDescent="0.25">
      <c r="A2645" s="53" t="s">
        <v>7345</v>
      </c>
      <c r="B2645" s="53">
        <v>15</v>
      </c>
      <c r="C2645" s="53" t="s">
        <v>33536</v>
      </c>
      <c r="D2645" s="53" t="s">
        <v>33872</v>
      </c>
    </row>
    <row r="2646" spans="1:4" ht="15" x14ac:dyDescent="0.25">
      <c r="A2646" s="53" t="s">
        <v>7346</v>
      </c>
      <c r="B2646" s="53">
        <v>15</v>
      </c>
      <c r="C2646" s="53" t="s">
        <v>33536</v>
      </c>
      <c r="D2646" s="53" t="s">
        <v>33872</v>
      </c>
    </row>
    <row r="2647" spans="1:4" ht="15" x14ac:dyDescent="0.25">
      <c r="A2647" s="53" t="s">
        <v>7347</v>
      </c>
      <c r="B2647" s="53">
        <v>15</v>
      </c>
      <c r="C2647" s="53" t="s">
        <v>33536</v>
      </c>
      <c r="D2647" s="53" t="s">
        <v>33872</v>
      </c>
    </row>
    <row r="2648" spans="1:4" ht="15" x14ac:dyDescent="0.25">
      <c r="A2648" s="53" t="s">
        <v>7348</v>
      </c>
      <c r="B2648" s="53">
        <v>15</v>
      </c>
      <c r="C2648" s="53" t="s">
        <v>33536</v>
      </c>
      <c r="D2648" s="53" t="s">
        <v>33872</v>
      </c>
    </row>
    <row r="2649" spans="1:4" ht="15" x14ac:dyDescent="0.25">
      <c r="A2649" s="53" t="s">
        <v>7349</v>
      </c>
      <c r="B2649" s="53">
        <v>15</v>
      </c>
      <c r="C2649" s="53" t="s">
        <v>33536</v>
      </c>
      <c r="D2649" s="53" t="s">
        <v>33872</v>
      </c>
    </row>
    <row r="2650" spans="1:4" ht="15" x14ac:dyDescent="0.25">
      <c r="A2650" s="53" t="s">
        <v>7350</v>
      </c>
      <c r="B2650" s="53">
        <v>15</v>
      </c>
      <c r="C2650" s="53" t="s">
        <v>33536</v>
      </c>
      <c r="D2650" s="53" t="s">
        <v>33872</v>
      </c>
    </row>
    <row r="2651" spans="1:4" ht="15" x14ac:dyDescent="0.25">
      <c r="A2651" s="53" t="s">
        <v>7351</v>
      </c>
      <c r="B2651" s="53">
        <v>15</v>
      </c>
      <c r="C2651" s="53" t="s">
        <v>33536</v>
      </c>
      <c r="D2651" s="53" t="s">
        <v>33872</v>
      </c>
    </row>
    <row r="2652" spans="1:4" ht="15" x14ac:dyDescent="0.25">
      <c r="A2652" s="53" t="s">
        <v>7352</v>
      </c>
      <c r="B2652" s="53">
        <v>15</v>
      </c>
      <c r="C2652" s="53" t="s">
        <v>33536</v>
      </c>
      <c r="D2652" s="53" t="s">
        <v>33872</v>
      </c>
    </row>
    <row r="2653" spans="1:4" ht="15" x14ac:dyDescent="0.25">
      <c r="A2653" s="53" t="s">
        <v>7353</v>
      </c>
      <c r="B2653" s="53">
        <v>20</v>
      </c>
      <c r="C2653" s="53" t="s">
        <v>33562</v>
      </c>
      <c r="D2653" s="53" t="s">
        <v>33873</v>
      </c>
    </row>
    <row r="2654" spans="1:4" ht="15" x14ac:dyDescent="0.25">
      <c r="A2654" s="53" t="s">
        <v>7354</v>
      </c>
      <c r="B2654" s="53">
        <v>15</v>
      </c>
      <c r="C2654" s="53" t="s">
        <v>33536</v>
      </c>
      <c r="D2654" s="53" t="s">
        <v>33873</v>
      </c>
    </row>
    <row r="2655" spans="1:4" ht="15" x14ac:dyDescent="0.25">
      <c r="A2655" s="53" t="s">
        <v>7355</v>
      </c>
      <c r="B2655" s="53">
        <v>10</v>
      </c>
      <c r="C2655" s="53" t="s">
        <v>33562</v>
      </c>
      <c r="D2655" s="53" t="s">
        <v>33873</v>
      </c>
    </row>
    <row r="2656" spans="1:4" ht="15" x14ac:dyDescent="0.25">
      <c r="A2656" s="53" t="s">
        <v>7356</v>
      </c>
      <c r="B2656" s="53">
        <v>15</v>
      </c>
      <c r="C2656" s="53" t="s">
        <v>33536</v>
      </c>
      <c r="D2656" s="53" t="s">
        <v>33872</v>
      </c>
    </row>
    <row r="2657" spans="1:4" ht="15" x14ac:dyDescent="0.25">
      <c r="A2657" s="53" t="s">
        <v>7357</v>
      </c>
      <c r="B2657" s="53">
        <v>15</v>
      </c>
      <c r="C2657" s="53" t="s">
        <v>33536</v>
      </c>
      <c r="D2657" s="53" t="s">
        <v>33872</v>
      </c>
    </row>
    <row r="2658" spans="1:4" ht="15" x14ac:dyDescent="0.25">
      <c r="A2658" s="53" t="s">
        <v>7358</v>
      </c>
      <c r="B2658" s="53">
        <v>30</v>
      </c>
      <c r="C2658" s="53" t="s">
        <v>33562</v>
      </c>
      <c r="D2658" s="53" t="s">
        <v>33872</v>
      </c>
    </row>
    <row r="2659" spans="1:4" ht="15" x14ac:dyDescent="0.25">
      <c r="A2659" s="53" t="s">
        <v>7359</v>
      </c>
      <c r="B2659" s="53">
        <v>15</v>
      </c>
      <c r="C2659" s="53" t="s">
        <v>33536</v>
      </c>
      <c r="D2659" s="53" t="s">
        <v>33873</v>
      </c>
    </row>
    <row r="2660" spans="1:4" ht="15" x14ac:dyDescent="0.25">
      <c r="A2660" s="53" t="s">
        <v>7360</v>
      </c>
      <c r="B2660" s="53">
        <v>30</v>
      </c>
      <c r="C2660" s="53" t="s">
        <v>33562</v>
      </c>
      <c r="D2660" s="53" t="s">
        <v>33872</v>
      </c>
    </row>
    <row r="2661" spans="1:4" ht="15" x14ac:dyDescent="0.25">
      <c r="A2661" s="53" t="s">
        <v>7361</v>
      </c>
      <c r="B2661" s="53">
        <v>15</v>
      </c>
      <c r="C2661" s="53" t="s">
        <v>33536</v>
      </c>
      <c r="D2661" s="53" t="s">
        <v>33872</v>
      </c>
    </row>
    <row r="2662" spans="1:4" ht="15" x14ac:dyDescent="0.25">
      <c r="A2662" s="53" t="s">
        <v>7362</v>
      </c>
      <c r="B2662" s="53">
        <v>15</v>
      </c>
      <c r="C2662" s="53" t="s">
        <v>33536</v>
      </c>
      <c r="D2662" s="53" t="s">
        <v>33872</v>
      </c>
    </row>
    <row r="2663" spans="1:4" ht="15" x14ac:dyDescent="0.25">
      <c r="A2663" s="53" t="s">
        <v>7363</v>
      </c>
      <c r="B2663" s="53">
        <v>15</v>
      </c>
      <c r="C2663" s="53" t="s">
        <v>33536</v>
      </c>
      <c r="D2663" s="53" t="s">
        <v>33872</v>
      </c>
    </row>
    <row r="2664" spans="1:4" ht="15" x14ac:dyDescent="0.25">
      <c r="A2664" s="53" t="s">
        <v>7364</v>
      </c>
      <c r="B2664" s="53">
        <v>15</v>
      </c>
      <c r="C2664" s="53" t="s">
        <v>33536</v>
      </c>
      <c r="D2664" s="53" t="s">
        <v>33872</v>
      </c>
    </row>
    <row r="2665" spans="1:4" ht="15" x14ac:dyDescent="0.25">
      <c r="A2665" s="53" t="s">
        <v>7365</v>
      </c>
      <c r="B2665" s="53">
        <v>15</v>
      </c>
      <c r="C2665" s="53" t="s">
        <v>33536</v>
      </c>
      <c r="D2665" s="53" t="s">
        <v>33872</v>
      </c>
    </row>
    <row r="2666" spans="1:4" ht="15" x14ac:dyDescent="0.25">
      <c r="A2666" s="53" t="s">
        <v>7366</v>
      </c>
      <c r="B2666" s="53">
        <v>15</v>
      </c>
      <c r="C2666" s="53" t="s">
        <v>33536</v>
      </c>
      <c r="D2666" s="53" t="s">
        <v>33872</v>
      </c>
    </row>
    <row r="2667" spans="1:4" ht="15" x14ac:dyDescent="0.25">
      <c r="A2667" s="53" t="s">
        <v>7367</v>
      </c>
      <c r="B2667" s="53">
        <v>15</v>
      </c>
      <c r="C2667" s="53" t="s">
        <v>33536</v>
      </c>
      <c r="D2667" s="53" t="s">
        <v>33872</v>
      </c>
    </row>
    <row r="2668" spans="1:4" ht="15" x14ac:dyDescent="0.25">
      <c r="A2668" s="53" t="s">
        <v>7368</v>
      </c>
      <c r="B2668" s="53">
        <v>15</v>
      </c>
      <c r="C2668" s="53" t="s">
        <v>33536</v>
      </c>
      <c r="D2668" s="53" t="s">
        <v>33872</v>
      </c>
    </row>
    <row r="2669" spans="1:4" ht="15" x14ac:dyDescent="0.25">
      <c r="A2669" s="53" t="s">
        <v>7369</v>
      </c>
      <c r="B2669" s="53">
        <v>30</v>
      </c>
      <c r="C2669" s="53" t="s">
        <v>33562</v>
      </c>
      <c r="D2669" s="53" t="s">
        <v>33872</v>
      </c>
    </row>
    <row r="2670" spans="1:4" ht="15" x14ac:dyDescent="0.25">
      <c r="A2670" s="53" t="s">
        <v>7370</v>
      </c>
      <c r="B2670" s="53">
        <v>15</v>
      </c>
      <c r="C2670" s="53" t="s">
        <v>33536</v>
      </c>
      <c r="D2670" s="53" t="s">
        <v>33872</v>
      </c>
    </row>
    <row r="2671" spans="1:4" ht="15" x14ac:dyDescent="0.25">
      <c r="A2671" s="53" t="s">
        <v>7371</v>
      </c>
      <c r="B2671" s="53">
        <v>30</v>
      </c>
      <c r="C2671" s="53" t="s">
        <v>33562</v>
      </c>
      <c r="D2671" s="53" t="s">
        <v>33872</v>
      </c>
    </row>
    <row r="2672" spans="1:4" ht="15" x14ac:dyDescent="0.25">
      <c r="A2672" s="53" t="s">
        <v>7372</v>
      </c>
      <c r="B2672" s="53">
        <v>15</v>
      </c>
      <c r="C2672" s="53" t="s">
        <v>33536</v>
      </c>
      <c r="D2672" s="53" t="s">
        <v>33872</v>
      </c>
    </row>
    <row r="2673" spans="1:4" ht="15" x14ac:dyDescent="0.25">
      <c r="A2673" s="53" t="s">
        <v>7373</v>
      </c>
      <c r="B2673" s="53">
        <v>30</v>
      </c>
      <c r="C2673" s="53" t="s">
        <v>33562</v>
      </c>
      <c r="D2673" s="53" t="s">
        <v>33872</v>
      </c>
    </row>
    <row r="2674" spans="1:4" ht="15" x14ac:dyDescent="0.25">
      <c r="A2674" s="53" t="s">
        <v>7374</v>
      </c>
      <c r="B2674" s="53">
        <v>15</v>
      </c>
      <c r="C2674" s="53" t="s">
        <v>33536</v>
      </c>
      <c r="D2674" s="53" t="s">
        <v>33872</v>
      </c>
    </row>
    <row r="2675" spans="1:4" ht="15" x14ac:dyDescent="0.25">
      <c r="A2675" s="53" t="s">
        <v>7375</v>
      </c>
      <c r="B2675" s="53">
        <v>30</v>
      </c>
      <c r="C2675" s="53" t="s">
        <v>33562</v>
      </c>
      <c r="D2675" s="53" t="s">
        <v>33873</v>
      </c>
    </row>
    <row r="2676" spans="1:4" ht="15" x14ac:dyDescent="0.25">
      <c r="A2676" s="53" t="s">
        <v>7376</v>
      </c>
      <c r="B2676" s="53">
        <v>15</v>
      </c>
      <c r="C2676" s="53" t="s">
        <v>33536</v>
      </c>
      <c r="D2676" s="53" t="s">
        <v>33872</v>
      </c>
    </row>
    <row r="2677" spans="1:4" ht="15" x14ac:dyDescent="0.25">
      <c r="A2677" s="53" t="s">
        <v>7377</v>
      </c>
      <c r="B2677" s="53">
        <v>30</v>
      </c>
      <c r="C2677" s="53" t="s">
        <v>33562</v>
      </c>
      <c r="D2677" s="53" t="s">
        <v>33873</v>
      </c>
    </row>
    <row r="2678" spans="1:4" ht="15" x14ac:dyDescent="0.25">
      <c r="A2678" s="53" t="s">
        <v>7378</v>
      </c>
      <c r="B2678" s="53">
        <v>15</v>
      </c>
      <c r="C2678" s="53" t="s">
        <v>33536</v>
      </c>
      <c r="D2678" s="53" t="s">
        <v>33873</v>
      </c>
    </row>
    <row r="2679" spans="1:4" ht="15" x14ac:dyDescent="0.25">
      <c r="A2679" s="53" t="s">
        <v>7379</v>
      </c>
      <c r="B2679" s="53">
        <v>15</v>
      </c>
      <c r="C2679" s="53" t="s">
        <v>33562</v>
      </c>
      <c r="D2679" s="53" t="s">
        <v>33872</v>
      </c>
    </row>
    <row r="2680" spans="1:4" ht="15" x14ac:dyDescent="0.25">
      <c r="A2680" s="53" t="s">
        <v>7380</v>
      </c>
      <c r="B2680" s="53">
        <v>15</v>
      </c>
      <c r="C2680" s="53" t="s">
        <v>33536</v>
      </c>
      <c r="D2680" s="53" t="s">
        <v>33872</v>
      </c>
    </row>
    <row r="2681" spans="1:4" ht="15" x14ac:dyDescent="0.25">
      <c r="A2681" s="53" t="s">
        <v>7381</v>
      </c>
      <c r="B2681" s="53">
        <v>30</v>
      </c>
      <c r="C2681" s="53" t="s">
        <v>33536</v>
      </c>
      <c r="D2681" s="53" t="s">
        <v>33872</v>
      </c>
    </row>
    <row r="2682" spans="1:4" ht="15" x14ac:dyDescent="0.25">
      <c r="A2682" s="53" t="s">
        <v>7382</v>
      </c>
      <c r="B2682" s="53">
        <v>15</v>
      </c>
      <c r="C2682" s="53" t="s">
        <v>33562</v>
      </c>
      <c r="D2682" s="53" t="s">
        <v>33872</v>
      </c>
    </row>
    <row r="2683" spans="1:4" ht="15" x14ac:dyDescent="0.25">
      <c r="A2683" s="53" t="s">
        <v>7383</v>
      </c>
      <c r="B2683" s="53">
        <v>15</v>
      </c>
      <c r="C2683" s="53" t="s">
        <v>33536</v>
      </c>
      <c r="D2683" s="53" t="s">
        <v>33873</v>
      </c>
    </row>
    <row r="2684" spans="1:4" ht="15" x14ac:dyDescent="0.25">
      <c r="A2684" s="53" t="s">
        <v>7384</v>
      </c>
      <c r="B2684" s="53">
        <v>15</v>
      </c>
      <c r="C2684" s="53" t="s">
        <v>33562</v>
      </c>
      <c r="D2684" s="53" t="s">
        <v>33872</v>
      </c>
    </row>
    <row r="2685" spans="1:4" ht="15" x14ac:dyDescent="0.25">
      <c r="A2685" s="53" t="s">
        <v>7385</v>
      </c>
      <c r="B2685" s="53">
        <v>15</v>
      </c>
      <c r="C2685" s="53" t="s">
        <v>33536</v>
      </c>
      <c r="D2685" s="53" t="s">
        <v>33872</v>
      </c>
    </row>
    <row r="2686" spans="1:4" ht="15" x14ac:dyDescent="0.25">
      <c r="A2686" s="53" t="s">
        <v>7386</v>
      </c>
      <c r="B2686" s="53">
        <v>15</v>
      </c>
      <c r="C2686" s="53" t="s">
        <v>33536</v>
      </c>
      <c r="D2686" s="53" t="s">
        <v>33872</v>
      </c>
    </row>
    <row r="2687" spans="1:4" ht="15" x14ac:dyDescent="0.25">
      <c r="A2687" s="53" t="s">
        <v>7387</v>
      </c>
      <c r="B2687" s="53">
        <v>15</v>
      </c>
      <c r="C2687" s="53" t="s">
        <v>33536</v>
      </c>
      <c r="D2687" s="53" t="s">
        <v>33872</v>
      </c>
    </row>
    <row r="2688" spans="1:4" ht="15" x14ac:dyDescent="0.25">
      <c r="A2688" s="53" t="s">
        <v>7388</v>
      </c>
      <c r="B2688" s="53">
        <v>15</v>
      </c>
      <c r="C2688" s="53" t="s">
        <v>33536</v>
      </c>
      <c r="D2688" s="53" t="s">
        <v>33872</v>
      </c>
    </row>
    <row r="2689" spans="1:4" ht="15" x14ac:dyDescent="0.25">
      <c r="A2689" s="53" t="s">
        <v>7389</v>
      </c>
      <c r="B2689" s="53">
        <v>15</v>
      </c>
      <c r="C2689" s="53" t="s">
        <v>33536</v>
      </c>
      <c r="D2689" s="53" t="s">
        <v>33872</v>
      </c>
    </row>
    <row r="2690" spans="1:4" ht="15" x14ac:dyDescent="0.25">
      <c r="A2690" s="53" t="s">
        <v>7390</v>
      </c>
      <c r="B2690" s="53">
        <v>15</v>
      </c>
      <c r="C2690" s="53" t="s">
        <v>33536</v>
      </c>
      <c r="D2690" s="53" t="s">
        <v>33872</v>
      </c>
    </row>
    <row r="2691" spans="1:4" ht="15" x14ac:dyDescent="0.25">
      <c r="A2691" s="53" t="s">
        <v>7391</v>
      </c>
      <c r="B2691" s="53">
        <v>15</v>
      </c>
      <c r="C2691" s="53" t="s">
        <v>33536</v>
      </c>
      <c r="D2691" s="53" t="s">
        <v>33872</v>
      </c>
    </row>
    <row r="2692" spans="1:4" ht="15" x14ac:dyDescent="0.25">
      <c r="A2692" s="53" t="s">
        <v>7392</v>
      </c>
      <c r="B2692" s="53">
        <v>15</v>
      </c>
      <c r="C2692" s="53" t="s">
        <v>33536</v>
      </c>
      <c r="D2692" s="53" t="s">
        <v>33873</v>
      </c>
    </row>
    <row r="2693" spans="1:4" ht="15" x14ac:dyDescent="0.25">
      <c r="A2693" s="53" t="s">
        <v>7393</v>
      </c>
      <c r="B2693" s="53">
        <v>15</v>
      </c>
      <c r="C2693" s="53" t="s">
        <v>33562</v>
      </c>
      <c r="D2693" s="53" t="s">
        <v>33872</v>
      </c>
    </row>
    <row r="2694" spans="1:4" ht="15" x14ac:dyDescent="0.25">
      <c r="A2694" s="53" t="s">
        <v>7394</v>
      </c>
      <c r="B2694" s="53">
        <v>15</v>
      </c>
      <c r="C2694" s="53" t="s">
        <v>33536</v>
      </c>
      <c r="D2694" s="53" t="s">
        <v>33872</v>
      </c>
    </row>
    <row r="2695" spans="1:4" ht="15" x14ac:dyDescent="0.25">
      <c r="A2695" s="53" t="s">
        <v>7395</v>
      </c>
      <c r="B2695" s="53">
        <v>15</v>
      </c>
      <c r="C2695" s="53" t="s">
        <v>33536</v>
      </c>
      <c r="D2695" s="53" t="s">
        <v>33872</v>
      </c>
    </row>
    <row r="2696" spans="1:4" ht="15" x14ac:dyDescent="0.25">
      <c r="A2696" s="53" t="s">
        <v>7396</v>
      </c>
      <c r="B2696" s="53">
        <v>15</v>
      </c>
      <c r="C2696" s="53" t="s">
        <v>33536</v>
      </c>
      <c r="D2696" s="53" t="s">
        <v>33872</v>
      </c>
    </row>
    <row r="2697" spans="1:4" ht="15" x14ac:dyDescent="0.25">
      <c r="A2697" s="53" t="s">
        <v>7397</v>
      </c>
      <c r="B2697" s="53">
        <v>15</v>
      </c>
      <c r="C2697" s="53" t="s">
        <v>33536</v>
      </c>
      <c r="D2697" s="53" t="s">
        <v>33872</v>
      </c>
    </row>
    <row r="2698" spans="1:4" ht="15" x14ac:dyDescent="0.25">
      <c r="A2698" s="53" t="s">
        <v>7398</v>
      </c>
      <c r="B2698" s="53">
        <v>15</v>
      </c>
      <c r="C2698" s="53" t="s">
        <v>33536</v>
      </c>
      <c r="D2698" s="53" t="s">
        <v>33872</v>
      </c>
    </row>
    <row r="2699" spans="1:4" ht="15" x14ac:dyDescent="0.25">
      <c r="A2699" s="53" t="s">
        <v>7399</v>
      </c>
      <c r="B2699" s="53">
        <v>15</v>
      </c>
      <c r="C2699" s="53" t="s">
        <v>33536</v>
      </c>
      <c r="D2699" s="53" t="s">
        <v>33872</v>
      </c>
    </row>
    <row r="2700" spans="1:4" ht="15" x14ac:dyDescent="0.25">
      <c r="A2700" s="53" t="s">
        <v>7400</v>
      </c>
      <c r="B2700" s="53">
        <v>15</v>
      </c>
      <c r="C2700" s="53" t="s">
        <v>33536</v>
      </c>
      <c r="D2700" s="53" t="s">
        <v>33872</v>
      </c>
    </row>
    <row r="2701" spans="1:4" ht="15" x14ac:dyDescent="0.25">
      <c r="A2701" s="53" t="s">
        <v>7401</v>
      </c>
      <c r="B2701" s="53">
        <v>15</v>
      </c>
      <c r="C2701" s="53" t="s">
        <v>33536</v>
      </c>
      <c r="D2701" s="53" t="s">
        <v>33872</v>
      </c>
    </row>
    <row r="2702" spans="1:4" ht="15" x14ac:dyDescent="0.25">
      <c r="A2702" s="53" t="s">
        <v>7402</v>
      </c>
      <c r="B2702" s="53">
        <v>45</v>
      </c>
      <c r="C2702" s="53" t="s">
        <v>33562</v>
      </c>
      <c r="D2702" s="53" t="s">
        <v>33873</v>
      </c>
    </row>
    <row r="2703" spans="1:4" ht="15" x14ac:dyDescent="0.25">
      <c r="A2703" s="53" t="s">
        <v>7403</v>
      </c>
      <c r="B2703" s="53">
        <v>15</v>
      </c>
      <c r="C2703" s="53" t="s">
        <v>33536</v>
      </c>
      <c r="D2703" s="53" t="s">
        <v>33872</v>
      </c>
    </row>
    <row r="2704" spans="1:4" ht="15" x14ac:dyDescent="0.25">
      <c r="A2704" s="53" t="s">
        <v>7404</v>
      </c>
      <c r="B2704" s="53">
        <v>15</v>
      </c>
      <c r="C2704" s="53" t="s">
        <v>33562</v>
      </c>
      <c r="D2704" s="53" t="s">
        <v>33873</v>
      </c>
    </row>
    <row r="2705" spans="1:4" ht="15" x14ac:dyDescent="0.25">
      <c r="A2705" s="53" t="s">
        <v>7405</v>
      </c>
      <c r="B2705" s="53">
        <v>10</v>
      </c>
      <c r="C2705" s="53" t="s">
        <v>33536</v>
      </c>
      <c r="D2705" s="53" t="s">
        <v>33872</v>
      </c>
    </row>
    <row r="2706" spans="1:4" ht="15" x14ac:dyDescent="0.25">
      <c r="A2706" s="53" t="s">
        <v>7406</v>
      </c>
      <c r="B2706" s="53">
        <v>30</v>
      </c>
      <c r="C2706" s="53" t="s">
        <v>33562</v>
      </c>
      <c r="D2706" s="53" t="s">
        <v>33873</v>
      </c>
    </row>
    <row r="2707" spans="1:4" ht="15" x14ac:dyDescent="0.25">
      <c r="A2707" s="53" t="s">
        <v>7407</v>
      </c>
      <c r="B2707" s="53">
        <v>10</v>
      </c>
      <c r="C2707" s="53" t="s">
        <v>33536</v>
      </c>
      <c r="D2707" s="53" t="s">
        <v>33872</v>
      </c>
    </row>
    <row r="2708" spans="1:4" ht="15" x14ac:dyDescent="0.25">
      <c r="A2708" s="53" t="s">
        <v>7408</v>
      </c>
      <c r="B2708" s="53">
        <v>30</v>
      </c>
      <c r="C2708" s="53" t="s">
        <v>33562</v>
      </c>
      <c r="D2708" s="53" t="s">
        <v>33873</v>
      </c>
    </row>
    <row r="2709" spans="1:4" ht="15" x14ac:dyDescent="0.25">
      <c r="A2709" s="53" t="s">
        <v>7409</v>
      </c>
      <c r="B2709" s="53">
        <v>15</v>
      </c>
      <c r="C2709" s="53" t="s">
        <v>33536</v>
      </c>
      <c r="D2709" s="53" t="s">
        <v>33872</v>
      </c>
    </row>
    <row r="2710" spans="1:4" ht="15" x14ac:dyDescent="0.25">
      <c r="A2710" s="53" t="s">
        <v>7410</v>
      </c>
      <c r="B2710" s="53">
        <v>30</v>
      </c>
      <c r="C2710" s="53" t="s">
        <v>33562</v>
      </c>
      <c r="D2710" s="53" t="s">
        <v>33872</v>
      </c>
    </row>
    <row r="2711" spans="1:4" ht="15" x14ac:dyDescent="0.25">
      <c r="A2711" s="53" t="s">
        <v>7411</v>
      </c>
      <c r="B2711" s="53">
        <v>15</v>
      </c>
      <c r="C2711" s="53" t="s">
        <v>33536</v>
      </c>
      <c r="D2711" s="53" t="s">
        <v>33872</v>
      </c>
    </row>
    <row r="2712" spans="1:4" ht="15" x14ac:dyDescent="0.25">
      <c r="A2712" s="53" t="s">
        <v>7412</v>
      </c>
      <c r="B2712" s="53">
        <v>30</v>
      </c>
      <c r="C2712" s="53" t="s">
        <v>33562</v>
      </c>
      <c r="D2712" s="53" t="s">
        <v>33873</v>
      </c>
    </row>
    <row r="2713" spans="1:4" ht="15" x14ac:dyDescent="0.25">
      <c r="A2713" s="53" t="s">
        <v>7413</v>
      </c>
      <c r="B2713" s="53">
        <v>10</v>
      </c>
      <c r="C2713" s="53" t="s">
        <v>33536</v>
      </c>
      <c r="D2713" s="53" t="s">
        <v>33872</v>
      </c>
    </row>
    <row r="2714" spans="1:4" ht="15" x14ac:dyDescent="0.25">
      <c r="A2714" s="53" t="s">
        <v>7414</v>
      </c>
      <c r="B2714" s="53">
        <v>10</v>
      </c>
      <c r="C2714" s="53" t="s">
        <v>33536</v>
      </c>
      <c r="D2714" s="53" t="s">
        <v>33872</v>
      </c>
    </row>
    <row r="2715" spans="1:4" ht="15" x14ac:dyDescent="0.25">
      <c r="A2715" s="53" t="s">
        <v>7415</v>
      </c>
      <c r="B2715" s="53">
        <v>10</v>
      </c>
      <c r="C2715" s="53" t="s">
        <v>33536</v>
      </c>
      <c r="D2715" s="53" t="s">
        <v>33872</v>
      </c>
    </row>
    <row r="2716" spans="1:4" ht="15" x14ac:dyDescent="0.25">
      <c r="A2716" s="53" t="s">
        <v>7416</v>
      </c>
      <c r="B2716" s="53">
        <v>15</v>
      </c>
      <c r="C2716" s="53" t="s">
        <v>33536</v>
      </c>
      <c r="D2716" s="53" t="s">
        <v>33872</v>
      </c>
    </row>
    <row r="2717" spans="1:4" ht="15" x14ac:dyDescent="0.25">
      <c r="A2717" s="53" t="s">
        <v>7417</v>
      </c>
      <c r="B2717" s="53">
        <v>10</v>
      </c>
      <c r="C2717" s="53" t="s">
        <v>33536</v>
      </c>
      <c r="D2717" s="53" t="s">
        <v>33872</v>
      </c>
    </row>
    <row r="2718" spans="1:4" ht="15" x14ac:dyDescent="0.25">
      <c r="A2718" s="53" t="s">
        <v>7418</v>
      </c>
      <c r="B2718" s="53">
        <v>10</v>
      </c>
      <c r="C2718" s="53" t="s">
        <v>33536</v>
      </c>
      <c r="D2718" s="53" t="s">
        <v>33872</v>
      </c>
    </row>
    <row r="2719" spans="1:4" ht="15" x14ac:dyDescent="0.25">
      <c r="A2719" s="53" t="s">
        <v>7419</v>
      </c>
      <c r="B2719" s="53">
        <v>10</v>
      </c>
      <c r="C2719" s="53" t="s">
        <v>33536</v>
      </c>
      <c r="D2719" s="53" t="s">
        <v>33872</v>
      </c>
    </row>
    <row r="2720" spans="1:4" ht="15" x14ac:dyDescent="0.25">
      <c r="A2720" s="53" t="s">
        <v>7420</v>
      </c>
      <c r="B2720" s="53">
        <v>10</v>
      </c>
      <c r="C2720" s="53" t="s">
        <v>33536</v>
      </c>
      <c r="D2720" s="53" t="s">
        <v>33872</v>
      </c>
    </row>
    <row r="2721" spans="1:4" ht="15" x14ac:dyDescent="0.25">
      <c r="A2721" s="53" t="s">
        <v>7421</v>
      </c>
      <c r="B2721" s="53">
        <v>10</v>
      </c>
      <c r="C2721" s="53" t="s">
        <v>33536</v>
      </c>
      <c r="D2721" s="53" t="s">
        <v>33872</v>
      </c>
    </row>
    <row r="2722" spans="1:4" ht="15" x14ac:dyDescent="0.25">
      <c r="A2722" s="53" t="s">
        <v>7422</v>
      </c>
      <c r="B2722" s="53">
        <v>10</v>
      </c>
      <c r="C2722" s="53" t="s">
        <v>33536</v>
      </c>
      <c r="D2722" s="53" t="s">
        <v>33872</v>
      </c>
    </row>
    <row r="2723" spans="1:4" ht="15" x14ac:dyDescent="0.25">
      <c r="A2723" s="53" t="s">
        <v>7423</v>
      </c>
      <c r="B2723" s="53">
        <v>15</v>
      </c>
      <c r="C2723" s="53" t="s">
        <v>33536</v>
      </c>
      <c r="D2723" s="53" t="s">
        <v>33872</v>
      </c>
    </row>
    <row r="2724" spans="1:4" ht="15" x14ac:dyDescent="0.25">
      <c r="A2724" s="53" t="s">
        <v>7424</v>
      </c>
      <c r="B2724" s="53">
        <v>15</v>
      </c>
      <c r="C2724" s="53" t="s">
        <v>33536</v>
      </c>
      <c r="D2724" s="53" t="s">
        <v>33873</v>
      </c>
    </row>
    <row r="2725" spans="1:4" ht="15" x14ac:dyDescent="0.25">
      <c r="A2725" s="53" t="s">
        <v>7425</v>
      </c>
      <c r="B2725" s="53">
        <v>15</v>
      </c>
      <c r="C2725" s="53" t="s">
        <v>33536</v>
      </c>
      <c r="D2725" s="53" t="s">
        <v>33872</v>
      </c>
    </row>
    <row r="2726" spans="1:4" ht="15" x14ac:dyDescent="0.25">
      <c r="A2726" s="53" t="s">
        <v>7426</v>
      </c>
      <c r="B2726" s="53">
        <v>15</v>
      </c>
      <c r="C2726" s="53" t="s">
        <v>33536</v>
      </c>
      <c r="D2726" s="53" t="s">
        <v>33872</v>
      </c>
    </row>
    <row r="2727" spans="1:4" ht="15" x14ac:dyDescent="0.25">
      <c r="A2727" s="53" t="s">
        <v>7427</v>
      </c>
      <c r="B2727" s="53">
        <v>15</v>
      </c>
      <c r="C2727" s="53" t="s">
        <v>33536</v>
      </c>
      <c r="D2727" s="53" t="s">
        <v>33872</v>
      </c>
    </row>
    <row r="2728" spans="1:4" ht="15" x14ac:dyDescent="0.25">
      <c r="A2728" s="53" t="s">
        <v>7428</v>
      </c>
      <c r="B2728" s="53">
        <v>15</v>
      </c>
      <c r="C2728" s="53" t="s">
        <v>33536</v>
      </c>
      <c r="D2728" s="53" t="s">
        <v>33872</v>
      </c>
    </row>
    <row r="2729" spans="1:4" ht="15" x14ac:dyDescent="0.25">
      <c r="A2729" s="53" t="s">
        <v>7429</v>
      </c>
      <c r="B2729" s="53">
        <v>15</v>
      </c>
      <c r="C2729" s="53" t="s">
        <v>33536</v>
      </c>
      <c r="D2729" s="53" t="s">
        <v>33872</v>
      </c>
    </row>
    <row r="2730" spans="1:4" ht="15" x14ac:dyDescent="0.25">
      <c r="A2730" s="53" t="s">
        <v>7430</v>
      </c>
      <c r="B2730" s="53">
        <v>15</v>
      </c>
      <c r="C2730" s="53" t="s">
        <v>33536</v>
      </c>
      <c r="D2730" s="53" t="s">
        <v>33872</v>
      </c>
    </row>
    <row r="2731" spans="1:4" ht="15" x14ac:dyDescent="0.25">
      <c r="A2731" s="53" t="s">
        <v>7431</v>
      </c>
      <c r="B2731" s="53">
        <v>15</v>
      </c>
      <c r="C2731" s="53" t="s">
        <v>33536</v>
      </c>
      <c r="D2731" s="53" t="s">
        <v>33872</v>
      </c>
    </row>
    <row r="2732" spans="1:4" ht="15" x14ac:dyDescent="0.25">
      <c r="A2732" s="53" t="s">
        <v>7432</v>
      </c>
      <c r="B2732" s="53">
        <v>30</v>
      </c>
      <c r="C2732" s="53" t="s">
        <v>33542</v>
      </c>
      <c r="D2732" s="53" t="s">
        <v>33873</v>
      </c>
    </row>
    <row r="2733" spans="1:4" ht="15" x14ac:dyDescent="0.25">
      <c r="A2733" s="53" t="s">
        <v>7433</v>
      </c>
      <c r="B2733" s="53">
        <v>30</v>
      </c>
      <c r="C2733" s="53" t="s">
        <v>33542</v>
      </c>
      <c r="D2733" s="53" t="s">
        <v>33872</v>
      </c>
    </row>
    <row r="2734" spans="1:4" ht="15" x14ac:dyDescent="0.25">
      <c r="A2734" s="53" t="s">
        <v>7434</v>
      </c>
      <c r="B2734" s="53">
        <v>0</v>
      </c>
      <c r="C2734" s="53" t="s">
        <v>33537</v>
      </c>
      <c r="D2734" s="53" t="s">
        <v>33872</v>
      </c>
    </row>
    <row r="2735" spans="1:4" ht="15" x14ac:dyDescent="0.25">
      <c r="A2735" s="53" t="s">
        <v>7435</v>
      </c>
      <c r="B2735" s="53">
        <v>10</v>
      </c>
      <c r="C2735" s="53" t="s">
        <v>33536</v>
      </c>
      <c r="D2735" s="53" t="s">
        <v>33872</v>
      </c>
    </row>
    <row r="2736" spans="1:4" ht="15" x14ac:dyDescent="0.25">
      <c r="A2736" s="53" t="s">
        <v>7436</v>
      </c>
      <c r="B2736" s="53">
        <v>10</v>
      </c>
      <c r="C2736" s="53" t="s">
        <v>33536</v>
      </c>
      <c r="D2736" s="53" t="s">
        <v>33872</v>
      </c>
    </row>
    <row r="2737" spans="1:4" ht="15" x14ac:dyDescent="0.25">
      <c r="A2737" s="53" t="s">
        <v>7437</v>
      </c>
      <c r="B2737" s="53">
        <v>10</v>
      </c>
      <c r="C2737" s="53" t="s">
        <v>33536</v>
      </c>
      <c r="D2737" s="53" t="s">
        <v>33872</v>
      </c>
    </row>
    <row r="2738" spans="1:4" ht="15" x14ac:dyDescent="0.25">
      <c r="A2738" s="53" t="s">
        <v>7438</v>
      </c>
      <c r="B2738" s="53">
        <v>15</v>
      </c>
      <c r="C2738" s="53" t="s">
        <v>33536</v>
      </c>
      <c r="D2738" s="53" t="s">
        <v>33872</v>
      </c>
    </row>
    <row r="2739" spans="1:4" ht="15" x14ac:dyDescent="0.25">
      <c r="A2739" s="53" t="s">
        <v>7439</v>
      </c>
      <c r="B2739" s="53">
        <v>15</v>
      </c>
      <c r="C2739" s="53" t="s">
        <v>33536</v>
      </c>
      <c r="D2739" s="53" t="s">
        <v>33873</v>
      </c>
    </row>
    <row r="2740" spans="1:4" ht="15" x14ac:dyDescent="0.25">
      <c r="A2740" s="53" t="s">
        <v>7440</v>
      </c>
      <c r="B2740" s="53">
        <v>10</v>
      </c>
      <c r="C2740" s="53" t="s">
        <v>33536</v>
      </c>
      <c r="D2740" s="53" t="s">
        <v>33872</v>
      </c>
    </row>
    <row r="2741" spans="1:4" ht="15" x14ac:dyDescent="0.25">
      <c r="A2741" s="53" t="s">
        <v>7441</v>
      </c>
      <c r="B2741" s="53">
        <v>15</v>
      </c>
      <c r="C2741" s="53" t="s">
        <v>33536</v>
      </c>
      <c r="D2741" s="53" t="s">
        <v>33872</v>
      </c>
    </row>
    <row r="2742" spans="1:4" ht="15" x14ac:dyDescent="0.25">
      <c r="A2742" s="53" t="s">
        <v>7442</v>
      </c>
      <c r="B2742" s="53">
        <v>15</v>
      </c>
      <c r="C2742" s="53" t="s">
        <v>33536</v>
      </c>
      <c r="D2742" s="53" t="s">
        <v>33872</v>
      </c>
    </row>
    <row r="2743" spans="1:4" ht="15" x14ac:dyDescent="0.25">
      <c r="A2743" s="53" t="s">
        <v>7443</v>
      </c>
      <c r="B2743" s="53">
        <v>15</v>
      </c>
      <c r="C2743" s="53" t="s">
        <v>33536</v>
      </c>
      <c r="D2743" s="53" t="s">
        <v>33872</v>
      </c>
    </row>
    <row r="2744" spans="1:4" ht="15" x14ac:dyDescent="0.25">
      <c r="A2744" s="53" t="s">
        <v>7444</v>
      </c>
      <c r="B2744" s="53">
        <v>15</v>
      </c>
      <c r="C2744" s="53" t="s">
        <v>33536</v>
      </c>
      <c r="D2744" s="53" t="s">
        <v>33872</v>
      </c>
    </row>
    <row r="2745" spans="1:4" ht="15" x14ac:dyDescent="0.25">
      <c r="A2745" s="53" t="s">
        <v>7445</v>
      </c>
      <c r="B2745" s="53">
        <v>15</v>
      </c>
      <c r="C2745" s="53" t="s">
        <v>33536</v>
      </c>
      <c r="D2745" s="53" t="s">
        <v>33873</v>
      </c>
    </row>
    <row r="2746" spans="1:4" ht="15" x14ac:dyDescent="0.25">
      <c r="A2746" s="53" t="s">
        <v>7446</v>
      </c>
      <c r="B2746" s="53">
        <v>15</v>
      </c>
      <c r="C2746" s="53" t="s">
        <v>33536</v>
      </c>
      <c r="D2746" s="53" t="s">
        <v>33872</v>
      </c>
    </row>
    <row r="2747" spans="1:4" ht="15" x14ac:dyDescent="0.25">
      <c r="A2747" s="53" t="s">
        <v>7447</v>
      </c>
      <c r="B2747" s="53">
        <v>15</v>
      </c>
      <c r="C2747" s="53" t="s">
        <v>33536</v>
      </c>
      <c r="D2747" s="53" t="s">
        <v>33872</v>
      </c>
    </row>
    <row r="2748" spans="1:4" ht="15" x14ac:dyDescent="0.25">
      <c r="A2748" s="53" t="s">
        <v>7448</v>
      </c>
      <c r="B2748" s="53">
        <v>15</v>
      </c>
      <c r="C2748" s="53" t="s">
        <v>33536</v>
      </c>
      <c r="D2748" s="53" t="s">
        <v>33873</v>
      </c>
    </row>
    <row r="2749" spans="1:4" ht="15" x14ac:dyDescent="0.25">
      <c r="A2749" s="53" t="s">
        <v>7449</v>
      </c>
      <c r="B2749" s="53">
        <v>15</v>
      </c>
      <c r="C2749" s="53" t="s">
        <v>33536</v>
      </c>
      <c r="D2749" s="53" t="s">
        <v>33872</v>
      </c>
    </row>
    <row r="2750" spans="1:4" ht="15" x14ac:dyDescent="0.25">
      <c r="A2750" s="53" t="s">
        <v>7450</v>
      </c>
      <c r="B2750" s="53">
        <v>15</v>
      </c>
      <c r="C2750" s="53" t="s">
        <v>33536</v>
      </c>
      <c r="D2750" s="53" t="s">
        <v>33872</v>
      </c>
    </row>
    <row r="2751" spans="1:4" ht="15" x14ac:dyDescent="0.25">
      <c r="A2751" s="53" t="s">
        <v>7451</v>
      </c>
      <c r="B2751" s="53">
        <v>15</v>
      </c>
      <c r="C2751" s="53" t="s">
        <v>33536</v>
      </c>
      <c r="D2751" s="53" t="s">
        <v>33872</v>
      </c>
    </row>
    <row r="2752" spans="1:4" ht="15" x14ac:dyDescent="0.25">
      <c r="A2752" s="53" t="s">
        <v>7452</v>
      </c>
      <c r="B2752" s="53">
        <v>15</v>
      </c>
      <c r="C2752" s="53" t="s">
        <v>33536</v>
      </c>
      <c r="D2752" s="53" t="s">
        <v>33872</v>
      </c>
    </row>
    <row r="2753" spans="1:4" ht="15" x14ac:dyDescent="0.25">
      <c r="A2753" s="53" t="s">
        <v>7453</v>
      </c>
      <c r="B2753" s="53">
        <v>15</v>
      </c>
      <c r="C2753" s="53" t="s">
        <v>33536</v>
      </c>
      <c r="D2753" s="53" t="s">
        <v>33872</v>
      </c>
    </row>
    <row r="2754" spans="1:4" ht="15" x14ac:dyDescent="0.25">
      <c r="A2754" s="53" t="s">
        <v>7454</v>
      </c>
      <c r="B2754" s="53">
        <v>15</v>
      </c>
      <c r="C2754" s="53" t="s">
        <v>33536</v>
      </c>
      <c r="D2754" s="53" t="s">
        <v>33872</v>
      </c>
    </row>
    <row r="2755" spans="1:4" ht="15" x14ac:dyDescent="0.25">
      <c r="A2755" s="53" t="s">
        <v>7455</v>
      </c>
      <c r="B2755" s="53">
        <v>15</v>
      </c>
      <c r="C2755" s="53" t="s">
        <v>33536</v>
      </c>
      <c r="D2755" s="53" t="s">
        <v>33872</v>
      </c>
    </row>
    <row r="2756" spans="1:4" ht="15" x14ac:dyDescent="0.25">
      <c r="A2756" s="53" t="s">
        <v>7456</v>
      </c>
      <c r="B2756" s="53">
        <v>15</v>
      </c>
      <c r="C2756" s="53" t="s">
        <v>33536</v>
      </c>
      <c r="D2756" s="53" t="s">
        <v>33872</v>
      </c>
    </row>
    <row r="2757" spans="1:4" ht="15" x14ac:dyDescent="0.25">
      <c r="A2757" s="53" t="s">
        <v>7457</v>
      </c>
      <c r="B2757" s="53">
        <v>15</v>
      </c>
      <c r="C2757" s="53" t="s">
        <v>33536</v>
      </c>
      <c r="D2757" s="53" t="s">
        <v>33872</v>
      </c>
    </row>
    <row r="2758" spans="1:4" ht="15" x14ac:dyDescent="0.25">
      <c r="A2758" s="53" t="s">
        <v>7458</v>
      </c>
      <c r="B2758" s="53">
        <v>15</v>
      </c>
      <c r="C2758" s="53" t="s">
        <v>33536</v>
      </c>
      <c r="D2758" s="53" t="s">
        <v>33873</v>
      </c>
    </row>
    <row r="2759" spans="1:4" ht="15" x14ac:dyDescent="0.25">
      <c r="A2759" s="53" t="s">
        <v>7459</v>
      </c>
      <c r="B2759" s="53">
        <v>15</v>
      </c>
      <c r="C2759" s="53" t="s">
        <v>33536</v>
      </c>
      <c r="D2759" s="53" t="s">
        <v>33872</v>
      </c>
    </row>
    <row r="2760" spans="1:4" ht="15" x14ac:dyDescent="0.25">
      <c r="A2760" s="53" t="s">
        <v>7460</v>
      </c>
      <c r="B2760" s="53">
        <v>15</v>
      </c>
      <c r="C2760" s="53" t="s">
        <v>33536</v>
      </c>
      <c r="D2760" s="53" t="s">
        <v>33873</v>
      </c>
    </row>
    <row r="2761" spans="1:4" ht="15" x14ac:dyDescent="0.25">
      <c r="A2761" s="53" t="s">
        <v>7461</v>
      </c>
      <c r="B2761" s="53">
        <v>15</v>
      </c>
      <c r="C2761" s="53" t="s">
        <v>33536</v>
      </c>
      <c r="D2761" s="53" t="s">
        <v>33872</v>
      </c>
    </row>
    <row r="2762" spans="1:4" ht="15" x14ac:dyDescent="0.25">
      <c r="A2762" s="53" t="s">
        <v>7462</v>
      </c>
      <c r="B2762" s="53">
        <v>15</v>
      </c>
      <c r="C2762" s="53" t="s">
        <v>33536</v>
      </c>
      <c r="D2762" s="53" t="s">
        <v>33872</v>
      </c>
    </row>
    <row r="2763" spans="1:4" ht="15" x14ac:dyDescent="0.25">
      <c r="A2763" s="53" t="s">
        <v>7463</v>
      </c>
      <c r="B2763" s="53">
        <v>15</v>
      </c>
      <c r="C2763" s="53" t="s">
        <v>33536</v>
      </c>
      <c r="D2763" s="53" t="s">
        <v>33872</v>
      </c>
    </row>
    <row r="2764" spans="1:4" ht="15" x14ac:dyDescent="0.25">
      <c r="A2764" s="53" t="s">
        <v>7464</v>
      </c>
      <c r="B2764" s="53">
        <v>15</v>
      </c>
      <c r="C2764" s="53" t="s">
        <v>33536</v>
      </c>
      <c r="D2764" s="53" t="s">
        <v>33872</v>
      </c>
    </row>
    <row r="2765" spans="1:4" ht="15" x14ac:dyDescent="0.25">
      <c r="A2765" s="53" t="s">
        <v>7465</v>
      </c>
      <c r="B2765" s="53">
        <v>15</v>
      </c>
      <c r="C2765" s="53" t="s">
        <v>33536</v>
      </c>
      <c r="D2765" s="53" t="s">
        <v>33872</v>
      </c>
    </row>
    <row r="2766" spans="1:4" ht="15" x14ac:dyDescent="0.25">
      <c r="A2766" s="53" t="s">
        <v>7466</v>
      </c>
      <c r="B2766" s="53">
        <v>15</v>
      </c>
      <c r="C2766" s="53" t="s">
        <v>33536</v>
      </c>
      <c r="D2766" s="53" t="s">
        <v>33872</v>
      </c>
    </row>
    <row r="2767" spans="1:4" ht="15" x14ac:dyDescent="0.25">
      <c r="A2767" s="53" t="s">
        <v>7467</v>
      </c>
      <c r="B2767" s="53">
        <v>15</v>
      </c>
      <c r="C2767" s="53" t="s">
        <v>33536</v>
      </c>
      <c r="D2767" s="53" t="s">
        <v>33872</v>
      </c>
    </row>
    <row r="2768" spans="1:4" ht="15" x14ac:dyDescent="0.25">
      <c r="A2768" s="53" t="s">
        <v>7468</v>
      </c>
      <c r="B2768" s="53">
        <v>15</v>
      </c>
      <c r="C2768" s="53" t="s">
        <v>33536</v>
      </c>
      <c r="D2768" s="53" t="s">
        <v>33873</v>
      </c>
    </row>
    <row r="2769" spans="1:4" ht="15" x14ac:dyDescent="0.25">
      <c r="A2769" s="53" t="s">
        <v>7469</v>
      </c>
      <c r="B2769" s="53">
        <v>15</v>
      </c>
      <c r="C2769" s="53" t="s">
        <v>33536</v>
      </c>
      <c r="D2769" s="53" t="s">
        <v>33872</v>
      </c>
    </row>
    <row r="2770" spans="1:4" ht="15" x14ac:dyDescent="0.25">
      <c r="A2770" s="53" t="s">
        <v>7470</v>
      </c>
      <c r="B2770" s="53">
        <v>15</v>
      </c>
      <c r="C2770" s="53" t="s">
        <v>33536</v>
      </c>
      <c r="D2770" s="53" t="s">
        <v>33872</v>
      </c>
    </row>
    <row r="2771" spans="1:4" ht="15" x14ac:dyDescent="0.25">
      <c r="A2771" s="53" t="s">
        <v>7471</v>
      </c>
      <c r="B2771" s="53">
        <v>15</v>
      </c>
      <c r="C2771" s="53" t="s">
        <v>33536</v>
      </c>
      <c r="D2771" s="53" t="s">
        <v>33872</v>
      </c>
    </row>
    <row r="2772" spans="1:4" ht="15" x14ac:dyDescent="0.25">
      <c r="A2772" s="53" t="s">
        <v>7472</v>
      </c>
      <c r="B2772" s="53">
        <v>15</v>
      </c>
      <c r="C2772" s="53" t="s">
        <v>33536</v>
      </c>
      <c r="D2772" s="53" t="s">
        <v>33872</v>
      </c>
    </row>
    <row r="2773" spans="1:4" ht="15" x14ac:dyDescent="0.25">
      <c r="A2773" s="53" t="s">
        <v>7473</v>
      </c>
      <c r="B2773" s="53">
        <v>15</v>
      </c>
      <c r="C2773" s="53" t="s">
        <v>33536</v>
      </c>
      <c r="D2773" s="53" t="s">
        <v>33872</v>
      </c>
    </row>
    <row r="2774" spans="1:4" ht="15" x14ac:dyDescent="0.25">
      <c r="A2774" s="53" t="s">
        <v>7474</v>
      </c>
      <c r="B2774" s="53">
        <v>15</v>
      </c>
      <c r="C2774" s="53" t="s">
        <v>33536</v>
      </c>
      <c r="D2774" s="53" t="s">
        <v>33872</v>
      </c>
    </row>
    <row r="2775" spans="1:4" ht="15" x14ac:dyDescent="0.25">
      <c r="A2775" s="53" t="s">
        <v>7475</v>
      </c>
      <c r="B2775" s="53">
        <v>15</v>
      </c>
      <c r="C2775" s="53" t="s">
        <v>33536</v>
      </c>
      <c r="D2775" s="53" t="s">
        <v>33872</v>
      </c>
    </row>
    <row r="2776" spans="1:4" ht="15" x14ac:dyDescent="0.25">
      <c r="A2776" s="53" t="s">
        <v>7476</v>
      </c>
      <c r="B2776" s="53">
        <v>15</v>
      </c>
      <c r="C2776" s="53" t="s">
        <v>33536</v>
      </c>
      <c r="D2776" s="53" t="s">
        <v>33873</v>
      </c>
    </row>
    <row r="2777" spans="1:4" ht="15" x14ac:dyDescent="0.25">
      <c r="A2777" s="53" t="s">
        <v>7477</v>
      </c>
      <c r="B2777" s="53">
        <v>15</v>
      </c>
      <c r="C2777" s="53" t="s">
        <v>33536</v>
      </c>
      <c r="D2777" s="53" t="s">
        <v>33872</v>
      </c>
    </row>
    <row r="2778" spans="1:4" ht="15" x14ac:dyDescent="0.25">
      <c r="A2778" s="53" t="s">
        <v>7478</v>
      </c>
      <c r="B2778" s="53">
        <v>15</v>
      </c>
      <c r="C2778" s="53" t="s">
        <v>33536</v>
      </c>
      <c r="D2778" s="53" t="s">
        <v>33872</v>
      </c>
    </row>
    <row r="2779" spans="1:4" ht="15" x14ac:dyDescent="0.25">
      <c r="A2779" s="53" t="s">
        <v>7479</v>
      </c>
      <c r="B2779" s="53">
        <v>15</v>
      </c>
      <c r="C2779" s="53" t="s">
        <v>33536</v>
      </c>
      <c r="D2779" s="53" t="s">
        <v>33872</v>
      </c>
    </row>
    <row r="2780" spans="1:4" ht="15" x14ac:dyDescent="0.25">
      <c r="A2780" s="53" t="s">
        <v>7480</v>
      </c>
      <c r="B2780" s="53">
        <v>15</v>
      </c>
      <c r="C2780" s="53" t="s">
        <v>33536</v>
      </c>
      <c r="D2780" s="53" t="s">
        <v>33872</v>
      </c>
    </row>
    <row r="2781" spans="1:4" ht="15" x14ac:dyDescent="0.25">
      <c r="A2781" s="53" t="s">
        <v>7481</v>
      </c>
      <c r="B2781" s="53">
        <v>15</v>
      </c>
      <c r="C2781" s="53" t="s">
        <v>33536</v>
      </c>
      <c r="D2781" s="53" t="s">
        <v>33872</v>
      </c>
    </row>
    <row r="2782" spans="1:4" ht="15" x14ac:dyDescent="0.25">
      <c r="A2782" s="53" t="s">
        <v>7482</v>
      </c>
      <c r="B2782" s="53">
        <v>15</v>
      </c>
      <c r="C2782" s="53" t="s">
        <v>33536</v>
      </c>
      <c r="D2782" s="53" t="s">
        <v>33872</v>
      </c>
    </row>
    <row r="2783" spans="1:4" ht="15" x14ac:dyDescent="0.25">
      <c r="A2783" s="53" t="s">
        <v>7483</v>
      </c>
      <c r="B2783" s="53">
        <v>15</v>
      </c>
      <c r="C2783" s="53" t="s">
        <v>33536</v>
      </c>
      <c r="D2783" s="53" t="s">
        <v>33872</v>
      </c>
    </row>
    <row r="2784" spans="1:4" ht="15" x14ac:dyDescent="0.25">
      <c r="A2784" s="53" t="s">
        <v>7484</v>
      </c>
      <c r="B2784" s="53">
        <v>15</v>
      </c>
      <c r="C2784" s="53" t="s">
        <v>33536</v>
      </c>
      <c r="D2784" s="53" t="s">
        <v>33872</v>
      </c>
    </row>
    <row r="2785" spans="1:4" ht="15" x14ac:dyDescent="0.25">
      <c r="A2785" s="53" t="s">
        <v>7485</v>
      </c>
      <c r="B2785" s="53">
        <v>15</v>
      </c>
      <c r="C2785" s="53" t="s">
        <v>33536</v>
      </c>
      <c r="D2785" s="53" t="s">
        <v>33872</v>
      </c>
    </row>
    <row r="2786" spans="1:4" ht="15" x14ac:dyDescent="0.25">
      <c r="A2786" s="53" t="s">
        <v>7486</v>
      </c>
      <c r="B2786" s="53">
        <v>15</v>
      </c>
      <c r="C2786" s="53" t="s">
        <v>33564</v>
      </c>
      <c r="D2786" s="53" t="s">
        <v>33872</v>
      </c>
    </row>
    <row r="2787" spans="1:4" ht="15" x14ac:dyDescent="0.25">
      <c r="A2787" s="53" t="s">
        <v>7487</v>
      </c>
      <c r="B2787" s="53">
        <v>15</v>
      </c>
      <c r="C2787" s="53" t="s">
        <v>33536</v>
      </c>
      <c r="D2787" s="53" t="s">
        <v>33872</v>
      </c>
    </row>
    <row r="2788" spans="1:4" ht="15" x14ac:dyDescent="0.25">
      <c r="A2788" s="53" t="s">
        <v>7488</v>
      </c>
      <c r="B2788" s="53">
        <v>15</v>
      </c>
      <c r="C2788" s="53" t="s">
        <v>33536</v>
      </c>
      <c r="D2788" s="53" t="s">
        <v>33872</v>
      </c>
    </row>
    <row r="2789" spans="1:4" ht="15" x14ac:dyDescent="0.25">
      <c r="A2789" s="53" t="s">
        <v>7489</v>
      </c>
      <c r="B2789" s="53">
        <v>15</v>
      </c>
      <c r="C2789" s="53" t="s">
        <v>33536</v>
      </c>
      <c r="D2789" s="53" t="s">
        <v>33872</v>
      </c>
    </row>
    <row r="2790" spans="1:4" ht="15" x14ac:dyDescent="0.25">
      <c r="A2790" s="53" t="s">
        <v>7490</v>
      </c>
      <c r="B2790" s="53">
        <v>15</v>
      </c>
      <c r="C2790" s="53" t="s">
        <v>33536</v>
      </c>
      <c r="D2790" s="53" t="s">
        <v>33872</v>
      </c>
    </row>
    <row r="2791" spans="1:4" ht="15" x14ac:dyDescent="0.25">
      <c r="A2791" s="53" t="s">
        <v>7491</v>
      </c>
      <c r="B2791" s="53">
        <v>15</v>
      </c>
      <c r="C2791" s="53" t="s">
        <v>33536</v>
      </c>
      <c r="D2791" s="53" t="s">
        <v>33872</v>
      </c>
    </row>
    <row r="2792" spans="1:4" ht="15" x14ac:dyDescent="0.25">
      <c r="A2792" s="53" t="s">
        <v>7492</v>
      </c>
      <c r="B2792" s="53">
        <v>15</v>
      </c>
      <c r="C2792" s="53" t="s">
        <v>33536</v>
      </c>
      <c r="D2792" s="53" t="s">
        <v>33872</v>
      </c>
    </row>
    <row r="2793" spans="1:4" ht="15" x14ac:dyDescent="0.25">
      <c r="A2793" s="53" t="s">
        <v>7493</v>
      </c>
      <c r="B2793" s="53">
        <v>15</v>
      </c>
      <c r="C2793" s="53" t="s">
        <v>33536</v>
      </c>
      <c r="D2793" s="53" t="s">
        <v>33872</v>
      </c>
    </row>
    <row r="2794" spans="1:4" ht="15" x14ac:dyDescent="0.25">
      <c r="A2794" s="53" t="s">
        <v>7494</v>
      </c>
      <c r="B2794" s="53">
        <v>15</v>
      </c>
      <c r="C2794" s="53" t="s">
        <v>33536</v>
      </c>
      <c r="D2794" s="53" t="s">
        <v>33872</v>
      </c>
    </row>
    <row r="2795" spans="1:4" ht="15" x14ac:dyDescent="0.25">
      <c r="A2795" s="53" t="s">
        <v>7495</v>
      </c>
      <c r="B2795" s="53">
        <v>15</v>
      </c>
      <c r="C2795" s="53" t="s">
        <v>33536</v>
      </c>
      <c r="D2795" s="53" t="s">
        <v>33872</v>
      </c>
    </row>
    <row r="2796" spans="1:4" ht="15" x14ac:dyDescent="0.25">
      <c r="A2796" s="53" t="s">
        <v>7496</v>
      </c>
      <c r="B2796" s="53">
        <v>15</v>
      </c>
      <c r="C2796" s="53" t="s">
        <v>33536</v>
      </c>
      <c r="D2796" s="53" t="s">
        <v>33872</v>
      </c>
    </row>
    <row r="2797" spans="1:4" ht="15" x14ac:dyDescent="0.25">
      <c r="A2797" s="53" t="s">
        <v>7497</v>
      </c>
      <c r="B2797" s="53">
        <v>15</v>
      </c>
      <c r="C2797" s="53" t="s">
        <v>33536</v>
      </c>
      <c r="D2797" s="53" t="s">
        <v>33872</v>
      </c>
    </row>
    <row r="2798" spans="1:4" ht="15" x14ac:dyDescent="0.25">
      <c r="A2798" s="53" t="s">
        <v>7498</v>
      </c>
      <c r="B2798" s="53">
        <v>15</v>
      </c>
      <c r="C2798" s="53" t="s">
        <v>33536</v>
      </c>
      <c r="D2798" s="53" t="s">
        <v>33872</v>
      </c>
    </row>
    <row r="2799" spans="1:4" ht="15" x14ac:dyDescent="0.25">
      <c r="A2799" s="53" t="s">
        <v>7499</v>
      </c>
      <c r="B2799" s="53">
        <v>15</v>
      </c>
      <c r="C2799" s="53" t="s">
        <v>33536</v>
      </c>
      <c r="D2799" s="53" t="s">
        <v>33872</v>
      </c>
    </row>
    <row r="2800" spans="1:4" ht="15" x14ac:dyDescent="0.25">
      <c r="A2800" s="53" t="s">
        <v>7500</v>
      </c>
      <c r="B2800" s="53">
        <v>15</v>
      </c>
      <c r="C2800" s="53" t="s">
        <v>33536</v>
      </c>
      <c r="D2800" s="53" t="s">
        <v>33872</v>
      </c>
    </row>
    <row r="2801" spans="1:4" ht="15" x14ac:dyDescent="0.25">
      <c r="A2801" s="53" t="s">
        <v>7501</v>
      </c>
      <c r="B2801" s="53">
        <v>15</v>
      </c>
      <c r="C2801" s="53" t="s">
        <v>33536</v>
      </c>
      <c r="D2801" s="53" t="s">
        <v>33873</v>
      </c>
    </row>
    <row r="2802" spans="1:4" ht="15" x14ac:dyDescent="0.25">
      <c r="A2802" s="53" t="s">
        <v>7502</v>
      </c>
      <c r="B2802" s="53">
        <v>15</v>
      </c>
      <c r="C2802" s="53" t="s">
        <v>33536</v>
      </c>
      <c r="D2802" s="53" t="s">
        <v>33872</v>
      </c>
    </row>
    <row r="2803" spans="1:4" ht="15" x14ac:dyDescent="0.25">
      <c r="A2803" s="53" t="s">
        <v>7503</v>
      </c>
      <c r="B2803" s="53">
        <v>15</v>
      </c>
      <c r="C2803" s="53" t="s">
        <v>33536</v>
      </c>
      <c r="D2803" s="53" t="s">
        <v>33872</v>
      </c>
    </row>
    <row r="2804" spans="1:4" ht="15" x14ac:dyDescent="0.25">
      <c r="A2804" s="53" t="s">
        <v>7504</v>
      </c>
      <c r="B2804" s="53">
        <v>15</v>
      </c>
      <c r="C2804" s="53" t="s">
        <v>33536</v>
      </c>
      <c r="D2804" s="53" t="s">
        <v>33872</v>
      </c>
    </row>
    <row r="2805" spans="1:4" ht="15" x14ac:dyDescent="0.25">
      <c r="A2805" s="53" t="s">
        <v>7505</v>
      </c>
      <c r="B2805" s="53">
        <v>30</v>
      </c>
      <c r="C2805" s="53" t="s">
        <v>33562</v>
      </c>
      <c r="D2805" s="53" t="s">
        <v>33873</v>
      </c>
    </row>
    <row r="2806" spans="1:4" ht="15" x14ac:dyDescent="0.25">
      <c r="A2806" s="53" t="s">
        <v>33033</v>
      </c>
      <c r="B2806" s="53">
        <v>10</v>
      </c>
      <c r="C2806" s="53" t="s">
        <v>33578</v>
      </c>
      <c r="D2806" s="53" t="s">
        <v>33873</v>
      </c>
    </row>
    <row r="2807" spans="1:4" ht="15" x14ac:dyDescent="0.25">
      <c r="A2807" s="53" t="s">
        <v>33034</v>
      </c>
      <c r="B2807" s="53">
        <v>15</v>
      </c>
      <c r="C2807" s="53" t="s">
        <v>33536</v>
      </c>
      <c r="D2807" s="53" t="s">
        <v>33873</v>
      </c>
    </row>
    <row r="2808" spans="1:4" ht="15" x14ac:dyDescent="0.25">
      <c r="A2808" s="53" t="s">
        <v>33035</v>
      </c>
      <c r="B2808" s="53">
        <v>15</v>
      </c>
      <c r="C2808" s="53" t="s">
        <v>33536</v>
      </c>
      <c r="D2808" s="53" t="s">
        <v>33873</v>
      </c>
    </row>
    <row r="2809" spans="1:4" ht="15" x14ac:dyDescent="0.25">
      <c r="A2809" s="53" t="s">
        <v>33036</v>
      </c>
      <c r="B2809" s="53">
        <v>15</v>
      </c>
      <c r="C2809" s="53" t="s">
        <v>33536</v>
      </c>
      <c r="D2809" s="53" t="s">
        <v>33873</v>
      </c>
    </row>
    <row r="2810" spans="1:4" ht="15" x14ac:dyDescent="0.25">
      <c r="A2810" s="53" t="s">
        <v>33037</v>
      </c>
      <c r="B2810" s="53">
        <v>15</v>
      </c>
      <c r="C2810" s="53" t="s">
        <v>33536</v>
      </c>
      <c r="D2810" s="53" t="s">
        <v>33873</v>
      </c>
    </row>
    <row r="2811" spans="1:4" ht="15" x14ac:dyDescent="0.25">
      <c r="A2811" s="53" t="s">
        <v>33038</v>
      </c>
      <c r="B2811" s="53">
        <v>0</v>
      </c>
      <c r="C2811" s="53" t="s">
        <v>33537</v>
      </c>
      <c r="D2811" s="53" t="s">
        <v>33873</v>
      </c>
    </row>
    <row r="2812" spans="1:4" ht="15" x14ac:dyDescent="0.25">
      <c r="A2812" s="53" t="s">
        <v>33039</v>
      </c>
      <c r="B2812" s="53">
        <v>15</v>
      </c>
      <c r="C2812" s="53" t="s">
        <v>33536</v>
      </c>
      <c r="D2812" s="53" t="s">
        <v>33873</v>
      </c>
    </row>
    <row r="2813" spans="1:4" ht="15" x14ac:dyDescent="0.25">
      <c r="A2813" s="53" t="s">
        <v>33040</v>
      </c>
      <c r="B2813" s="53">
        <v>15</v>
      </c>
      <c r="C2813" s="53" t="s">
        <v>33536</v>
      </c>
      <c r="D2813" s="53" t="s">
        <v>33873</v>
      </c>
    </row>
    <row r="2814" spans="1:4" ht="15" x14ac:dyDescent="0.25">
      <c r="A2814" s="53" t="s">
        <v>7506</v>
      </c>
      <c r="B2814" s="53">
        <v>20</v>
      </c>
      <c r="C2814" s="53" t="s">
        <v>33536</v>
      </c>
      <c r="D2814" s="53" t="s">
        <v>33872</v>
      </c>
    </row>
    <row r="2815" spans="1:4" ht="15" x14ac:dyDescent="0.25">
      <c r="A2815" s="53" t="s">
        <v>7507</v>
      </c>
      <c r="B2815" s="53">
        <v>20</v>
      </c>
      <c r="C2815" s="53" t="s">
        <v>33536</v>
      </c>
      <c r="D2815" s="53" t="s">
        <v>33872</v>
      </c>
    </row>
    <row r="2816" spans="1:4" ht="15" x14ac:dyDescent="0.25">
      <c r="A2816" s="53" t="s">
        <v>7508</v>
      </c>
      <c r="B2816" s="53">
        <v>10</v>
      </c>
      <c r="C2816" s="53" t="s">
        <v>33562</v>
      </c>
      <c r="D2816" s="53" t="s">
        <v>33872</v>
      </c>
    </row>
    <row r="2817" spans="1:4" ht="15" x14ac:dyDescent="0.25">
      <c r="A2817" s="53" t="s">
        <v>7509</v>
      </c>
      <c r="B2817" s="53">
        <v>15</v>
      </c>
      <c r="C2817" s="53" t="s">
        <v>33536</v>
      </c>
      <c r="D2817" s="53" t="s">
        <v>33872</v>
      </c>
    </row>
    <row r="2818" spans="1:4" ht="15" x14ac:dyDescent="0.25">
      <c r="A2818" s="53" t="s">
        <v>7510</v>
      </c>
      <c r="B2818" s="53">
        <v>20</v>
      </c>
      <c r="C2818" s="53" t="s">
        <v>33562</v>
      </c>
      <c r="D2818" s="53" t="s">
        <v>33872</v>
      </c>
    </row>
    <row r="2819" spans="1:4" ht="15" x14ac:dyDescent="0.25">
      <c r="A2819" s="53" t="s">
        <v>7511</v>
      </c>
      <c r="B2819" s="53">
        <v>20</v>
      </c>
      <c r="C2819" s="53" t="s">
        <v>33562</v>
      </c>
      <c r="D2819" s="53" t="s">
        <v>33872</v>
      </c>
    </row>
    <row r="2820" spans="1:4" ht="15" x14ac:dyDescent="0.25">
      <c r="A2820" s="53" t="s">
        <v>7512</v>
      </c>
      <c r="B2820" s="53">
        <v>10</v>
      </c>
      <c r="C2820" s="53" t="s">
        <v>33562</v>
      </c>
      <c r="D2820" s="53" t="s">
        <v>33872</v>
      </c>
    </row>
    <row r="2821" spans="1:4" ht="15" x14ac:dyDescent="0.25">
      <c r="A2821" s="53" t="s">
        <v>7513</v>
      </c>
      <c r="B2821" s="53">
        <v>30</v>
      </c>
      <c r="C2821" s="53" t="s">
        <v>33562</v>
      </c>
      <c r="D2821" s="53" t="s">
        <v>33872</v>
      </c>
    </row>
    <row r="2822" spans="1:4" ht="15" x14ac:dyDescent="0.25">
      <c r="A2822" s="53" t="s">
        <v>7514</v>
      </c>
      <c r="B2822" s="53">
        <v>30</v>
      </c>
      <c r="C2822" s="53" t="s">
        <v>33536</v>
      </c>
      <c r="D2822" s="53" t="s">
        <v>33872</v>
      </c>
    </row>
    <row r="2823" spans="1:4" ht="15" x14ac:dyDescent="0.25">
      <c r="A2823" s="53" t="s">
        <v>7515</v>
      </c>
      <c r="B2823" s="53">
        <v>20</v>
      </c>
      <c r="C2823" s="53" t="s">
        <v>33536</v>
      </c>
      <c r="D2823" s="53" t="s">
        <v>33872</v>
      </c>
    </row>
    <row r="2824" spans="1:4" ht="15" x14ac:dyDescent="0.25">
      <c r="A2824" s="53" t="s">
        <v>7516</v>
      </c>
      <c r="B2824" s="53">
        <v>30</v>
      </c>
      <c r="C2824" s="53" t="s">
        <v>33536</v>
      </c>
      <c r="D2824" s="53" t="s">
        <v>33872</v>
      </c>
    </row>
    <row r="2825" spans="1:4" ht="15" x14ac:dyDescent="0.25">
      <c r="A2825" s="53" t="s">
        <v>7517</v>
      </c>
      <c r="B2825" s="53">
        <v>30</v>
      </c>
      <c r="C2825" s="53" t="s">
        <v>33536</v>
      </c>
      <c r="D2825" s="53" t="s">
        <v>33872</v>
      </c>
    </row>
    <row r="2826" spans="1:4" ht="15" x14ac:dyDescent="0.25">
      <c r="A2826" s="53" t="s">
        <v>7518</v>
      </c>
      <c r="B2826" s="53">
        <v>20</v>
      </c>
      <c r="C2826" s="53" t="s">
        <v>33536</v>
      </c>
      <c r="D2826" s="53" t="s">
        <v>33872</v>
      </c>
    </row>
    <row r="2827" spans="1:4" ht="15" x14ac:dyDescent="0.25">
      <c r="A2827" s="53" t="s">
        <v>7519</v>
      </c>
      <c r="B2827" s="53">
        <v>30</v>
      </c>
      <c r="C2827" s="53" t="s">
        <v>33562</v>
      </c>
      <c r="D2827" s="53" t="s">
        <v>33873</v>
      </c>
    </row>
    <row r="2828" spans="1:4" ht="15" x14ac:dyDescent="0.25">
      <c r="A2828" s="53" t="s">
        <v>7520</v>
      </c>
      <c r="B2828" s="53">
        <v>30</v>
      </c>
      <c r="C2828" s="53"/>
      <c r="D2828" s="53" t="s">
        <v>33872</v>
      </c>
    </row>
    <row r="2829" spans="1:4" ht="15" x14ac:dyDescent="0.25">
      <c r="A2829" s="53" t="s">
        <v>7521</v>
      </c>
      <c r="B2829" s="53">
        <v>30</v>
      </c>
      <c r="C2829" s="53" t="s">
        <v>33562</v>
      </c>
      <c r="D2829" s="53" t="s">
        <v>33873</v>
      </c>
    </row>
    <row r="2830" spans="1:4" ht="15" x14ac:dyDescent="0.25">
      <c r="A2830" s="53" t="s">
        <v>7522</v>
      </c>
      <c r="B2830" s="53">
        <v>30</v>
      </c>
      <c r="C2830" s="53"/>
      <c r="D2830" s="53" t="s">
        <v>33872</v>
      </c>
    </row>
    <row r="2831" spans="1:4" ht="15" x14ac:dyDescent="0.25">
      <c r="A2831" s="53" t="s">
        <v>7523</v>
      </c>
      <c r="B2831" s="53">
        <v>30</v>
      </c>
      <c r="C2831" s="53" t="s">
        <v>33562</v>
      </c>
      <c r="D2831" s="53" t="s">
        <v>33873</v>
      </c>
    </row>
    <row r="2832" spans="1:4" ht="15" x14ac:dyDescent="0.25">
      <c r="A2832" s="53" t="s">
        <v>7524</v>
      </c>
      <c r="B2832" s="53">
        <v>30</v>
      </c>
      <c r="C2832" s="53"/>
      <c r="D2832" s="53" t="s">
        <v>33872</v>
      </c>
    </row>
    <row r="2833" spans="1:4" ht="15" x14ac:dyDescent="0.25">
      <c r="A2833" s="53" t="s">
        <v>7525</v>
      </c>
      <c r="B2833" s="53">
        <v>30</v>
      </c>
      <c r="C2833" s="53" t="s">
        <v>33536</v>
      </c>
      <c r="D2833" s="53" t="s">
        <v>33873</v>
      </c>
    </row>
    <row r="2834" spans="1:4" ht="15" x14ac:dyDescent="0.25">
      <c r="A2834" s="53" t="s">
        <v>7526</v>
      </c>
      <c r="B2834" s="53">
        <v>30</v>
      </c>
      <c r="C2834" s="53" t="s">
        <v>33536</v>
      </c>
      <c r="D2834" s="53" t="s">
        <v>33872</v>
      </c>
    </row>
    <row r="2835" spans="1:4" ht="15" x14ac:dyDescent="0.25">
      <c r="A2835" s="53" t="s">
        <v>7527</v>
      </c>
      <c r="B2835" s="53">
        <v>15</v>
      </c>
      <c r="C2835" s="53" t="s">
        <v>33536</v>
      </c>
      <c r="D2835" s="53" t="s">
        <v>33873</v>
      </c>
    </row>
    <row r="2836" spans="1:4" ht="15" x14ac:dyDescent="0.25">
      <c r="A2836" s="53" t="s">
        <v>7528</v>
      </c>
      <c r="B2836" s="53">
        <v>15</v>
      </c>
      <c r="C2836" s="53" t="s">
        <v>33536</v>
      </c>
      <c r="D2836" s="53" t="s">
        <v>33872</v>
      </c>
    </row>
    <row r="2837" spans="1:4" ht="15" x14ac:dyDescent="0.25">
      <c r="A2837" s="53" t="s">
        <v>7529</v>
      </c>
      <c r="B2837" s="53">
        <v>15</v>
      </c>
      <c r="C2837" s="53" t="s">
        <v>33536</v>
      </c>
      <c r="D2837" s="53" t="s">
        <v>33873</v>
      </c>
    </row>
    <row r="2838" spans="1:4" ht="15" x14ac:dyDescent="0.25">
      <c r="A2838" s="53" t="s">
        <v>7530</v>
      </c>
      <c r="B2838" s="53">
        <v>15</v>
      </c>
      <c r="C2838" s="53" t="s">
        <v>33536</v>
      </c>
      <c r="D2838" s="53" t="s">
        <v>33872</v>
      </c>
    </row>
    <row r="2839" spans="1:4" ht="15" x14ac:dyDescent="0.25">
      <c r="A2839" s="53" t="s">
        <v>7531</v>
      </c>
      <c r="B2839" s="53">
        <v>15</v>
      </c>
      <c r="C2839" s="53" t="s">
        <v>33536</v>
      </c>
      <c r="D2839" s="53" t="s">
        <v>33873</v>
      </c>
    </row>
    <row r="2840" spans="1:4" ht="15" x14ac:dyDescent="0.25">
      <c r="A2840" s="53" t="s">
        <v>7532</v>
      </c>
      <c r="B2840" s="53">
        <v>15</v>
      </c>
      <c r="C2840" s="53" t="s">
        <v>33536</v>
      </c>
      <c r="D2840" s="53" t="s">
        <v>33872</v>
      </c>
    </row>
    <row r="2841" spans="1:4" ht="15" x14ac:dyDescent="0.25">
      <c r="A2841" s="53" t="s">
        <v>7533</v>
      </c>
      <c r="B2841" s="53">
        <v>30</v>
      </c>
      <c r="C2841" s="53" t="s">
        <v>33536</v>
      </c>
      <c r="D2841" s="53" t="s">
        <v>33872</v>
      </c>
    </row>
    <row r="2842" spans="1:4" ht="15" x14ac:dyDescent="0.25">
      <c r="A2842" s="53" t="s">
        <v>7534</v>
      </c>
      <c r="B2842" s="53">
        <v>30</v>
      </c>
      <c r="C2842" s="53" t="s">
        <v>33536</v>
      </c>
      <c r="D2842" s="53" t="s">
        <v>33872</v>
      </c>
    </row>
    <row r="2843" spans="1:4" ht="15" x14ac:dyDescent="0.25">
      <c r="A2843" s="53" t="s">
        <v>7535</v>
      </c>
      <c r="B2843" s="53">
        <v>30</v>
      </c>
      <c r="C2843" s="53" t="s">
        <v>33536</v>
      </c>
      <c r="D2843" s="53" t="s">
        <v>33873</v>
      </c>
    </row>
    <row r="2844" spans="1:4" ht="15" x14ac:dyDescent="0.25">
      <c r="A2844" s="53" t="s">
        <v>7536</v>
      </c>
      <c r="B2844" s="53">
        <v>30</v>
      </c>
      <c r="C2844" s="53" t="s">
        <v>33536</v>
      </c>
      <c r="D2844" s="53" t="s">
        <v>33872</v>
      </c>
    </row>
    <row r="2845" spans="1:4" ht="15" x14ac:dyDescent="0.25">
      <c r="A2845" s="53" t="s">
        <v>7537</v>
      </c>
      <c r="B2845" s="53">
        <v>15</v>
      </c>
      <c r="C2845" s="53" t="s">
        <v>33536</v>
      </c>
      <c r="D2845" s="53" t="s">
        <v>33873</v>
      </c>
    </row>
    <row r="2846" spans="1:4" ht="15" x14ac:dyDescent="0.25">
      <c r="A2846" s="53" t="s">
        <v>7538</v>
      </c>
      <c r="B2846" s="53">
        <v>15</v>
      </c>
      <c r="C2846" s="53" t="s">
        <v>33536</v>
      </c>
      <c r="D2846" s="53" t="s">
        <v>33872</v>
      </c>
    </row>
    <row r="2847" spans="1:4" ht="15" x14ac:dyDescent="0.25">
      <c r="A2847" s="53" t="s">
        <v>7539</v>
      </c>
      <c r="B2847" s="53">
        <v>15</v>
      </c>
      <c r="C2847" s="53" t="s">
        <v>33536</v>
      </c>
      <c r="D2847" s="53" t="s">
        <v>33873</v>
      </c>
    </row>
    <row r="2848" spans="1:4" ht="15" x14ac:dyDescent="0.25">
      <c r="A2848" s="53" t="s">
        <v>7540</v>
      </c>
      <c r="B2848" s="53">
        <v>15</v>
      </c>
      <c r="C2848" s="53" t="s">
        <v>33536</v>
      </c>
      <c r="D2848" s="53" t="s">
        <v>33872</v>
      </c>
    </row>
    <row r="2849" spans="1:4" ht="15" x14ac:dyDescent="0.25">
      <c r="A2849" s="53" t="s">
        <v>7541</v>
      </c>
      <c r="B2849" s="53">
        <v>15</v>
      </c>
      <c r="C2849" s="53" t="s">
        <v>33536</v>
      </c>
      <c r="D2849" s="53" t="s">
        <v>33872</v>
      </c>
    </row>
    <row r="2850" spans="1:4" ht="15" x14ac:dyDescent="0.25">
      <c r="A2850" s="53" t="s">
        <v>7542</v>
      </c>
      <c r="B2850" s="53">
        <v>30</v>
      </c>
      <c r="C2850" s="53" t="s">
        <v>33542</v>
      </c>
      <c r="D2850" s="53" t="s">
        <v>33873</v>
      </c>
    </row>
    <row r="2851" spans="1:4" ht="15" x14ac:dyDescent="0.25">
      <c r="A2851" s="53" t="s">
        <v>7543</v>
      </c>
      <c r="B2851" s="53">
        <v>30</v>
      </c>
      <c r="C2851" s="53" t="s">
        <v>33542</v>
      </c>
      <c r="D2851" s="53" t="s">
        <v>33872</v>
      </c>
    </row>
    <row r="2852" spans="1:4" ht="15" x14ac:dyDescent="0.25">
      <c r="A2852" s="53" t="s">
        <v>7544</v>
      </c>
      <c r="B2852" s="53">
        <v>30</v>
      </c>
      <c r="C2852" s="53" t="s">
        <v>33542</v>
      </c>
      <c r="D2852" s="53" t="s">
        <v>33872</v>
      </c>
    </row>
    <row r="2853" spans="1:4" ht="15" x14ac:dyDescent="0.25">
      <c r="A2853" s="53" t="s">
        <v>7545</v>
      </c>
      <c r="B2853" s="53">
        <v>30</v>
      </c>
      <c r="C2853" s="53" t="s">
        <v>33542</v>
      </c>
      <c r="D2853" s="53" t="s">
        <v>33872</v>
      </c>
    </row>
    <row r="2854" spans="1:4" ht="15" x14ac:dyDescent="0.25">
      <c r="A2854" s="53" t="s">
        <v>7546</v>
      </c>
      <c r="B2854" s="53">
        <v>30</v>
      </c>
      <c r="C2854" s="53" t="s">
        <v>33542</v>
      </c>
      <c r="D2854" s="53" t="s">
        <v>33872</v>
      </c>
    </row>
    <row r="2855" spans="1:4" ht="15" x14ac:dyDescent="0.25">
      <c r="A2855" s="53" t="s">
        <v>7547</v>
      </c>
      <c r="B2855" s="53">
        <v>30</v>
      </c>
      <c r="C2855" s="53" t="s">
        <v>33542</v>
      </c>
      <c r="D2855" s="53" t="s">
        <v>33872</v>
      </c>
    </row>
    <row r="2856" spans="1:4" ht="15" x14ac:dyDescent="0.25">
      <c r="A2856" s="53" t="s">
        <v>7548</v>
      </c>
      <c r="B2856" s="53">
        <v>30</v>
      </c>
      <c r="C2856" s="53" t="s">
        <v>33542</v>
      </c>
      <c r="D2856" s="53" t="s">
        <v>33872</v>
      </c>
    </row>
    <row r="2857" spans="1:4" ht="15" x14ac:dyDescent="0.25">
      <c r="A2857" s="53" t="s">
        <v>7549</v>
      </c>
      <c r="B2857" s="53">
        <v>30</v>
      </c>
      <c r="C2857" s="53" t="s">
        <v>33542</v>
      </c>
      <c r="D2857" s="53" t="s">
        <v>33872</v>
      </c>
    </row>
    <row r="2858" spans="1:4" ht="15" x14ac:dyDescent="0.25">
      <c r="A2858" s="53" t="s">
        <v>7550</v>
      </c>
      <c r="B2858" s="53">
        <v>30</v>
      </c>
      <c r="C2858" s="53" t="s">
        <v>33542</v>
      </c>
      <c r="D2858" s="53" t="s">
        <v>33873</v>
      </c>
    </row>
    <row r="2859" spans="1:4" ht="15" x14ac:dyDescent="0.25">
      <c r="A2859" s="53" t="s">
        <v>7551</v>
      </c>
      <c r="B2859" s="53">
        <v>30</v>
      </c>
      <c r="C2859" s="53" t="s">
        <v>33542</v>
      </c>
      <c r="D2859" s="53" t="s">
        <v>33872</v>
      </c>
    </row>
    <row r="2860" spans="1:4" ht="15" x14ac:dyDescent="0.25">
      <c r="A2860" s="53" t="s">
        <v>7552</v>
      </c>
      <c r="B2860" s="53">
        <v>30</v>
      </c>
      <c r="C2860" s="53" t="s">
        <v>33542</v>
      </c>
      <c r="D2860" s="53" t="s">
        <v>33872</v>
      </c>
    </row>
    <row r="2861" spans="1:4" ht="15" x14ac:dyDescent="0.25">
      <c r="A2861" s="53" t="s">
        <v>7553</v>
      </c>
      <c r="B2861" s="53">
        <v>15</v>
      </c>
      <c r="C2861" s="53" t="s">
        <v>33536</v>
      </c>
      <c r="D2861" s="53" t="s">
        <v>33872</v>
      </c>
    </row>
    <row r="2862" spans="1:4" ht="15" x14ac:dyDescent="0.25">
      <c r="A2862" s="53" t="s">
        <v>7554</v>
      </c>
      <c r="B2862" s="53">
        <v>15</v>
      </c>
      <c r="C2862" s="53" t="s">
        <v>33536</v>
      </c>
      <c r="D2862" s="53" t="s">
        <v>33872</v>
      </c>
    </row>
    <row r="2863" spans="1:4" ht="15" x14ac:dyDescent="0.25">
      <c r="A2863" s="53" t="s">
        <v>7555</v>
      </c>
      <c r="B2863" s="53">
        <v>15</v>
      </c>
      <c r="C2863" s="53" t="s">
        <v>33536</v>
      </c>
      <c r="D2863" s="53" t="s">
        <v>33872</v>
      </c>
    </row>
    <row r="2864" spans="1:4" ht="15" x14ac:dyDescent="0.25">
      <c r="A2864" s="53" t="s">
        <v>7556</v>
      </c>
      <c r="B2864" s="53">
        <v>15</v>
      </c>
      <c r="C2864" s="53" t="s">
        <v>33536</v>
      </c>
      <c r="D2864" s="53" t="s">
        <v>33872</v>
      </c>
    </row>
    <row r="2865" spans="1:4" ht="15" x14ac:dyDescent="0.25">
      <c r="A2865" s="53" t="s">
        <v>7557</v>
      </c>
      <c r="B2865" s="53">
        <v>15</v>
      </c>
      <c r="C2865" s="53" t="s">
        <v>33536</v>
      </c>
      <c r="D2865" s="53" t="s">
        <v>33872</v>
      </c>
    </row>
    <row r="2866" spans="1:4" ht="15" x14ac:dyDescent="0.25">
      <c r="A2866" s="53" t="s">
        <v>7558</v>
      </c>
      <c r="B2866" s="53">
        <v>30</v>
      </c>
      <c r="C2866" s="53" t="s">
        <v>33562</v>
      </c>
      <c r="D2866" s="53" t="s">
        <v>33873</v>
      </c>
    </row>
    <row r="2867" spans="1:4" ht="15" x14ac:dyDescent="0.25">
      <c r="A2867" s="53" t="s">
        <v>7559</v>
      </c>
      <c r="B2867" s="53">
        <v>30</v>
      </c>
      <c r="C2867" s="53" t="s">
        <v>33562</v>
      </c>
      <c r="D2867" s="53" t="s">
        <v>33872</v>
      </c>
    </row>
    <row r="2868" spans="1:4" ht="15" x14ac:dyDescent="0.25">
      <c r="A2868" s="53" t="s">
        <v>7560</v>
      </c>
      <c r="B2868" s="53">
        <v>30</v>
      </c>
      <c r="C2868" s="53" t="s">
        <v>33562</v>
      </c>
      <c r="D2868" s="53" t="s">
        <v>33873</v>
      </c>
    </row>
    <row r="2869" spans="1:4" ht="15" x14ac:dyDescent="0.25">
      <c r="A2869" s="53" t="s">
        <v>7561</v>
      </c>
      <c r="B2869" s="53">
        <v>30</v>
      </c>
      <c r="C2869" s="53" t="s">
        <v>33562</v>
      </c>
      <c r="D2869" s="53" t="s">
        <v>33873</v>
      </c>
    </row>
    <row r="2870" spans="1:4" ht="15" x14ac:dyDescent="0.25">
      <c r="A2870" s="53" t="s">
        <v>7562</v>
      </c>
      <c r="B2870" s="53">
        <v>30</v>
      </c>
      <c r="C2870" s="53" t="s">
        <v>33562</v>
      </c>
      <c r="D2870" s="53" t="s">
        <v>33873</v>
      </c>
    </row>
    <row r="2871" spans="1:4" ht="15" x14ac:dyDescent="0.25">
      <c r="A2871" s="53" t="s">
        <v>7563</v>
      </c>
      <c r="B2871" s="53">
        <v>30</v>
      </c>
      <c r="C2871" s="53" t="s">
        <v>33562</v>
      </c>
      <c r="D2871" s="53" t="s">
        <v>33873</v>
      </c>
    </row>
    <row r="2872" spans="1:4" ht="15" x14ac:dyDescent="0.25">
      <c r="A2872" s="53" t="s">
        <v>7564</v>
      </c>
      <c r="B2872" s="53">
        <v>15</v>
      </c>
      <c r="C2872" s="53" t="s">
        <v>33536</v>
      </c>
      <c r="D2872" s="53" t="s">
        <v>33873</v>
      </c>
    </row>
    <row r="2873" spans="1:4" ht="15" x14ac:dyDescent="0.25">
      <c r="A2873" s="53" t="s">
        <v>7565</v>
      </c>
      <c r="B2873" s="53">
        <v>30</v>
      </c>
      <c r="C2873" s="53" t="s">
        <v>33562</v>
      </c>
      <c r="D2873" s="53" t="s">
        <v>33873</v>
      </c>
    </row>
    <row r="2874" spans="1:4" ht="15" x14ac:dyDescent="0.25">
      <c r="A2874" s="53" t="s">
        <v>7566</v>
      </c>
      <c r="B2874" s="53">
        <v>15</v>
      </c>
      <c r="C2874" s="53" t="s">
        <v>33536</v>
      </c>
      <c r="D2874" s="53" t="s">
        <v>33873</v>
      </c>
    </row>
    <row r="2875" spans="1:4" ht="15" x14ac:dyDescent="0.25">
      <c r="A2875" s="53" t="s">
        <v>7567</v>
      </c>
      <c r="B2875" s="53">
        <v>15</v>
      </c>
      <c r="C2875" s="53" t="s">
        <v>33536</v>
      </c>
      <c r="D2875" s="53" t="s">
        <v>33873</v>
      </c>
    </row>
    <row r="2876" spans="1:4" ht="15" x14ac:dyDescent="0.25">
      <c r="A2876" s="53" t="s">
        <v>7568</v>
      </c>
      <c r="B2876" s="53">
        <v>15</v>
      </c>
      <c r="C2876" s="53" t="s">
        <v>33536</v>
      </c>
      <c r="D2876" s="53" t="s">
        <v>33873</v>
      </c>
    </row>
    <row r="2877" spans="1:4" ht="15" x14ac:dyDescent="0.25">
      <c r="A2877" s="53" t="s">
        <v>7569</v>
      </c>
      <c r="B2877" s="53">
        <v>15</v>
      </c>
      <c r="C2877" s="53" t="s">
        <v>33536</v>
      </c>
      <c r="D2877" s="53" t="s">
        <v>33873</v>
      </c>
    </row>
    <row r="2878" spans="1:4" ht="15" x14ac:dyDescent="0.25">
      <c r="A2878" s="53" t="s">
        <v>7570</v>
      </c>
      <c r="B2878" s="53">
        <v>15</v>
      </c>
      <c r="C2878" s="53" t="s">
        <v>33536</v>
      </c>
      <c r="D2878" s="53" t="s">
        <v>33873</v>
      </c>
    </row>
    <row r="2879" spans="1:4" ht="15" x14ac:dyDescent="0.25">
      <c r="A2879" s="53" t="s">
        <v>7571</v>
      </c>
      <c r="B2879" s="53">
        <v>15</v>
      </c>
      <c r="C2879" s="53" t="s">
        <v>33536</v>
      </c>
      <c r="D2879" s="53" t="s">
        <v>33873</v>
      </c>
    </row>
    <row r="2880" spans="1:4" ht="15" x14ac:dyDescent="0.25">
      <c r="A2880" s="53" t="s">
        <v>7572</v>
      </c>
      <c r="B2880" s="53">
        <v>15</v>
      </c>
      <c r="C2880" s="53" t="s">
        <v>33536</v>
      </c>
      <c r="D2880" s="53" t="s">
        <v>33873</v>
      </c>
    </row>
    <row r="2881" spans="1:4" ht="15" x14ac:dyDescent="0.25">
      <c r="A2881" s="53" t="s">
        <v>7573</v>
      </c>
      <c r="B2881" s="53">
        <v>60</v>
      </c>
      <c r="C2881" s="53" t="s">
        <v>33552</v>
      </c>
      <c r="D2881" s="53" t="s">
        <v>33872</v>
      </c>
    </row>
    <row r="2882" spans="1:4" ht="15" x14ac:dyDescent="0.25">
      <c r="A2882" s="53" t="s">
        <v>7574</v>
      </c>
      <c r="B2882" s="53">
        <v>15</v>
      </c>
      <c r="C2882" s="53" t="s">
        <v>33536</v>
      </c>
      <c r="D2882" s="53" t="s">
        <v>33872</v>
      </c>
    </row>
    <row r="2883" spans="1:4" ht="15" x14ac:dyDescent="0.25">
      <c r="A2883" s="53" t="s">
        <v>7575</v>
      </c>
      <c r="B2883" s="53">
        <v>15</v>
      </c>
      <c r="C2883" s="53" t="s">
        <v>33536</v>
      </c>
      <c r="D2883" s="53" t="s">
        <v>33872</v>
      </c>
    </row>
    <row r="2884" spans="1:4" ht="15" x14ac:dyDescent="0.25">
      <c r="A2884" s="53" t="s">
        <v>7576</v>
      </c>
      <c r="B2884" s="53">
        <v>15</v>
      </c>
      <c r="C2884" s="53" t="s">
        <v>33536</v>
      </c>
      <c r="D2884" s="53" t="s">
        <v>33872</v>
      </c>
    </row>
    <row r="2885" spans="1:4" ht="15" x14ac:dyDescent="0.25">
      <c r="A2885" s="53" t="s">
        <v>7577</v>
      </c>
      <c r="B2885" s="53">
        <v>20</v>
      </c>
      <c r="C2885" s="53" t="s">
        <v>33536</v>
      </c>
      <c r="D2885" s="53" t="s">
        <v>33872</v>
      </c>
    </row>
    <row r="2886" spans="1:4" ht="15" x14ac:dyDescent="0.25">
      <c r="A2886" s="53" t="s">
        <v>7578</v>
      </c>
      <c r="B2886" s="53">
        <v>15</v>
      </c>
      <c r="C2886" s="53" t="s">
        <v>33536</v>
      </c>
      <c r="D2886" s="53" t="s">
        <v>33872</v>
      </c>
    </row>
    <row r="2887" spans="1:4" ht="15" x14ac:dyDescent="0.25">
      <c r="A2887" s="53" t="s">
        <v>7579</v>
      </c>
      <c r="B2887" s="53">
        <v>30</v>
      </c>
      <c r="C2887" s="53" t="s">
        <v>33536</v>
      </c>
      <c r="D2887" s="53" t="s">
        <v>33872</v>
      </c>
    </row>
    <row r="2888" spans="1:4" ht="15" x14ac:dyDescent="0.25">
      <c r="A2888" s="53" t="s">
        <v>7580</v>
      </c>
      <c r="B2888" s="53">
        <v>20</v>
      </c>
      <c r="C2888" s="53" t="s">
        <v>33536</v>
      </c>
      <c r="D2888" s="53" t="s">
        <v>33872</v>
      </c>
    </row>
    <row r="2889" spans="1:4" ht="15" x14ac:dyDescent="0.25">
      <c r="A2889" s="53" t="s">
        <v>7581</v>
      </c>
      <c r="B2889" s="53">
        <v>15</v>
      </c>
      <c r="C2889" s="53" t="s">
        <v>33536</v>
      </c>
      <c r="D2889" s="53" t="s">
        <v>33872</v>
      </c>
    </row>
    <row r="2890" spans="1:4" ht="15" x14ac:dyDescent="0.25">
      <c r="A2890" s="53" t="s">
        <v>7582</v>
      </c>
      <c r="B2890" s="53">
        <v>15</v>
      </c>
      <c r="C2890" s="53" t="s">
        <v>33536</v>
      </c>
      <c r="D2890" s="53" t="s">
        <v>33872</v>
      </c>
    </row>
    <row r="2891" spans="1:4" ht="15" x14ac:dyDescent="0.25">
      <c r="A2891" s="53" t="s">
        <v>7583</v>
      </c>
      <c r="B2891" s="53">
        <v>15</v>
      </c>
      <c r="C2891" s="53" t="s">
        <v>33536</v>
      </c>
      <c r="D2891" s="53" t="s">
        <v>33872</v>
      </c>
    </row>
    <row r="2892" spans="1:4" ht="15" x14ac:dyDescent="0.25">
      <c r="A2892" s="53" t="s">
        <v>7584</v>
      </c>
      <c r="B2892" s="53">
        <v>20</v>
      </c>
      <c r="C2892" s="53" t="s">
        <v>33536</v>
      </c>
      <c r="D2892" s="53" t="s">
        <v>33872</v>
      </c>
    </row>
    <row r="2893" spans="1:4" ht="15" x14ac:dyDescent="0.25">
      <c r="A2893" s="53" t="s">
        <v>7585</v>
      </c>
      <c r="B2893" s="53">
        <v>20</v>
      </c>
      <c r="C2893" s="53" t="s">
        <v>33536</v>
      </c>
      <c r="D2893" s="53" t="s">
        <v>33872</v>
      </c>
    </row>
    <row r="2894" spans="1:4" ht="15" x14ac:dyDescent="0.25">
      <c r="A2894" s="53" t="s">
        <v>7586</v>
      </c>
      <c r="B2894" s="53">
        <v>20</v>
      </c>
      <c r="C2894" s="53" t="s">
        <v>33536</v>
      </c>
      <c r="D2894" s="53" t="s">
        <v>33872</v>
      </c>
    </row>
    <row r="2895" spans="1:4" ht="15" x14ac:dyDescent="0.25">
      <c r="A2895" s="53" t="s">
        <v>7587</v>
      </c>
      <c r="B2895" s="53">
        <v>20</v>
      </c>
      <c r="C2895" s="53" t="s">
        <v>33536</v>
      </c>
      <c r="D2895" s="53" t="s">
        <v>33872</v>
      </c>
    </row>
    <row r="2896" spans="1:4" ht="15" x14ac:dyDescent="0.25">
      <c r="A2896" s="53" t="s">
        <v>7588</v>
      </c>
      <c r="B2896" s="53">
        <v>20</v>
      </c>
      <c r="C2896" s="53" t="s">
        <v>33536</v>
      </c>
      <c r="D2896" s="53" t="s">
        <v>33872</v>
      </c>
    </row>
    <row r="2897" spans="1:4" ht="15" x14ac:dyDescent="0.25">
      <c r="A2897" s="53" t="s">
        <v>7589</v>
      </c>
      <c r="B2897" s="53">
        <v>20</v>
      </c>
      <c r="C2897" s="53" t="s">
        <v>33536</v>
      </c>
      <c r="D2897" s="53" t="s">
        <v>33872</v>
      </c>
    </row>
    <row r="2898" spans="1:4" ht="15" x14ac:dyDescent="0.25">
      <c r="A2898" s="53" t="s">
        <v>7590</v>
      </c>
      <c r="B2898" s="53">
        <v>30</v>
      </c>
      <c r="C2898" s="53" t="s">
        <v>33536</v>
      </c>
      <c r="D2898" s="53" t="s">
        <v>33872</v>
      </c>
    </row>
    <row r="2899" spans="1:4" ht="15" x14ac:dyDescent="0.25">
      <c r="A2899" s="53" t="s">
        <v>7591</v>
      </c>
      <c r="B2899" s="53">
        <v>20</v>
      </c>
      <c r="C2899" s="53" t="s">
        <v>33536</v>
      </c>
      <c r="D2899" s="53" t="s">
        <v>33872</v>
      </c>
    </row>
    <row r="2900" spans="1:4" ht="15" x14ac:dyDescent="0.25">
      <c r="A2900" s="53" t="s">
        <v>7592</v>
      </c>
      <c r="B2900" s="53">
        <v>20</v>
      </c>
      <c r="C2900" s="53" t="s">
        <v>33536</v>
      </c>
      <c r="D2900" s="53" t="s">
        <v>33872</v>
      </c>
    </row>
    <row r="2901" spans="1:4" ht="15" x14ac:dyDescent="0.25">
      <c r="A2901" s="53" t="s">
        <v>7593</v>
      </c>
      <c r="B2901" s="53">
        <v>20</v>
      </c>
      <c r="C2901" s="53" t="s">
        <v>33536</v>
      </c>
      <c r="D2901" s="53" t="s">
        <v>33872</v>
      </c>
    </row>
    <row r="2902" spans="1:4" ht="15" x14ac:dyDescent="0.25">
      <c r="A2902" s="53" t="s">
        <v>7594</v>
      </c>
      <c r="B2902" s="53">
        <v>20</v>
      </c>
      <c r="C2902" s="53" t="s">
        <v>33536</v>
      </c>
      <c r="D2902" s="53" t="s">
        <v>33872</v>
      </c>
    </row>
    <row r="2903" spans="1:4" ht="15" x14ac:dyDescent="0.25">
      <c r="A2903" s="53" t="s">
        <v>7595</v>
      </c>
      <c r="B2903" s="53">
        <v>20</v>
      </c>
      <c r="C2903" s="53" t="s">
        <v>33536</v>
      </c>
      <c r="D2903" s="53" t="s">
        <v>33872</v>
      </c>
    </row>
    <row r="2904" spans="1:4" ht="15" x14ac:dyDescent="0.25">
      <c r="A2904" s="53" t="s">
        <v>7596</v>
      </c>
      <c r="B2904" s="53">
        <v>20</v>
      </c>
      <c r="C2904" s="53" t="s">
        <v>33536</v>
      </c>
      <c r="D2904" s="53" t="s">
        <v>33872</v>
      </c>
    </row>
    <row r="2905" spans="1:4" ht="15" x14ac:dyDescent="0.25">
      <c r="A2905" s="53" t="s">
        <v>7597</v>
      </c>
      <c r="B2905" s="53">
        <v>20</v>
      </c>
      <c r="C2905" s="53" t="s">
        <v>33536</v>
      </c>
      <c r="D2905" s="53" t="s">
        <v>33872</v>
      </c>
    </row>
    <row r="2906" spans="1:4" ht="15" x14ac:dyDescent="0.25">
      <c r="A2906" s="53" t="s">
        <v>7598</v>
      </c>
      <c r="B2906" s="53">
        <v>20</v>
      </c>
      <c r="C2906" s="53"/>
      <c r="D2906" s="53" t="s">
        <v>33872</v>
      </c>
    </row>
    <row r="2907" spans="1:4" ht="15" x14ac:dyDescent="0.25">
      <c r="A2907" s="53" t="s">
        <v>7599</v>
      </c>
      <c r="B2907" s="53">
        <v>20</v>
      </c>
      <c r="C2907" s="53" t="s">
        <v>33536</v>
      </c>
      <c r="D2907" s="53" t="s">
        <v>33872</v>
      </c>
    </row>
    <row r="2908" spans="1:4" ht="15" x14ac:dyDescent="0.25">
      <c r="A2908" s="53" t="s">
        <v>7600</v>
      </c>
      <c r="B2908" s="53">
        <v>20</v>
      </c>
      <c r="C2908" s="53" t="s">
        <v>33536</v>
      </c>
      <c r="D2908" s="53" t="s">
        <v>33872</v>
      </c>
    </row>
    <row r="2909" spans="1:4" ht="15" x14ac:dyDescent="0.25">
      <c r="A2909" s="53" t="s">
        <v>7601</v>
      </c>
      <c r="B2909" s="53">
        <v>20</v>
      </c>
      <c r="C2909" s="53" t="s">
        <v>33536</v>
      </c>
      <c r="D2909" s="53" t="s">
        <v>33872</v>
      </c>
    </row>
    <row r="2910" spans="1:4" ht="15" x14ac:dyDescent="0.25">
      <c r="A2910" s="53" t="s">
        <v>7602</v>
      </c>
      <c r="B2910" s="53">
        <v>20</v>
      </c>
      <c r="C2910" s="53" t="s">
        <v>33536</v>
      </c>
      <c r="D2910" s="53" t="s">
        <v>33872</v>
      </c>
    </row>
    <row r="2911" spans="1:4" ht="15" x14ac:dyDescent="0.25">
      <c r="A2911" s="53" t="s">
        <v>7603</v>
      </c>
      <c r="B2911" s="53">
        <v>20</v>
      </c>
      <c r="C2911" s="53" t="s">
        <v>33536</v>
      </c>
      <c r="D2911" s="53" t="s">
        <v>33872</v>
      </c>
    </row>
    <row r="2912" spans="1:4" ht="15" x14ac:dyDescent="0.25">
      <c r="A2912" s="53" t="s">
        <v>7604</v>
      </c>
      <c r="B2912" s="53">
        <v>20</v>
      </c>
      <c r="C2912" s="53" t="s">
        <v>33536</v>
      </c>
      <c r="D2912" s="53" t="s">
        <v>33872</v>
      </c>
    </row>
    <row r="2913" spans="1:4" ht="15" x14ac:dyDescent="0.25">
      <c r="A2913" s="53" t="s">
        <v>7605</v>
      </c>
      <c r="B2913" s="53">
        <v>20</v>
      </c>
      <c r="C2913" s="53"/>
      <c r="D2913" s="53" t="s">
        <v>33872</v>
      </c>
    </row>
    <row r="2914" spans="1:4" ht="15" x14ac:dyDescent="0.25">
      <c r="A2914" s="53" t="s">
        <v>7606</v>
      </c>
      <c r="B2914" s="53">
        <v>20</v>
      </c>
      <c r="C2914" s="53" t="s">
        <v>33536</v>
      </c>
      <c r="D2914" s="53" t="s">
        <v>33872</v>
      </c>
    </row>
    <row r="2915" spans="1:4" ht="15" x14ac:dyDescent="0.25">
      <c r="A2915" s="53" t="s">
        <v>7607</v>
      </c>
      <c r="B2915" s="53">
        <v>20</v>
      </c>
      <c r="C2915" s="53"/>
      <c r="D2915" s="53" t="s">
        <v>33872</v>
      </c>
    </row>
    <row r="2916" spans="1:4" ht="15" x14ac:dyDescent="0.25">
      <c r="A2916" s="53" t="s">
        <v>7608</v>
      </c>
      <c r="B2916" s="53">
        <v>10</v>
      </c>
      <c r="C2916" s="53" t="s">
        <v>33536</v>
      </c>
      <c r="D2916" s="53" t="s">
        <v>33872</v>
      </c>
    </row>
    <row r="2917" spans="1:4" ht="15" x14ac:dyDescent="0.25">
      <c r="A2917" s="53" t="s">
        <v>7609</v>
      </c>
      <c r="B2917" s="53">
        <v>10</v>
      </c>
      <c r="C2917" s="53" t="s">
        <v>33536</v>
      </c>
      <c r="D2917" s="53" t="s">
        <v>33872</v>
      </c>
    </row>
    <row r="2918" spans="1:4" ht="15" x14ac:dyDescent="0.25">
      <c r="A2918" s="53" t="s">
        <v>7610</v>
      </c>
      <c r="B2918" s="53">
        <v>20</v>
      </c>
      <c r="C2918" s="53" t="s">
        <v>33536</v>
      </c>
      <c r="D2918" s="53" t="s">
        <v>33872</v>
      </c>
    </row>
    <row r="2919" spans="1:4" ht="15" x14ac:dyDescent="0.25">
      <c r="A2919" s="53" t="s">
        <v>7611</v>
      </c>
      <c r="B2919" s="53">
        <v>20</v>
      </c>
      <c r="C2919" s="53"/>
      <c r="D2919" s="53" t="s">
        <v>33872</v>
      </c>
    </row>
    <row r="2920" spans="1:4" ht="15" x14ac:dyDescent="0.25">
      <c r="A2920" s="53" t="s">
        <v>7612</v>
      </c>
      <c r="B2920" s="53">
        <v>20</v>
      </c>
      <c r="C2920" s="53"/>
      <c r="D2920" s="53" t="s">
        <v>33872</v>
      </c>
    </row>
    <row r="2921" spans="1:4" ht="15" x14ac:dyDescent="0.25">
      <c r="A2921" s="53" t="s">
        <v>7613</v>
      </c>
      <c r="B2921" s="53">
        <v>20</v>
      </c>
      <c r="C2921" s="53"/>
      <c r="D2921" s="53" t="s">
        <v>33872</v>
      </c>
    </row>
    <row r="2922" spans="1:4" ht="15" x14ac:dyDescent="0.25">
      <c r="A2922" s="53" t="s">
        <v>7614</v>
      </c>
      <c r="B2922" s="53">
        <v>20</v>
      </c>
      <c r="C2922" s="53"/>
      <c r="D2922" s="53" t="s">
        <v>33872</v>
      </c>
    </row>
    <row r="2923" spans="1:4" ht="15" x14ac:dyDescent="0.25">
      <c r="A2923" s="53" t="s">
        <v>7615</v>
      </c>
      <c r="B2923" s="53">
        <v>20</v>
      </c>
      <c r="C2923" s="53" t="s">
        <v>33542</v>
      </c>
      <c r="D2923" s="53" t="s">
        <v>33872</v>
      </c>
    </row>
    <row r="2924" spans="1:4" ht="15" x14ac:dyDescent="0.25">
      <c r="A2924" s="53" t="s">
        <v>7616</v>
      </c>
      <c r="B2924" s="53">
        <v>10</v>
      </c>
      <c r="C2924" s="53" t="s">
        <v>33536</v>
      </c>
      <c r="D2924" s="53" t="s">
        <v>33872</v>
      </c>
    </row>
    <row r="2925" spans="1:4" ht="15" x14ac:dyDescent="0.25">
      <c r="A2925" s="53" t="s">
        <v>7617</v>
      </c>
      <c r="B2925" s="53">
        <v>20</v>
      </c>
      <c r="C2925" s="53"/>
      <c r="D2925" s="53" t="s">
        <v>33872</v>
      </c>
    </row>
    <row r="2926" spans="1:4" ht="15" x14ac:dyDescent="0.25">
      <c r="A2926" s="53" t="s">
        <v>7618</v>
      </c>
      <c r="B2926" s="53">
        <v>10</v>
      </c>
      <c r="C2926" s="53" t="s">
        <v>33536</v>
      </c>
      <c r="D2926" s="53" t="s">
        <v>33872</v>
      </c>
    </row>
    <row r="2927" spans="1:4" ht="15" x14ac:dyDescent="0.25">
      <c r="A2927" s="53" t="s">
        <v>7619</v>
      </c>
      <c r="B2927" s="53">
        <v>10</v>
      </c>
      <c r="C2927" s="53" t="s">
        <v>33536</v>
      </c>
      <c r="D2927" s="53" t="s">
        <v>33872</v>
      </c>
    </row>
    <row r="2928" spans="1:4" ht="15" x14ac:dyDescent="0.25">
      <c r="A2928" s="53" t="s">
        <v>7620</v>
      </c>
      <c r="B2928" s="53">
        <v>20</v>
      </c>
      <c r="C2928" s="53"/>
      <c r="D2928" s="53" t="s">
        <v>33872</v>
      </c>
    </row>
    <row r="2929" spans="1:4" ht="15" x14ac:dyDescent="0.25">
      <c r="A2929" s="53" t="s">
        <v>7621</v>
      </c>
      <c r="B2929" s="53">
        <v>20</v>
      </c>
      <c r="C2929" s="53"/>
      <c r="D2929" s="53" t="s">
        <v>33872</v>
      </c>
    </row>
    <row r="2930" spans="1:4" ht="15" x14ac:dyDescent="0.25">
      <c r="A2930" s="53" t="s">
        <v>7622</v>
      </c>
      <c r="B2930" s="53">
        <v>20</v>
      </c>
      <c r="C2930" s="53"/>
      <c r="D2930" s="53" t="s">
        <v>33872</v>
      </c>
    </row>
    <row r="2931" spans="1:4" ht="15" x14ac:dyDescent="0.25">
      <c r="A2931" s="53" t="s">
        <v>7623</v>
      </c>
      <c r="B2931" s="53">
        <v>20</v>
      </c>
      <c r="C2931" s="53"/>
      <c r="D2931" s="53" t="s">
        <v>33872</v>
      </c>
    </row>
    <row r="2932" spans="1:4" ht="15" x14ac:dyDescent="0.25">
      <c r="A2932" s="53" t="s">
        <v>7624</v>
      </c>
      <c r="B2932" s="53">
        <v>60</v>
      </c>
      <c r="C2932" s="53" t="s">
        <v>33542</v>
      </c>
      <c r="D2932" s="53" t="s">
        <v>33872</v>
      </c>
    </row>
    <row r="2933" spans="1:4" ht="15" x14ac:dyDescent="0.25">
      <c r="A2933" s="53" t="s">
        <v>7625</v>
      </c>
      <c r="B2933" s="53">
        <v>30</v>
      </c>
      <c r="C2933" s="53" t="s">
        <v>33536</v>
      </c>
      <c r="D2933" s="53" t="s">
        <v>33872</v>
      </c>
    </row>
    <row r="2934" spans="1:4" ht="15" x14ac:dyDescent="0.25">
      <c r="A2934" s="53" t="s">
        <v>7626</v>
      </c>
      <c r="B2934" s="53">
        <v>10</v>
      </c>
      <c r="C2934" s="53" t="s">
        <v>33536</v>
      </c>
      <c r="D2934" s="53" t="s">
        <v>33872</v>
      </c>
    </row>
    <row r="2935" spans="1:4" ht="15" x14ac:dyDescent="0.25">
      <c r="A2935" s="53" t="s">
        <v>7627</v>
      </c>
      <c r="B2935" s="53">
        <v>10</v>
      </c>
      <c r="C2935" s="53" t="s">
        <v>33536</v>
      </c>
      <c r="D2935" s="53" t="s">
        <v>33872</v>
      </c>
    </row>
    <row r="2936" spans="1:4" ht="15" x14ac:dyDescent="0.25">
      <c r="A2936" s="53" t="s">
        <v>7628</v>
      </c>
      <c r="B2936" s="53">
        <v>10</v>
      </c>
      <c r="C2936" s="53" t="s">
        <v>33536</v>
      </c>
      <c r="D2936" s="53" t="s">
        <v>33872</v>
      </c>
    </row>
    <row r="2937" spans="1:4" ht="15" x14ac:dyDescent="0.25">
      <c r="A2937" s="53" t="s">
        <v>7629</v>
      </c>
      <c r="B2937" s="53">
        <v>20</v>
      </c>
      <c r="C2937" s="53" t="s">
        <v>33536</v>
      </c>
      <c r="D2937" s="53" t="s">
        <v>33872</v>
      </c>
    </row>
    <row r="2938" spans="1:4" ht="15" x14ac:dyDescent="0.25">
      <c r="A2938" s="53" t="s">
        <v>7630</v>
      </c>
      <c r="B2938" s="53">
        <v>60</v>
      </c>
      <c r="C2938" s="53" t="s">
        <v>33542</v>
      </c>
      <c r="D2938" s="53" t="s">
        <v>33873</v>
      </c>
    </row>
    <row r="2939" spans="1:4" ht="15" x14ac:dyDescent="0.25">
      <c r="A2939" s="53" t="s">
        <v>7631</v>
      </c>
      <c r="B2939" s="53">
        <v>20</v>
      </c>
      <c r="C2939" s="53" t="s">
        <v>33536</v>
      </c>
      <c r="D2939" s="53" t="s">
        <v>33872</v>
      </c>
    </row>
    <row r="2940" spans="1:4" ht="15" x14ac:dyDescent="0.25">
      <c r="A2940" s="53" t="s">
        <v>7632</v>
      </c>
      <c r="B2940" s="53">
        <v>20</v>
      </c>
      <c r="C2940" s="53" t="s">
        <v>33536</v>
      </c>
      <c r="D2940" s="53" t="s">
        <v>33872</v>
      </c>
    </row>
    <row r="2941" spans="1:4" ht="15" x14ac:dyDescent="0.25">
      <c r="A2941" s="53" t="s">
        <v>7633</v>
      </c>
      <c r="B2941" s="53">
        <v>15</v>
      </c>
      <c r="C2941" s="53" t="s">
        <v>33536</v>
      </c>
      <c r="D2941" s="53" t="s">
        <v>33872</v>
      </c>
    </row>
    <row r="2942" spans="1:4" ht="15" x14ac:dyDescent="0.25">
      <c r="A2942" s="53" t="s">
        <v>7634</v>
      </c>
      <c r="B2942" s="53">
        <v>15</v>
      </c>
      <c r="C2942" s="53" t="s">
        <v>33536</v>
      </c>
      <c r="D2942" s="53" t="s">
        <v>33872</v>
      </c>
    </row>
    <row r="2943" spans="1:4" ht="15" x14ac:dyDescent="0.25">
      <c r="A2943" s="53" t="s">
        <v>7635</v>
      </c>
      <c r="B2943" s="53">
        <v>20</v>
      </c>
      <c r="C2943" s="53" t="s">
        <v>33536</v>
      </c>
      <c r="D2943" s="53" t="s">
        <v>33872</v>
      </c>
    </row>
    <row r="2944" spans="1:4" ht="15" x14ac:dyDescent="0.25">
      <c r="A2944" s="53" t="s">
        <v>7636</v>
      </c>
      <c r="B2944" s="53">
        <v>20</v>
      </c>
      <c r="C2944" s="53" t="s">
        <v>33536</v>
      </c>
      <c r="D2944" s="53" t="s">
        <v>33872</v>
      </c>
    </row>
    <row r="2945" spans="1:4" ht="15" x14ac:dyDescent="0.25">
      <c r="A2945" s="53" t="s">
        <v>7637</v>
      </c>
      <c r="B2945" s="53">
        <v>20</v>
      </c>
      <c r="C2945" s="53" t="s">
        <v>33536</v>
      </c>
      <c r="D2945" s="53" t="s">
        <v>33872</v>
      </c>
    </row>
    <row r="2946" spans="1:4" ht="15" x14ac:dyDescent="0.25">
      <c r="A2946" s="53" t="s">
        <v>7638</v>
      </c>
      <c r="B2946" s="53">
        <v>15</v>
      </c>
      <c r="C2946" s="53" t="s">
        <v>33536</v>
      </c>
      <c r="D2946" s="53" t="s">
        <v>33872</v>
      </c>
    </row>
    <row r="2947" spans="1:4" ht="15" x14ac:dyDescent="0.25">
      <c r="A2947" s="53" t="s">
        <v>7639</v>
      </c>
      <c r="B2947" s="53">
        <v>15</v>
      </c>
      <c r="C2947" s="53" t="s">
        <v>33536</v>
      </c>
      <c r="D2947" s="53" t="s">
        <v>33872</v>
      </c>
    </row>
    <row r="2948" spans="1:4" ht="15" x14ac:dyDescent="0.25">
      <c r="A2948" s="53" t="s">
        <v>7640</v>
      </c>
      <c r="B2948" s="53">
        <v>15</v>
      </c>
      <c r="C2948" s="53" t="s">
        <v>33536</v>
      </c>
      <c r="D2948" s="53" t="s">
        <v>33872</v>
      </c>
    </row>
    <row r="2949" spans="1:4" ht="15" x14ac:dyDescent="0.25">
      <c r="A2949" s="53" t="s">
        <v>7641</v>
      </c>
      <c r="B2949" s="53">
        <v>15</v>
      </c>
      <c r="C2949" s="53"/>
      <c r="D2949" s="53" t="s">
        <v>33872</v>
      </c>
    </row>
    <row r="2950" spans="1:4" ht="15" x14ac:dyDescent="0.25">
      <c r="A2950" s="53" t="s">
        <v>7642</v>
      </c>
      <c r="B2950" s="53">
        <v>15</v>
      </c>
      <c r="C2950" s="53" t="s">
        <v>33536</v>
      </c>
      <c r="D2950" s="53" t="s">
        <v>33872</v>
      </c>
    </row>
    <row r="2951" spans="1:4" ht="15" x14ac:dyDescent="0.25">
      <c r="A2951" s="53" t="s">
        <v>7643</v>
      </c>
      <c r="B2951" s="53">
        <v>15</v>
      </c>
      <c r="C2951" s="53" t="s">
        <v>33536</v>
      </c>
      <c r="D2951" s="53" t="s">
        <v>33872</v>
      </c>
    </row>
    <row r="2952" spans="1:4" ht="15" x14ac:dyDescent="0.25">
      <c r="A2952" s="53" t="s">
        <v>7644</v>
      </c>
      <c r="B2952" s="53">
        <v>15</v>
      </c>
      <c r="C2952" s="53"/>
      <c r="D2952" s="53" t="s">
        <v>33872</v>
      </c>
    </row>
    <row r="2953" spans="1:4" ht="15" x14ac:dyDescent="0.25">
      <c r="A2953" s="53" t="s">
        <v>7645</v>
      </c>
      <c r="B2953" s="53">
        <v>15</v>
      </c>
      <c r="C2953" s="53" t="s">
        <v>33536</v>
      </c>
      <c r="D2953" s="53" t="s">
        <v>33873</v>
      </c>
    </row>
    <row r="2954" spans="1:4" ht="15" x14ac:dyDescent="0.25">
      <c r="A2954" s="53" t="s">
        <v>7646</v>
      </c>
      <c r="B2954" s="53">
        <v>15</v>
      </c>
      <c r="C2954" s="53" t="s">
        <v>33536</v>
      </c>
      <c r="D2954" s="53" t="s">
        <v>33872</v>
      </c>
    </row>
    <row r="2955" spans="1:4" ht="15" x14ac:dyDescent="0.25">
      <c r="A2955" s="53" t="s">
        <v>7647</v>
      </c>
      <c r="B2955" s="53">
        <v>15</v>
      </c>
      <c r="C2955" s="53" t="s">
        <v>33536</v>
      </c>
      <c r="D2955" s="53" t="s">
        <v>33872</v>
      </c>
    </row>
    <row r="2956" spans="1:4" ht="15" x14ac:dyDescent="0.25">
      <c r="A2956" s="53" t="s">
        <v>7648</v>
      </c>
      <c r="B2956" s="53">
        <v>15</v>
      </c>
      <c r="C2956" s="53" t="s">
        <v>33536</v>
      </c>
      <c r="D2956" s="53" t="s">
        <v>33872</v>
      </c>
    </row>
    <row r="2957" spans="1:4" ht="15" x14ac:dyDescent="0.25">
      <c r="A2957" s="53" t="s">
        <v>7649</v>
      </c>
      <c r="B2957" s="53">
        <v>15</v>
      </c>
      <c r="C2957" s="53" t="s">
        <v>33536</v>
      </c>
      <c r="D2957" s="53" t="s">
        <v>33872</v>
      </c>
    </row>
    <row r="2958" spans="1:4" ht="15" x14ac:dyDescent="0.25">
      <c r="A2958" s="53" t="s">
        <v>7650</v>
      </c>
      <c r="B2958" s="53">
        <v>15</v>
      </c>
      <c r="C2958" s="53" t="s">
        <v>33536</v>
      </c>
      <c r="D2958" s="53" t="s">
        <v>33872</v>
      </c>
    </row>
    <row r="2959" spans="1:4" ht="15" x14ac:dyDescent="0.25">
      <c r="A2959" s="53" t="s">
        <v>7651</v>
      </c>
      <c r="B2959" s="53">
        <v>15</v>
      </c>
      <c r="C2959" s="53" t="s">
        <v>33536</v>
      </c>
      <c r="D2959" s="53" t="s">
        <v>33872</v>
      </c>
    </row>
    <row r="2960" spans="1:4" ht="15" x14ac:dyDescent="0.25">
      <c r="A2960" s="53" t="s">
        <v>7652</v>
      </c>
      <c r="B2960" s="53">
        <v>15</v>
      </c>
      <c r="C2960" s="53" t="s">
        <v>33536</v>
      </c>
      <c r="D2960" s="53" t="s">
        <v>33872</v>
      </c>
    </row>
    <row r="2961" spans="1:4" ht="15" x14ac:dyDescent="0.25">
      <c r="A2961" s="53" t="s">
        <v>7653</v>
      </c>
      <c r="B2961" s="53">
        <v>15</v>
      </c>
      <c r="C2961" s="53" t="s">
        <v>33536</v>
      </c>
      <c r="D2961" s="53" t="s">
        <v>33873</v>
      </c>
    </row>
    <row r="2962" spans="1:4" ht="15" x14ac:dyDescent="0.25">
      <c r="A2962" s="53" t="s">
        <v>7654</v>
      </c>
      <c r="B2962" s="53">
        <v>15</v>
      </c>
      <c r="C2962" s="53" t="s">
        <v>33536</v>
      </c>
      <c r="D2962" s="53" t="s">
        <v>33872</v>
      </c>
    </row>
    <row r="2963" spans="1:4" ht="15" x14ac:dyDescent="0.25">
      <c r="A2963" s="53" t="s">
        <v>7655</v>
      </c>
      <c r="B2963" s="53">
        <v>15</v>
      </c>
      <c r="C2963" s="53"/>
      <c r="D2963" s="53" t="s">
        <v>33872</v>
      </c>
    </row>
    <row r="2964" spans="1:4" ht="15" x14ac:dyDescent="0.25">
      <c r="A2964" s="53" t="s">
        <v>7656</v>
      </c>
      <c r="B2964" s="53">
        <v>15</v>
      </c>
      <c r="C2964" s="53"/>
      <c r="D2964" s="53" t="s">
        <v>33872</v>
      </c>
    </row>
    <row r="2965" spans="1:4" ht="15" x14ac:dyDescent="0.25">
      <c r="A2965" s="53" t="s">
        <v>7657</v>
      </c>
      <c r="B2965" s="53">
        <v>15</v>
      </c>
      <c r="C2965" s="53"/>
      <c r="D2965" s="53" t="s">
        <v>33872</v>
      </c>
    </row>
    <row r="2966" spans="1:4" ht="15" x14ac:dyDescent="0.25">
      <c r="A2966" s="53" t="s">
        <v>7658</v>
      </c>
      <c r="B2966" s="53">
        <v>15</v>
      </c>
      <c r="C2966" s="53" t="s">
        <v>33536</v>
      </c>
      <c r="D2966" s="53" t="s">
        <v>33872</v>
      </c>
    </row>
    <row r="2967" spans="1:4" ht="15" x14ac:dyDescent="0.25">
      <c r="A2967" s="53" t="s">
        <v>7659</v>
      </c>
      <c r="B2967" s="53">
        <v>15</v>
      </c>
      <c r="C2967" s="53" t="s">
        <v>33536</v>
      </c>
      <c r="D2967" s="53" t="s">
        <v>33872</v>
      </c>
    </row>
    <row r="2968" spans="1:4" ht="15" x14ac:dyDescent="0.25">
      <c r="A2968" s="53" t="s">
        <v>7660</v>
      </c>
      <c r="B2968" s="53">
        <v>15</v>
      </c>
      <c r="C2968" s="53" t="s">
        <v>33536</v>
      </c>
      <c r="D2968" s="53" t="s">
        <v>33872</v>
      </c>
    </row>
    <row r="2969" spans="1:4" ht="15" x14ac:dyDescent="0.25">
      <c r="A2969" s="53" t="s">
        <v>7661</v>
      </c>
      <c r="B2969" s="53">
        <v>45</v>
      </c>
      <c r="C2969" s="53" t="s">
        <v>33552</v>
      </c>
      <c r="D2969" s="53" t="s">
        <v>33872</v>
      </c>
    </row>
    <row r="2970" spans="1:4" ht="15" x14ac:dyDescent="0.25">
      <c r="A2970" s="53" t="s">
        <v>7662</v>
      </c>
      <c r="B2970" s="53">
        <v>30</v>
      </c>
      <c r="C2970" s="53" t="s">
        <v>33536</v>
      </c>
      <c r="D2970" s="53" t="s">
        <v>33873</v>
      </c>
    </row>
    <row r="2971" spans="1:4" ht="15" x14ac:dyDescent="0.25">
      <c r="A2971" s="53" t="s">
        <v>7663</v>
      </c>
      <c r="B2971" s="53">
        <v>30</v>
      </c>
      <c r="C2971" s="53" t="s">
        <v>33536</v>
      </c>
      <c r="D2971" s="53" t="s">
        <v>33873</v>
      </c>
    </row>
    <row r="2972" spans="1:4" ht="15" x14ac:dyDescent="0.25">
      <c r="A2972" s="53" t="s">
        <v>7664</v>
      </c>
      <c r="B2972" s="53">
        <v>30</v>
      </c>
      <c r="C2972" s="53" t="s">
        <v>33536</v>
      </c>
      <c r="D2972" s="53" t="s">
        <v>33872</v>
      </c>
    </row>
    <row r="2973" spans="1:4" ht="15" x14ac:dyDescent="0.25">
      <c r="A2973" s="53" t="s">
        <v>7665</v>
      </c>
      <c r="B2973" s="53">
        <v>60</v>
      </c>
      <c r="C2973" s="53" t="s">
        <v>33542</v>
      </c>
      <c r="D2973" s="53" t="s">
        <v>33873</v>
      </c>
    </row>
    <row r="2974" spans="1:4" ht="15" x14ac:dyDescent="0.25">
      <c r="A2974" s="53" t="s">
        <v>7666</v>
      </c>
      <c r="B2974" s="53">
        <v>60</v>
      </c>
      <c r="C2974" s="53" t="s">
        <v>33542</v>
      </c>
      <c r="D2974" s="53" t="s">
        <v>33872</v>
      </c>
    </row>
    <row r="2975" spans="1:4" ht="15" x14ac:dyDescent="0.25">
      <c r="A2975" s="53" t="s">
        <v>7667</v>
      </c>
      <c r="B2975" s="53">
        <v>15</v>
      </c>
      <c r="C2975" s="53" t="s">
        <v>33536</v>
      </c>
      <c r="D2975" s="53" t="s">
        <v>33873</v>
      </c>
    </row>
    <row r="2976" spans="1:4" ht="15" x14ac:dyDescent="0.25">
      <c r="A2976" s="53" t="s">
        <v>7668</v>
      </c>
      <c r="B2976" s="53">
        <v>15</v>
      </c>
      <c r="C2976" s="53" t="s">
        <v>33536</v>
      </c>
      <c r="D2976" s="53" t="s">
        <v>33872</v>
      </c>
    </row>
    <row r="2977" spans="1:4" ht="15" x14ac:dyDescent="0.25">
      <c r="A2977" s="53" t="s">
        <v>7669</v>
      </c>
      <c r="B2977" s="53">
        <v>15</v>
      </c>
      <c r="C2977" s="53" t="s">
        <v>33536</v>
      </c>
      <c r="D2977" s="53" t="s">
        <v>33873</v>
      </c>
    </row>
    <row r="2978" spans="1:4" ht="15" x14ac:dyDescent="0.25">
      <c r="A2978" s="53" t="s">
        <v>7670</v>
      </c>
      <c r="B2978" s="53">
        <v>15</v>
      </c>
      <c r="C2978" s="53" t="s">
        <v>33536</v>
      </c>
      <c r="D2978" s="53" t="s">
        <v>33872</v>
      </c>
    </row>
    <row r="2979" spans="1:4" ht="15" x14ac:dyDescent="0.25">
      <c r="A2979" s="53" t="s">
        <v>7671</v>
      </c>
      <c r="B2979" s="53">
        <v>15</v>
      </c>
      <c r="C2979" s="53" t="s">
        <v>33536</v>
      </c>
      <c r="D2979" s="53" t="s">
        <v>33873</v>
      </c>
    </row>
    <row r="2980" spans="1:4" ht="15" x14ac:dyDescent="0.25">
      <c r="A2980" s="53" t="s">
        <v>7672</v>
      </c>
      <c r="B2980" s="53">
        <v>15</v>
      </c>
      <c r="C2980" s="53" t="s">
        <v>33536</v>
      </c>
      <c r="D2980" s="53" t="s">
        <v>33872</v>
      </c>
    </row>
    <row r="2981" spans="1:4" ht="15" x14ac:dyDescent="0.25">
      <c r="A2981" s="53" t="s">
        <v>7673</v>
      </c>
      <c r="B2981" s="53">
        <v>15</v>
      </c>
      <c r="C2981" s="53" t="s">
        <v>33536</v>
      </c>
      <c r="D2981" s="53" t="s">
        <v>33873</v>
      </c>
    </row>
    <row r="2982" spans="1:4" ht="15" x14ac:dyDescent="0.25">
      <c r="A2982" s="53" t="s">
        <v>7674</v>
      </c>
      <c r="B2982" s="53">
        <v>15</v>
      </c>
      <c r="C2982" s="53" t="s">
        <v>33536</v>
      </c>
      <c r="D2982" s="53" t="s">
        <v>33873</v>
      </c>
    </row>
    <row r="2983" spans="1:4" ht="15" x14ac:dyDescent="0.25">
      <c r="A2983" s="53" t="s">
        <v>7675</v>
      </c>
      <c r="B2983" s="53">
        <v>15</v>
      </c>
      <c r="C2983" s="53" t="s">
        <v>33536</v>
      </c>
      <c r="D2983" s="53" t="s">
        <v>33872</v>
      </c>
    </row>
    <row r="2984" spans="1:4" ht="15" x14ac:dyDescent="0.25">
      <c r="A2984" s="53" t="s">
        <v>7676</v>
      </c>
      <c r="B2984" s="53">
        <v>30</v>
      </c>
      <c r="C2984" s="53" t="s">
        <v>33536</v>
      </c>
      <c r="D2984" s="53" t="s">
        <v>33873</v>
      </c>
    </row>
    <row r="2985" spans="1:4" ht="15" x14ac:dyDescent="0.25">
      <c r="A2985" s="53" t="s">
        <v>7677</v>
      </c>
      <c r="B2985" s="53">
        <v>30</v>
      </c>
      <c r="C2985" s="53" t="s">
        <v>33536</v>
      </c>
      <c r="D2985" s="53" t="s">
        <v>33872</v>
      </c>
    </row>
    <row r="2986" spans="1:4" ht="15" x14ac:dyDescent="0.25">
      <c r="A2986" s="53" t="s">
        <v>7678</v>
      </c>
      <c r="B2986" s="53">
        <v>15</v>
      </c>
      <c r="C2986" s="53" t="s">
        <v>33536</v>
      </c>
      <c r="D2986" s="53" t="s">
        <v>33873</v>
      </c>
    </row>
    <row r="2987" spans="1:4" ht="15" x14ac:dyDescent="0.25">
      <c r="A2987" s="53" t="s">
        <v>7679</v>
      </c>
      <c r="B2987" s="53">
        <v>15</v>
      </c>
      <c r="C2987" s="53" t="s">
        <v>33536</v>
      </c>
      <c r="D2987" s="53" t="s">
        <v>33872</v>
      </c>
    </row>
    <row r="2988" spans="1:4" ht="15" x14ac:dyDescent="0.25">
      <c r="A2988" s="53" t="s">
        <v>7680</v>
      </c>
      <c r="B2988" s="53">
        <v>15</v>
      </c>
      <c r="C2988" s="53" t="s">
        <v>33536</v>
      </c>
      <c r="D2988" s="53" t="s">
        <v>33873</v>
      </c>
    </row>
    <row r="2989" spans="1:4" ht="15" x14ac:dyDescent="0.25">
      <c r="A2989" s="53" t="s">
        <v>7681</v>
      </c>
      <c r="B2989" s="53">
        <v>10</v>
      </c>
      <c r="C2989" s="53" t="s">
        <v>33542</v>
      </c>
      <c r="D2989" s="53" t="s">
        <v>33872</v>
      </c>
    </row>
    <row r="2990" spans="1:4" ht="15" x14ac:dyDescent="0.25">
      <c r="A2990" s="53" t="s">
        <v>7682</v>
      </c>
      <c r="B2990" s="53">
        <v>10</v>
      </c>
      <c r="C2990" s="53" t="s">
        <v>33536</v>
      </c>
      <c r="D2990" s="53" t="s">
        <v>33872</v>
      </c>
    </row>
    <row r="2991" spans="1:4" ht="15" x14ac:dyDescent="0.25">
      <c r="A2991" s="53" t="s">
        <v>7683</v>
      </c>
      <c r="B2991" s="53">
        <v>10</v>
      </c>
      <c r="C2991" s="53" t="s">
        <v>33536</v>
      </c>
      <c r="D2991" s="53" t="s">
        <v>33872</v>
      </c>
    </row>
    <row r="2992" spans="1:4" ht="15" x14ac:dyDescent="0.25">
      <c r="A2992" s="53" t="s">
        <v>7684</v>
      </c>
      <c r="B2992" s="53">
        <v>10</v>
      </c>
      <c r="C2992" s="53" t="s">
        <v>33536</v>
      </c>
      <c r="D2992" s="53" t="s">
        <v>33872</v>
      </c>
    </row>
    <row r="2993" spans="1:4" ht="15" x14ac:dyDescent="0.25">
      <c r="A2993" s="53" t="s">
        <v>7685</v>
      </c>
      <c r="B2993" s="53">
        <v>10</v>
      </c>
      <c r="C2993" s="53" t="s">
        <v>33536</v>
      </c>
      <c r="D2993" s="53" t="s">
        <v>33872</v>
      </c>
    </row>
    <row r="2994" spans="1:4" ht="15" x14ac:dyDescent="0.25">
      <c r="A2994" s="53" t="s">
        <v>7686</v>
      </c>
      <c r="B2994" s="53">
        <v>15</v>
      </c>
      <c r="C2994" s="53" t="s">
        <v>33536</v>
      </c>
      <c r="D2994" s="53" t="s">
        <v>33873</v>
      </c>
    </row>
    <row r="2995" spans="1:4" ht="15" x14ac:dyDescent="0.25">
      <c r="A2995" s="53" t="s">
        <v>7687</v>
      </c>
      <c r="B2995" s="53">
        <v>15</v>
      </c>
      <c r="C2995" s="53" t="s">
        <v>33536</v>
      </c>
      <c r="D2995" s="53" t="s">
        <v>33872</v>
      </c>
    </row>
    <row r="2996" spans="1:4" ht="15" x14ac:dyDescent="0.25">
      <c r="A2996" s="53" t="s">
        <v>7688</v>
      </c>
      <c r="B2996" s="53">
        <v>15</v>
      </c>
      <c r="C2996" s="53" t="s">
        <v>33536</v>
      </c>
      <c r="D2996" s="53" t="s">
        <v>33873</v>
      </c>
    </row>
    <row r="2997" spans="1:4" ht="15" x14ac:dyDescent="0.25">
      <c r="A2997" s="53" t="s">
        <v>7689</v>
      </c>
      <c r="B2997" s="53">
        <v>15</v>
      </c>
      <c r="C2997" s="53" t="s">
        <v>33536</v>
      </c>
      <c r="D2997" s="53" t="s">
        <v>33872</v>
      </c>
    </row>
    <row r="2998" spans="1:4" ht="15" x14ac:dyDescent="0.25">
      <c r="A2998" s="53" t="s">
        <v>7690</v>
      </c>
      <c r="B2998" s="53">
        <v>15</v>
      </c>
      <c r="C2998" s="53" t="s">
        <v>33536</v>
      </c>
      <c r="D2998" s="53" t="s">
        <v>33873</v>
      </c>
    </row>
    <row r="2999" spans="1:4" ht="15" x14ac:dyDescent="0.25">
      <c r="A2999" s="53" t="s">
        <v>7691</v>
      </c>
      <c r="B2999" s="53">
        <v>15</v>
      </c>
      <c r="C2999" s="53" t="s">
        <v>33536</v>
      </c>
      <c r="D2999" s="53" t="s">
        <v>33872</v>
      </c>
    </row>
    <row r="3000" spans="1:4" ht="15" x14ac:dyDescent="0.25">
      <c r="A3000" s="53" t="s">
        <v>7692</v>
      </c>
      <c r="B3000" s="53">
        <v>15</v>
      </c>
      <c r="C3000" s="53" t="s">
        <v>33536</v>
      </c>
      <c r="D3000" s="53" t="s">
        <v>33873</v>
      </c>
    </row>
    <row r="3001" spans="1:4" ht="15" x14ac:dyDescent="0.25">
      <c r="A3001" s="53" t="s">
        <v>7693</v>
      </c>
      <c r="B3001" s="53">
        <v>15</v>
      </c>
      <c r="C3001" s="53" t="s">
        <v>33536</v>
      </c>
      <c r="D3001" s="53" t="s">
        <v>33872</v>
      </c>
    </row>
    <row r="3002" spans="1:4" ht="15" x14ac:dyDescent="0.25">
      <c r="A3002" s="53" t="s">
        <v>7694</v>
      </c>
      <c r="B3002" s="53">
        <v>15</v>
      </c>
      <c r="C3002" s="53" t="s">
        <v>33536</v>
      </c>
      <c r="D3002" s="53" t="s">
        <v>33873</v>
      </c>
    </row>
    <row r="3003" spans="1:4" ht="15" x14ac:dyDescent="0.25">
      <c r="A3003" s="53" t="s">
        <v>7695</v>
      </c>
      <c r="B3003" s="53">
        <v>15</v>
      </c>
      <c r="C3003" s="53" t="s">
        <v>33536</v>
      </c>
      <c r="D3003" s="53" t="s">
        <v>33872</v>
      </c>
    </row>
    <row r="3004" spans="1:4" ht="15" x14ac:dyDescent="0.25">
      <c r="A3004" s="53" t="s">
        <v>7696</v>
      </c>
      <c r="B3004" s="53">
        <v>15</v>
      </c>
      <c r="C3004" s="53" t="s">
        <v>33536</v>
      </c>
      <c r="D3004" s="53" t="s">
        <v>33873</v>
      </c>
    </row>
    <row r="3005" spans="1:4" ht="15" x14ac:dyDescent="0.25">
      <c r="A3005" s="53" t="s">
        <v>7697</v>
      </c>
      <c r="B3005" s="53">
        <v>15</v>
      </c>
      <c r="C3005" s="53" t="s">
        <v>33536</v>
      </c>
      <c r="D3005" s="53" t="s">
        <v>33872</v>
      </c>
    </row>
    <row r="3006" spans="1:4" ht="15" x14ac:dyDescent="0.25">
      <c r="A3006" s="53" t="s">
        <v>7698</v>
      </c>
      <c r="B3006" s="53">
        <v>15</v>
      </c>
      <c r="C3006" s="53" t="s">
        <v>33536</v>
      </c>
      <c r="D3006" s="53" t="s">
        <v>33873</v>
      </c>
    </row>
    <row r="3007" spans="1:4" ht="15" x14ac:dyDescent="0.25">
      <c r="A3007" s="53" t="s">
        <v>7699</v>
      </c>
      <c r="B3007" s="53">
        <v>15</v>
      </c>
      <c r="C3007" s="53" t="s">
        <v>33536</v>
      </c>
      <c r="D3007" s="53" t="s">
        <v>33872</v>
      </c>
    </row>
    <row r="3008" spans="1:4" ht="15" x14ac:dyDescent="0.25">
      <c r="A3008" s="53" t="s">
        <v>7700</v>
      </c>
      <c r="B3008" s="53">
        <v>15</v>
      </c>
      <c r="C3008" s="53" t="s">
        <v>33536</v>
      </c>
      <c r="D3008" s="53" t="s">
        <v>33873</v>
      </c>
    </row>
    <row r="3009" spans="1:4" ht="15" x14ac:dyDescent="0.25">
      <c r="A3009" s="53" t="s">
        <v>7701</v>
      </c>
      <c r="B3009" s="53">
        <v>15</v>
      </c>
      <c r="C3009" s="53" t="s">
        <v>33536</v>
      </c>
      <c r="D3009" s="53" t="s">
        <v>33872</v>
      </c>
    </row>
    <row r="3010" spans="1:4" ht="15" x14ac:dyDescent="0.25">
      <c r="A3010" s="53" t="s">
        <v>7702</v>
      </c>
      <c r="B3010" s="53">
        <v>15</v>
      </c>
      <c r="C3010" s="53" t="s">
        <v>33536</v>
      </c>
      <c r="D3010" s="53" t="s">
        <v>33873</v>
      </c>
    </row>
    <row r="3011" spans="1:4" ht="15" x14ac:dyDescent="0.25">
      <c r="A3011" s="53" t="s">
        <v>7703</v>
      </c>
      <c r="B3011" s="53">
        <v>15</v>
      </c>
      <c r="C3011" s="53" t="s">
        <v>33536</v>
      </c>
      <c r="D3011" s="53" t="s">
        <v>33872</v>
      </c>
    </row>
    <row r="3012" spans="1:4" ht="15" x14ac:dyDescent="0.25">
      <c r="A3012" s="53" t="s">
        <v>7704</v>
      </c>
      <c r="B3012" s="53">
        <v>15</v>
      </c>
      <c r="C3012" s="53" t="s">
        <v>33536</v>
      </c>
      <c r="D3012" s="53" t="s">
        <v>33873</v>
      </c>
    </row>
    <row r="3013" spans="1:4" ht="15" x14ac:dyDescent="0.25">
      <c r="A3013" s="53" t="s">
        <v>7705</v>
      </c>
      <c r="B3013" s="53">
        <v>15</v>
      </c>
      <c r="C3013" s="53" t="s">
        <v>33536</v>
      </c>
      <c r="D3013" s="53" t="s">
        <v>33872</v>
      </c>
    </row>
    <row r="3014" spans="1:4" ht="15" x14ac:dyDescent="0.25">
      <c r="A3014" s="53" t="s">
        <v>7706</v>
      </c>
      <c r="B3014" s="53">
        <v>15</v>
      </c>
      <c r="C3014" s="53" t="s">
        <v>33536</v>
      </c>
      <c r="D3014" s="53" t="s">
        <v>33873</v>
      </c>
    </row>
    <row r="3015" spans="1:4" ht="15" x14ac:dyDescent="0.25">
      <c r="A3015" s="53" t="s">
        <v>7707</v>
      </c>
      <c r="B3015" s="53">
        <v>15</v>
      </c>
      <c r="C3015" s="53" t="s">
        <v>33536</v>
      </c>
      <c r="D3015" s="53" t="s">
        <v>33872</v>
      </c>
    </row>
    <row r="3016" spans="1:4" ht="15" x14ac:dyDescent="0.25">
      <c r="A3016" s="53" t="s">
        <v>7708</v>
      </c>
      <c r="B3016" s="53">
        <v>45</v>
      </c>
      <c r="C3016" s="53" t="s">
        <v>33542</v>
      </c>
      <c r="D3016" s="53" t="s">
        <v>33873</v>
      </c>
    </row>
    <row r="3017" spans="1:4" ht="15" x14ac:dyDescent="0.25">
      <c r="A3017" s="53" t="s">
        <v>7709</v>
      </c>
      <c r="B3017" s="53">
        <v>45</v>
      </c>
      <c r="C3017" s="53" t="s">
        <v>33542</v>
      </c>
      <c r="D3017" s="53" t="s">
        <v>33872</v>
      </c>
    </row>
    <row r="3018" spans="1:4" ht="15" x14ac:dyDescent="0.25">
      <c r="A3018" s="53" t="s">
        <v>7710</v>
      </c>
      <c r="B3018" s="53">
        <v>30</v>
      </c>
      <c r="C3018" s="53" t="s">
        <v>33536</v>
      </c>
      <c r="D3018" s="53" t="s">
        <v>33873</v>
      </c>
    </row>
    <row r="3019" spans="1:4" ht="15" x14ac:dyDescent="0.25">
      <c r="A3019" s="53" t="s">
        <v>7711</v>
      </c>
      <c r="B3019" s="53">
        <v>15</v>
      </c>
      <c r="C3019" s="53" t="s">
        <v>33536</v>
      </c>
      <c r="D3019" s="53" t="s">
        <v>33872</v>
      </c>
    </row>
    <row r="3020" spans="1:4" ht="15" x14ac:dyDescent="0.25">
      <c r="A3020" s="53" t="s">
        <v>7712</v>
      </c>
      <c r="B3020" s="53">
        <v>30</v>
      </c>
      <c r="C3020" s="53" t="s">
        <v>33536</v>
      </c>
      <c r="D3020" s="53" t="s">
        <v>33873</v>
      </c>
    </row>
    <row r="3021" spans="1:4" ht="15" x14ac:dyDescent="0.25">
      <c r="A3021" s="53" t="s">
        <v>7713</v>
      </c>
      <c r="B3021" s="53">
        <v>30</v>
      </c>
      <c r="C3021" s="53" t="s">
        <v>33536</v>
      </c>
      <c r="D3021" s="53" t="s">
        <v>33872</v>
      </c>
    </row>
    <row r="3022" spans="1:4" ht="15" x14ac:dyDescent="0.25">
      <c r="A3022" s="53" t="s">
        <v>7714</v>
      </c>
      <c r="B3022" s="53">
        <v>15</v>
      </c>
      <c r="C3022" s="53" t="s">
        <v>33536</v>
      </c>
      <c r="D3022" s="53" t="s">
        <v>33873</v>
      </c>
    </row>
    <row r="3023" spans="1:4" ht="15" x14ac:dyDescent="0.25">
      <c r="A3023" s="53" t="s">
        <v>7715</v>
      </c>
      <c r="B3023" s="53">
        <v>15</v>
      </c>
      <c r="C3023" s="53" t="s">
        <v>33536</v>
      </c>
      <c r="D3023" s="53" t="s">
        <v>33872</v>
      </c>
    </row>
    <row r="3024" spans="1:4" ht="15" x14ac:dyDescent="0.25">
      <c r="A3024" s="53" t="s">
        <v>7716</v>
      </c>
      <c r="B3024" s="53">
        <v>60</v>
      </c>
      <c r="C3024" s="53" t="s">
        <v>33542</v>
      </c>
      <c r="D3024" s="53" t="s">
        <v>33872</v>
      </c>
    </row>
    <row r="3025" spans="1:4" ht="15" x14ac:dyDescent="0.25">
      <c r="A3025" s="53" t="s">
        <v>7717</v>
      </c>
      <c r="B3025" s="53">
        <v>60</v>
      </c>
      <c r="C3025" s="53" t="s">
        <v>33542</v>
      </c>
      <c r="D3025" s="53" t="s">
        <v>33872</v>
      </c>
    </row>
    <row r="3026" spans="1:4" ht="15" x14ac:dyDescent="0.25">
      <c r="A3026" s="53" t="s">
        <v>7718</v>
      </c>
      <c r="B3026" s="53">
        <v>15</v>
      </c>
      <c r="C3026" s="53" t="s">
        <v>33536</v>
      </c>
      <c r="D3026" s="53" t="s">
        <v>33872</v>
      </c>
    </row>
    <row r="3027" spans="1:4" ht="15" x14ac:dyDescent="0.25">
      <c r="A3027" s="53" t="s">
        <v>7719</v>
      </c>
      <c r="B3027" s="53">
        <v>15</v>
      </c>
      <c r="C3027" s="53" t="s">
        <v>33536</v>
      </c>
      <c r="D3027" s="53" t="s">
        <v>33872</v>
      </c>
    </row>
    <row r="3028" spans="1:4" ht="15" x14ac:dyDescent="0.25">
      <c r="A3028" s="53" t="s">
        <v>7720</v>
      </c>
      <c r="B3028" s="53">
        <v>15</v>
      </c>
      <c r="C3028" s="53" t="s">
        <v>33536</v>
      </c>
      <c r="D3028" s="53" t="s">
        <v>33872</v>
      </c>
    </row>
    <row r="3029" spans="1:4" ht="15" x14ac:dyDescent="0.25">
      <c r="A3029" s="53" t="s">
        <v>7721</v>
      </c>
      <c r="B3029" s="53">
        <v>15</v>
      </c>
      <c r="C3029" s="53" t="s">
        <v>33536</v>
      </c>
      <c r="D3029" s="53" t="s">
        <v>33872</v>
      </c>
    </row>
    <row r="3030" spans="1:4" ht="15" x14ac:dyDescent="0.25">
      <c r="A3030" s="53" t="s">
        <v>7722</v>
      </c>
      <c r="B3030" s="53">
        <v>15</v>
      </c>
      <c r="C3030" s="53" t="s">
        <v>33536</v>
      </c>
      <c r="D3030" s="53" t="s">
        <v>33872</v>
      </c>
    </row>
    <row r="3031" spans="1:4" ht="15" x14ac:dyDescent="0.25">
      <c r="A3031" s="53" t="s">
        <v>7723</v>
      </c>
      <c r="B3031" s="53">
        <v>30</v>
      </c>
      <c r="C3031" s="53" t="s">
        <v>33536</v>
      </c>
      <c r="D3031" s="53" t="s">
        <v>33872</v>
      </c>
    </row>
    <row r="3032" spans="1:4" ht="15" x14ac:dyDescent="0.25">
      <c r="A3032" s="53" t="s">
        <v>7724</v>
      </c>
      <c r="B3032" s="53">
        <v>15</v>
      </c>
      <c r="C3032" s="53" t="s">
        <v>33536</v>
      </c>
      <c r="D3032" s="53" t="s">
        <v>33872</v>
      </c>
    </row>
    <row r="3033" spans="1:4" ht="15" x14ac:dyDescent="0.25">
      <c r="A3033" s="53" t="s">
        <v>7725</v>
      </c>
      <c r="B3033" s="53">
        <v>15</v>
      </c>
      <c r="C3033" s="53" t="s">
        <v>33536</v>
      </c>
      <c r="D3033" s="53" t="s">
        <v>33872</v>
      </c>
    </row>
    <row r="3034" spans="1:4" ht="15" x14ac:dyDescent="0.25">
      <c r="A3034" s="53" t="s">
        <v>7726</v>
      </c>
      <c r="B3034" s="53">
        <v>15</v>
      </c>
      <c r="C3034" s="53" t="s">
        <v>33536</v>
      </c>
      <c r="D3034" s="53" t="s">
        <v>33872</v>
      </c>
    </row>
    <row r="3035" spans="1:4" ht="15" x14ac:dyDescent="0.25">
      <c r="A3035" s="53" t="s">
        <v>7727</v>
      </c>
      <c r="B3035" s="53">
        <v>15</v>
      </c>
      <c r="C3035" s="53" t="s">
        <v>33536</v>
      </c>
      <c r="D3035" s="53" t="s">
        <v>33872</v>
      </c>
    </row>
    <row r="3036" spans="1:4" ht="15" x14ac:dyDescent="0.25">
      <c r="A3036" s="53" t="s">
        <v>7728</v>
      </c>
      <c r="B3036" s="53">
        <v>15</v>
      </c>
      <c r="C3036" s="53" t="s">
        <v>33536</v>
      </c>
      <c r="D3036" s="53" t="s">
        <v>33872</v>
      </c>
    </row>
    <row r="3037" spans="1:4" ht="15" x14ac:dyDescent="0.25">
      <c r="A3037" s="53" t="s">
        <v>7729</v>
      </c>
      <c r="B3037" s="53">
        <v>15</v>
      </c>
      <c r="C3037" s="53" t="s">
        <v>33536</v>
      </c>
      <c r="D3037" s="53" t="s">
        <v>33872</v>
      </c>
    </row>
    <row r="3038" spans="1:4" ht="15" x14ac:dyDescent="0.25">
      <c r="A3038" s="53" t="s">
        <v>7730</v>
      </c>
      <c r="B3038" s="53">
        <v>15</v>
      </c>
      <c r="C3038" s="53" t="s">
        <v>33536</v>
      </c>
      <c r="D3038" s="53" t="s">
        <v>33872</v>
      </c>
    </row>
    <row r="3039" spans="1:4" ht="15" x14ac:dyDescent="0.25">
      <c r="A3039" s="53" t="s">
        <v>7731</v>
      </c>
      <c r="B3039" s="53">
        <v>15</v>
      </c>
      <c r="C3039" s="53" t="s">
        <v>33536</v>
      </c>
      <c r="D3039" s="53" t="s">
        <v>33873</v>
      </c>
    </row>
    <row r="3040" spans="1:4" ht="15" x14ac:dyDescent="0.25">
      <c r="A3040" s="53" t="s">
        <v>7732</v>
      </c>
      <c r="B3040" s="53">
        <v>15</v>
      </c>
      <c r="C3040" s="53" t="s">
        <v>33536</v>
      </c>
      <c r="D3040" s="53" t="s">
        <v>33872</v>
      </c>
    </row>
    <row r="3041" spans="1:4" ht="15" x14ac:dyDescent="0.25">
      <c r="A3041" s="53" t="s">
        <v>7733</v>
      </c>
      <c r="B3041" s="53">
        <v>30</v>
      </c>
      <c r="C3041" s="53" t="s">
        <v>33536</v>
      </c>
      <c r="D3041" s="53" t="s">
        <v>33873</v>
      </c>
    </row>
    <row r="3042" spans="1:4" ht="15" x14ac:dyDescent="0.25">
      <c r="A3042" s="53" t="s">
        <v>7734</v>
      </c>
      <c r="B3042" s="53">
        <v>15</v>
      </c>
      <c r="C3042" s="53" t="s">
        <v>33536</v>
      </c>
      <c r="D3042" s="53" t="s">
        <v>33873</v>
      </c>
    </row>
    <row r="3043" spans="1:4" ht="15" x14ac:dyDescent="0.25">
      <c r="A3043" s="53" t="s">
        <v>7735</v>
      </c>
      <c r="B3043" s="53">
        <v>30</v>
      </c>
      <c r="C3043" s="53" t="s">
        <v>33564</v>
      </c>
      <c r="D3043" s="53" t="s">
        <v>33873</v>
      </c>
    </row>
    <row r="3044" spans="1:4" ht="15" x14ac:dyDescent="0.25">
      <c r="A3044" s="53" t="s">
        <v>7736</v>
      </c>
      <c r="B3044" s="53">
        <v>30</v>
      </c>
      <c r="C3044" s="53" t="s">
        <v>33564</v>
      </c>
      <c r="D3044" s="53" t="s">
        <v>33873</v>
      </c>
    </row>
    <row r="3045" spans="1:4" ht="15" x14ac:dyDescent="0.25">
      <c r="A3045" s="53" t="s">
        <v>7737</v>
      </c>
      <c r="B3045" s="53">
        <v>30</v>
      </c>
      <c r="C3045" s="53" t="s">
        <v>33564</v>
      </c>
      <c r="D3045" s="53" t="s">
        <v>33873</v>
      </c>
    </row>
    <row r="3046" spans="1:4" ht="15" x14ac:dyDescent="0.25">
      <c r="A3046" s="53" t="s">
        <v>7738</v>
      </c>
      <c r="B3046" s="53">
        <v>30</v>
      </c>
      <c r="C3046" s="53" t="s">
        <v>33564</v>
      </c>
      <c r="D3046" s="53" t="s">
        <v>33873</v>
      </c>
    </row>
    <row r="3047" spans="1:4" ht="15" x14ac:dyDescent="0.25">
      <c r="A3047" s="53" t="s">
        <v>7739</v>
      </c>
      <c r="B3047" s="53">
        <v>30</v>
      </c>
      <c r="C3047" s="53" t="s">
        <v>33564</v>
      </c>
      <c r="D3047" s="53" t="s">
        <v>33873</v>
      </c>
    </row>
    <row r="3048" spans="1:4" ht="15" x14ac:dyDescent="0.25">
      <c r="A3048" s="53" t="s">
        <v>7740</v>
      </c>
      <c r="B3048" s="53">
        <v>30</v>
      </c>
      <c r="C3048" s="53" t="s">
        <v>33564</v>
      </c>
      <c r="D3048" s="53" t="s">
        <v>33872</v>
      </c>
    </row>
    <row r="3049" spans="1:4" ht="15" x14ac:dyDescent="0.25">
      <c r="A3049" s="53" t="s">
        <v>7741</v>
      </c>
      <c r="B3049" s="53">
        <v>30</v>
      </c>
      <c r="C3049" s="53" t="s">
        <v>33564</v>
      </c>
      <c r="D3049" s="53" t="s">
        <v>33873</v>
      </c>
    </row>
    <row r="3050" spans="1:4" ht="15" x14ac:dyDescent="0.25">
      <c r="A3050" s="53" t="s">
        <v>7742</v>
      </c>
      <c r="B3050" s="53">
        <v>30</v>
      </c>
      <c r="C3050" s="53" t="s">
        <v>33564</v>
      </c>
      <c r="D3050" s="53" t="s">
        <v>33873</v>
      </c>
    </row>
    <row r="3051" spans="1:4" ht="15" x14ac:dyDescent="0.25">
      <c r="A3051" s="53" t="s">
        <v>7743</v>
      </c>
      <c r="B3051" s="53">
        <v>30</v>
      </c>
      <c r="C3051" s="53" t="s">
        <v>33564</v>
      </c>
      <c r="D3051" s="53" t="s">
        <v>33873</v>
      </c>
    </row>
    <row r="3052" spans="1:4" ht="15" x14ac:dyDescent="0.25">
      <c r="A3052" s="53" t="s">
        <v>7744</v>
      </c>
      <c r="B3052" s="53">
        <v>30</v>
      </c>
      <c r="C3052" s="53" t="s">
        <v>33564</v>
      </c>
      <c r="D3052" s="53" t="s">
        <v>33873</v>
      </c>
    </row>
    <row r="3053" spans="1:4" ht="15" x14ac:dyDescent="0.25">
      <c r="A3053" s="53" t="s">
        <v>7745</v>
      </c>
      <c r="B3053" s="53">
        <v>20</v>
      </c>
      <c r="C3053" s="53" t="s">
        <v>33536</v>
      </c>
      <c r="D3053" s="53" t="s">
        <v>33872</v>
      </c>
    </row>
    <row r="3054" spans="1:4" ht="15" x14ac:dyDescent="0.25">
      <c r="A3054" s="53" t="s">
        <v>7746</v>
      </c>
      <c r="B3054" s="53">
        <v>10</v>
      </c>
      <c r="C3054" s="53" t="s">
        <v>33536</v>
      </c>
      <c r="D3054" s="53" t="s">
        <v>33872</v>
      </c>
    </row>
    <row r="3055" spans="1:4" ht="15" x14ac:dyDescent="0.25">
      <c r="A3055" s="53" t="s">
        <v>7747</v>
      </c>
      <c r="B3055" s="53">
        <v>10</v>
      </c>
      <c r="C3055" s="53" t="s">
        <v>33536</v>
      </c>
      <c r="D3055" s="53" t="s">
        <v>33872</v>
      </c>
    </row>
    <row r="3056" spans="1:4" ht="15" x14ac:dyDescent="0.25">
      <c r="A3056" s="53" t="s">
        <v>7748</v>
      </c>
      <c r="B3056" s="53">
        <v>15</v>
      </c>
      <c r="C3056" s="53" t="s">
        <v>33536</v>
      </c>
      <c r="D3056" s="53" t="s">
        <v>33872</v>
      </c>
    </row>
    <row r="3057" spans="1:4" ht="15" x14ac:dyDescent="0.25">
      <c r="A3057" s="53" t="s">
        <v>7749</v>
      </c>
      <c r="B3057" s="53">
        <v>10</v>
      </c>
      <c r="C3057" s="53" t="s">
        <v>33536</v>
      </c>
      <c r="D3057" s="53" t="s">
        <v>33872</v>
      </c>
    </row>
    <row r="3058" spans="1:4" ht="15" x14ac:dyDescent="0.25">
      <c r="A3058" s="53" t="s">
        <v>7750</v>
      </c>
      <c r="B3058" s="53">
        <v>10</v>
      </c>
      <c r="C3058" s="53" t="s">
        <v>33536</v>
      </c>
      <c r="D3058" s="53" t="s">
        <v>33872</v>
      </c>
    </row>
    <row r="3059" spans="1:4" ht="15" x14ac:dyDescent="0.25">
      <c r="A3059" s="53" t="s">
        <v>7751</v>
      </c>
      <c r="B3059" s="53">
        <v>20</v>
      </c>
      <c r="C3059" s="53" t="s">
        <v>33536</v>
      </c>
      <c r="D3059" s="53" t="s">
        <v>33872</v>
      </c>
    </row>
    <row r="3060" spans="1:4" ht="15" x14ac:dyDescent="0.25">
      <c r="A3060" s="53" t="s">
        <v>7752</v>
      </c>
      <c r="B3060" s="53">
        <v>10</v>
      </c>
      <c r="C3060" s="53" t="s">
        <v>33536</v>
      </c>
      <c r="D3060" s="53" t="s">
        <v>33872</v>
      </c>
    </row>
    <row r="3061" spans="1:4" ht="15" x14ac:dyDescent="0.25">
      <c r="A3061" s="53" t="s">
        <v>7753</v>
      </c>
      <c r="B3061" s="53">
        <v>10</v>
      </c>
      <c r="C3061" s="53" t="s">
        <v>33536</v>
      </c>
      <c r="D3061" s="53" t="s">
        <v>33872</v>
      </c>
    </row>
    <row r="3062" spans="1:4" ht="15" x14ac:dyDescent="0.25">
      <c r="A3062" s="53" t="s">
        <v>7754</v>
      </c>
      <c r="B3062" s="53">
        <v>15</v>
      </c>
      <c r="C3062" s="53" t="s">
        <v>33536</v>
      </c>
      <c r="D3062" s="53" t="s">
        <v>33872</v>
      </c>
    </row>
    <row r="3063" spans="1:4" ht="15" x14ac:dyDescent="0.25">
      <c r="A3063" s="53" t="s">
        <v>7755</v>
      </c>
      <c r="B3063" s="53">
        <v>10</v>
      </c>
      <c r="C3063" s="53" t="s">
        <v>33536</v>
      </c>
      <c r="D3063" s="53" t="s">
        <v>33872</v>
      </c>
    </row>
    <row r="3064" spans="1:4" ht="15" x14ac:dyDescent="0.25">
      <c r="A3064" s="53" t="s">
        <v>7756</v>
      </c>
      <c r="B3064" s="53">
        <v>10</v>
      </c>
      <c r="C3064" s="53" t="s">
        <v>33536</v>
      </c>
      <c r="D3064" s="53" t="s">
        <v>33872</v>
      </c>
    </row>
    <row r="3065" spans="1:4" ht="15" x14ac:dyDescent="0.25">
      <c r="A3065" s="53" t="s">
        <v>7757</v>
      </c>
      <c r="B3065" s="53">
        <v>10</v>
      </c>
      <c r="C3065" s="53" t="s">
        <v>33536</v>
      </c>
      <c r="D3065" s="53" t="s">
        <v>33872</v>
      </c>
    </row>
    <row r="3066" spans="1:4" ht="15" x14ac:dyDescent="0.25">
      <c r="A3066" s="53" t="s">
        <v>7758</v>
      </c>
      <c r="B3066" s="53">
        <v>10</v>
      </c>
      <c r="C3066" s="53" t="s">
        <v>33536</v>
      </c>
      <c r="D3066" s="53" t="s">
        <v>33872</v>
      </c>
    </row>
    <row r="3067" spans="1:4" ht="15" x14ac:dyDescent="0.25">
      <c r="A3067" s="53" t="s">
        <v>7759</v>
      </c>
      <c r="B3067" s="53">
        <v>10</v>
      </c>
      <c r="C3067" s="53" t="s">
        <v>33536</v>
      </c>
      <c r="D3067" s="53" t="s">
        <v>33872</v>
      </c>
    </row>
    <row r="3068" spans="1:4" ht="15" x14ac:dyDescent="0.25">
      <c r="A3068" s="53" t="s">
        <v>7760</v>
      </c>
      <c r="B3068" s="53">
        <v>15</v>
      </c>
      <c r="C3068" s="53" t="s">
        <v>33536</v>
      </c>
      <c r="D3068" s="53" t="s">
        <v>33872</v>
      </c>
    </row>
    <row r="3069" spans="1:4" ht="15" x14ac:dyDescent="0.25">
      <c r="A3069" s="53" t="s">
        <v>7761</v>
      </c>
      <c r="B3069" s="53">
        <v>10</v>
      </c>
      <c r="C3069" s="53" t="s">
        <v>33536</v>
      </c>
      <c r="D3069" s="53" t="s">
        <v>33872</v>
      </c>
    </row>
    <row r="3070" spans="1:4" ht="15" x14ac:dyDescent="0.25">
      <c r="A3070" s="53" t="s">
        <v>7762</v>
      </c>
      <c r="B3070" s="53">
        <v>15</v>
      </c>
      <c r="C3070" s="53" t="s">
        <v>33536</v>
      </c>
      <c r="D3070" s="53" t="s">
        <v>33872</v>
      </c>
    </row>
    <row r="3071" spans="1:4" ht="15" x14ac:dyDescent="0.25">
      <c r="A3071" s="53" t="s">
        <v>7763</v>
      </c>
      <c r="B3071" s="53">
        <v>10</v>
      </c>
      <c r="C3071" s="53" t="s">
        <v>33536</v>
      </c>
      <c r="D3071" s="53" t="s">
        <v>33872</v>
      </c>
    </row>
    <row r="3072" spans="1:4" ht="15" x14ac:dyDescent="0.25">
      <c r="A3072" s="53" t="s">
        <v>7764</v>
      </c>
      <c r="B3072" s="53">
        <v>15</v>
      </c>
      <c r="C3072" s="53" t="s">
        <v>33536</v>
      </c>
      <c r="D3072" s="53" t="s">
        <v>33872</v>
      </c>
    </row>
    <row r="3073" spans="1:4" ht="15" x14ac:dyDescent="0.25">
      <c r="A3073" s="53" t="s">
        <v>7765</v>
      </c>
      <c r="B3073" s="53">
        <v>10</v>
      </c>
      <c r="C3073" s="53" t="s">
        <v>33536</v>
      </c>
      <c r="D3073" s="53" t="s">
        <v>33872</v>
      </c>
    </row>
    <row r="3074" spans="1:4" ht="15" x14ac:dyDescent="0.25">
      <c r="A3074" s="53" t="s">
        <v>7766</v>
      </c>
      <c r="B3074" s="53">
        <v>15</v>
      </c>
      <c r="C3074" s="53" t="s">
        <v>33536</v>
      </c>
      <c r="D3074" s="53" t="s">
        <v>33872</v>
      </c>
    </row>
    <row r="3075" spans="1:4" ht="15" x14ac:dyDescent="0.25">
      <c r="A3075" s="53" t="s">
        <v>7767</v>
      </c>
      <c r="B3075" s="53">
        <v>15</v>
      </c>
      <c r="C3075" s="53" t="s">
        <v>33536</v>
      </c>
      <c r="D3075" s="53" t="s">
        <v>33872</v>
      </c>
    </row>
    <row r="3076" spans="1:4" ht="15" x14ac:dyDescent="0.25">
      <c r="A3076" s="53" t="s">
        <v>7768</v>
      </c>
      <c r="B3076" s="53">
        <v>15</v>
      </c>
      <c r="C3076" s="53" t="s">
        <v>33536</v>
      </c>
      <c r="D3076" s="53" t="s">
        <v>33872</v>
      </c>
    </row>
    <row r="3077" spans="1:4" ht="15" x14ac:dyDescent="0.25">
      <c r="A3077" s="53" t="s">
        <v>7769</v>
      </c>
      <c r="B3077" s="53">
        <v>15</v>
      </c>
      <c r="C3077" s="53" t="s">
        <v>33536</v>
      </c>
      <c r="D3077" s="53" t="s">
        <v>33872</v>
      </c>
    </row>
    <row r="3078" spans="1:4" ht="15" x14ac:dyDescent="0.25">
      <c r="A3078" s="53" t="s">
        <v>7770</v>
      </c>
      <c r="B3078" s="53">
        <v>15</v>
      </c>
      <c r="C3078" s="53" t="s">
        <v>33536</v>
      </c>
      <c r="D3078" s="53" t="s">
        <v>33872</v>
      </c>
    </row>
    <row r="3079" spans="1:4" ht="15" x14ac:dyDescent="0.25">
      <c r="A3079" s="53" t="s">
        <v>7771</v>
      </c>
      <c r="B3079" s="53">
        <v>10</v>
      </c>
      <c r="C3079" s="53" t="s">
        <v>33536</v>
      </c>
      <c r="D3079" s="53" t="s">
        <v>33872</v>
      </c>
    </row>
    <row r="3080" spans="1:4" ht="15" x14ac:dyDescent="0.25">
      <c r="A3080" s="53" t="s">
        <v>7772</v>
      </c>
      <c r="B3080" s="53">
        <v>10</v>
      </c>
      <c r="C3080" s="53" t="s">
        <v>33536</v>
      </c>
      <c r="D3080" s="53" t="s">
        <v>33872</v>
      </c>
    </row>
    <row r="3081" spans="1:4" ht="15" x14ac:dyDescent="0.25">
      <c r="A3081" s="53" t="s">
        <v>7773</v>
      </c>
      <c r="B3081" s="53">
        <v>15</v>
      </c>
      <c r="C3081" s="53"/>
      <c r="D3081" s="53" t="s">
        <v>33872</v>
      </c>
    </row>
    <row r="3082" spans="1:4" ht="15" x14ac:dyDescent="0.25">
      <c r="A3082" s="53" t="s">
        <v>7774</v>
      </c>
      <c r="B3082" s="53">
        <v>10</v>
      </c>
      <c r="C3082" s="53" t="s">
        <v>33536</v>
      </c>
      <c r="D3082" s="53" t="s">
        <v>33872</v>
      </c>
    </row>
    <row r="3083" spans="1:4" ht="15" x14ac:dyDescent="0.25">
      <c r="A3083" s="53" t="s">
        <v>7775</v>
      </c>
      <c r="B3083" s="53">
        <v>15</v>
      </c>
      <c r="C3083" s="53" t="s">
        <v>33536</v>
      </c>
      <c r="D3083" s="53" t="s">
        <v>33872</v>
      </c>
    </row>
    <row r="3084" spans="1:4" ht="15" x14ac:dyDescent="0.25">
      <c r="A3084" s="53" t="s">
        <v>7776</v>
      </c>
      <c r="B3084" s="53">
        <v>15</v>
      </c>
      <c r="C3084" s="53" t="s">
        <v>33536</v>
      </c>
      <c r="D3084" s="53" t="s">
        <v>33872</v>
      </c>
    </row>
    <row r="3085" spans="1:4" ht="15" x14ac:dyDescent="0.25">
      <c r="A3085" s="53" t="s">
        <v>7777</v>
      </c>
      <c r="B3085" s="53">
        <v>15</v>
      </c>
      <c r="C3085" s="53" t="s">
        <v>33536</v>
      </c>
      <c r="D3085" s="53" t="s">
        <v>33872</v>
      </c>
    </row>
    <row r="3086" spans="1:4" ht="15" x14ac:dyDescent="0.25">
      <c r="A3086" s="53" t="s">
        <v>7778</v>
      </c>
      <c r="B3086" s="53">
        <v>15</v>
      </c>
      <c r="C3086" s="53" t="s">
        <v>33536</v>
      </c>
      <c r="D3086" s="53" t="s">
        <v>33872</v>
      </c>
    </row>
    <row r="3087" spans="1:4" ht="15" x14ac:dyDescent="0.25">
      <c r="A3087" s="53" t="s">
        <v>7779</v>
      </c>
      <c r="B3087" s="53">
        <v>15</v>
      </c>
      <c r="C3087" s="53" t="s">
        <v>33536</v>
      </c>
      <c r="D3087" s="53" t="s">
        <v>33872</v>
      </c>
    </row>
    <row r="3088" spans="1:4" ht="15" x14ac:dyDescent="0.25">
      <c r="A3088" s="53" t="s">
        <v>7780</v>
      </c>
      <c r="B3088" s="53">
        <v>15</v>
      </c>
      <c r="C3088" s="53" t="s">
        <v>33536</v>
      </c>
      <c r="D3088" s="53" t="s">
        <v>33872</v>
      </c>
    </row>
    <row r="3089" spans="1:4" ht="15" x14ac:dyDescent="0.25">
      <c r="A3089" s="53" t="s">
        <v>7781</v>
      </c>
      <c r="B3089" s="53">
        <v>15</v>
      </c>
      <c r="C3089" s="53" t="s">
        <v>33536</v>
      </c>
      <c r="D3089" s="53" t="s">
        <v>33872</v>
      </c>
    </row>
    <row r="3090" spans="1:4" ht="15" x14ac:dyDescent="0.25">
      <c r="A3090" s="53" t="s">
        <v>7782</v>
      </c>
      <c r="B3090" s="53">
        <v>10</v>
      </c>
      <c r="C3090" s="53" t="s">
        <v>33536</v>
      </c>
      <c r="D3090" s="53" t="s">
        <v>33872</v>
      </c>
    </row>
    <row r="3091" spans="1:4" ht="15" x14ac:dyDescent="0.25">
      <c r="A3091" s="53" t="s">
        <v>7783</v>
      </c>
      <c r="B3091" s="53">
        <v>15</v>
      </c>
      <c r="C3091" s="53"/>
      <c r="D3091" s="53" t="s">
        <v>33872</v>
      </c>
    </row>
    <row r="3092" spans="1:4" ht="15" x14ac:dyDescent="0.25">
      <c r="A3092" s="53" t="s">
        <v>7784</v>
      </c>
      <c r="B3092" s="53">
        <v>15</v>
      </c>
      <c r="C3092" s="53" t="s">
        <v>33536</v>
      </c>
      <c r="D3092" s="53" t="s">
        <v>33872</v>
      </c>
    </row>
    <row r="3093" spans="1:4" ht="15" x14ac:dyDescent="0.25">
      <c r="A3093" s="53" t="s">
        <v>7785</v>
      </c>
      <c r="B3093" s="53">
        <v>15</v>
      </c>
      <c r="C3093" s="53" t="s">
        <v>33536</v>
      </c>
      <c r="D3093" s="53" t="s">
        <v>33872</v>
      </c>
    </row>
    <row r="3094" spans="1:4" ht="15" x14ac:dyDescent="0.25">
      <c r="A3094" s="53" t="s">
        <v>7786</v>
      </c>
      <c r="B3094" s="53">
        <v>15</v>
      </c>
      <c r="C3094" s="53" t="s">
        <v>33536</v>
      </c>
      <c r="D3094" s="53" t="s">
        <v>33872</v>
      </c>
    </row>
    <row r="3095" spans="1:4" ht="15" x14ac:dyDescent="0.25">
      <c r="A3095" s="53" t="s">
        <v>7787</v>
      </c>
      <c r="B3095" s="53">
        <v>15</v>
      </c>
      <c r="C3095" s="53" t="s">
        <v>33536</v>
      </c>
      <c r="D3095" s="53" t="s">
        <v>33872</v>
      </c>
    </row>
    <row r="3096" spans="1:4" ht="15" x14ac:dyDescent="0.25">
      <c r="A3096" s="53" t="s">
        <v>7788</v>
      </c>
      <c r="B3096" s="53">
        <v>15</v>
      </c>
      <c r="C3096" s="53"/>
      <c r="D3096" s="53" t="s">
        <v>33872</v>
      </c>
    </row>
    <row r="3097" spans="1:4" ht="15" x14ac:dyDescent="0.25">
      <c r="A3097" s="53" t="s">
        <v>7789</v>
      </c>
      <c r="B3097" s="53">
        <v>10</v>
      </c>
      <c r="C3097" s="53" t="s">
        <v>33536</v>
      </c>
      <c r="D3097" s="53" t="s">
        <v>33872</v>
      </c>
    </row>
    <row r="3098" spans="1:4" ht="15" x14ac:dyDescent="0.25">
      <c r="A3098" s="53" t="s">
        <v>7790</v>
      </c>
      <c r="B3098" s="53">
        <v>15</v>
      </c>
      <c r="C3098" s="53" t="s">
        <v>33536</v>
      </c>
      <c r="D3098" s="53" t="s">
        <v>33872</v>
      </c>
    </row>
    <row r="3099" spans="1:4" ht="15" x14ac:dyDescent="0.25">
      <c r="A3099" s="53" t="s">
        <v>7791</v>
      </c>
      <c r="B3099" s="53">
        <v>10</v>
      </c>
      <c r="C3099" s="53" t="s">
        <v>33536</v>
      </c>
      <c r="D3099" s="53" t="s">
        <v>33872</v>
      </c>
    </row>
    <row r="3100" spans="1:4" ht="15" x14ac:dyDescent="0.25">
      <c r="A3100" s="53" t="s">
        <v>7792</v>
      </c>
      <c r="B3100" s="53">
        <v>15</v>
      </c>
      <c r="C3100" s="53" t="s">
        <v>33536</v>
      </c>
      <c r="D3100" s="53" t="s">
        <v>33872</v>
      </c>
    </row>
    <row r="3101" spans="1:4" ht="15" x14ac:dyDescent="0.25">
      <c r="A3101" s="53" t="s">
        <v>7793</v>
      </c>
      <c r="B3101" s="53">
        <v>15</v>
      </c>
      <c r="C3101" s="53" t="s">
        <v>33536</v>
      </c>
      <c r="D3101" s="53" t="s">
        <v>33872</v>
      </c>
    </row>
    <row r="3102" spans="1:4" ht="15" x14ac:dyDescent="0.25">
      <c r="A3102" s="53" t="s">
        <v>7794</v>
      </c>
      <c r="B3102" s="53">
        <v>15</v>
      </c>
      <c r="C3102" s="53" t="s">
        <v>33536</v>
      </c>
      <c r="D3102" s="53" t="s">
        <v>33872</v>
      </c>
    </row>
    <row r="3103" spans="1:4" ht="15" x14ac:dyDescent="0.25">
      <c r="A3103" s="53" t="s">
        <v>7795</v>
      </c>
      <c r="B3103" s="53">
        <v>15</v>
      </c>
      <c r="C3103" s="53" t="s">
        <v>33536</v>
      </c>
      <c r="D3103" s="53" t="s">
        <v>33872</v>
      </c>
    </row>
    <row r="3104" spans="1:4" ht="15" x14ac:dyDescent="0.25">
      <c r="A3104" s="53" t="s">
        <v>7796</v>
      </c>
      <c r="B3104" s="53">
        <v>15</v>
      </c>
      <c r="C3104" s="53" t="s">
        <v>33536</v>
      </c>
      <c r="D3104" s="53" t="s">
        <v>33872</v>
      </c>
    </row>
    <row r="3105" spans="1:4" ht="15" x14ac:dyDescent="0.25">
      <c r="A3105" s="53" t="s">
        <v>7797</v>
      </c>
      <c r="B3105" s="53">
        <v>15</v>
      </c>
      <c r="C3105" s="53" t="s">
        <v>33536</v>
      </c>
      <c r="D3105" s="53" t="s">
        <v>33872</v>
      </c>
    </row>
    <row r="3106" spans="1:4" ht="15" x14ac:dyDescent="0.25">
      <c r="A3106" s="53" t="s">
        <v>7798</v>
      </c>
      <c r="B3106" s="53">
        <v>10</v>
      </c>
      <c r="C3106" s="53" t="s">
        <v>33536</v>
      </c>
      <c r="D3106" s="53" t="s">
        <v>33872</v>
      </c>
    </row>
    <row r="3107" spans="1:4" ht="15" x14ac:dyDescent="0.25">
      <c r="A3107" s="53" t="s">
        <v>7799</v>
      </c>
      <c r="B3107" s="53">
        <v>10</v>
      </c>
      <c r="C3107" s="53" t="s">
        <v>33536</v>
      </c>
      <c r="D3107" s="53" t="s">
        <v>33872</v>
      </c>
    </row>
    <row r="3108" spans="1:4" ht="15" x14ac:dyDescent="0.25">
      <c r="A3108" s="53" t="s">
        <v>7800</v>
      </c>
      <c r="B3108" s="53">
        <v>10</v>
      </c>
      <c r="C3108" s="53" t="s">
        <v>33536</v>
      </c>
      <c r="D3108" s="53" t="s">
        <v>33872</v>
      </c>
    </row>
    <row r="3109" spans="1:4" ht="15" x14ac:dyDescent="0.25">
      <c r="A3109" s="53" t="s">
        <v>7801</v>
      </c>
      <c r="B3109" s="53">
        <v>10</v>
      </c>
      <c r="C3109" s="53" t="s">
        <v>33536</v>
      </c>
      <c r="D3109" s="53" t="s">
        <v>33872</v>
      </c>
    </row>
    <row r="3110" spans="1:4" ht="15" x14ac:dyDescent="0.25">
      <c r="A3110" s="53" t="s">
        <v>7802</v>
      </c>
      <c r="B3110" s="53">
        <v>15</v>
      </c>
      <c r="C3110" s="53" t="s">
        <v>33536</v>
      </c>
      <c r="D3110" s="53" t="s">
        <v>33872</v>
      </c>
    </row>
    <row r="3111" spans="1:4" ht="15" x14ac:dyDescent="0.25">
      <c r="A3111" s="53" t="s">
        <v>7803</v>
      </c>
      <c r="B3111" s="53">
        <v>15</v>
      </c>
      <c r="C3111" s="53" t="s">
        <v>33536</v>
      </c>
      <c r="D3111" s="53" t="s">
        <v>33872</v>
      </c>
    </row>
    <row r="3112" spans="1:4" ht="15" x14ac:dyDescent="0.25">
      <c r="A3112" s="53" t="s">
        <v>7804</v>
      </c>
      <c r="B3112" s="53">
        <v>15</v>
      </c>
      <c r="C3112" s="53" t="s">
        <v>33536</v>
      </c>
      <c r="D3112" s="53" t="s">
        <v>33872</v>
      </c>
    </row>
    <row r="3113" spans="1:4" ht="15" x14ac:dyDescent="0.25">
      <c r="A3113" s="53" t="s">
        <v>7805</v>
      </c>
      <c r="B3113" s="53">
        <v>15</v>
      </c>
      <c r="C3113" s="53" t="s">
        <v>33536</v>
      </c>
      <c r="D3113" s="53" t="s">
        <v>33872</v>
      </c>
    </row>
    <row r="3114" spans="1:4" ht="15" x14ac:dyDescent="0.25">
      <c r="A3114" s="53" t="s">
        <v>7806</v>
      </c>
      <c r="B3114" s="53">
        <v>15</v>
      </c>
      <c r="C3114" s="53" t="s">
        <v>33536</v>
      </c>
      <c r="D3114" s="53" t="s">
        <v>33872</v>
      </c>
    </row>
    <row r="3115" spans="1:4" ht="15" x14ac:dyDescent="0.25">
      <c r="A3115" s="53" t="s">
        <v>7807</v>
      </c>
      <c r="B3115" s="53">
        <v>15</v>
      </c>
      <c r="C3115" s="53" t="s">
        <v>33536</v>
      </c>
      <c r="D3115" s="53" t="s">
        <v>33872</v>
      </c>
    </row>
    <row r="3116" spans="1:4" ht="15" x14ac:dyDescent="0.25">
      <c r="A3116" s="53" t="s">
        <v>7808</v>
      </c>
      <c r="B3116" s="53">
        <v>15</v>
      </c>
      <c r="C3116" s="53" t="s">
        <v>33536</v>
      </c>
      <c r="D3116" s="53" t="s">
        <v>33872</v>
      </c>
    </row>
    <row r="3117" spans="1:4" ht="15" x14ac:dyDescent="0.25">
      <c r="A3117" s="53" t="s">
        <v>7809</v>
      </c>
      <c r="B3117" s="53">
        <v>30</v>
      </c>
      <c r="C3117" s="53" t="s">
        <v>33542</v>
      </c>
      <c r="D3117" s="53" t="s">
        <v>33872</v>
      </c>
    </row>
    <row r="3118" spans="1:4" ht="15" x14ac:dyDescent="0.25">
      <c r="A3118" s="53" t="s">
        <v>7810</v>
      </c>
      <c r="B3118" s="53">
        <v>15</v>
      </c>
      <c r="C3118" s="53" t="s">
        <v>33536</v>
      </c>
      <c r="D3118" s="53" t="s">
        <v>33872</v>
      </c>
    </row>
    <row r="3119" spans="1:4" ht="15" x14ac:dyDescent="0.25">
      <c r="A3119" s="53" t="s">
        <v>7811</v>
      </c>
      <c r="B3119" s="53">
        <v>15</v>
      </c>
      <c r="C3119" s="53" t="s">
        <v>33536</v>
      </c>
      <c r="D3119" s="53" t="s">
        <v>33872</v>
      </c>
    </row>
    <row r="3120" spans="1:4" ht="15" x14ac:dyDescent="0.25">
      <c r="A3120" s="53" t="s">
        <v>7812</v>
      </c>
      <c r="B3120" s="53">
        <v>15</v>
      </c>
      <c r="C3120" s="53" t="s">
        <v>33536</v>
      </c>
      <c r="D3120" s="53" t="s">
        <v>33872</v>
      </c>
    </row>
    <row r="3121" spans="1:4" ht="15" x14ac:dyDescent="0.25">
      <c r="A3121" s="53" t="s">
        <v>7813</v>
      </c>
      <c r="B3121" s="53">
        <v>15</v>
      </c>
      <c r="C3121" s="53" t="s">
        <v>33536</v>
      </c>
      <c r="D3121" s="53" t="s">
        <v>33872</v>
      </c>
    </row>
    <row r="3122" spans="1:4" ht="15" x14ac:dyDescent="0.25">
      <c r="A3122" s="53" t="s">
        <v>7814</v>
      </c>
      <c r="B3122" s="53">
        <v>15</v>
      </c>
      <c r="C3122" s="53" t="s">
        <v>33536</v>
      </c>
      <c r="D3122" s="53" t="s">
        <v>33872</v>
      </c>
    </row>
    <row r="3123" spans="1:4" ht="15" x14ac:dyDescent="0.25">
      <c r="A3123" s="53" t="s">
        <v>7815</v>
      </c>
      <c r="B3123" s="53">
        <v>15</v>
      </c>
      <c r="C3123" s="53"/>
      <c r="D3123" s="53" t="s">
        <v>33872</v>
      </c>
    </row>
    <row r="3124" spans="1:4" ht="15" x14ac:dyDescent="0.25">
      <c r="A3124" s="53" t="s">
        <v>7816</v>
      </c>
      <c r="B3124" s="53">
        <v>15</v>
      </c>
      <c r="C3124" s="53"/>
      <c r="D3124" s="53" t="s">
        <v>33872</v>
      </c>
    </row>
    <row r="3125" spans="1:4" ht="15" x14ac:dyDescent="0.25">
      <c r="A3125" s="53" t="s">
        <v>7817</v>
      </c>
      <c r="B3125" s="53">
        <v>15</v>
      </c>
      <c r="C3125" s="53"/>
      <c r="D3125" s="53" t="s">
        <v>33872</v>
      </c>
    </row>
    <row r="3126" spans="1:4" ht="15" x14ac:dyDescent="0.25">
      <c r="A3126" s="53" t="s">
        <v>7818</v>
      </c>
      <c r="B3126" s="53">
        <v>15</v>
      </c>
      <c r="C3126" s="53"/>
      <c r="D3126" s="53" t="s">
        <v>33872</v>
      </c>
    </row>
    <row r="3127" spans="1:4" ht="15" x14ac:dyDescent="0.25">
      <c r="A3127" s="53" t="s">
        <v>7819</v>
      </c>
      <c r="B3127" s="53">
        <v>15</v>
      </c>
      <c r="C3127" s="53" t="s">
        <v>33536</v>
      </c>
      <c r="D3127" s="53" t="s">
        <v>33872</v>
      </c>
    </row>
    <row r="3128" spans="1:4" ht="15" x14ac:dyDescent="0.25">
      <c r="A3128" s="53" t="s">
        <v>7820</v>
      </c>
      <c r="B3128" s="53">
        <v>15</v>
      </c>
      <c r="C3128" s="53" t="s">
        <v>33536</v>
      </c>
      <c r="D3128" s="53" t="s">
        <v>33872</v>
      </c>
    </row>
    <row r="3129" spans="1:4" ht="15" x14ac:dyDescent="0.25">
      <c r="A3129" s="53" t="s">
        <v>7821</v>
      </c>
      <c r="B3129" s="53">
        <v>15</v>
      </c>
      <c r="C3129" s="53" t="s">
        <v>33536</v>
      </c>
      <c r="D3129" s="53" t="s">
        <v>33872</v>
      </c>
    </row>
    <row r="3130" spans="1:4" ht="15" x14ac:dyDescent="0.25">
      <c r="A3130" s="53" t="s">
        <v>7822</v>
      </c>
      <c r="B3130" s="53">
        <v>15</v>
      </c>
      <c r="C3130" s="53" t="s">
        <v>33536</v>
      </c>
      <c r="D3130" s="53" t="s">
        <v>33872</v>
      </c>
    </row>
    <row r="3131" spans="1:4" ht="15" x14ac:dyDescent="0.25">
      <c r="A3131" s="53" t="s">
        <v>7823</v>
      </c>
      <c r="B3131" s="53">
        <v>15</v>
      </c>
      <c r="C3131" s="53" t="s">
        <v>33536</v>
      </c>
      <c r="D3131" s="53" t="s">
        <v>33872</v>
      </c>
    </row>
    <row r="3132" spans="1:4" ht="15" x14ac:dyDescent="0.25">
      <c r="A3132" s="53" t="s">
        <v>7824</v>
      </c>
      <c r="B3132" s="53">
        <v>15</v>
      </c>
      <c r="C3132" s="53" t="s">
        <v>33536</v>
      </c>
      <c r="D3132" s="53" t="s">
        <v>33872</v>
      </c>
    </row>
    <row r="3133" spans="1:4" ht="15" x14ac:dyDescent="0.25">
      <c r="A3133" s="53" t="s">
        <v>7825</v>
      </c>
      <c r="B3133" s="53">
        <v>15</v>
      </c>
      <c r="C3133" s="53" t="s">
        <v>33536</v>
      </c>
      <c r="D3133" s="53" t="s">
        <v>33872</v>
      </c>
    </row>
    <row r="3134" spans="1:4" ht="15" x14ac:dyDescent="0.25">
      <c r="A3134" s="53" t="s">
        <v>7826</v>
      </c>
      <c r="B3134" s="53">
        <v>15</v>
      </c>
      <c r="C3134" s="53" t="s">
        <v>33536</v>
      </c>
      <c r="D3134" s="53" t="s">
        <v>33872</v>
      </c>
    </row>
    <row r="3135" spans="1:4" ht="15" x14ac:dyDescent="0.25">
      <c r="A3135" s="53" t="s">
        <v>7827</v>
      </c>
      <c r="B3135" s="53">
        <v>15</v>
      </c>
      <c r="C3135" s="53" t="s">
        <v>33536</v>
      </c>
      <c r="D3135" s="53" t="s">
        <v>33872</v>
      </c>
    </row>
    <row r="3136" spans="1:4" ht="15" x14ac:dyDescent="0.25">
      <c r="A3136" s="53" t="s">
        <v>7828</v>
      </c>
      <c r="B3136" s="53">
        <v>15</v>
      </c>
      <c r="C3136" s="53" t="s">
        <v>33536</v>
      </c>
      <c r="D3136" s="53" t="s">
        <v>33872</v>
      </c>
    </row>
    <row r="3137" spans="1:4" ht="15" x14ac:dyDescent="0.25">
      <c r="A3137" s="53" t="s">
        <v>7829</v>
      </c>
      <c r="B3137" s="53">
        <v>15</v>
      </c>
      <c r="C3137" s="53" t="s">
        <v>33536</v>
      </c>
      <c r="D3137" s="53" t="s">
        <v>33872</v>
      </c>
    </row>
    <row r="3138" spans="1:4" ht="15" x14ac:dyDescent="0.25">
      <c r="A3138" s="53" t="s">
        <v>7830</v>
      </c>
      <c r="B3138" s="53">
        <v>15</v>
      </c>
      <c r="C3138" s="53" t="s">
        <v>33536</v>
      </c>
      <c r="D3138" s="53" t="s">
        <v>33872</v>
      </c>
    </row>
    <row r="3139" spans="1:4" ht="15" x14ac:dyDescent="0.25">
      <c r="A3139" s="53" t="s">
        <v>7831</v>
      </c>
      <c r="B3139" s="53">
        <v>15</v>
      </c>
      <c r="C3139" s="53" t="s">
        <v>33536</v>
      </c>
      <c r="D3139" s="53" t="s">
        <v>33872</v>
      </c>
    </row>
    <row r="3140" spans="1:4" ht="15" x14ac:dyDescent="0.25">
      <c r="A3140" s="53" t="s">
        <v>7832</v>
      </c>
      <c r="B3140" s="53">
        <v>15</v>
      </c>
      <c r="C3140" s="53" t="s">
        <v>33536</v>
      </c>
      <c r="D3140" s="53" t="s">
        <v>33872</v>
      </c>
    </row>
    <row r="3141" spans="1:4" ht="15" x14ac:dyDescent="0.25">
      <c r="A3141" s="53" t="s">
        <v>7833</v>
      </c>
      <c r="B3141" s="53">
        <v>15</v>
      </c>
      <c r="C3141" s="53" t="s">
        <v>33536</v>
      </c>
      <c r="D3141" s="53" t="s">
        <v>33872</v>
      </c>
    </row>
    <row r="3142" spans="1:4" ht="15" x14ac:dyDescent="0.25">
      <c r="A3142" s="53" t="s">
        <v>7834</v>
      </c>
      <c r="B3142" s="53">
        <v>15</v>
      </c>
      <c r="C3142" s="53" t="s">
        <v>33536</v>
      </c>
      <c r="D3142" s="53" t="s">
        <v>33872</v>
      </c>
    </row>
    <row r="3143" spans="1:4" ht="15" x14ac:dyDescent="0.25">
      <c r="A3143" s="53" t="s">
        <v>7835</v>
      </c>
      <c r="B3143" s="53">
        <v>12</v>
      </c>
      <c r="C3143" s="53" t="s">
        <v>33536</v>
      </c>
      <c r="D3143" s="53" t="s">
        <v>33872</v>
      </c>
    </row>
    <row r="3144" spans="1:4" ht="15" x14ac:dyDescent="0.25">
      <c r="A3144" s="53" t="s">
        <v>7836</v>
      </c>
      <c r="B3144" s="53">
        <v>12</v>
      </c>
      <c r="C3144" s="53" t="s">
        <v>33536</v>
      </c>
      <c r="D3144" s="53" t="s">
        <v>33872</v>
      </c>
    </row>
    <row r="3145" spans="1:4" ht="15" x14ac:dyDescent="0.25">
      <c r="A3145" s="53" t="s">
        <v>7837</v>
      </c>
      <c r="B3145" s="53">
        <v>12</v>
      </c>
      <c r="C3145" s="53" t="s">
        <v>33536</v>
      </c>
      <c r="D3145" s="53" t="s">
        <v>33872</v>
      </c>
    </row>
    <row r="3146" spans="1:4" ht="15" x14ac:dyDescent="0.25">
      <c r="A3146" s="53" t="s">
        <v>7838</v>
      </c>
      <c r="B3146" s="53">
        <v>12</v>
      </c>
      <c r="C3146" s="53" t="s">
        <v>33536</v>
      </c>
      <c r="D3146" s="53" t="s">
        <v>33872</v>
      </c>
    </row>
    <row r="3147" spans="1:4" ht="15" x14ac:dyDescent="0.25">
      <c r="A3147" s="53" t="s">
        <v>7839</v>
      </c>
      <c r="B3147" s="53">
        <v>12</v>
      </c>
      <c r="C3147" s="53" t="s">
        <v>33536</v>
      </c>
      <c r="D3147" s="53" t="s">
        <v>33872</v>
      </c>
    </row>
    <row r="3148" spans="1:4" ht="15" x14ac:dyDescent="0.25">
      <c r="A3148" s="53" t="s">
        <v>7840</v>
      </c>
      <c r="B3148" s="53">
        <v>12</v>
      </c>
      <c r="C3148" s="53" t="s">
        <v>33536</v>
      </c>
      <c r="D3148" s="53" t="s">
        <v>33872</v>
      </c>
    </row>
    <row r="3149" spans="1:4" ht="15" x14ac:dyDescent="0.25">
      <c r="A3149" s="53" t="s">
        <v>7841</v>
      </c>
      <c r="B3149" s="53">
        <v>12</v>
      </c>
      <c r="C3149" s="53" t="s">
        <v>33536</v>
      </c>
      <c r="D3149" s="53" t="s">
        <v>33872</v>
      </c>
    </row>
    <row r="3150" spans="1:4" ht="15" x14ac:dyDescent="0.25">
      <c r="A3150" s="53" t="s">
        <v>7842</v>
      </c>
      <c r="B3150" s="53">
        <v>12</v>
      </c>
      <c r="C3150" s="53" t="s">
        <v>33536</v>
      </c>
      <c r="D3150" s="53" t="s">
        <v>33872</v>
      </c>
    </row>
    <row r="3151" spans="1:4" ht="15" x14ac:dyDescent="0.25">
      <c r="A3151" s="53" t="s">
        <v>7843</v>
      </c>
      <c r="B3151" s="53">
        <v>12</v>
      </c>
      <c r="C3151" s="53" t="s">
        <v>33536</v>
      </c>
      <c r="D3151" s="53" t="s">
        <v>33872</v>
      </c>
    </row>
    <row r="3152" spans="1:4" ht="15" x14ac:dyDescent="0.25">
      <c r="A3152" s="53" t="s">
        <v>7844</v>
      </c>
      <c r="B3152" s="53">
        <v>12</v>
      </c>
      <c r="C3152" s="53" t="s">
        <v>33536</v>
      </c>
      <c r="D3152" s="53" t="s">
        <v>33872</v>
      </c>
    </row>
    <row r="3153" spans="1:4" ht="15" x14ac:dyDescent="0.25">
      <c r="A3153" s="53" t="s">
        <v>7845</v>
      </c>
      <c r="B3153" s="53">
        <v>12</v>
      </c>
      <c r="C3153" s="53" t="s">
        <v>33536</v>
      </c>
      <c r="D3153" s="53" t="s">
        <v>33872</v>
      </c>
    </row>
    <row r="3154" spans="1:4" ht="15" x14ac:dyDescent="0.25">
      <c r="A3154" s="53" t="s">
        <v>7846</v>
      </c>
      <c r="B3154" s="53">
        <v>12</v>
      </c>
      <c r="C3154" s="53" t="s">
        <v>33536</v>
      </c>
      <c r="D3154" s="53" t="s">
        <v>33872</v>
      </c>
    </row>
    <row r="3155" spans="1:4" ht="15" x14ac:dyDescent="0.25">
      <c r="A3155" s="53" t="s">
        <v>7847</v>
      </c>
      <c r="B3155" s="53">
        <v>12</v>
      </c>
      <c r="C3155" s="53" t="s">
        <v>33536</v>
      </c>
      <c r="D3155" s="53" t="s">
        <v>33872</v>
      </c>
    </row>
    <row r="3156" spans="1:4" ht="15" x14ac:dyDescent="0.25">
      <c r="A3156" s="53" t="s">
        <v>7848</v>
      </c>
      <c r="B3156" s="53">
        <v>12</v>
      </c>
      <c r="C3156" s="53" t="s">
        <v>33536</v>
      </c>
      <c r="D3156" s="53" t="s">
        <v>33872</v>
      </c>
    </row>
    <row r="3157" spans="1:4" ht="15" x14ac:dyDescent="0.25">
      <c r="A3157" s="53" t="s">
        <v>7849</v>
      </c>
      <c r="B3157" s="53">
        <v>15</v>
      </c>
      <c r="C3157" s="53" t="s">
        <v>33536</v>
      </c>
      <c r="D3157" s="53" t="s">
        <v>33872</v>
      </c>
    </row>
    <row r="3158" spans="1:4" ht="15" x14ac:dyDescent="0.25">
      <c r="A3158" s="53" t="s">
        <v>7850</v>
      </c>
      <c r="B3158" s="53">
        <v>12</v>
      </c>
      <c r="C3158" s="53" t="s">
        <v>33536</v>
      </c>
      <c r="D3158" s="53" t="s">
        <v>33872</v>
      </c>
    </row>
    <row r="3159" spans="1:4" ht="15" x14ac:dyDescent="0.25">
      <c r="A3159" s="53" t="s">
        <v>7851</v>
      </c>
      <c r="B3159" s="53">
        <v>12</v>
      </c>
      <c r="C3159" s="53" t="s">
        <v>33536</v>
      </c>
      <c r="D3159" s="53" t="s">
        <v>33872</v>
      </c>
    </row>
    <row r="3160" spans="1:4" ht="15" x14ac:dyDescent="0.25">
      <c r="A3160" s="53" t="s">
        <v>7852</v>
      </c>
      <c r="B3160" s="53">
        <v>12</v>
      </c>
      <c r="C3160" s="53" t="s">
        <v>33536</v>
      </c>
      <c r="D3160" s="53" t="s">
        <v>33872</v>
      </c>
    </row>
    <row r="3161" spans="1:4" ht="15" x14ac:dyDescent="0.25">
      <c r="A3161" s="53" t="s">
        <v>7853</v>
      </c>
      <c r="B3161" s="53">
        <v>12</v>
      </c>
      <c r="C3161" s="53" t="s">
        <v>33536</v>
      </c>
      <c r="D3161" s="53" t="s">
        <v>33872</v>
      </c>
    </row>
    <row r="3162" spans="1:4" ht="15" x14ac:dyDescent="0.25">
      <c r="A3162" s="53" t="s">
        <v>7854</v>
      </c>
      <c r="B3162" s="53">
        <v>12</v>
      </c>
      <c r="C3162" s="53" t="s">
        <v>33536</v>
      </c>
      <c r="D3162" s="53" t="s">
        <v>33872</v>
      </c>
    </row>
    <row r="3163" spans="1:4" ht="15" x14ac:dyDescent="0.25">
      <c r="A3163" s="53" t="s">
        <v>7855</v>
      </c>
      <c r="B3163" s="53">
        <v>12</v>
      </c>
      <c r="C3163" s="53" t="s">
        <v>33536</v>
      </c>
      <c r="D3163" s="53" t="s">
        <v>33872</v>
      </c>
    </row>
    <row r="3164" spans="1:4" ht="15" x14ac:dyDescent="0.25">
      <c r="A3164" s="53" t="s">
        <v>7856</v>
      </c>
      <c r="B3164" s="53">
        <v>12</v>
      </c>
      <c r="C3164" s="53" t="s">
        <v>33536</v>
      </c>
      <c r="D3164" s="53" t="s">
        <v>33872</v>
      </c>
    </row>
    <row r="3165" spans="1:4" ht="15" x14ac:dyDescent="0.25">
      <c r="A3165" s="53" t="s">
        <v>7857</v>
      </c>
      <c r="B3165" s="53">
        <v>15</v>
      </c>
      <c r="C3165" s="53" t="s">
        <v>33536</v>
      </c>
      <c r="D3165" s="53" t="s">
        <v>33872</v>
      </c>
    </row>
    <row r="3166" spans="1:4" ht="15" x14ac:dyDescent="0.25">
      <c r="A3166" s="53" t="s">
        <v>7858</v>
      </c>
      <c r="B3166" s="53">
        <v>24</v>
      </c>
      <c r="C3166" s="53" t="s">
        <v>33542</v>
      </c>
      <c r="D3166" s="53" t="s">
        <v>33872</v>
      </c>
    </row>
    <row r="3167" spans="1:4" ht="15" x14ac:dyDescent="0.25">
      <c r="A3167" s="53" t="s">
        <v>7859</v>
      </c>
      <c r="B3167" s="53">
        <v>12</v>
      </c>
      <c r="C3167" s="53" t="s">
        <v>33536</v>
      </c>
      <c r="D3167" s="53" t="s">
        <v>33872</v>
      </c>
    </row>
    <row r="3168" spans="1:4" ht="15" x14ac:dyDescent="0.25">
      <c r="A3168" s="53" t="s">
        <v>7860</v>
      </c>
      <c r="B3168" s="53">
        <v>12</v>
      </c>
      <c r="C3168" s="53" t="s">
        <v>33536</v>
      </c>
      <c r="D3168" s="53" t="s">
        <v>33872</v>
      </c>
    </row>
    <row r="3169" spans="1:4" ht="15" x14ac:dyDescent="0.25">
      <c r="A3169" s="53" t="s">
        <v>7861</v>
      </c>
      <c r="B3169" s="53">
        <v>12</v>
      </c>
      <c r="C3169" s="53" t="s">
        <v>33536</v>
      </c>
      <c r="D3169" s="53" t="s">
        <v>33872</v>
      </c>
    </row>
    <row r="3170" spans="1:4" ht="15" x14ac:dyDescent="0.25">
      <c r="A3170" s="53" t="s">
        <v>7862</v>
      </c>
      <c r="B3170" s="53">
        <v>12</v>
      </c>
      <c r="C3170" s="53" t="s">
        <v>33536</v>
      </c>
      <c r="D3170" s="53" t="s">
        <v>33872</v>
      </c>
    </row>
    <row r="3171" spans="1:4" ht="15" x14ac:dyDescent="0.25">
      <c r="A3171" s="53" t="s">
        <v>7863</v>
      </c>
      <c r="B3171" s="53">
        <v>12</v>
      </c>
      <c r="C3171" s="53" t="s">
        <v>33536</v>
      </c>
      <c r="D3171" s="53" t="s">
        <v>33872</v>
      </c>
    </row>
    <row r="3172" spans="1:4" ht="15" x14ac:dyDescent="0.25">
      <c r="A3172" s="53" t="s">
        <v>7864</v>
      </c>
      <c r="B3172" s="53">
        <v>12</v>
      </c>
      <c r="C3172" s="53" t="s">
        <v>33536</v>
      </c>
      <c r="D3172" s="53" t="s">
        <v>33872</v>
      </c>
    </row>
    <row r="3173" spans="1:4" ht="15" x14ac:dyDescent="0.25">
      <c r="A3173" s="53" t="s">
        <v>7865</v>
      </c>
      <c r="B3173" s="53">
        <v>12</v>
      </c>
      <c r="C3173" s="53" t="s">
        <v>33536</v>
      </c>
      <c r="D3173" s="53" t="s">
        <v>33872</v>
      </c>
    </row>
    <row r="3174" spans="1:4" ht="15" x14ac:dyDescent="0.25">
      <c r="A3174" s="53" t="s">
        <v>7866</v>
      </c>
      <c r="B3174" s="53">
        <v>12</v>
      </c>
      <c r="C3174" s="53" t="s">
        <v>33536</v>
      </c>
      <c r="D3174" s="53" t="s">
        <v>33872</v>
      </c>
    </row>
    <row r="3175" spans="1:4" ht="15" x14ac:dyDescent="0.25">
      <c r="A3175" s="53" t="s">
        <v>7867</v>
      </c>
      <c r="B3175" s="53">
        <v>12</v>
      </c>
      <c r="C3175" s="53" t="s">
        <v>33536</v>
      </c>
      <c r="D3175" s="53" t="s">
        <v>33872</v>
      </c>
    </row>
    <row r="3176" spans="1:4" ht="15" x14ac:dyDescent="0.25">
      <c r="A3176" s="53" t="s">
        <v>7868</v>
      </c>
      <c r="B3176" s="53">
        <v>12</v>
      </c>
      <c r="C3176" s="53" t="s">
        <v>33536</v>
      </c>
      <c r="D3176" s="53" t="s">
        <v>33872</v>
      </c>
    </row>
    <row r="3177" spans="1:4" ht="15" x14ac:dyDescent="0.25">
      <c r="A3177" s="53" t="s">
        <v>7869</v>
      </c>
      <c r="B3177" s="53">
        <v>12</v>
      </c>
      <c r="C3177" s="53" t="s">
        <v>33536</v>
      </c>
      <c r="D3177" s="53" t="s">
        <v>33872</v>
      </c>
    </row>
    <row r="3178" spans="1:4" ht="15" x14ac:dyDescent="0.25">
      <c r="A3178" s="53" t="s">
        <v>7870</v>
      </c>
      <c r="B3178" s="53">
        <v>12</v>
      </c>
      <c r="C3178" s="53" t="s">
        <v>33536</v>
      </c>
      <c r="D3178" s="53" t="s">
        <v>33872</v>
      </c>
    </row>
    <row r="3179" spans="1:4" ht="15" x14ac:dyDescent="0.25">
      <c r="A3179" s="53" t="s">
        <v>7871</v>
      </c>
      <c r="B3179" s="53">
        <v>12</v>
      </c>
      <c r="C3179" s="53" t="s">
        <v>33536</v>
      </c>
      <c r="D3179" s="53" t="s">
        <v>33872</v>
      </c>
    </row>
    <row r="3180" spans="1:4" ht="15" x14ac:dyDescent="0.25">
      <c r="A3180" s="53" t="s">
        <v>7872</v>
      </c>
      <c r="B3180" s="53">
        <v>12</v>
      </c>
      <c r="C3180" s="53" t="s">
        <v>33536</v>
      </c>
      <c r="D3180" s="53" t="s">
        <v>33872</v>
      </c>
    </row>
    <row r="3181" spans="1:4" ht="15" x14ac:dyDescent="0.25">
      <c r="A3181" s="53" t="s">
        <v>7873</v>
      </c>
      <c r="B3181" s="53">
        <v>12</v>
      </c>
      <c r="C3181" s="53" t="s">
        <v>33536</v>
      </c>
      <c r="D3181" s="53" t="s">
        <v>33872</v>
      </c>
    </row>
    <row r="3182" spans="1:4" ht="15" x14ac:dyDescent="0.25">
      <c r="A3182" s="53" t="s">
        <v>7874</v>
      </c>
      <c r="B3182" s="53">
        <v>12</v>
      </c>
      <c r="C3182" s="53" t="s">
        <v>33536</v>
      </c>
      <c r="D3182" s="53" t="s">
        <v>33872</v>
      </c>
    </row>
    <row r="3183" spans="1:4" ht="15" x14ac:dyDescent="0.25">
      <c r="A3183" s="53" t="s">
        <v>7875</v>
      </c>
      <c r="B3183" s="53">
        <v>12</v>
      </c>
      <c r="C3183" s="53" t="s">
        <v>33536</v>
      </c>
      <c r="D3183" s="53" t="s">
        <v>33872</v>
      </c>
    </row>
    <row r="3184" spans="1:4" ht="15" x14ac:dyDescent="0.25">
      <c r="A3184" s="53" t="s">
        <v>7876</v>
      </c>
      <c r="B3184" s="53">
        <v>12</v>
      </c>
      <c r="C3184" s="53" t="s">
        <v>33536</v>
      </c>
      <c r="D3184" s="53" t="s">
        <v>33872</v>
      </c>
    </row>
    <row r="3185" spans="1:4" ht="15" x14ac:dyDescent="0.25">
      <c r="A3185" s="53" t="s">
        <v>7877</v>
      </c>
      <c r="B3185" s="53">
        <v>12</v>
      </c>
      <c r="C3185" s="53" t="s">
        <v>33536</v>
      </c>
      <c r="D3185" s="53" t="s">
        <v>33872</v>
      </c>
    </row>
    <row r="3186" spans="1:4" ht="15" x14ac:dyDescent="0.25">
      <c r="A3186" s="53" t="s">
        <v>7878</v>
      </c>
      <c r="B3186" s="53">
        <v>12</v>
      </c>
      <c r="C3186" s="53" t="s">
        <v>33536</v>
      </c>
      <c r="D3186" s="53" t="s">
        <v>33872</v>
      </c>
    </row>
    <row r="3187" spans="1:4" ht="15" x14ac:dyDescent="0.25">
      <c r="A3187" s="53" t="s">
        <v>7879</v>
      </c>
      <c r="B3187" s="53">
        <v>12</v>
      </c>
      <c r="C3187" s="53" t="s">
        <v>33536</v>
      </c>
      <c r="D3187" s="53" t="s">
        <v>33872</v>
      </c>
    </row>
    <row r="3188" spans="1:4" ht="15" x14ac:dyDescent="0.25">
      <c r="A3188" s="53" t="s">
        <v>7880</v>
      </c>
      <c r="B3188" s="53">
        <v>12</v>
      </c>
      <c r="C3188" s="53" t="s">
        <v>33536</v>
      </c>
      <c r="D3188" s="53" t="s">
        <v>33872</v>
      </c>
    </row>
    <row r="3189" spans="1:4" ht="15" x14ac:dyDescent="0.25">
      <c r="A3189" s="53" t="s">
        <v>7881</v>
      </c>
      <c r="B3189" s="53">
        <v>12</v>
      </c>
      <c r="C3189" s="53" t="s">
        <v>33536</v>
      </c>
      <c r="D3189" s="53" t="s">
        <v>33872</v>
      </c>
    </row>
    <row r="3190" spans="1:4" ht="15" x14ac:dyDescent="0.25">
      <c r="A3190" s="53" t="s">
        <v>7882</v>
      </c>
      <c r="B3190" s="53">
        <v>12</v>
      </c>
      <c r="C3190" s="53" t="s">
        <v>33536</v>
      </c>
      <c r="D3190" s="53" t="s">
        <v>33872</v>
      </c>
    </row>
    <row r="3191" spans="1:4" ht="15" x14ac:dyDescent="0.25">
      <c r="A3191" s="53" t="s">
        <v>7883</v>
      </c>
      <c r="B3191" s="53">
        <v>12</v>
      </c>
      <c r="C3191" s="53" t="s">
        <v>33536</v>
      </c>
      <c r="D3191" s="53" t="s">
        <v>33872</v>
      </c>
    </row>
    <row r="3192" spans="1:4" ht="15" x14ac:dyDescent="0.25">
      <c r="A3192" s="53" t="s">
        <v>7884</v>
      </c>
      <c r="B3192" s="53">
        <v>12</v>
      </c>
      <c r="C3192" s="53" t="s">
        <v>33536</v>
      </c>
      <c r="D3192" s="53" t="s">
        <v>33872</v>
      </c>
    </row>
    <row r="3193" spans="1:4" ht="15" x14ac:dyDescent="0.25">
      <c r="A3193" s="53" t="s">
        <v>7885</v>
      </c>
      <c r="B3193" s="53">
        <v>12</v>
      </c>
      <c r="C3193" s="53" t="s">
        <v>33536</v>
      </c>
      <c r="D3193" s="53" t="s">
        <v>33872</v>
      </c>
    </row>
    <row r="3194" spans="1:4" ht="15" x14ac:dyDescent="0.25">
      <c r="A3194" s="53" t="s">
        <v>7886</v>
      </c>
      <c r="B3194" s="53">
        <v>12</v>
      </c>
      <c r="C3194" s="53" t="s">
        <v>33536</v>
      </c>
      <c r="D3194" s="53" t="s">
        <v>33872</v>
      </c>
    </row>
    <row r="3195" spans="1:4" ht="15" x14ac:dyDescent="0.25">
      <c r="A3195" s="53" t="s">
        <v>7887</v>
      </c>
      <c r="B3195" s="53">
        <v>12</v>
      </c>
      <c r="C3195" s="53" t="s">
        <v>33536</v>
      </c>
      <c r="D3195" s="53" t="s">
        <v>33872</v>
      </c>
    </row>
    <row r="3196" spans="1:4" ht="15" x14ac:dyDescent="0.25">
      <c r="A3196" s="53" t="s">
        <v>7888</v>
      </c>
      <c r="B3196" s="53">
        <v>15</v>
      </c>
      <c r="C3196" s="53" t="s">
        <v>33536</v>
      </c>
      <c r="D3196" s="53" t="s">
        <v>33872</v>
      </c>
    </row>
    <row r="3197" spans="1:4" ht="15" x14ac:dyDescent="0.25">
      <c r="A3197" s="53" t="s">
        <v>7889</v>
      </c>
      <c r="B3197" s="53">
        <v>12</v>
      </c>
      <c r="C3197" s="53" t="s">
        <v>33536</v>
      </c>
      <c r="D3197" s="53" t="s">
        <v>33872</v>
      </c>
    </row>
    <row r="3198" spans="1:4" ht="15" x14ac:dyDescent="0.25">
      <c r="A3198" s="53" t="s">
        <v>7890</v>
      </c>
      <c r="B3198" s="53">
        <v>12</v>
      </c>
      <c r="C3198" s="53" t="s">
        <v>33536</v>
      </c>
      <c r="D3198" s="53" t="s">
        <v>33872</v>
      </c>
    </row>
    <row r="3199" spans="1:4" ht="15" x14ac:dyDescent="0.25">
      <c r="A3199" s="53" t="s">
        <v>7891</v>
      </c>
      <c r="B3199" s="53">
        <v>12</v>
      </c>
      <c r="C3199" s="53" t="s">
        <v>33536</v>
      </c>
      <c r="D3199" s="53" t="s">
        <v>33872</v>
      </c>
    </row>
    <row r="3200" spans="1:4" ht="15" x14ac:dyDescent="0.25">
      <c r="A3200" s="53" t="s">
        <v>7892</v>
      </c>
      <c r="B3200" s="53">
        <v>15</v>
      </c>
      <c r="C3200" s="53" t="s">
        <v>33536</v>
      </c>
      <c r="D3200" s="53" t="s">
        <v>33872</v>
      </c>
    </row>
    <row r="3201" spans="1:4" ht="15" x14ac:dyDescent="0.25">
      <c r="A3201" s="53" t="s">
        <v>7893</v>
      </c>
      <c r="B3201" s="53">
        <v>12</v>
      </c>
      <c r="C3201" s="53" t="s">
        <v>33536</v>
      </c>
      <c r="D3201" s="53" t="s">
        <v>33872</v>
      </c>
    </row>
    <row r="3202" spans="1:4" ht="15" x14ac:dyDescent="0.25">
      <c r="A3202" s="53" t="s">
        <v>7894</v>
      </c>
      <c r="B3202" s="53">
        <v>15</v>
      </c>
      <c r="C3202" s="53" t="s">
        <v>33536</v>
      </c>
      <c r="D3202" s="53" t="s">
        <v>33872</v>
      </c>
    </row>
    <row r="3203" spans="1:4" ht="15" x14ac:dyDescent="0.25">
      <c r="A3203" s="53" t="s">
        <v>7895</v>
      </c>
      <c r="B3203" s="53">
        <v>15</v>
      </c>
      <c r="C3203" s="53" t="s">
        <v>33536</v>
      </c>
      <c r="D3203" s="53" t="s">
        <v>33872</v>
      </c>
    </row>
    <row r="3204" spans="1:4" ht="15" x14ac:dyDescent="0.25">
      <c r="A3204" s="53" t="s">
        <v>7896</v>
      </c>
      <c r="B3204" s="53">
        <v>30</v>
      </c>
      <c r="C3204" s="53" t="s">
        <v>33542</v>
      </c>
      <c r="D3204" s="53" t="s">
        <v>33872</v>
      </c>
    </row>
    <row r="3205" spans="1:4" ht="15" x14ac:dyDescent="0.25">
      <c r="A3205" s="53" t="s">
        <v>7897</v>
      </c>
      <c r="B3205" s="53">
        <v>30</v>
      </c>
      <c r="C3205" s="53" t="s">
        <v>33542</v>
      </c>
      <c r="D3205" s="53" t="s">
        <v>33872</v>
      </c>
    </row>
    <row r="3206" spans="1:4" ht="15" x14ac:dyDescent="0.25">
      <c r="A3206" s="53" t="s">
        <v>7898</v>
      </c>
      <c r="B3206" s="53">
        <v>15</v>
      </c>
      <c r="C3206" s="53" t="s">
        <v>33536</v>
      </c>
      <c r="D3206" s="53" t="s">
        <v>33872</v>
      </c>
    </row>
    <row r="3207" spans="1:4" ht="15" x14ac:dyDescent="0.25">
      <c r="A3207" s="53" t="s">
        <v>7899</v>
      </c>
      <c r="B3207" s="53">
        <v>15</v>
      </c>
      <c r="C3207" s="53" t="s">
        <v>33536</v>
      </c>
      <c r="D3207" s="53" t="s">
        <v>33872</v>
      </c>
    </row>
    <row r="3208" spans="1:4" ht="15" x14ac:dyDescent="0.25">
      <c r="A3208" s="53" t="s">
        <v>7900</v>
      </c>
      <c r="B3208" s="53">
        <v>15</v>
      </c>
      <c r="C3208" s="53" t="s">
        <v>33536</v>
      </c>
      <c r="D3208" s="53" t="s">
        <v>33872</v>
      </c>
    </row>
    <row r="3209" spans="1:4" ht="15" x14ac:dyDescent="0.25">
      <c r="A3209" s="53" t="s">
        <v>7901</v>
      </c>
      <c r="B3209" s="53">
        <v>0</v>
      </c>
      <c r="C3209" s="53" t="s">
        <v>33537</v>
      </c>
      <c r="D3209" s="53" t="s">
        <v>33872</v>
      </c>
    </row>
    <row r="3210" spans="1:4" ht="15" x14ac:dyDescent="0.25">
      <c r="A3210" s="53" t="s">
        <v>7902</v>
      </c>
      <c r="B3210" s="53">
        <v>15</v>
      </c>
      <c r="C3210" s="53" t="s">
        <v>33536</v>
      </c>
      <c r="D3210" s="53" t="s">
        <v>33872</v>
      </c>
    </row>
    <row r="3211" spans="1:4" ht="15" x14ac:dyDescent="0.25">
      <c r="A3211" s="53" t="s">
        <v>7903</v>
      </c>
      <c r="B3211" s="53">
        <v>15</v>
      </c>
      <c r="C3211" s="53" t="s">
        <v>33536</v>
      </c>
      <c r="D3211" s="53" t="s">
        <v>33872</v>
      </c>
    </row>
    <row r="3212" spans="1:4" ht="15" x14ac:dyDescent="0.25">
      <c r="A3212" s="53" t="s">
        <v>7904</v>
      </c>
      <c r="B3212" s="53">
        <v>30</v>
      </c>
      <c r="C3212" s="53" t="s">
        <v>33552</v>
      </c>
      <c r="D3212" s="53" t="s">
        <v>33872</v>
      </c>
    </row>
    <row r="3213" spans="1:4" ht="15" x14ac:dyDescent="0.25">
      <c r="A3213" s="53" t="s">
        <v>7905</v>
      </c>
      <c r="B3213" s="53">
        <v>15</v>
      </c>
      <c r="C3213" s="53" t="s">
        <v>33536</v>
      </c>
      <c r="D3213" s="53" t="s">
        <v>33872</v>
      </c>
    </row>
    <row r="3214" spans="1:4" ht="15" x14ac:dyDescent="0.25">
      <c r="A3214" s="53" t="s">
        <v>7906</v>
      </c>
      <c r="B3214" s="53">
        <v>15</v>
      </c>
      <c r="C3214" s="53" t="s">
        <v>33536</v>
      </c>
      <c r="D3214" s="53" t="s">
        <v>33873</v>
      </c>
    </row>
    <row r="3215" spans="1:4" ht="15" x14ac:dyDescent="0.25">
      <c r="A3215" s="53" t="s">
        <v>7907</v>
      </c>
      <c r="B3215" s="53">
        <v>15</v>
      </c>
      <c r="C3215" s="53" t="s">
        <v>33536</v>
      </c>
      <c r="D3215" s="53" t="s">
        <v>33873</v>
      </c>
    </row>
    <row r="3216" spans="1:4" ht="15" x14ac:dyDescent="0.25">
      <c r="A3216" s="53" t="s">
        <v>7908</v>
      </c>
      <c r="B3216" s="53">
        <v>15</v>
      </c>
      <c r="C3216" s="53" t="s">
        <v>33536</v>
      </c>
      <c r="D3216" s="53" t="s">
        <v>33873</v>
      </c>
    </row>
    <row r="3217" spans="1:4" ht="15" x14ac:dyDescent="0.25">
      <c r="A3217" s="53" t="s">
        <v>7909</v>
      </c>
      <c r="B3217" s="53">
        <v>30</v>
      </c>
      <c r="C3217" s="53" t="s">
        <v>33536</v>
      </c>
      <c r="D3217" s="53" t="s">
        <v>33873</v>
      </c>
    </row>
    <row r="3218" spans="1:4" ht="15" x14ac:dyDescent="0.25">
      <c r="A3218" s="53" t="s">
        <v>7910</v>
      </c>
      <c r="B3218" s="53">
        <v>15</v>
      </c>
      <c r="C3218" s="53" t="s">
        <v>33536</v>
      </c>
      <c r="D3218" s="53" t="s">
        <v>33873</v>
      </c>
    </row>
    <row r="3219" spans="1:4" ht="15" x14ac:dyDescent="0.25">
      <c r="A3219" s="53" t="s">
        <v>7911</v>
      </c>
      <c r="B3219" s="53">
        <v>15</v>
      </c>
      <c r="C3219" s="53" t="s">
        <v>33536</v>
      </c>
      <c r="D3219" s="53" t="s">
        <v>33873</v>
      </c>
    </row>
    <row r="3220" spans="1:4" ht="15" x14ac:dyDescent="0.25">
      <c r="A3220" s="53" t="s">
        <v>7912</v>
      </c>
      <c r="B3220" s="53">
        <v>30</v>
      </c>
      <c r="C3220" s="53" t="s">
        <v>33536</v>
      </c>
      <c r="D3220" s="53" t="s">
        <v>33873</v>
      </c>
    </row>
    <row r="3221" spans="1:4" ht="15" x14ac:dyDescent="0.25">
      <c r="A3221" s="53" t="s">
        <v>7913</v>
      </c>
      <c r="B3221" s="53">
        <v>45</v>
      </c>
      <c r="C3221" s="53" t="s">
        <v>33536</v>
      </c>
      <c r="D3221" s="53" t="s">
        <v>33873</v>
      </c>
    </row>
    <row r="3222" spans="1:4" ht="15" x14ac:dyDescent="0.25">
      <c r="A3222" s="53" t="s">
        <v>7914</v>
      </c>
      <c r="B3222" s="53">
        <v>15</v>
      </c>
      <c r="C3222" s="53" t="s">
        <v>33536</v>
      </c>
      <c r="D3222" s="53" t="s">
        <v>33873</v>
      </c>
    </row>
    <row r="3223" spans="1:4" ht="15" x14ac:dyDescent="0.25">
      <c r="A3223" s="53" t="s">
        <v>7915</v>
      </c>
      <c r="B3223" s="53">
        <v>30</v>
      </c>
      <c r="C3223" s="53" t="s">
        <v>33536</v>
      </c>
      <c r="D3223" s="53" t="s">
        <v>33873</v>
      </c>
    </row>
    <row r="3224" spans="1:4" ht="15" x14ac:dyDescent="0.25">
      <c r="A3224" s="53" t="s">
        <v>7916</v>
      </c>
      <c r="B3224" s="53">
        <v>30</v>
      </c>
      <c r="C3224" s="53" t="s">
        <v>33536</v>
      </c>
      <c r="D3224" s="53" t="s">
        <v>33873</v>
      </c>
    </row>
    <row r="3225" spans="1:4" ht="15" x14ac:dyDescent="0.25">
      <c r="A3225" s="53" t="s">
        <v>7917</v>
      </c>
      <c r="B3225" s="53">
        <v>30</v>
      </c>
      <c r="C3225" s="53" t="s">
        <v>33536</v>
      </c>
      <c r="D3225" s="53" t="s">
        <v>33873</v>
      </c>
    </row>
    <row r="3226" spans="1:4" ht="15" x14ac:dyDescent="0.25">
      <c r="A3226" s="53" t="s">
        <v>7918</v>
      </c>
      <c r="B3226" s="53">
        <v>30</v>
      </c>
      <c r="C3226" s="53" t="s">
        <v>33562</v>
      </c>
      <c r="D3226" s="53" t="s">
        <v>33873</v>
      </c>
    </row>
    <row r="3227" spans="1:4" ht="15" x14ac:dyDescent="0.25">
      <c r="A3227" s="53" t="s">
        <v>7919</v>
      </c>
      <c r="B3227" s="53">
        <v>30</v>
      </c>
      <c r="C3227" s="53" t="s">
        <v>33562</v>
      </c>
      <c r="D3227" s="53" t="s">
        <v>33873</v>
      </c>
    </row>
    <row r="3228" spans="1:4" ht="15" x14ac:dyDescent="0.25">
      <c r="A3228" s="53" t="s">
        <v>33041</v>
      </c>
      <c r="B3228" s="53">
        <v>30</v>
      </c>
      <c r="C3228" s="53" t="s">
        <v>33536</v>
      </c>
      <c r="D3228" s="53" t="s">
        <v>33873</v>
      </c>
    </row>
    <row r="3229" spans="1:4" ht="15" x14ac:dyDescent="0.25">
      <c r="A3229" s="53" t="s">
        <v>33042</v>
      </c>
      <c r="B3229" s="53">
        <v>30</v>
      </c>
      <c r="C3229" s="53" t="s">
        <v>33536</v>
      </c>
      <c r="D3229" s="53" t="s">
        <v>33873</v>
      </c>
    </row>
    <row r="3230" spans="1:4" ht="15" x14ac:dyDescent="0.25">
      <c r="A3230" s="53" t="s">
        <v>33043</v>
      </c>
      <c r="B3230" s="53">
        <v>20</v>
      </c>
      <c r="C3230" s="53" t="s">
        <v>33562</v>
      </c>
      <c r="D3230" s="53" t="s">
        <v>33873</v>
      </c>
    </row>
    <row r="3231" spans="1:4" ht="15" x14ac:dyDescent="0.25">
      <c r="A3231" s="53" t="s">
        <v>33044</v>
      </c>
      <c r="B3231" s="53">
        <v>20</v>
      </c>
      <c r="C3231" s="53" t="s">
        <v>33562</v>
      </c>
      <c r="D3231" s="53" t="s">
        <v>33873</v>
      </c>
    </row>
    <row r="3232" spans="1:4" ht="15" x14ac:dyDescent="0.25">
      <c r="A3232" s="53" t="s">
        <v>33045</v>
      </c>
      <c r="B3232" s="53">
        <v>20</v>
      </c>
      <c r="C3232" s="53" t="s">
        <v>33562</v>
      </c>
      <c r="D3232" s="53" t="s">
        <v>33873</v>
      </c>
    </row>
    <row r="3233" spans="1:4" ht="15" x14ac:dyDescent="0.25">
      <c r="A3233" s="53" t="s">
        <v>33046</v>
      </c>
      <c r="B3233" s="53">
        <v>15</v>
      </c>
      <c r="C3233" s="53" t="s">
        <v>33536</v>
      </c>
      <c r="D3233" s="53" t="s">
        <v>33873</v>
      </c>
    </row>
    <row r="3234" spans="1:4" ht="15" x14ac:dyDescent="0.25">
      <c r="A3234" s="53" t="s">
        <v>33047</v>
      </c>
      <c r="B3234" s="53">
        <v>15</v>
      </c>
      <c r="C3234" s="53" t="s">
        <v>33536</v>
      </c>
      <c r="D3234" s="53" t="s">
        <v>33873</v>
      </c>
    </row>
    <row r="3235" spans="1:4" ht="15" x14ac:dyDescent="0.25">
      <c r="A3235" s="53" t="s">
        <v>33048</v>
      </c>
      <c r="B3235" s="53">
        <v>15</v>
      </c>
      <c r="C3235" s="53" t="s">
        <v>33536</v>
      </c>
      <c r="D3235" s="53" t="s">
        <v>33873</v>
      </c>
    </row>
    <row r="3236" spans="1:4" ht="15" x14ac:dyDescent="0.25">
      <c r="A3236" s="53" t="s">
        <v>33579</v>
      </c>
      <c r="B3236" s="53">
        <v>15</v>
      </c>
      <c r="C3236" s="53" t="s">
        <v>33536</v>
      </c>
      <c r="D3236" s="53" t="s">
        <v>33873</v>
      </c>
    </row>
    <row r="3237" spans="1:4" ht="15" x14ac:dyDescent="0.25">
      <c r="A3237" s="53" t="s">
        <v>33580</v>
      </c>
      <c r="B3237" s="53">
        <v>15</v>
      </c>
      <c r="C3237" s="53" t="s">
        <v>33536</v>
      </c>
      <c r="D3237" s="53" t="s">
        <v>33873</v>
      </c>
    </row>
    <row r="3238" spans="1:4" ht="15" x14ac:dyDescent="0.25">
      <c r="A3238" s="53" t="s">
        <v>33581</v>
      </c>
      <c r="B3238" s="53">
        <v>15</v>
      </c>
      <c r="C3238" s="53" t="s">
        <v>33536</v>
      </c>
      <c r="D3238" s="53" t="s">
        <v>33873</v>
      </c>
    </row>
    <row r="3239" spans="1:4" ht="15" x14ac:dyDescent="0.25">
      <c r="A3239" s="53" t="s">
        <v>33582</v>
      </c>
      <c r="B3239" s="53">
        <v>15</v>
      </c>
      <c r="C3239" s="53" t="s">
        <v>33536</v>
      </c>
      <c r="D3239" s="53" t="s">
        <v>33873</v>
      </c>
    </row>
    <row r="3240" spans="1:4" ht="15" x14ac:dyDescent="0.25">
      <c r="A3240" s="53" t="s">
        <v>33583</v>
      </c>
      <c r="B3240" s="53">
        <v>15</v>
      </c>
      <c r="C3240" s="53" t="s">
        <v>33536</v>
      </c>
      <c r="D3240" s="53" t="s">
        <v>33873</v>
      </c>
    </row>
    <row r="3241" spans="1:4" ht="15" x14ac:dyDescent="0.25">
      <c r="A3241" s="53" t="s">
        <v>33584</v>
      </c>
      <c r="B3241" s="53">
        <v>30</v>
      </c>
      <c r="C3241" s="53" t="s">
        <v>33536</v>
      </c>
      <c r="D3241" s="53" t="s">
        <v>33873</v>
      </c>
    </row>
    <row r="3242" spans="1:4" ht="15" x14ac:dyDescent="0.25">
      <c r="A3242" s="53" t="s">
        <v>33585</v>
      </c>
      <c r="B3242" s="53">
        <v>30</v>
      </c>
      <c r="C3242" s="53" t="s">
        <v>33536</v>
      </c>
      <c r="D3242" s="53" t="s">
        <v>33873</v>
      </c>
    </row>
    <row r="3243" spans="1:4" ht="15" x14ac:dyDescent="0.25">
      <c r="A3243" s="53" t="s">
        <v>33586</v>
      </c>
      <c r="B3243" s="53">
        <v>30</v>
      </c>
      <c r="C3243" s="53" t="s">
        <v>33536</v>
      </c>
      <c r="D3243" s="53" t="s">
        <v>33873</v>
      </c>
    </row>
    <row r="3244" spans="1:4" ht="15" x14ac:dyDescent="0.25">
      <c r="A3244" s="53" t="s">
        <v>33587</v>
      </c>
      <c r="B3244" s="53">
        <v>30</v>
      </c>
      <c r="C3244" s="53" t="s">
        <v>33536</v>
      </c>
      <c r="D3244" s="53" t="s">
        <v>33873</v>
      </c>
    </row>
    <row r="3245" spans="1:4" ht="15" x14ac:dyDescent="0.25">
      <c r="A3245" s="53" t="s">
        <v>7920</v>
      </c>
      <c r="B3245" s="53">
        <v>75</v>
      </c>
      <c r="C3245" s="53" t="s">
        <v>33542</v>
      </c>
      <c r="D3245" s="53" t="s">
        <v>33872</v>
      </c>
    </row>
    <row r="3246" spans="1:4" ht="15" x14ac:dyDescent="0.25">
      <c r="A3246" s="53" t="s">
        <v>7921</v>
      </c>
      <c r="B3246" s="53">
        <v>0</v>
      </c>
      <c r="C3246" s="53" t="s">
        <v>33539</v>
      </c>
      <c r="D3246" s="53" t="s">
        <v>33873</v>
      </c>
    </row>
    <row r="3247" spans="1:4" ht="15" x14ac:dyDescent="0.25">
      <c r="A3247" s="53" t="s">
        <v>7922</v>
      </c>
      <c r="B3247" s="53">
        <v>0</v>
      </c>
      <c r="C3247" s="53" t="s">
        <v>33539</v>
      </c>
      <c r="D3247" s="53" t="s">
        <v>33873</v>
      </c>
    </row>
    <row r="3248" spans="1:4" ht="15" x14ac:dyDescent="0.25">
      <c r="A3248" s="53" t="s">
        <v>7923</v>
      </c>
      <c r="B3248" s="53">
        <v>0</v>
      </c>
      <c r="C3248" s="53" t="s">
        <v>33539</v>
      </c>
      <c r="D3248" s="53" t="s">
        <v>33872</v>
      </c>
    </row>
    <row r="3249" spans="1:4" ht="15" x14ac:dyDescent="0.25">
      <c r="A3249" s="53" t="s">
        <v>7924</v>
      </c>
      <c r="B3249" s="53">
        <v>0</v>
      </c>
      <c r="C3249" s="53" t="s">
        <v>33539</v>
      </c>
      <c r="D3249" s="53" t="s">
        <v>33873</v>
      </c>
    </row>
    <row r="3250" spans="1:4" ht="15" x14ac:dyDescent="0.25">
      <c r="A3250" s="53" t="s">
        <v>7925</v>
      </c>
      <c r="B3250" s="53">
        <v>0</v>
      </c>
      <c r="C3250" s="53" t="s">
        <v>33539</v>
      </c>
      <c r="D3250" s="53" t="s">
        <v>33872</v>
      </c>
    </row>
    <row r="3251" spans="1:4" ht="15" x14ac:dyDescent="0.25">
      <c r="A3251" s="53" t="s">
        <v>7926</v>
      </c>
      <c r="B3251" s="53">
        <v>0</v>
      </c>
      <c r="C3251" s="53" t="s">
        <v>33539</v>
      </c>
      <c r="D3251" s="53" t="s">
        <v>33873</v>
      </c>
    </row>
    <row r="3252" spans="1:4" ht="15" x14ac:dyDescent="0.25">
      <c r="A3252" s="53" t="s">
        <v>7927</v>
      </c>
      <c r="B3252" s="53">
        <v>0</v>
      </c>
      <c r="C3252" s="53" t="s">
        <v>33539</v>
      </c>
      <c r="D3252" s="53" t="s">
        <v>33872</v>
      </c>
    </row>
    <row r="3253" spans="1:4" ht="15" x14ac:dyDescent="0.25">
      <c r="A3253" s="53" t="s">
        <v>7928</v>
      </c>
      <c r="B3253" s="53">
        <v>0</v>
      </c>
      <c r="C3253" s="53" t="s">
        <v>33539</v>
      </c>
      <c r="D3253" s="53" t="s">
        <v>33873</v>
      </c>
    </row>
    <row r="3254" spans="1:4" ht="15" x14ac:dyDescent="0.25">
      <c r="A3254" s="53" t="s">
        <v>7929</v>
      </c>
      <c r="B3254" s="53">
        <v>0</v>
      </c>
      <c r="C3254" s="53" t="s">
        <v>33539</v>
      </c>
      <c r="D3254" s="53" t="s">
        <v>33873</v>
      </c>
    </row>
    <row r="3255" spans="1:4" ht="15" x14ac:dyDescent="0.25">
      <c r="A3255" s="53" t="s">
        <v>7930</v>
      </c>
      <c r="B3255" s="53">
        <v>0</v>
      </c>
      <c r="C3255" s="53" t="s">
        <v>33539</v>
      </c>
      <c r="D3255" s="53" t="s">
        <v>33872</v>
      </c>
    </row>
    <row r="3256" spans="1:4" ht="15" x14ac:dyDescent="0.25">
      <c r="A3256" s="53" t="s">
        <v>7931</v>
      </c>
      <c r="B3256" s="53">
        <v>0</v>
      </c>
      <c r="C3256" s="53" t="s">
        <v>33539</v>
      </c>
      <c r="D3256" s="53" t="s">
        <v>33873</v>
      </c>
    </row>
    <row r="3257" spans="1:4" ht="15" x14ac:dyDescent="0.25">
      <c r="A3257" s="53" t="s">
        <v>7932</v>
      </c>
      <c r="B3257" s="53">
        <v>0</v>
      </c>
      <c r="C3257" s="53" t="s">
        <v>33539</v>
      </c>
      <c r="D3257" s="53" t="s">
        <v>33872</v>
      </c>
    </row>
    <row r="3258" spans="1:4" ht="15" x14ac:dyDescent="0.25">
      <c r="A3258" s="53" t="s">
        <v>7933</v>
      </c>
      <c r="B3258" s="53">
        <v>0</v>
      </c>
      <c r="C3258" s="53" t="s">
        <v>33539</v>
      </c>
      <c r="D3258" s="53" t="s">
        <v>33873</v>
      </c>
    </row>
    <row r="3259" spans="1:4" ht="15" x14ac:dyDescent="0.25">
      <c r="A3259" s="53" t="s">
        <v>7934</v>
      </c>
      <c r="B3259" s="53">
        <v>0</v>
      </c>
      <c r="C3259" s="53" t="s">
        <v>33539</v>
      </c>
      <c r="D3259" s="53" t="s">
        <v>33872</v>
      </c>
    </row>
    <row r="3260" spans="1:4" ht="15" x14ac:dyDescent="0.25">
      <c r="A3260" s="53" t="s">
        <v>7935</v>
      </c>
      <c r="B3260" s="53">
        <v>0</v>
      </c>
      <c r="C3260" s="53" t="s">
        <v>33539</v>
      </c>
      <c r="D3260" s="53" t="s">
        <v>33873</v>
      </c>
    </row>
    <row r="3261" spans="1:4" ht="15" x14ac:dyDescent="0.25">
      <c r="A3261" s="53" t="s">
        <v>7936</v>
      </c>
      <c r="B3261" s="53">
        <v>0</v>
      </c>
      <c r="C3261" s="53" t="s">
        <v>33539</v>
      </c>
      <c r="D3261" s="53" t="s">
        <v>33872</v>
      </c>
    </row>
    <row r="3262" spans="1:4" ht="15" x14ac:dyDescent="0.25">
      <c r="A3262" s="53" t="s">
        <v>7937</v>
      </c>
      <c r="B3262" s="53">
        <v>0</v>
      </c>
      <c r="C3262" s="53" t="s">
        <v>33539</v>
      </c>
      <c r="D3262" s="53" t="s">
        <v>33873</v>
      </c>
    </row>
    <row r="3263" spans="1:4" ht="15" x14ac:dyDescent="0.25">
      <c r="A3263" s="53" t="s">
        <v>7938</v>
      </c>
      <c r="B3263" s="53">
        <v>0</v>
      </c>
      <c r="C3263" s="53" t="s">
        <v>33539</v>
      </c>
      <c r="D3263" s="53" t="s">
        <v>33872</v>
      </c>
    </row>
    <row r="3264" spans="1:4" ht="15" x14ac:dyDescent="0.25">
      <c r="A3264" s="53" t="s">
        <v>7939</v>
      </c>
      <c r="B3264" s="53">
        <v>0</v>
      </c>
      <c r="C3264" s="53" t="s">
        <v>33539</v>
      </c>
      <c r="D3264" s="53" t="s">
        <v>33873</v>
      </c>
    </row>
    <row r="3265" spans="1:4" ht="15" x14ac:dyDescent="0.25">
      <c r="A3265" s="53" t="s">
        <v>7940</v>
      </c>
      <c r="B3265" s="53">
        <v>0</v>
      </c>
      <c r="C3265" s="53" t="s">
        <v>33539</v>
      </c>
      <c r="D3265" s="53" t="s">
        <v>33872</v>
      </c>
    </row>
    <row r="3266" spans="1:4" ht="15" x14ac:dyDescent="0.25">
      <c r="A3266" s="53" t="s">
        <v>33049</v>
      </c>
      <c r="B3266" s="53">
        <v>0</v>
      </c>
      <c r="C3266" s="53" t="s">
        <v>33539</v>
      </c>
      <c r="D3266" s="53" t="s">
        <v>33873</v>
      </c>
    </row>
    <row r="3267" spans="1:4" ht="15" x14ac:dyDescent="0.25">
      <c r="A3267" s="53" t="s">
        <v>33050</v>
      </c>
      <c r="B3267" s="53">
        <v>0</v>
      </c>
      <c r="C3267" s="53" t="s">
        <v>33539</v>
      </c>
      <c r="D3267" s="53" t="s">
        <v>33873</v>
      </c>
    </row>
    <row r="3268" spans="1:4" ht="15" x14ac:dyDescent="0.25">
      <c r="A3268" s="53" t="s">
        <v>33051</v>
      </c>
      <c r="B3268" s="53">
        <v>0</v>
      </c>
      <c r="C3268" s="53" t="s">
        <v>33539</v>
      </c>
      <c r="D3268" s="53" t="s">
        <v>33873</v>
      </c>
    </row>
    <row r="3269" spans="1:4" ht="15" x14ac:dyDescent="0.25">
      <c r="A3269" s="53" t="s">
        <v>7941</v>
      </c>
      <c r="B3269" s="53">
        <v>30</v>
      </c>
      <c r="C3269" s="53" t="s">
        <v>33562</v>
      </c>
      <c r="D3269" s="53" t="s">
        <v>33873</v>
      </c>
    </row>
    <row r="3270" spans="1:4" ht="15" x14ac:dyDescent="0.25">
      <c r="A3270" s="53" t="s">
        <v>7942</v>
      </c>
      <c r="B3270" s="53">
        <v>30</v>
      </c>
      <c r="C3270" s="53" t="s">
        <v>33562</v>
      </c>
      <c r="D3270" s="53" t="s">
        <v>33873</v>
      </c>
    </row>
    <row r="3271" spans="1:4" ht="15" x14ac:dyDescent="0.25">
      <c r="A3271" s="53" t="s">
        <v>7943</v>
      </c>
      <c r="B3271" s="53">
        <v>30</v>
      </c>
      <c r="C3271" s="53" t="s">
        <v>33562</v>
      </c>
      <c r="D3271" s="53" t="s">
        <v>33873</v>
      </c>
    </row>
    <row r="3272" spans="1:4" ht="15" x14ac:dyDescent="0.25">
      <c r="A3272" s="53" t="s">
        <v>7944</v>
      </c>
      <c r="B3272" s="53">
        <v>15</v>
      </c>
      <c r="C3272" s="53" t="s">
        <v>33536</v>
      </c>
      <c r="D3272" s="53" t="s">
        <v>33873</v>
      </c>
    </row>
    <row r="3273" spans="1:4" ht="15" x14ac:dyDescent="0.25">
      <c r="A3273" s="53" t="s">
        <v>7945</v>
      </c>
      <c r="B3273" s="53">
        <v>15</v>
      </c>
      <c r="C3273" s="53" t="s">
        <v>33536</v>
      </c>
      <c r="D3273" s="53" t="s">
        <v>33873</v>
      </c>
    </row>
    <row r="3274" spans="1:4" ht="15" x14ac:dyDescent="0.25">
      <c r="A3274" s="53" t="s">
        <v>7946</v>
      </c>
      <c r="B3274" s="53">
        <v>15</v>
      </c>
      <c r="C3274" s="53" t="s">
        <v>33536</v>
      </c>
      <c r="D3274" s="53" t="s">
        <v>33873</v>
      </c>
    </row>
    <row r="3275" spans="1:4" ht="15" x14ac:dyDescent="0.25">
      <c r="A3275" s="53" t="s">
        <v>33052</v>
      </c>
      <c r="B3275" s="53">
        <v>15</v>
      </c>
      <c r="C3275" s="53" t="s">
        <v>33536</v>
      </c>
      <c r="D3275" s="53" t="s">
        <v>33873</v>
      </c>
    </row>
    <row r="3276" spans="1:4" ht="15" x14ac:dyDescent="0.25">
      <c r="A3276" s="53" t="s">
        <v>33053</v>
      </c>
      <c r="B3276" s="53">
        <v>15</v>
      </c>
      <c r="C3276" s="53" t="s">
        <v>33536</v>
      </c>
      <c r="D3276" s="53" t="s">
        <v>33873</v>
      </c>
    </row>
    <row r="3277" spans="1:4" ht="15" x14ac:dyDescent="0.25">
      <c r="A3277" s="53" t="s">
        <v>7947</v>
      </c>
      <c r="B3277" s="53">
        <v>15</v>
      </c>
      <c r="C3277" s="53" t="s">
        <v>33536</v>
      </c>
      <c r="D3277" s="53" t="s">
        <v>33873</v>
      </c>
    </row>
    <row r="3278" spans="1:4" ht="15" x14ac:dyDescent="0.25">
      <c r="A3278" s="53" t="s">
        <v>7948</v>
      </c>
      <c r="B3278" s="53">
        <v>15</v>
      </c>
      <c r="C3278" s="53" t="s">
        <v>33536</v>
      </c>
      <c r="D3278" s="53" t="s">
        <v>33872</v>
      </c>
    </row>
    <row r="3279" spans="1:4" ht="15" x14ac:dyDescent="0.25">
      <c r="A3279" s="53" t="s">
        <v>7949</v>
      </c>
      <c r="B3279" s="53">
        <v>15</v>
      </c>
      <c r="C3279" s="53" t="s">
        <v>33536</v>
      </c>
      <c r="D3279" s="53" t="s">
        <v>33872</v>
      </c>
    </row>
    <row r="3280" spans="1:4" ht="15" x14ac:dyDescent="0.25">
      <c r="A3280" s="53" t="s">
        <v>7950</v>
      </c>
      <c r="B3280" s="53">
        <v>15</v>
      </c>
      <c r="C3280" s="53" t="s">
        <v>33536</v>
      </c>
      <c r="D3280" s="53" t="s">
        <v>33873</v>
      </c>
    </row>
    <row r="3281" spans="1:4" ht="15" x14ac:dyDescent="0.25">
      <c r="A3281" s="53" t="s">
        <v>7951</v>
      </c>
      <c r="B3281" s="53">
        <v>15</v>
      </c>
      <c r="C3281" s="53" t="s">
        <v>33536</v>
      </c>
      <c r="D3281" s="53" t="s">
        <v>33873</v>
      </c>
    </row>
    <row r="3282" spans="1:4" ht="15" x14ac:dyDescent="0.25">
      <c r="A3282" s="53" t="s">
        <v>7952</v>
      </c>
      <c r="B3282" s="53">
        <v>15</v>
      </c>
      <c r="C3282" s="53" t="s">
        <v>33536</v>
      </c>
      <c r="D3282" s="53" t="s">
        <v>33872</v>
      </c>
    </row>
    <row r="3283" spans="1:4" ht="15" x14ac:dyDescent="0.25">
      <c r="A3283" s="53" t="s">
        <v>7953</v>
      </c>
      <c r="B3283" s="53">
        <v>15</v>
      </c>
      <c r="C3283" s="53" t="s">
        <v>33536</v>
      </c>
      <c r="D3283" s="53" t="s">
        <v>33873</v>
      </c>
    </row>
    <row r="3284" spans="1:4" ht="15" x14ac:dyDescent="0.25">
      <c r="A3284" s="53" t="s">
        <v>7954</v>
      </c>
      <c r="B3284" s="53">
        <v>15</v>
      </c>
      <c r="C3284" s="53" t="s">
        <v>33536</v>
      </c>
      <c r="D3284" s="53" t="s">
        <v>33873</v>
      </c>
    </row>
    <row r="3285" spans="1:4" ht="15" x14ac:dyDescent="0.25">
      <c r="A3285" s="53" t="s">
        <v>7955</v>
      </c>
      <c r="B3285" s="53">
        <v>15</v>
      </c>
      <c r="C3285" s="53" t="s">
        <v>33536</v>
      </c>
      <c r="D3285" s="53" t="s">
        <v>33873</v>
      </c>
    </row>
    <row r="3286" spans="1:4" ht="15" x14ac:dyDescent="0.25">
      <c r="A3286" s="53" t="s">
        <v>7956</v>
      </c>
      <c r="B3286" s="53">
        <v>0</v>
      </c>
      <c r="C3286" s="53" t="s">
        <v>33536</v>
      </c>
      <c r="D3286" s="53" t="s">
        <v>33873</v>
      </c>
    </row>
    <row r="3287" spans="1:4" ht="15" x14ac:dyDescent="0.25">
      <c r="A3287" s="53" t="s">
        <v>7957</v>
      </c>
      <c r="B3287" s="53">
        <v>0</v>
      </c>
      <c r="C3287" s="53" t="s">
        <v>33537</v>
      </c>
      <c r="D3287" s="53" t="s">
        <v>33873</v>
      </c>
    </row>
    <row r="3288" spans="1:4" ht="15" x14ac:dyDescent="0.25">
      <c r="A3288" s="53" t="s">
        <v>7958</v>
      </c>
      <c r="B3288" s="53">
        <v>30</v>
      </c>
      <c r="C3288" s="53" t="s">
        <v>33536</v>
      </c>
      <c r="D3288" s="53" t="s">
        <v>33873</v>
      </c>
    </row>
    <row r="3289" spans="1:4" ht="15" x14ac:dyDescent="0.25">
      <c r="A3289" s="53" t="s">
        <v>7959</v>
      </c>
      <c r="B3289" s="53">
        <v>15</v>
      </c>
      <c r="C3289" s="53" t="s">
        <v>33536</v>
      </c>
      <c r="D3289" s="53" t="s">
        <v>33873</v>
      </c>
    </row>
    <row r="3290" spans="1:4" ht="15" x14ac:dyDescent="0.25">
      <c r="A3290" s="53" t="s">
        <v>7960</v>
      </c>
      <c r="B3290" s="53">
        <v>0</v>
      </c>
      <c r="C3290" s="53" t="s">
        <v>33539</v>
      </c>
      <c r="D3290" s="53" t="s">
        <v>33873</v>
      </c>
    </row>
    <row r="3291" spans="1:4" ht="15" x14ac:dyDescent="0.25">
      <c r="A3291" s="53" t="s">
        <v>7961</v>
      </c>
      <c r="B3291" s="53">
        <v>0</v>
      </c>
      <c r="C3291" s="53" t="s">
        <v>33539</v>
      </c>
      <c r="D3291" s="53" t="s">
        <v>33872</v>
      </c>
    </row>
    <row r="3292" spans="1:4" ht="15" x14ac:dyDescent="0.25">
      <c r="A3292" s="53" t="s">
        <v>7962</v>
      </c>
      <c r="B3292" s="53">
        <v>0</v>
      </c>
      <c r="C3292" s="53" t="s">
        <v>33539</v>
      </c>
      <c r="D3292" s="53" t="s">
        <v>33873</v>
      </c>
    </row>
    <row r="3293" spans="1:4" ht="15" x14ac:dyDescent="0.25">
      <c r="A3293" s="53" t="s">
        <v>7963</v>
      </c>
      <c r="B3293" s="53">
        <v>0</v>
      </c>
      <c r="C3293" s="53" t="s">
        <v>33539</v>
      </c>
      <c r="D3293" s="53" t="s">
        <v>33872</v>
      </c>
    </row>
    <row r="3294" spans="1:4" ht="15" x14ac:dyDescent="0.25">
      <c r="A3294" s="53" t="s">
        <v>7964</v>
      </c>
      <c r="B3294" s="53">
        <v>0</v>
      </c>
      <c r="C3294" s="53" t="s">
        <v>33537</v>
      </c>
      <c r="D3294" s="53" t="s">
        <v>33872</v>
      </c>
    </row>
    <row r="3295" spans="1:4" ht="15" x14ac:dyDescent="0.25">
      <c r="A3295" s="53" t="s">
        <v>7965</v>
      </c>
      <c r="B3295" s="53">
        <v>15</v>
      </c>
      <c r="C3295" s="53" t="s">
        <v>33588</v>
      </c>
      <c r="D3295" s="53" t="s">
        <v>33872</v>
      </c>
    </row>
    <row r="3296" spans="1:4" ht="15" x14ac:dyDescent="0.25">
      <c r="A3296" s="53" t="s">
        <v>7966</v>
      </c>
      <c r="B3296" s="53">
        <v>15</v>
      </c>
      <c r="C3296" s="53" t="s">
        <v>33536</v>
      </c>
      <c r="D3296" s="53" t="s">
        <v>33872</v>
      </c>
    </row>
    <row r="3297" spans="1:4" ht="15" x14ac:dyDescent="0.25">
      <c r="A3297" s="53" t="s">
        <v>7967</v>
      </c>
      <c r="B3297" s="53">
        <v>15</v>
      </c>
      <c r="C3297" s="53" t="s">
        <v>33536</v>
      </c>
      <c r="D3297" s="53" t="s">
        <v>33873</v>
      </c>
    </row>
    <row r="3298" spans="1:4" ht="15" x14ac:dyDescent="0.25">
      <c r="A3298" s="53" t="s">
        <v>7968</v>
      </c>
      <c r="B3298" s="53">
        <v>15</v>
      </c>
      <c r="C3298" s="53" t="s">
        <v>33558</v>
      </c>
      <c r="D3298" s="53" t="s">
        <v>33873</v>
      </c>
    </row>
    <row r="3299" spans="1:4" ht="15" x14ac:dyDescent="0.25">
      <c r="A3299" s="53" t="s">
        <v>7969</v>
      </c>
      <c r="B3299" s="53">
        <v>15</v>
      </c>
      <c r="C3299" s="53" t="s">
        <v>33536</v>
      </c>
      <c r="D3299" s="53" t="s">
        <v>33873</v>
      </c>
    </row>
    <row r="3300" spans="1:4" ht="15" x14ac:dyDescent="0.25">
      <c r="A3300" s="53" t="s">
        <v>7970</v>
      </c>
      <c r="B3300" s="53">
        <v>15</v>
      </c>
      <c r="C3300" s="53" t="s">
        <v>33536</v>
      </c>
      <c r="D3300" s="53" t="s">
        <v>33873</v>
      </c>
    </row>
    <row r="3301" spans="1:4" ht="15" x14ac:dyDescent="0.25">
      <c r="A3301" s="53" t="s">
        <v>7971</v>
      </c>
      <c r="B3301" s="53">
        <v>15</v>
      </c>
      <c r="C3301" s="53" t="s">
        <v>33536</v>
      </c>
      <c r="D3301" s="53" t="s">
        <v>33873</v>
      </c>
    </row>
    <row r="3302" spans="1:4" ht="15" x14ac:dyDescent="0.25">
      <c r="A3302" s="53" t="s">
        <v>7972</v>
      </c>
      <c r="B3302" s="53">
        <v>15</v>
      </c>
      <c r="C3302" s="53" t="s">
        <v>33536</v>
      </c>
      <c r="D3302" s="53" t="s">
        <v>33873</v>
      </c>
    </row>
    <row r="3303" spans="1:4" ht="15" x14ac:dyDescent="0.25">
      <c r="A3303" s="53" t="s">
        <v>7973</v>
      </c>
      <c r="B3303" s="53">
        <v>15</v>
      </c>
      <c r="C3303" s="53" t="s">
        <v>33536</v>
      </c>
      <c r="D3303" s="53" t="s">
        <v>33872</v>
      </c>
    </row>
    <row r="3304" spans="1:4" ht="15" x14ac:dyDescent="0.25">
      <c r="A3304" s="53" t="s">
        <v>7974</v>
      </c>
      <c r="B3304" s="53">
        <v>0</v>
      </c>
      <c r="C3304" s="53" t="s">
        <v>33537</v>
      </c>
      <c r="D3304" s="53" t="s">
        <v>33872</v>
      </c>
    </row>
    <row r="3305" spans="1:4" ht="15" x14ac:dyDescent="0.25">
      <c r="A3305" s="53" t="s">
        <v>7975</v>
      </c>
      <c r="B3305" s="53">
        <v>0</v>
      </c>
      <c r="C3305" s="53" t="s">
        <v>33537</v>
      </c>
      <c r="D3305" s="53" t="s">
        <v>33872</v>
      </c>
    </row>
    <row r="3306" spans="1:4" ht="15" x14ac:dyDescent="0.25">
      <c r="A3306" s="53" t="s">
        <v>7976</v>
      </c>
      <c r="B3306" s="53">
        <v>15</v>
      </c>
      <c r="C3306" s="53" t="s">
        <v>33536</v>
      </c>
      <c r="D3306" s="53" t="s">
        <v>33873</v>
      </c>
    </row>
    <row r="3307" spans="1:4" ht="15" x14ac:dyDescent="0.25">
      <c r="A3307" s="53" t="s">
        <v>7977</v>
      </c>
      <c r="B3307" s="53">
        <v>15</v>
      </c>
      <c r="C3307" s="53" t="s">
        <v>33536</v>
      </c>
      <c r="D3307" s="53" t="s">
        <v>33873</v>
      </c>
    </row>
    <row r="3308" spans="1:4" ht="15" x14ac:dyDescent="0.25">
      <c r="A3308" s="53" t="s">
        <v>7978</v>
      </c>
      <c r="B3308" s="53">
        <v>0</v>
      </c>
      <c r="C3308" s="53" t="s">
        <v>33537</v>
      </c>
      <c r="D3308" s="53" t="s">
        <v>33873</v>
      </c>
    </row>
    <row r="3309" spans="1:4" ht="15" x14ac:dyDescent="0.25">
      <c r="A3309" s="53" t="s">
        <v>7979</v>
      </c>
      <c r="B3309" s="53">
        <v>15</v>
      </c>
      <c r="C3309" s="53" t="s">
        <v>33536</v>
      </c>
      <c r="D3309" s="53" t="s">
        <v>33873</v>
      </c>
    </row>
    <row r="3310" spans="1:4" ht="15" x14ac:dyDescent="0.25">
      <c r="A3310" s="53" t="s">
        <v>7980</v>
      </c>
      <c r="B3310" s="53">
        <v>15</v>
      </c>
      <c r="C3310" s="53" t="s">
        <v>33536</v>
      </c>
      <c r="D3310" s="53" t="s">
        <v>33873</v>
      </c>
    </row>
    <row r="3311" spans="1:4" ht="15" x14ac:dyDescent="0.25">
      <c r="A3311" s="53" t="s">
        <v>7981</v>
      </c>
      <c r="B3311" s="53">
        <v>15</v>
      </c>
      <c r="C3311" s="53" t="s">
        <v>33536</v>
      </c>
      <c r="D3311" s="53" t="s">
        <v>33873</v>
      </c>
    </row>
    <row r="3312" spans="1:4" ht="15" x14ac:dyDescent="0.25">
      <c r="A3312" s="53" t="s">
        <v>7982</v>
      </c>
      <c r="B3312" s="53">
        <v>15</v>
      </c>
      <c r="C3312" s="53" t="s">
        <v>33536</v>
      </c>
      <c r="D3312" s="53" t="s">
        <v>33873</v>
      </c>
    </row>
    <row r="3313" spans="1:4" ht="15" x14ac:dyDescent="0.25">
      <c r="A3313" s="53" t="s">
        <v>7983</v>
      </c>
      <c r="B3313" s="53">
        <v>0</v>
      </c>
      <c r="C3313" s="53" t="s">
        <v>33537</v>
      </c>
      <c r="D3313" s="53" t="s">
        <v>33873</v>
      </c>
    </row>
    <row r="3314" spans="1:4" ht="15" x14ac:dyDescent="0.25">
      <c r="A3314" s="53" t="s">
        <v>7984</v>
      </c>
      <c r="B3314" s="53">
        <v>15</v>
      </c>
      <c r="C3314" s="53" t="s">
        <v>33536</v>
      </c>
      <c r="D3314" s="53" t="s">
        <v>33873</v>
      </c>
    </row>
    <row r="3315" spans="1:4" ht="15" x14ac:dyDescent="0.25">
      <c r="A3315" s="53" t="s">
        <v>7985</v>
      </c>
      <c r="B3315" s="53">
        <v>15</v>
      </c>
      <c r="C3315" s="53" t="s">
        <v>33536</v>
      </c>
      <c r="D3315" s="53" t="s">
        <v>33873</v>
      </c>
    </row>
    <row r="3316" spans="1:4" ht="15" x14ac:dyDescent="0.25">
      <c r="A3316" s="53" t="s">
        <v>7986</v>
      </c>
      <c r="B3316" s="53">
        <v>15</v>
      </c>
      <c r="C3316" s="53" t="s">
        <v>33536</v>
      </c>
      <c r="D3316" s="53" t="s">
        <v>33873</v>
      </c>
    </row>
    <row r="3317" spans="1:4" ht="15" x14ac:dyDescent="0.25">
      <c r="A3317" s="53" t="s">
        <v>7987</v>
      </c>
      <c r="B3317" s="53">
        <v>15</v>
      </c>
      <c r="C3317" s="53" t="s">
        <v>33536</v>
      </c>
      <c r="D3317" s="53" t="s">
        <v>33873</v>
      </c>
    </row>
    <row r="3318" spans="1:4" ht="15" x14ac:dyDescent="0.25">
      <c r="A3318" s="53" t="s">
        <v>7988</v>
      </c>
      <c r="B3318" s="53">
        <v>0</v>
      </c>
      <c r="C3318" s="53" t="s">
        <v>33539</v>
      </c>
      <c r="D3318" s="53" t="s">
        <v>33873</v>
      </c>
    </row>
    <row r="3319" spans="1:4" ht="15" x14ac:dyDescent="0.25">
      <c r="A3319" s="53" t="s">
        <v>7989</v>
      </c>
      <c r="B3319" s="53">
        <v>0</v>
      </c>
      <c r="C3319" s="53" t="s">
        <v>33539</v>
      </c>
      <c r="D3319" s="53" t="s">
        <v>33872</v>
      </c>
    </row>
    <row r="3320" spans="1:4" ht="15" x14ac:dyDescent="0.25">
      <c r="A3320" s="53" t="s">
        <v>7990</v>
      </c>
      <c r="B3320" s="53">
        <v>0</v>
      </c>
      <c r="C3320" s="53" t="s">
        <v>33539</v>
      </c>
      <c r="D3320" s="53" t="s">
        <v>33873</v>
      </c>
    </row>
    <row r="3321" spans="1:4" ht="15" x14ac:dyDescent="0.25">
      <c r="A3321" s="53" t="s">
        <v>7991</v>
      </c>
      <c r="B3321" s="53">
        <v>0</v>
      </c>
      <c r="C3321" s="53" t="s">
        <v>33537</v>
      </c>
      <c r="D3321" s="53" t="s">
        <v>33872</v>
      </c>
    </row>
    <row r="3322" spans="1:4" ht="15" x14ac:dyDescent="0.25">
      <c r="A3322" s="53" t="s">
        <v>7992</v>
      </c>
      <c r="B3322" s="53">
        <v>120</v>
      </c>
      <c r="C3322" s="53" t="s">
        <v>33549</v>
      </c>
      <c r="D3322" s="53" t="s">
        <v>33873</v>
      </c>
    </row>
    <row r="3323" spans="1:4" ht="15" x14ac:dyDescent="0.25">
      <c r="A3323" s="53" t="s">
        <v>7993</v>
      </c>
      <c r="B3323" s="53">
        <v>15</v>
      </c>
      <c r="C3323" s="53" t="s">
        <v>33536</v>
      </c>
      <c r="D3323" s="53" t="s">
        <v>33873</v>
      </c>
    </row>
    <row r="3324" spans="1:4" ht="15" x14ac:dyDescent="0.25">
      <c r="A3324" s="53" t="s">
        <v>7994</v>
      </c>
      <c r="B3324" s="53">
        <v>15</v>
      </c>
      <c r="C3324" s="53" t="s">
        <v>33536</v>
      </c>
      <c r="D3324" s="53" t="s">
        <v>33873</v>
      </c>
    </row>
    <row r="3325" spans="1:4" ht="15" x14ac:dyDescent="0.25">
      <c r="A3325" s="53" t="s">
        <v>7995</v>
      </c>
      <c r="B3325" s="53">
        <v>15</v>
      </c>
      <c r="C3325" s="53" t="s">
        <v>33536</v>
      </c>
      <c r="D3325" s="53" t="s">
        <v>33873</v>
      </c>
    </row>
    <row r="3326" spans="1:4" ht="15" x14ac:dyDescent="0.25">
      <c r="A3326" s="53" t="s">
        <v>7996</v>
      </c>
      <c r="B3326" s="53">
        <v>15</v>
      </c>
      <c r="C3326" s="53" t="s">
        <v>33536</v>
      </c>
      <c r="D3326" s="53" t="s">
        <v>33873</v>
      </c>
    </row>
    <row r="3327" spans="1:4" ht="15" x14ac:dyDescent="0.25">
      <c r="A3327" s="53" t="s">
        <v>7997</v>
      </c>
      <c r="B3327" s="53">
        <v>15</v>
      </c>
      <c r="C3327" s="53" t="s">
        <v>33536</v>
      </c>
      <c r="D3327" s="53" t="s">
        <v>33873</v>
      </c>
    </row>
    <row r="3328" spans="1:4" ht="15" x14ac:dyDescent="0.25">
      <c r="A3328" s="53" t="s">
        <v>7998</v>
      </c>
      <c r="B3328" s="53">
        <v>30</v>
      </c>
      <c r="C3328" s="53" t="s">
        <v>33541</v>
      </c>
      <c r="D3328" s="53" t="s">
        <v>33873</v>
      </c>
    </row>
    <row r="3329" spans="1:4" ht="15" x14ac:dyDescent="0.25">
      <c r="A3329" s="53" t="s">
        <v>7999</v>
      </c>
      <c r="B3329" s="53">
        <v>15</v>
      </c>
      <c r="C3329" s="53" t="s">
        <v>33536</v>
      </c>
      <c r="D3329" s="53" t="s">
        <v>33872</v>
      </c>
    </row>
    <row r="3330" spans="1:4" ht="15" x14ac:dyDescent="0.25">
      <c r="A3330" s="53" t="s">
        <v>33054</v>
      </c>
      <c r="B3330" s="53">
        <v>15</v>
      </c>
      <c r="C3330" s="53" t="s">
        <v>33536</v>
      </c>
      <c r="D3330" s="53" t="s">
        <v>33873</v>
      </c>
    </row>
    <row r="3331" spans="1:4" ht="15" x14ac:dyDescent="0.25">
      <c r="A3331" s="53" t="s">
        <v>8000</v>
      </c>
      <c r="B3331" s="53">
        <v>15</v>
      </c>
      <c r="C3331" s="53" t="s">
        <v>33536</v>
      </c>
      <c r="D3331" s="53" t="s">
        <v>33873</v>
      </c>
    </row>
    <row r="3332" spans="1:4" ht="15" x14ac:dyDescent="0.25">
      <c r="A3332" s="53" t="s">
        <v>8001</v>
      </c>
      <c r="B3332" s="53">
        <v>15</v>
      </c>
      <c r="C3332" s="53" t="s">
        <v>33538</v>
      </c>
      <c r="D3332" s="53" t="s">
        <v>33873</v>
      </c>
    </row>
    <row r="3333" spans="1:4" ht="15" x14ac:dyDescent="0.25">
      <c r="A3333" s="53" t="s">
        <v>8002</v>
      </c>
      <c r="B3333" s="53">
        <v>120</v>
      </c>
      <c r="C3333" s="53" t="s">
        <v>33549</v>
      </c>
      <c r="D3333" s="53" t="s">
        <v>33872</v>
      </c>
    </row>
    <row r="3334" spans="1:4" ht="15" x14ac:dyDescent="0.25">
      <c r="A3334" s="53" t="s">
        <v>8003</v>
      </c>
      <c r="B3334" s="53">
        <v>120</v>
      </c>
      <c r="C3334" s="53" t="s">
        <v>33551</v>
      </c>
      <c r="D3334" s="53" t="s">
        <v>33873</v>
      </c>
    </row>
    <row r="3335" spans="1:4" ht="15" x14ac:dyDescent="0.25">
      <c r="A3335" s="53" t="s">
        <v>8004</v>
      </c>
      <c r="B3335" s="53">
        <v>120</v>
      </c>
      <c r="C3335" s="53" t="s">
        <v>33549</v>
      </c>
      <c r="D3335" s="53" t="s">
        <v>33873</v>
      </c>
    </row>
    <row r="3336" spans="1:4" ht="15" x14ac:dyDescent="0.25">
      <c r="A3336" s="53" t="s">
        <v>8005</v>
      </c>
      <c r="B3336" s="53">
        <v>120</v>
      </c>
      <c r="C3336" s="53" t="s">
        <v>33550</v>
      </c>
      <c r="D3336" s="53" t="s">
        <v>33873</v>
      </c>
    </row>
    <row r="3337" spans="1:4" ht="15" x14ac:dyDescent="0.25">
      <c r="A3337" s="53" t="s">
        <v>8006</v>
      </c>
      <c r="B3337" s="53">
        <v>15</v>
      </c>
      <c r="C3337" s="53" t="s">
        <v>33536</v>
      </c>
      <c r="D3337" s="53" t="s">
        <v>33873</v>
      </c>
    </row>
    <row r="3338" spans="1:4" ht="15" x14ac:dyDescent="0.25">
      <c r="A3338" s="53" t="s">
        <v>8007</v>
      </c>
      <c r="B3338" s="53">
        <v>15</v>
      </c>
      <c r="C3338" s="53" t="s">
        <v>33536</v>
      </c>
      <c r="D3338" s="53" t="s">
        <v>33873</v>
      </c>
    </row>
    <row r="3339" spans="1:4" ht="15" x14ac:dyDescent="0.25">
      <c r="A3339" s="53" t="s">
        <v>8008</v>
      </c>
      <c r="B3339" s="53">
        <v>15</v>
      </c>
      <c r="C3339" s="53" t="s">
        <v>33536</v>
      </c>
      <c r="D3339" s="53" t="s">
        <v>33873</v>
      </c>
    </row>
    <row r="3340" spans="1:4" ht="15" x14ac:dyDescent="0.25">
      <c r="A3340" s="53" t="s">
        <v>8009</v>
      </c>
      <c r="B3340" s="53">
        <v>15</v>
      </c>
      <c r="C3340" s="53" t="s">
        <v>33536</v>
      </c>
      <c r="D3340" s="53" t="s">
        <v>33873</v>
      </c>
    </row>
    <row r="3341" spans="1:4" ht="15" x14ac:dyDescent="0.25">
      <c r="A3341" s="53" t="s">
        <v>8010</v>
      </c>
      <c r="B3341" s="53">
        <v>15</v>
      </c>
      <c r="C3341" s="53" t="s">
        <v>33536</v>
      </c>
      <c r="D3341" s="53" t="s">
        <v>33873</v>
      </c>
    </row>
    <row r="3342" spans="1:4" ht="15" x14ac:dyDescent="0.25">
      <c r="A3342" s="53" t="s">
        <v>8011</v>
      </c>
      <c r="B3342" s="53">
        <v>15</v>
      </c>
      <c r="C3342" s="53" t="s">
        <v>33536</v>
      </c>
      <c r="D3342" s="53" t="s">
        <v>33873</v>
      </c>
    </row>
    <row r="3343" spans="1:4" ht="15" x14ac:dyDescent="0.25">
      <c r="A3343" s="53" t="s">
        <v>8012</v>
      </c>
      <c r="B3343" s="53">
        <v>15</v>
      </c>
      <c r="C3343" s="53" t="s">
        <v>33536</v>
      </c>
      <c r="D3343" s="53" t="s">
        <v>33873</v>
      </c>
    </row>
    <row r="3344" spans="1:4" ht="15" x14ac:dyDescent="0.25">
      <c r="A3344" s="53" t="s">
        <v>8013</v>
      </c>
      <c r="B3344" s="53">
        <v>15</v>
      </c>
      <c r="C3344" s="53" t="s">
        <v>33536</v>
      </c>
      <c r="D3344" s="53" t="s">
        <v>33873</v>
      </c>
    </row>
    <row r="3345" spans="1:4" ht="15" x14ac:dyDescent="0.25">
      <c r="A3345" s="53" t="s">
        <v>8014</v>
      </c>
      <c r="B3345" s="53">
        <v>15</v>
      </c>
      <c r="C3345" s="53" t="s">
        <v>33536</v>
      </c>
      <c r="D3345" s="53" t="s">
        <v>33873</v>
      </c>
    </row>
    <row r="3346" spans="1:4" ht="15" x14ac:dyDescent="0.25">
      <c r="A3346" s="53" t="s">
        <v>8015</v>
      </c>
      <c r="B3346" s="53">
        <v>0</v>
      </c>
      <c r="C3346" s="53" t="s">
        <v>33539</v>
      </c>
      <c r="D3346" s="53" t="s">
        <v>33873</v>
      </c>
    </row>
    <row r="3347" spans="1:4" ht="15" x14ac:dyDescent="0.25">
      <c r="A3347" s="53" t="s">
        <v>8016</v>
      </c>
      <c r="B3347" s="53">
        <v>0</v>
      </c>
      <c r="C3347" s="53" t="s">
        <v>33539</v>
      </c>
      <c r="D3347" s="53" t="s">
        <v>33872</v>
      </c>
    </row>
    <row r="3348" spans="1:4" ht="15" x14ac:dyDescent="0.25">
      <c r="A3348" s="53" t="s">
        <v>8017</v>
      </c>
      <c r="B3348" s="53">
        <v>0</v>
      </c>
      <c r="C3348" s="53" t="s">
        <v>33539</v>
      </c>
      <c r="D3348" s="53" t="s">
        <v>33873</v>
      </c>
    </row>
    <row r="3349" spans="1:4" ht="15" x14ac:dyDescent="0.25">
      <c r="A3349" s="53" t="s">
        <v>8018</v>
      </c>
      <c r="B3349" s="53">
        <v>0</v>
      </c>
      <c r="C3349" s="53" t="s">
        <v>33537</v>
      </c>
      <c r="D3349" s="53" t="s">
        <v>33873</v>
      </c>
    </row>
    <row r="3350" spans="1:4" ht="15" x14ac:dyDescent="0.25">
      <c r="A3350" s="53" t="s">
        <v>8019</v>
      </c>
      <c r="B3350" s="53">
        <v>45</v>
      </c>
      <c r="C3350" s="53" t="s">
        <v>33536</v>
      </c>
      <c r="D3350" s="53" t="s">
        <v>33873</v>
      </c>
    </row>
    <row r="3351" spans="1:4" ht="15" x14ac:dyDescent="0.25">
      <c r="A3351" s="53" t="s">
        <v>8020</v>
      </c>
      <c r="B3351" s="53">
        <v>15</v>
      </c>
      <c r="C3351" s="53" t="s">
        <v>33536</v>
      </c>
      <c r="D3351" s="53" t="s">
        <v>33873</v>
      </c>
    </row>
    <row r="3352" spans="1:4" ht="15" x14ac:dyDescent="0.25">
      <c r="A3352" s="53" t="s">
        <v>8021</v>
      </c>
      <c r="B3352" s="53">
        <v>15</v>
      </c>
      <c r="C3352" s="53" t="s">
        <v>33536</v>
      </c>
      <c r="D3352" s="53" t="s">
        <v>33873</v>
      </c>
    </row>
    <row r="3353" spans="1:4" ht="15" x14ac:dyDescent="0.25">
      <c r="A3353" s="53" t="s">
        <v>8022</v>
      </c>
      <c r="B3353" s="53">
        <v>15</v>
      </c>
      <c r="C3353" s="53" t="s">
        <v>33536</v>
      </c>
      <c r="D3353" s="53" t="s">
        <v>33872</v>
      </c>
    </row>
    <row r="3354" spans="1:4" ht="15" x14ac:dyDescent="0.25">
      <c r="A3354" s="53" t="s">
        <v>8023</v>
      </c>
      <c r="B3354" s="53">
        <v>15</v>
      </c>
      <c r="C3354" s="53" t="s">
        <v>33536</v>
      </c>
      <c r="D3354" s="53" t="s">
        <v>33872</v>
      </c>
    </row>
    <row r="3355" spans="1:4" ht="15" x14ac:dyDescent="0.25">
      <c r="A3355" s="53" t="s">
        <v>8024</v>
      </c>
      <c r="B3355" s="53">
        <v>45</v>
      </c>
      <c r="C3355" s="53" t="s">
        <v>33536</v>
      </c>
      <c r="D3355" s="53" t="s">
        <v>33872</v>
      </c>
    </row>
    <row r="3356" spans="1:4" ht="15" x14ac:dyDescent="0.25">
      <c r="A3356" s="53" t="s">
        <v>8025</v>
      </c>
      <c r="B3356" s="53">
        <v>45</v>
      </c>
      <c r="C3356" s="53" t="s">
        <v>33536</v>
      </c>
      <c r="D3356" s="53" t="s">
        <v>33873</v>
      </c>
    </row>
    <row r="3357" spans="1:4" ht="15" x14ac:dyDescent="0.25">
      <c r="A3357" s="53" t="s">
        <v>8026</v>
      </c>
      <c r="B3357" s="53">
        <v>15</v>
      </c>
      <c r="C3357" s="53" t="s">
        <v>33536</v>
      </c>
      <c r="D3357" s="53" t="s">
        <v>33873</v>
      </c>
    </row>
    <row r="3358" spans="1:4" ht="15" x14ac:dyDescent="0.25">
      <c r="A3358" s="53" t="s">
        <v>8027</v>
      </c>
      <c r="B3358" s="53">
        <v>15</v>
      </c>
      <c r="C3358" s="53" t="s">
        <v>33536</v>
      </c>
      <c r="D3358" s="53" t="s">
        <v>33873</v>
      </c>
    </row>
    <row r="3359" spans="1:4" ht="15" x14ac:dyDescent="0.25">
      <c r="A3359" s="53" t="s">
        <v>8028</v>
      </c>
      <c r="B3359" s="53">
        <v>15</v>
      </c>
      <c r="C3359" s="53" t="s">
        <v>33536</v>
      </c>
      <c r="D3359" s="53" t="s">
        <v>33873</v>
      </c>
    </row>
    <row r="3360" spans="1:4" ht="15" x14ac:dyDescent="0.25">
      <c r="A3360" s="53" t="s">
        <v>8029</v>
      </c>
      <c r="B3360" s="53">
        <v>15</v>
      </c>
      <c r="C3360" s="53" t="s">
        <v>33536</v>
      </c>
      <c r="D3360" s="53" t="s">
        <v>33873</v>
      </c>
    </row>
    <row r="3361" spans="1:4" ht="15" x14ac:dyDescent="0.25">
      <c r="A3361" s="53" t="s">
        <v>8030</v>
      </c>
      <c r="B3361" s="53">
        <v>15</v>
      </c>
      <c r="C3361" s="53" t="s">
        <v>33536</v>
      </c>
      <c r="D3361" s="53" t="s">
        <v>33873</v>
      </c>
    </row>
    <row r="3362" spans="1:4" ht="15" x14ac:dyDescent="0.25">
      <c r="A3362" s="53" t="s">
        <v>33055</v>
      </c>
      <c r="B3362" s="53">
        <v>15</v>
      </c>
      <c r="C3362" s="53" t="s">
        <v>33536</v>
      </c>
      <c r="D3362" s="53" t="s">
        <v>33873</v>
      </c>
    </row>
    <row r="3363" spans="1:4" ht="15" x14ac:dyDescent="0.25">
      <c r="A3363" s="53" t="s">
        <v>33056</v>
      </c>
      <c r="B3363" s="53">
        <v>0</v>
      </c>
      <c r="C3363" s="53" t="s">
        <v>33537</v>
      </c>
      <c r="D3363" s="53" t="s">
        <v>33873</v>
      </c>
    </row>
    <row r="3364" spans="1:4" ht="15" x14ac:dyDescent="0.25">
      <c r="A3364" s="53" t="s">
        <v>8031</v>
      </c>
      <c r="B3364" s="53">
        <v>60</v>
      </c>
      <c r="C3364" s="53" t="s">
        <v>33536</v>
      </c>
      <c r="D3364" s="53" t="s">
        <v>33872</v>
      </c>
    </row>
    <row r="3365" spans="1:4" ht="15" x14ac:dyDescent="0.25">
      <c r="A3365" s="53" t="s">
        <v>8032</v>
      </c>
      <c r="B3365" s="53">
        <v>20</v>
      </c>
      <c r="C3365" s="53" t="s">
        <v>33536</v>
      </c>
      <c r="D3365" s="53" t="s">
        <v>33872</v>
      </c>
    </row>
    <row r="3366" spans="1:4" ht="15" x14ac:dyDescent="0.25">
      <c r="A3366" s="53" t="s">
        <v>8033</v>
      </c>
      <c r="B3366" s="53">
        <v>20</v>
      </c>
      <c r="C3366" s="53" t="s">
        <v>33536</v>
      </c>
      <c r="D3366" s="53" t="s">
        <v>33872</v>
      </c>
    </row>
    <row r="3367" spans="1:4" ht="15" x14ac:dyDescent="0.25">
      <c r="A3367" s="53" t="s">
        <v>8034</v>
      </c>
      <c r="B3367" s="53">
        <v>20</v>
      </c>
      <c r="C3367" s="53" t="s">
        <v>33536</v>
      </c>
      <c r="D3367" s="53" t="s">
        <v>33872</v>
      </c>
    </row>
    <row r="3368" spans="1:4" ht="15" x14ac:dyDescent="0.25">
      <c r="A3368" s="53" t="s">
        <v>8035</v>
      </c>
      <c r="B3368" s="53">
        <v>60</v>
      </c>
      <c r="C3368" s="53" t="s">
        <v>33536</v>
      </c>
      <c r="D3368" s="53" t="s">
        <v>33872</v>
      </c>
    </row>
    <row r="3369" spans="1:4" ht="15" x14ac:dyDescent="0.25">
      <c r="A3369" s="53" t="s">
        <v>8036</v>
      </c>
      <c r="B3369" s="53">
        <v>20</v>
      </c>
      <c r="C3369" s="53" t="s">
        <v>33536</v>
      </c>
      <c r="D3369" s="53" t="s">
        <v>33872</v>
      </c>
    </row>
    <row r="3370" spans="1:4" ht="15" x14ac:dyDescent="0.25">
      <c r="A3370" s="53" t="s">
        <v>8037</v>
      </c>
      <c r="B3370" s="53">
        <v>20</v>
      </c>
      <c r="C3370" s="53" t="s">
        <v>33536</v>
      </c>
      <c r="D3370" s="53" t="s">
        <v>33872</v>
      </c>
    </row>
    <row r="3371" spans="1:4" ht="15" x14ac:dyDescent="0.25">
      <c r="A3371" s="53" t="s">
        <v>8038</v>
      </c>
      <c r="B3371" s="53">
        <v>30</v>
      </c>
      <c r="C3371" s="53" t="s">
        <v>33536</v>
      </c>
      <c r="D3371" s="53" t="s">
        <v>33872</v>
      </c>
    </row>
    <row r="3372" spans="1:4" ht="15" x14ac:dyDescent="0.25">
      <c r="A3372" s="53" t="s">
        <v>8039</v>
      </c>
      <c r="B3372" s="53">
        <v>30</v>
      </c>
      <c r="C3372" s="53" t="s">
        <v>33536</v>
      </c>
      <c r="D3372" s="53" t="s">
        <v>33872</v>
      </c>
    </row>
    <row r="3373" spans="1:4" ht="15" x14ac:dyDescent="0.25">
      <c r="A3373" s="53" t="s">
        <v>8040</v>
      </c>
      <c r="B3373" s="53">
        <v>20</v>
      </c>
      <c r="C3373" s="53" t="s">
        <v>33536</v>
      </c>
      <c r="D3373" s="53" t="s">
        <v>33872</v>
      </c>
    </row>
    <row r="3374" spans="1:4" ht="15" x14ac:dyDescent="0.25">
      <c r="A3374" s="53" t="s">
        <v>8041</v>
      </c>
      <c r="B3374" s="53">
        <v>20</v>
      </c>
      <c r="C3374" s="53" t="s">
        <v>33536</v>
      </c>
      <c r="D3374" s="53" t="s">
        <v>33872</v>
      </c>
    </row>
    <row r="3375" spans="1:4" ht="15" x14ac:dyDescent="0.25">
      <c r="A3375" s="53" t="s">
        <v>8042</v>
      </c>
      <c r="B3375" s="53">
        <v>20</v>
      </c>
      <c r="C3375" s="53" t="s">
        <v>33536</v>
      </c>
      <c r="D3375" s="53" t="s">
        <v>33872</v>
      </c>
    </row>
    <row r="3376" spans="1:4" ht="15" x14ac:dyDescent="0.25">
      <c r="A3376" s="53" t="s">
        <v>8043</v>
      </c>
      <c r="B3376" s="53">
        <v>20</v>
      </c>
      <c r="C3376" s="53" t="s">
        <v>33536</v>
      </c>
      <c r="D3376" s="53" t="s">
        <v>33872</v>
      </c>
    </row>
    <row r="3377" spans="1:4" ht="15" x14ac:dyDescent="0.25">
      <c r="A3377" s="53" t="s">
        <v>8044</v>
      </c>
      <c r="B3377" s="53">
        <v>20</v>
      </c>
      <c r="C3377" s="53" t="s">
        <v>33536</v>
      </c>
      <c r="D3377" s="53" t="s">
        <v>33872</v>
      </c>
    </row>
    <row r="3378" spans="1:4" ht="15" x14ac:dyDescent="0.25">
      <c r="A3378" s="53" t="s">
        <v>8045</v>
      </c>
      <c r="B3378" s="53">
        <v>20</v>
      </c>
      <c r="C3378" s="53" t="s">
        <v>33536</v>
      </c>
      <c r="D3378" s="53" t="s">
        <v>33872</v>
      </c>
    </row>
    <row r="3379" spans="1:4" ht="15" x14ac:dyDescent="0.25">
      <c r="A3379" s="53" t="s">
        <v>8046</v>
      </c>
      <c r="B3379" s="53">
        <v>40</v>
      </c>
      <c r="C3379" s="53" t="s">
        <v>33536</v>
      </c>
      <c r="D3379" s="53" t="s">
        <v>33872</v>
      </c>
    </row>
    <row r="3380" spans="1:4" ht="15" x14ac:dyDescent="0.25">
      <c r="A3380" s="53" t="s">
        <v>8047</v>
      </c>
      <c r="B3380" s="53">
        <v>40</v>
      </c>
      <c r="C3380" s="53" t="s">
        <v>33536</v>
      </c>
      <c r="D3380" s="53" t="s">
        <v>33872</v>
      </c>
    </row>
    <row r="3381" spans="1:4" ht="15" x14ac:dyDescent="0.25">
      <c r="A3381" s="53" t="s">
        <v>8048</v>
      </c>
      <c r="B3381" s="53">
        <v>40</v>
      </c>
      <c r="C3381" s="53" t="s">
        <v>33536</v>
      </c>
      <c r="D3381" s="53" t="s">
        <v>33872</v>
      </c>
    </row>
    <row r="3382" spans="1:4" ht="15" x14ac:dyDescent="0.25">
      <c r="A3382" s="53" t="s">
        <v>8049</v>
      </c>
      <c r="B3382" s="53">
        <v>40</v>
      </c>
      <c r="C3382" s="53" t="s">
        <v>33536</v>
      </c>
      <c r="D3382" s="53" t="s">
        <v>33872</v>
      </c>
    </row>
    <row r="3383" spans="1:4" ht="15" x14ac:dyDescent="0.25">
      <c r="A3383" s="53" t="s">
        <v>8050</v>
      </c>
      <c r="B3383" s="53">
        <v>40</v>
      </c>
      <c r="C3383" s="53" t="s">
        <v>33536</v>
      </c>
      <c r="D3383" s="53" t="s">
        <v>33872</v>
      </c>
    </row>
    <row r="3384" spans="1:4" ht="15" x14ac:dyDescent="0.25">
      <c r="A3384" s="53" t="s">
        <v>8051</v>
      </c>
      <c r="B3384" s="53">
        <v>40</v>
      </c>
      <c r="C3384" s="53" t="s">
        <v>33536</v>
      </c>
      <c r="D3384" s="53" t="s">
        <v>33872</v>
      </c>
    </row>
    <row r="3385" spans="1:4" ht="15" x14ac:dyDescent="0.25">
      <c r="A3385" s="53" t="s">
        <v>8052</v>
      </c>
      <c r="B3385" s="53">
        <v>40</v>
      </c>
      <c r="C3385" s="53" t="s">
        <v>33536</v>
      </c>
      <c r="D3385" s="53" t="s">
        <v>33872</v>
      </c>
    </row>
    <row r="3386" spans="1:4" ht="15" x14ac:dyDescent="0.25">
      <c r="A3386" s="53" t="s">
        <v>8053</v>
      </c>
      <c r="B3386" s="53">
        <v>10</v>
      </c>
      <c r="C3386" s="53" t="s">
        <v>33536</v>
      </c>
      <c r="D3386" s="53" t="s">
        <v>33872</v>
      </c>
    </row>
    <row r="3387" spans="1:4" ht="15" x14ac:dyDescent="0.25">
      <c r="A3387" s="53" t="s">
        <v>8054</v>
      </c>
      <c r="B3387" s="53">
        <v>5</v>
      </c>
      <c r="C3387" s="53" t="s">
        <v>33536</v>
      </c>
      <c r="D3387" s="53" t="s">
        <v>33872</v>
      </c>
    </row>
    <row r="3388" spans="1:4" ht="15" x14ac:dyDescent="0.25">
      <c r="A3388" s="53" t="s">
        <v>8055</v>
      </c>
      <c r="B3388" s="53">
        <v>10</v>
      </c>
      <c r="C3388" s="53" t="s">
        <v>33536</v>
      </c>
      <c r="D3388" s="53" t="s">
        <v>33872</v>
      </c>
    </row>
    <row r="3389" spans="1:4" ht="15" x14ac:dyDescent="0.25">
      <c r="A3389" s="53" t="s">
        <v>8056</v>
      </c>
      <c r="B3389" s="53">
        <v>5</v>
      </c>
      <c r="C3389" s="53" t="s">
        <v>33536</v>
      </c>
      <c r="D3389" s="53" t="s">
        <v>33872</v>
      </c>
    </row>
    <row r="3390" spans="1:4" ht="15" x14ac:dyDescent="0.25">
      <c r="A3390" s="53" t="s">
        <v>8057</v>
      </c>
      <c r="B3390" s="53">
        <v>10</v>
      </c>
      <c r="C3390" s="53" t="s">
        <v>33536</v>
      </c>
      <c r="D3390" s="53" t="s">
        <v>33872</v>
      </c>
    </row>
    <row r="3391" spans="1:4" ht="15" x14ac:dyDescent="0.25">
      <c r="A3391" s="53" t="s">
        <v>8058</v>
      </c>
      <c r="B3391" s="53">
        <v>10</v>
      </c>
      <c r="C3391" s="53" t="s">
        <v>33536</v>
      </c>
      <c r="D3391" s="53" t="s">
        <v>33872</v>
      </c>
    </row>
    <row r="3392" spans="1:4" ht="15" x14ac:dyDescent="0.25">
      <c r="A3392" s="53" t="s">
        <v>8059</v>
      </c>
      <c r="B3392" s="53">
        <v>5</v>
      </c>
      <c r="C3392" s="53" t="s">
        <v>33536</v>
      </c>
      <c r="D3392" s="53" t="s">
        <v>33872</v>
      </c>
    </row>
    <row r="3393" spans="1:4" ht="15" x14ac:dyDescent="0.25">
      <c r="A3393" s="53" t="s">
        <v>8060</v>
      </c>
      <c r="B3393" s="53">
        <v>5</v>
      </c>
      <c r="C3393" s="53" t="s">
        <v>33536</v>
      </c>
      <c r="D3393" s="53" t="s">
        <v>33872</v>
      </c>
    </row>
    <row r="3394" spans="1:4" ht="15" x14ac:dyDescent="0.25">
      <c r="A3394" s="53" t="s">
        <v>8061</v>
      </c>
      <c r="B3394" s="53">
        <v>5</v>
      </c>
      <c r="C3394" s="53" t="s">
        <v>33536</v>
      </c>
      <c r="D3394" s="53" t="s">
        <v>33872</v>
      </c>
    </row>
    <row r="3395" spans="1:4" ht="15" x14ac:dyDescent="0.25">
      <c r="A3395" s="53" t="s">
        <v>8062</v>
      </c>
      <c r="B3395" s="53">
        <v>10</v>
      </c>
      <c r="C3395" s="53" t="s">
        <v>33536</v>
      </c>
      <c r="D3395" s="53" t="s">
        <v>33872</v>
      </c>
    </row>
    <row r="3396" spans="1:4" ht="15" x14ac:dyDescent="0.25">
      <c r="A3396" s="53" t="s">
        <v>8063</v>
      </c>
      <c r="B3396" s="53">
        <v>10</v>
      </c>
      <c r="C3396" s="53" t="s">
        <v>33536</v>
      </c>
      <c r="D3396" s="53" t="s">
        <v>33872</v>
      </c>
    </row>
    <row r="3397" spans="1:4" ht="15" x14ac:dyDescent="0.25">
      <c r="A3397" s="53" t="s">
        <v>8064</v>
      </c>
      <c r="B3397" s="53">
        <v>10</v>
      </c>
      <c r="C3397" s="53" t="s">
        <v>33536</v>
      </c>
      <c r="D3397" s="53" t="s">
        <v>33872</v>
      </c>
    </row>
    <row r="3398" spans="1:4" ht="15" x14ac:dyDescent="0.25">
      <c r="A3398" s="53" t="s">
        <v>8065</v>
      </c>
      <c r="B3398" s="53">
        <v>5</v>
      </c>
      <c r="C3398" s="53" t="s">
        <v>33536</v>
      </c>
      <c r="D3398" s="53" t="s">
        <v>33872</v>
      </c>
    </row>
    <row r="3399" spans="1:4" ht="15" x14ac:dyDescent="0.25">
      <c r="A3399" s="53" t="s">
        <v>8066</v>
      </c>
      <c r="B3399" s="53">
        <v>5</v>
      </c>
      <c r="C3399" s="53" t="s">
        <v>33536</v>
      </c>
      <c r="D3399" s="53" t="s">
        <v>33872</v>
      </c>
    </row>
    <row r="3400" spans="1:4" ht="15" x14ac:dyDescent="0.25">
      <c r="A3400" s="53" t="s">
        <v>8067</v>
      </c>
      <c r="B3400" s="53">
        <v>5</v>
      </c>
      <c r="C3400" s="53" t="s">
        <v>33536</v>
      </c>
      <c r="D3400" s="53" t="s">
        <v>33872</v>
      </c>
    </row>
    <row r="3401" spans="1:4" ht="15" x14ac:dyDescent="0.25">
      <c r="A3401" s="53" t="s">
        <v>8068</v>
      </c>
      <c r="B3401" s="53">
        <v>0</v>
      </c>
      <c r="C3401" s="53" t="s">
        <v>33537</v>
      </c>
      <c r="D3401" s="53" t="s">
        <v>33873</v>
      </c>
    </row>
    <row r="3402" spans="1:4" ht="15" x14ac:dyDescent="0.25">
      <c r="A3402" s="53" t="s">
        <v>8069</v>
      </c>
      <c r="B3402" s="53">
        <v>5</v>
      </c>
      <c r="C3402" s="53" t="s">
        <v>33536</v>
      </c>
      <c r="D3402" s="53" t="s">
        <v>33872</v>
      </c>
    </row>
    <row r="3403" spans="1:4" ht="15" x14ac:dyDescent="0.25">
      <c r="A3403" s="53" t="s">
        <v>8070</v>
      </c>
      <c r="B3403" s="53">
        <v>5</v>
      </c>
      <c r="C3403" s="53" t="s">
        <v>33536</v>
      </c>
      <c r="D3403" s="53" t="s">
        <v>33872</v>
      </c>
    </row>
    <row r="3404" spans="1:4" ht="15" x14ac:dyDescent="0.25">
      <c r="A3404" s="53" t="s">
        <v>8071</v>
      </c>
      <c r="B3404" s="53">
        <v>5</v>
      </c>
      <c r="C3404" s="53" t="s">
        <v>33536</v>
      </c>
      <c r="D3404" s="53" t="s">
        <v>33872</v>
      </c>
    </row>
    <row r="3405" spans="1:4" ht="15" x14ac:dyDescent="0.25">
      <c r="A3405" s="53" t="s">
        <v>8072</v>
      </c>
      <c r="B3405" s="53">
        <v>5</v>
      </c>
      <c r="C3405" s="53" t="s">
        <v>33536</v>
      </c>
      <c r="D3405" s="53" t="s">
        <v>33872</v>
      </c>
    </row>
    <row r="3406" spans="1:4" ht="15" x14ac:dyDescent="0.25">
      <c r="A3406" s="53" t="s">
        <v>8073</v>
      </c>
      <c r="B3406" s="53">
        <v>15</v>
      </c>
      <c r="C3406" s="53" t="s">
        <v>33536</v>
      </c>
      <c r="D3406" s="53" t="s">
        <v>33872</v>
      </c>
    </row>
    <row r="3407" spans="1:4" ht="15" x14ac:dyDescent="0.25">
      <c r="A3407" s="53" t="s">
        <v>8074</v>
      </c>
      <c r="B3407" s="53">
        <v>15</v>
      </c>
      <c r="C3407" s="53" t="s">
        <v>33536</v>
      </c>
      <c r="D3407" s="53" t="s">
        <v>33872</v>
      </c>
    </row>
    <row r="3408" spans="1:4" ht="15" x14ac:dyDescent="0.25">
      <c r="A3408" s="53" t="s">
        <v>8075</v>
      </c>
      <c r="B3408" s="53">
        <v>10</v>
      </c>
      <c r="C3408" s="53" t="s">
        <v>33536</v>
      </c>
      <c r="D3408" s="53" t="s">
        <v>33872</v>
      </c>
    </row>
    <row r="3409" spans="1:4" ht="15" x14ac:dyDescent="0.25">
      <c r="A3409" s="53" t="s">
        <v>8076</v>
      </c>
      <c r="B3409" s="53">
        <v>15</v>
      </c>
      <c r="C3409" s="53" t="s">
        <v>33536</v>
      </c>
      <c r="D3409" s="53" t="s">
        <v>33872</v>
      </c>
    </row>
    <row r="3410" spans="1:4" ht="15" x14ac:dyDescent="0.25">
      <c r="A3410" s="53" t="s">
        <v>8077</v>
      </c>
      <c r="B3410" s="53">
        <v>15</v>
      </c>
      <c r="C3410" s="53" t="s">
        <v>33536</v>
      </c>
      <c r="D3410" s="53" t="s">
        <v>33872</v>
      </c>
    </row>
    <row r="3411" spans="1:4" ht="15" x14ac:dyDescent="0.25">
      <c r="A3411" s="53" t="s">
        <v>8078</v>
      </c>
      <c r="B3411" s="53">
        <v>10</v>
      </c>
      <c r="C3411" s="53" t="s">
        <v>33536</v>
      </c>
      <c r="D3411" s="53" t="s">
        <v>33872</v>
      </c>
    </row>
    <row r="3412" spans="1:4" ht="15" x14ac:dyDescent="0.25">
      <c r="A3412" s="53" t="s">
        <v>8079</v>
      </c>
      <c r="B3412" s="53">
        <v>15</v>
      </c>
      <c r="C3412" s="53" t="s">
        <v>33536</v>
      </c>
      <c r="D3412" s="53" t="s">
        <v>33872</v>
      </c>
    </row>
    <row r="3413" spans="1:4" ht="15" x14ac:dyDescent="0.25">
      <c r="A3413" s="53" t="s">
        <v>8080</v>
      </c>
      <c r="B3413" s="53">
        <v>15</v>
      </c>
      <c r="C3413" s="53" t="s">
        <v>33536</v>
      </c>
      <c r="D3413" s="53" t="s">
        <v>33872</v>
      </c>
    </row>
    <row r="3414" spans="1:4" ht="15" x14ac:dyDescent="0.25">
      <c r="A3414" s="53" t="s">
        <v>8081</v>
      </c>
      <c r="B3414" s="53">
        <v>15</v>
      </c>
      <c r="C3414" s="53" t="s">
        <v>33536</v>
      </c>
      <c r="D3414" s="53" t="s">
        <v>33872</v>
      </c>
    </row>
    <row r="3415" spans="1:4" ht="15" x14ac:dyDescent="0.25">
      <c r="A3415" s="53" t="s">
        <v>8082</v>
      </c>
      <c r="B3415" s="53">
        <v>15</v>
      </c>
      <c r="C3415" s="53" t="s">
        <v>33536</v>
      </c>
      <c r="D3415" s="53" t="s">
        <v>33872</v>
      </c>
    </row>
    <row r="3416" spans="1:4" ht="15" x14ac:dyDescent="0.25">
      <c r="A3416" s="53" t="s">
        <v>8083</v>
      </c>
      <c r="B3416" s="53">
        <v>10</v>
      </c>
      <c r="C3416" s="53" t="s">
        <v>33536</v>
      </c>
      <c r="D3416" s="53" t="s">
        <v>33872</v>
      </c>
    </row>
    <row r="3417" spans="1:4" ht="15" x14ac:dyDescent="0.25">
      <c r="A3417" s="53" t="s">
        <v>8084</v>
      </c>
      <c r="B3417" s="53">
        <v>40</v>
      </c>
      <c r="C3417" s="53" t="s">
        <v>33536</v>
      </c>
      <c r="D3417" s="53" t="s">
        <v>33872</v>
      </c>
    </row>
    <row r="3418" spans="1:4" ht="15" x14ac:dyDescent="0.25">
      <c r="A3418" s="53" t="s">
        <v>8085</v>
      </c>
      <c r="B3418" s="53">
        <v>30</v>
      </c>
      <c r="C3418" s="53" t="s">
        <v>33536</v>
      </c>
      <c r="D3418" s="53" t="s">
        <v>33872</v>
      </c>
    </row>
    <row r="3419" spans="1:4" ht="15" x14ac:dyDescent="0.25">
      <c r="A3419" s="53" t="s">
        <v>8086</v>
      </c>
      <c r="B3419" s="53">
        <v>10</v>
      </c>
      <c r="C3419" s="53" t="s">
        <v>33536</v>
      </c>
      <c r="D3419" s="53" t="s">
        <v>33872</v>
      </c>
    </row>
    <row r="3420" spans="1:4" ht="15" x14ac:dyDescent="0.25">
      <c r="A3420" s="53" t="s">
        <v>8087</v>
      </c>
      <c r="B3420" s="53">
        <v>15</v>
      </c>
      <c r="C3420" s="53" t="s">
        <v>33536</v>
      </c>
      <c r="D3420" s="53" t="s">
        <v>33872</v>
      </c>
    </row>
    <row r="3421" spans="1:4" ht="15" x14ac:dyDescent="0.25">
      <c r="A3421" s="53" t="s">
        <v>8088</v>
      </c>
      <c r="B3421" s="53">
        <v>40</v>
      </c>
      <c r="C3421" s="53" t="s">
        <v>33536</v>
      </c>
      <c r="D3421" s="53" t="s">
        <v>33872</v>
      </c>
    </row>
    <row r="3422" spans="1:4" ht="15" x14ac:dyDescent="0.25">
      <c r="A3422" s="53" t="s">
        <v>8089</v>
      </c>
      <c r="B3422" s="53">
        <v>20</v>
      </c>
      <c r="C3422" s="53" t="s">
        <v>33536</v>
      </c>
      <c r="D3422" s="53" t="s">
        <v>33872</v>
      </c>
    </row>
    <row r="3423" spans="1:4" ht="15" x14ac:dyDescent="0.25">
      <c r="A3423" s="53" t="s">
        <v>8090</v>
      </c>
      <c r="B3423" s="53">
        <v>20</v>
      </c>
      <c r="C3423" s="53" t="s">
        <v>33536</v>
      </c>
      <c r="D3423" s="53" t="s">
        <v>33872</v>
      </c>
    </row>
    <row r="3424" spans="1:4" ht="15" x14ac:dyDescent="0.25">
      <c r="A3424" s="53" t="s">
        <v>8091</v>
      </c>
      <c r="B3424" s="53">
        <v>10</v>
      </c>
      <c r="C3424" s="53" t="s">
        <v>33536</v>
      </c>
      <c r="D3424" s="53" t="s">
        <v>33872</v>
      </c>
    </row>
    <row r="3425" spans="1:4" ht="15" x14ac:dyDescent="0.25">
      <c r="A3425" s="53" t="s">
        <v>8092</v>
      </c>
      <c r="B3425" s="53">
        <v>10</v>
      </c>
      <c r="C3425" s="53" t="s">
        <v>33536</v>
      </c>
      <c r="D3425" s="53" t="s">
        <v>33872</v>
      </c>
    </row>
    <row r="3426" spans="1:4" ht="15" x14ac:dyDescent="0.25">
      <c r="A3426" s="53" t="s">
        <v>8093</v>
      </c>
      <c r="B3426" s="53">
        <v>10</v>
      </c>
      <c r="C3426" s="53" t="s">
        <v>33536</v>
      </c>
      <c r="D3426" s="53" t="s">
        <v>33872</v>
      </c>
    </row>
    <row r="3427" spans="1:4" ht="15" x14ac:dyDescent="0.25">
      <c r="A3427" s="53" t="s">
        <v>8094</v>
      </c>
      <c r="B3427" s="53">
        <v>10</v>
      </c>
      <c r="C3427" s="53" t="s">
        <v>33536</v>
      </c>
      <c r="D3427" s="53" t="s">
        <v>33872</v>
      </c>
    </row>
    <row r="3428" spans="1:4" ht="15" x14ac:dyDescent="0.25">
      <c r="A3428" s="53" t="s">
        <v>8095</v>
      </c>
      <c r="B3428" s="53">
        <v>10</v>
      </c>
      <c r="C3428" s="53" t="s">
        <v>33536</v>
      </c>
      <c r="D3428" s="53" t="s">
        <v>33872</v>
      </c>
    </row>
    <row r="3429" spans="1:4" ht="15" x14ac:dyDescent="0.25">
      <c r="A3429" s="53" t="s">
        <v>8096</v>
      </c>
      <c r="B3429" s="53">
        <v>10</v>
      </c>
      <c r="C3429" s="53" t="s">
        <v>33536</v>
      </c>
      <c r="D3429" s="53" t="s">
        <v>33872</v>
      </c>
    </row>
    <row r="3430" spans="1:4" ht="15" x14ac:dyDescent="0.25">
      <c r="A3430" s="53" t="s">
        <v>8097</v>
      </c>
      <c r="B3430" s="53">
        <v>20</v>
      </c>
      <c r="C3430" s="53" t="s">
        <v>33536</v>
      </c>
      <c r="D3430" s="53" t="s">
        <v>33872</v>
      </c>
    </row>
    <row r="3431" spans="1:4" ht="15" x14ac:dyDescent="0.25">
      <c r="A3431" s="53" t="s">
        <v>8098</v>
      </c>
      <c r="B3431" s="53">
        <v>20</v>
      </c>
      <c r="C3431" s="53" t="s">
        <v>33536</v>
      </c>
      <c r="D3431" s="53" t="s">
        <v>33872</v>
      </c>
    </row>
    <row r="3432" spans="1:4" ht="15" x14ac:dyDescent="0.25">
      <c r="A3432" s="53" t="s">
        <v>8099</v>
      </c>
      <c r="B3432" s="53">
        <v>20</v>
      </c>
      <c r="C3432" s="53" t="s">
        <v>33536</v>
      </c>
      <c r="D3432" s="53" t="s">
        <v>33872</v>
      </c>
    </row>
    <row r="3433" spans="1:4" ht="15" x14ac:dyDescent="0.25">
      <c r="A3433" s="53" t="s">
        <v>8100</v>
      </c>
      <c r="B3433" s="53">
        <v>20</v>
      </c>
      <c r="C3433" s="53" t="s">
        <v>33536</v>
      </c>
      <c r="D3433" s="53" t="s">
        <v>33872</v>
      </c>
    </row>
    <row r="3434" spans="1:4" ht="15" x14ac:dyDescent="0.25">
      <c r="A3434" s="53" t="s">
        <v>8101</v>
      </c>
      <c r="B3434" s="53">
        <v>20</v>
      </c>
      <c r="C3434" s="53" t="s">
        <v>33536</v>
      </c>
      <c r="D3434" s="53" t="s">
        <v>33872</v>
      </c>
    </row>
    <row r="3435" spans="1:4" ht="15" x14ac:dyDescent="0.25">
      <c r="A3435" s="53" t="s">
        <v>8102</v>
      </c>
      <c r="B3435" s="53">
        <v>20</v>
      </c>
      <c r="C3435" s="53" t="s">
        <v>33536</v>
      </c>
      <c r="D3435" s="53" t="s">
        <v>33872</v>
      </c>
    </row>
    <row r="3436" spans="1:4" ht="15" x14ac:dyDescent="0.25">
      <c r="A3436" s="53" t="s">
        <v>8103</v>
      </c>
      <c r="B3436" s="53">
        <v>20</v>
      </c>
      <c r="C3436" s="53" t="s">
        <v>33536</v>
      </c>
      <c r="D3436" s="53" t="s">
        <v>33872</v>
      </c>
    </row>
    <row r="3437" spans="1:4" ht="15" x14ac:dyDescent="0.25">
      <c r="A3437" s="53" t="s">
        <v>8104</v>
      </c>
      <c r="B3437" s="53">
        <v>20</v>
      </c>
      <c r="C3437" s="53" t="s">
        <v>33536</v>
      </c>
      <c r="D3437" s="53" t="s">
        <v>33872</v>
      </c>
    </row>
    <row r="3438" spans="1:4" ht="15" x14ac:dyDescent="0.25">
      <c r="A3438" s="53" t="s">
        <v>8105</v>
      </c>
      <c r="B3438" s="53">
        <v>20</v>
      </c>
      <c r="C3438" s="53" t="s">
        <v>33536</v>
      </c>
      <c r="D3438" s="53" t="s">
        <v>33872</v>
      </c>
    </row>
    <row r="3439" spans="1:4" ht="15" x14ac:dyDescent="0.25">
      <c r="A3439" s="53" t="s">
        <v>8106</v>
      </c>
      <c r="B3439" s="53">
        <v>20</v>
      </c>
      <c r="C3439" s="53" t="s">
        <v>33536</v>
      </c>
      <c r="D3439" s="53" t="s">
        <v>33872</v>
      </c>
    </row>
    <row r="3440" spans="1:4" ht="15" x14ac:dyDescent="0.25">
      <c r="A3440" s="53" t="s">
        <v>8107</v>
      </c>
      <c r="B3440" s="53">
        <v>15</v>
      </c>
      <c r="C3440" s="53" t="s">
        <v>33536</v>
      </c>
      <c r="D3440" s="53" t="s">
        <v>33872</v>
      </c>
    </row>
    <row r="3441" spans="1:4" ht="15" x14ac:dyDescent="0.25">
      <c r="A3441" s="53" t="s">
        <v>8108</v>
      </c>
      <c r="B3441" s="53">
        <v>15</v>
      </c>
      <c r="C3441" s="53" t="s">
        <v>33536</v>
      </c>
      <c r="D3441" s="53" t="s">
        <v>33872</v>
      </c>
    </row>
    <row r="3442" spans="1:4" ht="15" x14ac:dyDescent="0.25">
      <c r="A3442" s="53" t="s">
        <v>8109</v>
      </c>
      <c r="B3442" s="53">
        <v>15</v>
      </c>
      <c r="C3442" s="53" t="s">
        <v>33536</v>
      </c>
      <c r="D3442" s="53" t="s">
        <v>33872</v>
      </c>
    </row>
    <row r="3443" spans="1:4" ht="15" x14ac:dyDescent="0.25">
      <c r="A3443" s="53" t="s">
        <v>8110</v>
      </c>
      <c r="B3443" s="53">
        <v>15</v>
      </c>
      <c r="C3443" s="53" t="s">
        <v>33536</v>
      </c>
      <c r="D3443" s="53" t="s">
        <v>33872</v>
      </c>
    </row>
    <row r="3444" spans="1:4" ht="15" x14ac:dyDescent="0.25">
      <c r="A3444" s="53" t="s">
        <v>8111</v>
      </c>
      <c r="B3444" s="53">
        <v>15</v>
      </c>
      <c r="C3444" s="53" t="s">
        <v>33536</v>
      </c>
      <c r="D3444" s="53" t="s">
        <v>33872</v>
      </c>
    </row>
    <row r="3445" spans="1:4" ht="15" x14ac:dyDescent="0.25">
      <c r="A3445" s="53" t="s">
        <v>8112</v>
      </c>
      <c r="B3445" s="53">
        <v>15</v>
      </c>
      <c r="C3445" s="53" t="s">
        <v>33536</v>
      </c>
      <c r="D3445" s="53" t="s">
        <v>33872</v>
      </c>
    </row>
    <row r="3446" spans="1:4" ht="15" x14ac:dyDescent="0.25">
      <c r="A3446" s="53" t="s">
        <v>8113</v>
      </c>
      <c r="B3446" s="53">
        <v>15</v>
      </c>
      <c r="C3446" s="53" t="s">
        <v>33536</v>
      </c>
      <c r="D3446" s="53" t="s">
        <v>33872</v>
      </c>
    </row>
    <row r="3447" spans="1:4" ht="15" x14ac:dyDescent="0.25">
      <c r="A3447" s="53" t="s">
        <v>8114</v>
      </c>
      <c r="B3447" s="53">
        <v>15</v>
      </c>
      <c r="C3447" s="53" t="s">
        <v>33536</v>
      </c>
      <c r="D3447" s="53" t="s">
        <v>33872</v>
      </c>
    </row>
    <row r="3448" spans="1:4" ht="15" x14ac:dyDescent="0.25">
      <c r="A3448" s="53" t="s">
        <v>8115</v>
      </c>
      <c r="B3448" s="53">
        <v>15</v>
      </c>
      <c r="C3448" s="53" t="s">
        <v>33536</v>
      </c>
      <c r="D3448" s="53" t="s">
        <v>33872</v>
      </c>
    </row>
    <row r="3449" spans="1:4" ht="15" x14ac:dyDescent="0.25">
      <c r="A3449" s="53" t="s">
        <v>8116</v>
      </c>
      <c r="B3449" s="53">
        <v>15</v>
      </c>
      <c r="C3449" s="53" t="s">
        <v>33536</v>
      </c>
      <c r="D3449" s="53" t="s">
        <v>33872</v>
      </c>
    </row>
    <row r="3450" spans="1:4" ht="15" x14ac:dyDescent="0.25">
      <c r="A3450" s="53" t="s">
        <v>8117</v>
      </c>
      <c r="B3450" s="53">
        <v>15</v>
      </c>
      <c r="C3450" s="53" t="s">
        <v>33536</v>
      </c>
      <c r="D3450" s="53" t="s">
        <v>33873</v>
      </c>
    </row>
    <row r="3451" spans="1:4" ht="15" x14ac:dyDescent="0.25">
      <c r="A3451" s="53" t="s">
        <v>8118</v>
      </c>
      <c r="B3451" s="53">
        <v>15</v>
      </c>
      <c r="C3451" s="53" t="s">
        <v>33536</v>
      </c>
      <c r="D3451" s="53" t="s">
        <v>33873</v>
      </c>
    </row>
    <row r="3452" spans="1:4" ht="15" x14ac:dyDescent="0.25">
      <c r="A3452" s="53" t="s">
        <v>8119</v>
      </c>
      <c r="B3452" s="53">
        <v>15</v>
      </c>
      <c r="C3452" s="53" t="s">
        <v>33536</v>
      </c>
      <c r="D3452" s="53" t="s">
        <v>33873</v>
      </c>
    </row>
    <row r="3453" spans="1:4" ht="15" x14ac:dyDescent="0.25">
      <c r="A3453" s="53" t="s">
        <v>8120</v>
      </c>
      <c r="B3453" s="53">
        <v>15</v>
      </c>
      <c r="C3453" s="53" t="s">
        <v>33536</v>
      </c>
      <c r="D3453" s="53" t="s">
        <v>33873</v>
      </c>
    </row>
    <row r="3454" spans="1:4" ht="15" x14ac:dyDescent="0.25">
      <c r="A3454" s="53" t="s">
        <v>8121</v>
      </c>
      <c r="B3454" s="53">
        <v>15</v>
      </c>
      <c r="C3454" s="53" t="s">
        <v>33536</v>
      </c>
      <c r="D3454" s="53" t="s">
        <v>33872</v>
      </c>
    </row>
    <row r="3455" spans="1:4" ht="15" x14ac:dyDescent="0.25">
      <c r="A3455" s="53" t="s">
        <v>8122</v>
      </c>
      <c r="B3455" s="53">
        <v>15</v>
      </c>
      <c r="C3455" s="53" t="s">
        <v>33536</v>
      </c>
      <c r="D3455" s="53" t="s">
        <v>33873</v>
      </c>
    </row>
    <row r="3456" spans="1:4" ht="15" x14ac:dyDescent="0.25">
      <c r="A3456" s="53" t="s">
        <v>8123</v>
      </c>
      <c r="B3456" s="53">
        <v>15</v>
      </c>
      <c r="C3456" s="53" t="s">
        <v>33536</v>
      </c>
      <c r="D3456" s="53" t="s">
        <v>33873</v>
      </c>
    </row>
    <row r="3457" spans="1:4" ht="15" x14ac:dyDescent="0.25">
      <c r="A3457" s="53" t="s">
        <v>8124</v>
      </c>
      <c r="B3457" s="53">
        <v>15</v>
      </c>
      <c r="C3457" s="53" t="s">
        <v>33536</v>
      </c>
      <c r="D3457" s="53" t="s">
        <v>33873</v>
      </c>
    </row>
    <row r="3458" spans="1:4" ht="15" x14ac:dyDescent="0.25">
      <c r="A3458" s="53" t="s">
        <v>8125</v>
      </c>
      <c r="B3458" s="53">
        <v>15</v>
      </c>
      <c r="C3458" s="53" t="s">
        <v>33536</v>
      </c>
      <c r="D3458" s="53" t="s">
        <v>33873</v>
      </c>
    </row>
    <row r="3459" spans="1:4" ht="15" x14ac:dyDescent="0.25">
      <c r="A3459" s="53" t="s">
        <v>8126</v>
      </c>
      <c r="B3459" s="53">
        <v>15</v>
      </c>
      <c r="C3459" s="53" t="s">
        <v>33536</v>
      </c>
      <c r="D3459" s="53" t="s">
        <v>33872</v>
      </c>
    </row>
    <row r="3460" spans="1:4" ht="15" x14ac:dyDescent="0.25">
      <c r="A3460" s="53" t="s">
        <v>8127</v>
      </c>
      <c r="B3460" s="53">
        <v>30</v>
      </c>
      <c r="C3460" s="53" t="s">
        <v>33536</v>
      </c>
      <c r="D3460" s="53" t="s">
        <v>33872</v>
      </c>
    </row>
    <row r="3461" spans="1:4" ht="15" x14ac:dyDescent="0.25">
      <c r="A3461" s="53" t="s">
        <v>8128</v>
      </c>
      <c r="B3461" s="53">
        <v>30</v>
      </c>
      <c r="C3461" s="53" t="s">
        <v>33536</v>
      </c>
      <c r="D3461" s="53" t="s">
        <v>33872</v>
      </c>
    </row>
    <row r="3462" spans="1:4" ht="15" x14ac:dyDescent="0.25">
      <c r="A3462" s="53" t="s">
        <v>8129</v>
      </c>
      <c r="B3462" s="53">
        <v>15</v>
      </c>
      <c r="C3462" s="53" t="s">
        <v>33536</v>
      </c>
      <c r="D3462" s="53" t="s">
        <v>33872</v>
      </c>
    </row>
    <row r="3463" spans="1:4" ht="15" x14ac:dyDescent="0.25">
      <c r="A3463" s="53" t="s">
        <v>8130</v>
      </c>
      <c r="B3463" s="53">
        <v>15</v>
      </c>
      <c r="C3463" s="53" t="s">
        <v>33536</v>
      </c>
      <c r="D3463" s="53" t="s">
        <v>33872</v>
      </c>
    </row>
    <row r="3464" spans="1:4" ht="15" x14ac:dyDescent="0.25">
      <c r="A3464" s="53" t="s">
        <v>8131</v>
      </c>
      <c r="B3464" s="53">
        <v>15</v>
      </c>
      <c r="C3464" s="53" t="s">
        <v>33536</v>
      </c>
      <c r="D3464" s="53" t="s">
        <v>33873</v>
      </c>
    </row>
    <row r="3465" spans="1:4" ht="15" x14ac:dyDescent="0.25">
      <c r="A3465" s="53" t="s">
        <v>8132</v>
      </c>
      <c r="B3465" s="53">
        <v>15</v>
      </c>
      <c r="C3465" s="53" t="s">
        <v>33536</v>
      </c>
      <c r="D3465" s="53" t="s">
        <v>33872</v>
      </c>
    </row>
    <row r="3466" spans="1:4" ht="15" x14ac:dyDescent="0.25">
      <c r="A3466" s="53" t="s">
        <v>8133</v>
      </c>
      <c r="B3466" s="53">
        <v>30</v>
      </c>
      <c r="C3466" s="53" t="s">
        <v>33536</v>
      </c>
      <c r="D3466" s="53" t="s">
        <v>33873</v>
      </c>
    </row>
    <row r="3467" spans="1:4" ht="15" x14ac:dyDescent="0.25">
      <c r="A3467" s="53" t="s">
        <v>33589</v>
      </c>
      <c r="B3467" s="53">
        <v>30</v>
      </c>
      <c r="C3467" s="53" t="s">
        <v>33536</v>
      </c>
      <c r="D3467" s="53" t="s">
        <v>33873</v>
      </c>
    </row>
    <row r="3468" spans="1:4" ht="15" x14ac:dyDescent="0.25">
      <c r="A3468" s="53" t="s">
        <v>8134</v>
      </c>
      <c r="B3468" s="53">
        <v>20</v>
      </c>
      <c r="C3468" s="53"/>
      <c r="D3468" s="53" t="s">
        <v>33872</v>
      </c>
    </row>
    <row r="3469" spans="1:4" ht="15" x14ac:dyDescent="0.25">
      <c r="A3469" s="53" t="s">
        <v>8135</v>
      </c>
      <c r="B3469" s="53">
        <v>20</v>
      </c>
      <c r="C3469" s="53"/>
      <c r="D3469" s="53" t="s">
        <v>33872</v>
      </c>
    </row>
    <row r="3470" spans="1:4" ht="15" x14ac:dyDescent="0.25">
      <c r="A3470" s="53" t="s">
        <v>8136</v>
      </c>
      <c r="B3470" s="53">
        <v>10</v>
      </c>
      <c r="C3470" s="53"/>
      <c r="D3470" s="53" t="s">
        <v>33872</v>
      </c>
    </row>
    <row r="3471" spans="1:4" ht="15" x14ac:dyDescent="0.25">
      <c r="A3471" s="53" t="s">
        <v>8137</v>
      </c>
      <c r="B3471" s="53">
        <v>10</v>
      </c>
      <c r="C3471" s="53" t="s">
        <v>33536</v>
      </c>
      <c r="D3471" s="53" t="s">
        <v>33872</v>
      </c>
    </row>
    <row r="3472" spans="1:4" ht="15" x14ac:dyDescent="0.25">
      <c r="A3472" s="53" t="s">
        <v>8138</v>
      </c>
      <c r="B3472" s="53">
        <v>20</v>
      </c>
      <c r="C3472" s="53"/>
      <c r="D3472" s="53" t="s">
        <v>33872</v>
      </c>
    </row>
    <row r="3473" spans="1:4" ht="15" x14ac:dyDescent="0.25">
      <c r="A3473" s="53" t="s">
        <v>8139</v>
      </c>
      <c r="B3473" s="53">
        <v>20</v>
      </c>
      <c r="C3473" s="53"/>
      <c r="D3473" s="53" t="s">
        <v>33872</v>
      </c>
    </row>
    <row r="3474" spans="1:4" ht="15" x14ac:dyDescent="0.25">
      <c r="A3474" s="53" t="s">
        <v>8140</v>
      </c>
      <c r="B3474" s="53">
        <v>15</v>
      </c>
      <c r="C3474" s="53" t="s">
        <v>33536</v>
      </c>
      <c r="D3474" s="53" t="s">
        <v>33872</v>
      </c>
    </row>
    <row r="3475" spans="1:4" ht="15" x14ac:dyDescent="0.25">
      <c r="A3475" s="53" t="s">
        <v>8141</v>
      </c>
      <c r="B3475" s="53">
        <v>15</v>
      </c>
      <c r="C3475" s="53"/>
      <c r="D3475" s="53" t="s">
        <v>33872</v>
      </c>
    </row>
    <row r="3476" spans="1:4" ht="15" x14ac:dyDescent="0.25">
      <c r="A3476" s="53" t="s">
        <v>8142</v>
      </c>
      <c r="B3476" s="53">
        <v>15</v>
      </c>
      <c r="C3476" s="53" t="s">
        <v>33536</v>
      </c>
      <c r="D3476" s="53" t="s">
        <v>33872</v>
      </c>
    </row>
    <row r="3477" spans="1:4" ht="15" x14ac:dyDescent="0.25">
      <c r="A3477" s="53" t="s">
        <v>8143</v>
      </c>
      <c r="B3477" s="53">
        <v>15</v>
      </c>
      <c r="C3477" s="53"/>
      <c r="D3477" s="53" t="s">
        <v>33872</v>
      </c>
    </row>
    <row r="3478" spans="1:4" ht="15" x14ac:dyDescent="0.25">
      <c r="A3478" s="53" t="s">
        <v>8144</v>
      </c>
      <c r="B3478" s="53">
        <v>15</v>
      </c>
      <c r="C3478" s="53"/>
      <c r="D3478" s="53" t="s">
        <v>33872</v>
      </c>
    </row>
    <row r="3479" spans="1:4" ht="15" x14ac:dyDescent="0.25">
      <c r="A3479" s="53" t="s">
        <v>8145</v>
      </c>
      <c r="B3479" s="53">
        <v>15</v>
      </c>
      <c r="C3479" s="53" t="s">
        <v>33536</v>
      </c>
      <c r="D3479" s="53" t="s">
        <v>33873</v>
      </c>
    </row>
    <row r="3480" spans="1:4" ht="15" x14ac:dyDescent="0.25">
      <c r="A3480" s="53" t="s">
        <v>8146</v>
      </c>
      <c r="B3480" s="53">
        <v>15</v>
      </c>
      <c r="C3480" s="53" t="s">
        <v>33536</v>
      </c>
      <c r="D3480" s="53" t="s">
        <v>33872</v>
      </c>
    </row>
    <row r="3481" spans="1:4" ht="15" x14ac:dyDescent="0.25">
      <c r="A3481" s="53" t="s">
        <v>8147</v>
      </c>
      <c r="B3481" s="53">
        <v>15</v>
      </c>
      <c r="C3481" s="53" t="s">
        <v>33536</v>
      </c>
      <c r="D3481" s="53" t="s">
        <v>33872</v>
      </c>
    </row>
    <row r="3482" spans="1:4" ht="15" x14ac:dyDescent="0.25">
      <c r="A3482" s="53" t="s">
        <v>8148</v>
      </c>
      <c r="B3482" s="53">
        <v>15</v>
      </c>
      <c r="C3482" s="53" t="s">
        <v>33536</v>
      </c>
      <c r="D3482" s="53" t="s">
        <v>33872</v>
      </c>
    </row>
    <row r="3483" spans="1:4" ht="15" x14ac:dyDescent="0.25">
      <c r="A3483" s="53" t="s">
        <v>8149</v>
      </c>
      <c r="B3483" s="53">
        <v>15</v>
      </c>
      <c r="C3483" s="53" t="s">
        <v>33536</v>
      </c>
      <c r="D3483" s="53" t="s">
        <v>33872</v>
      </c>
    </row>
    <row r="3484" spans="1:4" ht="15" x14ac:dyDescent="0.25">
      <c r="A3484" s="53" t="s">
        <v>8150</v>
      </c>
      <c r="B3484" s="53">
        <v>15</v>
      </c>
      <c r="C3484" s="53" t="s">
        <v>33536</v>
      </c>
      <c r="D3484" s="53" t="s">
        <v>33872</v>
      </c>
    </row>
    <row r="3485" spans="1:4" ht="15" x14ac:dyDescent="0.25">
      <c r="A3485" s="53" t="s">
        <v>8151</v>
      </c>
      <c r="B3485" s="53">
        <v>15</v>
      </c>
      <c r="C3485" s="53" t="s">
        <v>33536</v>
      </c>
      <c r="D3485" s="53" t="s">
        <v>33872</v>
      </c>
    </row>
    <row r="3486" spans="1:4" ht="15" x14ac:dyDescent="0.25">
      <c r="A3486" s="53" t="s">
        <v>8152</v>
      </c>
      <c r="B3486" s="53">
        <v>15</v>
      </c>
      <c r="C3486" s="53" t="s">
        <v>33536</v>
      </c>
      <c r="D3486" s="53" t="s">
        <v>33872</v>
      </c>
    </row>
    <row r="3487" spans="1:4" ht="15" x14ac:dyDescent="0.25">
      <c r="A3487" s="53" t="s">
        <v>8153</v>
      </c>
      <c r="B3487" s="53">
        <v>15</v>
      </c>
      <c r="C3487" s="53" t="s">
        <v>33536</v>
      </c>
      <c r="D3487" s="53" t="s">
        <v>33872</v>
      </c>
    </row>
    <row r="3488" spans="1:4" ht="15" x14ac:dyDescent="0.25">
      <c r="A3488" s="53" t="s">
        <v>8154</v>
      </c>
      <c r="B3488" s="53">
        <v>15</v>
      </c>
      <c r="C3488" s="53" t="s">
        <v>33536</v>
      </c>
      <c r="D3488" s="53" t="s">
        <v>33873</v>
      </c>
    </row>
    <row r="3489" spans="1:4" ht="15" x14ac:dyDescent="0.25">
      <c r="A3489" s="53" t="s">
        <v>8155</v>
      </c>
      <c r="B3489" s="53">
        <v>15</v>
      </c>
      <c r="C3489" s="53" t="s">
        <v>33538</v>
      </c>
      <c r="D3489" s="53" t="s">
        <v>33872</v>
      </c>
    </row>
    <row r="3490" spans="1:4" ht="15" x14ac:dyDescent="0.25">
      <c r="A3490" s="53" t="s">
        <v>8156</v>
      </c>
      <c r="B3490" s="53">
        <v>15</v>
      </c>
      <c r="C3490" s="53" t="s">
        <v>33536</v>
      </c>
      <c r="D3490" s="53" t="s">
        <v>33872</v>
      </c>
    </row>
    <row r="3491" spans="1:4" ht="15" x14ac:dyDescent="0.25">
      <c r="A3491" s="53" t="s">
        <v>8157</v>
      </c>
      <c r="B3491" s="53">
        <v>30</v>
      </c>
      <c r="C3491" s="53" t="s">
        <v>33536</v>
      </c>
      <c r="D3491" s="53" t="s">
        <v>33872</v>
      </c>
    </row>
    <row r="3492" spans="1:4" ht="15" x14ac:dyDescent="0.25">
      <c r="A3492" s="53" t="s">
        <v>8158</v>
      </c>
      <c r="B3492" s="53">
        <v>15</v>
      </c>
      <c r="C3492" s="53" t="s">
        <v>33536</v>
      </c>
      <c r="D3492" s="53" t="s">
        <v>33872</v>
      </c>
    </row>
    <row r="3493" spans="1:4" ht="15" x14ac:dyDescent="0.25">
      <c r="A3493" s="53" t="s">
        <v>8159</v>
      </c>
      <c r="B3493" s="53">
        <v>15</v>
      </c>
      <c r="C3493" s="53" t="s">
        <v>33536</v>
      </c>
      <c r="D3493" s="53" t="s">
        <v>33873</v>
      </c>
    </row>
    <row r="3494" spans="1:4" ht="15" x14ac:dyDescent="0.25">
      <c r="A3494" s="53" t="s">
        <v>8160</v>
      </c>
      <c r="B3494" s="53">
        <v>15</v>
      </c>
      <c r="C3494" s="53" t="s">
        <v>33536</v>
      </c>
      <c r="D3494" s="53" t="s">
        <v>33873</v>
      </c>
    </row>
    <row r="3495" spans="1:4" ht="15" x14ac:dyDescent="0.25">
      <c r="A3495" s="53" t="s">
        <v>8161</v>
      </c>
      <c r="B3495" s="53">
        <v>30</v>
      </c>
      <c r="C3495" s="53" t="s">
        <v>33536</v>
      </c>
      <c r="D3495" s="53" t="s">
        <v>33873</v>
      </c>
    </row>
    <row r="3496" spans="1:4" ht="15" x14ac:dyDescent="0.25">
      <c r="A3496" s="53" t="s">
        <v>8162</v>
      </c>
      <c r="B3496" s="53">
        <v>15</v>
      </c>
      <c r="C3496" s="53" t="s">
        <v>33536</v>
      </c>
      <c r="D3496" s="53" t="s">
        <v>33873</v>
      </c>
    </row>
    <row r="3497" spans="1:4" ht="15" x14ac:dyDescent="0.25">
      <c r="A3497" s="53" t="s">
        <v>8163</v>
      </c>
      <c r="B3497" s="53">
        <v>15</v>
      </c>
      <c r="C3497" s="53" t="s">
        <v>33536</v>
      </c>
      <c r="D3497" s="53" t="s">
        <v>33873</v>
      </c>
    </row>
    <row r="3498" spans="1:4" ht="15" x14ac:dyDescent="0.25">
      <c r="A3498" s="53" t="s">
        <v>8164</v>
      </c>
      <c r="B3498" s="53">
        <v>15</v>
      </c>
      <c r="C3498" s="53" t="s">
        <v>33536</v>
      </c>
      <c r="D3498" s="53" t="s">
        <v>33873</v>
      </c>
    </row>
    <row r="3499" spans="1:4" ht="15" x14ac:dyDescent="0.25">
      <c r="A3499" s="53" t="s">
        <v>8165</v>
      </c>
      <c r="B3499" s="53">
        <v>15</v>
      </c>
      <c r="C3499" s="53" t="s">
        <v>33536</v>
      </c>
      <c r="D3499" s="53" t="s">
        <v>33873</v>
      </c>
    </row>
    <row r="3500" spans="1:4" ht="15" x14ac:dyDescent="0.25">
      <c r="A3500" s="53" t="s">
        <v>8166</v>
      </c>
      <c r="B3500" s="53">
        <v>15</v>
      </c>
      <c r="C3500" s="53" t="s">
        <v>33536</v>
      </c>
      <c r="D3500" s="53" t="s">
        <v>33872</v>
      </c>
    </row>
    <row r="3501" spans="1:4" ht="15" x14ac:dyDescent="0.25">
      <c r="A3501" s="53" t="s">
        <v>8167</v>
      </c>
      <c r="B3501" s="53">
        <v>30</v>
      </c>
      <c r="C3501" s="53" t="s">
        <v>33536</v>
      </c>
      <c r="D3501" s="53" t="s">
        <v>33873</v>
      </c>
    </row>
    <row r="3502" spans="1:4" ht="15" x14ac:dyDescent="0.25">
      <c r="A3502" s="53" t="s">
        <v>8168</v>
      </c>
      <c r="B3502" s="53">
        <v>0</v>
      </c>
      <c r="C3502" s="53" t="s">
        <v>33536</v>
      </c>
      <c r="D3502" s="53" t="s">
        <v>33872</v>
      </c>
    </row>
    <row r="3503" spans="1:4" ht="15" x14ac:dyDescent="0.25">
      <c r="A3503" s="53" t="s">
        <v>8169</v>
      </c>
      <c r="B3503" s="53">
        <v>0</v>
      </c>
      <c r="C3503" s="53" t="s">
        <v>33536</v>
      </c>
      <c r="D3503" s="53" t="s">
        <v>33872</v>
      </c>
    </row>
    <row r="3504" spans="1:4" ht="15" x14ac:dyDescent="0.25">
      <c r="A3504" s="53" t="s">
        <v>8170</v>
      </c>
      <c r="B3504" s="53">
        <v>0</v>
      </c>
      <c r="C3504" s="53" t="s">
        <v>33536</v>
      </c>
      <c r="D3504" s="53" t="s">
        <v>33872</v>
      </c>
    </row>
    <row r="3505" spans="1:4" ht="15" x14ac:dyDescent="0.25">
      <c r="A3505" s="53" t="s">
        <v>33057</v>
      </c>
      <c r="B3505" s="53">
        <v>0</v>
      </c>
      <c r="C3505" s="53" t="s">
        <v>33537</v>
      </c>
      <c r="D3505" s="53" t="s">
        <v>33873</v>
      </c>
    </row>
    <row r="3506" spans="1:4" ht="15" x14ac:dyDescent="0.25">
      <c r="A3506" s="53" t="s">
        <v>8171</v>
      </c>
      <c r="B3506" s="53">
        <v>0</v>
      </c>
      <c r="C3506" s="53" t="s">
        <v>33537</v>
      </c>
      <c r="D3506" s="53" t="s">
        <v>33872</v>
      </c>
    </row>
    <row r="3507" spans="1:4" ht="15" x14ac:dyDescent="0.25">
      <c r="A3507" s="53" t="s">
        <v>8172</v>
      </c>
      <c r="B3507" s="53">
        <v>0</v>
      </c>
      <c r="C3507" s="53" t="s">
        <v>33537</v>
      </c>
      <c r="D3507" s="53" t="s">
        <v>33873</v>
      </c>
    </row>
    <row r="3508" spans="1:4" ht="15" x14ac:dyDescent="0.25">
      <c r="A3508" s="53" t="s">
        <v>8173</v>
      </c>
      <c r="B3508" s="53">
        <v>0</v>
      </c>
      <c r="C3508" s="53" t="s">
        <v>33537</v>
      </c>
      <c r="D3508" s="53" t="s">
        <v>33873</v>
      </c>
    </row>
    <row r="3509" spans="1:4" ht="15" x14ac:dyDescent="0.25">
      <c r="A3509" s="53" t="s">
        <v>8174</v>
      </c>
      <c r="B3509" s="53">
        <v>0</v>
      </c>
      <c r="C3509" s="53" t="s">
        <v>33539</v>
      </c>
      <c r="D3509" s="53" t="s">
        <v>33873</v>
      </c>
    </row>
    <row r="3510" spans="1:4" ht="15" x14ac:dyDescent="0.25">
      <c r="A3510" s="53" t="s">
        <v>8175</v>
      </c>
      <c r="B3510" s="53">
        <v>0</v>
      </c>
      <c r="C3510" s="53" t="s">
        <v>33539</v>
      </c>
      <c r="D3510" s="53" t="s">
        <v>33873</v>
      </c>
    </row>
    <row r="3511" spans="1:4" ht="15" x14ac:dyDescent="0.25">
      <c r="A3511" s="53" t="s">
        <v>8176</v>
      </c>
      <c r="B3511" s="53">
        <v>0</v>
      </c>
      <c r="C3511" s="53" t="s">
        <v>33537</v>
      </c>
      <c r="D3511" s="53" t="s">
        <v>33872</v>
      </c>
    </row>
    <row r="3512" spans="1:4" ht="15" x14ac:dyDescent="0.25">
      <c r="A3512" s="53" t="s">
        <v>8177</v>
      </c>
      <c r="B3512" s="53">
        <v>0</v>
      </c>
      <c r="C3512" s="53" t="s">
        <v>33539</v>
      </c>
      <c r="D3512" s="53" t="s">
        <v>33873</v>
      </c>
    </row>
    <row r="3513" spans="1:4" ht="15" x14ac:dyDescent="0.25">
      <c r="A3513" s="53" t="s">
        <v>8178</v>
      </c>
      <c r="B3513" s="53">
        <v>60</v>
      </c>
      <c r="C3513" s="53" t="s">
        <v>33536</v>
      </c>
      <c r="D3513" s="53" t="s">
        <v>33872</v>
      </c>
    </row>
    <row r="3514" spans="1:4" ht="15" x14ac:dyDescent="0.25">
      <c r="A3514" s="53" t="s">
        <v>8179</v>
      </c>
      <c r="B3514" s="53">
        <v>0</v>
      </c>
      <c r="C3514" s="53" t="s">
        <v>33537</v>
      </c>
      <c r="D3514" s="53" t="s">
        <v>33873</v>
      </c>
    </row>
    <row r="3515" spans="1:4" ht="15" x14ac:dyDescent="0.25">
      <c r="A3515" s="53" t="s">
        <v>8180</v>
      </c>
      <c r="B3515" s="53">
        <v>0</v>
      </c>
      <c r="C3515" s="53" t="s">
        <v>33537</v>
      </c>
      <c r="D3515" s="53" t="s">
        <v>33873</v>
      </c>
    </row>
    <row r="3516" spans="1:4" ht="15" x14ac:dyDescent="0.25">
      <c r="A3516" s="53" t="s">
        <v>8181</v>
      </c>
      <c r="B3516" s="53">
        <v>15</v>
      </c>
      <c r="C3516" s="53" t="s">
        <v>33536</v>
      </c>
      <c r="D3516" s="53" t="s">
        <v>33872</v>
      </c>
    </row>
    <row r="3517" spans="1:4" ht="15" x14ac:dyDescent="0.25">
      <c r="A3517" s="53" t="s">
        <v>8182</v>
      </c>
      <c r="B3517" s="53">
        <v>10</v>
      </c>
      <c r="C3517" s="53" t="s">
        <v>33536</v>
      </c>
      <c r="D3517" s="53" t="s">
        <v>33872</v>
      </c>
    </row>
    <row r="3518" spans="1:4" ht="15" x14ac:dyDescent="0.25">
      <c r="A3518" s="53" t="s">
        <v>8183</v>
      </c>
      <c r="B3518" s="53">
        <v>10</v>
      </c>
      <c r="C3518" s="53" t="s">
        <v>33536</v>
      </c>
      <c r="D3518" s="53" t="s">
        <v>33872</v>
      </c>
    </row>
    <row r="3519" spans="1:4" ht="15" x14ac:dyDescent="0.25">
      <c r="A3519" s="53" t="s">
        <v>8184</v>
      </c>
      <c r="B3519" s="53">
        <v>15</v>
      </c>
      <c r="C3519" s="53" t="s">
        <v>33536</v>
      </c>
      <c r="D3519" s="53" t="s">
        <v>33872</v>
      </c>
    </row>
    <row r="3520" spans="1:4" ht="15" x14ac:dyDescent="0.25">
      <c r="A3520" s="53" t="s">
        <v>8185</v>
      </c>
      <c r="B3520" s="53">
        <v>15</v>
      </c>
      <c r="C3520" s="53" t="s">
        <v>33536</v>
      </c>
      <c r="D3520" s="53" t="s">
        <v>33872</v>
      </c>
    </row>
    <row r="3521" spans="1:4" ht="15" x14ac:dyDescent="0.25">
      <c r="A3521" s="53" t="s">
        <v>8186</v>
      </c>
      <c r="B3521" s="53">
        <v>10</v>
      </c>
      <c r="C3521" s="53" t="s">
        <v>33536</v>
      </c>
      <c r="D3521" s="53" t="s">
        <v>33872</v>
      </c>
    </row>
    <row r="3522" spans="1:4" ht="15" x14ac:dyDescent="0.25">
      <c r="A3522" s="53" t="s">
        <v>8187</v>
      </c>
      <c r="B3522" s="53">
        <v>15</v>
      </c>
      <c r="C3522" s="53" t="s">
        <v>33536</v>
      </c>
      <c r="D3522" s="53" t="s">
        <v>33872</v>
      </c>
    </row>
    <row r="3523" spans="1:4" ht="15" x14ac:dyDescent="0.25">
      <c r="A3523" s="53" t="s">
        <v>8188</v>
      </c>
      <c r="B3523" s="53">
        <v>10</v>
      </c>
      <c r="C3523" s="53" t="s">
        <v>33536</v>
      </c>
      <c r="D3523" s="53" t="s">
        <v>33872</v>
      </c>
    </row>
    <row r="3524" spans="1:4" ht="15" x14ac:dyDescent="0.25">
      <c r="A3524" s="53" t="s">
        <v>8189</v>
      </c>
      <c r="B3524" s="53">
        <v>15</v>
      </c>
      <c r="C3524" s="53" t="s">
        <v>33536</v>
      </c>
      <c r="D3524" s="53" t="s">
        <v>33872</v>
      </c>
    </row>
    <row r="3525" spans="1:4" ht="15" x14ac:dyDescent="0.25">
      <c r="A3525" s="53" t="s">
        <v>8190</v>
      </c>
      <c r="B3525" s="53">
        <v>15</v>
      </c>
      <c r="C3525" s="53" t="s">
        <v>33536</v>
      </c>
      <c r="D3525" s="53" t="s">
        <v>33872</v>
      </c>
    </row>
    <row r="3526" spans="1:4" ht="15" x14ac:dyDescent="0.25">
      <c r="A3526" s="53" t="s">
        <v>8191</v>
      </c>
      <c r="B3526" s="53">
        <v>15</v>
      </c>
      <c r="C3526" s="53" t="s">
        <v>33536</v>
      </c>
      <c r="D3526" s="53" t="s">
        <v>33872</v>
      </c>
    </row>
    <row r="3527" spans="1:4" ht="15" x14ac:dyDescent="0.25">
      <c r="A3527" s="53" t="s">
        <v>8192</v>
      </c>
      <c r="B3527" s="53">
        <v>10</v>
      </c>
      <c r="C3527" s="53" t="s">
        <v>33536</v>
      </c>
      <c r="D3527" s="53" t="s">
        <v>33872</v>
      </c>
    </row>
    <row r="3528" spans="1:4" ht="15" x14ac:dyDescent="0.25">
      <c r="A3528" s="53" t="s">
        <v>8193</v>
      </c>
      <c r="B3528" s="53">
        <v>15</v>
      </c>
      <c r="C3528" s="53" t="s">
        <v>33536</v>
      </c>
      <c r="D3528" s="53" t="s">
        <v>33872</v>
      </c>
    </row>
    <row r="3529" spans="1:4" ht="15" x14ac:dyDescent="0.25">
      <c r="A3529" s="53" t="s">
        <v>8194</v>
      </c>
      <c r="B3529" s="53">
        <v>10</v>
      </c>
      <c r="C3529" s="53" t="s">
        <v>33536</v>
      </c>
      <c r="D3529" s="53" t="s">
        <v>33872</v>
      </c>
    </row>
    <row r="3530" spans="1:4" ht="15" x14ac:dyDescent="0.25">
      <c r="A3530" s="53" t="s">
        <v>8195</v>
      </c>
      <c r="B3530" s="53">
        <v>15</v>
      </c>
      <c r="C3530" s="53" t="s">
        <v>33536</v>
      </c>
      <c r="D3530" s="53" t="s">
        <v>33872</v>
      </c>
    </row>
    <row r="3531" spans="1:4" ht="15" x14ac:dyDescent="0.25">
      <c r="A3531" s="53" t="s">
        <v>8196</v>
      </c>
      <c r="B3531" s="53">
        <v>15</v>
      </c>
      <c r="C3531" s="53" t="s">
        <v>33536</v>
      </c>
      <c r="D3531" s="53" t="s">
        <v>33872</v>
      </c>
    </row>
    <row r="3532" spans="1:4" ht="15" x14ac:dyDescent="0.25">
      <c r="A3532" s="53" t="s">
        <v>8197</v>
      </c>
      <c r="B3532" s="53">
        <v>10</v>
      </c>
      <c r="C3532" s="53" t="s">
        <v>33536</v>
      </c>
      <c r="D3532" s="53" t="s">
        <v>33872</v>
      </c>
    </row>
    <row r="3533" spans="1:4" ht="15" x14ac:dyDescent="0.25">
      <c r="A3533" s="53" t="s">
        <v>8198</v>
      </c>
      <c r="B3533" s="53">
        <v>15</v>
      </c>
      <c r="C3533" s="53" t="s">
        <v>33536</v>
      </c>
      <c r="D3533" s="53" t="s">
        <v>33872</v>
      </c>
    </row>
    <row r="3534" spans="1:4" ht="15" x14ac:dyDescent="0.25">
      <c r="A3534" s="53" t="s">
        <v>8199</v>
      </c>
      <c r="B3534" s="53">
        <v>15</v>
      </c>
      <c r="C3534" s="53" t="s">
        <v>33536</v>
      </c>
      <c r="D3534" s="53" t="s">
        <v>33872</v>
      </c>
    </row>
    <row r="3535" spans="1:4" ht="15" x14ac:dyDescent="0.25">
      <c r="A3535" s="53" t="s">
        <v>8200</v>
      </c>
      <c r="B3535" s="53">
        <v>10</v>
      </c>
      <c r="C3535" s="53" t="s">
        <v>33536</v>
      </c>
      <c r="D3535" s="53" t="s">
        <v>33872</v>
      </c>
    </row>
    <row r="3536" spans="1:4" ht="15" x14ac:dyDescent="0.25">
      <c r="A3536" s="53" t="s">
        <v>8201</v>
      </c>
      <c r="B3536" s="53">
        <v>15</v>
      </c>
      <c r="C3536" s="53" t="s">
        <v>33536</v>
      </c>
      <c r="D3536" s="53" t="s">
        <v>33872</v>
      </c>
    </row>
    <row r="3537" spans="1:4" ht="15" x14ac:dyDescent="0.25">
      <c r="A3537" s="53" t="s">
        <v>8202</v>
      </c>
      <c r="B3537" s="53">
        <v>10</v>
      </c>
      <c r="C3537" s="53" t="s">
        <v>33536</v>
      </c>
      <c r="D3537" s="53" t="s">
        <v>33872</v>
      </c>
    </row>
    <row r="3538" spans="1:4" ht="15" x14ac:dyDescent="0.25">
      <c r="A3538" s="53" t="s">
        <v>8203</v>
      </c>
      <c r="B3538" s="53">
        <v>15</v>
      </c>
      <c r="C3538" s="53" t="s">
        <v>33536</v>
      </c>
      <c r="D3538" s="53" t="s">
        <v>33872</v>
      </c>
    </row>
    <row r="3539" spans="1:4" ht="15" x14ac:dyDescent="0.25">
      <c r="A3539" s="53" t="s">
        <v>8204</v>
      </c>
      <c r="B3539" s="53">
        <v>10</v>
      </c>
      <c r="C3539" s="53" t="s">
        <v>33536</v>
      </c>
      <c r="D3539" s="53" t="s">
        <v>33872</v>
      </c>
    </row>
    <row r="3540" spans="1:4" ht="15" x14ac:dyDescent="0.25">
      <c r="A3540" s="53" t="s">
        <v>8205</v>
      </c>
      <c r="B3540" s="53">
        <v>10</v>
      </c>
      <c r="C3540" s="53" t="s">
        <v>33536</v>
      </c>
      <c r="D3540" s="53" t="s">
        <v>33872</v>
      </c>
    </row>
    <row r="3541" spans="1:4" ht="15" x14ac:dyDescent="0.25">
      <c r="A3541" s="53" t="s">
        <v>8206</v>
      </c>
      <c r="B3541" s="53">
        <v>15</v>
      </c>
      <c r="C3541" s="53" t="s">
        <v>33536</v>
      </c>
      <c r="D3541" s="53" t="s">
        <v>33872</v>
      </c>
    </row>
    <row r="3542" spans="1:4" ht="15" x14ac:dyDescent="0.25">
      <c r="A3542" s="53" t="s">
        <v>8207</v>
      </c>
      <c r="B3542" s="53">
        <v>15</v>
      </c>
      <c r="C3542" s="53" t="s">
        <v>33536</v>
      </c>
      <c r="D3542" s="53" t="s">
        <v>33872</v>
      </c>
    </row>
    <row r="3543" spans="1:4" ht="15" x14ac:dyDescent="0.25">
      <c r="A3543" s="53" t="s">
        <v>8208</v>
      </c>
      <c r="B3543" s="53">
        <v>15</v>
      </c>
      <c r="C3543" s="53" t="s">
        <v>33536</v>
      </c>
      <c r="D3543" s="53" t="s">
        <v>33872</v>
      </c>
    </row>
    <row r="3544" spans="1:4" ht="15" x14ac:dyDescent="0.25">
      <c r="A3544" s="53" t="s">
        <v>8209</v>
      </c>
      <c r="B3544" s="53">
        <v>15</v>
      </c>
      <c r="C3544" s="53" t="s">
        <v>33536</v>
      </c>
      <c r="D3544" s="53" t="s">
        <v>33872</v>
      </c>
    </row>
    <row r="3545" spans="1:4" ht="15" x14ac:dyDescent="0.25">
      <c r="A3545" s="53" t="s">
        <v>8210</v>
      </c>
      <c r="B3545" s="53">
        <v>15</v>
      </c>
      <c r="C3545" s="53" t="s">
        <v>33536</v>
      </c>
      <c r="D3545" s="53" t="s">
        <v>33872</v>
      </c>
    </row>
    <row r="3546" spans="1:4" ht="15" x14ac:dyDescent="0.25">
      <c r="A3546" s="53" t="s">
        <v>8211</v>
      </c>
      <c r="B3546" s="53">
        <v>15</v>
      </c>
      <c r="C3546" s="53" t="s">
        <v>33536</v>
      </c>
      <c r="D3546" s="53" t="s">
        <v>33872</v>
      </c>
    </row>
    <row r="3547" spans="1:4" ht="15" x14ac:dyDescent="0.25">
      <c r="A3547" s="53" t="s">
        <v>8212</v>
      </c>
      <c r="B3547" s="53">
        <v>15</v>
      </c>
      <c r="C3547" s="53" t="s">
        <v>33536</v>
      </c>
      <c r="D3547" s="53" t="s">
        <v>33872</v>
      </c>
    </row>
    <row r="3548" spans="1:4" ht="15" x14ac:dyDescent="0.25">
      <c r="A3548" s="53" t="s">
        <v>8213</v>
      </c>
      <c r="B3548" s="53">
        <v>15</v>
      </c>
      <c r="C3548" s="53" t="s">
        <v>33536</v>
      </c>
      <c r="D3548" s="53" t="s">
        <v>33872</v>
      </c>
    </row>
    <row r="3549" spans="1:4" ht="15" x14ac:dyDescent="0.25">
      <c r="A3549" s="53" t="s">
        <v>8214</v>
      </c>
      <c r="B3549" s="53">
        <v>20</v>
      </c>
      <c r="C3549" s="53" t="s">
        <v>33536</v>
      </c>
      <c r="D3549" s="53" t="s">
        <v>33872</v>
      </c>
    </row>
    <row r="3550" spans="1:4" ht="15" x14ac:dyDescent="0.25">
      <c r="A3550" s="53" t="s">
        <v>8215</v>
      </c>
      <c r="B3550" s="53">
        <v>15</v>
      </c>
      <c r="C3550" s="53" t="s">
        <v>33536</v>
      </c>
      <c r="D3550" s="53" t="s">
        <v>33872</v>
      </c>
    </row>
    <row r="3551" spans="1:4" ht="15" x14ac:dyDescent="0.25">
      <c r="A3551" s="53" t="s">
        <v>8216</v>
      </c>
      <c r="B3551" s="53">
        <v>20</v>
      </c>
      <c r="C3551" s="53" t="s">
        <v>33536</v>
      </c>
      <c r="D3551" s="53" t="s">
        <v>33872</v>
      </c>
    </row>
    <row r="3552" spans="1:4" ht="15" x14ac:dyDescent="0.25">
      <c r="A3552" s="53" t="s">
        <v>8217</v>
      </c>
      <c r="B3552" s="53">
        <v>10</v>
      </c>
      <c r="C3552" s="53"/>
      <c r="D3552" s="53" t="s">
        <v>33872</v>
      </c>
    </row>
    <row r="3553" spans="1:4" ht="15" x14ac:dyDescent="0.25">
      <c r="A3553" s="53" t="s">
        <v>8218</v>
      </c>
      <c r="B3553" s="53">
        <v>20</v>
      </c>
      <c r="C3553" s="53" t="s">
        <v>33536</v>
      </c>
      <c r="D3553" s="53" t="s">
        <v>33872</v>
      </c>
    </row>
    <row r="3554" spans="1:4" ht="15" x14ac:dyDescent="0.25">
      <c r="A3554" s="53" t="s">
        <v>8219</v>
      </c>
      <c r="B3554" s="53">
        <v>10</v>
      </c>
      <c r="C3554" s="53" t="s">
        <v>33536</v>
      </c>
      <c r="D3554" s="53" t="s">
        <v>33872</v>
      </c>
    </row>
    <row r="3555" spans="1:4" ht="15" x14ac:dyDescent="0.25">
      <c r="A3555" s="53" t="s">
        <v>8220</v>
      </c>
      <c r="B3555" s="53">
        <v>20</v>
      </c>
      <c r="C3555" s="53" t="s">
        <v>33536</v>
      </c>
      <c r="D3555" s="53" t="s">
        <v>33872</v>
      </c>
    </row>
    <row r="3556" spans="1:4" ht="15" x14ac:dyDescent="0.25">
      <c r="A3556" s="53" t="s">
        <v>8221</v>
      </c>
      <c r="B3556" s="53">
        <v>20</v>
      </c>
      <c r="C3556" s="53" t="s">
        <v>33536</v>
      </c>
      <c r="D3556" s="53" t="s">
        <v>33872</v>
      </c>
    </row>
    <row r="3557" spans="1:4" ht="15" x14ac:dyDescent="0.25">
      <c r="A3557" s="53" t="s">
        <v>8222</v>
      </c>
      <c r="B3557" s="53">
        <v>20</v>
      </c>
      <c r="C3557" s="53" t="s">
        <v>33536</v>
      </c>
      <c r="D3557" s="53" t="s">
        <v>33872</v>
      </c>
    </row>
    <row r="3558" spans="1:4" ht="15" x14ac:dyDescent="0.25">
      <c r="A3558" s="53" t="s">
        <v>8223</v>
      </c>
      <c r="B3558" s="53">
        <v>20</v>
      </c>
      <c r="C3558" s="53" t="s">
        <v>33536</v>
      </c>
      <c r="D3558" s="53" t="s">
        <v>33872</v>
      </c>
    </row>
    <row r="3559" spans="1:4" ht="15" x14ac:dyDescent="0.25">
      <c r="A3559" s="53" t="s">
        <v>8224</v>
      </c>
      <c r="B3559" s="53">
        <v>10</v>
      </c>
      <c r="C3559" s="53" t="s">
        <v>33536</v>
      </c>
      <c r="D3559" s="53" t="s">
        <v>33872</v>
      </c>
    </row>
    <row r="3560" spans="1:4" ht="15" x14ac:dyDescent="0.25">
      <c r="A3560" s="53" t="s">
        <v>8225</v>
      </c>
      <c r="B3560" s="53">
        <v>10</v>
      </c>
      <c r="C3560" s="53" t="s">
        <v>33536</v>
      </c>
      <c r="D3560" s="53" t="s">
        <v>33872</v>
      </c>
    </row>
    <row r="3561" spans="1:4" ht="15" x14ac:dyDescent="0.25">
      <c r="A3561" s="53" t="s">
        <v>8226</v>
      </c>
      <c r="B3561" s="53">
        <v>10</v>
      </c>
      <c r="C3561" s="53"/>
      <c r="D3561" s="53" t="s">
        <v>33872</v>
      </c>
    </row>
    <row r="3562" spans="1:4" ht="15" x14ac:dyDescent="0.25">
      <c r="A3562" s="53" t="s">
        <v>8227</v>
      </c>
      <c r="B3562" s="53">
        <v>10</v>
      </c>
      <c r="C3562" s="53"/>
      <c r="D3562" s="53" t="s">
        <v>33872</v>
      </c>
    </row>
    <row r="3563" spans="1:4" ht="15" x14ac:dyDescent="0.25">
      <c r="A3563" s="53" t="s">
        <v>8228</v>
      </c>
      <c r="B3563" s="53">
        <v>10</v>
      </c>
      <c r="C3563" s="53"/>
      <c r="D3563" s="53" t="s">
        <v>33872</v>
      </c>
    </row>
    <row r="3564" spans="1:4" ht="15" x14ac:dyDescent="0.25">
      <c r="A3564" s="53" t="s">
        <v>8229</v>
      </c>
      <c r="B3564" s="53">
        <v>10</v>
      </c>
      <c r="C3564" s="53" t="s">
        <v>33536</v>
      </c>
      <c r="D3564" s="53" t="s">
        <v>33872</v>
      </c>
    </row>
    <row r="3565" spans="1:4" ht="15" x14ac:dyDescent="0.25">
      <c r="A3565" s="53" t="s">
        <v>8230</v>
      </c>
      <c r="B3565" s="53">
        <v>20</v>
      </c>
      <c r="C3565" s="53" t="s">
        <v>33536</v>
      </c>
      <c r="D3565" s="53" t="s">
        <v>33872</v>
      </c>
    </row>
    <row r="3566" spans="1:4" ht="15" x14ac:dyDescent="0.25">
      <c r="A3566" s="53" t="s">
        <v>8231</v>
      </c>
      <c r="B3566" s="53">
        <v>20</v>
      </c>
      <c r="C3566" s="53"/>
      <c r="D3566" s="53" t="s">
        <v>33872</v>
      </c>
    </row>
    <row r="3567" spans="1:4" ht="15" x14ac:dyDescent="0.25">
      <c r="A3567" s="53" t="s">
        <v>8232</v>
      </c>
      <c r="B3567" s="53">
        <v>10</v>
      </c>
      <c r="C3567" s="53"/>
      <c r="D3567" s="53" t="s">
        <v>33872</v>
      </c>
    </row>
    <row r="3568" spans="1:4" ht="15" x14ac:dyDescent="0.25">
      <c r="A3568" s="53" t="s">
        <v>8233</v>
      </c>
      <c r="B3568" s="53">
        <v>20</v>
      </c>
      <c r="C3568" s="53"/>
      <c r="D3568" s="53" t="s">
        <v>33872</v>
      </c>
    </row>
    <row r="3569" spans="1:4" ht="15" x14ac:dyDescent="0.25">
      <c r="A3569" s="53" t="s">
        <v>8234</v>
      </c>
      <c r="B3569" s="53">
        <v>20</v>
      </c>
      <c r="C3569" s="53"/>
      <c r="D3569" s="53" t="s">
        <v>33872</v>
      </c>
    </row>
    <row r="3570" spans="1:4" ht="15" x14ac:dyDescent="0.25">
      <c r="A3570" s="53" t="s">
        <v>8235</v>
      </c>
      <c r="B3570" s="53">
        <v>20</v>
      </c>
      <c r="C3570" s="53"/>
      <c r="D3570" s="53" t="s">
        <v>33872</v>
      </c>
    </row>
    <row r="3571" spans="1:4" ht="15" x14ac:dyDescent="0.25">
      <c r="A3571" s="53" t="s">
        <v>8236</v>
      </c>
      <c r="B3571" s="53">
        <v>20</v>
      </c>
      <c r="C3571" s="53"/>
      <c r="D3571" s="53" t="s">
        <v>33872</v>
      </c>
    </row>
    <row r="3572" spans="1:4" ht="15" x14ac:dyDescent="0.25">
      <c r="A3572" s="53" t="s">
        <v>8237</v>
      </c>
      <c r="B3572" s="53">
        <v>20</v>
      </c>
      <c r="C3572" s="53"/>
      <c r="D3572" s="53" t="s">
        <v>33872</v>
      </c>
    </row>
    <row r="3573" spans="1:4" ht="15" x14ac:dyDescent="0.25">
      <c r="A3573" s="53" t="s">
        <v>8238</v>
      </c>
      <c r="B3573" s="53">
        <v>20</v>
      </c>
      <c r="C3573" s="53" t="s">
        <v>33536</v>
      </c>
      <c r="D3573" s="53" t="s">
        <v>33872</v>
      </c>
    </row>
    <row r="3574" spans="1:4" ht="15" x14ac:dyDescent="0.25">
      <c r="A3574" s="53" t="s">
        <v>8239</v>
      </c>
      <c r="B3574" s="53">
        <v>20</v>
      </c>
      <c r="C3574" s="53" t="s">
        <v>33536</v>
      </c>
      <c r="D3574" s="53" t="s">
        <v>33872</v>
      </c>
    </row>
    <row r="3575" spans="1:4" ht="15" x14ac:dyDescent="0.25">
      <c r="A3575" s="53" t="s">
        <v>8240</v>
      </c>
      <c r="B3575" s="53">
        <v>10</v>
      </c>
      <c r="C3575" s="53"/>
      <c r="D3575" s="53" t="s">
        <v>33872</v>
      </c>
    </row>
    <row r="3576" spans="1:4" ht="15" x14ac:dyDescent="0.25">
      <c r="A3576" s="53" t="s">
        <v>8241</v>
      </c>
      <c r="B3576" s="53">
        <v>15</v>
      </c>
      <c r="C3576" s="53" t="s">
        <v>33536</v>
      </c>
      <c r="D3576" s="53" t="s">
        <v>33873</v>
      </c>
    </row>
    <row r="3577" spans="1:4" ht="15" x14ac:dyDescent="0.25">
      <c r="A3577" s="53" t="s">
        <v>8242</v>
      </c>
      <c r="B3577" s="53">
        <v>20</v>
      </c>
      <c r="C3577" s="53"/>
      <c r="D3577" s="53" t="s">
        <v>33872</v>
      </c>
    </row>
    <row r="3578" spans="1:4" ht="15" x14ac:dyDescent="0.25">
      <c r="A3578" s="53" t="s">
        <v>8243</v>
      </c>
      <c r="B3578" s="53">
        <v>30</v>
      </c>
      <c r="C3578" s="53" t="s">
        <v>33536</v>
      </c>
      <c r="D3578" s="53" t="s">
        <v>33873</v>
      </c>
    </row>
    <row r="3579" spans="1:4" ht="15" x14ac:dyDescent="0.25">
      <c r="A3579" s="53" t="s">
        <v>8244</v>
      </c>
      <c r="B3579" s="53">
        <v>10</v>
      </c>
      <c r="C3579" s="53"/>
      <c r="D3579" s="53" t="s">
        <v>33872</v>
      </c>
    </row>
    <row r="3580" spans="1:4" ht="15" x14ac:dyDescent="0.25">
      <c r="A3580" s="53" t="s">
        <v>8245</v>
      </c>
      <c r="B3580" s="53">
        <v>20</v>
      </c>
      <c r="C3580" s="53" t="s">
        <v>33536</v>
      </c>
      <c r="D3580" s="53" t="s">
        <v>33872</v>
      </c>
    </row>
    <row r="3581" spans="1:4" ht="15" x14ac:dyDescent="0.25">
      <c r="A3581" s="53" t="s">
        <v>8246</v>
      </c>
      <c r="B3581" s="53">
        <v>15</v>
      </c>
      <c r="C3581" s="53" t="s">
        <v>33536</v>
      </c>
      <c r="D3581" s="53" t="s">
        <v>33873</v>
      </c>
    </row>
    <row r="3582" spans="1:4" ht="15" x14ac:dyDescent="0.25">
      <c r="A3582" s="53" t="s">
        <v>8247</v>
      </c>
      <c r="B3582" s="53">
        <v>15</v>
      </c>
      <c r="C3582" s="53" t="s">
        <v>33536</v>
      </c>
      <c r="D3582" s="53" t="s">
        <v>33872</v>
      </c>
    </row>
    <row r="3583" spans="1:4" ht="15" x14ac:dyDescent="0.25">
      <c r="A3583" s="53" t="s">
        <v>8248</v>
      </c>
      <c r="B3583" s="53">
        <v>15</v>
      </c>
      <c r="C3583" s="53" t="s">
        <v>33536</v>
      </c>
      <c r="D3583" s="53" t="s">
        <v>33872</v>
      </c>
    </row>
    <row r="3584" spans="1:4" ht="15" x14ac:dyDescent="0.25">
      <c r="A3584" s="53" t="s">
        <v>8249</v>
      </c>
      <c r="B3584" s="53">
        <v>15</v>
      </c>
      <c r="C3584" s="53" t="s">
        <v>33536</v>
      </c>
      <c r="D3584" s="53" t="s">
        <v>33873</v>
      </c>
    </row>
    <row r="3585" spans="1:4" ht="15" x14ac:dyDescent="0.25">
      <c r="A3585" s="53" t="s">
        <v>8250</v>
      </c>
      <c r="B3585" s="53">
        <v>15</v>
      </c>
      <c r="C3585" s="53" t="s">
        <v>33536</v>
      </c>
      <c r="D3585" s="53" t="s">
        <v>33872</v>
      </c>
    </row>
    <row r="3586" spans="1:4" ht="15" x14ac:dyDescent="0.25">
      <c r="A3586" s="53" t="s">
        <v>8251</v>
      </c>
      <c r="B3586" s="53">
        <v>15</v>
      </c>
      <c r="C3586" s="53" t="s">
        <v>33536</v>
      </c>
      <c r="D3586" s="53" t="s">
        <v>33873</v>
      </c>
    </row>
    <row r="3587" spans="1:4" ht="15" x14ac:dyDescent="0.25">
      <c r="A3587" s="53" t="s">
        <v>8252</v>
      </c>
      <c r="B3587" s="53">
        <v>15</v>
      </c>
      <c r="C3587" s="53" t="s">
        <v>33536</v>
      </c>
      <c r="D3587" s="53" t="s">
        <v>33872</v>
      </c>
    </row>
    <row r="3588" spans="1:4" ht="15" x14ac:dyDescent="0.25">
      <c r="A3588" s="53" t="s">
        <v>8253</v>
      </c>
      <c r="B3588" s="53">
        <v>15</v>
      </c>
      <c r="C3588" s="53" t="s">
        <v>33536</v>
      </c>
      <c r="D3588" s="53" t="s">
        <v>33873</v>
      </c>
    </row>
    <row r="3589" spans="1:4" ht="15" x14ac:dyDescent="0.25">
      <c r="A3589" s="53" t="s">
        <v>8254</v>
      </c>
      <c r="B3589" s="53">
        <v>15</v>
      </c>
      <c r="C3589" s="53" t="s">
        <v>33536</v>
      </c>
      <c r="D3589" s="53" t="s">
        <v>33872</v>
      </c>
    </row>
    <row r="3590" spans="1:4" ht="15" x14ac:dyDescent="0.25">
      <c r="A3590" s="53" t="s">
        <v>8255</v>
      </c>
      <c r="B3590" s="53">
        <v>15</v>
      </c>
      <c r="C3590" s="53" t="s">
        <v>33536</v>
      </c>
      <c r="D3590" s="53" t="s">
        <v>33872</v>
      </c>
    </row>
    <row r="3591" spans="1:4" ht="15" x14ac:dyDescent="0.25">
      <c r="A3591" s="53" t="s">
        <v>8256</v>
      </c>
      <c r="B3591" s="53">
        <v>15</v>
      </c>
      <c r="C3591" s="53" t="s">
        <v>33536</v>
      </c>
      <c r="D3591" s="53" t="s">
        <v>33872</v>
      </c>
    </row>
    <row r="3592" spans="1:4" ht="15" x14ac:dyDescent="0.25">
      <c r="A3592" s="53" t="s">
        <v>8257</v>
      </c>
      <c r="B3592" s="53">
        <v>15</v>
      </c>
      <c r="C3592" s="53" t="s">
        <v>33538</v>
      </c>
      <c r="D3592" s="53" t="s">
        <v>33873</v>
      </c>
    </row>
    <row r="3593" spans="1:4" ht="15" x14ac:dyDescent="0.25">
      <c r="A3593" s="53" t="s">
        <v>8258</v>
      </c>
      <c r="B3593" s="53">
        <v>15</v>
      </c>
      <c r="C3593" s="53" t="s">
        <v>33536</v>
      </c>
      <c r="D3593" s="53" t="s">
        <v>33873</v>
      </c>
    </row>
    <row r="3594" spans="1:4" ht="15" x14ac:dyDescent="0.25">
      <c r="A3594" s="53" t="s">
        <v>8259</v>
      </c>
      <c r="B3594" s="53">
        <v>15</v>
      </c>
      <c r="C3594" s="53" t="s">
        <v>33536</v>
      </c>
      <c r="D3594" s="53" t="s">
        <v>33872</v>
      </c>
    </row>
    <row r="3595" spans="1:4" ht="15" x14ac:dyDescent="0.25">
      <c r="A3595" s="53" t="s">
        <v>8260</v>
      </c>
      <c r="B3595" s="53">
        <v>15</v>
      </c>
      <c r="C3595" s="53" t="s">
        <v>33536</v>
      </c>
      <c r="D3595" s="53" t="s">
        <v>33872</v>
      </c>
    </row>
    <row r="3596" spans="1:4" ht="15" x14ac:dyDescent="0.25">
      <c r="A3596" s="53" t="s">
        <v>8261</v>
      </c>
      <c r="B3596" s="53">
        <v>15</v>
      </c>
      <c r="C3596" s="53" t="s">
        <v>33536</v>
      </c>
      <c r="D3596" s="53" t="s">
        <v>33873</v>
      </c>
    </row>
    <row r="3597" spans="1:4" ht="15" x14ac:dyDescent="0.25">
      <c r="A3597" s="53" t="s">
        <v>8262</v>
      </c>
      <c r="B3597" s="53">
        <v>15</v>
      </c>
      <c r="C3597" s="53" t="s">
        <v>33536</v>
      </c>
      <c r="D3597" s="53" t="s">
        <v>33873</v>
      </c>
    </row>
    <row r="3598" spans="1:4" ht="15" x14ac:dyDescent="0.25">
      <c r="A3598" s="53" t="s">
        <v>8263</v>
      </c>
      <c r="B3598" s="53">
        <v>15</v>
      </c>
      <c r="C3598" s="53" t="s">
        <v>33536</v>
      </c>
      <c r="D3598" s="53" t="s">
        <v>33872</v>
      </c>
    </row>
    <row r="3599" spans="1:4" ht="15" x14ac:dyDescent="0.25">
      <c r="A3599" s="53" t="s">
        <v>8264</v>
      </c>
      <c r="B3599" s="53">
        <v>15</v>
      </c>
      <c r="C3599" s="53" t="s">
        <v>33536</v>
      </c>
      <c r="D3599" s="53" t="s">
        <v>33873</v>
      </c>
    </row>
    <row r="3600" spans="1:4" ht="15" x14ac:dyDescent="0.25">
      <c r="A3600" s="53" t="s">
        <v>8265</v>
      </c>
      <c r="B3600" s="53">
        <v>15</v>
      </c>
      <c r="C3600" s="53" t="s">
        <v>33536</v>
      </c>
      <c r="D3600" s="53" t="s">
        <v>33872</v>
      </c>
    </row>
    <row r="3601" spans="1:4" ht="15" x14ac:dyDescent="0.25">
      <c r="A3601" s="53" t="s">
        <v>8266</v>
      </c>
      <c r="B3601" s="53">
        <v>15</v>
      </c>
      <c r="C3601" s="53" t="s">
        <v>33536</v>
      </c>
      <c r="D3601" s="53" t="s">
        <v>33873</v>
      </c>
    </row>
    <row r="3602" spans="1:4" ht="15" x14ac:dyDescent="0.25">
      <c r="A3602" s="53" t="s">
        <v>8267</v>
      </c>
      <c r="B3602" s="53">
        <v>15</v>
      </c>
      <c r="C3602" s="53" t="s">
        <v>33536</v>
      </c>
      <c r="D3602" s="53" t="s">
        <v>33873</v>
      </c>
    </row>
    <row r="3603" spans="1:4" ht="15" x14ac:dyDescent="0.25">
      <c r="A3603" s="53" t="s">
        <v>8268</v>
      </c>
      <c r="B3603" s="53">
        <v>15</v>
      </c>
      <c r="C3603" s="53" t="s">
        <v>33536</v>
      </c>
      <c r="D3603" s="53" t="s">
        <v>33873</v>
      </c>
    </row>
    <row r="3604" spans="1:4" ht="15" x14ac:dyDescent="0.25">
      <c r="A3604" s="53" t="s">
        <v>8269</v>
      </c>
      <c r="B3604" s="53">
        <v>15</v>
      </c>
      <c r="C3604" s="53" t="s">
        <v>33536</v>
      </c>
      <c r="D3604" s="53" t="s">
        <v>33873</v>
      </c>
    </row>
    <row r="3605" spans="1:4" ht="15" x14ac:dyDescent="0.25">
      <c r="A3605" s="53" t="s">
        <v>8270</v>
      </c>
      <c r="B3605" s="53">
        <v>15</v>
      </c>
      <c r="C3605" s="53" t="s">
        <v>33536</v>
      </c>
      <c r="D3605" s="53" t="s">
        <v>33873</v>
      </c>
    </row>
    <row r="3606" spans="1:4" ht="15" x14ac:dyDescent="0.25">
      <c r="A3606" s="53" t="s">
        <v>8271</v>
      </c>
      <c r="B3606" s="53">
        <v>15</v>
      </c>
      <c r="C3606" s="53" t="s">
        <v>33536</v>
      </c>
      <c r="D3606" s="53" t="s">
        <v>33872</v>
      </c>
    </row>
    <row r="3607" spans="1:4" ht="15" x14ac:dyDescent="0.25">
      <c r="A3607" s="53" t="s">
        <v>8272</v>
      </c>
      <c r="B3607" s="53">
        <v>15</v>
      </c>
      <c r="C3607" s="53" t="s">
        <v>33536</v>
      </c>
      <c r="D3607" s="53" t="s">
        <v>33872</v>
      </c>
    </row>
    <row r="3608" spans="1:4" ht="15" x14ac:dyDescent="0.25">
      <c r="A3608" s="53" t="s">
        <v>8273</v>
      </c>
      <c r="B3608" s="53">
        <v>15</v>
      </c>
      <c r="C3608" s="53" t="s">
        <v>33538</v>
      </c>
      <c r="D3608" s="53" t="s">
        <v>33873</v>
      </c>
    </row>
    <row r="3609" spans="1:4" ht="15" x14ac:dyDescent="0.25">
      <c r="A3609" s="53" t="s">
        <v>8274</v>
      </c>
      <c r="B3609" s="53">
        <v>15</v>
      </c>
      <c r="C3609" s="53" t="s">
        <v>33536</v>
      </c>
      <c r="D3609" s="53" t="s">
        <v>33872</v>
      </c>
    </row>
    <row r="3610" spans="1:4" ht="15" x14ac:dyDescent="0.25">
      <c r="A3610" s="53" t="s">
        <v>8275</v>
      </c>
      <c r="B3610" s="53">
        <v>30</v>
      </c>
      <c r="C3610" s="53" t="s">
        <v>33536</v>
      </c>
      <c r="D3610" s="53" t="s">
        <v>33872</v>
      </c>
    </row>
    <row r="3611" spans="1:4" ht="15" x14ac:dyDescent="0.25">
      <c r="A3611" s="53" t="s">
        <v>8276</v>
      </c>
      <c r="B3611" s="53">
        <v>15</v>
      </c>
      <c r="C3611" s="53" t="s">
        <v>33536</v>
      </c>
      <c r="D3611" s="53" t="s">
        <v>33873</v>
      </c>
    </row>
    <row r="3612" spans="1:4" ht="15" x14ac:dyDescent="0.25">
      <c r="A3612" s="53" t="s">
        <v>8277</v>
      </c>
      <c r="B3612" s="53">
        <v>15</v>
      </c>
      <c r="C3612" s="53" t="s">
        <v>33536</v>
      </c>
      <c r="D3612" s="53" t="s">
        <v>33873</v>
      </c>
    </row>
    <row r="3613" spans="1:4" ht="15" x14ac:dyDescent="0.25">
      <c r="A3613" s="53" t="s">
        <v>33590</v>
      </c>
      <c r="B3613" s="53">
        <v>15</v>
      </c>
      <c r="C3613" s="53" t="s">
        <v>33536</v>
      </c>
      <c r="D3613" s="53" t="s">
        <v>33873</v>
      </c>
    </row>
    <row r="3614" spans="1:4" ht="15" x14ac:dyDescent="0.25">
      <c r="A3614" s="53" t="s">
        <v>33591</v>
      </c>
      <c r="B3614" s="53">
        <v>15</v>
      </c>
      <c r="C3614" s="53" t="s">
        <v>33536</v>
      </c>
      <c r="D3614" s="53" t="s">
        <v>33873</v>
      </c>
    </row>
    <row r="3615" spans="1:4" ht="15" x14ac:dyDescent="0.25">
      <c r="A3615" s="53" t="s">
        <v>8278</v>
      </c>
      <c r="B3615" s="53">
        <v>15</v>
      </c>
      <c r="C3615" s="53" t="s">
        <v>33536</v>
      </c>
      <c r="D3615" s="53" t="s">
        <v>33873</v>
      </c>
    </row>
    <row r="3616" spans="1:4" ht="15" x14ac:dyDescent="0.25">
      <c r="A3616" s="53" t="s">
        <v>8279</v>
      </c>
      <c r="B3616" s="53">
        <v>20</v>
      </c>
      <c r="C3616" s="53"/>
      <c r="D3616" s="53" t="s">
        <v>33872</v>
      </c>
    </row>
    <row r="3617" spans="1:4" ht="15" x14ac:dyDescent="0.25">
      <c r="A3617" s="53" t="s">
        <v>8280</v>
      </c>
      <c r="B3617" s="53">
        <v>15</v>
      </c>
      <c r="C3617" s="53" t="s">
        <v>33558</v>
      </c>
      <c r="D3617" s="53" t="s">
        <v>33873</v>
      </c>
    </row>
    <row r="3618" spans="1:4" ht="15" x14ac:dyDescent="0.25">
      <c r="A3618" s="53" t="s">
        <v>33592</v>
      </c>
      <c r="B3618" s="53">
        <v>15</v>
      </c>
      <c r="C3618" s="53" t="s">
        <v>33536</v>
      </c>
      <c r="D3618" s="53" t="s">
        <v>33873</v>
      </c>
    </row>
    <row r="3619" spans="1:4" ht="15" x14ac:dyDescent="0.25">
      <c r="A3619" s="53" t="s">
        <v>8281</v>
      </c>
      <c r="B3619" s="53">
        <v>20</v>
      </c>
      <c r="C3619" s="53"/>
      <c r="D3619" s="53" t="s">
        <v>33872</v>
      </c>
    </row>
    <row r="3620" spans="1:4" ht="15" x14ac:dyDescent="0.25">
      <c r="A3620" s="53" t="s">
        <v>8282</v>
      </c>
      <c r="B3620" s="53">
        <v>20</v>
      </c>
      <c r="C3620" s="53"/>
      <c r="D3620" s="53" t="s">
        <v>33872</v>
      </c>
    </row>
    <row r="3621" spans="1:4" ht="15" x14ac:dyDescent="0.25">
      <c r="A3621" s="53" t="s">
        <v>8283</v>
      </c>
      <c r="B3621" s="53">
        <v>20</v>
      </c>
      <c r="C3621" s="53"/>
      <c r="D3621" s="53" t="s">
        <v>33872</v>
      </c>
    </row>
    <row r="3622" spans="1:4" ht="15" x14ac:dyDescent="0.25">
      <c r="A3622" s="53" t="s">
        <v>8284</v>
      </c>
      <c r="B3622" s="53">
        <v>20</v>
      </c>
      <c r="C3622" s="53"/>
      <c r="D3622" s="53" t="s">
        <v>33872</v>
      </c>
    </row>
    <row r="3623" spans="1:4" ht="15" x14ac:dyDescent="0.25">
      <c r="A3623" s="53" t="s">
        <v>8285</v>
      </c>
      <c r="B3623" s="53">
        <v>20</v>
      </c>
      <c r="C3623" s="53"/>
      <c r="D3623" s="53" t="s">
        <v>33872</v>
      </c>
    </row>
    <row r="3624" spans="1:4" ht="15" x14ac:dyDescent="0.25">
      <c r="A3624" s="53" t="s">
        <v>8286</v>
      </c>
      <c r="B3624" s="53">
        <v>15</v>
      </c>
      <c r="C3624" s="53" t="s">
        <v>33536</v>
      </c>
      <c r="D3624" s="53" t="s">
        <v>33873</v>
      </c>
    </row>
    <row r="3625" spans="1:4" ht="15" x14ac:dyDescent="0.25">
      <c r="A3625" s="53" t="s">
        <v>8287</v>
      </c>
      <c r="B3625" s="53">
        <v>15</v>
      </c>
      <c r="C3625" s="53" t="s">
        <v>33536</v>
      </c>
      <c r="D3625" s="53" t="s">
        <v>33873</v>
      </c>
    </row>
    <row r="3626" spans="1:4" ht="15" x14ac:dyDescent="0.25">
      <c r="A3626" s="53" t="s">
        <v>8288</v>
      </c>
      <c r="B3626" s="53">
        <v>15</v>
      </c>
      <c r="C3626" s="53"/>
      <c r="D3626" s="53" t="s">
        <v>33872</v>
      </c>
    </row>
    <row r="3627" spans="1:4" ht="15" x14ac:dyDescent="0.25">
      <c r="A3627" s="53" t="s">
        <v>8289</v>
      </c>
      <c r="B3627" s="53">
        <v>15</v>
      </c>
      <c r="C3627" s="53"/>
      <c r="D3627" s="53" t="s">
        <v>33872</v>
      </c>
    </row>
    <row r="3628" spans="1:4" ht="15" x14ac:dyDescent="0.25">
      <c r="A3628" s="53" t="s">
        <v>8290</v>
      </c>
      <c r="B3628" s="53">
        <v>15</v>
      </c>
      <c r="C3628" s="53"/>
      <c r="D3628" s="53" t="s">
        <v>33872</v>
      </c>
    </row>
    <row r="3629" spans="1:4" ht="15" x14ac:dyDescent="0.25">
      <c r="A3629" s="53" t="s">
        <v>8291</v>
      </c>
      <c r="B3629" s="53">
        <v>15</v>
      </c>
      <c r="C3629" s="53"/>
      <c r="D3629" s="53" t="s">
        <v>33872</v>
      </c>
    </row>
    <row r="3630" spans="1:4" ht="15" x14ac:dyDescent="0.25">
      <c r="A3630" s="53" t="s">
        <v>8292</v>
      </c>
      <c r="B3630" s="53">
        <v>15</v>
      </c>
      <c r="C3630" s="53"/>
      <c r="D3630" s="53" t="s">
        <v>33872</v>
      </c>
    </row>
    <row r="3631" spans="1:4" ht="15" x14ac:dyDescent="0.25">
      <c r="A3631" s="53" t="s">
        <v>8293</v>
      </c>
      <c r="B3631" s="53">
        <v>15</v>
      </c>
      <c r="C3631" s="53"/>
      <c r="D3631" s="53" t="s">
        <v>33872</v>
      </c>
    </row>
    <row r="3632" spans="1:4" ht="15" x14ac:dyDescent="0.25">
      <c r="A3632" s="53" t="s">
        <v>8294</v>
      </c>
      <c r="B3632" s="53">
        <v>15</v>
      </c>
      <c r="C3632" s="53" t="s">
        <v>33536</v>
      </c>
      <c r="D3632" s="53" t="s">
        <v>33873</v>
      </c>
    </row>
    <row r="3633" spans="1:4" ht="15" x14ac:dyDescent="0.25">
      <c r="A3633" s="53" t="s">
        <v>8295</v>
      </c>
      <c r="B3633" s="53">
        <v>15</v>
      </c>
      <c r="C3633" s="53" t="s">
        <v>33536</v>
      </c>
      <c r="D3633" s="53" t="s">
        <v>33872</v>
      </c>
    </row>
    <row r="3634" spans="1:4" ht="15" x14ac:dyDescent="0.25">
      <c r="A3634" s="53" t="s">
        <v>8296</v>
      </c>
      <c r="B3634" s="53">
        <v>15</v>
      </c>
      <c r="C3634" s="53" t="s">
        <v>33536</v>
      </c>
      <c r="D3634" s="53" t="s">
        <v>33872</v>
      </c>
    </row>
    <row r="3635" spans="1:4" ht="15" x14ac:dyDescent="0.25">
      <c r="A3635" s="53" t="s">
        <v>8297</v>
      </c>
      <c r="B3635" s="53">
        <v>15</v>
      </c>
      <c r="C3635" s="53" t="s">
        <v>33536</v>
      </c>
      <c r="D3635" s="53" t="s">
        <v>33872</v>
      </c>
    </row>
    <row r="3636" spans="1:4" ht="15" x14ac:dyDescent="0.25">
      <c r="A3636" s="53" t="s">
        <v>8298</v>
      </c>
      <c r="B3636" s="53">
        <v>15</v>
      </c>
      <c r="C3636" s="53" t="s">
        <v>33536</v>
      </c>
      <c r="D3636" s="53" t="s">
        <v>33872</v>
      </c>
    </row>
    <row r="3637" spans="1:4" ht="15" x14ac:dyDescent="0.25">
      <c r="A3637" s="53" t="s">
        <v>8299</v>
      </c>
      <c r="B3637" s="53">
        <v>15</v>
      </c>
      <c r="C3637" s="53" t="s">
        <v>33538</v>
      </c>
      <c r="D3637" s="53" t="s">
        <v>33872</v>
      </c>
    </row>
    <row r="3638" spans="1:4" ht="15" x14ac:dyDescent="0.25">
      <c r="A3638" s="53" t="s">
        <v>8300</v>
      </c>
      <c r="B3638" s="53">
        <v>15</v>
      </c>
      <c r="C3638" s="53" t="s">
        <v>33536</v>
      </c>
      <c r="D3638" s="53" t="s">
        <v>33872</v>
      </c>
    </row>
    <row r="3639" spans="1:4" ht="15" x14ac:dyDescent="0.25">
      <c r="A3639" s="53" t="s">
        <v>8301</v>
      </c>
      <c r="B3639" s="53">
        <v>15</v>
      </c>
      <c r="C3639" s="53" t="s">
        <v>33536</v>
      </c>
      <c r="D3639" s="53" t="s">
        <v>33872</v>
      </c>
    </row>
    <row r="3640" spans="1:4" ht="15" x14ac:dyDescent="0.25">
      <c r="A3640" s="53" t="s">
        <v>8302</v>
      </c>
      <c r="B3640" s="53">
        <v>15</v>
      </c>
      <c r="C3640" s="53" t="s">
        <v>33536</v>
      </c>
      <c r="D3640" s="53" t="s">
        <v>33872</v>
      </c>
    </row>
    <row r="3641" spans="1:4" ht="15" x14ac:dyDescent="0.25">
      <c r="A3641" s="53" t="s">
        <v>8303</v>
      </c>
      <c r="B3641" s="53">
        <v>15</v>
      </c>
      <c r="C3641" s="53" t="s">
        <v>33536</v>
      </c>
      <c r="D3641" s="53" t="s">
        <v>33873</v>
      </c>
    </row>
    <row r="3642" spans="1:4" ht="15" x14ac:dyDescent="0.25">
      <c r="A3642" s="53" t="s">
        <v>8304</v>
      </c>
      <c r="B3642" s="53">
        <v>15</v>
      </c>
      <c r="C3642" s="53" t="s">
        <v>33536</v>
      </c>
      <c r="D3642" s="53" t="s">
        <v>33872</v>
      </c>
    </row>
    <row r="3643" spans="1:4" ht="15" x14ac:dyDescent="0.25">
      <c r="A3643" s="53" t="s">
        <v>8305</v>
      </c>
      <c r="B3643" s="53">
        <v>15</v>
      </c>
      <c r="C3643" s="53" t="s">
        <v>33536</v>
      </c>
      <c r="D3643" s="53" t="s">
        <v>33873</v>
      </c>
    </row>
    <row r="3644" spans="1:4" ht="15" x14ac:dyDescent="0.25">
      <c r="A3644" s="53" t="s">
        <v>8306</v>
      </c>
      <c r="B3644" s="53">
        <v>15</v>
      </c>
      <c r="C3644" s="53" t="s">
        <v>33536</v>
      </c>
      <c r="D3644" s="53" t="s">
        <v>33873</v>
      </c>
    </row>
    <row r="3645" spans="1:4" ht="15" x14ac:dyDescent="0.25">
      <c r="A3645" s="53" t="s">
        <v>8307</v>
      </c>
      <c r="B3645" s="53">
        <v>15</v>
      </c>
      <c r="C3645" s="53" t="s">
        <v>33536</v>
      </c>
      <c r="D3645" s="53" t="s">
        <v>33873</v>
      </c>
    </row>
    <row r="3646" spans="1:4" ht="15" x14ac:dyDescent="0.25">
      <c r="A3646" s="53" t="s">
        <v>8308</v>
      </c>
      <c r="B3646" s="53">
        <v>15</v>
      </c>
      <c r="C3646" s="53" t="s">
        <v>33536</v>
      </c>
      <c r="D3646" s="53" t="s">
        <v>33873</v>
      </c>
    </row>
    <row r="3647" spans="1:4" ht="15" x14ac:dyDescent="0.25">
      <c r="A3647" s="53" t="s">
        <v>8309</v>
      </c>
      <c r="B3647" s="53">
        <v>15</v>
      </c>
      <c r="C3647" s="53" t="s">
        <v>33558</v>
      </c>
      <c r="D3647" s="53" t="s">
        <v>33872</v>
      </c>
    </row>
    <row r="3648" spans="1:4" ht="15" x14ac:dyDescent="0.25">
      <c r="A3648" s="53" t="s">
        <v>8310</v>
      </c>
      <c r="B3648" s="53">
        <v>15</v>
      </c>
      <c r="C3648" s="53" t="s">
        <v>33536</v>
      </c>
      <c r="D3648" s="53" t="s">
        <v>33873</v>
      </c>
    </row>
    <row r="3649" spans="1:4" ht="15" x14ac:dyDescent="0.25">
      <c r="A3649" s="53" t="s">
        <v>8311</v>
      </c>
      <c r="B3649" s="53">
        <v>15</v>
      </c>
      <c r="C3649" s="53" t="s">
        <v>33536</v>
      </c>
      <c r="D3649" s="53" t="s">
        <v>33873</v>
      </c>
    </row>
    <row r="3650" spans="1:4" ht="15" x14ac:dyDescent="0.25">
      <c r="A3650" s="53" t="s">
        <v>8312</v>
      </c>
      <c r="B3650" s="53">
        <v>15</v>
      </c>
      <c r="C3650" s="53" t="s">
        <v>33536</v>
      </c>
      <c r="D3650" s="53" t="s">
        <v>33873</v>
      </c>
    </row>
    <row r="3651" spans="1:4" ht="15" x14ac:dyDescent="0.25">
      <c r="A3651" s="53" t="s">
        <v>8313</v>
      </c>
      <c r="B3651" s="53">
        <v>15</v>
      </c>
      <c r="C3651" s="53"/>
      <c r="D3651" s="53" t="s">
        <v>33872</v>
      </c>
    </row>
    <row r="3652" spans="1:4" ht="15" x14ac:dyDescent="0.25">
      <c r="A3652" s="53" t="s">
        <v>8314</v>
      </c>
      <c r="B3652" s="53">
        <v>15</v>
      </c>
      <c r="C3652" s="53"/>
      <c r="D3652" s="53" t="s">
        <v>33872</v>
      </c>
    </row>
    <row r="3653" spans="1:4" ht="15" x14ac:dyDescent="0.25">
      <c r="A3653" s="53" t="s">
        <v>8315</v>
      </c>
      <c r="B3653" s="53">
        <v>15</v>
      </c>
      <c r="C3653" s="53" t="s">
        <v>33536</v>
      </c>
      <c r="D3653" s="53" t="s">
        <v>33872</v>
      </c>
    </row>
    <row r="3654" spans="1:4" ht="15" x14ac:dyDescent="0.25">
      <c r="A3654" s="53" t="s">
        <v>8316</v>
      </c>
      <c r="B3654" s="53">
        <v>15</v>
      </c>
      <c r="C3654" s="53" t="s">
        <v>33538</v>
      </c>
      <c r="D3654" s="53" t="s">
        <v>33873</v>
      </c>
    </row>
    <row r="3655" spans="1:4" ht="15" x14ac:dyDescent="0.25">
      <c r="A3655" s="53" t="s">
        <v>8317</v>
      </c>
      <c r="B3655" s="53">
        <v>15</v>
      </c>
      <c r="C3655" s="53" t="s">
        <v>33536</v>
      </c>
      <c r="D3655" s="53" t="s">
        <v>33873</v>
      </c>
    </row>
    <row r="3656" spans="1:4" ht="15" x14ac:dyDescent="0.25">
      <c r="A3656" s="53" t="s">
        <v>8318</v>
      </c>
      <c r="B3656" s="53">
        <v>15</v>
      </c>
      <c r="C3656" s="53" t="s">
        <v>33536</v>
      </c>
      <c r="D3656" s="53" t="s">
        <v>33873</v>
      </c>
    </row>
    <row r="3657" spans="1:4" ht="15" x14ac:dyDescent="0.25">
      <c r="A3657" s="53" t="s">
        <v>8319</v>
      </c>
      <c r="B3657" s="53">
        <v>15</v>
      </c>
      <c r="C3657" s="53" t="s">
        <v>33536</v>
      </c>
      <c r="D3657" s="53" t="s">
        <v>33873</v>
      </c>
    </row>
    <row r="3658" spans="1:4" ht="15" x14ac:dyDescent="0.25">
      <c r="A3658" s="53" t="s">
        <v>8320</v>
      </c>
      <c r="B3658" s="53">
        <v>15</v>
      </c>
      <c r="C3658" s="53" t="s">
        <v>33538</v>
      </c>
      <c r="D3658" s="53" t="s">
        <v>33872</v>
      </c>
    </row>
    <row r="3659" spans="1:4" ht="15" x14ac:dyDescent="0.25">
      <c r="A3659" s="53" t="s">
        <v>8321</v>
      </c>
      <c r="B3659" s="53">
        <v>15</v>
      </c>
      <c r="C3659" s="53" t="s">
        <v>33536</v>
      </c>
      <c r="D3659" s="53" t="s">
        <v>33873</v>
      </c>
    </row>
    <row r="3660" spans="1:4" ht="15" x14ac:dyDescent="0.25">
      <c r="A3660" s="53" t="s">
        <v>8322</v>
      </c>
      <c r="B3660" s="53">
        <v>15</v>
      </c>
      <c r="C3660" s="53" t="s">
        <v>33538</v>
      </c>
      <c r="D3660" s="53" t="s">
        <v>33873</v>
      </c>
    </row>
    <row r="3661" spans="1:4" ht="15" x14ac:dyDescent="0.25">
      <c r="A3661" s="53" t="s">
        <v>8323</v>
      </c>
      <c r="B3661" s="53">
        <v>15</v>
      </c>
      <c r="C3661" s="53" t="s">
        <v>33538</v>
      </c>
      <c r="D3661" s="53" t="s">
        <v>33872</v>
      </c>
    </row>
    <row r="3662" spans="1:4" ht="15" x14ac:dyDescent="0.25">
      <c r="A3662" s="53" t="s">
        <v>8324</v>
      </c>
      <c r="B3662" s="53">
        <v>15</v>
      </c>
      <c r="C3662" s="53" t="s">
        <v>33538</v>
      </c>
      <c r="D3662" s="53" t="s">
        <v>33873</v>
      </c>
    </row>
    <row r="3663" spans="1:4" ht="15" x14ac:dyDescent="0.25">
      <c r="A3663" s="53" t="s">
        <v>8325</v>
      </c>
      <c r="B3663" s="53">
        <v>15</v>
      </c>
      <c r="C3663" s="53" t="s">
        <v>33538</v>
      </c>
      <c r="D3663" s="53" t="s">
        <v>33872</v>
      </c>
    </row>
    <row r="3664" spans="1:4" ht="15" x14ac:dyDescent="0.25">
      <c r="A3664" s="53" t="s">
        <v>8326</v>
      </c>
      <c r="B3664" s="53">
        <v>15</v>
      </c>
      <c r="C3664" s="53" t="s">
        <v>33536</v>
      </c>
      <c r="D3664" s="53" t="s">
        <v>33873</v>
      </c>
    </row>
    <row r="3665" spans="1:4" ht="15" x14ac:dyDescent="0.25">
      <c r="A3665" s="53" t="s">
        <v>8327</v>
      </c>
      <c r="B3665" s="53">
        <v>15</v>
      </c>
      <c r="C3665" s="53" t="s">
        <v>33538</v>
      </c>
      <c r="D3665" s="53" t="s">
        <v>33872</v>
      </c>
    </row>
    <row r="3666" spans="1:4" ht="15" x14ac:dyDescent="0.25">
      <c r="A3666" s="53" t="s">
        <v>8328</v>
      </c>
      <c r="B3666" s="53">
        <v>15</v>
      </c>
      <c r="C3666" s="53" t="s">
        <v>33538</v>
      </c>
      <c r="D3666" s="53" t="s">
        <v>33872</v>
      </c>
    </row>
    <row r="3667" spans="1:4" ht="15" x14ac:dyDescent="0.25">
      <c r="A3667" s="53" t="s">
        <v>8329</v>
      </c>
      <c r="B3667" s="53">
        <v>15</v>
      </c>
      <c r="C3667" s="53" t="s">
        <v>33538</v>
      </c>
      <c r="D3667" s="53" t="s">
        <v>33873</v>
      </c>
    </row>
    <row r="3668" spans="1:4" ht="15" x14ac:dyDescent="0.25">
      <c r="A3668" s="53" t="s">
        <v>8330</v>
      </c>
      <c r="B3668" s="53">
        <v>15</v>
      </c>
      <c r="C3668" s="53" t="s">
        <v>33536</v>
      </c>
      <c r="D3668" s="53" t="s">
        <v>33873</v>
      </c>
    </row>
    <row r="3669" spans="1:4" ht="15" x14ac:dyDescent="0.25">
      <c r="A3669" s="53" t="s">
        <v>8331</v>
      </c>
      <c r="B3669" s="53">
        <v>15</v>
      </c>
      <c r="C3669" s="53" t="s">
        <v>33536</v>
      </c>
      <c r="D3669" s="53" t="s">
        <v>33872</v>
      </c>
    </row>
    <row r="3670" spans="1:4" ht="15" x14ac:dyDescent="0.25">
      <c r="A3670" s="53" t="s">
        <v>8332</v>
      </c>
      <c r="B3670" s="53">
        <v>15</v>
      </c>
      <c r="C3670" s="53" t="s">
        <v>33536</v>
      </c>
      <c r="D3670" s="53" t="s">
        <v>33873</v>
      </c>
    </row>
    <row r="3671" spans="1:4" ht="15" x14ac:dyDescent="0.25">
      <c r="A3671" s="53" t="s">
        <v>8333</v>
      </c>
      <c r="B3671" s="53">
        <v>15</v>
      </c>
      <c r="C3671" s="53" t="s">
        <v>33538</v>
      </c>
      <c r="D3671" s="53" t="s">
        <v>33873</v>
      </c>
    </row>
    <row r="3672" spans="1:4" ht="15" x14ac:dyDescent="0.25">
      <c r="A3672" s="53" t="s">
        <v>33058</v>
      </c>
      <c r="B3672" s="53">
        <v>15</v>
      </c>
      <c r="C3672" s="53" t="s">
        <v>33538</v>
      </c>
      <c r="D3672" s="53" t="s">
        <v>33873</v>
      </c>
    </row>
    <row r="3673" spans="1:4" ht="15" x14ac:dyDescent="0.25">
      <c r="A3673" s="53" t="s">
        <v>33059</v>
      </c>
      <c r="B3673" s="53">
        <v>15</v>
      </c>
      <c r="C3673" s="53" t="s">
        <v>33538</v>
      </c>
      <c r="D3673" s="53" t="s">
        <v>33873</v>
      </c>
    </row>
    <row r="3674" spans="1:4" ht="15" x14ac:dyDescent="0.25">
      <c r="A3674" s="53" t="s">
        <v>33060</v>
      </c>
      <c r="B3674" s="53">
        <v>15</v>
      </c>
      <c r="C3674" s="53" t="s">
        <v>33538</v>
      </c>
      <c r="D3674" s="53" t="s">
        <v>33873</v>
      </c>
    </row>
    <row r="3675" spans="1:4" ht="15" x14ac:dyDescent="0.25">
      <c r="A3675" s="53" t="s">
        <v>33061</v>
      </c>
      <c r="B3675" s="53">
        <v>0</v>
      </c>
      <c r="C3675" s="53" t="s">
        <v>33537</v>
      </c>
      <c r="D3675" s="53" t="s">
        <v>33873</v>
      </c>
    </row>
    <row r="3676" spans="1:4" ht="15" x14ac:dyDescent="0.25">
      <c r="A3676" s="53" t="s">
        <v>8334</v>
      </c>
      <c r="B3676" s="53">
        <v>0</v>
      </c>
      <c r="C3676" s="53" t="s">
        <v>33539</v>
      </c>
      <c r="D3676" s="53" t="s">
        <v>33873</v>
      </c>
    </row>
    <row r="3677" spans="1:4" ht="15" x14ac:dyDescent="0.25">
      <c r="A3677" s="53" t="s">
        <v>8335</v>
      </c>
      <c r="B3677" s="53">
        <v>0</v>
      </c>
      <c r="C3677" s="53" t="s">
        <v>33537</v>
      </c>
      <c r="D3677" s="53" t="s">
        <v>33873</v>
      </c>
    </row>
    <row r="3678" spans="1:4" ht="15" x14ac:dyDescent="0.25">
      <c r="A3678" s="53" t="s">
        <v>8336</v>
      </c>
      <c r="B3678" s="53">
        <v>0</v>
      </c>
      <c r="C3678" s="53" t="s">
        <v>33537</v>
      </c>
      <c r="D3678" s="53" t="s">
        <v>33872</v>
      </c>
    </row>
    <row r="3679" spans="1:4" ht="15" x14ac:dyDescent="0.25">
      <c r="A3679" s="53" t="s">
        <v>8337</v>
      </c>
      <c r="B3679" s="53">
        <v>0</v>
      </c>
      <c r="C3679" s="53" t="s">
        <v>33539</v>
      </c>
      <c r="D3679" s="53" t="s">
        <v>33873</v>
      </c>
    </row>
    <row r="3680" spans="1:4" ht="15" x14ac:dyDescent="0.25">
      <c r="A3680" s="53" t="s">
        <v>8338</v>
      </c>
      <c r="B3680" s="53">
        <v>20</v>
      </c>
      <c r="C3680" s="53" t="s">
        <v>33536</v>
      </c>
      <c r="D3680" s="53" t="s">
        <v>33872</v>
      </c>
    </row>
    <row r="3681" spans="1:4" ht="15" x14ac:dyDescent="0.25">
      <c r="A3681" s="53" t="s">
        <v>8339</v>
      </c>
      <c r="B3681" s="53">
        <v>20</v>
      </c>
      <c r="C3681" s="53" t="s">
        <v>33536</v>
      </c>
      <c r="D3681" s="53" t="s">
        <v>33872</v>
      </c>
    </row>
    <row r="3682" spans="1:4" ht="15" x14ac:dyDescent="0.25">
      <c r="A3682" s="53" t="s">
        <v>8340</v>
      </c>
      <c r="B3682" s="53">
        <v>20</v>
      </c>
      <c r="C3682" s="53" t="s">
        <v>33536</v>
      </c>
      <c r="D3682" s="53" t="s">
        <v>33872</v>
      </c>
    </row>
    <row r="3683" spans="1:4" ht="15" x14ac:dyDescent="0.25">
      <c r="A3683" s="53" t="s">
        <v>8341</v>
      </c>
      <c r="B3683" s="53">
        <v>20</v>
      </c>
      <c r="C3683" s="53" t="s">
        <v>33536</v>
      </c>
      <c r="D3683" s="53" t="s">
        <v>33872</v>
      </c>
    </row>
    <row r="3684" spans="1:4" ht="15" x14ac:dyDescent="0.25">
      <c r="A3684" s="53" t="s">
        <v>8342</v>
      </c>
      <c r="B3684" s="53">
        <v>20</v>
      </c>
      <c r="C3684" s="53" t="s">
        <v>33536</v>
      </c>
      <c r="D3684" s="53" t="s">
        <v>33872</v>
      </c>
    </row>
    <row r="3685" spans="1:4" ht="15" x14ac:dyDescent="0.25">
      <c r="A3685" s="53" t="s">
        <v>8343</v>
      </c>
      <c r="B3685" s="53">
        <v>20</v>
      </c>
      <c r="C3685" s="53" t="s">
        <v>33536</v>
      </c>
      <c r="D3685" s="53" t="s">
        <v>33872</v>
      </c>
    </row>
    <row r="3686" spans="1:4" ht="15" x14ac:dyDescent="0.25">
      <c r="A3686" s="53" t="s">
        <v>8344</v>
      </c>
      <c r="B3686" s="53">
        <v>20</v>
      </c>
      <c r="C3686" s="53" t="s">
        <v>33536</v>
      </c>
      <c r="D3686" s="53" t="s">
        <v>33872</v>
      </c>
    </row>
    <row r="3687" spans="1:4" ht="15" x14ac:dyDescent="0.25">
      <c r="A3687" s="53" t="s">
        <v>8345</v>
      </c>
      <c r="B3687" s="53">
        <v>20</v>
      </c>
      <c r="C3687" s="53" t="s">
        <v>33536</v>
      </c>
      <c r="D3687" s="53" t="s">
        <v>33872</v>
      </c>
    </row>
    <row r="3688" spans="1:4" ht="15" x14ac:dyDescent="0.25">
      <c r="A3688" s="53" t="s">
        <v>8346</v>
      </c>
      <c r="B3688" s="53">
        <v>20</v>
      </c>
      <c r="C3688" s="53" t="s">
        <v>33536</v>
      </c>
      <c r="D3688" s="53" t="s">
        <v>33872</v>
      </c>
    </row>
    <row r="3689" spans="1:4" ht="15" x14ac:dyDescent="0.25">
      <c r="A3689" s="53" t="s">
        <v>8347</v>
      </c>
      <c r="B3689" s="53">
        <v>30</v>
      </c>
      <c r="C3689" s="53" t="s">
        <v>33536</v>
      </c>
      <c r="D3689" s="53" t="s">
        <v>33872</v>
      </c>
    </row>
    <row r="3690" spans="1:4" ht="15" x14ac:dyDescent="0.25">
      <c r="A3690" s="53" t="s">
        <v>8348</v>
      </c>
      <c r="B3690" s="53">
        <v>30</v>
      </c>
      <c r="C3690" s="53" t="s">
        <v>33536</v>
      </c>
      <c r="D3690" s="53" t="s">
        <v>33872</v>
      </c>
    </row>
    <row r="3691" spans="1:4" ht="15" x14ac:dyDescent="0.25">
      <c r="A3691" s="53" t="s">
        <v>8349</v>
      </c>
      <c r="B3691" s="53">
        <v>20</v>
      </c>
      <c r="C3691" s="53" t="s">
        <v>33536</v>
      </c>
      <c r="D3691" s="53" t="s">
        <v>33872</v>
      </c>
    </row>
    <row r="3692" spans="1:4" ht="15" x14ac:dyDescent="0.25">
      <c r="A3692" s="53" t="s">
        <v>8350</v>
      </c>
      <c r="B3692" s="53">
        <v>20</v>
      </c>
      <c r="C3692" s="53" t="s">
        <v>33536</v>
      </c>
      <c r="D3692" s="53" t="s">
        <v>33872</v>
      </c>
    </row>
    <row r="3693" spans="1:4" ht="15" x14ac:dyDescent="0.25">
      <c r="A3693" s="53" t="s">
        <v>8351</v>
      </c>
      <c r="B3693" s="53">
        <v>20</v>
      </c>
      <c r="C3693" s="53" t="s">
        <v>33536</v>
      </c>
      <c r="D3693" s="53" t="s">
        <v>33872</v>
      </c>
    </row>
    <row r="3694" spans="1:4" ht="15" x14ac:dyDescent="0.25">
      <c r="A3694" s="53" t="s">
        <v>8352</v>
      </c>
      <c r="B3694" s="53">
        <v>20</v>
      </c>
      <c r="C3694" s="53" t="s">
        <v>33536</v>
      </c>
      <c r="D3694" s="53" t="s">
        <v>33872</v>
      </c>
    </row>
    <row r="3695" spans="1:4" ht="15" x14ac:dyDescent="0.25">
      <c r="A3695" s="53" t="s">
        <v>8353</v>
      </c>
      <c r="B3695" s="53">
        <v>20</v>
      </c>
      <c r="C3695" s="53" t="s">
        <v>33536</v>
      </c>
      <c r="D3695" s="53" t="s">
        <v>33872</v>
      </c>
    </row>
    <row r="3696" spans="1:4" ht="15" x14ac:dyDescent="0.25">
      <c r="A3696" s="53" t="s">
        <v>8354</v>
      </c>
      <c r="B3696" s="53">
        <v>30</v>
      </c>
      <c r="C3696" s="53" t="s">
        <v>33536</v>
      </c>
      <c r="D3696" s="53" t="s">
        <v>33872</v>
      </c>
    </row>
    <row r="3697" spans="1:4" ht="15" x14ac:dyDescent="0.25">
      <c r="A3697" s="53" t="s">
        <v>8355</v>
      </c>
      <c r="B3697" s="53">
        <v>20</v>
      </c>
      <c r="C3697" s="53" t="s">
        <v>33536</v>
      </c>
      <c r="D3697" s="53" t="s">
        <v>33872</v>
      </c>
    </row>
    <row r="3698" spans="1:4" ht="15" x14ac:dyDescent="0.25">
      <c r="A3698" s="53" t="s">
        <v>8356</v>
      </c>
      <c r="B3698" s="53">
        <v>30</v>
      </c>
      <c r="C3698" s="53" t="s">
        <v>33536</v>
      </c>
      <c r="D3698" s="53" t="s">
        <v>33872</v>
      </c>
    </row>
    <row r="3699" spans="1:4" ht="15" x14ac:dyDescent="0.25">
      <c r="A3699" s="53" t="s">
        <v>8357</v>
      </c>
      <c r="B3699" s="53">
        <v>30</v>
      </c>
      <c r="C3699" s="53" t="s">
        <v>33536</v>
      </c>
      <c r="D3699" s="53" t="s">
        <v>33872</v>
      </c>
    </row>
    <row r="3700" spans="1:4" ht="15" x14ac:dyDescent="0.25">
      <c r="A3700" s="53" t="s">
        <v>8358</v>
      </c>
      <c r="B3700" s="53">
        <v>20</v>
      </c>
      <c r="C3700" s="53" t="s">
        <v>33536</v>
      </c>
      <c r="D3700" s="53" t="s">
        <v>33872</v>
      </c>
    </row>
    <row r="3701" spans="1:4" ht="15" x14ac:dyDescent="0.25">
      <c r="A3701" s="53" t="s">
        <v>8359</v>
      </c>
      <c r="B3701" s="53">
        <v>20</v>
      </c>
      <c r="C3701" s="53" t="s">
        <v>33536</v>
      </c>
      <c r="D3701" s="53" t="s">
        <v>33872</v>
      </c>
    </row>
    <row r="3702" spans="1:4" ht="15" x14ac:dyDescent="0.25">
      <c r="A3702" s="53" t="s">
        <v>8360</v>
      </c>
      <c r="B3702" s="53">
        <v>20</v>
      </c>
      <c r="C3702" s="53" t="s">
        <v>33536</v>
      </c>
      <c r="D3702" s="53" t="s">
        <v>33872</v>
      </c>
    </row>
    <row r="3703" spans="1:4" ht="15" x14ac:dyDescent="0.25">
      <c r="A3703" s="53" t="s">
        <v>8361</v>
      </c>
      <c r="B3703" s="53">
        <v>20</v>
      </c>
      <c r="C3703" s="53" t="s">
        <v>33536</v>
      </c>
      <c r="D3703" s="53" t="s">
        <v>33872</v>
      </c>
    </row>
    <row r="3704" spans="1:4" ht="15" x14ac:dyDescent="0.25">
      <c r="A3704" s="53" t="s">
        <v>8362</v>
      </c>
      <c r="B3704" s="53">
        <v>20</v>
      </c>
      <c r="C3704" s="53" t="s">
        <v>33536</v>
      </c>
      <c r="D3704" s="53" t="s">
        <v>33872</v>
      </c>
    </row>
    <row r="3705" spans="1:4" ht="15" x14ac:dyDescent="0.25">
      <c r="A3705" s="53" t="s">
        <v>8363</v>
      </c>
      <c r="B3705" s="53">
        <v>20</v>
      </c>
      <c r="C3705" s="53"/>
      <c r="D3705" s="53" t="s">
        <v>33872</v>
      </c>
    </row>
    <row r="3706" spans="1:4" ht="15" x14ac:dyDescent="0.25">
      <c r="A3706" s="53" t="s">
        <v>8364</v>
      </c>
      <c r="B3706" s="53">
        <v>20</v>
      </c>
      <c r="C3706" s="53"/>
      <c r="D3706" s="53" t="s">
        <v>33872</v>
      </c>
    </row>
    <row r="3707" spans="1:4" ht="15" x14ac:dyDescent="0.25">
      <c r="A3707" s="53" t="s">
        <v>8365</v>
      </c>
      <c r="B3707" s="53">
        <v>20</v>
      </c>
      <c r="C3707" s="53"/>
      <c r="D3707" s="53" t="s">
        <v>33872</v>
      </c>
    </row>
    <row r="3708" spans="1:4" ht="15" x14ac:dyDescent="0.25">
      <c r="A3708" s="53" t="s">
        <v>8366</v>
      </c>
      <c r="B3708" s="53">
        <v>20</v>
      </c>
      <c r="C3708" s="53"/>
      <c r="D3708" s="53" t="s">
        <v>33872</v>
      </c>
    </row>
    <row r="3709" spans="1:4" ht="15" x14ac:dyDescent="0.25">
      <c r="A3709" s="53" t="s">
        <v>8367</v>
      </c>
      <c r="B3709" s="53">
        <v>20</v>
      </c>
      <c r="C3709" s="53"/>
      <c r="D3709" s="53" t="s">
        <v>33872</v>
      </c>
    </row>
    <row r="3710" spans="1:4" ht="15" x14ac:dyDescent="0.25">
      <c r="A3710" s="53" t="s">
        <v>8368</v>
      </c>
      <c r="B3710" s="53">
        <v>20</v>
      </c>
      <c r="C3710" s="53" t="s">
        <v>33536</v>
      </c>
      <c r="D3710" s="53" t="s">
        <v>33872</v>
      </c>
    </row>
    <row r="3711" spans="1:4" ht="15" x14ac:dyDescent="0.25">
      <c r="A3711" s="53" t="s">
        <v>8369</v>
      </c>
      <c r="B3711" s="53">
        <v>20</v>
      </c>
      <c r="C3711" s="53" t="s">
        <v>33536</v>
      </c>
      <c r="D3711" s="53" t="s">
        <v>33872</v>
      </c>
    </row>
    <row r="3712" spans="1:4" ht="15" x14ac:dyDescent="0.25">
      <c r="A3712" s="53" t="s">
        <v>8370</v>
      </c>
      <c r="B3712" s="53">
        <v>15</v>
      </c>
      <c r="C3712" s="53" t="s">
        <v>33536</v>
      </c>
      <c r="D3712" s="53" t="s">
        <v>33873</v>
      </c>
    </row>
    <row r="3713" spans="1:4" ht="15" x14ac:dyDescent="0.25">
      <c r="A3713" s="53" t="s">
        <v>8371</v>
      </c>
      <c r="B3713" s="53">
        <v>15</v>
      </c>
      <c r="C3713" s="53" t="s">
        <v>33536</v>
      </c>
      <c r="D3713" s="53" t="s">
        <v>33872</v>
      </c>
    </row>
    <row r="3714" spans="1:4" ht="15" x14ac:dyDescent="0.25">
      <c r="A3714" s="53" t="s">
        <v>8372</v>
      </c>
      <c r="B3714" s="53">
        <v>15</v>
      </c>
      <c r="C3714" s="53"/>
      <c r="D3714" s="53" t="s">
        <v>33872</v>
      </c>
    </row>
    <row r="3715" spans="1:4" ht="15" x14ac:dyDescent="0.25">
      <c r="A3715" s="53" t="s">
        <v>8373</v>
      </c>
      <c r="B3715" s="53">
        <v>15</v>
      </c>
      <c r="C3715" s="53"/>
      <c r="D3715" s="53" t="s">
        <v>33872</v>
      </c>
    </row>
    <row r="3716" spans="1:4" ht="15" x14ac:dyDescent="0.25">
      <c r="A3716" s="53" t="s">
        <v>8374</v>
      </c>
      <c r="B3716" s="53">
        <v>15</v>
      </c>
      <c r="C3716" s="53" t="s">
        <v>33536</v>
      </c>
      <c r="D3716" s="53" t="s">
        <v>33873</v>
      </c>
    </row>
    <row r="3717" spans="1:4" ht="15" x14ac:dyDescent="0.25">
      <c r="A3717" s="53" t="s">
        <v>8375</v>
      </c>
      <c r="B3717" s="53">
        <v>15</v>
      </c>
      <c r="C3717" s="53"/>
      <c r="D3717" s="53" t="s">
        <v>33872</v>
      </c>
    </row>
    <row r="3718" spans="1:4" ht="15" x14ac:dyDescent="0.25">
      <c r="A3718" s="53" t="s">
        <v>8376</v>
      </c>
      <c r="B3718" s="53">
        <v>15</v>
      </c>
      <c r="C3718" s="53"/>
      <c r="D3718" s="53" t="s">
        <v>33872</v>
      </c>
    </row>
    <row r="3719" spans="1:4" ht="15" x14ac:dyDescent="0.25">
      <c r="A3719" s="53" t="s">
        <v>8377</v>
      </c>
      <c r="B3719" s="53">
        <v>15</v>
      </c>
      <c r="C3719" s="53"/>
      <c r="D3719" s="53" t="s">
        <v>33872</v>
      </c>
    </row>
    <row r="3720" spans="1:4" ht="15" x14ac:dyDescent="0.25">
      <c r="A3720" s="53" t="s">
        <v>8378</v>
      </c>
      <c r="B3720" s="53">
        <v>15</v>
      </c>
      <c r="C3720" s="53"/>
      <c r="D3720" s="53" t="s">
        <v>33872</v>
      </c>
    </row>
    <row r="3721" spans="1:4" ht="15" x14ac:dyDescent="0.25">
      <c r="A3721" s="53" t="s">
        <v>8379</v>
      </c>
      <c r="B3721" s="53">
        <v>15</v>
      </c>
      <c r="C3721" s="53" t="s">
        <v>33536</v>
      </c>
      <c r="D3721" s="53" t="s">
        <v>33873</v>
      </c>
    </row>
    <row r="3722" spans="1:4" ht="15" x14ac:dyDescent="0.25">
      <c r="A3722" s="53" t="s">
        <v>8380</v>
      </c>
      <c r="B3722" s="53">
        <v>15</v>
      </c>
      <c r="C3722" s="53" t="s">
        <v>33536</v>
      </c>
      <c r="D3722" s="53" t="s">
        <v>33873</v>
      </c>
    </row>
    <row r="3723" spans="1:4" ht="15" x14ac:dyDescent="0.25">
      <c r="A3723" s="53" t="s">
        <v>8381</v>
      </c>
      <c r="B3723" s="53">
        <v>30</v>
      </c>
      <c r="C3723" s="53" t="s">
        <v>33593</v>
      </c>
      <c r="D3723" s="53" t="s">
        <v>33873</v>
      </c>
    </row>
    <row r="3724" spans="1:4" ht="15" x14ac:dyDescent="0.25">
      <c r="A3724" s="53" t="s">
        <v>8382</v>
      </c>
      <c r="B3724" s="53">
        <v>90</v>
      </c>
      <c r="C3724" s="53" t="s">
        <v>33593</v>
      </c>
      <c r="D3724" s="53" t="s">
        <v>33873</v>
      </c>
    </row>
    <row r="3725" spans="1:4" ht="15" x14ac:dyDescent="0.25">
      <c r="A3725" s="53" t="s">
        <v>8383</v>
      </c>
      <c r="B3725" s="53">
        <v>10</v>
      </c>
      <c r="C3725" s="53" t="s">
        <v>33536</v>
      </c>
      <c r="D3725" s="53" t="s">
        <v>33872</v>
      </c>
    </row>
    <row r="3726" spans="1:4" ht="15" x14ac:dyDescent="0.25">
      <c r="A3726" s="53" t="s">
        <v>8384</v>
      </c>
      <c r="B3726" s="53">
        <v>20</v>
      </c>
      <c r="C3726" s="53" t="s">
        <v>33536</v>
      </c>
      <c r="D3726" s="53" t="s">
        <v>33872</v>
      </c>
    </row>
    <row r="3727" spans="1:4" ht="15" x14ac:dyDescent="0.25">
      <c r="A3727" s="53" t="s">
        <v>8385</v>
      </c>
      <c r="B3727" s="53">
        <v>40</v>
      </c>
      <c r="C3727" s="53" t="s">
        <v>33536</v>
      </c>
      <c r="D3727" s="53" t="s">
        <v>33872</v>
      </c>
    </row>
    <row r="3728" spans="1:4" ht="15" x14ac:dyDescent="0.25">
      <c r="A3728" s="53" t="s">
        <v>8386</v>
      </c>
      <c r="B3728" s="53">
        <v>40</v>
      </c>
      <c r="C3728" s="53" t="s">
        <v>33536</v>
      </c>
      <c r="D3728" s="53" t="s">
        <v>33872</v>
      </c>
    </row>
    <row r="3729" spans="1:4" ht="15" x14ac:dyDescent="0.25">
      <c r="A3729" s="53" t="s">
        <v>8387</v>
      </c>
      <c r="B3729" s="53">
        <v>20</v>
      </c>
      <c r="C3729" s="53" t="s">
        <v>33536</v>
      </c>
      <c r="D3729" s="53" t="s">
        <v>33872</v>
      </c>
    </row>
    <row r="3730" spans="1:4" ht="15" x14ac:dyDescent="0.25">
      <c r="A3730" s="53" t="s">
        <v>8388</v>
      </c>
      <c r="B3730" s="53">
        <v>20</v>
      </c>
      <c r="C3730" s="53" t="s">
        <v>33536</v>
      </c>
      <c r="D3730" s="53" t="s">
        <v>33872</v>
      </c>
    </row>
    <row r="3731" spans="1:4" ht="15" x14ac:dyDescent="0.25">
      <c r="A3731" s="53" t="s">
        <v>8389</v>
      </c>
      <c r="B3731" s="53">
        <v>20</v>
      </c>
      <c r="C3731" s="53" t="s">
        <v>33536</v>
      </c>
      <c r="D3731" s="53" t="s">
        <v>33872</v>
      </c>
    </row>
    <row r="3732" spans="1:4" ht="15" x14ac:dyDescent="0.25">
      <c r="A3732" s="53" t="s">
        <v>8390</v>
      </c>
      <c r="B3732" s="53">
        <v>20</v>
      </c>
      <c r="C3732" s="53" t="s">
        <v>33536</v>
      </c>
      <c r="D3732" s="53" t="s">
        <v>33872</v>
      </c>
    </row>
    <row r="3733" spans="1:4" ht="15" x14ac:dyDescent="0.25">
      <c r="A3733" s="53" t="s">
        <v>33594</v>
      </c>
      <c r="B3733" s="53">
        <v>15</v>
      </c>
      <c r="C3733" s="53" t="s">
        <v>33536</v>
      </c>
      <c r="D3733" s="53" t="s">
        <v>33873</v>
      </c>
    </row>
    <row r="3734" spans="1:4" ht="15" x14ac:dyDescent="0.25">
      <c r="A3734" s="53" t="s">
        <v>33595</v>
      </c>
      <c r="B3734" s="53">
        <v>15</v>
      </c>
      <c r="C3734" s="53" t="s">
        <v>33536</v>
      </c>
      <c r="D3734" s="53" t="s">
        <v>33873</v>
      </c>
    </row>
    <row r="3735" spans="1:4" ht="15" x14ac:dyDescent="0.25">
      <c r="A3735" s="53" t="s">
        <v>8391</v>
      </c>
      <c r="B3735" s="53">
        <v>0</v>
      </c>
      <c r="C3735" s="53" t="s">
        <v>33536</v>
      </c>
      <c r="D3735" s="53" t="s">
        <v>33872</v>
      </c>
    </row>
    <row r="3736" spans="1:4" ht="15" x14ac:dyDescent="0.25">
      <c r="A3736" s="53" t="s">
        <v>8392</v>
      </c>
      <c r="B3736" s="53">
        <v>30</v>
      </c>
      <c r="C3736" s="53" t="s">
        <v>33536</v>
      </c>
      <c r="D3736" s="53" t="s">
        <v>33872</v>
      </c>
    </row>
    <row r="3737" spans="1:4" ht="15" x14ac:dyDescent="0.25">
      <c r="A3737" s="53" t="s">
        <v>8393</v>
      </c>
      <c r="B3737" s="53">
        <v>120</v>
      </c>
      <c r="C3737" s="53" t="s">
        <v>33549</v>
      </c>
      <c r="D3737" s="53" t="s">
        <v>33873</v>
      </c>
    </row>
    <row r="3738" spans="1:4" ht="15" x14ac:dyDescent="0.25">
      <c r="A3738" s="53" t="s">
        <v>8394</v>
      </c>
      <c r="B3738" s="53">
        <v>45</v>
      </c>
      <c r="C3738" s="53" t="s">
        <v>33536</v>
      </c>
      <c r="D3738" s="53" t="s">
        <v>33872</v>
      </c>
    </row>
    <row r="3739" spans="1:4" ht="15" x14ac:dyDescent="0.25">
      <c r="A3739" s="53" t="s">
        <v>8395</v>
      </c>
      <c r="B3739" s="53">
        <v>45</v>
      </c>
      <c r="C3739" s="53" t="s">
        <v>33536</v>
      </c>
      <c r="D3739" s="53" t="s">
        <v>33872</v>
      </c>
    </row>
    <row r="3740" spans="1:4" ht="15" x14ac:dyDescent="0.25">
      <c r="A3740" s="53" t="s">
        <v>8396</v>
      </c>
      <c r="B3740" s="53">
        <v>15</v>
      </c>
      <c r="C3740" s="53" t="s">
        <v>33536</v>
      </c>
      <c r="D3740" s="53" t="s">
        <v>33872</v>
      </c>
    </row>
    <row r="3741" spans="1:4" ht="15" x14ac:dyDescent="0.25">
      <c r="A3741" s="53" t="s">
        <v>8397</v>
      </c>
      <c r="B3741" s="53">
        <v>15</v>
      </c>
      <c r="C3741" s="53"/>
      <c r="D3741" s="53" t="s">
        <v>33872</v>
      </c>
    </row>
    <row r="3742" spans="1:4" ht="15" x14ac:dyDescent="0.25">
      <c r="A3742" s="53" t="s">
        <v>8398</v>
      </c>
      <c r="B3742" s="53">
        <v>15</v>
      </c>
      <c r="C3742" s="53" t="s">
        <v>33536</v>
      </c>
      <c r="D3742" s="53" t="s">
        <v>33873</v>
      </c>
    </row>
    <row r="3743" spans="1:4" ht="15" x14ac:dyDescent="0.25">
      <c r="A3743" s="53" t="s">
        <v>8399</v>
      </c>
      <c r="B3743" s="53">
        <v>15</v>
      </c>
      <c r="C3743" s="53"/>
      <c r="D3743" s="53" t="s">
        <v>33872</v>
      </c>
    </row>
    <row r="3744" spans="1:4" ht="15" x14ac:dyDescent="0.25">
      <c r="A3744" s="53" t="s">
        <v>8400</v>
      </c>
      <c r="B3744" s="53">
        <v>15</v>
      </c>
      <c r="C3744" s="53"/>
      <c r="D3744" s="53" t="s">
        <v>33872</v>
      </c>
    </row>
    <row r="3745" spans="1:4" ht="15" x14ac:dyDescent="0.25">
      <c r="A3745" s="53" t="s">
        <v>8401</v>
      </c>
      <c r="B3745" s="53">
        <v>5</v>
      </c>
      <c r="C3745" s="53" t="s">
        <v>33536</v>
      </c>
      <c r="D3745" s="53" t="s">
        <v>33872</v>
      </c>
    </row>
    <row r="3746" spans="1:4" ht="15" x14ac:dyDescent="0.25">
      <c r="A3746" s="53" t="s">
        <v>8402</v>
      </c>
      <c r="B3746" s="53">
        <v>15</v>
      </c>
      <c r="C3746" s="53"/>
      <c r="D3746" s="53" t="s">
        <v>33872</v>
      </c>
    </row>
    <row r="3747" spans="1:4" ht="15" x14ac:dyDescent="0.25">
      <c r="A3747" s="53" t="s">
        <v>8403</v>
      </c>
      <c r="B3747" s="53">
        <v>15</v>
      </c>
      <c r="C3747" s="53"/>
      <c r="D3747" s="53" t="s">
        <v>33872</v>
      </c>
    </row>
    <row r="3748" spans="1:4" ht="15" x14ac:dyDescent="0.25">
      <c r="A3748" s="53" t="s">
        <v>8404</v>
      </c>
      <c r="B3748" s="53">
        <v>15</v>
      </c>
      <c r="C3748" s="53" t="s">
        <v>33536</v>
      </c>
      <c r="D3748" s="53" t="s">
        <v>33873</v>
      </c>
    </row>
    <row r="3749" spans="1:4" ht="15" x14ac:dyDescent="0.25">
      <c r="A3749" s="53" t="s">
        <v>8405</v>
      </c>
      <c r="B3749" s="53">
        <v>105</v>
      </c>
      <c r="C3749" s="53"/>
      <c r="D3749" s="53" t="s">
        <v>33872</v>
      </c>
    </row>
    <row r="3750" spans="1:4" ht="15" x14ac:dyDescent="0.25">
      <c r="A3750" s="53" t="s">
        <v>8406</v>
      </c>
      <c r="B3750" s="53">
        <v>15</v>
      </c>
      <c r="C3750" s="53"/>
      <c r="D3750" s="53" t="s">
        <v>33872</v>
      </c>
    </row>
    <row r="3751" spans="1:4" ht="15" x14ac:dyDescent="0.25">
      <c r="A3751" s="53" t="s">
        <v>8407</v>
      </c>
      <c r="B3751" s="53">
        <v>15</v>
      </c>
      <c r="C3751" s="53"/>
      <c r="D3751" s="53" t="s">
        <v>33872</v>
      </c>
    </row>
    <row r="3752" spans="1:4" ht="15" x14ac:dyDescent="0.25">
      <c r="A3752" s="53" t="s">
        <v>8408</v>
      </c>
      <c r="B3752" s="53">
        <v>15</v>
      </c>
      <c r="C3752" s="53" t="s">
        <v>33536</v>
      </c>
      <c r="D3752" s="53" t="s">
        <v>33873</v>
      </c>
    </row>
    <row r="3753" spans="1:4" ht="15" x14ac:dyDescent="0.25">
      <c r="A3753" s="53" t="s">
        <v>8409</v>
      </c>
      <c r="B3753" s="53">
        <v>15</v>
      </c>
      <c r="C3753" s="53" t="s">
        <v>33536</v>
      </c>
      <c r="D3753" s="53" t="s">
        <v>33873</v>
      </c>
    </row>
    <row r="3754" spans="1:4" ht="15" x14ac:dyDescent="0.25">
      <c r="A3754" s="53" t="s">
        <v>8410</v>
      </c>
      <c r="B3754" s="53">
        <v>15</v>
      </c>
      <c r="C3754" s="53" t="s">
        <v>33536</v>
      </c>
      <c r="D3754" s="53" t="s">
        <v>33873</v>
      </c>
    </row>
    <row r="3755" spans="1:4" ht="15" x14ac:dyDescent="0.25">
      <c r="A3755" s="53" t="s">
        <v>8411</v>
      </c>
      <c r="B3755" s="53">
        <v>15</v>
      </c>
      <c r="C3755" s="53" t="s">
        <v>33536</v>
      </c>
      <c r="D3755" s="53" t="s">
        <v>33872</v>
      </c>
    </row>
    <row r="3756" spans="1:4" ht="15" x14ac:dyDescent="0.25">
      <c r="A3756" s="53" t="s">
        <v>8412</v>
      </c>
      <c r="B3756" s="53">
        <v>15</v>
      </c>
      <c r="C3756" s="53"/>
      <c r="D3756" s="53" t="s">
        <v>33872</v>
      </c>
    </row>
    <row r="3757" spans="1:4" ht="15" x14ac:dyDescent="0.25">
      <c r="A3757" s="53" t="s">
        <v>8413</v>
      </c>
      <c r="B3757" s="53">
        <v>15</v>
      </c>
      <c r="C3757" s="53" t="s">
        <v>33536</v>
      </c>
      <c r="D3757" s="53" t="s">
        <v>33873</v>
      </c>
    </row>
    <row r="3758" spans="1:4" ht="15" x14ac:dyDescent="0.25">
      <c r="A3758" s="53" t="s">
        <v>8414</v>
      </c>
      <c r="B3758" s="53">
        <v>15</v>
      </c>
      <c r="C3758" s="53" t="s">
        <v>33536</v>
      </c>
      <c r="D3758" s="53" t="s">
        <v>33873</v>
      </c>
    </row>
    <row r="3759" spans="1:4" ht="15" x14ac:dyDescent="0.25">
      <c r="A3759" s="53" t="s">
        <v>8415</v>
      </c>
      <c r="B3759" s="53">
        <v>15</v>
      </c>
      <c r="C3759" s="53"/>
      <c r="D3759" s="53" t="s">
        <v>33872</v>
      </c>
    </row>
    <row r="3760" spans="1:4" ht="15" x14ac:dyDescent="0.25">
      <c r="A3760" s="53" t="s">
        <v>8416</v>
      </c>
      <c r="B3760" s="53">
        <v>15</v>
      </c>
      <c r="C3760" s="53" t="s">
        <v>33536</v>
      </c>
      <c r="D3760" s="53" t="s">
        <v>33873</v>
      </c>
    </row>
    <row r="3761" spans="1:4" ht="15" x14ac:dyDescent="0.25">
      <c r="A3761" s="53" t="s">
        <v>8417</v>
      </c>
      <c r="B3761" s="53">
        <v>15</v>
      </c>
      <c r="C3761" s="53" t="s">
        <v>33536</v>
      </c>
      <c r="D3761" s="53" t="s">
        <v>33873</v>
      </c>
    </row>
    <row r="3762" spans="1:4" ht="15" x14ac:dyDescent="0.25">
      <c r="A3762" s="53" t="s">
        <v>8418</v>
      </c>
      <c r="B3762" s="53">
        <v>105</v>
      </c>
      <c r="C3762" s="53" t="s">
        <v>33593</v>
      </c>
      <c r="D3762" s="53" t="s">
        <v>33872</v>
      </c>
    </row>
    <row r="3763" spans="1:4" ht="15" x14ac:dyDescent="0.25">
      <c r="A3763" s="53" t="s">
        <v>8419</v>
      </c>
      <c r="B3763" s="53">
        <v>15</v>
      </c>
      <c r="C3763" s="53" t="s">
        <v>33593</v>
      </c>
      <c r="D3763" s="53" t="s">
        <v>33872</v>
      </c>
    </row>
    <row r="3764" spans="1:4" ht="15" x14ac:dyDescent="0.25">
      <c r="A3764" s="53" t="s">
        <v>8420</v>
      </c>
      <c r="B3764" s="53">
        <v>15</v>
      </c>
      <c r="C3764" s="53" t="s">
        <v>33536</v>
      </c>
      <c r="D3764" s="53" t="s">
        <v>33873</v>
      </c>
    </row>
    <row r="3765" spans="1:4" ht="15" x14ac:dyDescent="0.25">
      <c r="A3765" s="53" t="s">
        <v>8421</v>
      </c>
      <c r="B3765" s="53">
        <v>15</v>
      </c>
      <c r="C3765" s="53" t="s">
        <v>33536</v>
      </c>
      <c r="D3765" s="53" t="s">
        <v>33873</v>
      </c>
    </row>
    <row r="3766" spans="1:4" ht="15" x14ac:dyDescent="0.25">
      <c r="A3766" s="53" t="s">
        <v>8422</v>
      </c>
      <c r="B3766" s="53">
        <v>15</v>
      </c>
      <c r="C3766" s="53" t="s">
        <v>33536</v>
      </c>
      <c r="D3766" s="53" t="s">
        <v>33872</v>
      </c>
    </row>
    <row r="3767" spans="1:4" ht="15" x14ac:dyDescent="0.25">
      <c r="A3767" s="53" t="s">
        <v>8423</v>
      </c>
      <c r="B3767" s="53">
        <v>15</v>
      </c>
      <c r="C3767" s="53" t="s">
        <v>33536</v>
      </c>
      <c r="D3767" s="53" t="s">
        <v>33873</v>
      </c>
    </row>
    <row r="3768" spans="1:4" ht="15" x14ac:dyDescent="0.25">
      <c r="A3768" s="53" t="s">
        <v>8424</v>
      </c>
      <c r="B3768" s="53">
        <v>15</v>
      </c>
      <c r="C3768" s="53" t="s">
        <v>33536</v>
      </c>
      <c r="D3768" s="53" t="s">
        <v>33873</v>
      </c>
    </row>
    <row r="3769" spans="1:4" ht="15" x14ac:dyDescent="0.25">
      <c r="A3769" s="53" t="s">
        <v>8425</v>
      </c>
      <c r="B3769" s="53">
        <v>15</v>
      </c>
      <c r="C3769" s="53" t="s">
        <v>33536</v>
      </c>
      <c r="D3769" s="53" t="s">
        <v>33872</v>
      </c>
    </row>
    <row r="3770" spans="1:4" ht="15" x14ac:dyDescent="0.25">
      <c r="A3770" s="53" t="s">
        <v>8426</v>
      </c>
      <c r="B3770" s="53">
        <v>15</v>
      </c>
      <c r="C3770" s="53" t="s">
        <v>33536</v>
      </c>
      <c r="D3770" s="53" t="s">
        <v>33872</v>
      </c>
    </row>
    <row r="3771" spans="1:4" ht="15" x14ac:dyDescent="0.25">
      <c r="A3771" s="53" t="s">
        <v>8427</v>
      </c>
      <c r="B3771" s="53">
        <v>45</v>
      </c>
      <c r="C3771" s="53" t="s">
        <v>33541</v>
      </c>
      <c r="D3771" s="53" t="s">
        <v>33873</v>
      </c>
    </row>
    <row r="3772" spans="1:4" ht="15" x14ac:dyDescent="0.25">
      <c r="A3772" s="53" t="s">
        <v>8428</v>
      </c>
      <c r="B3772" s="53">
        <v>15</v>
      </c>
      <c r="C3772" s="53" t="s">
        <v>33536</v>
      </c>
      <c r="D3772" s="53" t="s">
        <v>33873</v>
      </c>
    </row>
    <row r="3773" spans="1:4" ht="15" x14ac:dyDescent="0.25">
      <c r="A3773" s="53" t="s">
        <v>8429</v>
      </c>
      <c r="B3773" s="53">
        <v>15</v>
      </c>
      <c r="C3773" s="53" t="s">
        <v>33536</v>
      </c>
      <c r="D3773" s="53" t="s">
        <v>33873</v>
      </c>
    </row>
    <row r="3774" spans="1:4" ht="15" x14ac:dyDescent="0.25">
      <c r="A3774" s="53" t="s">
        <v>8430</v>
      </c>
      <c r="B3774" s="53">
        <v>15</v>
      </c>
      <c r="C3774" s="53" t="s">
        <v>33536</v>
      </c>
      <c r="D3774" s="53" t="s">
        <v>33872</v>
      </c>
    </row>
    <row r="3775" spans="1:4" ht="15" x14ac:dyDescent="0.25">
      <c r="A3775" s="53" t="s">
        <v>8431</v>
      </c>
      <c r="B3775" s="53">
        <v>20</v>
      </c>
      <c r="C3775" s="53" t="s">
        <v>33536</v>
      </c>
      <c r="D3775" s="53" t="s">
        <v>33872</v>
      </c>
    </row>
    <row r="3776" spans="1:4" ht="15" x14ac:dyDescent="0.25">
      <c r="A3776" s="53" t="s">
        <v>8432</v>
      </c>
      <c r="B3776" s="53">
        <v>20</v>
      </c>
      <c r="C3776" s="53" t="s">
        <v>33536</v>
      </c>
      <c r="D3776" s="53" t="s">
        <v>33872</v>
      </c>
    </row>
    <row r="3777" spans="1:4" ht="15" x14ac:dyDescent="0.25">
      <c r="A3777" s="53" t="s">
        <v>8433</v>
      </c>
      <c r="B3777" s="53">
        <v>20</v>
      </c>
      <c r="C3777" s="53" t="s">
        <v>33536</v>
      </c>
      <c r="D3777" s="53" t="s">
        <v>33872</v>
      </c>
    </row>
    <row r="3778" spans="1:4" ht="15" x14ac:dyDescent="0.25">
      <c r="A3778" s="53" t="s">
        <v>8434</v>
      </c>
      <c r="B3778" s="53">
        <v>20</v>
      </c>
      <c r="C3778" s="53" t="s">
        <v>33536</v>
      </c>
      <c r="D3778" s="53" t="s">
        <v>33872</v>
      </c>
    </row>
    <row r="3779" spans="1:4" ht="15" x14ac:dyDescent="0.25">
      <c r="A3779" s="53" t="s">
        <v>8435</v>
      </c>
      <c r="B3779" s="53">
        <v>40</v>
      </c>
      <c r="C3779" s="53" t="s">
        <v>33536</v>
      </c>
      <c r="D3779" s="53" t="s">
        <v>33872</v>
      </c>
    </row>
    <row r="3780" spans="1:4" ht="15" x14ac:dyDescent="0.25">
      <c r="A3780" s="53" t="s">
        <v>8436</v>
      </c>
      <c r="B3780" s="53">
        <v>15</v>
      </c>
      <c r="C3780" s="53" t="s">
        <v>33536</v>
      </c>
      <c r="D3780" s="53" t="s">
        <v>33872</v>
      </c>
    </row>
    <row r="3781" spans="1:4" ht="15" x14ac:dyDescent="0.25">
      <c r="A3781" s="53" t="s">
        <v>8437</v>
      </c>
      <c r="B3781" s="53">
        <v>15</v>
      </c>
      <c r="C3781" s="53" t="s">
        <v>33536</v>
      </c>
      <c r="D3781" s="53" t="s">
        <v>33872</v>
      </c>
    </row>
    <row r="3782" spans="1:4" ht="15" x14ac:dyDescent="0.25">
      <c r="A3782" s="53" t="s">
        <v>8438</v>
      </c>
      <c r="B3782" s="53">
        <v>15</v>
      </c>
      <c r="C3782" s="53" t="s">
        <v>33536</v>
      </c>
      <c r="D3782" s="53" t="s">
        <v>33872</v>
      </c>
    </row>
    <row r="3783" spans="1:4" ht="15" x14ac:dyDescent="0.25">
      <c r="A3783" s="53" t="s">
        <v>8439</v>
      </c>
      <c r="B3783" s="53">
        <v>15</v>
      </c>
      <c r="C3783" s="53" t="s">
        <v>33536</v>
      </c>
      <c r="D3783" s="53" t="s">
        <v>33872</v>
      </c>
    </row>
    <row r="3784" spans="1:4" ht="15" x14ac:dyDescent="0.25">
      <c r="A3784" s="53" t="s">
        <v>8440</v>
      </c>
      <c r="B3784" s="53">
        <v>30</v>
      </c>
      <c r="C3784" s="53" t="s">
        <v>33536</v>
      </c>
      <c r="D3784" s="53" t="s">
        <v>33872</v>
      </c>
    </row>
    <row r="3785" spans="1:4" ht="15" x14ac:dyDescent="0.25">
      <c r="A3785" s="53" t="s">
        <v>8441</v>
      </c>
      <c r="B3785" s="53">
        <v>15</v>
      </c>
      <c r="C3785" s="53" t="s">
        <v>33536</v>
      </c>
      <c r="D3785" s="53" t="s">
        <v>33872</v>
      </c>
    </row>
    <row r="3786" spans="1:4" ht="15" x14ac:dyDescent="0.25">
      <c r="A3786" s="53" t="s">
        <v>8442</v>
      </c>
      <c r="B3786" s="53">
        <v>15</v>
      </c>
      <c r="C3786" s="53" t="s">
        <v>33536</v>
      </c>
      <c r="D3786" s="53" t="s">
        <v>33872</v>
      </c>
    </row>
    <row r="3787" spans="1:4" ht="15" x14ac:dyDescent="0.25">
      <c r="A3787" s="53" t="s">
        <v>8443</v>
      </c>
      <c r="B3787" s="53">
        <v>15</v>
      </c>
      <c r="C3787" s="53" t="s">
        <v>33536</v>
      </c>
      <c r="D3787" s="53" t="s">
        <v>33872</v>
      </c>
    </row>
    <row r="3788" spans="1:4" ht="15" x14ac:dyDescent="0.25">
      <c r="A3788" s="53" t="s">
        <v>8444</v>
      </c>
      <c r="B3788" s="53">
        <v>15</v>
      </c>
      <c r="C3788" s="53" t="s">
        <v>33536</v>
      </c>
      <c r="D3788" s="53" t="s">
        <v>33872</v>
      </c>
    </row>
    <row r="3789" spans="1:4" ht="15" x14ac:dyDescent="0.25">
      <c r="A3789" s="53" t="s">
        <v>8445</v>
      </c>
      <c r="B3789" s="53">
        <v>15</v>
      </c>
      <c r="C3789" s="53" t="s">
        <v>33536</v>
      </c>
      <c r="D3789" s="53" t="s">
        <v>33872</v>
      </c>
    </row>
    <row r="3790" spans="1:4" ht="15" x14ac:dyDescent="0.25">
      <c r="A3790" s="53" t="s">
        <v>8446</v>
      </c>
      <c r="B3790" s="53">
        <v>15</v>
      </c>
      <c r="C3790" s="53" t="s">
        <v>33536</v>
      </c>
      <c r="D3790" s="53" t="s">
        <v>33872</v>
      </c>
    </row>
    <row r="3791" spans="1:4" ht="15" x14ac:dyDescent="0.25">
      <c r="A3791" s="53" t="s">
        <v>8447</v>
      </c>
      <c r="B3791" s="53">
        <v>15</v>
      </c>
      <c r="C3791" s="53" t="s">
        <v>33536</v>
      </c>
      <c r="D3791" s="53" t="s">
        <v>33873</v>
      </c>
    </row>
    <row r="3792" spans="1:4" ht="15" x14ac:dyDescent="0.25">
      <c r="A3792" s="53" t="s">
        <v>8448</v>
      </c>
      <c r="B3792" s="53">
        <v>15</v>
      </c>
      <c r="C3792" s="53" t="s">
        <v>33536</v>
      </c>
      <c r="D3792" s="53" t="s">
        <v>33872</v>
      </c>
    </row>
    <row r="3793" spans="1:4" ht="15" x14ac:dyDescent="0.25">
      <c r="A3793" s="53" t="s">
        <v>8449</v>
      </c>
      <c r="B3793" s="53">
        <v>15</v>
      </c>
      <c r="C3793" s="53" t="s">
        <v>33536</v>
      </c>
      <c r="D3793" s="53" t="s">
        <v>33872</v>
      </c>
    </row>
    <row r="3794" spans="1:4" ht="15" x14ac:dyDescent="0.25">
      <c r="A3794" s="53" t="s">
        <v>8450</v>
      </c>
      <c r="B3794" s="53">
        <v>15</v>
      </c>
      <c r="C3794" s="53" t="s">
        <v>33536</v>
      </c>
      <c r="D3794" s="53" t="s">
        <v>33872</v>
      </c>
    </row>
    <row r="3795" spans="1:4" ht="15" x14ac:dyDescent="0.25">
      <c r="A3795" s="53" t="s">
        <v>8451</v>
      </c>
      <c r="B3795" s="53">
        <v>15</v>
      </c>
      <c r="C3795" s="53" t="s">
        <v>33536</v>
      </c>
      <c r="D3795" s="53" t="s">
        <v>33872</v>
      </c>
    </row>
    <row r="3796" spans="1:4" ht="15" x14ac:dyDescent="0.25">
      <c r="A3796" s="53" t="s">
        <v>8452</v>
      </c>
      <c r="B3796" s="53">
        <v>30</v>
      </c>
      <c r="C3796" s="53" t="s">
        <v>33538</v>
      </c>
      <c r="D3796" s="53" t="s">
        <v>33872</v>
      </c>
    </row>
    <row r="3797" spans="1:4" ht="15" x14ac:dyDescent="0.25">
      <c r="A3797" s="53" t="s">
        <v>8453</v>
      </c>
      <c r="B3797" s="53">
        <v>15</v>
      </c>
      <c r="C3797" s="53" t="s">
        <v>33536</v>
      </c>
      <c r="D3797" s="53" t="s">
        <v>33872</v>
      </c>
    </row>
    <row r="3798" spans="1:4" ht="15" x14ac:dyDescent="0.25">
      <c r="A3798" s="53" t="s">
        <v>8454</v>
      </c>
      <c r="B3798" s="53">
        <v>45</v>
      </c>
      <c r="C3798" s="53" t="s">
        <v>33536</v>
      </c>
      <c r="D3798" s="53" t="s">
        <v>33872</v>
      </c>
    </row>
    <row r="3799" spans="1:4" ht="15" x14ac:dyDescent="0.25">
      <c r="A3799" s="53" t="s">
        <v>8455</v>
      </c>
      <c r="B3799" s="53">
        <v>15</v>
      </c>
      <c r="C3799" s="53" t="s">
        <v>33536</v>
      </c>
      <c r="D3799" s="53" t="s">
        <v>33872</v>
      </c>
    </row>
    <row r="3800" spans="1:4" ht="15" x14ac:dyDescent="0.25">
      <c r="A3800" s="53" t="s">
        <v>8456</v>
      </c>
      <c r="B3800" s="53">
        <v>15</v>
      </c>
      <c r="C3800" s="53" t="s">
        <v>33536</v>
      </c>
      <c r="D3800" s="53" t="s">
        <v>33872</v>
      </c>
    </row>
    <row r="3801" spans="1:4" ht="15" x14ac:dyDescent="0.25">
      <c r="A3801" s="53" t="s">
        <v>8457</v>
      </c>
      <c r="B3801" s="53">
        <v>15</v>
      </c>
      <c r="C3801" s="53" t="s">
        <v>33536</v>
      </c>
      <c r="D3801" s="53" t="s">
        <v>33872</v>
      </c>
    </row>
    <row r="3802" spans="1:4" ht="15" x14ac:dyDescent="0.25">
      <c r="A3802" s="53" t="s">
        <v>8458</v>
      </c>
      <c r="B3802" s="53">
        <v>15</v>
      </c>
      <c r="C3802" s="53" t="s">
        <v>33536</v>
      </c>
      <c r="D3802" s="53" t="s">
        <v>33872</v>
      </c>
    </row>
    <row r="3803" spans="1:4" ht="15" x14ac:dyDescent="0.25">
      <c r="A3803" s="53" t="s">
        <v>8459</v>
      </c>
      <c r="B3803" s="53">
        <v>15</v>
      </c>
      <c r="C3803" s="53" t="s">
        <v>33536</v>
      </c>
      <c r="D3803" s="53" t="s">
        <v>33872</v>
      </c>
    </row>
    <row r="3804" spans="1:4" ht="15" x14ac:dyDescent="0.25">
      <c r="A3804" s="53" t="s">
        <v>8460</v>
      </c>
      <c r="B3804" s="53">
        <v>15</v>
      </c>
      <c r="C3804" s="53" t="s">
        <v>33536</v>
      </c>
      <c r="D3804" s="53" t="s">
        <v>33872</v>
      </c>
    </row>
    <row r="3805" spans="1:4" ht="15" x14ac:dyDescent="0.25">
      <c r="A3805" s="53" t="s">
        <v>8461</v>
      </c>
      <c r="B3805" s="53">
        <v>15</v>
      </c>
      <c r="C3805" s="53" t="s">
        <v>33536</v>
      </c>
      <c r="D3805" s="53" t="s">
        <v>33872</v>
      </c>
    </row>
    <row r="3806" spans="1:4" ht="15" x14ac:dyDescent="0.25">
      <c r="A3806" s="53" t="s">
        <v>8462</v>
      </c>
      <c r="B3806" s="53">
        <v>15</v>
      </c>
      <c r="C3806" s="53" t="s">
        <v>33536</v>
      </c>
      <c r="D3806" s="53" t="s">
        <v>33873</v>
      </c>
    </row>
    <row r="3807" spans="1:4" ht="15" x14ac:dyDescent="0.25">
      <c r="A3807" s="53" t="s">
        <v>8463</v>
      </c>
      <c r="B3807" s="53">
        <v>15</v>
      </c>
      <c r="C3807" s="53" t="s">
        <v>33536</v>
      </c>
      <c r="D3807" s="53" t="s">
        <v>33872</v>
      </c>
    </row>
    <row r="3808" spans="1:4" ht="15" x14ac:dyDescent="0.25">
      <c r="A3808" s="53" t="s">
        <v>8464</v>
      </c>
      <c r="B3808" s="53">
        <v>15</v>
      </c>
      <c r="C3808" s="53" t="s">
        <v>33536</v>
      </c>
      <c r="D3808" s="53" t="s">
        <v>33872</v>
      </c>
    </row>
    <row r="3809" spans="1:4" ht="15" x14ac:dyDescent="0.25">
      <c r="A3809" s="53" t="s">
        <v>8465</v>
      </c>
      <c r="B3809" s="53">
        <v>5</v>
      </c>
      <c r="C3809" s="53" t="s">
        <v>33536</v>
      </c>
      <c r="D3809" s="53" t="s">
        <v>33872</v>
      </c>
    </row>
    <row r="3810" spans="1:4" ht="15" x14ac:dyDescent="0.25">
      <c r="A3810" s="53" t="s">
        <v>8466</v>
      </c>
      <c r="B3810" s="53">
        <v>15</v>
      </c>
      <c r="C3810" s="53" t="s">
        <v>33536</v>
      </c>
      <c r="D3810" s="53" t="s">
        <v>33873</v>
      </c>
    </row>
    <row r="3811" spans="1:4" ht="15" x14ac:dyDescent="0.25">
      <c r="A3811" s="53" t="s">
        <v>8467</v>
      </c>
      <c r="B3811" s="53">
        <v>40</v>
      </c>
      <c r="C3811" s="53" t="s">
        <v>33541</v>
      </c>
      <c r="D3811" s="53" t="s">
        <v>33873</v>
      </c>
    </row>
    <row r="3812" spans="1:4" ht="15" x14ac:dyDescent="0.25">
      <c r="A3812" s="53" t="s">
        <v>8468</v>
      </c>
      <c r="B3812" s="53">
        <v>120</v>
      </c>
      <c r="C3812" s="53" t="s">
        <v>33549</v>
      </c>
      <c r="D3812" s="53" t="s">
        <v>33873</v>
      </c>
    </row>
    <row r="3813" spans="1:4" ht="15" x14ac:dyDescent="0.25">
      <c r="A3813" s="53" t="s">
        <v>33596</v>
      </c>
      <c r="B3813" s="53">
        <v>15</v>
      </c>
      <c r="C3813" s="53" t="s">
        <v>33536</v>
      </c>
      <c r="D3813" s="53" t="s">
        <v>33873</v>
      </c>
    </row>
    <row r="3814" spans="1:4" ht="15" x14ac:dyDescent="0.25">
      <c r="A3814" s="53" t="s">
        <v>33597</v>
      </c>
      <c r="B3814" s="53">
        <v>45</v>
      </c>
      <c r="C3814" s="53" t="s">
        <v>33536</v>
      </c>
      <c r="D3814" s="53" t="s">
        <v>33873</v>
      </c>
    </row>
    <row r="3815" spans="1:4" ht="15" x14ac:dyDescent="0.25">
      <c r="A3815" s="53" t="s">
        <v>33598</v>
      </c>
      <c r="B3815" s="53">
        <v>15</v>
      </c>
      <c r="C3815" s="53" t="s">
        <v>33536</v>
      </c>
      <c r="D3815" s="53" t="s">
        <v>33873</v>
      </c>
    </row>
    <row r="3816" spans="1:4" ht="15" x14ac:dyDescent="0.25">
      <c r="A3816" s="53" t="s">
        <v>33599</v>
      </c>
      <c r="B3816" s="53">
        <v>15</v>
      </c>
      <c r="C3816" s="53" t="s">
        <v>33536</v>
      </c>
      <c r="D3816" s="53" t="s">
        <v>33873</v>
      </c>
    </row>
    <row r="3817" spans="1:4" ht="15" x14ac:dyDescent="0.25">
      <c r="A3817" s="53" t="s">
        <v>33600</v>
      </c>
      <c r="B3817" s="53">
        <v>15</v>
      </c>
      <c r="C3817" s="53" t="s">
        <v>33536</v>
      </c>
      <c r="D3817" s="53" t="s">
        <v>33873</v>
      </c>
    </row>
    <row r="3818" spans="1:4" ht="15" x14ac:dyDescent="0.25">
      <c r="A3818" s="53" t="s">
        <v>33601</v>
      </c>
      <c r="B3818" s="53">
        <v>15</v>
      </c>
      <c r="C3818" s="53" t="s">
        <v>33536</v>
      </c>
      <c r="D3818" s="53" t="s">
        <v>33873</v>
      </c>
    </row>
    <row r="3819" spans="1:4" ht="15" x14ac:dyDescent="0.25">
      <c r="A3819" s="53" t="s">
        <v>8469</v>
      </c>
      <c r="B3819" s="53">
        <v>15</v>
      </c>
      <c r="C3819" s="53" t="s">
        <v>33536</v>
      </c>
      <c r="D3819" s="53" t="s">
        <v>33873</v>
      </c>
    </row>
    <row r="3820" spans="1:4" ht="15" x14ac:dyDescent="0.25">
      <c r="A3820" s="53" t="s">
        <v>8470</v>
      </c>
      <c r="B3820" s="53">
        <v>15</v>
      </c>
      <c r="C3820" s="53" t="s">
        <v>33536</v>
      </c>
      <c r="D3820" s="53" t="s">
        <v>33873</v>
      </c>
    </row>
    <row r="3821" spans="1:4" ht="15" x14ac:dyDescent="0.25">
      <c r="A3821" s="53" t="s">
        <v>8471</v>
      </c>
      <c r="B3821" s="53">
        <v>15</v>
      </c>
      <c r="C3821" s="53" t="s">
        <v>33536</v>
      </c>
      <c r="D3821" s="53" t="s">
        <v>33872</v>
      </c>
    </row>
    <row r="3822" spans="1:4" ht="15" x14ac:dyDescent="0.25">
      <c r="A3822" s="53" t="s">
        <v>8472</v>
      </c>
      <c r="B3822" s="53">
        <v>30</v>
      </c>
      <c r="C3822" s="53" t="s">
        <v>33538</v>
      </c>
      <c r="D3822" s="53" t="s">
        <v>33872</v>
      </c>
    </row>
    <row r="3823" spans="1:4" ht="15" x14ac:dyDescent="0.25">
      <c r="A3823" s="53" t="s">
        <v>8473</v>
      </c>
      <c r="B3823" s="53">
        <v>30</v>
      </c>
      <c r="C3823" s="53" t="s">
        <v>33538</v>
      </c>
      <c r="D3823" s="53" t="s">
        <v>33872</v>
      </c>
    </row>
    <row r="3824" spans="1:4" ht="15" x14ac:dyDescent="0.25">
      <c r="A3824" s="53" t="s">
        <v>8474</v>
      </c>
      <c r="B3824" s="53">
        <v>30</v>
      </c>
      <c r="C3824" s="53" t="s">
        <v>33538</v>
      </c>
      <c r="D3824" s="53" t="s">
        <v>33872</v>
      </c>
    </row>
    <row r="3825" spans="1:4" ht="15" x14ac:dyDescent="0.25">
      <c r="A3825" s="53" t="s">
        <v>8475</v>
      </c>
      <c r="B3825" s="53">
        <v>5</v>
      </c>
      <c r="C3825" s="53"/>
      <c r="D3825" s="53" t="s">
        <v>33872</v>
      </c>
    </row>
    <row r="3826" spans="1:4" ht="15" x14ac:dyDescent="0.25">
      <c r="A3826" s="53" t="s">
        <v>8476</v>
      </c>
      <c r="B3826" s="53">
        <v>15</v>
      </c>
      <c r="C3826" s="53" t="s">
        <v>33536</v>
      </c>
      <c r="D3826" s="53" t="s">
        <v>33873</v>
      </c>
    </row>
    <row r="3827" spans="1:4" ht="15" x14ac:dyDescent="0.25">
      <c r="A3827" s="53" t="s">
        <v>8477</v>
      </c>
      <c r="B3827" s="53">
        <v>15</v>
      </c>
      <c r="C3827" s="53" t="s">
        <v>33536</v>
      </c>
      <c r="D3827" s="53" t="s">
        <v>33873</v>
      </c>
    </row>
    <row r="3828" spans="1:4" ht="15" x14ac:dyDescent="0.25">
      <c r="A3828" s="53" t="s">
        <v>8478</v>
      </c>
      <c r="B3828" s="53">
        <v>15</v>
      </c>
      <c r="C3828" s="53" t="s">
        <v>33536</v>
      </c>
      <c r="D3828" s="53" t="s">
        <v>33873</v>
      </c>
    </row>
    <row r="3829" spans="1:4" ht="15" x14ac:dyDescent="0.25">
      <c r="A3829" s="53" t="s">
        <v>8479</v>
      </c>
      <c r="B3829" s="53">
        <v>15</v>
      </c>
      <c r="C3829" s="53" t="s">
        <v>33536</v>
      </c>
      <c r="D3829" s="53" t="s">
        <v>33873</v>
      </c>
    </row>
    <row r="3830" spans="1:4" ht="15" x14ac:dyDescent="0.25">
      <c r="A3830" s="53" t="s">
        <v>8480</v>
      </c>
      <c r="B3830" s="53">
        <v>15</v>
      </c>
      <c r="C3830" s="53" t="s">
        <v>33536</v>
      </c>
      <c r="D3830" s="53" t="s">
        <v>33872</v>
      </c>
    </row>
    <row r="3831" spans="1:4" ht="15" x14ac:dyDescent="0.25">
      <c r="A3831" s="53" t="s">
        <v>8481</v>
      </c>
      <c r="B3831" s="53">
        <v>15</v>
      </c>
      <c r="C3831" s="53" t="s">
        <v>33536</v>
      </c>
      <c r="D3831" s="53" t="s">
        <v>33873</v>
      </c>
    </row>
    <row r="3832" spans="1:4" ht="15" x14ac:dyDescent="0.25">
      <c r="A3832" s="53" t="s">
        <v>8482</v>
      </c>
      <c r="B3832" s="53">
        <v>30</v>
      </c>
      <c r="C3832" s="53" t="s">
        <v>33538</v>
      </c>
      <c r="D3832" s="53" t="s">
        <v>33872</v>
      </c>
    </row>
    <row r="3833" spans="1:4" ht="15" x14ac:dyDescent="0.25">
      <c r="A3833" s="53" t="s">
        <v>8483</v>
      </c>
      <c r="B3833" s="53">
        <v>15</v>
      </c>
      <c r="C3833" s="53" t="s">
        <v>33536</v>
      </c>
      <c r="D3833" s="53" t="s">
        <v>33873</v>
      </c>
    </row>
    <row r="3834" spans="1:4" ht="15" x14ac:dyDescent="0.25">
      <c r="A3834" s="53" t="s">
        <v>8484</v>
      </c>
      <c r="B3834" s="53">
        <v>15</v>
      </c>
      <c r="C3834" s="53" t="s">
        <v>33536</v>
      </c>
      <c r="D3834" s="53" t="s">
        <v>33872</v>
      </c>
    </row>
    <row r="3835" spans="1:4" ht="15" x14ac:dyDescent="0.25">
      <c r="A3835" s="53" t="s">
        <v>8485</v>
      </c>
      <c r="B3835" s="53">
        <v>30</v>
      </c>
      <c r="C3835" s="53" t="s">
        <v>33538</v>
      </c>
      <c r="D3835" s="53" t="s">
        <v>33872</v>
      </c>
    </row>
    <row r="3836" spans="1:4" ht="15" x14ac:dyDescent="0.25">
      <c r="A3836" s="53" t="s">
        <v>8486</v>
      </c>
      <c r="B3836" s="53">
        <v>30</v>
      </c>
      <c r="C3836" s="53" t="s">
        <v>33538</v>
      </c>
      <c r="D3836" s="53" t="s">
        <v>33873</v>
      </c>
    </row>
    <row r="3837" spans="1:4" ht="15" x14ac:dyDescent="0.25">
      <c r="A3837" s="53" t="s">
        <v>8487</v>
      </c>
      <c r="B3837" s="53">
        <v>30</v>
      </c>
      <c r="C3837" s="53" t="s">
        <v>33538</v>
      </c>
      <c r="D3837" s="53" t="s">
        <v>33873</v>
      </c>
    </row>
    <row r="3838" spans="1:4" ht="15" x14ac:dyDescent="0.25">
      <c r="A3838" s="53" t="s">
        <v>8488</v>
      </c>
      <c r="B3838" s="53">
        <v>15</v>
      </c>
      <c r="C3838" s="53" t="s">
        <v>33536</v>
      </c>
      <c r="D3838" s="53" t="s">
        <v>33873</v>
      </c>
    </row>
    <row r="3839" spans="1:4" ht="15" x14ac:dyDescent="0.25">
      <c r="A3839" s="53" t="s">
        <v>8489</v>
      </c>
      <c r="B3839" s="53">
        <v>15</v>
      </c>
      <c r="C3839" s="53" t="s">
        <v>33536</v>
      </c>
      <c r="D3839" s="53" t="s">
        <v>33873</v>
      </c>
    </row>
    <row r="3840" spans="1:4" ht="15" x14ac:dyDescent="0.25">
      <c r="A3840" s="53" t="s">
        <v>8490</v>
      </c>
      <c r="B3840" s="53">
        <v>15</v>
      </c>
      <c r="C3840" s="53" t="s">
        <v>33536</v>
      </c>
      <c r="D3840" s="53" t="s">
        <v>33873</v>
      </c>
    </row>
    <row r="3841" spans="1:4" ht="15" x14ac:dyDescent="0.25">
      <c r="A3841" s="53" t="s">
        <v>8491</v>
      </c>
      <c r="B3841" s="53">
        <v>30</v>
      </c>
      <c r="C3841" s="53" t="s">
        <v>33538</v>
      </c>
      <c r="D3841" s="53" t="s">
        <v>33873</v>
      </c>
    </row>
    <row r="3842" spans="1:4" ht="15" x14ac:dyDescent="0.25">
      <c r="A3842" s="53" t="s">
        <v>8492</v>
      </c>
      <c r="B3842" s="53">
        <v>30</v>
      </c>
      <c r="C3842" s="53" t="s">
        <v>33538</v>
      </c>
      <c r="D3842" s="53" t="s">
        <v>33872</v>
      </c>
    </row>
    <row r="3843" spans="1:4" ht="15" x14ac:dyDescent="0.25">
      <c r="A3843" s="53" t="s">
        <v>8493</v>
      </c>
      <c r="B3843" s="53">
        <v>30</v>
      </c>
      <c r="C3843" s="53" t="s">
        <v>33538</v>
      </c>
      <c r="D3843" s="53" t="s">
        <v>33872</v>
      </c>
    </row>
    <row r="3844" spans="1:4" ht="15" x14ac:dyDescent="0.25">
      <c r="A3844" s="53" t="s">
        <v>8494</v>
      </c>
      <c r="B3844" s="53">
        <v>15</v>
      </c>
      <c r="C3844" s="53" t="s">
        <v>33536</v>
      </c>
      <c r="D3844" s="53" t="s">
        <v>33873</v>
      </c>
    </row>
    <row r="3845" spans="1:4" ht="15" x14ac:dyDescent="0.25">
      <c r="A3845" s="53" t="s">
        <v>8495</v>
      </c>
      <c r="B3845" s="53">
        <v>40</v>
      </c>
      <c r="C3845" s="53" t="s">
        <v>33541</v>
      </c>
      <c r="D3845" s="53" t="s">
        <v>33872</v>
      </c>
    </row>
    <row r="3846" spans="1:4" ht="15" x14ac:dyDescent="0.25">
      <c r="A3846" s="53" t="s">
        <v>8496</v>
      </c>
      <c r="B3846" s="53">
        <v>15</v>
      </c>
      <c r="C3846" s="53" t="s">
        <v>33536</v>
      </c>
      <c r="D3846" s="53" t="s">
        <v>33873</v>
      </c>
    </row>
    <row r="3847" spans="1:4" ht="15" x14ac:dyDescent="0.25">
      <c r="A3847" s="53" t="s">
        <v>8497</v>
      </c>
      <c r="B3847" s="53">
        <v>30</v>
      </c>
      <c r="C3847" s="53" t="s">
        <v>33538</v>
      </c>
      <c r="D3847" s="53" t="s">
        <v>33873</v>
      </c>
    </row>
    <row r="3848" spans="1:4" ht="15" x14ac:dyDescent="0.25">
      <c r="A3848" s="53" t="s">
        <v>8498</v>
      </c>
      <c r="B3848" s="53">
        <v>30</v>
      </c>
      <c r="C3848" s="53" t="s">
        <v>33538</v>
      </c>
      <c r="D3848" s="53" t="s">
        <v>33873</v>
      </c>
    </row>
    <row r="3849" spans="1:4" ht="15" x14ac:dyDescent="0.25">
      <c r="A3849" s="53" t="s">
        <v>8499</v>
      </c>
      <c r="B3849" s="53">
        <v>30</v>
      </c>
      <c r="C3849" s="53" t="s">
        <v>33538</v>
      </c>
      <c r="D3849" s="53" t="s">
        <v>33873</v>
      </c>
    </row>
    <row r="3850" spans="1:4" ht="15" x14ac:dyDescent="0.25">
      <c r="A3850" s="53" t="s">
        <v>8500</v>
      </c>
      <c r="B3850" s="53">
        <v>30</v>
      </c>
      <c r="C3850" s="53" t="s">
        <v>33538</v>
      </c>
      <c r="D3850" s="53" t="s">
        <v>33872</v>
      </c>
    </row>
    <row r="3851" spans="1:4" ht="15" x14ac:dyDescent="0.25">
      <c r="A3851" s="53" t="s">
        <v>8501</v>
      </c>
      <c r="B3851" s="53">
        <v>15</v>
      </c>
      <c r="C3851" s="53" t="s">
        <v>33536</v>
      </c>
      <c r="D3851" s="53" t="s">
        <v>33873</v>
      </c>
    </row>
    <row r="3852" spans="1:4" ht="15" x14ac:dyDescent="0.25">
      <c r="A3852" s="53" t="s">
        <v>8502</v>
      </c>
      <c r="B3852" s="53">
        <v>15</v>
      </c>
      <c r="C3852" s="53" t="s">
        <v>33536</v>
      </c>
      <c r="D3852" s="53" t="s">
        <v>33873</v>
      </c>
    </row>
    <row r="3853" spans="1:4" ht="15" x14ac:dyDescent="0.25">
      <c r="A3853" s="53" t="s">
        <v>8503</v>
      </c>
      <c r="B3853" s="53">
        <v>30</v>
      </c>
      <c r="C3853" s="53" t="s">
        <v>33536</v>
      </c>
      <c r="D3853" s="53" t="s">
        <v>33872</v>
      </c>
    </row>
    <row r="3854" spans="1:4" ht="15" x14ac:dyDescent="0.25">
      <c r="A3854" s="53" t="s">
        <v>8504</v>
      </c>
      <c r="B3854" s="53">
        <v>30</v>
      </c>
      <c r="C3854" s="53" t="s">
        <v>33536</v>
      </c>
      <c r="D3854" s="53" t="s">
        <v>33872</v>
      </c>
    </row>
    <row r="3855" spans="1:4" ht="15" x14ac:dyDescent="0.25">
      <c r="A3855" s="53" t="s">
        <v>8505</v>
      </c>
      <c r="B3855" s="53">
        <v>30</v>
      </c>
      <c r="C3855" s="53" t="s">
        <v>33536</v>
      </c>
      <c r="D3855" s="53" t="s">
        <v>33872</v>
      </c>
    </row>
    <row r="3856" spans="1:4" ht="15" x14ac:dyDescent="0.25">
      <c r="A3856" s="53" t="s">
        <v>8506</v>
      </c>
      <c r="B3856" s="53">
        <v>30</v>
      </c>
      <c r="C3856" s="53" t="s">
        <v>33538</v>
      </c>
      <c r="D3856" s="53" t="s">
        <v>33873</v>
      </c>
    </row>
    <row r="3857" spans="1:4" ht="15" x14ac:dyDescent="0.25">
      <c r="A3857" s="53" t="s">
        <v>8507</v>
      </c>
      <c r="B3857" s="53">
        <v>30</v>
      </c>
      <c r="C3857" s="53" t="s">
        <v>33538</v>
      </c>
      <c r="D3857" s="53" t="s">
        <v>33873</v>
      </c>
    </row>
    <row r="3858" spans="1:4" ht="15" x14ac:dyDescent="0.25">
      <c r="A3858" s="53" t="s">
        <v>8508</v>
      </c>
      <c r="B3858" s="53">
        <v>15</v>
      </c>
      <c r="C3858" s="53" t="s">
        <v>33538</v>
      </c>
      <c r="D3858" s="53" t="s">
        <v>33873</v>
      </c>
    </row>
    <row r="3859" spans="1:4" ht="15" x14ac:dyDescent="0.25">
      <c r="A3859" s="53" t="s">
        <v>8509</v>
      </c>
      <c r="B3859" s="53">
        <v>30</v>
      </c>
      <c r="C3859" s="53" t="s">
        <v>33538</v>
      </c>
      <c r="D3859" s="53" t="s">
        <v>33872</v>
      </c>
    </row>
    <row r="3860" spans="1:4" ht="15" x14ac:dyDescent="0.25">
      <c r="A3860" s="53" t="s">
        <v>8510</v>
      </c>
      <c r="B3860" s="53">
        <v>30</v>
      </c>
      <c r="C3860" s="53" t="s">
        <v>33538</v>
      </c>
      <c r="D3860" s="53" t="s">
        <v>33873</v>
      </c>
    </row>
    <row r="3861" spans="1:4" ht="15" x14ac:dyDescent="0.25">
      <c r="A3861" s="53" t="s">
        <v>8511</v>
      </c>
      <c r="B3861" s="53">
        <v>15</v>
      </c>
      <c r="C3861" s="53" t="s">
        <v>33536</v>
      </c>
      <c r="D3861" s="53" t="s">
        <v>33873</v>
      </c>
    </row>
    <row r="3862" spans="1:4" ht="15" x14ac:dyDescent="0.25">
      <c r="A3862" s="53" t="s">
        <v>8512</v>
      </c>
      <c r="B3862" s="53">
        <v>15</v>
      </c>
      <c r="C3862" s="53" t="s">
        <v>33536</v>
      </c>
      <c r="D3862" s="53" t="s">
        <v>33872</v>
      </c>
    </row>
    <row r="3863" spans="1:4" ht="15" x14ac:dyDescent="0.25">
      <c r="A3863" s="53" t="s">
        <v>8513</v>
      </c>
      <c r="B3863" s="53">
        <v>30</v>
      </c>
      <c r="C3863" s="53" t="s">
        <v>33536</v>
      </c>
      <c r="D3863" s="53" t="s">
        <v>33872</v>
      </c>
    </row>
    <row r="3864" spans="1:4" ht="15" x14ac:dyDescent="0.25">
      <c r="A3864" s="53" t="s">
        <v>33062</v>
      </c>
      <c r="B3864" s="53">
        <v>0</v>
      </c>
      <c r="C3864" s="53" t="s">
        <v>33537</v>
      </c>
      <c r="D3864" s="53" t="s">
        <v>33873</v>
      </c>
    </row>
    <row r="3865" spans="1:4" ht="15" x14ac:dyDescent="0.25">
      <c r="A3865" s="53" t="s">
        <v>8514</v>
      </c>
      <c r="B3865" s="53">
        <v>5</v>
      </c>
      <c r="C3865" s="53"/>
      <c r="D3865" s="53" t="s">
        <v>33872</v>
      </c>
    </row>
    <row r="3866" spans="1:4" ht="15" x14ac:dyDescent="0.25">
      <c r="A3866" s="53" t="s">
        <v>8515</v>
      </c>
      <c r="B3866" s="53">
        <v>10</v>
      </c>
      <c r="C3866" s="53"/>
      <c r="D3866" s="53" t="s">
        <v>33872</v>
      </c>
    </row>
    <row r="3867" spans="1:4" ht="15" x14ac:dyDescent="0.25">
      <c r="A3867" s="53" t="s">
        <v>8516</v>
      </c>
      <c r="B3867" s="53">
        <v>15</v>
      </c>
      <c r="C3867" s="53"/>
      <c r="D3867" s="53" t="s">
        <v>33872</v>
      </c>
    </row>
    <row r="3868" spans="1:4" ht="15" x14ac:dyDescent="0.25">
      <c r="A3868" s="53" t="s">
        <v>8517</v>
      </c>
      <c r="B3868" s="53">
        <v>0</v>
      </c>
      <c r="C3868" s="53" t="s">
        <v>33539</v>
      </c>
      <c r="D3868" s="53" t="s">
        <v>33873</v>
      </c>
    </row>
    <row r="3869" spans="1:4" ht="15" x14ac:dyDescent="0.25">
      <c r="A3869" s="53" t="s">
        <v>8518</v>
      </c>
      <c r="B3869" s="53">
        <v>0</v>
      </c>
      <c r="C3869" s="53" t="s">
        <v>33537</v>
      </c>
      <c r="D3869" s="53" t="s">
        <v>33873</v>
      </c>
    </row>
    <row r="3870" spans="1:4" ht="15" x14ac:dyDescent="0.25">
      <c r="A3870" s="53" t="s">
        <v>8519</v>
      </c>
      <c r="B3870" s="53">
        <v>0</v>
      </c>
      <c r="C3870" s="53" t="s">
        <v>33537</v>
      </c>
      <c r="D3870" s="53" t="s">
        <v>33872</v>
      </c>
    </row>
    <row r="3871" spans="1:4" ht="15" x14ac:dyDescent="0.25">
      <c r="A3871" s="53" t="s">
        <v>8520</v>
      </c>
      <c r="B3871" s="53">
        <v>0</v>
      </c>
      <c r="C3871" s="53" t="s">
        <v>33539</v>
      </c>
      <c r="D3871" s="53" t="s">
        <v>33873</v>
      </c>
    </row>
    <row r="3872" spans="1:4" ht="15" x14ac:dyDescent="0.25">
      <c r="A3872" s="53" t="s">
        <v>8521</v>
      </c>
      <c r="B3872" s="53">
        <v>5</v>
      </c>
      <c r="C3872" s="53" t="s">
        <v>33536</v>
      </c>
      <c r="D3872" s="53" t="s">
        <v>33873</v>
      </c>
    </row>
    <row r="3873" spans="1:4" ht="15" x14ac:dyDescent="0.25">
      <c r="A3873" s="53" t="s">
        <v>8522</v>
      </c>
      <c r="B3873" s="53">
        <v>10</v>
      </c>
      <c r="C3873" s="53" t="s">
        <v>33536</v>
      </c>
      <c r="D3873" s="53" t="s">
        <v>33873</v>
      </c>
    </row>
    <row r="3874" spans="1:4" ht="15" x14ac:dyDescent="0.25">
      <c r="A3874" s="53" t="s">
        <v>8523</v>
      </c>
      <c r="B3874" s="53">
        <v>15</v>
      </c>
      <c r="C3874" s="53" t="s">
        <v>33558</v>
      </c>
      <c r="D3874" s="53" t="s">
        <v>33873</v>
      </c>
    </row>
    <row r="3875" spans="1:4" ht="15" x14ac:dyDescent="0.25">
      <c r="A3875" s="53" t="s">
        <v>8524</v>
      </c>
      <c r="B3875" s="53">
        <v>60</v>
      </c>
      <c r="C3875" s="53" t="s">
        <v>33536</v>
      </c>
      <c r="D3875" s="53" t="s">
        <v>33872</v>
      </c>
    </row>
    <row r="3876" spans="1:4" ht="15" x14ac:dyDescent="0.25">
      <c r="A3876" s="53" t="s">
        <v>8525</v>
      </c>
      <c r="B3876" s="53">
        <v>0</v>
      </c>
      <c r="C3876" s="53" t="s">
        <v>33537</v>
      </c>
      <c r="D3876" s="53" t="s">
        <v>33872</v>
      </c>
    </row>
    <row r="3877" spans="1:4" ht="15" x14ac:dyDescent="0.25">
      <c r="A3877" s="53" t="s">
        <v>8526</v>
      </c>
      <c r="B3877" s="53">
        <v>0</v>
      </c>
      <c r="C3877" s="53" t="s">
        <v>33539</v>
      </c>
      <c r="D3877" s="53" t="s">
        <v>33873</v>
      </c>
    </row>
    <row r="3878" spans="1:4" ht="15" x14ac:dyDescent="0.25">
      <c r="A3878" s="53" t="s">
        <v>8527</v>
      </c>
      <c r="B3878" s="53">
        <v>10</v>
      </c>
      <c r="C3878" s="53" t="s">
        <v>33536</v>
      </c>
      <c r="D3878" s="53" t="s">
        <v>33872</v>
      </c>
    </row>
    <row r="3879" spans="1:4" ht="15" x14ac:dyDescent="0.25">
      <c r="A3879" s="53" t="s">
        <v>8528</v>
      </c>
      <c r="B3879" s="53">
        <v>10</v>
      </c>
      <c r="C3879" s="53" t="s">
        <v>33536</v>
      </c>
      <c r="D3879" s="53" t="s">
        <v>33872</v>
      </c>
    </row>
    <row r="3880" spans="1:4" ht="15" x14ac:dyDescent="0.25">
      <c r="A3880" s="53" t="s">
        <v>8529</v>
      </c>
      <c r="B3880" s="53">
        <v>5</v>
      </c>
      <c r="C3880" s="53" t="s">
        <v>33536</v>
      </c>
      <c r="D3880" s="53" t="s">
        <v>33872</v>
      </c>
    </row>
    <row r="3881" spans="1:4" ht="15" x14ac:dyDescent="0.25">
      <c r="A3881" s="53" t="s">
        <v>8530</v>
      </c>
      <c r="B3881" s="53">
        <v>10</v>
      </c>
      <c r="C3881" s="53" t="s">
        <v>33536</v>
      </c>
      <c r="D3881" s="53" t="s">
        <v>33872</v>
      </c>
    </row>
    <row r="3882" spans="1:4" ht="15" x14ac:dyDescent="0.25">
      <c r="A3882" s="53" t="s">
        <v>8531</v>
      </c>
      <c r="B3882" s="53">
        <v>10</v>
      </c>
      <c r="C3882" s="53" t="s">
        <v>33536</v>
      </c>
      <c r="D3882" s="53" t="s">
        <v>33872</v>
      </c>
    </row>
    <row r="3883" spans="1:4" ht="15" x14ac:dyDescent="0.25">
      <c r="A3883" s="53" t="s">
        <v>8532</v>
      </c>
      <c r="B3883" s="53">
        <v>10</v>
      </c>
      <c r="C3883" s="53" t="s">
        <v>33536</v>
      </c>
      <c r="D3883" s="53" t="s">
        <v>33872</v>
      </c>
    </row>
    <row r="3884" spans="1:4" ht="15" x14ac:dyDescent="0.25">
      <c r="A3884" s="53" t="s">
        <v>8533</v>
      </c>
      <c r="B3884" s="53">
        <v>15</v>
      </c>
      <c r="C3884" s="53" t="s">
        <v>33536</v>
      </c>
      <c r="D3884" s="53" t="s">
        <v>33872</v>
      </c>
    </row>
    <row r="3885" spans="1:4" ht="15" x14ac:dyDescent="0.25">
      <c r="A3885" s="53" t="s">
        <v>8534</v>
      </c>
      <c r="B3885" s="53">
        <v>10</v>
      </c>
      <c r="C3885" s="53" t="s">
        <v>33536</v>
      </c>
      <c r="D3885" s="53" t="s">
        <v>33872</v>
      </c>
    </row>
    <row r="3886" spans="1:4" ht="15" x14ac:dyDescent="0.25">
      <c r="A3886" s="53" t="s">
        <v>8535</v>
      </c>
      <c r="B3886" s="53">
        <v>5</v>
      </c>
      <c r="C3886" s="53" t="s">
        <v>33536</v>
      </c>
      <c r="D3886" s="53" t="s">
        <v>33872</v>
      </c>
    </row>
    <row r="3887" spans="1:4" ht="15" x14ac:dyDescent="0.25">
      <c r="A3887" s="53" t="s">
        <v>8536</v>
      </c>
      <c r="B3887" s="53">
        <v>5</v>
      </c>
      <c r="C3887" s="53" t="s">
        <v>33536</v>
      </c>
      <c r="D3887" s="53" t="s">
        <v>33872</v>
      </c>
    </row>
    <row r="3888" spans="1:4" ht="15" x14ac:dyDescent="0.25">
      <c r="A3888" s="53" t="s">
        <v>8537</v>
      </c>
      <c r="B3888" s="53">
        <v>5</v>
      </c>
      <c r="C3888" s="53" t="s">
        <v>33536</v>
      </c>
      <c r="D3888" s="53" t="s">
        <v>33872</v>
      </c>
    </row>
    <row r="3889" spans="1:4" ht="15" x14ac:dyDescent="0.25">
      <c r="A3889" s="53" t="s">
        <v>8538</v>
      </c>
      <c r="B3889" s="53">
        <v>5</v>
      </c>
      <c r="C3889" s="53" t="s">
        <v>33536</v>
      </c>
      <c r="D3889" s="53" t="s">
        <v>33872</v>
      </c>
    </row>
    <row r="3890" spans="1:4" ht="15" x14ac:dyDescent="0.25">
      <c r="A3890" s="53" t="s">
        <v>8539</v>
      </c>
      <c r="B3890" s="53">
        <v>10</v>
      </c>
      <c r="C3890" s="53" t="s">
        <v>33536</v>
      </c>
      <c r="D3890" s="53" t="s">
        <v>33872</v>
      </c>
    </row>
    <row r="3891" spans="1:4" ht="15" x14ac:dyDescent="0.25">
      <c r="A3891" s="53" t="s">
        <v>8540</v>
      </c>
      <c r="B3891" s="53">
        <v>10</v>
      </c>
      <c r="C3891" s="53" t="s">
        <v>33536</v>
      </c>
      <c r="D3891" s="53" t="s">
        <v>33872</v>
      </c>
    </row>
    <row r="3892" spans="1:4" ht="15" x14ac:dyDescent="0.25">
      <c r="A3892" s="53" t="s">
        <v>8541</v>
      </c>
      <c r="B3892" s="53">
        <v>10</v>
      </c>
      <c r="C3892" s="53" t="s">
        <v>33536</v>
      </c>
      <c r="D3892" s="53" t="s">
        <v>33872</v>
      </c>
    </row>
    <row r="3893" spans="1:4" ht="15" x14ac:dyDescent="0.25">
      <c r="A3893" s="53" t="s">
        <v>8542</v>
      </c>
      <c r="B3893" s="53">
        <v>10</v>
      </c>
      <c r="C3893" s="53" t="s">
        <v>33536</v>
      </c>
      <c r="D3893" s="53" t="s">
        <v>33872</v>
      </c>
    </row>
    <row r="3894" spans="1:4" ht="15" x14ac:dyDescent="0.25">
      <c r="A3894" s="53" t="s">
        <v>8543</v>
      </c>
      <c r="B3894" s="53">
        <v>10</v>
      </c>
      <c r="C3894" s="53" t="s">
        <v>33536</v>
      </c>
      <c r="D3894" s="53" t="s">
        <v>33872</v>
      </c>
    </row>
    <row r="3895" spans="1:4" ht="15" x14ac:dyDescent="0.25">
      <c r="A3895" s="53" t="s">
        <v>8544</v>
      </c>
      <c r="B3895" s="53">
        <v>10</v>
      </c>
      <c r="C3895" s="53" t="s">
        <v>33536</v>
      </c>
      <c r="D3895" s="53" t="s">
        <v>33872</v>
      </c>
    </row>
    <row r="3896" spans="1:4" ht="15" x14ac:dyDescent="0.25">
      <c r="A3896" s="53" t="s">
        <v>8545</v>
      </c>
      <c r="B3896" s="53">
        <v>10</v>
      </c>
      <c r="C3896" s="53" t="s">
        <v>33536</v>
      </c>
      <c r="D3896" s="53" t="s">
        <v>33872</v>
      </c>
    </row>
    <row r="3897" spans="1:4" ht="15" x14ac:dyDescent="0.25">
      <c r="A3897" s="53" t="s">
        <v>8546</v>
      </c>
      <c r="B3897" s="53">
        <v>10</v>
      </c>
      <c r="C3897" s="53" t="s">
        <v>33536</v>
      </c>
      <c r="D3897" s="53" t="s">
        <v>33872</v>
      </c>
    </row>
    <row r="3898" spans="1:4" ht="15" x14ac:dyDescent="0.25">
      <c r="A3898" s="53" t="s">
        <v>8547</v>
      </c>
      <c r="B3898" s="53">
        <v>5</v>
      </c>
      <c r="C3898" s="53" t="s">
        <v>33536</v>
      </c>
      <c r="D3898" s="53" t="s">
        <v>33872</v>
      </c>
    </row>
    <row r="3899" spans="1:4" ht="15" x14ac:dyDescent="0.25">
      <c r="A3899" s="53" t="s">
        <v>8548</v>
      </c>
      <c r="B3899" s="53">
        <v>10</v>
      </c>
      <c r="C3899" s="53" t="s">
        <v>33536</v>
      </c>
      <c r="D3899" s="53" t="s">
        <v>33872</v>
      </c>
    </row>
    <row r="3900" spans="1:4" ht="15" x14ac:dyDescent="0.25">
      <c r="A3900" s="53" t="s">
        <v>8549</v>
      </c>
      <c r="B3900" s="53">
        <v>5</v>
      </c>
      <c r="C3900" s="53" t="s">
        <v>33536</v>
      </c>
      <c r="D3900" s="53" t="s">
        <v>33872</v>
      </c>
    </row>
    <row r="3901" spans="1:4" ht="15" x14ac:dyDescent="0.25">
      <c r="A3901" s="53" t="s">
        <v>8550</v>
      </c>
      <c r="B3901" s="53">
        <v>10</v>
      </c>
      <c r="C3901" s="53" t="s">
        <v>33536</v>
      </c>
      <c r="D3901" s="53" t="s">
        <v>33872</v>
      </c>
    </row>
    <row r="3902" spans="1:4" ht="15" x14ac:dyDescent="0.25">
      <c r="A3902" s="53" t="s">
        <v>8551</v>
      </c>
      <c r="B3902" s="53">
        <v>25</v>
      </c>
      <c r="C3902" s="53" t="s">
        <v>33536</v>
      </c>
      <c r="D3902" s="53" t="s">
        <v>33872</v>
      </c>
    </row>
    <row r="3903" spans="1:4" ht="15" x14ac:dyDescent="0.25">
      <c r="A3903" s="53" t="s">
        <v>8552</v>
      </c>
      <c r="B3903" s="53">
        <v>90</v>
      </c>
      <c r="C3903" s="53" t="s">
        <v>33536</v>
      </c>
      <c r="D3903" s="53" t="s">
        <v>33872</v>
      </c>
    </row>
    <row r="3904" spans="1:4" ht="15" x14ac:dyDescent="0.25">
      <c r="A3904" s="53" t="s">
        <v>8553</v>
      </c>
      <c r="B3904" s="53">
        <v>10</v>
      </c>
      <c r="C3904" s="53" t="s">
        <v>33536</v>
      </c>
      <c r="D3904" s="53" t="s">
        <v>33872</v>
      </c>
    </row>
    <row r="3905" spans="1:4" ht="15" x14ac:dyDescent="0.25">
      <c r="A3905" s="53" t="s">
        <v>8554</v>
      </c>
      <c r="B3905" s="53">
        <v>10</v>
      </c>
      <c r="C3905" s="53" t="s">
        <v>33536</v>
      </c>
      <c r="D3905" s="53" t="s">
        <v>33872</v>
      </c>
    </row>
    <row r="3906" spans="1:4" ht="15" x14ac:dyDescent="0.25">
      <c r="A3906" s="53" t="s">
        <v>8555</v>
      </c>
      <c r="B3906" s="53">
        <v>10</v>
      </c>
      <c r="C3906" s="53" t="s">
        <v>33536</v>
      </c>
      <c r="D3906" s="53" t="s">
        <v>33872</v>
      </c>
    </row>
    <row r="3907" spans="1:4" ht="15" x14ac:dyDescent="0.25">
      <c r="A3907" s="53" t="s">
        <v>8556</v>
      </c>
      <c r="B3907" s="53">
        <v>10</v>
      </c>
      <c r="C3907" s="53" t="s">
        <v>33536</v>
      </c>
      <c r="D3907" s="53" t="s">
        <v>33872</v>
      </c>
    </row>
    <row r="3908" spans="1:4" ht="15" x14ac:dyDescent="0.25">
      <c r="A3908" s="53" t="s">
        <v>8557</v>
      </c>
      <c r="B3908" s="53">
        <v>10</v>
      </c>
      <c r="C3908" s="53" t="s">
        <v>33536</v>
      </c>
      <c r="D3908" s="53" t="s">
        <v>33872</v>
      </c>
    </row>
    <row r="3909" spans="1:4" ht="15" x14ac:dyDescent="0.25">
      <c r="A3909" s="53" t="s">
        <v>8558</v>
      </c>
      <c r="B3909" s="53">
        <v>10</v>
      </c>
      <c r="C3909" s="53" t="s">
        <v>33536</v>
      </c>
      <c r="D3909" s="53" t="s">
        <v>33872</v>
      </c>
    </row>
    <row r="3910" spans="1:4" ht="15" x14ac:dyDescent="0.25">
      <c r="A3910" s="53" t="s">
        <v>8559</v>
      </c>
      <c r="B3910" s="53">
        <v>60</v>
      </c>
      <c r="C3910" s="53" t="s">
        <v>33536</v>
      </c>
      <c r="D3910" s="53" t="s">
        <v>33872</v>
      </c>
    </row>
    <row r="3911" spans="1:4" ht="15" x14ac:dyDescent="0.25">
      <c r="A3911" s="53" t="s">
        <v>8560</v>
      </c>
      <c r="B3911" s="53">
        <v>20</v>
      </c>
      <c r="C3911" s="53" t="s">
        <v>33536</v>
      </c>
      <c r="D3911" s="53" t="s">
        <v>33872</v>
      </c>
    </row>
    <row r="3912" spans="1:4" ht="15" x14ac:dyDescent="0.25">
      <c r="A3912" s="53" t="s">
        <v>8561</v>
      </c>
      <c r="B3912" s="53">
        <v>15</v>
      </c>
      <c r="C3912" s="53" t="s">
        <v>33536</v>
      </c>
      <c r="D3912" s="53" t="s">
        <v>33872</v>
      </c>
    </row>
    <row r="3913" spans="1:4" ht="15" x14ac:dyDescent="0.25">
      <c r="A3913" s="53" t="s">
        <v>8562</v>
      </c>
      <c r="B3913" s="53">
        <v>15</v>
      </c>
      <c r="C3913" s="53" t="s">
        <v>33536</v>
      </c>
      <c r="D3913" s="53" t="s">
        <v>33872</v>
      </c>
    </row>
    <row r="3914" spans="1:4" ht="15" x14ac:dyDescent="0.25">
      <c r="A3914" s="53" t="s">
        <v>8563</v>
      </c>
      <c r="B3914" s="53">
        <v>15</v>
      </c>
      <c r="C3914" s="53" t="s">
        <v>33536</v>
      </c>
      <c r="D3914" s="53" t="s">
        <v>33872</v>
      </c>
    </row>
    <row r="3915" spans="1:4" ht="15" x14ac:dyDescent="0.25">
      <c r="A3915" s="53" t="s">
        <v>8564</v>
      </c>
      <c r="B3915" s="53">
        <v>15</v>
      </c>
      <c r="C3915" s="53" t="s">
        <v>33536</v>
      </c>
      <c r="D3915" s="53" t="s">
        <v>33872</v>
      </c>
    </row>
    <row r="3916" spans="1:4" ht="15" x14ac:dyDescent="0.25">
      <c r="A3916" s="53" t="s">
        <v>8565</v>
      </c>
      <c r="B3916" s="53">
        <v>15</v>
      </c>
      <c r="C3916" s="53" t="s">
        <v>33536</v>
      </c>
      <c r="D3916" s="53" t="s">
        <v>33872</v>
      </c>
    </row>
    <row r="3917" spans="1:4" ht="15" x14ac:dyDescent="0.25">
      <c r="A3917" s="53" t="s">
        <v>8566</v>
      </c>
      <c r="B3917" s="53">
        <v>15</v>
      </c>
      <c r="C3917" s="53" t="s">
        <v>33536</v>
      </c>
      <c r="D3917" s="53" t="s">
        <v>33872</v>
      </c>
    </row>
    <row r="3918" spans="1:4" ht="15" x14ac:dyDescent="0.25">
      <c r="A3918" s="53" t="s">
        <v>8567</v>
      </c>
      <c r="B3918" s="53">
        <v>90</v>
      </c>
      <c r="C3918" s="53" t="s">
        <v>33536</v>
      </c>
      <c r="D3918" s="53" t="s">
        <v>33872</v>
      </c>
    </row>
    <row r="3919" spans="1:4" ht="15" x14ac:dyDescent="0.25">
      <c r="A3919" s="53" t="s">
        <v>8568</v>
      </c>
      <c r="B3919" s="53">
        <v>30</v>
      </c>
      <c r="C3919" s="53" t="s">
        <v>33536</v>
      </c>
      <c r="D3919" s="53" t="s">
        <v>33872</v>
      </c>
    </row>
    <row r="3920" spans="1:4" ht="15" x14ac:dyDescent="0.25">
      <c r="A3920" s="53" t="s">
        <v>8569</v>
      </c>
      <c r="B3920" s="53">
        <v>5</v>
      </c>
      <c r="C3920" s="53" t="s">
        <v>33536</v>
      </c>
      <c r="D3920" s="53" t="s">
        <v>33872</v>
      </c>
    </row>
    <row r="3921" spans="1:4" ht="15" x14ac:dyDescent="0.25">
      <c r="A3921" s="53" t="s">
        <v>8570</v>
      </c>
      <c r="B3921" s="53">
        <v>10</v>
      </c>
      <c r="C3921" s="53" t="s">
        <v>33536</v>
      </c>
      <c r="D3921" s="53" t="s">
        <v>33872</v>
      </c>
    </row>
    <row r="3922" spans="1:4" ht="15" x14ac:dyDescent="0.25">
      <c r="A3922" s="53" t="s">
        <v>8571</v>
      </c>
      <c r="B3922" s="53">
        <v>15</v>
      </c>
      <c r="C3922" s="53" t="s">
        <v>33536</v>
      </c>
      <c r="D3922" s="53" t="s">
        <v>33872</v>
      </c>
    </row>
    <row r="3923" spans="1:4" ht="15" x14ac:dyDescent="0.25">
      <c r="A3923" s="53" t="s">
        <v>8572</v>
      </c>
      <c r="B3923" s="53">
        <v>15</v>
      </c>
      <c r="C3923" s="53" t="s">
        <v>33536</v>
      </c>
      <c r="D3923" s="53" t="s">
        <v>33872</v>
      </c>
    </row>
    <row r="3924" spans="1:4" ht="15" x14ac:dyDescent="0.25">
      <c r="A3924" s="53" t="s">
        <v>8573</v>
      </c>
      <c r="B3924" s="53">
        <v>20</v>
      </c>
      <c r="C3924" s="53" t="s">
        <v>33536</v>
      </c>
      <c r="D3924" s="53" t="s">
        <v>33872</v>
      </c>
    </row>
    <row r="3925" spans="1:4" ht="15" x14ac:dyDescent="0.25">
      <c r="A3925" s="53" t="s">
        <v>8574</v>
      </c>
      <c r="B3925" s="53">
        <v>20</v>
      </c>
      <c r="C3925" s="53" t="s">
        <v>33536</v>
      </c>
      <c r="D3925" s="53" t="s">
        <v>33872</v>
      </c>
    </row>
    <row r="3926" spans="1:4" ht="15" x14ac:dyDescent="0.25">
      <c r="A3926" s="53" t="s">
        <v>8575</v>
      </c>
      <c r="B3926" s="53">
        <v>10</v>
      </c>
      <c r="C3926" s="53" t="s">
        <v>33536</v>
      </c>
      <c r="D3926" s="53" t="s">
        <v>33872</v>
      </c>
    </row>
    <row r="3927" spans="1:4" ht="15" x14ac:dyDescent="0.25">
      <c r="A3927" s="53" t="s">
        <v>8576</v>
      </c>
      <c r="B3927" s="53">
        <v>10</v>
      </c>
      <c r="C3927" s="53" t="s">
        <v>33536</v>
      </c>
      <c r="D3927" s="53" t="s">
        <v>33872</v>
      </c>
    </row>
    <row r="3928" spans="1:4" ht="15" x14ac:dyDescent="0.25">
      <c r="A3928" s="53" t="s">
        <v>8577</v>
      </c>
      <c r="B3928" s="53">
        <v>90</v>
      </c>
      <c r="C3928" s="53" t="s">
        <v>33536</v>
      </c>
      <c r="D3928" s="53" t="s">
        <v>33872</v>
      </c>
    </row>
    <row r="3929" spans="1:4" ht="15" x14ac:dyDescent="0.25">
      <c r="A3929" s="53" t="s">
        <v>8578</v>
      </c>
      <c r="B3929" s="53">
        <v>30</v>
      </c>
      <c r="C3929" s="53" t="s">
        <v>33536</v>
      </c>
      <c r="D3929" s="53" t="s">
        <v>33872</v>
      </c>
    </row>
    <row r="3930" spans="1:4" ht="15" x14ac:dyDescent="0.25">
      <c r="A3930" s="53" t="s">
        <v>8579</v>
      </c>
      <c r="B3930" s="53">
        <v>10</v>
      </c>
      <c r="C3930" s="53"/>
      <c r="D3930" s="53" t="s">
        <v>33872</v>
      </c>
    </row>
    <row r="3931" spans="1:4" ht="15" x14ac:dyDescent="0.25">
      <c r="A3931" s="53" t="s">
        <v>8580</v>
      </c>
      <c r="B3931" s="53">
        <v>10</v>
      </c>
      <c r="C3931" s="53"/>
      <c r="D3931" s="53" t="s">
        <v>33872</v>
      </c>
    </row>
    <row r="3932" spans="1:4" ht="15" x14ac:dyDescent="0.25">
      <c r="A3932" s="53" t="s">
        <v>8581</v>
      </c>
      <c r="B3932" s="53">
        <v>10</v>
      </c>
      <c r="C3932" s="53"/>
      <c r="D3932" s="53" t="s">
        <v>33872</v>
      </c>
    </row>
    <row r="3933" spans="1:4" ht="15" x14ac:dyDescent="0.25">
      <c r="A3933" s="53" t="s">
        <v>8582</v>
      </c>
      <c r="B3933" s="53">
        <v>10</v>
      </c>
      <c r="C3933" s="53"/>
      <c r="D3933" s="53" t="s">
        <v>33872</v>
      </c>
    </row>
    <row r="3934" spans="1:4" ht="15" x14ac:dyDescent="0.25">
      <c r="A3934" s="53" t="s">
        <v>8583</v>
      </c>
      <c r="B3934" s="53">
        <v>10</v>
      </c>
      <c r="C3934" s="53"/>
      <c r="D3934" s="53" t="s">
        <v>33872</v>
      </c>
    </row>
    <row r="3935" spans="1:4" ht="15" x14ac:dyDescent="0.25">
      <c r="A3935" s="53" t="s">
        <v>8584</v>
      </c>
      <c r="B3935" s="53">
        <v>10</v>
      </c>
      <c r="C3935" s="53"/>
      <c r="D3935" s="53" t="s">
        <v>33872</v>
      </c>
    </row>
    <row r="3936" spans="1:4" ht="15" x14ac:dyDescent="0.25">
      <c r="A3936" s="53" t="s">
        <v>8585</v>
      </c>
      <c r="B3936" s="53">
        <v>10</v>
      </c>
      <c r="C3936" s="53"/>
      <c r="D3936" s="53" t="s">
        <v>33872</v>
      </c>
    </row>
    <row r="3937" spans="1:4" ht="15" x14ac:dyDescent="0.25">
      <c r="A3937" s="53" t="s">
        <v>8586</v>
      </c>
      <c r="B3937" s="53">
        <v>90</v>
      </c>
      <c r="C3937" s="53"/>
      <c r="D3937" s="53" t="s">
        <v>33872</v>
      </c>
    </row>
    <row r="3938" spans="1:4" ht="15" x14ac:dyDescent="0.25">
      <c r="A3938" s="53" t="s">
        <v>8587</v>
      </c>
      <c r="B3938" s="53">
        <v>30</v>
      </c>
      <c r="C3938" s="53"/>
      <c r="D3938" s="53" t="s">
        <v>33872</v>
      </c>
    </row>
    <row r="3939" spans="1:4" ht="15" x14ac:dyDescent="0.25">
      <c r="A3939" s="53" t="s">
        <v>8588</v>
      </c>
      <c r="B3939" s="53">
        <v>10</v>
      </c>
      <c r="C3939" s="53" t="s">
        <v>33536</v>
      </c>
      <c r="D3939" s="53" t="s">
        <v>33872</v>
      </c>
    </row>
    <row r="3940" spans="1:4" ht="15" x14ac:dyDescent="0.25">
      <c r="A3940" s="53" t="s">
        <v>8589</v>
      </c>
      <c r="B3940" s="53">
        <v>10</v>
      </c>
      <c r="C3940" s="53" t="s">
        <v>33536</v>
      </c>
      <c r="D3940" s="53" t="s">
        <v>33872</v>
      </c>
    </row>
    <row r="3941" spans="1:4" ht="15" x14ac:dyDescent="0.25">
      <c r="A3941" s="53" t="s">
        <v>8590</v>
      </c>
      <c r="B3941" s="53">
        <v>5</v>
      </c>
      <c r="C3941" s="53" t="s">
        <v>33536</v>
      </c>
      <c r="D3941" s="53" t="s">
        <v>33872</v>
      </c>
    </row>
    <row r="3942" spans="1:4" ht="15" x14ac:dyDescent="0.25">
      <c r="A3942" s="53" t="s">
        <v>8591</v>
      </c>
      <c r="B3942" s="53">
        <v>10</v>
      </c>
      <c r="C3942" s="53" t="s">
        <v>33536</v>
      </c>
      <c r="D3942" s="53" t="s">
        <v>33872</v>
      </c>
    </row>
    <row r="3943" spans="1:4" ht="15" x14ac:dyDescent="0.25">
      <c r="A3943" s="53" t="s">
        <v>8592</v>
      </c>
      <c r="B3943" s="53">
        <v>10</v>
      </c>
      <c r="C3943" s="53" t="s">
        <v>33536</v>
      </c>
      <c r="D3943" s="53" t="s">
        <v>33872</v>
      </c>
    </row>
    <row r="3944" spans="1:4" ht="15" x14ac:dyDescent="0.25">
      <c r="A3944" s="53" t="s">
        <v>8593</v>
      </c>
      <c r="B3944" s="53">
        <v>10</v>
      </c>
      <c r="C3944" s="53" t="s">
        <v>33536</v>
      </c>
      <c r="D3944" s="53" t="s">
        <v>33872</v>
      </c>
    </row>
    <row r="3945" spans="1:4" ht="15" x14ac:dyDescent="0.25">
      <c r="A3945" s="53" t="s">
        <v>8594</v>
      </c>
      <c r="B3945" s="53">
        <v>15</v>
      </c>
      <c r="C3945" s="53" t="s">
        <v>33536</v>
      </c>
      <c r="D3945" s="53" t="s">
        <v>33872</v>
      </c>
    </row>
    <row r="3946" spans="1:4" ht="15" x14ac:dyDescent="0.25">
      <c r="A3946" s="53" t="s">
        <v>8595</v>
      </c>
      <c r="B3946" s="53">
        <v>10</v>
      </c>
      <c r="C3946" s="53" t="s">
        <v>33536</v>
      </c>
      <c r="D3946" s="53" t="s">
        <v>33872</v>
      </c>
    </row>
    <row r="3947" spans="1:4" ht="15" x14ac:dyDescent="0.25">
      <c r="A3947" s="53" t="s">
        <v>8596</v>
      </c>
      <c r="B3947" s="53">
        <v>5</v>
      </c>
      <c r="C3947" s="53" t="s">
        <v>33536</v>
      </c>
      <c r="D3947" s="53" t="s">
        <v>33872</v>
      </c>
    </row>
    <row r="3948" spans="1:4" ht="15" x14ac:dyDescent="0.25">
      <c r="A3948" s="53" t="s">
        <v>8597</v>
      </c>
      <c r="B3948" s="53">
        <v>5</v>
      </c>
      <c r="C3948" s="53" t="s">
        <v>33536</v>
      </c>
      <c r="D3948" s="53" t="s">
        <v>33872</v>
      </c>
    </row>
    <row r="3949" spans="1:4" ht="15" x14ac:dyDescent="0.25">
      <c r="A3949" s="53" t="s">
        <v>8598</v>
      </c>
      <c r="B3949" s="53">
        <v>5</v>
      </c>
      <c r="C3949" s="53" t="s">
        <v>33536</v>
      </c>
      <c r="D3949" s="53" t="s">
        <v>33872</v>
      </c>
    </row>
    <row r="3950" spans="1:4" ht="15" x14ac:dyDescent="0.25">
      <c r="A3950" s="53" t="s">
        <v>8599</v>
      </c>
      <c r="B3950" s="53">
        <v>5</v>
      </c>
      <c r="C3950" s="53" t="s">
        <v>33536</v>
      </c>
      <c r="D3950" s="53" t="s">
        <v>33872</v>
      </c>
    </row>
    <row r="3951" spans="1:4" ht="15" x14ac:dyDescent="0.25">
      <c r="A3951" s="53" t="s">
        <v>8600</v>
      </c>
      <c r="B3951" s="53">
        <v>10</v>
      </c>
      <c r="C3951" s="53" t="s">
        <v>33536</v>
      </c>
      <c r="D3951" s="53" t="s">
        <v>33872</v>
      </c>
    </row>
    <row r="3952" spans="1:4" ht="15" x14ac:dyDescent="0.25">
      <c r="A3952" s="53" t="s">
        <v>8601</v>
      </c>
      <c r="B3952" s="53">
        <v>10</v>
      </c>
      <c r="C3952" s="53" t="s">
        <v>33536</v>
      </c>
      <c r="D3952" s="53" t="s">
        <v>33872</v>
      </c>
    </row>
    <row r="3953" spans="1:4" ht="15" x14ac:dyDescent="0.25">
      <c r="A3953" s="53" t="s">
        <v>8602</v>
      </c>
      <c r="B3953" s="53">
        <v>10</v>
      </c>
      <c r="C3953" s="53" t="s">
        <v>33536</v>
      </c>
      <c r="D3953" s="53" t="s">
        <v>33872</v>
      </c>
    </row>
    <row r="3954" spans="1:4" ht="15" x14ac:dyDescent="0.25">
      <c r="A3954" s="53" t="s">
        <v>8603</v>
      </c>
      <c r="B3954" s="53">
        <v>10</v>
      </c>
      <c r="C3954" s="53" t="s">
        <v>33536</v>
      </c>
      <c r="D3954" s="53" t="s">
        <v>33872</v>
      </c>
    </row>
    <row r="3955" spans="1:4" ht="15" x14ac:dyDescent="0.25">
      <c r="A3955" s="53" t="s">
        <v>8604</v>
      </c>
      <c r="B3955" s="53">
        <v>10</v>
      </c>
      <c r="C3955" s="53" t="s">
        <v>33536</v>
      </c>
      <c r="D3955" s="53" t="s">
        <v>33872</v>
      </c>
    </row>
    <row r="3956" spans="1:4" ht="15" x14ac:dyDescent="0.25">
      <c r="A3956" s="53" t="s">
        <v>8605</v>
      </c>
      <c r="B3956" s="53">
        <v>10</v>
      </c>
      <c r="C3956" s="53" t="s">
        <v>33536</v>
      </c>
      <c r="D3956" s="53" t="s">
        <v>33872</v>
      </c>
    </row>
    <row r="3957" spans="1:4" ht="15" x14ac:dyDescent="0.25">
      <c r="A3957" s="53" t="s">
        <v>8606</v>
      </c>
      <c r="B3957" s="53">
        <v>10</v>
      </c>
      <c r="C3957" s="53" t="s">
        <v>33536</v>
      </c>
      <c r="D3957" s="53" t="s">
        <v>33872</v>
      </c>
    </row>
    <row r="3958" spans="1:4" ht="15" x14ac:dyDescent="0.25">
      <c r="A3958" s="53" t="s">
        <v>8607</v>
      </c>
      <c r="B3958" s="53">
        <v>10</v>
      </c>
      <c r="C3958" s="53" t="s">
        <v>33536</v>
      </c>
      <c r="D3958" s="53" t="s">
        <v>33872</v>
      </c>
    </row>
    <row r="3959" spans="1:4" ht="15" x14ac:dyDescent="0.25">
      <c r="A3959" s="53" t="s">
        <v>8608</v>
      </c>
      <c r="B3959" s="53">
        <v>5</v>
      </c>
      <c r="C3959" s="53" t="s">
        <v>33536</v>
      </c>
      <c r="D3959" s="53" t="s">
        <v>33872</v>
      </c>
    </row>
    <row r="3960" spans="1:4" ht="15" x14ac:dyDescent="0.25">
      <c r="A3960" s="53" t="s">
        <v>8609</v>
      </c>
      <c r="B3960" s="53">
        <v>10</v>
      </c>
      <c r="C3960" s="53" t="s">
        <v>33536</v>
      </c>
      <c r="D3960" s="53" t="s">
        <v>33872</v>
      </c>
    </row>
    <row r="3961" spans="1:4" ht="15" x14ac:dyDescent="0.25">
      <c r="A3961" s="53" t="s">
        <v>8610</v>
      </c>
      <c r="B3961" s="53">
        <v>5</v>
      </c>
      <c r="C3961" s="53" t="s">
        <v>33536</v>
      </c>
      <c r="D3961" s="53" t="s">
        <v>33872</v>
      </c>
    </row>
    <row r="3962" spans="1:4" ht="15" x14ac:dyDescent="0.25">
      <c r="A3962" s="53" t="s">
        <v>8611</v>
      </c>
      <c r="B3962" s="53">
        <v>90</v>
      </c>
      <c r="C3962" s="53" t="s">
        <v>33536</v>
      </c>
      <c r="D3962" s="53" t="s">
        <v>33872</v>
      </c>
    </row>
    <row r="3963" spans="1:4" ht="15" x14ac:dyDescent="0.25">
      <c r="A3963" s="53" t="s">
        <v>8612</v>
      </c>
      <c r="B3963" s="53">
        <v>15</v>
      </c>
      <c r="C3963" s="53"/>
      <c r="D3963" s="53" t="s">
        <v>33872</v>
      </c>
    </row>
    <row r="3964" spans="1:4" ht="15" x14ac:dyDescent="0.25">
      <c r="A3964" s="53" t="s">
        <v>8613</v>
      </c>
      <c r="B3964" s="53">
        <v>15</v>
      </c>
      <c r="C3964" s="53"/>
      <c r="D3964" s="53" t="s">
        <v>33872</v>
      </c>
    </row>
    <row r="3965" spans="1:4" ht="15" x14ac:dyDescent="0.25">
      <c r="A3965" s="53" t="s">
        <v>8614</v>
      </c>
      <c r="B3965" s="53">
        <v>15</v>
      </c>
      <c r="C3965" s="53" t="s">
        <v>33542</v>
      </c>
      <c r="D3965" s="53" t="s">
        <v>33872</v>
      </c>
    </row>
    <row r="3966" spans="1:4" ht="15" x14ac:dyDescent="0.25">
      <c r="A3966" s="53" t="s">
        <v>8615</v>
      </c>
      <c r="B3966" s="53">
        <v>15</v>
      </c>
      <c r="C3966" s="53" t="s">
        <v>33536</v>
      </c>
      <c r="D3966" s="53" t="s">
        <v>33872</v>
      </c>
    </row>
    <row r="3967" spans="1:4" ht="15" x14ac:dyDescent="0.25">
      <c r="A3967" s="53" t="s">
        <v>8616</v>
      </c>
      <c r="B3967" s="53">
        <v>90</v>
      </c>
      <c r="C3967" s="53" t="s">
        <v>33536</v>
      </c>
      <c r="D3967" s="53" t="s">
        <v>33872</v>
      </c>
    </row>
    <row r="3968" spans="1:4" ht="15" x14ac:dyDescent="0.25">
      <c r="A3968" s="53" t="s">
        <v>8617</v>
      </c>
      <c r="B3968" s="53">
        <v>10</v>
      </c>
      <c r="C3968" s="53" t="s">
        <v>33536</v>
      </c>
      <c r="D3968" s="53" t="s">
        <v>33872</v>
      </c>
    </row>
    <row r="3969" spans="1:4" ht="15" x14ac:dyDescent="0.25">
      <c r="A3969" s="53" t="s">
        <v>8618</v>
      </c>
      <c r="B3969" s="53">
        <v>25</v>
      </c>
      <c r="C3969" s="53" t="s">
        <v>33536</v>
      </c>
      <c r="D3969" s="53" t="s">
        <v>33872</v>
      </c>
    </row>
    <row r="3970" spans="1:4" ht="15" x14ac:dyDescent="0.25">
      <c r="A3970" s="53" t="s">
        <v>8619</v>
      </c>
      <c r="B3970" s="53">
        <v>90</v>
      </c>
      <c r="C3970" s="53" t="s">
        <v>33536</v>
      </c>
      <c r="D3970" s="53" t="s">
        <v>33872</v>
      </c>
    </row>
    <row r="3971" spans="1:4" ht="15" x14ac:dyDescent="0.25">
      <c r="A3971" s="53" t="s">
        <v>8620</v>
      </c>
      <c r="B3971" s="53">
        <v>15</v>
      </c>
      <c r="C3971" s="53" t="s">
        <v>33536</v>
      </c>
      <c r="D3971" s="53" t="s">
        <v>33872</v>
      </c>
    </row>
    <row r="3972" spans="1:4" ht="15" x14ac:dyDescent="0.25">
      <c r="A3972" s="53" t="s">
        <v>8621</v>
      </c>
      <c r="B3972" s="53">
        <v>60</v>
      </c>
      <c r="C3972" s="53" t="s">
        <v>33542</v>
      </c>
      <c r="D3972" s="53" t="s">
        <v>33873</v>
      </c>
    </row>
    <row r="3973" spans="1:4" ht="15" x14ac:dyDescent="0.25">
      <c r="A3973" s="53" t="s">
        <v>8622</v>
      </c>
      <c r="B3973" s="53">
        <v>15</v>
      </c>
      <c r="C3973" s="53" t="s">
        <v>33536</v>
      </c>
      <c r="D3973" s="53" t="s">
        <v>33872</v>
      </c>
    </row>
    <row r="3974" spans="1:4" ht="15" x14ac:dyDescent="0.25">
      <c r="A3974" s="53" t="s">
        <v>8623</v>
      </c>
      <c r="B3974" s="53">
        <v>15</v>
      </c>
      <c r="C3974" s="53" t="s">
        <v>33536</v>
      </c>
      <c r="D3974" s="53" t="s">
        <v>33872</v>
      </c>
    </row>
    <row r="3975" spans="1:4" ht="15" x14ac:dyDescent="0.25">
      <c r="A3975" s="53" t="s">
        <v>8624</v>
      </c>
      <c r="B3975" s="53">
        <v>15</v>
      </c>
      <c r="C3975" s="53" t="s">
        <v>33536</v>
      </c>
      <c r="D3975" s="53" t="s">
        <v>33872</v>
      </c>
    </row>
    <row r="3976" spans="1:4" ht="15" x14ac:dyDescent="0.25">
      <c r="A3976" s="53" t="s">
        <v>8625</v>
      </c>
      <c r="B3976" s="53">
        <v>15</v>
      </c>
      <c r="C3976" s="53" t="s">
        <v>33536</v>
      </c>
      <c r="D3976" s="53" t="s">
        <v>33872</v>
      </c>
    </row>
    <row r="3977" spans="1:4" ht="15" x14ac:dyDescent="0.25">
      <c r="A3977" s="53" t="s">
        <v>8626</v>
      </c>
      <c r="B3977" s="53">
        <v>15</v>
      </c>
      <c r="C3977" s="53" t="s">
        <v>33536</v>
      </c>
      <c r="D3977" s="53" t="s">
        <v>33872</v>
      </c>
    </row>
    <row r="3978" spans="1:4" ht="15" x14ac:dyDescent="0.25">
      <c r="A3978" s="53" t="s">
        <v>8627</v>
      </c>
      <c r="B3978" s="53">
        <v>15</v>
      </c>
      <c r="C3978" s="53" t="s">
        <v>33536</v>
      </c>
      <c r="D3978" s="53" t="s">
        <v>33872</v>
      </c>
    </row>
    <row r="3979" spans="1:4" ht="15" x14ac:dyDescent="0.25">
      <c r="A3979" s="53" t="s">
        <v>8628</v>
      </c>
      <c r="B3979" s="53">
        <v>15</v>
      </c>
      <c r="C3979" s="53" t="s">
        <v>33536</v>
      </c>
      <c r="D3979" s="53" t="s">
        <v>33872</v>
      </c>
    </row>
    <row r="3980" spans="1:4" ht="15" x14ac:dyDescent="0.25">
      <c r="A3980" s="53" t="s">
        <v>8629</v>
      </c>
      <c r="B3980" s="53">
        <v>45</v>
      </c>
      <c r="C3980" s="53" t="s">
        <v>33542</v>
      </c>
      <c r="D3980" s="53" t="s">
        <v>33872</v>
      </c>
    </row>
    <row r="3981" spans="1:4" ht="15" x14ac:dyDescent="0.25">
      <c r="A3981" s="53" t="s">
        <v>8630</v>
      </c>
      <c r="B3981" s="53">
        <v>15</v>
      </c>
      <c r="C3981" s="53" t="s">
        <v>33536</v>
      </c>
      <c r="D3981" s="53" t="s">
        <v>33872</v>
      </c>
    </row>
    <row r="3982" spans="1:4" ht="15" x14ac:dyDescent="0.25">
      <c r="A3982" s="53" t="s">
        <v>8631</v>
      </c>
      <c r="B3982" s="53">
        <v>15</v>
      </c>
      <c r="C3982" s="53" t="s">
        <v>33536</v>
      </c>
      <c r="D3982" s="53" t="s">
        <v>33872</v>
      </c>
    </row>
    <row r="3983" spans="1:4" ht="15" x14ac:dyDescent="0.25">
      <c r="A3983" s="53" t="s">
        <v>8632</v>
      </c>
      <c r="B3983" s="53">
        <v>15</v>
      </c>
      <c r="C3983" s="53" t="s">
        <v>33536</v>
      </c>
      <c r="D3983" s="53" t="s">
        <v>33872</v>
      </c>
    </row>
    <row r="3984" spans="1:4" ht="15" x14ac:dyDescent="0.25">
      <c r="A3984" s="53" t="s">
        <v>8633</v>
      </c>
      <c r="B3984" s="53">
        <v>15</v>
      </c>
      <c r="C3984" s="53" t="s">
        <v>33536</v>
      </c>
      <c r="D3984" s="53" t="s">
        <v>33872</v>
      </c>
    </row>
    <row r="3985" spans="1:4" ht="15" x14ac:dyDescent="0.25">
      <c r="A3985" s="53" t="s">
        <v>8634</v>
      </c>
      <c r="B3985" s="53">
        <v>10</v>
      </c>
      <c r="C3985" s="53" t="s">
        <v>33536</v>
      </c>
      <c r="D3985" s="53" t="s">
        <v>33872</v>
      </c>
    </row>
    <row r="3986" spans="1:4" ht="15" x14ac:dyDescent="0.25">
      <c r="A3986" s="53" t="s">
        <v>8635</v>
      </c>
      <c r="B3986" s="53">
        <v>10</v>
      </c>
      <c r="C3986" s="53" t="s">
        <v>33536</v>
      </c>
      <c r="D3986" s="53" t="s">
        <v>33872</v>
      </c>
    </row>
    <row r="3987" spans="1:4" ht="15" x14ac:dyDescent="0.25">
      <c r="A3987" s="53" t="s">
        <v>8636</v>
      </c>
      <c r="B3987" s="53">
        <v>10</v>
      </c>
      <c r="C3987" s="53" t="s">
        <v>33536</v>
      </c>
      <c r="D3987" s="53" t="s">
        <v>33872</v>
      </c>
    </row>
    <row r="3988" spans="1:4" ht="15" x14ac:dyDescent="0.25">
      <c r="A3988" s="53" t="s">
        <v>8637</v>
      </c>
      <c r="B3988" s="53">
        <v>10</v>
      </c>
      <c r="C3988" s="53" t="s">
        <v>33536</v>
      </c>
      <c r="D3988" s="53" t="s">
        <v>33872</v>
      </c>
    </row>
    <row r="3989" spans="1:4" ht="15" x14ac:dyDescent="0.25">
      <c r="A3989" s="53" t="s">
        <v>8638</v>
      </c>
      <c r="B3989" s="53">
        <v>10</v>
      </c>
      <c r="C3989" s="53" t="s">
        <v>33536</v>
      </c>
      <c r="D3989" s="53" t="s">
        <v>33872</v>
      </c>
    </row>
    <row r="3990" spans="1:4" ht="15" x14ac:dyDescent="0.25">
      <c r="A3990" s="53" t="s">
        <v>8639</v>
      </c>
      <c r="B3990" s="53">
        <v>10</v>
      </c>
      <c r="C3990" s="53" t="s">
        <v>33536</v>
      </c>
      <c r="D3990" s="53" t="s">
        <v>33872</v>
      </c>
    </row>
    <row r="3991" spans="1:4" ht="15" x14ac:dyDescent="0.25">
      <c r="A3991" s="53" t="s">
        <v>8640</v>
      </c>
      <c r="B3991" s="53">
        <v>60</v>
      </c>
      <c r="C3991" s="53" t="s">
        <v>33536</v>
      </c>
      <c r="D3991" s="53" t="s">
        <v>33872</v>
      </c>
    </row>
    <row r="3992" spans="1:4" ht="15" x14ac:dyDescent="0.25">
      <c r="A3992" s="53" t="s">
        <v>8641</v>
      </c>
      <c r="B3992" s="53">
        <v>20</v>
      </c>
      <c r="C3992" s="53" t="s">
        <v>33536</v>
      </c>
      <c r="D3992" s="53" t="s">
        <v>33872</v>
      </c>
    </row>
    <row r="3993" spans="1:4" ht="15" x14ac:dyDescent="0.25">
      <c r="A3993" s="53" t="s">
        <v>8642</v>
      </c>
      <c r="B3993" s="53">
        <v>15</v>
      </c>
      <c r="C3993" s="53" t="s">
        <v>33536</v>
      </c>
      <c r="D3993" s="53" t="s">
        <v>33872</v>
      </c>
    </row>
    <row r="3994" spans="1:4" ht="15" x14ac:dyDescent="0.25">
      <c r="A3994" s="53" t="s">
        <v>8643</v>
      </c>
      <c r="B3994" s="53">
        <v>15</v>
      </c>
      <c r="C3994" s="53" t="s">
        <v>33536</v>
      </c>
      <c r="D3994" s="53" t="s">
        <v>33872</v>
      </c>
    </row>
    <row r="3995" spans="1:4" ht="15" x14ac:dyDescent="0.25">
      <c r="A3995" s="53" t="s">
        <v>8644</v>
      </c>
      <c r="B3995" s="53">
        <v>15</v>
      </c>
      <c r="C3995" s="53" t="s">
        <v>33536</v>
      </c>
      <c r="D3995" s="53" t="s">
        <v>33872</v>
      </c>
    </row>
    <row r="3996" spans="1:4" ht="15" x14ac:dyDescent="0.25">
      <c r="A3996" s="53" t="s">
        <v>8645</v>
      </c>
      <c r="B3996" s="53">
        <v>15</v>
      </c>
      <c r="C3996" s="53" t="s">
        <v>33536</v>
      </c>
      <c r="D3996" s="53" t="s">
        <v>33872</v>
      </c>
    </row>
    <row r="3997" spans="1:4" ht="15" x14ac:dyDescent="0.25">
      <c r="A3997" s="53" t="s">
        <v>8646</v>
      </c>
      <c r="B3997" s="53">
        <v>15</v>
      </c>
      <c r="C3997" s="53" t="s">
        <v>33536</v>
      </c>
      <c r="D3997" s="53" t="s">
        <v>33872</v>
      </c>
    </row>
    <row r="3998" spans="1:4" ht="15" x14ac:dyDescent="0.25">
      <c r="A3998" s="53" t="s">
        <v>8647</v>
      </c>
      <c r="B3998" s="53">
        <v>15</v>
      </c>
      <c r="C3998" s="53" t="s">
        <v>33536</v>
      </c>
      <c r="D3998" s="53" t="s">
        <v>33872</v>
      </c>
    </row>
    <row r="3999" spans="1:4" ht="15" x14ac:dyDescent="0.25">
      <c r="A3999" s="53" t="s">
        <v>8648</v>
      </c>
      <c r="B3999" s="53">
        <v>90</v>
      </c>
      <c r="C3999" s="53" t="s">
        <v>33536</v>
      </c>
      <c r="D3999" s="53" t="s">
        <v>33872</v>
      </c>
    </row>
    <row r="4000" spans="1:4" ht="15" x14ac:dyDescent="0.25">
      <c r="A4000" s="53" t="s">
        <v>8649</v>
      </c>
      <c r="B4000" s="53">
        <v>30</v>
      </c>
      <c r="C4000" s="53" t="s">
        <v>33536</v>
      </c>
      <c r="D4000" s="53" t="s">
        <v>33872</v>
      </c>
    </row>
    <row r="4001" spans="1:4" ht="15" x14ac:dyDescent="0.25">
      <c r="A4001" s="53" t="s">
        <v>8650</v>
      </c>
      <c r="B4001" s="53">
        <v>5</v>
      </c>
      <c r="C4001" s="53" t="s">
        <v>33536</v>
      </c>
      <c r="D4001" s="53" t="s">
        <v>33872</v>
      </c>
    </row>
    <row r="4002" spans="1:4" ht="15" x14ac:dyDescent="0.25">
      <c r="A4002" s="53" t="s">
        <v>8651</v>
      </c>
      <c r="B4002" s="53">
        <v>10</v>
      </c>
      <c r="C4002" s="53" t="s">
        <v>33536</v>
      </c>
      <c r="D4002" s="53" t="s">
        <v>33872</v>
      </c>
    </row>
    <row r="4003" spans="1:4" ht="15" x14ac:dyDescent="0.25">
      <c r="A4003" s="53" t="s">
        <v>8652</v>
      </c>
      <c r="B4003" s="53">
        <v>15</v>
      </c>
      <c r="C4003" s="53" t="s">
        <v>33536</v>
      </c>
      <c r="D4003" s="53" t="s">
        <v>33872</v>
      </c>
    </row>
    <row r="4004" spans="1:4" ht="15" x14ac:dyDescent="0.25">
      <c r="A4004" s="53" t="s">
        <v>8653</v>
      </c>
      <c r="B4004" s="53">
        <v>15</v>
      </c>
      <c r="C4004" s="53" t="s">
        <v>33536</v>
      </c>
      <c r="D4004" s="53" t="s">
        <v>33872</v>
      </c>
    </row>
    <row r="4005" spans="1:4" ht="15" x14ac:dyDescent="0.25">
      <c r="A4005" s="53" t="s">
        <v>8654</v>
      </c>
      <c r="B4005" s="53">
        <v>20</v>
      </c>
      <c r="C4005" s="53" t="s">
        <v>33536</v>
      </c>
      <c r="D4005" s="53" t="s">
        <v>33872</v>
      </c>
    </row>
    <row r="4006" spans="1:4" ht="15" x14ac:dyDescent="0.25">
      <c r="A4006" s="53" t="s">
        <v>8655</v>
      </c>
      <c r="B4006" s="53">
        <v>20</v>
      </c>
      <c r="C4006" s="53" t="s">
        <v>33536</v>
      </c>
      <c r="D4006" s="53" t="s">
        <v>33872</v>
      </c>
    </row>
    <row r="4007" spans="1:4" ht="15" x14ac:dyDescent="0.25">
      <c r="A4007" s="53" t="s">
        <v>8656</v>
      </c>
      <c r="B4007" s="53">
        <v>10</v>
      </c>
      <c r="C4007" s="53" t="s">
        <v>33536</v>
      </c>
      <c r="D4007" s="53" t="s">
        <v>33872</v>
      </c>
    </row>
    <row r="4008" spans="1:4" ht="15" x14ac:dyDescent="0.25">
      <c r="A4008" s="53" t="s">
        <v>8657</v>
      </c>
      <c r="B4008" s="53">
        <v>10</v>
      </c>
      <c r="C4008" s="53" t="s">
        <v>33536</v>
      </c>
      <c r="D4008" s="53" t="s">
        <v>33872</v>
      </c>
    </row>
    <row r="4009" spans="1:4" ht="15" x14ac:dyDescent="0.25">
      <c r="A4009" s="53" t="s">
        <v>8658</v>
      </c>
      <c r="B4009" s="53">
        <v>90</v>
      </c>
      <c r="C4009" s="53" t="s">
        <v>33536</v>
      </c>
      <c r="D4009" s="53" t="s">
        <v>33872</v>
      </c>
    </row>
    <row r="4010" spans="1:4" ht="15" x14ac:dyDescent="0.25">
      <c r="A4010" s="53" t="s">
        <v>8659</v>
      </c>
      <c r="B4010" s="53">
        <v>30</v>
      </c>
      <c r="C4010" s="53" t="s">
        <v>33536</v>
      </c>
      <c r="D4010" s="53" t="s">
        <v>33872</v>
      </c>
    </row>
    <row r="4011" spans="1:4" ht="15" x14ac:dyDescent="0.25">
      <c r="A4011" s="53" t="s">
        <v>8660</v>
      </c>
      <c r="B4011" s="53">
        <v>40</v>
      </c>
      <c r="C4011" s="53" t="s">
        <v>33536</v>
      </c>
      <c r="D4011" s="53" t="s">
        <v>33872</v>
      </c>
    </row>
    <row r="4012" spans="1:4" ht="15" x14ac:dyDescent="0.25">
      <c r="A4012" s="53" t="s">
        <v>8661</v>
      </c>
      <c r="B4012" s="53">
        <v>25</v>
      </c>
      <c r="C4012" s="53" t="s">
        <v>33536</v>
      </c>
      <c r="D4012" s="53" t="s">
        <v>33872</v>
      </c>
    </row>
    <row r="4013" spans="1:4" ht="15" x14ac:dyDescent="0.25">
      <c r="A4013" s="53" t="s">
        <v>8662</v>
      </c>
      <c r="B4013" s="53">
        <v>25</v>
      </c>
      <c r="C4013" s="53" t="s">
        <v>33536</v>
      </c>
      <c r="D4013" s="53" t="s">
        <v>33872</v>
      </c>
    </row>
    <row r="4014" spans="1:4" ht="15" x14ac:dyDescent="0.25">
      <c r="A4014" s="53" t="s">
        <v>8663</v>
      </c>
      <c r="B4014" s="53">
        <v>90</v>
      </c>
      <c r="C4014" s="53" t="s">
        <v>33536</v>
      </c>
      <c r="D4014" s="53" t="s">
        <v>33872</v>
      </c>
    </row>
    <row r="4015" spans="1:4" ht="15" x14ac:dyDescent="0.25">
      <c r="A4015" s="53" t="s">
        <v>8664</v>
      </c>
      <c r="B4015" s="53">
        <v>15</v>
      </c>
      <c r="C4015" s="53" t="s">
        <v>33536</v>
      </c>
      <c r="D4015" s="53" t="s">
        <v>33872</v>
      </c>
    </row>
    <row r="4016" spans="1:4" ht="15" x14ac:dyDescent="0.25">
      <c r="A4016" s="53" t="s">
        <v>8665</v>
      </c>
      <c r="B4016" s="53">
        <v>15</v>
      </c>
      <c r="C4016" s="53" t="s">
        <v>33536</v>
      </c>
      <c r="D4016" s="53" t="s">
        <v>33872</v>
      </c>
    </row>
    <row r="4017" spans="1:4" ht="15" x14ac:dyDescent="0.25">
      <c r="A4017" s="53" t="s">
        <v>8666</v>
      </c>
      <c r="B4017" s="53">
        <v>15</v>
      </c>
      <c r="C4017" s="53" t="s">
        <v>33536</v>
      </c>
      <c r="D4017" s="53" t="s">
        <v>33872</v>
      </c>
    </row>
    <row r="4018" spans="1:4" ht="15" x14ac:dyDescent="0.25">
      <c r="A4018" s="53" t="s">
        <v>8667</v>
      </c>
      <c r="B4018" s="53">
        <v>30</v>
      </c>
      <c r="C4018" s="53" t="s">
        <v>33536</v>
      </c>
      <c r="D4018" s="53" t="s">
        <v>33872</v>
      </c>
    </row>
    <row r="4019" spans="1:4" ht="15" x14ac:dyDescent="0.25">
      <c r="A4019" s="53" t="s">
        <v>8668</v>
      </c>
      <c r="B4019" s="53">
        <v>90</v>
      </c>
      <c r="C4019" s="53" t="s">
        <v>33542</v>
      </c>
      <c r="D4019" s="53" t="s">
        <v>33873</v>
      </c>
    </row>
    <row r="4020" spans="1:4" ht="15" x14ac:dyDescent="0.25">
      <c r="A4020" s="53" t="s">
        <v>8669</v>
      </c>
      <c r="B4020" s="53">
        <v>10</v>
      </c>
      <c r="C4020" s="53"/>
      <c r="D4020" s="53" t="s">
        <v>33872</v>
      </c>
    </row>
    <row r="4021" spans="1:4" ht="15" x14ac:dyDescent="0.25">
      <c r="A4021" s="53" t="s">
        <v>8670</v>
      </c>
      <c r="B4021" s="53">
        <v>15</v>
      </c>
      <c r="C4021" s="53" t="s">
        <v>33536</v>
      </c>
      <c r="D4021" s="53" t="s">
        <v>33872</v>
      </c>
    </row>
    <row r="4022" spans="1:4" ht="15" x14ac:dyDescent="0.25">
      <c r="A4022" s="53" t="s">
        <v>8671</v>
      </c>
      <c r="B4022" s="53">
        <v>15</v>
      </c>
      <c r="C4022" s="53" t="s">
        <v>33536</v>
      </c>
      <c r="D4022" s="53" t="s">
        <v>33872</v>
      </c>
    </row>
    <row r="4023" spans="1:4" ht="15" x14ac:dyDescent="0.25">
      <c r="A4023" s="53" t="s">
        <v>8672</v>
      </c>
      <c r="B4023" s="53">
        <v>15</v>
      </c>
      <c r="C4023" s="53" t="s">
        <v>33536</v>
      </c>
      <c r="D4023" s="53" t="s">
        <v>33872</v>
      </c>
    </row>
    <row r="4024" spans="1:4" ht="15" x14ac:dyDescent="0.25">
      <c r="A4024" s="53" t="s">
        <v>8673</v>
      </c>
      <c r="B4024" s="53">
        <v>15</v>
      </c>
      <c r="C4024" s="53" t="s">
        <v>33536</v>
      </c>
      <c r="D4024" s="53" t="s">
        <v>33872</v>
      </c>
    </row>
    <row r="4025" spans="1:4" ht="15" x14ac:dyDescent="0.25">
      <c r="A4025" s="53" t="s">
        <v>8674</v>
      </c>
      <c r="B4025" s="53">
        <v>15</v>
      </c>
      <c r="C4025" s="53" t="s">
        <v>33536</v>
      </c>
      <c r="D4025" s="53" t="s">
        <v>33873</v>
      </c>
    </row>
    <row r="4026" spans="1:4" ht="15" x14ac:dyDescent="0.25">
      <c r="A4026" s="53" t="s">
        <v>8675</v>
      </c>
      <c r="B4026" s="53">
        <v>30</v>
      </c>
      <c r="C4026" s="53" t="s">
        <v>33536</v>
      </c>
      <c r="D4026" s="53" t="s">
        <v>33872</v>
      </c>
    </row>
    <row r="4027" spans="1:4" ht="15" x14ac:dyDescent="0.25">
      <c r="A4027" s="53" t="s">
        <v>8676</v>
      </c>
      <c r="B4027" s="53">
        <v>30</v>
      </c>
      <c r="C4027" s="53" t="s">
        <v>33536</v>
      </c>
      <c r="D4027" s="53" t="s">
        <v>33872</v>
      </c>
    </row>
    <row r="4028" spans="1:4" ht="15" x14ac:dyDescent="0.25">
      <c r="A4028" s="53" t="s">
        <v>8677</v>
      </c>
      <c r="B4028" s="53">
        <v>15</v>
      </c>
      <c r="C4028" s="53" t="s">
        <v>33536</v>
      </c>
      <c r="D4028" s="53" t="s">
        <v>33872</v>
      </c>
    </row>
    <row r="4029" spans="1:4" ht="15" x14ac:dyDescent="0.25">
      <c r="A4029" s="53" t="s">
        <v>8678</v>
      </c>
      <c r="B4029" s="53">
        <v>15</v>
      </c>
      <c r="C4029" s="53" t="s">
        <v>33536</v>
      </c>
      <c r="D4029" s="53" t="s">
        <v>33873</v>
      </c>
    </row>
    <row r="4030" spans="1:4" ht="15" x14ac:dyDescent="0.25">
      <c r="A4030" s="53" t="s">
        <v>8679</v>
      </c>
      <c r="B4030" s="53">
        <v>30</v>
      </c>
      <c r="C4030" s="53" t="s">
        <v>33538</v>
      </c>
      <c r="D4030" s="53" t="s">
        <v>33873</v>
      </c>
    </row>
    <row r="4031" spans="1:4" ht="15" x14ac:dyDescent="0.25">
      <c r="A4031" s="53" t="s">
        <v>8680</v>
      </c>
      <c r="B4031" s="53">
        <v>10</v>
      </c>
      <c r="C4031" s="53"/>
      <c r="D4031" s="53" t="s">
        <v>33872</v>
      </c>
    </row>
    <row r="4032" spans="1:4" ht="15" x14ac:dyDescent="0.25">
      <c r="A4032" s="53" t="s">
        <v>8681</v>
      </c>
      <c r="B4032" s="53">
        <v>90</v>
      </c>
      <c r="C4032" s="53" t="s">
        <v>33536</v>
      </c>
      <c r="D4032" s="53" t="s">
        <v>33872</v>
      </c>
    </row>
    <row r="4033" spans="1:4" ht="15" x14ac:dyDescent="0.25">
      <c r="A4033" s="53" t="s">
        <v>8682</v>
      </c>
      <c r="B4033" s="53">
        <v>15</v>
      </c>
      <c r="C4033" s="53" t="s">
        <v>33536</v>
      </c>
      <c r="D4033" s="53" t="s">
        <v>33872</v>
      </c>
    </row>
    <row r="4034" spans="1:4" ht="15" x14ac:dyDescent="0.25">
      <c r="A4034" s="53" t="s">
        <v>8683</v>
      </c>
      <c r="B4034" s="53">
        <v>5</v>
      </c>
      <c r="C4034" s="53"/>
      <c r="D4034" s="53" t="s">
        <v>33872</v>
      </c>
    </row>
    <row r="4035" spans="1:4" ht="15" x14ac:dyDescent="0.25">
      <c r="A4035" s="53" t="s">
        <v>8684</v>
      </c>
      <c r="B4035" s="53">
        <v>30</v>
      </c>
      <c r="C4035" s="53" t="s">
        <v>33538</v>
      </c>
      <c r="D4035" s="53" t="s">
        <v>33873</v>
      </c>
    </row>
    <row r="4036" spans="1:4" ht="15" x14ac:dyDescent="0.25">
      <c r="A4036" s="53" t="s">
        <v>8685</v>
      </c>
      <c r="B4036" s="53">
        <v>15</v>
      </c>
      <c r="C4036" s="53" t="s">
        <v>33536</v>
      </c>
      <c r="D4036" s="53" t="s">
        <v>33872</v>
      </c>
    </row>
    <row r="4037" spans="1:4" ht="15" x14ac:dyDescent="0.25">
      <c r="A4037" s="53" t="s">
        <v>8686</v>
      </c>
      <c r="B4037" s="53">
        <v>15</v>
      </c>
      <c r="C4037" s="53" t="s">
        <v>33536</v>
      </c>
      <c r="D4037" s="53" t="s">
        <v>33873</v>
      </c>
    </row>
    <row r="4038" spans="1:4" ht="15" x14ac:dyDescent="0.25">
      <c r="A4038" s="53" t="s">
        <v>8687</v>
      </c>
      <c r="B4038" s="53">
        <v>30</v>
      </c>
      <c r="C4038" s="53" t="s">
        <v>33538</v>
      </c>
      <c r="D4038" s="53" t="s">
        <v>33873</v>
      </c>
    </row>
    <row r="4039" spans="1:4" ht="15" x14ac:dyDescent="0.25">
      <c r="A4039" s="53" t="s">
        <v>8688</v>
      </c>
      <c r="B4039" s="53">
        <v>30</v>
      </c>
      <c r="C4039" s="53" t="s">
        <v>33538</v>
      </c>
      <c r="D4039" s="53" t="s">
        <v>33872</v>
      </c>
    </row>
    <row r="4040" spans="1:4" ht="15" x14ac:dyDescent="0.25">
      <c r="A4040" s="53" t="s">
        <v>8689</v>
      </c>
      <c r="B4040" s="53">
        <v>15</v>
      </c>
      <c r="C4040" s="53" t="s">
        <v>33536</v>
      </c>
      <c r="D4040" s="53" t="s">
        <v>33873</v>
      </c>
    </row>
    <row r="4041" spans="1:4" ht="15" x14ac:dyDescent="0.25">
      <c r="A4041" s="53" t="s">
        <v>8690</v>
      </c>
      <c r="B4041" s="53">
        <v>30</v>
      </c>
      <c r="C4041" s="53" t="s">
        <v>33536</v>
      </c>
      <c r="D4041" s="53" t="s">
        <v>33873</v>
      </c>
    </row>
    <row r="4042" spans="1:4" ht="15" x14ac:dyDescent="0.25">
      <c r="A4042" s="53" t="s">
        <v>8691</v>
      </c>
      <c r="B4042" s="53">
        <v>10</v>
      </c>
      <c r="C4042" s="53"/>
      <c r="D4042" s="53" t="s">
        <v>33872</v>
      </c>
    </row>
    <row r="4043" spans="1:4" ht="15" x14ac:dyDescent="0.25">
      <c r="A4043" s="53" t="s">
        <v>8692</v>
      </c>
      <c r="B4043" s="53">
        <v>15</v>
      </c>
      <c r="C4043" s="53" t="s">
        <v>33536</v>
      </c>
      <c r="D4043" s="53" t="s">
        <v>33873</v>
      </c>
    </row>
    <row r="4044" spans="1:4" ht="15" x14ac:dyDescent="0.25">
      <c r="A4044" s="53" t="s">
        <v>8693</v>
      </c>
      <c r="B4044" s="53">
        <v>15</v>
      </c>
      <c r="C4044" s="53" t="s">
        <v>33536</v>
      </c>
      <c r="D4044" s="53" t="s">
        <v>33873</v>
      </c>
    </row>
    <row r="4045" spans="1:4" ht="15" x14ac:dyDescent="0.25">
      <c r="A4045" s="53" t="s">
        <v>8694</v>
      </c>
      <c r="B4045" s="53">
        <v>90</v>
      </c>
      <c r="C4045" s="53" t="s">
        <v>33542</v>
      </c>
      <c r="D4045" s="53" t="s">
        <v>33873</v>
      </c>
    </row>
    <row r="4046" spans="1:4" ht="15" x14ac:dyDescent="0.25">
      <c r="A4046" s="53" t="s">
        <v>8695</v>
      </c>
      <c r="B4046" s="53">
        <v>15</v>
      </c>
      <c r="C4046" s="53" t="s">
        <v>33536</v>
      </c>
      <c r="D4046" s="53" t="s">
        <v>33873</v>
      </c>
    </row>
    <row r="4047" spans="1:4" ht="15" x14ac:dyDescent="0.25">
      <c r="A4047" s="53" t="s">
        <v>8696</v>
      </c>
      <c r="B4047" s="53">
        <v>15</v>
      </c>
      <c r="C4047" s="53" t="s">
        <v>33536</v>
      </c>
      <c r="D4047" s="53" t="s">
        <v>33873</v>
      </c>
    </row>
    <row r="4048" spans="1:4" ht="15" x14ac:dyDescent="0.25">
      <c r="A4048" s="53" t="s">
        <v>8697</v>
      </c>
      <c r="B4048" s="53">
        <v>15</v>
      </c>
      <c r="C4048" s="53" t="s">
        <v>33538</v>
      </c>
      <c r="D4048" s="53" t="s">
        <v>33873</v>
      </c>
    </row>
    <row r="4049" spans="1:4" ht="15" x14ac:dyDescent="0.25">
      <c r="A4049" s="53" t="s">
        <v>8698</v>
      </c>
      <c r="B4049" s="53">
        <v>15</v>
      </c>
      <c r="C4049" s="53" t="s">
        <v>33536</v>
      </c>
      <c r="D4049" s="53" t="s">
        <v>33873</v>
      </c>
    </row>
    <row r="4050" spans="1:4" ht="15" x14ac:dyDescent="0.25">
      <c r="A4050" s="53" t="s">
        <v>8699</v>
      </c>
      <c r="B4050" s="53">
        <v>15</v>
      </c>
      <c r="C4050" s="53" t="s">
        <v>33536</v>
      </c>
      <c r="D4050" s="53" t="s">
        <v>33873</v>
      </c>
    </row>
    <row r="4051" spans="1:4" ht="15" x14ac:dyDescent="0.25">
      <c r="A4051" s="53" t="s">
        <v>8700</v>
      </c>
      <c r="B4051" s="53">
        <v>15</v>
      </c>
      <c r="C4051" s="53" t="s">
        <v>33536</v>
      </c>
      <c r="D4051" s="53" t="s">
        <v>33873</v>
      </c>
    </row>
    <row r="4052" spans="1:4" ht="15" x14ac:dyDescent="0.25">
      <c r="A4052" s="53" t="s">
        <v>8701</v>
      </c>
      <c r="B4052" s="53">
        <v>90</v>
      </c>
      <c r="C4052" s="53" t="s">
        <v>33536</v>
      </c>
      <c r="D4052" s="53" t="s">
        <v>33873</v>
      </c>
    </row>
    <row r="4053" spans="1:4" ht="15" x14ac:dyDescent="0.25">
      <c r="A4053" s="53" t="s">
        <v>8702</v>
      </c>
      <c r="B4053" s="53">
        <v>10</v>
      </c>
      <c r="C4053" s="53"/>
      <c r="D4053" s="53" t="s">
        <v>33872</v>
      </c>
    </row>
    <row r="4054" spans="1:4" ht="15" x14ac:dyDescent="0.25">
      <c r="A4054" s="53" t="s">
        <v>8703</v>
      </c>
      <c r="B4054" s="53">
        <v>15</v>
      </c>
      <c r="C4054" s="53" t="s">
        <v>33536</v>
      </c>
      <c r="D4054" s="53" t="s">
        <v>33873</v>
      </c>
    </row>
    <row r="4055" spans="1:4" ht="15" x14ac:dyDescent="0.25">
      <c r="A4055" s="53" t="s">
        <v>8704</v>
      </c>
      <c r="B4055" s="53">
        <v>15</v>
      </c>
      <c r="C4055" s="53" t="s">
        <v>33536</v>
      </c>
      <c r="D4055" s="53" t="s">
        <v>33873</v>
      </c>
    </row>
    <row r="4056" spans="1:4" ht="15" x14ac:dyDescent="0.25">
      <c r="A4056" s="53" t="s">
        <v>8705</v>
      </c>
      <c r="B4056" s="53">
        <v>30</v>
      </c>
      <c r="C4056" s="53" t="s">
        <v>33538</v>
      </c>
      <c r="D4056" s="53" t="s">
        <v>33873</v>
      </c>
    </row>
    <row r="4057" spans="1:4" ht="15" x14ac:dyDescent="0.25">
      <c r="A4057" s="53" t="s">
        <v>8706</v>
      </c>
      <c r="B4057" s="53">
        <v>30</v>
      </c>
      <c r="C4057" s="53" t="s">
        <v>33536</v>
      </c>
      <c r="D4057" s="53" t="s">
        <v>33873</v>
      </c>
    </row>
    <row r="4058" spans="1:4" ht="15" x14ac:dyDescent="0.25">
      <c r="A4058" s="53" t="s">
        <v>8707</v>
      </c>
      <c r="B4058" s="53">
        <v>30</v>
      </c>
      <c r="C4058" s="53" t="s">
        <v>33536</v>
      </c>
      <c r="D4058" s="53" t="s">
        <v>33873</v>
      </c>
    </row>
    <row r="4059" spans="1:4" ht="15" x14ac:dyDescent="0.25">
      <c r="A4059" s="53" t="s">
        <v>8708</v>
      </c>
      <c r="B4059" s="53">
        <v>15</v>
      </c>
      <c r="C4059" s="53" t="s">
        <v>33536</v>
      </c>
      <c r="D4059" s="53" t="s">
        <v>33873</v>
      </c>
    </row>
    <row r="4060" spans="1:4" ht="15" x14ac:dyDescent="0.25">
      <c r="A4060" s="53" t="s">
        <v>8709</v>
      </c>
      <c r="B4060" s="53">
        <v>30</v>
      </c>
      <c r="C4060" s="53" t="s">
        <v>33536</v>
      </c>
      <c r="D4060" s="53" t="s">
        <v>33873</v>
      </c>
    </row>
    <row r="4061" spans="1:4" ht="15" x14ac:dyDescent="0.25">
      <c r="A4061" s="53" t="s">
        <v>8710</v>
      </c>
      <c r="B4061" s="53">
        <v>30</v>
      </c>
      <c r="C4061" s="53" t="s">
        <v>33542</v>
      </c>
      <c r="D4061" s="53" t="s">
        <v>33873</v>
      </c>
    </row>
    <row r="4062" spans="1:4" ht="15" x14ac:dyDescent="0.25">
      <c r="A4062" s="53" t="s">
        <v>8711</v>
      </c>
      <c r="B4062" s="53">
        <v>30</v>
      </c>
      <c r="C4062" s="53" t="s">
        <v>33536</v>
      </c>
      <c r="D4062" s="53" t="s">
        <v>33873</v>
      </c>
    </row>
    <row r="4063" spans="1:4" ht="15" x14ac:dyDescent="0.25">
      <c r="A4063" s="53" t="s">
        <v>8712</v>
      </c>
      <c r="B4063" s="53">
        <v>15</v>
      </c>
      <c r="C4063" s="53" t="s">
        <v>33536</v>
      </c>
      <c r="D4063" s="53" t="s">
        <v>33873</v>
      </c>
    </row>
    <row r="4064" spans="1:4" ht="15" x14ac:dyDescent="0.25">
      <c r="A4064" s="53" t="s">
        <v>8713</v>
      </c>
      <c r="B4064" s="53">
        <v>10</v>
      </c>
      <c r="C4064" s="53"/>
      <c r="D4064" s="53" t="s">
        <v>33872</v>
      </c>
    </row>
    <row r="4065" spans="1:4" ht="15" x14ac:dyDescent="0.25">
      <c r="A4065" s="53" t="s">
        <v>8714</v>
      </c>
      <c r="B4065" s="53">
        <v>15</v>
      </c>
      <c r="C4065" s="53" t="s">
        <v>33536</v>
      </c>
      <c r="D4065" s="53" t="s">
        <v>33873</v>
      </c>
    </row>
    <row r="4066" spans="1:4" ht="15" x14ac:dyDescent="0.25">
      <c r="A4066" s="53" t="s">
        <v>8715</v>
      </c>
      <c r="B4066" s="53">
        <v>15</v>
      </c>
      <c r="C4066" s="53" t="s">
        <v>33536</v>
      </c>
      <c r="D4066" s="53" t="s">
        <v>33873</v>
      </c>
    </row>
    <row r="4067" spans="1:4" ht="15" x14ac:dyDescent="0.25">
      <c r="A4067" s="53" t="s">
        <v>8716</v>
      </c>
      <c r="B4067" s="53">
        <v>10</v>
      </c>
      <c r="C4067" s="53"/>
      <c r="D4067" s="53" t="s">
        <v>33872</v>
      </c>
    </row>
    <row r="4068" spans="1:4" ht="15" x14ac:dyDescent="0.25">
      <c r="A4068" s="53" t="s">
        <v>8717</v>
      </c>
      <c r="B4068" s="53">
        <v>10</v>
      </c>
      <c r="C4068" s="53"/>
      <c r="D4068" s="53" t="s">
        <v>33872</v>
      </c>
    </row>
    <row r="4069" spans="1:4" ht="15" x14ac:dyDescent="0.25">
      <c r="A4069" s="53" t="s">
        <v>8718</v>
      </c>
      <c r="B4069" s="53">
        <v>10</v>
      </c>
      <c r="C4069" s="53"/>
      <c r="D4069" s="53" t="s">
        <v>33872</v>
      </c>
    </row>
    <row r="4070" spans="1:4" ht="15" x14ac:dyDescent="0.25">
      <c r="A4070" s="53" t="s">
        <v>8719</v>
      </c>
      <c r="B4070" s="53">
        <v>10</v>
      </c>
      <c r="C4070" s="53"/>
      <c r="D4070" s="53" t="s">
        <v>33872</v>
      </c>
    </row>
    <row r="4071" spans="1:4" ht="15" x14ac:dyDescent="0.25">
      <c r="A4071" s="53" t="s">
        <v>8720</v>
      </c>
      <c r="B4071" s="53">
        <v>90</v>
      </c>
      <c r="C4071" s="53"/>
      <c r="D4071" s="53" t="s">
        <v>33872</v>
      </c>
    </row>
    <row r="4072" spans="1:4" ht="15" x14ac:dyDescent="0.25">
      <c r="A4072" s="53" t="s">
        <v>8721</v>
      </c>
      <c r="B4072" s="53">
        <v>30</v>
      </c>
      <c r="C4072" s="53"/>
      <c r="D4072" s="53" t="s">
        <v>33872</v>
      </c>
    </row>
    <row r="4073" spans="1:4" ht="15" x14ac:dyDescent="0.25">
      <c r="A4073" s="53" t="s">
        <v>8722</v>
      </c>
      <c r="B4073" s="53">
        <v>15</v>
      </c>
      <c r="C4073" s="53"/>
      <c r="D4073" s="53" t="s">
        <v>33872</v>
      </c>
    </row>
    <row r="4074" spans="1:4" ht="15" x14ac:dyDescent="0.25">
      <c r="A4074" s="53" t="s">
        <v>8723</v>
      </c>
      <c r="B4074" s="53">
        <v>15</v>
      </c>
      <c r="C4074" s="53"/>
      <c r="D4074" s="53" t="s">
        <v>33872</v>
      </c>
    </row>
    <row r="4075" spans="1:4" ht="15" x14ac:dyDescent="0.25">
      <c r="A4075" s="53" t="s">
        <v>8724</v>
      </c>
      <c r="B4075" s="53">
        <v>15</v>
      </c>
      <c r="C4075" s="53"/>
      <c r="D4075" s="53" t="s">
        <v>33872</v>
      </c>
    </row>
    <row r="4076" spans="1:4" ht="15" x14ac:dyDescent="0.25">
      <c r="A4076" s="53" t="s">
        <v>8725</v>
      </c>
      <c r="B4076" s="53">
        <v>15</v>
      </c>
      <c r="C4076" s="53"/>
      <c r="D4076" s="53" t="s">
        <v>33872</v>
      </c>
    </row>
    <row r="4077" spans="1:4" ht="15" x14ac:dyDescent="0.25">
      <c r="A4077" s="53" t="s">
        <v>8726</v>
      </c>
      <c r="B4077" s="53">
        <v>15</v>
      </c>
      <c r="C4077" s="53"/>
      <c r="D4077" s="53" t="s">
        <v>33872</v>
      </c>
    </row>
    <row r="4078" spans="1:4" ht="15" x14ac:dyDescent="0.25">
      <c r="A4078" s="53" t="s">
        <v>8727</v>
      </c>
      <c r="B4078" s="53">
        <v>30</v>
      </c>
      <c r="C4078" s="53"/>
      <c r="D4078" s="53" t="s">
        <v>33872</v>
      </c>
    </row>
    <row r="4079" spans="1:4" ht="15" x14ac:dyDescent="0.25">
      <c r="A4079" s="53" t="s">
        <v>8728</v>
      </c>
      <c r="B4079" s="53">
        <v>60</v>
      </c>
      <c r="C4079" s="53"/>
      <c r="D4079" s="53" t="s">
        <v>33872</v>
      </c>
    </row>
    <row r="4080" spans="1:4" ht="15" x14ac:dyDescent="0.25">
      <c r="A4080" s="53" t="s">
        <v>8729</v>
      </c>
      <c r="B4080" s="53">
        <v>15</v>
      </c>
      <c r="C4080" s="53"/>
      <c r="D4080" s="53" t="s">
        <v>33872</v>
      </c>
    </row>
    <row r="4081" spans="1:4" ht="15" x14ac:dyDescent="0.25">
      <c r="A4081" s="53" t="s">
        <v>33063</v>
      </c>
      <c r="B4081" s="53">
        <v>30</v>
      </c>
      <c r="C4081" s="53" t="s">
        <v>33536</v>
      </c>
      <c r="D4081" s="53" t="s">
        <v>33873</v>
      </c>
    </row>
    <row r="4082" spans="1:4" ht="15" x14ac:dyDescent="0.25">
      <c r="A4082" s="53" t="s">
        <v>8730</v>
      </c>
      <c r="B4082" s="53">
        <v>15</v>
      </c>
      <c r="C4082" s="53"/>
      <c r="D4082" s="53" t="s">
        <v>33872</v>
      </c>
    </row>
    <row r="4083" spans="1:4" ht="15" x14ac:dyDescent="0.25">
      <c r="A4083" s="53" t="s">
        <v>8731</v>
      </c>
      <c r="B4083" s="53">
        <v>15</v>
      </c>
      <c r="C4083" s="53" t="s">
        <v>33536</v>
      </c>
      <c r="D4083" s="53" t="s">
        <v>33872</v>
      </c>
    </row>
    <row r="4084" spans="1:4" ht="15" x14ac:dyDescent="0.25">
      <c r="A4084" s="53" t="s">
        <v>8732</v>
      </c>
      <c r="B4084" s="53">
        <v>15</v>
      </c>
      <c r="C4084" s="53"/>
      <c r="D4084" s="53" t="s">
        <v>33872</v>
      </c>
    </row>
    <row r="4085" spans="1:4" ht="15" x14ac:dyDescent="0.25">
      <c r="A4085" s="53" t="s">
        <v>8733</v>
      </c>
      <c r="B4085" s="53">
        <v>15</v>
      </c>
      <c r="C4085" s="53"/>
      <c r="D4085" s="53" t="s">
        <v>33872</v>
      </c>
    </row>
    <row r="4086" spans="1:4" ht="15" x14ac:dyDescent="0.25">
      <c r="A4086" s="53" t="s">
        <v>8734</v>
      </c>
      <c r="B4086" s="53">
        <v>15</v>
      </c>
      <c r="C4086" s="53"/>
      <c r="D4086" s="53" t="s">
        <v>33872</v>
      </c>
    </row>
    <row r="4087" spans="1:4" ht="15" x14ac:dyDescent="0.25">
      <c r="A4087" s="53" t="s">
        <v>8735</v>
      </c>
      <c r="B4087" s="53">
        <v>15</v>
      </c>
      <c r="C4087" s="53"/>
      <c r="D4087" s="53" t="s">
        <v>33872</v>
      </c>
    </row>
    <row r="4088" spans="1:4" ht="15" x14ac:dyDescent="0.25">
      <c r="A4088" s="53" t="s">
        <v>8736</v>
      </c>
      <c r="B4088" s="53">
        <v>30</v>
      </c>
      <c r="C4088" s="53"/>
      <c r="D4088" s="53" t="s">
        <v>33872</v>
      </c>
    </row>
    <row r="4089" spans="1:4" ht="15" x14ac:dyDescent="0.25">
      <c r="A4089" s="53" t="s">
        <v>8737</v>
      </c>
      <c r="B4089" s="53">
        <v>60</v>
      </c>
      <c r="C4089" s="53"/>
      <c r="D4089" s="53" t="s">
        <v>33872</v>
      </c>
    </row>
    <row r="4090" spans="1:4" ht="15" x14ac:dyDescent="0.25">
      <c r="A4090" s="53" t="s">
        <v>8738</v>
      </c>
      <c r="B4090" s="53">
        <v>15</v>
      </c>
      <c r="C4090" s="53" t="s">
        <v>33536</v>
      </c>
      <c r="D4090" s="53" t="s">
        <v>33873</v>
      </c>
    </row>
    <row r="4091" spans="1:4" ht="15" x14ac:dyDescent="0.25">
      <c r="A4091" s="53" t="s">
        <v>8739</v>
      </c>
      <c r="B4091" s="53">
        <v>15</v>
      </c>
      <c r="C4091" s="53" t="s">
        <v>33536</v>
      </c>
      <c r="D4091" s="53" t="s">
        <v>33872</v>
      </c>
    </row>
    <row r="4092" spans="1:4" ht="15" x14ac:dyDescent="0.25">
      <c r="A4092" s="53" t="s">
        <v>8740</v>
      </c>
      <c r="B4092" s="53">
        <v>60</v>
      </c>
      <c r="C4092" s="53" t="s">
        <v>33536</v>
      </c>
      <c r="D4092" s="53" t="s">
        <v>33872</v>
      </c>
    </row>
    <row r="4093" spans="1:4" ht="15" x14ac:dyDescent="0.25">
      <c r="A4093" s="53" t="s">
        <v>8741</v>
      </c>
      <c r="B4093" s="53">
        <v>15</v>
      </c>
      <c r="C4093" s="53" t="s">
        <v>33536</v>
      </c>
      <c r="D4093" s="53" t="s">
        <v>33872</v>
      </c>
    </row>
    <row r="4094" spans="1:4" ht="15" x14ac:dyDescent="0.25">
      <c r="A4094" s="53" t="s">
        <v>8742</v>
      </c>
      <c r="B4094" s="53">
        <v>15</v>
      </c>
      <c r="C4094" s="53" t="s">
        <v>33536</v>
      </c>
      <c r="D4094" s="53" t="s">
        <v>33872</v>
      </c>
    </row>
    <row r="4095" spans="1:4" ht="15" x14ac:dyDescent="0.25">
      <c r="A4095" s="53" t="s">
        <v>8743</v>
      </c>
      <c r="B4095" s="53">
        <v>15</v>
      </c>
      <c r="C4095" s="53" t="s">
        <v>33536</v>
      </c>
      <c r="D4095" s="53" t="s">
        <v>33873</v>
      </c>
    </row>
    <row r="4096" spans="1:4" ht="15" x14ac:dyDescent="0.25">
      <c r="A4096" s="53" t="s">
        <v>8744</v>
      </c>
      <c r="B4096" s="53">
        <v>15</v>
      </c>
      <c r="C4096" s="53" t="s">
        <v>33536</v>
      </c>
      <c r="D4096" s="53" t="s">
        <v>33873</v>
      </c>
    </row>
    <row r="4097" spans="1:4" ht="15" x14ac:dyDescent="0.25">
      <c r="A4097" s="53" t="s">
        <v>8745</v>
      </c>
      <c r="B4097" s="53">
        <v>15</v>
      </c>
      <c r="C4097" s="53" t="s">
        <v>33536</v>
      </c>
      <c r="D4097" s="53" t="s">
        <v>33873</v>
      </c>
    </row>
    <row r="4098" spans="1:4" ht="15" x14ac:dyDescent="0.25">
      <c r="A4098" s="53" t="s">
        <v>8746</v>
      </c>
      <c r="B4098" s="53">
        <v>15</v>
      </c>
      <c r="C4098" s="53" t="s">
        <v>33536</v>
      </c>
      <c r="D4098" s="53" t="s">
        <v>33873</v>
      </c>
    </row>
    <row r="4099" spans="1:4" ht="15" x14ac:dyDescent="0.25">
      <c r="A4099" s="53" t="s">
        <v>8747</v>
      </c>
      <c r="B4099" s="53">
        <v>75</v>
      </c>
      <c r="C4099" s="53" t="s">
        <v>33542</v>
      </c>
      <c r="D4099" s="53" t="s">
        <v>33872</v>
      </c>
    </row>
    <row r="4100" spans="1:4" ht="15" x14ac:dyDescent="0.25">
      <c r="A4100" s="53" t="s">
        <v>8748</v>
      </c>
      <c r="B4100" s="53">
        <v>60</v>
      </c>
      <c r="C4100" s="53" t="s">
        <v>33536</v>
      </c>
      <c r="D4100" s="53" t="s">
        <v>33872</v>
      </c>
    </row>
    <row r="4101" spans="1:4" ht="15" x14ac:dyDescent="0.25">
      <c r="A4101" s="53" t="s">
        <v>8749</v>
      </c>
      <c r="B4101" s="53">
        <v>15</v>
      </c>
      <c r="C4101" s="53"/>
      <c r="D4101" s="53" t="s">
        <v>33872</v>
      </c>
    </row>
    <row r="4102" spans="1:4" ht="15" x14ac:dyDescent="0.25">
      <c r="A4102" s="53" t="s">
        <v>8750</v>
      </c>
      <c r="B4102" s="53">
        <v>15</v>
      </c>
      <c r="C4102" s="53"/>
      <c r="D4102" s="53" t="s">
        <v>33872</v>
      </c>
    </row>
    <row r="4103" spans="1:4" ht="15" x14ac:dyDescent="0.25">
      <c r="A4103" s="53" t="s">
        <v>8751</v>
      </c>
      <c r="B4103" s="53">
        <v>15</v>
      </c>
      <c r="C4103" s="53"/>
      <c r="D4103" s="53" t="s">
        <v>33872</v>
      </c>
    </row>
    <row r="4104" spans="1:4" ht="15" x14ac:dyDescent="0.25">
      <c r="A4104" s="53" t="s">
        <v>8752</v>
      </c>
      <c r="B4104" s="53">
        <v>15</v>
      </c>
      <c r="C4104" s="53"/>
      <c r="D4104" s="53" t="s">
        <v>33872</v>
      </c>
    </row>
    <row r="4105" spans="1:4" ht="15" x14ac:dyDescent="0.25">
      <c r="A4105" s="53" t="s">
        <v>8753</v>
      </c>
      <c r="B4105" s="53">
        <v>15</v>
      </c>
      <c r="C4105" s="53"/>
      <c r="D4105" s="53" t="s">
        <v>33872</v>
      </c>
    </row>
    <row r="4106" spans="1:4" ht="15" x14ac:dyDescent="0.25">
      <c r="A4106" s="53" t="s">
        <v>8754</v>
      </c>
      <c r="B4106" s="53">
        <v>15</v>
      </c>
      <c r="C4106" s="53" t="s">
        <v>33536</v>
      </c>
      <c r="D4106" s="53" t="s">
        <v>33873</v>
      </c>
    </row>
    <row r="4107" spans="1:4" ht="15" x14ac:dyDescent="0.25">
      <c r="A4107" s="53" t="s">
        <v>8755</v>
      </c>
      <c r="B4107" s="53">
        <v>90</v>
      </c>
      <c r="C4107" s="53"/>
      <c r="D4107" s="53" t="s">
        <v>33872</v>
      </c>
    </row>
    <row r="4108" spans="1:4" ht="15" x14ac:dyDescent="0.25">
      <c r="A4108" s="53" t="s">
        <v>8756</v>
      </c>
      <c r="B4108" s="53">
        <v>15</v>
      </c>
      <c r="C4108" s="53" t="s">
        <v>33536</v>
      </c>
      <c r="D4108" s="53" t="s">
        <v>33873</v>
      </c>
    </row>
    <row r="4109" spans="1:4" ht="15" x14ac:dyDescent="0.25">
      <c r="A4109" s="53" t="s">
        <v>8757</v>
      </c>
      <c r="B4109" s="53">
        <v>15</v>
      </c>
      <c r="C4109" s="53" t="s">
        <v>33536</v>
      </c>
      <c r="D4109" s="53" t="s">
        <v>33872</v>
      </c>
    </row>
    <row r="4110" spans="1:4" ht="15" x14ac:dyDescent="0.25">
      <c r="A4110" s="53" t="s">
        <v>8758</v>
      </c>
      <c r="B4110" s="53">
        <v>15</v>
      </c>
      <c r="C4110" s="53" t="s">
        <v>33536</v>
      </c>
      <c r="D4110" s="53" t="s">
        <v>33872</v>
      </c>
    </row>
    <row r="4111" spans="1:4" ht="15" x14ac:dyDescent="0.25">
      <c r="A4111" s="53" t="s">
        <v>8759</v>
      </c>
      <c r="B4111" s="53">
        <v>15</v>
      </c>
      <c r="C4111" s="53"/>
      <c r="D4111" s="53" t="s">
        <v>33872</v>
      </c>
    </row>
    <row r="4112" spans="1:4" ht="15" x14ac:dyDescent="0.25">
      <c r="A4112" s="53" t="s">
        <v>8760</v>
      </c>
      <c r="B4112" s="53">
        <v>15</v>
      </c>
      <c r="C4112" s="53"/>
      <c r="D4112" s="53" t="s">
        <v>33872</v>
      </c>
    </row>
    <row r="4113" spans="1:4" ht="15" x14ac:dyDescent="0.25">
      <c r="A4113" s="53" t="s">
        <v>8761</v>
      </c>
      <c r="B4113" s="53">
        <v>90</v>
      </c>
      <c r="C4113" s="53"/>
      <c r="D4113" s="53" t="s">
        <v>33872</v>
      </c>
    </row>
    <row r="4114" spans="1:4" ht="15" x14ac:dyDescent="0.25">
      <c r="A4114" s="53" t="s">
        <v>8762</v>
      </c>
      <c r="B4114" s="53">
        <v>30</v>
      </c>
      <c r="C4114" s="53"/>
      <c r="D4114" s="53" t="s">
        <v>33872</v>
      </c>
    </row>
    <row r="4115" spans="1:4" ht="15" x14ac:dyDescent="0.25">
      <c r="A4115" s="53" t="s">
        <v>8763</v>
      </c>
      <c r="B4115" s="53">
        <v>15</v>
      </c>
      <c r="C4115" s="53" t="s">
        <v>33536</v>
      </c>
      <c r="D4115" s="53" t="s">
        <v>33873</v>
      </c>
    </row>
    <row r="4116" spans="1:4" ht="15" x14ac:dyDescent="0.25">
      <c r="A4116" s="53" t="s">
        <v>8764</v>
      </c>
      <c r="B4116" s="53">
        <v>15</v>
      </c>
      <c r="C4116" s="53" t="s">
        <v>33536</v>
      </c>
      <c r="D4116" s="53" t="s">
        <v>33872</v>
      </c>
    </row>
    <row r="4117" spans="1:4" ht="15" x14ac:dyDescent="0.25">
      <c r="A4117" s="53" t="s">
        <v>8765</v>
      </c>
      <c r="B4117" s="53">
        <v>60</v>
      </c>
      <c r="C4117" s="53" t="s">
        <v>33542</v>
      </c>
      <c r="D4117" s="53" t="s">
        <v>33873</v>
      </c>
    </row>
    <row r="4118" spans="1:4" ht="15" x14ac:dyDescent="0.25">
      <c r="A4118" s="53" t="s">
        <v>8766</v>
      </c>
      <c r="B4118" s="53">
        <v>60</v>
      </c>
      <c r="C4118" s="53" t="s">
        <v>33542</v>
      </c>
      <c r="D4118" s="53" t="s">
        <v>33873</v>
      </c>
    </row>
    <row r="4119" spans="1:4" ht="15" x14ac:dyDescent="0.25">
      <c r="A4119" s="53" t="s">
        <v>8767</v>
      </c>
      <c r="B4119" s="53">
        <v>120</v>
      </c>
      <c r="C4119" s="53" t="s">
        <v>33542</v>
      </c>
      <c r="D4119" s="53" t="s">
        <v>33873</v>
      </c>
    </row>
    <row r="4120" spans="1:4" ht="15" x14ac:dyDescent="0.25">
      <c r="A4120" s="53" t="s">
        <v>8768</v>
      </c>
      <c r="B4120" s="53">
        <v>90</v>
      </c>
      <c r="C4120" s="53"/>
      <c r="D4120" s="53" t="s">
        <v>33872</v>
      </c>
    </row>
    <row r="4121" spans="1:4" ht="15" x14ac:dyDescent="0.25">
      <c r="A4121" s="53" t="s">
        <v>8769</v>
      </c>
      <c r="B4121" s="53">
        <v>15</v>
      </c>
      <c r="C4121" s="53"/>
      <c r="D4121" s="53" t="s">
        <v>33872</v>
      </c>
    </row>
    <row r="4122" spans="1:4" ht="15" x14ac:dyDescent="0.25">
      <c r="A4122" s="53" t="s">
        <v>8770</v>
      </c>
      <c r="B4122" s="53">
        <v>15</v>
      </c>
      <c r="C4122" s="53" t="s">
        <v>33536</v>
      </c>
      <c r="D4122" s="53" t="s">
        <v>33872</v>
      </c>
    </row>
    <row r="4123" spans="1:4" ht="15" x14ac:dyDescent="0.25">
      <c r="A4123" s="53" t="s">
        <v>8771</v>
      </c>
      <c r="B4123" s="53">
        <v>15</v>
      </c>
      <c r="C4123" s="53" t="s">
        <v>33536</v>
      </c>
      <c r="D4123" s="53" t="s">
        <v>33873</v>
      </c>
    </row>
    <row r="4124" spans="1:4" ht="15" x14ac:dyDescent="0.25">
      <c r="A4124" s="53" t="s">
        <v>8772</v>
      </c>
      <c r="B4124" s="53">
        <v>15</v>
      </c>
      <c r="C4124" s="53" t="s">
        <v>33536</v>
      </c>
      <c r="D4124" s="53" t="s">
        <v>33873</v>
      </c>
    </row>
    <row r="4125" spans="1:4" ht="15" x14ac:dyDescent="0.25">
      <c r="A4125" s="53" t="s">
        <v>8773</v>
      </c>
      <c r="B4125" s="53">
        <v>15</v>
      </c>
      <c r="C4125" s="53" t="s">
        <v>33536</v>
      </c>
      <c r="D4125" s="53" t="s">
        <v>33873</v>
      </c>
    </row>
    <row r="4126" spans="1:4" ht="15" x14ac:dyDescent="0.25">
      <c r="A4126" s="53" t="s">
        <v>8774</v>
      </c>
      <c r="B4126" s="53">
        <v>15</v>
      </c>
      <c r="C4126" s="53" t="s">
        <v>33536</v>
      </c>
      <c r="D4126" s="53" t="s">
        <v>33873</v>
      </c>
    </row>
    <row r="4127" spans="1:4" ht="15" x14ac:dyDescent="0.25">
      <c r="A4127" s="53" t="s">
        <v>8775</v>
      </c>
      <c r="B4127" s="53">
        <v>15</v>
      </c>
      <c r="C4127" s="53" t="s">
        <v>33536</v>
      </c>
      <c r="D4127" s="53" t="s">
        <v>33873</v>
      </c>
    </row>
    <row r="4128" spans="1:4" ht="15" x14ac:dyDescent="0.25">
      <c r="A4128" s="53" t="s">
        <v>8776</v>
      </c>
      <c r="B4128" s="53">
        <v>15</v>
      </c>
      <c r="C4128" s="53" t="s">
        <v>33536</v>
      </c>
      <c r="D4128" s="53" t="s">
        <v>33873</v>
      </c>
    </row>
    <row r="4129" spans="1:4" ht="15" x14ac:dyDescent="0.25">
      <c r="A4129" s="53" t="s">
        <v>8777</v>
      </c>
      <c r="B4129" s="53">
        <v>15</v>
      </c>
      <c r="C4129" s="53" t="s">
        <v>33536</v>
      </c>
      <c r="D4129" s="53" t="s">
        <v>33873</v>
      </c>
    </row>
    <row r="4130" spans="1:4" ht="15" x14ac:dyDescent="0.25">
      <c r="A4130" s="53" t="s">
        <v>8778</v>
      </c>
      <c r="B4130" s="53">
        <v>45</v>
      </c>
      <c r="C4130" s="53" t="s">
        <v>33542</v>
      </c>
      <c r="D4130" s="53" t="s">
        <v>33873</v>
      </c>
    </row>
    <row r="4131" spans="1:4" ht="15" x14ac:dyDescent="0.25">
      <c r="A4131" s="53" t="s">
        <v>8779</v>
      </c>
      <c r="B4131" s="53">
        <v>15</v>
      </c>
      <c r="C4131" s="53" t="s">
        <v>33536</v>
      </c>
      <c r="D4131" s="53" t="s">
        <v>33873</v>
      </c>
    </row>
    <row r="4132" spans="1:4" ht="15" x14ac:dyDescent="0.25">
      <c r="A4132" s="53" t="s">
        <v>8780</v>
      </c>
      <c r="B4132" s="53">
        <v>15</v>
      </c>
      <c r="C4132" s="53" t="s">
        <v>33536</v>
      </c>
      <c r="D4132" s="53" t="s">
        <v>33872</v>
      </c>
    </row>
    <row r="4133" spans="1:4" ht="15" x14ac:dyDescent="0.25">
      <c r="A4133" s="53" t="s">
        <v>8781</v>
      </c>
      <c r="B4133" s="53">
        <v>15</v>
      </c>
      <c r="C4133" s="53" t="s">
        <v>33536</v>
      </c>
      <c r="D4133" s="53" t="s">
        <v>33873</v>
      </c>
    </row>
    <row r="4134" spans="1:4" ht="15" x14ac:dyDescent="0.25">
      <c r="A4134" s="53" t="s">
        <v>8782</v>
      </c>
      <c r="B4134" s="53">
        <v>15</v>
      </c>
      <c r="C4134" s="53" t="s">
        <v>33536</v>
      </c>
      <c r="D4134" s="53" t="s">
        <v>33873</v>
      </c>
    </row>
    <row r="4135" spans="1:4" ht="15" x14ac:dyDescent="0.25">
      <c r="A4135" s="53" t="s">
        <v>33064</v>
      </c>
      <c r="B4135" s="53">
        <v>15</v>
      </c>
      <c r="C4135" s="53" t="s">
        <v>33536</v>
      </c>
      <c r="D4135" s="53" t="s">
        <v>33873</v>
      </c>
    </row>
    <row r="4136" spans="1:4" ht="15" x14ac:dyDescent="0.25">
      <c r="A4136" s="53" t="s">
        <v>8783</v>
      </c>
      <c r="B4136" s="53">
        <v>90</v>
      </c>
      <c r="C4136" s="53" t="s">
        <v>33542</v>
      </c>
      <c r="D4136" s="53" t="s">
        <v>33873</v>
      </c>
    </row>
    <row r="4137" spans="1:4" ht="15" x14ac:dyDescent="0.25">
      <c r="A4137" s="53" t="s">
        <v>8784</v>
      </c>
      <c r="B4137" s="53">
        <v>90</v>
      </c>
      <c r="C4137" s="53" t="s">
        <v>33542</v>
      </c>
      <c r="D4137" s="53" t="s">
        <v>33872</v>
      </c>
    </row>
    <row r="4138" spans="1:4" ht="15" x14ac:dyDescent="0.25">
      <c r="A4138" s="53" t="s">
        <v>8785</v>
      </c>
      <c r="B4138" s="53">
        <v>15</v>
      </c>
      <c r="C4138" s="53" t="s">
        <v>33536</v>
      </c>
      <c r="D4138" s="53" t="s">
        <v>33872</v>
      </c>
    </row>
    <row r="4139" spans="1:4" ht="15" x14ac:dyDescent="0.25">
      <c r="A4139" s="53" t="s">
        <v>8786</v>
      </c>
      <c r="B4139" s="53">
        <v>15</v>
      </c>
      <c r="C4139" s="53" t="s">
        <v>33536</v>
      </c>
      <c r="D4139" s="53" t="s">
        <v>33872</v>
      </c>
    </row>
    <row r="4140" spans="1:4" ht="15" x14ac:dyDescent="0.25">
      <c r="A4140" s="53" t="s">
        <v>8787</v>
      </c>
      <c r="B4140" s="53">
        <v>60</v>
      </c>
      <c r="C4140" s="53" t="s">
        <v>33536</v>
      </c>
      <c r="D4140" s="53" t="s">
        <v>33872</v>
      </c>
    </row>
    <row r="4141" spans="1:4" ht="15" x14ac:dyDescent="0.25">
      <c r="A4141" s="53" t="s">
        <v>8788</v>
      </c>
      <c r="B4141" s="53">
        <v>60</v>
      </c>
      <c r="C4141" s="53" t="s">
        <v>33536</v>
      </c>
      <c r="D4141" s="53" t="s">
        <v>33872</v>
      </c>
    </row>
    <row r="4142" spans="1:4" ht="15" x14ac:dyDescent="0.25">
      <c r="A4142" s="53" t="s">
        <v>8789</v>
      </c>
      <c r="B4142" s="53">
        <v>15</v>
      </c>
      <c r="C4142" s="53" t="s">
        <v>33536</v>
      </c>
      <c r="D4142" s="53" t="s">
        <v>33872</v>
      </c>
    </row>
    <row r="4143" spans="1:4" ht="15" x14ac:dyDescent="0.25">
      <c r="A4143" s="53" t="s">
        <v>8790</v>
      </c>
      <c r="B4143" s="53">
        <v>15</v>
      </c>
      <c r="C4143" s="53" t="s">
        <v>33536</v>
      </c>
      <c r="D4143" s="53" t="s">
        <v>33873</v>
      </c>
    </row>
    <row r="4144" spans="1:4" ht="15" x14ac:dyDescent="0.25">
      <c r="A4144" s="53" t="s">
        <v>33065</v>
      </c>
      <c r="B4144" s="53">
        <v>15</v>
      </c>
      <c r="C4144" s="53" t="s">
        <v>33564</v>
      </c>
      <c r="D4144" s="53" t="s">
        <v>33873</v>
      </c>
    </row>
    <row r="4145" spans="1:4" ht="15" x14ac:dyDescent="0.25">
      <c r="A4145" s="53" t="s">
        <v>8791</v>
      </c>
      <c r="B4145" s="53">
        <v>15</v>
      </c>
      <c r="C4145" s="53" t="s">
        <v>33536</v>
      </c>
      <c r="D4145" s="53" t="s">
        <v>33873</v>
      </c>
    </row>
    <row r="4146" spans="1:4" ht="15" x14ac:dyDescent="0.25">
      <c r="A4146" s="53" t="s">
        <v>8792</v>
      </c>
      <c r="B4146" s="53">
        <v>90</v>
      </c>
      <c r="C4146" s="53" t="s">
        <v>33542</v>
      </c>
      <c r="D4146" s="53" t="s">
        <v>33873</v>
      </c>
    </row>
    <row r="4147" spans="1:4" ht="15" x14ac:dyDescent="0.25">
      <c r="A4147" s="53" t="s">
        <v>33602</v>
      </c>
      <c r="B4147" s="53">
        <v>15</v>
      </c>
      <c r="C4147" s="53" t="s">
        <v>33536</v>
      </c>
      <c r="D4147" s="53" t="s">
        <v>33873</v>
      </c>
    </row>
    <row r="4148" spans="1:4" ht="15" x14ac:dyDescent="0.25">
      <c r="A4148" s="53" t="s">
        <v>33603</v>
      </c>
      <c r="B4148" s="53">
        <v>15</v>
      </c>
      <c r="C4148" s="53" t="s">
        <v>33536</v>
      </c>
      <c r="D4148" s="53" t="s">
        <v>33873</v>
      </c>
    </row>
    <row r="4149" spans="1:4" ht="15" x14ac:dyDescent="0.25">
      <c r="A4149" s="53" t="s">
        <v>8793</v>
      </c>
      <c r="B4149" s="53">
        <v>15</v>
      </c>
      <c r="C4149" s="53" t="s">
        <v>33536</v>
      </c>
      <c r="D4149" s="53" t="s">
        <v>33872</v>
      </c>
    </row>
    <row r="4150" spans="1:4" ht="15" x14ac:dyDescent="0.25">
      <c r="A4150" s="53" t="s">
        <v>8794</v>
      </c>
      <c r="B4150" s="53">
        <v>15</v>
      </c>
      <c r="C4150" s="53" t="s">
        <v>33564</v>
      </c>
      <c r="D4150" s="53" t="s">
        <v>33873</v>
      </c>
    </row>
    <row r="4151" spans="1:4" ht="15" x14ac:dyDescent="0.25">
      <c r="A4151" s="53" t="s">
        <v>8795</v>
      </c>
      <c r="B4151" s="53">
        <v>15</v>
      </c>
      <c r="C4151" s="53" t="s">
        <v>33536</v>
      </c>
      <c r="D4151" s="53" t="s">
        <v>33872</v>
      </c>
    </row>
    <row r="4152" spans="1:4" ht="15" x14ac:dyDescent="0.25">
      <c r="A4152" s="53" t="s">
        <v>8796</v>
      </c>
      <c r="B4152" s="53">
        <v>15</v>
      </c>
      <c r="C4152" s="53" t="s">
        <v>33564</v>
      </c>
      <c r="D4152" s="53" t="s">
        <v>33873</v>
      </c>
    </row>
    <row r="4153" spans="1:4" ht="15" x14ac:dyDescent="0.25">
      <c r="A4153" s="53" t="s">
        <v>8797</v>
      </c>
      <c r="B4153" s="53">
        <v>15</v>
      </c>
      <c r="C4153" s="53" t="s">
        <v>33536</v>
      </c>
      <c r="D4153" s="53" t="s">
        <v>33872</v>
      </c>
    </row>
    <row r="4154" spans="1:4" ht="15" x14ac:dyDescent="0.25">
      <c r="A4154" s="53" t="s">
        <v>8798</v>
      </c>
      <c r="B4154" s="53">
        <v>15</v>
      </c>
      <c r="C4154" s="53" t="s">
        <v>33564</v>
      </c>
      <c r="D4154" s="53" t="s">
        <v>33873</v>
      </c>
    </row>
    <row r="4155" spans="1:4" ht="15" x14ac:dyDescent="0.25">
      <c r="A4155" s="53" t="s">
        <v>8799</v>
      </c>
      <c r="B4155" s="53">
        <v>15</v>
      </c>
      <c r="C4155" s="53" t="s">
        <v>33536</v>
      </c>
      <c r="D4155" s="53" t="s">
        <v>33872</v>
      </c>
    </row>
    <row r="4156" spans="1:4" ht="15" x14ac:dyDescent="0.25">
      <c r="A4156" s="53" t="s">
        <v>8800</v>
      </c>
      <c r="B4156" s="53">
        <v>15</v>
      </c>
      <c r="C4156" s="53" t="s">
        <v>33564</v>
      </c>
      <c r="D4156" s="53" t="s">
        <v>33873</v>
      </c>
    </row>
    <row r="4157" spans="1:4" ht="15" x14ac:dyDescent="0.25">
      <c r="A4157" s="53" t="s">
        <v>8801</v>
      </c>
      <c r="B4157" s="53">
        <v>15</v>
      </c>
      <c r="C4157" s="53" t="s">
        <v>33536</v>
      </c>
      <c r="D4157" s="53" t="s">
        <v>33872</v>
      </c>
    </row>
    <row r="4158" spans="1:4" ht="15" x14ac:dyDescent="0.25">
      <c r="A4158" s="53" t="s">
        <v>8802</v>
      </c>
      <c r="B4158" s="53">
        <v>15</v>
      </c>
      <c r="C4158" s="53" t="s">
        <v>33564</v>
      </c>
      <c r="D4158" s="53" t="s">
        <v>33873</v>
      </c>
    </row>
    <row r="4159" spans="1:4" ht="15" x14ac:dyDescent="0.25">
      <c r="A4159" s="53" t="s">
        <v>8803</v>
      </c>
      <c r="B4159" s="53">
        <v>15</v>
      </c>
      <c r="C4159" s="53" t="s">
        <v>33536</v>
      </c>
      <c r="D4159" s="53" t="s">
        <v>33872</v>
      </c>
    </row>
    <row r="4160" spans="1:4" ht="15" x14ac:dyDescent="0.25">
      <c r="A4160" s="53" t="s">
        <v>8804</v>
      </c>
      <c r="B4160" s="53">
        <v>15</v>
      </c>
      <c r="C4160" s="53" t="s">
        <v>33564</v>
      </c>
      <c r="D4160" s="53" t="s">
        <v>33873</v>
      </c>
    </row>
    <row r="4161" spans="1:4" ht="15" x14ac:dyDescent="0.25">
      <c r="A4161" s="53" t="s">
        <v>8805</v>
      </c>
      <c r="B4161" s="53">
        <v>15</v>
      </c>
      <c r="C4161" s="53" t="s">
        <v>33536</v>
      </c>
      <c r="D4161" s="53" t="s">
        <v>33872</v>
      </c>
    </row>
    <row r="4162" spans="1:4" ht="15" x14ac:dyDescent="0.25">
      <c r="A4162" s="53" t="s">
        <v>8806</v>
      </c>
      <c r="B4162" s="53">
        <v>15</v>
      </c>
      <c r="C4162" s="53" t="s">
        <v>33564</v>
      </c>
      <c r="D4162" s="53" t="s">
        <v>33873</v>
      </c>
    </row>
    <row r="4163" spans="1:4" ht="15" x14ac:dyDescent="0.25">
      <c r="A4163" s="53" t="s">
        <v>8807</v>
      </c>
      <c r="B4163" s="53">
        <v>15</v>
      </c>
      <c r="C4163" s="53" t="s">
        <v>33536</v>
      </c>
      <c r="D4163" s="53" t="s">
        <v>33872</v>
      </c>
    </row>
    <row r="4164" spans="1:4" ht="15" x14ac:dyDescent="0.25">
      <c r="A4164" s="53" t="s">
        <v>8808</v>
      </c>
      <c r="B4164" s="53">
        <v>15</v>
      </c>
      <c r="C4164" s="53" t="s">
        <v>33564</v>
      </c>
      <c r="D4164" s="53" t="s">
        <v>33873</v>
      </c>
    </row>
    <row r="4165" spans="1:4" ht="15" x14ac:dyDescent="0.25">
      <c r="A4165" s="53" t="s">
        <v>8809</v>
      </c>
      <c r="B4165" s="53">
        <v>15</v>
      </c>
      <c r="C4165" s="53" t="s">
        <v>33536</v>
      </c>
      <c r="D4165" s="53" t="s">
        <v>33872</v>
      </c>
    </row>
    <row r="4166" spans="1:4" ht="15" x14ac:dyDescent="0.25">
      <c r="A4166" s="53" t="s">
        <v>8810</v>
      </c>
      <c r="B4166" s="53">
        <v>15</v>
      </c>
      <c r="C4166" s="53" t="s">
        <v>33564</v>
      </c>
      <c r="D4166" s="53" t="s">
        <v>33873</v>
      </c>
    </row>
    <row r="4167" spans="1:4" ht="15" x14ac:dyDescent="0.25">
      <c r="A4167" s="53" t="s">
        <v>8811</v>
      </c>
      <c r="B4167" s="53">
        <v>15</v>
      </c>
      <c r="C4167" s="53" t="s">
        <v>33536</v>
      </c>
      <c r="D4167" s="53" t="s">
        <v>33872</v>
      </c>
    </row>
    <row r="4168" spans="1:4" ht="15" x14ac:dyDescent="0.25">
      <c r="A4168" s="53" t="s">
        <v>8812</v>
      </c>
      <c r="B4168" s="53">
        <v>15</v>
      </c>
      <c r="C4168" s="53" t="s">
        <v>33564</v>
      </c>
      <c r="D4168" s="53" t="s">
        <v>33873</v>
      </c>
    </row>
    <row r="4169" spans="1:4" ht="15" x14ac:dyDescent="0.25">
      <c r="A4169" s="53" t="s">
        <v>8813</v>
      </c>
      <c r="B4169" s="53">
        <v>15</v>
      </c>
      <c r="C4169" s="53" t="s">
        <v>33536</v>
      </c>
      <c r="D4169" s="53" t="s">
        <v>33872</v>
      </c>
    </row>
    <row r="4170" spans="1:4" ht="15" x14ac:dyDescent="0.25">
      <c r="A4170" s="53" t="s">
        <v>8814</v>
      </c>
      <c r="B4170" s="53">
        <v>15</v>
      </c>
      <c r="C4170" s="53" t="s">
        <v>33564</v>
      </c>
      <c r="D4170" s="53" t="s">
        <v>33873</v>
      </c>
    </row>
    <row r="4171" spans="1:4" ht="15" x14ac:dyDescent="0.25">
      <c r="A4171" s="53" t="s">
        <v>8815</v>
      </c>
      <c r="B4171" s="53">
        <v>45</v>
      </c>
      <c r="C4171" s="53" t="s">
        <v>33542</v>
      </c>
      <c r="D4171" s="53" t="s">
        <v>33872</v>
      </c>
    </row>
    <row r="4172" spans="1:4" ht="15" x14ac:dyDescent="0.25">
      <c r="A4172" s="53" t="s">
        <v>8816</v>
      </c>
      <c r="B4172" s="53">
        <v>45</v>
      </c>
      <c r="C4172" s="53" t="s">
        <v>33564</v>
      </c>
      <c r="D4172" s="53" t="s">
        <v>33873</v>
      </c>
    </row>
    <row r="4173" spans="1:4" ht="15" x14ac:dyDescent="0.25">
      <c r="A4173" s="53" t="s">
        <v>33066</v>
      </c>
      <c r="B4173" s="53">
        <v>0</v>
      </c>
      <c r="C4173" s="53" t="s">
        <v>33537</v>
      </c>
      <c r="D4173" s="53" t="s">
        <v>33873</v>
      </c>
    </row>
    <row r="4174" spans="1:4" ht="15" x14ac:dyDescent="0.25">
      <c r="A4174" s="53" t="s">
        <v>8817</v>
      </c>
      <c r="B4174" s="53">
        <v>0</v>
      </c>
      <c r="C4174" s="53" t="s">
        <v>33537</v>
      </c>
      <c r="D4174" s="53" t="s">
        <v>33873</v>
      </c>
    </row>
    <row r="4175" spans="1:4" ht="15" x14ac:dyDescent="0.25">
      <c r="A4175" s="53" t="s">
        <v>8818</v>
      </c>
      <c r="B4175" s="53">
        <v>0</v>
      </c>
      <c r="C4175" s="53" t="s">
        <v>33539</v>
      </c>
      <c r="D4175" s="53" t="s">
        <v>33873</v>
      </c>
    </row>
    <row r="4176" spans="1:4" ht="15" x14ac:dyDescent="0.25">
      <c r="A4176" s="53" t="s">
        <v>8819</v>
      </c>
      <c r="B4176" s="53">
        <v>0</v>
      </c>
      <c r="C4176" s="53" t="s">
        <v>33539</v>
      </c>
      <c r="D4176" s="53" t="s">
        <v>33873</v>
      </c>
    </row>
    <row r="4177" spans="1:4" ht="15" x14ac:dyDescent="0.25">
      <c r="A4177" s="53" t="s">
        <v>8820</v>
      </c>
      <c r="B4177" s="53">
        <v>0</v>
      </c>
      <c r="C4177" s="53" t="s">
        <v>33539</v>
      </c>
      <c r="D4177" s="53" t="s">
        <v>33873</v>
      </c>
    </row>
    <row r="4178" spans="1:4" ht="15" x14ac:dyDescent="0.25">
      <c r="A4178" s="53" t="s">
        <v>33604</v>
      </c>
      <c r="B4178" s="53">
        <v>0</v>
      </c>
      <c r="C4178" s="53" t="s">
        <v>33539</v>
      </c>
      <c r="D4178" s="53" t="s">
        <v>33873</v>
      </c>
    </row>
    <row r="4179" spans="1:4" ht="15" x14ac:dyDescent="0.25">
      <c r="A4179" s="53" t="s">
        <v>8821</v>
      </c>
      <c r="B4179" s="53">
        <v>10</v>
      </c>
      <c r="C4179" s="53" t="s">
        <v>33536</v>
      </c>
      <c r="D4179" s="53" t="s">
        <v>33872</v>
      </c>
    </row>
    <row r="4180" spans="1:4" ht="15" x14ac:dyDescent="0.25">
      <c r="A4180" s="53" t="s">
        <v>8822</v>
      </c>
      <c r="B4180" s="53">
        <v>10</v>
      </c>
      <c r="C4180" s="53" t="s">
        <v>33536</v>
      </c>
      <c r="D4180" s="53" t="s">
        <v>33872</v>
      </c>
    </row>
    <row r="4181" spans="1:4" ht="15" x14ac:dyDescent="0.25">
      <c r="A4181" s="53" t="s">
        <v>8823</v>
      </c>
      <c r="B4181" s="53">
        <v>10</v>
      </c>
      <c r="C4181" s="53" t="s">
        <v>33536</v>
      </c>
      <c r="D4181" s="53" t="s">
        <v>33872</v>
      </c>
    </row>
    <row r="4182" spans="1:4" ht="15" x14ac:dyDescent="0.25">
      <c r="A4182" s="53" t="s">
        <v>8824</v>
      </c>
      <c r="B4182" s="53">
        <v>20</v>
      </c>
      <c r="C4182" s="53" t="s">
        <v>33536</v>
      </c>
      <c r="D4182" s="53" t="s">
        <v>33872</v>
      </c>
    </row>
    <row r="4183" spans="1:4" ht="15" x14ac:dyDescent="0.25">
      <c r="A4183" s="53" t="s">
        <v>8825</v>
      </c>
      <c r="B4183" s="53">
        <v>105</v>
      </c>
      <c r="C4183" s="53"/>
      <c r="D4183" s="53" t="s">
        <v>33872</v>
      </c>
    </row>
    <row r="4184" spans="1:4" ht="15" x14ac:dyDescent="0.25">
      <c r="A4184" s="53" t="s">
        <v>8826</v>
      </c>
      <c r="B4184" s="53">
        <v>40</v>
      </c>
      <c r="C4184" s="53" t="s">
        <v>33536</v>
      </c>
      <c r="D4184" s="53" t="s">
        <v>33872</v>
      </c>
    </row>
    <row r="4185" spans="1:4" ht="15" x14ac:dyDescent="0.25">
      <c r="A4185" s="53" t="s">
        <v>8827</v>
      </c>
      <c r="B4185" s="53">
        <v>5</v>
      </c>
      <c r="C4185" s="53" t="s">
        <v>33536</v>
      </c>
      <c r="D4185" s="53" t="s">
        <v>33872</v>
      </c>
    </row>
    <row r="4186" spans="1:4" ht="15" x14ac:dyDescent="0.25">
      <c r="A4186" s="53" t="s">
        <v>8828</v>
      </c>
      <c r="B4186" s="53">
        <v>10</v>
      </c>
      <c r="C4186" s="53" t="s">
        <v>33536</v>
      </c>
      <c r="D4186" s="53" t="s">
        <v>33872</v>
      </c>
    </row>
    <row r="4187" spans="1:4" ht="15" x14ac:dyDescent="0.25">
      <c r="A4187" s="53" t="s">
        <v>8829</v>
      </c>
      <c r="B4187" s="53">
        <v>10</v>
      </c>
      <c r="C4187" s="53"/>
      <c r="D4187" s="53" t="s">
        <v>33872</v>
      </c>
    </row>
    <row r="4188" spans="1:4" ht="15" x14ac:dyDescent="0.25">
      <c r="A4188" s="53" t="s">
        <v>8830</v>
      </c>
      <c r="B4188" s="53">
        <v>10</v>
      </c>
      <c r="C4188" s="53"/>
      <c r="D4188" s="53" t="s">
        <v>33872</v>
      </c>
    </row>
    <row r="4189" spans="1:4" ht="15" x14ac:dyDescent="0.25">
      <c r="A4189" s="53" t="s">
        <v>8831</v>
      </c>
      <c r="B4189" s="53">
        <v>10</v>
      </c>
      <c r="C4189" s="53"/>
      <c r="D4189" s="53" t="s">
        <v>33872</v>
      </c>
    </row>
    <row r="4190" spans="1:4" ht="15" x14ac:dyDescent="0.25">
      <c r="A4190" s="53" t="s">
        <v>8832</v>
      </c>
      <c r="B4190" s="53">
        <v>10</v>
      </c>
      <c r="C4190" s="53"/>
      <c r="D4190" s="53" t="s">
        <v>33872</v>
      </c>
    </row>
    <row r="4191" spans="1:4" ht="15" x14ac:dyDescent="0.25">
      <c r="A4191" s="53" t="s">
        <v>8833</v>
      </c>
      <c r="B4191" s="53">
        <v>15</v>
      </c>
      <c r="C4191" s="53"/>
      <c r="D4191" s="53" t="s">
        <v>33872</v>
      </c>
    </row>
    <row r="4192" spans="1:4" ht="15" x14ac:dyDescent="0.25">
      <c r="A4192" s="53" t="s">
        <v>8834</v>
      </c>
      <c r="B4192" s="53"/>
      <c r="C4192" s="53"/>
      <c r="D4192" s="53" t="s">
        <v>33873</v>
      </c>
    </row>
    <row r="4193" spans="1:4" ht="15" x14ac:dyDescent="0.25">
      <c r="A4193" s="53" t="s">
        <v>8835</v>
      </c>
      <c r="B4193" s="53"/>
      <c r="C4193" s="53"/>
      <c r="D4193" s="53" t="s">
        <v>33872</v>
      </c>
    </row>
    <row r="4194" spans="1:4" ht="15" x14ac:dyDescent="0.25">
      <c r="A4194" s="53" t="s">
        <v>8836</v>
      </c>
      <c r="B4194" s="53"/>
      <c r="C4194" s="53"/>
      <c r="D4194" s="53" t="s">
        <v>33872</v>
      </c>
    </row>
    <row r="4195" spans="1:4" ht="15" x14ac:dyDescent="0.25">
      <c r="A4195" s="53" t="s">
        <v>8837</v>
      </c>
      <c r="B4195" s="53"/>
      <c r="C4195" s="53"/>
      <c r="D4195" s="53" t="s">
        <v>33872</v>
      </c>
    </row>
    <row r="4196" spans="1:4" ht="15" x14ac:dyDescent="0.25">
      <c r="A4196" s="53" t="s">
        <v>8838</v>
      </c>
      <c r="B4196" s="53"/>
      <c r="C4196" s="53"/>
      <c r="D4196" s="53" t="s">
        <v>33872</v>
      </c>
    </row>
    <row r="4197" spans="1:4" ht="15" x14ac:dyDescent="0.25">
      <c r="A4197" s="53" t="s">
        <v>8839</v>
      </c>
      <c r="B4197" s="53"/>
      <c r="C4197" s="53"/>
      <c r="D4197" s="53" t="s">
        <v>33872</v>
      </c>
    </row>
    <row r="4198" spans="1:4" ht="15" x14ac:dyDescent="0.25">
      <c r="A4198" s="53" t="s">
        <v>8840</v>
      </c>
      <c r="B4198" s="53"/>
      <c r="C4198" s="53"/>
      <c r="D4198" s="53" t="s">
        <v>33872</v>
      </c>
    </row>
    <row r="4199" spans="1:4" ht="15" x14ac:dyDescent="0.25">
      <c r="A4199" s="53" t="s">
        <v>8841</v>
      </c>
      <c r="B4199" s="53"/>
      <c r="C4199" s="53"/>
      <c r="D4199" s="53" t="s">
        <v>33872</v>
      </c>
    </row>
    <row r="4200" spans="1:4" ht="15" x14ac:dyDescent="0.25">
      <c r="A4200" s="53" t="s">
        <v>8842</v>
      </c>
      <c r="B4200" s="53"/>
      <c r="C4200" s="53"/>
      <c r="D4200" s="53" t="s">
        <v>33873</v>
      </c>
    </row>
    <row r="4201" spans="1:4" ht="15" x14ac:dyDescent="0.25">
      <c r="A4201" s="53" t="s">
        <v>8843</v>
      </c>
      <c r="B4201" s="53"/>
      <c r="C4201" s="53"/>
      <c r="D4201" s="53" t="s">
        <v>33872</v>
      </c>
    </row>
    <row r="4202" spans="1:4" ht="15" x14ac:dyDescent="0.25">
      <c r="A4202" s="53" t="s">
        <v>8844</v>
      </c>
      <c r="B4202" s="53"/>
      <c r="C4202" s="53"/>
      <c r="D4202" s="53" t="s">
        <v>33872</v>
      </c>
    </row>
    <row r="4203" spans="1:4" ht="15" x14ac:dyDescent="0.25">
      <c r="A4203" s="53" t="s">
        <v>8845</v>
      </c>
      <c r="B4203" s="53"/>
      <c r="C4203" s="53"/>
      <c r="D4203" s="53" t="s">
        <v>33872</v>
      </c>
    </row>
    <row r="4204" spans="1:4" ht="15" x14ac:dyDescent="0.25">
      <c r="A4204" s="53" t="s">
        <v>8846</v>
      </c>
      <c r="B4204" s="53"/>
      <c r="C4204" s="53"/>
      <c r="D4204" s="53" t="s">
        <v>33872</v>
      </c>
    </row>
    <row r="4205" spans="1:4" ht="15" x14ac:dyDescent="0.25">
      <c r="A4205" s="53" t="s">
        <v>8847</v>
      </c>
      <c r="B4205" s="53"/>
      <c r="C4205" s="53"/>
      <c r="D4205" s="53" t="s">
        <v>33872</v>
      </c>
    </row>
    <row r="4206" spans="1:4" ht="15" x14ac:dyDescent="0.25">
      <c r="A4206" s="53" t="s">
        <v>8848</v>
      </c>
      <c r="B4206" s="53"/>
      <c r="C4206" s="53"/>
      <c r="D4206" s="53" t="s">
        <v>33872</v>
      </c>
    </row>
    <row r="4207" spans="1:4" ht="15" x14ac:dyDescent="0.25">
      <c r="A4207" s="53" t="s">
        <v>8849</v>
      </c>
      <c r="B4207" s="53">
        <v>20</v>
      </c>
      <c r="C4207" s="53" t="s">
        <v>33536</v>
      </c>
      <c r="D4207" s="53" t="s">
        <v>33872</v>
      </c>
    </row>
    <row r="4208" spans="1:4" ht="15" x14ac:dyDescent="0.25">
      <c r="A4208" s="53" t="s">
        <v>8850</v>
      </c>
      <c r="B4208" s="53">
        <v>20</v>
      </c>
      <c r="C4208" s="53" t="s">
        <v>33536</v>
      </c>
      <c r="D4208" s="53" t="s">
        <v>33872</v>
      </c>
    </row>
    <row r="4209" spans="1:4" ht="15" x14ac:dyDescent="0.25">
      <c r="A4209" s="53" t="s">
        <v>8851</v>
      </c>
      <c r="B4209" s="53">
        <v>20</v>
      </c>
      <c r="C4209" s="53" t="s">
        <v>33536</v>
      </c>
      <c r="D4209" s="53" t="s">
        <v>33872</v>
      </c>
    </row>
    <row r="4210" spans="1:4" ht="15" x14ac:dyDescent="0.25">
      <c r="A4210" s="53" t="s">
        <v>8852</v>
      </c>
      <c r="B4210" s="53">
        <v>20</v>
      </c>
      <c r="C4210" s="53" t="s">
        <v>33536</v>
      </c>
      <c r="D4210" s="53" t="s">
        <v>33872</v>
      </c>
    </row>
    <row r="4211" spans="1:4" ht="15" x14ac:dyDescent="0.25">
      <c r="A4211" s="53" t="s">
        <v>8853</v>
      </c>
      <c r="B4211" s="53">
        <v>20</v>
      </c>
      <c r="C4211" s="53" t="s">
        <v>33536</v>
      </c>
      <c r="D4211" s="53" t="s">
        <v>33872</v>
      </c>
    </row>
    <row r="4212" spans="1:4" ht="15" x14ac:dyDescent="0.25">
      <c r="A4212" s="53" t="s">
        <v>8854</v>
      </c>
      <c r="B4212" s="53">
        <v>20</v>
      </c>
      <c r="C4212" s="53" t="s">
        <v>33536</v>
      </c>
      <c r="D4212" s="53" t="s">
        <v>33872</v>
      </c>
    </row>
    <row r="4213" spans="1:4" ht="15" x14ac:dyDescent="0.25">
      <c r="A4213" s="53" t="s">
        <v>8855</v>
      </c>
      <c r="B4213" s="53">
        <v>0</v>
      </c>
      <c r="C4213" s="53" t="s">
        <v>33537</v>
      </c>
      <c r="D4213" s="53" t="s">
        <v>33873</v>
      </c>
    </row>
    <row r="4214" spans="1:4" ht="15" x14ac:dyDescent="0.25">
      <c r="A4214" s="53" t="s">
        <v>8856</v>
      </c>
      <c r="B4214" s="53">
        <v>0</v>
      </c>
      <c r="C4214" s="53" t="s">
        <v>33537</v>
      </c>
      <c r="D4214" s="53" t="s">
        <v>33872</v>
      </c>
    </row>
    <row r="4215" spans="1:4" ht="15" x14ac:dyDescent="0.25">
      <c r="A4215" s="53" t="s">
        <v>8857</v>
      </c>
      <c r="B4215" s="53">
        <v>0</v>
      </c>
      <c r="C4215" s="53" t="s">
        <v>33578</v>
      </c>
      <c r="D4215" s="53" t="s">
        <v>33873</v>
      </c>
    </row>
    <row r="4216" spans="1:4" ht="15" x14ac:dyDescent="0.25">
      <c r="A4216" s="53" t="s">
        <v>8858</v>
      </c>
      <c r="B4216" s="53">
        <v>0</v>
      </c>
      <c r="C4216" s="53" t="s">
        <v>33537</v>
      </c>
      <c r="D4216" s="53" t="s">
        <v>33872</v>
      </c>
    </row>
    <row r="4217" spans="1:4" ht="15" x14ac:dyDescent="0.25">
      <c r="A4217" s="53" t="s">
        <v>8859</v>
      </c>
      <c r="B4217" s="53">
        <v>0</v>
      </c>
      <c r="C4217" s="53" t="s">
        <v>33537</v>
      </c>
      <c r="D4217" s="53" t="s">
        <v>33873</v>
      </c>
    </row>
    <row r="4218" spans="1:4" ht="15" x14ac:dyDescent="0.25">
      <c r="A4218" s="53" t="s">
        <v>8860</v>
      </c>
      <c r="B4218" s="53">
        <v>0</v>
      </c>
      <c r="C4218" s="53" t="s">
        <v>33536</v>
      </c>
      <c r="D4218" s="53" t="s">
        <v>33872</v>
      </c>
    </row>
    <row r="4219" spans="1:4" ht="15" x14ac:dyDescent="0.25">
      <c r="A4219" s="53" t="s">
        <v>8861</v>
      </c>
      <c r="B4219" s="53">
        <v>0</v>
      </c>
      <c r="C4219" s="53" t="s">
        <v>33537</v>
      </c>
      <c r="D4219" s="53" t="s">
        <v>33873</v>
      </c>
    </row>
    <row r="4220" spans="1:4" ht="15" x14ac:dyDescent="0.25">
      <c r="A4220" s="53" t="s">
        <v>8862</v>
      </c>
      <c r="B4220" s="53">
        <v>0</v>
      </c>
      <c r="C4220" s="53" t="s">
        <v>33537</v>
      </c>
      <c r="D4220" s="53" t="s">
        <v>33872</v>
      </c>
    </row>
    <row r="4221" spans="1:4" ht="15" x14ac:dyDescent="0.25">
      <c r="A4221" s="53" t="s">
        <v>8863</v>
      </c>
      <c r="B4221" s="53">
        <v>0</v>
      </c>
      <c r="C4221" s="53" t="s">
        <v>33537</v>
      </c>
      <c r="D4221" s="53" t="s">
        <v>33872</v>
      </c>
    </row>
    <row r="4222" spans="1:4" ht="15" x14ac:dyDescent="0.25">
      <c r="A4222" s="53" t="s">
        <v>8864</v>
      </c>
      <c r="B4222" s="53">
        <v>0</v>
      </c>
      <c r="C4222" s="53" t="s">
        <v>33539</v>
      </c>
      <c r="D4222" s="53" t="s">
        <v>33873</v>
      </c>
    </row>
    <row r="4223" spans="1:4" ht="15" x14ac:dyDescent="0.25">
      <c r="A4223" s="53" t="s">
        <v>8865</v>
      </c>
      <c r="B4223" s="53">
        <v>0</v>
      </c>
      <c r="C4223" s="53" t="s">
        <v>33537</v>
      </c>
      <c r="D4223" s="53" t="s">
        <v>33873</v>
      </c>
    </row>
    <row r="4224" spans="1:4" ht="15" x14ac:dyDescent="0.25">
      <c r="A4224" s="53" t="s">
        <v>8866</v>
      </c>
      <c r="B4224" s="53">
        <v>0</v>
      </c>
      <c r="C4224" s="53" t="s">
        <v>33537</v>
      </c>
      <c r="D4224" s="53" t="s">
        <v>33873</v>
      </c>
    </row>
    <row r="4225" spans="1:4" ht="15" x14ac:dyDescent="0.25">
      <c r="A4225" s="53" t="s">
        <v>8867</v>
      </c>
      <c r="B4225" s="53">
        <v>0</v>
      </c>
      <c r="C4225" s="53" t="s">
        <v>33537</v>
      </c>
      <c r="D4225" s="53" t="s">
        <v>33872</v>
      </c>
    </row>
    <row r="4226" spans="1:4" ht="15" x14ac:dyDescent="0.25">
      <c r="A4226" s="53" t="s">
        <v>8868</v>
      </c>
      <c r="B4226" s="53">
        <v>0</v>
      </c>
      <c r="C4226" s="53" t="s">
        <v>33537</v>
      </c>
      <c r="D4226" s="53" t="s">
        <v>33872</v>
      </c>
    </row>
    <row r="4227" spans="1:4" ht="15" x14ac:dyDescent="0.25">
      <c r="A4227" s="53" t="s">
        <v>8869</v>
      </c>
      <c r="B4227" s="53">
        <v>0</v>
      </c>
      <c r="C4227" s="53" t="s">
        <v>33537</v>
      </c>
      <c r="D4227" s="53" t="s">
        <v>33872</v>
      </c>
    </row>
    <row r="4228" spans="1:4" ht="15" x14ac:dyDescent="0.25">
      <c r="A4228" s="53" t="s">
        <v>8870</v>
      </c>
      <c r="B4228" s="53">
        <v>0</v>
      </c>
      <c r="C4228" s="53" t="s">
        <v>33537</v>
      </c>
      <c r="D4228" s="53" t="s">
        <v>33872</v>
      </c>
    </row>
    <row r="4229" spans="1:4" ht="15" x14ac:dyDescent="0.25">
      <c r="A4229" s="53" t="s">
        <v>8871</v>
      </c>
      <c r="B4229" s="53">
        <v>0</v>
      </c>
      <c r="C4229" s="53" t="s">
        <v>33537</v>
      </c>
      <c r="D4229" s="53" t="s">
        <v>33872</v>
      </c>
    </row>
    <row r="4230" spans="1:4" ht="15" x14ac:dyDescent="0.25">
      <c r="A4230" s="53" t="s">
        <v>8872</v>
      </c>
      <c r="B4230" s="53">
        <v>0</v>
      </c>
      <c r="C4230" s="53" t="s">
        <v>33537</v>
      </c>
      <c r="D4230" s="53" t="s">
        <v>33872</v>
      </c>
    </row>
    <row r="4231" spans="1:4" ht="15" x14ac:dyDescent="0.25">
      <c r="A4231" s="53" t="s">
        <v>8873</v>
      </c>
      <c r="B4231" s="53">
        <v>0</v>
      </c>
      <c r="C4231" s="53" t="s">
        <v>33539</v>
      </c>
      <c r="D4231" s="53" t="s">
        <v>33873</v>
      </c>
    </row>
    <row r="4232" spans="1:4" ht="15" x14ac:dyDescent="0.25">
      <c r="A4232" s="53" t="s">
        <v>8874</v>
      </c>
      <c r="B4232" s="53">
        <v>30</v>
      </c>
      <c r="C4232" s="53" t="s">
        <v>33536</v>
      </c>
      <c r="D4232" s="53" t="s">
        <v>33872</v>
      </c>
    </row>
    <row r="4233" spans="1:4" ht="15" x14ac:dyDescent="0.25">
      <c r="A4233" s="53" t="s">
        <v>8875</v>
      </c>
      <c r="B4233" s="53">
        <v>20</v>
      </c>
      <c r="C4233" s="53" t="s">
        <v>33536</v>
      </c>
      <c r="D4233" s="53" t="s">
        <v>33872</v>
      </c>
    </row>
    <row r="4234" spans="1:4" ht="15" x14ac:dyDescent="0.25">
      <c r="A4234" s="53" t="s">
        <v>8876</v>
      </c>
      <c r="B4234" s="53">
        <v>30</v>
      </c>
      <c r="C4234" s="53" t="s">
        <v>33536</v>
      </c>
      <c r="D4234" s="53" t="s">
        <v>33872</v>
      </c>
    </row>
    <row r="4235" spans="1:4" ht="15" x14ac:dyDescent="0.25">
      <c r="A4235" s="53" t="s">
        <v>8877</v>
      </c>
      <c r="B4235" s="53">
        <v>20</v>
      </c>
      <c r="C4235" s="53" t="s">
        <v>33536</v>
      </c>
      <c r="D4235" s="53" t="s">
        <v>33872</v>
      </c>
    </row>
    <row r="4236" spans="1:4" ht="15" x14ac:dyDescent="0.25">
      <c r="A4236" s="53" t="s">
        <v>8878</v>
      </c>
      <c r="B4236" s="53">
        <v>30</v>
      </c>
      <c r="C4236" s="53" t="s">
        <v>33536</v>
      </c>
      <c r="D4236" s="53" t="s">
        <v>33872</v>
      </c>
    </row>
    <row r="4237" spans="1:4" ht="15" x14ac:dyDescent="0.25">
      <c r="A4237" s="53" t="s">
        <v>8879</v>
      </c>
      <c r="B4237" s="53">
        <v>20</v>
      </c>
      <c r="C4237" s="53" t="s">
        <v>33536</v>
      </c>
      <c r="D4237" s="53" t="s">
        <v>33872</v>
      </c>
    </row>
    <row r="4238" spans="1:4" ht="15" x14ac:dyDescent="0.25">
      <c r="A4238" s="53" t="s">
        <v>8880</v>
      </c>
      <c r="B4238" s="53">
        <v>30</v>
      </c>
      <c r="C4238" s="53" t="s">
        <v>33536</v>
      </c>
      <c r="D4238" s="53" t="s">
        <v>33872</v>
      </c>
    </row>
    <row r="4239" spans="1:4" ht="15" x14ac:dyDescent="0.25">
      <c r="A4239" s="53" t="s">
        <v>8881</v>
      </c>
      <c r="B4239" s="53">
        <v>20</v>
      </c>
      <c r="C4239" s="53" t="s">
        <v>33536</v>
      </c>
      <c r="D4239" s="53" t="s">
        <v>33872</v>
      </c>
    </row>
    <row r="4240" spans="1:4" ht="15" x14ac:dyDescent="0.25">
      <c r="A4240" s="53" t="s">
        <v>8882</v>
      </c>
      <c r="B4240" s="53">
        <v>30</v>
      </c>
      <c r="C4240" s="53" t="s">
        <v>33536</v>
      </c>
      <c r="D4240" s="53" t="s">
        <v>33872</v>
      </c>
    </row>
    <row r="4241" spans="1:4" ht="15" x14ac:dyDescent="0.25">
      <c r="A4241" s="53" t="s">
        <v>8883</v>
      </c>
      <c r="B4241" s="53">
        <v>30</v>
      </c>
      <c r="C4241" s="53" t="s">
        <v>33536</v>
      </c>
      <c r="D4241" s="53" t="s">
        <v>33872</v>
      </c>
    </row>
    <row r="4242" spans="1:4" ht="15" x14ac:dyDescent="0.25">
      <c r="A4242" s="53" t="s">
        <v>8884</v>
      </c>
      <c r="B4242" s="53">
        <v>15</v>
      </c>
      <c r="C4242" s="53" t="s">
        <v>33536</v>
      </c>
      <c r="D4242" s="53" t="s">
        <v>33872</v>
      </c>
    </row>
    <row r="4243" spans="1:4" ht="15" x14ac:dyDescent="0.25">
      <c r="A4243" s="53" t="s">
        <v>8885</v>
      </c>
      <c r="B4243" s="53">
        <v>30</v>
      </c>
      <c r="C4243" s="53" t="s">
        <v>33536</v>
      </c>
      <c r="D4243" s="53" t="s">
        <v>33872</v>
      </c>
    </row>
    <row r="4244" spans="1:4" ht="15" x14ac:dyDescent="0.25">
      <c r="A4244" s="53" t="s">
        <v>8886</v>
      </c>
      <c r="B4244" s="53">
        <v>15</v>
      </c>
      <c r="C4244" s="53" t="s">
        <v>33536</v>
      </c>
      <c r="D4244" s="53" t="s">
        <v>33872</v>
      </c>
    </row>
    <row r="4245" spans="1:4" ht="15" x14ac:dyDescent="0.25">
      <c r="A4245" s="53" t="s">
        <v>8887</v>
      </c>
      <c r="B4245" s="53">
        <v>30</v>
      </c>
      <c r="C4245" s="53" t="s">
        <v>33536</v>
      </c>
      <c r="D4245" s="53" t="s">
        <v>33872</v>
      </c>
    </row>
    <row r="4246" spans="1:4" ht="15" x14ac:dyDescent="0.25">
      <c r="A4246" s="53" t="s">
        <v>8888</v>
      </c>
      <c r="B4246" s="53">
        <v>15</v>
      </c>
      <c r="C4246" s="53" t="s">
        <v>33536</v>
      </c>
      <c r="D4246" s="53" t="s">
        <v>33872</v>
      </c>
    </row>
    <row r="4247" spans="1:4" ht="15" x14ac:dyDescent="0.25">
      <c r="A4247" s="53" t="s">
        <v>8889</v>
      </c>
      <c r="B4247" s="53">
        <v>30</v>
      </c>
      <c r="C4247" s="53" t="s">
        <v>33536</v>
      </c>
      <c r="D4247" s="53" t="s">
        <v>33872</v>
      </c>
    </row>
    <row r="4248" spans="1:4" ht="15" x14ac:dyDescent="0.25">
      <c r="A4248" s="53" t="s">
        <v>8890</v>
      </c>
      <c r="B4248" s="53">
        <v>15</v>
      </c>
      <c r="C4248" s="53" t="s">
        <v>33536</v>
      </c>
      <c r="D4248" s="53" t="s">
        <v>33872</v>
      </c>
    </row>
    <row r="4249" spans="1:4" ht="15" x14ac:dyDescent="0.25">
      <c r="A4249" s="53" t="s">
        <v>8891</v>
      </c>
      <c r="B4249" s="53">
        <v>30</v>
      </c>
      <c r="C4249" s="53" t="s">
        <v>33536</v>
      </c>
      <c r="D4249" s="53" t="s">
        <v>33872</v>
      </c>
    </row>
    <row r="4250" spans="1:4" ht="15" x14ac:dyDescent="0.25">
      <c r="A4250" s="53" t="s">
        <v>8892</v>
      </c>
      <c r="B4250" s="53">
        <v>15</v>
      </c>
      <c r="C4250" s="53" t="s">
        <v>33536</v>
      </c>
      <c r="D4250" s="53" t="s">
        <v>33872</v>
      </c>
    </row>
    <row r="4251" spans="1:4" ht="15" x14ac:dyDescent="0.25">
      <c r="A4251" s="53" t="s">
        <v>8893</v>
      </c>
      <c r="B4251" s="53">
        <v>30</v>
      </c>
      <c r="C4251" s="53" t="s">
        <v>33536</v>
      </c>
      <c r="D4251" s="53" t="s">
        <v>33872</v>
      </c>
    </row>
    <row r="4252" spans="1:4" ht="15" x14ac:dyDescent="0.25">
      <c r="A4252" s="53" t="s">
        <v>8894</v>
      </c>
      <c r="B4252" s="53">
        <v>15</v>
      </c>
      <c r="C4252" s="53" t="s">
        <v>33536</v>
      </c>
      <c r="D4252" s="53" t="s">
        <v>33872</v>
      </c>
    </row>
    <row r="4253" spans="1:4" ht="15" x14ac:dyDescent="0.25">
      <c r="A4253" s="53" t="s">
        <v>8895</v>
      </c>
      <c r="B4253" s="53">
        <v>30</v>
      </c>
      <c r="C4253" s="53" t="s">
        <v>33536</v>
      </c>
      <c r="D4253" s="53" t="s">
        <v>33872</v>
      </c>
    </row>
    <row r="4254" spans="1:4" ht="15" x14ac:dyDescent="0.25">
      <c r="A4254" s="53" t="s">
        <v>8896</v>
      </c>
      <c r="B4254" s="53">
        <v>15</v>
      </c>
      <c r="C4254" s="53" t="s">
        <v>33536</v>
      </c>
      <c r="D4254" s="53" t="s">
        <v>33872</v>
      </c>
    </row>
    <row r="4255" spans="1:4" ht="15" x14ac:dyDescent="0.25">
      <c r="A4255" s="53" t="s">
        <v>8897</v>
      </c>
      <c r="B4255" s="53">
        <v>30</v>
      </c>
      <c r="C4255" s="53" t="s">
        <v>33536</v>
      </c>
      <c r="D4255" s="53" t="s">
        <v>33872</v>
      </c>
    </row>
    <row r="4256" spans="1:4" ht="15" x14ac:dyDescent="0.25">
      <c r="A4256" s="53" t="s">
        <v>8898</v>
      </c>
      <c r="B4256" s="53">
        <v>15</v>
      </c>
      <c r="C4256" s="53" t="s">
        <v>33536</v>
      </c>
      <c r="D4256" s="53" t="s">
        <v>33872</v>
      </c>
    </row>
    <row r="4257" spans="1:4" ht="15" x14ac:dyDescent="0.25">
      <c r="A4257" s="53" t="s">
        <v>8899</v>
      </c>
      <c r="B4257" s="53">
        <v>30</v>
      </c>
      <c r="C4257" s="53" t="s">
        <v>33536</v>
      </c>
      <c r="D4257" s="53" t="s">
        <v>33872</v>
      </c>
    </row>
    <row r="4258" spans="1:4" ht="15" x14ac:dyDescent="0.25">
      <c r="A4258" s="53" t="s">
        <v>8900</v>
      </c>
      <c r="B4258" s="53">
        <v>15</v>
      </c>
      <c r="C4258" s="53" t="s">
        <v>33536</v>
      </c>
      <c r="D4258" s="53" t="s">
        <v>33872</v>
      </c>
    </row>
    <row r="4259" spans="1:4" ht="15" x14ac:dyDescent="0.25">
      <c r="A4259" s="53" t="s">
        <v>8901</v>
      </c>
      <c r="B4259" s="53">
        <v>30</v>
      </c>
      <c r="C4259" s="53" t="s">
        <v>33536</v>
      </c>
      <c r="D4259" s="53" t="s">
        <v>33872</v>
      </c>
    </row>
    <row r="4260" spans="1:4" ht="15" x14ac:dyDescent="0.25">
      <c r="A4260" s="53" t="s">
        <v>8902</v>
      </c>
      <c r="B4260" s="53">
        <v>15</v>
      </c>
      <c r="C4260" s="53" t="s">
        <v>33536</v>
      </c>
      <c r="D4260" s="53" t="s">
        <v>33872</v>
      </c>
    </row>
    <row r="4261" spans="1:4" ht="15" x14ac:dyDescent="0.25">
      <c r="A4261" s="53" t="s">
        <v>8903</v>
      </c>
      <c r="B4261" s="53">
        <v>30</v>
      </c>
      <c r="C4261" s="53" t="s">
        <v>33536</v>
      </c>
      <c r="D4261" s="53" t="s">
        <v>33872</v>
      </c>
    </row>
    <row r="4262" spans="1:4" ht="15" x14ac:dyDescent="0.25">
      <c r="A4262" s="53" t="s">
        <v>8904</v>
      </c>
      <c r="B4262" s="53">
        <v>15</v>
      </c>
      <c r="C4262" s="53" t="s">
        <v>33536</v>
      </c>
      <c r="D4262" s="53" t="s">
        <v>33872</v>
      </c>
    </row>
    <row r="4263" spans="1:4" ht="15" x14ac:dyDescent="0.25">
      <c r="A4263" s="53" t="s">
        <v>8905</v>
      </c>
      <c r="B4263" s="53">
        <v>30</v>
      </c>
      <c r="C4263" s="53" t="s">
        <v>33536</v>
      </c>
      <c r="D4263" s="53" t="s">
        <v>33872</v>
      </c>
    </row>
    <row r="4264" spans="1:4" ht="15" x14ac:dyDescent="0.25">
      <c r="A4264" s="53" t="s">
        <v>8906</v>
      </c>
      <c r="B4264" s="53">
        <v>15</v>
      </c>
      <c r="C4264" s="53" t="s">
        <v>33536</v>
      </c>
      <c r="D4264" s="53" t="s">
        <v>33872</v>
      </c>
    </row>
    <row r="4265" spans="1:4" ht="15" x14ac:dyDescent="0.25">
      <c r="A4265" s="53" t="s">
        <v>8907</v>
      </c>
      <c r="B4265" s="53">
        <v>30</v>
      </c>
      <c r="C4265" s="53" t="s">
        <v>33536</v>
      </c>
      <c r="D4265" s="53" t="s">
        <v>33872</v>
      </c>
    </row>
    <row r="4266" spans="1:4" ht="15" x14ac:dyDescent="0.25">
      <c r="A4266" s="53" t="s">
        <v>8908</v>
      </c>
      <c r="B4266" s="53">
        <v>15</v>
      </c>
      <c r="C4266" s="53" t="s">
        <v>33536</v>
      </c>
      <c r="D4266" s="53" t="s">
        <v>33872</v>
      </c>
    </row>
    <row r="4267" spans="1:4" ht="15" x14ac:dyDescent="0.25">
      <c r="A4267" s="53" t="s">
        <v>8909</v>
      </c>
      <c r="B4267" s="53">
        <v>30</v>
      </c>
      <c r="C4267" s="53" t="s">
        <v>33536</v>
      </c>
      <c r="D4267" s="53" t="s">
        <v>33872</v>
      </c>
    </row>
    <row r="4268" spans="1:4" ht="15" x14ac:dyDescent="0.25">
      <c r="A4268" s="53" t="s">
        <v>8910</v>
      </c>
      <c r="B4268" s="53">
        <v>15</v>
      </c>
      <c r="C4268" s="53" t="s">
        <v>33536</v>
      </c>
      <c r="D4268" s="53" t="s">
        <v>33872</v>
      </c>
    </row>
    <row r="4269" spans="1:4" ht="15" x14ac:dyDescent="0.25">
      <c r="A4269" s="53" t="s">
        <v>8911</v>
      </c>
      <c r="B4269" s="53">
        <v>30</v>
      </c>
      <c r="C4269" s="53" t="s">
        <v>33536</v>
      </c>
      <c r="D4269" s="53" t="s">
        <v>33872</v>
      </c>
    </row>
    <row r="4270" spans="1:4" ht="15" x14ac:dyDescent="0.25">
      <c r="A4270" s="53" t="s">
        <v>8912</v>
      </c>
      <c r="B4270" s="53">
        <v>30</v>
      </c>
      <c r="C4270" s="53" t="s">
        <v>33536</v>
      </c>
      <c r="D4270" s="53" t="s">
        <v>33872</v>
      </c>
    </row>
    <row r="4271" spans="1:4" ht="15" x14ac:dyDescent="0.25">
      <c r="A4271" s="53" t="s">
        <v>8913</v>
      </c>
      <c r="B4271" s="53">
        <v>30</v>
      </c>
      <c r="C4271" s="53" t="s">
        <v>33536</v>
      </c>
      <c r="D4271" s="53" t="s">
        <v>33872</v>
      </c>
    </row>
    <row r="4272" spans="1:4" ht="15" x14ac:dyDescent="0.25">
      <c r="A4272" s="53" t="s">
        <v>8914</v>
      </c>
      <c r="B4272" s="53">
        <v>15</v>
      </c>
      <c r="C4272" s="53" t="s">
        <v>33536</v>
      </c>
      <c r="D4272" s="53" t="s">
        <v>33872</v>
      </c>
    </row>
    <row r="4273" spans="1:4" ht="15" x14ac:dyDescent="0.25">
      <c r="A4273" s="53" t="s">
        <v>8915</v>
      </c>
      <c r="B4273" s="53">
        <v>30</v>
      </c>
      <c r="C4273" s="53" t="s">
        <v>33536</v>
      </c>
      <c r="D4273" s="53" t="s">
        <v>33872</v>
      </c>
    </row>
    <row r="4274" spans="1:4" ht="15" x14ac:dyDescent="0.25">
      <c r="A4274" s="53" t="s">
        <v>8916</v>
      </c>
      <c r="B4274" s="53">
        <v>15</v>
      </c>
      <c r="C4274" s="53" t="s">
        <v>33536</v>
      </c>
      <c r="D4274" s="53" t="s">
        <v>33872</v>
      </c>
    </row>
    <row r="4275" spans="1:4" ht="15" x14ac:dyDescent="0.25">
      <c r="A4275" s="53" t="s">
        <v>8917</v>
      </c>
      <c r="B4275" s="53">
        <v>30</v>
      </c>
      <c r="C4275" s="53" t="s">
        <v>33536</v>
      </c>
      <c r="D4275" s="53" t="s">
        <v>33872</v>
      </c>
    </row>
    <row r="4276" spans="1:4" ht="15" x14ac:dyDescent="0.25">
      <c r="A4276" s="53" t="s">
        <v>8918</v>
      </c>
      <c r="B4276" s="53">
        <v>15</v>
      </c>
      <c r="C4276" s="53" t="s">
        <v>33536</v>
      </c>
      <c r="D4276" s="53" t="s">
        <v>33872</v>
      </c>
    </row>
    <row r="4277" spans="1:4" ht="15" x14ac:dyDescent="0.25">
      <c r="A4277" s="53" t="s">
        <v>8919</v>
      </c>
      <c r="B4277" s="53">
        <v>30</v>
      </c>
      <c r="C4277" s="53" t="s">
        <v>33536</v>
      </c>
      <c r="D4277" s="53" t="s">
        <v>33872</v>
      </c>
    </row>
    <row r="4278" spans="1:4" ht="15" x14ac:dyDescent="0.25">
      <c r="A4278" s="53" t="s">
        <v>8920</v>
      </c>
      <c r="B4278" s="53">
        <v>15</v>
      </c>
      <c r="C4278" s="53" t="s">
        <v>33536</v>
      </c>
      <c r="D4278" s="53" t="s">
        <v>33872</v>
      </c>
    </row>
    <row r="4279" spans="1:4" ht="15" x14ac:dyDescent="0.25">
      <c r="A4279" s="53" t="s">
        <v>8921</v>
      </c>
      <c r="B4279" s="53">
        <v>30</v>
      </c>
      <c r="C4279" s="53" t="s">
        <v>33536</v>
      </c>
      <c r="D4279" s="53" t="s">
        <v>33872</v>
      </c>
    </row>
    <row r="4280" spans="1:4" ht="15" x14ac:dyDescent="0.25">
      <c r="A4280" s="53" t="s">
        <v>8922</v>
      </c>
      <c r="B4280" s="53">
        <v>15</v>
      </c>
      <c r="C4280" s="53" t="s">
        <v>33536</v>
      </c>
      <c r="D4280" s="53" t="s">
        <v>33872</v>
      </c>
    </row>
    <row r="4281" spans="1:4" ht="15" x14ac:dyDescent="0.25">
      <c r="A4281" s="53" t="s">
        <v>8923</v>
      </c>
      <c r="B4281" s="53">
        <v>30</v>
      </c>
      <c r="C4281" s="53" t="s">
        <v>33536</v>
      </c>
      <c r="D4281" s="53" t="s">
        <v>33872</v>
      </c>
    </row>
    <row r="4282" spans="1:4" ht="15" x14ac:dyDescent="0.25">
      <c r="A4282" s="53" t="s">
        <v>8924</v>
      </c>
      <c r="B4282" s="53">
        <v>30</v>
      </c>
      <c r="C4282" s="53" t="s">
        <v>33536</v>
      </c>
      <c r="D4282" s="53" t="s">
        <v>33872</v>
      </c>
    </row>
    <row r="4283" spans="1:4" ht="15" x14ac:dyDescent="0.25">
      <c r="A4283" s="53" t="s">
        <v>8925</v>
      </c>
      <c r="B4283" s="53">
        <v>15</v>
      </c>
      <c r="C4283" s="53" t="s">
        <v>33536</v>
      </c>
      <c r="D4283" s="53" t="s">
        <v>33872</v>
      </c>
    </row>
    <row r="4284" spans="1:4" ht="15" x14ac:dyDescent="0.25">
      <c r="A4284" s="53" t="s">
        <v>8926</v>
      </c>
      <c r="B4284" s="53">
        <v>30</v>
      </c>
      <c r="C4284" s="53" t="s">
        <v>33536</v>
      </c>
      <c r="D4284" s="53" t="s">
        <v>33872</v>
      </c>
    </row>
    <row r="4285" spans="1:4" ht="15" x14ac:dyDescent="0.25">
      <c r="A4285" s="53" t="s">
        <v>8927</v>
      </c>
      <c r="B4285" s="53">
        <v>15</v>
      </c>
      <c r="C4285" s="53" t="s">
        <v>33536</v>
      </c>
      <c r="D4285" s="53" t="s">
        <v>33872</v>
      </c>
    </row>
    <row r="4286" spans="1:4" ht="15" x14ac:dyDescent="0.25">
      <c r="A4286" s="53" t="s">
        <v>8928</v>
      </c>
      <c r="B4286" s="53">
        <v>30</v>
      </c>
      <c r="C4286" s="53" t="s">
        <v>33536</v>
      </c>
      <c r="D4286" s="53" t="s">
        <v>33872</v>
      </c>
    </row>
    <row r="4287" spans="1:4" ht="15" x14ac:dyDescent="0.25">
      <c r="A4287" s="53" t="s">
        <v>8929</v>
      </c>
      <c r="B4287" s="53">
        <v>15</v>
      </c>
      <c r="C4287" s="53" t="s">
        <v>33536</v>
      </c>
      <c r="D4287" s="53" t="s">
        <v>33872</v>
      </c>
    </row>
    <row r="4288" spans="1:4" ht="15" x14ac:dyDescent="0.25">
      <c r="A4288" s="53" t="s">
        <v>8930</v>
      </c>
      <c r="B4288" s="53">
        <v>30</v>
      </c>
      <c r="C4288" s="53" t="s">
        <v>33536</v>
      </c>
      <c r="D4288" s="53" t="s">
        <v>33872</v>
      </c>
    </row>
    <row r="4289" spans="1:4" ht="15" x14ac:dyDescent="0.25">
      <c r="A4289" s="53" t="s">
        <v>8931</v>
      </c>
      <c r="B4289" s="53">
        <v>15</v>
      </c>
      <c r="C4289" s="53" t="s">
        <v>33536</v>
      </c>
      <c r="D4289" s="53" t="s">
        <v>33872</v>
      </c>
    </row>
    <row r="4290" spans="1:4" ht="15" x14ac:dyDescent="0.25">
      <c r="A4290" s="53" t="s">
        <v>8932</v>
      </c>
      <c r="B4290" s="53">
        <v>30</v>
      </c>
      <c r="C4290" s="53" t="s">
        <v>33536</v>
      </c>
      <c r="D4290" s="53" t="s">
        <v>33872</v>
      </c>
    </row>
    <row r="4291" spans="1:4" ht="15" x14ac:dyDescent="0.25">
      <c r="A4291" s="53" t="s">
        <v>8933</v>
      </c>
      <c r="B4291" s="53">
        <v>15</v>
      </c>
      <c r="C4291" s="53" t="s">
        <v>33536</v>
      </c>
      <c r="D4291" s="53" t="s">
        <v>33872</v>
      </c>
    </row>
    <row r="4292" spans="1:4" ht="15" x14ac:dyDescent="0.25">
      <c r="A4292" s="53" t="s">
        <v>8934</v>
      </c>
      <c r="B4292" s="53">
        <v>45</v>
      </c>
      <c r="C4292" s="53" t="s">
        <v>33536</v>
      </c>
      <c r="D4292" s="53" t="s">
        <v>33872</v>
      </c>
    </row>
    <row r="4293" spans="1:4" ht="15" x14ac:dyDescent="0.25">
      <c r="A4293" s="53" t="s">
        <v>8935</v>
      </c>
      <c r="B4293" s="53">
        <v>30</v>
      </c>
      <c r="C4293" s="53" t="s">
        <v>33536</v>
      </c>
      <c r="D4293" s="53" t="s">
        <v>33872</v>
      </c>
    </row>
    <row r="4294" spans="1:4" ht="15" x14ac:dyDescent="0.25">
      <c r="A4294" s="53" t="s">
        <v>8936</v>
      </c>
      <c r="B4294" s="53">
        <v>15</v>
      </c>
      <c r="C4294" s="53" t="s">
        <v>33536</v>
      </c>
      <c r="D4294" s="53" t="s">
        <v>33872</v>
      </c>
    </row>
    <row r="4295" spans="1:4" ht="15" x14ac:dyDescent="0.25">
      <c r="A4295" s="53" t="s">
        <v>8937</v>
      </c>
      <c r="B4295" s="53">
        <v>30</v>
      </c>
      <c r="C4295" s="53" t="s">
        <v>33536</v>
      </c>
      <c r="D4295" s="53" t="s">
        <v>33872</v>
      </c>
    </row>
    <row r="4296" spans="1:4" ht="15" x14ac:dyDescent="0.25">
      <c r="A4296" s="53" t="s">
        <v>8938</v>
      </c>
      <c r="B4296" s="53">
        <v>15</v>
      </c>
      <c r="C4296" s="53" t="s">
        <v>33536</v>
      </c>
      <c r="D4296" s="53" t="s">
        <v>33872</v>
      </c>
    </row>
    <row r="4297" spans="1:4" ht="15" x14ac:dyDescent="0.25">
      <c r="A4297" s="53" t="s">
        <v>8939</v>
      </c>
      <c r="B4297" s="53">
        <v>30</v>
      </c>
      <c r="C4297" s="53" t="s">
        <v>33536</v>
      </c>
      <c r="D4297" s="53" t="s">
        <v>33872</v>
      </c>
    </row>
    <row r="4298" spans="1:4" ht="15" x14ac:dyDescent="0.25">
      <c r="A4298" s="53" t="s">
        <v>8940</v>
      </c>
      <c r="B4298" s="53">
        <v>15</v>
      </c>
      <c r="C4298" s="53" t="s">
        <v>33536</v>
      </c>
      <c r="D4298" s="53" t="s">
        <v>33872</v>
      </c>
    </row>
    <row r="4299" spans="1:4" ht="15" x14ac:dyDescent="0.25">
      <c r="A4299" s="53" t="s">
        <v>8941</v>
      </c>
      <c r="B4299" s="53">
        <v>30</v>
      </c>
      <c r="C4299" s="53" t="s">
        <v>33536</v>
      </c>
      <c r="D4299" s="53" t="s">
        <v>33872</v>
      </c>
    </row>
    <row r="4300" spans="1:4" ht="15" x14ac:dyDescent="0.25">
      <c r="A4300" s="53" t="s">
        <v>8942</v>
      </c>
      <c r="B4300" s="53">
        <v>15</v>
      </c>
      <c r="C4300" s="53" t="s">
        <v>33536</v>
      </c>
      <c r="D4300" s="53" t="s">
        <v>33872</v>
      </c>
    </row>
    <row r="4301" spans="1:4" ht="15" x14ac:dyDescent="0.25">
      <c r="A4301" s="53" t="s">
        <v>8943</v>
      </c>
      <c r="B4301" s="53">
        <v>45</v>
      </c>
      <c r="C4301" s="53" t="s">
        <v>33536</v>
      </c>
      <c r="D4301" s="53" t="s">
        <v>33872</v>
      </c>
    </row>
    <row r="4302" spans="1:4" ht="15" x14ac:dyDescent="0.25">
      <c r="A4302" s="53" t="s">
        <v>8944</v>
      </c>
      <c r="B4302" s="53">
        <v>30</v>
      </c>
      <c r="C4302" s="53" t="s">
        <v>33536</v>
      </c>
      <c r="D4302" s="53" t="s">
        <v>33872</v>
      </c>
    </row>
    <row r="4303" spans="1:4" ht="15" x14ac:dyDescent="0.25">
      <c r="A4303" s="53" t="s">
        <v>8945</v>
      </c>
      <c r="B4303" s="53">
        <v>0</v>
      </c>
      <c r="C4303" s="53" t="s">
        <v>33537</v>
      </c>
      <c r="D4303" s="53" t="s">
        <v>33872</v>
      </c>
    </row>
    <row r="4304" spans="1:4" ht="15" x14ac:dyDescent="0.25">
      <c r="A4304" s="53" t="s">
        <v>8946</v>
      </c>
      <c r="B4304" s="53">
        <v>0</v>
      </c>
      <c r="C4304" s="53" t="s">
        <v>33539</v>
      </c>
      <c r="D4304" s="53" t="s">
        <v>33873</v>
      </c>
    </row>
    <row r="4305" spans="1:4" ht="15" x14ac:dyDescent="0.25">
      <c r="A4305" s="53" t="s">
        <v>8947</v>
      </c>
      <c r="B4305" s="53">
        <v>0</v>
      </c>
      <c r="C4305" s="53" t="s">
        <v>33537</v>
      </c>
      <c r="D4305" s="53" t="s">
        <v>33872</v>
      </c>
    </row>
    <row r="4306" spans="1:4" ht="15" x14ac:dyDescent="0.25">
      <c r="A4306" s="53" t="s">
        <v>8948</v>
      </c>
      <c r="B4306" s="53">
        <v>0</v>
      </c>
      <c r="C4306" s="53" t="s">
        <v>33539</v>
      </c>
      <c r="D4306" s="53" t="s">
        <v>33873</v>
      </c>
    </row>
    <row r="4307" spans="1:4" ht="15" x14ac:dyDescent="0.25">
      <c r="A4307" s="53" t="s">
        <v>8949</v>
      </c>
      <c r="B4307" s="53">
        <v>0</v>
      </c>
      <c r="C4307" s="53" t="s">
        <v>33537</v>
      </c>
      <c r="D4307" s="53" t="s">
        <v>33872</v>
      </c>
    </row>
    <row r="4308" spans="1:4" ht="15" x14ac:dyDescent="0.25">
      <c r="A4308" s="53" t="s">
        <v>8950</v>
      </c>
      <c r="B4308" s="53">
        <v>0</v>
      </c>
      <c r="C4308" s="53" t="s">
        <v>33537</v>
      </c>
      <c r="D4308" s="53" t="s">
        <v>33872</v>
      </c>
    </row>
    <row r="4309" spans="1:4" ht="15" x14ac:dyDescent="0.25">
      <c r="A4309" s="53" t="s">
        <v>8951</v>
      </c>
      <c r="B4309" s="53">
        <v>0</v>
      </c>
      <c r="C4309" s="53" t="s">
        <v>33537</v>
      </c>
      <c r="D4309" s="53" t="s">
        <v>33872</v>
      </c>
    </row>
    <row r="4310" spans="1:4" ht="15" x14ac:dyDescent="0.25">
      <c r="A4310" s="53" t="s">
        <v>8952</v>
      </c>
      <c r="B4310" s="53">
        <v>0</v>
      </c>
      <c r="C4310" s="53" t="s">
        <v>33539</v>
      </c>
      <c r="D4310" s="53" t="s">
        <v>33873</v>
      </c>
    </row>
    <row r="4311" spans="1:4" ht="15" x14ac:dyDescent="0.25">
      <c r="A4311" s="53" t="s">
        <v>8953</v>
      </c>
      <c r="B4311" s="53">
        <v>15</v>
      </c>
      <c r="C4311" s="53" t="s">
        <v>33536</v>
      </c>
      <c r="D4311" s="53" t="s">
        <v>33873</v>
      </c>
    </row>
    <row r="4312" spans="1:4" ht="15" x14ac:dyDescent="0.25">
      <c r="A4312" s="53" t="s">
        <v>8954</v>
      </c>
      <c r="B4312" s="53">
        <v>15</v>
      </c>
      <c r="C4312" s="53" t="s">
        <v>33558</v>
      </c>
      <c r="D4312" s="53" t="s">
        <v>33872</v>
      </c>
    </row>
    <row r="4313" spans="1:4" ht="15" x14ac:dyDescent="0.25">
      <c r="A4313" s="53" t="s">
        <v>8955</v>
      </c>
      <c r="B4313" s="53">
        <v>15</v>
      </c>
      <c r="C4313" s="53" t="s">
        <v>33558</v>
      </c>
      <c r="D4313" s="53" t="s">
        <v>33872</v>
      </c>
    </row>
    <row r="4314" spans="1:4" ht="15" x14ac:dyDescent="0.25">
      <c r="A4314" s="53" t="s">
        <v>8956</v>
      </c>
      <c r="B4314" s="53">
        <v>15</v>
      </c>
      <c r="C4314" s="53" t="s">
        <v>33588</v>
      </c>
      <c r="D4314" s="53" t="s">
        <v>33872</v>
      </c>
    </row>
    <row r="4315" spans="1:4" ht="15" x14ac:dyDescent="0.25">
      <c r="A4315" s="53" t="s">
        <v>8957</v>
      </c>
      <c r="B4315" s="53">
        <v>15</v>
      </c>
      <c r="C4315" s="53" t="s">
        <v>33558</v>
      </c>
      <c r="D4315" s="53" t="s">
        <v>33873</v>
      </c>
    </row>
    <row r="4316" spans="1:4" ht="15" x14ac:dyDescent="0.25">
      <c r="A4316" s="53" t="s">
        <v>8958</v>
      </c>
      <c r="B4316" s="53">
        <v>0</v>
      </c>
      <c r="C4316" s="53" t="s">
        <v>33539</v>
      </c>
      <c r="D4316" s="53" t="s">
        <v>33873</v>
      </c>
    </row>
    <row r="4317" spans="1:4" ht="15" x14ac:dyDescent="0.25">
      <c r="A4317" s="53" t="s">
        <v>8959</v>
      </c>
      <c r="B4317" s="53">
        <v>0</v>
      </c>
      <c r="C4317" s="53" t="s">
        <v>33539</v>
      </c>
      <c r="D4317" s="53" t="s">
        <v>33873</v>
      </c>
    </row>
    <row r="4318" spans="1:4" ht="15" x14ac:dyDescent="0.25">
      <c r="A4318" s="53" t="s">
        <v>8960</v>
      </c>
      <c r="B4318" s="53">
        <v>120</v>
      </c>
      <c r="C4318" s="53" t="s">
        <v>33549</v>
      </c>
      <c r="D4318" s="53" t="s">
        <v>33872</v>
      </c>
    </row>
    <row r="4319" spans="1:4" ht="15" x14ac:dyDescent="0.25">
      <c r="A4319" s="53" t="s">
        <v>8961</v>
      </c>
      <c r="B4319" s="53">
        <v>120</v>
      </c>
      <c r="C4319" s="53" t="s">
        <v>33551</v>
      </c>
      <c r="D4319" s="53" t="s">
        <v>33873</v>
      </c>
    </row>
    <row r="4320" spans="1:4" ht="15" x14ac:dyDescent="0.25">
      <c r="A4320" s="53" t="s">
        <v>8962</v>
      </c>
      <c r="B4320" s="53">
        <v>120</v>
      </c>
      <c r="C4320" s="53" t="s">
        <v>33549</v>
      </c>
      <c r="D4320" s="53" t="s">
        <v>33873</v>
      </c>
    </row>
    <row r="4321" spans="1:4" ht="15" x14ac:dyDescent="0.25">
      <c r="A4321" s="53" t="s">
        <v>8963</v>
      </c>
      <c r="B4321" s="53">
        <v>120</v>
      </c>
      <c r="C4321" s="53" t="s">
        <v>33549</v>
      </c>
      <c r="D4321" s="53" t="s">
        <v>33873</v>
      </c>
    </row>
    <row r="4322" spans="1:4" ht="15" x14ac:dyDescent="0.25">
      <c r="A4322" s="53" t="s">
        <v>8964</v>
      </c>
      <c r="B4322" s="53">
        <v>120</v>
      </c>
      <c r="C4322" s="53" t="s">
        <v>33550</v>
      </c>
      <c r="D4322" s="53" t="s">
        <v>33873</v>
      </c>
    </row>
    <row r="4323" spans="1:4" ht="15" x14ac:dyDescent="0.25">
      <c r="A4323" s="53" t="s">
        <v>8965</v>
      </c>
      <c r="B4323" s="53">
        <v>120</v>
      </c>
      <c r="C4323" s="53" t="s">
        <v>33550</v>
      </c>
      <c r="D4323" s="53" t="s">
        <v>33873</v>
      </c>
    </row>
    <row r="4324" spans="1:4" ht="15" x14ac:dyDescent="0.25">
      <c r="A4324" s="53" t="s">
        <v>8966</v>
      </c>
      <c r="B4324" s="53">
        <v>120</v>
      </c>
      <c r="C4324" s="53" t="s">
        <v>33550</v>
      </c>
      <c r="D4324" s="53" t="s">
        <v>33873</v>
      </c>
    </row>
    <row r="4325" spans="1:4" ht="15" x14ac:dyDescent="0.25">
      <c r="A4325" s="53" t="s">
        <v>8967</v>
      </c>
      <c r="B4325" s="53">
        <v>30</v>
      </c>
      <c r="C4325" s="53" t="s">
        <v>33541</v>
      </c>
      <c r="D4325" s="53" t="s">
        <v>33873</v>
      </c>
    </row>
    <row r="4326" spans="1:4" ht="15" x14ac:dyDescent="0.25">
      <c r="A4326" s="53" t="s">
        <v>8968</v>
      </c>
      <c r="B4326" s="53">
        <v>120</v>
      </c>
      <c r="C4326" s="53" t="s">
        <v>33593</v>
      </c>
      <c r="D4326" s="53" t="s">
        <v>33873</v>
      </c>
    </row>
    <row r="4327" spans="1:4" ht="15" x14ac:dyDescent="0.25">
      <c r="A4327" s="53" t="s">
        <v>8969</v>
      </c>
      <c r="B4327" s="53">
        <v>0</v>
      </c>
      <c r="C4327" s="53" t="s">
        <v>33537</v>
      </c>
      <c r="D4327" s="53" t="s">
        <v>33872</v>
      </c>
    </row>
    <row r="4328" spans="1:4" ht="15" x14ac:dyDescent="0.25">
      <c r="A4328" s="53" t="s">
        <v>8970</v>
      </c>
      <c r="B4328" s="53">
        <v>120</v>
      </c>
      <c r="C4328" s="53" t="s">
        <v>33550</v>
      </c>
      <c r="D4328" s="53" t="s">
        <v>33872</v>
      </c>
    </row>
    <row r="4329" spans="1:4" ht="15" x14ac:dyDescent="0.25">
      <c r="A4329" s="53" t="s">
        <v>8971</v>
      </c>
      <c r="B4329" s="53">
        <v>0</v>
      </c>
      <c r="C4329" s="53" t="s">
        <v>33539</v>
      </c>
      <c r="D4329" s="53" t="s">
        <v>33873</v>
      </c>
    </row>
    <row r="4330" spans="1:4" ht="15" x14ac:dyDescent="0.25">
      <c r="A4330" s="53" t="s">
        <v>8972</v>
      </c>
      <c r="B4330" s="53">
        <v>0</v>
      </c>
      <c r="C4330" s="53" t="s">
        <v>33537</v>
      </c>
      <c r="D4330" s="53" t="s">
        <v>33872</v>
      </c>
    </row>
    <row r="4331" spans="1:4" ht="15" x14ac:dyDescent="0.25">
      <c r="A4331" s="53" t="s">
        <v>8973</v>
      </c>
      <c r="B4331" s="53">
        <v>0</v>
      </c>
      <c r="C4331" s="53" t="s">
        <v>33537</v>
      </c>
      <c r="D4331" s="53" t="s">
        <v>33872</v>
      </c>
    </row>
    <row r="4332" spans="1:4" ht="15" x14ac:dyDescent="0.25">
      <c r="A4332" s="53" t="s">
        <v>8974</v>
      </c>
      <c r="B4332" s="53">
        <v>0</v>
      </c>
      <c r="C4332" s="53" t="s">
        <v>33549</v>
      </c>
      <c r="D4332" s="53" t="s">
        <v>33873</v>
      </c>
    </row>
    <row r="4333" spans="1:4" ht="15" x14ac:dyDescent="0.25">
      <c r="A4333" s="53" t="s">
        <v>8975</v>
      </c>
      <c r="B4333" s="53">
        <v>0</v>
      </c>
      <c r="C4333" s="53" t="s">
        <v>33549</v>
      </c>
      <c r="D4333" s="53" t="s">
        <v>33873</v>
      </c>
    </row>
    <row r="4334" spans="1:4" ht="15" x14ac:dyDescent="0.25">
      <c r="A4334" s="53" t="s">
        <v>33605</v>
      </c>
      <c r="B4334" s="53">
        <v>60</v>
      </c>
      <c r="C4334" s="53" t="s">
        <v>33551</v>
      </c>
      <c r="D4334" s="53" t="s">
        <v>33873</v>
      </c>
    </row>
    <row r="4335" spans="1:4" ht="15" x14ac:dyDescent="0.25">
      <c r="A4335" s="53" t="s">
        <v>33606</v>
      </c>
      <c r="B4335" s="53">
        <v>0</v>
      </c>
      <c r="C4335" s="53" t="s">
        <v>33537</v>
      </c>
      <c r="D4335" s="53" t="s">
        <v>33873</v>
      </c>
    </row>
    <row r="4336" spans="1:4" ht="15" x14ac:dyDescent="0.25">
      <c r="A4336" s="53" t="s">
        <v>8976</v>
      </c>
      <c r="B4336" s="53">
        <v>0</v>
      </c>
      <c r="C4336" s="53" t="s">
        <v>33537</v>
      </c>
      <c r="D4336" s="53" t="s">
        <v>33872</v>
      </c>
    </row>
    <row r="4337" spans="1:4" ht="15" x14ac:dyDescent="0.25">
      <c r="A4337" s="53" t="s">
        <v>8977</v>
      </c>
      <c r="B4337" s="53">
        <v>0</v>
      </c>
      <c r="C4337" s="53" t="s">
        <v>33537</v>
      </c>
      <c r="D4337" s="53" t="s">
        <v>33872</v>
      </c>
    </row>
    <row r="4338" spans="1:4" ht="15" x14ac:dyDescent="0.25">
      <c r="A4338" s="53" t="s">
        <v>8978</v>
      </c>
      <c r="B4338" s="53">
        <v>10</v>
      </c>
      <c r="C4338" s="53" t="s">
        <v>33536</v>
      </c>
      <c r="D4338" s="53" t="s">
        <v>33872</v>
      </c>
    </row>
    <row r="4339" spans="1:4" ht="15" x14ac:dyDescent="0.25">
      <c r="A4339" s="53" t="s">
        <v>8979</v>
      </c>
      <c r="B4339" s="53">
        <v>10</v>
      </c>
      <c r="C4339" s="53" t="s">
        <v>33536</v>
      </c>
      <c r="D4339" s="53" t="s">
        <v>33872</v>
      </c>
    </row>
    <row r="4340" spans="1:4" ht="15" x14ac:dyDescent="0.25">
      <c r="A4340" s="53" t="s">
        <v>8980</v>
      </c>
      <c r="B4340" s="53">
        <v>10</v>
      </c>
      <c r="C4340" s="53" t="s">
        <v>33536</v>
      </c>
      <c r="D4340" s="53" t="s">
        <v>33872</v>
      </c>
    </row>
    <row r="4341" spans="1:4" ht="15" x14ac:dyDescent="0.25">
      <c r="A4341" s="53" t="s">
        <v>8981</v>
      </c>
      <c r="B4341" s="53">
        <v>10</v>
      </c>
      <c r="C4341" s="53" t="s">
        <v>33536</v>
      </c>
      <c r="D4341" s="53" t="s">
        <v>33872</v>
      </c>
    </row>
    <row r="4342" spans="1:4" ht="15" x14ac:dyDescent="0.25">
      <c r="A4342" s="53" t="s">
        <v>8982</v>
      </c>
      <c r="B4342" s="53">
        <v>10</v>
      </c>
      <c r="C4342" s="53" t="s">
        <v>33536</v>
      </c>
      <c r="D4342" s="53" t="s">
        <v>33872</v>
      </c>
    </row>
    <row r="4343" spans="1:4" ht="15" x14ac:dyDescent="0.25">
      <c r="A4343" s="53" t="s">
        <v>8983</v>
      </c>
      <c r="B4343" s="53">
        <v>10</v>
      </c>
      <c r="C4343" s="53" t="s">
        <v>33536</v>
      </c>
      <c r="D4343" s="53" t="s">
        <v>33872</v>
      </c>
    </row>
    <row r="4344" spans="1:4" ht="15" x14ac:dyDescent="0.25">
      <c r="A4344" s="53" t="s">
        <v>8984</v>
      </c>
      <c r="B4344" s="53">
        <v>10</v>
      </c>
      <c r="C4344" s="53" t="s">
        <v>33536</v>
      </c>
      <c r="D4344" s="53" t="s">
        <v>33872</v>
      </c>
    </row>
    <row r="4345" spans="1:4" ht="15" x14ac:dyDescent="0.25">
      <c r="A4345" s="53" t="s">
        <v>8985</v>
      </c>
      <c r="B4345" s="53">
        <v>10</v>
      </c>
      <c r="C4345" s="53" t="s">
        <v>33536</v>
      </c>
      <c r="D4345" s="53" t="s">
        <v>33872</v>
      </c>
    </row>
    <row r="4346" spans="1:4" ht="15" x14ac:dyDescent="0.25">
      <c r="A4346" s="53" t="s">
        <v>8986</v>
      </c>
      <c r="B4346" s="53">
        <v>10</v>
      </c>
      <c r="C4346" s="53" t="s">
        <v>33536</v>
      </c>
      <c r="D4346" s="53" t="s">
        <v>33872</v>
      </c>
    </row>
    <row r="4347" spans="1:4" ht="15" x14ac:dyDescent="0.25">
      <c r="A4347" s="53" t="s">
        <v>8987</v>
      </c>
      <c r="B4347" s="53">
        <v>10</v>
      </c>
      <c r="C4347" s="53" t="s">
        <v>33536</v>
      </c>
      <c r="D4347" s="53" t="s">
        <v>33872</v>
      </c>
    </row>
    <row r="4348" spans="1:4" ht="15" x14ac:dyDescent="0.25">
      <c r="A4348" s="53" t="s">
        <v>8988</v>
      </c>
      <c r="B4348" s="53">
        <v>10</v>
      </c>
      <c r="C4348" s="53" t="s">
        <v>33536</v>
      </c>
      <c r="D4348" s="53" t="s">
        <v>33872</v>
      </c>
    </row>
    <row r="4349" spans="1:4" ht="15" x14ac:dyDescent="0.25">
      <c r="A4349" s="53" t="s">
        <v>8989</v>
      </c>
      <c r="B4349" s="53">
        <v>10</v>
      </c>
      <c r="C4349" s="53" t="s">
        <v>33536</v>
      </c>
      <c r="D4349" s="53" t="s">
        <v>33872</v>
      </c>
    </row>
    <row r="4350" spans="1:4" ht="15" x14ac:dyDescent="0.25">
      <c r="A4350" s="53" t="s">
        <v>8990</v>
      </c>
      <c r="B4350" s="53">
        <v>10</v>
      </c>
      <c r="C4350" s="53" t="s">
        <v>33536</v>
      </c>
      <c r="D4350" s="53" t="s">
        <v>33872</v>
      </c>
    </row>
    <row r="4351" spans="1:4" ht="15" x14ac:dyDescent="0.25">
      <c r="A4351" s="53" t="s">
        <v>8991</v>
      </c>
      <c r="B4351" s="53">
        <v>10</v>
      </c>
      <c r="C4351" s="53" t="s">
        <v>33536</v>
      </c>
      <c r="D4351" s="53" t="s">
        <v>33872</v>
      </c>
    </row>
    <row r="4352" spans="1:4" ht="15" x14ac:dyDescent="0.25">
      <c r="A4352" s="53" t="s">
        <v>8992</v>
      </c>
      <c r="B4352" s="53">
        <v>10</v>
      </c>
      <c r="C4352" s="53" t="s">
        <v>33536</v>
      </c>
      <c r="D4352" s="53" t="s">
        <v>33872</v>
      </c>
    </row>
    <row r="4353" spans="1:4" ht="15" x14ac:dyDescent="0.25">
      <c r="A4353" s="53" t="s">
        <v>8993</v>
      </c>
      <c r="B4353" s="53">
        <v>10</v>
      </c>
      <c r="C4353" s="53" t="s">
        <v>33536</v>
      </c>
      <c r="D4353" s="53" t="s">
        <v>33872</v>
      </c>
    </row>
    <row r="4354" spans="1:4" ht="15" x14ac:dyDescent="0.25">
      <c r="A4354" s="53" t="s">
        <v>8994</v>
      </c>
      <c r="B4354" s="53">
        <v>10</v>
      </c>
      <c r="C4354" s="53" t="s">
        <v>33536</v>
      </c>
      <c r="D4354" s="53" t="s">
        <v>33872</v>
      </c>
    </row>
    <row r="4355" spans="1:4" ht="15" x14ac:dyDescent="0.25">
      <c r="A4355" s="53" t="s">
        <v>8995</v>
      </c>
      <c r="B4355" s="53">
        <v>10</v>
      </c>
      <c r="C4355" s="53" t="s">
        <v>33536</v>
      </c>
      <c r="D4355" s="53" t="s">
        <v>33872</v>
      </c>
    </row>
    <row r="4356" spans="1:4" ht="15" x14ac:dyDescent="0.25">
      <c r="A4356" s="53" t="s">
        <v>8996</v>
      </c>
      <c r="B4356" s="53">
        <v>10</v>
      </c>
      <c r="C4356" s="53" t="s">
        <v>33536</v>
      </c>
      <c r="D4356" s="53" t="s">
        <v>33872</v>
      </c>
    </row>
    <row r="4357" spans="1:4" ht="15" x14ac:dyDescent="0.25">
      <c r="A4357" s="53" t="s">
        <v>8997</v>
      </c>
      <c r="B4357" s="53">
        <v>10</v>
      </c>
      <c r="C4357" s="53" t="s">
        <v>33536</v>
      </c>
      <c r="D4357" s="53" t="s">
        <v>33872</v>
      </c>
    </row>
    <row r="4358" spans="1:4" ht="15" x14ac:dyDescent="0.25">
      <c r="A4358" s="53" t="s">
        <v>8998</v>
      </c>
      <c r="B4358" s="53">
        <v>10</v>
      </c>
      <c r="C4358" s="53" t="s">
        <v>33536</v>
      </c>
      <c r="D4358" s="53" t="s">
        <v>33872</v>
      </c>
    </row>
    <row r="4359" spans="1:4" ht="15" x14ac:dyDescent="0.25">
      <c r="A4359" s="53" t="s">
        <v>8999</v>
      </c>
      <c r="B4359" s="53">
        <v>10</v>
      </c>
      <c r="C4359" s="53" t="s">
        <v>33536</v>
      </c>
      <c r="D4359" s="53" t="s">
        <v>33872</v>
      </c>
    </row>
    <row r="4360" spans="1:4" ht="15" x14ac:dyDescent="0.25">
      <c r="A4360" s="53" t="s">
        <v>9000</v>
      </c>
      <c r="B4360" s="53">
        <v>10</v>
      </c>
      <c r="C4360" s="53" t="s">
        <v>33536</v>
      </c>
      <c r="D4360" s="53" t="s">
        <v>33872</v>
      </c>
    </row>
    <row r="4361" spans="1:4" ht="15" x14ac:dyDescent="0.25">
      <c r="A4361" s="53" t="s">
        <v>9001</v>
      </c>
      <c r="B4361" s="53">
        <v>10</v>
      </c>
      <c r="C4361" s="53" t="s">
        <v>33536</v>
      </c>
      <c r="D4361" s="53" t="s">
        <v>33872</v>
      </c>
    </row>
    <row r="4362" spans="1:4" ht="15" x14ac:dyDescent="0.25">
      <c r="A4362" s="53" t="s">
        <v>9002</v>
      </c>
      <c r="B4362" s="53">
        <v>10</v>
      </c>
      <c r="C4362" s="53" t="s">
        <v>33536</v>
      </c>
      <c r="D4362" s="53" t="s">
        <v>33872</v>
      </c>
    </row>
    <row r="4363" spans="1:4" ht="15" x14ac:dyDescent="0.25">
      <c r="A4363" s="53" t="s">
        <v>9003</v>
      </c>
      <c r="B4363" s="53">
        <v>10</v>
      </c>
      <c r="C4363" s="53" t="s">
        <v>33536</v>
      </c>
      <c r="D4363" s="53" t="s">
        <v>33872</v>
      </c>
    </row>
    <row r="4364" spans="1:4" ht="15" x14ac:dyDescent="0.25">
      <c r="A4364" s="53" t="s">
        <v>9004</v>
      </c>
      <c r="B4364" s="53">
        <v>10</v>
      </c>
      <c r="C4364" s="53" t="s">
        <v>33536</v>
      </c>
      <c r="D4364" s="53" t="s">
        <v>33872</v>
      </c>
    </row>
    <row r="4365" spans="1:4" ht="15" x14ac:dyDescent="0.25">
      <c r="A4365" s="53" t="s">
        <v>9005</v>
      </c>
      <c r="B4365" s="53">
        <v>10</v>
      </c>
      <c r="C4365" s="53" t="s">
        <v>33536</v>
      </c>
      <c r="D4365" s="53" t="s">
        <v>33872</v>
      </c>
    </row>
    <row r="4366" spans="1:4" ht="15" x14ac:dyDescent="0.25">
      <c r="A4366" s="53" t="s">
        <v>9006</v>
      </c>
      <c r="B4366" s="53">
        <v>10</v>
      </c>
      <c r="C4366" s="53" t="s">
        <v>33536</v>
      </c>
      <c r="D4366" s="53" t="s">
        <v>33872</v>
      </c>
    </row>
    <row r="4367" spans="1:4" ht="15" x14ac:dyDescent="0.25">
      <c r="A4367" s="53" t="s">
        <v>9007</v>
      </c>
      <c r="B4367" s="53">
        <v>10</v>
      </c>
      <c r="C4367" s="53" t="s">
        <v>33536</v>
      </c>
      <c r="D4367" s="53" t="s">
        <v>33872</v>
      </c>
    </row>
    <row r="4368" spans="1:4" ht="15" x14ac:dyDescent="0.25">
      <c r="A4368" s="53" t="s">
        <v>9008</v>
      </c>
      <c r="B4368" s="53">
        <v>10</v>
      </c>
      <c r="C4368" s="53" t="s">
        <v>33536</v>
      </c>
      <c r="D4368" s="53" t="s">
        <v>33872</v>
      </c>
    </row>
    <row r="4369" spans="1:4" ht="15" x14ac:dyDescent="0.25">
      <c r="A4369" s="53" t="s">
        <v>9009</v>
      </c>
      <c r="B4369" s="53">
        <v>5</v>
      </c>
      <c r="C4369" s="53" t="s">
        <v>33536</v>
      </c>
      <c r="D4369" s="53" t="s">
        <v>33872</v>
      </c>
    </row>
    <row r="4370" spans="1:4" ht="15" x14ac:dyDescent="0.25">
      <c r="A4370" s="53" t="s">
        <v>9010</v>
      </c>
      <c r="B4370" s="53">
        <v>5</v>
      </c>
      <c r="C4370" s="53" t="s">
        <v>33536</v>
      </c>
      <c r="D4370" s="53" t="s">
        <v>33872</v>
      </c>
    </row>
    <row r="4371" spans="1:4" ht="15" x14ac:dyDescent="0.25">
      <c r="A4371" s="53" t="s">
        <v>9011</v>
      </c>
      <c r="B4371" s="53">
        <v>10</v>
      </c>
      <c r="C4371" s="53" t="s">
        <v>33536</v>
      </c>
      <c r="D4371" s="53" t="s">
        <v>33872</v>
      </c>
    </row>
    <row r="4372" spans="1:4" ht="15" x14ac:dyDescent="0.25">
      <c r="A4372" s="53" t="s">
        <v>9012</v>
      </c>
      <c r="B4372" s="53">
        <v>5</v>
      </c>
      <c r="C4372" s="53" t="s">
        <v>33536</v>
      </c>
      <c r="D4372" s="53" t="s">
        <v>33872</v>
      </c>
    </row>
    <row r="4373" spans="1:4" ht="15" x14ac:dyDescent="0.25">
      <c r="A4373" s="53" t="s">
        <v>9013</v>
      </c>
      <c r="B4373" s="53">
        <v>5</v>
      </c>
      <c r="C4373" s="53" t="s">
        <v>33536</v>
      </c>
      <c r="D4373" s="53" t="s">
        <v>33872</v>
      </c>
    </row>
    <row r="4374" spans="1:4" ht="15" x14ac:dyDescent="0.25">
      <c r="A4374" s="53" t="s">
        <v>9014</v>
      </c>
      <c r="B4374" s="53">
        <v>5</v>
      </c>
      <c r="C4374" s="53" t="s">
        <v>33536</v>
      </c>
      <c r="D4374" s="53" t="s">
        <v>33872</v>
      </c>
    </row>
    <row r="4375" spans="1:4" ht="15" x14ac:dyDescent="0.25">
      <c r="A4375" s="53" t="s">
        <v>9015</v>
      </c>
      <c r="B4375" s="53">
        <v>5</v>
      </c>
      <c r="C4375" s="53" t="s">
        <v>33536</v>
      </c>
      <c r="D4375" s="53" t="s">
        <v>33872</v>
      </c>
    </row>
    <row r="4376" spans="1:4" ht="15" x14ac:dyDescent="0.25">
      <c r="A4376" s="53" t="s">
        <v>9016</v>
      </c>
      <c r="B4376" s="53">
        <v>10</v>
      </c>
      <c r="C4376" s="53" t="s">
        <v>33536</v>
      </c>
      <c r="D4376" s="53" t="s">
        <v>33872</v>
      </c>
    </row>
    <row r="4377" spans="1:4" ht="15" x14ac:dyDescent="0.25">
      <c r="A4377" s="53" t="s">
        <v>9017</v>
      </c>
      <c r="B4377" s="53">
        <v>10</v>
      </c>
      <c r="C4377" s="53" t="s">
        <v>33536</v>
      </c>
      <c r="D4377" s="53" t="s">
        <v>33872</v>
      </c>
    </row>
    <row r="4378" spans="1:4" ht="15" x14ac:dyDescent="0.25">
      <c r="A4378" s="53" t="s">
        <v>9018</v>
      </c>
      <c r="B4378" s="53">
        <v>10</v>
      </c>
      <c r="C4378" s="53" t="s">
        <v>33536</v>
      </c>
      <c r="D4378" s="53" t="s">
        <v>33872</v>
      </c>
    </row>
    <row r="4379" spans="1:4" ht="15" x14ac:dyDescent="0.25">
      <c r="A4379" s="53" t="s">
        <v>9019</v>
      </c>
      <c r="B4379" s="53">
        <v>10</v>
      </c>
      <c r="C4379" s="53" t="s">
        <v>33536</v>
      </c>
      <c r="D4379" s="53" t="s">
        <v>33872</v>
      </c>
    </row>
    <row r="4380" spans="1:4" ht="15" x14ac:dyDescent="0.25">
      <c r="A4380" s="53" t="s">
        <v>9020</v>
      </c>
      <c r="B4380" s="53">
        <v>10</v>
      </c>
      <c r="C4380" s="53" t="s">
        <v>33536</v>
      </c>
      <c r="D4380" s="53" t="s">
        <v>33872</v>
      </c>
    </row>
    <row r="4381" spans="1:4" ht="15" x14ac:dyDescent="0.25">
      <c r="A4381" s="53" t="s">
        <v>9021</v>
      </c>
      <c r="B4381" s="53">
        <v>10</v>
      </c>
      <c r="C4381" s="53" t="s">
        <v>33536</v>
      </c>
      <c r="D4381" s="53" t="s">
        <v>33872</v>
      </c>
    </row>
    <row r="4382" spans="1:4" ht="15" x14ac:dyDescent="0.25">
      <c r="A4382" s="53" t="s">
        <v>9022</v>
      </c>
      <c r="B4382" s="53">
        <v>10</v>
      </c>
      <c r="C4382" s="53" t="s">
        <v>33536</v>
      </c>
      <c r="D4382" s="53" t="s">
        <v>33872</v>
      </c>
    </row>
    <row r="4383" spans="1:4" ht="15" x14ac:dyDescent="0.25">
      <c r="A4383" s="53" t="s">
        <v>9023</v>
      </c>
      <c r="B4383" s="53">
        <v>5</v>
      </c>
      <c r="C4383" s="53" t="s">
        <v>33536</v>
      </c>
      <c r="D4383" s="53" t="s">
        <v>33872</v>
      </c>
    </row>
    <row r="4384" spans="1:4" ht="15" x14ac:dyDescent="0.25">
      <c r="A4384" s="53" t="s">
        <v>9024</v>
      </c>
      <c r="B4384" s="53">
        <v>5</v>
      </c>
      <c r="C4384" s="53" t="s">
        <v>33536</v>
      </c>
      <c r="D4384" s="53" t="s">
        <v>33872</v>
      </c>
    </row>
    <row r="4385" spans="1:4" ht="15" x14ac:dyDescent="0.25">
      <c r="A4385" s="53" t="s">
        <v>9025</v>
      </c>
      <c r="B4385" s="53">
        <v>10</v>
      </c>
      <c r="C4385" s="53" t="s">
        <v>33536</v>
      </c>
      <c r="D4385" s="53" t="s">
        <v>33872</v>
      </c>
    </row>
    <row r="4386" spans="1:4" ht="15" x14ac:dyDescent="0.25">
      <c r="A4386" s="53" t="s">
        <v>9026</v>
      </c>
      <c r="B4386" s="53">
        <v>10</v>
      </c>
      <c r="C4386" s="53" t="s">
        <v>33536</v>
      </c>
      <c r="D4386" s="53" t="s">
        <v>33872</v>
      </c>
    </row>
    <row r="4387" spans="1:4" ht="15" x14ac:dyDescent="0.25">
      <c r="A4387" s="53" t="s">
        <v>9027</v>
      </c>
      <c r="B4387" s="53">
        <v>10</v>
      </c>
      <c r="C4387" s="53" t="s">
        <v>33536</v>
      </c>
      <c r="D4387" s="53" t="s">
        <v>33872</v>
      </c>
    </row>
    <row r="4388" spans="1:4" ht="15" x14ac:dyDescent="0.25">
      <c r="A4388" s="53" t="s">
        <v>9028</v>
      </c>
      <c r="B4388" s="53">
        <v>10</v>
      </c>
      <c r="C4388" s="53" t="s">
        <v>33536</v>
      </c>
      <c r="D4388" s="53" t="s">
        <v>33872</v>
      </c>
    </row>
    <row r="4389" spans="1:4" ht="15" x14ac:dyDescent="0.25">
      <c r="A4389" s="53" t="s">
        <v>9029</v>
      </c>
      <c r="B4389" s="53">
        <v>10</v>
      </c>
      <c r="C4389" s="53" t="s">
        <v>33536</v>
      </c>
      <c r="D4389" s="53" t="s">
        <v>33872</v>
      </c>
    </row>
    <row r="4390" spans="1:4" ht="15" x14ac:dyDescent="0.25">
      <c r="A4390" s="53" t="s">
        <v>9030</v>
      </c>
      <c r="B4390" s="53">
        <v>10</v>
      </c>
      <c r="C4390" s="53" t="s">
        <v>33536</v>
      </c>
      <c r="D4390" s="53" t="s">
        <v>33872</v>
      </c>
    </row>
    <row r="4391" spans="1:4" ht="15" x14ac:dyDescent="0.25">
      <c r="A4391" s="53" t="s">
        <v>9031</v>
      </c>
      <c r="B4391" s="53">
        <v>10</v>
      </c>
      <c r="C4391" s="53" t="s">
        <v>33536</v>
      </c>
      <c r="D4391" s="53" t="s">
        <v>33872</v>
      </c>
    </row>
    <row r="4392" spans="1:4" ht="15" x14ac:dyDescent="0.25">
      <c r="A4392" s="53" t="s">
        <v>9032</v>
      </c>
      <c r="B4392" s="53">
        <v>10</v>
      </c>
      <c r="C4392" s="53" t="s">
        <v>33536</v>
      </c>
      <c r="D4392" s="53" t="s">
        <v>33872</v>
      </c>
    </row>
    <row r="4393" spans="1:4" ht="15" x14ac:dyDescent="0.25">
      <c r="A4393" s="53" t="s">
        <v>9033</v>
      </c>
      <c r="B4393" s="53">
        <v>5</v>
      </c>
      <c r="C4393" s="53" t="s">
        <v>33536</v>
      </c>
      <c r="D4393" s="53" t="s">
        <v>33872</v>
      </c>
    </row>
    <row r="4394" spans="1:4" ht="15" x14ac:dyDescent="0.25">
      <c r="A4394" s="53" t="s">
        <v>9034</v>
      </c>
      <c r="B4394" s="53">
        <v>20</v>
      </c>
      <c r="C4394" s="53" t="s">
        <v>33536</v>
      </c>
      <c r="D4394" s="53" t="s">
        <v>33872</v>
      </c>
    </row>
    <row r="4395" spans="1:4" ht="15" x14ac:dyDescent="0.25">
      <c r="A4395" s="53" t="s">
        <v>9035</v>
      </c>
      <c r="B4395" s="53">
        <v>10</v>
      </c>
      <c r="C4395" s="53" t="s">
        <v>33536</v>
      </c>
      <c r="D4395" s="53" t="s">
        <v>33872</v>
      </c>
    </row>
    <row r="4396" spans="1:4" ht="15" x14ac:dyDescent="0.25">
      <c r="A4396" s="53" t="s">
        <v>9036</v>
      </c>
      <c r="B4396" s="53">
        <v>10</v>
      </c>
      <c r="C4396" s="53" t="s">
        <v>33536</v>
      </c>
      <c r="D4396" s="53" t="s">
        <v>33872</v>
      </c>
    </row>
    <row r="4397" spans="1:4" ht="15" x14ac:dyDescent="0.25">
      <c r="A4397" s="53" t="s">
        <v>9037</v>
      </c>
      <c r="B4397" s="53">
        <v>40</v>
      </c>
      <c r="C4397" s="53" t="s">
        <v>33536</v>
      </c>
      <c r="D4397" s="53" t="s">
        <v>33872</v>
      </c>
    </row>
    <row r="4398" spans="1:4" ht="15" x14ac:dyDescent="0.25">
      <c r="A4398" s="53" t="s">
        <v>9038</v>
      </c>
      <c r="B4398" s="53">
        <v>10</v>
      </c>
      <c r="C4398" s="53" t="s">
        <v>33536</v>
      </c>
      <c r="D4398" s="53" t="s">
        <v>33872</v>
      </c>
    </row>
    <row r="4399" spans="1:4" ht="15" x14ac:dyDescent="0.25">
      <c r="A4399" s="53" t="s">
        <v>9039</v>
      </c>
      <c r="B4399" s="53">
        <v>10</v>
      </c>
      <c r="C4399" s="53" t="s">
        <v>33536</v>
      </c>
      <c r="D4399" s="53" t="s">
        <v>33872</v>
      </c>
    </row>
    <row r="4400" spans="1:4" ht="15" x14ac:dyDescent="0.25">
      <c r="A4400" s="53" t="s">
        <v>9040</v>
      </c>
      <c r="B4400" s="53">
        <v>40</v>
      </c>
      <c r="C4400" s="53" t="s">
        <v>33536</v>
      </c>
      <c r="D4400" s="53" t="s">
        <v>33872</v>
      </c>
    </row>
    <row r="4401" spans="1:4" ht="15" x14ac:dyDescent="0.25">
      <c r="A4401" s="53" t="s">
        <v>9041</v>
      </c>
      <c r="B4401" s="53">
        <v>30</v>
      </c>
      <c r="C4401" s="53" t="s">
        <v>33536</v>
      </c>
      <c r="D4401" s="53" t="s">
        <v>33872</v>
      </c>
    </row>
    <row r="4402" spans="1:4" ht="15" x14ac:dyDescent="0.25">
      <c r="A4402" s="53" t="s">
        <v>9042</v>
      </c>
      <c r="B4402" s="53">
        <v>10</v>
      </c>
      <c r="C4402" s="53" t="s">
        <v>33536</v>
      </c>
      <c r="D4402" s="53" t="s">
        <v>33872</v>
      </c>
    </row>
    <row r="4403" spans="1:4" ht="15" x14ac:dyDescent="0.25">
      <c r="A4403" s="53" t="s">
        <v>9043</v>
      </c>
      <c r="B4403" s="53">
        <v>10</v>
      </c>
      <c r="C4403" s="53" t="s">
        <v>33536</v>
      </c>
      <c r="D4403" s="53" t="s">
        <v>33872</v>
      </c>
    </row>
    <row r="4404" spans="1:4" ht="15" x14ac:dyDescent="0.25">
      <c r="A4404" s="53" t="s">
        <v>9044</v>
      </c>
      <c r="B4404" s="53">
        <v>10</v>
      </c>
      <c r="C4404" s="53" t="s">
        <v>33536</v>
      </c>
      <c r="D4404" s="53" t="s">
        <v>33872</v>
      </c>
    </row>
    <row r="4405" spans="1:4" ht="15" x14ac:dyDescent="0.25">
      <c r="A4405" s="53" t="s">
        <v>9045</v>
      </c>
      <c r="B4405" s="53">
        <v>10</v>
      </c>
      <c r="C4405" s="53" t="s">
        <v>33536</v>
      </c>
      <c r="D4405" s="53" t="s">
        <v>33872</v>
      </c>
    </row>
    <row r="4406" spans="1:4" ht="15" x14ac:dyDescent="0.25">
      <c r="A4406" s="53" t="s">
        <v>9046</v>
      </c>
      <c r="B4406" s="53">
        <v>10</v>
      </c>
      <c r="C4406" s="53" t="s">
        <v>33536</v>
      </c>
      <c r="D4406" s="53" t="s">
        <v>33872</v>
      </c>
    </row>
    <row r="4407" spans="1:4" ht="15" x14ac:dyDescent="0.25">
      <c r="A4407" s="53" t="s">
        <v>9047</v>
      </c>
      <c r="B4407" s="53">
        <v>30</v>
      </c>
      <c r="C4407" s="53" t="s">
        <v>33536</v>
      </c>
      <c r="D4407" s="53" t="s">
        <v>33872</v>
      </c>
    </row>
    <row r="4408" spans="1:4" ht="15" x14ac:dyDescent="0.25">
      <c r="A4408" s="53" t="s">
        <v>9048</v>
      </c>
      <c r="B4408" s="53">
        <v>30</v>
      </c>
      <c r="C4408" s="53" t="s">
        <v>33536</v>
      </c>
      <c r="D4408" s="53" t="s">
        <v>33872</v>
      </c>
    </row>
    <row r="4409" spans="1:4" ht="15" x14ac:dyDescent="0.25">
      <c r="A4409" s="53" t="s">
        <v>9049</v>
      </c>
      <c r="B4409" s="53">
        <v>20</v>
      </c>
      <c r="C4409" s="53" t="s">
        <v>33536</v>
      </c>
      <c r="D4409" s="53" t="s">
        <v>33872</v>
      </c>
    </row>
    <row r="4410" spans="1:4" ht="15" x14ac:dyDescent="0.25">
      <c r="A4410" s="53" t="s">
        <v>9050</v>
      </c>
      <c r="B4410" s="53">
        <v>20</v>
      </c>
      <c r="C4410" s="53" t="s">
        <v>33536</v>
      </c>
      <c r="D4410" s="53" t="s">
        <v>33872</v>
      </c>
    </row>
    <row r="4411" spans="1:4" ht="15" x14ac:dyDescent="0.25">
      <c r="A4411" s="53" t="s">
        <v>9051</v>
      </c>
      <c r="B4411" s="53">
        <v>20</v>
      </c>
      <c r="C4411" s="53" t="s">
        <v>33536</v>
      </c>
      <c r="D4411" s="53" t="s">
        <v>33872</v>
      </c>
    </row>
    <row r="4412" spans="1:4" ht="15" x14ac:dyDescent="0.25">
      <c r="A4412" s="53" t="s">
        <v>9052</v>
      </c>
      <c r="B4412" s="53">
        <v>10</v>
      </c>
      <c r="C4412" s="53" t="s">
        <v>33536</v>
      </c>
      <c r="D4412" s="53" t="s">
        <v>33872</v>
      </c>
    </row>
    <row r="4413" spans="1:4" ht="15" x14ac:dyDescent="0.25">
      <c r="A4413" s="53" t="s">
        <v>9053</v>
      </c>
      <c r="B4413" s="53">
        <v>10</v>
      </c>
      <c r="C4413" s="53" t="s">
        <v>33536</v>
      </c>
      <c r="D4413" s="53" t="s">
        <v>33872</v>
      </c>
    </row>
    <row r="4414" spans="1:4" ht="15" x14ac:dyDescent="0.25">
      <c r="A4414" s="53" t="s">
        <v>9054</v>
      </c>
      <c r="B4414" s="53">
        <v>10</v>
      </c>
      <c r="C4414" s="53" t="s">
        <v>33536</v>
      </c>
      <c r="D4414" s="53" t="s">
        <v>33872</v>
      </c>
    </row>
    <row r="4415" spans="1:4" ht="15" x14ac:dyDescent="0.25">
      <c r="A4415" s="53" t="s">
        <v>9055</v>
      </c>
      <c r="B4415" s="53">
        <v>10</v>
      </c>
      <c r="C4415" s="53" t="s">
        <v>33536</v>
      </c>
      <c r="D4415" s="53" t="s">
        <v>33872</v>
      </c>
    </row>
    <row r="4416" spans="1:4" ht="15" x14ac:dyDescent="0.25">
      <c r="A4416" s="53" t="s">
        <v>9056</v>
      </c>
      <c r="B4416" s="53">
        <v>10</v>
      </c>
      <c r="C4416" s="53" t="s">
        <v>33536</v>
      </c>
      <c r="D4416" s="53" t="s">
        <v>33872</v>
      </c>
    </row>
    <row r="4417" spans="1:4" ht="15" x14ac:dyDescent="0.25">
      <c r="A4417" s="53" t="s">
        <v>9057</v>
      </c>
      <c r="B4417" s="53">
        <v>10</v>
      </c>
      <c r="C4417" s="53" t="s">
        <v>33536</v>
      </c>
      <c r="D4417" s="53" t="s">
        <v>33872</v>
      </c>
    </row>
    <row r="4418" spans="1:4" ht="15" x14ac:dyDescent="0.25">
      <c r="A4418" s="53" t="s">
        <v>9058</v>
      </c>
      <c r="B4418" s="53">
        <v>0</v>
      </c>
      <c r="C4418" s="53" t="s">
        <v>33536</v>
      </c>
      <c r="D4418" s="53" t="s">
        <v>33872</v>
      </c>
    </row>
    <row r="4419" spans="1:4" ht="15" x14ac:dyDescent="0.25">
      <c r="A4419" s="53" t="s">
        <v>9059</v>
      </c>
      <c r="B4419" s="53">
        <v>0</v>
      </c>
      <c r="C4419" s="53" t="s">
        <v>33536</v>
      </c>
      <c r="D4419" s="53" t="s">
        <v>33872</v>
      </c>
    </row>
    <row r="4420" spans="1:4" ht="15" x14ac:dyDescent="0.25">
      <c r="A4420" s="53" t="s">
        <v>9060</v>
      </c>
      <c r="B4420" s="53">
        <v>0</v>
      </c>
      <c r="C4420" s="53" t="s">
        <v>33536</v>
      </c>
      <c r="D4420" s="53" t="s">
        <v>33872</v>
      </c>
    </row>
    <row r="4421" spans="1:4" ht="15" x14ac:dyDescent="0.25">
      <c r="A4421" s="53" t="s">
        <v>9061</v>
      </c>
      <c r="B4421" s="53">
        <v>0</v>
      </c>
      <c r="C4421" s="53" t="s">
        <v>33536</v>
      </c>
      <c r="D4421" s="53" t="s">
        <v>33872</v>
      </c>
    </row>
    <row r="4422" spans="1:4" ht="15" x14ac:dyDescent="0.25">
      <c r="A4422" s="53" t="s">
        <v>9062</v>
      </c>
      <c r="B4422" s="53">
        <v>10</v>
      </c>
      <c r="C4422" s="53" t="s">
        <v>33536</v>
      </c>
      <c r="D4422" s="53" t="s">
        <v>33872</v>
      </c>
    </row>
    <row r="4423" spans="1:4" ht="15" x14ac:dyDescent="0.25">
      <c r="A4423" s="53" t="s">
        <v>9063</v>
      </c>
      <c r="B4423" s="53">
        <v>10</v>
      </c>
      <c r="C4423" s="53" t="s">
        <v>33536</v>
      </c>
      <c r="D4423" s="53" t="s">
        <v>33872</v>
      </c>
    </row>
    <row r="4424" spans="1:4" ht="15" x14ac:dyDescent="0.25">
      <c r="A4424" s="53" t="s">
        <v>9064</v>
      </c>
      <c r="B4424" s="53">
        <v>20</v>
      </c>
      <c r="C4424" s="53" t="s">
        <v>33536</v>
      </c>
      <c r="D4424" s="53" t="s">
        <v>33872</v>
      </c>
    </row>
    <row r="4425" spans="1:4" ht="15" x14ac:dyDescent="0.25">
      <c r="A4425" s="53" t="s">
        <v>9065</v>
      </c>
      <c r="B4425" s="53">
        <v>20</v>
      </c>
      <c r="C4425" s="53" t="s">
        <v>33536</v>
      </c>
      <c r="D4425" s="53" t="s">
        <v>33872</v>
      </c>
    </row>
    <row r="4426" spans="1:4" ht="15" x14ac:dyDescent="0.25">
      <c r="A4426" s="53" t="s">
        <v>9066</v>
      </c>
      <c r="B4426" s="53">
        <v>20</v>
      </c>
      <c r="C4426" s="53" t="s">
        <v>33536</v>
      </c>
      <c r="D4426" s="53" t="s">
        <v>33872</v>
      </c>
    </row>
    <row r="4427" spans="1:4" ht="15" x14ac:dyDescent="0.25">
      <c r="A4427" s="53" t="s">
        <v>9067</v>
      </c>
      <c r="B4427" s="53">
        <v>20</v>
      </c>
      <c r="C4427" s="53" t="s">
        <v>33536</v>
      </c>
      <c r="D4427" s="53" t="s">
        <v>33872</v>
      </c>
    </row>
    <row r="4428" spans="1:4" ht="15" x14ac:dyDescent="0.25">
      <c r="A4428" s="53" t="s">
        <v>9068</v>
      </c>
      <c r="B4428" s="53">
        <v>20</v>
      </c>
      <c r="C4428" s="53" t="s">
        <v>33536</v>
      </c>
      <c r="D4428" s="53" t="s">
        <v>33872</v>
      </c>
    </row>
    <row r="4429" spans="1:4" ht="15" x14ac:dyDescent="0.25">
      <c r="A4429" s="53" t="s">
        <v>9069</v>
      </c>
      <c r="B4429" s="53">
        <v>20</v>
      </c>
      <c r="C4429" s="53" t="s">
        <v>33536</v>
      </c>
      <c r="D4429" s="53" t="s">
        <v>33872</v>
      </c>
    </row>
    <row r="4430" spans="1:4" ht="15" x14ac:dyDescent="0.25">
      <c r="A4430" s="53" t="s">
        <v>9070</v>
      </c>
      <c r="B4430" s="53">
        <v>20</v>
      </c>
      <c r="C4430" s="53" t="s">
        <v>33536</v>
      </c>
      <c r="D4430" s="53" t="s">
        <v>33872</v>
      </c>
    </row>
    <row r="4431" spans="1:4" ht="15" x14ac:dyDescent="0.25">
      <c r="A4431" s="53" t="s">
        <v>9071</v>
      </c>
      <c r="B4431" s="53">
        <v>20</v>
      </c>
      <c r="C4431" s="53" t="s">
        <v>33536</v>
      </c>
      <c r="D4431" s="53" t="s">
        <v>33872</v>
      </c>
    </row>
    <row r="4432" spans="1:4" ht="15" x14ac:dyDescent="0.25">
      <c r="A4432" s="53" t="s">
        <v>9072</v>
      </c>
      <c r="B4432" s="53">
        <v>30</v>
      </c>
      <c r="C4432" s="53" t="s">
        <v>33536</v>
      </c>
      <c r="D4432" s="53" t="s">
        <v>33872</v>
      </c>
    </row>
    <row r="4433" spans="1:4" ht="15" x14ac:dyDescent="0.25">
      <c r="A4433" s="53" t="s">
        <v>9073</v>
      </c>
      <c r="B4433" s="53">
        <v>40</v>
      </c>
      <c r="C4433" s="53" t="s">
        <v>33536</v>
      </c>
      <c r="D4433" s="53" t="s">
        <v>33872</v>
      </c>
    </row>
    <row r="4434" spans="1:4" ht="15" x14ac:dyDescent="0.25">
      <c r="A4434" s="53" t="s">
        <v>9074</v>
      </c>
      <c r="B4434" s="53">
        <v>20</v>
      </c>
      <c r="C4434" s="53" t="s">
        <v>33536</v>
      </c>
      <c r="D4434" s="53" t="s">
        <v>33872</v>
      </c>
    </row>
    <row r="4435" spans="1:4" ht="15" x14ac:dyDescent="0.25">
      <c r="A4435" s="53" t="s">
        <v>9075</v>
      </c>
      <c r="B4435" s="53">
        <v>20</v>
      </c>
      <c r="C4435" s="53" t="s">
        <v>33536</v>
      </c>
      <c r="D4435" s="53" t="s">
        <v>33872</v>
      </c>
    </row>
    <row r="4436" spans="1:4" ht="15" x14ac:dyDescent="0.25">
      <c r="A4436" s="53" t="s">
        <v>9076</v>
      </c>
      <c r="B4436" s="53">
        <v>20</v>
      </c>
      <c r="C4436" s="53" t="s">
        <v>33536</v>
      </c>
      <c r="D4436" s="53" t="s">
        <v>33872</v>
      </c>
    </row>
    <row r="4437" spans="1:4" ht="15" x14ac:dyDescent="0.25">
      <c r="A4437" s="53" t="s">
        <v>9077</v>
      </c>
      <c r="B4437" s="53">
        <v>20</v>
      </c>
      <c r="C4437" s="53" t="s">
        <v>33536</v>
      </c>
      <c r="D4437" s="53" t="s">
        <v>33872</v>
      </c>
    </row>
    <row r="4438" spans="1:4" ht="15" x14ac:dyDescent="0.25">
      <c r="A4438" s="53" t="s">
        <v>9078</v>
      </c>
      <c r="B4438" s="53">
        <v>30</v>
      </c>
      <c r="C4438" s="53" t="s">
        <v>33536</v>
      </c>
      <c r="D4438" s="53" t="s">
        <v>33872</v>
      </c>
    </row>
    <row r="4439" spans="1:4" ht="15" x14ac:dyDescent="0.25">
      <c r="A4439" s="53" t="s">
        <v>9079</v>
      </c>
      <c r="B4439" s="53">
        <v>30</v>
      </c>
      <c r="C4439" s="53" t="s">
        <v>33536</v>
      </c>
      <c r="D4439" s="53" t="s">
        <v>33872</v>
      </c>
    </row>
    <row r="4440" spans="1:4" ht="15" x14ac:dyDescent="0.25">
      <c r="A4440" s="53" t="s">
        <v>9080</v>
      </c>
      <c r="B4440" s="53">
        <v>30</v>
      </c>
      <c r="C4440" s="53" t="s">
        <v>33536</v>
      </c>
      <c r="D4440" s="53" t="s">
        <v>33872</v>
      </c>
    </row>
    <row r="4441" spans="1:4" ht="15" x14ac:dyDescent="0.25">
      <c r="A4441" s="53" t="s">
        <v>9081</v>
      </c>
      <c r="B4441" s="53">
        <v>30</v>
      </c>
      <c r="C4441" s="53" t="s">
        <v>33536</v>
      </c>
      <c r="D4441" s="53" t="s">
        <v>33872</v>
      </c>
    </row>
    <row r="4442" spans="1:4" ht="15" x14ac:dyDescent="0.25">
      <c r="A4442" s="53" t="s">
        <v>9082</v>
      </c>
      <c r="B4442" s="53">
        <v>10</v>
      </c>
      <c r="C4442" s="53" t="s">
        <v>33536</v>
      </c>
      <c r="D4442" s="53" t="s">
        <v>33872</v>
      </c>
    </row>
    <row r="4443" spans="1:4" ht="15" x14ac:dyDescent="0.25">
      <c r="A4443" s="53" t="s">
        <v>9083</v>
      </c>
      <c r="B4443" s="53">
        <v>30</v>
      </c>
      <c r="C4443" s="53" t="s">
        <v>33536</v>
      </c>
      <c r="D4443" s="53" t="s">
        <v>33872</v>
      </c>
    </row>
    <row r="4444" spans="1:4" ht="15" x14ac:dyDescent="0.25">
      <c r="A4444" s="53" t="s">
        <v>9084</v>
      </c>
      <c r="B4444" s="53">
        <v>40</v>
      </c>
      <c r="C4444" s="53" t="s">
        <v>33536</v>
      </c>
      <c r="D4444" s="53" t="s">
        <v>33872</v>
      </c>
    </row>
    <row r="4445" spans="1:4" ht="15" x14ac:dyDescent="0.25">
      <c r="A4445" s="53" t="s">
        <v>9085</v>
      </c>
      <c r="B4445" s="53">
        <v>30</v>
      </c>
      <c r="C4445" s="53" t="s">
        <v>33536</v>
      </c>
      <c r="D4445" s="53" t="s">
        <v>33872</v>
      </c>
    </row>
    <row r="4446" spans="1:4" ht="15" x14ac:dyDescent="0.25">
      <c r="A4446" s="53" t="s">
        <v>9086</v>
      </c>
      <c r="B4446" s="53">
        <v>30</v>
      </c>
      <c r="C4446" s="53" t="s">
        <v>33536</v>
      </c>
      <c r="D4446" s="53" t="s">
        <v>33872</v>
      </c>
    </row>
    <row r="4447" spans="1:4" ht="15" x14ac:dyDescent="0.25">
      <c r="A4447" s="53" t="s">
        <v>9087</v>
      </c>
      <c r="B4447" s="53">
        <v>30</v>
      </c>
      <c r="C4447" s="53" t="s">
        <v>33536</v>
      </c>
      <c r="D4447" s="53" t="s">
        <v>33872</v>
      </c>
    </row>
    <row r="4448" spans="1:4" ht="15" x14ac:dyDescent="0.25">
      <c r="A4448" s="53" t="s">
        <v>9088</v>
      </c>
      <c r="B4448" s="53">
        <v>30</v>
      </c>
      <c r="C4448" s="53" t="s">
        <v>33536</v>
      </c>
      <c r="D4448" s="53" t="s">
        <v>33872</v>
      </c>
    </row>
    <row r="4449" spans="1:4" ht="15" x14ac:dyDescent="0.25">
      <c r="A4449" s="53" t="s">
        <v>9089</v>
      </c>
      <c r="B4449" s="53">
        <v>30</v>
      </c>
      <c r="C4449" s="53" t="s">
        <v>33536</v>
      </c>
      <c r="D4449" s="53" t="s">
        <v>33872</v>
      </c>
    </row>
    <row r="4450" spans="1:4" ht="15" x14ac:dyDescent="0.25">
      <c r="A4450" s="53" t="s">
        <v>9090</v>
      </c>
      <c r="B4450" s="53">
        <v>30</v>
      </c>
      <c r="C4450" s="53" t="s">
        <v>33536</v>
      </c>
      <c r="D4450" s="53" t="s">
        <v>33872</v>
      </c>
    </row>
    <row r="4451" spans="1:4" ht="15" x14ac:dyDescent="0.25">
      <c r="A4451" s="53" t="s">
        <v>9091</v>
      </c>
      <c r="B4451" s="53">
        <v>30</v>
      </c>
      <c r="C4451" s="53" t="s">
        <v>33536</v>
      </c>
      <c r="D4451" s="53" t="s">
        <v>33872</v>
      </c>
    </row>
    <row r="4452" spans="1:4" ht="15" x14ac:dyDescent="0.25">
      <c r="A4452" s="53" t="s">
        <v>9092</v>
      </c>
      <c r="B4452" s="53">
        <v>15</v>
      </c>
      <c r="C4452" s="53" t="s">
        <v>33536</v>
      </c>
      <c r="D4452" s="53" t="s">
        <v>33872</v>
      </c>
    </row>
    <row r="4453" spans="1:4" ht="15" x14ac:dyDescent="0.25">
      <c r="A4453" s="53" t="s">
        <v>9093</v>
      </c>
      <c r="B4453" s="53">
        <v>15</v>
      </c>
      <c r="C4453" s="53" t="s">
        <v>33536</v>
      </c>
      <c r="D4453" s="53" t="s">
        <v>33872</v>
      </c>
    </row>
    <row r="4454" spans="1:4" ht="15" x14ac:dyDescent="0.25">
      <c r="A4454" s="53" t="s">
        <v>9094</v>
      </c>
      <c r="B4454" s="53">
        <v>15</v>
      </c>
      <c r="C4454" s="53" t="s">
        <v>33536</v>
      </c>
      <c r="D4454" s="53" t="s">
        <v>33872</v>
      </c>
    </row>
    <row r="4455" spans="1:4" ht="15" x14ac:dyDescent="0.25">
      <c r="A4455" s="53" t="s">
        <v>9095</v>
      </c>
      <c r="B4455" s="53">
        <v>30</v>
      </c>
      <c r="C4455" s="53" t="s">
        <v>33536</v>
      </c>
      <c r="D4455" s="53" t="s">
        <v>33872</v>
      </c>
    </row>
    <row r="4456" spans="1:4" ht="15" x14ac:dyDescent="0.25">
      <c r="A4456" s="53" t="s">
        <v>9096</v>
      </c>
      <c r="B4456" s="53">
        <v>20</v>
      </c>
      <c r="C4456" s="53" t="s">
        <v>33536</v>
      </c>
      <c r="D4456" s="53" t="s">
        <v>33872</v>
      </c>
    </row>
    <row r="4457" spans="1:4" ht="15" x14ac:dyDescent="0.25">
      <c r="A4457" s="53" t="s">
        <v>9097</v>
      </c>
      <c r="B4457" s="53">
        <v>30</v>
      </c>
      <c r="C4457" s="53" t="s">
        <v>33536</v>
      </c>
      <c r="D4457" s="53" t="s">
        <v>33872</v>
      </c>
    </row>
    <row r="4458" spans="1:4" ht="15" x14ac:dyDescent="0.25">
      <c r="A4458" s="53" t="s">
        <v>9098</v>
      </c>
      <c r="B4458" s="53">
        <v>30</v>
      </c>
      <c r="C4458" s="53" t="s">
        <v>33536</v>
      </c>
      <c r="D4458" s="53" t="s">
        <v>33872</v>
      </c>
    </row>
    <row r="4459" spans="1:4" ht="15" x14ac:dyDescent="0.25">
      <c r="A4459" s="53" t="s">
        <v>9099</v>
      </c>
      <c r="B4459" s="53">
        <v>40</v>
      </c>
      <c r="C4459" s="53" t="s">
        <v>33536</v>
      </c>
      <c r="D4459" s="53" t="s">
        <v>33872</v>
      </c>
    </row>
    <row r="4460" spans="1:4" ht="15" x14ac:dyDescent="0.25">
      <c r="A4460" s="53" t="s">
        <v>9100</v>
      </c>
      <c r="B4460" s="53">
        <v>30</v>
      </c>
      <c r="C4460" s="53" t="s">
        <v>33536</v>
      </c>
      <c r="D4460" s="53" t="s">
        <v>33872</v>
      </c>
    </row>
    <row r="4461" spans="1:4" ht="15" x14ac:dyDescent="0.25">
      <c r="A4461" s="53" t="s">
        <v>9101</v>
      </c>
      <c r="B4461" s="53">
        <v>30</v>
      </c>
      <c r="C4461" s="53" t="s">
        <v>33536</v>
      </c>
      <c r="D4461" s="53" t="s">
        <v>33872</v>
      </c>
    </row>
    <row r="4462" spans="1:4" ht="15" x14ac:dyDescent="0.25">
      <c r="A4462" s="53" t="s">
        <v>9102</v>
      </c>
      <c r="B4462" s="53">
        <v>30</v>
      </c>
      <c r="C4462" s="53" t="s">
        <v>33536</v>
      </c>
      <c r="D4462" s="53" t="s">
        <v>33872</v>
      </c>
    </row>
    <row r="4463" spans="1:4" ht="15" x14ac:dyDescent="0.25">
      <c r="A4463" s="53" t="s">
        <v>9103</v>
      </c>
      <c r="B4463" s="53">
        <v>30</v>
      </c>
      <c r="C4463" s="53" t="s">
        <v>33536</v>
      </c>
      <c r="D4463" s="53" t="s">
        <v>33872</v>
      </c>
    </row>
    <row r="4464" spans="1:4" ht="15" x14ac:dyDescent="0.25">
      <c r="A4464" s="53" t="s">
        <v>9104</v>
      </c>
      <c r="B4464" s="53">
        <v>30</v>
      </c>
      <c r="C4464" s="53" t="s">
        <v>33536</v>
      </c>
      <c r="D4464" s="53" t="s">
        <v>33872</v>
      </c>
    </row>
    <row r="4465" spans="1:4" ht="15" x14ac:dyDescent="0.25">
      <c r="A4465" s="53" t="s">
        <v>9105</v>
      </c>
      <c r="B4465" s="53">
        <v>30</v>
      </c>
      <c r="C4465" s="53" t="s">
        <v>33536</v>
      </c>
      <c r="D4465" s="53" t="s">
        <v>33872</v>
      </c>
    </row>
    <row r="4466" spans="1:4" ht="15" x14ac:dyDescent="0.25">
      <c r="A4466" s="53" t="s">
        <v>9106</v>
      </c>
      <c r="B4466" s="53">
        <v>15</v>
      </c>
      <c r="C4466" s="53" t="s">
        <v>33536</v>
      </c>
      <c r="D4466" s="53" t="s">
        <v>33872</v>
      </c>
    </row>
    <row r="4467" spans="1:4" ht="15" x14ac:dyDescent="0.25">
      <c r="A4467" s="53" t="s">
        <v>9107</v>
      </c>
      <c r="B4467" s="53">
        <v>15</v>
      </c>
      <c r="C4467" s="53" t="s">
        <v>33536</v>
      </c>
      <c r="D4467" s="53" t="s">
        <v>33872</v>
      </c>
    </row>
    <row r="4468" spans="1:4" ht="15" x14ac:dyDescent="0.25">
      <c r="A4468" s="53" t="s">
        <v>9108</v>
      </c>
      <c r="B4468" s="53">
        <v>15</v>
      </c>
      <c r="C4468" s="53" t="s">
        <v>33536</v>
      </c>
      <c r="D4468" s="53" t="s">
        <v>33872</v>
      </c>
    </row>
    <row r="4469" spans="1:4" ht="15" x14ac:dyDescent="0.25">
      <c r="A4469" s="53" t="s">
        <v>9109</v>
      </c>
      <c r="B4469" s="53">
        <v>30</v>
      </c>
      <c r="C4469" s="53" t="s">
        <v>33536</v>
      </c>
      <c r="D4469" s="53" t="s">
        <v>33872</v>
      </c>
    </row>
    <row r="4470" spans="1:4" ht="15" x14ac:dyDescent="0.25">
      <c r="A4470" s="53" t="s">
        <v>9110</v>
      </c>
      <c r="B4470" s="53">
        <v>30</v>
      </c>
      <c r="C4470" s="53" t="s">
        <v>33536</v>
      </c>
      <c r="D4470" s="53" t="s">
        <v>33872</v>
      </c>
    </row>
    <row r="4471" spans="1:4" ht="15" x14ac:dyDescent="0.25">
      <c r="A4471" s="53" t="s">
        <v>9111</v>
      </c>
      <c r="B4471" s="53">
        <v>10</v>
      </c>
      <c r="C4471" s="53" t="s">
        <v>33536</v>
      </c>
      <c r="D4471" s="53" t="s">
        <v>33872</v>
      </c>
    </row>
    <row r="4472" spans="1:4" ht="15" x14ac:dyDescent="0.25">
      <c r="A4472" s="53" t="s">
        <v>9112</v>
      </c>
      <c r="B4472" s="53">
        <v>10</v>
      </c>
      <c r="C4472" s="53" t="s">
        <v>33536</v>
      </c>
      <c r="D4472" s="53" t="s">
        <v>33872</v>
      </c>
    </row>
    <row r="4473" spans="1:4" ht="15" x14ac:dyDescent="0.25">
      <c r="A4473" s="53" t="s">
        <v>9113</v>
      </c>
      <c r="B4473" s="53">
        <v>10</v>
      </c>
      <c r="C4473" s="53" t="s">
        <v>33536</v>
      </c>
      <c r="D4473" s="53" t="s">
        <v>33872</v>
      </c>
    </row>
    <row r="4474" spans="1:4" ht="15" x14ac:dyDescent="0.25">
      <c r="A4474" s="53" t="s">
        <v>9114</v>
      </c>
      <c r="B4474" s="53">
        <v>10</v>
      </c>
      <c r="C4474" s="53" t="s">
        <v>33536</v>
      </c>
      <c r="D4474" s="53" t="s">
        <v>33872</v>
      </c>
    </row>
    <row r="4475" spans="1:4" ht="15" x14ac:dyDescent="0.25">
      <c r="A4475" s="53" t="s">
        <v>9115</v>
      </c>
      <c r="B4475" s="53">
        <v>10</v>
      </c>
      <c r="C4475" s="53" t="s">
        <v>33536</v>
      </c>
      <c r="D4475" s="53" t="s">
        <v>33872</v>
      </c>
    </row>
    <row r="4476" spans="1:4" ht="15" x14ac:dyDescent="0.25">
      <c r="A4476" s="53" t="s">
        <v>9116</v>
      </c>
      <c r="B4476" s="53">
        <v>10</v>
      </c>
      <c r="C4476" s="53" t="s">
        <v>33536</v>
      </c>
      <c r="D4476" s="53" t="s">
        <v>33872</v>
      </c>
    </row>
    <row r="4477" spans="1:4" ht="15" x14ac:dyDescent="0.25">
      <c r="A4477" s="53" t="s">
        <v>9117</v>
      </c>
      <c r="B4477" s="53">
        <v>10</v>
      </c>
      <c r="C4477" s="53" t="s">
        <v>33536</v>
      </c>
      <c r="D4477" s="53" t="s">
        <v>33872</v>
      </c>
    </row>
    <row r="4478" spans="1:4" ht="15" x14ac:dyDescent="0.25">
      <c r="A4478" s="53" t="s">
        <v>9118</v>
      </c>
      <c r="B4478" s="53">
        <v>10</v>
      </c>
      <c r="C4478" s="53" t="s">
        <v>33536</v>
      </c>
      <c r="D4478" s="53" t="s">
        <v>33872</v>
      </c>
    </row>
    <row r="4479" spans="1:4" ht="15" x14ac:dyDescent="0.25">
      <c r="A4479" s="53" t="s">
        <v>9119</v>
      </c>
      <c r="B4479" s="53">
        <v>10</v>
      </c>
      <c r="C4479" s="53" t="s">
        <v>33536</v>
      </c>
      <c r="D4479" s="53" t="s">
        <v>33872</v>
      </c>
    </row>
    <row r="4480" spans="1:4" ht="15" x14ac:dyDescent="0.25">
      <c r="A4480" s="53" t="s">
        <v>9120</v>
      </c>
      <c r="B4480" s="53">
        <v>10</v>
      </c>
      <c r="C4480" s="53" t="s">
        <v>33536</v>
      </c>
      <c r="D4480" s="53" t="s">
        <v>33872</v>
      </c>
    </row>
    <row r="4481" spans="1:4" ht="15" x14ac:dyDescent="0.25">
      <c r="A4481" s="53" t="s">
        <v>9121</v>
      </c>
      <c r="B4481" s="53">
        <v>10</v>
      </c>
      <c r="C4481" s="53" t="s">
        <v>33536</v>
      </c>
      <c r="D4481" s="53" t="s">
        <v>33872</v>
      </c>
    </row>
    <row r="4482" spans="1:4" ht="15" x14ac:dyDescent="0.25">
      <c r="A4482" s="53" t="s">
        <v>9122</v>
      </c>
      <c r="B4482" s="53">
        <v>10</v>
      </c>
      <c r="C4482" s="53" t="s">
        <v>33536</v>
      </c>
      <c r="D4482" s="53" t="s">
        <v>33872</v>
      </c>
    </row>
    <row r="4483" spans="1:4" ht="15" x14ac:dyDescent="0.25">
      <c r="A4483" s="53" t="s">
        <v>9123</v>
      </c>
      <c r="B4483" s="53">
        <v>10</v>
      </c>
      <c r="C4483" s="53" t="s">
        <v>33536</v>
      </c>
      <c r="D4483" s="53" t="s">
        <v>33872</v>
      </c>
    </row>
    <row r="4484" spans="1:4" ht="15" x14ac:dyDescent="0.25">
      <c r="A4484" s="53" t="s">
        <v>9124</v>
      </c>
      <c r="B4484" s="53">
        <v>10</v>
      </c>
      <c r="C4484" s="53" t="s">
        <v>33536</v>
      </c>
      <c r="D4484" s="53" t="s">
        <v>33872</v>
      </c>
    </row>
    <row r="4485" spans="1:4" ht="15" x14ac:dyDescent="0.25">
      <c r="A4485" s="53" t="s">
        <v>9125</v>
      </c>
      <c r="B4485" s="53">
        <v>10</v>
      </c>
      <c r="C4485" s="53" t="s">
        <v>33536</v>
      </c>
      <c r="D4485" s="53" t="s">
        <v>33872</v>
      </c>
    </row>
    <row r="4486" spans="1:4" ht="15" x14ac:dyDescent="0.25">
      <c r="A4486" s="53" t="s">
        <v>9126</v>
      </c>
      <c r="B4486" s="53">
        <v>10</v>
      </c>
      <c r="C4486" s="53" t="s">
        <v>33536</v>
      </c>
      <c r="D4486" s="53" t="s">
        <v>33872</v>
      </c>
    </row>
    <row r="4487" spans="1:4" ht="15" x14ac:dyDescent="0.25">
      <c r="A4487" s="53" t="s">
        <v>9127</v>
      </c>
      <c r="B4487" s="53">
        <v>10</v>
      </c>
      <c r="C4487" s="53" t="s">
        <v>33536</v>
      </c>
      <c r="D4487" s="53" t="s">
        <v>33872</v>
      </c>
    </row>
    <row r="4488" spans="1:4" ht="15" x14ac:dyDescent="0.25">
      <c r="A4488" s="53" t="s">
        <v>9128</v>
      </c>
      <c r="B4488" s="53">
        <v>10</v>
      </c>
      <c r="C4488" s="53" t="s">
        <v>33536</v>
      </c>
      <c r="D4488" s="53" t="s">
        <v>33872</v>
      </c>
    </row>
    <row r="4489" spans="1:4" ht="15" x14ac:dyDescent="0.25">
      <c r="A4489" s="53" t="s">
        <v>9129</v>
      </c>
      <c r="B4489" s="53">
        <v>10</v>
      </c>
      <c r="C4489" s="53" t="s">
        <v>33536</v>
      </c>
      <c r="D4489" s="53" t="s">
        <v>33872</v>
      </c>
    </row>
    <row r="4490" spans="1:4" ht="15" x14ac:dyDescent="0.25">
      <c r="A4490" s="53" t="s">
        <v>9130</v>
      </c>
      <c r="B4490" s="53">
        <v>10</v>
      </c>
      <c r="C4490" s="53" t="s">
        <v>33536</v>
      </c>
      <c r="D4490" s="53" t="s">
        <v>33872</v>
      </c>
    </row>
    <row r="4491" spans="1:4" ht="15" x14ac:dyDescent="0.25">
      <c r="A4491" s="53" t="s">
        <v>9131</v>
      </c>
      <c r="B4491" s="53">
        <v>10</v>
      </c>
      <c r="C4491" s="53" t="s">
        <v>33536</v>
      </c>
      <c r="D4491" s="53" t="s">
        <v>33872</v>
      </c>
    </row>
    <row r="4492" spans="1:4" ht="15" x14ac:dyDescent="0.25">
      <c r="A4492" s="53" t="s">
        <v>9132</v>
      </c>
      <c r="B4492" s="53">
        <v>10</v>
      </c>
      <c r="C4492" s="53" t="s">
        <v>33536</v>
      </c>
      <c r="D4492" s="53" t="s">
        <v>33872</v>
      </c>
    </row>
    <row r="4493" spans="1:4" ht="15" x14ac:dyDescent="0.25">
      <c r="A4493" s="53" t="s">
        <v>9133</v>
      </c>
      <c r="B4493" s="53">
        <v>10</v>
      </c>
      <c r="C4493" s="53" t="s">
        <v>33536</v>
      </c>
      <c r="D4493" s="53" t="s">
        <v>33872</v>
      </c>
    </row>
    <row r="4494" spans="1:4" ht="15" x14ac:dyDescent="0.25">
      <c r="A4494" s="53" t="s">
        <v>9134</v>
      </c>
      <c r="B4494" s="53">
        <v>10</v>
      </c>
      <c r="C4494" s="53" t="s">
        <v>33536</v>
      </c>
      <c r="D4494" s="53" t="s">
        <v>33872</v>
      </c>
    </row>
    <row r="4495" spans="1:4" ht="15" x14ac:dyDescent="0.25">
      <c r="A4495" s="53" t="s">
        <v>9135</v>
      </c>
      <c r="B4495" s="53">
        <v>10</v>
      </c>
      <c r="C4495" s="53" t="s">
        <v>33536</v>
      </c>
      <c r="D4495" s="53" t="s">
        <v>33872</v>
      </c>
    </row>
    <row r="4496" spans="1:4" ht="15" x14ac:dyDescent="0.25">
      <c r="A4496" s="53" t="s">
        <v>9136</v>
      </c>
      <c r="B4496" s="53">
        <v>10</v>
      </c>
      <c r="C4496" s="53" t="s">
        <v>33536</v>
      </c>
      <c r="D4496" s="53" t="s">
        <v>33872</v>
      </c>
    </row>
    <row r="4497" spans="1:4" ht="15" x14ac:dyDescent="0.25">
      <c r="A4497" s="53" t="s">
        <v>9137</v>
      </c>
      <c r="B4497" s="53">
        <v>10</v>
      </c>
      <c r="C4497" s="53" t="s">
        <v>33536</v>
      </c>
      <c r="D4497" s="53" t="s">
        <v>33872</v>
      </c>
    </row>
    <row r="4498" spans="1:4" ht="15" x14ac:dyDescent="0.25">
      <c r="A4498" s="53" t="s">
        <v>9138</v>
      </c>
      <c r="B4498" s="53">
        <v>5</v>
      </c>
      <c r="C4498" s="53" t="s">
        <v>33536</v>
      </c>
      <c r="D4498" s="53" t="s">
        <v>33872</v>
      </c>
    </row>
    <row r="4499" spans="1:4" ht="15" x14ac:dyDescent="0.25">
      <c r="A4499" s="53" t="s">
        <v>9139</v>
      </c>
      <c r="B4499" s="53">
        <v>10</v>
      </c>
      <c r="C4499" s="53" t="s">
        <v>33536</v>
      </c>
      <c r="D4499" s="53" t="s">
        <v>33872</v>
      </c>
    </row>
    <row r="4500" spans="1:4" ht="15" x14ac:dyDescent="0.25">
      <c r="A4500" s="53" t="s">
        <v>9140</v>
      </c>
      <c r="B4500" s="53">
        <v>10</v>
      </c>
      <c r="C4500" s="53" t="s">
        <v>33536</v>
      </c>
      <c r="D4500" s="53" t="s">
        <v>33872</v>
      </c>
    </row>
    <row r="4501" spans="1:4" ht="15" x14ac:dyDescent="0.25">
      <c r="A4501" s="53" t="s">
        <v>9141</v>
      </c>
      <c r="B4501" s="53">
        <v>10</v>
      </c>
      <c r="C4501" s="53" t="s">
        <v>33536</v>
      </c>
      <c r="D4501" s="53" t="s">
        <v>33872</v>
      </c>
    </row>
    <row r="4502" spans="1:4" ht="15" x14ac:dyDescent="0.25">
      <c r="A4502" s="53" t="s">
        <v>9142</v>
      </c>
      <c r="B4502" s="53">
        <v>10</v>
      </c>
      <c r="C4502" s="53" t="s">
        <v>33536</v>
      </c>
      <c r="D4502" s="53" t="s">
        <v>33872</v>
      </c>
    </row>
    <row r="4503" spans="1:4" ht="15" x14ac:dyDescent="0.25">
      <c r="A4503" s="53" t="s">
        <v>9143</v>
      </c>
      <c r="B4503" s="53">
        <v>10</v>
      </c>
      <c r="C4503" s="53" t="s">
        <v>33536</v>
      </c>
      <c r="D4503" s="53" t="s">
        <v>33872</v>
      </c>
    </row>
    <row r="4504" spans="1:4" ht="15" x14ac:dyDescent="0.25">
      <c r="A4504" s="53" t="s">
        <v>9144</v>
      </c>
      <c r="B4504" s="53">
        <v>10</v>
      </c>
      <c r="C4504" s="53" t="s">
        <v>33536</v>
      </c>
      <c r="D4504" s="53" t="s">
        <v>33872</v>
      </c>
    </row>
    <row r="4505" spans="1:4" ht="15" x14ac:dyDescent="0.25">
      <c r="A4505" s="53" t="s">
        <v>9145</v>
      </c>
      <c r="B4505" s="53">
        <v>10</v>
      </c>
      <c r="C4505" s="53" t="s">
        <v>33536</v>
      </c>
      <c r="D4505" s="53" t="s">
        <v>33872</v>
      </c>
    </row>
    <row r="4506" spans="1:4" ht="15" x14ac:dyDescent="0.25">
      <c r="A4506" s="53" t="s">
        <v>9146</v>
      </c>
      <c r="B4506" s="53">
        <v>10</v>
      </c>
      <c r="C4506" s="53" t="s">
        <v>33536</v>
      </c>
      <c r="D4506" s="53" t="s">
        <v>33872</v>
      </c>
    </row>
    <row r="4507" spans="1:4" ht="15" x14ac:dyDescent="0.25">
      <c r="A4507" s="53" t="s">
        <v>9147</v>
      </c>
      <c r="B4507" s="53">
        <v>10</v>
      </c>
      <c r="C4507" s="53" t="s">
        <v>33536</v>
      </c>
      <c r="D4507" s="53" t="s">
        <v>33872</v>
      </c>
    </row>
    <row r="4508" spans="1:4" ht="15" x14ac:dyDescent="0.25">
      <c r="A4508" s="53" t="s">
        <v>9148</v>
      </c>
      <c r="B4508" s="53">
        <v>10</v>
      </c>
      <c r="C4508" s="53" t="s">
        <v>33536</v>
      </c>
      <c r="D4508" s="53" t="s">
        <v>33872</v>
      </c>
    </row>
    <row r="4509" spans="1:4" ht="15" x14ac:dyDescent="0.25">
      <c r="A4509" s="53" t="s">
        <v>9149</v>
      </c>
      <c r="B4509" s="53">
        <v>10</v>
      </c>
      <c r="C4509" s="53" t="s">
        <v>33536</v>
      </c>
      <c r="D4509" s="53" t="s">
        <v>33872</v>
      </c>
    </row>
    <row r="4510" spans="1:4" ht="15" x14ac:dyDescent="0.25">
      <c r="A4510" s="53" t="s">
        <v>9150</v>
      </c>
      <c r="B4510" s="53">
        <v>10</v>
      </c>
      <c r="C4510" s="53" t="s">
        <v>33536</v>
      </c>
      <c r="D4510" s="53" t="s">
        <v>33872</v>
      </c>
    </row>
    <row r="4511" spans="1:4" ht="15" x14ac:dyDescent="0.25">
      <c r="A4511" s="53" t="s">
        <v>9151</v>
      </c>
      <c r="B4511" s="53">
        <v>10</v>
      </c>
      <c r="C4511" s="53" t="s">
        <v>33536</v>
      </c>
      <c r="D4511" s="53" t="s">
        <v>33872</v>
      </c>
    </row>
    <row r="4512" spans="1:4" ht="15" x14ac:dyDescent="0.25">
      <c r="A4512" s="53" t="s">
        <v>9152</v>
      </c>
      <c r="B4512" s="53">
        <v>10</v>
      </c>
      <c r="C4512" s="53" t="s">
        <v>33536</v>
      </c>
      <c r="D4512" s="53" t="s">
        <v>33872</v>
      </c>
    </row>
    <row r="4513" spans="1:4" ht="15" x14ac:dyDescent="0.25">
      <c r="A4513" s="53" t="s">
        <v>9153</v>
      </c>
      <c r="B4513" s="53">
        <v>5</v>
      </c>
      <c r="C4513" s="53" t="s">
        <v>33536</v>
      </c>
      <c r="D4513" s="53" t="s">
        <v>33872</v>
      </c>
    </row>
    <row r="4514" spans="1:4" ht="15" x14ac:dyDescent="0.25">
      <c r="A4514" s="53" t="s">
        <v>9154</v>
      </c>
      <c r="B4514" s="53">
        <v>5</v>
      </c>
      <c r="C4514" s="53" t="s">
        <v>33536</v>
      </c>
      <c r="D4514" s="53" t="s">
        <v>33872</v>
      </c>
    </row>
    <row r="4515" spans="1:4" ht="15" x14ac:dyDescent="0.25">
      <c r="A4515" s="53" t="s">
        <v>9155</v>
      </c>
      <c r="B4515" s="53">
        <v>10</v>
      </c>
      <c r="C4515" s="53" t="s">
        <v>33536</v>
      </c>
      <c r="D4515" s="53" t="s">
        <v>33872</v>
      </c>
    </row>
    <row r="4516" spans="1:4" ht="15" x14ac:dyDescent="0.25">
      <c r="A4516" s="53" t="s">
        <v>9156</v>
      </c>
      <c r="B4516" s="53">
        <v>10</v>
      </c>
      <c r="C4516" s="53" t="s">
        <v>33536</v>
      </c>
      <c r="D4516" s="53" t="s">
        <v>33872</v>
      </c>
    </row>
    <row r="4517" spans="1:4" ht="15" x14ac:dyDescent="0.25">
      <c r="A4517" s="53" t="s">
        <v>9157</v>
      </c>
      <c r="B4517" s="53">
        <v>5</v>
      </c>
      <c r="C4517" s="53" t="s">
        <v>33536</v>
      </c>
      <c r="D4517" s="53" t="s">
        <v>33872</v>
      </c>
    </row>
    <row r="4518" spans="1:4" ht="15" x14ac:dyDescent="0.25">
      <c r="A4518" s="53" t="s">
        <v>9158</v>
      </c>
      <c r="B4518" s="53">
        <v>10</v>
      </c>
      <c r="C4518" s="53" t="s">
        <v>33536</v>
      </c>
      <c r="D4518" s="53" t="s">
        <v>33872</v>
      </c>
    </row>
    <row r="4519" spans="1:4" ht="15" x14ac:dyDescent="0.25">
      <c r="A4519" s="53" t="s">
        <v>9159</v>
      </c>
      <c r="B4519" s="53">
        <v>10</v>
      </c>
      <c r="C4519" s="53" t="s">
        <v>33536</v>
      </c>
      <c r="D4519" s="53" t="s">
        <v>33872</v>
      </c>
    </row>
    <row r="4520" spans="1:4" ht="15" x14ac:dyDescent="0.25">
      <c r="A4520" s="53" t="s">
        <v>9160</v>
      </c>
      <c r="B4520" s="53">
        <v>5</v>
      </c>
      <c r="C4520" s="53" t="s">
        <v>33536</v>
      </c>
      <c r="D4520" s="53" t="s">
        <v>33872</v>
      </c>
    </row>
    <row r="4521" spans="1:4" ht="15" x14ac:dyDescent="0.25">
      <c r="A4521" s="53" t="s">
        <v>9161</v>
      </c>
      <c r="B4521" s="53">
        <v>5</v>
      </c>
      <c r="C4521" s="53" t="s">
        <v>33536</v>
      </c>
      <c r="D4521" s="53" t="s">
        <v>33872</v>
      </c>
    </row>
    <row r="4522" spans="1:4" ht="15" x14ac:dyDescent="0.25">
      <c r="A4522" s="53" t="s">
        <v>9162</v>
      </c>
      <c r="B4522" s="53">
        <v>5</v>
      </c>
      <c r="C4522" s="53" t="s">
        <v>33536</v>
      </c>
      <c r="D4522" s="53" t="s">
        <v>33872</v>
      </c>
    </row>
    <row r="4523" spans="1:4" ht="15" x14ac:dyDescent="0.25">
      <c r="A4523" s="53" t="s">
        <v>9163</v>
      </c>
      <c r="B4523" s="53">
        <v>10</v>
      </c>
      <c r="C4523" s="53" t="s">
        <v>33536</v>
      </c>
      <c r="D4523" s="53" t="s">
        <v>33872</v>
      </c>
    </row>
    <row r="4524" spans="1:4" ht="15" x14ac:dyDescent="0.25">
      <c r="A4524" s="53" t="s">
        <v>9164</v>
      </c>
      <c r="B4524" s="53">
        <v>10</v>
      </c>
      <c r="C4524" s="53" t="s">
        <v>33536</v>
      </c>
      <c r="D4524" s="53" t="s">
        <v>33872</v>
      </c>
    </row>
    <row r="4525" spans="1:4" ht="15" x14ac:dyDescent="0.25">
      <c r="A4525" s="53" t="s">
        <v>9165</v>
      </c>
      <c r="B4525" s="53">
        <v>10</v>
      </c>
      <c r="C4525" s="53" t="s">
        <v>33536</v>
      </c>
      <c r="D4525" s="53" t="s">
        <v>33872</v>
      </c>
    </row>
    <row r="4526" spans="1:4" ht="15" x14ac:dyDescent="0.25">
      <c r="A4526" s="53" t="s">
        <v>9166</v>
      </c>
      <c r="B4526" s="53">
        <v>10</v>
      </c>
      <c r="C4526" s="53" t="s">
        <v>33536</v>
      </c>
      <c r="D4526" s="53" t="s">
        <v>33872</v>
      </c>
    </row>
    <row r="4527" spans="1:4" ht="15" x14ac:dyDescent="0.25">
      <c r="A4527" s="53" t="s">
        <v>9167</v>
      </c>
      <c r="B4527" s="53">
        <v>10</v>
      </c>
      <c r="C4527" s="53" t="s">
        <v>33536</v>
      </c>
      <c r="D4527" s="53" t="s">
        <v>33872</v>
      </c>
    </row>
    <row r="4528" spans="1:4" ht="15" x14ac:dyDescent="0.25">
      <c r="A4528" s="53" t="s">
        <v>9168</v>
      </c>
      <c r="B4528" s="53">
        <v>10</v>
      </c>
      <c r="C4528" s="53" t="s">
        <v>33536</v>
      </c>
      <c r="D4528" s="53" t="s">
        <v>33872</v>
      </c>
    </row>
    <row r="4529" spans="1:4" ht="15" x14ac:dyDescent="0.25">
      <c r="A4529" s="53" t="s">
        <v>9169</v>
      </c>
      <c r="B4529" s="53">
        <v>5</v>
      </c>
      <c r="C4529" s="53" t="s">
        <v>33536</v>
      </c>
      <c r="D4529" s="53" t="s">
        <v>33872</v>
      </c>
    </row>
    <row r="4530" spans="1:4" ht="15" x14ac:dyDescent="0.25">
      <c r="A4530" s="53" t="s">
        <v>9170</v>
      </c>
      <c r="B4530" s="53">
        <v>5</v>
      </c>
      <c r="C4530" s="53" t="s">
        <v>33536</v>
      </c>
      <c r="D4530" s="53" t="s">
        <v>33872</v>
      </c>
    </row>
    <row r="4531" spans="1:4" ht="15" x14ac:dyDescent="0.25">
      <c r="A4531" s="53" t="s">
        <v>9171</v>
      </c>
      <c r="B4531" s="53">
        <v>10</v>
      </c>
      <c r="C4531" s="53" t="s">
        <v>33536</v>
      </c>
      <c r="D4531" s="53" t="s">
        <v>33872</v>
      </c>
    </row>
    <row r="4532" spans="1:4" ht="15" x14ac:dyDescent="0.25">
      <c r="A4532" s="53" t="s">
        <v>9172</v>
      </c>
      <c r="B4532" s="53">
        <v>20</v>
      </c>
      <c r="C4532" s="53" t="s">
        <v>33536</v>
      </c>
      <c r="D4532" s="53" t="s">
        <v>33872</v>
      </c>
    </row>
    <row r="4533" spans="1:4" ht="15" x14ac:dyDescent="0.25">
      <c r="A4533" s="53" t="s">
        <v>9173</v>
      </c>
      <c r="B4533" s="53">
        <v>10</v>
      </c>
      <c r="C4533" s="53" t="s">
        <v>33536</v>
      </c>
      <c r="D4533" s="53" t="s">
        <v>33872</v>
      </c>
    </row>
    <row r="4534" spans="1:4" ht="15" x14ac:dyDescent="0.25">
      <c r="A4534" s="53" t="s">
        <v>9174</v>
      </c>
      <c r="B4534" s="53">
        <v>10</v>
      </c>
      <c r="C4534" s="53" t="s">
        <v>33536</v>
      </c>
      <c r="D4534" s="53" t="s">
        <v>33872</v>
      </c>
    </row>
    <row r="4535" spans="1:4" ht="15" x14ac:dyDescent="0.25">
      <c r="A4535" s="53" t="s">
        <v>9175</v>
      </c>
      <c r="B4535" s="53">
        <v>10</v>
      </c>
      <c r="C4535" s="53" t="s">
        <v>33536</v>
      </c>
      <c r="D4535" s="53" t="s">
        <v>33872</v>
      </c>
    </row>
    <row r="4536" spans="1:4" ht="15" x14ac:dyDescent="0.25">
      <c r="A4536" s="53" t="s">
        <v>9176</v>
      </c>
      <c r="B4536" s="53">
        <v>10</v>
      </c>
      <c r="C4536" s="53" t="s">
        <v>33536</v>
      </c>
      <c r="D4536" s="53" t="s">
        <v>33872</v>
      </c>
    </row>
    <row r="4537" spans="1:4" ht="15" x14ac:dyDescent="0.25">
      <c r="A4537" s="53" t="s">
        <v>9177</v>
      </c>
      <c r="B4537" s="53">
        <v>10</v>
      </c>
      <c r="C4537" s="53" t="s">
        <v>33536</v>
      </c>
      <c r="D4537" s="53" t="s">
        <v>33872</v>
      </c>
    </row>
    <row r="4538" spans="1:4" ht="15" x14ac:dyDescent="0.25">
      <c r="A4538" s="53" t="s">
        <v>9178</v>
      </c>
      <c r="B4538" s="53">
        <v>5</v>
      </c>
      <c r="C4538" s="53" t="s">
        <v>33536</v>
      </c>
      <c r="D4538" s="53" t="s">
        <v>33872</v>
      </c>
    </row>
    <row r="4539" spans="1:4" ht="15" x14ac:dyDescent="0.25">
      <c r="A4539" s="53" t="s">
        <v>9179</v>
      </c>
      <c r="B4539" s="53">
        <v>10</v>
      </c>
      <c r="C4539" s="53" t="s">
        <v>33536</v>
      </c>
      <c r="D4539" s="53" t="s">
        <v>33872</v>
      </c>
    </row>
    <row r="4540" spans="1:4" ht="15" x14ac:dyDescent="0.25">
      <c r="A4540" s="53" t="s">
        <v>9180</v>
      </c>
      <c r="B4540" s="53">
        <v>5</v>
      </c>
      <c r="C4540" s="53" t="s">
        <v>33536</v>
      </c>
      <c r="D4540" s="53" t="s">
        <v>33872</v>
      </c>
    </row>
    <row r="4541" spans="1:4" ht="15" x14ac:dyDescent="0.25">
      <c r="A4541" s="53" t="s">
        <v>9181</v>
      </c>
      <c r="B4541" s="53">
        <v>5</v>
      </c>
      <c r="C4541" s="53" t="s">
        <v>33536</v>
      </c>
      <c r="D4541" s="53" t="s">
        <v>33872</v>
      </c>
    </row>
    <row r="4542" spans="1:4" ht="15" x14ac:dyDescent="0.25">
      <c r="A4542" s="53" t="s">
        <v>9182</v>
      </c>
      <c r="B4542" s="53">
        <v>5</v>
      </c>
      <c r="C4542" s="53" t="s">
        <v>33536</v>
      </c>
      <c r="D4542" s="53" t="s">
        <v>33872</v>
      </c>
    </row>
    <row r="4543" spans="1:4" ht="15" x14ac:dyDescent="0.25">
      <c r="A4543" s="53" t="s">
        <v>9183</v>
      </c>
      <c r="B4543" s="53">
        <v>10</v>
      </c>
      <c r="C4543" s="53" t="s">
        <v>33536</v>
      </c>
      <c r="D4543" s="53" t="s">
        <v>33872</v>
      </c>
    </row>
    <row r="4544" spans="1:4" ht="15" x14ac:dyDescent="0.25">
      <c r="A4544" s="53" t="s">
        <v>9184</v>
      </c>
      <c r="B4544" s="53">
        <v>10</v>
      </c>
      <c r="C4544" s="53" t="s">
        <v>33536</v>
      </c>
      <c r="D4544" s="53" t="s">
        <v>33872</v>
      </c>
    </row>
    <row r="4545" spans="1:4" ht="15" x14ac:dyDescent="0.25">
      <c r="A4545" s="53" t="s">
        <v>9185</v>
      </c>
      <c r="B4545" s="53">
        <v>5</v>
      </c>
      <c r="C4545" s="53" t="s">
        <v>33536</v>
      </c>
      <c r="D4545" s="53" t="s">
        <v>33872</v>
      </c>
    </row>
    <row r="4546" spans="1:4" ht="15" x14ac:dyDescent="0.25">
      <c r="A4546" s="53" t="s">
        <v>9186</v>
      </c>
      <c r="B4546" s="53">
        <v>10</v>
      </c>
      <c r="C4546" s="53" t="s">
        <v>33536</v>
      </c>
      <c r="D4546" s="53" t="s">
        <v>33872</v>
      </c>
    </row>
    <row r="4547" spans="1:4" ht="15" x14ac:dyDescent="0.25">
      <c r="A4547" s="53" t="s">
        <v>9187</v>
      </c>
      <c r="B4547" s="53">
        <v>20</v>
      </c>
      <c r="C4547" s="53" t="s">
        <v>33536</v>
      </c>
      <c r="D4547" s="53" t="s">
        <v>33872</v>
      </c>
    </row>
    <row r="4548" spans="1:4" ht="15" x14ac:dyDescent="0.25">
      <c r="A4548" s="53" t="s">
        <v>9188</v>
      </c>
      <c r="B4548" s="53">
        <v>10</v>
      </c>
      <c r="C4548" s="53" t="s">
        <v>33536</v>
      </c>
      <c r="D4548" s="53" t="s">
        <v>33872</v>
      </c>
    </row>
    <row r="4549" spans="1:4" ht="15" x14ac:dyDescent="0.25">
      <c r="A4549" s="53" t="s">
        <v>9189</v>
      </c>
      <c r="B4549" s="53">
        <v>10</v>
      </c>
      <c r="C4549" s="53" t="s">
        <v>33536</v>
      </c>
      <c r="D4549" s="53" t="s">
        <v>33872</v>
      </c>
    </row>
    <row r="4550" spans="1:4" ht="15" x14ac:dyDescent="0.25">
      <c r="A4550" s="53" t="s">
        <v>9190</v>
      </c>
      <c r="B4550" s="53">
        <v>10</v>
      </c>
      <c r="C4550" s="53" t="s">
        <v>33536</v>
      </c>
      <c r="D4550" s="53" t="s">
        <v>33872</v>
      </c>
    </row>
    <row r="4551" spans="1:4" ht="15" x14ac:dyDescent="0.25">
      <c r="A4551" s="53" t="s">
        <v>9191</v>
      </c>
      <c r="B4551" s="53">
        <v>10</v>
      </c>
      <c r="C4551" s="53" t="s">
        <v>33536</v>
      </c>
      <c r="D4551" s="53" t="s">
        <v>33872</v>
      </c>
    </row>
    <row r="4552" spans="1:4" ht="15" x14ac:dyDescent="0.25">
      <c r="A4552" s="53" t="s">
        <v>9192</v>
      </c>
      <c r="B4552" s="53">
        <v>10</v>
      </c>
      <c r="C4552" s="53" t="s">
        <v>33536</v>
      </c>
      <c r="D4552" s="53" t="s">
        <v>33872</v>
      </c>
    </row>
    <row r="4553" spans="1:4" ht="15" x14ac:dyDescent="0.25">
      <c r="A4553" s="53" t="s">
        <v>9193</v>
      </c>
      <c r="B4553" s="53">
        <v>10</v>
      </c>
      <c r="C4553" s="53" t="s">
        <v>33536</v>
      </c>
      <c r="D4553" s="53" t="s">
        <v>33872</v>
      </c>
    </row>
    <row r="4554" spans="1:4" ht="15" x14ac:dyDescent="0.25">
      <c r="A4554" s="53" t="s">
        <v>9194</v>
      </c>
      <c r="B4554" s="53">
        <v>10</v>
      </c>
      <c r="C4554" s="53" t="s">
        <v>33536</v>
      </c>
      <c r="D4554" s="53" t="s">
        <v>33872</v>
      </c>
    </row>
    <row r="4555" spans="1:4" ht="15" x14ac:dyDescent="0.25">
      <c r="A4555" s="53" t="s">
        <v>9195</v>
      </c>
      <c r="B4555" s="53">
        <v>10</v>
      </c>
      <c r="C4555" s="53" t="s">
        <v>33536</v>
      </c>
      <c r="D4555" s="53" t="s">
        <v>33872</v>
      </c>
    </row>
    <row r="4556" spans="1:4" ht="15" x14ac:dyDescent="0.25">
      <c r="A4556" s="53" t="s">
        <v>9196</v>
      </c>
      <c r="B4556" s="53">
        <v>10</v>
      </c>
      <c r="C4556" s="53" t="s">
        <v>33536</v>
      </c>
      <c r="D4556" s="53" t="s">
        <v>33872</v>
      </c>
    </row>
    <row r="4557" spans="1:4" ht="15" x14ac:dyDescent="0.25">
      <c r="A4557" s="53" t="s">
        <v>9197</v>
      </c>
      <c r="B4557" s="53">
        <v>5</v>
      </c>
      <c r="C4557" s="53" t="s">
        <v>33536</v>
      </c>
      <c r="D4557" s="53" t="s">
        <v>33872</v>
      </c>
    </row>
    <row r="4558" spans="1:4" ht="15" x14ac:dyDescent="0.25">
      <c r="A4558" s="53" t="s">
        <v>9198</v>
      </c>
      <c r="B4558" s="53">
        <v>5</v>
      </c>
      <c r="C4558" s="53" t="s">
        <v>33536</v>
      </c>
      <c r="D4558" s="53" t="s">
        <v>33872</v>
      </c>
    </row>
    <row r="4559" spans="1:4" ht="15" x14ac:dyDescent="0.25">
      <c r="A4559" s="53" t="s">
        <v>9199</v>
      </c>
      <c r="B4559" s="53">
        <v>10</v>
      </c>
      <c r="C4559" s="53" t="s">
        <v>33536</v>
      </c>
      <c r="D4559" s="53" t="s">
        <v>33872</v>
      </c>
    </row>
    <row r="4560" spans="1:4" ht="15" x14ac:dyDescent="0.25">
      <c r="A4560" s="53" t="s">
        <v>9200</v>
      </c>
      <c r="B4560" s="53">
        <v>10</v>
      </c>
      <c r="C4560" s="53" t="s">
        <v>33536</v>
      </c>
      <c r="D4560" s="53" t="s">
        <v>33872</v>
      </c>
    </row>
    <row r="4561" spans="1:4" ht="15" x14ac:dyDescent="0.25">
      <c r="A4561" s="53" t="s">
        <v>9201</v>
      </c>
      <c r="B4561" s="53">
        <v>10</v>
      </c>
      <c r="C4561" s="53" t="s">
        <v>33536</v>
      </c>
      <c r="D4561" s="53" t="s">
        <v>33872</v>
      </c>
    </row>
    <row r="4562" spans="1:4" ht="15" x14ac:dyDescent="0.25">
      <c r="A4562" s="53" t="s">
        <v>9202</v>
      </c>
      <c r="B4562" s="53">
        <v>10</v>
      </c>
      <c r="C4562" s="53" t="s">
        <v>33536</v>
      </c>
      <c r="D4562" s="53" t="s">
        <v>33872</v>
      </c>
    </row>
    <row r="4563" spans="1:4" ht="15" x14ac:dyDescent="0.25">
      <c r="A4563" s="53" t="s">
        <v>9203</v>
      </c>
      <c r="B4563" s="53">
        <v>10</v>
      </c>
      <c r="C4563" s="53" t="s">
        <v>33536</v>
      </c>
      <c r="D4563" s="53" t="s">
        <v>33872</v>
      </c>
    </row>
    <row r="4564" spans="1:4" ht="15" x14ac:dyDescent="0.25">
      <c r="A4564" s="53" t="s">
        <v>9204</v>
      </c>
      <c r="B4564" s="53">
        <v>10</v>
      </c>
      <c r="C4564" s="53" t="s">
        <v>33536</v>
      </c>
      <c r="D4564" s="53" t="s">
        <v>33872</v>
      </c>
    </row>
    <row r="4565" spans="1:4" ht="15" x14ac:dyDescent="0.25">
      <c r="A4565" s="53" t="s">
        <v>9205</v>
      </c>
      <c r="B4565" s="53">
        <v>10</v>
      </c>
      <c r="C4565" s="53" t="s">
        <v>33536</v>
      </c>
      <c r="D4565" s="53" t="s">
        <v>33872</v>
      </c>
    </row>
    <row r="4566" spans="1:4" ht="15" x14ac:dyDescent="0.25">
      <c r="A4566" s="53" t="s">
        <v>9206</v>
      </c>
      <c r="B4566" s="53">
        <v>10</v>
      </c>
      <c r="C4566" s="53" t="s">
        <v>33536</v>
      </c>
      <c r="D4566" s="53" t="s">
        <v>33872</v>
      </c>
    </row>
    <row r="4567" spans="1:4" ht="15" x14ac:dyDescent="0.25">
      <c r="A4567" s="53" t="s">
        <v>9207</v>
      </c>
      <c r="B4567" s="53">
        <v>10</v>
      </c>
      <c r="C4567" s="53" t="s">
        <v>33536</v>
      </c>
      <c r="D4567" s="53" t="s">
        <v>33872</v>
      </c>
    </row>
    <row r="4568" spans="1:4" ht="15" x14ac:dyDescent="0.25">
      <c r="A4568" s="53" t="s">
        <v>9208</v>
      </c>
      <c r="B4568" s="53">
        <v>10</v>
      </c>
      <c r="C4568" s="53" t="s">
        <v>33536</v>
      </c>
      <c r="D4568" s="53" t="s">
        <v>33872</v>
      </c>
    </row>
    <row r="4569" spans="1:4" ht="15" x14ac:dyDescent="0.25">
      <c r="A4569" s="53" t="s">
        <v>9209</v>
      </c>
      <c r="B4569" s="53">
        <v>10</v>
      </c>
      <c r="C4569" s="53" t="s">
        <v>33536</v>
      </c>
      <c r="D4569" s="53" t="s">
        <v>33872</v>
      </c>
    </row>
    <row r="4570" spans="1:4" ht="15" x14ac:dyDescent="0.25">
      <c r="A4570" s="53" t="s">
        <v>9210</v>
      </c>
      <c r="B4570" s="53">
        <v>10</v>
      </c>
      <c r="C4570" s="53" t="s">
        <v>33536</v>
      </c>
      <c r="D4570" s="53" t="s">
        <v>33872</v>
      </c>
    </row>
    <row r="4571" spans="1:4" ht="15" x14ac:dyDescent="0.25">
      <c r="A4571" s="53" t="s">
        <v>9211</v>
      </c>
      <c r="B4571" s="53">
        <v>10</v>
      </c>
      <c r="C4571" s="53" t="s">
        <v>33536</v>
      </c>
      <c r="D4571" s="53" t="s">
        <v>33872</v>
      </c>
    </row>
    <row r="4572" spans="1:4" ht="15" x14ac:dyDescent="0.25">
      <c r="A4572" s="53" t="s">
        <v>9212</v>
      </c>
      <c r="B4572" s="53">
        <v>10</v>
      </c>
      <c r="C4572" s="53" t="s">
        <v>33536</v>
      </c>
      <c r="D4572" s="53" t="s">
        <v>33872</v>
      </c>
    </row>
    <row r="4573" spans="1:4" ht="15" x14ac:dyDescent="0.25">
      <c r="A4573" s="53" t="s">
        <v>9213</v>
      </c>
      <c r="B4573" s="53">
        <v>40</v>
      </c>
      <c r="C4573" s="53" t="s">
        <v>33536</v>
      </c>
      <c r="D4573" s="53" t="s">
        <v>33872</v>
      </c>
    </row>
    <row r="4574" spans="1:4" ht="15" x14ac:dyDescent="0.25">
      <c r="A4574" s="53" t="s">
        <v>9214</v>
      </c>
      <c r="B4574" s="53">
        <v>10</v>
      </c>
      <c r="C4574" s="53" t="s">
        <v>33536</v>
      </c>
      <c r="D4574" s="53" t="s">
        <v>33872</v>
      </c>
    </row>
    <row r="4575" spans="1:4" ht="15" x14ac:dyDescent="0.25">
      <c r="A4575" s="53" t="s">
        <v>9215</v>
      </c>
      <c r="B4575" s="53">
        <v>10</v>
      </c>
      <c r="C4575" s="53" t="s">
        <v>33536</v>
      </c>
      <c r="D4575" s="53" t="s">
        <v>33872</v>
      </c>
    </row>
    <row r="4576" spans="1:4" ht="15" x14ac:dyDescent="0.25">
      <c r="A4576" s="53" t="s">
        <v>9216</v>
      </c>
      <c r="B4576" s="53">
        <v>10</v>
      </c>
      <c r="C4576" s="53" t="s">
        <v>33536</v>
      </c>
      <c r="D4576" s="53" t="s">
        <v>33872</v>
      </c>
    </row>
    <row r="4577" spans="1:4" ht="15" x14ac:dyDescent="0.25">
      <c r="A4577" s="53" t="s">
        <v>9217</v>
      </c>
      <c r="B4577" s="53">
        <v>10</v>
      </c>
      <c r="C4577" s="53" t="s">
        <v>33536</v>
      </c>
      <c r="D4577" s="53" t="s">
        <v>33872</v>
      </c>
    </row>
    <row r="4578" spans="1:4" ht="15" x14ac:dyDescent="0.25">
      <c r="A4578" s="53" t="s">
        <v>9218</v>
      </c>
      <c r="B4578" s="53">
        <v>20</v>
      </c>
      <c r="C4578" s="53" t="s">
        <v>33536</v>
      </c>
      <c r="D4578" s="53" t="s">
        <v>33872</v>
      </c>
    </row>
    <row r="4579" spans="1:4" ht="15" x14ac:dyDescent="0.25">
      <c r="A4579" s="53" t="s">
        <v>9219</v>
      </c>
      <c r="B4579" s="53">
        <v>10</v>
      </c>
      <c r="C4579" s="53" t="s">
        <v>33536</v>
      </c>
      <c r="D4579" s="53" t="s">
        <v>33872</v>
      </c>
    </row>
    <row r="4580" spans="1:4" ht="15" x14ac:dyDescent="0.25">
      <c r="A4580" s="53" t="s">
        <v>9220</v>
      </c>
      <c r="B4580" s="53">
        <v>10</v>
      </c>
      <c r="C4580" s="53" t="s">
        <v>33536</v>
      </c>
      <c r="D4580" s="53" t="s">
        <v>33872</v>
      </c>
    </row>
    <row r="4581" spans="1:4" ht="15" x14ac:dyDescent="0.25">
      <c r="A4581" s="53" t="s">
        <v>9221</v>
      </c>
      <c r="B4581" s="53">
        <v>10</v>
      </c>
      <c r="C4581" s="53" t="s">
        <v>33536</v>
      </c>
      <c r="D4581" s="53" t="s">
        <v>33872</v>
      </c>
    </row>
    <row r="4582" spans="1:4" ht="15" x14ac:dyDescent="0.25">
      <c r="A4582" s="53" t="s">
        <v>9222</v>
      </c>
      <c r="B4582" s="53">
        <v>10</v>
      </c>
      <c r="C4582" s="53" t="s">
        <v>33536</v>
      </c>
      <c r="D4582" s="53" t="s">
        <v>33872</v>
      </c>
    </row>
    <row r="4583" spans="1:4" ht="15" x14ac:dyDescent="0.25">
      <c r="A4583" s="53" t="s">
        <v>9223</v>
      </c>
      <c r="B4583" s="53">
        <v>10</v>
      </c>
      <c r="C4583" s="53" t="s">
        <v>33536</v>
      </c>
      <c r="D4583" s="53" t="s">
        <v>33872</v>
      </c>
    </row>
    <row r="4584" spans="1:4" ht="15" x14ac:dyDescent="0.25">
      <c r="A4584" s="53" t="s">
        <v>9224</v>
      </c>
      <c r="B4584" s="53">
        <v>40</v>
      </c>
      <c r="C4584" s="53" t="s">
        <v>33536</v>
      </c>
      <c r="D4584" s="53" t="s">
        <v>33872</v>
      </c>
    </row>
    <row r="4585" spans="1:4" ht="15" x14ac:dyDescent="0.25">
      <c r="A4585" s="53" t="s">
        <v>9225</v>
      </c>
      <c r="B4585" s="53">
        <v>40</v>
      </c>
      <c r="C4585" s="53" t="s">
        <v>33536</v>
      </c>
      <c r="D4585" s="53" t="s">
        <v>33872</v>
      </c>
    </row>
    <row r="4586" spans="1:4" ht="15" x14ac:dyDescent="0.25">
      <c r="A4586" s="53" t="s">
        <v>9226</v>
      </c>
      <c r="B4586" s="53">
        <v>40</v>
      </c>
      <c r="C4586" s="53" t="s">
        <v>33536</v>
      </c>
      <c r="D4586" s="53" t="s">
        <v>33872</v>
      </c>
    </row>
    <row r="4587" spans="1:4" ht="15" x14ac:dyDescent="0.25">
      <c r="A4587" s="53" t="s">
        <v>9227</v>
      </c>
      <c r="B4587" s="53">
        <v>40</v>
      </c>
      <c r="C4587" s="53" t="s">
        <v>33536</v>
      </c>
      <c r="D4587" s="53" t="s">
        <v>33872</v>
      </c>
    </row>
    <row r="4588" spans="1:4" ht="15" x14ac:dyDescent="0.25">
      <c r="A4588" s="53" t="s">
        <v>9228</v>
      </c>
      <c r="B4588" s="53">
        <v>40</v>
      </c>
      <c r="C4588" s="53" t="s">
        <v>33536</v>
      </c>
      <c r="D4588" s="53" t="s">
        <v>33872</v>
      </c>
    </row>
    <row r="4589" spans="1:4" ht="15" x14ac:dyDescent="0.25">
      <c r="A4589" s="53" t="s">
        <v>9229</v>
      </c>
      <c r="B4589" s="53">
        <v>10</v>
      </c>
      <c r="C4589" s="53" t="s">
        <v>33536</v>
      </c>
      <c r="D4589" s="53" t="s">
        <v>33872</v>
      </c>
    </row>
    <row r="4590" spans="1:4" ht="15" x14ac:dyDescent="0.25">
      <c r="A4590" s="53" t="s">
        <v>9230</v>
      </c>
      <c r="B4590" s="53">
        <v>10</v>
      </c>
      <c r="C4590" s="53" t="s">
        <v>33536</v>
      </c>
      <c r="D4590" s="53" t="s">
        <v>33872</v>
      </c>
    </row>
    <row r="4591" spans="1:4" ht="15" x14ac:dyDescent="0.25">
      <c r="A4591" s="53" t="s">
        <v>9231</v>
      </c>
      <c r="B4591" s="53">
        <v>40</v>
      </c>
      <c r="C4591" s="53" t="s">
        <v>33536</v>
      </c>
      <c r="D4591" s="53" t="s">
        <v>33872</v>
      </c>
    </row>
    <row r="4592" spans="1:4" ht="15" x14ac:dyDescent="0.25">
      <c r="A4592" s="53" t="s">
        <v>9232</v>
      </c>
      <c r="B4592" s="53">
        <v>20</v>
      </c>
      <c r="C4592" s="53" t="s">
        <v>33536</v>
      </c>
      <c r="D4592" s="53" t="s">
        <v>33872</v>
      </c>
    </row>
    <row r="4593" spans="1:4" ht="15" x14ac:dyDescent="0.25">
      <c r="A4593" s="53" t="s">
        <v>9233</v>
      </c>
      <c r="B4593" s="53">
        <v>10</v>
      </c>
      <c r="C4593" s="53" t="s">
        <v>33536</v>
      </c>
      <c r="D4593" s="53" t="s">
        <v>33872</v>
      </c>
    </row>
    <row r="4594" spans="1:4" ht="15" x14ac:dyDescent="0.25">
      <c r="A4594" s="53" t="s">
        <v>9234</v>
      </c>
      <c r="B4594" s="53">
        <v>20</v>
      </c>
      <c r="C4594" s="53" t="s">
        <v>33536</v>
      </c>
      <c r="D4594" s="53" t="s">
        <v>33872</v>
      </c>
    </row>
    <row r="4595" spans="1:4" ht="15" x14ac:dyDescent="0.25">
      <c r="A4595" s="53" t="s">
        <v>9235</v>
      </c>
      <c r="B4595" s="53">
        <v>30</v>
      </c>
      <c r="C4595" s="53" t="s">
        <v>33536</v>
      </c>
      <c r="D4595" s="53" t="s">
        <v>33872</v>
      </c>
    </row>
    <row r="4596" spans="1:4" ht="15" x14ac:dyDescent="0.25">
      <c r="A4596" s="53" t="s">
        <v>9236</v>
      </c>
      <c r="B4596" s="53">
        <v>10</v>
      </c>
      <c r="C4596" s="53" t="s">
        <v>33536</v>
      </c>
      <c r="D4596" s="53" t="s">
        <v>33872</v>
      </c>
    </row>
    <row r="4597" spans="1:4" ht="15" x14ac:dyDescent="0.25">
      <c r="A4597" s="53" t="s">
        <v>9237</v>
      </c>
      <c r="B4597" s="53">
        <v>10</v>
      </c>
      <c r="C4597" s="53" t="s">
        <v>33536</v>
      </c>
      <c r="D4597" s="53" t="s">
        <v>33872</v>
      </c>
    </row>
    <row r="4598" spans="1:4" ht="15" x14ac:dyDescent="0.25">
      <c r="A4598" s="53" t="s">
        <v>9238</v>
      </c>
      <c r="B4598" s="53">
        <v>30</v>
      </c>
      <c r="C4598" s="53" t="s">
        <v>33536</v>
      </c>
      <c r="D4598" s="53" t="s">
        <v>33872</v>
      </c>
    </row>
    <row r="4599" spans="1:4" ht="15" x14ac:dyDescent="0.25">
      <c r="A4599" s="53" t="s">
        <v>9239</v>
      </c>
      <c r="B4599" s="53">
        <v>30</v>
      </c>
      <c r="C4599" s="53" t="s">
        <v>33536</v>
      </c>
      <c r="D4599" s="53" t="s">
        <v>33872</v>
      </c>
    </row>
    <row r="4600" spans="1:4" ht="15" x14ac:dyDescent="0.25">
      <c r="A4600" s="53" t="s">
        <v>9240</v>
      </c>
      <c r="B4600" s="53">
        <v>20</v>
      </c>
      <c r="C4600" s="53" t="s">
        <v>33536</v>
      </c>
      <c r="D4600" s="53" t="s">
        <v>33872</v>
      </c>
    </row>
    <row r="4601" spans="1:4" ht="15" x14ac:dyDescent="0.25">
      <c r="A4601" s="53" t="s">
        <v>9241</v>
      </c>
      <c r="B4601" s="53">
        <v>40</v>
      </c>
      <c r="C4601" s="53" t="s">
        <v>33536</v>
      </c>
      <c r="D4601" s="53" t="s">
        <v>33872</v>
      </c>
    </row>
    <row r="4602" spans="1:4" ht="15" x14ac:dyDescent="0.25">
      <c r="A4602" s="53" t="s">
        <v>9242</v>
      </c>
      <c r="B4602" s="53">
        <v>20</v>
      </c>
      <c r="C4602" s="53" t="s">
        <v>33536</v>
      </c>
      <c r="D4602" s="53" t="s">
        <v>33872</v>
      </c>
    </row>
    <row r="4603" spans="1:4" ht="15" x14ac:dyDescent="0.25">
      <c r="A4603" s="53" t="s">
        <v>9243</v>
      </c>
      <c r="B4603" s="53">
        <v>20</v>
      </c>
      <c r="C4603" s="53" t="s">
        <v>33536</v>
      </c>
      <c r="D4603" s="53" t="s">
        <v>33872</v>
      </c>
    </row>
    <row r="4604" spans="1:4" ht="15" x14ac:dyDescent="0.25">
      <c r="A4604" s="53" t="s">
        <v>9244</v>
      </c>
      <c r="B4604" s="53">
        <v>30</v>
      </c>
      <c r="C4604" s="53" t="s">
        <v>33536</v>
      </c>
      <c r="D4604" s="53" t="s">
        <v>33872</v>
      </c>
    </row>
    <row r="4605" spans="1:4" ht="15" x14ac:dyDescent="0.25">
      <c r="A4605" s="53" t="s">
        <v>9245</v>
      </c>
      <c r="B4605" s="53">
        <v>30</v>
      </c>
      <c r="C4605" s="53" t="s">
        <v>33536</v>
      </c>
      <c r="D4605" s="53" t="s">
        <v>33872</v>
      </c>
    </row>
    <row r="4606" spans="1:4" ht="15" x14ac:dyDescent="0.25">
      <c r="A4606" s="53" t="s">
        <v>9246</v>
      </c>
      <c r="B4606" s="53">
        <v>10</v>
      </c>
      <c r="C4606" s="53" t="s">
        <v>33536</v>
      </c>
      <c r="D4606" s="53" t="s">
        <v>33872</v>
      </c>
    </row>
    <row r="4607" spans="1:4" ht="15" x14ac:dyDescent="0.25">
      <c r="A4607" s="53" t="s">
        <v>9247</v>
      </c>
      <c r="B4607" s="53">
        <v>10</v>
      </c>
      <c r="C4607" s="53" t="s">
        <v>33536</v>
      </c>
      <c r="D4607" s="53" t="s">
        <v>33872</v>
      </c>
    </row>
    <row r="4608" spans="1:4" ht="15" x14ac:dyDescent="0.25">
      <c r="A4608" s="53" t="s">
        <v>9248</v>
      </c>
      <c r="B4608" s="53">
        <v>10</v>
      </c>
      <c r="C4608" s="53" t="s">
        <v>33536</v>
      </c>
      <c r="D4608" s="53" t="s">
        <v>33872</v>
      </c>
    </row>
    <row r="4609" spans="1:4" ht="15" x14ac:dyDescent="0.25">
      <c r="A4609" s="53" t="s">
        <v>9249</v>
      </c>
      <c r="B4609" s="53">
        <v>10</v>
      </c>
      <c r="C4609" s="53" t="s">
        <v>33536</v>
      </c>
      <c r="D4609" s="53" t="s">
        <v>33872</v>
      </c>
    </row>
    <row r="4610" spans="1:4" ht="15" x14ac:dyDescent="0.25">
      <c r="A4610" s="53" t="s">
        <v>9250</v>
      </c>
      <c r="B4610" s="53">
        <v>10</v>
      </c>
      <c r="C4610" s="53" t="s">
        <v>33536</v>
      </c>
      <c r="D4610" s="53" t="s">
        <v>33872</v>
      </c>
    </row>
    <row r="4611" spans="1:4" ht="15" x14ac:dyDescent="0.25">
      <c r="A4611" s="53" t="s">
        <v>9251</v>
      </c>
      <c r="B4611" s="53">
        <v>15</v>
      </c>
      <c r="C4611" s="53" t="s">
        <v>33536</v>
      </c>
      <c r="D4611" s="53" t="s">
        <v>33872</v>
      </c>
    </row>
    <row r="4612" spans="1:4" ht="15" x14ac:dyDescent="0.25">
      <c r="A4612" s="53" t="s">
        <v>9252</v>
      </c>
      <c r="B4612" s="53">
        <v>15</v>
      </c>
      <c r="C4612" s="53" t="s">
        <v>33536</v>
      </c>
      <c r="D4612" s="53" t="s">
        <v>33872</v>
      </c>
    </row>
    <row r="4613" spans="1:4" ht="15" x14ac:dyDescent="0.25">
      <c r="A4613" s="53" t="s">
        <v>9253</v>
      </c>
      <c r="B4613" s="53">
        <v>30</v>
      </c>
      <c r="C4613" s="53" t="s">
        <v>33536</v>
      </c>
      <c r="D4613" s="53" t="s">
        <v>33872</v>
      </c>
    </row>
    <row r="4614" spans="1:4" ht="15" x14ac:dyDescent="0.25">
      <c r="A4614" s="53" t="s">
        <v>9254</v>
      </c>
      <c r="B4614" s="53">
        <v>30</v>
      </c>
      <c r="C4614" s="53" t="s">
        <v>33536</v>
      </c>
      <c r="D4614" s="53" t="s">
        <v>33872</v>
      </c>
    </row>
    <row r="4615" spans="1:4" ht="15" x14ac:dyDescent="0.25">
      <c r="A4615" s="53" t="s">
        <v>9255</v>
      </c>
      <c r="B4615" s="53">
        <v>30</v>
      </c>
      <c r="C4615" s="53" t="s">
        <v>33536</v>
      </c>
      <c r="D4615" s="53" t="s">
        <v>33872</v>
      </c>
    </row>
    <row r="4616" spans="1:4" ht="15" x14ac:dyDescent="0.25">
      <c r="A4616" s="53" t="s">
        <v>9256</v>
      </c>
      <c r="B4616" s="53">
        <v>30</v>
      </c>
      <c r="C4616" s="53" t="s">
        <v>33536</v>
      </c>
      <c r="D4616" s="53" t="s">
        <v>33872</v>
      </c>
    </row>
    <row r="4617" spans="1:4" ht="15" x14ac:dyDescent="0.25">
      <c r="A4617" s="53" t="s">
        <v>9257</v>
      </c>
      <c r="B4617" s="53">
        <v>30</v>
      </c>
      <c r="C4617" s="53" t="s">
        <v>33536</v>
      </c>
      <c r="D4617" s="53" t="s">
        <v>33872</v>
      </c>
    </row>
    <row r="4618" spans="1:4" ht="15" x14ac:dyDescent="0.25">
      <c r="A4618" s="53" t="s">
        <v>9258</v>
      </c>
      <c r="B4618" s="53">
        <v>30</v>
      </c>
      <c r="C4618" s="53" t="s">
        <v>33536</v>
      </c>
      <c r="D4618" s="53" t="s">
        <v>33872</v>
      </c>
    </row>
    <row r="4619" spans="1:4" ht="15" x14ac:dyDescent="0.25">
      <c r="A4619" s="53" t="s">
        <v>9259</v>
      </c>
      <c r="B4619" s="53">
        <v>20</v>
      </c>
      <c r="C4619" s="53" t="s">
        <v>33536</v>
      </c>
      <c r="D4619" s="53" t="s">
        <v>33872</v>
      </c>
    </row>
    <row r="4620" spans="1:4" ht="15" x14ac:dyDescent="0.25">
      <c r="A4620" s="53" t="s">
        <v>9260</v>
      </c>
      <c r="B4620" s="53">
        <v>10</v>
      </c>
      <c r="C4620" s="53" t="s">
        <v>33536</v>
      </c>
      <c r="D4620" s="53" t="s">
        <v>33872</v>
      </c>
    </row>
    <row r="4621" spans="1:4" ht="15" x14ac:dyDescent="0.25">
      <c r="A4621" s="53" t="s">
        <v>9261</v>
      </c>
      <c r="B4621" s="53">
        <v>30</v>
      </c>
      <c r="C4621" s="53" t="s">
        <v>33536</v>
      </c>
      <c r="D4621" s="53" t="s">
        <v>33872</v>
      </c>
    </row>
    <row r="4622" spans="1:4" ht="15" x14ac:dyDescent="0.25">
      <c r="A4622" s="53" t="s">
        <v>9262</v>
      </c>
      <c r="B4622" s="53">
        <v>20</v>
      </c>
      <c r="C4622" s="53" t="s">
        <v>33536</v>
      </c>
      <c r="D4622" s="53" t="s">
        <v>33872</v>
      </c>
    </row>
    <row r="4623" spans="1:4" ht="15" x14ac:dyDescent="0.25">
      <c r="A4623" s="53" t="s">
        <v>9263</v>
      </c>
      <c r="B4623" s="53">
        <v>20</v>
      </c>
      <c r="C4623" s="53" t="s">
        <v>33536</v>
      </c>
      <c r="D4623" s="53" t="s">
        <v>33872</v>
      </c>
    </row>
    <row r="4624" spans="1:4" ht="15" x14ac:dyDescent="0.25">
      <c r="A4624" s="53" t="s">
        <v>9264</v>
      </c>
      <c r="B4624" s="53">
        <v>20</v>
      </c>
      <c r="C4624" s="53" t="s">
        <v>33536</v>
      </c>
      <c r="D4624" s="53" t="s">
        <v>33872</v>
      </c>
    </row>
    <row r="4625" spans="1:4" ht="15" x14ac:dyDescent="0.25">
      <c r="A4625" s="53" t="s">
        <v>9265</v>
      </c>
      <c r="B4625" s="53">
        <v>20</v>
      </c>
      <c r="C4625" s="53" t="s">
        <v>33536</v>
      </c>
      <c r="D4625" s="53" t="s">
        <v>33872</v>
      </c>
    </row>
    <row r="4626" spans="1:4" ht="15" x14ac:dyDescent="0.25">
      <c r="A4626" s="53" t="s">
        <v>9266</v>
      </c>
      <c r="B4626" s="53">
        <v>20</v>
      </c>
      <c r="C4626" s="53" t="s">
        <v>33536</v>
      </c>
      <c r="D4626" s="53" t="s">
        <v>33872</v>
      </c>
    </row>
    <row r="4627" spans="1:4" ht="15" x14ac:dyDescent="0.25">
      <c r="A4627" s="53" t="s">
        <v>9267</v>
      </c>
      <c r="B4627" s="53">
        <v>40</v>
      </c>
      <c r="C4627" s="53" t="s">
        <v>33536</v>
      </c>
      <c r="D4627" s="53" t="s">
        <v>33872</v>
      </c>
    </row>
    <row r="4628" spans="1:4" ht="15" x14ac:dyDescent="0.25">
      <c r="A4628" s="53" t="s">
        <v>9268</v>
      </c>
      <c r="B4628" s="53">
        <v>40</v>
      </c>
      <c r="C4628" s="53" t="s">
        <v>33536</v>
      </c>
      <c r="D4628" s="53" t="s">
        <v>33872</v>
      </c>
    </row>
    <row r="4629" spans="1:4" ht="15" x14ac:dyDescent="0.25">
      <c r="A4629" s="53" t="s">
        <v>9269</v>
      </c>
      <c r="B4629" s="53">
        <v>40</v>
      </c>
      <c r="C4629" s="53" t="s">
        <v>33536</v>
      </c>
      <c r="D4629" s="53" t="s">
        <v>33872</v>
      </c>
    </row>
    <row r="4630" spans="1:4" ht="15" x14ac:dyDescent="0.25">
      <c r="A4630" s="53" t="s">
        <v>9270</v>
      </c>
      <c r="B4630" s="53">
        <v>40</v>
      </c>
      <c r="C4630" s="53" t="s">
        <v>33536</v>
      </c>
      <c r="D4630" s="53" t="s">
        <v>33872</v>
      </c>
    </row>
    <row r="4631" spans="1:4" ht="15" x14ac:dyDescent="0.25">
      <c r="A4631" s="53" t="s">
        <v>9271</v>
      </c>
      <c r="B4631" s="53">
        <v>30</v>
      </c>
      <c r="C4631" s="53" t="s">
        <v>33536</v>
      </c>
      <c r="D4631" s="53" t="s">
        <v>33872</v>
      </c>
    </row>
    <row r="4632" spans="1:4" ht="15" x14ac:dyDescent="0.25">
      <c r="A4632" s="53" t="s">
        <v>9272</v>
      </c>
      <c r="B4632" s="53">
        <v>30</v>
      </c>
      <c r="C4632" s="53" t="s">
        <v>33536</v>
      </c>
      <c r="D4632" s="53" t="s">
        <v>33872</v>
      </c>
    </row>
    <row r="4633" spans="1:4" ht="15" x14ac:dyDescent="0.25">
      <c r="A4633" s="53" t="s">
        <v>9273</v>
      </c>
      <c r="B4633" s="53">
        <v>30</v>
      </c>
      <c r="C4633" s="53" t="s">
        <v>33536</v>
      </c>
      <c r="D4633" s="53" t="s">
        <v>33872</v>
      </c>
    </row>
    <row r="4634" spans="1:4" ht="15" x14ac:dyDescent="0.25">
      <c r="A4634" s="53" t="s">
        <v>9274</v>
      </c>
      <c r="B4634" s="53">
        <v>30</v>
      </c>
      <c r="C4634" s="53" t="s">
        <v>33536</v>
      </c>
      <c r="D4634" s="53" t="s">
        <v>33872</v>
      </c>
    </row>
    <row r="4635" spans="1:4" ht="15" x14ac:dyDescent="0.25">
      <c r="A4635" s="53" t="s">
        <v>9275</v>
      </c>
      <c r="B4635" s="53">
        <v>30</v>
      </c>
      <c r="C4635" s="53" t="s">
        <v>33536</v>
      </c>
      <c r="D4635" s="53" t="s">
        <v>33872</v>
      </c>
    </row>
    <row r="4636" spans="1:4" ht="15" x14ac:dyDescent="0.25">
      <c r="A4636" s="53" t="s">
        <v>9276</v>
      </c>
      <c r="B4636" s="53">
        <v>30</v>
      </c>
      <c r="C4636" s="53" t="s">
        <v>33536</v>
      </c>
      <c r="D4636" s="53" t="s">
        <v>33872</v>
      </c>
    </row>
    <row r="4637" spans="1:4" ht="15" x14ac:dyDescent="0.25">
      <c r="A4637" s="53" t="s">
        <v>9277</v>
      </c>
      <c r="B4637" s="53">
        <v>30</v>
      </c>
      <c r="C4637" s="53" t="s">
        <v>33536</v>
      </c>
      <c r="D4637" s="53" t="s">
        <v>33872</v>
      </c>
    </row>
    <row r="4638" spans="1:4" ht="15" x14ac:dyDescent="0.25">
      <c r="A4638" s="53" t="s">
        <v>9278</v>
      </c>
      <c r="B4638" s="53">
        <v>30</v>
      </c>
      <c r="C4638" s="53" t="s">
        <v>33536</v>
      </c>
      <c r="D4638" s="53" t="s">
        <v>33872</v>
      </c>
    </row>
    <row r="4639" spans="1:4" ht="15" x14ac:dyDescent="0.25">
      <c r="A4639" s="53" t="s">
        <v>9279</v>
      </c>
      <c r="B4639" s="53">
        <v>30</v>
      </c>
      <c r="C4639" s="53" t="s">
        <v>33536</v>
      </c>
      <c r="D4639" s="53" t="s">
        <v>33872</v>
      </c>
    </row>
    <row r="4640" spans="1:4" ht="15" x14ac:dyDescent="0.25">
      <c r="A4640" s="53" t="s">
        <v>9280</v>
      </c>
      <c r="B4640" s="53">
        <v>30</v>
      </c>
      <c r="C4640" s="53" t="s">
        <v>33536</v>
      </c>
      <c r="D4640" s="53" t="s">
        <v>33872</v>
      </c>
    </row>
    <row r="4641" spans="1:4" ht="15" x14ac:dyDescent="0.25">
      <c r="A4641" s="53" t="s">
        <v>9281</v>
      </c>
      <c r="B4641" s="53">
        <v>20</v>
      </c>
      <c r="C4641" s="53" t="s">
        <v>33536</v>
      </c>
      <c r="D4641" s="53" t="s">
        <v>33872</v>
      </c>
    </row>
    <row r="4642" spans="1:4" ht="15" x14ac:dyDescent="0.25">
      <c r="A4642" s="53" t="s">
        <v>9282</v>
      </c>
      <c r="B4642" s="53">
        <v>20</v>
      </c>
      <c r="C4642" s="53" t="s">
        <v>33536</v>
      </c>
      <c r="D4642" s="53" t="s">
        <v>33872</v>
      </c>
    </row>
    <row r="4643" spans="1:4" ht="15" x14ac:dyDescent="0.25">
      <c r="A4643" s="53" t="s">
        <v>9283</v>
      </c>
      <c r="B4643" s="53">
        <v>20</v>
      </c>
      <c r="C4643" s="53" t="s">
        <v>33536</v>
      </c>
      <c r="D4643" s="53" t="s">
        <v>33872</v>
      </c>
    </row>
    <row r="4644" spans="1:4" ht="15" x14ac:dyDescent="0.25">
      <c r="A4644" s="53" t="s">
        <v>9284</v>
      </c>
      <c r="B4644" s="53">
        <v>30</v>
      </c>
      <c r="C4644" s="53" t="s">
        <v>33536</v>
      </c>
      <c r="D4644" s="53" t="s">
        <v>33872</v>
      </c>
    </row>
    <row r="4645" spans="1:4" ht="15" x14ac:dyDescent="0.25">
      <c r="A4645" s="53" t="s">
        <v>9285</v>
      </c>
      <c r="B4645" s="53">
        <v>30</v>
      </c>
      <c r="C4645" s="53" t="s">
        <v>33536</v>
      </c>
      <c r="D4645" s="53" t="s">
        <v>33872</v>
      </c>
    </row>
    <row r="4646" spans="1:4" ht="15" x14ac:dyDescent="0.25">
      <c r="A4646" s="53" t="s">
        <v>9286</v>
      </c>
      <c r="B4646" s="53">
        <v>20</v>
      </c>
      <c r="C4646" s="53" t="s">
        <v>33536</v>
      </c>
      <c r="D4646" s="53" t="s">
        <v>33872</v>
      </c>
    </row>
    <row r="4647" spans="1:4" ht="15" x14ac:dyDescent="0.25">
      <c r="A4647" s="53" t="s">
        <v>9287</v>
      </c>
      <c r="B4647" s="53">
        <v>40</v>
      </c>
      <c r="C4647" s="53" t="s">
        <v>33536</v>
      </c>
      <c r="D4647" s="53" t="s">
        <v>33872</v>
      </c>
    </row>
    <row r="4648" spans="1:4" ht="15" x14ac:dyDescent="0.25">
      <c r="A4648" s="53" t="s">
        <v>9288</v>
      </c>
      <c r="B4648" s="53">
        <v>40</v>
      </c>
      <c r="C4648" s="53" t="s">
        <v>33536</v>
      </c>
      <c r="D4648" s="53" t="s">
        <v>33872</v>
      </c>
    </row>
    <row r="4649" spans="1:4" ht="15" x14ac:dyDescent="0.25">
      <c r="A4649" s="53" t="s">
        <v>9289</v>
      </c>
      <c r="B4649" s="53">
        <v>40</v>
      </c>
      <c r="C4649" s="53" t="s">
        <v>33536</v>
      </c>
      <c r="D4649" s="53" t="s">
        <v>33872</v>
      </c>
    </row>
    <row r="4650" spans="1:4" ht="15" x14ac:dyDescent="0.25">
      <c r="A4650" s="53" t="s">
        <v>9290</v>
      </c>
      <c r="B4650" s="53">
        <v>40</v>
      </c>
      <c r="C4650" s="53" t="s">
        <v>33536</v>
      </c>
      <c r="D4650" s="53" t="s">
        <v>33872</v>
      </c>
    </row>
    <row r="4651" spans="1:4" ht="15" x14ac:dyDescent="0.25">
      <c r="A4651" s="53" t="s">
        <v>9291</v>
      </c>
      <c r="B4651" s="53">
        <v>30</v>
      </c>
      <c r="C4651" s="53" t="s">
        <v>33536</v>
      </c>
      <c r="D4651" s="53" t="s">
        <v>33872</v>
      </c>
    </row>
    <row r="4652" spans="1:4" ht="15" x14ac:dyDescent="0.25">
      <c r="A4652" s="53" t="s">
        <v>9292</v>
      </c>
      <c r="B4652" s="53">
        <v>30</v>
      </c>
      <c r="C4652" s="53" t="s">
        <v>33536</v>
      </c>
      <c r="D4652" s="53" t="s">
        <v>33872</v>
      </c>
    </row>
    <row r="4653" spans="1:4" ht="15" x14ac:dyDescent="0.25">
      <c r="A4653" s="53" t="s">
        <v>9293</v>
      </c>
      <c r="B4653" s="53">
        <v>30</v>
      </c>
      <c r="C4653" s="53" t="s">
        <v>33536</v>
      </c>
      <c r="D4653" s="53" t="s">
        <v>33872</v>
      </c>
    </row>
    <row r="4654" spans="1:4" ht="15" x14ac:dyDescent="0.25">
      <c r="A4654" s="53" t="s">
        <v>9294</v>
      </c>
      <c r="B4654" s="53">
        <v>30</v>
      </c>
      <c r="C4654" s="53" t="s">
        <v>33536</v>
      </c>
      <c r="D4654" s="53" t="s">
        <v>33872</v>
      </c>
    </row>
    <row r="4655" spans="1:4" ht="15" x14ac:dyDescent="0.25">
      <c r="A4655" s="53" t="s">
        <v>9295</v>
      </c>
      <c r="B4655" s="53">
        <v>30</v>
      </c>
      <c r="C4655" s="53" t="s">
        <v>33536</v>
      </c>
      <c r="D4655" s="53" t="s">
        <v>33872</v>
      </c>
    </row>
    <row r="4656" spans="1:4" ht="15" x14ac:dyDescent="0.25">
      <c r="A4656" s="53" t="s">
        <v>9296</v>
      </c>
      <c r="B4656" s="53">
        <v>30</v>
      </c>
      <c r="C4656" s="53" t="s">
        <v>33536</v>
      </c>
      <c r="D4656" s="53" t="s">
        <v>33872</v>
      </c>
    </row>
    <row r="4657" spans="1:4" ht="15" x14ac:dyDescent="0.25">
      <c r="A4657" s="53" t="s">
        <v>9297</v>
      </c>
      <c r="B4657" s="53">
        <v>30</v>
      </c>
      <c r="C4657" s="53" t="s">
        <v>33536</v>
      </c>
      <c r="D4657" s="53" t="s">
        <v>33872</v>
      </c>
    </row>
    <row r="4658" spans="1:4" ht="15" x14ac:dyDescent="0.25">
      <c r="A4658" s="53" t="s">
        <v>9298</v>
      </c>
      <c r="B4658" s="53">
        <v>30</v>
      </c>
      <c r="C4658" s="53" t="s">
        <v>33536</v>
      </c>
      <c r="D4658" s="53" t="s">
        <v>33872</v>
      </c>
    </row>
    <row r="4659" spans="1:4" ht="15" x14ac:dyDescent="0.25">
      <c r="A4659" s="53" t="s">
        <v>9299</v>
      </c>
      <c r="B4659" s="53">
        <v>30</v>
      </c>
      <c r="C4659" s="53" t="s">
        <v>33536</v>
      </c>
      <c r="D4659" s="53" t="s">
        <v>33872</v>
      </c>
    </row>
    <row r="4660" spans="1:4" ht="15" x14ac:dyDescent="0.25">
      <c r="A4660" s="53" t="s">
        <v>9300</v>
      </c>
      <c r="B4660" s="53">
        <v>30</v>
      </c>
      <c r="C4660" s="53" t="s">
        <v>33536</v>
      </c>
      <c r="D4660" s="53" t="s">
        <v>33872</v>
      </c>
    </row>
    <row r="4661" spans="1:4" ht="15" x14ac:dyDescent="0.25">
      <c r="A4661" s="53" t="s">
        <v>9301</v>
      </c>
      <c r="B4661" s="53">
        <v>40</v>
      </c>
      <c r="C4661" s="53" t="s">
        <v>33536</v>
      </c>
      <c r="D4661" s="53" t="s">
        <v>33872</v>
      </c>
    </row>
    <row r="4662" spans="1:4" ht="15" x14ac:dyDescent="0.25">
      <c r="A4662" s="53" t="s">
        <v>9302</v>
      </c>
      <c r="B4662" s="53">
        <v>30</v>
      </c>
      <c r="C4662" s="53" t="s">
        <v>33536</v>
      </c>
      <c r="D4662" s="53" t="s">
        <v>33872</v>
      </c>
    </row>
    <row r="4663" spans="1:4" ht="15" x14ac:dyDescent="0.25">
      <c r="A4663" s="53" t="s">
        <v>9303</v>
      </c>
      <c r="B4663" s="53">
        <v>30</v>
      </c>
      <c r="C4663" s="53" t="s">
        <v>33536</v>
      </c>
      <c r="D4663" s="53" t="s">
        <v>33872</v>
      </c>
    </row>
    <row r="4664" spans="1:4" ht="15" x14ac:dyDescent="0.25">
      <c r="A4664" s="53" t="s">
        <v>9304</v>
      </c>
      <c r="B4664" s="53">
        <v>10</v>
      </c>
      <c r="C4664" s="53" t="s">
        <v>33536</v>
      </c>
      <c r="D4664" s="53" t="s">
        <v>33872</v>
      </c>
    </row>
    <row r="4665" spans="1:4" ht="15" x14ac:dyDescent="0.25">
      <c r="A4665" s="53" t="s">
        <v>9305</v>
      </c>
      <c r="B4665" s="53">
        <v>10</v>
      </c>
      <c r="C4665" s="53" t="s">
        <v>33536</v>
      </c>
      <c r="D4665" s="53" t="s">
        <v>33872</v>
      </c>
    </row>
    <row r="4666" spans="1:4" ht="15" x14ac:dyDescent="0.25">
      <c r="A4666" s="53" t="s">
        <v>9306</v>
      </c>
      <c r="B4666" s="53">
        <v>10</v>
      </c>
      <c r="C4666" s="53" t="s">
        <v>33536</v>
      </c>
      <c r="D4666" s="53" t="s">
        <v>33872</v>
      </c>
    </row>
    <row r="4667" spans="1:4" ht="15" x14ac:dyDescent="0.25">
      <c r="A4667" s="53" t="s">
        <v>9307</v>
      </c>
      <c r="B4667" s="53">
        <v>10</v>
      </c>
      <c r="C4667" s="53" t="s">
        <v>33536</v>
      </c>
      <c r="D4667" s="53" t="s">
        <v>33872</v>
      </c>
    </row>
    <row r="4668" spans="1:4" ht="15" x14ac:dyDescent="0.25">
      <c r="A4668" s="53" t="s">
        <v>9308</v>
      </c>
      <c r="B4668" s="53">
        <v>10</v>
      </c>
      <c r="C4668" s="53" t="s">
        <v>33536</v>
      </c>
      <c r="D4668" s="53" t="s">
        <v>33872</v>
      </c>
    </row>
    <row r="4669" spans="1:4" ht="15" x14ac:dyDescent="0.25">
      <c r="A4669" s="53" t="s">
        <v>9309</v>
      </c>
      <c r="B4669" s="53">
        <v>10</v>
      </c>
      <c r="C4669" s="53" t="s">
        <v>33536</v>
      </c>
      <c r="D4669" s="53" t="s">
        <v>33872</v>
      </c>
    </row>
    <row r="4670" spans="1:4" ht="15" x14ac:dyDescent="0.25">
      <c r="A4670" s="53" t="s">
        <v>9310</v>
      </c>
      <c r="B4670" s="53">
        <v>10</v>
      </c>
      <c r="C4670" s="53" t="s">
        <v>33536</v>
      </c>
      <c r="D4670" s="53" t="s">
        <v>33872</v>
      </c>
    </row>
    <row r="4671" spans="1:4" ht="15" x14ac:dyDescent="0.25">
      <c r="A4671" s="53" t="s">
        <v>9311</v>
      </c>
      <c r="B4671" s="53">
        <v>10</v>
      </c>
      <c r="C4671" s="53" t="s">
        <v>33536</v>
      </c>
      <c r="D4671" s="53" t="s">
        <v>33872</v>
      </c>
    </row>
    <row r="4672" spans="1:4" ht="15" x14ac:dyDescent="0.25">
      <c r="A4672" s="53" t="s">
        <v>9312</v>
      </c>
      <c r="B4672" s="53">
        <v>10</v>
      </c>
      <c r="C4672" s="53" t="s">
        <v>33536</v>
      </c>
      <c r="D4672" s="53" t="s">
        <v>33872</v>
      </c>
    </row>
    <row r="4673" spans="1:4" ht="15" x14ac:dyDescent="0.25">
      <c r="A4673" s="53" t="s">
        <v>9313</v>
      </c>
      <c r="B4673" s="53">
        <v>10</v>
      </c>
      <c r="C4673" s="53" t="s">
        <v>33536</v>
      </c>
      <c r="D4673" s="53" t="s">
        <v>33872</v>
      </c>
    </row>
    <row r="4674" spans="1:4" ht="15" x14ac:dyDescent="0.25">
      <c r="A4674" s="53" t="s">
        <v>9314</v>
      </c>
      <c r="B4674" s="53">
        <v>10</v>
      </c>
      <c r="C4674" s="53" t="s">
        <v>33536</v>
      </c>
      <c r="D4674" s="53" t="s">
        <v>33872</v>
      </c>
    </row>
    <row r="4675" spans="1:4" ht="15" x14ac:dyDescent="0.25">
      <c r="A4675" s="53" t="s">
        <v>9315</v>
      </c>
      <c r="B4675" s="53">
        <v>10</v>
      </c>
      <c r="C4675" s="53" t="s">
        <v>33536</v>
      </c>
      <c r="D4675" s="53" t="s">
        <v>33872</v>
      </c>
    </row>
    <row r="4676" spans="1:4" ht="15" x14ac:dyDescent="0.25">
      <c r="A4676" s="53" t="s">
        <v>9316</v>
      </c>
      <c r="B4676" s="53">
        <v>10</v>
      </c>
      <c r="C4676" s="53" t="s">
        <v>33536</v>
      </c>
      <c r="D4676" s="53" t="s">
        <v>33872</v>
      </c>
    </row>
    <row r="4677" spans="1:4" ht="15" x14ac:dyDescent="0.25">
      <c r="A4677" s="53" t="s">
        <v>9317</v>
      </c>
      <c r="B4677" s="53">
        <v>10</v>
      </c>
      <c r="C4677" s="53" t="s">
        <v>33536</v>
      </c>
      <c r="D4677" s="53" t="s">
        <v>33872</v>
      </c>
    </row>
    <row r="4678" spans="1:4" ht="15" x14ac:dyDescent="0.25">
      <c r="A4678" s="53" t="s">
        <v>9318</v>
      </c>
      <c r="B4678" s="53">
        <v>10</v>
      </c>
      <c r="C4678" s="53" t="s">
        <v>33536</v>
      </c>
      <c r="D4678" s="53" t="s">
        <v>33872</v>
      </c>
    </row>
    <row r="4679" spans="1:4" ht="15" x14ac:dyDescent="0.25">
      <c r="A4679" s="53" t="s">
        <v>9319</v>
      </c>
      <c r="B4679" s="53">
        <v>10</v>
      </c>
      <c r="C4679" s="53" t="s">
        <v>33536</v>
      </c>
      <c r="D4679" s="53" t="s">
        <v>33872</v>
      </c>
    </row>
    <row r="4680" spans="1:4" ht="15" x14ac:dyDescent="0.25">
      <c r="A4680" s="53" t="s">
        <v>9320</v>
      </c>
      <c r="B4680" s="53">
        <v>10</v>
      </c>
      <c r="C4680" s="53" t="s">
        <v>33536</v>
      </c>
      <c r="D4680" s="53" t="s">
        <v>33872</v>
      </c>
    </row>
    <row r="4681" spans="1:4" ht="15" x14ac:dyDescent="0.25">
      <c r="A4681" s="53" t="s">
        <v>9321</v>
      </c>
      <c r="B4681" s="53">
        <v>10</v>
      </c>
      <c r="C4681" s="53" t="s">
        <v>33536</v>
      </c>
      <c r="D4681" s="53" t="s">
        <v>33872</v>
      </c>
    </row>
    <row r="4682" spans="1:4" ht="15" x14ac:dyDescent="0.25">
      <c r="A4682" s="53" t="s">
        <v>9322</v>
      </c>
      <c r="B4682" s="53">
        <v>10</v>
      </c>
      <c r="C4682" s="53" t="s">
        <v>33536</v>
      </c>
      <c r="D4682" s="53" t="s">
        <v>33872</v>
      </c>
    </row>
    <row r="4683" spans="1:4" ht="15" x14ac:dyDescent="0.25">
      <c r="A4683" s="53" t="s">
        <v>9323</v>
      </c>
      <c r="B4683" s="53">
        <v>10</v>
      </c>
      <c r="C4683" s="53" t="s">
        <v>33536</v>
      </c>
      <c r="D4683" s="53" t="s">
        <v>33872</v>
      </c>
    </row>
    <row r="4684" spans="1:4" ht="15" x14ac:dyDescent="0.25">
      <c r="A4684" s="53" t="s">
        <v>9324</v>
      </c>
      <c r="B4684" s="53">
        <v>10</v>
      </c>
      <c r="C4684" s="53" t="s">
        <v>33536</v>
      </c>
      <c r="D4684" s="53" t="s">
        <v>33872</v>
      </c>
    </row>
    <row r="4685" spans="1:4" ht="15" x14ac:dyDescent="0.25">
      <c r="A4685" s="53" t="s">
        <v>9325</v>
      </c>
      <c r="B4685" s="53">
        <v>10</v>
      </c>
      <c r="C4685" s="53" t="s">
        <v>33536</v>
      </c>
      <c r="D4685" s="53" t="s">
        <v>33872</v>
      </c>
    </row>
    <row r="4686" spans="1:4" ht="15" x14ac:dyDescent="0.25">
      <c r="A4686" s="53" t="s">
        <v>9326</v>
      </c>
      <c r="B4686" s="53">
        <v>10</v>
      </c>
      <c r="C4686" s="53" t="s">
        <v>33536</v>
      </c>
      <c r="D4686" s="53" t="s">
        <v>33872</v>
      </c>
    </row>
    <row r="4687" spans="1:4" ht="15" x14ac:dyDescent="0.25">
      <c r="A4687" s="53" t="s">
        <v>9327</v>
      </c>
      <c r="B4687" s="53">
        <v>10</v>
      </c>
      <c r="C4687" s="53" t="s">
        <v>33536</v>
      </c>
      <c r="D4687" s="53" t="s">
        <v>33872</v>
      </c>
    </row>
    <row r="4688" spans="1:4" ht="15" x14ac:dyDescent="0.25">
      <c r="A4688" s="53" t="s">
        <v>9328</v>
      </c>
      <c r="B4688" s="53">
        <v>10</v>
      </c>
      <c r="C4688" s="53" t="s">
        <v>33536</v>
      </c>
      <c r="D4688" s="53" t="s">
        <v>33872</v>
      </c>
    </row>
    <row r="4689" spans="1:4" ht="15" x14ac:dyDescent="0.25">
      <c r="A4689" s="53" t="s">
        <v>9329</v>
      </c>
      <c r="B4689" s="53">
        <v>10</v>
      </c>
      <c r="C4689" s="53" t="s">
        <v>33536</v>
      </c>
      <c r="D4689" s="53" t="s">
        <v>33872</v>
      </c>
    </row>
    <row r="4690" spans="1:4" ht="15" x14ac:dyDescent="0.25">
      <c r="A4690" s="53" t="s">
        <v>9330</v>
      </c>
      <c r="B4690" s="53">
        <v>10</v>
      </c>
      <c r="C4690" s="53" t="s">
        <v>33536</v>
      </c>
      <c r="D4690" s="53" t="s">
        <v>33872</v>
      </c>
    </row>
    <row r="4691" spans="1:4" ht="15" x14ac:dyDescent="0.25">
      <c r="A4691" s="53" t="s">
        <v>9331</v>
      </c>
      <c r="B4691" s="53">
        <v>10</v>
      </c>
      <c r="C4691" s="53" t="s">
        <v>33536</v>
      </c>
      <c r="D4691" s="53" t="s">
        <v>33872</v>
      </c>
    </row>
    <row r="4692" spans="1:4" ht="15" x14ac:dyDescent="0.25">
      <c r="A4692" s="53" t="s">
        <v>9332</v>
      </c>
      <c r="B4692" s="53">
        <v>10</v>
      </c>
      <c r="C4692" s="53" t="s">
        <v>33536</v>
      </c>
      <c r="D4692" s="53" t="s">
        <v>33872</v>
      </c>
    </row>
    <row r="4693" spans="1:4" ht="15" x14ac:dyDescent="0.25">
      <c r="A4693" s="53" t="s">
        <v>9333</v>
      </c>
      <c r="B4693" s="53">
        <v>10</v>
      </c>
      <c r="C4693" s="53" t="s">
        <v>33536</v>
      </c>
      <c r="D4693" s="53" t="s">
        <v>33872</v>
      </c>
    </row>
    <row r="4694" spans="1:4" ht="15" x14ac:dyDescent="0.25">
      <c r="A4694" s="53" t="s">
        <v>9334</v>
      </c>
      <c r="B4694" s="53">
        <v>10</v>
      </c>
      <c r="C4694" s="53" t="s">
        <v>33536</v>
      </c>
      <c r="D4694" s="53" t="s">
        <v>33872</v>
      </c>
    </row>
    <row r="4695" spans="1:4" ht="15" x14ac:dyDescent="0.25">
      <c r="A4695" s="53" t="s">
        <v>9335</v>
      </c>
      <c r="B4695" s="53">
        <v>20</v>
      </c>
      <c r="C4695" s="53" t="s">
        <v>33536</v>
      </c>
      <c r="D4695" s="53" t="s">
        <v>33872</v>
      </c>
    </row>
    <row r="4696" spans="1:4" ht="15" x14ac:dyDescent="0.25">
      <c r="A4696" s="53" t="s">
        <v>9336</v>
      </c>
      <c r="B4696" s="53">
        <v>10</v>
      </c>
      <c r="C4696" s="53" t="s">
        <v>33536</v>
      </c>
      <c r="D4696" s="53" t="s">
        <v>33872</v>
      </c>
    </row>
    <row r="4697" spans="1:4" ht="15" x14ac:dyDescent="0.25">
      <c r="A4697" s="53" t="s">
        <v>9337</v>
      </c>
      <c r="B4697" s="53">
        <v>10</v>
      </c>
      <c r="C4697" s="53" t="s">
        <v>33536</v>
      </c>
      <c r="D4697" s="53" t="s">
        <v>33872</v>
      </c>
    </row>
    <row r="4698" spans="1:4" ht="15" x14ac:dyDescent="0.25">
      <c r="A4698" s="53" t="s">
        <v>9338</v>
      </c>
      <c r="B4698" s="53">
        <v>10</v>
      </c>
      <c r="C4698" s="53" t="s">
        <v>33536</v>
      </c>
      <c r="D4698" s="53" t="s">
        <v>33872</v>
      </c>
    </row>
    <row r="4699" spans="1:4" ht="15" x14ac:dyDescent="0.25">
      <c r="A4699" s="53" t="s">
        <v>9339</v>
      </c>
      <c r="B4699" s="53">
        <v>10</v>
      </c>
      <c r="C4699" s="53" t="s">
        <v>33536</v>
      </c>
      <c r="D4699" s="53" t="s">
        <v>33872</v>
      </c>
    </row>
    <row r="4700" spans="1:4" ht="15" x14ac:dyDescent="0.25">
      <c r="A4700" s="53" t="s">
        <v>9340</v>
      </c>
      <c r="B4700" s="53">
        <v>10</v>
      </c>
      <c r="C4700" s="53" t="s">
        <v>33536</v>
      </c>
      <c r="D4700" s="53" t="s">
        <v>33872</v>
      </c>
    </row>
    <row r="4701" spans="1:4" ht="15" x14ac:dyDescent="0.25">
      <c r="A4701" s="53" t="s">
        <v>9341</v>
      </c>
      <c r="B4701" s="53">
        <v>10</v>
      </c>
      <c r="C4701" s="53" t="s">
        <v>33536</v>
      </c>
      <c r="D4701" s="53" t="s">
        <v>33872</v>
      </c>
    </row>
    <row r="4702" spans="1:4" ht="15" x14ac:dyDescent="0.25">
      <c r="A4702" s="53" t="s">
        <v>9342</v>
      </c>
      <c r="B4702" s="53">
        <v>10</v>
      </c>
      <c r="C4702" s="53" t="s">
        <v>33536</v>
      </c>
      <c r="D4702" s="53" t="s">
        <v>33872</v>
      </c>
    </row>
    <row r="4703" spans="1:4" ht="15" x14ac:dyDescent="0.25">
      <c r="A4703" s="53" t="s">
        <v>9343</v>
      </c>
      <c r="B4703" s="53">
        <v>10</v>
      </c>
      <c r="C4703" s="53" t="s">
        <v>33536</v>
      </c>
      <c r="D4703" s="53" t="s">
        <v>33872</v>
      </c>
    </row>
    <row r="4704" spans="1:4" ht="15" x14ac:dyDescent="0.25">
      <c r="A4704" s="53" t="s">
        <v>9344</v>
      </c>
      <c r="B4704" s="53">
        <v>10</v>
      </c>
      <c r="C4704" s="53" t="s">
        <v>33536</v>
      </c>
      <c r="D4704" s="53" t="s">
        <v>33872</v>
      </c>
    </row>
    <row r="4705" spans="1:4" ht="15" x14ac:dyDescent="0.25">
      <c r="A4705" s="53" t="s">
        <v>9345</v>
      </c>
      <c r="B4705" s="53">
        <v>10</v>
      </c>
      <c r="C4705" s="53" t="s">
        <v>33536</v>
      </c>
      <c r="D4705" s="53" t="s">
        <v>33872</v>
      </c>
    </row>
    <row r="4706" spans="1:4" ht="15" x14ac:dyDescent="0.25">
      <c r="A4706" s="53" t="s">
        <v>9346</v>
      </c>
      <c r="B4706" s="53">
        <v>10</v>
      </c>
      <c r="C4706" s="53" t="s">
        <v>33536</v>
      </c>
      <c r="D4706" s="53" t="s">
        <v>33872</v>
      </c>
    </row>
    <row r="4707" spans="1:4" ht="15" x14ac:dyDescent="0.25">
      <c r="A4707" s="53" t="s">
        <v>9347</v>
      </c>
      <c r="B4707" s="53">
        <v>10</v>
      </c>
      <c r="C4707" s="53" t="s">
        <v>33536</v>
      </c>
      <c r="D4707" s="53" t="s">
        <v>33872</v>
      </c>
    </row>
    <row r="4708" spans="1:4" ht="15" x14ac:dyDescent="0.25">
      <c r="A4708" s="53" t="s">
        <v>9348</v>
      </c>
      <c r="B4708" s="53">
        <v>10</v>
      </c>
      <c r="C4708" s="53" t="s">
        <v>33536</v>
      </c>
      <c r="D4708" s="53" t="s">
        <v>33872</v>
      </c>
    </row>
    <row r="4709" spans="1:4" ht="15" x14ac:dyDescent="0.25">
      <c r="A4709" s="53" t="s">
        <v>9349</v>
      </c>
      <c r="B4709" s="53">
        <v>10</v>
      </c>
      <c r="C4709" s="53" t="s">
        <v>33536</v>
      </c>
      <c r="D4709" s="53" t="s">
        <v>33872</v>
      </c>
    </row>
    <row r="4710" spans="1:4" ht="15" x14ac:dyDescent="0.25">
      <c r="A4710" s="53" t="s">
        <v>9350</v>
      </c>
      <c r="B4710" s="53">
        <v>10</v>
      </c>
      <c r="C4710" s="53" t="s">
        <v>33536</v>
      </c>
      <c r="D4710" s="53" t="s">
        <v>33872</v>
      </c>
    </row>
    <row r="4711" spans="1:4" ht="15" x14ac:dyDescent="0.25">
      <c r="A4711" s="53" t="s">
        <v>9351</v>
      </c>
      <c r="B4711" s="53">
        <v>10</v>
      </c>
      <c r="C4711" s="53" t="s">
        <v>33536</v>
      </c>
      <c r="D4711" s="53" t="s">
        <v>33872</v>
      </c>
    </row>
    <row r="4712" spans="1:4" ht="15" x14ac:dyDescent="0.25">
      <c r="A4712" s="53" t="s">
        <v>9352</v>
      </c>
      <c r="B4712" s="53">
        <v>10</v>
      </c>
      <c r="C4712" s="53" t="s">
        <v>33536</v>
      </c>
      <c r="D4712" s="53" t="s">
        <v>33872</v>
      </c>
    </row>
    <row r="4713" spans="1:4" ht="15" x14ac:dyDescent="0.25">
      <c r="A4713" s="53" t="s">
        <v>9353</v>
      </c>
      <c r="B4713" s="53">
        <v>10</v>
      </c>
      <c r="C4713" s="53" t="s">
        <v>33536</v>
      </c>
      <c r="D4713" s="53" t="s">
        <v>33872</v>
      </c>
    </row>
    <row r="4714" spans="1:4" ht="15" x14ac:dyDescent="0.25">
      <c r="A4714" s="53" t="s">
        <v>9354</v>
      </c>
      <c r="B4714" s="53">
        <v>10</v>
      </c>
      <c r="C4714" s="53" t="s">
        <v>33536</v>
      </c>
      <c r="D4714" s="53" t="s">
        <v>33872</v>
      </c>
    </row>
    <row r="4715" spans="1:4" ht="15" x14ac:dyDescent="0.25">
      <c r="A4715" s="53" t="s">
        <v>9355</v>
      </c>
      <c r="B4715" s="53">
        <v>10</v>
      </c>
      <c r="C4715" s="53" t="s">
        <v>33536</v>
      </c>
      <c r="D4715" s="53" t="s">
        <v>33872</v>
      </c>
    </row>
    <row r="4716" spans="1:4" ht="15" x14ac:dyDescent="0.25">
      <c r="A4716" s="53" t="s">
        <v>9356</v>
      </c>
      <c r="B4716" s="53">
        <v>10</v>
      </c>
      <c r="C4716" s="53" t="s">
        <v>33536</v>
      </c>
      <c r="D4716" s="53" t="s">
        <v>33872</v>
      </c>
    </row>
    <row r="4717" spans="1:4" ht="15" x14ac:dyDescent="0.25">
      <c r="A4717" s="53" t="s">
        <v>9357</v>
      </c>
      <c r="B4717" s="53">
        <v>10</v>
      </c>
      <c r="C4717" s="53" t="s">
        <v>33536</v>
      </c>
      <c r="D4717" s="53" t="s">
        <v>33872</v>
      </c>
    </row>
    <row r="4718" spans="1:4" ht="15" x14ac:dyDescent="0.25">
      <c r="A4718" s="53" t="s">
        <v>9358</v>
      </c>
      <c r="B4718" s="53">
        <v>10</v>
      </c>
      <c r="C4718" s="53" t="s">
        <v>33536</v>
      </c>
      <c r="D4718" s="53" t="s">
        <v>33872</v>
      </c>
    </row>
    <row r="4719" spans="1:4" ht="15" x14ac:dyDescent="0.25">
      <c r="A4719" s="53" t="s">
        <v>9359</v>
      </c>
      <c r="B4719" s="53">
        <v>10</v>
      </c>
      <c r="C4719" s="53" t="s">
        <v>33536</v>
      </c>
      <c r="D4719" s="53" t="s">
        <v>33872</v>
      </c>
    </row>
    <row r="4720" spans="1:4" ht="15" x14ac:dyDescent="0.25">
      <c r="A4720" s="53" t="s">
        <v>9360</v>
      </c>
      <c r="B4720" s="53">
        <v>10</v>
      </c>
      <c r="C4720" s="53" t="s">
        <v>33536</v>
      </c>
      <c r="D4720" s="53" t="s">
        <v>33872</v>
      </c>
    </row>
    <row r="4721" spans="1:4" ht="15" x14ac:dyDescent="0.25">
      <c r="A4721" s="53" t="s">
        <v>9361</v>
      </c>
      <c r="B4721" s="53">
        <v>10</v>
      </c>
      <c r="C4721" s="53" t="s">
        <v>33536</v>
      </c>
      <c r="D4721" s="53" t="s">
        <v>33872</v>
      </c>
    </row>
    <row r="4722" spans="1:4" ht="15" x14ac:dyDescent="0.25">
      <c r="A4722" s="53" t="s">
        <v>9362</v>
      </c>
      <c r="B4722" s="53">
        <v>20</v>
      </c>
      <c r="C4722" s="53" t="s">
        <v>33536</v>
      </c>
      <c r="D4722" s="53" t="s">
        <v>33872</v>
      </c>
    </row>
    <row r="4723" spans="1:4" ht="15" x14ac:dyDescent="0.25">
      <c r="A4723" s="53" t="s">
        <v>9363</v>
      </c>
      <c r="B4723" s="53">
        <v>10</v>
      </c>
      <c r="C4723" s="53" t="s">
        <v>33536</v>
      </c>
      <c r="D4723" s="53" t="s">
        <v>33872</v>
      </c>
    </row>
    <row r="4724" spans="1:4" ht="15" x14ac:dyDescent="0.25">
      <c r="A4724" s="53" t="s">
        <v>9364</v>
      </c>
      <c r="B4724" s="53">
        <v>10</v>
      </c>
      <c r="C4724" s="53" t="s">
        <v>33536</v>
      </c>
      <c r="D4724" s="53" t="s">
        <v>33872</v>
      </c>
    </row>
    <row r="4725" spans="1:4" ht="15" x14ac:dyDescent="0.25">
      <c r="A4725" s="53" t="s">
        <v>9365</v>
      </c>
      <c r="B4725" s="53">
        <v>10</v>
      </c>
      <c r="C4725" s="53" t="s">
        <v>33536</v>
      </c>
      <c r="D4725" s="53" t="s">
        <v>33872</v>
      </c>
    </row>
    <row r="4726" spans="1:4" ht="15" x14ac:dyDescent="0.25">
      <c r="A4726" s="53" t="s">
        <v>9366</v>
      </c>
      <c r="B4726" s="53">
        <v>5</v>
      </c>
      <c r="C4726" s="53" t="s">
        <v>33536</v>
      </c>
      <c r="D4726" s="53" t="s">
        <v>33872</v>
      </c>
    </row>
    <row r="4727" spans="1:4" ht="15" x14ac:dyDescent="0.25">
      <c r="A4727" s="53" t="s">
        <v>9367</v>
      </c>
      <c r="B4727" s="53">
        <v>10</v>
      </c>
      <c r="C4727" s="53" t="s">
        <v>33536</v>
      </c>
      <c r="D4727" s="53" t="s">
        <v>33872</v>
      </c>
    </row>
    <row r="4728" spans="1:4" ht="15" x14ac:dyDescent="0.25">
      <c r="A4728" s="53" t="s">
        <v>9368</v>
      </c>
      <c r="B4728" s="53">
        <v>20</v>
      </c>
      <c r="C4728" s="53" t="s">
        <v>33536</v>
      </c>
      <c r="D4728" s="53" t="s">
        <v>33872</v>
      </c>
    </row>
    <row r="4729" spans="1:4" ht="15" x14ac:dyDescent="0.25">
      <c r="A4729" s="53" t="s">
        <v>9369</v>
      </c>
      <c r="B4729" s="53">
        <v>10</v>
      </c>
      <c r="C4729" s="53" t="s">
        <v>33536</v>
      </c>
      <c r="D4729" s="53" t="s">
        <v>33872</v>
      </c>
    </row>
    <row r="4730" spans="1:4" ht="15" x14ac:dyDescent="0.25">
      <c r="A4730" s="53" t="s">
        <v>9370</v>
      </c>
      <c r="B4730" s="53">
        <v>10</v>
      </c>
      <c r="C4730" s="53" t="s">
        <v>33536</v>
      </c>
      <c r="D4730" s="53" t="s">
        <v>33872</v>
      </c>
    </row>
    <row r="4731" spans="1:4" ht="15" x14ac:dyDescent="0.25">
      <c r="A4731" s="53" t="s">
        <v>9371</v>
      </c>
      <c r="B4731" s="53">
        <v>10</v>
      </c>
      <c r="C4731" s="53" t="s">
        <v>33536</v>
      </c>
      <c r="D4731" s="53" t="s">
        <v>33872</v>
      </c>
    </row>
    <row r="4732" spans="1:4" ht="15" x14ac:dyDescent="0.25">
      <c r="A4732" s="53" t="s">
        <v>9372</v>
      </c>
      <c r="B4732" s="53">
        <v>10</v>
      </c>
      <c r="C4732" s="53" t="s">
        <v>33536</v>
      </c>
      <c r="D4732" s="53" t="s">
        <v>33872</v>
      </c>
    </row>
    <row r="4733" spans="1:4" ht="15" x14ac:dyDescent="0.25">
      <c r="A4733" s="53" t="s">
        <v>9373</v>
      </c>
      <c r="B4733" s="53">
        <v>10</v>
      </c>
      <c r="C4733" s="53" t="s">
        <v>33536</v>
      </c>
      <c r="D4733" s="53" t="s">
        <v>33872</v>
      </c>
    </row>
    <row r="4734" spans="1:4" ht="15" x14ac:dyDescent="0.25">
      <c r="A4734" s="53" t="s">
        <v>9374</v>
      </c>
      <c r="B4734" s="53">
        <v>10</v>
      </c>
      <c r="C4734" s="53" t="s">
        <v>33536</v>
      </c>
      <c r="D4734" s="53" t="s">
        <v>33872</v>
      </c>
    </row>
    <row r="4735" spans="1:4" ht="15" x14ac:dyDescent="0.25">
      <c r="A4735" s="53" t="s">
        <v>9375</v>
      </c>
      <c r="B4735" s="53">
        <v>10</v>
      </c>
      <c r="C4735" s="53" t="s">
        <v>33536</v>
      </c>
      <c r="D4735" s="53" t="s">
        <v>33872</v>
      </c>
    </row>
    <row r="4736" spans="1:4" ht="15" x14ac:dyDescent="0.25">
      <c r="A4736" s="53" t="s">
        <v>9376</v>
      </c>
      <c r="B4736" s="53">
        <v>5</v>
      </c>
      <c r="C4736" s="53" t="s">
        <v>33536</v>
      </c>
      <c r="D4736" s="53" t="s">
        <v>33872</v>
      </c>
    </row>
    <row r="4737" spans="1:4" ht="15" x14ac:dyDescent="0.25">
      <c r="A4737" s="53" t="s">
        <v>9377</v>
      </c>
      <c r="B4737" s="53">
        <v>5</v>
      </c>
      <c r="C4737" s="53" t="s">
        <v>33536</v>
      </c>
      <c r="D4737" s="53" t="s">
        <v>33872</v>
      </c>
    </row>
    <row r="4738" spans="1:4" ht="15" x14ac:dyDescent="0.25">
      <c r="A4738" s="53" t="s">
        <v>9378</v>
      </c>
      <c r="B4738" s="53">
        <v>10</v>
      </c>
      <c r="C4738" s="53" t="s">
        <v>33536</v>
      </c>
      <c r="D4738" s="53" t="s">
        <v>33872</v>
      </c>
    </row>
    <row r="4739" spans="1:4" ht="15" x14ac:dyDescent="0.25">
      <c r="A4739" s="53" t="s">
        <v>9379</v>
      </c>
      <c r="B4739" s="53">
        <v>10</v>
      </c>
      <c r="C4739" s="53" t="s">
        <v>33536</v>
      </c>
      <c r="D4739" s="53" t="s">
        <v>33872</v>
      </c>
    </row>
    <row r="4740" spans="1:4" ht="15" x14ac:dyDescent="0.25">
      <c r="A4740" s="53" t="s">
        <v>9380</v>
      </c>
      <c r="B4740" s="53">
        <v>5</v>
      </c>
      <c r="C4740" s="53" t="s">
        <v>33536</v>
      </c>
      <c r="D4740" s="53" t="s">
        <v>33872</v>
      </c>
    </row>
    <row r="4741" spans="1:4" ht="15" x14ac:dyDescent="0.25">
      <c r="A4741" s="53" t="s">
        <v>9381</v>
      </c>
      <c r="B4741" s="53">
        <v>10</v>
      </c>
      <c r="C4741" s="53" t="s">
        <v>33536</v>
      </c>
      <c r="D4741" s="53" t="s">
        <v>33872</v>
      </c>
    </row>
    <row r="4742" spans="1:4" ht="15" x14ac:dyDescent="0.25">
      <c r="A4742" s="53" t="s">
        <v>9382</v>
      </c>
      <c r="B4742" s="53">
        <v>10</v>
      </c>
      <c r="C4742" s="53" t="s">
        <v>33536</v>
      </c>
      <c r="D4742" s="53" t="s">
        <v>33872</v>
      </c>
    </row>
    <row r="4743" spans="1:4" ht="15" x14ac:dyDescent="0.25">
      <c r="A4743" s="53" t="s">
        <v>9383</v>
      </c>
      <c r="B4743" s="53">
        <v>10</v>
      </c>
      <c r="C4743" s="53" t="s">
        <v>33536</v>
      </c>
      <c r="D4743" s="53" t="s">
        <v>33872</v>
      </c>
    </row>
    <row r="4744" spans="1:4" ht="15" x14ac:dyDescent="0.25">
      <c r="A4744" s="53" t="s">
        <v>9384</v>
      </c>
      <c r="B4744" s="53">
        <v>5</v>
      </c>
      <c r="C4744" s="53" t="s">
        <v>33536</v>
      </c>
      <c r="D4744" s="53" t="s">
        <v>33872</v>
      </c>
    </row>
    <row r="4745" spans="1:4" ht="15" x14ac:dyDescent="0.25">
      <c r="A4745" s="53" t="s">
        <v>9385</v>
      </c>
      <c r="B4745" s="53">
        <v>5</v>
      </c>
      <c r="C4745" s="53" t="s">
        <v>33536</v>
      </c>
      <c r="D4745" s="53" t="s">
        <v>33872</v>
      </c>
    </row>
    <row r="4746" spans="1:4" ht="15" x14ac:dyDescent="0.25">
      <c r="A4746" s="53" t="s">
        <v>9386</v>
      </c>
      <c r="B4746" s="53">
        <v>5</v>
      </c>
      <c r="C4746" s="53" t="s">
        <v>33536</v>
      </c>
      <c r="D4746" s="53" t="s">
        <v>33872</v>
      </c>
    </row>
    <row r="4747" spans="1:4" ht="15" x14ac:dyDescent="0.25">
      <c r="A4747" s="53" t="s">
        <v>9387</v>
      </c>
      <c r="B4747" s="53">
        <v>10</v>
      </c>
      <c r="C4747" s="53" t="s">
        <v>33536</v>
      </c>
      <c r="D4747" s="53" t="s">
        <v>33872</v>
      </c>
    </row>
    <row r="4748" spans="1:4" ht="15" x14ac:dyDescent="0.25">
      <c r="A4748" s="53" t="s">
        <v>9388</v>
      </c>
      <c r="B4748" s="53">
        <v>10</v>
      </c>
      <c r="C4748" s="53" t="s">
        <v>33536</v>
      </c>
      <c r="D4748" s="53" t="s">
        <v>33872</v>
      </c>
    </row>
    <row r="4749" spans="1:4" ht="15" x14ac:dyDescent="0.25">
      <c r="A4749" s="53" t="s">
        <v>9389</v>
      </c>
      <c r="B4749" s="53">
        <v>5</v>
      </c>
      <c r="C4749" s="53" t="s">
        <v>33536</v>
      </c>
      <c r="D4749" s="53" t="s">
        <v>33872</v>
      </c>
    </row>
    <row r="4750" spans="1:4" ht="15" x14ac:dyDescent="0.25">
      <c r="A4750" s="53" t="s">
        <v>9390</v>
      </c>
      <c r="B4750" s="53">
        <v>10</v>
      </c>
      <c r="C4750" s="53" t="s">
        <v>33536</v>
      </c>
      <c r="D4750" s="53" t="s">
        <v>33872</v>
      </c>
    </row>
    <row r="4751" spans="1:4" ht="15" x14ac:dyDescent="0.25">
      <c r="A4751" s="53" t="s">
        <v>9391</v>
      </c>
      <c r="B4751" s="53">
        <v>10</v>
      </c>
      <c r="C4751" s="53" t="s">
        <v>33536</v>
      </c>
      <c r="D4751" s="53" t="s">
        <v>33872</v>
      </c>
    </row>
    <row r="4752" spans="1:4" ht="15" x14ac:dyDescent="0.25">
      <c r="A4752" s="53" t="s">
        <v>9392</v>
      </c>
      <c r="B4752" s="53">
        <v>5</v>
      </c>
      <c r="C4752" s="53" t="s">
        <v>33536</v>
      </c>
      <c r="D4752" s="53" t="s">
        <v>33872</v>
      </c>
    </row>
    <row r="4753" spans="1:4" ht="15" x14ac:dyDescent="0.25">
      <c r="A4753" s="53" t="s">
        <v>9393</v>
      </c>
      <c r="B4753" s="53">
        <v>10</v>
      </c>
      <c r="C4753" s="53" t="s">
        <v>33536</v>
      </c>
      <c r="D4753" s="53" t="s">
        <v>33872</v>
      </c>
    </row>
    <row r="4754" spans="1:4" ht="15" x14ac:dyDescent="0.25">
      <c r="A4754" s="53" t="s">
        <v>9394</v>
      </c>
      <c r="B4754" s="53">
        <v>10</v>
      </c>
      <c r="C4754" s="53" t="s">
        <v>33536</v>
      </c>
      <c r="D4754" s="53" t="s">
        <v>33872</v>
      </c>
    </row>
    <row r="4755" spans="1:4" ht="15" x14ac:dyDescent="0.25">
      <c r="A4755" s="53" t="s">
        <v>9395</v>
      </c>
      <c r="B4755" s="53">
        <v>5</v>
      </c>
      <c r="C4755" s="53" t="s">
        <v>33536</v>
      </c>
      <c r="D4755" s="53" t="s">
        <v>33872</v>
      </c>
    </row>
    <row r="4756" spans="1:4" ht="15" x14ac:dyDescent="0.25">
      <c r="A4756" s="53" t="s">
        <v>9396</v>
      </c>
      <c r="B4756" s="53">
        <v>10</v>
      </c>
      <c r="C4756" s="53" t="s">
        <v>33536</v>
      </c>
      <c r="D4756" s="53" t="s">
        <v>33872</v>
      </c>
    </row>
    <row r="4757" spans="1:4" ht="15" x14ac:dyDescent="0.25">
      <c r="A4757" s="53" t="s">
        <v>9397</v>
      </c>
      <c r="B4757" s="53">
        <v>10</v>
      </c>
      <c r="C4757" s="53" t="s">
        <v>33536</v>
      </c>
      <c r="D4757" s="53" t="s">
        <v>33872</v>
      </c>
    </row>
    <row r="4758" spans="1:4" ht="15" x14ac:dyDescent="0.25">
      <c r="A4758" s="53" t="s">
        <v>9398</v>
      </c>
      <c r="B4758" s="53">
        <v>10</v>
      </c>
      <c r="C4758" s="53" t="s">
        <v>33536</v>
      </c>
      <c r="D4758" s="53" t="s">
        <v>33872</v>
      </c>
    </row>
    <row r="4759" spans="1:4" ht="15" x14ac:dyDescent="0.25">
      <c r="A4759" s="53" t="s">
        <v>9399</v>
      </c>
      <c r="B4759" s="53">
        <v>40</v>
      </c>
      <c r="C4759" s="53" t="s">
        <v>33536</v>
      </c>
      <c r="D4759" s="53" t="s">
        <v>33872</v>
      </c>
    </row>
    <row r="4760" spans="1:4" ht="15" x14ac:dyDescent="0.25">
      <c r="A4760" s="53" t="s">
        <v>9400</v>
      </c>
      <c r="B4760" s="53">
        <v>40</v>
      </c>
      <c r="C4760" s="53" t="s">
        <v>33536</v>
      </c>
      <c r="D4760" s="53" t="s">
        <v>33872</v>
      </c>
    </row>
    <row r="4761" spans="1:4" ht="15" x14ac:dyDescent="0.25">
      <c r="A4761" s="53" t="s">
        <v>9401</v>
      </c>
      <c r="B4761" s="53">
        <v>10</v>
      </c>
      <c r="C4761" s="53" t="s">
        <v>33536</v>
      </c>
      <c r="D4761" s="53" t="s">
        <v>33872</v>
      </c>
    </row>
    <row r="4762" spans="1:4" ht="15" x14ac:dyDescent="0.25">
      <c r="A4762" s="53" t="s">
        <v>9402</v>
      </c>
      <c r="B4762" s="53">
        <v>10</v>
      </c>
      <c r="C4762" s="53" t="s">
        <v>33536</v>
      </c>
      <c r="D4762" s="53" t="s">
        <v>33872</v>
      </c>
    </row>
    <row r="4763" spans="1:4" ht="15" x14ac:dyDescent="0.25">
      <c r="A4763" s="53" t="s">
        <v>9403</v>
      </c>
      <c r="B4763" s="53">
        <v>10</v>
      </c>
      <c r="C4763" s="53" t="s">
        <v>33536</v>
      </c>
      <c r="D4763" s="53" t="s">
        <v>33872</v>
      </c>
    </row>
    <row r="4764" spans="1:4" ht="15" x14ac:dyDescent="0.25">
      <c r="A4764" s="53" t="s">
        <v>9404</v>
      </c>
      <c r="B4764" s="53">
        <v>10</v>
      </c>
      <c r="C4764" s="53" t="s">
        <v>33536</v>
      </c>
      <c r="D4764" s="53" t="s">
        <v>33872</v>
      </c>
    </row>
    <row r="4765" spans="1:4" ht="15" x14ac:dyDescent="0.25">
      <c r="A4765" s="53" t="s">
        <v>9405</v>
      </c>
      <c r="B4765" s="53">
        <v>5</v>
      </c>
      <c r="C4765" s="53" t="s">
        <v>33536</v>
      </c>
      <c r="D4765" s="53" t="s">
        <v>33872</v>
      </c>
    </row>
    <row r="4766" spans="1:4" ht="15" x14ac:dyDescent="0.25">
      <c r="A4766" s="53" t="s">
        <v>9406</v>
      </c>
      <c r="B4766" s="53">
        <v>10</v>
      </c>
      <c r="C4766" s="53" t="s">
        <v>33536</v>
      </c>
      <c r="D4766" s="53" t="s">
        <v>33872</v>
      </c>
    </row>
    <row r="4767" spans="1:4" ht="15" x14ac:dyDescent="0.25">
      <c r="A4767" s="53" t="s">
        <v>9407</v>
      </c>
      <c r="B4767" s="53">
        <v>20</v>
      </c>
      <c r="C4767" s="53" t="s">
        <v>33536</v>
      </c>
      <c r="D4767" s="53" t="s">
        <v>33872</v>
      </c>
    </row>
    <row r="4768" spans="1:4" ht="15" x14ac:dyDescent="0.25">
      <c r="A4768" s="53" t="s">
        <v>9408</v>
      </c>
      <c r="B4768" s="53">
        <v>10</v>
      </c>
      <c r="C4768" s="53" t="s">
        <v>33536</v>
      </c>
      <c r="D4768" s="53" t="s">
        <v>33872</v>
      </c>
    </row>
    <row r="4769" spans="1:4" ht="15" x14ac:dyDescent="0.25">
      <c r="A4769" s="53" t="s">
        <v>9409</v>
      </c>
      <c r="B4769" s="53">
        <v>10</v>
      </c>
      <c r="C4769" s="53" t="s">
        <v>33536</v>
      </c>
      <c r="D4769" s="53" t="s">
        <v>33872</v>
      </c>
    </row>
    <row r="4770" spans="1:4" ht="15" x14ac:dyDescent="0.25">
      <c r="A4770" s="53" t="s">
        <v>9410</v>
      </c>
      <c r="B4770" s="53">
        <v>20</v>
      </c>
      <c r="C4770" s="53" t="s">
        <v>33536</v>
      </c>
      <c r="D4770" s="53" t="s">
        <v>33872</v>
      </c>
    </row>
    <row r="4771" spans="1:4" ht="15" x14ac:dyDescent="0.25">
      <c r="A4771" s="53" t="s">
        <v>9411</v>
      </c>
      <c r="B4771" s="53">
        <v>10</v>
      </c>
      <c r="C4771" s="53" t="s">
        <v>33536</v>
      </c>
      <c r="D4771" s="53" t="s">
        <v>33872</v>
      </c>
    </row>
    <row r="4772" spans="1:4" ht="15" x14ac:dyDescent="0.25">
      <c r="A4772" s="53" t="s">
        <v>9412</v>
      </c>
      <c r="B4772" s="53">
        <v>10</v>
      </c>
      <c r="C4772" s="53" t="s">
        <v>33536</v>
      </c>
      <c r="D4772" s="53" t="s">
        <v>33872</v>
      </c>
    </row>
    <row r="4773" spans="1:4" ht="15" x14ac:dyDescent="0.25">
      <c r="A4773" s="53" t="s">
        <v>9413</v>
      </c>
      <c r="B4773" s="53">
        <v>10</v>
      </c>
      <c r="C4773" s="53" t="s">
        <v>33536</v>
      </c>
      <c r="D4773" s="53" t="s">
        <v>33872</v>
      </c>
    </row>
    <row r="4774" spans="1:4" ht="15" x14ac:dyDescent="0.25">
      <c r="A4774" s="53" t="s">
        <v>9414</v>
      </c>
      <c r="B4774" s="53">
        <v>10</v>
      </c>
      <c r="C4774" s="53" t="s">
        <v>33536</v>
      </c>
      <c r="D4774" s="53" t="s">
        <v>33872</v>
      </c>
    </row>
    <row r="4775" spans="1:4" ht="15" x14ac:dyDescent="0.25">
      <c r="A4775" s="53" t="s">
        <v>9415</v>
      </c>
      <c r="B4775" s="53">
        <v>10</v>
      </c>
      <c r="C4775" s="53" t="s">
        <v>33536</v>
      </c>
      <c r="D4775" s="53" t="s">
        <v>33872</v>
      </c>
    </row>
    <row r="4776" spans="1:4" ht="15" x14ac:dyDescent="0.25">
      <c r="A4776" s="53" t="s">
        <v>9416</v>
      </c>
      <c r="B4776" s="53">
        <v>10</v>
      </c>
      <c r="C4776" s="53" t="s">
        <v>33536</v>
      </c>
      <c r="D4776" s="53" t="s">
        <v>33872</v>
      </c>
    </row>
    <row r="4777" spans="1:4" ht="15" x14ac:dyDescent="0.25">
      <c r="A4777" s="53" t="s">
        <v>9417</v>
      </c>
      <c r="B4777" s="53">
        <v>10</v>
      </c>
      <c r="C4777" s="53" t="s">
        <v>33536</v>
      </c>
      <c r="D4777" s="53" t="s">
        <v>33872</v>
      </c>
    </row>
    <row r="4778" spans="1:4" ht="15" x14ac:dyDescent="0.25">
      <c r="A4778" s="53" t="s">
        <v>9418</v>
      </c>
      <c r="B4778" s="53">
        <v>10</v>
      </c>
      <c r="C4778" s="53" t="s">
        <v>33536</v>
      </c>
      <c r="D4778" s="53" t="s">
        <v>33872</v>
      </c>
    </row>
    <row r="4779" spans="1:4" ht="15" x14ac:dyDescent="0.25">
      <c r="A4779" s="53" t="s">
        <v>9419</v>
      </c>
      <c r="B4779" s="53">
        <v>10</v>
      </c>
      <c r="C4779" s="53" t="s">
        <v>33536</v>
      </c>
      <c r="D4779" s="53" t="s">
        <v>33872</v>
      </c>
    </row>
    <row r="4780" spans="1:4" ht="15" x14ac:dyDescent="0.25">
      <c r="A4780" s="53" t="s">
        <v>9420</v>
      </c>
      <c r="B4780" s="53">
        <v>10</v>
      </c>
      <c r="C4780" s="53" t="s">
        <v>33536</v>
      </c>
      <c r="D4780" s="53" t="s">
        <v>33872</v>
      </c>
    </row>
    <row r="4781" spans="1:4" ht="15" x14ac:dyDescent="0.25">
      <c r="A4781" s="53" t="s">
        <v>9421</v>
      </c>
      <c r="B4781" s="53">
        <v>10</v>
      </c>
      <c r="C4781" s="53" t="s">
        <v>33536</v>
      </c>
      <c r="D4781" s="53" t="s">
        <v>33872</v>
      </c>
    </row>
    <row r="4782" spans="1:4" ht="15" x14ac:dyDescent="0.25">
      <c r="A4782" s="53" t="s">
        <v>9422</v>
      </c>
      <c r="B4782" s="53">
        <v>10</v>
      </c>
      <c r="C4782" s="53" t="s">
        <v>33536</v>
      </c>
      <c r="D4782" s="53" t="s">
        <v>33872</v>
      </c>
    </row>
    <row r="4783" spans="1:4" ht="15" x14ac:dyDescent="0.25">
      <c r="A4783" s="53" t="s">
        <v>9423</v>
      </c>
      <c r="B4783" s="53">
        <v>10</v>
      </c>
      <c r="C4783" s="53" t="s">
        <v>33536</v>
      </c>
      <c r="D4783" s="53" t="s">
        <v>33872</v>
      </c>
    </row>
    <row r="4784" spans="1:4" ht="15" x14ac:dyDescent="0.25">
      <c r="A4784" s="53" t="s">
        <v>9424</v>
      </c>
      <c r="B4784" s="53">
        <v>5</v>
      </c>
      <c r="C4784" s="53" t="s">
        <v>33536</v>
      </c>
      <c r="D4784" s="53" t="s">
        <v>33872</v>
      </c>
    </row>
    <row r="4785" spans="1:4" ht="15" x14ac:dyDescent="0.25">
      <c r="A4785" s="53" t="s">
        <v>9425</v>
      </c>
      <c r="B4785" s="53">
        <v>10</v>
      </c>
      <c r="C4785" s="53" t="s">
        <v>33536</v>
      </c>
      <c r="D4785" s="53" t="s">
        <v>33872</v>
      </c>
    </row>
    <row r="4786" spans="1:4" ht="15" x14ac:dyDescent="0.25">
      <c r="A4786" s="53" t="s">
        <v>9426</v>
      </c>
      <c r="B4786" s="53">
        <v>10</v>
      </c>
      <c r="C4786" s="53" t="s">
        <v>33536</v>
      </c>
      <c r="D4786" s="53" t="s">
        <v>33872</v>
      </c>
    </row>
    <row r="4787" spans="1:4" ht="15" x14ac:dyDescent="0.25">
      <c r="A4787" s="53" t="s">
        <v>9427</v>
      </c>
      <c r="B4787" s="53">
        <v>10</v>
      </c>
      <c r="C4787" s="53" t="s">
        <v>33536</v>
      </c>
      <c r="D4787" s="53" t="s">
        <v>33872</v>
      </c>
    </row>
    <row r="4788" spans="1:4" ht="15" x14ac:dyDescent="0.25">
      <c r="A4788" s="53" t="s">
        <v>9428</v>
      </c>
      <c r="B4788" s="53">
        <v>10</v>
      </c>
      <c r="C4788" s="53" t="s">
        <v>33536</v>
      </c>
      <c r="D4788" s="53" t="s">
        <v>33872</v>
      </c>
    </row>
    <row r="4789" spans="1:4" ht="15" x14ac:dyDescent="0.25">
      <c r="A4789" s="53" t="s">
        <v>9429</v>
      </c>
      <c r="B4789" s="53">
        <v>10</v>
      </c>
      <c r="C4789" s="53" t="s">
        <v>33536</v>
      </c>
      <c r="D4789" s="53" t="s">
        <v>33872</v>
      </c>
    </row>
    <row r="4790" spans="1:4" ht="15" x14ac:dyDescent="0.25">
      <c r="A4790" s="53" t="s">
        <v>9430</v>
      </c>
      <c r="B4790" s="53">
        <v>10</v>
      </c>
      <c r="C4790" s="53" t="s">
        <v>33536</v>
      </c>
      <c r="D4790" s="53" t="s">
        <v>33872</v>
      </c>
    </row>
    <row r="4791" spans="1:4" ht="15" x14ac:dyDescent="0.25">
      <c r="A4791" s="53" t="s">
        <v>9431</v>
      </c>
      <c r="B4791" s="53">
        <v>10</v>
      </c>
      <c r="C4791" s="53" t="s">
        <v>33536</v>
      </c>
      <c r="D4791" s="53" t="s">
        <v>33872</v>
      </c>
    </row>
    <row r="4792" spans="1:4" ht="15" x14ac:dyDescent="0.25">
      <c r="A4792" s="53" t="s">
        <v>9432</v>
      </c>
      <c r="B4792" s="53">
        <v>50</v>
      </c>
      <c r="C4792" s="53" t="s">
        <v>33536</v>
      </c>
      <c r="D4792" s="53" t="s">
        <v>33872</v>
      </c>
    </row>
    <row r="4793" spans="1:4" ht="15" x14ac:dyDescent="0.25">
      <c r="A4793" s="53" t="s">
        <v>9433</v>
      </c>
      <c r="B4793" s="53">
        <v>10</v>
      </c>
      <c r="C4793" s="53" t="s">
        <v>33536</v>
      </c>
      <c r="D4793" s="53" t="s">
        <v>33872</v>
      </c>
    </row>
    <row r="4794" spans="1:4" ht="15" x14ac:dyDescent="0.25">
      <c r="A4794" s="53" t="s">
        <v>9434</v>
      </c>
      <c r="B4794" s="53">
        <v>10</v>
      </c>
      <c r="C4794" s="53" t="s">
        <v>33536</v>
      </c>
      <c r="D4794" s="53" t="s">
        <v>33872</v>
      </c>
    </row>
    <row r="4795" spans="1:4" ht="15" x14ac:dyDescent="0.25">
      <c r="A4795" s="53" t="s">
        <v>9435</v>
      </c>
      <c r="B4795" s="53">
        <v>10</v>
      </c>
      <c r="C4795" s="53" t="s">
        <v>33536</v>
      </c>
      <c r="D4795" s="53" t="s">
        <v>33872</v>
      </c>
    </row>
    <row r="4796" spans="1:4" ht="15" x14ac:dyDescent="0.25">
      <c r="A4796" s="53" t="s">
        <v>9436</v>
      </c>
      <c r="B4796" s="53">
        <v>5</v>
      </c>
      <c r="C4796" s="53" t="s">
        <v>33536</v>
      </c>
      <c r="D4796" s="53" t="s">
        <v>33872</v>
      </c>
    </row>
    <row r="4797" spans="1:4" ht="15" x14ac:dyDescent="0.25">
      <c r="A4797" s="53" t="s">
        <v>9437</v>
      </c>
      <c r="B4797" s="53">
        <v>10</v>
      </c>
      <c r="C4797" s="53" t="s">
        <v>33536</v>
      </c>
      <c r="D4797" s="53" t="s">
        <v>33872</v>
      </c>
    </row>
    <row r="4798" spans="1:4" ht="15" x14ac:dyDescent="0.25">
      <c r="A4798" s="53" t="s">
        <v>9438</v>
      </c>
      <c r="B4798" s="53">
        <v>10</v>
      </c>
      <c r="C4798" s="53" t="s">
        <v>33536</v>
      </c>
      <c r="D4798" s="53" t="s">
        <v>33872</v>
      </c>
    </row>
    <row r="4799" spans="1:4" ht="15" x14ac:dyDescent="0.25">
      <c r="A4799" s="53" t="s">
        <v>9439</v>
      </c>
      <c r="B4799" s="53">
        <v>10</v>
      </c>
      <c r="C4799" s="53" t="s">
        <v>33536</v>
      </c>
      <c r="D4799" s="53" t="s">
        <v>33872</v>
      </c>
    </row>
    <row r="4800" spans="1:4" ht="15" x14ac:dyDescent="0.25">
      <c r="A4800" s="53" t="s">
        <v>9440</v>
      </c>
      <c r="B4800" s="53">
        <v>10</v>
      </c>
      <c r="C4800" s="53" t="s">
        <v>33536</v>
      </c>
      <c r="D4800" s="53" t="s">
        <v>33872</v>
      </c>
    </row>
    <row r="4801" spans="1:4" ht="15" x14ac:dyDescent="0.25">
      <c r="A4801" s="53" t="s">
        <v>9441</v>
      </c>
      <c r="B4801" s="53">
        <v>10</v>
      </c>
      <c r="C4801" s="53" t="s">
        <v>33536</v>
      </c>
      <c r="D4801" s="53" t="s">
        <v>33872</v>
      </c>
    </row>
    <row r="4802" spans="1:4" ht="15" x14ac:dyDescent="0.25">
      <c r="A4802" s="53" t="s">
        <v>9442</v>
      </c>
      <c r="B4802" s="53">
        <v>10</v>
      </c>
      <c r="C4802" s="53" t="s">
        <v>33536</v>
      </c>
      <c r="D4802" s="53" t="s">
        <v>33872</v>
      </c>
    </row>
    <row r="4803" spans="1:4" ht="15" x14ac:dyDescent="0.25">
      <c r="A4803" s="53" t="s">
        <v>9443</v>
      </c>
      <c r="B4803" s="53">
        <v>10</v>
      </c>
      <c r="C4803" s="53" t="s">
        <v>33536</v>
      </c>
      <c r="D4803" s="53" t="s">
        <v>33872</v>
      </c>
    </row>
    <row r="4804" spans="1:4" ht="15" x14ac:dyDescent="0.25">
      <c r="A4804" s="53" t="s">
        <v>9444</v>
      </c>
      <c r="B4804" s="53">
        <v>5</v>
      </c>
      <c r="C4804" s="53" t="s">
        <v>33536</v>
      </c>
      <c r="D4804" s="53" t="s">
        <v>33872</v>
      </c>
    </row>
    <row r="4805" spans="1:4" ht="15" x14ac:dyDescent="0.25">
      <c r="A4805" s="53" t="s">
        <v>9445</v>
      </c>
      <c r="B4805" s="53">
        <v>5</v>
      </c>
      <c r="C4805" s="53" t="s">
        <v>33536</v>
      </c>
      <c r="D4805" s="53" t="s">
        <v>33872</v>
      </c>
    </row>
    <row r="4806" spans="1:4" ht="15" x14ac:dyDescent="0.25">
      <c r="A4806" s="53" t="s">
        <v>9446</v>
      </c>
      <c r="B4806" s="53">
        <v>5</v>
      </c>
      <c r="C4806" s="53" t="s">
        <v>33536</v>
      </c>
      <c r="D4806" s="53" t="s">
        <v>33872</v>
      </c>
    </row>
    <row r="4807" spans="1:4" ht="15" x14ac:dyDescent="0.25">
      <c r="A4807" s="53" t="s">
        <v>9447</v>
      </c>
      <c r="B4807" s="53">
        <v>10</v>
      </c>
      <c r="C4807" s="53" t="s">
        <v>33536</v>
      </c>
      <c r="D4807" s="53" t="s">
        <v>33872</v>
      </c>
    </row>
    <row r="4808" spans="1:4" ht="15" x14ac:dyDescent="0.25">
      <c r="A4808" s="53" t="s">
        <v>9448</v>
      </c>
      <c r="B4808" s="53">
        <v>10</v>
      </c>
      <c r="C4808" s="53" t="s">
        <v>33536</v>
      </c>
      <c r="D4808" s="53" t="s">
        <v>33872</v>
      </c>
    </row>
    <row r="4809" spans="1:4" ht="15" x14ac:dyDescent="0.25">
      <c r="A4809" s="53" t="s">
        <v>9449</v>
      </c>
      <c r="B4809" s="53">
        <v>10</v>
      </c>
      <c r="C4809" s="53" t="s">
        <v>33536</v>
      </c>
      <c r="D4809" s="53" t="s">
        <v>33872</v>
      </c>
    </row>
    <row r="4810" spans="1:4" ht="15" x14ac:dyDescent="0.25">
      <c r="A4810" s="53" t="s">
        <v>9450</v>
      </c>
      <c r="B4810" s="53">
        <v>10</v>
      </c>
      <c r="C4810" s="53" t="s">
        <v>33536</v>
      </c>
      <c r="D4810" s="53" t="s">
        <v>33872</v>
      </c>
    </row>
    <row r="4811" spans="1:4" ht="15" x14ac:dyDescent="0.25">
      <c r="A4811" s="53" t="s">
        <v>9451</v>
      </c>
      <c r="B4811" s="53">
        <v>10</v>
      </c>
      <c r="C4811" s="53" t="s">
        <v>33536</v>
      </c>
      <c r="D4811" s="53" t="s">
        <v>33872</v>
      </c>
    </row>
    <row r="4812" spans="1:4" ht="15" x14ac:dyDescent="0.25">
      <c r="A4812" s="53" t="s">
        <v>9452</v>
      </c>
      <c r="B4812" s="53">
        <v>40</v>
      </c>
      <c r="C4812" s="53" t="s">
        <v>33536</v>
      </c>
      <c r="D4812" s="53" t="s">
        <v>33872</v>
      </c>
    </row>
    <row r="4813" spans="1:4" ht="15" x14ac:dyDescent="0.25">
      <c r="A4813" s="53" t="s">
        <v>9453</v>
      </c>
      <c r="B4813" s="53">
        <v>10</v>
      </c>
      <c r="C4813" s="53" t="s">
        <v>33536</v>
      </c>
      <c r="D4813" s="53" t="s">
        <v>33872</v>
      </c>
    </row>
    <row r="4814" spans="1:4" ht="15" x14ac:dyDescent="0.25">
      <c r="A4814" s="53" t="s">
        <v>9454</v>
      </c>
      <c r="B4814" s="53">
        <v>10</v>
      </c>
      <c r="C4814" s="53" t="s">
        <v>33536</v>
      </c>
      <c r="D4814" s="53" t="s">
        <v>33872</v>
      </c>
    </row>
    <row r="4815" spans="1:4" ht="15" x14ac:dyDescent="0.25">
      <c r="A4815" s="53" t="s">
        <v>9455</v>
      </c>
      <c r="B4815" s="53">
        <v>20</v>
      </c>
      <c r="C4815" s="53" t="s">
        <v>33536</v>
      </c>
      <c r="D4815" s="53" t="s">
        <v>33872</v>
      </c>
    </row>
    <row r="4816" spans="1:4" ht="15" x14ac:dyDescent="0.25">
      <c r="A4816" s="53" t="s">
        <v>9456</v>
      </c>
      <c r="B4816" s="53">
        <v>10</v>
      </c>
      <c r="C4816" s="53" t="s">
        <v>33536</v>
      </c>
      <c r="D4816" s="53" t="s">
        <v>33872</v>
      </c>
    </row>
    <row r="4817" spans="1:4" ht="15" x14ac:dyDescent="0.25">
      <c r="A4817" s="53" t="s">
        <v>9457</v>
      </c>
      <c r="B4817" s="53">
        <v>10</v>
      </c>
      <c r="C4817" s="53" t="s">
        <v>33536</v>
      </c>
      <c r="D4817" s="53" t="s">
        <v>33872</v>
      </c>
    </row>
    <row r="4818" spans="1:4" ht="15" x14ac:dyDescent="0.25">
      <c r="A4818" s="53" t="s">
        <v>9458</v>
      </c>
      <c r="B4818" s="53">
        <v>20</v>
      </c>
      <c r="C4818" s="53" t="s">
        <v>33536</v>
      </c>
      <c r="D4818" s="53" t="s">
        <v>33872</v>
      </c>
    </row>
    <row r="4819" spans="1:4" ht="15" x14ac:dyDescent="0.25">
      <c r="A4819" s="53" t="s">
        <v>9459</v>
      </c>
      <c r="B4819" s="53">
        <v>10</v>
      </c>
      <c r="C4819" s="53" t="s">
        <v>33536</v>
      </c>
      <c r="D4819" s="53" t="s">
        <v>33872</v>
      </c>
    </row>
    <row r="4820" spans="1:4" ht="15" x14ac:dyDescent="0.25">
      <c r="A4820" s="53" t="s">
        <v>9460</v>
      </c>
      <c r="B4820" s="53">
        <v>5</v>
      </c>
      <c r="C4820" s="53" t="s">
        <v>33536</v>
      </c>
      <c r="D4820" s="53" t="s">
        <v>33872</v>
      </c>
    </row>
    <row r="4821" spans="1:4" ht="15" x14ac:dyDescent="0.25">
      <c r="A4821" s="53" t="s">
        <v>9461</v>
      </c>
      <c r="B4821" s="53">
        <v>10</v>
      </c>
      <c r="C4821" s="53" t="s">
        <v>33536</v>
      </c>
      <c r="D4821" s="53" t="s">
        <v>33872</v>
      </c>
    </row>
    <row r="4822" spans="1:4" ht="15" x14ac:dyDescent="0.25">
      <c r="A4822" s="53" t="s">
        <v>9462</v>
      </c>
      <c r="B4822" s="53">
        <v>10</v>
      </c>
      <c r="C4822" s="53" t="s">
        <v>33536</v>
      </c>
      <c r="D4822" s="53" t="s">
        <v>33872</v>
      </c>
    </row>
    <row r="4823" spans="1:4" ht="15" x14ac:dyDescent="0.25">
      <c r="A4823" s="53" t="s">
        <v>9463</v>
      </c>
      <c r="B4823" s="53">
        <v>10</v>
      </c>
      <c r="C4823" s="53" t="s">
        <v>33536</v>
      </c>
      <c r="D4823" s="53" t="s">
        <v>33872</v>
      </c>
    </row>
    <row r="4824" spans="1:4" ht="15" x14ac:dyDescent="0.25">
      <c r="A4824" s="53" t="s">
        <v>9464</v>
      </c>
      <c r="B4824" s="53">
        <v>20</v>
      </c>
      <c r="C4824" s="53" t="s">
        <v>33536</v>
      </c>
      <c r="D4824" s="53" t="s">
        <v>33872</v>
      </c>
    </row>
    <row r="4825" spans="1:4" ht="15" x14ac:dyDescent="0.25">
      <c r="A4825" s="53" t="s">
        <v>9465</v>
      </c>
      <c r="B4825" s="53">
        <v>10</v>
      </c>
      <c r="C4825" s="53" t="s">
        <v>33536</v>
      </c>
      <c r="D4825" s="53" t="s">
        <v>33872</v>
      </c>
    </row>
    <row r="4826" spans="1:4" ht="15" x14ac:dyDescent="0.25">
      <c r="A4826" s="53" t="s">
        <v>9466</v>
      </c>
      <c r="B4826" s="53">
        <v>10</v>
      </c>
      <c r="C4826" s="53" t="s">
        <v>33536</v>
      </c>
      <c r="D4826" s="53" t="s">
        <v>33872</v>
      </c>
    </row>
    <row r="4827" spans="1:4" ht="15" x14ac:dyDescent="0.25">
      <c r="A4827" s="53" t="s">
        <v>9467</v>
      </c>
      <c r="B4827" s="53">
        <v>10</v>
      </c>
      <c r="C4827" s="53" t="s">
        <v>33536</v>
      </c>
      <c r="D4827" s="53" t="s">
        <v>33872</v>
      </c>
    </row>
    <row r="4828" spans="1:4" ht="15" x14ac:dyDescent="0.25">
      <c r="A4828" s="53" t="s">
        <v>9468</v>
      </c>
      <c r="B4828" s="53">
        <v>20</v>
      </c>
      <c r="C4828" s="53" t="s">
        <v>33536</v>
      </c>
      <c r="D4828" s="53" t="s">
        <v>33872</v>
      </c>
    </row>
    <row r="4829" spans="1:4" ht="15" x14ac:dyDescent="0.25">
      <c r="A4829" s="53" t="s">
        <v>9469</v>
      </c>
      <c r="B4829" s="53">
        <v>10</v>
      </c>
      <c r="C4829" s="53" t="s">
        <v>33536</v>
      </c>
      <c r="D4829" s="53" t="s">
        <v>33872</v>
      </c>
    </row>
    <row r="4830" spans="1:4" ht="15" x14ac:dyDescent="0.25">
      <c r="A4830" s="53" t="s">
        <v>9470</v>
      </c>
      <c r="B4830" s="53">
        <v>5</v>
      </c>
      <c r="C4830" s="53" t="s">
        <v>33536</v>
      </c>
      <c r="D4830" s="53" t="s">
        <v>33872</v>
      </c>
    </row>
    <row r="4831" spans="1:4" ht="15" x14ac:dyDescent="0.25">
      <c r="A4831" s="53" t="s">
        <v>9471</v>
      </c>
      <c r="B4831" s="53">
        <v>5</v>
      </c>
      <c r="C4831" s="53" t="s">
        <v>33536</v>
      </c>
      <c r="D4831" s="53" t="s">
        <v>33872</v>
      </c>
    </row>
    <row r="4832" spans="1:4" ht="15" x14ac:dyDescent="0.25">
      <c r="A4832" s="53" t="s">
        <v>9472</v>
      </c>
      <c r="B4832" s="53">
        <v>40</v>
      </c>
      <c r="C4832" s="53" t="s">
        <v>33536</v>
      </c>
      <c r="D4832" s="53" t="s">
        <v>33872</v>
      </c>
    </row>
    <row r="4833" spans="1:4" ht="15" x14ac:dyDescent="0.25">
      <c r="A4833" s="53" t="s">
        <v>9473</v>
      </c>
      <c r="B4833" s="53">
        <v>10</v>
      </c>
      <c r="C4833" s="53" t="s">
        <v>33536</v>
      </c>
      <c r="D4833" s="53" t="s">
        <v>33872</v>
      </c>
    </row>
    <row r="4834" spans="1:4" ht="15" x14ac:dyDescent="0.25">
      <c r="A4834" s="53" t="s">
        <v>9474</v>
      </c>
      <c r="B4834" s="53">
        <v>10</v>
      </c>
      <c r="C4834" s="53" t="s">
        <v>33536</v>
      </c>
      <c r="D4834" s="53" t="s">
        <v>33872</v>
      </c>
    </row>
    <row r="4835" spans="1:4" ht="15" x14ac:dyDescent="0.25">
      <c r="A4835" s="53" t="s">
        <v>9475</v>
      </c>
      <c r="B4835" s="53">
        <v>5</v>
      </c>
      <c r="C4835" s="53" t="s">
        <v>33536</v>
      </c>
      <c r="D4835" s="53" t="s">
        <v>33872</v>
      </c>
    </row>
    <row r="4836" spans="1:4" ht="15" x14ac:dyDescent="0.25">
      <c r="A4836" s="53" t="s">
        <v>9476</v>
      </c>
      <c r="B4836" s="53">
        <v>10</v>
      </c>
      <c r="C4836" s="53" t="s">
        <v>33536</v>
      </c>
      <c r="D4836" s="53" t="s">
        <v>33872</v>
      </c>
    </row>
    <row r="4837" spans="1:4" ht="15" x14ac:dyDescent="0.25">
      <c r="A4837" s="53" t="s">
        <v>9477</v>
      </c>
      <c r="B4837" s="53">
        <v>10</v>
      </c>
      <c r="C4837" s="53" t="s">
        <v>33536</v>
      </c>
      <c r="D4837" s="53" t="s">
        <v>33872</v>
      </c>
    </row>
    <row r="4838" spans="1:4" ht="15" x14ac:dyDescent="0.25">
      <c r="A4838" s="53" t="s">
        <v>9478</v>
      </c>
      <c r="B4838" s="53">
        <v>10</v>
      </c>
      <c r="C4838" s="53" t="s">
        <v>33536</v>
      </c>
      <c r="D4838" s="53" t="s">
        <v>33872</v>
      </c>
    </row>
    <row r="4839" spans="1:4" ht="15" x14ac:dyDescent="0.25">
      <c r="A4839" s="53" t="s">
        <v>9479</v>
      </c>
      <c r="B4839" s="53">
        <v>10</v>
      </c>
      <c r="C4839" s="53" t="s">
        <v>33536</v>
      </c>
      <c r="D4839" s="53" t="s">
        <v>33872</v>
      </c>
    </row>
    <row r="4840" spans="1:4" ht="15" x14ac:dyDescent="0.25">
      <c r="A4840" s="53" t="s">
        <v>9480</v>
      </c>
      <c r="B4840" s="53">
        <v>10</v>
      </c>
      <c r="C4840" s="53" t="s">
        <v>33536</v>
      </c>
      <c r="D4840" s="53" t="s">
        <v>33872</v>
      </c>
    </row>
    <row r="4841" spans="1:4" ht="15" x14ac:dyDescent="0.25">
      <c r="A4841" s="53" t="s">
        <v>9481</v>
      </c>
      <c r="B4841" s="53">
        <v>10</v>
      </c>
      <c r="C4841" s="53" t="s">
        <v>33536</v>
      </c>
      <c r="D4841" s="53" t="s">
        <v>33872</v>
      </c>
    </row>
    <row r="4842" spans="1:4" ht="15" x14ac:dyDescent="0.25">
      <c r="A4842" s="53" t="s">
        <v>9482</v>
      </c>
      <c r="B4842" s="53">
        <v>5</v>
      </c>
      <c r="C4842" s="53" t="s">
        <v>33536</v>
      </c>
      <c r="D4842" s="53" t="s">
        <v>33872</v>
      </c>
    </row>
    <row r="4843" spans="1:4" ht="15" x14ac:dyDescent="0.25">
      <c r="A4843" s="53" t="s">
        <v>9483</v>
      </c>
      <c r="B4843" s="53">
        <v>10</v>
      </c>
      <c r="C4843" s="53" t="s">
        <v>33536</v>
      </c>
      <c r="D4843" s="53" t="s">
        <v>33872</v>
      </c>
    </row>
    <row r="4844" spans="1:4" ht="15" x14ac:dyDescent="0.25">
      <c r="A4844" s="53" t="s">
        <v>9484</v>
      </c>
      <c r="B4844" s="53">
        <v>10</v>
      </c>
      <c r="C4844" s="53" t="s">
        <v>33536</v>
      </c>
      <c r="D4844" s="53" t="s">
        <v>33872</v>
      </c>
    </row>
    <row r="4845" spans="1:4" ht="15" x14ac:dyDescent="0.25">
      <c r="A4845" s="53" t="s">
        <v>9485</v>
      </c>
      <c r="B4845" s="53">
        <v>10</v>
      </c>
      <c r="C4845" s="53" t="s">
        <v>33536</v>
      </c>
      <c r="D4845" s="53" t="s">
        <v>33872</v>
      </c>
    </row>
    <row r="4846" spans="1:4" ht="15" x14ac:dyDescent="0.25">
      <c r="A4846" s="53" t="s">
        <v>9486</v>
      </c>
      <c r="B4846" s="53">
        <v>40</v>
      </c>
      <c r="C4846" s="53" t="s">
        <v>33536</v>
      </c>
      <c r="D4846" s="53" t="s">
        <v>33872</v>
      </c>
    </row>
    <row r="4847" spans="1:4" ht="15" x14ac:dyDescent="0.25">
      <c r="A4847" s="53" t="s">
        <v>9487</v>
      </c>
      <c r="B4847" s="53">
        <v>20</v>
      </c>
      <c r="C4847" s="53" t="s">
        <v>33536</v>
      </c>
      <c r="D4847" s="53" t="s">
        <v>33872</v>
      </c>
    </row>
    <row r="4848" spans="1:4" ht="15" x14ac:dyDescent="0.25">
      <c r="A4848" s="53" t="s">
        <v>9488</v>
      </c>
      <c r="B4848" s="53">
        <v>40</v>
      </c>
      <c r="C4848" s="53" t="s">
        <v>33536</v>
      </c>
      <c r="D4848" s="53" t="s">
        <v>33872</v>
      </c>
    </row>
    <row r="4849" spans="1:4" ht="15" x14ac:dyDescent="0.25">
      <c r="A4849" s="53" t="s">
        <v>9489</v>
      </c>
      <c r="B4849" s="53">
        <v>40</v>
      </c>
      <c r="C4849" s="53" t="s">
        <v>33536</v>
      </c>
      <c r="D4849" s="53" t="s">
        <v>33872</v>
      </c>
    </row>
    <row r="4850" spans="1:4" ht="15" x14ac:dyDescent="0.25">
      <c r="A4850" s="53" t="s">
        <v>9490</v>
      </c>
      <c r="B4850" s="53">
        <v>40</v>
      </c>
      <c r="C4850" s="53" t="s">
        <v>33536</v>
      </c>
      <c r="D4850" s="53" t="s">
        <v>33872</v>
      </c>
    </row>
    <row r="4851" spans="1:4" ht="15" x14ac:dyDescent="0.25">
      <c r="A4851" s="53" t="s">
        <v>9491</v>
      </c>
      <c r="B4851" s="53">
        <v>40</v>
      </c>
      <c r="C4851" s="53" t="s">
        <v>33536</v>
      </c>
      <c r="D4851" s="53" t="s">
        <v>33872</v>
      </c>
    </row>
    <row r="4852" spans="1:4" ht="15" x14ac:dyDescent="0.25">
      <c r="A4852" s="53" t="s">
        <v>9492</v>
      </c>
      <c r="B4852" s="53">
        <v>40</v>
      </c>
      <c r="C4852" s="53" t="s">
        <v>33536</v>
      </c>
      <c r="D4852" s="53" t="s">
        <v>33872</v>
      </c>
    </row>
    <row r="4853" spans="1:4" ht="15" x14ac:dyDescent="0.25">
      <c r="A4853" s="53" t="s">
        <v>9493</v>
      </c>
      <c r="B4853" s="53">
        <v>40</v>
      </c>
      <c r="C4853" s="53" t="s">
        <v>33536</v>
      </c>
      <c r="D4853" s="53" t="s">
        <v>33872</v>
      </c>
    </row>
    <row r="4854" spans="1:4" ht="15" x14ac:dyDescent="0.25">
      <c r="A4854" s="53" t="s">
        <v>9494</v>
      </c>
      <c r="B4854" s="53">
        <v>40</v>
      </c>
      <c r="C4854" s="53" t="s">
        <v>33536</v>
      </c>
      <c r="D4854" s="53" t="s">
        <v>33872</v>
      </c>
    </row>
    <row r="4855" spans="1:4" ht="15" x14ac:dyDescent="0.25">
      <c r="A4855" s="53" t="s">
        <v>9495</v>
      </c>
      <c r="B4855" s="53">
        <v>10</v>
      </c>
      <c r="C4855" s="53" t="s">
        <v>33536</v>
      </c>
      <c r="D4855" s="53" t="s">
        <v>33872</v>
      </c>
    </row>
    <row r="4856" spans="1:4" ht="15" x14ac:dyDescent="0.25">
      <c r="A4856" s="53" t="s">
        <v>9496</v>
      </c>
      <c r="B4856" s="53">
        <v>10</v>
      </c>
      <c r="C4856" s="53" t="s">
        <v>33536</v>
      </c>
      <c r="D4856" s="53" t="s">
        <v>33872</v>
      </c>
    </row>
    <row r="4857" spans="1:4" ht="15" x14ac:dyDescent="0.25">
      <c r="A4857" s="53" t="s">
        <v>9497</v>
      </c>
      <c r="B4857" s="53">
        <v>20</v>
      </c>
      <c r="C4857" s="53" t="s">
        <v>33536</v>
      </c>
      <c r="D4857" s="53" t="s">
        <v>33872</v>
      </c>
    </row>
    <row r="4858" spans="1:4" ht="15" x14ac:dyDescent="0.25">
      <c r="A4858" s="53" t="s">
        <v>9498</v>
      </c>
      <c r="B4858" s="53">
        <v>10</v>
      </c>
      <c r="C4858" s="53" t="s">
        <v>33536</v>
      </c>
      <c r="D4858" s="53" t="s">
        <v>33872</v>
      </c>
    </row>
    <row r="4859" spans="1:4" ht="15" x14ac:dyDescent="0.25">
      <c r="A4859" s="53" t="s">
        <v>9499</v>
      </c>
      <c r="B4859" s="53">
        <v>10</v>
      </c>
      <c r="C4859" s="53" t="s">
        <v>33536</v>
      </c>
      <c r="D4859" s="53" t="s">
        <v>33872</v>
      </c>
    </row>
    <row r="4860" spans="1:4" ht="15" x14ac:dyDescent="0.25">
      <c r="A4860" s="53" t="s">
        <v>9500</v>
      </c>
      <c r="B4860" s="53">
        <v>10</v>
      </c>
      <c r="C4860" s="53" t="s">
        <v>33536</v>
      </c>
      <c r="D4860" s="53" t="s">
        <v>33872</v>
      </c>
    </row>
    <row r="4861" spans="1:4" ht="15" x14ac:dyDescent="0.25">
      <c r="A4861" s="53" t="s">
        <v>9501</v>
      </c>
      <c r="B4861" s="53">
        <v>20</v>
      </c>
      <c r="C4861" s="53" t="s">
        <v>33536</v>
      </c>
      <c r="D4861" s="53" t="s">
        <v>33872</v>
      </c>
    </row>
    <row r="4862" spans="1:4" ht="15" x14ac:dyDescent="0.25">
      <c r="A4862" s="53" t="s">
        <v>9502</v>
      </c>
      <c r="B4862" s="53">
        <v>20</v>
      </c>
      <c r="C4862" s="53" t="s">
        <v>33536</v>
      </c>
      <c r="D4862" s="53" t="s">
        <v>33872</v>
      </c>
    </row>
    <row r="4863" spans="1:4" ht="15" x14ac:dyDescent="0.25">
      <c r="A4863" s="53" t="s">
        <v>9503</v>
      </c>
      <c r="B4863" s="53">
        <v>20</v>
      </c>
      <c r="C4863" s="53" t="s">
        <v>33536</v>
      </c>
      <c r="D4863" s="53" t="s">
        <v>33872</v>
      </c>
    </row>
    <row r="4864" spans="1:4" ht="15" x14ac:dyDescent="0.25">
      <c r="A4864" s="53" t="s">
        <v>9504</v>
      </c>
      <c r="B4864" s="53">
        <v>10</v>
      </c>
      <c r="C4864" s="53" t="s">
        <v>33536</v>
      </c>
      <c r="D4864" s="53" t="s">
        <v>33872</v>
      </c>
    </row>
    <row r="4865" spans="1:4" ht="15" x14ac:dyDescent="0.25">
      <c r="A4865" s="53" t="s">
        <v>9505</v>
      </c>
      <c r="B4865" s="53">
        <v>40</v>
      </c>
      <c r="C4865" s="53" t="s">
        <v>33536</v>
      </c>
      <c r="D4865" s="53" t="s">
        <v>33872</v>
      </c>
    </row>
    <row r="4866" spans="1:4" ht="15" x14ac:dyDescent="0.25">
      <c r="A4866" s="53" t="s">
        <v>9506</v>
      </c>
      <c r="B4866" s="53">
        <v>30</v>
      </c>
      <c r="C4866" s="53" t="s">
        <v>33536</v>
      </c>
      <c r="D4866" s="53" t="s">
        <v>33872</v>
      </c>
    </row>
    <row r="4867" spans="1:4" ht="15" x14ac:dyDescent="0.25">
      <c r="A4867" s="53" t="s">
        <v>9507</v>
      </c>
      <c r="B4867" s="53">
        <v>30</v>
      </c>
      <c r="C4867" s="53" t="s">
        <v>33536</v>
      </c>
      <c r="D4867" s="53" t="s">
        <v>33872</v>
      </c>
    </row>
    <row r="4868" spans="1:4" ht="15" x14ac:dyDescent="0.25">
      <c r="A4868" s="53" t="s">
        <v>9508</v>
      </c>
      <c r="B4868" s="53">
        <v>20</v>
      </c>
      <c r="C4868" s="53" t="s">
        <v>33536</v>
      </c>
      <c r="D4868" s="53" t="s">
        <v>33872</v>
      </c>
    </row>
    <row r="4869" spans="1:4" ht="15" x14ac:dyDescent="0.25">
      <c r="A4869" s="53" t="s">
        <v>9509</v>
      </c>
      <c r="B4869" s="53">
        <v>40</v>
      </c>
      <c r="C4869" s="53" t="s">
        <v>33536</v>
      </c>
      <c r="D4869" s="53" t="s">
        <v>33872</v>
      </c>
    </row>
    <row r="4870" spans="1:4" ht="15" x14ac:dyDescent="0.25">
      <c r="A4870" s="53" t="s">
        <v>9510</v>
      </c>
      <c r="B4870" s="53">
        <v>40</v>
      </c>
      <c r="C4870" s="53" t="s">
        <v>33536</v>
      </c>
      <c r="D4870" s="53" t="s">
        <v>33872</v>
      </c>
    </row>
    <row r="4871" spans="1:4" ht="15" x14ac:dyDescent="0.25">
      <c r="A4871" s="53" t="s">
        <v>9511</v>
      </c>
      <c r="B4871" s="53">
        <v>20</v>
      </c>
      <c r="C4871" s="53" t="s">
        <v>33536</v>
      </c>
      <c r="D4871" s="53" t="s">
        <v>33872</v>
      </c>
    </row>
    <row r="4872" spans="1:4" ht="15" x14ac:dyDescent="0.25">
      <c r="A4872" s="53" t="s">
        <v>9512</v>
      </c>
      <c r="B4872" s="53">
        <v>40</v>
      </c>
      <c r="C4872" s="53" t="s">
        <v>33536</v>
      </c>
      <c r="D4872" s="53" t="s">
        <v>33872</v>
      </c>
    </row>
    <row r="4873" spans="1:4" ht="15" x14ac:dyDescent="0.25">
      <c r="A4873" s="53" t="s">
        <v>9513</v>
      </c>
      <c r="B4873" s="53">
        <v>20</v>
      </c>
      <c r="C4873" s="53" t="s">
        <v>33536</v>
      </c>
      <c r="D4873" s="53" t="s">
        <v>33872</v>
      </c>
    </row>
    <row r="4874" spans="1:4" ht="15" x14ac:dyDescent="0.25">
      <c r="A4874" s="53" t="s">
        <v>9514</v>
      </c>
      <c r="B4874" s="53">
        <v>20</v>
      </c>
      <c r="C4874" s="53" t="s">
        <v>33536</v>
      </c>
      <c r="D4874" s="53" t="s">
        <v>33872</v>
      </c>
    </row>
    <row r="4875" spans="1:4" ht="15" x14ac:dyDescent="0.25">
      <c r="A4875" s="53" t="s">
        <v>9515</v>
      </c>
      <c r="B4875" s="53">
        <v>10</v>
      </c>
      <c r="C4875" s="53" t="s">
        <v>33536</v>
      </c>
      <c r="D4875" s="53" t="s">
        <v>33872</v>
      </c>
    </row>
    <row r="4876" spans="1:4" ht="15" x14ac:dyDescent="0.25">
      <c r="A4876" s="53" t="s">
        <v>9516</v>
      </c>
      <c r="B4876" s="53">
        <v>10</v>
      </c>
      <c r="C4876" s="53" t="s">
        <v>33536</v>
      </c>
      <c r="D4876" s="53" t="s">
        <v>33872</v>
      </c>
    </row>
    <row r="4877" spans="1:4" ht="15" x14ac:dyDescent="0.25">
      <c r="A4877" s="53" t="s">
        <v>9517</v>
      </c>
      <c r="B4877" s="53">
        <v>10</v>
      </c>
      <c r="C4877" s="53" t="s">
        <v>33536</v>
      </c>
      <c r="D4877" s="53" t="s">
        <v>33872</v>
      </c>
    </row>
    <row r="4878" spans="1:4" ht="15" x14ac:dyDescent="0.25">
      <c r="A4878" s="53" t="s">
        <v>9518</v>
      </c>
      <c r="B4878" s="53">
        <v>40</v>
      </c>
      <c r="C4878" s="53" t="s">
        <v>33536</v>
      </c>
      <c r="D4878" s="53" t="s">
        <v>33872</v>
      </c>
    </row>
    <row r="4879" spans="1:4" ht="15" x14ac:dyDescent="0.25">
      <c r="A4879" s="53" t="s">
        <v>9519</v>
      </c>
      <c r="B4879" s="53">
        <v>10</v>
      </c>
      <c r="C4879" s="53" t="s">
        <v>33536</v>
      </c>
      <c r="D4879" s="53" t="s">
        <v>33872</v>
      </c>
    </row>
    <row r="4880" spans="1:4" ht="15" x14ac:dyDescent="0.25">
      <c r="A4880" s="53" t="s">
        <v>9520</v>
      </c>
      <c r="B4880" s="53">
        <v>20</v>
      </c>
      <c r="C4880" s="53" t="s">
        <v>33536</v>
      </c>
      <c r="D4880" s="53" t="s">
        <v>33872</v>
      </c>
    </row>
    <row r="4881" spans="1:4" ht="15" x14ac:dyDescent="0.25">
      <c r="A4881" s="53" t="s">
        <v>9521</v>
      </c>
      <c r="B4881" s="53">
        <v>20</v>
      </c>
      <c r="C4881" s="53" t="s">
        <v>33536</v>
      </c>
      <c r="D4881" s="53" t="s">
        <v>33872</v>
      </c>
    </row>
    <row r="4882" spans="1:4" ht="15" x14ac:dyDescent="0.25">
      <c r="A4882" s="53" t="s">
        <v>9522</v>
      </c>
      <c r="B4882" s="53">
        <v>40</v>
      </c>
      <c r="C4882" s="53" t="s">
        <v>33536</v>
      </c>
      <c r="D4882" s="53" t="s">
        <v>33872</v>
      </c>
    </row>
    <row r="4883" spans="1:4" ht="15" x14ac:dyDescent="0.25">
      <c r="A4883" s="53" t="s">
        <v>9523</v>
      </c>
      <c r="B4883" s="53">
        <v>20</v>
      </c>
      <c r="C4883" s="53" t="s">
        <v>33536</v>
      </c>
      <c r="D4883" s="53" t="s">
        <v>33872</v>
      </c>
    </row>
    <row r="4884" spans="1:4" ht="15" x14ac:dyDescent="0.25">
      <c r="A4884" s="53" t="s">
        <v>9524</v>
      </c>
      <c r="B4884" s="53">
        <v>20</v>
      </c>
      <c r="C4884" s="53" t="s">
        <v>33536</v>
      </c>
      <c r="D4884" s="53" t="s">
        <v>33872</v>
      </c>
    </row>
    <row r="4885" spans="1:4" ht="15" x14ac:dyDescent="0.25">
      <c r="A4885" s="53" t="s">
        <v>9525</v>
      </c>
      <c r="B4885" s="53">
        <v>20</v>
      </c>
      <c r="C4885" s="53" t="s">
        <v>33536</v>
      </c>
      <c r="D4885" s="53" t="s">
        <v>33872</v>
      </c>
    </row>
    <row r="4886" spans="1:4" ht="15" x14ac:dyDescent="0.25">
      <c r="A4886" s="53" t="s">
        <v>9526</v>
      </c>
      <c r="B4886" s="53">
        <v>20</v>
      </c>
      <c r="C4886" s="53" t="s">
        <v>33536</v>
      </c>
      <c r="D4886" s="53" t="s">
        <v>33872</v>
      </c>
    </row>
    <row r="4887" spans="1:4" ht="15" x14ac:dyDescent="0.25">
      <c r="A4887" s="53" t="s">
        <v>9527</v>
      </c>
      <c r="B4887" s="53">
        <v>10</v>
      </c>
      <c r="C4887" s="53" t="s">
        <v>33536</v>
      </c>
      <c r="D4887" s="53" t="s">
        <v>33872</v>
      </c>
    </row>
    <row r="4888" spans="1:4" ht="15" x14ac:dyDescent="0.25">
      <c r="A4888" s="53" t="s">
        <v>9528</v>
      </c>
      <c r="B4888" s="53">
        <v>0</v>
      </c>
      <c r="C4888" s="53" t="s">
        <v>33536</v>
      </c>
      <c r="D4888" s="53" t="s">
        <v>33872</v>
      </c>
    </row>
    <row r="4889" spans="1:4" ht="15" x14ac:dyDescent="0.25">
      <c r="A4889" s="53" t="s">
        <v>9529</v>
      </c>
      <c r="B4889" s="53">
        <v>0</v>
      </c>
      <c r="C4889" s="53" t="s">
        <v>33536</v>
      </c>
      <c r="D4889" s="53" t="s">
        <v>33872</v>
      </c>
    </row>
    <row r="4890" spans="1:4" ht="15" x14ac:dyDescent="0.25">
      <c r="A4890" s="53" t="s">
        <v>9530</v>
      </c>
      <c r="B4890" s="53">
        <v>0</v>
      </c>
      <c r="C4890" s="53" t="s">
        <v>33536</v>
      </c>
      <c r="D4890" s="53" t="s">
        <v>33872</v>
      </c>
    </row>
    <row r="4891" spans="1:4" ht="15" x14ac:dyDescent="0.25">
      <c r="A4891" s="53" t="s">
        <v>9531</v>
      </c>
      <c r="B4891" s="53">
        <v>0</v>
      </c>
      <c r="C4891" s="53" t="s">
        <v>33536</v>
      </c>
      <c r="D4891" s="53" t="s">
        <v>33872</v>
      </c>
    </row>
    <row r="4892" spans="1:4" ht="15" x14ac:dyDescent="0.25">
      <c r="A4892" s="53" t="s">
        <v>9532</v>
      </c>
      <c r="B4892" s="53">
        <v>0</v>
      </c>
      <c r="C4892" s="53" t="s">
        <v>33536</v>
      </c>
      <c r="D4892" s="53" t="s">
        <v>33872</v>
      </c>
    </row>
    <row r="4893" spans="1:4" ht="15" x14ac:dyDescent="0.25">
      <c r="A4893" s="53" t="s">
        <v>9533</v>
      </c>
      <c r="B4893" s="53">
        <v>0</v>
      </c>
      <c r="C4893" s="53" t="s">
        <v>33536</v>
      </c>
      <c r="D4893" s="53" t="s">
        <v>33872</v>
      </c>
    </row>
    <row r="4894" spans="1:4" ht="15" x14ac:dyDescent="0.25">
      <c r="A4894" s="53" t="s">
        <v>9534</v>
      </c>
      <c r="B4894" s="53">
        <v>0</v>
      </c>
      <c r="C4894" s="53" t="s">
        <v>33536</v>
      </c>
      <c r="D4894" s="53" t="s">
        <v>33872</v>
      </c>
    </row>
    <row r="4895" spans="1:4" ht="15" x14ac:dyDescent="0.25">
      <c r="A4895" s="53" t="s">
        <v>9535</v>
      </c>
      <c r="B4895" s="53">
        <v>0</v>
      </c>
      <c r="C4895" s="53" t="s">
        <v>33536</v>
      </c>
      <c r="D4895" s="53" t="s">
        <v>33872</v>
      </c>
    </row>
    <row r="4896" spans="1:4" ht="15" x14ac:dyDescent="0.25">
      <c r="A4896" s="53" t="s">
        <v>9536</v>
      </c>
      <c r="B4896" s="53">
        <v>10</v>
      </c>
      <c r="C4896" s="53" t="s">
        <v>33536</v>
      </c>
      <c r="D4896" s="53" t="s">
        <v>33872</v>
      </c>
    </row>
    <row r="4897" spans="1:4" ht="15" x14ac:dyDescent="0.25">
      <c r="A4897" s="53" t="s">
        <v>9537</v>
      </c>
      <c r="B4897" s="53">
        <v>20</v>
      </c>
      <c r="C4897" s="53" t="s">
        <v>33536</v>
      </c>
      <c r="D4897" s="53" t="s">
        <v>33872</v>
      </c>
    </row>
    <row r="4898" spans="1:4" ht="15" x14ac:dyDescent="0.25">
      <c r="A4898" s="53" t="s">
        <v>9538</v>
      </c>
      <c r="B4898" s="53">
        <v>30</v>
      </c>
      <c r="C4898" s="53" t="s">
        <v>33536</v>
      </c>
      <c r="D4898" s="53" t="s">
        <v>33872</v>
      </c>
    </row>
    <row r="4899" spans="1:4" ht="15" x14ac:dyDescent="0.25">
      <c r="A4899" s="53" t="s">
        <v>9539</v>
      </c>
      <c r="B4899" s="53">
        <v>10</v>
      </c>
      <c r="C4899" s="53" t="s">
        <v>33536</v>
      </c>
      <c r="D4899" s="53" t="s">
        <v>33872</v>
      </c>
    </row>
    <row r="4900" spans="1:4" ht="15" x14ac:dyDescent="0.25">
      <c r="A4900" s="53" t="s">
        <v>9540</v>
      </c>
      <c r="B4900" s="53">
        <v>10</v>
      </c>
      <c r="C4900" s="53" t="s">
        <v>33536</v>
      </c>
      <c r="D4900" s="53" t="s">
        <v>33872</v>
      </c>
    </row>
    <row r="4901" spans="1:4" ht="15" x14ac:dyDescent="0.25">
      <c r="A4901" s="53" t="s">
        <v>9541</v>
      </c>
      <c r="B4901" s="53">
        <v>10</v>
      </c>
      <c r="C4901" s="53" t="s">
        <v>33536</v>
      </c>
      <c r="D4901" s="53" t="s">
        <v>33872</v>
      </c>
    </row>
    <row r="4902" spans="1:4" ht="15" x14ac:dyDescent="0.25">
      <c r="A4902" s="53" t="s">
        <v>9542</v>
      </c>
      <c r="B4902" s="53">
        <v>10</v>
      </c>
      <c r="C4902" s="53" t="s">
        <v>33536</v>
      </c>
      <c r="D4902" s="53" t="s">
        <v>33872</v>
      </c>
    </row>
    <row r="4903" spans="1:4" ht="15" x14ac:dyDescent="0.25">
      <c r="A4903" s="53" t="s">
        <v>9543</v>
      </c>
      <c r="B4903" s="53">
        <v>15</v>
      </c>
      <c r="C4903" s="53" t="s">
        <v>33536</v>
      </c>
      <c r="D4903" s="53" t="s">
        <v>33872</v>
      </c>
    </row>
    <row r="4904" spans="1:4" ht="15" x14ac:dyDescent="0.25">
      <c r="A4904" s="53" t="s">
        <v>9544</v>
      </c>
      <c r="B4904" s="53">
        <v>15</v>
      </c>
      <c r="C4904" s="53" t="s">
        <v>33536</v>
      </c>
      <c r="D4904" s="53" t="s">
        <v>33872</v>
      </c>
    </row>
    <row r="4905" spans="1:4" ht="15" x14ac:dyDescent="0.25">
      <c r="A4905" s="53" t="s">
        <v>9545</v>
      </c>
      <c r="B4905" s="53">
        <v>30</v>
      </c>
      <c r="C4905" s="53" t="s">
        <v>33536</v>
      </c>
      <c r="D4905" s="53" t="s">
        <v>33872</v>
      </c>
    </row>
    <row r="4906" spans="1:4" ht="15" x14ac:dyDescent="0.25">
      <c r="A4906" s="53" t="s">
        <v>9546</v>
      </c>
      <c r="B4906" s="53">
        <v>30</v>
      </c>
      <c r="C4906" s="53" t="s">
        <v>33536</v>
      </c>
      <c r="D4906" s="53" t="s">
        <v>33872</v>
      </c>
    </row>
    <row r="4907" spans="1:4" ht="15" x14ac:dyDescent="0.25">
      <c r="A4907" s="53" t="s">
        <v>9547</v>
      </c>
      <c r="B4907" s="53">
        <v>20</v>
      </c>
      <c r="C4907" s="53" t="s">
        <v>33536</v>
      </c>
      <c r="D4907" s="53" t="s">
        <v>33872</v>
      </c>
    </row>
    <row r="4908" spans="1:4" ht="15" x14ac:dyDescent="0.25">
      <c r="A4908" s="53" t="s">
        <v>9548</v>
      </c>
      <c r="B4908" s="53">
        <v>30</v>
      </c>
      <c r="C4908" s="53" t="s">
        <v>33536</v>
      </c>
      <c r="D4908" s="53" t="s">
        <v>33872</v>
      </c>
    </row>
    <row r="4909" spans="1:4" ht="15" x14ac:dyDescent="0.25">
      <c r="A4909" s="53" t="s">
        <v>9549</v>
      </c>
      <c r="B4909" s="53">
        <v>30</v>
      </c>
      <c r="C4909" s="53" t="s">
        <v>33536</v>
      </c>
      <c r="D4909" s="53" t="s">
        <v>33872</v>
      </c>
    </row>
    <row r="4910" spans="1:4" ht="15" x14ac:dyDescent="0.25">
      <c r="A4910" s="53" t="s">
        <v>9550</v>
      </c>
      <c r="B4910" s="53">
        <v>20</v>
      </c>
      <c r="C4910" s="53" t="s">
        <v>33536</v>
      </c>
      <c r="D4910" s="53" t="s">
        <v>33872</v>
      </c>
    </row>
    <row r="4911" spans="1:4" ht="15" x14ac:dyDescent="0.25">
      <c r="A4911" s="53" t="s">
        <v>9551</v>
      </c>
      <c r="B4911" s="53">
        <v>20</v>
      </c>
      <c r="C4911" s="53" t="s">
        <v>33536</v>
      </c>
      <c r="D4911" s="53" t="s">
        <v>33872</v>
      </c>
    </row>
    <row r="4912" spans="1:4" ht="15" x14ac:dyDescent="0.25">
      <c r="A4912" s="53" t="s">
        <v>9552</v>
      </c>
      <c r="B4912" s="53">
        <v>20</v>
      </c>
      <c r="C4912" s="53" t="s">
        <v>33536</v>
      </c>
      <c r="D4912" s="53" t="s">
        <v>33872</v>
      </c>
    </row>
    <row r="4913" spans="1:4" ht="15" x14ac:dyDescent="0.25">
      <c r="A4913" s="53" t="s">
        <v>9553</v>
      </c>
      <c r="B4913" s="53">
        <v>30</v>
      </c>
      <c r="C4913" s="53" t="s">
        <v>33536</v>
      </c>
      <c r="D4913" s="53" t="s">
        <v>33872</v>
      </c>
    </row>
    <row r="4914" spans="1:4" ht="15" x14ac:dyDescent="0.25">
      <c r="A4914" s="53" t="s">
        <v>9554</v>
      </c>
      <c r="B4914" s="53">
        <v>30</v>
      </c>
      <c r="C4914" s="53" t="s">
        <v>33536</v>
      </c>
      <c r="D4914" s="53" t="s">
        <v>33872</v>
      </c>
    </row>
    <row r="4915" spans="1:4" ht="15" x14ac:dyDescent="0.25">
      <c r="A4915" s="53" t="s">
        <v>9555</v>
      </c>
      <c r="B4915" s="53">
        <v>30</v>
      </c>
      <c r="C4915" s="53" t="s">
        <v>33536</v>
      </c>
      <c r="D4915" s="53" t="s">
        <v>33872</v>
      </c>
    </row>
    <row r="4916" spans="1:4" ht="15" x14ac:dyDescent="0.25">
      <c r="A4916" s="53" t="s">
        <v>9556</v>
      </c>
      <c r="B4916" s="53">
        <v>30</v>
      </c>
      <c r="C4916" s="53" t="s">
        <v>33536</v>
      </c>
      <c r="D4916" s="53" t="s">
        <v>33872</v>
      </c>
    </row>
    <row r="4917" spans="1:4" ht="15" x14ac:dyDescent="0.25">
      <c r="A4917" s="53" t="s">
        <v>9557</v>
      </c>
      <c r="B4917" s="53">
        <v>30</v>
      </c>
      <c r="C4917" s="53" t="s">
        <v>33536</v>
      </c>
      <c r="D4917" s="53" t="s">
        <v>33872</v>
      </c>
    </row>
    <row r="4918" spans="1:4" ht="15" x14ac:dyDescent="0.25">
      <c r="A4918" s="53" t="s">
        <v>9558</v>
      </c>
      <c r="B4918" s="53">
        <v>30</v>
      </c>
      <c r="C4918" s="53" t="s">
        <v>33536</v>
      </c>
      <c r="D4918" s="53" t="s">
        <v>33872</v>
      </c>
    </row>
    <row r="4919" spans="1:4" ht="15" x14ac:dyDescent="0.25">
      <c r="A4919" s="53" t="s">
        <v>9559</v>
      </c>
      <c r="B4919" s="53">
        <v>20</v>
      </c>
      <c r="C4919" s="53" t="s">
        <v>33536</v>
      </c>
      <c r="D4919" s="53" t="s">
        <v>33872</v>
      </c>
    </row>
    <row r="4920" spans="1:4" ht="15" x14ac:dyDescent="0.25">
      <c r="A4920" s="53" t="s">
        <v>9560</v>
      </c>
      <c r="B4920" s="53">
        <v>20</v>
      </c>
      <c r="C4920" s="53" t="s">
        <v>33536</v>
      </c>
      <c r="D4920" s="53" t="s">
        <v>33872</v>
      </c>
    </row>
    <row r="4921" spans="1:4" ht="15" x14ac:dyDescent="0.25">
      <c r="A4921" s="53" t="s">
        <v>9561</v>
      </c>
      <c r="B4921" s="53">
        <v>20</v>
      </c>
      <c r="C4921" s="53" t="s">
        <v>33536</v>
      </c>
      <c r="D4921" s="53" t="s">
        <v>33872</v>
      </c>
    </row>
    <row r="4922" spans="1:4" ht="15" x14ac:dyDescent="0.25">
      <c r="A4922" s="53" t="s">
        <v>9562</v>
      </c>
      <c r="B4922" s="53">
        <v>20</v>
      </c>
      <c r="C4922" s="53" t="s">
        <v>33536</v>
      </c>
      <c r="D4922" s="53" t="s">
        <v>33872</v>
      </c>
    </row>
    <row r="4923" spans="1:4" ht="15" x14ac:dyDescent="0.25">
      <c r="A4923" s="53" t="s">
        <v>9563</v>
      </c>
      <c r="B4923" s="53">
        <v>20</v>
      </c>
      <c r="C4923" s="53" t="s">
        <v>33536</v>
      </c>
      <c r="D4923" s="53" t="s">
        <v>33872</v>
      </c>
    </row>
    <row r="4924" spans="1:4" ht="15" x14ac:dyDescent="0.25">
      <c r="A4924" s="53" t="s">
        <v>9564</v>
      </c>
      <c r="B4924" s="53">
        <v>20</v>
      </c>
      <c r="C4924" s="53" t="s">
        <v>33536</v>
      </c>
      <c r="D4924" s="53" t="s">
        <v>33872</v>
      </c>
    </row>
    <row r="4925" spans="1:4" ht="15" x14ac:dyDescent="0.25">
      <c r="A4925" s="53" t="s">
        <v>9565</v>
      </c>
      <c r="B4925" s="53">
        <v>20</v>
      </c>
      <c r="C4925" s="53" t="s">
        <v>33536</v>
      </c>
      <c r="D4925" s="53" t="s">
        <v>33872</v>
      </c>
    </row>
    <row r="4926" spans="1:4" ht="15" x14ac:dyDescent="0.25">
      <c r="A4926" s="53" t="s">
        <v>9566</v>
      </c>
      <c r="B4926" s="53">
        <v>20</v>
      </c>
      <c r="C4926" s="53" t="s">
        <v>33536</v>
      </c>
      <c r="D4926" s="53" t="s">
        <v>33872</v>
      </c>
    </row>
    <row r="4927" spans="1:4" ht="15" x14ac:dyDescent="0.25">
      <c r="A4927" s="53" t="s">
        <v>9567</v>
      </c>
      <c r="B4927" s="53">
        <v>20</v>
      </c>
      <c r="C4927" s="53" t="s">
        <v>33536</v>
      </c>
      <c r="D4927" s="53" t="s">
        <v>33872</v>
      </c>
    </row>
    <row r="4928" spans="1:4" ht="15" x14ac:dyDescent="0.25">
      <c r="A4928" s="53" t="s">
        <v>9568</v>
      </c>
      <c r="B4928" s="53">
        <v>20</v>
      </c>
      <c r="C4928" s="53" t="s">
        <v>33536</v>
      </c>
      <c r="D4928" s="53" t="s">
        <v>33872</v>
      </c>
    </row>
    <row r="4929" spans="1:4" ht="15" x14ac:dyDescent="0.25">
      <c r="A4929" s="53" t="s">
        <v>9569</v>
      </c>
      <c r="B4929" s="53">
        <v>20</v>
      </c>
      <c r="C4929" s="53" t="s">
        <v>33536</v>
      </c>
      <c r="D4929" s="53" t="s">
        <v>33872</v>
      </c>
    </row>
    <row r="4930" spans="1:4" ht="15" x14ac:dyDescent="0.25">
      <c r="A4930" s="53" t="s">
        <v>9570</v>
      </c>
      <c r="B4930" s="53">
        <v>20</v>
      </c>
      <c r="C4930" s="53" t="s">
        <v>33536</v>
      </c>
      <c r="D4930" s="53" t="s">
        <v>33872</v>
      </c>
    </row>
    <row r="4931" spans="1:4" ht="15" x14ac:dyDescent="0.25">
      <c r="A4931" s="53" t="s">
        <v>9571</v>
      </c>
      <c r="B4931" s="53">
        <v>20</v>
      </c>
      <c r="C4931" s="53" t="s">
        <v>33536</v>
      </c>
      <c r="D4931" s="53" t="s">
        <v>33872</v>
      </c>
    </row>
    <row r="4932" spans="1:4" ht="15" x14ac:dyDescent="0.25">
      <c r="A4932" s="53" t="s">
        <v>9572</v>
      </c>
      <c r="B4932" s="53">
        <v>20</v>
      </c>
      <c r="C4932" s="53" t="s">
        <v>33536</v>
      </c>
      <c r="D4932" s="53" t="s">
        <v>33872</v>
      </c>
    </row>
    <row r="4933" spans="1:4" ht="15" x14ac:dyDescent="0.25">
      <c r="A4933" s="53" t="s">
        <v>9573</v>
      </c>
      <c r="B4933" s="53">
        <v>20</v>
      </c>
      <c r="C4933" s="53" t="s">
        <v>33536</v>
      </c>
      <c r="D4933" s="53" t="s">
        <v>33872</v>
      </c>
    </row>
    <row r="4934" spans="1:4" ht="15" x14ac:dyDescent="0.25">
      <c r="A4934" s="53" t="s">
        <v>9574</v>
      </c>
      <c r="B4934" s="53">
        <v>20</v>
      </c>
      <c r="C4934" s="53" t="s">
        <v>33536</v>
      </c>
      <c r="D4934" s="53" t="s">
        <v>33872</v>
      </c>
    </row>
    <row r="4935" spans="1:4" ht="15" x14ac:dyDescent="0.25">
      <c r="A4935" s="53" t="s">
        <v>9575</v>
      </c>
      <c r="B4935" s="53">
        <v>20</v>
      </c>
      <c r="C4935" s="53" t="s">
        <v>33536</v>
      </c>
      <c r="D4935" s="53" t="s">
        <v>33872</v>
      </c>
    </row>
    <row r="4936" spans="1:4" ht="15" x14ac:dyDescent="0.25">
      <c r="A4936" s="53" t="s">
        <v>9576</v>
      </c>
      <c r="B4936" s="53">
        <v>20</v>
      </c>
      <c r="C4936" s="53" t="s">
        <v>33536</v>
      </c>
      <c r="D4936" s="53" t="s">
        <v>33872</v>
      </c>
    </row>
    <row r="4937" spans="1:4" ht="15" x14ac:dyDescent="0.25">
      <c r="A4937" s="53" t="s">
        <v>9577</v>
      </c>
      <c r="B4937" s="53">
        <v>40</v>
      </c>
      <c r="C4937" s="53" t="s">
        <v>33536</v>
      </c>
      <c r="D4937" s="53" t="s">
        <v>33872</v>
      </c>
    </row>
    <row r="4938" spans="1:4" ht="15" x14ac:dyDescent="0.25">
      <c r="A4938" s="53" t="s">
        <v>9578</v>
      </c>
      <c r="B4938" s="53">
        <v>40</v>
      </c>
      <c r="C4938" s="53" t="s">
        <v>33536</v>
      </c>
      <c r="D4938" s="53" t="s">
        <v>33872</v>
      </c>
    </row>
    <row r="4939" spans="1:4" ht="15" x14ac:dyDescent="0.25">
      <c r="A4939" s="53" t="s">
        <v>9579</v>
      </c>
      <c r="B4939" s="53">
        <v>40</v>
      </c>
      <c r="C4939" s="53" t="s">
        <v>33536</v>
      </c>
      <c r="D4939" s="53" t="s">
        <v>33872</v>
      </c>
    </row>
    <row r="4940" spans="1:4" ht="15" x14ac:dyDescent="0.25">
      <c r="A4940" s="53" t="s">
        <v>9580</v>
      </c>
      <c r="B4940" s="53">
        <v>40</v>
      </c>
      <c r="C4940" s="53" t="s">
        <v>33536</v>
      </c>
      <c r="D4940" s="53" t="s">
        <v>33872</v>
      </c>
    </row>
    <row r="4941" spans="1:4" ht="15" x14ac:dyDescent="0.25">
      <c r="A4941" s="53" t="s">
        <v>9581</v>
      </c>
      <c r="B4941" s="53">
        <v>30</v>
      </c>
      <c r="C4941" s="53" t="s">
        <v>33536</v>
      </c>
      <c r="D4941" s="53" t="s">
        <v>33872</v>
      </c>
    </row>
    <row r="4942" spans="1:4" ht="15" x14ac:dyDescent="0.25">
      <c r="A4942" s="53" t="s">
        <v>9582</v>
      </c>
      <c r="B4942" s="53">
        <v>30</v>
      </c>
      <c r="C4942" s="53" t="s">
        <v>33536</v>
      </c>
      <c r="D4942" s="53" t="s">
        <v>33872</v>
      </c>
    </row>
    <row r="4943" spans="1:4" ht="15" x14ac:dyDescent="0.25">
      <c r="A4943" s="53" t="s">
        <v>9583</v>
      </c>
      <c r="B4943" s="53">
        <v>30</v>
      </c>
      <c r="C4943" s="53" t="s">
        <v>33536</v>
      </c>
      <c r="D4943" s="53" t="s">
        <v>33872</v>
      </c>
    </row>
    <row r="4944" spans="1:4" ht="15" x14ac:dyDescent="0.25">
      <c r="A4944" s="53" t="s">
        <v>9584</v>
      </c>
      <c r="B4944" s="53">
        <v>20</v>
      </c>
      <c r="C4944" s="53" t="s">
        <v>33536</v>
      </c>
      <c r="D4944" s="53" t="s">
        <v>33872</v>
      </c>
    </row>
    <row r="4945" spans="1:4" ht="15" x14ac:dyDescent="0.25">
      <c r="A4945" s="53" t="s">
        <v>9585</v>
      </c>
      <c r="B4945" s="53">
        <v>40</v>
      </c>
      <c r="C4945" s="53" t="s">
        <v>33536</v>
      </c>
      <c r="D4945" s="53" t="s">
        <v>33872</v>
      </c>
    </row>
    <row r="4946" spans="1:4" ht="15" x14ac:dyDescent="0.25">
      <c r="A4946" s="53" t="s">
        <v>9586</v>
      </c>
      <c r="B4946" s="53">
        <v>40</v>
      </c>
      <c r="C4946" s="53" t="s">
        <v>33536</v>
      </c>
      <c r="D4946" s="53" t="s">
        <v>33872</v>
      </c>
    </row>
    <row r="4947" spans="1:4" ht="15" x14ac:dyDescent="0.25">
      <c r="A4947" s="53" t="s">
        <v>9587</v>
      </c>
      <c r="B4947" s="53">
        <v>40</v>
      </c>
      <c r="C4947" s="53" t="s">
        <v>33536</v>
      </c>
      <c r="D4947" s="53" t="s">
        <v>33872</v>
      </c>
    </row>
    <row r="4948" spans="1:4" ht="15" x14ac:dyDescent="0.25">
      <c r="A4948" s="53" t="s">
        <v>9588</v>
      </c>
      <c r="B4948" s="53">
        <v>40</v>
      </c>
      <c r="C4948" s="53" t="s">
        <v>33536</v>
      </c>
      <c r="D4948" s="53" t="s">
        <v>33872</v>
      </c>
    </row>
    <row r="4949" spans="1:4" ht="15" x14ac:dyDescent="0.25">
      <c r="A4949" s="53" t="s">
        <v>9589</v>
      </c>
      <c r="B4949" s="53">
        <v>30</v>
      </c>
      <c r="C4949" s="53" t="s">
        <v>33536</v>
      </c>
      <c r="D4949" s="53" t="s">
        <v>33872</v>
      </c>
    </row>
    <row r="4950" spans="1:4" ht="15" x14ac:dyDescent="0.25">
      <c r="A4950" s="53" t="s">
        <v>9590</v>
      </c>
      <c r="B4950" s="53">
        <v>30</v>
      </c>
      <c r="C4950" s="53" t="s">
        <v>33536</v>
      </c>
      <c r="D4950" s="53" t="s">
        <v>33872</v>
      </c>
    </row>
    <row r="4951" spans="1:4" ht="15" x14ac:dyDescent="0.25">
      <c r="A4951" s="53" t="s">
        <v>9591</v>
      </c>
      <c r="B4951" s="53">
        <v>30</v>
      </c>
      <c r="C4951" s="53" t="s">
        <v>33536</v>
      </c>
      <c r="D4951" s="53" t="s">
        <v>33872</v>
      </c>
    </row>
    <row r="4952" spans="1:4" ht="15" x14ac:dyDescent="0.25">
      <c r="A4952" s="53" t="s">
        <v>9592</v>
      </c>
      <c r="B4952" s="53">
        <v>30</v>
      </c>
      <c r="C4952" s="53" t="s">
        <v>33536</v>
      </c>
      <c r="D4952" s="53" t="s">
        <v>33872</v>
      </c>
    </row>
    <row r="4953" spans="1:4" ht="15" x14ac:dyDescent="0.25">
      <c r="A4953" s="53" t="s">
        <v>9593</v>
      </c>
      <c r="B4953" s="53">
        <v>30</v>
      </c>
      <c r="C4953" s="53" t="s">
        <v>33536</v>
      </c>
      <c r="D4953" s="53" t="s">
        <v>33872</v>
      </c>
    </row>
    <row r="4954" spans="1:4" ht="15" x14ac:dyDescent="0.25">
      <c r="A4954" s="53" t="s">
        <v>9594</v>
      </c>
      <c r="B4954" s="53">
        <v>30</v>
      </c>
      <c r="C4954" s="53" t="s">
        <v>33536</v>
      </c>
      <c r="D4954" s="53" t="s">
        <v>33872</v>
      </c>
    </row>
    <row r="4955" spans="1:4" ht="15" x14ac:dyDescent="0.25">
      <c r="A4955" s="53" t="s">
        <v>9595</v>
      </c>
      <c r="B4955" s="53">
        <v>30</v>
      </c>
      <c r="C4955" s="53" t="s">
        <v>33536</v>
      </c>
      <c r="D4955" s="53" t="s">
        <v>33872</v>
      </c>
    </row>
    <row r="4956" spans="1:4" ht="15" x14ac:dyDescent="0.25">
      <c r="A4956" s="53" t="s">
        <v>9596</v>
      </c>
      <c r="B4956" s="53">
        <v>30</v>
      </c>
      <c r="C4956" s="53" t="s">
        <v>33536</v>
      </c>
      <c r="D4956" s="53" t="s">
        <v>33872</v>
      </c>
    </row>
    <row r="4957" spans="1:4" ht="15" x14ac:dyDescent="0.25">
      <c r="A4957" s="53" t="s">
        <v>9597</v>
      </c>
      <c r="B4957" s="53">
        <v>30</v>
      </c>
      <c r="C4957" s="53" t="s">
        <v>33536</v>
      </c>
      <c r="D4957" s="53" t="s">
        <v>33872</v>
      </c>
    </row>
    <row r="4958" spans="1:4" ht="15" x14ac:dyDescent="0.25">
      <c r="A4958" s="53" t="s">
        <v>9598</v>
      </c>
      <c r="B4958" s="53">
        <v>30</v>
      </c>
      <c r="C4958" s="53" t="s">
        <v>33536</v>
      </c>
      <c r="D4958" s="53" t="s">
        <v>33872</v>
      </c>
    </row>
    <row r="4959" spans="1:4" ht="15" x14ac:dyDescent="0.25">
      <c r="A4959" s="53" t="s">
        <v>9599</v>
      </c>
      <c r="B4959" s="53">
        <v>30</v>
      </c>
      <c r="C4959" s="53" t="s">
        <v>33536</v>
      </c>
      <c r="D4959" s="53" t="s">
        <v>33872</v>
      </c>
    </row>
    <row r="4960" spans="1:4" ht="15" x14ac:dyDescent="0.25">
      <c r="A4960" s="53" t="s">
        <v>9600</v>
      </c>
      <c r="B4960" s="53">
        <v>30</v>
      </c>
      <c r="C4960" s="53" t="s">
        <v>33536</v>
      </c>
      <c r="D4960" s="53" t="s">
        <v>33872</v>
      </c>
    </row>
    <row r="4961" spans="1:4" ht="15" x14ac:dyDescent="0.25">
      <c r="A4961" s="53" t="s">
        <v>9601</v>
      </c>
      <c r="B4961" s="53">
        <v>30</v>
      </c>
      <c r="C4961" s="53" t="s">
        <v>33536</v>
      </c>
      <c r="D4961" s="53" t="s">
        <v>33872</v>
      </c>
    </row>
    <row r="4962" spans="1:4" ht="15" x14ac:dyDescent="0.25">
      <c r="A4962" s="53" t="s">
        <v>9602</v>
      </c>
      <c r="B4962" s="53">
        <v>30</v>
      </c>
      <c r="C4962" s="53" t="s">
        <v>33536</v>
      </c>
      <c r="D4962" s="53" t="s">
        <v>33872</v>
      </c>
    </row>
    <row r="4963" spans="1:4" ht="15" x14ac:dyDescent="0.25">
      <c r="A4963" s="53" t="s">
        <v>9603</v>
      </c>
      <c r="B4963" s="53">
        <v>20</v>
      </c>
      <c r="C4963" s="53" t="s">
        <v>33536</v>
      </c>
      <c r="D4963" s="53" t="s">
        <v>33872</v>
      </c>
    </row>
    <row r="4964" spans="1:4" ht="15" x14ac:dyDescent="0.25">
      <c r="A4964" s="53" t="s">
        <v>9604</v>
      </c>
      <c r="B4964" s="53">
        <v>20</v>
      </c>
      <c r="C4964" s="53" t="s">
        <v>33536</v>
      </c>
      <c r="D4964" s="53" t="s">
        <v>33872</v>
      </c>
    </row>
    <row r="4965" spans="1:4" ht="15" x14ac:dyDescent="0.25">
      <c r="A4965" s="53" t="s">
        <v>9605</v>
      </c>
      <c r="B4965" s="53">
        <v>20</v>
      </c>
      <c r="C4965" s="53" t="s">
        <v>33536</v>
      </c>
      <c r="D4965" s="53" t="s">
        <v>33872</v>
      </c>
    </row>
    <row r="4966" spans="1:4" ht="15" x14ac:dyDescent="0.25">
      <c r="A4966" s="53" t="s">
        <v>9606</v>
      </c>
      <c r="B4966" s="53">
        <v>30</v>
      </c>
      <c r="C4966" s="53" t="s">
        <v>33607</v>
      </c>
      <c r="D4966" s="53" t="s">
        <v>33872</v>
      </c>
    </row>
    <row r="4967" spans="1:4" ht="15" x14ac:dyDescent="0.25">
      <c r="A4967" s="53" t="s">
        <v>9607</v>
      </c>
      <c r="B4967" s="53">
        <v>20</v>
      </c>
      <c r="C4967" s="53" t="s">
        <v>33607</v>
      </c>
      <c r="D4967" s="53" t="s">
        <v>33872</v>
      </c>
    </row>
    <row r="4968" spans="1:4" ht="15" x14ac:dyDescent="0.25">
      <c r="A4968" s="53" t="s">
        <v>9608</v>
      </c>
      <c r="B4968" s="53">
        <v>20</v>
      </c>
      <c r="C4968" s="53" t="s">
        <v>33536</v>
      </c>
      <c r="D4968" s="53" t="s">
        <v>33872</v>
      </c>
    </row>
    <row r="4969" spans="1:4" ht="15" x14ac:dyDescent="0.25">
      <c r="A4969" s="53" t="s">
        <v>9609</v>
      </c>
      <c r="B4969" s="53">
        <v>20</v>
      </c>
      <c r="C4969" s="53" t="s">
        <v>33536</v>
      </c>
      <c r="D4969" s="53" t="s">
        <v>33872</v>
      </c>
    </row>
    <row r="4970" spans="1:4" ht="15" x14ac:dyDescent="0.25">
      <c r="A4970" s="53" t="s">
        <v>9610</v>
      </c>
      <c r="B4970" s="53">
        <v>20</v>
      </c>
      <c r="C4970" s="53" t="s">
        <v>33536</v>
      </c>
      <c r="D4970" s="53" t="s">
        <v>33872</v>
      </c>
    </row>
    <row r="4971" spans="1:4" ht="15" x14ac:dyDescent="0.25">
      <c r="A4971" s="53" t="s">
        <v>9611</v>
      </c>
      <c r="B4971" s="53">
        <v>20</v>
      </c>
      <c r="C4971" s="53" t="s">
        <v>33536</v>
      </c>
      <c r="D4971" s="53" t="s">
        <v>33872</v>
      </c>
    </row>
    <row r="4972" spans="1:4" ht="15" x14ac:dyDescent="0.25">
      <c r="A4972" s="53" t="s">
        <v>9612</v>
      </c>
      <c r="B4972" s="53">
        <v>20</v>
      </c>
      <c r="C4972" s="53" t="s">
        <v>33536</v>
      </c>
      <c r="D4972" s="53" t="s">
        <v>33872</v>
      </c>
    </row>
    <row r="4973" spans="1:4" ht="15" x14ac:dyDescent="0.25">
      <c r="A4973" s="53" t="s">
        <v>9613</v>
      </c>
      <c r="B4973" s="53">
        <v>20</v>
      </c>
      <c r="C4973" s="53" t="s">
        <v>33536</v>
      </c>
      <c r="D4973" s="53" t="s">
        <v>33872</v>
      </c>
    </row>
    <row r="4974" spans="1:4" ht="15" x14ac:dyDescent="0.25">
      <c r="A4974" s="53" t="s">
        <v>9614</v>
      </c>
      <c r="B4974" s="53">
        <v>40</v>
      </c>
      <c r="C4974" s="53" t="s">
        <v>33536</v>
      </c>
      <c r="D4974" s="53" t="s">
        <v>33872</v>
      </c>
    </row>
    <row r="4975" spans="1:4" ht="15" x14ac:dyDescent="0.25">
      <c r="A4975" s="53" t="s">
        <v>9615</v>
      </c>
      <c r="B4975" s="53">
        <v>40</v>
      </c>
      <c r="C4975" s="53" t="s">
        <v>33536</v>
      </c>
      <c r="D4975" s="53" t="s">
        <v>33872</v>
      </c>
    </row>
    <row r="4976" spans="1:4" ht="15" x14ac:dyDescent="0.25">
      <c r="A4976" s="53" t="s">
        <v>9616</v>
      </c>
      <c r="B4976" s="53">
        <v>30</v>
      </c>
      <c r="C4976" s="53" t="s">
        <v>33536</v>
      </c>
      <c r="D4976" s="53" t="s">
        <v>33872</v>
      </c>
    </row>
    <row r="4977" spans="1:4" ht="15" x14ac:dyDescent="0.25">
      <c r="A4977" s="53" t="s">
        <v>9617</v>
      </c>
      <c r="B4977" s="53">
        <v>40</v>
      </c>
      <c r="C4977" s="53" t="s">
        <v>33536</v>
      </c>
      <c r="D4977" s="53" t="s">
        <v>33872</v>
      </c>
    </row>
    <row r="4978" spans="1:4" ht="15" x14ac:dyDescent="0.25">
      <c r="A4978" s="53" t="s">
        <v>9618</v>
      </c>
      <c r="B4978" s="53">
        <v>40</v>
      </c>
      <c r="C4978" s="53" t="s">
        <v>33536</v>
      </c>
      <c r="D4978" s="53" t="s">
        <v>33872</v>
      </c>
    </row>
    <row r="4979" spans="1:4" ht="15" x14ac:dyDescent="0.25">
      <c r="A4979" s="53" t="s">
        <v>9619</v>
      </c>
      <c r="B4979" s="53">
        <v>30</v>
      </c>
      <c r="C4979" s="53" t="s">
        <v>33536</v>
      </c>
      <c r="D4979" s="53" t="s">
        <v>33872</v>
      </c>
    </row>
    <row r="4980" spans="1:4" ht="15" x14ac:dyDescent="0.25">
      <c r="A4980" s="53" t="s">
        <v>9620</v>
      </c>
      <c r="B4980" s="53">
        <v>30</v>
      </c>
      <c r="C4980" s="53" t="s">
        <v>33536</v>
      </c>
      <c r="D4980" s="53" t="s">
        <v>33872</v>
      </c>
    </row>
    <row r="4981" spans="1:4" ht="15" x14ac:dyDescent="0.25">
      <c r="A4981" s="53" t="s">
        <v>9621</v>
      </c>
      <c r="B4981" s="53">
        <v>30</v>
      </c>
      <c r="C4981" s="53" t="s">
        <v>33536</v>
      </c>
      <c r="D4981" s="53" t="s">
        <v>33872</v>
      </c>
    </row>
    <row r="4982" spans="1:4" ht="15" x14ac:dyDescent="0.25">
      <c r="A4982" s="53" t="s">
        <v>9622</v>
      </c>
      <c r="B4982" s="53">
        <v>30</v>
      </c>
      <c r="C4982" s="53" t="s">
        <v>33536</v>
      </c>
      <c r="D4982" s="53" t="s">
        <v>33872</v>
      </c>
    </row>
    <row r="4983" spans="1:4" ht="15" x14ac:dyDescent="0.25">
      <c r="A4983" s="53" t="s">
        <v>9623</v>
      </c>
      <c r="B4983" s="53">
        <v>30</v>
      </c>
      <c r="C4983" s="53" t="s">
        <v>33536</v>
      </c>
      <c r="D4983" s="53" t="s">
        <v>33872</v>
      </c>
    </row>
    <row r="4984" spans="1:4" ht="15" x14ac:dyDescent="0.25">
      <c r="A4984" s="53" t="s">
        <v>9624</v>
      </c>
      <c r="B4984" s="53">
        <v>30</v>
      </c>
      <c r="C4984" s="53" t="s">
        <v>33536</v>
      </c>
      <c r="D4984" s="53" t="s">
        <v>33872</v>
      </c>
    </row>
    <row r="4985" spans="1:4" ht="15" x14ac:dyDescent="0.25">
      <c r="A4985" s="53" t="s">
        <v>9625</v>
      </c>
      <c r="B4985" s="53">
        <v>30</v>
      </c>
      <c r="C4985" s="53" t="s">
        <v>33536</v>
      </c>
      <c r="D4985" s="53" t="s">
        <v>33872</v>
      </c>
    </row>
    <row r="4986" spans="1:4" ht="15" x14ac:dyDescent="0.25">
      <c r="A4986" s="53" t="s">
        <v>9626</v>
      </c>
      <c r="B4986" s="53">
        <v>30</v>
      </c>
      <c r="C4986" s="53" t="s">
        <v>33536</v>
      </c>
      <c r="D4986" s="53" t="s">
        <v>33872</v>
      </c>
    </row>
    <row r="4987" spans="1:4" ht="15" x14ac:dyDescent="0.25">
      <c r="A4987" s="53" t="s">
        <v>9627</v>
      </c>
      <c r="B4987" s="53">
        <v>30</v>
      </c>
      <c r="C4987" s="53" t="s">
        <v>33536</v>
      </c>
      <c r="D4987" s="53" t="s">
        <v>33872</v>
      </c>
    </row>
    <row r="4988" spans="1:4" ht="15" x14ac:dyDescent="0.25">
      <c r="A4988" s="53" t="s">
        <v>9628</v>
      </c>
      <c r="B4988" s="53">
        <v>30</v>
      </c>
      <c r="C4988" s="53" t="s">
        <v>33536</v>
      </c>
      <c r="D4988" s="53" t="s">
        <v>33872</v>
      </c>
    </row>
    <row r="4989" spans="1:4" ht="15" x14ac:dyDescent="0.25">
      <c r="A4989" s="53" t="s">
        <v>9629</v>
      </c>
      <c r="B4989" s="53">
        <v>30</v>
      </c>
      <c r="C4989" s="53" t="s">
        <v>33536</v>
      </c>
      <c r="D4989" s="53" t="s">
        <v>33872</v>
      </c>
    </row>
    <row r="4990" spans="1:4" ht="15" x14ac:dyDescent="0.25">
      <c r="A4990" s="53" t="s">
        <v>9630</v>
      </c>
      <c r="B4990" s="53">
        <v>20</v>
      </c>
      <c r="C4990" s="53" t="s">
        <v>33536</v>
      </c>
      <c r="D4990" s="53" t="s">
        <v>33872</v>
      </c>
    </row>
    <row r="4991" spans="1:4" ht="15" x14ac:dyDescent="0.25">
      <c r="A4991" s="53" t="s">
        <v>9631</v>
      </c>
      <c r="B4991" s="53">
        <v>30</v>
      </c>
      <c r="C4991" s="53" t="s">
        <v>33536</v>
      </c>
      <c r="D4991" s="53" t="s">
        <v>33872</v>
      </c>
    </row>
    <row r="4992" spans="1:4" ht="15" x14ac:dyDescent="0.25">
      <c r="A4992" s="53" t="s">
        <v>9632</v>
      </c>
      <c r="B4992" s="53">
        <v>30</v>
      </c>
      <c r="C4992" s="53" t="s">
        <v>33536</v>
      </c>
      <c r="D4992" s="53" t="s">
        <v>33872</v>
      </c>
    </row>
    <row r="4993" spans="1:4" ht="15" x14ac:dyDescent="0.25">
      <c r="A4993" s="53" t="s">
        <v>9633</v>
      </c>
      <c r="B4993" s="53">
        <v>10</v>
      </c>
      <c r="C4993" s="53" t="s">
        <v>33536</v>
      </c>
      <c r="D4993" s="53" t="s">
        <v>33872</v>
      </c>
    </row>
    <row r="4994" spans="1:4" ht="15" x14ac:dyDescent="0.25">
      <c r="A4994" s="53" t="s">
        <v>9634</v>
      </c>
      <c r="B4994" s="53">
        <v>10</v>
      </c>
      <c r="C4994" s="53" t="s">
        <v>33536</v>
      </c>
      <c r="D4994" s="53" t="s">
        <v>33872</v>
      </c>
    </row>
    <row r="4995" spans="1:4" ht="15" x14ac:dyDescent="0.25">
      <c r="A4995" s="53" t="s">
        <v>9635</v>
      </c>
      <c r="B4995" s="53">
        <v>10</v>
      </c>
      <c r="C4995" s="53" t="s">
        <v>33536</v>
      </c>
      <c r="D4995" s="53" t="s">
        <v>33872</v>
      </c>
    </row>
    <row r="4996" spans="1:4" ht="15" x14ac:dyDescent="0.25">
      <c r="A4996" s="53" t="s">
        <v>9636</v>
      </c>
      <c r="B4996" s="53">
        <v>10</v>
      </c>
      <c r="C4996" s="53" t="s">
        <v>33536</v>
      </c>
      <c r="D4996" s="53" t="s">
        <v>33872</v>
      </c>
    </row>
    <row r="4997" spans="1:4" ht="15" x14ac:dyDescent="0.25">
      <c r="A4997" s="53" t="s">
        <v>9637</v>
      </c>
      <c r="B4997" s="53">
        <v>10</v>
      </c>
      <c r="C4997" s="53" t="s">
        <v>33536</v>
      </c>
      <c r="D4997" s="53" t="s">
        <v>33872</v>
      </c>
    </row>
    <row r="4998" spans="1:4" ht="15" x14ac:dyDescent="0.25">
      <c r="A4998" s="53" t="s">
        <v>9638</v>
      </c>
      <c r="B4998" s="53">
        <v>10</v>
      </c>
      <c r="C4998" s="53" t="s">
        <v>33536</v>
      </c>
      <c r="D4998" s="53" t="s">
        <v>33872</v>
      </c>
    </row>
    <row r="4999" spans="1:4" ht="15" x14ac:dyDescent="0.25">
      <c r="A4999" s="53" t="s">
        <v>9639</v>
      </c>
      <c r="B4999" s="53">
        <v>10</v>
      </c>
      <c r="C4999" s="53" t="s">
        <v>33536</v>
      </c>
      <c r="D4999" s="53" t="s">
        <v>33872</v>
      </c>
    </row>
    <row r="5000" spans="1:4" ht="15" x14ac:dyDescent="0.25">
      <c r="A5000" s="53" t="s">
        <v>9640</v>
      </c>
      <c r="B5000" s="53">
        <v>10</v>
      </c>
      <c r="C5000" s="53" t="s">
        <v>33536</v>
      </c>
      <c r="D5000" s="53" t="s">
        <v>33872</v>
      </c>
    </row>
    <row r="5001" spans="1:4" ht="15" x14ac:dyDescent="0.25">
      <c r="A5001" s="53" t="s">
        <v>9641</v>
      </c>
      <c r="B5001" s="53">
        <v>10</v>
      </c>
      <c r="C5001" s="53" t="s">
        <v>33536</v>
      </c>
      <c r="D5001" s="53" t="s">
        <v>33872</v>
      </c>
    </row>
    <row r="5002" spans="1:4" ht="15" x14ac:dyDescent="0.25">
      <c r="A5002" s="53" t="s">
        <v>9642</v>
      </c>
      <c r="B5002" s="53">
        <v>10</v>
      </c>
      <c r="C5002" s="53" t="s">
        <v>33536</v>
      </c>
      <c r="D5002" s="53" t="s">
        <v>33872</v>
      </c>
    </row>
    <row r="5003" spans="1:4" ht="15" x14ac:dyDescent="0.25">
      <c r="A5003" s="53" t="s">
        <v>9643</v>
      </c>
      <c r="B5003" s="53">
        <v>10</v>
      </c>
      <c r="C5003" s="53" t="s">
        <v>33536</v>
      </c>
      <c r="D5003" s="53" t="s">
        <v>33872</v>
      </c>
    </row>
    <row r="5004" spans="1:4" ht="15" x14ac:dyDescent="0.25">
      <c r="A5004" s="53" t="s">
        <v>9644</v>
      </c>
      <c r="B5004" s="53">
        <v>10</v>
      </c>
      <c r="C5004" s="53" t="s">
        <v>33536</v>
      </c>
      <c r="D5004" s="53" t="s">
        <v>33872</v>
      </c>
    </row>
    <row r="5005" spans="1:4" ht="15" x14ac:dyDescent="0.25">
      <c r="A5005" s="53" t="s">
        <v>9645</v>
      </c>
      <c r="B5005" s="53">
        <v>10</v>
      </c>
      <c r="C5005" s="53" t="s">
        <v>33536</v>
      </c>
      <c r="D5005" s="53" t="s">
        <v>33872</v>
      </c>
    </row>
    <row r="5006" spans="1:4" ht="15" x14ac:dyDescent="0.25">
      <c r="A5006" s="53" t="s">
        <v>9646</v>
      </c>
      <c r="B5006" s="53">
        <v>10</v>
      </c>
      <c r="C5006" s="53" t="s">
        <v>33536</v>
      </c>
      <c r="D5006" s="53" t="s">
        <v>33872</v>
      </c>
    </row>
    <row r="5007" spans="1:4" ht="15" x14ac:dyDescent="0.25">
      <c r="A5007" s="53" t="s">
        <v>9647</v>
      </c>
      <c r="B5007" s="53">
        <v>10</v>
      </c>
      <c r="C5007" s="53" t="s">
        <v>33536</v>
      </c>
      <c r="D5007" s="53" t="s">
        <v>33872</v>
      </c>
    </row>
    <row r="5008" spans="1:4" ht="15" x14ac:dyDescent="0.25">
      <c r="A5008" s="53" t="s">
        <v>9648</v>
      </c>
      <c r="B5008" s="53">
        <v>10</v>
      </c>
      <c r="C5008" s="53" t="s">
        <v>33536</v>
      </c>
      <c r="D5008" s="53" t="s">
        <v>33872</v>
      </c>
    </row>
    <row r="5009" spans="1:4" ht="15" x14ac:dyDescent="0.25">
      <c r="A5009" s="53" t="s">
        <v>9649</v>
      </c>
      <c r="B5009" s="53">
        <v>10</v>
      </c>
      <c r="C5009" s="53" t="s">
        <v>33536</v>
      </c>
      <c r="D5009" s="53" t="s">
        <v>33872</v>
      </c>
    </row>
    <row r="5010" spans="1:4" ht="15" x14ac:dyDescent="0.25">
      <c r="A5010" s="53" t="s">
        <v>9650</v>
      </c>
      <c r="B5010" s="53">
        <v>10</v>
      </c>
      <c r="C5010" s="53" t="s">
        <v>33536</v>
      </c>
      <c r="D5010" s="53" t="s">
        <v>33872</v>
      </c>
    </row>
    <row r="5011" spans="1:4" ht="15" x14ac:dyDescent="0.25">
      <c r="A5011" s="53" t="s">
        <v>9651</v>
      </c>
      <c r="B5011" s="53">
        <v>10</v>
      </c>
      <c r="C5011" s="53" t="s">
        <v>33536</v>
      </c>
      <c r="D5011" s="53" t="s">
        <v>33872</v>
      </c>
    </row>
    <row r="5012" spans="1:4" ht="15" x14ac:dyDescent="0.25">
      <c r="A5012" s="53" t="s">
        <v>9652</v>
      </c>
      <c r="B5012" s="53">
        <v>10</v>
      </c>
      <c r="C5012" s="53" t="s">
        <v>33536</v>
      </c>
      <c r="D5012" s="53" t="s">
        <v>33872</v>
      </c>
    </row>
    <row r="5013" spans="1:4" ht="15" x14ac:dyDescent="0.25">
      <c r="A5013" s="53" t="s">
        <v>9653</v>
      </c>
      <c r="B5013" s="53">
        <v>10</v>
      </c>
      <c r="C5013" s="53" t="s">
        <v>33536</v>
      </c>
      <c r="D5013" s="53" t="s">
        <v>33872</v>
      </c>
    </row>
    <row r="5014" spans="1:4" ht="15" x14ac:dyDescent="0.25">
      <c r="A5014" s="53" t="s">
        <v>9654</v>
      </c>
      <c r="B5014" s="53">
        <v>10</v>
      </c>
      <c r="C5014" s="53" t="s">
        <v>33536</v>
      </c>
      <c r="D5014" s="53" t="s">
        <v>33872</v>
      </c>
    </row>
    <row r="5015" spans="1:4" ht="15" x14ac:dyDescent="0.25">
      <c r="A5015" s="53" t="s">
        <v>9655</v>
      </c>
      <c r="B5015" s="53">
        <v>10</v>
      </c>
      <c r="C5015" s="53" t="s">
        <v>33536</v>
      </c>
      <c r="D5015" s="53" t="s">
        <v>33872</v>
      </c>
    </row>
    <row r="5016" spans="1:4" ht="15" x14ac:dyDescent="0.25">
      <c r="A5016" s="53" t="s">
        <v>9656</v>
      </c>
      <c r="B5016" s="53">
        <v>10</v>
      </c>
      <c r="C5016" s="53" t="s">
        <v>33536</v>
      </c>
      <c r="D5016" s="53" t="s">
        <v>33872</v>
      </c>
    </row>
    <row r="5017" spans="1:4" ht="15" x14ac:dyDescent="0.25">
      <c r="A5017" s="53" t="s">
        <v>9657</v>
      </c>
      <c r="B5017" s="53">
        <v>10</v>
      </c>
      <c r="C5017" s="53" t="s">
        <v>33536</v>
      </c>
      <c r="D5017" s="53" t="s">
        <v>33872</v>
      </c>
    </row>
    <row r="5018" spans="1:4" ht="15" x14ac:dyDescent="0.25">
      <c r="A5018" s="53" t="s">
        <v>9658</v>
      </c>
      <c r="B5018" s="53">
        <v>10</v>
      </c>
      <c r="C5018" s="53" t="s">
        <v>33536</v>
      </c>
      <c r="D5018" s="53" t="s">
        <v>33872</v>
      </c>
    </row>
    <row r="5019" spans="1:4" ht="15" x14ac:dyDescent="0.25">
      <c r="A5019" s="53" t="s">
        <v>9659</v>
      </c>
      <c r="B5019" s="53">
        <v>10</v>
      </c>
      <c r="C5019" s="53" t="s">
        <v>33536</v>
      </c>
      <c r="D5019" s="53" t="s">
        <v>33872</v>
      </c>
    </row>
    <row r="5020" spans="1:4" ht="15" x14ac:dyDescent="0.25">
      <c r="A5020" s="53" t="s">
        <v>9660</v>
      </c>
      <c r="B5020" s="53">
        <v>10</v>
      </c>
      <c r="C5020" s="53" t="s">
        <v>33536</v>
      </c>
      <c r="D5020" s="53" t="s">
        <v>33872</v>
      </c>
    </row>
    <row r="5021" spans="1:4" ht="15" x14ac:dyDescent="0.25">
      <c r="A5021" s="53" t="s">
        <v>9661</v>
      </c>
      <c r="B5021" s="53">
        <v>10</v>
      </c>
      <c r="C5021" s="53" t="s">
        <v>33536</v>
      </c>
      <c r="D5021" s="53" t="s">
        <v>33872</v>
      </c>
    </row>
    <row r="5022" spans="1:4" ht="15" x14ac:dyDescent="0.25">
      <c r="A5022" s="53" t="s">
        <v>9662</v>
      </c>
      <c r="B5022" s="53">
        <v>10</v>
      </c>
      <c r="C5022" s="53" t="s">
        <v>33536</v>
      </c>
      <c r="D5022" s="53" t="s">
        <v>33872</v>
      </c>
    </row>
    <row r="5023" spans="1:4" ht="15" x14ac:dyDescent="0.25">
      <c r="A5023" s="53" t="s">
        <v>9663</v>
      </c>
      <c r="B5023" s="53">
        <v>5</v>
      </c>
      <c r="C5023" s="53" t="s">
        <v>33536</v>
      </c>
      <c r="D5023" s="53" t="s">
        <v>33872</v>
      </c>
    </row>
    <row r="5024" spans="1:4" ht="15" x14ac:dyDescent="0.25">
      <c r="A5024" s="53" t="s">
        <v>9664</v>
      </c>
      <c r="B5024" s="53">
        <v>5</v>
      </c>
      <c r="C5024" s="53" t="s">
        <v>33536</v>
      </c>
      <c r="D5024" s="53" t="s">
        <v>33872</v>
      </c>
    </row>
    <row r="5025" spans="1:4" ht="15" x14ac:dyDescent="0.25">
      <c r="A5025" s="53" t="s">
        <v>9665</v>
      </c>
      <c r="B5025" s="53">
        <v>10</v>
      </c>
      <c r="C5025" s="53" t="s">
        <v>33536</v>
      </c>
      <c r="D5025" s="53" t="s">
        <v>33872</v>
      </c>
    </row>
    <row r="5026" spans="1:4" ht="15" x14ac:dyDescent="0.25">
      <c r="A5026" s="53" t="s">
        <v>9666</v>
      </c>
      <c r="B5026" s="53">
        <v>10</v>
      </c>
      <c r="C5026" s="53" t="s">
        <v>33536</v>
      </c>
      <c r="D5026" s="53" t="s">
        <v>33872</v>
      </c>
    </row>
    <row r="5027" spans="1:4" ht="15" x14ac:dyDescent="0.25">
      <c r="A5027" s="53" t="s">
        <v>9667</v>
      </c>
      <c r="B5027" s="53">
        <v>5</v>
      </c>
      <c r="C5027" s="53" t="s">
        <v>33536</v>
      </c>
      <c r="D5027" s="53" t="s">
        <v>33872</v>
      </c>
    </row>
    <row r="5028" spans="1:4" ht="15" x14ac:dyDescent="0.25">
      <c r="A5028" s="53" t="s">
        <v>9668</v>
      </c>
      <c r="B5028" s="53">
        <v>10</v>
      </c>
      <c r="C5028" s="53" t="s">
        <v>33536</v>
      </c>
      <c r="D5028" s="53" t="s">
        <v>33872</v>
      </c>
    </row>
    <row r="5029" spans="1:4" ht="15" x14ac:dyDescent="0.25">
      <c r="A5029" s="53" t="s">
        <v>9669</v>
      </c>
      <c r="B5029" s="53">
        <v>10</v>
      </c>
      <c r="C5029" s="53" t="s">
        <v>33536</v>
      </c>
      <c r="D5029" s="53" t="s">
        <v>33872</v>
      </c>
    </row>
    <row r="5030" spans="1:4" ht="15" x14ac:dyDescent="0.25">
      <c r="A5030" s="53" t="s">
        <v>9670</v>
      </c>
      <c r="B5030" s="53">
        <v>60</v>
      </c>
      <c r="C5030" s="53" t="s">
        <v>33536</v>
      </c>
      <c r="D5030" s="53" t="s">
        <v>33872</v>
      </c>
    </row>
    <row r="5031" spans="1:4" ht="15" x14ac:dyDescent="0.25">
      <c r="A5031" s="53" t="s">
        <v>9671</v>
      </c>
      <c r="B5031" s="53">
        <v>40</v>
      </c>
      <c r="C5031" s="53" t="s">
        <v>33536</v>
      </c>
      <c r="D5031" s="53" t="s">
        <v>33872</v>
      </c>
    </row>
    <row r="5032" spans="1:4" ht="15" x14ac:dyDescent="0.25">
      <c r="A5032" s="53" t="s">
        <v>9672</v>
      </c>
      <c r="B5032" s="53">
        <v>40</v>
      </c>
      <c r="C5032" s="53" t="s">
        <v>33536</v>
      </c>
      <c r="D5032" s="53" t="s">
        <v>33872</v>
      </c>
    </row>
    <row r="5033" spans="1:4" ht="15" x14ac:dyDescent="0.25">
      <c r="A5033" s="53" t="s">
        <v>9673</v>
      </c>
      <c r="B5033" s="53">
        <v>40</v>
      </c>
      <c r="C5033" s="53" t="s">
        <v>33536</v>
      </c>
      <c r="D5033" s="53" t="s">
        <v>33872</v>
      </c>
    </row>
    <row r="5034" spans="1:4" ht="15" x14ac:dyDescent="0.25">
      <c r="A5034" s="53" t="s">
        <v>9674</v>
      </c>
      <c r="B5034" s="53">
        <v>30</v>
      </c>
      <c r="C5034" s="53" t="s">
        <v>33536</v>
      </c>
      <c r="D5034" s="53" t="s">
        <v>33872</v>
      </c>
    </row>
    <row r="5035" spans="1:4" ht="15" x14ac:dyDescent="0.25">
      <c r="A5035" s="53" t="s">
        <v>9675</v>
      </c>
      <c r="B5035" s="53">
        <v>30</v>
      </c>
      <c r="C5035" s="53" t="s">
        <v>33536</v>
      </c>
      <c r="D5035" s="53" t="s">
        <v>33872</v>
      </c>
    </row>
    <row r="5036" spans="1:4" ht="15" x14ac:dyDescent="0.25">
      <c r="A5036" s="53" t="s">
        <v>9676</v>
      </c>
      <c r="B5036" s="53">
        <v>40</v>
      </c>
      <c r="C5036" s="53" t="s">
        <v>33536</v>
      </c>
      <c r="D5036" s="53" t="s">
        <v>33872</v>
      </c>
    </row>
    <row r="5037" spans="1:4" ht="15" x14ac:dyDescent="0.25">
      <c r="A5037" s="53" t="s">
        <v>9677</v>
      </c>
      <c r="B5037" s="53">
        <v>30</v>
      </c>
      <c r="C5037" s="53" t="s">
        <v>33536</v>
      </c>
      <c r="D5037" s="53" t="s">
        <v>33872</v>
      </c>
    </row>
    <row r="5038" spans="1:4" ht="15" x14ac:dyDescent="0.25">
      <c r="A5038" s="53" t="s">
        <v>9678</v>
      </c>
      <c r="B5038" s="53">
        <v>30</v>
      </c>
      <c r="C5038" s="53" t="s">
        <v>33536</v>
      </c>
      <c r="D5038" s="53" t="s">
        <v>33872</v>
      </c>
    </row>
    <row r="5039" spans="1:4" ht="15" x14ac:dyDescent="0.25">
      <c r="A5039" s="53" t="s">
        <v>9679</v>
      </c>
      <c r="B5039" s="53">
        <v>30</v>
      </c>
      <c r="C5039" s="53" t="s">
        <v>33536</v>
      </c>
      <c r="D5039" s="53" t="s">
        <v>33872</v>
      </c>
    </row>
    <row r="5040" spans="1:4" ht="15" x14ac:dyDescent="0.25">
      <c r="A5040" s="53" t="s">
        <v>9680</v>
      </c>
      <c r="B5040" s="53">
        <v>10</v>
      </c>
      <c r="C5040" s="53" t="s">
        <v>33536</v>
      </c>
      <c r="D5040" s="53" t="s">
        <v>33872</v>
      </c>
    </row>
    <row r="5041" spans="1:4" ht="15" x14ac:dyDescent="0.25">
      <c r="A5041" s="53" t="s">
        <v>9681</v>
      </c>
      <c r="B5041" s="53">
        <v>10</v>
      </c>
      <c r="C5041" s="53" t="s">
        <v>33536</v>
      </c>
      <c r="D5041" s="53" t="s">
        <v>33872</v>
      </c>
    </row>
    <row r="5042" spans="1:4" ht="15" x14ac:dyDescent="0.25">
      <c r="A5042" s="53" t="s">
        <v>9682</v>
      </c>
      <c r="B5042" s="53">
        <v>40</v>
      </c>
      <c r="C5042" s="53" t="s">
        <v>33536</v>
      </c>
      <c r="D5042" s="53" t="s">
        <v>33872</v>
      </c>
    </row>
    <row r="5043" spans="1:4" ht="15" x14ac:dyDescent="0.25">
      <c r="A5043" s="53" t="s">
        <v>9683</v>
      </c>
      <c r="B5043" s="53">
        <v>40</v>
      </c>
      <c r="C5043" s="53" t="s">
        <v>33536</v>
      </c>
      <c r="D5043" s="53" t="s">
        <v>33872</v>
      </c>
    </row>
    <row r="5044" spans="1:4" ht="15" x14ac:dyDescent="0.25">
      <c r="A5044" s="53" t="s">
        <v>9684</v>
      </c>
      <c r="B5044" s="53">
        <v>40</v>
      </c>
      <c r="C5044" s="53" t="s">
        <v>33536</v>
      </c>
      <c r="D5044" s="53" t="s">
        <v>33872</v>
      </c>
    </row>
    <row r="5045" spans="1:4" ht="15" x14ac:dyDescent="0.25">
      <c r="A5045" s="53" t="s">
        <v>9685</v>
      </c>
      <c r="B5045" s="53">
        <v>40</v>
      </c>
      <c r="C5045" s="53" t="s">
        <v>33536</v>
      </c>
      <c r="D5045" s="53" t="s">
        <v>33872</v>
      </c>
    </row>
    <row r="5046" spans="1:4" ht="15" x14ac:dyDescent="0.25">
      <c r="A5046" s="53" t="s">
        <v>9686</v>
      </c>
      <c r="B5046" s="53">
        <v>40</v>
      </c>
      <c r="C5046" s="53" t="s">
        <v>33536</v>
      </c>
      <c r="D5046" s="53" t="s">
        <v>33872</v>
      </c>
    </row>
    <row r="5047" spans="1:4" ht="15" x14ac:dyDescent="0.25">
      <c r="A5047" s="53" t="s">
        <v>9687</v>
      </c>
      <c r="B5047" s="53">
        <v>40</v>
      </c>
      <c r="C5047" s="53" t="s">
        <v>33536</v>
      </c>
      <c r="D5047" s="53" t="s">
        <v>33872</v>
      </c>
    </row>
    <row r="5048" spans="1:4" ht="15" x14ac:dyDescent="0.25">
      <c r="A5048" s="53" t="s">
        <v>9688</v>
      </c>
      <c r="B5048" s="53">
        <v>40</v>
      </c>
      <c r="C5048" s="53" t="s">
        <v>33536</v>
      </c>
      <c r="D5048" s="53" t="s">
        <v>33872</v>
      </c>
    </row>
    <row r="5049" spans="1:4" ht="15" x14ac:dyDescent="0.25">
      <c r="A5049" s="53" t="s">
        <v>9689</v>
      </c>
      <c r="B5049" s="53">
        <v>40</v>
      </c>
      <c r="C5049" s="53" t="s">
        <v>33536</v>
      </c>
      <c r="D5049" s="53" t="s">
        <v>33872</v>
      </c>
    </row>
    <row r="5050" spans="1:4" ht="15" x14ac:dyDescent="0.25">
      <c r="A5050" s="53" t="s">
        <v>9690</v>
      </c>
      <c r="B5050" s="53">
        <v>40</v>
      </c>
      <c r="C5050" s="53" t="s">
        <v>33536</v>
      </c>
      <c r="D5050" s="53" t="s">
        <v>33872</v>
      </c>
    </row>
    <row r="5051" spans="1:4" ht="15" x14ac:dyDescent="0.25">
      <c r="A5051" s="53" t="s">
        <v>9691</v>
      </c>
      <c r="B5051" s="53">
        <v>40</v>
      </c>
      <c r="C5051" s="53" t="s">
        <v>33536</v>
      </c>
      <c r="D5051" s="53" t="s">
        <v>33872</v>
      </c>
    </row>
    <row r="5052" spans="1:4" ht="15" x14ac:dyDescent="0.25">
      <c r="A5052" s="53" t="s">
        <v>9692</v>
      </c>
      <c r="B5052" s="53">
        <v>40</v>
      </c>
      <c r="C5052" s="53" t="s">
        <v>33536</v>
      </c>
      <c r="D5052" s="53" t="s">
        <v>33872</v>
      </c>
    </row>
    <row r="5053" spans="1:4" ht="15" x14ac:dyDescent="0.25">
      <c r="A5053" s="53" t="s">
        <v>9693</v>
      </c>
      <c r="B5053" s="53">
        <v>40</v>
      </c>
      <c r="C5053" s="53" t="s">
        <v>33536</v>
      </c>
      <c r="D5053" s="53" t="s">
        <v>33872</v>
      </c>
    </row>
    <row r="5054" spans="1:4" ht="15" x14ac:dyDescent="0.25">
      <c r="A5054" s="53" t="s">
        <v>9694</v>
      </c>
      <c r="B5054" s="53">
        <v>40</v>
      </c>
      <c r="C5054" s="53" t="s">
        <v>33536</v>
      </c>
      <c r="D5054" s="53" t="s">
        <v>33872</v>
      </c>
    </row>
    <row r="5055" spans="1:4" ht="15" x14ac:dyDescent="0.25">
      <c r="A5055" s="53" t="s">
        <v>9695</v>
      </c>
      <c r="B5055" s="53">
        <v>40</v>
      </c>
      <c r="C5055" s="53" t="s">
        <v>33536</v>
      </c>
      <c r="D5055" s="53" t="s">
        <v>33872</v>
      </c>
    </row>
    <row r="5056" spans="1:4" ht="15" x14ac:dyDescent="0.25">
      <c r="A5056" s="53" t="s">
        <v>9696</v>
      </c>
      <c r="B5056" s="53">
        <v>40</v>
      </c>
      <c r="C5056" s="53" t="s">
        <v>33536</v>
      </c>
      <c r="D5056" s="53" t="s">
        <v>33872</v>
      </c>
    </row>
    <row r="5057" spans="1:4" ht="15" x14ac:dyDescent="0.25">
      <c r="A5057" s="53" t="s">
        <v>9697</v>
      </c>
      <c r="B5057" s="53">
        <v>40</v>
      </c>
      <c r="C5057" s="53" t="s">
        <v>33536</v>
      </c>
      <c r="D5057" s="53" t="s">
        <v>33872</v>
      </c>
    </row>
    <row r="5058" spans="1:4" ht="15" x14ac:dyDescent="0.25">
      <c r="A5058" s="53" t="s">
        <v>9698</v>
      </c>
      <c r="B5058" s="53">
        <v>40</v>
      </c>
      <c r="C5058" s="53" t="s">
        <v>33536</v>
      </c>
      <c r="D5058" s="53" t="s">
        <v>33872</v>
      </c>
    </row>
    <row r="5059" spans="1:4" ht="15" x14ac:dyDescent="0.25">
      <c r="A5059" s="53" t="s">
        <v>9699</v>
      </c>
      <c r="B5059" s="53">
        <v>40</v>
      </c>
      <c r="C5059" s="53" t="s">
        <v>33536</v>
      </c>
      <c r="D5059" s="53" t="s">
        <v>33872</v>
      </c>
    </row>
    <row r="5060" spans="1:4" ht="15" x14ac:dyDescent="0.25">
      <c r="A5060" s="53" t="s">
        <v>9700</v>
      </c>
      <c r="B5060" s="53">
        <v>40</v>
      </c>
      <c r="C5060" s="53" t="s">
        <v>33536</v>
      </c>
      <c r="D5060" s="53" t="s">
        <v>33872</v>
      </c>
    </row>
    <row r="5061" spans="1:4" ht="15" x14ac:dyDescent="0.25">
      <c r="A5061" s="53" t="s">
        <v>9701</v>
      </c>
      <c r="B5061" s="53">
        <v>40</v>
      </c>
      <c r="C5061" s="53" t="s">
        <v>33536</v>
      </c>
      <c r="D5061" s="53" t="s">
        <v>33872</v>
      </c>
    </row>
    <row r="5062" spans="1:4" ht="15" x14ac:dyDescent="0.25">
      <c r="A5062" s="53" t="s">
        <v>9702</v>
      </c>
      <c r="B5062" s="53">
        <v>40</v>
      </c>
      <c r="C5062" s="53" t="s">
        <v>33536</v>
      </c>
      <c r="D5062" s="53" t="s">
        <v>33872</v>
      </c>
    </row>
    <row r="5063" spans="1:4" ht="15" x14ac:dyDescent="0.25">
      <c r="A5063" s="53" t="s">
        <v>9703</v>
      </c>
      <c r="B5063" s="53">
        <v>40</v>
      </c>
      <c r="C5063" s="53" t="s">
        <v>33536</v>
      </c>
      <c r="D5063" s="53" t="s">
        <v>33872</v>
      </c>
    </row>
    <row r="5064" spans="1:4" ht="15" x14ac:dyDescent="0.25">
      <c r="A5064" s="53" t="s">
        <v>9704</v>
      </c>
      <c r="B5064" s="53">
        <v>40</v>
      </c>
      <c r="C5064" s="53" t="s">
        <v>33536</v>
      </c>
      <c r="D5064" s="53" t="s">
        <v>33872</v>
      </c>
    </row>
    <row r="5065" spans="1:4" ht="15" x14ac:dyDescent="0.25">
      <c r="A5065" s="53" t="s">
        <v>9705</v>
      </c>
      <c r="B5065" s="53">
        <v>40</v>
      </c>
      <c r="C5065" s="53" t="s">
        <v>33536</v>
      </c>
      <c r="D5065" s="53" t="s">
        <v>33872</v>
      </c>
    </row>
    <row r="5066" spans="1:4" ht="15" x14ac:dyDescent="0.25">
      <c r="A5066" s="53" t="s">
        <v>9706</v>
      </c>
      <c r="B5066" s="53">
        <v>40</v>
      </c>
      <c r="C5066" s="53" t="s">
        <v>33536</v>
      </c>
      <c r="D5066" s="53" t="s">
        <v>33872</v>
      </c>
    </row>
    <row r="5067" spans="1:4" ht="15" x14ac:dyDescent="0.25">
      <c r="A5067" s="53" t="s">
        <v>9707</v>
      </c>
      <c r="B5067" s="53">
        <v>40</v>
      </c>
      <c r="C5067" s="53" t="s">
        <v>33536</v>
      </c>
      <c r="D5067" s="53" t="s">
        <v>33872</v>
      </c>
    </row>
    <row r="5068" spans="1:4" ht="15" x14ac:dyDescent="0.25">
      <c r="A5068" s="53" t="s">
        <v>9708</v>
      </c>
      <c r="B5068" s="53">
        <v>20</v>
      </c>
      <c r="C5068" s="53" t="s">
        <v>33536</v>
      </c>
      <c r="D5068" s="53" t="s">
        <v>33872</v>
      </c>
    </row>
    <row r="5069" spans="1:4" ht="15" x14ac:dyDescent="0.25">
      <c r="A5069" s="53" t="s">
        <v>9709</v>
      </c>
      <c r="B5069" s="53">
        <v>40</v>
      </c>
      <c r="C5069" s="53" t="s">
        <v>33536</v>
      </c>
      <c r="D5069" s="53" t="s">
        <v>33872</v>
      </c>
    </row>
    <row r="5070" spans="1:4" ht="15" x14ac:dyDescent="0.25">
      <c r="A5070" s="53" t="s">
        <v>9710</v>
      </c>
      <c r="B5070" s="53">
        <v>20</v>
      </c>
      <c r="C5070" s="53" t="s">
        <v>33536</v>
      </c>
      <c r="D5070" s="53" t="s">
        <v>33872</v>
      </c>
    </row>
    <row r="5071" spans="1:4" ht="15" x14ac:dyDescent="0.25">
      <c r="A5071" s="53" t="s">
        <v>9711</v>
      </c>
      <c r="B5071" s="53">
        <v>40</v>
      </c>
      <c r="C5071" s="53" t="s">
        <v>33536</v>
      </c>
      <c r="D5071" s="53" t="s">
        <v>33872</v>
      </c>
    </row>
    <row r="5072" spans="1:4" ht="15" x14ac:dyDescent="0.25">
      <c r="A5072" s="53" t="s">
        <v>9712</v>
      </c>
      <c r="B5072" s="53">
        <v>40</v>
      </c>
      <c r="C5072" s="53" t="s">
        <v>33536</v>
      </c>
      <c r="D5072" s="53" t="s">
        <v>33872</v>
      </c>
    </row>
    <row r="5073" spans="1:4" ht="15" x14ac:dyDescent="0.25">
      <c r="A5073" s="53" t="s">
        <v>9713</v>
      </c>
      <c r="B5073" s="53">
        <v>40</v>
      </c>
      <c r="C5073" s="53" t="s">
        <v>33536</v>
      </c>
      <c r="D5073" s="53" t="s">
        <v>33872</v>
      </c>
    </row>
    <row r="5074" spans="1:4" ht="15" x14ac:dyDescent="0.25">
      <c r="A5074" s="53" t="s">
        <v>9714</v>
      </c>
      <c r="B5074" s="53">
        <v>20</v>
      </c>
      <c r="C5074" s="53" t="s">
        <v>33536</v>
      </c>
      <c r="D5074" s="53" t="s">
        <v>33872</v>
      </c>
    </row>
    <row r="5075" spans="1:4" ht="15" x14ac:dyDescent="0.25">
      <c r="A5075" s="53" t="s">
        <v>9715</v>
      </c>
      <c r="B5075" s="53">
        <v>20</v>
      </c>
      <c r="C5075" s="53" t="s">
        <v>33536</v>
      </c>
      <c r="D5075" s="53" t="s">
        <v>33872</v>
      </c>
    </row>
    <row r="5076" spans="1:4" ht="15" x14ac:dyDescent="0.25">
      <c r="A5076" s="53" t="s">
        <v>9716</v>
      </c>
      <c r="B5076" s="53">
        <v>20</v>
      </c>
      <c r="C5076" s="53" t="s">
        <v>33536</v>
      </c>
      <c r="D5076" s="53" t="s">
        <v>33872</v>
      </c>
    </row>
    <row r="5077" spans="1:4" ht="15" x14ac:dyDescent="0.25">
      <c r="A5077" s="53" t="s">
        <v>9717</v>
      </c>
      <c r="B5077" s="53">
        <v>20</v>
      </c>
      <c r="C5077" s="53" t="s">
        <v>33536</v>
      </c>
      <c r="D5077" s="53" t="s">
        <v>33872</v>
      </c>
    </row>
    <row r="5078" spans="1:4" ht="15" x14ac:dyDescent="0.25">
      <c r="A5078" s="53" t="s">
        <v>9718</v>
      </c>
      <c r="B5078" s="53">
        <v>20</v>
      </c>
      <c r="C5078" s="53" t="s">
        <v>33536</v>
      </c>
      <c r="D5078" s="53" t="s">
        <v>33872</v>
      </c>
    </row>
    <row r="5079" spans="1:4" ht="15" x14ac:dyDescent="0.25">
      <c r="A5079" s="53" t="s">
        <v>9719</v>
      </c>
      <c r="B5079" s="53">
        <v>20</v>
      </c>
      <c r="C5079" s="53" t="s">
        <v>33536</v>
      </c>
      <c r="D5079" s="53" t="s">
        <v>33872</v>
      </c>
    </row>
    <row r="5080" spans="1:4" ht="15" x14ac:dyDescent="0.25">
      <c r="A5080" s="53" t="s">
        <v>9720</v>
      </c>
      <c r="B5080" s="53">
        <v>20</v>
      </c>
      <c r="C5080" s="53" t="s">
        <v>33536</v>
      </c>
      <c r="D5080" s="53" t="s">
        <v>33872</v>
      </c>
    </row>
    <row r="5081" spans="1:4" ht="15" x14ac:dyDescent="0.25">
      <c r="A5081" s="53" t="s">
        <v>9721</v>
      </c>
      <c r="B5081" s="53">
        <v>30</v>
      </c>
      <c r="C5081" s="53" t="s">
        <v>33536</v>
      </c>
      <c r="D5081" s="53" t="s">
        <v>33872</v>
      </c>
    </row>
    <row r="5082" spans="1:4" ht="15" x14ac:dyDescent="0.25">
      <c r="A5082" s="53" t="s">
        <v>9722</v>
      </c>
      <c r="B5082" s="53">
        <v>30</v>
      </c>
      <c r="C5082" s="53" t="s">
        <v>33536</v>
      </c>
      <c r="D5082" s="53" t="s">
        <v>33872</v>
      </c>
    </row>
    <row r="5083" spans="1:4" ht="15" x14ac:dyDescent="0.25">
      <c r="A5083" s="53" t="s">
        <v>9723</v>
      </c>
      <c r="B5083" s="53">
        <v>40</v>
      </c>
      <c r="C5083" s="53" t="s">
        <v>33536</v>
      </c>
      <c r="D5083" s="53" t="s">
        <v>33872</v>
      </c>
    </row>
    <row r="5084" spans="1:4" ht="15" x14ac:dyDescent="0.25">
      <c r="A5084" s="53" t="s">
        <v>9724</v>
      </c>
      <c r="B5084" s="53">
        <v>40</v>
      </c>
      <c r="C5084" s="53" t="s">
        <v>33536</v>
      </c>
      <c r="D5084" s="53" t="s">
        <v>33872</v>
      </c>
    </row>
    <row r="5085" spans="1:4" ht="15" x14ac:dyDescent="0.25">
      <c r="A5085" s="53" t="s">
        <v>9725</v>
      </c>
      <c r="B5085" s="53">
        <v>40</v>
      </c>
      <c r="C5085" s="53" t="s">
        <v>33536</v>
      </c>
      <c r="D5085" s="53" t="s">
        <v>33872</v>
      </c>
    </row>
    <row r="5086" spans="1:4" ht="15" x14ac:dyDescent="0.25">
      <c r="A5086" s="53" t="s">
        <v>9726</v>
      </c>
      <c r="B5086" s="53">
        <v>40</v>
      </c>
      <c r="C5086" s="53" t="s">
        <v>33536</v>
      </c>
      <c r="D5086" s="53" t="s">
        <v>33872</v>
      </c>
    </row>
    <row r="5087" spans="1:4" ht="15" x14ac:dyDescent="0.25">
      <c r="A5087" s="53" t="s">
        <v>9727</v>
      </c>
      <c r="B5087" s="53">
        <v>40</v>
      </c>
      <c r="C5087" s="53" t="s">
        <v>33536</v>
      </c>
      <c r="D5087" s="53" t="s">
        <v>33872</v>
      </c>
    </row>
    <row r="5088" spans="1:4" ht="15" x14ac:dyDescent="0.25">
      <c r="A5088" s="53" t="s">
        <v>9728</v>
      </c>
      <c r="B5088" s="53">
        <v>40</v>
      </c>
      <c r="C5088" s="53" t="s">
        <v>33536</v>
      </c>
      <c r="D5088" s="53" t="s">
        <v>33872</v>
      </c>
    </row>
    <row r="5089" spans="1:4" ht="15" x14ac:dyDescent="0.25">
      <c r="A5089" s="53" t="s">
        <v>9729</v>
      </c>
      <c r="B5089" s="53">
        <v>30</v>
      </c>
      <c r="C5089" s="53" t="s">
        <v>33536</v>
      </c>
      <c r="D5089" s="53" t="s">
        <v>33872</v>
      </c>
    </row>
    <row r="5090" spans="1:4" ht="15" x14ac:dyDescent="0.25">
      <c r="A5090" s="53" t="s">
        <v>9730</v>
      </c>
      <c r="B5090" s="53">
        <v>30</v>
      </c>
      <c r="C5090" s="53" t="s">
        <v>33536</v>
      </c>
      <c r="D5090" s="53" t="s">
        <v>33872</v>
      </c>
    </row>
    <row r="5091" spans="1:4" ht="15" x14ac:dyDescent="0.25">
      <c r="A5091" s="53" t="s">
        <v>9731</v>
      </c>
      <c r="B5091" s="53">
        <v>30</v>
      </c>
      <c r="C5091" s="53" t="s">
        <v>33536</v>
      </c>
      <c r="D5091" s="53" t="s">
        <v>33872</v>
      </c>
    </row>
    <row r="5092" spans="1:4" ht="15" x14ac:dyDescent="0.25">
      <c r="A5092" s="53" t="s">
        <v>9732</v>
      </c>
      <c r="B5092" s="53">
        <v>30</v>
      </c>
      <c r="C5092" s="53" t="s">
        <v>33536</v>
      </c>
      <c r="D5092" s="53" t="s">
        <v>33872</v>
      </c>
    </row>
    <row r="5093" spans="1:4" ht="15" x14ac:dyDescent="0.25">
      <c r="A5093" s="53" t="s">
        <v>9733</v>
      </c>
      <c r="B5093" s="53">
        <v>30</v>
      </c>
      <c r="C5093" s="53" t="s">
        <v>33536</v>
      </c>
      <c r="D5093" s="53" t="s">
        <v>33872</v>
      </c>
    </row>
    <row r="5094" spans="1:4" ht="15" x14ac:dyDescent="0.25">
      <c r="A5094" s="53" t="s">
        <v>9734</v>
      </c>
      <c r="B5094" s="53">
        <v>20</v>
      </c>
      <c r="C5094" s="53" t="s">
        <v>33536</v>
      </c>
      <c r="D5094" s="53" t="s">
        <v>33872</v>
      </c>
    </row>
    <row r="5095" spans="1:4" ht="15" x14ac:dyDescent="0.25">
      <c r="A5095" s="53" t="s">
        <v>9735</v>
      </c>
      <c r="B5095" s="53">
        <v>20</v>
      </c>
      <c r="C5095" s="53" t="s">
        <v>33536</v>
      </c>
      <c r="D5095" s="53" t="s">
        <v>33872</v>
      </c>
    </row>
    <row r="5096" spans="1:4" ht="15" x14ac:dyDescent="0.25">
      <c r="A5096" s="53" t="s">
        <v>9736</v>
      </c>
      <c r="B5096" s="53">
        <v>20</v>
      </c>
      <c r="C5096" s="53" t="s">
        <v>33536</v>
      </c>
      <c r="D5096" s="53" t="s">
        <v>33872</v>
      </c>
    </row>
    <row r="5097" spans="1:4" ht="15" x14ac:dyDescent="0.25">
      <c r="A5097" s="53" t="s">
        <v>9737</v>
      </c>
      <c r="B5097" s="53">
        <v>20</v>
      </c>
      <c r="C5097" s="53" t="s">
        <v>33536</v>
      </c>
      <c r="D5097" s="53" t="s">
        <v>33872</v>
      </c>
    </row>
    <row r="5098" spans="1:4" ht="15" x14ac:dyDescent="0.25">
      <c r="A5098" s="53" t="s">
        <v>9738</v>
      </c>
      <c r="B5098" s="53">
        <v>20</v>
      </c>
      <c r="C5098" s="53" t="s">
        <v>33536</v>
      </c>
      <c r="D5098" s="53" t="s">
        <v>33872</v>
      </c>
    </row>
    <row r="5099" spans="1:4" ht="15" x14ac:dyDescent="0.25">
      <c r="A5099" s="53" t="s">
        <v>9739</v>
      </c>
      <c r="B5099" s="53">
        <v>20</v>
      </c>
      <c r="C5099" s="53" t="s">
        <v>33536</v>
      </c>
      <c r="D5099" s="53" t="s">
        <v>33872</v>
      </c>
    </row>
    <row r="5100" spans="1:4" ht="15" x14ac:dyDescent="0.25">
      <c r="A5100" s="53" t="s">
        <v>9740</v>
      </c>
      <c r="B5100" s="53">
        <v>20</v>
      </c>
      <c r="C5100" s="53" t="s">
        <v>33536</v>
      </c>
      <c r="D5100" s="53" t="s">
        <v>33872</v>
      </c>
    </row>
    <row r="5101" spans="1:4" ht="15" x14ac:dyDescent="0.25">
      <c r="A5101" s="53" t="s">
        <v>9741</v>
      </c>
      <c r="B5101" s="53">
        <v>30</v>
      </c>
      <c r="C5101" s="53" t="s">
        <v>33536</v>
      </c>
      <c r="D5101" s="53" t="s">
        <v>33872</v>
      </c>
    </row>
    <row r="5102" spans="1:4" ht="15" x14ac:dyDescent="0.25">
      <c r="A5102" s="53" t="s">
        <v>9742</v>
      </c>
      <c r="B5102" s="53">
        <v>20</v>
      </c>
      <c r="C5102" s="53" t="s">
        <v>33536</v>
      </c>
      <c r="D5102" s="53" t="s">
        <v>33872</v>
      </c>
    </row>
    <row r="5103" spans="1:4" ht="15" x14ac:dyDescent="0.25">
      <c r="A5103" s="53" t="s">
        <v>9743</v>
      </c>
      <c r="B5103" s="53">
        <v>20</v>
      </c>
      <c r="C5103" s="53" t="s">
        <v>33536</v>
      </c>
      <c r="D5103" s="53" t="s">
        <v>33872</v>
      </c>
    </row>
    <row r="5104" spans="1:4" ht="15" x14ac:dyDescent="0.25">
      <c r="A5104" s="53" t="s">
        <v>9744</v>
      </c>
      <c r="B5104" s="53">
        <v>20</v>
      </c>
      <c r="C5104" s="53" t="s">
        <v>33536</v>
      </c>
      <c r="D5104" s="53" t="s">
        <v>33872</v>
      </c>
    </row>
    <row r="5105" spans="1:4" ht="15" x14ac:dyDescent="0.25">
      <c r="A5105" s="53" t="s">
        <v>9745</v>
      </c>
      <c r="B5105" s="53">
        <v>20</v>
      </c>
      <c r="C5105" s="53" t="s">
        <v>33536</v>
      </c>
      <c r="D5105" s="53" t="s">
        <v>33872</v>
      </c>
    </row>
    <row r="5106" spans="1:4" ht="15" x14ac:dyDescent="0.25">
      <c r="A5106" s="53" t="s">
        <v>9746</v>
      </c>
      <c r="B5106" s="53">
        <v>20</v>
      </c>
      <c r="C5106" s="53" t="s">
        <v>33536</v>
      </c>
      <c r="D5106" s="53" t="s">
        <v>33872</v>
      </c>
    </row>
    <row r="5107" spans="1:4" ht="15" x14ac:dyDescent="0.25">
      <c r="A5107" s="53" t="s">
        <v>9747</v>
      </c>
      <c r="B5107" s="53">
        <v>20</v>
      </c>
      <c r="C5107" s="53" t="s">
        <v>33536</v>
      </c>
      <c r="D5107" s="53" t="s">
        <v>33872</v>
      </c>
    </row>
    <row r="5108" spans="1:4" ht="15" x14ac:dyDescent="0.25">
      <c r="A5108" s="53" t="s">
        <v>9748</v>
      </c>
      <c r="B5108" s="53">
        <v>20</v>
      </c>
      <c r="C5108" s="53" t="s">
        <v>33536</v>
      </c>
      <c r="D5108" s="53" t="s">
        <v>33872</v>
      </c>
    </row>
    <row r="5109" spans="1:4" ht="15" x14ac:dyDescent="0.25">
      <c r="A5109" s="53" t="s">
        <v>9749</v>
      </c>
      <c r="B5109" s="53">
        <v>20</v>
      </c>
      <c r="C5109" s="53" t="s">
        <v>33536</v>
      </c>
      <c r="D5109" s="53" t="s">
        <v>33872</v>
      </c>
    </row>
    <row r="5110" spans="1:4" ht="15" x14ac:dyDescent="0.25">
      <c r="A5110" s="53" t="s">
        <v>9750</v>
      </c>
      <c r="B5110" s="53">
        <v>20</v>
      </c>
      <c r="C5110" s="53" t="s">
        <v>33536</v>
      </c>
      <c r="D5110" s="53" t="s">
        <v>33872</v>
      </c>
    </row>
    <row r="5111" spans="1:4" ht="15" x14ac:dyDescent="0.25">
      <c r="A5111" s="53" t="s">
        <v>9751</v>
      </c>
      <c r="B5111" s="53">
        <v>20</v>
      </c>
      <c r="C5111" s="53" t="s">
        <v>33536</v>
      </c>
      <c r="D5111" s="53" t="s">
        <v>33872</v>
      </c>
    </row>
    <row r="5112" spans="1:4" ht="15" x14ac:dyDescent="0.25">
      <c r="A5112" s="53" t="s">
        <v>9752</v>
      </c>
      <c r="B5112" s="53">
        <v>20</v>
      </c>
      <c r="C5112" s="53" t="s">
        <v>33536</v>
      </c>
      <c r="D5112" s="53" t="s">
        <v>33872</v>
      </c>
    </row>
    <row r="5113" spans="1:4" ht="15" x14ac:dyDescent="0.25">
      <c r="A5113" s="53" t="s">
        <v>9753</v>
      </c>
      <c r="B5113" s="53">
        <v>20</v>
      </c>
      <c r="C5113" s="53" t="s">
        <v>33536</v>
      </c>
      <c r="D5113" s="53" t="s">
        <v>33872</v>
      </c>
    </row>
    <row r="5114" spans="1:4" ht="15" x14ac:dyDescent="0.25">
      <c r="A5114" s="53" t="s">
        <v>9754</v>
      </c>
      <c r="B5114" s="53">
        <v>20</v>
      </c>
      <c r="C5114" s="53" t="s">
        <v>33536</v>
      </c>
      <c r="D5114" s="53" t="s">
        <v>33872</v>
      </c>
    </row>
    <row r="5115" spans="1:4" ht="15" x14ac:dyDescent="0.25">
      <c r="A5115" s="53" t="s">
        <v>9755</v>
      </c>
      <c r="B5115" s="53">
        <v>20</v>
      </c>
      <c r="C5115" s="53" t="s">
        <v>33536</v>
      </c>
      <c r="D5115" s="53" t="s">
        <v>33872</v>
      </c>
    </row>
    <row r="5116" spans="1:4" ht="15" x14ac:dyDescent="0.25">
      <c r="A5116" s="53" t="s">
        <v>9756</v>
      </c>
      <c r="B5116" s="53">
        <v>20</v>
      </c>
      <c r="C5116" s="53" t="s">
        <v>33536</v>
      </c>
      <c r="D5116" s="53" t="s">
        <v>33872</v>
      </c>
    </row>
    <row r="5117" spans="1:4" ht="15" x14ac:dyDescent="0.25">
      <c r="A5117" s="53" t="s">
        <v>9757</v>
      </c>
      <c r="B5117" s="53">
        <v>20</v>
      </c>
      <c r="C5117" s="53" t="s">
        <v>33536</v>
      </c>
      <c r="D5117" s="53" t="s">
        <v>33872</v>
      </c>
    </row>
    <row r="5118" spans="1:4" ht="15" x14ac:dyDescent="0.25">
      <c r="A5118" s="53" t="s">
        <v>9758</v>
      </c>
      <c r="B5118" s="53">
        <v>20</v>
      </c>
      <c r="C5118" s="53" t="s">
        <v>33536</v>
      </c>
      <c r="D5118" s="53" t="s">
        <v>33872</v>
      </c>
    </row>
    <row r="5119" spans="1:4" ht="15" x14ac:dyDescent="0.25">
      <c r="A5119" s="53" t="s">
        <v>9759</v>
      </c>
      <c r="B5119" s="53">
        <v>20</v>
      </c>
      <c r="C5119" s="53" t="s">
        <v>33536</v>
      </c>
      <c r="D5119" s="53" t="s">
        <v>33872</v>
      </c>
    </row>
    <row r="5120" spans="1:4" ht="15" x14ac:dyDescent="0.25">
      <c r="A5120" s="53" t="s">
        <v>9760</v>
      </c>
      <c r="B5120" s="53">
        <v>20</v>
      </c>
      <c r="C5120" s="53" t="s">
        <v>33536</v>
      </c>
      <c r="D5120" s="53" t="s">
        <v>33872</v>
      </c>
    </row>
    <row r="5121" spans="1:4" ht="15" x14ac:dyDescent="0.25">
      <c r="A5121" s="53" t="s">
        <v>9761</v>
      </c>
      <c r="B5121" s="53">
        <v>20</v>
      </c>
      <c r="C5121" s="53" t="s">
        <v>33536</v>
      </c>
      <c r="D5121" s="53" t="s">
        <v>33872</v>
      </c>
    </row>
    <row r="5122" spans="1:4" ht="15" x14ac:dyDescent="0.25">
      <c r="A5122" s="53" t="s">
        <v>9762</v>
      </c>
      <c r="B5122" s="53">
        <v>20</v>
      </c>
      <c r="C5122" s="53" t="s">
        <v>33536</v>
      </c>
      <c r="D5122" s="53" t="s">
        <v>33872</v>
      </c>
    </row>
    <row r="5123" spans="1:4" ht="15" x14ac:dyDescent="0.25">
      <c r="A5123" s="53" t="s">
        <v>9763</v>
      </c>
      <c r="B5123" s="53">
        <v>20</v>
      </c>
      <c r="C5123" s="53" t="s">
        <v>33536</v>
      </c>
      <c r="D5123" s="53" t="s">
        <v>33872</v>
      </c>
    </row>
    <row r="5124" spans="1:4" ht="15" x14ac:dyDescent="0.25">
      <c r="A5124" s="53" t="s">
        <v>9764</v>
      </c>
      <c r="B5124" s="53">
        <v>10</v>
      </c>
      <c r="C5124" s="53" t="s">
        <v>33536</v>
      </c>
      <c r="D5124" s="53" t="s">
        <v>33872</v>
      </c>
    </row>
    <row r="5125" spans="1:4" ht="15" x14ac:dyDescent="0.25">
      <c r="A5125" s="53" t="s">
        <v>9765</v>
      </c>
      <c r="B5125" s="53">
        <v>10</v>
      </c>
      <c r="C5125" s="53" t="s">
        <v>33536</v>
      </c>
      <c r="D5125" s="53" t="s">
        <v>33872</v>
      </c>
    </row>
    <row r="5126" spans="1:4" ht="15" x14ac:dyDescent="0.25">
      <c r="A5126" s="53" t="s">
        <v>9766</v>
      </c>
      <c r="B5126" s="53">
        <v>10</v>
      </c>
      <c r="C5126" s="53" t="s">
        <v>33536</v>
      </c>
      <c r="D5126" s="53" t="s">
        <v>33872</v>
      </c>
    </row>
    <row r="5127" spans="1:4" ht="15" x14ac:dyDescent="0.25">
      <c r="A5127" s="53" t="s">
        <v>9767</v>
      </c>
      <c r="B5127" s="53">
        <v>10</v>
      </c>
      <c r="C5127" s="53" t="s">
        <v>33536</v>
      </c>
      <c r="D5127" s="53" t="s">
        <v>33872</v>
      </c>
    </row>
    <row r="5128" spans="1:4" ht="15" x14ac:dyDescent="0.25">
      <c r="A5128" s="53" t="s">
        <v>9768</v>
      </c>
      <c r="B5128" s="53">
        <v>10</v>
      </c>
      <c r="C5128" s="53" t="s">
        <v>33536</v>
      </c>
      <c r="D5128" s="53" t="s">
        <v>33872</v>
      </c>
    </row>
    <row r="5129" spans="1:4" ht="15" x14ac:dyDescent="0.25">
      <c r="A5129" s="53" t="s">
        <v>9769</v>
      </c>
      <c r="B5129" s="53">
        <v>10</v>
      </c>
      <c r="C5129" s="53" t="s">
        <v>33536</v>
      </c>
      <c r="D5129" s="53" t="s">
        <v>33872</v>
      </c>
    </row>
    <row r="5130" spans="1:4" ht="15" x14ac:dyDescent="0.25">
      <c r="A5130" s="53" t="s">
        <v>9770</v>
      </c>
      <c r="B5130" s="53">
        <v>10</v>
      </c>
      <c r="C5130" s="53" t="s">
        <v>33536</v>
      </c>
      <c r="D5130" s="53" t="s">
        <v>33872</v>
      </c>
    </row>
    <row r="5131" spans="1:4" ht="15" x14ac:dyDescent="0.25">
      <c r="A5131" s="53" t="s">
        <v>9771</v>
      </c>
      <c r="B5131" s="53">
        <v>10</v>
      </c>
      <c r="C5131" s="53" t="s">
        <v>33536</v>
      </c>
      <c r="D5131" s="53" t="s">
        <v>33872</v>
      </c>
    </row>
    <row r="5132" spans="1:4" ht="15" x14ac:dyDescent="0.25">
      <c r="A5132" s="53" t="s">
        <v>9772</v>
      </c>
      <c r="B5132" s="53">
        <v>5</v>
      </c>
      <c r="C5132" s="53" t="s">
        <v>33536</v>
      </c>
      <c r="D5132" s="53" t="s">
        <v>33872</v>
      </c>
    </row>
    <row r="5133" spans="1:4" ht="15" x14ac:dyDescent="0.25">
      <c r="A5133" s="53" t="s">
        <v>9773</v>
      </c>
      <c r="B5133" s="53">
        <v>10</v>
      </c>
      <c r="C5133" s="53" t="s">
        <v>33536</v>
      </c>
      <c r="D5133" s="53" t="s">
        <v>33872</v>
      </c>
    </row>
    <row r="5134" spans="1:4" ht="15" x14ac:dyDescent="0.25">
      <c r="A5134" s="53" t="s">
        <v>9774</v>
      </c>
      <c r="B5134" s="53">
        <v>5</v>
      </c>
      <c r="C5134" s="53" t="s">
        <v>33536</v>
      </c>
      <c r="D5134" s="53" t="s">
        <v>33872</v>
      </c>
    </row>
    <row r="5135" spans="1:4" ht="15" x14ac:dyDescent="0.25">
      <c r="A5135" s="53" t="s">
        <v>9775</v>
      </c>
      <c r="B5135" s="53">
        <v>10</v>
      </c>
      <c r="C5135" s="53" t="s">
        <v>33536</v>
      </c>
      <c r="D5135" s="53" t="s">
        <v>33872</v>
      </c>
    </row>
    <row r="5136" spans="1:4" ht="15" x14ac:dyDescent="0.25">
      <c r="A5136" s="53" t="s">
        <v>9776</v>
      </c>
      <c r="B5136" s="53">
        <v>10</v>
      </c>
      <c r="C5136" s="53" t="s">
        <v>33536</v>
      </c>
      <c r="D5136" s="53" t="s">
        <v>33872</v>
      </c>
    </row>
    <row r="5137" spans="1:4" ht="15" x14ac:dyDescent="0.25">
      <c r="A5137" s="53" t="s">
        <v>9777</v>
      </c>
      <c r="B5137" s="53">
        <v>10</v>
      </c>
      <c r="C5137" s="53" t="s">
        <v>33536</v>
      </c>
      <c r="D5137" s="53" t="s">
        <v>33872</v>
      </c>
    </row>
    <row r="5138" spans="1:4" ht="15" x14ac:dyDescent="0.25">
      <c r="A5138" s="53" t="s">
        <v>9778</v>
      </c>
      <c r="B5138" s="53">
        <v>5</v>
      </c>
      <c r="C5138" s="53" t="s">
        <v>33536</v>
      </c>
      <c r="D5138" s="53" t="s">
        <v>33872</v>
      </c>
    </row>
    <row r="5139" spans="1:4" ht="15" x14ac:dyDescent="0.25">
      <c r="A5139" s="53" t="s">
        <v>9779</v>
      </c>
      <c r="B5139" s="53">
        <v>10</v>
      </c>
      <c r="C5139" s="53" t="s">
        <v>33536</v>
      </c>
      <c r="D5139" s="53" t="s">
        <v>33872</v>
      </c>
    </row>
    <row r="5140" spans="1:4" ht="15" x14ac:dyDescent="0.25">
      <c r="A5140" s="53" t="s">
        <v>9780</v>
      </c>
      <c r="B5140" s="53">
        <v>10</v>
      </c>
      <c r="C5140" s="53" t="s">
        <v>33536</v>
      </c>
      <c r="D5140" s="53" t="s">
        <v>33872</v>
      </c>
    </row>
    <row r="5141" spans="1:4" ht="15" x14ac:dyDescent="0.25">
      <c r="A5141" s="53" t="s">
        <v>9781</v>
      </c>
      <c r="B5141" s="53">
        <v>10</v>
      </c>
      <c r="C5141" s="53" t="s">
        <v>33536</v>
      </c>
      <c r="D5141" s="53" t="s">
        <v>33872</v>
      </c>
    </row>
    <row r="5142" spans="1:4" ht="15" x14ac:dyDescent="0.25">
      <c r="A5142" s="53" t="s">
        <v>9782</v>
      </c>
      <c r="B5142" s="53">
        <v>10</v>
      </c>
      <c r="C5142" s="53" t="s">
        <v>33536</v>
      </c>
      <c r="D5142" s="53" t="s">
        <v>33872</v>
      </c>
    </row>
    <row r="5143" spans="1:4" ht="15" x14ac:dyDescent="0.25">
      <c r="A5143" s="53" t="s">
        <v>9783</v>
      </c>
      <c r="B5143" s="53">
        <v>10</v>
      </c>
      <c r="C5143" s="53" t="s">
        <v>33536</v>
      </c>
      <c r="D5143" s="53" t="s">
        <v>33872</v>
      </c>
    </row>
    <row r="5144" spans="1:4" ht="15" x14ac:dyDescent="0.25">
      <c r="A5144" s="53" t="s">
        <v>9784</v>
      </c>
      <c r="B5144" s="53">
        <v>5</v>
      </c>
      <c r="C5144" s="53" t="s">
        <v>33536</v>
      </c>
      <c r="D5144" s="53" t="s">
        <v>33872</v>
      </c>
    </row>
    <row r="5145" spans="1:4" ht="15" x14ac:dyDescent="0.25">
      <c r="A5145" s="53" t="s">
        <v>9785</v>
      </c>
      <c r="B5145" s="53">
        <v>10</v>
      </c>
      <c r="C5145" s="53" t="s">
        <v>33536</v>
      </c>
      <c r="D5145" s="53" t="s">
        <v>33872</v>
      </c>
    </row>
    <row r="5146" spans="1:4" ht="15" x14ac:dyDescent="0.25">
      <c r="A5146" s="53" t="s">
        <v>9786</v>
      </c>
      <c r="B5146" s="53">
        <v>10</v>
      </c>
      <c r="C5146" s="53" t="s">
        <v>33536</v>
      </c>
      <c r="D5146" s="53" t="s">
        <v>33872</v>
      </c>
    </row>
    <row r="5147" spans="1:4" ht="15" x14ac:dyDescent="0.25">
      <c r="A5147" s="53" t="s">
        <v>9787</v>
      </c>
      <c r="B5147" s="53">
        <v>10</v>
      </c>
      <c r="C5147" s="53" t="s">
        <v>33536</v>
      </c>
      <c r="D5147" s="53" t="s">
        <v>33872</v>
      </c>
    </row>
    <row r="5148" spans="1:4" ht="15" x14ac:dyDescent="0.25">
      <c r="A5148" s="53" t="s">
        <v>9788</v>
      </c>
      <c r="B5148" s="53">
        <v>10</v>
      </c>
      <c r="C5148" s="53" t="s">
        <v>33536</v>
      </c>
      <c r="D5148" s="53" t="s">
        <v>33872</v>
      </c>
    </row>
    <row r="5149" spans="1:4" ht="15" x14ac:dyDescent="0.25">
      <c r="A5149" s="53" t="s">
        <v>9789</v>
      </c>
      <c r="B5149" s="53">
        <v>40</v>
      </c>
      <c r="C5149" s="53" t="s">
        <v>33536</v>
      </c>
      <c r="D5149" s="53" t="s">
        <v>33872</v>
      </c>
    </row>
    <row r="5150" spans="1:4" ht="15" x14ac:dyDescent="0.25">
      <c r="A5150" s="53" t="s">
        <v>9790</v>
      </c>
      <c r="B5150" s="53">
        <v>10</v>
      </c>
      <c r="C5150" s="53" t="s">
        <v>33536</v>
      </c>
      <c r="D5150" s="53" t="s">
        <v>33872</v>
      </c>
    </row>
    <row r="5151" spans="1:4" ht="15" x14ac:dyDescent="0.25">
      <c r="A5151" s="53" t="s">
        <v>9791</v>
      </c>
      <c r="B5151" s="53">
        <v>10</v>
      </c>
      <c r="C5151" s="53" t="s">
        <v>33536</v>
      </c>
      <c r="D5151" s="53" t="s">
        <v>33872</v>
      </c>
    </row>
    <row r="5152" spans="1:4" ht="15" x14ac:dyDescent="0.25">
      <c r="A5152" s="53" t="s">
        <v>9792</v>
      </c>
      <c r="B5152" s="53">
        <v>10</v>
      </c>
      <c r="C5152" s="53" t="s">
        <v>33536</v>
      </c>
      <c r="D5152" s="53" t="s">
        <v>33872</v>
      </c>
    </row>
    <row r="5153" spans="1:4" ht="15" x14ac:dyDescent="0.25">
      <c r="A5153" s="53" t="s">
        <v>9793</v>
      </c>
      <c r="B5153" s="53">
        <v>20</v>
      </c>
      <c r="C5153" s="53" t="s">
        <v>33536</v>
      </c>
      <c r="D5153" s="53" t="s">
        <v>33872</v>
      </c>
    </row>
    <row r="5154" spans="1:4" ht="15" x14ac:dyDescent="0.25">
      <c r="A5154" s="53" t="s">
        <v>9794</v>
      </c>
      <c r="B5154" s="53">
        <v>40</v>
      </c>
      <c r="C5154" s="53" t="s">
        <v>33536</v>
      </c>
      <c r="D5154" s="53" t="s">
        <v>33872</v>
      </c>
    </row>
    <row r="5155" spans="1:4" ht="15" x14ac:dyDescent="0.25">
      <c r="A5155" s="53" t="s">
        <v>9795</v>
      </c>
      <c r="B5155" s="53">
        <v>40</v>
      </c>
      <c r="C5155" s="53" t="s">
        <v>33536</v>
      </c>
      <c r="D5155" s="53" t="s">
        <v>33872</v>
      </c>
    </row>
    <row r="5156" spans="1:4" ht="15" x14ac:dyDescent="0.25">
      <c r="A5156" s="53" t="s">
        <v>9796</v>
      </c>
      <c r="B5156" s="53">
        <v>10</v>
      </c>
      <c r="C5156" s="53" t="s">
        <v>33536</v>
      </c>
      <c r="D5156" s="53" t="s">
        <v>33872</v>
      </c>
    </row>
    <row r="5157" spans="1:4" ht="15" x14ac:dyDescent="0.25">
      <c r="A5157" s="53" t="s">
        <v>9797</v>
      </c>
      <c r="B5157" s="53">
        <v>10</v>
      </c>
      <c r="C5157" s="53" t="s">
        <v>33536</v>
      </c>
      <c r="D5157" s="53" t="s">
        <v>33872</v>
      </c>
    </row>
    <row r="5158" spans="1:4" ht="15" x14ac:dyDescent="0.25">
      <c r="A5158" s="53" t="s">
        <v>9798</v>
      </c>
      <c r="B5158" s="53">
        <v>10</v>
      </c>
      <c r="C5158" s="53" t="s">
        <v>33536</v>
      </c>
      <c r="D5158" s="53" t="s">
        <v>33872</v>
      </c>
    </row>
    <row r="5159" spans="1:4" ht="15" x14ac:dyDescent="0.25">
      <c r="A5159" s="53" t="s">
        <v>9799</v>
      </c>
      <c r="B5159" s="53">
        <v>20</v>
      </c>
      <c r="C5159" s="53" t="s">
        <v>33536</v>
      </c>
      <c r="D5159" s="53" t="s">
        <v>33872</v>
      </c>
    </row>
    <row r="5160" spans="1:4" ht="15" x14ac:dyDescent="0.25">
      <c r="A5160" s="53" t="s">
        <v>9800</v>
      </c>
      <c r="B5160" s="53">
        <v>10</v>
      </c>
      <c r="C5160" s="53" t="s">
        <v>33536</v>
      </c>
      <c r="D5160" s="53" t="s">
        <v>33872</v>
      </c>
    </row>
    <row r="5161" spans="1:4" ht="15" x14ac:dyDescent="0.25">
      <c r="A5161" s="53" t="s">
        <v>9801</v>
      </c>
      <c r="B5161" s="53">
        <v>20</v>
      </c>
      <c r="C5161" s="53" t="s">
        <v>33536</v>
      </c>
      <c r="D5161" s="53" t="s">
        <v>33872</v>
      </c>
    </row>
    <row r="5162" spans="1:4" ht="15" x14ac:dyDescent="0.25">
      <c r="A5162" s="53" t="s">
        <v>9802</v>
      </c>
      <c r="B5162" s="53">
        <v>10</v>
      </c>
      <c r="C5162" s="53" t="s">
        <v>33536</v>
      </c>
      <c r="D5162" s="53" t="s">
        <v>33872</v>
      </c>
    </row>
    <row r="5163" spans="1:4" ht="15" x14ac:dyDescent="0.25">
      <c r="A5163" s="53" t="s">
        <v>9803</v>
      </c>
      <c r="B5163" s="53">
        <v>10</v>
      </c>
      <c r="C5163" s="53" t="s">
        <v>33536</v>
      </c>
      <c r="D5163" s="53" t="s">
        <v>33872</v>
      </c>
    </row>
    <row r="5164" spans="1:4" ht="15" x14ac:dyDescent="0.25">
      <c r="A5164" s="53" t="s">
        <v>9804</v>
      </c>
      <c r="B5164" s="53">
        <v>30</v>
      </c>
      <c r="C5164" s="53" t="s">
        <v>33536</v>
      </c>
      <c r="D5164" s="53" t="s">
        <v>33872</v>
      </c>
    </row>
    <row r="5165" spans="1:4" ht="15" x14ac:dyDescent="0.25">
      <c r="A5165" s="53" t="s">
        <v>9805</v>
      </c>
      <c r="B5165" s="53">
        <v>30</v>
      </c>
      <c r="C5165" s="53" t="s">
        <v>33536</v>
      </c>
      <c r="D5165" s="53" t="s">
        <v>33872</v>
      </c>
    </row>
    <row r="5166" spans="1:4" ht="15" x14ac:dyDescent="0.25">
      <c r="A5166" s="53" t="s">
        <v>9806</v>
      </c>
      <c r="B5166" s="53">
        <v>30</v>
      </c>
      <c r="C5166" s="53" t="s">
        <v>33536</v>
      </c>
      <c r="D5166" s="53" t="s">
        <v>33872</v>
      </c>
    </row>
    <row r="5167" spans="1:4" ht="15" x14ac:dyDescent="0.25">
      <c r="A5167" s="53" t="s">
        <v>9807</v>
      </c>
      <c r="B5167" s="53">
        <v>30</v>
      </c>
      <c r="C5167" s="53" t="s">
        <v>33536</v>
      </c>
      <c r="D5167" s="53" t="s">
        <v>33872</v>
      </c>
    </row>
    <row r="5168" spans="1:4" ht="15" x14ac:dyDescent="0.25">
      <c r="A5168" s="53" t="s">
        <v>9808</v>
      </c>
      <c r="B5168" s="53">
        <v>30</v>
      </c>
      <c r="C5168" s="53" t="s">
        <v>33536</v>
      </c>
      <c r="D5168" s="53" t="s">
        <v>33872</v>
      </c>
    </row>
    <row r="5169" spans="1:4" ht="15" x14ac:dyDescent="0.25">
      <c r="A5169" s="53" t="s">
        <v>9809</v>
      </c>
      <c r="B5169" s="53">
        <v>30</v>
      </c>
      <c r="C5169" s="53" t="s">
        <v>33536</v>
      </c>
      <c r="D5169" s="53" t="s">
        <v>33872</v>
      </c>
    </row>
    <row r="5170" spans="1:4" ht="15" x14ac:dyDescent="0.25">
      <c r="A5170" s="53" t="s">
        <v>9810</v>
      </c>
      <c r="B5170" s="53">
        <v>30</v>
      </c>
      <c r="C5170" s="53" t="s">
        <v>33536</v>
      </c>
      <c r="D5170" s="53" t="s">
        <v>33872</v>
      </c>
    </row>
    <row r="5171" spans="1:4" ht="15" x14ac:dyDescent="0.25">
      <c r="A5171" s="53" t="s">
        <v>9811</v>
      </c>
      <c r="B5171" s="53">
        <v>30</v>
      </c>
      <c r="C5171" s="53" t="s">
        <v>33536</v>
      </c>
      <c r="D5171" s="53" t="s">
        <v>33872</v>
      </c>
    </row>
    <row r="5172" spans="1:4" ht="15" x14ac:dyDescent="0.25">
      <c r="A5172" s="53" t="s">
        <v>9812</v>
      </c>
      <c r="B5172" s="53">
        <v>30</v>
      </c>
      <c r="C5172" s="53" t="s">
        <v>33536</v>
      </c>
      <c r="D5172" s="53" t="s">
        <v>33872</v>
      </c>
    </row>
    <row r="5173" spans="1:4" ht="15" x14ac:dyDescent="0.25">
      <c r="A5173" s="53" t="s">
        <v>9813</v>
      </c>
      <c r="B5173" s="53">
        <v>20</v>
      </c>
      <c r="C5173" s="53" t="s">
        <v>33536</v>
      </c>
      <c r="D5173" s="53" t="s">
        <v>33872</v>
      </c>
    </row>
    <row r="5174" spans="1:4" ht="15" x14ac:dyDescent="0.25">
      <c r="A5174" s="53" t="s">
        <v>9814</v>
      </c>
      <c r="B5174" s="53">
        <v>20</v>
      </c>
      <c r="C5174" s="53" t="s">
        <v>33536</v>
      </c>
      <c r="D5174" s="53" t="s">
        <v>33872</v>
      </c>
    </row>
    <row r="5175" spans="1:4" ht="15" x14ac:dyDescent="0.25">
      <c r="A5175" s="53" t="s">
        <v>9815</v>
      </c>
      <c r="B5175" s="53">
        <v>20</v>
      </c>
      <c r="C5175" s="53" t="s">
        <v>33536</v>
      </c>
      <c r="D5175" s="53" t="s">
        <v>33872</v>
      </c>
    </row>
    <row r="5176" spans="1:4" ht="15" x14ac:dyDescent="0.25">
      <c r="A5176" s="53" t="s">
        <v>9816</v>
      </c>
      <c r="B5176" s="53">
        <v>10</v>
      </c>
      <c r="C5176" s="53" t="s">
        <v>33536</v>
      </c>
      <c r="D5176" s="53" t="s">
        <v>33872</v>
      </c>
    </row>
    <row r="5177" spans="1:4" ht="15" x14ac:dyDescent="0.25">
      <c r="A5177" s="53" t="s">
        <v>9817</v>
      </c>
      <c r="B5177" s="53">
        <v>10</v>
      </c>
      <c r="C5177" s="53" t="s">
        <v>33536</v>
      </c>
      <c r="D5177" s="53" t="s">
        <v>33872</v>
      </c>
    </row>
    <row r="5178" spans="1:4" ht="15" x14ac:dyDescent="0.25">
      <c r="A5178" s="53" t="s">
        <v>9818</v>
      </c>
      <c r="B5178" s="53">
        <v>10</v>
      </c>
      <c r="C5178" s="53" t="s">
        <v>33536</v>
      </c>
      <c r="D5178" s="53" t="s">
        <v>33872</v>
      </c>
    </row>
    <row r="5179" spans="1:4" ht="15" x14ac:dyDescent="0.25">
      <c r="A5179" s="53" t="s">
        <v>9819</v>
      </c>
      <c r="B5179" s="53">
        <v>10</v>
      </c>
      <c r="C5179" s="53" t="s">
        <v>33536</v>
      </c>
      <c r="D5179" s="53" t="s">
        <v>33872</v>
      </c>
    </row>
    <row r="5180" spans="1:4" ht="15" x14ac:dyDescent="0.25">
      <c r="A5180" s="53" t="s">
        <v>9820</v>
      </c>
      <c r="B5180" s="53">
        <v>10</v>
      </c>
      <c r="C5180" s="53" t="s">
        <v>33536</v>
      </c>
      <c r="D5180" s="53" t="s">
        <v>33872</v>
      </c>
    </row>
    <row r="5181" spans="1:4" ht="15" x14ac:dyDescent="0.25">
      <c r="A5181" s="53" t="s">
        <v>9821</v>
      </c>
      <c r="B5181" s="53">
        <v>10</v>
      </c>
      <c r="C5181" s="53" t="s">
        <v>33536</v>
      </c>
      <c r="D5181" s="53" t="s">
        <v>33872</v>
      </c>
    </row>
    <row r="5182" spans="1:4" ht="15" x14ac:dyDescent="0.25">
      <c r="A5182" s="53" t="s">
        <v>9822</v>
      </c>
      <c r="B5182" s="53">
        <v>10</v>
      </c>
      <c r="C5182" s="53" t="s">
        <v>33536</v>
      </c>
      <c r="D5182" s="53" t="s">
        <v>33872</v>
      </c>
    </row>
    <row r="5183" spans="1:4" ht="15" x14ac:dyDescent="0.25">
      <c r="A5183" s="53" t="s">
        <v>9823</v>
      </c>
      <c r="B5183" s="53">
        <v>10</v>
      </c>
      <c r="C5183" s="53" t="s">
        <v>33536</v>
      </c>
      <c r="D5183" s="53" t="s">
        <v>33872</v>
      </c>
    </row>
    <row r="5184" spans="1:4" ht="15" x14ac:dyDescent="0.25">
      <c r="A5184" s="53" t="s">
        <v>9824</v>
      </c>
      <c r="B5184" s="53">
        <v>10</v>
      </c>
      <c r="C5184" s="53" t="s">
        <v>33536</v>
      </c>
      <c r="D5184" s="53" t="s">
        <v>33872</v>
      </c>
    </row>
    <row r="5185" spans="1:4" ht="15" x14ac:dyDescent="0.25">
      <c r="A5185" s="53" t="s">
        <v>9825</v>
      </c>
      <c r="B5185" s="53">
        <v>10</v>
      </c>
      <c r="C5185" s="53" t="s">
        <v>33536</v>
      </c>
      <c r="D5185" s="53" t="s">
        <v>33872</v>
      </c>
    </row>
    <row r="5186" spans="1:4" ht="15" x14ac:dyDescent="0.25">
      <c r="A5186" s="53" t="s">
        <v>9826</v>
      </c>
      <c r="B5186" s="53">
        <v>10</v>
      </c>
      <c r="C5186" s="53" t="s">
        <v>33536</v>
      </c>
      <c r="D5186" s="53" t="s">
        <v>33872</v>
      </c>
    </row>
    <row r="5187" spans="1:4" ht="15" x14ac:dyDescent="0.25">
      <c r="A5187" s="53" t="s">
        <v>9827</v>
      </c>
      <c r="B5187" s="53">
        <v>10</v>
      </c>
      <c r="C5187" s="53" t="s">
        <v>33536</v>
      </c>
      <c r="D5187" s="53" t="s">
        <v>33872</v>
      </c>
    </row>
    <row r="5188" spans="1:4" ht="15" x14ac:dyDescent="0.25">
      <c r="A5188" s="53" t="s">
        <v>9828</v>
      </c>
      <c r="B5188" s="53">
        <v>10</v>
      </c>
      <c r="C5188" s="53" t="s">
        <v>33536</v>
      </c>
      <c r="D5188" s="53" t="s">
        <v>33872</v>
      </c>
    </row>
    <row r="5189" spans="1:4" ht="15" x14ac:dyDescent="0.25">
      <c r="A5189" s="53" t="s">
        <v>9829</v>
      </c>
      <c r="B5189" s="53">
        <v>10</v>
      </c>
      <c r="C5189" s="53" t="s">
        <v>33536</v>
      </c>
      <c r="D5189" s="53" t="s">
        <v>33872</v>
      </c>
    </row>
    <row r="5190" spans="1:4" ht="15" x14ac:dyDescent="0.25">
      <c r="A5190" s="53" t="s">
        <v>9830</v>
      </c>
      <c r="B5190" s="53">
        <v>10</v>
      </c>
      <c r="C5190" s="53" t="s">
        <v>33536</v>
      </c>
      <c r="D5190" s="53" t="s">
        <v>33872</v>
      </c>
    </row>
    <row r="5191" spans="1:4" ht="15" x14ac:dyDescent="0.25">
      <c r="A5191" s="53" t="s">
        <v>9831</v>
      </c>
      <c r="B5191" s="53">
        <v>10</v>
      </c>
      <c r="C5191" s="53" t="s">
        <v>33536</v>
      </c>
      <c r="D5191" s="53" t="s">
        <v>33872</v>
      </c>
    </row>
    <row r="5192" spans="1:4" ht="15" x14ac:dyDescent="0.25">
      <c r="A5192" s="53" t="s">
        <v>9832</v>
      </c>
      <c r="B5192" s="53">
        <v>10</v>
      </c>
      <c r="C5192" s="53" t="s">
        <v>33536</v>
      </c>
      <c r="D5192" s="53" t="s">
        <v>33872</v>
      </c>
    </row>
    <row r="5193" spans="1:4" ht="15" x14ac:dyDescent="0.25">
      <c r="A5193" s="53" t="s">
        <v>9833</v>
      </c>
      <c r="B5193" s="53">
        <v>10</v>
      </c>
      <c r="C5193" s="53" t="s">
        <v>33536</v>
      </c>
      <c r="D5193" s="53" t="s">
        <v>33872</v>
      </c>
    </row>
    <row r="5194" spans="1:4" ht="15" x14ac:dyDescent="0.25">
      <c r="A5194" s="53" t="s">
        <v>9834</v>
      </c>
      <c r="B5194" s="53">
        <v>10</v>
      </c>
      <c r="C5194" s="53" t="s">
        <v>33536</v>
      </c>
      <c r="D5194" s="53" t="s">
        <v>33872</v>
      </c>
    </row>
    <row r="5195" spans="1:4" ht="15" x14ac:dyDescent="0.25">
      <c r="A5195" s="53" t="s">
        <v>9835</v>
      </c>
      <c r="B5195" s="53">
        <v>10</v>
      </c>
      <c r="C5195" s="53" t="s">
        <v>33536</v>
      </c>
      <c r="D5195" s="53" t="s">
        <v>33872</v>
      </c>
    </row>
    <row r="5196" spans="1:4" ht="15" x14ac:dyDescent="0.25">
      <c r="A5196" s="53" t="s">
        <v>9836</v>
      </c>
      <c r="B5196" s="53">
        <v>10</v>
      </c>
      <c r="C5196" s="53" t="s">
        <v>33536</v>
      </c>
      <c r="D5196" s="53" t="s">
        <v>33872</v>
      </c>
    </row>
    <row r="5197" spans="1:4" ht="15" x14ac:dyDescent="0.25">
      <c r="A5197" s="53" t="s">
        <v>9837</v>
      </c>
      <c r="B5197" s="53">
        <v>10</v>
      </c>
      <c r="C5197" s="53" t="s">
        <v>33536</v>
      </c>
      <c r="D5197" s="53" t="s">
        <v>33872</v>
      </c>
    </row>
    <row r="5198" spans="1:4" ht="15" x14ac:dyDescent="0.25">
      <c r="A5198" s="53" t="s">
        <v>9838</v>
      </c>
      <c r="B5198" s="53">
        <v>10</v>
      </c>
      <c r="C5198" s="53" t="s">
        <v>33536</v>
      </c>
      <c r="D5198" s="53" t="s">
        <v>33872</v>
      </c>
    </row>
    <row r="5199" spans="1:4" ht="15" x14ac:dyDescent="0.25">
      <c r="A5199" s="53" t="s">
        <v>9839</v>
      </c>
      <c r="B5199" s="53">
        <v>10</v>
      </c>
      <c r="C5199" s="53" t="s">
        <v>33536</v>
      </c>
      <c r="D5199" s="53" t="s">
        <v>33872</v>
      </c>
    </row>
    <row r="5200" spans="1:4" ht="15" x14ac:dyDescent="0.25">
      <c r="A5200" s="53" t="s">
        <v>9840</v>
      </c>
      <c r="B5200" s="53">
        <v>10</v>
      </c>
      <c r="C5200" s="53" t="s">
        <v>33536</v>
      </c>
      <c r="D5200" s="53" t="s">
        <v>33872</v>
      </c>
    </row>
    <row r="5201" spans="1:4" ht="15" x14ac:dyDescent="0.25">
      <c r="A5201" s="53" t="s">
        <v>9841</v>
      </c>
      <c r="B5201" s="53">
        <v>10</v>
      </c>
      <c r="C5201" s="53" t="s">
        <v>33536</v>
      </c>
      <c r="D5201" s="53" t="s">
        <v>33872</v>
      </c>
    </row>
    <row r="5202" spans="1:4" ht="15" x14ac:dyDescent="0.25">
      <c r="A5202" s="53" t="s">
        <v>9842</v>
      </c>
      <c r="B5202" s="53">
        <v>10</v>
      </c>
      <c r="C5202" s="53" t="s">
        <v>33536</v>
      </c>
      <c r="D5202" s="53" t="s">
        <v>33872</v>
      </c>
    </row>
    <row r="5203" spans="1:4" ht="15" x14ac:dyDescent="0.25">
      <c r="A5203" s="53" t="s">
        <v>9843</v>
      </c>
      <c r="B5203" s="53">
        <v>10</v>
      </c>
      <c r="C5203" s="53" t="s">
        <v>33536</v>
      </c>
      <c r="D5203" s="53" t="s">
        <v>33872</v>
      </c>
    </row>
    <row r="5204" spans="1:4" ht="15" x14ac:dyDescent="0.25">
      <c r="A5204" s="53" t="s">
        <v>9844</v>
      </c>
      <c r="B5204" s="53">
        <v>10</v>
      </c>
      <c r="C5204" s="53" t="s">
        <v>33536</v>
      </c>
      <c r="D5204" s="53" t="s">
        <v>33872</v>
      </c>
    </row>
    <row r="5205" spans="1:4" ht="15" x14ac:dyDescent="0.25">
      <c r="A5205" s="53" t="s">
        <v>9845</v>
      </c>
      <c r="B5205" s="53">
        <v>10</v>
      </c>
      <c r="C5205" s="53" t="s">
        <v>33536</v>
      </c>
      <c r="D5205" s="53" t="s">
        <v>33872</v>
      </c>
    </row>
    <row r="5206" spans="1:4" ht="15" x14ac:dyDescent="0.25">
      <c r="A5206" s="53" t="s">
        <v>9846</v>
      </c>
      <c r="B5206" s="53">
        <v>10</v>
      </c>
      <c r="C5206" s="53" t="s">
        <v>33536</v>
      </c>
      <c r="D5206" s="53" t="s">
        <v>33872</v>
      </c>
    </row>
    <row r="5207" spans="1:4" ht="15" x14ac:dyDescent="0.25">
      <c r="A5207" s="53" t="s">
        <v>9847</v>
      </c>
      <c r="B5207" s="53">
        <v>5</v>
      </c>
      <c r="C5207" s="53" t="s">
        <v>33536</v>
      </c>
      <c r="D5207" s="53" t="s">
        <v>33872</v>
      </c>
    </row>
    <row r="5208" spans="1:4" ht="15" x14ac:dyDescent="0.25">
      <c r="A5208" s="53" t="s">
        <v>9848</v>
      </c>
      <c r="B5208" s="53">
        <v>10</v>
      </c>
      <c r="C5208" s="53" t="s">
        <v>33536</v>
      </c>
      <c r="D5208" s="53" t="s">
        <v>33872</v>
      </c>
    </row>
    <row r="5209" spans="1:4" ht="15" x14ac:dyDescent="0.25">
      <c r="A5209" s="53" t="s">
        <v>9849</v>
      </c>
      <c r="B5209" s="53">
        <v>5</v>
      </c>
      <c r="C5209" s="53" t="s">
        <v>33536</v>
      </c>
      <c r="D5209" s="53" t="s">
        <v>33872</v>
      </c>
    </row>
    <row r="5210" spans="1:4" ht="15" x14ac:dyDescent="0.25">
      <c r="A5210" s="53" t="s">
        <v>9850</v>
      </c>
      <c r="B5210" s="53">
        <v>5</v>
      </c>
      <c r="C5210" s="53" t="s">
        <v>33536</v>
      </c>
      <c r="D5210" s="53" t="s">
        <v>33872</v>
      </c>
    </row>
    <row r="5211" spans="1:4" ht="15" x14ac:dyDescent="0.25">
      <c r="A5211" s="53" t="s">
        <v>9851</v>
      </c>
      <c r="B5211" s="53">
        <v>10</v>
      </c>
      <c r="C5211" s="53" t="s">
        <v>33536</v>
      </c>
      <c r="D5211" s="53" t="s">
        <v>33872</v>
      </c>
    </row>
    <row r="5212" spans="1:4" ht="15" x14ac:dyDescent="0.25">
      <c r="A5212" s="53" t="s">
        <v>9852</v>
      </c>
      <c r="B5212" s="53">
        <v>5</v>
      </c>
      <c r="C5212" s="53" t="s">
        <v>33536</v>
      </c>
      <c r="D5212" s="53" t="s">
        <v>33872</v>
      </c>
    </row>
    <row r="5213" spans="1:4" ht="15" x14ac:dyDescent="0.25">
      <c r="A5213" s="53" t="s">
        <v>9853</v>
      </c>
      <c r="B5213" s="53">
        <v>10</v>
      </c>
      <c r="C5213" s="53" t="s">
        <v>33536</v>
      </c>
      <c r="D5213" s="53" t="s">
        <v>33872</v>
      </c>
    </row>
    <row r="5214" spans="1:4" ht="15" x14ac:dyDescent="0.25">
      <c r="A5214" s="53" t="s">
        <v>9854</v>
      </c>
      <c r="B5214" s="53">
        <v>5</v>
      </c>
      <c r="C5214" s="53" t="s">
        <v>33536</v>
      </c>
      <c r="D5214" s="53" t="s">
        <v>33872</v>
      </c>
    </row>
    <row r="5215" spans="1:4" ht="15" x14ac:dyDescent="0.25">
      <c r="A5215" s="53" t="s">
        <v>9855</v>
      </c>
      <c r="B5215" s="53">
        <v>10</v>
      </c>
      <c r="C5215" s="53" t="s">
        <v>33536</v>
      </c>
      <c r="D5215" s="53" t="s">
        <v>33872</v>
      </c>
    </row>
    <row r="5216" spans="1:4" ht="15" x14ac:dyDescent="0.25">
      <c r="A5216" s="53" t="s">
        <v>9856</v>
      </c>
      <c r="B5216" s="53">
        <v>10</v>
      </c>
      <c r="C5216" s="53" t="s">
        <v>33536</v>
      </c>
      <c r="D5216" s="53" t="s">
        <v>33872</v>
      </c>
    </row>
    <row r="5217" spans="1:4" ht="15" x14ac:dyDescent="0.25">
      <c r="A5217" s="53" t="s">
        <v>9857</v>
      </c>
      <c r="B5217" s="53">
        <v>10</v>
      </c>
      <c r="C5217" s="53" t="s">
        <v>33536</v>
      </c>
      <c r="D5217" s="53" t="s">
        <v>33872</v>
      </c>
    </row>
    <row r="5218" spans="1:4" ht="15" x14ac:dyDescent="0.25">
      <c r="A5218" s="53" t="s">
        <v>9858</v>
      </c>
      <c r="B5218" s="53">
        <v>10</v>
      </c>
      <c r="C5218" s="53" t="s">
        <v>33536</v>
      </c>
      <c r="D5218" s="53" t="s">
        <v>33872</v>
      </c>
    </row>
    <row r="5219" spans="1:4" ht="15" x14ac:dyDescent="0.25">
      <c r="A5219" s="53" t="s">
        <v>9859</v>
      </c>
      <c r="B5219" s="53">
        <v>10</v>
      </c>
      <c r="C5219" s="53" t="s">
        <v>33536</v>
      </c>
      <c r="D5219" s="53" t="s">
        <v>33872</v>
      </c>
    </row>
    <row r="5220" spans="1:4" ht="15" x14ac:dyDescent="0.25">
      <c r="A5220" s="53" t="s">
        <v>9860</v>
      </c>
      <c r="B5220" s="53">
        <v>10</v>
      </c>
      <c r="C5220" s="53" t="s">
        <v>33536</v>
      </c>
      <c r="D5220" s="53" t="s">
        <v>33872</v>
      </c>
    </row>
    <row r="5221" spans="1:4" ht="15" x14ac:dyDescent="0.25">
      <c r="A5221" s="53" t="s">
        <v>9861</v>
      </c>
      <c r="B5221" s="53">
        <v>20</v>
      </c>
      <c r="C5221" s="53" t="s">
        <v>33536</v>
      </c>
      <c r="D5221" s="53" t="s">
        <v>33872</v>
      </c>
    </row>
    <row r="5222" spans="1:4" ht="15" x14ac:dyDescent="0.25">
      <c r="A5222" s="53" t="s">
        <v>9862</v>
      </c>
      <c r="B5222" s="53">
        <v>10</v>
      </c>
      <c r="C5222" s="53" t="s">
        <v>33536</v>
      </c>
      <c r="D5222" s="53" t="s">
        <v>33872</v>
      </c>
    </row>
    <row r="5223" spans="1:4" ht="15" x14ac:dyDescent="0.25">
      <c r="A5223" s="53" t="s">
        <v>9863</v>
      </c>
      <c r="B5223" s="53">
        <v>10</v>
      </c>
      <c r="C5223" s="53" t="s">
        <v>33536</v>
      </c>
      <c r="D5223" s="53" t="s">
        <v>33872</v>
      </c>
    </row>
    <row r="5224" spans="1:4" ht="15" x14ac:dyDescent="0.25">
      <c r="A5224" s="53" t="s">
        <v>9864</v>
      </c>
      <c r="B5224" s="53">
        <v>10</v>
      </c>
      <c r="C5224" s="53" t="s">
        <v>33536</v>
      </c>
      <c r="D5224" s="53" t="s">
        <v>33872</v>
      </c>
    </row>
    <row r="5225" spans="1:4" ht="15" x14ac:dyDescent="0.25">
      <c r="A5225" s="53" t="s">
        <v>9865</v>
      </c>
      <c r="B5225" s="53">
        <v>10</v>
      </c>
      <c r="C5225" s="53" t="s">
        <v>33536</v>
      </c>
      <c r="D5225" s="53" t="s">
        <v>33872</v>
      </c>
    </row>
    <row r="5226" spans="1:4" ht="15" x14ac:dyDescent="0.25">
      <c r="A5226" s="53" t="s">
        <v>9866</v>
      </c>
      <c r="B5226" s="53">
        <v>10</v>
      </c>
      <c r="C5226" s="53" t="s">
        <v>33536</v>
      </c>
      <c r="D5226" s="53" t="s">
        <v>33872</v>
      </c>
    </row>
    <row r="5227" spans="1:4" ht="15" x14ac:dyDescent="0.25">
      <c r="A5227" s="53" t="s">
        <v>9867</v>
      </c>
      <c r="B5227" s="53">
        <v>10</v>
      </c>
      <c r="C5227" s="53" t="s">
        <v>33536</v>
      </c>
      <c r="D5227" s="53" t="s">
        <v>33872</v>
      </c>
    </row>
    <row r="5228" spans="1:4" ht="15" x14ac:dyDescent="0.25">
      <c r="A5228" s="53" t="s">
        <v>9868</v>
      </c>
      <c r="B5228" s="53">
        <v>10</v>
      </c>
      <c r="C5228" s="53" t="s">
        <v>33536</v>
      </c>
      <c r="D5228" s="53" t="s">
        <v>33872</v>
      </c>
    </row>
    <row r="5229" spans="1:4" ht="15" x14ac:dyDescent="0.25">
      <c r="A5229" s="53" t="s">
        <v>9869</v>
      </c>
      <c r="B5229" s="53">
        <v>10</v>
      </c>
      <c r="C5229" s="53" t="s">
        <v>33536</v>
      </c>
      <c r="D5229" s="53" t="s">
        <v>33872</v>
      </c>
    </row>
    <row r="5230" spans="1:4" ht="15" x14ac:dyDescent="0.25">
      <c r="A5230" s="53" t="s">
        <v>9870</v>
      </c>
      <c r="B5230" s="53">
        <v>10</v>
      </c>
      <c r="C5230" s="53" t="s">
        <v>33536</v>
      </c>
      <c r="D5230" s="53" t="s">
        <v>33872</v>
      </c>
    </row>
    <row r="5231" spans="1:4" ht="15" x14ac:dyDescent="0.25">
      <c r="A5231" s="53" t="s">
        <v>9871</v>
      </c>
      <c r="B5231" s="53">
        <v>5</v>
      </c>
      <c r="C5231" s="53" t="s">
        <v>33536</v>
      </c>
      <c r="D5231" s="53" t="s">
        <v>33872</v>
      </c>
    </row>
    <row r="5232" spans="1:4" ht="15" x14ac:dyDescent="0.25">
      <c r="A5232" s="53" t="s">
        <v>9872</v>
      </c>
      <c r="B5232" s="53">
        <v>5</v>
      </c>
      <c r="C5232" s="53" t="s">
        <v>33536</v>
      </c>
      <c r="D5232" s="53" t="s">
        <v>33872</v>
      </c>
    </row>
    <row r="5233" spans="1:4" ht="15" x14ac:dyDescent="0.25">
      <c r="A5233" s="53" t="s">
        <v>9873</v>
      </c>
      <c r="B5233" s="53">
        <v>10</v>
      </c>
      <c r="C5233" s="53" t="s">
        <v>33536</v>
      </c>
      <c r="D5233" s="53" t="s">
        <v>33872</v>
      </c>
    </row>
    <row r="5234" spans="1:4" ht="15" x14ac:dyDescent="0.25">
      <c r="A5234" s="53" t="s">
        <v>9874</v>
      </c>
      <c r="B5234" s="53">
        <v>40</v>
      </c>
      <c r="C5234" s="53" t="s">
        <v>33536</v>
      </c>
      <c r="D5234" s="53" t="s">
        <v>33872</v>
      </c>
    </row>
    <row r="5235" spans="1:4" ht="15" x14ac:dyDescent="0.25">
      <c r="A5235" s="53" t="s">
        <v>9875</v>
      </c>
      <c r="B5235" s="53">
        <v>5</v>
      </c>
      <c r="C5235" s="53" t="s">
        <v>33536</v>
      </c>
      <c r="D5235" s="53" t="s">
        <v>33872</v>
      </c>
    </row>
    <row r="5236" spans="1:4" ht="15" x14ac:dyDescent="0.25">
      <c r="A5236" s="53" t="s">
        <v>9876</v>
      </c>
      <c r="B5236" s="53">
        <v>5</v>
      </c>
      <c r="C5236" s="53" t="s">
        <v>33536</v>
      </c>
      <c r="D5236" s="53" t="s">
        <v>33872</v>
      </c>
    </row>
    <row r="5237" spans="1:4" ht="15" x14ac:dyDescent="0.25">
      <c r="A5237" s="53" t="s">
        <v>9877</v>
      </c>
      <c r="B5237" s="53">
        <v>10</v>
      </c>
      <c r="C5237" s="53" t="s">
        <v>33536</v>
      </c>
      <c r="D5237" s="53" t="s">
        <v>33872</v>
      </c>
    </row>
    <row r="5238" spans="1:4" ht="15" x14ac:dyDescent="0.25">
      <c r="A5238" s="53" t="s">
        <v>9878</v>
      </c>
      <c r="B5238" s="53">
        <v>10</v>
      </c>
      <c r="C5238" s="53" t="s">
        <v>33536</v>
      </c>
      <c r="D5238" s="53" t="s">
        <v>33872</v>
      </c>
    </row>
    <row r="5239" spans="1:4" ht="15" x14ac:dyDescent="0.25">
      <c r="A5239" s="53" t="s">
        <v>9879</v>
      </c>
      <c r="B5239" s="53">
        <v>10</v>
      </c>
      <c r="C5239" s="53" t="s">
        <v>33536</v>
      </c>
      <c r="D5239" s="53" t="s">
        <v>33872</v>
      </c>
    </row>
    <row r="5240" spans="1:4" ht="15" x14ac:dyDescent="0.25">
      <c r="A5240" s="53" t="s">
        <v>9880</v>
      </c>
      <c r="B5240" s="53">
        <v>10</v>
      </c>
      <c r="C5240" s="53" t="s">
        <v>33536</v>
      </c>
      <c r="D5240" s="53" t="s">
        <v>33872</v>
      </c>
    </row>
    <row r="5241" spans="1:4" ht="15" x14ac:dyDescent="0.25">
      <c r="A5241" s="53" t="s">
        <v>9881</v>
      </c>
      <c r="B5241" s="53">
        <v>10</v>
      </c>
      <c r="C5241" s="53" t="s">
        <v>33536</v>
      </c>
      <c r="D5241" s="53" t="s">
        <v>33872</v>
      </c>
    </row>
    <row r="5242" spans="1:4" ht="15" x14ac:dyDescent="0.25">
      <c r="A5242" s="53" t="s">
        <v>9882</v>
      </c>
      <c r="B5242" s="53">
        <v>10</v>
      </c>
      <c r="C5242" s="53" t="s">
        <v>33536</v>
      </c>
      <c r="D5242" s="53" t="s">
        <v>33872</v>
      </c>
    </row>
    <row r="5243" spans="1:4" ht="15" x14ac:dyDescent="0.25">
      <c r="A5243" s="53" t="s">
        <v>9883</v>
      </c>
      <c r="B5243" s="53">
        <v>5</v>
      </c>
      <c r="C5243" s="53" t="s">
        <v>33536</v>
      </c>
      <c r="D5243" s="53" t="s">
        <v>33872</v>
      </c>
    </row>
    <row r="5244" spans="1:4" ht="15" x14ac:dyDescent="0.25">
      <c r="A5244" s="53" t="s">
        <v>9884</v>
      </c>
      <c r="B5244" s="53">
        <v>10</v>
      </c>
      <c r="C5244" s="53" t="s">
        <v>33536</v>
      </c>
      <c r="D5244" s="53" t="s">
        <v>33872</v>
      </c>
    </row>
    <row r="5245" spans="1:4" ht="15" x14ac:dyDescent="0.25">
      <c r="A5245" s="53" t="s">
        <v>9885</v>
      </c>
      <c r="B5245" s="53">
        <v>10</v>
      </c>
      <c r="C5245" s="53" t="s">
        <v>33536</v>
      </c>
      <c r="D5245" s="53" t="s">
        <v>33872</v>
      </c>
    </row>
    <row r="5246" spans="1:4" ht="15" x14ac:dyDescent="0.25">
      <c r="A5246" s="53" t="s">
        <v>9886</v>
      </c>
      <c r="B5246" s="53">
        <v>10</v>
      </c>
      <c r="C5246" s="53" t="s">
        <v>33536</v>
      </c>
      <c r="D5246" s="53" t="s">
        <v>33872</v>
      </c>
    </row>
    <row r="5247" spans="1:4" ht="15" x14ac:dyDescent="0.25">
      <c r="A5247" s="53" t="s">
        <v>9887</v>
      </c>
      <c r="B5247" s="53">
        <v>10</v>
      </c>
      <c r="C5247" s="53" t="s">
        <v>33536</v>
      </c>
      <c r="D5247" s="53" t="s">
        <v>33872</v>
      </c>
    </row>
    <row r="5248" spans="1:4" ht="15" x14ac:dyDescent="0.25">
      <c r="A5248" s="53" t="s">
        <v>9888</v>
      </c>
      <c r="B5248" s="53">
        <v>20</v>
      </c>
      <c r="C5248" s="53" t="s">
        <v>33536</v>
      </c>
      <c r="D5248" s="53" t="s">
        <v>33872</v>
      </c>
    </row>
    <row r="5249" spans="1:4" ht="15" x14ac:dyDescent="0.25">
      <c r="A5249" s="53" t="s">
        <v>9889</v>
      </c>
      <c r="B5249" s="53">
        <v>10</v>
      </c>
      <c r="C5249" s="53" t="s">
        <v>33536</v>
      </c>
      <c r="D5249" s="53" t="s">
        <v>33872</v>
      </c>
    </row>
    <row r="5250" spans="1:4" ht="15" x14ac:dyDescent="0.25">
      <c r="A5250" s="53" t="s">
        <v>9890</v>
      </c>
      <c r="B5250" s="53">
        <v>10</v>
      </c>
      <c r="C5250" s="53" t="s">
        <v>33536</v>
      </c>
      <c r="D5250" s="53" t="s">
        <v>33872</v>
      </c>
    </row>
    <row r="5251" spans="1:4" ht="15" x14ac:dyDescent="0.25">
      <c r="A5251" s="53" t="s">
        <v>9891</v>
      </c>
      <c r="B5251" s="53">
        <v>20</v>
      </c>
      <c r="C5251" s="53" t="s">
        <v>33536</v>
      </c>
      <c r="D5251" s="53" t="s">
        <v>33872</v>
      </c>
    </row>
    <row r="5252" spans="1:4" ht="15" x14ac:dyDescent="0.25">
      <c r="A5252" s="53" t="s">
        <v>9892</v>
      </c>
      <c r="B5252" s="53">
        <v>10</v>
      </c>
      <c r="C5252" s="53" t="s">
        <v>33536</v>
      </c>
      <c r="D5252" s="53" t="s">
        <v>33872</v>
      </c>
    </row>
    <row r="5253" spans="1:4" ht="15" x14ac:dyDescent="0.25">
      <c r="A5253" s="53" t="s">
        <v>9893</v>
      </c>
      <c r="B5253" s="53">
        <v>10</v>
      </c>
      <c r="C5253" s="53" t="s">
        <v>33536</v>
      </c>
      <c r="D5253" s="53" t="s">
        <v>33872</v>
      </c>
    </row>
    <row r="5254" spans="1:4" ht="15" x14ac:dyDescent="0.25">
      <c r="A5254" s="53" t="s">
        <v>9894</v>
      </c>
      <c r="B5254" s="53">
        <v>10</v>
      </c>
      <c r="C5254" s="53" t="s">
        <v>33536</v>
      </c>
      <c r="D5254" s="53" t="s">
        <v>33872</v>
      </c>
    </row>
    <row r="5255" spans="1:4" ht="15" x14ac:dyDescent="0.25">
      <c r="A5255" s="53" t="s">
        <v>9895</v>
      </c>
      <c r="B5255" s="53">
        <v>10</v>
      </c>
      <c r="C5255" s="53" t="s">
        <v>33536</v>
      </c>
      <c r="D5255" s="53" t="s">
        <v>33872</v>
      </c>
    </row>
    <row r="5256" spans="1:4" ht="15" x14ac:dyDescent="0.25">
      <c r="A5256" s="53" t="s">
        <v>9896</v>
      </c>
      <c r="B5256" s="53">
        <v>10</v>
      </c>
      <c r="C5256" s="53" t="s">
        <v>33536</v>
      </c>
      <c r="D5256" s="53" t="s">
        <v>33872</v>
      </c>
    </row>
    <row r="5257" spans="1:4" ht="15" x14ac:dyDescent="0.25">
      <c r="A5257" s="53" t="s">
        <v>9897</v>
      </c>
      <c r="B5257" s="53">
        <v>10</v>
      </c>
      <c r="C5257" s="53" t="s">
        <v>33536</v>
      </c>
      <c r="D5257" s="53" t="s">
        <v>33872</v>
      </c>
    </row>
    <row r="5258" spans="1:4" ht="15" x14ac:dyDescent="0.25">
      <c r="A5258" s="53" t="s">
        <v>9898</v>
      </c>
      <c r="B5258" s="53">
        <v>10</v>
      </c>
      <c r="C5258" s="53" t="s">
        <v>33536</v>
      </c>
      <c r="D5258" s="53" t="s">
        <v>33872</v>
      </c>
    </row>
    <row r="5259" spans="1:4" ht="15" x14ac:dyDescent="0.25">
      <c r="A5259" s="53" t="s">
        <v>9899</v>
      </c>
      <c r="B5259" s="53">
        <v>10</v>
      </c>
      <c r="C5259" s="53" t="s">
        <v>33536</v>
      </c>
      <c r="D5259" s="53" t="s">
        <v>33872</v>
      </c>
    </row>
    <row r="5260" spans="1:4" ht="15" x14ac:dyDescent="0.25">
      <c r="A5260" s="53" t="s">
        <v>9900</v>
      </c>
      <c r="B5260" s="53">
        <v>10</v>
      </c>
      <c r="C5260" s="53" t="s">
        <v>33536</v>
      </c>
      <c r="D5260" s="53" t="s">
        <v>33872</v>
      </c>
    </row>
    <row r="5261" spans="1:4" ht="15" x14ac:dyDescent="0.25">
      <c r="A5261" s="53" t="s">
        <v>9901</v>
      </c>
      <c r="B5261" s="53">
        <v>10</v>
      </c>
      <c r="C5261" s="53" t="s">
        <v>33536</v>
      </c>
      <c r="D5261" s="53" t="s">
        <v>33872</v>
      </c>
    </row>
    <row r="5262" spans="1:4" ht="15" x14ac:dyDescent="0.25">
      <c r="A5262" s="53" t="s">
        <v>9902</v>
      </c>
      <c r="B5262" s="53">
        <v>10</v>
      </c>
      <c r="C5262" s="53" t="s">
        <v>33536</v>
      </c>
      <c r="D5262" s="53" t="s">
        <v>33872</v>
      </c>
    </row>
    <row r="5263" spans="1:4" ht="15" x14ac:dyDescent="0.25">
      <c r="A5263" s="53" t="s">
        <v>9903</v>
      </c>
      <c r="B5263" s="53">
        <v>10</v>
      </c>
      <c r="C5263" s="53" t="s">
        <v>33536</v>
      </c>
      <c r="D5263" s="53" t="s">
        <v>33872</v>
      </c>
    </row>
    <row r="5264" spans="1:4" ht="15" x14ac:dyDescent="0.25">
      <c r="A5264" s="53" t="s">
        <v>9904</v>
      </c>
      <c r="B5264" s="53">
        <v>5</v>
      </c>
      <c r="C5264" s="53" t="s">
        <v>33536</v>
      </c>
      <c r="D5264" s="53" t="s">
        <v>33872</v>
      </c>
    </row>
    <row r="5265" spans="1:4" ht="15" x14ac:dyDescent="0.25">
      <c r="A5265" s="53" t="s">
        <v>9905</v>
      </c>
      <c r="B5265" s="53">
        <v>10</v>
      </c>
      <c r="C5265" s="53" t="s">
        <v>33536</v>
      </c>
      <c r="D5265" s="53" t="s">
        <v>33872</v>
      </c>
    </row>
    <row r="5266" spans="1:4" ht="15" x14ac:dyDescent="0.25">
      <c r="A5266" s="53" t="s">
        <v>9906</v>
      </c>
      <c r="B5266" s="53">
        <v>10</v>
      </c>
      <c r="C5266" s="53" t="s">
        <v>33536</v>
      </c>
      <c r="D5266" s="53" t="s">
        <v>33872</v>
      </c>
    </row>
    <row r="5267" spans="1:4" ht="15" x14ac:dyDescent="0.25">
      <c r="A5267" s="53" t="s">
        <v>9907</v>
      </c>
      <c r="B5267" s="53">
        <v>10</v>
      </c>
      <c r="C5267" s="53" t="s">
        <v>33536</v>
      </c>
      <c r="D5267" s="53" t="s">
        <v>33872</v>
      </c>
    </row>
    <row r="5268" spans="1:4" ht="15" x14ac:dyDescent="0.25">
      <c r="A5268" s="53" t="s">
        <v>9908</v>
      </c>
      <c r="B5268" s="53">
        <v>10</v>
      </c>
      <c r="C5268" s="53" t="s">
        <v>33536</v>
      </c>
      <c r="D5268" s="53" t="s">
        <v>33872</v>
      </c>
    </row>
    <row r="5269" spans="1:4" ht="15" x14ac:dyDescent="0.25">
      <c r="A5269" s="53" t="s">
        <v>9909</v>
      </c>
      <c r="B5269" s="53">
        <v>10</v>
      </c>
      <c r="C5269" s="53" t="s">
        <v>33536</v>
      </c>
      <c r="D5269" s="53" t="s">
        <v>33872</v>
      </c>
    </row>
    <row r="5270" spans="1:4" ht="15" x14ac:dyDescent="0.25">
      <c r="A5270" s="53" t="s">
        <v>9910</v>
      </c>
      <c r="B5270" s="53">
        <v>10</v>
      </c>
      <c r="C5270" s="53" t="s">
        <v>33536</v>
      </c>
      <c r="D5270" s="53" t="s">
        <v>33872</v>
      </c>
    </row>
    <row r="5271" spans="1:4" ht="15" x14ac:dyDescent="0.25">
      <c r="A5271" s="53" t="s">
        <v>9911</v>
      </c>
      <c r="B5271" s="53">
        <v>10</v>
      </c>
      <c r="C5271" s="53" t="s">
        <v>33536</v>
      </c>
      <c r="D5271" s="53" t="s">
        <v>33872</v>
      </c>
    </row>
    <row r="5272" spans="1:4" ht="15" x14ac:dyDescent="0.25">
      <c r="A5272" s="53" t="s">
        <v>9912</v>
      </c>
      <c r="B5272" s="53">
        <v>10</v>
      </c>
      <c r="C5272" s="53" t="s">
        <v>33536</v>
      </c>
      <c r="D5272" s="53" t="s">
        <v>33872</v>
      </c>
    </row>
    <row r="5273" spans="1:4" ht="15" x14ac:dyDescent="0.25">
      <c r="A5273" s="53" t="s">
        <v>9913</v>
      </c>
      <c r="B5273" s="53">
        <v>10</v>
      </c>
      <c r="C5273" s="53" t="s">
        <v>33536</v>
      </c>
      <c r="D5273" s="53" t="s">
        <v>33872</v>
      </c>
    </row>
    <row r="5274" spans="1:4" ht="15" x14ac:dyDescent="0.25">
      <c r="A5274" s="53" t="s">
        <v>9914</v>
      </c>
      <c r="B5274" s="53">
        <v>10</v>
      </c>
      <c r="C5274" s="53" t="s">
        <v>33536</v>
      </c>
      <c r="D5274" s="53" t="s">
        <v>33872</v>
      </c>
    </row>
    <row r="5275" spans="1:4" ht="15" x14ac:dyDescent="0.25">
      <c r="A5275" s="53" t="s">
        <v>9915</v>
      </c>
      <c r="B5275" s="53">
        <v>5</v>
      </c>
      <c r="C5275" s="53" t="s">
        <v>33536</v>
      </c>
      <c r="D5275" s="53" t="s">
        <v>33872</v>
      </c>
    </row>
    <row r="5276" spans="1:4" ht="15" x14ac:dyDescent="0.25">
      <c r="A5276" s="53" t="s">
        <v>9916</v>
      </c>
      <c r="B5276" s="53">
        <v>20</v>
      </c>
      <c r="C5276" s="53" t="s">
        <v>33536</v>
      </c>
      <c r="D5276" s="53" t="s">
        <v>33872</v>
      </c>
    </row>
    <row r="5277" spans="1:4" ht="15" x14ac:dyDescent="0.25">
      <c r="A5277" s="53" t="s">
        <v>9917</v>
      </c>
      <c r="B5277" s="53">
        <v>40</v>
      </c>
      <c r="C5277" s="53" t="s">
        <v>33536</v>
      </c>
      <c r="D5277" s="53" t="s">
        <v>33872</v>
      </c>
    </row>
    <row r="5278" spans="1:4" ht="15" x14ac:dyDescent="0.25">
      <c r="A5278" s="53" t="s">
        <v>9918</v>
      </c>
      <c r="B5278" s="53">
        <v>20</v>
      </c>
      <c r="C5278" s="53" t="s">
        <v>33536</v>
      </c>
      <c r="D5278" s="53" t="s">
        <v>33872</v>
      </c>
    </row>
    <row r="5279" spans="1:4" ht="15" x14ac:dyDescent="0.25">
      <c r="A5279" s="53" t="s">
        <v>9919</v>
      </c>
      <c r="B5279" s="53">
        <v>40</v>
      </c>
      <c r="C5279" s="53" t="s">
        <v>33536</v>
      </c>
      <c r="D5279" s="53" t="s">
        <v>33872</v>
      </c>
    </row>
    <row r="5280" spans="1:4" ht="15" x14ac:dyDescent="0.25">
      <c r="A5280" s="53" t="s">
        <v>9920</v>
      </c>
      <c r="B5280" s="53">
        <v>10</v>
      </c>
      <c r="C5280" s="53" t="s">
        <v>33536</v>
      </c>
      <c r="D5280" s="53" t="s">
        <v>33872</v>
      </c>
    </row>
    <row r="5281" spans="1:4" ht="15" x14ac:dyDescent="0.25">
      <c r="A5281" s="53" t="s">
        <v>9921</v>
      </c>
      <c r="B5281" s="53">
        <v>10</v>
      </c>
      <c r="C5281" s="53" t="s">
        <v>33536</v>
      </c>
      <c r="D5281" s="53" t="s">
        <v>33872</v>
      </c>
    </row>
    <row r="5282" spans="1:4" ht="15" x14ac:dyDescent="0.25">
      <c r="A5282" s="53" t="s">
        <v>9922</v>
      </c>
      <c r="B5282" s="53">
        <v>20</v>
      </c>
      <c r="C5282" s="53" t="s">
        <v>33536</v>
      </c>
      <c r="D5282" s="53" t="s">
        <v>33872</v>
      </c>
    </row>
    <row r="5283" spans="1:4" ht="15" x14ac:dyDescent="0.25">
      <c r="A5283" s="53" t="s">
        <v>9923</v>
      </c>
      <c r="B5283" s="53">
        <v>20</v>
      </c>
      <c r="C5283" s="53" t="s">
        <v>33536</v>
      </c>
      <c r="D5283" s="53" t="s">
        <v>33872</v>
      </c>
    </row>
    <row r="5284" spans="1:4" ht="15" x14ac:dyDescent="0.25">
      <c r="A5284" s="53" t="s">
        <v>9924</v>
      </c>
      <c r="B5284" s="53">
        <v>40</v>
      </c>
      <c r="C5284" s="53" t="s">
        <v>33536</v>
      </c>
      <c r="D5284" s="53" t="s">
        <v>33872</v>
      </c>
    </row>
    <row r="5285" spans="1:4" ht="15" x14ac:dyDescent="0.25">
      <c r="A5285" s="53" t="s">
        <v>9925</v>
      </c>
      <c r="B5285" s="53">
        <v>20</v>
      </c>
      <c r="C5285" s="53" t="s">
        <v>33536</v>
      </c>
      <c r="D5285" s="53" t="s">
        <v>33872</v>
      </c>
    </row>
    <row r="5286" spans="1:4" ht="15" x14ac:dyDescent="0.25">
      <c r="A5286" s="53" t="s">
        <v>9926</v>
      </c>
      <c r="B5286" s="53">
        <v>20</v>
      </c>
      <c r="C5286" s="53" t="s">
        <v>33536</v>
      </c>
      <c r="D5286" s="53" t="s">
        <v>33872</v>
      </c>
    </row>
    <row r="5287" spans="1:4" ht="15" x14ac:dyDescent="0.25">
      <c r="A5287" s="53" t="s">
        <v>9927</v>
      </c>
      <c r="B5287" s="53">
        <v>20</v>
      </c>
      <c r="C5287" s="53" t="s">
        <v>33536</v>
      </c>
      <c r="D5287" s="53" t="s">
        <v>33872</v>
      </c>
    </row>
    <row r="5288" spans="1:4" ht="15" x14ac:dyDescent="0.25">
      <c r="A5288" s="53" t="s">
        <v>9928</v>
      </c>
      <c r="B5288" s="53">
        <v>20</v>
      </c>
      <c r="C5288" s="53" t="s">
        <v>33536</v>
      </c>
      <c r="D5288" s="53" t="s">
        <v>33872</v>
      </c>
    </row>
    <row r="5289" spans="1:4" ht="15" x14ac:dyDescent="0.25">
      <c r="A5289" s="53" t="s">
        <v>9929</v>
      </c>
      <c r="B5289" s="53">
        <v>20</v>
      </c>
      <c r="C5289" s="53" t="s">
        <v>33536</v>
      </c>
      <c r="D5289" s="53" t="s">
        <v>33872</v>
      </c>
    </row>
    <row r="5290" spans="1:4" ht="15" x14ac:dyDescent="0.25">
      <c r="A5290" s="53" t="s">
        <v>9930</v>
      </c>
      <c r="B5290" s="53">
        <v>30</v>
      </c>
      <c r="C5290" s="53" t="s">
        <v>33536</v>
      </c>
      <c r="D5290" s="53" t="s">
        <v>33872</v>
      </c>
    </row>
    <row r="5291" spans="1:4" ht="15" x14ac:dyDescent="0.25">
      <c r="A5291" s="53" t="s">
        <v>9931</v>
      </c>
      <c r="B5291" s="53">
        <v>20</v>
      </c>
      <c r="C5291" s="53" t="s">
        <v>33536</v>
      </c>
      <c r="D5291" s="53" t="s">
        <v>33872</v>
      </c>
    </row>
    <row r="5292" spans="1:4" ht="15" x14ac:dyDescent="0.25">
      <c r="A5292" s="53" t="s">
        <v>9932</v>
      </c>
      <c r="B5292" s="53">
        <v>20</v>
      </c>
      <c r="C5292" s="53" t="s">
        <v>33536</v>
      </c>
      <c r="D5292" s="53" t="s">
        <v>33872</v>
      </c>
    </row>
    <row r="5293" spans="1:4" ht="15" x14ac:dyDescent="0.25">
      <c r="A5293" s="53" t="s">
        <v>9933</v>
      </c>
      <c r="B5293" s="53">
        <v>20</v>
      </c>
      <c r="C5293" s="53" t="s">
        <v>33536</v>
      </c>
      <c r="D5293" s="53" t="s">
        <v>33872</v>
      </c>
    </row>
    <row r="5294" spans="1:4" ht="15" x14ac:dyDescent="0.25">
      <c r="A5294" s="53" t="s">
        <v>9934</v>
      </c>
      <c r="B5294" s="53">
        <v>20</v>
      </c>
      <c r="C5294" s="53" t="s">
        <v>33536</v>
      </c>
      <c r="D5294" s="53" t="s">
        <v>33872</v>
      </c>
    </row>
    <row r="5295" spans="1:4" ht="15" x14ac:dyDescent="0.25">
      <c r="A5295" s="53" t="s">
        <v>9935</v>
      </c>
      <c r="B5295" s="53">
        <v>20</v>
      </c>
      <c r="C5295" s="53" t="s">
        <v>33536</v>
      </c>
      <c r="D5295" s="53" t="s">
        <v>33872</v>
      </c>
    </row>
    <row r="5296" spans="1:4" ht="15" x14ac:dyDescent="0.25">
      <c r="A5296" s="53" t="s">
        <v>9936</v>
      </c>
      <c r="B5296" s="53">
        <v>10</v>
      </c>
      <c r="C5296" s="53" t="s">
        <v>33536</v>
      </c>
      <c r="D5296" s="53" t="s">
        <v>33872</v>
      </c>
    </row>
    <row r="5297" spans="1:4" ht="15" x14ac:dyDescent="0.25">
      <c r="A5297" s="53" t="s">
        <v>9937</v>
      </c>
      <c r="B5297" s="53">
        <v>10</v>
      </c>
      <c r="C5297" s="53" t="s">
        <v>33536</v>
      </c>
      <c r="D5297" s="53" t="s">
        <v>33872</v>
      </c>
    </row>
    <row r="5298" spans="1:4" ht="15" x14ac:dyDescent="0.25">
      <c r="A5298" s="53" t="s">
        <v>9938</v>
      </c>
      <c r="B5298" s="53">
        <v>15</v>
      </c>
      <c r="C5298" s="53" t="s">
        <v>33536</v>
      </c>
      <c r="D5298" s="53" t="s">
        <v>33872</v>
      </c>
    </row>
    <row r="5299" spans="1:4" ht="15" x14ac:dyDescent="0.25">
      <c r="A5299" s="53" t="s">
        <v>9939</v>
      </c>
      <c r="B5299" s="53">
        <v>10</v>
      </c>
      <c r="C5299" s="53" t="s">
        <v>33536</v>
      </c>
      <c r="D5299" s="53" t="s">
        <v>33872</v>
      </c>
    </row>
    <row r="5300" spans="1:4" ht="15" x14ac:dyDescent="0.25">
      <c r="A5300" s="53" t="s">
        <v>9940</v>
      </c>
      <c r="B5300" s="53">
        <v>10</v>
      </c>
      <c r="C5300" s="53" t="s">
        <v>33536</v>
      </c>
      <c r="D5300" s="53" t="s">
        <v>33872</v>
      </c>
    </row>
    <row r="5301" spans="1:4" ht="15" x14ac:dyDescent="0.25">
      <c r="A5301" s="53" t="s">
        <v>9941</v>
      </c>
      <c r="B5301" s="53">
        <v>10</v>
      </c>
      <c r="C5301" s="53" t="s">
        <v>33536</v>
      </c>
      <c r="D5301" s="53" t="s">
        <v>33872</v>
      </c>
    </row>
    <row r="5302" spans="1:4" ht="15" x14ac:dyDescent="0.25">
      <c r="A5302" s="53" t="s">
        <v>9942</v>
      </c>
      <c r="B5302" s="53">
        <v>10</v>
      </c>
      <c r="C5302" s="53" t="s">
        <v>33536</v>
      </c>
      <c r="D5302" s="53" t="s">
        <v>33872</v>
      </c>
    </row>
    <row r="5303" spans="1:4" ht="15" x14ac:dyDescent="0.25">
      <c r="A5303" s="53" t="s">
        <v>9943</v>
      </c>
      <c r="B5303" s="53">
        <v>10</v>
      </c>
      <c r="C5303" s="53" t="s">
        <v>33536</v>
      </c>
      <c r="D5303" s="53" t="s">
        <v>33872</v>
      </c>
    </row>
    <row r="5304" spans="1:4" ht="15" x14ac:dyDescent="0.25">
      <c r="A5304" s="53" t="s">
        <v>9944</v>
      </c>
      <c r="B5304" s="53">
        <v>10</v>
      </c>
      <c r="C5304" s="53" t="s">
        <v>33536</v>
      </c>
      <c r="D5304" s="53" t="s">
        <v>33872</v>
      </c>
    </row>
    <row r="5305" spans="1:4" ht="15" x14ac:dyDescent="0.25">
      <c r="A5305" s="53" t="s">
        <v>9945</v>
      </c>
      <c r="B5305" s="53">
        <v>0</v>
      </c>
      <c r="C5305" s="53" t="s">
        <v>33536</v>
      </c>
      <c r="D5305" s="53" t="s">
        <v>33872</v>
      </c>
    </row>
    <row r="5306" spans="1:4" ht="15" x14ac:dyDescent="0.25">
      <c r="A5306" s="53" t="s">
        <v>9946</v>
      </c>
      <c r="B5306" s="53">
        <v>0</v>
      </c>
      <c r="C5306" s="53" t="s">
        <v>33536</v>
      </c>
      <c r="D5306" s="53" t="s">
        <v>33872</v>
      </c>
    </row>
    <row r="5307" spans="1:4" ht="15" x14ac:dyDescent="0.25">
      <c r="A5307" s="53" t="s">
        <v>9947</v>
      </c>
      <c r="B5307" s="53">
        <v>0</v>
      </c>
      <c r="C5307" s="53" t="s">
        <v>33536</v>
      </c>
      <c r="D5307" s="53" t="s">
        <v>33872</v>
      </c>
    </row>
    <row r="5308" spans="1:4" ht="15" x14ac:dyDescent="0.25">
      <c r="A5308" s="53" t="s">
        <v>9948</v>
      </c>
      <c r="B5308" s="53">
        <v>0</v>
      </c>
      <c r="C5308" s="53" t="s">
        <v>33536</v>
      </c>
      <c r="D5308" s="53" t="s">
        <v>33872</v>
      </c>
    </row>
    <row r="5309" spans="1:4" ht="15" x14ac:dyDescent="0.25">
      <c r="A5309" s="53" t="s">
        <v>9949</v>
      </c>
      <c r="B5309" s="53">
        <v>0</v>
      </c>
      <c r="C5309" s="53" t="s">
        <v>33536</v>
      </c>
      <c r="D5309" s="53" t="s">
        <v>33872</v>
      </c>
    </row>
    <row r="5310" spans="1:4" ht="15" x14ac:dyDescent="0.25">
      <c r="A5310" s="53" t="s">
        <v>9950</v>
      </c>
      <c r="B5310" s="53">
        <v>0</v>
      </c>
      <c r="C5310" s="53" t="s">
        <v>33536</v>
      </c>
      <c r="D5310" s="53" t="s">
        <v>33872</v>
      </c>
    </row>
    <row r="5311" spans="1:4" ht="15" x14ac:dyDescent="0.25">
      <c r="A5311" s="53" t="s">
        <v>9951</v>
      </c>
      <c r="B5311" s="53">
        <v>0</v>
      </c>
      <c r="C5311" s="53" t="s">
        <v>33536</v>
      </c>
      <c r="D5311" s="53" t="s">
        <v>33872</v>
      </c>
    </row>
    <row r="5312" spans="1:4" ht="15" x14ac:dyDescent="0.25">
      <c r="A5312" s="53" t="s">
        <v>9952</v>
      </c>
      <c r="B5312" s="53">
        <v>0</v>
      </c>
      <c r="C5312" s="53" t="s">
        <v>33536</v>
      </c>
      <c r="D5312" s="53" t="s">
        <v>33872</v>
      </c>
    </row>
    <row r="5313" spans="1:4" ht="15" x14ac:dyDescent="0.25">
      <c r="A5313" s="53" t="s">
        <v>9953</v>
      </c>
      <c r="B5313" s="53">
        <v>0</v>
      </c>
      <c r="C5313" s="53" t="s">
        <v>33536</v>
      </c>
      <c r="D5313" s="53" t="s">
        <v>33872</v>
      </c>
    </row>
    <row r="5314" spans="1:4" ht="15" x14ac:dyDescent="0.25">
      <c r="A5314" s="53" t="s">
        <v>9954</v>
      </c>
      <c r="B5314" s="53">
        <v>0</v>
      </c>
      <c r="C5314" s="53" t="s">
        <v>33536</v>
      </c>
      <c r="D5314" s="53" t="s">
        <v>33872</v>
      </c>
    </row>
    <row r="5315" spans="1:4" ht="15" x14ac:dyDescent="0.25">
      <c r="A5315" s="53" t="s">
        <v>9955</v>
      </c>
      <c r="B5315" s="53">
        <v>0</v>
      </c>
      <c r="C5315" s="53" t="s">
        <v>33536</v>
      </c>
      <c r="D5315" s="53" t="s">
        <v>33872</v>
      </c>
    </row>
    <row r="5316" spans="1:4" ht="15" x14ac:dyDescent="0.25">
      <c r="A5316" s="53" t="s">
        <v>9956</v>
      </c>
      <c r="B5316" s="53">
        <v>0</v>
      </c>
      <c r="C5316" s="53" t="s">
        <v>33536</v>
      </c>
      <c r="D5316" s="53" t="s">
        <v>33872</v>
      </c>
    </row>
    <row r="5317" spans="1:4" ht="15" x14ac:dyDescent="0.25">
      <c r="A5317" s="53" t="s">
        <v>9957</v>
      </c>
      <c r="B5317" s="53">
        <v>0</v>
      </c>
      <c r="C5317" s="53" t="s">
        <v>33536</v>
      </c>
      <c r="D5317" s="53" t="s">
        <v>33872</v>
      </c>
    </row>
    <row r="5318" spans="1:4" ht="15" x14ac:dyDescent="0.25">
      <c r="A5318" s="53" t="s">
        <v>9958</v>
      </c>
      <c r="B5318" s="53">
        <v>0</v>
      </c>
      <c r="C5318" s="53" t="s">
        <v>33536</v>
      </c>
      <c r="D5318" s="53" t="s">
        <v>33872</v>
      </c>
    </row>
    <row r="5319" spans="1:4" ht="15" x14ac:dyDescent="0.25">
      <c r="A5319" s="53" t="s">
        <v>9959</v>
      </c>
      <c r="B5319" s="53">
        <v>0</v>
      </c>
      <c r="C5319" s="53" t="s">
        <v>33536</v>
      </c>
      <c r="D5319" s="53" t="s">
        <v>33872</v>
      </c>
    </row>
    <row r="5320" spans="1:4" ht="15" x14ac:dyDescent="0.25">
      <c r="A5320" s="53" t="s">
        <v>9960</v>
      </c>
      <c r="B5320" s="53">
        <v>0</v>
      </c>
      <c r="C5320" s="53" t="s">
        <v>33536</v>
      </c>
      <c r="D5320" s="53" t="s">
        <v>33872</v>
      </c>
    </row>
    <row r="5321" spans="1:4" ht="15" x14ac:dyDescent="0.25">
      <c r="A5321" s="53" t="s">
        <v>9961</v>
      </c>
      <c r="B5321" s="53">
        <v>0</v>
      </c>
      <c r="C5321" s="53" t="s">
        <v>33536</v>
      </c>
      <c r="D5321" s="53" t="s">
        <v>33872</v>
      </c>
    </row>
    <row r="5322" spans="1:4" ht="15" x14ac:dyDescent="0.25">
      <c r="A5322" s="53" t="s">
        <v>9962</v>
      </c>
      <c r="B5322" s="53">
        <v>0</v>
      </c>
      <c r="C5322" s="53" t="s">
        <v>33536</v>
      </c>
      <c r="D5322" s="53" t="s">
        <v>33872</v>
      </c>
    </row>
    <row r="5323" spans="1:4" ht="15" x14ac:dyDescent="0.25">
      <c r="A5323" s="53" t="s">
        <v>9963</v>
      </c>
      <c r="B5323" s="53">
        <v>0</v>
      </c>
      <c r="C5323" s="53" t="s">
        <v>33536</v>
      </c>
      <c r="D5323" s="53" t="s">
        <v>33872</v>
      </c>
    </row>
    <row r="5324" spans="1:4" ht="15" x14ac:dyDescent="0.25">
      <c r="A5324" s="53" t="s">
        <v>9964</v>
      </c>
      <c r="B5324" s="53">
        <v>0</v>
      </c>
      <c r="C5324" s="53" t="s">
        <v>33536</v>
      </c>
      <c r="D5324" s="53" t="s">
        <v>33872</v>
      </c>
    </row>
    <row r="5325" spans="1:4" ht="15" x14ac:dyDescent="0.25">
      <c r="A5325" s="53" t="s">
        <v>9965</v>
      </c>
      <c r="B5325" s="53">
        <v>0</v>
      </c>
      <c r="C5325" s="53" t="s">
        <v>33536</v>
      </c>
      <c r="D5325" s="53" t="s">
        <v>33872</v>
      </c>
    </row>
    <row r="5326" spans="1:4" ht="15" x14ac:dyDescent="0.25">
      <c r="A5326" s="53" t="s">
        <v>9966</v>
      </c>
      <c r="B5326" s="53">
        <v>0</v>
      </c>
      <c r="C5326" s="53" t="s">
        <v>33536</v>
      </c>
      <c r="D5326" s="53" t="s">
        <v>33872</v>
      </c>
    </row>
    <row r="5327" spans="1:4" ht="15" x14ac:dyDescent="0.25">
      <c r="A5327" s="53" t="s">
        <v>9967</v>
      </c>
      <c r="B5327" s="53">
        <v>0</v>
      </c>
      <c r="C5327" s="53" t="s">
        <v>33536</v>
      </c>
      <c r="D5327" s="53" t="s">
        <v>33872</v>
      </c>
    </row>
    <row r="5328" spans="1:4" ht="15" x14ac:dyDescent="0.25">
      <c r="A5328" s="53" t="s">
        <v>9968</v>
      </c>
      <c r="B5328" s="53">
        <v>0</v>
      </c>
      <c r="C5328" s="53" t="s">
        <v>33536</v>
      </c>
      <c r="D5328" s="53" t="s">
        <v>33872</v>
      </c>
    </row>
    <row r="5329" spans="1:4" ht="15" x14ac:dyDescent="0.25">
      <c r="A5329" s="53" t="s">
        <v>9969</v>
      </c>
      <c r="B5329" s="53">
        <v>0</v>
      </c>
      <c r="C5329" s="53" t="s">
        <v>33536</v>
      </c>
      <c r="D5329" s="53" t="s">
        <v>33872</v>
      </c>
    </row>
    <row r="5330" spans="1:4" ht="15" x14ac:dyDescent="0.25">
      <c r="A5330" s="53" t="s">
        <v>9970</v>
      </c>
      <c r="B5330" s="53">
        <v>0</v>
      </c>
      <c r="C5330" s="53" t="s">
        <v>33536</v>
      </c>
      <c r="D5330" s="53" t="s">
        <v>33872</v>
      </c>
    </row>
    <row r="5331" spans="1:4" ht="15" x14ac:dyDescent="0.25">
      <c r="A5331" s="53" t="s">
        <v>9971</v>
      </c>
      <c r="B5331" s="53">
        <v>0</v>
      </c>
      <c r="C5331" s="53" t="s">
        <v>33536</v>
      </c>
      <c r="D5331" s="53" t="s">
        <v>33872</v>
      </c>
    </row>
    <row r="5332" spans="1:4" ht="15" x14ac:dyDescent="0.25">
      <c r="A5332" s="53" t="s">
        <v>9972</v>
      </c>
      <c r="B5332" s="53">
        <v>0</v>
      </c>
      <c r="C5332" s="53" t="s">
        <v>33536</v>
      </c>
      <c r="D5332" s="53" t="s">
        <v>33872</v>
      </c>
    </row>
    <row r="5333" spans="1:4" ht="15" x14ac:dyDescent="0.25">
      <c r="A5333" s="53" t="s">
        <v>9973</v>
      </c>
      <c r="B5333" s="53">
        <v>0</v>
      </c>
      <c r="C5333" s="53" t="s">
        <v>33536</v>
      </c>
      <c r="D5333" s="53" t="s">
        <v>33872</v>
      </c>
    </row>
    <row r="5334" spans="1:4" ht="15" x14ac:dyDescent="0.25">
      <c r="A5334" s="53" t="s">
        <v>9974</v>
      </c>
      <c r="B5334" s="53">
        <v>10</v>
      </c>
      <c r="C5334" s="53" t="s">
        <v>33536</v>
      </c>
      <c r="D5334" s="53" t="s">
        <v>33872</v>
      </c>
    </row>
    <row r="5335" spans="1:4" ht="15" x14ac:dyDescent="0.25">
      <c r="A5335" s="53" t="s">
        <v>9975</v>
      </c>
      <c r="B5335" s="53">
        <v>0</v>
      </c>
      <c r="C5335" s="53" t="s">
        <v>33536</v>
      </c>
      <c r="D5335" s="53" t="s">
        <v>33872</v>
      </c>
    </row>
    <row r="5336" spans="1:4" ht="15" x14ac:dyDescent="0.25">
      <c r="A5336" s="53" t="s">
        <v>9976</v>
      </c>
      <c r="B5336" s="53">
        <v>0</v>
      </c>
      <c r="C5336" s="53" t="s">
        <v>33536</v>
      </c>
      <c r="D5336" s="53" t="s">
        <v>33872</v>
      </c>
    </row>
    <row r="5337" spans="1:4" ht="15" x14ac:dyDescent="0.25">
      <c r="A5337" s="53" t="s">
        <v>9977</v>
      </c>
      <c r="B5337" s="53">
        <v>0</v>
      </c>
      <c r="C5337" s="53" t="s">
        <v>33536</v>
      </c>
      <c r="D5337" s="53" t="s">
        <v>33872</v>
      </c>
    </row>
    <row r="5338" spans="1:4" ht="15" x14ac:dyDescent="0.25">
      <c r="A5338" s="53" t="s">
        <v>9978</v>
      </c>
      <c r="B5338" s="53">
        <v>0</v>
      </c>
      <c r="C5338" s="53" t="s">
        <v>33536</v>
      </c>
      <c r="D5338" s="53" t="s">
        <v>33872</v>
      </c>
    </row>
    <row r="5339" spans="1:4" ht="15" x14ac:dyDescent="0.25">
      <c r="A5339" s="53" t="s">
        <v>9979</v>
      </c>
      <c r="B5339" s="53">
        <v>0</v>
      </c>
      <c r="C5339" s="53" t="s">
        <v>33536</v>
      </c>
      <c r="D5339" s="53" t="s">
        <v>33872</v>
      </c>
    </row>
    <row r="5340" spans="1:4" ht="15" x14ac:dyDescent="0.25">
      <c r="A5340" s="53" t="s">
        <v>9980</v>
      </c>
      <c r="B5340" s="53">
        <v>0</v>
      </c>
      <c r="C5340" s="53" t="s">
        <v>33536</v>
      </c>
      <c r="D5340" s="53" t="s">
        <v>33872</v>
      </c>
    </row>
    <row r="5341" spans="1:4" ht="15" x14ac:dyDescent="0.25">
      <c r="A5341" s="53" t="s">
        <v>9981</v>
      </c>
      <c r="B5341" s="53">
        <v>0</v>
      </c>
      <c r="C5341" s="53" t="s">
        <v>33536</v>
      </c>
      <c r="D5341" s="53" t="s">
        <v>33872</v>
      </c>
    </row>
    <row r="5342" spans="1:4" ht="15" x14ac:dyDescent="0.25">
      <c r="A5342" s="53" t="s">
        <v>9982</v>
      </c>
      <c r="B5342" s="53">
        <v>0</v>
      </c>
      <c r="C5342" s="53" t="s">
        <v>33536</v>
      </c>
      <c r="D5342" s="53" t="s">
        <v>33872</v>
      </c>
    </row>
    <row r="5343" spans="1:4" ht="15" x14ac:dyDescent="0.25">
      <c r="A5343" s="53" t="s">
        <v>9983</v>
      </c>
      <c r="B5343" s="53">
        <v>0</v>
      </c>
      <c r="C5343" s="53" t="s">
        <v>33536</v>
      </c>
      <c r="D5343" s="53" t="s">
        <v>33872</v>
      </c>
    </row>
    <row r="5344" spans="1:4" ht="15" x14ac:dyDescent="0.25">
      <c r="A5344" s="53" t="s">
        <v>9984</v>
      </c>
      <c r="B5344" s="53">
        <v>0</v>
      </c>
      <c r="C5344" s="53" t="s">
        <v>33536</v>
      </c>
      <c r="D5344" s="53" t="s">
        <v>33872</v>
      </c>
    </row>
    <row r="5345" spans="1:4" ht="15" x14ac:dyDescent="0.25">
      <c r="A5345" s="53" t="s">
        <v>9985</v>
      </c>
      <c r="B5345" s="53">
        <v>0</v>
      </c>
      <c r="C5345" s="53" t="s">
        <v>33536</v>
      </c>
      <c r="D5345" s="53" t="s">
        <v>33872</v>
      </c>
    </row>
    <row r="5346" spans="1:4" ht="15" x14ac:dyDescent="0.25">
      <c r="A5346" s="53" t="s">
        <v>9986</v>
      </c>
      <c r="B5346" s="53">
        <v>0</v>
      </c>
      <c r="C5346" s="53" t="s">
        <v>33536</v>
      </c>
      <c r="D5346" s="53" t="s">
        <v>33872</v>
      </c>
    </row>
    <row r="5347" spans="1:4" ht="15" x14ac:dyDescent="0.25">
      <c r="A5347" s="53" t="s">
        <v>9987</v>
      </c>
      <c r="B5347" s="53">
        <v>0</v>
      </c>
      <c r="C5347" s="53" t="s">
        <v>33536</v>
      </c>
      <c r="D5347" s="53" t="s">
        <v>33872</v>
      </c>
    </row>
    <row r="5348" spans="1:4" ht="15" x14ac:dyDescent="0.25">
      <c r="A5348" s="53" t="s">
        <v>9988</v>
      </c>
      <c r="B5348" s="53">
        <v>0</v>
      </c>
      <c r="C5348" s="53" t="s">
        <v>33536</v>
      </c>
      <c r="D5348" s="53" t="s">
        <v>33872</v>
      </c>
    </row>
    <row r="5349" spans="1:4" ht="15" x14ac:dyDescent="0.25">
      <c r="A5349" s="53" t="s">
        <v>9989</v>
      </c>
      <c r="B5349" s="53">
        <v>0</v>
      </c>
      <c r="C5349" s="53" t="s">
        <v>33536</v>
      </c>
      <c r="D5349" s="53" t="s">
        <v>33872</v>
      </c>
    </row>
    <row r="5350" spans="1:4" ht="15" x14ac:dyDescent="0.25">
      <c r="A5350" s="53" t="s">
        <v>9990</v>
      </c>
      <c r="B5350" s="53">
        <v>0</v>
      </c>
      <c r="C5350" s="53" t="s">
        <v>33536</v>
      </c>
      <c r="D5350" s="53" t="s">
        <v>33872</v>
      </c>
    </row>
    <row r="5351" spans="1:4" ht="15" x14ac:dyDescent="0.25">
      <c r="A5351" s="53" t="s">
        <v>9991</v>
      </c>
      <c r="B5351" s="53">
        <v>0</v>
      </c>
      <c r="C5351" s="53" t="s">
        <v>33536</v>
      </c>
      <c r="D5351" s="53" t="s">
        <v>33872</v>
      </c>
    </row>
    <row r="5352" spans="1:4" ht="15" x14ac:dyDescent="0.25">
      <c r="A5352" s="53" t="s">
        <v>9992</v>
      </c>
      <c r="B5352" s="53">
        <v>0</v>
      </c>
      <c r="C5352" s="53" t="s">
        <v>33536</v>
      </c>
      <c r="D5352" s="53" t="s">
        <v>33872</v>
      </c>
    </row>
    <row r="5353" spans="1:4" ht="15" x14ac:dyDescent="0.25">
      <c r="A5353" s="53" t="s">
        <v>9993</v>
      </c>
      <c r="B5353" s="53">
        <v>0</v>
      </c>
      <c r="C5353" s="53" t="s">
        <v>33536</v>
      </c>
      <c r="D5353" s="53" t="s">
        <v>33872</v>
      </c>
    </row>
    <row r="5354" spans="1:4" ht="15" x14ac:dyDescent="0.25">
      <c r="A5354" s="53" t="s">
        <v>9994</v>
      </c>
      <c r="B5354" s="53">
        <v>0</v>
      </c>
      <c r="C5354" s="53" t="s">
        <v>33536</v>
      </c>
      <c r="D5354" s="53" t="s">
        <v>33872</v>
      </c>
    </row>
    <row r="5355" spans="1:4" ht="15" x14ac:dyDescent="0.25">
      <c r="A5355" s="53" t="s">
        <v>9995</v>
      </c>
      <c r="B5355" s="53">
        <v>0</v>
      </c>
      <c r="C5355" s="53" t="s">
        <v>33536</v>
      </c>
      <c r="D5355" s="53" t="s">
        <v>33872</v>
      </c>
    </row>
    <row r="5356" spans="1:4" ht="15" x14ac:dyDescent="0.25">
      <c r="A5356" s="53" t="s">
        <v>9996</v>
      </c>
      <c r="B5356" s="53">
        <v>0</v>
      </c>
      <c r="C5356" s="53" t="s">
        <v>33536</v>
      </c>
      <c r="D5356" s="53" t="s">
        <v>33872</v>
      </c>
    </row>
    <row r="5357" spans="1:4" ht="15" x14ac:dyDescent="0.25">
      <c r="A5357" s="53" t="s">
        <v>9997</v>
      </c>
      <c r="B5357" s="53">
        <v>0</v>
      </c>
      <c r="C5357" s="53" t="s">
        <v>33536</v>
      </c>
      <c r="D5357" s="53" t="s">
        <v>33872</v>
      </c>
    </row>
    <row r="5358" spans="1:4" ht="15" x14ac:dyDescent="0.25">
      <c r="A5358" s="53" t="s">
        <v>9998</v>
      </c>
      <c r="B5358" s="53">
        <v>0</v>
      </c>
      <c r="C5358" s="53" t="s">
        <v>33536</v>
      </c>
      <c r="D5358" s="53" t="s">
        <v>33872</v>
      </c>
    </row>
    <row r="5359" spans="1:4" ht="15" x14ac:dyDescent="0.25">
      <c r="A5359" s="53" t="s">
        <v>9999</v>
      </c>
      <c r="B5359" s="53">
        <v>0</v>
      </c>
      <c r="C5359" s="53" t="s">
        <v>33536</v>
      </c>
      <c r="D5359" s="53" t="s">
        <v>33872</v>
      </c>
    </row>
    <row r="5360" spans="1:4" ht="15" x14ac:dyDescent="0.25">
      <c r="A5360" s="53" t="s">
        <v>10000</v>
      </c>
      <c r="B5360" s="53">
        <v>0</v>
      </c>
      <c r="C5360" s="53" t="s">
        <v>33536</v>
      </c>
      <c r="D5360" s="53" t="s">
        <v>33872</v>
      </c>
    </row>
    <row r="5361" spans="1:4" ht="15" x14ac:dyDescent="0.25">
      <c r="A5361" s="53" t="s">
        <v>10001</v>
      </c>
      <c r="B5361" s="53">
        <v>0</v>
      </c>
      <c r="C5361" s="53" t="s">
        <v>33536</v>
      </c>
      <c r="D5361" s="53" t="s">
        <v>33872</v>
      </c>
    </row>
    <row r="5362" spans="1:4" ht="15" x14ac:dyDescent="0.25">
      <c r="A5362" s="53" t="s">
        <v>10002</v>
      </c>
      <c r="B5362" s="53">
        <v>0</v>
      </c>
      <c r="C5362" s="53" t="s">
        <v>33536</v>
      </c>
      <c r="D5362" s="53" t="s">
        <v>33872</v>
      </c>
    </row>
    <row r="5363" spans="1:4" ht="15" x14ac:dyDescent="0.25">
      <c r="A5363" s="53" t="s">
        <v>10003</v>
      </c>
      <c r="B5363" s="53">
        <v>0</v>
      </c>
      <c r="C5363" s="53" t="s">
        <v>33536</v>
      </c>
      <c r="D5363" s="53" t="s">
        <v>33872</v>
      </c>
    </row>
    <row r="5364" spans="1:4" ht="15" x14ac:dyDescent="0.25">
      <c r="A5364" s="53" t="s">
        <v>10004</v>
      </c>
      <c r="B5364" s="53">
        <v>0</v>
      </c>
      <c r="C5364" s="53" t="s">
        <v>33536</v>
      </c>
      <c r="D5364" s="53" t="s">
        <v>33872</v>
      </c>
    </row>
    <row r="5365" spans="1:4" ht="15" x14ac:dyDescent="0.25">
      <c r="A5365" s="53" t="s">
        <v>10005</v>
      </c>
      <c r="B5365" s="53">
        <v>0</v>
      </c>
      <c r="C5365" s="53" t="s">
        <v>33536</v>
      </c>
      <c r="D5365" s="53" t="s">
        <v>33872</v>
      </c>
    </row>
    <row r="5366" spans="1:4" ht="15" x14ac:dyDescent="0.25">
      <c r="A5366" s="53" t="s">
        <v>10006</v>
      </c>
      <c r="B5366" s="53">
        <v>0</v>
      </c>
      <c r="C5366" s="53" t="s">
        <v>33536</v>
      </c>
      <c r="D5366" s="53" t="s">
        <v>33872</v>
      </c>
    </row>
    <row r="5367" spans="1:4" ht="15" x14ac:dyDescent="0.25">
      <c r="A5367" s="53" t="s">
        <v>10007</v>
      </c>
      <c r="B5367" s="53">
        <v>0</v>
      </c>
      <c r="C5367" s="53" t="s">
        <v>33536</v>
      </c>
      <c r="D5367" s="53" t="s">
        <v>33872</v>
      </c>
    </row>
    <row r="5368" spans="1:4" ht="15" x14ac:dyDescent="0.25">
      <c r="A5368" s="53" t="s">
        <v>10008</v>
      </c>
      <c r="B5368" s="53">
        <v>0</v>
      </c>
      <c r="C5368" s="53" t="s">
        <v>33536</v>
      </c>
      <c r="D5368" s="53" t="s">
        <v>33872</v>
      </c>
    </row>
    <row r="5369" spans="1:4" ht="15" x14ac:dyDescent="0.25">
      <c r="A5369" s="53" t="s">
        <v>10009</v>
      </c>
      <c r="B5369" s="53">
        <v>0</v>
      </c>
      <c r="C5369" s="53" t="s">
        <v>33536</v>
      </c>
      <c r="D5369" s="53" t="s">
        <v>33872</v>
      </c>
    </row>
    <row r="5370" spans="1:4" ht="15" x14ac:dyDescent="0.25">
      <c r="A5370" s="53" t="s">
        <v>10010</v>
      </c>
      <c r="B5370" s="53">
        <v>0</v>
      </c>
      <c r="C5370" s="53" t="s">
        <v>33536</v>
      </c>
      <c r="D5370" s="53" t="s">
        <v>33872</v>
      </c>
    </row>
    <row r="5371" spans="1:4" ht="15" x14ac:dyDescent="0.25">
      <c r="A5371" s="53" t="s">
        <v>10011</v>
      </c>
      <c r="B5371" s="53">
        <v>0</v>
      </c>
      <c r="C5371" s="53" t="s">
        <v>33536</v>
      </c>
      <c r="D5371" s="53" t="s">
        <v>33872</v>
      </c>
    </row>
    <row r="5372" spans="1:4" ht="15" x14ac:dyDescent="0.25">
      <c r="A5372" s="53" t="s">
        <v>10012</v>
      </c>
      <c r="B5372" s="53">
        <v>0</v>
      </c>
      <c r="C5372" s="53" t="s">
        <v>33536</v>
      </c>
      <c r="D5372" s="53" t="s">
        <v>33872</v>
      </c>
    </row>
    <row r="5373" spans="1:4" ht="15" x14ac:dyDescent="0.25">
      <c r="A5373" s="53" t="s">
        <v>10013</v>
      </c>
      <c r="B5373" s="53">
        <v>0</v>
      </c>
      <c r="C5373" s="53" t="s">
        <v>33536</v>
      </c>
      <c r="D5373" s="53" t="s">
        <v>33872</v>
      </c>
    </row>
    <row r="5374" spans="1:4" ht="15" x14ac:dyDescent="0.25">
      <c r="A5374" s="53" t="s">
        <v>10014</v>
      </c>
      <c r="B5374" s="53">
        <v>0</v>
      </c>
      <c r="C5374" s="53" t="s">
        <v>33536</v>
      </c>
      <c r="D5374" s="53" t="s">
        <v>33872</v>
      </c>
    </row>
    <row r="5375" spans="1:4" ht="15" x14ac:dyDescent="0.25">
      <c r="A5375" s="53" t="s">
        <v>10015</v>
      </c>
      <c r="B5375" s="53">
        <v>0</v>
      </c>
      <c r="C5375" s="53" t="s">
        <v>33536</v>
      </c>
      <c r="D5375" s="53" t="s">
        <v>33872</v>
      </c>
    </row>
    <row r="5376" spans="1:4" ht="15" x14ac:dyDescent="0.25">
      <c r="A5376" s="53" t="s">
        <v>10016</v>
      </c>
      <c r="B5376" s="53">
        <v>0</v>
      </c>
      <c r="C5376" s="53" t="s">
        <v>33536</v>
      </c>
      <c r="D5376" s="53" t="s">
        <v>33872</v>
      </c>
    </row>
    <row r="5377" spans="1:4" ht="15" x14ac:dyDescent="0.25">
      <c r="A5377" s="53" t="s">
        <v>10017</v>
      </c>
      <c r="B5377" s="53">
        <v>0</v>
      </c>
      <c r="C5377" s="53" t="s">
        <v>33536</v>
      </c>
      <c r="D5377" s="53" t="s">
        <v>33872</v>
      </c>
    </row>
    <row r="5378" spans="1:4" ht="15" x14ac:dyDescent="0.25">
      <c r="A5378" s="53" t="s">
        <v>10018</v>
      </c>
      <c r="B5378" s="53">
        <v>0</v>
      </c>
      <c r="C5378" s="53" t="s">
        <v>33536</v>
      </c>
      <c r="D5378" s="53" t="s">
        <v>33872</v>
      </c>
    </row>
    <row r="5379" spans="1:4" ht="15" x14ac:dyDescent="0.25">
      <c r="A5379" s="53" t="s">
        <v>10019</v>
      </c>
      <c r="B5379" s="53">
        <v>0</v>
      </c>
      <c r="C5379" s="53" t="s">
        <v>33536</v>
      </c>
      <c r="D5379" s="53" t="s">
        <v>33872</v>
      </c>
    </row>
    <row r="5380" spans="1:4" ht="15" x14ac:dyDescent="0.25">
      <c r="A5380" s="53" t="s">
        <v>10020</v>
      </c>
      <c r="B5380" s="53">
        <v>0</v>
      </c>
      <c r="C5380" s="53" t="s">
        <v>33536</v>
      </c>
      <c r="D5380" s="53" t="s">
        <v>33872</v>
      </c>
    </row>
    <row r="5381" spans="1:4" ht="15" x14ac:dyDescent="0.25">
      <c r="A5381" s="53" t="s">
        <v>10021</v>
      </c>
      <c r="B5381" s="53">
        <v>0</v>
      </c>
      <c r="C5381" s="53" t="s">
        <v>33536</v>
      </c>
      <c r="D5381" s="53" t="s">
        <v>33872</v>
      </c>
    </row>
    <row r="5382" spans="1:4" ht="15" x14ac:dyDescent="0.25">
      <c r="A5382" s="53" t="s">
        <v>10022</v>
      </c>
      <c r="B5382" s="53">
        <v>0</v>
      </c>
      <c r="C5382" s="53" t="s">
        <v>33536</v>
      </c>
      <c r="D5382" s="53" t="s">
        <v>33872</v>
      </c>
    </row>
    <row r="5383" spans="1:4" ht="15" x14ac:dyDescent="0.25">
      <c r="A5383" s="53" t="s">
        <v>10023</v>
      </c>
      <c r="B5383" s="53">
        <v>0</v>
      </c>
      <c r="C5383" s="53" t="s">
        <v>33536</v>
      </c>
      <c r="D5383" s="53" t="s">
        <v>33872</v>
      </c>
    </row>
    <row r="5384" spans="1:4" ht="15" x14ac:dyDescent="0.25">
      <c r="A5384" s="53" t="s">
        <v>10024</v>
      </c>
      <c r="B5384" s="53">
        <v>0</v>
      </c>
      <c r="C5384" s="53" t="s">
        <v>33536</v>
      </c>
      <c r="D5384" s="53" t="s">
        <v>33872</v>
      </c>
    </row>
    <row r="5385" spans="1:4" ht="15" x14ac:dyDescent="0.25">
      <c r="A5385" s="53" t="s">
        <v>10025</v>
      </c>
      <c r="B5385" s="53">
        <v>0</v>
      </c>
      <c r="C5385" s="53" t="s">
        <v>33536</v>
      </c>
      <c r="D5385" s="53" t="s">
        <v>33872</v>
      </c>
    </row>
    <row r="5386" spans="1:4" ht="15" x14ac:dyDescent="0.25">
      <c r="A5386" s="53" t="s">
        <v>10026</v>
      </c>
      <c r="B5386" s="53">
        <v>0</v>
      </c>
      <c r="C5386" s="53" t="s">
        <v>33536</v>
      </c>
      <c r="D5386" s="53" t="s">
        <v>33872</v>
      </c>
    </row>
    <row r="5387" spans="1:4" ht="15" x14ac:dyDescent="0.25">
      <c r="A5387" s="53" t="s">
        <v>10027</v>
      </c>
      <c r="B5387" s="53">
        <v>0</v>
      </c>
      <c r="C5387" s="53" t="s">
        <v>33536</v>
      </c>
      <c r="D5387" s="53" t="s">
        <v>33872</v>
      </c>
    </row>
    <row r="5388" spans="1:4" ht="15" x14ac:dyDescent="0.25">
      <c r="A5388" s="53" t="s">
        <v>10028</v>
      </c>
      <c r="B5388" s="53">
        <v>0</v>
      </c>
      <c r="C5388" s="53" t="s">
        <v>33536</v>
      </c>
      <c r="D5388" s="53" t="s">
        <v>33872</v>
      </c>
    </row>
    <row r="5389" spans="1:4" ht="15" x14ac:dyDescent="0.25">
      <c r="A5389" s="53" t="s">
        <v>10029</v>
      </c>
      <c r="B5389" s="53">
        <v>0</v>
      </c>
      <c r="C5389" s="53" t="s">
        <v>33536</v>
      </c>
      <c r="D5389" s="53" t="s">
        <v>33872</v>
      </c>
    </row>
    <row r="5390" spans="1:4" ht="15" x14ac:dyDescent="0.25">
      <c r="A5390" s="53" t="s">
        <v>10030</v>
      </c>
      <c r="B5390" s="53">
        <v>0</v>
      </c>
      <c r="C5390" s="53" t="s">
        <v>33536</v>
      </c>
      <c r="D5390" s="53" t="s">
        <v>33872</v>
      </c>
    </row>
    <row r="5391" spans="1:4" ht="15" x14ac:dyDescent="0.25">
      <c r="A5391" s="53" t="s">
        <v>10031</v>
      </c>
      <c r="B5391" s="53">
        <v>0</v>
      </c>
      <c r="C5391" s="53" t="s">
        <v>33536</v>
      </c>
      <c r="D5391" s="53" t="s">
        <v>33872</v>
      </c>
    </row>
    <row r="5392" spans="1:4" ht="15" x14ac:dyDescent="0.25">
      <c r="A5392" s="53" t="s">
        <v>10032</v>
      </c>
      <c r="B5392" s="53">
        <v>0</v>
      </c>
      <c r="C5392" s="53" t="s">
        <v>33536</v>
      </c>
      <c r="D5392" s="53" t="s">
        <v>33872</v>
      </c>
    </row>
    <row r="5393" spans="1:4" ht="15" x14ac:dyDescent="0.25">
      <c r="A5393" s="53" t="s">
        <v>10033</v>
      </c>
      <c r="B5393" s="53">
        <v>0</v>
      </c>
      <c r="C5393" s="53" t="s">
        <v>33536</v>
      </c>
      <c r="D5393" s="53" t="s">
        <v>33872</v>
      </c>
    </row>
    <row r="5394" spans="1:4" ht="15" x14ac:dyDescent="0.25">
      <c r="A5394" s="53" t="s">
        <v>10034</v>
      </c>
      <c r="B5394" s="53">
        <v>0</v>
      </c>
      <c r="C5394" s="53" t="s">
        <v>33536</v>
      </c>
      <c r="D5394" s="53" t="s">
        <v>33872</v>
      </c>
    </row>
    <row r="5395" spans="1:4" ht="15" x14ac:dyDescent="0.25">
      <c r="A5395" s="53" t="s">
        <v>10035</v>
      </c>
      <c r="B5395" s="53">
        <v>0</v>
      </c>
      <c r="C5395" s="53" t="s">
        <v>33536</v>
      </c>
      <c r="D5395" s="53" t="s">
        <v>33872</v>
      </c>
    </row>
    <row r="5396" spans="1:4" ht="15" x14ac:dyDescent="0.25">
      <c r="A5396" s="53" t="s">
        <v>10036</v>
      </c>
      <c r="B5396" s="53">
        <v>0</v>
      </c>
      <c r="C5396" s="53" t="s">
        <v>33536</v>
      </c>
      <c r="D5396" s="53" t="s">
        <v>33872</v>
      </c>
    </row>
    <row r="5397" spans="1:4" ht="15" x14ac:dyDescent="0.25">
      <c r="A5397" s="53" t="s">
        <v>10037</v>
      </c>
      <c r="B5397" s="53">
        <v>0</v>
      </c>
      <c r="C5397" s="53" t="s">
        <v>33536</v>
      </c>
      <c r="D5397" s="53" t="s">
        <v>33872</v>
      </c>
    </row>
    <row r="5398" spans="1:4" ht="15" x14ac:dyDescent="0.25">
      <c r="A5398" s="53" t="s">
        <v>10038</v>
      </c>
      <c r="B5398" s="53">
        <v>0</v>
      </c>
      <c r="C5398" s="53" t="s">
        <v>33536</v>
      </c>
      <c r="D5398" s="53" t="s">
        <v>33872</v>
      </c>
    </row>
    <row r="5399" spans="1:4" ht="15" x14ac:dyDescent="0.25">
      <c r="A5399" s="53" t="s">
        <v>10039</v>
      </c>
      <c r="B5399" s="53">
        <v>0</v>
      </c>
      <c r="C5399" s="53" t="s">
        <v>33536</v>
      </c>
      <c r="D5399" s="53" t="s">
        <v>33872</v>
      </c>
    </row>
    <row r="5400" spans="1:4" ht="15" x14ac:dyDescent="0.25">
      <c r="A5400" s="53" t="s">
        <v>10040</v>
      </c>
      <c r="B5400" s="53">
        <v>0</v>
      </c>
      <c r="C5400" s="53" t="s">
        <v>33536</v>
      </c>
      <c r="D5400" s="53" t="s">
        <v>33872</v>
      </c>
    </row>
    <row r="5401" spans="1:4" ht="15" x14ac:dyDescent="0.25">
      <c r="A5401" s="53" t="s">
        <v>10041</v>
      </c>
      <c r="B5401" s="53">
        <v>0</v>
      </c>
      <c r="C5401" s="53" t="s">
        <v>33536</v>
      </c>
      <c r="D5401" s="53" t="s">
        <v>33872</v>
      </c>
    </row>
    <row r="5402" spans="1:4" ht="15" x14ac:dyDescent="0.25">
      <c r="A5402" s="53" t="s">
        <v>10042</v>
      </c>
      <c r="B5402" s="53">
        <v>0</v>
      </c>
      <c r="C5402" s="53" t="s">
        <v>33536</v>
      </c>
      <c r="D5402" s="53" t="s">
        <v>33872</v>
      </c>
    </row>
    <row r="5403" spans="1:4" ht="15" x14ac:dyDescent="0.25">
      <c r="A5403" s="53" t="s">
        <v>10043</v>
      </c>
      <c r="B5403" s="53">
        <v>0</v>
      </c>
      <c r="C5403" s="53" t="s">
        <v>33536</v>
      </c>
      <c r="D5403" s="53" t="s">
        <v>33872</v>
      </c>
    </row>
    <row r="5404" spans="1:4" ht="15" x14ac:dyDescent="0.25">
      <c r="A5404" s="53" t="s">
        <v>10044</v>
      </c>
      <c r="B5404" s="53">
        <v>0</v>
      </c>
      <c r="C5404" s="53" t="s">
        <v>33536</v>
      </c>
      <c r="D5404" s="53" t="s">
        <v>33872</v>
      </c>
    </row>
    <row r="5405" spans="1:4" ht="15" x14ac:dyDescent="0.25">
      <c r="A5405" s="53" t="s">
        <v>10045</v>
      </c>
      <c r="B5405" s="53">
        <v>0</v>
      </c>
      <c r="C5405" s="53" t="s">
        <v>33536</v>
      </c>
      <c r="D5405" s="53" t="s">
        <v>33872</v>
      </c>
    </row>
    <row r="5406" spans="1:4" ht="15" x14ac:dyDescent="0.25">
      <c r="A5406" s="53" t="s">
        <v>10046</v>
      </c>
      <c r="B5406" s="53">
        <v>0</v>
      </c>
      <c r="C5406" s="53" t="s">
        <v>33536</v>
      </c>
      <c r="D5406" s="53" t="s">
        <v>33872</v>
      </c>
    </row>
    <row r="5407" spans="1:4" ht="15" x14ac:dyDescent="0.25">
      <c r="A5407" s="53" t="s">
        <v>10047</v>
      </c>
      <c r="B5407" s="53">
        <v>0</v>
      </c>
      <c r="C5407" s="53" t="s">
        <v>33536</v>
      </c>
      <c r="D5407" s="53" t="s">
        <v>33872</v>
      </c>
    </row>
    <row r="5408" spans="1:4" ht="15" x14ac:dyDescent="0.25">
      <c r="A5408" s="53" t="s">
        <v>10048</v>
      </c>
      <c r="B5408" s="53">
        <v>0</v>
      </c>
      <c r="C5408" s="53" t="s">
        <v>33536</v>
      </c>
      <c r="D5408" s="53" t="s">
        <v>33872</v>
      </c>
    </row>
    <row r="5409" spans="1:4" ht="15" x14ac:dyDescent="0.25">
      <c r="A5409" s="53" t="s">
        <v>10049</v>
      </c>
      <c r="B5409" s="53">
        <v>0</v>
      </c>
      <c r="C5409" s="53" t="s">
        <v>33536</v>
      </c>
      <c r="D5409" s="53" t="s">
        <v>33872</v>
      </c>
    </row>
    <row r="5410" spans="1:4" ht="15" x14ac:dyDescent="0.25">
      <c r="A5410" s="53" t="s">
        <v>10050</v>
      </c>
      <c r="B5410" s="53">
        <v>0</v>
      </c>
      <c r="C5410" s="53" t="s">
        <v>33536</v>
      </c>
      <c r="D5410" s="53" t="s">
        <v>33872</v>
      </c>
    </row>
    <row r="5411" spans="1:4" ht="15" x14ac:dyDescent="0.25">
      <c r="A5411" s="53" t="s">
        <v>10051</v>
      </c>
      <c r="B5411" s="53">
        <v>0</v>
      </c>
      <c r="C5411" s="53" t="s">
        <v>33536</v>
      </c>
      <c r="D5411" s="53" t="s">
        <v>33872</v>
      </c>
    </row>
    <row r="5412" spans="1:4" ht="15" x14ac:dyDescent="0.25">
      <c r="A5412" s="53" t="s">
        <v>10052</v>
      </c>
      <c r="B5412" s="53">
        <v>0</v>
      </c>
      <c r="C5412" s="53" t="s">
        <v>33536</v>
      </c>
      <c r="D5412" s="53" t="s">
        <v>33872</v>
      </c>
    </row>
    <row r="5413" spans="1:4" ht="15" x14ac:dyDescent="0.25">
      <c r="A5413" s="53" t="s">
        <v>10053</v>
      </c>
      <c r="B5413" s="53">
        <v>0</v>
      </c>
      <c r="C5413" s="53" t="s">
        <v>33536</v>
      </c>
      <c r="D5413" s="53" t="s">
        <v>33872</v>
      </c>
    </row>
    <row r="5414" spans="1:4" ht="15" x14ac:dyDescent="0.25">
      <c r="A5414" s="53" t="s">
        <v>10054</v>
      </c>
      <c r="B5414" s="53">
        <v>0</v>
      </c>
      <c r="C5414" s="53" t="s">
        <v>33536</v>
      </c>
      <c r="D5414" s="53" t="s">
        <v>33872</v>
      </c>
    </row>
    <row r="5415" spans="1:4" ht="15" x14ac:dyDescent="0.25">
      <c r="A5415" s="53" t="s">
        <v>10055</v>
      </c>
      <c r="B5415" s="53">
        <v>0</v>
      </c>
      <c r="C5415" s="53" t="s">
        <v>33536</v>
      </c>
      <c r="D5415" s="53" t="s">
        <v>33872</v>
      </c>
    </row>
    <row r="5416" spans="1:4" ht="15" x14ac:dyDescent="0.25">
      <c r="A5416" s="53" t="s">
        <v>10056</v>
      </c>
      <c r="B5416" s="53">
        <v>0</v>
      </c>
      <c r="C5416" s="53" t="s">
        <v>33536</v>
      </c>
      <c r="D5416" s="53" t="s">
        <v>33872</v>
      </c>
    </row>
    <row r="5417" spans="1:4" ht="15" x14ac:dyDescent="0.25">
      <c r="A5417" s="53" t="s">
        <v>10057</v>
      </c>
      <c r="B5417" s="53">
        <v>0</v>
      </c>
      <c r="C5417" s="53" t="s">
        <v>33536</v>
      </c>
      <c r="D5417" s="53" t="s">
        <v>33872</v>
      </c>
    </row>
    <row r="5418" spans="1:4" ht="15" x14ac:dyDescent="0.25">
      <c r="A5418" s="53" t="s">
        <v>10058</v>
      </c>
      <c r="B5418" s="53">
        <v>0</v>
      </c>
      <c r="C5418" s="53" t="s">
        <v>33536</v>
      </c>
      <c r="D5418" s="53" t="s">
        <v>33872</v>
      </c>
    </row>
    <row r="5419" spans="1:4" ht="15" x14ac:dyDescent="0.25">
      <c r="A5419" s="53" t="s">
        <v>10059</v>
      </c>
      <c r="B5419" s="53">
        <v>0</v>
      </c>
      <c r="C5419" s="53" t="s">
        <v>33536</v>
      </c>
      <c r="D5419" s="53" t="s">
        <v>33872</v>
      </c>
    </row>
    <row r="5420" spans="1:4" ht="15" x14ac:dyDescent="0.25">
      <c r="A5420" s="53" t="s">
        <v>10060</v>
      </c>
      <c r="B5420" s="53">
        <v>0</v>
      </c>
      <c r="C5420" s="53" t="s">
        <v>33536</v>
      </c>
      <c r="D5420" s="53" t="s">
        <v>33872</v>
      </c>
    </row>
    <row r="5421" spans="1:4" ht="15" x14ac:dyDescent="0.25">
      <c r="A5421" s="53" t="s">
        <v>10061</v>
      </c>
      <c r="B5421" s="53">
        <v>0</v>
      </c>
      <c r="C5421" s="53" t="s">
        <v>33536</v>
      </c>
      <c r="D5421" s="53" t="s">
        <v>33872</v>
      </c>
    </row>
    <row r="5422" spans="1:4" ht="15" x14ac:dyDescent="0.25">
      <c r="A5422" s="53" t="s">
        <v>10062</v>
      </c>
      <c r="B5422" s="53">
        <v>0</v>
      </c>
      <c r="C5422" s="53" t="s">
        <v>33536</v>
      </c>
      <c r="D5422" s="53" t="s">
        <v>33872</v>
      </c>
    </row>
    <row r="5423" spans="1:4" ht="15" x14ac:dyDescent="0.25">
      <c r="A5423" s="53" t="s">
        <v>10063</v>
      </c>
      <c r="B5423" s="53">
        <v>0</v>
      </c>
      <c r="C5423" s="53" t="s">
        <v>33536</v>
      </c>
      <c r="D5423" s="53" t="s">
        <v>33872</v>
      </c>
    </row>
    <row r="5424" spans="1:4" ht="15" x14ac:dyDescent="0.25">
      <c r="A5424" s="53" t="s">
        <v>10064</v>
      </c>
      <c r="B5424" s="53">
        <v>0</v>
      </c>
      <c r="C5424" s="53" t="s">
        <v>33536</v>
      </c>
      <c r="D5424" s="53" t="s">
        <v>33872</v>
      </c>
    </row>
    <row r="5425" spans="1:4" ht="15" x14ac:dyDescent="0.25">
      <c r="A5425" s="53" t="s">
        <v>10065</v>
      </c>
      <c r="B5425" s="53">
        <v>0</v>
      </c>
      <c r="C5425" s="53" t="s">
        <v>33536</v>
      </c>
      <c r="D5425" s="53" t="s">
        <v>33872</v>
      </c>
    </row>
    <row r="5426" spans="1:4" ht="15" x14ac:dyDescent="0.25">
      <c r="A5426" s="53" t="s">
        <v>10066</v>
      </c>
      <c r="B5426" s="53">
        <v>0</v>
      </c>
      <c r="C5426" s="53" t="s">
        <v>33536</v>
      </c>
      <c r="D5426" s="53" t="s">
        <v>33872</v>
      </c>
    </row>
    <row r="5427" spans="1:4" ht="15" x14ac:dyDescent="0.25">
      <c r="A5427" s="53" t="s">
        <v>10067</v>
      </c>
      <c r="B5427" s="53">
        <v>0</v>
      </c>
      <c r="C5427" s="53" t="s">
        <v>33537</v>
      </c>
      <c r="D5427" s="53" t="s">
        <v>33872</v>
      </c>
    </row>
    <row r="5428" spans="1:4" ht="15" x14ac:dyDescent="0.25">
      <c r="A5428" s="53" t="s">
        <v>10068</v>
      </c>
      <c r="B5428" s="53">
        <v>0</v>
      </c>
      <c r="C5428" s="53" t="s">
        <v>33536</v>
      </c>
      <c r="D5428" s="53" t="s">
        <v>33872</v>
      </c>
    </row>
    <row r="5429" spans="1:4" ht="15" x14ac:dyDescent="0.25">
      <c r="A5429" s="53" t="s">
        <v>10069</v>
      </c>
      <c r="B5429" s="53">
        <v>0</v>
      </c>
      <c r="C5429" s="53" t="s">
        <v>33536</v>
      </c>
      <c r="D5429" s="53" t="s">
        <v>33872</v>
      </c>
    </row>
    <row r="5430" spans="1:4" ht="15" x14ac:dyDescent="0.25">
      <c r="A5430" s="53" t="s">
        <v>10070</v>
      </c>
      <c r="B5430" s="53">
        <v>0</v>
      </c>
      <c r="C5430" s="53" t="s">
        <v>33536</v>
      </c>
      <c r="D5430" s="53" t="s">
        <v>33872</v>
      </c>
    </row>
    <row r="5431" spans="1:4" ht="15" x14ac:dyDescent="0.25">
      <c r="A5431" s="53" t="s">
        <v>10071</v>
      </c>
      <c r="B5431" s="53">
        <v>0</v>
      </c>
      <c r="C5431" s="53" t="s">
        <v>33536</v>
      </c>
      <c r="D5431" s="53" t="s">
        <v>33872</v>
      </c>
    </row>
    <row r="5432" spans="1:4" ht="15" x14ac:dyDescent="0.25">
      <c r="A5432" s="53" t="s">
        <v>10072</v>
      </c>
      <c r="B5432" s="53">
        <v>0</v>
      </c>
      <c r="C5432" s="53" t="s">
        <v>33536</v>
      </c>
      <c r="D5432" s="53" t="s">
        <v>33872</v>
      </c>
    </row>
    <row r="5433" spans="1:4" ht="15" x14ac:dyDescent="0.25">
      <c r="A5433" s="53" t="s">
        <v>10073</v>
      </c>
      <c r="B5433" s="53">
        <v>0</v>
      </c>
      <c r="C5433" s="53" t="s">
        <v>33536</v>
      </c>
      <c r="D5433" s="53" t="s">
        <v>33872</v>
      </c>
    </row>
    <row r="5434" spans="1:4" ht="15" x14ac:dyDescent="0.25">
      <c r="A5434" s="53" t="s">
        <v>10074</v>
      </c>
      <c r="B5434" s="53">
        <v>0</v>
      </c>
      <c r="C5434" s="53" t="s">
        <v>33536</v>
      </c>
      <c r="D5434" s="53" t="s">
        <v>33872</v>
      </c>
    </row>
    <row r="5435" spans="1:4" ht="15" x14ac:dyDescent="0.25">
      <c r="A5435" s="53" t="s">
        <v>10075</v>
      </c>
      <c r="B5435" s="53">
        <v>0</v>
      </c>
      <c r="C5435" s="53" t="s">
        <v>33536</v>
      </c>
      <c r="D5435" s="53" t="s">
        <v>33872</v>
      </c>
    </row>
    <row r="5436" spans="1:4" ht="15" x14ac:dyDescent="0.25">
      <c r="A5436" s="53" t="s">
        <v>10076</v>
      </c>
      <c r="B5436" s="53">
        <v>0</v>
      </c>
      <c r="C5436" s="53" t="s">
        <v>33536</v>
      </c>
      <c r="D5436" s="53" t="s">
        <v>33872</v>
      </c>
    </row>
    <row r="5437" spans="1:4" ht="15" x14ac:dyDescent="0.25">
      <c r="A5437" s="53" t="s">
        <v>10077</v>
      </c>
      <c r="B5437" s="53">
        <v>0</v>
      </c>
      <c r="C5437" s="53" t="s">
        <v>33536</v>
      </c>
      <c r="D5437" s="53" t="s">
        <v>33872</v>
      </c>
    </row>
    <row r="5438" spans="1:4" ht="15" x14ac:dyDescent="0.25">
      <c r="A5438" s="53" t="s">
        <v>10078</v>
      </c>
      <c r="B5438" s="53">
        <v>0</v>
      </c>
      <c r="C5438" s="53" t="s">
        <v>33536</v>
      </c>
      <c r="D5438" s="53" t="s">
        <v>33872</v>
      </c>
    </row>
    <row r="5439" spans="1:4" ht="15" x14ac:dyDescent="0.25">
      <c r="A5439" s="53" t="s">
        <v>10079</v>
      </c>
      <c r="B5439" s="53">
        <v>0</v>
      </c>
      <c r="C5439" s="53" t="s">
        <v>33536</v>
      </c>
      <c r="D5439" s="53" t="s">
        <v>33872</v>
      </c>
    </row>
    <row r="5440" spans="1:4" ht="15" x14ac:dyDescent="0.25">
      <c r="A5440" s="53" t="s">
        <v>10080</v>
      </c>
      <c r="B5440" s="53">
        <v>0</v>
      </c>
      <c r="C5440" s="53" t="s">
        <v>33536</v>
      </c>
      <c r="D5440" s="53" t="s">
        <v>33872</v>
      </c>
    </row>
    <row r="5441" spans="1:4" ht="15" x14ac:dyDescent="0.25">
      <c r="A5441" s="53" t="s">
        <v>10081</v>
      </c>
      <c r="B5441" s="53">
        <v>0</v>
      </c>
      <c r="C5441" s="53" t="s">
        <v>33536</v>
      </c>
      <c r="D5441" s="53" t="s">
        <v>33872</v>
      </c>
    </row>
    <row r="5442" spans="1:4" ht="15" x14ac:dyDescent="0.25">
      <c r="A5442" s="53" t="s">
        <v>10082</v>
      </c>
      <c r="B5442" s="53">
        <v>0</v>
      </c>
      <c r="C5442" s="53" t="s">
        <v>33536</v>
      </c>
      <c r="D5442" s="53" t="s">
        <v>33872</v>
      </c>
    </row>
    <row r="5443" spans="1:4" ht="15" x14ac:dyDescent="0.25">
      <c r="A5443" s="53" t="s">
        <v>10083</v>
      </c>
      <c r="B5443" s="53">
        <v>0</v>
      </c>
      <c r="C5443" s="53" t="s">
        <v>33536</v>
      </c>
      <c r="D5443" s="53" t="s">
        <v>33872</v>
      </c>
    </row>
    <row r="5444" spans="1:4" ht="15" x14ac:dyDescent="0.25">
      <c r="A5444" s="53" t="s">
        <v>10084</v>
      </c>
      <c r="B5444" s="53">
        <v>0</v>
      </c>
      <c r="C5444" s="53" t="s">
        <v>33536</v>
      </c>
      <c r="D5444" s="53" t="s">
        <v>33872</v>
      </c>
    </row>
    <row r="5445" spans="1:4" ht="15" x14ac:dyDescent="0.25">
      <c r="A5445" s="53" t="s">
        <v>10085</v>
      </c>
      <c r="B5445" s="53">
        <v>0</v>
      </c>
      <c r="C5445" s="53" t="s">
        <v>33536</v>
      </c>
      <c r="D5445" s="53" t="s">
        <v>33872</v>
      </c>
    </row>
    <row r="5446" spans="1:4" ht="15" x14ac:dyDescent="0.25">
      <c r="A5446" s="53" t="s">
        <v>10086</v>
      </c>
      <c r="B5446" s="53">
        <v>0</v>
      </c>
      <c r="C5446" s="53" t="s">
        <v>33536</v>
      </c>
      <c r="D5446" s="53" t="s">
        <v>33872</v>
      </c>
    </row>
    <row r="5447" spans="1:4" ht="15" x14ac:dyDescent="0.25">
      <c r="A5447" s="53" t="s">
        <v>10087</v>
      </c>
      <c r="B5447" s="53">
        <v>0</v>
      </c>
      <c r="C5447" s="53" t="s">
        <v>33536</v>
      </c>
      <c r="D5447" s="53" t="s">
        <v>33872</v>
      </c>
    </row>
    <row r="5448" spans="1:4" ht="15" x14ac:dyDescent="0.25">
      <c r="A5448" s="53" t="s">
        <v>10088</v>
      </c>
      <c r="B5448" s="53">
        <v>0</v>
      </c>
      <c r="C5448" s="53" t="s">
        <v>33536</v>
      </c>
      <c r="D5448" s="53" t="s">
        <v>33872</v>
      </c>
    </row>
    <row r="5449" spans="1:4" ht="15" x14ac:dyDescent="0.25">
      <c r="A5449" s="53" t="s">
        <v>10089</v>
      </c>
      <c r="B5449" s="53">
        <v>0</v>
      </c>
      <c r="C5449" s="53" t="s">
        <v>33536</v>
      </c>
      <c r="D5449" s="53" t="s">
        <v>33872</v>
      </c>
    </row>
    <row r="5450" spans="1:4" ht="15" x14ac:dyDescent="0.25">
      <c r="A5450" s="53" t="s">
        <v>10090</v>
      </c>
      <c r="B5450" s="53">
        <v>0</v>
      </c>
      <c r="C5450" s="53" t="s">
        <v>33536</v>
      </c>
      <c r="D5450" s="53" t="s">
        <v>33872</v>
      </c>
    </row>
    <row r="5451" spans="1:4" ht="15" x14ac:dyDescent="0.25">
      <c r="A5451" s="53" t="s">
        <v>10091</v>
      </c>
      <c r="B5451" s="53">
        <v>0</v>
      </c>
      <c r="C5451" s="53" t="s">
        <v>33536</v>
      </c>
      <c r="D5451" s="53" t="s">
        <v>33872</v>
      </c>
    </row>
    <row r="5452" spans="1:4" ht="15" x14ac:dyDescent="0.25">
      <c r="A5452" s="53" t="s">
        <v>10092</v>
      </c>
      <c r="B5452" s="53">
        <v>0</v>
      </c>
      <c r="C5452" s="53" t="s">
        <v>33536</v>
      </c>
      <c r="D5452" s="53" t="s">
        <v>33872</v>
      </c>
    </row>
    <row r="5453" spans="1:4" ht="15" x14ac:dyDescent="0.25">
      <c r="A5453" s="53" t="s">
        <v>10093</v>
      </c>
      <c r="B5453" s="53">
        <v>0</v>
      </c>
      <c r="C5453" s="53" t="s">
        <v>33536</v>
      </c>
      <c r="D5453" s="53" t="s">
        <v>33872</v>
      </c>
    </row>
    <row r="5454" spans="1:4" ht="15" x14ac:dyDescent="0.25">
      <c r="A5454" s="53" t="s">
        <v>10094</v>
      </c>
      <c r="B5454" s="53">
        <v>0</v>
      </c>
      <c r="C5454" s="53" t="s">
        <v>33536</v>
      </c>
      <c r="D5454" s="53" t="s">
        <v>33872</v>
      </c>
    </row>
    <row r="5455" spans="1:4" ht="15" x14ac:dyDescent="0.25">
      <c r="A5455" s="53" t="s">
        <v>10095</v>
      </c>
      <c r="B5455" s="53">
        <v>0</v>
      </c>
      <c r="C5455" s="53" t="s">
        <v>33536</v>
      </c>
      <c r="D5455" s="53" t="s">
        <v>33872</v>
      </c>
    </row>
    <row r="5456" spans="1:4" ht="15" x14ac:dyDescent="0.25">
      <c r="A5456" s="53" t="s">
        <v>10096</v>
      </c>
      <c r="B5456" s="53">
        <v>0</v>
      </c>
      <c r="C5456" s="53" t="s">
        <v>33536</v>
      </c>
      <c r="D5456" s="53" t="s">
        <v>33872</v>
      </c>
    </row>
    <row r="5457" spans="1:4" ht="15" x14ac:dyDescent="0.25">
      <c r="A5457" s="53" t="s">
        <v>10097</v>
      </c>
      <c r="B5457" s="53">
        <v>0</v>
      </c>
      <c r="C5457" s="53" t="s">
        <v>33536</v>
      </c>
      <c r="D5457" s="53" t="s">
        <v>33872</v>
      </c>
    </row>
    <row r="5458" spans="1:4" ht="15" x14ac:dyDescent="0.25">
      <c r="A5458" s="53" t="s">
        <v>10098</v>
      </c>
      <c r="B5458" s="53">
        <v>0</v>
      </c>
      <c r="C5458" s="53" t="s">
        <v>33536</v>
      </c>
      <c r="D5458" s="53" t="s">
        <v>33872</v>
      </c>
    </row>
    <row r="5459" spans="1:4" ht="15" x14ac:dyDescent="0.25">
      <c r="A5459" s="53" t="s">
        <v>10099</v>
      </c>
      <c r="B5459" s="53">
        <v>0</v>
      </c>
      <c r="C5459" s="53" t="s">
        <v>33536</v>
      </c>
      <c r="D5459" s="53" t="s">
        <v>33872</v>
      </c>
    </row>
    <row r="5460" spans="1:4" ht="15" x14ac:dyDescent="0.25">
      <c r="A5460" s="53" t="s">
        <v>10100</v>
      </c>
      <c r="B5460" s="53">
        <v>0</v>
      </c>
      <c r="C5460" s="53" t="s">
        <v>33536</v>
      </c>
      <c r="D5460" s="53" t="s">
        <v>33872</v>
      </c>
    </row>
    <row r="5461" spans="1:4" ht="15" x14ac:dyDescent="0.25">
      <c r="A5461" s="53" t="s">
        <v>10101</v>
      </c>
      <c r="B5461" s="53">
        <v>0</v>
      </c>
      <c r="C5461" s="53" t="s">
        <v>33536</v>
      </c>
      <c r="D5461" s="53" t="s">
        <v>33872</v>
      </c>
    </row>
    <row r="5462" spans="1:4" ht="15" x14ac:dyDescent="0.25">
      <c r="A5462" s="53" t="s">
        <v>10102</v>
      </c>
      <c r="B5462" s="53">
        <v>0</v>
      </c>
      <c r="C5462" s="53" t="s">
        <v>33536</v>
      </c>
      <c r="D5462" s="53" t="s">
        <v>33872</v>
      </c>
    </row>
    <row r="5463" spans="1:4" ht="15" x14ac:dyDescent="0.25">
      <c r="A5463" s="53" t="s">
        <v>10103</v>
      </c>
      <c r="B5463" s="53">
        <v>0</v>
      </c>
      <c r="C5463" s="53" t="s">
        <v>33536</v>
      </c>
      <c r="D5463" s="53" t="s">
        <v>33872</v>
      </c>
    </row>
    <row r="5464" spans="1:4" ht="15" x14ac:dyDescent="0.25">
      <c r="A5464" s="53" t="s">
        <v>10104</v>
      </c>
      <c r="B5464" s="53">
        <v>0</v>
      </c>
      <c r="C5464" s="53" t="s">
        <v>33536</v>
      </c>
      <c r="D5464" s="53" t="s">
        <v>33872</v>
      </c>
    </row>
    <row r="5465" spans="1:4" ht="15" x14ac:dyDescent="0.25">
      <c r="A5465" s="53" t="s">
        <v>10105</v>
      </c>
      <c r="B5465" s="53">
        <v>0</v>
      </c>
      <c r="C5465" s="53" t="s">
        <v>33536</v>
      </c>
      <c r="D5465" s="53" t="s">
        <v>33872</v>
      </c>
    </row>
    <row r="5466" spans="1:4" ht="15" x14ac:dyDescent="0.25">
      <c r="A5466" s="53" t="s">
        <v>10106</v>
      </c>
      <c r="B5466" s="53">
        <v>0</v>
      </c>
      <c r="C5466" s="53" t="s">
        <v>33536</v>
      </c>
      <c r="D5466" s="53" t="s">
        <v>33872</v>
      </c>
    </row>
    <row r="5467" spans="1:4" ht="15" x14ac:dyDescent="0.25">
      <c r="A5467" s="53" t="s">
        <v>10107</v>
      </c>
      <c r="B5467" s="53">
        <v>0</v>
      </c>
      <c r="C5467" s="53" t="s">
        <v>33536</v>
      </c>
      <c r="D5467" s="53" t="s">
        <v>33872</v>
      </c>
    </row>
    <row r="5468" spans="1:4" ht="15" x14ac:dyDescent="0.25">
      <c r="A5468" s="53" t="s">
        <v>10108</v>
      </c>
      <c r="B5468" s="53">
        <v>0</v>
      </c>
      <c r="C5468" s="53" t="s">
        <v>33536</v>
      </c>
      <c r="D5468" s="53" t="s">
        <v>33872</v>
      </c>
    </row>
    <row r="5469" spans="1:4" ht="15" x14ac:dyDescent="0.25">
      <c r="A5469" s="53" t="s">
        <v>10109</v>
      </c>
      <c r="B5469" s="53">
        <v>0</v>
      </c>
      <c r="C5469" s="53" t="s">
        <v>33536</v>
      </c>
      <c r="D5469" s="53" t="s">
        <v>33872</v>
      </c>
    </row>
    <row r="5470" spans="1:4" ht="15" x14ac:dyDescent="0.25">
      <c r="A5470" s="53" t="s">
        <v>10110</v>
      </c>
      <c r="B5470" s="53">
        <v>0</v>
      </c>
      <c r="C5470" s="53" t="s">
        <v>33536</v>
      </c>
      <c r="D5470" s="53" t="s">
        <v>33872</v>
      </c>
    </row>
    <row r="5471" spans="1:4" ht="15" x14ac:dyDescent="0.25">
      <c r="A5471" s="53" t="s">
        <v>10111</v>
      </c>
      <c r="B5471" s="53">
        <v>0</v>
      </c>
      <c r="C5471" s="53" t="s">
        <v>33536</v>
      </c>
      <c r="D5471" s="53" t="s">
        <v>33872</v>
      </c>
    </row>
    <row r="5472" spans="1:4" ht="15" x14ac:dyDescent="0.25">
      <c r="A5472" s="53" t="s">
        <v>10112</v>
      </c>
      <c r="B5472" s="53">
        <v>0</v>
      </c>
      <c r="C5472" s="53" t="s">
        <v>33536</v>
      </c>
      <c r="D5472" s="53" t="s">
        <v>33872</v>
      </c>
    </row>
    <row r="5473" spans="1:4" ht="15" x14ac:dyDescent="0.25">
      <c r="A5473" s="53" t="s">
        <v>10113</v>
      </c>
      <c r="B5473" s="53">
        <v>0</v>
      </c>
      <c r="C5473" s="53" t="s">
        <v>33536</v>
      </c>
      <c r="D5473" s="53" t="s">
        <v>33872</v>
      </c>
    </row>
    <row r="5474" spans="1:4" ht="15" x14ac:dyDescent="0.25">
      <c r="A5474" s="53" t="s">
        <v>10114</v>
      </c>
      <c r="B5474" s="53">
        <v>0</v>
      </c>
      <c r="C5474" s="53" t="s">
        <v>33536</v>
      </c>
      <c r="D5474" s="53" t="s">
        <v>33872</v>
      </c>
    </row>
    <row r="5475" spans="1:4" ht="15" x14ac:dyDescent="0.25">
      <c r="A5475" s="53" t="s">
        <v>10115</v>
      </c>
      <c r="B5475" s="53">
        <v>0</v>
      </c>
      <c r="C5475" s="53" t="s">
        <v>33537</v>
      </c>
      <c r="D5475" s="53" t="s">
        <v>33872</v>
      </c>
    </row>
    <row r="5476" spans="1:4" ht="15" x14ac:dyDescent="0.25">
      <c r="A5476" s="53" t="s">
        <v>10116</v>
      </c>
      <c r="B5476" s="53">
        <v>0</v>
      </c>
      <c r="C5476" s="53" t="s">
        <v>33536</v>
      </c>
      <c r="D5476" s="53" t="s">
        <v>33872</v>
      </c>
    </row>
    <row r="5477" spans="1:4" ht="15" x14ac:dyDescent="0.25">
      <c r="A5477" s="53" t="s">
        <v>10117</v>
      </c>
      <c r="B5477" s="53">
        <v>0</v>
      </c>
      <c r="C5477" s="53" t="s">
        <v>33536</v>
      </c>
      <c r="D5477" s="53" t="s">
        <v>33872</v>
      </c>
    </row>
    <row r="5478" spans="1:4" ht="15" x14ac:dyDescent="0.25">
      <c r="A5478" s="53" t="s">
        <v>10118</v>
      </c>
      <c r="B5478" s="53">
        <v>0</v>
      </c>
      <c r="C5478" s="53" t="s">
        <v>33536</v>
      </c>
      <c r="D5478" s="53" t="s">
        <v>33872</v>
      </c>
    </row>
    <row r="5479" spans="1:4" ht="15" x14ac:dyDescent="0.25">
      <c r="A5479" s="53" t="s">
        <v>10119</v>
      </c>
      <c r="B5479" s="53">
        <v>0</v>
      </c>
      <c r="C5479" s="53" t="s">
        <v>33536</v>
      </c>
      <c r="D5479" s="53" t="s">
        <v>33872</v>
      </c>
    </row>
    <row r="5480" spans="1:4" ht="15" x14ac:dyDescent="0.25">
      <c r="A5480" s="53" t="s">
        <v>10120</v>
      </c>
      <c r="B5480" s="53">
        <v>0</v>
      </c>
      <c r="C5480" s="53" t="s">
        <v>33536</v>
      </c>
      <c r="D5480" s="53" t="s">
        <v>33872</v>
      </c>
    </row>
    <row r="5481" spans="1:4" ht="15" x14ac:dyDescent="0.25">
      <c r="A5481" s="53" t="s">
        <v>10121</v>
      </c>
      <c r="B5481" s="53">
        <v>0</v>
      </c>
      <c r="C5481" s="53" t="s">
        <v>33536</v>
      </c>
      <c r="D5481" s="53" t="s">
        <v>33872</v>
      </c>
    </row>
    <row r="5482" spans="1:4" ht="15" x14ac:dyDescent="0.25">
      <c r="A5482" s="53" t="s">
        <v>10122</v>
      </c>
      <c r="B5482" s="53">
        <v>0</v>
      </c>
      <c r="C5482" s="53" t="s">
        <v>33536</v>
      </c>
      <c r="D5482" s="53" t="s">
        <v>33872</v>
      </c>
    </row>
    <row r="5483" spans="1:4" ht="15" x14ac:dyDescent="0.25">
      <c r="A5483" s="53" t="s">
        <v>10123</v>
      </c>
      <c r="B5483" s="53">
        <v>0</v>
      </c>
      <c r="C5483" s="53" t="s">
        <v>33536</v>
      </c>
      <c r="D5483" s="53" t="s">
        <v>33872</v>
      </c>
    </row>
    <row r="5484" spans="1:4" ht="15" x14ac:dyDescent="0.25">
      <c r="A5484" s="53" t="s">
        <v>10124</v>
      </c>
      <c r="B5484" s="53">
        <v>0</v>
      </c>
      <c r="C5484" s="53" t="s">
        <v>33536</v>
      </c>
      <c r="D5484" s="53" t="s">
        <v>33872</v>
      </c>
    </row>
    <row r="5485" spans="1:4" ht="15" x14ac:dyDescent="0.25">
      <c r="A5485" s="53" t="s">
        <v>10125</v>
      </c>
      <c r="B5485" s="53">
        <v>0</v>
      </c>
      <c r="C5485" s="53" t="s">
        <v>33536</v>
      </c>
      <c r="D5485" s="53" t="s">
        <v>33872</v>
      </c>
    </row>
    <row r="5486" spans="1:4" ht="15" x14ac:dyDescent="0.25">
      <c r="A5486" s="53" t="s">
        <v>10126</v>
      </c>
      <c r="B5486" s="53">
        <v>0</v>
      </c>
      <c r="C5486" s="53" t="s">
        <v>33536</v>
      </c>
      <c r="D5486" s="53" t="s">
        <v>33872</v>
      </c>
    </row>
    <row r="5487" spans="1:4" ht="15" x14ac:dyDescent="0.25">
      <c r="A5487" s="53" t="s">
        <v>10127</v>
      </c>
      <c r="B5487" s="53">
        <v>0</v>
      </c>
      <c r="C5487" s="53" t="s">
        <v>33536</v>
      </c>
      <c r="D5487" s="53" t="s">
        <v>33872</v>
      </c>
    </row>
    <row r="5488" spans="1:4" ht="15" x14ac:dyDescent="0.25">
      <c r="A5488" s="53" t="s">
        <v>10128</v>
      </c>
      <c r="B5488" s="53">
        <v>0</v>
      </c>
      <c r="C5488" s="53" t="s">
        <v>33536</v>
      </c>
      <c r="D5488" s="53" t="s">
        <v>33872</v>
      </c>
    </row>
    <row r="5489" spans="1:4" ht="15" x14ac:dyDescent="0.25">
      <c r="A5489" s="53" t="s">
        <v>10129</v>
      </c>
      <c r="B5489" s="53">
        <v>0</v>
      </c>
      <c r="C5489" s="53" t="s">
        <v>33536</v>
      </c>
      <c r="D5489" s="53" t="s">
        <v>33872</v>
      </c>
    </row>
    <row r="5490" spans="1:4" ht="15" x14ac:dyDescent="0.25">
      <c r="A5490" s="53" t="s">
        <v>10130</v>
      </c>
      <c r="B5490" s="53">
        <v>0</v>
      </c>
      <c r="C5490" s="53" t="s">
        <v>33536</v>
      </c>
      <c r="D5490" s="53" t="s">
        <v>33872</v>
      </c>
    </row>
    <row r="5491" spans="1:4" ht="15" x14ac:dyDescent="0.25">
      <c r="A5491" s="53" t="s">
        <v>10131</v>
      </c>
      <c r="B5491" s="53">
        <v>0</v>
      </c>
      <c r="C5491" s="53" t="s">
        <v>33537</v>
      </c>
      <c r="D5491" s="53" t="s">
        <v>33872</v>
      </c>
    </row>
    <row r="5492" spans="1:4" ht="15" x14ac:dyDescent="0.25">
      <c r="A5492" s="53" t="s">
        <v>10132</v>
      </c>
      <c r="B5492" s="53">
        <v>0</v>
      </c>
      <c r="C5492" s="53" t="s">
        <v>33537</v>
      </c>
      <c r="D5492" s="53" t="s">
        <v>33872</v>
      </c>
    </row>
    <row r="5493" spans="1:4" ht="15" x14ac:dyDescent="0.25">
      <c r="A5493" s="53" t="s">
        <v>10133</v>
      </c>
      <c r="B5493" s="53">
        <v>0</v>
      </c>
      <c r="C5493" s="53" t="s">
        <v>33537</v>
      </c>
      <c r="D5493" s="53" t="s">
        <v>33872</v>
      </c>
    </row>
    <row r="5494" spans="1:4" ht="15" x14ac:dyDescent="0.25">
      <c r="A5494" s="53" t="s">
        <v>10134</v>
      </c>
      <c r="B5494" s="53">
        <v>0</v>
      </c>
      <c r="C5494" s="53" t="s">
        <v>33537</v>
      </c>
      <c r="D5494" s="53" t="s">
        <v>33872</v>
      </c>
    </row>
    <row r="5495" spans="1:4" ht="15" x14ac:dyDescent="0.25">
      <c r="A5495" s="53" t="s">
        <v>10135</v>
      </c>
      <c r="B5495" s="53">
        <v>0</v>
      </c>
      <c r="C5495" s="53" t="s">
        <v>33537</v>
      </c>
      <c r="D5495" s="53" t="s">
        <v>33872</v>
      </c>
    </row>
    <row r="5496" spans="1:4" ht="15" x14ac:dyDescent="0.25">
      <c r="A5496" s="53" t="s">
        <v>10136</v>
      </c>
      <c r="B5496" s="53">
        <v>0</v>
      </c>
      <c r="C5496" s="53" t="s">
        <v>33537</v>
      </c>
      <c r="D5496" s="53" t="s">
        <v>33872</v>
      </c>
    </row>
    <row r="5497" spans="1:4" ht="15" x14ac:dyDescent="0.25">
      <c r="A5497" s="53" t="s">
        <v>10137</v>
      </c>
      <c r="B5497" s="53">
        <v>0</v>
      </c>
      <c r="C5497" s="53" t="s">
        <v>33537</v>
      </c>
      <c r="D5497" s="53" t="s">
        <v>33872</v>
      </c>
    </row>
    <row r="5498" spans="1:4" ht="15" x14ac:dyDescent="0.25">
      <c r="A5498" s="53" t="s">
        <v>10138</v>
      </c>
      <c r="B5498" s="53">
        <v>0</v>
      </c>
      <c r="C5498" s="53" t="s">
        <v>33537</v>
      </c>
      <c r="D5498" s="53" t="s">
        <v>33872</v>
      </c>
    </row>
    <row r="5499" spans="1:4" ht="15" x14ac:dyDescent="0.25">
      <c r="A5499" s="53" t="s">
        <v>10139</v>
      </c>
      <c r="B5499" s="53">
        <v>0</v>
      </c>
      <c r="C5499" s="53" t="s">
        <v>33537</v>
      </c>
      <c r="D5499" s="53" t="s">
        <v>33872</v>
      </c>
    </row>
    <row r="5500" spans="1:4" ht="15" x14ac:dyDescent="0.25">
      <c r="A5500" s="53" t="s">
        <v>10140</v>
      </c>
      <c r="B5500" s="53">
        <v>0</v>
      </c>
      <c r="C5500" s="53" t="s">
        <v>33537</v>
      </c>
      <c r="D5500" s="53" t="s">
        <v>33872</v>
      </c>
    </row>
    <row r="5501" spans="1:4" ht="15" x14ac:dyDescent="0.25">
      <c r="A5501" s="53" t="s">
        <v>10141</v>
      </c>
      <c r="B5501" s="53">
        <v>0</v>
      </c>
      <c r="C5501" s="53" t="s">
        <v>33537</v>
      </c>
      <c r="D5501" s="53" t="s">
        <v>33872</v>
      </c>
    </row>
    <row r="5502" spans="1:4" ht="15" x14ac:dyDescent="0.25">
      <c r="A5502" s="53" t="s">
        <v>10142</v>
      </c>
      <c r="B5502" s="53">
        <v>0</v>
      </c>
      <c r="C5502" s="53" t="s">
        <v>33537</v>
      </c>
      <c r="D5502" s="53" t="s">
        <v>33872</v>
      </c>
    </row>
    <row r="5503" spans="1:4" ht="15" x14ac:dyDescent="0.25">
      <c r="A5503" s="53" t="s">
        <v>10143</v>
      </c>
      <c r="B5503" s="53">
        <v>0</v>
      </c>
      <c r="C5503" s="53" t="s">
        <v>33537</v>
      </c>
      <c r="D5503" s="53" t="s">
        <v>33872</v>
      </c>
    </row>
    <row r="5504" spans="1:4" ht="15" x14ac:dyDescent="0.25">
      <c r="A5504" s="53" t="s">
        <v>10144</v>
      </c>
      <c r="B5504" s="53">
        <v>0</v>
      </c>
      <c r="C5504" s="53" t="s">
        <v>33537</v>
      </c>
      <c r="D5504" s="53" t="s">
        <v>33872</v>
      </c>
    </row>
    <row r="5505" spans="1:4" ht="15" x14ac:dyDescent="0.25">
      <c r="A5505" s="53" t="s">
        <v>10145</v>
      </c>
      <c r="B5505" s="53">
        <v>0</v>
      </c>
      <c r="C5505" s="53" t="s">
        <v>33537</v>
      </c>
      <c r="D5505" s="53" t="s">
        <v>33872</v>
      </c>
    </row>
    <row r="5506" spans="1:4" ht="15" x14ac:dyDescent="0.25">
      <c r="A5506" s="53" t="s">
        <v>10146</v>
      </c>
      <c r="B5506" s="53">
        <v>0</v>
      </c>
      <c r="C5506" s="53" t="s">
        <v>33537</v>
      </c>
      <c r="D5506" s="53" t="s">
        <v>33872</v>
      </c>
    </row>
    <row r="5507" spans="1:4" ht="15" x14ac:dyDescent="0.25">
      <c r="A5507" s="53" t="s">
        <v>10147</v>
      </c>
      <c r="B5507" s="53">
        <v>0</v>
      </c>
      <c r="C5507" s="53" t="s">
        <v>33537</v>
      </c>
      <c r="D5507" s="53" t="s">
        <v>33872</v>
      </c>
    </row>
    <row r="5508" spans="1:4" ht="15" x14ac:dyDescent="0.25">
      <c r="A5508" s="53" t="s">
        <v>10148</v>
      </c>
      <c r="B5508" s="53">
        <v>0</v>
      </c>
      <c r="C5508" s="53" t="s">
        <v>33537</v>
      </c>
      <c r="D5508" s="53" t="s">
        <v>33872</v>
      </c>
    </row>
    <row r="5509" spans="1:4" ht="15" x14ac:dyDescent="0.25">
      <c r="A5509" s="53" t="s">
        <v>10149</v>
      </c>
      <c r="B5509" s="53">
        <v>0</v>
      </c>
      <c r="C5509" s="53" t="s">
        <v>33537</v>
      </c>
      <c r="D5509" s="53" t="s">
        <v>33872</v>
      </c>
    </row>
    <row r="5510" spans="1:4" ht="15" x14ac:dyDescent="0.25">
      <c r="A5510" s="53" t="s">
        <v>10150</v>
      </c>
      <c r="B5510" s="53">
        <v>0</v>
      </c>
      <c r="C5510" s="53" t="s">
        <v>33537</v>
      </c>
      <c r="D5510" s="53" t="s">
        <v>33872</v>
      </c>
    </row>
    <row r="5511" spans="1:4" ht="15" x14ac:dyDescent="0.25">
      <c r="A5511" s="53" t="s">
        <v>10151</v>
      </c>
      <c r="B5511" s="53">
        <v>0</v>
      </c>
      <c r="C5511" s="53" t="s">
        <v>33537</v>
      </c>
      <c r="D5511" s="53" t="s">
        <v>33872</v>
      </c>
    </row>
    <row r="5512" spans="1:4" ht="15" x14ac:dyDescent="0.25">
      <c r="A5512" s="53" t="s">
        <v>10152</v>
      </c>
      <c r="B5512" s="53">
        <v>0</v>
      </c>
      <c r="C5512" s="53" t="s">
        <v>33608</v>
      </c>
      <c r="D5512" s="53" t="s">
        <v>33872</v>
      </c>
    </row>
    <row r="5513" spans="1:4" ht="15" x14ac:dyDescent="0.25">
      <c r="A5513" s="53" t="s">
        <v>10153</v>
      </c>
      <c r="B5513" s="53">
        <v>0</v>
      </c>
      <c r="C5513" s="53" t="s">
        <v>33608</v>
      </c>
      <c r="D5513" s="53" t="s">
        <v>33872</v>
      </c>
    </row>
    <row r="5514" spans="1:4" ht="15" x14ac:dyDescent="0.25">
      <c r="A5514" s="53" t="s">
        <v>10154</v>
      </c>
      <c r="B5514" s="53">
        <v>0</v>
      </c>
      <c r="C5514" s="53" t="s">
        <v>33536</v>
      </c>
      <c r="D5514" s="53" t="s">
        <v>33872</v>
      </c>
    </row>
    <row r="5515" spans="1:4" ht="15" x14ac:dyDescent="0.25">
      <c r="A5515" s="53" t="s">
        <v>10155</v>
      </c>
      <c r="B5515" s="53">
        <v>0</v>
      </c>
      <c r="C5515" s="53" t="s">
        <v>33537</v>
      </c>
      <c r="D5515" s="53" t="s">
        <v>33872</v>
      </c>
    </row>
    <row r="5516" spans="1:4" ht="15" x14ac:dyDescent="0.25">
      <c r="A5516" s="53" t="s">
        <v>10156</v>
      </c>
      <c r="B5516" s="53">
        <v>0</v>
      </c>
      <c r="C5516" s="53" t="s">
        <v>33537</v>
      </c>
      <c r="D5516" s="53" t="s">
        <v>33872</v>
      </c>
    </row>
    <row r="5517" spans="1:4" ht="15" x14ac:dyDescent="0.25">
      <c r="A5517" s="53" t="s">
        <v>10157</v>
      </c>
      <c r="B5517" s="53">
        <v>0</v>
      </c>
      <c r="C5517" s="53" t="s">
        <v>33537</v>
      </c>
      <c r="D5517" s="53" t="s">
        <v>33872</v>
      </c>
    </row>
    <row r="5518" spans="1:4" ht="15" x14ac:dyDescent="0.25">
      <c r="A5518" s="53" t="s">
        <v>10158</v>
      </c>
      <c r="B5518" s="53">
        <v>0</v>
      </c>
      <c r="C5518" s="53" t="s">
        <v>33537</v>
      </c>
      <c r="D5518" s="53" t="s">
        <v>33872</v>
      </c>
    </row>
    <row r="5519" spans="1:4" ht="15" x14ac:dyDescent="0.25">
      <c r="A5519" s="53" t="s">
        <v>10159</v>
      </c>
      <c r="B5519" s="53">
        <v>0</v>
      </c>
      <c r="C5519" s="53" t="s">
        <v>33537</v>
      </c>
      <c r="D5519" s="53" t="s">
        <v>33872</v>
      </c>
    </row>
    <row r="5520" spans="1:4" ht="15" x14ac:dyDescent="0.25">
      <c r="A5520" s="53" t="s">
        <v>10160</v>
      </c>
      <c r="B5520" s="53">
        <v>0</v>
      </c>
      <c r="C5520" s="53" t="s">
        <v>33537</v>
      </c>
      <c r="D5520" s="53" t="s">
        <v>33872</v>
      </c>
    </row>
    <row r="5521" spans="1:4" ht="15" x14ac:dyDescent="0.25">
      <c r="A5521" s="53" t="s">
        <v>10161</v>
      </c>
      <c r="B5521" s="53">
        <v>0</v>
      </c>
      <c r="C5521" s="53" t="s">
        <v>33537</v>
      </c>
      <c r="D5521" s="53" t="s">
        <v>33872</v>
      </c>
    </row>
    <row r="5522" spans="1:4" ht="15" x14ac:dyDescent="0.25">
      <c r="A5522" s="53" t="s">
        <v>10162</v>
      </c>
      <c r="B5522" s="53">
        <v>30</v>
      </c>
      <c r="C5522" s="53" t="s">
        <v>33536</v>
      </c>
      <c r="D5522" s="53" t="s">
        <v>33872</v>
      </c>
    </row>
    <row r="5523" spans="1:4" ht="15" x14ac:dyDescent="0.25">
      <c r="A5523" s="53" t="s">
        <v>10163</v>
      </c>
      <c r="B5523" s="53">
        <v>30</v>
      </c>
      <c r="C5523" s="53" t="s">
        <v>33541</v>
      </c>
      <c r="D5523" s="53" t="s">
        <v>33873</v>
      </c>
    </row>
    <row r="5524" spans="1:4" ht="15" x14ac:dyDescent="0.25">
      <c r="A5524" s="53" t="s">
        <v>10164</v>
      </c>
      <c r="B5524" s="53">
        <v>15</v>
      </c>
      <c r="C5524" s="53" t="s">
        <v>33536</v>
      </c>
      <c r="D5524" s="53" t="s">
        <v>33872</v>
      </c>
    </row>
    <row r="5525" spans="1:4" ht="15" x14ac:dyDescent="0.25">
      <c r="A5525" s="53" t="s">
        <v>10165</v>
      </c>
      <c r="B5525" s="53">
        <v>15</v>
      </c>
      <c r="C5525" s="53" t="s">
        <v>33536</v>
      </c>
      <c r="D5525" s="53" t="s">
        <v>33872</v>
      </c>
    </row>
    <row r="5526" spans="1:4" ht="15" x14ac:dyDescent="0.25">
      <c r="A5526" s="53" t="s">
        <v>10166</v>
      </c>
      <c r="B5526" s="53">
        <v>30</v>
      </c>
      <c r="C5526" s="53" t="s">
        <v>33536</v>
      </c>
      <c r="D5526" s="53" t="s">
        <v>33872</v>
      </c>
    </row>
    <row r="5527" spans="1:4" ht="15" x14ac:dyDescent="0.25">
      <c r="A5527" s="53" t="s">
        <v>10167</v>
      </c>
      <c r="B5527" s="53">
        <v>10</v>
      </c>
      <c r="C5527" s="53" t="s">
        <v>33536</v>
      </c>
      <c r="D5527" s="53" t="s">
        <v>33872</v>
      </c>
    </row>
    <row r="5528" spans="1:4" ht="15" x14ac:dyDescent="0.25">
      <c r="A5528" s="53" t="s">
        <v>10168</v>
      </c>
      <c r="B5528" s="53">
        <v>60</v>
      </c>
      <c r="C5528" s="53" t="s">
        <v>33536</v>
      </c>
      <c r="D5528" s="53" t="s">
        <v>33872</v>
      </c>
    </row>
    <row r="5529" spans="1:4" ht="15" x14ac:dyDescent="0.25">
      <c r="A5529" s="53" t="s">
        <v>10169</v>
      </c>
      <c r="B5529" s="53">
        <v>10</v>
      </c>
      <c r="C5529" s="53" t="s">
        <v>33536</v>
      </c>
      <c r="D5529" s="53" t="s">
        <v>33872</v>
      </c>
    </row>
    <row r="5530" spans="1:4" ht="15" x14ac:dyDescent="0.25">
      <c r="A5530" s="53" t="s">
        <v>10170</v>
      </c>
      <c r="B5530" s="53">
        <v>10</v>
      </c>
      <c r="C5530" s="53" t="s">
        <v>33536</v>
      </c>
      <c r="D5530" s="53" t="s">
        <v>33872</v>
      </c>
    </row>
    <row r="5531" spans="1:4" ht="15" x14ac:dyDescent="0.25">
      <c r="A5531" s="53" t="s">
        <v>10171</v>
      </c>
      <c r="B5531" s="53">
        <v>10</v>
      </c>
      <c r="C5531" s="53" t="s">
        <v>33536</v>
      </c>
      <c r="D5531" s="53" t="s">
        <v>33872</v>
      </c>
    </row>
    <row r="5532" spans="1:4" ht="15" x14ac:dyDescent="0.25">
      <c r="A5532" s="53" t="s">
        <v>10172</v>
      </c>
      <c r="B5532" s="53">
        <v>10</v>
      </c>
      <c r="C5532" s="53" t="s">
        <v>33536</v>
      </c>
      <c r="D5532" s="53" t="s">
        <v>33872</v>
      </c>
    </row>
    <row r="5533" spans="1:4" ht="15" x14ac:dyDescent="0.25">
      <c r="A5533" s="53" t="s">
        <v>10173</v>
      </c>
      <c r="B5533" s="53">
        <v>10</v>
      </c>
      <c r="C5533" s="53" t="s">
        <v>33536</v>
      </c>
      <c r="D5533" s="53" t="s">
        <v>33872</v>
      </c>
    </row>
    <row r="5534" spans="1:4" ht="15" x14ac:dyDescent="0.25">
      <c r="A5534" s="53" t="s">
        <v>10174</v>
      </c>
      <c r="B5534" s="53">
        <v>10</v>
      </c>
      <c r="C5534" s="53" t="s">
        <v>33536</v>
      </c>
      <c r="D5534" s="53" t="s">
        <v>33872</v>
      </c>
    </row>
    <row r="5535" spans="1:4" ht="15" x14ac:dyDescent="0.25">
      <c r="A5535" s="53" t="s">
        <v>10175</v>
      </c>
      <c r="B5535" s="53">
        <v>10</v>
      </c>
      <c r="C5535" s="53" t="s">
        <v>33536</v>
      </c>
      <c r="D5535" s="53" t="s">
        <v>33872</v>
      </c>
    </row>
    <row r="5536" spans="1:4" ht="15" x14ac:dyDescent="0.25">
      <c r="A5536" s="53" t="s">
        <v>10176</v>
      </c>
      <c r="B5536" s="53">
        <v>10</v>
      </c>
      <c r="C5536" s="53" t="s">
        <v>33536</v>
      </c>
      <c r="D5536" s="53" t="s">
        <v>33872</v>
      </c>
    </row>
    <row r="5537" spans="1:4" ht="15" x14ac:dyDescent="0.25">
      <c r="A5537" s="53" t="s">
        <v>10177</v>
      </c>
      <c r="B5537" s="53">
        <v>10</v>
      </c>
      <c r="C5537" s="53" t="s">
        <v>33536</v>
      </c>
      <c r="D5537" s="53" t="s">
        <v>33872</v>
      </c>
    </row>
    <row r="5538" spans="1:4" ht="15" x14ac:dyDescent="0.25">
      <c r="A5538" s="53" t="s">
        <v>10178</v>
      </c>
      <c r="B5538" s="53">
        <v>10</v>
      </c>
      <c r="C5538" s="53" t="s">
        <v>33536</v>
      </c>
      <c r="D5538" s="53" t="s">
        <v>33872</v>
      </c>
    </row>
    <row r="5539" spans="1:4" ht="15" x14ac:dyDescent="0.25">
      <c r="A5539" s="53" t="s">
        <v>10179</v>
      </c>
      <c r="B5539" s="53">
        <v>20</v>
      </c>
      <c r="C5539" s="53" t="s">
        <v>33536</v>
      </c>
      <c r="D5539" s="53" t="s">
        <v>33872</v>
      </c>
    </row>
    <row r="5540" spans="1:4" ht="15" x14ac:dyDescent="0.25">
      <c r="A5540" s="53" t="s">
        <v>10180</v>
      </c>
      <c r="B5540" s="53">
        <v>40</v>
      </c>
      <c r="C5540" s="53" t="s">
        <v>33536</v>
      </c>
      <c r="D5540" s="53" t="s">
        <v>33872</v>
      </c>
    </row>
    <row r="5541" spans="1:4" ht="15" x14ac:dyDescent="0.25">
      <c r="A5541" s="53" t="s">
        <v>10181</v>
      </c>
      <c r="B5541" s="53">
        <v>10</v>
      </c>
      <c r="C5541" s="53" t="s">
        <v>33536</v>
      </c>
      <c r="D5541" s="53" t="s">
        <v>33872</v>
      </c>
    </row>
    <row r="5542" spans="1:4" ht="15" x14ac:dyDescent="0.25">
      <c r="A5542" s="53" t="s">
        <v>10182</v>
      </c>
      <c r="B5542" s="53">
        <v>10</v>
      </c>
      <c r="C5542" s="53" t="s">
        <v>33536</v>
      </c>
      <c r="D5542" s="53" t="s">
        <v>33872</v>
      </c>
    </row>
    <row r="5543" spans="1:4" ht="15" x14ac:dyDescent="0.25">
      <c r="A5543" s="53" t="s">
        <v>10183</v>
      </c>
      <c r="B5543" s="53">
        <v>10</v>
      </c>
      <c r="C5543" s="53" t="s">
        <v>33536</v>
      </c>
      <c r="D5543" s="53" t="s">
        <v>33872</v>
      </c>
    </row>
    <row r="5544" spans="1:4" ht="15" x14ac:dyDescent="0.25">
      <c r="A5544" s="53" t="s">
        <v>10184</v>
      </c>
      <c r="B5544" s="53">
        <v>10</v>
      </c>
      <c r="C5544" s="53" t="s">
        <v>33536</v>
      </c>
      <c r="D5544" s="53" t="s">
        <v>33872</v>
      </c>
    </row>
    <row r="5545" spans="1:4" ht="15" x14ac:dyDescent="0.25">
      <c r="A5545" s="53" t="s">
        <v>10185</v>
      </c>
      <c r="B5545" s="53">
        <v>10</v>
      </c>
      <c r="C5545" s="53" t="s">
        <v>33536</v>
      </c>
      <c r="D5545" s="53" t="s">
        <v>33872</v>
      </c>
    </row>
    <row r="5546" spans="1:4" ht="15" x14ac:dyDescent="0.25">
      <c r="A5546" s="53" t="s">
        <v>10186</v>
      </c>
      <c r="B5546" s="53">
        <v>50</v>
      </c>
      <c r="C5546" s="53" t="s">
        <v>33536</v>
      </c>
      <c r="D5546" s="53" t="s">
        <v>33872</v>
      </c>
    </row>
    <row r="5547" spans="1:4" ht="15" x14ac:dyDescent="0.25">
      <c r="A5547" s="53" t="s">
        <v>10187</v>
      </c>
      <c r="B5547" s="53">
        <v>50</v>
      </c>
      <c r="C5547" s="53" t="s">
        <v>33536</v>
      </c>
      <c r="D5547" s="53" t="s">
        <v>33872</v>
      </c>
    </row>
    <row r="5548" spans="1:4" ht="15" x14ac:dyDescent="0.25">
      <c r="A5548" s="53" t="s">
        <v>10188</v>
      </c>
      <c r="B5548" s="53">
        <v>50</v>
      </c>
      <c r="C5548" s="53" t="s">
        <v>33536</v>
      </c>
      <c r="D5548" s="53" t="s">
        <v>33872</v>
      </c>
    </row>
    <row r="5549" spans="1:4" ht="15" x14ac:dyDescent="0.25">
      <c r="A5549" s="53" t="s">
        <v>10189</v>
      </c>
      <c r="B5549" s="53">
        <v>50</v>
      </c>
      <c r="C5549" s="53" t="s">
        <v>33536</v>
      </c>
      <c r="D5549" s="53" t="s">
        <v>33872</v>
      </c>
    </row>
    <row r="5550" spans="1:4" ht="15" x14ac:dyDescent="0.25">
      <c r="A5550" s="53" t="s">
        <v>10190</v>
      </c>
      <c r="B5550" s="53">
        <v>30</v>
      </c>
      <c r="C5550" s="53" t="s">
        <v>33536</v>
      </c>
      <c r="D5550" s="53" t="s">
        <v>33872</v>
      </c>
    </row>
    <row r="5551" spans="1:4" ht="15" x14ac:dyDescent="0.25">
      <c r="A5551" s="53" t="s">
        <v>10191</v>
      </c>
      <c r="B5551" s="53">
        <v>0</v>
      </c>
      <c r="C5551" s="53" t="s">
        <v>33536</v>
      </c>
      <c r="D5551" s="53" t="s">
        <v>33872</v>
      </c>
    </row>
    <row r="5552" spans="1:4" ht="15" x14ac:dyDescent="0.25">
      <c r="A5552" s="53" t="s">
        <v>10192</v>
      </c>
      <c r="B5552" s="53">
        <v>0</v>
      </c>
      <c r="C5552" s="53" t="s">
        <v>33536</v>
      </c>
      <c r="D5552" s="53" t="s">
        <v>33872</v>
      </c>
    </row>
    <row r="5553" spans="1:4" ht="15" x14ac:dyDescent="0.25">
      <c r="A5553" s="53" t="s">
        <v>10193</v>
      </c>
      <c r="B5553" s="53">
        <v>60</v>
      </c>
      <c r="C5553" s="53" t="s">
        <v>33542</v>
      </c>
      <c r="D5553" s="53" t="s">
        <v>33872</v>
      </c>
    </row>
    <row r="5554" spans="1:4" ht="15" x14ac:dyDescent="0.25">
      <c r="A5554" s="53" t="s">
        <v>10194</v>
      </c>
      <c r="B5554" s="53">
        <v>10</v>
      </c>
      <c r="C5554" s="53" t="s">
        <v>33536</v>
      </c>
      <c r="D5554" s="53" t="s">
        <v>33872</v>
      </c>
    </row>
    <row r="5555" spans="1:4" ht="15" x14ac:dyDescent="0.25">
      <c r="A5555" s="53" t="s">
        <v>10195</v>
      </c>
      <c r="B5555" s="53">
        <v>10</v>
      </c>
      <c r="C5555" s="53" t="s">
        <v>33536</v>
      </c>
      <c r="D5555" s="53" t="s">
        <v>33872</v>
      </c>
    </row>
    <row r="5556" spans="1:4" ht="15" x14ac:dyDescent="0.25">
      <c r="A5556" s="53" t="s">
        <v>10196</v>
      </c>
      <c r="B5556" s="53">
        <v>10</v>
      </c>
      <c r="C5556" s="53" t="s">
        <v>33536</v>
      </c>
      <c r="D5556" s="53" t="s">
        <v>33872</v>
      </c>
    </row>
    <row r="5557" spans="1:4" ht="15" x14ac:dyDescent="0.25">
      <c r="A5557" s="53" t="s">
        <v>10197</v>
      </c>
      <c r="B5557" s="53">
        <v>10</v>
      </c>
      <c r="C5557" s="53" t="s">
        <v>33536</v>
      </c>
      <c r="D5557" s="53" t="s">
        <v>33872</v>
      </c>
    </row>
    <row r="5558" spans="1:4" ht="15" x14ac:dyDescent="0.25">
      <c r="A5558" s="53" t="s">
        <v>10198</v>
      </c>
      <c r="B5558" s="53">
        <v>10</v>
      </c>
      <c r="C5558" s="53" t="s">
        <v>33536</v>
      </c>
      <c r="D5558" s="53" t="s">
        <v>33872</v>
      </c>
    </row>
    <row r="5559" spans="1:4" ht="15" x14ac:dyDescent="0.25">
      <c r="A5559" s="53" t="s">
        <v>10199</v>
      </c>
      <c r="B5559" s="53">
        <v>10</v>
      </c>
      <c r="C5559" s="53" t="s">
        <v>33536</v>
      </c>
      <c r="D5559" s="53" t="s">
        <v>33872</v>
      </c>
    </row>
    <row r="5560" spans="1:4" ht="15" x14ac:dyDescent="0.25">
      <c r="A5560" s="53" t="s">
        <v>10200</v>
      </c>
      <c r="B5560" s="53">
        <v>10</v>
      </c>
      <c r="C5560" s="53" t="s">
        <v>33536</v>
      </c>
      <c r="D5560" s="53" t="s">
        <v>33872</v>
      </c>
    </row>
    <row r="5561" spans="1:4" ht="15" x14ac:dyDescent="0.25">
      <c r="A5561" s="53" t="s">
        <v>10201</v>
      </c>
      <c r="B5561" s="53">
        <v>10</v>
      </c>
      <c r="C5561" s="53" t="s">
        <v>33536</v>
      </c>
      <c r="D5561" s="53" t="s">
        <v>33872</v>
      </c>
    </row>
    <row r="5562" spans="1:4" ht="15" x14ac:dyDescent="0.25">
      <c r="A5562" s="53" t="s">
        <v>10202</v>
      </c>
      <c r="B5562" s="53">
        <v>10</v>
      </c>
      <c r="C5562" s="53" t="s">
        <v>33536</v>
      </c>
      <c r="D5562" s="53" t="s">
        <v>33872</v>
      </c>
    </row>
    <row r="5563" spans="1:4" ht="15" x14ac:dyDescent="0.25">
      <c r="A5563" s="53" t="s">
        <v>10203</v>
      </c>
      <c r="B5563" s="53">
        <v>10</v>
      </c>
      <c r="C5563" s="53" t="s">
        <v>33536</v>
      </c>
      <c r="D5563" s="53" t="s">
        <v>33872</v>
      </c>
    </row>
    <row r="5564" spans="1:4" ht="15" x14ac:dyDescent="0.25">
      <c r="A5564" s="53" t="s">
        <v>10204</v>
      </c>
      <c r="B5564" s="53">
        <v>20</v>
      </c>
      <c r="C5564" s="53" t="s">
        <v>33536</v>
      </c>
      <c r="D5564" s="53" t="s">
        <v>33872</v>
      </c>
    </row>
    <row r="5565" spans="1:4" ht="15" x14ac:dyDescent="0.25">
      <c r="A5565" s="53" t="s">
        <v>10205</v>
      </c>
      <c r="B5565" s="53">
        <v>40</v>
      </c>
      <c r="C5565" s="53" t="s">
        <v>33536</v>
      </c>
      <c r="D5565" s="53" t="s">
        <v>33872</v>
      </c>
    </row>
    <row r="5566" spans="1:4" ht="15" x14ac:dyDescent="0.25">
      <c r="A5566" s="53" t="s">
        <v>10206</v>
      </c>
      <c r="B5566" s="53">
        <v>10</v>
      </c>
      <c r="C5566" s="53" t="s">
        <v>33536</v>
      </c>
      <c r="D5566" s="53" t="s">
        <v>33872</v>
      </c>
    </row>
    <row r="5567" spans="1:4" ht="15" x14ac:dyDescent="0.25">
      <c r="A5567" s="53" t="s">
        <v>10207</v>
      </c>
      <c r="B5567" s="53">
        <v>10</v>
      </c>
      <c r="C5567" s="53" t="s">
        <v>33536</v>
      </c>
      <c r="D5567" s="53" t="s">
        <v>33872</v>
      </c>
    </row>
    <row r="5568" spans="1:4" ht="15" x14ac:dyDescent="0.25">
      <c r="A5568" s="53" t="s">
        <v>10208</v>
      </c>
      <c r="B5568" s="53">
        <v>10</v>
      </c>
      <c r="C5568" s="53" t="s">
        <v>33536</v>
      </c>
      <c r="D5568" s="53" t="s">
        <v>33872</v>
      </c>
    </row>
    <row r="5569" spans="1:4" ht="15" x14ac:dyDescent="0.25">
      <c r="A5569" s="53" t="s">
        <v>10209</v>
      </c>
      <c r="B5569" s="53">
        <v>10</v>
      </c>
      <c r="C5569" s="53" t="s">
        <v>33536</v>
      </c>
      <c r="D5569" s="53" t="s">
        <v>33872</v>
      </c>
    </row>
    <row r="5570" spans="1:4" ht="15" x14ac:dyDescent="0.25">
      <c r="A5570" s="53" t="s">
        <v>10210</v>
      </c>
      <c r="B5570" s="53">
        <v>10</v>
      </c>
      <c r="C5570" s="53" t="s">
        <v>33536</v>
      </c>
      <c r="D5570" s="53" t="s">
        <v>33872</v>
      </c>
    </row>
    <row r="5571" spans="1:4" ht="15" x14ac:dyDescent="0.25">
      <c r="A5571" s="53" t="s">
        <v>10211</v>
      </c>
      <c r="B5571" s="53">
        <v>50</v>
      </c>
      <c r="C5571" s="53" t="s">
        <v>33536</v>
      </c>
      <c r="D5571" s="53" t="s">
        <v>33872</v>
      </c>
    </row>
    <row r="5572" spans="1:4" ht="15" x14ac:dyDescent="0.25">
      <c r="A5572" s="53" t="s">
        <v>10212</v>
      </c>
      <c r="B5572" s="53">
        <v>50</v>
      </c>
      <c r="C5572" s="53" t="s">
        <v>33536</v>
      </c>
      <c r="D5572" s="53" t="s">
        <v>33872</v>
      </c>
    </row>
    <row r="5573" spans="1:4" ht="15" x14ac:dyDescent="0.25">
      <c r="A5573" s="53" t="s">
        <v>10213</v>
      </c>
      <c r="B5573" s="53">
        <v>50</v>
      </c>
      <c r="C5573" s="53" t="s">
        <v>33536</v>
      </c>
      <c r="D5573" s="53" t="s">
        <v>33872</v>
      </c>
    </row>
    <row r="5574" spans="1:4" ht="15" x14ac:dyDescent="0.25">
      <c r="A5574" s="53" t="s">
        <v>10214</v>
      </c>
      <c r="B5574" s="53">
        <v>50</v>
      </c>
      <c r="C5574" s="53" t="s">
        <v>33536</v>
      </c>
      <c r="D5574" s="53" t="s">
        <v>33872</v>
      </c>
    </row>
    <row r="5575" spans="1:4" ht="15" x14ac:dyDescent="0.25">
      <c r="A5575" s="53" t="s">
        <v>10215</v>
      </c>
      <c r="B5575" s="53">
        <v>30</v>
      </c>
      <c r="C5575" s="53" t="s">
        <v>33536</v>
      </c>
      <c r="D5575" s="53" t="s">
        <v>33872</v>
      </c>
    </row>
    <row r="5576" spans="1:4" ht="15" x14ac:dyDescent="0.25">
      <c r="A5576" s="53" t="s">
        <v>10216</v>
      </c>
      <c r="B5576" s="53">
        <v>0</v>
      </c>
      <c r="C5576" s="53" t="s">
        <v>33536</v>
      </c>
      <c r="D5576" s="53" t="s">
        <v>33872</v>
      </c>
    </row>
    <row r="5577" spans="1:4" ht="15" x14ac:dyDescent="0.25">
      <c r="A5577" s="53" t="s">
        <v>10217</v>
      </c>
      <c r="B5577" s="53">
        <v>0</v>
      </c>
      <c r="C5577" s="53" t="s">
        <v>33536</v>
      </c>
      <c r="D5577" s="53" t="s">
        <v>33872</v>
      </c>
    </row>
    <row r="5578" spans="1:4" ht="15" x14ac:dyDescent="0.25">
      <c r="A5578" s="53" t="s">
        <v>10218</v>
      </c>
      <c r="B5578" s="53">
        <v>10</v>
      </c>
      <c r="C5578" s="53" t="s">
        <v>33536</v>
      </c>
      <c r="D5578" s="53" t="s">
        <v>33872</v>
      </c>
    </row>
    <row r="5579" spans="1:4" ht="15" x14ac:dyDescent="0.25">
      <c r="A5579" s="53" t="s">
        <v>10219</v>
      </c>
      <c r="B5579" s="53">
        <v>10</v>
      </c>
      <c r="C5579" s="53" t="s">
        <v>33536</v>
      </c>
      <c r="D5579" s="53" t="s">
        <v>33872</v>
      </c>
    </row>
    <row r="5580" spans="1:4" ht="15" x14ac:dyDescent="0.25">
      <c r="A5580" s="53" t="s">
        <v>10220</v>
      </c>
      <c r="B5580" s="53">
        <v>10</v>
      </c>
      <c r="C5580" s="53" t="s">
        <v>33536</v>
      </c>
      <c r="D5580" s="53" t="s">
        <v>33872</v>
      </c>
    </row>
    <row r="5581" spans="1:4" ht="15" x14ac:dyDescent="0.25">
      <c r="A5581" s="53" t="s">
        <v>10221</v>
      </c>
      <c r="B5581" s="53">
        <v>10</v>
      </c>
      <c r="C5581" s="53" t="s">
        <v>33536</v>
      </c>
      <c r="D5581" s="53" t="s">
        <v>33872</v>
      </c>
    </row>
    <row r="5582" spans="1:4" ht="15" x14ac:dyDescent="0.25">
      <c r="A5582" s="53" t="s">
        <v>10222</v>
      </c>
      <c r="B5582" s="53">
        <v>10</v>
      </c>
      <c r="C5582" s="53" t="s">
        <v>33536</v>
      </c>
      <c r="D5582" s="53" t="s">
        <v>33872</v>
      </c>
    </row>
    <row r="5583" spans="1:4" ht="15" x14ac:dyDescent="0.25">
      <c r="A5583" s="53" t="s">
        <v>10223</v>
      </c>
      <c r="B5583" s="53">
        <v>10</v>
      </c>
      <c r="C5583" s="53" t="s">
        <v>33536</v>
      </c>
      <c r="D5583" s="53" t="s">
        <v>33872</v>
      </c>
    </row>
    <row r="5584" spans="1:4" ht="15" x14ac:dyDescent="0.25">
      <c r="A5584" s="53" t="s">
        <v>10224</v>
      </c>
      <c r="B5584" s="53">
        <v>30</v>
      </c>
      <c r="C5584" s="53" t="s">
        <v>33536</v>
      </c>
      <c r="D5584" s="53" t="s">
        <v>33872</v>
      </c>
    </row>
    <row r="5585" spans="1:4" ht="15" x14ac:dyDescent="0.25">
      <c r="A5585" s="53" t="s">
        <v>10225</v>
      </c>
      <c r="B5585" s="53">
        <v>20</v>
      </c>
      <c r="C5585" s="53" t="s">
        <v>33536</v>
      </c>
      <c r="D5585" s="53" t="s">
        <v>33872</v>
      </c>
    </row>
    <row r="5586" spans="1:4" ht="15" x14ac:dyDescent="0.25">
      <c r="A5586" s="53" t="s">
        <v>10226</v>
      </c>
      <c r="B5586" s="53">
        <v>10</v>
      </c>
      <c r="C5586" s="53" t="s">
        <v>33536</v>
      </c>
      <c r="D5586" s="53" t="s">
        <v>33872</v>
      </c>
    </row>
    <row r="5587" spans="1:4" ht="15" x14ac:dyDescent="0.25">
      <c r="A5587" s="53" t="s">
        <v>10227</v>
      </c>
      <c r="B5587" s="53">
        <v>10</v>
      </c>
      <c r="C5587" s="53" t="s">
        <v>33536</v>
      </c>
      <c r="D5587" s="53" t="s">
        <v>33872</v>
      </c>
    </row>
    <row r="5588" spans="1:4" ht="15" x14ac:dyDescent="0.25">
      <c r="A5588" s="53" t="s">
        <v>10228</v>
      </c>
      <c r="B5588" s="53">
        <v>20</v>
      </c>
      <c r="C5588" s="53" t="s">
        <v>33536</v>
      </c>
      <c r="D5588" s="53" t="s">
        <v>33872</v>
      </c>
    </row>
    <row r="5589" spans="1:4" ht="15" x14ac:dyDescent="0.25">
      <c r="A5589" s="53" t="s">
        <v>10229</v>
      </c>
      <c r="B5589" s="53">
        <v>10</v>
      </c>
      <c r="C5589" s="53" t="s">
        <v>33536</v>
      </c>
      <c r="D5589" s="53" t="s">
        <v>33872</v>
      </c>
    </row>
    <row r="5590" spans="1:4" ht="15" x14ac:dyDescent="0.25">
      <c r="A5590" s="53" t="s">
        <v>10230</v>
      </c>
      <c r="B5590" s="53">
        <v>10</v>
      </c>
      <c r="C5590" s="53" t="s">
        <v>33536</v>
      </c>
      <c r="D5590" s="53" t="s">
        <v>33872</v>
      </c>
    </row>
    <row r="5591" spans="1:4" ht="15" x14ac:dyDescent="0.25">
      <c r="A5591" s="53" t="s">
        <v>10231</v>
      </c>
      <c r="B5591" s="53">
        <v>10</v>
      </c>
      <c r="C5591" s="53" t="s">
        <v>33536</v>
      </c>
      <c r="D5591" s="53" t="s">
        <v>33872</v>
      </c>
    </row>
    <row r="5592" spans="1:4" ht="15" x14ac:dyDescent="0.25">
      <c r="A5592" s="53" t="s">
        <v>10232</v>
      </c>
      <c r="B5592" s="53">
        <v>10</v>
      </c>
      <c r="C5592" s="53" t="s">
        <v>33536</v>
      </c>
      <c r="D5592" s="53" t="s">
        <v>33872</v>
      </c>
    </row>
    <row r="5593" spans="1:4" ht="15" x14ac:dyDescent="0.25">
      <c r="A5593" s="53" t="s">
        <v>10233</v>
      </c>
      <c r="B5593" s="53">
        <v>10</v>
      </c>
      <c r="C5593" s="53" t="s">
        <v>33536</v>
      </c>
      <c r="D5593" s="53" t="s">
        <v>33872</v>
      </c>
    </row>
    <row r="5594" spans="1:4" ht="15" x14ac:dyDescent="0.25">
      <c r="A5594" s="53" t="s">
        <v>10234</v>
      </c>
      <c r="B5594" s="53">
        <v>20</v>
      </c>
      <c r="C5594" s="53" t="s">
        <v>33536</v>
      </c>
      <c r="D5594" s="53" t="s">
        <v>33872</v>
      </c>
    </row>
    <row r="5595" spans="1:4" ht="15" x14ac:dyDescent="0.25">
      <c r="A5595" s="53" t="s">
        <v>10235</v>
      </c>
      <c r="B5595" s="53">
        <v>20</v>
      </c>
      <c r="C5595" s="53" t="s">
        <v>33536</v>
      </c>
      <c r="D5595" s="53" t="s">
        <v>33872</v>
      </c>
    </row>
    <row r="5596" spans="1:4" ht="15" x14ac:dyDescent="0.25">
      <c r="A5596" s="53" t="s">
        <v>10236</v>
      </c>
      <c r="B5596" s="53">
        <v>20</v>
      </c>
      <c r="C5596" s="53" t="s">
        <v>33536</v>
      </c>
      <c r="D5596" s="53" t="s">
        <v>33872</v>
      </c>
    </row>
    <row r="5597" spans="1:4" ht="15" x14ac:dyDescent="0.25">
      <c r="A5597" s="53" t="s">
        <v>10237</v>
      </c>
      <c r="B5597" s="53">
        <v>10</v>
      </c>
      <c r="C5597" s="53" t="s">
        <v>33536</v>
      </c>
      <c r="D5597" s="53" t="s">
        <v>33872</v>
      </c>
    </row>
    <row r="5598" spans="1:4" ht="15" x14ac:dyDescent="0.25">
      <c r="A5598" s="53" t="s">
        <v>10238</v>
      </c>
      <c r="B5598" s="53">
        <v>10</v>
      </c>
      <c r="C5598" s="53" t="s">
        <v>33536</v>
      </c>
      <c r="D5598" s="53" t="s">
        <v>33872</v>
      </c>
    </row>
    <row r="5599" spans="1:4" ht="15" x14ac:dyDescent="0.25">
      <c r="A5599" s="53" t="s">
        <v>10239</v>
      </c>
      <c r="B5599" s="53">
        <v>10</v>
      </c>
      <c r="C5599" s="53" t="s">
        <v>33536</v>
      </c>
      <c r="D5599" s="53" t="s">
        <v>33872</v>
      </c>
    </row>
    <row r="5600" spans="1:4" ht="15" x14ac:dyDescent="0.25">
      <c r="A5600" s="53" t="s">
        <v>10240</v>
      </c>
      <c r="B5600" s="53">
        <v>10</v>
      </c>
      <c r="C5600" s="53" t="s">
        <v>33536</v>
      </c>
      <c r="D5600" s="53" t="s">
        <v>33872</v>
      </c>
    </row>
    <row r="5601" spans="1:4" ht="15" x14ac:dyDescent="0.25">
      <c r="A5601" s="53" t="s">
        <v>10241</v>
      </c>
      <c r="B5601" s="53">
        <v>10</v>
      </c>
      <c r="C5601" s="53" t="s">
        <v>33536</v>
      </c>
      <c r="D5601" s="53" t="s">
        <v>33872</v>
      </c>
    </row>
    <row r="5602" spans="1:4" ht="15" x14ac:dyDescent="0.25">
      <c r="A5602" s="53" t="s">
        <v>10242</v>
      </c>
      <c r="B5602" s="53">
        <v>10</v>
      </c>
      <c r="C5602" s="53" t="s">
        <v>33536</v>
      </c>
      <c r="D5602" s="53" t="s">
        <v>33872</v>
      </c>
    </row>
    <row r="5603" spans="1:4" ht="15" x14ac:dyDescent="0.25">
      <c r="A5603" s="53" t="s">
        <v>10243</v>
      </c>
      <c r="B5603" s="53">
        <v>10</v>
      </c>
      <c r="C5603" s="53" t="s">
        <v>33536</v>
      </c>
      <c r="D5603" s="53" t="s">
        <v>33872</v>
      </c>
    </row>
    <row r="5604" spans="1:4" ht="15" x14ac:dyDescent="0.25">
      <c r="A5604" s="53" t="s">
        <v>10244</v>
      </c>
      <c r="B5604" s="53">
        <v>10</v>
      </c>
      <c r="C5604" s="53" t="s">
        <v>33536</v>
      </c>
      <c r="D5604" s="53" t="s">
        <v>33872</v>
      </c>
    </row>
    <row r="5605" spans="1:4" ht="15" x14ac:dyDescent="0.25">
      <c r="A5605" s="53" t="s">
        <v>10245</v>
      </c>
      <c r="B5605" s="53">
        <v>30</v>
      </c>
      <c r="C5605" s="53" t="s">
        <v>33536</v>
      </c>
      <c r="D5605" s="53" t="s">
        <v>33872</v>
      </c>
    </row>
    <row r="5606" spans="1:4" ht="15" x14ac:dyDescent="0.25">
      <c r="A5606" s="53" t="s">
        <v>10246</v>
      </c>
      <c r="B5606" s="53">
        <v>10</v>
      </c>
      <c r="C5606" s="53" t="s">
        <v>33536</v>
      </c>
      <c r="D5606" s="53" t="s">
        <v>33872</v>
      </c>
    </row>
    <row r="5607" spans="1:4" ht="15" x14ac:dyDescent="0.25">
      <c r="A5607" s="53" t="s">
        <v>10247</v>
      </c>
      <c r="B5607" s="53">
        <v>10</v>
      </c>
      <c r="C5607" s="53" t="s">
        <v>33536</v>
      </c>
      <c r="D5607" s="53" t="s">
        <v>33872</v>
      </c>
    </row>
    <row r="5608" spans="1:4" ht="15" x14ac:dyDescent="0.25">
      <c r="A5608" s="53" t="s">
        <v>10248</v>
      </c>
      <c r="B5608" s="53">
        <v>5</v>
      </c>
      <c r="C5608" s="53" t="s">
        <v>33536</v>
      </c>
      <c r="D5608" s="53" t="s">
        <v>33872</v>
      </c>
    </row>
    <row r="5609" spans="1:4" ht="15" x14ac:dyDescent="0.25">
      <c r="A5609" s="53" t="s">
        <v>10249</v>
      </c>
      <c r="B5609" s="53">
        <v>5</v>
      </c>
      <c r="C5609" s="53" t="s">
        <v>33536</v>
      </c>
      <c r="D5609" s="53" t="s">
        <v>33872</v>
      </c>
    </row>
    <row r="5610" spans="1:4" ht="15" x14ac:dyDescent="0.25">
      <c r="A5610" s="53" t="s">
        <v>10250</v>
      </c>
      <c r="B5610" s="53">
        <v>5</v>
      </c>
      <c r="C5610" s="53" t="s">
        <v>33536</v>
      </c>
      <c r="D5610" s="53" t="s">
        <v>33872</v>
      </c>
    </row>
    <row r="5611" spans="1:4" ht="15" x14ac:dyDescent="0.25">
      <c r="A5611" s="53" t="s">
        <v>10251</v>
      </c>
      <c r="B5611" s="53">
        <v>5</v>
      </c>
      <c r="C5611" s="53" t="s">
        <v>33536</v>
      </c>
      <c r="D5611" s="53" t="s">
        <v>33872</v>
      </c>
    </row>
    <row r="5612" spans="1:4" ht="15" x14ac:dyDescent="0.25">
      <c r="A5612" s="53" t="s">
        <v>10252</v>
      </c>
      <c r="B5612" s="53">
        <v>5</v>
      </c>
      <c r="C5612" s="53" t="s">
        <v>33536</v>
      </c>
      <c r="D5612" s="53" t="s">
        <v>33872</v>
      </c>
    </row>
    <row r="5613" spans="1:4" ht="15" x14ac:dyDescent="0.25">
      <c r="A5613" s="53" t="s">
        <v>10253</v>
      </c>
      <c r="B5613" s="53">
        <v>5</v>
      </c>
      <c r="C5613" s="53" t="s">
        <v>33536</v>
      </c>
      <c r="D5613" s="53" t="s">
        <v>33872</v>
      </c>
    </row>
    <row r="5614" spans="1:4" ht="15" x14ac:dyDescent="0.25">
      <c r="A5614" s="53" t="s">
        <v>10254</v>
      </c>
      <c r="B5614" s="53">
        <v>5</v>
      </c>
      <c r="C5614" s="53" t="s">
        <v>33536</v>
      </c>
      <c r="D5614" s="53" t="s">
        <v>33872</v>
      </c>
    </row>
    <row r="5615" spans="1:4" ht="15" x14ac:dyDescent="0.25">
      <c r="A5615" s="53" t="s">
        <v>10255</v>
      </c>
      <c r="B5615" s="53">
        <v>5</v>
      </c>
      <c r="C5615" s="53" t="s">
        <v>33536</v>
      </c>
      <c r="D5615" s="53" t="s">
        <v>33872</v>
      </c>
    </row>
    <row r="5616" spans="1:4" ht="15" x14ac:dyDescent="0.25">
      <c r="A5616" s="53" t="s">
        <v>10256</v>
      </c>
      <c r="B5616" s="53">
        <v>5</v>
      </c>
      <c r="C5616" s="53" t="s">
        <v>33536</v>
      </c>
      <c r="D5616" s="53" t="s">
        <v>33872</v>
      </c>
    </row>
    <row r="5617" spans="1:4" ht="15" x14ac:dyDescent="0.25">
      <c r="A5617" s="53" t="s">
        <v>10257</v>
      </c>
      <c r="B5617" s="53">
        <v>5</v>
      </c>
      <c r="C5617" s="53" t="s">
        <v>33536</v>
      </c>
      <c r="D5617" s="53" t="s">
        <v>33872</v>
      </c>
    </row>
    <row r="5618" spans="1:4" ht="15" x14ac:dyDescent="0.25">
      <c r="A5618" s="53" t="s">
        <v>10258</v>
      </c>
      <c r="B5618" s="53">
        <v>5</v>
      </c>
      <c r="C5618" s="53" t="s">
        <v>33536</v>
      </c>
      <c r="D5618" s="53" t="s">
        <v>33872</v>
      </c>
    </row>
    <row r="5619" spans="1:4" ht="15" x14ac:dyDescent="0.25">
      <c r="A5619" s="53" t="s">
        <v>10259</v>
      </c>
      <c r="B5619" s="53">
        <v>5</v>
      </c>
      <c r="C5619" s="53" t="s">
        <v>33536</v>
      </c>
      <c r="D5619" s="53" t="s">
        <v>33872</v>
      </c>
    </row>
    <row r="5620" spans="1:4" ht="15" x14ac:dyDescent="0.25">
      <c r="A5620" s="53" t="s">
        <v>10260</v>
      </c>
      <c r="B5620" s="53">
        <v>5</v>
      </c>
      <c r="C5620" s="53" t="s">
        <v>33536</v>
      </c>
      <c r="D5620" s="53" t="s">
        <v>33872</v>
      </c>
    </row>
    <row r="5621" spans="1:4" ht="15" x14ac:dyDescent="0.25">
      <c r="A5621" s="53" t="s">
        <v>10261</v>
      </c>
      <c r="B5621" s="53">
        <v>5</v>
      </c>
      <c r="C5621" s="53" t="s">
        <v>33536</v>
      </c>
      <c r="D5621" s="53" t="s">
        <v>33872</v>
      </c>
    </row>
    <row r="5622" spans="1:4" ht="15" x14ac:dyDescent="0.25">
      <c r="A5622" s="53" t="s">
        <v>10262</v>
      </c>
      <c r="B5622" s="53">
        <v>5</v>
      </c>
      <c r="C5622" s="53" t="s">
        <v>33536</v>
      </c>
      <c r="D5622" s="53" t="s">
        <v>33872</v>
      </c>
    </row>
    <row r="5623" spans="1:4" ht="15" x14ac:dyDescent="0.25">
      <c r="A5623" s="53" t="s">
        <v>10263</v>
      </c>
      <c r="B5623" s="53">
        <v>10</v>
      </c>
      <c r="C5623" s="53" t="s">
        <v>33536</v>
      </c>
      <c r="D5623" s="53" t="s">
        <v>33872</v>
      </c>
    </row>
    <row r="5624" spans="1:4" ht="15" x14ac:dyDescent="0.25">
      <c r="A5624" s="53" t="s">
        <v>10264</v>
      </c>
      <c r="B5624" s="53">
        <v>5</v>
      </c>
      <c r="C5624" s="53" t="s">
        <v>33536</v>
      </c>
      <c r="D5624" s="53" t="s">
        <v>33872</v>
      </c>
    </row>
    <row r="5625" spans="1:4" ht="15" x14ac:dyDescent="0.25">
      <c r="A5625" s="53" t="s">
        <v>10265</v>
      </c>
      <c r="B5625" s="53">
        <v>5</v>
      </c>
      <c r="C5625" s="53" t="s">
        <v>33536</v>
      </c>
      <c r="D5625" s="53" t="s">
        <v>33872</v>
      </c>
    </row>
    <row r="5626" spans="1:4" ht="15" x14ac:dyDescent="0.25">
      <c r="A5626" s="53" t="s">
        <v>10266</v>
      </c>
      <c r="B5626" s="53">
        <v>5</v>
      </c>
      <c r="C5626" s="53" t="s">
        <v>33536</v>
      </c>
      <c r="D5626" s="53" t="s">
        <v>33872</v>
      </c>
    </row>
    <row r="5627" spans="1:4" ht="15" x14ac:dyDescent="0.25">
      <c r="A5627" s="53" t="s">
        <v>10267</v>
      </c>
      <c r="B5627" s="53">
        <v>10</v>
      </c>
      <c r="C5627" s="53" t="s">
        <v>33536</v>
      </c>
      <c r="D5627" s="53" t="s">
        <v>33872</v>
      </c>
    </row>
    <row r="5628" spans="1:4" ht="15" x14ac:dyDescent="0.25">
      <c r="A5628" s="53" t="s">
        <v>10268</v>
      </c>
      <c r="B5628" s="53">
        <v>20</v>
      </c>
      <c r="C5628" s="53" t="s">
        <v>33536</v>
      </c>
      <c r="D5628" s="53" t="s">
        <v>33872</v>
      </c>
    </row>
    <row r="5629" spans="1:4" ht="15" x14ac:dyDescent="0.25">
      <c r="A5629" s="53" t="s">
        <v>10269</v>
      </c>
      <c r="B5629" s="53">
        <v>5</v>
      </c>
      <c r="C5629" s="53" t="s">
        <v>33536</v>
      </c>
      <c r="D5629" s="53" t="s">
        <v>33872</v>
      </c>
    </row>
    <row r="5630" spans="1:4" ht="15" x14ac:dyDescent="0.25">
      <c r="A5630" s="53" t="s">
        <v>10270</v>
      </c>
      <c r="B5630" s="53">
        <v>5</v>
      </c>
      <c r="C5630" s="53" t="s">
        <v>33536</v>
      </c>
      <c r="D5630" s="53" t="s">
        <v>33872</v>
      </c>
    </row>
    <row r="5631" spans="1:4" ht="15" x14ac:dyDescent="0.25">
      <c r="A5631" s="53" t="s">
        <v>10271</v>
      </c>
      <c r="B5631" s="53">
        <v>5</v>
      </c>
      <c r="C5631" s="53" t="s">
        <v>33536</v>
      </c>
      <c r="D5631" s="53" t="s">
        <v>33872</v>
      </c>
    </row>
    <row r="5632" spans="1:4" ht="15" x14ac:dyDescent="0.25">
      <c r="A5632" s="53" t="s">
        <v>10272</v>
      </c>
      <c r="B5632" s="53">
        <v>15</v>
      </c>
      <c r="C5632" s="53"/>
      <c r="D5632" s="53" t="s">
        <v>33872</v>
      </c>
    </row>
    <row r="5633" spans="1:4" ht="15" x14ac:dyDescent="0.25">
      <c r="A5633" s="53" t="s">
        <v>10273</v>
      </c>
      <c r="B5633" s="53">
        <v>20</v>
      </c>
      <c r="C5633" s="53"/>
      <c r="D5633" s="53" t="s">
        <v>33872</v>
      </c>
    </row>
    <row r="5634" spans="1:4" ht="15" x14ac:dyDescent="0.25">
      <c r="A5634" s="53" t="s">
        <v>10274</v>
      </c>
      <c r="B5634" s="53">
        <v>15</v>
      </c>
      <c r="C5634" s="53"/>
      <c r="D5634" s="53" t="s">
        <v>33872</v>
      </c>
    </row>
    <row r="5635" spans="1:4" ht="15" x14ac:dyDescent="0.25">
      <c r="A5635" s="53" t="s">
        <v>10275</v>
      </c>
      <c r="B5635" s="53">
        <v>20</v>
      </c>
      <c r="C5635" s="53"/>
      <c r="D5635" s="53" t="s">
        <v>33872</v>
      </c>
    </row>
    <row r="5636" spans="1:4" ht="15" x14ac:dyDescent="0.25">
      <c r="A5636" s="53" t="s">
        <v>10276</v>
      </c>
      <c r="B5636" s="53">
        <v>20</v>
      </c>
      <c r="C5636" s="53"/>
      <c r="D5636" s="53" t="s">
        <v>33872</v>
      </c>
    </row>
    <row r="5637" spans="1:4" ht="15" x14ac:dyDescent="0.25">
      <c r="A5637" s="53" t="s">
        <v>10277</v>
      </c>
      <c r="B5637" s="53">
        <v>10</v>
      </c>
      <c r="C5637" s="53" t="s">
        <v>33536</v>
      </c>
      <c r="D5637" s="53" t="s">
        <v>33872</v>
      </c>
    </row>
    <row r="5638" spans="1:4" ht="15" x14ac:dyDescent="0.25">
      <c r="A5638" s="53" t="s">
        <v>10278</v>
      </c>
      <c r="B5638" s="53">
        <v>10</v>
      </c>
      <c r="C5638" s="53" t="s">
        <v>33536</v>
      </c>
      <c r="D5638" s="53" t="s">
        <v>33872</v>
      </c>
    </row>
    <row r="5639" spans="1:4" ht="15" x14ac:dyDescent="0.25">
      <c r="A5639" s="53" t="s">
        <v>10279</v>
      </c>
      <c r="B5639" s="53">
        <v>10</v>
      </c>
      <c r="C5639" s="53" t="s">
        <v>33536</v>
      </c>
      <c r="D5639" s="53" t="s">
        <v>33872</v>
      </c>
    </row>
    <row r="5640" spans="1:4" ht="15" x14ac:dyDescent="0.25">
      <c r="A5640" s="53" t="s">
        <v>10280</v>
      </c>
      <c r="B5640" s="53">
        <v>10</v>
      </c>
      <c r="C5640" s="53"/>
      <c r="D5640" s="53" t="s">
        <v>33872</v>
      </c>
    </row>
    <row r="5641" spans="1:4" ht="15" x14ac:dyDescent="0.25">
      <c r="A5641" s="53" t="s">
        <v>10281</v>
      </c>
      <c r="B5641" s="53">
        <v>10</v>
      </c>
      <c r="C5641" s="53"/>
      <c r="D5641" s="53" t="s">
        <v>33872</v>
      </c>
    </row>
    <row r="5642" spans="1:4" ht="15" x14ac:dyDescent="0.25">
      <c r="A5642" s="53" t="s">
        <v>10282</v>
      </c>
      <c r="B5642" s="53">
        <v>10</v>
      </c>
      <c r="C5642" s="53"/>
      <c r="D5642" s="53" t="s">
        <v>33872</v>
      </c>
    </row>
    <row r="5643" spans="1:4" ht="15" x14ac:dyDescent="0.25">
      <c r="A5643" s="53" t="s">
        <v>10283</v>
      </c>
      <c r="B5643" s="53">
        <v>10</v>
      </c>
      <c r="C5643" s="53"/>
      <c r="D5643" s="53" t="s">
        <v>33872</v>
      </c>
    </row>
    <row r="5644" spans="1:4" ht="15" x14ac:dyDescent="0.25">
      <c r="A5644" s="53" t="s">
        <v>10284</v>
      </c>
      <c r="B5644" s="53">
        <v>10</v>
      </c>
      <c r="C5644" s="53"/>
      <c r="D5644" s="53" t="s">
        <v>33872</v>
      </c>
    </row>
    <row r="5645" spans="1:4" ht="15" x14ac:dyDescent="0.25">
      <c r="A5645" s="53" t="s">
        <v>10285</v>
      </c>
      <c r="B5645" s="53">
        <v>15</v>
      </c>
      <c r="C5645" s="53"/>
      <c r="D5645" s="53" t="s">
        <v>33872</v>
      </c>
    </row>
    <row r="5646" spans="1:4" ht="15" x14ac:dyDescent="0.25">
      <c r="A5646" s="53" t="s">
        <v>10286</v>
      </c>
      <c r="B5646" s="53">
        <v>30</v>
      </c>
      <c r="C5646" s="53"/>
      <c r="D5646" s="53" t="s">
        <v>33872</v>
      </c>
    </row>
    <row r="5647" spans="1:4" ht="15" x14ac:dyDescent="0.25">
      <c r="A5647" s="53" t="s">
        <v>10287</v>
      </c>
      <c r="B5647" s="53">
        <v>5</v>
      </c>
      <c r="C5647" s="53" t="s">
        <v>33536</v>
      </c>
      <c r="D5647" s="53" t="s">
        <v>33872</v>
      </c>
    </row>
    <row r="5648" spans="1:4" ht="15" x14ac:dyDescent="0.25">
      <c r="A5648" s="53" t="s">
        <v>10288</v>
      </c>
      <c r="B5648" s="53">
        <v>5</v>
      </c>
      <c r="C5648" s="53" t="s">
        <v>33536</v>
      </c>
      <c r="D5648" s="53" t="s">
        <v>33872</v>
      </c>
    </row>
    <row r="5649" spans="1:4" ht="15" x14ac:dyDescent="0.25">
      <c r="A5649" s="53" t="s">
        <v>10289</v>
      </c>
      <c r="B5649" s="53">
        <v>5</v>
      </c>
      <c r="C5649" s="53" t="s">
        <v>33536</v>
      </c>
      <c r="D5649" s="53" t="s">
        <v>33872</v>
      </c>
    </row>
    <row r="5650" spans="1:4" ht="15" x14ac:dyDescent="0.25">
      <c r="A5650" s="53" t="s">
        <v>10290</v>
      </c>
      <c r="B5650" s="53">
        <v>5</v>
      </c>
      <c r="C5650" s="53" t="s">
        <v>33536</v>
      </c>
      <c r="D5650" s="53" t="s">
        <v>33872</v>
      </c>
    </row>
    <row r="5651" spans="1:4" ht="15" x14ac:dyDescent="0.25">
      <c r="A5651" s="53" t="s">
        <v>10291</v>
      </c>
      <c r="B5651" s="53">
        <v>5</v>
      </c>
      <c r="C5651" s="53" t="s">
        <v>33536</v>
      </c>
      <c r="D5651" s="53" t="s">
        <v>33872</v>
      </c>
    </row>
    <row r="5652" spans="1:4" ht="15" x14ac:dyDescent="0.25">
      <c r="A5652" s="53" t="s">
        <v>10292</v>
      </c>
      <c r="B5652" s="53">
        <v>5</v>
      </c>
      <c r="C5652" s="53" t="s">
        <v>33536</v>
      </c>
      <c r="D5652" s="53" t="s">
        <v>33872</v>
      </c>
    </row>
    <row r="5653" spans="1:4" ht="15" x14ac:dyDescent="0.25">
      <c r="A5653" s="53" t="s">
        <v>10293</v>
      </c>
      <c r="B5653" s="53">
        <v>5</v>
      </c>
      <c r="C5653" s="53" t="s">
        <v>33536</v>
      </c>
      <c r="D5653" s="53" t="s">
        <v>33872</v>
      </c>
    </row>
    <row r="5654" spans="1:4" ht="15" x14ac:dyDescent="0.25">
      <c r="A5654" s="53" t="s">
        <v>10294</v>
      </c>
      <c r="B5654" s="53">
        <v>5</v>
      </c>
      <c r="C5654" s="53" t="s">
        <v>33536</v>
      </c>
      <c r="D5654" s="53" t="s">
        <v>33872</v>
      </c>
    </row>
    <row r="5655" spans="1:4" ht="15" x14ac:dyDescent="0.25">
      <c r="A5655" s="53" t="s">
        <v>10295</v>
      </c>
      <c r="B5655" s="53">
        <v>5</v>
      </c>
      <c r="C5655" s="53" t="s">
        <v>33536</v>
      </c>
      <c r="D5655" s="53" t="s">
        <v>33872</v>
      </c>
    </row>
    <row r="5656" spans="1:4" ht="15" x14ac:dyDescent="0.25">
      <c r="A5656" s="53" t="s">
        <v>10296</v>
      </c>
      <c r="B5656" s="53">
        <v>5</v>
      </c>
      <c r="C5656" s="53" t="s">
        <v>33536</v>
      </c>
      <c r="D5656" s="53" t="s">
        <v>33872</v>
      </c>
    </row>
    <row r="5657" spans="1:4" ht="15" x14ac:dyDescent="0.25">
      <c r="A5657" s="53" t="s">
        <v>10297</v>
      </c>
      <c r="B5657" s="53">
        <v>5</v>
      </c>
      <c r="C5657" s="53" t="s">
        <v>33536</v>
      </c>
      <c r="D5657" s="53" t="s">
        <v>33872</v>
      </c>
    </row>
    <row r="5658" spans="1:4" ht="15" x14ac:dyDescent="0.25">
      <c r="A5658" s="53" t="s">
        <v>10298</v>
      </c>
      <c r="B5658" s="53">
        <v>5</v>
      </c>
      <c r="C5658" s="53" t="s">
        <v>33536</v>
      </c>
      <c r="D5658" s="53" t="s">
        <v>33872</v>
      </c>
    </row>
    <row r="5659" spans="1:4" ht="15" x14ac:dyDescent="0.25">
      <c r="A5659" s="53" t="s">
        <v>10299</v>
      </c>
      <c r="B5659" s="53">
        <v>5</v>
      </c>
      <c r="C5659" s="53" t="s">
        <v>33536</v>
      </c>
      <c r="D5659" s="53" t="s">
        <v>33872</v>
      </c>
    </row>
    <row r="5660" spans="1:4" ht="15" x14ac:dyDescent="0.25">
      <c r="A5660" s="53" t="s">
        <v>10300</v>
      </c>
      <c r="B5660" s="53">
        <v>5</v>
      </c>
      <c r="C5660" s="53" t="s">
        <v>33536</v>
      </c>
      <c r="D5660" s="53" t="s">
        <v>33872</v>
      </c>
    </row>
    <row r="5661" spans="1:4" ht="15" x14ac:dyDescent="0.25">
      <c r="A5661" s="53" t="s">
        <v>10301</v>
      </c>
      <c r="B5661" s="53">
        <v>5</v>
      </c>
      <c r="C5661" s="53" t="s">
        <v>33536</v>
      </c>
      <c r="D5661" s="53" t="s">
        <v>33872</v>
      </c>
    </row>
    <row r="5662" spans="1:4" ht="15" x14ac:dyDescent="0.25">
      <c r="A5662" s="53" t="s">
        <v>10302</v>
      </c>
      <c r="B5662" s="53">
        <v>5</v>
      </c>
      <c r="C5662" s="53" t="s">
        <v>33536</v>
      </c>
      <c r="D5662" s="53" t="s">
        <v>33872</v>
      </c>
    </row>
    <row r="5663" spans="1:4" ht="15" x14ac:dyDescent="0.25">
      <c r="A5663" s="53" t="s">
        <v>10303</v>
      </c>
      <c r="B5663" s="53">
        <v>5</v>
      </c>
      <c r="C5663" s="53" t="s">
        <v>33536</v>
      </c>
      <c r="D5663" s="53" t="s">
        <v>33872</v>
      </c>
    </row>
    <row r="5664" spans="1:4" ht="15" x14ac:dyDescent="0.25">
      <c r="A5664" s="53" t="s">
        <v>10304</v>
      </c>
      <c r="B5664" s="53">
        <v>5</v>
      </c>
      <c r="C5664" s="53" t="s">
        <v>33536</v>
      </c>
      <c r="D5664" s="53" t="s">
        <v>33872</v>
      </c>
    </row>
    <row r="5665" spans="1:4" ht="15" x14ac:dyDescent="0.25">
      <c r="A5665" s="53" t="s">
        <v>10305</v>
      </c>
      <c r="B5665" s="53">
        <v>30</v>
      </c>
      <c r="C5665" s="53" t="s">
        <v>33536</v>
      </c>
      <c r="D5665" s="53" t="s">
        <v>33872</v>
      </c>
    </row>
    <row r="5666" spans="1:4" ht="15" x14ac:dyDescent="0.25">
      <c r="A5666" s="53" t="s">
        <v>10306</v>
      </c>
      <c r="B5666" s="53">
        <v>15</v>
      </c>
      <c r="C5666" s="53" t="s">
        <v>33536</v>
      </c>
      <c r="D5666" s="53" t="s">
        <v>33872</v>
      </c>
    </row>
    <row r="5667" spans="1:4" ht="15" x14ac:dyDescent="0.25">
      <c r="A5667" s="53" t="s">
        <v>10307</v>
      </c>
      <c r="B5667" s="53">
        <v>20</v>
      </c>
      <c r="C5667" s="53" t="s">
        <v>33536</v>
      </c>
      <c r="D5667" s="53" t="s">
        <v>33872</v>
      </c>
    </row>
    <row r="5668" spans="1:4" ht="15" x14ac:dyDescent="0.25">
      <c r="A5668" s="53" t="s">
        <v>10308</v>
      </c>
      <c r="B5668" s="53">
        <v>20</v>
      </c>
      <c r="C5668" s="53" t="s">
        <v>33536</v>
      </c>
      <c r="D5668" s="53" t="s">
        <v>33872</v>
      </c>
    </row>
    <row r="5669" spans="1:4" ht="15" x14ac:dyDescent="0.25">
      <c r="A5669" s="53" t="s">
        <v>10309</v>
      </c>
      <c r="B5669" s="53">
        <v>20</v>
      </c>
      <c r="C5669" s="53" t="s">
        <v>33536</v>
      </c>
      <c r="D5669" s="53" t="s">
        <v>33872</v>
      </c>
    </row>
    <row r="5670" spans="1:4" ht="15" x14ac:dyDescent="0.25">
      <c r="A5670" s="53" t="s">
        <v>10310</v>
      </c>
      <c r="B5670" s="53">
        <v>10</v>
      </c>
      <c r="C5670" s="53" t="s">
        <v>33536</v>
      </c>
      <c r="D5670" s="53" t="s">
        <v>33872</v>
      </c>
    </row>
    <row r="5671" spans="1:4" ht="15" x14ac:dyDescent="0.25">
      <c r="A5671" s="53" t="s">
        <v>10311</v>
      </c>
      <c r="B5671" s="53">
        <v>10</v>
      </c>
      <c r="C5671" s="53" t="s">
        <v>33536</v>
      </c>
      <c r="D5671" s="53" t="s">
        <v>33872</v>
      </c>
    </row>
    <row r="5672" spans="1:4" ht="15" x14ac:dyDescent="0.25">
      <c r="A5672" s="53" t="s">
        <v>10312</v>
      </c>
      <c r="B5672" s="53">
        <v>10</v>
      </c>
      <c r="C5672" s="53" t="s">
        <v>33536</v>
      </c>
      <c r="D5672" s="53" t="s">
        <v>33872</v>
      </c>
    </row>
    <row r="5673" spans="1:4" ht="15" x14ac:dyDescent="0.25">
      <c r="A5673" s="53" t="s">
        <v>10313</v>
      </c>
      <c r="B5673" s="53">
        <v>10</v>
      </c>
      <c r="C5673" s="53" t="s">
        <v>33536</v>
      </c>
      <c r="D5673" s="53" t="s">
        <v>33872</v>
      </c>
    </row>
    <row r="5674" spans="1:4" ht="15" x14ac:dyDescent="0.25">
      <c r="A5674" s="53" t="s">
        <v>10314</v>
      </c>
      <c r="B5674" s="53">
        <v>20</v>
      </c>
      <c r="C5674" s="53" t="s">
        <v>33536</v>
      </c>
      <c r="D5674" s="53" t="s">
        <v>33872</v>
      </c>
    </row>
    <row r="5675" spans="1:4" ht="15" x14ac:dyDescent="0.25">
      <c r="A5675" s="53" t="s">
        <v>10315</v>
      </c>
      <c r="B5675" s="53">
        <v>10</v>
      </c>
      <c r="C5675" s="53" t="s">
        <v>33536</v>
      </c>
      <c r="D5675" s="53" t="s">
        <v>33872</v>
      </c>
    </row>
    <row r="5676" spans="1:4" ht="15" x14ac:dyDescent="0.25">
      <c r="A5676" s="53" t="s">
        <v>10316</v>
      </c>
      <c r="B5676" s="53">
        <v>10</v>
      </c>
      <c r="C5676" s="53" t="s">
        <v>33536</v>
      </c>
      <c r="D5676" s="53" t="s">
        <v>33872</v>
      </c>
    </row>
    <row r="5677" spans="1:4" ht="15" x14ac:dyDescent="0.25">
      <c r="A5677" s="53" t="s">
        <v>10317</v>
      </c>
      <c r="B5677" s="53">
        <v>10</v>
      </c>
      <c r="C5677" s="53" t="s">
        <v>33536</v>
      </c>
      <c r="D5677" s="53" t="s">
        <v>33872</v>
      </c>
    </row>
    <row r="5678" spans="1:4" ht="15" x14ac:dyDescent="0.25">
      <c r="A5678" s="53" t="s">
        <v>10318</v>
      </c>
      <c r="B5678" s="53">
        <v>10</v>
      </c>
      <c r="C5678" s="53" t="s">
        <v>33536</v>
      </c>
      <c r="D5678" s="53" t="s">
        <v>33872</v>
      </c>
    </row>
    <row r="5679" spans="1:4" ht="15" x14ac:dyDescent="0.25">
      <c r="A5679" s="53" t="s">
        <v>10319</v>
      </c>
      <c r="B5679" s="53">
        <v>30</v>
      </c>
      <c r="C5679" s="53" t="s">
        <v>33536</v>
      </c>
      <c r="D5679" s="53" t="s">
        <v>33872</v>
      </c>
    </row>
    <row r="5680" spans="1:4" ht="15" x14ac:dyDescent="0.25">
      <c r="A5680" s="53" t="s">
        <v>10320</v>
      </c>
      <c r="B5680" s="53">
        <v>30</v>
      </c>
      <c r="C5680" s="53" t="s">
        <v>33536</v>
      </c>
      <c r="D5680" s="53" t="s">
        <v>33872</v>
      </c>
    </row>
    <row r="5681" spans="1:4" ht="15" x14ac:dyDescent="0.25">
      <c r="A5681" s="53" t="s">
        <v>10321</v>
      </c>
      <c r="B5681" s="53">
        <v>20</v>
      </c>
      <c r="C5681" s="53" t="s">
        <v>33536</v>
      </c>
      <c r="D5681" s="53" t="s">
        <v>33872</v>
      </c>
    </row>
    <row r="5682" spans="1:4" ht="15" x14ac:dyDescent="0.25">
      <c r="A5682" s="53" t="s">
        <v>10322</v>
      </c>
      <c r="B5682" s="53">
        <v>40</v>
      </c>
      <c r="C5682" s="53" t="s">
        <v>33536</v>
      </c>
      <c r="D5682" s="53" t="s">
        <v>33872</v>
      </c>
    </row>
    <row r="5683" spans="1:4" ht="15" x14ac:dyDescent="0.25">
      <c r="A5683" s="53" t="s">
        <v>10323</v>
      </c>
      <c r="B5683" s="53">
        <v>90</v>
      </c>
      <c r="C5683" s="53" t="s">
        <v>33536</v>
      </c>
      <c r="D5683" s="53" t="s">
        <v>33872</v>
      </c>
    </row>
    <row r="5684" spans="1:4" ht="15" x14ac:dyDescent="0.25">
      <c r="A5684" s="53" t="s">
        <v>10324</v>
      </c>
      <c r="B5684" s="53">
        <v>120</v>
      </c>
      <c r="C5684" s="53" t="s">
        <v>33550</v>
      </c>
      <c r="D5684" s="53" t="s">
        <v>33872</v>
      </c>
    </row>
    <row r="5685" spans="1:4" ht="15" x14ac:dyDescent="0.25">
      <c r="A5685" s="53" t="s">
        <v>10325</v>
      </c>
      <c r="B5685" s="53">
        <v>120</v>
      </c>
      <c r="C5685" s="53" t="s">
        <v>33550</v>
      </c>
      <c r="D5685" s="53" t="s">
        <v>33872</v>
      </c>
    </row>
    <row r="5686" spans="1:4" ht="15" x14ac:dyDescent="0.25">
      <c r="A5686" s="53" t="s">
        <v>10326</v>
      </c>
      <c r="B5686" s="53">
        <v>5</v>
      </c>
      <c r="C5686" s="53" t="s">
        <v>33536</v>
      </c>
      <c r="D5686" s="53" t="s">
        <v>33872</v>
      </c>
    </row>
    <row r="5687" spans="1:4" ht="15" x14ac:dyDescent="0.25">
      <c r="A5687" s="53" t="s">
        <v>10327</v>
      </c>
      <c r="B5687" s="53">
        <v>10</v>
      </c>
      <c r="C5687" s="53" t="s">
        <v>33536</v>
      </c>
      <c r="D5687" s="53" t="s">
        <v>33872</v>
      </c>
    </row>
    <row r="5688" spans="1:4" ht="15" x14ac:dyDescent="0.25">
      <c r="A5688" s="53" t="s">
        <v>10328</v>
      </c>
      <c r="B5688" s="53">
        <v>10</v>
      </c>
      <c r="C5688" s="53" t="s">
        <v>33536</v>
      </c>
      <c r="D5688" s="53" t="s">
        <v>33872</v>
      </c>
    </row>
    <row r="5689" spans="1:4" ht="15" x14ac:dyDescent="0.25">
      <c r="A5689" s="53" t="s">
        <v>10329</v>
      </c>
      <c r="B5689" s="53">
        <v>10</v>
      </c>
      <c r="C5689" s="53" t="s">
        <v>33536</v>
      </c>
      <c r="D5689" s="53" t="s">
        <v>33872</v>
      </c>
    </row>
    <row r="5690" spans="1:4" ht="15" x14ac:dyDescent="0.25">
      <c r="A5690" s="53" t="s">
        <v>10330</v>
      </c>
      <c r="B5690" s="53">
        <v>30</v>
      </c>
      <c r="C5690" s="53" t="s">
        <v>33536</v>
      </c>
      <c r="D5690" s="53" t="s">
        <v>33872</v>
      </c>
    </row>
    <row r="5691" spans="1:4" ht="15" x14ac:dyDescent="0.25">
      <c r="A5691" s="53" t="s">
        <v>10331</v>
      </c>
      <c r="B5691" s="53">
        <v>120</v>
      </c>
      <c r="C5691" s="53" t="s">
        <v>33550</v>
      </c>
      <c r="D5691" s="53" t="s">
        <v>33872</v>
      </c>
    </row>
    <row r="5692" spans="1:4" ht="15" x14ac:dyDescent="0.25">
      <c r="A5692" s="53" t="s">
        <v>10332</v>
      </c>
      <c r="B5692" s="53">
        <v>110</v>
      </c>
      <c r="C5692" s="53"/>
      <c r="D5692" s="53" t="s">
        <v>33872</v>
      </c>
    </row>
    <row r="5693" spans="1:4" ht="15" x14ac:dyDescent="0.25">
      <c r="A5693" s="53" t="s">
        <v>10333</v>
      </c>
      <c r="B5693" s="53">
        <v>110</v>
      </c>
      <c r="C5693" s="53"/>
      <c r="D5693" s="53" t="s">
        <v>33872</v>
      </c>
    </row>
    <row r="5694" spans="1:4" ht="15" x14ac:dyDescent="0.25">
      <c r="A5694" s="53" t="s">
        <v>10334</v>
      </c>
      <c r="B5694" s="53">
        <v>30</v>
      </c>
      <c r="C5694" s="53"/>
      <c r="D5694" s="53" t="s">
        <v>33872</v>
      </c>
    </row>
    <row r="5695" spans="1:4" ht="15" x14ac:dyDescent="0.25">
      <c r="A5695" s="53" t="s">
        <v>10335</v>
      </c>
      <c r="B5695" s="53">
        <v>30</v>
      </c>
      <c r="C5695" s="53" t="s">
        <v>33536</v>
      </c>
      <c r="D5695" s="53" t="s">
        <v>33872</v>
      </c>
    </row>
    <row r="5696" spans="1:4" ht="15" x14ac:dyDescent="0.25">
      <c r="A5696" s="53" t="s">
        <v>10336</v>
      </c>
      <c r="B5696" s="53">
        <v>15</v>
      </c>
      <c r="C5696" s="53"/>
      <c r="D5696" s="53" t="s">
        <v>33872</v>
      </c>
    </row>
    <row r="5697" spans="1:4" ht="15" x14ac:dyDescent="0.25">
      <c r="A5697" s="53" t="s">
        <v>10337</v>
      </c>
      <c r="B5697" s="53">
        <v>10</v>
      </c>
      <c r="C5697" s="53"/>
      <c r="D5697" s="53" t="s">
        <v>33872</v>
      </c>
    </row>
    <row r="5698" spans="1:4" ht="15" x14ac:dyDescent="0.25">
      <c r="A5698" s="53" t="s">
        <v>10338</v>
      </c>
      <c r="B5698" s="53">
        <v>0</v>
      </c>
      <c r="C5698" s="53" t="s">
        <v>33536</v>
      </c>
      <c r="D5698" s="53" t="s">
        <v>33872</v>
      </c>
    </row>
    <row r="5699" spans="1:4" ht="15" x14ac:dyDescent="0.25">
      <c r="A5699" s="53" t="s">
        <v>10339</v>
      </c>
      <c r="B5699" s="53">
        <v>20</v>
      </c>
      <c r="C5699" s="53" t="s">
        <v>33536</v>
      </c>
      <c r="D5699" s="53" t="s">
        <v>33872</v>
      </c>
    </row>
    <row r="5700" spans="1:4" ht="15" x14ac:dyDescent="0.25">
      <c r="A5700" s="53" t="s">
        <v>10340</v>
      </c>
      <c r="B5700" s="53">
        <v>20</v>
      </c>
      <c r="C5700" s="53" t="s">
        <v>33536</v>
      </c>
      <c r="D5700" s="53" t="s">
        <v>33872</v>
      </c>
    </row>
    <row r="5701" spans="1:4" ht="15" x14ac:dyDescent="0.25">
      <c r="A5701" s="53" t="s">
        <v>10341</v>
      </c>
      <c r="B5701" s="53">
        <v>20</v>
      </c>
      <c r="C5701" s="53" t="s">
        <v>33536</v>
      </c>
      <c r="D5701" s="53" t="s">
        <v>33872</v>
      </c>
    </row>
    <row r="5702" spans="1:4" ht="15" x14ac:dyDescent="0.25">
      <c r="A5702" s="53" t="s">
        <v>10342</v>
      </c>
      <c r="B5702" s="53">
        <v>5</v>
      </c>
      <c r="C5702" s="53" t="s">
        <v>33536</v>
      </c>
      <c r="D5702" s="53" t="s">
        <v>33872</v>
      </c>
    </row>
    <row r="5703" spans="1:4" ht="15" x14ac:dyDescent="0.25">
      <c r="A5703" s="53" t="s">
        <v>10343</v>
      </c>
      <c r="B5703" s="53">
        <v>5</v>
      </c>
      <c r="C5703" s="53" t="s">
        <v>33536</v>
      </c>
      <c r="D5703" s="53" t="s">
        <v>33872</v>
      </c>
    </row>
    <row r="5704" spans="1:4" ht="15" x14ac:dyDescent="0.25">
      <c r="A5704" s="53" t="s">
        <v>10344</v>
      </c>
      <c r="B5704" s="53">
        <v>5</v>
      </c>
      <c r="C5704" s="53" t="s">
        <v>33536</v>
      </c>
      <c r="D5704" s="53" t="s">
        <v>33872</v>
      </c>
    </row>
    <row r="5705" spans="1:4" ht="15" x14ac:dyDescent="0.25">
      <c r="A5705" s="53" t="s">
        <v>10345</v>
      </c>
      <c r="B5705" s="53">
        <v>5</v>
      </c>
      <c r="C5705" s="53" t="s">
        <v>33536</v>
      </c>
      <c r="D5705" s="53" t="s">
        <v>33872</v>
      </c>
    </row>
    <row r="5706" spans="1:4" ht="15" x14ac:dyDescent="0.25">
      <c r="A5706" s="53" t="s">
        <v>10346</v>
      </c>
      <c r="B5706" s="53">
        <v>5</v>
      </c>
      <c r="C5706" s="53" t="s">
        <v>33536</v>
      </c>
      <c r="D5706" s="53" t="s">
        <v>33872</v>
      </c>
    </row>
    <row r="5707" spans="1:4" ht="15" x14ac:dyDescent="0.25">
      <c r="A5707" s="53" t="s">
        <v>10347</v>
      </c>
      <c r="B5707" s="53">
        <v>5</v>
      </c>
      <c r="C5707" s="53" t="s">
        <v>33536</v>
      </c>
      <c r="D5707" s="53" t="s">
        <v>33872</v>
      </c>
    </row>
    <row r="5708" spans="1:4" ht="15" x14ac:dyDescent="0.25">
      <c r="A5708" s="53" t="s">
        <v>10348</v>
      </c>
      <c r="B5708" s="53">
        <v>5</v>
      </c>
      <c r="C5708" s="53" t="s">
        <v>33536</v>
      </c>
      <c r="D5708" s="53" t="s">
        <v>33872</v>
      </c>
    </row>
    <row r="5709" spans="1:4" ht="15" x14ac:dyDescent="0.25">
      <c r="A5709" s="53" t="s">
        <v>10349</v>
      </c>
      <c r="B5709" s="53">
        <v>5</v>
      </c>
      <c r="C5709" s="53" t="s">
        <v>33536</v>
      </c>
      <c r="D5709" s="53" t="s">
        <v>33872</v>
      </c>
    </row>
    <row r="5710" spans="1:4" ht="15" x14ac:dyDescent="0.25">
      <c r="A5710" s="53" t="s">
        <v>10350</v>
      </c>
      <c r="B5710" s="53">
        <v>5</v>
      </c>
      <c r="C5710" s="53" t="s">
        <v>33536</v>
      </c>
      <c r="D5710" s="53" t="s">
        <v>33872</v>
      </c>
    </row>
    <row r="5711" spans="1:4" ht="15" x14ac:dyDescent="0.25">
      <c r="A5711" s="53" t="s">
        <v>10351</v>
      </c>
      <c r="B5711" s="53">
        <v>5</v>
      </c>
      <c r="C5711" s="53" t="s">
        <v>33536</v>
      </c>
      <c r="D5711" s="53" t="s">
        <v>33872</v>
      </c>
    </row>
    <row r="5712" spans="1:4" ht="15" x14ac:dyDescent="0.25">
      <c r="A5712" s="53" t="s">
        <v>10352</v>
      </c>
      <c r="B5712" s="53">
        <v>5</v>
      </c>
      <c r="C5712" s="53" t="s">
        <v>33536</v>
      </c>
      <c r="D5712" s="53" t="s">
        <v>33872</v>
      </c>
    </row>
    <row r="5713" spans="1:4" ht="15" x14ac:dyDescent="0.25">
      <c r="A5713" s="53" t="s">
        <v>10353</v>
      </c>
      <c r="B5713" s="53">
        <v>5</v>
      </c>
      <c r="C5713" s="53" t="s">
        <v>33536</v>
      </c>
      <c r="D5713" s="53" t="s">
        <v>33872</v>
      </c>
    </row>
    <row r="5714" spans="1:4" ht="15" x14ac:dyDescent="0.25">
      <c r="A5714" s="53" t="s">
        <v>10354</v>
      </c>
      <c r="B5714" s="53">
        <v>5</v>
      </c>
      <c r="C5714" s="53" t="s">
        <v>33536</v>
      </c>
      <c r="D5714" s="53" t="s">
        <v>33872</v>
      </c>
    </row>
    <row r="5715" spans="1:4" ht="15" x14ac:dyDescent="0.25">
      <c r="A5715" s="53" t="s">
        <v>10355</v>
      </c>
      <c r="B5715" s="53">
        <v>5</v>
      </c>
      <c r="C5715" s="53" t="s">
        <v>33536</v>
      </c>
      <c r="D5715" s="53" t="s">
        <v>33872</v>
      </c>
    </row>
    <row r="5716" spans="1:4" ht="15" x14ac:dyDescent="0.25">
      <c r="A5716" s="53" t="s">
        <v>10356</v>
      </c>
      <c r="B5716" s="53">
        <v>5</v>
      </c>
      <c r="C5716" s="53" t="s">
        <v>33536</v>
      </c>
      <c r="D5716" s="53" t="s">
        <v>33872</v>
      </c>
    </row>
    <row r="5717" spans="1:4" ht="15" x14ac:dyDescent="0.25">
      <c r="A5717" s="53" t="s">
        <v>10357</v>
      </c>
      <c r="B5717" s="53">
        <v>30</v>
      </c>
      <c r="C5717" s="53" t="s">
        <v>33536</v>
      </c>
      <c r="D5717" s="53" t="s">
        <v>33872</v>
      </c>
    </row>
    <row r="5718" spans="1:4" ht="15" x14ac:dyDescent="0.25">
      <c r="A5718" s="53" t="s">
        <v>10358</v>
      </c>
      <c r="B5718" s="53">
        <v>20</v>
      </c>
      <c r="C5718" s="53" t="s">
        <v>33536</v>
      </c>
      <c r="D5718" s="53" t="s">
        <v>33872</v>
      </c>
    </row>
    <row r="5719" spans="1:4" ht="15" x14ac:dyDescent="0.25">
      <c r="A5719" s="53" t="s">
        <v>10359</v>
      </c>
      <c r="B5719" s="53">
        <v>120</v>
      </c>
      <c r="C5719" s="53" t="s">
        <v>33550</v>
      </c>
      <c r="D5719" s="53" t="s">
        <v>33872</v>
      </c>
    </row>
    <row r="5720" spans="1:4" ht="15" x14ac:dyDescent="0.25">
      <c r="A5720" s="53" t="s">
        <v>10360</v>
      </c>
      <c r="B5720" s="53">
        <v>10</v>
      </c>
      <c r="C5720" s="53" t="s">
        <v>33536</v>
      </c>
      <c r="D5720" s="53" t="s">
        <v>33872</v>
      </c>
    </row>
    <row r="5721" spans="1:4" ht="15" x14ac:dyDescent="0.25">
      <c r="A5721" s="53" t="s">
        <v>10361</v>
      </c>
      <c r="B5721" s="53">
        <v>10</v>
      </c>
      <c r="C5721" s="53" t="s">
        <v>33536</v>
      </c>
      <c r="D5721" s="53" t="s">
        <v>33872</v>
      </c>
    </row>
    <row r="5722" spans="1:4" ht="15" x14ac:dyDescent="0.25">
      <c r="A5722" s="53" t="s">
        <v>10362</v>
      </c>
      <c r="B5722" s="53">
        <v>10</v>
      </c>
      <c r="C5722" s="53" t="s">
        <v>33536</v>
      </c>
      <c r="D5722" s="53" t="s">
        <v>33872</v>
      </c>
    </row>
    <row r="5723" spans="1:4" ht="15" x14ac:dyDescent="0.25">
      <c r="A5723" s="53" t="s">
        <v>10363</v>
      </c>
      <c r="B5723" s="53">
        <v>10</v>
      </c>
      <c r="C5723" s="53" t="s">
        <v>33536</v>
      </c>
      <c r="D5723" s="53" t="s">
        <v>33872</v>
      </c>
    </row>
    <row r="5724" spans="1:4" ht="15" x14ac:dyDescent="0.25">
      <c r="A5724" s="53" t="s">
        <v>10364</v>
      </c>
      <c r="B5724" s="53">
        <v>10</v>
      </c>
      <c r="C5724" s="53" t="s">
        <v>33536</v>
      </c>
      <c r="D5724" s="53" t="s">
        <v>33872</v>
      </c>
    </row>
    <row r="5725" spans="1:4" ht="15" x14ac:dyDescent="0.25">
      <c r="A5725" s="53" t="s">
        <v>10365</v>
      </c>
      <c r="B5725" s="53">
        <v>10</v>
      </c>
      <c r="C5725" s="53" t="s">
        <v>33536</v>
      </c>
      <c r="D5725" s="53" t="s">
        <v>33872</v>
      </c>
    </row>
    <row r="5726" spans="1:4" ht="15" x14ac:dyDescent="0.25">
      <c r="A5726" s="53" t="s">
        <v>10366</v>
      </c>
      <c r="B5726" s="53">
        <v>10</v>
      </c>
      <c r="C5726" s="53" t="s">
        <v>33536</v>
      </c>
      <c r="D5726" s="53" t="s">
        <v>33872</v>
      </c>
    </row>
    <row r="5727" spans="1:4" ht="15" x14ac:dyDescent="0.25">
      <c r="A5727" s="53" t="s">
        <v>10367</v>
      </c>
      <c r="B5727" s="53">
        <v>10</v>
      </c>
      <c r="C5727" s="53" t="s">
        <v>33536</v>
      </c>
      <c r="D5727" s="53" t="s">
        <v>33872</v>
      </c>
    </row>
    <row r="5728" spans="1:4" ht="15" x14ac:dyDescent="0.25">
      <c r="A5728" s="53" t="s">
        <v>10368</v>
      </c>
      <c r="B5728" s="53">
        <v>10</v>
      </c>
      <c r="C5728" s="53" t="s">
        <v>33536</v>
      </c>
      <c r="D5728" s="53" t="s">
        <v>33872</v>
      </c>
    </row>
    <row r="5729" spans="1:4" ht="15" x14ac:dyDescent="0.25">
      <c r="A5729" s="53" t="s">
        <v>10369</v>
      </c>
      <c r="B5729" s="53">
        <v>10</v>
      </c>
      <c r="C5729" s="53" t="s">
        <v>33536</v>
      </c>
      <c r="D5729" s="53" t="s">
        <v>33872</v>
      </c>
    </row>
    <row r="5730" spans="1:4" ht="15" x14ac:dyDescent="0.25">
      <c r="A5730" s="53" t="s">
        <v>10370</v>
      </c>
      <c r="B5730" s="53">
        <v>10</v>
      </c>
      <c r="C5730" s="53" t="s">
        <v>33536</v>
      </c>
      <c r="D5730" s="53" t="s">
        <v>33872</v>
      </c>
    </row>
    <row r="5731" spans="1:4" ht="15" x14ac:dyDescent="0.25">
      <c r="A5731" s="53" t="s">
        <v>10371</v>
      </c>
      <c r="B5731" s="53">
        <v>10</v>
      </c>
      <c r="C5731" s="53" t="s">
        <v>33536</v>
      </c>
      <c r="D5731" s="53" t="s">
        <v>33872</v>
      </c>
    </row>
    <row r="5732" spans="1:4" ht="15" x14ac:dyDescent="0.25">
      <c r="A5732" s="53" t="s">
        <v>10372</v>
      </c>
      <c r="B5732" s="53">
        <v>40</v>
      </c>
      <c r="C5732" s="53" t="s">
        <v>33536</v>
      </c>
      <c r="D5732" s="53" t="s">
        <v>33872</v>
      </c>
    </row>
    <row r="5733" spans="1:4" ht="15" x14ac:dyDescent="0.25">
      <c r="A5733" s="53" t="s">
        <v>10373</v>
      </c>
      <c r="B5733" s="53">
        <v>30</v>
      </c>
      <c r="C5733" s="53" t="s">
        <v>33536</v>
      </c>
      <c r="D5733" s="53" t="s">
        <v>33872</v>
      </c>
    </row>
    <row r="5734" spans="1:4" ht="15" x14ac:dyDescent="0.25">
      <c r="A5734" s="53" t="s">
        <v>10374</v>
      </c>
      <c r="B5734" s="53">
        <v>20</v>
      </c>
      <c r="C5734" s="53" t="s">
        <v>33536</v>
      </c>
      <c r="D5734" s="53" t="s">
        <v>33872</v>
      </c>
    </row>
    <row r="5735" spans="1:4" ht="15" x14ac:dyDescent="0.25">
      <c r="A5735" s="53" t="s">
        <v>10375</v>
      </c>
      <c r="B5735" s="53">
        <v>20</v>
      </c>
      <c r="C5735" s="53" t="s">
        <v>33536</v>
      </c>
      <c r="D5735" s="53" t="s">
        <v>33872</v>
      </c>
    </row>
    <row r="5736" spans="1:4" ht="15" x14ac:dyDescent="0.25">
      <c r="A5736" s="53" t="s">
        <v>10376</v>
      </c>
      <c r="B5736" s="53">
        <v>30</v>
      </c>
      <c r="C5736" s="53" t="s">
        <v>33536</v>
      </c>
      <c r="D5736" s="53" t="s">
        <v>33872</v>
      </c>
    </row>
    <row r="5737" spans="1:4" ht="15" x14ac:dyDescent="0.25">
      <c r="A5737" s="53" t="s">
        <v>10377</v>
      </c>
      <c r="B5737" s="53">
        <v>10</v>
      </c>
      <c r="C5737" s="53" t="s">
        <v>33536</v>
      </c>
      <c r="D5737" s="53" t="s">
        <v>33872</v>
      </c>
    </row>
    <row r="5738" spans="1:4" ht="15" x14ac:dyDescent="0.25">
      <c r="A5738" s="53" t="s">
        <v>10378</v>
      </c>
      <c r="B5738" s="53">
        <v>10</v>
      </c>
      <c r="C5738" s="53" t="s">
        <v>33536</v>
      </c>
      <c r="D5738" s="53" t="s">
        <v>33872</v>
      </c>
    </row>
    <row r="5739" spans="1:4" ht="15" x14ac:dyDescent="0.25">
      <c r="A5739" s="53" t="s">
        <v>10379</v>
      </c>
      <c r="B5739" s="53">
        <v>30</v>
      </c>
      <c r="C5739" s="53"/>
      <c r="D5739" s="53" t="s">
        <v>33872</v>
      </c>
    </row>
    <row r="5740" spans="1:4" ht="15" x14ac:dyDescent="0.25">
      <c r="A5740" s="53" t="s">
        <v>10380</v>
      </c>
      <c r="B5740" s="53">
        <v>30</v>
      </c>
      <c r="C5740" s="53"/>
      <c r="D5740" s="53" t="s">
        <v>33872</v>
      </c>
    </row>
    <row r="5741" spans="1:4" ht="15" x14ac:dyDescent="0.25">
      <c r="A5741" s="53" t="s">
        <v>10381</v>
      </c>
      <c r="B5741" s="53">
        <v>50</v>
      </c>
      <c r="C5741" s="53"/>
      <c r="D5741" s="53" t="s">
        <v>33872</v>
      </c>
    </row>
    <row r="5742" spans="1:4" ht="15" x14ac:dyDescent="0.25">
      <c r="A5742" s="53" t="s">
        <v>10382</v>
      </c>
      <c r="B5742" s="53">
        <v>10</v>
      </c>
      <c r="C5742" s="53"/>
      <c r="D5742" s="53" t="s">
        <v>33872</v>
      </c>
    </row>
    <row r="5743" spans="1:4" ht="15" x14ac:dyDescent="0.25">
      <c r="A5743" s="53" t="s">
        <v>10383</v>
      </c>
      <c r="B5743" s="53">
        <v>90</v>
      </c>
      <c r="C5743" s="53" t="s">
        <v>33536</v>
      </c>
      <c r="D5743" s="53" t="s">
        <v>33872</v>
      </c>
    </row>
    <row r="5744" spans="1:4" ht="15" x14ac:dyDescent="0.25">
      <c r="A5744" s="53" t="s">
        <v>10384</v>
      </c>
      <c r="B5744" s="53">
        <v>15</v>
      </c>
      <c r="C5744" s="53" t="s">
        <v>33536</v>
      </c>
      <c r="D5744" s="53" t="s">
        <v>33872</v>
      </c>
    </row>
    <row r="5745" spans="1:4" ht="15" x14ac:dyDescent="0.25">
      <c r="A5745" s="53" t="s">
        <v>10385</v>
      </c>
      <c r="B5745" s="53">
        <v>15</v>
      </c>
      <c r="C5745" s="53" t="s">
        <v>33536</v>
      </c>
      <c r="D5745" s="53" t="s">
        <v>33872</v>
      </c>
    </row>
    <row r="5746" spans="1:4" ht="15" x14ac:dyDescent="0.25">
      <c r="A5746" s="53" t="s">
        <v>10386</v>
      </c>
      <c r="B5746" s="53">
        <v>15</v>
      </c>
      <c r="C5746" s="53" t="s">
        <v>33536</v>
      </c>
      <c r="D5746" s="53" t="s">
        <v>33872</v>
      </c>
    </row>
    <row r="5747" spans="1:4" ht="15" x14ac:dyDescent="0.25">
      <c r="A5747" s="53" t="s">
        <v>10387</v>
      </c>
      <c r="B5747" s="53">
        <v>15</v>
      </c>
      <c r="C5747" s="53" t="s">
        <v>33536</v>
      </c>
      <c r="D5747" s="53" t="s">
        <v>33872</v>
      </c>
    </row>
    <row r="5748" spans="1:4" ht="15" x14ac:dyDescent="0.25">
      <c r="A5748" s="53" t="s">
        <v>10388</v>
      </c>
      <c r="B5748" s="53">
        <v>15</v>
      </c>
      <c r="C5748" s="53" t="s">
        <v>33536</v>
      </c>
      <c r="D5748" s="53" t="s">
        <v>33872</v>
      </c>
    </row>
    <row r="5749" spans="1:4" ht="15" x14ac:dyDescent="0.25">
      <c r="A5749" s="53" t="s">
        <v>10389</v>
      </c>
      <c r="B5749" s="53">
        <v>15</v>
      </c>
      <c r="C5749" s="53" t="s">
        <v>33536</v>
      </c>
      <c r="D5749" s="53" t="s">
        <v>33872</v>
      </c>
    </row>
    <row r="5750" spans="1:4" ht="15" x14ac:dyDescent="0.25">
      <c r="A5750" s="53" t="s">
        <v>10390</v>
      </c>
      <c r="B5750" s="53">
        <v>15</v>
      </c>
      <c r="C5750" s="53" t="s">
        <v>33536</v>
      </c>
      <c r="D5750" s="53" t="s">
        <v>33872</v>
      </c>
    </row>
    <row r="5751" spans="1:4" ht="15" x14ac:dyDescent="0.25">
      <c r="A5751" s="53" t="s">
        <v>10391</v>
      </c>
      <c r="B5751" s="53">
        <v>15</v>
      </c>
      <c r="C5751" s="53" t="s">
        <v>33536</v>
      </c>
      <c r="D5751" s="53" t="s">
        <v>33872</v>
      </c>
    </row>
    <row r="5752" spans="1:4" ht="15" x14ac:dyDescent="0.25">
      <c r="A5752" s="53" t="s">
        <v>10392</v>
      </c>
      <c r="B5752" s="53">
        <v>15</v>
      </c>
      <c r="C5752" s="53" t="s">
        <v>33536</v>
      </c>
      <c r="D5752" s="53" t="s">
        <v>33872</v>
      </c>
    </row>
    <row r="5753" spans="1:4" ht="15" x14ac:dyDescent="0.25">
      <c r="A5753" s="53" t="s">
        <v>10393</v>
      </c>
      <c r="B5753" s="53">
        <v>15</v>
      </c>
      <c r="C5753" s="53" t="s">
        <v>33536</v>
      </c>
      <c r="D5753" s="53" t="s">
        <v>33872</v>
      </c>
    </row>
    <row r="5754" spans="1:4" ht="15" x14ac:dyDescent="0.25">
      <c r="A5754" s="53" t="s">
        <v>10394</v>
      </c>
      <c r="B5754" s="53">
        <v>15</v>
      </c>
      <c r="C5754" s="53" t="s">
        <v>33536</v>
      </c>
      <c r="D5754" s="53" t="s">
        <v>33872</v>
      </c>
    </row>
    <row r="5755" spans="1:4" ht="15" x14ac:dyDescent="0.25">
      <c r="A5755" s="53" t="s">
        <v>10395</v>
      </c>
      <c r="B5755" s="53">
        <v>15</v>
      </c>
      <c r="C5755" s="53" t="s">
        <v>33536</v>
      </c>
      <c r="D5755" s="53" t="s">
        <v>33872</v>
      </c>
    </row>
    <row r="5756" spans="1:4" ht="15" x14ac:dyDescent="0.25">
      <c r="A5756" s="53" t="s">
        <v>10396</v>
      </c>
      <c r="B5756" s="53">
        <v>15</v>
      </c>
      <c r="C5756" s="53" t="s">
        <v>33536</v>
      </c>
      <c r="D5756" s="53" t="s">
        <v>33872</v>
      </c>
    </row>
    <row r="5757" spans="1:4" ht="15" x14ac:dyDescent="0.25">
      <c r="A5757" s="53" t="s">
        <v>10397</v>
      </c>
      <c r="B5757" s="53">
        <v>15</v>
      </c>
      <c r="C5757" s="53" t="s">
        <v>33536</v>
      </c>
      <c r="D5757" s="53" t="s">
        <v>33872</v>
      </c>
    </row>
    <row r="5758" spans="1:4" ht="15" x14ac:dyDescent="0.25">
      <c r="A5758" s="53" t="s">
        <v>10398</v>
      </c>
      <c r="B5758" s="53">
        <v>90</v>
      </c>
      <c r="C5758" s="53" t="s">
        <v>33536</v>
      </c>
      <c r="D5758" s="53" t="s">
        <v>33872</v>
      </c>
    </row>
    <row r="5759" spans="1:4" ht="15" x14ac:dyDescent="0.25">
      <c r="A5759" s="53" t="s">
        <v>10399</v>
      </c>
      <c r="B5759" s="53">
        <v>15</v>
      </c>
      <c r="C5759" s="53" t="s">
        <v>33536</v>
      </c>
      <c r="D5759" s="53" t="s">
        <v>33872</v>
      </c>
    </row>
    <row r="5760" spans="1:4" ht="15" x14ac:dyDescent="0.25">
      <c r="A5760" s="53" t="s">
        <v>10400</v>
      </c>
      <c r="B5760" s="53">
        <v>15</v>
      </c>
      <c r="C5760" s="53" t="s">
        <v>33536</v>
      </c>
      <c r="D5760" s="53" t="s">
        <v>33872</v>
      </c>
    </row>
    <row r="5761" spans="1:4" ht="15" x14ac:dyDescent="0.25">
      <c r="A5761" s="53" t="s">
        <v>10401</v>
      </c>
      <c r="B5761" s="53">
        <v>15</v>
      </c>
      <c r="C5761" s="53" t="s">
        <v>33536</v>
      </c>
      <c r="D5761" s="53" t="s">
        <v>33872</v>
      </c>
    </row>
    <row r="5762" spans="1:4" ht="15" x14ac:dyDescent="0.25">
      <c r="A5762" s="53" t="s">
        <v>10402</v>
      </c>
      <c r="B5762" s="53">
        <v>15</v>
      </c>
      <c r="C5762" s="53" t="s">
        <v>33536</v>
      </c>
      <c r="D5762" s="53" t="s">
        <v>33872</v>
      </c>
    </row>
    <row r="5763" spans="1:4" ht="15" x14ac:dyDescent="0.25">
      <c r="A5763" s="53" t="s">
        <v>10403</v>
      </c>
      <c r="B5763" s="53">
        <v>15</v>
      </c>
      <c r="C5763" s="53" t="s">
        <v>33536</v>
      </c>
      <c r="D5763" s="53" t="s">
        <v>33872</v>
      </c>
    </row>
    <row r="5764" spans="1:4" ht="15" x14ac:dyDescent="0.25">
      <c r="A5764" s="53" t="s">
        <v>10404</v>
      </c>
      <c r="B5764" s="53">
        <v>15</v>
      </c>
      <c r="C5764" s="53" t="s">
        <v>33536</v>
      </c>
      <c r="D5764" s="53" t="s">
        <v>33872</v>
      </c>
    </row>
    <row r="5765" spans="1:4" ht="15" x14ac:dyDescent="0.25">
      <c r="A5765" s="53" t="s">
        <v>10405</v>
      </c>
      <c r="B5765" s="53">
        <v>15</v>
      </c>
      <c r="C5765" s="53"/>
      <c r="D5765" s="53" t="s">
        <v>33872</v>
      </c>
    </row>
    <row r="5766" spans="1:4" ht="15" x14ac:dyDescent="0.25">
      <c r="A5766" s="53" t="s">
        <v>10406</v>
      </c>
      <c r="B5766" s="53">
        <v>15</v>
      </c>
      <c r="C5766" s="53"/>
      <c r="D5766" s="53" t="s">
        <v>33872</v>
      </c>
    </row>
    <row r="5767" spans="1:4" ht="15" x14ac:dyDescent="0.25">
      <c r="A5767" s="53" t="s">
        <v>10407</v>
      </c>
      <c r="B5767" s="53">
        <v>90</v>
      </c>
      <c r="C5767" s="53" t="s">
        <v>33536</v>
      </c>
      <c r="D5767" s="53" t="s">
        <v>33872</v>
      </c>
    </row>
    <row r="5768" spans="1:4" ht="15" x14ac:dyDescent="0.25">
      <c r="A5768" s="53" t="s">
        <v>10408</v>
      </c>
      <c r="B5768" s="53">
        <v>15</v>
      </c>
      <c r="C5768" s="53" t="s">
        <v>33542</v>
      </c>
      <c r="D5768" s="53" t="s">
        <v>33872</v>
      </c>
    </row>
    <row r="5769" spans="1:4" ht="15" x14ac:dyDescent="0.25">
      <c r="A5769" s="53" t="s">
        <v>10409</v>
      </c>
      <c r="B5769" s="53">
        <v>15</v>
      </c>
      <c r="C5769" s="53" t="s">
        <v>33536</v>
      </c>
      <c r="D5769" s="53" t="s">
        <v>33872</v>
      </c>
    </row>
    <row r="5770" spans="1:4" ht="15" x14ac:dyDescent="0.25">
      <c r="A5770" s="53" t="s">
        <v>10410</v>
      </c>
      <c r="B5770" s="53">
        <v>15</v>
      </c>
      <c r="C5770" s="53" t="s">
        <v>33536</v>
      </c>
      <c r="D5770" s="53" t="s">
        <v>33872</v>
      </c>
    </row>
    <row r="5771" spans="1:4" ht="15" x14ac:dyDescent="0.25">
      <c r="A5771" s="53" t="s">
        <v>10411</v>
      </c>
      <c r="B5771" s="53">
        <v>15</v>
      </c>
      <c r="C5771" s="53" t="s">
        <v>33536</v>
      </c>
      <c r="D5771" s="53" t="s">
        <v>33872</v>
      </c>
    </row>
    <row r="5772" spans="1:4" ht="15" x14ac:dyDescent="0.25">
      <c r="A5772" s="53" t="s">
        <v>10412</v>
      </c>
      <c r="B5772" s="53">
        <v>15</v>
      </c>
      <c r="C5772" s="53" t="s">
        <v>33536</v>
      </c>
      <c r="D5772" s="53" t="s">
        <v>33872</v>
      </c>
    </row>
    <row r="5773" spans="1:4" ht="15" x14ac:dyDescent="0.25">
      <c r="A5773" s="53" t="s">
        <v>10413</v>
      </c>
      <c r="B5773" s="53">
        <v>15</v>
      </c>
      <c r="C5773" s="53" t="s">
        <v>33536</v>
      </c>
      <c r="D5773" s="53" t="s">
        <v>33872</v>
      </c>
    </row>
    <row r="5774" spans="1:4" ht="15" x14ac:dyDescent="0.25">
      <c r="A5774" s="53" t="s">
        <v>10414</v>
      </c>
      <c r="B5774" s="53">
        <v>15</v>
      </c>
      <c r="C5774" s="53" t="s">
        <v>33536</v>
      </c>
      <c r="D5774" s="53" t="s">
        <v>33872</v>
      </c>
    </row>
    <row r="5775" spans="1:4" ht="15" x14ac:dyDescent="0.25">
      <c r="A5775" s="53" t="s">
        <v>10415</v>
      </c>
      <c r="B5775" s="53">
        <v>15</v>
      </c>
      <c r="C5775" s="53" t="s">
        <v>33536</v>
      </c>
      <c r="D5775" s="53" t="s">
        <v>33872</v>
      </c>
    </row>
    <row r="5776" spans="1:4" ht="15" x14ac:dyDescent="0.25">
      <c r="A5776" s="53" t="s">
        <v>10416</v>
      </c>
      <c r="B5776" s="53">
        <v>15</v>
      </c>
      <c r="C5776" s="53" t="s">
        <v>33536</v>
      </c>
      <c r="D5776" s="53" t="s">
        <v>33872</v>
      </c>
    </row>
    <row r="5777" spans="1:4" ht="15" x14ac:dyDescent="0.25">
      <c r="A5777" s="53" t="s">
        <v>10417</v>
      </c>
      <c r="B5777" s="53">
        <v>15</v>
      </c>
      <c r="C5777" s="53" t="s">
        <v>33536</v>
      </c>
      <c r="D5777" s="53" t="s">
        <v>33872</v>
      </c>
    </row>
    <row r="5778" spans="1:4" ht="15" x14ac:dyDescent="0.25">
      <c r="A5778" s="53" t="s">
        <v>10418</v>
      </c>
      <c r="B5778" s="53">
        <v>15</v>
      </c>
      <c r="C5778" s="53" t="s">
        <v>33536</v>
      </c>
      <c r="D5778" s="53" t="s">
        <v>33872</v>
      </c>
    </row>
    <row r="5779" spans="1:4" ht="15" x14ac:dyDescent="0.25">
      <c r="A5779" s="53" t="s">
        <v>10419</v>
      </c>
      <c r="B5779" s="53">
        <v>15</v>
      </c>
      <c r="C5779" s="53" t="s">
        <v>33536</v>
      </c>
      <c r="D5779" s="53" t="s">
        <v>33872</v>
      </c>
    </row>
    <row r="5780" spans="1:4" ht="15" x14ac:dyDescent="0.25">
      <c r="A5780" s="53" t="s">
        <v>10420</v>
      </c>
      <c r="B5780" s="53">
        <v>15</v>
      </c>
      <c r="C5780" s="53" t="s">
        <v>33536</v>
      </c>
      <c r="D5780" s="53" t="s">
        <v>33872</v>
      </c>
    </row>
    <row r="5781" spans="1:4" ht="15" x14ac:dyDescent="0.25">
      <c r="A5781" s="53" t="s">
        <v>10421</v>
      </c>
      <c r="B5781" s="53">
        <v>15</v>
      </c>
      <c r="C5781" s="53" t="s">
        <v>33536</v>
      </c>
      <c r="D5781" s="53" t="s">
        <v>33872</v>
      </c>
    </row>
    <row r="5782" spans="1:4" ht="15" x14ac:dyDescent="0.25">
      <c r="A5782" s="53" t="s">
        <v>10422</v>
      </c>
      <c r="B5782" s="53">
        <v>15</v>
      </c>
      <c r="C5782" s="53"/>
      <c r="D5782" s="53" t="s">
        <v>33872</v>
      </c>
    </row>
    <row r="5783" spans="1:4" ht="15" x14ac:dyDescent="0.25">
      <c r="A5783" s="53" t="s">
        <v>10423</v>
      </c>
      <c r="B5783" s="53">
        <v>90</v>
      </c>
      <c r="C5783" s="53" t="s">
        <v>33536</v>
      </c>
      <c r="D5783" s="53" t="s">
        <v>33872</v>
      </c>
    </row>
    <row r="5784" spans="1:4" ht="15" x14ac:dyDescent="0.25">
      <c r="A5784" s="53" t="s">
        <v>10424</v>
      </c>
      <c r="B5784" s="53">
        <v>15</v>
      </c>
      <c r="C5784" s="53" t="s">
        <v>33542</v>
      </c>
      <c r="D5784" s="53" t="s">
        <v>33872</v>
      </c>
    </row>
    <row r="5785" spans="1:4" ht="15" x14ac:dyDescent="0.25">
      <c r="A5785" s="53" t="s">
        <v>10425</v>
      </c>
      <c r="B5785" s="53">
        <v>15</v>
      </c>
      <c r="C5785" s="53" t="s">
        <v>33536</v>
      </c>
      <c r="D5785" s="53" t="s">
        <v>33872</v>
      </c>
    </row>
    <row r="5786" spans="1:4" ht="15" x14ac:dyDescent="0.25">
      <c r="A5786" s="53" t="s">
        <v>10426</v>
      </c>
      <c r="B5786" s="53">
        <v>15</v>
      </c>
      <c r="C5786" s="53" t="s">
        <v>33536</v>
      </c>
      <c r="D5786" s="53" t="s">
        <v>33872</v>
      </c>
    </row>
    <row r="5787" spans="1:4" ht="15" x14ac:dyDescent="0.25">
      <c r="A5787" s="53" t="s">
        <v>10427</v>
      </c>
      <c r="B5787" s="53">
        <v>15</v>
      </c>
      <c r="C5787" s="53" t="s">
        <v>33536</v>
      </c>
      <c r="D5787" s="53" t="s">
        <v>33872</v>
      </c>
    </row>
    <row r="5788" spans="1:4" ht="15" x14ac:dyDescent="0.25">
      <c r="A5788" s="53" t="s">
        <v>10428</v>
      </c>
      <c r="B5788" s="53">
        <v>15</v>
      </c>
      <c r="C5788" s="53" t="s">
        <v>33536</v>
      </c>
      <c r="D5788" s="53" t="s">
        <v>33872</v>
      </c>
    </row>
    <row r="5789" spans="1:4" ht="15" x14ac:dyDescent="0.25">
      <c r="A5789" s="53" t="s">
        <v>10429</v>
      </c>
      <c r="B5789" s="53">
        <v>15</v>
      </c>
      <c r="C5789" s="53" t="s">
        <v>33536</v>
      </c>
      <c r="D5789" s="53" t="s">
        <v>33872</v>
      </c>
    </row>
    <row r="5790" spans="1:4" ht="15" x14ac:dyDescent="0.25">
      <c r="A5790" s="53" t="s">
        <v>10430</v>
      </c>
      <c r="B5790" s="53">
        <v>15</v>
      </c>
      <c r="C5790" s="53"/>
      <c r="D5790" s="53" t="s">
        <v>33872</v>
      </c>
    </row>
    <row r="5791" spans="1:4" ht="15" x14ac:dyDescent="0.25">
      <c r="A5791" s="53" t="s">
        <v>10431</v>
      </c>
      <c r="B5791" s="53">
        <v>15</v>
      </c>
      <c r="C5791" s="53"/>
      <c r="D5791" s="53" t="s">
        <v>33872</v>
      </c>
    </row>
    <row r="5792" spans="1:4" ht="15" x14ac:dyDescent="0.25">
      <c r="A5792" s="53" t="s">
        <v>10432</v>
      </c>
      <c r="B5792" s="53">
        <v>30</v>
      </c>
      <c r="C5792" s="53" t="s">
        <v>33536</v>
      </c>
      <c r="D5792" s="53" t="s">
        <v>33872</v>
      </c>
    </row>
    <row r="5793" spans="1:4" ht="15" x14ac:dyDescent="0.25">
      <c r="A5793" s="53" t="s">
        <v>10433</v>
      </c>
      <c r="B5793" s="53">
        <v>60</v>
      </c>
      <c r="C5793" s="53" t="s">
        <v>33536</v>
      </c>
      <c r="D5793" s="53" t="s">
        <v>33872</v>
      </c>
    </row>
    <row r="5794" spans="1:4" ht="15" x14ac:dyDescent="0.25">
      <c r="A5794" s="53" t="s">
        <v>10434</v>
      </c>
      <c r="B5794" s="53">
        <v>30</v>
      </c>
      <c r="C5794" s="53" t="s">
        <v>33536</v>
      </c>
      <c r="D5794" s="53" t="s">
        <v>33872</v>
      </c>
    </row>
    <row r="5795" spans="1:4" ht="15" x14ac:dyDescent="0.25">
      <c r="A5795" s="53" t="s">
        <v>10435</v>
      </c>
      <c r="B5795" s="53">
        <v>30</v>
      </c>
      <c r="C5795" s="53" t="s">
        <v>33536</v>
      </c>
      <c r="D5795" s="53" t="s">
        <v>33872</v>
      </c>
    </row>
    <row r="5796" spans="1:4" ht="15" x14ac:dyDescent="0.25">
      <c r="A5796" s="53" t="s">
        <v>10436</v>
      </c>
      <c r="B5796" s="53">
        <v>30</v>
      </c>
      <c r="C5796" s="53" t="s">
        <v>33536</v>
      </c>
      <c r="D5796" s="53" t="s">
        <v>33872</v>
      </c>
    </row>
    <row r="5797" spans="1:4" ht="15" x14ac:dyDescent="0.25">
      <c r="A5797" s="53" t="s">
        <v>10437</v>
      </c>
      <c r="B5797" s="53">
        <v>30</v>
      </c>
      <c r="C5797" s="53" t="s">
        <v>33541</v>
      </c>
      <c r="D5797" s="53" t="s">
        <v>33873</v>
      </c>
    </row>
    <row r="5798" spans="1:4" ht="15" x14ac:dyDescent="0.25">
      <c r="A5798" s="53" t="s">
        <v>10438</v>
      </c>
      <c r="B5798" s="53">
        <v>120</v>
      </c>
      <c r="C5798" s="53" t="s">
        <v>33550</v>
      </c>
      <c r="D5798" s="53" t="s">
        <v>33872</v>
      </c>
    </row>
    <row r="5799" spans="1:4" ht="15" x14ac:dyDescent="0.25">
      <c r="A5799" s="53" t="s">
        <v>10439</v>
      </c>
      <c r="B5799" s="53">
        <v>30</v>
      </c>
      <c r="C5799" s="53" t="s">
        <v>33536</v>
      </c>
      <c r="D5799" s="53" t="s">
        <v>33872</v>
      </c>
    </row>
    <row r="5800" spans="1:4" ht="15" x14ac:dyDescent="0.25">
      <c r="A5800" s="53" t="s">
        <v>10440</v>
      </c>
      <c r="B5800" s="53">
        <v>20</v>
      </c>
      <c r="C5800" s="53" t="s">
        <v>33536</v>
      </c>
      <c r="D5800" s="53" t="s">
        <v>33872</v>
      </c>
    </row>
    <row r="5801" spans="1:4" ht="15" x14ac:dyDescent="0.25">
      <c r="A5801" s="53" t="s">
        <v>10441</v>
      </c>
      <c r="B5801" s="53">
        <v>20</v>
      </c>
      <c r="C5801" s="53" t="s">
        <v>33536</v>
      </c>
      <c r="D5801" s="53" t="s">
        <v>33872</v>
      </c>
    </row>
    <row r="5802" spans="1:4" ht="15" x14ac:dyDescent="0.25">
      <c r="A5802" s="53" t="s">
        <v>10442</v>
      </c>
      <c r="B5802" s="53">
        <v>20</v>
      </c>
      <c r="C5802" s="53" t="s">
        <v>33536</v>
      </c>
      <c r="D5802" s="53" t="s">
        <v>33872</v>
      </c>
    </row>
    <row r="5803" spans="1:4" ht="15" x14ac:dyDescent="0.25">
      <c r="A5803" s="53" t="s">
        <v>10443</v>
      </c>
      <c r="B5803" s="53">
        <v>20</v>
      </c>
      <c r="C5803" s="53" t="s">
        <v>33536</v>
      </c>
      <c r="D5803" s="53" t="s">
        <v>33872</v>
      </c>
    </row>
    <row r="5804" spans="1:4" ht="15" x14ac:dyDescent="0.25">
      <c r="A5804" s="53" t="s">
        <v>10444</v>
      </c>
      <c r="B5804" s="53">
        <v>20</v>
      </c>
      <c r="C5804" s="53" t="s">
        <v>33536</v>
      </c>
      <c r="D5804" s="53" t="s">
        <v>33872</v>
      </c>
    </row>
    <row r="5805" spans="1:4" ht="15" x14ac:dyDescent="0.25">
      <c r="A5805" s="53" t="s">
        <v>10445</v>
      </c>
      <c r="B5805" s="53">
        <v>30</v>
      </c>
      <c r="C5805" s="53" t="s">
        <v>33536</v>
      </c>
      <c r="D5805" s="53" t="s">
        <v>33872</v>
      </c>
    </row>
    <row r="5806" spans="1:4" ht="15" x14ac:dyDescent="0.25">
      <c r="A5806" s="53" t="s">
        <v>10446</v>
      </c>
      <c r="B5806" s="53">
        <v>30</v>
      </c>
      <c r="C5806" s="53" t="s">
        <v>33536</v>
      </c>
      <c r="D5806" s="53" t="s">
        <v>33872</v>
      </c>
    </row>
    <row r="5807" spans="1:4" ht="15" x14ac:dyDescent="0.25">
      <c r="A5807" s="53" t="s">
        <v>10447</v>
      </c>
      <c r="B5807" s="53">
        <v>30</v>
      </c>
      <c r="C5807" s="53" t="s">
        <v>33536</v>
      </c>
      <c r="D5807" s="53" t="s">
        <v>33872</v>
      </c>
    </row>
    <row r="5808" spans="1:4" ht="15" x14ac:dyDescent="0.25">
      <c r="A5808" s="53" t="s">
        <v>10448</v>
      </c>
      <c r="B5808" s="53">
        <v>30</v>
      </c>
      <c r="C5808" s="53" t="s">
        <v>33536</v>
      </c>
      <c r="D5808" s="53" t="s">
        <v>33872</v>
      </c>
    </row>
    <row r="5809" spans="1:4" ht="15" x14ac:dyDescent="0.25">
      <c r="A5809" s="53" t="s">
        <v>10449</v>
      </c>
      <c r="B5809" s="53">
        <v>30</v>
      </c>
      <c r="C5809" s="53" t="s">
        <v>33536</v>
      </c>
      <c r="D5809" s="53" t="s">
        <v>33872</v>
      </c>
    </row>
    <row r="5810" spans="1:4" ht="15" x14ac:dyDescent="0.25">
      <c r="A5810" s="53" t="s">
        <v>10450</v>
      </c>
      <c r="B5810" s="53">
        <v>30</v>
      </c>
      <c r="C5810" s="53" t="s">
        <v>33536</v>
      </c>
      <c r="D5810" s="53" t="s">
        <v>33872</v>
      </c>
    </row>
    <row r="5811" spans="1:4" ht="15" x14ac:dyDescent="0.25">
      <c r="A5811" s="53" t="s">
        <v>10451</v>
      </c>
      <c r="B5811" s="53">
        <v>30</v>
      </c>
      <c r="C5811" s="53"/>
      <c r="D5811" s="53" t="s">
        <v>33872</v>
      </c>
    </row>
    <row r="5812" spans="1:4" ht="15" x14ac:dyDescent="0.25">
      <c r="A5812" s="53" t="s">
        <v>10452</v>
      </c>
      <c r="B5812" s="53">
        <v>30</v>
      </c>
      <c r="C5812" s="53" t="s">
        <v>33536</v>
      </c>
      <c r="D5812" s="53" t="s">
        <v>33872</v>
      </c>
    </row>
    <row r="5813" spans="1:4" ht="15" x14ac:dyDescent="0.25">
      <c r="A5813" s="53" t="s">
        <v>10453</v>
      </c>
      <c r="B5813" s="53">
        <v>20</v>
      </c>
      <c r="C5813" s="53" t="s">
        <v>33536</v>
      </c>
      <c r="D5813" s="53" t="s">
        <v>33872</v>
      </c>
    </row>
    <row r="5814" spans="1:4" ht="15" x14ac:dyDescent="0.25">
      <c r="A5814" s="53" t="s">
        <v>10454</v>
      </c>
      <c r="B5814" s="53">
        <v>20</v>
      </c>
      <c r="C5814" s="53" t="s">
        <v>33536</v>
      </c>
      <c r="D5814" s="53" t="s">
        <v>33872</v>
      </c>
    </row>
    <row r="5815" spans="1:4" ht="15" x14ac:dyDescent="0.25">
      <c r="A5815" s="53" t="s">
        <v>10455</v>
      </c>
      <c r="B5815" s="53">
        <v>20</v>
      </c>
      <c r="C5815" s="53" t="s">
        <v>33536</v>
      </c>
      <c r="D5815" s="53" t="s">
        <v>33872</v>
      </c>
    </row>
    <row r="5816" spans="1:4" ht="15" x14ac:dyDescent="0.25">
      <c r="A5816" s="53" t="s">
        <v>10456</v>
      </c>
      <c r="B5816" s="53">
        <v>20</v>
      </c>
      <c r="C5816" s="53" t="s">
        <v>33536</v>
      </c>
      <c r="D5816" s="53" t="s">
        <v>33872</v>
      </c>
    </row>
    <row r="5817" spans="1:4" ht="15" x14ac:dyDescent="0.25">
      <c r="A5817" s="53" t="s">
        <v>10457</v>
      </c>
      <c r="B5817" s="53">
        <v>30</v>
      </c>
      <c r="C5817" s="53" t="s">
        <v>33536</v>
      </c>
      <c r="D5817" s="53" t="s">
        <v>33872</v>
      </c>
    </row>
    <row r="5818" spans="1:4" ht="15" x14ac:dyDescent="0.25">
      <c r="A5818" s="53" t="s">
        <v>10458</v>
      </c>
      <c r="B5818" s="53">
        <v>30</v>
      </c>
      <c r="C5818" s="53" t="s">
        <v>33536</v>
      </c>
      <c r="D5818" s="53" t="s">
        <v>33872</v>
      </c>
    </row>
    <row r="5819" spans="1:4" ht="15" x14ac:dyDescent="0.25">
      <c r="A5819" s="53" t="s">
        <v>10459</v>
      </c>
      <c r="B5819" s="53">
        <v>30</v>
      </c>
      <c r="C5819" s="53" t="s">
        <v>33542</v>
      </c>
      <c r="D5819" s="53" t="s">
        <v>33872</v>
      </c>
    </row>
    <row r="5820" spans="1:4" ht="15" x14ac:dyDescent="0.25">
      <c r="A5820" s="53" t="s">
        <v>10460</v>
      </c>
      <c r="B5820" s="53">
        <v>30</v>
      </c>
      <c r="C5820" s="53" t="s">
        <v>33536</v>
      </c>
      <c r="D5820" s="53" t="s">
        <v>33872</v>
      </c>
    </row>
    <row r="5821" spans="1:4" ht="15" x14ac:dyDescent="0.25">
      <c r="A5821" s="53" t="s">
        <v>10461</v>
      </c>
      <c r="B5821" s="53">
        <v>30</v>
      </c>
      <c r="C5821" s="53" t="s">
        <v>33536</v>
      </c>
      <c r="D5821" s="53" t="s">
        <v>33873</v>
      </c>
    </row>
    <row r="5822" spans="1:4" ht="15" x14ac:dyDescent="0.25">
      <c r="A5822" s="53" t="s">
        <v>10462</v>
      </c>
      <c r="B5822" s="53">
        <v>30</v>
      </c>
      <c r="C5822" s="53" t="s">
        <v>33536</v>
      </c>
      <c r="D5822" s="53" t="s">
        <v>33873</v>
      </c>
    </row>
    <row r="5823" spans="1:4" ht="15" x14ac:dyDescent="0.25">
      <c r="A5823" s="53" t="s">
        <v>10463</v>
      </c>
      <c r="B5823" s="53">
        <v>30</v>
      </c>
      <c r="C5823" s="53" t="s">
        <v>33536</v>
      </c>
      <c r="D5823" s="53" t="s">
        <v>33872</v>
      </c>
    </row>
    <row r="5824" spans="1:4" ht="15" x14ac:dyDescent="0.25">
      <c r="A5824" s="53" t="s">
        <v>10464</v>
      </c>
      <c r="B5824" s="53">
        <v>30</v>
      </c>
      <c r="C5824" s="53" t="s">
        <v>33536</v>
      </c>
      <c r="D5824" s="53" t="s">
        <v>33872</v>
      </c>
    </row>
    <row r="5825" spans="1:4" ht="15" x14ac:dyDescent="0.25">
      <c r="A5825" s="53" t="s">
        <v>10465</v>
      </c>
      <c r="B5825" s="53">
        <v>30</v>
      </c>
      <c r="C5825" s="53" t="s">
        <v>33536</v>
      </c>
      <c r="D5825" s="53" t="s">
        <v>33873</v>
      </c>
    </row>
    <row r="5826" spans="1:4" ht="15" x14ac:dyDescent="0.25">
      <c r="A5826" s="53" t="s">
        <v>10466</v>
      </c>
      <c r="B5826" s="53">
        <v>30</v>
      </c>
      <c r="C5826" s="53" t="s">
        <v>33536</v>
      </c>
      <c r="D5826" s="53" t="s">
        <v>33873</v>
      </c>
    </row>
    <row r="5827" spans="1:4" ht="15" x14ac:dyDescent="0.25">
      <c r="A5827" s="53" t="s">
        <v>10467</v>
      </c>
      <c r="B5827" s="53">
        <v>30</v>
      </c>
      <c r="C5827" s="53" t="s">
        <v>33536</v>
      </c>
      <c r="D5827" s="53" t="s">
        <v>33872</v>
      </c>
    </row>
    <row r="5828" spans="1:4" ht="15" x14ac:dyDescent="0.25">
      <c r="A5828" s="53" t="s">
        <v>10468</v>
      </c>
      <c r="B5828" s="53">
        <v>30</v>
      </c>
      <c r="C5828" s="53" t="s">
        <v>33536</v>
      </c>
      <c r="D5828" s="53" t="s">
        <v>33872</v>
      </c>
    </row>
    <row r="5829" spans="1:4" ht="15" x14ac:dyDescent="0.25">
      <c r="A5829" s="53" t="s">
        <v>10469</v>
      </c>
      <c r="B5829" s="53">
        <v>30</v>
      </c>
      <c r="C5829" s="53" t="s">
        <v>33536</v>
      </c>
      <c r="D5829" s="53" t="s">
        <v>33872</v>
      </c>
    </row>
    <row r="5830" spans="1:4" ht="15" x14ac:dyDescent="0.25">
      <c r="A5830" s="53" t="s">
        <v>10470</v>
      </c>
      <c r="B5830" s="53">
        <v>30</v>
      </c>
      <c r="C5830" s="53" t="s">
        <v>33536</v>
      </c>
      <c r="D5830" s="53" t="s">
        <v>33872</v>
      </c>
    </row>
    <row r="5831" spans="1:4" ht="15" x14ac:dyDescent="0.25">
      <c r="A5831" s="53" t="s">
        <v>10471</v>
      </c>
      <c r="B5831" s="53">
        <v>30</v>
      </c>
      <c r="C5831" s="53" t="s">
        <v>33536</v>
      </c>
      <c r="D5831" s="53" t="s">
        <v>33872</v>
      </c>
    </row>
    <row r="5832" spans="1:4" ht="15" x14ac:dyDescent="0.25">
      <c r="A5832" s="53" t="s">
        <v>10472</v>
      </c>
      <c r="B5832" s="53">
        <v>30</v>
      </c>
      <c r="C5832" s="53" t="s">
        <v>33536</v>
      </c>
      <c r="D5832" s="53" t="s">
        <v>33872</v>
      </c>
    </row>
    <row r="5833" spans="1:4" ht="15" x14ac:dyDescent="0.25">
      <c r="A5833" s="53" t="s">
        <v>10473</v>
      </c>
      <c r="B5833" s="53">
        <v>30</v>
      </c>
      <c r="C5833" s="53" t="s">
        <v>33536</v>
      </c>
      <c r="D5833" s="53" t="s">
        <v>33872</v>
      </c>
    </row>
    <row r="5834" spans="1:4" ht="15" x14ac:dyDescent="0.25">
      <c r="A5834" s="53" t="s">
        <v>10474</v>
      </c>
      <c r="B5834" s="53">
        <v>30</v>
      </c>
      <c r="C5834" s="53" t="s">
        <v>33536</v>
      </c>
      <c r="D5834" s="53" t="s">
        <v>33872</v>
      </c>
    </row>
    <row r="5835" spans="1:4" ht="15" x14ac:dyDescent="0.25">
      <c r="A5835" s="53" t="s">
        <v>10475</v>
      </c>
      <c r="B5835" s="53">
        <v>30</v>
      </c>
      <c r="C5835" s="53" t="s">
        <v>33536</v>
      </c>
      <c r="D5835" s="53" t="s">
        <v>33872</v>
      </c>
    </row>
    <row r="5836" spans="1:4" ht="15" x14ac:dyDescent="0.25">
      <c r="A5836" s="53" t="s">
        <v>10476</v>
      </c>
      <c r="B5836" s="53">
        <v>30</v>
      </c>
      <c r="C5836" s="53" t="s">
        <v>33536</v>
      </c>
      <c r="D5836" s="53" t="s">
        <v>33872</v>
      </c>
    </row>
    <row r="5837" spans="1:4" ht="15" x14ac:dyDescent="0.25">
      <c r="A5837" s="53" t="s">
        <v>10477</v>
      </c>
      <c r="B5837" s="53">
        <v>30</v>
      </c>
      <c r="C5837" s="53" t="s">
        <v>33536</v>
      </c>
      <c r="D5837" s="53" t="s">
        <v>33872</v>
      </c>
    </row>
    <row r="5838" spans="1:4" ht="15" x14ac:dyDescent="0.25">
      <c r="A5838" s="53" t="s">
        <v>10478</v>
      </c>
      <c r="B5838" s="53">
        <v>30</v>
      </c>
      <c r="C5838" s="53" t="s">
        <v>33536</v>
      </c>
      <c r="D5838" s="53" t="s">
        <v>33872</v>
      </c>
    </row>
    <row r="5839" spans="1:4" ht="15" x14ac:dyDescent="0.25">
      <c r="A5839" s="53" t="s">
        <v>10479</v>
      </c>
      <c r="B5839" s="53">
        <v>15</v>
      </c>
      <c r="C5839" s="53" t="s">
        <v>33536</v>
      </c>
      <c r="D5839" s="53" t="s">
        <v>33872</v>
      </c>
    </row>
    <row r="5840" spans="1:4" ht="15" x14ac:dyDescent="0.25">
      <c r="A5840" s="53" t="s">
        <v>10480</v>
      </c>
      <c r="B5840" s="53">
        <v>30</v>
      </c>
      <c r="C5840" s="53" t="s">
        <v>33536</v>
      </c>
      <c r="D5840" s="53" t="s">
        <v>33872</v>
      </c>
    </row>
    <row r="5841" spans="1:4" ht="15" x14ac:dyDescent="0.25">
      <c r="A5841" s="53" t="s">
        <v>10481</v>
      </c>
      <c r="B5841" s="53">
        <v>30</v>
      </c>
      <c r="C5841" s="53" t="s">
        <v>33536</v>
      </c>
      <c r="D5841" s="53" t="s">
        <v>33872</v>
      </c>
    </row>
    <row r="5842" spans="1:4" ht="15" x14ac:dyDescent="0.25">
      <c r="A5842" s="53" t="s">
        <v>10482</v>
      </c>
      <c r="B5842" s="53">
        <v>15</v>
      </c>
      <c r="C5842" s="53" t="s">
        <v>33536</v>
      </c>
      <c r="D5842" s="53" t="s">
        <v>33872</v>
      </c>
    </row>
    <row r="5843" spans="1:4" ht="15" x14ac:dyDescent="0.25">
      <c r="A5843" s="53" t="s">
        <v>10483</v>
      </c>
      <c r="B5843" s="53">
        <v>30</v>
      </c>
      <c r="C5843" s="53" t="s">
        <v>33536</v>
      </c>
      <c r="D5843" s="53" t="s">
        <v>33872</v>
      </c>
    </row>
    <row r="5844" spans="1:4" ht="15" x14ac:dyDescent="0.25">
      <c r="A5844" s="53" t="s">
        <v>10484</v>
      </c>
      <c r="B5844" s="53">
        <v>15</v>
      </c>
      <c r="C5844" s="53" t="s">
        <v>33536</v>
      </c>
      <c r="D5844" s="53" t="s">
        <v>33872</v>
      </c>
    </row>
    <row r="5845" spans="1:4" ht="15" x14ac:dyDescent="0.25">
      <c r="A5845" s="53" t="s">
        <v>10485</v>
      </c>
      <c r="B5845" s="53">
        <v>15</v>
      </c>
      <c r="C5845" s="53" t="s">
        <v>33536</v>
      </c>
      <c r="D5845" s="53" t="s">
        <v>33872</v>
      </c>
    </row>
    <row r="5846" spans="1:4" ht="15" x14ac:dyDescent="0.25">
      <c r="A5846" s="53" t="s">
        <v>10486</v>
      </c>
      <c r="B5846" s="53">
        <v>30</v>
      </c>
      <c r="C5846" s="53" t="s">
        <v>33536</v>
      </c>
      <c r="D5846" s="53" t="s">
        <v>33872</v>
      </c>
    </row>
    <row r="5847" spans="1:4" ht="15" x14ac:dyDescent="0.25">
      <c r="A5847" s="53" t="s">
        <v>10487</v>
      </c>
      <c r="B5847" s="53">
        <v>15</v>
      </c>
      <c r="C5847" s="53" t="s">
        <v>33536</v>
      </c>
      <c r="D5847" s="53" t="s">
        <v>33872</v>
      </c>
    </row>
    <row r="5848" spans="1:4" ht="15" x14ac:dyDescent="0.25">
      <c r="A5848" s="53" t="s">
        <v>10488</v>
      </c>
      <c r="B5848" s="53">
        <v>15</v>
      </c>
      <c r="C5848" s="53" t="s">
        <v>33536</v>
      </c>
      <c r="D5848" s="53" t="s">
        <v>33872</v>
      </c>
    </row>
    <row r="5849" spans="1:4" ht="15" x14ac:dyDescent="0.25">
      <c r="A5849" s="53" t="s">
        <v>10489</v>
      </c>
      <c r="B5849" s="53">
        <v>30</v>
      </c>
      <c r="C5849" s="53" t="s">
        <v>33536</v>
      </c>
      <c r="D5849" s="53" t="s">
        <v>33872</v>
      </c>
    </row>
    <row r="5850" spans="1:4" ht="15" x14ac:dyDescent="0.25">
      <c r="A5850" s="53" t="s">
        <v>10490</v>
      </c>
      <c r="B5850" s="53">
        <v>30</v>
      </c>
      <c r="C5850" s="53" t="s">
        <v>33536</v>
      </c>
      <c r="D5850" s="53" t="s">
        <v>33872</v>
      </c>
    </row>
    <row r="5851" spans="1:4" ht="15" x14ac:dyDescent="0.25">
      <c r="A5851" s="53" t="s">
        <v>10491</v>
      </c>
      <c r="B5851" s="53">
        <v>30</v>
      </c>
      <c r="C5851" s="53" t="s">
        <v>33536</v>
      </c>
      <c r="D5851" s="53" t="s">
        <v>33872</v>
      </c>
    </row>
    <row r="5852" spans="1:4" ht="15" x14ac:dyDescent="0.25">
      <c r="A5852" s="53" t="s">
        <v>10492</v>
      </c>
      <c r="B5852" s="53">
        <v>60</v>
      </c>
      <c r="C5852" s="53" t="s">
        <v>33536</v>
      </c>
      <c r="D5852" s="53" t="s">
        <v>33872</v>
      </c>
    </row>
    <row r="5853" spans="1:4" ht="15" x14ac:dyDescent="0.25">
      <c r="A5853" s="53" t="s">
        <v>10493</v>
      </c>
      <c r="B5853" s="53">
        <v>30</v>
      </c>
      <c r="C5853" s="53"/>
      <c r="D5853" s="53" t="s">
        <v>33872</v>
      </c>
    </row>
    <row r="5854" spans="1:4" ht="15" x14ac:dyDescent="0.25">
      <c r="A5854" s="53" t="s">
        <v>10494</v>
      </c>
      <c r="B5854" s="53">
        <v>30</v>
      </c>
      <c r="C5854" s="53" t="s">
        <v>33536</v>
      </c>
      <c r="D5854" s="53" t="s">
        <v>33872</v>
      </c>
    </row>
    <row r="5855" spans="1:4" ht="15" x14ac:dyDescent="0.25">
      <c r="A5855" s="53" t="s">
        <v>10495</v>
      </c>
      <c r="B5855" s="53">
        <v>15</v>
      </c>
      <c r="C5855" s="53" t="s">
        <v>33536</v>
      </c>
      <c r="D5855" s="53" t="s">
        <v>33873</v>
      </c>
    </row>
    <row r="5856" spans="1:4" ht="15" x14ac:dyDescent="0.25">
      <c r="A5856" s="53" t="s">
        <v>10496</v>
      </c>
      <c r="B5856" s="53">
        <v>15</v>
      </c>
      <c r="C5856" s="53" t="s">
        <v>33536</v>
      </c>
      <c r="D5856" s="53" t="s">
        <v>33873</v>
      </c>
    </row>
    <row r="5857" spans="1:4" ht="15" x14ac:dyDescent="0.25">
      <c r="A5857" s="53" t="s">
        <v>10497</v>
      </c>
      <c r="B5857" s="53">
        <v>15</v>
      </c>
      <c r="C5857" s="53" t="s">
        <v>33536</v>
      </c>
      <c r="D5857" s="53" t="s">
        <v>33873</v>
      </c>
    </row>
    <row r="5858" spans="1:4" ht="15" x14ac:dyDescent="0.25">
      <c r="A5858" s="53" t="s">
        <v>10498</v>
      </c>
      <c r="B5858" s="53">
        <v>15</v>
      </c>
      <c r="C5858" s="53" t="s">
        <v>33536</v>
      </c>
      <c r="D5858" s="53" t="s">
        <v>33873</v>
      </c>
    </row>
    <row r="5859" spans="1:4" ht="15" x14ac:dyDescent="0.25">
      <c r="A5859" s="53" t="s">
        <v>33609</v>
      </c>
      <c r="B5859" s="53">
        <v>15</v>
      </c>
      <c r="C5859" s="53" t="s">
        <v>33536</v>
      </c>
      <c r="D5859" s="53" t="s">
        <v>33873</v>
      </c>
    </row>
    <row r="5860" spans="1:4" ht="15" x14ac:dyDescent="0.25">
      <c r="A5860" s="53" t="s">
        <v>33610</v>
      </c>
      <c r="B5860" s="53">
        <v>15</v>
      </c>
      <c r="C5860" s="53" t="s">
        <v>33536</v>
      </c>
      <c r="D5860" s="53" t="s">
        <v>33873</v>
      </c>
    </row>
    <row r="5861" spans="1:4" ht="15" x14ac:dyDescent="0.25">
      <c r="A5861" s="53" t="s">
        <v>33611</v>
      </c>
      <c r="B5861" s="53">
        <v>15</v>
      </c>
      <c r="C5861" s="53" t="s">
        <v>33536</v>
      </c>
      <c r="D5861" s="53" t="s">
        <v>33873</v>
      </c>
    </row>
    <row r="5862" spans="1:4" ht="15" x14ac:dyDescent="0.25">
      <c r="A5862" s="53" t="s">
        <v>10499</v>
      </c>
      <c r="B5862" s="53">
        <v>30</v>
      </c>
      <c r="C5862" s="53" t="s">
        <v>33536</v>
      </c>
      <c r="D5862" s="53" t="s">
        <v>33872</v>
      </c>
    </row>
    <row r="5863" spans="1:4" ht="15" x14ac:dyDescent="0.25">
      <c r="A5863" s="53" t="s">
        <v>10500</v>
      </c>
      <c r="B5863" s="53">
        <v>30</v>
      </c>
      <c r="C5863" s="53" t="s">
        <v>33536</v>
      </c>
      <c r="D5863" s="53" t="s">
        <v>33873</v>
      </c>
    </row>
    <row r="5864" spans="1:4" ht="15" x14ac:dyDescent="0.25">
      <c r="A5864" s="53" t="s">
        <v>10501</v>
      </c>
      <c r="B5864" s="53">
        <v>60</v>
      </c>
      <c r="C5864" s="53" t="s">
        <v>33536</v>
      </c>
      <c r="D5864" s="53" t="s">
        <v>33872</v>
      </c>
    </row>
    <row r="5865" spans="1:4" ht="15" x14ac:dyDescent="0.25">
      <c r="A5865" s="53" t="s">
        <v>10502</v>
      </c>
      <c r="B5865" s="53">
        <v>30</v>
      </c>
      <c r="C5865" s="53" t="s">
        <v>33536</v>
      </c>
      <c r="D5865" s="53" t="s">
        <v>33873</v>
      </c>
    </row>
    <row r="5866" spans="1:4" ht="15" x14ac:dyDescent="0.25">
      <c r="A5866" s="53" t="s">
        <v>10503</v>
      </c>
      <c r="B5866" s="53">
        <v>30</v>
      </c>
      <c r="C5866" s="53" t="s">
        <v>33536</v>
      </c>
      <c r="D5866" s="53" t="s">
        <v>33872</v>
      </c>
    </row>
    <row r="5867" spans="1:4" ht="15" x14ac:dyDescent="0.25">
      <c r="A5867" s="53" t="s">
        <v>10504</v>
      </c>
      <c r="B5867" s="53">
        <v>30</v>
      </c>
      <c r="C5867" s="53" t="s">
        <v>33536</v>
      </c>
      <c r="D5867" s="53" t="s">
        <v>33872</v>
      </c>
    </row>
    <row r="5868" spans="1:4" ht="15" x14ac:dyDescent="0.25">
      <c r="A5868" s="53" t="s">
        <v>10505</v>
      </c>
      <c r="B5868" s="53">
        <v>30</v>
      </c>
      <c r="C5868" s="53" t="s">
        <v>33536</v>
      </c>
      <c r="D5868" s="53" t="s">
        <v>33872</v>
      </c>
    </row>
    <row r="5869" spans="1:4" ht="15" x14ac:dyDescent="0.25">
      <c r="A5869" s="53" t="s">
        <v>10506</v>
      </c>
      <c r="B5869" s="53">
        <v>15</v>
      </c>
      <c r="C5869" s="53" t="s">
        <v>33536</v>
      </c>
      <c r="D5869" s="53" t="s">
        <v>33872</v>
      </c>
    </row>
    <row r="5870" spans="1:4" ht="15" x14ac:dyDescent="0.25">
      <c r="A5870" s="53" t="s">
        <v>10507</v>
      </c>
      <c r="B5870" s="53">
        <v>15</v>
      </c>
      <c r="C5870" s="53" t="s">
        <v>33536</v>
      </c>
      <c r="D5870" s="53" t="s">
        <v>33872</v>
      </c>
    </row>
    <row r="5871" spans="1:4" ht="15" x14ac:dyDescent="0.25">
      <c r="A5871" s="53" t="s">
        <v>10508</v>
      </c>
      <c r="B5871" s="53">
        <v>15</v>
      </c>
      <c r="C5871" s="53" t="s">
        <v>33536</v>
      </c>
      <c r="D5871" s="53" t="s">
        <v>33872</v>
      </c>
    </row>
    <row r="5872" spans="1:4" ht="15" x14ac:dyDescent="0.25">
      <c r="A5872" s="53" t="s">
        <v>10509</v>
      </c>
      <c r="B5872" s="53">
        <v>30</v>
      </c>
      <c r="C5872" s="53" t="s">
        <v>33536</v>
      </c>
      <c r="D5872" s="53" t="s">
        <v>33873</v>
      </c>
    </row>
    <row r="5873" spans="1:4" ht="15" x14ac:dyDescent="0.25">
      <c r="A5873" s="53" t="s">
        <v>10510</v>
      </c>
      <c r="B5873" s="53">
        <v>30</v>
      </c>
      <c r="C5873" s="53" t="s">
        <v>33536</v>
      </c>
      <c r="D5873" s="53" t="s">
        <v>33873</v>
      </c>
    </row>
    <row r="5874" spans="1:4" ht="15" x14ac:dyDescent="0.25">
      <c r="A5874" s="53" t="s">
        <v>10511</v>
      </c>
      <c r="B5874" s="53">
        <v>30</v>
      </c>
      <c r="C5874" s="53" t="s">
        <v>33536</v>
      </c>
      <c r="D5874" s="53" t="s">
        <v>33873</v>
      </c>
    </row>
    <row r="5875" spans="1:4" ht="15" x14ac:dyDescent="0.25">
      <c r="A5875" s="53" t="s">
        <v>10512</v>
      </c>
      <c r="B5875" s="53">
        <v>60</v>
      </c>
      <c r="C5875" s="53" t="s">
        <v>33536</v>
      </c>
      <c r="D5875" s="53" t="s">
        <v>33872</v>
      </c>
    </row>
    <row r="5876" spans="1:4" ht="15" x14ac:dyDescent="0.25">
      <c r="A5876" s="53" t="s">
        <v>10513</v>
      </c>
      <c r="B5876" s="53">
        <v>15</v>
      </c>
      <c r="C5876" s="53" t="s">
        <v>33536</v>
      </c>
      <c r="D5876" s="53" t="s">
        <v>33873</v>
      </c>
    </row>
    <row r="5877" spans="1:4" ht="15" x14ac:dyDescent="0.25">
      <c r="A5877" s="53" t="s">
        <v>10514</v>
      </c>
      <c r="B5877" s="53">
        <v>15</v>
      </c>
      <c r="C5877" s="53" t="s">
        <v>33536</v>
      </c>
      <c r="D5877" s="53" t="s">
        <v>33873</v>
      </c>
    </row>
    <row r="5878" spans="1:4" ht="15" x14ac:dyDescent="0.25">
      <c r="A5878" s="53" t="s">
        <v>10515</v>
      </c>
      <c r="B5878" s="53">
        <v>15</v>
      </c>
      <c r="C5878" s="53" t="s">
        <v>33536</v>
      </c>
      <c r="D5878" s="53" t="s">
        <v>33873</v>
      </c>
    </row>
    <row r="5879" spans="1:4" ht="15" x14ac:dyDescent="0.25">
      <c r="A5879" s="53" t="s">
        <v>10516</v>
      </c>
      <c r="B5879" s="53">
        <v>15</v>
      </c>
      <c r="C5879" s="53" t="s">
        <v>33536</v>
      </c>
      <c r="D5879" s="53" t="s">
        <v>33873</v>
      </c>
    </row>
    <row r="5880" spans="1:4" ht="15" x14ac:dyDescent="0.25">
      <c r="A5880" s="53" t="s">
        <v>10517</v>
      </c>
      <c r="B5880" s="53">
        <v>15</v>
      </c>
      <c r="C5880" s="53" t="s">
        <v>33536</v>
      </c>
      <c r="D5880" s="53" t="s">
        <v>33872</v>
      </c>
    </row>
    <row r="5881" spans="1:4" ht="15" x14ac:dyDescent="0.25">
      <c r="A5881" s="53" t="s">
        <v>10518</v>
      </c>
      <c r="B5881" s="53">
        <v>15</v>
      </c>
      <c r="C5881" s="53" t="s">
        <v>33536</v>
      </c>
      <c r="D5881" s="53" t="s">
        <v>33872</v>
      </c>
    </row>
    <row r="5882" spans="1:4" ht="15" x14ac:dyDescent="0.25">
      <c r="A5882" s="53" t="s">
        <v>10519</v>
      </c>
      <c r="B5882" s="53">
        <v>15</v>
      </c>
      <c r="C5882" s="53" t="s">
        <v>33536</v>
      </c>
      <c r="D5882" s="53" t="s">
        <v>33872</v>
      </c>
    </row>
    <row r="5883" spans="1:4" ht="15" x14ac:dyDescent="0.25">
      <c r="A5883" s="53" t="s">
        <v>10520</v>
      </c>
      <c r="B5883" s="53">
        <v>15</v>
      </c>
      <c r="C5883" s="53" t="s">
        <v>33536</v>
      </c>
      <c r="D5883" s="53" t="s">
        <v>33873</v>
      </c>
    </row>
    <row r="5884" spans="1:4" ht="15" x14ac:dyDescent="0.25">
      <c r="A5884" s="53" t="s">
        <v>10521</v>
      </c>
      <c r="B5884" s="53">
        <v>15</v>
      </c>
      <c r="C5884" s="53" t="s">
        <v>33536</v>
      </c>
      <c r="D5884" s="53" t="s">
        <v>33872</v>
      </c>
    </row>
    <row r="5885" spans="1:4" ht="15" x14ac:dyDescent="0.25">
      <c r="A5885" s="53" t="s">
        <v>10522</v>
      </c>
      <c r="B5885" s="53">
        <v>15</v>
      </c>
      <c r="C5885" s="53" t="s">
        <v>33536</v>
      </c>
      <c r="D5885" s="53" t="s">
        <v>33873</v>
      </c>
    </row>
    <row r="5886" spans="1:4" ht="15" x14ac:dyDescent="0.25">
      <c r="A5886" s="53" t="s">
        <v>10523</v>
      </c>
      <c r="B5886" s="53">
        <v>15</v>
      </c>
      <c r="C5886" s="53" t="s">
        <v>33536</v>
      </c>
      <c r="D5886" s="53" t="s">
        <v>33872</v>
      </c>
    </row>
    <row r="5887" spans="1:4" ht="15" x14ac:dyDescent="0.25">
      <c r="A5887" s="53" t="s">
        <v>10524</v>
      </c>
      <c r="B5887" s="53">
        <v>15</v>
      </c>
      <c r="C5887" s="53" t="s">
        <v>33536</v>
      </c>
      <c r="D5887" s="53" t="s">
        <v>33873</v>
      </c>
    </row>
    <row r="5888" spans="1:4" ht="15" x14ac:dyDescent="0.25">
      <c r="A5888" s="53" t="s">
        <v>10525</v>
      </c>
      <c r="B5888" s="53">
        <v>15</v>
      </c>
      <c r="C5888" s="53" t="s">
        <v>33536</v>
      </c>
      <c r="D5888" s="53" t="s">
        <v>33872</v>
      </c>
    </row>
    <row r="5889" spans="1:4" ht="15" x14ac:dyDescent="0.25">
      <c r="A5889" s="53" t="s">
        <v>10526</v>
      </c>
      <c r="B5889" s="53">
        <v>15</v>
      </c>
      <c r="C5889" s="53" t="s">
        <v>33536</v>
      </c>
      <c r="D5889" s="53" t="s">
        <v>33873</v>
      </c>
    </row>
    <row r="5890" spans="1:4" ht="15" x14ac:dyDescent="0.25">
      <c r="A5890" s="53" t="s">
        <v>10527</v>
      </c>
      <c r="B5890" s="53">
        <v>15</v>
      </c>
      <c r="C5890" s="53" t="s">
        <v>33536</v>
      </c>
      <c r="D5890" s="53" t="s">
        <v>33873</v>
      </c>
    </row>
    <row r="5891" spans="1:4" ht="15" x14ac:dyDescent="0.25">
      <c r="A5891" s="53" t="s">
        <v>10528</v>
      </c>
      <c r="B5891" s="53">
        <v>15</v>
      </c>
      <c r="C5891" s="53" t="s">
        <v>33536</v>
      </c>
      <c r="D5891" s="53" t="s">
        <v>33873</v>
      </c>
    </row>
    <row r="5892" spans="1:4" ht="15" x14ac:dyDescent="0.25">
      <c r="A5892" s="53" t="s">
        <v>10529</v>
      </c>
      <c r="B5892" s="53">
        <v>15</v>
      </c>
      <c r="C5892" s="53" t="s">
        <v>33536</v>
      </c>
      <c r="D5892" s="53" t="s">
        <v>33873</v>
      </c>
    </row>
    <row r="5893" spans="1:4" ht="15" x14ac:dyDescent="0.25">
      <c r="A5893" s="53" t="s">
        <v>10530</v>
      </c>
      <c r="B5893" s="53">
        <v>15</v>
      </c>
      <c r="C5893" s="53" t="s">
        <v>33536</v>
      </c>
      <c r="D5893" s="53" t="s">
        <v>33872</v>
      </c>
    </row>
    <row r="5894" spans="1:4" ht="15" x14ac:dyDescent="0.25">
      <c r="A5894" s="53" t="s">
        <v>10531</v>
      </c>
      <c r="B5894" s="53">
        <v>15</v>
      </c>
      <c r="C5894" s="53" t="s">
        <v>33536</v>
      </c>
      <c r="D5894" s="53" t="s">
        <v>33872</v>
      </c>
    </row>
    <row r="5895" spans="1:4" ht="15" x14ac:dyDescent="0.25">
      <c r="A5895" s="53" t="s">
        <v>10532</v>
      </c>
      <c r="B5895" s="53">
        <v>15</v>
      </c>
      <c r="C5895" s="53" t="s">
        <v>33536</v>
      </c>
      <c r="D5895" s="53" t="s">
        <v>33872</v>
      </c>
    </row>
    <row r="5896" spans="1:4" ht="15" x14ac:dyDescent="0.25">
      <c r="A5896" s="53" t="s">
        <v>10533</v>
      </c>
      <c r="B5896" s="53">
        <v>15</v>
      </c>
      <c r="C5896" s="53" t="s">
        <v>33536</v>
      </c>
      <c r="D5896" s="53" t="s">
        <v>33873</v>
      </c>
    </row>
    <row r="5897" spans="1:4" ht="15" x14ac:dyDescent="0.25">
      <c r="A5897" s="53" t="s">
        <v>10534</v>
      </c>
      <c r="B5897" s="53">
        <v>15</v>
      </c>
      <c r="C5897" s="53" t="s">
        <v>33536</v>
      </c>
      <c r="D5897" s="53" t="s">
        <v>33873</v>
      </c>
    </row>
    <row r="5898" spans="1:4" ht="15" x14ac:dyDescent="0.25">
      <c r="A5898" s="53" t="s">
        <v>10535</v>
      </c>
      <c r="B5898" s="53">
        <v>15</v>
      </c>
      <c r="C5898" s="53" t="s">
        <v>33536</v>
      </c>
      <c r="D5898" s="53" t="s">
        <v>33872</v>
      </c>
    </row>
    <row r="5899" spans="1:4" ht="15" x14ac:dyDescent="0.25">
      <c r="A5899" s="53" t="s">
        <v>10536</v>
      </c>
      <c r="B5899" s="53">
        <v>15</v>
      </c>
      <c r="C5899" s="53" t="s">
        <v>33536</v>
      </c>
      <c r="D5899" s="53" t="s">
        <v>33873</v>
      </c>
    </row>
    <row r="5900" spans="1:4" ht="15" x14ac:dyDescent="0.25">
      <c r="A5900" s="53" t="s">
        <v>10537</v>
      </c>
      <c r="B5900" s="53">
        <v>15</v>
      </c>
      <c r="C5900" s="53" t="s">
        <v>33536</v>
      </c>
      <c r="D5900" s="53" t="s">
        <v>33872</v>
      </c>
    </row>
    <row r="5901" spans="1:4" ht="15" x14ac:dyDescent="0.25">
      <c r="A5901" s="53" t="s">
        <v>10538</v>
      </c>
      <c r="B5901" s="53">
        <v>15</v>
      </c>
      <c r="C5901" s="53" t="s">
        <v>33536</v>
      </c>
      <c r="D5901" s="53" t="s">
        <v>33873</v>
      </c>
    </row>
    <row r="5902" spans="1:4" ht="15" x14ac:dyDescent="0.25">
      <c r="A5902" s="53" t="s">
        <v>10539</v>
      </c>
      <c r="B5902" s="53">
        <v>15</v>
      </c>
      <c r="C5902" s="53" t="s">
        <v>33536</v>
      </c>
      <c r="D5902" s="53" t="s">
        <v>33872</v>
      </c>
    </row>
    <row r="5903" spans="1:4" ht="15" x14ac:dyDescent="0.25">
      <c r="A5903" s="53" t="s">
        <v>10540</v>
      </c>
      <c r="B5903" s="53">
        <v>15</v>
      </c>
      <c r="C5903" s="53" t="s">
        <v>33536</v>
      </c>
      <c r="D5903" s="53" t="s">
        <v>33872</v>
      </c>
    </row>
    <row r="5904" spans="1:4" ht="15" x14ac:dyDescent="0.25">
      <c r="A5904" s="53" t="s">
        <v>10541</v>
      </c>
      <c r="B5904" s="53">
        <v>15</v>
      </c>
      <c r="C5904" s="53" t="s">
        <v>33536</v>
      </c>
      <c r="D5904" s="53" t="s">
        <v>33872</v>
      </c>
    </row>
    <row r="5905" spans="1:4" ht="15" x14ac:dyDescent="0.25">
      <c r="A5905" s="53" t="s">
        <v>10542</v>
      </c>
      <c r="B5905" s="53">
        <v>15</v>
      </c>
      <c r="C5905" s="53" t="s">
        <v>33536</v>
      </c>
      <c r="D5905" s="53" t="s">
        <v>33872</v>
      </c>
    </row>
    <row r="5906" spans="1:4" ht="15" x14ac:dyDescent="0.25">
      <c r="A5906" s="53" t="s">
        <v>10543</v>
      </c>
      <c r="B5906" s="53">
        <v>15</v>
      </c>
      <c r="C5906" s="53" t="s">
        <v>33536</v>
      </c>
      <c r="D5906" s="53" t="s">
        <v>33872</v>
      </c>
    </row>
    <row r="5907" spans="1:4" ht="15" x14ac:dyDescent="0.25">
      <c r="A5907" s="53" t="s">
        <v>10544</v>
      </c>
      <c r="B5907" s="53">
        <v>15</v>
      </c>
      <c r="C5907" s="53" t="s">
        <v>33536</v>
      </c>
      <c r="D5907" s="53" t="s">
        <v>33872</v>
      </c>
    </row>
    <row r="5908" spans="1:4" ht="15" x14ac:dyDescent="0.25">
      <c r="A5908" s="53" t="s">
        <v>10545</v>
      </c>
      <c r="B5908" s="53">
        <v>15</v>
      </c>
      <c r="C5908" s="53" t="s">
        <v>33536</v>
      </c>
      <c r="D5908" s="53" t="s">
        <v>33872</v>
      </c>
    </row>
    <row r="5909" spans="1:4" ht="15" x14ac:dyDescent="0.25">
      <c r="A5909" s="53" t="s">
        <v>10546</v>
      </c>
      <c r="B5909" s="53">
        <v>15</v>
      </c>
      <c r="C5909" s="53" t="s">
        <v>33536</v>
      </c>
      <c r="D5909" s="53" t="s">
        <v>33873</v>
      </c>
    </row>
    <row r="5910" spans="1:4" ht="15" x14ac:dyDescent="0.25">
      <c r="A5910" s="53" t="s">
        <v>10547</v>
      </c>
      <c r="B5910" s="53">
        <v>15</v>
      </c>
      <c r="C5910" s="53" t="s">
        <v>33536</v>
      </c>
      <c r="D5910" s="53" t="s">
        <v>33873</v>
      </c>
    </row>
    <row r="5911" spans="1:4" ht="15" x14ac:dyDescent="0.25">
      <c r="A5911" s="53" t="s">
        <v>10548</v>
      </c>
      <c r="B5911" s="53">
        <v>15</v>
      </c>
      <c r="C5911" s="53" t="s">
        <v>33536</v>
      </c>
      <c r="D5911" s="53" t="s">
        <v>33872</v>
      </c>
    </row>
    <row r="5912" spans="1:4" ht="15" x14ac:dyDescent="0.25">
      <c r="A5912" s="53" t="s">
        <v>10549</v>
      </c>
      <c r="B5912" s="53">
        <v>15</v>
      </c>
      <c r="C5912" s="53" t="s">
        <v>33536</v>
      </c>
      <c r="D5912" s="53" t="s">
        <v>33872</v>
      </c>
    </row>
    <row r="5913" spans="1:4" ht="15" x14ac:dyDescent="0.25">
      <c r="A5913" s="53" t="s">
        <v>10550</v>
      </c>
      <c r="B5913" s="53">
        <v>15</v>
      </c>
      <c r="C5913" s="53" t="s">
        <v>33536</v>
      </c>
      <c r="D5913" s="53" t="s">
        <v>33872</v>
      </c>
    </row>
    <row r="5914" spans="1:4" ht="15" x14ac:dyDescent="0.25">
      <c r="A5914" s="53" t="s">
        <v>10551</v>
      </c>
      <c r="B5914" s="53">
        <v>15</v>
      </c>
      <c r="C5914" s="53" t="s">
        <v>33536</v>
      </c>
      <c r="D5914" s="53" t="s">
        <v>33873</v>
      </c>
    </row>
    <row r="5915" spans="1:4" ht="15" x14ac:dyDescent="0.25">
      <c r="A5915" s="53" t="s">
        <v>10552</v>
      </c>
      <c r="B5915" s="53">
        <v>15</v>
      </c>
      <c r="C5915" s="53" t="s">
        <v>33536</v>
      </c>
      <c r="D5915" s="53" t="s">
        <v>33872</v>
      </c>
    </row>
    <row r="5916" spans="1:4" ht="15" x14ac:dyDescent="0.25">
      <c r="A5916" s="53" t="s">
        <v>10553</v>
      </c>
      <c r="B5916" s="53">
        <v>15</v>
      </c>
      <c r="C5916" s="53" t="s">
        <v>33536</v>
      </c>
      <c r="D5916" s="53" t="s">
        <v>33873</v>
      </c>
    </row>
    <row r="5917" spans="1:4" ht="15" x14ac:dyDescent="0.25">
      <c r="A5917" s="53" t="s">
        <v>10554</v>
      </c>
      <c r="B5917" s="53">
        <v>15</v>
      </c>
      <c r="C5917" s="53" t="s">
        <v>33536</v>
      </c>
      <c r="D5917" s="53" t="s">
        <v>33872</v>
      </c>
    </row>
    <row r="5918" spans="1:4" ht="15" x14ac:dyDescent="0.25">
      <c r="A5918" s="53" t="s">
        <v>10555</v>
      </c>
      <c r="B5918" s="53">
        <v>15</v>
      </c>
      <c r="C5918" s="53" t="s">
        <v>33536</v>
      </c>
      <c r="D5918" s="53" t="s">
        <v>33873</v>
      </c>
    </row>
    <row r="5919" spans="1:4" ht="15" x14ac:dyDescent="0.25">
      <c r="A5919" s="53" t="s">
        <v>10556</v>
      </c>
      <c r="B5919" s="53">
        <v>15</v>
      </c>
      <c r="C5919" s="53" t="s">
        <v>33536</v>
      </c>
      <c r="D5919" s="53" t="s">
        <v>33873</v>
      </c>
    </row>
    <row r="5920" spans="1:4" ht="15" x14ac:dyDescent="0.25">
      <c r="A5920" s="53" t="s">
        <v>10557</v>
      </c>
      <c r="B5920" s="53">
        <v>0</v>
      </c>
      <c r="C5920" s="53" t="s">
        <v>33539</v>
      </c>
      <c r="D5920" s="53" t="s">
        <v>33873</v>
      </c>
    </row>
    <row r="5921" spans="1:4" ht="15" x14ac:dyDescent="0.25">
      <c r="A5921" s="53" t="s">
        <v>10558</v>
      </c>
      <c r="B5921" s="53">
        <v>0</v>
      </c>
      <c r="C5921" s="53" t="s">
        <v>33537</v>
      </c>
      <c r="D5921" s="53" t="s">
        <v>33872</v>
      </c>
    </row>
    <row r="5922" spans="1:4" ht="15" x14ac:dyDescent="0.25">
      <c r="A5922" s="53" t="s">
        <v>10559</v>
      </c>
      <c r="B5922" s="53">
        <v>0</v>
      </c>
      <c r="C5922" s="53" t="s">
        <v>33539</v>
      </c>
      <c r="D5922" s="53" t="s">
        <v>33873</v>
      </c>
    </row>
    <row r="5923" spans="1:4" ht="15" x14ac:dyDescent="0.25">
      <c r="A5923" s="53" t="s">
        <v>10560</v>
      </c>
      <c r="B5923" s="53">
        <v>0</v>
      </c>
      <c r="C5923" s="53" t="s">
        <v>33539</v>
      </c>
      <c r="D5923" s="53" t="s">
        <v>33873</v>
      </c>
    </row>
    <row r="5924" spans="1:4" ht="15" x14ac:dyDescent="0.25">
      <c r="A5924" s="53" t="s">
        <v>10561</v>
      </c>
      <c r="B5924" s="53">
        <v>0</v>
      </c>
      <c r="C5924" s="53" t="s">
        <v>33539</v>
      </c>
      <c r="D5924" s="53" t="s">
        <v>33873</v>
      </c>
    </row>
    <row r="5925" spans="1:4" ht="15" x14ac:dyDescent="0.25">
      <c r="A5925" s="53" t="s">
        <v>10562</v>
      </c>
      <c r="B5925" s="53">
        <v>30</v>
      </c>
      <c r="C5925" s="53" t="s">
        <v>33536</v>
      </c>
      <c r="D5925" s="53" t="s">
        <v>33873</v>
      </c>
    </row>
    <row r="5926" spans="1:4" ht="15" x14ac:dyDescent="0.25">
      <c r="A5926" s="53" t="s">
        <v>10563</v>
      </c>
      <c r="B5926" s="53">
        <v>30</v>
      </c>
      <c r="C5926" s="53" t="s">
        <v>33536</v>
      </c>
      <c r="D5926" s="53" t="s">
        <v>33873</v>
      </c>
    </row>
    <row r="5927" spans="1:4" ht="15" x14ac:dyDescent="0.25">
      <c r="A5927" s="53" t="s">
        <v>10564</v>
      </c>
      <c r="B5927" s="53">
        <v>30</v>
      </c>
      <c r="C5927" s="53" t="s">
        <v>33536</v>
      </c>
      <c r="D5927" s="53" t="s">
        <v>33872</v>
      </c>
    </row>
    <row r="5928" spans="1:4" ht="15" x14ac:dyDescent="0.25">
      <c r="A5928" s="53" t="s">
        <v>10565</v>
      </c>
      <c r="B5928" s="53">
        <v>30</v>
      </c>
      <c r="C5928" s="53" t="s">
        <v>33536</v>
      </c>
      <c r="D5928" s="53" t="s">
        <v>33872</v>
      </c>
    </row>
    <row r="5929" spans="1:4" ht="15" x14ac:dyDescent="0.25">
      <c r="A5929" s="53" t="s">
        <v>10566</v>
      </c>
      <c r="B5929" s="53">
        <v>30</v>
      </c>
      <c r="C5929" s="53" t="s">
        <v>33536</v>
      </c>
      <c r="D5929" s="53" t="s">
        <v>33873</v>
      </c>
    </row>
    <row r="5930" spans="1:4" ht="15" x14ac:dyDescent="0.25">
      <c r="A5930" s="53" t="s">
        <v>10567</v>
      </c>
      <c r="B5930" s="53">
        <v>30</v>
      </c>
      <c r="C5930" s="53" t="s">
        <v>33536</v>
      </c>
      <c r="D5930" s="53" t="s">
        <v>33873</v>
      </c>
    </row>
    <row r="5931" spans="1:4" ht="15" x14ac:dyDescent="0.25">
      <c r="A5931" s="53" t="s">
        <v>10568</v>
      </c>
      <c r="B5931" s="53">
        <v>30</v>
      </c>
      <c r="C5931" s="53" t="s">
        <v>33536</v>
      </c>
      <c r="D5931" s="53" t="s">
        <v>33872</v>
      </c>
    </row>
    <row r="5932" spans="1:4" ht="15" x14ac:dyDescent="0.25">
      <c r="A5932" s="53" t="s">
        <v>10569</v>
      </c>
      <c r="B5932" s="53">
        <v>30</v>
      </c>
      <c r="C5932" s="53" t="s">
        <v>33536</v>
      </c>
      <c r="D5932" s="53" t="s">
        <v>33872</v>
      </c>
    </row>
    <row r="5933" spans="1:4" ht="15" x14ac:dyDescent="0.25">
      <c r="A5933" s="53" t="s">
        <v>10570</v>
      </c>
      <c r="B5933" s="53">
        <v>30</v>
      </c>
      <c r="C5933" s="53" t="s">
        <v>33536</v>
      </c>
      <c r="D5933" s="53" t="s">
        <v>33872</v>
      </c>
    </row>
    <row r="5934" spans="1:4" ht="15" x14ac:dyDescent="0.25">
      <c r="A5934" s="53" t="s">
        <v>10571</v>
      </c>
      <c r="B5934" s="53">
        <v>30</v>
      </c>
      <c r="C5934" s="53" t="s">
        <v>33536</v>
      </c>
      <c r="D5934" s="53" t="s">
        <v>33872</v>
      </c>
    </row>
    <row r="5935" spans="1:4" ht="15" x14ac:dyDescent="0.25">
      <c r="A5935" s="53" t="s">
        <v>10572</v>
      </c>
      <c r="B5935" s="53">
        <v>30</v>
      </c>
      <c r="C5935" s="53" t="s">
        <v>33536</v>
      </c>
      <c r="D5935" s="53" t="s">
        <v>33872</v>
      </c>
    </row>
    <row r="5936" spans="1:4" ht="15" x14ac:dyDescent="0.25">
      <c r="A5936" s="53" t="s">
        <v>10573</v>
      </c>
      <c r="B5936" s="53">
        <v>30</v>
      </c>
      <c r="C5936" s="53" t="s">
        <v>33536</v>
      </c>
      <c r="D5936" s="53" t="s">
        <v>33872</v>
      </c>
    </row>
    <row r="5937" spans="1:4" ht="15" x14ac:dyDescent="0.25">
      <c r="A5937" s="53" t="s">
        <v>10574</v>
      </c>
      <c r="B5937" s="53">
        <v>30</v>
      </c>
      <c r="C5937" s="53" t="s">
        <v>33536</v>
      </c>
      <c r="D5937" s="53" t="s">
        <v>33872</v>
      </c>
    </row>
    <row r="5938" spans="1:4" ht="15" x14ac:dyDescent="0.25">
      <c r="A5938" s="53" t="s">
        <v>10575</v>
      </c>
      <c r="B5938" s="53">
        <v>15</v>
      </c>
      <c r="C5938" s="53" t="s">
        <v>33536</v>
      </c>
      <c r="D5938" s="53" t="s">
        <v>33872</v>
      </c>
    </row>
    <row r="5939" spans="1:4" ht="15" x14ac:dyDescent="0.25">
      <c r="A5939" s="53" t="s">
        <v>10576</v>
      </c>
      <c r="B5939" s="53">
        <v>15</v>
      </c>
      <c r="C5939" s="53" t="s">
        <v>33536</v>
      </c>
      <c r="D5939" s="53" t="s">
        <v>33872</v>
      </c>
    </row>
    <row r="5940" spans="1:4" ht="15" x14ac:dyDescent="0.25">
      <c r="A5940" s="53" t="s">
        <v>10577</v>
      </c>
      <c r="B5940" s="53">
        <v>30</v>
      </c>
      <c r="C5940" s="53" t="s">
        <v>33536</v>
      </c>
      <c r="D5940" s="53" t="s">
        <v>33872</v>
      </c>
    </row>
    <row r="5941" spans="1:4" ht="15" x14ac:dyDescent="0.25">
      <c r="A5941" s="53" t="s">
        <v>10578</v>
      </c>
      <c r="B5941" s="53">
        <v>15</v>
      </c>
      <c r="C5941" s="53" t="s">
        <v>33536</v>
      </c>
      <c r="D5941" s="53" t="s">
        <v>33872</v>
      </c>
    </row>
    <row r="5942" spans="1:4" ht="15" x14ac:dyDescent="0.25">
      <c r="A5942" s="53" t="s">
        <v>10579</v>
      </c>
      <c r="B5942" s="53">
        <v>15</v>
      </c>
      <c r="C5942" s="53" t="s">
        <v>33536</v>
      </c>
      <c r="D5942" s="53" t="s">
        <v>33872</v>
      </c>
    </row>
    <row r="5943" spans="1:4" ht="15" x14ac:dyDescent="0.25">
      <c r="A5943" s="53" t="s">
        <v>10580</v>
      </c>
      <c r="B5943" s="53">
        <v>30</v>
      </c>
      <c r="C5943" s="53" t="s">
        <v>33536</v>
      </c>
      <c r="D5943" s="53" t="s">
        <v>33872</v>
      </c>
    </row>
    <row r="5944" spans="1:4" ht="15" x14ac:dyDescent="0.25">
      <c r="A5944" s="53" t="s">
        <v>10581</v>
      </c>
      <c r="B5944" s="53">
        <v>15</v>
      </c>
      <c r="C5944" s="53" t="s">
        <v>33536</v>
      </c>
      <c r="D5944" s="53" t="s">
        <v>33872</v>
      </c>
    </row>
    <row r="5945" spans="1:4" ht="15" x14ac:dyDescent="0.25">
      <c r="A5945" s="53" t="s">
        <v>10582</v>
      </c>
      <c r="B5945" s="53">
        <v>15</v>
      </c>
      <c r="C5945" s="53" t="s">
        <v>33536</v>
      </c>
      <c r="D5945" s="53" t="s">
        <v>33872</v>
      </c>
    </row>
    <row r="5946" spans="1:4" ht="15" x14ac:dyDescent="0.25">
      <c r="A5946" s="53" t="s">
        <v>10583</v>
      </c>
      <c r="B5946" s="53">
        <v>30</v>
      </c>
      <c r="C5946" s="53" t="s">
        <v>33536</v>
      </c>
      <c r="D5946" s="53" t="s">
        <v>33872</v>
      </c>
    </row>
    <row r="5947" spans="1:4" ht="15" x14ac:dyDescent="0.25">
      <c r="A5947" s="53" t="s">
        <v>10584</v>
      </c>
      <c r="B5947" s="53">
        <v>15</v>
      </c>
      <c r="C5947" s="53" t="s">
        <v>33536</v>
      </c>
      <c r="D5947" s="53" t="s">
        <v>33872</v>
      </c>
    </row>
    <row r="5948" spans="1:4" ht="15" x14ac:dyDescent="0.25">
      <c r="A5948" s="53" t="s">
        <v>10585</v>
      </c>
      <c r="B5948" s="53">
        <v>15</v>
      </c>
      <c r="C5948" s="53" t="s">
        <v>33536</v>
      </c>
      <c r="D5948" s="53" t="s">
        <v>33872</v>
      </c>
    </row>
    <row r="5949" spans="1:4" ht="15" x14ac:dyDescent="0.25">
      <c r="A5949" s="53" t="s">
        <v>10586</v>
      </c>
      <c r="B5949" s="53">
        <v>30</v>
      </c>
      <c r="C5949" s="53" t="s">
        <v>33536</v>
      </c>
      <c r="D5949" s="53" t="s">
        <v>33872</v>
      </c>
    </row>
    <row r="5950" spans="1:4" ht="15" x14ac:dyDescent="0.25">
      <c r="A5950" s="53" t="s">
        <v>10587</v>
      </c>
      <c r="B5950" s="53">
        <v>30</v>
      </c>
      <c r="C5950" s="53" t="s">
        <v>33536</v>
      </c>
      <c r="D5950" s="53" t="s">
        <v>33872</v>
      </c>
    </row>
    <row r="5951" spans="1:4" ht="15" x14ac:dyDescent="0.25">
      <c r="A5951" s="53" t="s">
        <v>10588</v>
      </c>
      <c r="B5951" s="53">
        <v>30</v>
      </c>
      <c r="C5951" s="53" t="s">
        <v>33536</v>
      </c>
      <c r="D5951" s="53" t="s">
        <v>33872</v>
      </c>
    </row>
    <row r="5952" spans="1:4" ht="15" x14ac:dyDescent="0.25">
      <c r="A5952" s="53" t="s">
        <v>10589</v>
      </c>
      <c r="B5952" s="53">
        <v>60</v>
      </c>
      <c r="C5952" s="53" t="s">
        <v>33536</v>
      </c>
      <c r="D5952" s="53" t="s">
        <v>33872</v>
      </c>
    </row>
    <row r="5953" spans="1:4" ht="15" x14ac:dyDescent="0.25">
      <c r="A5953" s="53" t="s">
        <v>10590</v>
      </c>
      <c r="B5953" s="53">
        <v>15</v>
      </c>
      <c r="C5953" s="53" t="s">
        <v>33536</v>
      </c>
      <c r="D5953" s="53" t="s">
        <v>33872</v>
      </c>
    </row>
    <row r="5954" spans="1:4" ht="15" x14ac:dyDescent="0.25">
      <c r="A5954" s="53" t="s">
        <v>33612</v>
      </c>
      <c r="B5954" s="53">
        <v>15</v>
      </c>
      <c r="C5954" s="53" t="s">
        <v>33536</v>
      </c>
      <c r="D5954" s="53" t="s">
        <v>33873</v>
      </c>
    </row>
    <row r="5955" spans="1:4" ht="15" x14ac:dyDescent="0.25">
      <c r="A5955" s="53" t="s">
        <v>33613</v>
      </c>
      <c r="B5955" s="53">
        <v>15</v>
      </c>
      <c r="C5955" s="53" t="s">
        <v>33536</v>
      </c>
      <c r="D5955" s="53" t="s">
        <v>33873</v>
      </c>
    </row>
    <row r="5956" spans="1:4" ht="15" x14ac:dyDescent="0.25">
      <c r="A5956" s="53" t="s">
        <v>33614</v>
      </c>
      <c r="B5956" s="53">
        <v>15</v>
      </c>
      <c r="C5956" s="53" t="s">
        <v>33536</v>
      </c>
      <c r="D5956" s="53" t="s">
        <v>33873</v>
      </c>
    </row>
    <row r="5957" spans="1:4" ht="15" x14ac:dyDescent="0.25">
      <c r="A5957" s="53" t="s">
        <v>10591</v>
      </c>
      <c r="B5957" s="53">
        <v>30</v>
      </c>
      <c r="C5957" s="53" t="s">
        <v>33536</v>
      </c>
      <c r="D5957" s="53" t="s">
        <v>33873</v>
      </c>
    </row>
    <row r="5958" spans="1:4" ht="15" x14ac:dyDescent="0.25">
      <c r="A5958" s="53" t="s">
        <v>10592</v>
      </c>
      <c r="B5958" s="53">
        <v>60</v>
      </c>
      <c r="C5958" s="53" t="s">
        <v>33536</v>
      </c>
      <c r="D5958" s="53" t="s">
        <v>33872</v>
      </c>
    </row>
    <row r="5959" spans="1:4" ht="15" x14ac:dyDescent="0.25">
      <c r="A5959" s="53" t="s">
        <v>10593</v>
      </c>
      <c r="B5959" s="53">
        <v>30</v>
      </c>
      <c r="C5959" s="53" t="s">
        <v>33536</v>
      </c>
      <c r="D5959" s="53" t="s">
        <v>33873</v>
      </c>
    </row>
    <row r="5960" spans="1:4" ht="15" x14ac:dyDescent="0.25">
      <c r="A5960" s="53" t="s">
        <v>10594</v>
      </c>
      <c r="B5960" s="53">
        <v>15</v>
      </c>
      <c r="C5960" s="53" t="s">
        <v>33536</v>
      </c>
      <c r="D5960" s="53" t="s">
        <v>33872</v>
      </c>
    </row>
    <row r="5961" spans="1:4" ht="15" x14ac:dyDescent="0.25">
      <c r="A5961" s="53" t="s">
        <v>10595</v>
      </c>
      <c r="B5961" s="53">
        <v>30</v>
      </c>
      <c r="C5961" s="53" t="s">
        <v>33536</v>
      </c>
      <c r="D5961" s="53" t="s">
        <v>33873</v>
      </c>
    </row>
    <row r="5962" spans="1:4" ht="15" x14ac:dyDescent="0.25">
      <c r="A5962" s="53" t="s">
        <v>10596</v>
      </c>
      <c r="B5962" s="53">
        <v>30</v>
      </c>
      <c r="C5962" s="53" t="s">
        <v>33536</v>
      </c>
      <c r="D5962" s="53" t="s">
        <v>33873</v>
      </c>
    </row>
    <row r="5963" spans="1:4" ht="15" x14ac:dyDescent="0.25">
      <c r="A5963" s="53" t="s">
        <v>10597</v>
      </c>
      <c r="B5963" s="53">
        <v>15</v>
      </c>
      <c r="C5963" s="53" t="s">
        <v>33536</v>
      </c>
      <c r="D5963" s="53" t="s">
        <v>33873</v>
      </c>
    </row>
    <row r="5964" spans="1:4" ht="15" x14ac:dyDescent="0.25">
      <c r="A5964" s="53" t="s">
        <v>10598</v>
      </c>
      <c r="B5964" s="53">
        <v>15</v>
      </c>
      <c r="C5964" s="53" t="s">
        <v>33536</v>
      </c>
      <c r="D5964" s="53" t="s">
        <v>33873</v>
      </c>
    </row>
    <row r="5965" spans="1:4" ht="15" x14ac:dyDescent="0.25">
      <c r="A5965" s="53" t="s">
        <v>10599</v>
      </c>
      <c r="B5965" s="53">
        <v>15</v>
      </c>
      <c r="C5965" s="53" t="s">
        <v>33536</v>
      </c>
      <c r="D5965" s="53" t="s">
        <v>33873</v>
      </c>
    </row>
    <row r="5966" spans="1:4" ht="15" x14ac:dyDescent="0.25">
      <c r="A5966" s="53" t="s">
        <v>10600</v>
      </c>
      <c r="B5966" s="53">
        <v>15</v>
      </c>
      <c r="C5966" s="53" t="s">
        <v>33536</v>
      </c>
      <c r="D5966" s="53" t="s">
        <v>33873</v>
      </c>
    </row>
    <row r="5967" spans="1:4" ht="15" x14ac:dyDescent="0.25">
      <c r="A5967" s="53" t="s">
        <v>10601</v>
      </c>
      <c r="B5967" s="53">
        <v>15</v>
      </c>
      <c r="C5967" s="53" t="s">
        <v>33536</v>
      </c>
      <c r="D5967" s="53" t="s">
        <v>33872</v>
      </c>
    </row>
    <row r="5968" spans="1:4" ht="15" x14ac:dyDescent="0.25">
      <c r="A5968" s="53" t="s">
        <v>10602</v>
      </c>
      <c r="B5968" s="53">
        <v>15</v>
      </c>
      <c r="C5968" s="53" t="s">
        <v>33536</v>
      </c>
      <c r="D5968" s="53" t="s">
        <v>33872</v>
      </c>
    </row>
    <row r="5969" spans="1:4" ht="15" x14ac:dyDescent="0.25">
      <c r="A5969" s="53" t="s">
        <v>10603</v>
      </c>
      <c r="B5969" s="53">
        <v>15</v>
      </c>
      <c r="C5969" s="53" t="s">
        <v>33536</v>
      </c>
      <c r="D5969" s="53" t="s">
        <v>33872</v>
      </c>
    </row>
    <row r="5970" spans="1:4" ht="15" x14ac:dyDescent="0.25">
      <c r="A5970" s="53" t="s">
        <v>10604</v>
      </c>
      <c r="B5970" s="53">
        <v>15</v>
      </c>
      <c r="C5970" s="53" t="s">
        <v>33536</v>
      </c>
      <c r="D5970" s="53" t="s">
        <v>33873</v>
      </c>
    </row>
    <row r="5971" spans="1:4" ht="15" x14ac:dyDescent="0.25">
      <c r="A5971" s="53" t="s">
        <v>10605</v>
      </c>
      <c r="B5971" s="53">
        <v>15</v>
      </c>
      <c r="C5971" s="53" t="s">
        <v>33536</v>
      </c>
      <c r="D5971" s="53" t="s">
        <v>33872</v>
      </c>
    </row>
    <row r="5972" spans="1:4" ht="15" x14ac:dyDescent="0.25">
      <c r="A5972" s="53" t="s">
        <v>10606</v>
      </c>
      <c r="B5972" s="53">
        <v>15</v>
      </c>
      <c r="C5972" s="53" t="s">
        <v>33536</v>
      </c>
      <c r="D5972" s="53" t="s">
        <v>33873</v>
      </c>
    </row>
    <row r="5973" spans="1:4" ht="15" x14ac:dyDescent="0.25">
      <c r="A5973" s="53" t="s">
        <v>10607</v>
      </c>
      <c r="B5973" s="53">
        <v>15</v>
      </c>
      <c r="C5973" s="53" t="s">
        <v>33536</v>
      </c>
      <c r="D5973" s="53" t="s">
        <v>33872</v>
      </c>
    </row>
    <row r="5974" spans="1:4" ht="15" x14ac:dyDescent="0.25">
      <c r="A5974" s="53" t="s">
        <v>10608</v>
      </c>
      <c r="B5974" s="53">
        <v>15</v>
      </c>
      <c r="C5974" s="53" t="s">
        <v>33536</v>
      </c>
      <c r="D5974" s="53" t="s">
        <v>33873</v>
      </c>
    </row>
    <row r="5975" spans="1:4" ht="15" x14ac:dyDescent="0.25">
      <c r="A5975" s="53" t="s">
        <v>10609</v>
      </c>
      <c r="B5975" s="53">
        <v>15</v>
      </c>
      <c r="C5975" s="53" t="s">
        <v>33536</v>
      </c>
      <c r="D5975" s="53" t="s">
        <v>33872</v>
      </c>
    </row>
    <row r="5976" spans="1:4" ht="15" x14ac:dyDescent="0.25">
      <c r="A5976" s="53" t="s">
        <v>10610</v>
      </c>
      <c r="B5976" s="53">
        <v>15</v>
      </c>
      <c r="C5976" s="53" t="s">
        <v>33536</v>
      </c>
      <c r="D5976" s="53" t="s">
        <v>33872</v>
      </c>
    </row>
    <row r="5977" spans="1:4" ht="15" x14ac:dyDescent="0.25">
      <c r="A5977" s="53" t="s">
        <v>10611</v>
      </c>
      <c r="B5977" s="53">
        <v>15</v>
      </c>
      <c r="C5977" s="53" t="s">
        <v>33536</v>
      </c>
      <c r="D5977" s="53" t="s">
        <v>33873</v>
      </c>
    </row>
    <row r="5978" spans="1:4" ht="15" x14ac:dyDescent="0.25">
      <c r="A5978" s="53" t="s">
        <v>10612</v>
      </c>
      <c r="B5978" s="53">
        <v>15</v>
      </c>
      <c r="C5978" s="53" t="s">
        <v>33536</v>
      </c>
      <c r="D5978" s="53" t="s">
        <v>33873</v>
      </c>
    </row>
    <row r="5979" spans="1:4" ht="15" x14ac:dyDescent="0.25">
      <c r="A5979" s="53" t="s">
        <v>10613</v>
      </c>
      <c r="B5979" s="53">
        <v>15</v>
      </c>
      <c r="C5979" s="53" t="s">
        <v>33536</v>
      </c>
      <c r="D5979" s="53" t="s">
        <v>33873</v>
      </c>
    </row>
    <row r="5980" spans="1:4" ht="15" x14ac:dyDescent="0.25">
      <c r="A5980" s="53" t="s">
        <v>10614</v>
      </c>
      <c r="B5980" s="53">
        <v>15</v>
      </c>
      <c r="C5980" s="53" t="s">
        <v>33536</v>
      </c>
      <c r="D5980" s="53" t="s">
        <v>33873</v>
      </c>
    </row>
    <row r="5981" spans="1:4" ht="15" x14ac:dyDescent="0.25">
      <c r="A5981" s="53" t="s">
        <v>10615</v>
      </c>
      <c r="B5981" s="53">
        <v>15</v>
      </c>
      <c r="C5981" s="53" t="s">
        <v>33536</v>
      </c>
      <c r="D5981" s="53" t="s">
        <v>33872</v>
      </c>
    </row>
    <row r="5982" spans="1:4" ht="15" x14ac:dyDescent="0.25">
      <c r="A5982" s="53" t="s">
        <v>10616</v>
      </c>
      <c r="B5982" s="53">
        <v>15</v>
      </c>
      <c r="C5982" s="53" t="s">
        <v>33536</v>
      </c>
      <c r="D5982" s="53" t="s">
        <v>33872</v>
      </c>
    </row>
    <row r="5983" spans="1:4" ht="15" x14ac:dyDescent="0.25">
      <c r="A5983" s="53" t="s">
        <v>10617</v>
      </c>
      <c r="B5983" s="53">
        <v>15</v>
      </c>
      <c r="C5983" s="53" t="s">
        <v>33536</v>
      </c>
      <c r="D5983" s="53" t="s">
        <v>33872</v>
      </c>
    </row>
    <row r="5984" spans="1:4" ht="15" x14ac:dyDescent="0.25">
      <c r="A5984" s="53" t="s">
        <v>10618</v>
      </c>
      <c r="B5984" s="53">
        <v>15</v>
      </c>
      <c r="C5984" s="53" t="s">
        <v>33536</v>
      </c>
      <c r="D5984" s="53" t="s">
        <v>33873</v>
      </c>
    </row>
    <row r="5985" spans="1:4" ht="15" x14ac:dyDescent="0.25">
      <c r="A5985" s="53" t="s">
        <v>10619</v>
      </c>
      <c r="B5985" s="53">
        <v>15</v>
      </c>
      <c r="C5985" s="53" t="s">
        <v>33536</v>
      </c>
      <c r="D5985" s="53" t="s">
        <v>33873</v>
      </c>
    </row>
    <row r="5986" spans="1:4" ht="15" x14ac:dyDescent="0.25">
      <c r="A5986" s="53" t="s">
        <v>10620</v>
      </c>
      <c r="B5986" s="53">
        <v>15</v>
      </c>
      <c r="C5986" s="53" t="s">
        <v>33536</v>
      </c>
      <c r="D5986" s="53" t="s">
        <v>33872</v>
      </c>
    </row>
    <row r="5987" spans="1:4" ht="15" x14ac:dyDescent="0.25">
      <c r="A5987" s="53" t="s">
        <v>10621</v>
      </c>
      <c r="B5987" s="53">
        <v>15</v>
      </c>
      <c r="C5987" s="53" t="s">
        <v>33536</v>
      </c>
      <c r="D5987" s="53" t="s">
        <v>33873</v>
      </c>
    </row>
    <row r="5988" spans="1:4" ht="15" x14ac:dyDescent="0.25">
      <c r="A5988" s="53" t="s">
        <v>10622</v>
      </c>
      <c r="B5988" s="53">
        <v>15</v>
      </c>
      <c r="C5988" s="53" t="s">
        <v>33536</v>
      </c>
      <c r="D5988" s="53" t="s">
        <v>33872</v>
      </c>
    </row>
    <row r="5989" spans="1:4" ht="15" x14ac:dyDescent="0.25">
      <c r="A5989" s="53" t="s">
        <v>10623</v>
      </c>
      <c r="B5989" s="53">
        <v>15</v>
      </c>
      <c r="C5989" s="53" t="s">
        <v>33536</v>
      </c>
      <c r="D5989" s="53" t="s">
        <v>33872</v>
      </c>
    </row>
    <row r="5990" spans="1:4" ht="15" x14ac:dyDescent="0.25">
      <c r="A5990" s="53" t="s">
        <v>10624</v>
      </c>
      <c r="B5990" s="53">
        <v>15</v>
      </c>
      <c r="C5990" s="53" t="s">
        <v>33536</v>
      </c>
      <c r="D5990" s="53" t="s">
        <v>33873</v>
      </c>
    </row>
    <row r="5991" spans="1:4" ht="15" x14ac:dyDescent="0.25">
      <c r="A5991" s="53" t="s">
        <v>10625</v>
      </c>
      <c r="B5991" s="53">
        <v>15</v>
      </c>
      <c r="C5991" s="53" t="s">
        <v>33536</v>
      </c>
      <c r="D5991" s="53" t="s">
        <v>33872</v>
      </c>
    </row>
    <row r="5992" spans="1:4" ht="15" x14ac:dyDescent="0.25">
      <c r="A5992" s="53" t="s">
        <v>10626</v>
      </c>
      <c r="B5992" s="53">
        <v>15</v>
      </c>
      <c r="C5992" s="53" t="s">
        <v>33536</v>
      </c>
      <c r="D5992" s="53" t="s">
        <v>33872</v>
      </c>
    </row>
    <row r="5993" spans="1:4" ht="15" x14ac:dyDescent="0.25">
      <c r="A5993" s="53" t="s">
        <v>10627</v>
      </c>
      <c r="B5993" s="53">
        <v>15</v>
      </c>
      <c r="C5993" s="53" t="s">
        <v>33536</v>
      </c>
      <c r="D5993" s="53" t="s">
        <v>33872</v>
      </c>
    </row>
    <row r="5994" spans="1:4" ht="15" x14ac:dyDescent="0.25">
      <c r="A5994" s="53" t="s">
        <v>10628</v>
      </c>
      <c r="B5994" s="53">
        <v>15</v>
      </c>
      <c r="C5994" s="53" t="s">
        <v>33536</v>
      </c>
      <c r="D5994" s="53" t="s">
        <v>33872</v>
      </c>
    </row>
    <row r="5995" spans="1:4" ht="15" x14ac:dyDescent="0.25">
      <c r="A5995" s="53" t="s">
        <v>10629</v>
      </c>
      <c r="B5995" s="53">
        <v>15</v>
      </c>
      <c r="C5995" s="53" t="s">
        <v>33536</v>
      </c>
      <c r="D5995" s="53" t="s">
        <v>33872</v>
      </c>
    </row>
    <row r="5996" spans="1:4" ht="15" x14ac:dyDescent="0.25">
      <c r="A5996" s="53" t="s">
        <v>10630</v>
      </c>
      <c r="B5996" s="53">
        <v>15</v>
      </c>
      <c r="C5996" s="53" t="s">
        <v>33536</v>
      </c>
      <c r="D5996" s="53" t="s">
        <v>33872</v>
      </c>
    </row>
    <row r="5997" spans="1:4" ht="15" x14ac:dyDescent="0.25">
      <c r="A5997" s="53" t="s">
        <v>10631</v>
      </c>
      <c r="B5997" s="53">
        <v>15</v>
      </c>
      <c r="C5997" s="53" t="s">
        <v>33536</v>
      </c>
      <c r="D5997" s="53" t="s">
        <v>33872</v>
      </c>
    </row>
    <row r="5998" spans="1:4" ht="15" x14ac:dyDescent="0.25">
      <c r="A5998" s="53" t="s">
        <v>10632</v>
      </c>
      <c r="B5998" s="53">
        <v>15</v>
      </c>
      <c r="C5998" s="53" t="s">
        <v>33536</v>
      </c>
      <c r="D5998" s="53" t="s">
        <v>33873</v>
      </c>
    </row>
    <row r="5999" spans="1:4" ht="15" x14ac:dyDescent="0.25">
      <c r="A5999" s="53" t="s">
        <v>10633</v>
      </c>
      <c r="B5999" s="53">
        <v>15</v>
      </c>
      <c r="C5999" s="53" t="s">
        <v>33536</v>
      </c>
      <c r="D5999" s="53" t="s">
        <v>33873</v>
      </c>
    </row>
    <row r="6000" spans="1:4" ht="15" x14ac:dyDescent="0.25">
      <c r="A6000" s="53" t="s">
        <v>10634</v>
      </c>
      <c r="B6000" s="53">
        <v>15</v>
      </c>
      <c r="C6000" s="53" t="s">
        <v>33536</v>
      </c>
      <c r="D6000" s="53" t="s">
        <v>33872</v>
      </c>
    </row>
    <row r="6001" spans="1:4" ht="15" x14ac:dyDescent="0.25">
      <c r="A6001" s="53" t="s">
        <v>10635</v>
      </c>
      <c r="B6001" s="53">
        <v>15</v>
      </c>
      <c r="C6001" s="53" t="s">
        <v>33536</v>
      </c>
      <c r="D6001" s="53" t="s">
        <v>33872</v>
      </c>
    </row>
    <row r="6002" spans="1:4" ht="15" x14ac:dyDescent="0.25">
      <c r="A6002" s="53" t="s">
        <v>10636</v>
      </c>
      <c r="B6002" s="53">
        <v>15</v>
      </c>
      <c r="C6002" s="53" t="s">
        <v>33536</v>
      </c>
      <c r="D6002" s="53" t="s">
        <v>33873</v>
      </c>
    </row>
    <row r="6003" spans="1:4" ht="15" x14ac:dyDescent="0.25">
      <c r="A6003" s="53" t="s">
        <v>10637</v>
      </c>
      <c r="B6003" s="53">
        <v>15</v>
      </c>
      <c r="C6003" s="53" t="s">
        <v>33536</v>
      </c>
      <c r="D6003" s="53" t="s">
        <v>33872</v>
      </c>
    </row>
    <row r="6004" spans="1:4" ht="15" x14ac:dyDescent="0.25">
      <c r="A6004" s="53" t="s">
        <v>10638</v>
      </c>
      <c r="B6004" s="53">
        <v>15</v>
      </c>
      <c r="C6004" s="53" t="s">
        <v>33536</v>
      </c>
      <c r="D6004" s="53" t="s">
        <v>33873</v>
      </c>
    </row>
    <row r="6005" spans="1:4" ht="15" x14ac:dyDescent="0.25">
      <c r="A6005" s="53" t="s">
        <v>10639</v>
      </c>
      <c r="B6005" s="53">
        <v>15</v>
      </c>
      <c r="C6005" s="53" t="s">
        <v>33536</v>
      </c>
      <c r="D6005" s="53" t="s">
        <v>33872</v>
      </c>
    </row>
    <row r="6006" spans="1:4" ht="15" x14ac:dyDescent="0.25">
      <c r="A6006" s="53" t="s">
        <v>10640</v>
      </c>
      <c r="B6006" s="53">
        <v>15</v>
      </c>
      <c r="C6006" s="53" t="s">
        <v>33536</v>
      </c>
      <c r="D6006" s="53" t="s">
        <v>33873</v>
      </c>
    </row>
    <row r="6007" spans="1:4" ht="15" x14ac:dyDescent="0.25">
      <c r="A6007" s="53" t="s">
        <v>10641</v>
      </c>
      <c r="B6007" s="53">
        <v>15</v>
      </c>
      <c r="C6007" s="53" t="s">
        <v>33536</v>
      </c>
      <c r="D6007" s="53" t="s">
        <v>33873</v>
      </c>
    </row>
    <row r="6008" spans="1:4" ht="15" x14ac:dyDescent="0.25">
      <c r="A6008" s="53" t="s">
        <v>10642</v>
      </c>
      <c r="B6008" s="53">
        <v>0</v>
      </c>
      <c r="C6008" s="53" t="s">
        <v>33539</v>
      </c>
      <c r="D6008" s="53" t="s">
        <v>33873</v>
      </c>
    </row>
    <row r="6009" spans="1:4" ht="15" x14ac:dyDescent="0.25">
      <c r="A6009" s="53" t="s">
        <v>10643</v>
      </c>
      <c r="B6009" s="53">
        <v>0</v>
      </c>
      <c r="C6009" s="53" t="s">
        <v>33539</v>
      </c>
      <c r="D6009" s="53" t="s">
        <v>33873</v>
      </c>
    </row>
    <row r="6010" spans="1:4" ht="15" x14ac:dyDescent="0.25">
      <c r="A6010" s="53" t="s">
        <v>10644</v>
      </c>
      <c r="B6010" s="53">
        <v>0</v>
      </c>
      <c r="C6010" s="53" t="s">
        <v>33537</v>
      </c>
      <c r="D6010" s="53" t="s">
        <v>33872</v>
      </c>
    </row>
    <row r="6011" spans="1:4" ht="15" x14ac:dyDescent="0.25">
      <c r="A6011" s="53" t="s">
        <v>10645</v>
      </c>
      <c r="B6011" s="53">
        <v>20</v>
      </c>
      <c r="C6011" s="53" t="s">
        <v>33536</v>
      </c>
      <c r="D6011" s="53" t="s">
        <v>33872</v>
      </c>
    </row>
    <row r="6012" spans="1:4" ht="15" x14ac:dyDescent="0.25">
      <c r="A6012" s="53" t="s">
        <v>10646</v>
      </c>
      <c r="B6012" s="53">
        <v>30</v>
      </c>
      <c r="C6012" s="53" t="s">
        <v>33536</v>
      </c>
      <c r="D6012" s="53" t="s">
        <v>33872</v>
      </c>
    </row>
    <row r="6013" spans="1:4" ht="15" x14ac:dyDescent="0.25">
      <c r="A6013" s="53" t="s">
        <v>10647</v>
      </c>
      <c r="B6013" s="53">
        <v>30</v>
      </c>
      <c r="C6013" s="53" t="s">
        <v>33536</v>
      </c>
      <c r="D6013" s="53" t="s">
        <v>33872</v>
      </c>
    </row>
    <row r="6014" spans="1:4" ht="15" x14ac:dyDescent="0.25">
      <c r="A6014" s="53" t="s">
        <v>10648</v>
      </c>
      <c r="B6014" s="53">
        <v>20</v>
      </c>
      <c r="C6014" s="53" t="s">
        <v>33536</v>
      </c>
      <c r="D6014" s="53" t="s">
        <v>33872</v>
      </c>
    </row>
    <row r="6015" spans="1:4" ht="15" x14ac:dyDescent="0.25">
      <c r="A6015" s="53" t="s">
        <v>10649</v>
      </c>
      <c r="B6015" s="53">
        <v>20</v>
      </c>
      <c r="C6015" s="53" t="s">
        <v>33536</v>
      </c>
      <c r="D6015" s="53" t="s">
        <v>33872</v>
      </c>
    </row>
    <row r="6016" spans="1:4" ht="15" x14ac:dyDescent="0.25">
      <c r="A6016" s="53" t="s">
        <v>10650</v>
      </c>
      <c r="B6016" s="53">
        <v>40</v>
      </c>
      <c r="C6016" s="53" t="s">
        <v>33536</v>
      </c>
      <c r="D6016" s="53" t="s">
        <v>33872</v>
      </c>
    </row>
    <row r="6017" spans="1:4" ht="15" x14ac:dyDescent="0.25">
      <c r="A6017" s="53" t="s">
        <v>10651</v>
      </c>
      <c r="B6017" s="53">
        <v>20</v>
      </c>
      <c r="C6017" s="53" t="s">
        <v>33536</v>
      </c>
      <c r="D6017" s="53" t="s">
        <v>33872</v>
      </c>
    </row>
    <row r="6018" spans="1:4" ht="15" x14ac:dyDescent="0.25">
      <c r="A6018" s="53" t="s">
        <v>10652</v>
      </c>
      <c r="B6018" s="53">
        <v>20</v>
      </c>
      <c r="C6018" s="53" t="s">
        <v>33536</v>
      </c>
      <c r="D6018" s="53" t="s">
        <v>33872</v>
      </c>
    </row>
    <row r="6019" spans="1:4" ht="15" x14ac:dyDescent="0.25">
      <c r="A6019" s="53" t="s">
        <v>10653</v>
      </c>
      <c r="B6019" s="53">
        <v>30</v>
      </c>
      <c r="C6019" s="53" t="s">
        <v>33536</v>
      </c>
      <c r="D6019" s="53" t="s">
        <v>33872</v>
      </c>
    </row>
    <row r="6020" spans="1:4" ht="15" x14ac:dyDescent="0.25">
      <c r="A6020" s="53" t="s">
        <v>10654</v>
      </c>
      <c r="B6020" s="53">
        <v>30</v>
      </c>
      <c r="C6020" s="53" t="s">
        <v>33536</v>
      </c>
      <c r="D6020" s="53" t="s">
        <v>33872</v>
      </c>
    </row>
    <row r="6021" spans="1:4" ht="15" x14ac:dyDescent="0.25">
      <c r="A6021" s="53" t="s">
        <v>10655</v>
      </c>
      <c r="B6021" s="53">
        <v>30</v>
      </c>
      <c r="C6021" s="53" t="s">
        <v>33536</v>
      </c>
      <c r="D6021" s="53" t="s">
        <v>33873</v>
      </c>
    </row>
    <row r="6022" spans="1:4" ht="15" x14ac:dyDescent="0.25">
      <c r="A6022" s="53" t="s">
        <v>10656</v>
      </c>
      <c r="B6022" s="53">
        <v>30</v>
      </c>
      <c r="C6022" s="53" t="s">
        <v>33536</v>
      </c>
      <c r="D6022" s="53" t="s">
        <v>33873</v>
      </c>
    </row>
    <row r="6023" spans="1:4" ht="15" x14ac:dyDescent="0.25">
      <c r="A6023" s="53" t="s">
        <v>10657</v>
      </c>
      <c r="B6023" s="53">
        <v>30</v>
      </c>
      <c r="C6023" s="53" t="s">
        <v>33541</v>
      </c>
      <c r="D6023" s="53" t="s">
        <v>33873</v>
      </c>
    </row>
    <row r="6024" spans="1:4" ht="15" x14ac:dyDescent="0.25">
      <c r="A6024" s="53" t="s">
        <v>10658</v>
      </c>
      <c r="B6024" s="53">
        <v>30</v>
      </c>
      <c r="C6024" s="53" t="s">
        <v>33536</v>
      </c>
      <c r="D6024" s="53" t="s">
        <v>33872</v>
      </c>
    </row>
    <row r="6025" spans="1:4" ht="15" x14ac:dyDescent="0.25">
      <c r="A6025" s="53" t="s">
        <v>10659</v>
      </c>
      <c r="B6025" s="53">
        <v>30</v>
      </c>
      <c r="C6025" s="53" t="s">
        <v>33536</v>
      </c>
      <c r="D6025" s="53" t="s">
        <v>33872</v>
      </c>
    </row>
    <row r="6026" spans="1:4" ht="15" x14ac:dyDescent="0.25">
      <c r="A6026" s="53" t="s">
        <v>10660</v>
      </c>
      <c r="B6026" s="53">
        <v>30</v>
      </c>
      <c r="C6026" s="53" t="s">
        <v>33536</v>
      </c>
      <c r="D6026" s="53" t="s">
        <v>33872</v>
      </c>
    </row>
    <row r="6027" spans="1:4" ht="15" x14ac:dyDescent="0.25">
      <c r="A6027" s="53" t="s">
        <v>10661</v>
      </c>
      <c r="B6027" s="53">
        <v>30</v>
      </c>
      <c r="C6027" s="53" t="s">
        <v>33536</v>
      </c>
      <c r="D6027" s="53" t="s">
        <v>33872</v>
      </c>
    </row>
    <row r="6028" spans="1:4" ht="15" x14ac:dyDescent="0.25">
      <c r="A6028" s="53" t="s">
        <v>10662</v>
      </c>
      <c r="B6028" s="53">
        <v>30</v>
      </c>
      <c r="C6028" s="53" t="s">
        <v>33536</v>
      </c>
      <c r="D6028" s="53" t="s">
        <v>33872</v>
      </c>
    </row>
    <row r="6029" spans="1:4" ht="15" x14ac:dyDescent="0.25">
      <c r="A6029" s="53" t="s">
        <v>10663</v>
      </c>
      <c r="B6029" s="53">
        <v>30</v>
      </c>
      <c r="C6029" s="53" t="s">
        <v>33536</v>
      </c>
      <c r="D6029" s="53" t="s">
        <v>33872</v>
      </c>
    </row>
    <row r="6030" spans="1:4" ht="15" x14ac:dyDescent="0.25">
      <c r="A6030" s="53" t="s">
        <v>10664</v>
      </c>
      <c r="B6030" s="53">
        <v>30</v>
      </c>
      <c r="C6030" s="53" t="s">
        <v>33536</v>
      </c>
      <c r="D6030" s="53" t="s">
        <v>33873</v>
      </c>
    </row>
    <row r="6031" spans="1:4" ht="15" x14ac:dyDescent="0.25">
      <c r="A6031" s="53" t="s">
        <v>10665</v>
      </c>
      <c r="B6031" s="53">
        <v>30</v>
      </c>
      <c r="C6031" s="53" t="s">
        <v>33536</v>
      </c>
      <c r="D6031" s="53" t="s">
        <v>33872</v>
      </c>
    </row>
    <row r="6032" spans="1:4" ht="15" x14ac:dyDescent="0.25">
      <c r="A6032" s="53" t="s">
        <v>10666</v>
      </c>
      <c r="B6032" s="53">
        <v>30</v>
      </c>
      <c r="C6032" s="53" t="s">
        <v>33536</v>
      </c>
      <c r="D6032" s="53" t="s">
        <v>33872</v>
      </c>
    </row>
    <row r="6033" spans="1:4" ht="15" x14ac:dyDescent="0.25">
      <c r="A6033" s="53" t="s">
        <v>10667</v>
      </c>
      <c r="B6033" s="53">
        <v>30</v>
      </c>
      <c r="C6033" s="53" t="s">
        <v>33536</v>
      </c>
      <c r="D6033" s="53" t="s">
        <v>33872</v>
      </c>
    </row>
    <row r="6034" spans="1:4" ht="15" x14ac:dyDescent="0.25">
      <c r="A6034" s="53" t="s">
        <v>10668</v>
      </c>
      <c r="B6034" s="53">
        <v>30</v>
      </c>
      <c r="C6034" s="53" t="s">
        <v>33536</v>
      </c>
      <c r="D6034" s="53" t="s">
        <v>33873</v>
      </c>
    </row>
    <row r="6035" spans="1:4" ht="15" x14ac:dyDescent="0.25">
      <c r="A6035" s="53" t="s">
        <v>10669</v>
      </c>
      <c r="B6035" s="53">
        <v>30</v>
      </c>
      <c r="C6035" s="53" t="s">
        <v>33536</v>
      </c>
      <c r="D6035" s="53" t="s">
        <v>33872</v>
      </c>
    </row>
    <row r="6036" spans="1:4" ht="15" x14ac:dyDescent="0.25">
      <c r="A6036" s="53" t="s">
        <v>10670</v>
      </c>
      <c r="B6036" s="53">
        <v>30</v>
      </c>
      <c r="C6036" s="53" t="s">
        <v>33536</v>
      </c>
      <c r="D6036" s="53" t="s">
        <v>33872</v>
      </c>
    </row>
    <row r="6037" spans="1:4" ht="15" x14ac:dyDescent="0.25">
      <c r="A6037" s="53" t="s">
        <v>10671</v>
      </c>
      <c r="B6037" s="53">
        <v>30</v>
      </c>
      <c r="C6037" s="53" t="s">
        <v>33536</v>
      </c>
      <c r="D6037" s="53" t="s">
        <v>33872</v>
      </c>
    </row>
    <row r="6038" spans="1:4" ht="15" x14ac:dyDescent="0.25">
      <c r="A6038" s="53" t="s">
        <v>10672</v>
      </c>
      <c r="B6038" s="53">
        <v>30</v>
      </c>
      <c r="C6038" s="53" t="s">
        <v>33536</v>
      </c>
      <c r="D6038" s="53" t="s">
        <v>33872</v>
      </c>
    </row>
    <row r="6039" spans="1:4" ht="15" x14ac:dyDescent="0.25">
      <c r="A6039" s="53" t="s">
        <v>10673</v>
      </c>
      <c r="B6039" s="53">
        <v>30</v>
      </c>
      <c r="C6039" s="53" t="s">
        <v>33536</v>
      </c>
      <c r="D6039" s="53" t="s">
        <v>33872</v>
      </c>
    </row>
    <row r="6040" spans="1:4" ht="15" x14ac:dyDescent="0.25">
      <c r="A6040" s="53" t="s">
        <v>10674</v>
      </c>
      <c r="B6040" s="53">
        <v>30</v>
      </c>
      <c r="C6040" s="53" t="s">
        <v>33536</v>
      </c>
      <c r="D6040" s="53" t="s">
        <v>33872</v>
      </c>
    </row>
    <row r="6041" spans="1:4" ht="15" x14ac:dyDescent="0.25">
      <c r="A6041" s="53" t="s">
        <v>10675</v>
      </c>
      <c r="B6041" s="53">
        <v>30</v>
      </c>
      <c r="C6041" s="53" t="s">
        <v>33536</v>
      </c>
      <c r="D6041" s="53" t="s">
        <v>33872</v>
      </c>
    </row>
    <row r="6042" spans="1:4" ht="15" x14ac:dyDescent="0.25">
      <c r="A6042" s="53" t="s">
        <v>10676</v>
      </c>
      <c r="B6042" s="53">
        <v>30</v>
      </c>
      <c r="C6042" s="53" t="s">
        <v>33536</v>
      </c>
      <c r="D6042" s="53" t="s">
        <v>33873</v>
      </c>
    </row>
    <row r="6043" spans="1:4" ht="15" x14ac:dyDescent="0.25">
      <c r="A6043" s="53" t="s">
        <v>10677</v>
      </c>
      <c r="B6043" s="53">
        <v>30</v>
      </c>
      <c r="C6043" s="53" t="s">
        <v>33536</v>
      </c>
      <c r="D6043" s="53" t="s">
        <v>33872</v>
      </c>
    </row>
    <row r="6044" spans="1:4" ht="15" x14ac:dyDescent="0.25">
      <c r="A6044" s="53" t="s">
        <v>10678</v>
      </c>
      <c r="B6044" s="53">
        <v>30</v>
      </c>
      <c r="C6044" s="53" t="s">
        <v>33536</v>
      </c>
      <c r="D6044" s="53" t="s">
        <v>33872</v>
      </c>
    </row>
    <row r="6045" spans="1:4" ht="15" x14ac:dyDescent="0.25">
      <c r="A6045" s="53" t="s">
        <v>10679</v>
      </c>
      <c r="B6045" s="53">
        <v>30</v>
      </c>
      <c r="C6045" s="53" t="s">
        <v>33536</v>
      </c>
      <c r="D6045" s="53" t="s">
        <v>33873</v>
      </c>
    </row>
    <row r="6046" spans="1:4" ht="15" x14ac:dyDescent="0.25">
      <c r="A6046" s="53" t="s">
        <v>10680</v>
      </c>
      <c r="B6046" s="53">
        <v>30</v>
      </c>
      <c r="C6046" s="53"/>
      <c r="D6046" s="53" t="s">
        <v>33872</v>
      </c>
    </row>
    <row r="6047" spans="1:4" ht="15" x14ac:dyDescent="0.25">
      <c r="A6047" s="53" t="s">
        <v>10681</v>
      </c>
      <c r="B6047" s="53">
        <v>30</v>
      </c>
      <c r="C6047" s="53"/>
      <c r="D6047" s="53" t="s">
        <v>33872</v>
      </c>
    </row>
    <row r="6048" spans="1:4" ht="15" x14ac:dyDescent="0.25">
      <c r="A6048" s="53" t="s">
        <v>10682</v>
      </c>
      <c r="B6048" s="53">
        <v>30</v>
      </c>
      <c r="C6048" s="53"/>
      <c r="D6048" s="53" t="s">
        <v>33872</v>
      </c>
    </row>
    <row r="6049" spans="1:4" ht="15" x14ac:dyDescent="0.25">
      <c r="A6049" s="53" t="s">
        <v>10683</v>
      </c>
      <c r="B6049" s="53">
        <v>30</v>
      </c>
      <c r="C6049" s="53"/>
      <c r="D6049" s="53" t="s">
        <v>33872</v>
      </c>
    </row>
    <row r="6050" spans="1:4" ht="15" x14ac:dyDescent="0.25">
      <c r="A6050" s="53" t="s">
        <v>10684</v>
      </c>
      <c r="B6050" s="53">
        <v>30</v>
      </c>
      <c r="C6050" s="53"/>
      <c r="D6050" s="53" t="s">
        <v>33872</v>
      </c>
    </row>
    <row r="6051" spans="1:4" ht="15" x14ac:dyDescent="0.25">
      <c r="A6051" s="53" t="s">
        <v>10685</v>
      </c>
      <c r="B6051" s="53">
        <v>30</v>
      </c>
      <c r="C6051" s="53" t="s">
        <v>33536</v>
      </c>
      <c r="D6051" s="53" t="s">
        <v>33872</v>
      </c>
    </row>
    <row r="6052" spans="1:4" ht="15" x14ac:dyDescent="0.25">
      <c r="A6052" s="53" t="s">
        <v>10686</v>
      </c>
      <c r="B6052" s="53">
        <v>30</v>
      </c>
      <c r="C6052" s="53" t="s">
        <v>33536</v>
      </c>
      <c r="D6052" s="53" t="s">
        <v>33872</v>
      </c>
    </row>
    <row r="6053" spans="1:4" ht="15" x14ac:dyDescent="0.25">
      <c r="A6053" s="53" t="s">
        <v>10687</v>
      </c>
      <c r="B6053" s="53">
        <v>30</v>
      </c>
      <c r="C6053" s="53" t="s">
        <v>33536</v>
      </c>
      <c r="D6053" s="53" t="s">
        <v>33873</v>
      </c>
    </row>
    <row r="6054" spans="1:4" ht="15" x14ac:dyDescent="0.25">
      <c r="A6054" s="53" t="s">
        <v>10688</v>
      </c>
      <c r="B6054" s="53">
        <v>30</v>
      </c>
      <c r="C6054" s="53" t="s">
        <v>33536</v>
      </c>
      <c r="D6054" s="53" t="s">
        <v>33872</v>
      </c>
    </row>
    <row r="6055" spans="1:4" ht="15" x14ac:dyDescent="0.25">
      <c r="A6055" s="53" t="s">
        <v>10689</v>
      </c>
      <c r="B6055" s="53">
        <v>30</v>
      </c>
      <c r="C6055" s="53" t="s">
        <v>33536</v>
      </c>
      <c r="D6055" s="53" t="s">
        <v>33872</v>
      </c>
    </row>
    <row r="6056" spans="1:4" ht="15" x14ac:dyDescent="0.25">
      <c r="A6056" s="53" t="s">
        <v>10690</v>
      </c>
      <c r="B6056" s="53">
        <v>30</v>
      </c>
      <c r="C6056" s="53" t="s">
        <v>33536</v>
      </c>
      <c r="D6056" s="53" t="s">
        <v>33873</v>
      </c>
    </row>
    <row r="6057" spans="1:4" ht="15" x14ac:dyDescent="0.25">
      <c r="A6057" s="53" t="s">
        <v>10691</v>
      </c>
      <c r="B6057" s="53">
        <v>15</v>
      </c>
      <c r="C6057" s="53" t="s">
        <v>33536</v>
      </c>
      <c r="D6057" s="53" t="s">
        <v>33873</v>
      </c>
    </row>
    <row r="6058" spans="1:4" ht="15" x14ac:dyDescent="0.25">
      <c r="A6058" s="53" t="s">
        <v>10692</v>
      </c>
      <c r="B6058" s="53">
        <v>30</v>
      </c>
      <c r="C6058" s="53" t="s">
        <v>33536</v>
      </c>
      <c r="D6058" s="53" t="s">
        <v>33872</v>
      </c>
    </row>
    <row r="6059" spans="1:4" ht="15" x14ac:dyDescent="0.25">
      <c r="A6059" s="53" t="s">
        <v>10693</v>
      </c>
      <c r="B6059" s="53">
        <v>30</v>
      </c>
      <c r="C6059" s="53" t="s">
        <v>33536</v>
      </c>
      <c r="D6059" s="53" t="s">
        <v>33872</v>
      </c>
    </row>
    <row r="6060" spans="1:4" ht="15" x14ac:dyDescent="0.25">
      <c r="A6060" s="53" t="s">
        <v>10694</v>
      </c>
      <c r="B6060" s="53">
        <v>30</v>
      </c>
      <c r="C6060" s="53" t="s">
        <v>33536</v>
      </c>
      <c r="D6060" s="53" t="s">
        <v>33872</v>
      </c>
    </row>
    <row r="6061" spans="1:4" ht="15" x14ac:dyDescent="0.25">
      <c r="A6061" s="53" t="s">
        <v>10695</v>
      </c>
      <c r="B6061" s="53">
        <v>30</v>
      </c>
      <c r="C6061" s="53" t="s">
        <v>33536</v>
      </c>
      <c r="D6061" s="53" t="s">
        <v>33872</v>
      </c>
    </row>
    <row r="6062" spans="1:4" ht="15" x14ac:dyDescent="0.25">
      <c r="A6062" s="53" t="s">
        <v>10696</v>
      </c>
      <c r="B6062" s="53">
        <v>30</v>
      </c>
      <c r="C6062" s="53" t="s">
        <v>33536</v>
      </c>
      <c r="D6062" s="53" t="s">
        <v>33872</v>
      </c>
    </row>
    <row r="6063" spans="1:4" ht="15" x14ac:dyDescent="0.25">
      <c r="A6063" s="53" t="s">
        <v>10697</v>
      </c>
      <c r="B6063" s="53">
        <v>30</v>
      </c>
      <c r="C6063" s="53" t="s">
        <v>33536</v>
      </c>
      <c r="D6063" s="53" t="s">
        <v>33872</v>
      </c>
    </row>
    <row r="6064" spans="1:4" ht="15" x14ac:dyDescent="0.25">
      <c r="A6064" s="53" t="s">
        <v>10698</v>
      </c>
      <c r="B6064" s="53">
        <v>30</v>
      </c>
      <c r="C6064" s="53" t="s">
        <v>33536</v>
      </c>
      <c r="D6064" s="53" t="s">
        <v>33872</v>
      </c>
    </row>
    <row r="6065" spans="1:4" ht="15" x14ac:dyDescent="0.25">
      <c r="A6065" s="53" t="s">
        <v>10699</v>
      </c>
      <c r="B6065" s="53">
        <v>30</v>
      </c>
      <c r="C6065" s="53" t="s">
        <v>33536</v>
      </c>
      <c r="D6065" s="53" t="s">
        <v>33873</v>
      </c>
    </row>
    <row r="6066" spans="1:4" ht="15" x14ac:dyDescent="0.25">
      <c r="A6066" s="53" t="s">
        <v>10700</v>
      </c>
      <c r="B6066" s="53">
        <v>30</v>
      </c>
      <c r="C6066" s="53" t="s">
        <v>33536</v>
      </c>
      <c r="D6066" s="53" t="s">
        <v>33872</v>
      </c>
    </row>
    <row r="6067" spans="1:4" ht="15" x14ac:dyDescent="0.25">
      <c r="A6067" s="53" t="s">
        <v>10701</v>
      </c>
      <c r="B6067" s="53">
        <v>15</v>
      </c>
      <c r="C6067" s="53" t="s">
        <v>33536</v>
      </c>
      <c r="D6067" s="53" t="s">
        <v>33873</v>
      </c>
    </row>
    <row r="6068" spans="1:4" ht="15" x14ac:dyDescent="0.25">
      <c r="A6068" s="53" t="s">
        <v>10702</v>
      </c>
      <c r="B6068" s="53">
        <v>30</v>
      </c>
      <c r="C6068" s="53" t="s">
        <v>33536</v>
      </c>
      <c r="D6068" s="53" t="s">
        <v>33872</v>
      </c>
    </row>
    <row r="6069" spans="1:4" ht="15" x14ac:dyDescent="0.25">
      <c r="A6069" s="53" t="s">
        <v>10703</v>
      </c>
      <c r="B6069" s="53">
        <v>15</v>
      </c>
      <c r="C6069" s="53" t="s">
        <v>33536</v>
      </c>
      <c r="D6069" s="53" t="s">
        <v>33872</v>
      </c>
    </row>
    <row r="6070" spans="1:4" ht="15" x14ac:dyDescent="0.25">
      <c r="A6070" s="53" t="s">
        <v>10704</v>
      </c>
      <c r="B6070" s="53">
        <v>30</v>
      </c>
      <c r="C6070" s="53" t="s">
        <v>33536</v>
      </c>
      <c r="D6070" s="53" t="s">
        <v>33873</v>
      </c>
    </row>
    <row r="6071" spans="1:4" ht="15" x14ac:dyDescent="0.25">
      <c r="A6071" s="53" t="s">
        <v>10705</v>
      </c>
      <c r="B6071" s="53">
        <v>30</v>
      </c>
      <c r="C6071" s="53" t="s">
        <v>33536</v>
      </c>
      <c r="D6071" s="53" t="s">
        <v>33872</v>
      </c>
    </row>
    <row r="6072" spans="1:4" ht="15" x14ac:dyDescent="0.25">
      <c r="A6072" s="53" t="s">
        <v>10706</v>
      </c>
      <c r="B6072" s="53">
        <v>30</v>
      </c>
      <c r="C6072" s="53" t="s">
        <v>33536</v>
      </c>
      <c r="D6072" s="53" t="s">
        <v>33872</v>
      </c>
    </row>
    <row r="6073" spans="1:4" ht="15" x14ac:dyDescent="0.25">
      <c r="A6073" s="53" t="s">
        <v>10707</v>
      </c>
      <c r="B6073" s="53">
        <v>30</v>
      </c>
      <c r="C6073" s="53" t="s">
        <v>33536</v>
      </c>
      <c r="D6073" s="53" t="s">
        <v>33873</v>
      </c>
    </row>
    <row r="6074" spans="1:4" ht="15" x14ac:dyDescent="0.25">
      <c r="A6074" s="53" t="s">
        <v>10708</v>
      </c>
      <c r="B6074" s="53">
        <v>15</v>
      </c>
      <c r="C6074" s="53" t="s">
        <v>33536</v>
      </c>
      <c r="D6074" s="53" t="s">
        <v>33872</v>
      </c>
    </row>
    <row r="6075" spans="1:4" ht="15" x14ac:dyDescent="0.25">
      <c r="A6075" s="53" t="s">
        <v>10709</v>
      </c>
      <c r="B6075" s="53">
        <v>15</v>
      </c>
      <c r="C6075" s="53" t="s">
        <v>33536</v>
      </c>
      <c r="D6075" s="53" t="s">
        <v>33873</v>
      </c>
    </row>
    <row r="6076" spans="1:4" ht="15" x14ac:dyDescent="0.25">
      <c r="A6076" s="53" t="s">
        <v>10710</v>
      </c>
      <c r="B6076" s="53">
        <v>15</v>
      </c>
      <c r="C6076" s="53" t="s">
        <v>33536</v>
      </c>
      <c r="D6076" s="53" t="s">
        <v>33873</v>
      </c>
    </row>
    <row r="6077" spans="1:4" ht="15" x14ac:dyDescent="0.25">
      <c r="A6077" s="53" t="s">
        <v>10711</v>
      </c>
      <c r="B6077" s="53">
        <v>15</v>
      </c>
      <c r="C6077" s="53" t="s">
        <v>33536</v>
      </c>
      <c r="D6077" s="53" t="s">
        <v>33873</v>
      </c>
    </row>
    <row r="6078" spans="1:4" ht="15" x14ac:dyDescent="0.25">
      <c r="A6078" s="53" t="s">
        <v>10712</v>
      </c>
      <c r="B6078" s="53">
        <v>15</v>
      </c>
      <c r="C6078" s="53" t="s">
        <v>33536</v>
      </c>
      <c r="D6078" s="53" t="s">
        <v>33872</v>
      </c>
    </row>
    <row r="6079" spans="1:4" ht="15" x14ac:dyDescent="0.25">
      <c r="A6079" s="53" t="s">
        <v>10713</v>
      </c>
      <c r="B6079" s="53">
        <v>15</v>
      </c>
      <c r="C6079" s="53" t="s">
        <v>33536</v>
      </c>
      <c r="D6079" s="53" t="s">
        <v>33873</v>
      </c>
    </row>
    <row r="6080" spans="1:4" ht="15" x14ac:dyDescent="0.25">
      <c r="A6080" s="53" t="s">
        <v>10714</v>
      </c>
      <c r="B6080" s="53">
        <v>30</v>
      </c>
      <c r="C6080" s="53" t="s">
        <v>33536</v>
      </c>
      <c r="D6080" s="53" t="s">
        <v>33872</v>
      </c>
    </row>
    <row r="6081" spans="1:4" ht="15" x14ac:dyDescent="0.25">
      <c r="A6081" s="53" t="s">
        <v>10715</v>
      </c>
      <c r="B6081" s="53">
        <v>30</v>
      </c>
      <c r="C6081" s="53" t="s">
        <v>33536</v>
      </c>
      <c r="D6081" s="53" t="s">
        <v>33873</v>
      </c>
    </row>
    <row r="6082" spans="1:4" ht="15" x14ac:dyDescent="0.25">
      <c r="A6082" s="53" t="s">
        <v>10716</v>
      </c>
      <c r="B6082" s="53">
        <v>30</v>
      </c>
      <c r="C6082" s="53" t="s">
        <v>33536</v>
      </c>
      <c r="D6082" s="53" t="s">
        <v>33872</v>
      </c>
    </row>
    <row r="6083" spans="1:4" ht="15" x14ac:dyDescent="0.25">
      <c r="A6083" s="53" t="s">
        <v>10717</v>
      </c>
      <c r="B6083" s="53">
        <v>15</v>
      </c>
      <c r="C6083" s="53" t="s">
        <v>33536</v>
      </c>
      <c r="D6083" s="53" t="s">
        <v>33872</v>
      </c>
    </row>
    <row r="6084" spans="1:4" ht="15" x14ac:dyDescent="0.25">
      <c r="A6084" s="53" t="s">
        <v>10718</v>
      </c>
      <c r="B6084" s="53">
        <v>30</v>
      </c>
      <c r="C6084" s="53" t="s">
        <v>33536</v>
      </c>
      <c r="D6084" s="53" t="s">
        <v>33872</v>
      </c>
    </row>
    <row r="6085" spans="1:4" ht="15" x14ac:dyDescent="0.25">
      <c r="A6085" s="53" t="s">
        <v>10719</v>
      </c>
      <c r="B6085" s="53">
        <v>15</v>
      </c>
      <c r="C6085" s="53" t="s">
        <v>33536</v>
      </c>
      <c r="D6085" s="53" t="s">
        <v>33873</v>
      </c>
    </row>
    <row r="6086" spans="1:4" ht="15" x14ac:dyDescent="0.25">
      <c r="A6086" s="53" t="s">
        <v>10720</v>
      </c>
      <c r="B6086" s="53">
        <v>30</v>
      </c>
      <c r="C6086" s="53" t="s">
        <v>33536</v>
      </c>
      <c r="D6086" s="53" t="s">
        <v>33873</v>
      </c>
    </row>
    <row r="6087" spans="1:4" ht="15" x14ac:dyDescent="0.25">
      <c r="A6087" s="53" t="s">
        <v>10721</v>
      </c>
      <c r="B6087" s="53">
        <v>30</v>
      </c>
      <c r="C6087" s="53" t="s">
        <v>33536</v>
      </c>
      <c r="D6087" s="53" t="s">
        <v>33873</v>
      </c>
    </row>
    <row r="6088" spans="1:4" ht="15" x14ac:dyDescent="0.25">
      <c r="A6088" s="53" t="s">
        <v>33615</v>
      </c>
      <c r="B6088" s="53">
        <v>15</v>
      </c>
      <c r="C6088" s="53" t="s">
        <v>33536</v>
      </c>
      <c r="D6088" s="53" t="s">
        <v>33873</v>
      </c>
    </row>
    <row r="6089" spans="1:4" ht="15" x14ac:dyDescent="0.25">
      <c r="A6089" s="53" t="s">
        <v>33616</v>
      </c>
      <c r="B6089" s="53">
        <v>30</v>
      </c>
      <c r="C6089" s="53" t="s">
        <v>33536</v>
      </c>
      <c r="D6089" s="53" t="s">
        <v>33873</v>
      </c>
    </row>
    <row r="6090" spans="1:4" ht="15" x14ac:dyDescent="0.25">
      <c r="A6090" s="53" t="s">
        <v>33617</v>
      </c>
      <c r="B6090" s="53">
        <v>30</v>
      </c>
      <c r="C6090" s="53" t="s">
        <v>33536</v>
      </c>
      <c r="D6090" s="53" t="s">
        <v>33873</v>
      </c>
    </row>
    <row r="6091" spans="1:4" ht="15" x14ac:dyDescent="0.25">
      <c r="A6091" s="53" t="s">
        <v>10722</v>
      </c>
      <c r="B6091" s="53">
        <v>30</v>
      </c>
      <c r="C6091" s="53" t="s">
        <v>33536</v>
      </c>
      <c r="D6091" s="53" t="s">
        <v>33872</v>
      </c>
    </row>
    <row r="6092" spans="1:4" ht="15" x14ac:dyDescent="0.25">
      <c r="A6092" s="53" t="s">
        <v>10723</v>
      </c>
      <c r="B6092" s="53">
        <v>30</v>
      </c>
      <c r="C6092" s="53" t="s">
        <v>33536</v>
      </c>
      <c r="D6092" s="53" t="s">
        <v>33873</v>
      </c>
    </row>
    <row r="6093" spans="1:4" ht="15" x14ac:dyDescent="0.25">
      <c r="A6093" s="53" t="s">
        <v>10724</v>
      </c>
      <c r="B6093" s="53">
        <v>30</v>
      </c>
      <c r="C6093" s="53" t="s">
        <v>33536</v>
      </c>
      <c r="D6093" s="53" t="s">
        <v>33872</v>
      </c>
    </row>
    <row r="6094" spans="1:4" ht="15" x14ac:dyDescent="0.25">
      <c r="A6094" s="53" t="s">
        <v>10725</v>
      </c>
      <c r="B6094" s="53">
        <v>30</v>
      </c>
      <c r="C6094" s="53" t="s">
        <v>33536</v>
      </c>
      <c r="D6094" s="53" t="s">
        <v>33873</v>
      </c>
    </row>
    <row r="6095" spans="1:4" ht="15" x14ac:dyDescent="0.25">
      <c r="A6095" s="53" t="s">
        <v>10726</v>
      </c>
      <c r="B6095" s="53">
        <v>30</v>
      </c>
      <c r="C6095" s="53" t="s">
        <v>33536</v>
      </c>
      <c r="D6095" s="53" t="s">
        <v>33873</v>
      </c>
    </row>
    <row r="6096" spans="1:4" ht="15" x14ac:dyDescent="0.25">
      <c r="A6096" s="53" t="s">
        <v>10727</v>
      </c>
      <c r="B6096" s="53">
        <v>30</v>
      </c>
      <c r="C6096" s="53" t="s">
        <v>33536</v>
      </c>
      <c r="D6096" s="53" t="s">
        <v>33873</v>
      </c>
    </row>
    <row r="6097" spans="1:4" ht="15" x14ac:dyDescent="0.25">
      <c r="A6097" s="53" t="s">
        <v>10728</v>
      </c>
      <c r="B6097" s="53">
        <v>30</v>
      </c>
      <c r="C6097" s="53" t="s">
        <v>33536</v>
      </c>
      <c r="D6097" s="53" t="s">
        <v>33873</v>
      </c>
    </row>
    <row r="6098" spans="1:4" ht="15" x14ac:dyDescent="0.25">
      <c r="A6098" s="53" t="s">
        <v>10729</v>
      </c>
      <c r="B6098" s="53">
        <v>30</v>
      </c>
      <c r="C6098" s="53" t="s">
        <v>33536</v>
      </c>
      <c r="D6098" s="53" t="s">
        <v>33873</v>
      </c>
    </row>
    <row r="6099" spans="1:4" ht="15" x14ac:dyDescent="0.25">
      <c r="A6099" s="53" t="s">
        <v>10730</v>
      </c>
      <c r="B6099" s="53">
        <v>30</v>
      </c>
      <c r="C6099" s="53" t="s">
        <v>33536</v>
      </c>
      <c r="D6099" s="53" t="s">
        <v>33872</v>
      </c>
    </row>
    <row r="6100" spans="1:4" ht="15" x14ac:dyDescent="0.25">
      <c r="A6100" s="53" t="s">
        <v>10731</v>
      </c>
      <c r="B6100" s="53">
        <v>30</v>
      </c>
      <c r="C6100" s="53" t="s">
        <v>33536</v>
      </c>
      <c r="D6100" s="53" t="s">
        <v>33873</v>
      </c>
    </row>
    <row r="6101" spans="1:4" ht="15" x14ac:dyDescent="0.25">
      <c r="A6101" s="53" t="s">
        <v>10732</v>
      </c>
      <c r="B6101" s="53">
        <v>15</v>
      </c>
      <c r="C6101" s="53" t="s">
        <v>33536</v>
      </c>
      <c r="D6101" s="53" t="s">
        <v>33873</v>
      </c>
    </row>
    <row r="6102" spans="1:4" ht="15" x14ac:dyDescent="0.25">
      <c r="A6102" s="53" t="s">
        <v>10733</v>
      </c>
      <c r="B6102" s="53">
        <v>15</v>
      </c>
      <c r="C6102" s="53" t="s">
        <v>33536</v>
      </c>
      <c r="D6102" s="53" t="s">
        <v>33872</v>
      </c>
    </row>
    <row r="6103" spans="1:4" ht="15" x14ac:dyDescent="0.25">
      <c r="A6103" s="53" t="s">
        <v>10734</v>
      </c>
      <c r="B6103" s="53">
        <v>30</v>
      </c>
      <c r="C6103" s="53" t="s">
        <v>33536</v>
      </c>
      <c r="D6103" s="53" t="s">
        <v>33873</v>
      </c>
    </row>
    <row r="6104" spans="1:4" ht="15" x14ac:dyDescent="0.25">
      <c r="A6104" s="53" t="s">
        <v>10735</v>
      </c>
      <c r="B6104" s="53">
        <v>15</v>
      </c>
      <c r="C6104" s="53" t="s">
        <v>33536</v>
      </c>
      <c r="D6104" s="53" t="s">
        <v>33872</v>
      </c>
    </row>
    <row r="6105" spans="1:4" ht="15" x14ac:dyDescent="0.25">
      <c r="A6105" s="53" t="s">
        <v>10736</v>
      </c>
      <c r="B6105" s="53">
        <v>15</v>
      </c>
      <c r="C6105" s="53" t="s">
        <v>33536</v>
      </c>
      <c r="D6105" s="53" t="s">
        <v>33873</v>
      </c>
    </row>
    <row r="6106" spans="1:4" ht="15" x14ac:dyDescent="0.25">
      <c r="A6106" s="53" t="s">
        <v>10737</v>
      </c>
      <c r="B6106" s="53">
        <v>15</v>
      </c>
      <c r="C6106" s="53" t="s">
        <v>33536</v>
      </c>
      <c r="D6106" s="53" t="s">
        <v>33872</v>
      </c>
    </row>
    <row r="6107" spans="1:4" ht="15" x14ac:dyDescent="0.25">
      <c r="A6107" s="53" t="s">
        <v>10738</v>
      </c>
      <c r="B6107" s="53">
        <v>15</v>
      </c>
      <c r="C6107" s="53" t="s">
        <v>33536</v>
      </c>
      <c r="D6107" s="53" t="s">
        <v>33872</v>
      </c>
    </row>
    <row r="6108" spans="1:4" ht="15" x14ac:dyDescent="0.25">
      <c r="A6108" s="53" t="s">
        <v>10739</v>
      </c>
      <c r="B6108" s="53">
        <v>15</v>
      </c>
      <c r="C6108" s="53" t="s">
        <v>33536</v>
      </c>
      <c r="D6108" s="53" t="s">
        <v>33872</v>
      </c>
    </row>
    <row r="6109" spans="1:4" ht="15" x14ac:dyDescent="0.25">
      <c r="A6109" s="53" t="s">
        <v>10740</v>
      </c>
      <c r="B6109" s="53">
        <v>15</v>
      </c>
      <c r="C6109" s="53" t="s">
        <v>33536</v>
      </c>
      <c r="D6109" s="53" t="s">
        <v>33873</v>
      </c>
    </row>
    <row r="6110" spans="1:4" ht="15" x14ac:dyDescent="0.25">
      <c r="A6110" s="53" t="s">
        <v>10741</v>
      </c>
      <c r="B6110" s="53">
        <v>15</v>
      </c>
      <c r="C6110" s="53" t="s">
        <v>33536</v>
      </c>
      <c r="D6110" s="53" t="s">
        <v>33873</v>
      </c>
    </row>
    <row r="6111" spans="1:4" ht="15" x14ac:dyDescent="0.25">
      <c r="A6111" s="53" t="s">
        <v>10742</v>
      </c>
      <c r="B6111" s="53">
        <v>15</v>
      </c>
      <c r="C6111" s="53" t="s">
        <v>33536</v>
      </c>
      <c r="D6111" s="53" t="s">
        <v>33872</v>
      </c>
    </row>
    <row r="6112" spans="1:4" ht="15" x14ac:dyDescent="0.25">
      <c r="A6112" s="53" t="s">
        <v>10743</v>
      </c>
      <c r="B6112" s="53">
        <v>30</v>
      </c>
      <c r="C6112" s="53" t="s">
        <v>33536</v>
      </c>
      <c r="D6112" s="53" t="s">
        <v>33872</v>
      </c>
    </row>
    <row r="6113" spans="1:4" ht="15" x14ac:dyDescent="0.25">
      <c r="A6113" s="53" t="s">
        <v>10744</v>
      </c>
      <c r="B6113" s="53">
        <v>15</v>
      </c>
      <c r="C6113" s="53" t="s">
        <v>33536</v>
      </c>
      <c r="D6113" s="53" t="s">
        <v>33873</v>
      </c>
    </row>
    <row r="6114" spans="1:4" ht="15" x14ac:dyDescent="0.25">
      <c r="A6114" s="53" t="s">
        <v>10745</v>
      </c>
      <c r="B6114" s="53">
        <v>30</v>
      </c>
      <c r="C6114" s="53" t="s">
        <v>33536</v>
      </c>
      <c r="D6114" s="53" t="s">
        <v>33873</v>
      </c>
    </row>
    <row r="6115" spans="1:4" ht="15" x14ac:dyDescent="0.25">
      <c r="A6115" s="53" t="s">
        <v>10746</v>
      </c>
      <c r="B6115" s="53">
        <v>30</v>
      </c>
      <c r="C6115" s="53" t="s">
        <v>33536</v>
      </c>
      <c r="D6115" s="53" t="s">
        <v>33872</v>
      </c>
    </row>
    <row r="6116" spans="1:4" ht="15" x14ac:dyDescent="0.25">
      <c r="A6116" s="53" t="s">
        <v>10747</v>
      </c>
      <c r="B6116" s="53">
        <v>30</v>
      </c>
      <c r="C6116" s="53" t="s">
        <v>33536</v>
      </c>
      <c r="D6116" s="53" t="s">
        <v>33872</v>
      </c>
    </row>
    <row r="6117" spans="1:4" ht="15" x14ac:dyDescent="0.25">
      <c r="A6117" s="53" t="s">
        <v>10748</v>
      </c>
      <c r="B6117" s="53">
        <v>30</v>
      </c>
      <c r="C6117" s="53" t="s">
        <v>33536</v>
      </c>
      <c r="D6117" s="53" t="s">
        <v>33872</v>
      </c>
    </row>
    <row r="6118" spans="1:4" ht="15" x14ac:dyDescent="0.25">
      <c r="A6118" s="53" t="s">
        <v>10749</v>
      </c>
      <c r="B6118" s="53">
        <v>15</v>
      </c>
      <c r="C6118" s="53" t="s">
        <v>33536</v>
      </c>
      <c r="D6118" s="53" t="s">
        <v>33873</v>
      </c>
    </row>
    <row r="6119" spans="1:4" ht="15" x14ac:dyDescent="0.25">
      <c r="A6119" s="53" t="s">
        <v>10750</v>
      </c>
      <c r="B6119" s="53">
        <v>30</v>
      </c>
      <c r="C6119" s="53" t="s">
        <v>33536</v>
      </c>
      <c r="D6119" s="53" t="s">
        <v>33873</v>
      </c>
    </row>
    <row r="6120" spans="1:4" ht="15" x14ac:dyDescent="0.25">
      <c r="A6120" s="53" t="s">
        <v>10751</v>
      </c>
      <c r="B6120" s="53">
        <v>15</v>
      </c>
      <c r="C6120" s="53" t="s">
        <v>33536</v>
      </c>
      <c r="D6120" s="53" t="s">
        <v>33873</v>
      </c>
    </row>
    <row r="6121" spans="1:4" ht="15" x14ac:dyDescent="0.25">
      <c r="A6121" s="53" t="s">
        <v>10752</v>
      </c>
      <c r="B6121" s="53">
        <v>15</v>
      </c>
      <c r="C6121" s="53" t="s">
        <v>33536</v>
      </c>
      <c r="D6121" s="53" t="s">
        <v>33873</v>
      </c>
    </row>
    <row r="6122" spans="1:4" ht="15" x14ac:dyDescent="0.25">
      <c r="A6122" s="53" t="s">
        <v>10753</v>
      </c>
      <c r="B6122" s="53">
        <v>15</v>
      </c>
      <c r="C6122" s="53" t="s">
        <v>33536</v>
      </c>
      <c r="D6122" s="53" t="s">
        <v>33873</v>
      </c>
    </row>
    <row r="6123" spans="1:4" ht="15" x14ac:dyDescent="0.25">
      <c r="A6123" s="53" t="s">
        <v>10754</v>
      </c>
      <c r="B6123" s="53">
        <v>15</v>
      </c>
      <c r="C6123" s="53" t="s">
        <v>33536</v>
      </c>
      <c r="D6123" s="53" t="s">
        <v>33873</v>
      </c>
    </row>
    <row r="6124" spans="1:4" ht="15" x14ac:dyDescent="0.25">
      <c r="A6124" s="53" t="s">
        <v>10755</v>
      </c>
      <c r="B6124" s="53">
        <v>30</v>
      </c>
      <c r="C6124" s="53" t="s">
        <v>33536</v>
      </c>
      <c r="D6124" s="53" t="s">
        <v>33873</v>
      </c>
    </row>
    <row r="6125" spans="1:4" ht="15" x14ac:dyDescent="0.25">
      <c r="A6125" s="53" t="s">
        <v>10756</v>
      </c>
      <c r="B6125" s="53">
        <v>0</v>
      </c>
      <c r="C6125" s="53" t="s">
        <v>33539</v>
      </c>
      <c r="D6125" s="53" t="s">
        <v>33873</v>
      </c>
    </row>
    <row r="6126" spans="1:4" ht="15" x14ac:dyDescent="0.25">
      <c r="A6126" s="53" t="s">
        <v>10757</v>
      </c>
      <c r="B6126" s="53">
        <v>30</v>
      </c>
      <c r="C6126" s="53" t="s">
        <v>33536</v>
      </c>
      <c r="D6126" s="53" t="s">
        <v>33872</v>
      </c>
    </row>
    <row r="6127" spans="1:4" ht="15" x14ac:dyDescent="0.25">
      <c r="A6127" s="53" t="s">
        <v>10758</v>
      </c>
      <c r="B6127" s="53">
        <v>10</v>
      </c>
      <c r="C6127" s="53" t="s">
        <v>33536</v>
      </c>
      <c r="D6127" s="53" t="s">
        <v>33872</v>
      </c>
    </row>
    <row r="6128" spans="1:4" ht="15" x14ac:dyDescent="0.25">
      <c r="A6128" s="53" t="s">
        <v>10759</v>
      </c>
      <c r="B6128" s="53">
        <v>15</v>
      </c>
      <c r="C6128" s="53" t="s">
        <v>33536</v>
      </c>
      <c r="D6128" s="53" t="s">
        <v>33872</v>
      </c>
    </row>
    <row r="6129" spans="1:4" ht="15" x14ac:dyDescent="0.25">
      <c r="A6129" s="53" t="s">
        <v>10760</v>
      </c>
      <c r="B6129" s="53">
        <v>20</v>
      </c>
      <c r="C6129" s="53" t="s">
        <v>33536</v>
      </c>
      <c r="D6129" s="53" t="s">
        <v>33872</v>
      </c>
    </row>
    <row r="6130" spans="1:4" ht="15" x14ac:dyDescent="0.25">
      <c r="A6130" s="53" t="s">
        <v>10761</v>
      </c>
      <c r="B6130" s="53">
        <v>25</v>
      </c>
      <c r="C6130" s="53" t="s">
        <v>33536</v>
      </c>
      <c r="D6130" s="53" t="s">
        <v>33872</v>
      </c>
    </row>
    <row r="6131" spans="1:4" ht="15" x14ac:dyDescent="0.25">
      <c r="A6131" s="53" t="s">
        <v>10762</v>
      </c>
      <c r="B6131" s="53">
        <v>30</v>
      </c>
      <c r="C6131" s="53" t="s">
        <v>33536</v>
      </c>
      <c r="D6131" s="53" t="s">
        <v>33872</v>
      </c>
    </row>
    <row r="6132" spans="1:4" ht="15" x14ac:dyDescent="0.25">
      <c r="A6132" s="53" t="s">
        <v>10763</v>
      </c>
      <c r="B6132" s="53">
        <v>0</v>
      </c>
      <c r="C6132" s="53" t="s">
        <v>33539</v>
      </c>
      <c r="D6132" s="53" t="s">
        <v>33873</v>
      </c>
    </row>
    <row r="6133" spans="1:4" ht="15" x14ac:dyDescent="0.25">
      <c r="A6133" s="53" t="s">
        <v>10764</v>
      </c>
      <c r="B6133" s="53">
        <v>0</v>
      </c>
      <c r="C6133" s="53" t="s">
        <v>33537</v>
      </c>
      <c r="D6133" s="53" t="s">
        <v>33872</v>
      </c>
    </row>
    <row r="6134" spans="1:4" ht="15" x14ac:dyDescent="0.25">
      <c r="A6134" s="53" t="s">
        <v>10765</v>
      </c>
      <c r="B6134" s="53">
        <v>45</v>
      </c>
      <c r="C6134" s="53" t="s">
        <v>33536</v>
      </c>
      <c r="D6134" s="53" t="s">
        <v>33872</v>
      </c>
    </row>
    <row r="6135" spans="1:4" ht="15" x14ac:dyDescent="0.25">
      <c r="A6135" s="53" t="s">
        <v>10766</v>
      </c>
      <c r="B6135" s="53">
        <v>60</v>
      </c>
      <c r="C6135" s="53" t="s">
        <v>33536</v>
      </c>
      <c r="D6135" s="53" t="s">
        <v>33872</v>
      </c>
    </row>
    <row r="6136" spans="1:4" ht="15" x14ac:dyDescent="0.25">
      <c r="A6136" s="53" t="s">
        <v>10767</v>
      </c>
      <c r="B6136" s="53">
        <v>60</v>
      </c>
      <c r="C6136" s="53" t="s">
        <v>33536</v>
      </c>
      <c r="D6136" s="53" t="s">
        <v>33872</v>
      </c>
    </row>
    <row r="6137" spans="1:4" ht="15" x14ac:dyDescent="0.25">
      <c r="A6137" s="53" t="s">
        <v>10768</v>
      </c>
      <c r="B6137" s="53">
        <v>45</v>
      </c>
      <c r="C6137" s="53" t="s">
        <v>33536</v>
      </c>
      <c r="D6137" s="53" t="s">
        <v>33872</v>
      </c>
    </row>
    <row r="6138" spans="1:4" ht="15" x14ac:dyDescent="0.25">
      <c r="A6138" s="53" t="s">
        <v>10769</v>
      </c>
      <c r="B6138" s="53">
        <v>60</v>
      </c>
      <c r="C6138" s="53" t="s">
        <v>33536</v>
      </c>
      <c r="D6138" s="53" t="s">
        <v>33872</v>
      </c>
    </row>
    <row r="6139" spans="1:4" ht="15" x14ac:dyDescent="0.25">
      <c r="A6139" s="53" t="s">
        <v>10770</v>
      </c>
      <c r="B6139" s="53">
        <v>60</v>
      </c>
      <c r="C6139" s="53" t="s">
        <v>33536</v>
      </c>
      <c r="D6139" s="53" t="s">
        <v>33872</v>
      </c>
    </row>
    <row r="6140" spans="1:4" ht="15" x14ac:dyDescent="0.25">
      <c r="A6140" s="53" t="s">
        <v>10771</v>
      </c>
      <c r="B6140" s="53">
        <v>60</v>
      </c>
      <c r="C6140" s="53" t="s">
        <v>33536</v>
      </c>
      <c r="D6140" s="53" t="s">
        <v>33872</v>
      </c>
    </row>
    <row r="6141" spans="1:4" ht="15" x14ac:dyDescent="0.25">
      <c r="A6141" s="53" t="s">
        <v>10772</v>
      </c>
      <c r="B6141" s="53">
        <v>45</v>
      </c>
      <c r="C6141" s="53" t="s">
        <v>33536</v>
      </c>
      <c r="D6141" s="53" t="s">
        <v>33872</v>
      </c>
    </row>
    <row r="6142" spans="1:4" ht="15" x14ac:dyDescent="0.25">
      <c r="A6142" s="53" t="s">
        <v>10773</v>
      </c>
      <c r="B6142" s="53">
        <v>60</v>
      </c>
      <c r="C6142" s="53" t="s">
        <v>33536</v>
      </c>
      <c r="D6142" s="53" t="s">
        <v>33872</v>
      </c>
    </row>
    <row r="6143" spans="1:4" ht="15" x14ac:dyDescent="0.25">
      <c r="A6143" s="53" t="s">
        <v>10774</v>
      </c>
      <c r="B6143" s="53">
        <v>60</v>
      </c>
      <c r="C6143" s="53" t="s">
        <v>33536</v>
      </c>
      <c r="D6143" s="53" t="s">
        <v>33872</v>
      </c>
    </row>
    <row r="6144" spans="1:4" ht="15" x14ac:dyDescent="0.25">
      <c r="A6144" s="53" t="s">
        <v>10775</v>
      </c>
      <c r="B6144" s="53">
        <v>60</v>
      </c>
      <c r="C6144" s="53" t="s">
        <v>33536</v>
      </c>
      <c r="D6144" s="53" t="s">
        <v>33872</v>
      </c>
    </row>
    <row r="6145" spans="1:4" ht="15" x14ac:dyDescent="0.25">
      <c r="A6145" s="53" t="s">
        <v>10776</v>
      </c>
      <c r="B6145" s="53">
        <v>30</v>
      </c>
      <c r="C6145" s="53" t="s">
        <v>33536</v>
      </c>
      <c r="D6145" s="53" t="s">
        <v>33872</v>
      </c>
    </row>
    <row r="6146" spans="1:4" ht="15" x14ac:dyDescent="0.25">
      <c r="A6146" s="53" t="s">
        <v>10777</v>
      </c>
      <c r="B6146" s="53">
        <v>30</v>
      </c>
      <c r="C6146" s="53" t="s">
        <v>33536</v>
      </c>
      <c r="D6146" s="53" t="s">
        <v>33872</v>
      </c>
    </row>
    <row r="6147" spans="1:4" ht="15" x14ac:dyDescent="0.25">
      <c r="A6147" s="53" t="s">
        <v>10778</v>
      </c>
      <c r="B6147" s="53">
        <v>60</v>
      </c>
      <c r="C6147" s="53" t="s">
        <v>33536</v>
      </c>
      <c r="D6147" s="53" t="s">
        <v>33872</v>
      </c>
    </row>
    <row r="6148" spans="1:4" ht="15" x14ac:dyDescent="0.25">
      <c r="A6148" s="53" t="s">
        <v>10779</v>
      </c>
      <c r="B6148" s="53">
        <v>30</v>
      </c>
      <c r="C6148" s="53" t="s">
        <v>33536</v>
      </c>
      <c r="D6148" s="53" t="s">
        <v>33872</v>
      </c>
    </row>
    <row r="6149" spans="1:4" ht="15" x14ac:dyDescent="0.25">
      <c r="A6149" s="53" t="s">
        <v>10780</v>
      </c>
      <c r="B6149" s="53">
        <v>30</v>
      </c>
      <c r="C6149" s="53" t="s">
        <v>33536</v>
      </c>
      <c r="D6149" s="53" t="s">
        <v>33872</v>
      </c>
    </row>
    <row r="6150" spans="1:4" ht="15" x14ac:dyDescent="0.25">
      <c r="A6150" s="53" t="s">
        <v>10781</v>
      </c>
      <c r="B6150" s="53">
        <v>30</v>
      </c>
      <c r="C6150" s="53" t="s">
        <v>33536</v>
      </c>
      <c r="D6150" s="53" t="s">
        <v>33872</v>
      </c>
    </row>
    <row r="6151" spans="1:4" ht="15" x14ac:dyDescent="0.25">
      <c r="A6151" s="53" t="s">
        <v>10782</v>
      </c>
      <c r="B6151" s="53">
        <v>60</v>
      </c>
      <c r="C6151" s="53" t="s">
        <v>33536</v>
      </c>
      <c r="D6151" s="53" t="s">
        <v>33872</v>
      </c>
    </row>
    <row r="6152" spans="1:4" ht="15" x14ac:dyDescent="0.25">
      <c r="A6152" s="53" t="s">
        <v>10783</v>
      </c>
      <c r="B6152" s="53">
        <v>30</v>
      </c>
      <c r="C6152" s="53" t="s">
        <v>33536</v>
      </c>
      <c r="D6152" s="53" t="s">
        <v>33872</v>
      </c>
    </row>
    <row r="6153" spans="1:4" ht="15" x14ac:dyDescent="0.25">
      <c r="A6153" s="53" t="s">
        <v>10784</v>
      </c>
      <c r="B6153" s="53">
        <v>45</v>
      </c>
      <c r="C6153" s="53" t="s">
        <v>33536</v>
      </c>
      <c r="D6153" s="53" t="s">
        <v>33872</v>
      </c>
    </row>
    <row r="6154" spans="1:4" ht="15" x14ac:dyDescent="0.25">
      <c r="A6154" s="53" t="s">
        <v>10785</v>
      </c>
      <c r="B6154" s="53">
        <v>30</v>
      </c>
      <c r="C6154" s="53" t="s">
        <v>33536</v>
      </c>
      <c r="D6154" s="53" t="s">
        <v>33872</v>
      </c>
    </row>
    <row r="6155" spans="1:4" ht="15" x14ac:dyDescent="0.25">
      <c r="A6155" s="53" t="s">
        <v>10786</v>
      </c>
      <c r="B6155" s="53">
        <v>30</v>
      </c>
      <c r="C6155" s="53" t="s">
        <v>33536</v>
      </c>
      <c r="D6155" s="53" t="s">
        <v>33872</v>
      </c>
    </row>
    <row r="6156" spans="1:4" ht="15" x14ac:dyDescent="0.25">
      <c r="A6156" s="53" t="s">
        <v>10787</v>
      </c>
      <c r="B6156" s="53">
        <v>30</v>
      </c>
      <c r="C6156" s="53" t="s">
        <v>33536</v>
      </c>
      <c r="D6156" s="53" t="s">
        <v>33872</v>
      </c>
    </row>
    <row r="6157" spans="1:4" ht="15" x14ac:dyDescent="0.25">
      <c r="A6157" s="53" t="s">
        <v>10788</v>
      </c>
      <c r="B6157" s="53">
        <v>30</v>
      </c>
      <c r="C6157" s="53" t="s">
        <v>33536</v>
      </c>
      <c r="D6157" s="53" t="s">
        <v>33872</v>
      </c>
    </row>
    <row r="6158" spans="1:4" ht="15" x14ac:dyDescent="0.25">
      <c r="A6158" s="53" t="s">
        <v>10789</v>
      </c>
      <c r="B6158" s="53">
        <v>30</v>
      </c>
      <c r="C6158" s="53" t="s">
        <v>33536</v>
      </c>
      <c r="D6158" s="53" t="s">
        <v>33872</v>
      </c>
    </row>
    <row r="6159" spans="1:4" ht="15" x14ac:dyDescent="0.25">
      <c r="A6159" s="53" t="s">
        <v>10790</v>
      </c>
      <c r="B6159" s="53">
        <v>60</v>
      </c>
      <c r="C6159" s="53" t="s">
        <v>33536</v>
      </c>
      <c r="D6159" s="53" t="s">
        <v>33872</v>
      </c>
    </row>
    <row r="6160" spans="1:4" ht="15" x14ac:dyDescent="0.25">
      <c r="A6160" s="53" t="s">
        <v>10791</v>
      </c>
      <c r="B6160" s="53">
        <v>30</v>
      </c>
      <c r="C6160" s="53" t="s">
        <v>33536</v>
      </c>
      <c r="D6160" s="53" t="s">
        <v>33872</v>
      </c>
    </row>
    <row r="6161" spans="1:4" ht="15" x14ac:dyDescent="0.25">
      <c r="A6161" s="53" t="s">
        <v>10792</v>
      </c>
      <c r="B6161" s="53">
        <v>30</v>
      </c>
      <c r="C6161" s="53" t="s">
        <v>33536</v>
      </c>
      <c r="D6161" s="53" t="s">
        <v>33872</v>
      </c>
    </row>
    <row r="6162" spans="1:4" ht="15" x14ac:dyDescent="0.25">
      <c r="A6162" s="53" t="s">
        <v>10793</v>
      </c>
      <c r="B6162" s="53">
        <v>45</v>
      </c>
      <c r="C6162" s="53" t="s">
        <v>33536</v>
      </c>
      <c r="D6162" s="53" t="s">
        <v>33872</v>
      </c>
    </row>
    <row r="6163" spans="1:4" ht="15" x14ac:dyDescent="0.25">
      <c r="A6163" s="53" t="s">
        <v>10794</v>
      </c>
      <c r="B6163" s="53">
        <v>60</v>
      </c>
      <c r="C6163" s="53" t="s">
        <v>33536</v>
      </c>
      <c r="D6163" s="53" t="s">
        <v>33872</v>
      </c>
    </row>
    <row r="6164" spans="1:4" ht="15" x14ac:dyDescent="0.25">
      <c r="A6164" s="53" t="s">
        <v>10795</v>
      </c>
      <c r="B6164" s="53">
        <v>30</v>
      </c>
      <c r="C6164" s="53" t="s">
        <v>33536</v>
      </c>
      <c r="D6164" s="53" t="s">
        <v>33872</v>
      </c>
    </row>
    <row r="6165" spans="1:4" ht="15" x14ac:dyDescent="0.25">
      <c r="A6165" s="53" t="s">
        <v>10796</v>
      </c>
      <c r="B6165" s="53">
        <v>30</v>
      </c>
      <c r="C6165" s="53" t="s">
        <v>33536</v>
      </c>
      <c r="D6165" s="53" t="s">
        <v>33872</v>
      </c>
    </row>
    <row r="6166" spans="1:4" ht="15" x14ac:dyDescent="0.25">
      <c r="A6166" s="53" t="s">
        <v>10797</v>
      </c>
      <c r="B6166" s="53">
        <v>30</v>
      </c>
      <c r="C6166" s="53" t="s">
        <v>33536</v>
      </c>
      <c r="D6166" s="53" t="s">
        <v>33872</v>
      </c>
    </row>
    <row r="6167" spans="1:4" ht="15" x14ac:dyDescent="0.25">
      <c r="A6167" s="53" t="s">
        <v>10798</v>
      </c>
      <c r="B6167" s="53">
        <v>30</v>
      </c>
      <c r="C6167" s="53" t="s">
        <v>33536</v>
      </c>
      <c r="D6167" s="53" t="s">
        <v>33872</v>
      </c>
    </row>
    <row r="6168" spans="1:4" ht="15" x14ac:dyDescent="0.25">
      <c r="A6168" s="53" t="s">
        <v>10799</v>
      </c>
      <c r="B6168" s="53">
        <v>60</v>
      </c>
      <c r="C6168" s="53" t="s">
        <v>33536</v>
      </c>
      <c r="D6168" s="53" t="s">
        <v>33872</v>
      </c>
    </row>
    <row r="6169" spans="1:4" ht="15" x14ac:dyDescent="0.25">
      <c r="A6169" s="53" t="s">
        <v>10800</v>
      </c>
      <c r="B6169" s="53">
        <v>30</v>
      </c>
      <c r="C6169" s="53" t="s">
        <v>33536</v>
      </c>
      <c r="D6169" s="53" t="s">
        <v>33872</v>
      </c>
    </row>
    <row r="6170" spans="1:4" ht="15" x14ac:dyDescent="0.25">
      <c r="A6170" s="53" t="s">
        <v>10801</v>
      </c>
      <c r="B6170" s="53">
        <v>60</v>
      </c>
      <c r="C6170" s="53" t="s">
        <v>33536</v>
      </c>
      <c r="D6170" s="53" t="s">
        <v>33872</v>
      </c>
    </row>
    <row r="6171" spans="1:4" ht="15" x14ac:dyDescent="0.25">
      <c r="A6171" s="53" t="s">
        <v>10802</v>
      </c>
      <c r="B6171" s="53">
        <v>30</v>
      </c>
      <c r="C6171" s="53"/>
      <c r="D6171" s="53" t="s">
        <v>33872</v>
      </c>
    </row>
    <row r="6172" spans="1:4" ht="15" x14ac:dyDescent="0.25">
      <c r="A6172" s="53" t="s">
        <v>10803</v>
      </c>
      <c r="B6172" s="53">
        <v>30</v>
      </c>
      <c r="C6172" s="53"/>
      <c r="D6172" s="53" t="s">
        <v>33872</v>
      </c>
    </row>
    <row r="6173" spans="1:4" ht="15" x14ac:dyDescent="0.25">
      <c r="A6173" s="53" t="s">
        <v>10804</v>
      </c>
      <c r="B6173" s="53">
        <v>40</v>
      </c>
      <c r="C6173" s="53"/>
      <c r="D6173" s="53" t="s">
        <v>33872</v>
      </c>
    </row>
    <row r="6174" spans="1:4" ht="15" x14ac:dyDescent="0.25">
      <c r="A6174" s="53" t="s">
        <v>10805</v>
      </c>
      <c r="B6174" s="53">
        <v>30</v>
      </c>
      <c r="C6174" s="53"/>
      <c r="D6174" s="53" t="s">
        <v>33872</v>
      </c>
    </row>
    <row r="6175" spans="1:4" ht="15" x14ac:dyDescent="0.25">
      <c r="A6175" s="53" t="s">
        <v>10806</v>
      </c>
      <c r="B6175" s="53">
        <v>40</v>
      </c>
      <c r="C6175" s="53"/>
      <c r="D6175" s="53" t="s">
        <v>33872</v>
      </c>
    </row>
    <row r="6176" spans="1:4" ht="15" x14ac:dyDescent="0.25">
      <c r="A6176" s="53" t="s">
        <v>10807</v>
      </c>
      <c r="B6176" s="53">
        <v>30</v>
      </c>
      <c r="C6176" s="53"/>
      <c r="D6176" s="53" t="s">
        <v>33872</v>
      </c>
    </row>
    <row r="6177" spans="1:4" ht="15" x14ac:dyDescent="0.25">
      <c r="A6177" s="53" t="s">
        <v>10808</v>
      </c>
      <c r="B6177" s="53">
        <v>40</v>
      </c>
      <c r="C6177" s="53"/>
      <c r="D6177" s="53" t="s">
        <v>33872</v>
      </c>
    </row>
    <row r="6178" spans="1:4" ht="15" x14ac:dyDescent="0.25">
      <c r="A6178" s="53" t="s">
        <v>10809</v>
      </c>
      <c r="B6178" s="53">
        <v>30</v>
      </c>
      <c r="C6178" s="53"/>
      <c r="D6178" s="53" t="s">
        <v>33872</v>
      </c>
    </row>
    <row r="6179" spans="1:4" ht="15" x14ac:dyDescent="0.25">
      <c r="A6179" s="53" t="s">
        <v>10810</v>
      </c>
      <c r="B6179" s="53">
        <v>30</v>
      </c>
      <c r="C6179" s="53"/>
      <c r="D6179" s="53" t="s">
        <v>33872</v>
      </c>
    </row>
    <row r="6180" spans="1:4" ht="15" x14ac:dyDescent="0.25">
      <c r="A6180" s="53" t="s">
        <v>10811</v>
      </c>
      <c r="B6180" s="53">
        <v>60</v>
      </c>
      <c r="C6180" s="53"/>
      <c r="D6180" s="53" t="s">
        <v>33872</v>
      </c>
    </row>
    <row r="6181" spans="1:4" ht="15" x14ac:dyDescent="0.25">
      <c r="A6181" s="53" t="s">
        <v>10812</v>
      </c>
      <c r="B6181" s="53">
        <v>45</v>
      </c>
      <c r="C6181" s="53" t="s">
        <v>33536</v>
      </c>
      <c r="D6181" s="53" t="s">
        <v>33872</v>
      </c>
    </row>
    <row r="6182" spans="1:4" ht="15" x14ac:dyDescent="0.25">
      <c r="A6182" s="53" t="s">
        <v>10813</v>
      </c>
      <c r="B6182" s="53">
        <v>60</v>
      </c>
      <c r="C6182" s="53" t="s">
        <v>33536</v>
      </c>
      <c r="D6182" s="53" t="s">
        <v>33872</v>
      </c>
    </row>
    <row r="6183" spans="1:4" ht="15" x14ac:dyDescent="0.25">
      <c r="A6183" s="53" t="s">
        <v>10814</v>
      </c>
      <c r="B6183" s="53">
        <v>60</v>
      </c>
      <c r="C6183" s="53" t="s">
        <v>33542</v>
      </c>
      <c r="D6183" s="53" t="s">
        <v>33872</v>
      </c>
    </row>
    <row r="6184" spans="1:4" ht="15" x14ac:dyDescent="0.25">
      <c r="A6184" s="53" t="s">
        <v>10815</v>
      </c>
      <c r="B6184" s="53">
        <v>45</v>
      </c>
      <c r="C6184" s="53" t="s">
        <v>33536</v>
      </c>
      <c r="D6184" s="53" t="s">
        <v>33872</v>
      </c>
    </row>
    <row r="6185" spans="1:4" ht="15" x14ac:dyDescent="0.25">
      <c r="A6185" s="53" t="s">
        <v>10816</v>
      </c>
      <c r="B6185" s="53">
        <v>60</v>
      </c>
      <c r="C6185" s="53" t="s">
        <v>33536</v>
      </c>
      <c r="D6185" s="53" t="s">
        <v>33872</v>
      </c>
    </row>
    <row r="6186" spans="1:4" ht="15" x14ac:dyDescent="0.25">
      <c r="A6186" s="53" t="s">
        <v>10817</v>
      </c>
      <c r="B6186" s="53">
        <v>60</v>
      </c>
      <c r="C6186" s="53" t="s">
        <v>33536</v>
      </c>
      <c r="D6186" s="53" t="s">
        <v>33872</v>
      </c>
    </row>
    <row r="6187" spans="1:4" ht="15" x14ac:dyDescent="0.25">
      <c r="A6187" s="53" t="s">
        <v>10818</v>
      </c>
      <c r="B6187" s="53">
        <v>15</v>
      </c>
      <c r="C6187" s="53" t="s">
        <v>33536</v>
      </c>
      <c r="D6187" s="53" t="s">
        <v>33872</v>
      </c>
    </row>
    <row r="6188" spans="1:4" ht="15" x14ac:dyDescent="0.25">
      <c r="A6188" s="53" t="s">
        <v>10819</v>
      </c>
      <c r="B6188" s="53">
        <v>60</v>
      </c>
      <c r="C6188" s="53" t="s">
        <v>33542</v>
      </c>
      <c r="D6188" s="53" t="s">
        <v>33872</v>
      </c>
    </row>
    <row r="6189" spans="1:4" ht="15" x14ac:dyDescent="0.25">
      <c r="A6189" s="53" t="s">
        <v>10820</v>
      </c>
      <c r="B6189" s="53">
        <v>45</v>
      </c>
      <c r="C6189" s="53" t="s">
        <v>33536</v>
      </c>
      <c r="D6189" s="53" t="s">
        <v>33872</v>
      </c>
    </row>
    <row r="6190" spans="1:4" ht="15" x14ac:dyDescent="0.25">
      <c r="A6190" s="53" t="s">
        <v>10821</v>
      </c>
      <c r="B6190" s="53">
        <v>60</v>
      </c>
      <c r="C6190" s="53" t="s">
        <v>33536</v>
      </c>
      <c r="D6190" s="53" t="s">
        <v>33872</v>
      </c>
    </row>
    <row r="6191" spans="1:4" ht="15" x14ac:dyDescent="0.25">
      <c r="A6191" s="53" t="s">
        <v>10822</v>
      </c>
      <c r="B6191" s="53">
        <v>60</v>
      </c>
      <c r="C6191" s="53" t="s">
        <v>33542</v>
      </c>
      <c r="D6191" s="53" t="s">
        <v>33872</v>
      </c>
    </row>
    <row r="6192" spans="1:4" ht="15" x14ac:dyDescent="0.25">
      <c r="A6192" s="53" t="s">
        <v>10823</v>
      </c>
      <c r="B6192" s="53">
        <v>30</v>
      </c>
      <c r="C6192" s="53" t="s">
        <v>33536</v>
      </c>
      <c r="D6192" s="53" t="s">
        <v>33872</v>
      </c>
    </row>
    <row r="6193" spans="1:4" ht="15" x14ac:dyDescent="0.25">
      <c r="A6193" s="53" t="s">
        <v>10824</v>
      </c>
      <c r="B6193" s="53">
        <v>30</v>
      </c>
      <c r="C6193" s="53" t="s">
        <v>33536</v>
      </c>
      <c r="D6193" s="53" t="s">
        <v>33872</v>
      </c>
    </row>
    <row r="6194" spans="1:4" ht="15" x14ac:dyDescent="0.25">
      <c r="A6194" s="53" t="s">
        <v>10825</v>
      </c>
      <c r="B6194" s="53">
        <v>30</v>
      </c>
      <c r="C6194" s="53" t="s">
        <v>33536</v>
      </c>
      <c r="D6194" s="53" t="s">
        <v>33872</v>
      </c>
    </row>
    <row r="6195" spans="1:4" ht="15" x14ac:dyDescent="0.25">
      <c r="A6195" s="53" t="s">
        <v>10826</v>
      </c>
      <c r="B6195" s="53">
        <v>60</v>
      </c>
      <c r="C6195" s="53" t="s">
        <v>33536</v>
      </c>
      <c r="D6195" s="53" t="s">
        <v>33872</v>
      </c>
    </row>
    <row r="6196" spans="1:4" ht="15" x14ac:dyDescent="0.25">
      <c r="A6196" s="53" t="s">
        <v>10827</v>
      </c>
      <c r="B6196" s="53">
        <v>30</v>
      </c>
      <c r="C6196" s="53" t="s">
        <v>33536</v>
      </c>
      <c r="D6196" s="53" t="s">
        <v>33873</v>
      </c>
    </row>
    <row r="6197" spans="1:4" ht="15" x14ac:dyDescent="0.25">
      <c r="A6197" s="53" t="s">
        <v>10828</v>
      </c>
      <c r="B6197" s="53">
        <v>30</v>
      </c>
      <c r="C6197" s="53" t="s">
        <v>33536</v>
      </c>
      <c r="D6197" s="53" t="s">
        <v>33872</v>
      </c>
    </row>
    <row r="6198" spans="1:4" ht="15" x14ac:dyDescent="0.25">
      <c r="A6198" s="53" t="s">
        <v>10829</v>
      </c>
      <c r="B6198" s="53">
        <v>30</v>
      </c>
      <c r="C6198" s="53" t="s">
        <v>33536</v>
      </c>
      <c r="D6198" s="53" t="s">
        <v>33872</v>
      </c>
    </row>
    <row r="6199" spans="1:4" ht="15" x14ac:dyDescent="0.25">
      <c r="A6199" s="53" t="s">
        <v>10830</v>
      </c>
      <c r="B6199" s="53">
        <v>60</v>
      </c>
      <c r="C6199" s="53" t="s">
        <v>33536</v>
      </c>
      <c r="D6199" s="53" t="s">
        <v>33872</v>
      </c>
    </row>
    <row r="6200" spans="1:4" ht="15" x14ac:dyDescent="0.25">
      <c r="A6200" s="53" t="s">
        <v>10831</v>
      </c>
      <c r="B6200" s="53">
        <v>30</v>
      </c>
      <c r="C6200" s="53" t="s">
        <v>33536</v>
      </c>
      <c r="D6200" s="53" t="s">
        <v>33872</v>
      </c>
    </row>
    <row r="6201" spans="1:4" ht="15" x14ac:dyDescent="0.25">
      <c r="A6201" s="53" t="s">
        <v>10832</v>
      </c>
      <c r="B6201" s="53">
        <v>45</v>
      </c>
      <c r="C6201" s="53" t="s">
        <v>33536</v>
      </c>
      <c r="D6201" s="53" t="s">
        <v>33872</v>
      </c>
    </row>
    <row r="6202" spans="1:4" ht="15" x14ac:dyDescent="0.25">
      <c r="A6202" s="53" t="s">
        <v>10833</v>
      </c>
      <c r="B6202" s="53">
        <v>30</v>
      </c>
      <c r="C6202" s="53" t="s">
        <v>33536</v>
      </c>
      <c r="D6202" s="53" t="s">
        <v>33872</v>
      </c>
    </row>
    <row r="6203" spans="1:4" ht="15" x14ac:dyDescent="0.25">
      <c r="A6203" s="53" t="s">
        <v>10834</v>
      </c>
      <c r="B6203" s="53">
        <v>30</v>
      </c>
      <c r="C6203" s="53" t="s">
        <v>33536</v>
      </c>
      <c r="D6203" s="53" t="s">
        <v>33872</v>
      </c>
    </row>
    <row r="6204" spans="1:4" ht="15" x14ac:dyDescent="0.25">
      <c r="A6204" s="53" t="s">
        <v>10835</v>
      </c>
      <c r="B6204" s="53">
        <v>30</v>
      </c>
      <c r="C6204" s="53" t="s">
        <v>33536</v>
      </c>
      <c r="D6204" s="53" t="s">
        <v>33872</v>
      </c>
    </row>
    <row r="6205" spans="1:4" ht="15" x14ac:dyDescent="0.25">
      <c r="A6205" s="53" t="s">
        <v>10836</v>
      </c>
      <c r="B6205" s="53">
        <v>30</v>
      </c>
      <c r="C6205" s="53" t="s">
        <v>33536</v>
      </c>
      <c r="D6205" s="53" t="s">
        <v>33872</v>
      </c>
    </row>
    <row r="6206" spans="1:4" ht="15" x14ac:dyDescent="0.25">
      <c r="A6206" s="53" t="s">
        <v>10837</v>
      </c>
      <c r="B6206" s="53">
        <v>30</v>
      </c>
      <c r="C6206" s="53" t="s">
        <v>33536</v>
      </c>
      <c r="D6206" s="53" t="s">
        <v>33872</v>
      </c>
    </row>
    <row r="6207" spans="1:4" ht="15" x14ac:dyDescent="0.25">
      <c r="A6207" s="53" t="s">
        <v>10838</v>
      </c>
      <c r="B6207" s="53">
        <v>60</v>
      </c>
      <c r="C6207" s="53" t="s">
        <v>33542</v>
      </c>
      <c r="D6207" s="53" t="s">
        <v>33872</v>
      </c>
    </row>
    <row r="6208" spans="1:4" ht="15" x14ac:dyDescent="0.25">
      <c r="A6208" s="53" t="s">
        <v>10839</v>
      </c>
      <c r="B6208" s="53">
        <v>30</v>
      </c>
      <c r="C6208" s="53" t="s">
        <v>33536</v>
      </c>
      <c r="D6208" s="53" t="s">
        <v>33872</v>
      </c>
    </row>
    <row r="6209" spans="1:4" ht="15" x14ac:dyDescent="0.25">
      <c r="A6209" s="53" t="s">
        <v>10840</v>
      </c>
      <c r="B6209" s="53">
        <v>30</v>
      </c>
      <c r="C6209" s="53" t="s">
        <v>33536</v>
      </c>
      <c r="D6209" s="53" t="s">
        <v>33872</v>
      </c>
    </row>
    <row r="6210" spans="1:4" ht="15" x14ac:dyDescent="0.25">
      <c r="A6210" s="53" t="s">
        <v>10841</v>
      </c>
      <c r="B6210" s="53">
        <v>45</v>
      </c>
      <c r="C6210" s="53" t="s">
        <v>33536</v>
      </c>
      <c r="D6210" s="53" t="s">
        <v>33872</v>
      </c>
    </row>
    <row r="6211" spans="1:4" ht="15" x14ac:dyDescent="0.25">
      <c r="A6211" s="53" t="s">
        <v>10842</v>
      </c>
      <c r="B6211" s="53">
        <v>60</v>
      </c>
      <c r="C6211" s="53" t="s">
        <v>33536</v>
      </c>
      <c r="D6211" s="53" t="s">
        <v>33872</v>
      </c>
    </row>
    <row r="6212" spans="1:4" ht="15" x14ac:dyDescent="0.25">
      <c r="A6212" s="53" t="s">
        <v>10843</v>
      </c>
      <c r="B6212" s="53">
        <v>30</v>
      </c>
      <c r="C6212" s="53" t="s">
        <v>33536</v>
      </c>
      <c r="D6212" s="53" t="s">
        <v>33872</v>
      </c>
    </row>
    <row r="6213" spans="1:4" ht="15" x14ac:dyDescent="0.25">
      <c r="A6213" s="53" t="s">
        <v>10844</v>
      </c>
      <c r="B6213" s="53">
        <v>30</v>
      </c>
      <c r="C6213" s="53" t="s">
        <v>33536</v>
      </c>
      <c r="D6213" s="53" t="s">
        <v>33872</v>
      </c>
    </row>
    <row r="6214" spans="1:4" ht="15" x14ac:dyDescent="0.25">
      <c r="A6214" s="53" t="s">
        <v>10845</v>
      </c>
      <c r="B6214" s="53">
        <v>30</v>
      </c>
      <c r="C6214" s="53" t="s">
        <v>33536</v>
      </c>
      <c r="D6214" s="53" t="s">
        <v>33872</v>
      </c>
    </row>
    <row r="6215" spans="1:4" ht="15" x14ac:dyDescent="0.25">
      <c r="A6215" s="53" t="s">
        <v>10846</v>
      </c>
      <c r="B6215" s="53">
        <v>30</v>
      </c>
      <c r="C6215" s="53" t="s">
        <v>33536</v>
      </c>
      <c r="D6215" s="53" t="s">
        <v>33872</v>
      </c>
    </row>
    <row r="6216" spans="1:4" ht="15" x14ac:dyDescent="0.25">
      <c r="A6216" s="53" t="s">
        <v>10847</v>
      </c>
      <c r="B6216" s="53">
        <v>60</v>
      </c>
      <c r="C6216" s="53" t="s">
        <v>33536</v>
      </c>
      <c r="D6216" s="53" t="s">
        <v>33872</v>
      </c>
    </row>
    <row r="6217" spans="1:4" ht="15" x14ac:dyDescent="0.25">
      <c r="A6217" s="53" t="s">
        <v>10848</v>
      </c>
      <c r="B6217" s="53">
        <v>50</v>
      </c>
      <c r="C6217" s="53" t="s">
        <v>33536</v>
      </c>
      <c r="D6217" s="53" t="s">
        <v>33872</v>
      </c>
    </row>
    <row r="6218" spans="1:4" ht="15" x14ac:dyDescent="0.25">
      <c r="A6218" s="53" t="s">
        <v>10849</v>
      </c>
      <c r="B6218" s="53">
        <v>30</v>
      </c>
      <c r="C6218" s="53" t="s">
        <v>33536</v>
      </c>
      <c r="D6218" s="53" t="s">
        <v>33872</v>
      </c>
    </row>
    <row r="6219" spans="1:4" ht="15" x14ac:dyDescent="0.25">
      <c r="A6219" s="53" t="s">
        <v>10850</v>
      </c>
      <c r="B6219" s="53">
        <v>60</v>
      </c>
      <c r="C6219" s="53" t="s">
        <v>33542</v>
      </c>
      <c r="D6219" s="53" t="s">
        <v>33872</v>
      </c>
    </row>
    <row r="6220" spans="1:4" ht="15" x14ac:dyDescent="0.25">
      <c r="A6220" s="53" t="s">
        <v>10851</v>
      </c>
      <c r="B6220" s="53">
        <v>30</v>
      </c>
      <c r="C6220" s="53"/>
      <c r="D6220" s="53" t="s">
        <v>33872</v>
      </c>
    </row>
    <row r="6221" spans="1:4" ht="15" x14ac:dyDescent="0.25">
      <c r="A6221" s="53" t="s">
        <v>10852</v>
      </c>
      <c r="B6221" s="53">
        <v>30</v>
      </c>
      <c r="C6221" s="53" t="s">
        <v>33536</v>
      </c>
      <c r="D6221" s="53" t="s">
        <v>33872</v>
      </c>
    </row>
    <row r="6222" spans="1:4" ht="15" x14ac:dyDescent="0.25">
      <c r="A6222" s="53" t="s">
        <v>10853</v>
      </c>
      <c r="B6222" s="53">
        <v>40</v>
      </c>
      <c r="C6222" s="53"/>
      <c r="D6222" s="53" t="s">
        <v>33872</v>
      </c>
    </row>
    <row r="6223" spans="1:4" ht="15" x14ac:dyDescent="0.25">
      <c r="A6223" s="53" t="s">
        <v>10854</v>
      </c>
      <c r="B6223" s="53">
        <v>30</v>
      </c>
      <c r="C6223" s="53" t="s">
        <v>33536</v>
      </c>
      <c r="D6223" s="53" t="s">
        <v>33872</v>
      </c>
    </row>
    <row r="6224" spans="1:4" ht="15" x14ac:dyDescent="0.25">
      <c r="A6224" s="53" t="s">
        <v>10855</v>
      </c>
      <c r="B6224" s="53">
        <v>40</v>
      </c>
      <c r="C6224" s="53"/>
      <c r="D6224" s="53" t="s">
        <v>33872</v>
      </c>
    </row>
    <row r="6225" spans="1:4" ht="15" x14ac:dyDescent="0.25">
      <c r="A6225" s="53" t="s">
        <v>10856</v>
      </c>
      <c r="B6225" s="53">
        <v>30</v>
      </c>
      <c r="C6225" s="53"/>
      <c r="D6225" s="53" t="s">
        <v>33872</v>
      </c>
    </row>
    <row r="6226" spans="1:4" ht="15" x14ac:dyDescent="0.25">
      <c r="A6226" s="53" t="s">
        <v>10857</v>
      </c>
      <c r="B6226" s="53">
        <v>40</v>
      </c>
      <c r="C6226" s="53"/>
      <c r="D6226" s="53" t="s">
        <v>33872</v>
      </c>
    </row>
    <row r="6227" spans="1:4" ht="15" x14ac:dyDescent="0.25">
      <c r="A6227" s="53" t="s">
        <v>10858</v>
      </c>
      <c r="B6227" s="53">
        <v>30</v>
      </c>
      <c r="C6227" s="53"/>
      <c r="D6227" s="53" t="s">
        <v>33872</v>
      </c>
    </row>
    <row r="6228" spans="1:4" ht="15" x14ac:dyDescent="0.25">
      <c r="A6228" s="53" t="s">
        <v>10859</v>
      </c>
      <c r="B6228" s="53">
        <v>30</v>
      </c>
      <c r="C6228" s="53"/>
      <c r="D6228" s="53" t="s">
        <v>33872</v>
      </c>
    </row>
    <row r="6229" spans="1:4" ht="15" x14ac:dyDescent="0.25">
      <c r="A6229" s="53" t="s">
        <v>10860</v>
      </c>
      <c r="B6229" s="53">
        <v>60</v>
      </c>
      <c r="C6229" s="53" t="s">
        <v>33542</v>
      </c>
      <c r="D6229" s="53" t="s">
        <v>33873</v>
      </c>
    </row>
    <row r="6230" spans="1:4" ht="15" x14ac:dyDescent="0.25">
      <c r="A6230" s="53" t="s">
        <v>10861</v>
      </c>
      <c r="B6230" s="53">
        <v>30</v>
      </c>
      <c r="C6230" s="53"/>
      <c r="D6230" s="53" t="s">
        <v>33872</v>
      </c>
    </row>
    <row r="6231" spans="1:4" ht="15" x14ac:dyDescent="0.25">
      <c r="A6231" s="53" t="s">
        <v>10862</v>
      </c>
      <c r="B6231" s="53">
        <v>40</v>
      </c>
      <c r="C6231" s="53"/>
      <c r="D6231" s="53" t="s">
        <v>33872</v>
      </c>
    </row>
    <row r="6232" spans="1:4" ht="15" x14ac:dyDescent="0.25">
      <c r="A6232" s="53" t="s">
        <v>10863</v>
      </c>
      <c r="B6232" s="53">
        <v>30</v>
      </c>
      <c r="C6232" s="53"/>
      <c r="D6232" s="53" t="s">
        <v>33872</v>
      </c>
    </row>
    <row r="6233" spans="1:4" ht="15" x14ac:dyDescent="0.25">
      <c r="A6233" s="53" t="s">
        <v>10864</v>
      </c>
      <c r="B6233" s="53">
        <v>30</v>
      </c>
      <c r="C6233" s="53" t="s">
        <v>33536</v>
      </c>
      <c r="D6233" s="53" t="s">
        <v>33873</v>
      </c>
    </row>
    <row r="6234" spans="1:4" ht="15" x14ac:dyDescent="0.25">
      <c r="A6234" s="53" t="s">
        <v>10865</v>
      </c>
      <c r="B6234" s="53">
        <v>30</v>
      </c>
      <c r="C6234" s="53"/>
      <c r="D6234" s="53" t="s">
        <v>33872</v>
      </c>
    </row>
    <row r="6235" spans="1:4" ht="15" x14ac:dyDescent="0.25">
      <c r="A6235" s="53" t="s">
        <v>10866</v>
      </c>
      <c r="B6235" s="53">
        <v>30</v>
      </c>
      <c r="C6235" s="53"/>
      <c r="D6235" s="53" t="s">
        <v>33872</v>
      </c>
    </row>
    <row r="6236" spans="1:4" ht="15" x14ac:dyDescent="0.25">
      <c r="A6236" s="53" t="s">
        <v>10867</v>
      </c>
      <c r="B6236" s="53">
        <v>30</v>
      </c>
      <c r="C6236" s="53"/>
      <c r="D6236" s="53" t="s">
        <v>33872</v>
      </c>
    </row>
    <row r="6237" spans="1:4" ht="15" x14ac:dyDescent="0.25">
      <c r="A6237" s="53" t="s">
        <v>10868</v>
      </c>
      <c r="B6237" s="53">
        <v>30</v>
      </c>
      <c r="C6237" s="53"/>
      <c r="D6237" s="53" t="s">
        <v>33872</v>
      </c>
    </row>
    <row r="6238" spans="1:4" ht="15" x14ac:dyDescent="0.25">
      <c r="A6238" s="53" t="s">
        <v>10869</v>
      </c>
      <c r="B6238" s="53">
        <v>30</v>
      </c>
      <c r="C6238" s="53"/>
      <c r="D6238" s="53" t="s">
        <v>33872</v>
      </c>
    </row>
    <row r="6239" spans="1:4" ht="15" x14ac:dyDescent="0.25">
      <c r="A6239" s="53" t="s">
        <v>10870</v>
      </c>
      <c r="B6239" s="53">
        <v>30</v>
      </c>
      <c r="C6239" s="53"/>
      <c r="D6239" s="53" t="s">
        <v>33872</v>
      </c>
    </row>
    <row r="6240" spans="1:4" ht="15" x14ac:dyDescent="0.25">
      <c r="A6240" s="53" t="s">
        <v>10871</v>
      </c>
      <c r="B6240" s="53">
        <v>30</v>
      </c>
      <c r="C6240" s="53"/>
      <c r="D6240" s="53" t="s">
        <v>33872</v>
      </c>
    </row>
    <row r="6241" spans="1:4" ht="15" x14ac:dyDescent="0.25">
      <c r="A6241" s="53" t="s">
        <v>10872</v>
      </c>
      <c r="B6241" s="53">
        <v>30</v>
      </c>
      <c r="C6241" s="53"/>
      <c r="D6241" s="53" t="s">
        <v>33872</v>
      </c>
    </row>
    <row r="6242" spans="1:4" ht="15" x14ac:dyDescent="0.25">
      <c r="A6242" s="53" t="s">
        <v>10873</v>
      </c>
      <c r="B6242" s="53">
        <v>30</v>
      </c>
      <c r="C6242" s="53"/>
      <c r="D6242" s="53" t="s">
        <v>33872</v>
      </c>
    </row>
    <row r="6243" spans="1:4" ht="15" x14ac:dyDescent="0.25">
      <c r="A6243" s="53" t="s">
        <v>10874</v>
      </c>
      <c r="B6243" s="53">
        <v>30</v>
      </c>
      <c r="C6243" s="53" t="s">
        <v>33536</v>
      </c>
      <c r="D6243" s="53" t="s">
        <v>33872</v>
      </c>
    </row>
    <row r="6244" spans="1:4" ht="15" x14ac:dyDescent="0.25">
      <c r="A6244" s="53" t="s">
        <v>10875</v>
      </c>
      <c r="B6244" s="53">
        <v>30</v>
      </c>
      <c r="C6244" s="53" t="s">
        <v>33536</v>
      </c>
      <c r="D6244" s="53" t="s">
        <v>33872</v>
      </c>
    </row>
    <row r="6245" spans="1:4" ht="15" x14ac:dyDescent="0.25">
      <c r="A6245" s="53" t="s">
        <v>10876</v>
      </c>
      <c r="B6245" s="53">
        <v>30</v>
      </c>
      <c r="C6245" s="53" t="s">
        <v>33536</v>
      </c>
      <c r="D6245" s="53" t="s">
        <v>33872</v>
      </c>
    </row>
    <row r="6246" spans="1:4" ht="15" x14ac:dyDescent="0.25">
      <c r="A6246" s="53" t="s">
        <v>10877</v>
      </c>
      <c r="B6246" s="53">
        <v>30</v>
      </c>
      <c r="C6246" s="53" t="s">
        <v>33536</v>
      </c>
      <c r="D6246" s="53" t="s">
        <v>33872</v>
      </c>
    </row>
    <row r="6247" spans="1:4" ht="15" x14ac:dyDescent="0.25">
      <c r="A6247" s="53" t="s">
        <v>10878</v>
      </c>
      <c r="B6247" s="53">
        <v>30</v>
      </c>
      <c r="C6247" s="53" t="s">
        <v>33536</v>
      </c>
      <c r="D6247" s="53" t="s">
        <v>33872</v>
      </c>
    </row>
    <row r="6248" spans="1:4" ht="15" x14ac:dyDescent="0.25">
      <c r="A6248" s="53" t="s">
        <v>10879</v>
      </c>
      <c r="B6248" s="53">
        <v>30</v>
      </c>
      <c r="C6248" s="53" t="s">
        <v>33536</v>
      </c>
      <c r="D6248" s="53" t="s">
        <v>33872</v>
      </c>
    </row>
    <row r="6249" spans="1:4" ht="15" x14ac:dyDescent="0.25">
      <c r="A6249" s="53" t="s">
        <v>10880</v>
      </c>
      <c r="B6249" s="53">
        <v>30</v>
      </c>
      <c r="C6249" s="53" t="s">
        <v>33536</v>
      </c>
      <c r="D6249" s="53" t="s">
        <v>33872</v>
      </c>
    </row>
    <row r="6250" spans="1:4" ht="15" x14ac:dyDescent="0.25">
      <c r="A6250" s="53" t="s">
        <v>10881</v>
      </c>
      <c r="B6250" s="53">
        <v>30</v>
      </c>
      <c r="C6250" s="53" t="s">
        <v>33536</v>
      </c>
      <c r="D6250" s="53" t="s">
        <v>33872</v>
      </c>
    </row>
    <row r="6251" spans="1:4" ht="15" x14ac:dyDescent="0.25">
      <c r="A6251" s="53" t="s">
        <v>10882</v>
      </c>
      <c r="B6251" s="53">
        <v>30</v>
      </c>
      <c r="C6251" s="53" t="s">
        <v>33536</v>
      </c>
      <c r="D6251" s="53" t="s">
        <v>33872</v>
      </c>
    </row>
    <row r="6252" spans="1:4" ht="15" x14ac:dyDescent="0.25">
      <c r="A6252" s="53" t="s">
        <v>10883</v>
      </c>
      <c r="B6252" s="53">
        <v>30</v>
      </c>
      <c r="C6252" s="53" t="s">
        <v>33536</v>
      </c>
      <c r="D6252" s="53" t="s">
        <v>33872</v>
      </c>
    </row>
    <row r="6253" spans="1:4" ht="15" x14ac:dyDescent="0.25">
      <c r="A6253" s="53" t="s">
        <v>10884</v>
      </c>
      <c r="B6253" s="53">
        <v>30</v>
      </c>
      <c r="C6253" s="53" t="s">
        <v>33536</v>
      </c>
      <c r="D6253" s="53" t="s">
        <v>33872</v>
      </c>
    </row>
    <row r="6254" spans="1:4" ht="15" x14ac:dyDescent="0.25">
      <c r="A6254" s="53" t="s">
        <v>10885</v>
      </c>
      <c r="B6254" s="53">
        <v>15</v>
      </c>
      <c r="C6254" s="53" t="s">
        <v>33536</v>
      </c>
      <c r="D6254" s="53" t="s">
        <v>33873</v>
      </c>
    </row>
    <row r="6255" spans="1:4" ht="15" x14ac:dyDescent="0.25">
      <c r="A6255" s="53" t="s">
        <v>10886</v>
      </c>
      <c r="B6255" s="53">
        <v>30</v>
      </c>
      <c r="C6255" s="53" t="s">
        <v>33536</v>
      </c>
      <c r="D6255" s="53" t="s">
        <v>33872</v>
      </c>
    </row>
    <row r="6256" spans="1:4" ht="15" x14ac:dyDescent="0.25">
      <c r="A6256" s="53" t="s">
        <v>10887</v>
      </c>
      <c r="B6256" s="53">
        <v>15</v>
      </c>
      <c r="C6256" s="53" t="s">
        <v>33536</v>
      </c>
      <c r="D6256" s="53" t="s">
        <v>33872</v>
      </c>
    </row>
    <row r="6257" spans="1:4" ht="15" x14ac:dyDescent="0.25">
      <c r="A6257" s="53" t="s">
        <v>10888</v>
      </c>
      <c r="B6257" s="53">
        <v>15</v>
      </c>
      <c r="C6257" s="53" t="s">
        <v>33536</v>
      </c>
      <c r="D6257" s="53" t="s">
        <v>33872</v>
      </c>
    </row>
    <row r="6258" spans="1:4" ht="15" x14ac:dyDescent="0.25">
      <c r="A6258" s="53" t="s">
        <v>10889</v>
      </c>
      <c r="B6258" s="53">
        <v>15</v>
      </c>
      <c r="C6258" s="53" t="s">
        <v>33536</v>
      </c>
      <c r="D6258" s="53" t="s">
        <v>33872</v>
      </c>
    </row>
    <row r="6259" spans="1:4" ht="15" x14ac:dyDescent="0.25">
      <c r="A6259" s="53" t="s">
        <v>10890</v>
      </c>
      <c r="B6259" s="53">
        <v>15</v>
      </c>
      <c r="C6259" s="53" t="s">
        <v>33536</v>
      </c>
      <c r="D6259" s="53" t="s">
        <v>33872</v>
      </c>
    </row>
    <row r="6260" spans="1:4" ht="15" x14ac:dyDescent="0.25">
      <c r="A6260" s="53" t="s">
        <v>10891</v>
      </c>
      <c r="B6260" s="53">
        <v>15</v>
      </c>
      <c r="C6260" s="53" t="s">
        <v>33536</v>
      </c>
      <c r="D6260" s="53" t="s">
        <v>33872</v>
      </c>
    </row>
    <row r="6261" spans="1:4" ht="15" x14ac:dyDescent="0.25">
      <c r="A6261" s="53" t="s">
        <v>10892</v>
      </c>
      <c r="B6261" s="53">
        <v>60</v>
      </c>
      <c r="C6261" s="53" t="s">
        <v>33536</v>
      </c>
      <c r="D6261" s="53" t="s">
        <v>33872</v>
      </c>
    </row>
    <row r="6262" spans="1:4" ht="15" x14ac:dyDescent="0.25">
      <c r="A6262" s="53" t="s">
        <v>10893</v>
      </c>
      <c r="B6262" s="53">
        <v>15</v>
      </c>
      <c r="C6262" s="53" t="s">
        <v>33536</v>
      </c>
      <c r="D6262" s="53" t="s">
        <v>33872</v>
      </c>
    </row>
    <row r="6263" spans="1:4" ht="15" x14ac:dyDescent="0.25">
      <c r="A6263" s="53" t="s">
        <v>10894</v>
      </c>
      <c r="B6263" s="53">
        <v>15</v>
      </c>
      <c r="C6263" s="53" t="s">
        <v>33536</v>
      </c>
      <c r="D6263" s="53" t="s">
        <v>33873</v>
      </c>
    </row>
    <row r="6264" spans="1:4" ht="15" x14ac:dyDescent="0.25">
      <c r="A6264" s="53" t="s">
        <v>10895</v>
      </c>
      <c r="B6264" s="53">
        <v>15</v>
      </c>
      <c r="C6264" s="53" t="s">
        <v>33536</v>
      </c>
      <c r="D6264" s="53" t="s">
        <v>33873</v>
      </c>
    </row>
    <row r="6265" spans="1:4" ht="15" x14ac:dyDescent="0.25">
      <c r="A6265" s="53" t="s">
        <v>10896</v>
      </c>
      <c r="B6265" s="53">
        <v>15</v>
      </c>
      <c r="C6265" s="53" t="s">
        <v>33536</v>
      </c>
      <c r="D6265" s="53" t="s">
        <v>33873</v>
      </c>
    </row>
    <row r="6266" spans="1:4" ht="15" x14ac:dyDescent="0.25">
      <c r="A6266" s="53" t="s">
        <v>10897</v>
      </c>
      <c r="B6266" s="53">
        <v>15</v>
      </c>
      <c r="C6266" s="53" t="s">
        <v>33536</v>
      </c>
      <c r="D6266" s="53" t="s">
        <v>33873</v>
      </c>
    </row>
    <row r="6267" spans="1:4" ht="15" x14ac:dyDescent="0.25">
      <c r="A6267" s="53" t="s">
        <v>10898</v>
      </c>
      <c r="B6267" s="53">
        <v>15</v>
      </c>
      <c r="C6267" s="53" t="s">
        <v>33536</v>
      </c>
      <c r="D6267" s="53" t="s">
        <v>33873</v>
      </c>
    </row>
    <row r="6268" spans="1:4" ht="15" x14ac:dyDescent="0.25">
      <c r="A6268" s="53" t="s">
        <v>10899</v>
      </c>
      <c r="B6268" s="53">
        <v>15</v>
      </c>
      <c r="C6268" s="53" t="s">
        <v>33536</v>
      </c>
      <c r="D6268" s="53" t="s">
        <v>33873</v>
      </c>
    </row>
    <row r="6269" spans="1:4" ht="15" x14ac:dyDescent="0.25">
      <c r="A6269" s="53" t="s">
        <v>10900</v>
      </c>
      <c r="B6269" s="53">
        <v>15</v>
      </c>
      <c r="C6269" s="53" t="s">
        <v>33536</v>
      </c>
      <c r="D6269" s="53" t="s">
        <v>33872</v>
      </c>
    </row>
    <row r="6270" spans="1:4" ht="15" x14ac:dyDescent="0.25">
      <c r="A6270" s="53" t="s">
        <v>10901</v>
      </c>
      <c r="B6270" s="53">
        <v>15</v>
      </c>
      <c r="C6270" s="53" t="s">
        <v>33536</v>
      </c>
      <c r="D6270" s="53" t="s">
        <v>33873</v>
      </c>
    </row>
    <row r="6271" spans="1:4" ht="15" x14ac:dyDescent="0.25">
      <c r="A6271" s="53" t="s">
        <v>10902</v>
      </c>
      <c r="B6271" s="53">
        <v>15</v>
      </c>
      <c r="C6271" s="53" t="s">
        <v>33536</v>
      </c>
      <c r="D6271" s="53" t="s">
        <v>33872</v>
      </c>
    </row>
    <row r="6272" spans="1:4" ht="15" x14ac:dyDescent="0.25">
      <c r="A6272" s="53" t="s">
        <v>10903</v>
      </c>
      <c r="B6272" s="53">
        <v>15</v>
      </c>
      <c r="C6272" s="53" t="s">
        <v>33536</v>
      </c>
      <c r="D6272" s="53" t="s">
        <v>33872</v>
      </c>
    </row>
    <row r="6273" spans="1:4" ht="15" x14ac:dyDescent="0.25">
      <c r="A6273" s="53" t="s">
        <v>10904</v>
      </c>
      <c r="B6273" s="53">
        <v>15</v>
      </c>
      <c r="C6273" s="53" t="s">
        <v>33536</v>
      </c>
      <c r="D6273" s="53" t="s">
        <v>33872</v>
      </c>
    </row>
    <row r="6274" spans="1:4" ht="15" x14ac:dyDescent="0.25">
      <c r="A6274" s="53" t="s">
        <v>10905</v>
      </c>
      <c r="B6274" s="53">
        <v>15</v>
      </c>
      <c r="C6274" s="53" t="s">
        <v>33536</v>
      </c>
      <c r="D6274" s="53" t="s">
        <v>33873</v>
      </c>
    </row>
    <row r="6275" spans="1:4" ht="15" x14ac:dyDescent="0.25">
      <c r="A6275" s="53" t="s">
        <v>10906</v>
      </c>
      <c r="B6275" s="53">
        <v>15</v>
      </c>
      <c r="C6275" s="53" t="s">
        <v>33536</v>
      </c>
      <c r="D6275" s="53" t="s">
        <v>33873</v>
      </c>
    </row>
    <row r="6276" spans="1:4" ht="15" x14ac:dyDescent="0.25">
      <c r="A6276" s="53" t="s">
        <v>10907</v>
      </c>
      <c r="B6276" s="53">
        <v>15</v>
      </c>
      <c r="C6276" s="53" t="s">
        <v>33536</v>
      </c>
      <c r="D6276" s="53" t="s">
        <v>33873</v>
      </c>
    </row>
    <row r="6277" spans="1:4" ht="15" x14ac:dyDescent="0.25">
      <c r="A6277" s="53" t="s">
        <v>10908</v>
      </c>
      <c r="B6277" s="53">
        <v>15</v>
      </c>
      <c r="C6277" s="53" t="s">
        <v>33536</v>
      </c>
      <c r="D6277" s="53" t="s">
        <v>33873</v>
      </c>
    </row>
    <row r="6278" spans="1:4" ht="15" x14ac:dyDescent="0.25">
      <c r="A6278" s="53" t="s">
        <v>10909</v>
      </c>
      <c r="B6278" s="53">
        <v>15</v>
      </c>
      <c r="C6278" s="53" t="s">
        <v>33536</v>
      </c>
      <c r="D6278" s="53" t="s">
        <v>33873</v>
      </c>
    </row>
    <row r="6279" spans="1:4" ht="15" x14ac:dyDescent="0.25">
      <c r="A6279" s="53" t="s">
        <v>10910</v>
      </c>
      <c r="B6279" s="53">
        <v>15</v>
      </c>
      <c r="C6279" s="53" t="s">
        <v>33536</v>
      </c>
      <c r="D6279" s="53" t="s">
        <v>33873</v>
      </c>
    </row>
    <row r="6280" spans="1:4" ht="15" x14ac:dyDescent="0.25">
      <c r="A6280" s="53" t="s">
        <v>10911</v>
      </c>
      <c r="B6280" s="53">
        <v>15</v>
      </c>
      <c r="C6280" s="53" t="s">
        <v>33536</v>
      </c>
      <c r="D6280" s="53" t="s">
        <v>33873</v>
      </c>
    </row>
    <row r="6281" spans="1:4" ht="15" x14ac:dyDescent="0.25">
      <c r="A6281" s="53" t="s">
        <v>10912</v>
      </c>
      <c r="B6281" s="53">
        <v>15</v>
      </c>
      <c r="C6281" s="53" t="s">
        <v>33536</v>
      </c>
      <c r="D6281" s="53" t="s">
        <v>33873</v>
      </c>
    </row>
    <row r="6282" spans="1:4" ht="15" x14ac:dyDescent="0.25">
      <c r="A6282" s="53" t="s">
        <v>10913</v>
      </c>
      <c r="B6282" s="53">
        <v>15</v>
      </c>
      <c r="C6282" s="53" t="s">
        <v>33536</v>
      </c>
      <c r="D6282" s="53" t="s">
        <v>33873</v>
      </c>
    </row>
    <row r="6283" spans="1:4" ht="15" x14ac:dyDescent="0.25">
      <c r="A6283" s="53" t="s">
        <v>10914</v>
      </c>
      <c r="B6283" s="53">
        <v>15</v>
      </c>
      <c r="C6283" s="53" t="s">
        <v>33536</v>
      </c>
      <c r="D6283" s="53" t="s">
        <v>33873</v>
      </c>
    </row>
    <row r="6284" spans="1:4" ht="15" x14ac:dyDescent="0.25">
      <c r="A6284" s="53" t="s">
        <v>10915</v>
      </c>
      <c r="B6284" s="53">
        <v>15</v>
      </c>
      <c r="C6284" s="53" t="s">
        <v>33536</v>
      </c>
      <c r="D6284" s="53" t="s">
        <v>33873</v>
      </c>
    </row>
    <row r="6285" spans="1:4" ht="15" x14ac:dyDescent="0.25">
      <c r="A6285" s="53" t="s">
        <v>10916</v>
      </c>
      <c r="B6285" s="53">
        <v>15</v>
      </c>
      <c r="C6285" s="53" t="s">
        <v>33536</v>
      </c>
      <c r="D6285" s="53" t="s">
        <v>33873</v>
      </c>
    </row>
    <row r="6286" spans="1:4" ht="15" x14ac:dyDescent="0.25">
      <c r="A6286" s="53" t="s">
        <v>10917</v>
      </c>
      <c r="B6286" s="53">
        <v>15</v>
      </c>
      <c r="C6286" s="53" t="s">
        <v>33536</v>
      </c>
      <c r="D6286" s="53" t="s">
        <v>33873</v>
      </c>
    </row>
    <row r="6287" spans="1:4" ht="15" x14ac:dyDescent="0.25">
      <c r="A6287" s="53" t="s">
        <v>10918</v>
      </c>
      <c r="B6287" s="53">
        <v>15</v>
      </c>
      <c r="C6287" s="53" t="s">
        <v>33536</v>
      </c>
      <c r="D6287" s="53" t="s">
        <v>33872</v>
      </c>
    </row>
    <row r="6288" spans="1:4" ht="15" x14ac:dyDescent="0.25">
      <c r="A6288" s="53" t="s">
        <v>10919</v>
      </c>
      <c r="B6288" s="53">
        <v>30</v>
      </c>
      <c r="C6288" s="53" t="s">
        <v>33536</v>
      </c>
      <c r="D6288" s="53" t="s">
        <v>33872</v>
      </c>
    </row>
    <row r="6289" spans="1:4" ht="15" x14ac:dyDescent="0.25">
      <c r="A6289" s="53" t="s">
        <v>10920</v>
      </c>
      <c r="B6289" s="53">
        <v>15</v>
      </c>
      <c r="C6289" s="53" t="s">
        <v>33536</v>
      </c>
      <c r="D6289" s="53" t="s">
        <v>33873</v>
      </c>
    </row>
    <row r="6290" spans="1:4" ht="15" x14ac:dyDescent="0.25">
      <c r="A6290" s="53" t="s">
        <v>10921</v>
      </c>
      <c r="B6290" s="53">
        <v>15</v>
      </c>
      <c r="C6290" s="53" t="s">
        <v>33536</v>
      </c>
      <c r="D6290" s="53" t="s">
        <v>33872</v>
      </c>
    </row>
    <row r="6291" spans="1:4" ht="15" x14ac:dyDescent="0.25">
      <c r="A6291" s="53" t="s">
        <v>10922</v>
      </c>
      <c r="B6291" s="53">
        <v>15</v>
      </c>
      <c r="C6291" s="53" t="s">
        <v>33536</v>
      </c>
      <c r="D6291" s="53" t="s">
        <v>33872</v>
      </c>
    </row>
    <row r="6292" spans="1:4" ht="15" x14ac:dyDescent="0.25">
      <c r="A6292" s="53" t="s">
        <v>10923</v>
      </c>
      <c r="B6292" s="53">
        <v>15</v>
      </c>
      <c r="C6292" s="53" t="s">
        <v>33536</v>
      </c>
      <c r="D6292" s="53" t="s">
        <v>33872</v>
      </c>
    </row>
    <row r="6293" spans="1:4" ht="15" x14ac:dyDescent="0.25">
      <c r="A6293" s="53" t="s">
        <v>10924</v>
      </c>
      <c r="B6293" s="53">
        <v>15</v>
      </c>
      <c r="C6293" s="53" t="s">
        <v>33536</v>
      </c>
      <c r="D6293" s="53" t="s">
        <v>33872</v>
      </c>
    </row>
    <row r="6294" spans="1:4" ht="15" x14ac:dyDescent="0.25">
      <c r="A6294" s="53" t="s">
        <v>10925</v>
      </c>
      <c r="B6294" s="53">
        <v>15</v>
      </c>
      <c r="C6294" s="53" t="s">
        <v>33536</v>
      </c>
      <c r="D6294" s="53" t="s">
        <v>33873</v>
      </c>
    </row>
    <row r="6295" spans="1:4" ht="15" x14ac:dyDescent="0.25">
      <c r="A6295" s="53" t="s">
        <v>10926</v>
      </c>
      <c r="B6295" s="53">
        <v>15</v>
      </c>
      <c r="C6295" s="53" t="s">
        <v>33536</v>
      </c>
      <c r="D6295" s="53" t="s">
        <v>33873</v>
      </c>
    </row>
    <row r="6296" spans="1:4" ht="15" x14ac:dyDescent="0.25">
      <c r="A6296" s="53" t="s">
        <v>10927</v>
      </c>
      <c r="B6296" s="53">
        <v>30</v>
      </c>
      <c r="C6296" s="53" t="s">
        <v>33536</v>
      </c>
      <c r="D6296" s="53" t="s">
        <v>33872</v>
      </c>
    </row>
    <row r="6297" spans="1:4" ht="15" x14ac:dyDescent="0.25">
      <c r="A6297" s="53" t="s">
        <v>10928</v>
      </c>
      <c r="B6297" s="53">
        <v>30</v>
      </c>
      <c r="C6297" s="53" t="s">
        <v>33536</v>
      </c>
      <c r="D6297" s="53" t="s">
        <v>33873</v>
      </c>
    </row>
    <row r="6298" spans="1:4" ht="15" x14ac:dyDescent="0.25">
      <c r="A6298" s="53" t="s">
        <v>10929</v>
      </c>
      <c r="B6298" s="53">
        <v>30</v>
      </c>
      <c r="C6298" s="53" t="s">
        <v>33536</v>
      </c>
      <c r="D6298" s="53" t="s">
        <v>33873</v>
      </c>
    </row>
    <row r="6299" spans="1:4" ht="15" x14ac:dyDescent="0.25">
      <c r="A6299" s="53" t="s">
        <v>10930</v>
      </c>
      <c r="B6299" s="53">
        <v>30</v>
      </c>
      <c r="C6299" s="53" t="s">
        <v>33536</v>
      </c>
      <c r="D6299" s="53" t="s">
        <v>33873</v>
      </c>
    </row>
    <row r="6300" spans="1:4" ht="15" x14ac:dyDescent="0.25">
      <c r="A6300" s="53" t="s">
        <v>10931</v>
      </c>
      <c r="B6300" s="53">
        <v>30</v>
      </c>
      <c r="C6300" s="53" t="s">
        <v>33536</v>
      </c>
      <c r="D6300" s="53" t="s">
        <v>33872</v>
      </c>
    </row>
    <row r="6301" spans="1:4" ht="15" x14ac:dyDescent="0.25">
      <c r="A6301" s="53" t="s">
        <v>33618</v>
      </c>
      <c r="B6301" s="53">
        <v>30</v>
      </c>
      <c r="C6301" s="53" t="s">
        <v>33536</v>
      </c>
      <c r="D6301" s="53" t="s">
        <v>33873</v>
      </c>
    </row>
    <row r="6302" spans="1:4" ht="15" x14ac:dyDescent="0.25">
      <c r="A6302" s="53" t="s">
        <v>33619</v>
      </c>
      <c r="B6302" s="53">
        <v>30</v>
      </c>
      <c r="C6302" s="53" t="s">
        <v>33536</v>
      </c>
      <c r="D6302" s="53" t="s">
        <v>33873</v>
      </c>
    </row>
    <row r="6303" spans="1:4" ht="15" x14ac:dyDescent="0.25">
      <c r="A6303" s="53" t="s">
        <v>10932</v>
      </c>
      <c r="B6303" s="53">
        <v>30</v>
      </c>
      <c r="C6303" s="53" t="s">
        <v>33536</v>
      </c>
      <c r="D6303" s="53" t="s">
        <v>33872</v>
      </c>
    </row>
    <row r="6304" spans="1:4" ht="15" x14ac:dyDescent="0.25">
      <c r="A6304" s="53" t="s">
        <v>10933</v>
      </c>
      <c r="B6304" s="53">
        <v>30</v>
      </c>
      <c r="C6304" s="53" t="s">
        <v>33536</v>
      </c>
      <c r="D6304" s="53" t="s">
        <v>33873</v>
      </c>
    </row>
    <row r="6305" spans="1:4" ht="15" x14ac:dyDescent="0.25">
      <c r="A6305" s="53" t="s">
        <v>10934</v>
      </c>
      <c r="B6305" s="53">
        <v>30</v>
      </c>
      <c r="C6305" s="53" t="s">
        <v>33536</v>
      </c>
      <c r="D6305" s="53" t="s">
        <v>33872</v>
      </c>
    </row>
    <row r="6306" spans="1:4" ht="15" x14ac:dyDescent="0.25">
      <c r="A6306" s="53" t="s">
        <v>10935</v>
      </c>
      <c r="B6306" s="53">
        <v>30</v>
      </c>
      <c r="C6306" s="53" t="s">
        <v>33536</v>
      </c>
      <c r="D6306" s="53" t="s">
        <v>33873</v>
      </c>
    </row>
    <row r="6307" spans="1:4" ht="15" x14ac:dyDescent="0.25">
      <c r="A6307" s="53" t="s">
        <v>10936</v>
      </c>
      <c r="B6307" s="53">
        <v>30</v>
      </c>
      <c r="C6307" s="53" t="s">
        <v>33536</v>
      </c>
      <c r="D6307" s="53" t="s">
        <v>33873</v>
      </c>
    </row>
    <row r="6308" spans="1:4" ht="15" x14ac:dyDescent="0.25">
      <c r="A6308" s="53" t="s">
        <v>10937</v>
      </c>
      <c r="B6308" s="53">
        <v>15</v>
      </c>
      <c r="C6308" s="53" t="s">
        <v>33536</v>
      </c>
      <c r="D6308" s="53" t="s">
        <v>33872</v>
      </c>
    </row>
    <row r="6309" spans="1:4" ht="15" x14ac:dyDescent="0.25">
      <c r="A6309" s="53" t="s">
        <v>10938</v>
      </c>
      <c r="B6309" s="53">
        <v>30</v>
      </c>
      <c r="C6309" s="53" t="s">
        <v>33536</v>
      </c>
      <c r="D6309" s="53" t="s">
        <v>33872</v>
      </c>
    </row>
    <row r="6310" spans="1:4" ht="15" x14ac:dyDescent="0.25">
      <c r="A6310" s="53" t="s">
        <v>10939</v>
      </c>
      <c r="B6310" s="53">
        <v>30</v>
      </c>
      <c r="C6310" s="53" t="s">
        <v>33536</v>
      </c>
      <c r="D6310" s="53" t="s">
        <v>33872</v>
      </c>
    </row>
    <row r="6311" spans="1:4" ht="15" x14ac:dyDescent="0.25">
      <c r="A6311" s="53" t="s">
        <v>10940</v>
      </c>
      <c r="B6311" s="53">
        <v>15</v>
      </c>
      <c r="C6311" s="53" t="s">
        <v>33536</v>
      </c>
      <c r="D6311" s="53" t="s">
        <v>33873</v>
      </c>
    </row>
    <row r="6312" spans="1:4" ht="15" x14ac:dyDescent="0.25">
      <c r="A6312" s="53" t="s">
        <v>10941</v>
      </c>
      <c r="B6312" s="53">
        <v>15</v>
      </c>
      <c r="C6312" s="53" t="s">
        <v>33536</v>
      </c>
      <c r="D6312" s="53" t="s">
        <v>33873</v>
      </c>
    </row>
    <row r="6313" spans="1:4" ht="15" x14ac:dyDescent="0.25">
      <c r="A6313" s="53" t="s">
        <v>10942</v>
      </c>
      <c r="B6313" s="53">
        <v>15</v>
      </c>
      <c r="C6313" s="53" t="s">
        <v>33536</v>
      </c>
      <c r="D6313" s="53" t="s">
        <v>33873</v>
      </c>
    </row>
    <row r="6314" spans="1:4" ht="15" x14ac:dyDescent="0.25">
      <c r="A6314" s="53" t="s">
        <v>10943</v>
      </c>
      <c r="B6314" s="53">
        <v>15</v>
      </c>
      <c r="C6314" s="53" t="s">
        <v>33536</v>
      </c>
      <c r="D6314" s="53" t="s">
        <v>33873</v>
      </c>
    </row>
    <row r="6315" spans="1:4" ht="15" x14ac:dyDescent="0.25">
      <c r="A6315" s="53" t="s">
        <v>33502</v>
      </c>
      <c r="B6315" s="53">
        <v>30</v>
      </c>
      <c r="C6315" s="53" t="s">
        <v>33536</v>
      </c>
      <c r="D6315" s="53" t="s">
        <v>33873</v>
      </c>
    </row>
    <row r="6316" spans="1:4" ht="15" x14ac:dyDescent="0.25">
      <c r="A6316" s="53" t="s">
        <v>10944</v>
      </c>
      <c r="B6316" s="53">
        <v>0</v>
      </c>
      <c r="C6316" s="53" t="s">
        <v>33539</v>
      </c>
      <c r="D6316" s="53" t="s">
        <v>33873</v>
      </c>
    </row>
    <row r="6317" spans="1:4" ht="15" x14ac:dyDescent="0.25">
      <c r="A6317" s="53" t="s">
        <v>10945</v>
      </c>
      <c r="B6317" s="53">
        <v>0</v>
      </c>
      <c r="C6317" s="53" t="s">
        <v>33536</v>
      </c>
      <c r="D6317" s="53" t="s">
        <v>33872</v>
      </c>
    </row>
    <row r="6318" spans="1:4" ht="15" x14ac:dyDescent="0.25">
      <c r="A6318" s="53" t="s">
        <v>10946</v>
      </c>
      <c r="B6318" s="53">
        <v>0</v>
      </c>
      <c r="C6318" s="53" t="s">
        <v>33536</v>
      </c>
      <c r="D6318" s="53" t="s">
        <v>33872</v>
      </c>
    </row>
    <row r="6319" spans="1:4" ht="15" x14ac:dyDescent="0.25">
      <c r="A6319" s="53" t="s">
        <v>10947</v>
      </c>
      <c r="B6319" s="53">
        <v>0</v>
      </c>
      <c r="C6319" s="53" t="s">
        <v>33536</v>
      </c>
      <c r="D6319" s="53" t="s">
        <v>33872</v>
      </c>
    </row>
    <row r="6320" spans="1:4" ht="15" x14ac:dyDescent="0.25">
      <c r="A6320" s="53" t="s">
        <v>10948</v>
      </c>
      <c r="B6320" s="53">
        <v>0</v>
      </c>
      <c r="C6320" s="53" t="s">
        <v>33536</v>
      </c>
      <c r="D6320" s="53" t="s">
        <v>33872</v>
      </c>
    </row>
    <row r="6321" spans="1:4" ht="15" x14ac:dyDescent="0.25">
      <c r="A6321" s="53" t="s">
        <v>10949</v>
      </c>
      <c r="B6321" s="53">
        <v>0</v>
      </c>
      <c r="C6321" s="53" t="s">
        <v>33536</v>
      </c>
      <c r="D6321" s="53" t="s">
        <v>33872</v>
      </c>
    </row>
    <row r="6322" spans="1:4" ht="15" x14ac:dyDescent="0.25">
      <c r="A6322" s="53" t="s">
        <v>10950</v>
      </c>
      <c r="B6322" s="53">
        <v>0</v>
      </c>
      <c r="C6322" s="53"/>
      <c r="D6322" s="53" t="s">
        <v>33872</v>
      </c>
    </row>
    <row r="6323" spans="1:4" ht="15" x14ac:dyDescent="0.25">
      <c r="A6323" s="53" t="s">
        <v>10951</v>
      </c>
      <c r="B6323" s="53">
        <v>0</v>
      </c>
      <c r="C6323" s="53"/>
      <c r="D6323" s="53" t="s">
        <v>33872</v>
      </c>
    </row>
    <row r="6324" spans="1:4" ht="15" x14ac:dyDescent="0.25">
      <c r="A6324" s="53" t="s">
        <v>10952</v>
      </c>
      <c r="B6324" s="53">
        <v>0</v>
      </c>
      <c r="C6324" s="53"/>
      <c r="D6324" s="53" t="s">
        <v>33872</v>
      </c>
    </row>
    <row r="6325" spans="1:4" ht="15" x14ac:dyDescent="0.25">
      <c r="A6325" s="53" t="s">
        <v>10953</v>
      </c>
      <c r="B6325" s="53">
        <v>0</v>
      </c>
      <c r="C6325" s="53"/>
      <c r="D6325" s="53" t="s">
        <v>33872</v>
      </c>
    </row>
    <row r="6326" spans="1:4" ht="15" x14ac:dyDescent="0.25">
      <c r="A6326" s="53" t="s">
        <v>10954</v>
      </c>
      <c r="B6326" s="53">
        <v>0</v>
      </c>
      <c r="C6326" s="53"/>
      <c r="D6326" s="53" t="s">
        <v>33872</v>
      </c>
    </row>
    <row r="6327" spans="1:4" ht="15" x14ac:dyDescent="0.25">
      <c r="A6327" s="53" t="s">
        <v>10955</v>
      </c>
      <c r="B6327" s="53">
        <v>15</v>
      </c>
      <c r="C6327" s="53" t="s">
        <v>33536</v>
      </c>
      <c r="D6327" s="53" t="s">
        <v>33872</v>
      </c>
    </row>
    <row r="6328" spans="1:4" ht="15" x14ac:dyDescent="0.25">
      <c r="A6328" s="53" t="s">
        <v>10956</v>
      </c>
      <c r="B6328" s="53">
        <v>15</v>
      </c>
      <c r="C6328" s="53" t="s">
        <v>33536</v>
      </c>
      <c r="D6328" s="53" t="s">
        <v>33872</v>
      </c>
    </row>
    <row r="6329" spans="1:4" ht="15" x14ac:dyDescent="0.25">
      <c r="A6329" s="53" t="s">
        <v>10957</v>
      </c>
      <c r="B6329" s="53">
        <v>15</v>
      </c>
      <c r="C6329" s="53" t="s">
        <v>33536</v>
      </c>
      <c r="D6329" s="53" t="s">
        <v>33872</v>
      </c>
    </row>
    <row r="6330" spans="1:4" ht="15" x14ac:dyDescent="0.25">
      <c r="A6330" s="53" t="s">
        <v>10958</v>
      </c>
      <c r="B6330" s="53">
        <v>15</v>
      </c>
      <c r="C6330" s="53" t="s">
        <v>33536</v>
      </c>
      <c r="D6330" s="53" t="s">
        <v>33872</v>
      </c>
    </row>
    <row r="6331" spans="1:4" ht="15" x14ac:dyDescent="0.25">
      <c r="A6331" s="53" t="s">
        <v>10959</v>
      </c>
      <c r="B6331" s="53">
        <v>15</v>
      </c>
      <c r="C6331" s="53" t="s">
        <v>33536</v>
      </c>
      <c r="D6331" s="53" t="s">
        <v>33872</v>
      </c>
    </row>
    <row r="6332" spans="1:4" ht="15" x14ac:dyDescent="0.25">
      <c r="A6332" s="53" t="s">
        <v>10960</v>
      </c>
      <c r="B6332" s="53">
        <v>15</v>
      </c>
      <c r="C6332" s="53" t="s">
        <v>33536</v>
      </c>
      <c r="D6332" s="53" t="s">
        <v>33872</v>
      </c>
    </row>
    <row r="6333" spans="1:4" ht="15" x14ac:dyDescent="0.25">
      <c r="A6333" s="53" t="s">
        <v>10961</v>
      </c>
      <c r="B6333" s="53">
        <v>15</v>
      </c>
      <c r="C6333" s="53" t="s">
        <v>33536</v>
      </c>
      <c r="D6333" s="53" t="s">
        <v>33872</v>
      </c>
    </row>
    <row r="6334" spans="1:4" ht="15" x14ac:dyDescent="0.25">
      <c r="A6334" s="53" t="s">
        <v>10962</v>
      </c>
      <c r="B6334" s="53">
        <v>15</v>
      </c>
      <c r="C6334" s="53"/>
      <c r="D6334" s="53" t="s">
        <v>33872</v>
      </c>
    </row>
    <row r="6335" spans="1:4" ht="15" x14ac:dyDescent="0.25">
      <c r="A6335" s="53" t="s">
        <v>10963</v>
      </c>
      <c r="B6335" s="53">
        <v>20</v>
      </c>
      <c r="C6335" s="53" t="s">
        <v>33536</v>
      </c>
      <c r="D6335" s="53" t="s">
        <v>33872</v>
      </c>
    </row>
    <row r="6336" spans="1:4" ht="15" x14ac:dyDescent="0.25">
      <c r="A6336" s="53" t="s">
        <v>10964</v>
      </c>
      <c r="B6336" s="53">
        <v>20</v>
      </c>
      <c r="C6336" s="53" t="s">
        <v>33536</v>
      </c>
      <c r="D6336" s="53" t="s">
        <v>33872</v>
      </c>
    </row>
    <row r="6337" spans="1:4" ht="15" x14ac:dyDescent="0.25">
      <c r="A6337" s="53" t="s">
        <v>10965</v>
      </c>
      <c r="B6337" s="53">
        <v>20</v>
      </c>
      <c r="C6337" s="53" t="s">
        <v>33536</v>
      </c>
      <c r="D6337" s="53" t="s">
        <v>33872</v>
      </c>
    </row>
    <row r="6338" spans="1:4" ht="15" x14ac:dyDescent="0.25">
      <c r="A6338" s="53" t="s">
        <v>10966</v>
      </c>
      <c r="B6338" s="53">
        <v>20</v>
      </c>
      <c r="C6338" s="53" t="s">
        <v>33536</v>
      </c>
      <c r="D6338" s="53" t="s">
        <v>33872</v>
      </c>
    </row>
    <row r="6339" spans="1:4" ht="15" x14ac:dyDescent="0.25">
      <c r="A6339" s="53" t="s">
        <v>10967</v>
      </c>
      <c r="B6339" s="53">
        <v>20</v>
      </c>
      <c r="C6339" s="53" t="s">
        <v>33536</v>
      </c>
      <c r="D6339" s="53" t="s">
        <v>33872</v>
      </c>
    </row>
    <row r="6340" spans="1:4" ht="15" x14ac:dyDescent="0.25">
      <c r="A6340" s="53" t="s">
        <v>10968</v>
      </c>
      <c r="B6340" s="53">
        <v>20</v>
      </c>
      <c r="C6340" s="53" t="s">
        <v>33536</v>
      </c>
      <c r="D6340" s="53" t="s">
        <v>33872</v>
      </c>
    </row>
    <row r="6341" spans="1:4" ht="15" x14ac:dyDescent="0.25">
      <c r="A6341" s="53" t="s">
        <v>10969</v>
      </c>
      <c r="B6341" s="53">
        <v>20</v>
      </c>
      <c r="C6341" s="53" t="s">
        <v>33536</v>
      </c>
      <c r="D6341" s="53" t="s">
        <v>33872</v>
      </c>
    </row>
    <row r="6342" spans="1:4" ht="15" x14ac:dyDescent="0.25">
      <c r="A6342" s="53" t="s">
        <v>10970</v>
      </c>
      <c r="B6342" s="53">
        <v>20</v>
      </c>
      <c r="C6342" s="53" t="s">
        <v>33536</v>
      </c>
      <c r="D6342" s="53" t="s">
        <v>33872</v>
      </c>
    </row>
    <row r="6343" spans="1:4" ht="15" x14ac:dyDescent="0.25">
      <c r="A6343" s="53" t="s">
        <v>10971</v>
      </c>
      <c r="B6343" s="53">
        <v>20</v>
      </c>
      <c r="C6343" s="53" t="s">
        <v>33536</v>
      </c>
      <c r="D6343" s="53" t="s">
        <v>33872</v>
      </c>
    </row>
    <row r="6344" spans="1:4" ht="15" x14ac:dyDescent="0.25">
      <c r="A6344" s="53" t="s">
        <v>10972</v>
      </c>
      <c r="B6344" s="53">
        <v>20</v>
      </c>
      <c r="C6344" s="53" t="s">
        <v>33536</v>
      </c>
      <c r="D6344" s="53" t="s">
        <v>33872</v>
      </c>
    </row>
    <row r="6345" spans="1:4" ht="15" x14ac:dyDescent="0.25">
      <c r="A6345" s="53" t="s">
        <v>10973</v>
      </c>
      <c r="B6345" s="53">
        <v>20</v>
      </c>
      <c r="C6345" s="53" t="s">
        <v>33536</v>
      </c>
      <c r="D6345" s="53" t="s">
        <v>33872</v>
      </c>
    </row>
    <row r="6346" spans="1:4" ht="15" x14ac:dyDescent="0.25">
      <c r="A6346" s="53" t="s">
        <v>10974</v>
      </c>
      <c r="B6346" s="53">
        <v>20</v>
      </c>
      <c r="C6346" s="53" t="s">
        <v>33536</v>
      </c>
      <c r="D6346" s="53" t="s">
        <v>33872</v>
      </c>
    </row>
    <row r="6347" spans="1:4" ht="15" x14ac:dyDescent="0.25">
      <c r="A6347" s="53" t="s">
        <v>10975</v>
      </c>
      <c r="B6347" s="53">
        <v>20</v>
      </c>
      <c r="C6347" s="53" t="s">
        <v>33536</v>
      </c>
      <c r="D6347" s="53" t="s">
        <v>33872</v>
      </c>
    </row>
    <row r="6348" spans="1:4" ht="15" x14ac:dyDescent="0.25">
      <c r="A6348" s="53" t="s">
        <v>10976</v>
      </c>
      <c r="B6348" s="53">
        <v>20</v>
      </c>
      <c r="C6348" s="53" t="s">
        <v>33536</v>
      </c>
      <c r="D6348" s="53" t="s">
        <v>33872</v>
      </c>
    </row>
    <row r="6349" spans="1:4" ht="15" x14ac:dyDescent="0.25">
      <c r="A6349" s="53" t="s">
        <v>10977</v>
      </c>
      <c r="B6349" s="53">
        <v>15</v>
      </c>
      <c r="C6349" s="53" t="s">
        <v>33536</v>
      </c>
      <c r="D6349" s="53" t="s">
        <v>33872</v>
      </c>
    </row>
    <row r="6350" spans="1:4" ht="15" x14ac:dyDescent="0.25">
      <c r="A6350" s="53" t="s">
        <v>10978</v>
      </c>
      <c r="B6350" s="53">
        <v>15</v>
      </c>
      <c r="C6350" s="53" t="s">
        <v>33536</v>
      </c>
      <c r="D6350" s="53" t="s">
        <v>33872</v>
      </c>
    </row>
    <row r="6351" spans="1:4" ht="15" x14ac:dyDescent="0.25">
      <c r="A6351" s="53" t="s">
        <v>10979</v>
      </c>
      <c r="B6351" s="53">
        <v>15</v>
      </c>
      <c r="C6351" s="53" t="s">
        <v>33536</v>
      </c>
      <c r="D6351" s="53" t="s">
        <v>33872</v>
      </c>
    </row>
    <row r="6352" spans="1:4" ht="15" x14ac:dyDescent="0.25">
      <c r="A6352" s="53" t="s">
        <v>10980</v>
      </c>
      <c r="B6352" s="53">
        <v>15</v>
      </c>
      <c r="C6352" s="53" t="s">
        <v>33536</v>
      </c>
      <c r="D6352" s="53" t="s">
        <v>33872</v>
      </c>
    </row>
    <row r="6353" spans="1:4" ht="15" x14ac:dyDescent="0.25">
      <c r="A6353" s="53" t="s">
        <v>10981</v>
      </c>
      <c r="B6353" s="53">
        <v>15</v>
      </c>
      <c r="C6353" s="53" t="s">
        <v>33536</v>
      </c>
      <c r="D6353" s="53" t="s">
        <v>33872</v>
      </c>
    </row>
    <row r="6354" spans="1:4" ht="15" x14ac:dyDescent="0.25">
      <c r="A6354" s="53" t="s">
        <v>10982</v>
      </c>
      <c r="B6354" s="53">
        <v>15</v>
      </c>
      <c r="C6354" s="53" t="s">
        <v>33536</v>
      </c>
      <c r="D6354" s="53" t="s">
        <v>33872</v>
      </c>
    </row>
    <row r="6355" spans="1:4" ht="15" x14ac:dyDescent="0.25">
      <c r="A6355" s="53" t="s">
        <v>10983</v>
      </c>
      <c r="B6355" s="53">
        <v>15</v>
      </c>
      <c r="C6355" s="53" t="s">
        <v>33536</v>
      </c>
      <c r="D6355" s="53" t="s">
        <v>33872</v>
      </c>
    </row>
    <row r="6356" spans="1:4" ht="15" x14ac:dyDescent="0.25">
      <c r="A6356" s="53" t="s">
        <v>10984</v>
      </c>
      <c r="B6356" s="53">
        <v>15</v>
      </c>
      <c r="C6356" s="53"/>
      <c r="D6356" s="53" t="s">
        <v>33872</v>
      </c>
    </row>
    <row r="6357" spans="1:4" ht="15" x14ac:dyDescent="0.25">
      <c r="A6357" s="53" t="s">
        <v>10985</v>
      </c>
      <c r="B6357" s="53">
        <v>20</v>
      </c>
      <c r="C6357" s="53" t="s">
        <v>33536</v>
      </c>
      <c r="D6357" s="53" t="s">
        <v>33872</v>
      </c>
    </row>
    <row r="6358" spans="1:4" ht="15" x14ac:dyDescent="0.25">
      <c r="A6358" s="53" t="s">
        <v>10986</v>
      </c>
      <c r="B6358" s="53">
        <v>20</v>
      </c>
      <c r="C6358" s="53" t="s">
        <v>33536</v>
      </c>
      <c r="D6358" s="53" t="s">
        <v>33872</v>
      </c>
    </row>
    <row r="6359" spans="1:4" ht="15" x14ac:dyDescent="0.25">
      <c r="A6359" s="53" t="s">
        <v>10987</v>
      </c>
      <c r="B6359" s="53">
        <v>20</v>
      </c>
      <c r="C6359" s="53" t="s">
        <v>33536</v>
      </c>
      <c r="D6359" s="53" t="s">
        <v>33872</v>
      </c>
    </row>
    <row r="6360" spans="1:4" ht="15" x14ac:dyDescent="0.25">
      <c r="A6360" s="53" t="s">
        <v>10988</v>
      </c>
      <c r="B6360" s="53">
        <v>20</v>
      </c>
      <c r="C6360" s="53" t="s">
        <v>33536</v>
      </c>
      <c r="D6360" s="53" t="s">
        <v>33872</v>
      </c>
    </row>
    <row r="6361" spans="1:4" ht="15" x14ac:dyDescent="0.25">
      <c r="A6361" s="53" t="s">
        <v>10989</v>
      </c>
      <c r="B6361" s="53">
        <v>20</v>
      </c>
      <c r="C6361" s="53" t="s">
        <v>33536</v>
      </c>
      <c r="D6361" s="53" t="s">
        <v>33872</v>
      </c>
    </row>
    <row r="6362" spans="1:4" ht="15" x14ac:dyDescent="0.25">
      <c r="A6362" s="53" t="s">
        <v>10990</v>
      </c>
      <c r="B6362" s="53">
        <v>20</v>
      </c>
      <c r="C6362" s="53" t="s">
        <v>33536</v>
      </c>
      <c r="D6362" s="53" t="s">
        <v>33872</v>
      </c>
    </row>
    <row r="6363" spans="1:4" ht="15" x14ac:dyDescent="0.25">
      <c r="A6363" s="53" t="s">
        <v>10991</v>
      </c>
      <c r="B6363" s="53">
        <v>20</v>
      </c>
      <c r="C6363" s="53" t="s">
        <v>33536</v>
      </c>
      <c r="D6363" s="53" t="s">
        <v>33872</v>
      </c>
    </row>
    <row r="6364" spans="1:4" ht="15" x14ac:dyDescent="0.25">
      <c r="A6364" s="53" t="s">
        <v>10992</v>
      </c>
      <c r="B6364" s="53">
        <v>20</v>
      </c>
      <c r="C6364" s="53" t="s">
        <v>33536</v>
      </c>
      <c r="D6364" s="53" t="s">
        <v>33872</v>
      </c>
    </row>
    <row r="6365" spans="1:4" ht="15" x14ac:dyDescent="0.25">
      <c r="A6365" s="53" t="s">
        <v>10993</v>
      </c>
      <c r="B6365" s="53">
        <v>20</v>
      </c>
      <c r="C6365" s="53" t="s">
        <v>33536</v>
      </c>
      <c r="D6365" s="53" t="s">
        <v>33872</v>
      </c>
    </row>
    <row r="6366" spans="1:4" ht="15" x14ac:dyDescent="0.25">
      <c r="A6366" s="53" t="s">
        <v>10994</v>
      </c>
      <c r="B6366" s="53">
        <v>20</v>
      </c>
      <c r="C6366" s="53" t="s">
        <v>33536</v>
      </c>
      <c r="D6366" s="53" t="s">
        <v>33872</v>
      </c>
    </row>
    <row r="6367" spans="1:4" ht="15" x14ac:dyDescent="0.25">
      <c r="A6367" s="53" t="s">
        <v>10995</v>
      </c>
      <c r="B6367" s="53">
        <v>20</v>
      </c>
      <c r="C6367" s="53" t="s">
        <v>33536</v>
      </c>
      <c r="D6367" s="53" t="s">
        <v>33872</v>
      </c>
    </row>
    <row r="6368" spans="1:4" ht="15" x14ac:dyDescent="0.25">
      <c r="A6368" s="53" t="s">
        <v>10996</v>
      </c>
      <c r="B6368" s="53">
        <v>20</v>
      </c>
      <c r="C6368" s="53" t="s">
        <v>33536</v>
      </c>
      <c r="D6368" s="53" t="s">
        <v>33872</v>
      </c>
    </row>
    <row r="6369" spans="1:4" ht="15" x14ac:dyDescent="0.25">
      <c r="A6369" s="53" t="s">
        <v>10997</v>
      </c>
      <c r="B6369" s="53">
        <v>15</v>
      </c>
      <c r="C6369" s="53" t="s">
        <v>33536</v>
      </c>
      <c r="D6369" s="53" t="s">
        <v>33872</v>
      </c>
    </row>
    <row r="6370" spans="1:4" ht="15" x14ac:dyDescent="0.25">
      <c r="A6370" s="53" t="s">
        <v>10998</v>
      </c>
      <c r="B6370" s="53">
        <v>15</v>
      </c>
      <c r="C6370" s="53" t="s">
        <v>33536</v>
      </c>
      <c r="D6370" s="53" t="s">
        <v>33872</v>
      </c>
    </row>
    <row r="6371" spans="1:4" ht="15" x14ac:dyDescent="0.25">
      <c r="A6371" s="53" t="s">
        <v>10999</v>
      </c>
      <c r="B6371" s="53">
        <v>15</v>
      </c>
      <c r="C6371" s="53" t="s">
        <v>33536</v>
      </c>
      <c r="D6371" s="53" t="s">
        <v>33872</v>
      </c>
    </row>
    <row r="6372" spans="1:4" ht="15" x14ac:dyDescent="0.25">
      <c r="A6372" s="53" t="s">
        <v>11000</v>
      </c>
      <c r="B6372" s="53">
        <v>15</v>
      </c>
      <c r="C6372" s="53" t="s">
        <v>33536</v>
      </c>
      <c r="D6372" s="53" t="s">
        <v>33872</v>
      </c>
    </row>
    <row r="6373" spans="1:4" ht="15" x14ac:dyDescent="0.25">
      <c r="A6373" s="53" t="s">
        <v>11001</v>
      </c>
      <c r="B6373" s="53">
        <v>15</v>
      </c>
      <c r="C6373" s="53"/>
      <c r="D6373" s="53" t="s">
        <v>33872</v>
      </c>
    </row>
    <row r="6374" spans="1:4" ht="15" x14ac:dyDescent="0.25">
      <c r="A6374" s="53" t="s">
        <v>11002</v>
      </c>
      <c r="B6374" s="53">
        <v>15</v>
      </c>
      <c r="C6374" s="53"/>
      <c r="D6374" s="53" t="s">
        <v>33872</v>
      </c>
    </row>
    <row r="6375" spans="1:4" ht="15" x14ac:dyDescent="0.25">
      <c r="A6375" s="53" t="s">
        <v>11003</v>
      </c>
      <c r="B6375" s="53">
        <v>15</v>
      </c>
      <c r="C6375" s="53"/>
      <c r="D6375" s="53" t="s">
        <v>33872</v>
      </c>
    </row>
    <row r="6376" spans="1:4" ht="15" x14ac:dyDescent="0.25">
      <c r="A6376" s="53" t="s">
        <v>11004</v>
      </c>
      <c r="B6376" s="53">
        <v>15</v>
      </c>
      <c r="C6376" s="53"/>
      <c r="D6376" s="53" t="s">
        <v>33872</v>
      </c>
    </row>
    <row r="6377" spans="1:4" ht="15" x14ac:dyDescent="0.25">
      <c r="A6377" s="53" t="s">
        <v>11005</v>
      </c>
      <c r="B6377" s="53">
        <v>15</v>
      </c>
      <c r="C6377" s="53" t="s">
        <v>33536</v>
      </c>
      <c r="D6377" s="53" t="s">
        <v>33872</v>
      </c>
    </row>
    <row r="6378" spans="1:4" ht="15" x14ac:dyDescent="0.25">
      <c r="A6378" s="53" t="s">
        <v>11006</v>
      </c>
      <c r="B6378" s="53">
        <v>15</v>
      </c>
      <c r="C6378" s="53"/>
      <c r="D6378" s="53" t="s">
        <v>33872</v>
      </c>
    </row>
    <row r="6379" spans="1:4" ht="15" x14ac:dyDescent="0.25">
      <c r="A6379" s="53" t="s">
        <v>11007</v>
      </c>
      <c r="B6379" s="53">
        <v>15</v>
      </c>
      <c r="C6379" s="53" t="s">
        <v>33536</v>
      </c>
      <c r="D6379" s="53" t="s">
        <v>33872</v>
      </c>
    </row>
    <row r="6380" spans="1:4" ht="15" x14ac:dyDescent="0.25">
      <c r="A6380" s="53" t="s">
        <v>11008</v>
      </c>
      <c r="B6380" s="53">
        <v>15</v>
      </c>
      <c r="C6380" s="53" t="s">
        <v>33536</v>
      </c>
      <c r="D6380" s="53" t="s">
        <v>33872</v>
      </c>
    </row>
    <row r="6381" spans="1:4" ht="15" x14ac:dyDescent="0.25">
      <c r="A6381" s="53" t="s">
        <v>11009</v>
      </c>
      <c r="B6381" s="53">
        <v>15</v>
      </c>
      <c r="C6381" s="53" t="s">
        <v>33536</v>
      </c>
      <c r="D6381" s="53" t="s">
        <v>33872</v>
      </c>
    </row>
    <row r="6382" spans="1:4" ht="15" x14ac:dyDescent="0.25">
      <c r="A6382" s="53" t="s">
        <v>11010</v>
      </c>
      <c r="B6382" s="53">
        <v>30</v>
      </c>
      <c r="C6382" s="53" t="s">
        <v>33536</v>
      </c>
      <c r="D6382" s="53" t="s">
        <v>33872</v>
      </c>
    </row>
    <row r="6383" spans="1:4" ht="15" x14ac:dyDescent="0.25">
      <c r="A6383" s="53" t="s">
        <v>11011</v>
      </c>
      <c r="B6383" s="53">
        <v>15</v>
      </c>
      <c r="C6383" s="53" t="s">
        <v>33536</v>
      </c>
      <c r="D6383" s="53" t="s">
        <v>33872</v>
      </c>
    </row>
    <row r="6384" spans="1:4" ht="15" x14ac:dyDescent="0.25">
      <c r="A6384" s="53" t="s">
        <v>11012</v>
      </c>
      <c r="B6384" s="53">
        <v>15</v>
      </c>
      <c r="C6384" s="53" t="s">
        <v>33536</v>
      </c>
      <c r="D6384" s="53" t="s">
        <v>33872</v>
      </c>
    </row>
    <row r="6385" spans="1:4" ht="15" x14ac:dyDescent="0.25">
      <c r="A6385" s="53" t="s">
        <v>11013</v>
      </c>
      <c r="B6385" s="53">
        <v>30</v>
      </c>
      <c r="C6385" s="53" t="s">
        <v>33536</v>
      </c>
      <c r="D6385" s="53" t="s">
        <v>33872</v>
      </c>
    </row>
    <row r="6386" spans="1:4" ht="15" x14ac:dyDescent="0.25">
      <c r="A6386" s="53" t="s">
        <v>11014</v>
      </c>
      <c r="B6386" s="53">
        <v>30</v>
      </c>
      <c r="C6386" s="53" t="s">
        <v>33536</v>
      </c>
      <c r="D6386" s="53" t="s">
        <v>33872</v>
      </c>
    </row>
    <row r="6387" spans="1:4" ht="15" x14ac:dyDescent="0.25">
      <c r="A6387" s="53" t="s">
        <v>11015</v>
      </c>
      <c r="B6387" s="53">
        <v>20</v>
      </c>
      <c r="C6387" s="53"/>
      <c r="D6387" s="53" t="s">
        <v>33872</v>
      </c>
    </row>
    <row r="6388" spans="1:4" ht="15" x14ac:dyDescent="0.25">
      <c r="A6388" s="53" t="s">
        <v>11016</v>
      </c>
      <c r="B6388" s="53">
        <v>150</v>
      </c>
      <c r="C6388" s="53"/>
      <c r="D6388" s="53" t="s">
        <v>33872</v>
      </c>
    </row>
    <row r="6389" spans="1:4" ht="15" x14ac:dyDescent="0.25">
      <c r="A6389" s="53" t="s">
        <v>11017</v>
      </c>
      <c r="B6389" s="53">
        <v>15</v>
      </c>
      <c r="C6389" s="53"/>
      <c r="D6389" s="53" t="s">
        <v>33872</v>
      </c>
    </row>
    <row r="6390" spans="1:4" ht="15" x14ac:dyDescent="0.25">
      <c r="A6390" s="53" t="s">
        <v>11018</v>
      </c>
      <c r="B6390" s="53">
        <v>10</v>
      </c>
      <c r="C6390" s="53"/>
      <c r="D6390" s="53" t="s">
        <v>33872</v>
      </c>
    </row>
    <row r="6391" spans="1:4" ht="15" x14ac:dyDescent="0.25">
      <c r="A6391" s="53" t="s">
        <v>11019</v>
      </c>
      <c r="B6391" s="53">
        <v>45</v>
      </c>
      <c r="C6391" s="53" t="s">
        <v>33536</v>
      </c>
      <c r="D6391" s="53" t="s">
        <v>33872</v>
      </c>
    </row>
    <row r="6392" spans="1:4" ht="15" x14ac:dyDescent="0.25">
      <c r="A6392" s="53" t="s">
        <v>11020</v>
      </c>
      <c r="B6392" s="53">
        <v>60</v>
      </c>
      <c r="C6392" s="53"/>
      <c r="D6392" s="53" t="s">
        <v>33872</v>
      </c>
    </row>
    <row r="6393" spans="1:4" ht="15" x14ac:dyDescent="0.25">
      <c r="A6393" s="53" t="s">
        <v>11021</v>
      </c>
      <c r="B6393" s="53">
        <v>20</v>
      </c>
      <c r="C6393" s="53" t="s">
        <v>33536</v>
      </c>
      <c r="D6393" s="53" t="s">
        <v>33872</v>
      </c>
    </row>
    <row r="6394" spans="1:4" ht="15" x14ac:dyDescent="0.25">
      <c r="A6394" s="53" t="s">
        <v>11022</v>
      </c>
      <c r="B6394" s="53">
        <v>30</v>
      </c>
      <c r="C6394" s="53" t="s">
        <v>33536</v>
      </c>
      <c r="D6394" s="53" t="s">
        <v>33872</v>
      </c>
    </row>
    <row r="6395" spans="1:4" ht="15" x14ac:dyDescent="0.25">
      <c r="A6395" s="53" t="s">
        <v>11023</v>
      </c>
      <c r="B6395" s="53">
        <v>15</v>
      </c>
      <c r="C6395" s="53" t="s">
        <v>33536</v>
      </c>
      <c r="D6395" s="53" t="s">
        <v>33872</v>
      </c>
    </row>
    <row r="6396" spans="1:4" ht="15" x14ac:dyDescent="0.25">
      <c r="A6396" s="53" t="s">
        <v>11024</v>
      </c>
      <c r="B6396" s="53">
        <v>20</v>
      </c>
      <c r="C6396" s="53" t="s">
        <v>33536</v>
      </c>
      <c r="D6396" s="53" t="s">
        <v>33872</v>
      </c>
    </row>
    <row r="6397" spans="1:4" ht="15" x14ac:dyDescent="0.25">
      <c r="A6397" s="53" t="s">
        <v>11025</v>
      </c>
      <c r="B6397" s="53">
        <v>15</v>
      </c>
      <c r="C6397" s="53" t="s">
        <v>33536</v>
      </c>
      <c r="D6397" s="53" t="s">
        <v>33872</v>
      </c>
    </row>
    <row r="6398" spans="1:4" ht="15" x14ac:dyDescent="0.25">
      <c r="A6398" s="53" t="s">
        <v>11026</v>
      </c>
      <c r="B6398" s="53">
        <v>15</v>
      </c>
      <c r="C6398" s="53" t="s">
        <v>33536</v>
      </c>
      <c r="D6398" s="53" t="s">
        <v>33872</v>
      </c>
    </row>
    <row r="6399" spans="1:4" ht="15" x14ac:dyDescent="0.25">
      <c r="A6399" s="53" t="s">
        <v>11027</v>
      </c>
      <c r="B6399" s="53">
        <v>15</v>
      </c>
      <c r="C6399" s="53" t="s">
        <v>33536</v>
      </c>
      <c r="D6399" s="53" t="s">
        <v>33872</v>
      </c>
    </row>
    <row r="6400" spans="1:4" ht="15" x14ac:dyDescent="0.25">
      <c r="A6400" s="53" t="s">
        <v>11028</v>
      </c>
      <c r="B6400" s="53">
        <v>45</v>
      </c>
      <c r="C6400" s="53" t="s">
        <v>33536</v>
      </c>
      <c r="D6400" s="53" t="s">
        <v>33872</v>
      </c>
    </row>
    <row r="6401" spans="1:4" ht="15" x14ac:dyDescent="0.25">
      <c r="A6401" s="53" t="s">
        <v>11029</v>
      </c>
      <c r="B6401" s="53">
        <v>25</v>
      </c>
      <c r="C6401" s="53" t="s">
        <v>33536</v>
      </c>
      <c r="D6401" s="53" t="s">
        <v>33872</v>
      </c>
    </row>
    <row r="6402" spans="1:4" ht="15" x14ac:dyDescent="0.25">
      <c r="A6402" s="53" t="s">
        <v>11030</v>
      </c>
      <c r="B6402" s="53">
        <v>10</v>
      </c>
      <c r="C6402" s="53" t="s">
        <v>33536</v>
      </c>
      <c r="D6402" s="53" t="s">
        <v>33872</v>
      </c>
    </row>
    <row r="6403" spans="1:4" ht="15" x14ac:dyDescent="0.25">
      <c r="A6403" s="53" t="s">
        <v>11031</v>
      </c>
      <c r="B6403" s="53">
        <v>60</v>
      </c>
      <c r="C6403" s="53" t="s">
        <v>33536</v>
      </c>
      <c r="D6403" s="53" t="s">
        <v>33872</v>
      </c>
    </row>
    <row r="6404" spans="1:4" ht="15" x14ac:dyDescent="0.25">
      <c r="A6404" s="53" t="s">
        <v>11032</v>
      </c>
      <c r="B6404" s="53">
        <v>15</v>
      </c>
      <c r="C6404" s="53" t="s">
        <v>33536</v>
      </c>
      <c r="D6404" s="53" t="s">
        <v>33872</v>
      </c>
    </row>
    <row r="6405" spans="1:4" ht="15" x14ac:dyDescent="0.25">
      <c r="A6405" s="53" t="s">
        <v>11033</v>
      </c>
      <c r="B6405" s="53">
        <v>15</v>
      </c>
      <c r="C6405" s="53"/>
      <c r="D6405" s="53" t="s">
        <v>33872</v>
      </c>
    </row>
    <row r="6406" spans="1:4" ht="15" x14ac:dyDescent="0.25">
      <c r="A6406" s="53" t="s">
        <v>11034</v>
      </c>
      <c r="B6406" s="53">
        <v>15</v>
      </c>
      <c r="C6406" s="53"/>
      <c r="D6406" s="53" t="s">
        <v>33872</v>
      </c>
    </row>
    <row r="6407" spans="1:4" ht="15" x14ac:dyDescent="0.25">
      <c r="A6407" s="53" t="s">
        <v>11035</v>
      </c>
      <c r="B6407" s="53">
        <v>30</v>
      </c>
      <c r="C6407" s="53"/>
      <c r="D6407" s="53" t="s">
        <v>33872</v>
      </c>
    </row>
    <row r="6408" spans="1:4" ht="15" x14ac:dyDescent="0.25">
      <c r="A6408" s="53" t="s">
        <v>11036</v>
      </c>
      <c r="B6408" s="53">
        <v>30</v>
      </c>
      <c r="C6408" s="53"/>
      <c r="D6408" s="53" t="s">
        <v>33872</v>
      </c>
    </row>
    <row r="6409" spans="1:4" ht="15" x14ac:dyDescent="0.25">
      <c r="A6409" s="53" t="s">
        <v>11037</v>
      </c>
      <c r="B6409" s="53">
        <v>15</v>
      </c>
      <c r="C6409" s="53"/>
      <c r="D6409" s="53" t="s">
        <v>33872</v>
      </c>
    </row>
    <row r="6410" spans="1:4" ht="15" x14ac:dyDescent="0.25">
      <c r="A6410" s="53" t="s">
        <v>11038</v>
      </c>
      <c r="B6410" s="53">
        <v>15</v>
      </c>
      <c r="C6410" s="53"/>
      <c r="D6410" s="53" t="s">
        <v>33872</v>
      </c>
    </row>
    <row r="6411" spans="1:4" ht="15" x14ac:dyDescent="0.25">
      <c r="A6411" s="53" t="s">
        <v>11039</v>
      </c>
      <c r="B6411" s="53">
        <v>60</v>
      </c>
      <c r="C6411" s="53"/>
      <c r="D6411" s="53" t="s">
        <v>33872</v>
      </c>
    </row>
    <row r="6412" spans="1:4" ht="15" x14ac:dyDescent="0.25">
      <c r="A6412" s="53" t="s">
        <v>11040</v>
      </c>
      <c r="B6412" s="53">
        <v>20</v>
      </c>
      <c r="C6412" s="53" t="s">
        <v>33536</v>
      </c>
      <c r="D6412" s="53" t="s">
        <v>33872</v>
      </c>
    </row>
    <row r="6413" spans="1:4" ht="15" x14ac:dyDescent="0.25">
      <c r="A6413" s="53" t="s">
        <v>11041</v>
      </c>
      <c r="B6413" s="53">
        <v>150</v>
      </c>
      <c r="C6413" s="53" t="s">
        <v>33536</v>
      </c>
      <c r="D6413" s="53" t="s">
        <v>33872</v>
      </c>
    </row>
    <row r="6414" spans="1:4" ht="15" x14ac:dyDescent="0.25">
      <c r="A6414" s="53" t="s">
        <v>11042</v>
      </c>
      <c r="B6414" s="53">
        <v>15</v>
      </c>
      <c r="C6414" s="53" t="s">
        <v>33536</v>
      </c>
      <c r="D6414" s="53" t="s">
        <v>33872</v>
      </c>
    </row>
    <row r="6415" spans="1:4" ht="15" x14ac:dyDescent="0.25">
      <c r="A6415" s="53" t="s">
        <v>11043</v>
      </c>
      <c r="B6415" s="53">
        <v>10</v>
      </c>
      <c r="C6415" s="53" t="s">
        <v>33536</v>
      </c>
      <c r="D6415" s="53" t="s">
        <v>33872</v>
      </c>
    </row>
    <row r="6416" spans="1:4" ht="15" x14ac:dyDescent="0.25">
      <c r="A6416" s="53" t="s">
        <v>11044</v>
      </c>
      <c r="B6416" s="53">
        <v>45</v>
      </c>
      <c r="C6416" s="53" t="s">
        <v>33536</v>
      </c>
      <c r="D6416" s="53" t="s">
        <v>33872</v>
      </c>
    </row>
    <row r="6417" spans="1:4" ht="15" x14ac:dyDescent="0.25">
      <c r="A6417" s="53" t="s">
        <v>11045</v>
      </c>
      <c r="B6417" s="53">
        <v>60</v>
      </c>
      <c r="C6417" s="53" t="s">
        <v>33542</v>
      </c>
      <c r="D6417" s="53" t="s">
        <v>33872</v>
      </c>
    </row>
    <row r="6418" spans="1:4" ht="15" x14ac:dyDescent="0.25">
      <c r="A6418" s="53" t="s">
        <v>11046</v>
      </c>
      <c r="B6418" s="53">
        <v>20</v>
      </c>
      <c r="C6418" s="53" t="s">
        <v>33536</v>
      </c>
      <c r="D6418" s="53" t="s">
        <v>33872</v>
      </c>
    </row>
    <row r="6419" spans="1:4" ht="15" x14ac:dyDescent="0.25">
      <c r="A6419" s="53" t="s">
        <v>11047</v>
      </c>
      <c r="B6419" s="53">
        <v>15</v>
      </c>
      <c r="C6419" s="53" t="s">
        <v>33536</v>
      </c>
      <c r="D6419" s="53" t="s">
        <v>33872</v>
      </c>
    </row>
    <row r="6420" spans="1:4" ht="15" x14ac:dyDescent="0.25">
      <c r="A6420" s="53" t="s">
        <v>11048</v>
      </c>
      <c r="B6420" s="53">
        <v>30</v>
      </c>
      <c r="C6420" s="53" t="s">
        <v>33536</v>
      </c>
      <c r="D6420" s="53" t="s">
        <v>33872</v>
      </c>
    </row>
    <row r="6421" spans="1:4" ht="15" x14ac:dyDescent="0.25">
      <c r="A6421" s="53" t="s">
        <v>11049</v>
      </c>
      <c r="B6421" s="53">
        <v>30</v>
      </c>
      <c r="C6421" s="53" t="s">
        <v>33536</v>
      </c>
      <c r="D6421" s="53" t="s">
        <v>33872</v>
      </c>
    </row>
    <row r="6422" spans="1:4" ht="15" x14ac:dyDescent="0.25">
      <c r="A6422" s="53" t="s">
        <v>11050</v>
      </c>
      <c r="B6422" s="53">
        <v>15</v>
      </c>
      <c r="C6422" s="53" t="s">
        <v>33536</v>
      </c>
      <c r="D6422" s="53" t="s">
        <v>33872</v>
      </c>
    </row>
    <row r="6423" spans="1:4" ht="15" x14ac:dyDescent="0.25">
      <c r="A6423" s="53" t="s">
        <v>11051</v>
      </c>
      <c r="B6423" s="53">
        <v>20</v>
      </c>
      <c r="C6423" s="53" t="s">
        <v>33536</v>
      </c>
      <c r="D6423" s="53" t="s">
        <v>33872</v>
      </c>
    </row>
    <row r="6424" spans="1:4" ht="15" x14ac:dyDescent="0.25">
      <c r="A6424" s="53" t="s">
        <v>11052</v>
      </c>
      <c r="B6424" s="53">
        <v>15</v>
      </c>
      <c r="C6424" s="53" t="s">
        <v>33536</v>
      </c>
      <c r="D6424" s="53" t="s">
        <v>33872</v>
      </c>
    </row>
    <row r="6425" spans="1:4" ht="15" x14ac:dyDescent="0.25">
      <c r="A6425" s="53" t="s">
        <v>11053</v>
      </c>
      <c r="B6425" s="53">
        <v>15</v>
      </c>
      <c r="C6425" s="53" t="s">
        <v>33536</v>
      </c>
      <c r="D6425" s="53" t="s">
        <v>33872</v>
      </c>
    </row>
    <row r="6426" spans="1:4" ht="15" x14ac:dyDescent="0.25">
      <c r="A6426" s="53" t="s">
        <v>11054</v>
      </c>
      <c r="B6426" s="53">
        <v>15</v>
      </c>
      <c r="C6426" s="53" t="s">
        <v>33536</v>
      </c>
      <c r="D6426" s="53" t="s">
        <v>33872</v>
      </c>
    </row>
    <row r="6427" spans="1:4" ht="15" x14ac:dyDescent="0.25">
      <c r="A6427" s="53" t="s">
        <v>11055</v>
      </c>
      <c r="B6427" s="53">
        <v>45</v>
      </c>
      <c r="C6427" s="53" t="s">
        <v>33542</v>
      </c>
      <c r="D6427" s="53" t="s">
        <v>33872</v>
      </c>
    </row>
    <row r="6428" spans="1:4" ht="15" x14ac:dyDescent="0.25">
      <c r="A6428" s="53" t="s">
        <v>11056</v>
      </c>
      <c r="B6428" s="53">
        <v>25</v>
      </c>
      <c r="C6428" s="53" t="s">
        <v>33536</v>
      </c>
      <c r="D6428" s="53" t="s">
        <v>33872</v>
      </c>
    </row>
    <row r="6429" spans="1:4" ht="15" x14ac:dyDescent="0.25">
      <c r="A6429" s="53" t="s">
        <v>11057</v>
      </c>
      <c r="B6429" s="53">
        <v>10</v>
      </c>
      <c r="C6429" s="53" t="s">
        <v>33536</v>
      </c>
      <c r="D6429" s="53" t="s">
        <v>33872</v>
      </c>
    </row>
    <row r="6430" spans="1:4" ht="15" x14ac:dyDescent="0.25">
      <c r="A6430" s="53" t="s">
        <v>11058</v>
      </c>
      <c r="B6430" s="53">
        <v>60</v>
      </c>
      <c r="C6430" s="53" t="s">
        <v>33542</v>
      </c>
      <c r="D6430" s="53" t="s">
        <v>33872</v>
      </c>
    </row>
    <row r="6431" spans="1:4" ht="15" x14ac:dyDescent="0.25">
      <c r="A6431" s="53" t="s">
        <v>11059</v>
      </c>
      <c r="B6431" s="53">
        <v>15</v>
      </c>
      <c r="C6431" s="53" t="s">
        <v>33536</v>
      </c>
      <c r="D6431" s="53" t="s">
        <v>33872</v>
      </c>
    </row>
    <row r="6432" spans="1:4" ht="15" x14ac:dyDescent="0.25">
      <c r="A6432" s="53" t="s">
        <v>11060</v>
      </c>
      <c r="B6432" s="53">
        <v>15</v>
      </c>
      <c r="C6432" s="53"/>
      <c r="D6432" s="53" t="s">
        <v>33872</v>
      </c>
    </row>
    <row r="6433" spans="1:4" ht="15" x14ac:dyDescent="0.25">
      <c r="A6433" s="53" t="s">
        <v>11061</v>
      </c>
      <c r="B6433" s="53">
        <v>15</v>
      </c>
      <c r="C6433" s="53"/>
      <c r="D6433" s="53" t="s">
        <v>33872</v>
      </c>
    </row>
    <row r="6434" spans="1:4" ht="15" x14ac:dyDescent="0.25">
      <c r="A6434" s="53" t="s">
        <v>11062</v>
      </c>
      <c r="B6434" s="53">
        <v>30</v>
      </c>
      <c r="C6434" s="53"/>
      <c r="D6434" s="53" t="s">
        <v>33872</v>
      </c>
    </row>
    <row r="6435" spans="1:4" ht="15" x14ac:dyDescent="0.25">
      <c r="A6435" s="53" t="s">
        <v>11063</v>
      </c>
      <c r="B6435" s="53">
        <v>30</v>
      </c>
      <c r="C6435" s="53"/>
      <c r="D6435" s="53" t="s">
        <v>33872</v>
      </c>
    </row>
    <row r="6436" spans="1:4" ht="15" x14ac:dyDescent="0.25">
      <c r="A6436" s="53" t="s">
        <v>11064</v>
      </c>
      <c r="B6436" s="53">
        <v>15</v>
      </c>
      <c r="C6436" s="53"/>
      <c r="D6436" s="53" t="s">
        <v>33872</v>
      </c>
    </row>
    <row r="6437" spans="1:4" ht="15" x14ac:dyDescent="0.25">
      <c r="A6437" s="53" t="s">
        <v>11065</v>
      </c>
      <c r="B6437" s="53">
        <v>15</v>
      </c>
      <c r="C6437" s="53"/>
      <c r="D6437" s="53" t="s">
        <v>33872</v>
      </c>
    </row>
    <row r="6438" spans="1:4" ht="15" x14ac:dyDescent="0.25">
      <c r="A6438" s="53" t="s">
        <v>11066</v>
      </c>
      <c r="B6438" s="53">
        <v>60</v>
      </c>
      <c r="C6438" s="53" t="s">
        <v>33542</v>
      </c>
      <c r="D6438" s="53" t="s">
        <v>33872</v>
      </c>
    </row>
    <row r="6439" spans="1:4" ht="15" x14ac:dyDescent="0.25">
      <c r="A6439" s="53" t="s">
        <v>11067</v>
      </c>
      <c r="B6439" s="53">
        <v>15</v>
      </c>
      <c r="C6439" s="53"/>
      <c r="D6439" s="53" t="s">
        <v>33872</v>
      </c>
    </row>
    <row r="6440" spans="1:4" ht="15" x14ac:dyDescent="0.25">
      <c r="A6440" s="53" t="s">
        <v>11068</v>
      </c>
      <c r="B6440" s="53">
        <v>15</v>
      </c>
      <c r="C6440" s="53"/>
      <c r="D6440" s="53" t="s">
        <v>33872</v>
      </c>
    </row>
    <row r="6441" spans="1:4" ht="15" x14ac:dyDescent="0.25">
      <c r="A6441" s="53" t="s">
        <v>11069</v>
      </c>
      <c r="B6441" s="53">
        <v>30</v>
      </c>
      <c r="C6441" s="53"/>
      <c r="D6441" s="53" t="s">
        <v>33872</v>
      </c>
    </row>
    <row r="6442" spans="1:4" ht="15" x14ac:dyDescent="0.25">
      <c r="A6442" s="53" t="s">
        <v>11070</v>
      </c>
      <c r="B6442" s="53">
        <v>15</v>
      </c>
      <c r="C6442" s="53"/>
      <c r="D6442" s="53" t="s">
        <v>33872</v>
      </c>
    </row>
    <row r="6443" spans="1:4" ht="15" x14ac:dyDescent="0.25">
      <c r="A6443" s="53" t="s">
        <v>11071</v>
      </c>
      <c r="B6443" s="53">
        <v>30</v>
      </c>
      <c r="C6443" s="53"/>
      <c r="D6443" s="53" t="s">
        <v>33872</v>
      </c>
    </row>
    <row r="6444" spans="1:4" ht="15" x14ac:dyDescent="0.25">
      <c r="A6444" s="53" t="s">
        <v>11072</v>
      </c>
      <c r="B6444" s="53">
        <v>15</v>
      </c>
      <c r="C6444" s="53"/>
      <c r="D6444" s="53" t="s">
        <v>33872</v>
      </c>
    </row>
    <row r="6445" spans="1:4" ht="15" x14ac:dyDescent="0.25">
      <c r="A6445" s="53" t="s">
        <v>11073</v>
      </c>
      <c r="B6445" s="53">
        <v>60</v>
      </c>
      <c r="C6445" s="53" t="s">
        <v>33542</v>
      </c>
      <c r="D6445" s="53" t="s">
        <v>33872</v>
      </c>
    </row>
    <row r="6446" spans="1:4" ht="15" x14ac:dyDescent="0.25">
      <c r="A6446" s="53" t="s">
        <v>11074</v>
      </c>
      <c r="B6446" s="53">
        <v>30</v>
      </c>
      <c r="C6446" s="53" t="s">
        <v>33536</v>
      </c>
      <c r="D6446" s="53" t="s">
        <v>33872</v>
      </c>
    </row>
    <row r="6447" spans="1:4" ht="15" x14ac:dyDescent="0.25">
      <c r="A6447" s="53" t="s">
        <v>11075</v>
      </c>
      <c r="B6447" s="53">
        <v>20</v>
      </c>
      <c r="C6447" s="53" t="s">
        <v>33536</v>
      </c>
      <c r="D6447" s="53" t="s">
        <v>33872</v>
      </c>
    </row>
    <row r="6448" spans="1:4" ht="15" x14ac:dyDescent="0.25">
      <c r="A6448" s="53" t="s">
        <v>11076</v>
      </c>
      <c r="B6448" s="53">
        <v>15</v>
      </c>
      <c r="C6448" s="53"/>
      <c r="D6448" s="53" t="s">
        <v>33872</v>
      </c>
    </row>
    <row r="6449" spans="1:4" ht="15" x14ac:dyDescent="0.25">
      <c r="A6449" s="53" t="s">
        <v>11077</v>
      </c>
      <c r="B6449" s="53">
        <v>15</v>
      </c>
      <c r="C6449" s="53"/>
      <c r="D6449" s="53" t="s">
        <v>33872</v>
      </c>
    </row>
    <row r="6450" spans="1:4" ht="15" x14ac:dyDescent="0.25">
      <c r="A6450" s="53" t="s">
        <v>11078</v>
      </c>
      <c r="B6450" s="53">
        <v>30</v>
      </c>
      <c r="C6450" s="53"/>
      <c r="D6450" s="53" t="s">
        <v>33872</v>
      </c>
    </row>
    <row r="6451" spans="1:4" ht="15" x14ac:dyDescent="0.25">
      <c r="A6451" s="53" t="s">
        <v>11079</v>
      </c>
      <c r="B6451" s="53">
        <v>15</v>
      </c>
      <c r="C6451" s="53"/>
      <c r="D6451" s="53" t="s">
        <v>33872</v>
      </c>
    </row>
    <row r="6452" spans="1:4" ht="15" x14ac:dyDescent="0.25">
      <c r="A6452" s="53" t="s">
        <v>11080</v>
      </c>
      <c r="B6452" s="53">
        <v>15</v>
      </c>
      <c r="C6452" s="53"/>
      <c r="D6452" s="53" t="s">
        <v>33872</v>
      </c>
    </row>
    <row r="6453" spans="1:4" ht="15" x14ac:dyDescent="0.25">
      <c r="A6453" s="53" t="s">
        <v>11081</v>
      </c>
      <c r="B6453" s="53">
        <v>15</v>
      </c>
      <c r="C6453" s="53"/>
      <c r="D6453" s="53" t="s">
        <v>33872</v>
      </c>
    </row>
    <row r="6454" spans="1:4" ht="15" x14ac:dyDescent="0.25">
      <c r="A6454" s="53" t="s">
        <v>11082</v>
      </c>
      <c r="B6454" s="53">
        <v>15</v>
      </c>
      <c r="C6454" s="53"/>
      <c r="D6454" s="53" t="s">
        <v>33872</v>
      </c>
    </row>
    <row r="6455" spans="1:4" ht="15" x14ac:dyDescent="0.25">
      <c r="A6455" s="53" t="s">
        <v>11083</v>
      </c>
      <c r="B6455" s="53">
        <v>15</v>
      </c>
      <c r="C6455" s="53"/>
      <c r="D6455" s="53" t="s">
        <v>33872</v>
      </c>
    </row>
    <row r="6456" spans="1:4" ht="15" x14ac:dyDescent="0.25">
      <c r="A6456" s="53" t="s">
        <v>11084</v>
      </c>
      <c r="B6456" s="53">
        <v>60</v>
      </c>
      <c r="C6456" s="53" t="s">
        <v>33542</v>
      </c>
      <c r="D6456" s="53" t="s">
        <v>33872</v>
      </c>
    </row>
    <row r="6457" spans="1:4" ht="15" x14ac:dyDescent="0.25">
      <c r="A6457" s="53" t="s">
        <v>11085</v>
      </c>
      <c r="B6457" s="53">
        <v>15</v>
      </c>
      <c r="C6457" s="53" t="s">
        <v>33536</v>
      </c>
      <c r="D6457" s="53" t="s">
        <v>33872</v>
      </c>
    </row>
    <row r="6458" spans="1:4" ht="15" x14ac:dyDescent="0.25">
      <c r="A6458" s="53" t="s">
        <v>11086</v>
      </c>
      <c r="B6458" s="53">
        <v>20</v>
      </c>
      <c r="C6458" s="53"/>
      <c r="D6458" s="53" t="s">
        <v>33872</v>
      </c>
    </row>
    <row r="6459" spans="1:4" ht="15" x14ac:dyDescent="0.25">
      <c r="A6459" s="53" t="s">
        <v>11087</v>
      </c>
      <c r="B6459" s="53">
        <v>20</v>
      </c>
      <c r="C6459" s="53"/>
      <c r="D6459" s="53" t="s">
        <v>33872</v>
      </c>
    </row>
    <row r="6460" spans="1:4" ht="15" x14ac:dyDescent="0.25">
      <c r="A6460" s="53" t="s">
        <v>11088</v>
      </c>
      <c r="B6460" s="53">
        <v>20</v>
      </c>
      <c r="C6460" s="53"/>
      <c r="D6460" s="53" t="s">
        <v>33872</v>
      </c>
    </row>
    <row r="6461" spans="1:4" ht="15" x14ac:dyDescent="0.25">
      <c r="A6461" s="53" t="s">
        <v>11089</v>
      </c>
      <c r="B6461" s="53">
        <v>20</v>
      </c>
      <c r="C6461" s="53"/>
      <c r="D6461" s="53" t="s">
        <v>33872</v>
      </c>
    </row>
    <row r="6462" spans="1:4" ht="15" x14ac:dyDescent="0.25">
      <c r="A6462" s="53" t="s">
        <v>11090</v>
      </c>
      <c r="B6462" s="53">
        <v>20</v>
      </c>
      <c r="C6462" s="53"/>
      <c r="D6462" s="53" t="s">
        <v>33872</v>
      </c>
    </row>
    <row r="6463" spans="1:4" ht="15" x14ac:dyDescent="0.25">
      <c r="A6463" s="53" t="s">
        <v>11091</v>
      </c>
      <c r="B6463" s="53">
        <v>20</v>
      </c>
      <c r="C6463" s="53"/>
      <c r="D6463" s="53" t="s">
        <v>33872</v>
      </c>
    </row>
    <row r="6464" spans="1:4" ht="15" x14ac:dyDescent="0.25">
      <c r="A6464" s="53" t="s">
        <v>11092</v>
      </c>
      <c r="B6464" s="53">
        <v>60</v>
      </c>
      <c r="C6464" s="53"/>
      <c r="D6464" s="53" t="s">
        <v>33872</v>
      </c>
    </row>
    <row r="6465" spans="1:4" ht="15" x14ac:dyDescent="0.25">
      <c r="A6465" s="53" t="s">
        <v>11093</v>
      </c>
      <c r="B6465" s="53">
        <v>0</v>
      </c>
      <c r="C6465" s="53"/>
      <c r="D6465" s="53" t="s">
        <v>33872</v>
      </c>
    </row>
    <row r="6466" spans="1:4" ht="15" x14ac:dyDescent="0.25">
      <c r="A6466" s="53" t="s">
        <v>11094</v>
      </c>
      <c r="B6466" s="53">
        <v>0</v>
      </c>
      <c r="C6466" s="53"/>
      <c r="D6466" s="53" t="s">
        <v>33872</v>
      </c>
    </row>
    <row r="6467" spans="1:4" ht="15" x14ac:dyDescent="0.25">
      <c r="A6467" s="53" t="s">
        <v>11095</v>
      </c>
      <c r="B6467" s="53">
        <v>30</v>
      </c>
      <c r="C6467" s="53"/>
      <c r="D6467" s="53" t="s">
        <v>33872</v>
      </c>
    </row>
    <row r="6468" spans="1:4" ht="15" x14ac:dyDescent="0.25">
      <c r="A6468" s="53" t="s">
        <v>11096</v>
      </c>
      <c r="B6468" s="53">
        <v>15</v>
      </c>
      <c r="C6468" s="53"/>
      <c r="D6468" s="53" t="s">
        <v>33872</v>
      </c>
    </row>
    <row r="6469" spans="1:4" ht="15" x14ac:dyDescent="0.25">
      <c r="A6469" s="53" t="s">
        <v>11097</v>
      </c>
      <c r="B6469" s="53">
        <v>60</v>
      </c>
      <c r="C6469" s="53" t="s">
        <v>33542</v>
      </c>
      <c r="D6469" s="53" t="s">
        <v>33872</v>
      </c>
    </row>
    <row r="6470" spans="1:4" ht="15" x14ac:dyDescent="0.25">
      <c r="A6470" s="53" t="s">
        <v>11098</v>
      </c>
      <c r="B6470" s="53">
        <v>30</v>
      </c>
      <c r="C6470" s="53"/>
      <c r="D6470" s="53" t="s">
        <v>33872</v>
      </c>
    </row>
    <row r="6471" spans="1:4" ht="15" x14ac:dyDescent="0.25">
      <c r="A6471" s="53" t="s">
        <v>11099</v>
      </c>
      <c r="B6471" s="53">
        <v>30</v>
      </c>
      <c r="C6471" s="53" t="s">
        <v>33536</v>
      </c>
      <c r="D6471" s="53" t="s">
        <v>33873</v>
      </c>
    </row>
    <row r="6472" spans="1:4" ht="15" x14ac:dyDescent="0.25">
      <c r="A6472" s="53" t="s">
        <v>11100</v>
      </c>
      <c r="B6472" s="53">
        <v>30</v>
      </c>
      <c r="C6472" s="53" t="s">
        <v>33536</v>
      </c>
      <c r="D6472" s="53" t="s">
        <v>33873</v>
      </c>
    </row>
    <row r="6473" spans="1:4" ht="15" x14ac:dyDescent="0.25">
      <c r="A6473" s="53" t="s">
        <v>11101</v>
      </c>
      <c r="B6473" s="53">
        <v>15</v>
      </c>
      <c r="C6473" s="53" t="s">
        <v>33536</v>
      </c>
      <c r="D6473" s="53" t="s">
        <v>33872</v>
      </c>
    </row>
    <row r="6474" spans="1:4" ht="15" x14ac:dyDescent="0.25">
      <c r="A6474" s="53" t="s">
        <v>11102</v>
      </c>
      <c r="B6474" s="53">
        <v>0</v>
      </c>
      <c r="C6474" s="53" t="s">
        <v>33539</v>
      </c>
      <c r="D6474" s="53" t="s">
        <v>33873</v>
      </c>
    </row>
    <row r="6475" spans="1:4" ht="15" x14ac:dyDescent="0.25">
      <c r="A6475" s="53" t="s">
        <v>11103</v>
      </c>
      <c r="B6475" s="53">
        <v>0</v>
      </c>
      <c r="C6475" s="53" t="s">
        <v>33539</v>
      </c>
      <c r="D6475" s="53" t="s">
        <v>33873</v>
      </c>
    </row>
    <row r="6476" spans="1:4" ht="15" x14ac:dyDescent="0.25">
      <c r="A6476" s="53" t="s">
        <v>11104</v>
      </c>
      <c r="B6476" s="53">
        <v>0</v>
      </c>
      <c r="C6476" s="53" t="s">
        <v>33539</v>
      </c>
      <c r="D6476" s="53" t="s">
        <v>33873</v>
      </c>
    </row>
    <row r="6477" spans="1:4" ht="15" x14ac:dyDescent="0.25">
      <c r="A6477" s="53" t="s">
        <v>11105</v>
      </c>
      <c r="B6477" s="53">
        <v>0</v>
      </c>
      <c r="C6477" s="53" t="s">
        <v>33539</v>
      </c>
      <c r="D6477" s="53" t="s">
        <v>33873</v>
      </c>
    </row>
    <row r="6478" spans="1:4" ht="15" x14ac:dyDescent="0.25">
      <c r="A6478" s="53" t="s">
        <v>11106</v>
      </c>
      <c r="B6478" s="53">
        <v>15</v>
      </c>
      <c r="C6478" s="53" t="s">
        <v>33563</v>
      </c>
      <c r="D6478" s="53" t="s">
        <v>33872</v>
      </c>
    </row>
    <row r="6479" spans="1:4" ht="15" x14ac:dyDescent="0.25">
      <c r="A6479" s="53" t="s">
        <v>11107</v>
      </c>
      <c r="B6479" s="53">
        <v>30</v>
      </c>
      <c r="C6479" s="53" t="s">
        <v>33536</v>
      </c>
      <c r="D6479" s="53" t="s">
        <v>33873</v>
      </c>
    </row>
    <row r="6480" spans="1:4" ht="15" x14ac:dyDescent="0.25">
      <c r="A6480" s="53" t="s">
        <v>11108</v>
      </c>
      <c r="B6480" s="53">
        <v>15</v>
      </c>
      <c r="C6480" s="53" t="s">
        <v>33536</v>
      </c>
      <c r="D6480" s="53" t="s">
        <v>33872</v>
      </c>
    </row>
    <row r="6481" spans="1:4" ht="15" x14ac:dyDescent="0.25">
      <c r="A6481" s="53" t="s">
        <v>11109</v>
      </c>
      <c r="B6481" s="53">
        <v>15</v>
      </c>
      <c r="C6481" s="53" t="s">
        <v>33536</v>
      </c>
      <c r="D6481" s="53" t="s">
        <v>33872</v>
      </c>
    </row>
    <row r="6482" spans="1:4" ht="15" x14ac:dyDescent="0.25">
      <c r="A6482" s="53" t="s">
        <v>11110</v>
      </c>
      <c r="B6482" s="53">
        <v>15</v>
      </c>
      <c r="C6482" s="53" t="s">
        <v>33536</v>
      </c>
      <c r="D6482" s="53" t="s">
        <v>33872</v>
      </c>
    </row>
    <row r="6483" spans="1:4" ht="15" x14ac:dyDescent="0.25">
      <c r="A6483" s="53" t="s">
        <v>11111</v>
      </c>
      <c r="B6483" s="53">
        <v>15</v>
      </c>
      <c r="C6483" s="53" t="s">
        <v>33536</v>
      </c>
      <c r="D6483" s="53" t="s">
        <v>33873</v>
      </c>
    </row>
    <row r="6484" spans="1:4" ht="15" x14ac:dyDescent="0.25">
      <c r="A6484" s="53" t="s">
        <v>11112</v>
      </c>
      <c r="B6484" s="53">
        <v>15</v>
      </c>
      <c r="C6484" s="53" t="s">
        <v>33536</v>
      </c>
      <c r="D6484" s="53" t="s">
        <v>33872</v>
      </c>
    </row>
    <row r="6485" spans="1:4" ht="15" x14ac:dyDescent="0.25">
      <c r="A6485" s="53" t="s">
        <v>11113</v>
      </c>
      <c r="B6485" s="53">
        <v>30</v>
      </c>
      <c r="C6485" s="53" t="s">
        <v>33536</v>
      </c>
      <c r="D6485" s="53" t="s">
        <v>33873</v>
      </c>
    </row>
    <row r="6486" spans="1:4" ht="15" x14ac:dyDescent="0.25">
      <c r="A6486" s="53" t="s">
        <v>11114</v>
      </c>
      <c r="B6486" s="53">
        <v>30</v>
      </c>
      <c r="C6486" s="53" t="s">
        <v>33536</v>
      </c>
      <c r="D6486" s="53" t="s">
        <v>33873</v>
      </c>
    </row>
    <row r="6487" spans="1:4" ht="15" x14ac:dyDescent="0.25">
      <c r="A6487" s="53" t="s">
        <v>11115</v>
      </c>
      <c r="B6487" s="53">
        <v>30</v>
      </c>
      <c r="C6487" s="53" t="s">
        <v>33536</v>
      </c>
      <c r="D6487" s="53" t="s">
        <v>33873</v>
      </c>
    </row>
    <row r="6488" spans="1:4" ht="15" x14ac:dyDescent="0.25">
      <c r="A6488" s="53" t="s">
        <v>11116</v>
      </c>
      <c r="B6488" s="53">
        <v>30</v>
      </c>
      <c r="C6488" s="53" t="s">
        <v>33536</v>
      </c>
      <c r="D6488" s="53" t="s">
        <v>33873</v>
      </c>
    </row>
    <row r="6489" spans="1:4" ht="15" x14ac:dyDescent="0.25">
      <c r="A6489" s="53" t="s">
        <v>11117</v>
      </c>
      <c r="B6489" s="53">
        <v>30</v>
      </c>
      <c r="C6489" s="53" t="s">
        <v>33536</v>
      </c>
      <c r="D6489" s="53" t="s">
        <v>33873</v>
      </c>
    </row>
    <row r="6490" spans="1:4" ht="15" x14ac:dyDescent="0.25">
      <c r="A6490" s="53" t="s">
        <v>11118</v>
      </c>
      <c r="B6490" s="53">
        <v>30</v>
      </c>
      <c r="C6490" s="53" t="s">
        <v>33536</v>
      </c>
      <c r="D6490" s="53" t="s">
        <v>33873</v>
      </c>
    </row>
    <row r="6491" spans="1:4" ht="15" x14ac:dyDescent="0.25">
      <c r="A6491" s="53" t="s">
        <v>11119</v>
      </c>
      <c r="B6491" s="53">
        <v>0</v>
      </c>
      <c r="C6491" s="53" t="s">
        <v>33539</v>
      </c>
      <c r="D6491" s="53" t="s">
        <v>33873</v>
      </c>
    </row>
    <row r="6492" spans="1:4" ht="15" x14ac:dyDescent="0.25">
      <c r="A6492" s="53" t="s">
        <v>11120</v>
      </c>
      <c r="B6492" s="53">
        <v>0</v>
      </c>
      <c r="C6492" s="53" t="s">
        <v>33539</v>
      </c>
      <c r="D6492" s="53" t="s">
        <v>33873</v>
      </c>
    </row>
    <row r="6493" spans="1:4" ht="15" x14ac:dyDescent="0.25">
      <c r="A6493" s="53" t="s">
        <v>11121</v>
      </c>
      <c r="B6493" s="53">
        <v>30</v>
      </c>
      <c r="C6493" s="53" t="s">
        <v>33536</v>
      </c>
      <c r="D6493" s="53" t="s">
        <v>33872</v>
      </c>
    </row>
    <row r="6494" spans="1:4" ht="15" x14ac:dyDescent="0.25">
      <c r="A6494" s="53" t="s">
        <v>11122</v>
      </c>
      <c r="B6494" s="53">
        <v>30</v>
      </c>
      <c r="C6494" s="53" t="s">
        <v>33541</v>
      </c>
      <c r="D6494" s="53" t="s">
        <v>33873</v>
      </c>
    </row>
    <row r="6495" spans="1:4" ht="15" x14ac:dyDescent="0.25">
      <c r="A6495" s="53" t="s">
        <v>11123</v>
      </c>
      <c r="B6495" s="53">
        <v>30</v>
      </c>
      <c r="C6495" s="53" t="s">
        <v>33536</v>
      </c>
      <c r="D6495" s="53" t="s">
        <v>33873</v>
      </c>
    </row>
    <row r="6496" spans="1:4" ht="15" x14ac:dyDescent="0.25">
      <c r="A6496" s="53" t="s">
        <v>11124</v>
      </c>
      <c r="B6496" s="53">
        <v>30</v>
      </c>
      <c r="C6496" s="53" t="s">
        <v>33536</v>
      </c>
      <c r="D6496" s="53" t="s">
        <v>33873</v>
      </c>
    </row>
    <row r="6497" spans="1:4" ht="15" x14ac:dyDescent="0.25">
      <c r="A6497" s="53" t="s">
        <v>33620</v>
      </c>
      <c r="B6497" s="53">
        <v>30</v>
      </c>
      <c r="C6497" s="53" t="s">
        <v>33536</v>
      </c>
      <c r="D6497" s="53" t="s">
        <v>33873</v>
      </c>
    </row>
    <row r="6498" spans="1:4" ht="15" x14ac:dyDescent="0.25">
      <c r="A6498" s="53" t="s">
        <v>33621</v>
      </c>
      <c r="B6498" s="53">
        <v>30</v>
      </c>
      <c r="C6498" s="53" t="s">
        <v>33536</v>
      </c>
      <c r="D6498" s="53" t="s">
        <v>33873</v>
      </c>
    </row>
    <row r="6499" spans="1:4" ht="15" x14ac:dyDescent="0.25">
      <c r="A6499" s="53" t="s">
        <v>11125</v>
      </c>
      <c r="B6499" s="53">
        <v>0</v>
      </c>
      <c r="C6499" s="53" t="s">
        <v>33539</v>
      </c>
      <c r="D6499" s="53" t="s">
        <v>33873</v>
      </c>
    </row>
    <row r="6500" spans="1:4" ht="15" x14ac:dyDescent="0.25">
      <c r="A6500" s="53" t="s">
        <v>11126</v>
      </c>
      <c r="B6500" s="53">
        <v>0</v>
      </c>
      <c r="C6500" s="53" t="s">
        <v>33539</v>
      </c>
      <c r="D6500" s="53" t="s">
        <v>33873</v>
      </c>
    </row>
    <row r="6501" spans="1:4" ht="15" x14ac:dyDescent="0.25">
      <c r="A6501" s="53" t="s">
        <v>11127</v>
      </c>
      <c r="B6501" s="53">
        <v>30</v>
      </c>
      <c r="C6501" s="53" t="s">
        <v>33536</v>
      </c>
      <c r="D6501" s="53" t="s">
        <v>33873</v>
      </c>
    </row>
    <row r="6502" spans="1:4" ht="15" x14ac:dyDescent="0.25">
      <c r="A6502" s="53" t="s">
        <v>11128</v>
      </c>
      <c r="B6502" s="53">
        <v>30</v>
      </c>
      <c r="C6502" s="53" t="s">
        <v>33536</v>
      </c>
      <c r="D6502" s="53" t="s">
        <v>33873</v>
      </c>
    </row>
    <row r="6503" spans="1:4" ht="15" x14ac:dyDescent="0.25">
      <c r="A6503" s="53" t="s">
        <v>11129</v>
      </c>
      <c r="B6503" s="53">
        <v>30</v>
      </c>
      <c r="C6503" s="53" t="s">
        <v>33536</v>
      </c>
      <c r="D6503" s="53" t="s">
        <v>33873</v>
      </c>
    </row>
    <row r="6504" spans="1:4" ht="15" x14ac:dyDescent="0.25">
      <c r="A6504" s="53" t="s">
        <v>11130</v>
      </c>
      <c r="B6504" s="53">
        <v>30</v>
      </c>
      <c r="C6504" s="53" t="s">
        <v>33536</v>
      </c>
      <c r="D6504" s="53" t="s">
        <v>33873</v>
      </c>
    </row>
    <row r="6505" spans="1:4" ht="15" x14ac:dyDescent="0.25">
      <c r="A6505" s="53" t="s">
        <v>11131</v>
      </c>
      <c r="B6505" s="53">
        <v>30</v>
      </c>
      <c r="C6505" s="53" t="s">
        <v>33536</v>
      </c>
      <c r="D6505" s="53" t="s">
        <v>33873</v>
      </c>
    </row>
    <row r="6506" spans="1:4" ht="15" x14ac:dyDescent="0.25">
      <c r="A6506" s="53" t="s">
        <v>11132</v>
      </c>
      <c r="B6506" s="53">
        <v>30</v>
      </c>
      <c r="C6506" s="53" t="s">
        <v>33536</v>
      </c>
      <c r="D6506" s="53" t="s">
        <v>33873</v>
      </c>
    </row>
    <row r="6507" spans="1:4" ht="15" x14ac:dyDescent="0.25">
      <c r="A6507" s="53" t="s">
        <v>11133</v>
      </c>
      <c r="B6507" s="53">
        <v>60</v>
      </c>
      <c r="C6507" s="53" t="s">
        <v>33542</v>
      </c>
      <c r="D6507" s="53" t="s">
        <v>33873</v>
      </c>
    </row>
    <row r="6508" spans="1:4" ht="15" x14ac:dyDescent="0.25">
      <c r="A6508" s="53" t="s">
        <v>33067</v>
      </c>
      <c r="B6508" s="53">
        <v>30</v>
      </c>
      <c r="C6508" s="53" t="s">
        <v>33536</v>
      </c>
      <c r="D6508" s="53" t="s">
        <v>33873</v>
      </c>
    </row>
    <row r="6509" spans="1:4" ht="15" x14ac:dyDescent="0.25">
      <c r="A6509" s="53" t="s">
        <v>33068</v>
      </c>
      <c r="B6509" s="53">
        <v>30</v>
      </c>
      <c r="C6509" s="53" t="s">
        <v>33536</v>
      </c>
      <c r="D6509" s="53" t="s">
        <v>33873</v>
      </c>
    </row>
    <row r="6510" spans="1:4" ht="15" x14ac:dyDescent="0.25">
      <c r="A6510" s="53" t="s">
        <v>33069</v>
      </c>
      <c r="B6510" s="53">
        <v>30</v>
      </c>
      <c r="C6510" s="53" t="s">
        <v>33536</v>
      </c>
      <c r="D6510" s="53" t="s">
        <v>33873</v>
      </c>
    </row>
    <row r="6511" spans="1:4" ht="15" x14ac:dyDescent="0.25">
      <c r="A6511" s="53" t="s">
        <v>33070</v>
      </c>
      <c r="B6511" s="53">
        <v>30</v>
      </c>
      <c r="C6511" s="53" t="s">
        <v>33536</v>
      </c>
      <c r="D6511" s="53" t="s">
        <v>33873</v>
      </c>
    </row>
    <row r="6512" spans="1:4" ht="15" x14ac:dyDescent="0.25">
      <c r="A6512" s="53" t="s">
        <v>33071</v>
      </c>
      <c r="B6512" s="53">
        <v>30</v>
      </c>
      <c r="C6512" s="53" t="s">
        <v>33536</v>
      </c>
      <c r="D6512" s="53" t="s">
        <v>33873</v>
      </c>
    </row>
    <row r="6513" spans="1:4" ht="15" x14ac:dyDescent="0.25">
      <c r="A6513" s="53" t="s">
        <v>33072</v>
      </c>
      <c r="B6513" s="53">
        <v>0</v>
      </c>
      <c r="C6513" s="53" t="s">
        <v>33539</v>
      </c>
      <c r="D6513" s="53" t="s">
        <v>33873</v>
      </c>
    </row>
    <row r="6514" spans="1:4" ht="15" x14ac:dyDescent="0.25">
      <c r="A6514" s="53" t="s">
        <v>11134</v>
      </c>
      <c r="B6514" s="53">
        <v>30</v>
      </c>
      <c r="C6514" s="53" t="s">
        <v>33536</v>
      </c>
      <c r="D6514" s="53" t="s">
        <v>33872</v>
      </c>
    </row>
    <row r="6515" spans="1:4" ht="15" x14ac:dyDescent="0.25">
      <c r="A6515" s="53" t="s">
        <v>11135</v>
      </c>
      <c r="B6515" s="53">
        <v>20</v>
      </c>
      <c r="C6515" s="53" t="s">
        <v>33536</v>
      </c>
      <c r="D6515" s="53" t="s">
        <v>33872</v>
      </c>
    </row>
    <row r="6516" spans="1:4" ht="15" x14ac:dyDescent="0.25">
      <c r="A6516" s="53" t="s">
        <v>11136</v>
      </c>
      <c r="B6516" s="53">
        <v>30</v>
      </c>
      <c r="C6516" s="53" t="s">
        <v>33536</v>
      </c>
      <c r="D6516" s="53" t="s">
        <v>33872</v>
      </c>
    </row>
    <row r="6517" spans="1:4" ht="15" x14ac:dyDescent="0.25">
      <c r="A6517" s="53" t="s">
        <v>11137</v>
      </c>
      <c r="B6517" s="53">
        <v>40</v>
      </c>
      <c r="C6517" s="53" t="s">
        <v>33536</v>
      </c>
      <c r="D6517" s="53" t="s">
        <v>33872</v>
      </c>
    </row>
    <row r="6518" spans="1:4" ht="15" x14ac:dyDescent="0.25">
      <c r="A6518" s="53" t="s">
        <v>11138</v>
      </c>
      <c r="B6518" s="53">
        <v>30</v>
      </c>
      <c r="C6518" s="53" t="s">
        <v>33536</v>
      </c>
      <c r="D6518" s="53" t="s">
        <v>33872</v>
      </c>
    </row>
    <row r="6519" spans="1:4" ht="15" x14ac:dyDescent="0.25">
      <c r="A6519" s="53" t="s">
        <v>11139</v>
      </c>
      <c r="B6519" s="53">
        <v>15</v>
      </c>
      <c r="C6519" s="53" t="s">
        <v>33536</v>
      </c>
      <c r="D6519" s="53" t="s">
        <v>33872</v>
      </c>
    </row>
    <row r="6520" spans="1:4" ht="15" x14ac:dyDescent="0.25">
      <c r="A6520" s="53" t="s">
        <v>11140</v>
      </c>
      <c r="B6520" s="53">
        <v>15</v>
      </c>
      <c r="C6520" s="53" t="s">
        <v>33536</v>
      </c>
      <c r="D6520" s="53" t="s">
        <v>33872</v>
      </c>
    </row>
    <row r="6521" spans="1:4" ht="15" x14ac:dyDescent="0.25">
      <c r="A6521" s="53" t="s">
        <v>11141</v>
      </c>
      <c r="B6521" s="53">
        <v>15</v>
      </c>
      <c r="C6521" s="53" t="s">
        <v>33536</v>
      </c>
      <c r="D6521" s="53" t="s">
        <v>33872</v>
      </c>
    </row>
    <row r="6522" spans="1:4" ht="15" x14ac:dyDescent="0.25">
      <c r="A6522" s="53" t="s">
        <v>11142</v>
      </c>
      <c r="B6522" s="53">
        <v>15</v>
      </c>
      <c r="C6522" s="53" t="s">
        <v>33536</v>
      </c>
      <c r="D6522" s="53" t="s">
        <v>33872</v>
      </c>
    </row>
    <row r="6523" spans="1:4" ht="15" x14ac:dyDescent="0.25">
      <c r="A6523" s="53" t="s">
        <v>11143</v>
      </c>
      <c r="B6523" s="53">
        <v>15</v>
      </c>
      <c r="C6523" s="53" t="s">
        <v>33536</v>
      </c>
      <c r="D6523" s="53" t="s">
        <v>33872</v>
      </c>
    </row>
    <row r="6524" spans="1:4" ht="15" x14ac:dyDescent="0.25">
      <c r="A6524" s="53" t="s">
        <v>11144</v>
      </c>
      <c r="B6524" s="53">
        <v>15</v>
      </c>
      <c r="C6524" s="53" t="s">
        <v>33536</v>
      </c>
      <c r="D6524" s="53" t="s">
        <v>33872</v>
      </c>
    </row>
    <row r="6525" spans="1:4" ht="15" x14ac:dyDescent="0.25">
      <c r="A6525" s="53" t="s">
        <v>11145</v>
      </c>
      <c r="B6525" s="53">
        <v>15</v>
      </c>
      <c r="C6525" s="53" t="s">
        <v>33536</v>
      </c>
      <c r="D6525" s="53" t="s">
        <v>33872</v>
      </c>
    </row>
    <row r="6526" spans="1:4" ht="15" x14ac:dyDescent="0.25">
      <c r="A6526" s="53" t="s">
        <v>11146</v>
      </c>
      <c r="B6526" s="53">
        <v>15</v>
      </c>
      <c r="C6526" s="53" t="s">
        <v>33536</v>
      </c>
      <c r="D6526" s="53" t="s">
        <v>33872</v>
      </c>
    </row>
    <row r="6527" spans="1:4" ht="15" x14ac:dyDescent="0.25">
      <c r="A6527" s="53" t="s">
        <v>11147</v>
      </c>
      <c r="B6527" s="53">
        <v>15</v>
      </c>
      <c r="C6527" s="53" t="s">
        <v>33536</v>
      </c>
      <c r="D6527" s="53" t="s">
        <v>33872</v>
      </c>
    </row>
    <row r="6528" spans="1:4" ht="15" x14ac:dyDescent="0.25">
      <c r="A6528" s="53" t="s">
        <v>11148</v>
      </c>
      <c r="B6528" s="53">
        <v>15</v>
      </c>
      <c r="C6528" s="53" t="s">
        <v>33536</v>
      </c>
      <c r="D6528" s="53" t="s">
        <v>33872</v>
      </c>
    </row>
    <row r="6529" spans="1:4" ht="15" x14ac:dyDescent="0.25">
      <c r="A6529" s="53" t="s">
        <v>11149</v>
      </c>
      <c r="B6529" s="53">
        <v>15</v>
      </c>
      <c r="C6529" s="53" t="s">
        <v>33536</v>
      </c>
      <c r="D6529" s="53" t="s">
        <v>33872</v>
      </c>
    </row>
    <row r="6530" spans="1:4" ht="15" x14ac:dyDescent="0.25">
      <c r="A6530" s="53" t="s">
        <v>11150</v>
      </c>
      <c r="B6530" s="53">
        <v>15</v>
      </c>
      <c r="C6530" s="53" t="s">
        <v>33536</v>
      </c>
      <c r="D6530" s="53" t="s">
        <v>33872</v>
      </c>
    </row>
    <row r="6531" spans="1:4" ht="15" x14ac:dyDescent="0.25">
      <c r="A6531" s="53" t="s">
        <v>11151</v>
      </c>
      <c r="B6531" s="53">
        <v>15</v>
      </c>
      <c r="C6531" s="53" t="s">
        <v>33536</v>
      </c>
      <c r="D6531" s="53" t="s">
        <v>33872</v>
      </c>
    </row>
    <row r="6532" spans="1:4" ht="15" x14ac:dyDescent="0.25">
      <c r="A6532" s="53" t="s">
        <v>11152</v>
      </c>
      <c r="B6532" s="53">
        <v>15</v>
      </c>
      <c r="C6532" s="53" t="s">
        <v>33536</v>
      </c>
      <c r="D6532" s="53" t="s">
        <v>33872</v>
      </c>
    </row>
    <row r="6533" spans="1:4" ht="15" x14ac:dyDescent="0.25">
      <c r="A6533" s="53" t="s">
        <v>11153</v>
      </c>
      <c r="B6533" s="53">
        <v>15</v>
      </c>
      <c r="C6533" s="53" t="s">
        <v>33536</v>
      </c>
      <c r="D6533" s="53" t="s">
        <v>33872</v>
      </c>
    </row>
    <row r="6534" spans="1:4" ht="15" x14ac:dyDescent="0.25">
      <c r="A6534" s="53" t="s">
        <v>11154</v>
      </c>
      <c r="B6534" s="53">
        <v>15</v>
      </c>
      <c r="C6534" s="53" t="s">
        <v>33536</v>
      </c>
      <c r="D6534" s="53" t="s">
        <v>33872</v>
      </c>
    </row>
    <row r="6535" spans="1:4" ht="15" x14ac:dyDescent="0.25">
      <c r="A6535" s="53" t="s">
        <v>11155</v>
      </c>
      <c r="B6535" s="53">
        <v>15</v>
      </c>
      <c r="C6535" s="53" t="s">
        <v>33536</v>
      </c>
      <c r="D6535" s="53" t="s">
        <v>33872</v>
      </c>
    </row>
    <row r="6536" spans="1:4" ht="15" x14ac:dyDescent="0.25">
      <c r="A6536" s="53" t="s">
        <v>11156</v>
      </c>
      <c r="B6536" s="53">
        <v>15</v>
      </c>
      <c r="C6536" s="53" t="s">
        <v>33536</v>
      </c>
      <c r="D6536" s="53" t="s">
        <v>33872</v>
      </c>
    </row>
    <row r="6537" spans="1:4" ht="15" x14ac:dyDescent="0.25">
      <c r="A6537" s="53" t="s">
        <v>11157</v>
      </c>
      <c r="B6537" s="53">
        <v>15</v>
      </c>
      <c r="C6537" s="53" t="s">
        <v>33536</v>
      </c>
      <c r="D6537" s="53" t="s">
        <v>33872</v>
      </c>
    </row>
    <row r="6538" spans="1:4" ht="15" x14ac:dyDescent="0.25">
      <c r="A6538" s="53" t="s">
        <v>11158</v>
      </c>
      <c r="B6538" s="53">
        <v>15</v>
      </c>
      <c r="C6538" s="53" t="s">
        <v>33536</v>
      </c>
      <c r="D6538" s="53" t="s">
        <v>33872</v>
      </c>
    </row>
    <row r="6539" spans="1:4" ht="15" x14ac:dyDescent="0.25">
      <c r="A6539" s="53" t="s">
        <v>11159</v>
      </c>
      <c r="B6539" s="53">
        <v>15</v>
      </c>
      <c r="C6539" s="53" t="s">
        <v>33536</v>
      </c>
      <c r="D6539" s="53" t="s">
        <v>33872</v>
      </c>
    </row>
    <row r="6540" spans="1:4" ht="15" x14ac:dyDescent="0.25">
      <c r="A6540" s="53" t="s">
        <v>11160</v>
      </c>
      <c r="B6540" s="53">
        <v>15</v>
      </c>
      <c r="C6540" s="53" t="s">
        <v>33536</v>
      </c>
      <c r="D6540" s="53" t="s">
        <v>33872</v>
      </c>
    </row>
    <row r="6541" spans="1:4" ht="15" x14ac:dyDescent="0.25">
      <c r="A6541" s="53" t="s">
        <v>11161</v>
      </c>
      <c r="B6541" s="53">
        <v>15</v>
      </c>
      <c r="C6541" s="53" t="s">
        <v>33536</v>
      </c>
      <c r="D6541" s="53" t="s">
        <v>33872</v>
      </c>
    </row>
    <row r="6542" spans="1:4" ht="15" x14ac:dyDescent="0.25">
      <c r="A6542" s="53" t="s">
        <v>11162</v>
      </c>
      <c r="B6542" s="53">
        <v>15</v>
      </c>
      <c r="C6542" s="53" t="s">
        <v>33536</v>
      </c>
      <c r="D6542" s="53" t="s">
        <v>33872</v>
      </c>
    </row>
    <row r="6543" spans="1:4" ht="15" x14ac:dyDescent="0.25">
      <c r="A6543" s="53" t="s">
        <v>11163</v>
      </c>
      <c r="B6543" s="53">
        <v>15</v>
      </c>
      <c r="C6543" s="53" t="s">
        <v>33536</v>
      </c>
      <c r="D6543" s="53" t="s">
        <v>33872</v>
      </c>
    </row>
    <row r="6544" spans="1:4" ht="15" x14ac:dyDescent="0.25">
      <c r="A6544" s="53" t="s">
        <v>11164</v>
      </c>
      <c r="B6544" s="53">
        <v>15</v>
      </c>
      <c r="C6544" s="53" t="s">
        <v>33536</v>
      </c>
      <c r="D6544" s="53" t="s">
        <v>33872</v>
      </c>
    </row>
    <row r="6545" spans="1:4" ht="15" x14ac:dyDescent="0.25">
      <c r="A6545" s="53" t="s">
        <v>11165</v>
      </c>
      <c r="B6545" s="53">
        <v>15</v>
      </c>
      <c r="C6545" s="53" t="s">
        <v>33536</v>
      </c>
      <c r="D6545" s="53" t="s">
        <v>33872</v>
      </c>
    </row>
    <row r="6546" spans="1:4" ht="15" x14ac:dyDescent="0.25">
      <c r="A6546" s="53" t="s">
        <v>11166</v>
      </c>
      <c r="B6546" s="53">
        <v>15</v>
      </c>
      <c r="C6546" s="53" t="s">
        <v>33536</v>
      </c>
      <c r="D6546" s="53" t="s">
        <v>33872</v>
      </c>
    </row>
    <row r="6547" spans="1:4" ht="15" x14ac:dyDescent="0.25">
      <c r="A6547" s="53" t="s">
        <v>11167</v>
      </c>
      <c r="B6547" s="53">
        <v>15</v>
      </c>
      <c r="C6547" s="53" t="s">
        <v>33536</v>
      </c>
      <c r="D6547" s="53" t="s">
        <v>33872</v>
      </c>
    </row>
    <row r="6548" spans="1:4" ht="15" x14ac:dyDescent="0.25">
      <c r="A6548" s="53" t="s">
        <v>11168</v>
      </c>
      <c r="B6548" s="53">
        <v>15</v>
      </c>
      <c r="C6548" s="53" t="s">
        <v>33536</v>
      </c>
      <c r="D6548" s="53" t="s">
        <v>33872</v>
      </c>
    </row>
    <row r="6549" spans="1:4" ht="15" x14ac:dyDescent="0.25">
      <c r="A6549" s="53" t="s">
        <v>11169</v>
      </c>
      <c r="B6549" s="53">
        <v>30</v>
      </c>
      <c r="C6549" s="53" t="s">
        <v>33536</v>
      </c>
      <c r="D6549" s="53" t="s">
        <v>33872</v>
      </c>
    </row>
    <row r="6550" spans="1:4" ht="15" x14ac:dyDescent="0.25">
      <c r="A6550" s="53" t="s">
        <v>11170</v>
      </c>
      <c r="B6550" s="53">
        <v>15</v>
      </c>
      <c r="C6550" s="53" t="s">
        <v>33536</v>
      </c>
      <c r="D6550" s="53" t="s">
        <v>33872</v>
      </c>
    </row>
    <row r="6551" spans="1:4" ht="15" x14ac:dyDescent="0.25">
      <c r="A6551" s="53" t="s">
        <v>11171</v>
      </c>
      <c r="B6551" s="53">
        <v>15</v>
      </c>
      <c r="C6551" s="53" t="s">
        <v>33536</v>
      </c>
      <c r="D6551" s="53" t="s">
        <v>33872</v>
      </c>
    </row>
    <row r="6552" spans="1:4" ht="15" x14ac:dyDescent="0.25">
      <c r="A6552" s="53" t="s">
        <v>11172</v>
      </c>
      <c r="B6552" s="53">
        <v>15</v>
      </c>
      <c r="C6552" s="53" t="s">
        <v>33536</v>
      </c>
      <c r="D6552" s="53" t="s">
        <v>33872</v>
      </c>
    </row>
    <row r="6553" spans="1:4" ht="15" x14ac:dyDescent="0.25">
      <c r="A6553" s="53" t="s">
        <v>11173</v>
      </c>
      <c r="B6553" s="53">
        <v>15</v>
      </c>
      <c r="C6553" s="53" t="s">
        <v>33536</v>
      </c>
      <c r="D6553" s="53" t="s">
        <v>33872</v>
      </c>
    </row>
    <row r="6554" spans="1:4" ht="15" x14ac:dyDescent="0.25">
      <c r="A6554" s="53" t="s">
        <v>11174</v>
      </c>
      <c r="B6554" s="53">
        <v>15</v>
      </c>
      <c r="C6554" s="53" t="s">
        <v>33536</v>
      </c>
      <c r="D6554" s="53" t="s">
        <v>33872</v>
      </c>
    </row>
    <row r="6555" spans="1:4" ht="15" x14ac:dyDescent="0.25">
      <c r="A6555" s="53" t="s">
        <v>11175</v>
      </c>
      <c r="B6555" s="53">
        <v>15</v>
      </c>
      <c r="C6555" s="53" t="s">
        <v>33536</v>
      </c>
      <c r="D6555" s="53" t="s">
        <v>33872</v>
      </c>
    </row>
    <row r="6556" spans="1:4" ht="15" x14ac:dyDescent="0.25">
      <c r="A6556" s="53" t="s">
        <v>11176</v>
      </c>
      <c r="B6556" s="53">
        <v>15</v>
      </c>
      <c r="C6556" s="53" t="s">
        <v>33536</v>
      </c>
      <c r="D6556" s="53" t="s">
        <v>33872</v>
      </c>
    </row>
    <row r="6557" spans="1:4" ht="15" x14ac:dyDescent="0.25">
      <c r="A6557" s="53" t="s">
        <v>11177</v>
      </c>
      <c r="B6557" s="53">
        <v>15</v>
      </c>
      <c r="C6557" s="53" t="s">
        <v>33536</v>
      </c>
      <c r="D6557" s="53" t="s">
        <v>33872</v>
      </c>
    </row>
    <row r="6558" spans="1:4" ht="15" x14ac:dyDescent="0.25">
      <c r="A6558" s="53" t="s">
        <v>11178</v>
      </c>
      <c r="B6558" s="53">
        <v>15</v>
      </c>
      <c r="C6558" s="53" t="s">
        <v>33536</v>
      </c>
      <c r="D6558" s="53" t="s">
        <v>33872</v>
      </c>
    </row>
    <row r="6559" spans="1:4" ht="15" x14ac:dyDescent="0.25">
      <c r="A6559" s="53" t="s">
        <v>11179</v>
      </c>
      <c r="B6559" s="53">
        <v>15</v>
      </c>
      <c r="C6559" s="53" t="s">
        <v>33536</v>
      </c>
      <c r="D6559" s="53" t="s">
        <v>33872</v>
      </c>
    </row>
    <row r="6560" spans="1:4" ht="15" x14ac:dyDescent="0.25">
      <c r="A6560" s="53" t="s">
        <v>11180</v>
      </c>
      <c r="B6560" s="53">
        <v>15</v>
      </c>
      <c r="C6560" s="53" t="s">
        <v>33536</v>
      </c>
      <c r="D6560" s="53" t="s">
        <v>33872</v>
      </c>
    </row>
    <row r="6561" spans="1:4" ht="15" x14ac:dyDescent="0.25">
      <c r="A6561" s="53" t="s">
        <v>11181</v>
      </c>
      <c r="B6561" s="53">
        <v>15</v>
      </c>
      <c r="C6561" s="53" t="s">
        <v>33536</v>
      </c>
      <c r="D6561" s="53" t="s">
        <v>33872</v>
      </c>
    </row>
    <row r="6562" spans="1:4" ht="15" x14ac:dyDescent="0.25">
      <c r="A6562" s="53" t="s">
        <v>11182</v>
      </c>
      <c r="B6562" s="53">
        <v>15</v>
      </c>
      <c r="C6562" s="53" t="s">
        <v>33536</v>
      </c>
      <c r="D6562" s="53" t="s">
        <v>33872</v>
      </c>
    </row>
    <row r="6563" spans="1:4" ht="15" x14ac:dyDescent="0.25">
      <c r="A6563" s="53" t="s">
        <v>11183</v>
      </c>
      <c r="B6563" s="53">
        <v>15</v>
      </c>
      <c r="C6563" s="53" t="s">
        <v>33536</v>
      </c>
      <c r="D6563" s="53" t="s">
        <v>33872</v>
      </c>
    </row>
    <row r="6564" spans="1:4" ht="15" x14ac:dyDescent="0.25">
      <c r="A6564" s="53" t="s">
        <v>11184</v>
      </c>
      <c r="B6564" s="53">
        <v>15</v>
      </c>
      <c r="C6564" s="53" t="s">
        <v>33536</v>
      </c>
      <c r="D6564" s="53" t="s">
        <v>33872</v>
      </c>
    </row>
    <row r="6565" spans="1:4" ht="15" x14ac:dyDescent="0.25">
      <c r="A6565" s="53" t="s">
        <v>11185</v>
      </c>
      <c r="B6565" s="53">
        <v>15</v>
      </c>
      <c r="C6565" s="53" t="s">
        <v>33536</v>
      </c>
      <c r="D6565" s="53" t="s">
        <v>33872</v>
      </c>
    </row>
    <row r="6566" spans="1:4" ht="15" x14ac:dyDescent="0.25">
      <c r="A6566" s="53" t="s">
        <v>11186</v>
      </c>
      <c r="B6566" s="53">
        <v>30</v>
      </c>
      <c r="C6566" s="53" t="s">
        <v>33542</v>
      </c>
      <c r="D6566" s="53" t="s">
        <v>33872</v>
      </c>
    </row>
    <row r="6567" spans="1:4" ht="15" x14ac:dyDescent="0.25">
      <c r="A6567" s="53" t="s">
        <v>11187</v>
      </c>
      <c r="B6567" s="53">
        <v>20</v>
      </c>
      <c r="C6567" s="53" t="s">
        <v>33536</v>
      </c>
      <c r="D6567" s="53" t="s">
        <v>33872</v>
      </c>
    </row>
    <row r="6568" spans="1:4" ht="15" x14ac:dyDescent="0.25">
      <c r="A6568" s="53" t="s">
        <v>11188</v>
      </c>
      <c r="B6568" s="53">
        <v>10</v>
      </c>
      <c r="C6568" s="53" t="s">
        <v>33536</v>
      </c>
      <c r="D6568" s="53" t="s">
        <v>33872</v>
      </c>
    </row>
    <row r="6569" spans="1:4" ht="15" x14ac:dyDescent="0.25">
      <c r="A6569" s="53" t="s">
        <v>11189</v>
      </c>
      <c r="B6569" s="53">
        <v>10</v>
      </c>
      <c r="C6569" s="53" t="s">
        <v>33536</v>
      </c>
      <c r="D6569" s="53" t="s">
        <v>33872</v>
      </c>
    </row>
    <row r="6570" spans="1:4" ht="15" x14ac:dyDescent="0.25">
      <c r="A6570" s="53" t="s">
        <v>11190</v>
      </c>
      <c r="B6570" s="53">
        <v>10</v>
      </c>
      <c r="C6570" s="53" t="s">
        <v>33536</v>
      </c>
      <c r="D6570" s="53" t="s">
        <v>33872</v>
      </c>
    </row>
    <row r="6571" spans="1:4" ht="15" x14ac:dyDescent="0.25">
      <c r="A6571" s="53" t="s">
        <v>11191</v>
      </c>
      <c r="B6571" s="53">
        <v>10</v>
      </c>
      <c r="C6571" s="53" t="s">
        <v>33536</v>
      </c>
      <c r="D6571" s="53" t="s">
        <v>33872</v>
      </c>
    </row>
    <row r="6572" spans="1:4" ht="15" x14ac:dyDescent="0.25">
      <c r="A6572" s="53" t="s">
        <v>11192</v>
      </c>
      <c r="B6572" s="53">
        <v>10</v>
      </c>
      <c r="C6572" s="53" t="s">
        <v>33536</v>
      </c>
      <c r="D6572" s="53" t="s">
        <v>33872</v>
      </c>
    </row>
    <row r="6573" spans="1:4" ht="15" x14ac:dyDescent="0.25">
      <c r="A6573" s="53" t="s">
        <v>11193</v>
      </c>
      <c r="B6573" s="53">
        <v>20</v>
      </c>
      <c r="C6573" s="53" t="s">
        <v>33536</v>
      </c>
      <c r="D6573" s="53" t="s">
        <v>33872</v>
      </c>
    </row>
    <row r="6574" spans="1:4" ht="15" x14ac:dyDescent="0.25">
      <c r="A6574" s="53" t="s">
        <v>11194</v>
      </c>
      <c r="B6574" s="53">
        <v>10</v>
      </c>
      <c r="C6574" s="53" t="s">
        <v>33536</v>
      </c>
      <c r="D6574" s="53" t="s">
        <v>33872</v>
      </c>
    </row>
    <row r="6575" spans="1:4" ht="15" x14ac:dyDescent="0.25">
      <c r="A6575" s="53" t="s">
        <v>11195</v>
      </c>
      <c r="B6575" s="53">
        <v>15</v>
      </c>
      <c r="C6575" s="53" t="s">
        <v>33536</v>
      </c>
      <c r="D6575" s="53" t="s">
        <v>33873</v>
      </c>
    </row>
    <row r="6576" spans="1:4" ht="15" x14ac:dyDescent="0.25">
      <c r="A6576" s="53" t="s">
        <v>11196</v>
      </c>
      <c r="B6576" s="53">
        <v>15</v>
      </c>
      <c r="C6576" s="53" t="s">
        <v>33536</v>
      </c>
      <c r="D6576" s="53" t="s">
        <v>33873</v>
      </c>
    </row>
    <row r="6577" spans="1:4" ht="15" x14ac:dyDescent="0.25">
      <c r="A6577" s="53" t="s">
        <v>11197</v>
      </c>
      <c r="B6577" s="53">
        <v>20</v>
      </c>
      <c r="C6577" s="53" t="s">
        <v>33536</v>
      </c>
      <c r="D6577" s="53" t="s">
        <v>33872</v>
      </c>
    </row>
    <row r="6578" spans="1:4" ht="15" x14ac:dyDescent="0.25">
      <c r="A6578" s="53" t="s">
        <v>11198</v>
      </c>
      <c r="B6578" s="53">
        <v>5</v>
      </c>
      <c r="C6578" s="53" t="s">
        <v>33536</v>
      </c>
      <c r="D6578" s="53" t="s">
        <v>33872</v>
      </c>
    </row>
    <row r="6579" spans="1:4" ht="15" x14ac:dyDescent="0.25">
      <c r="A6579" s="53" t="s">
        <v>11199</v>
      </c>
      <c r="B6579" s="53">
        <v>15</v>
      </c>
      <c r="C6579" s="53"/>
      <c r="D6579" s="53" t="s">
        <v>33872</v>
      </c>
    </row>
    <row r="6580" spans="1:4" ht="15" x14ac:dyDescent="0.25">
      <c r="A6580" s="53" t="s">
        <v>11200</v>
      </c>
      <c r="B6580" s="53">
        <v>10</v>
      </c>
      <c r="C6580" s="53" t="s">
        <v>33536</v>
      </c>
      <c r="D6580" s="53" t="s">
        <v>33872</v>
      </c>
    </row>
    <row r="6581" spans="1:4" ht="15" x14ac:dyDescent="0.25">
      <c r="A6581" s="53" t="s">
        <v>11201</v>
      </c>
      <c r="B6581" s="53">
        <v>20</v>
      </c>
      <c r="C6581" s="53" t="s">
        <v>33536</v>
      </c>
      <c r="D6581" s="53" t="s">
        <v>33872</v>
      </c>
    </row>
    <row r="6582" spans="1:4" ht="15" x14ac:dyDescent="0.25">
      <c r="A6582" s="53" t="s">
        <v>11202</v>
      </c>
      <c r="B6582" s="53">
        <v>10</v>
      </c>
      <c r="C6582" s="53" t="s">
        <v>33536</v>
      </c>
      <c r="D6582" s="53" t="s">
        <v>33872</v>
      </c>
    </row>
    <row r="6583" spans="1:4" ht="15" x14ac:dyDescent="0.25">
      <c r="A6583" s="53" t="s">
        <v>11203</v>
      </c>
      <c r="B6583" s="53">
        <v>10</v>
      </c>
      <c r="C6583" s="53" t="s">
        <v>33536</v>
      </c>
      <c r="D6583" s="53" t="s">
        <v>33872</v>
      </c>
    </row>
    <row r="6584" spans="1:4" ht="15" x14ac:dyDescent="0.25">
      <c r="A6584" s="53" t="s">
        <v>11204</v>
      </c>
      <c r="B6584" s="53">
        <v>10</v>
      </c>
      <c r="C6584" s="53" t="s">
        <v>33536</v>
      </c>
      <c r="D6584" s="53" t="s">
        <v>33872</v>
      </c>
    </row>
    <row r="6585" spans="1:4" ht="15" x14ac:dyDescent="0.25">
      <c r="A6585" s="53" t="s">
        <v>11205</v>
      </c>
      <c r="B6585" s="53">
        <v>10</v>
      </c>
      <c r="C6585" s="53" t="s">
        <v>33536</v>
      </c>
      <c r="D6585" s="53" t="s">
        <v>33872</v>
      </c>
    </row>
    <row r="6586" spans="1:4" ht="15" x14ac:dyDescent="0.25">
      <c r="A6586" s="53" t="s">
        <v>11206</v>
      </c>
      <c r="B6586" s="53">
        <v>10</v>
      </c>
      <c r="C6586" s="53" t="s">
        <v>33536</v>
      </c>
      <c r="D6586" s="53" t="s">
        <v>33872</v>
      </c>
    </row>
    <row r="6587" spans="1:4" ht="15" x14ac:dyDescent="0.25">
      <c r="A6587" s="53" t="s">
        <v>11207</v>
      </c>
      <c r="B6587" s="53">
        <v>10</v>
      </c>
      <c r="C6587" s="53" t="s">
        <v>33536</v>
      </c>
      <c r="D6587" s="53" t="s">
        <v>33872</v>
      </c>
    </row>
    <row r="6588" spans="1:4" ht="15" x14ac:dyDescent="0.25">
      <c r="A6588" s="53" t="s">
        <v>11208</v>
      </c>
      <c r="B6588" s="53">
        <v>10</v>
      </c>
      <c r="C6588" s="53" t="s">
        <v>33536</v>
      </c>
      <c r="D6588" s="53" t="s">
        <v>33872</v>
      </c>
    </row>
    <row r="6589" spans="1:4" ht="15" x14ac:dyDescent="0.25">
      <c r="A6589" s="53" t="s">
        <v>11209</v>
      </c>
      <c r="B6589" s="53">
        <v>10</v>
      </c>
      <c r="C6589" s="53" t="s">
        <v>33536</v>
      </c>
      <c r="D6589" s="53" t="s">
        <v>33872</v>
      </c>
    </row>
    <row r="6590" spans="1:4" ht="15" x14ac:dyDescent="0.25">
      <c r="A6590" s="53" t="s">
        <v>11210</v>
      </c>
      <c r="B6590" s="53">
        <v>10</v>
      </c>
      <c r="C6590" s="53" t="s">
        <v>33536</v>
      </c>
      <c r="D6590" s="53" t="s">
        <v>33872</v>
      </c>
    </row>
    <row r="6591" spans="1:4" ht="15" x14ac:dyDescent="0.25">
      <c r="A6591" s="53" t="s">
        <v>11211</v>
      </c>
      <c r="B6591" s="53">
        <v>0</v>
      </c>
      <c r="C6591" s="53" t="s">
        <v>33536</v>
      </c>
      <c r="D6591" s="53" t="s">
        <v>33872</v>
      </c>
    </row>
    <row r="6592" spans="1:4" ht="15" x14ac:dyDescent="0.25">
      <c r="A6592" s="53" t="s">
        <v>11212</v>
      </c>
      <c r="B6592" s="53">
        <v>10</v>
      </c>
      <c r="C6592" s="53" t="s">
        <v>33536</v>
      </c>
      <c r="D6592" s="53" t="s">
        <v>33872</v>
      </c>
    </row>
    <row r="6593" spans="1:4" ht="15" x14ac:dyDescent="0.25">
      <c r="A6593" s="53" t="s">
        <v>11213</v>
      </c>
      <c r="B6593" s="53">
        <v>10</v>
      </c>
      <c r="C6593" s="53" t="s">
        <v>33536</v>
      </c>
      <c r="D6593" s="53" t="s">
        <v>33872</v>
      </c>
    </row>
    <row r="6594" spans="1:4" ht="15" x14ac:dyDescent="0.25">
      <c r="A6594" s="53" t="s">
        <v>11214</v>
      </c>
      <c r="B6594" s="53">
        <v>15</v>
      </c>
      <c r="C6594" s="53" t="s">
        <v>33536</v>
      </c>
      <c r="D6594" s="53" t="s">
        <v>33872</v>
      </c>
    </row>
    <row r="6595" spans="1:4" ht="15" x14ac:dyDescent="0.25">
      <c r="A6595" s="53" t="s">
        <v>11215</v>
      </c>
      <c r="B6595" s="53">
        <v>5</v>
      </c>
      <c r="C6595" s="53" t="s">
        <v>33536</v>
      </c>
      <c r="D6595" s="53" t="s">
        <v>33872</v>
      </c>
    </row>
    <row r="6596" spans="1:4" ht="15" x14ac:dyDescent="0.25">
      <c r="A6596" s="53" t="s">
        <v>11216</v>
      </c>
      <c r="B6596" s="53">
        <v>15</v>
      </c>
      <c r="C6596" s="53" t="s">
        <v>33536</v>
      </c>
      <c r="D6596" s="53" t="s">
        <v>33872</v>
      </c>
    </row>
    <row r="6597" spans="1:4" ht="15" x14ac:dyDescent="0.25">
      <c r="A6597" s="53" t="s">
        <v>11217</v>
      </c>
      <c r="B6597" s="53">
        <v>10</v>
      </c>
      <c r="C6597" s="53" t="s">
        <v>33536</v>
      </c>
      <c r="D6597" s="53" t="s">
        <v>33872</v>
      </c>
    </row>
    <row r="6598" spans="1:4" ht="15" x14ac:dyDescent="0.25">
      <c r="A6598" s="53" t="s">
        <v>11218</v>
      </c>
      <c r="B6598" s="53">
        <v>15</v>
      </c>
      <c r="C6598" s="53" t="s">
        <v>33536</v>
      </c>
      <c r="D6598" s="53" t="s">
        <v>33872</v>
      </c>
    </row>
    <row r="6599" spans="1:4" ht="15" x14ac:dyDescent="0.25">
      <c r="A6599" s="53" t="s">
        <v>11219</v>
      </c>
      <c r="B6599" s="53">
        <v>15</v>
      </c>
      <c r="C6599" s="53" t="s">
        <v>33536</v>
      </c>
      <c r="D6599" s="53" t="s">
        <v>33872</v>
      </c>
    </row>
    <row r="6600" spans="1:4" ht="15" x14ac:dyDescent="0.25">
      <c r="A6600" s="53" t="s">
        <v>11220</v>
      </c>
      <c r="B6600" s="53">
        <v>15</v>
      </c>
      <c r="C6600" s="53" t="s">
        <v>33536</v>
      </c>
      <c r="D6600" s="53" t="s">
        <v>33872</v>
      </c>
    </row>
    <row r="6601" spans="1:4" ht="15" x14ac:dyDescent="0.25">
      <c r="A6601" s="53" t="s">
        <v>11221</v>
      </c>
      <c r="B6601" s="53">
        <v>15</v>
      </c>
      <c r="C6601" s="53" t="s">
        <v>33536</v>
      </c>
      <c r="D6601" s="53" t="s">
        <v>33872</v>
      </c>
    </row>
    <row r="6602" spans="1:4" ht="15" x14ac:dyDescent="0.25">
      <c r="A6602" s="53" t="s">
        <v>11222</v>
      </c>
      <c r="B6602" s="53">
        <v>15</v>
      </c>
      <c r="C6602" s="53" t="s">
        <v>33536</v>
      </c>
      <c r="D6602" s="53" t="s">
        <v>33872</v>
      </c>
    </row>
    <row r="6603" spans="1:4" ht="15" x14ac:dyDescent="0.25">
      <c r="A6603" s="53" t="s">
        <v>11223</v>
      </c>
      <c r="B6603" s="53">
        <v>15</v>
      </c>
      <c r="C6603" s="53" t="s">
        <v>33536</v>
      </c>
      <c r="D6603" s="53" t="s">
        <v>33872</v>
      </c>
    </row>
    <row r="6604" spans="1:4" ht="15" x14ac:dyDescent="0.25">
      <c r="A6604" s="53" t="s">
        <v>11224</v>
      </c>
      <c r="B6604" s="53">
        <v>15</v>
      </c>
      <c r="C6604" s="53" t="s">
        <v>33536</v>
      </c>
      <c r="D6604" s="53" t="s">
        <v>33872</v>
      </c>
    </row>
    <row r="6605" spans="1:4" ht="15" x14ac:dyDescent="0.25">
      <c r="A6605" s="53" t="s">
        <v>11225</v>
      </c>
      <c r="B6605" s="53">
        <v>10</v>
      </c>
      <c r="C6605" s="53" t="s">
        <v>33536</v>
      </c>
      <c r="D6605" s="53" t="s">
        <v>33872</v>
      </c>
    </row>
    <row r="6606" spans="1:4" ht="15" x14ac:dyDescent="0.25">
      <c r="A6606" s="53" t="s">
        <v>11226</v>
      </c>
      <c r="B6606" s="53">
        <v>15</v>
      </c>
      <c r="C6606" s="53" t="s">
        <v>33536</v>
      </c>
      <c r="D6606" s="53" t="s">
        <v>33872</v>
      </c>
    </row>
    <row r="6607" spans="1:4" ht="15" x14ac:dyDescent="0.25">
      <c r="A6607" s="53" t="s">
        <v>11227</v>
      </c>
      <c r="B6607" s="53">
        <v>15</v>
      </c>
      <c r="C6607" s="53" t="s">
        <v>33536</v>
      </c>
      <c r="D6607" s="53" t="s">
        <v>33872</v>
      </c>
    </row>
    <row r="6608" spans="1:4" ht="15" x14ac:dyDescent="0.25">
      <c r="A6608" s="53" t="s">
        <v>11228</v>
      </c>
      <c r="B6608" s="53">
        <v>30</v>
      </c>
      <c r="C6608" s="53" t="s">
        <v>33536</v>
      </c>
      <c r="D6608" s="53" t="s">
        <v>33872</v>
      </c>
    </row>
    <row r="6609" spans="1:4" ht="15" x14ac:dyDescent="0.25">
      <c r="A6609" s="53" t="s">
        <v>11229</v>
      </c>
      <c r="B6609" s="53">
        <v>15</v>
      </c>
      <c r="C6609" s="53" t="s">
        <v>33536</v>
      </c>
      <c r="D6609" s="53" t="s">
        <v>33872</v>
      </c>
    </row>
    <row r="6610" spans="1:4" ht="15" x14ac:dyDescent="0.25">
      <c r="A6610" s="53" t="s">
        <v>11230</v>
      </c>
      <c r="B6610" s="53">
        <v>15</v>
      </c>
      <c r="C6610" s="53" t="s">
        <v>33536</v>
      </c>
      <c r="D6610" s="53" t="s">
        <v>33872</v>
      </c>
    </row>
    <row r="6611" spans="1:4" ht="15" x14ac:dyDescent="0.25">
      <c r="A6611" s="53" t="s">
        <v>11231</v>
      </c>
      <c r="B6611" s="53">
        <v>15</v>
      </c>
      <c r="C6611" s="53" t="s">
        <v>33536</v>
      </c>
      <c r="D6611" s="53" t="s">
        <v>33872</v>
      </c>
    </row>
    <row r="6612" spans="1:4" ht="15" x14ac:dyDescent="0.25">
      <c r="A6612" s="53" t="s">
        <v>11232</v>
      </c>
      <c r="B6612" s="53">
        <v>15</v>
      </c>
      <c r="C6612" s="53" t="s">
        <v>33536</v>
      </c>
      <c r="D6612" s="53" t="s">
        <v>33872</v>
      </c>
    </row>
    <row r="6613" spans="1:4" ht="15" x14ac:dyDescent="0.25">
      <c r="A6613" s="53" t="s">
        <v>11233</v>
      </c>
      <c r="B6613" s="53">
        <v>0</v>
      </c>
      <c r="C6613" s="53" t="s">
        <v>33537</v>
      </c>
      <c r="D6613" s="53" t="s">
        <v>33872</v>
      </c>
    </row>
    <row r="6614" spans="1:4" ht="15" x14ac:dyDescent="0.25">
      <c r="A6614" s="53" t="s">
        <v>11234</v>
      </c>
      <c r="B6614" s="53">
        <v>0</v>
      </c>
      <c r="C6614" s="53" t="s">
        <v>33539</v>
      </c>
      <c r="D6614" s="53" t="s">
        <v>33873</v>
      </c>
    </row>
    <row r="6615" spans="1:4" ht="15" x14ac:dyDescent="0.25">
      <c r="A6615" s="53" t="s">
        <v>11235</v>
      </c>
      <c r="B6615" s="53">
        <v>0</v>
      </c>
      <c r="C6615" s="53" t="s">
        <v>33539</v>
      </c>
      <c r="D6615" s="53" t="s">
        <v>33873</v>
      </c>
    </row>
    <row r="6616" spans="1:4" ht="15" x14ac:dyDescent="0.25">
      <c r="A6616" s="53" t="s">
        <v>11236</v>
      </c>
      <c r="B6616" s="53">
        <v>0</v>
      </c>
      <c r="C6616" s="53" t="s">
        <v>33539</v>
      </c>
      <c r="D6616" s="53" t="s">
        <v>33873</v>
      </c>
    </row>
    <row r="6617" spans="1:4" ht="15" x14ac:dyDescent="0.25">
      <c r="A6617" s="53" t="s">
        <v>11237</v>
      </c>
      <c r="B6617" s="53">
        <v>10</v>
      </c>
      <c r="C6617" s="53" t="s">
        <v>33536</v>
      </c>
      <c r="D6617" s="53" t="s">
        <v>33872</v>
      </c>
    </row>
    <row r="6618" spans="1:4" ht="15" x14ac:dyDescent="0.25">
      <c r="A6618" s="53" t="s">
        <v>11238</v>
      </c>
      <c r="B6618" s="53">
        <v>20</v>
      </c>
      <c r="C6618" s="53" t="s">
        <v>33536</v>
      </c>
      <c r="D6618" s="53" t="s">
        <v>33872</v>
      </c>
    </row>
    <row r="6619" spans="1:4" ht="15" x14ac:dyDescent="0.25">
      <c r="A6619" s="53" t="s">
        <v>11239</v>
      </c>
      <c r="B6619" s="53">
        <v>10</v>
      </c>
      <c r="C6619" s="53" t="s">
        <v>33536</v>
      </c>
      <c r="D6619" s="53" t="s">
        <v>33872</v>
      </c>
    </row>
    <row r="6620" spans="1:4" ht="15" x14ac:dyDescent="0.25">
      <c r="A6620" s="53" t="s">
        <v>11240</v>
      </c>
      <c r="B6620" s="53">
        <v>10</v>
      </c>
      <c r="C6620" s="53" t="s">
        <v>33536</v>
      </c>
      <c r="D6620" s="53" t="s">
        <v>33872</v>
      </c>
    </row>
    <row r="6621" spans="1:4" ht="15" x14ac:dyDescent="0.25">
      <c r="A6621" s="53" t="s">
        <v>11241</v>
      </c>
      <c r="B6621" s="53">
        <v>10</v>
      </c>
      <c r="C6621" s="53" t="s">
        <v>33536</v>
      </c>
      <c r="D6621" s="53" t="s">
        <v>33872</v>
      </c>
    </row>
    <row r="6622" spans="1:4" ht="15" x14ac:dyDescent="0.25">
      <c r="A6622" s="53" t="s">
        <v>11242</v>
      </c>
      <c r="B6622" s="53">
        <v>20</v>
      </c>
      <c r="C6622" s="53" t="s">
        <v>33536</v>
      </c>
      <c r="D6622" s="53" t="s">
        <v>33872</v>
      </c>
    </row>
    <row r="6623" spans="1:4" ht="15" x14ac:dyDescent="0.25">
      <c r="A6623" s="53" t="s">
        <v>11243</v>
      </c>
      <c r="B6623" s="53">
        <v>10</v>
      </c>
      <c r="C6623" s="53" t="s">
        <v>33536</v>
      </c>
      <c r="D6623" s="53" t="s">
        <v>33872</v>
      </c>
    </row>
    <row r="6624" spans="1:4" ht="15" x14ac:dyDescent="0.25">
      <c r="A6624" s="53" t="s">
        <v>11244</v>
      </c>
      <c r="B6624" s="53">
        <v>10</v>
      </c>
      <c r="C6624" s="53" t="s">
        <v>33536</v>
      </c>
      <c r="D6624" s="53" t="s">
        <v>33872</v>
      </c>
    </row>
    <row r="6625" spans="1:4" ht="15" x14ac:dyDescent="0.25">
      <c r="A6625" s="53" t="s">
        <v>11245</v>
      </c>
      <c r="B6625" s="53">
        <v>15</v>
      </c>
      <c r="C6625" s="53" t="s">
        <v>33536</v>
      </c>
      <c r="D6625" s="53" t="s">
        <v>33873</v>
      </c>
    </row>
    <row r="6626" spans="1:4" ht="15" x14ac:dyDescent="0.25">
      <c r="A6626" s="53" t="s">
        <v>11246</v>
      </c>
      <c r="B6626" s="53">
        <v>15</v>
      </c>
      <c r="C6626" s="53" t="s">
        <v>33536</v>
      </c>
      <c r="D6626" s="53" t="s">
        <v>33873</v>
      </c>
    </row>
    <row r="6627" spans="1:4" ht="15" x14ac:dyDescent="0.25">
      <c r="A6627" s="53" t="s">
        <v>11247</v>
      </c>
      <c r="B6627" s="53">
        <v>15</v>
      </c>
      <c r="C6627" s="53" t="s">
        <v>33536</v>
      </c>
      <c r="D6627" s="53" t="s">
        <v>33873</v>
      </c>
    </row>
    <row r="6628" spans="1:4" ht="15" x14ac:dyDescent="0.25">
      <c r="A6628" s="53" t="s">
        <v>11248</v>
      </c>
      <c r="B6628" s="53">
        <v>15</v>
      </c>
      <c r="C6628" s="53" t="s">
        <v>33536</v>
      </c>
      <c r="D6628" s="53" t="s">
        <v>33873</v>
      </c>
    </row>
    <row r="6629" spans="1:4" ht="15" x14ac:dyDescent="0.25">
      <c r="A6629" s="53" t="s">
        <v>33622</v>
      </c>
      <c r="B6629" s="53">
        <v>15</v>
      </c>
      <c r="C6629" s="53" t="s">
        <v>33536</v>
      </c>
      <c r="D6629" s="53" t="s">
        <v>33873</v>
      </c>
    </row>
    <row r="6630" spans="1:4" ht="15" x14ac:dyDescent="0.25">
      <c r="A6630" s="53" t="s">
        <v>33623</v>
      </c>
      <c r="B6630" s="53">
        <v>15</v>
      </c>
      <c r="C6630" s="53" t="s">
        <v>33536</v>
      </c>
      <c r="D6630" s="53" t="s">
        <v>33873</v>
      </c>
    </row>
    <row r="6631" spans="1:4" ht="15" x14ac:dyDescent="0.25">
      <c r="A6631" s="53" t="s">
        <v>11249</v>
      </c>
      <c r="B6631" s="53">
        <v>20</v>
      </c>
      <c r="C6631" s="53" t="s">
        <v>33536</v>
      </c>
      <c r="D6631" s="53" t="s">
        <v>33872</v>
      </c>
    </row>
    <row r="6632" spans="1:4" ht="15" x14ac:dyDescent="0.25">
      <c r="A6632" s="53" t="s">
        <v>11250</v>
      </c>
      <c r="B6632" s="53">
        <v>10</v>
      </c>
      <c r="C6632" s="53" t="s">
        <v>33536</v>
      </c>
      <c r="D6632" s="53" t="s">
        <v>33872</v>
      </c>
    </row>
    <row r="6633" spans="1:4" ht="15" x14ac:dyDescent="0.25">
      <c r="A6633" s="53" t="s">
        <v>11251</v>
      </c>
      <c r="B6633" s="53">
        <v>15</v>
      </c>
      <c r="C6633" s="53" t="s">
        <v>33536</v>
      </c>
      <c r="D6633" s="53" t="s">
        <v>33872</v>
      </c>
    </row>
    <row r="6634" spans="1:4" ht="15" x14ac:dyDescent="0.25">
      <c r="A6634" s="53" t="s">
        <v>11252</v>
      </c>
      <c r="B6634" s="53">
        <v>10</v>
      </c>
      <c r="C6634" s="53" t="s">
        <v>33536</v>
      </c>
      <c r="D6634" s="53" t="s">
        <v>33872</v>
      </c>
    </row>
    <row r="6635" spans="1:4" ht="15" x14ac:dyDescent="0.25">
      <c r="A6635" s="53" t="s">
        <v>11253</v>
      </c>
      <c r="B6635" s="53">
        <v>20</v>
      </c>
      <c r="C6635" s="53" t="s">
        <v>33536</v>
      </c>
      <c r="D6635" s="53" t="s">
        <v>33872</v>
      </c>
    </row>
    <row r="6636" spans="1:4" ht="15" x14ac:dyDescent="0.25">
      <c r="A6636" s="53" t="s">
        <v>11254</v>
      </c>
      <c r="B6636" s="53">
        <v>10</v>
      </c>
      <c r="C6636" s="53" t="s">
        <v>33536</v>
      </c>
      <c r="D6636" s="53" t="s">
        <v>33872</v>
      </c>
    </row>
    <row r="6637" spans="1:4" ht="15" x14ac:dyDescent="0.25">
      <c r="A6637" s="53" t="s">
        <v>11255</v>
      </c>
      <c r="B6637" s="53">
        <v>10</v>
      </c>
      <c r="C6637" s="53" t="s">
        <v>33536</v>
      </c>
      <c r="D6637" s="53" t="s">
        <v>33872</v>
      </c>
    </row>
    <row r="6638" spans="1:4" ht="15" x14ac:dyDescent="0.25">
      <c r="A6638" s="53" t="s">
        <v>11256</v>
      </c>
      <c r="B6638" s="53">
        <v>10</v>
      </c>
      <c r="C6638" s="53" t="s">
        <v>33536</v>
      </c>
      <c r="D6638" s="53" t="s">
        <v>33872</v>
      </c>
    </row>
    <row r="6639" spans="1:4" ht="15" x14ac:dyDescent="0.25">
      <c r="A6639" s="53" t="s">
        <v>11257</v>
      </c>
      <c r="B6639" s="53">
        <v>10</v>
      </c>
      <c r="C6639" s="53" t="s">
        <v>33536</v>
      </c>
      <c r="D6639" s="53" t="s">
        <v>33872</v>
      </c>
    </row>
    <row r="6640" spans="1:4" ht="15" x14ac:dyDescent="0.25">
      <c r="A6640" s="53" t="s">
        <v>11258</v>
      </c>
      <c r="B6640" s="53">
        <v>10</v>
      </c>
      <c r="C6640" s="53" t="s">
        <v>33536</v>
      </c>
      <c r="D6640" s="53" t="s">
        <v>33872</v>
      </c>
    </row>
    <row r="6641" spans="1:4" ht="15" x14ac:dyDescent="0.25">
      <c r="A6641" s="53" t="s">
        <v>11259</v>
      </c>
      <c r="B6641" s="53">
        <v>10</v>
      </c>
      <c r="C6641" s="53" t="s">
        <v>33536</v>
      </c>
      <c r="D6641" s="53" t="s">
        <v>33872</v>
      </c>
    </row>
    <row r="6642" spans="1:4" ht="15" x14ac:dyDescent="0.25">
      <c r="A6642" s="53" t="s">
        <v>11260</v>
      </c>
      <c r="B6642" s="53">
        <v>10</v>
      </c>
      <c r="C6642" s="53" t="s">
        <v>33536</v>
      </c>
      <c r="D6642" s="53" t="s">
        <v>33872</v>
      </c>
    </row>
    <row r="6643" spans="1:4" ht="15" x14ac:dyDescent="0.25">
      <c r="A6643" s="53" t="s">
        <v>11261</v>
      </c>
      <c r="B6643" s="53">
        <v>10</v>
      </c>
      <c r="C6643" s="53" t="s">
        <v>33536</v>
      </c>
      <c r="D6643" s="53" t="s">
        <v>33872</v>
      </c>
    </row>
    <row r="6644" spans="1:4" ht="15" x14ac:dyDescent="0.25">
      <c r="A6644" s="53" t="s">
        <v>11262</v>
      </c>
      <c r="B6644" s="53">
        <v>20</v>
      </c>
      <c r="C6644" s="53" t="s">
        <v>33536</v>
      </c>
      <c r="D6644" s="53" t="s">
        <v>33872</v>
      </c>
    </row>
    <row r="6645" spans="1:4" ht="15" x14ac:dyDescent="0.25">
      <c r="A6645" s="53" t="s">
        <v>11263</v>
      </c>
      <c r="B6645" s="53">
        <v>120</v>
      </c>
      <c r="C6645" s="53" t="s">
        <v>33550</v>
      </c>
      <c r="D6645" s="53" t="s">
        <v>33872</v>
      </c>
    </row>
    <row r="6646" spans="1:4" ht="15" x14ac:dyDescent="0.25">
      <c r="A6646" s="53" t="s">
        <v>11264</v>
      </c>
      <c r="B6646" s="53">
        <v>20</v>
      </c>
      <c r="C6646" s="53" t="s">
        <v>33536</v>
      </c>
      <c r="D6646" s="53" t="s">
        <v>33872</v>
      </c>
    </row>
    <row r="6647" spans="1:4" ht="15" x14ac:dyDescent="0.25">
      <c r="A6647" s="53" t="s">
        <v>11265</v>
      </c>
      <c r="B6647" s="53">
        <v>30</v>
      </c>
      <c r="C6647" s="53" t="s">
        <v>33536</v>
      </c>
      <c r="D6647" s="53" t="s">
        <v>33872</v>
      </c>
    </row>
    <row r="6648" spans="1:4" ht="15" x14ac:dyDescent="0.25">
      <c r="A6648" s="53" t="s">
        <v>11266</v>
      </c>
      <c r="B6648" s="53">
        <v>15</v>
      </c>
      <c r="C6648" s="53" t="s">
        <v>33536</v>
      </c>
      <c r="D6648" s="53" t="s">
        <v>33872</v>
      </c>
    </row>
    <row r="6649" spans="1:4" ht="15" x14ac:dyDescent="0.25">
      <c r="A6649" s="53" t="s">
        <v>11267</v>
      </c>
      <c r="B6649" s="53">
        <v>15</v>
      </c>
      <c r="C6649" s="53" t="s">
        <v>33536</v>
      </c>
      <c r="D6649" s="53" t="s">
        <v>33872</v>
      </c>
    </row>
    <row r="6650" spans="1:4" ht="15" x14ac:dyDescent="0.25">
      <c r="A6650" s="53" t="s">
        <v>11268</v>
      </c>
      <c r="B6650" s="53">
        <v>15</v>
      </c>
      <c r="C6650" s="53" t="s">
        <v>33536</v>
      </c>
      <c r="D6650" s="53" t="s">
        <v>33872</v>
      </c>
    </row>
    <row r="6651" spans="1:4" ht="15" x14ac:dyDescent="0.25">
      <c r="A6651" s="53" t="s">
        <v>11269</v>
      </c>
      <c r="B6651" s="53">
        <v>15</v>
      </c>
      <c r="C6651" s="53" t="s">
        <v>33536</v>
      </c>
      <c r="D6651" s="53" t="s">
        <v>33872</v>
      </c>
    </row>
    <row r="6652" spans="1:4" ht="15" x14ac:dyDescent="0.25">
      <c r="A6652" s="53" t="s">
        <v>11270</v>
      </c>
      <c r="B6652" s="53">
        <v>15</v>
      </c>
      <c r="C6652" s="53" t="s">
        <v>33536</v>
      </c>
      <c r="D6652" s="53" t="s">
        <v>33872</v>
      </c>
    </row>
    <row r="6653" spans="1:4" ht="15" x14ac:dyDescent="0.25">
      <c r="A6653" s="53" t="s">
        <v>11271</v>
      </c>
      <c r="B6653" s="53">
        <v>15</v>
      </c>
      <c r="C6653" s="53" t="s">
        <v>33536</v>
      </c>
      <c r="D6653" s="53" t="s">
        <v>33872</v>
      </c>
    </row>
    <row r="6654" spans="1:4" ht="15" x14ac:dyDescent="0.25">
      <c r="A6654" s="53" t="s">
        <v>11272</v>
      </c>
      <c r="B6654" s="53">
        <v>15</v>
      </c>
      <c r="C6654" s="53" t="s">
        <v>33536</v>
      </c>
      <c r="D6654" s="53" t="s">
        <v>33872</v>
      </c>
    </row>
    <row r="6655" spans="1:4" ht="15" x14ac:dyDescent="0.25">
      <c r="A6655" s="53" t="s">
        <v>11273</v>
      </c>
      <c r="B6655" s="53">
        <v>30</v>
      </c>
      <c r="C6655" s="53" t="s">
        <v>33536</v>
      </c>
      <c r="D6655" s="53" t="s">
        <v>33872</v>
      </c>
    </row>
    <row r="6656" spans="1:4" ht="15" x14ac:dyDescent="0.25">
      <c r="A6656" s="53" t="s">
        <v>11274</v>
      </c>
      <c r="B6656" s="53">
        <v>15</v>
      </c>
      <c r="C6656" s="53" t="s">
        <v>33536</v>
      </c>
      <c r="D6656" s="53" t="s">
        <v>33872</v>
      </c>
    </row>
    <row r="6657" spans="1:4" ht="15" x14ac:dyDescent="0.25">
      <c r="A6657" s="53" t="s">
        <v>11275</v>
      </c>
      <c r="B6657" s="53">
        <v>15</v>
      </c>
      <c r="C6657" s="53" t="s">
        <v>33536</v>
      </c>
      <c r="D6657" s="53" t="s">
        <v>33872</v>
      </c>
    </row>
    <row r="6658" spans="1:4" ht="15" x14ac:dyDescent="0.25">
      <c r="A6658" s="53" t="s">
        <v>11276</v>
      </c>
      <c r="B6658" s="53">
        <v>15</v>
      </c>
      <c r="C6658" s="53" t="s">
        <v>33536</v>
      </c>
      <c r="D6658" s="53" t="s">
        <v>33872</v>
      </c>
    </row>
    <row r="6659" spans="1:4" ht="15" x14ac:dyDescent="0.25">
      <c r="A6659" s="53" t="s">
        <v>11277</v>
      </c>
      <c r="B6659" s="53">
        <v>15</v>
      </c>
      <c r="C6659" s="53" t="s">
        <v>33536</v>
      </c>
      <c r="D6659" s="53" t="s">
        <v>33872</v>
      </c>
    </row>
    <row r="6660" spans="1:4" ht="15" x14ac:dyDescent="0.25">
      <c r="A6660" s="53" t="s">
        <v>11278</v>
      </c>
      <c r="B6660" s="53">
        <v>15</v>
      </c>
      <c r="C6660" s="53" t="s">
        <v>33536</v>
      </c>
      <c r="D6660" s="53" t="s">
        <v>33872</v>
      </c>
    </row>
    <row r="6661" spans="1:4" ht="15" x14ac:dyDescent="0.25">
      <c r="A6661" s="53" t="s">
        <v>11279</v>
      </c>
      <c r="B6661" s="53">
        <v>15</v>
      </c>
      <c r="C6661" s="53" t="s">
        <v>33536</v>
      </c>
      <c r="D6661" s="53" t="s">
        <v>33872</v>
      </c>
    </row>
    <row r="6662" spans="1:4" ht="15" x14ac:dyDescent="0.25">
      <c r="A6662" s="53" t="s">
        <v>11280</v>
      </c>
      <c r="B6662" s="53">
        <v>15</v>
      </c>
      <c r="C6662" s="53" t="s">
        <v>33536</v>
      </c>
      <c r="D6662" s="53" t="s">
        <v>33872</v>
      </c>
    </row>
    <row r="6663" spans="1:4" ht="15" x14ac:dyDescent="0.25">
      <c r="A6663" s="53" t="s">
        <v>11281</v>
      </c>
      <c r="B6663" s="53">
        <v>0</v>
      </c>
      <c r="C6663" s="53" t="s">
        <v>33539</v>
      </c>
      <c r="D6663" s="53" t="s">
        <v>33873</v>
      </c>
    </row>
    <row r="6664" spans="1:4" ht="15" x14ac:dyDescent="0.25">
      <c r="A6664" s="53" t="s">
        <v>11282</v>
      </c>
      <c r="B6664" s="53">
        <v>0</v>
      </c>
      <c r="C6664" s="53" t="s">
        <v>33539</v>
      </c>
      <c r="D6664" s="53" t="s">
        <v>33873</v>
      </c>
    </row>
    <row r="6665" spans="1:4" ht="15" x14ac:dyDescent="0.25">
      <c r="A6665" s="53" t="s">
        <v>11283</v>
      </c>
      <c r="B6665" s="53">
        <v>10</v>
      </c>
      <c r="C6665" s="53" t="s">
        <v>33536</v>
      </c>
      <c r="D6665" s="53" t="s">
        <v>33872</v>
      </c>
    </row>
    <row r="6666" spans="1:4" ht="15" x14ac:dyDescent="0.25">
      <c r="A6666" s="53" t="s">
        <v>11284</v>
      </c>
      <c r="B6666" s="53">
        <v>10</v>
      </c>
      <c r="C6666" s="53" t="s">
        <v>33536</v>
      </c>
      <c r="D6666" s="53" t="s">
        <v>33872</v>
      </c>
    </row>
    <row r="6667" spans="1:4" ht="15" x14ac:dyDescent="0.25">
      <c r="A6667" s="53" t="s">
        <v>11285</v>
      </c>
      <c r="B6667" s="53">
        <v>10</v>
      </c>
      <c r="C6667" s="53" t="s">
        <v>33536</v>
      </c>
      <c r="D6667" s="53" t="s">
        <v>33872</v>
      </c>
    </row>
    <row r="6668" spans="1:4" ht="15" x14ac:dyDescent="0.25">
      <c r="A6668" s="53" t="s">
        <v>11286</v>
      </c>
      <c r="B6668" s="53">
        <v>10</v>
      </c>
      <c r="C6668" s="53" t="s">
        <v>33536</v>
      </c>
      <c r="D6668" s="53" t="s">
        <v>33872</v>
      </c>
    </row>
    <row r="6669" spans="1:4" ht="15" x14ac:dyDescent="0.25">
      <c r="A6669" s="53" t="s">
        <v>11287</v>
      </c>
      <c r="B6669" s="53">
        <v>30</v>
      </c>
      <c r="C6669" s="53" t="s">
        <v>33536</v>
      </c>
      <c r="D6669" s="53" t="s">
        <v>33872</v>
      </c>
    </row>
    <row r="6670" spans="1:4" ht="15" x14ac:dyDescent="0.25">
      <c r="A6670" s="53" t="s">
        <v>11288</v>
      </c>
      <c r="B6670" s="53">
        <v>10</v>
      </c>
      <c r="C6670" s="53" t="s">
        <v>33536</v>
      </c>
      <c r="D6670" s="53" t="s">
        <v>33872</v>
      </c>
    </row>
    <row r="6671" spans="1:4" ht="15" x14ac:dyDescent="0.25">
      <c r="A6671" s="53" t="s">
        <v>11289</v>
      </c>
      <c r="B6671" s="53">
        <v>10</v>
      </c>
      <c r="C6671" s="53" t="s">
        <v>33536</v>
      </c>
      <c r="D6671" s="53" t="s">
        <v>33872</v>
      </c>
    </row>
    <row r="6672" spans="1:4" ht="15" x14ac:dyDescent="0.25">
      <c r="A6672" s="53" t="s">
        <v>11290</v>
      </c>
      <c r="B6672" s="53">
        <v>10</v>
      </c>
      <c r="C6672" s="53" t="s">
        <v>33536</v>
      </c>
      <c r="D6672" s="53" t="s">
        <v>33872</v>
      </c>
    </row>
    <row r="6673" spans="1:4" ht="15" x14ac:dyDescent="0.25">
      <c r="A6673" s="53" t="s">
        <v>11291</v>
      </c>
      <c r="B6673" s="53">
        <v>10</v>
      </c>
      <c r="C6673" s="53" t="s">
        <v>33536</v>
      </c>
      <c r="D6673" s="53" t="s">
        <v>33872</v>
      </c>
    </row>
    <row r="6674" spans="1:4" ht="15" x14ac:dyDescent="0.25">
      <c r="A6674" s="53" t="s">
        <v>11292</v>
      </c>
      <c r="B6674" s="53">
        <v>10</v>
      </c>
      <c r="C6674" s="53" t="s">
        <v>33536</v>
      </c>
      <c r="D6674" s="53" t="s">
        <v>33872</v>
      </c>
    </row>
    <row r="6675" spans="1:4" ht="15" x14ac:dyDescent="0.25">
      <c r="A6675" s="53" t="s">
        <v>11293</v>
      </c>
      <c r="B6675" s="53">
        <v>10</v>
      </c>
      <c r="C6675" s="53" t="s">
        <v>33536</v>
      </c>
      <c r="D6675" s="53" t="s">
        <v>33872</v>
      </c>
    </row>
    <row r="6676" spans="1:4" ht="15" x14ac:dyDescent="0.25">
      <c r="A6676" s="53" t="s">
        <v>11294</v>
      </c>
      <c r="B6676" s="53">
        <v>10</v>
      </c>
      <c r="C6676" s="53" t="s">
        <v>33536</v>
      </c>
      <c r="D6676" s="53" t="s">
        <v>33872</v>
      </c>
    </row>
    <row r="6677" spans="1:4" ht="15" x14ac:dyDescent="0.25">
      <c r="A6677" s="53" t="s">
        <v>11295</v>
      </c>
      <c r="B6677" s="53">
        <v>10</v>
      </c>
      <c r="C6677" s="53" t="s">
        <v>33536</v>
      </c>
      <c r="D6677" s="53" t="s">
        <v>33872</v>
      </c>
    </row>
    <row r="6678" spans="1:4" ht="15" x14ac:dyDescent="0.25">
      <c r="A6678" s="53" t="s">
        <v>11296</v>
      </c>
      <c r="B6678" s="53">
        <v>10</v>
      </c>
      <c r="C6678" s="53" t="s">
        <v>33536</v>
      </c>
      <c r="D6678" s="53" t="s">
        <v>33872</v>
      </c>
    </row>
    <row r="6679" spans="1:4" ht="15" x14ac:dyDescent="0.25">
      <c r="A6679" s="53" t="s">
        <v>11297</v>
      </c>
      <c r="B6679" s="53">
        <v>10</v>
      </c>
      <c r="C6679" s="53" t="s">
        <v>33536</v>
      </c>
      <c r="D6679" s="53" t="s">
        <v>33872</v>
      </c>
    </row>
    <row r="6680" spans="1:4" ht="15" x14ac:dyDescent="0.25">
      <c r="A6680" s="53" t="s">
        <v>11298</v>
      </c>
      <c r="B6680" s="53">
        <v>10</v>
      </c>
      <c r="C6680" s="53" t="s">
        <v>33536</v>
      </c>
      <c r="D6680" s="53" t="s">
        <v>33872</v>
      </c>
    </row>
    <row r="6681" spans="1:4" ht="15" x14ac:dyDescent="0.25">
      <c r="A6681" s="53" t="s">
        <v>11299</v>
      </c>
      <c r="B6681" s="53">
        <v>10</v>
      </c>
      <c r="C6681" s="53" t="s">
        <v>33536</v>
      </c>
      <c r="D6681" s="53" t="s">
        <v>33872</v>
      </c>
    </row>
    <row r="6682" spans="1:4" ht="15" x14ac:dyDescent="0.25">
      <c r="A6682" s="53" t="s">
        <v>11300</v>
      </c>
      <c r="B6682" s="53">
        <v>15</v>
      </c>
      <c r="C6682" s="53" t="s">
        <v>33536</v>
      </c>
      <c r="D6682" s="53" t="s">
        <v>33873</v>
      </c>
    </row>
    <row r="6683" spans="1:4" ht="15" x14ac:dyDescent="0.25">
      <c r="A6683" s="53" t="s">
        <v>11301</v>
      </c>
      <c r="B6683" s="53">
        <v>30</v>
      </c>
      <c r="C6683" s="53" t="s">
        <v>33536</v>
      </c>
      <c r="D6683" s="53" t="s">
        <v>33873</v>
      </c>
    </row>
    <row r="6684" spans="1:4" ht="15" x14ac:dyDescent="0.25">
      <c r="A6684" s="53" t="s">
        <v>11302</v>
      </c>
      <c r="B6684" s="53">
        <v>15</v>
      </c>
      <c r="C6684" s="53" t="s">
        <v>33536</v>
      </c>
      <c r="D6684" s="53" t="s">
        <v>33873</v>
      </c>
    </row>
    <row r="6685" spans="1:4" ht="15" x14ac:dyDescent="0.25">
      <c r="A6685" s="53" t="s">
        <v>11303</v>
      </c>
      <c r="B6685" s="53">
        <v>10</v>
      </c>
      <c r="C6685" s="53" t="s">
        <v>33536</v>
      </c>
      <c r="D6685" s="53" t="s">
        <v>33872</v>
      </c>
    </row>
    <row r="6686" spans="1:4" ht="15" x14ac:dyDescent="0.25">
      <c r="A6686" s="53" t="s">
        <v>11304</v>
      </c>
      <c r="B6686" s="53">
        <v>30</v>
      </c>
      <c r="C6686" s="53" t="s">
        <v>33536</v>
      </c>
      <c r="D6686" s="53" t="s">
        <v>33872</v>
      </c>
    </row>
    <row r="6687" spans="1:4" ht="15" x14ac:dyDescent="0.25">
      <c r="A6687" s="53" t="s">
        <v>11305</v>
      </c>
      <c r="B6687" s="53">
        <v>20</v>
      </c>
      <c r="C6687" s="53" t="s">
        <v>33536</v>
      </c>
      <c r="D6687" s="53" t="s">
        <v>33872</v>
      </c>
    </row>
    <row r="6688" spans="1:4" ht="15" x14ac:dyDescent="0.25">
      <c r="A6688" s="53" t="s">
        <v>11306</v>
      </c>
      <c r="B6688" s="53">
        <v>10</v>
      </c>
      <c r="C6688" s="53" t="s">
        <v>33536</v>
      </c>
      <c r="D6688" s="53" t="s">
        <v>33872</v>
      </c>
    </row>
    <row r="6689" spans="1:4" ht="15" x14ac:dyDescent="0.25">
      <c r="A6689" s="53" t="s">
        <v>11307</v>
      </c>
      <c r="B6689" s="53">
        <v>30</v>
      </c>
      <c r="C6689" s="53" t="s">
        <v>33536</v>
      </c>
      <c r="D6689" s="53" t="s">
        <v>33872</v>
      </c>
    </row>
    <row r="6690" spans="1:4" ht="15" x14ac:dyDescent="0.25">
      <c r="A6690" s="53" t="s">
        <v>11308</v>
      </c>
      <c r="B6690" s="53">
        <v>10</v>
      </c>
      <c r="C6690" s="53" t="s">
        <v>33536</v>
      </c>
      <c r="D6690" s="53" t="s">
        <v>33872</v>
      </c>
    </row>
    <row r="6691" spans="1:4" ht="15" x14ac:dyDescent="0.25">
      <c r="A6691" s="53" t="s">
        <v>11309</v>
      </c>
      <c r="B6691" s="53">
        <v>10</v>
      </c>
      <c r="C6691" s="53" t="s">
        <v>33536</v>
      </c>
      <c r="D6691" s="53" t="s">
        <v>33872</v>
      </c>
    </row>
    <row r="6692" spans="1:4" ht="15" x14ac:dyDescent="0.25">
      <c r="A6692" s="53" t="s">
        <v>11310</v>
      </c>
      <c r="B6692" s="53">
        <v>10</v>
      </c>
      <c r="C6692" s="53" t="s">
        <v>33536</v>
      </c>
      <c r="D6692" s="53" t="s">
        <v>33872</v>
      </c>
    </row>
    <row r="6693" spans="1:4" ht="15" x14ac:dyDescent="0.25">
      <c r="A6693" s="53" t="s">
        <v>11311</v>
      </c>
      <c r="B6693" s="53">
        <v>10</v>
      </c>
      <c r="C6693" s="53" t="s">
        <v>33536</v>
      </c>
      <c r="D6693" s="53" t="s">
        <v>33872</v>
      </c>
    </row>
    <row r="6694" spans="1:4" ht="15" x14ac:dyDescent="0.25">
      <c r="A6694" s="53" t="s">
        <v>11312</v>
      </c>
      <c r="B6694" s="53">
        <v>10</v>
      </c>
      <c r="C6694" s="53" t="s">
        <v>33536</v>
      </c>
      <c r="D6694" s="53" t="s">
        <v>33872</v>
      </c>
    </row>
    <row r="6695" spans="1:4" ht="15" x14ac:dyDescent="0.25">
      <c r="A6695" s="53" t="s">
        <v>11313</v>
      </c>
      <c r="B6695" s="53">
        <v>10</v>
      </c>
      <c r="C6695" s="53" t="s">
        <v>33536</v>
      </c>
      <c r="D6695" s="53" t="s">
        <v>33872</v>
      </c>
    </row>
    <row r="6696" spans="1:4" ht="15" x14ac:dyDescent="0.25">
      <c r="A6696" s="53" t="s">
        <v>11314</v>
      </c>
      <c r="B6696" s="53">
        <v>10</v>
      </c>
      <c r="C6696" s="53" t="s">
        <v>33536</v>
      </c>
      <c r="D6696" s="53" t="s">
        <v>33872</v>
      </c>
    </row>
    <row r="6697" spans="1:4" ht="15" x14ac:dyDescent="0.25">
      <c r="A6697" s="53" t="s">
        <v>11315</v>
      </c>
      <c r="B6697" s="53">
        <v>10</v>
      </c>
      <c r="C6697" s="53" t="s">
        <v>33536</v>
      </c>
      <c r="D6697" s="53" t="s">
        <v>33872</v>
      </c>
    </row>
    <row r="6698" spans="1:4" ht="15" x14ac:dyDescent="0.25">
      <c r="A6698" s="53" t="s">
        <v>11316</v>
      </c>
      <c r="B6698" s="53">
        <v>10</v>
      </c>
      <c r="C6698" s="53" t="s">
        <v>33536</v>
      </c>
      <c r="D6698" s="53" t="s">
        <v>33872</v>
      </c>
    </row>
    <row r="6699" spans="1:4" ht="15" x14ac:dyDescent="0.25">
      <c r="A6699" s="53" t="s">
        <v>11317</v>
      </c>
      <c r="B6699" s="53">
        <v>10</v>
      </c>
      <c r="C6699" s="53" t="s">
        <v>33536</v>
      </c>
      <c r="D6699" s="53" t="s">
        <v>33872</v>
      </c>
    </row>
    <row r="6700" spans="1:4" ht="15" x14ac:dyDescent="0.25">
      <c r="A6700" s="53" t="s">
        <v>11318</v>
      </c>
      <c r="B6700" s="53">
        <v>10</v>
      </c>
      <c r="C6700" s="53" t="s">
        <v>33536</v>
      </c>
      <c r="D6700" s="53" t="s">
        <v>33872</v>
      </c>
    </row>
    <row r="6701" spans="1:4" ht="15" x14ac:dyDescent="0.25">
      <c r="A6701" s="53" t="s">
        <v>11319</v>
      </c>
      <c r="B6701" s="53">
        <v>10</v>
      </c>
      <c r="C6701" s="53" t="s">
        <v>33536</v>
      </c>
      <c r="D6701" s="53" t="s">
        <v>33872</v>
      </c>
    </row>
    <row r="6702" spans="1:4" ht="15" x14ac:dyDescent="0.25">
      <c r="A6702" s="53" t="s">
        <v>11320</v>
      </c>
      <c r="B6702" s="53">
        <v>10</v>
      </c>
      <c r="C6702" s="53" t="s">
        <v>33536</v>
      </c>
      <c r="D6702" s="53" t="s">
        <v>33872</v>
      </c>
    </row>
    <row r="6703" spans="1:4" ht="15" x14ac:dyDescent="0.25">
      <c r="A6703" s="53" t="s">
        <v>11321</v>
      </c>
      <c r="B6703" s="53">
        <v>10</v>
      </c>
      <c r="C6703" s="53" t="s">
        <v>33536</v>
      </c>
      <c r="D6703" s="53" t="s">
        <v>33872</v>
      </c>
    </row>
    <row r="6704" spans="1:4" ht="15" x14ac:dyDescent="0.25">
      <c r="A6704" s="53" t="s">
        <v>11322</v>
      </c>
      <c r="B6704" s="53">
        <v>10</v>
      </c>
      <c r="C6704" s="53" t="s">
        <v>33536</v>
      </c>
      <c r="D6704" s="53" t="s">
        <v>33872</v>
      </c>
    </row>
    <row r="6705" spans="1:4" ht="15" x14ac:dyDescent="0.25">
      <c r="A6705" s="53" t="s">
        <v>11323</v>
      </c>
      <c r="B6705" s="53">
        <v>10</v>
      </c>
      <c r="C6705" s="53" t="s">
        <v>33536</v>
      </c>
      <c r="D6705" s="53" t="s">
        <v>33872</v>
      </c>
    </row>
    <row r="6706" spans="1:4" ht="15" x14ac:dyDescent="0.25">
      <c r="A6706" s="53" t="s">
        <v>11324</v>
      </c>
      <c r="B6706" s="53">
        <v>10</v>
      </c>
      <c r="C6706" s="53" t="s">
        <v>33536</v>
      </c>
      <c r="D6706" s="53" t="s">
        <v>33872</v>
      </c>
    </row>
    <row r="6707" spans="1:4" ht="15" x14ac:dyDescent="0.25">
      <c r="A6707" s="53" t="s">
        <v>11325</v>
      </c>
      <c r="B6707" s="53">
        <v>10</v>
      </c>
      <c r="C6707" s="53" t="s">
        <v>33536</v>
      </c>
      <c r="D6707" s="53" t="s">
        <v>33872</v>
      </c>
    </row>
    <row r="6708" spans="1:4" ht="15" x14ac:dyDescent="0.25">
      <c r="A6708" s="53" t="s">
        <v>11326</v>
      </c>
      <c r="B6708" s="53">
        <v>10</v>
      </c>
      <c r="C6708" s="53" t="s">
        <v>33536</v>
      </c>
      <c r="D6708" s="53" t="s">
        <v>33872</v>
      </c>
    </row>
    <row r="6709" spans="1:4" ht="15" x14ac:dyDescent="0.25">
      <c r="A6709" s="53" t="s">
        <v>11327</v>
      </c>
      <c r="B6709" s="53">
        <v>10</v>
      </c>
      <c r="C6709" s="53" t="s">
        <v>33536</v>
      </c>
      <c r="D6709" s="53" t="s">
        <v>33872</v>
      </c>
    </row>
    <row r="6710" spans="1:4" ht="15" x14ac:dyDescent="0.25">
      <c r="A6710" s="53" t="s">
        <v>11328</v>
      </c>
      <c r="B6710" s="53">
        <v>10</v>
      </c>
      <c r="C6710" s="53" t="s">
        <v>33536</v>
      </c>
      <c r="D6710" s="53" t="s">
        <v>33872</v>
      </c>
    </row>
    <row r="6711" spans="1:4" ht="15" x14ac:dyDescent="0.25">
      <c r="A6711" s="53" t="s">
        <v>11329</v>
      </c>
      <c r="B6711" s="53">
        <v>10</v>
      </c>
      <c r="C6711" s="53" t="s">
        <v>33536</v>
      </c>
      <c r="D6711" s="53" t="s">
        <v>33872</v>
      </c>
    </row>
    <row r="6712" spans="1:4" ht="15" x14ac:dyDescent="0.25">
      <c r="A6712" s="53" t="s">
        <v>11330</v>
      </c>
      <c r="B6712" s="53">
        <v>30</v>
      </c>
      <c r="C6712" s="53" t="s">
        <v>33536</v>
      </c>
      <c r="D6712" s="53" t="s">
        <v>33872</v>
      </c>
    </row>
    <row r="6713" spans="1:4" ht="15" x14ac:dyDescent="0.25">
      <c r="A6713" s="53" t="s">
        <v>11331</v>
      </c>
      <c r="B6713" s="53">
        <v>15</v>
      </c>
      <c r="C6713" s="53" t="s">
        <v>33536</v>
      </c>
      <c r="D6713" s="53" t="s">
        <v>33872</v>
      </c>
    </row>
    <row r="6714" spans="1:4" ht="15" x14ac:dyDescent="0.25">
      <c r="A6714" s="53" t="s">
        <v>11332</v>
      </c>
      <c r="B6714" s="53">
        <v>15</v>
      </c>
      <c r="C6714" s="53" t="s">
        <v>33536</v>
      </c>
      <c r="D6714" s="53" t="s">
        <v>33872</v>
      </c>
    </row>
    <row r="6715" spans="1:4" ht="15" x14ac:dyDescent="0.25">
      <c r="A6715" s="53" t="s">
        <v>11333</v>
      </c>
      <c r="B6715" s="53">
        <v>15</v>
      </c>
      <c r="C6715" s="53" t="s">
        <v>33536</v>
      </c>
      <c r="D6715" s="53" t="s">
        <v>33872</v>
      </c>
    </row>
    <row r="6716" spans="1:4" ht="15" x14ac:dyDescent="0.25">
      <c r="A6716" s="53" t="s">
        <v>11334</v>
      </c>
      <c r="B6716" s="53">
        <v>15</v>
      </c>
      <c r="C6716" s="53" t="s">
        <v>33536</v>
      </c>
      <c r="D6716" s="53" t="s">
        <v>33872</v>
      </c>
    </row>
    <row r="6717" spans="1:4" ht="15" x14ac:dyDescent="0.25">
      <c r="A6717" s="53" t="s">
        <v>11335</v>
      </c>
      <c r="B6717" s="53">
        <v>15</v>
      </c>
      <c r="C6717" s="53" t="s">
        <v>33536</v>
      </c>
      <c r="D6717" s="53" t="s">
        <v>33872</v>
      </c>
    </row>
    <row r="6718" spans="1:4" ht="15" x14ac:dyDescent="0.25">
      <c r="A6718" s="53" t="s">
        <v>11336</v>
      </c>
      <c r="B6718" s="53">
        <v>15</v>
      </c>
      <c r="C6718" s="53" t="s">
        <v>33536</v>
      </c>
      <c r="D6718" s="53" t="s">
        <v>33872</v>
      </c>
    </row>
    <row r="6719" spans="1:4" ht="15" x14ac:dyDescent="0.25">
      <c r="A6719" s="53" t="s">
        <v>11337</v>
      </c>
      <c r="B6719" s="53">
        <v>15</v>
      </c>
      <c r="C6719" s="53" t="s">
        <v>33536</v>
      </c>
      <c r="D6719" s="53" t="s">
        <v>33872</v>
      </c>
    </row>
    <row r="6720" spans="1:4" ht="15" x14ac:dyDescent="0.25">
      <c r="A6720" s="53" t="s">
        <v>11338</v>
      </c>
      <c r="B6720" s="53">
        <v>15</v>
      </c>
      <c r="C6720" s="53" t="s">
        <v>33536</v>
      </c>
      <c r="D6720" s="53" t="s">
        <v>33872</v>
      </c>
    </row>
    <row r="6721" spans="1:4" ht="15" x14ac:dyDescent="0.25">
      <c r="A6721" s="53" t="s">
        <v>11339</v>
      </c>
      <c r="B6721" s="53">
        <v>15</v>
      </c>
      <c r="C6721" s="53" t="s">
        <v>33536</v>
      </c>
      <c r="D6721" s="53" t="s">
        <v>33872</v>
      </c>
    </row>
    <row r="6722" spans="1:4" ht="15" x14ac:dyDescent="0.25">
      <c r="A6722" s="53" t="s">
        <v>11340</v>
      </c>
      <c r="B6722" s="53">
        <v>15</v>
      </c>
      <c r="C6722" s="53" t="s">
        <v>33536</v>
      </c>
      <c r="D6722" s="53" t="s">
        <v>33872</v>
      </c>
    </row>
    <row r="6723" spans="1:4" ht="15" x14ac:dyDescent="0.25">
      <c r="A6723" s="53" t="s">
        <v>11341</v>
      </c>
      <c r="B6723" s="53">
        <v>15</v>
      </c>
      <c r="C6723" s="53" t="s">
        <v>33536</v>
      </c>
      <c r="D6723" s="53" t="s">
        <v>33872</v>
      </c>
    </row>
    <row r="6724" spans="1:4" ht="15" x14ac:dyDescent="0.25">
      <c r="A6724" s="53" t="s">
        <v>11342</v>
      </c>
      <c r="B6724" s="53">
        <v>15</v>
      </c>
      <c r="C6724" s="53" t="s">
        <v>33536</v>
      </c>
      <c r="D6724" s="53" t="s">
        <v>33872</v>
      </c>
    </row>
    <row r="6725" spans="1:4" ht="15" x14ac:dyDescent="0.25">
      <c r="A6725" s="53" t="s">
        <v>11343</v>
      </c>
      <c r="B6725" s="53">
        <v>15</v>
      </c>
      <c r="C6725" s="53" t="s">
        <v>33536</v>
      </c>
      <c r="D6725" s="53" t="s">
        <v>33872</v>
      </c>
    </row>
    <row r="6726" spans="1:4" ht="15" x14ac:dyDescent="0.25">
      <c r="A6726" s="53" t="s">
        <v>11344</v>
      </c>
      <c r="B6726" s="53">
        <v>15</v>
      </c>
      <c r="C6726" s="53" t="s">
        <v>33536</v>
      </c>
      <c r="D6726" s="53" t="s">
        <v>33872</v>
      </c>
    </row>
    <row r="6727" spans="1:4" ht="15" x14ac:dyDescent="0.25">
      <c r="A6727" s="53" t="s">
        <v>11345</v>
      </c>
      <c r="B6727" s="53">
        <v>15</v>
      </c>
      <c r="C6727" s="53" t="s">
        <v>33536</v>
      </c>
      <c r="D6727" s="53" t="s">
        <v>33872</v>
      </c>
    </row>
    <row r="6728" spans="1:4" ht="15" x14ac:dyDescent="0.25">
      <c r="A6728" s="53" t="s">
        <v>11346</v>
      </c>
      <c r="B6728" s="53">
        <v>15</v>
      </c>
      <c r="C6728" s="53" t="s">
        <v>33536</v>
      </c>
      <c r="D6728" s="53" t="s">
        <v>33872</v>
      </c>
    </row>
    <row r="6729" spans="1:4" ht="15" x14ac:dyDescent="0.25">
      <c r="A6729" s="53" t="s">
        <v>11347</v>
      </c>
      <c r="B6729" s="53">
        <v>15</v>
      </c>
      <c r="C6729" s="53" t="s">
        <v>33536</v>
      </c>
      <c r="D6729" s="53" t="s">
        <v>33872</v>
      </c>
    </row>
    <row r="6730" spans="1:4" ht="15" x14ac:dyDescent="0.25">
      <c r="A6730" s="53" t="s">
        <v>11348</v>
      </c>
      <c r="B6730" s="53">
        <v>15</v>
      </c>
      <c r="C6730" s="53" t="s">
        <v>33536</v>
      </c>
      <c r="D6730" s="53" t="s">
        <v>33872</v>
      </c>
    </row>
    <row r="6731" spans="1:4" ht="15" x14ac:dyDescent="0.25">
      <c r="A6731" s="53" t="s">
        <v>11349</v>
      </c>
      <c r="B6731" s="53">
        <v>30</v>
      </c>
      <c r="C6731" s="53" t="s">
        <v>33536</v>
      </c>
      <c r="D6731" s="53" t="s">
        <v>33872</v>
      </c>
    </row>
    <row r="6732" spans="1:4" ht="15" x14ac:dyDescent="0.25">
      <c r="A6732" s="53" t="s">
        <v>11350</v>
      </c>
      <c r="B6732" s="53">
        <v>15</v>
      </c>
      <c r="C6732" s="53" t="s">
        <v>33536</v>
      </c>
      <c r="D6732" s="53" t="s">
        <v>33872</v>
      </c>
    </row>
    <row r="6733" spans="1:4" ht="15" x14ac:dyDescent="0.25">
      <c r="A6733" s="53" t="s">
        <v>11351</v>
      </c>
      <c r="B6733" s="53">
        <v>30</v>
      </c>
      <c r="C6733" s="53" t="s">
        <v>33536</v>
      </c>
      <c r="D6733" s="53" t="s">
        <v>33872</v>
      </c>
    </row>
    <row r="6734" spans="1:4" ht="15" x14ac:dyDescent="0.25">
      <c r="A6734" s="53" t="s">
        <v>11352</v>
      </c>
      <c r="B6734" s="53">
        <v>15</v>
      </c>
      <c r="C6734" s="53" t="s">
        <v>33536</v>
      </c>
      <c r="D6734" s="53" t="s">
        <v>33872</v>
      </c>
    </row>
    <row r="6735" spans="1:4" ht="15" x14ac:dyDescent="0.25">
      <c r="A6735" s="53" t="s">
        <v>11353</v>
      </c>
      <c r="B6735" s="53">
        <v>15</v>
      </c>
      <c r="C6735" s="53" t="s">
        <v>33536</v>
      </c>
      <c r="D6735" s="53" t="s">
        <v>33872</v>
      </c>
    </row>
    <row r="6736" spans="1:4" ht="15" x14ac:dyDescent="0.25">
      <c r="A6736" s="53" t="s">
        <v>11354</v>
      </c>
      <c r="B6736" s="53">
        <v>15</v>
      </c>
      <c r="C6736" s="53" t="s">
        <v>33536</v>
      </c>
      <c r="D6736" s="53" t="s">
        <v>33872</v>
      </c>
    </row>
    <row r="6737" spans="1:4" ht="15" x14ac:dyDescent="0.25">
      <c r="A6737" s="53" t="s">
        <v>11355</v>
      </c>
      <c r="B6737" s="53">
        <v>15</v>
      </c>
      <c r="C6737" s="53" t="s">
        <v>33536</v>
      </c>
      <c r="D6737" s="53" t="s">
        <v>33872</v>
      </c>
    </row>
    <row r="6738" spans="1:4" ht="15" x14ac:dyDescent="0.25">
      <c r="A6738" s="53" t="s">
        <v>11356</v>
      </c>
      <c r="B6738" s="53">
        <v>15</v>
      </c>
      <c r="C6738" s="53" t="s">
        <v>33536</v>
      </c>
      <c r="D6738" s="53" t="s">
        <v>33872</v>
      </c>
    </row>
    <row r="6739" spans="1:4" ht="15" x14ac:dyDescent="0.25">
      <c r="A6739" s="53" t="s">
        <v>11357</v>
      </c>
      <c r="B6739" s="53">
        <v>15</v>
      </c>
      <c r="C6739" s="53" t="s">
        <v>33536</v>
      </c>
      <c r="D6739" s="53" t="s">
        <v>33872</v>
      </c>
    </row>
    <row r="6740" spans="1:4" ht="15" x14ac:dyDescent="0.25">
      <c r="A6740" s="53" t="s">
        <v>11358</v>
      </c>
      <c r="B6740" s="53">
        <v>15</v>
      </c>
      <c r="C6740" s="53" t="s">
        <v>33536</v>
      </c>
      <c r="D6740" s="53" t="s">
        <v>33872</v>
      </c>
    </row>
    <row r="6741" spans="1:4" ht="15" x14ac:dyDescent="0.25">
      <c r="A6741" s="53" t="s">
        <v>11359</v>
      </c>
      <c r="B6741" s="53">
        <v>15</v>
      </c>
      <c r="C6741" s="53" t="s">
        <v>33536</v>
      </c>
      <c r="D6741" s="53" t="s">
        <v>33872</v>
      </c>
    </row>
    <row r="6742" spans="1:4" ht="15" x14ac:dyDescent="0.25">
      <c r="A6742" s="53" t="s">
        <v>11360</v>
      </c>
      <c r="B6742" s="53">
        <v>15</v>
      </c>
      <c r="C6742" s="53" t="s">
        <v>33536</v>
      </c>
      <c r="D6742" s="53" t="s">
        <v>33872</v>
      </c>
    </row>
    <row r="6743" spans="1:4" ht="15" x14ac:dyDescent="0.25">
      <c r="A6743" s="53" t="s">
        <v>11361</v>
      </c>
      <c r="B6743" s="53">
        <v>30</v>
      </c>
      <c r="C6743" s="53" t="s">
        <v>33536</v>
      </c>
      <c r="D6743" s="53" t="s">
        <v>33872</v>
      </c>
    </row>
    <row r="6744" spans="1:4" ht="15" x14ac:dyDescent="0.25">
      <c r="A6744" s="53" t="s">
        <v>11362</v>
      </c>
      <c r="B6744" s="53">
        <v>15</v>
      </c>
      <c r="C6744" s="53" t="s">
        <v>33536</v>
      </c>
      <c r="D6744" s="53" t="s">
        <v>33872</v>
      </c>
    </row>
    <row r="6745" spans="1:4" ht="15" x14ac:dyDescent="0.25">
      <c r="A6745" s="53" t="s">
        <v>11363</v>
      </c>
      <c r="B6745" s="53">
        <v>30</v>
      </c>
      <c r="C6745" s="53" t="s">
        <v>33536</v>
      </c>
      <c r="D6745" s="53" t="s">
        <v>33872</v>
      </c>
    </row>
    <row r="6746" spans="1:4" ht="15" x14ac:dyDescent="0.25">
      <c r="A6746" s="53" t="s">
        <v>11364</v>
      </c>
      <c r="B6746" s="53">
        <v>15</v>
      </c>
      <c r="C6746" s="53" t="s">
        <v>33536</v>
      </c>
      <c r="D6746" s="53" t="s">
        <v>33872</v>
      </c>
    </row>
    <row r="6747" spans="1:4" ht="15" x14ac:dyDescent="0.25">
      <c r="A6747" s="53" t="s">
        <v>11365</v>
      </c>
      <c r="B6747" s="53">
        <v>15</v>
      </c>
      <c r="C6747" s="53" t="s">
        <v>33536</v>
      </c>
      <c r="D6747" s="53" t="s">
        <v>33872</v>
      </c>
    </row>
    <row r="6748" spans="1:4" ht="15" x14ac:dyDescent="0.25">
      <c r="A6748" s="53" t="s">
        <v>11366</v>
      </c>
      <c r="B6748" s="53">
        <v>0</v>
      </c>
      <c r="C6748" s="53" t="s">
        <v>33539</v>
      </c>
      <c r="D6748" s="53" t="s">
        <v>33873</v>
      </c>
    </row>
    <row r="6749" spans="1:4" ht="15" x14ac:dyDescent="0.25">
      <c r="A6749" s="53" t="s">
        <v>11367</v>
      </c>
      <c r="B6749" s="53">
        <v>0</v>
      </c>
      <c r="C6749" s="53" t="s">
        <v>33537</v>
      </c>
      <c r="D6749" s="53" t="s">
        <v>33872</v>
      </c>
    </row>
    <row r="6750" spans="1:4" ht="15" x14ac:dyDescent="0.25">
      <c r="A6750" s="53" t="s">
        <v>11368</v>
      </c>
      <c r="B6750" s="53">
        <v>0</v>
      </c>
      <c r="C6750" s="53" t="s">
        <v>33536</v>
      </c>
      <c r="D6750" s="53" t="s">
        <v>33872</v>
      </c>
    </row>
    <row r="6751" spans="1:4" ht="15" x14ac:dyDescent="0.25">
      <c r="A6751" s="53" t="s">
        <v>11369</v>
      </c>
      <c r="B6751" s="53">
        <v>0</v>
      </c>
      <c r="C6751" s="53" t="s">
        <v>33536</v>
      </c>
      <c r="D6751" s="53" t="s">
        <v>33872</v>
      </c>
    </row>
    <row r="6752" spans="1:4" ht="15" x14ac:dyDescent="0.25">
      <c r="A6752" s="53" t="s">
        <v>11370</v>
      </c>
      <c r="B6752" s="53">
        <v>0</v>
      </c>
      <c r="C6752" s="53" t="s">
        <v>33536</v>
      </c>
      <c r="D6752" s="53" t="s">
        <v>33872</v>
      </c>
    </row>
    <row r="6753" spans="1:4" ht="15" x14ac:dyDescent="0.25">
      <c r="A6753" s="53" t="s">
        <v>11371</v>
      </c>
      <c r="B6753" s="53">
        <v>0</v>
      </c>
      <c r="C6753" s="53" t="s">
        <v>33536</v>
      </c>
      <c r="D6753" s="53" t="s">
        <v>33872</v>
      </c>
    </row>
    <row r="6754" spans="1:4" ht="15" x14ac:dyDescent="0.25">
      <c r="A6754" s="53" t="s">
        <v>11372</v>
      </c>
      <c r="B6754" s="53">
        <v>0</v>
      </c>
      <c r="C6754" s="53" t="s">
        <v>33536</v>
      </c>
      <c r="D6754" s="53" t="s">
        <v>33872</v>
      </c>
    </row>
    <row r="6755" spans="1:4" ht="15" x14ac:dyDescent="0.25">
      <c r="A6755" s="53" t="s">
        <v>11373</v>
      </c>
      <c r="B6755" s="53">
        <v>0</v>
      </c>
      <c r="C6755" s="53" t="s">
        <v>33536</v>
      </c>
      <c r="D6755" s="53" t="s">
        <v>33872</v>
      </c>
    </row>
    <row r="6756" spans="1:4" ht="15" x14ac:dyDescent="0.25">
      <c r="A6756" s="53" t="s">
        <v>11374</v>
      </c>
      <c r="B6756" s="53">
        <v>0</v>
      </c>
      <c r="C6756" s="53" t="s">
        <v>33536</v>
      </c>
      <c r="D6756" s="53" t="s">
        <v>33872</v>
      </c>
    </row>
    <row r="6757" spans="1:4" ht="15" x14ac:dyDescent="0.25">
      <c r="A6757" s="53" t="s">
        <v>11375</v>
      </c>
      <c r="B6757" s="53">
        <v>0</v>
      </c>
      <c r="C6757" s="53" t="s">
        <v>33536</v>
      </c>
      <c r="D6757" s="53" t="s">
        <v>33872</v>
      </c>
    </row>
    <row r="6758" spans="1:4" ht="15" x14ac:dyDescent="0.25">
      <c r="A6758" s="53" t="s">
        <v>11376</v>
      </c>
      <c r="B6758" s="53">
        <v>0</v>
      </c>
      <c r="C6758" s="53" t="s">
        <v>33536</v>
      </c>
      <c r="D6758" s="53" t="s">
        <v>33872</v>
      </c>
    </row>
    <row r="6759" spans="1:4" ht="15" x14ac:dyDescent="0.25">
      <c r="A6759" s="53" t="s">
        <v>11377</v>
      </c>
      <c r="B6759" s="53">
        <v>0</v>
      </c>
      <c r="C6759" s="53" t="s">
        <v>33536</v>
      </c>
      <c r="D6759" s="53" t="s">
        <v>33872</v>
      </c>
    </row>
    <row r="6760" spans="1:4" ht="15" x14ac:dyDescent="0.25">
      <c r="A6760" s="53" t="s">
        <v>11378</v>
      </c>
      <c r="B6760" s="53">
        <v>0</v>
      </c>
      <c r="C6760" s="53" t="s">
        <v>33536</v>
      </c>
      <c r="D6760" s="53" t="s">
        <v>33872</v>
      </c>
    </row>
    <row r="6761" spans="1:4" ht="15" x14ac:dyDescent="0.25">
      <c r="A6761" s="53" t="s">
        <v>11379</v>
      </c>
      <c r="B6761" s="53">
        <v>0</v>
      </c>
      <c r="C6761" s="53" t="s">
        <v>33536</v>
      </c>
      <c r="D6761" s="53" t="s">
        <v>33872</v>
      </c>
    </row>
    <row r="6762" spans="1:4" ht="15" x14ac:dyDescent="0.25">
      <c r="A6762" s="53" t="s">
        <v>11380</v>
      </c>
      <c r="B6762" s="53">
        <v>0</v>
      </c>
      <c r="C6762" s="53" t="s">
        <v>33536</v>
      </c>
      <c r="D6762" s="53" t="s">
        <v>33872</v>
      </c>
    </row>
    <row r="6763" spans="1:4" ht="15" x14ac:dyDescent="0.25">
      <c r="A6763" s="53" t="s">
        <v>11381</v>
      </c>
      <c r="B6763" s="53">
        <v>60</v>
      </c>
      <c r="C6763" s="53" t="s">
        <v>33536</v>
      </c>
      <c r="D6763" s="53" t="s">
        <v>33872</v>
      </c>
    </row>
    <row r="6764" spans="1:4" ht="15" x14ac:dyDescent="0.25">
      <c r="A6764" s="53" t="s">
        <v>11382</v>
      </c>
      <c r="B6764" s="53">
        <v>15</v>
      </c>
      <c r="C6764" s="53" t="s">
        <v>33536</v>
      </c>
      <c r="D6764" s="53" t="s">
        <v>33872</v>
      </c>
    </row>
    <row r="6765" spans="1:4" ht="15" x14ac:dyDescent="0.25">
      <c r="A6765" s="53" t="s">
        <v>11383</v>
      </c>
      <c r="B6765" s="53">
        <v>15</v>
      </c>
      <c r="C6765" s="53" t="s">
        <v>33536</v>
      </c>
      <c r="D6765" s="53" t="s">
        <v>33872</v>
      </c>
    </row>
    <row r="6766" spans="1:4" ht="15" x14ac:dyDescent="0.25">
      <c r="A6766" s="53" t="s">
        <v>11384</v>
      </c>
      <c r="B6766" s="53">
        <v>15</v>
      </c>
      <c r="C6766" s="53" t="s">
        <v>33536</v>
      </c>
      <c r="D6766" s="53" t="s">
        <v>33872</v>
      </c>
    </row>
    <row r="6767" spans="1:4" ht="15" x14ac:dyDescent="0.25">
      <c r="A6767" s="53" t="s">
        <v>11385</v>
      </c>
      <c r="B6767" s="53">
        <v>15</v>
      </c>
      <c r="C6767" s="53" t="s">
        <v>33536</v>
      </c>
      <c r="D6767" s="53" t="s">
        <v>33872</v>
      </c>
    </row>
    <row r="6768" spans="1:4" ht="15" x14ac:dyDescent="0.25">
      <c r="A6768" s="53" t="s">
        <v>11386</v>
      </c>
      <c r="B6768" s="53">
        <v>0</v>
      </c>
      <c r="C6768" s="53" t="s">
        <v>33536</v>
      </c>
      <c r="D6768" s="53" t="s">
        <v>33872</v>
      </c>
    </row>
    <row r="6769" spans="1:4" ht="15" x14ac:dyDescent="0.25">
      <c r="A6769" s="53" t="s">
        <v>11387</v>
      </c>
      <c r="B6769" s="53">
        <v>60</v>
      </c>
      <c r="C6769" s="53" t="s">
        <v>33536</v>
      </c>
      <c r="D6769" s="53" t="s">
        <v>33872</v>
      </c>
    </row>
    <row r="6770" spans="1:4" ht="15" x14ac:dyDescent="0.25">
      <c r="A6770" s="53" t="s">
        <v>11388</v>
      </c>
      <c r="B6770" s="53">
        <v>20</v>
      </c>
      <c r="C6770" s="53" t="s">
        <v>33536</v>
      </c>
      <c r="D6770" s="53" t="s">
        <v>33872</v>
      </c>
    </row>
    <row r="6771" spans="1:4" ht="15" x14ac:dyDescent="0.25">
      <c r="A6771" s="53" t="s">
        <v>11389</v>
      </c>
      <c r="B6771" s="53">
        <v>10</v>
      </c>
      <c r="C6771" s="53" t="s">
        <v>33536</v>
      </c>
      <c r="D6771" s="53" t="s">
        <v>33872</v>
      </c>
    </row>
    <row r="6772" spans="1:4" ht="15" x14ac:dyDescent="0.25">
      <c r="A6772" s="53" t="s">
        <v>11390</v>
      </c>
      <c r="B6772" s="53">
        <v>10</v>
      </c>
      <c r="C6772" s="53" t="s">
        <v>33536</v>
      </c>
      <c r="D6772" s="53" t="s">
        <v>33872</v>
      </c>
    </row>
    <row r="6773" spans="1:4" ht="15" x14ac:dyDescent="0.25">
      <c r="A6773" s="53" t="s">
        <v>11391</v>
      </c>
      <c r="B6773" s="53">
        <v>10</v>
      </c>
      <c r="C6773" s="53" t="s">
        <v>33536</v>
      </c>
      <c r="D6773" s="53" t="s">
        <v>33872</v>
      </c>
    </row>
    <row r="6774" spans="1:4" ht="15" x14ac:dyDescent="0.25">
      <c r="A6774" s="53" t="s">
        <v>11392</v>
      </c>
      <c r="B6774" s="53">
        <v>10</v>
      </c>
      <c r="C6774" s="53" t="s">
        <v>33536</v>
      </c>
      <c r="D6774" s="53" t="s">
        <v>33872</v>
      </c>
    </row>
    <row r="6775" spans="1:4" ht="15" x14ac:dyDescent="0.25">
      <c r="A6775" s="53" t="s">
        <v>11393</v>
      </c>
      <c r="B6775" s="53">
        <v>15</v>
      </c>
      <c r="C6775" s="53" t="s">
        <v>33536</v>
      </c>
      <c r="D6775" s="53" t="s">
        <v>33872</v>
      </c>
    </row>
    <row r="6776" spans="1:4" ht="15" x14ac:dyDescent="0.25">
      <c r="A6776" s="53" t="s">
        <v>11394</v>
      </c>
      <c r="B6776" s="53">
        <v>15</v>
      </c>
      <c r="C6776" s="53" t="s">
        <v>33536</v>
      </c>
      <c r="D6776" s="53" t="s">
        <v>33872</v>
      </c>
    </row>
    <row r="6777" spans="1:4" ht="15" x14ac:dyDescent="0.25">
      <c r="A6777" s="53" t="s">
        <v>11395</v>
      </c>
      <c r="B6777" s="53">
        <v>15</v>
      </c>
      <c r="C6777" s="53" t="s">
        <v>33536</v>
      </c>
      <c r="D6777" s="53" t="s">
        <v>33872</v>
      </c>
    </row>
    <row r="6778" spans="1:4" ht="15" x14ac:dyDescent="0.25">
      <c r="A6778" s="53" t="s">
        <v>11396</v>
      </c>
      <c r="B6778" s="53">
        <v>15</v>
      </c>
      <c r="C6778" s="53" t="s">
        <v>33536</v>
      </c>
      <c r="D6778" s="53" t="s">
        <v>33872</v>
      </c>
    </row>
    <row r="6779" spans="1:4" ht="15" x14ac:dyDescent="0.25">
      <c r="A6779" s="53" t="s">
        <v>11397</v>
      </c>
      <c r="B6779" s="53">
        <v>15</v>
      </c>
      <c r="C6779" s="53" t="s">
        <v>33536</v>
      </c>
      <c r="D6779" s="53" t="s">
        <v>33872</v>
      </c>
    </row>
    <row r="6780" spans="1:4" ht="15" x14ac:dyDescent="0.25">
      <c r="A6780" s="53" t="s">
        <v>11398</v>
      </c>
      <c r="B6780" s="53">
        <v>15</v>
      </c>
      <c r="C6780" s="53" t="s">
        <v>33536</v>
      </c>
      <c r="D6780" s="53" t="s">
        <v>33872</v>
      </c>
    </row>
    <row r="6781" spans="1:4" ht="15" x14ac:dyDescent="0.25">
      <c r="A6781" s="53" t="s">
        <v>11399</v>
      </c>
      <c r="B6781" s="53">
        <v>30</v>
      </c>
      <c r="C6781" s="53" t="s">
        <v>33536</v>
      </c>
      <c r="D6781" s="53" t="s">
        <v>33872</v>
      </c>
    </row>
    <row r="6782" spans="1:4" ht="15" x14ac:dyDescent="0.25">
      <c r="A6782" s="53" t="s">
        <v>11400</v>
      </c>
      <c r="B6782" s="53">
        <v>60</v>
      </c>
      <c r="C6782" s="53" t="s">
        <v>33536</v>
      </c>
      <c r="D6782" s="53" t="s">
        <v>33872</v>
      </c>
    </row>
    <row r="6783" spans="1:4" ht="15" x14ac:dyDescent="0.25">
      <c r="A6783" s="53" t="s">
        <v>11401</v>
      </c>
      <c r="B6783" s="53">
        <v>0</v>
      </c>
      <c r="C6783" s="53" t="s">
        <v>33536</v>
      </c>
      <c r="D6783" s="53" t="s">
        <v>33872</v>
      </c>
    </row>
    <row r="6784" spans="1:4" ht="15" x14ac:dyDescent="0.25">
      <c r="A6784" s="53" t="s">
        <v>11402</v>
      </c>
      <c r="B6784" s="53">
        <v>0</v>
      </c>
      <c r="C6784" s="53" t="s">
        <v>33536</v>
      </c>
      <c r="D6784" s="53" t="s">
        <v>33872</v>
      </c>
    </row>
    <row r="6785" spans="1:4" ht="15" x14ac:dyDescent="0.25">
      <c r="A6785" s="53" t="s">
        <v>11403</v>
      </c>
      <c r="B6785" s="53">
        <v>0</v>
      </c>
      <c r="C6785" s="53" t="s">
        <v>33536</v>
      </c>
      <c r="D6785" s="53" t="s">
        <v>33872</v>
      </c>
    </row>
    <row r="6786" spans="1:4" ht="15" x14ac:dyDescent="0.25">
      <c r="A6786" s="53" t="s">
        <v>11404</v>
      </c>
      <c r="B6786" s="53">
        <v>0</v>
      </c>
      <c r="C6786" s="53" t="s">
        <v>33536</v>
      </c>
      <c r="D6786" s="53" t="s">
        <v>33872</v>
      </c>
    </row>
    <row r="6787" spans="1:4" ht="15" x14ac:dyDescent="0.25">
      <c r="A6787" s="53" t="s">
        <v>11405</v>
      </c>
      <c r="B6787" s="53">
        <v>0</v>
      </c>
      <c r="C6787" s="53" t="s">
        <v>33536</v>
      </c>
      <c r="D6787" s="53" t="s">
        <v>33872</v>
      </c>
    </row>
    <row r="6788" spans="1:4" ht="15" x14ac:dyDescent="0.25">
      <c r="A6788" s="53" t="s">
        <v>11406</v>
      </c>
      <c r="B6788" s="53">
        <v>0</v>
      </c>
      <c r="C6788" s="53" t="s">
        <v>33536</v>
      </c>
      <c r="D6788" s="53" t="s">
        <v>33872</v>
      </c>
    </row>
    <row r="6789" spans="1:4" ht="15" x14ac:dyDescent="0.25">
      <c r="A6789" s="53" t="s">
        <v>11407</v>
      </c>
      <c r="B6789" s="53">
        <v>0</v>
      </c>
      <c r="C6789" s="53" t="s">
        <v>33536</v>
      </c>
      <c r="D6789" s="53" t="s">
        <v>33872</v>
      </c>
    </row>
    <row r="6790" spans="1:4" ht="15" x14ac:dyDescent="0.25">
      <c r="A6790" s="53" t="s">
        <v>11408</v>
      </c>
      <c r="B6790" s="53">
        <v>0</v>
      </c>
      <c r="C6790" s="53" t="s">
        <v>33536</v>
      </c>
      <c r="D6790" s="53" t="s">
        <v>33872</v>
      </c>
    </row>
    <row r="6791" spans="1:4" ht="15" x14ac:dyDescent="0.25">
      <c r="A6791" s="53" t="s">
        <v>11409</v>
      </c>
      <c r="B6791" s="53">
        <v>0</v>
      </c>
      <c r="C6791" s="53" t="s">
        <v>33536</v>
      </c>
      <c r="D6791" s="53" t="s">
        <v>33872</v>
      </c>
    </row>
    <row r="6792" spans="1:4" ht="15" x14ac:dyDescent="0.25">
      <c r="A6792" s="53" t="s">
        <v>11410</v>
      </c>
      <c r="B6792" s="53">
        <v>0</v>
      </c>
      <c r="C6792" s="53" t="s">
        <v>33536</v>
      </c>
      <c r="D6792" s="53" t="s">
        <v>33872</v>
      </c>
    </row>
    <row r="6793" spans="1:4" ht="15" x14ac:dyDescent="0.25">
      <c r="A6793" s="53" t="s">
        <v>11411</v>
      </c>
      <c r="B6793" s="53">
        <v>0</v>
      </c>
      <c r="C6793" s="53" t="s">
        <v>33536</v>
      </c>
      <c r="D6793" s="53" t="s">
        <v>33872</v>
      </c>
    </row>
    <row r="6794" spans="1:4" ht="15" x14ac:dyDescent="0.25">
      <c r="A6794" s="53" t="s">
        <v>11412</v>
      </c>
      <c r="B6794" s="53">
        <v>0</v>
      </c>
      <c r="C6794" s="53" t="s">
        <v>33536</v>
      </c>
      <c r="D6794" s="53" t="s">
        <v>33872</v>
      </c>
    </row>
    <row r="6795" spans="1:4" ht="15" x14ac:dyDescent="0.25">
      <c r="A6795" s="53" t="s">
        <v>11413</v>
      </c>
      <c r="B6795" s="53">
        <v>0</v>
      </c>
      <c r="C6795" s="53" t="s">
        <v>33536</v>
      </c>
      <c r="D6795" s="53" t="s">
        <v>33872</v>
      </c>
    </row>
    <row r="6796" spans="1:4" ht="15" x14ac:dyDescent="0.25">
      <c r="A6796" s="53" t="s">
        <v>11414</v>
      </c>
      <c r="B6796" s="53">
        <v>30</v>
      </c>
      <c r="C6796" s="53" t="s">
        <v>33536</v>
      </c>
      <c r="D6796" s="53" t="s">
        <v>33873</v>
      </c>
    </row>
    <row r="6797" spans="1:4" ht="15" x14ac:dyDescent="0.25">
      <c r="A6797" s="53" t="s">
        <v>11415</v>
      </c>
      <c r="B6797" s="53">
        <v>30</v>
      </c>
      <c r="C6797" s="53" t="s">
        <v>33536</v>
      </c>
      <c r="D6797" s="53" t="s">
        <v>33873</v>
      </c>
    </row>
    <row r="6798" spans="1:4" ht="15" x14ac:dyDescent="0.25">
      <c r="A6798" s="53" t="s">
        <v>33073</v>
      </c>
      <c r="B6798" s="53">
        <v>15</v>
      </c>
      <c r="C6798" s="53" t="s">
        <v>33562</v>
      </c>
      <c r="D6798" s="53" t="s">
        <v>33873</v>
      </c>
    </row>
    <row r="6799" spans="1:4" ht="15" x14ac:dyDescent="0.25">
      <c r="A6799" s="53" t="s">
        <v>33074</v>
      </c>
      <c r="B6799" s="53">
        <v>15</v>
      </c>
      <c r="C6799" s="53" t="s">
        <v>33562</v>
      </c>
      <c r="D6799" s="53" t="s">
        <v>33873</v>
      </c>
    </row>
    <row r="6800" spans="1:4" ht="15" x14ac:dyDescent="0.25">
      <c r="A6800" s="53" t="s">
        <v>33075</v>
      </c>
      <c r="B6800" s="53">
        <v>15</v>
      </c>
      <c r="C6800" s="53" t="s">
        <v>33562</v>
      </c>
      <c r="D6800" s="53" t="s">
        <v>33873</v>
      </c>
    </row>
    <row r="6801" spans="1:4" ht="15" x14ac:dyDescent="0.25">
      <c r="A6801" s="53" t="s">
        <v>33076</v>
      </c>
      <c r="B6801" s="53">
        <v>15</v>
      </c>
      <c r="C6801" s="53" t="s">
        <v>33562</v>
      </c>
      <c r="D6801" s="53" t="s">
        <v>33873</v>
      </c>
    </row>
    <row r="6802" spans="1:4" ht="15" x14ac:dyDescent="0.25">
      <c r="A6802" s="53" t="s">
        <v>33077</v>
      </c>
      <c r="B6802" s="53">
        <v>60</v>
      </c>
      <c r="C6802" s="53" t="s">
        <v>33562</v>
      </c>
      <c r="D6802" s="53" t="s">
        <v>33873</v>
      </c>
    </row>
    <row r="6803" spans="1:4" ht="15" x14ac:dyDescent="0.25">
      <c r="A6803" s="53" t="s">
        <v>11416</v>
      </c>
      <c r="B6803" s="53">
        <v>60</v>
      </c>
      <c r="C6803" s="53" t="s">
        <v>33542</v>
      </c>
      <c r="D6803" s="53" t="s">
        <v>33872</v>
      </c>
    </row>
    <row r="6804" spans="1:4" ht="15" x14ac:dyDescent="0.25">
      <c r="A6804" s="53" t="s">
        <v>11417</v>
      </c>
      <c r="B6804" s="53">
        <v>15</v>
      </c>
      <c r="C6804" s="53" t="s">
        <v>33536</v>
      </c>
      <c r="D6804" s="53" t="s">
        <v>33872</v>
      </c>
    </row>
    <row r="6805" spans="1:4" ht="15" x14ac:dyDescent="0.25">
      <c r="A6805" s="53" t="s">
        <v>11418</v>
      </c>
      <c r="B6805" s="53">
        <v>15</v>
      </c>
      <c r="C6805" s="53" t="s">
        <v>33536</v>
      </c>
      <c r="D6805" s="53" t="s">
        <v>33872</v>
      </c>
    </row>
    <row r="6806" spans="1:4" ht="15" x14ac:dyDescent="0.25">
      <c r="A6806" s="53" t="s">
        <v>11419</v>
      </c>
      <c r="B6806" s="53">
        <v>15</v>
      </c>
      <c r="C6806" s="53" t="s">
        <v>33536</v>
      </c>
      <c r="D6806" s="53" t="s">
        <v>33872</v>
      </c>
    </row>
    <row r="6807" spans="1:4" ht="15" x14ac:dyDescent="0.25">
      <c r="A6807" s="53" t="s">
        <v>11420</v>
      </c>
      <c r="B6807" s="53">
        <v>15</v>
      </c>
      <c r="C6807" s="53" t="s">
        <v>33536</v>
      </c>
      <c r="D6807" s="53" t="s">
        <v>33872</v>
      </c>
    </row>
    <row r="6808" spans="1:4" ht="15" x14ac:dyDescent="0.25">
      <c r="A6808" s="53" t="s">
        <v>11421</v>
      </c>
      <c r="B6808" s="53">
        <v>0</v>
      </c>
      <c r="C6808" s="53" t="s">
        <v>33536</v>
      </c>
      <c r="D6808" s="53" t="s">
        <v>33872</v>
      </c>
    </row>
    <row r="6809" spans="1:4" ht="15" x14ac:dyDescent="0.25">
      <c r="A6809" s="53" t="s">
        <v>33078</v>
      </c>
      <c r="B6809" s="53">
        <v>15</v>
      </c>
      <c r="C6809" s="53" t="s">
        <v>33536</v>
      </c>
      <c r="D6809" s="53" t="s">
        <v>33873</v>
      </c>
    </row>
    <row r="6810" spans="1:4" ht="15" x14ac:dyDescent="0.25">
      <c r="A6810" s="53" t="s">
        <v>33079</v>
      </c>
      <c r="B6810" s="53">
        <v>15</v>
      </c>
      <c r="C6810" s="53" t="s">
        <v>33536</v>
      </c>
      <c r="D6810" s="53" t="s">
        <v>33873</v>
      </c>
    </row>
    <row r="6811" spans="1:4" ht="15" x14ac:dyDescent="0.25">
      <c r="A6811" s="53" t="s">
        <v>33080</v>
      </c>
      <c r="B6811" s="53">
        <v>15</v>
      </c>
      <c r="C6811" s="53" t="s">
        <v>33536</v>
      </c>
      <c r="D6811" s="53" t="s">
        <v>33873</v>
      </c>
    </row>
    <row r="6812" spans="1:4" ht="15" x14ac:dyDescent="0.25">
      <c r="A6812" s="53" t="s">
        <v>33081</v>
      </c>
      <c r="B6812" s="53">
        <v>15</v>
      </c>
      <c r="C6812" s="53" t="s">
        <v>33536</v>
      </c>
      <c r="D6812" s="53" t="s">
        <v>33873</v>
      </c>
    </row>
    <row r="6813" spans="1:4" ht="15" x14ac:dyDescent="0.25">
      <c r="A6813" s="53" t="s">
        <v>11422</v>
      </c>
      <c r="B6813" s="53">
        <v>60</v>
      </c>
      <c r="C6813" s="53" t="s">
        <v>33542</v>
      </c>
      <c r="D6813" s="53" t="s">
        <v>33872</v>
      </c>
    </row>
    <row r="6814" spans="1:4" ht="15" x14ac:dyDescent="0.25">
      <c r="A6814" s="53" t="s">
        <v>11423</v>
      </c>
      <c r="B6814" s="53">
        <v>20</v>
      </c>
      <c r="C6814" s="53" t="s">
        <v>33536</v>
      </c>
      <c r="D6814" s="53" t="s">
        <v>33872</v>
      </c>
    </row>
    <row r="6815" spans="1:4" ht="15" x14ac:dyDescent="0.25">
      <c r="A6815" s="53" t="s">
        <v>11424</v>
      </c>
      <c r="B6815" s="53">
        <v>10</v>
      </c>
      <c r="C6815" s="53" t="s">
        <v>33536</v>
      </c>
      <c r="D6815" s="53" t="s">
        <v>33872</v>
      </c>
    </row>
    <row r="6816" spans="1:4" ht="15" x14ac:dyDescent="0.25">
      <c r="A6816" s="53" t="s">
        <v>11425</v>
      </c>
      <c r="B6816" s="53">
        <v>10</v>
      </c>
      <c r="C6816" s="53" t="s">
        <v>33536</v>
      </c>
      <c r="D6816" s="53" t="s">
        <v>33872</v>
      </c>
    </row>
    <row r="6817" spans="1:4" ht="15" x14ac:dyDescent="0.25">
      <c r="A6817" s="53" t="s">
        <v>11426</v>
      </c>
      <c r="B6817" s="53">
        <v>10</v>
      </c>
      <c r="C6817" s="53" t="s">
        <v>33536</v>
      </c>
      <c r="D6817" s="53" t="s">
        <v>33872</v>
      </c>
    </row>
    <row r="6818" spans="1:4" ht="15" x14ac:dyDescent="0.25">
      <c r="A6818" s="53" t="s">
        <v>11427</v>
      </c>
      <c r="B6818" s="53">
        <v>10</v>
      </c>
      <c r="C6818" s="53" t="s">
        <v>33536</v>
      </c>
      <c r="D6818" s="53" t="s">
        <v>33872</v>
      </c>
    </row>
    <row r="6819" spans="1:4" ht="15" x14ac:dyDescent="0.25">
      <c r="A6819" s="53" t="s">
        <v>11428</v>
      </c>
      <c r="B6819" s="53">
        <v>15</v>
      </c>
      <c r="C6819" s="53" t="s">
        <v>33536</v>
      </c>
      <c r="D6819" s="53" t="s">
        <v>33872</v>
      </c>
    </row>
    <row r="6820" spans="1:4" ht="15" x14ac:dyDescent="0.25">
      <c r="A6820" s="53" t="s">
        <v>11429</v>
      </c>
      <c r="B6820" s="53">
        <v>15</v>
      </c>
      <c r="C6820" s="53" t="s">
        <v>33536</v>
      </c>
      <c r="D6820" s="53" t="s">
        <v>33872</v>
      </c>
    </row>
    <row r="6821" spans="1:4" ht="15" x14ac:dyDescent="0.25">
      <c r="A6821" s="53" t="s">
        <v>11430</v>
      </c>
      <c r="B6821" s="53">
        <v>15</v>
      </c>
      <c r="C6821" s="53" t="s">
        <v>33536</v>
      </c>
      <c r="D6821" s="53" t="s">
        <v>33872</v>
      </c>
    </row>
    <row r="6822" spans="1:4" ht="15" x14ac:dyDescent="0.25">
      <c r="A6822" s="53" t="s">
        <v>11431</v>
      </c>
      <c r="B6822" s="53">
        <v>15</v>
      </c>
      <c r="C6822" s="53" t="s">
        <v>33536</v>
      </c>
      <c r="D6822" s="53" t="s">
        <v>33872</v>
      </c>
    </row>
    <row r="6823" spans="1:4" ht="15" x14ac:dyDescent="0.25">
      <c r="A6823" s="53" t="s">
        <v>11432</v>
      </c>
      <c r="B6823" s="53">
        <v>15</v>
      </c>
      <c r="C6823" s="53" t="s">
        <v>33536</v>
      </c>
      <c r="D6823" s="53" t="s">
        <v>33872</v>
      </c>
    </row>
    <row r="6824" spans="1:4" ht="15" x14ac:dyDescent="0.25">
      <c r="A6824" s="53" t="s">
        <v>11433</v>
      </c>
      <c r="B6824" s="53">
        <v>15</v>
      </c>
      <c r="C6824" s="53" t="s">
        <v>33536</v>
      </c>
      <c r="D6824" s="53" t="s">
        <v>33872</v>
      </c>
    </row>
    <row r="6825" spans="1:4" ht="15" x14ac:dyDescent="0.25">
      <c r="A6825" s="53" t="s">
        <v>11434</v>
      </c>
      <c r="B6825" s="53">
        <v>30</v>
      </c>
      <c r="C6825" s="53" t="s">
        <v>33536</v>
      </c>
      <c r="D6825" s="53" t="s">
        <v>33872</v>
      </c>
    </row>
    <row r="6826" spans="1:4" ht="15" x14ac:dyDescent="0.25">
      <c r="A6826" s="53" t="s">
        <v>11435</v>
      </c>
      <c r="B6826" s="53">
        <v>60</v>
      </c>
      <c r="C6826" s="53" t="s">
        <v>33536</v>
      </c>
      <c r="D6826" s="53" t="s">
        <v>33872</v>
      </c>
    </row>
    <row r="6827" spans="1:4" ht="15" x14ac:dyDescent="0.25">
      <c r="A6827" s="53" t="s">
        <v>11436</v>
      </c>
      <c r="B6827" s="53">
        <v>15</v>
      </c>
      <c r="C6827" s="53" t="s">
        <v>33536</v>
      </c>
      <c r="D6827" s="53" t="s">
        <v>33872</v>
      </c>
    </row>
    <row r="6828" spans="1:4" ht="15" x14ac:dyDescent="0.25">
      <c r="A6828" s="53" t="s">
        <v>11437</v>
      </c>
      <c r="B6828" s="53">
        <v>15</v>
      </c>
      <c r="C6828" s="53" t="s">
        <v>33562</v>
      </c>
      <c r="D6828" s="53" t="s">
        <v>33873</v>
      </c>
    </row>
    <row r="6829" spans="1:4" ht="15" x14ac:dyDescent="0.25">
      <c r="A6829" s="53" t="s">
        <v>11438</v>
      </c>
      <c r="B6829" s="53">
        <v>15</v>
      </c>
      <c r="C6829" s="53" t="s">
        <v>33562</v>
      </c>
      <c r="D6829" s="53" t="s">
        <v>33873</v>
      </c>
    </row>
    <row r="6830" spans="1:4" ht="15" x14ac:dyDescent="0.25">
      <c r="A6830" s="53" t="s">
        <v>11439</v>
      </c>
      <c r="B6830" s="53">
        <v>15</v>
      </c>
      <c r="C6830" s="53" t="s">
        <v>33562</v>
      </c>
      <c r="D6830" s="53" t="s">
        <v>33873</v>
      </c>
    </row>
    <row r="6831" spans="1:4" ht="15" x14ac:dyDescent="0.25">
      <c r="A6831" s="53" t="s">
        <v>11440</v>
      </c>
      <c r="B6831" s="53">
        <v>15</v>
      </c>
      <c r="C6831" s="53" t="s">
        <v>33562</v>
      </c>
      <c r="D6831" s="53" t="s">
        <v>33873</v>
      </c>
    </row>
    <row r="6832" spans="1:4" ht="15" x14ac:dyDescent="0.25">
      <c r="A6832" s="53" t="s">
        <v>11441</v>
      </c>
      <c r="B6832" s="53">
        <v>15</v>
      </c>
      <c r="C6832" s="53" t="s">
        <v>33562</v>
      </c>
      <c r="D6832" s="53" t="s">
        <v>33873</v>
      </c>
    </row>
    <row r="6833" spans="1:4" ht="15" x14ac:dyDescent="0.25">
      <c r="A6833" s="53" t="s">
        <v>11442</v>
      </c>
      <c r="B6833" s="53">
        <v>15</v>
      </c>
      <c r="C6833" s="53" t="s">
        <v>33562</v>
      </c>
      <c r="D6833" s="53" t="s">
        <v>33872</v>
      </c>
    </row>
    <row r="6834" spans="1:4" ht="15" x14ac:dyDescent="0.25">
      <c r="A6834" s="53" t="s">
        <v>11443</v>
      </c>
      <c r="B6834" s="53">
        <v>15</v>
      </c>
      <c r="C6834" s="53" t="s">
        <v>33562</v>
      </c>
      <c r="D6834" s="53" t="s">
        <v>33873</v>
      </c>
    </row>
    <row r="6835" spans="1:4" ht="15" x14ac:dyDescent="0.25">
      <c r="A6835" s="53" t="s">
        <v>11444</v>
      </c>
      <c r="B6835" s="53">
        <v>15</v>
      </c>
      <c r="C6835" s="53" t="s">
        <v>33562</v>
      </c>
      <c r="D6835" s="53" t="s">
        <v>33873</v>
      </c>
    </row>
    <row r="6836" spans="1:4" ht="15" x14ac:dyDescent="0.25">
      <c r="A6836" s="53" t="s">
        <v>11445</v>
      </c>
      <c r="B6836" s="53">
        <v>15</v>
      </c>
      <c r="C6836" s="53" t="s">
        <v>33562</v>
      </c>
      <c r="D6836" s="53" t="s">
        <v>33873</v>
      </c>
    </row>
    <row r="6837" spans="1:4" ht="15" x14ac:dyDescent="0.25">
      <c r="A6837" s="53" t="s">
        <v>11446</v>
      </c>
      <c r="B6837" s="53">
        <v>15</v>
      </c>
      <c r="C6837" s="53" t="s">
        <v>33562</v>
      </c>
      <c r="D6837" s="53" t="s">
        <v>33873</v>
      </c>
    </row>
    <row r="6838" spans="1:4" ht="15" x14ac:dyDescent="0.25">
      <c r="A6838" s="53" t="s">
        <v>11447</v>
      </c>
      <c r="B6838" s="53">
        <v>15</v>
      </c>
      <c r="C6838" s="53" t="s">
        <v>33562</v>
      </c>
      <c r="D6838" s="53" t="s">
        <v>33872</v>
      </c>
    </row>
    <row r="6839" spans="1:4" ht="15" x14ac:dyDescent="0.25">
      <c r="A6839" s="53" t="s">
        <v>11448</v>
      </c>
      <c r="B6839" s="53">
        <v>15</v>
      </c>
      <c r="C6839" s="53" t="s">
        <v>33562</v>
      </c>
      <c r="D6839" s="53" t="s">
        <v>33873</v>
      </c>
    </row>
    <row r="6840" spans="1:4" ht="15" x14ac:dyDescent="0.25">
      <c r="A6840" s="53" t="s">
        <v>11449</v>
      </c>
      <c r="B6840" s="53">
        <v>15</v>
      </c>
      <c r="C6840" s="53" t="s">
        <v>33562</v>
      </c>
      <c r="D6840" s="53" t="s">
        <v>33873</v>
      </c>
    </row>
    <row r="6841" spans="1:4" ht="15" x14ac:dyDescent="0.25">
      <c r="A6841" s="53" t="s">
        <v>11450</v>
      </c>
      <c r="B6841" s="53">
        <v>0</v>
      </c>
      <c r="C6841" s="53" t="s">
        <v>33537</v>
      </c>
      <c r="D6841" s="53" t="s">
        <v>33873</v>
      </c>
    </row>
    <row r="6842" spans="1:4" ht="15" x14ac:dyDescent="0.25">
      <c r="A6842" s="53" t="s">
        <v>11451</v>
      </c>
      <c r="B6842" s="53">
        <v>0</v>
      </c>
      <c r="C6842" s="53" t="s">
        <v>33539</v>
      </c>
      <c r="D6842" s="53" t="s">
        <v>33872</v>
      </c>
    </row>
    <row r="6843" spans="1:4" ht="15" x14ac:dyDescent="0.25">
      <c r="A6843" s="53" t="s">
        <v>11452</v>
      </c>
      <c r="B6843" s="53">
        <v>15</v>
      </c>
      <c r="C6843" s="53" t="s">
        <v>33562</v>
      </c>
      <c r="D6843" s="53" t="s">
        <v>33873</v>
      </c>
    </row>
    <row r="6844" spans="1:4" ht="15" x14ac:dyDescent="0.25">
      <c r="A6844" s="53" t="s">
        <v>33082</v>
      </c>
      <c r="B6844" s="53">
        <v>60</v>
      </c>
      <c r="C6844" s="53" t="s">
        <v>33562</v>
      </c>
      <c r="D6844" s="53" t="s">
        <v>33873</v>
      </c>
    </row>
    <row r="6845" spans="1:4" ht="15" x14ac:dyDescent="0.25">
      <c r="A6845" s="53" t="s">
        <v>11453</v>
      </c>
      <c r="B6845" s="53">
        <v>15</v>
      </c>
      <c r="C6845" s="53" t="s">
        <v>33536</v>
      </c>
      <c r="D6845" s="53" t="s">
        <v>33872</v>
      </c>
    </row>
    <row r="6846" spans="1:4" ht="15" x14ac:dyDescent="0.25">
      <c r="A6846" s="53" t="s">
        <v>11454</v>
      </c>
      <c r="B6846" s="53">
        <v>15</v>
      </c>
      <c r="C6846" s="53" t="s">
        <v>33536</v>
      </c>
      <c r="D6846" s="53" t="s">
        <v>33872</v>
      </c>
    </row>
    <row r="6847" spans="1:4" ht="15" x14ac:dyDescent="0.25">
      <c r="A6847" s="53" t="s">
        <v>11455</v>
      </c>
      <c r="B6847" s="53">
        <v>15</v>
      </c>
      <c r="C6847" s="53" t="s">
        <v>33536</v>
      </c>
      <c r="D6847" s="53" t="s">
        <v>33872</v>
      </c>
    </row>
    <row r="6848" spans="1:4" ht="15" x14ac:dyDescent="0.25">
      <c r="A6848" s="53" t="s">
        <v>11456</v>
      </c>
      <c r="B6848" s="53">
        <v>15</v>
      </c>
      <c r="C6848" s="53" t="s">
        <v>33536</v>
      </c>
      <c r="D6848" s="53" t="s">
        <v>33872</v>
      </c>
    </row>
    <row r="6849" spans="1:4" ht="15" x14ac:dyDescent="0.25">
      <c r="A6849" s="53" t="s">
        <v>11457</v>
      </c>
      <c r="B6849" s="53">
        <v>15</v>
      </c>
      <c r="C6849" s="53" t="s">
        <v>33536</v>
      </c>
      <c r="D6849" s="53" t="s">
        <v>33872</v>
      </c>
    </row>
    <row r="6850" spans="1:4" ht="15" x14ac:dyDescent="0.25">
      <c r="A6850" s="53" t="s">
        <v>11458</v>
      </c>
      <c r="B6850" s="53">
        <v>15</v>
      </c>
      <c r="C6850" s="53" t="s">
        <v>33536</v>
      </c>
      <c r="D6850" s="53" t="s">
        <v>33872</v>
      </c>
    </row>
    <row r="6851" spans="1:4" ht="15" x14ac:dyDescent="0.25">
      <c r="A6851" s="53" t="s">
        <v>11459</v>
      </c>
      <c r="B6851" s="53">
        <v>15</v>
      </c>
      <c r="C6851" s="53" t="s">
        <v>33536</v>
      </c>
      <c r="D6851" s="53" t="s">
        <v>33872</v>
      </c>
    </row>
    <row r="6852" spans="1:4" ht="15" x14ac:dyDescent="0.25">
      <c r="A6852" s="53" t="s">
        <v>11460</v>
      </c>
      <c r="B6852" s="53">
        <v>60</v>
      </c>
      <c r="C6852" s="53" t="s">
        <v>33536</v>
      </c>
      <c r="D6852" s="53" t="s">
        <v>33872</v>
      </c>
    </row>
    <row r="6853" spans="1:4" ht="15" x14ac:dyDescent="0.25">
      <c r="A6853" s="53" t="s">
        <v>11461</v>
      </c>
      <c r="B6853" s="53">
        <v>15</v>
      </c>
      <c r="C6853" s="53" t="s">
        <v>33536</v>
      </c>
      <c r="D6853" s="53" t="s">
        <v>33872</v>
      </c>
    </row>
    <row r="6854" spans="1:4" ht="15" x14ac:dyDescent="0.25">
      <c r="A6854" s="53" t="s">
        <v>11462</v>
      </c>
      <c r="B6854" s="53">
        <v>15</v>
      </c>
      <c r="C6854" s="53" t="s">
        <v>33536</v>
      </c>
      <c r="D6854" s="53" t="s">
        <v>33873</v>
      </c>
    </row>
    <row r="6855" spans="1:4" ht="15" x14ac:dyDescent="0.25">
      <c r="A6855" s="53" t="s">
        <v>11463</v>
      </c>
      <c r="B6855" s="53">
        <v>15</v>
      </c>
      <c r="C6855" s="53" t="s">
        <v>33536</v>
      </c>
      <c r="D6855" s="53" t="s">
        <v>33873</v>
      </c>
    </row>
    <row r="6856" spans="1:4" ht="15" x14ac:dyDescent="0.25">
      <c r="A6856" s="53" t="s">
        <v>11464</v>
      </c>
      <c r="B6856" s="53">
        <v>15</v>
      </c>
      <c r="C6856" s="53" t="s">
        <v>33536</v>
      </c>
      <c r="D6856" s="53" t="s">
        <v>33873</v>
      </c>
    </row>
    <row r="6857" spans="1:4" ht="15" x14ac:dyDescent="0.25">
      <c r="A6857" s="53" t="s">
        <v>11465</v>
      </c>
      <c r="B6857" s="53">
        <v>15</v>
      </c>
      <c r="C6857" s="53" t="s">
        <v>33536</v>
      </c>
      <c r="D6857" s="53" t="s">
        <v>33873</v>
      </c>
    </row>
    <row r="6858" spans="1:4" ht="15" x14ac:dyDescent="0.25">
      <c r="A6858" s="53" t="s">
        <v>11466</v>
      </c>
      <c r="B6858" s="53">
        <v>60</v>
      </c>
      <c r="C6858" s="53" t="s">
        <v>33536</v>
      </c>
      <c r="D6858" s="53" t="s">
        <v>33873</v>
      </c>
    </row>
    <row r="6859" spans="1:4" ht="15" x14ac:dyDescent="0.25">
      <c r="A6859" s="53" t="s">
        <v>11467</v>
      </c>
      <c r="B6859" s="53">
        <v>0</v>
      </c>
      <c r="C6859" s="53" t="s">
        <v>33539</v>
      </c>
      <c r="D6859" s="53" t="s">
        <v>33873</v>
      </c>
    </row>
    <row r="6860" spans="1:4" ht="15" x14ac:dyDescent="0.25">
      <c r="A6860" s="53" t="s">
        <v>11468</v>
      </c>
      <c r="B6860" s="53">
        <v>0</v>
      </c>
      <c r="C6860" s="53" t="s">
        <v>33539</v>
      </c>
      <c r="D6860" s="53" t="s">
        <v>33873</v>
      </c>
    </row>
    <row r="6861" spans="1:4" ht="15" x14ac:dyDescent="0.25">
      <c r="A6861" s="53" t="s">
        <v>11469</v>
      </c>
      <c r="B6861" s="53">
        <v>0</v>
      </c>
      <c r="C6861" s="53" t="s">
        <v>33536</v>
      </c>
      <c r="D6861" s="53" t="s">
        <v>33872</v>
      </c>
    </row>
    <row r="6862" spans="1:4" ht="15" x14ac:dyDescent="0.25">
      <c r="A6862" s="53" t="s">
        <v>11470</v>
      </c>
      <c r="B6862" s="53">
        <v>0</v>
      </c>
      <c r="C6862" s="53" t="s">
        <v>33536</v>
      </c>
      <c r="D6862" s="53" t="s">
        <v>33872</v>
      </c>
    </row>
    <row r="6863" spans="1:4" ht="15" x14ac:dyDescent="0.25">
      <c r="A6863" s="53" t="s">
        <v>11471</v>
      </c>
      <c r="B6863" s="53">
        <v>0</v>
      </c>
      <c r="C6863" s="53" t="s">
        <v>33536</v>
      </c>
      <c r="D6863" s="53" t="s">
        <v>33872</v>
      </c>
    </row>
    <row r="6864" spans="1:4" ht="15" x14ac:dyDescent="0.25">
      <c r="A6864" s="53" t="s">
        <v>11472</v>
      </c>
      <c r="B6864" s="53">
        <v>0</v>
      </c>
      <c r="C6864" s="53" t="s">
        <v>33536</v>
      </c>
      <c r="D6864" s="53" t="s">
        <v>33872</v>
      </c>
    </row>
    <row r="6865" spans="1:4" ht="15" x14ac:dyDescent="0.25">
      <c r="A6865" s="53" t="s">
        <v>11473</v>
      </c>
      <c r="B6865" s="53">
        <v>0</v>
      </c>
      <c r="C6865" s="53" t="s">
        <v>33536</v>
      </c>
      <c r="D6865" s="53" t="s">
        <v>33872</v>
      </c>
    </row>
    <row r="6866" spans="1:4" ht="15" x14ac:dyDescent="0.25">
      <c r="A6866" s="53" t="s">
        <v>11474</v>
      </c>
      <c r="B6866" s="53">
        <v>0</v>
      </c>
      <c r="C6866" s="53" t="s">
        <v>33536</v>
      </c>
      <c r="D6866" s="53" t="s">
        <v>33872</v>
      </c>
    </row>
    <row r="6867" spans="1:4" ht="15" x14ac:dyDescent="0.25">
      <c r="A6867" s="53" t="s">
        <v>11475</v>
      </c>
      <c r="B6867" s="53">
        <v>0</v>
      </c>
      <c r="C6867" s="53" t="s">
        <v>33536</v>
      </c>
      <c r="D6867" s="53" t="s">
        <v>33872</v>
      </c>
    </row>
    <row r="6868" spans="1:4" ht="15" x14ac:dyDescent="0.25">
      <c r="A6868" s="53" t="s">
        <v>11476</v>
      </c>
      <c r="B6868" s="53">
        <v>0</v>
      </c>
      <c r="C6868" s="53" t="s">
        <v>33536</v>
      </c>
      <c r="D6868" s="53" t="s">
        <v>33872</v>
      </c>
    </row>
    <row r="6869" spans="1:4" ht="15" x14ac:dyDescent="0.25">
      <c r="A6869" s="53" t="s">
        <v>11477</v>
      </c>
      <c r="B6869" s="53">
        <v>0</v>
      </c>
      <c r="C6869" s="53" t="s">
        <v>33536</v>
      </c>
      <c r="D6869" s="53" t="s">
        <v>33872</v>
      </c>
    </row>
    <row r="6870" spans="1:4" ht="15" x14ac:dyDescent="0.25">
      <c r="A6870" s="53" t="s">
        <v>11478</v>
      </c>
      <c r="B6870" s="53">
        <v>0</v>
      </c>
      <c r="C6870" s="53" t="s">
        <v>33536</v>
      </c>
      <c r="D6870" s="53" t="s">
        <v>33872</v>
      </c>
    </row>
    <row r="6871" spans="1:4" ht="15" x14ac:dyDescent="0.25">
      <c r="A6871" s="53" t="s">
        <v>11479</v>
      </c>
      <c r="B6871" s="53">
        <v>0</v>
      </c>
      <c r="C6871" s="53" t="s">
        <v>33536</v>
      </c>
      <c r="D6871" s="53" t="s">
        <v>33872</v>
      </c>
    </row>
    <row r="6872" spans="1:4" ht="15" x14ac:dyDescent="0.25">
      <c r="A6872" s="53" t="s">
        <v>11480</v>
      </c>
      <c r="B6872" s="53">
        <v>0</v>
      </c>
      <c r="C6872" s="53" t="s">
        <v>33536</v>
      </c>
      <c r="D6872" s="53" t="s">
        <v>33872</v>
      </c>
    </row>
    <row r="6873" spans="1:4" ht="15" x14ac:dyDescent="0.25">
      <c r="A6873" s="53" t="s">
        <v>11481</v>
      </c>
      <c r="B6873" s="53">
        <v>10</v>
      </c>
      <c r="C6873" s="53" t="s">
        <v>33536</v>
      </c>
      <c r="D6873" s="53" t="s">
        <v>33872</v>
      </c>
    </row>
    <row r="6874" spans="1:4" ht="15" x14ac:dyDescent="0.25">
      <c r="A6874" s="53" t="s">
        <v>11482</v>
      </c>
      <c r="B6874" s="53">
        <v>10</v>
      </c>
      <c r="C6874" s="53" t="s">
        <v>33536</v>
      </c>
      <c r="D6874" s="53" t="s">
        <v>33872</v>
      </c>
    </row>
    <row r="6875" spans="1:4" ht="15" x14ac:dyDescent="0.25">
      <c r="A6875" s="53" t="s">
        <v>11483</v>
      </c>
      <c r="B6875" s="53">
        <v>10</v>
      </c>
      <c r="C6875" s="53" t="s">
        <v>33536</v>
      </c>
      <c r="D6875" s="53" t="s">
        <v>33872</v>
      </c>
    </row>
    <row r="6876" spans="1:4" ht="15" x14ac:dyDescent="0.25">
      <c r="A6876" s="53" t="s">
        <v>11484</v>
      </c>
      <c r="B6876" s="53">
        <v>10</v>
      </c>
      <c r="C6876" s="53" t="s">
        <v>33536</v>
      </c>
      <c r="D6876" s="53" t="s">
        <v>33872</v>
      </c>
    </row>
    <row r="6877" spans="1:4" ht="15" x14ac:dyDescent="0.25">
      <c r="A6877" s="53" t="s">
        <v>11485</v>
      </c>
      <c r="B6877" s="53">
        <v>10</v>
      </c>
      <c r="C6877" s="53" t="s">
        <v>33536</v>
      </c>
      <c r="D6877" s="53" t="s">
        <v>33872</v>
      </c>
    </row>
    <row r="6878" spans="1:4" ht="15" x14ac:dyDescent="0.25">
      <c r="A6878" s="53" t="s">
        <v>11486</v>
      </c>
      <c r="B6878" s="53">
        <v>45</v>
      </c>
      <c r="C6878" s="53" t="s">
        <v>33536</v>
      </c>
      <c r="D6878" s="53" t="s">
        <v>33872</v>
      </c>
    </row>
    <row r="6879" spans="1:4" ht="15" x14ac:dyDescent="0.25">
      <c r="A6879" s="53" t="s">
        <v>11487</v>
      </c>
      <c r="B6879" s="53">
        <v>10</v>
      </c>
      <c r="C6879" s="53" t="s">
        <v>33536</v>
      </c>
      <c r="D6879" s="53" t="s">
        <v>33872</v>
      </c>
    </row>
    <row r="6880" spans="1:4" ht="15" x14ac:dyDescent="0.25">
      <c r="A6880" s="53" t="s">
        <v>11488</v>
      </c>
      <c r="B6880" s="53">
        <v>20</v>
      </c>
      <c r="C6880" s="53" t="s">
        <v>33536</v>
      </c>
      <c r="D6880" s="53" t="s">
        <v>33872</v>
      </c>
    </row>
    <row r="6881" spans="1:4" ht="15" x14ac:dyDescent="0.25">
      <c r="A6881" s="53" t="s">
        <v>11489</v>
      </c>
      <c r="B6881" s="53">
        <v>10</v>
      </c>
      <c r="C6881" s="53" t="s">
        <v>33536</v>
      </c>
      <c r="D6881" s="53" t="s">
        <v>33872</v>
      </c>
    </row>
    <row r="6882" spans="1:4" ht="15" x14ac:dyDescent="0.25">
      <c r="A6882" s="53" t="s">
        <v>11490</v>
      </c>
      <c r="B6882" s="53">
        <v>20</v>
      </c>
      <c r="C6882" s="53" t="s">
        <v>33536</v>
      </c>
      <c r="D6882" s="53" t="s">
        <v>33872</v>
      </c>
    </row>
    <row r="6883" spans="1:4" ht="15" x14ac:dyDescent="0.25">
      <c r="A6883" s="53" t="s">
        <v>11491</v>
      </c>
      <c r="B6883" s="53">
        <v>15</v>
      </c>
      <c r="C6883" s="53" t="s">
        <v>33536</v>
      </c>
      <c r="D6883" s="53" t="s">
        <v>33872</v>
      </c>
    </row>
    <row r="6884" spans="1:4" ht="15" x14ac:dyDescent="0.25">
      <c r="A6884" s="53" t="s">
        <v>11492</v>
      </c>
      <c r="B6884" s="53">
        <v>10</v>
      </c>
      <c r="C6884" s="53" t="s">
        <v>33536</v>
      </c>
      <c r="D6884" s="53" t="s">
        <v>33872</v>
      </c>
    </row>
    <row r="6885" spans="1:4" ht="15" x14ac:dyDescent="0.25">
      <c r="A6885" s="53" t="s">
        <v>11493</v>
      </c>
      <c r="B6885" s="53">
        <v>10</v>
      </c>
      <c r="C6885" s="53" t="s">
        <v>33536</v>
      </c>
      <c r="D6885" s="53" t="s">
        <v>33872</v>
      </c>
    </row>
    <row r="6886" spans="1:4" ht="15" x14ac:dyDescent="0.25">
      <c r="A6886" s="53" t="s">
        <v>11494</v>
      </c>
      <c r="B6886" s="53">
        <v>10</v>
      </c>
      <c r="C6886" s="53" t="s">
        <v>33536</v>
      </c>
      <c r="D6886" s="53" t="s">
        <v>33872</v>
      </c>
    </row>
    <row r="6887" spans="1:4" ht="15" x14ac:dyDescent="0.25">
      <c r="A6887" s="53" t="s">
        <v>11495</v>
      </c>
      <c r="B6887" s="53">
        <v>30</v>
      </c>
      <c r="C6887" s="53" t="s">
        <v>33536</v>
      </c>
      <c r="D6887" s="53" t="s">
        <v>33872</v>
      </c>
    </row>
    <row r="6888" spans="1:4" ht="15" x14ac:dyDescent="0.25">
      <c r="A6888" s="53" t="s">
        <v>11496</v>
      </c>
      <c r="B6888" s="53">
        <v>10</v>
      </c>
      <c r="C6888" s="53" t="s">
        <v>33536</v>
      </c>
      <c r="D6888" s="53" t="s">
        <v>33872</v>
      </c>
    </row>
    <row r="6889" spans="1:4" ht="15" x14ac:dyDescent="0.25">
      <c r="A6889" s="53" t="s">
        <v>11497</v>
      </c>
      <c r="B6889" s="53">
        <v>30</v>
      </c>
      <c r="C6889" s="53" t="s">
        <v>33536</v>
      </c>
      <c r="D6889" s="53" t="s">
        <v>33872</v>
      </c>
    </row>
    <row r="6890" spans="1:4" ht="15" x14ac:dyDescent="0.25">
      <c r="A6890" s="53" t="s">
        <v>11498</v>
      </c>
      <c r="B6890" s="53">
        <v>15</v>
      </c>
      <c r="C6890" s="53" t="s">
        <v>33536</v>
      </c>
      <c r="D6890" s="53" t="s">
        <v>33872</v>
      </c>
    </row>
    <row r="6891" spans="1:4" ht="15" x14ac:dyDescent="0.25">
      <c r="A6891" s="53" t="s">
        <v>11499</v>
      </c>
      <c r="B6891" s="53">
        <v>20</v>
      </c>
      <c r="C6891" s="53" t="s">
        <v>33536</v>
      </c>
      <c r="D6891" s="53" t="s">
        <v>33872</v>
      </c>
    </row>
    <row r="6892" spans="1:4" ht="15" x14ac:dyDescent="0.25">
      <c r="A6892" s="53" t="s">
        <v>11500</v>
      </c>
      <c r="B6892" s="53">
        <v>10</v>
      </c>
      <c r="C6892" s="53" t="s">
        <v>33536</v>
      </c>
      <c r="D6892" s="53" t="s">
        <v>33872</v>
      </c>
    </row>
    <row r="6893" spans="1:4" ht="15" x14ac:dyDescent="0.25">
      <c r="A6893" s="53" t="s">
        <v>11501</v>
      </c>
      <c r="B6893" s="53">
        <v>10</v>
      </c>
      <c r="C6893" s="53" t="s">
        <v>33536</v>
      </c>
      <c r="D6893" s="53" t="s">
        <v>33872</v>
      </c>
    </row>
    <row r="6894" spans="1:4" ht="15" x14ac:dyDescent="0.25">
      <c r="A6894" s="53" t="s">
        <v>11502</v>
      </c>
      <c r="B6894" s="53">
        <v>20</v>
      </c>
      <c r="C6894" s="53" t="s">
        <v>33536</v>
      </c>
      <c r="D6894" s="53" t="s">
        <v>33872</v>
      </c>
    </row>
    <row r="6895" spans="1:4" ht="15" x14ac:dyDescent="0.25">
      <c r="A6895" s="53" t="s">
        <v>11503</v>
      </c>
      <c r="B6895" s="53">
        <v>10</v>
      </c>
      <c r="C6895" s="53" t="s">
        <v>33536</v>
      </c>
      <c r="D6895" s="53" t="s">
        <v>33872</v>
      </c>
    </row>
    <row r="6896" spans="1:4" ht="15" x14ac:dyDescent="0.25">
      <c r="A6896" s="53" t="s">
        <v>11504</v>
      </c>
      <c r="B6896" s="53">
        <v>10</v>
      </c>
      <c r="C6896" s="53" t="s">
        <v>33536</v>
      </c>
      <c r="D6896" s="53" t="s">
        <v>33872</v>
      </c>
    </row>
    <row r="6897" spans="1:4" ht="15" x14ac:dyDescent="0.25">
      <c r="A6897" s="53" t="s">
        <v>11505</v>
      </c>
      <c r="B6897" s="53">
        <v>10</v>
      </c>
      <c r="C6897" s="53" t="s">
        <v>33536</v>
      </c>
      <c r="D6897" s="53" t="s">
        <v>33872</v>
      </c>
    </row>
    <row r="6898" spans="1:4" ht="15" x14ac:dyDescent="0.25">
      <c r="A6898" s="53" t="s">
        <v>11506</v>
      </c>
      <c r="B6898" s="53">
        <v>20</v>
      </c>
      <c r="C6898" s="53" t="s">
        <v>33536</v>
      </c>
      <c r="D6898" s="53" t="s">
        <v>33872</v>
      </c>
    </row>
    <row r="6899" spans="1:4" ht="15" x14ac:dyDescent="0.25">
      <c r="A6899" s="53" t="s">
        <v>11507</v>
      </c>
      <c r="B6899" s="53">
        <v>20</v>
      </c>
      <c r="C6899" s="53" t="s">
        <v>33536</v>
      </c>
      <c r="D6899" s="53" t="s">
        <v>33872</v>
      </c>
    </row>
    <row r="6900" spans="1:4" ht="15" x14ac:dyDescent="0.25">
      <c r="A6900" s="53" t="s">
        <v>11508</v>
      </c>
      <c r="B6900" s="53">
        <v>15</v>
      </c>
      <c r="C6900" s="53" t="s">
        <v>33536</v>
      </c>
      <c r="D6900" s="53" t="s">
        <v>33872</v>
      </c>
    </row>
    <row r="6901" spans="1:4" ht="15" x14ac:dyDescent="0.25">
      <c r="A6901" s="53" t="s">
        <v>11509</v>
      </c>
      <c r="B6901" s="53">
        <v>15</v>
      </c>
      <c r="C6901" s="53" t="s">
        <v>33536</v>
      </c>
      <c r="D6901" s="53" t="s">
        <v>33872</v>
      </c>
    </row>
    <row r="6902" spans="1:4" ht="15" x14ac:dyDescent="0.25">
      <c r="A6902" s="53" t="s">
        <v>11510</v>
      </c>
      <c r="B6902" s="53">
        <v>10</v>
      </c>
      <c r="C6902" s="53" t="s">
        <v>33536</v>
      </c>
      <c r="D6902" s="53" t="s">
        <v>33872</v>
      </c>
    </row>
    <row r="6903" spans="1:4" ht="15" x14ac:dyDescent="0.25">
      <c r="A6903" s="53" t="s">
        <v>11511</v>
      </c>
      <c r="B6903" s="53">
        <v>30</v>
      </c>
      <c r="C6903" s="53" t="s">
        <v>33536</v>
      </c>
      <c r="D6903" s="53" t="s">
        <v>33872</v>
      </c>
    </row>
    <row r="6904" spans="1:4" ht="15" x14ac:dyDescent="0.25">
      <c r="A6904" s="53" t="s">
        <v>11512</v>
      </c>
      <c r="B6904" s="53">
        <v>10</v>
      </c>
      <c r="C6904" s="53" t="s">
        <v>33536</v>
      </c>
      <c r="D6904" s="53" t="s">
        <v>33872</v>
      </c>
    </row>
    <row r="6905" spans="1:4" ht="15" x14ac:dyDescent="0.25">
      <c r="A6905" s="53" t="s">
        <v>11513</v>
      </c>
      <c r="B6905" s="53">
        <v>15</v>
      </c>
      <c r="C6905" s="53" t="s">
        <v>33536</v>
      </c>
      <c r="D6905" s="53" t="s">
        <v>33872</v>
      </c>
    </row>
    <row r="6906" spans="1:4" ht="15" x14ac:dyDescent="0.25">
      <c r="A6906" s="53" t="s">
        <v>11514</v>
      </c>
      <c r="B6906" s="53">
        <v>20</v>
      </c>
      <c r="C6906" s="53" t="s">
        <v>33536</v>
      </c>
      <c r="D6906" s="53" t="s">
        <v>33872</v>
      </c>
    </row>
    <row r="6907" spans="1:4" ht="15" x14ac:dyDescent="0.25">
      <c r="A6907" s="53" t="s">
        <v>11515</v>
      </c>
      <c r="B6907" s="53">
        <v>30</v>
      </c>
      <c r="C6907" s="53" t="s">
        <v>33536</v>
      </c>
      <c r="D6907" s="53" t="s">
        <v>33872</v>
      </c>
    </row>
    <row r="6908" spans="1:4" ht="15" x14ac:dyDescent="0.25">
      <c r="A6908" s="53" t="s">
        <v>11516</v>
      </c>
      <c r="B6908" s="53">
        <v>20</v>
      </c>
      <c r="C6908" s="53" t="s">
        <v>33536</v>
      </c>
      <c r="D6908" s="53" t="s">
        <v>33872</v>
      </c>
    </row>
    <row r="6909" spans="1:4" ht="15" x14ac:dyDescent="0.25">
      <c r="A6909" s="53" t="s">
        <v>11517</v>
      </c>
      <c r="B6909" s="53">
        <v>20</v>
      </c>
      <c r="C6909" s="53" t="s">
        <v>33536</v>
      </c>
      <c r="D6909" s="53" t="s">
        <v>33872</v>
      </c>
    </row>
    <row r="6910" spans="1:4" ht="15" x14ac:dyDescent="0.25">
      <c r="A6910" s="53" t="s">
        <v>11518</v>
      </c>
      <c r="B6910" s="53">
        <v>20</v>
      </c>
      <c r="C6910" s="53" t="s">
        <v>33536</v>
      </c>
      <c r="D6910" s="53" t="s">
        <v>33872</v>
      </c>
    </row>
    <row r="6911" spans="1:4" ht="15" x14ac:dyDescent="0.25">
      <c r="A6911" s="53" t="s">
        <v>11519</v>
      </c>
      <c r="B6911" s="53">
        <v>30</v>
      </c>
      <c r="C6911" s="53" t="s">
        <v>33536</v>
      </c>
      <c r="D6911" s="53" t="s">
        <v>33872</v>
      </c>
    </row>
    <row r="6912" spans="1:4" ht="15" x14ac:dyDescent="0.25">
      <c r="A6912" s="53" t="s">
        <v>11520</v>
      </c>
      <c r="B6912" s="53">
        <v>15</v>
      </c>
      <c r="C6912" s="53" t="s">
        <v>33536</v>
      </c>
      <c r="D6912" s="53" t="s">
        <v>33872</v>
      </c>
    </row>
    <row r="6913" spans="1:4" ht="15" x14ac:dyDescent="0.25">
      <c r="A6913" s="53" t="s">
        <v>11521</v>
      </c>
      <c r="B6913" s="53">
        <v>10</v>
      </c>
      <c r="C6913" s="53" t="s">
        <v>33536</v>
      </c>
      <c r="D6913" s="53" t="s">
        <v>33872</v>
      </c>
    </row>
    <row r="6914" spans="1:4" ht="15" x14ac:dyDescent="0.25">
      <c r="A6914" s="53" t="s">
        <v>11522</v>
      </c>
      <c r="B6914" s="53">
        <v>20</v>
      </c>
      <c r="C6914" s="53" t="s">
        <v>33536</v>
      </c>
      <c r="D6914" s="53" t="s">
        <v>33872</v>
      </c>
    </row>
    <row r="6915" spans="1:4" ht="15" x14ac:dyDescent="0.25">
      <c r="A6915" s="53" t="s">
        <v>11523</v>
      </c>
      <c r="B6915" s="53">
        <v>30</v>
      </c>
      <c r="C6915" s="53" t="s">
        <v>33536</v>
      </c>
      <c r="D6915" s="53" t="s">
        <v>33872</v>
      </c>
    </row>
    <row r="6916" spans="1:4" ht="15" x14ac:dyDescent="0.25">
      <c r="A6916" s="53" t="s">
        <v>11524</v>
      </c>
      <c r="B6916" s="53">
        <v>30</v>
      </c>
      <c r="C6916" s="53" t="s">
        <v>33536</v>
      </c>
      <c r="D6916" s="53" t="s">
        <v>33872</v>
      </c>
    </row>
    <row r="6917" spans="1:4" ht="15" x14ac:dyDescent="0.25">
      <c r="A6917" s="53" t="s">
        <v>11525</v>
      </c>
      <c r="B6917" s="53">
        <v>30</v>
      </c>
      <c r="C6917" s="53" t="s">
        <v>33536</v>
      </c>
      <c r="D6917" s="53" t="s">
        <v>33872</v>
      </c>
    </row>
    <row r="6918" spans="1:4" ht="15" x14ac:dyDescent="0.25">
      <c r="A6918" s="53" t="s">
        <v>11526</v>
      </c>
      <c r="B6918" s="53">
        <v>10</v>
      </c>
      <c r="C6918" s="53" t="s">
        <v>33536</v>
      </c>
      <c r="D6918" s="53" t="s">
        <v>33872</v>
      </c>
    </row>
    <row r="6919" spans="1:4" ht="15" x14ac:dyDescent="0.25">
      <c r="A6919" s="53" t="s">
        <v>11527</v>
      </c>
      <c r="B6919" s="53">
        <v>10</v>
      </c>
      <c r="C6919" s="53" t="s">
        <v>33536</v>
      </c>
      <c r="D6919" s="53" t="s">
        <v>33872</v>
      </c>
    </row>
    <row r="6920" spans="1:4" ht="15" x14ac:dyDescent="0.25">
      <c r="A6920" s="53" t="s">
        <v>11528</v>
      </c>
      <c r="B6920" s="53">
        <v>15</v>
      </c>
      <c r="C6920" s="53" t="s">
        <v>33536</v>
      </c>
      <c r="D6920" s="53" t="s">
        <v>33872</v>
      </c>
    </row>
    <row r="6921" spans="1:4" ht="15" x14ac:dyDescent="0.25">
      <c r="A6921" s="53" t="s">
        <v>11529</v>
      </c>
      <c r="B6921" s="53">
        <v>10</v>
      </c>
      <c r="C6921" s="53" t="s">
        <v>33536</v>
      </c>
      <c r="D6921" s="53" t="s">
        <v>33872</v>
      </c>
    </row>
    <row r="6922" spans="1:4" ht="15" x14ac:dyDescent="0.25">
      <c r="A6922" s="53" t="s">
        <v>11530</v>
      </c>
      <c r="B6922" s="53">
        <v>30</v>
      </c>
      <c r="C6922" s="53" t="s">
        <v>33536</v>
      </c>
      <c r="D6922" s="53" t="s">
        <v>33872</v>
      </c>
    </row>
    <row r="6923" spans="1:4" ht="15" x14ac:dyDescent="0.25">
      <c r="A6923" s="53" t="s">
        <v>11531</v>
      </c>
      <c r="B6923" s="53">
        <v>15</v>
      </c>
      <c r="C6923" s="53" t="s">
        <v>33536</v>
      </c>
      <c r="D6923" s="53" t="s">
        <v>33872</v>
      </c>
    </row>
    <row r="6924" spans="1:4" ht="15" x14ac:dyDescent="0.25">
      <c r="A6924" s="53" t="s">
        <v>11532</v>
      </c>
      <c r="B6924" s="53">
        <v>10</v>
      </c>
      <c r="C6924" s="53" t="s">
        <v>33536</v>
      </c>
      <c r="D6924" s="53" t="s">
        <v>33872</v>
      </c>
    </row>
    <row r="6925" spans="1:4" ht="15" x14ac:dyDescent="0.25">
      <c r="A6925" s="53" t="s">
        <v>11533</v>
      </c>
      <c r="B6925" s="53">
        <v>20</v>
      </c>
      <c r="C6925" s="53" t="s">
        <v>33536</v>
      </c>
      <c r="D6925" s="53" t="s">
        <v>33872</v>
      </c>
    </row>
    <row r="6926" spans="1:4" ht="15" x14ac:dyDescent="0.25">
      <c r="A6926" s="53" t="s">
        <v>11534</v>
      </c>
      <c r="B6926" s="53">
        <v>30</v>
      </c>
      <c r="C6926" s="53" t="s">
        <v>33536</v>
      </c>
      <c r="D6926" s="53" t="s">
        <v>33872</v>
      </c>
    </row>
    <row r="6927" spans="1:4" ht="15" x14ac:dyDescent="0.25">
      <c r="A6927" s="53" t="s">
        <v>11535</v>
      </c>
      <c r="B6927" s="53">
        <v>10</v>
      </c>
      <c r="C6927" s="53" t="s">
        <v>33536</v>
      </c>
      <c r="D6927" s="53" t="s">
        <v>33872</v>
      </c>
    </row>
    <row r="6928" spans="1:4" ht="15" x14ac:dyDescent="0.25">
      <c r="A6928" s="53" t="s">
        <v>11536</v>
      </c>
      <c r="B6928" s="53">
        <v>30</v>
      </c>
      <c r="C6928" s="53" t="s">
        <v>33536</v>
      </c>
      <c r="D6928" s="53" t="s">
        <v>33872</v>
      </c>
    </row>
    <row r="6929" spans="1:4" ht="15" x14ac:dyDescent="0.25">
      <c r="A6929" s="53" t="s">
        <v>11537</v>
      </c>
      <c r="B6929" s="53">
        <v>20</v>
      </c>
      <c r="C6929" s="53" t="s">
        <v>33536</v>
      </c>
      <c r="D6929" s="53" t="s">
        <v>33872</v>
      </c>
    </row>
    <row r="6930" spans="1:4" ht="15" x14ac:dyDescent="0.25">
      <c r="A6930" s="53" t="s">
        <v>11538</v>
      </c>
      <c r="B6930" s="53">
        <v>15</v>
      </c>
      <c r="C6930" s="53" t="s">
        <v>33536</v>
      </c>
      <c r="D6930" s="53" t="s">
        <v>33872</v>
      </c>
    </row>
    <row r="6931" spans="1:4" ht="15" x14ac:dyDescent="0.25">
      <c r="A6931" s="53" t="s">
        <v>11539</v>
      </c>
      <c r="B6931" s="53">
        <v>30</v>
      </c>
      <c r="C6931" s="53"/>
      <c r="D6931" s="53" t="s">
        <v>33872</v>
      </c>
    </row>
    <row r="6932" spans="1:4" ht="15" x14ac:dyDescent="0.25">
      <c r="A6932" s="53" t="s">
        <v>11540</v>
      </c>
      <c r="B6932" s="53">
        <v>30</v>
      </c>
      <c r="C6932" s="53" t="s">
        <v>33536</v>
      </c>
      <c r="D6932" s="53" t="s">
        <v>33872</v>
      </c>
    </row>
    <row r="6933" spans="1:4" ht="15" x14ac:dyDescent="0.25">
      <c r="A6933" s="53" t="s">
        <v>11541</v>
      </c>
      <c r="B6933" s="53">
        <v>10</v>
      </c>
      <c r="C6933" s="53" t="s">
        <v>33536</v>
      </c>
      <c r="D6933" s="53" t="s">
        <v>33872</v>
      </c>
    </row>
    <row r="6934" spans="1:4" ht="15" x14ac:dyDescent="0.25">
      <c r="A6934" s="53" t="s">
        <v>11542</v>
      </c>
      <c r="B6934" s="53">
        <v>30</v>
      </c>
      <c r="C6934" s="53"/>
      <c r="D6934" s="53" t="s">
        <v>33872</v>
      </c>
    </row>
    <row r="6935" spans="1:4" ht="15" x14ac:dyDescent="0.25">
      <c r="A6935" s="53" t="s">
        <v>11543</v>
      </c>
      <c r="B6935" s="53">
        <v>30</v>
      </c>
      <c r="C6935" s="53" t="s">
        <v>33536</v>
      </c>
      <c r="D6935" s="53" t="s">
        <v>33872</v>
      </c>
    </row>
    <row r="6936" spans="1:4" ht="15" x14ac:dyDescent="0.25">
      <c r="A6936" s="53" t="s">
        <v>11544</v>
      </c>
      <c r="B6936" s="53">
        <v>15</v>
      </c>
      <c r="C6936" s="53" t="s">
        <v>33536</v>
      </c>
      <c r="D6936" s="53" t="s">
        <v>33872</v>
      </c>
    </row>
    <row r="6937" spans="1:4" ht="15" x14ac:dyDescent="0.25">
      <c r="A6937" s="53" t="s">
        <v>11545</v>
      </c>
      <c r="B6937" s="53">
        <v>15</v>
      </c>
      <c r="C6937" s="53" t="s">
        <v>33536</v>
      </c>
      <c r="D6937" s="53" t="s">
        <v>33872</v>
      </c>
    </row>
    <row r="6938" spans="1:4" ht="15" x14ac:dyDescent="0.25">
      <c r="A6938" s="53" t="s">
        <v>11546</v>
      </c>
      <c r="B6938" s="53">
        <v>20</v>
      </c>
      <c r="C6938" s="53" t="s">
        <v>33536</v>
      </c>
      <c r="D6938" s="53" t="s">
        <v>33872</v>
      </c>
    </row>
    <row r="6939" spans="1:4" ht="15" x14ac:dyDescent="0.25">
      <c r="A6939" s="53" t="s">
        <v>11547</v>
      </c>
      <c r="B6939" s="53">
        <v>30</v>
      </c>
      <c r="C6939" s="53" t="s">
        <v>33536</v>
      </c>
      <c r="D6939" s="53" t="s">
        <v>33872</v>
      </c>
    </row>
    <row r="6940" spans="1:4" ht="15" x14ac:dyDescent="0.25">
      <c r="A6940" s="53" t="s">
        <v>11548</v>
      </c>
      <c r="B6940" s="53">
        <v>20</v>
      </c>
      <c r="C6940" s="53" t="s">
        <v>33536</v>
      </c>
      <c r="D6940" s="53" t="s">
        <v>33872</v>
      </c>
    </row>
    <row r="6941" spans="1:4" ht="15" x14ac:dyDescent="0.25">
      <c r="A6941" s="53" t="s">
        <v>11549</v>
      </c>
      <c r="B6941" s="53">
        <v>20</v>
      </c>
      <c r="C6941" s="53" t="s">
        <v>33536</v>
      </c>
      <c r="D6941" s="53" t="s">
        <v>33872</v>
      </c>
    </row>
    <row r="6942" spans="1:4" ht="15" x14ac:dyDescent="0.25">
      <c r="A6942" s="53" t="s">
        <v>11550</v>
      </c>
      <c r="B6942" s="53">
        <v>30</v>
      </c>
      <c r="C6942" s="53" t="s">
        <v>33536</v>
      </c>
      <c r="D6942" s="53" t="s">
        <v>33872</v>
      </c>
    </row>
    <row r="6943" spans="1:4" ht="15" x14ac:dyDescent="0.25">
      <c r="A6943" s="53" t="s">
        <v>11551</v>
      </c>
      <c r="B6943" s="53">
        <v>20</v>
      </c>
      <c r="C6943" s="53" t="s">
        <v>33536</v>
      </c>
      <c r="D6943" s="53" t="s">
        <v>33872</v>
      </c>
    </row>
    <row r="6944" spans="1:4" ht="15" x14ac:dyDescent="0.25">
      <c r="A6944" s="53" t="s">
        <v>11552</v>
      </c>
      <c r="B6944" s="53">
        <v>20</v>
      </c>
      <c r="C6944" s="53"/>
      <c r="D6944" s="53" t="s">
        <v>33872</v>
      </c>
    </row>
    <row r="6945" spans="1:4" ht="15" x14ac:dyDescent="0.25">
      <c r="A6945" s="53" t="s">
        <v>11553</v>
      </c>
      <c r="B6945" s="53">
        <v>30</v>
      </c>
      <c r="C6945" s="53"/>
      <c r="D6945" s="53" t="s">
        <v>33872</v>
      </c>
    </row>
    <row r="6946" spans="1:4" ht="15" x14ac:dyDescent="0.25">
      <c r="A6946" s="53" t="s">
        <v>11554</v>
      </c>
      <c r="B6946" s="53">
        <v>30</v>
      </c>
      <c r="C6946" s="53"/>
      <c r="D6946" s="53" t="s">
        <v>33872</v>
      </c>
    </row>
    <row r="6947" spans="1:4" ht="15" x14ac:dyDescent="0.25">
      <c r="A6947" s="53" t="s">
        <v>11555</v>
      </c>
      <c r="B6947" s="53">
        <v>30</v>
      </c>
      <c r="C6947" s="53"/>
      <c r="D6947" s="53" t="s">
        <v>33872</v>
      </c>
    </row>
    <row r="6948" spans="1:4" ht="15" x14ac:dyDescent="0.25">
      <c r="A6948" s="53" t="s">
        <v>11556</v>
      </c>
      <c r="B6948" s="53">
        <v>20</v>
      </c>
      <c r="C6948" s="53"/>
      <c r="D6948" s="53" t="s">
        <v>33872</v>
      </c>
    </row>
    <row r="6949" spans="1:4" ht="15" x14ac:dyDescent="0.25">
      <c r="A6949" s="53" t="s">
        <v>11557</v>
      </c>
      <c r="B6949" s="53">
        <v>30</v>
      </c>
      <c r="C6949" s="53"/>
      <c r="D6949" s="53" t="s">
        <v>33872</v>
      </c>
    </row>
    <row r="6950" spans="1:4" ht="15" x14ac:dyDescent="0.25">
      <c r="A6950" s="53" t="s">
        <v>11558</v>
      </c>
      <c r="B6950" s="53">
        <v>10</v>
      </c>
      <c r="C6950" s="53"/>
      <c r="D6950" s="53" t="s">
        <v>33872</v>
      </c>
    </row>
    <row r="6951" spans="1:4" ht="15" x14ac:dyDescent="0.25">
      <c r="A6951" s="53" t="s">
        <v>11559</v>
      </c>
      <c r="B6951" s="53">
        <v>20</v>
      </c>
      <c r="C6951" s="53"/>
      <c r="D6951" s="53" t="s">
        <v>33872</v>
      </c>
    </row>
    <row r="6952" spans="1:4" ht="15" x14ac:dyDescent="0.25">
      <c r="A6952" s="53" t="s">
        <v>11560</v>
      </c>
      <c r="B6952" s="53">
        <v>20</v>
      </c>
      <c r="C6952" s="53" t="s">
        <v>33536</v>
      </c>
      <c r="D6952" s="53" t="s">
        <v>33872</v>
      </c>
    </row>
    <row r="6953" spans="1:4" ht="15" x14ac:dyDescent="0.25">
      <c r="A6953" s="53" t="s">
        <v>11561</v>
      </c>
      <c r="B6953" s="53">
        <v>20</v>
      </c>
      <c r="C6953" s="53" t="s">
        <v>33536</v>
      </c>
      <c r="D6953" s="53" t="s">
        <v>33872</v>
      </c>
    </row>
    <row r="6954" spans="1:4" ht="15" x14ac:dyDescent="0.25">
      <c r="A6954" s="53" t="s">
        <v>11562</v>
      </c>
      <c r="B6954" s="53">
        <v>15</v>
      </c>
      <c r="C6954" s="53" t="s">
        <v>33536</v>
      </c>
      <c r="D6954" s="53" t="s">
        <v>33872</v>
      </c>
    </row>
    <row r="6955" spans="1:4" ht="15" x14ac:dyDescent="0.25">
      <c r="A6955" s="53" t="s">
        <v>11563</v>
      </c>
      <c r="B6955" s="53">
        <v>10</v>
      </c>
      <c r="C6955" s="53" t="s">
        <v>33536</v>
      </c>
      <c r="D6955" s="53" t="s">
        <v>33872</v>
      </c>
    </row>
    <row r="6956" spans="1:4" ht="15" x14ac:dyDescent="0.25">
      <c r="A6956" s="53" t="s">
        <v>11564</v>
      </c>
      <c r="B6956" s="53">
        <v>15</v>
      </c>
      <c r="C6956" s="53" t="s">
        <v>33536</v>
      </c>
      <c r="D6956" s="53" t="s">
        <v>33872</v>
      </c>
    </row>
    <row r="6957" spans="1:4" ht="15" x14ac:dyDescent="0.25">
      <c r="A6957" s="53" t="s">
        <v>11565</v>
      </c>
      <c r="B6957" s="53">
        <v>30</v>
      </c>
      <c r="C6957" s="53" t="s">
        <v>33536</v>
      </c>
      <c r="D6957" s="53" t="s">
        <v>33872</v>
      </c>
    </row>
    <row r="6958" spans="1:4" ht="15" x14ac:dyDescent="0.25">
      <c r="A6958" s="53" t="s">
        <v>11566</v>
      </c>
      <c r="B6958" s="53">
        <v>45</v>
      </c>
      <c r="C6958" s="53" t="s">
        <v>33536</v>
      </c>
      <c r="D6958" s="53" t="s">
        <v>33872</v>
      </c>
    </row>
    <row r="6959" spans="1:4" ht="15" x14ac:dyDescent="0.25">
      <c r="A6959" s="53" t="s">
        <v>11567</v>
      </c>
      <c r="B6959" s="53">
        <v>10</v>
      </c>
      <c r="C6959" s="53" t="s">
        <v>33536</v>
      </c>
      <c r="D6959" s="53" t="s">
        <v>33872</v>
      </c>
    </row>
    <row r="6960" spans="1:4" ht="15" x14ac:dyDescent="0.25">
      <c r="A6960" s="53" t="s">
        <v>11568</v>
      </c>
      <c r="B6960" s="53">
        <v>30</v>
      </c>
      <c r="C6960" s="53" t="s">
        <v>33542</v>
      </c>
      <c r="D6960" s="53" t="s">
        <v>33872</v>
      </c>
    </row>
    <row r="6961" spans="1:4" ht="15" x14ac:dyDescent="0.25">
      <c r="A6961" s="53" t="s">
        <v>11569</v>
      </c>
      <c r="B6961" s="53">
        <v>45</v>
      </c>
      <c r="C6961" s="53" t="s">
        <v>33542</v>
      </c>
      <c r="D6961" s="53" t="s">
        <v>33872</v>
      </c>
    </row>
    <row r="6962" spans="1:4" ht="15" x14ac:dyDescent="0.25">
      <c r="A6962" s="53" t="s">
        <v>11570</v>
      </c>
      <c r="B6962" s="53">
        <v>30</v>
      </c>
      <c r="C6962" s="53" t="s">
        <v>33536</v>
      </c>
      <c r="D6962" s="53" t="s">
        <v>33872</v>
      </c>
    </row>
    <row r="6963" spans="1:4" ht="15" x14ac:dyDescent="0.25">
      <c r="A6963" s="53" t="s">
        <v>11571</v>
      </c>
      <c r="B6963" s="53">
        <v>30</v>
      </c>
      <c r="C6963" s="53" t="s">
        <v>33536</v>
      </c>
      <c r="D6963" s="53" t="s">
        <v>33872</v>
      </c>
    </row>
    <row r="6964" spans="1:4" ht="15" x14ac:dyDescent="0.25">
      <c r="A6964" s="53" t="s">
        <v>11572</v>
      </c>
      <c r="B6964" s="53">
        <v>15</v>
      </c>
      <c r="C6964" s="53" t="s">
        <v>33536</v>
      </c>
      <c r="D6964" s="53" t="s">
        <v>33872</v>
      </c>
    </row>
    <row r="6965" spans="1:4" ht="15" x14ac:dyDescent="0.25">
      <c r="A6965" s="53" t="s">
        <v>11573</v>
      </c>
      <c r="B6965" s="53">
        <v>20</v>
      </c>
      <c r="C6965" s="53" t="s">
        <v>33536</v>
      </c>
      <c r="D6965" s="53" t="s">
        <v>33872</v>
      </c>
    </row>
    <row r="6966" spans="1:4" ht="15" x14ac:dyDescent="0.25">
      <c r="A6966" s="53" t="s">
        <v>11574</v>
      </c>
      <c r="B6966" s="53">
        <v>30</v>
      </c>
      <c r="C6966" s="53" t="s">
        <v>33536</v>
      </c>
      <c r="D6966" s="53" t="s">
        <v>33872</v>
      </c>
    </row>
    <row r="6967" spans="1:4" ht="15" x14ac:dyDescent="0.25">
      <c r="A6967" s="53" t="s">
        <v>11575</v>
      </c>
      <c r="B6967" s="53">
        <v>20</v>
      </c>
      <c r="C6967" s="53" t="s">
        <v>33536</v>
      </c>
      <c r="D6967" s="53" t="s">
        <v>33872</v>
      </c>
    </row>
    <row r="6968" spans="1:4" ht="15" x14ac:dyDescent="0.25">
      <c r="A6968" s="53" t="s">
        <v>11576</v>
      </c>
      <c r="B6968" s="53">
        <v>15</v>
      </c>
      <c r="C6968" s="53" t="s">
        <v>33536</v>
      </c>
      <c r="D6968" s="53" t="s">
        <v>33872</v>
      </c>
    </row>
    <row r="6969" spans="1:4" ht="15" x14ac:dyDescent="0.25">
      <c r="A6969" s="53" t="s">
        <v>11577</v>
      </c>
      <c r="B6969" s="53">
        <v>30</v>
      </c>
      <c r="C6969" s="53"/>
      <c r="D6969" s="53" t="s">
        <v>33872</v>
      </c>
    </row>
    <row r="6970" spans="1:4" ht="15" x14ac:dyDescent="0.25">
      <c r="A6970" s="53" t="s">
        <v>11578</v>
      </c>
      <c r="B6970" s="53">
        <v>30</v>
      </c>
      <c r="C6970" s="53" t="s">
        <v>33536</v>
      </c>
      <c r="D6970" s="53" t="s">
        <v>33872</v>
      </c>
    </row>
    <row r="6971" spans="1:4" ht="15" x14ac:dyDescent="0.25">
      <c r="A6971" s="53" t="s">
        <v>11579</v>
      </c>
      <c r="B6971" s="53">
        <v>30</v>
      </c>
      <c r="C6971" s="53"/>
      <c r="D6971" s="53" t="s">
        <v>33872</v>
      </c>
    </row>
    <row r="6972" spans="1:4" ht="15" x14ac:dyDescent="0.25">
      <c r="A6972" s="53" t="s">
        <v>11580</v>
      </c>
      <c r="B6972" s="53">
        <v>30</v>
      </c>
      <c r="C6972" s="53" t="s">
        <v>33536</v>
      </c>
      <c r="D6972" s="53" t="s">
        <v>33872</v>
      </c>
    </row>
    <row r="6973" spans="1:4" ht="15" x14ac:dyDescent="0.25">
      <c r="A6973" s="53" t="s">
        <v>11581</v>
      </c>
      <c r="B6973" s="53">
        <v>15</v>
      </c>
      <c r="C6973" s="53" t="s">
        <v>33536</v>
      </c>
      <c r="D6973" s="53" t="s">
        <v>33872</v>
      </c>
    </row>
    <row r="6974" spans="1:4" ht="15" x14ac:dyDescent="0.25">
      <c r="A6974" s="53" t="s">
        <v>11582</v>
      </c>
      <c r="B6974" s="53">
        <v>15</v>
      </c>
      <c r="C6974" s="53" t="s">
        <v>33536</v>
      </c>
      <c r="D6974" s="53" t="s">
        <v>33872</v>
      </c>
    </row>
    <row r="6975" spans="1:4" ht="15" x14ac:dyDescent="0.25">
      <c r="A6975" s="53" t="s">
        <v>11583</v>
      </c>
      <c r="B6975" s="53">
        <v>20</v>
      </c>
      <c r="C6975" s="53" t="s">
        <v>33536</v>
      </c>
      <c r="D6975" s="53" t="s">
        <v>33872</v>
      </c>
    </row>
    <row r="6976" spans="1:4" ht="15" x14ac:dyDescent="0.25">
      <c r="A6976" s="53" t="s">
        <v>11584</v>
      </c>
      <c r="B6976" s="53">
        <v>30</v>
      </c>
      <c r="C6976" s="53" t="s">
        <v>33536</v>
      </c>
      <c r="D6976" s="53" t="s">
        <v>33872</v>
      </c>
    </row>
    <row r="6977" spans="1:4" ht="15" x14ac:dyDescent="0.25">
      <c r="A6977" s="53" t="s">
        <v>11585</v>
      </c>
      <c r="B6977" s="53">
        <v>20</v>
      </c>
      <c r="C6977" s="53" t="s">
        <v>33536</v>
      </c>
      <c r="D6977" s="53" t="s">
        <v>33872</v>
      </c>
    </row>
    <row r="6978" spans="1:4" ht="15" x14ac:dyDescent="0.25">
      <c r="A6978" s="53" t="s">
        <v>11586</v>
      </c>
      <c r="B6978" s="53">
        <v>20</v>
      </c>
      <c r="C6978" s="53" t="s">
        <v>33536</v>
      </c>
      <c r="D6978" s="53" t="s">
        <v>33872</v>
      </c>
    </row>
    <row r="6979" spans="1:4" ht="15" x14ac:dyDescent="0.25">
      <c r="A6979" s="53" t="s">
        <v>11587</v>
      </c>
      <c r="B6979" s="53">
        <v>30</v>
      </c>
      <c r="C6979" s="53" t="s">
        <v>33536</v>
      </c>
      <c r="D6979" s="53" t="s">
        <v>33872</v>
      </c>
    </row>
    <row r="6980" spans="1:4" ht="15" x14ac:dyDescent="0.25">
      <c r="A6980" s="53" t="s">
        <v>11588</v>
      </c>
      <c r="B6980" s="53">
        <v>20</v>
      </c>
      <c r="C6980" s="53" t="s">
        <v>33536</v>
      </c>
      <c r="D6980" s="53" t="s">
        <v>33872</v>
      </c>
    </row>
    <row r="6981" spans="1:4" ht="15" x14ac:dyDescent="0.25">
      <c r="A6981" s="53" t="s">
        <v>11589</v>
      </c>
      <c r="B6981" s="53">
        <v>20</v>
      </c>
      <c r="C6981" s="53"/>
      <c r="D6981" s="53" t="s">
        <v>33872</v>
      </c>
    </row>
    <row r="6982" spans="1:4" ht="15" x14ac:dyDescent="0.25">
      <c r="A6982" s="53" t="s">
        <v>11590</v>
      </c>
      <c r="B6982" s="53">
        <v>30</v>
      </c>
      <c r="C6982" s="53"/>
      <c r="D6982" s="53" t="s">
        <v>33872</v>
      </c>
    </row>
    <row r="6983" spans="1:4" ht="15" x14ac:dyDescent="0.25">
      <c r="A6983" s="53" t="s">
        <v>11591</v>
      </c>
      <c r="B6983" s="53">
        <v>30</v>
      </c>
      <c r="C6983" s="53"/>
      <c r="D6983" s="53" t="s">
        <v>33872</v>
      </c>
    </row>
    <row r="6984" spans="1:4" ht="15" x14ac:dyDescent="0.25">
      <c r="A6984" s="53" t="s">
        <v>11592</v>
      </c>
      <c r="B6984" s="53">
        <v>30</v>
      </c>
      <c r="C6984" s="53"/>
      <c r="D6984" s="53" t="s">
        <v>33872</v>
      </c>
    </row>
    <row r="6985" spans="1:4" ht="15" x14ac:dyDescent="0.25">
      <c r="A6985" s="53" t="s">
        <v>11593</v>
      </c>
      <c r="B6985" s="53">
        <v>20</v>
      </c>
      <c r="C6985" s="53"/>
      <c r="D6985" s="53" t="s">
        <v>33872</v>
      </c>
    </row>
    <row r="6986" spans="1:4" ht="15" x14ac:dyDescent="0.25">
      <c r="A6986" s="53" t="s">
        <v>11594</v>
      </c>
      <c r="B6986" s="53">
        <v>30</v>
      </c>
      <c r="C6986" s="53"/>
      <c r="D6986" s="53" t="s">
        <v>33872</v>
      </c>
    </row>
    <row r="6987" spans="1:4" ht="15" x14ac:dyDescent="0.25">
      <c r="A6987" s="53" t="s">
        <v>11595</v>
      </c>
      <c r="B6987" s="53">
        <v>10</v>
      </c>
      <c r="C6987" s="53"/>
      <c r="D6987" s="53" t="s">
        <v>33872</v>
      </c>
    </row>
    <row r="6988" spans="1:4" ht="15" x14ac:dyDescent="0.25">
      <c r="A6988" s="53" t="s">
        <v>11596</v>
      </c>
      <c r="B6988" s="53">
        <v>20</v>
      </c>
      <c r="C6988" s="53"/>
      <c r="D6988" s="53" t="s">
        <v>33872</v>
      </c>
    </row>
    <row r="6989" spans="1:4" ht="15" x14ac:dyDescent="0.25">
      <c r="A6989" s="53" t="s">
        <v>11597</v>
      </c>
      <c r="B6989" s="53">
        <v>30</v>
      </c>
      <c r="C6989" s="53"/>
      <c r="D6989" s="53" t="s">
        <v>33872</v>
      </c>
    </row>
    <row r="6990" spans="1:4" ht="15" x14ac:dyDescent="0.25">
      <c r="A6990" s="53" t="s">
        <v>11598</v>
      </c>
      <c r="B6990" s="53">
        <v>20</v>
      </c>
      <c r="C6990" s="53"/>
      <c r="D6990" s="53" t="s">
        <v>33872</v>
      </c>
    </row>
    <row r="6991" spans="1:4" ht="15" x14ac:dyDescent="0.25">
      <c r="A6991" s="53" t="s">
        <v>11599</v>
      </c>
      <c r="B6991" s="53">
        <v>15</v>
      </c>
      <c r="C6991" s="53"/>
      <c r="D6991" s="53" t="s">
        <v>33872</v>
      </c>
    </row>
    <row r="6992" spans="1:4" ht="15" x14ac:dyDescent="0.25">
      <c r="A6992" s="53" t="s">
        <v>11600</v>
      </c>
      <c r="B6992" s="53">
        <v>15</v>
      </c>
      <c r="C6992" s="53"/>
      <c r="D6992" s="53" t="s">
        <v>33872</v>
      </c>
    </row>
    <row r="6993" spans="1:4" ht="15" x14ac:dyDescent="0.25">
      <c r="A6993" s="53" t="s">
        <v>11601</v>
      </c>
      <c r="B6993" s="53">
        <v>20</v>
      </c>
      <c r="C6993" s="53"/>
      <c r="D6993" s="53" t="s">
        <v>33872</v>
      </c>
    </row>
    <row r="6994" spans="1:4" ht="15" x14ac:dyDescent="0.25">
      <c r="A6994" s="53" t="s">
        <v>11602</v>
      </c>
      <c r="B6994" s="53">
        <v>20</v>
      </c>
      <c r="C6994" s="53"/>
      <c r="D6994" s="53" t="s">
        <v>33872</v>
      </c>
    </row>
    <row r="6995" spans="1:4" ht="15" x14ac:dyDescent="0.25">
      <c r="A6995" s="53" t="s">
        <v>11603</v>
      </c>
      <c r="B6995" s="53">
        <v>20</v>
      </c>
      <c r="C6995" s="53"/>
      <c r="D6995" s="53" t="s">
        <v>33872</v>
      </c>
    </row>
    <row r="6996" spans="1:4" ht="15" x14ac:dyDescent="0.25">
      <c r="A6996" s="53" t="s">
        <v>11604</v>
      </c>
      <c r="B6996" s="53">
        <v>30</v>
      </c>
      <c r="C6996" s="53"/>
      <c r="D6996" s="53" t="s">
        <v>33872</v>
      </c>
    </row>
    <row r="6997" spans="1:4" ht="15" x14ac:dyDescent="0.25">
      <c r="A6997" s="53" t="s">
        <v>11605</v>
      </c>
      <c r="B6997" s="53">
        <v>20</v>
      </c>
      <c r="C6997" s="53" t="s">
        <v>33536</v>
      </c>
      <c r="D6997" s="53" t="s">
        <v>33872</v>
      </c>
    </row>
    <row r="6998" spans="1:4" ht="15" x14ac:dyDescent="0.25">
      <c r="A6998" s="53" t="s">
        <v>11606</v>
      </c>
      <c r="B6998" s="53">
        <v>60</v>
      </c>
      <c r="C6998" s="53"/>
      <c r="D6998" s="53" t="s">
        <v>33872</v>
      </c>
    </row>
    <row r="6999" spans="1:4" ht="15" x14ac:dyDescent="0.25">
      <c r="A6999" s="53" t="s">
        <v>11607</v>
      </c>
      <c r="B6999" s="53">
        <v>15</v>
      </c>
      <c r="C6999" s="53" t="s">
        <v>33536</v>
      </c>
      <c r="D6999" s="53" t="s">
        <v>33872</v>
      </c>
    </row>
    <row r="7000" spans="1:4" ht="15" x14ac:dyDescent="0.25">
      <c r="A7000" s="53" t="s">
        <v>11608</v>
      </c>
      <c r="B7000" s="53">
        <v>15</v>
      </c>
      <c r="C7000" s="53" t="s">
        <v>33536</v>
      </c>
      <c r="D7000" s="53" t="s">
        <v>33872</v>
      </c>
    </row>
    <row r="7001" spans="1:4" ht="15" x14ac:dyDescent="0.25">
      <c r="A7001" s="53" t="s">
        <v>11609</v>
      </c>
      <c r="B7001" s="53">
        <v>15</v>
      </c>
      <c r="C7001" s="53" t="s">
        <v>33536</v>
      </c>
      <c r="D7001" s="53" t="s">
        <v>33872</v>
      </c>
    </row>
    <row r="7002" spans="1:4" ht="15" x14ac:dyDescent="0.25">
      <c r="A7002" s="53" t="s">
        <v>11610</v>
      </c>
      <c r="B7002" s="53">
        <v>15</v>
      </c>
      <c r="C7002" s="53" t="s">
        <v>33536</v>
      </c>
      <c r="D7002" s="53" t="s">
        <v>33872</v>
      </c>
    </row>
    <row r="7003" spans="1:4" ht="15" x14ac:dyDescent="0.25">
      <c r="A7003" s="53" t="s">
        <v>11611</v>
      </c>
      <c r="B7003" s="53">
        <v>15</v>
      </c>
      <c r="C7003" s="53" t="s">
        <v>33536</v>
      </c>
      <c r="D7003" s="53" t="s">
        <v>33872</v>
      </c>
    </row>
    <row r="7004" spans="1:4" ht="15" x14ac:dyDescent="0.25">
      <c r="A7004" s="53" t="s">
        <v>11612</v>
      </c>
      <c r="B7004" s="53">
        <v>15</v>
      </c>
      <c r="C7004" s="53" t="s">
        <v>33536</v>
      </c>
      <c r="D7004" s="53" t="s">
        <v>33872</v>
      </c>
    </row>
    <row r="7005" spans="1:4" ht="15" x14ac:dyDescent="0.25">
      <c r="A7005" s="53" t="s">
        <v>11613</v>
      </c>
      <c r="B7005" s="53">
        <v>15</v>
      </c>
      <c r="C7005" s="53" t="s">
        <v>33536</v>
      </c>
      <c r="D7005" s="53" t="s">
        <v>33872</v>
      </c>
    </row>
    <row r="7006" spans="1:4" ht="15" x14ac:dyDescent="0.25">
      <c r="A7006" s="53" t="s">
        <v>11614</v>
      </c>
      <c r="B7006" s="53">
        <v>15</v>
      </c>
      <c r="C7006" s="53" t="s">
        <v>33536</v>
      </c>
      <c r="D7006" s="53" t="s">
        <v>33872</v>
      </c>
    </row>
    <row r="7007" spans="1:4" ht="15" x14ac:dyDescent="0.25">
      <c r="A7007" s="53" t="s">
        <v>11615</v>
      </c>
      <c r="B7007" s="53">
        <v>15</v>
      </c>
      <c r="C7007" s="53" t="s">
        <v>33536</v>
      </c>
      <c r="D7007" s="53" t="s">
        <v>33872</v>
      </c>
    </row>
    <row r="7008" spans="1:4" ht="15" x14ac:dyDescent="0.25">
      <c r="A7008" s="53" t="s">
        <v>11616</v>
      </c>
      <c r="B7008" s="53">
        <v>15</v>
      </c>
      <c r="C7008" s="53" t="s">
        <v>33536</v>
      </c>
      <c r="D7008" s="53" t="s">
        <v>33872</v>
      </c>
    </row>
    <row r="7009" spans="1:4" ht="15" x14ac:dyDescent="0.25">
      <c r="A7009" s="53" t="s">
        <v>11617</v>
      </c>
      <c r="B7009" s="53">
        <v>15</v>
      </c>
      <c r="C7009" s="53"/>
      <c r="D7009" s="53" t="s">
        <v>33872</v>
      </c>
    </row>
    <row r="7010" spans="1:4" ht="15" x14ac:dyDescent="0.25">
      <c r="A7010" s="53" t="s">
        <v>11618</v>
      </c>
      <c r="B7010" s="53">
        <v>15</v>
      </c>
      <c r="C7010" s="53"/>
      <c r="D7010" s="53" t="s">
        <v>33872</v>
      </c>
    </row>
    <row r="7011" spans="1:4" ht="15" x14ac:dyDescent="0.25">
      <c r="A7011" s="53" t="s">
        <v>11619</v>
      </c>
      <c r="B7011" s="53">
        <v>15</v>
      </c>
      <c r="C7011" s="53"/>
      <c r="D7011" s="53" t="s">
        <v>33872</v>
      </c>
    </row>
    <row r="7012" spans="1:4" ht="15" x14ac:dyDescent="0.25">
      <c r="A7012" s="53" t="s">
        <v>11620</v>
      </c>
      <c r="B7012" s="53">
        <v>15</v>
      </c>
      <c r="C7012" s="53" t="s">
        <v>33536</v>
      </c>
      <c r="D7012" s="53" t="s">
        <v>33872</v>
      </c>
    </row>
    <row r="7013" spans="1:4" ht="15" x14ac:dyDescent="0.25">
      <c r="A7013" s="53" t="s">
        <v>11621</v>
      </c>
      <c r="B7013" s="53">
        <v>15</v>
      </c>
      <c r="C7013" s="53" t="s">
        <v>33536</v>
      </c>
      <c r="D7013" s="53" t="s">
        <v>33872</v>
      </c>
    </row>
    <row r="7014" spans="1:4" ht="15" x14ac:dyDescent="0.25">
      <c r="A7014" s="53" t="s">
        <v>11622</v>
      </c>
      <c r="B7014" s="53">
        <v>15</v>
      </c>
      <c r="C7014" s="53" t="s">
        <v>33536</v>
      </c>
      <c r="D7014" s="53" t="s">
        <v>33872</v>
      </c>
    </row>
    <row r="7015" spans="1:4" ht="15" x14ac:dyDescent="0.25">
      <c r="A7015" s="53" t="s">
        <v>11623</v>
      </c>
      <c r="B7015" s="53">
        <v>15</v>
      </c>
      <c r="C7015" s="53" t="s">
        <v>33536</v>
      </c>
      <c r="D7015" s="53" t="s">
        <v>33872</v>
      </c>
    </row>
    <row r="7016" spans="1:4" ht="15" x14ac:dyDescent="0.25">
      <c r="A7016" s="53" t="s">
        <v>11624</v>
      </c>
      <c r="B7016" s="53">
        <v>15</v>
      </c>
      <c r="C7016" s="53" t="s">
        <v>33536</v>
      </c>
      <c r="D7016" s="53" t="s">
        <v>33872</v>
      </c>
    </row>
    <row r="7017" spans="1:4" ht="15" x14ac:dyDescent="0.25">
      <c r="A7017" s="53" t="s">
        <v>11625</v>
      </c>
      <c r="B7017" s="53">
        <v>15</v>
      </c>
      <c r="C7017" s="53" t="s">
        <v>33536</v>
      </c>
      <c r="D7017" s="53" t="s">
        <v>33872</v>
      </c>
    </row>
    <row r="7018" spans="1:4" ht="15" x14ac:dyDescent="0.25">
      <c r="A7018" s="53" t="s">
        <v>11626</v>
      </c>
      <c r="B7018" s="53">
        <v>15</v>
      </c>
      <c r="C7018" s="53" t="s">
        <v>33536</v>
      </c>
      <c r="D7018" s="53" t="s">
        <v>33872</v>
      </c>
    </row>
    <row r="7019" spans="1:4" ht="15" x14ac:dyDescent="0.25">
      <c r="A7019" s="53" t="s">
        <v>11627</v>
      </c>
      <c r="B7019" s="53">
        <v>15</v>
      </c>
      <c r="C7019" s="53" t="s">
        <v>33536</v>
      </c>
      <c r="D7019" s="53" t="s">
        <v>33872</v>
      </c>
    </row>
    <row r="7020" spans="1:4" ht="15" x14ac:dyDescent="0.25">
      <c r="A7020" s="53" t="s">
        <v>11628</v>
      </c>
      <c r="B7020" s="53">
        <v>15</v>
      </c>
      <c r="C7020" s="53" t="s">
        <v>33536</v>
      </c>
      <c r="D7020" s="53" t="s">
        <v>33872</v>
      </c>
    </row>
    <row r="7021" spans="1:4" ht="15" x14ac:dyDescent="0.25">
      <c r="A7021" s="53" t="s">
        <v>11629</v>
      </c>
      <c r="B7021" s="53">
        <v>15</v>
      </c>
      <c r="C7021" s="53" t="s">
        <v>33536</v>
      </c>
      <c r="D7021" s="53" t="s">
        <v>33872</v>
      </c>
    </row>
    <row r="7022" spans="1:4" ht="15" x14ac:dyDescent="0.25">
      <c r="A7022" s="53" t="s">
        <v>11630</v>
      </c>
      <c r="B7022" s="53">
        <v>15</v>
      </c>
      <c r="C7022" s="53" t="s">
        <v>33536</v>
      </c>
      <c r="D7022" s="53" t="s">
        <v>33872</v>
      </c>
    </row>
    <row r="7023" spans="1:4" ht="15" x14ac:dyDescent="0.25">
      <c r="A7023" s="53" t="s">
        <v>11631</v>
      </c>
      <c r="B7023" s="53">
        <v>15</v>
      </c>
      <c r="C7023" s="53" t="s">
        <v>33536</v>
      </c>
      <c r="D7023" s="53" t="s">
        <v>33872</v>
      </c>
    </row>
    <row r="7024" spans="1:4" ht="15" x14ac:dyDescent="0.25">
      <c r="A7024" s="53" t="s">
        <v>11632</v>
      </c>
      <c r="B7024" s="53">
        <v>15</v>
      </c>
      <c r="C7024" s="53" t="s">
        <v>33536</v>
      </c>
      <c r="D7024" s="53" t="s">
        <v>33872</v>
      </c>
    </row>
    <row r="7025" spans="1:4" ht="15" x14ac:dyDescent="0.25">
      <c r="A7025" s="53" t="s">
        <v>11633</v>
      </c>
      <c r="B7025" s="53">
        <v>15</v>
      </c>
      <c r="C7025" s="53" t="s">
        <v>33536</v>
      </c>
      <c r="D7025" s="53" t="s">
        <v>33872</v>
      </c>
    </row>
    <row r="7026" spans="1:4" ht="15" x14ac:dyDescent="0.25">
      <c r="A7026" s="53" t="s">
        <v>11634</v>
      </c>
      <c r="B7026" s="53">
        <v>15</v>
      </c>
      <c r="C7026" s="53" t="s">
        <v>33536</v>
      </c>
      <c r="D7026" s="53" t="s">
        <v>33872</v>
      </c>
    </row>
    <row r="7027" spans="1:4" ht="15" x14ac:dyDescent="0.25">
      <c r="A7027" s="53" t="s">
        <v>11635</v>
      </c>
      <c r="B7027" s="53">
        <v>15</v>
      </c>
      <c r="C7027" s="53" t="s">
        <v>33536</v>
      </c>
      <c r="D7027" s="53" t="s">
        <v>33872</v>
      </c>
    </row>
    <row r="7028" spans="1:4" ht="15" x14ac:dyDescent="0.25">
      <c r="A7028" s="53" t="s">
        <v>33503</v>
      </c>
      <c r="B7028" s="53">
        <v>15</v>
      </c>
      <c r="C7028" s="53" t="s">
        <v>33536</v>
      </c>
      <c r="D7028" s="53" t="s">
        <v>33872</v>
      </c>
    </row>
    <row r="7029" spans="1:4" ht="15" x14ac:dyDescent="0.25">
      <c r="A7029" s="53" t="s">
        <v>33504</v>
      </c>
      <c r="B7029" s="53">
        <v>15</v>
      </c>
      <c r="C7029" s="53" t="s">
        <v>33536</v>
      </c>
      <c r="D7029" s="53" t="s">
        <v>33872</v>
      </c>
    </row>
    <row r="7030" spans="1:4" ht="15" x14ac:dyDescent="0.25">
      <c r="A7030" s="53" t="s">
        <v>11636</v>
      </c>
      <c r="B7030" s="53">
        <v>30</v>
      </c>
      <c r="C7030" s="53" t="s">
        <v>33536</v>
      </c>
      <c r="D7030" s="53" t="s">
        <v>33872</v>
      </c>
    </row>
    <row r="7031" spans="1:4" ht="15" x14ac:dyDescent="0.25">
      <c r="A7031" s="53" t="s">
        <v>11637</v>
      </c>
      <c r="B7031" s="53">
        <v>15</v>
      </c>
      <c r="C7031" s="53" t="s">
        <v>33536</v>
      </c>
      <c r="D7031" s="53" t="s">
        <v>33872</v>
      </c>
    </row>
    <row r="7032" spans="1:4" ht="15" x14ac:dyDescent="0.25">
      <c r="A7032" s="53" t="s">
        <v>11638</v>
      </c>
      <c r="B7032" s="53">
        <v>15</v>
      </c>
      <c r="C7032" s="53" t="s">
        <v>33536</v>
      </c>
      <c r="D7032" s="53" t="s">
        <v>33872</v>
      </c>
    </row>
    <row r="7033" spans="1:4" ht="15" x14ac:dyDescent="0.25">
      <c r="A7033" s="53" t="s">
        <v>11639</v>
      </c>
      <c r="B7033" s="53">
        <v>30</v>
      </c>
      <c r="C7033" s="53" t="s">
        <v>33536</v>
      </c>
      <c r="D7033" s="53" t="s">
        <v>33873</v>
      </c>
    </row>
    <row r="7034" spans="1:4" ht="15" x14ac:dyDescent="0.25">
      <c r="A7034" s="53" t="s">
        <v>11640</v>
      </c>
      <c r="B7034" s="53">
        <v>30</v>
      </c>
      <c r="C7034" s="53" t="s">
        <v>33536</v>
      </c>
      <c r="D7034" s="53" t="s">
        <v>33873</v>
      </c>
    </row>
    <row r="7035" spans="1:4" ht="15" x14ac:dyDescent="0.25">
      <c r="A7035" s="53" t="s">
        <v>11641</v>
      </c>
      <c r="B7035" s="53">
        <v>15</v>
      </c>
      <c r="C7035" s="53" t="s">
        <v>33536</v>
      </c>
      <c r="D7035" s="53" t="s">
        <v>33872</v>
      </c>
    </row>
    <row r="7036" spans="1:4" ht="15" x14ac:dyDescent="0.25">
      <c r="A7036" s="53" t="s">
        <v>11642</v>
      </c>
      <c r="B7036" s="53">
        <v>15</v>
      </c>
      <c r="C7036" s="53" t="s">
        <v>33536</v>
      </c>
      <c r="D7036" s="53" t="s">
        <v>33872</v>
      </c>
    </row>
    <row r="7037" spans="1:4" ht="15" x14ac:dyDescent="0.25">
      <c r="A7037" s="53" t="s">
        <v>11643</v>
      </c>
      <c r="B7037" s="53">
        <v>15</v>
      </c>
      <c r="C7037" s="53" t="s">
        <v>33536</v>
      </c>
      <c r="D7037" s="53" t="s">
        <v>33872</v>
      </c>
    </row>
    <row r="7038" spans="1:4" ht="15" x14ac:dyDescent="0.25">
      <c r="A7038" s="53" t="s">
        <v>11644</v>
      </c>
      <c r="B7038" s="53">
        <v>15</v>
      </c>
      <c r="C7038" s="53" t="s">
        <v>33536</v>
      </c>
      <c r="D7038" s="53" t="s">
        <v>33872</v>
      </c>
    </row>
    <row r="7039" spans="1:4" ht="15" x14ac:dyDescent="0.25">
      <c r="A7039" s="53" t="s">
        <v>33624</v>
      </c>
      <c r="B7039" s="53">
        <v>15</v>
      </c>
      <c r="C7039" s="53" t="s">
        <v>33536</v>
      </c>
      <c r="D7039" s="53" t="s">
        <v>33873</v>
      </c>
    </row>
    <row r="7040" spans="1:4" ht="15" x14ac:dyDescent="0.25">
      <c r="A7040" s="53" t="s">
        <v>33625</v>
      </c>
      <c r="B7040" s="53">
        <v>15</v>
      </c>
      <c r="C7040" s="53" t="s">
        <v>33536</v>
      </c>
      <c r="D7040" s="53" t="s">
        <v>33873</v>
      </c>
    </row>
    <row r="7041" spans="1:4" ht="15" x14ac:dyDescent="0.25">
      <c r="A7041" s="53" t="s">
        <v>33626</v>
      </c>
      <c r="B7041" s="53">
        <v>15</v>
      </c>
      <c r="C7041" s="53" t="s">
        <v>33536</v>
      </c>
      <c r="D7041" s="53" t="s">
        <v>33873</v>
      </c>
    </row>
    <row r="7042" spans="1:4" ht="15" x14ac:dyDescent="0.25">
      <c r="A7042" s="53" t="s">
        <v>33627</v>
      </c>
      <c r="B7042" s="53">
        <v>15</v>
      </c>
      <c r="C7042" s="53" t="s">
        <v>33536</v>
      </c>
      <c r="D7042" s="53" t="s">
        <v>33873</v>
      </c>
    </row>
    <row r="7043" spans="1:4" ht="15" x14ac:dyDescent="0.25">
      <c r="A7043" s="53" t="s">
        <v>11645</v>
      </c>
      <c r="B7043" s="53">
        <v>0</v>
      </c>
      <c r="C7043" s="53" t="s">
        <v>33537</v>
      </c>
      <c r="D7043" s="53" t="s">
        <v>33872</v>
      </c>
    </row>
    <row r="7044" spans="1:4" ht="15" x14ac:dyDescent="0.25">
      <c r="A7044" s="53" t="s">
        <v>11646</v>
      </c>
      <c r="B7044" s="53">
        <v>0</v>
      </c>
      <c r="C7044" s="53" t="s">
        <v>33539</v>
      </c>
      <c r="D7044" s="53" t="s">
        <v>33873</v>
      </c>
    </row>
    <row r="7045" spans="1:4" ht="15" x14ac:dyDescent="0.25">
      <c r="A7045" s="53" t="s">
        <v>11647</v>
      </c>
      <c r="B7045" s="53">
        <v>0</v>
      </c>
      <c r="C7045" s="53" t="s">
        <v>33539</v>
      </c>
      <c r="D7045" s="53" t="s">
        <v>33872</v>
      </c>
    </row>
    <row r="7046" spans="1:4" ht="15" x14ac:dyDescent="0.25">
      <c r="A7046" s="53" t="s">
        <v>11648</v>
      </c>
      <c r="B7046" s="53">
        <v>0</v>
      </c>
      <c r="C7046" s="53" t="s">
        <v>33539</v>
      </c>
      <c r="D7046" s="53" t="s">
        <v>33873</v>
      </c>
    </row>
    <row r="7047" spans="1:4" ht="15" x14ac:dyDescent="0.25">
      <c r="A7047" s="53" t="s">
        <v>11649</v>
      </c>
      <c r="B7047" s="53">
        <v>0</v>
      </c>
      <c r="C7047" s="53" t="s">
        <v>33539</v>
      </c>
      <c r="D7047" s="53" t="s">
        <v>33873</v>
      </c>
    </row>
    <row r="7048" spans="1:4" ht="15" x14ac:dyDescent="0.25">
      <c r="A7048" s="53" t="s">
        <v>11650</v>
      </c>
      <c r="B7048" s="53">
        <v>30</v>
      </c>
      <c r="C7048" s="53" t="s">
        <v>33536</v>
      </c>
      <c r="D7048" s="53" t="s">
        <v>33872</v>
      </c>
    </row>
    <row r="7049" spans="1:4" ht="15" x14ac:dyDescent="0.25">
      <c r="A7049" s="53" t="s">
        <v>11651</v>
      </c>
      <c r="B7049" s="53">
        <v>15</v>
      </c>
      <c r="C7049" s="53" t="s">
        <v>33536</v>
      </c>
      <c r="D7049" s="53" t="s">
        <v>33872</v>
      </c>
    </row>
    <row r="7050" spans="1:4" ht="15" x14ac:dyDescent="0.25">
      <c r="A7050" s="53" t="s">
        <v>11652</v>
      </c>
      <c r="B7050" s="53">
        <v>30</v>
      </c>
      <c r="C7050" s="53" t="s">
        <v>33536</v>
      </c>
      <c r="D7050" s="53" t="s">
        <v>33872</v>
      </c>
    </row>
    <row r="7051" spans="1:4" ht="15" x14ac:dyDescent="0.25">
      <c r="A7051" s="53" t="s">
        <v>11653</v>
      </c>
      <c r="B7051" s="53">
        <v>15</v>
      </c>
      <c r="C7051" s="53" t="s">
        <v>33536</v>
      </c>
      <c r="D7051" s="53" t="s">
        <v>33873</v>
      </c>
    </row>
    <row r="7052" spans="1:4" ht="15" x14ac:dyDescent="0.25">
      <c r="A7052" s="53" t="s">
        <v>11654</v>
      </c>
      <c r="B7052" s="53">
        <v>15</v>
      </c>
      <c r="C7052" s="53" t="s">
        <v>33536</v>
      </c>
      <c r="D7052" s="53" t="s">
        <v>33872</v>
      </c>
    </row>
    <row r="7053" spans="1:4" ht="15" x14ac:dyDescent="0.25">
      <c r="A7053" s="53" t="s">
        <v>11655</v>
      </c>
      <c r="B7053" s="53">
        <v>15</v>
      </c>
      <c r="C7053" s="53" t="s">
        <v>33536</v>
      </c>
      <c r="D7053" s="53" t="s">
        <v>33873</v>
      </c>
    </row>
    <row r="7054" spans="1:4" ht="15" x14ac:dyDescent="0.25">
      <c r="A7054" s="53" t="s">
        <v>11656</v>
      </c>
      <c r="B7054" s="53">
        <v>15</v>
      </c>
      <c r="C7054" s="53" t="s">
        <v>33536</v>
      </c>
      <c r="D7054" s="53" t="s">
        <v>33872</v>
      </c>
    </row>
    <row r="7055" spans="1:4" ht="15" x14ac:dyDescent="0.25">
      <c r="A7055" s="53" t="s">
        <v>11657</v>
      </c>
      <c r="B7055" s="53">
        <v>15</v>
      </c>
      <c r="C7055" s="53" t="s">
        <v>33536</v>
      </c>
      <c r="D7055" s="53" t="s">
        <v>33873</v>
      </c>
    </row>
    <row r="7056" spans="1:4" ht="15" x14ac:dyDescent="0.25">
      <c r="A7056" s="53" t="s">
        <v>11658</v>
      </c>
      <c r="B7056" s="53">
        <v>15</v>
      </c>
      <c r="C7056" s="53" t="s">
        <v>33536</v>
      </c>
      <c r="D7056" s="53" t="s">
        <v>33873</v>
      </c>
    </row>
    <row r="7057" spans="1:4" ht="15" x14ac:dyDescent="0.25">
      <c r="A7057" s="53" t="s">
        <v>11659</v>
      </c>
      <c r="B7057" s="53">
        <v>15</v>
      </c>
      <c r="C7057" s="53" t="s">
        <v>33536</v>
      </c>
      <c r="D7057" s="53" t="s">
        <v>33873</v>
      </c>
    </row>
    <row r="7058" spans="1:4" ht="15" x14ac:dyDescent="0.25">
      <c r="A7058" s="53" t="s">
        <v>11660</v>
      </c>
      <c r="B7058" s="53">
        <v>15</v>
      </c>
      <c r="C7058" s="53" t="s">
        <v>33536</v>
      </c>
      <c r="D7058" s="53" t="s">
        <v>33873</v>
      </c>
    </row>
    <row r="7059" spans="1:4" ht="15" x14ac:dyDescent="0.25">
      <c r="A7059" s="53" t="s">
        <v>11661</v>
      </c>
      <c r="B7059" s="53">
        <v>15</v>
      </c>
      <c r="C7059" s="53" t="s">
        <v>33536</v>
      </c>
      <c r="D7059" s="53" t="s">
        <v>33872</v>
      </c>
    </row>
    <row r="7060" spans="1:4" ht="15" x14ac:dyDescent="0.25">
      <c r="A7060" s="53" t="s">
        <v>11662</v>
      </c>
      <c r="B7060" s="53">
        <v>30</v>
      </c>
      <c r="C7060" s="53" t="s">
        <v>33536</v>
      </c>
      <c r="D7060" s="53" t="s">
        <v>33873</v>
      </c>
    </row>
    <row r="7061" spans="1:4" ht="15" x14ac:dyDescent="0.25">
      <c r="A7061" s="53" t="s">
        <v>11663</v>
      </c>
      <c r="B7061" s="53">
        <v>15</v>
      </c>
      <c r="C7061" s="53" t="s">
        <v>33536</v>
      </c>
      <c r="D7061" s="53" t="s">
        <v>33872</v>
      </c>
    </row>
    <row r="7062" spans="1:4" ht="15" x14ac:dyDescent="0.25">
      <c r="A7062" s="53" t="s">
        <v>11664</v>
      </c>
      <c r="B7062" s="53">
        <v>30</v>
      </c>
      <c r="C7062" s="53" t="s">
        <v>33536</v>
      </c>
      <c r="D7062" s="53" t="s">
        <v>33872</v>
      </c>
    </row>
    <row r="7063" spans="1:4" ht="15" x14ac:dyDescent="0.25">
      <c r="A7063" s="53" t="s">
        <v>11665</v>
      </c>
      <c r="B7063" s="53">
        <v>15</v>
      </c>
      <c r="C7063" s="53" t="s">
        <v>33536</v>
      </c>
      <c r="D7063" s="53" t="s">
        <v>33872</v>
      </c>
    </row>
    <row r="7064" spans="1:4" ht="15" x14ac:dyDescent="0.25">
      <c r="A7064" s="53" t="s">
        <v>11666</v>
      </c>
      <c r="B7064" s="53">
        <v>15</v>
      </c>
      <c r="C7064" s="53" t="s">
        <v>33536</v>
      </c>
      <c r="D7064" s="53" t="s">
        <v>33872</v>
      </c>
    </row>
    <row r="7065" spans="1:4" ht="15" x14ac:dyDescent="0.25">
      <c r="A7065" s="53" t="s">
        <v>11667</v>
      </c>
      <c r="B7065" s="53">
        <v>15</v>
      </c>
      <c r="C7065" s="53" t="s">
        <v>33536</v>
      </c>
      <c r="D7065" s="53" t="s">
        <v>33873</v>
      </c>
    </row>
    <row r="7066" spans="1:4" ht="15" x14ac:dyDescent="0.25">
      <c r="A7066" s="53" t="s">
        <v>11668</v>
      </c>
      <c r="B7066" s="53">
        <v>15</v>
      </c>
      <c r="C7066" s="53" t="s">
        <v>33536</v>
      </c>
      <c r="D7066" s="53" t="s">
        <v>33872</v>
      </c>
    </row>
    <row r="7067" spans="1:4" ht="15" x14ac:dyDescent="0.25">
      <c r="A7067" s="53" t="s">
        <v>11669</v>
      </c>
      <c r="B7067" s="53">
        <v>15</v>
      </c>
      <c r="C7067" s="53" t="s">
        <v>33536</v>
      </c>
      <c r="D7067" s="53" t="s">
        <v>33872</v>
      </c>
    </row>
    <row r="7068" spans="1:4" ht="15" x14ac:dyDescent="0.25">
      <c r="A7068" s="53" t="s">
        <v>11670</v>
      </c>
      <c r="B7068" s="53">
        <v>15</v>
      </c>
      <c r="C7068" s="53" t="s">
        <v>33536</v>
      </c>
      <c r="D7068" s="53" t="s">
        <v>33873</v>
      </c>
    </row>
    <row r="7069" spans="1:4" ht="15" x14ac:dyDescent="0.25">
      <c r="A7069" s="53" t="s">
        <v>11671</v>
      </c>
      <c r="B7069" s="53">
        <v>15</v>
      </c>
      <c r="C7069" s="53" t="s">
        <v>33536</v>
      </c>
      <c r="D7069" s="53" t="s">
        <v>33873</v>
      </c>
    </row>
    <row r="7070" spans="1:4" ht="15" x14ac:dyDescent="0.25">
      <c r="A7070" s="53" t="s">
        <v>11672</v>
      </c>
      <c r="B7070" s="53">
        <v>15</v>
      </c>
      <c r="C7070" s="53" t="s">
        <v>33536</v>
      </c>
      <c r="D7070" s="53" t="s">
        <v>33872</v>
      </c>
    </row>
    <row r="7071" spans="1:4" ht="15" x14ac:dyDescent="0.25">
      <c r="A7071" s="53" t="s">
        <v>11673</v>
      </c>
      <c r="B7071" s="53">
        <v>30</v>
      </c>
      <c r="C7071" s="53" t="s">
        <v>33536</v>
      </c>
      <c r="D7071" s="53" t="s">
        <v>33873</v>
      </c>
    </row>
    <row r="7072" spans="1:4" ht="15" x14ac:dyDescent="0.25">
      <c r="A7072" s="53" t="s">
        <v>11674</v>
      </c>
      <c r="B7072" s="53">
        <v>15</v>
      </c>
      <c r="C7072" s="53" t="s">
        <v>33536</v>
      </c>
      <c r="D7072" s="53" t="s">
        <v>33872</v>
      </c>
    </row>
    <row r="7073" spans="1:4" ht="15" x14ac:dyDescent="0.25">
      <c r="A7073" s="53" t="s">
        <v>11675</v>
      </c>
      <c r="B7073" s="53">
        <v>15</v>
      </c>
      <c r="C7073" s="53" t="s">
        <v>33536</v>
      </c>
      <c r="D7073" s="53" t="s">
        <v>33873</v>
      </c>
    </row>
    <row r="7074" spans="1:4" ht="15" x14ac:dyDescent="0.25">
      <c r="A7074" s="53" t="s">
        <v>11676</v>
      </c>
      <c r="B7074" s="53">
        <v>15</v>
      </c>
      <c r="C7074" s="53" t="s">
        <v>33536</v>
      </c>
      <c r="D7074" s="53" t="s">
        <v>33873</v>
      </c>
    </row>
    <row r="7075" spans="1:4" ht="15" x14ac:dyDescent="0.25">
      <c r="A7075" s="53" t="s">
        <v>11677</v>
      </c>
      <c r="B7075" s="53">
        <v>15</v>
      </c>
      <c r="C7075" s="53" t="s">
        <v>33536</v>
      </c>
      <c r="D7075" s="53" t="s">
        <v>33873</v>
      </c>
    </row>
    <row r="7076" spans="1:4" ht="15" x14ac:dyDescent="0.25">
      <c r="A7076" s="53" t="s">
        <v>33628</v>
      </c>
      <c r="B7076" s="53">
        <v>15</v>
      </c>
      <c r="C7076" s="53" t="s">
        <v>33536</v>
      </c>
      <c r="D7076" s="53" t="s">
        <v>33873</v>
      </c>
    </row>
    <row r="7077" spans="1:4" ht="15" x14ac:dyDescent="0.25">
      <c r="A7077" s="53" t="s">
        <v>33629</v>
      </c>
      <c r="B7077" s="53">
        <v>15</v>
      </c>
      <c r="C7077" s="53" t="s">
        <v>33536</v>
      </c>
      <c r="D7077" s="53" t="s">
        <v>33873</v>
      </c>
    </row>
    <row r="7078" spans="1:4" ht="15" x14ac:dyDescent="0.25">
      <c r="A7078" s="53" t="s">
        <v>33630</v>
      </c>
      <c r="B7078" s="53">
        <v>15</v>
      </c>
      <c r="C7078" s="53" t="s">
        <v>33536</v>
      </c>
      <c r="D7078" s="53" t="s">
        <v>33873</v>
      </c>
    </row>
    <row r="7079" spans="1:4" ht="15" x14ac:dyDescent="0.25">
      <c r="A7079" s="53" t="s">
        <v>33631</v>
      </c>
      <c r="B7079" s="53">
        <v>15</v>
      </c>
      <c r="C7079" s="53" t="s">
        <v>33536</v>
      </c>
      <c r="D7079" s="53" t="s">
        <v>33873</v>
      </c>
    </row>
    <row r="7080" spans="1:4" ht="15" x14ac:dyDescent="0.25">
      <c r="A7080" s="53" t="s">
        <v>33632</v>
      </c>
      <c r="B7080" s="53">
        <v>15</v>
      </c>
      <c r="C7080" s="53" t="s">
        <v>33536</v>
      </c>
      <c r="D7080" s="53" t="s">
        <v>33873</v>
      </c>
    </row>
    <row r="7081" spans="1:4" ht="15" x14ac:dyDescent="0.25">
      <c r="A7081" s="53" t="s">
        <v>33633</v>
      </c>
      <c r="B7081" s="53">
        <v>15</v>
      </c>
      <c r="C7081" s="53" t="s">
        <v>33536</v>
      </c>
      <c r="D7081" s="53" t="s">
        <v>33873</v>
      </c>
    </row>
    <row r="7082" spans="1:4" ht="15" x14ac:dyDescent="0.25">
      <c r="A7082" s="53" t="s">
        <v>33634</v>
      </c>
      <c r="B7082" s="53">
        <v>15</v>
      </c>
      <c r="C7082" s="53" t="s">
        <v>33536</v>
      </c>
      <c r="D7082" s="53" t="s">
        <v>33873</v>
      </c>
    </row>
    <row r="7083" spans="1:4" ht="15" x14ac:dyDescent="0.25">
      <c r="A7083" s="53" t="s">
        <v>33635</v>
      </c>
      <c r="B7083" s="53">
        <v>15</v>
      </c>
      <c r="C7083" s="53" t="s">
        <v>33536</v>
      </c>
      <c r="D7083" s="53" t="s">
        <v>33873</v>
      </c>
    </row>
    <row r="7084" spans="1:4" ht="15" x14ac:dyDescent="0.25">
      <c r="A7084" s="53" t="s">
        <v>33636</v>
      </c>
      <c r="B7084" s="53">
        <v>15</v>
      </c>
      <c r="C7084" s="53" t="s">
        <v>33536</v>
      </c>
      <c r="D7084" s="53" t="s">
        <v>33873</v>
      </c>
    </row>
    <row r="7085" spans="1:4" ht="15" x14ac:dyDescent="0.25">
      <c r="A7085" s="53" t="s">
        <v>33637</v>
      </c>
      <c r="B7085" s="53">
        <v>15</v>
      </c>
      <c r="C7085" s="53" t="s">
        <v>33536</v>
      </c>
      <c r="D7085" s="53" t="s">
        <v>33873</v>
      </c>
    </row>
    <row r="7086" spans="1:4" ht="15" x14ac:dyDescent="0.25">
      <c r="A7086" s="53" t="s">
        <v>11678</v>
      </c>
      <c r="B7086" s="53">
        <v>0</v>
      </c>
      <c r="C7086" s="53" t="s">
        <v>33539</v>
      </c>
      <c r="D7086" s="53" t="s">
        <v>33873</v>
      </c>
    </row>
    <row r="7087" spans="1:4" ht="15" x14ac:dyDescent="0.25">
      <c r="A7087" s="53" t="s">
        <v>11679</v>
      </c>
      <c r="B7087" s="53">
        <v>0</v>
      </c>
      <c r="C7087" s="53" t="s">
        <v>33539</v>
      </c>
      <c r="D7087" s="53" t="s">
        <v>33872</v>
      </c>
    </row>
    <row r="7088" spans="1:4" ht="15" x14ac:dyDescent="0.25">
      <c r="A7088" s="53" t="s">
        <v>11680</v>
      </c>
      <c r="B7088" s="53">
        <v>0</v>
      </c>
      <c r="C7088" s="53" t="s">
        <v>33539</v>
      </c>
      <c r="D7088" s="53" t="s">
        <v>33873</v>
      </c>
    </row>
    <row r="7089" spans="1:4" ht="15" x14ac:dyDescent="0.25">
      <c r="A7089" s="53" t="s">
        <v>11681</v>
      </c>
      <c r="B7089" s="53">
        <v>105</v>
      </c>
      <c r="C7089" s="53" t="s">
        <v>33536</v>
      </c>
      <c r="D7089" s="53" t="s">
        <v>33872</v>
      </c>
    </row>
    <row r="7090" spans="1:4" ht="15" x14ac:dyDescent="0.25">
      <c r="A7090" s="53" t="s">
        <v>11682</v>
      </c>
      <c r="B7090" s="53">
        <v>15</v>
      </c>
      <c r="C7090" s="53" t="s">
        <v>33536</v>
      </c>
      <c r="D7090" s="53" t="s">
        <v>33872</v>
      </c>
    </row>
    <row r="7091" spans="1:4" ht="15" x14ac:dyDescent="0.25">
      <c r="A7091" s="53" t="s">
        <v>11683</v>
      </c>
      <c r="B7091" s="53">
        <v>120</v>
      </c>
      <c r="C7091" s="53" t="s">
        <v>33593</v>
      </c>
      <c r="D7091" s="53" t="s">
        <v>33873</v>
      </c>
    </row>
    <row r="7092" spans="1:4" ht="15" x14ac:dyDescent="0.25">
      <c r="A7092" s="53" t="s">
        <v>11684</v>
      </c>
      <c r="B7092" s="53">
        <v>15</v>
      </c>
      <c r="C7092" s="53" t="s">
        <v>33536</v>
      </c>
      <c r="D7092" s="53" t="s">
        <v>33872</v>
      </c>
    </row>
    <row r="7093" spans="1:4" ht="15" x14ac:dyDescent="0.25">
      <c r="A7093" s="53" t="s">
        <v>11685</v>
      </c>
      <c r="B7093" s="53">
        <v>15</v>
      </c>
      <c r="C7093" s="53" t="s">
        <v>33536</v>
      </c>
      <c r="D7093" s="53" t="s">
        <v>33872</v>
      </c>
    </row>
    <row r="7094" spans="1:4" ht="15" x14ac:dyDescent="0.25">
      <c r="A7094" s="53" t="s">
        <v>11686</v>
      </c>
      <c r="B7094" s="53">
        <v>15</v>
      </c>
      <c r="C7094" s="53" t="s">
        <v>33536</v>
      </c>
      <c r="D7094" s="53" t="s">
        <v>33872</v>
      </c>
    </row>
    <row r="7095" spans="1:4" ht="15" x14ac:dyDescent="0.25">
      <c r="A7095" s="53" t="s">
        <v>11687</v>
      </c>
      <c r="B7095" s="53">
        <v>15</v>
      </c>
      <c r="C7095" s="53" t="s">
        <v>33536</v>
      </c>
      <c r="D7095" s="53" t="s">
        <v>33872</v>
      </c>
    </row>
    <row r="7096" spans="1:4" ht="15" x14ac:dyDescent="0.25">
      <c r="A7096" s="53" t="s">
        <v>11688</v>
      </c>
      <c r="B7096" s="53">
        <v>15</v>
      </c>
      <c r="C7096" s="53" t="s">
        <v>33536</v>
      </c>
      <c r="D7096" s="53" t="s">
        <v>33873</v>
      </c>
    </row>
    <row r="7097" spans="1:4" ht="15" x14ac:dyDescent="0.25">
      <c r="A7097" s="53" t="s">
        <v>11689</v>
      </c>
      <c r="B7097" s="53">
        <v>15</v>
      </c>
      <c r="C7097" s="53" t="s">
        <v>33536</v>
      </c>
      <c r="D7097" s="53" t="s">
        <v>33873</v>
      </c>
    </row>
    <row r="7098" spans="1:4" ht="15" x14ac:dyDescent="0.25">
      <c r="A7098" s="53" t="s">
        <v>11690</v>
      </c>
      <c r="B7098" s="53">
        <v>15</v>
      </c>
      <c r="C7098" s="53" t="s">
        <v>33536</v>
      </c>
      <c r="D7098" s="53" t="s">
        <v>33873</v>
      </c>
    </row>
    <row r="7099" spans="1:4" ht="15" x14ac:dyDescent="0.25">
      <c r="A7099" s="53" t="s">
        <v>11691</v>
      </c>
      <c r="B7099" s="53">
        <v>15</v>
      </c>
      <c r="C7099" s="53" t="s">
        <v>33536</v>
      </c>
      <c r="D7099" s="53" t="s">
        <v>33873</v>
      </c>
    </row>
    <row r="7100" spans="1:4" ht="15" x14ac:dyDescent="0.25">
      <c r="A7100" s="53" t="s">
        <v>11692</v>
      </c>
      <c r="B7100" s="53">
        <v>15</v>
      </c>
      <c r="C7100" s="53" t="s">
        <v>33536</v>
      </c>
      <c r="D7100" s="53" t="s">
        <v>33873</v>
      </c>
    </row>
    <row r="7101" spans="1:4" ht="15" x14ac:dyDescent="0.25">
      <c r="A7101" s="53" t="s">
        <v>11693</v>
      </c>
      <c r="B7101" s="53">
        <v>30</v>
      </c>
      <c r="C7101" s="53" t="s">
        <v>33536</v>
      </c>
      <c r="D7101" s="53" t="s">
        <v>33873</v>
      </c>
    </row>
    <row r="7102" spans="1:4" ht="15" x14ac:dyDescent="0.25">
      <c r="A7102" s="53" t="s">
        <v>11694</v>
      </c>
      <c r="B7102" s="53">
        <v>15</v>
      </c>
      <c r="C7102" s="53" t="s">
        <v>33536</v>
      </c>
      <c r="D7102" s="53" t="s">
        <v>33873</v>
      </c>
    </row>
    <row r="7103" spans="1:4" ht="15" x14ac:dyDescent="0.25">
      <c r="A7103" s="53" t="s">
        <v>11695</v>
      </c>
      <c r="B7103" s="53">
        <v>15</v>
      </c>
      <c r="C7103" s="53" t="s">
        <v>33536</v>
      </c>
      <c r="D7103" s="53" t="s">
        <v>33872</v>
      </c>
    </row>
    <row r="7104" spans="1:4" ht="15" x14ac:dyDescent="0.25">
      <c r="A7104" s="53" t="s">
        <v>11696</v>
      </c>
      <c r="B7104" s="53">
        <v>15</v>
      </c>
      <c r="C7104" s="53" t="s">
        <v>33536</v>
      </c>
      <c r="D7104" s="53" t="s">
        <v>33872</v>
      </c>
    </row>
    <row r="7105" spans="1:4" ht="15" x14ac:dyDescent="0.25">
      <c r="A7105" s="53" t="s">
        <v>11697</v>
      </c>
      <c r="B7105" s="53">
        <v>45</v>
      </c>
      <c r="C7105" s="53" t="s">
        <v>33542</v>
      </c>
      <c r="D7105" s="53" t="s">
        <v>33873</v>
      </c>
    </row>
    <row r="7106" spans="1:4" ht="15" x14ac:dyDescent="0.25">
      <c r="A7106" s="53" t="s">
        <v>11698</v>
      </c>
      <c r="B7106" s="53">
        <v>45</v>
      </c>
      <c r="C7106" s="53" t="s">
        <v>33542</v>
      </c>
      <c r="D7106" s="53" t="s">
        <v>33873</v>
      </c>
    </row>
    <row r="7107" spans="1:4" ht="15" x14ac:dyDescent="0.25">
      <c r="A7107" s="53" t="s">
        <v>11699</v>
      </c>
      <c r="B7107" s="53">
        <v>15</v>
      </c>
      <c r="C7107" s="53" t="s">
        <v>33536</v>
      </c>
      <c r="D7107" s="53" t="s">
        <v>33873</v>
      </c>
    </row>
    <row r="7108" spans="1:4" ht="15" x14ac:dyDescent="0.25">
      <c r="A7108" s="53" t="s">
        <v>11700</v>
      </c>
      <c r="B7108" s="53">
        <v>15</v>
      </c>
      <c r="C7108" s="53" t="s">
        <v>33536</v>
      </c>
      <c r="D7108" s="53" t="s">
        <v>33873</v>
      </c>
    </row>
    <row r="7109" spans="1:4" ht="15" x14ac:dyDescent="0.25">
      <c r="A7109" s="53" t="s">
        <v>11701</v>
      </c>
      <c r="B7109" s="53">
        <v>120</v>
      </c>
      <c r="C7109" s="53" t="s">
        <v>33536</v>
      </c>
      <c r="D7109" s="53" t="s">
        <v>33873</v>
      </c>
    </row>
    <row r="7110" spans="1:4" ht="15" x14ac:dyDescent="0.25">
      <c r="A7110" s="53" t="s">
        <v>33638</v>
      </c>
      <c r="B7110" s="53">
        <v>15</v>
      </c>
      <c r="C7110" s="53" t="s">
        <v>33536</v>
      </c>
      <c r="D7110" s="53" t="s">
        <v>33873</v>
      </c>
    </row>
    <row r="7111" spans="1:4" ht="15" x14ac:dyDescent="0.25">
      <c r="A7111" s="53" t="s">
        <v>33639</v>
      </c>
      <c r="B7111" s="53">
        <v>15</v>
      </c>
      <c r="C7111" s="53" t="s">
        <v>33536</v>
      </c>
      <c r="D7111" s="53" t="s">
        <v>33873</v>
      </c>
    </row>
    <row r="7112" spans="1:4" ht="15" x14ac:dyDescent="0.25">
      <c r="A7112" s="53" t="s">
        <v>33640</v>
      </c>
      <c r="B7112" s="53">
        <v>15</v>
      </c>
      <c r="C7112" s="53" t="s">
        <v>33536</v>
      </c>
      <c r="D7112" s="53" t="s">
        <v>33873</v>
      </c>
    </row>
    <row r="7113" spans="1:4" ht="15" x14ac:dyDescent="0.25">
      <c r="A7113" s="53" t="s">
        <v>33641</v>
      </c>
      <c r="B7113" s="53">
        <v>45</v>
      </c>
      <c r="C7113" s="53" t="s">
        <v>33536</v>
      </c>
      <c r="D7113" s="53" t="s">
        <v>33873</v>
      </c>
    </row>
    <row r="7114" spans="1:4" ht="15" x14ac:dyDescent="0.25">
      <c r="A7114" s="53" t="s">
        <v>33642</v>
      </c>
      <c r="B7114" s="53">
        <v>45</v>
      </c>
      <c r="C7114" s="53" t="s">
        <v>33536</v>
      </c>
      <c r="D7114" s="53" t="s">
        <v>33873</v>
      </c>
    </row>
    <row r="7115" spans="1:4" ht="15" x14ac:dyDescent="0.25">
      <c r="A7115" s="53" t="s">
        <v>33643</v>
      </c>
      <c r="B7115" s="53">
        <v>15</v>
      </c>
      <c r="C7115" s="53" t="s">
        <v>33536</v>
      </c>
      <c r="D7115" s="53" t="s">
        <v>33873</v>
      </c>
    </row>
    <row r="7116" spans="1:4" ht="15" x14ac:dyDescent="0.25">
      <c r="A7116" s="53" t="s">
        <v>11702</v>
      </c>
      <c r="B7116" s="53">
        <v>0</v>
      </c>
      <c r="C7116" s="53" t="s">
        <v>33539</v>
      </c>
      <c r="D7116" s="53" t="s">
        <v>33873</v>
      </c>
    </row>
    <row r="7117" spans="1:4" ht="15" x14ac:dyDescent="0.25">
      <c r="A7117" s="53" t="s">
        <v>11703</v>
      </c>
      <c r="B7117" s="53">
        <v>0</v>
      </c>
      <c r="C7117" s="53" t="s">
        <v>33539</v>
      </c>
      <c r="D7117" s="53" t="s">
        <v>33872</v>
      </c>
    </row>
    <row r="7118" spans="1:4" ht="15" x14ac:dyDescent="0.25">
      <c r="A7118" s="53" t="s">
        <v>11704</v>
      </c>
      <c r="B7118" s="53">
        <v>0</v>
      </c>
      <c r="C7118" s="53" t="s">
        <v>33539</v>
      </c>
      <c r="D7118" s="53" t="s">
        <v>33873</v>
      </c>
    </row>
    <row r="7119" spans="1:4" ht="15" x14ac:dyDescent="0.25">
      <c r="A7119" s="53" t="s">
        <v>11705</v>
      </c>
      <c r="B7119" s="53">
        <v>120</v>
      </c>
      <c r="C7119" s="53" t="s">
        <v>33536</v>
      </c>
      <c r="D7119" s="53" t="s">
        <v>33872</v>
      </c>
    </row>
    <row r="7120" spans="1:4" ht="15" x14ac:dyDescent="0.25">
      <c r="A7120" s="53" t="s">
        <v>11706</v>
      </c>
      <c r="B7120" s="53">
        <v>30</v>
      </c>
      <c r="C7120" s="53" t="s">
        <v>33536</v>
      </c>
      <c r="D7120" s="53" t="s">
        <v>33872</v>
      </c>
    </row>
    <row r="7121" spans="1:4" ht="15" x14ac:dyDescent="0.25">
      <c r="A7121" s="53" t="s">
        <v>11707</v>
      </c>
      <c r="B7121" s="53">
        <v>45</v>
      </c>
      <c r="C7121" s="53" t="s">
        <v>33536</v>
      </c>
      <c r="D7121" s="53" t="s">
        <v>33872</v>
      </c>
    </row>
    <row r="7122" spans="1:4" ht="15" x14ac:dyDescent="0.25">
      <c r="A7122" s="53" t="s">
        <v>11708</v>
      </c>
      <c r="B7122" s="53">
        <v>15</v>
      </c>
      <c r="C7122" s="53" t="s">
        <v>33536</v>
      </c>
      <c r="D7122" s="53" t="s">
        <v>33872</v>
      </c>
    </row>
    <row r="7123" spans="1:4" ht="15" x14ac:dyDescent="0.25">
      <c r="A7123" s="53" t="s">
        <v>11709</v>
      </c>
      <c r="B7123" s="53">
        <v>15</v>
      </c>
      <c r="C7123" s="53" t="s">
        <v>33536</v>
      </c>
      <c r="D7123" s="53" t="s">
        <v>33872</v>
      </c>
    </row>
    <row r="7124" spans="1:4" ht="15" x14ac:dyDescent="0.25">
      <c r="A7124" s="53" t="s">
        <v>11710</v>
      </c>
      <c r="B7124" s="53">
        <v>15</v>
      </c>
      <c r="C7124" s="53" t="s">
        <v>33536</v>
      </c>
      <c r="D7124" s="53" t="s">
        <v>33872</v>
      </c>
    </row>
    <row r="7125" spans="1:4" ht="15" x14ac:dyDescent="0.25">
      <c r="A7125" s="53" t="s">
        <v>11711</v>
      </c>
      <c r="B7125" s="53">
        <v>15</v>
      </c>
      <c r="C7125" s="53" t="s">
        <v>33536</v>
      </c>
      <c r="D7125" s="53" t="s">
        <v>33872</v>
      </c>
    </row>
    <row r="7126" spans="1:4" ht="15" x14ac:dyDescent="0.25">
      <c r="A7126" s="53" t="s">
        <v>11712</v>
      </c>
      <c r="B7126" s="53">
        <v>15</v>
      </c>
      <c r="C7126" s="53" t="s">
        <v>33536</v>
      </c>
      <c r="D7126" s="53" t="s">
        <v>33872</v>
      </c>
    </row>
    <row r="7127" spans="1:4" ht="15" x14ac:dyDescent="0.25">
      <c r="A7127" s="53" t="s">
        <v>11713</v>
      </c>
      <c r="B7127" s="53">
        <v>30</v>
      </c>
      <c r="C7127" s="53" t="s">
        <v>33536</v>
      </c>
      <c r="D7127" s="53" t="s">
        <v>33872</v>
      </c>
    </row>
    <row r="7128" spans="1:4" ht="15" x14ac:dyDescent="0.25">
      <c r="A7128" s="53" t="s">
        <v>11714</v>
      </c>
      <c r="B7128" s="53">
        <v>15</v>
      </c>
      <c r="C7128" s="53" t="s">
        <v>33536</v>
      </c>
      <c r="D7128" s="53" t="s">
        <v>33872</v>
      </c>
    </row>
    <row r="7129" spans="1:4" ht="15" x14ac:dyDescent="0.25">
      <c r="A7129" s="53" t="s">
        <v>11715</v>
      </c>
      <c r="B7129" s="53">
        <v>15</v>
      </c>
      <c r="C7129" s="53" t="s">
        <v>33536</v>
      </c>
      <c r="D7129" s="53" t="s">
        <v>33872</v>
      </c>
    </row>
    <row r="7130" spans="1:4" ht="15" x14ac:dyDescent="0.25">
      <c r="A7130" s="53" t="s">
        <v>11716</v>
      </c>
      <c r="B7130" s="53">
        <v>15</v>
      </c>
      <c r="C7130" s="53" t="s">
        <v>33536</v>
      </c>
      <c r="D7130" s="53" t="s">
        <v>33873</v>
      </c>
    </row>
    <row r="7131" spans="1:4" ht="15" x14ac:dyDescent="0.25">
      <c r="A7131" s="53" t="s">
        <v>11717</v>
      </c>
      <c r="B7131" s="53">
        <v>15</v>
      </c>
      <c r="C7131" s="53" t="s">
        <v>33536</v>
      </c>
      <c r="D7131" s="53" t="s">
        <v>33872</v>
      </c>
    </row>
    <row r="7132" spans="1:4" ht="15" x14ac:dyDescent="0.25">
      <c r="A7132" s="53" t="s">
        <v>11718</v>
      </c>
      <c r="B7132" s="53">
        <v>15</v>
      </c>
      <c r="C7132" s="53" t="s">
        <v>33536</v>
      </c>
      <c r="D7132" s="53" t="s">
        <v>33873</v>
      </c>
    </row>
    <row r="7133" spans="1:4" ht="15" x14ac:dyDescent="0.25">
      <c r="A7133" s="53" t="s">
        <v>11719</v>
      </c>
      <c r="B7133" s="53">
        <v>15</v>
      </c>
      <c r="C7133" s="53" t="s">
        <v>33536</v>
      </c>
      <c r="D7133" s="53" t="s">
        <v>33872</v>
      </c>
    </row>
    <row r="7134" spans="1:4" ht="15" x14ac:dyDescent="0.25">
      <c r="A7134" s="53" t="s">
        <v>11720</v>
      </c>
      <c r="B7134" s="53">
        <v>15</v>
      </c>
      <c r="C7134" s="53" t="s">
        <v>33536</v>
      </c>
      <c r="D7134" s="53" t="s">
        <v>33872</v>
      </c>
    </row>
    <row r="7135" spans="1:4" ht="15" x14ac:dyDescent="0.25">
      <c r="A7135" s="53" t="s">
        <v>11721</v>
      </c>
      <c r="B7135" s="53">
        <v>15</v>
      </c>
      <c r="C7135" s="53" t="s">
        <v>33536</v>
      </c>
      <c r="D7135" s="53" t="s">
        <v>33872</v>
      </c>
    </row>
    <row r="7136" spans="1:4" ht="15" x14ac:dyDescent="0.25">
      <c r="A7136" s="53" t="s">
        <v>11722</v>
      </c>
      <c r="B7136" s="53">
        <v>15</v>
      </c>
      <c r="C7136" s="53" t="s">
        <v>33536</v>
      </c>
      <c r="D7136" s="53" t="s">
        <v>33872</v>
      </c>
    </row>
    <row r="7137" spans="1:4" ht="15" x14ac:dyDescent="0.25">
      <c r="A7137" s="53" t="s">
        <v>11723</v>
      </c>
      <c r="B7137" s="53">
        <v>30</v>
      </c>
      <c r="C7137" s="53" t="s">
        <v>33536</v>
      </c>
      <c r="D7137" s="53" t="s">
        <v>33872</v>
      </c>
    </row>
    <row r="7138" spans="1:4" ht="15" x14ac:dyDescent="0.25">
      <c r="A7138" s="53" t="s">
        <v>11724</v>
      </c>
      <c r="B7138" s="53">
        <v>45</v>
      </c>
      <c r="C7138" s="53" t="s">
        <v>33541</v>
      </c>
      <c r="D7138" s="53" t="s">
        <v>33872</v>
      </c>
    </row>
    <row r="7139" spans="1:4" ht="15" x14ac:dyDescent="0.25">
      <c r="A7139" s="53" t="s">
        <v>11725</v>
      </c>
      <c r="B7139" s="53">
        <v>15</v>
      </c>
      <c r="C7139" s="53" t="s">
        <v>33538</v>
      </c>
      <c r="D7139" s="53" t="s">
        <v>33872</v>
      </c>
    </row>
    <row r="7140" spans="1:4" ht="15" x14ac:dyDescent="0.25">
      <c r="A7140" s="53" t="s">
        <v>11726</v>
      </c>
      <c r="B7140" s="53">
        <v>15</v>
      </c>
      <c r="C7140" s="53" t="s">
        <v>33536</v>
      </c>
      <c r="D7140" s="53" t="s">
        <v>33872</v>
      </c>
    </row>
    <row r="7141" spans="1:4" ht="15" x14ac:dyDescent="0.25">
      <c r="A7141" s="53" t="s">
        <v>11727</v>
      </c>
      <c r="B7141" s="53">
        <v>15</v>
      </c>
      <c r="C7141" s="53" t="s">
        <v>33536</v>
      </c>
      <c r="D7141" s="53" t="s">
        <v>33872</v>
      </c>
    </row>
    <row r="7142" spans="1:4" ht="15" x14ac:dyDescent="0.25">
      <c r="A7142" s="53" t="s">
        <v>11728</v>
      </c>
      <c r="B7142" s="53">
        <v>15</v>
      </c>
      <c r="C7142" s="53" t="s">
        <v>33536</v>
      </c>
      <c r="D7142" s="53" t="s">
        <v>33872</v>
      </c>
    </row>
    <row r="7143" spans="1:4" ht="15" x14ac:dyDescent="0.25">
      <c r="A7143" s="53" t="s">
        <v>11729</v>
      </c>
      <c r="B7143" s="53">
        <v>15</v>
      </c>
      <c r="C7143" s="53" t="s">
        <v>33536</v>
      </c>
      <c r="D7143" s="53" t="s">
        <v>33872</v>
      </c>
    </row>
    <row r="7144" spans="1:4" ht="15" x14ac:dyDescent="0.25">
      <c r="A7144" s="53" t="s">
        <v>11730</v>
      </c>
      <c r="B7144" s="53">
        <v>15</v>
      </c>
      <c r="C7144" s="53" t="s">
        <v>33536</v>
      </c>
      <c r="D7144" s="53" t="s">
        <v>33872</v>
      </c>
    </row>
    <row r="7145" spans="1:4" ht="15" x14ac:dyDescent="0.25">
      <c r="A7145" s="53" t="s">
        <v>11731</v>
      </c>
      <c r="B7145" s="53">
        <v>15</v>
      </c>
      <c r="C7145" s="53" t="s">
        <v>33536</v>
      </c>
      <c r="D7145" s="53" t="s">
        <v>33872</v>
      </c>
    </row>
    <row r="7146" spans="1:4" ht="15" x14ac:dyDescent="0.25">
      <c r="A7146" s="53" t="s">
        <v>11732</v>
      </c>
      <c r="B7146" s="53">
        <v>45</v>
      </c>
      <c r="C7146" s="53" t="s">
        <v>33541</v>
      </c>
      <c r="D7146" s="53" t="s">
        <v>33873</v>
      </c>
    </row>
    <row r="7147" spans="1:4" ht="15" x14ac:dyDescent="0.25">
      <c r="A7147" s="53" t="s">
        <v>11733</v>
      </c>
      <c r="B7147" s="53">
        <v>45</v>
      </c>
      <c r="C7147" s="53" t="s">
        <v>33541</v>
      </c>
      <c r="D7147" s="53" t="s">
        <v>33872</v>
      </c>
    </row>
    <row r="7148" spans="1:4" ht="15" x14ac:dyDescent="0.25">
      <c r="A7148" s="53" t="s">
        <v>11734</v>
      </c>
      <c r="B7148" s="53">
        <v>15</v>
      </c>
      <c r="C7148" s="53" t="s">
        <v>33536</v>
      </c>
      <c r="D7148" s="53" t="s">
        <v>33872</v>
      </c>
    </row>
    <row r="7149" spans="1:4" ht="15" x14ac:dyDescent="0.25">
      <c r="A7149" s="53" t="s">
        <v>11735</v>
      </c>
      <c r="B7149" s="53">
        <v>15</v>
      </c>
      <c r="C7149" s="53" t="s">
        <v>33536</v>
      </c>
      <c r="D7149" s="53" t="s">
        <v>33872</v>
      </c>
    </row>
    <row r="7150" spans="1:4" ht="15" x14ac:dyDescent="0.25">
      <c r="A7150" s="53" t="s">
        <v>11736</v>
      </c>
      <c r="B7150" s="53">
        <v>10</v>
      </c>
      <c r="C7150" s="53" t="s">
        <v>33536</v>
      </c>
      <c r="D7150" s="53" t="s">
        <v>33872</v>
      </c>
    </row>
    <row r="7151" spans="1:4" ht="15" x14ac:dyDescent="0.25">
      <c r="A7151" s="53" t="s">
        <v>11737</v>
      </c>
      <c r="B7151" s="53">
        <v>20</v>
      </c>
      <c r="C7151" s="53" t="s">
        <v>33536</v>
      </c>
      <c r="D7151" s="53" t="s">
        <v>33872</v>
      </c>
    </row>
    <row r="7152" spans="1:4" ht="15" x14ac:dyDescent="0.25">
      <c r="A7152" s="53" t="s">
        <v>11738</v>
      </c>
      <c r="B7152" s="53">
        <v>0</v>
      </c>
      <c r="C7152" s="53" t="s">
        <v>33536</v>
      </c>
      <c r="D7152" s="53" t="s">
        <v>33872</v>
      </c>
    </row>
    <row r="7153" spans="1:4" ht="15" x14ac:dyDescent="0.25">
      <c r="A7153" s="53" t="s">
        <v>11739</v>
      </c>
      <c r="B7153" s="53">
        <v>0</v>
      </c>
      <c r="C7153" s="53" t="s">
        <v>33536</v>
      </c>
      <c r="D7153" s="53" t="s">
        <v>33872</v>
      </c>
    </row>
    <row r="7154" spans="1:4" ht="15" x14ac:dyDescent="0.25">
      <c r="A7154" s="53" t="s">
        <v>11740</v>
      </c>
      <c r="B7154" s="53">
        <v>10</v>
      </c>
      <c r="C7154" s="53" t="s">
        <v>33536</v>
      </c>
      <c r="D7154" s="53" t="s">
        <v>33872</v>
      </c>
    </row>
    <row r="7155" spans="1:4" ht="15" x14ac:dyDescent="0.25">
      <c r="A7155" s="53" t="s">
        <v>11741</v>
      </c>
      <c r="B7155" s="53">
        <v>25</v>
      </c>
      <c r="C7155" s="53" t="s">
        <v>33536</v>
      </c>
      <c r="D7155" s="53" t="s">
        <v>33872</v>
      </c>
    </row>
    <row r="7156" spans="1:4" ht="15" x14ac:dyDescent="0.25">
      <c r="A7156" s="53" t="s">
        <v>11742</v>
      </c>
      <c r="B7156" s="53">
        <v>20</v>
      </c>
      <c r="C7156" s="53" t="s">
        <v>33536</v>
      </c>
      <c r="D7156" s="53" t="s">
        <v>33872</v>
      </c>
    </row>
    <row r="7157" spans="1:4" ht="15" x14ac:dyDescent="0.25">
      <c r="A7157" s="53" t="s">
        <v>11743</v>
      </c>
      <c r="B7157" s="53">
        <v>0</v>
      </c>
      <c r="C7157" s="53" t="s">
        <v>33536</v>
      </c>
      <c r="D7157" s="53" t="s">
        <v>33872</v>
      </c>
    </row>
    <row r="7158" spans="1:4" ht="15" x14ac:dyDescent="0.25">
      <c r="A7158" s="53" t="s">
        <v>11744</v>
      </c>
      <c r="B7158" s="53">
        <v>0</v>
      </c>
      <c r="C7158" s="53" t="s">
        <v>33536</v>
      </c>
      <c r="D7158" s="53" t="s">
        <v>33872</v>
      </c>
    </row>
    <row r="7159" spans="1:4" ht="15" x14ac:dyDescent="0.25">
      <c r="A7159" s="53" t="s">
        <v>11745</v>
      </c>
      <c r="B7159" s="53">
        <v>15</v>
      </c>
      <c r="C7159" s="53" t="s">
        <v>33536</v>
      </c>
      <c r="D7159" s="53" t="s">
        <v>33872</v>
      </c>
    </row>
    <row r="7160" spans="1:4" ht="15" x14ac:dyDescent="0.25">
      <c r="A7160" s="53" t="s">
        <v>11746</v>
      </c>
      <c r="B7160" s="53">
        <v>15</v>
      </c>
      <c r="C7160" s="53" t="s">
        <v>33536</v>
      </c>
      <c r="D7160" s="53" t="s">
        <v>33872</v>
      </c>
    </row>
    <row r="7161" spans="1:4" ht="15" x14ac:dyDescent="0.25">
      <c r="A7161" s="53" t="s">
        <v>11747</v>
      </c>
      <c r="B7161" s="53">
        <v>15</v>
      </c>
      <c r="C7161" s="53" t="s">
        <v>33536</v>
      </c>
      <c r="D7161" s="53" t="s">
        <v>33872</v>
      </c>
    </row>
    <row r="7162" spans="1:4" ht="15" x14ac:dyDescent="0.25">
      <c r="A7162" s="53" t="s">
        <v>11748</v>
      </c>
      <c r="B7162" s="53">
        <v>20</v>
      </c>
      <c r="C7162" s="53" t="s">
        <v>33536</v>
      </c>
      <c r="D7162" s="53" t="s">
        <v>33872</v>
      </c>
    </row>
    <row r="7163" spans="1:4" ht="15" x14ac:dyDescent="0.25">
      <c r="A7163" s="53" t="s">
        <v>11749</v>
      </c>
      <c r="B7163" s="53">
        <v>0</v>
      </c>
      <c r="C7163" s="53" t="s">
        <v>33536</v>
      </c>
      <c r="D7163" s="53" t="s">
        <v>33872</v>
      </c>
    </row>
    <row r="7164" spans="1:4" ht="15" x14ac:dyDescent="0.25">
      <c r="A7164" s="53" t="s">
        <v>11750</v>
      </c>
      <c r="B7164" s="53">
        <v>10</v>
      </c>
      <c r="C7164" s="53" t="s">
        <v>33536</v>
      </c>
      <c r="D7164" s="53" t="s">
        <v>33872</v>
      </c>
    </row>
    <row r="7165" spans="1:4" ht="15" x14ac:dyDescent="0.25">
      <c r="A7165" s="53" t="s">
        <v>11751</v>
      </c>
      <c r="B7165" s="53">
        <v>25</v>
      </c>
      <c r="C7165" s="53" t="s">
        <v>33536</v>
      </c>
      <c r="D7165" s="53" t="s">
        <v>33872</v>
      </c>
    </row>
    <row r="7166" spans="1:4" ht="15" x14ac:dyDescent="0.25">
      <c r="A7166" s="53" t="s">
        <v>11752</v>
      </c>
      <c r="B7166" s="53">
        <v>0</v>
      </c>
      <c r="C7166" s="53" t="s">
        <v>33536</v>
      </c>
      <c r="D7166" s="53" t="s">
        <v>33872</v>
      </c>
    </row>
    <row r="7167" spans="1:4" ht="15" x14ac:dyDescent="0.25">
      <c r="A7167" s="53" t="s">
        <v>11753</v>
      </c>
      <c r="B7167" s="53">
        <v>15</v>
      </c>
      <c r="C7167" s="53" t="s">
        <v>33536</v>
      </c>
      <c r="D7167" s="53" t="s">
        <v>33872</v>
      </c>
    </row>
    <row r="7168" spans="1:4" ht="15" x14ac:dyDescent="0.25">
      <c r="A7168" s="53" t="s">
        <v>11754</v>
      </c>
      <c r="B7168" s="53">
        <v>15</v>
      </c>
      <c r="C7168" s="53" t="s">
        <v>33536</v>
      </c>
      <c r="D7168" s="53" t="s">
        <v>33872</v>
      </c>
    </row>
    <row r="7169" spans="1:4" ht="15" x14ac:dyDescent="0.25">
      <c r="A7169" s="53" t="s">
        <v>11755</v>
      </c>
      <c r="B7169" s="53">
        <v>10</v>
      </c>
      <c r="C7169" s="53" t="s">
        <v>33536</v>
      </c>
      <c r="D7169" s="53" t="s">
        <v>33872</v>
      </c>
    </row>
    <row r="7170" spans="1:4" ht="15" x14ac:dyDescent="0.25">
      <c r="A7170" s="53" t="s">
        <v>11756</v>
      </c>
      <c r="B7170" s="53">
        <v>15</v>
      </c>
      <c r="C7170" s="53" t="s">
        <v>33536</v>
      </c>
      <c r="D7170" s="53" t="s">
        <v>33872</v>
      </c>
    </row>
    <row r="7171" spans="1:4" ht="15" x14ac:dyDescent="0.25">
      <c r="A7171" s="53" t="s">
        <v>11757</v>
      </c>
      <c r="B7171" s="53">
        <v>0</v>
      </c>
      <c r="C7171" s="53" t="s">
        <v>33536</v>
      </c>
      <c r="D7171" s="53" t="s">
        <v>33872</v>
      </c>
    </row>
    <row r="7172" spans="1:4" ht="15" x14ac:dyDescent="0.25">
      <c r="A7172" s="53" t="s">
        <v>11758</v>
      </c>
      <c r="B7172" s="53">
        <v>10</v>
      </c>
      <c r="C7172" s="53" t="s">
        <v>33536</v>
      </c>
      <c r="D7172" s="53" t="s">
        <v>33872</v>
      </c>
    </row>
    <row r="7173" spans="1:4" ht="15" x14ac:dyDescent="0.25">
      <c r="A7173" s="53" t="s">
        <v>11759</v>
      </c>
      <c r="B7173" s="53">
        <v>10</v>
      </c>
      <c r="C7173" s="53" t="s">
        <v>33536</v>
      </c>
      <c r="D7173" s="53" t="s">
        <v>33872</v>
      </c>
    </row>
    <row r="7174" spans="1:4" ht="15" x14ac:dyDescent="0.25">
      <c r="A7174" s="53" t="s">
        <v>11760</v>
      </c>
      <c r="B7174" s="53">
        <v>5</v>
      </c>
      <c r="C7174" s="53" t="s">
        <v>33536</v>
      </c>
      <c r="D7174" s="53" t="s">
        <v>33872</v>
      </c>
    </row>
    <row r="7175" spans="1:4" ht="15" x14ac:dyDescent="0.25">
      <c r="A7175" s="53" t="s">
        <v>11761</v>
      </c>
      <c r="B7175" s="53">
        <v>5</v>
      </c>
      <c r="C7175" s="53" t="s">
        <v>33536</v>
      </c>
      <c r="D7175" s="53" t="s">
        <v>33872</v>
      </c>
    </row>
    <row r="7176" spans="1:4" ht="15" x14ac:dyDescent="0.25">
      <c r="A7176" s="53" t="s">
        <v>11762</v>
      </c>
      <c r="B7176" s="53">
        <v>15</v>
      </c>
      <c r="C7176" s="53" t="s">
        <v>33536</v>
      </c>
      <c r="D7176" s="53" t="s">
        <v>33872</v>
      </c>
    </row>
    <row r="7177" spans="1:4" ht="15" x14ac:dyDescent="0.25">
      <c r="A7177" s="53" t="s">
        <v>11763</v>
      </c>
      <c r="B7177" s="53">
        <v>0</v>
      </c>
      <c r="C7177" s="53" t="s">
        <v>33536</v>
      </c>
      <c r="D7177" s="53" t="s">
        <v>33872</v>
      </c>
    </row>
    <row r="7178" spans="1:4" ht="15" x14ac:dyDescent="0.25">
      <c r="A7178" s="53" t="s">
        <v>11764</v>
      </c>
      <c r="B7178" s="53">
        <v>15</v>
      </c>
      <c r="C7178" s="53" t="s">
        <v>33536</v>
      </c>
      <c r="D7178" s="53" t="s">
        <v>33872</v>
      </c>
    </row>
    <row r="7179" spans="1:4" ht="15" x14ac:dyDescent="0.25">
      <c r="A7179" s="53" t="s">
        <v>11765</v>
      </c>
      <c r="B7179" s="53">
        <v>15</v>
      </c>
      <c r="C7179" s="53" t="s">
        <v>33536</v>
      </c>
      <c r="D7179" s="53" t="s">
        <v>33872</v>
      </c>
    </row>
    <row r="7180" spans="1:4" ht="15" x14ac:dyDescent="0.25">
      <c r="A7180" s="53" t="s">
        <v>11766</v>
      </c>
      <c r="B7180" s="53">
        <v>10</v>
      </c>
      <c r="C7180" s="53" t="s">
        <v>33536</v>
      </c>
      <c r="D7180" s="53" t="s">
        <v>33872</v>
      </c>
    </row>
    <row r="7181" spans="1:4" ht="15" x14ac:dyDescent="0.25">
      <c r="A7181" s="53" t="s">
        <v>11767</v>
      </c>
      <c r="B7181" s="53">
        <v>15</v>
      </c>
      <c r="C7181" s="53" t="s">
        <v>33536</v>
      </c>
      <c r="D7181" s="53" t="s">
        <v>33872</v>
      </c>
    </row>
    <row r="7182" spans="1:4" ht="15" x14ac:dyDescent="0.25">
      <c r="A7182" s="53" t="s">
        <v>11768</v>
      </c>
      <c r="B7182" s="53">
        <v>15</v>
      </c>
      <c r="C7182" s="53" t="s">
        <v>33536</v>
      </c>
      <c r="D7182" s="53" t="s">
        <v>33872</v>
      </c>
    </row>
    <row r="7183" spans="1:4" ht="15" x14ac:dyDescent="0.25">
      <c r="A7183" s="53" t="s">
        <v>11769</v>
      </c>
      <c r="B7183" s="53">
        <v>5</v>
      </c>
      <c r="C7183" s="53" t="s">
        <v>33536</v>
      </c>
      <c r="D7183" s="53" t="s">
        <v>33872</v>
      </c>
    </row>
    <row r="7184" spans="1:4" ht="15" x14ac:dyDescent="0.25">
      <c r="A7184" s="53" t="s">
        <v>11770</v>
      </c>
      <c r="B7184" s="53">
        <v>15</v>
      </c>
      <c r="C7184" s="53" t="s">
        <v>33536</v>
      </c>
      <c r="D7184" s="53" t="s">
        <v>33872</v>
      </c>
    </row>
    <row r="7185" spans="1:4" ht="15" x14ac:dyDescent="0.25">
      <c r="A7185" s="53" t="s">
        <v>11771</v>
      </c>
      <c r="B7185" s="53">
        <v>0</v>
      </c>
      <c r="C7185" s="53" t="s">
        <v>33536</v>
      </c>
      <c r="D7185" s="53" t="s">
        <v>33872</v>
      </c>
    </row>
    <row r="7186" spans="1:4" ht="15" x14ac:dyDescent="0.25">
      <c r="A7186" s="53" t="s">
        <v>11772</v>
      </c>
      <c r="B7186" s="53">
        <v>0</v>
      </c>
      <c r="C7186" s="53" t="s">
        <v>33536</v>
      </c>
      <c r="D7186" s="53" t="s">
        <v>33872</v>
      </c>
    </row>
    <row r="7187" spans="1:4" ht="15" x14ac:dyDescent="0.25">
      <c r="A7187" s="53" t="s">
        <v>11773</v>
      </c>
      <c r="B7187" s="53">
        <v>5</v>
      </c>
      <c r="C7187" s="53" t="s">
        <v>33536</v>
      </c>
      <c r="D7187" s="53" t="s">
        <v>33872</v>
      </c>
    </row>
    <row r="7188" spans="1:4" ht="15" x14ac:dyDescent="0.25">
      <c r="A7188" s="53" t="s">
        <v>11774</v>
      </c>
      <c r="B7188" s="53">
        <v>5</v>
      </c>
      <c r="C7188" s="53" t="s">
        <v>33536</v>
      </c>
      <c r="D7188" s="53" t="s">
        <v>33872</v>
      </c>
    </row>
    <row r="7189" spans="1:4" ht="15" x14ac:dyDescent="0.25">
      <c r="A7189" s="53" t="s">
        <v>11775</v>
      </c>
      <c r="B7189" s="53">
        <v>15</v>
      </c>
      <c r="C7189" s="53" t="s">
        <v>33536</v>
      </c>
      <c r="D7189" s="53" t="s">
        <v>33872</v>
      </c>
    </row>
    <row r="7190" spans="1:4" ht="15" x14ac:dyDescent="0.25">
      <c r="A7190" s="53" t="s">
        <v>11776</v>
      </c>
      <c r="B7190" s="53">
        <v>10</v>
      </c>
      <c r="C7190" s="53" t="s">
        <v>33536</v>
      </c>
      <c r="D7190" s="53" t="s">
        <v>33872</v>
      </c>
    </row>
    <row r="7191" spans="1:4" ht="15" x14ac:dyDescent="0.25">
      <c r="A7191" s="53" t="s">
        <v>11777</v>
      </c>
      <c r="B7191" s="53">
        <v>5</v>
      </c>
      <c r="C7191" s="53" t="s">
        <v>33536</v>
      </c>
      <c r="D7191" s="53" t="s">
        <v>33872</v>
      </c>
    </row>
    <row r="7192" spans="1:4" ht="15" x14ac:dyDescent="0.25">
      <c r="A7192" s="53" t="s">
        <v>11778</v>
      </c>
      <c r="B7192" s="53">
        <v>10</v>
      </c>
      <c r="C7192" s="53" t="s">
        <v>33536</v>
      </c>
      <c r="D7192" s="53" t="s">
        <v>33872</v>
      </c>
    </row>
    <row r="7193" spans="1:4" ht="15" x14ac:dyDescent="0.25">
      <c r="A7193" s="53" t="s">
        <v>11779</v>
      </c>
      <c r="B7193" s="53">
        <v>5</v>
      </c>
      <c r="C7193" s="53" t="s">
        <v>33536</v>
      </c>
      <c r="D7193" s="53" t="s">
        <v>33872</v>
      </c>
    </row>
    <row r="7194" spans="1:4" ht="15" x14ac:dyDescent="0.25">
      <c r="A7194" s="53" t="s">
        <v>11780</v>
      </c>
      <c r="B7194" s="53">
        <v>5</v>
      </c>
      <c r="C7194" s="53" t="s">
        <v>33536</v>
      </c>
      <c r="D7194" s="53" t="s">
        <v>33872</v>
      </c>
    </row>
    <row r="7195" spans="1:4" ht="15" x14ac:dyDescent="0.25">
      <c r="A7195" s="53" t="s">
        <v>11781</v>
      </c>
      <c r="B7195" s="53">
        <v>10</v>
      </c>
      <c r="C7195" s="53" t="s">
        <v>33536</v>
      </c>
      <c r="D7195" s="53" t="s">
        <v>33872</v>
      </c>
    </row>
    <row r="7196" spans="1:4" ht="15" x14ac:dyDescent="0.25">
      <c r="A7196" s="53" t="s">
        <v>11782</v>
      </c>
      <c r="B7196" s="53">
        <v>5</v>
      </c>
      <c r="C7196" s="53" t="s">
        <v>33536</v>
      </c>
      <c r="D7196" s="53" t="s">
        <v>33872</v>
      </c>
    </row>
    <row r="7197" spans="1:4" ht="15" x14ac:dyDescent="0.25">
      <c r="A7197" s="53" t="s">
        <v>11783</v>
      </c>
      <c r="B7197" s="53">
        <v>10</v>
      </c>
      <c r="C7197" s="53" t="s">
        <v>33536</v>
      </c>
      <c r="D7197" s="53" t="s">
        <v>33872</v>
      </c>
    </row>
    <row r="7198" spans="1:4" ht="15" x14ac:dyDescent="0.25">
      <c r="A7198" s="53" t="s">
        <v>11784</v>
      </c>
      <c r="B7198" s="53">
        <v>10</v>
      </c>
      <c r="C7198" s="53" t="s">
        <v>33536</v>
      </c>
      <c r="D7198" s="53" t="s">
        <v>33872</v>
      </c>
    </row>
    <row r="7199" spans="1:4" ht="15" x14ac:dyDescent="0.25">
      <c r="A7199" s="53" t="s">
        <v>11785</v>
      </c>
      <c r="B7199" s="53">
        <v>5</v>
      </c>
      <c r="C7199" s="53" t="s">
        <v>33536</v>
      </c>
      <c r="D7199" s="53" t="s">
        <v>33872</v>
      </c>
    </row>
    <row r="7200" spans="1:4" ht="15" x14ac:dyDescent="0.25">
      <c r="A7200" s="53" t="s">
        <v>11786</v>
      </c>
      <c r="B7200" s="53">
        <v>5</v>
      </c>
      <c r="C7200" s="53" t="s">
        <v>33536</v>
      </c>
      <c r="D7200" s="53" t="s">
        <v>33872</v>
      </c>
    </row>
    <row r="7201" spans="1:4" ht="15" x14ac:dyDescent="0.25">
      <c r="A7201" s="53" t="s">
        <v>11787</v>
      </c>
      <c r="B7201" s="53">
        <v>5</v>
      </c>
      <c r="C7201" s="53" t="s">
        <v>33536</v>
      </c>
      <c r="D7201" s="53" t="s">
        <v>33872</v>
      </c>
    </row>
    <row r="7202" spans="1:4" ht="15" x14ac:dyDescent="0.25">
      <c r="A7202" s="53" t="s">
        <v>11788</v>
      </c>
      <c r="B7202" s="53">
        <v>10</v>
      </c>
      <c r="C7202" s="53" t="s">
        <v>33536</v>
      </c>
      <c r="D7202" s="53" t="s">
        <v>33872</v>
      </c>
    </row>
    <row r="7203" spans="1:4" ht="15" x14ac:dyDescent="0.25">
      <c r="A7203" s="53" t="s">
        <v>11789</v>
      </c>
      <c r="B7203" s="53">
        <v>5</v>
      </c>
      <c r="C7203" s="53" t="s">
        <v>33536</v>
      </c>
      <c r="D7203" s="53" t="s">
        <v>33872</v>
      </c>
    </row>
    <row r="7204" spans="1:4" ht="15" x14ac:dyDescent="0.25">
      <c r="A7204" s="53" t="s">
        <v>11790</v>
      </c>
      <c r="B7204" s="53">
        <v>5</v>
      </c>
      <c r="C7204" s="53" t="s">
        <v>33536</v>
      </c>
      <c r="D7204" s="53" t="s">
        <v>33872</v>
      </c>
    </row>
    <row r="7205" spans="1:4" ht="15" x14ac:dyDescent="0.25">
      <c r="A7205" s="53" t="s">
        <v>11791</v>
      </c>
      <c r="B7205" s="53">
        <v>5</v>
      </c>
      <c r="C7205" s="53" t="s">
        <v>33536</v>
      </c>
      <c r="D7205" s="53" t="s">
        <v>33872</v>
      </c>
    </row>
    <row r="7206" spans="1:4" ht="15" x14ac:dyDescent="0.25">
      <c r="A7206" s="53" t="s">
        <v>11792</v>
      </c>
      <c r="B7206" s="53">
        <v>10</v>
      </c>
      <c r="C7206" s="53" t="s">
        <v>33536</v>
      </c>
      <c r="D7206" s="53" t="s">
        <v>33872</v>
      </c>
    </row>
    <row r="7207" spans="1:4" ht="15" x14ac:dyDescent="0.25">
      <c r="A7207" s="53" t="s">
        <v>11793</v>
      </c>
      <c r="B7207" s="53">
        <v>10</v>
      </c>
      <c r="C7207" s="53" t="s">
        <v>33536</v>
      </c>
      <c r="D7207" s="53" t="s">
        <v>33872</v>
      </c>
    </row>
    <row r="7208" spans="1:4" ht="15" x14ac:dyDescent="0.25">
      <c r="A7208" s="53" t="s">
        <v>11794</v>
      </c>
      <c r="B7208" s="53">
        <v>10</v>
      </c>
      <c r="C7208" s="53" t="s">
        <v>33536</v>
      </c>
      <c r="D7208" s="53" t="s">
        <v>33872</v>
      </c>
    </row>
    <row r="7209" spans="1:4" ht="15" x14ac:dyDescent="0.25">
      <c r="A7209" s="53" t="s">
        <v>11795</v>
      </c>
      <c r="B7209" s="53">
        <v>5</v>
      </c>
      <c r="C7209" s="53" t="s">
        <v>33536</v>
      </c>
      <c r="D7209" s="53" t="s">
        <v>33872</v>
      </c>
    </row>
    <row r="7210" spans="1:4" ht="15" x14ac:dyDescent="0.25">
      <c r="A7210" s="53" t="s">
        <v>11796</v>
      </c>
      <c r="B7210" s="53">
        <v>10</v>
      </c>
      <c r="C7210" s="53" t="s">
        <v>33536</v>
      </c>
      <c r="D7210" s="53" t="s">
        <v>33872</v>
      </c>
    </row>
    <row r="7211" spans="1:4" ht="15" x14ac:dyDescent="0.25">
      <c r="A7211" s="53" t="s">
        <v>11797</v>
      </c>
      <c r="B7211" s="53">
        <v>15</v>
      </c>
      <c r="C7211" s="53" t="s">
        <v>33536</v>
      </c>
      <c r="D7211" s="53" t="s">
        <v>33872</v>
      </c>
    </row>
    <row r="7212" spans="1:4" ht="15" x14ac:dyDescent="0.25">
      <c r="A7212" s="53" t="s">
        <v>11798</v>
      </c>
      <c r="B7212" s="53">
        <v>10</v>
      </c>
      <c r="C7212" s="53" t="s">
        <v>33536</v>
      </c>
      <c r="D7212" s="53" t="s">
        <v>33872</v>
      </c>
    </row>
    <row r="7213" spans="1:4" ht="15" x14ac:dyDescent="0.25">
      <c r="A7213" s="53" t="s">
        <v>11799</v>
      </c>
      <c r="B7213" s="53">
        <v>10</v>
      </c>
      <c r="C7213" s="53" t="s">
        <v>33536</v>
      </c>
      <c r="D7213" s="53" t="s">
        <v>33872</v>
      </c>
    </row>
    <row r="7214" spans="1:4" ht="15" x14ac:dyDescent="0.25">
      <c r="A7214" s="53" t="s">
        <v>11800</v>
      </c>
      <c r="B7214" s="53">
        <v>15</v>
      </c>
      <c r="C7214" s="53" t="s">
        <v>33536</v>
      </c>
      <c r="D7214" s="53" t="s">
        <v>33872</v>
      </c>
    </row>
    <row r="7215" spans="1:4" ht="15" x14ac:dyDescent="0.25">
      <c r="A7215" s="53" t="s">
        <v>11801</v>
      </c>
      <c r="B7215" s="53">
        <v>5</v>
      </c>
      <c r="C7215" s="53" t="s">
        <v>33536</v>
      </c>
      <c r="D7215" s="53" t="s">
        <v>33872</v>
      </c>
    </row>
    <row r="7216" spans="1:4" ht="15" x14ac:dyDescent="0.25">
      <c r="A7216" s="53" t="s">
        <v>11802</v>
      </c>
      <c r="B7216" s="53">
        <v>15</v>
      </c>
      <c r="C7216" s="53" t="s">
        <v>33536</v>
      </c>
      <c r="D7216" s="53" t="s">
        <v>33872</v>
      </c>
    </row>
    <row r="7217" spans="1:4" ht="15" x14ac:dyDescent="0.25">
      <c r="A7217" s="53" t="s">
        <v>11803</v>
      </c>
      <c r="B7217" s="53">
        <v>5</v>
      </c>
      <c r="C7217" s="53" t="s">
        <v>33536</v>
      </c>
      <c r="D7217" s="53" t="s">
        <v>33872</v>
      </c>
    </row>
    <row r="7218" spans="1:4" ht="15" x14ac:dyDescent="0.25">
      <c r="A7218" s="53" t="s">
        <v>11804</v>
      </c>
      <c r="B7218" s="53">
        <v>5</v>
      </c>
      <c r="C7218" s="53" t="s">
        <v>33536</v>
      </c>
      <c r="D7218" s="53" t="s">
        <v>33872</v>
      </c>
    </row>
    <row r="7219" spans="1:4" ht="15" x14ac:dyDescent="0.25">
      <c r="A7219" s="53" t="s">
        <v>11805</v>
      </c>
      <c r="B7219" s="53">
        <v>5</v>
      </c>
      <c r="C7219" s="53" t="s">
        <v>33536</v>
      </c>
      <c r="D7219" s="53" t="s">
        <v>33872</v>
      </c>
    </row>
    <row r="7220" spans="1:4" ht="15" x14ac:dyDescent="0.25">
      <c r="A7220" s="53" t="s">
        <v>11806</v>
      </c>
      <c r="B7220" s="53">
        <v>10</v>
      </c>
      <c r="C7220" s="53" t="s">
        <v>33536</v>
      </c>
      <c r="D7220" s="53" t="s">
        <v>33872</v>
      </c>
    </row>
    <row r="7221" spans="1:4" ht="15" x14ac:dyDescent="0.25">
      <c r="A7221" s="53" t="s">
        <v>11807</v>
      </c>
      <c r="B7221" s="53">
        <v>10</v>
      </c>
      <c r="C7221" s="53" t="s">
        <v>33536</v>
      </c>
      <c r="D7221" s="53" t="s">
        <v>33872</v>
      </c>
    </row>
    <row r="7222" spans="1:4" ht="15" x14ac:dyDescent="0.25">
      <c r="A7222" s="53" t="s">
        <v>11808</v>
      </c>
      <c r="B7222" s="53">
        <v>5</v>
      </c>
      <c r="C7222" s="53" t="s">
        <v>33536</v>
      </c>
      <c r="D7222" s="53" t="s">
        <v>33872</v>
      </c>
    </row>
    <row r="7223" spans="1:4" ht="15" x14ac:dyDescent="0.25">
      <c r="A7223" s="53" t="s">
        <v>11809</v>
      </c>
      <c r="B7223" s="53">
        <v>15</v>
      </c>
      <c r="C7223" s="53" t="s">
        <v>33536</v>
      </c>
      <c r="D7223" s="53" t="s">
        <v>33872</v>
      </c>
    </row>
    <row r="7224" spans="1:4" ht="15" x14ac:dyDescent="0.25">
      <c r="A7224" s="53" t="s">
        <v>11810</v>
      </c>
      <c r="B7224" s="53">
        <v>10</v>
      </c>
      <c r="C7224" s="53" t="s">
        <v>33536</v>
      </c>
      <c r="D7224" s="53" t="s">
        <v>33872</v>
      </c>
    </row>
    <row r="7225" spans="1:4" ht="15" x14ac:dyDescent="0.25">
      <c r="A7225" s="53" t="s">
        <v>11811</v>
      </c>
      <c r="B7225" s="53">
        <v>10</v>
      </c>
      <c r="C7225" s="53" t="s">
        <v>33536</v>
      </c>
      <c r="D7225" s="53" t="s">
        <v>33872</v>
      </c>
    </row>
    <row r="7226" spans="1:4" ht="15" x14ac:dyDescent="0.25">
      <c r="A7226" s="53" t="s">
        <v>11812</v>
      </c>
      <c r="B7226" s="53">
        <v>10</v>
      </c>
      <c r="C7226" s="53" t="s">
        <v>33536</v>
      </c>
      <c r="D7226" s="53" t="s">
        <v>33872</v>
      </c>
    </row>
    <row r="7227" spans="1:4" ht="15" x14ac:dyDescent="0.25">
      <c r="A7227" s="53" t="s">
        <v>11813</v>
      </c>
      <c r="B7227" s="53">
        <v>5</v>
      </c>
      <c r="C7227" s="53" t="s">
        <v>33536</v>
      </c>
      <c r="D7227" s="53" t="s">
        <v>33872</v>
      </c>
    </row>
    <row r="7228" spans="1:4" ht="15" x14ac:dyDescent="0.25">
      <c r="A7228" s="53" t="s">
        <v>11814</v>
      </c>
      <c r="B7228" s="53">
        <v>5</v>
      </c>
      <c r="C7228" s="53" t="s">
        <v>33536</v>
      </c>
      <c r="D7228" s="53" t="s">
        <v>33872</v>
      </c>
    </row>
    <row r="7229" spans="1:4" ht="15" x14ac:dyDescent="0.25">
      <c r="A7229" s="53" t="s">
        <v>11815</v>
      </c>
      <c r="B7229" s="53">
        <v>10</v>
      </c>
      <c r="C7229" s="53" t="s">
        <v>33536</v>
      </c>
      <c r="D7229" s="53" t="s">
        <v>33872</v>
      </c>
    </row>
    <row r="7230" spans="1:4" ht="15" x14ac:dyDescent="0.25">
      <c r="A7230" s="53" t="s">
        <v>11816</v>
      </c>
      <c r="B7230" s="53">
        <v>10</v>
      </c>
      <c r="C7230" s="53" t="s">
        <v>33536</v>
      </c>
      <c r="D7230" s="53" t="s">
        <v>33872</v>
      </c>
    </row>
    <row r="7231" spans="1:4" ht="15" x14ac:dyDescent="0.25">
      <c r="A7231" s="53" t="s">
        <v>11817</v>
      </c>
      <c r="B7231" s="53">
        <v>5</v>
      </c>
      <c r="C7231" s="53" t="s">
        <v>33536</v>
      </c>
      <c r="D7231" s="53" t="s">
        <v>33872</v>
      </c>
    </row>
    <row r="7232" spans="1:4" ht="15" x14ac:dyDescent="0.25">
      <c r="A7232" s="53" t="s">
        <v>11818</v>
      </c>
      <c r="B7232" s="53">
        <v>5</v>
      </c>
      <c r="C7232" s="53" t="s">
        <v>33536</v>
      </c>
      <c r="D7232" s="53" t="s">
        <v>33872</v>
      </c>
    </row>
    <row r="7233" spans="1:4" ht="15" x14ac:dyDescent="0.25">
      <c r="A7233" s="53" t="s">
        <v>11819</v>
      </c>
      <c r="B7233" s="53">
        <v>10</v>
      </c>
      <c r="C7233" s="53" t="s">
        <v>33536</v>
      </c>
      <c r="D7233" s="53" t="s">
        <v>33872</v>
      </c>
    </row>
    <row r="7234" spans="1:4" ht="15" x14ac:dyDescent="0.25">
      <c r="A7234" s="53" t="s">
        <v>11820</v>
      </c>
      <c r="B7234" s="53">
        <v>10</v>
      </c>
      <c r="C7234" s="53" t="s">
        <v>33536</v>
      </c>
      <c r="D7234" s="53" t="s">
        <v>33872</v>
      </c>
    </row>
    <row r="7235" spans="1:4" ht="15" x14ac:dyDescent="0.25">
      <c r="A7235" s="53" t="s">
        <v>11821</v>
      </c>
      <c r="B7235" s="53">
        <v>10</v>
      </c>
      <c r="C7235" s="53" t="s">
        <v>33536</v>
      </c>
      <c r="D7235" s="53" t="s">
        <v>33872</v>
      </c>
    </row>
    <row r="7236" spans="1:4" ht="15" x14ac:dyDescent="0.25">
      <c r="A7236" s="53" t="s">
        <v>11822</v>
      </c>
      <c r="B7236" s="53">
        <v>10</v>
      </c>
      <c r="C7236" s="53" t="s">
        <v>33536</v>
      </c>
      <c r="D7236" s="53" t="s">
        <v>33872</v>
      </c>
    </row>
    <row r="7237" spans="1:4" ht="15" x14ac:dyDescent="0.25">
      <c r="A7237" s="53" t="s">
        <v>11823</v>
      </c>
      <c r="B7237" s="53">
        <v>10</v>
      </c>
      <c r="C7237" s="53" t="s">
        <v>33536</v>
      </c>
      <c r="D7237" s="53" t="s">
        <v>33872</v>
      </c>
    </row>
    <row r="7238" spans="1:4" ht="15" x14ac:dyDescent="0.25">
      <c r="A7238" s="53" t="s">
        <v>11824</v>
      </c>
      <c r="B7238" s="53">
        <v>10</v>
      </c>
      <c r="C7238" s="53" t="s">
        <v>33536</v>
      </c>
      <c r="D7238" s="53" t="s">
        <v>33872</v>
      </c>
    </row>
    <row r="7239" spans="1:4" ht="15" x14ac:dyDescent="0.25">
      <c r="A7239" s="53" t="s">
        <v>11825</v>
      </c>
      <c r="B7239" s="53">
        <v>10</v>
      </c>
      <c r="C7239" s="53" t="s">
        <v>33536</v>
      </c>
      <c r="D7239" s="53" t="s">
        <v>33872</v>
      </c>
    </row>
    <row r="7240" spans="1:4" ht="15" x14ac:dyDescent="0.25">
      <c r="A7240" s="53" t="s">
        <v>11826</v>
      </c>
      <c r="B7240" s="53">
        <v>10</v>
      </c>
      <c r="C7240" s="53" t="s">
        <v>33536</v>
      </c>
      <c r="D7240" s="53" t="s">
        <v>33872</v>
      </c>
    </row>
    <row r="7241" spans="1:4" ht="15" x14ac:dyDescent="0.25">
      <c r="A7241" s="53" t="s">
        <v>11827</v>
      </c>
      <c r="B7241" s="53">
        <v>10</v>
      </c>
      <c r="C7241" s="53" t="s">
        <v>33536</v>
      </c>
      <c r="D7241" s="53" t="s">
        <v>33872</v>
      </c>
    </row>
    <row r="7242" spans="1:4" ht="15" x14ac:dyDescent="0.25">
      <c r="A7242" s="53" t="s">
        <v>11828</v>
      </c>
      <c r="B7242" s="53">
        <v>10</v>
      </c>
      <c r="C7242" s="53" t="s">
        <v>33536</v>
      </c>
      <c r="D7242" s="53" t="s">
        <v>33872</v>
      </c>
    </row>
    <row r="7243" spans="1:4" ht="15" x14ac:dyDescent="0.25">
      <c r="A7243" s="53" t="s">
        <v>11829</v>
      </c>
      <c r="B7243" s="53">
        <v>10</v>
      </c>
      <c r="C7243" s="53" t="s">
        <v>33536</v>
      </c>
      <c r="D7243" s="53" t="s">
        <v>33872</v>
      </c>
    </row>
    <row r="7244" spans="1:4" ht="15" x14ac:dyDescent="0.25">
      <c r="A7244" s="53" t="s">
        <v>11830</v>
      </c>
      <c r="B7244" s="53">
        <v>20</v>
      </c>
      <c r="C7244" s="53" t="s">
        <v>33536</v>
      </c>
      <c r="D7244" s="53" t="s">
        <v>33872</v>
      </c>
    </row>
    <row r="7245" spans="1:4" ht="15" x14ac:dyDescent="0.25">
      <c r="A7245" s="53" t="s">
        <v>11831</v>
      </c>
      <c r="B7245" s="53">
        <v>15</v>
      </c>
      <c r="C7245" s="53" t="s">
        <v>33536</v>
      </c>
      <c r="D7245" s="53" t="s">
        <v>33872</v>
      </c>
    </row>
    <row r="7246" spans="1:4" ht="15" x14ac:dyDescent="0.25">
      <c r="A7246" s="53" t="s">
        <v>11832</v>
      </c>
      <c r="B7246" s="53">
        <v>15</v>
      </c>
      <c r="C7246" s="53" t="s">
        <v>33536</v>
      </c>
      <c r="D7246" s="53" t="s">
        <v>33872</v>
      </c>
    </row>
    <row r="7247" spans="1:4" ht="15" x14ac:dyDescent="0.25">
      <c r="A7247" s="53" t="s">
        <v>11833</v>
      </c>
      <c r="B7247" s="53">
        <v>15</v>
      </c>
      <c r="C7247" s="53" t="s">
        <v>33536</v>
      </c>
      <c r="D7247" s="53" t="s">
        <v>33872</v>
      </c>
    </row>
    <row r="7248" spans="1:4" ht="15" x14ac:dyDescent="0.25">
      <c r="A7248" s="53" t="s">
        <v>11834</v>
      </c>
      <c r="B7248" s="53">
        <v>10</v>
      </c>
      <c r="C7248" s="53" t="s">
        <v>33536</v>
      </c>
      <c r="D7248" s="53" t="s">
        <v>33872</v>
      </c>
    </row>
    <row r="7249" spans="1:4" ht="15" x14ac:dyDescent="0.25">
      <c r="A7249" s="53" t="s">
        <v>11835</v>
      </c>
      <c r="B7249" s="53">
        <v>10</v>
      </c>
      <c r="C7249" s="53" t="s">
        <v>33536</v>
      </c>
      <c r="D7249" s="53" t="s">
        <v>33872</v>
      </c>
    </row>
    <row r="7250" spans="1:4" ht="15" x14ac:dyDescent="0.25">
      <c r="A7250" s="53" t="s">
        <v>11836</v>
      </c>
      <c r="B7250" s="53">
        <v>15</v>
      </c>
      <c r="C7250" s="53" t="s">
        <v>33536</v>
      </c>
      <c r="D7250" s="53" t="s">
        <v>33872</v>
      </c>
    </row>
    <row r="7251" spans="1:4" ht="15" x14ac:dyDescent="0.25">
      <c r="A7251" s="53" t="s">
        <v>11837</v>
      </c>
      <c r="B7251" s="53">
        <v>10</v>
      </c>
      <c r="C7251" s="53" t="s">
        <v>33536</v>
      </c>
      <c r="D7251" s="53" t="s">
        <v>33872</v>
      </c>
    </row>
    <row r="7252" spans="1:4" ht="15" x14ac:dyDescent="0.25">
      <c r="A7252" s="53" t="s">
        <v>11838</v>
      </c>
      <c r="B7252" s="53">
        <v>10</v>
      </c>
      <c r="C7252" s="53" t="s">
        <v>33536</v>
      </c>
      <c r="D7252" s="53" t="s">
        <v>33872</v>
      </c>
    </row>
    <row r="7253" spans="1:4" ht="15" x14ac:dyDescent="0.25">
      <c r="A7253" s="53" t="s">
        <v>11839</v>
      </c>
      <c r="B7253" s="53">
        <v>15</v>
      </c>
      <c r="C7253" s="53" t="s">
        <v>33536</v>
      </c>
      <c r="D7253" s="53" t="s">
        <v>33872</v>
      </c>
    </row>
    <row r="7254" spans="1:4" ht="15" x14ac:dyDescent="0.25">
      <c r="A7254" s="53" t="s">
        <v>11840</v>
      </c>
      <c r="B7254" s="53">
        <v>15</v>
      </c>
      <c r="C7254" s="53" t="s">
        <v>33536</v>
      </c>
      <c r="D7254" s="53" t="s">
        <v>33872</v>
      </c>
    </row>
    <row r="7255" spans="1:4" ht="15" x14ac:dyDescent="0.25">
      <c r="A7255" s="53" t="s">
        <v>11841</v>
      </c>
      <c r="B7255" s="53">
        <v>10</v>
      </c>
      <c r="C7255" s="53" t="s">
        <v>33536</v>
      </c>
      <c r="D7255" s="53" t="s">
        <v>33872</v>
      </c>
    </row>
    <row r="7256" spans="1:4" ht="15" x14ac:dyDescent="0.25">
      <c r="A7256" s="53" t="s">
        <v>11842</v>
      </c>
      <c r="B7256" s="53">
        <v>15</v>
      </c>
      <c r="C7256" s="53" t="s">
        <v>33536</v>
      </c>
      <c r="D7256" s="53" t="s">
        <v>33872</v>
      </c>
    </row>
    <row r="7257" spans="1:4" ht="15" x14ac:dyDescent="0.25">
      <c r="A7257" s="53" t="s">
        <v>11843</v>
      </c>
      <c r="B7257" s="53">
        <v>10</v>
      </c>
      <c r="C7257" s="53" t="s">
        <v>33536</v>
      </c>
      <c r="D7257" s="53" t="s">
        <v>33872</v>
      </c>
    </row>
    <row r="7258" spans="1:4" ht="15" x14ac:dyDescent="0.25">
      <c r="A7258" s="53" t="s">
        <v>11844</v>
      </c>
      <c r="B7258" s="53">
        <v>20</v>
      </c>
      <c r="C7258" s="53" t="s">
        <v>33536</v>
      </c>
      <c r="D7258" s="53" t="s">
        <v>33872</v>
      </c>
    </row>
    <row r="7259" spans="1:4" ht="15" x14ac:dyDescent="0.25">
      <c r="A7259" s="53" t="s">
        <v>11845</v>
      </c>
      <c r="B7259" s="53">
        <v>15</v>
      </c>
      <c r="C7259" s="53" t="s">
        <v>33536</v>
      </c>
      <c r="D7259" s="53" t="s">
        <v>33872</v>
      </c>
    </row>
    <row r="7260" spans="1:4" ht="15" x14ac:dyDescent="0.25">
      <c r="A7260" s="53" t="s">
        <v>11846</v>
      </c>
      <c r="B7260" s="53">
        <v>15</v>
      </c>
      <c r="C7260" s="53" t="s">
        <v>33536</v>
      </c>
      <c r="D7260" s="53" t="s">
        <v>33872</v>
      </c>
    </row>
    <row r="7261" spans="1:4" ht="15" x14ac:dyDescent="0.25">
      <c r="A7261" s="53" t="s">
        <v>11847</v>
      </c>
      <c r="B7261" s="53">
        <v>20</v>
      </c>
      <c r="C7261" s="53" t="s">
        <v>33536</v>
      </c>
      <c r="D7261" s="53" t="s">
        <v>33872</v>
      </c>
    </row>
    <row r="7262" spans="1:4" ht="15" x14ac:dyDescent="0.25">
      <c r="A7262" s="53" t="s">
        <v>11848</v>
      </c>
      <c r="B7262" s="53">
        <v>5</v>
      </c>
      <c r="C7262" s="53" t="s">
        <v>33536</v>
      </c>
      <c r="D7262" s="53" t="s">
        <v>33872</v>
      </c>
    </row>
    <row r="7263" spans="1:4" ht="15" x14ac:dyDescent="0.25">
      <c r="A7263" s="53" t="s">
        <v>11849</v>
      </c>
      <c r="B7263" s="53">
        <v>10</v>
      </c>
      <c r="C7263" s="53" t="s">
        <v>33536</v>
      </c>
      <c r="D7263" s="53" t="s">
        <v>33872</v>
      </c>
    </row>
    <row r="7264" spans="1:4" ht="15" x14ac:dyDescent="0.25">
      <c r="A7264" s="53" t="s">
        <v>11850</v>
      </c>
      <c r="B7264" s="53">
        <v>5</v>
      </c>
      <c r="C7264" s="53" t="s">
        <v>33536</v>
      </c>
      <c r="D7264" s="53" t="s">
        <v>33872</v>
      </c>
    </row>
    <row r="7265" spans="1:4" ht="15" x14ac:dyDescent="0.25">
      <c r="A7265" s="53" t="s">
        <v>11851</v>
      </c>
      <c r="B7265" s="53">
        <v>5</v>
      </c>
      <c r="C7265" s="53" t="s">
        <v>33536</v>
      </c>
      <c r="D7265" s="53" t="s">
        <v>33872</v>
      </c>
    </row>
    <row r="7266" spans="1:4" ht="15" x14ac:dyDescent="0.25">
      <c r="A7266" s="53" t="s">
        <v>11852</v>
      </c>
      <c r="B7266" s="53">
        <v>5</v>
      </c>
      <c r="C7266" s="53" t="s">
        <v>33536</v>
      </c>
      <c r="D7266" s="53" t="s">
        <v>33872</v>
      </c>
    </row>
    <row r="7267" spans="1:4" ht="15" x14ac:dyDescent="0.25">
      <c r="A7267" s="53" t="s">
        <v>11853</v>
      </c>
      <c r="B7267" s="53">
        <v>10</v>
      </c>
      <c r="C7267" s="53" t="s">
        <v>33536</v>
      </c>
      <c r="D7267" s="53" t="s">
        <v>33872</v>
      </c>
    </row>
    <row r="7268" spans="1:4" ht="15" x14ac:dyDescent="0.25">
      <c r="A7268" s="53" t="s">
        <v>11854</v>
      </c>
      <c r="B7268" s="53">
        <v>10</v>
      </c>
      <c r="C7268" s="53" t="s">
        <v>33536</v>
      </c>
      <c r="D7268" s="53" t="s">
        <v>33872</v>
      </c>
    </row>
    <row r="7269" spans="1:4" ht="15" x14ac:dyDescent="0.25">
      <c r="A7269" s="53" t="s">
        <v>11855</v>
      </c>
      <c r="B7269" s="53">
        <v>10</v>
      </c>
      <c r="C7269" s="53" t="s">
        <v>33536</v>
      </c>
      <c r="D7269" s="53" t="s">
        <v>33872</v>
      </c>
    </row>
    <row r="7270" spans="1:4" ht="15" x14ac:dyDescent="0.25">
      <c r="A7270" s="53" t="s">
        <v>11856</v>
      </c>
      <c r="B7270" s="53">
        <v>15</v>
      </c>
      <c r="C7270" s="53" t="s">
        <v>33536</v>
      </c>
      <c r="D7270" s="53" t="s">
        <v>33872</v>
      </c>
    </row>
    <row r="7271" spans="1:4" ht="15" x14ac:dyDescent="0.25">
      <c r="A7271" s="53" t="s">
        <v>11857</v>
      </c>
      <c r="B7271" s="53">
        <v>5</v>
      </c>
      <c r="C7271" s="53" t="s">
        <v>33536</v>
      </c>
      <c r="D7271" s="53" t="s">
        <v>33872</v>
      </c>
    </row>
    <row r="7272" spans="1:4" ht="15" x14ac:dyDescent="0.25">
      <c r="A7272" s="53" t="s">
        <v>11858</v>
      </c>
      <c r="B7272" s="53">
        <v>5</v>
      </c>
      <c r="C7272" s="53" t="s">
        <v>33536</v>
      </c>
      <c r="D7272" s="53" t="s">
        <v>33872</v>
      </c>
    </row>
    <row r="7273" spans="1:4" ht="15" x14ac:dyDescent="0.25">
      <c r="A7273" s="53" t="s">
        <v>11859</v>
      </c>
      <c r="B7273" s="53">
        <v>10</v>
      </c>
      <c r="C7273" s="53" t="s">
        <v>33536</v>
      </c>
      <c r="D7273" s="53" t="s">
        <v>33872</v>
      </c>
    </row>
    <row r="7274" spans="1:4" ht="15" x14ac:dyDescent="0.25">
      <c r="A7274" s="53" t="s">
        <v>11860</v>
      </c>
      <c r="B7274" s="53">
        <v>10</v>
      </c>
      <c r="C7274" s="53" t="s">
        <v>33536</v>
      </c>
      <c r="D7274" s="53" t="s">
        <v>33872</v>
      </c>
    </row>
    <row r="7275" spans="1:4" ht="15" x14ac:dyDescent="0.25">
      <c r="A7275" s="53" t="s">
        <v>11861</v>
      </c>
      <c r="B7275" s="53">
        <v>15</v>
      </c>
      <c r="C7275" s="53" t="s">
        <v>33536</v>
      </c>
      <c r="D7275" s="53" t="s">
        <v>33872</v>
      </c>
    </row>
    <row r="7276" spans="1:4" ht="15" x14ac:dyDescent="0.25">
      <c r="A7276" s="53" t="s">
        <v>11862</v>
      </c>
      <c r="B7276" s="53">
        <v>5</v>
      </c>
      <c r="C7276" s="53" t="s">
        <v>33536</v>
      </c>
      <c r="D7276" s="53" t="s">
        <v>33872</v>
      </c>
    </row>
    <row r="7277" spans="1:4" ht="15" x14ac:dyDescent="0.25">
      <c r="A7277" s="53" t="s">
        <v>11863</v>
      </c>
      <c r="B7277" s="53">
        <v>5</v>
      </c>
      <c r="C7277" s="53" t="s">
        <v>33536</v>
      </c>
      <c r="D7277" s="53" t="s">
        <v>33872</v>
      </c>
    </row>
    <row r="7278" spans="1:4" ht="15" x14ac:dyDescent="0.25">
      <c r="A7278" s="53" t="s">
        <v>11864</v>
      </c>
      <c r="B7278" s="53">
        <v>15</v>
      </c>
      <c r="C7278" s="53" t="s">
        <v>33536</v>
      </c>
      <c r="D7278" s="53" t="s">
        <v>33872</v>
      </c>
    </row>
    <row r="7279" spans="1:4" ht="15" x14ac:dyDescent="0.25">
      <c r="A7279" s="53" t="s">
        <v>11865</v>
      </c>
      <c r="B7279" s="53">
        <v>5</v>
      </c>
      <c r="C7279" s="53" t="s">
        <v>33536</v>
      </c>
      <c r="D7279" s="53" t="s">
        <v>33872</v>
      </c>
    </row>
    <row r="7280" spans="1:4" ht="15" x14ac:dyDescent="0.25">
      <c r="A7280" s="53" t="s">
        <v>11866</v>
      </c>
      <c r="B7280" s="53">
        <v>20</v>
      </c>
      <c r="C7280" s="53" t="s">
        <v>33536</v>
      </c>
      <c r="D7280" s="53" t="s">
        <v>33872</v>
      </c>
    </row>
    <row r="7281" spans="1:4" ht="15" x14ac:dyDescent="0.25">
      <c r="A7281" s="53" t="s">
        <v>11867</v>
      </c>
      <c r="B7281" s="53">
        <v>5</v>
      </c>
      <c r="C7281" s="53" t="s">
        <v>33536</v>
      </c>
      <c r="D7281" s="53" t="s">
        <v>33872</v>
      </c>
    </row>
    <row r="7282" spans="1:4" ht="15" x14ac:dyDescent="0.25">
      <c r="A7282" s="53" t="s">
        <v>11868</v>
      </c>
      <c r="B7282" s="53">
        <v>10</v>
      </c>
      <c r="C7282" s="53" t="s">
        <v>33536</v>
      </c>
      <c r="D7282" s="53" t="s">
        <v>33872</v>
      </c>
    </row>
    <row r="7283" spans="1:4" ht="15" x14ac:dyDescent="0.25">
      <c r="A7283" s="53" t="s">
        <v>11869</v>
      </c>
      <c r="B7283" s="53">
        <v>10</v>
      </c>
      <c r="C7283" s="53" t="s">
        <v>33536</v>
      </c>
      <c r="D7283" s="53" t="s">
        <v>33872</v>
      </c>
    </row>
    <row r="7284" spans="1:4" ht="15" x14ac:dyDescent="0.25">
      <c r="A7284" s="53" t="s">
        <v>11870</v>
      </c>
      <c r="B7284" s="53">
        <v>5</v>
      </c>
      <c r="C7284" s="53" t="s">
        <v>33536</v>
      </c>
      <c r="D7284" s="53" t="s">
        <v>33872</v>
      </c>
    </row>
    <row r="7285" spans="1:4" ht="15" x14ac:dyDescent="0.25">
      <c r="A7285" s="53" t="s">
        <v>11871</v>
      </c>
      <c r="B7285" s="53">
        <v>5</v>
      </c>
      <c r="C7285" s="53" t="s">
        <v>33536</v>
      </c>
      <c r="D7285" s="53" t="s">
        <v>33872</v>
      </c>
    </row>
    <row r="7286" spans="1:4" ht="15" x14ac:dyDescent="0.25">
      <c r="A7286" s="53" t="s">
        <v>11872</v>
      </c>
      <c r="B7286" s="53">
        <v>5</v>
      </c>
      <c r="C7286" s="53" t="s">
        <v>33536</v>
      </c>
      <c r="D7286" s="53" t="s">
        <v>33872</v>
      </c>
    </row>
    <row r="7287" spans="1:4" ht="15" x14ac:dyDescent="0.25">
      <c r="A7287" s="53" t="s">
        <v>11873</v>
      </c>
      <c r="B7287" s="53">
        <v>5</v>
      </c>
      <c r="C7287" s="53" t="s">
        <v>33536</v>
      </c>
      <c r="D7287" s="53" t="s">
        <v>33872</v>
      </c>
    </row>
    <row r="7288" spans="1:4" ht="15" x14ac:dyDescent="0.25">
      <c r="A7288" s="53" t="s">
        <v>11874</v>
      </c>
      <c r="B7288" s="53">
        <v>20</v>
      </c>
      <c r="C7288" s="53" t="s">
        <v>33536</v>
      </c>
      <c r="D7288" s="53" t="s">
        <v>33872</v>
      </c>
    </row>
    <row r="7289" spans="1:4" ht="15" x14ac:dyDescent="0.25">
      <c r="A7289" s="53" t="s">
        <v>11875</v>
      </c>
      <c r="B7289" s="53">
        <v>25</v>
      </c>
      <c r="C7289" s="53" t="s">
        <v>33536</v>
      </c>
      <c r="D7289" s="53" t="s">
        <v>33872</v>
      </c>
    </row>
    <row r="7290" spans="1:4" ht="15" x14ac:dyDescent="0.25">
      <c r="A7290" s="53" t="s">
        <v>11876</v>
      </c>
      <c r="B7290" s="53">
        <v>10</v>
      </c>
      <c r="C7290" s="53" t="s">
        <v>33536</v>
      </c>
      <c r="D7290" s="53" t="s">
        <v>33872</v>
      </c>
    </row>
    <row r="7291" spans="1:4" ht="15" x14ac:dyDescent="0.25">
      <c r="A7291" s="53" t="s">
        <v>11877</v>
      </c>
      <c r="B7291" s="53">
        <v>20</v>
      </c>
      <c r="C7291" s="53" t="s">
        <v>33536</v>
      </c>
      <c r="D7291" s="53" t="s">
        <v>33872</v>
      </c>
    </row>
    <row r="7292" spans="1:4" ht="15" x14ac:dyDescent="0.25">
      <c r="A7292" s="53" t="s">
        <v>11878</v>
      </c>
      <c r="B7292" s="53">
        <v>20</v>
      </c>
      <c r="C7292" s="53" t="s">
        <v>33536</v>
      </c>
      <c r="D7292" s="53" t="s">
        <v>33872</v>
      </c>
    </row>
    <row r="7293" spans="1:4" ht="15" x14ac:dyDescent="0.25">
      <c r="A7293" s="53" t="s">
        <v>11879</v>
      </c>
      <c r="B7293" s="53">
        <v>25</v>
      </c>
      <c r="C7293" s="53" t="s">
        <v>33536</v>
      </c>
      <c r="D7293" s="53" t="s">
        <v>33872</v>
      </c>
    </row>
    <row r="7294" spans="1:4" ht="15" x14ac:dyDescent="0.25">
      <c r="A7294" s="53" t="s">
        <v>11880</v>
      </c>
      <c r="B7294" s="53">
        <v>25</v>
      </c>
      <c r="C7294" s="53" t="s">
        <v>33536</v>
      </c>
      <c r="D7294" s="53" t="s">
        <v>33872</v>
      </c>
    </row>
    <row r="7295" spans="1:4" ht="15" x14ac:dyDescent="0.25">
      <c r="A7295" s="53" t="s">
        <v>11881</v>
      </c>
      <c r="B7295" s="53">
        <v>0</v>
      </c>
      <c r="C7295" s="53" t="s">
        <v>33536</v>
      </c>
      <c r="D7295" s="53" t="s">
        <v>33872</v>
      </c>
    </row>
    <row r="7296" spans="1:4" ht="15" x14ac:dyDescent="0.25">
      <c r="A7296" s="53" t="s">
        <v>11882</v>
      </c>
      <c r="B7296" s="53">
        <v>5</v>
      </c>
      <c r="C7296" s="53" t="s">
        <v>33536</v>
      </c>
      <c r="D7296" s="53" t="s">
        <v>33872</v>
      </c>
    </row>
    <row r="7297" spans="1:4" ht="15" x14ac:dyDescent="0.25">
      <c r="A7297" s="53" t="s">
        <v>11883</v>
      </c>
      <c r="B7297" s="53">
        <v>5</v>
      </c>
      <c r="C7297" s="53" t="s">
        <v>33536</v>
      </c>
      <c r="D7297" s="53" t="s">
        <v>33872</v>
      </c>
    </row>
    <row r="7298" spans="1:4" ht="15" x14ac:dyDescent="0.25">
      <c r="A7298" s="53" t="s">
        <v>11884</v>
      </c>
      <c r="B7298" s="53">
        <v>5</v>
      </c>
      <c r="C7298" s="53" t="s">
        <v>33536</v>
      </c>
      <c r="D7298" s="53" t="s">
        <v>33872</v>
      </c>
    </row>
    <row r="7299" spans="1:4" ht="15" x14ac:dyDescent="0.25">
      <c r="A7299" s="53" t="s">
        <v>11885</v>
      </c>
      <c r="B7299" s="53">
        <v>10</v>
      </c>
      <c r="C7299" s="53" t="s">
        <v>33536</v>
      </c>
      <c r="D7299" s="53" t="s">
        <v>33872</v>
      </c>
    </row>
    <row r="7300" spans="1:4" ht="15" x14ac:dyDescent="0.25">
      <c r="A7300" s="53" t="s">
        <v>11886</v>
      </c>
      <c r="B7300" s="53">
        <v>10</v>
      </c>
      <c r="C7300" s="53" t="s">
        <v>33536</v>
      </c>
      <c r="D7300" s="53" t="s">
        <v>33872</v>
      </c>
    </row>
    <row r="7301" spans="1:4" ht="15" x14ac:dyDescent="0.25">
      <c r="A7301" s="53" t="s">
        <v>11887</v>
      </c>
      <c r="B7301" s="53">
        <v>10</v>
      </c>
      <c r="C7301" s="53" t="s">
        <v>33536</v>
      </c>
      <c r="D7301" s="53" t="s">
        <v>33872</v>
      </c>
    </row>
    <row r="7302" spans="1:4" ht="15" x14ac:dyDescent="0.25">
      <c r="A7302" s="53" t="s">
        <v>11888</v>
      </c>
      <c r="B7302" s="53">
        <v>5</v>
      </c>
      <c r="C7302" s="53" t="s">
        <v>33536</v>
      </c>
      <c r="D7302" s="53" t="s">
        <v>33872</v>
      </c>
    </row>
    <row r="7303" spans="1:4" ht="15" x14ac:dyDescent="0.25">
      <c r="A7303" s="53" t="s">
        <v>11889</v>
      </c>
      <c r="B7303" s="53">
        <v>5</v>
      </c>
      <c r="C7303" s="53" t="s">
        <v>33536</v>
      </c>
      <c r="D7303" s="53" t="s">
        <v>33872</v>
      </c>
    </row>
    <row r="7304" spans="1:4" ht="15" x14ac:dyDescent="0.25">
      <c r="A7304" s="53" t="s">
        <v>11890</v>
      </c>
      <c r="B7304" s="53">
        <v>5</v>
      </c>
      <c r="C7304" s="53" t="s">
        <v>33536</v>
      </c>
      <c r="D7304" s="53" t="s">
        <v>33872</v>
      </c>
    </row>
    <row r="7305" spans="1:4" ht="15" x14ac:dyDescent="0.25">
      <c r="A7305" s="53" t="s">
        <v>11891</v>
      </c>
      <c r="B7305" s="53">
        <v>5</v>
      </c>
      <c r="C7305" s="53" t="s">
        <v>33536</v>
      </c>
      <c r="D7305" s="53" t="s">
        <v>33872</v>
      </c>
    </row>
    <row r="7306" spans="1:4" ht="15" x14ac:dyDescent="0.25">
      <c r="A7306" s="53" t="s">
        <v>11892</v>
      </c>
      <c r="B7306" s="53">
        <v>10</v>
      </c>
      <c r="C7306" s="53" t="s">
        <v>33536</v>
      </c>
      <c r="D7306" s="53" t="s">
        <v>33872</v>
      </c>
    </row>
    <row r="7307" spans="1:4" ht="15" x14ac:dyDescent="0.25">
      <c r="A7307" s="53" t="s">
        <v>11893</v>
      </c>
      <c r="B7307" s="53">
        <v>10</v>
      </c>
      <c r="C7307" s="53" t="s">
        <v>33536</v>
      </c>
      <c r="D7307" s="53" t="s">
        <v>33872</v>
      </c>
    </row>
    <row r="7308" spans="1:4" ht="15" x14ac:dyDescent="0.25">
      <c r="A7308" s="53" t="s">
        <v>11894</v>
      </c>
      <c r="B7308" s="53">
        <v>10</v>
      </c>
      <c r="C7308" s="53" t="s">
        <v>33536</v>
      </c>
      <c r="D7308" s="53" t="s">
        <v>33872</v>
      </c>
    </row>
    <row r="7309" spans="1:4" ht="15" x14ac:dyDescent="0.25">
      <c r="A7309" s="53" t="s">
        <v>11895</v>
      </c>
      <c r="B7309" s="53">
        <v>20</v>
      </c>
      <c r="C7309" s="53" t="s">
        <v>33536</v>
      </c>
      <c r="D7309" s="53" t="s">
        <v>33872</v>
      </c>
    </row>
    <row r="7310" spans="1:4" ht="15" x14ac:dyDescent="0.25">
      <c r="A7310" s="53" t="s">
        <v>11896</v>
      </c>
      <c r="B7310" s="53">
        <v>5</v>
      </c>
      <c r="C7310" s="53" t="s">
        <v>33536</v>
      </c>
      <c r="D7310" s="53" t="s">
        <v>33872</v>
      </c>
    </row>
    <row r="7311" spans="1:4" ht="15" x14ac:dyDescent="0.25">
      <c r="A7311" s="53" t="s">
        <v>11897</v>
      </c>
      <c r="B7311" s="53">
        <v>5</v>
      </c>
      <c r="C7311" s="53" t="s">
        <v>33536</v>
      </c>
      <c r="D7311" s="53" t="s">
        <v>33872</v>
      </c>
    </row>
    <row r="7312" spans="1:4" ht="15" x14ac:dyDescent="0.25">
      <c r="A7312" s="53" t="s">
        <v>11898</v>
      </c>
      <c r="B7312" s="53">
        <v>5</v>
      </c>
      <c r="C7312" s="53" t="s">
        <v>33536</v>
      </c>
      <c r="D7312" s="53" t="s">
        <v>33872</v>
      </c>
    </row>
    <row r="7313" spans="1:4" ht="15" x14ac:dyDescent="0.25">
      <c r="A7313" s="53" t="s">
        <v>11899</v>
      </c>
      <c r="B7313" s="53">
        <v>5</v>
      </c>
      <c r="C7313" s="53" t="s">
        <v>33536</v>
      </c>
      <c r="D7313" s="53" t="s">
        <v>33872</v>
      </c>
    </row>
    <row r="7314" spans="1:4" ht="15" x14ac:dyDescent="0.25">
      <c r="A7314" s="53" t="s">
        <v>11900</v>
      </c>
      <c r="B7314" s="53">
        <v>5</v>
      </c>
      <c r="C7314" s="53" t="s">
        <v>33536</v>
      </c>
      <c r="D7314" s="53" t="s">
        <v>33872</v>
      </c>
    </row>
    <row r="7315" spans="1:4" ht="15" x14ac:dyDescent="0.25">
      <c r="A7315" s="53" t="s">
        <v>11901</v>
      </c>
      <c r="B7315" s="53">
        <v>5</v>
      </c>
      <c r="C7315" s="53" t="s">
        <v>33536</v>
      </c>
      <c r="D7315" s="53" t="s">
        <v>33872</v>
      </c>
    </row>
    <row r="7316" spans="1:4" ht="15" x14ac:dyDescent="0.25">
      <c r="A7316" s="53" t="s">
        <v>11902</v>
      </c>
      <c r="B7316" s="53">
        <v>5</v>
      </c>
      <c r="C7316" s="53" t="s">
        <v>33536</v>
      </c>
      <c r="D7316" s="53" t="s">
        <v>33872</v>
      </c>
    </row>
    <row r="7317" spans="1:4" ht="15" x14ac:dyDescent="0.25">
      <c r="A7317" s="53" t="s">
        <v>11903</v>
      </c>
      <c r="B7317" s="53">
        <v>10</v>
      </c>
      <c r="C7317" s="53" t="s">
        <v>33536</v>
      </c>
      <c r="D7317" s="53" t="s">
        <v>33872</v>
      </c>
    </row>
    <row r="7318" spans="1:4" ht="15" x14ac:dyDescent="0.25">
      <c r="A7318" s="53" t="s">
        <v>11904</v>
      </c>
      <c r="B7318" s="53">
        <v>10</v>
      </c>
      <c r="C7318" s="53" t="s">
        <v>33536</v>
      </c>
      <c r="D7318" s="53" t="s">
        <v>33872</v>
      </c>
    </row>
    <row r="7319" spans="1:4" ht="15" x14ac:dyDescent="0.25">
      <c r="A7319" s="53" t="s">
        <v>11905</v>
      </c>
      <c r="B7319" s="53">
        <v>10</v>
      </c>
      <c r="C7319" s="53" t="s">
        <v>33536</v>
      </c>
      <c r="D7319" s="53" t="s">
        <v>33872</v>
      </c>
    </row>
    <row r="7320" spans="1:4" ht="15" x14ac:dyDescent="0.25">
      <c r="A7320" s="53" t="s">
        <v>11906</v>
      </c>
      <c r="B7320" s="53">
        <v>5</v>
      </c>
      <c r="C7320" s="53" t="s">
        <v>33536</v>
      </c>
      <c r="D7320" s="53" t="s">
        <v>33872</v>
      </c>
    </row>
    <row r="7321" spans="1:4" ht="15" x14ac:dyDescent="0.25">
      <c r="A7321" s="53" t="s">
        <v>11907</v>
      </c>
      <c r="B7321" s="53">
        <v>10</v>
      </c>
      <c r="C7321" s="53" t="s">
        <v>33536</v>
      </c>
      <c r="D7321" s="53" t="s">
        <v>33872</v>
      </c>
    </row>
    <row r="7322" spans="1:4" ht="15" x14ac:dyDescent="0.25">
      <c r="A7322" s="53" t="s">
        <v>11908</v>
      </c>
      <c r="B7322" s="53">
        <v>5</v>
      </c>
      <c r="C7322" s="53" t="s">
        <v>33536</v>
      </c>
      <c r="D7322" s="53" t="s">
        <v>33872</v>
      </c>
    </row>
    <row r="7323" spans="1:4" ht="15" x14ac:dyDescent="0.25">
      <c r="A7323" s="53" t="s">
        <v>11909</v>
      </c>
      <c r="B7323" s="53">
        <v>5</v>
      </c>
      <c r="C7323" s="53" t="s">
        <v>33536</v>
      </c>
      <c r="D7323" s="53" t="s">
        <v>33872</v>
      </c>
    </row>
    <row r="7324" spans="1:4" ht="15" x14ac:dyDescent="0.25">
      <c r="A7324" s="53" t="s">
        <v>11910</v>
      </c>
      <c r="B7324" s="53">
        <v>10</v>
      </c>
      <c r="C7324" s="53" t="s">
        <v>33536</v>
      </c>
      <c r="D7324" s="53" t="s">
        <v>33872</v>
      </c>
    </row>
    <row r="7325" spans="1:4" ht="15" x14ac:dyDescent="0.25">
      <c r="A7325" s="53" t="s">
        <v>11911</v>
      </c>
      <c r="B7325" s="53">
        <v>10</v>
      </c>
      <c r="C7325" s="53" t="s">
        <v>33536</v>
      </c>
      <c r="D7325" s="53" t="s">
        <v>33872</v>
      </c>
    </row>
    <row r="7326" spans="1:4" ht="15" x14ac:dyDescent="0.25">
      <c r="A7326" s="53" t="s">
        <v>11912</v>
      </c>
      <c r="B7326" s="53">
        <v>10</v>
      </c>
      <c r="C7326" s="53" t="s">
        <v>33536</v>
      </c>
      <c r="D7326" s="53" t="s">
        <v>33872</v>
      </c>
    </row>
    <row r="7327" spans="1:4" ht="15" x14ac:dyDescent="0.25">
      <c r="A7327" s="53" t="s">
        <v>11913</v>
      </c>
      <c r="B7327" s="53">
        <v>15</v>
      </c>
      <c r="C7327" s="53" t="s">
        <v>33536</v>
      </c>
      <c r="D7327" s="53" t="s">
        <v>33872</v>
      </c>
    </row>
    <row r="7328" spans="1:4" ht="15" x14ac:dyDescent="0.25">
      <c r="A7328" s="53" t="s">
        <v>11914</v>
      </c>
      <c r="B7328" s="53">
        <v>10</v>
      </c>
      <c r="C7328" s="53" t="s">
        <v>33536</v>
      </c>
      <c r="D7328" s="53" t="s">
        <v>33872</v>
      </c>
    </row>
    <row r="7329" spans="1:4" ht="15" x14ac:dyDescent="0.25">
      <c r="A7329" s="53" t="s">
        <v>11915</v>
      </c>
      <c r="B7329" s="53">
        <v>10</v>
      </c>
      <c r="C7329" s="53" t="s">
        <v>33536</v>
      </c>
      <c r="D7329" s="53" t="s">
        <v>33872</v>
      </c>
    </row>
    <row r="7330" spans="1:4" ht="15" x14ac:dyDescent="0.25">
      <c r="A7330" s="53" t="s">
        <v>11916</v>
      </c>
      <c r="B7330" s="53">
        <v>10</v>
      </c>
      <c r="C7330" s="53" t="s">
        <v>33536</v>
      </c>
      <c r="D7330" s="53" t="s">
        <v>33872</v>
      </c>
    </row>
    <row r="7331" spans="1:4" ht="15" x14ac:dyDescent="0.25">
      <c r="A7331" s="53" t="s">
        <v>11917</v>
      </c>
      <c r="B7331" s="53">
        <v>10</v>
      </c>
      <c r="C7331" s="53" t="s">
        <v>33536</v>
      </c>
      <c r="D7331" s="53" t="s">
        <v>33872</v>
      </c>
    </row>
    <row r="7332" spans="1:4" ht="15" x14ac:dyDescent="0.25">
      <c r="A7332" s="53" t="s">
        <v>11918</v>
      </c>
      <c r="B7332" s="53">
        <v>5</v>
      </c>
      <c r="C7332" s="53" t="s">
        <v>33536</v>
      </c>
      <c r="D7332" s="53" t="s">
        <v>33872</v>
      </c>
    </row>
    <row r="7333" spans="1:4" ht="15" x14ac:dyDescent="0.25">
      <c r="A7333" s="53" t="s">
        <v>11919</v>
      </c>
      <c r="B7333" s="53">
        <v>5</v>
      </c>
      <c r="C7333" s="53" t="s">
        <v>33536</v>
      </c>
      <c r="D7333" s="53" t="s">
        <v>33872</v>
      </c>
    </row>
    <row r="7334" spans="1:4" ht="15" x14ac:dyDescent="0.25">
      <c r="A7334" s="53" t="s">
        <v>11920</v>
      </c>
      <c r="B7334" s="53">
        <v>15</v>
      </c>
      <c r="C7334" s="53" t="s">
        <v>33536</v>
      </c>
      <c r="D7334" s="53" t="s">
        <v>33872</v>
      </c>
    </row>
    <row r="7335" spans="1:4" ht="15" x14ac:dyDescent="0.25">
      <c r="A7335" s="53" t="s">
        <v>11921</v>
      </c>
      <c r="B7335" s="53">
        <v>5</v>
      </c>
      <c r="C7335" s="53" t="s">
        <v>33536</v>
      </c>
      <c r="D7335" s="53" t="s">
        <v>33872</v>
      </c>
    </row>
    <row r="7336" spans="1:4" ht="15" x14ac:dyDescent="0.25">
      <c r="A7336" s="53" t="s">
        <v>11922</v>
      </c>
      <c r="B7336" s="53">
        <v>5</v>
      </c>
      <c r="C7336" s="53" t="s">
        <v>33536</v>
      </c>
      <c r="D7336" s="53" t="s">
        <v>33872</v>
      </c>
    </row>
    <row r="7337" spans="1:4" ht="15" x14ac:dyDescent="0.25">
      <c r="A7337" s="53" t="s">
        <v>11923</v>
      </c>
      <c r="B7337" s="53">
        <v>5</v>
      </c>
      <c r="C7337" s="53" t="s">
        <v>33536</v>
      </c>
      <c r="D7337" s="53" t="s">
        <v>33872</v>
      </c>
    </row>
    <row r="7338" spans="1:4" ht="15" x14ac:dyDescent="0.25">
      <c r="A7338" s="53" t="s">
        <v>11924</v>
      </c>
      <c r="B7338" s="53">
        <v>5</v>
      </c>
      <c r="C7338" s="53" t="s">
        <v>33536</v>
      </c>
      <c r="D7338" s="53" t="s">
        <v>33872</v>
      </c>
    </row>
    <row r="7339" spans="1:4" ht="15" x14ac:dyDescent="0.25">
      <c r="A7339" s="53" t="s">
        <v>11925</v>
      </c>
      <c r="B7339" s="53">
        <v>10</v>
      </c>
      <c r="C7339" s="53" t="s">
        <v>33536</v>
      </c>
      <c r="D7339" s="53" t="s">
        <v>33872</v>
      </c>
    </row>
    <row r="7340" spans="1:4" ht="15" x14ac:dyDescent="0.25">
      <c r="A7340" s="53" t="s">
        <v>11926</v>
      </c>
      <c r="B7340" s="53">
        <v>10</v>
      </c>
      <c r="C7340" s="53" t="s">
        <v>33536</v>
      </c>
      <c r="D7340" s="53" t="s">
        <v>33872</v>
      </c>
    </row>
    <row r="7341" spans="1:4" ht="15" x14ac:dyDescent="0.25">
      <c r="A7341" s="53" t="s">
        <v>11927</v>
      </c>
      <c r="B7341" s="53">
        <v>10</v>
      </c>
      <c r="C7341" s="53" t="s">
        <v>33536</v>
      </c>
      <c r="D7341" s="53" t="s">
        <v>33872</v>
      </c>
    </row>
    <row r="7342" spans="1:4" ht="15" x14ac:dyDescent="0.25">
      <c r="A7342" s="53" t="s">
        <v>11928</v>
      </c>
      <c r="B7342" s="53">
        <v>10</v>
      </c>
      <c r="C7342" s="53" t="s">
        <v>33536</v>
      </c>
      <c r="D7342" s="53" t="s">
        <v>33872</v>
      </c>
    </row>
    <row r="7343" spans="1:4" ht="15" x14ac:dyDescent="0.25">
      <c r="A7343" s="53" t="s">
        <v>11929</v>
      </c>
      <c r="B7343" s="53">
        <v>10</v>
      </c>
      <c r="C7343" s="53" t="s">
        <v>33536</v>
      </c>
      <c r="D7343" s="53" t="s">
        <v>33872</v>
      </c>
    </row>
    <row r="7344" spans="1:4" ht="15" x14ac:dyDescent="0.25">
      <c r="A7344" s="53" t="s">
        <v>11930</v>
      </c>
      <c r="B7344" s="53">
        <v>5</v>
      </c>
      <c r="C7344" s="53" t="s">
        <v>33536</v>
      </c>
      <c r="D7344" s="53" t="s">
        <v>33872</v>
      </c>
    </row>
    <row r="7345" spans="1:4" ht="15" x14ac:dyDescent="0.25">
      <c r="A7345" s="53" t="s">
        <v>11931</v>
      </c>
      <c r="B7345" s="53">
        <v>10</v>
      </c>
      <c r="C7345" s="53" t="s">
        <v>33536</v>
      </c>
      <c r="D7345" s="53" t="s">
        <v>33872</v>
      </c>
    </row>
    <row r="7346" spans="1:4" ht="15" x14ac:dyDescent="0.25">
      <c r="A7346" s="53" t="s">
        <v>11932</v>
      </c>
      <c r="B7346" s="53">
        <v>10</v>
      </c>
      <c r="C7346" s="53" t="s">
        <v>33536</v>
      </c>
      <c r="D7346" s="53" t="s">
        <v>33872</v>
      </c>
    </row>
    <row r="7347" spans="1:4" ht="15" x14ac:dyDescent="0.25">
      <c r="A7347" s="53" t="s">
        <v>11933</v>
      </c>
      <c r="B7347" s="53">
        <v>10</v>
      </c>
      <c r="C7347" s="53" t="s">
        <v>33536</v>
      </c>
      <c r="D7347" s="53" t="s">
        <v>33872</v>
      </c>
    </row>
    <row r="7348" spans="1:4" ht="15" x14ac:dyDescent="0.25">
      <c r="A7348" s="53" t="s">
        <v>11934</v>
      </c>
      <c r="B7348" s="53">
        <v>10</v>
      </c>
      <c r="C7348" s="53" t="s">
        <v>33536</v>
      </c>
      <c r="D7348" s="53" t="s">
        <v>33872</v>
      </c>
    </row>
    <row r="7349" spans="1:4" ht="15" x14ac:dyDescent="0.25">
      <c r="A7349" s="53" t="s">
        <v>11935</v>
      </c>
      <c r="B7349" s="53">
        <v>5</v>
      </c>
      <c r="C7349" s="53" t="s">
        <v>33536</v>
      </c>
      <c r="D7349" s="53" t="s">
        <v>33872</v>
      </c>
    </row>
    <row r="7350" spans="1:4" ht="15" x14ac:dyDescent="0.25">
      <c r="A7350" s="53" t="s">
        <v>11936</v>
      </c>
      <c r="B7350" s="53">
        <v>5</v>
      </c>
      <c r="C7350" s="53" t="s">
        <v>33536</v>
      </c>
      <c r="D7350" s="53" t="s">
        <v>33872</v>
      </c>
    </row>
    <row r="7351" spans="1:4" ht="15" x14ac:dyDescent="0.25">
      <c r="A7351" s="53" t="s">
        <v>11937</v>
      </c>
      <c r="B7351" s="53">
        <v>5</v>
      </c>
      <c r="C7351" s="53" t="s">
        <v>33536</v>
      </c>
      <c r="D7351" s="53" t="s">
        <v>33872</v>
      </c>
    </row>
    <row r="7352" spans="1:4" ht="15" x14ac:dyDescent="0.25">
      <c r="A7352" s="53" t="s">
        <v>11938</v>
      </c>
      <c r="B7352" s="53">
        <v>5</v>
      </c>
      <c r="C7352" s="53" t="s">
        <v>33536</v>
      </c>
      <c r="D7352" s="53" t="s">
        <v>33872</v>
      </c>
    </row>
    <row r="7353" spans="1:4" ht="15" x14ac:dyDescent="0.25">
      <c r="A7353" s="53" t="s">
        <v>11939</v>
      </c>
      <c r="B7353" s="53">
        <v>5</v>
      </c>
      <c r="C7353" s="53" t="s">
        <v>33536</v>
      </c>
      <c r="D7353" s="53" t="s">
        <v>33872</v>
      </c>
    </row>
    <row r="7354" spans="1:4" ht="15" x14ac:dyDescent="0.25">
      <c r="A7354" s="53" t="s">
        <v>11940</v>
      </c>
      <c r="B7354" s="53">
        <v>5</v>
      </c>
      <c r="C7354" s="53" t="s">
        <v>33536</v>
      </c>
      <c r="D7354" s="53" t="s">
        <v>33872</v>
      </c>
    </row>
    <row r="7355" spans="1:4" ht="15" x14ac:dyDescent="0.25">
      <c r="A7355" s="53" t="s">
        <v>11941</v>
      </c>
      <c r="B7355" s="53">
        <v>10</v>
      </c>
      <c r="C7355" s="53" t="s">
        <v>33536</v>
      </c>
      <c r="D7355" s="53" t="s">
        <v>33872</v>
      </c>
    </row>
    <row r="7356" spans="1:4" ht="15" x14ac:dyDescent="0.25">
      <c r="A7356" s="53" t="s">
        <v>11942</v>
      </c>
      <c r="B7356" s="53">
        <v>10</v>
      </c>
      <c r="C7356" s="53" t="s">
        <v>33536</v>
      </c>
      <c r="D7356" s="53" t="s">
        <v>33872</v>
      </c>
    </row>
    <row r="7357" spans="1:4" ht="15" x14ac:dyDescent="0.25">
      <c r="A7357" s="53" t="s">
        <v>11943</v>
      </c>
      <c r="B7357" s="53">
        <v>5</v>
      </c>
      <c r="C7357" s="53" t="s">
        <v>33536</v>
      </c>
      <c r="D7357" s="53" t="s">
        <v>33872</v>
      </c>
    </row>
    <row r="7358" spans="1:4" ht="15" x14ac:dyDescent="0.25">
      <c r="A7358" s="53" t="s">
        <v>11944</v>
      </c>
      <c r="B7358" s="53">
        <v>10</v>
      </c>
      <c r="C7358" s="53" t="s">
        <v>33536</v>
      </c>
      <c r="D7358" s="53" t="s">
        <v>33872</v>
      </c>
    </row>
    <row r="7359" spans="1:4" ht="15" x14ac:dyDescent="0.25">
      <c r="A7359" s="53" t="s">
        <v>11945</v>
      </c>
      <c r="B7359" s="53">
        <v>10</v>
      </c>
      <c r="C7359" s="53" t="s">
        <v>33536</v>
      </c>
      <c r="D7359" s="53" t="s">
        <v>33872</v>
      </c>
    </row>
    <row r="7360" spans="1:4" ht="15" x14ac:dyDescent="0.25">
      <c r="A7360" s="53" t="s">
        <v>11946</v>
      </c>
      <c r="B7360" s="53">
        <v>10</v>
      </c>
      <c r="C7360" s="53" t="s">
        <v>33536</v>
      </c>
      <c r="D7360" s="53" t="s">
        <v>33872</v>
      </c>
    </row>
    <row r="7361" spans="1:4" ht="15" x14ac:dyDescent="0.25">
      <c r="A7361" s="53" t="s">
        <v>11947</v>
      </c>
      <c r="B7361" s="53">
        <v>15</v>
      </c>
      <c r="C7361" s="53" t="s">
        <v>33536</v>
      </c>
      <c r="D7361" s="53" t="s">
        <v>33872</v>
      </c>
    </row>
    <row r="7362" spans="1:4" ht="15" x14ac:dyDescent="0.25">
      <c r="A7362" s="53" t="s">
        <v>11948</v>
      </c>
      <c r="B7362" s="53">
        <v>10</v>
      </c>
      <c r="C7362" s="53" t="s">
        <v>33536</v>
      </c>
      <c r="D7362" s="53" t="s">
        <v>33872</v>
      </c>
    </row>
    <row r="7363" spans="1:4" ht="15" x14ac:dyDescent="0.25">
      <c r="A7363" s="53" t="s">
        <v>11949</v>
      </c>
      <c r="B7363" s="53">
        <v>5</v>
      </c>
      <c r="C7363" s="53" t="s">
        <v>33536</v>
      </c>
      <c r="D7363" s="53" t="s">
        <v>33872</v>
      </c>
    </row>
    <row r="7364" spans="1:4" ht="15" x14ac:dyDescent="0.25">
      <c r="A7364" s="53" t="s">
        <v>11950</v>
      </c>
      <c r="B7364" s="53">
        <v>15</v>
      </c>
      <c r="C7364" s="53" t="s">
        <v>33536</v>
      </c>
      <c r="D7364" s="53" t="s">
        <v>33872</v>
      </c>
    </row>
    <row r="7365" spans="1:4" ht="15" x14ac:dyDescent="0.25">
      <c r="A7365" s="53" t="s">
        <v>11951</v>
      </c>
      <c r="B7365" s="53">
        <v>15</v>
      </c>
      <c r="C7365" s="53" t="s">
        <v>33536</v>
      </c>
      <c r="D7365" s="53" t="s">
        <v>33872</v>
      </c>
    </row>
    <row r="7366" spans="1:4" ht="15" x14ac:dyDescent="0.25">
      <c r="A7366" s="53" t="s">
        <v>11952</v>
      </c>
      <c r="B7366" s="53">
        <v>15</v>
      </c>
      <c r="C7366" s="53" t="s">
        <v>33536</v>
      </c>
      <c r="D7366" s="53" t="s">
        <v>33872</v>
      </c>
    </row>
    <row r="7367" spans="1:4" ht="15" x14ac:dyDescent="0.25">
      <c r="A7367" s="53" t="s">
        <v>11953</v>
      </c>
      <c r="B7367" s="53">
        <v>10</v>
      </c>
      <c r="C7367" s="53" t="s">
        <v>33536</v>
      </c>
      <c r="D7367" s="53" t="s">
        <v>33872</v>
      </c>
    </row>
    <row r="7368" spans="1:4" ht="15" x14ac:dyDescent="0.25">
      <c r="A7368" s="53" t="s">
        <v>11954</v>
      </c>
      <c r="B7368" s="53">
        <v>10</v>
      </c>
      <c r="C7368" s="53" t="s">
        <v>33536</v>
      </c>
      <c r="D7368" s="53" t="s">
        <v>33872</v>
      </c>
    </row>
    <row r="7369" spans="1:4" ht="15" x14ac:dyDescent="0.25">
      <c r="A7369" s="53" t="s">
        <v>11955</v>
      </c>
      <c r="B7369" s="53">
        <v>15</v>
      </c>
      <c r="C7369" s="53" t="s">
        <v>33536</v>
      </c>
      <c r="D7369" s="53" t="s">
        <v>33872</v>
      </c>
    </row>
    <row r="7370" spans="1:4" ht="15" x14ac:dyDescent="0.25">
      <c r="A7370" s="53" t="s">
        <v>11956</v>
      </c>
      <c r="B7370" s="53">
        <v>10</v>
      </c>
      <c r="C7370" s="53" t="s">
        <v>33536</v>
      </c>
      <c r="D7370" s="53" t="s">
        <v>33872</v>
      </c>
    </row>
    <row r="7371" spans="1:4" ht="15" x14ac:dyDescent="0.25">
      <c r="A7371" s="53" t="s">
        <v>11957</v>
      </c>
      <c r="B7371" s="53">
        <v>10</v>
      </c>
      <c r="C7371" s="53" t="s">
        <v>33536</v>
      </c>
      <c r="D7371" s="53" t="s">
        <v>33872</v>
      </c>
    </row>
    <row r="7372" spans="1:4" ht="15" x14ac:dyDescent="0.25">
      <c r="A7372" s="53" t="s">
        <v>11958</v>
      </c>
      <c r="B7372" s="53">
        <v>15</v>
      </c>
      <c r="C7372" s="53" t="s">
        <v>33536</v>
      </c>
      <c r="D7372" s="53" t="s">
        <v>33872</v>
      </c>
    </row>
    <row r="7373" spans="1:4" ht="15" x14ac:dyDescent="0.25">
      <c r="A7373" s="53" t="s">
        <v>11959</v>
      </c>
      <c r="B7373" s="53">
        <v>15</v>
      </c>
      <c r="C7373" s="53" t="s">
        <v>33536</v>
      </c>
      <c r="D7373" s="53" t="s">
        <v>33872</v>
      </c>
    </row>
    <row r="7374" spans="1:4" ht="15" x14ac:dyDescent="0.25">
      <c r="A7374" s="53" t="s">
        <v>11960</v>
      </c>
      <c r="B7374" s="53">
        <v>10</v>
      </c>
      <c r="C7374" s="53" t="s">
        <v>33536</v>
      </c>
      <c r="D7374" s="53" t="s">
        <v>33872</v>
      </c>
    </row>
    <row r="7375" spans="1:4" ht="15" x14ac:dyDescent="0.25">
      <c r="A7375" s="53" t="s">
        <v>11961</v>
      </c>
      <c r="B7375" s="53">
        <v>5</v>
      </c>
      <c r="C7375" s="53" t="s">
        <v>33536</v>
      </c>
      <c r="D7375" s="53" t="s">
        <v>33872</v>
      </c>
    </row>
    <row r="7376" spans="1:4" ht="15" x14ac:dyDescent="0.25">
      <c r="A7376" s="53" t="s">
        <v>11962</v>
      </c>
      <c r="B7376" s="53">
        <v>5</v>
      </c>
      <c r="C7376" s="53" t="s">
        <v>33536</v>
      </c>
      <c r="D7376" s="53" t="s">
        <v>33872</v>
      </c>
    </row>
    <row r="7377" spans="1:4" ht="15" x14ac:dyDescent="0.25">
      <c r="A7377" s="53" t="s">
        <v>11963</v>
      </c>
      <c r="B7377" s="53">
        <v>5</v>
      </c>
      <c r="C7377" s="53" t="s">
        <v>33536</v>
      </c>
      <c r="D7377" s="53" t="s">
        <v>33872</v>
      </c>
    </row>
    <row r="7378" spans="1:4" ht="15" x14ac:dyDescent="0.25">
      <c r="A7378" s="53" t="s">
        <v>11964</v>
      </c>
      <c r="B7378" s="53">
        <v>5</v>
      </c>
      <c r="C7378" s="53" t="s">
        <v>33536</v>
      </c>
      <c r="D7378" s="53" t="s">
        <v>33872</v>
      </c>
    </row>
    <row r="7379" spans="1:4" ht="15" x14ac:dyDescent="0.25">
      <c r="A7379" s="53" t="s">
        <v>11965</v>
      </c>
      <c r="B7379" s="53">
        <v>10</v>
      </c>
      <c r="C7379" s="53" t="s">
        <v>33536</v>
      </c>
      <c r="D7379" s="53" t="s">
        <v>33872</v>
      </c>
    </row>
    <row r="7380" spans="1:4" ht="15" x14ac:dyDescent="0.25">
      <c r="A7380" s="53" t="s">
        <v>11966</v>
      </c>
      <c r="B7380" s="53">
        <v>5</v>
      </c>
      <c r="C7380" s="53" t="s">
        <v>33536</v>
      </c>
      <c r="D7380" s="53" t="s">
        <v>33872</v>
      </c>
    </row>
    <row r="7381" spans="1:4" ht="15" x14ac:dyDescent="0.25">
      <c r="A7381" s="53" t="s">
        <v>11967</v>
      </c>
      <c r="B7381" s="53">
        <v>10</v>
      </c>
      <c r="C7381" s="53" t="s">
        <v>33536</v>
      </c>
      <c r="D7381" s="53" t="s">
        <v>33872</v>
      </c>
    </row>
    <row r="7382" spans="1:4" ht="15" x14ac:dyDescent="0.25">
      <c r="A7382" s="53" t="s">
        <v>11968</v>
      </c>
      <c r="B7382" s="53">
        <v>5</v>
      </c>
      <c r="C7382" s="53" t="s">
        <v>33536</v>
      </c>
      <c r="D7382" s="53" t="s">
        <v>33872</v>
      </c>
    </row>
    <row r="7383" spans="1:4" ht="15" x14ac:dyDescent="0.25">
      <c r="A7383" s="53" t="s">
        <v>11969</v>
      </c>
      <c r="B7383" s="53">
        <v>15</v>
      </c>
      <c r="C7383" s="53" t="s">
        <v>33536</v>
      </c>
      <c r="D7383" s="53" t="s">
        <v>33872</v>
      </c>
    </row>
    <row r="7384" spans="1:4" ht="15" x14ac:dyDescent="0.25">
      <c r="A7384" s="53" t="s">
        <v>11970</v>
      </c>
      <c r="B7384" s="53">
        <v>5</v>
      </c>
      <c r="C7384" s="53" t="s">
        <v>33536</v>
      </c>
      <c r="D7384" s="53" t="s">
        <v>33872</v>
      </c>
    </row>
    <row r="7385" spans="1:4" ht="15" x14ac:dyDescent="0.25">
      <c r="A7385" s="53" t="s">
        <v>11971</v>
      </c>
      <c r="B7385" s="53">
        <v>5</v>
      </c>
      <c r="C7385" s="53" t="s">
        <v>33536</v>
      </c>
      <c r="D7385" s="53" t="s">
        <v>33872</v>
      </c>
    </row>
    <row r="7386" spans="1:4" ht="15" x14ac:dyDescent="0.25">
      <c r="A7386" s="53" t="s">
        <v>11972</v>
      </c>
      <c r="B7386" s="53">
        <v>15</v>
      </c>
      <c r="C7386" s="53" t="s">
        <v>33536</v>
      </c>
      <c r="D7386" s="53" t="s">
        <v>33872</v>
      </c>
    </row>
    <row r="7387" spans="1:4" ht="15" x14ac:dyDescent="0.25">
      <c r="A7387" s="53" t="s">
        <v>11973</v>
      </c>
      <c r="B7387" s="53">
        <v>15</v>
      </c>
      <c r="C7387" s="53" t="s">
        <v>33536</v>
      </c>
      <c r="D7387" s="53" t="s">
        <v>33872</v>
      </c>
    </row>
    <row r="7388" spans="1:4" ht="15" x14ac:dyDescent="0.25">
      <c r="A7388" s="53" t="s">
        <v>11974</v>
      </c>
      <c r="B7388" s="53">
        <v>15</v>
      </c>
      <c r="C7388" s="53" t="s">
        <v>33536</v>
      </c>
      <c r="D7388" s="53" t="s">
        <v>33873</v>
      </c>
    </row>
    <row r="7389" spans="1:4" ht="15" x14ac:dyDescent="0.25">
      <c r="A7389" s="53" t="s">
        <v>11975</v>
      </c>
      <c r="B7389" s="53">
        <v>15</v>
      </c>
      <c r="C7389" s="53" t="s">
        <v>33536</v>
      </c>
      <c r="D7389" s="53" t="s">
        <v>33873</v>
      </c>
    </row>
    <row r="7390" spans="1:4" ht="15" x14ac:dyDescent="0.25">
      <c r="A7390" s="53" t="s">
        <v>11976</v>
      </c>
      <c r="B7390" s="53">
        <v>15</v>
      </c>
      <c r="C7390" s="53" t="s">
        <v>33536</v>
      </c>
      <c r="D7390" s="53" t="s">
        <v>33873</v>
      </c>
    </row>
    <row r="7391" spans="1:4" ht="15" x14ac:dyDescent="0.25">
      <c r="A7391" s="53" t="s">
        <v>11977</v>
      </c>
      <c r="B7391" s="53">
        <v>15</v>
      </c>
      <c r="C7391" s="53" t="s">
        <v>33536</v>
      </c>
      <c r="D7391" s="53" t="s">
        <v>33872</v>
      </c>
    </row>
    <row r="7392" spans="1:4" ht="15" x14ac:dyDescent="0.25">
      <c r="A7392" s="53" t="s">
        <v>11978</v>
      </c>
      <c r="B7392" s="53">
        <v>15</v>
      </c>
      <c r="C7392" s="53" t="s">
        <v>33536</v>
      </c>
      <c r="D7392" s="53" t="s">
        <v>33872</v>
      </c>
    </row>
    <row r="7393" spans="1:4" ht="15" x14ac:dyDescent="0.25">
      <c r="A7393" s="53" t="s">
        <v>11979</v>
      </c>
      <c r="B7393" s="53">
        <v>15</v>
      </c>
      <c r="C7393" s="53" t="s">
        <v>33536</v>
      </c>
      <c r="D7393" s="53" t="s">
        <v>33872</v>
      </c>
    </row>
    <row r="7394" spans="1:4" ht="15" x14ac:dyDescent="0.25">
      <c r="A7394" s="53" t="s">
        <v>11980</v>
      </c>
      <c r="B7394" s="53">
        <v>15</v>
      </c>
      <c r="C7394" s="53" t="s">
        <v>33536</v>
      </c>
      <c r="D7394" s="53" t="s">
        <v>33872</v>
      </c>
    </row>
    <row r="7395" spans="1:4" ht="15" x14ac:dyDescent="0.25">
      <c r="A7395" s="53" t="s">
        <v>11981</v>
      </c>
      <c r="B7395" s="53">
        <v>30</v>
      </c>
      <c r="C7395" s="53" t="s">
        <v>33538</v>
      </c>
      <c r="D7395" s="53" t="s">
        <v>33873</v>
      </c>
    </row>
    <row r="7396" spans="1:4" ht="15" x14ac:dyDescent="0.25">
      <c r="A7396" s="53" t="s">
        <v>11982</v>
      </c>
      <c r="B7396" s="53">
        <v>15</v>
      </c>
      <c r="C7396" s="53" t="s">
        <v>33536</v>
      </c>
      <c r="D7396" s="53" t="s">
        <v>33872</v>
      </c>
    </row>
    <row r="7397" spans="1:4" ht="15" x14ac:dyDescent="0.25">
      <c r="A7397" s="53" t="s">
        <v>11983</v>
      </c>
      <c r="B7397" s="53">
        <v>15</v>
      </c>
      <c r="C7397" s="53" t="s">
        <v>33536</v>
      </c>
      <c r="D7397" s="53" t="s">
        <v>33872</v>
      </c>
    </row>
    <row r="7398" spans="1:4" ht="15" x14ac:dyDescent="0.25">
      <c r="A7398" s="53" t="s">
        <v>11984</v>
      </c>
      <c r="B7398" s="53">
        <v>15</v>
      </c>
      <c r="C7398" s="53" t="s">
        <v>33536</v>
      </c>
      <c r="D7398" s="53" t="s">
        <v>33872</v>
      </c>
    </row>
    <row r="7399" spans="1:4" ht="15" x14ac:dyDescent="0.25">
      <c r="A7399" s="53" t="s">
        <v>11985</v>
      </c>
      <c r="B7399" s="53">
        <v>15</v>
      </c>
      <c r="C7399" s="53" t="s">
        <v>33536</v>
      </c>
      <c r="D7399" s="53" t="s">
        <v>33872</v>
      </c>
    </row>
    <row r="7400" spans="1:4" ht="15" x14ac:dyDescent="0.25">
      <c r="A7400" s="53" t="s">
        <v>11986</v>
      </c>
      <c r="B7400" s="53">
        <v>15</v>
      </c>
      <c r="C7400" s="53" t="s">
        <v>33536</v>
      </c>
      <c r="D7400" s="53" t="s">
        <v>33873</v>
      </c>
    </row>
    <row r="7401" spans="1:4" ht="15" x14ac:dyDescent="0.25">
      <c r="A7401" s="53" t="s">
        <v>11987</v>
      </c>
      <c r="B7401" s="53">
        <v>15</v>
      </c>
      <c r="C7401" s="53" t="s">
        <v>33536</v>
      </c>
      <c r="D7401" s="53" t="s">
        <v>33873</v>
      </c>
    </row>
    <row r="7402" spans="1:4" ht="15" x14ac:dyDescent="0.25">
      <c r="A7402" s="53" t="s">
        <v>11988</v>
      </c>
      <c r="B7402" s="53">
        <v>15</v>
      </c>
      <c r="C7402" s="53" t="s">
        <v>33536</v>
      </c>
      <c r="D7402" s="53" t="s">
        <v>33873</v>
      </c>
    </row>
    <row r="7403" spans="1:4" ht="15" x14ac:dyDescent="0.25">
      <c r="A7403" s="53" t="s">
        <v>11989</v>
      </c>
      <c r="B7403" s="53">
        <v>15</v>
      </c>
      <c r="C7403" s="53" t="s">
        <v>33536</v>
      </c>
      <c r="D7403" s="53" t="s">
        <v>33873</v>
      </c>
    </row>
    <row r="7404" spans="1:4" ht="15" x14ac:dyDescent="0.25">
      <c r="A7404" s="53" t="s">
        <v>11990</v>
      </c>
      <c r="B7404" s="53">
        <v>15</v>
      </c>
      <c r="C7404" s="53" t="s">
        <v>33536</v>
      </c>
      <c r="D7404" s="53" t="s">
        <v>33873</v>
      </c>
    </row>
    <row r="7405" spans="1:4" ht="15" x14ac:dyDescent="0.25">
      <c r="A7405" s="53" t="s">
        <v>11991</v>
      </c>
      <c r="B7405" s="53">
        <v>15</v>
      </c>
      <c r="C7405" s="53" t="s">
        <v>33536</v>
      </c>
      <c r="D7405" s="53" t="s">
        <v>33872</v>
      </c>
    </row>
    <row r="7406" spans="1:4" ht="15" x14ac:dyDescent="0.25">
      <c r="A7406" s="53" t="s">
        <v>11992</v>
      </c>
      <c r="B7406" s="53">
        <v>10</v>
      </c>
      <c r="C7406" s="53" t="s">
        <v>33536</v>
      </c>
      <c r="D7406" s="53" t="s">
        <v>33872</v>
      </c>
    </row>
    <row r="7407" spans="1:4" ht="15" x14ac:dyDescent="0.25">
      <c r="A7407" s="53" t="s">
        <v>11993</v>
      </c>
      <c r="B7407" s="53">
        <v>15</v>
      </c>
      <c r="C7407" s="53" t="s">
        <v>33536</v>
      </c>
      <c r="D7407" s="53" t="s">
        <v>33872</v>
      </c>
    </row>
    <row r="7408" spans="1:4" ht="15" x14ac:dyDescent="0.25">
      <c r="A7408" s="53" t="s">
        <v>11994</v>
      </c>
      <c r="B7408" s="53">
        <v>15</v>
      </c>
      <c r="C7408" s="53" t="s">
        <v>33536</v>
      </c>
      <c r="D7408" s="53" t="s">
        <v>33872</v>
      </c>
    </row>
    <row r="7409" spans="1:4" ht="15" x14ac:dyDescent="0.25">
      <c r="A7409" s="53" t="s">
        <v>11995</v>
      </c>
      <c r="B7409" s="53">
        <v>20</v>
      </c>
      <c r="C7409" s="53" t="s">
        <v>33536</v>
      </c>
      <c r="D7409" s="53" t="s">
        <v>33872</v>
      </c>
    </row>
    <row r="7410" spans="1:4" ht="15" x14ac:dyDescent="0.25">
      <c r="A7410" s="53" t="s">
        <v>11996</v>
      </c>
      <c r="B7410" s="53">
        <v>15</v>
      </c>
      <c r="C7410" s="53" t="s">
        <v>33536</v>
      </c>
      <c r="D7410" s="53" t="s">
        <v>33872</v>
      </c>
    </row>
    <row r="7411" spans="1:4" ht="15" x14ac:dyDescent="0.25">
      <c r="A7411" s="53" t="s">
        <v>11997</v>
      </c>
      <c r="B7411" s="53">
        <v>15</v>
      </c>
      <c r="C7411" s="53" t="s">
        <v>33536</v>
      </c>
      <c r="D7411" s="53" t="s">
        <v>33872</v>
      </c>
    </row>
    <row r="7412" spans="1:4" ht="15" x14ac:dyDescent="0.25">
      <c r="A7412" s="53" t="s">
        <v>11998</v>
      </c>
      <c r="B7412" s="53">
        <v>10</v>
      </c>
      <c r="C7412" s="53" t="s">
        <v>33536</v>
      </c>
      <c r="D7412" s="53" t="s">
        <v>33872</v>
      </c>
    </row>
    <row r="7413" spans="1:4" ht="15" x14ac:dyDescent="0.25">
      <c r="A7413" s="53" t="s">
        <v>11999</v>
      </c>
      <c r="B7413" s="53">
        <v>15</v>
      </c>
      <c r="C7413" s="53" t="s">
        <v>33536</v>
      </c>
      <c r="D7413" s="53" t="s">
        <v>33872</v>
      </c>
    </row>
    <row r="7414" spans="1:4" ht="15" x14ac:dyDescent="0.25">
      <c r="A7414" s="53" t="s">
        <v>12000</v>
      </c>
      <c r="B7414" s="53">
        <v>5</v>
      </c>
      <c r="C7414" s="53" t="s">
        <v>33536</v>
      </c>
      <c r="D7414" s="53" t="s">
        <v>33872</v>
      </c>
    </row>
    <row r="7415" spans="1:4" ht="15" x14ac:dyDescent="0.25">
      <c r="A7415" s="53" t="s">
        <v>12001</v>
      </c>
      <c r="B7415" s="53">
        <v>15</v>
      </c>
      <c r="C7415" s="53" t="s">
        <v>33536</v>
      </c>
      <c r="D7415" s="53" t="s">
        <v>33872</v>
      </c>
    </row>
    <row r="7416" spans="1:4" ht="15" x14ac:dyDescent="0.25">
      <c r="A7416" s="53" t="s">
        <v>12002</v>
      </c>
      <c r="B7416" s="53">
        <v>10</v>
      </c>
      <c r="C7416" s="53" t="s">
        <v>33536</v>
      </c>
      <c r="D7416" s="53" t="s">
        <v>33872</v>
      </c>
    </row>
    <row r="7417" spans="1:4" ht="15" x14ac:dyDescent="0.25">
      <c r="A7417" s="53" t="s">
        <v>12003</v>
      </c>
      <c r="B7417" s="53">
        <v>10</v>
      </c>
      <c r="C7417" s="53" t="s">
        <v>33536</v>
      </c>
      <c r="D7417" s="53" t="s">
        <v>33872</v>
      </c>
    </row>
    <row r="7418" spans="1:4" ht="15" x14ac:dyDescent="0.25">
      <c r="A7418" s="53" t="s">
        <v>12004</v>
      </c>
      <c r="B7418" s="53">
        <v>15</v>
      </c>
      <c r="C7418" s="53" t="s">
        <v>33536</v>
      </c>
      <c r="D7418" s="53" t="s">
        <v>33872</v>
      </c>
    </row>
    <row r="7419" spans="1:4" ht="15" x14ac:dyDescent="0.25">
      <c r="A7419" s="53" t="s">
        <v>12005</v>
      </c>
      <c r="B7419" s="53">
        <v>15</v>
      </c>
      <c r="C7419" s="53" t="s">
        <v>33536</v>
      </c>
      <c r="D7419" s="53" t="s">
        <v>33872</v>
      </c>
    </row>
    <row r="7420" spans="1:4" ht="15" x14ac:dyDescent="0.25">
      <c r="A7420" s="53" t="s">
        <v>12006</v>
      </c>
      <c r="B7420" s="53">
        <v>20</v>
      </c>
      <c r="C7420" s="53" t="s">
        <v>33536</v>
      </c>
      <c r="D7420" s="53" t="s">
        <v>33872</v>
      </c>
    </row>
    <row r="7421" spans="1:4" ht="15" x14ac:dyDescent="0.25">
      <c r="A7421" s="53" t="s">
        <v>12007</v>
      </c>
      <c r="B7421" s="53">
        <v>5</v>
      </c>
      <c r="C7421" s="53" t="s">
        <v>33536</v>
      </c>
      <c r="D7421" s="53" t="s">
        <v>33872</v>
      </c>
    </row>
    <row r="7422" spans="1:4" ht="15" x14ac:dyDescent="0.25">
      <c r="A7422" s="53" t="s">
        <v>12008</v>
      </c>
      <c r="B7422" s="53">
        <v>10</v>
      </c>
      <c r="C7422" s="53" t="s">
        <v>33536</v>
      </c>
      <c r="D7422" s="53" t="s">
        <v>33872</v>
      </c>
    </row>
    <row r="7423" spans="1:4" ht="15" x14ac:dyDescent="0.25">
      <c r="A7423" s="53" t="s">
        <v>12009</v>
      </c>
      <c r="B7423" s="53">
        <v>5</v>
      </c>
      <c r="C7423" s="53" t="s">
        <v>33536</v>
      </c>
      <c r="D7423" s="53" t="s">
        <v>33872</v>
      </c>
    </row>
    <row r="7424" spans="1:4" ht="15" x14ac:dyDescent="0.25">
      <c r="A7424" s="53" t="s">
        <v>12010</v>
      </c>
      <c r="B7424" s="53">
        <v>10</v>
      </c>
      <c r="C7424" s="53" t="s">
        <v>33536</v>
      </c>
      <c r="D7424" s="53" t="s">
        <v>33872</v>
      </c>
    </row>
    <row r="7425" spans="1:4" ht="15" x14ac:dyDescent="0.25">
      <c r="A7425" s="53" t="s">
        <v>12011</v>
      </c>
      <c r="B7425" s="53">
        <v>10</v>
      </c>
      <c r="C7425" s="53" t="s">
        <v>33536</v>
      </c>
      <c r="D7425" s="53" t="s">
        <v>33872</v>
      </c>
    </row>
    <row r="7426" spans="1:4" ht="15" x14ac:dyDescent="0.25">
      <c r="A7426" s="53" t="s">
        <v>12012</v>
      </c>
      <c r="B7426" s="53">
        <v>5</v>
      </c>
      <c r="C7426" s="53" t="s">
        <v>33536</v>
      </c>
      <c r="D7426" s="53" t="s">
        <v>33872</v>
      </c>
    </row>
    <row r="7427" spans="1:4" ht="15" x14ac:dyDescent="0.25">
      <c r="A7427" s="53" t="s">
        <v>12013</v>
      </c>
      <c r="B7427" s="53">
        <v>5</v>
      </c>
      <c r="C7427" s="53" t="s">
        <v>33536</v>
      </c>
      <c r="D7427" s="53" t="s">
        <v>33872</v>
      </c>
    </row>
    <row r="7428" spans="1:4" ht="15" x14ac:dyDescent="0.25">
      <c r="A7428" s="53" t="s">
        <v>12014</v>
      </c>
      <c r="B7428" s="53">
        <v>10</v>
      </c>
      <c r="C7428" s="53" t="s">
        <v>33536</v>
      </c>
      <c r="D7428" s="53" t="s">
        <v>33872</v>
      </c>
    </row>
    <row r="7429" spans="1:4" ht="15" x14ac:dyDescent="0.25">
      <c r="A7429" s="53" t="s">
        <v>12015</v>
      </c>
      <c r="B7429" s="53">
        <v>10</v>
      </c>
      <c r="C7429" s="53" t="s">
        <v>33536</v>
      </c>
      <c r="D7429" s="53" t="s">
        <v>33872</v>
      </c>
    </row>
    <row r="7430" spans="1:4" ht="15" x14ac:dyDescent="0.25">
      <c r="A7430" s="53" t="s">
        <v>12016</v>
      </c>
      <c r="B7430" s="53">
        <v>5</v>
      </c>
      <c r="C7430" s="53" t="s">
        <v>33536</v>
      </c>
      <c r="D7430" s="53" t="s">
        <v>33872</v>
      </c>
    </row>
    <row r="7431" spans="1:4" ht="15" x14ac:dyDescent="0.25">
      <c r="A7431" s="53" t="s">
        <v>12017</v>
      </c>
      <c r="B7431" s="53">
        <v>5</v>
      </c>
      <c r="C7431" s="53" t="s">
        <v>33536</v>
      </c>
      <c r="D7431" s="53" t="s">
        <v>33872</v>
      </c>
    </row>
    <row r="7432" spans="1:4" ht="15" x14ac:dyDescent="0.25">
      <c r="A7432" s="53" t="s">
        <v>12018</v>
      </c>
      <c r="B7432" s="53">
        <v>5</v>
      </c>
      <c r="C7432" s="53" t="s">
        <v>33536</v>
      </c>
      <c r="D7432" s="53" t="s">
        <v>33872</v>
      </c>
    </row>
    <row r="7433" spans="1:4" ht="15" x14ac:dyDescent="0.25">
      <c r="A7433" s="53" t="s">
        <v>12019</v>
      </c>
      <c r="B7433" s="53">
        <v>5</v>
      </c>
      <c r="C7433" s="53" t="s">
        <v>33536</v>
      </c>
      <c r="D7433" s="53" t="s">
        <v>33872</v>
      </c>
    </row>
    <row r="7434" spans="1:4" ht="15" x14ac:dyDescent="0.25">
      <c r="A7434" s="53" t="s">
        <v>12020</v>
      </c>
      <c r="B7434" s="53">
        <v>10</v>
      </c>
      <c r="C7434" s="53" t="s">
        <v>33536</v>
      </c>
      <c r="D7434" s="53" t="s">
        <v>33872</v>
      </c>
    </row>
    <row r="7435" spans="1:4" ht="15" x14ac:dyDescent="0.25">
      <c r="A7435" s="53" t="s">
        <v>12021</v>
      </c>
      <c r="B7435" s="53">
        <v>5</v>
      </c>
      <c r="C7435" s="53" t="s">
        <v>33536</v>
      </c>
      <c r="D7435" s="53" t="s">
        <v>33872</v>
      </c>
    </row>
    <row r="7436" spans="1:4" ht="15" x14ac:dyDescent="0.25">
      <c r="A7436" s="53" t="s">
        <v>12022</v>
      </c>
      <c r="B7436" s="53">
        <v>5</v>
      </c>
      <c r="C7436" s="53" t="s">
        <v>33536</v>
      </c>
      <c r="D7436" s="53" t="s">
        <v>33872</v>
      </c>
    </row>
    <row r="7437" spans="1:4" ht="15" x14ac:dyDescent="0.25">
      <c r="A7437" s="53" t="s">
        <v>12023</v>
      </c>
      <c r="B7437" s="53">
        <v>10</v>
      </c>
      <c r="C7437" s="53" t="s">
        <v>33536</v>
      </c>
      <c r="D7437" s="53" t="s">
        <v>33872</v>
      </c>
    </row>
    <row r="7438" spans="1:4" ht="15" x14ac:dyDescent="0.25">
      <c r="A7438" s="53" t="s">
        <v>12024</v>
      </c>
      <c r="B7438" s="53">
        <v>10</v>
      </c>
      <c r="C7438" s="53" t="s">
        <v>33536</v>
      </c>
      <c r="D7438" s="53" t="s">
        <v>33872</v>
      </c>
    </row>
    <row r="7439" spans="1:4" ht="15" x14ac:dyDescent="0.25">
      <c r="A7439" s="53" t="s">
        <v>12025</v>
      </c>
      <c r="B7439" s="53">
        <v>5</v>
      </c>
      <c r="C7439" s="53" t="s">
        <v>33536</v>
      </c>
      <c r="D7439" s="53" t="s">
        <v>33872</v>
      </c>
    </row>
    <row r="7440" spans="1:4" ht="15" x14ac:dyDescent="0.25">
      <c r="A7440" s="53" t="s">
        <v>12026</v>
      </c>
      <c r="B7440" s="53">
        <v>10</v>
      </c>
      <c r="C7440" s="53" t="s">
        <v>33536</v>
      </c>
      <c r="D7440" s="53" t="s">
        <v>33872</v>
      </c>
    </row>
    <row r="7441" spans="1:4" ht="15" x14ac:dyDescent="0.25">
      <c r="A7441" s="53" t="s">
        <v>12027</v>
      </c>
      <c r="B7441" s="53">
        <v>10</v>
      </c>
      <c r="C7441" s="53" t="s">
        <v>33536</v>
      </c>
      <c r="D7441" s="53" t="s">
        <v>33872</v>
      </c>
    </row>
    <row r="7442" spans="1:4" ht="15" x14ac:dyDescent="0.25">
      <c r="A7442" s="53" t="s">
        <v>12028</v>
      </c>
      <c r="B7442" s="53">
        <v>10</v>
      </c>
      <c r="C7442" s="53" t="s">
        <v>33536</v>
      </c>
      <c r="D7442" s="53" t="s">
        <v>33872</v>
      </c>
    </row>
    <row r="7443" spans="1:4" ht="15" x14ac:dyDescent="0.25">
      <c r="A7443" s="53" t="s">
        <v>12029</v>
      </c>
      <c r="B7443" s="53">
        <v>10</v>
      </c>
      <c r="C7443" s="53" t="s">
        <v>33536</v>
      </c>
      <c r="D7443" s="53" t="s">
        <v>33872</v>
      </c>
    </row>
    <row r="7444" spans="1:4" ht="15" x14ac:dyDescent="0.25">
      <c r="A7444" s="53" t="s">
        <v>12030</v>
      </c>
      <c r="B7444" s="53">
        <v>10</v>
      </c>
      <c r="C7444" s="53" t="s">
        <v>33536</v>
      </c>
      <c r="D7444" s="53" t="s">
        <v>33872</v>
      </c>
    </row>
    <row r="7445" spans="1:4" ht="15" x14ac:dyDescent="0.25">
      <c r="A7445" s="53" t="s">
        <v>12031</v>
      </c>
      <c r="B7445" s="53">
        <v>5</v>
      </c>
      <c r="C7445" s="53" t="s">
        <v>33536</v>
      </c>
      <c r="D7445" s="53" t="s">
        <v>33872</v>
      </c>
    </row>
    <row r="7446" spans="1:4" ht="15" x14ac:dyDescent="0.25">
      <c r="A7446" s="53" t="s">
        <v>12032</v>
      </c>
      <c r="B7446" s="53">
        <v>5</v>
      </c>
      <c r="C7446" s="53" t="s">
        <v>33536</v>
      </c>
      <c r="D7446" s="53" t="s">
        <v>33872</v>
      </c>
    </row>
    <row r="7447" spans="1:4" ht="15" x14ac:dyDescent="0.25">
      <c r="A7447" s="53" t="s">
        <v>12033</v>
      </c>
      <c r="B7447" s="53">
        <v>5</v>
      </c>
      <c r="C7447" s="53" t="s">
        <v>33536</v>
      </c>
      <c r="D7447" s="53" t="s">
        <v>33872</v>
      </c>
    </row>
    <row r="7448" spans="1:4" ht="15" x14ac:dyDescent="0.25">
      <c r="A7448" s="53" t="s">
        <v>12034</v>
      </c>
      <c r="B7448" s="53">
        <v>10</v>
      </c>
      <c r="C7448" s="53" t="s">
        <v>33536</v>
      </c>
      <c r="D7448" s="53" t="s">
        <v>33872</v>
      </c>
    </row>
    <row r="7449" spans="1:4" ht="15" x14ac:dyDescent="0.25">
      <c r="A7449" s="53" t="s">
        <v>12035</v>
      </c>
      <c r="B7449" s="53">
        <v>10</v>
      </c>
      <c r="C7449" s="53" t="s">
        <v>33536</v>
      </c>
      <c r="D7449" s="53" t="s">
        <v>33872</v>
      </c>
    </row>
    <row r="7450" spans="1:4" ht="15" x14ac:dyDescent="0.25">
      <c r="A7450" s="53" t="s">
        <v>12036</v>
      </c>
      <c r="B7450" s="53">
        <v>10</v>
      </c>
      <c r="C7450" s="53" t="s">
        <v>33536</v>
      </c>
      <c r="D7450" s="53" t="s">
        <v>33872</v>
      </c>
    </row>
    <row r="7451" spans="1:4" ht="15" x14ac:dyDescent="0.25">
      <c r="A7451" s="53" t="s">
        <v>12037</v>
      </c>
      <c r="B7451" s="53">
        <v>10</v>
      </c>
      <c r="C7451" s="53" t="s">
        <v>33536</v>
      </c>
      <c r="D7451" s="53" t="s">
        <v>33872</v>
      </c>
    </row>
    <row r="7452" spans="1:4" ht="15" x14ac:dyDescent="0.25">
      <c r="A7452" s="53" t="s">
        <v>12038</v>
      </c>
      <c r="B7452" s="53">
        <v>10</v>
      </c>
      <c r="C7452" s="53" t="s">
        <v>33536</v>
      </c>
      <c r="D7452" s="53" t="s">
        <v>33872</v>
      </c>
    </row>
    <row r="7453" spans="1:4" ht="15" x14ac:dyDescent="0.25">
      <c r="A7453" s="53" t="s">
        <v>12039</v>
      </c>
      <c r="B7453" s="53">
        <v>10</v>
      </c>
      <c r="C7453" s="53" t="s">
        <v>33536</v>
      </c>
      <c r="D7453" s="53" t="s">
        <v>33872</v>
      </c>
    </row>
    <row r="7454" spans="1:4" ht="15" x14ac:dyDescent="0.25">
      <c r="A7454" s="53" t="s">
        <v>12040</v>
      </c>
      <c r="B7454" s="53">
        <v>10</v>
      </c>
      <c r="C7454" s="53" t="s">
        <v>33536</v>
      </c>
      <c r="D7454" s="53" t="s">
        <v>33872</v>
      </c>
    </row>
    <row r="7455" spans="1:4" ht="15" x14ac:dyDescent="0.25">
      <c r="A7455" s="53" t="s">
        <v>12041</v>
      </c>
      <c r="B7455" s="53">
        <v>10</v>
      </c>
      <c r="C7455" s="53" t="s">
        <v>33536</v>
      </c>
      <c r="D7455" s="53" t="s">
        <v>33872</v>
      </c>
    </row>
    <row r="7456" spans="1:4" ht="15" x14ac:dyDescent="0.25">
      <c r="A7456" s="53" t="s">
        <v>12042</v>
      </c>
      <c r="B7456" s="53">
        <v>40</v>
      </c>
      <c r="C7456" s="53" t="s">
        <v>33536</v>
      </c>
      <c r="D7456" s="53" t="s">
        <v>33872</v>
      </c>
    </row>
    <row r="7457" spans="1:4" ht="15" x14ac:dyDescent="0.25">
      <c r="A7457" s="53" t="s">
        <v>12043</v>
      </c>
      <c r="B7457" s="53">
        <v>10</v>
      </c>
      <c r="C7457" s="53" t="s">
        <v>33536</v>
      </c>
      <c r="D7457" s="53" t="s">
        <v>33872</v>
      </c>
    </row>
    <row r="7458" spans="1:4" ht="15" x14ac:dyDescent="0.25">
      <c r="A7458" s="53" t="s">
        <v>12044</v>
      </c>
      <c r="B7458" s="53">
        <v>10</v>
      </c>
      <c r="C7458" s="53" t="s">
        <v>33536</v>
      </c>
      <c r="D7458" s="53" t="s">
        <v>33872</v>
      </c>
    </row>
    <row r="7459" spans="1:4" ht="15" x14ac:dyDescent="0.25">
      <c r="A7459" s="53" t="s">
        <v>12045</v>
      </c>
      <c r="B7459" s="53">
        <v>10</v>
      </c>
      <c r="C7459" s="53" t="s">
        <v>33536</v>
      </c>
      <c r="D7459" s="53" t="s">
        <v>33872</v>
      </c>
    </row>
    <row r="7460" spans="1:4" ht="15" x14ac:dyDescent="0.25">
      <c r="A7460" s="53" t="s">
        <v>12046</v>
      </c>
      <c r="B7460" s="53">
        <v>10</v>
      </c>
      <c r="C7460" s="53" t="s">
        <v>33536</v>
      </c>
      <c r="D7460" s="53" t="s">
        <v>33872</v>
      </c>
    </row>
    <row r="7461" spans="1:4" ht="15" x14ac:dyDescent="0.25">
      <c r="A7461" s="53" t="s">
        <v>12047</v>
      </c>
      <c r="B7461" s="53">
        <v>10</v>
      </c>
      <c r="C7461" s="53" t="s">
        <v>33536</v>
      </c>
      <c r="D7461" s="53" t="s">
        <v>33872</v>
      </c>
    </row>
    <row r="7462" spans="1:4" ht="15" x14ac:dyDescent="0.25">
      <c r="A7462" s="53" t="s">
        <v>12048</v>
      </c>
      <c r="B7462" s="53">
        <v>10</v>
      </c>
      <c r="C7462" s="53" t="s">
        <v>33536</v>
      </c>
      <c r="D7462" s="53" t="s">
        <v>33872</v>
      </c>
    </row>
    <row r="7463" spans="1:4" ht="15" x14ac:dyDescent="0.25">
      <c r="A7463" s="53" t="s">
        <v>12049</v>
      </c>
      <c r="B7463" s="53">
        <v>15</v>
      </c>
      <c r="C7463" s="53" t="s">
        <v>33536</v>
      </c>
      <c r="D7463" s="53" t="s">
        <v>33873</v>
      </c>
    </row>
    <row r="7464" spans="1:4" ht="15" x14ac:dyDescent="0.25">
      <c r="A7464" s="53" t="s">
        <v>12050</v>
      </c>
      <c r="B7464" s="53">
        <v>15</v>
      </c>
      <c r="C7464" s="53" t="s">
        <v>33536</v>
      </c>
      <c r="D7464" s="53" t="s">
        <v>33872</v>
      </c>
    </row>
    <row r="7465" spans="1:4" ht="15" x14ac:dyDescent="0.25">
      <c r="A7465" s="53" t="s">
        <v>12051</v>
      </c>
      <c r="B7465" s="53">
        <v>15</v>
      </c>
      <c r="C7465" s="53" t="s">
        <v>33536</v>
      </c>
      <c r="D7465" s="53" t="s">
        <v>33872</v>
      </c>
    </row>
    <row r="7466" spans="1:4" ht="15" x14ac:dyDescent="0.25">
      <c r="A7466" s="53" t="s">
        <v>12052</v>
      </c>
      <c r="B7466" s="53">
        <v>15</v>
      </c>
      <c r="C7466" s="53" t="s">
        <v>33536</v>
      </c>
      <c r="D7466" s="53" t="s">
        <v>33872</v>
      </c>
    </row>
    <row r="7467" spans="1:4" ht="15" x14ac:dyDescent="0.25">
      <c r="A7467" s="53" t="s">
        <v>12053</v>
      </c>
      <c r="B7467" s="53">
        <v>10</v>
      </c>
      <c r="C7467" s="53" t="s">
        <v>33536</v>
      </c>
      <c r="D7467" s="53" t="s">
        <v>33872</v>
      </c>
    </row>
    <row r="7468" spans="1:4" ht="15" x14ac:dyDescent="0.25">
      <c r="A7468" s="53" t="s">
        <v>12054</v>
      </c>
      <c r="B7468" s="53">
        <v>10</v>
      </c>
      <c r="C7468" s="53" t="s">
        <v>33536</v>
      </c>
      <c r="D7468" s="53" t="s">
        <v>33872</v>
      </c>
    </row>
    <row r="7469" spans="1:4" ht="15" x14ac:dyDescent="0.25">
      <c r="A7469" s="53" t="s">
        <v>12055</v>
      </c>
      <c r="B7469" s="53">
        <v>10</v>
      </c>
      <c r="C7469" s="53" t="s">
        <v>33536</v>
      </c>
      <c r="D7469" s="53" t="s">
        <v>33872</v>
      </c>
    </row>
    <row r="7470" spans="1:4" ht="15" x14ac:dyDescent="0.25">
      <c r="A7470" s="53" t="s">
        <v>12056</v>
      </c>
      <c r="B7470" s="53">
        <v>10</v>
      </c>
      <c r="C7470" s="53" t="s">
        <v>33536</v>
      </c>
      <c r="D7470" s="53" t="s">
        <v>33872</v>
      </c>
    </row>
    <row r="7471" spans="1:4" ht="15" x14ac:dyDescent="0.25">
      <c r="A7471" s="53" t="s">
        <v>12057</v>
      </c>
      <c r="B7471" s="53">
        <v>10</v>
      </c>
      <c r="C7471" s="53" t="s">
        <v>33536</v>
      </c>
      <c r="D7471" s="53" t="s">
        <v>33872</v>
      </c>
    </row>
    <row r="7472" spans="1:4" ht="15" x14ac:dyDescent="0.25">
      <c r="A7472" s="53" t="s">
        <v>12058</v>
      </c>
      <c r="B7472" s="53">
        <v>10</v>
      </c>
      <c r="C7472" s="53" t="s">
        <v>33536</v>
      </c>
      <c r="D7472" s="53" t="s">
        <v>33872</v>
      </c>
    </row>
    <row r="7473" spans="1:4" ht="15" x14ac:dyDescent="0.25">
      <c r="A7473" s="53" t="s">
        <v>12059</v>
      </c>
      <c r="B7473" s="53">
        <v>10</v>
      </c>
      <c r="C7473" s="53" t="s">
        <v>33536</v>
      </c>
      <c r="D7473" s="53" t="s">
        <v>33872</v>
      </c>
    </row>
    <row r="7474" spans="1:4" ht="15" x14ac:dyDescent="0.25">
      <c r="A7474" s="53" t="s">
        <v>12060</v>
      </c>
      <c r="B7474" s="53">
        <v>10</v>
      </c>
      <c r="C7474" s="53" t="s">
        <v>33536</v>
      </c>
      <c r="D7474" s="53" t="s">
        <v>33872</v>
      </c>
    </row>
    <row r="7475" spans="1:4" ht="15" x14ac:dyDescent="0.25">
      <c r="A7475" s="53" t="s">
        <v>12061</v>
      </c>
      <c r="B7475" s="53">
        <v>10</v>
      </c>
      <c r="C7475" s="53" t="s">
        <v>33536</v>
      </c>
      <c r="D7475" s="53" t="s">
        <v>33872</v>
      </c>
    </row>
    <row r="7476" spans="1:4" ht="15" x14ac:dyDescent="0.25">
      <c r="A7476" s="53" t="s">
        <v>12062</v>
      </c>
      <c r="B7476" s="53">
        <v>10</v>
      </c>
      <c r="C7476" s="53" t="s">
        <v>33536</v>
      </c>
      <c r="D7476" s="53" t="s">
        <v>33872</v>
      </c>
    </row>
    <row r="7477" spans="1:4" ht="15" x14ac:dyDescent="0.25">
      <c r="A7477" s="53" t="s">
        <v>12063</v>
      </c>
      <c r="B7477" s="53">
        <v>10</v>
      </c>
      <c r="C7477" s="53" t="s">
        <v>33536</v>
      </c>
      <c r="D7477" s="53" t="s">
        <v>33872</v>
      </c>
    </row>
    <row r="7478" spans="1:4" ht="15" x14ac:dyDescent="0.25">
      <c r="A7478" s="53" t="s">
        <v>12064</v>
      </c>
      <c r="B7478" s="53">
        <v>10</v>
      </c>
      <c r="C7478" s="53" t="s">
        <v>33536</v>
      </c>
      <c r="D7478" s="53" t="s">
        <v>33872</v>
      </c>
    </row>
    <row r="7479" spans="1:4" ht="15" x14ac:dyDescent="0.25">
      <c r="A7479" s="53" t="s">
        <v>12065</v>
      </c>
      <c r="B7479" s="53">
        <v>10</v>
      </c>
      <c r="C7479" s="53" t="s">
        <v>33536</v>
      </c>
      <c r="D7479" s="53" t="s">
        <v>33872</v>
      </c>
    </row>
    <row r="7480" spans="1:4" ht="15" x14ac:dyDescent="0.25">
      <c r="A7480" s="53" t="s">
        <v>12066</v>
      </c>
      <c r="B7480" s="53">
        <v>20</v>
      </c>
      <c r="C7480" s="53"/>
      <c r="D7480" s="53" t="s">
        <v>33872</v>
      </c>
    </row>
    <row r="7481" spans="1:4" ht="15" x14ac:dyDescent="0.25">
      <c r="A7481" s="53" t="s">
        <v>12067</v>
      </c>
      <c r="B7481" s="53">
        <v>10</v>
      </c>
      <c r="C7481" s="53"/>
      <c r="D7481" s="53" t="s">
        <v>33872</v>
      </c>
    </row>
    <row r="7482" spans="1:4" ht="15" x14ac:dyDescent="0.25">
      <c r="A7482" s="53" t="s">
        <v>12068</v>
      </c>
      <c r="B7482" s="53">
        <v>20</v>
      </c>
      <c r="C7482" s="53"/>
      <c r="D7482" s="53" t="s">
        <v>33872</v>
      </c>
    </row>
    <row r="7483" spans="1:4" ht="15" x14ac:dyDescent="0.25">
      <c r="A7483" s="53" t="s">
        <v>12069</v>
      </c>
      <c r="B7483" s="53">
        <v>20</v>
      </c>
      <c r="C7483" s="53"/>
      <c r="D7483" s="53" t="s">
        <v>33872</v>
      </c>
    </row>
    <row r="7484" spans="1:4" ht="15" x14ac:dyDescent="0.25">
      <c r="A7484" s="53" t="s">
        <v>12070</v>
      </c>
      <c r="B7484" s="53">
        <v>20</v>
      </c>
      <c r="C7484" s="53"/>
      <c r="D7484" s="53" t="s">
        <v>33872</v>
      </c>
    </row>
    <row r="7485" spans="1:4" ht="15" x14ac:dyDescent="0.25">
      <c r="A7485" s="53" t="s">
        <v>12071</v>
      </c>
      <c r="B7485" s="53">
        <v>10</v>
      </c>
      <c r="C7485" s="53" t="s">
        <v>33536</v>
      </c>
      <c r="D7485" s="53" t="s">
        <v>33872</v>
      </c>
    </row>
    <row r="7486" spans="1:4" ht="15" x14ac:dyDescent="0.25">
      <c r="A7486" s="53" t="s">
        <v>12072</v>
      </c>
      <c r="B7486" s="53">
        <v>10</v>
      </c>
      <c r="C7486" s="53"/>
      <c r="D7486" s="53" t="s">
        <v>33872</v>
      </c>
    </row>
    <row r="7487" spans="1:4" ht="15" x14ac:dyDescent="0.25">
      <c r="A7487" s="53" t="s">
        <v>12073</v>
      </c>
      <c r="B7487" s="53">
        <v>20</v>
      </c>
      <c r="C7487" s="53"/>
      <c r="D7487" s="53" t="s">
        <v>33872</v>
      </c>
    </row>
    <row r="7488" spans="1:4" ht="15" x14ac:dyDescent="0.25">
      <c r="A7488" s="53" t="s">
        <v>12074</v>
      </c>
      <c r="B7488" s="53">
        <v>10</v>
      </c>
      <c r="C7488" s="53"/>
      <c r="D7488" s="53" t="s">
        <v>33872</v>
      </c>
    </row>
    <row r="7489" spans="1:4" ht="15" x14ac:dyDescent="0.25">
      <c r="A7489" s="53" t="s">
        <v>12075</v>
      </c>
      <c r="B7489" s="53">
        <v>30</v>
      </c>
      <c r="C7489" s="53"/>
      <c r="D7489" s="53" t="s">
        <v>33872</v>
      </c>
    </row>
    <row r="7490" spans="1:4" ht="15" x14ac:dyDescent="0.25">
      <c r="A7490" s="53" t="s">
        <v>12076</v>
      </c>
      <c r="B7490" s="53">
        <v>10</v>
      </c>
      <c r="C7490" s="53"/>
      <c r="D7490" s="53" t="s">
        <v>33872</v>
      </c>
    </row>
    <row r="7491" spans="1:4" ht="15" x14ac:dyDescent="0.25">
      <c r="A7491" s="53" t="s">
        <v>12077</v>
      </c>
      <c r="B7491" s="53">
        <v>20</v>
      </c>
      <c r="C7491" s="53"/>
      <c r="D7491" s="53" t="s">
        <v>33872</v>
      </c>
    </row>
    <row r="7492" spans="1:4" ht="15" x14ac:dyDescent="0.25">
      <c r="A7492" s="53" t="s">
        <v>12078</v>
      </c>
      <c r="B7492" s="53">
        <v>20</v>
      </c>
      <c r="C7492" s="53"/>
      <c r="D7492" s="53" t="s">
        <v>33872</v>
      </c>
    </row>
    <row r="7493" spans="1:4" ht="15" x14ac:dyDescent="0.25">
      <c r="A7493" s="53" t="s">
        <v>12079</v>
      </c>
      <c r="B7493" s="53">
        <v>15</v>
      </c>
      <c r="C7493" s="53" t="s">
        <v>33536</v>
      </c>
      <c r="D7493" s="53" t="s">
        <v>33872</v>
      </c>
    </row>
    <row r="7494" spans="1:4" ht="15" x14ac:dyDescent="0.25">
      <c r="A7494" s="53" t="s">
        <v>12080</v>
      </c>
      <c r="B7494" s="53">
        <v>30</v>
      </c>
      <c r="C7494" s="53" t="s">
        <v>33562</v>
      </c>
      <c r="D7494" s="53" t="s">
        <v>33873</v>
      </c>
    </row>
    <row r="7495" spans="1:4" ht="15" x14ac:dyDescent="0.25">
      <c r="A7495" s="53" t="s">
        <v>12081</v>
      </c>
      <c r="B7495" s="53">
        <v>30</v>
      </c>
      <c r="C7495" s="53" t="s">
        <v>33562</v>
      </c>
      <c r="D7495" s="53" t="s">
        <v>33873</v>
      </c>
    </row>
    <row r="7496" spans="1:4" ht="15" x14ac:dyDescent="0.25">
      <c r="A7496" s="53" t="s">
        <v>12082</v>
      </c>
      <c r="B7496" s="53">
        <v>30</v>
      </c>
      <c r="C7496" s="53" t="s">
        <v>33562</v>
      </c>
      <c r="D7496" s="53" t="s">
        <v>33873</v>
      </c>
    </row>
    <row r="7497" spans="1:4" ht="15" x14ac:dyDescent="0.25">
      <c r="A7497" s="53" t="s">
        <v>12083</v>
      </c>
      <c r="B7497" s="53">
        <v>30</v>
      </c>
      <c r="C7497" s="53" t="s">
        <v>33562</v>
      </c>
      <c r="D7497" s="53" t="s">
        <v>33873</v>
      </c>
    </row>
    <row r="7498" spans="1:4" ht="15" x14ac:dyDescent="0.25">
      <c r="A7498" s="53" t="s">
        <v>12084</v>
      </c>
      <c r="B7498" s="53">
        <v>0</v>
      </c>
      <c r="C7498" s="53" t="s">
        <v>33537</v>
      </c>
      <c r="D7498" s="53" t="s">
        <v>33873</v>
      </c>
    </row>
    <row r="7499" spans="1:4" ht="15" x14ac:dyDescent="0.25">
      <c r="A7499" s="53" t="s">
        <v>12085</v>
      </c>
      <c r="B7499" s="53">
        <v>0</v>
      </c>
      <c r="C7499" s="53" t="s">
        <v>33539</v>
      </c>
      <c r="D7499" s="53" t="s">
        <v>33873</v>
      </c>
    </row>
    <row r="7500" spans="1:4" ht="15" x14ac:dyDescent="0.25">
      <c r="A7500" s="53" t="s">
        <v>12086</v>
      </c>
      <c r="B7500" s="53">
        <v>0</v>
      </c>
      <c r="C7500" s="53" t="s">
        <v>33537</v>
      </c>
      <c r="D7500" s="53" t="s">
        <v>33873</v>
      </c>
    </row>
    <row r="7501" spans="1:4" ht="15" x14ac:dyDescent="0.25">
      <c r="A7501" s="53" t="s">
        <v>12087</v>
      </c>
      <c r="B7501" s="53">
        <v>15</v>
      </c>
      <c r="C7501" s="53" t="s">
        <v>33536</v>
      </c>
      <c r="D7501" s="53" t="s">
        <v>33872</v>
      </c>
    </row>
    <row r="7502" spans="1:4" ht="15" x14ac:dyDescent="0.25">
      <c r="A7502" s="53" t="s">
        <v>12088</v>
      </c>
      <c r="B7502" s="53">
        <v>0</v>
      </c>
      <c r="C7502" s="53" t="s">
        <v>33537</v>
      </c>
      <c r="D7502" s="53" t="s">
        <v>33873</v>
      </c>
    </row>
    <row r="7503" spans="1:4" ht="15" x14ac:dyDescent="0.25">
      <c r="A7503" s="53" t="s">
        <v>12089</v>
      </c>
      <c r="B7503" s="53">
        <v>5</v>
      </c>
      <c r="C7503" s="53" t="s">
        <v>33536</v>
      </c>
      <c r="D7503" s="53" t="s">
        <v>33872</v>
      </c>
    </row>
    <row r="7504" spans="1:4" ht="15" x14ac:dyDescent="0.25">
      <c r="A7504" s="53" t="s">
        <v>12090</v>
      </c>
      <c r="B7504" s="53">
        <v>15</v>
      </c>
      <c r="C7504" s="53" t="s">
        <v>33536</v>
      </c>
      <c r="D7504" s="53" t="s">
        <v>33872</v>
      </c>
    </row>
    <row r="7505" spans="1:4" ht="15" x14ac:dyDescent="0.25">
      <c r="A7505" s="53" t="s">
        <v>12091</v>
      </c>
      <c r="B7505" s="53">
        <v>15</v>
      </c>
      <c r="C7505" s="53" t="s">
        <v>33536</v>
      </c>
      <c r="D7505" s="53" t="s">
        <v>33872</v>
      </c>
    </row>
    <row r="7506" spans="1:4" ht="15" x14ac:dyDescent="0.25">
      <c r="A7506" s="53" t="s">
        <v>12092</v>
      </c>
      <c r="B7506" s="53">
        <v>10</v>
      </c>
      <c r="C7506" s="53" t="s">
        <v>33536</v>
      </c>
      <c r="D7506" s="53" t="s">
        <v>33872</v>
      </c>
    </row>
    <row r="7507" spans="1:4" ht="15" x14ac:dyDescent="0.25">
      <c r="A7507" s="53" t="s">
        <v>12093</v>
      </c>
      <c r="B7507" s="53">
        <v>15</v>
      </c>
      <c r="C7507" s="53" t="s">
        <v>33536</v>
      </c>
      <c r="D7507" s="53" t="s">
        <v>33872</v>
      </c>
    </row>
    <row r="7508" spans="1:4" ht="15" x14ac:dyDescent="0.25">
      <c r="A7508" s="53" t="s">
        <v>12094</v>
      </c>
      <c r="B7508" s="53">
        <v>15</v>
      </c>
      <c r="C7508" s="53" t="s">
        <v>33536</v>
      </c>
      <c r="D7508" s="53" t="s">
        <v>33872</v>
      </c>
    </row>
    <row r="7509" spans="1:4" ht="15" x14ac:dyDescent="0.25">
      <c r="A7509" s="53" t="s">
        <v>12095</v>
      </c>
      <c r="B7509" s="53">
        <v>10</v>
      </c>
      <c r="C7509" s="53" t="s">
        <v>33536</v>
      </c>
      <c r="D7509" s="53" t="s">
        <v>33872</v>
      </c>
    </row>
    <row r="7510" spans="1:4" ht="15" x14ac:dyDescent="0.25">
      <c r="A7510" s="53" t="s">
        <v>12096</v>
      </c>
      <c r="B7510" s="53">
        <v>10</v>
      </c>
      <c r="C7510" s="53" t="s">
        <v>33536</v>
      </c>
      <c r="D7510" s="53" t="s">
        <v>33872</v>
      </c>
    </row>
    <row r="7511" spans="1:4" ht="15" x14ac:dyDescent="0.25">
      <c r="A7511" s="53" t="s">
        <v>12097</v>
      </c>
      <c r="B7511" s="53">
        <v>15</v>
      </c>
      <c r="C7511" s="53" t="s">
        <v>33536</v>
      </c>
      <c r="D7511" s="53" t="s">
        <v>33872</v>
      </c>
    </row>
    <row r="7512" spans="1:4" ht="15" x14ac:dyDescent="0.25">
      <c r="A7512" s="53" t="s">
        <v>12098</v>
      </c>
      <c r="B7512" s="53">
        <v>10</v>
      </c>
      <c r="C7512" s="53" t="s">
        <v>33536</v>
      </c>
      <c r="D7512" s="53" t="s">
        <v>33872</v>
      </c>
    </row>
    <row r="7513" spans="1:4" ht="15" x14ac:dyDescent="0.25">
      <c r="A7513" s="53" t="s">
        <v>12099</v>
      </c>
      <c r="B7513" s="53">
        <v>5</v>
      </c>
      <c r="C7513" s="53" t="s">
        <v>33536</v>
      </c>
      <c r="D7513" s="53" t="s">
        <v>33872</v>
      </c>
    </row>
    <row r="7514" spans="1:4" ht="15" x14ac:dyDescent="0.25">
      <c r="A7514" s="53" t="s">
        <v>12100</v>
      </c>
      <c r="B7514" s="53">
        <v>15</v>
      </c>
      <c r="C7514" s="53" t="s">
        <v>33536</v>
      </c>
      <c r="D7514" s="53" t="s">
        <v>33872</v>
      </c>
    </row>
    <row r="7515" spans="1:4" ht="15" x14ac:dyDescent="0.25">
      <c r="A7515" s="53" t="s">
        <v>12101</v>
      </c>
      <c r="B7515" s="53">
        <v>15</v>
      </c>
      <c r="C7515" s="53" t="s">
        <v>33536</v>
      </c>
      <c r="D7515" s="53" t="s">
        <v>33872</v>
      </c>
    </row>
    <row r="7516" spans="1:4" ht="15" x14ac:dyDescent="0.25">
      <c r="A7516" s="53" t="s">
        <v>12102</v>
      </c>
      <c r="B7516" s="53">
        <v>10</v>
      </c>
      <c r="C7516" s="53" t="s">
        <v>33536</v>
      </c>
      <c r="D7516" s="53" t="s">
        <v>33872</v>
      </c>
    </row>
    <row r="7517" spans="1:4" ht="15" x14ac:dyDescent="0.25">
      <c r="A7517" s="53" t="s">
        <v>12103</v>
      </c>
      <c r="B7517" s="53">
        <v>10</v>
      </c>
      <c r="C7517" s="53" t="s">
        <v>33536</v>
      </c>
      <c r="D7517" s="53" t="s">
        <v>33872</v>
      </c>
    </row>
    <row r="7518" spans="1:4" ht="15" x14ac:dyDescent="0.25">
      <c r="A7518" s="53" t="s">
        <v>12104</v>
      </c>
      <c r="B7518" s="53">
        <v>15</v>
      </c>
      <c r="C7518" s="53" t="s">
        <v>33536</v>
      </c>
      <c r="D7518" s="53" t="s">
        <v>33872</v>
      </c>
    </row>
    <row r="7519" spans="1:4" ht="15" x14ac:dyDescent="0.25">
      <c r="A7519" s="53" t="s">
        <v>12105</v>
      </c>
      <c r="B7519" s="53">
        <v>20</v>
      </c>
      <c r="C7519" s="53" t="s">
        <v>33536</v>
      </c>
      <c r="D7519" s="53" t="s">
        <v>33872</v>
      </c>
    </row>
    <row r="7520" spans="1:4" ht="15" x14ac:dyDescent="0.25">
      <c r="A7520" s="53" t="s">
        <v>12106</v>
      </c>
      <c r="B7520" s="53">
        <v>15</v>
      </c>
      <c r="C7520" s="53" t="s">
        <v>33536</v>
      </c>
      <c r="D7520" s="53" t="s">
        <v>33872</v>
      </c>
    </row>
    <row r="7521" spans="1:4" ht="15" x14ac:dyDescent="0.25">
      <c r="A7521" s="53" t="s">
        <v>12107</v>
      </c>
      <c r="B7521" s="53">
        <v>5</v>
      </c>
      <c r="C7521" s="53" t="s">
        <v>33536</v>
      </c>
      <c r="D7521" s="53" t="s">
        <v>33872</v>
      </c>
    </row>
    <row r="7522" spans="1:4" ht="15" x14ac:dyDescent="0.25">
      <c r="A7522" s="53" t="s">
        <v>12108</v>
      </c>
      <c r="B7522" s="53">
        <v>15</v>
      </c>
      <c r="C7522" s="53" t="s">
        <v>33536</v>
      </c>
      <c r="D7522" s="53" t="s">
        <v>33872</v>
      </c>
    </row>
    <row r="7523" spans="1:4" ht="15" x14ac:dyDescent="0.25">
      <c r="A7523" s="53" t="s">
        <v>12109</v>
      </c>
      <c r="B7523" s="53">
        <v>15</v>
      </c>
      <c r="C7523" s="53" t="s">
        <v>33536</v>
      </c>
      <c r="D7523" s="53" t="s">
        <v>33872</v>
      </c>
    </row>
    <row r="7524" spans="1:4" ht="15" x14ac:dyDescent="0.25">
      <c r="A7524" s="53" t="s">
        <v>12110</v>
      </c>
      <c r="B7524" s="53">
        <v>10</v>
      </c>
      <c r="C7524" s="53" t="s">
        <v>33536</v>
      </c>
      <c r="D7524" s="53" t="s">
        <v>33872</v>
      </c>
    </row>
    <row r="7525" spans="1:4" ht="15" x14ac:dyDescent="0.25">
      <c r="A7525" s="53" t="s">
        <v>12111</v>
      </c>
      <c r="B7525" s="53">
        <v>10</v>
      </c>
      <c r="C7525" s="53" t="s">
        <v>33536</v>
      </c>
      <c r="D7525" s="53" t="s">
        <v>33872</v>
      </c>
    </row>
    <row r="7526" spans="1:4" ht="15" x14ac:dyDescent="0.25">
      <c r="A7526" s="53" t="s">
        <v>12112</v>
      </c>
      <c r="B7526" s="53">
        <v>5</v>
      </c>
      <c r="C7526" s="53" t="s">
        <v>33536</v>
      </c>
      <c r="D7526" s="53" t="s">
        <v>33872</v>
      </c>
    </row>
    <row r="7527" spans="1:4" ht="15" x14ac:dyDescent="0.25">
      <c r="A7527" s="53" t="s">
        <v>12113</v>
      </c>
      <c r="B7527" s="53">
        <v>5</v>
      </c>
      <c r="C7527" s="53" t="s">
        <v>33536</v>
      </c>
      <c r="D7527" s="53" t="s">
        <v>33872</v>
      </c>
    </row>
    <row r="7528" spans="1:4" ht="15" x14ac:dyDescent="0.25">
      <c r="A7528" s="53" t="s">
        <v>12114</v>
      </c>
      <c r="B7528" s="53">
        <v>10</v>
      </c>
      <c r="C7528" s="53" t="s">
        <v>33536</v>
      </c>
      <c r="D7528" s="53" t="s">
        <v>33872</v>
      </c>
    </row>
    <row r="7529" spans="1:4" ht="15" x14ac:dyDescent="0.25">
      <c r="A7529" s="53" t="s">
        <v>12115</v>
      </c>
      <c r="B7529" s="53">
        <v>10</v>
      </c>
      <c r="C7529" s="53" t="s">
        <v>33536</v>
      </c>
      <c r="D7529" s="53" t="s">
        <v>33872</v>
      </c>
    </row>
    <row r="7530" spans="1:4" ht="15" x14ac:dyDescent="0.25">
      <c r="A7530" s="53" t="s">
        <v>12116</v>
      </c>
      <c r="B7530" s="53">
        <v>10</v>
      </c>
      <c r="C7530" s="53" t="s">
        <v>33536</v>
      </c>
      <c r="D7530" s="53" t="s">
        <v>33872</v>
      </c>
    </row>
    <row r="7531" spans="1:4" ht="15" x14ac:dyDescent="0.25">
      <c r="A7531" s="53" t="s">
        <v>12117</v>
      </c>
      <c r="B7531" s="53">
        <v>5</v>
      </c>
      <c r="C7531" s="53" t="s">
        <v>33536</v>
      </c>
      <c r="D7531" s="53" t="s">
        <v>33872</v>
      </c>
    </row>
    <row r="7532" spans="1:4" ht="15" x14ac:dyDescent="0.25">
      <c r="A7532" s="53" t="s">
        <v>12118</v>
      </c>
      <c r="B7532" s="53">
        <v>15</v>
      </c>
      <c r="C7532" s="53" t="s">
        <v>33536</v>
      </c>
      <c r="D7532" s="53" t="s">
        <v>33872</v>
      </c>
    </row>
    <row r="7533" spans="1:4" ht="15" x14ac:dyDescent="0.25">
      <c r="A7533" s="53" t="s">
        <v>12119</v>
      </c>
      <c r="B7533" s="53">
        <v>5</v>
      </c>
      <c r="C7533" s="53" t="s">
        <v>33536</v>
      </c>
      <c r="D7533" s="53" t="s">
        <v>33872</v>
      </c>
    </row>
    <row r="7534" spans="1:4" ht="15" x14ac:dyDescent="0.25">
      <c r="A7534" s="53" t="s">
        <v>12120</v>
      </c>
      <c r="B7534" s="53">
        <v>15</v>
      </c>
      <c r="C7534" s="53" t="s">
        <v>33536</v>
      </c>
      <c r="D7534" s="53" t="s">
        <v>33872</v>
      </c>
    </row>
    <row r="7535" spans="1:4" ht="15" x14ac:dyDescent="0.25">
      <c r="A7535" s="53" t="s">
        <v>12121</v>
      </c>
      <c r="B7535" s="53">
        <v>5</v>
      </c>
      <c r="C7535" s="53" t="s">
        <v>33536</v>
      </c>
      <c r="D7535" s="53" t="s">
        <v>33872</v>
      </c>
    </row>
    <row r="7536" spans="1:4" ht="15" x14ac:dyDescent="0.25">
      <c r="A7536" s="53" t="s">
        <v>12122</v>
      </c>
      <c r="B7536" s="53">
        <v>5</v>
      </c>
      <c r="C7536" s="53" t="s">
        <v>33536</v>
      </c>
      <c r="D7536" s="53" t="s">
        <v>33872</v>
      </c>
    </row>
    <row r="7537" spans="1:4" ht="15" x14ac:dyDescent="0.25">
      <c r="A7537" s="53" t="s">
        <v>12123</v>
      </c>
      <c r="B7537" s="53">
        <v>5</v>
      </c>
      <c r="C7537" s="53" t="s">
        <v>33536</v>
      </c>
      <c r="D7537" s="53" t="s">
        <v>33872</v>
      </c>
    </row>
    <row r="7538" spans="1:4" ht="15" x14ac:dyDescent="0.25">
      <c r="A7538" s="53" t="s">
        <v>12124</v>
      </c>
      <c r="B7538" s="53">
        <v>5</v>
      </c>
      <c r="C7538" s="53" t="s">
        <v>33536</v>
      </c>
      <c r="D7538" s="53" t="s">
        <v>33872</v>
      </c>
    </row>
    <row r="7539" spans="1:4" ht="15" x14ac:dyDescent="0.25">
      <c r="A7539" s="53" t="s">
        <v>12125</v>
      </c>
      <c r="B7539" s="53">
        <v>15</v>
      </c>
      <c r="C7539" s="53" t="s">
        <v>33536</v>
      </c>
      <c r="D7539" s="53" t="s">
        <v>33872</v>
      </c>
    </row>
    <row r="7540" spans="1:4" ht="15" x14ac:dyDescent="0.25">
      <c r="A7540" s="53" t="s">
        <v>12126</v>
      </c>
      <c r="B7540" s="53">
        <v>10</v>
      </c>
      <c r="C7540" s="53" t="s">
        <v>33536</v>
      </c>
      <c r="D7540" s="53" t="s">
        <v>33872</v>
      </c>
    </row>
    <row r="7541" spans="1:4" ht="15" x14ac:dyDescent="0.25">
      <c r="A7541" s="53" t="s">
        <v>12127</v>
      </c>
      <c r="B7541" s="53">
        <v>25</v>
      </c>
      <c r="C7541" s="53" t="s">
        <v>33536</v>
      </c>
      <c r="D7541" s="53" t="s">
        <v>33872</v>
      </c>
    </row>
    <row r="7542" spans="1:4" ht="15" x14ac:dyDescent="0.25">
      <c r="A7542" s="53" t="s">
        <v>12128</v>
      </c>
      <c r="B7542" s="53">
        <v>15</v>
      </c>
      <c r="C7542" s="53" t="s">
        <v>33536</v>
      </c>
      <c r="D7542" s="53" t="s">
        <v>33872</v>
      </c>
    </row>
    <row r="7543" spans="1:4" ht="15" x14ac:dyDescent="0.25">
      <c r="A7543" s="53" t="s">
        <v>12129</v>
      </c>
      <c r="B7543" s="53">
        <v>10</v>
      </c>
      <c r="C7543" s="53" t="s">
        <v>33536</v>
      </c>
      <c r="D7543" s="53" t="s">
        <v>33872</v>
      </c>
    </row>
    <row r="7544" spans="1:4" ht="15" x14ac:dyDescent="0.25">
      <c r="A7544" s="53" t="s">
        <v>12130</v>
      </c>
      <c r="B7544" s="53">
        <v>10</v>
      </c>
      <c r="C7544" s="53" t="s">
        <v>33536</v>
      </c>
      <c r="D7544" s="53" t="s">
        <v>33872</v>
      </c>
    </row>
    <row r="7545" spans="1:4" ht="15" x14ac:dyDescent="0.25">
      <c r="A7545" s="53" t="s">
        <v>12131</v>
      </c>
      <c r="B7545" s="53">
        <v>15</v>
      </c>
      <c r="C7545" s="53" t="s">
        <v>33536</v>
      </c>
      <c r="D7545" s="53" t="s">
        <v>33872</v>
      </c>
    </row>
    <row r="7546" spans="1:4" ht="15" x14ac:dyDescent="0.25">
      <c r="A7546" s="53" t="s">
        <v>12132</v>
      </c>
      <c r="B7546" s="53">
        <v>10</v>
      </c>
      <c r="C7546" s="53" t="s">
        <v>33536</v>
      </c>
      <c r="D7546" s="53" t="s">
        <v>33872</v>
      </c>
    </row>
    <row r="7547" spans="1:4" ht="15" x14ac:dyDescent="0.25">
      <c r="A7547" s="53" t="s">
        <v>12133</v>
      </c>
      <c r="B7547" s="53">
        <v>15</v>
      </c>
      <c r="C7547" s="53" t="s">
        <v>33536</v>
      </c>
      <c r="D7547" s="53" t="s">
        <v>33872</v>
      </c>
    </row>
    <row r="7548" spans="1:4" ht="15" x14ac:dyDescent="0.25">
      <c r="A7548" s="53" t="s">
        <v>12134</v>
      </c>
      <c r="B7548" s="53">
        <v>10</v>
      </c>
      <c r="C7548" s="53" t="s">
        <v>33536</v>
      </c>
      <c r="D7548" s="53" t="s">
        <v>33872</v>
      </c>
    </row>
    <row r="7549" spans="1:4" ht="15" x14ac:dyDescent="0.25">
      <c r="A7549" s="53" t="s">
        <v>12135</v>
      </c>
      <c r="B7549" s="53">
        <v>15</v>
      </c>
      <c r="C7549" s="53" t="s">
        <v>33536</v>
      </c>
      <c r="D7549" s="53" t="s">
        <v>33872</v>
      </c>
    </row>
    <row r="7550" spans="1:4" ht="15" x14ac:dyDescent="0.25">
      <c r="A7550" s="53" t="s">
        <v>12136</v>
      </c>
      <c r="B7550" s="53">
        <v>30</v>
      </c>
      <c r="C7550" s="53" t="s">
        <v>33536</v>
      </c>
      <c r="D7550" s="53" t="s">
        <v>33872</v>
      </c>
    </row>
    <row r="7551" spans="1:4" ht="15" x14ac:dyDescent="0.25">
      <c r="A7551" s="53" t="s">
        <v>12137</v>
      </c>
      <c r="B7551" s="53">
        <v>15</v>
      </c>
      <c r="C7551" s="53" t="s">
        <v>33536</v>
      </c>
      <c r="D7551" s="53" t="s">
        <v>33872</v>
      </c>
    </row>
    <row r="7552" spans="1:4" ht="15" x14ac:dyDescent="0.25">
      <c r="A7552" s="53" t="s">
        <v>12138</v>
      </c>
      <c r="B7552" s="53">
        <v>15</v>
      </c>
      <c r="C7552" s="53" t="s">
        <v>33536</v>
      </c>
      <c r="D7552" s="53" t="s">
        <v>33873</v>
      </c>
    </row>
    <row r="7553" spans="1:4" ht="15" x14ac:dyDescent="0.25">
      <c r="A7553" s="53" t="s">
        <v>12139</v>
      </c>
      <c r="B7553" s="53">
        <v>15</v>
      </c>
      <c r="C7553" s="53" t="s">
        <v>33536</v>
      </c>
      <c r="D7553" s="53" t="s">
        <v>33873</v>
      </c>
    </row>
    <row r="7554" spans="1:4" ht="15" x14ac:dyDescent="0.25">
      <c r="A7554" s="53" t="s">
        <v>12140</v>
      </c>
      <c r="B7554" s="53">
        <v>15</v>
      </c>
      <c r="C7554" s="53" t="s">
        <v>33536</v>
      </c>
      <c r="D7554" s="53" t="s">
        <v>33873</v>
      </c>
    </row>
    <row r="7555" spans="1:4" ht="15" x14ac:dyDescent="0.25">
      <c r="A7555" s="53" t="s">
        <v>12141</v>
      </c>
      <c r="B7555" s="53">
        <v>5</v>
      </c>
      <c r="C7555" s="53" t="s">
        <v>33536</v>
      </c>
      <c r="D7555" s="53" t="s">
        <v>33872</v>
      </c>
    </row>
    <row r="7556" spans="1:4" ht="15" x14ac:dyDescent="0.25">
      <c r="A7556" s="53" t="s">
        <v>12142</v>
      </c>
      <c r="B7556" s="53">
        <v>5</v>
      </c>
      <c r="C7556" s="53" t="s">
        <v>33536</v>
      </c>
      <c r="D7556" s="53" t="s">
        <v>33872</v>
      </c>
    </row>
    <row r="7557" spans="1:4" ht="15" x14ac:dyDescent="0.25">
      <c r="A7557" s="53" t="s">
        <v>12143</v>
      </c>
      <c r="B7557" s="53">
        <v>10</v>
      </c>
      <c r="C7557" s="53" t="s">
        <v>33536</v>
      </c>
      <c r="D7557" s="53" t="s">
        <v>33872</v>
      </c>
    </row>
    <row r="7558" spans="1:4" ht="15" x14ac:dyDescent="0.25">
      <c r="A7558" s="53" t="s">
        <v>12144</v>
      </c>
      <c r="B7558" s="53">
        <v>10</v>
      </c>
      <c r="C7558" s="53" t="s">
        <v>33536</v>
      </c>
      <c r="D7558" s="53" t="s">
        <v>33872</v>
      </c>
    </row>
    <row r="7559" spans="1:4" ht="15" x14ac:dyDescent="0.25">
      <c r="A7559" s="53" t="s">
        <v>12145</v>
      </c>
      <c r="B7559" s="53">
        <v>10</v>
      </c>
      <c r="C7559" s="53" t="s">
        <v>33536</v>
      </c>
      <c r="D7559" s="53" t="s">
        <v>33872</v>
      </c>
    </row>
    <row r="7560" spans="1:4" ht="15" x14ac:dyDescent="0.25">
      <c r="A7560" s="53" t="s">
        <v>12146</v>
      </c>
      <c r="B7560" s="53">
        <v>10</v>
      </c>
      <c r="C7560" s="53" t="s">
        <v>33536</v>
      </c>
      <c r="D7560" s="53" t="s">
        <v>33872</v>
      </c>
    </row>
    <row r="7561" spans="1:4" ht="15" x14ac:dyDescent="0.25">
      <c r="A7561" s="53" t="s">
        <v>12147</v>
      </c>
      <c r="B7561" s="53">
        <v>5</v>
      </c>
      <c r="C7561" s="53" t="s">
        <v>33536</v>
      </c>
      <c r="D7561" s="53" t="s">
        <v>33872</v>
      </c>
    </row>
    <row r="7562" spans="1:4" ht="15" x14ac:dyDescent="0.25">
      <c r="A7562" s="53" t="s">
        <v>12148</v>
      </c>
      <c r="B7562" s="53">
        <v>5</v>
      </c>
      <c r="C7562" s="53" t="s">
        <v>33536</v>
      </c>
      <c r="D7562" s="53" t="s">
        <v>33872</v>
      </c>
    </row>
    <row r="7563" spans="1:4" ht="15" x14ac:dyDescent="0.25">
      <c r="A7563" s="53" t="s">
        <v>12149</v>
      </c>
      <c r="B7563" s="53">
        <v>5</v>
      </c>
      <c r="C7563" s="53" t="s">
        <v>33536</v>
      </c>
      <c r="D7563" s="53" t="s">
        <v>33872</v>
      </c>
    </row>
    <row r="7564" spans="1:4" ht="15" x14ac:dyDescent="0.25">
      <c r="A7564" s="53" t="s">
        <v>12150</v>
      </c>
      <c r="B7564" s="53">
        <v>10</v>
      </c>
      <c r="C7564" s="53" t="s">
        <v>33536</v>
      </c>
      <c r="D7564" s="53" t="s">
        <v>33872</v>
      </c>
    </row>
    <row r="7565" spans="1:4" ht="15" x14ac:dyDescent="0.25">
      <c r="A7565" s="53" t="s">
        <v>12151</v>
      </c>
      <c r="B7565" s="53">
        <v>5</v>
      </c>
      <c r="C7565" s="53" t="s">
        <v>33536</v>
      </c>
      <c r="D7565" s="53" t="s">
        <v>33872</v>
      </c>
    </row>
    <row r="7566" spans="1:4" ht="15" x14ac:dyDescent="0.25">
      <c r="A7566" s="53" t="s">
        <v>12152</v>
      </c>
      <c r="B7566" s="53">
        <v>5</v>
      </c>
      <c r="C7566" s="53" t="s">
        <v>33536</v>
      </c>
      <c r="D7566" s="53" t="s">
        <v>33872</v>
      </c>
    </row>
    <row r="7567" spans="1:4" ht="15" x14ac:dyDescent="0.25">
      <c r="A7567" s="53" t="s">
        <v>12153</v>
      </c>
      <c r="B7567" s="53">
        <v>5</v>
      </c>
      <c r="C7567" s="53" t="s">
        <v>33536</v>
      </c>
      <c r="D7567" s="53" t="s">
        <v>33872</v>
      </c>
    </row>
    <row r="7568" spans="1:4" ht="15" x14ac:dyDescent="0.25">
      <c r="A7568" s="53" t="s">
        <v>12154</v>
      </c>
      <c r="B7568" s="53">
        <v>10</v>
      </c>
      <c r="C7568" s="53" t="s">
        <v>33536</v>
      </c>
      <c r="D7568" s="53" t="s">
        <v>33872</v>
      </c>
    </row>
    <row r="7569" spans="1:4" ht="15" x14ac:dyDescent="0.25">
      <c r="A7569" s="53" t="s">
        <v>12155</v>
      </c>
      <c r="B7569" s="53">
        <v>5</v>
      </c>
      <c r="C7569" s="53" t="s">
        <v>33536</v>
      </c>
      <c r="D7569" s="53" t="s">
        <v>33872</v>
      </c>
    </row>
    <row r="7570" spans="1:4" ht="15" x14ac:dyDescent="0.25">
      <c r="A7570" s="53" t="s">
        <v>12156</v>
      </c>
      <c r="B7570" s="53">
        <v>5</v>
      </c>
      <c r="C7570" s="53" t="s">
        <v>33536</v>
      </c>
      <c r="D7570" s="53" t="s">
        <v>33872</v>
      </c>
    </row>
    <row r="7571" spans="1:4" ht="15" x14ac:dyDescent="0.25">
      <c r="A7571" s="53" t="s">
        <v>12157</v>
      </c>
      <c r="B7571" s="53">
        <v>5</v>
      </c>
      <c r="C7571" s="53" t="s">
        <v>33536</v>
      </c>
      <c r="D7571" s="53" t="s">
        <v>33872</v>
      </c>
    </row>
    <row r="7572" spans="1:4" ht="15" x14ac:dyDescent="0.25">
      <c r="A7572" s="53" t="s">
        <v>12158</v>
      </c>
      <c r="B7572" s="53">
        <v>5</v>
      </c>
      <c r="C7572" s="53" t="s">
        <v>33536</v>
      </c>
      <c r="D7572" s="53" t="s">
        <v>33872</v>
      </c>
    </row>
    <row r="7573" spans="1:4" ht="15" x14ac:dyDescent="0.25">
      <c r="A7573" s="53" t="s">
        <v>12159</v>
      </c>
      <c r="B7573" s="53">
        <v>10</v>
      </c>
      <c r="C7573" s="53" t="s">
        <v>33536</v>
      </c>
      <c r="D7573" s="53" t="s">
        <v>33872</v>
      </c>
    </row>
    <row r="7574" spans="1:4" ht="15" x14ac:dyDescent="0.25">
      <c r="A7574" s="53" t="s">
        <v>12160</v>
      </c>
      <c r="B7574" s="53">
        <v>5</v>
      </c>
      <c r="C7574" s="53" t="s">
        <v>33536</v>
      </c>
      <c r="D7574" s="53" t="s">
        <v>33872</v>
      </c>
    </row>
    <row r="7575" spans="1:4" ht="15" x14ac:dyDescent="0.25">
      <c r="A7575" s="53" t="s">
        <v>12161</v>
      </c>
      <c r="B7575" s="53">
        <v>10</v>
      </c>
      <c r="C7575" s="53" t="s">
        <v>33536</v>
      </c>
      <c r="D7575" s="53" t="s">
        <v>33872</v>
      </c>
    </row>
    <row r="7576" spans="1:4" ht="15" x14ac:dyDescent="0.25">
      <c r="A7576" s="53" t="s">
        <v>12162</v>
      </c>
      <c r="B7576" s="53">
        <v>20</v>
      </c>
      <c r="C7576" s="53" t="s">
        <v>33536</v>
      </c>
      <c r="D7576" s="53" t="s">
        <v>33872</v>
      </c>
    </row>
    <row r="7577" spans="1:4" ht="15" x14ac:dyDescent="0.25">
      <c r="A7577" s="53" t="s">
        <v>12163</v>
      </c>
      <c r="B7577" s="53">
        <v>15</v>
      </c>
      <c r="C7577" s="53" t="s">
        <v>33536</v>
      </c>
      <c r="D7577" s="53" t="s">
        <v>33872</v>
      </c>
    </row>
    <row r="7578" spans="1:4" ht="15" x14ac:dyDescent="0.25">
      <c r="A7578" s="53" t="s">
        <v>12164</v>
      </c>
      <c r="B7578" s="53">
        <v>5</v>
      </c>
      <c r="C7578" s="53" t="s">
        <v>33536</v>
      </c>
      <c r="D7578" s="53" t="s">
        <v>33872</v>
      </c>
    </row>
    <row r="7579" spans="1:4" ht="15" x14ac:dyDescent="0.25">
      <c r="A7579" s="53" t="s">
        <v>12165</v>
      </c>
      <c r="B7579" s="53">
        <v>5</v>
      </c>
      <c r="C7579" s="53" t="s">
        <v>33536</v>
      </c>
      <c r="D7579" s="53" t="s">
        <v>33872</v>
      </c>
    </row>
    <row r="7580" spans="1:4" ht="15" x14ac:dyDescent="0.25">
      <c r="A7580" s="53" t="s">
        <v>12166</v>
      </c>
      <c r="B7580" s="53">
        <v>15</v>
      </c>
      <c r="C7580" s="53" t="s">
        <v>33536</v>
      </c>
      <c r="D7580" s="53" t="s">
        <v>33872</v>
      </c>
    </row>
    <row r="7581" spans="1:4" ht="15" x14ac:dyDescent="0.25">
      <c r="A7581" s="53" t="s">
        <v>12167</v>
      </c>
      <c r="B7581" s="53">
        <v>5</v>
      </c>
      <c r="C7581" s="53" t="s">
        <v>33536</v>
      </c>
      <c r="D7581" s="53" t="s">
        <v>33872</v>
      </c>
    </row>
    <row r="7582" spans="1:4" ht="15" x14ac:dyDescent="0.25">
      <c r="A7582" s="53" t="s">
        <v>12168</v>
      </c>
      <c r="B7582" s="53">
        <v>5</v>
      </c>
      <c r="C7582" s="53" t="s">
        <v>33536</v>
      </c>
      <c r="D7582" s="53" t="s">
        <v>33872</v>
      </c>
    </row>
    <row r="7583" spans="1:4" ht="15" x14ac:dyDescent="0.25">
      <c r="A7583" s="53" t="s">
        <v>12169</v>
      </c>
      <c r="B7583" s="53">
        <v>10</v>
      </c>
      <c r="C7583" s="53" t="s">
        <v>33536</v>
      </c>
      <c r="D7583" s="53" t="s">
        <v>33872</v>
      </c>
    </row>
    <row r="7584" spans="1:4" ht="15" x14ac:dyDescent="0.25">
      <c r="A7584" s="53" t="s">
        <v>12170</v>
      </c>
      <c r="B7584" s="53">
        <v>10</v>
      </c>
      <c r="C7584" s="53" t="s">
        <v>33536</v>
      </c>
      <c r="D7584" s="53" t="s">
        <v>33872</v>
      </c>
    </row>
    <row r="7585" spans="1:4" ht="15" x14ac:dyDescent="0.25">
      <c r="A7585" s="53" t="s">
        <v>12171</v>
      </c>
      <c r="B7585" s="53">
        <v>5</v>
      </c>
      <c r="C7585" s="53" t="s">
        <v>33536</v>
      </c>
      <c r="D7585" s="53" t="s">
        <v>33872</v>
      </c>
    </row>
    <row r="7586" spans="1:4" ht="15" x14ac:dyDescent="0.25">
      <c r="A7586" s="53" t="s">
        <v>12172</v>
      </c>
      <c r="B7586" s="53">
        <v>10</v>
      </c>
      <c r="C7586" s="53" t="s">
        <v>33536</v>
      </c>
      <c r="D7586" s="53" t="s">
        <v>33872</v>
      </c>
    </row>
    <row r="7587" spans="1:4" ht="15" x14ac:dyDescent="0.25">
      <c r="A7587" s="53" t="s">
        <v>12173</v>
      </c>
      <c r="B7587" s="53">
        <v>10</v>
      </c>
      <c r="C7587" s="53" t="s">
        <v>33536</v>
      </c>
      <c r="D7587" s="53" t="s">
        <v>33872</v>
      </c>
    </row>
    <row r="7588" spans="1:4" ht="15" x14ac:dyDescent="0.25">
      <c r="A7588" s="53" t="s">
        <v>12174</v>
      </c>
      <c r="B7588" s="53">
        <v>10</v>
      </c>
      <c r="C7588" s="53" t="s">
        <v>33536</v>
      </c>
      <c r="D7588" s="53" t="s">
        <v>33872</v>
      </c>
    </row>
    <row r="7589" spans="1:4" ht="15" x14ac:dyDescent="0.25">
      <c r="A7589" s="53" t="s">
        <v>12175</v>
      </c>
      <c r="B7589" s="53">
        <v>10</v>
      </c>
      <c r="C7589" s="53" t="s">
        <v>33536</v>
      </c>
      <c r="D7589" s="53" t="s">
        <v>33872</v>
      </c>
    </row>
    <row r="7590" spans="1:4" ht="15" x14ac:dyDescent="0.25">
      <c r="A7590" s="53" t="s">
        <v>12176</v>
      </c>
      <c r="B7590" s="53">
        <v>10</v>
      </c>
      <c r="C7590" s="53" t="s">
        <v>33536</v>
      </c>
      <c r="D7590" s="53" t="s">
        <v>33872</v>
      </c>
    </row>
    <row r="7591" spans="1:4" ht="15" x14ac:dyDescent="0.25">
      <c r="A7591" s="53" t="s">
        <v>12177</v>
      </c>
      <c r="B7591" s="53">
        <v>10</v>
      </c>
      <c r="C7591" s="53" t="s">
        <v>33536</v>
      </c>
      <c r="D7591" s="53" t="s">
        <v>33872</v>
      </c>
    </row>
    <row r="7592" spans="1:4" ht="15" x14ac:dyDescent="0.25">
      <c r="A7592" s="53" t="s">
        <v>12178</v>
      </c>
      <c r="B7592" s="53">
        <v>5</v>
      </c>
      <c r="C7592" s="53" t="s">
        <v>33536</v>
      </c>
      <c r="D7592" s="53" t="s">
        <v>33872</v>
      </c>
    </row>
    <row r="7593" spans="1:4" ht="15" x14ac:dyDescent="0.25">
      <c r="A7593" s="53" t="s">
        <v>12179</v>
      </c>
      <c r="B7593" s="53">
        <v>10</v>
      </c>
      <c r="C7593" s="53" t="s">
        <v>33536</v>
      </c>
      <c r="D7593" s="53" t="s">
        <v>33872</v>
      </c>
    </row>
    <row r="7594" spans="1:4" ht="15" x14ac:dyDescent="0.25">
      <c r="A7594" s="53" t="s">
        <v>12180</v>
      </c>
      <c r="B7594" s="53">
        <v>10</v>
      </c>
      <c r="C7594" s="53" t="s">
        <v>33536</v>
      </c>
      <c r="D7594" s="53" t="s">
        <v>33872</v>
      </c>
    </row>
    <row r="7595" spans="1:4" ht="15" x14ac:dyDescent="0.25">
      <c r="A7595" s="53" t="s">
        <v>12181</v>
      </c>
      <c r="B7595" s="53">
        <v>5</v>
      </c>
      <c r="C7595" s="53" t="s">
        <v>33536</v>
      </c>
      <c r="D7595" s="53" t="s">
        <v>33872</v>
      </c>
    </row>
    <row r="7596" spans="1:4" ht="15" x14ac:dyDescent="0.25">
      <c r="A7596" s="53" t="s">
        <v>12182</v>
      </c>
      <c r="B7596" s="53">
        <v>5</v>
      </c>
      <c r="C7596" s="53" t="s">
        <v>33536</v>
      </c>
      <c r="D7596" s="53" t="s">
        <v>33872</v>
      </c>
    </row>
    <row r="7597" spans="1:4" ht="15" x14ac:dyDescent="0.25">
      <c r="A7597" s="53" t="s">
        <v>12183</v>
      </c>
      <c r="B7597" s="53">
        <v>5</v>
      </c>
      <c r="C7597" s="53" t="s">
        <v>33536</v>
      </c>
      <c r="D7597" s="53" t="s">
        <v>33872</v>
      </c>
    </row>
    <row r="7598" spans="1:4" ht="15" x14ac:dyDescent="0.25">
      <c r="A7598" s="53" t="s">
        <v>12184</v>
      </c>
      <c r="B7598" s="53">
        <v>5</v>
      </c>
      <c r="C7598" s="53" t="s">
        <v>33536</v>
      </c>
      <c r="D7598" s="53" t="s">
        <v>33872</v>
      </c>
    </row>
    <row r="7599" spans="1:4" ht="15" x14ac:dyDescent="0.25">
      <c r="A7599" s="53" t="s">
        <v>12185</v>
      </c>
      <c r="B7599" s="53">
        <v>10</v>
      </c>
      <c r="C7599" s="53" t="s">
        <v>33536</v>
      </c>
      <c r="D7599" s="53" t="s">
        <v>33872</v>
      </c>
    </row>
    <row r="7600" spans="1:4" ht="15" x14ac:dyDescent="0.25">
      <c r="A7600" s="53" t="s">
        <v>12186</v>
      </c>
      <c r="B7600" s="53">
        <v>5</v>
      </c>
      <c r="C7600" s="53" t="s">
        <v>33536</v>
      </c>
      <c r="D7600" s="53" t="s">
        <v>33872</v>
      </c>
    </row>
    <row r="7601" spans="1:4" ht="15" x14ac:dyDescent="0.25">
      <c r="A7601" s="53" t="s">
        <v>12187</v>
      </c>
      <c r="B7601" s="53">
        <v>10</v>
      </c>
      <c r="C7601" s="53" t="s">
        <v>33536</v>
      </c>
      <c r="D7601" s="53" t="s">
        <v>33872</v>
      </c>
    </row>
    <row r="7602" spans="1:4" ht="15" x14ac:dyDescent="0.25">
      <c r="A7602" s="53" t="s">
        <v>12188</v>
      </c>
      <c r="B7602" s="53">
        <v>5</v>
      </c>
      <c r="C7602" s="53" t="s">
        <v>33536</v>
      </c>
      <c r="D7602" s="53" t="s">
        <v>33872</v>
      </c>
    </row>
    <row r="7603" spans="1:4" ht="15" x14ac:dyDescent="0.25">
      <c r="A7603" s="53" t="s">
        <v>12189</v>
      </c>
      <c r="B7603" s="53">
        <v>5</v>
      </c>
      <c r="C7603" s="53" t="s">
        <v>33536</v>
      </c>
      <c r="D7603" s="53" t="s">
        <v>33872</v>
      </c>
    </row>
    <row r="7604" spans="1:4" ht="15" x14ac:dyDescent="0.25">
      <c r="A7604" s="53" t="s">
        <v>12190</v>
      </c>
      <c r="B7604" s="53">
        <v>10</v>
      </c>
      <c r="C7604" s="53" t="s">
        <v>33536</v>
      </c>
      <c r="D7604" s="53" t="s">
        <v>33872</v>
      </c>
    </row>
    <row r="7605" spans="1:4" ht="15" x14ac:dyDescent="0.25">
      <c r="A7605" s="53" t="s">
        <v>12191</v>
      </c>
      <c r="B7605" s="53">
        <v>5</v>
      </c>
      <c r="C7605" s="53" t="s">
        <v>33536</v>
      </c>
      <c r="D7605" s="53" t="s">
        <v>33872</v>
      </c>
    </row>
    <row r="7606" spans="1:4" ht="15" x14ac:dyDescent="0.25">
      <c r="A7606" s="53" t="s">
        <v>12192</v>
      </c>
      <c r="B7606" s="53">
        <v>5</v>
      </c>
      <c r="C7606" s="53" t="s">
        <v>33536</v>
      </c>
      <c r="D7606" s="53" t="s">
        <v>33872</v>
      </c>
    </row>
    <row r="7607" spans="1:4" ht="15" x14ac:dyDescent="0.25">
      <c r="A7607" s="53" t="s">
        <v>12193</v>
      </c>
      <c r="B7607" s="53">
        <v>10</v>
      </c>
      <c r="C7607" s="53" t="s">
        <v>33536</v>
      </c>
      <c r="D7607" s="53" t="s">
        <v>33872</v>
      </c>
    </row>
    <row r="7608" spans="1:4" ht="15" x14ac:dyDescent="0.25">
      <c r="A7608" s="53" t="s">
        <v>12194</v>
      </c>
      <c r="B7608" s="53">
        <v>0</v>
      </c>
      <c r="C7608" s="53" t="s">
        <v>33536</v>
      </c>
      <c r="D7608" s="53" t="s">
        <v>33872</v>
      </c>
    </row>
    <row r="7609" spans="1:4" ht="15" x14ac:dyDescent="0.25">
      <c r="A7609" s="53" t="s">
        <v>12195</v>
      </c>
      <c r="B7609" s="53">
        <v>5</v>
      </c>
      <c r="C7609" s="53" t="s">
        <v>33536</v>
      </c>
      <c r="D7609" s="53" t="s">
        <v>33872</v>
      </c>
    </row>
    <row r="7610" spans="1:4" ht="15" x14ac:dyDescent="0.25">
      <c r="A7610" s="53" t="s">
        <v>12196</v>
      </c>
      <c r="B7610" s="53">
        <v>20</v>
      </c>
      <c r="C7610" s="53" t="s">
        <v>33536</v>
      </c>
      <c r="D7610" s="53" t="s">
        <v>33872</v>
      </c>
    </row>
    <row r="7611" spans="1:4" ht="15" x14ac:dyDescent="0.25">
      <c r="A7611" s="53" t="s">
        <v>12197</v>
      </c>
      <c r="B7611" s="53">
        <v>10</v>
      </c>
      <c r="C7611" s="53" t="s">
        <v>33536</v>
      </c>
      <c r="D7611" s="53" t="s">
        <v>33872</v>
      </c>
    </row>
    <row r="7612" spans="1:4" ht="15" x14ac:dyDescent="0.25">
      <c r="A7612" s="53" t="s">
        <v>12198</v>
      </c>
      <c r="B7612" s="53">
        <v>10</v>
      </c>
      <c r="C7612" s="53" t="s">
        <v>33536</v>
      </c>
      <c r="D7612" s="53" t="s">
        <v>33872</v>
      </c>
    </row>
    <row r="7613" spans="1:4" ht="15" x14ac:dyDescent="0.25">
      <c r="A7613" s="53" t="s">
        <v>12199</v>
      </c>
      <c r="B7613" s="53">
        <v>15</v>
      </c>
      <c r="C7613" s="53" t="s">
        <v>33536</v>
      </c>
      <c r="D7613" s="53" t="s">
        <v>33872</v>
      </c>
    </row>
    <row r="7614" spans="1:4" ht="15" x14ac:dyDescent="0.25">
      <c r="A7614" s="53" t="s">
        <v>12200</v>
      </c>
      <c r="B7614" s="53">
        <v>15</v>
      </c>
      <c r="C7614" s="53" t="s">
        <v>33536</v>
      </c>
      <c r="D7614" s="53" t="s">
        <v>33872</v>
      </c>
    </row>
    <row r="7615" spans="1:4" ht="15" x14ac:dyDescent="0.25">
      <c r="A7615" s="53" t="s">
        <v>12201</v>
      </c>
      <c r="B7615" s="53">
        <v>10</v>
      </c>
      <c r="C7615" s="53" t="s">
        <v>33536</v>
      </c>
      <c r="D7615" s="53" t="s">
        <v>33872</v>
      </c>
    </row>
    <row r="7616" spans="1:4" ht="15" x14ac:dyDescent="0.25">
      <c r="A7616" s="53" t="s">
        <v>12202</v>
      </c>
      <c r="B7616" s="53">
        <v>20</v>
      </c>
      <c r="C7616" s="53" t="s">
        <v>33536</v>
      </c>
      <c r="D7616" s="53" t="s">
        <v>33872</v>
      </c>
    </row>
    <row r="7617" spans="1:4" ht="15" x14ac:dyDescent="0.25">
      <c r="A7617" s="53" t="s">
        <v>12203</v>
      </c>
      <c r="B7617" s="53">
        <v>20</v>
      </c>
      <c r="C7617" s="53" t="s">
        <v>33536</v>
      </c>
      <c r="D7617" s="53" t="s">
        <v>33872</v>
      </c>
    </row>
    <row r="7618" spans="1:4" ht="15" x14ac:dyDescent="0.25">
      <c r="A7618" s="53" t="s">
        <v>12204</v>
      </c>
      <c r="B7618" s="53">
        <v>10</v>
      </c>
      <c r="C7618" s="53" t="s">
        <v>33536</v>
      </c>
      <c r="D7618" s="53" t="s">
        <v>33872</v>
      </c>
    </row>
    <row r="7619" spans="1:4" ht="15" x14ac:dyDescent="0.25">
      <c r="A7619" s="53" t="s">
        <v>12205</v>
      </c>
      <c r="B7619" s="53">
        <v>10</v>
      </c>
      <c r="C7619" s="53" t="s">
        <v>33536</v>
      </c>
      <c r="D7619" s="53" t="s">
        <v>33872</v>
      </c>
    </row>
    <row r="7620" spans="1:4" ht="15" x14ac:dyDescent="0.25">
      <c r="A7620" s="53" t="s">
        <v>12206</v>
      </c>
      <c r="B7620" s="53">
        <v>5</v>
      </c>
      <c r="C7620" s="53" t="s">
        <v>33536</v>
      </c>
      <c r="D7620" s="53" t="s">
        <v>33872</v>
      </c>
    </row>
    <row r="7621" spans="1:4" ht="15" x14ac:dyDescent="0.25">
      <c r="A7621" s="53" t="s">
        <v>12207</v>
      </c>
      <c r="B7621" s="53">
        <v>15</v>
      </c>
      <c r="C7621" s="53" t="s">
        <v>33536</v>
      </c>
      <c r="D7621" s="53" t="s">
        <v>33872</v>
      </c>
    </row>
    <row r="7622" spans="1:4" ht="15" x14ac:dyDescent="0.25">
      <c r="A7622" s="53" t="s">
        <v>12208</v>
      </c>
      <c r="B7622" s="53">
        <v>15</v>
      </c>
      <c r="C7622" s="53" t="s">
        <v>33536</v>
      </c>
      <c r="D7622" s="53" t="s">
        <v>33872</v>
      </c>
    </row>
    <row r="7623" spans="1:4" ht="15" x14ac:dyDescent="0.25">
      <c r="A7623" s="53" t="s">
        <v>12209</v>
      </c>
      <c r="B7623" s="53">
        <v>15</v>
      </c>
      <c r="C7623" s="53" t="s">
        <v>33536</v>
      </c>
      <c r="D7623" s="53" t="s">
        <v>33873</v>
      </c>
    </row>
    <row r="7624" spans="1:4" ht="15" x14ac:dyDescent="0.25">
      <c r="A7624" s="53" t="s">
        <v>12210</v>
      </c>
      <c r="B7624" s="53">
        <v>15</v>
      </c>
      <c r="C7624" s="53" t="s">
        <v>33536</v>
      </c>
      <c r="D7624" s="53" t="s">
        <v>33873</v>
      </c>
    </row>
    <row r="7625" spans="1:4" ht="15" x14ac:dyDescent="0.25">
      <c r="A7625" s="53" t="s">
        <v>12211</v>
      </c>
      <c r="B7625" s="53">
        <v>15</v>
      </c>
      <c r="C7625" s="53" t="s">
        <v>33536</v>
      </c>
      <c r="D7625" s="53" t="s">
        <v>33872</v>
      </c>
    </row>
    <row r="7626" spans="1:4" ht="15" x14ac:dyDescent="0.25">
      <c r="A7626" s="53" t="s">
        <v>12212</v>
      </c>
      <c r="B7626" s="53">
        <v>30</v>
      </c>
      <c r="C7626" s="53" t="s">
        <v>33536</v>
      </c>
      <c r="D7626" s="53" t="s">
        <v>33873</v>
      </c>
    </row>
    <row r="7627" spans="1:4" ht="15" x14ac:dyDescent="0.25">
      <c r="A7627" s="53" t="s">
        <v>12213</v>
      </c>
      <c r="B7627" s="53">
        <v>30</v>
      </c>
      <c r="C7627" s="53" t="s">
        <v>33536</v>
      </c>
      <c r="D7627" s="53" t="s">
        <v>33873</v>
      </c>
    </row>
    <row r="7628" spans="1:4" ht="15" x14ac:dyDescent="0.25">
      <c r="A7628" s="53" t="s">
        <v>12214</v>
      </c>
      <c r="B7628" s="53">
        <v>15</v>
      </c>
      <c r="C7628" s="53" t="s">
        <v>33536</v>
      </c>
      <c r="D7628" s="53" t="s">
        <v>33873</v>
      </c>
    </row>
    <row r="7629" spans="1:4" ht="15" x14ac:dyDescent="0.25">
      <c r="A7629" s="53" t="s">
        <v>12215</v>
      </c>
      <c r="B7629" s="53">
        <v>15</v>
      </c>
      <c r="C7629" s="53" t="s">
        <v>33536</v>
      </c>
      <c r="D7629" s="53" t="s">
        <v>33873</v>
      </c>
    </row>
    <row r="7630" spans="1:4" ht="15" x14ac:dyDescent="0.25">
      <c r="A7630" s="53" t="s">
        <v>12216</v>
      </c>
      <c r="B7630" s="53">
        <v>15</v>
      </c>
      <c r="C7630" s="53" t="s">
        <v>33536</v>
      </c>
      <c r="D7630" s="53" t="s">
        <v>33873</v>
      </c>
    </row>
    <row r="7631" spans="1:4" ht="15" x14ac:dyDescent="0.25">
      <c r="A7631" s="53" t="s">
        <v>12217</v>
      </c>
      <c r="B7631" s="53">
        <v>15</v>
      </c>
      <c r="C7631" s="53" t="s">
        <v>33536</v>
      </c>
      <c r="D7631" s="53" t="s">
        <v>33872</v>
      </c>
    </row>
    <row r="7632" spans="1:4" ht="15" x14ac:dyDescent="0.25">
      <c r="A7632" s="53" t="s">
        <v>12218</v>
      </c>
      <c r="B7632" s="53">
        <v>15</v>
      </c>
      <c r="C7632" s="53" t="s">
        <v>33536</v>
      </c>
      <c r="D7632" s="53" t="s">
        <v>33872</v>
      </c>
    </row>
    <row r="7633" spans="1:4" ht="15" x14ac:dyDescent="0.25">
      <c r="A7633" s="53" t="s">
        <v>12219</v>
      </c>
      <c r="B7633" s="53">
        <v>15</v>
      </c>
      <c r="C7633" s="53" t="s">
        <v>33536</v>
      </c>
      <c r="D7633" s="53" t="s">
        <v>33872</v>
      </c>
    </row>
    <row r="7634" spans="1:4" ht="15" x14ac:dyDescent="0.25">
      <c r="A7634" s="53" t="s">
        <v>12220</v>
      </c>
      <c r="B7634" s="53">
        <v>15</v>
      </c>
      <c r="C7634" s="53" t="s">
        <v>33536</v>
      </c>
      <c r="D7634" s="53" t="s">
        <v>33873</v>
      </c>
    </row>
    <row r="7635" spans="1:4" ht="15" x14ac:dyDescent="0.25">
      <c r="A7635" s="53" t="s">
        <v>12221</v>
      </c>
      <c r="B7635" s="53">
        <v>15</v>
      </c>
      <c r="C7635" s="53" t="s">
        <v>33536</v>
      </c>
      <c r="D7635" s="53" t="s">
        <v>33872</v>
      </c>
    </row>
    <row r="7636" spans="1:4" ht="15" x14ac:dyDescent="0.25">
      <c r="A7636" s="53" t="s">
        <v>12222</v>
      </c>
      <c r="B7636" s="53">
        <v>10</v>
      </c>
      <c r="C7636" s="53" t="s">
        <v>33536</v>
      </c>
      <c r="D7636" s="53" t="s">
        <v>33872</v>
      </c>
    </row>
    <row r="7637" spans="1:4" ht="15" x14ac:dyDescent="0.25">
      <c r="A7637" s="53" t="s">
        <v>12223</v>
      </c>
      <c r="B7637" s="53">
        <v>10</v>
      </c>
      <c r="C7637" s="53" t="s">
        <v>33536</v>
      </c>
      <c r="D7637" s="53" t="s">
        <v>33872</v>
      </c>
    </row>
    <row r="7638" spans="1:4" ht="15" x14ac:dyDescent="0.25">
      <c r="A7638" s="53" t="s">
        <v>12224</v>
      </c>
      <c r="B7638" s="53">
        <v>10</v>
      </c>
      <c r="C7638" s="53" t="s">
        <v>33536</v>
      </c>
      <c r="D7638" s="53" t="s">
        <v>33872</v>
      </c>
    </row>
    <row r="7639" spans="1:4" ht="15" x14ac:dyDescent="0.25">
      <c r="A7639" s="53" t="s">
        <v>12225</v>
      </c>
      <c r="B7639" s="53">
        <v>15</v>
      </c>
      <c r="C7639" s="53" t="s">
        <v>33536</v>
      </c>
      <c r="D7639" s="53" t="s">
        <v>33872</v>
      </c>
    </row>
    <row r="7640" spans="1:4" ht="15" x14ac:dyDescent="0.25">
      <c r="A7640" s="53" t="s">
        <v>12226</v>
      </c>
      <c r="B7640" s="53">
        <v>25</v>
      </c>
      <c r="C7640" s="53" t="s">
        <v>33536</v>
      </c>
      <c r="D7640" s="53" t="s">
        <v>33872</v>
      </c>
    </row>
    <row r="7641" spans="1:4" ht="15" x14ac:dyDescent="0.25">
      <c r="A7641" s="53" t="s">
        <v>12227</v>
      </c>
      <c r="B7641" s="53">
        <v>15</v>
      </c>
      <c r="C7641" s="53" t="s">
        <v>33536</v>
      </c>
      <c r="D7641" s="53" t="s">
        <v>33872</v>
      </c>
    </row>
    <row r="7642" spans="1:4" ht="15" x14ac:dyDescent="0.25">
      <c r="A7642" s="53" t="s">
        <v>12228</v>
      </c>
      <c r="B7642" s="53">
        <v>15</v>
      </c>
      <c r="C7642" s="53" t="s">
        <v>33536</v>
      </c>
      <c r="D7642" s="53" t="s">
        <v>33872</v>
      </c>
    </row>
    <row r="7643" spans="1:4" ht="15" x14ac:dyDescent="0.25">
      <c r="A7643" s="53" t="s">
        <v>12229</v>
      </c>
      <c r="B7643" s="53">
        <v>10</v>
      </c>
      <c r="C7643" s="53" t="s">
        <v>33536</v>
      </c>
      <c r="D7643" s="53" t="s">
        <v>33872</v>
      </c>
    </row>
    <row r="7644" spans="1:4" ht="15" x14ac:dyDescent="0.25">
      <c r="A7644" s="53" t="s">
        <v>12230</v>
      </c>
      <c r="B7644" s="53">
        <v>10</v>
      </c>
      <c r="C7644" s="53" t="s">
        <v>33536</v>
      </c>
      <c r="D7644" s="53" t="s">
        <v>33872</v>
      </c>
    </row>
    <row r="7645" spans="1:4" ht="15" x14ac:dyDescent="0.25">
      <c r="A7645" s="53" t="s">
        <v>12231</v>
      </c>
      <c r="B7645" s="53">
        <v>15</v>
      </c>
      <c r="C7645" s="53" t="s">
        <v>33536</v>
      </c>
      <c r="D7645" s="53" t="s">
        <v>33872</v>
      </c>
    </row>
    <row r="7646" spans="1:4" ht="15" x14ac:dyDescent="0.25">
      <c r="A7646" s="53" t="s">
        <v>12232</v>
      </c>
      <c r="B7646" s="53">
        <v>10</v>
      </c>
      <c r="C7646" s="53" t="s">
        <v>33536</v>
      </c>
      <c r="D7646" s="53" t="s">
        <v>33872</v>
      </c>
    </row>
    <row r="7647" spans="1:4" ht="15" x14ac:dyDescent="0.25">
      <c r="A7647" s="53" t="s">
        <v>12233</v>
      </c>
      <c r="B7647" s="53">
        <v>15</v>
      </c>
      <c r="C7647" s="53" t="s">
        <v>33536</v>
      </c>
      <c r="D7647" s="53" t="s">
        <v>33872</v>
      </c>
    </row>
    <row r="7648" spans="1:4" ht="15" x14ac:dyDescent="0.25">
      <c r="A7648" s="53" t="s">
        <v>12234</v>
      </c>
      <c r="B7648" s="53">
        <v>20</v>
      </c>
      <c r="C7648" s="53" t="s">
        <v>33536</v>
      </c>
      <c r="D7648" s="53" t="s">
        <v>33872</v>
      </c>
    </row>
    <row r="7649" spans="1:4" ht="15" x14ac:dyDescent="0.25">
      <c r="A7649" s="53" t="s">
        <v>12235</v>
      </c>
      <c r="B7649" s="53">
        <v>15</v>
      </c>
      <c r="C7649" s="53" t="s">
        <v>33536</v>
      </c>
      <c r="D7649" s="53" t="s">
        <v>33872</v>
      </c>
    </row>
    <row r="7650" spans="1:4" ht="15" x14ac:dyDescent="0.25">
      <c r="A7650" s="53" t="s">
        <v>12236</v>
      </c>
      <c r="B7650" s="53">
        <v>15</v>
      </c>
      <c r="C7650" s="53" t="s">
        <v>33536</v>
      </c>
      <c r="D7650" s="53" t="s">
        <v>33872</v>
      </c>
    </row>
    <row r="7651" spans="1:4" ht="15" x14ac:dyDescent="0.25">
      <c r="A7651" s="53" t="s">
        <v>12237</v>
      </c>
      <c r="B7651" s="53">
        <v>25</v>
      </c>
      <c r="C7651" s="53" t="s">
        <v>33536</v>
      </c>
      <c r="D7651" s="53" t="s">
        <v>33872</v>
      </c>
    </row>
    <row r="7652" spans="1:4" ht="15" x14ac:dyDescent="0.25">
      <c r="A7652" s="53" t="s">
        <v>12238</v>
      </c>
      <c r="B7652" s="53">
        <v>10</v>
      </c>
      <c r="C7652" s="53" t="s">
        <v>33536</v>
      </c>
      <c r="D7652" s="53" t="s">
        <v>33872</v>
      </c>
    </row>
    <row r="7653" spans="1:4" ht="15" x14ac:dyDescent="0.25">
      <c r="A7653" s="53" t="s">
        <v>12239</v>
      </c>
      <c r="B7653" s="53">
        <v>10</v>
      </c>
      <c r="C7653" s="53" t="s">
        <v>33536</v>
      </c>
      <c r="D7653" s="53" t="s">
        <v>33872</v>
      </c>
    </row>
    <row r="7654" spans="1:4" ht="15" x14ac:dyDescent="0.25">
      <c r="A7654" s="53" t="s">
        <v>12240</v>
      </c>
      <c r="B7654" s="53">
        <v>10</v>
      </c>
      <c r="C7654" s="53" t="s">
        <v>33536</v>
      </c>
      <c r="D7654" s="53" t="s">
        <v>33872</v>
      </c>
    </row>
    <row r="7655" spans="1:4" ht="15" x14ac:dyDescent="0.25">
      <c r="A7655" s="53" t="s">
        <v>12241</v>
      </c>
      <c r="B7655" s="53">
        <v>10</v>
      </c>
      <c r="C7655" s="53" t="s">
        <v>33536</v>
      </c>
      <c r="D7655" s="53" t="s">
        <v>33872</v>
      </c>
    </row>
    <row r="7656" spans="1:4" ht="15" x14ac:dyDescent="0.25">
      <c r="A7656" s="53" t="s">
        <v>12242</v>
      </c>
      <c r="B7656" s="53">
        <v>15</v>
      </c>
      <c r="C7656" s="53" t="s">
        <v>33536</v>
      </c>
      <c r="D7656" s="53" t="s">
        <v>33872</v>
      </c>
    </row>
    <row r="7657" spans="1:4" ht="15" x14ac:dyDescent="0.25">
      <c r="A7657" s="53" t="s">
        <v>12243</v>
      </c>
      <c r="B7657" s="53">
        <v>10</v>
      </c>
      <c r="C7657" s="53" t="s">
        <v>33536</v>
      </c>
      <c r="D7657" s="53" t="s">
        <v>33872</v>
      </c>
    </row>
    <row r="7658" spans="1:4" ht="15" x14ac:dyDescent="0.25">
      <c r="A7658" s="53" t="s">
        <v>12244</v>
      </c>
      <c r="B7658" s="53">
        <v>15</v>
      </c>
      <c r="C7658" s="53" t="s">
        <v>33536</v>
      </c>
      <c r="D7658" s="53" t="s">
        <v>33872</v>
      </c>
    </row>
    <row r="7659" spans="1:4" ht="15" x14ac:dyDescent="0.25">
      <c r="A7659" s="53" t="s">
        <v>12245</v>
      </c>
      <c r="B7659" s="53">
        <v>10</v>
      </c>
      <c r="C7659" s="53" t="s">
        <v>33536</v>
      </c>
      <c r="D7659" s="53" t="s">
        <v>33872</v>
      </c>
    </row>
    <row r="7660" spans="1:4" ht="15" x14ac:dyDescent="0.25">
      <c r="A7660" s="53" t="s">
        <v>12246</v>
      </c>
      <c r="B7660" s="53">
        <v>10</v>
      </c>
      <c r="C7660" s="53" t="s">
        <v>33536</v>
      </c>
      <c r="D7660" s="53" t="s">
        <v>33872</v>
      </c>
    </row>
    <row r="7661" spans="1:4" ht="15" x14ac:dyDescent="0.25">
      <c r="A7661" s="53" t="s">
        <v>12247</v>
      </c>
      <c r="B7661" s="53">
        <v>10</v>
      </c>
      <c r="C7661" s="53" t="s">
        <v>33536</v>
      </c>
      <c r="D7661" s="53" t="s">
        <v>33872</v>
      </c>
    </row>
    <row r="7662" spans="1:4" ht="15" x14ac:dyDescent="0.25">
      <c r="A7662" s="53" t="s">
        <v>12248</v>
      </c>
      <c r="B7662" s="53">
        <v>10</v>
      </c>
      <c r="C7662" s="53" t="s">
        <v>33536</v>
      </c>
      <c r="D7662" s="53" t="s">
        <v>33872</v>
      </c>
    </row>
    <row r="7663" spans="1:4" ht="15" x14ac:dyDescent="0.25">
      <c r="A7663" s="53" t="s">
        <v>12249</v>
      </c>
      <c r="B7663" s="53">
        <v>10</v>
      </c>
      <c r="C7663" s="53" t="s">
        <v>33536</v>
      </c>
      <c r="D7663" s="53" t="s">
        <v>33872</v>
      </c>
    </row>
    <row r="7664" spans="1:4" ht="15" x14ac:dyDescent="0.25">
      <c r="A7664" s="53" t="s">
        <v>12250</v>
      </c>
      <c r="B7664" s="53">
        <v>10</v>
      </c>
      <c r="C7664" s="53" t="s">
        <v>33536</v>
      </c>
      <c r="D7664" s="53" t="s">
        <v>33872</v>
      </c>
    </row>
    <row r="7665" spans="1:4" ht="15" x14ac:dyDescent="0.25">
      <c r="A7665" s="53" t="s">
        <v>12251</v>
      </c>
      <c r="B7665" s="53">
        <v>10</v>
      </c>
      <c r="C7665" s="53" t="s">
        <v>33536</v>
      </c>
      <c r="D7665" s="53" t="s">
        <v>33872</v>
      </c>
    </row>
    <row r="7666" spans="1:4" ht="15" x14ac:dyDescent="0.25">
      <c r="A7666" s="53" t="s">
        <v>12252</v>
      </c>
      <c r="B7666" s="53">
        <v>10</v>
      </c>
      <c r="C7666" s="53" t="s">
        <v>33536</v>
      </c>
      <c r="D7666" s="53" t="s">
        <v>33872</v>
      </c>
    </row>
    <row r="7667" spans="1:4" ht="15" x14ac:dyDescent="0.25">
      <c r="A7667" s="53" t="s">
        <v>12253</v>
      </c>
      <c r="B7667" s="53">
        <v>10</v>
      </c>
      <c r="C7667" s="53" t="s">
        <v>33536</v>
      </c>
      <c r="D7667" s="53" t="s">
        <v>33872</v>
      </c>
    </row>
    <row r="7668" spans="1:4" ht="15" x14ac:dyDescent="0.25">
      <c r="A7668" s="53" t="s">
        <v>12254</v>
      </c>
      <c r="B7668" s="53">
        <v>10</v>
      </c>
      <c r="C7668" s="53" t="s">
        <v>33536</v>
      </c>
      <c r="D7668" s="53" t="s">
        <v>33872</v>
      </c>
    </row>
    <row r="7669" spans="1:4" ht="15" x14ac:dyDescent="0.25">
      <c r="A7669" s="53" t="s">
        <v>12255</v>
      </c>
      <c r="B7669" s="53">
        <v>10</v>
      </c>
      <c r="C7669" s="53" t="s">
        <v>33536</v>
      </c>
      <c r="D7669" s="53" t="s">
        <v>33872</v>
      </c>
    </row>
    <row r="7670" spans="1:4" ht="15" x14ac:dyDescent="0.25">
      <c r="A7670" s="53" t="s">
        <v>12256</v>
      </c>
      <c r="B7670" s="53">
        <v>10</v>
      </c>
      <c r="C7670" s="53" t="s">
        <v>33536</v>
      </c>
      <c r="D7670" s="53" t="s">
        <v>33872</v>
      </c>
    </row>
    <row r="7671" spans="1:4" ht="15" x14ac:dyDescent="0.25">
      <c r="A7671" s="53" t="s">
        <v>12257</v>
      </c>
      <c r="B7671" s="53">
        <v>20</v>
      </c>
      <c r="C7671" s="53"/>
      <c r="D7671" s="53" t="s">
        <v>33872</v>
      </c>
    </row>
    <row r="7672" spans="1:4" ht="15" x14ac:dyDescent="0.25">
      <c r="A7672" s="53" t="s">
        <v>12258</v>
      </c>
      <c r="B7672" s="53">
        <v>10</v>
      </c>
      <c r="C7672" s="53"/>
      <c r="D7672" s="53" t="s">
        <v>33872</v>
      </c>
    </row>
    <row r="7673" spans="1:4" ht="15" x14ac:dyDescent="0.25">
      <c r="A7673" s="53" t="s">
        <v>12259</v>
      </c>
      <c r="B7673" s="53">
        <v>20</v>
      </c>
      <c r="C7673" s="53"/>
      <c r="D7673" s="53" t="s">
        <v>33872</v>
      </c>
    </row>
    <row r="7674" spans="1:4" ht="15" x14ac:dyDescent="0.25">
      <c r="A7674" s="53" t="s">
        <v>12260</v>
      </c>
      <c r="B7674" s="53">
        <v>20</v>
      </c>
      <c r="C7674" s="53"/>
      <c r="D7674" s="53" t="s">
        <v>33872</v>
      </c>
    </row>
    <row r="7675" spans="1:4" ht="15" x14ac:dyDescent="0.25">
      <c r="A7675" s="53" t="s">
        <v>12261</v>
      </c>
      <c r="B7675" s="53">
        <v>20</v>
      </c>
      <c r="C7675" s="53"/>
      <c r="D7675" s="53" t="s">
        <v>33872</v>
      </c>
    </row>
    <row r="7676" spans="1:4" ht="15" x14ac:dyDescent="0.25">
      <c r="A7676" s="53" t="s">
        <v>12262</v>
      </c>
      <c r="B7676" s="53">
        <v>20</v>
      </c>
      <c r="C7676" s="53"/>
      <c r="D7676" s="53" t="s">
        <v>33872</v>
      </c>
    </row>
    <row r="7677" spans="1:4" ht="15" x14ac:dyDescent="0.25">
      <c r="A7677" s="53" t="s">
        <v>12263</v>
      </c>
      <c r="B7677" s="53">
        <v>20</v>
      </c>
      <c r="C7677" s="53"/>
      <c r="D7677" s="53" t="s">
        <v>33872</v>
      </c>
    </row>
    <row r="7678" spans="1:4" ht="15" x14ac:dyDescent="0.25">
      <c r="A7678" s="53" t="s">
        <v>12264</v>
      </c>
      <c r="B7678" s="53">
        <v>20</v>
      </c>
      <c r="C7678" s="53"/>
      <c r="D7678" s="53" t="s">
        <v>33872</v>
      </c>
    </row>
    <row r="7679" spans="1:4" ht="15" x14ac:dyDescent="0.25">
      <c r="A7679" s="53" t="s">
        <v>12265</v>
      </c>
      <c r="B7679" s="53">
        <v>30</v>
      </c>
      <c r="C7679" s="53"/>
      <c r="D7679" s="53" t="s">
        <v>33872</v>
      </c>
    </row>
    <row r="7680" spans="1:4" ht="15" x14ac:dyDescent="0.25">
      <c r="A7680" s="53" t="s">
        <v>12266</v>
      </c>
      <c r="B7680" s="53">
        <v>30</v>
      </c>
      <c r="C7680" s="53"/>
      <c r="D7680" s="53" t="s">
        <v>33872</v>
      </c>
    </row>
    <row r="7681" spans="1:4" ht="15" x14ac:dyDescent="0.25">
      <c r="A7681" s="53" t="s">
        <v>12267</v>
      </c>
      <c r="B7681" s="53">
        <v>20</v>
      </c>
      <c r="C7681" s="53"/>
      <c r="D7681" s="53" t="s">
        <v>33872</v>
      </c>
    </row>
    <row r="7682" spans="1:4" ht="15" x14ac:dyDescent="0.25">
      <c r="A7682" s="53" t="s">
        <v>12268</v>
      </c>
      <c r="B7682" s="53">
        <v>30</v>
      </c>
      <c r="C7682" s="53"/>
      <c r="D7682" s="53" t="s">
        <v>33872</v>
      </c>
    </row>
    <row r="7683" spans="1:4" ht="15" x14ac:dyDescent="0.25">
      <c r="A7683" s="53" t="s">
        <v>12269</v>
      </c>
      <c r="B7683" s="53">
        <v>20</v>
      </c>
      <c r="C7683" s="53"/>
      <c r="D7683" s="53" t="s">
        <v>33872</v>
      </c>
    </row>
    <row r="7684" spans="1:4" ht="15" x14ac:dyDescent="0.25">
      <c r="A7684" s="53" t="s">
        <v>12270</v>
      </c>
      <c r="B7684" s="53">
        <v>10</v>
      </c>
      <c r="C7684" s="53"/>
      <c r="D7684" s="53" t="s">
        <v>33872</v>
      </c>
    </row>
    <row r="7685" spans="1:4" ht="15" x14ac:dyDescent="0.25">
      <c r="A7685" s="53" t="s">
        <v>12271</v>
      </c>
      <c r="B7685" s="53">
        <v>20</v>
      </c>
      <c r="C7685" s="53"/>
      <c r="D7685" s="53" t="s">
        <v>33872</v>
      </c>
    </row>
    <row r="7686" spans="1:4" ht="15" x14ac:dyDescent="0.25">
      <c r="A7686" s="53" t="s">
        <v>12272</v>
      </c>
      <c r="B7686" s="53">
        <v>20</v>
      </c>
      <c r="C7686" s="53"/>
      <c r="D7686" s="53" t="s">
        <v>33872</v>
      </c>
    </row>
    <row r="7687" spans="1:4" ht="15" x14ac:dyDescent="0.25">
      <c r="A7687" s="53" t="s">
        <v>12273</v>
      </c>
      <c r="B7687" s="53">
        <v>20</v>
      </c>
      <c r="C7687" s="53"/>
      <c r="D7687" s="53" t="s">
        <v>33872</v>
      </c>
    </row>
    <row r="7688" spans="1:4" ht="15" x14ac:dyDescent="0.25">
      <c r="A7688" s="53" t="s">
        <v>12274</v>
      </c>
      <c r="B7688" s="53">
        <v>10</v>
      </c>
      <c r="C7688" s="53"/>
      <c r="D7688" s="53" t="s">
        <v>33872</v>
      </c>
    </row>
    <row r="7689" spans="1:4" ht="15" x14ac:dyDescent="0.25">
      <c r="A7689" s="53" t="s">
        <v>12275</v>
      </c>
      <c r="B7689" s="53">
        <v>20</v>
      </c>
      <c r="C7689" s="53"/>
      <c r="D7689" s="53" t="s">
        <v>33872</v>
      </c>
    </row>
    <row r="7690" spans="1:4" ht="15" x14ac:dyDescent="0.25">
      <c r="A7690" s="53" t="s">
        <v>12276</v>
      </c>
      <c r="B7690" s="53">
        <v>30</v>
      </c>
      <c r="C7690" s="53"/>
      <c r="D7690" s="53" t="s">
        <v>33872</v>
      </c>
    </row>
    <row r="7691" spans="1:4" ht="15" x14ac:dyDescent="0.25">
      <c r="A7691" s="53" t="s">
        <v>12277</v>
      </c>
      <c r="B7691" s="53">
        <v>10</v>
      </c>
      <c r="C7691" s="53"/>
      <c r="D7691" s="53" t="s">
        <v>33872</v>
      </c>
    </row>
    <row r="7692" spans="1:4" ht="15" x14ac:dyDescent="0.25">
      <c r="A7692" s="53" t="s">
        <v>12278</v>
      </c>
      <c r="B7692" s="53">
        <v>10</v>
      </c>
      <c r="C7692" s="53"/>
      <c r="D7692" s="53" t="s">
        <v>33872</v>
      </c>
    </row>
    <row r="7693" spans="1:4" ht="15" x14ac:dyDescent="0.25">
      <c r="A7693" s="53" t="s">
        <v>12279</v>
      </c>
      <c r="B7693" s="53">
        <v>30</v>
      </c>
      <c r="C7693" s="53" t="s">
        <v>33536</v>
      </c>
      <c r="D7693" s="53" t="s">
        <v>33873</v>
      </c>
    </row>
    <row r="7694" spans="1:4" ht="15" x14ac:dyDescent="0.25">
      <c r="A7694" s="53" t="s">
        <v>12280</v>
      </c>
      <c r="B7694" s="53">
        <v>20</v>
      </c>
      <c r="C7694" s="53" t="s">
        <v>33536</v>
      </c>
      <c r="D7694" s="53" t="s">
        <v>33872</v>
      </c>
    </row>
    <row r="7695" spans="1:4" ht="15" x14ac:dyDescent="0.25">
      <c r="A7695" s="53" t="s">
        <v>12281</v>
      </c>
      <c r="B7695" s="53">
        <v>10</v>
      </c>
      <c r="C7695" s="53" t="s">
        <v>33536</v>
      </c>
      <c r="D7695" s="53" t="s">
        <v>33872</v>
      </c>
    </row>
    <row r="7696" spans="1:4" ht="15" x14ac:dyDescent="0.25">
      <c r="A7696" s="53" t="s">
        <v>12282</v>
      </c>
      <c r="B7696" s="53">
        <v>10</v>
      </c>
      <c r="C7696" s="53" t="s">
        <v>33536</v>
      </c>
      <c r="D7696" s="53" t="s">
        <v>33872</v>
      </c>
    </row>
    <row r="7697" spans="1:4" ht="15" x14ac:dyDescent="0.25">
      <c r="A7697" s="53" t="s">
        <v>12283</v>
      </c>
      <c r="B7697" s="53">
        <v>10</v>
      </c>
      <c r="C7697" s="53" t="s">
        <v>33536</v>
      </c>
      <c r="D7697" s="53" t="s">
        <v>33872</v>
      </c>
    </row>
    <row r="7698" spans="1:4" ht="15" x14ac:dyDescent="0.25">
      <c r="A7698" s="53" t="s">
        <v>12284</v>
      </c>
      <c r="B7698" s="53">
        <v>30</v>
      </c>
      <c r="C7698" s="53" t="s">
        <v>33536</v>
      </c>
      <c r="D7698" s="53" t="s">
        <v>33872</v>
      </c>
    </row>
    <row r="7699" spans="1:4" ht="15" x14ac:dyDescent="0.25">
      <c r="A7699" s="53" t="s">
        <v>12285</v>
      </c>
      <c r="B7699" s="53">
        <v>15</v>
      </c>
      <c r="C7699" s="53" t="s">
        <v>33536</v>
      </c>
      <c r="D7699" s="53" t="s">
        <v>33872</v>
      </c>
    </row>
    <row r="7700" spans="1:4" ht="15" x14ac:dyDescent="0.25">
      <c r="A7700" s="53" t="s">
        <v>12286</v>
      </c>
      <c r="B7700" s="53">
        <v>15</v>
      </c>
      <c r="C7700" s="53" t="s">
        <v>33536</v>
      </c>
      <c r="D7700" s="53" t="s">
        <v>33872</v>
      </c>
    </row>
    <row r="7701" spans="1:4" ht="15" x14ac:dyDescent="0.25">
      <c r="A7701" s="53" t="s">
        <v>12287</v>
      </c>
      <c r="B7701" s="53">
        <v>30</v>
      </c>
      <c r="C7701" s="53" t="s">
        <v>33562</v>
      </c>
      <c r="D7701" s="53" t="s">
        <v>33873</v>
      </c>
    </row>
    <row r="7702" spans="1:4" ht="15" x14ac:dyDescent="0.25">
      <c r="A7702" s="53" t="s">
        <v>12288</v>
      </c>
      <c r="B7702" s="53">
        <v>30</v>
      </c>
      <c r="C7702" s="53" t="s">
        <v>33562</v>
      </c>
      <c r="D7702" s="53" t="s">
        <v>33873</v>
      </c>
    </row>
    <row r="7703" spans="1:4" ht="15" x14ac:dyDescent="0.25">
      <c r="A7703" s="53" t="s">
        <v>12289</v>
      </c>
      <c r="B7703" s="53">
        <v>30</v>
      </c>
      <c r="C7703" s="53" t="s">
        <v>33562</v>
      </c>
      <c r="D7703" s="53" t="s">
        <v>33873</v>
      </c>
    </row>
    <row r="7704" spans="1:4" ht="15" x14ac:dyDescent="0.25">
      <c r="A7704" s="53" t="s">
        <v>12290</v>
      </c>
      <c r="B7704" s="53">
        <v>30</v>
      </c>
      <c r="C7704" s="53" t="s">
        <v>33562</v>
      </c>
      <c r="D7704" s="53" t="s">
        <v>33873</v>
      </c>
    </row>
    <row r="7705" spans="1:4" ht="15" x14ac:dyDescent="0.25">
      <c r="A7705" s="53" t="s">
        <v>12291</v>
      </c>
      <c r="B7705" s="53">
        <v>10</v>
      </c>
      <c r="C7705" s="53" t="s">
        <v>33536</v>
      </c>
      <c r="D7705" s="53" t="s">
        <v>33872</v>
      </c>
    </row>
    <row r="7706" spans="1:4" ht="15" x14ac:dyDescent="0.25">
      <c r="A7706" s="53" t="s">
        <v>12292</v>
      </c>
      <c r="B7706" s="53">
        <v>0</v>
      </c>
      <c r="C7706" s="53" t="s">
        <v>33537</v>
      </c>
      <c r="D7706" s="53" t="s">
        <v>33873</v>
      </c>
    </row>
    <row r="7707" spans="1:4" ht="15" x14ac:dyDescent="0.25">
      <c r="A7707" s="53" t="s">
        <v>12293</v>
      </c>
      <c r="B7707" s="53">
        <v>0</v>
      </c>
      <c r="C7707" s="53" t="s">
        <v>33537</v>
      </c>
      <c r="D7707" s="53" t="s">
        <v>33873</v>
      </c>
    </row>
    <row r="7708" spans="1:4" ht="15" x14ac:dyDescent="0.25">
      <c r="A7708" s="53" t="s">
        <v>12294</v>
      </c>
      <c r="B7708" s="53">
        <v>15</v>
      </c>
      <c r="C7708" s="53" t="s">
        <v>33536</v>
      </c>
      <c r="D7708" s="53" t="s">
        <v>33872</v>
      </c>
    </row>
    <row r="7709" spans="1:4" ht="15" x14ac:dyDescent="0.25">
      <c r="A7709" s="53" t="s">
        <v>12295</v>
      </c>
      <c r="B7709" s="53">
        <v>15</v>
      </c>
      <c r="C7709" s="53" t="s">
        <v>33536</v>
      </c>
      <c r="D7709" s="53" t="s">
        <v>33872</v>
      </c>
    </row>
    <row r="7710" spans="1:4" ht="15" x14ac:dyDescent="0.25">
      <c r="A7710" s="53" t="s">
        <v>12296</v>
      </c>
      <c r="B7710" s="53">
        <v>15</v>
      </c>
      <c r="C7710" s="53" t="s">
        <v>33536</v>
      </c>
      <c r="D7710" s="53" t="s">
        <v>33872</v>
      </c>
    </row>
    <row r="7711" spans="1:4" ht="15" x14ac:dyDescent="0.25">
      <c r="A7711" s="53" t="s">
        <v>12297</v>
      </c>
      <c r="B7711" s="53">
        <v>0</v>
      </c>
      <c r="C7711" s="53" t="s">
        <v>33537</v>
      </c>
      <c r="D7711" s="53" t="s">
        <v>33873</v>
      </c>
    </row>
    <row r="7712" spans="1:4" ht="15" x14ac:dyDescent="0.25">
      <c r="A7712" s="53" t="s">
        <v>12298</v>
      </c>
      <c r="B7712" s="53">
        <v>15</v>
      </c>
      <c r="C7712" s="53" t="s">
        <v>33536</v>
      </c>
      <c r="D7712" s="53" t="s">
        <v>33873</v>
      </c>
    </row>
    <row r="7713" spans="1:4" ht="15" x14ac:dyDescent="0.25">
      <c r="A7713" s="53" t="s">
        <v>12299</v>
      </c>
      <c r="B7713" s="53">
        <v>120</v>
      </c>
      <c r="C7713" s="53" t="s">
        <v>33550</v>
      </c>
      <c r="D7713" s="53" t="s">
        <v>33872</v>
      </c>
    </row>
    <row r="7714" spans="1:4" ht="15" x14ac:dyDescent="0.25">
      <c r="A7714" s="53" t="s">
        <v>12300</v>
      </c>
      <c r="B7714" s="53">
        <v>15</v>
      </c>
      <c r="C7714" s="53" t="s">
        <v>33536</v>
      </c>
      <c r="D7714" s="53" t="s">
        <v>33872</v>
      </c>
    </row>
    <row r="7715" spans="1:4" ht="15" x14ac:dyDescent="0.25">
      <c r="A7715" s="53" t="s">
        <v>12301</v>
      </c>
      <c r="B7715" s="53">
        <v>0</v>
      </c>
      <c r="C7715" s="53" t="s">
        <v>33536</v>
      </c>
      <c r="D7715" s="53" t="s">
        <v>33872</v>
      </c>
    </row>
    <row r="7716" spans="1:4" ht="15" x14ac:dyDescent="0.25">
      <c r="A7716" s="53" t="s">
        <v>12302</v>
      </c>
      <c r="B7716" s="53">
        <v>20</v>
      </c>
      <c r="C7716" s="53" t="s">
        <v>33536</v>
      </c>
      <c r="D7716" s="53" t="s">
        <v>33872</v>
      </c>
    </row>
    <row r="7717" spans="1:4" ht="15" x14ac:dyDescent="0.25">
      <c r="A7717" s="53" t="s">
        <v>12303</v>
      </c>
      <c r="B7717" s="53">
        <v>10</v>
      </c>
      <c r="C7717" s="53" t="s">
        <v>33536</v>
      </c>
      <c r="D7717" s="53" t="s">
        <v>33872</v>
      </c>
    </row>
    <row r="7718" spans="1:4" ht="15" x14ac:dyDescent="0.25">
      <c r="A7718" s="53" t="s">
        <v>12304</v>
      </c>
      <c r="B7718" s="53">
        <v>15</v>
      </c>
      <c r="C7718" s="53" t="s">
        <v>33536</v>
      </c>
      <c r="D7718" s="53" t="s">
        <v>33872</v>
      </c>
    </row>
    <row r="7719" spans="1:4" ht="15" x14ac:dyDescent="0.25">
      <c r="A7719" s="53" t="s">
        <v>12305</v>
      </c>
      <c r="B7719" s="53">
        <v>20</v>
      </c>
      <c r="C7719" s="53" t="s">
        <v>33536</v>
      </c>
      <c r="D7719" s="53" t="s">
        <v>33872</v>
      </c>
    </row>
    <row r="7720" spans="1:4" ht="15" x14ac:dyDescent="0.25">
      <c r="A7720" s="53" t="s">
        <v>12306</v>
      </c>
      <c r="B7720" s="53">
        <v>15</v>
      </c>
      <c r="C7720" s="53" t="s">
        <v>33536</v>
      </c>
      <c r="D7720" s="53" t="s">
        <v>33872</v>
      </c>
    </row>
    <row r="7721" spans="1:4" ht="15" x14ac:dyDescent="0.25">
      <c r="A7721" s="53" t="s">
        <v>12307</v>
      </c>
      <c r="B7721" s="53">
        <v>15</v>
      </c>
      <c r="C7721" s="53" t="s">
        <v>33536</v>
      </c>
      <c r="D7721" s="53" t="s">
        <v>33872</v>
      </c>
    </row>
    <row r="7722" spans="1:4" ht="15" x14ac:dyDescent="0.25">
      <c r="A7722" s="53" t="s">
        <v>12308</v>
      </c>
      <c r="B7722" s="53">
        <v>5</v>
      </c>
      <c r="C7722" s="53" t="s">
        <v>33536</v>
      </c>
      <c r="D7722" s="53" t="s">
        <v>33872</v>
      </c>
    </row>
    <row r="7723" spans="1:4" ht="15" x14ac:dyDescent="0.25">
      <c r="A7723" s="53" t="s">
        <v>12309</v>
      </c>
      <c r="B7723" s="53">
        <v>15</v>
      </c>
      <c r="C7723" s="53" t="s">
        <v>33536</v>
      </c>
      <c r="D7723" s="53" t="s">
        <v>33872</v>
      </c>
    </row>
    <row r="7724" spans="1:4" ht="15" x14ac:dyDescent="0.25">
      <c r="A7724" s="53" t="s">
        <v>12310</v>
      </c>
      <c r="B7724" s="53">
        <v>10</v>
      </c>
      <c r="C7724" s="53" t="s">
        <v>33536</v>
      </c>
      <c r="D7724" s="53" t="s">
        <v>33872</v>
      </c>
    </row>
    <row r="7725" spans="1:4" ht="15" x14ac:dyDescent="0.25">
      <c r="A7725" s="53" t="s">
        <v>12311</v>
      </c>
      <c r="B7725" s="53">
        <v>15</v>
      </c>
      <c r="C7725" s="53" t="s">
        <v>33536</v>
      </c>
      <c r="D7725" s="53" t="s">
        <v>33872</v>
      </c>
    </row>
    <row r="7726" spans="1:4" ht="15" x14ac:dyDescent="0.25">
      <c r="A7726" s="53" t="s">
        <v>12312</v>
      </c>
      <c r="B7726" s="53">
        <v>15</v>
      </c>
      <c r="C7726" s="53" t="s">
        <v>33536</v>
      </c>
      <c r="D7726" s="53" t="s">
        <v>33872</v>
      </c>
    </row>
    <row r="7727" spans="1:4" ht="15" x14ac:dyDescent="0.25">
      <c r="A7727" s="53" t="s">
        <v>12313</v>
      </c>
      <c r="B7727" s="53">
        <v>20</v>
      </c>
      <c r="C7727" s="53" t="s">
        <v>33536</v>
      </c>
      <c r="D7727" s="53" t="s">
        <v>33872</v>
      </c>
    </row>
    <row r="7728" spans="1:4" ht="15" x14ac:dyDescent="0.25">
      <c r="A7728" s="53" t="s">
        <v>12314</v>
      </c>
      <c r="B7728" s="53">
        <v>15</v>
      </c>
      <c r="C7728" s="53" t="s">
        <v>33536</v>
      </c>
      <c r="D7728" s="53" t="s">
        <v>33872</v>
      </c>
    </row>
    <row r="7729" spans="1:4" ht="15" x14ac:dyDescent="0.25">
      <c r="A7729" s="53" t="s">
        <v>12315</v>
      </c>
      <c r="B7729" s="53">
        <v>5</v>
      </c>
      <c r="C7729" s="53" t="s">
        <v>33536</v>
      </c>
      <c r="D7729" s="53" t="s">
        <v>33872</v>
      </c>
    </row>
    <row r="7730" spans="1:4" ht="15" x14ac:dyDescent="0.25">
      <c r="A7730" s="53" t="s">
        <v>12316</v>
      </c>
      <c r="B7730" s="53">
        <v>15</v>
      </c>
      <c r="C7730" s="53" t="s">
        <v>33536</v>
      </c>
      <c r="D7730" s="53" t="s">
        <v>33872</v>
      </c>
    </row>
    <row r="7731" spans="1:4" ht="15" x14ac:dyDescent="0.25">
      <c r="A7731" s="53" t="s">
        <v>12317</v>
      </c>
      <c r="B7731" s="53">
        <v>10</v>
      </c>
      <c r="C7731" s="53" t="s">
        <v>33536</v>
      </c>
      <c r="D7731" s="53" t="s">
        <v>33872</v>
      </c>
    </row>
    <row r="7732" spans="1:4" ht="15" x14ac:dyDescent="0.25">
      <c r="A7732" s="53" t="s">
        <v>12318</v>
      </c>
      <c r="B7732" s="53">
        <v>15</v>
      </c>
      <c r="C7732" s="53" t="s">
        <v>33536</v>
      </c>
      <c r="D7732" s="53" t="s">
        <v>33872</v>
      </c>
    </row>
    <row r="7733" spans="1:4" ht="15" x14ac:dyDescent="0.25">
      <c r="A7733" s="53" t="s">
        <v>12319</v>
      </c>
      <c r="B7733" s="53">
        <v>15</v>
      </c>
      <c r="C7733" s="53" t="s">
        <v>33536</v>
      </c>
      <c r="D7733" s="53" t="s">
        <v>33872</v>
      </c>
    </row>
    <row r="7734" spans="1:4" ht="15" x14ac:dyDescent="0.25">
      <c r="A7734" s="53" t="s">
        <v>12320</v>
      </c>
      <c r="B7734" s="53">
        <v>10</v>
      </c>
      <c r="C7734" s="53" t="s">
        <v>33536</v>
      </c>
      <c r="D7734" s="53" t="s">
        <v>33872</v>
      </c>
    </row>
    <row r="7735" spans="1:4" ht="15" x14ac:dyDescent="0.25">
      <c r="A7735" s="53" t="s">
        <v>12321</v>
      </c>
      <c r="B7735" s="53">
        <v>10</v>
      </c>
      <c r="C7735" s="53" t="s">
        <v>33536</v>
      </c>
      <c r="D7735" s="53" t="s">
        <v>33872</v>
      </c>
    </row>
    <row r="7736" spans="1:4" ht="15" x14ac:dyDescent="0.25">
      <c r="A7736" s="53" t="s">
        <v>12322</v>
      </c>
      <c r="B7736" s="53">
        <v>10</v>
      </c>
      <c r="C7736" s="53" t="s">
        <v>33536</v>
      </c>
      <c r="D7736" s="53" t="s">
        <v>33872</v>
      </c>
    </row>
    <row r="7737" spans="1:4" ht="15" x14ac:dyDescent="0.25">
      <c r="A7737" s="53" t="s">
        <v>12323</v>
      </c>
      <c r="B7737" s="53">
        <v>10</v>
      </c>
      <c r="C7737" s="53" t="s">
        <v>33536</v>
      </c>
      <c r="D7737" s="53" t="s">
        <v>33872</v>
      </c>
    </row>
    <row r="7738" spans="1:4" ht="15" x14ac:dyDescent="0.25">
      <c r="A7738" s="53" t="s">
        <v>12324</v>
      </c>
      <c r="B7738" s="53">
        <v>10</v>
      </c>
      <c r="C7738" s="53" t="s">
        <v>33536</v>
      </c>
      <c r="D7738" s="53" t="s">
        <v>33872</v>
      </c>
    </row>
    <row r="7739" spans="1:4" ht="15" x14ac:dyDescent="0.25">
      <c r="A7739" s="53" t="s">
        <v>12325</v>
      </c>
      <c r="B7739" s="53">
        <v>5</v>
      </c>
      <c r="C7739" s="53" t="s">
        <v>33536</v>
      </c>
      <c r="D7739" s="53" t="s">
        <v>33872</v>
      </c>
    </row>
    <row r="7740" spans="1:4" ht="15" x14ac:dyDescent="0.25">
      <c r="A7740" s="53" t="s">
        <v>12326</v>
      </c>
      <c r="B7740" s="53">
        <v>5</v>
      </c>
      <c r="C7740" s="53" t="s">
        <v>33536</v>
      </c>
      <c r="D7740" s="53" t="s">
        <v>33872</v>
      </c>
    </row>
    <row r="7741" spans="1:4" ht="15" x14ac:dyDescent="0.25">
      <c r="A7741" s="53" t="s">
        <v>12327</v>
      </c>
      <c r="B7741" s="53">
        <v>10</v>
      </c>
      <c r="C7741" s="53" t="s">
        <v>33536</v>
      </c>
      <c r="D7741" s="53" t="s">
        <v>33872</v>
      </c>
    </row>
    <row r="7742" spans="1:4" ht="15" x14ac:dyDescent="0.25">
      <c r="A7742" s="53" t="s">
        <v>12328</v>
      </c>
      <c r="B7742" s="53">
        <v>25</v>
      </c>
      <c r="C7742" s="53" t="s">
        <v>33536</v>
      </c>
      <c r="D7742" s="53" t="s">
        <v>33872</v>
      </c>
    </row>
    <row r="7743" spans="1:4" ht="15" x14ac:dyDescent="0.25">
      <c r="A7743" s="53" t="s">
        <v>12329</v>
      </c>
      <c r="B7743" s="53">
        <v>20</v>
      </c>
      <c r="C7743" s="53" t="s">
        <v>33536</v>
      </c>
      <c r="D7743" s="53" t="s">
        <v>33872</v>
      </c>
    </row>
    <row r="7744" spans="1:4" ht="15" x14ac:dyDescent="0.25">
      <c r="A7744" s="53" t="s">
        <v>12330</v>
      </c>
      <c r="B7744" s="53">
        <v>5</v>
      </c>
      <c r="C7744" s="53" t="s">
        <v>33536</v>
      </c>
      <c r="D7744" s="53" t="s">
        <v>33872</v>
      </c>
    </row>
    <row r="7745" spans="1:4" ht="15" x14ac:dyDescent="0.25">
      <c r="A7745" s="53" t="s">
        <v>12331</v>
      </c>
      <c r="B7745" s="53">
        <v>10</v>
      </c>
      <c r="C7745" s="53" t="s">
        <v>33536</v>
      </c>
      <c r="D7745" s="53" t="s">
        <v>33872</v>
      </c>
    </row>
    <row r="7746" spans="1:4" ht="15" x14ac:dyDescent="0.25">
      <c r="A7746" s="53" t="s">
        <v>12332</v>
      </c>
      <c r="B7746" s="53">
        <v>10</v>
      </c>
      <c r="C7746" s="53" t="s">
        <v>33538</v>
      </c>
      <c r="D7746" s="53" t="s">
        <v>33872</v>
      </c>
    </row>
    <row r="7747" spans="1:4" ht="15" x14ac:dyDescent="0.25">
      <c r="A7747" s="53" t="s">
        <v>12333</v>
      </c>
      <c r="B7747" s="53">
        <v>10</v>
      </c>
      <c r="C7747" s="53" t="s">
        <v>33536</v>
      </c>
      <c r="D7747" s="53" t="s">
        <v>33872</v>
      </c>
    </row>
    <row r="7748" spans="1:4" ht="15" x14ac:dyDescent="0.25">
      <c r="A7748" s="53" t="s">
        <v>12334</v>
      </c>
      <c r="B7748" s="53">
        <v>15</v>
      </c>
      <c r="C7748" s="53" t="s">
        <v>33536</v>
      </c>
      <c r="D7748" s="53" t="s">
        <v>33872</v>
      </c>
    </row>
    <row r="7749" spans="1:4" ht="15" x14ac:dyDescent="0.25">
      <c r="A7749" s="53" t="s">
        <v>12335</v>
      </c>
      <c r="B7749" s="53">
        <v>15</v>
      </c>
      <c r="C7749" s="53" t="s">
        <v>33536</v>
      </c>
      <c r="D7749" s="53" t="s">
        <v>33872</v>
      </c>
    </row>
    <row r="7750" spans="1:4" ht="15" x14ac:dyDescent="0.25">
      <c r="A7750" s="53" t="s">
        <v>12336</v>
      </c>
      <c r="B7750" s="53">
        <v>15</v>
      </c>
      <c r="C7750" s="53" t="s">
        <v>33536</v>
      </c>
      <c r="D7750" s="53" t="s">
        <v>33873</v>
      </c>
    </row>
    <row r="7751" spans="1:4" ht="15" x14ac:dyDescent="0.25">
      <c r="A7751" s="53" t="s">
        <v>12337</v>
      </c>
      <c r="B7751" s="53">
        <v>15</v>
      </c>
      <c r="C7751" s="53" t="s">
        <v>33536</v>
      </c>
      <c r="D7751" s="53" t="s">
        <v>33872</v>
      </c>
    </row>
    <row r="7752" spans="1:4" ht="15" x14ac:dyDescent="0.25">
      <c r="A7752" s="53" t="s">
        <v>12338</v>
      </c>
      <c r="B7752" s="53">
        <v>15</v>
      </c>
      <c r="C7752" s="53" t="s">
        <v>33536</v>
      </c>
      <c r="D7752" s="53" t="s">
        <v>33873</v>
      </c>
    </row>
    <row r="7753" spans="1:4" ht="15" x14ac:dyDescent="0.25">
      <c r="A7753" s="53" t="s">
        <v>12339</v>
      </c>
      <c r="B7753" s="53">
        <v>15</v>
      </c>
      <c r="C7753" s="53" t="s">
        <v>33536</v>
      </c>
      <c r="D7753" s="53" t="s">
        <v>33873</v>
      </c>
    </row>
    <row r="7754" spans="1:4" ht="15" x14ac:dyDescent="0.25">
      <c r="A7754" s="53" t="s">
        <v>12340</v>
      </c>
      <c r="B7754" s="53">
        <v>15</v>
      </c>
      <c r="C7754" s="53" t="s">
        <v>33558</v>
      </c>
      <c r="D7754" s="53" t="s">
        <v>33873</v>
      </c>
    </row>
    <row r="7755" spans="1:4" ht="15" x14ac:dyDescent="0.25">
      <c r="A7755" s="53" t="s">
        <v>12341</v>
      </c>
      <c r="B7755" s="53">
        <v>15</v>
      </c>
      <c r="C7755" s="53" t="s">
        <v>33536</v>
      </c>
      <c r="D7755" s="53" t="s">
        <v>33873</v>
      </c>
    </row>
    <row r="7756" spans="1:4" ht="15" x14ac:dyDescent="0.25">
      <c r="A7756" s="53" t="s">
        <v>12342</v>
      </c>
      <c r="B7756" s="53">
        <v>15</v>
      </c>
      <c r="C7756" s="53" t="s">
        <v>33536</v>
      </c>
      <c r="D7756" s="53" t="s">
        <v>33873</v>
      </c>
    </row>
    <row r="7757" spans="1:4" ht="15" x14ac:dyDescent="0.25">
      <c r="A7757" s="53" t="s">
        <v>12343</v>
      </c>
      <c r="B7757" s="53">
        <v>15</v>
      </c>
      <c r="C7757" s="53" t="s">
        <v>33536</v>
      </c>
      <c r="D7757" s="53" t="s">
        <v>33872</v>
      </c>
    </row>
    <row r="7758" spans="1:4" ht="15" x14ac:dyDescent="0.25">
      <c r="A7758" s="53" t="s">
        <v>12344</v>
      </c>
      <c r="B7758" s="53">
        <v>15</v>
      </c>
      <c r="C7758" s="53" t="s">
        <v>33536</v>
      </c>
      <c r="D7758" s="53" t="s">
        <v>33873</v>
      </c>
    </row>
    <row r="7759" spans="1:4" ht="15" x14ac:dyDescent="0.25">
      <c r="A7759" s="53" t="s">
        <v>12345</v>
      </c>
      <c r="B7759" s="53">
        <v>15</v>
      </c>
      <c r="C7759" s="53" t="s">
        <v>33536</v>
      </c>
      <c r="D7759" s="53" t="s">
        <v>33873</v>
      </c>
    </row>
    <row r="7760" spans="1:4" ht="15" x14ac:dyDescent="0.25">
      <c r="A7760" s="53" t="s">
        <v>12346</v>
      </c>
      <c r="B7760" s="53">
        <v>15</v>
      </c>
      <c r="C7760" s="53" t="s">
        <v>33538</v>
      </c>
      <c r="D7760" s="53" t="s">
        <v>33873</v>
      </c>
    </row>
    <row r="7761" spans="1:4" ht="15" x14ac:dyDescent="0.25">
      <c r="A7761" s="53" t="s">
        <v>12347</v>
      </c>
      <c r="B7761" s="53">
        <v>15</v>
      </c>
      <c r="C7761" s="53" t="s">
        <v>33536</v>
      </c>
      <c r="D7761" s="53" t="s">
        <v>33873</v>
      </c>
    </row>
    <row r="7762" spans="1:4" ht="15" x14ac:dyDescent="0.25">
      <c r="A7762" s="53" t="s">
        <v>12348</v>
      </c>
      <c r="B7762" s="53">
        <v>25</v>
      </c>
      <c r="C7762" s="53" t="s">
        <v>33536</v>
      </c>
      <c r="D7762" s="53" t="s">
        <v>33872</v>
      </c>
    </row>
    <row r="7763" spans="1:4" ht="15" x14ac:dyDescent="0.25">
      <c r="A7763" s="53" t="s">
        <v>12349</v>
      </c>
      <c r="B7763" s="53">
        <v>15</v>
      </c>
      <c r="C7763" s="53" t="s">
        <v>33536</v>
      </c>
      <c r="D7763" s="53" t="s">
        <v>33872</v>
      </c>
    </row>
    <row r="7764" spans="1:4" ht="15" x14ac:dyDescent="0.25">
      <c r="A7764" s="53" t="s">
        <v>12350</v>
      </c>
      <c r="B7764" s="53">
        <v>20</v>
      </c>
      <c r="C7764" s="53" t="s">
        <v>33536</v>
      </c>
      <c r="D7764" s="53" t="s">
        <v>33872</v>
      </c>
    </row>
    <row r="7765" spans="1:4" ht="15" x14ac:dyDescent="0.25">
      <c r="A7765" s="53" t="s">
        <v>12351</v>
      </c>
      <c r="B7765" s="53">
        <v>15</v>
      </c>
      <c r="C7765" s="53" t="s">
        <v>33536</v>
      </c>
      <c r="D7765" s="53" t="s">
        <v>33872</v>
      </c>
    </row>
    <row r="7766" spans="1:4" ht="15" x14ac:dyDescent="0.25">
      <c r="A7766" s="53" t="s">
        <v>12352</v>
      </c>
      <c r="B7766" s="53">
        <v>10</v>
      </c>
      <c r="C7766" s="53" t="s">
        <v>33536</v>
      </c>
      <c r="D7766" s="53" t="s">
        <v>33872</v>
      </c>
    </row>
    <row r="7767" spans="1:4" ht="15" x14ac:dyDescent="0.25">
      <c r="A7767" s="53" t="s">
        <v>12353</v>
      </c>
      <c r="B7767" s="53">
        <v>10</v>
      </c>
      <c r="C7767" s="53" t="s">
        <v>33536</v>
      </c>
      <c r="D7767" s="53" t="s">
        <v>33872</v>
      </c>
    </row>
    <row r="7768" spans="1:4" ht="15" x14ac:dyDescent="0.25">
      <c r="A7768" s="53" t="s">
        <v>12354</v>
      </c>
      <c r="B7768" s="53">
        <v>10</v>
      </c>
      <c r="C7768" s="53" t="s">
        <v>33536</v>
      </c>
      <c r="D7768" s="53" t="s">
        <v>33872</v>
      </c>
    </row>
    <row r="7769" spans="1:4" ht="15" x14ac:dyDescent="0.25">
      <c r="A7769" s="53" t="s">
        <v>12355</v>
      </c>
      <c r="B7769" s="53">
        <v>15</v>
      </c>
      <c r="C7769" s="53" t="s">
        <v>33536</v>
      </c>
      <c r="D7769" s="53" t="s">
        <v>33872</v>
      </c>
    </row>
    <row r="7770" spans="1:4" ht="15" x14ac:dyDescent="0.25">
      <c r="A7770" s="53" t="s">
        <v>12356</v>
      </c>
      <c r="B7770" s="53">
        <v>10</v>
      </c>
      <c r="C7770" s="53" t="s">
        <v>33536</v>
      </c>
      <c r="D7770" s="53" t="s">
        <v>33872</v>
      </c>
    </row>
    <row r="7771" spans="1:4" ht="15" x14ac:dyDescent="0.25">
      <c r="A7771" s="53" t="s">
        <v>12357</v>
      </c>
      <c r="B7771" s="53">
        <v>15</v>
      </c>
      <c r="C7771" s="53" t="s">
        <v>33536</v>
      </c>
      <c r="D7771" s="53" t="s">
        <v>33873</v>
      </c>
    </row>
    <row r="7772" spans="1:4" ht="15" x14ac:dyDescent="0.25">
      <c r="A7772" s="53" t="s">
        <v>12358</v>
      </c>
      <c r="B7772" s="53">
        <v>15</v>
      </c>
      <c r="C7772" s="53" t="s">
        <v>33536</v>
      </c>
      <c r="D7772" s="53" t="s">
        <v>33873</v>
      </c>
    </row>
    <row r="7773" spans="1:4" ht="15" x14ac:dyDescent="0.25">
      <c r="A7773" s="53" t="s">
        <v>12359</v>
      </c>
      <c r="B7773" s="53">
        <v>15</v>
      </c>
      <c r="C7773" s="53" t="s">
        <v>33536</v>
      </c>
      <c r="D7773" s="53" t="s">
        <v>33873</v>
      </c>
    </row>
    <row r="7774" spans="1:4" ht="15" x14ac:dyDescent="0.25">
      <c r="A7774" s="53" t="s">
        <v>12360</v>
      </c>
      <c r="B7774" s="53">
        <v>10</v>
      </c>
      <c r="C7774" s="53" t="s">
        <v>33536</v>
      </c>
      <c r="D7774" s="53" t="s">
        <v>33872</v>
      </c>
    </row>
    <row r="7775" spans="1:4" ht="15" x14ac:dyDescent="0.25">
      <c r="A7775" s="53" t="s">
        <v>12361</v>
      </c>
      <c r="B7775" s="53">
        <v>10</v>
      </c>
      <c r="C7775" s="53" t="s">
        <v>33536</v>
      </c>
      <c r="D7775" s="53" t="s">
        <v>33872</v>
      </c>
    </row>
    <row r="7776" spans="1:4" ht="15" x14ac:dyDescent="0.25">
      <c r="A7776" s="53" t="s">
        <v>12362</v>
      </c>
      <c r="B7776" s="53">
        <v>15</v>
      </c>
      <c r="C7776" s="53" t="s">
        <v>33536</v>
      </c>
      <c r="D7776" s="53" t="s">
        <v>33872</v>
      </c>
    </row>
    <row r="7777" spans="1:4" ht="15" x14ac:dyDescent="0.25">
      <c r="A7777" s="53" t="s">
        <v>12363</v>
      </c>
      <c r="B7777" s="53">
        <v>10</v>
      </c>
      <c r="C7777" s="53" t="s">
        <v>33536</v>
      </c>
      <c r="D7777" s="53" t="s">
        <v>33872</v>
      </c>
    </row>
    <row r="7778" spans="1:4" ht="15" x14ac:dyDescent="0.25">
      <c r="A7778" s="53" t="s">
        <v>12364</v>
      </c>
      <c r="B7778" s="53">
        <v>10</v>
      </c>
      <c r="C7778" s="53" t="s">
        <v>33536</v>
      </c>
      <c r="D7778" s="53" t="s">
        <v>33872</v>
      </c>
    </row>
    <row r="7779" spans="1:4" ht="15" x14ac:dyDescent="0.25">
      <c r="A7779" s="53" t="s">
        <v>12365</v>
      </c>
      <c r="B7779" s="53">
        <v>120</v>
      </c>
      <c r="C7779" s="53" t="s">
        <v>33549</v>
      </c>
      <c r="D7779" s="53" t="s">
        <v>33872</v>
      </c>
    </row>
    <row r="7780" spans="1:4" ht="15" x14ac:dyDescent="0.25">
      <c r="A7780" s="53" t="s">
        <v>12366</v>
      </c>
      <c r="B7780" s="53">
        <v>15</v>
      </c>
      <c r="C7780" s="53" t="s">
        <v>33538</v>
      </c>
      <c r="D7780" s="53" t="s">
        <v>33873</v>
      </c>
    </row>
    <row r="7781" spans="1:4" ht="15" x14ac:dyDescent="0.25">
      <c r="A7781" s="53" t="s">
        <v>12367</v>
      </c>
      <c r="B7781" s="53">
        <v>15</v>
      </c>
      <c r="C7781" s="53" t="s">
        <v>33538</v>
      </c>
      <c r="D7781" s="53" t="s">
        <v>33873</v>
      </c>
    </row>
    <row r="7782" spans="1:4" ht="15" x14ac:dyDescent="0.25">
      <c r="A7782" s="53" t="s">
        <v>12368</v>
      </c>
      <c r="B7782" s="53">
        <v>15</v>
      </c>
      <c r="C7782" s="53" t="s">
        <v>33536</v>
      </c>
      <c r="D7782" s="53" t="s">
        <v>33873</v>
      </c>
    </row>
    <row r="7783" spans="1:4" ht="15" x14ac:dyDescent="0.25">
      <c r="A7783" s="53" t="s">
        <v>12369</v>
      </c>
      <c r="B7783" s="53">
        <v>15</v>
      </c>
      <c r="C7783" s="53" t="s">
        <v>33536</v>
      </c>
      <c r="D7783" s="53" t="s">
        <v>33873</v>
      </c>
    </row>
    <row r="7784" spans="1:4" ht="15" x14ac:dyDescent="0.25">
      <c r="A7784" s="53" t="s">
        <v>12370</v>
      </c>
      <c r="B7784" s="53">
        <v>15</v>
      </c>
      <c r="C7784" s="53" t="s">
        <v>33536</v>
      </c>
      <c r="D7784" s="53" t="s">
        <v>33873</v>
      </c>
    </row>
    <row r="7785" spans="1:4" ht="15" x14ac:dyDescent="0.25">
      <c r="A7785" s="53" t="s">
        <v>12371</v>
      </c>
      <c r="B7785" s="53">
        <v>30</v>
      </c>
      <c r="C7785" s="53" t="s">
        <v>33536</v>
      </c>
      <c r="D7785" s="53" t="s">
        <v>33873</v>
      </c>
    </row>
    <row r="7786" spans="1:4" ht="15" x14ac:dyDescent="0.25">
      <c r="A7786" s="53" t="s">
        <v>12372</v>
      </c>
      <c r="B7786" s="53">
        <v>15</v>
      </c>
      <c r="C7786" s="53" t="s">
        <v>33538</v>
      </c>
      <c r="D7786" s="53" t="s">
        <v>33873</v>
      </c>
    </row>
    <row r="7787" spans="1:4" ht="15" x14ac:dyDescent="0.25">
      <c r="A7787" s="53" t="s">
        <v>12373</v>
      </c>
      <c r="B7787" s="53">
        <v>5</v>
      </c>
      <c r="C7787" s="53" t="s">
        <v>33536</v>
      </c>
      <c r="D7787" s="53" t="s">
        <v>33872</v>
      </c>
    </row>
    <row r="7788" spans="1:4" ht="15" x14ac:dyDescent="0.25">
      <c r="A7788" s="53" t="s">
        <v>12374</v>
      </c>
      <c r="B7788" s="53">
        <v>10</v>
      </c>
      <c r="C7788" s="53" t="s">
        <v>33536</v>
      </c>
      <c r="D7788" s="53" t="s">
        <v>33872</v>
      </c>
    </row>
    <row r="7789" spans="1:4" ht="15" x14ac:dyDescent="0.25">
      <c r="A7789" s="53" t="s">
        <v>12375</v>
      </c>
      <c r="B7789" s="53">
        <v>10</v>
      </c>
      <c r="C7789" s="53" t="s">
        <v>33536</v>
      </c>
      <c r="D7789" s="53" t="s">
        <v>33872</v>
      </c>
    </row>
    <row r="7790" spans="1:4" ht="15" x14ac:dyDescent="0.25">
      <c r="A7790" s="53" t="s">
        <v>12376</v>
      </c>
      <c r="B7790" s="53">
        <v>5</v>
      </c>
      <c r="C7790" s="53" t="s">
        <v>33536</v>
      </c>
      <c r="D7790" s="53" t="s">
        <v>33872</v>
      </c>
    </row>
    <row r="7791" spans="1:4" ht="15" x14ac:dyDescent="0.25">
      <c r="A7791" s="53" t="s">
        <v>12377</v>
      </c>
      <c r="B7791" s="53">
        <v>10</v>
      </c>
      <c r="C7791" s="53" t="s">
        <v>33536</v>
      </c>
      <c r="D7791" s="53" t="s">
        <v>33872</v>
      </c>
    </row>
    <row r="7792" spans="1:4" ht="15" x14ac:dyDescent="0.25">
      <c r="A7792" s="53" t="s">
        <v>12378</v>
      </c>
      <c r="B7792" s="53">
        <v>5</v>
      </c>
      <c r="C7792" s="53" t="s">
        <v>33536</v>
      </c>
      <c r="D7792" s="53" t="s">
        <v>33872</v>
      </c>
    </row>
    <row r="7793" spans="1:4" ht="15" x14ac:dyDescent="0.25">
      <c r="A7793" s="53" t="s">
        <v>12379</v>
      </c>
      <c r="B7793" s="53">
        <v>5</v>
      </c>
      <c r="C7793" s="53" t="s">
        <v>33536</v>
      </c>
      <c r="D7793" s="53" t="s">
        <v>33872</v>
      </c>
    </row>
    <row r="7794" spans="1:4" ht="15" x14ac:dyDescent="0.25">
      <c r="A7794" s="53" t="s">
        <v>12380</v>
      </c>
      <c r="B7794" s="53">
        <v>5</v>
      </c>
      <c r="C7794" s="53" t="s">
        <v>33536</v>
      </c>
      <c r="D7794" s="53" t="s">
        <v>33872</v>
      </c>
    </row>
    <row r="7795" spans="1:4" ht="15" x14ac:dyDescent="0.25">
      <c r="A7795" s="53" t="s">
        <v>12381</v>
      </c>
      <c r="B7795" s="53">
        <v>5</v>
      </c>
      <c r="C7795" s="53" t="s">
        <v>33536</v>
      </c>
      <c r="D7795" s="53" t="s">
        <v>33872</v>
      </c>
    </row>
    <row r="7796" spans="1:4" ht="15" x14ac:dyDescent="0.25">
      <c r="A7796" s="53" t="s">
        <v>12382</v>
      </c>
      <c r="B7796" s="53">
        <v>5</v>
      </c>
      <c r="C7796" s="53" t="s">
        <v>33536</v>
      </c>
      <c r="D7796" s="53" t="s">
        <v>33872</v>
      </c>
    </row>
    <row r="7797" spans="1:4" ht="15" x14ac:dyDescent="0.25">
      <c r="A7797" s="53" t="s">
        <v>12383</v>
      </c>
      <c r="B7797" s="53">
        <v>5</v>
      </c>
      <c r="C7797" s="53" t="s">
        <v>33536</v>
      </c>
      <c r="D7797" s="53" t="s">
        <v>33872</v>
      </c>
    </row>
    <row r="7798" spans="1:4" ht="15" x14ac:dyDescent="0.25">
      <c r="A7798" s="53" t="s">
        <v>12384</v>
      </c>
      <c r="B7798" s="53">
        <v>5</v>
      </c>
      <c r="C7798" s="53" t="s">
        <v>33536</v>
      </c>
      <c r="D7798" s="53" t="s">
        <v>33872</v>
      </c>
    </row>
    <row r="7799" spans="1:4" ht="15" x14ac:dyDescent="0.25">
      <c r="A7799" s="53" t="s">
        <v>12385</v>
      </c>
      <c r="B7799" s="53">
        <v>5</v>
      </c>
      <c r="C7799" s="53" t="s">
        <v>33536</v>
      </c>
      <c r="D7799" s="53" t="s">
        <v>33872</v>
      </c>
    </row>
    <row r="7800" spans="1:4" ht="15" x14ac:dyDescent="0.25">
      <c r="A7800" s="53" t="s">
        <v>12386</v>
      </c>
      <c r="B7800" s="53">
        <v>5</v>
      </c>
      <c r="C7800" s="53" t="s">
        <v>33536</v>
      </c>
      <c r="D7800" s="53" t="s">
        <v>33872</v>
      </c>
    </row>
    <row r="7801" spans="1:4" ht="15" x14ac:dyDescent="0.25">
      <c r="A7801" s="53" t="s">
        <v>12387</v>
      </c>
      <c r="B7801" s="53">
        <v>5</v>
      </c>
      <c r="C7801" s="53" t="s">
        <v>33536</v>
      </c>
      <c r="D7801" s="53" t="s">
        <v>33872</v>
      </c>
    </row>
    <row r="7802" spans="1:4" ht="15" x14ac:dyDescent="0.25">
      <c r="A7802" s="53" t="s">
        <v>12388</v>
      </c>
      <c r="B7802" s="53">
        <v>10</v>
      </c>
      <c r="C7802" s="53" t="s">
        <v>33536</v>
      </c>
      <c r="D7802" s="53" t="s">
        <v>33872</v>
      </c>
    </row>
    <row r="7803" spans="1:4" ht="15" x14ac:dyDescent="0.25">
      <c r="A7803" s="53" t="s">
        <v>12389</v>
      </c>
      <c r="B7803" s="53">
        <v>20</v>
      </c>
      <c r="C7803" s="53" t="s">
        <v>33536</v>
      </c>
      <c r="D7803" s="53" t="s">
        <v>33872</v>
      </c>
    </row>
    <row r="7804" spans="1:4" ht="15" x14ac:dyDescent="0.25">
      <c r="A7804" s="53" t="s">
        <v>12390</v>
      </c>
      <c r="B7804" s="53">
        <v>10</v>
      </c>
      <c r="C7804" s="53" t="s">
        <v>33536</v>
      </c>
      <c r="D7804" s="53" t="s">
        <v>33872</v>
      </c>
    </row>
    <row r="7805" spans="1:4" ht="15" x14ac:dyDescent="0.25">
      <c r="A7805" s="53" t="s">
        <v>12391</v>
      </c>
      <c r="B7805" s="53">
        <v>10</v>
      </c>
      <c r="C7805" s="53" t="s">
        <v>33536</v>
      </c>
      <c r="D7805" s="53" t="s">
        <v>33872</v>
      </c>
    </row>
    <row r="7806" spans="1:4" ht="15" x14ac:dyDescent="0.25">
      <c r="A7806" s="53" t="s">
        <v>12392</v>
      </c>
      <c r="B7806" s="53">
        <v>5</v>
      </c>
      <c r="C7806" s="53" t="s">
        <v>33536</v>
      </c>
      <c r="D7806" s="53" t="s">
        <v>33872</v>
      </c>
    </row>
    <row r="7807" spans="1:4" ht="15" x14ac:dyDescent="0.25">
      <c r="A7807" s="53" t="s">
        <v>12393</v>
      </c>
      <c r="B7807" s="53">
        <v>15</v>
      </c>
      <c r="C7807" s="53" t="s">
        <v>33536</v>
      </c>
      <c r="D7807" s="53" t="s">
        <v>33872</v>
      </c>
    </row>
    <row r="7808" spans="1:4" ht="15" x14ac:dyDescent="0.25">
      <c r="A7808" s="53" t="s">
        <v>12394</v>
      </c>
      <c r="B7808" s="53">
        <v>25</v>
      </c>
      <c r="C7808" s="53" t="s">
        <v>33536</v>
      </c>
      <c r="D7808" s="53" t="s">
        <v>33872</v>
      </c>
    </row>
    <row r="7809" spans="1:4" ht="15" x14ac:dyDescent="0.25">
      <c r="A7809" s="53" t="s">
        <v>12395</v>
      </c>
      <c r="B7809" s="53">
        <v>10</v>
      </c>
      <c r="C7809" s="53" t="s">
        <v>33536</v>
      </c>
      <c r="D7809" s="53" t="s">
        <v>33872</v>
      </c>
    </row>
    <row r="7810" spans="1:4" ht="15" x14ac:dyDescent="0.25">
      <c r="A7810" s="53" t="s">
        <v>12396</v>
      </c>
      <c r="B7810" s="53">
        <v>10</v>
      </c>
      <c r="C7810" s="53" t="s">
        <v>33536</v>
      </c>
      <c r="D7810" s="53" t="s">
        <v>33872</v>
      </c>
    </row>
    <row r="7811" spans="1:4" ht="15" x14ac:dyDescent="0.25">
      <c r="A7811" s="53" t="s">
        <v>12397</v>
      </c>
      <c r="B7811" s="53">
        <v>5</v>
      </c>
      <c r="C7811" s="53" t="s">
        <v>33536</v>
      </c>
      <c r="D7811" s="53" t="s">
        <v>33872</v>
      </c>
    </row>
    <row r="7812" spans="1:4" ht="15" x14ac:dyDescent="0.25">
      <c r="A7812" s="53" t="s">
        <v>12398</v>
      </c>
      <c r="B7812" s="53">
        <v>15</v>
      </c>
      <c r="C7812" s="53" t="s">
        <v>33536</v>
      </c>
      <c r="D7812" s="53" t="s">
        <v>33872</v>
      </c>
    </row>
    <row r="7813" spans="1:4" ht="15" x14ac:dyDescent="0.25">
      <c r="A7813" s="53" t="s">
        <v>12399</v>
      </c>
      <c r="B7813" s="53">
        <v>10</v>
      </c>
      <c r="C7813" s="53" t="s">
        <v>33536</v>
      </c>
      <c r="D7813" s="53" t="s">
        <v>33872</v>
      </c>
    </row>
    <row r="7814" spans="1:4" ht="15" x14ac:dyDescent="0.25">
      <c r="A7814" s="53" t="s">
        <v>12400</v>
      </c>
      <c r="B7814" s="53">
        <v>10</v>
      </c>
      <c r="C7814" s="53" t="s">
        <v>33536</v>
      </c>
      <c r="D7814" s="53" t="s">
        <v>33872</v>
      </c>
    </row>
    <row r="7815" spans="1:4" ht="15" x14ac:dyDescent="0.25">
      <c r="A7815" s="53" t="s">
        <v>12401</v>
      </c>
      <c r="B7815" s="53">
        <v>10</v>
      </c>
      <c r="C7815" s="53" t="s">
        <v>33536</v>
      </c>
      <c r="D7815" s="53" t="s">
        <v>33872</v>
      </c>
    </row>
    <row r="7816" spans="1:4" ht="15" x14ac:dyDescent="0.25">
      <c r="A7816" s="53" t="s">
        <v>12402</v>
      </c>
      <c r="B7816" s="53">
        <v>10</v>
      </c>
      <c r="C7816" s="53" t="s">
        <v>33536</v>
      </c>
      <c r="D7816" s="53" t="s">
        <v>33872</v>
      </c>
    </row>
    <row r="7817" spans="1:4" ht="15" x14ac:dyDescent="0.25">
      <c r="A7817" s="53" t="s">
        <v>12403</v>
      </c>
      <c r="B7817" s="53">
        <v>10</v>
      </c>
      <c r="C7817" s="53" t="s">
        <v>33536</v>
      </c>
      <c r="D7817" s="53" t="s">
        <v>33872</v>
      </c>
    </row>
    <row r="7818" spans="1:4" ht="15" x14ac:dyDescent="0.25">
      <c r="A7818" s="53" t="s">
        <v>12404</v>
      </c>
      <c r="B7818" s="53">
        <v>10</v>
      </c>
      <c r="C7818" s="53" t="s">
        <v>33536</v>
      </c>
      <c r="D7818" s="53" t="s">
        <v>33872</v>
      </c>
    </row>
    <row r="7819" spans="1:4" ht="15" x14ac:dyDescent="0.25">
      <c r="A7819" s="53" t="s">
        <v>12405</v>
      </c>
      <c r="B7819" s="53">
        <v>10</v>
      </c>
      <c r="C7819" s="53" t="s">
        <v>33536</v>
      </c>
      <c r="D7819" s="53" t="s">
        <v>33872</v>
      </c>
    </row>
    <row r="7820" spans="1:4" ht="15" x14ac:dyDescent="0.25">
      <c r="A7820" s="53" t="s">
        <v>12406</v>
      </c>
      <c r="B7820" s="53">
        <v>10</v>
      </c>
      <c r="C7820" s="53" t="s">
        <v>33536</v>
      </c>
      <c r="D7820" s="53" t="s">
        <v>33872</v>
      </c>
    </row>
    <row r="7821" spans="1:4" ht="15" x14ac:dyDescent="0.25">
      <c r="A7821" s="53" t="s">
        <v>12407</v>
      </c>
      <c r="B7821" s="53">
        <v>15</v>
      </c>
      <c r="C7821" s="53" t="s">
        <v>33536</v>
      </c>
      <c r="D7821" s="53" t="s">
        <v>33872</v>
      </c>
    </row>
    <row r="7822" spans="1:4" ht="15" x14ac:dyDescent="0.25">
      <c r="A7822" s="53" t="s">
        <v>12408</v>
      </c>
      <c r="B7822" s="53">
        <v>10</v>
      </c>
      <c r="C7822" s="53" t="s">
        <v>33536</v>
      </c>
      <c r="D7822" s="53" t="s">
        <v>33872</v>
      </c>
    </row>
    <row r="7823" spans="1:4" ht="15" x14ac:dyDescent="0.25">
      <c r="A7823" s="53" t="s">
        <v>12409</v>
      </c>
      <c r="B7823" s="53">
        <v>5</v>
      </c>
      <c r="C7823" s="53" t="s">
        <v>33536</v>
      </c>
      <c r="D7823" s="53" t="s">
        <v>33872</v>
      </c>
    </row>
    <row r="7824" spans="1:4" ht="15" x14ac:dyDescent="0.25">
      <c r="A7824" s="53" t="s">
        <v>12410</v>
      </c>
      <c r="B7824" s="53">
        <v>5</v>
      </c>
      <c r="C7824" s="53" t="s">
        <v>33536</v>
      </c>
      <c r="D7824" s="53" t="s">
        <v>33872</v>
      </c>
    </row>
    <row r="7825" spans="1:4" ht="15" x14ac:dyDescent="0.25">
      <c r="A7825" s="53" t="s">
        <v>12411</v>
      </c>
      <c r="B7825" s="53">
        <v>10</v>
      </c>
      <c r="C7825" s="53" t="s">
        <v>33536</v>
      </c>
      <c r="D7825" s="53" t="s">
        <v>33872</v>
      </c>
    </row>
    <row r="7826" spans="1:4" ht="15" x14ac:dyDescent="0.25">
      <c r="A7826" s="53" t="s">
        <v>12412</v>
      </c>
      <c r="B7826" s="53">
        <v>10</v>
      </c>
      <c r="C7826" s="53" t="s">
        <v>33536</v>
      </c>
      <c r="D7826" s="53" t="s">
        <v>33872</v>
      </c>
    </row>
    <row r="7827" spans="1:4" ht="15" x14ac:dyDescent="0.25">
      <c r="A7827" s="53" t="s">
        <v>12413</v>
      </c>
      <c r="B7827" s="53">
        <v>10</v>
      </c>
      <c r="C7827" s="53" t="s">
        <v>33536</v>
      </c>
      <c r="D7827" s="53" t="s">
        <v>33872</v>
      </c>
    </row>
    <row r="7828" spans="1:4" ht="15" x14ac:dyDescent="0.25">
      <c r="A7828" s="53" t="s">
        <v>12414</v>
      </c>
      <c r="B7828" s="53">
        <v>10</v>
      </c>
      <c r="C7828" s="53" t="s">
        <v>33536</v>
      </c>
      <c r="D7828" s="53" t="s">
        <v>33872</v>
      </c>
    </row>
    <row r="7829" spans="1:4" ht="15" x14ac:dyDescent="0.25">
      <c r="A7829" s="53" t="s">
        <v>12415</v>
      </c>
      <c r="B7829" s="53">
        <v>20</v>
      </c>
      <c r="C7829" s="53" t="s">
        <v>33536</v>
      </c>
      <c r="D7829" s="53" t="s">
        <v>33872</v>
      </c>
    </row>
    <row r="7830" spans="1:4" ht="15" x14ac:dyDescent="0.25">
      <c r="A7830" s="53" t="s">
        <v>12416</v>
      </c>
      <c r="B7830" s="53">
        <v>5</v>
      </c>
      <c r="C7830" s="53" t="s">
        <v>33536</v>
      </c>
      <c r="D7830" s="53" t="s">
        <v>33872</v>
      </c>
    </row>
    <row r="7831" spans="1:4" ht="15" x14ac:dyDescent="0.25">
      <c r="A7831" s="53" t="s">
        <v>12417</v>
      </c>
      <c r="B7831" s="53">
        <v>10</v>
      </c>
      <c r="C7831" s="53" t="s">
        <v>33536</v>
      </c>
      <c r="D7831" s="53" t="s">
        <v>33872</v>
      </c>
    </row>
    <row r="7832" spans="1:4" ht="15" x14ac:dyDescent="0.25">
      <c r="A7832" s="53" t="s">
        <v>12418</v>
      </c>
      <c r="B7832" s="53">
        <v>5</v>
      </c>
      <c r="C7832" s="53" t="s">
        <v>33536</v>
      </c>
      <c r="D7832" s="53" t="s">
        <v>33872</v>
      </c>
    </row>
    <row r="7833" spans="1:4" ht="15" x14ac:dyDescent="0.25">
      <c r="A7833" s="53" t="s">
        <v>12419</v>
      </c>
      <c r="B7833" s="53">
        <v>20</v>
      </c>
      <c r="C7833" s="53" t="s">
        <v>33536</v>
      </c>
      <c r="D7833" s="53" t="s">
        <v>33872</v>
      </c>
    </row>
    <row r="7834" spans="1:4" ht="15" x14ac:dyDescent="0.25">
      <c r="A7834" s="53" t="s">
        <v>12420</v>
      </c>
      <c r="B7834" s="53">
        <v>15</v>
      </c>
      <c r="C7834" s="53" t="s">
        <v>33536</v>
      </c>
      <c r="D7834" s="53" t="s">
        <v>33873</v>
      </c>
    </row>
    <row r="7835" spans="1:4" ht="15" x14ac:dyDescent="0.25">
      <c r="A7835" s="53" t="s">
        <v>12421</v>
      </c>
      <c r="B7835" s="53">
        <v>15</v>
      </c>
      <c r="C7835" s="53" t="s">
        <v>33536</v>
      </c>
      <c r="D7835" s="53" t="s">
        <v>33873</v>
      </c>
    </row>
    <row r="7836" spans="1:4" ht="15" x14ac:dyDescent="0.25">
      <c r="A7836" s="53" t="s">
        <v>12422</v>
      </c>
      <c r="B7836" s="53">
        <v>10</v>
      </c>
      <c r="C7836" s="53" t="s">
        <v>33536</v>
      </c>
      <c r="D7836" s="53" t="s">
        <v>33872</v>
      </c>
    </row>
    <row r="7837" spans="1:4" ht="15" x14ac:dyDescent="0.25">
      <c r="A7837" s="53" t="s">
        <v>12423</v>
      </c>
      <c r="B7837" s="53">
        <v>5</v>
      </c>
      <c r="C7837" s="53" t="s">
        <v>33536</v>
      </c>
      <c r="D7837" s="53" t="s">
        <v>33872</v>
      </c>
    </row>
    <row r="7838" spans="1:4" ht="15" x14ac:dyDescent="0.25">
      <c r="A7838" s="53" t="s">
        <v>12424</v>
      </c>
      <c r="B7838" s="53">
        <v>5</v>
      </c>
      <c r="C7838" s="53" t="s">
        <v>33536</v>
      </c>
      <c r="D7838" s="53" t="s">
        <v>33872</v>
      </c>
    </row>
    <row r="7839" spans="1:4" ht="15" x14ac:dyDescent="0.25">
      <c r="A7839" s="53" t="s">
        <v>12425</v>
      </c>
      <c r="B7839" s="53">
        <v>5</v>
      </c>
      <c r="C7839" s="53" t="s">
        <v>33536</v>
      </c>
      <c r="D7839" s="53" t="s">
        <v>33872</v>
      </c>
    </row>
    <row r="7840" spans="1:4" ht="15" x14ac:dyDescent="0.25">
      <c r="A7840" s="53" t="s">
        <v>12426</v>
      </c>
      <c r="B7840" s="53">
        <v>5</v>
      </c>
      <c r="C7840" s="53" t="s">
        <v>33536</v>
      </c>
      <c r="D7840" s="53" t="s">
        <v>33872</v>
      </c>
    </row>
    <row r="7841" spans="1:4" ht="15" x14ac:dyDescent="0.25">
      <c r="A7841" s="53" t="s">
        <v>12427</v>
      </c>
      <c r="B7841" s="53">
        <v>10</v>
      </c>
      <c r="C7841" s="53" t="s">
        <v>33536</v>
      </c>
      <c r="D7841" s="53" t="s">
        <v>33872</v>
      </c>
    </row>
    <row r="7842" spans="1:4" ht="15" x14ac:dyDescent="0.25">
      <c r="A7842" s="53" t="s">
        <v>12428</v>
      </c>
      <c r="B7842" s="53">
        <v>10</v>
      </c>
      <c r="C7842" s="53" t="s">
        <v>33536</v>
      </c>
      <c r="D7842" s="53" t="s">
        <v>33872</v>
      </c>
    </row>
    <row r="7843" spans="1:4" ht="15" x14ac:dyDescent="0.25">
      <c r="A7843" s="53" t="s">
        <v>12429</v>
      </c>
      <c r="B7843" s="53">
        <v>5</v>
      </c>
      <c r="C7843" s="53" t="s">
        <v>33536</v>
      </c>
      <c r="D7843" s="53" t="s">
        <v>33872</v>
      </c>
    </row>
    <row r="7844" spans="1:4" ht="15" x14ac:dyDescent="0.25">
      <c r="A7844" s="53" t="s">
        <v>12430</v>
      </c>
      <c r="B7844" s="53">
        <v>10</v>
      </c>
      <c r="C7844" s="53" t="s">
        <v>33536</v>
      </c>
      <c r="D7844" s="53" t="s">
        <v>33872</v>
      </c>
    </row>
    <row r="7845" spans="1:4" ht="15" x14ac:dyDescent="0.25">
      <c r="A7845" s="53" t="s">
        <v>12431</v>
      </c>
      <c r="B7845" s="53">
        <v>10</v>
      </c>
      <c r="C7845" s="53" t="s">
        <v>33536</v>
      </c>
      <c r="D7845" s="53" t="s">
        <v>33872</v>
      </c>
    </row>
    <row r="7846" spans="1:4" ht="15" x14ac:dyDescent="0.25">
      <c r="A7846" s="53" t="s">
        <v>12432</v>
      </c>
      <c r="B7846" s="53">
        <v>10</v>
      </c>
      <c r="C7846" s="53" t="s">
        <v>33536</v>
      </c>
      <c r="D7846" s="53" t="s">
        <v>33872</v>
      </c>
    </row>
    <row r="7847" spans="1:4" ht="15" x14ac:dyDescent="0.25">
      <c r="A7847" s="53" t="s">
        <v>12433</v>
      </c>
      <c r="B7847" s="53">
        <v>10</v>
      </c>
      <c r="C7847" s="53" t="s">
        <v>33536</v>
      </c>
      <c r="D7847" s="53" t="s">
        <v>33872</v>
      </c>
    </row>
    <row r="7848" spans="1:4" ht="15" x14ac:dyDescent="0.25">
      <c r="A7848" s="53" t="s">
        <v>12434</v>
      </c>
      <c r="B7848" s="53">
        <v>15</v>
      </c>
      <c r="C7848" s="53" t="s">
        <v>33536</v>
      </c>
      <c r="D7848" s="53" t="s">
        <v>33872</v>
      </c>
    </row>
    <row r="7849" spans="1:4" ht="15" x14ac:dyDescent="0.25">
      <c r="A7849" s="53" t="s">
        <v>12435</v>
      </c>
      <c r="B7849" s="53">
        <v>10</v>
      </c>
      <c r="C7849" s="53" t="s">
        <v>33536</v>
      </c>
      <c r="D7849" s="53" t="s">
        <v>33872</v>
      </c>
    </row>
    <row r="7850" spans="1:4" ht="15" x14ac:dyDescent="0.25">
      <c r="A7850" s="53" t="s">
        <v>12436</v>
      </c>
      <c r="B7850" s="53">
        <v>10</v>
      </c>
      <c r="C7850" s="53" t="s">
        <v>33536</v>
      </c>
      <c r="D7850" s="53" t="s">
        <v>33872</v>
      </c>
    </row>
    <row r="7851" spans="1:4" ht="15" x14ac:dyDescent="0.25">
      <c r="A7851" s="53" t="s">
        <v>12437</v>
      </c>
      <c r="B7851" s="53">
        <v>5</v>
      </c>
      <c r="C7851" s="53" t="s">
        <v>33536</v>
      </c>
      <c r="D7851" s="53" t="s">
        <v>33872</v>
      </c>
    </row>
    <row r="7852" spans="1:4" ht="15" x14ac:dyDescent="0.25">
      <c r="A7852" s="53" t="s">
        <v>12438</v>
      </c>
      <c r="B7852" s="53">
        <v>15</v>
      </c>
      <c r="C7852" s="53" t="s">
        <v>33536</v>
      </c>
      <c r="D7852" s="53" t="s">
        <v>33872</v>
      </c>
    </row>
    <row r="7853" spans="1:4" ht="15" x14ac:dyDescent="0.25">
      <c r="A7853" s="53" t="s">
        <v>12439</v>
      </c>
      <c r="B7853" s="53">
        <v>5</v>
      </c>
      <c r="C7853" s="53" t="s">
        <v>33536</v>
      </c>
      <c r="D7853" s="53" t="s">
        <v>33872</v>
      </c>
    </row>
    <row r="7854" spans="1:4" ht="15" x14ac:dyDescent="0.25">
      <c r="A7854" s="53" t="s">
        <v>12440</v>
      </c>
      <c r="B7854" s="53">
        <v>10</v>
      </c>
      <c r="C7854" s="53" t="s">
        <v>33536</v>
      </c>
      <c r="D7854" s="53" t="s">
        <v>33872</v>
      </c>
    </row>
    <row r="7855" spans="1:4" ht="15" x14ac:dyDescent="0.25">
      <c r="A7855" s="53" t="s">
        <v>12441</v>
      </c>
      <c r="B7855" s="53">
        <v>10</v>
      </c>
      <c r="C7855" s="53" t="s">
        <v>33536</v>
      </c>
      <c r="D7855" s="53" t="s">
        <v>33872</v>
      </c>
    </row>
    <row r="7856" spans="1:4" ht="15" x14ac:dyDescent="0.25">
      <c r="A7856" s="53" t="s">
        <v>12442</v>
      </c>
      <c r="B7856" s="53">
        <v>10</v>
      </c>
      <c r="C7856" s="53" t="s">
        <v>33536</v>
      </c>
      <c r="D7856" s="53" t="s">
        <v>33872</v>
      </c>
    </row>
    <row r="7857" spans="1:4" ht="15" x14ac:dyDescent="0.25">
      <c r="A7857" s="53" t="s">
        <v>12443</v>
      </c>
      <c r="B7857" s="53">
        <v>10</v>
      </c>
      <c r="C7857" s="53" t="s">
        <v>33536</v>
      </c>
      <c r="D7857" s="53" t="s">
        <v>33872</v>
      </c>
    </row>
    <row r="7858" spans="1:4" ht="15" x14ac:dyDescent="0.25">
      <c r="A7858" s="53" t="s">
        <v>12444</v>
      </c>
      <c r="B7858" s="53">
        <v>10</v>
      </c>
      <c r="C7858" s="53" t="s">
        <v>33536</v>
      </c>
      <c r="D7858" s="53" t="s">
        <v>33872</v>
      </c>
    </row>
    <row r="7859" spans="1:4" ht="15" x14ac:dyDescent="0.25">
      <c r="A7859" s="53" t="s">
        <v>12445</v>
      </c>
      <c r="B7859" s="53">
        <v>5</v>
      </c>
      <c r="C7859" s="53" t="s">
        <v>33536</v>
      </c>
      <c r="D7859" s="53" t="s">
        <v>33872</v>
      </c>
    </row>
    <row r="7860" spans="1:4" ht="15" x14ac:dyDescent="0.25">
      <c r="A7860" s="53" t="s">
        <v>12446</v>
      </c>
      <c r="B7860" s="53">
        <v>5</v>
      </c>
      <c r="C7860" s="53" t="s">
        <v>33536</v>
      </c>
      <c r="D7860" s="53" t="s">
        <v>33872</v>
      </c>
    </row>
    <row r="7861" spans="1:4" ht="15" x14ac:dyDescent="0.25">
      <c r="A7861" s="53" t="s">
        <v>12447</v>
      </c>
      <c r="B7861" s="53">
        <v>5</v>
      </c>
      <c r="C7861" s="53" t="s">
        <v>33536</v>
      </c>
      <c r="D7861" s="53" t="s">
        <v>33872</v>
      </c>
    </row>
    <row r="7862" spans="1:4" ht="15" x14ac:dyDescent="0.25">
      <c r="A7862" s="53" t="s">
        <v>12448</v>
      </c>
      <c r="B7862" s="53">
        <v>10</v>
      </c>
      <c r="C7862" s="53" t="s">
        <v>33536</v>
      </c>
      <c r="D7862" s="53" t="s">
        <v>33872</v>
      </c>
    </row>
    <row r="7863" spans="1:4" ht="15" x14ac:dyDescent="0.25">
      <c r="A7863" s="53" t="s">
        <v>12449</v>
      </c>
      <c r="B7863" s="53">
        <v>10</v>
      </c>
      <c r="C7863" s="53" t="s">
        <v>33536</v>
      </c>
      <c r="D7863" s="53" t="s">
        <v>33872</v>
      </c>
    </row>
    <row r="7864" spans="1:4" ht="15" x14ac:dyDescent="0.25">
      <c r="A7864" s="53" t="s">
        <v>12450</v>
      </c>
      <c r="B7864" s="53">
        <v>10</v>
      </c>
      <c r="C7864" s="53" t="s">
        <v>33536</v>
      </c>
      <c r="D7864" s="53" t="s">
        <v>33872</v>
      </c>
    </row>
    <row r="7865" spans="1:4" ht="15" x14ac:dyDescent="0.25">
      <c r="A7865" s="53" t="s">
        <v>12451</v>
      </c>
      <c r="B7865" s="53">
        <v>15</v>
      </c>
      <c r="C7865" s="53" t="s">
        <v>33536</v>
      </c>
      <c r="D7865" s="53" t="s">
        <v>33872</v>
      </c>
    </row>
    <row r="7866" spans="1:4" ht="15" x14ac:dyDescent="0.25">
      <c r="A7866" s="53" t="s">
        <v>12452</v>
      </c>
      <c r="B7866" s="53">
        <v>10</v>
      </c>
      <c r="C7866" s="53" t="s">
        <v>33536</v>
      </c>
      <c r="D7866" s="53" t="s">
        <v>33872</v>
      </c>
    </row>
    <row r="7867" spans="1:4" ht="15" x14ac:dyDescent="0.25">
      <c r="A7867" s="53" t="s">
        <v>12453</v>
      </c>
      <c r="B7867" s="53">
        <v>10</v>
      </c>
      <c r="C7867" s="53" t="s">
        <v>33536</v>
      </c>
      <c r="D7867" s="53" t="s">
        <v>33872</v>
      </c>
    </row>
    <row r="7868" spans="1:4" ht="15" x14ac:dyDescent="0.25">
      <c r="A7868" s="53" t="s">
        <v>12454</v>
      </c>
      <c r="B7868" s="53">
        <v>10</v>
      </c>
      <c r="C7868" s="53" t="s">
        <v>33536</v>
      </c>
      <c r="D7868" s="53" t="s">
        <v>33872</v>
      </c>
    </row>
    <row r="7869" spans="1:4" ht="15" x14ac:dyDescent="0.25">
      <c r="A7869" s="53" t="s">
        <v>12455</v>
      </c>
      <c r="B7869" s="53">
        <v>15</v>
      </c>
      <c r="C7869" s="53" t="s">
        <v>33536</v>
      </c>
      <c r="D7869" s="53" t="s">
        <v>33872</v>
      </c>
    </row>
    <row r="7870" spans="1:4" ht="15" x14ac:dyDescent="0.25">
      <c r="A7870" s="53" t="s">
        <v>12456</v>
      </c>
      <c r="B7870" s="53">
        <v>10</v>
      </c>
      <c r="C7870" s="53" t="s">
        <v>33536</v>
      </c>
      <c r="D7870" s="53" t="s">
        <v>33872</v>
      </c>
    </row>
    <row r="7871" spans="1:4" ht="15" x14ac:dyDescent="0.25">
      <c r="A7871" s="53" t="s">
        <v>12457</v>
      </c>
      <c r="B7871" s="53">
        <v>10</v>
      </c>
      <c r="C7871" s="53" t="s">
        <v>33536</v>
      </c>
      <c r="D7871" s="53" t="s">
        <v>33872</v>
      </c>
    </row>
    <row r="7872" spans="1:4" ht="15" x14ac:dyDescent="0.25">
      <c r="A7872" s="53" t="s">
        <v>12458</v>
      </c>
      <c r="B7872" s="53">
        <v>10</v>
      </c>
      <c r="C7872" s="53" t="s">
        <v>33536</v>
      </c>
      <c r="D7872" s="53" t="s">
        <v>33872</v>
      </c>
    </row>
    <row r="7873" spans="1:4" ht="15" x14ac:dyDescent="0.25">
      <c r="A7873" s="53" t="s">
        <v>12459</v>
      </c>
      <c r="B7873" s="53">
        <v>20</v>
      </c>
      <c r="C7873" s="53" t="s">
        <v>33536</v>
      </c>
      <c r="D7873" s="53" t="s">
        <v>33872</v>
      </c>
    </row>
    <row r="7874" spans="1:4" ht="15" x14ac:dyDescent="0.25">
      <c r="A7874" s="53" t="s">
        <v>12460</v>
      </c>
      <c r="B7874" s="53">
        <v>20</v>
      </c>
      <c r="C7874" s="53" t="s">
        <v>33536</v>
      </c>
      <c r="D7874" s="53" t="s">
        <v>33872</v>
      </c>
    </row>
    <row r="7875" spans="1:4" ht="15" x14ac:dyDescent="0.25">
      <c r="A7875" s="53" t="s">
        <v>12461</v>
      </c>
      <c r="B7875" s="53">
        <v>25</v>
      </c>
      <c r="C7875" s="53" t="s">
        <v>33536</v>
      </c>
      <c r="D7875" s="53" t="s">
        <v>33872</v>
      </c>
    </row>
    <row r="7876" spans="1:4" ht="15" x14ac:dyDescent="0.25">
      <c r="A7876" s="53" t="s">
        <v>12462</v>
      </c>
      <c r="B7876" s="53">
        <v>10</v>
      </c>
      <c r="C7876" s="53" t="s">
        <v>33536</v>
      </c>
      <c r="D7876" s="53" t="s">
        <v>33872</v>
      </c>
    </row>
    <row r="7877" spans="1:4" ht="15" x14ac:dyDescent="0.25">
      <c r="A7877" s="53" t="s">
        <v>12463</v>
      </c>
      <c r="B7877" s="53">
        <v>10</v>
      </c>
      <c r="C7877" s="53" t="s">
        <v>33536</v>
      </c>
      <c r="D7877" s="53" t="s">
        <v>33872</v>
      </c>
    </row>
    <row r="7878" spans="1:4" ht="15" x14ac:dyDescent="0.25">
      <c r="A7878" s="53" t="s">
        <v>12464</v>
      </c>
      <c r="B7878" s="53">
        <v>10</v>
      </c>
      <c r="C7878" s="53" t="s">
        <v>33536</v>
      </c>
      <c r="D7878" s="53" t="s">
        <v>33872</v>
      </c>
    </row>
    <row r="7879" spans="1:4" ht="15" x14ac:dyDescent="0.25">
      <c r="A7879" s="53" t="s">
        <v>12465</v>
      </c>
      <c r="B7879" s="53">
        <v>10</v>
      </c>
      <c r="C7879" s="53" t="s">
        <v>33536</v>
      </c>
      <c r="D7879" s="53" t="s">
        <v>33872</v>
      </c>
    </row>
    <row r="7880" spans="1:4" ht="15" x14ac:dyDescent="0.25">
      <c r="A7880" s="53" t="s">
        <v>12466</v>
      </c>
      <c r="B7880" s="53">
        <v>10</v>
      </c>
      <c r="C7880" s="53" t="s">
        <v>33536</v>
      </c>
      <c r="D7880" s="53" t="s">
        <v>33872</v>
      </c>
    </row>
    <row r="7881" spans="1:4" ht="15" x14ac:dyDescent="0.25">
      <c r="A7881" s="53" t="s">
        <v>12467</v>
      </c>
      <c r="B7881" s="53">
        <v>10</v>
      </c>
      <c r="C7881" s="53" t="s">
        <v>33536</v>
      </c>
      <c r="D7881" s="53" t="s">
        <v>33872</v>
      </c>
    </row>
    <row r="7882" spans="1:4" ht="15" x14ac:dyDescent="0.25">
      <c r="A7882" s="53" t="s">
        <v>12468</v>
      </c>
      <c r="B7882" s="53">
        <v>15</v>
      </c>
      <c r="C7882" s="53" t="s">
        <v>33536</v>
      </c>
      <c r="D7882" s="53" t="s">
        <v>33872</v>
      </c>
    </row>
    <row r="7883" spans="1:4" ht="15" x14ac:dyDescent="0.25">
      <c r="A7883" s="53" t="s">
        <v>12469</v>
      </c>
      <c r="B7883" s="53">
        <v>10</v>
      </c>
      <c r="C7883" s="53" t="s">
        <v>33536</v>
      </c>
      <c r="D7883" s="53" t="s">
        <v>33872</v>
      </c>
    </row>
    <row r="7884" spans="1:4" ht="15" x14ac:dyDescent="0.25">
      <c r="A7884" s="53" t="s">
        <v>12470</v>
      </c>
      <c r="B7884" s="53">
        <v>10</v>
      </c>
      <c r="C7884" s="53" t="s">
        <v>33536</v>
      </c>
      <c r="D7884" s="53" t="s">
        <v>33872</v>
      </c>
    </row>
    <row r="7885" spans="1:4" ht="15" x14ac:dyDescent="0.25">
      <c r="A7885" s="53" t="s">
        <v>12471</v>
      </c>
      <c r="B7885" s="53">
        <v>10</v>
      </c>
      <c r="C7885" s="53" t="s">
        <v>33536</v>
      </c>
      <c r="D7885" s="53" t="s">
        <v>33872</v>
      </c>
    </row>
    <row r="7886" spans="1:4" ht="15" x14ac:dyDescent="0.25">
      <c r="A7886" s="53" t="s">
        <v>12472</v>
      </c>
      <c r="B7886" s="53">
        <v>10</v>
      </c>
      <c r="C7886" s="53" t="s">
        <v>33536</v>
      </c>
      <c r="D7886" s="53" t="s">
        <v>33872</v>
      </c>
    </row>
    <row r="7887" spans="1:4" ht="15" x14ac:dyDescent="0.25">
      <c r="A7887" s="53" t="s">
        <v>12473</v>
      </c>
      <c r="B7887" s="53">
        <v>40</v>
      </c>
      <c r="C7887" s="53"/>
      <c r="D7887" s="53" t="s">
        <v>33872</v>
      </c>
    </row>
    <row r="7888" spans="1:4" ht="15" x14ac:dyDescent="0.25">
      <c r="A7888" s="53" t="s">
        <v>12474</v>
      </c>
      <c r="B7888" s="53">
        <v>10</v>
      </c>
      <c r="C7888" s="53" t="s">
        <v>33536</v>
      </c>
      <c r="D7888" s="53" t="s">
        <v>33872</v>
      </c>
    </row>
    <row r="7889" spans="1:4" ht="15" x14ac:dyDescent="0.25">
      <c r="A7889" s="53" t="s">
        <v>12475</v>
      </c>
      <c r="B7889" s="53">
        <v>15</v>
      </c>
      <c r="C7889" s="53" t="s">
        <v>33536</v>
      </c>
      <c r="D7889" s="53" t="s">
        <v>33872</v>
      </c>
    </row>
    <row r="7890" spans="1:4" ht="15" x14ac:dyDescent="0.25">
      <c r="A7890" s="53" t="s">
        <v>12476</v>
      </c>
      <c r="B7890" s="53">
        <v>25</v>
      </c>
      <c r="C7890" s="53" t="s">
        <v>33536</v>
      </c>
      <c r="D7890" s="53" t="s">
        <v>33872</v>
      </c>
    </row>
    <row r="7891" spans="1:4" ht="15" x14ac:dyDescent="0.25">
      <c r="A7891" s="53" t="s">
        <v>12477</v>
      </c>
      <c r="B7891" s="53">
        <v>15</v>
      </c>
      <c r="C7891" s="53" t="s">
        <v>33536</v>
      </c>
      <c r="D7891" s="53" t="s">
        <v>33872</v>
      </c>
    </row>
    <row r="7892" spans="1:4" ht="15" x14ac:dyDescent="0.25">
      <c r="A7892" s="53" t="s">
        <v>12478</v>
      </c>
      <c r="B7892" s="53">
        <v>10</v>
      </c>
      <c r="C7892" s="53" t="s">
        <v>33536</v>
      </c>
      <c r="D7892" s="53" t="s">
        <v>33872</v>
      </c>
    </row>
    <row r="7893" spans="1:4" ht="15" x14ac:dyDescent="0.25">
      <c r="A7893" s="53" t="s">
        <v>12479</v>
      </c>
      <c r="B7893" s="53">
        <v>10</v>
      </c>
      <c r="C7893" s="53" t="s">
        <v>33536</v>
      </c>
      <c r="D7893" s="53" t="s">
        <v>33872</v>
      </c>
    </row>
    <row r="7894" spans="1:4" ht="15" x14ac:dyDescent="0.25">
      <c r="A7894" s="53" t="s">
        <v>12480</v>
      </c>
      <c r="B7894" s="53">
        <v>20</v>
      </c>
      <c r="C7894" s="53" t="s">
        <v>33536</v>
      </c>
      <c r="D7894" s="53" t="s">
        <v>33872</v>
      </c>
    </row>
    <row r="7895" spans="1:4" ht="15" x14ac:dyDescent="0.25">
      <c r="A7895" s="53" t="s">
        <v>12481</v>
      </c>
      <c r="B7895" s="53">
        <v>10</v>
      </c>
      <c r="C7895" s="53" t="s">
        <v>33536</v>
      </c>
      <c r="D7895" s="53" t="s">
        <v>33872</v>
      </c>
    </row>
    <row r="7896" spans="1:4" ht="15" x14ac:dyDescent="0.25">
      <c r="A7896" s="53" t="s">
        <v>12482</v>
      </c>
      <c r="B7896" s="53">
        <v>10</v>
      </c>
      <c r="C7896" s="53"/>
      <c r="D7896" s="53" t="s">
        <v>33872</v>
      </c>
    </row>
    <row r="7897" spans="1:4" ht="15" x14ac:dyDescent="0.25">
      <c r="A7897" s="53" t="s">
        <v>12483</v>
      </c>
      <c r="B7897" s="53">
        <v>10</v>
      </c>
      <c r="C7897" s="53"/>
      <c r="D7897" s="53" t="s">
        <v>33872</v>
      </c>
    </row>
    <row r="7898" spans="1:4" ht="15" x14ac:dyDescent="0.25">
      <c r="A7898" s="53" t="s">
        <v>12484</v>
      </c>
      <c r="B7898" s="53">
        <v>15</v>
      </c>
      <c r="C7898" s="53" t="s">
        <v>33536</v>
      </c>
      <c r="D7898" s="53" t="s">
        <v>33872</v>
      </c>
    </row>
    <row r="7899" spans="1:4" ht="15" x14ac:dyDescent="0.25">
      <c r="A7899" s="53" t="s">
        <v>12485</v>
      </c>
      <c r="B7899" s="53">
        <v>10</v>
      </c>
      <c r="C7899" s="53" t="s">
        <v>33536</v>
      </c>
      <c r="D7899" s="53" t="s">
        <v>33872</v>
      </c>
    </row>
    <row r="7900" spans="1:4" ht="15" x14ac:dyDescent="0.25">
      <c r="A7900" s="53" t="s">
        <v>12486</v>
      </c>
      <c r="B7900" s="53">
        <v>20</v>
      </c>
      <c r="C7900" s="53" t="s">
        <v>33536</v>
      </c>
      <c r="D7900" s="53" t="s">
        <v>33872</v>
      </c>
    </row>
    <row r="7901" spans="1:4" ht="15" x14ac:dyDescent="0.25">
      <c r="A7901" s="53" t="s">
        <v>12487</v>
      </c>
      <c r="B7901" s="53">
        <v>10</v>
      </c>
      <c r="C7901" s="53" t="s">
        <v>33536</v>
      </c>
      <c r="D7901" s="53" t="s">
        <v>33872</v>
      </c>
    </row>
    <row r="7902" spans="1:4" ht="15" x14ac:dyDescent="0.25">
      <c r="A7902" s="53" t="s">
        <v>12488</v>
      </c>
      <c r="B7902" s="53">
        <v>10</v>
      </c>
      <c r="C7902" s="53" t="s">
        <v>33536</v>
      </c>
      <c r="D7902" s="53" t="s">
        <v>33872</v>
      </c>
    </row>
    <row r="7903" spans="1:4" ht="15" x14ac:dyDescent="0.25">
      <c r="A7903" s="53" t="s">
        <v>12489</v>
      </c>
      <c r="B7903" s="53">
        <v>10</v>
      </c>
      <c r="C7903" s="53" t="s">
        <v>33536</v>
      </c>
      <c r="D7903" s="53" t="s">
        <v>33872</v>
      </c>
    </row>
    <row r="7904" spans="1:4" ht="15" x14ac:dyDescent="0.25">
      <c r="A7904" s="53" t="s">
        <v>12490</v>
      </c>
      <c r="B7904" s="53">
        <v>10</v>
      </c>
      <c r="C7904" s="53" t="s">
        <v>33536</v>
      </c>
      <c r="D7904" s="53" t="s">
        <v>33872</v>
      </c>
    </row>
    <row r="7905" spans="1:4" ht="15" x14ac:dyDescent="0.25">
      <c r="A7905" s="53" t="s">
        <v>12491</v>
      </c>
      <c r="B7905" s="53">
        <v>10</v>
      </c>
      <c r="C7905" s="53" t="s">
        <v>33536</v>
      </c>
      <c r="D7905" s="53" t="s">
        <v>33872</v>
      </c>
    </row>
    <row r="7906" spans="1:4" ht="15" x14ac:dyDescent="0.25">
      <c r="A7906" s="53" t="s">
        <v>12492</v>
      </c>
      <c r="B7906" s="53">
        <v>10</v>
      </c>
      <c r="C7906" s="53" t="s">
        <v>33536</v>
      </c>
      <c r="D7906" s="53" t="s">
        <v>33872</v>
      </c>
    </row>
    <row r="7907" spans="1:4" ht="15" x14ac:dyDescent="0.25">
      <c r="A7907" s="53" t="s">
        <v>12493</v>
      </c>
      <c r="B7907" s="53">
        <v>10</v>
      </c>
      <c r="C7907" s="53" t="s">
        <v>33536</v>
      </c>
      <c r="D7907" s="53" t="s">
        <v>33872</v>
      </c>
    </row>
    <row r="7908" spans="1:4" ht="15" x14ac:dyDescent="0.25">
      <c r="A7908" s="53" t="s">
        <v>12494</v>
      </c>
      <c r="B7908" s="53">
        <v>10</v>
      </c>
      <c r="C7908" s="53" t="s">
        <v>33536</v>
      </c>
      <c r="D7908" s="53" t="s">
        <v>33872</v>
      </c>
    </row>
    <row r="7909" spans="1:4" ht="15" x14ac:dyDescent="0.25">
      <c r="A7909" s="53" t="s">
        <v>12495</v>
      </c>
      <c r="B7909" s="53">
        <v>10</v>
      </c>
      <c r="C7909" s="53" t="s">
        <v>33536</v>
      </c>
      <c r="D7909" s="53" t="s">
        <v>33872</v>
      </c>
    </row>
    <row r="7910" spans="1:4" ht="15" x14ac:dyDescent="0.25">
      <c r="A7910" s="53" t="s">
        <v>12496</v>
      </c>
      <c r="B7910" s="53">
        <v>15</v>
      </c>
      <c r="C7910" s="53" t="s">
        <v>33536</v>
      </c>
      <c r="D7910" s="53" t="s">
        <v>33873</v>
      </c>
    </row>
    <row r="7911" spans="1:4" ht="15" x14ac:dyDescent="0.25">
      <c r="A7911" s="53" t="s">
        <v>12497</v>
      </c>
      <c r="B7911" s="53">
        <v>10</v>
      </c>
      <c r="C7911" s="53" t="s">
        <v>33536</v>
      </c>
      <c r="D7911" s="53" t="s">
        <v>33872</v>
      </c>
    </row>
    <row r="7912" spans="1:4" ht="15" x14ac:dyDescent="0.25">
      <c r="A7912" s="53" t="s">
        <v>12498</v>
      </c>
      <c r="B7912" s="53">
        <v>10</v>
      </c>
      <c r="C7912" s="53" t="s">
        <v>33536</v>
      </c>
      <c r="D7912" s="53" t="s">
        <v>33872</v>
      </c>
    </row>
    <row r="7913" spans="1:4" ht="15" x14ac:dyDescent="0.25">
      <c r="A7913" s="53" t="s">
        <v>12499</v>
      </c>
      <c r="B7913" s="53">
        <v>10</v>
      </c>
      <c r="C7913" s="53" t="s">
        <v>33536</v>
      </c>
      <c r="D7913" s="53" t="s">
        <v>33872</v>
      </c>
    </row>
    <row r="7914" spans="1:4" ht="15" x14ac:dyDescent="0.25">
      <c r="A7914" s="53" t="s">
        <v>12500</v>
      </c>
      <c r="B7914" s="53">
        <v>15</v>
      </c>
      <c r="C7914" s="53" t="s">
        <v>33536</v>
      </c>
      <c r="D7914" s="53" t="s">
        <v>33872</v>
      </c>
    </row>
    <row r="7915" spans="1:4" ht="15" x14ac:dyDescent="0.25">
      <c r="A7915" s="53" t="s">
        <v>12501</v>
      </c>
      <c r="B7915" s="53">
        <v>15</v>
      </c>
      <c r="C7915" s="53" t="s">
        <v>33536</v>
      </c>
      <c r="D7915" s="53" t="s">
        <v>33872</v>
      </c>
    </row>
    <row r="7916" spans="1:4" ht="15" x14ac:dyDescent="0.25">
      <c r="A7916" s="53" t="s">
        <v>12502</v>
      </c>
      <c r="B7916" s="53">
        <v>15</v>
      </c>
      <c r="C7916" s="53" t="s">
        <v>33536</v>
      </c>
      <c r="D7916" s="53" t="s">
        <v>33872</v>
      </c>
    </row>
    <row r="7917" spans="1:4" ht="15" x14ac:dyDescent="0.25">
      <c r="A7917" s="53" t="s">
        <v>12503</v>
      </c>
      <c r="B7917" s="53">
        <v>10</v>
      </c>
      <c r="C7917" s="53" t="s">
        <v>33536</v>
      </c>
      <c r="D7917" s="53" t="s">
        <v>33872</v>
      </c>
    </row>
    <row r="7918" spans="1:4" ht="15" x14ac:dyDescent="0.25">
      <c r="A7918" s="53" t="s">
        <v>12504</v>
      </c>
      <c r="B7918" s="53">
        <v>10</v>
      </c>
      <c r="C7918" s="53" t="s">
        <v>33536</v>
      </c>
      <c r="D7918" s="53" t="s">
        <v>33872</v>
      </c>
    </row>
    <row r="7919" spans="1:4" ht="15" x14ac:dyDescent="0.25">
      <c r="A7919" s="53" t="s">
        <v>12505</v>
      </c>
      <c r="B7919" s="53">
        <v>10</v>
      </c>
      <c r="C7919" s="53" t="s">
        <v>33536</v>
      </c>
      <c r="D7919" s="53" t="s">
        <v>33872</v>
      </c>
    </row>
    <row r="7920" spans="1:4" ht="15" x14ac:dyDescent="0.25">
      <c r="A7920" s="53" t="s">
        <v>12506</v>
      </c>
      <c r="B7920" s="53">
        <v>10</v>
      </c>
      <c r="C7920" s="53" t="s">
        <v>33536</v>
      </c>
      <c r="D7920" s="53" t="s">
        <v>33872</v>
      </c>
    </row>
    <row r="7921" spans="1:4" ht="15" x14ac:dyDescent="0.25">
      <c r="A7921" s="53" t="s">
        <v>12507</v>
      </c>
      <c r="B7921" s="53">
        <v>10</v>
      </c>
      <c r="C7921" s="53" t="s">
        <v>33536</v>
      </c>
      <c r="D7921" s="53" t="s">
        <v>33872</v>
      </c>
    </row>
    <row r="7922" spans="1:4" ht="15" x14ac:dyDescent="0.25">
      <c r="A7922" s="53" t="s">
        <v>12508</v>
      </c>
      <c r="B7922" s="53">
        <v>10</v>
      </c>
      <c r="C7922" s="53" t="s">
        <v>33536</v>
      </c>
      <c r="D7922" s="53" t="s">
        <v>33872</v>
      </c>
    </row>
    <row r="7923" spans="1:4" ht="15" x14ac:dyDescent="0.25">
      <c r="A7923" s="53" t="s">
        <v>12509</v>
      </c>
      <c r="B7923" s="53">
        <v>10</v>
      </c>
      <c r="C7923" s="53" t="s">
        <v>33536</v>
      </c>
      <c r="D7923" s="53" t="s">
        <v>33872</v>
      </c>
    </row>
    <row r="7924" spans="1:4" ht="15" x14ac:dyDescent="0.25">
      <c r="A7924" s="53" t="s">
        <v>12510</v>
      </c>
      <c r="B7924" s="53">
        <v>10</v>
      </c>
      <c r="C7924" s="53"/>
      <c r="D7924" s="53" t="s">
        <v>33872</v>
      </c>
    </row>
    <row r="7925" spans="1:4" ht="15" x14ac:dyDescent="0.25">
      <c r="A7925" s="53" t="s">
        <v>12511</v>
      </c>
      <c r="B7925" s="53">
        <v>10</v>
      </c>
      <c r="C7925" s="53" t="s">
        <v>33536</v>
      </c>
      <c r="D7925" s="53" t="s">
        <v>33872</v>
      </c>
    </row>
    <row r="7926" spans="1:4" ht="15" x14ac:dyDescent="0.25">
      <c r="A7926" s="53" t="s">
        <v>12512</v>
      </c>
      <c r="B7926" s="53">
        <v>10</v>
      </c>
      <c r="C7926" s="53" t="s">
        <v>33536</v>
      </c>
      <c r="D7926" s="53" t="s">
        <v>33872</v>
      </c>
    </row>
    <row r="7927" spans="1:4" ht="15" x14ac:dyDescent="0.25">
      <c r="A7927" s="53" t="s">
        <v>12513</v>
      </c>
      <c r="B7927" s="53">
        <v>20</v>
      </c>
      <c r="C7927" s="53" t="s">
        <v>33536</v>
      </c>
      <c r="D7927" s="53" t="s">
        <v>33872</v>
      </c>
    </row>
    <row r="7928" spans="1:4" ht="15" x14ac:dyDescent="0.25">
      <c r="A7928" s="53" t="s">
        <v>12514</v>
      </c>
      <c r="B7928" s="53">
        <v>10</v>
      </c>
      <c r="C7928" s="53" t="s">
        <v>33536</v>
      </c>
      <c r="D7928" s="53" t="s">
        <v>33872</v>
      </c>
    </row>
    <row r="7929" spans="1:4" ht="15" x14ac:dyDescent="0.25">
      <c r="A7929" s="53" t="s">
        <v>12515</v>
      </c>
      <c r="B7929" s="53">
        <v>10</v>
      </c>
      <c r="C7929" s="53" t="s">
        <v>33536</v>
      </c>
      <c r="D7929" s="53" t="s">
        <v>33872</v>
      </c>
    </row>
    <row r="7930" spans="1:4" ht="15" x14ac:dyDescent="0.25">
      <c r="A7930" s="53" t="s">
        <v>12516</v>
      </c>
      <c r="B7930" s="53">
        <v>10</v>
      </c>
      <c r="C7930" s="53" t="s">
        <v>33536</v>
      </c>
      <c r="D7930" s="53" t="s">
        <v>33872</v>
      </c>
    </row>
    <row r="7931" spans="1:4" ht="15" x14ac:dyDescent="0.25">
      <c r="A7931" s="53" t="s">
        <v>12517</v>
      </c>
      <c r="B7931" s="53">
        <v>20</v>
      </c>
      <c r="C7931" s="53"/>
      <c r="D7931" s="53" t="s">
        <v>33872</v>
      </c>
    </row>
    <row r="7932" spans="1:4" ht="15" x14ac:dyDescent="0.25">
      <c r="A7932" s="53" t="s">
        <v>12518</v>
      </c>
      <c r="B7932" s="53">
        <v>20</v>
      </c>
      <c r="C7932" s="53"/>
      <c r="D7932" s="53" t="s">
        <v>33872</v>
      </c>
    </row>
    <row r="7933" spans="1:4" ht="15" x14ac:dyDescent="0.25">
      <c r="A7933" s="53" t="s">
        <v>12519</v>
      </c>
      <c r="B7933" s="53">
        <v>10</v>
      </c>
      <c r="C7933" s="53"/>
      <c r="D7933" s="53" t="s">
        <v>33872</v>
      </c>
    </row>
    <row r="7934" spans="1:4" ht="15" x14ac:dyDescent="0.25">
      <c r="A7934" s="53" t="s">
        <v>12520</v>
      </c>
      <c r="B7934" s="53">
        <v>10</v>
      </c>
      <c r="C7934" s="53"/>
      <c r="D7934" s="53" t="s">
        <v>33872</v>
      </c>
    </row>
    <row r="7935" spans="1:4" ht="15" x14ac:dyDescent="0.25">
      <c r="A7935" s="53" t="s">
        <v>12521</v>
      </c>
      <c r="B7935" s="53">
        <v>10</v>
      </c>
      <c r="C7935" s="53" t="s">
        <v>33536</v>
      </c>
      <c r="D7935" s="53" t="s">
        <v>33872</v>
      </c>
    </row>
    <row r="7936" spans="1:4" ht="15" x14ac:dyDescent="0.25">
      <c r="A7936" s="53" t="s">
        <v>12522</v>
      </c>
      <c r="B7936" s="53">
        <v>10</v>
      </c>
      <c r="C7936" s="53" t="s">
        <v>33536</v>
      </c>
      <c r="D7936" s="53" t="s">
        <v>33872</v>
      </c>
    </row>
    <row r="7937" spans="1:4" ht="15" x14ac:dyDescent="0.25">
      <c r="A7937" s="53" t="s">
        <v>12523</v>
      </c>
      <c r="B7937" s="53">
        <v>10</v>
      </c>
      <c r="C7937" s="53"/>
      <c r="D7937" s="53" t="s">
        <v>33872</v>
      </c>
    </row>
    <row r="7938" spans="1:4" ht="15" x14ac:dyDescent="0.25">
      <c r="A7938" s="53" t="s">
        <v>12524</v>
      </c>
      <c r="B7938" s="53">
        <v>10</v>
      </c>
      <c r="C7938" s="53" t="s">
        <v>33536</v>
      </c>
      <c r="D7938" s="53" t="s">
        <v>33872</v>
      </c>
    </row>
    <row r="7939" spans="1:4" ht="15" x14ac:dyDescent="0.25">
      <c r="A7939" s="53" t="s">
        <v>12525</v>
      </c>
      <c r="B7939" s="53">
        <v>10</v>
      </c>
      <c r="C7939" s="53"/>
      <c r="D7939" s="53" t="s">
        <v>33872</v>
      </c>
    </row>
    <row r="7940" spans="1:4" ht="15" x14ac:dyDescent="0.25">
      <c r="A7940" s="53" t="s">
        <v>12526</v>
      </c>
      <c r="B7940" s="53">
        <v>10</v>
      </c>
      <c r="C7940" s="53" t="s">
        <v>33536</v>
      </c>
      <c r="D7940" s="53" t="s">
        <v>33872</v>
      </c>
    </row>
    <row r="7941" spans="1:4" ht="15" x14ac:dyDescent="0.25">
      <c r="A7941" s="53" t="s">
        <v>12527</v>
      </c>
      <c r="B7941" s="53">
        <v>20</v>
      </c>
      <c r="C7941" s="53"/>
      <c r="D7941" s="53" t="s">
        <v>33872</v>
      </c>
    </row>
    <row r="7942" spans="1:4" ht="15" x14ac:dyDescent="0.25">
      <c r="A7942" s="53" t="s">
        <v>12528</v>
      </c>
      <c r="B7942" s="53">
        <v>10</v>
      </c>
      <c r="C7942" s="53"/>
      <c r="D7942" s="53" t="s">
        <v>33872</v>
      </c>
    </row>
    <row r="7943" spans="1:4" ht="15" x14ac:dyDescent="0.25">
      <c r="A7943" s="53" t="s">
        <v>12529</v>
      </c>
      <c r="B7943" s="53">
        <v>10</v>
      </c>
      <c r="C7943" s="53" t="s">
        <v>33536</v>
      </c>
      <c r="D7943" s="53" t="s">
        <v>33872</v>
      </c>
    </row>
    <row r="7944" spans="1:4" ht="15" x14ac:dyDescent="0.25">
      <c r="A7944" s="53" t="s">
        <v>12530</v>
      </c>
      <c r="B7944" s="53">
        <v>10</v>
      </c>
      <c r="C7944" s="53" t="s">
        <v>33536</v>
      </c>
      <c r="D7944" s="53" t="s">
        <v>33872</v>
      </c>
    </row>
    <row r="7945" spans="1:4" ht="15" x14ac:dyDescent="0.25">
      <c r="A7945" s="53" t="s">
        <v>12531</v>
      </c>
      <c r="B7945" s="53">
        <v>10</v>
      </c>
      <c r="C7945" s="53" t="s">
        <v>33536</v>
      </c>
      <c r="D7945" s="53" t="s">
        <v>33872</v>
      </c>
    </row>
    <row r="7946" spans="1:4" ht="15" x14ac:dyDescent="0.25">
      <c r="A7946" s="53" t="s">
        <v>12532</v>
      </c>
      <c r="B7946" s="53">
        <v>10</v>
      </c>
      <c r="C7946" s="53" t="s">
        <v>33536</v>
      </c>
      <c r="D7946" s="53" t="s">
        <v>33872</v>
      </c>
    </row>
    <row r="7947" spans="1:4" ht="15" x14ac:dyDescent="0.25">
      <c r="A7947" s="53" t="s">
        <v>12533</v>
      </c>
      <c r="B7947" s="53">
        <v>10</v>
      </c>
      <c r="C7947" s="53"/>
      <c r="D7947" s="53" t="s">
        <v>33872</v>
      </c>
    </row>
    <row r="7948" spans="1:4" ht="15" x14ac:dyDescent="0.25">
      <c r="A7948" s="53" t="s">
        <v>12534</v>
      </c>
      <c r="B7948" s="53">
        <v>10</v>
      </c>
      <c r="C7948" s="53" t="s">
        <v>33536</v>
      </c>
      <c r="D7948" s="53" t="s">
        <v>33872</v>
      </c>
    </row>
    <row r="7949" spans="1:4" ht="15" x14ac:dyDescent="0.25">
      <c r="A7949" s="53" t="s">
        <v>12535</v>
      </c>
      <c r="B7949" s="53">
        <v>10</v>
      </c>
      <c r="C7949" s="53"/>
      <c r="D7949" s="53" t="s">
        <v>33872</v>
      </c>
    </row>
    <row r="7950" spans="1:4" ht="15" x14ac:dyDescent="0.25">
      <c r="A7950" s="53" t="s">
        <v>12536</v>
      </c>
      <c r="B7950" s="53">
        <v>20</v>
      </c>
      <c r="C7950" s="53"/>
      <c r="D7950" s="53" t="s">
        <v>33872</v>
      </c>
    </row>
    <row r="7951" spans="1:4" ht="15" x14ac:dyDescent="0.25">
      <c r="A7951" s="53" t="s">
        <v>12537</v>
      </c>
      <c r="B7951" s="53">
        <v>30</v>
      </c>
      <c r="C7951" s="53"/>
      <c r="D7951" s="53" t="s">
        <v>33872</v>
      </c>
    </row>
    <row r="7952" spans="1:4" ht="15" x14ac:dyDescent="0.25">
      <c r="A7952" s="53" t="s">
        <v>12538</v>
      </c>
      <c r="B7952" s="53">
        <v>30</v>
      </c>
      <c r="C7952" s="53" t="s">
        <v>33541</v>
      </c>
      <c r="D7952" s="53" t="s">
        <v>33873</v>
      </c>
    </row>
    <row r="7953" spans="1:4" ht="15" x14ac:dyDescent="0.25">
      <c r="A7953" s="53" t="s">
        <v>12539</v>
      </c>
      <c r="B7953" s="53">
        <v>30</v>
      </c>
      <c r="C7953" s="53"/>
      <c r="D7953" s="53" t="s">
        <v>33872</v>
      </c>
    </row>
    <row r="7954" spans="1:4" ht="15" x14ac:dyDescent="0.25">
      <c r="A7954" s="53" t="s">
        <v>12540</v>
      </c>
      <c r="B7954" s="53">
        <v>20</v>
      </c>
      <c r="C7954" s="53"/>
      <c r="D7954" s="53" t="s">
        <v>33872</v>
      </c>
    </row>
    <row r="7955" spans="1:4" ht="15" x14ac:dyDescent="0.25">
      <c r="A7955" s="53" t="s">
        <v>12541</v>
      </c>
      <c r="B7955" s="53">
        <v>20</v>
      </c>
      <c r="C7955" s="53"/>
      <c r="D7955" s="53" t="s">
        <v>33872</v>
      </c>
    </row>
    <row r="7956" spans="1:4" ht="15" x14ac:dyDescent="0.25">
      <c r="A7956" s="53" t="s">
        <v>12542</v>
      </c>
      <c r="B7956" s="53">
        <v>20</v>
      </c>
      <c r="C7956" s="53"/>
      <c r="D7956" s="53" t="s">
        <v>33872</v>
      </c>
    </row>
    <row r="7957" spans="1:4" ht="15" x14ac:dyDescent="0.25">
      <c r="A7957" s="53" t="s">
        <v>12543</v>
      </c>
      <c r="B7957" s="53">
        <v>15</v>
      </c>
      <c r="C7957" s="53"/>
      <c r="D7957" s="53" t="s">
        <v>33872</v>
      </c>
    </row>
    <row r="7958" spans="1:4" ht="15" x14ac:dyDescent="0.25">
      <c r="A7958" s="53" t="s">
        <v>12544</v>
      </c>
      <c r="B7958" s="53">
        <v>10</v>
      </c>
      <c r="C7958" s="53"/>
      <c r="D7958" s="53" t="s">
        <v>33872</v>
      </c>
    </row>
    <row r="7959" spans="1:4" ht="15" x14ac:dyDescent="0.25">
      <c r="A7959" s="53" t="s">
        <v>12545</v>
      </c>
      <c r="B7959" s="53">
        <v>20</v>
      </c>
      <c r="C7959" s="53"/>
      <c r="D7959" s="53" t="s">
        <v>33872</v>
      </c>
    </row>
    <row r="7960" spans="1:4" ht="15" x14ac:dyDescent="0.25">
      <c r="A7960" s="53" t="s">
        <v>12546</v>
      </c>
      <c r="B7960" s="53">
        <v>20</v>
      </c>
      <c r="C7960" s="53"/>
      <c r="D7960" s="53" t="s">
        <v>33872</v>
      </c>
    </row>
    <row r="7961" spans="1:4" ht="15" x14ac:dyDescent="0.25">
      <c r="A7961" s="53" t="s">
        <v>12547</v>
      </c>
      <c r="B7961" s="53">
        <v>30</v>
      </c>
      <c r="C7961" s="53"/>
      <c r="D7961" s="53" t="s">
        <v>33872</v>
      </c>
    </row>
    <row r="7962" spans="1:4" ht="15" x14ac:dyDescent="0.25">
      <c r="A7962" s="53" t="s">
        <v>12548</v>
      </c>
      <c r="B7962" s="53">
        <v>10</v>
      </c>
      <c r="C7962" s="53"/>
      <c r="D7962" s="53" t="s">
        <v>33872</v>
      </c>
    </row>
    <row r="7963" spans="1:4" ht="15" x14ac:dyDescent="0.25">
      <c r="A7963" s="53" t="s">
        <v>12549</v>
      </c>
      <c r="B7963" s="53">
        <v>10</v>
      </c>
      <c r="C7963" s="53"/>
      <c r="D7963" s="53" t="s">
        <v>33872</v>
      </c>
    </row>
    <row r="7964" spans="1:4" ht="15" x14ac:dyDescent="0.25">
      <c r="A7964" s="53" t="s">
        <v>12550</v>
      </c>
      <c r="B7964" s="53">
        <v>10</v>
      </c>
      <c r="C7964" s="53"/>
      <c r="D7964" s="53" t="s">
        <v>33872</v>
      </c>
    </row>
    <row r="7965" spans="1:4" ht="15" x14ac:dyDescent="0.25">
      <c r="A7965" s="53" t="s">
        <v>12551</v>
      </c>
      <c r="B7965" s="53">
        <v>20</v>
      </c>
      <c r="C7965" s="53"/>
      <c r="D7965" s="53" t="s">
        <v>33872</v>
      </c>
    </row>
    <row r="7966" spans="1:4" ht="15" x14ac:dyDescent="0.25">
      <c r="A7966" s="53" t="s">
        <v>12552</v>
      </c>
      <c r="B7966" s="53">
        <v>20</v>
      </c>
      <c r="C7966" s="53"/>
      <c r="D7966" s="53" t="s">
        <v>33872</v>
      </c>
    </row>
    <row r="7967" spans="1:4" ht="15" x14ac:dyDescent="0.25">
      <c r="A7967" s="53" t="s">
        <v>12553</v>
      </c>
      <c r="B7967" s="53">
        <v>10</v>
      </c>
      <c r="C7967" s="53"/>
      <c r="D7967" s="53" t="s">
        <v>33872</v>
      </c>
    </row>
    <row r="7968" spans="1:4" ht="15" x14ac:dyDescent="0.25">
      <c r="A7968" s="53" t="s">
        <v>12554</v>
      </c>
      <c r="B7968" s="53">
        <v>20</v>
      </c>
      <c r="C7968" s="53"/>
      <c r="D7968" s="53" t="s">
        <v>33872</v>
      </c>
    </row>
    <row r="7969" spans="1:4" ht="15" x14ac:dyDescent="0.25">
      <c r="A7969" s="53" t="s">
        <v>12555</v>
      </c>
      <c r="B7969" s="53">
        <v>20</v>
      </c>
      <c r="C7969" s="53"/>
      <c r="D7969" s="53" t="s">
        <v>33872</v>
      </c>
    </row>
    <row r="7970" spans="1:4" ht="15" x14ac:dyDescent="0.25">
      <c r="A7970" s="53" t="s">
        <v>12556</v>
      </c>
      <c r="B7970" s="53">
        <v>10</v>
      </c>
      <c r="C7970" s="53" t="s">
        <v>33536</v>
      </c>
      <c r="D7970" s="53" t="s">
        <v>33872</v>
      </c>
    </row>
    <row r="7971" spans="1:4" ht="15" x14ac:dyDescent="0.25">
      <c r="A7971" s="53" t="s">
        <v>12557</v>
      </c>
      <c r="B7971" s="53">
        <v>20</v>
      </c>
      <c r="C7971" s="53" t="s">
        <v>33536</v>
      </c>
      <c r="D7971" s="53" t="s">
        <v>33872</v>
      </c>
    </row>
    <row r="7972" spans="1:4" ht="15" x14ac:dyDescent="0.25">
      <c r="A7972" s="53" t="s">
        <v>12558</v>
      </c>
      <c r="B7972" s="53">
        <v>15</v>
      </c>
      <c r="C7972" s="53" t="s">
        <v>33536</v>
      </c>
      <c r="D7972" s="53" t="s">
        <v>33872</v>
      </c>
    </row>
    <row r="7973" spans="1:4" ht="15" x14ac:dyDescent="0.25">
      <c r="A7973" s="53" t="s">
        <v>12559</v>
      </c>
      <c r="B7973" s="53">
        <v>25</v>
      </c>
      <c r="C7973" s="53" t="s">
        <v>33536</v>
      </c>
      <c r="D7973" s="53" t="s">
        <v>33872</v>
      </c>
    </row>
    <row r="7974" spans="1:4" ht="15" x14ac:dyDescent="0.25">
      <c r="A7974" s="53" t="s">
        <v>12560</v>
      </c>
      <c r="B7974" s="53">
        <v>30</v>
      </c>
      <c r="C7974" s="53" t="s">
        <v>33536</v>
      </c>
      <c r="D7974" s="53" t="s">
        <v>33872</v>
      </c>
    </row>
    <row r="7975" spans="1:4" ht="15" x14ac:dyDescent="0.25">
      <c r="A7975" s="53" t="s">
        <v>12561</v>
      </c>
      <c r="B7975" s="53">
        <v>30</v>
      </c>
      <c r="C7975" s="53" t="s">
        <v>33562</v>
      </c>
      <c r="D7975" s="53" t="s">
        <v>33873</v>
      </c>
    </row>
    <row r="7976" spans="1:4" ht="15" x14ac:dyDescent="0.25">
      <c r="A7976" s="53" t="s">
        <v>12562</v>
      </c>
      <c r="B7976" s="53">
        <v>30</v>
      </c>
      <c r="C7976" s="53" t="s">
        <v>33562</v>
      </c>
      <c r="D7976" s="53" t="s">
        <v>33873</v>
      </c>
    </row>
    <row r="7977" spans="1:4" ht="15" x14ac:dyDescent="0.25">
      <c r="A7977" s="53" t="s">
        <v>12563</v>
      </c>
      <c r="B7977" s="53">
        <v>30</v>
      </c>
      <c r="C7977" s="53" t="s">
        <v>33562</v>
      </c>
      <c r="D7977" s="53" t="s">
        <v>33873</v>
      </c>
    </row>
    <row r="7978" spans="1:4" ht="15" x14ac:dyDescent="0.25">
      <c r="A7978" s="53" t="s">
        <v>12564</v>
      </c>
      <c r="B7978" s="53">
        <v>30</v>
      </c>
      <c r="C7978" s="53" t="s">
        <v>33562</v>
      </c>
      <c r="D7978" s="53" t="s">
        <v>33873</v>
      </c>
    </row>
    <row r="7979" spans="1:4" ht="15" x14ac:dyDescent="0.25">
      <c r="A7979" s="53" t="s">
        <v>12565</v>
      </c>
      <c r="B7979" s="53">
        <v>30</v>
      </c>
      <c r="C7979" s="53" t="s">
        <v>33562</v>
      </c>
      <c r="D7979" s="53" t="s">
        <v>33873</v>
      </c>
    </row>
    <row r="7980" spans="1:4" ht="15" x14ac:dyDescent="0.25">
      <c r="A7980" s="53" t="s">
        <v>12566</v>
      </c>
      <c r="B7980" s="53">
        <v>15</v>
      </c>
      <c r="C7980" s="53" t="s">
        <v>33536</v>
      </c>
      <c r="D7980" s="53" t="s">
        <v>33873</v>
      </c>
    </row>
    <row r="7981" spans="1:4" ht="15" x14ac:dyDescent="0.25">
      <c r="A7981" s="53" t="s">
        <v>12567</v>
      </c>
      <c r="B7981" s="53">
        <v>15</v>
      </c>
      <c r="C7981" s="53" t="s">
        <v>33536</v>
      </c>
      <c r="D7981" s="53" t="s">
        <v>33873</v>
      </c>
    </row>
    <row r="7982" spans="1:4" ht="15" x14ac:dyDescent="0.25">
      <c r="A7982" s="53" t="s">
        <v>12568</v>
      </c>
      <c r="B7982" s="53">
        <v>15</v>
      </c>
      <c r="C7982" s="53" t="s">
        <v>33536</v>
      </c>
      <c r="D7982" s="53" t="s">
        <v>33872</v>
      </c>
    </row>
    <row r="7983" spans="1:4" ht="15" x14ac:dyDescent="0.25">
      <c r="A7983" s="53" t="s">
        <v>12569</v>
      </c>
      <c r="B7983" s="53">
        <v>15</v>
      </c>
      <c r="C7983" s="53" t="s">
        <v>33536</v>
      </c>
      <c r="D7983" s="53" t="s">
        <v>33872</v>
      </c>
    </row>
    <row r="7984" spans="1:4" ht="15" x14ac:dyDescent="0.25">
      <c r="A7984" s="53" t="s">
        <v>12570</v>
      </c>
      <c r="B7984" s="53">
        <v>0</v>
      </c>
      <c r="C7984" s="53" t="s">
        <v>33537</v>
      </c>
      <c r="D7984" s="53" t="s">
        <v>33873</v>
      </c>
    </row>
    <row r="7985" spans="1:4" ht="15" x14ac:dyDescent="0.25">
      <c r="A7985" s="53" t="s">
        <v>12571</v>
      </c>
      <c r="B7985" s="53">
        <v>0</v>
      </c>
      <c r="C7985" s="53" t="s">
        <v>33537</v>
      </c>
      <c r="D7985" s="53" t="s">
        <v>33873</v>
      </c>
    </row>
    <row r="7986" spans="1:4" ht="15" x14ac:dyDescent="0.25">
      <c r="A7986" s="53" t="s">
        <v>12572</v>
      </c>
      <c r="B7986" s="53">
        <v>0</v>
      </c>
      <c r="C7986" s="53" t="s">
        <v>33537</v>
      </c>
      <c r="D7986" s="53" t="s">
        <v>33873</v>
      </c>
    </row>
    <row r="7987" spans="1:4" ht="15" x14ac:dyDescent="0.25">
      <c r="A7987" s="53" t="s">
        <v>12573</v>
      </c>
      <c r="B7987" s="53">
        <v>10</v>
      </c>
      <c r="C7987" s="53" t="s">
        <v>33536</v>
      </c>
      <c r="D7987" s="53" t="s">
        <v>33872</v>
      </c>
    </row>
    <row r="7988" spans="1:4" ht="15" x14ac:dyDescent="0.25">
      <c r="A7988" s="53" t="s">
        <v>12574</v>
      </c>
      <c r="B7988" s="53">
        <v>15</v>
      </c>
      <c r="C7988" s="53" t="s">
        <v>33536</v>
      </c>
      <c r="D7988" s="53" t="s">
        <v>33872</v>
      </c>
    </row>
    <row r="7989" spans="1:4" ht="15" x14ac:dyDescent="0.25">
      <c r="A7989" s="53" t="s">
        <v>12575</v>
      </c>
      <c r="B7989" s="53">
        <v>15</v>
      </c>
      <c r="C7989" s="53" t="s">
        <v>33536</v>
      </c>
      <c r="D7989" s="53" t="s">
        <v>33872</v>
      </c>
    </row>
    <row r="7990" spans="1:4" ht="15" x14ac:dyDescent="0.25">
      <c r="A7990" s="53" t="s">
        <v>12576</v>
      </c>
      <c r="B7990" s="53">
        <v>30</v>
      </c>
      <c r="C7990" s="53" t="s">
        <v>33536</v>
      </c>
      <c r="D7990" s="53" t="s">
        <v>33872</v>
      </c>
    </row>
    <row r="7991" spans="1:4" ht="15" x14ac:dyDescent="0.25">
      <c r="A7991" s="53" t="s">
        <v>12577</v>
      </c>
      <c r="B7991" s="53">
        <v>15</v>
      </c>
      <c r="C7991" s="53" t="s">
        <v>33536</v>
      </c>
      <c r="D7991" s="53" t="s">
        <v>33872</v>
      </c>
    </row>
    <row r="7992" spans="1:4" ht="15" x14ac:dyDescent="0.25">
      <c r="A7992" s="53" t="s">
        <v>12578</v>
      </c>
      <c r="B7992" s="53">
        <v>15</v>
      </c>
      <c r="C7992" s="53" t="s">
        <v>33536</v>
      </c>
      <c r="D7992" s="53" t="s">
        <v>33872</v>
      </c>
    </row>
    <row r="7993" spans="1:4" ht="15" x14ac:dyDescent="0.25">
      <c r="A7993" s="53" t="s">
        <v>12579</v>
      </c>
      <c r="B7993" s="53">
        <v>30</v>
      </c>
      <c r="C7993" s="53" t="s">
        <v>33536</v>
      </c>
      <c r="D7993" s="53" t="s">
        <v>33872</v>
      </c>
    </row>
    <row r="7994" spans="1:4" ht="15" x14ac:dyDescent="0.25">
      <c r="A7994" s="53" t="s">
        <v>12580</v>
      </c>
      <c r="B7994" s="53">
        <v>15</v>
      </c>
      <c r="C7994" s="53" t="s">
        <v>33536</v>
      </c>
      <c r="D7994" s="53" t="s">
        <v>33872</v>
      </c>
    </row>
    <row r="7995" spans="1:4" ht="15" x14ac:dyDescent="0.25">
      <c r="A7995" s="53" t="s">
        <v>12581</v>
      </c>
      <c r="B7995" s="53">
        <v>40</v>
      </c>
      <c r="C7995" s="53" t="s">
        <v>33536</v>
      </c>
      <c r="D7995" s="53" t="s">
        <v>33872</v>
      </c>
    </row>
    <row r="7996" spans="1:4" ht="15" x14ac:dyDescent="0.25">
      <c r="A7996" s="53" t="s">
        <v>12582</v>
      </c>
      <c r="B7996" s="53">
        <v>20</v>
      </c>
      <c r="C7996" s="53" t="s">
        <v>33536</v>
      </c>
      <c r="D7996" s="53" t="s">
        <v>33872</v>
      </c>
    </row>
    <row r="7997" spans="1:4" ht="15" x14ac:dyDescent="0.25">
      <c r="A7997" s="53" t="s">
        <v>12583</v>
      </c>
      <c r="B7997" s="53">
        <v>15</v>
      </c>
      <c r="C7997" s="53" t="s">
        <v>33536</v>
      </c>
      <c r="D7997" s="53" t="s">
        <v>33872</v>
      </c>
    </row>
    <row r="7998" spans="1:4" ht="15" x14ac:dyDescent="0.25">
      <c r="A7998" s="53" t="s">
        <v>12584</v>
      </c>
      <c r="B7998" s="53">
        <v>15</v>
      </c>
      <c r="C7998" s="53" t="s">
        <v>33536</v>
      </c>
      <c r="D7998" s="53" t="s">
        <v>33872</v>
      </c>
    </row>
    <row r="7999" spans="1:4" ht="15" x14ac:dyDescent="0.25">
      <c r="A7999" s="53" t="s">
        <v>12585</v>
      </c>
      <c r="B7999" s="53">
        <v>15</v>
      </c>
      <c r="C7999" s="53" t="s">
        <v>33536</v>
      </c>
      <c r="D7999" s="53" t="s">
        <v>33872</v>
      </c>
    </row>
    <row r="8000" spans="1:4" ht="15" x14ac:dyDescent="0.25">
      <c r="A8000" s="53" t="s">
        <v>12586</v>
      </c>
      <c r="B8000" s="53">
        <v>15</v>
      </c>
      <c r="C8000" s="53" t="s">
        <v>33536</v>
      </c>
      <c r="D8000" s="53" t="s">
        <v>33872</v>
      </c>
    </row>
    <row r="8001" spans="1:4" ht="15" x14ac:dyDescent="0.25">
      <c r="A8001" s="53" t="s">
        <v>12587</v>
      </c>
      <c r="B8001" s="53">
        <v>15</v>
      </c>
      <c r="C8001" s="53" t="s">
        <v>33536</v>
      </c>
      <c r="D8001" s="53" t="s">
        <v>33872</v>
      </c>
    </row>
    <row r="8002" spans="1:4" ht="15" x14ac:dyDescent="0.25">
      <c r="A8002" s="53" t="s">
        <v>12588</v>
      </c>
      <c r="B8002" s="53">
        <v>15</v>
      </c>
      <c r="C8002" s="53" t="s">
        <v>33536</v>
      </c>
      <c r="D8002" s="53" t="s">
        <v>33872</v>
      </c>
    </row>
    <row r="8003" spans="1:4" ht="15" x14ac:dyDescent="0.25">
      <c r="A8003" s="53" t="s">
        <v>12589</v>
      </c>
      <c r="B8003" s="53">
        <v>15</v>
      </c>
      <c r="C8003" s="53" t="s">
        <v>33536</v>
      </c>
      <c r="D8003" s="53" t="s">
        <v>33872</v>
      </c>
    </row>
    <row r="8004" spans="1:4" ht="15" x14ac:dyDescent="0.25">
      <c r="A8004" s="53" t="s">
        <v>12590</v>
      </c>
      <c r="B8004" s="53">
        <v>15</v>
      </c>
      <c r="C8004" s="53" t="s">
        <v>33536</v>
      </c>
      <c r="D8004" s="53" t="s">
        <v>33872</v>
      </c>
    </row>
    <row r="8005" spans="1:4" ht="15" x14ac:dyDescent="0.25">
      <c r="A8005" s="53" t="s">
        <v>12591</v>
      </c>
      <c r="B8005" s="53">
        <v>15</v>
      </c>
      <c r="C8005" s="53" t="s">
        <v>33536</v>
      </c>
      <c r="D8005" s="53" t="s">
        <v>33872</v>
      </c>
    </row>
    <row r="8006" spans="1:4" ht="15" x14ac:dyDescent="0.25">
      <c r="A8006" s="53" t="s">
        <v>12592</v>
      </c>
      <c r="B8006" s="53">
        <v>30</v>
      </c>
      <c r="C8006" s="53" t="s">
        <v>33536</v>
      </c>
      <c r="D8006" s="53" t="s">
        <v>33872</v>
      </c>
    </row>
    <row r="8007" spans="1:4" ht="15" x14ac:dyDescent="0.25">
      <c r="A8007" s="53" t="s">
        <v>12593</v>
      </c>
      <c r="B8007" s="53">
        <v>15</v>
      </c>
      <c r="C8007" s="53" t="s">
        <v>33536</v>
      </c>
      <c r="D8007" s="53" t="s">
        <v>33872</v>
      </c>
    </row>
    <row r="8008" spans="1:4" ht="15" x14ac:dyDescent="0.25">
      <c r="A8008" s="53" t="s">
        <v>12594</v>
      </c>
      <c r="B8008" s="53">
        <v>15</v>
      </c>
      <c r="C8008" s="53" t="s">
        <v>33536</v>
      </c>
      <c r="D8008" s="53" t="s">
        <v>33872</v>
      </c>
    </row>
    <row r="8009" spans="1:4" ht="15" x14ac:dyDescent="0.25">
      <c r="A8009" s="53" t="s">
        <v>12595</v>
      </c>
      <c r="B8009" s="53">
        <v>90</v>
      </c>
      <c r="C8009" s="53" t="s">
        <v>33536</v>
      </c>
      <c r="D8009" s="53" t="s">
        <v>33872</v>
      </c>
    </row>
    <row r="8010" spans="1:4" ht="15" x14ac:dyDescent="0.25">
      <c r="A8010" s="53" t="s">
        <v>12596</v>
      </c>
      <c r="B8010" s="53">
        <v>90</v>
      </c>
      <c r="C8010" s="53" t="s">
        <v>33536</v>
      </c>
      <c r="D8010" s="53" t="s">
        <v>33872</v>
      </c>
    </row>
    <row r="8011" spans="1:4" ht="15" x14ac:dyDescent="0.25">
      <c r="A8011" s="53" t="s">
        <v>12597</v>
      </c>
      <c r="B8011" s="53">
        <v>90</v>
      </c>
      <c r="C8011" s="53" t="s">
        <v>33536</v>
      </c>
      <c r="D8011" s="53" t="s">
        <v>33872</v>
      </c>
    </row>
    <row r="8012" spans="1:4" ht="15" x14ac:dyDescent="0.25">
      <c r="A8012" s="53" t="s">
        <v>12598</v>
      </c>
      <c r="B8012" s="53">
        <v>0</v>
      </c>
      <c r="C8012" s="53" t="s">
        <v>33537</v>
      </c>
      <c r="D8012" s="53" t="s">
        <v>33872</v>
      </c>
    </row>
    <row r="8013" spans="1:4" ht="15" x14ac:dyDescent="0.25">
      <c r="A8013" s="53" t="s">
        <v>12599</v>
      </c>
      <c r="B8013" s="53">
        <v>0</v>
      </c>
      <c r="C8013" s="53" t="s">
        <v>33537</v>
      </c>
      <c r="D8013" s="53" t="s">
        <v>33872</v>
      </c>
    </row>
    <row r="8014" spans="1:4" ht="15" x14ac:dyDescent="0.25">
      <c r="A8014" s="53" t="s">
        <v>12600</v>
      </c>
      <c r="B8014" s="53">
        <v>10</v>
      </c>
      <c r="C8014" s="53" t="s">
        <v>33536</v>
      </c>
      <c r="D8014" s="53" t="s">
        <v>33872</v>
      </c>
    </row>
    <row r="8015" spans="1:4" ht="15" x14ac:dyDescent="0.25">
      <c r="A8015" s="53" t="s">
        <v>12601</v>
      </c>
      <c r="B8015" s="53">
        <v>10</v>
      </c>
      <c r="C8015" s="53" t="s">
        <v>33536</v>
      </c>
      <c r="D8015" s="53" t="s">
        <v>33872</v>
      </c>
    </row>
    <row r="8016" spans="1:4" ht="15" x14ac:dyDescent="0.25">
      <c r="A8016" s="53" t="s">
        <v>12602</v>
      </c>
      <c r="B8016" s="53">
        <v>10</v>
      </c>
      <c r="C8016" s="53" t="s">
        <v>33536</v>
      </c>
      <c r="D8016" s="53" t="s">
        <v>33872</v>
      </c>
    </row>
    <row r="8017" spans="1:4" ht="15" x14ac:dyDescent="0.25">
      <c r="A8017" s="53" t="s">
        <v>12603</v>
      </c>
      <c r="B8017" s="53">
        <v>10</v>
      </c>
      <c r="C8017" s="53" t="s">
        <v>33536</v>
      </c>
      <c r="D8017" s="53" t="s">
        <v>33872</v>
      </c>
    </row>
    <row r="8018" spans="1:4" ht="15" x14ac:dyDescent="0.25">
      <c r="A8018" s="53" t="s">
        <v>12604</v>
      </c>
      <c r="B8018" s="53">
        <v>0</v>
      </c>
      <c r="C8018" s="53" t="s">
        <v>33536</v>
      </c>
      <c r="D8018" s="53" t="s">
        <v>33872</v>
      </c>
    </row>
    <row r="8019" spans="1:4" ht="15" x14ac:dyDescent="0.25">
      <c r="A8019" s="53" t="s">
        <v>12605</v>
      </c>
      <c r="B8019" s="53">
        <v>0</v>
      </c>
      <c r="C8019" s="53" t="s">
        <v>33536</v>
      </c>
      <c r="D8019" s="53" t="s">
        <v>33872</v>
      </c>
    </row>
    <row r="8020" spans="1:4" ht="15" x14ac:dyDescent="0.25">
      <c r="A8020" s="53" t="s">
        <v>12606</v>
      </c>
      <c r="B8020" s="53">
        <v>10</v>
      </c>
      <c r="C8020" s="53" t="s">
        <v>33536</v>
      </c>
      <c r="D8020" s="53" t="s">
        <v>33872</v>
      </c>
    </row>
    <row r="8021" spans="1:4" ht="15" x14ac:dyDescent="0.25">
      <c r="A8021" s="53" t="s">
        <v>12607</v>
      </c>
      <c r="B8021" s="53">
        <v>5</v>
      </c>
      <c r="C8021" s="53" t="s">
        <v>33536</v>
      </c>
      <c r="D8021" s="53" t="s">
        <v>33872</v>
      </c>
    </row>
    <row r="8022" spans="1:4" ht="15" x14ac:dyDescent="0.25">
      <c r="A8022" s="53" t="s">
        <v>12608</v>
      </c>
      <c r="B8022" s="53">
        <v>5</v>
      </c>
      <c r="C8022" s="53" t="s">
        <v>33536</v>
      </c>
      <c r="D8022" s="53" t="s">
        <v>33872</v>
      </c>
    </row>
    <row r="8023" spans="1:4" ht="15" x14ac:dyDescent="0.25">
      <c r="A8023" s="53" t="s">
        <v>12609</v>
      </c>
      <c r="B8023" s="53">
        <v>5</v>
      </c>
      <c r="C8023" s="53" t="s">
        <v>33536</v>
      </c>
      <c r="D8023" s="53" t="s">
        <v>33872</v>
      </c>
    </row>
    <row r="8024" spans="1:4" ht="15" x14ac:dyDescent="0.25">
      <c r="A8024" s="53" t="s">
        <v>12610</v>
      </c>
      <c r="B8024" s="53">
        <v>10</v>
      </c>
      <c r="C8024" s="53" t="s">
        <v>33536</v>
      </c>
      <c r="D8024" s="53" t="s">
        <v>33872</v>
      </c>
    </row>
    <row r="8025" spans="1:4" ht="15" x14ac:dyDescent="0.25">
      <c r="A8025" s="53" t="s">
        <v>12611</v>
      </c>
      <c r="B8025" s="53">
        <v>5</v>
      </c>
      <c r="C8025" s="53" t="s">
        <v>33536</v>
      </c>
      <c r="D8025" s="53" t="s">
        <v>33872</v>
      </c>
    </row>
    <row r="8026" spans="1:4" ht="15" x14ac:dyDescent="0.25">
      <c r="A8026" s="53" t="s">
        <v>12612</v>
      </c>
      <c r="B8026" s="53">
        <v>5</v>
      </c>
      <c r="C8026" s="53" t="s">
        <v>33536</v>
      </c>
      <c r="D8026" s="53" t="s">
        <v>33872</v>
      </c>
    </row>
    <row r="8027" spans="1:4" ht="15" x14ac:dyDescent="0.25">
      <c r="A8027" s="53" t="s">
        <v>12613</v>
      </c>
      <c r="B8027" s="53">
        <v>20</v>
      </c>
      <c r="C8027" s="53" t="s">
        <v>33536</v>
      </c>
      <c r="D8027" s="53" t="s">
        <v>33872</v>
      </c>
    </row>
    <row r="8028" spans="1:4" ht="15" x14ac:dyDescent="0.25">
      <c r="A8028" s="53" t="s">
        <v>12614</v>
      </c>
      <c r="B8028" s="53">
        <v>10</v>
      </c>
      <c r="C8028" s="53" t="s">
        <v>33536</v>
      </c>
      <c r="D8028" s="53" t="s">
        <v>33872</v>
      </c>
    </row>
    <row r="8029" spans="1:4" ht="15" x14ac:dyDescent="0.25">
      <c r="A8029" s="53" t="s">
        <v>12615</v>
      </c>
      <c r="B8029" s="53">
        <v>10</v>
      </c>
      <c r="C8029" s="53" t="s">
        <v>33536</v>
      </c>
      <c r="D8029" s="53" t="s">
        <v>33872</v>
      </c>
    </row>
    <row r="8030" spans="1:4" ht="15" x14ac:dyDescent="0.25">
      <c r="A8030" s="53" t="s">
        <v>12616</v>
      </c>
      <c r="B8030" s="53">
        <v>5</v>
      </c>
      <c r="C8030" s="53" t="s">
        <v>33536</v>
      </c>
      <c r="D8030" s="53" t="s">
        <v>33872</v>
      </c>
    </row>
    <row r="8031" spans="1:4" ht="15" x14ac:dyDescent="0.25">
      <c r="A8031" s="53" t="s">
        <v>12617</v>
      </c>
      <c r="B8031" s="53">
        <v>20</v>
      </c>
      <c r="C8031" s="53" t="s">
        <v>33536</v>
      </c>
      <c r="D8031" s="53" t="s">
        <v>33872</v>
      </c>
    </row>
    <row r="8032" spans="1:4" ht="15" x14ac:dyDescent="0.25">
      <c r="A8032" s="53" t="s">
        <v>12618</v>
      </c>
      <c r="B8032" s="53">
        <v>10</v>
      </c>
      <c r="C8032" s="53" t="s">
        <v>33536</v>
      </c>
      <c r="D8032" s="53" t="s">
        <v>33872</v>
      </c>
    </row>
    <row r="8033" spans="1:4" ht="15" x14ac:dyDescent="0.25">
      <c r="A8033" s="53" t="s">
        <v>12619</v>
      </c>
      <c r="B8033" s="53">
        <v>40</v>
      </c>
      <c r="C8033" s="53" t="s">
        <v>33536</v>
      </c>
      <c r="D8033" s="53" t="s">
        <v>33872</v>
      </c>
    </row>
    <row r="8034" spans="1:4" ht="15" x14ac:dyDescent="0.25">
      <c r="A8034" s="53" t="s">
        <v>12620</v>
      </c>
      <c r="B8034" s="53">
        <v>20</v>
      </c>
      <c r="C8034" s="53" t="s">
        <v>33536</v>
      </c>
      <c r="D8034" s="53" t="s">
        <v>33872</v>
      </c>
    </row>
    <row r="8035" spans="1:4" ht="15" x14ac:dyDescent="0.25">
      <c r="A8035" s="53" t="s">
        <v>12621</v>
      </c>
      <c r="B8035" s="53">
        <v>20</v>
      </c>
      <c r="C8035" s="53" t="s">
        <v>33536</v>
      </c>
      <c r="D8035" s="53" t="s">
        <v>33872</v>
      </c>
    </row>
    <row r="8036" spans="1:4" ht="15" x14ac:dyDescent="0.25">
      <c r="A8036" s="53" t="s">
        <v>12622</v>
      </c>
      <c r="B8036" s="53">
        <v>20</v>
      </c>
      <c r="C8036" s="53" t="s">
        <v>33536</v>
      </c>
      <c r="D8036" s="53" t="s">
        <v>33872</v>
      </c>
    </row>
    <row r="8037" spans="1:4" ht="15" x14ac:dyDescent="0.25">
      <c r="A8037" s="53" t="s">
        <v>12623</v>
      </c>
      <c r="B8037" s="53">
        <v>20</v>
      </c>
      <c r="C8037" s="53" t="s">
        <v>33536</v>
      </c>
      <c r="D8037" s="53" t="s">
        <v>33872</v>
      </c>
    </row>
    <row r="8038" spans="1:4" ht="15" x14ac:dyDescent="0.25">
      <c r="A8038" s="53" t="s">
        <v>12624</v>
      </c>
      <c r="B8038" s="53">
        <v>20</v>
      </c>
      <c r="C8038" s="53" t="s">
        <v>33536</v>
      </c>
      <c r="D8038" s="53" t="s">
        <v>33872</v>
      </c>
    </row>
    <row r="8039" spans="1:4" ht="15" x14ac:dyDescent="0.25">
      <c r="A8039" s="53" t="s">
        <v>12625</v>
      </c>
      <c r="B8039" s="53">
        <v>20</v>
      </c>
      <c r="C8039" s="53" t="s">
        <v>33536</v>
      </c>
      <c r="D8039" s="53" t="s">
        <v>33872</v>
      </c>
    </row>
    <row r="8040" spans="1:4" ht="15" x14ac:dyDescent="0.25">
      <c r="A8040" s="53" t="s">
        <v>12626</v>
      </c>
      <c r="B8040" s="53">
        <v>20</v>
      </c>
      <c r="C8040" s="53" t="s">
        <v>33536</v>
      </c>
      <c r="D8040" s="53" t="s">
        <v>33872</v>
      </c>
    </row>
    <row r="8041" spans="1:4" ht="15" x14ac:dyDescent="0.25">
      <c r="A8041" s="53" t="s">
        <v>12627</v>
      </c>
      <c r="B8041" s="53">
        <v>20</v>
      </c>
      <c r="C8041" s="53" t="s">
        <v>33536</v>
      </c>
      <c r="D8041" s="53" t="s">
        <v>33872</v>
      </c>
    </row>
    <row r="8042" spans="1:4" ht="15" x14ac:dyDescent="0.25">
      <c r="A8042" s="53" t="s">
        <v>12628</v>
      </c>
      <c r="B8042" s="53">
        <v>20</v>
      </c>
      <c r="C8042" s="53" t="s">
        <v>33536</v>
      </c>
      <c r="D8042" s="53" t="s">
        <v>33872</v>
      </c>
    </row>
    <row r="8043" spans="1:4" ht="15" x14ac:dyDescent="0.25">
      <c r="A8043" s="53" t="s">
        <v>12629</v>
      </c>
      <c r="B8043" s="53">
        <v>20</v>
      </c>
      <c r="C8043" s="53" t="s">
        <v>33536</v>
      </c>
      <c r="D8043" s="53" t="s">
        <v>33872</v>
      </c>
    </row>
    <row r="8044" spans="1:4" ht="15" x14ac:dyDescent="0.25">
      <c r="A8044" s="53" t="s">
        <v>12630</v>
      </c>
      <c r="B8044" s="53">
        <v>20</v>
      </c>
      <c r="C8044" s="53" t="s">
        <v>33536</v>
      </c>
      <c r="D8044" s="53" t="s">
        <v>33872</v>
      </c>
    </row>
    <row r="8045" spans="1:4" ht="15" x14ac:dyDescent="0.25">
      <c r="A8045" s="53" t="s">
        <v>12631</v>
      </c>
      <c r="B8045" s="53">
        <v>60</v>
      </c>
      <c r="C8045" s="53" t="s">
        <v>33536</v>
      </c>
      <c r="D8045" s="53" t="s">
        <v>33872</v>
      </c>
    </row>
    <row r="8046" spans="1:4" ht="15" x14ac:dyDescent="0.25">
      <c r="A8046" s="53" t="s">
        <v>12632</v>
      </c>
      <c r="B8046" s="53">
        <v>15</v>
      </c>
      <c r="C8046" s="53" t="s">
        <v>33536</v>
      </c>
      <c r="D8046" s="53" t="s">
        <v>33872</v>
      </c>
    </row>
    <row r="8047" spans="1:4" ht="15" x14ac:dyDescent="0.25">
      <c r="A8047" s="53" t="s">
        <v>12633</v>
      </c>
      <c r="B8047" s="53">
        <v>15</v>
      </c>
      <c r="C8047" s="53" t="s">
        <v>33536</v>
      </c>
      <c r="D8047" s="53" t="s">
        <v>33872</v>
      </c>
    </row>
    <row r="8048" spans="1:4" ht="15" x14ac:dyDescent="0.25">
      <c r="A8048" s="53" t="s">
        <v>12634</v>
      </c>
      <c r="B8048" s="53">
        <v>15</v>
      </c>
      <c r="C8048" s="53" t="s">
        <v>33536</v>
      </c>
      <c r="D8048" s="53" t="s">
        <v>33872</v>
      </c>
    </row>
    <row r="8049" spans="1:4" ht="15" x14ac:dyDescent="0.25">
      <c r="A8049" s="53" t="s">
        <v>12635</v>
      </c>
      <c r="B8049" s="53">
        <v>15</v>
      </c>
      <c r="C8049" s="53" t="s">
        <v>33536</v>
      </c>
      <c r="D8049" s="53" t="s">
        <v>33872</v>
      </c>
    </row>
    <row r="8050" spans="1:4" ht="15" x14ac:dyDescent="0.25">
      <c r="A8050" s="53" t="s">
        <v>12636</v>
      </c>
      <c r="B8050" s="53">
        <v>15</v>
      </c>
      <c r="C8050" s="53" t="s">
        <v>33536</v>
      </c>
      <c r="D8050" s="53" t="s">
        <v>33872</v>
      </c>
    </row>
    <row r="8051" spans="1:4" ht="15" x14ac:dyDescent="0.25">
      <c r="A8051" s="53" t="s">
        <v>12637</v>
      </c>
      <c r="B8051" s="53">
        <v>45</v>
      </c>
      <c r="C8051" s="53"/>
      <c r="D8051" s="53" t="s">
        <v>33872</v>
      </c>
    </row>
    <row r="8052" spans="1:4" ht="15" x14ac:dyDescent="0.25">
      <c r="A8052" s="53" t="s">
        <v>12638</v>
      </c>
      <c r="B8052" s="53">
        <v>5</v>
      </c>
      <c r="C8052" s="53" t="s">
        <v>33536</v>
      </c>
      <c r="D8052" s="53" t="s">
        <v>33872</v>
      </c>
    </row>
    <row r="8053" spans="1:4" ht="15" x14ac:dyDescent="0.25">
      <c r="A8053" s="53" t="s">
        <v>12639</v>
      </c>
      <c r="B8053" s="53">
        <v>25</v>
      </c>
      <c r="C8053" s="53" t="s">
        <v>33536</v>
      </c>
      <c r="D8053" s="53" t="s">
        <v>33872</v>
      </c>
    </row>
    <row r="8054" spans="1:4" ht="15" x14ac:dyDescent="0.25">
      <c r="A8054" s="53" t="s">
        <v>12640</v>
      </c>
      <c r="B8054" s="53">
        <v>15</v>
      </c>
      <c r="C8054" s="53" t="s">
        <v>33536</v>
      </c>
      <c r="D8054" s="53" t="s">
        <v>33872</v>
      </c>
    </row>
    <row r="8055" spans="1:4" ht="15" x14ac:dyDescent="0.25">
      <c r="A8055" s="53" t="s">
        <v>12641</v>
      </c>
      <c r="B8055" s="53">
        <v>40</v>
      </c>
      <c r="C8055" s="53" t="s">
        <v>33536</v>
      </c>
      <c r="D8055" s="53" t="s">
        <v>33872</v>
      </c>
    </row>
    <row r="8056" spans="1:4" ht="15" x14ac:dyDescent="0.25">
      <c r="A8056" s="53" t="s">
        <v>12642</v>
      </c>
      <c r="B8056" s="53">
        <v>20</v>
      </c>
      <c r="C8056" s="53" t="s">
        <v>33536</v>
      </c>
      <c r="D8056" s="53" t="s">
        <v>33872</v>
      </c>
    </row>
    <row r="8057" spans="1:4" ht="15" x14ac:dyDescent="0.25">
      <c r="A8057" s="53" t="s">
        <v>12643</v>
      </c>
      <c r="B8057" s="53">
        <v>20</v>
      </c>
      <c r="C8057" s="53" t="s">
        <v>33536</v>
      </c>
      <c r="D8057" s="53" t="s">
        <v>33872</v>
      </c>
    </row>
    <row r="8058" spans="1:4" ht="15" x14ac:dyDescent="0.25">
      <c r="A8058" s="53" t="s">
        <v>12644</v>
      </c>
      <c r="B8058" s="53">
        <v>20</v>
      </c>
      <c r="C8058" s="53" t="s">
        <v>33536</v>
      </c>
      <c r="D8058" s="53" t="s">
        <v>33872</v>
      </c>
    </row>
    <row r="8059" spans="1:4" ht="15" x14ac:dyDescent="0.25">
      <c r="A8059" s="53" t="s">
        <v>12645</v>
      </c>
      <c r="B8059" s="53">
        <v>20</v>
      </c>
      <c r="C8059" s="53" t="s">
        <v>33536</v>
      </c>
      <c r="D8059" s="53" t="s">
        <v>33872</v>
      </c>
    </row>
    <row r="8060" spans="1:4" ht="15" x14ac:dyDescent="0.25">
      <c r="A8060" s="53" t="s">
        <v>12646</v>
      </c>
      <c r="B8060" s="53">
        <v>40</v>
      </c>
      <c r="C8060" s="53" t="s">
        <v>33536</v>
      </c>
      <c r="D8060" s="53" t="s">
        <v>33872</v>
      </c>
    </row>
    <row r="8061" spans="1:4" ht="15" x14ac:dyDescent="0.25">
      <c r="A8061" s="53" t="s">
        <v>12647</v>
      </c>
      <c r="B8061" s="53">
        <v>20</v>
      </c>
      <c r="C8061" s="53" t="s">
        <v>33536</v>
      </c>
      <c r="D8061" s="53" t="s">
        <v>33872</v>
      </c>
    </row>
    <row r="8062" spans="1:4" ht="15" x14ac:dyDescent="0.25">
      <c r="A8062" s="53" t="s">
        <v>12648</v>
      </c>
      <c r="B8062" s="53">
        <v>60</v>
      </c>
      <c r="C8062" s="53" t="s">
        <v>33536</v>
      </c>
      <c r="D8062" s="53" t="s">
        <v>33872</v>
      </c>
    </row>
    <row r="8063" spans="1:4" ht="15" x14ac:dyDescent="0.25">
      <c r="A8063" s="53" t="s">
        <v>12649</v>
      </c>
      <c r="B8063" s="53">
        <v>0</v>
      </c>
      <c r="C8063" s="53" t="s">
        <v>33536</v>
      </c>
      <c r="D8063" s="53" t="s">
        <v>33872</v>
      </c>
    </row>
    <row r="8064" spans="1:4" ht="15" x14ac:dyDescent="0.25">
      <c r="A8064" s="53" t="s">
        <v>12650</v>
      </c>
      <c r="B8064" s="53">
        <v>0</v>
      </c>
      <c r="C8064" s="53" t="s">
        <v>33536</v>
      </c>
      <c r="D8064" s="53" t="s">
        <v>33872</v>
      </c>
    </row>
    <row r="8065" spans="1:4" ht="15" x14ac:dyDescent="0.25">
      <c r="A8065" s="53" t="s">
        <v>12651</v>
      </c>
      <c r="B8065" s="53">
        <v>0</v>
      </c>
      <c r="C8065" s="53" t="s">
        <v>33536</v>
      </c>
      <c r="D8065" s="53" t="s">
        <v>33872</v>
      </c>
    </row>
    <row r="8066" spans="1:4" ht="15" x14ac:dyDescent="0.25">
      <c r="A8066" s="53" t="s">
        <v>12652</v>
      </c>
      <c r="B8066" s="53">
        <v>20</v>
      </c>
      <c r="C8066" s="53" t="s">
        <v>33536</v>
      </c>
      <c r="D8066" s="53" t="s">
        <v>33872</v>
      </c>
    </row>
    <row r="8067" spans="1:4" ht="15" x14ac:dyDescent="0.25">
      <c r="A8067" s="53" t="s">
        <v>12653</v>
      </c>
      <c r="B8067" s="53">
        <v>0</v>
      </c>
      <c r="C8067" s="53" t="s">
        <v>33536</v>
      </c>
      <c r="D8067" s="53" t="s">
        <v>33872</v>
      </c>
    </row>
    <row r="8068" spans="1:4" ht="15" x14ac:dyDescent="0.25">
      <c r="A8068" s="53" t="s">
        <v>12654</v>
      </c>
      <c r="B8068" s="53">
        <v>20</v>
      </c>
      <c r="C8068" s="53" t="s">
        <v>33536</v>
      </c>
      <c r="D8068" s="53" t="s">
        <v>33872</v>
      </c>
    </row>
    <row r="8069" spans="1:4" ht="15" x14ac:dyDescent="0.25">
      <c r="A8069" s="53" t="s">
        <v>12655</v>
      </c>
      <c r="B8069" s="53">
        <v>20</v>
      </c>
      <c r="C8069" s="53" t="s">
        <v>33536</v>
      </c>
      <c r="D8069" s="53" t="s">
        <v>33872</v>
      </c>
    </row>
    <row r="8070" spans="1:4" ht="15" x14ac:dyDescent="0.25">
      <c r="A8070" s="53" t="s">
        <v>12656</v>
      </c>
      <c r="B8070" s="53">
        <v>20</v>
      </c>
      <c r="C8070" s="53" t="s">
        <v>33536</v>
      </c>
      <c r="D8070" s="53" t="s">
        <v>33872</v>
      </c>
    </row>
    <row r="8071" spans="1:4" ht="15" x14ac:dyDescent="0.25">
      <c r="A8071" s="53" t="s">
        <v>12657</v>
      </c>
      <c r="B8071" s="53">
        <v>20</v>
      </c>
      <c r="C8071" s="53" t="s">
        <v>33536</v>
      </c>
      <c r="D8071" s="53" t="s">
        <v>33872</v>
      </c>
    </row>
    <row r="8072" spans="1:4" ht="15" x14ac:dyDescent="0.25">
      <c r="A8072" s="53" t="s">
        <v>12658</v>
      </c>
      <c r="B8072" s="53">
        <v>20</v>
      </c>
      <c r="C8072" s="53" t="s">
        <v>33536</v>
      </c>
      <c r="D8072" s="53" t="s">
        <v>33872</v>
      </c>
    </row>
    <row r="8073" spans="1:4" ht="15" x14ac:dyDescent="0.25">
      <c r="A8073" s="53" t="s">
        <v>12659</v>
      </c>
      <c r="B8073" s="53">
        <v>20</v>
      </c>
      <c r="C8073" s="53" t="s">
        <v>33536</v>
      </c>
      <c r="D8073" s="53" t="s">
        <v>33872</v>
      </c>
    </row>
    <row r="8074" spans="1:4" ht="15" x14ac:dyDescent="0.25">
      <c r="A8074" s="53" t="s">
        <v>12660</v>
      </c>
      <c r="B8074" s="53">
        <v>20</v>
      </c>
      <c r="C8074" s="53" t="s">
        <v>33536</v>
      </c>
      <c r="D8074" s="53" t="s">
        <v>33872</v>
      </c>
    </row>
    <row r="8075" spans="1:4" ht="15" x14ac:dyDescent="0.25">
      <c r="A8075" s="53" t="s">
        <v>12661</v>
      </c>
      <c r="B8075" s="53">
        <v>60</v>
      </c>
      <c r="C8075" s="53" t="s">
        <v>33536</v>
      </c>
      <c r="D8075" s="53" t="s">
        <v>33872</v>
      </c>
    </row>
    <row r="8076" spans="1:4" ht="15" x14ac:dyDescent="0.25">
      <c r="A8076" s="53" t="s">
        <v>12662</v>
      </c>
      <c r="B8076" s="53">
        <v>20</v>
      </c>
      <c r="C8076" s="53" t="s">
        <v>33536</v>
      </c>
      <c r="D8076" s="53" t="s">
        <v>33872</v>
      </c>
    </row>
    <row r="8077" spans="1:4" ht="15" x14ac:dyDescent="0.25">
      <c r="A8077" s="53" t="s">
        <v>12663</v>
      </c>
      <c r="B8077" s="53">
        <v>20</v>
      </c>
      <c r="C8077" s="53" t="s">
        <v>33536</v>
      </c>
      <c r="D8077" s="53" t="s">
        <v>33872</v>
      </c>
    </row>
    <row r="8078" spans="1:4" ht="15" x14ac:dyDescent="0.25">
      <c r="A8078" s="53" t="s">
        <v>12664</v>
      </c>
      <c r="B8078" s="53">
        <v>20</v>
      </c>
      <c r="C8078" s="53" t="s">
        <v>33536</v>
      </c>
      <c r="D8078" s="53" t="s">
        <v>33872</v>
      </c>
    </row>
    <row r="8079" spans="1:4" ht="15" x14ac:dyDescent="0.25">
      <c r="A8079" s="53" t="s">
        <v>12665</v>
      </c>
      <c r="B8079" s="53">
        <v>20</v>
      </c>
      <c r="C8079" s="53" t="s">
        <v>33536</v>
      </c>
      <c r="D8079" s="53" t="s">
        <v>33872</v>
      </c>
    </row>
    <row r="8080" spans="1:4" ht="15" x14ac:dyDescent="0.25">
      <c r="A8080" s="53" t="s">
        <v>12666</v>
      </c>
      <c r="B8080" s="53">
        <v>20</v>
      </c>
      <c r="C8080" s="53" t="s">
        <v>33536</v>
      </c>
      <c r="D8080" s="53" t="s">
        <v>33872</v>
      </c>
    </row>
    <row r="8081" spans="1:4" ht="15" x14ac:dyDescent="0.25">
      <c r="A8081" s="53" t="s">
        <v>12667</v>
      </c>
      <c r="B8081" s="53">
        <v>20</v>
      </c>
      <c r="C8081" s="53" t="s">
        <v>33536</v>
      </c>
      <c r="D8081" s="53" t="s">
        <v>33872</v>
      </c>
    </row>
    <row r="8082" spans="1:4" ht="15" x14ac:dyDescent="0.25">
      <c r="A8082" s="53" t="s">
        <v>12668</v>
      </c>
      <c r="B8082" s="53">
        <v>10</v>
      </c>
      <c r="C8082" s="53" t="s">
        <v>33536</v>
      </c>
      <c r="D8082" s="53" t="s">
        <v>33872</v>
      </c>
    </row>
    <row r="8083" spans="1:4" ht="15" x14ac:dyDescent="0.25">
      <c r="A8083" s="53" t="s">
        <v>12669</v>
      </c>
      <c r="B8083" s="53">
        <v>10</v>
      </c>
      <c r="C8083" s="53" t="s">
        <v>33536</v>
      </c>
      <c r="D8083" s="53" t="s">
        <v>33872</v>
      </c>
    </row>
    <row r="8084" spans="1:4" ht="15" x14ac:dyDescent="0.25">
      <c r="A8084" s="53" t="s">
        <v>12670</v>
      </c>
      <c r="B8084" s="53">
        <v>10</v>
      </c>
      <c r="C8084" s="53" t="s">
        <v>33536</v>
      </c>
      <c r="D8084" s="53" t="s">
        <v>33872</v>
      </c>
    </row>
    <row r="8085" spans="1:4" ht="15" x14ac:dyDescent="0.25">
      <c r="A8085" s="53" t="s">
        <v>12671</v>
      </c>
      <c r="B8085" s="53">
        <v>15</v>
      </c>
      <c r="C8085" s="53" t="s">
        <v>33536</v>
      </c>
      <c r="D8085" s="53" t="s">
        <v>33872</v>
      </c>
    </row>
    <row r="8086" spans="1:4" ht="15" x14ac:dyDescent="0.25">
      <c r="A8086" s="53" t="s">
        <v>12672</v>
      </c>
      <c r="B8086" s="53">
        <v>15</v>
      </c>
      <c r="C8086" s="53" t="s">
        <v>33536</v>
      </c>
      <c r="D8086" s="53" t="s">
        <v>33872</v>
      </c>
    </row>
    <row r="8087" spans="1:4" ht="15" x14ac:dyDescent="0.25">
      <c r="A8087" s="53" t="s">
        <v>12673</v>
      </c>
      <c r="B8087" s="53">
        <v>15</v>
      </c>
      <c r="C8087" s="53"/>
      <c r="D8087" s="53" t="s">
        <v>33872</v>
      </c>
    </row>
    <row r="8088" spans="1:4" ht="15" x14ac:dyDescent="0.25">
      <c r="A8088" s="53" t="s">
        <v>12674</v>
      </c>
      <c r="B8088" s="53">
        <v>20</v>
      </c>
      <c r="C8088" s="53" t="s">
        <v>33536</v>
      </c>
      <c r="D8088" s="53" t="s">
        <v>33872</v>
      </c>
    </row>
    <row r="8089" spans="1:4" ht="15" x14ac:dyDescent="0.25">
      <c r="A8089" s="53" t="s">
        <v>12675</v>
      </c>
      <c r="B8089" s="53">
        <v>15</v>
      </c>
      <c r="C8089" s="53" t="s">
        <v>33536</v>
      </c>
      <c r="D8089" s="53" t="s">
        <v>33872</v>
      </c>
    </row>
    <row r="8090" spans="1:4" ht="15" x14ac:dyDescent="0.25">
      <c r="A8090" s="53" t="s">
        <v>12676</v>
      </c>
      <c r="B8090" s="53">
        <v>20</v>
      </c>
      <c r="C8090" s="53" t="s">
        <v>33536</v>
      </c>
      <c r="D8090" s="53" t="s">
        <v>33872</v>
      </c>
    </row>
    <row r="8091" spans="1:4" ht="15" x14ac:dyDescent="0.25">
      <c r="A8091" s="53" t="s">
        <v>12677</v>
      </c>
      <c r="B8091" s="53">
        <v>15</v>
      </c>
      <c r="C8091" s="53" t="s">
        <v>33536</v>
      </c>
      <c r="D8091" s="53" t="s">
        <v>33872</v>
      </c>
    </row>
    <row r="8092" spans="1:4" ht="15" x14ac:dyDescent="0.25">
      <c r="A8092" s="53" t="s">
        <v>12678</v>
      </c>
      <c r="B8092" s="53">
        <v>20</v>
      </c>
      <c r="C8092" s="53" t="s">
        <v>33536</v>
      </c>
      <c r="D8092" s="53" t="s">
        <v>33872</v>
      </c>
    </row>
    <row r="8093" spans="1:4" ht="15" x14ac:dyDescent="0.25">
      <c r="A8093" s="53" t="s">
        <v>12679</v>
      </c>
      <c r="B8093" s="53">
        <v>20</v>
      </c>
      <c r="C8093" s="53" t="s">
        <v>33536</v>
      </c>
      <c r="D8093" s="53" t="s">
        <v>33872</v>
      </c>
    </row>
    <row r="8094" spans="1:4" ht="15" x14ac:dyDescent="0.25">
      <c r="A8094" s="53" t="s">
        <v>12680</v>
      </c>
      <c r="B8094" s="53">
        <v>20</v>
      </c>
      <c r="C8094" s="53" t="s">
        <v>33536</v>
      </c>
      <c r="D8094" s="53" t="s">
        <v>33872</v>
      </c>
    </row>
    <row r="8095" spans="1:4" ht="15" x14ac:dyDescent="0.25">
      <c r="A8095" s="53" t="s">
        <v>12681</v>
      </c>
      <c r="B8095" s="53">
        <v>20</v>
      </c>
      <c r="C8095" s="53" t="s">
        <v>33536</v>
      </c>
      <c r="D8095" s="53" t="s">
        <v>33872</v>
      </c>
    </row>
    <row r="8096" spans="1:4" ht="15" x14ac:dyDescent="0.25">
      <c r="A8096" s="53" t="s">
        <v>12682</v>
      </c>
      <c r="B8096" s="53">
        <v>15</v>
      </c>
      <c r="C8096" s="53" t="s">
        <v>33536</v>
      </c>
      <c r="D8096" s="53" t="s">
        <v>33872</v>
      </c>
    </row>
    <row r="8097" spans="1:4" ht="15" x14ac:dyDescent="0.25">
      <c r="A8097" s="53" t="s">
        <v>12683</v>
      </c>
      <c r="B8097" s="53">
        <v>20</v>
      </c>
      <c r="C8097" s="53" t="s">
        <v>33536</v>
      </c>
      <c r="D8097" s="53" t="s">
        <v>33872</v>
      </c>
    </row>
    <row r="8098" spans="1:4" ht="15" x14ac:dyDescent="0.25">
      <c r="A8098" s="53" t="s">
        <v>12684</v>
      </c>
      <c r="B8098" s="53">
        <v>15</v>
      </c>
      <c r="C8098" s="53" t="s">
        <v>33536</v>
      </c>
      <c r="D8098" s="53" t="s">
        <v>33872</v>
      </c>
    </row>
    <row r="8099" spans="1:4" ht="15" x14ac:dyDescent="0.25">
      <c r="A8099" s="53" t="s">
        <v>12685</v>
      </c>
      <c r="B8099" s="53">
        <v>15</v>
      </c>
      <c r="C8099" s="53" t="s">
        <v>33536</v>
      </c>
      <c r="D8099" s="53" t="s">
        <v>33872</v>
      </c>
    </row>
    <row r="8100" spans="1:4" ht="15" x14ac:dyDescent="0.25">
      <c r="A8100" s="53" t="s">
        <v>12686</v>
      </c>
      <c r="B8100" s="53">
        <v>15</v>
      </c>
      <c r="C8100" s="53" t="s">
        <v>33536</v>
      </c>
      <c r="D8100" s="53" t="s">
        <v>33872</v>
      </c>
    </row>
    <row r="8101" spans="1:4" ht="15" x14ac:dyDescent="0.25">
      <c r="A8101" s="53" t="s">
        <v>12687</v>
      </c>
      <c r="B8101" s="53">
        <v>15</v>
      </c>
      <c r="C8101" s="53" t="s">
        <v>33536</v>
      </c>
      <c r="D8101" s="53" t="s">
        <v>33872</v>
      </c>
    </row>
    <row r="8102" spans="1:4" ht="15" x14ac:dyDescent="0.25">
      <c r="A8102" s="53" t="s">
        <v>12688</v>
      </c>
      <c r="B8102" s="53">
        <v>15</v>
      </c>
      <c r="C8102" s="53" t="s">
        <v>33536</v>
      </c>
      <c r="D8102" s="53" t="s">
        <v>33872</v>
      </c>
    </row>
    <row r="8103" spans="1:4" ht="15" x14ac:dyDescent="0.25">
      <c r="A8103" s="53" t="s">
        <v>12689</v>
      </c>
      <c r="B8103" s="53">
        <v>15</v>
      </c>
      <c r="C8103" s="53" t="s">
        <v>33536</v>
      </c>
      <c r="D8103" s="53" t="s">
        <v>33872</v>
      </c>
    </row>
    <row r="8104" spans="1:4" ht="15" x14ac:dyDescent="0.25">
      <c r="A8104" s="53" t="s">
        <v>12690</v>
      </c>
      <c r="B8104" s="53">
        <v>15</v>
      </c>
      <c r="C8104" s="53" t="s">
        <v>33536</v>
      </c>
      <c r="D8104" s="53" t="s">
        <v>33872</v>
      </c>
    </row>
    <row r="8105" spans="1:4" ht="15" x14ac:dyDescent="0.25">
      <c r="A8105" s="53" t="s">
        <v>12691</v>
      </c>
      <c r="B8105" s="53">
        <v>10</v>
      </c>
      <c r="C8105" s="53" t="s">
        <v>33536</v>
      </c>
      <c r="D8105" s="53" t="s">
        <v>33872</v>
      </c>
    </row>
    <row r="8106" spans="1:4" ht="15" x14ac:dyDescent="0.25">
      <c r="A8106" s="53" t="s">
        <v>12692</v>
      </c>
      <c r="B8106" s="53">
        <v>5</v>
      </c>
      <c r="C8106" s="53" t="s">
        <v>33536</v>
      </c>
      <c r="D8106" s="53" t="s">
        <v>33872</v>
      </c>
    </row>
    <row r="8107" spans="1:4" ht="15" x14ac:dyDescent="0.25">
      <c r="A8107" s="53" t="s">
        <v>12693</v>
      </c>
      <c r="B8107" s="53">
        <v>5</v>
      </c>
      <c r="C8107" s="53" t="s">
        <v>33536</v>
      </c>
      <c r="D8107" s="53" t="s">
        <v>33872</v>
      </c>
    </row>
    <row r="8108" spans="1:4" ht="15" x14ac:dyDescent="0.25">
      <c r="A8108" s="53" t="s">
        <v>12694</v>
      </c>
      <c r="B8108" s="53">
        <v>5</v>
      </c>
      <c r="C8108" s="53" t="s">
        <v>33536</v>
      </c>
      <c r="D8108" s="53" t="s">
        <v>33872</v>
      </c>
    </row>
    <row r="8109" spans="1:4" ht="15" x14ac:dyDescent="0.25">
      <c r="A8109" s="53" t="s">
        <v>12695</v>
      </c>
      <c r="B8109" s="53">
        <v>10</v>
      </c>
      <c r="C8109" s="53" t="s">
        <v>33536</v>
      </c>
      <c r="D8109" s="53" t="s">
        <v>33872</v>
      </c>
    </row>
    <row r="8110" spans="1:4" ht="15" x14ac:dyDescent="0.25">
      <c r="A8110" s="53" t="s">
        <v>12696</v>
      </c>
      <c r="B8110" s="53">
        <v>5</v>
      </c>
      <c r="C8110" s="53" t="s">
        <v>33536</v>
      </c>
      <c r="D8110" s="53" t="s">
        <v>33872</v>
      </c>
    </row>
    <row r="8111" spans="1:4" ht="15" x14ac:dyDescent="0.25">
      <c r="A8111" s="53" t="s">
        <v>12697</v>
      </c>
      <c r="B8111" s="53">
        <v>5</v>
      </c>
      <c r="C8111" s="53" t="s">
        <v>33536</v>
      </c>
      <c r="D8111" s="53" t="s">
        <v>33872</v>
      </c>
    </row>
    <row r="8112" spans="1:4" ht="15" x14ac:dyDescent="0.25">
      <c r="A8112" s="53" t="s">
        <v>12698</v>
      </c>
      <c r="B8112" s="53">
        <v>20</v>
      </c>
      <c r="C8112" s="53" t="s">
        <v>33536</v>
      </c>
      <c r="D8112" s="53" t="s">
        <v>33872</v>
      </c>
    </row>
    <row r="8113" spans="1:4" ht="15" x14ac:dyDescent="0.25">
      <c r="A8113" s="53" t="s">
        <v>12699</v>
      </c>
      <c r="B8113" s="53">
        <v>10</v>
      </c>
      <c r="C8113" s="53" t="s">
        <v>33536</v>
      </c>
      <c r="D8113" s="53" t="s">
        <v>33872</v>
      </c>
    </row>
    <row r="8114" spans="1:4" ht="15" x14ac:dyDescent="0.25">
      <c r="A8114" s="53" t="s">
        <v>12700</v>
      </c>
      <c r="B8114" s="53">
        <v>10</v>
      </c>
      <c r="C8114" s="53" t="s">
        <v>33536</v>
      </c>
      <c r="D8114" s="53" t="s">
        <v>33872</v>
      </c>
    </row>
    <row r="8115" spans="1:4" ht="15" x14ac:dyDescent="0.25">
      <c r="A8115" s="53" t="s">
        <v>12701</v>
      </c>
      <c r="B8115" s="53">
        <v>5</v>
      </c>
      <c r="C8115" s="53" t="s">
        <v>33536</v>
      </c>
      <c r="D8115" s="53" t="s">
        <v>33872</v>
      </c>
    </row>
    <row r="8116" spans="1:4" ht="15" x14ac:dyDescent="0.25">
      <c r="A8116" s="53" t="s">
        <v>12702</v>
      </c>
      <c r="B8116" s="53">
        <v>20</v>
      </c>
      <c r="C8116" s="53" t="s">
        <v>33536</v>
      </c>
      <c r="D8116" s="53" t="s">
        <v>33872</v>
      </c>
    </row>
    <row r="8117" spans="1:4" ht="15" x14ac:dyDescent="0.25">
      <c r="A8117" s="53" t="s">
        <v>12703</v>
      </c>
      <c r="B8117" s="53">
        <v>10</v>
      </c>
      <c r="C8117" s="53" t="s">
        <v>33536</v>
      </c>
      <c r="D8117" s="53" t="s">
        <v>33872</v>
      </c>
    </row>
    <row r="8118" spans="1:4" ht="15" x14ac:dyDescent="0.25">
      <c r="A8118" s="53" t="s">
        <v>12704</v>
      </c>
      <c r="B8118" s="53">
        <v>40</v>
      </c>
      <c r="C8118" s="53" t="s">
        <v>33542</v>
      </c>
      <c r="D8118" s="53" t="s">
        <v>33872</v>
      </c>
    </row>
    <row r="8119" spans="1:4" ht="15" x14ac:dyDescent="0.25">
      <c r="A8119" s="53" t="s">
        <v>12705</v>
      </c>
      <c r="B8119" s="53">
        <v>20</v>
      </c>
      <c r="C8119" s="53" t="s">
        <v>33536</v>
      </c>
      <c r="D8119" s="53" t="s">
        <v>33872</v>
      </c>
    </row>
    <row r="8120" spans="1:4" ht="15" x14ac:dyDescent="0.25">
      <c r="A8120" s="53" t="s">
        <v>12706</v>
      </c>
      <c r="B8120" s="53">
        <v>20</v>
      </c>
      <c r="C8120" s="53" t="s">
        <v>33536</v>
      </c>
      <c r="D8120" s="53" t="s">
        <v>33872</v>
      </c>
    </row>
    <row r="8121" spans="1:4" ht="15" x14ac:dyDescent="0.25">
      <c r="A8121" s="53" t="s">
        <v>12707</v>
      </c>
      <c r="B8121" s="53">
        <v>20</v>
      </c>
      <c r="C8121" s="53" t="s">
        <v>33536</v>
      </c>
      <c r="D8121" s="53" t="s">
        <v>33872</v>
      </c>
    </row>
    <row r="8122" spans="1:4" ht="15" x14ac:dyDescent="0.25">
      <c r="A8122" s="53" t="s">
        <v>12708</v>
      </c>
      <c r="B8122" s="53">
        <v>20</v>
      </c>
      <c r="C8122" s="53" t="s">
        <v>33536</v>
      </c>
      <c r="D8122" s="53" t="s">
        <v>33872</v>
      </c>
    </row>
    <row r="8123" spans="1:4" ht="15" x14ac:dyDescent="0.25">
      <c r="A8123" s="53" t="s">
        <v>12709</v>
      </c>
      <c r="B8123" s="53">
        <v>20</v>
      </c>
      <c r="C8123" s="53" t="s">
        <v>33536</v>
      </c>
      <c r="D8123" s="53" t="s">
        <v>33872</v>
      </c>
    </row>
    <row r="8124" spans="1:4" ht="15" x14ac:dyDescent="0.25">
      <c r="A8124" s="53" t="s">
        <v>12710</v>
      </c>
      <c r="B8124" s="53">
        <v>20</v>
      </c>
      <c r="C8124" s="53" t="s">
        <v>33536</v>
      </c>
      <c r="D8124" s="53" t="s">
        <v>33872</v>
      </c>
    </row>
    <row r="8125" spans="1:4" ht="15" x14ac:dyDescent="0.25">
      <c r="A8125" s="53" t="s">
        <v>12711</v>
      </c>
      <c r="B8125" s="53">
        <v>20</v>
      </c>
      <c r="C8125" s="53" t="s">
        <v>33536</v>
      </c>
      <c r="D8125" s="53" t="s">
        <v>33872</v>
      </c>
    </row>
    <row r="8126" spans="1:4" ht="15" x14ac:dyDescent="0.25">
      <c r="A8126" s="53" t="s">
        <v>12712</v>
      </c>
      <c r="B8126" s="53">
        <v>20</v>
      </c>
      <c r="C8126" s="53" t="s">
        <v>33536</v>
      </c>
      <c r="D8126" s="53" t="s">
        <v>33872</v>
      </c>
    </row>
    <row r="8127" spans="1:4" ht="15" x14ac:dyDescent="0.25">
      <c r="A8127" s="53" t="s">
        <v>12713</v>
      </c>
      <c r="B8127" s="53">
        <v>20</v>
      </c>
      <c r="C8127" s="53" t="s">
        <v>33536</v>
      </c>
      <c r="D8127" s="53" t="s">
        <v>33872</v>
      </c>
    </row>
    <row r="8128" spans="1:4" ht="15" x14ac:dyDescent="0.25">
      <c r="A8128" s="53" t="s">
        <v>12714</v>
      </c>
      <c r="B8128" s="53">
        <v>20</v>
      </c>
      <c r="C8128" s="53" t="s">
        <v>33536</v>
      </c>
      <c r="D8128" s="53" t="s">
        <v>33872</v>
      </c>
    </row>
    <row r="8129" spans="1:4" ht="15" x14ac:dyDescent="0.25">
      <c r="A8129" s="53" t="s">
        <v>12715</v>
      </c>
      <c r="B8129" s="53">
        <v>20</v>
      </c>
      <c r="C8129" s="53" t="s">
        <v>33536</v>
      </c>
      <c r="D8129" s="53" t="s">
        <v>33872</v>
      </c>
    </row>
    <row r="8130" spans="1:4" ht="15" x14ac:dyDescent="0.25">
      <c r="A8130" s="53" t="s">
        <v>12716</v>
      </c>
      <c r="B8130" s="53">
        <v>60</v>
      </c>
      <c r="C8130" s="53" t="s">
        <v>33542</v>
      </c>
      <c r="D8130" s="53" t="s">
        <v>33872</v>
      </c>
    </row>
    <row r="8131" spans="1:4" ht="15" x14ac:dyDescent="0.25">
      <c r="A8131" s="53" t="s">
        <v>12717</v>
      </c>
      <c r="B8131" s="53">
        <v>15</v>
      </c>
      <c r="C8131" s="53" t="s">
        <v>33536</v>
      </c>
      <c r="D8131" s="53" t="s">
        <v>33872</v>
      </c>
    </row>
    <row r="8132" spans="1:4" ht="15" x14ac:dyDescent="0.25">
      <c r="A8132" s="53" t="s">
        <v>12718</v>
      </c>
      <c r="B8132" s="53">
        <v>15</v>
      </c>
      <c r="C8132" s="53" t="s">
        <v>33536</v>
      </c>
      <c r="D8132" s="53" t="s">
        <v>33872</v>
      </c>
    </row>
    <row r="8133" spans="1:4" ht="15" x14ac:dyDescent="0.25">
      <c r="A8133" s="53" t="s">
        <v>12719</v>
      </c>
      <c r="B8133" s="53">
        <v>15</v>
      </c>
      <c r="C8133" s="53" t="s">
        <v>33536</v>
      </c>
      <c r="D8133" s="53" t="s">
        <v>33872</v>
      </c>
    </row>
    <row r="8134" spans="1:4" ht="15" x14ac:dyDescent="0.25">
      <c r="A8134" s="53" t="s">
        <v>12720</v>
      </c>
      <c r="B8134" s="53">
        <v>15</v>
      </c>
      <c r="C8134" s="53" t="s">
        <v>33536</v>
      </c>
      <c r="D8134" s="53" t="s">
        <v>33872</v>
      </c>
    </row>
    <row r="8135" spans="1:4" ht="15" x14ac:dyDescent="0.25">
      <c r="A8135" s="53" t="s">
        <v>12721</v>
      </c>
      <c r="B8135" s="53">
        <v>15</v>
      </c>
      <c r="C8135" s="53" t="s">
        <v>33536</v>
      </c>
      <c r="D8135" s="53" t="s">
        <v>33872</v>
      </c>
    </row>
    <row r="8136" spans="1:4" ht="15" x14ac:dyDescent="0.25">
      <c r="A8136" s="53" t="s">
        <v>12722</v>
      </c>
      <c r="B8136" s="53">
        <v>45</v>
      </c>
      <c r="C8136" s="53" t="s">
        <v>33542</v>
      </c>
      <c r="D8136" s="53" t="s">
        <v>33872</v>
      </c>
    </row>
    <row r="8137" spans="1:4" ht="15" x14ac:dyDescent="0.25">
      <c r="A8137" s="53" t="s">
        <v>12723</v>
      </c>
      <c r="B8137" s="53">
        <v>5</v>
      </c>
      <c r="C8137" s="53" t="s">
        <v>33536</v>
      </c>
      <c r="D8137" s="53" t="s">
        <v>33872</v>
      </c>
    </row>
    <row r="8138" spans="1:4" ht="15" x14ac:dyDescent="0.25">
      <c r="A8138" s="53" t="s">
        <v>12724</v>
      </c>
      <c r="B8138" s="53">
        <v>25</v>
      </c>
      <c r="C8138" s="53" t="s">
        <v>33536</v>
      </c>
      <c r="D8138" s="53" t="s">
        <v>33872</v>
      </c>
    </row>
    <row r="8139" spans="1:4" ht="15" x14ac:dyDescent="0.25">
      <c r="A8139" s="53" t="s">
        <v>12725</v>
      </c>
      <c r="B8139" s="53">
        <v>15</v>
      </c>
      <c r="C8139" s="53" t="s">
        <v>33536</v>
      </c>
      <c r="D8139" s="53" t="s">
        <v>33872</v>
      </c>
    </row>
    <row r="8140" spans="1:4" ht="15" x14ac:dyDescent="0.25">
      <c r="A8140" s="53" t="s">
        <v>12726</v>
      </c>
      <c r="B8140" s="53">
        <v>40</v>
      </c>
      <c r="C8140" s="53" t="s">
        <v>33536</v>
      </c>
      <c r="D8140" s="53" t="s">
        <v>33872</v>
      </c>
    </row>
    <row r="8141" spans="1:4" ht="15" x14ac:dyDescent="0.25">
      <c r="A8141" s="53" t="s">
        <v>12727</v>
      </c>
      <c r="B8141" s="53">
        <v>20</v>
      </c>
      <c r="C8141" s="53" t="s">
        <v>33536</v>
      </c>
      <c r="D8141" s="53" t="s">
        <v>33872</v>
      </c>
    </row>
    <row r="8142" spans="1:4" ht="15" x14ac:dyDescent="0.25">
      <c r="A8142" s="53" t="s">
        <v>12728</v>
      </c>
      <c r="B8142" s="53">
        <v>20</v>
      </c>
      <c r="C8142" s="53" t="s">
        <v>33536</v>
      </c>
      <c r="D8142" s="53" t="s">
        <v>33872</v>
      </c>
    </row>
    <row r="8143" spans="1:4" ht="15" x14ac:dyDescent="0.25">
      <c r="A8143" s="53" t="s">
        <v>12729</v>
      </c>
      <c r="B8143" s="53">
        <v>20</v>
      </c>
      <c r="C8143" s="53" t="s">
        <v>33536</v>
      </c>
      <c r="D8143" s="53" t="s">
        <v>33872</v>
      </c>
    </row>
    <row r="8144" spans="1:4" ht="15" x14ac:dyDescent="0.25">
      <c r="A8144" s="53" t="s">
        <v>12730</v>
      </c>
      <c r="B8144" s="53">
        <v>20</v>
      </c>
      <c r="C8144" s="53" t="s">
        <v>33536</v>
      </c>
      <c r="D8144" s="53" t="s">
        <v>33872</v>
      </c>
    </row>
    <row r="8145" spans="1:4" ht="15" x14ac:dyDescent="0.25">
      <c r="A8145" s="53" t="s">
        <v>12731</v>
      </c>
      <c r="B8145" s="53">
        <v>40</v>
      </c>
      <c r="C8145" s="53" t="s">
        <v>33536</v>
      </c>
      <c r="D8145" s="53" t="s">
        <v>33872</v>
      </c>
    </row>
    <row r="8146" spans="1:4" ht="15" x14ac:dyDescent="0.25">
      <c r="A8146" s="53" t="s">
        <v>12732</v>
      </c>
      <c r="B8146" s="53">
        <v>20</v>
      </c>
      <c r="C8146" s="53" t="s">
        <v>33536</v>
      </c>
      <c r="D8146" s="53" t="s">
        <v>33872</v>
      </c>
    </row>
    <row r="8147" spans="1:4" ht="15" x14ac:dyDescent="0.25">
      <c r="A8147" s="53" t="s">
        <v>12733</v>
      </c>
      <c r="B8147" s="53">
        <v>60</v>
      </c>
      <c r="C8147" s="53" t="s">
        <v>33542</v>
      </c>
      <c r="D8147" s="53" t="s">
        <v>33873</v>
      </c>
    </row>
    <row r="8148" spans="1:4" ht="15" x14ac:dyDescent="0.25">
      <c r="A8148" s="53" t="s">
        <v>12734</v>
      </c>
      <c r="B8148" s="53">
        <v>0</v>
      </c>
      <c r="C8148" s="53" t="s">
        <v>33536</v>
      </c>
      <c r="D8148" s="53" t="s">
        <v>33872</v>
      </c>
    </row>
    <row r="8149" spans="1:4" ht="15" x14ac:dyDescent="0.25">
      <c r="A8149" s="53" t="s">
        <v>12735</v>
      </c>
      <c r="B8149" s="53">
        <v>0</v>
      </c>
      <c r="C8149" s="53" t="s">
        <v>33536</v>
      </c>
      <c r="D8149" s="53" t="s">
        <v>33872</v>
      </c>
    </row>
    <row r="8150" spans="1:4" ht="15" x14ac:dyDescent="0.25">
      <c r="A8150" s="53" t="s">
        <v>12736</v>
      </c>
      <c r="B8150" s="53">
        <v>0</v>
      </c>
      <c r="C8150" s="53" t="s">
        <v>33536</v>
      </c>
      <c r="D8150" s="53" t="s">
        <v>33872</v>
      </c>
    </row>
    <row r="8151" spans="1:4" ht="15" x14ac:dyDescent="0.25">
      <c r="A8151" s="53" t="s">
        <v>12737</v>
      </c>
      <c r="B8151" s="53">
        <v>20</v>
      </c>
      <c r="C8151" s="53" t="s">
        <v>33536</v>
      </c>
      <c r="D8151" s="53" t="s">
        <v>33872</v>
      </c>
    </row>
    <row r="8152" spans="1:4" ht="15" x14ac:dyDescent="0.25">
      <c r="A8152" s="53" t="s">
        <v>12738</v>
      </c>
      <c r="B8152" s="53">
        <v>0</v>
      </c>
      <c r="C8152" s="53" t="s">
        <v>33536</v>
      </c>
      <c r="D8152" s="53" t="s">
        <v>33872</v>
      </c>
    </row>
    <row r="8153" spans="1:4" ht="15" x14ac:dyDescent="0.25">
      <c r="A8153" s="53" t="s">
        <v>12739</v>
      </c>
      <c r="B8153" s="53">
        <v>20</v>
      </c>
      <c r="C8153" s="53" t="s">
        <v>33536</v>
      </c>
      <c r="D8153" s="53" t="s">
        <v>33872</v>
      </c>
    </row>
    <row r="8154" spans="1:4" ht="15" x14ac:dyDescent="0.25">
      <c r="A8154" s="53" t="s">
        <v>12740</v>
      </c>
      <c r="B8154" s="53">
        <v>20</v>
      </c>
      <c r="C8154" s="53" t="s">
        <v>33536</v>
      </c>
      <c r="D8154" s="53" t="s">
        <v>33872</v>
      </c>
    </row>
    <row r="8155" spans="1:4" ht="15" x14ac:dyDescent="0.25">
      <c r="A8155" s="53" t="s">
        <v>12741</v>
      </c>
      <c r="B8155" s="53">
        <v>20</v>
      </c>
      <c r="C8155" s="53" t="s">
        <v>33536</v>
      </c>
      <c r="D8155" s="53" t="s">
        <v>33872</v>
      </c>
    </row>
    <row r="8156" spans="1:4" ht="15" x14ac:dyDescent="0.25">
      <c r="A8156" s="53" t="s">
        <v>12742</v>
      </c>
      <c r="B8156" s="53">
        <v>20</v>
      </c>
      <c r="C8156" s="53" t="s">
        <v>33536</v>
      </c>
      <c r="D8156" s="53" t="s">
        <v>33872</v>
      </c>
    </row>
    <row r="8157" spans="1:4" ht="15" x14ac:dyDescent="0.25">
      <c r="A8157" s="53" t="s">
        <v>12743</v>
      </c>
      <c r="B8157" s="53">
        <v>20</v>
      </c>
      <c r="C8157" s="53" t="s">
        <v>33536</v>
      </c>
      <c r="D8157" s="53" t="s">
        <v>33872</v>
      </c>
    </row>
    <row r="8158" spans="1:4" ht="15" x14ac:dyDescent="0.25">
      <c r="A8158" s="53" t="s">
        <v>12744</v>
      </c>
      <c r="B8158" s="53">
        <v>20</v>
      </c>
      <c r="C8158" s="53" t="s">
        <v>33536</v>
      </c>
      <c r="D8158" s="53" t="s">
        <v>33872</v>
      </c>
    </row>
    <row r="8159" spans="1:4" ht="15" x14ac:dyDescent="0.25">
      <c r="A8159" s="53" t="s">
        <v>12745</v>
      </c>
      <c r="B8159" s="53">
        <v>20</v>
      </c>
      <c r="C8159" s="53" t="s">
        <v>33536</v>
      </c>
      <c r="D8159" s="53" t="s">
        <v>33872</v>
      </c>
    </row>
    <row r="8160" spans="1:4" ht="15" x14ac:dyDescent="0.25">
      <c r="A8160" s="53" t="s">
        <v>12746</v>
      </c>
      <c r="B8160" s="53">
        <v>60</v>
      </c>
      <c r="C8160" s="53" t="s">
        <v>33542</v>
      </c>
      <c r="D8160" s="53" t="s">
        <v>33872</v>
      </c>
    </row>
    <row r="8161" spans="1:4" ht="15" x14ac:dyDescent="0.25">
      <c r="A8161" s="53" t="s">
        <v>12747</v>
      </c>
      <c r="B8161" s="53">
        <v>20</v>
      </c>
      <c r="C8161" s="53" t="s">
        <v>33536</v>
      </c>
      <c r="D8161" s="53" t="s">
        <v>33872</v>
      </c>
    </row>
    <row r="8162" spans="1:4" ht="15" x14ac:dyDescent="0.25">
      <c r="A8162" s="53" t="s">
        <v>12748</v>
      </c>
      <c r="B8162" s="53">
        <v>20</v>
      </c>
      <c r="C8162" s="53" t="s">
        <v>33536</v>
      </c>
      <c r="D8162" s="53" t="s">
        <v>33872</v>
      </c>
    </row>
    <row r="8163" spans="1:4" ht="15" x14ac:dyDescent="0.25">
      <c r="A8163" s="53" t="s">
        <v>12749</v>
      </c>
      <c r="B8163" s="53">
        <v>20</v>
      </c>
      <c r="C8163" s="53" t="s">
        <v>33536</v>
      </c>
      <c r="D8163" s="53" t="s">
        <v>33872</v>
      </c>
    </row>
    <row r="8164" spans="1:4" ht="15" x14ac:dyDescent="0.25">
      <c r="A8164" s="53" t="s">
        <v>12750</v>
      </c>
      <c r="B8164" s="53">
        <v>20</v>
      </c>
      <c r="C8164" s="53" t="s">
        <v>33536</v>
      </c>
      <c r="D8164" s="53" t="s">
        <v>33872</v>
      </c>
    </row>
    <row r="8165" spans="1:4" ht="15" x14ac:dyDescent="0.25">
      <c r="A8165" s="53" t="s">
        <v>12751</v>
      </c>
      <c r="B8165" s="53">
        <v>20</v>
      </c>
      <c r="C8165" s="53" t="s">
        <v>33536</v>
      </c>
      <c r="D8165" s="53" t="s">
        <v>33872</v>
      </c>
    </row>
    <row r="8166" spans="1:4" ht="15" x14ac:dyDescent="0.25">
      <c r="A8166" s="53" t="s">
        <v>12752</v>
      </c>
      <c r="B8166" s="53">
        <v>20</v>
      </c>
      <c r="C8166" s="53" t="s">
        <v>33536</v>
      </c>
      <c r="D8166" s="53" t="s">
        <v>33872</v>
      </c>
    </row>
    <row r="8167" spans="1:4" ht="15" x14ac:dyDescent="0.25">
      <c r="A8167" s="53" t="s">
        <v>12753</v>
      </c>
      <c r="B8167" s="53">
        <v>40</v>
      </c>
      <c r="C8167" s="53" t="s">
        <v>33542</v>
      </c>
      <c r="D8167" s="53" t="s">
        <v>33872</v>
      </c>
    </row>
    <row r="8168" spans="1:4" ht="15" x14ac:dyDescent="0.25">
      <c r="A8168" s="53" t="s">
        <v>12754</v>
      </c>
      <c r="B8168" s="53">
        <v>10</v>
      </c>
      <c r="C8168" s="53"/>
      <c r="D8168" s="53" t="s">
        <v>33872</v>
      </c>
    </row>
    <row r="8169" spans="1:4" ht="15" x14ac:dyDescent="0.25">
      <c r="A8169" s="53" t="s">
        <v>12755</v>
      </c>
      <c r="B8169" s="53">
        <v>10</v>
      </c>
      <c r="C8169" s="53"/>
      <c r="D8169" s="53" t="s">
        <v>33872</v>
      </c>
    </row>
    <row r="8170" spans="1:4" ht="15" x14ac:dyDescent="0.25">
      <c r="A8170" s="53" t="s">
        <v>12756</v>
      </c>
      <c r="B8170" s="53">
        <v>10</v>
      </c>
      <c r="C8170" s="53"/>
      <c r="D8170" s="53" t="s">
        <v>33872</v>
      </c>
    </row>
    <row r="8171" spans="1:4" ht="15" x14ac:dyDescent="0.25">
      <c r="A8171" s="53" t="s">
        <v>12757</v>
      </c>
      <c r="B8171" s="53">
        <v>10</v>
      </c>
      <c r="C8171" s="53"/>
      <c r="D8171" s="53" t="s">
        <v>33872</v>
      </c>
    </row>
    <row r="8172" spans="1:4" ht="15" x14ac:dyDescent="0.25">
      <c r="A8172" s="53" t="s">
        <v>12758</v>
      </c>
      <c r="B8172" s="53">
        <v>10</v>
      </c>
      <c r="C8172" s="53"/>
      <c r="D8172" s="53" t="s">
        <v>33872</v>
      </c>
    </row>
    <row r="8173" spans="1:4" ht="15" x14ac:dyDescent="0.25">
      <c r="A8173" s="53" t="s">
        <v>12759</v>
      </c>
      <c r="B8173" s="53">
        <v>10</v>
      </c>
      <c r="C8173" s="53"/>
      <c r="D8173" s="53" t="s">
        <v>33872</v>
      </c>
    </row>
    <row r="8174" spans="1:4" ht="15" x14ac:dyDescent="0.25">
      <c r="A8174" s="53" t="s">
        <v>12760</v>
      </c>
      <c r="B8174" s="53">
        <v>10</v>
      </c>
      <c r="C8174" s="53"/>
      <c r="D8174" s="53" t="s">
        <v>33872</v>
      </c>
    </row>
    <row r="8175" spans="1:4" ht="15" x14ac:dyDescent="0.25">
      <c r="A8175" s="53" t="s">
        <v>12761</v>
      </c>
      <c r="B8175" s="53">
        <v>15</v>
      </c>
      <c r="C8175" s="53" t="s">
        <v>33536</v>
      </c>
      <c r="D8175" s="53" t="s">
        <v>33873</v>
      </c>
    </row>
    <row r="8176" spans="1:4" ht="15" x14ac:dyDescent="0.25">
      <c r="A8176" s="53" t="s">
        <v>12762</v>
      </c>
      <c r="B8176" s="53">
        <v>15</v>
      </c>
      <c r="C8176" s="53" t="s">
        <v>33536</v>
      </c>
      <c r="D8176" s="53" t="s">
        <v>33872</v>
      </c>
    </row>
    <row r="8177" spans="1:4" ht="15" x14ac:dyDescent="0.25">
      <c r="A8177" s="53" t="s">
        <v>12763</v>
      </c>
      <c r="B8177" s="53">
        <v>30</v>
      </c>
      <c r="C8177" s="53" t="s">
        <v>33536</v>
      </c>
      <c r="D8177" s="53" t="s">
        <v>33872</v>
      </c>
    </row>
    <row r="8178" spans="1:4" ht="15" x14ac:dyDescent="0.25">
      <c r="A8178" s="53" t="s">
        <v>12764</v>
      </c>
      <c r="B8178" s="53">
        <v>30</v>
      </c>
      <c r="C8178" s="53" t="s">
        <v>33536</v>
      </c>
      <c r="D8178" s="53" t="s">
        <v>33872</v>
      </c>
    </row>
    <row r="8179" spans="1:4" ht="15" x14ac:dyDescent="0.25">
      <c r="A8179" s="53" t="s">
        <v>12765</v>
      </c>
      <c r="B8179" s="53">
        <v>30</v>
      </c>
      <c r="C8179" s="53" t="s">
        <v>33536</v>
      </c>
      <c r="D8179" s="53" t="s">
        <v>33872</v>
      </c>
    </row>
    <row r="8180" spans="1:4" ht="15" x14ac:dyDescent="0.25">
      <c r="A8180" s="53" t="s">
        <v>12766</v>
      </c>
      <c r="B8180" s="53">
        <v>30</v>
      </c>
      <c r="C8180" s="53" t="s">
        <v>33536</v>
      </c>
      <c r="D8180" s="53" t="s">
        <v>33872</v>
      </c>
    </row>
    <row r="8181" spans="1:4" ht="15" x14ac:dyDescent="0.25">
      <c r="A8181" s="53" t="s">
        <v>12767</v>
      </c>
      <c r="B8181" s="53">
        <v>30</v>
      </c>
      <c r="C8181" s="53" t="s">
        <v>33536</v>
      </c>
      <c r="D8181" s="53" t="s">
        <v>33872</v>
      </c>
    </row>
    <row r="8182" spans="1:4" ht="15" x14ac:dyDescent="0.25">
      <c r="A8182" s="53" t="s">
        <v>12768</v>
      </c>
      <c r="B8182" s="53">
        <v>30</v>
      </c>
      <c r="C8182" s="53" t="s">
        <v>33536</v>
      </c>
      <c r="D8182" s="53" t="s">
        <v>33872</v>
      </c>
    </row>
    <row r="8183" spans="1:4" ht="15" x14ac:dyDescent="0.25">
      <c r="A8183" s="53" t="s">
        <v>12769</v>
      </c>
      <c r="B8183" s="53">
        <v>30</v>
      </c>
      <c r="C8183" s="53" t="s">
        <v>33536</v>
      </c>
      <c r="D8183" s="53" t="s">
        <v>33872</v>
      </c>
    </row>
    <row r="8184" spans="1:4" ht="15" x14ac:dyDescent="0.25">
      <c r="A8184" s="53" t="s">
        <v>12770</v>
      </c>
      <c r="B8184" s="53">
        <v>30</v>
      </c>
      <c r="C8184" s="53" t="s">
        <v>33536</v>
      </c>
      <c r="D8184" s="53" t="s">
        <v>33872</v>
      </c>
    </row>
    <row r="8185" spans="1:4" ht="15" x14ac:dyDescent="0.25">
      <c r="A8185" s="53" t="s">
        <v>12771</v>
      </c>
      <c r="B8185" s="53">
        <v>30</v>
      </c>
      <c r="C8185" s="53" t="s">
        <v>33536</v>
      </c>
      <c r="D8185" s="53" t="s">
        <v>33872</v>
      </c>
    </row>
    <row r="8186" spans="1:4" ht="15" x14ac:dyDescent="0.25">
      <c r="A8186" s="53" t="s">
        <v>12772</v>
      </c>
      <c r="B8186" s="53">
        <v>30</v>
      </c>
      <c r="C8186" s="53" t="s">
        <v>33536</v>
      </c>
      <c r="D8186" s="53" t="s">
        <v>33872</v>
      </c>
    </row>
    <row r="8187" spans="1:4" ht="15" x14ac:dyDescent="0.25">
      <c r="A8187" s="53" t="s">
        <v>12773</v>
      </c>
      <c r="B8187" s="53">
        <v>30</v>
      </c>
      <c r="C8187" s="53" t="s">
        <v>33536</v>
      </c>
      <c r="D8187" s="53" t="s">
        <v>33873</v>
      </c>
    </row>
    <row r="8188" spans="1:4" ht="15" x14ac:dyDescent="0.25">
      <c r="A8188" s="53" t="s">
        <v>12774</v>
      </c>
      <c r="B8188" s="53">
        <v>30</v>
      </c>
      <c r="C8188" s="53" t="s">
        <v>33536</v>
      </c>
      <c r="D8188" s="53" t="s">
        <v>33872</v>
      </c>
    </row>
    <row r="8189" spans="1:4" ht="15" x14ac:dyDescent="0.25">
      <c r="A8189" s="53" t="s">
        <v>12775</v>
      </c>
      <c r="B8189" s="53">
        <v>30</v>
      </c>
      <c r="C8189" s="53" t="s">
        <v>33536</v>
      </c>
      <c r="D8189" s="53" t="s">
        <v>33872</v>
      </c>
    </row>
    <row r="8190" spans="1:4" ht="15" x14ac:dyDescent="0.25">
      <c r="A8190" s="53" t="s">
        <v>12776</v>
      </c>
      <c r="B8190" s="53">
        <v>30</v>
      </c>
      <c r="C8190" s="53" t="s">
        <v>33536</v>
      </c>
      <c r="D8190" s="53" t="s">
        <v>33872</v>
      </c>
    </row>
    <row r="8191" spans="1:4" ht="15" x14ac:dyDescent="0.25">
      <c r="A8191" s="53" t="s">
        <v>12777</v>
      </c>
      <c r="B8191" s="53">
        <v>30</v>
      </c>
      <c r="C8191" s="53" t="s">
        <v>33536</v>
      </c>
      <c r="D8191" s="53" t="s">
        <v>33872</v>
      </c>
    </row>
    <row r="8192" spans="1:4" ht="15" x14ac:dyDescent="0.25">
      <c r="A8192" s="53" t="s">
        <v>12778</v>
      </c>
      <c r="B8192" s="53">
        <v>30</v>
      </c>
      <c r="C8192" s="53" t="s">
        <v>33536</v>
      </c>
      <c r="D8192" s="53" t="s">
        <v>33872</v>
      </c>
    </row>
    <row r="8193" spans="1:4" ht="15" x14ac:dyDescent="0.25">
      <c r="A8193" s="53" t="s">
        <v>12779</v>
      </c>
      <c r="B8193" s="53">
        <v>30</v>
      </c>
      <c r="C8193" s="53" t="s">
        <v>33536</v>
      </c>
      <c r="D8193" s="53" t="s">
        <v>33872</v>
      </c>
    </row>
    <row r="8194" spans="1:4" ht="15" x14ac:dyDescent="0.25">
      <c r="A8194" s="53" t="s">
        <v>12780</v>
      </c>
      <c r="B8194" s="53">
        <v>60</v>
      </c>
      <c r="C8194" s="53" t="s">
        <v>33542</v>
      </c>
      <c r="D8194" s="53" t="s">
        <v>33873</v>
      </c>
    </row>
    <row r="8195" spans="1:4" ht="15" x14ac:dyDescent="0.25">
      <c r="A8195" s="53" t="s">
        <v>12781</v>
      </c>
      <c r="B8195" s="53">
        <v>15</v>
      </c>
      <c r="C8195" s="53" t="s">
        <v>33536</v>
      </c>
      <c r="D8195" s="53" t="s">
        <v>33872</v>
      </c>
    </row>
    <row r="8196" spans="1:4" ht="15" x14ac:dyDescent="0.25">
      <c r="A8196" s="53" t="s">
        <v>12782</v>
      </c>
      <c r="B8196" s="53">
        <v>15</v>
      </c>
      <c r="C8196" s="53" t="s">
        <v>33536</v>
      </c>
      <c r="D8196" s="53" t="s">
        <v>33872</v>
      </c>
    </row>
    <row r="8197" spans="1:4" ht="15" x14ac:dyDescent="0.25">
      <c r="A8197" s="53" t="s">
        <v>12783</v>
      </c>
      <c r="B8197" s="53">
        <v>30</v>
      </c>
      <c r="C8197" s="53" t="s">
        <v>33536</v>
      </c>
      <c r="D8197" s="53" t="s">
        <v>33872</v>
      </c>
    </row>
    <row r="8198" spans="1:4" ht="15" x14ac:dyDescent="0.25">
      <c r="A8198" s="53" t="s">
        <v>12784</v>
      </c>
      <c r="B8198" s="53">
        <v>15</v>
      </c>
      <c r="C8198" s="53" t="s">
        <v>33536</v>
      </c>
      <c r="D8198" s="53" t="s">
        <v>33872</v>
      </c>
    </row>
    <row r="8199" spans="1:4" ht="15" x14ac:dyDescent="0.25">
      <c r="A8199" s="53" t="s">
        <v>12785</v>
      </c>
      <c r="B8199" s="53">
        <v>15</v>
      </c>
      <c r="C8199" s="53" t="s">
        <v>33536</v>
      </c>
      <c r="D8199" s="53" t="s">
        <v>33872</v>
      </c>
    </row>
    <row r="8200" spans="1:4" ht="15" x14ac:dyDescent="0.25">
      <c r="A8200" s="53" t="s">
        <v>12786</v>
      </c>
      <c r="B8200" s="53">
        <v>15</v>
      </c>
      <c r="C8200" s="53" t="s">
        <v>33536</v>
      </c>
      <c r="D8200" s="53" t="s">
        <v>33872</v>
      </c>
    </row>
    <row r="8201" spans="1:4" ht="15" x14ac:dyDescent="0.25">
      <c r="A8201" s="53" t="s">
        <v>12787</v>
      </c>
      <c r="B8201" s="53">
        <v>15</v>
      </c>
      <c r="C8201" s="53" t="s">
        <v>33536</v>
      </c>
      <c r="D8201" s="53" t="s">
        <v>33872</v>
      </c>
    </row>
    <row r="8202" spans="1:4" ht="15" x14ac:dyDescent="0.25">
      <c r="A8202" s="53" t="s">
        <v>12788</v>
      </c>
      <c r="B8202" s="53">
        <v>15</v>
      </c>
      <c r="C8202" s="53" t="s">
        <v>33536</v>
      </c>
      <c r="D8202" s="53" t="s">
        <v>33873</v>
      </c>
    </row>
    <row r="8203" spans="1:4" ht="15" x14ac:dyDescent="0.25">
      <c r="A8203" s="53" t="s">
        <v>12789</v>
      </c>
      <c r="B8203" s="53">
        <v>15</v>
      </c>
      <c r="C8203" s="53" t="s">
        <v>33536</v>
      </c>
      <c r="D8203" s="53" t="s">
        <v>33872</v>
      </c>
    </row>
    <row r="8204" spans="1:4" ht="15" x14ac:dyDescent="0.25">
      <c r="A8204" s="53" t="s">
        <v>12790</v>
      </c>
      <c r="B8204" s="53">
        <v>15</v>
      </c>
      <c r="C8204" s="53" t="s">
        <v>33536</v>
      </c>
      <c r="D8204" s="53" t="s">
        <v>33872</v>
      </c>
    </row>
    <row r="8205" spans="1:4" ht="15" x14ac:dyDescent="0.25">
      <c r="A8205" s="53" t="s">
        <v>12791</v>
      </c>
      <c r="B8205" s="53">
        <v>15</v>
      </c>
      <c r="C8205" s="53" t="s">
        <v>33536</v>
      </c>
      <c r="D8205" s="53" t="s">
        <v>33873</v>
      </c>
    </row>
    <row r="8206" spans="1:4" ht="15" x14ac:dyDescent="0.25">
      <c r="A8206" s="53" t="s">
        <v>12792</v>
      </c>
      <c r="B8206" s="53">
        <v>15</v>
      </c>
      <c r="C8206" s="53" t="s">
        <v>33536</v>
      </c>
      <c r="D8206" s="53" t="s">
        <v>33873</v>
      </c>
    </row>
    <row r="8207" spans="1:4" ht="15" x14ac:dyDescent="0.25">
      <c r="A8207" s="53" t="s">
        <v>12793</v>
      </c>
      <c r="B8207" s="53">
        <v>15</v>
      </c>
      <c r="C8207" s="53" t="s">
        <v>33536</v>
      </c>
      <c r="D8207" s="53" t="s">
        <v>33872</v>
      </c>
    </row>
    <row r="8208" spans="1:4" ht="15" x14ac:dyDescent="0.25">
      <c r="A8208" s="53" t="s">
        <v>12794</v>
      </c>
      <c r="B8208" s="53">
        <v>15</v>
      </c>
      <c r="C8208" s="53" t="s">
        <v>33536</v>
      </c>
      <c r="D8208" s="53" t="s">
        <v>33872</v>
      </c>
    </row>
    <row r="8209" spans="1:4" ht="15" x14ac:dyDescent="0.25">
      <c r="A8209" s="53" t="s">
        <v>12795</v>
      </c>
      <c r="B8209" s="53">
        <v>15</v>
      </c>
      <c r="C8209" s="53" t="s">
        <v>33536</v>
      </c>
      <c r="D8209" s="53" t="s">
        <v>33873</v>
      </c>
    </row>
    <row r="8210" spans="1:4" ht="15" x14ac:dyDescent="0.25">
      <c r="A8210" s="53" t="s">
        <v>12796</v>
      </c>
      <c r="B8210" s="53">
        <v>15</v>
      </c>
      <c r="C8210" s="53" t="s">
        <v>33536</v>
      </c>
      <c r="D8210" s="53" t="s">
        <v>33873</v>
      </c>
    </row>
    <row r="8211" spans="1:4" ht="15" x14ac:dyDescent="0.25">
      <c r="A8211" s="53" t="s">
        <v>12797</v>
      </c>
      <c r="B8211" s="53">
        <v>15</v>
      </c>
      <c r="C8211" s="53" t="s">
        <v>33536</v>
      </c>
      <c r="D8211" s="53" t="s">
        <v>33873</v>
      </c>
    </row>
    <row r="8212" spans="1:4" ht="15" x14ac:dyDescent="0.25">
      <c r="A8212" s="53" t="s">
        <v>12798</v>
      </c>
      <c r="B8212" s="53">
        <v>15</v>
      </c>
      <c r="C8212" s="53" t="s">
        <v>33536</v>
      </c>
      <c r="D8212" s="53" t="s">
        <v>33873</v>
      </c>
    </row>
    <row r="8213" spans="1:4" ht="15" x14ac:dyDescent="0.25">
      <c r="A8213" s="53" t="s">
        <v>12799</v>
      </c>
      <c r="B8213" s="53">
        <v>15</v>
      </c>
      <c r="C8213" s="53" t="s">
        <v>33536</v>
      </c>
      <c r="D8213" s="53" t="s">
        <v>33872</v>
      </c>
    </row>
    <row r="8214" spans="1:4" ht="15" x14ac:dyDescent="0.25">
      <c r="A8214" s="53" t="s">
        <v>12800</v>
      </c>
      <c r="B8214" s="53">
        <v>15</v>
      </c>
      <c r="C8214" s="53" t="s">
        <v>33536</v>
      </c>
      <c r="D8214" s="53" t="s">
        <v>33873</v>
      </c>
    </row>
    <row r="8215" spans="1:4" ht="15" x14ac:dyDescent="0.25">
      <c r="A8215" s="53" t="s">
        <v>12801</v>
      </c>
      <c r="B8215" s="53">
        <v>15</v>
      </c>
      <c r="C8215" s="53" t="s">
        <v>33536</v>
      </c>
      <c r="D8215" s="53" t="s">
        <v>33873</v>
      </c>
    </row>
    <row r="8216" spans="1:4" ht="15" x14ac:dyDescent="0.25">
      <c r="A8216" s="53" t="s">
        <v>12802</v>
      </c>
      <c r="B8216" s="53">
        <v>15</v>
      </c>
      <c r="C8216" s="53" t="s">
        <v>33536</v>
      </c>
      <c r="D8216" s="53" t="s">
        <v>33872</v>
      </c>
    </row>
    <row r="8217" spans="1:4" ht="15" x14ac:dyDescent="0.25">
      <c r="A8217" s="53" t="s">
        <v>12803</v>
      </c>
      <c r="B8217" s="53">
        <v>15</v>
      </c>
      <c r="C8217" s="53" t="s">
        <v>33536</v>
      </c>
      <c r="D8217" s="53" t="s">
        <v>33872</v>
      </c>
    </row>
    <row r="8218" spans="1:4" ht="15" x14ac:dyDescent="0.25">
      <c r="A8218" s="53" t="s">
        <v>12804</v>
      </c>
      <c r="B8218" s="53">
        <v>15</v>
      </c>
      <c r="C8218" s="53" t="s">
        <v>33536</v>
      </c>
      <c r="D8218" s="53" t="s">
        <v>33873</v>
      </c>
    </row>
    <row r="8219" spans="1:4" ht="15" x14ac:dyDescent="0.25">
      <c r="A8219" s="53" t="s">
        <v>12805</v>
      </c>
      <c r="B8219" s="53">
        <v>15</v>
      </c>
      <c r="C8219" s="53" t="s">
        <v>33536</v>
      </c>
      <c r="D8219" s="53" t="s">
        <v>33872</v>
      </c>
    </row>
    <row r="8220" spans="1:4" ht="15" x14ac:dyDescent="0.25">
      <c r="A8220" s="53" t="s">
        <v>12806</v>
      </c>
      <c r="B8220" s="53">
        <v>15</v>
      </c>
      <c r="C8220" s="53" t="s">
        <v>33536</v>
      </c>
      <c r="D8220" s="53" t="s">
        <v>33873</v>
      </c>
    </row>
    <row r="8221" spans="1:4" ht="15" x14ac:dyDescent="0.25">
      <c r="A8221" s="53" t="s">
        <v>12807</v>
      </c>
      <c r="B8221" s="53">
        <v>15</v>
      </c>
      <c r="C8221" s="53" t="s">
        <v>33536</v>
      </c>
      <c r="D8221" s="53" t="s">
        <v>33872</v>
      </c>
    </row>
    <row r="8222" spans="1:4" ht="15" x14ac:dyDescent="0.25">
      <c r="A8222" s="53" t="s">
        <v>12808</v>
      </c>
      <c r="B8222" s="53">
        <v>15</v>
      </c>
      <c r="C8222" s="53" t="s">
        <v>33536</v>
      </c>
      <c r="D8222" s="53" t="s">
        <v>33872</v>
      </c>
    </row>
    <row r="8223" spans="1:4" ht="15" x14ac:dyDescent="0.25">
      <c r="A8223" s="53" t="s">
        <v>12809</v>
      </c>
      <c r="B8223" s="53">
        <v>15</v>
      </c>
      <c r="C8223" s="53" t="s">
        <v>33536</v>
      </c>
      <c r="D8223" s="53" t="s">
        <v>33872</v>
      </c>
    </row>
    <row r="8224" spans="1:4" ht="15" x14ac:dyDescent="0.25">
      <c r="A8224" s="53" t="s">
        <v>12810</v>
      </c>
      <c r="B8224" s="53">
        <v>15</v>
      </c>
      <c r="C8224" s="53" t="s">
        <v>33536</v>
      </c>
      <c r="D8224" s="53" t="s">
        <v>33872</v>
      </c>
    </row>
    <row r="8225" spans="1:4" ht="15" x14ac:dyDescent="0.25">
      <c r="A8225" s="53" t="s">
        <v>12811</v>
      </c>
      <c r="B8225" s="53">
        <v>20</v>
      </c>
      <c r="C8225" s="53" t="s">
        <v>33536</v>
      </c>
      <c r="D8225" s="53" t="s">
        <v>33872</v>
      </c>
    </row>
    <row r="8226" spans="1:4" ht="15" x14ac:dyDescent="0.25">
      <c r="A8226" s="53" t="s">
        <v>12812</v>
      </c>
      <c r="B8226" s="53">
        <v>20</v>
      </c>
      <c r="C8226" s="53" t="s">
        <v>33536</v>
      </c>
      <c r="D8226" s="53" t="s">
        <v>33872</v>
      </c>
    </row>
    <row r="8227" spans="1:4" ht="15" x14ac:dyDescent="0.25">
      <c r="A8227" s="53" t="s">
        <v>12813</v>
      </c>
      <c r="B8227" s="53">
        <v>45</v>
      </c>
      <c r="C8227" s="53" t="s">
        <v>33542</v>
      </c>
      <c r="D8227" s="53" t="s">
        <v>33872</v>
      </c>
    </row>
    <row r="8228" spans="1:4" ht="15" x14ac:dyDescent="0.25">
      <c r="A8228" s="53" t="s">
        <v>12814</v>
      </c>
      <c r="B8228" s="53">
        <v>15</v>
      </c>
      <c r="C8228" s="53" t="s">
        <v>33536</v>
      </c>
      <c r="D8228" s="53" t="s">
        <v>33873</v>
      </c>
    </row>
    <row r="8229" spans="1:4" ht="15" x14ac:dyDescent="0.25">
      <c r="A8229" s="53" t="s">
        <v>12815</v>
      </c>
      <c r="B8229" s="53">
        <v>90</v>
      </c>
      <c r="C8229" s="53" t="s">
        <v>33552</v>
      </c>
      <c r="D8229" s="53" t="s">
        <v>33872</v>
      </c>
    </row>
    <row r="8230" spans="1:4" ht="15" x14ac:dyDescent="0.25">
      <c r="A8230" s="53" t="s">
        <v>12816</v>
      </c>
      <c r="B8230" s="53">
        <v>90</v>
      </c>
      <c r="C8230" s="53" t="s">
        <v>33552</v>
      </c>
      <c r="D8230" s="53" t="s">
        <v>33872</v>
      </c>
    </row>
    <row r="8231" spans="1:4" ht="15" x14ac:dyDescent="0.25">
      <c r="A8231" s="53" t="s">
        <v>12817</v>
      </c>
      <c r="B8231" s="53">
        <v>90</v>
      </c>
      <c r="C8231" s="53" t="s">
        <v>33552</v>
      </c>
      <c r="D8231" s="53" t="s">
        <v>33872</v>
      </c>
    </row>
    <row r="8232" spans="1:4" ht="15" x14ac:dyDescent="0.25">
      <c r="A8232" s="53" t="s">
        <v>12818</v>
      </c>
      <c r="B8232" s="53">
        <v>60</v>
      </c>
      <c r="C8232" s="53" t="s">
        <v>33552</v>
      </c>
      <c r="D8232" s="53" t="s">
        <v>33872</v>
      </c>
    </row>
    <row r="8233" spans="1:4" ht="15" x14ac:dyDescent="0.25">
      <c r="A8233" s="53" t="s">
        <v>12819</v>
      </c>
      <c r="B8233" s="53">
        <v>30</v>
      </c>
      <c r="C8233" s="53" t="s">
        <v>33536</v>
      </c>
      <c r="D8233" s="53" t="s">
        <v>33872</v>
      </c>
    </row>
    <row r="8234" spans="1:4" ht="15" x14ac:dyDescent="0.25">
      <c r="A8234" s="53" t="s">
        <v>12820</v>
      </c>
      <c r="B8234" s="53">
        <v>30</v>
      </c>
      <c r="C8234" s="53" t="s">
        <v>33536</v>
      </c>
      <c r="D8234" s="53" t="s">
        <v>33872</v>
      </c>
    </row>
    <row r="8235" spans="1:4" ht="15" x14ac:dyDescent="0.25">
      <c r="A8235" s="53" t="s">
        <v>12821</v>
      </c>
      <c r="B8235" s="53">
        <v>15</v>
      </c>
      <c r="C8235" s="53" t="s">
        <v>33536</v>
      </c>
      <c r="D8235" s="53" t="s">
        <v>33872</v>
      </c>
    </row>
    <row r="8236" spans="1:4" ht="15" x14ac:dyDescent="0.25">
      <c r="A8236" s="53" t="s">
        <v>12822</v>
      </c>
      <c r="B8236" s="53">
        <v>15</v>
      </c>
      <c r="C8236" s="53" t="s">
        <v>33536</v>
      </c>
      <c r="D8236" s="53" t="s">
        <v>33872</v>
      </c>
    </row>
    <row r="8237" spans="1:4" ht="15" x14ac:dyDescent="0.25">
      <c r="A8237" s="53" t="s">
        <v>12823</v>
      </c>
      <c r="B8237" s="53">
        <v>15</v>
      </c>
      <c r="C8237" s="53" t="s">
        <v>33536</v>
      </c>
      <c r="D8237" s="53" t="s">
        <v>33872</v>
      </c>
    </row>
    <row r="8238" spans="1:4" ht="15" x14ac:dyDescent="0.25">
      <c r="A8238" s="53" t="s">
        <v>12824</v>
      </c>
      <c r="B8238" s="53">
        <v>15</v>
      </c>
      <c r="C8238" s="53" t="s">
        <v>33536</v>
      </c>
      <c r="D8238" s="53" t="s">
        <v>33872</v>
      </c>
    </row>
    <row r="8239" spans="1:4" ht="15" x14ac:dyDescent="0.25">
      <c r="A8239" s="53" t="s">
        <v>12825</v>
      </c>
      <c r="B8239" s="53">
        <v>15</v>
      </c>
      <c r="C8239" s="53" t="s">
        <v>33536</v>
      </c>
      <c r="D8239" s="53" t="s">
        <v>33873</v>
      </c>
    </row>
    <row r="8240" spans="1:4" ht="15" x14ac:dyDescent="0.25">
      <c r="A8240" s="53" t="s">
        <v>12826</v>
      </c>
      <c r="B8240" s="53">
        <v>15</v>
      </c>
      <c r="C8240" s="53" t="s">
        <v>33536</v>
      </c>
      <c r="D8240" s="53" t="s">
        <v>33873</v>
      </c>
    </row>
    <row r="8241" spans="1:4" ht="15" x14ac:dyDescent="0.25">
      <c r="A8241" s="53" t="s">
        <v>12827</v>
      </c>
      <c r="B8241" s="53">
        <v>15</v>
      </c>
      <c r="C8241" s="53" t="s">
        <v>33536</v>
      </c>
      <c r="D8241" s="53" t="s">
        <v>33873</v>
      </c>
    </row>
    <row r="8242" spans="1:4" ht="15" x14ac:dyDescent="0.25">
      <c r="A8242" s="53" t="s">
        <v>12828</v>
      </c>
      <c r="B8242" s="53">
        <v>15</v>
      </c>
      <c r="C8242" s="53" t="s">
        <v>33536</v>
      </c>
      <c r="D8242" s="53" t="s">
        <v>33873</v>
      </c>
    </row>
    <row r="8243" spans="1:4" ht="15" x14ac:dyDescent="0.25">
      <c r="A8243" s="53" t="s">
        <v>12829</v>
      </c>
      <c r="B8243" s="53">
        <v>15</v>
      </c>
      <c r="C8243" s="53" t="s">
        <v>33536</v>
      </c>
      <c r="D8243" s="53" t="s">
        <v>33873</v>
      </c>
    </row>
    <row r="8244" spans="1:4" ht="15" x14ac:dyDescent="0.25">
      <c r="A8244" s="53" t="s">
        <v>12830</v>
      </c>
      <c r="B8244" s="53">
        <v>30</v>
      </c>
      <c r="C8244" s="53" t="s">
        <v>33536</v>
      </c>
      <c r="D8244" s="53" t="s">
        <v>33873</v>
      </c>
    </row>
    <row r="8245" spans="1:4" ht="15" x14ac:dyDescent="0.25">
      <c r="A8245" s="53" t="s">
        <v>12831</v>
      </c>
      <c r="B8245" s="53">
        <v>30</v>
      </c>
      <c r="C8245" s="53" t="s">
        <v>33536</v>
      </c>
      <c r="D8245" s="53" t="s">
        <v>33873</v>
      </c>
    </row>
    <row r="8246" spans="1:4" ht="15" x14ac:dyDescent="0.25">
      <c r="A8246" s="53" t="s">
        <v>12832</v>
      </c>
      <c r="B8246" s="53">
        <v>15</v>
      </c>
      <c r="C8246" s="53" t="s">
        <v>33536</v>
      </c>
      <c r="D8246" s="53" t="s">
        <v>33873</v>
      </c>
    </row>
    <row r="8247" spans="1:4" ht="15" x14ac:dyDescent="0.25">
      <c r="A8247" s="53" t="s">
        <v>12833</v>
      </c>
      <c r="B8247" s="53">
        <v>45</v>
      </c>
      <c r="C8247" s="53" t="s">
        <v>33542</v>
      </c>
      <c r="D8247" s="53" t="s">
        <v>33873</v>
      </c>
    </row>
    <row r="8248" spans="1:4" ht="15" x14ac:dyDescent="0.25">
      <c r="A8248" s="53" t="s">
        <v>12834</v>
      </c>
      <c r="B8248" s="53">
        <v>15</v>
      </c>
      <c r="C8248" s="53" t="s">
        <v>33536</v>
      </c>
      <c r="D8248" s="53" t="s">
        <v>33873</v>
      </c>
    </row>
    <row r="8249" spans="1:4" ht="15" x14ac:dyDescent="0.25">
      <c r="A8249" s="53" t="s">
        <v>12835</v>
      </c>
      <c r="B8249" s="53">
        <v>15</v>
      </c>
      <c r="C8249" s="53" t="s">
        <v>33536</v>
      </c>
      <c r="D8249" s="53" t="s">
        <v>33873</v>
      </c>
    </row>
    <row r="8250" spans="1:4" ht="15" x14ac:dyDescent="0.25">
      <c r="A8250" s="53" t="s">
        <v>12836</v>
      </c>
      <c r="B8250" s="53">
        <v>15</v>
      </c>
      <c r="C8250" s="53" t="s">
        <v>33536</v>
      </c>
      <c r="D8250" s="53" t="s">
        <v>33873</v>
      </c>
    </row>
    <row r="8251" spans="1:4" ht="15" x14ac:dyDescent="0.25">
      <c r="A8251" s="53" t="s">
        <v>12837</v>
      </c>
      <c r="B8251" s="53">
        <v>15</v>
      </c>
      <c r="C8251" s="53" t="s">
        <v>33536</v>
      </c>
      <c r="D8251" s="53" t="s">
        <v>33873</v>
      </c>
    </row>
    <row r="8252" spans="1:4" ht="15" x14ac:dyDescent="0.25">
      <c r="A8252" s="53" t="s">
        <v>12838</v>
      </c>
      <c r="B8252" s="53">
        <v>15</v>
      </c>
      <c r="C8252" s="53" t="s">
        <v>33536</v>
      </c>
      <c r="D8252" s="53" t="s">
        <v>33872</v>
      </c>
    </row>
    <row r="8253" spans="1:4" ht="15" x14ac:dyDescent="0.25">
      <c r="A8253" s="53" t="s">
        <v>12839</v>
      </c>
      <c r="B8253" s="53">
        <v>15</v>
      </c>
      <c r="C8253" s="53" t="s">
        <v>33536</v>
      </c>
      <c r="D8253" s="53" t="s">
        <v>33873</v>
      </c>
    </row>
    <row r="8254" spans="1:4" ht="15" x14ac:dyDescent="0.25">
      <c r="A8254" s="53" t="s">
        <v>12840</v>
      </c>
      <c r="B8254" s="53">
        <v>15</v>
      </c>
      <c r="C8254" s="53" t="s">
        <v>33536</v>
      </c>
      <c r="D8254" s="53" t="s">
        <v>33873</v>
      </c>
    </row>
    <row r="8255" spans="1:4" ht="15" x14ac:dyDescent="0.25">
      <c r="A8255" s="53" t="s">
        <v>12841</v>
      </c>
      <c r="B8255" s="53">
        <v>15</v>
      </c>
      <c r="C8255" s="53" t="s">
        <v>33536</v>
      </c>
      <c r="D8255" s="53" t="s">
        <v>33873</v>
      </c>
    </row>
    <row r="8256" spans="1:4" ht="15" x14ac:dyDescent="0.25">
      <c r="A8256" s="53" t="s">
        <v>12842</v>
      </c>
      <c r="B8256" s="53">
        <v>15</v>
      </c>
      <c r="C8256" s="53" t="s">
        <v>33536</v>
      </c>
      <c r="D8256" s="53" t="s">
        <v>33873</v>
      </c>
    </row>
    <row r="8257" spans="1:4" ht="15" x14ac:dyDescent="0.25">
      <c r="A8257" s="53" t="s">
        <v>12843</v>
      </c>
      <c r="B8257" s="53">
        <v>15</v>
      </c>
      <c r="C8257" s="53" t="s">
        <v>33536</v>
      </c>
      <c r="D8257" s="53" t="s">
        <v>33873</v>
      </c>
    </row>
    <row r="8258" spans="1:4" ht="15" x14ac:dyDescent="0.25">
      <c r="A8258" s="53" t="s">
        <v>12844</v>
      </c>
      <c r="B8258" s="53">
        <v>15</v>
      </c>
      <c r="C8258" s="53" t="s">
        <v>33536</v>
      </c>
      <c r="D8258" s="53" t="s">
        <v>33873</v>
      </c>
    </row>
    <row r="8259" spans="1:4" ht="15" x14ac:dyDescent="0.25">
      <c r="A8259" s="53" t="s">
        <v>12845</v>
      </c>
      <c r="B8259" s="53">
        <v>15</v>
      </c>
      <c r="C8259" s="53" t="s">
        <v>33536</v>
      </c>
      <c r="D8259" s="53" t="s">
        <v>33872</v>
      </c>
    </row>
    <row r="8260" spans="1:4" ht="15" x14ac:dyDescent="0.25">
      <c r="A8260" s="53" t="s">
        <v>12846</v>
      </c>
      <c r="B8260" s="53">
        <v>20</v>
      </c>
      <c r="C8260" s="53" t="s">
        <v>33536</v>
      </c>
      <c r="D8260" s="53" t="s">
        <v>33872</v>
      </c>
    </row>
    <row r="8261" spans="1:4" ht="15" x14ac:dyDescent="0.25">
      <c r="A8261" s="53" t="s">
        <v>12847</v>
      </c>
      <c r="B8261" s="53">
        <v>20</v>
      </c>
      <c r="C8261" s="53" t="s">
        <v>33536</v>
      </c>
      <c r="D8261" s="53" t="s">
        <v>33872</v>
      </c>
    </row>
    <row r="8262" spans="1:4" ht="15" x14ac:dyDescent="0.25">
      <c r="A8262" s="53" t="s">
        <v>12848</v>
      </c>
      <c r="B8262" s="53">
        <v>20</v>
      </c>
      <c r="C8262" s="53" t="s">
        <v>33536</v>
      </c>
      <c r="D8262" s="53" t="s">
        <v>33872</v>
      </c>
    </row>
    <row r="8263" spans="1:4" ht="15" x14ac:dyDescent="0.25">
      <c r="A8263" s="53" t="s">
        <v>12849</v>
      </c>
      <c r="B8263" s="53">
        <v>20</v>
      </c>
      <c r="C8263" s="53" t="s">
        <v>33536</v>
      </c>
      <c r="D8263" s="53" t="s">
        <v>33872</v>
      </c>
    </row>
    <row r="8264" spans="1:4" ht="15" x14ac:dyDescent="0.25">
      <c r="A8264" s="53" t="s">
        <v>12850</v>
      </c>
      <c r="B8264" s="53">
        <v>15</v>
      </c>
      <c r="C8264" s="53" t="s">
        <v>33536</v>
      </c>
      <c r="D8264" s="53" t="s">
        <v>33872</v>
      </c>
    </row>
    <row r="8265" spans="1:4" ht="15" x14ac:dyDescent="0.25">
      <c r="A8265" s="53" t="s">
        <v>12851</v>
      </c>
      <c r="B8265" s="53">
        <v>20</v>
      </c>
      <c r="C8265" s="53" t="s">
        <v>33536</v>
      </c>
      <c r="D8265" s="53" t="s">
        <v>33872</v>
      </c>
    </row>
    <row r="8266" spans="1:4" ht="15" x14ac:dyDescent="0.25">
      <c r="A8266" s="53" t="s">
        <v>12852</v>
      </c>
      <c r="B8266" s="53">
        <v>20</v>
      </c>
      <c r="C8266" s="53" t="s">
        <v>33536</v>
      </c>
      <c r="D8266" s="53" t="s">
        <v>33872</v>
      </c>
    </row>
    <row r="8267" spans="1:4" ht="15" x14ac:dyDescent="0.25">
      <c r="A8267" s="53" t="s">
        <v>12853</v>
      </c>
      <c r="B8267" s="53">
        <v>15</v>
      </c>
      <c r="C8267" s="53" t="s">
        <v>33536</v>
      </c>
      <c r="D8267" s="53" t="s">
        <v>33872</v>
      </c>
    </row>
    <row r="8268" spans="1:4" ht="15" x14ac:dyDescent="0.25">
      <c r="A8268" s="53" t="s">
        <v>12854</v>
      </c>
      <c r="B8268" s="53">
        <v>15</v>
      </c>
      <c r="C8268" s="53" t="s">
        <v>33536</v>
      </c>
      <c r="D8268" s="53" t="s">
        <v>33872</v>
      </c>
    </row>
    <row r="8269" spans="1:4" ht="15" x14ac:dyDescent="0.25">
      <c r="A8269" s="53" t="s">
        <v>12855</v>
      </c>
      <c r="B8269" s="53">
        <v>15</v>
      </c>
      <c r="C8269" s="53" t="s">
        <v>33536</v>
      </c>
      <c r="D8269" s="53" t="s">
        <v>33872</v>
      </c>
    </row>
    <row r="8270" spans="1:4" ht="15" x14ac:dyDescent="0.25">
      <c r="A8270" s="53" t="s">
        <v>12856</v>
      </c>
      <c r="B8270" s="53">
        <v>15</v>
      </c>
      <c r="C8270" s="53" t="s">
        <v>33536</v>
      </c>
      <c r="D8270" s="53" t="s">
        <v>33872</v>
      </c>
    </row>
    <row r="8271" spans="1:4" ht="15" x14ac:dyDescent="0.25">
      <c r="A8271" s="53" t="s">
        <v>12857</v>
      </c>
      <c r="B8271" s="53">
        <v>15</v>
      </c>
      <c r="C8271" s="53" t="s">
        <v>33536</v>
      </c>
      <c r="D8271" s="53" t="s">
        <v>33872</v>
      </c>
    </row>
    <row r="8272" spans="1:4" ht="15" x14ac:dyDescent="0.25">
      <c r="A8272" s="53" t="s">
        <v>12858</v>
      </c>
      <c r="B8272" s="53">
        <v>15</v>
      </c>
      <c r="C8272" s="53" t="s">
        <v>33536</v>
      </c>
      <c r="D8272" s="53" t="s">
        <v>33872</v>
      </c>
    </row>
    <row r="8273" spans="1:4" ht="15" x14ac:dyDescent="0.25">
      <c r="A8273" s="53" t="s">
        <v>12859</v>
      </c>
      <c r="B8273" s="53">
        <v>15</v>
      </c>
      <c r="C8273" s="53" t="s">
        <v>33536</v>
      </c>
      <c r="D8273" s="53" t="s">
        <v>33873</v>
      </c>
    </row>
    <row r="8274" spans="1:4" ht="15" x14ac:dyDescent="0.25">
      <c r="A8274" s="53" t="s">
        <v>12860</v>
      </c>
      <c r="B8274" s="53">
        <v>15</v>
      </c>
      <c r="C8274" s="53" t="s">
        <v>33536</v>
      </c>
      <c r="D8274" s="53" t="s">
        <v>33873</v>
      </c>
    </row>
    <row r="8275" spans="1:4" ht="15" x14ac:dyDescent="0.25">
      <c r="A8275" s="53" t="s">
        <v>12861</v>
      </c>
      <c r="B8275" s="53">
        <v>15</v>
      </c>
      <c r="C8275" s="53" t="s">
        <v>33536</v>
      </c>
      <c r="D8275" s="53" t="s">
        <v>33873</v>
      </c>
    </row>
    <row r="8276" spans="1:4" ht="15" x14ac:dyDescent="0.25">
      <c r="A8276" s="53" t="s">
        <v>12862</v>
      </c>
      <c r="B8276" s="53">
        <v>60</v>
      </c>
      <c r="C8276" s="53" t="s">
        <v>33542</v>
      </c>
      <c r="D8276" s="53" t="s">
        <v>33872</v>
      </c>
    </row>
    <row r="8277" spans="1:4" ht="15" x14ac:dyDescent="0.25">
      <c r="A8277" s="53" t="s">
        <v>12863</v>
      </c>
      <c r="B8277" s="53">
        <v>15</v>
      </c>
      <c r="C8277" s="53" t="s">
        <v>33536</v>
      </c>
      <c r="D8277" s="53" t="s">
        <v>33873</v>
      </c>
    </row>
    <row r="8278" spans="1:4" ht="15" x14ac:dyDescent="0.25">
      <c r="A8278" s="53" t="s">
        <v>12864</v>
      </c>
      <c r="B8278" s="53">
        <v>30</v>
      </c>
      <c r="C8278" s="53" t="s">
        <v>33536</v>
      </c>
      <c r="D8278" s="53" t="s">
        <v>33872</v>
      </c>
    </row>
    <row r="8279" spans="1:4" ht="15" x14ac:dyDescent="0.25">
      <c r="A8279" s="53" t="s">
        <v>33083</v>
      </c>
      <c r="B8279" s="53">
        <v>0</v>
      </c>
      <c r="C8279" s="53" t="s">
        <v>33539</v>
      </c>
      <c r="D8279" s="53" t="s">
        <v>33873</v>
      </c>
    </row>
    <row r="8280" spans="1:4" ht="15" x14ac:dyDescent="0.25">
      <c r="A8280" s="53" t="s">
        <v>12865</v>
      </c>
      <c r="B8280" s="53">
        <v>15</v>
      </c>
      <c r="C8280" s="53" t="s">
        <v>33536</v>
      </c>
      <c r="D8280" s="53" t="s">
        <v>33872</v>
      </c>
    </row>
    <row r="8281" spans="1:4" ht="15" x14ac:dyDescent="0.25">
      <c r="A8281" s="53" t="s">
        <v>12866</v>
      </c>
      <c r="B8281" s="53">
        <v>40</v>
      </c>
      <c r="C8281" s="53" t="s">
        <v>33541</v>
      </c>
      <c r="D8281" s="53" t="s">
        <v>33872</v>
      </c>
    </row>
    <row r="8282" spans="1:4" ht="15" x14ac:dyDescent="0.25">
      <c r="A8282" s="53" t="s">
        <v>12867</v>
      </c>
      <c r="B8282" s="53">
        <v>15</v>
      </c>
      <c r="C8282" s="53" t="s">
        <v>33536</v>
      </c>
      <c r="D8282" s="53" t="s">
        <v>33873</v>
      </c>
    </row>
    <row r="8283" spans="1:4" ht="15" x14ac:dyDescent="0.25">
      <c r="A8283" s="53" t="s">
        <v>12868</v>
      </c>
      <c r="B8283" s="53">
        <v>15</v>
      </c>
      <c r="C8283" s="53" t="s">
        <v>33536</v>
      </c>
      <c r="D8283" s="53" t="s">
        <v>33872</v>
      </c>
    </row>
    <row r="8284" spans="1:4" ht="15" x14ac:dyDescent="0.25">
      <c r="A8284" s="53" t="s">
        <v>12869</v>
      </c>
      <c r="B8284" s="53">
        <v>15</v>
      </c>
      <c r="C8284" s="53" t="s">
        <v>33536</v>
      </c>
      <c r="D8284" s="53" t="s">
        <v>33872</v>
      </c>
    </row>
    <row r="8285" spans="1:4" ht="15" x14ac:dyDescent="0.25">
      <c r="A8285" s="53" t="s">
        <v>12870</v>
      </c>
      <c r="B8285" s="53">
        <v>30</v>
      </c>
      <c r="C8285" s="53" t="s">
        <v>33536</v>
      </c>
      <c r="D8285" s="53" t="s">
        <v>33872</v>
      </c>
    </row>
    <row r="8286" spans="1:4" ht="15" x14ac:dyDescent="0.25">
      <c r="A8286" s="53" t="s">
        <v>12871</v>
      </c>
      <c r="B8286" s="53">
        <v>15</v>
      </c>
      <c r="C8286" s="53" t="s">
        <v>33536</v>
      </c>
      <c r="D8286" s="53" t="s">
        <v>33872</v>
      </c>
    </row>
    <row r="8287" spans="1:4" ht="15" x14ac:dyDescent="0.25">
      <c r="A8287" s="53" t="s">
        <v>12872</v>
      </c>
      <c r="B8287" s="53">
        <v>15</v>
      </c>
      <c r="C8287" s="53" t="s">
        <v>33536</v>
      </c>
      <c r="D8287" s="53" t="s">
        <v>33872</v>
      </c>
    </row>
    <row r="8288" spans="1:4" ht="15" x14ac:dyDescent="0.25">
      <c r="A8288" s="53" t="s">
        <v>12873</v>
      </c>
      <c r="B8288" s="53">
        <v>20</v>
      </c>
      <c r="C8288" s="53" t="s">
        <v>33536</v>
      </c>
      <c r="D8288" s="53" t="s">
        <v>33872</v>
      </c>
    </row>
    <row r="8289" spans="1:4" ht="15" x14ac:dyDescent="0.25">
      <c r="A8289" s="53" t="s">
        <v>12874</v>
      </c>
      <c r="B8289" s="53">
        <v>15</v>
      </c>
      <c r="C8289" s="53" t="s">
        <v>33536</v>
      </c>
      <c r="D8289" s="53" t="s">
        <v>33872</v>
      </c>
    </row>
    <row r="8290" spans="1:4" ht="15" x14ac:dyDescent="0.25">
      <c r="A8290" s="53" t="s">
        <v>12875</v>
      </c>
      <c r="B8290" s="53">
        <v>15</v>
      </c>
      <c r="C8290" s="53" t="s">
        <v>33536</v>
      </c>
      <c r="D8290" s="53" t="s">
        <v>33872</v>
      </c>
    </row>
    <row r="8291" spans="1:4" ht="15" x14ac:dyDescent="0.25">
      <c r="A8291" s="53" t="s">
        <v>12876</v>
      </c>
      <c r="B8291" s="53">
        <v>15</v>
      </c>
      <c r="C8291" s="53" t="s">
        <v>33536</v>
      </c>
      <c r="D8291" s="53" t="s">
        <v>33872</v>
      </c>
    </row>
    <row r="8292" spans="1:4" ht="15" x14ac:dyDescent="0.25">
      <c r="A8292" s="53" t="s">
        <v>12877</v>
      </c>
      <c r="B8292" s="53">
        <v>90</v>
      </c>
      <c r="C8292" s="53" t="s">
        <v>33536</v>
      </c>
      <c r="D8292" s="53" t="s">
        <v>33872</v>
      </c>
    </row>
    <row r="8293" spans="1:4" ht="15" x14ac:dyDescent="0.25">
      <c r="A8293" s="53" t="s">
        <v>12878</v>
      </c>
      <c r="B8293" s="53">
        <v>90</v>
      </c>
      <c r="C8293" s="53" t="s">
        <v>33536</v>
      </c>
      <c r="D8293" s="53" t="s">
        <v>33872</v>
      </c>
    </row>
    <row r="8294" spans="1:4" ht="15" x14ac:dyDescent="0.25">
      <c r="A8294" s="53" t="s">
        <v>12879</v>
      </c>
      <c r="B8294" s="53">
        <v>15</v>
      </c>
      <c r="C8294" s="53" t="s">
        <v>33536</v>
      </c>
      <c r="D8294" s="53" t="s">
        <v>33872</v>
      </c>
    </row>
    <row r="8295" spans="1:4" ht="15" x14ac:dyDescent="0.25">
      <c r="A8295" s="53" t="s">
        <v>12880</v>
      </c>
      <c r="B8295" s="53">
        <v>15</v>
      </c>
      <c r="C8295" s="53" t="s">
        <v>33536</v>
      </c>
      <c r="D8295" s="53" t="s">
        <v>33873</v>
      </c>
    </row>
    <row r="8296" spans="1:4" ht="15" x14ac:dyDescent="0.25">
      <c r="A8296" s="53" t="s">
        <v>12881</v>
      </c>
      <c r="B8296" s="53">
        <v>15</v>
      </c>
      <c r="C8296" s="53" t="s">
        <v>33536</v>
      </c>
      <c r="D8296" s="53" t="s">
        <v>33873</v>
      </c>
    </row>
    <row r="8297" spans="1:4" ht="15" x14ac:dyDescent="0.25">
      <c r="A8297" s="53" t="s">
        <v>12882</v>
      </c>
      <c r="B8297" s="53">
        <v>15</v>
      </c>
      <c r="C8297" s="53" t="s">
        <v>33536</v>
      </c>
      <c r="D8297" s="53" t="s">
        <v>33873</v>
      </c>
    </row>
    <row r="8298" spans="1:4" ht="15" x14ac:dyDescent="0.25">
      <c r="A8298" s="53" t="s">
        <v>12883</v>
      </c>
      <c r="B8298" s="53">
        <v>15</v>
      </c>
      <c r="C8298" s="53" t="s">
        <v>33536</v>
      </c>
      <c r="D8298" s="53" t="s">
        <v>33873</v>
      </c>
    </row>
    <row r="8299" spans="1:4" ht="15" x14ac:dyDescent="0.25">
      <c r="A8299" s="53" t="s">
        <v>12884</v>
      </c>
      <c r="B8299" s="53">
        <v>30</v>
      </c>
      <c r="C8299" s="53" t="s">
        <v>33542</v>
      </c>
      <c r="D8299" s="53" t="s">
        <v>33873</v>
      </c>
    </row>
    <row r="8300" spans="1:4" ht="15" x14ac:dyDescent="0.25">
      <c r="A8300" s="53" t="s">
        <v>12885</v>
      </c>
      <c r="B8300" s="53">
        <v>30</v>
      </c>
      <c r="C8300" s="53" t="s">
        <v>33542</v>
      </c>
      <c r="D8300" s="53" t="s">
        <v>33873</v>
      </c>
    </row>
    <row r="8301" spans="1:4" ht="15" x14ac:dyDescent="0.25">
      <c r="A8301" s="53" t="s">
        <v>12886</v>
      </c>
      <c r="B8301" s="53">
        <v>60</v>
      </c>
      <c r="C8301" s="53" t="s">
        <v>33542</v>
      </c>
      <c r="D8301" s="53" t="s">
        <v>33873</v>
      </c>
    </row>
    <row r="8302" spans="1:4" ht="15" x14ac:dyDescent="0.25">
      <c r="A8302" s="53" t="s">
        <v>12887</v>
      </c>
      <c r="B8302" s="53">
        <v>15</v>
      </c>
      <c r="C8302" s="53" t="s">
        <v>33536</v>
      </c>
      <c r="D8302" s="53" t="s">
        <v>33873</v>
      </c>
    </row>
    <row r="8303" spans="1:4" ht="15" x14ac:dyDescent="0.25">
      <c r="A8303" s="53" t="s">
        <v>12888</v>
      </c>
      <c r="B8303" s="53">
        <v>15</v>
      </c>
      <c r="C8303" s="53" t="s">
        <v>33536</v>
      </c>
      <c r="D8303" s="53" t="s">
        <v>33872</v>
      </c>
    </row>
    <row r="8304" spans="1:4" ht="15" x14ac:dyDescent="0.25">
      <c r="A8304" s="53" t="s">
        <v>12889</v>
      </c>
      <c r="B8304" s="53">
        <v>15</v>
      </c>
      <c r="C8304" s="53" t="s">
        <v>33536</v>
      </c>
      <c r="D8304" s="53" t="s">
        <v>33873</v>
      </c>
    </row>
    <row r="8305" spans="1:4" ht="15" x14ac:dyDescent="0.25">
      <c r="A8305" s="53" t="s">
        <v>12890</v>
      </c>
      <c r="B8305" s="53">
        <v>15</v>
      </c>
      <c r="C8305" s="53" t="s">
        <v>33536</v>
      </c>
      <c r="D8305" s="53" t="s">
        <v>33872</v>
      </c>
    </row>
    <row r="8306" spans="1:4" ht="15" x14ac:dyDescent="0.25">
      <c r="A8306" s="53" t="s">
        <v>12891</v>
      </c>
      <c r="B8306" s="53">
        <v>15</v>
      </c>
      <c r="C8306" s="53" t="s">
        <v>33536</v>
      </c>
      <c r="D8306" s="53" t="s">
        <v>33872</v>
      </c>
    </row>
    <row r="8307" spans="1:4" ht="15" x14ac:dyDescent="0.25">
      <c r="A8307" s="53" t="s">
        <v>12892</v>
      </c>
      <c r="B8307" s="53">
        <v>15</v>
      </c>
      <c r="C8307" s="53" t="s">
        <v>33536</v>
      </c>
      <c r="D8307" s="53" t="s">
        <v>33872</v>
      </c>
    </row>
    <row r="8308" spans="1:4" ht="15" x14ac:dyDescent="0.25">
      <c r="A8308" s="53" t="s">
        <v>12893</v>
      </c>
      <c r="B8308" s="53">
        <v>15</v>
      </c>
      <c r="C8308" s="53" t="s">
        <v>33536</v>
      </c>
      <c r="D8308" s="53" t="s">
        <v>33873</v>
      </c>
    </row>
    <row r="8309" spans="1:4" ht="15" x14ac:dyDescent="0.25">
      <c r="A8309" s="53" t="s">
        <v>12894</v>
      </c>
      <c r="B8309" s="53">
        <v>15</v>
      </c>
      <c r="C8309" s="53" t="s">
        <v>33536</v>
      </c>
      <c r="D8309" s="53" t="s">
        <v>33873</v>
      </c>
    </row>
    <row r="8310" spans="1:4" ht="15" x14ac:dyDescent="0.25">
      <c r="A8310" s="53" t="s">
        <v>12895</v>
      </c>
      <c r="B8310" s="53">
        <v>15</v>
      </c>
      <c r="C8310" s="53" t="s">
        <v>33536</v>
      </c>
      <c r="D8310" s="53" t="s">
        <v>33873</v>
      </c>
    </row>
    <row r="8311" spans="1:4" ht="15" x14ac:dyDescent="0.25">
      <c r="A8311" s="53" t="s">
        <v>12896</v>
      </c>
      <c r="B8311" s="53">
        <v>15</v>
      </c>
      <c r="C8311" s="53" t="s">
        <v>33536</v>
      </c>
      <c r="D8311" s="53" t="s">
        <v>33873</v>
      </c>
    </row>
    <row r="8312" spans="1:4" ht="15" x14ac:dyDescent="0.25">
      <c r="A8312" s="53" t="s">
        <v>12897</v>
      </c>
      <c r="B8312" s="53">
        <v>15</v>
      </c>
      <c r="C8312" s="53" t="s">
        <v>33536</v>
      </c>
      <c r="D8312" s="53" t="s">
        <v>33873</v>
      </c>
    </row>
    <row r="8313" spans="1:4" ht="15" x14ac:dyDescent="0.25">
      <c r="A8313" s="53" t="s">
        <v>12898</v>
      </c>
      <c r="B8313" s="53">
        <v>15</v>
      </c>
      <c r="C8313" s="53" t="s">
        <v>33536</v>
      </c>
      <c r="D8313" s="53" t="s">
        <v>33872</v>
      </c>
    </row>
    <row r="8314" spans="1:4" ht="15" x14ac:dyDescent="0.25">
      <c r="A8314" s="53" t="s">
        <v>12899</v>
      </c>
      <c r="B8314" s="53">
        <v>15</v>
      </c>
      <c r="C8314" s="53" t="s">
        <v>33536</v>
      </c>
      <c r="D8314" s="53" t="s">
        <v>33873</v>
      </c>
    </row>
    <row r="8315" spans="1:4" ht="15" x14ac:dyDescent="0.25">
      <c r="A8315" s="53" t="s">
        <v>12900</v>
      </c>
      <c r="B8315" s="53">
        <v>15</v>
      </c>
      <c r="C8315" s="53" t="s">
        <v>33536</v>
      </c>
      <c r="D8315" s="53" t="s">
        <v>33873</v>
      </c>
    </row>
    <row r="8316" spans="1:4" ht="15" x14ac:dyDescent="0.25">
      <c r="A8316" s="53" t="s">
        <v>12901</v>
      </c>
      <c r="B8316" s="53">
        <v>30</v>
      </c>
      <c r="C8316" s="53" t="s">
        <v>33536</v>
      </c>
      <c r="D8316" s="53" t="s">
        <v>33873</v>
      </c>
    </row>
    <row r="8317" spans="1:4" ht="15" x14ac:dyDescent="0.25">
      <c r="A8317" s="53" t="s">
        <v>12902</v>
      </c>
      <c r="B8317" s="53">
        <v>30</v>
      </c>
      <c r="C8317" s="53" t="s">
        <v>33536</v>
      </c>
      <c r="D8317" s="53" t="s">
        <v>33873</v>
      </c>
    </row>
    <row r="8318" spans="1:4" ht="15" x14ac:dyDescent="0.25">
      <c r="A8318" s="53" t="s">
        <v>12903</v>
      </c>
      <c r="B8318" s="53">
        <v>75</v>
      </c>
      <c r="C8318" s="53" t="s">
        <v>33542</v>
      </c>
      <c r="D8318" s="53" t="s">
        <v>33873</v>
      </c>
    </row>
    <row r="8319" spans="1:4" ht="15" x14ac:dyDescent="0.25">
      <c r="A8319" s="53" t="s">
        <v>12904</v>
      </c>
      <c r="B8319" s="53">
        <v>30</v>
      </c>
      <c r="C8319" s="53" t="s">
        <v>33536</v>
      </c>
      <c r="D8319" s="53" t="s">
        <v>33873</v>
      </c>
    </row>
    <row r="8320" spans="1:4" ht="15" x14ac:dyDescent="0.25">
      <c r="A8320" s="53" t="s">
        <v>12905</v>
      </c>
      <c r="B8320" s="53">
        <v>15</v>
      </c>
      <c r="C8320" s="53" t="s">
        <v>33536</v>
      </c>
      <c r="D8320" s="53" t="s">
        <v>33873</v>
      </c>
    </row>
    <row r="8321" spans="1:4" ht="15" x14ac:dyDescent="0.25">
      <c r="A8321" s="53" t="s">
        <v>12906</v>
      </c>
      <c r="B8321" s="53">
        <v>15</v>
      </c>
      <c r="C8321" s="53" t="s">
        <v>33536</v>
      </c>
      <c r="D8321" s="53" t="s">
        <v>33873</v>
      </c>
    </row>
    <row r="8322" spans="1:4" ht="15" x14ac:dyDescent="0.25">
      <c r="A8322" s="53" t="s">
        <v>12907</v>
      </c>
      <c r="B8322" s="53">
        <v>90</v>
      </c>
      <c r="C8322" s="53" t="s">
        <v>33542</v>
      </c>
      <c r="D8322" s="53" t="s">
        <v>33873</v>
      </c>
    </row>
    <row r="8323" spans="1:4" ht="15" x14ac:dyDescent="0.25">
      <c r="A8323" s="53" t="s">
        <v>12908</v>
      </c>
      <c r="B8323" s="53">
        <v>15</v>
      </c>
      <c r="C8323" s="53" t="s">
        <v>33536</v>
      </c>
      <c r="D8323" s="53" t="s">
        <v>33873</v>
      </c>
    </row>
    <row r="8324" spans="1:4" ht="15" x14ac:dyDescent="0.25">
      <c r="A8324" s="53" t="s">
        <v>12909</v>
      </c>
      <c r="B8324" s="53">
        <v>15</v>
      </c>
      <c r="C8324" s="53" t="s">
        <v>33536</v>
      </c>
      <c r="D8324" s="53" t="s">
        <v>33873</v>
      </c>
    </row>
    <row r="8325" spans="1:4" ht="15" x14ac:dyDescent="0.25">
      <c r="A8325" s="53" t="s">
        <v>12910</v>
      </c>
      <c r="B8325" s="53">
        <v>0</v>
      </c>
      <c r="C8325" s="53" t="s">
        <v>33537</v>
      </c>
      <c r="D8325" s="53" t="s">
        <v>33873</v>
      </c>
    </row>
    <row r="8326" spans="1:4" ht="15" x14ac:dyDescent="0.25">
      <c r="A8326" s="53" t="s">
        <v>12911</v>
      </c>
      <c r="B8326" s="53">
        <v>0</v>
      </c>
      <c r="C8326" s="53" t="s">
        <v>33537</v>
      </c>
      <c r="D8326" s="53" t="s">
        <v>33873</v>
      </c>
    </row>
    <row r="8327" spans="1:4" ht="15" x14ac:dyDescent="0.25">
      <c r="A8327" s="53" t="s">
        <v>33644</v>
      </c>
      <c r="B8327" s="53">
        <v>0</v>
      </c>
      <c r="C8327" s="53" t="s">
        <v>33537</v>
      </c>
      <c r="D8327" s="53" t="s">
        <v>33873</v>
      </c>
    </row>
    <row r="8328" spans="1:4" ht="15" x14ac:dyDescent="0.25">
      <c r="A8328" s="53" t="s">
        <v>12912</v>
      </c>
      <c r="B8328" s="53">
        <v>0</v>
      </c>
      <c r="C8328" s="53" t="s">
        <v>33537</v>
      </c>
      <c r="D8328" s="53" t="s">
        <v>33873</v>
      </c>
    </row>
    <row r="8329" spans="1:4" ht="15" x14ac:dyDescent="0.25">
      <c r="A8329" s="53" t="s">
        <v>12913</v>
      </c>
      <c r="B8329" s="53">
        <v>0</v>
      </c>
      <c r="C8329" s="53" t="s">
        <v>33537</v>
      </c>
      <c r="D8329" s="53" t="s">
        <v>33873</v>
      </c>
    </row>
    <row r="8330" spans="1:4" ht="15" x14ac:dyDescent="0.25">
      <c r="A8330" s="53" t="s">
        <v>33645</v>
      </c>
      <c r="B8330" s="53">
        <v>0</v>
      </c>
      <c r="C8330" s="53" t="s">
        <v>33537</v>
      </c>
      <c r="D8330" s="53" t="s">
        <v>33873</v>
      </c>
    </row>
    <row r="8331" spans="1:4" ht="15" x14ac:dyDescent="0.25">
      <c r="A8331" s="53" t="s">
        <v>12914</v>
      </c>
      <c r="B8331" s="53">
        <v>15</v>
      </c>
      <c r="C8331" s="53" t="s">
        <v>33536</v>
      </c>
      <c r="D8331" s="53" t="s">
        <v>33872</v>
      </c>
    </row>
    <row r="8332" spans="1:4" ht="15" x14ac:dyDescent="0.25">
      <c r="A8332" s="53" t="s">
        <v>12915</v>
      </c>
      <c r="B8332" s="53">
        <v>15</v>
      </c>
      <c r="C8332" s="53" t="s">
        <v>33536</v>
      </c>
      <c r="D8332" s="53" t="s">
        <v>33872</v>
      </c>
    </row>
    <row r="8333" spans="1:4" ht="15" x14ac:dyDescent="0.25">
      <c r="A8333" s="53" t="s">
        <v>12916</v>
      </c>
      <c r="B8333" s="53">
        <v>45</v>
      </c>
      <c r="C8333" s="53" t="s">
        <v>33536</v>
      </c>
      <c r="D8333" s="53" t="s">
        <v>33872</v>
      </c>
    </row>
    <row r="8334" spans="1:4" ht="15" x14ac:dyDescent="0.25">
      <c r="A8334" s="53" t="s">
        <v>12917</v>
      </c>
      <c r="B8334" s="53">
        <v>60</v>
      </c>
      <c r="C8334" s="53" t="s">
        <v>33536</v>
      </c>
      <c r="D8334" s="53" t="s">
        <v>33872</v>
      </c>
    </row>
    <row r="8335" spans="1:4" ht="15" x14ac:dyDescent="0.25">
      <c r="A8335" s="53" t="s">
        <v>12918</v>
      </c>
      <c r="B8335" s="53">
        <v>60</v>
      </c>
      <c r="C8335" s="53"/>
      <c r="D8335" s="53" t="s">
        <v>33872</v>
      </c>
    </row>
    <row r="8336" spans="1:4" ht="15" x14ac:dyDescent="0.25">
      <c r="A8336" s="53" t="s">
        <v>12919</v>
      </c>
      <c r="B8336" s="53">
        <v>20</v>
      </c>
      <c r="C8336" s="53"/>
      <c r="D8336" s="53" t="s">
        <v>33872</v>
      </c>
    </row>
    <row r="8337" spans="1:4" ht="15" x14ac:dyDescent="0.25">
      <c r="A8337" s="53" t="s">
        <v>12920</v>
      </c>
      <c r="B8337" s="53">
        <v>15</v>
      </c>
      <c r="C8337" s="53" t="s">
        <v>33536</v>
      </c>
      <c r="D8337" s="53" t="s">
        <v>33872</v>
      </c>
    </row>
    <row r="8338" spans="1:4" ht="15" x14ac:dyDescent="0.25">
      <c r="A8338" s="53" t="s">
        <v>12921</v>
      </c>
      <c r="B8338" s="53">
        <v>50</v>
      </c>
      <c r="C8338" s="53" t="s">
        <v>33536</v>
      </c>
      <c r="D8338" s="53" t="s">
        <v>33872</v>
      </c>
    </row>
    <row r="8339" spans="1:4" ht="15" x14ac:dyDescent="0.25">
      <c r="A8339" s="53" t="s">
        <v>12922</v>
      </c>
      <c r="B8339" s="53">
        <v>60</v>
      </c>
      <c r="C8339" s="53" t="s">
        <v>33536</v>
      </c>
      <c r="D8339" s="53" t="s">
        <v>33872</v>
      </c>
    </row>
    <row r="8340" spans="1:4" ht="15" x14ac:dyDescent="0.25">
      <c r="A8340" s="53" t="s">
        <v>12923</v>
      </c>
      <c r="B8340" s="53">
        <v>60</v>
      </c>
      <c r="C8340" s="53" t="s">
        <v>33542</v>
      </c>
      <c r="D8340" s="53" t="s">
        <v>33872</v>
      </c>
    </row>
    <row r="8341" spans="1:4" ht="15" x14ac:dyDescent="0.25">
      <c r="A8341" s="53" t="s">
        <v>12924</v>
      </c>
      <c r="B8341" s="53">
        <v>20</v>
      </c>
      <c r="C8341" s="53"/>
      <c r="D8341" s="53" t="s">
        <v>33872</v>
      </c>
    </row>
    <row r="8342" spans="1:4" ht="15" x14ac:dyDescent="0.25">
      <c r="A8342" s="53" t="s">
        <v>12925</v>
      </c>
      <c r="B8342" s="53">
        <v>15</v>
      </c>
      <c r="C8342" s="53"/>
      <c r="D8342" s="53" t="s">
        <v>33872</v>
      </c>
    </row>
    <row r="8343" spans="1:4" ht="15" x14ac:dyDescent="0.25">
      <c r="A8343" s="53" t="s">
        <v>12926</v>
      </c>
      <c r="B8343" s="53">
        <v>15</v>
      </c>
      <c r="C8343" s="53"/>
      <c r="D8343" s="53" t="s">
        <v>33872</v>
      </c>
    </row>
    <row r="8344" spans="1:4" ht="15" x14ac:dyDescent="0.25">
      <c r="A8344" s="53" t="s">
        <v>12927</v>
      </c>
      <c r="B8344" s="53">
        <v>30</v>
      </c>
      <c r="C8344" s="53" t="s">
        <v>33536</v>
      </c>
      <c r="D8344" s="53" t="s">
        <v>33873</v>
      </c>
    </row>
    <row r="8345" spans="1:4" ht="15" x14ac:dyDescent="0.25">
      <c r="A8345" s="53" t="s">
        <v>12928</v>
      </c>
      <c r="B8345" s="53">
        <v>0</v>
      </c>
      <c r="C8345" s="53" t="s">
        <v>33536</v>
      </c>
      <c r="D8345" s="53" t="s">
        <v>33872</v>
      </c>
    </row>
    <row r="8346" spans="1:4" ht="15" x14ac:dyDescent="0.25">
      <c r="A8346" s="53" t="s">
        <v>12929</v>
      </c>
      <c r="B8346" s="53">
        <v>30</v>
      </c>
      <c r="C8346" s="53" t="s">
        <v>33536</v>
      </c>
      <c r="D8346" s="53" t="s">
        <v>33872</v>
      </c>
    </row>
    <row r="8347" spans="1:4" ht="15" x14ac:dyDescent="0.25">
      <c r="A8347" s="53" t="s">
        <v>12930</v>
      </c>
      <c r="B8347" s="53">
        <v>20</v>
      </c>
      <c r="C8347" s="53" t="s">
        <v>33536</v>
      </c>
      <c r="D8347" s="53" t="s">
        <v>33872</v>
      </c>
    </row>
    <row r="8348" spans="1:4" ht="15" x14ac:dyDescent="0.25">
      <c r="A8348" s="53" t="s">
        <v>12931</v>
      </c>
      <c r="B8348" s="53">
        <v>20</v>
      </c>
      <c r="C8348" s="53" t="s">
        <v>33536</v>
      </c>
      <c r="D8348" s="53" t="s">
        <v>33872</v>
      </c>
    </row>
    <row r="8349" spans="1:4" ht="15" x14ac:dyDescent="0.25">
      <c r="A8349" s="53" t="s">
        <v>12932</v>
      </c>
      <c r="B8349" s="53">
        <v>20</v>
      </c>
      <c r="C8349" s="53" t="s">
        <v>33536</v>
      </c>
      <c r="D8349" s="53" t="s">
        <v>33872</v>
      </c>
    </row>
    <row r="8350" spans="1:4" ht="15" x14ac:dyDescent="0.25">
      <c r="A8350" s="53" t="s">
        <v>12933</v>
      </c>
      <c r="B8350" s="53">
        <v>20</v>
      </c>
      <c r="C8350" s="53" t="s">
        <v>33536</v>
      </c>
      <c r="D8350" s="53" t="s">
        <v>33872</v>
      </c>
    </row>
    <row r="8351" spans="1:4" ht="15" x14ac:dyDescent="0.25">
      <c r="A8351" s="53" t="s">
        <v>12934</v>
      </c>
      <c r="B8351" s="53">
        <v>0</v>
      </c>
      <c r="C8351" s="53" t="s">
        <v>33536</v>
      </c>
      <c r="D8351" s="53" t="s">
        <v>33872</v>
      </c>
    </row>
    <row r="8352" spans="1:4" ht="15" x14ac:dyDescent="0.25">
      <c r="A8352" s="53" t="s">
        <v>12935</v>
      </c>
      <c r="B8352" s="53">
        <v>0</v>
      </c>
      <c r="C8352" s="53" t="s">
        <v>33536</v>
      </c>
      <c r="D8352" s="53" t="s">
        <v>33872</v>
      </c>
    </row>
    <row r="8353" spans="1:4" ht="15" x14ac:dyDescent="0.25">
      <c r="A8353" s="53" t="s">
        <v>12936</v>
      </c>
      <c r="B8353" s="53">
        <v>0</v>
      </c>
      <c r="C8353" s="53" t="s">
        <v>33536</v>
      </c>
      <c r="D8353" s="53" t="s">
        <v>33872</v>
      </c>
    </row>
    <row r="8354" spans="1:4" ht="15" x14ac:dyDescent="0.25">
      <c r="A8354" s="53" t="s">
        <v>12937</v>
      </c>
      <c r="B8354" s="53">
        <v>0</v>
      </c>
      <c r="C8354" s="53" t="s">
        <v>33536</v>
      </c>
      <c r="D8354" s="53" t="s">
        <v>33872</v>
      </c>
    </row>
    <row r="8355" spans="1:4" ht="15" x14ac:dyDescent="0.25">
      <c r="A8355" s="53" t="s">
        <v>12938</v>
      </c>
      <c r="B8355" s="53">
        <v>0</v>
      </c>
      <c r="C8355" s="53" t="s">
        <v>33536</v>
      </c>
      <c r="D8355" s="53" t="s">
        <v>33872</v>
      </c>
    </row>
    <row r="8356" spans="1:4" ht="15" x14ac:dyDescent="0.25">
      <c r="A8356" s="53" t="s">
        <v>12939</v>
      </c>
      <c r="B8356" s="53">
        <v>0</v>
      </c>
      <c r="C8356" s="53" t="s">
        <v>33536</v>
      </c>
      <c r="D8356" s="53" t="s">
        <v>33872</v>
      </c>
    </row>
    <row r="8357" spans="1:4" ht="15" x14ac:dyDescent="0.25">
      <c r="A8357" s="53" t="s">
        <v>12940</v>
      </c>
      <c r="B8357" s="53">
        <v>0</v>
      </c>
      <c r="C8357" s="53" t="s">
        <v>33536</v>
      </c>
      <c r="D8357" s="53" t="s">
        <v>33872</v>
      </c>
    </row>
    <row r="8358" spans="1:4" ht="15" x14ac:dyDescent="0.25">
      <c r="A8358" s="53" t="s">
        <v>12941</v>
      </c>
      <c r="B8358" s="53">
        <v>0</v>
      </c>
      <c r="C8358" s="53" t="s">
        <v>33536</v>
      </c>
      <c r="D8358" s="53" t="s">
        <v>33872</v>
      </c>
    </row>
    <row r="8359" spans="1:4" ht="15" x14ac:dyDescent="0.25">
      <c r="A8359" s="53" t="s">
        <v>12942</v>
      </c>
      <c r="B8359" s="53">
        <v>0</v>
      </c>
      <c r="C8359" s="53" t="s">
        <v>33536</v>
      </c>
      <c r="D8359" s="53" t="s">
        <v>33872</v>
      </c>
    </row>
    <row r="8360" spans="1:4" ht="15" x14ac:dyDescent="0.25">
      <c r="A8360" s="53" t="s">
        <v>12943</v>
      </c>
      <c r="B8360" s="53">
        <v>0</v>
      </c>
      <c r="C8360" s="53" t="s">
        <v>33536</v>
      </c>
      <c r="D8360" s="53" t="s">
        <v>33872</v>
      </c>
    </row>
    <row r="8361" spans="1:4" ht="15" x14ac:dyDescent="0.25">
      <c r="A8361" s="53" t="s">
        <v>12944</v>
      </c>
      <c r="B8361" s="53">
        <v>0</v>
      </c>
      <c r="C8361" s="53" t="s">
        <v>33536</v>
      </c>
      <c r="D8361" s="53" t="s">
        <v>33872</v>
      </c>
    </row>
    <row r="8362" spans="1:4" ht="15" x14ac:dyDescent="0.25">
      <c r="A8362" s="53" t="s">
        <v>12945</v>
      </c>
      <c r="B8362" s="53">
        <v>0</v>
      </c>
      <c r="C8362" s="53" t="s">
        <v>33537</v>
      </c>
      <c r="D8362" s="53" t="s">
        <v>33872</v>
      </c>
    </row>
    <row r="8363" spans="1:4" ht="15" x14ac:dyDescent="0.25">
      <c r="A8363" s="53" t="s">
        <v>12946</v>
      </c>
      <c r="B8363" s="53">
        <v>0</v>
      </c>
      <c r="C8363" s="53" t="s">
        <v>33537</v>
      </c>
      <c r="D8363" s="53" t="s">
        <v>33872</v>
      </c>
    </row>
    <row r="8364" spans="1:4" ht="15" x14ac:dyDescent="0.25">
      <c r="A8364" s="53" t="s">
        <v>12947</v>
      </c>
      <c r="B8364" s="53">
        <v>0</v>
      </c>
      <c r="C8364" s="53" t="s">
        <v>33537</v>
      </c>
      <c r="D8364" s="53" t="s">
        <v>33872</v>
      </c>
    </row>
    <row r="8365" spans="1:4" ht="15" x14ac:dyDescent="0.25">
      <c r="A8365" s="53" t="s">
        <v>12948</v>
      </c>
      <c r="B8365" s="53">
        <v>0</v>
      </c>
      <c r="C8365" s="53" t="s">
        <v>33537</v>
      </c>
      <c r="D8365" s="53" t="s">
        <v>33872</v>
      </c>
    </row>
    <row r="8366" spans="1:4" ht="15" x14ac:dyDescent="0.25">
      <c r="A8366" s="53" t="s">
        <v>12949</v>
      </c>
      <c r="B8366" s="53">
        <v>0</v>
      </c>
      <c r="C8366" s="53" t="s">
        <v>33537</v>
      </c>
      <c r="D8366" s="53" t="s">
        <v>33872</v>
      </c>
    </row>
    <row r="8367" spans="1:4" ht="15" x14ac:dyDescent="0.25">
      <c r="A8367" s="53" t="s">
        <v>12950</v>
      </c>
      <c r="B8367" s="53">
        <v>0</v>
      </c>
      <c r="C8367" s="53" t="s">
        <v>33536</v>
      </c>
      <c r="D8367" s="53" t="s">
        <v>33872</v>
      </c>
    </row>
    <row r="8368" spans="1:4" ht="15" x14ac:dyDescent="0.25">
      <c r="A8368" s="53" t="s">
        <v>12951</v>
      </c>
      <c r="B8368" s="53">
        <v>0</v>
      </c>
      <c r="C8368" s="53" t="s">
        <v>33537</v>
      </c>
      <c r="D8368" s="53" t="s">
        <v>33872</v>
      </c>
    </row>
    <row r="8369" spans="1:4" ht="15" x14ac:dyDescent="0.25">
      <c r="A8369" s="53" t="s">
        <v>12952</v>
      </c>
      <c r="B8369" s="53">
        <v>0</v>
      </c>
      <c r="C8369" s="53" t="s">
        <v>33537</v>
      </c>
      <c r="D8369" s="53" t="s">
        <v>33872</v>
      </c>
    </row>
    <row r="8370" spans="1:4" ht="15" x14ac:dyDescent="0.25">
      <c r="A8370" s="53" t="s">
        <v>12953</v>
      </c>
      <c r="B8370" s="53">
        <v>0</v>
      </c>
      <c r="C8370" s="53" t="s">
        <v>33537</v>
      </c>
      <c r="D8370" s="53" t="s">
        <v>33872</v>
      </c>
    </row>
    <row r="8371" spans="1:4" ht="15" x14ac:dyDescent="0.25">
      <c r="A8371" s="53" t="s">
        <v>12954</v>
      </c>
      <c r="B8371" s="53">
        <v>0</v>
      </c>
      <c r="C8371" s="53" t="s">
        <v>33537</v>
      </c>
      <c r="D8371" s="53" t="s">
        <v>33872</v>
      </c>
    </row>
    <row r="8372" spans="1:4" ht="15" x14ac:dyDescent="0.25">
      <c r="A8372" s="53" t="s">
        <v>12955</v>
      </c>
      <c r="B8372" s="53">
        <v>0</v>
      </c>
      <c r="C8372" s="53" t="s">
        <v>33537</v>
      </c>
      <c r="D8372" s="53" t="s">
        <v>33872</v>
      </c>
    </row>
    <row r="8373" spans="1:4" ht="15" x14ac:dyDescent="0.25">
      <c r="A8373" s="53" t="s">
        <v>12956</v>
      </c>
      <c r="B8373" s="53">
        <v>0</v>
      </c>
      <c r="C8373" s="53" t="s">
        <v>33537</v>
      </c>
      <c r="D8373" s="53" t="s">
        <v>33872</v>
      </c>
    </row>
    <row r="8374" spans="1:4" ht="15" x14ac:dyDescent="0.25">
      <c r="A8374" s="53" t="s">
        <v>12957</v>
      </c>
      <c r="B8374" s="53">
        <v>0</v>
      </c>
      <c r="C8374" s="53" t="s">
        <v>33536</v>
      </c>
      <c r="D8374" s="53" t="s">
        <v>33872</v>
      </c>
    </row>
    <row r="8375" spans="1:4" ht="15" x14ac:dyDescent="0.25">
      <c r="A8375" s="53" t="s">
        <v>12958</v>
      </c>
      <c r="B8375" s="53">
        <v>0</v>
      </c>
      <c r="C8375" s="53" t="s">
        <v>33537</v>
      </c>
      <c r="D8375" s="53" t="s">
        <v>33872</v>
      </c>
    </row>
    <row r="8376" spans="1:4" ht="15" x14ac:dyDescent="0.25">
      <c r="A8376" s="53" t="s">
        <v>12959</v>
      </c>
      <c r="B8376" s="53">
        <v>0</v>
      </c>
      <c r="C8376" s="53" t="s">
        <v>33537</v>
      </c>
      <c r="D8376" s="53" t="s">
        <v>33872</v>
      </c>
    </row>
    <row r="8377" spans="1:4" ht="15" x14ac:dyDescent="0.25">
      <c r="A8377" s="53" t="s">
        <v>12960</v>
      </c>
      <c r="B8377" s="53">
        <v>0</v>
      </c>
      <c r="C8377" s="53" t="s">
        <v>33537</v>
      </c>
      <c r="D8377" s="53" t="s">
        <v>33872</v>
      </c>
    </row>
    <row r="8378" spans="1:4" ht="15" x14ac:dyDescent="0.25">
      <c r="A8378" s="53" t="s">
        <v>12961</v>
      </c>
      <c r="B8378" s="53">
        <v>0</v>
      </c>
      <c r="C8378" s="53" t="s">
        <v>33537</v>
      </c>
      <c r="D8378" s="53" t="s">
        <v>33872</v>
      </c>
    </row>
    <row r="8379" spans="1:4" ht="15" x14ac:dyDescent="0.25">
      <c r="A8379" s="53" t="s">
        <v>12962</v>
      </c>
      <c r="B8379" s="53">
        <v>0</v>
      </c>
      <c r="C8379" s="53" t="s">
        <v>33537</v>
      </c>
      <c r="D8379" s="53" t="s">
        <v>33872</v>
      </c>
    </row>
    <row r="8380" spans="1:4" ht="15" x14ac:dyDescent="0.25">
      <c r="A8380" s="53" t="s">
        <v>12963</v>
      </c>
      <c r="B8380" s="53">
        <v>0</v>
      </c>
      <c r="C8380" s="53" t="s">
        <v>33537</v>
      </c>
      <c r="D8380" s="53" t="s">
        <v>33872</v>
      </c>
    </row>
    <row r="8381" spans="1:4" ht="15" x14ac:dyDescent="0.25">
      <c r="A8381" s="53" t="s">
        <v>12964</v>
      </c>
      <c r="B8381" s="53">
        <v>0</v>
      </c>
      <c r="C8381" s="53" t="s">
        <v>33537</v>
      </c>
      <c r="D8381" s="53" t="s">
        <v>33872</v>
      </c>
    </row>
    <row r="8382" spans="1:4" ht="15" x14ac:dyDescent="0.25">
      <c r="A8382" s="53" t="s">
        <v>12965</v>
      </c>
      <c r="B8382" s="53">
        <v>0</v>
      </c>
      <c r="C8382" s="53" t="s">
        <v>33537</v>
      </c>
      <c r="D8382" s="53" t="s">
        <v>33872</v>
      </c>
    </row>
    <row r="8383" spans="1:4" ht="15" x14ac:dyDescent="0.25">
      <c r="A8383" s="53" t="s">
        <v>12966</v>
      </c>
      <c r="B8383" s="53">
        <v>0</v>
      </c>
      <c r="C8383" s="53" t="s">
        <v>33537</v>
      </c>
      <c r="D8383" s="53" t="s">
        <v>33872</v>
      </c>
    </row>
    <row r="8384" spans="1:4" ht="15" x14ac:dyDescent="0.25">
      <c r="A8384" s="53" t="s">
        <v>12967</v>
      </c>
      <c r="B8384" s="53">
        <v>0</v>
      </c>
      <c r="C8384" s="53" t="s">
        <v>33537</v>
      </c>
      <c r="D8384" s="53" t="s">
        <v>33872</v>
      </c>
    </row>
    <row r="8385" spans="1:4" ht="15" x14ac:dyDescent="0.25">
      <c r="A8385" s="53" t="s">
        <v>12968</v>
      </c>
      <c r="B8385" s="53">
        <v>0</v>
      </c>
      <c r="C8385" s="53" t="s">
        <v>33537</v>
      </c>
      <c r="D8385" s="53" t="s">
        <v>33872</v>
      </c>
    </row>
    <row r="8386" spans="1:4" ht="15" x14ac:dyDescent="0.25">
      <c r="A8386" s="53" t="s">
        <v>12969</v>
      </c>
      <c r="B8386" s="53">
        <v>0</v>
      </c>
      <c r="C8386" s="53" t="s">
        <v>33537</v>
      </c>
      <c r="D8386" s="53" t="s">
        <v>33872</v>
      </c>
    </row>
    <row r="8387" spans="1:4" ht="15" x14ac:dyDescent="0.25">
      <c r="A8387" s="53" t="s">
        <v>12970</v>
      </c>
      <c r="B8387" s="53">
        <v>0</v>
      </c>
      <c r="C8387" s="53" t="s">
        <v>33537</v>
      </c>
      <c r="D8387" s="53" t="s">
        <v>33872</v>
      </c>
    </row>
    <row r="8388" spans="1:4" ht="15" x14ac:dyDescent="0.25">
      <c r="A8388" s="53" t="s">
        <v>12971</v>
      </c>
      <c r="B8388" s="53">
        <v>0</v>
      </c>
      <c r="C8388" s="53" t="s">
        <v>33537</v>
      </c>
      <c r="D8388" s="53" t="s">
        <v>33872</v>
      </c>
    </row>
    <row r="8389" spans="1:4" ht="15" x14ac:dyDescent="0.25">
      <c r="A8389" s="53" t="s">
        <v>12972</v>
      </c>
      <c r="B8389" s="53">
        <v>0</v>
      </c>
      <c r="C8389" s="53" t="s">
        <v>33537</v>
      </c>
      <c r="D8389" s="53" t="s">
        <v>33872</v>
      </c>
    </row>
    <row r="8390" spans="1:4" ht="15" x14ac:dyDescent="0.25">
      <c r="A8390" s="53" t="s">
        <v>12973</v>
      </c>
      <c r="B8390" s="53">
        <v>0</v>
      </c>
      <c r="C8390" s="53" t="s">
        <v>33537</v>
      </c>
      <c r="D8390" s="53" t="s">
        <v>33872</v>
      </c>
    </row>
    <row r="8391" spans="1:4" ht="15" x14ac:dyDescent="0.25">
      <c r="A8391" s="53" t="s">
        <v>12974</v>
      </c>
      <c r="B8391" s="53">
        <v>0</v>
      </c>
      <c r="C8391" s="53" t="s">
        <v>33537</v>
      </c>
      <c r="D8391" s="53" t="s">
        <v>33872</v>
      </c>
    </row>
    <row r="8392" spans="1:4" ht="15" x14ac:dyDescent="0.25">
      <c r="A8392" s="53" t="s">
        <v>12975</v>
      </c>
      <c r="B8392" s="53">
        <v>0</v>
      </c>
      <c r="C8392" s="53" t="s">
        <v>33537</v>
      </c>
      <c r="D8392" s="53" t="s">
        <v>33872</v>
      </c>
    </row>
    <row r="8393" spans="1:4" ht="15" x14ac:dyDescent="0.25">
      <c r="A8393" s="53" t="s">
        <v>12976</v>
      </c>
      <c r="B8393" s="53">
        <v>0</v>
      </c>
      <c r="C8393" s="53" t="s">
        <v>33537</v>
      </c>
      <c r="D8393" s="53" t="s">
        <v>33872</v>
      </c>
    </row>
    <row r="8394" spans="1:4" ht="15" x14ac:dyDescent="0.25">
      <c r="A8394" s="53" t="s">
        <v>12977</v>
      </c>
      <c r="B8394" s="53">
        <v>0</v>
      </c>
      <c r="C8394" s="53" t="s">
        <v>33537</v>
      </c>
      <c r="D8394" s="53" t="s">
        <v>33872</v>
      </c>
    </row>
    <row r="8395" spans="1:4" ht="15" x14ac:dyDescent="0.25">
      <c r="A8395" s="53" t="s">
        <v>12978</v>
      </c>
      <c r="B8395" s="53">
        <v>0</v>
      </c>
      <c r="C8395" s="53" t="s">
        <v>33537</v>
      </c>
      <c r="D8395" s="53" t="s">
        <v>33872</v>
      </c>
    </row>
    <row r="8396" spans="1:4" ht="15" x14ac:dyDescent="0.25">
      <c r="A8396" s="53" t="s">
        <v>12979</v>
      </c>
      <c r="B8396" s="53">
        <v>0</v>
      </c>
      <c r="C8396" s="53" t="s">
        <v>33537</v>
      </c>
      <c r="D8396" s="53" t="s">
        <v>33872</v>
      </c>
    </row>
    <row r="8397" spans="1:4" ht="15" x14ac:dyDescent="0.25">
      <c r="A8397" s="53" t="s">
        <v>12980</v>
      </c>
      <c r="B8397" s="53">
        <v>0</v>
      </c>
      <c r="C8397" s="53" t="s">
        <v>33537</v>
      </c>
      <c r="D8397" s="53" t="s">
        <v>33872</v>
      </c>
    </row>
    <row r="8398" spans="1:4" ht="15" x14ac:dyDescent="0.25">
      <c r="A8398" s="53" t="s">
        <v>12981</v>
      </c>
      <c r="B8398" s="53">
        <v>0</v>
      </c>
      <c r="C8398" s="53" t="s">
        <v>33537</v>
      </c>
      <c r="D8398" s="53" t="s">
        <v>33872</v>
      </c>
    </row>
    <row r="8399" spans="1:4" ht="15" x14ac:dyDescent="0.25">
      <c r="A8399" s="53" t="s">
        <v>12982</v>
      </c>
      <c r="B8399" s="53">
        <v>0</v>
      </c>
      <c r="C8399" s="53" t="s">
        <v>33537</v>
      </c>
      <c r="D8399" s="53" t="s">
        <v>33872</v>
      </c>
    </row>
    <row r="8400" spans="1:4" ht="15" x14ac:dyDescent="0.25">
      <c r="A8400" s="53" t="s">
        <v>12983</v>
      </c>
      <c r="B8400" s="53">
        <v>0</v>
      </c>
      <c r="C8400" s="53" t="s">
        <v>33537</v>
      </c>
      <c r="D8400" s="53" t="s">
        <v>33872</v>
      </c>
    </row>
    <row r="8401" spans="1:4" ht="15" x14ac:dyDescent="0.25">
      <c r="A8401" s="53" t="s">
        <v>12984</v>
      </c>
      <c r="B8401" s="53">
        <v>0</v>
      </c>
      <c r="C8401" s="53" t="s">
        <v>33537</v>
      </c>
      <c r="D8401" s="53" t="s">
        <v>33872</v>
      </c>
    </row>
    <row r="8402" spans="1:4" ht="15" x14ac:dyDescent="0.25">
      <c r="A8402" s="53" t="s">
        <v>12985</v>
      </c>
      <c r="B8402" s="53">
        <v>0</v>
      </c>
      <c r="C8402" s="53" t="s">
        <v>33536</v>
      </c>
      <c r="D8402" s="53" t="s">
        <v>33872</v>
      </c>
    </row>
    <row r="8403" spans="1:4" ht="15" x14ac:dyDescent="0.25">
      <c r="A8403" s="53" t="s">
        <v>12986</v>
      </c>
      <c r="B8403" s="53">
        <v>0</v>
      </c>
      <c r="C8403" s="53" t="s">
        <v>33536</v>
      </c>
      <c r="D8403" s="53" t="s">
        <v>33872</v>
      </c>
    </row>
    <row r="8404" spans="1:4" ht="15" x14ac:dyDescent="0.25">
      <c r="A8404" s="53" t="s">
        <v>12987</v>
      </c>
      <c r="B8404" s="53">
        <v>0</v>
      </c>
      <c r="C8404" s="53" t="s">
        <v>33536</v>
      </c>
      <c r="D8404" s="53" t="s">
        <v>33872</v>
      </c>
    </row>
    <row r="8405" spans="1:4" ht="15" x14ac:dyDescent="0.25">
      <c r="A8405" s="53" t="s">
        <v>12988</v>
      </c>
      <c r="B8405" s="53">
        <v>0</v>
      </c>
      <c r="C8405" s="53" t="s">
        <v>33536</v>
      </c>
      <c r="D8405" s="53" t="s">
        <v>33872</v>
      </c>
    </row>
    <row r="8406" spans="1:4" ht="15" x14ac:dyDescent="0.25">
      <c r="A8406" s="53" t="s">
        <v>12989</v>
      </c>
      <c r="B8406" s="53">
        <v>0</v>
      </c>
      <c r="C8406" s="53" t="s">
        <v>33536</v>
      </c>
      <c r="D8406" s="53" t="s">
        <v>33872</v>
      </c>
    </row>
    <row r="8407" spans="1:4" ht="15" x14ac:dyDescent="0.25">
      <c r="A8407" s="53" t="s">
        <v>12990</v>
      </c>
      <c r="B8407" s="53">
        <v>0</v>
      </c>
      <c r="C8407" s="53" t="s">
        <v>33536</v>
      </c>
      <c r="D8407" s="53" t="s">
        <v>33872</v>
      </c>
    </row>
    <row r="8408" spans="1:4" ht="15" x14ac:dyDescent="0.25">
      <c r="A8408" s="53" t="s">
        <v>12991</v>
      </c>
      <c r="B8408" s="53">
        <v>0</v>
      </c>
      <c r="C8408" s="53" t="s">
        <v>33536</v>
      </c>
      <c r="D8408" s="53" t="s">
        <v>33872</v>
      </c>
    </row>
    <row r="8409" spans="1:4" ht="15" x14ac:dyDescent="0.25">
      <c r="A8409" s="53" t="s">
        <v>12992</v>
      </c>
      <c r="B8409" s="53">
        <v>0</v>
      </c>
      <c r="C8409" s="53" t="s">
        <v>33536</v>
      </c>
      <c r="D8409" s="53" t="s">
        <v>33872</v>
      </c>
    </row>
    <row r="8410" spans="1:4" ht="15" x14ac:dyDescent="0.25">
      <c r="A8410" s="53" t="s">
        <v>12993</v>
      </c>
      <c r="B8410" s="53">
        <v>0</v>
      </c>
      <c r="C8410" s="53" t="s">
        <v>33536</v>
      </c>
      <c r="D8410" s="53" t="s">
        <v>33872</v>
      </c>
    </row>
    <row r="8411" spans="1:4" ht="15" x14ac:dyDescent="0.25">
      <c r="A8411" s="53" t="s">
        <v>12994</v>
      </c>
      <c r="B8411" s="53">
        <v>0</v>
      </c>
      <c r="C8411" s="53" t="s">
        <v>33536</v>
      </c>
      <c r="D8411" s="53" t="s">
        <v>33872</v>
      </c>
    </row>
    <row r="8412" spans="1:4" ht="15" x14ac:dyDescent="0.25">
      <c r="A8412" s="53" t="s">
        <v>12995</v>
      </c>
      <c r="B8412" s="53">
        <v>0</v>
      </c>
      <c r="C8412" s="53" t="s">
        <v>33536</v>
      </c>
      <c r="D8412" s="53" t="s">
        <v>33872</v>
      </c>
    </row>
    <row r="8413" spans="1:4" ht="15" x14ac:dyDescent="0.25">
      <c r="A8413" s="53" t="s">
        <v>12996</v>
      </c>
      <c r="B8413" s="53">
        <v>0</v>
      </c>
      <c r="C8413" s="53" t="s">
        <v>33536</v>
      </c>
      <c r="D8413" s="53" t="s">
        <v>33872</v>
      </c>
    </row>
    <row r="8414" spans="1:4" ht="15" x14ac:dyDescent="0.25">
      <c r="A8414" s="53" t="s">
        <v>12997</v>
      </c>
      <c r="B8414" s="53">
        <v>0</v>
      </c>
      <c r="C8414" s="53" t="s">
        <v>33536</v>
      </c>
      <c r="D8414" s="53" t="s">
        <v>33872</v>
      </c>
    </row>
    <row r="8415" spans="1:4" ht="15" x14ac:dyDescent="0.25">
      <c r="A8415" s="53" t="s">
        <v>12998</v>
      </c>
      <c r="B8415" s="53">
        <v>0</v>
      </c>
      <c r="C8415" s="53" t="s">
        <v>33536</v>
      </c>
      <c r="D8415" s="53" t="s">
        <v>33872</v>
      </c>
    </row>
    <row r="8416" spans="1:4" ht="15" x14ac:dyDescent="0.25">
      <c r="A8416" s="53" t="s">
        <v>12999</v>
      </c>
      <c r="B8416" s="53">
        <v>0</v>
      </c>
      <c r="C8416" s="53" t="s">
        <v>33536</v>
      </c>
      <c r="D8416" s="53" t="s">
        <v>33872</v>
      </c>
    </row>
    <row r="8417" spans="1:4" ht="15" x14ac:dyDescent="0.25">
      <c r="A8417" s="53" t="s">
        <v>13000</v>
      </c>
      <c r="B8417" s="53">
        <v>0</v>
      </c>
      <c r="C8417" s="53" t="s">
        <v>33536</v>
      </c>
      <c r="D8417" s="53" t="s">
        <v>33872</v>
      </c>
    </row>
    <row r="8418" spans="1:4" ht="15" x14ac:dyDescent="0.25">
      <c r="A8418" s="53" t="s">
        <v>13001</v>
      </c>
      <c r="B8418" s="53">
        <v>0</v>
      </c>
      <c r="C8418" s="53" t="s">
        <v>33536</v>
      </c>
      <c r="D8418" s="53" t="s">
        <v>33872</v>
      </c>
    </row>
    <row r="8419" spans="1:4" ht="15" x14ac:dyDescent="0.25">
      <c r="A8419" s="53" t="s">
        <v>13002</v>
      </c>
      <c r="B8419" s="53">
        <v>0</v>
      </c>
      <c r="C8419" s="53" t="s">
        <v>33536</v>
      </c>
      <c r="D8419" s="53" t="s">
        <v>33872</v>
      </c>
    </row>
    <row r="8420" spans="1:4" ht="15" x14ac:dyDescent="0.25">
      <c r="A8420" s="53" t="s">
        <v>13003</v>
      </c>
      <c r="B8420" s="53">
        <v>0</v>
      </c>
      <c r="C8420" s="53" t="s">
        <v>33536</v>
      </c>
      <c r="D8420" s="53" t="s">
        <v>33872</v>
      </c>
    </row>
    <row r="8421" spans="1:4" ht="15" x14ac:dyDescent="0.25">
      <c r="A8421" s="53" t="s">
        <v>13004</v>
      </c>
      <c r="B8421" s="53">
        <v>0</v>
      </c>
      <c r="C8421" s="53" t="s">
        <v>33536</v>
      </c>
      <c r="D8421" s="53" t="s">
        <v>33872</v>
      </c>
    </row>
    <row r="8422" spans="1:4" ht="15" x14ac:dyDescent="0.25">
      <c r="A8422" s="53" t="s">
        <v>13005</v>
      </c>
      <c r="B8422" s="53">
        <v>0</v>
      </c>
      <c r="C8422" s="53" t="s">
        <v>33536</v>
      </c>
      <c r="D8422" s="53" t="s">
        <v>33872</v>
      </c>
    </row>
    <row r="8423" spans="1:4" ht="15" x14ac:dyDescent="0.25">
      <c r="A8423" s="53" t="s">
        <v>13006</v>
      </c>
      <c r="B8423" s="53">
        <v>0</v>
      </c>
      <c r="C8423" s="53" t="s">
        <v>33536</v>
      </c>
      <c r="D8423" s="53" t="s">
        <v>33872</v>
      </c>
    </row>
    <row r="8424" spans="1:4" ht="15" x14ac:dyDescent="0.25">
      <c r="A8424" s="53" t="s">
        <v>13007</v>
      </c>
      <c r="B8424" s="53">
        <v>0</v>
      </c>
      <c r="C8424" s="53" t="s">
        <v>33536</v>
      </c>
      <c r="D8424" s="53" t="s">
        <v>33872</v>
      </c>
    </row>
    <row r="8425" spans="1:4" ht="15" x14ac:dyDescent="0.25">
      <c r="A8425" s="53" t="s">
        <v>13008</v>
      </c>
      <c r="B8425" s="53">
        <v>0</v>
      </c>
      <c r="C8425" s="53" t="s">
        <v>33536</v>
      </c>
      <c r="D8425" s="53" t="s">
        <v>33872</v>
      </c>
    </row>
    <row r="8426" spans="1:4" ht="15" x14ac:dyDescent="0.25">
      <c r="A8426" s="53" t="s">
        <v>13009</v>
      </c>
      <c r="B8426" s="53">
        <v>0</v>
      </c>
      <c r="C8426" s="53" t="s">
        <v>33536</v>
      </c>
      <c r="D8426" s="53" t="s">
        <v>33872</v>
      </c>
    </row>
    <row r="8427" spans="1:4" ht="15" x14ac:dyDescent="0.25">
      <c r="A8427" s="53" t="s">
        <v>13010</v>
      </c>
      <c r="B8427" s="53">
        <v>0</v>
      </c>
      <c r="C8427" s="53" t="s">
        <v>33537</v>
      </c>
      <c r="D8427" s="53" t="s">
        <v>33872</v>
      </c>
    </row>
    <row r="8428" spans="1:4" ht="15" x14ac:dyDescent="0.25">
      <c r="A8428" s="53" t="s">
        <v>13011</v>
      </c>
      <c r="B8428" s="53">
        <v>0</v>
      </c>
      <c r="C8428" s="53" t="s">
        <v>33537</v>
      </c>
      <c r="D8428" s="53" t="s">
        <v>33872</v>
      </c>
    </row>
    <row r="8429" spans="1:4" ht="15" x14ac:dyDescent="0.25">
      <c r="A8429" s="53" t="s">
        <v>13012</v>
      </c>
      <c r="B8429" s="53">
        <v>0</v>
      </c>
      <c r="C8429" s="53" t="s">
        <v>33537</v>
      </c>
      <c r="D8429" s="53" t="s">
        <v>33872</v>
      </c>
    </row>
    <row r="8430" spans="1:4" ht="15" x14ac:dyDescent="0.25">
      <c r="A8430" s="53" t="s">
        <v>13013</v>
      </c>
      <c r="B8430" s="53">
        <v>0</v>
      </c>
      <c r="C8430" s="53" t="s">
        <v>33537</v>
      </c>
      <c r="D8430" s="53" t="s">
        <v>33872</v>
      </c>
    </row>
    <row r="8431" spans="1:4" ht="15" x14ac:dyDescent="0.25">
      <c r="A8431" s="53" t="s">
        <v>13014</v>
      </c>
      <c r="B8431" s="53">
        <v>0</v>
      </c>
      <c r="C8431" s="53" t="s">
        <v>33537</v>
      </c>
      <c r="D8431" s="53" t="s">
        <v>33872</v>
      </c>
    </row>
    <row r="8432" spans="1:4" ht="15" x14ac:dyDescent="0.25">
      <c r="A8432" s="53" t="s">
        <v>13015</v>
      </c>
      <c r="B8432" s="53">
        <v>0</v>
      </c>
      <c r="C8432" s="53" t="s">
        <v>33536</v>
      </c>
      <c r="D8432" s="53" t="s">
        <v>33872</v>
      </c>
    </row>
    <row r="8433" spans="1:4" ht="15" x14ac:dyDescent="0.25">
      <c r="A8433" s="53" t="s">
        <v>13016</v>
      </c>
      <c r="B8433" s="53">
        <v>0</v>
      </c>
      <c r="C8433" s="53" t="s">
        <v>33537</v>
      </c>
      <c r="D8433" s="53" t="s">
        <v>33872</v>
      </c>
    </row>
    <row r="8434" spans="1:4" ht="15" x14ac:dyDescent="0.25">
      <c r="A8434" s="53" t="s">
        <v>13017</v>
      </c>
      <c r="B8434" s="53">
        <v>0</v>
      </c>
      <c r="C8434" s="53" t="s">
        <v>33536</v>
      </c>
      <c r="D8434" s="53" t="s">
        <v>33872</v>
      </c>
    </row>
    <row r="8435" spans="1:4" ht="15" x14ac:dyDescent="0.25">
      <c r="A8435" s="53" t="s">
        <v>13018</v>
      </c>
      <c r="B8435" s="53">
        <v>0</v>
      </c>
      <c r="C8435" s="53" t="s">
        <v>33536</v>
      </c>
      <c r="D8435" s="53" t="s">
        <v>33872</v>
      </c>
    </row>
    <row r="8436" spans="1:4" ht="15" x14ac:dyDescent="0.25">
      <c r="A8436" s="53" t="s">
        <v>13019</v>
      </c>
      <c r="B8436" s="53">
        <v>0</v>
      </c>
      <c r="C8436" s="53" t="s">
        <v>33537</v>
      </c>
      <c r="D8436" s="53" t="s">
        <v>33872</v>
      </c>
    </row>
    <row r="8437" spans="1:4" ht="15" x14ac:dyDescent="0.25">
      <c r="A8437" s="53" t="s">
        <v>13020</v>
      </c>
      <c r="B8437" s="53">
        <v>0</v>
      </c>
      <c r="C8437" s="53" t="s">
        <v>33536</v>
      </c>
      <c r="D8437" s="53" t="s">
        <v>33872</v>
      </c>
    </row>
    <row r="8438" spans="1:4" ht="15" x14ac:dyDescent="0.25">
      <c r="A8438" s="53" t="s">
        <v>13021</v>
      </c>
      <c r="B8438" s="53">
        <v>0</v>
      </c>
      <c r="C8438" s="53" t="s">
        <v>33537</v>
      </c>
      <c r="D8438" s="53" t="s">
        <v>33872</v>
      </c>
    </row>
    <row r="8439" spans="1:4" ht="15" x14ac:dyDescent="0.25">
      <c r="A8439" s="53" t="s">
        <v>13022</v>
      </c>
      <c r="B8439" s="53">
        <v>0</v>
      </c>
      <c r="C8439" s="53" t="s">
        <v>33537</v>
      </c>
      <c r="D8439" s="53" t="s">
        <v>33872</v>
      </c>
    </row>
    <row r="8440" spans="1:4" ht="15" x14ac:dyDescent="0.25">
      <c r="A8440" s="53" t="s">
        <v>13023</v>
      </c>
      <c r="B8440" s="53">
        <v>0</v>
      </c>
      <c r="C8440" s="53" t="s">
        <v>33536</v>
      </c>
      <c r="D8440" s="53" t="s">
        <v>33872</v>
      </c>
    </row>
    <row r="8441" spans="1:4" ht="15" x14ac:dyDescent="0.25">
      <c r="A8441" s="53" t="s">
        <v>13024</v>
      </c>
      <c r="B8441" s="53">
        <v>0</v>
      </c>
      <c r="C8441" s="53" t="s">
        <v>33536</v>
      </c>
      <c r="D8441" s="53" t="s">
        <v>33872</v>
      </c>
    </row>
    <row r="8442" spans="1:4" ht="15" x14ac:dyDescent="0.25">
      <c r="A8442" s="53" t="s">
        <v>13025</v>
      </c>
      <c r="B8442" s="53">
        <v>0</v>
      </c>
      <c r="C8442" s="53" t="s">
        <v>33537</v>
      </c>
      <c r="D8442" s="53" t="s">
        <v>33872</v>
      </c>
    </row>
    <row r="8443" spans="1:4" ht="15" x14ac:dyDescent="0.25">
      <c r="A8443" s="53" t="s">
        <v>13026</v>
      </c>
      <c r="B8443" s="53">
        <v>0</v>
      </c>
      <c r="C8443" s="53" t="s">
        <v>33537</v>
      </c>
      <c r="D8443" s="53" t="s">
        <v>33872</v>
      </c>
    </row>
    <row r="8444" spans="1:4" ht="15" x14ac:dyDescent="0.25">
      <c r="A8444" s="53" t="s">
        <v>13027</v>
      </c>
      <c r="B8444" s="53">
        <v>0</v>
      </c>
      <c r="C8444" s="53" t="s">
        <v>33537</v>
      </c>
      <c r="D8444" s="53" t="s">
        <v>33872</v>
      </c>
    </row>
    <row r="8445" spans="1:4" ht="15" x14ac:dyDescent="0.25">
      <c r="A8445" s="53" t="s">
        <v>13028</v>
      </c>
      <c r="B8445" s="53">
        <v>0</v>
      </c>
      <c r="C8445" s="53" t="s">
        <v>33537</v>
      </c>
      <c r="D8445" s="53" t="s">
        <v>33872</v>
      </c>
    </row>
    <row r="8446" spans="1:4" ht="15" x14ac:dyDescent="0.25">
      <c r="A8446" s="53" t="s">
        <v>13029</v>
      </c>
      <c r="B8446" s="53">
        <v>0</v>
      </c>
      <c r="C8446" s="53" t="s">
        <v>33537</v>
      </c>
      <c r="D8446" s="53" t="s">
        <v>33872</v>
      </c>
    </row>
    <row r="8447" spans="1:4" ht="15" x14ac:dyDescent="0.25">
      <c r="A8447" s="53" t="s">
        <v>13030</v>
      </c>
      <c r="B8447" s="53">
        <v>0</v>
      </c>
      <c r="C8447" s="53" t="s">
        <v>33537</v>
      </c>
      <c r="D8447" s="53" t="s">
        <v>33872</v>
      </c>
    </row>
    <row r="8448" spans="1:4" ht="15" x14ac:dyDescent="0.25">
      <c r="A8448" s="53" t="s">
        <v>13031</v>
      </c>
      <c r="B8448" s="53">
        <v>0</v>
      </c>
      <c r="C8448" s="53" t="s">
        <v>33537</v>
      </c>
      <c r="D8448" s="53" t="s">
        <v>33872</v>
      </c>
    </row>
    <row r="8449" spans="1:4" ht="15" x14ac:dyDescent="0.25">
      <c r="A8449" s="53" t="s">
        <v>13032</v>
      </c>
      <c r="B8449" s="53">
        <v>0</v>
      </c>
      <c r="C8449" s="53" t="s">
        <v>33537</v>
      </c>
      <c r="D8449" s="53" t="s">
        <v>33872</v>
      </c>
    </row>
    <row r="8450" spans="1:4" ht="15" x14ac:dyDescent="0.25">
      <c r="A8450" s="53" t="s">
        <v>13033</v>
      </c>
      <c r="B8450" s="53">
        <v>0</v>
      </c>
      <c r="C8450" s="53" t="s">
        <v>33537</v>
      </c>
      <c r="D8450" s="53" t="s">
        <v>33872</v>
      </c>
    </row>
    <row r="8451" spans="1:4" ht="15" x14ac:dyDescent="0.25">
      <c r="A8451" s="53" t="s">
        <v>13034</v>
      </c>
      <c r="B8451" s="53">
        <v>0</v>
      </c>
      <c r="C8451" s="53" t="s">
        <v>33537</v>
      </c>
      <c r="D8451" s="53" t="s">
        <v>33872</v>
      </c>
    </row>
    <row r="8452" spans="1:4" ht="15" x14ac:dyDescent="0.25">
      <c r="A8452" s="53" t="s">
        <v>13035</v>
      </c>
      <c r="B8452" s="53">
        <v>0</v>
      </c>
      <c r="C8452" s="53" t="s">
        <v>33537</v>
      </c>
      <c r="D8452" s="53" t="s">
        <v>33872</v>
      </c>
    </row>
    <row r="8453" spans="1:4" ht="15" x14ac:dyDescent="0.25">
      <c r="A8453" s="53" t="s">
        <v>13036</v>
      </c>
      <c r="B8453" s="53">
        <v>0</v>
      </c>
      <c r="C8453" s="53" t="s">
        <v>33537</v>
      </c>
      <c r="D8453" s="53" t="s">
        <v>33872</v>
      </c>
    </row>
    <row r="8454" spans="1:4" ht="15" x14ac:dyDescent="0.25">
      <c r="A8454" s="53" t="s">
        <v>13037</v>
      </c>
      <c r="B8454" s="53">
        <v>0</v>
      </c>
      <c r="C8454" s="53" t="s">
        <v>33537</v>
      </c>
      <c r="D8454" s="53" t="s">
        <v>33872</v>
      </c>
    </row>
    <row r="8455" spans="1:4" ht="15" x14ac:dyDescent="0.25">
      <c r="A8455" s="53" t="s">
        <v>13038</v>
      </c>
      <c r="B8455" s="53">
        <v>0</v>
      </c>
      <c r="C8455" s="53" t="s">
        <v>33537</v>
      </c>
      <c r="D8455" s="53" t="s">
        <v>33872</v>
      </c>
    </row>
    <row r="8456" spans="1:4" ht="15" x14ac:dyDescent="0.25">
      <c r="A8456" s="53" t="s">
        <v>13039</v>
      </c>
      <c r="B8456" s="53">
        <v>0</v>
      </c>
      <c r="C8456" s="53" t="s">
        <v>33537</v>
      </c>
      <c r="D8456" s="53" t="s">
        <v>33872</v>
      </c>
    </row>
    <row r="8457" spans="1:4" ht="15" x14ac:dyDescent="0.25">
      <c r="A8457" s="53" t="s">
        <v>13040</v>
      </c>
      <c r="B8457" s="53">
        <v>0</v>
      </c>
      <c r="C8457" s="53" t="s">
        <v>33537</v>
      </c>
      <c r="D8457" s="53" t="s">
        <v>33872</v>
      </c>
    </row>
    <row r="8458" spans="1:4" ht="15" x14ac:dyDescent="0.25">
      <c r="A8458" s="53" t="s">
        <v>13041</v>
      </c>
      <c r="B8458" s="53">
        <v>0</v>
      </c>
      <c r="C8458" s="53" t="s">
        <v>33536</v>
      </c>
      <c r="D8458" s="53" t="s">
        <v>33872</v>
      </c>
    </row>
    <row r="8459" spans="1:4" ht="15" x14ac:dyDescent="0.25">
      <c r="A8459" s="53" t="s">
        <v>13042</v>
      </c>
      <c r="B8459" s="53">
        <v>0</v>
      </c>
      <c r="C8459" s="53" t="s">
        <v>33537</v>
      </c>
      <c r="D8459" s="53" t="s">
        <v>33872</v>
      </c>
    </row>
    <row r="8460" spans="1:4" ht="15" x14ac:dyDescent="0.25">
      <c r="A8460" s="53" t="s">
        <v>13043</v>
      </c>
      <c r="B8460" s="53">
        <v>0</v>
      </c>
      <c r="C8460" s="53" t="s">
        <v>33537</v>
      </c>
      <c r="D8460" s="53" t="s">
        <v>33872</v>
      </c>
    </row>
    <row r="8461" spans="1:4" ht="15" x14ac:dyDescent="0.25">
      <c r="A8461" s="53" t="s">
        <v>13044</v>
      </c>
      <c r="B8461" s="53">
        <v>0</v>
      </c>
      <c r="C8461" s="53" t="s">
        <v>33537</v>
      </c>
      <c r="D8461" s="53" t="s">
        <v>33872</v>
      </c>
    </row>
    <row r="8462" spans="1:4" ht="15" x14ac:dyDescent="0.25">
      <c r="A8462" s="53" t="s">
        <v>13045</v>
      </c>
      <c r="B8462" s="53">
        <v>0</v>
      </c>
      <c r="C8462" s="53" t="s">
        <v>33537</v>
      </c>
      <c r="D8462" s="53" t="s">
        <v>33872</v>
      </c>
    </row>
    <row r="8463" spans="1:4" ht="15" x14ac:dyDescent="0.25">
      <c r="A8463" s="53" t="s">
        <v>13046</v>
      </c>
      <c r="B8463" s="53">
        <v>0</v>
      </c>
      <c r="C8463" s="53" t="s">
        <v>33537</v>
      </c>
      <c r="D8463" s="53" t="s">
        <v>33872</v>
      </c>
    </row>
    <row r="8464" spans="1:4" ht="15" x14ac:dyDescent="0.25">
      <c r="A8464" s="53" t="s">
        <v>13047</v>
      </c>
      <c r="B8464" s="53">
        <v>0</v>
      </c>
      <c r="C8464" s="53" t="s">
        <v>33536</v>
      </c>
      <c r="D8464" s="53" t="s">
        <v>33872</v>
      </c>
    </row>
    <row r="8465" spans="1:4" ht="15" x14ac:dyDescent="0.25">
      <c r="A8465" s="53" t="s">
        <v>13048</v>
      </c>
      <c r="B8465" s="53">
        <v>0</v>
      </c>
      <c r="C8465" s="53" t="s">
        <v>33536</v>
      </c>
      <c r="D8465" s="53" t="s">
        <v>33872</v>
      </c>
    </row>
    <row r="8466" spans="1:4" ht="15" x14ac:dyDescent="0.25">
      <c r="A8466" s="53" t="s">
        <v>13049</v>
      </c>
      <c r="B8466" s="53">
        <v>0</v>
      </c>
      <c r="C8466" s="53" t="s">
        <v>33537</v>
      </c>
      <c r="D8466" s="53" t="s">
        <v>33872</v>
      </c>
    </row>
    <row r="8467" spans="1:4" ht="15" x14ac:dyDescent="0.25">
      <c r="A8467" s="53" t="s">
        <v>13050</v>
      </c>
      <c r="B8467" s="53">
        <v>0</v>
      </c>
      <c r="C8467" s="53" t="s">
        <v>33536</v>
      </c>
      <c r="D8467" s="53" t="s">
        <v>33872</v>
      </c>
    </row>
    <row r="8468" spans="1:4" ht="15" x14ac:dyDescent="0.25">
      <c r="A8468" s="53" t="s">
        <v>13051</v>
      </c>
      <c r="B8468" s="53">
        <v>0</v>
      </c>
      <c r="C8468" s="53" t="s">
        <v>33537</v>
      </c>
      <c r="D8468" s="53" t="s">
        <v>33872</v>
      </c>
    </row>
    <row r="8469" spans="1:4" ht="15" x14ac:dyDescent="0.25">
      <c r="A8469" s="53" t="s">
        <v>13052</v>
      </c>
      <c r="B8469" s="53">
        <v>0</v>
      </c>
      <c r="C8469" s="53" t="s">
        <v>33536</v>
      </c>
      <c r="D8469" s="53" t="s">
        <v>33872</v>
      </c>
    </row>
    <row r="8470" spans="1:4" ht="15" x14ac:dyDescent="0.25">
      <c r="A8470" s="53" t="s">
        <v>13053</v>
      </c>
      <c r="B8470" s="53">
        <v>0</v>
      </c>
      <c r="C8470" s="53" t="s">
        <v>33536</v>
      </c>
      <c r="D8470" s="53" t="s">
        <v>33872</v>
      </c>
    </row>
    <row r="8471" spans="1:4" ht="15" x14ac:dyDescent="0.25">
      <c r="A8471" s="53" t="s">
        <v>13054</v>
      </c>
      <c r="B8471" s="53">
        <v>0</v>
      </c>
      <c r="C8471" s="53" t="s">
        <v>33536</v>
      </c>
      <c r="D8471" s="53" t="s">
        <v>33872</v>
      </c>
    </row>
    <row r="8472" spans="1:4" ht="15" x14ac:dyDescent="0.25">
      <c r="A8472" s="53" t="s">
        <v>13055</v>
      </c>
      <c r="B8472" s="53">
        <v>0</v>
      </c>
      <c r="C8472" s="53" t="s">
        <v>33536</v>
      </c>
      <c r="D8472" s="53" t="s">
        <v>33872</v>
      </c>
    </row>
    <row r="8473" spans="1:4" ht="15" x14ac:dyDescent="0.25">
      <c r="A8473" s="53" t="s">
        <v>13056</v>
      </c>
      <c r="B8473" s="53">
        <v>0</v>
      </c>
      <c r="C8473" s="53" t="s">
        <v>33536</v>
      </c>
      <c r="D8473" s="53" t="s">
        <v>33872</v>
      </c>
    </row>
    <row r="8474" spans="1:4" ht="15" x14ac:dyDescent="0.25">
      <c r="A8474" s="53" t="s">
        <v>13057</v>
      </c>
      <c r="B8474" s="53">
        <v>0</v>
      </c>
      <c r="C8474" s="53" t="s">
        <v>33536</v>
      </c>
      <c r="D8474" s="53" t="s">
        <v>33872</v>
      </c>
    </row>
    <row r="8475" spans="1:4" ht="15" x14ac:dyDescent="0.25">
      <c r="A8475" s="53" t="s">
        <v>13058</v>
      </c>
      <c r="B8475" s="53">
        <v>0</v>
      </c>
      <c r="C8475" s="53" t="s">
        <v>33536</v>
      </c>
      <c r="D8475" s="53" t="s">
        <v>33872</v>
      </c>
    </row>
    <row r="8476" spans="1:4" ht="15" x14ac:dyDescent="0.25">
      <c r="A8476" s="53" t="s">
        <v>13059</v>
      </c>
      <c r="B8476" s="53">
        <v>0</v>
      </c>
      <c r="C8476" s="53" t="s">
        <v>33536</v>
      </c>
      <c r="D8476" s="53" t="s">
        <v>33872</v>
      </c>
    </row>
    <row r="8477" spans="1:4" ht="15" x14ac:dyDescent="0.25">
      <c r="A8477" s="53" t="s">
        <v>13060</v>
      </c>
      <c r="B8477" s="53">
        <v>0</v>
      </c>
      <c r="C8477" s="53" t="s">
        <v>33536</v>
      </c>
      <c r="D8477" s="53" t="s">
        <v>33872</v>
      </c>
    </row>
    <row r="8478" spans="1:4" ht="15" x14ac:dyDescent="0.25">
      <c r="A8478" s="53" t="s">
        <v>13061</v>
      </c>
      <c r="B8478" s="53">
        <v>0</v>
      </c>
      <c r="C8478" s="53" t="s">
        <v>33537</v>
      </c>
      <c r="D8478" s="53" t="s">
        <v>33872</v>
      </c>
    </row>
    <row r="8479" spans="1:4" ht="15" x14ac:dyDescent="0.25">
      <c r="A8479" s="53" t="s">
        <v>13062</v>
      </c>
      <c r="B8479" s="53">
        <v>0</v>
      </c>
      <c r="C8479" s="53" t="s">
        <v>33536</v>
      </c>
      <c r="D8479" s="53" t="s">
        <v>33872</v>
      </c>
    </row>
    <row r="8480" spans="1:4" ht="15" x14ac:dyDescent="0.25">
      <c r="A8480" s="53" t="s">
        <v>13063</v>
      </c>
      <c r="B8480" s="53">
        <v>0</v>
      </c>
      <c r="C8480" s="53" t="s">
        <v>33537</v>
      </c>
      <c r="D8480" s="53" t="s">
        <v>33872</v>
      </c>
    </row>
    <row r="8481" spans="1:4" ht="15" x14ac:dyDescent="0.25">
      <c r="A8481" s="53" t="s">
        <v>13064</v>
      </c>
      <c r="B8481" s="53">
        <v>0</v>
      </c>
      <c r="C8481" s="53" t="s">
        <v>33537</v>
      </c>
      <c r="D8481" s="53" t="s">
        <v>33872</v>
      </c>
    </row>
    <row r="8482" spans="1:4" ht="15" x14ac:dyDescent="0.25">
      <c r="A8482" s="53" t="s">
        <v>13065</v>
      </c>
      <c r="B8482" s="53">
        <v>0</v>
      </c>
      <c r="C8482" s="53" t="s">
        <v>33537</v>
      </c>
      <c r="D8482" s="53" t="s">
        <v>33872</v>
      </c>
    </row>
    <row r="8483" spans="1:4" ht="15" x14ac:dyDescent="0.25">
      <c r="A8483" s="53" t="s">
        <v>13066</v>
      </c>
      <c r="B8483" s="53">
        <v>0</v>
      </c>
      <c r="C8483" s="53" t="s">
        <v>33537</v>
      </c>
      <c r="D8483" s="53" t="s">
        <v>33872</v>
      </c>
    </row>
    <row r="8484" spans="1:4" ht="15" x14ac:dyDescent="0.25">
      <c r="A8484" s="53" t="s">
        <v>13067</v>
      </c>
      <c r="B8484" s="53">
        <v>0</v>
      </c>
      <c r="C8484" s="53" t="s">
        <v>33537</v>
      </c>
      <c r="D8484" s="53" t="s">
        <v>33872</v>
      </c>
    </row>
    <row r="8485" spans="1:4" ht="15" x14ac:dyDescent="0.25">
      <c r="A8485" s="53" t="s">
        <v>13068</v>
      </c>
      <c r="B8485" s="53">
        <v>0</v>
      </c>
      <c r="C8485" s="53" t="s">
        <v>33537</v>
      </c>
      <c r="D8485" s="53" t="s">
        <v>33872</v>
      </c>
    </row>
    <row r="8486" spans="1:4" ht="15" x14ac:dyDescent="0.25">
      <c r="A8486" s="53" t="s">
        <v>13069</v>
      </c>
      <c r="B8486" s="53">
        <v>0</v>
      </c>
      <c r="C8486" s="53" t="s">
        <v>33537</v>
      </c>
      <c r="D8486" s="53" t="s">
        <v>33872</v>
      </c>
    </row>
    <row r="8487" spans="1:4" ht="15" x14ac:dyDescent="0.25">
      <c r="A8487" s="53" t="s">
        <v>13070</v>
      </c>
      <c r="B8487" s="53">
        <v>0</v>
      </c>
      <c r="C8487" s="53" t="s">
        <v>33537</v>
      </c>
      <c r="D8487" s="53" t="s">
        <v>33872</v>
      </c>
    </row>
    <row r="8488" spans="1:4" ht="15" x14ac:dyDescent="0.25">
      <c r="A8488" s="53" t="s">
        <v>13071</v>
      </c>
      <c r="B8488" s="53">
        <v>0</v>
      </c>
      <c r="C8488" s="53" t="s">
        <v>33537</v>
      </c>
      <c r="D8488" s="53" t="s">
        <v>33872</v>
      </c>
    </row>
    <row r="8489" spans="1:4" ht="15" x14ac:dyDescent="0.25">
      <c r="A8489" s="53" t="s">
        <v>13072</v>
      </c>
      <c r="B8489" s="53">
        <v>0</v>
      </c>
      <c r="C8489" s="53" t="s">
        <v>33537</v>
      </c>
      <c r="D8489" s="53" t="s">
        <v>33872</v>
      </c>
    </row>
    <row r="8490" spans="1:4" ht="15" x14ac:dyDescent="0.25">
      <c r="A8490" s="53" t="s">
        <v>13073</v>
      </c>
      <c r="B8490" s="53">
        <v>0</v>
      </c>
      <c r="C8490" s="53" t="s">
        <v>33537</v>
      </c>
      <c r="D8490" s="53" t="s">
        <v>33872</v>
      </c>
    </row>
    <row r="8491" spans="1:4" ht="15" x14ac:dyDescent="0.25">
      <c r="A8491" s="53" t="s">
        <v>13074</v>
      </c>
      <c r="B8491" s="53">
        <v>0</v>
      </c>
      <c r="C8491" s="53" t="s">
        <v>33537</v>
      </c>
      <c r="D8491" s="53" t="s">
        <v>33872</v>
      </c>
    </row>
    <row r="8492" spans="1:4" ht="15" x14ac:dyDescent="0.25">
      <c r="A8492" s="53" t="s">
        <v>13075</v>
      </c>
      <c r="B8492" s="53">
        <v>0</v>
      </c>
      <c r="C8492" s="53" t="s">
        <v>33537</v>
      </c>
      <c r="D8492" s="53" t="s">
        <v>33872</v>
      </c>
    </row>
    <row r="8493" spans="1:4" ht="15" x14ac:dyDescent="0.25">
      <c r="A8493" s="53" t="s">
        <v>13076</v>
      </c>
      <c r="B8493" s="53">
        <v>0</v>
      </c>
      <c r="C8493" s="53" t="s">
        <v>33537</v>
      </c>
      <c r="D8493" s="53" t="s">
        <v>33872</v>
      </c>
    </row>
    <row r="8494" spans="1:4" ht="15" x14ac:dyDescent="0.25">
      <c r="A8494" s="53" t="s">
        <v>13077</v>
      </c>
      <c r="B8494" s="53">
        <v>0</v>
      </c>
      <c r="C8494" s="53" t="s">
        <v>33537</v>
      </c>
      <c r="D8494" s="53" t="s">
        <v>33872</v>
      </c>
    </row>
    <row r="8495" spans="1:4" ht="15" x14ac:dyDescent="0.25">
      <c r="A8495" s="53" t="s">
        <v>13078</v>
      </c>
      <c r="B8495" s="53">
        <v>0</v>
      </c>
      <c r="C8495" s="53" t="s">
        <v>33537</v>
      </c>
      <c r="D8495" s="53" t="s">
        <v>33872</v>
      </c>
    </row>
    <row r="8496" spans="1:4" ht="15" x14ac:dyDescent="0.25">
      <c r="A8496" s="53" t="s">
        <v>13079</v>
      </c>
      <c r="B8496" s="53">
        <v>0</v>
      </c>
      <c r="C8496" s="53" t="s">
        <v>33537</v>
      </c>
      <c r="D8496" s="53" t="s">
        <v>33872</v>
      </c>
    </row>
    <row r="8497" spans="1:4" ht="15" x14ac:dyDescent="0.25">
      <c r="A8497" s="53" t="s">
        <v>13080</v>
      </c>
      <c r="B8497" s="53">
        <v>0</v>
      </c>
      <c r="C8497" s="53" t="s">
        <v>33537</v>
      </c>
      <c r="D8497" s="53" t="s">
        <v>33872</v>
      </c>
    </row>
    <row r="8498" spans="1:4" ht="15" x14ac:dyDescent="0.25">
      <c r="A8498" s="53" t="s">
        <v>13081</v>
      </c>
      <c r="B8498" s="53">
        <v>0</v>
      </c>
      <c r="C8498" s="53" t="s">
        <v>33537</v>
      </c>
      <c r="D8498" s="53" t="s">
        <v>33872</v>
      </c>
    </row>
    <row r="8499" spans="1:4" ht="15" x14ac:dyDescent="0.25">
      <c r="A8499" s="53" t="s">
        <v>13082</v>
      </c>
      <c r="B8499" s="53">
        <v>0</v>
      </c>
      <c r="C8499" s="53" t="s">
        <v>33537</v>
      </c>
      <c r="D8499" s="53" t="s">
        <v>33872</v>
      </c>
    </row>
    <row r="8500" spans="1:4" ht="15" x14ac:dyDescent="0.25">
      <c r="A8500" s="53" t="s">
        <v>13083</v>
      </c>
      <c r="B8500" s="53">
        <v>0</v>
      </c>
      <c r="C8500" s="53" t="s">
        <v>33537</v>
      </c>
      <c r="D8500" s="53" t="s">
        <v>33872</v>
      </c>
    </row>
    <row r="8501" spans="1:4" ht="15" x14ac:dyDescent="0.25">
      <c r="A8501" s="53" t="s">
        <v>13084</v>
      </c>
      <c r="B8501" s="53">
        <v>0</v>
      </c>
      <c r="C8501" s="53" t="s">
        <v>33536</v>
      </c>
      <c r="D8501" s="53" t="s">
        <v>33872</v>
      </c>
    </row>
    <row r="8502" spans="1:4" ht="15" x14ac:dyDescent="0.25">
      <c r="A8502" s="53" t="s">
        <v>13085</v>
      </c>
      <c r="B8502" s="53">
        <v>0</v>
      </c>
      <c r="C8502" s="53" t="s">
        <v>33537</v>
      </c>
      <c r="D8502" s="53" t="s">
        <v>33872</v>
      </c>
    </row>
    <row r="8503" spans="1:4" ht="15" x14ac:dyDescent="0.25">
      <c r="A8503" s="53" t="s">
        <v>13086</v>
      </c>
      <c r="B8503" s="53">
        <v>0</v>
      </c>
      <c r="C8503" s="53" t="s">
        <v>33536</v>
      </c>
      <c r="D8503" s="53" t="s">
        <v>33872</v>
      </c>
    </row>
    <row r="8504" spans="1:4" ht="15" x14ac:dyDescent="0.25">
      <c r="A8504" s="53" t="s">
        <v>13087</v>
      </c>
      <c r="B8504" s="53">
        <v>0</v>
      </c>
      <c r="C8504" s="53" t="s">
        <v>33536</v>
      </c>
      <c r="D8504" s="53" t="s">
        <v>33872</v>
      </c>
    </row>
    <row r="8505" spans="1:4" ht="15" x14ac:dyDescent="0.25">
      <c r="A8505" s="53" t="s">
        <v>13088</v>
      </c>
      <c r="B8505" s="53">
        <v>0</v>
      </c>
      <c r="C8505" s="53" t="s">
        <v>33536</v>
      </c>
      <c r="D8505" s="53" t="s">
        <v>33872</v>
      </c>
    </row>
    <row r="8506" spans="1:4" ht="15" x14ac:dyDescent="0.25">
      <c r="A8506" s="53" t="s">
        <v>13089</v>
      </c>
      <c r="B8506" s="53">
        <v>0</v>
      </c>
      <c r="C8506" s="53" t="s">
        <v>33536</v>
      </c>
      <c r="D8506" s="53" t="s">
        <v>33872</v>
      </c>
    </row>
    <row r="8507" spans="1:4" ht="15" x14ac:dyDescent="0.25">
      <c r="A8507" s="53" t="s">
        <v>13090</v>
      </c>
      <c r="B8507" s="53">
        <v>0</v>
      </c>
      <c r="C8507" s="53" t="s">
        <v>33536</v>
      </c>
      <c r="D8507" s="53" t="s">
        <v>33872</v>
      </c>
    </row>
    <row r="8508" spans="1:4" ht="15" x14ac:dyDescent="0.25">
      <c r="A8508" s="53" t="s">
        <v>13091</v>
      </c>
      <c r="B8508" s="53">
        <v>0</v>
      </c>
      <c r="C8508" s="53" t="s">
        <v>33537</v>
      </c>
      <c r="D8508" s="53" t="s">
        <v>33872</v>
      </c>
    </row>
    <row r="8509" spans="1:4" ht="15" x14ac:dyDescent="0.25">
      <c r="A8509" s="53" t="s">
        <v>13092</v>
      </c>
      <c r="B8509" s="53">
        <v>0</v>
      </c>
      <c r="C8509" s="53" t="s">
        <v>33537</v>
      </c>
      <c r="D8509" s="53" t="s">
        <v>33872</v>
      </c>
    </row>
    <row r="8510" spans="1:4" ht="15" x14ac:dyDescent="0.25">
      <c r="A8510" s="53" t="s">
        <v>13093</v>
      </c>
      <c r="B8510" s="53">
        <v>0</v>
      </c>
      <c r="C8510" s="53" t="s">
        <v>33537</v>
      </c>
      <c r="D8510" s="53" t="s">
        <v>33872</v>
      </c>
    </row>
    <row r="8511" spans="1:4" ht="15" x14ac:dyDescent="0.25">
      <c r="A8511" s="53" t="s">
        <v>13094</v>
      </c>
      <c r="B8511" s="53">
        <v>0</v>
      </c>
      <c r="C8511" s="53" t="s">
        <v>33537</v>
      </c>
      <c r="D8511" s="53" t="s">
        <v>33872</v>
      </c>
    </row>
    <row r="8512" spans="1:4" ht="15" x14ac:dyDescent="0.25">
      <c r="A8512" s="53" t="s">
        <v>13095</v>
      </c>
      <c r="B8512" s="53">
        <v>0</v>
      </c>
      <c r="C8512" s="53" t="s">
        <v>33537</v>
      </c>
      <c r="D8512" s="53" t="s">
        <v>33872</v>
      </c>
    </row>
    <row r="8513" spans="1:4" ht="15" x14ac:dyDescent="0.25">
      <c r="A8513" s="53" t="s">
        <v>13096</v>
      </c>
      <c r="B8513" s="53">
        <v>0</v>
      </c>
      <c r="C8513" s="53" t="s">
        <v>33537</v>
      </c>
      <c r="D8513" s="53" t="s">
        <v>33872</v>
      </c>
    </row>
    <row r="8514" spans="1:4" ht="15" x14ac:dyDescent="0.25">
      <c r="A8514" s="53" t="s">
        <v>13097</v>
      </c>
      <c r="B8514" s="53">
        <v>0</v>
      </c>
      <c r="C8514" s="53" t="s">
        <v>33537</v>
      </c>
      <c r="D8514" s="53" t="s">
        <v>33872</v>
      </c>
    </row>
    <row r="8515" spans="1:4" ht="15" x14ac:dyDescent="0.25">
      <c r="A8515" s="53" t="s">
        <v>13098</v>
      </c>
      <c r="B8515" s="53">
        <v>0</v>
      </c>
      <c r="C8515" s="53" t="s">
        <v>33537</v>
      </c>
      <c r="D8515" s="53" t="s">
        <v>33872</v>
      </c>
    </row>
    <row r="8516" spans="1:4" ht="15" x14ac:dyDescent="0.25">
      <c r="A8516" s="53" t="s">
        <v>13099</v>
      </c>
      <c r="B8516" s="53">
        <v>0</v>
      </c>
      <c r="C8516" s="53" t="s">
        <v>33537</v>
      </c>
      <c r="D8516" s="53" t="s">
        <v>33872</v>
      </c>
    </row>
    <row r="8517" spans="1:4" ht="15" x14ac:dyDescent="0.25">
      <c r="A8517" s="53" t="s">
        <v>13100</v>
      </c>
      <c r="B8517" s="53">
        <v>0</v>
      </c>
      <c r="C8517" s="53" t="s">
        <v>33537</v>
      </c>
      <c r="D8517" s="53" t="s">
        <v>33872</v>
      </c>
    </row>
    <row r="8518" spans="1:4" ht="15" x14ac:dyDescent="0.25">
      <c r="A8518" s="53" t="s">
        <v>13101</v>
      </c>
      <c r="B8518" s="53">
        <v>0</v>
      </c>
      <c r="C8518" s="53" t="s">
        <v>33537</v>
      </c>
      <c r="D8518" s="53" t="s">
        <v>33872</v>
      </c>
    </row>
    <row r="8519" spans="1:4" ht="15" x14ac:dyDescent="0.25">
      <c r="A8519" s="53" t="s">
        <v>13102</v>
      </c>
      <c r="B8519" s="53">
        <v>0</v>
      </c>
      <c r="C8519" s="53" t="s">
        <v>33537</v>
      </c>
      <c r="D8519" s="53" t="s">
        <v>33872</v>
      </c>
    </row>
    <row r="8520" spans="1:4" ht="15" x14ac:dyDescent="0.25">
      <c r="A8520" s="53" t="s">
        <v>13103</v>
      </c>
      <c r="B8520" s="53">
        <v>0</v>
      </c>
      <c r="C8520" s="53" t="s">
        <v>33537</v>
      </c>
      <c r="D8520" s="53" t="s">
        <v>33872</v>
      </c>
    </row>
    <row r="8521" spans="1:4" ht="15" x14ac:dyDescent="0.25">
      <c r="A8521" s="53" t="s">
        <v>13104</v>
      </c>
      <c r="B8521" s="53">
        <v>0</v>
      </c>
      <c r="C8521" s="53" t="s">
        <v>33537</v>
      </c>
      <c r="D8521" s="53" t="s">
        <v>33872</v>
      </c>
    </row>
    <row r="8522" spans="1:4" ht="15" x14ac:dyDescent="0.25">
      <c r="A8522" s="53" t="s">
        <v>13105</v>
      </c>
      <c r="B8522" s="53">
        <v>0</v>
      </c>
      <c r="C8522" s="53" t="s">
        <v>33536</v>
      </c>
      <c r="D8522" s="53" t="s">
        <v>33872</v>
      </c>
    </row>
    <row r="8523" spans="1:4" ht="15" x14ac:dyDescent="0.25">
      <c r="A8523" s="53" t="s">
        <v>13106</v>
      </c>
      <c r="B8523" s="53">
        <v>0</v>
      </c>
      <c r="C8523" s="53" t="s">
        <v>33536</v>
      </c>
      <c r="D8523" s="53" t="s">
        <v>33872</v>
      </c>
    </row>
    <row r="8524" spans="1:4" ht="15" x14ac:dyDescent="0.25">
      <c r="A8524" s="53" t="s">
        <v>13107</v>
      </c>
      <c r="B8524" s="53">
        <v>0</v>
      </c>
      <c r="C8524" s="53" t="s">
        <v>33536</v>
      </c>
      <c r="D8524" s="53" t="s">
        <v>33872</v>
      </c>
    </row>
    <row r="8525" spans="1:4" ht="15" x14ac:dyDescent="0.25">
      <c r="A8525" s="53" t="s">
        <v>13108</v>
      </c>
      <c r="B8525" s="53">
        <v>0</v>
      </c>
      <c r="C8525" s="53" t="s">
        <v>33536</v>
      </c>
      <c r="D8525" s="53" t="s">
        <v>33872</v>
      </c>
    </row>
    <row r="8526" spans="1:4" ht="15" x14ac:dyDescent="0.25">
      <c r="A8526" s="53" t="s">
        <v>13109</v>
      </c>
      <c r="B8526" s="53">
        <v>0</v>
      </c>
      <c r="C8526" s="53" t="s">
        <v>33536</v>
      </c>
      <c r="D8526" s="53" t="s">
        <v>33872</v>
      </c>
    </row>
    <row r="8527" spans="1:4" ht="15" x14ac:dyDescent="0.25">
      <c r="A8527" s="53" t="s">
        <v>13110</v>
      </c>
      <c r="B8527" s="53">
        <v>0</v>
      </c>
      <c r="C8527" s="53" t="s">
        <v>33536</v>
      </c>
      <c r="D8527" s="53" t="s">
        <v>33872</v>
      </c>
    </row>
    <row r="8528" spans="1:4" ht="15" x14ac:dyDescent="0.25">
      <c r="A8528" s="53" t="s">
        <v>13111</v>
      </c>
      <c r="B8528" s="53">
        <v>0</v>
      </c>
      <c r="C8528" s="53" t="s">
        <v>33536</v>
      </c>
      <c r="D8528" s="53" t="s">
        <v>33872</v>
      </c>
    </row>
    <row r="8529" spans="1:4" ht="15" x14ac:dyDescent="0.25">
      <c r="A8529" s="53" t="s">
        <v>13112</v>
      </c>
      <c r="B8529" s="53">
        <v>0</v>
      </c>
      <c r="C8529" s="53" t="s">
        <v>33536</v>
      </c>
      <c r="D8529" s="53" t="s">
        <v>33872</v>
      </c>
    </row>
    <row r="8530" spans="1:4" ht="15" x14ac:dyDescent="0.25">
      <c r="A8530" s="53" t="s">
        <v>13113</v>
      </c>
      <c r="B8530" s="53">
        <v>0</v>
      </c>
      <c r="C8530" s="53" t="s">
        <v>33536</v>
      </c>
      <c r="D8530" s="53" t="s">
        <v>33872</v>
      </c>
    </row>
    <row r="8531" spans="1:4" ht="15" x14ac:dyDescent="0.25">
      <c r="A8531" s="53" t="s">
        <v>13114</v>
      </c>
      <c r="B8531" s="53">
        <v>0</v>
      </c>
      <c r="C8531" s="53" t="s">
        <v>33536</v>
      </c>
      <c r="D8531" s="53" t="s">
        <v>33872</v>
      </c>
    </row>
    <row r="8532" spans="1:4" ht="15" x14ac:dyDescent="0.25">
      <c r="A8532" s="53" t="s">
        <v>13115</v>
      </c>
      <c r="B8532" s="53">
        <v>0</v>
      </c>
      <c r="C8532" s="53" t="s">
        <v>33536</v>
      </c>
      <c r="D8532" s="53" t="s">
        <v>33872</v>
      </c>
    </row>
    <row r="8533" spans="1:4" ht="15" x14ac:dyDescent="0.25">
      <c r="A8533" s="53" t="s">
        <v>13116</v>
      </c>
      <c r="B8533" s="53">
        <v>0</v>
      </c>
      <c r="C8533" s="53" t="s">
        <v>33536</v>
      </c>
      <c r="D8533" s="53" t="s">
        <v>33872</v>
      </c>
    </row>
    <row r="8534" spans="1:4" ht="15" x14ac:dyDescent="0.25">
      <c r="A8534" s="53" t="s">
        <v>13117</v>
      </c>
      <c r="B8534" s="53">
        <v>0</v>
      </c>
      <c r="C8534" s="53" t="s">
        <v>33536</v>
      </c>
      <c r="D8534" s="53" t="s">
        <v>33872</v>
      </c>
    </row>
    <row r="8535" spans="1:4" ht="15" x14ac:dyDescent="0.25">
      <c r="A8535" s="53" t="s">
        <v>13118</v>
      </c>
      <c r="B8535" s="53">
        <v>0</v>
      </c>
      <c r="C8535" s="53" t="s">
        <v>33536</v>
      </c>
      <c r="D8535" s="53" t="s">
        <v>33872</v>
      </c>
    </row>
    <row r="8536" spans="1:4" ht="15" x14ac:dyDescent="0.25">
      <c r="A8536" s="53" t="s">
        <v>13119</v>
      </c>
      <c r="B8536" s="53">
        <v>0</v>
      </c>
      <c r="C8536" s="53" t="s">
        <v>33536</v>
      </c>
      <c r="D8536" s="53" t="s">
        <v>33872</v>
      </c>
    </row>
    <row r="8537" spans="1:4" ht="15" x14ac:dyDescent="0.25">
      <c r="A8537" s="53" t="s">
        <v>13120</v>
      </c>
      <c r="B8537" s="53">
        <v>0</v>
      </c>
      <c r="C8537" s="53" t="s">
        <v>33537</v>
      </c>
      <c r="D8537" s="53" t="s">
        <v>33872</v>
      </c>
    </row>
    <row r="8538" spans="1:4" ht="15" x14ac:dyDescent="0.25">
      <c r="A8538" s="53" t="s">
        <v>13121</v>
      </c>
      <c r="B8538" s="53">
        <v>0</v>
      </c>
      <c r="C8538" s="53" t="s">
        <v>33537</v>
      </c>
      <c r="D8538" s="53" t="s">
        <v>33872</v>
      </c>
    </row>
    <row r="8539" spans="1:4" ht="15" x14ac:dyDescent="0.25">
      <c r="A8539" s="53" t="s">
        <v>13122</v>
      </c>
      <c r="B8539" s="53">
        <v>0</v>
      </c>
      <c r="C8539" s="53" t="s">
        <v>33536</v>
      </c>
      <c r="D8539" s="53" t="s">
        <v>33872</v>
      </c>
    </row>
    <row r="8540" spans="1:4" ht="15" x14ac:dyDescent="0.25">
      <c r="A8540" s="53" t="s">
        <v>13123</v>
      </c>
      <c r="B8540" s="53">
        <v>0</v>
      </c>
      <c r="C8540" s="53" t="s">
        <v>33536</v>
      </c>
      <c r="D8540" s="53" t="s">
        <v>33872</v>
      </c>
    </row>
    <row r="8541" spans="1:4" ht="15" x14ac:dyDescent="0.25">
      <c r="A8541" s="53" t="s">
        <v>13124</v>
      </c>
      <c r="B8541" s="53">
        <v>0</v>
      </c>
      <c r="C8541" s="53" t="s">
        <v>33537</v>
      </c>
      <c r="D8541" s="53" t="s">
        <v>33872</v>
      </c>
    </row>
    <row r="8542" spans="1:4" ht="15" x14ac:dyDescent="0.25">
      <c r="A8542" s="53" t="s">
        <v>13125</v>
      </c>
      <c r="B8542" s="53">
        <v>0</v>
      </c>
      <c r="C8542" s="53" t="s">
        <v>33537</v>
      </c>
      <c r="D8542" s="53" t="s">
        <v>33872</v>
      </c>
    </row>
    <row r="8543" spans="1:4" ht="15" x14ac:dyDescent="0.25">
      <c r="A8543" s="53" t="s">
        <v>13126</v>
      </c>
      <c r="B8543" s="53">
        <v>0</v>
      </c>
      <c r="C8543" s="53" t="s">
        <v>33537</v>
      </c>
      <c r="D8543" s="53" t="s">
        <v>33872</v>
      </c>
    </row>
    <row r="8544" spans="1:4" ht="15" x14ac:dyDescent="0.25">
      <c r="A8544" s="53" t="s">
        <v>13127</v>
      </c>
      <c r="B8544" s="53">
        <v>0</v>
      </c>
      <c r="C8544" s="53" t="s">
        <v>33537</v>
      </c>
      <c r="D8544" s="53" t="s">
        <v>33872</v>
      </c>
    </row>
    <row r="8545" spans="1:4" ht="15" x14ac:dyDescent="0.25">
      <c r="A8545" s="53" t="s">
        <v>13128</v>
      </c>
      <c r="B8545" s="53">
        <v>0</v>
      </c>
      <c r="C8545" s="53" t="s">
        <v>33537</v>
      </c>
      <c r="D8545" s="53" t="s">
        <v>33872</v>
      </c>
    </row>
    <row r="8546" spans="1:4" ht="15" x14ac:dyDescent="0.25">
      <c r="A8546" s="53" t="s">
        <v>13129</v>
      </c>
      <c r="B8546" s="53">
        <v>0</v>
      </c>
      <c r="C8546" s="53" t="s">
        <v>33537</v>
      </c>
      <c r="D8546" s="53" t="s">
        <v>33872</v>
      </c>
    </row>
    <row r="8547" spans="1:4" ht="15" x14ac:dyDescent="0.25">
      <c r="A8547" s="53" t="s">
        <v>13130</v>
      </c>
      <c r="B8547" s="53">
        <v>0</v>
      </c>
      <c r="C8547" s="53" t="s">
        <v>33536</v>
      </c>
      <c r="D8547" s="53" t="s">
        <v>33872</v>
      </c>
    </row>
    <row r="8548" spans="1:4" ht="15" x14ac:dyDescent="0.25">
      <c r="A8548" s="53" t="s">
        <v>13131</v>
      </c>
      <c r="B8548" s="53">
        <v>0</v>
      </c>
      <c r="C8548" s="53" t="s">
        <v>33537</v>
      </c>
      <c r="D8548" s="53" t="s">
        <v>33872</v>
      </c>
    </row>
    <row r="8549" spans="1:4" ht="15" x14ac:dyDescent="0.25">
      <c r="A8549" s="53" t="s">
        <v>13132</v>
      </c>
      <c r="B8549" s="53">
        <v>0</v>
      </c>
      <c r="C8549" s="53" t="s">
        <v>33537</v>
      </c>
      <c r="D8549" s="53" t="s">
        <v>33872</v>
      </c>
    </row>
    <row r="8550" spans="1:4" ht="15" x14ac:dyDescent="0.25">
      <c r="A8550" s="53" t="s">
        <v>13133</v>
      </c>
      <c r="B8550" s="53">
        <v>0</v>
      </c>
      <c r="C8550" s="53" t="s">
        <v>33537</v>
      </c>
      <c r="D8550" s="53" t="s">
        <v>33872</v>
      </c>
    </row>
    <row r="8551" spans="1:4" ht="15" x14ac:dyDescent="0.25">
      <c r="A8551" s="53" t="s">
        <v>13134</v>
      </c>
      <c r="B8551" s="53">
        <v>0</v>
      </c>
      <c r="C8551" s="53" t="s">
        <v>33537</v>
      </c>
      <c r="D8551" s="53" t="s">
        <v>33872</v>
      </c>
    </row>
    <row r="8552" spans="1:4" ht="15" x14ac:dyDescent="0.25">
      <c r="A8552" s="53" t="s">
        <v>13135</v>
      </c>
      <c r="B8552" s="53">
        <v>0</v>
      </c>
      <c r="C8552" s="53" t="s">
        <v>33537</v>
      </c>
      <c r="D8552" s="53" t="s">
        <v>33872</v>
      </c>
    </row>
    <row r="8553" spans="1:4" ht="15" x14ac:dyDescent="0.25">
      <c r="A8553" s="53" t="s">
        <v>13136</v>
      </c>
      <c r="B8553" s="53">
        <v>0</v>
      </c>
      <c r="C8553" s="53" t="s">
        <v>33537</v>
      </c>
      <c r="D8553" s="53" t="s">
        <v>33872</v>
      </c>
    </row>
    <row r="8554" spans="1:4" ht="15" x14ac:dyDescent="0.25">
      <c r="A8554" s="53" t="s">
        <v>13137</v>
      </c>
      <c r="B8554" s="53">
        <v>0</v>
      </c>
      <c r="C8554" s="53" t="s">
        <v>33537</v>
      </c>
      <c r="D8554" s="53" t="s">
        <v>33872</v>
      </c>
    </row>
    <row r="8555" spans="1:4" ht="15" x14ac:dyDescent="0.25">
      <c r="A8555" s="53" t="s">
        <v>13138</v>
      </c>
      <c r="B8555" s="53">
        <v>0</v>
      </c>
      <c r="C8555" s="53" t="s">
        <v>33537</v>
      </c>
      <c r="D8555" s="53" t="s">
        <v>33872</v>
      </c>
    </row>
    <row r="8556" spans="1:4" ht="15" x14ac:dyDescent="0.25">
      <c r="A8556" s="53" t="s">
        <v>13139</v>
      </c>
      <c r="B8556" s="53">
        <v>0</v>
      </c>
      <c r="C8556" s="53" t="s">
        <v>33537</v>
      </c>
      <c r="D8556" s="53" t="s">
        <v>33872</v>
      </c>
    </row>
    <row r="8557" spans="1:4" ht="15" x14ac:dyDescent="0.25">
      <c r="A8557" s="53" t="s">
        <v>13140</v>
      </c>
      <c r="B8557" s="53">
        <v>0</v>
      </c>
      <c r="C8557" s="53" t="s">
        <v>33537</v>
      </c>
      <c r="D8557" s="53" t="s">
        <v>33872</v>
      </c>
    </row>
    <row r="8558" spans="1:4" ht="15" x14ac:dyDescent="0.25">
      <c r="A8558" s="53" t="s">
        <v>13141</v>
      </c>
      <c r="B8558" s="53">
        <v>0</v>
      </c>
      <c r="C8558" s="53" t="s">
        <v>33537</v>
      </c>
      <c r="D8558" s="53" t="s">
        <v>33872</v>
      </c>
    </row>
    <row r="8559" spans="1:4" ht="15" x14ac:dyDescent="0.25">
      <c r="A8559" s="53" t="s">
        <v>13142</v>
      </c>
      <c r="B8559" s="53">
        <v>0</v>
      </c>
      <c r="C8559" s="53" t="s">
        <v>33537</v>
      </c>
      <c r="D8559" s="53" t="s">
        <v>33872</v>
      </c>
    </row>
    <row r="8560" spans="1:4" ht="15" x14ac:dyDescent="0.25">
      <c r="A8560" s="53" t="s">
        <v>13143</v>
      </c>
      <c r="B8560" s="53">
        <v>0</v>
      </c>
      <c r="C8560" s="53" t="s">
        <v>33537</v>
      </c>
      <c r="D8560" s="53" t="s">
        <v>33872</v>
      </c>
    </row>
    <row r="8561" spans="1:4" ht="15" x14ac:dyDescent="0.25">
      <c r="A8561" s="53" t="s">
        <v>13144</v>
      </c>
      <c r="B8561" s="53">
        <v>0</v>
      </c>
      <c r="C8561" s="53" t="s">
        <v>33537</v>
      </c>
      <c r="D8561" s="53" t="s">
        <v>33872</v>
      </c>
    </row>
    <row r="8562" spans="1:4" ht="15" x14ac:dyDescent="0.25">
      <c r="A8562" s="53" t="s">
        <v>13145</v>
      </c>
      <c r="B8562" s="53">
        <v>0</v>
      </c>
      <c r="C8562" s="53" t="s">
        <v>33537</v>
      </c>
      <c r="D8562" s="53" t="s">
        <v>33872</v>
      </c>
    </row>
    <row r="8563" spans="1:4" ht="15" x14ac:dyDescent="0.25">
      <c r="A8563" s="53" t="s">
        <v>13146</v>
      </c>
      <c r="B8563" s="53">
        <v>0</v>
      </c>
      <c r="C8563" s="53" t="s">
        <v>33537</v>
      </c>
      <c r="D8563" s="53" t="s">
        <v>33872</v>
      </c>
    </row>
    <row r="8564" spans="1:4" ht="15" x14ac:dyDescent="0.25">
      <c r="A8564" s="53" t="s">
        <v>13147</v>
      </c>
      <c r="B8564" s="53">
        <v>0</v>
      </c>
      <c r="C8564" s="53" t="s">
        <v>33537</v>
      </c>
      <c r="D8564" s="53" t="s">
        <v>33872</v>
      </c>
    </row>
    <row r="8565" spans="1:4" ht="15" x14ac:dyDescent="0.25">
      <c r="A8565" s="53" t="s">
        <v>13148</v>
      </c>
      <c r="B8565" s="53">
        <v>0</v>
      </c>
      <c r="C8565" s="53" t="s">
        <v>33537</v>
      </c>
      <c r="D8565" s="53" t="s">
        <v>33872</v>
      </c>
    </row>
    <row r="8566" spans="1:4" ht="15" x14ac:dyDescent="0.25">
      <c r="A8566" s="53" t="s">
        <v>13149</v>
      </c>
      <c r="B8566" s="53">
        <v>0</v>
      </c>
      <c r="C8566" s="53" t="s">
        <v>33537</v>
      </c>
      <c r="D8566" s="53" t="s">
        <v>33872</v>
      </c>
    </row>
    <row r="8567" spans="1:4" ht="15" x14ac:dyDescent="0.25">
      <c r="A8567" s="53" t="s">
        <v>13150</v>
      </c>
      <c r="B8567" s="53">
        <v>0</v>
      </c>
      <c r="C8567" s="53" t="s">
        <v>33537</v>
      </c>
      <c r="D8567" s="53" t="s">
        <v>33872</v>
      </c>
    </row>
    <row r="8568" spans="1:4" ht="15" x14ac:dyDescent="0.25">
      <c r="A8568" s="53" t="s">
        <v>13151</v>
      </c>
      <c r="B8568" s="53">
        <v>0</v>
      </c>
      <c r="C8568" s="53" t="s">
        <v>33537</v>
      </c>
      <c r="D8568" s="53" t="s">
        <v>33872</v>
      </c>
    </row>
    <row r="8569" spans="1:4" ht="15" x14ac:dyDescent="0.25">
      <c r="A8569" s="53" t="s">
        <v>13152</v>
      </c>
      <c r="B8569" s="53">
        <v>0</v>
      </c>
      <c r="C8569" s="53" t="s">
        <v>33537</v>
      </c>
      <c r="D8569" s="53" t="s">
        <v>33872</v>
      </c>
    </row>
    <row r="8570" spans="1:4" ht="15" x14ac:dyDescent="0.25">
      <c r="A8570" s="53" t="s">
        <v>13153</v>
      </c>
      <c r="B8570" s="53">
        <v>0</v>
      </c>
      <c r="C8570" s="53" t="s">
        <v>33537</v>
      </c>
      <c r="D8570" s="53" t="s">
        <v>33872</v>
      </c>
    </row>
    <row r="8571" spans="1:4" ht="15" x14ac:dyDescent="0.25">
      <c r="A8571" s="53" t="s">
        <v>13154</v>
      </c>
      <c r="B8571" s="53">
        <v>0</v>
      </c>
      <c r="C8571" s="53" t="s">
        <v>33536</v>
      </c>
      <c r="D8571" s="53" t="s">
        <v>33872</v>
      </c>
    </row>
    <row r="8572" spans="1:4" ht="15" x14ac:dyDescent="0.25">
      <c r="A8572" s="53" t="s">
        <v>13155</v>
      </c>
      <c r="B8572" s="53">
        <v>0</v>
      </c>
      <c r="C8572" s="53" t="s">
        <v>33536</v>
      </c>
      <c r="D8572" s="53" t="s">
        <v>33872</v>
      </c>
    </row>
    <row r="8573" spans="1:4" ht="15" x14ac:dyDescent="0.25">
      <c r="A8573" s="53" t="s">
        <v>13156</v>
      </c>
      <c r="B8573" s="53">
        <v>0</v>
      </c>
      <c r="C8573" s="53" t="s">
        <v>33536</v>
      </c>
      <c r="D8573" s="53" t="s">
        <v>33872</v>
      </c>
    </row>
    <row r="8574" spans="1:4" ht="15" x14ac:dyDescent="0.25">
      <c r="A8574" s="53" t="s">
        <v>13157</v>
      </c>
      <c r="B8574" s="53">
        <v>0</v>
      </c>
      <c r="C8574" s="53" t="s">
        <v>33536</v>
      </c>
      <c r="D8574" s="53" t="s">
        <v>33872</v>
      </c>
    </row>
    <row r="8575" spans="1:4" ht="15" x14ac:dyDescent="0.25">
      <c r="A8575" s="53" t="s">
        <v>13158</v>
      </c>
      <c r="B8575" s="53">
        <v>0</v>
      </c>
      <c r="C8575" s="53" t="s">
        <v>33537</v>
      </c>
      <c r="D8575" s="53" t="s">
        <v>33872</v>
      </c>
    </row>
    <row r="8576" spans="1:4" ht="15" x14ac:dyDescent="0.25">
      <c r="A8576" s="53" t="s">
        <v>13159</v>
      </c>
      <c r="B8576" s="53">
        <v>0</v>
      </c>
      <c r="C8576" s="53" t="s">
        <v>33537</v>
      </c>
      <c r="D8576" s="53" t="s">
        <v>33872</v>
      </c>
    </row>
    <row r="8577" spans="1:4" ht="15" x14ac:dyDescent="0.25">
      <c r="A8577" s="53" t="s">
        <v>13160</v>
      </c>
      <c r="B8577" s="53">
        <v>0</v>
      </c>
      <c r="C8577" s="53" t="s">
        <v>33536</v>
      </c>
      <c r="D8577" s="53" t="s">
        <v>33872</v>
      </c>
    </row>
    <row r="8578" spans="1:4" ht="15" x14ac:dyDescent="0.25">
      <c r="A8578" s="53" t="s">
        <v>13161</v>
      </c>
      <c r="B8578" s="53">
        <v>0</v>
      </c>
      <c r="C8578" s="53" t="s">
        <v>33536</v>
      </c>
      <c r="D8578" s="53" t="s">
        <v>33872</v>
      </c>
    </row>
    <row r="8579" spans="1:4" ht="15" x14ac:dyDescent="0.25">
      <c r="A8579" s="53" t="s">
        <v>13162</v>
      </c>
      <c r="B8579" s="53">
        <v>0</v>
      </c>
      <c r="C8579" s="53" t="s">
        <v>33536</v>
      </c>
      <c r="D8579" s="53" t="s">
        <v>33872</v>
      </c>
    </row>
    <row r="8580" spans="1:4" ht="15" x14ac:dyDescent="0.25">
      <c r="A8580" s="53" t="s">
        <v>13163</v>
      </c>
      <c r="B8580" s="53">
        <v>0</v>
      </c>
      <c r="C8580" s="53" t="s">
        <v>33536</v>
      </c>
      <c r="D8580" s="53" t="s">
        <v>33872</v>
      </c>
    </row>
    <row r="8581" spans="1:4" ht="15" x14ac:dyDescent="0.25">
      <c r="A8581" s="53" t="s">
        <v>13164</v>
      </c>
      <c r="B8581" s="53">
        <v>0</v>
      </c>
      <c r="C8581" s="53" t="s">
        <v>33536</v>
      </c>
      <c r="D8581" s="53" t="s">
        <v>33872</v>
      </c>
    </row>
    <row r="8582" spans="1:4" ht="15" x14ac:dyDescent="0.25">
      <c r="A8582" s="53" t="s">
        <v>13165</v>
      </c>
      <c r="B8582" s="53">
        <v>0</v>
      </c>
      <c r="C8582" s="53" t="s">
        <v>33536</v>
      </c>
      <c r="D8582" s="53" t="s">
        <v>33872</v>
      </c>
    </row>
    <row r="8583" spans="1:4" ht="15" x14ac:dyDescent="0.25">
      <c r="A8583" s="53" t="s">
        <v>13166</v>
      </c>
      <c r="B8583" s="53">
        <v>0</v>
      </c>
      <c r="C8583" s="53" t="s">
        <v>33536</v>
      </c>
      <c r="D8583" s="53" t="s">
        <v>33872</v>
      </c>
    </row>
    <row r="8584" spans="1:4" ht="15" x14ac:dyDescent="0.25">
      <c r="A8584" s="53" t="s">
        <v>13167</v>
      </c>
      <c r="B8584" s="53">
        <v>0</v>
      </c>
      <c r="C8584" s="53" t="s">
        <v>33536</v>
      </c>
      <c r="D8584" s="53" t="s">
        <v>33872</v>
      </c>
    </row>
    <row r="8585" spans="1:4" ht="15" x14ac:dyDescent="0.25">
      <c r="A8585" s="53" t="s">
        <v>13168</v>
      </c>
      <c r="B8585" s="53">
        <v>0</v>
      </c>
      <c r="C8585" s="53" t="s">
        <v>33537</v>
      </c>
      <c r="D8585" s="53" t="s">
        <v>33872</v>
      </c>
    </row>
    <row r="8586" spans="1:4" ht="15" x14ac:dyDescent="0.25">
      <c r="A8586" s="53" t="s">
        <v>13169</v>
      </c>
      <c r="B8586" s="53">
        <v>0</v>
      </c>
      <c r="C8586" s="53" t="s">
        <v>33537</v>
      </c>
      <c r="D8586" s="53" t="s">
        <v>33872</v>
      </c>
    </row>
    <row r="8587" spans="1:4" ht="15" x14ac:dyDescent="0.25">
      <c r="A8587" s="53" t="s">
        <v>13170</v>
      </c>
      <c r="B8587" s="53">
        <v>0</v>
      </c>
      <c r="C8587" s="53" t="s">
        <v>33536</v>
      </c>
      <c r="D8587" s="53" t="s">
        <v>33872</v>
      </c>
    </row>
    <row r="8588" spans="1:4" ht="15" x14ac:dyDescent="0.25">
      <c r="A8588" s="53" t="s">
        <v>13171</v>
      </c>
      <c r="B8588" s="53">
        <v>0</v>
      </c>
      <c r="C8588" s="53" t="s">
        <v>33537</v>
      </c>
      <c r="D8588" s="53" t="s">
        <v>33872</v>
      </c>
    </row>
    <row r="8589" spans="1:4" ht="15" x14ac:dyDescent="0.25">
      <c r="A8589" s="53" t="s">
        <v>13172</v>
      </c>
      <c r="B8589" s="53">
        <v>0</v>
      </c>
      <c r="C8589" s="53" t="s">
        <v>33537</v>
      </c>
      <c r="D8589" s="53" t="s">
        <v>33872</v>
      </c>
    </row>
    <row r="8590" spans="1:4" ht="15" x14ac:dyDescent="0.25">
      <c r="A8590" s="53" t="s">
        <v>13173</v>
      </c>
      <c r="B8590" s="53">
        <v>0</v>
      </c>
      <c r="C8590" s="53" t="s">
        <v>33537</v>
      </c>
      <c r="D8590" s="53" t="s">
        <v>33872</v>
      </c>
    </row>
    <row r="8591" spans="1:4" ht="15" x14ac:dyDescent="0.25">
      <c r="A8591" s="53" t="s">
        <v>13174</v>
      </c>
      <c r="B8591" s="53">
        <v>0</v>
      </c>
      <c r="C8591" s="53" t="s">
        <v>33537</v>
      </c>
      <c r="D8591" s="53" t="s">
        <v>33872</v>
      </c>
    </row>
    <row r="8592" spans="1:4" ht="15" x14ac:dyDescent="0.25">
      <c r="A8592" s="53" t="s">
        <v>13175</v>
      </c>
      <c r="B8592" s="53">
        <v>0</v>
      </c>
      <c r="C8592" s="53" t="s">
        <v>33537</v>
      </c>
      <c r="D8592" s="53" t="s">
        <v>33872</v>
      </c>
    </row>
    <row r="8593" spans="1:4" ht="15" x14ac:dyDescent="0.25">
      <c r="A8593" s="53" t="s">
        <v>13176</v>
      </c>
      <c r="B8593" s="53">
        <v>0</v>
      </c>
      <c r="C8593" s="53" t="s">
        <v>33537</v>
      </c>
      <c r="D8593" s="53" t="s">
        <v>33872</v>
      </c>
    </row>
    <row r="8594" spans="1:4" ht="15" x14ac:dyDescent="0.25">
      <c r="A8594" s="53" t="s">
        <v>13177</v>
      </c>
      <c r="B8594" s="53">
        <v>0</v>
      </c>
      <c r="C8594" s="53" t="s">
        <v>33537</v>
      </c>
      <c r="D8594" s="53" t="s">
        <v>33872</v>
      </c>
    </row>
    <row r="8595" spans="1:4" ht="15" x14ac:dyDescent="0.25">
      <c r="A8595" s="53" t="s">
        <v>13178</v>
      </c>
      <c r="B8595" s="53">
        <v>0</v>
      </c>
      <c r="C8595" s="53" t="s">
        <v>33537</v>
      </c>
      <c r="D8595" s="53" t="s">
        <v>33872</v>
      </c>
    </row>
    <row r="8596" spans="1:4" ht="15" x14ac:dyDescent="0.25">
      <c r="A8596" s="53" t="s">
        <v>13179</v>
      </c>
      <c r="B8596" s="53">
        <v>0</v>
      </c>
      <c r="C8596" s="53" t="s">
        <v>33537</v>
      </c>
      <c r="D8596" s="53" t="s">
        <v>33872</v>
      </c>
    </row>
    <row r="8597" spans="1:4" ht="15" x14ac:dyDescent="0.25">
      <c r="A8597" s="53" t="s">
        <v>13180</v>
      </c>
      <c r="B8597" s="53">
        <v>0</v>
      </c>
      <c r="C8597" s="53" t="s">
        <v>33537</v>
      </c>
      <c r="D8597" s="53" t="s">
        <v>33872</v>
      </c>
    </row>
    <row r="8598" spans="1:4" ht="15" x14ac:dyDescent="0.25">
      <c r="A8598" s="53" t="s">
        <v>13181</v>
      </c>
      <c r="B8598" s="53">
        <v>0</v>
      </c>
      <c r="C8598" s="53" t="s">
        <v>33537</v>
      </c>
      <c r="D8598" s="53" t="s">
        <v>33872</v>
      </c>
    </row>
    <row r="8599" spans="1:4" ht="15" x14ac:dyDescent="0.25">
      <c r="A8599" s="53" t="s">
        <v>13182</v>
      </c>
      <c r="B8599" s="53">
        <v>0</v>
      </c>
      <c r="C8599" s="53" t="s">
        <v>33537</v>
      </c>
      <c r="D8599" s="53" t="s">
        <v>33872</v>
      </c>
    </row>
    <row r="8600" spans="1:4" ht="15" x14ac:dyDescent="0.25">
      <c r="A8600" s="53" t="s">
        <v>13183</v>
      </c>
      <c r="B8600" s="53">
        <v>0</v>
      </c>
      <c r="C8600" s="53" t="s">
        <v>33537</v>
      </c>
      <c r="D8600" s="53" t="s">
        <v>33872</v>
      </c>
    </row>
    <row r="8601" spans="1:4" ht="15" x14ac:dyDescent="0.25">
      <c r="A8601" s="53" t="s">
        <v>13184</v>
      </c>
      <c r="B8601" s="53">
        <v>0</v>
      </c>
      <c r="C8601" s="53" t="s">
        <v>33537</v>
      </c>
      <c r="D8601" s="53" t="s">
        <v>33872</v>
      </c>
    </row>
    <row r="8602" spans="1:4" ht="15" x14ac:dyDescent="0.25">
      <c r="A8602" s="53" t="s">
        <v>13185</v>
      </c>
      <c r="B8602" s="53">
        <v>0</v>
      </c>
      <c r="C8602" s="53" t="s">
        <v>33537</v>
      </c>
      <c r="D8602" s="53" t="s">
        <v>33872</v>
      </c>
    </row>
    <row r="8603" spans="1:4" ht="15" x14ac:dyDescent="0.25">
      <c r="A8603" s="53" t="s">
        <v>13186</v>
      </c>
      <c r="B8603" s="53">
        <v>0</v>
      </c>
      <c r="C8603" s="53" t="s">
        <v>33537</v>
      </c>
      <c r="D8603" s="53" t="s">
        <v>33872</v>
      </c>
    </row>
    <row r="8604" spans="1:4" ht="15" x14ac:dyDescent="0.25">
      <c r="A8604" s="53" t="s">
        <v>13187</v>
      </c>
      <c r="B8604" s="53">
        <v>0</v>
      </c>
      <c r="C8604" s="53" t="s">
        <v>33537</v>
      </c>
      <c r="D8604" s="53" t="s">
        <v>33872</v>
      </c>
    </row>
    <row r="8605" spans="1:4" ht="15" x14ac:dyDescent="0.25">
      <c r="A8605" s="53" t="s">
        <v>13188</v>
      </c>
      <c r="B8605" s="53">
        <v>0</v>
      </c>
      <c r="C8605" s="53" t="s">
        <v>33537</v>
      </c>
      <c r="D8605" s="53" t="s">
        <v>33872</v>
      </c>
    </row>
    <row r="8606" spans="1:4" ht="15" x14ac:dyDescent="0.25">
      <c r="A8606" s="53" t="s">
        <v>13189</v>
      </c>
      <c r="B8606" s="53">
        <v>0</v>
      </c>
      <c r="C8606" s="53" t="s">
        <v>33537</v>
      </c>
      <c r="D8606" s="53" t="s">
        <v>33872</v>
      </c>
    </row>
    <row r="8607" spans="1:4" ht="15" x14ac:dyDescent="0.25">
      <c r="A8607" s="53" t="s">
        <v>13190</v>
      </c>
      <c r="B8607" s="53">
        <v>0</v>
      </c>
      <c r="C8607" s="53" t="s">
        <v>33537</v>
      </c>
      <c r="D8607" s="53" t="s">
        <v>33872</v>
      </c>
    </row>
    <row r="8608" spans="1:4" ht="15" x14ac:dyDescent="0.25">
      <c r="A8608" s="53" t="s">
        <v>13191</v>
      </c>
      <c r="B8608" s="53">
        <v>0</v>
      </c>
      <c r="C8608" s="53" t="s">
        <v>33537</v>
      </c>
      <c r="D8608" s="53" t="s">
        <v>33872</v>
      </c>
    </row>
    <row r="8609" spans="1:4" ht="15" x14ac:dyDescent="0.25">
      <c r="A8609" s="53" t="s">
        <v>13192</v>
      </c>
      <c r="B8609" s="53">
        <v>0</v>
      </c>
      <c r="C8609" s="53" t="s">
        <v>33537</v>
      </c>
      <c r="D8609" s="53" t="s">
        <v>33872</v>
      </c>
    </row>
    <row r="8610" spans="1:4" ht="15" x14ac:dyDescent="0.25">
      <c r="A8610" s="53" t="s">
        <v>13193</v>
      </c>
      <c r="B8610" s="53">
        <v>0</v>
      </c>
      <c r="C8610" s="53" t="s">
        <v>33537</v>
      </c>
      <c r="D8610" s="53" t="s">
        <v>33872</v>
      </c>
    </row>
    <row r="8611" spans="1:4" ht="15" x14ac:dyDescent="0.25">
      <c r="A8611" s="53" t="s">
        <v>13194</v>
      </c>
      <c r="B8611" s="53">
        <v>0</v>
      </c>
      <c r="C8611" s="53" t="s">
        <v>33537</v>
      </c>
      <c r="D8611" s="53" t="s">
        <v>33872</v>
      </c>
    </row>
    <row r="8612" spans="1:4" ht="15" x14ac:dyDescent="0.25">
      <c r="A8612" s="53" t="s">
        <v>13195</v>
      </c>
      <c r="B8612" s="53">
        <v>0</v>
      </c>
      <c r="C8612" s="53" t="s">
        <v>33537</v>
      </c>
      <c r="D8612" s="53" t="s">
        <v>33872</v>
      </c>
    </row>
    <row r="8613" spans="1:4" ht="15" x14ac:dyDescent="0.25">
      <c r="A8613" s="53" t="s">
        <v>13196</v>
      </c>
      <c r="B8613" s="53">
        <v>0</v>
      </c>
      <c r="C8613" s="53" t="s">
        <v>33537</v>
      </c>
      <c r="D8613" s="53" t="s">
        <v>33872</v>
      </c>
    </row>
    <row r="8614" spans="1:4" ht="15" x14ac:dyDescent="0.25">
      <c r="A8614" s="53" t="s">
        <v>13197</v>
      </c>
      <c r="B8614" s="53">
        <v>0</v>
      </c>
      <c r="C8614" s="53" t="s">
        <v>33537</v>
      </c>
      <c r="D8614" s="53" t="s">
        <v>33872</v>
      </c>
    </row>
    <row r="8615" spans="1:4" ht="15" x14ac:dyDescent="0.25">
      <c r="A8615" s="53" t="s">
        <v>13198</v>
      </c>
      <c r="B8615" s="53">
        <v>0</v>
      </c>
      <c r="C8615" s="53" t="s">
        <v>33537</v>
      </c>
      <c r="D8615" s="53" t="s">
        <v>33872</v>
      </c>
    </row>
    <row r="8616" spans="1:4" ht="15" x14ac:dyDescent="0.25">
      <c r="A8616" s="53" t="s">
        <v>13199</v>
      </c>
      <c r="B8616" s="53">
        <v>0</v>
      </c>
      <c r="C8616" s="53" t="s">
        <v>33537</v>
      </c>
      <c r="D8616" s="53" t="s">
        <v>33872</v>
      </c>
    </row>
    <row r="8617" spans="1:4" ht="15" x14ac:dyDescent="0.25">
      <c r="A8617" s="53" t="s">
        <v>13200</v>
      </c>
      <c r="B8617" s="53">
        <v>0</v>
      </c>
      <c r="C8617" s="53" t="s">
        <v>33536</v>
      </c>
      <c r="D8617" s="53" t="s">
        <v>33872</v>
      </c>
    </row>
    <row r="8618" spans="1:4" ht="15" x14ac:dyDescent="0.25">
      <c r="A8618" s="53" t="s">
        <v>13201</v>
      </c>
      <c r="B8618" s="53">
        <v>0</v>
      </c>
      <c r="C8618" s="53" t="s">
        <v>33536</v>
      </c>
      <c r="D8618" s="53" t="s">
        <v>33872</v>
      </c>
    </row>
    <row r="8619" spans="1:4" ht="15" x14ac:dyDescent="0.25">
      <c r="A8619" s="53" t="s">
        <v>13202</v>
      </c>
      <c r="B8619" s="53">
        <v>0</v>
      </c>
      <c r="C8619" s="53" t="s">
        <v>33537</v>
      </c>
      <c r="D8619" s="53" t="s">
        <v>33872</v>
      </c>
    </row>
    <row r="8620" spans="1:4" ht="15" x14ac:dyDescent="0.25">
      <c r="A8620" s="53" t="s">
        <v>13203</v>
      </c>
      <c r="B8620" s="53">
        <v>0</v>
      </c>
      <c r="C8620" s="53" t="s">
        <v>33537</v>
      </c>
      <c r="D8620" s="53" t="s">
        <v>33872</v>
      </c>
    </row>
    <row r="8621" spans="1:4" ht="15" x14ac:dyDescent="0.25">
      <c r="A8621" s="53" t="s">
        <v>13204</v>
      </c>
      <c r="B8621" s="53">
        <v>0</v>
      </c>
      <c r="C8621" s="53" t="s">
        <v>33536</v>
      </c>
      <c r="D8621" s="53" t="s">
        <v>33872</v>
      </c>
    </row>
    <row r="8622" spans="1:4" ht="15" x14ac:dyDescent="0.25">
      <c r="A8622" s="53" t="s">
        <v>13205</v>
      </c>
      <c r="B8622" s="53">
        <v>0</v>
      </c>
      <c r="C8622" s="53" t="s">
        <v>33536</v>
      </c>
      <c r="D8622" s="53" t="s">
        <v>33872</v>
      </c>
    </row>
    <row r="8623" spans="1:4" ht="15" x14ac:dyDescent="0.25">
      <c r="A8623" s="53" t="s">
        <v>13206</v>
      </c>
      <c r="B8623" s="53">
        <v>0</v>
      </c>
      <c r="C8623" s="53" t="s">
        <v>33536</v>
      </c>
      <c r="D8623" s="53" t="s">
        <v>33872</v>
      </c>
    </row>
    <row r="8624" spans="1:4" ht="15" x14ac:dyDescent="0.25">
      <c r="A8624" s="53" t="s">
        <v>13207</v>
      </c>
      <c r="B8624" s="53">
        <v>0</v>
      </c>
      <c r="C8624" s="53" t="s">
        <v>33536</v>
      </c>
      <c r="D8624" s="53" t="s">
        <v>33872</v>
      </c>
    </row>
    <row r="8625" spans="1:4" ht="15" x14ac:dyDescent="0.25">
      <c r="A8625" s="53" t="s">
        <v>13208</v>
      </c>
      <c r="B8625" s="53">
        <v>0</v>
      </c>
      <c r="C8625" s="53" t="s">
        <v>33536</v>
      </c>
      <c r="D8625" s="53" t="s">
        <v>33872</v>
      </c>
    </row>
    <row r="8626" spans="1:4" ht="15" x14ac:dyDescent="0.25">
      <c r="A8626" s="53" t="s">
        <v>13209</v>
      </c>
      <c r="B8626" s="53">
        <v>0</v>
      </c>
      <c r="C8626" s="53" t="s">
        <v>33536</v>
      </c>
      <c r="D8626" s="53" t="s">
        <v>33872</v>
      </c>
    </row>
    <row r="8627" spans="1:4" ht="15" x14ac:dyDescent="0.25">
      <c r="A8627" s="53" t="s">
        <v>13210</v>
      </c>
      <c r="B8627" s="53">
        <v>0</v>
      </c>
      <c r="C8627" s="53" t="s">
        <v>33536</v>
      </c>
      <c r="D8627" s="53" t="s">
        <v>33872</v>
      </c>
    </row>
    <row r="8628" spans="1:4" ht="15" x14ac:dyDescent="0.25">
      <c r="A8628" s="53" t="s">
        <v>13211</v>
      </c>
      <c r="B8628" s="53">
        <v>0</v>
      </c>
      <c r="C8628" s="53" t="s">
        <v>33536</v>
      </c>
      <c r="D8628" s="53" t="s">
        <v>33872</v>
      </c>
    </row>
    <row r="8629" spans="1:4" ht="15" x14ac:dyDescent="0.25">
      <c r="A8629" s="53" t="s">
        <v>13212</v>
      </c>
      <c r="B8629" s="53">
        <v>0</v>
      </c>
      <c r="C8629" s="53" t="s">
        <v>33536</v>
      </c>
      <c r="D8629" s="53" t="s">
        <v>33872</v>
      </c>
    </row>
    <row r="8630" spans="1:4" ht="15" x14ac:dyDescent="0.25">
      <c r="A8630" s="53" t="s">
        <v>13213</v>
      </c>
      <c r="B8630" s="53">
        <v>0</v>
      </c>
      <c r="C8630" s="53" t="s">
        <v>33536</v>
      </c>
      <c r="D8630" s="53" t="s">
        <v>33872</v>
      </c>
    </row>
    <row r="8631" spans="1:4" ht="15" x14ac:dyDescent="0.25">
      <c r="A8631" s="53" t="s">
        <v>13214</v>
      </c>
      <c r="B8631" s="53">
        <v>0</v>
      </c>
      <c r="C8631" s="53" t="s">
        <v>33536</v>
      </c>
      <c r="D8631" s="53" t="s">
        <v>33872</v>
      </c>
    </row>
    <row r="8632" spans="1:4" ht="15" x14ac:dyDescent="0.25">
      <c r="A8632" s="53" t="s">
        <v>13215</v>
      </c>
      <c r="B8632" s="53">
        <v>0</v>
      </c>
      <c r="C8632" s="53" t="s">
        <v>33536</v>
      </c>
      <c r="D8632" s="53" t="s">
        <v>33872</v>
      </c>
    </row>
    <row r="8633" spans="1:4" ht="15" x14ac:dyDescent="0.25">
      <c r="A8633" s="53" t="s">
        <v>13216</v>
      </c>
      <c r="B8633" s="53">
        <v>0</v>
      </c>
      <c r="C8633" s="53" t="s">
        <v>33536</v>
      </c>
      <c r="D8633" s="53" t="s">
        <v>33872</v>
      </c>
    </row>
    <row r="8634" spans="1:4" ht="15" x14ac:dyDescent="0.25">
      <c r="A8634" s="53" t="s">
        <v>13217</v>
      </c>
      <c r="B8634" s="53">
        <v>0</v>
      </c>
      <c r="C8634" s="53" t="s">
        <v>33536</v>
      </c>
      <c r="D8634" s="53" t="s">
        <v>33872</v>
      </c>
    </row>
    <row r="8635" spans="1:4" ht="15" x14ac:dyDescent="0.25">
      <c r="A8635" s="53" t="s">
        <v>13218</v>
      </c>
      <c r="B8635" s="53">
        <v>0</v>
      </c>
      <c r="C8635" s="53" t="s">
        <v>33537</v>
      </c>
      <c r="D8635" s="53" t="s">
        <v>33872</v>
      </c>
    </row>
    <row r="8636" spans="1:4" ht="15" x14ac:dyDescent="0.25">
      <c r="A8636" s="53" t="s">
        <v>13219</v>
      </c>
      <c r="B8636" s="53">
        <v>0</v>
      </c>
      <c r="C8636" s="53" t="s">
        <v>33537</v>
      </c>
      <c r="D8636" s="53" t="s">
        <v>33872</v>
      </c>
    </row>
    <row r="8637" spans="1:4" ht="15" x14ac:dyDescent="0.25">
      <c r="A8637" s="53" t="s">
        <v>13220</v>
      </c>
      <c r="B8637" s="53">
        <v>0</v>
      </c>
      <c r="C8637" s="53" t="s">
        <v>33537</v>
      </c>
      <c r="D8637" s="53" t="s">
        <v>33872</v>
      </c>
    </row>
    <row r="8638" spans="1:4" ht="15" x14ac:dyDescent="0.25">
      <c r="A8638" s="53" t="s">
        <v>13221</v>
      </c>
      <c r="B8638" s="53">
        <v>0</v>
      </c>
      <c r="C8638" s="53" t="s">
        <v>33536</v>
      </c>
      <c r="D8638" s="53" t="s">
        <v>33872</v>
      </c>
    </row>
    <row r="8639" spans="1:4" ht="15" x14ac:dyDescent="0.25">
      <c r="A8639" s="53" t="s">
        <v>13222</v>
      </c>
      <c r="B8639" s="53">
        <v>0</v>
      </c>
      <c r="C8639" s="53" t="s">
        <v>33536</v>
      </c>
      <c r="D8639" s="53" t="s">
        <v>33872</v>
      </c>
    </row>
    <row r="8640" spans="1:4" ht="15" x14ac:dyDescent="0.25">
      <c r="A8640" s="53" t="s">
        <v>13223</v>
      </c>
      <c r="B8640" s="53">
        <v>0</v>
      </c>
      <c r="C8640" s="53" t="s">
        <v>33536</v>
      </c>
      <c r="D8640" s="53" t="s">
        <v>33872</v>
      </c>
    </row>
    <row r="8641" spans="1:4" ht="15" x14ac:dyDescent="0.25">
      <c r="A8641" s="53" t="s">
        <v>13224</v>
      </c>
      <c r="B8641" s="53">
        <v>0</v>
      </c>
      <c r="C8641" s="53" t="s">
        <v>33537</v>
      </c>
      <c r="D8641" s="53" t="s">
        <v>33872</v>
      </c>
    </row>
    <row r="8642" spans="1:4" ht="15" x14ac:dyDescent="0.25">
      <c r="A8642" s="53" t="s">
        <v>13225</v>
      </c>
      <c r="B8642" s="53">
        <v>0</v>
      </c>
      <c r="C8642" s="53" t="s">
        <v>33537</v>
      </c>
      <c r="D8642" s="53" t="s">
        <v>33872</v>
      </c>
    </row>
    <row r="8643" spans="1:4" ht="15" x14ac:dyDescent="0.25">
      <c r="A8643" s="53" t="s">
        <v>13226</v>
      </c>
      <c r="B8643" s="53">
        <v>0</v>
      </c>
      <c r="C8643" s="53" t="s">
        <v>33537</v>
      </c>
      <c r="D8643" s="53" t="s">
        <v>33872</v>
      </c>
    </row>
    <row r="8644" spans="1:4" ht="15" x14ac:dyDescent="0.25">
      <c r="A8644" s="53" t="s">
        <v>13227</v>
      </c>
      <c r="B8644" s="53">
        <v>0</v>
      </c>
      <c r="C8644" s="53" t="s">
        <v>33537</v>
      </c>
      <c r="D8644" s="53" t="s">
        <v>33872</v>
      </c>
    </row>
    <row r="8645" spans="1:4" ht="15" x14ac:dyDescent="0.25">
      <c r="A8645" s="53" t="s">
        <v>13228</v>
      </c>
      <c r="B8645" s="53">
        <v>0</v>
      </c>
      <c r="C8645" s="53" t="s">
        <v>33537</v>
      </c>
      <c r="D8645" s="53" t="s">
        <v>33872</v>
      </c>
    </row>
    <row r="8646" spans="1:4" ht="15" x14ac:dyDescent="0.25">
      <c r="A8646" s="53" t="s">
        <v>13229</v>
      </c>
      <c r="B8646" s="53">
        <v>0</v>
      </c>
      <c r="C8646" s="53" t="s">
        <v>33537</v>
      </c>
      <c r="D8646" s="53" t="s">
        <v>33872</v>
      </c>
    </row>
    <row r="8647" spans="1:4" ht="15" x14ac:dyDescent="0.25">
      <c r="A8647" s="53" t="s">
        <v>13230</v>
      </c>
      <c r="B8647" s="53">
        <v>0</v>
      </c>
      <c r="C8647" s="53" t="s">
        <v>33537</v>
      </c>
      <c r="D8647" s="53" t="s">
        <v>33872</v>
      </c>
    </row>
    <row r="8648" spans="1:4" ht="15" x14ac:dyDescent="0.25">
      <c r="A8648" s="53" t="s">
        <v>13231</v>
      </c>
      <c r="B8648" s="53">
        <v>0</v>
      </c>
      <c r="C8648" s="53" t="s">
        <v>33537</v>
      </c>
      <c r="D8648" s="53" t="s">
        <v>33872</v>
      </c>
    </row>
    <row r="8649" spans="1:4" ht="15" x14ac:dyDescent="0.25">
      <c r="A8649" s="53" t="s">
        <v>13232</v>
      </c>
      <c r="B8649" s="53">
        <v>0</v>
      </c>
      <c r="C8649" s="53" t="s">
        <v>33536</v>
      </c>
      <c r="D8649" s="53" t="s">
        <v>33872</v>
      </c>
    </row>
    <row r="8650" spans="1:4" ht="15" x14ac:dyDescent="0.25">
      <c r="A8650" s="53" t="s">
        <v>13233</v>
      </c>
      <c r="B8650" s="53">
        <v>0</v>
      </c>
      <c r="C8650" s="53" t="s">
        <v>33537</v>
      </c>
      <c r="D8650" s="53" t="s">
        <v>33872</v>
      </c>
    </row>
    <row r="8651" spans="1:4" ht="15" x14ac:dyDescent="0.25">
      <c r="A8651" s="53" t="s">
        <v>13234</v>
      </c>
      <c r="B8651" s="53">
        <v>0</v>
      </c>
      <c r="C8651" s="53" t="s">
        <v>33537</v>
      </c>
      <c r="D8651" s="53" t="s">
        <v>33872</v>
      </c>
    </row>
    <row r="8652" spans="1:4" ht="15" x14ac:dyDescent="0.25">
      <c r="A8652" s="53" t="s">
        <v>13235</v>
      </c>
      <c r="B8652" s="53">
        <v>0</v>
      </c>
      <c r="C8652" s="53" t="s">
        <v>33537</v>
      </c>
      <c r="D8652" s="53" t="s">
        <v>33872</v>
      </c>
    </row>
    <row r="8653" spans="1:4" ht="15" x14ac:dyDescent="0.25">
      <c r="A8653" s="53" t="s">
        <v>13236</v>
      </c>
      <c r="B8653" s="53">
        <v>0</v>
      </c>
      <c r="C8653" s="53" t="s">
        <v>33537</v>
      </c>
      <c r="D8653" s="53" t="s">
        <v>33872</v>
      </c>
    </row>
    <row r="8654" spans="1:4" ht="15" x14ac:dyDescent="0.25">
      <c r="A8654" s="53" t="s">
        <v>13237</v>
      </c>
      <c r="B8654" s="53">
        <v>0</v>
      </c>
      <c r="C8654" s="53" t="s">
        <v>33537</v>
      </c>
      <c r="D8654" s="53" t="s">
        <v>33872</v>
      </c>
    </row>
    <row r="8655" spans="1:4" ht="15" x14ac:dyDescent="0.25">
      <c r="A8655" s="53" t="s">
        <v>13238</v>
      </c>
      <c r="B8655" s="53">
        <v>0</v>
      </c>
      <c r="C8655" s="53" t="s">
        <v>33536</v>
      </c>
      <c r="D8655" s="53" t="s">
        <v>33872</v>
      </c>
    </row>
    <row r="8656" spans="1:4" ht="15" x14ac:dyDescent="0.25">
      <c r="A8656" s="53" t="s">
        <v>13239</v>
      </c>
      <c r="B8656" s="53">
        <v>0</v>
      </c>
      <c r="C8656" s="53" t="s">
        <v>33537</v>
      </c>
      <c r="D8656" s="53" t="s">
        <v>33872</v>
      </c>
    </row>
    <row r="8657" spans="1:4" ht="15" x14ac:dyDescent="0.25">
      <c r="A8657" s="53" t="s">
        <v>13240</v>
      </c>
      <c r="B8657" s="53">
        <v>0</v>
      </c>
      <c r="C8657" s="53" t="s">
        <v>33537</v>
      </c>
      <c r="D8657" s="53" t="s">
        <v>33872</v>
      </c>
    </row>
    <row r="8658" spans="1:4" ht="15" x14ac:dyDescent="0.25">
      <c r="A8658" s="53" t="s">
        <v>13241</v>
      </c>
      <c r="B8658" s="53">
        <v>0</v>
      </c>
      <c r="C8658" s="53" t="s">
        <v>33537</v>
      </c>
      <c r="D8658" s="53" t="s">
        <v>33872</v>
      </c>
    </row>
    <row r="8659" spans="1:4" ht="15" x14ac:dyDescent="0.25">
      <c r="A8659" s="53" t="s">
        <v>13242</v>
      </c>
      <c r="B8659" s="53">
        <v>0</v>
      </c>
      <c r="C8659" s="53" t="s">
        <v>33537</v>
      </c>
      <c r="D8659" s="53" t="s">
        <v>33872</v>
      </c>
    </row>
    <row r="8660" spans="1:4" ht="15" x14ac:dyDescent="0.25">
      <c r="A8660" s="53" t="s">
        <v>13243</v>
      </c>
      <c r="B8660" s="53">
        <v>0</v>
      </c>
      <c r="C8660" s="53" t="s">
        <v>33537</v>
      </c>
      <c r="D8660" s="53" t="s">
        <v>33872</v>
      </c>
    </row>
    <row r="8661" spans="1:4" ht="15" x14ac:dyDescent="0.25">
      <c r="A8661" s="53" t="s">
        <v>13244</v>
      </c>
      <c r="B8661" s="53">
        <v>0</v>
      </c>
      <c r="C8661" s="53" t="s">
        <v>33537</v>
      </c>
      <c r="D8661" s="53" t="s">
        <v>33872</v>
      </c>
    </row>
    <row r="8662" spans="1:4" ht="15" x14ac:dyDescent="0.25">
      <c r="A8662" s="53" t="s">
        <v>13245</v>
      </c>
      <c r="B8662" s="53">
        <v>0</v>
      </c>
      <c r="C8662" s="53" t="s">
        <v>33536</v>
      </c>
      <c r="D8662" s="53" t="s">
        <v>33872</v>
      </c>
    </row>
    <row r="8663" spans="1:4" ht="15" x14ac:dyDescent="0.25">
      <c r="A8663" s="53" t="s">
        <v>13246</v>
      </c>
      <c r="B8663" s="53">
        <v>0</v>
      </c>
      <c r="C8663" s="53" t="s">
        <v>33536</v>
      </c>
      <c r="D8663" s="53" t="s">
        <v>33872</v>
      </c>
    </row>
    <row r="8664" spans="1:4" ht="15" x14ac:dyDescent="0.25">
      <c r="A8664" s="53" t="s">
        <v>13247</v>
      </c>
      <c r="B8664" s="53">
        <v>0</v>
      </c>
      <c r="C8664" s="53" t="s">
        <v>33536</v>
      </c>
      <c r="D8664" s="53" t="s">
        <v>33872</v>
      </c>
    </row>
    <row r="8665" spans="1:4" ht="15" x14ac:dyDescent="0.25">
      <c r="A8665" s="53" t="s">
        <v>13248</v>
      </c>
      <c r="B8665" s="53">
        <v>0</v>
      </c>
      <c r="C8665" s="53" t="s">
        <v>33536</v>
      </c>
      <c r="D8665" s="53" t="s">
        <v>33872</v>
      </c>
    </row>
    <row r="8666" spans="1:4" ht="15" x14ac:dyDescent="0.25">
      <c r="A8666" s="53" t="s">
        <v>13249</v>
      </c>
      <c r="B8666" s="53">
        <v>0</v>
      </c>
      <c r="C8666" s="53" t="s">
        <v>33536</v>
      </c>
      <c r="D8666" s="53" t="s">
        <v>33872</v>
      </c>
    </row>
    <row r="8667" spans="1:4" ht="15" x14ac:dyDescent="0.25">
      <c r="A8667" s="53" t="s">
        <v>13250</v>
      </c>
      <c r="B8667" s="53">
        <v>0</v>
      </c>
      <c r="C8667" s="53" t="s">
        <v>33536</v>
      </c>
      <c r="D8667" s="53" t="s">
        <v>33872</v>
      </c>
    </row>
    <row r="8668" spans="1:4" ht="15" x14ac:dyDescent="0.25">
      <c r="A8668" s="53" t="s">
        <v>13251</v>
      </c>
      <c r="B8668" s="53">
        <v>0</v>
      </c>
      <c r="C8668" s="53" t="s">
        <v>33536</v>
      </c>
      <c r="D8668" s="53" t="s">
        <v>33872</v>
      </c>
    </row>
    <row r="8669" spans="1:4" ht="15" x14ac:dyDescent="0.25">
      <c r="A8669" s="53" t="s">
        <v>13252</v>
      </c>
      <c r="B8669" s="53">
        <v>0</v>
      </c>
      <c r="C8669" s="53" t="s">
        <v>33536</v>
      </c>
      <c r="D8669" s="53" t="s">
        <v>33872</v>
      </c>
    </row>
    <row r="8670" spans="1:4" ht="15" x14ac:dyDescent="0.25">
      <c r="A8670" s="53" t="s">
        <v>13253</v>
      </c>
      <c r="B8670" s="53">
        <v>0</v>
      </c>
      <c r="C8670" s="53" t="s">
        <v>33536</v>
      </c>
      <c r="D8670" s="53" t="s">
        <v>33872</v>
      </c>
    </row>
    <row r="8671" spans="1:4" ht="15" x14ac:dyDescent="0.25">
      <c r="A8671" s="53" t="s">
        <v>13254</v>
      </c>
      <c r="B8671" s="53">
        <v>0</v>
      </c>
      <c r="C8671" s="53" t="s">
        <v>33536</v>
      </c>
      <c r="D8671" s="53" t="s">
        <v>33872</v>
      </c>
    </row>
    <row r="8672" spans="1:4" ht="15" x14ac:dyDescent="0.25">
      <c r="A8672" s="53" t="s">
        <v>13255</v>
      </c>
      <c r="B8672" s="53">
        <v>0</v>
      </c>
      <c r="C8672" s="53" t="s">
        <v>33536</v>
      </c>
      <c r="D8672" s="53" t="s">
        <v>33872</v>
      </c>
    </row>
    <row r="8673" spans="1:4" ht="15" x14ac:dyDescent="0.25">
      <c r="A8673" s="53" t="s">
        <v>13256</v>
      </c>
      <c r="B8673" s="53">
        <v>0</v>
      </c>
      <c r="C8673" s="53" t="s">
        <v>33536</v>
      </c>
      <c r="D8673" s="53" t="s">
        <v>33872</v>
      </c>
    </row>
    <row r="8674" spans="1:4" ht="15" x14ac:dyDescent="0.25">
      <c r="A8674" s="53" t="s">
        <v>13257</v>
      </c>
      <c r="B8674" s="53">
        <v>0</v>
      </c>
      <c r="C8674" s="53" t="s">
        <v>33536</v>
      </c>
      <c r="D8674" s="53" t="s">
        <v>33872</v>
      </c>
    </row>
    <row r="8675" spans="1:4" ht="15" x14ac:dyDescent="0.25">
      <c r="A8675" s="53" t="s">
        <v>13258</v>
      </c>
      <c r="B8675" s="53">
        <v>0</v>
      </c>
      <c r="C8675" s="53" t="s">
        <v>33536</v>
      </c>
      <c r="D8675" s="53" t="s">
        <v>33872</v>
      </c>
    </row>
    <row r="8676" spans="1:4" ht="15" x14ac:dyDescent="0.25">
      <c r="A8676" s="53" t="s">
        <v>13259</v>
      </c>
      <c r="B8676" s="53">
        <v>0</v>
      </c>
      <c r="C8676" s="53" t="s">
        <v>33536</v>
      </c>
      <c r="D8676" s="53" t="s">
        <v>33872</v>
      </c>
    </row>
    <row r="8677" spans="1:4" ht="15" x14ac:dyDescent="0.25">
      <c r="A8677" s="53" t="s">
        <v>13260</v>
      </c>
      <c r="B8677" s="53">
        <v>0</v>
      </c>
      <c r="C8677" s="53" t="s">
        <v>33536</v>
      </c>
      <c r="D8677" s="53" t="s">
        <v>33872</v>
      </c>
    </row>
    <row r="8678" spans="1:4" ht="15" x14ac:dyDescent="0.25">
      <c r="A8678" s="53" t="s">
        <v>13261</v>
      </c>
      <c r="B8678" s="53">
        <v>0</v>
      </c>
      <c r="C8678" s="53" t="s">
        <v>33536</v>
      </c>
      <c r="D8678" s="53" t="s">
        <v>33872</v>
      </c>
    </row>
    <row r="8679" spans="1:4" ht="15" x14ac:dyDescent="0.25">
      <c r="A8679" s="53" t="s">
        <v>13262</v>
      </c>
      <c r="B8679" s="53">
        <v>0</v>
      </c>
      <c r="C8679" s="53" t="s">
        <v>33536</v>
      </c>
      <c r="D8679" s="53" t="s">
        <v>33872</v>
      </c>
    </row>
    <row r="8680" spans="1:4" ht="15" x14ac:dyDescent="0.25">
      <c r="A8680" s="53" t="s">
        <v>13263</v>
      </c>
      <c r="B8680" s="53">
        <v>0</v>
      </c>
      <c r="C8680" s="53" t="s">
        <v>33536</v>
      </c>
      <c r="D8680" s="53" t="s">
        <v>33872</v>
      </c>
    </row>
    <row r="8681" spans="1:4" ht="15" x14ac:dyDescent="0.25">
      <c r="A8681" s="53" t="s">
        <v>13264</v>
      </c>
      <c r="B8681" s="53">
        <v>0</v>
      </c>
      <c r="C8681" s="53" t="s">
        <v>33536</v>
      </c>
      <c r="D8681" s="53" t="s">
        <v>33872</v>
      </c>
    </row>
    <row r="8682" spans="1:4" ht="15" x14ac:dyDescent="0.25">
      <c r="A8682" s="53" t="s">
        <v>13265</v>
      </c>
      <c r="B8682" s="53">
        <v>0</v>
      </c>
      <c r="C8682" s="53" t="s">
        <v>33536</v>
      </c>
      <c r="D8682" s="53" t="s">
        <v>33872</v>
      </c>
    </row>
    <row r="8683" spans="1:4" ht="15" x14ac:dyDescent="0.25">
      <c r="A8683" s="53" t="s">
        <v>13266</v>
      </c>
      <c r="B8683" s="53">
        <v>0</v>
      </c>
      <c r="C8683" s="53" t="s">
        <v>33536</v>
      </c>
      <c r="D8683" s="53" t="s">
        <v>33872</v>
      </c>
    </row>
    <row r="8684" spans="1:4" ht="15" x14ac:dyDescent="0.25">
      <c r="A8684" s="53" t="s">
        <v>13267</v>
      </c>
      <c r="B8684" s="53">
        <v>0</v>
      </c>
      <c r="C8684" s="53" t="s">
        <v>33536</v>
      </c>
      <c r="D8684" s="53" t="s">
        <v>33872</v>
      </c>
    </row>
    <row r="8685" spans="1:4" ht="15" x14ac:dyDescent="0.25">
      <c r="A8685" s="53" t="s">
        <v>13268</v>
      </c>
      <c r="B8685" s="53">
        <v>0</v>
      </c>
      <c r="C8685" s="53" t="s">
        <v>33536</v>
      </c>
      <c r="D8685" s="53" t="s">
        <v>33872</v>
      </c>
    </row>
    <row r="8686" spans="1:4" ht="15" x14ac:dyDescent="0.25">
      <c r="A8686" s="53" t="s">
        <v>13269</v>
      </c>
      <c r="B8686" s="53">
        <v>0</v>
      </c>
      <c r="C8686" s="53" t="s">
        <v>33536</v>
      </c>
      <c r="D8686" s="53" t="s">
        <v>33872</v>
      </c>
    </row>
    <row r="8687" spans="1:4" ht="15" x14ac:dyDescent="0.25">
      <c r="A8687" s="53" t="s">
        <v>13270</v>
      </c>
      <c r="B8687" s="53">
        <v>0</v>
      </c>
      <c r="C8687" s="53" t="s">
        <v>33537</v>
      </c>
      <c r="D8687" s="53" t="s">
        <v>33872</v>
      </c>
    </row>
    <row r="8688" spans="1:4" ht="15" x14ac:dyDescent="0.25">
      <c r="A8688" s="53" t="s">
        <v>13271</v>
      </c>
      <c r="B8688" s="53">
        <v>0</v>
      </c>
      <c r="C8688" s="53" t="s">
        <v>33537</v>
      </c>
      <c r="D8688" s="53" t="s">
        <v>33872</v>
      </c>
    </row>
    <row r="8689" spans="1:4" ht="15" x14ac:dyDescent="0.25">
      <c r="A8689" s="53" t="s">
        <v>13272</v>
      </c>
      <c r="B8689" s="53">
        <v>0</v>
      </c>
      <c r="C8689" s="53" t="s">
        <v>33537</v>
      </c>
      <c r="D8689" s="53" t="s">
        <v>33872</v>
      </c>
    </row>
    <row r="8690" spans="1:4" ht="15" x14ac:dyDescent="0.25">
      <c r="A8690" s="53" t="s">
        <v>13273</v>
      </c>
      <c r="B8690" s="53">
        <v>0</v>
      </c>
      <c r="C8690" s="53" t="s">
        <v>33537</v>
      </c>
      <c r="D8690" s="53" t="s">
        <v>33872</v>
      </c>
    </row>
    <row r="8691" spans="1:4" ht="15" x14ac:dyDescent="0.25">
      <c r="A8691" s="53" t="s">
        <v>13274</v>
      </c>
      <c r="B8691" s="53">
        <v>0</v>
      </c>
      <c r="C8691" s="53" t="s">
        <v>33537</v>
      </c>
      <c r="D8691" s="53" t="s">
        <v>33872</v>
      </c>
    </row>
    <row r="8692" spans="1:4" ht="15" x14ac:dyDescent="0.25">
      <c r="A8692" s="53" t="s">
        <v>13275</v>
      </c>
      <c r="B8692" s="53">
        <v>0</v>
      </c>
      <c r="C8692" s="53" t="s">
        <v>33537</v>
      </c>
      <c r="D8692" s="53" t="s">
        <v>33872</v>
      </c>
    </row>
    <row r="8693" spans="1:4" ht="15" x14ac:dyDescent="0.25">
      <c r="A8693" s="53" t="s">
        <v>13276</v>
      </c>
      <c r="B8693" s="53">
        <v>0</v>
      </c>
      <c r="C8693" s="53" t="s">
        <v>33537</v>
      </c>
      <c r="D8693" s="53" t="s">
        <v>33872</v>
      </c>
    </row>
    <row r="8694" spans="1:4" ht="15" x14ac:dyDescent="0.25">
      <c r="A8694" s="53" t="s">
        <v>13277</v>
      </c>
      <c r="B8694" s="53">
        <v>0</v>
      </c>
      <c r="C8694" s="53" t="s">
        <v>33536</v>
      </c>
      <c r="D8694" s="53" t="s">
        <v>33872</v>
      </c>
    </row>
    <row r="8695" spans="1:4" ht="15" x14ac:dyDescent="0.25">
      <c r="A8695" s="53" t="s">
        <v>13278</v>
      </c>
      <c r="B8695" s="53">
        <v>0</v>
      </c>
      <c r="C8695" s="53" t="s">
        <v>33536</v>
      </c>
      <c r="D8695" s="53" t="s">
        <v>33872</v>
      </c>
    </row>
    <row r="8696" spans="1:4" ht="15" x14ac:dyDescent="0.25">
      <c r="A8696" s="53" t="s">
        <v>13279</v>
      </c>
      <c r="B8696" s="53">
        <v>0</v>
      </c>
      <c r="C8696" s="53" t="s">
        <v>33536</v>
      </c>
      <c r="D8696" s="53" t="s">
        <v>33872</v>
      </c>
    </row>
    <row r="8697" spans="1:4" ht="15" x14ac:dyDescent="0.25">
      <c r="A8697" s="53" t="s">
        <v>13280</v>
      </c>
      <c r="B8697" s="53">
        <v>0</v>
      </c>
      <c r="C8697" s="53" t="s">
        <v>33536</v>
      </c>
      <c r="D8697" s="53" t="s">
        <v>33872</v>
      </c>
    </row>
    <row r="8698" spans="1:4" ht="15" x14ac:dyDescent="0.25">
      <c r="A8698" s="53" t="s">
        <v>13281</v>
      </c>
      <c r="B8698" s="53">
        <v>0</v>
      </c>
      <c r="C8698" s="53" t="s">
        <v>33536</v>
      </c>
      <c r="D8698" s="53" t="s">
        <v>33872</v>
      </c>
    </row>
    <row r="8699" spans="1:4" ht="15" x14ac:dyDescent="0.25">
      <c r="A8699" s="53" t="s">
        <v>13282</v>
      </c>
      <c r="B8699" s="53">
        <v>0</v>
      </c>
      <c r="C8699" s="53" t="s">
        <v>33536</v>
      </c>
      <c r="D8699" s="53" t="s">
        <v>33872</v>
      </c>
    </row>
    <row r="8700" spans="1:4" ht="15" x14ac:dyDescent="0.25">
      <c r="A8700" s="53" t="s">
        <v>13283</v>
      </c>
      <c r="B8700" s="53">
        <v>0</v>
      </c>
      <c r="C8700" s="53" t="s">
        <v>33537</v>
      </c>
      <c r="D8700" s="53" t="s">
        <v>33872</v>
      </c>
    </row>
    <row r="8701" spans="1:4" ht="15" x14ac:dyDescent="0.25">
      <c r="A8701" s="53" t="s">
        <v>13284</v>
      </c>
      <c r="B8701" s="53">
        <v>0</v>
      </c>
      <c r="C8701" s="53" t="s">
        <v>33537</v>
      </c>
      <c r="D8701" s="53" t="s">
        <v>33872</v>
      </c>
    </row>
    <row r="8702" spans="1:4" ht="15" x14ac:dyDescent="0.25">
      <c r="A8702" s="53" t="s">
        <v>13285</v>
      </c>
      <c r="B8702" s="53">
        <v>0</v>
      </c>
      <c r="C8702" s="53" t="s">
        <v>33537</v>
      </c>
      <c r="D8702" s="53" t="s">
        <v>33872</v>
      </c>
    </row>
    <row r="8703" spans="1:4" ht="15" x14ac:dyDescent="0.25">
      <c r="A8703" s="53" t="s">
        <v>13286</v>
      </c>
      <c r="B8703" s="53">
        <v>0</v>
      </c>
      <c r="C8703" s="53" t="s">
        <v>33537</v>
      </c>
      <c r="D8703" s="53" t="s">
        <v>33872</v>
      </c>
    </row>
    <row r="8704" spans="1:4" ht="15" x14ac:dyDescent="0.25">
      <c r="A8704" s="53" t="s">
        <v>13287</v>
      </c>
      <c r="B8704" s="53">
        <v>0</v>
      </c>
      <c r="C8704" s="53" t="s">
        <v>33537</v>
      </c>
      <c r="D8704" s="53" t="s">
        <v>33872</v>
      </c>
    </row>
    <row r="8705" spans="1:4" ht="15" x14ac:dyDescent="0.25">
      <c r="A8705" s="53" t="s">
        <v>13288</v>
      </c>
      <c r="B8705" s="53">
        <v>0</v>
      </c>
      <c r="C8705" s="53" t="s">
        <v>33537</v>
      </c>
      <c r="D8705" s="53" t="s">
        <v>33872</v>
      </c>
    </row>
    <row r="8706" spans="1:4" ht="15" x14ac:dyDescent="0.25">
      <c r="A8706" s="53" t="s">
        <v>13289</v>
      </c>
      <c r="B8706" s="53">
        <v>0</v>
      </c>
      <c r="C8706" s="53" t="s">
        <v>33537</v>
      </c>
      <c r="D8706" s="53" t="s">
        <v>33872</v>
      </c>
    </row>
    <row r="8707" spans="1:4" ht="15" x14ac:dyDescent="0.25">
      <c r="A8707" s="53" t="s">
        <v>13290</v>
      </c>
      <c r="B8707" s="53">
        <v>0</v>
      </c>
      <c r="C8707" s="53" t="s">
        <v>33536</v>
      </c>
      <c r="D8707" s="53" t="s">
        <v>33872</v>
      </c>
    </row>
    <row r="8708" spans="1:4" ht="15" x14ac:dyDescent="0.25">
      <c r="A8708" s="53" t="s">
        <v>13291</v>
      </c>
      <c r="B8708" s="53">
        <v>0</v>
      </c>
      <c r="C8708" s="53" t="s">
        <v>33536</v>
      </c>
      <c r="D8708" s="53" t="s">
        <v>33872</v>
      </c>
    </row>
    <row r="8709" spans="1:4" ht="15" x14ac:dyDescent="0.25">
      <c r="A8709" s="53" t="s">
        <v>13292</v>
      </c>
      <c r="B8709" s="53">
        <v>0</v>
      </c>
      <c r="C8709" s="53" t="s">
        <v>33537</v>
      </c>
      <c r="D8709" s="53" t="s">
        <v>33872</v>
      </c>
    </row>
    <row r="8710" spans="1:4" ht="15" x14ac:dyDescent="0.25">
      <c r="A8710" s="53" t="s">
        <v>13293</v>
      </c>
      <c r="B8710" s="53">
        <v>60</v>
      </c>
      <c r="C8710" s="53" t="s">
        <v>33536</v>
      </c>
      <c r="D8710" s="53" t="s">
        <v>33872</v>
      </c>
    </row>
    <row r="8711" spans="1:4" ht="15" x14ac:dyDescent="0.25">
      <c r="A8711" s="53" t="s">
        <v>13294</v>
      </c>
      <c r="B8711" s="53">
        <v>20</v>
      </c>
      <c r="C8711" s="53" t="s">
        <v>33536</v>
      </c>
      <c r="D8711" s="53" t="s">
        <v>33872</v>
      </c>
    </row>
    <row r="8712" spans="1:4" ht="15" x14ac:dyDescent="0.25">
      <c r="A8712" s="53" t="s">
        <v>13295</v>
      </c>
      <c r="B8712" s="53">
        <v>40</v>
      </c>
      <c r="C8712" s="53" t="s">
        <v>33536</v>
      </c>
      <c r="D8712" s="53" t="s">
        <v>33872</v>
      </c>
    </row>
    <row r="8713" spans="1:4" ht="15" x14ac:dyDescent="0.25">
      <c r="A8713" s="53" t="s">
        <v>13296</v>
      </c>
      <c r="B8713" s="53">
        <v>30</v>
      </c>
      <c r="C8713" s="53" t="s">
        <v>33536</v>
      </c>
      <c r="D8713" s="53" t="s">
        <v>33872</v>
      </c>
    </row>
    <row r="8714" spans="1:4" ht="15" x14ac:dyDescent="0.25">
      <c r="A8714" s="53" t="s">
        <v>13297</v>
      </c>
      <c r="B8714" s="53">
        <v>30</v>
      </c>
      <c r="C8714" s="53" t="s">
        <v>33536</v>
      </c>
      <c r="D8714" s="53" t="s">
        <v>33872</v>
      </c>
    </row>
    <row r="8715" spans="1:4" ht="15" x14ac:dyDescent="0.25">
      <c r="A8715" s="53" t="s">
        <v>13298</v>
      </c>
      <c r="B8715" s="53">
        <v>30</v>
      </c>
      <c r="C8715" s="53" t="s">
        <v>33536</v>
      </c>
      <c r="D8715" s="53" t="s">
        <v>33872</v>
      </c>
    </row>
    <row r="8716" spans="1:4" ht="15" x14ac:dyDescent="0.25">
      <c r="A8716" s="53" t="s">
        <v>13299</v>
      </c>
      <c r="B8716" s="53">
        <v>30</v>
      </c>
      <c r="C8716" s="53" t="s">
        <v>33536</v>
      </c>
      <c r="D8716" s="53" t="s">
        <v>33872</v>
      </c>
    </row>
    <row r="8717" spans="1:4" ht="15" x14ac:dyDescent="0.25">
      <c r="A8717" s="53" t="s">
        <v>13300</v>
      </c>
      <c r="B8717" s="53">
        <v>60</v>
      </c>
      <c r="C8717" s="53" t="s">
        <v>33536</v>
      </c>
      <c r="D8717" s="53" t="s">
        <v>33872</v>
      </c>
    </row>
    <row r="8718" spans="1:4" ht="15" x14ac:dyDescent="0.25">
      <c r="A8718" s="53" t="s">
        <v>13301</v>
      </c>
      <c r="B8718" s="53">
        <v>30</v>
      </c>
      <c r="C8718" s="53" t="s">
        <v>33536</v>
      </c>
      <c r="D8718" s="53" t="s">
        <v>33872</v>
      </c>
    </row>
    <row r="8719" spans="1:4" ht="15" x14ac:dyDescent="0.25">
      <c r="A8719" s="53" t="s">
        <v>13302</v>
      </c>
      <c r="B8719" s="53">
        <v>30</v>
      </c>
      <c r="C8719" s="53" t="s">
        <v>33536</v>
      </c>
      <c r="D8719" s="53" t="s">
        <v>33872</v>
      </c>
    </row>
    <row r="8720" spans="1:4" ht="15" x14ac:dyDescent="0.25">
      <c r="A8720" s="53" t="s">
        <v>13303</v>
      </c>
      <c r="B8720" s="53">
        <v>30</v>
      </c>
      <c r="C8720" s="53" t="s">
        <v>33536</v>
      </c>
      <c r="D8720" s="53" t="s">
        <v>33872</v>
      </c>
    </row>
    <row r="8721" spans="1:4" ht="15" x14ac:dyDescent="0.25">
      <c r="A8721" s="53" t="s">
        <v>13304</v>
      </c>
      <c r="B8721" s="53">
        <v>30</v>
      </c>
      <c r="C8721" s="53" t="s">
        <v>33536</v>
      </c>
      <c r="D8721" s="53" t="s">
        <v>33872</v>
      </c>
    </row>
    <row r="8722" spans="1:4" ht="15" x14ac:dyDescent="0.25">
      <c r="A8722" s="53" t="s">
        <v>13305</v>
      </c>
      <c r="B8722" s="53">
        <v>30</v>
      </c>
      <c r="C8722" s="53" t="s">
        <v>33536</v>
      </c>
      <c r="D8722" s="53" t="s">
        <v>33872</v>
      </c>
    </row>
    <row r="8723" spans="1:4" ht="15" x14ac:dyDescent="0.25">
      <c r="A8723" s="53" t="s">
        <v>13306</v>
      </c>
      <c r="B8723" s="53">
        <v>30</v>
      </c>
      <c r="C8723" s="53" t="s">
        <v>33536</v>
      </c>
      <c r="D8723" s="53" t="s">
        <v>33872</v>
      </c>
    </row>
    <row r="8724" spans="1:4" ht="15" x14ac:dyDescent="0.25">
      <c r="A8724" s="53" t="s">
        <v>13307</v>
      </c>
      <c r="B8724" s="53">
        <v>30</v>
      </c>
      <c r="C8724" s="53" t="s">
        <v>33536</v>
      </c>
      <c r="D8724" s="53" t="s">
        <v>33873</v>
      </c>
    </row>
    <row r="8725" spans="1:4" ht="15" x14ac:dyDescent="0.25">
      <c r="A8725" s="53" t="s">
        <v>13308</v>
      </c>
      <c r="B8725" s="53">
        <v>30</v>
      </c>
      <c r="C8725" s="53" t="s">
        <v>33536</v>
      </c>
      <c r="D8725" s="53" t="s">
        <v>33873</v>
      </c>
    </row>
    <row r="8726" spans="1:4" ht="15" x14ac:dyDescent="0.25">
      <c r="A8726" s="53" t="s">
        <v>13309</v>
      </c>
      <c r="B8726" s="53">
        <v>30</v>
      </c>
      <c r="C8726" s="53" t="s">
        <v>33536</v>
      </c>
      <c r="D8726" s="53" t="s">
        <v>33873</v>
      </c>
    </row>
    <row r="8727" spans="1:4" ht="15" x14ac:dyDescent="0.25">
      <c r="A8727" s="53" t="s">
        <v>13310</v>
      </c>
      <c r="B8727" s="53">
        <v>30</v>
      </c>
      <c r="C8727" s="53" t="s">
        <v>33536</v>
      </c>
      <c r="D8727" s="53" t="s">
        <v>33873</v>
      </c>
    </row>
    <row r="8728" spans="1:4" ht="15" x14ac:dyDescent="0.25">
      <c r="A8728" s="53" t="s">
        <v>13311</v>
      </c>
      <c r="B8728" s="53">
        <v>0</v>
      </c>
      <c r="C8728" s="53" t="s">
        <v>33537</v>
      </c>
      <c r="D8728" s="53" t="s">
        <v>33872</v>
      </c>
    </row>
    <row r="8729" spans="1:4" ht="15" x14ac:dyDescent="0.25">
      <c r="A8729" s="53" t="s">
        <v>13312</v>
      </c>
      <c r="B8729" s="53">
        <v>0</v>
      </c>
      <c r="C8729" s="53" t="s">
        <v>33539</v>
      </c>
      <c r="D8729" s="53" t="s">
        <v>33873</v>
      </c>
    </row>
    <row r="8730" spans="1:4" ht="15" x14ac:dyDescent="0.25">
      <c r="A8730" s="53" t="s">
        <v>13313</v>
      </c>
      <c r="B8730" s="53">
        <v>0</v>
      </c>
      <c r="C8730" s="53" t="s">
        <v>33539</v>
      </c>
      <c r="D8730" s="53" t="s">
        <v>33873</v>
      </c>
    </row>
    <row r="8731" spans="1:4" ht="15" x14ac:dyDescent="0.25">
      <c r="A8731" s="53" t="s">
        <v>13314</v>
      </c>
      <c r="B8731" s="53">
        <v>0</v>
      </c>
      <c r="C8731" s="53" t="s">
        <v>33537</v>
      </c>
      <c r="D8731" s="53" t="s">
        <v>33872</v>
      </c>
    </row>
    <row r="8732" spans="1:4" ht="15" x14ac:dyDescent="0.25">
      <c r="A8732" s="53" t="s">
        <v>13315</v>
      </c>
      <c r="B8732" s="53">
        <v>60</v>
      </c>
      <c r="C8732" s="53" t="s">
        <v>33536</v>
      </c>
      <c r="D8732" s="53" t="s">
        <v>33872</v>
      </c>
    </row>
    <row r="8733" spans="1:4" ht="15" x14ac:dyDescent="0.25">
      <c r="A8733" s="53" t="s">
        <v>13316</v>
      </c>
      <c r="B8733" s="53">
        <v>30</v>
      </c>
      <c r="C8733" s="53" t="s">
        <v>33536</v>
      </c>
      <c r="D8733" s="53" t="s">
        <v>33872</v>
      </c>
    </row>
    <row r="8734" spans="1:4" ht="15" x14ac:dyDescent="0.25">
      <c r="A8734" s="53" t="s">
        <v>13317</v>
      </c>
      <c r="B8734" s="53">
        <v>30</v>
      </c>
      <c r="C8734" s="53" t="s">
        <v>33536</v>
      </c>
      <c r="D8734" s="53" t="s">
        <v>33872</v>
      </c>
    </row>
    <row r="8735" spans="1:4" ht="15" x14ac:dyDescent="0.25">
      <c r="A8735" s="53" t="s">
        <v>13318</v>
      </c>
      <c r="B8735" s="53">
        <v>30</v>
      </c>
      <c r="C8735" s="53" t="s">
        <v>33536</v>
      </c>
      <c r="D8735" s="53" t="s">
        <v>33872</v>
      </c>
    </row>
    <row r="8736" spans="1:4" ht="15" x14ac:dyDescent="0.25">
      <c r="A8736" s="53" t="s">
        <v>13319</v>
      </c>
      <c r="B8736" s="53">
        <v>30</v>
      </c>
      <c r="C8736" s="53" t="s">
        <v>33536</v>
      </c>
      <c r="D8736" s="53" t="s">
        <v>33872</v>
      </c>
    </row>
    <row r="8737" spans="1:4" ht="15" x14ac:dyDescent="0.25">
      <c r="A8737" s="53" t="s">
        <v>13320</v>
      </c>
      <c r="B8737" s="53">
        <v>30</v>
      </c>
      <c r="C8737" s="53" t="s">
        <v>33536</v>
      </c>
      <c r="D8737" s="53" t="s">
        <v>33872</v>
      </c>
    </row>
    <row r="8738" spans="1:4" ht="15" x14ac:dyDescent="0.25">
      <c r="A8738" s="53" t="s">
        <v>13321</v>
      </c>
      <c r="B8738" s="53">
        <v>30</v>
      </c>
      <c r="C8738" s="53" t="s">
        <v>33536</v>
      </c>
      <c r="D8738" s="53" t="s">
        <v>33872</v>
      </c>
    </row>
    <row r="8739" spans="1:4" ht="15" x14ac:dyDescent="0.25">
      <c r="A8739" s="53" t="s">
        <v>13322</v>
      </c>
      <c r="B8739" s="53">
        <v>30</v>
      </c>
      <c r="C8739" s="53" t="s">
        <v>33536</v>
      </c>
      <c r="D8739" s="53" t="s">
        <v>33872</v>
      </c>
    </row>
    <row r="8740" spans="1:4" ht="15" x14ac:dyDescent="0.25">
      <c r="A8740" s="53" t="s">
        <v>13323</v>
      </c>
      <c r="B8740" s="53">
        <v>30</v>
      </c>
      <c r="C8740" s="53" t="s">
        <v>33536</v>
      </c>
      <c r="D8740" s="53" t="s">
        <v>33872</v>
      </c>
    </row>
    <row r="8741" spans="1:4" ht="15" x14ac:dyDescent="0.25">
      <c r="A8741" s="53" t="s">
        <v>13324</v>
      </c>
      <c r="B8741" s="53">
        <v>30</v>
      </c>
      <c r="C8741" s="53" t="s">
        <v>33536</v>
      </c>
      <c r="D8741" s="53" t="s">
        <v>33872</v>
      </c>
    </row>
    <row r="8742" spans="1:4" ht="15" x14ac:dyDescent="0.25">
      <c r="A8742" s="53" t="s">
        <v>13325</v>
      </c>
      <c r="B8742" s="53">
        <v>30</v>
      </c>
      <c r="C8742" s="53" t="s">
        <v>33536</v>
      </c>
      <c r="D8742" s="53" t="s">
        <v>33872</v>
      </c>
    </row>
    <row r="8743" spans="1:4" ht="15" x14ac:dyDescent="0.25">
      <c r="A8743" s="53" t="s">
        <v>13326</v>
      </c>
      <c r="B8743" s="53">
        <v>30</v>
      </c>
      <c r="C8743" s="53" t="s">
        <v>33536</v>
      </c>
      <c r="D8743" s="53" t="s">
        <v>33872</v>
      </c>
    </row>
    <row r="8744" spans="1:4" ht="15" x14ac:dyDescent="0.25">
      <c r="A8744" s="53" t="s">
        <v>13327</v>
      </c>
      <c r="B8744" s="53">
        <v>30</v>
      </c>
      <c r="C8744" s="53" t="s">
        <v>33536</v>
      </c>
      <c r="D8744" s="53" t="s">
        <v>33872</v>
      </c>
    </row>
    <row r="8745" spans="1:4" ht="15" x14ac:dyDescent="0.25">
      <c r="A8745" s="53" t="s">
        <v>13328</v>
      </c>
      <c r="B8745" s="53">
        <v>30</v>
      </c>
      <c r="C8745" s="53" t="s">
        <v>33536</v>
      </c>
      <c r="D8745" s="53" t="s">
        <v>33872</v>
      </c>
    </row>
    <row r="8746" spans="1:4" ht="15" x14ac:dyDescent="0.25">
      <c r="A8746" s="53" t="s">
        <v>13329</v>
      </c>
      <c r="B8746" s="53">
        <v>30</v>
      </c>
      <c r="C8746" s="53" t="s">
        <v>33536</v>
      </c>
      <c r="D8746" s="53" t="s">
        <v>33872</v>
      </c>
    </row>
    <row r="8747" spans="1:4" ht="15" x14ac:dyDescent="0.25">
      <c r="A8747" s="53" t="s">
        <v>13330</v>
      </c>
      <c r="B8747" s="53">
        <v>30</v>
      </c>
      <c r="C8747" s="53" t="s">
        <v>33536</v>
      </c>
      <c r="D8747" s="53" t="s">
        <v>33872</v>
      </c>
    </row>
    <row r="8748" spans="1:4" ht="15" x14ac:dyDescent="0.25">
      <c r="A8748" s="53" t="s">
        <v>13331</v>
      </c>
      <c r="B8748" s="53">
        <v>30</v>
      </c>
      <c r="C8748" s="53" t="s">
        <v>33536</v>
      </c>
      <c r="D8748" s="53" t="s">
        <v>33872</v>
      </c>
    </row>
    <row r="8749" spans="1:4" ht="15" x14ac:dyDescent="0.25">
      <c r="A8749" s="53" t="s">
        <v>13332</v>
      </c>
      <c r="B8749" s="53">
        <v>30</v>
      </c>
      <c r="C8749" s="53" t="s">
        <v>33536</v>
      </c>
      <c r="D8749" s="53" t="s">
        <v>33872</v>
      </c>
    </row>
    <row r="8750" spans="1:4" ht="15" x14ac:dyDescent="0.25">
      <c r="A8750" s="53" t="s">
        <v>13333</v>
      </c>
      <c r="B8750" s="53">
        <v>30</v>
      </c>
      <c r="C8750" s="53" t="s">
        <v>33536</v>
      </c>
      <c r="D8750" s="53" t="s">
        <v>33872</v>
      </c>
    </row>
    <row r="8751" spans="1:4" ht="15" x14ac:dyDescent="0.25">
      <c r="A8751" s="53" t="s">
        <v>13334</v>
      </c>
      <c r="B8751" s="53">
        <v>30</v>
      </c>
      <c r="C8751" s="53" t="s">
        <v>33536</v>
      </c>
      <c r="D8751" s="53" t="s">
        <v>33872</v>
      </c>
    </row>
    <row r="8752" spans="1:4" ht="15" x14ac:dyDescent="0.25">
      <c r="A8752" s="53" t="s">
        <v>13335</v>
      </c>
      <c r="B8752" s="53">
        <v>30</v>
      </c>
      <c r="C8752" s="53" t="s">
        <v>33536</v>
      </c>
      <c r="D8752" s="53" t="s">
        <v>33872</v>
      </c>
    </row>
    <row r="8753" spans="1:4" ht="15" x14ac:dyDescent="0.25">
      <c r="A8753" s="53" t="s">
        <v>13336</v>
      </c>
      <c r="B8753" s="53">
        <v>30</v>
      </c>
      <c r="C8753" s="53" t="s">
        <v>33536</v>
      </c>
      <c r="D8753" s="53" t="s">
        <v>33872</v>
      </c>
    </row>
    <row r="8754" spans="1:4" ht="15" x14ac:dyDescent="0.25">
      <c r="A8754" s="53" t="s">
        <v>13337</v>
      </c>
      <c r="B8754" s="53">
        <v>30</v>
      </c>
      <c r="C8754" s="53" t="s">
        <v>33536</v>
      </c>
      <c r="D8754" s="53" t="s">
        <v>33872</v>
      </c>
    </row>
    <row r="8755" spans="1:4" ht="15" x14ac:dyDescent="0.25">
      <c r="A8755" s="53" t="s">
        <v>13338</v>
      </c>
      <c r="B8755" s="53">
        <v>30</v>
      </c>
      <c r="C8755" s="53" t="s">
        <v>33536</v>
      </c>
      <c r="D8755" s="53" t="s">
        <v>33872</v>
      </c>
    </row>
    <row r="8756" spans="1:4" ht="15" x14ac:dyDescent="0.25">
      <c r="A8756" s="53" t="s">
        <v>13339</v>
      </c>
      <c r="B8756" s="53">
        <v>30</v>
      </c>
      <c r="C8756" s="53" t="s">
        <v>33536</v>
      </c>
      <c r="D8756" s="53" t="s">
        <v>33872</v>
      </c>
    </row>
    <row r="8757" spans="1:4" ht="15" x14ac:dyDescent="0.25">
      <c r="A8757" s="53" t="s">
        <v>13340</v>
      </c>
      <c r="B8757" s="53">
        <v>30</v>
      </c>
      <c r="C8757" s="53" t="s">
        <v>33536</v>
      </c>
      <c r="D8757" s="53" t="s">
        <v>33873</v>
      </c>
    </row>
    <row r="8758" spans="1:4" ht="15" x14ac:dyDescent="0.25">
      <c r="A8758" s="53" t="s">
        <v>13341</v>
      </c>
      <c r="B8758" s="53">
        <v>30</v>
      </c>
      <c r="C8758" s="53"/>
      <c r="D8758" s="53" t="s">
        <v>33872</v>
      </c>
    </row>
    <row r="8759" spans="1:4" ht="15" x14ac:dyDescent="0.25">
      <c r="A8759" s="53" t="s">
        <v>13342</v>
      </c>
      <c r="B8759" s="53">
        <v>30</v>
      </c>
      <c r="C8759" s="53" t="s">
        <v>33536</v>
      </c>
      <c r="D8759" s="53" t="s">
        <v>33873</v>
      </c>
    </row>
    <row r="8760" spans="1:4" ht="15" x14ac:dyDescent="0.25">
      <c r="A8760" s="53" t="s">
        <v>13343</v>
      </c>
      <c r="B8760" s="53">
        <v>30</v>
      </c>
      <c r="C8760" s="53" t="s">
        <v>33536</v>
      </c>
      <c r="D8760" s="53" t="s">
        <v>33872</v>
      </c>
    </row>
    <row r="8761" spans="1:4" ht="15" x14ac:dyDescent="0.25">
      <c r="A8761" s="53" t="s">
        <v>13344</v>
      </c>
      <c r="B8761" s="53">
        <v>30</v>
      </c>
      <c r="C8761" s="53" t="s">
        <v>33536</v>
      </c>
      <c r="D8761" s="53" t="s">
        <v>33872</v>
      </c>
    </row>
    <row r="8762" spans="1:4" ht="15" x14ac:dyDescent="0.25">
      <c r="A8762" s="53" t="s">
        <v>13345</v>
      </c>
      <c r="B8762" s="53">
        <v>30</v>
      </c>
      <c r="C8762" s="53" t="s">
        <v>33536</v>
      </c>
      <c r="D8762" s="53" t="s">
        <v>33872</v>
      </c>
    </row>
    <row r="8763" spans="1:4" ht="15" x14ac:dyDescent="0.25">
      <c r="A8763" s="53" t="s">
        <v>13346</v>
      </c>
      <c r="B8763" s="53">
        <v>30</v>
      </c>
      <c r="C8763" s="53" t="s">
        <v>33536</v>
      </c>
      <c r="D8763" s="53" t="s">
        <v>33872</v>
      </c>
    </row>
    <row r="8764" spans="1:4" ht="15" x14ac:dyDescent="0.25">
      <c r="A8764" s="53" t="s">
        <v>13347</v>
      </c>
      <c r="B8764" s="53">
        <v>30</v>
      </c>
      <c r="C8764" s="53" t="s">
        <v>33536</v>
      </c>
      <c r="D8764" s="53" t="s">
        <v>33872</v>
      </c>
    </row>
    <row r="8765" spans="1:4" ht="15" x14ac:dyDescent="0.25">
      <c r="A8765" s="53" t="s">
        <v>13348</v>
      </c>
      <c r="B8765" s="53">
        <v>30</v>
      </c>
      <c r="C8765" s="53" t="s">
        <v>33536</v>
      </c>
      <c r="D8765" s="53" t="s">
        <v>33872</v>
      </c>
    </row>
    <row r="8766" spans="1:4" ht="15" x14ac:dyDescent="0.25">
      <c r="A8766" s="53" t="s">
        <v>13349</v>
      </c>
      <c r="B8766" s="53">
        <v>30</v>
      </c>
      <c r="C8766" s="53" t="s">
        <v>33536</v>
      </c>
      <c r="D8766" s="53" t="s">
        <v>33872</v>
      </c>
    </row>
    <row r="8767" spans="1:4" ht="15" x14ac:dyDescent="0.25">
      <c r="A8767" s="53" t="s">
        <v>13350</v>
      </c>
      <c r="B8767" s="53">
        <v>30</v>
      </c>
      <c r="C8767" s="53" t="s">
        <v>33536</v>
      </c>
      <c r="D8767" s="53" t="s">
        <v>33872</v>
      </c>
    </row>
    <row r="8768" spans="1:4" ht="15" x14ac:dyDescent="0.25">
      <c r="A8768" s="53" t="s">
        <v>13351</v>
      </c>
      <c r="B8768" s="53">
        <v>30</v>
      </c>
      <c r="C8768" s="53" t="s">
        <v>33536</v>
      </c>
      <c r="D8768" s="53" t="s">
        <v>33872</v>
      </c>
    </row>
    <row r="8769" spans="1:4" ht="15" x14ac:dyDescent="0.25">
      <c r="A8769" s="53" t="s">
        <v>13352</v>
      </c>
      <c r="B8769" s="53">
        <v>30</v>
      </c>
      <c r="C8769" s="53" t="s">
        <v>33536</v>
      </c>
      <c r="D8769" s="53" t="s">
        <v>33872</v>
      </c>
    </row>
    <row r="8770" spans="1:4" ht="15" x14ac:dyDescent="0.25">
      <c r="A8770" s="53" t="s">
        <v>13353</v>
      </c>
      <c r="B8770" s="53">
        <v>30</v>
      </c>
      <c r="C8770" s="53" t="s">
        <v>33536</v>
      </c>
      <c r="D8770" s="53" t="s">
        <v>33872</v>
      </c>
    </row>
    <row r="8771" spans="1:4" ht="15" x14ac:dyDescent="0.25">
      <c r="A8771" s="53" t="s">
        <v>13354</v>
      </c>
      <c r="B8771" s="53">
        <v>30</v>
      </c>
      <c r="C8771" s="53" t="s">
        <v>33536</v>
      </c>
      <c r="D8771" s="53" t="s">
        <v>33872</v>
      </c>
    </row>
    <row r="8772" spans="1:4" ht="15" x14ac:dyDescent="0.25">
      <c r="A8772" s="53" t="s">
        <v>13355</v>
      </c>
      <c r="B8772" s="53">
        <v>30</v>
      </c>
      <c r="C8772" s="53" t="s">
        <v>33536</v>
      </c>
      <c r="D8772" s="53" t="s">
        <v>33872</v>
      </c>
    </row>
    <row r="8773" spans="1:4" ht="15" x14ac:dyDescent="0.25">
      <c r="A8773" s="53" t="s">
        <v>13356</v>
      </c>
      <c r="B8773" s="53">
        <v>30</v>
      </c>
      <c r="C8773" s="53" t="s">
        <v>33536</v>
      </c>
      <c r="D8773" s="53" t="s">
        <v>33872</v>
      </c>
    </row>
    <row r="8774" spans="1:4" ht="15" x14ac:dyDescent="0.25">
      <c r="A8774" s="53" t="s">
        <v>13357</v>
      </c>
      <c r="B8774" s="53">
        <v>30</v>
      </c>
      <c r="C8774" s="53" t="s">
        <v>33536</v>
      </c>
      <c r="D8774" s="53" t="s">
        <v>33873</v>
      </c>
    </row>
    <row r="8775" spans="1:4" ht="15" x14ac:dyDescent="0.25">
      <c r="A8775" s="53" t="s">
        <v>13358</v>
      </c>
      <c r="B8775" s="53">
        <v>30</v>
      </c>
      <c r="C8775" s="53" t="s">
        <v>33536</v>
      </c>
      <c r="D8775" s="53" t="s">
        <v>33872</v>
      </c>
    </row>
    <row r="8776" spans="1:4" ht="15" x14ac:dyDescent="0.25">
      <c r="A8776" s="53" t="s">
        <v>13359</v>
      </c>
      <c r="B8776" s="53">
        <v>30</v>
      </c>
      <c r="C8776" s="53" t="s">
        <v>33536</v>
      </c>
      <c r="D8776" s="53" t="s">
        <v>33873</v>
      </c>
    </row>
    <row r="8777" spans="1:4" ht="15" x14ac:dyDescent="0.25">
      <c r="A8777" s="53" t="s">
        <v>13360</v>
      </c>
      <c r="B8777" s="53">
        <v>30</v>
      </c>
      <c r="C8777" s="53" t="s">
        <v>33536</v>
      </c>
      <c r="D8777" s="53" t="s">
        <v>33873</v>
      </c>
    </row>
    <row r="8778" spans="1:4" ht="15" x14ac:dyDescent="0.25">
      <c r="A8778" s="53" t="s">
        <v>13361</v>
      </c>
      <c r="B8778" s="53">
        <v>30</v>
      </c>
      <c r="C8778" s="53" t="s">
        <v>33536</v>
      </c>
      <c r="D8778" s="53" t="s">
        <v>33872</v>
      </c>
    </row>
    <row r="8779" spans="1:4" ht="15" x14ac:dyDescent="0.25">
      <c r="A8779" s="53" t="s">
        <v>13362</v>
      </c>
      <c r="B8779" s="53">
        <v>30</v>
      </c>
      <c r="C8779" s="53" t="s">
        <v>33536</v>
      </c>
      <c r="D8779" s="53" t="s">
        <v>33873</v>
      </c>
    </row>
    <row r="8780" spans="1:4" ht="15" x14ac:dyDescent="0.25">
      <c r="A8780" s="53" t="s">
        <v>13363</v>
      </c>
      <c r="B8780" s="53">
        <v>30</v>
      </c>
      <c r="C8780" s="53" t="s">
        <v>33536</v>
      </c>
      <c r="D8780" s="53" t="s">
        <v>33872</v>
      </c>
    </row>
    <row r="8781" spans="1:4" ht="15" x14ac:dyDescent="0.25">
      <c r="A8781" s="53" t="s">
        <v>13364</v>
      </c>
      <c r="B8781" s="53">
        <v>30</v>
      </c>
      <c r="C8781" s="53" t="s">
        <v>33536</v>
      </c>
      <c r="D8781" s="53" t="s">
        <v>33872</v>
      </c>
    </row>
    <row r="8782" spans="1:4" ht="15" x14ac:dyDescent="0.25">
      <c r="A8782" s="53" t="s">
        <v>13365</v>
      </c>
      <c r="B8782" s="53">
        <v>30</v>
      </c>
      <c r="C8782" s="53" t="s">
        <v>33536</v>
      </c>
      <c r="D8782" s="53" t="s">
        <v>33872</v>
      </c>
    </row>
    <row r="8783" spans="1:4" ht="15" x14ac:dyDescent="0.25">
      <c r="A8783" s="53" t="s">
        <v>13366</v>
      </c>
      <c r="B8783" s="53">
        <v>30</v>
      </c>
      <c r="C8783" s="53" t="s">
        <v>33536</v>
      </c>
      <c r="D8783" s="53" t="s">
        <v>33872</v>
      </c>
    </row>
    <row r="8784" spans="1:4" ht="15" x14ac:dyDescent="0.25">
      <c r="A8784" s="53" t="s">
        <v>13367</v>
      </c>
      <c r="B8784" s="53">
        <v>30</v>
      </c>
      <c r="C8784" s="53"/>
      <c r="D8784" s="53" t="s">
        <v>33872</v>
      </c>
    </row>
    <row r="8785" spans="1:4" ht="15" x14ac:dyDescent="0.25">
      <c r="A8785" s="53" t="s">
        <v>13368</v>
      </c>
      <c r="B8785" s="53">
        <v>60</v>
      </c>
      <c r="C8785" s="53" t="s">
        <v>33536</v>
      </c>
      <c r="D8785" s="53" t="s">
        <v>33872</v>
      </c>
    </row>
    <row r="8786" spans="1:4" ht="15" x14ac:dyDescent="0.25">
      <c r="A8786" s="53" t="s">
        <v>13369</v>
      </c>
      <c r="B8786" s="53">
        <v>60</v>
      </c>
      <c r="C8786" s="53" t="s">
        <v>33536</v>
      </c>
      <c r="D8786" s="53" t="s">
        <v>33872</v>
      </c>
    </row>
    <row r="8787" spans="1:4" ht="15" x14ac:dyDescent="0.25">
      <c r="A8787" s="53" t="s">
        <v>13370</v>
      </c>
      <c r="B8787" s="53">
        <v>30</v>
      </c>
      <c r="C8787" s="53" t="s">
        <v>33536</v>
      </c>
      <c r="D8787" s="53" t="s">
        <v>33872</v>
      </c>
    </row>
    <row r="8788" spans="1:4" ht="15" x14ac:dyDescent="0.25">
      <c r="A8788" s="53" t="s">
        <v>13371</v>
      </c>
      <c r="B8788" s="53">
        <v>30</v>
      </c>
      <c r="C8788" s="53" t="s">
        <v>33536</v>
      </c>
      <c r="D8788" s="53" t="s">
        <v>33872</v>
      </c>
    </row>
    <row r="8789" spans="1:4" ht="15" x14ac:dyDescent="0.25">
      <c r="A8789" s="53" t="s">
        <v>13372</v>
      </c>
      <c r="B8789" s="53">
        <v>30</v>
      </c>
      <c r="C8789" s="53" t="s">
        <v>33536</v>
      </c>
      <c r="D8789" s="53" t="s">
        <v>33872</v>
      </c>
    </row>
    <row r="8790" spans="1:4" ht="15" x14ac:dyDescent="0.25">
      <c r="A8790" s="53" t="s">
        <v>13373</v>
      </c>
      <c r="B8790" s="53">
        <v>30</v>
      </c>
      <c r="C8790" s="53" t="s">
        <v>33536</v>
      </c>
      <c r="D8790" s="53" t="s">
        <v>33872</v>
      </c>
    </row>
    <row r="8791" spans="1:4" ht="15" x14ac:dyDescent="0.25">
      <c r="A8791" s="53" t="s">
        <v>13374</v>
      </c>
      <c r="B8791" s="53">
        <v>30</v>
      </c>
      <c r="C8791" s="53" t="s">
        <v>33536</v>
      </c>
      <c r="D8791" s="53" t="s">
        <v>33872</v>
      </c>
    </row>
    <row r="8792" spans="1:4" ht="15" x14ac:dyDescent="0.25">
      <c r="A8792" s="53" t="s">
        <v>13375</v>
      </c>
      <c r="B8792" s="53">
        <v>30</v>
      </c>
      <c r="C8792" s="53" t="s">
        <v>33536</v>
      </c>
      <c r="D8792" s="53" t="s">
        <v>33872</v>
      </c>
    </row>
    <row r="8793" spans="1:4" ht="15" x14ac:dyDescent="0.25">
      <c r="A8793" s="53" t="s">
        <v>13376</v>
      </c>
      <c r="B8793" s="53">
        <v>30</v>
      </c>
      <c r="C8793" s="53" t="s">
        <v>33536</v>
      </c>
      <c r="D8793" s="53" t="s">
        <v>33873</v>
      </c>
    </row>
    <row r="8794" spans="1:4" ht="15" x14ac:dyDescent="0.25">
      <c r="A8794" s="53" t="s">
        <v>13377</v>
      </c>
      <c r="B8794" s="53">
        <v>30</v>
      </c>
      <c r="C8794" s="53" t="s">
        <v>33536</v>
      </c>
      <c r="D8794" s="53" t="s">
        <v>33872</v>
      </c>
    </row>
    <row r="8795" spans="1:4" ht="15" x14ac:dyDescent="0.25">
      <c r="A8795" s="53" t="s">
        <v>13378</v>
      </c>
      <c r="B8795" s="53">
        <v>30</v>
      </c>
      <c r="C8795" s="53" t="s">
        <v>33536</v>
      </c>
      <c r="D8795" s="53" t="s">
        <v>33872</v>
      </c>
    </row>
    <row r="8796" spans="1:4" ht="15" x14ac:dyDescent="0.25">
      <c r="A8796" s="53" t="s">
        <v>13379</v>
      </c>
      <c r="B8796" s="53">
        <v>30</v>
      </c>
      <c r="C8796" s="53" t="s">
        <v>33536</v>
      </c>
      <c r="D8796" s="53" t="s">
        <v>33872</v>
      </c>
    </row>
    <row r="8797" spans="1:4" ht="15" x14ac:dyDescent="0.25">
      <c r="A8797" s="53" t="s">
        <v>13380</v>
      </c>
      <c r="B8797" s="53">
        <v>30</v>
      </c>
      <c r="C8797" s="53" t="s">
        <v>33536</v>
      </c>
      <c r="D8797" s="53" t="s">
        <v>33872</v>
      </c>
    </row>
    <row r="8798" spans="1:4" ht="15" x14ac:dyDescent="0.25">
      <c r="A8798" s="53" t="s">
        <v>13381</v>
      </c>
      <c r="B8798" s="53">
        <v>30</v>
      </c>
      <c r="C8798" s="53" t="s">
        <v>33536</v>
      </c>
      <c r="D8798" s="53" t="s">
        <v>33872</v>
      </c>
    </row>
    <row r="8799" spans="1:4" ht="15" x14ac:dyDescent="0.25">
      <c r="A8799" s="53" t="s">
        <v>13382</v>
      </c>
      <c r="B8799" s="53">
        <v>30</v>
      </c>
      <c r="C8799" s="53" t="s">
        <v>33536</v>
      </c>
      <c r="D8799" s="53" t="s">
        <v>33872</v>
      </c>
    </row>
    <row r="8800" spans="1:4" ht="15" x14ac:dyDescent="0.25">
      <c r="A8800" s="53" t="s">
        <v>13383</v>
      </c>
      <c r="B8800" s="53">
        <v>30</v>
      </c>
      <c r="C8800" s="53" t="s">
        <v>33536</v>
      </c>
      <c r="D8800" s="53" t="s">
        <v>33872</v>
      </c>
    </row>
    <row r="8801" spans="1:4" ht="15" x14ac:dyDescent="0.25">
      <c r="A8801" s="53" t="s">
        <v>13384</v>
      </c>
      <c r="B8801" s="53">
        <v>30</v>
      </c>
      <c r="C8801" s="53" t="s">
        <v>33536</v>
      </c>
      <c r="D8801" s="53" t="s">
        <v>33872</v>
      </c>
    </row>
    <row r="8802" spans="1:4" ht="15" x14ac:dyDescent="0.25">
      <c r="A8802" s="53" t="s">
        <v>13385</v>
      </c>
      <c r="B8802" s="53">
        <v>30</v>
      </c>
      <c r="C8802" s="53" t="s">
        <v>33536</v>
      </c>
      <c r="D8802" s="53" t="s">
        <v>33872</v>
      </c>
    </row>
    <row r="8803" spans="1:4" ht="15" x14ac:dyDescent="0.25">
      <c r="A8803" s="53" t="s">
        <v>13386</v>
      </c>
      <c r="B8803" s="53">
        <v>30</v>
      </c>
      <c r="C8803" s="53" t="s">
        <v>33536</v>
      </c>
      <c r="D8803" s="53" t="s">
        <v>33873</v>
      </c>
    </row>
    <row r="8804" spans="1:4" ht="15" x14ac:dyDescent="0.25">
      <c r="A8804" s="53" t="s">
        <v>13387</v>
      </c>
      <c r="B8804" s="53">
        <v>30</v>
      </c>
      <c r="C8804" s="53" t="s">
        <v>33536</v>
      </c>
      <c r="D8804" s="53" t="s">
        <v>33873</v>
      </c>
    </row>
    <row r="8805" spans="1:4" ht="15" x14ac:dyDescent="0.25">
      <c r="A8805" s="53" t="s">
        <v>13388</v>
      </c>
      <c r="B8805" s="53">
        <v>30</v>
      </c>
      <c r="C8805" s="53" t="s">
        <v>33536</v>
      </c>
      <c r="D8805" s="53" t="s">
        <v>33872</v>
      </c>
    </row>
    <row r="8806" spans="1:4" ht="15" x14ac:dyDescent="0.25">
      <c r="A8806" s="53" t="s">
        <v>13389</v>
      </c>
      <c r="B8806" s="53">
        <v>30</v>
      </c>
      <c r="C8806" s="53" t="s">
        <v>33536</v>
      </c>
      <c r="D8806" s="53" t="s">
        <v>33872</v>
      </c>
    </row>
    <row r="8807" spans="1:4" ht="15" x14ac:dyDescent="0.25">
      <c r="A8807" s="53" t="s">
        <v>33646</v>
      </c>
      <c r="B8807" s="53">
        <v>30</v>
      </c>
      <c r="C8807" s="53" t="s">
        <v>33536</v>
      </c>
      <c r="D8807" s="53" t="s">
        <v>33873</v>
      </c>
    </row>
    <row r="8808" spans="1:4" ht="15" x14ac:dyDescent="0.25">
      <c r="A8808" s="53" t="s">
        <v>33647</v>
      </c>
      <c r="B8808" s="53">
        <v>30</v>
      </c>
      <c r="C8808" s="53" t="s">
        <v>33536</v>
      </c>
      <c r="D8808" s="53" t="s">
        <v>33873</v>
      </c>
    </row>
    <row r="8809" spans="1:4" ht="15" x14ac:dyDescent="0.25">
      <c r="A8809" s="53" t="s">
        <v>13390</v>
      </c>
      <c r="B8809" s="53">
        <v>30</v>
      </c>
      <c r="C8809" s="53" t="s">
        <v>33536</v>
      </c>
      <c r="D8809" s="53" t="s">
        <v>33872</v>
      </c>
    </row>
    <row r="8810" spans="1:4" ht="15" x14ac:dyDescent="0.25">
      <c r="A8810" s="53" t="s">
        <v>13391</v>
      </c>
      <c r="B8810" s="53">
        <v>30</v>
      </c>
      <c r="C8810" s="53" t="s">
        <v>33536</v>
      </c>
      <c r="D8810" s="53" t="s">
        <v>33872</v>
      </c>
    </row>
    <row r="8811" spans="1:4" ht="15" x14ac:dyDescent="0.25">
      <c r="A8811" s="53" t="s">
        <v>13392</v>
      </c>
      <c r="B8811" s="53">
        <v>30</v>
      </c>
      <c r="C8811" s="53" t="s">
        <v>33536</v>
      </c>
      <c r="D8811" s="53" t="s">
        <v>33873</v>
      </c>
    </row>
    <row r="8812" spans="1:4" ht="15" x14ac:dyDescent="0.25">
      <c r="A8812" s="53" t="s">
        <v>13393</v>
      </c>
      <c r="B8812" s="53">
        <v>30</v>
      </c>
      <c r="C8812" s="53" t="s">
        <v>33536</v>
      </c>
      <c r="D8812" s="53" t="s">
        <v>33872</v>
      </c>
    </row>
    <row r="8813" spans="1:4" ht="15" x14ac:dyDescent="0.25">
      <c r="A8813" s="53" t="s">
        <v>13394</v>
      </c>
      <c r="B8813" s="53">
        <v>30</v>
      </c>
      <c r="C8813" s="53" t="s">
        <v>33536</v>
      </c>
      <c r="D8813" s="53" t="s">
        <v>33872</v>
      </c>
    </row>
    <row r="8814" spans="1:4" ht="15" x14ac:dyDescent="0.25">
      <c r="A8814" s="53" t="s">
        <v>13395</v>
      </c>
      <c r="B8814" s="53">
        <v>30</v>
      </c>
      <c r="C8814" s="53" t="s">
        <v>33536</v>
      </c>
      <c r="D8814" s="53" t="s">
        <v>33873</v>
      </c>
    </row>
    <row r="8815" spans="1:4" ht="15" x14ac:dyDescent="0.25">
      <c r="A8815" s="53" t="s">
        <v>13396</v>
      </c>
      <c r="B8815" s="53">
        <v>30</v>
      </c>
      <c r="C8815" s="53" t="s">
        <v>33536</v>
      </c>
      <c r="D8815" s="53" t="s">
        <v>33873</v>
      </c>
    </row>
    <row r="8816" spans="1:4" ht="15" x14ac:dyDescent="0.25">
      <c r="A8816" s="53" t="s">
        <v>13397</v>
      </c>
      <c r="B8816" s="53">
        <v>30</v>
      </c>
      <c r="C8816" s="53" t="s">
        <v>33536</v>
      </c>
      <c r="D8816" s="53" t="s">
        <v>33872</v>
      </c>
    </row>
    <row r="8817" spans="1:4" ht="15" x14ac:dyDescent="0.25">
      <c r="A8817" s="53" t="s">
        <v>13398</v>
      </c>
      <c r="B8817" s="53">
        <v>30</v>
      </c>
      <c r="C8817" s="53" t="s">
        <v>33536</v>
      </c>
      <c r="D8817" s="53" t="s">
        <v>33873</v>
      </c>
    </row>
    <row r="8818" spans="1:4" ht="15" x14ac:dyDescent="0.25">
      <c r="A8818" s="53" t="s">
        <v>13399</v>
      </c>
      <c r="B8818" s="53">
        <v>30</v>
      </c>
      <c r="C8818" s="53" t="s">
        <v>33536</v>
      </c>
      <c r="D8818" s="53" t="s">
        <v>33872</v>
      </c>
    </row>
    <row r="8819" spans="1:4" ht="15" x14ac:dyDescent="0.25">
      <c r="A8819" s="53" t="s">
        <v>13400</v>
      </c>
      <c r="B8819" s="53">
        <v>30</v>
      </c>
      <c r="C8819" s="53" t="s">
        <v>33536</v>
      </c>
      <c r="D8819" s="53" t="s">
        <v>33872</v>
      </c>
    </row>
    <row r="8820" spans="1:4" ht="15" x14ac:dyDescent="0.25">
      <c r="A8820" s="53" t="s">
        <v>13401</v>
      </c>
      <c r="B8820" s="53">
        <v>30</v>
      </c>
      <c r="C8820" s="53" t="s">
        <v>33536</v>
      </c>
      <c r="D8820" s="53" t="s">
        <v>33873</v>
      </c>
    </row>
    <row r="8821" spans="1:4" ht="15" x14ac:dyDescent="0.25">
      <c r="A8821" s="53" t="s">
        <v>13402</v>
      </c>
      <c r="B8821" s="53">
        <v>30</v>
      </c>
      <c r="C8821" s="53" t="s">
        <v>33536</v>
      </c>
      <c r="D8821" s="53" t="s">
        <v>33872</v>
      </c>
    </row>
    <row r="8822" spans="1:4" ht="15" x14ac:dyDescent="0.25">
      <c r="A8822" s="53" t="s">
        <v>13403</v>
      </c>
      <c r="B8822" s="53">
        <v>30</v>
      </c>
      <c r="C8822" s="53" t="s">
        <v>33536</v>
      </c>
      <c r="D8822" s="53" t="s">
        <v>33872</v>
      </c>
    </row>
    <row r="8823" spans="1:4" ht="15" x14ac:dyDescent="0.25">
      <c r="A8823" s="53" t="s">
        <v>13404</v>
      </c>
      <c r="B8823" s="53">
        <v>30</v>
      </c>
      <c r="C8823" s="53" t="s">
        <v>33536</v>
      </c>
      <c r="D8823" s="53" t="s">
        <v>33872</v>
      </c>
    </row>
    <row r="8824" spans="1:4" ht="15" x14ac:dyDescent="0.25">
      <c r="A8824" s="53" t="s">
        <v>13405</v>
      </c>
      <c r="B8824" s="53">
        <v>30</v>
      </c>
      <c r="C8824" s="53" t="s">
        <v>33536</v>
      </c>
      <c r="D8824" s="53" t="s">
        <v>33873</v>
      </c>
    </row>
    <row r="8825" spans="1:4" ht="15" x14ac:dyDescent="0.25">
      <c r="A8825" s="53" t="s">
        <v>13406</v>
      </c>
      <c r="B8825" s="53">
        <v>30</v>
      </c>
      <c r="C8825" s="53" t="s">
        <v>33536</v>
      </c>
      <c r="D8825" s="53" t="s">
        <v>33872</v>
      </c>
    </row>
    <row r="8826" spans="1:4" ht="15" x14ac:dyDescent="0.25">
      <c r="A8826" s="53" t="s">
        <v>13407</v>
      </c>
      <c r="B8826" s="53">
        <v>30</v>
      </c>
      <c r="C8826" s="53" t="s">
        <v>33536</v>
      </c>
      <c r="D8826" s="53" t="s">
        <v>33872</v>
      </c>
    </row>
    <row r="8827" spans="1:4" ht="15" x14ac:dyDescent="0.25">
      <c r="A8827" s="53" t="s">
        <v>13408</v>
      </c>
      <c r="B8827" s="53">
        <v>30</v>
      </c>
      <c r="C8827" s="53" t="s">
        <v>33536</v>
      </c>
      <c r="D8827" s="53" t="s">
        <v>33872</v>
      </c>
    </row>
    <row r="8828" spans="1:4" ht="15" x14ac:dyDescent="0.25">
      <c r="A8828" s="53" t="s">
        <v>13409</v>
      </c>
      <c r="B8828" s="53">
        <v>30</v>
      </c>
      <c r="C8828" s="53" t="s">
        <v>33536</v>
      </c>
      <c r="D8828" s="53" t="s">
        <v>33872</v>
      </c>
    </row>
    <row r="8829" spans="1:4" ht="15" x14ac:dyDescent="0.25">
      <c r="A8829" s="53" t="s">
        <v>13410</v>
      </c>
      <c r="B8829" s="53">
        <v>30</v>
      </c>
      <c r="C8829" s="53" t="s">
        <v>33536</v>
      </c>
      <c r="D8829" s="53" t="s">
        <v>33872</v>
      </c>
    </row>
    <row r="8830" spans="1:4" ht="15" x14ac:dyDescent="0.25">
      <c r="A8830" s="53" t="s">
        <v>13411</v>
      </c>
      <c r="B8830" s="53">
        <v>30</v>
      </c>
      <c r="C8830" s="53" t="s">
        <v>33536</v>
      </c>
      <c r="D8830" s="53" t="s">
        <v>33872</v>
      </c>
    </row>
    <row r="8831" spans="1:4" ht="15" x14ac:dyDescent="0.25">
      <c r="A8831" s="53" t="s">
        <v>13412</v>
      </c>
      <c r="B8831" s="53">
        <v>30</v>
      </c>
      <c r="C8831" s="53" t="s">
        <v>33536</v>
      </c>
      <c r="D8831" s="53" t="s">
        <v>33872</v>
      </c>
    </row>
    <row r="8832" spans="1:4" ht="15" x14ac:dyDescent="0.25">
      <c r="A8832" s="53" t="s">
        <v>13413</v>
      </c>
      <c r="B8832" s="53">
        <v>30</v>
      </c>
      <c r="C8832" s="53" t="s">
        <v>33536</v>
      </c>
      <c r="D8832" s="53" t="s">
        <v>33873</v>
      </c>
    </row>
    <row r="8833" spans="1:4" ht="15" x14ac:dyDescent="0.25">
      <c r="A8833" s="53" t="s">
        <v>13414</v>
      </c>
      <c r="B8833" s="53">
        <v>30</v>
      </c>
      <c r="C8833" s="53" t="s">
        <v>33536</v>
      </c>
      <c r="D8833" s="53" t="s">
        <v>33873</v>
      </c>
    </row>
    <row r="8834" spans="1:4" ht="15" x14ac:dyDescent="0.25">
      <c r="A8834" s="53" t="s">
        <v>13415</v>
      </c>
      <c r="B8834" s="53">
        <v>30</v>
      </c>
      <c r="C8834" s="53" t="s">
        <v>33536</v>
      </c>
      <c r="D8834" s="53" t="s">
        <v>33873</v>
      </c>
    </row>
    <row r="8835" spans="1:4" ht="15" x14ac:dyDescent="0.25">
      <c r="A8835" s="53" t="s">
        <v>13416</v>
      </c>
      <c r="B8835" s="53">
        <v>30</v>
      </c>
      <c r="C8835" s="53" t="s">
        <v>33536</v>
      </c>
      <c r="D8835" s="53" t="s">
        <v>33873</v>
      </c>
    </row>
    <row r="8836" spans="1:4" ht="15" x14ac:dyDescent="0.25">
      <c r="A8836" s="53" t="s">
        <v>13417</v>
      </c>
      <c r="B8836" s="53">
        <v>30</v>
      </c>
      <c r="C8836" s="53" t="s">
        <v>33536</v>
      </c>
      <c r="D8836" s="53" t="s">
        <v>33873</v>
      </c>
    </row>
    <row r="8837" spans="1:4" ht="15" x14ac:dyDescent="0.25">
      <c r="A8837" s="53" t="s">
        <v>13418</v>
      </c>
      <c r="B8837" s="53">
        <v>30</v>
      </c>
      <c r="C8837" s="53" t="s">
        <v>33536</v>
      </c>
      <c r="D8837" s="53" t="s">
        <v>33873</v>
      </c>
    </row>
    <row r="8838" spans="1:4" ht="15" x14ac:dyDescent="0.25">
      <c r="A8838" s="53" t="s">
        <v>33648</v>
      </c>
      <c r="B8838" s="53">
        <v>30</v>
      </c>
      <c r="C8838" s="53" t="s">
        <v>33536</v>
      </c>
      <c r="D8838" s="53" t="s">
        <v>33873</v>
      </c>
    </row>
    <row r="8839" spans="1:4" ht="15" x14ac:dyDescent="0.25">
      <c r="A8839" s="53" t="s">
        <v>33649</v>
      </c>
      <c r="B8839" s="53">
        <v>30</v>
      </c>
      <c r="C8839" s="53" t="s">
        <v>33536</v>
      </c>
      <c r="D8839" s="53" t="s">
        <v>33873</v>
      </c>
    </row>
    <row r="8840" spans="1:4" ht="15" x14ac:dyDescent="0.25">
      <c r="A8840" s="53" t="s">
        <v>13419</v>
      </c>
      <c r="B8840" s="53">
        <v>0</v>
      </c>
      <c r="C8840" s="53" t="s">
        <v>33539</v>
      </c>
      <c r="D8840" s="53" t="s">
        <v>33873</v>
      </c>
    </row>
    <row r="8841" spans="1:4" ht="15" x14ac:dyDescent="0.25">
      <c r="A8841" s="53" t="s">
        <v>13420</v>
      </c>
      <c r="B8841" s="53">
        <v>0</v>
      </c>
      <c r="C8841" s="53" t="s">
        <v>33537</v>
      </c>
      <c r="D8841" s="53" t="s">
        <v>33872</v>
      </c>
    </row>
    <row r="8842" spans="1:4" ht="15" x14ac:dyDescent="0.25">
      <c r="A8842" s="53" t="s">
        <v>13421</v>
      </c>
      <c r="B8842" s="53">
        <v>30</v>
      </c>
      <c r="C8842" s="53" t="s">
        <v>33536</v>
      </c>
      <c r="D8842" s="53" t="s">
        <v>33872</v>
      </c>
    </row>
    <row r="8843" spans="1:4" ht="15" x14ac:dyDescent="0.25">
      <c r="A8843" s="53" t="s">
        <v>13422</v>
      </c>
      <c r="B8843" s="53">
        <v>30</v>
      </c>
      <c r="C8843" s="53" t="s">
        <v>33536</v>
      </c>
      <c r="D8843" s="53" t="s">
        <v>33872</v>
      </c>
    </row>
    <row r="8844" spans="1:4" ht="15" x14ac:dyDescent="0.25">
      <c r="A8844" s="53" t="s">
        <v>13423</v>
      </c>
      <c r="B8844" s="53">
        <v>30</v>
      </c>
      <c r="C8844" s="53" t="s">
        <v>33536</v>
      </c>
      <c r="D8844" s="53" t="s">
        <v>33872</v>
      </c>
    </row>
    <row r="8845" spans="1:4" ht="15" x14ac:dyDescent="0.25">
      <c r="A8845" s="53" t="s">
        <v>13424</v>
      </c>
      <c r="B8845" s="53">
        <v>30</v>
      </c>
      <c r="C8845" s="53" t="s">
        <v>33536</v>
      </c>
      <c r="D8845" s="53" t="s">
        <v>33872</v>
      </c>
    </row>
    <row r="8846" spans="1:4" ht="15" x14ac:dyDescent="0.25">
      <c r="A8846" s="53" t="s">
        <v>13425</v>
      </c>
      <c r="B8846" s="53">
        <v>30</v>
      </c>
      <c r="C8846" s="53" t="s">
        <v>33536</v>
      </c>
      <c r="D8846" s="53" t="s">
        <v>33872</v>
      </c>
    </row>
    <row r="8847" spans="1:4" ht="15" x14ac:dyDescent="0.25">
      <c r="A8847" s="53" t="s">
        <v>13426</v>
      </c>
      <c r="B8847" s="53">
        <v>30</v>
      </c>
      <c r="C8847" s="53" t="s">
        <v>33536</v>
      </c>
      <c r="D8847" s="53" t="s">
        <v>33872</v>
      </c>
    </row>
    <row r="8848" spans="1:4" ht="15" x14ac:dyDescent="0.25">
      <c r="A8848" s="53" t="s">
        <v>13427</v>
      </c>
      <c r="B8848" s="53">
        <v>30</v>
      </c>
      <c r="C8848" s="53" t="s">
        <v>33536</v>
      </c>
      <c r="D8848" s="53" t="s">
        <v>33872</v>
      </c>
    </row>
    <row r="8849" spans="1:4" ht="15" x14ac:dyDescent="0.25">
      <c r="A8849" s="53" t="s">
        <v>13428</v>
      </c>
      <c r="B8849" s="53">
        <v>30</v>
      </c>
      <c r="C8849" s="53" t="s">
        <v>33536</v>
      </c>
      <c r="D8849" s="53" t="s">
        <v>33872</v>
      </c>
    </row>
    <row r="8850" spans="1:4" ht="15" x14ac:dyDescent="0.25">
      <c r="A8850" s="53" t="s">
        <v>13429</v>
      </c>
      <c r="B8850" s="53">
        <v>30</v>
      </c>
      <c r="C8850" s="53" t="s">
        <v>33536</v>
      </c>
      <c r="D8850" s="53" t="s">
        <v>33872</v>
      </c>
    </row>
    <row r="8851" spans="1:4" ht="15" x14ac:dyDescent="0.25">
      <c r="A8851" s="53" t="s">
        <v>13430</v>
      </c>
      <c r="B8851" s="53">
        <v>30</v>
      </c>
      <c r="C8851" s="53" t="s">
        <v>33536</v>
      </c>
      <c r="D8851" s="53" t="s">
        <v>33872</v>
      </c>
    </row>
    <row r="8852" spans="1:4" ht="15" x14ac:dyDescent="0.25">
      <c r="A8852" s="53" t="s">
        <v>13431</v>
      </c>
      <c r="B8852" s="53">
        <v>30</v>
      </c>
      <c r="C8852" s="53" t="s">
        <v>33536</v>
      </c>
      <c r="D8852" s="53" t="s">
        <v>33873</v>
      </c>
    </row>
    <row r="8853" spans="1:4" ht="15" x14ac:dyDescent="0.25">
      <c r="A8853" s="53" t="s">
        <v>13432</v>
      </c>
      <c r="B8853" s="53">
        <v>30</v>
      </c>
      <c r="C8853" s="53" t="s">
        <v>33536</v>
      </c>
      <c r="D8853" s="53" t="s">
        <v>33873</v>
      </c>
    </row>
    <row r="8854" spans="1:4" ht="15" x14ac:dyDescent="0.25">
      <c r="A8854" s="53" t="s">
        <v>13433</v>
      </c>
      <c r="B8854" s="53">
        <v>30</v>
      </c>
      <c r="C8854" s="53" t="s">
        <v>33536</v>
      </c>
      <c r="D8854" s="53" t="s">
        <v>33872</v>
      </c>
    </row>
    <row r="8855" spans="1:4" ht="15" x14ac:dyDescent="0.25">
      <c r="A8855" s="53" t="s">
        <v>13434</v>
      </c>
      <c r="B8855" s="53">
        <v>30</v>
      </c>
      <c r="C8855" s="53" t="s">
        <v>33536</v>
      </c>
      <c r="D8855" s="53" t="s">
        <v>33872</v>
      </c>
    </row>
    <row r="8856" spans="1:4" ht="15" x14ac:dyDescent="0.25">
      <c r="A8856" s="53" t="s">
        <v>13435</v>
      </c>
      <c r="B8856" s="53">
        <v>30</v>
      </c>
      <c r="C8856" s="53" t="s">
        <v>33536</v>
      </c>
      <c r="D8856" s="53" t="s">
        <v>33872</v>
      </c>
    </row>
    <row r="8857" spans="1:4" ht="15" x14ac:dyDescent="0.25">
      <c r="A8857" s="53" t="s">
        <v>13436</v>
      </c>
      <c r="B8857" s="53">
        <v>30</v>
      </c>
      <c r="C8857" s="53" t="s">
        <v>33536</v>
      </c>
      <c r="D8857" s="53" t="s">
        <v>33872</v>
      </c>
    </row>
    <row r="8858" spans="1:4" ht="15" x14ac:dyDescent="0.25">
      <c r="A8858" s="53" t="s">
        <v>13437</v>
      </c>
      <c r="B8858" s="53">
        <v>30</v>
      </c>
      <c r="C8858" s="53" t="s">
        <v>33536</v>
      </c>
      <c r="D8858" s="53" t="s">
        <v>33872</v>
      </c>
    </row>
    <row r="8859" spans="1:4" ht="15" x14ac:dyDescent="0.25">
      <c r="A8859" s="53" t="s">
        <v>13438</v>
      </c>
      <c r="B8859" s="53">
        <v>30</v>
      </c>
      <c r="C8859" s="53" t="s">
        <v>33536</v>
      </c>
      <c r="D8859" s="53" t="s">
        <v>33872</v>
      </c>
    </row>
    <row r="8860" spans="1:4" ht="15" x14ac:dyDescent="0.25">
      <c r="A8860" s="53" t="s">
        <v>13439</v>
      </c>
      <c r="B8860" s="53">
        <v>40</v>
      </c>
      <c r="C8860" s="53" t="s">
        <v>33536</v>
      </c>
      <c r="D8860" s="53" t="s">
        <v>33872</v>
      </c>
    </row>
    <row r="8861" spans="1:4" ht="15" x14ac:dyDescent="0.25">
      <c r="A8861" s="53" t="s">
        <v>13440</v>
      </c>
      <c r="B8861" s="53">
        <v>20</v>
      </c>
      <c r="C8861" s="53" t="s">
        <v>33536</v>
      </c>
      <c r="D8861" s="53" t="s">
        <v>33872</v>
      </c>
    </row>
    <row r="8862" spans="1:4" ht="15" x14ac:dyDescent="0.25">
      <c r="A8862" s="53" t="s">
        <v>13441</v>
      </c>
      <c r="B8862" s="53">
        <v>30</v>
      </c>
      <c r="C8862" s="53" t="s">
        <v>33536</v>
      </c>
      <c r="D8862" s="53" t="s">
        <v>33872</v>
      </c>
    </row>
    <row r="8863" spans="1:4" ht="15" x14ac:dyDescent="0.25">
      <c r="A8863" s="53" t="s">
        <v>13442</v>
      </c>
      <c r="B8863" s="53">
        <v>30</v>
      </c>
      <c r="C8863" s="53" t="s">
        <v>33536</v>
      </c>
      <c r="D8863" s="53" t="s">
        <v>33872</v>
      </c>
    </row>
    <row r="8864" spans="1:4" ht="15" x14ac:dyDescent="0.25">
      <c r="A8864" s="53" t="s">
        <v>13443</v>
      </c>
      <c r="B8864" s="53">
        <v>30</v>
      </c>
      <c r="C8864" s="53" t="s">
        <v>33536</v>
      </c>
      <c r="D8864" s="53" t="s">
        <v>33872</v>
      </c>
    </row>
    <row r="8865" spans="1:4" ht="15" x14ac:dyDescent="0.25">
      <c r="A8865" s="53" t="s">
        <v>13444</v>
      </c>
      <c r="B8865" s="53">
        <v>30</v>
      </c>
      <c r="C8865" s="53" t="s">
        <v>33536</v>
      </c>
      <c r="D8865" s="53" t="s">
        <v>33873</v>
      </c>
    </row>
    <row r="8866" spans="1:4" ht="15" x14ac:dyDescent="0.25">
      <c r="A8866" s="53" t="s">
        <v>13445</v>
      </c>
      <c r="B8866" s="53">
        <v>30</v>
      </c>
      <c r="C8866" s="53" t="s">
        <v>33536</v>
      </c>
      <c r="D8866" s="53" t="s">
        <v>33872</v>
      </c>
    </row>
    <row r="8867" spans="1:4" ht="15" x14ac:dyDescent="0.25">
      <c r="A8867" s="53" t="s">
        <v>13446</v>
      </c>
      <c r="B8867" s="53">
        <v>30</v>
      </c>
      <c r="C8867" s="53" t="s">
        <v>33536</v>
      </c>
      <c r="D8867" s="53" t="s">
        <v>33872</v>
      </c>
    </row>
    <row r="8868" spans="1:4" ht="15" x14ac:dyDescent="0.25">
      <c r="A8868" s="53" t="s">
        <v>13447</v>
      </c>
      <c r="B8868" s="53">
        <v>30</v>
      </c>
      <c r="C8868" s="53" t="s">
        <v>33536</v>
      </c>
      <c r="D8868" s="53" t="s">
        <v>33872</v>
      </c>
    </row>
    <row r="8869" spans="1:4" ht="15" x14ac:dyDescent="0.25">
      <c r="A8869" s="53" t="s">
        <v>13448</v>
      </c>
      <c r="B8869" s="53">
        <v>30</v>
      </c>
      <c r="C8869" s="53" t="s">
        <v>33536</v>
      </c>
      <c r="D8869" s="53" t="s">
        <v>33872</v>
      </c>
    </row>
    <row r="8870" spans="1:4" ht="15" x14ac:dyDescent="0.25">
      <c r="A8870" s="53" t="s">
        <v>13449</v>
      </c>
      <c r="B8870" s="53">
        <v>30</v>
      </c>
      <c r="C8870" s="53" t="s">
        <v>33536</v>
      </c>
      <c r="D8870" s="53" t="s">
        <v>33872</v>
      </c>
    </row>
    <row r="8871" spans="1:4" ht="15" x14ac:dyDescent="0.25">
      <c r="A8871" s="53" t="s">
        <v>13450</v>
      </c>
      <c r="B8871" s="53">
        <v>30</v>
      </c>
      <c r="C8871" s="53" t="s">
        <v>33536</v>
      </c>
      <c r="D8871" s="53" t="s">
        <v>33873</v>
      </c>
    </row>
    <row r="8872" spans="1:4" ht="15" x14ac:dyDescent="0.25">
      <c r="A8872" s="53" t="s">
        <v>13451</v>
      </c>
      <c r="B8872" s="53">
        <v>30</v>
      </c>
      <c r="C8872" s="53"/>
      <c r="D8872" s="53" t="s">
        <v>33872</v>
      </c>
    </row>
    <row r="8873" spans="1:4" ht="15" x14ac:dyDescent="0.25">
      <c r="A8873" s="53" t="s">
        <v>13452</v>
      </c>
      <c r="B8873" s="53">
        <v>30</v>
      </c>
      <c r="C8873" s="53"/>
      <c r="D8873" s="53" t="s">
        <v>33872</v>
      </c>
    </row>
    <row r="8874" spans="1:4" ht="15" x14ac:dyDescent="0.25">
      <c r="A8874" s="53" t="s">
        <v>13453</v>
      </c>
      <c r="B8874" s="53">
        <v>30</v>
      </c>
      <c r="C8874" s="53"/>
      <c r="D8874" s="53" t="s">
        <v>33872</v>
      </c>
    </row>
    <row r="8875" spans="1:4" ht="15" x14ac:dyDescent="0.25">
      <c r="A8875" s="53" t="s">
        <v>13454</v>
      </c>
      <c r="B8875" s="53">
        <v>30</v>
      </c>
      <c r="C8875" s="53"/>
      <c r="D8875" s="53" t="s">
        <v>33872</v>
      </c>
    </row>
    <row r="8876" spans="1:4" ht="15" x14ac:dyDescent="0.25">
      <c r="A8876" s="53" t="s">
        <v>13455</v>
      </c>
      <c r="B8876" s="53">
        <v>30</v>
      </c>
      <c r="C8876" s="53"/>
      <c r="D8876" s="53" t="s">
        <v>33872</v>
      </c>
    </row>
    <row r="8877" spans="1:4" ht="15" x14ac:dyDescent="0.25">
      <c r="A8877" s="53" t="s">
        <v>13456</v>
      </c>
      <c r="B8877" s="53">
        <v>30</v>
      </c>
      <c r="C8877" s="53" t="s">
        <v>33536</v>
      </c>
      <c r="D8877" s="53" t="s">
        <v>33872</v>
      </c>
    </row>
    <row r="8878" spans="1:4" ht="15" x14ac:dyDescent="0.25">
      <c r="A8878" s="53" t="s">
        <v>13457</v>
      </c>
      <c r="B8878" s="53">
        <v>30</v>
      </c>
      <c r="C8878" s="53" t="s">
        <v>33536</v>
      </c>
      <c r="D8878" s="53" t="s">
        <v>33872</v>
      </c>
    </row>
    <row r="8879" spans="1:4" ht="15" x14ac:dyDescent="0.25">
      <c r="A8879" s="53" t="s">
        <v>13458</v>
      </c>
      <c r="B8879" s="53">
        <v>30</v>
      </c>
      <c r="C8879" s="53" t="s">
        <v>33536</v>
      </c>
      <c r="D8879" s="53" t="s">
        <v>33872</v>
      </c>
    </row>
    <row r="8880" spans="1:4" ht="15" x14ac:dyDescent="0.25">
      <c r="A8880" s="53" t="s">
        <v>13459</v>
      </c>
      <c r="B8880" s="53">
        <v>30</v>
      </c>
      <c r="C8880" s="53" t="s">
        <v>33536</v>
      </c>
      <c r="D8880" s="53" t="s">
        <v>33872</v>
      </c>
    </row>
    <row r="8881" spans="1:4" ht="15" x14ac:dyDescent="0.25">
      <c r="A8881" s="53" t="s">
        <v>13460</v>
      </c>
      <c r="B8881" s="53">
        <v>30</v>
      </c>
      <c r="C8881" s="53"/>
      <c r="D8881" s="53" t="s">
        <v>33872</v>
      </c>
    </row>
    <row r="8882" spans="1:4" ht="15" x14ac:dyDescent="0.25">
      <c r="A8882" s="53" t="s">
        <v>13461</v>
      </c>
      <c r="B8882" s="53">
        <v>30</v>
      </c>
      <c r="C8882" s="53"/>
      <c r="D8882" s="53" t="s">
        <v>33872</v>
      </c>
    </row>
    <row r="8883" spans="1:4" ht="15" x14ac:dyDescent="0.25">
      <c r="A8883" s="53" t="s">
        <v>13462</v>
      </c>
      <c r="B8883" s="53">
        <v>30</v>
      </c>
      <c r="C8883" s="53"/>
      <c r="D8883" s="53" t="s">
        <v>33872</v>
      </c>
    </row>
    <row r="8884" spans="1:4" ht="15" x14ac:dyDescent="0.25">
      <c r="A8884" s="53" t="s">
        <v>13463</v>
      </c>
      <c r="B8884" s="53">
        <v>30</v>
      </c>
      <c r="C8884" s="53"/>
      <c r="D8884" s="53" t="s">
        <v>33872</v>
      </c>
    </row>
    <row r="8885" spans="1:4" ht="15" x14ac:dyDescent="0.25">
      <c r="A8885" s="53" t="s">
        <v>13464</v>
      </c>
      <c r="B8885" s="53">
        <v>30</v>
      </c>
      <c r="C8885" s="53"/>
      <c r="D8885" s="53" t="s">
        <v>33872</v>
      </c>
    </row>
    <row r="8886" spans="1:4" ht="15" x14ac:dyDescent="0.25">
      <c r="A8886" s="53" t="s">
        <v>13465</v>
      </c>
      <c r="B8886" s="53">
        <v>30</v>
      </c>
      <c r="C8886" s="53"/>
      <c r="D8886" s="53" t="s">
        <v>33872</v>
      </c>
    </row>
    <row r="8887" spans="1:4" ht="15" x14ac:dyDescent="0.25">
      <c r="A8887" s="53" t="s">
        <v>13466</v>
      </c>
      <c r="B8887" s="53">
        <v>30</v>
      </c>
      <c r="C8887" s="53"/>
      <c r="D8887" s="53" t="s">
        <v>33872</v>
      </c>
    </row>
    <row r="8888" spans="1:4" ht="15" x14ac:dyDescent="0.25">
      <c r="A8888" s="53" t="s">
        <v>13467</v>
      </c>
      <c r="B8888" s="53">
        <v>30</v>
      </c>
      <c r="C8888" s="53"/>
      <c r="D8888" s="53" t="s">
        <v>33872</v>
      </c>
    </row>
    <row r="8889" spans="1:4" ht="15" x14ac:dyDescent="0.25">
      <c r="A8889" s="53" t="s">
        <v>13468</v>
      </c>
      <c r="B8889" s="53">
        <v>30</v>
      </c>
      <c r="C8889" s="53"/>
      <c r="D8889" s="53" t="s">
        <v>33872</v>
      </c>
    </row>
    <row r="8890" spans="1:4" ht="15" x14ac:dyDescent="0.25">
      <c r="A8890" s="53" t="s">
        <v>13469</v>
      </c>
      <c r="B8890" s="53">
        <v>30</v>
      </c>
      <c r="C8890" s="53"/>
      <c r="D8890" s="53" t="s">
        <v>33872</v>
      </c>
    </row>
    <row r="8891" spans="1:4" ht="15" x14ac:dyDescent="0.25">
      <c r="A8891" s="53" t="s">
        <v>13470</v>
      </c>
      <c r="B8891" s="53">
        <v>30</v>
      </c>
      <c r="C8891" s="53" t="s">
        <v>33536</v>
      </c>
      <c r="D8891" s="53" t="s">
        <v>33873</v>
      </c>
    </row>
    <row r="8892" spans="1:4" ht="15" x14ac:dyDescent="0.25">
      <c r="A8892" s="53" t="s">
        <v>33650</v>
      </c>
      <c r="B8892" s="53">
        <v>30</v>
      </c>
      <c r="C8892" s="53" t="s">
        <v>33536</v>
      </c>
      <c r="D8892" s="53" t="s">
        <v>33873</v>
      </c>
    </row>
    <row r="8893" spans="1:4" ht="15" x14ac:dyDescent="0.25">
      <c r="A8893" s="53" t="s">
        <v>13471</v>
      </c>
      <c r="B8893" s="53">
        <v>60</v>
      </c>
      <c r="C8893" s="53" t="s">
        <v>33536</v>
      </c>
      <c r="D8893" s="53" t="s">
        <v>33872</v>
      </c>
    </row>
    <row r="8894" spans="1:4" ht="15" x14ac:dyDescent="0.25">
      <c r="A8894" s="53" t="s">
        <v>13472</v>
      </c>
      <c r="B8894" s="53">
        <v>30</v>
      </c>
      <c r="C8894" s="53" t="s">
        <v>33536</v>
      </c>
      <c r="D8894" s="53" t="s">
        <v>33872</v>
      </c>
    </row>
    <row r="8895" spans="1:4" ht="15" x14ac:dyDescent="0.25">
      <c r="A8895" s="53" t="s">
        <v>13473</v>
      </c>
      <c r="B8895" s="53">
        <v>30</v>
      </c>
      <c r="C8895" s="53" t="s">
        <v>33536</v>
      </c>
      <c r="D8895" s="53" t="s">
        <v>33872</v>
      </c>
    </row>
    <row r="8896" spans="1:4" ht="15" x14ac:dyDescent="0.25">
      <c r="A8896" s="53" t="s">
        <v>13474</v>
      </c>
      <c r="B8896" s="53">
        <v>30</v>
      </c>
      <c r="C8896" s="53" t="s">
        <v>33536</v>
      </c>
      <c r="D8896" s="53" t="s">
        <v>33872</v>
      </c>
    </row>
    <row r="8897" spans="1:4" ht="15" x14ac:dyDescent="0.25">
      <c r="A8897" s="53" t="s">
        <v>13475</v>
      </c>
      <c r="B8897" s="53">
        <v>30</v>
      </c>
      <c r="C8897" s="53" t="s">
        <v>33536</v>
      </c>
      <c r="D8897" s="53" t="s">
        <v>33872</v>
      </c>
    </row>
    <row r="8898" spans="1:4" ht="15" x14ac:dyDescent="0.25">
      <c r="A8898" s="53" t="s">
        <v>13476</v>
      </c>
      <c r="B8898" s="53">
        <v>30</v>
      </c>
      <c r="C8898" s="53" t="s">
        <v>33536</v>
      </c>
      <c r="D8898" s="53" t="s">
        <v>33872</v>
      </c>
    </row>
    <row r="8899" spans="1:4" ht="15" x14ac:dyDescent="0.25">
      <c r="A8899" s="53" t="s">
        <v>13477</v>
      </c>
      <c r="B8899" s="53">
        <v>30</v>
      </c>
      <c r="C8899" s="53" t="s">
        <v>33536</v>
      </c>
      <c r="D8899" s="53" t="s">
        <v>33872</v>
      </c>
    </row>
    <row r="8900" spans="1:4" ht="15" x14ac:dyDescent="0.25">
      <c r="A8900" s="53" t="s">
        <v>13478</v>
      </c>
      <c r="B8900" s="53">
        <v>30</v>
      </c>
      <c r="C8900" s="53" t="s">
        <v>33536</v>
      </c>
      <c r="D8900" s="53" t="s">
        <v>33873</v>
      </c>
    </row>
    <row r="8901" spans="1:4" ht="15" x14ac:dyDescent="0.25">
      <c r="A8901" s="53" t="s">
        <v>13479</v>
      </c>
      <c r="B8901" s="53">
        <v>30</v>
      </c>
      <c r="C8901" s="53" t="s">
        <v>33536</v>
      </c>
      <c r="D8901" s="53" t="s">
        <v>33872</v>
      </c>
    </row>
    <row r="8902" spans="1:4" ht="15" x14ac:dyDescent="0.25">
      <c r="A8902" s="53" t="s">
        <v>13480</v>
      </c>
      <c r="B8902" s="53">
        <v>30</v>
      </c>
      <c r="C8902" s="53" t="s">
        <v>33536</v>
      </c>
      <c r="D8902" s="53" t="s">
        <v>33872</v>
      </c>
    </row>
    <row r="8903" spans="1:4" ht="15" x14ac:dyDescent="0.25">
      <c r="A8903" s="53" t="s">
        <v>13481</v>
      </c>
      <c r="B8903" s="53">
        <v>30</v>
      </c>
      <c r="C8903" s="53" t="s">
        <v>33536</v>
      </c>
      <c r="D8903" s="53" t="s">
        <v>33872</v>
      </c>
    </row>
    <row r="8904" spans="1:4" ht="15" x14ac:dyDescent="0.25">
      <c r="A8904" s="53" t="s">
        <v>13482</v>
      </c>
      <c r="B8904" s="53">
        <v>30</v>
      </c>
      <c r="C8904" s="53" t="s">
        <v>33536</v>
      </c>
      <c r="D8904" s="53" t="s">
        <v>33872</v>
      </c>
    </row>
    <row r="8905" spans="1:4" ht="15" x14ac:dyDescent="0.25">
      <c r="A8905" s="53" t="s">
        <v>13483</v>
      </c>
      <c r="B8905" s="53">
        <v>30</v>
      </c>
      <c r="C8905" s="53" t="s">
        <v>33536</v>
      </c>
      <c r="D8905" s="53" t="s">
        <v>33872</v>
      </c>
    </row>
    <row r="8906" spans="1:4" ht="15" x14ac:dyDescent="0.25">
      <c r="A8906" s="53" t="s">
        <v>13484</v>
      </c>
      <c r="B8906" s="53">
        <v>30</v>
      </c>
      <c r="C8906" s="53" t="s">
        <v>33536</v>
      </c>
      <c r="D8906" s="53" t="s">
        <v>33872</v>
      </c>
    </row>
    <row r="8907" spans="1:4" ht="15" x14ac:dyDescent="0.25">
      <c r="A8907" s="53" t="s">
        <v>13485</v>
      </c>
      <c r="B8907" s="53">
        <v>30</v>
      </c>
      <c r="C8907" s="53" t="s">
        <v>33536</v>
      </c>
      <c r="D8907" s="53" t="s">
        <v>33872</v>
      </c>
    </row>
    <row r="8908" spans="1:4" ht="15" x14ac:dyDescent="0.25">
      <c r="A8908" s="53" t="s">
        <v>13486</v>
      </c>
      <c r="B8908" s="53">
        <v>30</v>
      </c>
      <c r="C8908" s="53" t="s">
        <v>33536</v>
      </c>
      <c r="D8908" s="53" t="s">
        <v>33872</v>
      </c>
    </row>
    <row r="8909" spans="1:4" ht="15" x14ac:dyDescent="0.25">
      <c r="A8909" s="53" t="s">
        <v>13487</v>
      </c>
      <c r="B8909" s="53">
        <v>30</v>
      </c>
      <c r="C8909" s="53" t="s">
        <v>33536</v>
      </c>
      <c r="D8909" s="53" t="s">
        <v>33872</v>
      </c>
    </row>
    <row r="8910" spans="1:4" ht="15" x14ac:dyDescent="0.25">
      <c r="A8910" s="53" t="s">
        <v>13488</v>
      </c>
      <c r="B8910" s="53">
        <v>30</v>
      </c>
      <c r="C8910" s="53" t="s">
        <v>33536</v>
      </c>
      <c r="D8910" s="53" t="s">
        <v>33872</v>
      </c>
    </row>
    <row r="8911" spans="1:4" ht="15" x14ac:dyDescent="0.25">
      <c r="A8911" s="53" t="s">
        <v>13489</v>
      </c>
      <c r="B8911" s="53">
        <v>30</v>
      </c>
      <c r="C8911" s="53" t="s">
        <v>33536</v>
      </c>
      <c r="D8911" s="53" t="s">
        <v>33872</v>
      </c>
    </row>
    <row r="8912" spans="1:4" ht="15" x14ac:dyDescent="0.25">
      <c r="A8912" s="53" t="s">
        <v>13490</v>
      </c>
      <c r="B8912" s="53">
        <v>30</v>
      </c>
      <c r="C8912" s="53" t="s">
        <v>33536</v>
      </c>
      <c r="D8912" s="53" t="s">
        <v>33872</v>
      </c>
    </row>
    <row r="8913" spans="1:4" ht="15" x14ac:dyDescent="0.25">
      <c r="A8913" s="53" t="s">
        <v>13491</v>
      </c>
      <c r="B8913" s="53">
        <v>30</v>
      </c>
      <c r="C8913" s="53" t="s">
        <v>33536</v>
      </c>
      <c r="D8913" s="53" t="s">
        <v>33872</v>
      </c>
    </row>
    <row r="8914" spans="1:4" ht="15" x14ac:dyDescent="0.25">
      <c r="A8914" s="53" t="s">
        <v>13492</v>
      </c>
      <c r="B8914" s="53">
        <v>30</v>
      </c>
      <c r="C8914" s="53" t="s">
        <v>33536</v>
      </c>
      <c r="D8914" s="53" t="s">
        <v>33873</v>
      </c>
    </row>
    <row r="8915" spans="1:4" ht="15" x14ac:dyDescent="0.25">
      <c r="A8915" s="53" t="s">
        <v>13493</v>
      </c>
      <c r="B8915" s="53">
        <v>30</v>
      </c>
      <c r="C8915" s="53" t="s">
        <v>33536</v>
      </c>
      <c r="D8915" s="53" t="s">
        <v>33873</v>
      </c>
    </row>
    <row r="8916" spans="1:4" ht="15" x14ac:dyDescent="0.25">
      <c r="A8916" s="53" t="s">
        <v>13494</v>
      </c>
      <c r="B8916" s="53">
        <v>30</v>
      </c>
      <c r="C8916" s="53" t="s">
        <v>33536</v>
      </c>
      <c r="D8916" s="53" t="s">
        <v>33872</v>
      </c>
    </row>
    <row r="8917" spans="1:4" ht="15" x14ac:dyDescent="0.25">
      <c r="A8917" s="53" t="s">
        <v>13495</v>
      </c>
      <c r="B8917" s="53">
        <v>30</v>
      </c>
      <c r="C8917" s="53" t="s">
        <v>33536</v>
      </c>
      <c r="D8917" s="53" t="s">
        <v>33872</v>
      </c>
    </row>
    <row r="8918" spans="1:4" ht="15" x14ac:dyDescent="0.25">
      <c r="A8918" s="53" t="s">
        <v>13496</v>
      </c>
      <c r="B8918" s="53">
        <v>30</v>
      </c>
      <c r="C8918" s="53" t="s">
        <v>33536</v>
      </c>
      <c r="D8918" s="53" t="s">
        <v>33872</v>
      </c>
    </row>
    <row r="8919" spans="1:4" ht="15" x14ac:dyDescent="0.25">
      <c r="A8919" s="53" t="s">
        <v>13497</v>
      </c>
      <c r="B8919" s="53">
        <v>60</v>
      </c>
      <c r="C8919" s="53" t="s">
        <v>33536</v>
      </c>
      <c r="D8919" s="53" t="s">
        <v>33872</v>
      </c>
    </row>
    <row r="8920" spans="1:4" ht="15" x14ac:dyDescent="0.25">
      <c r="A8920" s="53" t="s">
        <v>13498</v>
      </c>
      <c r="B8920" s="53">
        <v>30</v>
      </c>
      <c r="C8920" s="53" t="s">
        <v>33536</v>
      </c>
      <c r="D8920" s="53" t="s">
        <v>33872</v>
      </c>
    </row>
    <row r="8921" spans="1:4" ht="15" x14ac:dyDescent="0.25">
      <c r="A8921" s="53" t="s">
        <v>13499</v>
      </c>
      <c r="B8921" s="53">
        <v>30</v>
      </c>
      <c r="C8921" s="53" t="s">
        <v>33536</v>
      </c>
      <c r="D8921" s="53" t="s">
        <v>33872</v>
      </c>
    </row>
    <row r="8922" spans="1:4" ht="15" x14ac:dyDescent="0.25">
      <c r="A8922" s="53" t="s">
        <v>13500</v>
      </c>
      <c r="B8922" s="53">
        <v>30</v>
      </c>
      <c r="C8922" s="53" t="s">
        <v>33536</v>
      </c>
      <c r="D8922" s="53" t="s">
        <v>33872</v>
      </c>
    </row>
    <row r="8923" spans="1:4" ht="15" x14ac:dyDescent="0.25">
      <c r="A8923" s="53" t="s">
        <v>13501</v>
      </c>
      <c r="B8923" s="53">
        <v>30</v>
      </c>
      <c r="C8923" s="53" t="s">
        <v>33536</v>
      </c>
      <c r="D8923" s="53" t="s">
        <v>33872</v>
      </c>
    </row>
    <row r="8924" spans="1:4" ht="15" x14ac:dyDescent="0.25">
      <c r="A8924" s="53" t="s">
        <v>13502</v>
      </c>
      <c r="B8924" s="53">
        <v>30</v>
      </c>
      <c r="C8924" s="53" t="s">
        <v>33536</v>
      </c>
      <c r="D8924" s="53" t="s">
        <v>33872</v>
      </c>
    </row>
    <row r="8925" spans="1:4" ht="15" x14ac:dyDescent="0.25">
      <c r="A8925" s="53" t="s">
        <v>13503</v>
      </c>
      <c r="B8925" s="53">
        <v>30</v>
      </c>
      <c r="C8925" s="53" t="s">
        <v>33536</v>
      </c>
      <c r="D8925" s="53" t="s">
        <v>33872</v>
      </c>
    </row>
    <row r="8926" spans="1:4" ht="15" x14ac:dyDescent="0.25">
      <c r="A8926" s="53" t="s">
        <v>13504</v>
      </c>
      <c r="B8926" s="53">
        <v>30</v>
      </c>
      <c r="C8926" s="53" t="s">
        <v>33536</v>
      </c>
      <c r="D8926" s="53" t="s">
        <v>33873</v>
      </c>
    </row>
    <row r="8927" spans="1:4" ht="15" x14ac:dyDescent="0.25">
      <c r="A8927" s="53" t="s">
        <v>13505</v>
      </c>
      <c r="B8927" s="53">
        <v>30</v>
      </c>
      <c r="C8927" s="53" t="s">
        <v>33536</v>
      </c>
      <c r="D8927" s="53" t="s">
        <v>33873</v>
      </c>
    </row>
    <row r="8928" spans="1:4" ht="15" x14ac:dyDescent="0.25">
      <c r="A8928" s="53" t="s">
        <v>13506</v>
      </c>
      <c r="B8928" s="53">
        <v>30</v>
      </c>
      <c r="C8928" s="53" t="s">
        <v>33536</v>
      </c>
      <c r="D8928" s="53" t="s">
        <v>33872</v>
      </c>
    </row>
    <row r="8929" spans="1:4" ht="15" x14ac:dyDescent="0.25">
      <c r="A8929" s="53" t="s">
        <v>13507</v>
      </c>
      <c r="B8929" s="53">
        <v>30</v>
      </c>
      <c r="C8929" s="53" t="s">
        <v>33536</v>
      </c>
      <c r="D8929" s="53" t="s">
        <v>33872</v>
      </c>
    </row>
    <row r="8930" spans="1:4" ht="15" x14ac:dyDescent="0.25">
      <c r="A8930" s="53" t="s">
        <v>13508</v>
      </c>
      <c r="B8930" s="53">
        <v>30</v>
      </c>
      <c r="C8930" s="53" t="s">
        <v>33536</v>
      </c>
      <c r="D8930" s="53" t="s">
        <v>33872</v>
      </c>
    </row>
    <row r="8931" spans="1:4" ht="15" x14ac:dyDescent="0.25">
      <c r="A8931" s="53" t="s">
        <v>13509</v>
      </c>
      <c r="B8931" s="53">
        <v>30</v>
      </c>
      <c r="C8931" s="53" t="s">
        <v>33536</v>
      </c>
      <c r="D8931" s="53" t="s">
        <v>33873</v>
      </c>
    </row>
    <row r="8932" spans="1:4" ht="15" x14ac:dyDescent="0.25">
      <c r="A8932" s="53" t="s">
        <v>13510</v>
      </c>
      <c r="B8932" s="53">
        <v>30</v>
      </c>
      <c r="C8932" s="53" t="s">
        <v>33536</v>
      </c>
      <c r="D8932" s="53" t="s">
        <v>33872</v>
      </c>
    </row>
    <row r="8933" spans="1:4" ht="15" x14ac:dyDescent="0.25">
      <c r="A8933" s="53" t="s">
        <v>13511</v>
      </c>
      <c r="B8933" s="53">
        <v>30</v>
      </c>
      <c r="C8933" s="53" t="s">
        <v>33541</v>
      </c>
      <c r="D8933" s="53" t="s">
        <v>33873</v>
      </c>
    </row>
    <row r="8934" spans="1:4" ht="15" x14ac:dyDescent="0.25">
      <c r="A8934" s="53" t="s">
        <v>13512</v>
      </c>
      <c r="B8934" s="53">
        <v>30</v>
      </c>
      <c r="C8934" s="53" t="s">
        <v>33536</v>
      </c>
      <c r="D8934" s="53" t="s">
        <v>33873</v>
      </c>
    </row>
    <row r="8935" spans="1:4" ht="15" x14ac:dyDescent="0.25">
      <c r="A8935" s="53" t="s">
        <v>13513</v>
      </c>
      <c r="B8935" s="53">
        <v>30</v>
      </c>
      <c r="C8935" s="53" t="s">
        <v>33536</v>
      </c>
      <c r="D8935" s="53" t="s">
        <v>33873</v>
      </c>
    </row>
    <row r="8936" spans="1:4" ht="15" x14ac:dyDescent="0.25">
      <c r="A8936" s="53" t="s">
        <v>13514</v>
      </c>
      <c r="B8936" s="53">
        <v>30</v>
      </c>
      <c r="C8936" s="53" t="s">
        <v>33536</v>
      </c>
      <c r="D8936" s="53" t="s">
        <v>33872</v>
      </c>
    </row>
    <row r="8937" spans="1:4" ht="15" x14ac:dyDescent="0.25">
      <c r="A8937" s="53" t="s">
        <v>13515</v>
      </c>
      <c r="B8937" s="53">
        <v>30</v>
      </c>
      <c r="C8937" s="53" t="s">
        <v>33536</v>
      </c>
      <c r="D8937" s="53" t="s">
        <v>33872</v>
      </c>
    </row>
    <row r="8938" spans="1:4" ht="15" x14ac:dyDescent="0.25">
      <c r="A8938" s="53" t="s">
        <v>13516</v>
      </c>
      <c r="B8938" s="53">
        <v>30</v>
      </c>
      <c r="C8938" s="53" t="s">
        <v>33536</v>
      </c>
      <c r="D8938" s="53" t="s">
        <v>33873</v>
      </c>
    </row>
    <row r="8939" spans="1:4" ht="15" x14ac:dyDescent="0.25">
      <c r="A8939" s="53" t="s">
        <v>13517</v>
      </c>
      <c r="B8939" s="53">
        <v>30</v>
      </c>
      <c r="C8939" s="53" t="s">
        <v>33536</v>
      </c>
      <c r="D8939" s="53" t="s">
        <v>33873</v>
      </c>
    </row>
    <row r="8940" spans="1:4" ht="15" x14ac:dyDescent="0.25">
      <c r="A8940" s="53" t="s">
        <v>13518</v>
      </c>
      <c r="B8940" s="53">
        <v>30</v>
      </c>
      <c r="C8940" s="53" t="s">
        <v>33536</v>
      </c>
      <c r="D8940" s="53" t="s">
        <v>33872</v>
      </c>
    </row>
    <row r="8941" spans="1:4" ht="15" x14ac:dyDescent="0.25">
      <c r="A8941" s="53" t="s">
        <v>13519</v>
      </c>
      <c r="B8941" s="53">
        <v>30</v>
      </c>
      <c r="C8941" s="53" t="s">
        <v>33536</v>
      </c>
      <c r="D8941" s="53" t="s">
        <v>33873</v>
      </c>
    </row>
    <row r="8942" spans="1:4" ht="15" x14ac:dyDescent="0.25">
      <c r="A8942" s="53" t="s">
        <v>13520</v>
      </c>
      <c r="B8942" s="53">
        <v>30</v>
      </c>
      <c r="C8942" s="53" t="s">
        <v>33536</v>
      </c>
      <c r="D8942" s="53" t="s">
        <v>33872</v>
      </c>
    </row>
    <row r="8943" spans="1:4" ht="15" x14ac:dyDescent="0.25">
      <c r="A8943" s="53" t="s">
        <v>13521</v>
      </c>
      <c r="B8943" s="53">
        <v>30</v>
      </c>
      <c r="C8943" s="53" t="s">
        <v>33536</v>
      </c>
      <c r="D8943" s="53" t="s">
        <v>33873</v>
      </c>
    </row>
    <row r="8944" spans="1:4" ht="15" x14ac:dyDescent="0.25">
      <c r="A8944" s="53" t="s">
        <v>13522</v>
      </c>
      <c r="B8944" s="53">
        <v>30</v>
      </c>
      <c r="C8944" s="53" t="s">
        <v>33536</v>
      </c>
      <c r="D8944" s="53" t="s">
        <v>33873</v>
      </c>
    </row>
    <row r="8945" spans="1:4" ht="15" x14ac:dyDescent="0.25">
      <c r="A8945" s="53" t="s">
        <v>13523</v>
      </c>
      <c r="B8945" s="53">
        <v>30</v>
      </c>
      <c r="C8945" s="53" t="s">
        <v>33536</v>
      </c>
      <c r="D8945" s="53" t="s">
        <v>33873</v>
      </c>
    </row>
    <row r="8946" spans="1:4" ht="15" x14ac:dyDescent="0.25">
      <c r="A8946" s="53" t="s">
        <v>33651</v>
      </c>
      <c r="B8946" s="53">
        <v>30</v>
      </c>
      <c r="C8946" s="53" t="s">
        <v>33536</v>
      </c>
      <c r="D8946" s="53" t="s">
        <v>33873</v>
      </c>
    </row>
    <row r="8947" spans="1:4" ht="15" x14ac:dyDescent="0.25">
      <c r="A8947" s="53" t="s">
        <v>13524</v>
      </c>
      <c r="B8947" s="53">
        <v>40</v>
      </c>
      <c r="C8947" s="53" t="s">
        <v>33536</v>
      </c>
      <c r="D8947" s="53" t="s">
        <v>33872</v>
      </c>
    </row>
    <row r="8948" spans="1:4" ht="15" x14ac:dyDescent="0.25">
      <c r="A8948" s="53" t="s">
        <v>13525</v>
      </c>
      <c r="B8948" s="53">
        <v>0</v>
      </c>
      <c r="C8948" s="53" t="s">
        <v>33539</v>
      </c>
      <c r="D8948" s="53" t="s">
        <v>33873</v>
      </c>
    </row>
    <row r="8949" spans="1:4" ht="15" x14ac:dyDescent="0.25">
      <c r="A8949" s="53" t="s">
        <v>13526</v>
      </c>
      <c r="B8949" s="53">
        <v>0</v>
      </c>
      <c r="C8949" s="53" t="s">
        <v>33537</v>
      </c>
      <c r="D8949" s="53" t="s">
        <v>33872</v>
      </c>
    </row>
    <row r="8950" spans="1:4" ht="15" x14ac:dyDescent="0.25">
      <c r="A8950" s="53" t="s">
        <v>13527</v>
      </c>
      <c r="B8950" s="53">
        <v>30</v>
      </c>
      <c r="C8950" s="53" t="s">
        <v>33536</v>
      </c>
      <c r="D8950" s="53" t="s">
        <v>33872</v>
      </c>
    </row>
    <row r="8951" spans="1:4" ht="15" x14ac:dyDescent="0.25">
      <c r="A8951" s="53" t="s">
        <v>13528</v>
      </c>
      <c r="B8951" s="53">
        <v>30</v>
      </c>
      <c r="C8951" s="53" t="s">
        <v>33536</v>
      </c>
      <c r="D8951" s="53" t="s">
        <v>33872</v>
      </c>
    </row>
    <row r="8952" spans="1:4" ht="15" x14ac:dyDescent="0.25">
      <c r="A8952" s="53" t="s">
        <v>13529</v>
      </c>
      <c r="B8952" s="53">
        <v>40</v>
      </c>
      <c r="C8952" s="53" t="s">
        <v>33536</v>
      </c>
      <c r="D8952" s="53" t="s">
        <v>33872</v>
      </c>
    </row>
    <row r="8953" spans="1:4" ht="15" x14ac:dyDescent="0.25">
      <c r="A8953" s="53" t="s">
        <v>13530</v>
      </c>
      <c r="B8953" s="53">
        <v>60</v>
      </c>
      <c r="C8953" s="53"/>
      <c r="D8953" s="53" t="s">
        <v>33872</v>
      </c>
    </row>
    <row r="8954" spans="1:4" ht="15" x14ac:dyDescent="0.25">
      <c r="A8954" s="53" t="s">
        <v>13531</v>
      </c>
      <c r="B8954" s="53">
        <v>20</v>
      </c>
      <c r="C8954" s="53" t="s">
        <v>33536</v>
      </c>
      <c r="D8954" s="53" t="s">
        <v>33872</v>
      </c>
    </row>
    <row r="8955" spans="1:4" ht="15" x14ac:dyDescent="0.25">
      <c r="A8955" s="53" t="s">
        <v>13532</v>
      </c>
      <c r="B8955" s="53">
        <v>30</v>
      </c>
      <c r="C8955" s="53" t="s">
        <v>33536</v>
      </c>
      <c r="D8955" s="53" t="s">
        <v>33872</v>
      </c>
    </row>
    <row r="8956" spans="1:4" ht="15" x14ac:dyDescent="0.25">
      <c r="A8956" s="53" t="s">
        <v>13533</v>
      </c>
      <c r="B8956" s="53">
        <v>30</v>
      </c>
      <c r="C8956" s="53" t="s">
        <v>33536</v>
      </c>
      <c r="D8956" s="53" t="s">
        <v>33872</v>
      </c>
    </row>
    <row r="8957" spans="1:4" ht="15" x14ac:dyDescent="0.25">
      <c r="A8957" s="53" t="s">
        <v>13534</v>
      </c>
      <c r="B8957" s="53">
        <v>40</v>
      </c>
      <c r="C8957" s="53" t="s">
        <v>33536</v>
      </c>
      <c r="D8957" s="53" t="s">
        <v>33872</v>
      </c>
    </row>
    <row r="8958" spans="1:4" ht="15" x14ac:dyDescent="0.25">
      <c r="A8958" s="53" t="s">
        <v>13535</v>
      </c>
      <c r="B8958" s="53">
        <v>20</v>
      </c>
      <c r="C8958" s="53" t="s">
        <v>33536</v>
      </c>
      <c r="D8958" s="53" t="s">
        <v>33872</v>
      </c>
    </row>
    <row r="8959" spans="1:4" ht="15" x14ac:dyDescent="0.25">
      <c r="A8959" s="53" t="s">
        <v>13536</v>
      </c>
      <c r="B8959" s="53">
        <v>40</v>
      </c>
      <c r="C8959" s="53" t="s">
        <v>33536</v>
      </c>
      <c r="D8959" s="53" t="s">
        <v>33872</v>
      </c>
    </row>
    <row r="8960" spans="1:4" ht="15" x14ac:dyDescent="0.25">
      <c r="A8960" s="53" t="s">
        <v>13537</v>
      </c>
      <c r="B8960" s="53">
        <v>40</v>
      </c>
      <c r="C8960" s="53" t="s">
        <v>33536</v>
      </c>
      <c r="D8960" s="53" t="s">
        <v>33872</v>
      </c>
    </row>
    <row r="8961" spans="1:4" ht="15" x14ac:dyDescent="0.25">
      <c r="A8961" s="53" t="s">
        <v>13538</v>
      </c>
      <c r="B8961" s="53">
        <v>40</v>
      </c>
      <c r="C8961" s="53" t="s">
        <v>33536</v>
      </c>
      <c r="D8961" s="53" t="s">
        <v>33872</v>
      </c>
    </row>
    <row r="8962" spans="1:4" ht="15" x14ac:dyDescent="0.25">
      <c r="A8962" s="53" t="s">
        <v>13539</v>
      </c>
      <c r="B8962" s="53">
        <v>20</v>
      </c>
      <c r="C8962" s="53" t="s">
        <v>33536</v>
      </c>
      <c r="D8962" s="53" t="s">
        <v>33872</v>
      </c>
    </row>
    <row r="8963" spans="1:4" ht="15" x14ac:dyDescent="0.25">
      <c r="A8963" s="53" t="s">
        <v>13540</v>
      </c>
      <c r="B8963" s="53">
        <v>40</v>
      </c>
      <c r="C8963" s="53" t="s">
        <v>33536</v>
      </c>
      <c r="D8963" s="53" t="s">
        <v>33872</v>
      </c>
    </row>
    <row r="8964" spans="1:4" ht="15" x14ac:dyDescent="0.25">
      <c r="A8964" s="53" t="s">
        <v>13541</v>
      </c>
      <c r="B8964" s="53">
        <v>60</v>
      </c>
      <c r="C8964" s="53" t="s">
        <v>33536</v>
      </c>
      <c r="D8964" s="53" t="s">
        <v>33872</v>
      </c>
    </row>
    <row r="8965" spans="1:4" ht="15" x14ac:dyDescent="0.25">
      <c r="A8965" s="53" t="s">
        <v>13542</v>
      </c>
      <c r="B8965" s="53">
        <v>60</v>
      </c>
      <c r="C8965" s="53" t="s">
        <v>33536</v>
      </c>
      <c r="D8965" s="53" t="s">
        <v>33872</v>
      </c>
    </row>
    <row r="8966" spans="1:4" ht="15" x14ac:dyDescent="0.25">
      <c r="A8966" s="53" t="s">
        <v>13543</v>
      </c>
      <c r="B8966" s="53">
        <v>60</v>
      </c>
      <c r="C8966" s="53" t="s">
        <v>33536</v>
      </c>
      <c r="D8966" s="53" t="s">
        <v>33872</v>
      </c>
    </row>
    <row r="8967" spans="1:4" ht="15" x14ac:dyDescent="0.25">
      <c r="A8967" s="53" t="s">
        <v>13544</v>
      </c>
      <c r="B8967" s="53">
        <v>30</v>
      </c>
      <c r="C8967" s="53" t="s">
        <v>33536</v>
      </c>
      <c r="D8967" s="53" t="s">
        <v>33872</v>
      </c>
    </row>
    <row r="8968" spans="1:4" ht="15" x14ac:dyDescent="0.25">
      <c r="A8968" s="53" t="s">
        <v>13545</v>
      </c>
      <c r="B8968" s="53">
        <v>20</v>
      </c>
      <c r="C8968" s="53" t="s">
        <v>33536</v>
      </c>
      <c r="D8968" s="53" t="s">
        <v>33872</v>
      </c>
    </row>
    <row r="8969" spans="1:4" ht="15" x14ac:dyDescent="0.25">
      <c r="A8969" s="53" t="s">
        <v>13546</v>
      </c>
      <c r="B8969" s="53">
        <v>40</v>
      </c>
      <c r="C8969" s="53" t="s">
        <v>33536</v>
      </c>
      <c r="D8969" s="53" t="s">
        <v>33872</v>
      </c>
    </row>
    <row r="8970" spans="1:4" ht="15" x14ac:dyDescent="0.25">
      <c r="A8970" s="53" t="s">
        <v>13547</v>
      </c>
      <c r="B8970" s="53">
        <v>60</v>
      </c>
      <c r="C8970" s="53" t="s">
        <v>33542</v>
      </c>
      <c r="D8970" s="53" t="s">
        <v>33872</v>
      </c>
    </row>
    <row r="8971" spans="1:4" ht="15" x14ac:dyDescent="0.25">
      <c r="A8971" s="53" t="s">
        <v>13548</v>
      </c>
      <c r="B8971" s="53">
        <v>20</v>
      </c>
      <c r="C8971" s="53" t="s">
        <v>33536</v>
      </c>
      <c r="D8971" s="53" t="s">
        <v>33872</v>
      </c>
    </row>
    <row r="8972" spans="1:4" ht="15" x14ac:dyDescent="0.25">
      <c r="A8972" s="53" t="s">
        <v>13549</v>
      </c>
      <c r="B8972" s="53">
        <v>30</v>
      </c>
      <c r="C8972" s="53" t="s">
        <v>33536</v>
      </c>
      <c r="D8972" s="53" t="s">
        <v>33872</v>
      </c>
    </row>
    <row r="8973" spans="1:4" ht="15" x14ac:dyDescent="0.25">
      <c r="A8973" s="53" t="s">
        <v>13550</v>
      </c>
      <c r="B8973" s="53">
        <v>30</v>
      </c>
      <c r="C8973" s="53" t="s">
        <v>33536</v>
      </c>
      <c r="D8973" s="53" t="s">
        <v>33872</v>
      </c>
    </row>
    <row r="8974" spans="1:4" ht="15" x14ac:dyDescent="0.25">
      <c r="A8974" s="53" t="s">
        <v>13551</v>
      </c>
      <c r="B8974" s="53">
        <v>40</v>
      </c>
      <c r="C8974" s="53" t="s">
        <v>33536</v>
      </c>
      <c r="D8974" s="53" t="s">
        <v>33872</v>
      </c>
    </row>
    <row r="8975" spans="1:4" ht="15" x14ac:dyDescent="0.25">
      <c r="A8975" s="53" t="s">
        <v>13552</v>
      </c>
      <c r="B8975" s="53">
        <v>20</v>
      </c>
      <c r="C8975" s="53" t="s">
        <v>33542</v>
      </c>
      <c r="D8975" s="53" t="s">
        <v>33872</v>
      </c>
    </row>
    <row r="8976" spans="1:4" ht="15" x14ac:dyDescent="0.25">
      <c r="A8976" s="53" t="s">
        <v>13553</v>
      </c>
      <c r="B8976" s="53">
        <v>40</v>
      </c>
      <c r="C8976" s="53" t="s">
        <v>33536</v>
      </c>
      <c r="D8976" s="53" t="s">
        <v>33872</v>
      </c>
    </row>
    <row r="8977" spans="1:4" ht="15" x14ac:dyDescent="0.25">
      <c r="A8977" s="53" t="s">
        <v>13554</v>
      </c>
      <c r="B8977" s="53">
        <v>40</v>
      </c>
      <c r="C8977" s="53" t="s">
        <v>33542</v>
      </c>
      <c r="D8977" s="53" t="s">
        <v>33872</v>
      </c>
    </row>
    <row r="8978" spans="1:4" ht="15" x14ac:dyDescent="0.25">
      <c r="A8978" s="53" t="s">
        <v>13555</v>
      </c>
      <c r="B8978" s="53">
        <v>40</v>
      </c>
      <c r="C8978" s="53" t="s">
        <v>33536</v>
      </c>
      <c r="D8978" s="53" t="s">
        <v>33872</v>
      </c>
    </row>
    <row r="8979" spans="1:4" ht="15" x14ac:dyDescent="0.25">
      <c r="A8979" s="53" t="s">
        <v>13556</v>
      </c>
      <c r="B8979" s="53">
        <v>20</v>
      </c>
      <c r="C8979" s="53" t="s">
        <v>33536</v>
      </c>
      <c r="D8979" s="53" t="s">
        <v>33872</v>
      </c>
    </row>
    <row r="8980" spans="1:4" ht="15" x14ac:dyDescent="0.25">
      <c r="A8980" s="53" t="s">
        <v>13557</v>
      </c>
      <c r="B8980" s="53">
        <v>40</v>
      </c>
      <c r="C8980" s="53" t="s">
        <v>33536</v>
      </c>
      <c r="D8980" s="53" t="s">
        <v>33872</v>
      </c>
    </row>
    <row r="8981" spans="1:4" ht="15" x14ac:dyDescent="0.25">
      <c r="A8981" s="53" t="s">
        <v>13558</v>
      </c>
      <c r="B8981" s="53">
        <v>60</v>
      </c>
      <c r="C8981" s="53" t="s">
        <v>33536</v>
      </c>
      <c r="D8981" s="53" t="s">
        <v>33872</v>
      </c>
    </row>
    <row r="8982" spans="1:4" ht="15" x14ac:dyDescent="0.25">
      <c r="A8982" s="53" t="s">
        <v>13559</v>
      </c>
      <c r="B8982" s="53">
        <v>60</v>
      </c>
      <c r="C8982" s="53" t="s">
        <v>33536</v>
      </c>
      <c r="D8982" s="53" t="s">
        <v>33872</v>
      </c>
    </row>
    <row r="8983" spans="1:4" ht="15" x14ac:dyDescent="0.25">
      <c r="A8983" s="53" t="s">
        <v>13560</v>
      </c>
      <c r="B8983" s="53">
        <v>60</v>
      </c>
      <c r="C8983" s="53" t="s">
        <v>33542</v>
      </c>
      <c r="D8983" s="53" t="s">
        <v>33872</v>
      </c>
    </row>
    <row r="8984" spans="1:4" ht="15" x14ac:dyDescent="0.25">
      <c r="A8984" s="53" t="s">
        <v>13561</v>
      </c>
      <c r="B8984" s="53">
        <v>40</v>
      </c>
      <c r="C8984" s="53"/>
      <c r="D8984" s="53" t="s">
        <v>33872</v>
      </c>
    </row>
    <row r="8985" spans="1:4" ht="15" x14ac:dyDescent="0.25">
      <c r="A8985" s="53" t="s">
        <v>13562</v>
      </c>
      <c r="B8985" s="53">
        <v>30</v>
      </c>
      <c r="C8985" s="53"/>
      <c r="D8985" s="53" t="s">
        <v>33872</v>
      </c>
    </row>
    <row r="8986" spans="1:4" ht="15" x14ac:dyDescent="0.25">
      <c r="A8986" s="53" t="s">
        <v>13563</v>
      </c>
      <c r="B8986" s="53">
        <v>30</v>
      </c>
      <c r="C8986" s="53"/>
      <c r="D8986" s="53" t="s">
        <v>33872</v>
      </c>
    </row>
    <row r="8987" spans="1:4" ht="15" x14ac:dyDescent="0.25">
      <c r="A8987" s="53" t="s">
        <v>13564</v>
      </c>
      <c r="B8987" s="53">
        <v>30</v>
      </c>
      <c r="C8987" s="53"/>
      <c r="D8987" s="53" t="s">
        <v>33872</v>
      </c>
    </row>
    <row r="8988" spans="1:4" ht="15" x14ac:dyDescent="0.25">
      <c r="A8988" s="53" t="s">
        <v>13565</v>
      </c>
      <c r="B8988" s="53">
        <v>30</v>
      </c>
      <c r="C8988" s="53"/>
      <c r="D8988" s="53" t="s">
        <v>33872</v>
      </c>
    </row>
    <row r="8989" spans="1:4" ht="15" x14ac:dyDescent="0.25">
      <c r="A8989" s="53" t="s">
        <v>13566</v>
      </c>
      <c r="B8989" s="53">
        <v>30</v>
      </c>
      <c r="C8989" s="53" t="s">
        <v>33536</v>
      </c>
      <c r="D8989" s="53" t="s">
        <v>33872</v>
      </c>
    </row>
    <row r="8990" spans="1:4" ht="15" x14ac:dyDescent="0.25">
      <c r="A8990" s="53" t="s">
        <v>13567</v>
      </c>
      <c r="B8990" s="53">
        <v>30</v>
      </c>
      <c r="C8990" s="53" t="s">
        <v>33536</v>
      </c>
      <c r="D8990" s="53" t="s">
        <v>33872</v>
      </c>
    </row>
    <row r="8991" spans="1:4" ht="15" x14ac:dyDescent="0.25">
      <c r="A8991" s="53" t="s">
        <v>13568</v>
      </c>
      <c r="B8991" s="53">
        <v>30</v>
      </c>
      <c r="C8991" s="53" t="s">
        <v>33536</v>
      </c>
      <c r="D8991" s="53" t="s">
        <v>33872</v>
      </c>
    </row>
    <row r="8992" spans="1:4" ht="15" x14ac:dyDescent="0.25">
      <c r="A8992" s="53" t="s">
        <v>13569</v>
      </c>
      <c r="B8992" s="53">
        <v>30</v>
      </c>
      <c r="C8992" s="53" t="s">
        <v>33536</v>
      </c>
      <c r="D8992" s="53" t="s">
        <v>33872</v>
      </c>
    </row>
    <row r="8993" spans="1:4" ht="15" x14ac:dyDescent="0.25">
      <c r="A8993" s="53" t="s">
        <v>13570</v>
      </c>
      <c r="B8993" s="53">
        <v>15</v>
      </c>
      <c r="C8993" s="53" t="s">
        <v>33536</v>
      </c>
      <c r="D8993" s="53" t="s">
        <v>33872</v>
      </c>
    </row>
    <row r="8994" spans="1:4" ht="15" x14ac:dyDescent="0.25">
      <c r="A8994" s="53" t="s">
        <v>13571</v>
      </c>
      <c r="B8994" s="53">
        <v>40</v>
      </c>
      <c r="C8994" s="53"/>
      <c r="D8994" s="53" t="s">
        <v>33872</v>
      </c>
    </row>
    <row r="8995" spans="1:4" ht="15" x14ac:dyDescent="0.25">
      <c r="A8995" s="53" t="s">
        <v>13572</v>
      </c>
      <c r="B8995" s="53">
        <v>30</v>
      </c>
      <c r="C8995" s="53"/>
      <c r="D8995" s="53" t="s">
        <v>33872</v>
      </c>
    </row>
    <row r="8996" spans="1:4" ht="15" x14ac:dyDescent="0.25">
      <c r="A8996" s="53" t="s">
        <v>13573</v>
      </c>
      <c r="B8996" s="53">
        <v>30</v>
      </c>
      <c r="C8996" s="53"/>
      <c r="D8996" s="53" t="s">
        <v>33872</v>
      </c>
    </row>
    <row r="8997" spans="1:4" ht="15" x14ac:dyDescent="0.25">
      <c r="A8997" s="53" t="s">
        <v>13574</v>
      </c>
      <c r="B8997" s="53">
        <v>30</v>
      </c>
      <c r="C8997" s="53"/>
      <c r="D8997" s="53" t="s">
        <v>33872</v>
      </c>
    </row>
    <row r="8998" spans="1:4" ht="15" x14ac:dyDescent="0.25">
      <c r="A8998" s="53" t="s">
        <v>13575</v>
      </c>
      <c r="B8998" s="53">
        <v>30</v>
      </c>
      <c r="C8998" s="53"/>
      <c r="D8998" s="53" t="s">
        <v>33872</v>
      </c>
    </row>
    <row r="8999" spans="1:4" ht="15" x14ac:dyDescent="0.25">
      <c r="A8999" s="53" t="s">
        <v>13576</v>
      </c>
      <c r="B8999" s="53">
        <v>30</v>
      </c>
      <c r="C8999" s="53"/>
      <c r="D8999" s="53" t="s">
        <v>33872</v>
      </c>
    </row>
    <row r="9000" spans="1:4" ht="15" x14ac:dyDescent="0.25">
      <c r="A9000" s="53" t="s">
        <v>13577</v>
      </c>
      <c r="B9000" s="53">
        <v>45</v>
      </c>
      <c r="C9000" s="53"/>
      <c r="D9000" s="53" t="s">
        <v>33872</v>
      </c>
    </row>
    <row r="9001" spans="1:4" ht="15" x14ac:dyDescent="0.25">
      <c r="A9001" s="53" t="s">
        <v>13578</v>
      </c>
      <c r="B9001" s="53">
        <v>45</v>
      </c>
      <c r="C9001" s="53"/>
      <c r="D9001" s="53" t="s">
        <v>33872</v>
      </c>
    </row>
    <row r="9002" spans="1:4" ht="15" x14ac:dyDescent="0.25">
      <c r="A9002" s="53" t="s">
        <v>13579</v>
      </c>
      <c r="B9002" s="53">
        <v>45</v>
      </c>
      <c r="C9002" s="53"/>
      <c r="D9002" s="53" t="s">
        <v>33872</v>
      </c>
    </row>
    <row r="9003" spans="1:4" ht="15" x14ac:dyDescent="0.25">
      <c r="A9003" s="53" t="s">
        <v>13580</v>
      </c>
      <c r="B9003" s="53">
        <v>60</v>
      </c>
      <c r="C9003" s="53"/>
      <c r="D9003" s="53" t="s">
        <v>33872</v>
      </c>
    </row>
    <row r="9004" spans="1:4" ht="15" x14ac:dyDescent="0.25">
      <c r="A9004" s="53" t="s">
        <v>13581</v>
      </c>
      <c r="B9004" s="53">
        <v>60</v>
      </c>
      <c r="C9004" s="53"/>
      <c r="D9004" s="53" t="s">
        <v>33872</v>
      </c>
    </row>
    <row r="9005" spans="1:4" ht="15" x14ac:dyDescent="0.25">
      <c r="A9005" s="53" t="s">
        <v>13582</v>
      </c>
      <c r="B9005" s="53">
        <v>60</v>
      </c>
      <c r="C9005" s="53"/>
      <c r="D9005" s="53" t="s">
        <v>33872</v>
      </c>
    </row>
    <row r="9006" spans="1:4" ht="15" x14ac:dyDescent="0.25">
      <c r="A9006" s="53" t="s">
        <v>13583</v>
      </c>
      <c r="B9006" s="53">
        <v>45</v>
      </c>
      <c r="C9006" s="53"/>
      <c r="D9006" s="53" t="s">
        <v>33872</v>
      </c>
    </row>
    <row r="9007" spans="1:4" ht="15" x14ac:dyDescent="0.25">
      <c r="A9007" s="53" t="s">
        <v>13584</v>
      </c>
      <c r="B9007" s="53">
        <v>45</v>
      </c>
      <c r="C9007" s="53"/>
      <c r="D9007" s="53" t="s">
        <v>33872</v>
      </c>
    </row>
    <row r="9008" spans="1:4" ht="15" x14ac:dyDescent="0.25">
      <c r="A9008" s="53" t="s">
        <v>13585</v>
      </c>
      <c r="B9008" s="53">
        <v>45</v>
      </c>
      <c r="C9008" s="53" t="s">
        <v>33536</v>
      </c>
      <c r="D9008" s="53" t="s">
        <v>33872</v>
      </c>
    </row>
    <row r="9009" spans="1:4" ht="15" x14ac:dyDescent="0.25">
      <c r="A9009" s="53" t="s">
        <v>13586</v>
      </c>
      <c r="B9009" s="53">
        <v>30</v>
      </c>
      <c r="C9009" s="53"/>
      <c r="D9009" s="53" t="s">
        <v>33872</v>
      </c>
    </row>
    <row r="9010" spans="1:4" ht="15" x14ac:dyDescent="0.25">
      <c r="A9010" s="53" t="s">
        <v>13587</v>
      </c>
      <c r="B9010" s="53">
        <v>50</v>
      </c>
      <c r="C9010" s="53"/>
      <c r="D9010" s="53" t="s">
        <v>33872</v>
      </c>
    </row>
    <row r="9011" spans="1:4" ht="15" x14ac:dyDescent="0.25">
      <c r="A9011" s="53" t="s">
        <v>13588</v>
      </c>
      <c r="B9011" s="53">
        <v>50</v>
      </c>
      <c r="C9011" s="53"/>
      <c r="D9011" s="53" t="s">
        <v>33872</v>
      </c>
    </row>
    <row r="9012" spans="1:4" ht="15" x14ac:dyDescent="0.25">
      <c r="A9012" s="53" t="s">
        <v>13589</v>
      </c>
      <c r="B9012" s="53">
        <v>30</v>
      </c>
      <c r="C9012" s="53"/>
      <c r="D9012" s="53" t="s">
        <v>33872</v>
      </c>
    </row>
    <row r="9013" spans="1:4" ht="15" x14ac:dyDescent="0.25">
      <c r="A9013" s="53" t="s">
        <v>13590</v>
      </c>
      <c r="B9013" s="53">
        <v>30</v>
      </c>
      <c r="C9013" s="53"/>
      <c r="D9013" s="53" t="s">
        <v>33872</v>
      </c>
    </row>
    <row r="9014" spans="1:4" ht="15" x14ac:dyDescent="0.25">
      <c r="A9014" s="53" t="s">
        <v>13591</v>
      </c>
      <c r="B9014" s="53">
        <v>30</v>
      </c>
      <c r="C9014" s="53"/>
      <c r="D9014" s="53" t="s">
        <v>33872</v>
      </c>
    </row>
    <row r="9015" spans="1:4" ht="15" x14ac:dyDescent="0.25">
      <c r="A9015" s="53" t="s">
        <v>13592</v>
      </c>
      <c r="B9015" s="53">
        <v>30</v>
      </c>
      <c r="C9015" s="53"/>
      <c r="D9015" s="53" t="s">
        <v>33872</v>
      </c>
    </row>
    <row r="9016" spans="1:4" ht="15" x14ac:dyDescent="0.25">
      <c r="A9016" s="53" t="s">
        <v>13593</v>
      </c>
      <c r="B9016" s="53">
        <v>30</v>
      </c>
      <c r="C9016" s="53"/>
      <c r="D9016" s="53" t="s">
        <v>33872</v>
      </c>
    </row>
    <row r="9017" spans="1:4" ht="15" x14ac:dyDescent="0.25">
      <c r="A9017" s="53" t="s">
        <v>13594</v>
      </c>
      <c r="B9017" s="53">
        <v>30</v>
      </c>
      <c r="C9017" s="53"/>
      <c r="D9017" s="53" t="s">
        <v>33872</v>
      </c>
    </row>
    <row r="9018" spans="1:4" ht="15" x14ac:dyDescent="0.25">
      <c r="A9018" s="53" t="s">
        <v>13595</v>
      </c>
      <c r="B9018" s="53">
        <v>20</v>
      </c>
      <c r="C9018" s="53"/>
      <c r="D9018" s="53" t="s">
        <v>33872</v>
      </c>
    </row>
    <row r="9019" spans="1:4" ht="15" x14ac:dyDescent="0.25">
      <c r="A9019" s="53" t="s">
        <v>13596</v>
      </c>
      <c r="B9019" s="53">
        <v>40</v>
      </c>
      <c r="C9019" s="53"/>
      <c r="D9019" s="53" t="s">
        <v>33872</v>
      </c>
    </row>
    <row r="9020" spans="1:4" ht="15" x14ac:dyDescent="0.25">
      <c r="A9020" s="53" t="s">
        <v>13597</v>
      </c>
      <c r="B9020" s="53">
        <v>30</v>
      </c>
      <c r="C9020" s="53"/>
      <c r="D9020" s="53" t="s">
        <v>33872</v>
      </c>
    </row>
    <row r="9021" spans="1:4" ht="15" x14ac:dyDescent="0.25">
      <c r="A9021" s="53" t="s">
        <v>13598</v>
      </c>
      <c r="B9021" s="53">
        <v>30</v>
      </c>
      <c r="C9021" s="53"/>
      <c r="D9021" s="53" t="s">
        <v>33872</v>
      </c>
    </row>
    <row r="9022" spans="1:4" ht="15" x14ac:dyDescent="0.25">
      <c r="A9022" s="53" t="s">
        <v>13599</v>
      </c>
      <c r="B9022" s="53">
        <v>30</v>
      </c>
      <c r="C9022" s="53"/>
      <c r="D9022" s="53" t="s">
        <v>33872</v>
      </c>
    </row>
    <row r="9023" spans="1:4" ht="15" x14ac:dyDescent="0.25">
      <c r="A9023" s="53" t="s">
        <v>13600</v>
      </c>
      <c r="B9023" s="53">
        <v>60</v>
      </c>
      <c r="C9023" s="53" t="s">
        <v>33542</v>
      </c>
      <c r="D9023" s="53" t="s">
        <v>33872</v>
      </c>
    </row>
    <row r="9024" spans="1:4" ht="15" x14ac:dyDescent="0.25">
      <c r="A9024" s="53" t="s">
        <v>13601</v>
      </c>
      <c r="B9024" s="53">
        <v>40</v>
      </c>
      <c r="C9024" s="53"/>
      <c r="D9024" s="53" t="s">
        <v>33872</v>
      </c>
    </row>
    <row r="9025" spans="1:4" ht="15" x14ac:dyDescent="0.25">
      <c r="A9025" s="53" t="s">
        <v>13602</v>
      </c>
      <c r="B9025" s="53">
        <v>30</v>
      </c>
      <c r="C9025" s="53"/>
      <c r="D9025" s="53" t="s">
        <v>33872</v>
      </c>
    </row>
    <row r="9026" spans="1:4" ht="15" x14ac:dyDescent="0.25">
      <c r="A9026" s="53" t="s">
        <v>13603</v>
      </c>
      <c r="B9026" s="53">
        <v>45</v>
      </c>
      <c r="C9026" s="53" t="s">
        <v>33536</v>
      </c>
      <c r="D9026" s="53" t="s">
        <v>33872</v>
      </c>
    </row>
    <row r="9027" spans="1:4" ht="15" x14ac:dyDescent="0.25">
      <c r="A9027" s="53" t="s">
        <v>13604</v>
      </c>
      <c r="B9027" s="53">
        <v>30</v>
      </c>
      <c r="C9027" s="53"/>
      <c r="D9027" s="53" t="s">
        <v>33872</v>
      </c>
    </row>
    <row r="9028" spans="1:4" ht="15" x14ac:dyDescent="0.25">
      <c r="A9028" s="53" t="s">
        <v>13605</v>
      </c>
      <c r="B9028" s="53">
        <v>30</v>
      </c>
      <c r="C9028" s="53"/>
      <c r="D9028" s="53" t="s">
        <v>33872</v>
      </c>
    </row>
    <row r="9029" spans="1:4" ht="15" x14ac:dyDescent="0.25">
      <c r="A9029" s="53" t="s">
        <v>13606</v>
      </c>
      <c r="B9029" s="53">
        <v>30</v>
      </c>
      <c r="C9029" s="53"/>
      <c r="D9029" s="53" t="s">
        <v>33872</v>
      </c>
    </row>
    <row r="9030" spans="1:4" ht="15" x14ac:dyDescent="0.25">
      <c r="A9030" s="53" t="s">
        <v>13607</v>
      </c>
      <c r="B9030" s="53">
        <v>60</v>
      </c>
      <c r="C9030" s="53"/>
      <c r="D9030" s="53" t="s">
        <v>33872</v>
      </c>
    </row>
    <row r="9031" spans="1:4" ht="15" x14ac:dyDescent="0.25">
      <c r="A9031" s="53" t="s">
        <v>13608</v>
      </c>
      <c r="B9031" s="53">
        <v>30</v>
      </c>
      <c r="C9031" s="53"/>
      <c r="D9031" s="53" t="s">
        <v>33872</v>
      </c>
    </row>
    <row r="9032" spans="1:4" ht="15" x14ac:dyDescent="0.25">
      <c r="A9032" s="53" t="s">
        <v>13609</v>
      </c>
      <c r="B9032" s="53">
        <v>15</v>
      </c>
      <c r="C9032" s="53" t="s">
        <v>33536</v>
      </c>
      <c r="D9032" s="53" t="s">
        <v>33872</v>
      </c>
    </row>
    <row r="9033" spans="1:4" ht="15" x14ac:dyDescent="0.25">
      <c r="A9033" s="53" t="s">
        <v>13610</v>
      </c>
      <c r="B9033" s="53">
        <v>60</v>
      </c>
      <c r="C9033" s="53"/>
      <c r="D9033" s="53" t="s">
        <v>33872</v>
      </c>
    </row>
    <row r="9034" spans="1:4" ht="15" x14ac:dyDescent="0.25">
      <c r="A9034" s="53" t="s">
        <v>13611</v>
      </c>
      <c r="B9034" s="53">
        <v>60</v>
      </c>
      <c r="C9034" s="53" t="s">
        <v>33542</v>
      </c>
      <c r="D9034" s="53" t="s">
        <v>33872</v>
      </c>
    </row>
    <row r="9035" spans="1:4" ht="15" x14ac:dyDescent="0.25">
      <c r="A9035" s="53" t="s">
        <v>13612</v>
      </c>
      <c r="B9035" s="53">
        <v>30</v>
      </c>
      <c r="C9035" s="53"/>
      <c r="D9035" s="53" t="s">
        <v>33872</v>
      </c>
    </row>
    <row r="9036" spans="1:4" ht="15" x14ac:dyDescent="0.25">
      <c r="A9036" s="53" t="s">
        <v>13613</v>
      </c>
      <c r="B9036" s="53">
        <v>15</v>
      </c>
      <c r="C9036" s="53" t="s">
        <v>33536</v>
      </c>
      <c r="D9036" s="53" t="s">
        <v>33872</v>
      </c>
    </row>
    <row r="9037" spans="1:4" ht="15" x14ac:dyDescent="0.25">
      <c r="A9037" s="53" t="s">
        <v>13614</v>
      </c>
      <c r="B9037" s="53">
        <v>15</v>
      </c>
      <c r="C9037" s="53"/>
      <c r="D9037" s="53" t="s">
        <v>33872</v>
      </c>
    </row>
    <row r="9038" spans="1:4" ht="15" x14ac:dyDescent="0.25">
      <c r="A9038" s="53" t="s">
        <v>13615</v>
      </c>
      <c r="B9038" s="53">
        <v>60</v>
      </c>
      <c r="C9038" s="53"/>
      <c r="D9038" s="53" t="s">
        <v>33872</v>
      </c>
    </row>
    <row r="9039" spans="1:4" ht="15" x14ac:dyDescent="0.25">
      <c r="A9039" s="53" t="s">
        <v>13616</v>
      </c>
      <c r="B9039" s="53">
        <v>15</v>
      </c>
      <c r="C9039" s="53"/>
      <c r="D9039" s="53" t="s">
        <v>33872</v>
      </c>
    </row>
    <row r="9040" spans="1:4" ht="15" x14ac:dyDescent="0.25">
      <c r="A9040" s="53" t="s">
        <v>13617</v>
      </c>
      <c r="B9040" s="53">
        <v>30</v>
      </c>
      <c r="C9040" s="53"/>
      <c r="D9040" s="53" t="s">
        <v>33872</v>
      </c>
    </row>
    <row r="9041" spans="1:4" ht="15" x14ac:dyDescent="0.25">
      <c r="A9041" s="53" t="s">
        <v>13618</v>
      </c>
      <c r="B9041" s="53">
        <v>30</v>
      </c>
      <c r="C9041" s="53"/>
      <c r="D9041" s="53" t="s">
        <v>33872</v>
      </c>
    </row>
    <row r="9042" spans="1:4" ht="15" x14ac:dyDescent="0.25">
      <c r="A9042" s="53" t="s">
        <v>13619</v>
      </c>
      <c r="B9042" s="53">
        <v>30</v>
      </c>
      <c r="C9042" s="53"/>
      <c r="D9042" s="53" t="s">
        <v>33872</v>
      </c>
    </row>
    <row r="9043" spans="1:4" ht="15" x14ac:dyDescent="0.25">
      <c r="A9043" s="53" t="s">
        <v>13620</v>
      </c>
      <c r="B9043" s="53">
        <v>15</v>
      </c>
      <c r="C9043" s="53"/>
      <c r="D9043" s="53" t="s">
        <v>33872</v>
      </c>
    </row>
    <row r="9044" spans="1:4" ht="15" x14ac:dyDescent="0.25">
      <c r="A9044" s="53" t="s">
        <v>13621</v>
      </c>
      <c r="B9044" s="53">
        <v>60</v>
      </c>
      <c r="C9044" s="53"/>
      <c r="D9044" s="53" t="s">
        <v>33872</v>
      </c>
    </row>
    <row r="9045" spans="1:4" ht="15" x14ac:dyDescent="0.25">
      <c r="A9045" s="53" t="s">
        <v>13622</v>
      </c>
      <c r="B9045" s="53">
        <v>30</v>
      </c>
      <c r="C9045" s="53"/>
      <c r="D9045" s="53" t="s">
        <v>33872</v>
      </c>
    </row>
    <row r="9046" spans="1:4" ht="15" x14ac:dyDescent="0.25">
      <c r="A9046" s="53" t="s">
        <v>13623</v>
      </c>
      <c r="B9046" s="53">
        <v>60</v>
      </c>
      <c r="C9046" s="53"/>
      <c r="D9046" s="53" t="s">
        <v>33872</v>
      </c>
    </row>
    <row r="9047" spans="1:4" ht="15" x14ac:dyDescent="0.25">
      <c r="A9047" s="53" t="s">
        <v>13624</v>
      </c>
      <c r="B9047" s="53">
        <v>30</v>
      </c>
      <c r="C9047" s="53"/>
      <c r="D9047" s="53" t="s">
        <v>33872</v>
      </c>
    </row>
    <row r="9048" spans="1:4" ht="15" x14ac:dyDescent="0.25">
      <c r="A9048" s="53" t="s">
        <v>13625</v>
      </c>
      <c r="B9048" s="53">
        <v>30</v>
      </c>
      <c r="C9048" s="53" t="s">
        <v>33536</v>
      </c>
      <c r="D9048" s="53" t="s">
        <v>33872</v>
      </c>
    </row>
    <row r="9049" spans="1:4" ht="15" x14ac:dyDescent="0.25">
      <c r="A9049" s="53" t="s">
        <v>13626</v>
      </c>
      <c r="B9049" s="53">
        <v>60</v>
      </c>
      <c r="C9049" s="53" t="s">
        <v>33542</v>
      </c>
      <c r="D9049" s="53" t="s">
        <v>33873</v>
      </c>
    </row>
    <row r="9050" spans="1:4" ht="15" x14ac:dyDescent="0.25">
      <c r="A9050" s="53" t="s">
        <v>13627</v>
      </c>
      <c r="B9050" s="53">
        <v>60</v>
      </c>
      <c r="C9050" s="53" t="s">
        <v>33542</v>
      </c>
      <c r="D9050" s="53" t="s">
        <v>33872</v>
      </c>
    </row>
    <row r="9051" spans="1:4" ht="15" x14ac:dyDescent="0.25">
      <c r="A9051" s="53" t="s">
        <v>13628</v>
      </c>
      <c r="B9051" s="53">
        <v>30</v>
      </c>
      <c r="C9051" s="53" t="s">
        <v>33536</v>
      </c>
      <c r="D9051" s="53" t="s">
        <v>33872</v>
      </c>
    </row>
    <row r="9052" spans="1:4" ht="15" x14ac:dyDescent="0.25">
      <c r="A9052" s="53" t="s">
        <v>13629</v>
      </c>
      <c r="B9052" s="53">
        <v>30</v>
      </c>
      <c r="C9052" s="53" t="s">
        <v>33536</v>
      </c>
      <c r="D9052" s="53" t="s">
        <v>33872</v>
      </c>
    </row>
    <row r="9053" spans="1:4" ht="15" x14ac:dyDescent="0.25">
      <c r="A9053" s="53" t="s">
        <v>13630</v>
      </c>
      <c r="B9053" s="53">
        <v>30</v>
      </c>
      <c r="C9053" s="53" t="s">
        <v>33536</v>
      </c>
      <c r="D9053" s="53" t="s">
        <v>33872</v>
      </c>
    </row>
    <row r="9054" spans="1:4" ht="15" x14ac:dyDescent="0.25">
      <c r="A9054" s="53" t="s">
        <v>13631</v>
      </c>
      <c r="B9054" s="53">
        <v>30</v>
      </c>
      <c r="C9054" s="53" t="s">
        <v>33536</v>
      </c>
      <c r="D9054" s="53" t="s">
        <v>33872</v>
      </c>
    </row>
    <row r="9055" spans="1:4" ht="15" x14ac:dyDescent="0.25">
      <c r="A9055" s="53" t="s">
        <v>13632</v>
      </c>
      <c r="B9055" s="53">
        <v>30</v>
      </c>
      <c r="C9055" s="53" t="s">
        <v>33536</v>
      </c>
      <c r="D9055" s="53" t="s">
        <v>33872</v>
      </c>
    </row>
    <row r="9056" spans="1:4" ht="15" x14ac:dyDescent="0.25">
      <c r="A9056" s="53" t="s">
        <v>13633</v>
      </c>
      <c r="B9056" s="53">
        <v>30</v>
      </c>
      <c r="C9056" s="53"/>
      <c r="D9056" s="53" t="s">
        <v>33872</v>
      </c>
    </row>
    <row r="9057" spans="1:4" ht="15" x14ac:dyDescent="0.25">
      <c r="A9057" s="53" t="s">
        <v>13634</v>
      </c>
      <c r="B9057" s="53">
        <v>30</v>
      </c>
      <c r="C9057" s="53" t="s">
        <v>33536</v>
      </c>
      <c r="D9057" s="53" t="s">
        <v>33872</v>
      </c>
    </row>
    <row r="9058" spans="1:4" ht="15" x14ac:dyDescent="0.25">
      <c r="A9058" s="53" t="s">
        <v>13635</v>
      </c>
      <c r="B9058" s="53">
        <v>30</v>
      </c>
      <c r="C9058" s="53" t="s">
        <v>33536</v>
      </c>
      <c r="D9058" s="53" t="s">
        <v>33872</v>
      </c>
    </row>
    <row r="9059" spans="1:4" ht="15" x14ac:dyDescent="0.25">
      <c r="A9059" s="53" t="s">
        <v>13636</v>
      </c>
      <c r="B9059" s="53">
        <v>15</v>
      </c>
      <c r="C9059" s="53" t="s">
        <v>33536</v>
      </c>
      <c r="D9059" s="53" t="s">
        <v>33872</v>
      </c>
    </row>
    <row r="9060" spans="1:4" ht="15" x14ac:dyDescent="0.25">
      <c r="A9060" s="53" t="s">
        <v>13637</v>
      </c>
      <c r="B9060" s="53">
        <v>30</v>
      </c>
      <c r="C9060" s="53"/>
      <c r="D9060" s="53" t="s">
        <v>33872</v>
      </c>
    </row>
    <row r="9061" spans="1:4" ht="15" x14ac:dyDescent="0.25">
      <c r="A9061" s="53" t="s">
        <v>13638</v>
      </c>
      <c r="B9061" s="53">
        <v>30</v>
      </c>
      <c r="C9061" s="53"/>
      <c r="D9061" s="53" t="s">
        <v>33872</v>
      </c>
    </row>
    <row r="9062" spans="1:4" ht="15" x14ac:dyDescent="0.25">
      <c r="A9062" s="53" t="s">
        <v>13639</v>
      </c>
      <c r="B9062" s="53">
        <v>30</v>
      </c>
      <c r="C9062" s="53"/>
      <c r="D9062" s="53" t="s">
        <v>33872</v>
      </c>
    </row>
    <row r="9063" spans="1:4" ht="15" x14ac:dyDescent="0.25">
      <c r="A9063" s="53" t="s">
        <v>13640</v>
      </c>
      <c r="B9063" s="53">
        <v>30</v>
      </c>
      <c r="C9063" s="53"/>
      <c r="D9063" s="53" t="s">
        <v>33872</v>
      </c>
    </row>
    <row r="9064" spans="1:4" ht="15" x14ac:dyDescent="0.25">
      <c r="A9064" s="53" t="s">
        <v>13641</v>
      </c>
      <c r="B9064" s="53">
        <v>30</v>
      </c>
      <c r="C9064" s="53"/>
      <c r="D9064" s="53" t="s">
        <v>33872</v>
      </c>
    </row>
    <row r="9065" spans="1:4" ht="15" x14ac:dyDescent="0.25">
      <c r="A9065" s="53" t="s">
        <v>13642</v>
      </c>
      <c r="B9065" s="53">
        <v>30</v>
      </c>
      <c r="C9065" s="53"/>
      <c r="D9065" s="53" t="s">
        <v>33872</v>
      </c>
    </row>
    <row r="9066" spans="1:4" ht="15" x14ac:dyDescent="0.25">
      <c r="A9066" s="53" t="s">
        <v>13643</v>
      </c>
      <c r="B9066" s="53">
        <v>30</v>
      </c>
      <c r="C9066" s="53"/>
      <c r="D9066" s="53" t="s">
        <v>33872</v>
      </c>
    </row>
    <row r="9067" spans="1:4" ht="15" x14ac:dyDescent="0.25">
      <c r="A9067" s="53" t="s">
        <v>13644</v>
      </c>
      <c r="B9067" s="53">
        <v>45</v>
      </c>
      <c r="C9067" s="53" t="s">
        <v>33542</v>
      </c>
      <c r="D9067" s="53" t="s">
        <v>33872</v>
      </c>
    </row>
    <row r="9068" spans="1:4" ht="15" x14ac:dyDescent="0.25">
      <c r="A9068" s="53" t="s">
        <v>13645</v>
      </c>
      <c r="B9068" s="53">
        <v>30</v>
      </c>
      <c r="C9068" s="53"/>
      <c r="D9068" s="53" t="s">
        <v>33872</v>
      </c>
    </row>
    <row r="9069" spans="1:4" ht="15" x14ac:dyDescent="0.25">
      <c r="A9069" s="53" t="s">
        <v>13646</v>
      </c>
      <c r="B9069" s="53">
        <v>30</v>
      </c>
      <c r="C9069" s="53"/>
      <c r="D9069" s="53" t="s">
        <v>33872</v>
      </c>
    </row>
    <row r="9070" spans="1:4" ht="15" x14ac:dyDescent="0.25">
      <c r="A9070" s="53" t="s">
        <v>13647</v>
      </c>
      <c r="B9070" s="53">
        <v>30</v>
      </c>
      <c r="C9070" s="53"/>
      <c r="D9070" s="53" t="s">
        <v>33872</v>
      </c>
    </row>
    <row r="9071" spans="1:4" ht="15" x14ac:dyDescent="0.25">
      <c r="A9071" s="53" t="s">
        <v>13648</v>
      </c>
      <c r="B9071" s="53">
        <v>45</v>
      </c>
      <c r="C9071" s="53"/>
      <c r="D9071" s="53" t="s">
        <v>33872</v>
      </c>
    </row>
    <row r="9072" spans="1:4" ht="15" x14ac:dyDescent="0.25">
      <c r="A9072" s="53" t="s">
        <v>13649</v>
      </c>
      <c r="B9072" s="53">
        <v>45</v>
      </c>
      <c r="C9072" s="53"/>
      <c r="D9072" s="53" t="s">
        <v>33872</v>
      </c>
    </row>
    <row r="9073" spans="1:4" ht="15" x14ac:dyDescent="0.25">
      <c r="A9073" s="53" t="s">
        <v>13650</v>
      </c>
      <c r="B9073" s="53">
        <v>15</v>
      </c>
      <c r="C9073" s="53" t="s">
        <v>33536</v>
      </c>
      <c r="D9073" s="53" t="s">
        <v>33872</v>
      </c>
    </row>
    <row r="9074" spans="1:4" ht="15" x14ac:dyDescent="0.25">
      <c r="A9074" s="53" t="s">
        <v>13651</v>
      </c>
      <c r="B9074" s="53">
        <v>15</v>
      </c>
      <c r="C9074" s="53" t="s">
        <v>33536</v>
      </c>
      <c r="D9074" s="53" t="s">
        <v>33872</v>
      </c>
    </row>
    <row r="9075" spans="1:4" ht="15" x14ac:dyDescent="0.25">
      <c r="A9075" s="53" t="s">
        <v>13652</v>
      </c>
      <c r="B9075" s="53">
        <v>30</v>
      </c>
      <c r="C9075" s="53" t="s">
        <v>33536</v>
      </c>
      <c r="D9075" s="53" t="s">
        <v>33873</v>
      </c>
    </row>
    <row r="9076" spans="1:4" ht="15" x14ac:dyDescent="0.25">
      <c r="A9076" s="53" t="s">
        <v>13653</v>
      </c>
      <c r="B9076" s="53">
        <v>30</v>
      </c>
      <c r="C9076" s="53" t="s">
        <v>33536</v>
      </c>
      <c r="D9076" s="53" t="s">
        <v>33872</v>
      </c>
    </row>
    <row r="9077" spans="1:4" ht="15" x14ac:dyDescent="0.25">
      <c r="A9077" s="53" t="s">
        <v>13654</v>
      </c>
      <c r="B9077" s="53">
        <v>30</v>
      </c>
      <c r="C9077" s="53"/>
      <c r="D9077" s="53" t="s">
        <v>33872</v>
      </c>
    </row>
    <row r="9078" spans="1:4" ht="15" x14ac:dyDescent="0.25">
      <c r="A9078" s="53" t="s">
        <v>13655</v>
      </c>
      <c r="B9078" s="53">
        <v>15</v>
      </c>
      <c r="C9078" s="53"/>
      <c r="D9078" s="53" t="s">
        <v>33872</v>
      </c>
    </row>
    <row r="9079" spans="1:4" ht="15" x14ac:dyDescent="0.25">
      <c r="A9079" s="53" t="s">
        <v>13656</v>
      </c>
      <c r="B9079" s="53">
        <v>15</v>
      </c>
      <c r="C9079" s="53"/>
      <c r="D9079" s="53" t="s">
        <v>33872</v>
      </c>
    </row>
    <row r="9080" spans="1:4" ht="15" x14ac:dyDescent="0.25">
      <c r="A9080" s="53" t="s">
        <v>13657</v>
      </c>
      <c r="B9080" s="53">
        <v>15</v>
      </c>
      <c r="C9080" s="53"/>
      <c r="D9080" s="53" t="s">
        <v>33872</v>
      </c>
    </row>
    <row r="9081" spans="1:4" ht="15" x14ac:dyDescent="0.25">
      <c r="A9081" s="53" t="s">
        <v>13658</v>
      </c>
      <c r="B9081" s="53">
        <v>45</v>
      </c>
      <c r="C9081" s="53"/>
      <c r="D9081" s="53" t="s">
        <v>33872</v>
      </c>
    </row>
    <row r="9082" spans="1:4" ht="15" x14ac:dyDescent="0.25">
      <c r="A9082" s="53" t="s">
        <v>13659</v>
      </c>
      <c r="B9082" s="53">
        <v>30</v>
      </c>
      <c r="C9082" s="53"/>
      <c r="D9082" s="53" t="s">
        <v>33872</v>
      </c>
    </row>
    <row r="9083" spans="1:4" ht="15" x14ac:dyDescent="0.25">
      <c r="A9083" s="53" t="s">
        <v>13660</v>
      </c>
      <c r="B9083" s="53">
        <v>30</v>
      </c>
      <c r="C9083" s="53"/>
      <c r="D9083" s="53" t="s">
        <v>33872</v>
      </c>
    </row>
    <row r="9084" spans="1:4" ht="15" x14ac:dyDescent="0.25">
      <c r="A9084" s="53" t="s">
        <v>13661</v>
      </c>
      <c r="B9084" s="53">
        <v>30</v>
      </c>
      <c r="C9084" s="53"/>
      <c r="D9084" s="53" t="s">
        <v>33872</v>
      </c>
    </row>
    <row r="9085" spans="1:4" ht="15" x14ac:dyDescent="0.25">
      <c r="A9085" s="53" t="s">
        <v>13662</v>
      </c>
      <c r="B9085" s="53">
        <v>30</v>
      </c>
      <c r="C9085" s="53" t="s">
        <v>33536</v>
      </c>
      <c r="D9085" s="53" t="s">
        <v>33872</v>
      </c>
    </row>
    <row r="9086" spans="1:4" ht="15" x14ac:dyDescent="0.25">
      <c r="A9086" s="53" t="s">
        <v>13663</v>
      </c>
      <c r="B9086" s="53">
        <v>30</v>
      </c>
      <c r="C9086" s="53" t="s">
        <v>33536</v>
      </c>
      <c r="D9086" s="53" t="s">
        <v>33872</v>
      </c>
    </row>
    <row r="9087" spans="1:4" ht="15" x14ac:dyDescent="0.25">
      <c r="A9087" s="53" t="s">
        <v>13664</v>
      </c>
      <c r="B9087" s="53">
        <v>60</v>
      </c>
      <c r="C9087" s="53" t="s">
        <v>33542</v>
      </c>
      <c r="D9087" s="53" t="s">
        <v>33872</v>
      </c>
    </row>
    <row r="9088" spans="1:4" ht="15" x14ac:dyDescent="0.25">
      <c r="A9088" s="53" t="s">
        <v>13665</v>
      </c>
      <c r="B9088" s="53">
        <v>30</v>
      </c>
      <c r="C9088" s="53"/>
      <c r="D9088" s="53" t="s">
        <v>33872</v>
      </c>
    </row>
    <row r="9089" spans="1:4" ht="15" x14ac:dyDescent="0.25">
      <c r="A9089" s="53" t="s">
        <v>13666</v>
      </c>
      <c r="B9089" s="53">
        <v>30</v>
      </c>
      <c r="C9089" s="53" t="s">
        <v>33536</v>
      </c>
      <c r="D9089" s="53" t="s">
        <v>33872</v>
      </c>
    </row>
    <row r="9090" spans="1:4" ht="15" x14ac:dyDescent="0.25">
      <c r="A9090" s="53" t="s">
        <v>13667</v>
      </c>
      <c r="B9090" s="53">
        <v>45</v>
      </c>
      <c r="C9090" s="53"/>
      <c r="D9090" s="53" t="s">
        <v>33872</v>
      </c>
    </row>
    <row r="9091" spans="1:4" ht="15" x14ac:dyDescent="0.25">
      <c r="A9091" s="53" t="s">
        <v>13668</v>
      </c>
      <c r="B9091" s="53">
        <v>45</v>
      </c>
      <c r="C9091" s="53" t="s">
        <v>33542</v>
      </c>
      <c r="D9091" s="53" t="s">
        <v>33872</v>
      </c>
    </row>
    <row r="9092" spans="1:4" ht="15" x14ac:dyDescent="0.25">
      <c r="A9092" s="53" t="s">
        <v>13669</v>
      </c>
      <c r="B9092" s="53">
        <v>30</v>
      </c>
      <c r="C9092" s="53" t="s">
        <v>33536</v>
      </c>
      <c r="D9092" s="53" t="s">
        <v>33872</v>
      </c>
    </row>
    <row r="9093" spans="1:4" ht="15" x14ac:dyDescent="0.25">
      <c r="A9093" s="53" t="s">
        <v>13670</v>
      </c>
      <c r="B9093" s="53">
        <v>45</v>
      </c>
      <c r="C9093" s="53"/>
      <c r="D9093" s="53" t="s">
        <v>33872</v>
      </c>
    </row>
    <row r="9094" spans="1:4" ht="15" x14ac:dyDescent="0.25">
      <c r="A9094" s="53" t="s">
        <v>13671</v>
      </c>
      <c r="B9094" s="53">
        <v>30</v>
      </c>
      <c r="C9094" s="53"/>
      <c r="D9094" s="53" t="s">
        <v>33872</v>
      </c>
    </row>
    <row r="9095" spans="1:4" ht="15" x14ac:dyDescent="0.25">
      <c r="A9095" s="53" t="s">
        <v>13672</v>
      </c>
      <c r="B9095" s="53">
        <v>30</v>
      </c>
      <c r="C9095" s="53"/>
      <c r="D9095" s="53" t="s">
        <v>33872</v>
      </c>
    </row>
    <row r="9096" spans="1:4" ht="15" x14ac:dyDescent="0.25">
      <c r="A9096" s="53" t="s">
        <v>13673</v>
      </c>
      <c r="B9096" s="53">
        <v>30</v>
      </c>
      <c r="C9096" s="53" t="s">
        <v>33536</v>
      </c>
      <c r="D9096" s="53" t="s">
        <v>33872</v>
      </c>
    </row>
    <row r="9097" spans="1:4" ht="15" x14ac:dyDescent="0.25">
      <c r="A9097" s="53" t="s">
        <v>13674</v>
      </c>
      <c r="B9097" s="53">
        <v>30</v>
      </c>
      <c r="C9097" s="53"/>
      <c r="D9097" s="53" t="s">
        <v>33872</v>
      </c>
    </row>
    <row r="9098" spans="1:4" ht="15" x14ac:dyDescent="0.25">
      <c r="A9098" s="53" t="s">
        <v>13675</v>
      </c>
      <c r="B9098" s="53">
        <v>60</v>
      </c>
      <c r="C9098" s="53"/>
      <c r="D9098" s="53" t="s">
        <v>33872</v>
      </c>
    </row>
    <row r="9099" spans="1:4" ht="15" x14ac:dyDescent="0.25">
      <c r="A9099" s="53" t="s">
        <v>13676</v>
      </c>
      <c r="B9099" s="53">
        <v>60</v>
      </c>
      <c r="C9099" s="53" t="s">
        <v>33542</v>
      </c>
      <c r="D9099" s="53" t="s">
        <v>33872</v>
      </c>
    </row>
    <row r="9100" spans="1:4" ht="15" x14ac:dyDescent="0.25">
      <c r="A9100" s="53" t="s">
        <v>13677</v>
      </c>
      <c r="B9100" s="53">
        <v>30</v>
      </c>
      <c r="C9100" s="53"/>
      <c r="D9100" s="53" t="s">
        <v>33872</v>
      </c>
    </row>
    <row r="9101" spans="1:4" ht="15" x14ac:dyDescent="0.25">
      <c r="A9101" s="53" t="s">
        <v>13678</v>
      </c>
      <c r="B9101" s="53">
        <v>30</v>
      </c>
      <c r="C9101" s="53" t="s">
        <v>33536</v>
      </c>
      <c r="D9101" s="53" t="s">
        <v>33872</v>
      </c>
    </row>
    <row r="9102" spans="1:4" ht="15" x14ac:dyDescent="0.25">
      <c r="A9102" s="53" t="s">
        <v>13679</v>
      </c>
      <c r="B9102" s="53">
        <v>30</v>
      </c>
      <c r="C9102" s="53"/>
      <c r="D9102" s="53" t="s">
        <v>33872</v>
      </c>
    </row>
    <row r="9103" spans="1:4" ht="15" x14ac:dyDescent="0.25">
      <c r="A9103" s="53" t="s">
        <v>13680</v>
      </c>
      <c r="B9103" s="53">
        <v>30</v>
      </c>
      <c r="C9103" s="53"/>
      <c r="D9103" s="53" t="s">
        <v>33872</v>
      </c>
    </row>
    <row r="9104" spans="1:4" ht="15" x14ac:dyDescent="0.25">
      <c r="A9104" s="53" t="s">
        <v>13681</v>
      </c>
      <c r="B9104" s="53">
        <v>30</v>
      </c>
      <c r="C9104" s="53" t="s">
        <v>33536</v>
      </c>
      <c r="D9104" s="53" t="s">
        <v>33872</v>
      </c>
    </row>
    <row r="9105" spans="1:4" ht="15" x14ac:dyDescent="0.25">
      <c r="A9105" s="53" t="s">
        <v>13682</v>
      </c>
      <c r="B9105" s="53">
        <v>15</v>
      </c>
      <c r="C9105" s="53" t="s">
        <v>33536</v>
      </c>
      <c r="D9105" s="53" t="s">
        <v>33872</v>
      </c>
    </row>
    <row r="9106" spans="1:4" ht="15" x14ac:dyDescent="0.25">
      <c r="A9106" s="53" t="s">
        <v>13683</v>
      </c>
      <c r="B9106" s="53">
        <v>30</v>
      </c>
      <c r="C9106" s="53" t="s">
        <v>33536</v>
      </c>
      <c r="D9106" s="53" t="s">
        <v>33872</v>
      </c>
    </row>
    <row r="9107" spans="1:4" ht="15" x14ac:dyDescent="0.25">
      <c r="A9107" s="53" t="s">
        <v>13684</v>
      </c>
      <c r="B9107" s="53">
        <v>15</v>
      </c>
      <c r="C9107" s="53" t="s">
        <v>33536</v>
      </c>
      <c r="D9107" s="53" t="s">
        <v>33872</v>
      </c>
    </row>
    <row r="9108" spans="1:4" ht="15" x14ac:dyDescent="0.25">
      <c r="A9108" s="53" t="s">
        <v>13685</v>
      </c>
      <c r="B9108" s="53">
        <v>30</v>
      </c>
      <c r="C9108" s="53" t="s">
        <v>33536</v>
      </c>
      <c r="D9108" s="53" t="s">
        <v>33872</v>
      </c>
    </row>
    <row r="9109" spans="1:4" ht="15" x14ac:dyDescent="0.25">
      <c r="A9109" s="53" t="s">
        <v>13686</v>
      </c>
      <c r="B9109" s="53">
        <v>30</v>
      </c>
      <c r="C9109" s="53" t="s">
        <v>33536</v>
      </c>
      <c r="D9109" s="53" t="s">
        <v>33872</v>
      </c>
    </row>
    <row r="9110" spans="1:4" ht="15" x14ac:dyDescent="0.25">
      <c r="A9110" s="53" t="s">
        <v>13687</v>
      </c>
      <c r="B9110" s="53">
        <v>30</v>
      </c>
      <c r="C9110" s="53" t="s">
        <v>33536</v>
      </c>
      <c r="D9110" s="53" t="s">
        <v>33873</v>
      </c>
    </row>
    <row r="9111" spans="1:4" ht="15" x14ac:dyDescent="0.25">
      <c r="A9111" s="53" t="s">
        <v>13688</v>
      </c>
      <c r="B9111" s="53">
        <v>30</v>
      </c>
      <c r="C9111" s="53" t="s">
        <v>33536</v>
      </c>
      <c r="D9111" s="53" t="s">
        <v>33872</v>
      </c>
    </row>
    <row r="9112" spans="1:4" ht="15" x14ac:dyDescent="0.25">
      <c r="A9112" s="53" t="s">
        <v>13689</v>
      </c>
      <c r="B9112" s="53">
        <v>30</v>
      </c>
      <c r="C9112" s="53" t="s">
        <v>33549</v>
      </c>
      <c r="D9112" s="53" t="s">
        <v>33872</v>
      </c>
    </row>
    <row r="9113" spans="1:4" ht="15" x14ac:dyDescent="0.25">
      <c r="A9113" s="53" t="s">
        <v>13690</v>
      </c>
      <c r="B9113" s="53">
        <v>15</v>
      </c>
      <c r="C9113" s="53" t="s">
        <v>33536</v>
      </c>
      <c r="D9113" s="53" t="s">
        <v>33872</v>
      </c>
    </row>
    <row r="9114" spans="1:4" ht="15" x14ac:dyDescent="0.25">
      <c r="A9114" s="53" t="s">
        <v>13691</v>
      </c>
      <c r="B9114" s="53">
        <v>60</v>
      </c>
      <c r="C9114" s="53" t="s">
        <v>33542</v>
      </c>
      <c r="D9114" s="53" t="s">
        <v>33872</v>
      </c>
    </row>
    <row r="9115" spans="1:4" ht="15" x14ac:dyDescent="0.25">
      <c r="A9115" s="53" t="s">
        <v>13692</v>
      </c>
      <c r="B9115" s="53">
        <v>30</v>
      </c>
      <c r="C9115" s="53" t="s">
        <v>33536</v>
      </c>
      <c r="D9115" s="53" t="s">
        <v>33873</v>
      </c>
    </row>
    <row r="9116" spans="1:4" ht="15" x14ac:dyDescent="0.25">
      <c r="A9116" s="53" t="s">
        <v>13693</v>
      </c>
      <c r="B9116" s="53">
        <v>30</v>
      </c>
      <c r="C9116" s="53" t="s">
        <v>33536</v>
      </c>
      <c r="D9116" s="53" t="s">
        <v>33872</v>
      </c>
    </row>
    <row r="9117" spans="1:4" ht="15" x14ac:dyDescent="0.25">
      <c r="A9117" s="53" t="s">
        <v>13694</v>
      </c>
      <c r="B9117" s="53">
        <v>30</v>
      </c>
      <c r="C9117" s="53" t="s">
        <v>33536</v>
      </c>
      <c r="D9117" s="53" t="s">
        <v>33873</v>
      </c>
    </row>
    <row r="9118" spans="1:4" ht="15" x14ac:dyDescent="0.25">
      <c r="A9118" s="53" t="s">
        <v>13695</v>
      </c>
      <c r="B9118" s="53">
        <v>30</v>
      </c>
      <c r="C9118" s="53" t="s">
        <v>33536</v>
      </c>
      <c r="D9118" s="53" t="s">
        <v>33873</v>
      </c>
    </row>
    <row r="9119" spans="1:4" ht="15" x14ac:dyDescent="0.25">
      <c r="A9119" s="53" t="s">
        <v>13696</v>
      </c>
      <c r="B9119" s="53">
        <v>30</v>
      </c>
      <c r="C9119" s="53" t="s">
        <v>33536</v>
      </c>
      <c r="D9119" s="53" t="s">
        <v>33872</v>
      </c>
    </row>
    <row r="9120" spans="1:4" ht="15" x14ac:dyDescent="0.25">
      <c r="A9120" s="53" t="s">
        <v>13697</v>
      </c>
      <c r="B9120" s="53">
        <v>15</v>
      </c>
      <c r="C9120" s="53" t="s">
        <v>33536</v>
      </c>
      <c r="D9120" s="53" t="s">
        <v>33873</v>
      </c>
    </row>
    <row r="9121" spans="1:4" ht="15" x14ac:dyDescent="0.25">
      <c r="A9121" s="53" t="s">
        <v>13698</v>
      </c>
      <c r="B9121" s="53">
        <v>60</v>
      </c>
      <c r="C9121" s="53" t="s">
        <v>33542</v>
      </c>
      <c r="D9121" s="53" t="s">
        <v>33873</v>
      </c>
    </row>
    <row r="9122" spans="1:4" ht="15" x14ac:dyDescent="0.25">
      <c r="A9122" s="53" t="s">
        <v>13699</v>
      </c>
      <c r="B9122" s="53">
        <v>60</v>
      </c>
      <c r="C9122" s="53" t="s">
        <v>33542</v>
      </c>
      <c r="D9122" s="53" t="s">
        <v>33872</v>
      </c>
    </row>
    <row r="9123" spans="1:4" ht="15" x14ac:dyDescent="0.25">
      <c r="A9123" s="53" t="s">
        <v>13700</v>
      </c>
      <c r="B9123" s="53">
        <v>30</v>
      </c>
      <c r="C9123" s="53" t="s">
        <v>33536</v>
      </c>
      <c r="D9123" s="53" t="s">
        <v>33873</v>
      </c>
    </row>
    <row r="9124" spans="1:4" ht="15" x14ac:dyDescent="0.25">
      <c r="A9124" s="53" t="s">
        <v>13701</v>
      </c>
      <c r="B9124" s="53">
        <v>30</v>
      </c>
      <c r="C9124" s="53" t="s">
        <v>33536</v>
      </c>
      <c r="D9124" s="53" t="s">
        <v>33873</v>
      </c>
    </row>
    <row r="9125" spans="1:4" ht="15" x14ac:dyDescent="0.25">
      <c r="A9125" s="53" t="s">
        <v>13702</v>
      </c>
      <c r="B9125" s="53">
        <v>30</v>
      </c>
      <c r="C9125" s="53" t="s">
        <v>33536</v>
      </c>
      <c r="D9125" s="53" t="s">
        <v>33873</v>
      </c>
    </row>
    <row r="9126" spans="1:4" ht="15" x14ac:dyDescent="0.25">
      <c r="A9126" s="53" t="s">
        <v>13703</v>
      </c>
      <c r="B9126" s="53">
        <v>30</v>
      </c>
      <c r="C9126" s="53" t="s">
        <v>33536</v>
      </c>
      <c r="D9126" s="53" t="s">
        <v>33873</v>
      </c>
    </row>
    <row r="9127" spans="1:4" ht="15" x14ac:dyDescent="0.25">
      <c r="A9127" s="53" t="s">
        <v>13704</v>
      </c>
      <c r="B9127" s="53">
        <v>15</v>
      </c>
      <c r="C9127" s="53" t="s">
        <v>33536</v>
      </c>
      <c r="D9127" s="53" t="s">
        <v>33873</v>
      </c>
    </row>
    <row r="9128" spans="1:4" ht="15" x14ac:dyDescent="0.25">
      <c r="A9128" s="53" t="s">
        <v>33084</v>
      </c>
      <c r="B9128" s="53">
        <v>60</v>
      </c>
      <c r="C9128" s="53" t="s">
        <v>33536</v>
      </c>
      <c r="D9128" s="53" t="s">
        <v>33873</v>
      </c>
    </row>
    <row r="9129" spans="1:4" ht="15" x14ac:dyDescent="0.25">
      <c r="A9129" s="53" t="s">
        <v>33085</v>
      </c>
      <c r="B9129" s="53">
        <v>60</v>
      </c>
      <c r="C9129" s="53" t="s">
        <v>33536</v>
      </c>
      <c r="D9129" s="53" t="s">
        <v>33873</v>
      </c>
    </row>
    <row r="9130" spans="1:4" ht="15" x14ac:dyDescent="0.25">
      <c r="A9130" s="53" t="s">
        <v>33086</v>
      </c>
      <c r="B9130" s="53">
        <v>60</v>
      </c>
      <c r="C9130" s="53" t="s">
        <v>33536</v>
      </c>
      <c r="D9130" s="53" t="s">
        <v>33873</v>
      </c>
    </row>
    <row r="9131" spans="1:4" ht="15" x14ac:dyDescent="0.25">
      <c r="A9131" s="53" t="s">
        <v>33087</v>
      </c>
      <c r="B9131" s="53">
        <v>30</v>
      </c>
      <c r="C9131" s="53" t="s">
        <v>33536</v>
      </c>
      <c r="D9131" s="53" t="s">
        <v>33873</v>
      </c>
    </row>
    <row r="9132" spans="1:4" ht="15" x14ac:dyDescent="0.25">
      <c r="A9132" s="53" t="s">
        <v>33088</v>
      </c>
      <c r="B9132" s="53">
        <v>30</v>
      </c>
      <c r="C9132" s="53" t="s">
        <v>33536</v>
      </c>
      <c r="D9132" s="53" t="s">
        <v>33873</v>
      </c>
    </row>
    <row r="9133" spans="1:4" ht="15" x14ac:dyDescent="0.25">
      <c r="A9133" s="53" t="s">
        <v>33089</v>
      </c>
      <c r="B9133" s="53">
        <v>30</v>
      </c>
      <c r="C9133" s="53" t="s">
        <v>33536</v>
      </c>
      <c r="D9133" s="53" t="s">
        <v>33873</v>
      </c>
    </row>
    <row r="9134" spans="1:4" ht="15" x14ac:dyDescent="0.25">
      <c r="A9134" s="53" t="s">
        <v>33090</v>
      </c>
      <c r="B9134" s="53">
        <v>30</v>
      </c>
      <c r="C9134" s="53" t="s">
        <v>33536</v>
      </c>
      <c r="D9134" s="53" t="s">
        <v>33873</v>
      </c>
    </row>
    <row r="9135" spans="1:4" ht="15" x14ac:dyDescent="0.25">
      <c r="A9135" s="53" t="s">
        <v>33091</v>
      </c>
      <c r="B9135" s="53">
        <v>60</v>
      </c>
      <c r="C9135" s="53" t="s">
        <v>33542</v>
      </c>
      <c r="D9135" s="53" t="s">
        <v>33873</v>
      </c>
    </row>
    <row r="9136" spans="1:4" ht="15" x14ac:dyDescent="0.25">
      <c r="A9136" s="53" t="s">
        <v>13705</v>
      </c>
      <c r="B9136" s="53">
        <v>0</v>
      </c>
      <c r="C9136" s="53" t="s">
        <v>33539</v>
      </c>
      <c r="D9136" s="53" t="s">
        <v>33873</v>
      </c>
    </row>
    <row r="9137" spans="1:4" ht="15" x14ac:dyDescent="0.25">
      <c r="A9137" s="53" t="s">
        <v>13706</v>
      </c>
      <c r="B9137" s="53">
        <v>0</v>
      </c>
      <c r="C9137" s="53" t="s">
        <v>33539</v>
      </c>
      <c r="D9137" s="53" t="s">
        <v>33873</v>
      </c>
    </row>
    <row r="9138" spans="1:4" ht="15" x14ac:dyDescent="0.25">
      <c r="A9138" s="53" t="s">
        <v>13707</v>
      </c>
      <c r="B9138" s="53">
        <v>30</v>
      </c>
      <c r="C9138" s="53" t="s">
        <v>33536</v>
      </c>
      <c r="D9138" s="53" t="s">
        <v>33873</v>
      </c>
    </row>
    <row r="9139" spans="1:4" ht="15" x14ac:dyDescent="0.25">
      <c r="A9139" s="53" t="s">
        <v>13708</v>
      </c>
      <c r="B9139" s="53">
        <v>30</v>
      </c>
      <c r="C9139" s="53" t="s">
        <v>33536</v>
      </c>
      <c r="D9139" s="53" t="s">
        <v>33872</v>
      </c>
    </row>
    <row r="9140" spans="1:4" ht="15" x14ac:dyDescent="0.25">
      <c r="A9140" s="53" t="s">
        <v>13709</v>
      </c>
      <c r="B9140" s="53">
        <v>30</v>
      </c>
      <c r="C9140" s="53" t="s">
        <v>33536</v>
      </c>
      <c r="D9140" s="53" t="s">
        <v>33872</v>
      </c>
    </row>
    <row r="9141" spans="1:4" ht="15" x14ac:dyDescent="0.25">
      <c r="A9141" s="53" t="s">
        <v>13710</v>
      </c>
      <c r="B9141" s="53">
        <v>30</v>
      </c>
      <c r="C9141" s="53" t="s">
        <v>33536</v>
      </c>
      <c r="D9141" s="53" t="s">
        <v>33873</v>
      </c>
    </row>
    <row r="9142" spans="1:4" ht="15" x14ac:dyDescent="0.25">
      <c r="A9142" s="53" t="s">
        <v>13711</v>
      </c>
      <c r="B9142" s="53">
        <v>30</v>
      </c>
      <c r="C9142" s="53" t="s">
        <v>33536</v>
      </c>
      <c r="D9142" s="53" t="s">
        <v>33872</v>
      </c>
    </row>
    <row r="9143" spans="1:4" ht="15" x14ac:dyDescent="0.25">
      <c r="A9143" s="53" t="s">
        <v>13712</v>
      </c>
      <c r="B9143" s="53">
        <v>30</v>
      </c>
      <c r="C9143" s="53" t="s">
        <v>33536</v>
      </c>
      <c r="D9143" s="53" t="s">
        <v>33873</v>
      </c>
    </row>
    <row r="9144" spans="1:4" ht="15" x14ac:dyDescent="0.25">
      <c r="A9144" s="53" t="s">
        <v>13713</v>
      </c>
      <c r="B9144" s="53">
        <v>30</v>
      </c>
      <c r="C9144" s="53" t="s">
        <v>33536</v>
      </c>
      <c r="D9144" s="53" t="s">
        <v>33873</v>
      </c>
    </row>
    <row r="9145" spans="1:4" ht="15" x14ac:dyDescent="0.25">
      <c r="A9145" s="53" t="s">
        <v>13714</v>
      </c>
      <c r="B9145" s="53">
        <v>0</v>
      </c>
      <c r="C9145" s="53" t="s">
        <v>33537</v>
      </c>
      <c r="D9145" s="53" t="s">
        <v>33872</v>
      </c>
    </row>
    <row r="9146" spans="1:4" ht="15" x14ac:dyDescent="0.25">
      <c r="A9146" s="53" t="s">
        <v>13715</v>
      </c>
      <c r="B9146" s="53">
        <v>0</v>
      </c>
      <c r="C9146" s="53" t="s">
        <v>33539</v>
      </c>
      <c r="D9146" s="53" t="s">
        <v>33873</v>
      </c>
    </row>
    <row r="9147" spans="1:4" ht="15" x14ac:dyDescent="0.25">
      <c r="A9147" s="53" t="s">
        <v>13716</v>
      </c>
      <c r="B9147" s="53">
        <v>0</v>
      </c>
      <c r="C9147" s="53" t="s">
        <v>33539</v>
      </c>
      <c r="D9147" s="53" t="s">
        <v>33873</v>
      </c>
    </row>
    <row r="9148" spans="1:4" ht="15" x14ac:dyDescent="0.25">
      <c r="A9148" s="53" t="s">
        <v>13717</v>
      </c>
      <c r="B9148" s="53">
        <v>0</v>
      </c>
      <c r="C9148" s="53" t="s">
        <v>33539</v>
      </c>
      <c r="D9148" s="53" t="s">
        <v>33873</v>
      </c>
    </row>
    <row r="9149" spans="1:4" ht="15" x14ac:dyDescent="0.25">
      <c r="A9149" s="53" t="s">
        <v>13718</v>
      </c>
      <c r="B9149" s="53">
        <v>0</v>
      </c>
      <c r="C9149" s="53" t="s">
        <v>33539</v>
      </c>
      <c r="D9149" s="53" t="s">
        <v>33873</v>
      </c>
    </row>
    <row r="9150" spans="1:4" ht="15" x14ac:dyDescent="0.25">
      <c r="A9150" s="53" t="s">
        <v>13719</v>
      </c>
      <c r="B9150" s="53">
        <v>15</v>
      </c>
      <c r="C9150" s="53" t="s">
        <v>33536</v>
      </c>
      <c r="D9150" s="53" t="s">
        <v>33873</v>
      </c>
    </row>
    <row r="9151" spans="1:4" ht="15" x14ac:dyDescent="0.25">
      <c r="A9151" s="53" t="s">
        <v>13720</v>
      </c>
      <c r="B9151" s="53">
        <v>30</v>
      </c>
      <c r="C9151" s="53" t="s">
        <v>33536</v>
      </c>
      <c r="D9151" s="53" t="s">
        <v>33873</v>
      </c>
    </row>
    <row r="9152" spans="1:4" ht="15" x14ac:dyDescent="0.25">
      <c r="A9152" s="53" t="s">
        <v>13721</v>
      </c>
      <c r="B9152" s="53">
        <v>30</v>
      </c>
      <c r="C9152" s="53" t="s">
        <v>33536</v>
      </c>
      <c r="D9152" s="53" t="s">
        <v>33872</v>
      </c>
    </row>
    <row r="9153" spans="1:4" ht="15" x14ac:dyDescent="0.25">
      <c r="A9153" s="53" t="s">
        <v>13722</v>
      </c>
      <c r="B9153" s="53">
        <v>30</v>
      </c>
      <c r="C9153" s="53" t="s">
        <v>33536</v>
      </c>
      <c r="D9153" s="53" t="s">
        <v>33872</v>
      </c>
    </row>
    <row r="9154" spans="1:4" ht="15" x14ac:dyDescent="0.25">
      <c r="A9154" s="53" t="s">
        <v>13723</v>
      </c>
      <c r="B9154" s="53">
        <v>30</v>
      </c>
      <c r="C9154" s="53" t="s">
        <v>33536</v>
      </c>
      <c r="D9154" s="53" t="s">
        <v>33872</v>
      </c>
    </row>
    <row r="9155" spans="1:4" ht="15" x14ac:dyDescent="0.25">
      <c r="A9155" s="53" t="s">
        <v>13724</v>
      </c>
      <c r="B9155" s="53">
        <v>30</v>
      </c>
      <c r="C9155" s="53" t="s">
        <v>33536</v>
      </c>
      <c r="D9155" s="53" t="s">
        <v>33872</v>
      </c>
    </row>
    <row r="9156" spans="1:4" ht="15" x14ac:dyDescent="0.25">
      <c r="A9156" s="53" t="s">
        <v>13725</v>
      </c>
      <c r="B9156" s="53">
        <v>30</v>
      </c>
      <c r="C9156" s="53" t="s">
        <v>33536</v>
      </c>
      <c r="D9156" s="53" t="s">
        <v>33872</v>
      </c>
    </row>
    <row r="9157" spans="1:4" ht="15" x14ac:dyDescent="0.25">
      <c r="A9157" s="53" t="s">
        <v>13726</v>
      </c>
      <c r="B9157" s="53">
        <v>30</v>
      </c>
      <c r="C9157" s="53" t="s">
        <v>33536</v>
      </c>
      <c r="D9157" s="53" t="s">
        <v>33873</v>
      </c>
    </row>
    <row r="9158" spans="1:4" ht="15" x14ac:dyDescent="0.25">
      <c r="A9158" s="53" t="s">
        <v>13727</v>
      </c>
      <c r="B9158" s="53">
        <v>30</v>
      </c>
      <c r="C9158" s="53" t="s">
        <v>33536</v>
      </c>
      <c r="D9158" s="53" t="s">
        <v>33872</v>
      </c>
    </row>
    <row r="9159" spans="1:4" ht="15" x14ac:dyDescent="0.25">
      <c r="A9159" s="53" t="s">
        <v>13728</v>
      </c>
      <c r="B9159" s="53">
        <v>30</v>
      </c>
      <c r="C9159" s="53" t="s">
        <v>33536</v>
      </c>
      <c r="D9159" s="53" t="s">
        <v>33873</v>
      </c>
    </row>
    <row r="9160" spans="1:4" ht="15" x14ac:dyDescent="0.25">
      <c r="A9160" s="53" t="s">
        <v>13729</v>
      </c>
      <c r="B9160" s="53">
        <v>30</v>
      </c>
      <c r="C9160" s="53" t="s">
        <v>33536</v>
      </c>
      <c r="D9160" s="53" t="s">
        <v>33873</v>
      </c>
    </row>
    <row r="9161" spans="1:4" ht="15" x14ac:dyDescent="0.25">
      <c r="A9161" s="53" t="s">
        <v>13730</v>
      </c>
      <c r="B9161" s="53">
        <v>30</v>
      </c>
      <c r="C9161" s="53" t="s">
        <v>33536</v>
      </c>
      <c r="D9161" s="53" t="s">
        <v>33873</v>
      </c>
    </row>
    <row r="9162" spans="1:4" ht="15" x14ac:dyDescent="0.25">
      <c r="A9162" s="53" t="s">
        <v>13731</v>
      </c>
      <c r="B9162" s="53">
        <v>30</v>
      </c>
      <c r="C9162" s="53" t="s">
        <v>33536</v>
      </c>
      <c r="D9162" s="53" t="s">
        <v>33873</v>
      </c>
    </row>
    <row r="9163" spans="1:4" ht="15" x14ac:dyDescent="0.25">
      <c r="A9163" s="53" t="s">
        <v>33652</v>
      </c>
      <c r="B9163" s="53">
        <v>30</v>
      </c>
      <c r="C9163" s="53" t="s">
        <v>33538</v>
      </c>
      <c r="D9163" s="53" t="s">
        <v>33873</v>
      </c>
    </row>
    <row r="9164" spans="1:4" ht="15" x14ac:dyDescent="0.25">
      <c r="A9164" s="53" t="s">
        <v>33653</v>
      </c>
      <c r="B9164" s="53">
        <v>30</v>
      </c>
      <c r="C9164" s="53" t="s">
        <v>33536</v>
      </c>
      <c r="D9164" s="53" t="s">
        <v>33873</v>
      </c>
    </row>
    <row r="9165" spans="1:4" ht="15" x14ac:dyDescent="0.25">
      <c r="A9165" s="53" t="s">
        <v>13732</v>
      </c>
      <c r="B9165" s="53">
        <v>0</v>
      </c>
      <c r="C9165" s="53" t="s">
        <v>33539</v>
      </c>
      <c r="D9165" s="53" t="s">
        <v>33873</v>
      </c>
    </row>
    <row r="9166" spans="1:4" ht="15" x14ac:dyDescent="0.25">
      <c r="A9166" s="53" t="s">
        <v>13733</v>
      </c>
      <c r="B9166" s="53">
        <v>0</v>
      </c>
      <c r="C9166" s="53" t="s">
        <v>33539</v>
      </c>
      <c r="D9166" s="53" t="s">
        <v>33873</v>
      </c>
    </row>
    <row r="9167" spans="1:4" ht="15" x14ac:dyDescent="0.25">
      <c r="A9167" s="53" t="s">
        <v>13734</v>
      </c>
      <c r="B9167" s="53">
        <v>0</v>
      </c>
      <c r="C9167" s="53" t="s">
        <v>33537</v>
      </c>
      <c r="D9167" s="53" t="s">
        <v>33872</v>
      </c>
    </row>
    <row r="9168" spans="1:4" ht="15" x14ac:dyDescent="0.25">
      <c r="A9168" s="53" t="s">
        <v>13735</v>
      </c>
      <c r="B9168" s="53">
        <v>30</v>
      </c>
      <c r="C9168" s="53" t="s">
        <v>33536</v>
      </c>
      <c r="D9168" s="53" t="s">
        <v>33873</v>
      </c>
    </row>
    <row r="9169" spans="1:4" ht="15" x14ac:dyDescent="0.25">
      <c r="A9169" s="53" t="s">
        <v>13736</v>
      </c>
      <c r="B9169" s="53">
        <v>30</v>
      </c>
      <c r="C9169" s="53" t="s">
        <v>33536</v>
      </c>
      <c r="D9169" s="53" t="s">
        <v>33872</v>
      </c>
    </row>
    <row r="9170" spans="1:4" ht="15" x14ac:dyDescent="0.25">
      <c r="A9170" s="53" t="s">
        <v>13737</v>
      </c>
      <c r="B9170" s="53">
        <v>30</v>
      </c>
      <c r="C9170" s="53" t="s">
        <v>33536</v>
      </c>
      <c r="D9170" s="53" t="s">
        <v>33872</v>
      </c>
    </row>
    <row r="9171" spans="1:4" ht="15" x14ac:dyDescent="0.25">
      <c r="A9171" s="53" t="s">
        <v>13738</v>
      </c>
      <c r="B9171" s="53">
        <v>30</v>
      </c>
      <c r="C9171" s="53" t="s">
        <v>33536</v>
      </c>
      <c r="D9171" s="53" t="s">
        <v>33873</v>
      </c>
    </row>
    <row r="9172" spans="1:4" ht="15" x14ac:dyDescent="0.25">
      <c r="A9172" s="53" t="s">
        <v>13739</v>
      </c>
      <c r="B9172" s="53">
        <v>30</v>
      </c>
      <c r="C9172" s="53" t="s">
        <v>33536</v>
      </c>
      <c r="D9172" s="53" t="s">
        <v>33872</v>
      </c>
    </row>
    <row r="9173" spans="1:4" ht="15" x14ac:dyDescent="0.25">
      <c r="A9173" s="53" t="s">
        <v>13740</v>
      </c>
      <c r="B9173" s="53">
        <v>30</v>
      </c>
      <c r="C9173" s="53" t="s">
        <v>33536</v>
      </c>
      <c r="D9173" s="53" t="s">
        <v>33872</v>
      </c>
    </row>
    <row r="9174" spans="1:4" ht="15" x14ac:dyDescent="0.25">
      <c r="A9174" s="53" t="s">
        <v>13741</v>
      </c>
      <c r="B9174" s="53">
        <v>30</v>
      </c>
      <c r="C9174" s="53" t="s">
        <v>33536</v>
      </c>
      <c r="D9174" s="53" t="s">
        <v>33872</v>
      </c>
    </row>
    <row r="9175" spans="1:4" ht="15" x14ac:dyDescent="0.25">
      <c r="A9175" s="53" t="s">
        <v>13742</v>
      </c>
      <c r="B9175" s="53">
        <v>30</v>
      </c>
      <c r="C9175" s="53" t="s">
        <v>33536</v>
      </c>
      <c r="D9175" s="53" t="s">
        <v>33872</v>
      </c>
    </row>
    <row r="9176" spans="1:4" ht="15" x14ac:dyDescent="0.25">
      <c r="A9176" s="53" t="s">
        <v>13743</v>
      </c>
      <c r="B9176" s="53">
        <v>30</v>
      </c>
      <c r="C9176" s="53" t="s">
        <v>33536</v>
      </c>
      <c r="D9176" s="53" t="s">
        <v>33872</v>
      </c>
    </row>
    <row r="9177" spans="1:4" ht="15" x14ac:dyDescent="0.25">
      <c r="A9177" s="53" t="s">
        <v>13744</v>
      </c>
      <c r="B9177" s="53">
        <v>30</v>
      </c>
      <c r="C9177" s="53" t="s">
        <v>33536</v>
      </c>
      <c r="D9177" s="53" t="s">
        <v>33872</v>
      </c>
    </row>
    <row r="9178" spans="1:4" ht="15" x14ac:dyDescent="0.25">
      <c r="A9178" s="53" t="s">
        <v>13745</v>
      </c>
      <c r="B9178" s="53">
        <v>30</v>
      </c>
      <c r="C9178" s="53" t="s">
        <v>33536</v>
      </c>
      <c r="D9178" s="53" t="s">
        <v>33873</v>
      </c>
    </row>
    <row r="9179" spans="1:4" ht="15" x14ac:dyDescent="0.25">
      <c r="A9179" s="53" t="s">
        <v>13746</v>
      </c>
      <c r="B9179" s="53">
        <v>30</v>
      </c>
      <c r="C9179" s="53" t="s">
        <v>33536</v>
      </c>
      <c r="D9179" s="53" t="s">
        <v>33872</v>
      </c>
    </row>
    <row r="9180" spans="1:4" ht="15" x14ac:dyDescent="0.25">
      <c r="A9180" s="53" t="s">
        <v>13747</v>
      </c>
      <c r="B9180" s="53">
        <v>30</v>
      </c>
      <c r="C9180" s="53" t="s">
        <v>33536</v>
      </c>
      <c r="D9180" s="53" t="s">
        <v>33872</v>
      </c>
    </row>
    <row r="9181" spans="1:4" ht="15" x14ac:dyDescent="0.25">
      <c r="A9181" s="53" t="s">
        <v>13748</v>
      </c>
      <c r="B9181" s="53">
        <v>30</v>
      </c>
      <c r="C9181" s="53" t="s">
        <v>33536</v>
      </c>
      <c r="D9181" s="53" t="s">
        <v>33872</v>
      </c>
    </row>
    <row r="9182" spans="1:4" ht="15" x14ac:dyDescent="0.25">
      <c r="A9182" s="53" t="s">
        <v>13749</v>
      </c>
      <c r="B9182" s="53">
        <v>30</v>
      </c>
      <c r="C9182" s="53" t="s">
        <v>33536</v>
      </c>
      <c r="D9182" s="53" t="s">
        <v>33872</v>
      </c>
    </row>
    <row r="9183" spans="1:4" ht="15" x14ac:dyDescent="0.25">
      <c r="A9183" s="53" t="s">
        <v>13750</v>
      </c>
      <c r="B9183" s="53">
        <v>30</v>
      </c>
      <c r="C9183" s="53" t="s">
        <v>33536</v>
      </c>
      <c r="D9183" s="53" t="s">
        <v>33873</v>
      </c>
    </row>
    <row r="9184" spans="1:4" ht="15" x14ac:dyDescent="0.25">
      <c r="A9184" s="53" t="s">
        <v>13751</v>
      </c>
      <c r="B9184" s="53">
        <v>30</v>
      </c>
      <c r="C9184" s="53" t="s">
        <v>33541</v>
      </c>
      <c r="D9184" s="53" t="s">
        <v>33873</v>
      </c>
    </row>
    <row r="9185" spans="1:4" ht="15" x14ac:dyDescent="0.25">
      <c r="A9185" s="53" t="s">
        <v>13752</v>
      </c>
      <c r="B9185" s="53">
        <v>30</v>
      </c>
      <c r="C9185" s="53" t="s">
        <v>33536</v>
      </c>
      <c r="D9185" s="53" t="s">
        <v>33873</v>
      </c>
    </row>
    <row r="9186" spans="1:4" ht="15" x14ac:dyDescent="0.25">
      <c r="A9186" s="53" t="s">
        <v>13753</v>
      </c>
      <c r="B9186" s="53">
        <v>30</v>
      </c>
      <c r="C9186" s="53" t="s">
        <v>33541</v>
      </c>
      <c r="D9186" s="53" t="s">
        <v>33873</v>
      </c>
    </row>
    <row r="9187" spans="1:4" ht="15" x14ac:dyDescent="0.25">
      <c r="A9187" s="53" t="s">
        <v>13754</v>
      </c>
      <c r="B9187" s="53">
        <v>30</v>
      </c>
      <c r="C9187" s="53" t="s">
        <v>33536</v>
      </c>
      <c r="D9187" s="53" t="s">
        <v>33872</v>
      </c>
    </row>
    <row r="9188" spans="1:4" ht="15" x14ac:dyDescent="0.25">
      <c r="A9188" s="53" t="s">
        <v>13755</v>
      </c>
      <c r="B9188" s="53">
        <v>30</v>
      </c>
      <c r="C9188" s="53" t="s">
        <v>33536</v>
      </c>
      <c r="D9188" s="53" t="s">
        <v>33873</v>
      </c>
    </row>
    <row r="9189" spans="1:4" ht="15" x14ac:dyDescent="0.25">
      <c r="A9189" s="53" t="s">
        <v>13756</v>
      </c>
      <c r="B9189" s="53">
        <v>30</v>
      </c>
      <c r="C9189" s="53" t="s">
        <v>33536</v>
      </c>
      <c r="D9189" s="53" t="s">
        <v>33873</v>
      </c>
    </row>
    <row r="9190" spans="1:4" ht="15" x14ac:dyDescent="0.25">
      <c r="A9190" s="53" t="s">
        <v>13757</v>
      </c>
      <c r="B9190" s="53">
        <v>15</v>
      </c>
      <c r="C9190" s="53" t="s">
        <v>33536</v>
      </c>
      <c r="D9190" s="53" t="s">
        <v>33873</v>
      </c>
    </row>
    <row r="9191" spans="1:4" ht="15" x14ac:dyDescent="0.25">
      <c r="A9191" s="53" t="s">
        <v>13758</v>
      </c>
      <c r="B9191" s="53">
        <v>30</v>
      </c>
      <c r="C9191" s="53" t="s">
        <v>33536</v>
      </c>
      <c r="D9191" s="53" t="s">
        <v>33873</v>
      </c>
    </row>
    <row r="9192" spans="1:4" ht="15" x14ac:dyDescent="0.25">
      <c r="A9192" s="53" t="s">
        <v>13759</v>
      </c>
      <c r="B9192" s="53">
        <v>30</v>
      </c>
      <c r="C9192" s="53" t="s">
        <v>33536</v>
      </c>
      <c r="D9192" s="53" t="s">
        <v>33872</v>
      </c>
    </row>
    <row r="9193" spans="1:4" ht="15" x14ac:dyDescent="0.25">
      <c r="A9193" s="53" t="s">
        <v>13760</v>
      </c>
      <c r="B9193" s="53">
        <v>0</v>
      </c>
      <c r="C9193" s="53" t="s">
        <v>33539</v>
      </c>
      <c r="D9193" s="53" t="s">
        <v>33873</v>
      </c>
    </row>
    <row r="9194" spans="1:4" ht="15" x14ac:dyDescent="0.25">
      <c r="A9194" s="53" t="s">
        <v>13761</v>
      </c>
      <c r="B9194" s="53">
        <v>0</v>
      </c>
      <c r="C9194" s="53" t="s">
        <v>33539</v>
      </c>
      <c r="D9194" s="53" t="s">
        <v>33873</v>
      </c>
    </row>
    <row r="9195" spans="1:4" ht="15" x14ac:dyDescent="0.25">
      <c r="A9195" s="53" t="s">
        <v>13762</v>
      </c>
      <c r="B9195" s="53">
        <v>0</v>
      </c>
      <c r="C9195" s="53" t="s">
        <v>33537</v>
      </c>
      <c r="D9195" s="53" t="s">
        <v>33872</v>
      </c>
    </row>
    <row r="9196" spans="1:4" ht="15" x14ac:dyDescent="0.25">
      <c r="A9196" s="53" t="s">
        <v>13763</v>
      </c>
      <c r="B9196" s="53">
        <v>60</v>
      </c>
      <c r="C9196" s="53" t="s">
        <v>33542</v>
      </c>
      <c r="D9196" s="53" t="s">
        <v>33873</v>
      </c>
    </row>
    <row r="9197" spans="1:4" ht="15" x14ac:dyDescent="0.25">
      <c r="A9197" s="53" t="s">
        <v>13764</v>
      </c>
      <c r="B9197" s="53">
        <v>30</v>
      </c>
      <c r="C9197" s="53" t="s">
        <v>33536</v>
      </c>
      <c r="D9197" s="53" t="s">
        <v>33872</v>
      </c>
    </row>
    <row r="9198" spans="1:4" ht="15" x14ac:dyDescent="0.25">
      <c r="A9198" s="53" t="s">
        <v>13765</v>
      </c>
      <c r="B9198" s="53">
        <v>30</v>
      </c>
      <c r="C9198" s="53" t="s">
        <v>33536</v>
      </c>
      <c r="D9198" s="53" t="s">
        <v>33873</v>
      </c>
    </row>
    <row r="9199" spans="1:4" ht="15" x14ac:dyDescent="0.25">
      <c r="A9199" s="53" t="s">
        <v>13766</v>
      </c>
      <c r="B9199" s="53">
        <v>30</v>
      </c>
      <c r="C9199" s="53" t="s">
        <v>33536</v>
      </c>
      <c r="D9199" s="53" t="s">
        <v>33872</v>
      </c>
    </row>
    <row r="9200" spans="1:4" ht="15" x14ac:dyDescent="0.25">
      <c r="A9200" s="53" t="s">
        <v>13767</v>
      </c>
      <c r="B9200" s="53">
        <v>15</v>
      </c>
      <c r="C9200" s="53" t="s">
        <v>33536</v>
      </c>
      <c r="D9200" s="53" t="s">
        <v>33873</v>
      </c>
    </row>
    <row r="9201" spans="1:4" ht="15" x14ac:dyDescent="0.25">
      <c r="A9201" s="53" t="s">
        <v>13768</v>
      </c>
      <c r="B9201" s="53">
        <v>60</v>
      </c>
      <c r="C9201" s="53" t="s">
        <v>33542</v>
      </c>
      <c r="D9201" s="53" t="s">
        <v>33873</v>
      </c>
    </row>
    <row r="9202" spans="1:4" ht="15" x14ac:dyDescent="0.25">
      <c r="A9202" s="53" t="s">
        <v>13769</v>
      </c>
      <c r="B9202" s="53">
        <v>30</v>
      </c>
      <c r="C9202" s="53" t="s">
        <v>33536</v>
      </c>
      <c r="D9202" s="53" t="s">
        <v>33873</v>
      </c>
    </row>
    <row r="9203" spans="1:4" ht="15" x14ac:dyDescent="0.25">
      <c r="A9203" s="53" t="s">
        <v>13770</v>
      </c>
      <c r="B9203" s="53">
        <v>30</v>
      </c>
      <c r="C9203" s="53"/>
      <c r="D9203" s="53" t="s">
        <v>33872</v>
      </c>
    </row>
    <row r="9204" spans="1:4" ht="15" x14ac:dyDescent="0.25">
      <c r="A9204" s="53" t="s">
        <v>13771</v>
      </c>
      <c r="B9204" s="53">
        <v>30</v>
      </c>
      <c r="C9204" s="53"/>
      <c r="D9204" s="53" t="s">
        <v>33872</v>
      </c>
    </row>
    <row r="9205" spans="1:4" ht="15" x14ac:dyDescent="0.25">
      <c r="A9205" s="53" t="s">
        <v>13772</v>
      </c>
      <c r="B9205" s="53">
        <v>30</v>
      </c>
      <c r="C9205" s="53" t="s">
        <v>33536</v>
      </c>
      <c r="D9205" s="53" t="s">
        <v>33873</v>
      </c>
    </row>
    <row r="9206" spans="1:4" ht="15" x14ac:dyDescent="0.25">
      <c r="A9206" s="53" t="s">
        <v>13773</v>
      </c>
      <c r="B9206" s="53">
        <v>30</v>
      </c>
      <c r="C9206" s="53"/>
      <c r="D9206" s="53" t="s">
        <v>33872</v>
      </c>
    </row>
    <row r="9207" spans="1:4" ht="15" x14ac:dyDescent="0.25">
      <c r="A9207" s="53" t="s">
        <v>13774</v>
      </c>
      <c r="B9207" s="53">
        <v>30</v>
      </c>
      <c r="C9207" s="53"/>
      <c r="D9207" s="53" t="s">
        <v>33872</v>
      </c>
    </row>
    <row r="9208" spans="1:4" ht="15" x14ac:dyDescent="0.25">
      <c r="A9208" s="53" t="s">
        <v>13775</v>
      </c>
      <c r="B9208" s="53">
        <v>30</v>
      </c>
      <c r="C9208" s="53"/>
      <c r="D9208" s="53" t="s">
        <v>33872</v>
      </c>
    </row>
    <row r="9209" spans="1:4" ht="15" x14ac:dyDescent="0.25">
      <c r="A9209" s="53" t="s">
        <v>13776</v>
      </c>
      <c r="B9209" s="53">
        <v>30</v>
      </c>
      <c r="C9209" s="53"/>
      <c r="D9209" s="53" t="s">
        <v>33872</v>
      </c>
    </row>
    <row r="9210" spans="1:4" ht="15" x14ac:dyDescent="0.25">
      <c r="A9210" s="53" t="s">
        <v>13777</v>
      </c>
      <c r="B9210" s="53">
        <v>30</v>
      </c>
      <c r="C9210" s="53"/>
      <c r="D9210" s="53" t="s">
        <v>33872</v>
      </c>
    </row>
    <row r="9211" spans="1:4" ht="15" x14ac:dyDescent="0.25">
      <c r="A9211" s="53" t="s">
        <v>13778</v>
      </c>
      <c r="B9211" s="53">
        <v>30</v>
      </c>
      <c r="C9211" s="53"/>
      <c r="D9211" s="53" t="s">
        <v>33872</v>
      </c>
    </row>
    <row r="9212" spans="1:4" ht="15" x14ac:dyDescent="0.25">
      <c r="A9212" s="53" t="s">
        <v>13779</v>
      </c>
      <c r="B9212" s="53">
        <v>30</v>
      </c>
      <c r="C9212" s="53" t="s">
        <v>33536</v>
      </c>
      <c r="D9212" s="53" t="s">
        <v>33873</v>
      </c>
    </row>
    <row r="9213" spans="1:4" ht="15" x14ac:dyDescent="0.25">
      <c r="A9213" s="53" t="s">
        <v>13780</v>
      </c>
      <c r="B9213" s="53">
        <v>30</v>
      </c>
      <c r="C9213" s="53" t="s">
        <v>33536</v>
      </c>
      <c r="D9213" s="53" t="s">
        <v>33873</v>
      </c>
    </row>
    <row r="9214" spans="1:4" ht="15" x14ac:dyDescent="0.25">
      <c r="A9214" s="53" t="s">
        <v>13781</v>
      </c>
      <c r="B9214" s="53">
        <v>30</v>
      </c>
      <c r="C9214" s="53" t="s">
        <v>33536</v>
      </c>
      <c r="D9214" s="53" t="s">
        <v>33873</v>
      </c>
    </row>
    <row r="9215" spans="1:4" ht="15" x14ac:dyDescent="0.25">
      <c r="A9215" s="53" t="s">
        <v>13782</v>
      </c>
      <c r="B9215" s="53">
        <v>30</v>
      </c>
      <c r="C9215" s="53" t="s">
        <v>33536</v>
      </c>
      <c r="D9215" s="53" t="s">
        <v>33873</v>
      </c>
    </row>
    <row r="9216" spans="1:4" ht="15" x14ac:dyDescent="0.25">
      <c r="A9216" s="53" t="s">
        <v>13783</v>
      </c>
      <c r="B9216" s="53">
        <v>30</v>
      </c>
      <c r="C9216" s="53" t="s">
        <v>33536</v>
      </c>
      <c r="D9216" s="53" t="s">
        <v>33873</v>
      </c>
    </row>
    <row r="9217" spans="1:4" ht="15" x14ac:dyDescent="0.25">
      <c r="A9217" s="53" t="s">
        <v>13784</v>
      </c>
      <c r="B9217" s="53">
        <v>60</v>
      </c>
      <c r="C9217" s="53" t="s">
        <v>33542</v>
      </c>
      <c r="D9217" s="53" t="s">
        <v>33873</v>
      </c>
    </row>
    <row r="9218" spans="1:4" ht="15" x14ac:dyDescent="0.25">
      <c r="A9218" s="53" t="s">
        <v>13785</v>
      </c>
      <c r="B9218" s="53">
        <v>60</v>
      </c>
      <c r="C9218" s="53" t="s">
        <v>33542</v>
      </c>
      <c r="D9218" s="53" t="s">
        <v>33873</v>
      </c>
    </row>
    <row r="9219" spans="1:4" ht="15" x14ac:dyDescent="0.25">
      <c r="A9219" s="53" t="s">
        <v>13786</v>
      </c>
      <c r="B9219" s="53">
        <v>30</v>
      </c>
      <c r="C9219" s="53" t="s">
        <v>33536</v>
      </c>
      <c r="D9219" s="53" t="s">
        <v>33873</v>
      </c>
    </row>
    <row r="9220" spans="1:4" ht="15" x14ac:dyDescent="0.25">
      <c r="A9220" s="53" t="s">
        <v>13787</v>
      </c>
      <c r="B9220" s="53">
        <v>0</v>
      </c>
      <c r="C9220" s="53" t="s">
        <v>33537</v>
      </c>
      <c r="D9220" s="53" t="s">
        <v>33872</v>
      </c>
    </row>
    <row r="9221" spans="1:4" ht="15" x14ac:dyDescent="0.25">
      <c r="A9221" s="53" t="s">
        <v>13788</v>
      </c>
      <c r="B9221" s="53">
        <v>0</v>
      </c>
      <c r="C9221" s="53" t="s">
        <v>33539</v>
      </c>
      <c r="D9221" s="53" t="s">
        <v>33873</v>
      </c>
    </row>
    <row r="9222" spans="1:4" ht="15" x14ac:dyDescent="0.25">
      <c r="A9222" s="53" t="s">
        <v>13789</v>
      </c>
      <c r="B9222" s="53">
        <v>0</v>
      </c>
      <c r="C9222" s="53" t="s">
        <v>33537</v>
      </c>
      <c r="D9222" s="53" t="s">
        <v>33872</v>
      </c>
    </row>
    <row r="9223" spans="1:4" ht="15" x14ac:dyDescent="0.25">
      <c r="A9223" s="53" t="s">
        <v>13790</v>
      </c>
      <c r="B9223" s="53">
        <v>30</v>
      </c>
      <c r="C9223" s="53" t="s">
        <v>33536</v>
      </c>
      <c r="D9223" s="53" t="s">
        <v>33873</v>
      </c>
    </row>
    <row r="9224" spans="1:4" ht="15" x14ac:dyDescent="0.25">
      <c r="A9224" s="53" t="s">
        <v>13791</v>
      </c>
      <c r="B9224" s="53">
        <v>30</v>
      </c>
      <c r="C9224" s="53" t="s">
        <v>33536</v>
      </c>
      <c r="D9224" s="53" t="s">
        <v>33873</v>
      </c>
    </row>
    <row r="9225" spans="1:4" ht="15" x14ac:dyDescent="0.25">
      <c r="A9225" s="53" t="s">
        <v>13792</v>
      </c>
      <c r="B9225" s="53">
        <v>60</v>
      </c>
      <c r="C9225" s="53" t="s">
        <v>33542</v>
      </c>
      <c r="D9225" s="53" t="s">
        <v>33873</v>
      </c>
    </row>
    <row r="9226" spans="1:4" ht="15" x14ac:dyDescent="0.25">
      <c r="A9226" s="53" t="s">
        <v>13793</v>
      </c>
      <c r="B9226" s="53">
        <v>30</v>
      </c>
      <c r="C9226" s="53" t="s">
        <v>33536</v>
      </c>
      <c r="D9226" s="53" t="s">
        <v>33872</v>
      </c>
    </row>
    <row r="9227" spans="1:4" ht="15" x14ac:dyDescent="0.25">
      <c r="A9227" s="53" t="s">
        <v>13794</v>
      </c>
      <c r="B9227" s="53">
        <v>10</v>
      </c>
      <c r="C9227" s="53" t="s">
        <v>33536</v>
      </c>
      <c r="D9227" s="53" t="s">
        <v>33872</v>
      </c>
    </row>
    <row r="9228" spans="1:4" ht="15" x14ac:dyDescent="0.25">
      <c r="A9228" s="53" t="s">
        <v>13795</v>
      </c>
      <c r="B9228" s="53">
        <v>5</v>
      </c>
      <c r="C9228" s="53" t="s">
        <v>33536</v>
      </c>
      <c r="D9228" s="53" t="s">
        <v>33872</v>
      </c>
    </row>
    <row r="9229" spans="1:4" ht="15" x14ac:dyDescent="0.25">
      <c r="A9229" s="53" t="s">
        <v>13796</v>
      </c>
      <c r="B9229" s="53">
        <v>10</v>
      </c>
      <c r="C9229" s="53" t="s">
        <v>33536</v>
      </c>
      <c r="D9229" s="53" t="s">
        <v>33872</v>
      </c>
    </row>
    <row r="9230" spans="1:4" ht="15" x14ac:dyDescent="0.25">
      <c r="A9230" s="53" t="s">
        <v>13797</v>
      </c>
      <c r="B9230" s="53">
        <v>20</v>
      </c>
      <c r="C9230" s="53" t="s">
        <v>33536</v>
      </c>
      <c r="D9230" s="53" t="s">
        <v>33872</v>
      </c>
    </row>
    <row r="9231" spans="1:4" ht="15" x14ac:dyDescent="0.25">
      <c r="A9231" s="53" t="s">
        <v>13798</v>
      </c>
      <c r="B9231" s="53">
        <v>10</v>
      </c>
      <c r="C9231" s="53" t="s">
        <v>33536</v>
      </c>
      <c r="D9231" s="53" t="s">
        <v>33872</v>
      </c>
    </row>
    <row r="9232" spans="1:4" ht="15" x14ac:dyDescent="0.25">
      <c r="A9232" s="53" t="s">
        <v>13799</v>
      </c>
      <c r="B9232" s="53">
        <v>10</v>
      </c>
      <c r="C9232" s="53" t="s">
        <v>33536</v>
      </c>
      <c r="D9232" s="53" t="s">
        <v>33872</v>
      </c>
    </row>
    <row r="9233" spans="1:4" ht="15" x14ac:dyDescent="0.25">
      <c r="A9233" s="53" t="s">
        <v>13800</v>
      </c>
      <c r="B9233" s="53">
        <v>5</v>
      </c>
      <c r="C9233" s="53" t="s">
        <v>33536</v>
      </c>
      <c r="D9233" s="53" t="s">
        <v>33872</v>
      </c>
    </row>
    <row r="9234" spans="1:4" ht="15" x14ac:dyDescent="0.25">
      <c r="A9234" s="53" t="s">
        <v>13801</v>
      </c>
      <c r="B9234" s="53">
        <v>10</v>
      </c>
      <c r="C9234" s="53" t="s">
        <v>33536</v>
      </c>
      <c r="D9234" s="53" t="s">
        <v>33872</v>
      </c>
    </row>
    <row r="9235" spans="1:4" ht="15" x14ac:dyDescent="0.25">
      <c r="A9235" s="53" t="s">
        <v>13802</v>
      </c>
      <c r="B9235" s="53">
        <v>30</v>
      </c>
      <c r="C9235" s="53" t="s">
        <v>33536</v>
      </c>
      <c r="D9235" s="53" t="s">
        <v>33872</v>
      </c>
    </row>
    <row r="9236" spans="1:4" ht="15" x14ac:dyDescent="0.25">
      <c r="A9236" s="53" t="s">
        <v>13803</v>
      </c>
      <c r="B9236" s="53">
        <v>10</v>
      </c>
      <c r="C9236" s="53" t="s">
        <v>33536</v>
      </c>
      <c r="D9236" s="53" t="s">
        <v>33872</v>
      </c>
    </row>
    <row r="9237" spans="1:4" ht="15" x14ac:dyDescent="0.25">
      <c r="A9237" s="53" t="s">
        <v>13804</v>
      </c>
      <c r="B9237" s="53">
        <v>10</v>
      </c>
      <c r="C9237" s="53" t="s">
        <v>33536</v>
      </c>
      <c r="D9237" s="53" t="s">
        <v>33872</v>
      </c>
    </row>
    <row r="9238" spans="1:4" ht="15" x14ac:dyDescent="0.25">
      <c r="A9238" s="53" t="s">
        <v>13805</v>
      </c>
      <c r="B9238" s="53">
        <v>5</v>
      </c>
      <c r="C9238" s="53" t="s">
        <v>33536</v>
      </c>
      <c r="D9238" s="53" t="s">
        <v>33872</v>
      </c>
    </row>
    <row r="9239" spans="1:4" ht="15" x14ac:dyDescent="0.25">
      <c r="A9239" s="53" t="s">
        <v>13806</v>
      </c>
      <c r="B9239" s="53">
        <v>10</v>
      </c>
      <c r="C9239" s="53" t="s">
        <v>33536</v>
      </c>
      <c r="D9239" s="53" t="s">
        <v>33872</v>
      </c>
    </row>
    <row r="9240" spans="1:4" ht="15" x14ac:dyDescent="0.25">
      <c r="A9240" s="53" t="s">
        <v>13807</v>
      </c>
      <c r="B9240" s="53">
        <v>40</v>
      </c>
      <c r="C9240" s="53" t="s">
        <v>33536</v>
      </c>
      <c r="D9240" s="53" t="s">
        <v>33872</v>
      </c>
    </row>
    <row r="9241" spans="1:4" ht="15" x14ac:dyDescent="0.25">
      <c r="A9241" s="53" t="s">
        <v>13808</v>
      </c>
      <c r="B9241" s="53">
        <v>20</v>
      </c>
      <c r="C9241" s="53" t="s">
        <v>33536</v>
      </c>
      <c r="D9241" s="53" t="s">
        <v>33872</v>
      </c>
    </row>
    <row r="9242" spans="1:4" ht="15" x14ac:dyDescent="0.25">
      <c r="A9242" s="53" t="s">
        <v>13809</v>
      </c>
      <c r="B9242" s="53">
        <v>20</v>
      </c>
      <c r="C9242" s="53" t="s">
        <v>33536</v>
      </c>
      <c r="D9242" s="53" t="s">
        <v>33872</v>
      </c>
    </row>
    <row r="9243" spans="1:4" ht="15" x14ac:dyDescent="0.25">
      <c r="A9243" s="53" t="s">
        <v>13810</v>
      </c>
      <c r="B9243" s="53">
        <v>60</v>
      </c>
      <c r="C9243" s="53" t="s">
        <v>33536</v>
      </c>
      <c r="D9243" s="53" t="s">
        <v>33872</v>
      </c>
    </row>
    <row r="9244" spans="1:4" ht="15" x14ac:dyDescent="0.25">
      <c r="A9244" s="53" t="s">
        <v>13811</v>
      </c>
      <c r="B9244" s="53">
        <v>10</v>
      </c>
      <c r="C9244" s="53" t="s">
        <v>33536</v>
      </c>
      <c r="D9244" s="53" t="s">
        <v>33872</v>
      </c>
    </row>
    <row r="9245" spans="1:4" ht="15" x14ac:dyDescent="0.25">
      <c r="A9245" s="53" t="s">
        <v>13812</v>
      </c>
      <c r="B9245" s="53">
        <v>15</v>
      </c>
      <c r="C9245" s="53" t="s">
        <v>33536</v>
      </c>
      <c r="D9245" s="53" t="s">
        <v>33872</v>
      </c>
    </row>
    <row r="9246" spans="1:4" ht="15" x14ac:dyDescent="0.25">
      <c r="A9246" s="53" t="s">
        <v>13813</v>
      </c>
      <c r="B9246" s="53">
        <v>60</v>
      </c>
      <c r="C9246" s="53" t="s">
        <v>33536</v>
      </c>
      <c r="D9246" s="53" t="s">
        <v>33872</v>
      </c>
    </row>
    <row r="9247" spans="1:4" ht="15" x14ac:dyDescent="0.25">
      <c r="A9247" s="53" t="s">
        <v>13814</v>
      </c>
      <c r="B9247" s="53">
        <v>30</v>
      </c>
      <c r="C9247" s="53" t="s">
        <v>33536</v>
      </c>
      <c r="D9247" s="53" t="s">
        <v>33873</v>
      </c>
    </row>
    <row r="9248" spans="1:4" ht="15" x14ac:dyDescent="0.25">
      <c r="A9248" s="53" t="s">
        <v>13815</v>
      </c>
      <c r="B9248" s="53">
        <v>0</v>
      </c>
      <c r="C9248" s="53" t="s">
        <v>33537</v>
      </c>
      <c r="D9248" s="53" t="s">
        <v>33873</v>
      </c>
    </row>
    <row r="9249" spans="1:4" ht="15" x14ac:dyDescent="0.25">
      <c r="A9249" s="53" t="s">
        <v>13816</v>
      </c>
      <c r="B9249" s="53">
        <v>60</v>
      </c>
      <c r="C9249" s="53" t="s">
        <v>33536</v>
      </c>
      <c r="D9249" s="53" t="s">
        <v>33872</v>
      </c>
    </row>
    <row r="9250" spans="1:4" ht="15" x14ac:dyDescent="0.25">
      <c r="A9250" s="53" t="s">
        <v>13817</v>
      </c>
      <c r="B9250" s="53">
        <v>30</v>
      </c>
      <c r="C9250" s="53" t="s">
        <v>33536</v>
      </c>
      <c r="D9250" s="53" t="s">
        <v>33872</v>
      </c>
    </row>
    <row r="9251" spans="1:4" ht="15" x14ac:dyDescent="0.25">
      <c r="A9251" s="53" t="s">
        <v>13818</v>
      </c>
      <c r="B9251" s="53">
        <v>30</v>
      </c>
      <c r="C9251" s="53" t="s">
        <v>33536</v>
      </c>
      <c r="D9251" s="53" t="s">
        <v>33872</v>
      </c>
    </row>
    <row r="9252" spans="1:4" ht="15" x14ac:dyDescent="0.25">
      <c r="A9252" s="53" t="s">
        <v>13819</v>
      </c>
      <c r="B9252" s="53">
        <v>30</v>
      </c>
      <c r="C9252" s="53" t="s">
        <v>33536</v>
      </c>
      <c r="D9252" s="53" t="s">
        <v>33872</v>
      </c>
    </row>
    <row r="9253" spans="1:4" ht="15" x14ac:dyDescent="0.25">
      <c r="A9253" s="53" t="s">
        <v>13820</v>
      </c>
      <c r="B9253" s="53">
        <v>30</v>
      </c>
      <c r="C9253" s="53" t="s">
        <v>33536</v>
      </c>
      <c r="D9253" s="53" t="s">
        <v>33872</v>
      </c>
    </row>
    <row r="9254" spans="1:4" ht="15" x14ac:dyDescent="0.25">
      <c r="A9254" s="53" t="s">
        <v>13821</v>
      </c>
      <c r="B9254" s="53">
        <v>30</v>
      </c>
      <c r="C9254" s="53" t="s">
        <v>33536</v>
      </c>
      <c r="D9254" s="53" t="s">
        <v>33872</v>
      </c>
    </row>
    <row r="9255" spans="1:4" ht="15" x14ac:dyDescent="0.25">
      <c r="A9255" s="53" t="s">
        <v>13822</v>
      </c>
      <c r="B9255" s="53">
        <v>30</v>
      </c>
      <c r="C9255" s="53" t="s">
        <v>33536</v>
      </c>
      <c r="D9255" s="53" t="s">
        <v>33872</v>
      </c>
    </row>
    <row r="9256" spans="1:4" ht="15" x14ac:dyDescent="0.25">
      <c r="A9256" s="53" t="s">
        <v>13823</v>
      </c>
      <c r="B9256" s="53">
        <v>40</v>
      </c>
      <c r="C9256" s="53" t="s">
        <v>33536</v>
      </c>
      <c r="D9256" s="53" t="s">
        <v>33872</v>
      </c>
    </row>
    <row r="9257" spans="1:4" ht="15" x14ac:dyDescent="0.25">
      <c r="A9257" s="53" t="s">
        <v>13824</v>
      </c>
      <c r="B9257" s="53">
        <v>60</v>
      </c>
      <c r="C9257" s="53" t="s">
        <v>33536</v>
      </c>
      <c r="D9257" s="53" t="s">
        <v>33872</v>
      </c>
    </row>
    <row r="9258" spans="1:4" ht="15" x14ac:dyDescent="0.25">
      <c r="A9258" s="53" t="s">
        <v>13825</v>
      </c>
      <c r="B9258" s="53">
        <v>60</v>
      </c>
      <c r="C9258" s="53" t="s">
        <v>33536</v>
      </c>
      <c r="D9258" s="53" t="s">
        <v>33872</v>
      </c>
    </row>
    <row r="9259" spans="1:4" ht="15" x14ac:dyDescent="0.25">
      <c r="A9259" s="53" t="s">
        <v>13826</v>
      </c>
      <c r="B9259" s="53">
        <v>30</v>
      </c>
      <c r="C9259" s="53" t="s">
        <v>33536</v>
      </c>
      <c r="D9259" s="53" t="s">
        <v>33872</v>
      </c>
    </row>
    <row r="9260" spans="1:4" ht="15" x14ac:dyDescent="0.25">
      <c r="A9260" s="53" t="s">
        <v>13827</v>
      </c>
      <c r="B9260" s="53">
        <v>30</v>
      </c>
      <c r="C9260" s="53" t="s">
        <v>33536</v>
      </c>
      <c r="D9260" s="53" t="s">
        <v>33872</v>
      </c>
    </row>
    <row r="9261" spans="1:4" ht="15" x14ac:dyDescent="0.25">
      <c r="A9261" s="53" t="s">
        <v>13828</v>
      </c>
      <c r="B9261" s="53">
        <v>30</v>
      </c>
      <c r="C9261" s="53" t="s">
        <v>33536</v>
      </c>
      <c r="D9261" s="53" t="s">
        <v>33872</v>
      </c>
    </row>
    <row r="9262" spans="1:4" ht="15" x14ac:dyDescent="0.25">
      <c r="A9262" s="53" t="s">
        <v>13829</v>
      </c>
      <c r="B9262" s="53">
        <v>30</v>
      </c>
      <c r="C9262" s="53" t="s">
        <v>33536</v>
      </c>
      <c r="D9262" s="53" t="s">
        <v>33872</v>
      </c>
    </row>
    <row r="9263" spans="1:4" ht="15" x14ac:dyDescent="0.25">
      <c r="A9263" s="53" t="s">
        <v>33654</v>
      </c>
      <c r="B9263" s="53">
        <v>15</v>
      </c>
      <c r="C9263" s="53" t="s">
        <v>33536</v>
      </c>
      <c r="D9263" s="53" t="s">
        <v>33873</v>
      </c>
    </row>
    <row r="9264" spans="1:4" ht="15" x14ac:dyDescent="0.25">
      <c r="A9264" s="53" t="s">
        <v>13830</v>
      </c>
      <c r="B9264" s="53">
        <v>15</v>
      </c>
      <c r="C9264" s="53" t="s">
        <v>33536</v>
      </c>
      <c r="D9264" s="53" t="s">
        <v>33872</v>
      </c>
    </row>
    <row r="9265" spans="1:4" ht="15" x14ac:dyDescent="0.25">
      <c r="A9265" s="53" t="s">
        <v>13831</v>
      </c>
      <c r="B9265" s="53">
        <v>15</v>
      </c>
      <c r="C9265" s="53" t="s">
        <v>33536</v>
      </c>
      <c r="D9265" s="53" t="s">
        <v>33872</v>
      </c>
    </row>
    <row r="9266" spans="1:4" ht="15" x14ac:dyDescent="0.25">
      <c r="A9266" s="53" t="s">
        <v>13832</v>
      </c>
      <c r="B9266" s="53">
        <v>30</v>
      </c>
      <c r="C9266" s="53" t="s">
        <v>33536</v>
      </c>
      <c r="D9266" s="53" t="s">
        <v>33872</v>
      </c>
    </row>
    <row r="9267" spans="1:4" ht="15" x14ac:dyDescent="0.25">
      <c r="A9267" s="53" t="s">
        <v>13833</v>
      </c>
      <c r="B9267" s="53">
        <v>15</v>
      </c>
      <c r="C9267" s="53" t="s">
        <v>33536</v>
      </c>
      <c r="D9267" s="53" t="s">
        <v>33872</v>
      </c>
    </row>
    <row r="9268" spans="1:4" ht="15" x14ac:dyDescent="0.25">
      <c r="A9268" s="53" t="s">
        <v>13834</v>
      </c>
      <c r="B9268" s="53">
        <v>30</v>
      </c>
      <c r="C9268" s="53" t="s">
        <v>33536</v>
      </c>
      <c r="D9268" s="53" t="s">
        <v>33872</v>
      </c>
    </row>
    <row r="9269" spans="1:4" ht="15" x14ac:dyDescent="0.25">
      <c r="A9269" s="53" t="s">
        <v>13835</v>
      </c>
      <c r="B9269" s="53">
        <v>15</v>
      </c>
      <c r="C9269" s="53" t="s">
        <v>33536</v>
      </c>
      <c r="D9269" s="53" t="s">
        <v>33872</v>
      </c>
    </row>
    <row r="9270" spans="1:4" ht="15" x14ac:dyDescent="0.25">
      <c r="A9270" s="53" t="s">
        <v>13836</v>
      </c>
      <c r="B9270" s="53">
        <v>15</v>
      </c>
      <c r="C9270" s="53" t="s">
        <v>33536</v>
      </c>
      <c r="D9270" s="53" t="s">
        <v>33872</v>
      </c>
    </row>
    <row r="9271" spans="1:4" ht="15" x14ac:dyDescent="0.25">
      <c r="A9271" s="53" t="s">
        <v>13837</v>
      </c>
      <c r="B9271" s="53">
        <v>30</v>
      </c>
      <c r="C9271" s="53" t="s">
        <v>33536</v>
      </c>
      <c r="D9271" s="53" t="s">
        <v>33873</v>
      </c>
    </row>
    <row r="9272" spans="1:4" ht="15" x14ac:dyDescent="0.25">
      <c r="A9272" s="53" t="s">
        <v>13838</v>
      </c>
      <c r="B9272" s="53">
        <v>15</v>
      </c>
      <c r="C9272" s="53" t="s">
        <v>33536</v>
      </c>
      <c r="D9272" s="53" t="s">
        <v>33872</v>
      </c>
    </row>
    <row r="9273" spans="1:4" ht="15" x14ac:dyDescent="0.25">
      <c r="A9273" s="53" t="s">
        <v>13839</v>
      </c>
      <c r="B9273" s="53">
        <v>15</v>
      </c>
      <c r="C9273" s="53" t="s">
        <v>33536</v>
      </c>
      <c r="D9273" s="53" t="s">
        <v>33873</v>
      </c>
    </row>
    <row r="9274" spans="1:4" ht="15" x14ac:dyDescent="0.25">
      <c r="A9274" s="53" t="s">
        <v>13840</v>
      </c>
      <c r="B9274" s="53">
        <v>30</v>
      </c>
      <c r="C9274" s="53" t="s">
        <v>33536</v>
      </c>
      <c r="D9274" s="53" t="s">
        <v>33873</v>
      </c>
    </row>
    <row r="9275" spans="1:4" ht="15" x14ac:dyDescent="0.25">
      <c r="A9275" s="53" t="s">
        <v>13841</v>
      </c>
      <c r="B9275" s="53">
        <v>15</v>
      </c>
      <c r="C9275" s="53" t="s">
        <v>33536</v>
      </c>
      <c r="D9275" s="53" t="s">
        <v>33872</v>
      </c>
    </row>
    <row r="9276" spans="1:4" ht="15" x14ac:dyDescent="0.25">
      <c r="A9276" s="53" t="s">
        <v>13842</v>
      </c>
      <c r="B9276" s="53">
        <v>15</v>
      </c>
      <c r="C9276" s="53" t="s">
        <v>33536</v>
      </c>
      <c r="D9276" s="53" t="s">
        <v>33873</v>
      </c>
    </row>
    <row r="9277" spans="1:4" ht="15" x14ac:dyDescent="0.25">
      <c r="A9277" s="53" t="s">
        <v>13843</v>
      </c>
      <c r="B9277" s="53">
        <v>15</v>
      </c>
      <c r="C9277" s="53" t="s">
        <v>33536</v>
      </c>
      <c r="D9277" s="53" t="s">
        <v>33873</v>
      </c>
    </row>
    <row r="9278" spans="1:4" ht="15" x14ac:dyDescent="0.25">
      <c r="A9278" s="53" t="s">
        <v>13844</v>
      </c>
      <c r="B9278" s="53">
        <v>10</v>
      </c>
      <c r="C9278" s="53" t="s">
        <v>33536</v>
      </c>
      <c r="D9278" s="53" t="s">
        <v>33872</v>
      </c>
    </row>
    <row r="9279" spans="1:4" ht="15" x14ac:dyDescent="0.25">
      <c r="A9279" s="53" t="s">
        <v>13845</v>
      </c>
      <c r="B9279" s="53">
        <v>15</v>
      </c>
      <c r="C9279" s="53" t="s">
        <v>33536</v>
      </c>
      <c r="D9279" s="53" t="s">
        <v>33873</v>
      </c>
    </row>
    <row r="9280" spans="1:4" ht="15" x14ac:dyDescent="0.25">
      <c r="A9280" s="53" t="s">
        <v>13846</v>
      </c>
      <c r="B9280" s="53">
        <v>15</v>
      </c>
      <c r="C9280" s="53" t="s">
        <v>33536</v>
      </c>
      <c r="D9280" s="53" t="s">
        <v>33873</v>
      </c>
    </row>
    <row r="9281" spans="1:4" ht="15" x14ac:dyDescent="0.25">
      <c r="A9281" s="53" t="s">
        <v>13847</v>
      </c>
      <c r="B9281" s="53">
        <v>30</v>
      </c>
      <c r="C9281" s="53" t="s">
        <v>33536</v>
      </c>
      <c r="D9281" s="53" t="s">
        <v>33873</v>
      </c>
    </row>
    <row r="9282" spans="1:4" ht="15" x14ac:dyDescent="0.25">
      <c r="A9282" s="53" t="s">
        <v>13848</v>
      </c>
      <c r="B9282" s="53">
        <v>15</v>
      </c>
      <c r="C9282" s="53" t="s">
        <v>33536</v>
      </c>
      <c r="D9282" s="53" t="s">
        <v>33872</v>
      </c>
    </row>
    <row r="9283" spans="1:4" ht="15" x14ac:dyDescent="0.25">
      <c r="A9283" s="53" t="s">
        <v>13849</v>
      </c>
      <c r="B9283" s="53">
        <v>15</v>
      </c>
      <c r="C9283" s="53" t="s">
        <v>33536</v>
      </c>
      <c r="D9283" s="53" t="s">
        <v>33873</v>
      </c>
    </row>
    <row r="9284" spans="1:4" ht="15" x14ac:dyDescent="0.25">
      <c r="A9284" s="53" t="s">
        <v>13850</v>
      </c>
      <c r="B9284" s="53">
        <v>15</v>
      </c>
      <c r="C9284" s="53" t="s">
        <v>33536</v>
      </c>
      <c r="D9284" s="53" t="s">
        <v>33873</v>
      </c>
    </row>
    <row r="9285" spans="1:4" ht="15" x14ac:dyDescent="0.25">
      <c r="A9285" s="53" t="s">
        <v>13851</v>
      </c>
      <c r="B9285" s="53">
        <v>0</v>
      </c>
      <c r="C9285" s="53" t="s">
        <v>33537</v>
      </c>
      <c r="D9285" s="53" t="s">
        <v>33872</v>
      </c>
    </row>
    <row r="9286" spans="1:4" ht="15" x14ac:dyDescent="0.25">
      <c r="A9286" s="53" t="s">
        <v>13852</v>
      </c>
      <c r="B9286" s="53">
        <v>0</v>
      </c>
      <c r="C9286" s="53" t="s">
        <v>33539</v>
      </c>
      <c r="D9286" s="53" t="s">
        <v>33873</v>
      </c>
    </row>
    <row r="9287" spans="1:4" ht="15" x14ac:dyDescent="0.25">
      <c r="A9287" s="53" t="s">
        <v>13853</v>
      </c>
      <c r="B9287" s="53">
        <v>30</v>
      </c>
      <c r="C9287" s="53" t="s">
        <v>33536</v>
      </c>
      <c r="D9287" s="53" t="s">
        <v>33872</v>
      </c>
    </row>
    <row r="9288" spans="1:4" ht="15" x14ac:dyDescent="0.25">
      <c r="A9288" s="53" t="s">
        <v>13854</v>
      </c>
      <c r="B9288" s="53">
        <v>30</v>
      </c>
      <c r="C9288" s="53" t="s">
        <v>33536</v>
      </c>
      <c r="D9288" s="53" t="s">
        <v>33872</v>
      </c>
    </row>
    <row r="9289" spans="1:4" ht="15" x14ac:dyDescent="0.25">
      <c r="A9289" s="53" t="s">
        <v>13855</v>
      </c>
      <c r="B9289" s="53">
        <v>30</v>
      </c>
      <c r="C9289" s="53" t="s">
        <v>33536</v>
      </c>
      <c r="D9289" s="53" t="s">
        <v>33872</v>
      </c>
    </row>
    <row r="9290" spans="1:4" ht="15" x14ac:dyDescent="0.25">
      <c r="A9290" s="53" t="s">
        <v>13856</v>
      </c>
      <c r="B9290" s="53">
        <v>30</v>
      </c>
      <c r="C9290" s="53" t="s">
        <v>33536</v>
      </c>
      <c r="D9290" s="53" t="s">
        <v>33872</v>
      </c>
    </row>
    <row r="9291" spans="1:4" ht="15" x14ac:dyDescent="0.25">
      <c r="A9291" s="53" t="s">
        <v>13857</v>
      </c>
      <c r="B9291" s="53">
        <v>30</v>
      </c>
      <c r="C9291" s="53" t="s">
        <v>33536</v>
      </c>
      <c r="D9291" s="53" t="s">
        <v>33872</v>
      </c>
    </row>
    <row r="9292" spans="1:4" ht="15" x14ac:dyDescent="0.25">
      <c r="A9292" s="53" t="s">
        <v>13858</v>
      </c>
      <c r="B9292" s="53">
        <v>30</v>
      </c>
      <c r="C9292" s="53" t="s">
        <v>33536</v>
      </c>
      <c r="D9292" s="53" t="s">
        <v>33872</v>
      </c>
    </row>
    <row r="9293" spans="1:4" ht="15" x14ac:dyDescent="0.25">
      <c r="A9293" s="53" t="s">
        <v>13859</v>
      </c>
      <c r="B9293" s="53">
        <v>30</v>
      </c>
      <c r="C9293" s="53" t="s">
        <v>33536</v>
      </c>
      <c r="D9293" s="53" t="s">
        <v>33872</v>
      </c>
    </row>
    <row r="9294" spans="1:4" ht="15" x14ac:dyDescent="0.25">
      <c r="A9294" s="53" t="s">
        <v>13860</v>
      </c>
      <c r="B9294" s="53">
        <v>30</v>
      </c>
      <c r="C9294" s="53" t="s">
        <v>33536</v>
      </c>
      <c r="D9294" s="53" t="s">
        <v>33872</v>
      </c>
    </row>
    <row r="9295" spans="1:4" ht="15" x14ac:dyDescent="0.25">
      <c r="A9295" s="53" t="s">
        <v>13861</v>
      </c>
      <c r="B9295" s="53">
        <v>30</v>
      </c>
      <c r="C9295" s="53" t="s">
        <v>33536</v>
      </c>
      <c r="D9295" s="53" t="s">
        <v>33872</v>
      </c>
    </row>
    <row r="9296" spans="1:4" ht="15" x14ac:dyDescent="0.25">
      <c r="A9296" s="53" t="s">
        <v>13862</v>
      </c>
      <c r="B9296" s="53">
        <v>30</v>
      </c>
      <c r="C9296" s="53" t="s">
        <v>33536</v>
      </c>
      <c r="D9296" s="53" t="s">
        <v>33872</v>
      </c>
    </row>
    <row r="9297" spans="1:4" ht="15" x14ac:dyDescent="0.25">
      <c r="A9297" s="53" t="s">
        <v>13863</v>
      </c>
      <c r="B9297" s="53">
        <v>30</v>
      </c>
      <c r="C9297" s="53" t="s">
        <v>33536</v>
      </c>
      <c r="D9297" s="53" t="s">
        <v>33872</v>
      </c>
    </row>
    <row r="9298" spans="1:4" ht="15" x14ac:dyDescent="0.25">
      <c r="A9298" s="53" t="s">
        <v>13864</v>
      </c>
      <c r="B9298" s="53">
        <v>30</v>
      </c>
      <c r="C9298" s="53" t="s">
        <v>33536</v>
      </c>
      <c r="D9298" s="53" t="s">
        <v>33872</v>
      </c>
    </row>
    <row r="9299" spans="1:4" ht="15" x14ac:dyDescent="0.25">
      <c r="A9299" s="53" t="s">
        <v>13865</v>
      </c>
      <c r="B9299" s="53">
        <v>30</v>
      </c>
      <c r="C9299" s="53" t="s">
        <v>33536</v>
      </c>
      <c r="D9299" s="53" t="s">
        <v>33872</v>
      </c>
    </row>
    <row r="9300" spans="1:4" ht="15" x14ac:dyDescent="0.25">
      <c r="A9300" s="53" t="s">
        <v>13866</v>
      </c>
      <c r="B9300" s="53">
        <v>30</v>
      </c>
      <c r="C9300" s="53" t="s">
        <v>33536</v>
      </c>
      <c r="D9300" s="53" t="s">
        <v>33872</v>
      </c>
    </row>
    <row r="9301" spans="1:4" ht="15" x14ac:dyDescent="0.25">
      <c r="A9301" s="53" t="s">
        <v>13867</v>
      </c>
      <c r="B9301" s="53">
        <v>30</v>
      </c>
      <c r="C9301" s="53" t="s">
        <v>33536</v>
      </c>
      <c r="D9301" s="53" t="s">
        <v>33872</v>
      </c>
    </row>
    <row r="9302" spans="1:4" ht="15" x14ac:dyDescent="0.25">
      <c r="A9302" s="53" t="s">
        <v>13868</v>
      </c>
      <c r="B9302" s="53">
        <v>30</v>
      </c>
      <c r="C9302" s="53" t="s">
        <v>33536</v>
      </c>
      <c r="D9302" s="53" t="s">
        <v>33872</v>
      </c>
    </row>
    <row r="9303" spans="1:4" ht="15" x14ac:dyDescent="0.25">
      <c r="A9303" s="53" t="s">
        <v>13869</v>
      </c>
      <c r="B9303" s="53">
        <v>0</v>
      </c>
      <c r="C9303" s="53" t="s">
        <v>33536</v>
      </c>
      <c r="D9303" s="53" t="s">
        <v>33872</v>
      </c>
    </row>
    <row r="9304" spans="1:4" ht="15" x14ac:dyDescent="0.25">
      <c r="A9304" s="53" t="s">
        <v>13870</v>
      </c>
      <c r="B9304" s="53">
        <v>40</v>
      </c>
      <c r="C9304" s="53" t="s">
        <v>33536</v>
      </c>
      <c r="D9304" s="53" t="s">
        <v>33872</v>
      </c>
    </row>
    <row r="9305" spans="1:4" ht="15" x14ac:dyDescent="0.25">
      <c r="A9305" s="53" t="s">
        <v>13871</v>
      </c>
      <c r="B9305" s="53">
        <v>0</v>
      </c>
      <c r="C9305" s="53" t="s">
        <v>33536</v>
      </c>
      <c r="D9305" s="53" t="s">
        <v>33872</v>
      </c>
    </row>
    <row r="9306" spans="1:4" ht="15" x14ac:dyDescent="0.25">
      <c r="A9306" s="53" t="s">
        <v>13872</v>
      </c>
      <c r="B9306" s="53">
        <v>30</v>
      </c>
      <c r="C9306" s="53" t="s">
        <v>33536</v>
      </c>
      <c r="D9306" s="53" t="s">
        <v>33872</v>
      </c>
    </row>
    <row r="9307" spans="1:4" ht="15" x14ac:dyDescent="0.25">
      <c r="A9307" s="53" t="s">
        <v>13873</v>
      </c>
      <c r="B9307" s="53">
        <v>30</v>
      </c>
      <c r="C9307" s="53" t="s">
        <v>33536</v>
      </c>
      <c r="D9307" s="53" t="s">
        <v>33872</v>
      </c>
    </row>
    <row r="9308" spans="1:4" ht="15" x14ac:dyDescent="0.25">
      <c r="A9308" s="53" t="s">
        <v>13874</v>
      </c>
      <c r="B9308" s="53">
        <v>30</v>
      </c>
      <c r="C9308" s="53" t="s">
        <v>33536</v>
      </c>
      <c r="D9308" s="53" t="s">
        <v>33872</v>
      </c>
    </row>
    <row r="9309" spans="1:4" ht="15" x14ac:dyDescent="0.25">
      <c r="A9309" s="53" t="s">
        <v>13875</v>
      </c>
      <c r="B9309" s="53">
        <v>30</v>
      </c>
      <c r="C9309" s="53" t="s">
        <v>33536</v>
      </c>
      <c r="D9309" s="53" t="s">
        <v>33872</v>
      </c>
    </row>
    <row r="9310" spans="1:4" ht="15" x14ac:dyDescent="0.25">
      <c r="A9310" s="53" t="s">
        <v>13876</v>
      </c>
      <c r="B9310" s="53">
        <v>40</v>
      </c>
      <c r="C9310" s="53" t="s">
        <v>33536</v>
      </c>
      <c r="D9310" s="53" t="s">
        <v>33872</v>
      </c>
    </row>
    <row r="9311" spans="1:4" ht="15" x14ac:dyDescent="0.25">
      <c r="A9311" s="53" t="s">
        <v>13877</v>
      </c>
      <c r="B9311" s="53">
        <v>30</v>
      </c>
      <c r="C9311" s="53" t="s">
        <v>33536</v>
      </c>
      <c r="D9311" s="53" t="s">
        <v>33873</v>
      </c>
    </row>
    <row r="9312" spans="1:4" ht="15" x14ac:dyDescent="0.25">
      <c r="A9312" s="53" t="s">
        <v>13878</v>
      </c>
      <c r="B9312" s="53">
        <v>30</v>
      </c>
      <c r="C9312" s="53" t="s">
        <v>33536</v>
      </c>
      <c r="D9312" s="53" t="s">
        <v>33872</v>
      </c>
    </row>
    <row r="9313" spans="1:4" ht="15" x14ac:dyDescent="0.25">
      <c r="A9313" s="53" t="s">
        <v>13879</v>
      </c>
      <c r="B9313" s="53">
        <v>30</v>
      </c>
      <c r="C9313" s="53" t="s">
        <v>33536</v>
      </c>
      <c r="D9313" s="53" t="s">
        <v>33872</v>
      </c>
    </row>
    <row r="9314" spans="1:4" ht="15" x14ac:dyDescent="0.25">
      <c r="A9314" s="53" t="s">
        <v>13880</v>
      </c>
      <c r="B9314" s="53">
        <v>30</v>
      </c>
      <c r="C9314" s="53" t="s">
        <v>33536</v>
      </c>
      <c r="D9314" s="53" t="s">
        <v>33873</v>
      </c>
    </row>
    <row r="9315" spans="1:4" ht="15" x14ac:dyDescent="0.25">
      <c r="A9315" s="53" t="s">
        <v>13881</v>
      </c>
      <c r="B9315" s="53">
        <v>30</v>
      </c>
      <c r="C9315" s="53" t="s">
        <v>33536</v>
      </c>
      <c r="D9315" s="53" t="s">
        <v>33872</v>
      </c>
    </row>
    <row r="9316" spans="1:4" ht="15" x14ac:dyDescent="0.25">
      <c r="A9316" s="53" t="s">
        <v>13882</v>
      </c>
      <c r="B9316" s="53">
        <v>30</v>
      </c>
      <c r="C9316" s="53" t="s">
        <v>33536</v>
      </c>
      <c r="D9316" s="53" t="s">
        <v>33873</v>
      </c>
    </row>
    <row r="9317" spans="1:4" ht="15" x14ac:dyDescent="0.25">
      <c r="A9317" s="53" t="s">
        <v>13883</v>
      </c>
      <c r="B9317" s="53">
        <v>30</v>
      </c>
      <c r="C9317" s="53" t="s">
        <v>33536</v>
      </c>
      <c r="D9317" s="53" t="s">
        <v>33873</v>
      </c>
    </row>
    <row r="9318" spans="1:4" ht="15" x14ac:dyDescent="0.25">
      <c r="A9318" s="53" t="s">
        <v>13884</v>
      </c>
      <c r="B9318" s="53">
        <v>15</v>
      </c>
      <c r="C9318" s="53" t="s">
        <v>33536</v>
      </c>
      <c r="D9318" s="53" t="s">
        <v>33873</v>
      </c>
    </row>
    <row r="9319" spans="1:4" ht="15" x14ac:dyDescent="0.25">
      <c r="A9319" s="53" t="s">
        <v>13885</v>
      </c>
      <c r="B9319" s="53">
        <v>30</v>
      </c>
      <c r="C9319" s="53" t="s">
        <v>33536</v>
      </c>
      <c r="D9319" s="53" t="s">
        <v>33873</v>
      </c>
    </row>
    <row r="9320" spans="1:4" ht="15" x14ac:dyDescent="0.25">
      <c r="A9320" s="53" t="s">
        <v>13886</v>
      </c>
      <c r="B9320" s="53">
        <v>30</v>
      </c>
      <c r="C9320" s="53" t="s">
        <v>33536</v>
      </c>
      <c r="D9320" s="53" t="s">
        <v>33873</v>
      </c>
    </row>
    <row r="9321" spans="1:4" ht="15" x14ac:dyDescent="0.25">
      <c r="A9321" s="53" t="s">
        <v>13887</v>
      </c>
      <c r="B9321" s="53">
        <v>30</v>
      </c>
      <c r="C9321" s="53" t="s">
        <v>33536</v>
      </c>
      <c r="D9321" s="53" t="s">
        <v>33873</v>
      </c>
    </row>
    <row r="9322" spans="1:4" ht="15" x14ac:dyDescent="0.25">
      <c r="A9322" s="53" t="s">
        <v>13888</v>
      </c>
      <c r="B9322" s="53">
        <v>30</v>
      </c>
      <c r="C9322" s="53" t="s">
        <v>33536</v>
      </c>
      <c r="D9322" s="53" t="s">
        <v>33872</v>
      </c>
    </row>
    <row r="9323" spans="1:4" ht="15" x14ac:dyDescent="0.25">
      <c r="A9323" s="53" t="s">
        <v>13889</v>
      </c>
      <c r="B9323" s="53">
        <v>30</v>
      </c>
      <c r="C9323" s="53" t="s">
        <v>33536</v>
      </c>
      <c r="D9323" s="53" t="s">
        <v>33873</v>
      </c>
    </row>
    <row r="9324" spans="1:4" ht="15" x14ac:dyDescent="0.25">
      <c r="A9324" s="53" t="s">
        <v>13890</v>
      </c>
      <c r="B9324" s="53">
        <v>30</v>
      </c>
      <c r="C9324" s="53" t="s">
        <v>33536</v>
      </c>
      <c r="D9324" s="53" t="s">
        <v>33872</v>
      </c>
    </row>
    <row r="9325" spans="1:4" ht="15" x14ac:dyDescent="0.25">
      <c r="A9325" s="53" t="s">
        <v>13891</v>
      </c>
      <c r="B9325" s="53">
        <v>30</v>
      </c>
      <c r="C9325" s="53" t="s">
        <v>33536</v>
      </c>
      <c r="D9325" s="53" t="s">
        <v>33872</v>
      </c>
    </row>
    <row r="9326" spans="1:4" ht="15" x14ac:dyDescent="0.25">
      <c r="A9326" s="53" t="s">
        <v>13892</v>
      </c>
      <c r="B9326" s="53">
        <v>30</v>
      </c>
      <c r="C9326" s="53" t="s">
        <v>33536</v>
      </c>
      <c r="D9326" s="53" t="s">
        <v>33872</v>
      </c>
    </row>
    <row r="9327" spans="1:4" ht="15" x14ac:dyDescent="0.25">
      <c r="A9327" s="53" t="s">
        <v>13893</v>
      </c>
      <c r="B9327" s="53">
        <v>30</v>
      </c>
      <c r="C9327" s="53"/>
      <c r="D9327" s="53" t="s">
        <v>33872</v>
      </c>
    </row>
    <row r="9328" spans="1:4" ht="15" x14ac:dyDescent="0.25">
      <c r="A9328" s="53" t="s">
        <v>13894</v>
      </c>
      <c r="B9328" s="53">
        <v>30</v>
      </c>
      <c r="C9328" s="53"/>
      <c r="D9328" s="53" t="s">
        <v>33872</v>
      </c>
    </row>
    <row r="9329" spans="1:4" ht="15" x14ac:dyDescent="0.25">
      <c r="A9329" s="53" t="s">
        <v>13895</v>
      </c>
      <c r="B9329" s="53">
        <v>30</v>
      </c>
      <c r="C9329" s="53" t="s">
        <v>33536</v>
      </c>
      <c r="D9329" s="53" t="s">
        <v>33872</v>
      </c>
    </row>
    <row r="9330" spans="1:4" ht="15" x14ac:dyDescent="0.25">
      <c r="A9330" s="53" t="s">
        <v>13896</v>
      </c>
      <c r="B9330" s="53">
        <v>30</v>
      </c>
      <c r="C9330" s="53"/>
      <c r="D9330" s="53" t="s">
        <v>33872</v>
      </c>
    </row>
    <row r="9331" spans="1:4" ht="15" x14ac:dyDescent="0.25">
      <c r="A9331" s="53" t="s">
        <v>13897</v>
      </c>
      <c r="B9331" s="53">
        <v>30</v>
      </c>
      <c r="C9331" s="53" t="s">
        <v>33536</v>
      </c>
      <c r="D9331" s="53" t="s">
        <v>33872</v>
      </c>
    </row>
    <row r="9332" spans="1:4" ht="15" x14ac:dyDescent="0.25">
      <c r="A9332" s="53" t="s">
        <v>13898</v>
      </c>
      <c r="B9332" s="53">
        <v>30</v>
      </c>
      <c r="C9332" s="53" t="s">
        <v>33536</v>
      </c>
      <c r="D9332" s="53" t="s">
        <v>33873</v>
      </c>
    </row>
    <row r="9333" spans="1:4" ht="15" x14ac:dyDescent="0.25">
      <c r="A9333" s="53" t="s">
        <v>13899</v>
      </c>
      <c r="B9333" s="53">
        <v>30</v>
      </c>
      <c r="C9333" s="53" t="s">
        <v>33536</v>
      </c>
      <c r="D9333" s="53" t="s">
        <v>33872</v>
      </c>
    </row>
    <row r="9334" spans="1:4" ht="15" x14ac:dyDescent="0.25">
      <c r="A9334" s="53" t="s">
        <v>13900</v>
      </c>
      <c r="B9334" s="53">
        <v>30</v>
      </c>
      <c r="C9334" s="53" t="s">
        <v>33536</v>
      </c>
      <c r="D9334" s="53" t="s">
        <v>33872</v>
      </c>
    </row>
    <row r="9335" spans="1:4" ht="15" x14ac:dyDescent="0.25">
      <c r="A9335" s="53" t="s">
        <v>13901</v>
      </c>
      <c r="B9335" s="53">
        <v>30</v>
      </c>
      <c r="C9335" s="53" t="s">
        <v>33536</v>
      </c>
      <c r="D9335" s="53" t="s">
        <v>33872</v>
      </c>
    </row>
    <row r="9336" spans="1:4" ht="15" x14ac:dyDescent="0.25">
      <c r="A9336" s="53" t="s">
        <v>13902</v>
      </c>
      <c r="B9336" s="53">
        <v>30</v>
      </c>
      <c r="C9336" s="53" t="s">
        <v>33536</v>
      </c>
      <c r="D9336" s="53" t="s">
        <v>33872</v>
      </c>
    </row>
    <row r="9337" spans="1:4" ht="15" x14ac:dyDescent="0.25">
      <c r="A9337" s="53" t="s">
        <v>13903</v>
      </c>
      <c r="B9337" s="53">
        <v>30</v>
      </c>
      <c r="C9337" s="53" t="s">
        <v>33536</v>
      </c>
      <c r="D9337" s="53" t="s">
        <v>33872</v>
      </c>
    </row>
    <row r="9338" spans="1:4" ht="15" x14ac:dyDescent="0.25">
      <c r="A9338" s="53" t="s">
        <v>13904</v>
      </c>
      <c r="B9338" s="53">
        <v>30</v>
      </c>
      <c r="C9338" s="53" t="s">
        <v>33536</v>
      </c>
      <c r="D9338" s="53" t="s">
        <v>33872</v>
      </c>
    </row>
    <row r="9339" spans="1:4" ht="15" x14ac:dyDescent="0.25">
      <c r="A9339" s="53" t="s">
        <v>13905</v>
      </c>
      <c r="B9339" s="53">
        <v>30</v>
      </c>
      <c r="C9339" s="53" t="s">
        <v>33536</v>
      </c>
      <c r="D9339" s="53" t="s">
        <v>33872</v>
      </c>
    </row>
    <row r="9340" spans="1:4" ht="15" x14ac:dyDescent="0.25">
      <c r="A9340" s="53" t="s">
        <v>13906</v>
      </c>
      <c r="B9340" s="53">
        <v>30</v>
      </c>
      <c r="C9340" s="53" t="s">
        <v>33536</v>
      </c>
      <c r="D9340" s="53" t="s">
        <v>33872</v>
      </c>
    </row>
    <row r="9341" spans="1:4" ht="15" x14ac:dyDescent="0.25">
      <c r="A9341" s="53" t="s">
        <v>13907</v>
      </c>
      <c r="B9341" s="53">
        <v>30</v>
      </c>
      <c r="C9341" s="53" t="s">
        <v>33536</v>
      </c>
      <c r="D9341" s="53" t="s">
        <v>33873</v>
      </c>
    </row>
    <row r="9342" spans="1:4" ht="15" x14ac:dyDescent="0.25">
      <c r="A9342" s="53" t="s">
        <v>13908</v>
      </c>
      <c r="B9342" s="53">
        <v>30</v>
      </c>
      <c r="C9342" s="53" t="s">
        <v>33536</v>
      </c>
      <c r="D9342" s="53" t="s">
        <v>33873</v>
      </c>
    </row>
    <row r="9343" spans="1:4" ht="15" x14ac:dyDescent="0.25">
      <c r="A9343" s="53" t="s">
        <v>13909</v>
      </c>
      <c r="B9343" s="53">
        <v>30</v>
      </c>
      <c r="C9343" s="53" t="s">
        <v>33536</v>
      </c>
      <c r="D9343" s="53" t="s">
        <v>33872</v>
      </c>
    </row>
    <row r="9344" spans="1:4" ht="15" x14ac:dyDescent="0.25">
      <c r="A9344" s="53" t="s">
        <v>13910</v>
      </c>
      <c r="B9344" s="53">
        <v>30</v>
      </c>
      <c r="C9344" s="53" t="s">
        <v>33536</v>
      </c>
      <c r="D9344" s="53" t="s">
        <v>33873</v>
      </c>
    </row>
    <row r="9345" spans="1:4" ht="15" x14ac:dyDescent="0.25">
      <c r="A9345" s="53" t="s">
        <v>13911</v>
      </c>
      <c r="B9345" s="53">
        <v>30</v>
      </c>
      <c r="C9345" s="53" t="s">
        <v>33536</v>
      </c>
      <c r="D9345" s="53" t="s">
        <v>33873</v>
      </c>
    </row>
    <row r="9346" spans="1:4" ht="15" x14ac:dyDescent="0.25">
      <c r="A9346" s="53" t="s">
        <v>13912</v>
      </c>
      <c r="B9346" s="53">
        <v>30</v>
      </c>
      <c r="C9346" s="53" t="s">
        <v>33536</v>
      </c>
      <c r="D9346" s="53" t="s">
        <v>33873</v>
      </c>
    </row>
    <row r="9347" spans="1:4" ht="15" x14ac:dyDescent="0.25">
      <c r="A9347" s="53" t="s">
        <v>13913</v>
      </c>
      <c r="B9347" s="53">
        <v>30</v>
      </c>
      <c r="C9347" s="53" t="s">
        <v>33536</v>
      </c>
      <c r="D9347" s="53" t="s">
        <v>33872</v>
      </c>
    </row>
    <row r="9348" spans="1:4" ht="15" x14ac:dyDescent="0.25">
      <c r="A9348" s="53" t="s">
        <v>13914</v>
      </c>
      <c r="B9348" s="53">
        <v>30</v>
      </c>
      <c r="C9348" s="53" t="s">
        <v>33536</v>
      </c>
      <c r="D9348" s="53" t="s">
        <v>33873</v>
      </c>
    </row>
    <row r="9349" spans="1:4" ht="15" x14ac:dyDescent="0.25">
      <c r="A9349" s="53" t="s">
        <v>13915</v>
      </c>
      <c r="B9349" s="53">
        <v>60</v>
      </c>
      <c r="C9349" s="53" t="s">
        <v>33552</v>
      </c>
      <c r="D9349" s="53" t="s">
        <v>33873</v>
      </c>
    </row>
    <row r="9350" spans="1:4" ht="15" x14ac:dyDescent="0.25">
      <c r="A9350" s="53" t="s">
        <v>13916</v>
      </c>
      <c r="B9350" s="53">
        <v>60</v>
      </c>
      <c r="C9350" s="53" t="s">
        <v>33552</v>
      </c>
      <c r="D9350" s="53" t="s">
        <v>33873</v>
      </c>
    </row>
    <row r="9351" spans="1:4" ht="15" x14ac:dyDescent="0.25">
      <c r="A9351" s="53" t="s">
        <v>13917</v>
      </c>
      <c r="B9351" s="53">
        <v>30</v>
      </c>
      <c r="C9351" s="53" t="s">
        <v>33536</v>
      </c>
      <c r="D9351" s="53" t="s">
        <v>33872</v>
      </c>
    </row>
    <row r="9352" spans="1:4" ht="15" x14ac:dyDescent="0.25">
      <c r="A9352" s="53" t="s">
        <v>13918</v>
      </c>
      <c r="B9352" s="53">
        <v>30</v>
      </c>
      <c r="C9352" s="53" t="s">
        <v>33536</v>
      </c>
      <c r="D9352" s="53" t="s">
        <v>33873</v>
      </c>
    </row>
    <row r="9353" spans="1:4" ht="15" x14ac:dyDescent="0.25">
      <c r="A9353" s="53" t="s">
        <v>13919</v>
      </c>
      <c r="B9353" s="53">
        <v>15</v>
      </c>
      <c r="C9353" s="53" t="s">
        <v>33536</v>
      </c>
      <c r="D9353" s="53" t="s">
        <v>33873</v>
      </c>
    </row>
    <row r="9354" spans="1:4" ht="15" x14ac:dyDescent="0.25">
      <c r="A9354" s="53" t="s">
        <v>13920</v>
      </c>
      <c r="B9354" s="53">
        <v>30</v>
      </c>
      <c r="C9354" s="53" t="s">
        <v>33536</v>
      </c>
      <c r="D9354" s="53" t="s">
        <v>33873</v>
      </c>
    </row>
    <row r="9355" spans="1:4" ht="15" x14ac:dyDescent="0.25">
      <c r="A9355" s="53" t="s">
        <v>13921</v>
      </c>
      <c r="B9355" s="53">
        <v>30</v>
      </c>
      <c r="C9355" s="53" t="s">
        <v>33536</v>
      </c>
      <c r="D9355" s="53" t="s">
        <v>33873</v>
      </c>
    </row>
    <row r="9356" spans="1:4" ht="15" x14ac:dyDescent="0.25">
      <c r="A9356" s="53" t="s">
        <v>13922</v>
      </c>
      <c r="B9356" s="53">
        <v>30</v>
      </c>
      <c r="C9356" s="53" t="s">
        <v>33536</v>
      </c>
      <c r="D9356" s="53" t="s">
        <v>33872</v>
      </c>
    </row>
    <row r="9357" spans="1:4" ht="15" x14ac:dyDescent="0.25">
      <c r="A9357" s="53" t="s">
        <v>13923</v>
      </c>
      <c r="B9357" s="53">
        <v>30</v>
      </c>
      <c r="C9357" s="53" t="s">
        <v>33536</v>
      </c>
      <c r="D9357" s="53" t="s">
        <v>33872</v>
      </c>
    </row>
    <row r="9358" spans="1:4" ht="15" x14ac:dyDescent="0.25">
      <c r="A9358" s="53" t="s">
        <v>13924</v>
      </c>
      <c r="B9358" s="53">
        <v>0</v>
      </c>
      <c r="C9358" s="53" t="s">
        <v>33539</v>
      </c>
      <c r="D9358" s="53" t="s">
        <v>33873</v>
      </c>
    </row>
    <row r="9359" spans="1:4" ht="15" x14ac:dyDescent="0.25">
      <c r="A9359" s="53" t="s">
        <v>13925</v>
      </c>
      <c r="B9359" s="53">
        <v>40</v>
      </c>
      <c r="C9359" s="53" t="s">
        <v>33550</v>
      </c>
      <c r="D9359" s="53" t="s">
        <v>33872</v>
      </c>
    </row>
    <row r="9360" spans="1:4" ht="15" x14ac:dyDescent="0.25">
      <c r="A9360" s="53" t="s">
        <v>13926</v>
      </c>
      <c r="B9360" s="53">
        <v>120</v>
      </c>
      <c r="C9360" s="53" t="s">
        <v>33550</v>
      </c>
      <c r="D9360" s="53" t="s">
        <v>33872</v>
      </c>
    </row>
    <row r="9361" spans="1:4" ht="15" x14ac:dyDescent="0.25">
      <c r="A9361" s="53" t="s">
        <v>13927</v>
      </c>
      <c r="B9361" s="53">
        <v>120</v>
      </c>
      <c r="C9361" s="53" t="s">
        <v>33550</v>
      </c>
      <c r="D9361" s="53" t="s">
        <v>33872</v>
      </c>
    </row>
    <row r="9362" spans="1:4" ht="15" x14ac:dyDescent="0.25">
      <c r="A9362" s="53" t="s">
        <v>13928</v>
      </c>
      <c r="B9362" s="53">
        <v>30</v>
      </c>
      <c r="C9362" s="53" t="s">
        <v>33536</v>
      </c>
      <c r="D9362" s="53" t="s">
        <v>33872</v>
      </c>
    </row>
    <row r="9363" spans="1:4" ht="15" x14ac:dyDescent="0.25">
      <c r="A9363" s="53" t="s">
        <v>13929</v>
      </c>
      <c r="B9363" s="53">
        <v>30</v>
      </c>
      <c r="C9363" s="53" t="s">
        <v>33536</v>
      </c>
      <c r="D9363" s="53" t="s">
        <v>33872</v>
      </c>
    </row>
    <row r="9364" spans="1:4" ht="15" x14ac:dyDescent="0.25">
      <c r="A9364" s="53" t="s">
        <v>13930</v>
      </c>
      <c r="B9364" s="53">
        <v>30</v>
      </c>
      <c r="C9364" s="53" t="s">
        <v>33541</v>
      </c>
      <c r="D9364" s="53" t="s">
        <v>33873</v>
      </c>
    </row>
    <row r="9365" spans="1:4" ht="15" x14ac:dyDescent="0.25">
      <c r="A9365" s="53" t="s">
        <v>13931</v>
      </c>
      <c r="B9365" s="53">
        <v>40</v>
      </c>
      <c r="C9365" s="53" t="s">
        <v>33536</v>
      </c>
      <c r="D9365" s="53" t="s">
        <v>33872</v>
      </c>
    </row>
    <row r="9366" spans="1:4" ht="15" x14ac:dyDescent="0.25">
      <c r="A9366" s="53" t="s">
        <v>13932</v>
      </c>
      <c r="B9366" s="53">
        <v>30</v>
      </c>
      <c r="C9366" s="53" t="s">
        <v>33536</v>
      </c>
      <c r="D9366" s="53" t="s">
        <v>33872</v>
      </c>
    </row>
    <row r="9367" spans="1:4" ht="15" x14ac:dyDescent="0.25">
      <c r="A9367" s="53" t="s">
        <v>13933</v>
      </c>
      <c r="B9367" s="53">
        <v>30</v>
      </c>
      <c r="C9367" s="53" t="s">
        <v>33536</v>
      </c>
      <c r="D9367" s="53" t="s">
        <v>33872</v>
      </c>
    </row>
    <row r="9368" spans="1:4" ht="15" x14ac:dyDescent="0.25">
      <c r="A9368" s="53" t="s">
        <v>13934</v>
      </c>
      <c r="B9368" s="53">
        <v>30</v>
      </c>
      <c r="C9368" s="53" t="s">
        <v>33536</v>
      </c>
      <c r="D9368" s="53" t="s">
        <v>33872</v>
      </c>
    </row>
    <row r="9369" spans="1:4" ht="15" x14ac:dyDescent="0.25">
      <c r="A9369" s="53" t="s">
        <v>13935</v>
      </c>
      <c r="B9369" s="53">
        <v>30</v>
      </c>
      <c r="C9369" s="53" t="s">
        <v>33536</v>
      </c>
      <c r="D9369" s="53" t="s">
        <v>33872</v>
      </c>
    </row>
    <row r="9370" spans="1:4" ht="15" x14ac:dyDescent="0.25">
      <c r="A9370" s="53" t="s">
        <v>13936</v>
      </c>
      <c r="B9370" s="53">
        <v>30</v>
      </c>
      <c r="C9370" s="53" t="s">
        <v>33536</v>
      </c>
      <c r="D9370" s="53" t="s">
        <v>33872</v>
      </c>
    </row>
    <row r="9371" spans="1:4" ht="15" x14ac:dyDescent="0.25">
      <c r="A9371" s="53" t="s">
        <v>13937</v>
      </c>
      <c r="B9371" s="53">
        <v>15</v>
      </c>
      <c r="C9371" s="53" t="s">
        <v>33536</v>
      </c>
      <c r="D9371" s="53" t="s">
        <v>33872</v>
      </c>
    </row>
    <row r="9372" spans="1:4" ht="15" x14ac:dyDescent="0.25">
      <c r="A9372" s="53" t="s">
        <v>13938</v>
      </c>
      <c r="B9372" s="53">
        <v>15</v>
      </c>
      <c r="C9372" s="53" t="s">
        <v>33536</v>
      </c>
      <c r="D9372" s="53" t="s">
        <v>33872</v>
      </c>
    </row>
    <row r="9373" spans="1:4" ht="15" x14ac:dyDescent="0.25">
      <c r="A9373" s="53" t="s">
        <v>13939</v>
      </c>
      <c r="B9373" s="53">
        <v>30</v>
      </c>
      <c r="C9373" s="53" t="s">
        <v>33536</v>
      </c>
      <c r="D9373" s="53" t="s">
        <v>33872</v>
      </c>
    </row>
    <row r="9374" spans="1:4" ht="15" x14ac:dyDescent="0.25">
      <c r="A9374" s="53" t="s">
        <v>13940</v>
      </c>
      <c r="B9374" s="53">
        <v>40</v>
      </c>
      <c r="C9374" s="53" t="s">
        <v>33536</v>
      </c>
      <c r="D9374" s="53" t="s">
        <v>33872</v>
      </c>
    </row>
    <row r="9375" spans="1:4" ht="15" x14ac:dyDescent="0.25">
      <c r="A9375" s="53" t="s">
        <v>13941</v>
      </c>
      <c r="B9375" s="53">
        <v>30</v>
      </c>
      <c r="C9375" s="53" t="s">
        <v>33536</v>
      </c>
      <c r="D9375" s="53" t="s">
        <v>33872</v>
      </c>
    </row>
    <row r="9376" spans="1:4" ht="15" x14ac:dyDescent="0.25">
      <c r="A9376" s="53" t="s">
        <v>13942</v>
      </c>
      <c r="B9376" s="53">
        <v>30</v>
      </c>
      <c r="C9376" s="53" t="s">
        <v>33536</v>
      </c>
      <c r="D9376" s="53" t="s">
        <v>33872</v>
      </c>
    </row>
    <row r="9377" spans="1:4" ht="15" x14ac:dyDescent="0.25">
      <c r="A9377" s="53" t="s">
        <v>13943</v>
      </c>
      <c r="B9377" s="53">
        <v>0</v>
      </c>
      <c r="C9377" s="53" t="s">
        <v>33536</v>
      </c>
      <c r="D9377" s="53" t="s">
        <v>33872</v>
      </c>
    </row>
    <row r="9378" spans="1:4" ht="15" x14ac:dyDescent="0.25">
      <c r="A9378" s="53" t="s">
        <v>13944</v>
      </c>
      <c r="B9378" s="53">
        <v>30</v>
      </c>
      <c r="C9378" s="53" t="s">
        <v>33536</v>
      </c>
      <c r="D9378" s="53" t="s">
        <v>33872</v>
      </c>
    </row>
    <row r="9379" spans="1:4" ht="15" x14ac:dyDescent="0.25">
      <c r="A9379" s="53" t="s">
        <v>13945</v>
      </c>
      <c r="B9379" s="53">
        <v>30</v>
      </c>
      <c r="C9379" s="53" t="s">
        <v>33536</v>
      </c>
      <c r="D9379" s="53" t="s">
        <v>33872</v>
      </c>
    </row>
    <row r="9380" spans="1:4" ht="15" x14ac:dyDescent="0.25">
      <c r="A9380" s="53" t="s">
        <v>13946</v>
      </c>
      <c r="B9380" s="53">
        <v>30</v>
      </c>
      <c r="C9380" s="53" t="s">
        <v>33536</v>
      </c>
      <c r="D9380" s="53" t="s">
        <v>33872</v>
      </c>
    </row>
    <row r="9381" spans="1:4" ht="15" x14ac:dyDescent="0.25">
      <c r="A9381" s="53" t="s">
        <v>13947</v>
      </c>
      <c r="B9381" s="53">
        <v>15</v>
      </c>
      <c r="C9381" s="53" t="s">
        <v>33536</v>
      </c>
      <c r="D9381" s="53" t="s">
        <v>33872</v>
      </c>
    </row>
    <row r="9382" spans="1:4" ht="15" x14ac:dyDescent="0.25">
      <c r="A9382" s="53" t="s">
        <v>13948</v>
      </c>
      <c r="B9382" s="53">
        <v>30</v>
      </c>
      <c r="C9382" s="53" t="s">
        <v>33536</v>
      </c>
      <c r="D9382" s="53" t="s">
        <v>33872</v>
      </c>
    </row>
    <row r="9383" spans="1:4" ht="15" x14ac:dyDescent="0.25">
      <c r="A9383" s="53" t="s">
        <v>13949</v>
      </c>
      <c r="B9383" s="53">
        <v>30</v>
      </c>
      <c r="C9383" s="53" t="s">
        <v>33536</v>
      </c>
      <c r="D9383" s="53" t="s">
        <v>33872</v>
      </c>
    </row>
    <row r="9384" spans="1:4" ht="15" x14ac:dyDescent="0.25">
      <c r="A9384" s="53" t="s">
        <v>13950</v>
      </c>
      <c r="B9384" s="53">
        <v>30</v>
      </c>
      <c r="C9384" s="53" t="s">
        <v>33536</v>
      </c>
      <c r="D9384" s="53" t="s">
        <v>33872</v>
      </c>
    </row>
    <row r="9385" spans="1:4" ht="15" x14ac:dyDescent="0.25">
      <c r="A9385" s="53" t="s">
        <v>13951</v>
      </c>
      <c r="B9385" s="53">
        <v>30</v>
      </c>
      <c r="C9385" s="53" t="s">
        <v>33536</v>
      </c>
      <c r="D9385" s="53" t="s">
        <v>33872</v>
      </c>
    </row>
    <row r="9386" spans="1:4" ht="15" x14ac:dyDescent="0.25">
      <c r="A9386" s="53" t="s">
        <v>13952</v>
      </c>
      <c r="B9386" s="53">
        <v>15</v>
      </c>
      <c r="C9386" s="53" t="s">
        <v>33536</v>
      </c>
      <c r="D9386" s="53" t="s">
        <v>33872</v>
      </c>
    </row>
    <row r="9387" spans="1:4" ht="15" x14ac:dyDescent="0.25">
      <c r="A9387" s="53" t="s">
        <v>13953</v>
      </c>
      <c r="B9387" s="53">
        <v>30</v>
      </c>
      <c r="C9387" s="53" t="s">
        <v>33536</v>
      </c>
      <c r="D9387" s="53" t="s">
        <v>33872</v>
      </c>
    </row>
    <row r="9388" spans="1:4" ht="15" x14ac:dyDescent="0.25">
      <c r="A9388" s="53" t="s">
        <v>13954</v>
      </c>
      <c r="B9388" s="53">
        <v>40</v>
      </c>
      <c r="C9388" s="53" t="s">
        <v>33536</v>
      </c>
      <c r="D9388" s="53" t="s">
        <v>33872</v>
      </c>
    </row>
    <row r="9389" spans="1:4" ht="15" x14ac:dyDescent="0.25">
      <c r="A9389" s="53" t="s">
        <v>13955</v>
      </c>
      <c r="B9389" s="53">
        <v>30</v>
      </c>
      <c r="C9389" s="53" t="s">
        <v>33536</v>
      </c>
      <c r="D9389" s="53" t="s">
        <v>33872</v>
      </c>
    </row>
    <row r="9390" spans="1:4" ht="15" x14ac:dyDescent="0.25">
      <c r="A9390" s="53" t="s">
        <v>13956</v>
      </c>
      <c r="B9390" s="53">
        <v>30</v>
      </c>
      <c r="C9390" s="53" t="s">
        <v>33536</v>
      </c>
      <c r="D9390" s="53" t="s">
        <v>33872</v>
      </c>
    </row>
    <row r="9391" spans="1:4" ht="15" x14ac:dyDescent="0.25">
      <c r="A9391" s="53" t="s">
        <v>13957</v>
      </c>
      <c r="B9391" s="53">
        <v>30</v>
      </c>
      <c r="C9391" s="53" t="s">
        <v>33536</v>
      </c>
      <c r="D9391" s="53" t="s">
        <v>33872</v>
      </c>
    </row>
    <row r="9392" spans="1:4" ht="15" x14ac:dyDescent="0.25">
      <c r="A9392" s="53" t="s">
        <v>13958</v>
      </c>
      <c r="B9392" s="53">
        <v>30</v>
      </c>
      <c r="C9392" s="53" t="s">
        <v>33536</v>
      </c>
      <c r="D9392" s="53" t="s">
        <v>33872</v>
      </c>
    </row>
    <row r="9393" spans="1:4" ht="15" x14ac:dyDescent="0.25">
      <c r="A9393" s="53" t="s">
        <v>13959</v>
      </c>
      <c r="B9393" s="53">
        <v>30</v>
      </c>
      <c r="C9393" s="53" t="s">
        <v>33536</v>
      </c>
      <c r="D9393" s="53" t="s">
        <v>33872</v>
      </c>
    </row>
    <row r="9394" spans="1:4" ht="15" x14ac:dyDescent="0.25">
      <c r="A9394" s="53" t="s">
        <v>13960</v>
      </c>
      <c r="B9394" s="53">
        <v>30</v>
      </c>
      <c r="C9394" s="53" t="s">
        <v>33536</v>
      </c>
      <c r="D9394" s="53" t="s">
        <v>33872</v>
      </c>
    </row>
    <row r="9395" spans="1:4" ht="15" x14ac:dyDescent="0.25">
      <c r="A9395" s="53" t="s">
        <v>13961</v>
      </c>
      <c r="B9395" s="53">
        <v>20</v>
      </c>
      <c r="C9395" s="53" t="s">
        <v>33536</v>
      </c>
      <c r="D9395" s="53" t="s">
        <v>33872</v>
      </c>
    </row>
    <row r="9396" spans="1:4" ht="15" x14ac:dyDescent="0.25">
      <c r="A9396" s="53" t="s">
        <v>13962</v>
      </c>
      <c r="B9396" s="53">
        <v>20</v>
      </c>
      <c r="C9396" s="53" t="s">
        <v>33536</v>
      </c>
      <c r="D9396" s="53" t="s">
        <v>33872</v>
      </c>
    </row>
    <row r="9397" spans="1:4" ht="15" x14ac:dyDescent="0.25">
      <c r="A9397" s="53" t="s">
        <v>13963</v>
      </c>
      <c r="B9397" s="53">
        <v>30</v>
      </c>
      <c r="C9397" s="53" t="s">
        <v>33536</v>
      </c>
      <c r="D9397" s="53" t="s">
        <v>33872</v>
      </c>
    </row>
    <row r="9398" spans="1:4" ht="15" x14ac:dyDescent="0.25">
      <c r="A9398" s="53" t="s">
        <v>13964</v>
      </c>
      <c r="B9398" s="53">
        <v>40</v>
      </c>
      <c r="C9398" s="53" t="s">
        <v>33536</v>
      </c>
      <c r="D9398" s="53" t="s">
        <v>33872</v>
      </c>
    </row>
    <row r="9399" spans="1:4" ht="15" x14ac:dyDescent="0.25">
      <c r="A9399" s="53" t="s">
        <v>13965</v>
      </c>
      <c r="B9399" s="53">
        <v>15</v>
      </c>
      <c r="C9399" s="53" t="s">
        <v>33536</v>
      </c>
      <c r="D9399" s="53" t="s">
        <v>33872</v>
      </c>
    </row>
    <row r="9400" spans="1:4" ht="15" x14ac:dyDescent="0.25">
      <c r="A9400" s="53" t="s">
        <v>13966</v>
      </c>
      <c r="B9400" s="53">
        <v>15</v>
      </c>
      <c r="C9400" s="53" t="s">
        <v>33536</v>
      </c>
      <c r="D9400" s="53" t="s">
        <v>33872</v>
      </c>
    </row>
    <row r="9401" spans="1:4" ht="15" x14ac:dyDescent="0.25">
      <c r="A9401" s="53" t="s">
        <v>13967</v>
      </c>
      <c r="B9401" s="53">
        <v>15</v>
      </c>
      <c r="C9401" s="53" t="s">
        <v>33536</v>
      </c>
      <c r="D9401" s="53" t="s">
        <v>33872</v>
      </c>
    </row>
    <row r="9402" spans="1:4" ht="15" x14ac:dyDescent="0.25">
      <c r="A9402" s="53" t="s">
        <v>13968</v>
      </c>
      <c r="B9402" s="53">
        <v>30</v>
      </c>
      <c r="C9402" s="53" t="s">
        <v>33536</v>
      </c>
      <c r="D9402" s="53" t="s">
        <v>33872</v>
      </c>
    </row>
    <row r="9403" spans="1:4" ht="15" x14ac:dyDescent="0.25">
      <c r="A9403" s="53" t="s">
        <v>13969</v>
      </c>
      <c r="B9403" s="53">
        <v>30</v>
      </c>
      <c r="C9403" s="53" t="s">
        <v>33536</v>
      </c>
      <c r="D9403" s="53" t="s">
        <v>33872</v>
      </c>
    </row>
    <row r="9404" spans="1:4" ht="15" x14ac:dyDescent="0.25">
      <c r="A9404" s="53" t="s">
        <v>13970</v>
      </c>
      <c r="B9404" s="53">
        <v>30</v>
      </c>
      <c r="C9404" s="53" t="s">
        <v>33536</v>
      </c>
      <c r="D9404" s="53" t="s">
        <v>33872</v>
      </c>
    </row>
    <row r="9405" spans="1:4" ht="15" x14ac:dyDescent="0.25">
      <c r="A9405" s="53" t="s">
        <v>13971</v>
      </c>
      <c r="B9405" s="53">
        <v>30</v>
      </c>
      <c r="C9405" s="53" t="s">
        <v>33536</v>
      </c>
      <c r="D9405" s="53" t="s">
        <v>33872</v>
      </c>
    </row>
    <row r="9406" spans="1:4" ht="15" x14ac:dyDescent="0.25">
      <c r="A9406" s="53" t="s">
        <v>13972</v>
      </c>
      <c r="B9406" s="53">
        <v>20</v>
      </c>
      <c r="C9406" s="53" t="s">
        <v>33536</v>
      </c>
      <c r="D9406" s="53" t="s">
        <v>33872</v>
      </c>
    </row>
    <row r="9407" spans="1:4" ht="15" x14ac:dyDescent="0.25">
      <c r="A9407" s="53" t="s">
        <v>13973</v>
      </c>
      <c r="B9407" s="53">
        <v>30</v>
      </c>
      <c r="C9407" s="53" t="s">
        <v>33536</v>
      </c>
      <c r="D9407" s="53" t="s">
        <v>33872</v>
      </c>
    </row>
    <row r="9408" spans="1:4" ht="15" x14ac:dyDescent="0.25">
      <c r="A9408" s="53" t="s">
        <v>13974</v>
      </c>
      <c r="B9408" s="53">
        <v>30</v>
      </c>
      <c r="C9408" s="53" t="s">
        <v>33536</v>
      </c>
      <c r="D9408" s="53" t="s">
        <v>33872</v>
      </c>
    </row>
    <row r="9409" spans="1:4" ht="15" x14ac:dyDescent="0.25">
      <c r="A9409" s="53" t="s">
        <v>13975</v>
      </c>
      <c r="B9409" s="53">
        <v>30</v>
      </c>
      <c r="C9409" s="53" t="s">
        <v>33536</v>
      </c>
      <c r="D9409" s="53" t="s">
        <v>33872</v>
      </c>
    </row>
    <row r="9410" spans="1:4" ht="15" x14ac:dyDescent="0.25">
      <c r="A9410" s="53" t="s">
        <v>13976</v>
      </c>
      <c r="B9410" s="53">
        <v>30</v>
      </c>
      <c r="C9410" s="53" t="s">
        <v>33536</v>
      </c>
      <c r="D9410" s="53" t="s">
        <v>33872</v>
      </c>
    </row>
    <row r="9411" spans="1:4" ht="15" x14ac:dyDescent="0.25">
      <c r="A9411" s="53" t="s">
        <v>13977</v>
      </c>
      <c r="B9411" s="53">
        <v>30</v>
      </c>
      <c r="C9411" s="53" t="s">
        <v>33536</v>
      </c>
      <c r="D9411" s="53" t="s">
        <v>33872</v>
      </c>
    </row>
    <row r="9412" spans="1:4" ht="15" x14ac:dyDescent="0.25">
      <c r="A9412" s="53" t="s">
        <v>13978</v>
      </c>
      <c r="B9412" s="53">
        <v>30</v>
      </c>
      <c r="C9412" s="53" t="s">
        <v>33536</v>
      </c>
      <c r="D9412" s="53" t="s">
        <v>33872</v>
      </c>
    </row>
    <row r="9413" spans="1:4" ht="15" x14ac:dyDescent="0.25">
      <c r="A9413" s="53" t="s">
        <v>13979</v>
      </c>
      <c r="B9413" s="53">
        <v>30</v>
      </c>
      <c r="C9413" s="53" t="s">
        <v>33536</v>
      </c>
      <c r="D9413" s="53" t="s">
        <v>33872</v>
      </c>
    </row>
    <row r="9414" spans="1:4" ht="15" x14ac:dyDescent="0.25">
      <c r="A9414" s="53" t="s">
        <v>13980</v>
      </c>
      <c r="B9414" s="53">
        <v>30</v>
      </c>
      <c r="C9414" s="53" t="s">
        <v>33536</v>
      </c>
      <c r="D9414" s="53" t="s">
        <v>33872</v>
      </c>
    </row>
    <row r="9415" spans="1:4" ht="15" x14ac:dyDescent="0.25">
      <c r="A9415" s="53" t="s">
        <v>13981</v>
      </c>
      <c r="B9415" s="53">
        <v>30</v>
      </c>
      <c r="C9415" s="53" t="s">
        <v>33536</v>
      </c>
      <c r="D9415" s="53" t="s">
        <v>33872</v>
      </c>
    </row>
    <row r="9416" spans="1:4" ht="15" x14ac:dyDescent="0.25">
      <c r="A9416" s="53" t="s">
        <v>13982</v>
      </c>
      <c r="B9416" s="53">
        <v>30</v>
      </c>
      <c r="C9416" s="53" t="s">
        <v>33536</v>
      </c>
      <c r="D9416" s="53" t="s">
        <v>33872</v>
      </c>
    </row>
    <row r="9417" spans="1:4" ht="15" x14ac:dyDescent="0.25">
      <c r="A9417" s="53" t="s">
        <v>13983</v>
      </c>
      <c r="B9417" s="53">
        <v>30</v>
      </c>
      <c r="C9417" s="53" t="s">
        <v>33536</v>
      </c>
      <c r="D9417" s="53" t="s">
        <v>33872</v>
      </c>
    </row>
    <row r="9418" spans="1:4" ht="15" x14ac:dyDescent="0.25">
      <c r="A9418" s="53" t="s">
        <v>13984</v>
      </c>
      <c r="B9418" s="53">
        <v>30</v>
      </c>
      <c r="C9418" s="53" t="s">
        <v>33536</v>
      </c>
      <c r="D9418" s="53" t="s">
        <v>33872</v>
      </c>
    </row>
    <row r="9419" spans="1:4" ht="15" x14ac:dyDescent="0.25">
      <c r="A9419" s="53" t="s">
        <v>13985</v>
      </c>
      <c r="B9419" s="53">
        <v>30</v>
      </c>
      <c r="C9419" s="53" t="s">
        <v>33536</v>
      </c>
      <c r="D9419" s="53" t="s">
        <v>33872</v>
      </c>
    </row>
    <row r="9420" spans="1:4" ht="15" x14ac:dyDescent="0.25">
      <c r="A9420" s="53" t="s">
        <v>13986</v>
      </c>
      <c r="B9420" s="53">
        <v>30</v>
      </c>
      <c r="C9420" s="53" t="s">
        <v>33536</v>
      </c>
      <c r="D9420" s="53" t="s">
        <v>33872</v>
      </c>
    </row>
    <row r="9421" spans="1:4" ht="15" x14ac:dyDescent="0.25">
      <c r="A9421" s="53" t="s">
        <v>13987</v>
      </c>
      <c r="B9421" s="53">
        <v>30</v>
      </c>
      <c r="C9421" s="53" t="s">
        <v>33536</v>
      </c>
      <c r="D9421" s="53" t="s">
        <v>33872</v>
      </c>
    </row>
    <row r="9422" spans="1:4" ht="15" x14ac:dyDescent="0.25">
      <c r="A9422" s="53" t="s">
        <v>13988</v>
      </c>
      <c r="B9422" s="53">
        <v>30</v>
      </c>
      <c r="C9422" s="53" t="s">
        <v>33536</v>
      </c>
      <c r="D9422" s="53" t="s">
        <v>33872</v>
      </c>
    </row>
    <row r="9423" spans="1:4" ht="15" x14ac:dyDescent="0.25">
      <c r="A9423" s="53" t="s">
        <v>13989</v>
      </c>
      <c r="B9423" s="53">
        <v>30</v>
      </c>
      <c r="C9423" s="53" t="s">
        <v>33536</v>
      </c>
      <c r="D9423" s="53" t="s">
        <v>33872</v>
      </c>
    </row>
    <row r="9424" spans="1:4" ht="15" x14ac:dyDescent="0.25">
      <c r="A9424" s="53" t="s">
        <v>13990</v>
      </c>
      <c r="B9424" s="53">
        <v>30</v>
      </c>
      <c r="C9424" s="53" t="s">
        <v>33536</v>
      </c>
      <c r="D9424" s="53" t="s">
        <v>33872</v>
      </c>
    </row>
    <row r="9425" spans="1:4" ht="15" x14ac:dyDescent="0.25">
      <c r="A9425" s="53" t="s">
        <v>13991</v>
      </c>
      <c r="B9425" s="53">
        <v>30</v>
      </c>
      <c r="C9425" s="53" t="s">
        <v>33536</v>
      </c>
      <c r="D9425" s="53" t="s">
        <v>33872</v>
      </c>
    </row>
    <row r="9426" spans="1:4" ht="15" x14ac:dyDescent="0.25">
      <c r="A9426" s="53" t="s">
        <v>13992</v>
      </c>
      <c r="B9426" s="53">
        <v>30</v>
      </c>
      <c r="C9426" s="53" t="s">
        <v>33536</v>
      </c>
      <c r="D9426" s="53" t="s">
        <v>33872</v>
      </c>
    </row>
    <row r="9427" spans="1:4" ht="15" x14ac:dyDescent="0.25">
      <c r="A9427" s="53" t="s">
        <v>13993</v>
      </c>
      <c r="B9427" s="53">
        <v>30</v>
      </c>
      <c r="C9427" s="53" t="s">
        <v>33536</v>
      </c>
      <c r="D9427" s="53" t="s">
        <v>33872</v>
      </c>
    </row>
    <row r="9428" spans="1:4" ht="15" x14ac:dyDescent="0.25">
      <c r="A9428" s="53" t="s">
        <v>13994</v>
      </c>
      <c r="B9428" s="53">
        <v>30</v>
      </c>
      <c r="C9428" s="53" t="s">
        <v>33536</v>
      </c>
      <c r="D9428" s="53" t="s">
        <v>33872</v>
      </c>
    </row>
    <row r="9429" spans="1:4" ht="15" x14ac:dyDescent="0.25">
      <c r="A9429" s="53" t="s">
        <v>13995</v>
      </c>
      <c r="B9429" s="53">
        <v>30</v>
      </c>
      <c r="C9429" s="53" t="s">
        <v>33536</v>
      </c>
      <c r="D9429" s="53" t="s">
        <v>33872</v>
      </c>
    </row>
    <row r="9430" spans="1:4" ht="15" x14ac:dyDescent="0.25">
      <c r="A9430" s="53" t="s">
        <v>13996</v>
      </c>
      <c r="B9430" s="53">
        <v>30</v>
      </c>
      <c r="C9430" s="53" t="s">
        <v>33536</v>
      </c>
      <c r="D9430" s="53" t="s">
        <v>33872</v>
      </c>
    </row>
    <row r="9431" spans="1:4" ht="15" x14ac:dyDescent="0.25">
      <c r="A9431" s="53" t="s">
        <v>13997</v>
      </c>
      <c r="B9431" s="53">
        <v>30</v>
      </c>
      <c r="C9431" s="53" t="s">
        <v>33536</v>
      </c>
      <c r="D9431" s="53" t="s">
        <v>33872</v>
      </c>
    </row>
    <row r="9432" spans="1:4" ht="15" x14ac:dyDescent="0.25">
      <c r="A9432" s="53" t="s">
        <v>13998</v>
      </c>
      <c r="B9432" s="53">
        <v>30</v>
      </c>
      <c r="C9432" s="53" t="s">
        <v>33536</v>
      </c>
      <c r="D9432" s="53" t="s">
        <v>33872</v>
      </c>
    </row>
    <row r="9433" spans="1:4" ht="15" x14ac:dyDescent="0.25">
      <c r="A9433" s="53" t="s">
        <v>13999</v>
      </c>
      <c r="B9433" s="53">
        <v>30</v>
      </c>
      <c r="C9433" s="53" t="s">
        <v>33536</v>
      </c>
      <c r="D9433" s="53" t="s">
        <v>33872</v>
      </c>
    </row>
    <row r="9434" spans="1:4" ht="15" x14ac:dyDescent="0.25">
      <c r="A9434" s="53" t="s">
        <v>14000</v>
      </c>
      <c r="B9434" s="53">
        <v>30</v>
      </c>
      <c r="C9434" s="53" t="s">
        <v>33536</v>
      </c>
      <c r="D9434" s="53" t="s">
        <v>33872</v>
      </c>
    </row>
    <row r="9435" spans="1:4" ht="15" x14ac:dyDescent="0.25">
      <c r="A9435" s="53" t="s">
        <v>14001</v>
      </c>
      <c r="B9435" s="53">
        <v>30</v>
      </c>
      <c r="C9435" s="53" t="s">
        <v>33536</v>
      </c>
      <c r="D9435" s="53" t="s">
        <v>33872</v>
      </c>
    </row>
    <row r="9436" spans="1:4" ht="15" x14ac:dyDescent="0.25">
      <c r="A9436" s="53" t="s">
        <v>14002</v>
      </c>
      <c r="B9436" s="53">
        <v>30</v>
      </c>
      <c r="C9436" s="53" t="s">
        <v>33536</v>
      </c>
      <c r="D9436" s="53" t="s">
        <v>33872</v>
      </c>
    </row>
    <row r="9437" spans="1:4" ht="15" x14ac:dyDescent="0.25">
      <c r="A9437" s="53" t="s">
        <v>14003</v>
      </c>
      <c r="B9437" s="53">
        <v>30</v>
      </c>
      <c r="C9437" s="53" t="s">
        <v>33536</v>
      </c>
      <c r="D9437" s="53" t="s">
        <v>33872</v>
      </c>
    </row>
    <row r="9438" spans="1:4" ht="15" x14ac:dyDescent="0.25">
      <c r="A9438" s="53" t="s">
        <v>14004</v>
      </c>
      <c r="B9438" s="53">
        <v>30</v>
      </c>
      <c r="C9438" s="53" t="s">
        <v>33536</v>
      </c>
      <c r="D9438" s="53" t="s">
        <v>33872</v>
      </c>
    </row>
    <row r="9439" spans="1:4" ht="15" x14ac:dyDescent="0.25">
      <c r="A9439" s="53" t="s">
        <v>14005</v>
      </c>
      <c r="B9439" s="53">
        <v>30</v>
      </c>
      <c r="C9439" s="53" t="s">
        <v>33536</v>
      </c>
      <c r="D9439" s="53" t="s">
        <v>33872</v>
      </c>
    </row>
    <row r="9440" spans="1:4" ht="15" x14ac:dyDescent="0.25">
      <c r="A9440" s="53" t="s">
        <v>14006</v>
      </c>
      <c r="B9440" s="53">
        <v>30</v>
      </c>
      <c r="C9440" s="53" t="s">
        <v>33536</v>
      </c>
      <c r="D9440" s="53" t="s">
        <v>33872</v>
      </c>
    </row>
    <row r="9441" spans="1:4" ht="15" x14ac:dyDescent="0.25">
      <c r="A9441" s="53" t="s">
        <v>14007</v>
      </c>
      <c r="B9441" s="53">
        <v>30</v>
      </c>
      <c r="C9441" s="53" t="s">
        <v>33536</v>
      </c>
      <c r="D9441" s="53" t="s">
        <v>33872</v>
      </c>
    </row>
    <row r="9442" spans="1:4" ht="15" x14ac:dyDescent="0.25">
      <c r="A9442" s="53" t="s">
        <v>14008</v>
      </c>
      <c r="B9442" s="53">
        <v>30</v>
      </c>
      <c r="C9442" s="53" t="s">
        <v>33536</v>
      </c>
      <c r="D9442" s="53" t="s">
        <v>33872</v>
      </c>
    </row>
    <row r="9443" spans="1:4" ht="15" x14ac:dyDescent="0.25">
      <c r="A9443" s="53" t="s">
        <v>14009</v>
      </c>
      <c r="B9443" s="53">
        <v>30</v>
      </c>
      <c r="C9443" s="53" t="s">
        <v>33536</v>
      </c>
      <c r="D9443" s="53" t="s">
        <v>33872</v>
      </c>
    </row>
    <row r="9444" spans="1:4" ht="15" x14ac:dyDescent="0.25">
      <c r="A9444" s="53" t="s">
        <v>14010</v>
      </c>
      <c r="B9444" s="53">
        <v>30</v>
      </c>
      <c r="C9444" s="53" t="s">
        <v>33536</v>
      </c>
      <c r="D9444" s="53" t="s">
        <v>33872</v>
      </c>
    </row>
    <row r="9445" spans="1:4" ht="15" x14ac:dyDescent="0.25">
      <c r="A9445" s="53" t="s">
        <v>14011</v>
      </c>
      <c r="B9445" s="53">
        <v>30</v>
      </c>
      <c r="C9445" s="53" t="s">
        <v>33536</v>
      </c>
      <c r="D9445" s="53" t="s">
        <v>33872</v>
      </c>
    </row>
    <row r="9446" spans="1:4" ht="15" x14ac:dyDescent="0.25">
      <c r="A9446" s="53" t="s">
        <v>14012</v>
      </c>
      <c r="B9446" s="53">
        <v>30</v>
      </c>
      <c r="C9446" s="53" t="s">
        <v>33536</v>
      </c>
      <c r="D9446" s="53" t="s">
        <v>33872</v>
      </c>
    </row>
    <row r="9447" spans="1:4" ht="15" x14ac:dyDescent="0.25">
      <c r="A9447" s="53" t="s">
        <v>14013</v>
      </c>
      <c r="B9447" s="53">
        <v>30</v>
      </c>
      <c r="C9447" s="53" t="s">
        <v>33536</v>
      </c>
      <c r="D9447" s="53" t="s">
        <v>33872</v>
      </c>
    </row>
    <row r="9448" spans="1:4" ht="15" x14ac:dyDescent="0.25">
      <c r="A9448" s="53" t="s">
        <v>14014</v>
      </c>
      <c r="B9448" s="53">
        <v>30</v>
      </c>
      <c r="C9448" s="53" t="s">
        <v>33536</v>
      </c>
      <c r="D9448" s="53" t="s">
        <v>33872</v>
      </c>
    </row>
    <row r="9449" spans="1:4" ht="15" x14ac:dyDescent="0.25">
      <c r="A9449" s="53" t="s">
        <v>14015</v>
      </c>
      <c r="B9449" s="53">
        <v>30</v>
      </c>
      <c r="C9449" s="53" t="s">
        <v>33536</v>
      </c>
      <c r="D9449" s="53" t="s">
        <v>33872</v>
      </c>
    </row>
    <row r="9450" spans="1:4" ht="15" x14ac:dyDescent="0.25">
      <c r="A9450" s="53" t="s">
        <v>14016</v>
      </c>
      <c r="B9450" s="53">
        <v>30</v>
      </c>
      <c r="C9450" s="53" t="s">
        <v>33536</v>
      </c>
      <c r="D9450" s="53" t="s">
        <v>33872</v>
      </c>
    </row>
    <row r="9451" spans="1:4" ht="15" x14ac:dyDescent="0.25">
      <c r="A9451" s="53" t="s">
        <v>14017</v>
      </c>
      <c r="B9451" s="53">
        <v>30</v>
      </c>
      <c r="C9451" s="53" t="s">
        <v>33536</v>
      </c>
      <c r="D9451" s="53" t="s">
        <v>33872</v>
      </c>
    </row>
    <row r="9452" spans="1:4" ht="15" x14ac:dyDescent="0.25">
      <c r="A9452" s="53" t="s">
        <v>14018</v>
      </c>
      <c r="B9452" s="53">
        <v>30</v>
      </c>
      <c r="C9452" s="53" t="s">
        <v>33536</v>
      </c>
      <c r="D9452" s="53" t="s">
        <v>33872</v>
      </c>
    </row>
    <row r="9453" spans="1:4" ht="15" x14ac:dyDescent="0.25">
      <c r="A9453" s="53" t="s">
        <v>14019</v>
      </c>
      <c r="B9453" s="53">
        <v>30</v>
      </c>
      <c r="C9453" s="53" t="s">
        <v>33536</v>
      </c>
      <c r="D9453" s="53" t="s">
        <v>33872</v>
      </c>
    </row>
    <row r="9454" spans="1:4" ht="15" x14ac:dyDescent="0.25">
      <c r="A9454" s="53" t="s">
        <v>14020</v>
      </c>
      <c r="B9454" s="53">
        <v>30</v>
      </c>
      <c r="C9454" s="53" t="s">
        <v>33536</v>
      </c>
      <c r="D9454" s="53" t="s">
        <v>33872</v>
      </c>
    </row>
    <row r="9455" spans="1:4" ht="15" x14ac:dyDescent="0.25">
      <c r="A9455" s="53" t="s">
        <v>14021</v>
      </c>
      <c r="B9455" s="53">
        <v>30</v>
      </c>
      <c r="C9455" s="53" t="s">
        <v>33536</v>
      </c>
      <c r="D9455" s="53" t="s">
        <v>33872</v>
      </c>
    </row>
    <row r="9456" spans="1:4" ht="15" x14ac:dyDescent="0.25">
      <c r="A9456" s="53" t="s">
        <v>14022</v>
      </c>
      <c r="B9456" s="53">
        <v>30</v>
      </c>
      <c r="C9456" s="53" t="s">
        <v>33536</v>
      </c>
      <c r="D9456" s="53" t="s">
        <v>33872</v>
      </c>
    </row>
    <row r="9457" spans="1:4" ht="15" x14ac:dyDescent="0.25">
      <c r="A9457" s="53" t="s">
        <v>14023</v>
      </c>
      <c r="B9457" s="53">
        <v>30</v>
      </c>
      <c r="C9457" s="53" t="s">
        <v>33536</v>
      </c>
      <c r="D9457" s="53" t="s">
        <v>33872</v>
      </c>
    </row>
    <row r="9458" spans="1:4" ht="15" x14ac:dyDescent="0.25">
      <c r="A9458" s="53" t="s">
        <v>14024</v>
      </c>
      <c r="B9458" s="53">
        <v>30</v>
      </c>
      <c r="C9458" s="53" t="s">
        <v>33536</v>
      </c>
      <c r="D9458" s="53" t="s">
        <v>33873</v>
      </c>
    </row>
    <row r="9459" spans="1:4" ht="15" x14ac:dyDescent="0.25">
      <c r="A9459" s="53" t="s">
        <v>14025</v>
      </c>
      <c r="B9459" s="53">
        <v>30</v>
      </c>
      <c r="C9459" s="53" t="s">
        <v>33536</v>
      </c>
      <c r="D9459" s="53" t="s">
        <v>33872</v>
      </c>
    </row>
    <row r="9460" spans="1:4" ht="15" x14ac:dyDescent="0.25">
      <c r="A9460" s="53" t="s">
        <v>14026</v>
      </c>
      <c r="B9460" s="53">
        <v>30</v>
      </c>
      <c r="C9460" s="53" t="s">
        <v>33536</v>
      </c>
      <c r="D9460" s="53" t="s">
        <v>33872</v>
      </c>
    </row>
    <row r="9461" spans="1:4" ht="15" x14ac:dyDescent="0.25">
      <c r="A9461" s="53" t="s">
        <v>14027</v>
      </c>
      <c r="B9461" s="53">
        <v>30</v>
      </c>
      <c r="C9461" s="53" t="s">
        <v>33536</v>
      </c>
      <c r="D9461" s="53" t="s">
        <v>33872</v>
      </c>
    </row>
    <row r="9462" spans="1:4" ht="15" x14ac:dyDescent="0.25">
      <c r="A9462" s="53" t="s">
        <v>14028</v>
      </c>
      <c r="B9462" s="53">
        <v>30</v>
      </c>
      <c r="C9462" s="53" t="s">
        <v>33536</v>
      </c>
      <c r="D9462" s="53" t="s">
        <v>33872</v>
      </c>
    </row>
    <row r="9463" spans="1:4" ht="15" x14ac:dyDescent="0.25">
      <c r="A9463" s="53" t="s">
        <v>14029</v>
      </c>
      <c r="B9463" s="53">
        <v>30</v>
      </c>
      <c r="C9463" s="53" t="s">
        <v>33536</v>
      </c>
      <c r="D9463" s="53" t="s">
        <v>33872</v>
      </c>
    </row>
    <row r="9464" spans="1:4" ht="15" x14ac:dyDescent="0.25">
      <c r="A9464" s="53" t="s">
        <v>14030</v>
      </c>
      <c r="B9464" s="53">
        <v>30</v>
      </c>
      <c r="C9464" s="53"/>
      <c r="D9464" s="53" t="s">
        <v>33872</v>
      </c>
    </row>
    <row r="9465" spans="1:4" ht="15" x14ac:dyDescent="0.25">
      <c r="A9465" s="53" t="s">
        <v>14031</v>
      </c>
      <c r="B9465" s="53">
        <v>30</v>
      </c>
      <c r="C9465" s="53"/>
      <c r="D9465" s="53" t="s">
        <v>33872</v>
      </c>
    </row>
    <row r="9466" spans="1:4" ht="15" x14ac:dyDescent="0.25">
      <c r="A9466" s="53" t="s">
        <v>14032</v>
      </c>
      <c r="B9466" s="53">
        <v>30</v>
      </c>
      <c r="C9466" s="53"/>
      <c r="D9466" s="53" t="s">
        <v>33872</v>
      </c>
    </row>
    <row r="9467" spans="1:4" ht="15" x14ac:dyDescent="0.25">
      <c r="A9467" s="53" t="s">
        <v>14033</v>
      </c>
      <c r="B9467" s="53">
        <v>30</v>
      </c>
      <c r="C9467" s="53"/>
      <c r="D9467" s="53" t="s">
        <v>33872</v>
      </c>
    </row>
    <row r="9468" spans="1:4" ht="15" x14ac:dyDescent="0.25">
      <c r="A9468" s="53" t="s">
        <v>14034</v>
      </c>
      <c r="B9468" s="53">
        <v>30</v>
      </c>
      <c r="C9468" s="53"/>
      <c r="D9468" s="53" t="s">
        <v>33872</v>
      </c>
    </row>
    <row r="9469" spans="1:4" ht="15" x14ac:dyDescent="0.25">
      <c r="A9469" s="53" t="s">
        <v>14035</v>
      </c>
      <c r="B9469" s="53">
        <v>30</v>
      </c>
      <c r="C9469" s="53"/>
      <c r="D9469" s="53" t="s">
        <v>33872</v>
      </c>
    </row>
    <row r="9470" spans="1:4" ht="15" x14ac:dyDescent="0.25">
      <c r="A9470" s="53" t="s">
        <v>14036</v>
      </c>
      <c r="B9470" s="53">
        <v>30</v>
      </c>
      <c r="C9470" s="53"/>
      <c r="D9470" s="53" t="s">
        <v>33872</v>
      </c>
    </row>
    <row r="9471" spans="1:4" ht="15" x14ac:dyDescent="0.25">
      <c r="A9471" s="53" t="s">
        <v>14037</v>
      </c>
      <c r="B9471" s="53">
        <v>30</v>
      </c>
      <c r="C9471" s="53"/>
      <c r="D9471" s="53" t="s">
        <v>33872</v>
      </c>
    </row>
    <row r="9472" spans="1:4" ht="15" x14ac:dyDescent="0.25">
      <c r="A9472" s="53" t="s">
        <v>14038</v>
      </c>
      <c r="B9472" s="53">
        <v>30</v>
      </c>
      <c r="C9472" s="53" t="s">
        <v>33536</v>
      </c>
      <c r="D9472" s="53" t="s">
        <v>33872</v>
      </c>
    </row>
    <row r="9473" spans="1:4" ht="15" x14ac:dyDescent="0.25">
      <c r="A9473" s="53" t="s">
        <v>14039</v>
      </c>
      <c r="B9473" s="53">
        <v>30</v>
      </c>
      <c r="C9473" s="53"/>
      <c r="D9473" s="53" t="s">
        <v>33872</v>
      </c>
    </row>
    <row r="9474" spans="1:4" ht="15" x14ac:dyDescent="0.25">
      <c r="A9474" s="53" t="s">
        <v>14040</v>
      </c>
      <c r="B9474" s="53">
        <v>30</v>
      </c>
      <c r="C9474" s="53" t="s">
        <v>33536</v>
      </c>
      <c r="D9474" s="53" t="s">
        <v>33872</v>
      </c>
    </row>
    <row r="9475" spans="1:4" ht="15" x14ac:dyDescent="0.25">
      <c r="A9475" s="53" t="s">
        <v>14041</v>
      </c>
      <c r="B9475" s="53">
        <v>30</v>
      </c>
      <c r="C9475" s="53"/>
      <c r="D9475" s="53" t="s">
        <v>33872</v>
      </c>
    </row>
    <row r="9476" spans="1:4" ht="15" x14ac:dyDescent="0.25">
      <c r="A9476" s="53" t="s">
        <v>14042</v>
      </c>
      <c r="B9476" s="53">
        <v>30</v>
      </c>
      <c r="C9476" s="53"/>
      <c r="D9476" s="53" t="s">
        <v>33872</v>
      </c>
    </row>
    <row r="9477" spans="1:4" ht="15" x14ac:dyDescent="0.25">
      <c r="A9477" s="53" t="s">
        <v>14043</v>
      </c>
      <c r="B9477" s="53">
        <v>30</v>
      </c>
      <c r="C9477" s="53"/>
      <c r="D9477" s="53" t="s">
        <v>33872</v>
      </c>
    </row>
    <row r="9478" spans="1:4" ht="15" x14ac:dyDescent="0.25">
      <c r="A9478" s="53" t="s">
        <v>14044</v>
      </c>
      <c r="B9478" s="53">
        <v>30</v>
      </c>
      <c r="C9478" s="53"/>
      <c r="D9478" s="53" t="s">
        <v>33872</v>
      </c>
    </row>
    <row r="9479" spans="1:4" ht="15" x14ac:dyDescent="0.25">
      <c r="A9479" s="53" t="s">
        <v>14045</v>
      </c>
      <c r="B9479" s="53">
        <v>30</v>
      </c>
      <c r="C9479" s="53"/>
      <c r="D9479" s="53" t="s">
        <v>33872</v>
      </c>
    </row>
    <row r="9480" spans="1:4" ht="15" x14ac:dyDescent="0.25">
      <c r="A9480" s="53" t="s">
        <v>14046</v>
      </c>
      <c r="B9480" s="53">
        <v>30</v>
      </c>
      <c r="C9480" s="53" t="s">
        <v>33541</v>
      </c>
      <c r="D9480" s="53" t="s">
        <v>33873</v>
      </c>
    </row>
    <row r="9481" spans="1:4" ht="15" x14ac:dyDescent="0.25">
      <c r="A9481" s="53" t="s">
        <v>14047</v>
      </c>
      <c r="B9481" s="53">
        <v>30</v>
      </c>
      <c r="C9481" s="53" t="s">
        <v>33536</v>
      </c>
      <c r="D9481" s="53" t="s">
        <v>33872</v>
      </c>
    </row>
    <row r="9482" spans="1:4" ht="15" x14ac:dyDescent="0.25">
      <c r="A9482" s="53" t="s">
        <v>14048</v>
      </c>
      <c r="B9482" s="53">
        <v>30</v>
      </c>
      <c r="C9482" s="53"/>
      <c r="D9482" s="53" t="s">
        <v>33872</v>
      </c>
    </row>
    <row r="9483" spans="1:4" ht="15" x14ac:dyDescent="0.25">
      <c r="A9483" s="53" t="s">
        <v>14049</v>
      </c>
      <c r="B9483" s="53">
        <v>30</v>
      </c>
      <c r="C9483" s="53"/>
      <c r="D9483" s="53" t="s">
        <v>33872</v>
      </c>
    </row>
    <row r="9484" spans="1:4" ht="15" x14ac:dyDescent="0.25">
      <c r="A9484" s="53" t="s">
        <v>14050</v>
      </c>
      <c r="B9484" s="53">
        <v>30</v>
      </c>
      <c r="C9484" s="53"/>
      <c r="D9484" s="53" t="s">
        <v>33872</v>
      </c>
    </row>
    <row r="9485" spans="1:4" ht="15" x14ac:dyDescent="0.25">
      <c r="A9485" s="53" t="s">
        <v>14051</v>
      </c>
      <c r="B9485" s="53">
        <v>30</v>
      </c>
      <c r="C9485" s="53"/>
      <c r="D9485" s="53" t="s">
        <v>33872</v>
      </c>
    </row>
    <row r="9486" spans="1:4" ht="15" x14ac:dyDescent="0.25">
      <c r="A9486" s="53" t="s">
        <v>14052</v>
      </c>
      <c r="B9486" s="53">
        <v>30</v>
      </c>
      <c r="C9486" s="53" t="s">
        <v>33536</v>
      </c>
      <c r="D9486" s="53" t="s">
        <v>33873</v>
      </c>
    </row>
    <row r="9487" spans="1:4" ht="15" x14ac:dyDescent="0.25">
      <c r="A9487" s="53" t="s">
        <v>14053</v>
      </c>
      <c r="B9487" s="53">
        <v>30</v>
      </c>
      <c r="C9487" s="53"/>
      <c r="D9487" s="53" t="s">
        <v>33872</v>
      </c>
    </row>
    <row r="9488" spans="1:4" ht="15" x14ac:dyDescent="0.25">
      <c r="A9488" s="53" t="s">
        <v>14054</v>
      </c>
      <c r="B9488" s="53">
        <v>30</v>
      </c>
      <c r="C9488" s="53"/>
      <c r="D9488" s="53" t="s">
        <v>33872</v>
      </c>
    </row>
    <row r="9489" spans="1:4" ht="15" x14ac:dyDescent="0.25">
      <c r="A9489" s="53" t="s">
        <v>14055</v>
      </c>
      <c r="B9489" s="53">
        <v>30</v>
      </c>
      <c r="C9489" s="53" t="s">
        <v>33536</v>
      </c>
      <c r="D9489" s="53" t="s">
        <v>33873</v>
      </c>
    </row>
    <row r="9490" spans="1:4" ht="15" x14ac:dyDescent="0.25">
      <c r="A9490" s="53" t="s">
        <v>14056</v>
      </c>
      <c r="B9490" s="53">
        <v>30</v>
      </c>
      <c r="C9490" s="53"/>
      <c r="D9490" s="53" t="s">
        <v>33872</v>
      </c>
    </row>
    <row r="9491" spans="1:4" ht="15" x14ac:dyDescent="0.25">
      <c r="A9491" s="53" t="s">
        <v>14057</v>
      </c>
      <c r="B9491" s="53">
        <v>30</v>
      </c>
      <c r="C9491" s="53"/>
      <c r="D9491" s="53" t="s">
        <v>33872</v>
      </c>
    </row>
    <row r="9492" spans="1:4" ht="15" x14ac:dyDescent="0.25">
      <c r="A9492" s="53" t="s">
        <v>14058</v>
      </c>
      <c r="B9492" s="53">
        <v>30</v>
      </c>
      <c r="C9492" s="53" t="s">
        <v>33536</v>
      </c>
      <c r="D9492" s="53" t="s">
        <v>33872</v>
      </c>
    </row>
    <row r="9493" spans="1:4" ht="15" x14ac:dyDescent="0.25">
      <c r="A9493" s="53" t="s">
        <v>14059</v>
      </c>
      <c r="B9493" s="53">
        <v>30</v>
      </c>
      <c r="C9493" s="53"/>
      <c r="D9493" s="53" t="s">
        <v>33872</v>
      </c>
    </row>
    <row r="9494" spans="1:4" ht="15" x14ac:dyDescent="0.25">
      <c r="A9494" s="53" t="s">
        <v>14060</v>
      </c>
      <c r="B9494" s="53">
        <v>30</v>
      </c>
      <c r="C9494" s="53" t="s">
        <v>33536</v>
      </c>
      <c r="D9494" s="53" t="s">
        <v>33872</v>
      </c>
    </row>
    <row r="9495" spans="1:4" ht="15" x14ac:dyDescent="0.25">
      <c r="A9495" s="53" t="s">
        <v>14061</v>
      </c>
      <c r="B9495" s="53">
        <v>30</v>
      </c>
      <c r="C9495" s="53"/>
      <c r="D9495" s="53" t="s">
        <v>33872</v>
      </c>
    </row>
    <row r="9496" spans="1:4" ht="15" x14ac:dyDescent="0.25">
      <c r="A9496" s="53" t="s">
        <v>14062</v>
      </c>
      <c r="B9496" s="53">
        <v>30</v>
      </c>
      <c r="C9496" s="53" t="s">
        <v>33536</v>
      </c>
      <c r="D9496" s="53" t="s">
        <v>33872</v>
      </c>
    </row>
    <row r="9497" spans="1:4" ht="15" x14ac:dyDescent="0.25">
      <c r="A9497" s="53" t="s">
        <v>14063</v>
      </c>
      <c r="B9497" s="53">
        <v>30</v>
      </c>
      <c r="C9497" s="53" t="s">
        <v>33536</v>
      </c>
      <c r="D9497" s="53" t="s">
        <v>33872</v>
      </c>
    </row>
    <row r="9498" spans="1:4" ht="15" x14ac:dyDescent="0.25">
      <c r="A9498" s="53" t="s">
        <v>14064</v>
      </c>
      <c r="B9498" s="53">
        <v>30</v>
      </c>
      <c r="C9498" s="53" t="s">
        <v>33536</v>
      </c>
      <c r="D9498" s="53" t="s">
        <v>33872</v>
      </c>
    </row>
    <row r="9499" spans="1:4" ht="15" x14ac:dyDescent="0.25">
      <c r="A9499" s="53" t="s">
        <v>14065</v>
      </c>
      <c r="B9499" s="53">
        <v>30</v>
      </c>
      <c r="C9499" s="53" t="s">
        <v>33536</v>
      </c>
      <c r="D9499" s="53" t="s">
        <v>33872</v>
      </c>
    </row>
    <row r="9500" spans="1:4" ht="15" x14ac:dyDescent="0.25">
      <c r="A9500" s="53" t="s">
        <v>14066</v>
      </c>
      <c r="B9500" s="53">
        <v>30</v>
      </c>
      <c r="C9500" s="53" t="s">
        <v>33536</v>
      </c>
      <c r="D9500" s="53" t="s">
        <v>33872</v>
      </c>
    </row>
    <row r="9501" spans="1:4" ht="15" x14ac:dyDescent="0.25">
      <c r="A9501" s="53" t="s">
        <v>14067</v>
      </c>
      <c r="B9501" s="53">
        <v>30</v>
      </c>
      <c r="C9501" s="53" t="s">
        <v>33536</v>
      </c>
      <c r="D9501" s="53" t="s">
        <v>33872</v>
      </c>
    </row>
    <row r="9502" spans="1:4" ht="15" x14ac:dyDescent="0.25">
      <c r="A9502" s="53" t="s">
        <v>14068</v>
      </c>
      <c r="B9502" s="53">
        <v>30</v>
      </c>
      <c r="C9502" s="53" t="s">
        <v>33536</v>
      </c>
      <c r="D9502" s="53" t="s">
        <v>33872</v>
      </c>
    </row>
    <row r="9503" spans="1:4" ht="15" x14ac:dyDescent="0.25">
      <c r="A9503" s="53" t="s">
        <v>14069</v>
      </c>
      <c r="B9503" s="53">
        <v>30</v>
      </c>
      <c r="C9503" s="53" t="s">
        <v>33536</v>
      </c>
      <c r="D9503" s="53" t="s">
        <v>33872</v>
      </c>
    </row>
    <row r="9504" spans="1:4" ht="15" x14ac:dyDescent="0.25">
      <c r="A9504" s="53" t="s">
        <v>14070</v>
      </c>
      <c r="B9504" s="53">
        <v>30</v>
      </c>
      <c r="C9504" s="53" t="s">
        <v>33536</v>
      </c>
      <c r="D9504" s="53" t="s">
        <v>33872</v>
      </c>
    </row>
    <row r="9505" spans="1:4" ht="15" x14ac:dyDescent="0.25">
      <c r="A9505" s="53" t="s">
        <v>14071</v>
      </c>
      <c r="B9505" s="53">
        <v>30</v>
      </c>
      <c r="C9505" s="53" t="s">
        <v>33536</v>
      </c>
      <c r="D9505" s="53" t="s">
        <v>33872</v>
      </c>
    </row>
    <row r="9506" spans="1:4" ht="15" x14ac:dyDescent="0.25">
      <c r="A9506" s="53" t="s">
        <v>14072</v>
      </c>
      <c r="B9506" s="53">
        <v>30</v>
      </c>
      <c r="C9506" s="53" t="s">
        <v>33536</v>
      </c>
      <c r="D9506" s="53" t="s">
        <v>33872</v>
      </c>
    </row>
    <row r="9507" spans="1:4" ht="15" x14ac:dyDescent="0.25">
      <c r="A9507" s="53" t="s">
        <v>14073</v>
      </c>
      <c r="B9507" s="53">
        <v>30</v>
      </c>
      <c r="C9507" s="53" t="s">
        <v>33536</v>
      </c>
      <c r="D9507" s="53" t="s">
        <v>33872</v>
      </c>
    </row>
    <row r="9508" spans="1:4" ht="15" x14ac:dyDescent="0.25">
      <c r="A9508" s="53" t="s">
        <v>14074</v>
      </c>
      <c r="B9508" s="53">
        <v>30</v>
      </c>
      <c r="C9508" s="53" t="s">
        <v>33536</v>
      </c>
      <c r="D9508" s="53" t="s">
        <v>33872</v>
      </c>
    </row>
    <row r="9509" spans="1:4" ht="15" x14ac:dyDescent="0.25">
      <c r="A9509" s="53" t="s">
        <v>14075</v>
      </c>
      <c r="B9509" s="53">
        <v>30</v>
      </c>
      <c r="C9509" s="53" t="s">
        <v>33536</v>
      </c>
      <c r="D9509" s="53" t="s">
        <v>33872</v>
      </c>
    </row>
    <row r="9510" spans="1:4" ht="15" x14ac:dyDescent="0.25">
      <c r="A9510" s="53" t="s">
        <v>14076</v>
      </c>
      <c r="B9510" s="53">
        <v>30</v>
      </c>
      <c r="C9510" s="53" t="s">
        <v>33536</v>
      </c>
      <c r="D9510" s="53" t="s">
        <v>33873</v>
      </c>
    </row>
    <row r="9511" spans="1:4" ht="15" x14ac:dyDescent="0.25">
      <c r="A9511" s="53" t="s">
        <v>14077</v>
      </c>
      <c r="B9511" s="53">
        <v>30</v>
      </c>
      <c r="C9511" s="53" t="s">
        <v>33536</v>
      </c>
      <c r="D9511" s="53" t="s">
        <v>33872</v>
      </c>
    </row>
    <row r="9512" spans="1:4" ht="15" x14ac:dyDescent="0.25">
      <c r="A9512" s="53" t="s">
        <v>14078</v>
      </c>
      <c r="B9512" s="53">
        <v>30</v>
      </c>
      <c r="C9512" s="53" t="s">
        <v>33536</v>
      </c>
      <c r="D9512" s="53" t="s">
        <v>33872</v>
      </c>
    </row>
    <row r="9513" spans="1:4" ht="15" x14ac:dyDescent="0.25">
      <c r="A9513" s="53" t="s">
        <v>14079</v>
      </c>
      <c r="B9513" s="53">
        <v>30</v>
      </c>
      <c r="C9513" s="53" t="s">
        <v>33536</v>
      </c>
      <c r="D9513" s="53" t="s">
        <v>33872</v>
      </c>
    </row>
    <row r="9514" spans="1:4" ht="15" x14ac:dyDescent="0.25">
      <c r="A9514" s="53" t="s">
        <v>14080</v>
      </c>
      <c r="B9514" s="53">
        <v>30</v>
      </c>
      <c r="C9514" s="53" t="s">
        <v>33536</v>
      </c>
      <c r="D9514" s="53" t="s">
        <v>33872</v>
      </c>
    </row>
    <row r="9515" spans="1:4" ht="15" x14ac:dyDescent="0.25">
      <c r="A9515" s="53" t="s">
        <v>14081</v>
      </c>
      <c r="B9515" s="53">
        <v>30</v>
      </c>
      <c r="C9515" s="53" t="s">
        <v>33536</v>
      </c>
      <c r="D9515" s="53" t="s">
        <v>33872</v>
      </c>
    </row>
    <row r="9516" spans="1:4" ht="15" x14ac:dyDescent="0.25">
      <c r="A9516" s="53" t="s">
        <v>14082</v>
      </c>
      <c r="B9516" s="53">
        <v>30</v>
      </c>
      <c r="C9516" s="53" t="s">
        <v>33536</v>
      </c>
      <c r="D9516" s="53" t="s">
        <v>33872</v>
      </c>
    </row>
    <row r="9517" spans="1:4" ht="15" x14ac:dyDescent="0.25">
      <c r="A9517" s="53" t="s">
        <v>14083</v>
      </c>
      <c r="B9517" s="53">
        <v>30</v>
      </c>
      <c r="C9517" s="53" t="s">
        <v>33536</v>
      </c>
      <c r="D9517" s="53" t="s">
        <v>33872</v>
      </c>
    </row>
    <row r="9518" spans="1:4" ht="15" x14ac:dyDescent="0.25">
      <c r="A9518" s="53" t="s">
        <v>14084</v>
      </c>
      <c r="B9518" s="53">
        <v>30</v>
      </c>
      <c r="C9518" s="53" t="s">
        <v>33536</v>
      </c>
      <c r="D9518" s="53" t="s">
        <v>33872</v>
      </c>
    </row>
    <row r="9519" spans="1:4" ht="15" x14ac:dyDescent="0.25">
      <c r="A9519" s="53" t="s">
        <v>14085</v>
      </c>
      <c r="B9519" s="53">
        <v>30</v>
      </c>
      <c r="C9519" s="53" t="s">
        <v>33536</v>
      </c>
      <c r="D9519" s="53" t="s">
        <v>33872</v>
      </c>
    </row>
    <row r="9520" spans="1:4" ht="15" x14ac:dyDescent="0.25">
      <c r="A9520" s="53" t="s">
        <v>14086</v>
      </c>
      <c r="B9520" s="53">
        <v>30</v>
      </c>
      <c r="C9520" s="53" t="s">
        <v>33536</v>
      </c>
      <c r="D9520" s="53" t="s">
        <v>33872</v>
      </c>
    </row>
    <row r="9521" spans="1:4" ht="15" x14ac:dyDescent="0.25">
      <c r="A9521" s="53" t="s">
        <v>14087</v>
      </c>
      <c r="B9521" s="53">
        <v>30</v>
      </c>
      <c r="C9521" s="53" t="s">
        <v>33536</v>
      </c>
      <c r="D9521" s="53" t="s">
        <v>33872</v>
      </c>
    </row>
    <row r="9522" spans="1:4" ht="15" x14ac:dyDescent="0.25">
      <c r="A9522" s="53" t="s">
        <v>14088</v>
      </c>
      <c r="B9522" s="53">
        <v>30</v>
      </c>
      <c r="C9522" s="53" t="s">
        <v>33536</v>
      </c>
      <c r="D9522" s="53" t="s">
        <v>33872</v>
      </c>
    </row>
    <row r="9523" spans="1:4" ht="15" x14ac:dyDescent="0.25">
      <c r="A9523" s="53" t="s">
        <v>14089</v>
      </c>
      <c r="B9523" s="53">
        <v>30</v>
      </c>
      <c r="C9523" s="53" t="s">
        <v>33536</v>
      </c>
      <c r="D9523" s="53" t="s">
        <v>33872</v>
      </c>
    </row>
    <row r="9524" spans="1:4" ht="15" x14ac:dyDescent="0.25">
      <c r="A9524" s="53" t="s">
        <v>14090</v>
      </c>
      <c r="B9524" s="53">
        <v>30</v>
      </c>
      <c r="C9524" s="53" t="s">
        <v>33536</v>
      </c>
      <c r="D9524" s="53" t="s">
        <v>33872</v>
      </c>
    </row>
    <row r="9525" spans="1:4" ht="15" x14ac:dyDescent="0.25">
      <c r="A9525" s="53" t="s">
        <v>14091</v>
      </c>
      <c r="B9525" s="53">
        <v>30</v>
      </c>
      <c r="C9525" s="53" t="s">
        <v>33536</v>
      </c>
      <c r="D9525" s="53" t="s">
        <v>33873</v>
      </c>
    </row>
    <row r="9526" spans="1:4" ht="15" x14ac:dyDescent="0.25">
      <c r="A9526" s="53" t="s">
        <v>14092</v>
      </c>
      <c r="B9526" s="53">
        <v>30</v>
      </c>
      <c r="C9526" s="53" t="s">
        <v>33536</v>
      </c>
      <c r="D9526" s="53" t="s">
        <v>33872</v>
      </c>
    </row>
    <row r="9527" spans="1:4" ht="15" x14ac:dyDescent="0.25">
      <c r="A9527" s="53" t="s">
        <v>14093</v>
      </c>
      <c r="B9527" s="53">
        <v>30</v>
      </c>
      <c r="C9527" s="53" t="s">
        <v>33536</v>
      </c>
      <c r="D9527" s="53" t="s">
        <v>33872</v>
      </c>
    </row>
    <row r="9528" spans="1:4" ht="15" x14ac:dyDescent="0.25">
      <c r="A9528" s="53" t="s">
        <v>14094</v>
      </c>
      <c r="B9528" s="53">
        <v>30</v>
      </c>
      <c r="C9528" s="53" t="s">
        <v>33536</v>
      </c>
      <c r="D9528" s="53" t="s">
        <v>33872</v>
      </c>
    </row>
    <row r="9529" spans="1:4" ht="15" x14ac:dyDescent="0.25">
      <c r="A9529" s="53" t="s">
        <v>14095</v>
      </c>
      <c r="B9529" s="53">
        <v>30</v>
      </c>
      <c r="C9529" s="53" t="s">
        <v>33536</v>
      </c>
      <c r="D9529" s="53" t="s">
        <v>33872</v>
      </c>
    </row>
    <row r="9530" spans="1:4" ht="15" x14ac:dyDescent="0.25">
      <c r="A9530" s="53" t="s">
        <v>14096</v>
      </c>
      <c r="B9530" s="53">
        <v>30</v>
      </c>
      <c r="C9530" s="53" t="s">
        <v>33536</v>
      </c>
      <c r="D9530" s="53" t="s">
        <v>33872</v>
      </c>
    </row>
    <row r="9531" spans="1:4" ht="15" x14ac:dyDescent="0.25">
      <c r="A9531" s="53" t="s">
        <v>14097</v>
      </c>
      <c r="B9531" s="53">
        <v>30</v>
      </c>
      <c r="C9531" s="53" t="s">
        <v>33536</v>
      </c>
      <c r="D9531" s="53" t="s">
        <v>33872</v>
      </c>
    </row>
    <row r="9532" spans="1:4" ht="15" x14ac:dyDescent="0.25">
      <c r="A9532" s="53" t="s">
        <v>14098</v>
      </c>
      <c r="B9532" s="53">
        <v>30</v>
      </c>
      <c r="C9532" s="53" t="s">
        <v>33536</v>
      </c>
      <c r="D9532" s="53" t="s">
        <v>33872</v>
      </c>
    </row>
    <row r="9533" spans="1:4" ht="15" x14ac:dyDescent="0.25">
      <c r="A9533" s="53" t="s">
        <v>14099</v>
      </c>
      <c r="B9533" s="53">
        <v>15</v>
      </c>
      <c r="C9533" s="53" t="s">
        <v>33536</v>
      </c>
      <c r="D9533" s="53" t="s">
        <v>33872</v>
      </c>
    </row>
    <row r="9534" spans="1:4" ht="15" x14ac:dyDescent="0.25">
      <c r="A9534" s="53" t="s">
        <v>14100</v>
      </c>
      <c r="B9534" s="53">
        <v>30</v>
      </c>
      <c r="C9534" s="53" t="s">
        <v>33536</v>
      </c>
      <c r="D9534" s="53" t="s">
        <v>33872</v>
      </c>
    </row>
    <row r="9535" spans="1:4" ht="15" x14ac:dyDescent="0.25">
      <c r="A9535" s="53" t="s">
        <v>14101</v>
      </c>
      <c r="B9535" s="53">
        <v>30</v>
      </c>
      <c r="C9535" s="53" t="s">
        <v>33536</v>
      </c>
      <c r="D9535" s="53" t="s">
        <v>33872</v>
      </c>
    </row>
    <row r="9536" spans="1:4" ht="15" x14ac:dyDescent="0.25">
      <c r="A9536" s="53" t="s">
        <v>14102</v>
      </c>
      <c r="B9536" s="53">
        <v>30</v>
      </c>
      <c r="C9536" s="53" t="s">
        <v>33536</v>
      </c>
      <c r="D9536" s="53" t="s">
        <v>33872</v>
      </c>
    </row>
    <row r="9537" spans="1:4" ht="15" x14ac:dyDescent="0.25">
      <c r="A9537" s="53" t="s">
        <v>14103</v>
      </c>
      <c r="B9537" s="53">
        <v>30</v>
      </c>
      <c r="C9537" s="53" t="s">
        <v>33536</v>
      </c>
      <c r="D9537" s="53" t="s">
        <v>33873</v>
      </c>
    </row>
    <row r="9538" spans="1:4" ht="15" x14ac:dyDescent="0.25">
      <c r="A9538" s="53" t="s">
        <v>14104</v>
      </c>
      <c r="B9538" s="53">
        <v>30</v>
      </c>
      <c r="C9538" s="53" t="s">
        <v>33536</v>
      </c>
      <c r="D9538" s="53" t="s">
        <v>33872</v>
      </c>
    </row>
    <row r="9539" spans="1:4" ht="15" x14ac:dyDescent="0.25">
      <c r="A9539" s="53" t="s">
        <v>14105</v>
      </c>
      <c r="B9539" s="53">
        <v>30</v>
      </c>
      <c r="C9539" s="53" t="s">
        <v>33536</v>
      </c>
      <c r="D9539" s="53" t="s">
        <v>33873</v>
      </c>
    </row>
    <row r="9540" spans="1:4" ht="15" x14ac:dyDescent="0.25">
      <c r="A9540" s="53" t="s">
        <v>14106</v>
      </c>
      <c r="B9540" s="53">
        <v>30</v>
      </c>
      <c r="C9540" s="53" t="s">
        <v>33536</v>
      </c>
      <c r="D9540" s="53" t="s">
        <v>33873</v>
      </c>
    </row>
    <row r="9541" spans="1:4" ht="15" x14ac:dyDescent="0.25">
      <c r="A9541" s="53" t="s">
        <v>14107</v>
      </c>
      <c r="B9541" s="53">
        <v>30</v>
      </c>
      <c r="C9541" s="53" t="s">
        <v>33536</v>
      </c>
      <c r="D9541" s="53" t="s">
        <v>33872</v>
      </c>
    </row>
    <row r="9542" spans="1:4" ht="15" x14ac:dyDescent="0.25">
      <c r="A9542" s="53" t="s">
        <v>33655</v>
      </c>
      <c r="B9542" s="53">
        <v>30</v>
      </c>
      <c r="C9542" s="53" t="s">
        <v>33536</v>
      </c>
      <c r="D9542" s="53" t="s">
        <v>33873</v>
      </c>
    </row>
    <row r="9543" spans="1:4" ht="15" x14ac:dyDescent="0.25">
      <c r="A9543" s="53" t="s">
        <v>14108</v>
      </c>
      <c r="B9543" s="53">
        <v>30</v>
      </c>
      <c r="C9543" s="53" t="s">
        <v>33536</v>
      </c>
      <c r="D9543" s="53" t="s">
        <v>33872</v>
      </c>
    </row>
    <row r="9544" spans="1:4" ht="15" x14ac:dyDescent="0.25">
      <c r="A9544" s="53" t="s">
        <v>14109</v>
      </c>
      <c r="B9544" s="53">
        <v>30</v>
      </c>
      <c r="C9544" s="53" t="s">
        <v>33536</v>
      </c>
      <c r="D9544" s="53" t="s">
        <v>33872</v>
      </c>
    </row>
    <row r="9545" spans="1:4" ht="15" x14ac:dyDescent="0.25">
      <c r="A9545" s="53" t="s">
        <v>14110</v>
      </c>
      <c r="B9545" s="53">
        <v>30</v>
      </c>
      <c r="C9545" s="53" t="s">
        <v>33536</v>
      </c>
      <c r="D9545" s="53" t="s">
        <v>33873</v>
      </c>
    </row>
    <row r="9546" spans="1:4" ht="15" x14ac:dyDescent="0.25">
      <c r="A9546" s="53" t="s">
        <v>14111</v>
      </c>
      <c r="B9546" s="53">
        <v>30</v>
      </c>
      <c r="C9546" s="53" t="s">
        <v>33536</v>
      </c>
      <c r="D9546" s="53" t="s">
        <v>33873</v>
      </c>
    </row>
    <row r="9547" spans="1:4" ht="15" x14ac:dyDescent="0.25">
      <c r="A9547" s="53" t="s">
        <v>14112</v>
      </c>
      <c r="B9547" s="53">
        <v>30</v>
      </c>
      <c r="C9547" s="53" t="s">
        <v>33536</v>
      </c>
      <c r="D9547" s="53" t="s">
        <v>33872</v>
      </c>
    </row>
    <row r="9548" spans="1:4" ht="15" x14ac:dyDescent="0.25">
      <c r="A9548" s="53" t="s">
        <v>14113</v>
      </c>
      <c r="B9548" s="53">
        <v>30</v>
      </c>
      <c r="C9548" s="53" t="s">
        <v>33536</v>
      </c>
      <c r="D9548" s="53" t="s">
        <v>33872</v>
      </c>
    </row>
    <row r="9549" spans="1:4" ht="15" x14ac:dyDescent="0.25">
      <c r="A9549" s="53" t="s">
        <v>14114</v>
      </c>
      <c r="B9549" s="53">
        <v>30</v>
      </c>
      <c r="C9549" s="53" t="s">
        <v>33536</v>
      </c>
      <c r="D9549" s="53" t="s">
        <v>33873</v>
      </c>
    </row>
    <row r="9550" spans="1:4" ht="15" x14ac:dyDescent="0.25">
      <c r="A9550" s="53" t="s">
        <v>14115</v>
      </c>
      <c r="B9550" s="53">
        <v>30</v>
      </c>
      <c r="C9550" s="53" t="s">
        <v>33536</v>
      </c>
      <c r="D9550" s="53" t="s">
        <v>33873</v>
      </c>
    </row>
    <row r="9551" spans="1:4" ht="15" x14ac:dyDescent="0.25">
      <c r="A9551" s="53" t="s">
        <v>14116</v>
      </c>
      <c r="B9551" s="53">
        <v>30</v>
      </c>
      <c r="C9551" s="53" t="s">
        <v>33536</v>
      </c>
      <c r="D9551" s="53" t="s">
        <v>33873</v>
      </c>
    </row>
    <row r="9552" spans="1:4" ht="15" x14ac:dyDescent="0.25">
      <c r="A9552" s="53" t="s">
        <v>14117</v>
      </c>
      <c r="B9552" s="53">
        <v>30</v>
      </c>
      <c r="C9552" s="53" t="s">
        <v>33536</v>
      </c>
      <c r="D9552" s="53" t="s">
        <v>33872</v>
      </c>
    </row>
    <row r="9553" spans="1:4" ht="15" x14ac:dyDescent="0.25">
      <c r="A9553" s="53" t="s">
        <v>14118</v>
      </c>
      <c r="B9553" s="53">
        <v>30</v>
      </c>
      <c r="C9553" s="53" t="s">
        <v>33536</v>
      </c>
      <c r="D9553" s="53" t="s">
        <v>33873</v>
      </c>
    </row>
    <row r="9554" spans="1:4" ht="15" x14ac:dyDescent="0.25">
      <c r="A9554" s="53" t="s">
        <v>14119</v>
      </c>
      <c r="B9554" s="53">
        <v>30</v>
      </c>
      <c r="C9554" s="53" t="s">
        <v>33536</v>
      </c>
      <c r="D9554" s="53" t="s">
        <v>33872</v>
      </c>
    </row>
    <row r="9555" spans="1:4" ht="15" x14ac:dyDescent="0.25">
      <c r="A9555" s="53" t="s">
        <v>14120</v>
      </c>
      <c r="B9555" s="53">
        <v>30</v>
      </c>
      <c r="C9555" s="53" t="s">
        <v>33536</v>
      </c>
      <c r="D9555" s="53" t="s">
        <v>33872</v>
      </c>
    </row>
    <row r="9556" spans="1:4" ht="15" x14ac:dyDescent="0.25">
      <c r="A9556" s="53" t="s">
        <v>14121</v>
      </c>
      <c r="B9556" s="53">
        <v>30</v>
      </c>
      <c r="C9556" s="53" t="s">
        <v>33536</v>
      </c>
      <c r="D9556" s="53" t="s">
        <v>33872</v>
      </c>
    </row>
    <row r="9557" spans="1:4" ht="15" x14ac:dyDescent="0.25">
      <c r="A9557" s="53" t="s">
        <v>14122</v>
      </c>
      <c r="B9557" s="53">
        <v>30</v>
      </c>
      <c r="C9557" s="53" t="s">
        <v>33536</v>
      </c>
      <c r="D9557" s="53" t="s">
        <v>33872</v>
      </c>
    </row>
    <row r="9558" spans="1:4" ht="15" x14ac:dyDescent="0.25">
      <c r="A9558" s="53" t="s">
        <v>14123</v>
      </c>
      <c r="B9558" s="53">
        <v>30</v>
      </c>
      <c r="C9558" s="53" t="s">
        <v>33536</v>
      </c>
      <c r="D9558" s="53" t="s">
        <v>33872</v>
      </c>
    </row>
    <row r="9559" spans="1:4" ht="15" x14ac:dyDescent="0.25">
      <c r="A9559" s="53" t="s">
        <v>14124</v>
      </c>
      <c r="B9559" s="53">
        <v>30</v>
      </c>
      <c r="C9559" s="53" t="s">
        <v>33536</v>
      </c>
      <c r="D9559" s="53" t="s">
        <v>33872</v>
      </c>
    </row>
    <row r="9560" spans="1:4" ht="15" x14ac:dyDescent="0.25">
      <c r="A9560" s="53" t="s">
        <v>14125</v>
      </c>
      <c r="B9560" s="53">
        <v>30</v>
      </c>
      <c r="C9560" s="53" t="s">
        <v>33536</v>
      </c>
      <c r="D9560" s="53" t="s">
        <v>33872</v>
      </c>
    </row>
    <row r="9561" spans="1:4" ht="15" x14ac:dyDescent="0.25">
      <c r="A9561" s="53" t="s">
        <v>14126</v>
      </c>
      <c r="B9561" s="53">
        <v>30</v>
      </c>
      <c r="C9561" s="53" t="s">
        <v>33536</v>
      </c>
      <c r="D9561" s="53" t="s">
        <v>33872</v>
      </c>
    </row>
    <row r="9562" spans="1:4" ht="15" x14ac:dyDescent="0.25">
      <c r="A9562" s="53" t="s">
        <v>14127</v>
      </c>
      <c r="B9562" s="53">
        <v>30</v>
      </c>
      <c r="C9562" s="53" t="s">
        <v>33536</v>
      </c>
      <c r="D9562" s="53" t="s">
        <v>33872</v>
      </c>
    </row>
    <row r="9563" spans="1:4" ht="15" x14ac:dyDescent="0.25">
      <c r="A9563" s="53" t="s">
        <v>14128</v>
      </c>
      <c r="B9563" s="53">
        <v>30</v>
      </c>
      <c r="C9563" s="53" t="s">
        <v>33536</v>
      </c>
      <c r="D9563" s="53" t="s">
        <v>33872</v>
      </c>
    </row>
    <row r="9564" spans="1:4" ht="15" x14ac:dyDescent="0.25">
      <c r="A9564" s="53" t="s">
        <v>14129</v>
      </c>
      <c r="B9564" s="53">
        <v>20</v>
      </c>
      <c r="C9564" s="53" t="s">
        <v>33536</v>
      </c>
      <c r="D9564" s="53" t="s">
        <v>33872</v>
      </c>
    </row>
    <row r="9565" spans="1:4" ht="15" x14ac:dyDescent="0.25">
      <c r="A9565" s="53" t="s">
        <v>14130</v>
      </c>
      <c r="B9565" s="53">
        <v>30</v>
      </c>
      <c r="C9565" s="53" t="s">
        <v>33536</v>
      </c>
      <c r="D9565" s="53" t="s">
        <v>33872</v>
      </c>
    </row>
    <row r="9566" spans="1:4" ht="15" x14ac:dyDescent="0.25">
      <c r="A9566" s="53" t="s">
        <v>14131</v>
      </c>
      <c r="B9566" s="53">
        <v>30</v>
      </c>
      <c r="C9566" s="53" t="s">
        <v>33536</v>
      </c>
      <c r="D9566" s="53" t="s">
        <v>33872</v>
      </c>
    </row>
    <row r="9567" spans="1:4" ht="15" x14ac:dyDescent="0.25">
      <c r="A9567" s="53" t="s">
        <v>14132</v>
      </c>
      <c r="B9567" s="53">
        <v>30</v>
      </c>
      <c r="C9567" s="53" t="s">
        <v>33536</v>
      </c>
      <c r="D9567" s="53" t="s">
        <v>33872</v>
      </c>
    </row>
    <row r="9568" spans="1:4" ht="15" x14ac:dyDescent="0.25">
      <c r="A9568" s="53" t="s">
        <v>14133</v>
      </c>
      <c r="B9568" s="53">
        <v>30</v>
      </c>
      <c r="C9568" s="53" t="s">
        <v>33536</v>
      </c>
      <c r="D9568" s="53" t="s">
        <v>33872</v>
      </c>
    </row>
    <row r="9569" spans="1:4" ht="15" x14ac:dyDescent="0.25">
      <c r="A9569" s="53" t="s">
        <v>14134</v>
      </c>
      <c r="B9569" s="53">
        <v>30</v>
      </c>
      <c r="C9569" s="53" t="s">
        <v>33536</v>
      </c>
      <c r="D9569" s="53" t="s">
        <v>33872</v>
      </c>
    </row>
    <row r="9570" spans="1:4" ht="15" x14ac:dyDescent="0.25">
      <c r="A9570" s="53" t="s">
        <v>14135</v>
      </c>
      <c r="B9570" s="53">
        <v>30</v>
      </c>
      <c r="C9570" s="53" t="s">
        <v>33536</v>
      </c>
      <c r="D9570" s="53" t="s">
        <v>33872</v>
      </c>
    </row>
    <row r="9571" spans="1:4" ht="15" x14ac:dyDescent="0.25">
      <c r="A9571" s="53" t="s">
        <v>14136</v>
      </c>
      <c r="B9571" s="53">
        <v>30</v>
      </c>
      <c r="C9571" s="53" t="s">
        <v>33536</v>
      </c>
      <c r="D9571" s="53" t="s">
        <v>33872</v>
      </c>
    </row>
    <row r="9572" spans="1:4" ht="15" x14ac:dyDescent="0.25">
      <c r="A9572" s="53" t="s">
        <v>14137</v>
      </c>
      <c r="B9572" s="53">
        <v>30</v>
      </c>
      <c r="C9572" s="53" t="s">
        <v>33536</v>
      </c>
      <c r="D9572" s="53" t="s">
        <v>33872</v>
      </c>
    </row>
    <row r="9573" spans="1:4" ht="15" x14ac:dyDescent="0.25">
      <c r="A9573" s="53" t="s">
        <v>14138</v>
      </c>
      <c r="B9573" s="53">
        <v>30</v>
      </c>
      <c r="C9573" s="53" t="s">
        <v>33536</v>
      </c>
      <c r="D9573" s="53" t="s">
        <v>33873</v>
      </c>
    </row>
    <row r="9574" spans="1:4" ht="15" x14ac:dyDescent="0.25">
      <c r="A9574" s="53" t="s">
        <v>14139</v>
      </c>
      <c r="B9574" s="53">
        <v>30</v>
      </c>
      <c r="C9574" s="53" t="s">
        <v>33536</v>
      </c>
      <c r="D9574" s="53" t="s">
        <v>33872</v>
      </c>
    </row>
    <row r="9575" spans="1:4" ht="15" x14ac:dyDescent="0.25">
      <c r="A9575" s="53" t="s">
        <v>14140</v>
      </c>
      <c r="B9575" s="53">
        <v>30</v>
      </c>
      <c r="C9575" s="53" t="s">
        <v>33536</v>
      </c>
      <c r="D9575" s="53" t="s">
        <v>33872</v>
      </c>
    </row>
    <row r="9576" spans="1:4" ht="15" x14ac:dyDescent="0.25">
      <c r="A9576" s="53" t="s">
        <v>14141</v>
      </c>
      <c r="B9576" s="53">
        <v>30</v>
      </c>
      <c r="C9576" s="53" t="s">
        <v>33536</v>
      </c>
      <c r="D9576" s="53" t="s">
        <v>33872</v>
      </c>
    </row>
    <row r="9577" spans="1:4" ht="15" x14ac:dyDescent="0.25">
      <c r="A9577" s="53" t="s">
        <v>14142</v>
      </c>
      <c r="B9577" s="53">
        <v>30</v>
      </c>
      <c r="C9577" s="53" t="s">
        <v>33536</v>
      </c>
      <c r="D9577" s="53" t="s">
        <v>33872</v>
      </c>
    </row>
    <row r="9578" spans="1:4" ht="15" x14ac:dyDescent="0.25">
      <c r="A9578" s="53" t="s">
        <v>14143</v>
      </c>
      <c r="B9578" s="53">
        <v>30</v>
      </c>
      <c r="C9578" s="53" t="s">
        <v>33536</v>
      </c>
      <c r="D9578" s="53" t="s">
        <v>33872</v>
      </c>
    </row>
    <row r="9579" spans="1:4" ht="15" x14ac:dyDescent="0.25">
      <c r="A9579" s="53" t="s">
        <v>14144</v>
      </c>
      <c r="B9579" s="53">
        <v>30</v>
      </c>
      <c r="C9579" s="53" t="s">
        <v>33536</v>
      </c>
      <c r="D9579" s="53" t="s">
        <v>33873</v>
      </c>
    </row>
    <row r="9580" spans="1:4" ht="15" x14ac:dyDescent="0.25">
      <c r="A9580" s="53" t="s">
        <v>14145</v>
      </c>
      <c r="B9580" s="53">
        <v>30</v>
      </c>
      <c r="C9580" s="53" t="s">
        <v>33536</v>
      </c>
      <c r="D9580" s="53" t="s">
        <v>33872</v>
      </c>
    </row>
    <row r="9581" spans="1:4" ht="15" x14ac:dyDescent="0.25">
      <c r="A9581" s="53" t="s">
        <v>14146</v>
      </c>
      <c r="B9581" s="53">
        <v>30</v>
      </c>
      <c r="C9581" s="53" t="s">
        <v>33536</v>
      </c>
      <c r="D9581" s="53" t="s">
        <v>33872</v>
      </c>
    </row>
    <row r="9582" spans="1:4" ht="15" x14ac:dyDescent="0.25">
      <c r="A9582" s="53" t="s">
        <v>14147</v>
      </c>
      <c r="B9582" s="53">
        <v>30</v>
      </c>
      <c r="C9582" s="53" t="s">
        <v>33536</v>
      </c>
      <c r="D9582" s="53" t="s">
        <v>33873</v>
      </c>
    </row>
    <row r="9583" spans="1:4" ht="15" x14ac:dyDescent="0.25">
      <c r="A9583" s="53" t="s">
        <v>14148</v>
      </c>
      <c r="B9583" s="53">
        <v>30</v>
      </c>
      <c r="C9583" s="53" t="s">
        <v>33536</v>
      </c>
      <c r="D9583" s="53" t="s">
        <v>33872</v>
      </c>
    </row>
    <row r="9584" spans="1:4" ht="15" x14ac:dyDescent="0.25">
      <c r="A9584" s="53" t="s">
        <v>14149</v>
      </c>
      <c r="B9584" s="53">
        <v>30</v>
      </c>
      <c r="C9584" s="53" t="s">
        <v>33536</v>
      </c>
      <c r="D9584" s="53" t="s">
        <v>33872</v>
      </c>
    </row>
    <row r="9585" spans="1:4" ht="15" x14ac:dyDescent="0.25">
      <c r="A9585" s="53" t="s">
        <v>14150</v>
      </c>
      <c r="B9585" s="53">
        <v>30</v>
      </c>
      <c r="C9585" s="53" t="s">
        <v>33536</v>
      </c>
      <c r="D9585" s="53" t="s">
        <v>33872</v>
      </c>
    </row>
    <row r="9586" spans="1:4" ht="15" x14ac:dyDescent="0.25">
      <c r="A9586" s="53" t="s">
        <v>14151</v>
      </c>
      <c r="B9586" s="53">
        <v>30</v>
      </c>
      <c r="C9586" s="53" t="s">
        <v>33536</v>
      </c>
      <c r="D9586" s="53" t="s">
        <v>33872</v>
      </c>
    </row>
    <row r="9587" spans="1:4" ht="15" x14ac:dyDescent="0.25">
      <c r="A9587" s="53" t="s">
        <v>14152</v>
      </c>
      <c r="B9587" s="53">
        <v>30</v>
      </c>
      <c r="C9587" s="53" t="s">
        <v>33536</v>
      </c>
      <c r="D9587" s="53" t="s">
        <v>33873</v>
      </c>
    </row>
    <row r="9588" spans="1:4" ht="15" x14ac:dyDescent="0.25">
      <c r="A9588" s="53" t="s">
        <v>14153</v>
      </c>
      <c r="B9588" s="53">
        <v>30</v>
      </c>
      <c r="C9588" s="53" t="s">
        <v>33536</v>
      </c>
      <c r="D9588" s="53" t="s">
        <v>33873</v>
      </c>
    </row>
    <row r="9589" spans="1:4" ht="15" x14ac:dyDescent="0.25">
      <c r="A9589" s="53" t="s">
        <v>14154</v>
      </c>
      <c r="B9589" s="53">
        <v>30</v>
      </c>
      <c r="C9589" s="53" t="s">
        <v>33536</v>
      </c>
      <c r="D9589" s="53" t="s">
        <v>33872</v>
      </c>
    </row>
    <row r="9590" spans="1:4" ht="15" x14ac:dyDescent="0.25">
      <c r="A9590" s="53" t="s">
        <v>14155</v>
      </c>
      <c r="B9590" s="53">
        <v>30</v>
      </c>
      <c r="C9590" s="53" t="s">
        <v>33536</v>
      </c>
      <c r="D9590" s="53" t="s">
        <v>33873</v>
      </c>
    </row>
    <row r="9591" spans="1:4" ht="15" x14ac:dyDescent="0.25">
      <c r="A9591" s="53" t="s">
        <v>14156</v>
      </c>
      <c r="B9591" s="53">
        <v>30</v>
      </c>
      <c r="C9591" s="53" t="s">
        <v>33536</v>
      </c>
      <c r="D9591" s="53" t="s">
        <v>33872</v>
      </c>
    </row>
    <row r="9592" spans="1:4" ht="15" x14ac:dyDescent="0.25">
      <c r="A9592" s="53" t="s">
        <v>14157</v>
      </c>
      <c r="B9592" s="53">
        <v>30</v>
      </c>
      <c r="C9592" s="53" t="s">
        <v>33536</v>
      </c>
      <c r="D9592" s="53" t="s">
        <v>33872</v>
      </c>
    </row>
    <row r="9593" spans="1:4" ht="15" x14ac:dyDescent="0.25">
      <c r="A9593" s="53" t="s">
        <v>14158</v>
      </c>
      <c r="B9593" s="53">
        <v>30</v>
      </c>
      <c r="C9593" s="53" t="s">
        <v>33536</v>
      </c>
      <c r="D9593" s="53" t="s">
        <v>33873</v>
      </c>
    </row>
    <row r="9594" spans="1:4" ht="15" x14ac:dyDescent="0.25">
      <c r="A9594" s="53" t="s">
        <v>14159</v>
      </c>
      <c r="B9594" s="53">
        <v>30</v>
      </c>
      <c r="C9594" s="53" t="s">
        <v>33536</v>
      </c>
      <c r="D9594" s="53" t="s">
        <v>33872</v>
      </c>
    </row>
    <row r="9595" spans="1:4" ht="15" x14ac:dyDescent="0.25">
      <c r="A9595" s="53" t="s">
        <v>14160</v>
      </c>
      <c r="B9595" s="53">
        <v>30</v>
      </c>
      <c r="C9595" s="53" t="s">
        <v>33536</v>
      </c>
      <c r="D9595" s="53" t="s">
        <v>33873</v>
      </c>
    </row>
    <row r="9596" spans="1:4" ht="15" x14ac:dyDescent="0.25">
      <c r="A9596" s="53" t="s">
        <v>14161</v>
      </c>
      <c r="B9596" s="53">
        <v>30</v>
      </c>
      <c r="C9596" s="53" t="s">
        <v>33536</v>
      </c>
      <c r="D9596" s="53" t="s">
        <v>33873</v>
      </c>
    </row>
    <row r="9597" spans="1:4" ht="15" x14ac:dyDescent="0.25">
      <c r="A9597" s="53" t="s">
        <v>14162</v>
      </c>
      <c r="B9597" s="53">
        <v>30</v>
      </c>
      <c r="C9597" s="53" t="s">
        <v>33536</v>
      </c>
      <c r="D9597" s="53" t="s">
        <v>33872</v>
      </c>
    </row>
    <row r="9598" spans="1:4" ht="15" x14ac:dyDescent="0.25">
      <c r="A9598" s="53" t="s">
        <v>14163</v>
      </c>
      <c r="B9598" s="53">
        <v>30</v>
      </c>
      <c r="C9598" s="53" t="s">
        <v>33536</v>
      </c>
      <c r="D9598" s="53" t="s">
        <v>33872</v>
      </c>
    </row>
    <row r="9599" spans="1:4" ht="15" x14ac:dyDescent="0.25">
      <c r="A9599" s="53" t="s">
        <v>14164</v>
      </c>
      <c r="B9599" s="53">
        <v>30</v>
      </c>
      <c r="C9599" s="53" t="s">
        <v>33536</v>
      </c>
      <c r="D9599" s="53" t="s">
        <v>33872</v>
      </c>
    </row>
    <row r="9600" spans="1:4" ht="15" x14ac:dyDescent="0.25">
      <c r="A9600" s="53" t="s">
        <v>14165</v>
      </c>
      <c r="B9600" s="53">
        <v>30</v>
      </c>
      <c r="C9600" s="53" t="s">
        <v>33536</v>
      </c>
      <c r="D9600" s="53" t="s">
        <v>33872</v>
      </c>
    </row>
    <row r="9601" spans="1:4" ht="15" x14ac:dyDescent="0.25">
      <c r="A9601" s="53" t="s">
        <v>14166</v>
      </c>
      <c r="B9601" s="53">
        <v>30</v>
      </c>
      <c r="C9601" s="53" t="s">
        <v>33536</v>
      </c>
      <c r="D9601" s="53" t="s">
        <v>33872</v>
      </c>
    </row>
    <row r="9602" spans="1:4" ht="15" x14ac:dyDescent="0.25">
      <c r="A9602" s="53" t="s">
        <v>14167</v>
      </c>
      <c r="B9602" s="53">
        <v>30</v>
      </c>
      <c r="C9602" s="53" t="s">
        <v>33536</v>
      </c>
      <c r="D9602" s="53" t="s">
        <v>33873</v>
      </c>
    </row>
    <row r="9603" spans="1:4" ht="15" x14ac:dyDescent="0.25">
      <c r="A9603" s="53" t="s">
        <v>14168</v>
      </c>
      <c r="B9603" s="53">
        <v>30</v>
      </c>
      <c r="C9603" s="53" t="s">
        <v>33536</v>
      </c>
      <c r="D9603" s="53" t="s">
        <v>33873</v>
      </c>
    </row>
    <row r="9604" spans="1:4" ht="15" x14ac:dyDescent="0.25">
      <c r="A9604" s="53" t="s">
        <v>14169</v>
      </c>
      <c r="B9604" s="53">
        <v>30</v>
      </c>
      <c r="C9604" s="53" t="s">
        <v>33536</v>
      </c>
      <c r="D9604" s="53" t="s">
        <v>33872</v>
      </c>
    </row>
    <row r="9605" spans="1:4" ht="15" x14ac:dyDescent="0.25">
      <c r="A9605" s="53" t="s">
        <v>14170</v>
      </c>
      <c r="B9605" s="53">
        <v>30</v>
      </c>
      <c r="C9605" s="53" t="s">
        <v>33536</v>
      </c>
      <c r="D9605" s="53" t="s">
        <v>33872</v>
      </c>
    </row>
    <row r="9606" spans="1:4" ht="15" x14ac:dyDescent="0.25">
      <c r="A9606" s="53" t="s">
        <v>14171</v>
      </c>
      <c r="B9606" s="53">
        <v>30</v>
      </c>
      <c r="C9606" s="53" t="s">
        <v>33536</v>
      </c>
      <c r="D9606" s="53" t="s">
        <v>33872</v>
      </c>
    </row>
    <row r="9607" spans="1:4" ht="15" x14ac:dyDescent="0.25">
      <c r="A9607" s="53" t="s">
        <v>14172</v>
      </c>
      <c r="B9607" s="53">
        <v>30</v>
      </c>
      <c r="C9607" s="53" t="s">
        <v>33536</v>
      </c>
      <c r="D9607" s="53" t="s">
        <v>33872</v>
      </c>
    </row>
    <row r="9608" spans="1:4" ht="15" x14ac:dyDescent="0.25">
      <c r="A9608" s="53" t="s">
        <v>14173</v>
      </c>
      <c r="B9608" s="53">
        <v>30</v>
      </c>
      <c r="C9608" s="53" t="s">
        <v>33536</v>
      </c>
      <c r="D9608" s="53" t="s">
        <v>33872</v>
      </c>
    </row>
    <row r="9609" spans="1:4" ht="15" x14ac:dyDescent="0.25">
      <c r="A9609" s="53" t="s">
        <v>14174</v>
      </c>
      <c r="B9609" s="53">
        <v>30</v>
      </c>
      <c r="C9609" s="53" t="s">
        <v>33536</v>
      </c>
      <c r="D9609" s="53" t="s">
        <v>33872</v>
      </c>
    </row>
    <row r="9610" spans="1:4" ht="15" x14ac:dyDescent="0.25">
      <c r="A9610" s="53" t="s">
        <v>14175</v>
      </c>
      <c r="B9610" s="53">
        <v>30</v>
      </c>
      <c r="C9610" s="53" t="s">
        <v>33536</v>
      </c>
      <c r="D9610" s="53" t="s">
        <v>33872</v>
      </c>
    </row>
    <row r="9611" spans="1:4" ht="15" x14ac:dyDescent="0.25">
      <c r="A9611" s="53" t="s">
        <v>14176</v>
      </c>
      <c r="B9611" s="53">
        <v>40</v>
      </c>
      <c r="C9611" s="53" t="s">
        <v>33536</v>
      </c>
      <c r="D9611" s="53" t="s">
        <v>33872</v>
      </c>
    </row>
    <row r="9612" spans="1:4" ht="15" x14ac:dyDescent="0.25">
      <c r="A9612" s="53" t="s">
        <v>14177</v>
      </c>
      <c r="B9612" s="53">
        <v>20</v>
      </c>
      <c r="C9612" s="53" t="s">
        <v>33536</v>
      </c>
      <c r="D9612" s="53" t="s">
        <v>33872</v>
      </c>
    </row>
    <row r="9613" spans="1:4" ht="15" x14ac:dyDescent="0.25">
      <c r="A9613" s="53" t="s">
        <v>14178</v>
      </c>
      <c r="B9613" s="53">
        <v>30</v>
      </c>
      <c r="C9613" s="53" t="s">
        <v>33536</v>
      </c>
      <c r="D9613" s="53" t="s">
        <v>33872</v>
      </c>
    </row>
    <row r="9614" spans="1:4" ht="15" x14ac:dyDescent="0.25">
      <c r="A9614" s="53" t="s">
        <v>14179</v>
      </c>
      <c r="B9614" s="53">
        <v>30</v>
      </c>
      <c r="C9614" s="53" t="s">
        <v>33536</v>
      </c>
      <c r="D9614" s="53" t="s">
        <v>33873</v>
      </c>
    </row>
    <row r="9615" spans="1:4" ht="15" x14ac:dyDescent="0.25">
      <c r="A9615" s="53" t="s">
        <v>14180</v>
      </c>
      <c r="B9615" s="53">
        <v>30</v>
      </c>
      <c r="C9615" s="53" t="s">
        <v>33536</v>
      </c>
      <c r="D9615" s="53" t="s">
        <v>33873</v>
      </c>
    </row>
    <row r="9616" spans="1:4" ht="15" x14ac:dyDescent="0.25">
      <c r="A9616" s="53" t="s">
        <v>14181</v>
      </c>
      <c r="B9616" s="53">
        <v>30</v>
      </c>
      <c r="C9616" s="53" t="s">
        <v>33536</v>
      </c>
      <c r="D9616" s="53" t="s">
        <v>33872</v>
      </c>
    </row>
    <row r="9617" spans="1:4" ht="15" x14ac:dyDescent="0.25">
      <c r="A9617" s="53" t="s">
        <v>14182</v>
      </c>
      <c r="B9617" s="53">
        <v>30</v>
      </c>
      <c r="C9617" s="53" t="s">
        <v>33536</v>
      </c>
      <c r="D9617" s="53" t="s">
        <v>33872</v>
      </c>
    </row>
    <row r="9618" spans="1:4" ht="15" x14ac:dyDescent="0.25">
      <c r="A9618" s="53" t="s">
        <v>14183</v>
      </c>
      <c r="B9618" s="53">
        <v>30</v>
      </c>
      <c r="C9618" s="53" t="s">
        <v>33536</v>
      </c>
      <c r="D9618" s="53" t="s">
        <v>33872</v>
      </c>
    </row>
    <row r="9619" spans="1:4" ht="15" x14ac:dyDescent="0.25">
      <c r="A9619" s="53" t="s">
        <v>14184</v>
      </c>
      <c r="B9619" s="53">
        <v>30</v>
      </c>
      <c r="C9619" s="53" t="s">
        <v>33536</v>
      </c>
      <c r="D9619" s="53" t="s">
        <v>33872</v>
      </c>
    </row>
    <row r="9620" spans="1:4" ht="15" x14ac:dyDescent="0.25">
      <c r="A9620" s="53" t="s">
        <v>14185</v>
      </c>
      <c r="B9620" s="53">
        <v>30</v>
      </c>
      <c r="C9620" s="53" t="s">
        <v>33536</v>
      </c>
      <c r="D9620" s="53" t="s">
        <v>33872</v>
      </c>
    </row>
    <row r="9621" spans="1:4" ht="15" x14ac:dyDescent="0.25">
      <c r="A9621" s="53" t="s">
        <v>14186</v>
      </c>
      <c r="B9621" s="53">
        <v>30</v>
      </c>
      <c r="C9621" s="53" t="s">
        <v>33536</v>
      </c>
      <c r="D9621" s="53" t="s">
        <v>33873</v>
      </c>
    </row>
    <row r="9622" spans="1:4" ht="15" x14ac:dyDescent="0.25">
      <c r="A9622" s="53" t="s">
        <v>14187</v>
      </c>
      <c r="B9622" s="53">
        <v>30</v>
      </c>
      <c r="C9622" s="53" t="s">
        <v>33536</v>
      </c>
      <c r="D9622" s="53" t="s">
        <v>33873</v>
      </c>
    </row>
    <row r="9623" spans="1:4" ht="15" x14ac:dyDescent="0.25">
      <c r="A9623" s="53" t="s">
        <v>14188</v>
      </c>
      <c r="B9623" s="53">
        <v>30</v>
      </c>
      <c r="C9623" s="53" t="s">
        <v>33536</v>
      </c>
      <c r="D9623" s="53" t="s">
        <v>33872</v>
      </c>
    </row>
    <row r="9624" spans="1:4" ht="15" x14ac:dyDescent="0.25">
      <c r="A9624" s="53" t="s">
        <v>14189</v>
      </c>
      <c r="B9624" s="53">
        <v>30</v>
      </c>
      <c r="C9624" s="53" t="s">
        <v>33536</v>
      </c>
      <c r="D9624" s="53" t="s">
        <v>33872</v>
      </c>
    </row>
    <row r="9625" spans="1:4" ht="15" x14ac:dyDescent="0.25">
      <c r="A9625" s="53" t="s">
        <v>14190</v>
      </c>
      <c r="B9625" s="53">
        <v>30</v>
      </c>
      <c r="C9625" s="53" t="s">
        <v>33536</v>
      </c>
      <c r="D9625" s="53" t="s">
        <v>33872</v>
      </c>
    </row>
    <row r="9626" spans="1:4" ht="15" x14ac:dyDescent="0.25">
      <c r="A9626" s="53" t="s">
        <v>14191</v>
      </c>
      <c r="B9626" s="53">
        <v>30</v>
      </c>
      <c r="C9626" s="53" t="s">
        <v>33536</v>
      </c>
      <c r="D9626" s="53" t="s">
        <v>33872</v>
      </c>
    </row>
    <row r="9627" spans="1:4" ht="15" x14ac:dyDescent="0.25">
      <c r="A9627" s="53" t="s">
        <v>14192</v>
      </c>
      <c r="B9627" s="53">
        <v>30</v>
      </c>
      <c r="C9627" s="53" t="s">
        <v>33536</v>
      </c>
      <c r="D9627" s="53" t="s">
        <v>33873</v>
      </c>
    </row>
    <row r="9628" spans="1:4" ht="15" x14ac:dyDescent="0.25">
      <c r="A9628" s="53" t="s">
        <v>14193</v>
      </c>
      <c r="B9628" s="53">
        <v>30</v>
      </c>
      <c r="C9628" s="53" t="s">
        <v>33536</v>
      </c>
      <c r="D9628" s="53" t="s">
        <v>33873</v>
      </c>
    </row>
    <row r="9629" spans="1:4" ht="15" x14ac:dyDescent="0.25">
      <c r="A9629" s="53" t="s">
        <v>14194</v>
      </c>
      <c r="B9629" s="53">
        <v>30</v>
      </c>
      <c r="C9629" s="53" t="s">
        <v>33536</v>
      </c>
      <c r="D9629" s="53" t="s">
        <v>33873</v>
      </c>
    </row>
    <row r="9630" spans="1:4" ht="15" x14ac:dyDescent="0.25">
      <c r="A9630" s="53" t="s">
        <v>14195</v>
      </c>
      <c r="B9630" s="53">
        <v>30</v>
      </c>
      <c r="C9630" s="53" t="s">
        <v>33536</v>
      </c>
      <c r="D9630" s="53" t="s">
        <v>33873</v>
      </c>
    </row>
    <row r="9631" spans="1:4" ht="15" x14ac:dyDescent="0.25">
      <c r="A9631" s="53" t="s">
        <v>14196</v>
      </c>
      <c r="B9631" s="53">
        <v>30</v>
      </c>
      <c r="C9631" s="53" t="s">
        <v>33536</v>
      </c>
      <c r="D9631" s="53" t="s">
        <v>33872</v>
      </c>
    </row>
    <row r="9632" spans="1:4" ht="15" x14ac:dyDescent="0.25">
      <c r="A9632" s="53" t="s">
        <v>14197</v>
      </c>
      <c r="B9632" s="53">
        <v>30</v>
      </c>
      <c r="C9632" s="53" t="s">
        <v>33536</v>
      </c>
      <c r="D9632" s="53" t="s">
        <v>33873</v>
      </c>
    </row>
    <row r="9633" spans="1:4" ht="15" x14ac:dyDescent="0.25">
      <c r="A9633" s="53" t="s">
        <v>14198</v>
      </c>
      <c r="B9633" s="53">
        <v>30</v>
      </c>
      <c r="C9633" s="53" t="s">
        <v>33536</v>
      </c>
      <c r="D9633" s="53" t="s">
        <v>33873</v>
      </c>
    </row>
    <row r="9634" spans="1:4" ht="15" x14ac:dyDescent="0.25">
      <c r="A9634" s="53" t="s">
        <v>14199</v>
      </c>
      <c r="B9634" s="53">
        <v>30</v>
      </c>
      <c r="C9634" s="53" t="s">
        <v>33536</v>
      </c>
      <c r="D9634" s="53" t="s">
        <v>33873</v>
      </c>
    </row>
    <row r="9635" spans="1:4" ht="15" x14ac:dyDescent="0.25">
      <c r="A9635" s="53" t="s">
        <v>14200</v>
      </c>
      <c r="B9635" s="53">
        <v>30</v>
      </c>
      <c r="C9635" s="53" t="s">
        <v>33536</v>
      </c>
      <c r="D9635" s="53" t="s">
        <v>33873</v>
      </c>
    </row>
    <row r="9636" spans="1:4" ht="15" x14ac:dyDescent="0.25">
      <c r="A9636" s="53" t="s">
        <v>14201</v>
      </c>
      <c r="B9636" s="53">
        <v>30</v>
      </c>
      <c r="C9636" s="53" t="s">
        <v>33536</v>
      </c>
      <c r="D9636" s="53" t="s">
        <v>33873</v>
      </c>
    </row>
    <row r="9637" spans="1:4" ht="15" x14ac:dyDescent="0.25">
      <c r="A9637" s="53" t="s">
        <v>14202</v>
      </c>
      <c r="B9637" s="53">
        <v>30</v>
      </c>
      <c r="C9637" s="53" t="s">
        <v>33536</v>
      </c>
      <c r="D9637" s="53" t="s">
        <v>33873</v>
      </c>
    </row>
    <row r="9638" spans="1:4" ht="15" x14ac:dyDescent="0.25">
      <c r="A9638" s="53" t="s">
        <v>14203</v>
      </c>
      <c r="B9638" s="53">
        <v>30</v>
      </c>
      <c r="C9638" s="53" t="s">
        <v>33536</v>
      </c>
      <c r="D9638" s="53" t="s">
        <v>33873</v>
      </c>
    </row>
    <row r="9639" spans="1:4" ht="15" x14ac:dyDescent="0.25">
      <c r="A9639" s="53" t="s">
        <v>14204</v>
      </c>
      <c r="B9639" s="53">
        <v>30</v>
      </c>
      <c r="C9639" s="53" t="s">
        <v>33536</v>
      </c>
      <c r="D9639" s="53" t="s">
        <v>33873</v>
      </c>
    </row>
    <row r="9640" spans="1:4" ht="15" x14ac:dyDescent="0.25">
      <c r="A9640" s="53" t="s">
        <v>14205</v>
      </c>
      <c r="B9640" s="53">
        <v>30</v>
      </c>
      <c r="C9640" s="53" t="s">
        <v>33536</v>
      </c>
      <c r="D9640" s="53" t="s">
        <v>33872</v>
      </c>
    </row>
    <row r="9641" spans="1:4" ht="15" x14ac:dyDescent="0.25">
      <c r="A9641" s="53" t="s">
        <v>14206</v>
      </c>
      <c r="B9641" s="53">
        <v>30</v>
      </c>
      <c r="C9641" s="53" t="s">
        <v>33536</v>
      </c>
      <c r="D9641" s="53" t="s">
        <v>33873</v>
      </c>
    </row>
    <row r="9642" spans="1:4" ht="15" x14ac:dyDescent="0.25">
      <c r="A9642" s="53" t="s">
        <v>14207</v>
      </c>
      <c r="B9642" s="53">
        <v>30</v>
      </c>
      <c r="C9642" s="53" t="s">
        <v>33536</v>
      </c>
      <c r="D9642" s="53" t="s">
        <v>33872</v>
      </c>
    </row>
    <row r="9643" spans="1:4" ht="15" x14ac:dyDescent="0.25">
      <c r="A9643" s="53" t="s">
        <v>33505</v>
      </c>
      <c r="B9643" s="53">
        <v>30</v>
      </c>
      <c r="C9643" s="53" t="s">
        <v>33536</v>
      </c>
      <c r="D9643" s="53" t="s">
        <v>33873</v>
      </c>
    </row>
    <row r="9644" spans="1:4" ht="15" x14ac:dyDescent="0.25">
      <c r="A9644" s="53" t="s">
        <v>33506</v>
      </c>
      <c r="B9644" s="53">
        <v>30</v>
      </c>
      <c r="C9644" s="53" t="s">
        <v>33541</v>
      </c>
      <c r="D9644" s="53" t="s">
        <v>33873</v>
      </c>
    </row>
    <row r="9645" spans="1:4" ht="15" x14ac:dyDescent="0.25">
      <c r="A9645" s="53" t="s">
        <v>33507</v>
      </c>
      <c r="B9645" s="53">
        <v>30</v>
      </c>
      <c r="C9645" s="53" t="s">
        <v>33536</v>
      </c>
      <c r="D9645" s="53" t="s">
        <v>33873</v>
      </c>
    </row>
    <row r="9646" spans="1:4" ht="15" x14ac:dyDescent="0.25">
      <c r="A9646" s="53" t="s">
        <v>14208</v>
      </c>
      <c r="B9646" s="53">
        <v>30</v>
      </c>
      <c r="C9646" s="53" t="s">
        <v>33536</v>
      </c>
      <c r="D9646" s="53" t="s">
        <v>33872</v>
      </c>
    </row>
    <row r="9647" spans="1:4" ht="15" x14ac:dyDescent="0.25">
      <c r="A9647" s="53" t="s">
        <v>14209</v>
      </c>
      <c r="B9647" s="53">
        <v>10</v>
      </c>
      <c r="C9647" s="53" t="s">
        <v>33536</v>
      </c>
      <c r="D9647" s="53" t="s">
        <v>33872</v>
      </c>
    </row>
    <row r="9648" spans="1:4" ht="15" x14ac:dyDescent="0.25">
      <c r="A9648" s="53" t="s">
        <v>14210</v>
      </c>
      <c r="B9648" s="53">
        <v>15</v>
      </c>
      <c r="C9648" s="53" t="s">
        <v>33536</v>
      </c>
      <c r="D9648" s="53" t="s">
        <v>33872</v>
      </c>
    </row>
    <row r="9649" spans="1:4" ht="15" x14ac:dyDescent="0.25">
      <c r="A9649" s="53" t="s">
        <v>14211</v>
      </c>
      <c r="B9649" s="53">
        <v>20</v>
      </c>
      <c r="C9649" s="53" t="s">
        <v>33536</v>
      </c>
      <c r="D9649" s="53" t="s">
        <v>33872</v>
      </c>
    </row>
    <row r="9650" spans="1:4" ht="15" x14ac:dyDescent="0.25">
      <c r="A9650" s="53" t="s">
        <v>14212</v>
      </c>
      <c r="B9650" s="53">
        <v>25</v>
      </c>
      <c r="C9650" s="53" t="s">
        <v>33536</v>
      </c>
      <c r="D9650" s="53" t="s">
        <v>33872</v>
      </c>
    </row>
    <row r="9651" spans="1:4" ht="15" x14ac:dyDescent="0.25">
      <c r="A9651" s="53" t="s">
        <v>14213</v>
      </c>
      <c r="B9651" s="53">
        <v>30</v>
      </c>
      <c r="C9651" s="53" t="s">
        <v>33536</v>
      </c>
      <c r="D9651" s="53" t="s">
        <v>33872</v>
      </c>
    </row>
    <row r="9652" spans="1:4" ht="15" x14ac:dyDescent="0.25">
      <c r="A9652" s="53" t="s">
        <v>14214</v>
      </c>
      <c r="B9652" s="53">
        <v>0</v>
      </c>
      <c r="C9652" s="53" t="s">
        <v>33539</v>
      </c>
      <c r="D9652" s="53" t="s">
        <v>33873</v>
      </c>
    </row>
    <row r="9653" spans="1:4" ht="15" x14ac:dyDescent="0.25">
      <c r="A9653" s="53" t="s">
        <v>14215</v>
      </c>
      <c r="B9653" s="53">
        <v>40</v>
      </c>
      <c r="C9653" s="53" t="s">
        <v>33536</v>
      </c>
      <c r="D9653" s="53" t="s">
        <v>33872</v>
      </c>
    </row>
    <row r="9654" spans="1:4" ht="15" x14ac:dyDescent="0.25">
      <c r="A9654" s="53" t="s">
        <v>14216</v>
      </c>
      <c r="B9654" s="53">
        <v>40</v>
      </c>
      <c r="C9654" s="53" t="s">
        <v>33536</v>
      </c>
      <c r="D9654" s="53" t="s">
        <v>33872</v>
      </c>
    </row>
    <row r="9655" spans="1:4" ht="15" x14ac:dyDescent="0.25">
      <c r="A9655" s="53" t="s">
        <v>14217</v>
      </c>
      <c r="B9655" s="53">
        <v>40</v>
      </c>
      <c r="C9655" s="53" t="s">
        <v>33536</v>
      </c>
      <c r="D9655" s="53" t="s">
        <v>33872</v>
      </c>
    </row>
    <row r="9656" spans="1:4" ht="15" x14ac:dyDescent="0.25">
      <c r="A9656" s="53" t="s">
        <v>14218</v>
      </c>
      <c r="B9656" s="53">
        <v>40</v>
      </c>
      <c r="C9656" s="53" t="s">
        <v>33536</v>
      </c>
      <c r="D9656" s="53" t="s">
        <v>33872</v>
      </c>
    </row>
    <row r="9657" spans="1:4" ht="15" x14ac:dyDescent="0.25">
      <c r="A9657" s="53" t="s">
        <v>14219</v>
      </c>
      <c r="B9657" s="53">
        <v>40</v>
      </c>
      <c r="C9657" s="53" t="s">
        <v>33536</v>
      </c>
      <c r="D9657" s="53" t="s">
        <v>33872</v>
      </c>
    </row>
    <row r="9658" spans="1:4" ht="15" x14ac:dyDescent="0.25">
      <c r="A9658" s="53" t="s">
        <v>14220</v>
      </c>
      <c r="B9658" s="53">
        <v>40</v>
      </c>
      <c r="C9658" s="53" t="s">
        <v>33536</v>
      </c>
      <c r="D9658" s="53" t="s">
        <v>33872</v>
      </c>
    </row>
    <row r="9659" spans="1:4" ht="15" x14ac:dyDescent="0.25">
      <c r="A9659" s="53" t="s">
        <v>14221</v>
      </c>
      <c r="B9659" s="53">
        <v>40</v>
      </c>
      <c r="C9659" s="53" t="s">
        <v>33536</v>
      </c>
      <c r="D9659" s="53" t="s">
        <v>33872</v>
      </c>
    </row>
    <row r="9660" spans="1:4" ht="15" x14ac:dyDescent="0.25">
      <c r="A9660" s="53" t="s">
        <v>14222</v>
      </c>
      <c r="B9660" s="53">
        <v>40</v>
      </c>
      <c r="C9660" s="53" t="s">
        <v>33536</v>
      </c>
      <c r="D9660" s="53" t="s">
        <v>33872</v>
      </c>
    </row>
    <row r="9661" spans="1:4" ht="15" x14ac:dyDescent="0.25">
      <c r="A9661" s="53" t="s">
        <v>14223</v>
      </c>
      <c r="B9661" s="53">
        <v>40</v>
      </c>
      <c r="C9661" s="53" t="s">
        <v>33536</v>
      </c>
      <c r="D9661" s="53" t="s">
        <v>33872</v>
      </c>
    </row>
    <row r="9662" spans="1:4" ht="15" x14ac:dyDescent="0.25">
      <c r="A9662" s="53" t="s">
        <v>14224</v>
      </c>
      <c r="B9662" s="53">
        <v>20</v>
      </c>
      <c r="C9662" s="53" t="s">
        <v>33536</v>
      </c>
      <c r="D9662" s="53" t="s">
        <v>33872</v>
      </c>
    </row>
    <row r="9663" spans="1:4" ht="15" x14ac:dyDescent="0.25">
      <c r="A9663" s="53" t="s">
        <v>14225</v>
      </c>
      <c r="B9663" s="53">
        <v>20</v>
      </c>
      <c r="C9663" s="53" t="s">
        <v>33536</v>
      </c>
      <c r="D9663" s="53" t="s">
        <v>33872</v>
      </c>
    </row>
    <row r="9664" spans="1:4" ht="15" x14ac:dyDescent="0.25">
      <c r="A9664" s="53" t="s">
        <v>14226</v>
      </c>
      <c r="B9664" s="53">
        <v>10</v>
      </c>
      <c r="C9664" s="53" t="s">
        <v>33536</v>
      </c>
      <c r="D9664" s="53" t="s">
        <v>33872</v>
      </c>
    </row>
    <row r="9665" spans="1:4" ht="15" x14ac:dyDescent="0.25">
      <c r="A9665" s="53" t="s">
        <v>14227</v>
      </c>
      <c r="B9665" s="53">
        <v>20</v>
      </c>
      <c r="C9665" s="53" t="s">
        <v>33536</v>
      </c>
      <c r="D9665" s="53" t="s">
        <v>33872</v>
      </c>
    </row>
    <row r="9666" spans="1:4" ht="15" x14ac:dyDescent="0.25">
      <c r="A9666" s="53" t="s">
        <v>14228</v>
      </c>
      <c r="B9666" s="53">
        <v>40</v>
      </c>
      <c r="C9666" s="53" t="s">
        <v>33536</v>
      </c>
      <c r="D9666" s="53" t="s">
        <v>33872</v>
      </c>
    </row>
    <row r="9667" spans="1:4" ht="15" x14ac:dyDescent="0.25">
      <c r="A9667" s="53" t="s">
        <v>14229</v>
      </c>
      <c r="B9667" s="53">
        <v>40</v>
      </c>
      <c r="C9667" s="53" t="s">
        <v>33536</v>
      </c>
      <c r="D9667" s="53" t="s">
        <v>33872</v>
      </c>
    </row>
    <row r="9668" spans="1:4" ht="15" x14ac:dyDescent="0.25">
      <c r="A9668" s="53" t="s">
        <v>14230</v>
      </c>
      <c r="B9668" s="53">
        <v>40</v>
      </c>
      <c r="C9668" s="53" t="s">
        <v>33536</v>
      </c>
      <c r="D9668" s="53" t="s">
        <v>33872</v>
      </c>
    </row>
    <row r="9669" spans="1:4" ht="15" x14ac:dyDescent="0.25">
      <c r="A9669" s="53" t="s">
        <v>14231</v>
      </c>
      <c r="B9669" s="53">
        <v>20</v>
      </c>
      <c r="C9669" s="53" t="s">
        <v>33536</v>
      </c>
      <c r="D9669" s="53" t="s">
        <v>33872</v>
      </c>
    </row>
    <row r="9670" spans="1:4" ht="15" x14ac:dyDescent="0.25">
      <c r="A9670" s="53" t="s">
        <v>14232</v>
      </c>
      <c r="B9670" s="53">
        <v>20</v>
      </c>
      <c r="C9670" s="53" t="s">
        <v>33536</v>
      </c>
      <c r="D9670" s="53" t="s">
        <v>33872</v>
      </c>
    </row>
    <row r="9671" spans="1:4" ht="15" x14ac:dyDescent="0.25">
      <c r="A9671" s="53" t="s">
        <v>14233</v>
      </c>
      <c r="B9671" s="53">
        <v>20</v>
      </c>
      <c r="C9671" s="53" t="s">
        <v>33536</v>
      </c>
      <c r="D9671" s="53" t="s">
        <v>33872</v>
      </c>
    </row>
    <row r="9672" spans="1:4" ht="15" x14ac:dyDescent="0.25">
      <c r="A9672" s="53" t="s">
        <v>14234</v>
      </c>
      <c r="B9672" s="53">
        <v>20</v>
      </c>
      <c r="C9672" s="53" t="s">
        <v>33536</v>
      </c>
      <c r="D9672" s="53" t="s">
        <v>33872</v>
      </c>
    </row>
    <row r="9673" spans="1:4" ht="15" x14ac:dyDescent="0.25">
      <c r="A9673" s="53" t="s">
        <v>14235</v>
      </c>
      <c r="B9673" s="53">
        <v>20</v>
      </c>
      <c r="C9673" s="53" t="s">
        <v>33536</v>
      </c>
      <c r="D9673" s="53" t="s">
        <v>33872</v>
      </c>
    </row>
    <row r="9674" spans="1:4" ht="15" x14ac:dyDescent="0.25">
      <c r="A9674" s="53" t="s">
        <v>14236</v>
      </c>
      <c r="B9674" s="53">
        <v>20</v>
      </c>
      <c r="C9674" s="53" t="s">
        <v>33536</v>
      </c>
      <c r="D9674" s="53" t="s">
        <v>33872</v>
      </c>
    </row>
    <row r="9675" spans="1:4" ht="15" x14ac:dyDescent="0.25">
      <c r="A9675" s="53" t="s">
        <v>14237</v>
      </c>
      <c r="B9675" s="53">
        <v>60</v>
      </c>
      <c r="C9675" s="53"/>
      <c r="D9675" s="53" t="s">
        <v>33872</v>
      </c>
    </row>
    <row r="9676" spans="1:4" ht="15" x14ac:dyDescent="0.25">
      <c r="A9676" s="53" t="s">
        <v>14238</v>
      </c>
      <c r="B9676" s="53">
        <v>20</v>
      </c>
      <c r="C9676" s="53" t="s">
        <v>33536</v>
      </c>
      <c r="D9676" s="53" t="s">
        <v>33872</v>
      </c>
    </row>
    <row r="9677" spans="1:4" ht="15" x14ac:dyDescent="0.25">
      <c r="A9677" s="53" t="s">
        <v>14239</v>
      </c>
      <c r="B9677" s="53">
        <v>10</v>
      </c>
      <c r="C9677" s="53" t="s">
        <v>33536</v>
      </c>
      <c r="D9677" s="53" t="s">
        <v>33872</v>
      </c>
    </row>
    <row r="9678" spans="1:4" ht="15" x14ac:dyDescent="0.25">
      <c r="A9678" s="53" t="s">
        <v>14240</v>
      </c>
      <c r="B9678" s="53">
        <v>10</v>
      </c>
      <c r="C9678" s="53" t="s">
        <v>33536</v>
      </c>
      <c r="D9678" s="53" t="s">
        <v>33872</v>
      </c>
    </row>
    <row r="9679" spans="1:4" ht="15" x14ac:dyDescent="0.25">
      <c r="A9679" s="53" t="s">
        <v>14241</v>
      </c>
      <c r="B9679" s="53">
        <v>10</v>
      </c>
      <c r="C9679" s="53" t="s">
        <v>33536</v>
      </c>
      <c r="D9679" s="53" t="s">
        <v>33872</v>
      </c>
    </row>
    <row r="9680" spans="1:4" ht="15" x14ac:dyDescent="0.25">
      <c r="A9680" s="53" t="s">
        <v>14242</v>
      </c>
      <c r="B9680" s="53">
        <v>15</v>
      </c>
      <c r="C9680" s="53" t="s">
        <v>33536</v>
      </c>
      <c r="D9680" s="53" t="s">
        <v>33872</v>
      </c>
    </row>
    <row r="9681" spans="1:4" ht="15" x14ac:dyDescent="0.25">
      <c r="A9681" s="53" t="s">
        <v>14243</v>
      </c>
      <c r="B9681" s="53">
        <v>20</v>
      </c>
      <c r="C9681" s="53" t="s">
        <v>33536</v>
      </c>
      <c r="D9681" s="53" t="s">
        <v>33872</v>
      </c>
    </row>
    <row r="9682" spans="1:4" ht="15" x14ac:dyDescent="0.25">
      <c r="A9682" s="53" t="s">
        <v>14244</v>
      </c>
      <c r="B9682" s="53">
        <v>10</v>
      </c>
      <c r="C9682" s="53" t="s">
        <v>33536</v>
      </c>
      <c r="D9682" s="53" t="s">
        <v>33872</v>
      </c>
    </row>
    <row r="9683" spans="1:4" ht="15" x14ac:dyDescent="0.25">
      <c r="A9683" s="53" t="s">
        <v>14245</v>
      </c>
      <c r="B9683" s="53">
        <v>10</v>
      </c>
      <c r="C9683" s="53" t="s">
        <v>33536</v>
      </c>
      <c r="D9683" s="53" t="s">
        <v>33872</v>
      </c>
    </row>
    <row r="9684" spans="1:4" ht="15" x14ac:dyDescent="0.25">
      <c r="A9684" s="53" t="s">
        <v>14246</v>
      </c>
      <c r="B9684" s="53">
        <v>20</v>
      </c>
      <c r="C9684" s="53" t="s">
        <v>33536</v>
      </c>
      <c r="D9684" s="53" t="s">
        <v>33872</v>
      </c>
    </row>
    <row r="9685" spans="1:4" ht="15" x14ac:dyDescent="0.25">
      <c r="A9685" s="53" t="s">
        <v>14247</v>
      </c>
      <c r="B9685" s="53">
        <v>10</v>
      </c>
      <c r="C9685" s="53" t="s">
        <v>33536</v>
      </c>
      <c r="D9685" s="53" t="s">
        <v>33872</v>
      </c>
    </row>
    <row r="9686" spans="1:4" ht="15" x14ac:dyDescent="0.25">
      <c r="A9686" s="53" t="s">
        <v>14248</v>
      </c>
      <c r="B9686" s="53">
        <v>40</v>
      </c>
      <c r="C9686" s="53"/>
      <c r="D9686" s="53" t="s">
        <v>33872</v>
      </c>
    </row>
    <row r="9687" spans="1:4" ht="15" x14ac:dyDescent="0.25">
      <c r="A9687" s="53" t="s">
        <v>14249</v>
      </c>
      <c r="B9687" s="53">
        <v>10</v>
      </c>
      <c r="C9687" s="53" t="s">
        <v>33536</v>
      </c>
      <c r="D9687" s="53" t="s">
        <v>33872</v>
      </c>
    </row>
    <row r="9688" spans="1:4" ht="15" x14ac:dyDescent="0.25">
      <c r="A9688" s="53" t="s">
        <v>14250</v>
      </c>
      <c r="B9688" s="53">
        <v>10</v>
      </c>
      <c r="C9688" s="53" t="s">
        <v>33536</v>
      </c>
      <c r="D9688" s="53" t="s">
        <v>33872</v>
      </c>
    </row>
    <row r="9689" spans="1:4" ht="15" x14ac:dyDescent="0.25">
      <c r="A9689" s="53" t="s">
        <v>14251</v>
      </c>
      <c r="B9689" s="53">
        <v>10</v>
      </c>
      <c r="C9689" s="53" t="s">
        <v>33536</v>
      </c>
      <c r="D9689" s="53" t="s">
        <v>33872</v>
      </c>
    </row>
    <row r="9690" spans="1:4" ht="15" x14ac:dyDescent="0.25">
      <c r="A9690" s="53" t="s">
        <v>14252</v>
      </c>
      <c r="B9690" s="53">
        <v>20</v>
      </c>
      <c r="C9690" s="53" t="s">
        <v>33536</v>
      </c>
      <c r="D9690" s="53" t="s">
        <v>33872</v>
      </c>
    </row>
    <row r="9691" spans="1:4" ht="15" x14ac:dyDescent="0.25">
      <c r="A9691" s="53" t="s">
        <v>14253</v>
      </c>
      <c r="B9691" s="53">
        <v>10</v>
      </c>
      <c r="C9691" s="53" t="s">
        <v>33536</v>
      </c>
      <c r="D9691" s="53" t="s">
        <v>33872</v>
      </c>
    </row>
    <row r="9692" spans="1:4" ht="15" x14ac:dyDescent="0.25">
      <c r="A9692" s="53" t="s">
        <v>14254</v>
      </c>
      <c r="B9692" s="53">
        <v>15</v>
      </c>
      <c r="C9692" s="53" t="s">
        <v>33536</v>
      </c>
      <c r="D9692" s="53" t="s">
        <v>33872</v>
      </c>
    </row>
    <row r="9693" spans="1:4" ht="15" x14ac:dyDescent="0.25">
      <c r="A9693" s="53" t="s">
        <v>14255</v>
      </c>
      <c r="B9693" s="53">
        <v>15</v>
      </c>
      <c r="C9693" s="53" t="s">
        <v>33536</v>
      </c>
      <c r="D9693" s="53" t="s">
        <v>33872</v>
      </c>
    </row>
    <row r="9694" spans="1:4" ht="15" x14ac:dyDescent="0.25">
      <c r="A9694" s="53" t="s">
        <v>14256</v>
      </c>
      <c r="B9694" s="53">
        <v>20</v>
      </c>
      <c r="C9694" s="53" t="s">
        <v>33536</v>
      </c>
      <c r="D9694" s="53" t="s">
        <v>33872</v>
      </c>
    </row>
    <row r="9695" spans="1:4" ht="15" x14ac:dyDescent="0.25">
      <c r="A9695" s="53" t="s">
        <v>14257</v>
      </c>
      <c r="B9695" s="53">
        <v>15</v>
      </c>
      <c r="C9695" s="53" t="s">
        <v>33536</v>
      </c>
      <c r="D9695" s="53" t="s">
        <v>33872</v>
      </c>
    </row>
    <row r="9696" spans="1:4" ht="15" x14ac:dyDescent="0.25">
      <c r="A9696" s="53" t="s">
        <v>14258</v>
      </c>
      <c r="B9696" s="53">
        <v>15</v>
      </c>
      <c r="C9696" s="53" t="s">
        <v>33536</v>
      </c>
      <c r="D9696" s="53" t="s">
        <v>33872</v>
      </c>
    </row>
    <row r="9697" spans="1:4" ht="15" x14ac:dyDescent="0.25">
      <c r="A9697" s="53" t="s">
        <v>14259</v>
      </c>
      <c r="B9697" s="53">
        <v>15</v>
      </c>
      <c r="C9697" s="53" t="s">
        <v>33536</v>
      </c>
      <c r="D9697" s="53" t="s">
        <v>33872</v>
      </c>
    </row>
    <row r="9698" spans="1:4" ht="15" x14ac:dyDescent="0.25">
      <c r="A9698" s="53" t="s">
        <v>14260</v>
      </c>
      <c r="B9698" s="53">
        <v>15</v>
      </c>
      <c r="C9698" s="53" t="s">
        <v>33536</v>
      </c>
      <c r="D9698" s="53" t="s">
        <v>33872</v>
      </c>
    </row>
    <row r="9699" spans="1:4" ht="15" x14ac:dyDescent="0.25">
      <c r="A9699" s="53" t="s">
        <v>14261</v>
      </c>
      <c r="B9699" s="53">
        <v>15</v>
      </c>
      <c r="C9699" s="53" t="s">
        <v>33536</v>
      </c>
      <c r="D9699" s="53" t="s">
        <v>33872</v>
      </c>
    </row>
    <row r="9700" spans="1:4" ht="15" x14ac:dyDescent="0.25">
      <c r="A9700" s="53" t="s">
        <v>14262</v>
      </c>
      <c r="B9700" s="53">
        <v>15</v>
      </c>
      <c r="C9700" s="53" t="s">
        <v>33536</v>
      </c>
      <c r="D9700" s="53" t="s">
        <v>33872</v>
      </c>
    </row>
    <row r="9701" spans="1:4" ht="15" x14ac:dyDescent="0.25">
      <c r="A9701" s="53" t="s">
        <v>14263</v>
      </c>
      <c r="B9701" s="53">
        <v>15</v>
      </c>
      <c r="C9701" s="53" t="s">
        <v>33536</v>
      </c>
      <c r="D9701" s="53" t="s">
        <v>33872</v>
      </c>
    </row>
    <row r="9702" spans="1:4" ht="15" x14ac:dyDescent="0.25">
      <c r="A9702" s="53" t="s">
        <v>14264</v>
      </c>
      <c r="B9702" s="53">
        <v>20</v>
      </c>
      <c r="C9702" s="53" t="s">
        <v>33536</v>
      </c>
      <c r="D9702" s="53" t="s">
        <v>33872</v>
      </c>
    </row>
    <row r="9703" spans="1:4" ht="15" x14ac:dyDescent="0.25">
      <c r="A9703" s="53" t="s">
        <v>14265</v>
      </c>
      <c r="B9703" s="53">
        <v>20</v>
      </c>
      <c r="C9703" s="53" t="s">
        <v>33536</v>
      </c>
      <c r="D9703" s="53" t="s">
        <v>33872</v>
      </c>
    </row>
    <row r="9704" spans="1:4" ht="15" x14ac:dyDescent="0.25">
      <c r="A9704" s="53" t="s">
        <v>14266</v>
      </c>
      <c r="B9704" s="53">
        <v>20</v>
      </c>
      <c r="C9704" s="53" t="s">
        <v>33536</v>
      </c>
      <c r="D9704" s="53" t="s">
        <v>33872</v>
      </c>
    </row>
    <row r="9705" spans="1:4" ht="15" x14ac:dyDescent="0.25">
      <c r="A9705" s="53" t="s">
        <v>14267</v>
      </c>
      <c r="B9705" s="53">
        <v>20</v>
      </c>
      <c r="C9705" s="53" t="s">
        <v>33536</v>
      </c>
      <c r="D9705" s="53" t="s">
        <v>33872</v>
      </c>
    </row>
    <row r="9706" spans="1:4" ht="15" x14ac:dyDescent="0.25">
      <c r="A9706" s="53" t="s">
        <v>14268</v>
      </c>
      <c r="B9706" s="53">
        <v>20</v>
      </c>
      <c r="C9706" s="53" t="s">
        <v>33536</v>
      </c>
      <c r="D9706" s="53" t="s">
        <v>33872</v>
      </c>
    </row>
    <row r="9707" spans="1:4" ht="15" x14ac:dyDescent="0.25">
      <c r="A9707" s="53" t="s">
        <v>14269</v>
      </c>
      <c r="B9707" s="53">
        <v>20</v>
      </c>
      <c r="C9707" s="53" t="s">
        <v>33536</v>
      </c>
      <c r="D9707" s="53" t="s">
        <v>33872</v>
      </c>
    </row>
    <row r="9708" spans="1:4" ht="15" x14ac:dyDescent="0.25">
      <c r="A9708" s="53" t="s">
        <v>14270</v>
      </c>
      <c r="B9708" s="53">
        <v>20</v>
      </c>
      <c r="C9708" s="53" t="s">
        <v>33536</v>
      </c>
      <c r="D9708" s="53" t="s">
        <v>33872</v>
      </c>
    </row>
    <row r="9709" spans="1:4" ht="15" x14ac:dyDescent="0.25">
      <c r="A9709" s="53" t="s">
        <v>14271</v>
      </c>
      <c r="B9709" s="53">
        <v>20</v>
      </c>
      <c r="C9709" s="53" t="s">
        <v>33536</v>
      </c>
      <c r="D9709" s="53" t="s">
        <v>33872</v>
      </c>
    </row>
    <row r="9710" spans="1:4" ht="15" x14ac:dyDescent="0.25">
      <c r="A9710" s="53" t="s">
        <v>14272</v>
      </c>
      <c r="B9710" s="53">
        <v>20</v>
      </c>
      <c r="C9710" s="53" t="s">
        <v>33536</v>
      </c>
      <c r="D9710" s="53" t="s">
        <v>33872</v>
      </c>
    </row>
    <row r="9711" spans="1:4" ht="15" x14ac:dyDescent="0.25">
      <c r="A9711" s="53" t="s">
        <v>14273</v>
      </c>
      <c r="B9711" s="53">
        <v>40</v>
      </c>
      <c r="C9711" s="53" t="s">
        <v>33536</v>
      </c>
      <c r="D9711" s="53" t="s">
        <v>33872</v>
      </c>
    </row>
    <row r="9712" spans="1:4" ht="15" x14ac:dyDescent="0.25">
      <c r="A9712" s="53" t="s">
        <v>14274</v>
      </c>
      <c r="B9712" s="53">
        <v>40</v>
      </c>
      <c r="C9712" s="53" t="s">
        <v>33536</v>
      </c>
      <c r="D9712" s="53" t="s">
        <v>33872</v>
      </c>
    </row>
    <row r="9713" spans="1:4" ht="15" x14ac:dyDescent="0.25">
      <c r="A9713" s="53" t="s">
        <v>14275</v>
      </c>
      <c r="B9713" s="53">
        <v>40</v>
      </c>
      <c r="C9713" s="53" t="s">
        <v>33536</v>
      </c>
      <c r="D9713" s="53" t="s">
        <v>33872</v>
      </c>
    </row>
    <row r="9714" spans="1:4" ht="15" x14ac:dyDescent="0.25">
      <c r="A9714" s="53" t="s">
        <v>14276</v>
      </c>
      <c r="B9714" s="53">
        <v>40</v>
      </c>
      <c r="C9714" s="53" t="s">
        <v>33536</v>
      </c>
      <c r="D9714" s="53" t="s">
        <v>33872</v>
      </c>
    </row>
    <row r="9715" spans="1:4" ht="15" x14ac:dyDescent="0.25">
      <c r="A9715" s="53" t="s">
        <v>14277</v>
      </c>
      <c r="B9715" s="53">
        <v>40</v>
      </c>
      <c r="C9715" s="53" t="s">
        <v>33536</v>
      </c>
      <c r="D9715" s="53" t="s">
        <v>33872</v>
      </c>
    </row>
    <row r="9716" spans="1:4" ht="15" x14ac:dyDescent="0.25">
      <c r="A9716" s="53" t="s">
        <v>14278</v>
      </c>
      <c r="B9716" s="53">
        <v>40</v>
      </c>
      <c r="C9716" s="53" t="s">
        <v>33536</v>
      </c>
      <c r="D9716" s="53" t="s">
        <v>33872</v>
      </c>
    </row>
    <row r="9717" spans="1:4" ht="15" x14ac:dyDescent="0.25">
      <c r="A9717" s="53" t="s">
        <v>14279</v>
      </c>
      <c r="B9717" s="53">
        <v>40</v>
      </c>
      <c r="C9717" s="53" t="s">
        <v>33536</v>
      </c>
      <c r="D9717" s="53" t="s">
        <v>33872</v>
      </c>
    </row>
    <row r="9718" spans="1:4" ht="15" x14ac:dyDescent="0.25">
      <c r="A9718" s="53" t="s">
        <v>14280</v>
      </c>
      <c r="B9718" s="53">
        <v>40</v>
      </c>
      <c r="C9718" s="53" t="s">
        <v>33536</v>
      </c>
      <c r="D9718" s="53" t="s">
        <v>33872</v>
      </c>
    </row>
    <row r="9719" spans="1:4" ht="15" x14ac:dyDescent="0.25">
      <c r="A9719" s="53" t="s">
        <v>14281</v>
      </c>
      <c r="B9719" s="53">
        <v>40</v>
      </c>
      <c r="C9719" s="53" t="s">
        <v>33542</v>
      </c>
      <c r="D9719" s="53" t="s">
        <v>33872</v>
      </c>
    </row>
    <row r="9720" spans="1:4" ht="15" x14ac:dyDescent="0.25">
      <c r="A9720" s="53" t="s">
        <v>14282</v>
      </c>
      <c r="B9720" s="53">
        <v>20</v>
      </c>
      <c r="C9720" s="53" t="s">
        <v>33536</v>
      </c>
      <c r="D9720" s="53" t="s">
        <v>33872</v>
      </c>
    </row>
    <row r="9721" spans="1:4" ht="15" x14ac:dyDescent="0.25">
      <c r="A9721" s="53" t="s">
        <v>14283</v>
      </c>
      <c r="B9721" s="53">
        <v>20</v>
      </c>
      <c r="C9721" s="53" t="s">
        <v>33536</v>
      </c>
      <c r="D9721" s="53" t="s">
        <v>33872</v>
      </c>
    </row>
    <row r="9722" spans="1:4" ht="15" x14ac:dyDescent="0.25">
      <c r="A9722" s="53" t="s">
        <v>14284</v>
      </c>
      <c r="B9722" s="53">
        <v>10</v>
      </c>
      <c r="C9722" s="53" t="s">
        <v>33536</v>
      </c>
      <c r="D9722" s="53" t="s">
        <v>33872</v>
      </c>
    </row>
    <row r="9723" spans="1:4" ht="15" x14ac:dyDescent="0.25">
      <c r="A9723" s="53" t="s">
        <v>14285</v>
      </c>
      <c r="B9723" s="53">
        <v>20</v>
      </c>
      <c r="C9723" s="53" t="s">
        <v>33536</v>
      </c>
      <c r="D9723" s="53" t="s">
        <v>33872</v>
      </c>
    </row>
    <row r="9724" spans="1:4" ht="15" x14ac:dyDescent="0.25">
      <c r="A9724" s="53" t="s">
        <v>14286</v>
      </c>
      <c r="B9724" s="53">
        <v>40</v>
      </c>
      <c r="C9724" s="53" t="s">
        <v>33542</v>
      </c>
      <c r="D9724" s="53" t="s">
        <v>33872</v>
      </c>
    </row>
    <row r="9725" spans="1:4" ht="15" x14ac:dyDescent="0.25">
      <c r="A9725" s="53" t="s">
        <v>14287</v>
      </c>
      <c r="B9725" s="53">
        <v>40</v>
      </c>
      <c r="C9725" s="53" t="s">
        <v>33536</v>
      </c>
      <c r="D9725" s="53" t="s">
        <v>33872</v>
      </c>
    </row>
    <row r="9726" spans="1:4" ht="15" x14ac:dyDescent="0.25">
      <c r="A9726" s="53" t="s">
        <v>14288</v>
      </c>
      <c r="B9726" s="53">
        <v>40</v>
      </c>
      <c r="C9726" s="53" t="s">
        <v>33542</v>
      </c>
      <c r="D9726" s="53" t="s">
        <v>33872</v>
      </c>
    </row>
    <row r="9727" spans="1:4" ht="15" x14ac:dyDescent="0.25">
      <c r="A9727" s="53" t="s">
        <v>14289</v>
      </c>
      <c r="B9727" s="53">
        <v>20</v>
      </c>
      <c r="C9727" s="53" t="s">
        <v>33536</v>
      </c>
      <c r="D9727" s="53" t="s">
        <v>33872</v>
      </c>
    </row>
    <row r="9728" spans="1:4" ht="15" x14ac:dyDescent="0.25">
      <c r="A9728" s="53" t="s">
        <v>14290</v>
      </c>
      <c r="B9728" s="53">
        <v>20</v>
      </c>
      <c r="C9728" s="53" t="s">
        <v>33536</v>
      </c>
      <c r="D9728" s="53" t="s">
        <v>33872</v>
      </c>
    </row>
    <row r="9729" spans="1:4" ht="15" x14ac:dyDescent="0.25">
      <c r="A9729" s="53" t="s">
        <v>14291</v>
      </c>
      <c r="B9729" s="53">
        <v>20</v>
      </c>
      <c r="C9729" s="53" t="s">
        <v>33536</v>
      </c>
      <c r="D9729" s="53" t="s">
        <v>33872</v>
      </c>
    </row>
    <row r="9730" spans="1:4" ht="15" x14ac:dyDescent="0.25">
      <c r="A9730" s="53" t="s">
        <v>14292</v>
      </c>
      <c r="B9730" s="53">
        <v>20</v>
      </c>
      <c r="C9730" s="53" t="s">
        <v>33536</v>
      </c>
      <c r="D9730" s="53" t="s">
        <v>33872</v>
      </c>
    </row>
    <row r="9731" spans="1:4" ht="15" x14ac:dyDescent="0.25">
      <c r="A9731" s="53" t="s">
        <v>14293</v>
      </c>
      <c r="B9731" s="53">
        <v>20</v>
      </c>
      <c r="C9731" s="53" t="s">
        <v>33536</v>
      </c>
      <c r="D9731" s="53" t="s">
        <v>33872</v>
      </c>
    </row>
    <row r="9732" spans="1:4" ht="15" x14ac:dyDescent="0.25">
      <c r="A9732" s="53" t="s">
        <v>14294</v>
      </c>
      <c r="B9732" s="53">
        <v>20</v>
      </c>
      <c r="C9732" s="53" t="s">
        <v>33536</v>
      </c>
      <c r="D9732" s="53" t="s">
        <v>33872</v>
      </c>
    </row>
    <row r="9733" spans="1:4" ht="15" x14ac:dyDescent="0.25">
      <c r="A9733" s="53" t="s">
        <v>14295</v>
      </c>
      <c r="B9733" s="53">
        <v>60</v>
      </c>
      <c r="C9733" s="53" t="s">
        <v>33542</v>
      </c>
      <c r="D9733" s="53" t="s">
        <v>33873</v>
      </c>
    </row>
    <row r="9734" spans="1:4" ht="15" x14ac:dyDescent="0.25">
      <c r="A9734" s="53" t="s">
        <v>14296</v>
      </c>
      <c r="B9734" s="53">
        <v>20</v>
      </c>
      <c r="C9734" s="53" t="s">
        <v>33536</v>
      </c>
      <c r="D9734" s="53" t="s">
        <v>33872</v>
      </c>
    </row>
    <row r="9735" spans="1:4" ht="15" x14ac:dyDescent="0.25">
      <c r="A9735" s="53" t="s">
        <v>14297</v>
      </c>
      <c r="B9735" s="53">
        <v>10</v>
      </c>
      <c r="C9735" s="53" t="s">
        <v>33536</v>
      </c>
      <c r="D9735" s="53" t="s">
        <v>33872</v>
      </c>
    </row>
    <row r="9736" spans="1:4" ht="15" x14ac:dyDescent="0.25">
      <c r="A9736" s="53" t="s">
        <v>14298</v>
      </c>
      <c r="B9736" s="53">
        <v>10</v>
      </c>
      <c r="C9736" s="53" t="s">
        <v>33536</v>
      </c>
      <c r="D9736" s="53" t="s">
        <v>33872</v>
      </c>
    </row>
    <row r="9737" spans="1:4" ht="15" x14ac:dyDescent="0.25">
      <c r="A9737" s="53" t="s">
        <v>14299</v>
      </c>
      <c r="B9737" s="53">
        <v>10</v>
      </c>
      <c r="C9737" s="53" t="s">
        <v>33536</v>
      </c>
      <c r="D9737" s="53" t="s">
        <v>33872</v>
      </c>
    </row>
    <row r="9738" spans="1:4" ht="15" x14ac:dyDescent="0.25">
      <c r="A9738" s="53" t="s">
        <v>14300</v>
      </c>
      <c r="B9738" s="53">
        <v>15</v>
      </c>
      <c r="C9738" s="53" t="s">
        <v>33536</v>
      </c>
      <c r="D9738" s="53" t="s">
        <v>33872</v>
      </c>
    </row>
    <row r="9739" spans="1:4" ht="15" x14ac:dyDescent="0.25">
      <c r="A9739" s="53" t="s">
        <v>14301</v>
      </c>
      <c r="B9739" s="53">
        <v>20</v>
      </c>
      <c r="C9739" s="53" t="s">
        <v>33536</v>
      </c>
      <c r="D9739" s="53" t="s">
        <v>33872</v>
      </c>
    </row>
    <row r="9740" spans="1:4" ht="15" x14ac:dyDescent="0.25">
      <c r="A9740" s="53" t="s">
        <v>14302</v>
      </c>
      <c r="B9740" s="53">
        <v>10</v>
      </c>
      <c r="C9740" s="53" t="s">
        <v>33536</v>
      </c>
      <c r="D9740" s="53" t="s">
        <v>33872</v>
      </c>
    </row>
    <row r="9741" spans="1:4" ht="15" x14ac:dyDescent="0.25">
      <c r="A9741" s="53" t="s">
        <v>14303</v>
      </c>
      <c r="B9741" s="53">
        <v>10</v>
      </c>
      <c r="C9741" s="53" t="s">
        <v>33536</v>
      </c>
      <c r="D9741" s="53" t="s">
        <v>33872</v>
      </c>
    </row>
    <row r="9742" spans="1:4" ht="15" x14ac:dyDescent="0.25">
      <c r="A9742" s="53" t="s">
        <v>14304</v>
      </c>
      <c r="B9742" s="53">
        <v>20</v>
      </c>
      <c r="C9742" s="53" t="s">
        <v>33536</v>
      </c>
      <c r="D9742" s="53" t="s">
        <v>33872</v>
      </c>
    </row>
    <row r="9743" spans="1:4" ht="15" x14ac:dyDescent="0.25">
      <c r="A9743" s="53" t="s">
        <v>14305</v>
      </c>
      <c r="B9743" s="53">
        <v>10</v>
      </c>
      <c r="C9743" s="53" t="s">
        <v>33536</v>
      </c>
      <c r="D9743" s="53" t="s">
        <v>33872</v>
      </c>
    </row>
    <row r="9744" spans="1:4" ht="15" x14ac:dyDescent="0.25">
      <c r="A9744" s="53" t="s">
        <v>14306</v>
      </c>
      <c r="B9744" s="53">
        <v>40</v>
      </c>
      <c r="C9744" s="53" t="s">
        <v>33542</v>
      </c>
      <c r="D9744" s="53" t="s">
        <v>33872</v>
      </c>
    </row>
    <row r="9745" spans="1:4" ht="15" x14ac:dyDescent="0.25">
      <c r="A9745" s="53" t="s">
        <v>14307</v>
      </c>
      <c r="B9745" s="53">
        <v>10</v>
      </c>
      <c r="C9745" s="53" t="s">
        <v>33536</v>
      </c>
      <c r="D9745" s="53" t="s">
        <v>33872</v>
      </c>
    </row>
    <row r="9746" spans="1:4" ht="15" x14ac:dyDescent="0.25">
      <c r="A9746" s="53" t="s">
        <v>14308</v>
      </c>
      <c r="B9746" s="53">
        <v>10</v>
      </c>
      <c r="C9746" s="53" t="s">
        <v>33536</v>
      </c>
      <c r="D9746" s="53" t="s">
        <v>33872</v>
      </c>
    </row>
    <row r="9747" spans="1:4" ht="15" x14ac:dyDescent="0.25">
      <c r="A9747" s="53" t="s">
        <v>14309</v>
      </c>
      <c r="B9747" s="53">
        <v>10</v>
      </c>
      <c r="C9747" s="53" t="s">
        <v>33536</v>
      </c>
      <c r="D9747" s="53" t="s">
        <v>33872</v>
      </c>
    </row>
    <row r="9748" spans="1:4" ht="15" x14ac:dyDescent="0.25">
      <c r="A9748" s="53" t="s">
        <v>14310</v>
      </c>
      <c r="B9748" s="53">
        <v>20</v>
      </c>
      <c r="C9748" s="53" t="s">
        <v>33536</v>
      </c>
      <c r="D9748" s="53" t="s">
        <v>33872</v>
      </c>
    </row>
    <row r="9749" spans="1:4" ht="15" x14ac:dyDescent="0.25">
      <c r="A9749" s="53" t="s">
        <v>14311</v>
      </c>
      <c r="B9749" s="53">
        <v>10</v>
      </c>
      <c r="C9749" s="53" t="s">
        <v>33536</v>
      </c>
      <c r="D9749" s="53" t="s">
        <v>33872</v>
      </c>
    </row>
    <row r="9750" spans="1:4" ht="15" x14ac:dyDescent="0.25">
      <c r="A9750" s="53" t="s">
        <v>14312</v>
      </c>
      <c r="B9750" s="53">
        <v>15</v>
      </c>
      <c r="C9750" s="53" t="s">
        <v>33536</v>
      </c>
      <c r="D9750" s="53" t="s">
        <v>33872</v>
      </c>
    </row>
    <row r="9751" spans="1:4" ht="15" x14ac:dyDescent="0.25">
      <c r="A9751" s="53" t="s">
        <v>14313</v>
      </c>
      <c r="B9751" s="53">
        <v>15</v>
      </c>
      <c r="C9751" s="53" t="s">
        <v>33536</v>
      </c>
      <c r="D9751" s="53" t="s">
        <v>33872</v>
      </c>
    </row>
    <row r="9752" spans="1:4" ht="15" x14ac:dyDescent="0.25">
      <c r="A9752" s="53" t="s">
        <v>14314</v>
      </c>
      <c r="B9752" s="53">
        <v>20</v>
      </c>
      <c r="C9752" s="53" t="s">
        <v>33536</v>
      </c>
      <c r="D9752" s="53" t="s">
        <v>33872</v>
      </c>
    </row>
    <row r="9753" spans="1:4" ht="15" x14ac:dyDescent="0.25">
      <c r="A9753" s="53" t="s">
        <v>14315</v>
      </c>
      <c r="B9753" s="53">
        <v>15</v>
      </c>
      <c r="C9753" s="53" t="s">
        <v>33536</v>
      </c>
      <c r="D9753" s="53" t="s">
        <v>33872</v>
      </c>
    </row>
    <row r="9754" spans="1:4" ht="15" x14ac:dyDescent="0.25">
      <c r="A9754" s="53" t="s">
        <v>14316</v>
      </c>
      <c r="B9754" s="53">
        <v>15</v>
      </c>
      <c r="C9754" s="53" t="s">
        <v>33536</v>
      </c>
      <c r="D9754" s="53" t="s">
        <v>33872</v>
      </c>
    </row>
    <row r="9755" spans="1:4" ht="15" x14ac:dyDescent="0.25">
      <c r="A9755" s="53" t="s">
        <v>14317</v>
      </c>
      <c r="B9755" s="53">
        <v>15</v>
      </c>
      <c r="C9755" s="53" t="s">
        <v>33536</v>
      </c>
      <c r="D9755" s="53" t="s">
        <v>33872</v>
      </c>
    </row>
    <row r="9756" spans="1:4" ht="15" x14ac:dyDescent="0.25">
      <c r="A9756" s="53" t="s">
        <v>14318</v>
      </c>
      <c r="B9756" s="53">
        <v>15</v>
      </c>
      <c r="C9756" s="53" t="s">
        <v>33536</v>
      </c>
      <c r="D9756" s="53" t="s">
        <v>33872</v>
      </c>
    </row>
    <row r="9757" spans="1:4" ht="15" x14ac:dyDescent="0.25">
      <c r="A9757" s="53" t="s">
        <v>14319</v>
      </c>
      <c r="B9757" s="53">
        <v>15</v>
      </c>
      <c r="C9757" s="53" t="s">
        <v>33536</v>
      </c>
      <c r="D9757" s="53" t="s">
        <v>33872</v>
      </c>
    </row>
    <row r="9758" spans="1:4" ht="15" x14ac:dyDescent="0.25">
      <c r="A9758" s="53" t="s">
        <v>14320</v>
      </c>
      <c r="B9758" s="53">
        <v>15</v>
      </c>
      <c r="C9758" s="53" t="s">
        <v>33536</v>
      </c>
      <c r="D9758" s="53" t="s">
        <v>33872</v>
      </c>
    </row>
    <row r="9759" spans="1:4" ht="15" x14ac:dyDescent="0.25">
      <c r="A9759" s="53" t="s">
        <v>14321</v>
      </c>
      <c r="B9759" s="53">
        <v>15</v>
      </c>
      <c r="C9759" s="53" t="s">
        <v>33536</v>
      </c>
      <c r="D9759" s="53" t="s">
        <v>33872</v>
      </c>
    </row>
    <row r="9760" spans="1:4" ht="15" x14ac:dyDescent="0.25">
      <c r="A9760" s="53" t="s">
        <v>14322</v>
      </c>
      <c r="B9760" s="53">
        <v>20</v>
      </c>
      <c r="C9760" s="53" t="s">
        <v>33536</v>
      </c>
      <c r="D9760" s="53" t="s">
        <v>33872</v>
      </c>
    </row>
    <row r="9761" spans="1:4" ht="15" x14ac:dyDescent="0.25">
      <c r="A9761" s="53" t="s">
        <v>14323</v>
      </c>
      <c r="B9761" s="53">
        <v>20</v>
      </c>
      <c r="C9761" s="53" t="s">
        <v>33536</v>
      </c>
      <c r="D9761" s="53" t="s">
        <v>33872</v>
      </c>
    </row>
    <row r="9762" spans="1:4" ht="15" x14ac:dyDescent="0.25">
      <c r="A9762" s="53" t="s">
        <v>14324</v>
      </c>
      <c r="B9762" s="53">
        <v>20</v>
      </c>
      <c r="C9762" s="53" t="s">
        <v>33536</v>
      </c>
      <c r="D9762" s="53" t="s">
        <v>33872</v>
      </c>
    </row>
    <row r="9763" spans="1:4" ht="15" x14ac:dyDescent="0.25">
      <c r="A9763" s="53" t="s">
        <v>14325</v>
      </c>
      <c r="B9763" s="53">
        <v>20</v>
      </c>
      <c r="C9763" s="53" t="s">
        <v>33536</v>
      </c>
      <c r="D9763" s="53" t="s">
        <v>33872</v>
      </c>
    </row>
    <row r="9764" spans="1:4" ht="15" x14ac:dyDescent="0.25">
      <c r="A9764" s="53" t="s">
        <v>14326</v>
      </c>
      <c r="B9764" s="53">
        <v>20</v>
      </c>
      <c r="C9764" s="53" t="s">
        <v>33536</v>
      </c>
      <c r="D9764" s="53" t="s">
        <v>33872</v>
      </c>
    </row>
    <row r="9765" spans="1:4" ht="15" x14ac:dyDescent="0.25">
      <c r="A9765" s="53" t="s">
        <v>14327</v>
      </c>
      <c r="B9765" s="53">
        <v>20</v>
      </c>
      <c r="C9765" s="53" t="s">
        <v>33536</v>
      </c>
      <c r="D9765" s="53" t="s">
        <v>33872</v>
      </c>
    </row>
    <row r="9766" spans="1:4" ht="15" x14ac:dyDescent="0.25">
      <c r="A9766" s="53" t="s">
        <v>14328</v>
      </c>
      <c r="B9766" s="53">
        <v>20</v>
      </c>
      <c r="C9766" s="53" t="s">
        <v>33536</v>
      </c>
      <c r="D9766" s="53" t="s">
        <v>33872</v>
      </c>
    </row>
    <row r="9767" spans="1:4" ht="15" x14ac:dyDescent="0.25">
      <c r="A9767" s="53" t="s">
        <v>14329</v>
      </c>
      <c r="B9767" s="53">
        <v>20</v>
      </c>
      <c r="C9767" s="53" t="s">
        <v>33536</v>
      </c>
      <c r="D9767" s="53" t="s">
        <v>33872</v>
      </c>
    </row>
    <row r="9768" spans="1:4" ht="15" x14ac:dyDescent="0.25">
      <c r="A9768" s="53" t="s">
        <v>14330</v>
      </c>
      <c r="B9768" s="53">
        <v>20</v>
      </c>
      <c r="C9768" s="53" t="s">
        <v>33536</v>
      </c>
      <c r="D9768" s="53" t="s">
        <v>33872</v>
      </c>
    </row>
    <row r="9769" spans="1:4" ht="15" x14ac:dyDescent="0.25">
      <c r="A9769" s="53" t="s">
        <v>14331</v>
      </c>
      <c r="B9769" s="53">
        <v>20</v>
      </c>
      <c r="C9769" s="53" t="s">
        <v>33536</v>
      </c>
      <c r="D9769" s="53" t="s">
        <v>33872</v>
      </c>
    </row>
    <row r="9770" spans="1:4" ht="15" x14ac:dyDescent="0.25">
      <c r="A9770" s="53" t="s">
        <v>14332</v>
      </c>
      <c r="B9770" s="53">
        <v>20</v>
      </c>
      <c r="C9770" s="53" t="s">
        <v>33536</v>
      </c>
      <c r="D9770" s="53" t="s">
        <v>33872</v>
      </c>
    </row>
    <row r="9771" spans="1:4" ht="15" x14ac:dyDescent="0.25">
      <c r="A9771" s="53" t="s">
        <v>14333</v>
      </c>
      <c r="B9771" s="53">
        <v>20</v>
      </c>
      <c r="C9771" s="53" t="s">
        <v>33536</v>
      </c>
      <c r="D9771" s="53" t="s">
        <v>33872</v>
      </c>
    </row>
    <row r="9772" spans="1:4" ht="15" x14ac:dyDescent="0.25">
      <c r="A9772" s="53" t="s">
        <v>14334</v>
      </c>
      <c r="B9772" s="53">
        <v>20</v>
      </c>
      <c r="C9772" s="53" t="s">
        <v>33536</v>
      </c>
      <c r="D9772" s="53" t="s">
        <v>33872</v>
      </c>
    </row>
    <row r="9773" spans="1:4" ht="15" x14ac:dyDescent="0.25">
      <c r="A9773" s="53" t="s">
        <v>14335</v>
      </c>
      <c r="B9773" s="53">
        <v>20</v>
      </c>
      <c r="C9773" s="53"/>
      <c r="D9773" s="53" t="s">
        <v>33872</v>
      </c>
    </row>
    <row r="9774" spans="1:4" ht="15" x14ac:dyDescent="0.25">
      <c r="A9774" s="53" t="s">
        <v>14336</v>
      </c>
      <c r="B9774" s="53">
        <v>20</v>
      </c>
      <c r="C9774" s="53"/>
      <c r="D9774" s="53" t="s">
        <v>33872</v>
      </c>
    </row>
    <row r="9775" spans="1:4" ht="15" x14ac:dyDescent="0.25">
      <c r="A9775" s="53" t="s">
        <v>14337</v>
      </c>
      <c r="B9775" s="53">
        <v>20</v>
      </c>
      <c r="C9775" s="53"/>
      <c r="D9775" s="53" t="s">
        <v>33872</v>
      </c>
    </row>
    <row r="9776" spans="1:4" ht="15" x14ac:dyDescent="0.25">
      <c r="A9776" s="53" t="s">
        <v>14338</v>
      </c>
      <c r="B9776" s="53">
        <v>20</v>
      </c>
      <c r="C9776" s="53"/>
      <c r="D9776" s="53" t="s">
        <v>33872</v>
      </c>
    </row>
    <row r="9777" spans="1:4" ht="15" x14ac:dyDescent="0.25">
      <c r="A9777" s="53" t="s">
        <v>14339</v>
      </c>
      <c r="B9777" s="53">
        <v>20</v>
      </c>
      <c r="C9777" s="53"/>
      <c r="D9777" s="53" t="s">
        <v>33872</v>
      </c>
    </row>
    <row r="9778" spans="1:4" ht="15" x14ac:dyDescent="0.25">
      <c r="A9778" s="53" t="s">
        <v>14340</v>
      </c>
      <c r="B9778" s="53">
        <v>20</v>
      </c>
      <c r="C9778" s="53"/>
      <c r="D9778" s="53" t="s">
        <v>33872</v>
      </c>
    </row>
    <row r="9779" spans="1:4" ht="15" x14ac:dyDescent="0.25">
      <c r="A9779" s="53" t="s">
        <v>14341</v>
      </c>
      <c r="B9779" s="53">
        <v>20</v>
      </c>
      <c r="C9779" s="53"/>
      <c r="D9779" s="53" t="s">
        <v>33872</v>
      </c>
    </row>
    <row r="9780" spans="1:4" ht="15" x14ac:dyDescent="0.25">
      <c r="A9780" s="53" t="s">
        <v>14342</v>
      </c>
      <c r="B9780" s="53">
        <v>20</v>
      </c>
      <c r="C9780" s="53" t="s">
        <v>33536</v>
      </c>
      <c r="D9780" s="53" t="s">
        <v>33872</v>
      </c>
    </row>
    <row r="9781" spans="1:4" ht="15" x14ac:dyDescent="0.25">
      <c r="A9781" s="53" t="s">
        <v>14343</v>
      </c>
      <c r="B9781" s="53">
        <v>20</v>
      </c>
      <c r="C9781" s="53"/>
      <c r="D9781" s="53" t="s">
        <v>33872</v>
      </c>
    </row>
    <row r="9782" spans="1:4" ht="15" x14ac:dyDescent="0.25">
      <c r="A9782" s="53" t="s">
        <v>14344</v>
      </c>
      <c r="B9782" s="53">
        <v>20</v>
      </c>
      <c r="C9782" s="53"/>
      <c r="D9782" s="53" t="s">
        <v>33872</v>
      </c>
    </row>
    <row r="9783" spans="1:4" ht="15" x14ac:dyDescent="0.25">
      <c r="A9783" s="53" t="s">
        <v>14345</v>
      </c>
      <c r="B9783" s="53">
        <v>20</v>
      </c>
      <c r="C9783" s="53"/>
      <c r="D9783" s="53" t="s">
        <v>33872</v>
      </c>
    </row>
    <row r="9784" spans="1:4" ht="15" x14ac:dyDescent="0.25">
      <c r="A9784" s="53" t="s">
        <v>14346</v>
      </c>
      <c r="B9784" s="53">
        <v>20</v>
      </c>
      <c r="C9784" s="53" t="s">
        <v>33536</v>
      </c>
      <c r="D9784" s="53" t="s">
        <v>33872</v>
      </c>
    </row>
    <row r="9785" spans="1:4" ht="15" x14ac:dyDescent="0.25">
      <c r="A9785" s="53" t="s">
        <v>14347</v>
      </c>
      <c r="B9785" s="53">
        <v>20</v>
      </c>
      <c r="C9785" s="53" t="s">
        <v>33536</v>
      </c>
      <c r="D9785" s="53" t="s">
        <v>33872</v>
      </c>
    </row>
    <row r="9786" spans="1:4" ht="15" x14ac:dyDescent="0.25">
      <c r="A9786" s="53" t="s">
        <v>14348</v>
      </c>
      <c r="B9786" s="53">
        <v>20</v>
      </c>
      <c r="C9786" s="53"/>
      <c r="D9786" s="53" t="s">
        <v>33872</v>
      </c>
    </row>
    <row r="9787" spans="1:4" ht="15" x14ac:dyDescent="0.25">
      <c r="A9787" s="53" t="s">
        <v>14349</v>
      </c>
      <c r="B9787" s="53">
        <v>20</v>
      </c>
      <c r="C9787" s="53"/>
      <c r="D9787" s="53" t="s">
        <v>33872</v>
      </c>
    </row>
    <row r="9788" spans="1:4" ht="15" x14ac:dyDescent="0.25">
      <c r="A9788" s="53" t="s">
        <v>14350</v>
      </c>
      <c r="B9788" s="53">
        <v>20</v>
      </c>
      <c r="C9788" s="53"/>
      <c r="D9788" s="53" t="s">
        <v>33872</v>
      </c>
    </row>
    <row r="9789" spans="1:4" ht="15" x14ac:dyDescent="0.25">
      <c r="A9789" s="53" t="s">
        <v>14351</v>
      </c>
      <c r="B9789" s="53">
        <v>20</v>
      </c>
      <c r="C9789" s="53"/>
      <c r="D9789" s="53" t="s">
        <v>33872</v>
      </c>
    </row>
    <row r="9790" spans="1:4" ht="15" x14ac:dyDescent="0.25">
      <c r="A9790" s="53" t="s">
        <v>14352</v>
      </c>
      <c r="B9790" s="53">
        <v>30</v>
      </c>
      <c r="C9790" s="53" t="s">
        <v>33536</v>
      </c>
      <c r="D9790" s="53" t="s">
        <v>33872</v>
      </c>
    </row>
    <row r="9791" spans="1:4" ht="15" x14ac:dyDescent="0.25">
      <c r="A9791" s="53" t="s">
        <v>14353</v>
      </c>
      <c r="B9791" s="53">
        <v>20</v>
      </c>
      <c r="C9791" s="53"/>
      <c r="D9791" s="53" t="s">
        <v>33872</v>
      </c>
    </row>
    <row r="9792" spans="1:4" ht="15" x14ac:dyDescent="0.25">
      <c r="A9792" s="53" t="s">
        <v>14354</v>
      </c>
      <c r="B9792" s="53">
        <v>20</v>
      </c>
      <c r="C9792" s="53"/>
      <c r="D9792" s="53" t="s">
        <v>33872</v>
      </c>
    </row>
    <row r="9793" spans="1:4" ht="15" x14ac:dyDescent="0.25">
      <c r="A9793" s="53" t="s">
        <v>14355</v>
      </c>
      <c r="B9793" s="53">
        <v>30</v>
      </c>
      <c r="C9793" s="53"/>
      <c r="D9793" s="53" t="s">
        <v>33872</v>
      </c>
    </row>
    <row r="9794" spans="1:4" ht="15" x14ac:dyDescent="0.25">
      <c r="A9794" s="53" t="s">
        <v>14356</v>
      </c>
      <c r="B9794" s="53">
        <v>20</v>
      </c>
      <c r="C9794" s="53" t="s">
        <v>33536</v>
      </c>
      <c r="D9794" s="53" t="s">
        <v>33872</v>
      </c>
    </row>
    <row r="9795" spans="1:4" ht="15" x14ac:dyDescent="0.25">
      <c r="A9795" s="53" t="s">
        <v>14357</v>
      </c>
      <c r="B9795" s="53">
        <v>20</v>
      </c>
      <c r="C9795" s="53"/>
      <c r="D9795" s="53" t="s">
        <v>33872</v>
      </c>
    </row>
    <row r="9796" spans="1:4" ht="15" x14ac:dyDescent="0.25">
      <c r="A9796" s="53" t="s">
        <v>14358</v>
      </c>
      <c r="B9796" s="53">
        <v>30</v>
      </c>
      <c r="C9796" s="53"/>
      <c r="D9796" s="53" t="s">
        <v>33872</v>
      </c>
    </row>
    <row r="9797" spans="1:4" ht="15" x14ac:dyDescent="0.25">
      <c r="A9797" s="53" t="s">
        <v>14359</v>
      </c>
      <c r="B9797" s="53">
        <v>30</v>
      </c>
      <c r="C9797" s="53"/>
      <c r="D9797" s="53" t="s">
        <v>33872</v>
      </c>
    </row>
    <row r="9798" spans="1:4" ht="15" x14ac:dyDescent="0.25">
      <c r="A9798" s="53" t="s">
        <v>14360</v>
      </c>
      <c r="B9798" s="53">
        <v>30</v>
      </c>
      <c r="C9798" s="53"/>
      <c r="D9798" s="53" t="s">
        <v>33872</v>
      </c>
    </row>
    <row r="9799" spans="1:4" ht="15" x14ac:dyDescent="0.25">
      <c r="A9799" s="53" t="s">
        <v>14361</v>
      </c>
      <c r="B9799" s="53">
        <v>30</v>
      </c>
      <c r="C9799" s="53"/>
      <c r="D9799" s="53" t="s">
        <v>33872</v>
      </c>
    </row>
    <row r="9800" spans="1:4" ht="15" x14ac:dyDescent="0.25">
      <c r="A9800" s="53" t="s">
        <v>14362</v>
      </c>
      <c r="B9800" s="53">
        <v>30</v>
      </c>
      <c r="C9800" s="53"/>
      <c r="D9800" s="53" t="s">
        <v>33872</v>
      </c>
    </row>
    <row r="9801" spans="1:4" ht="15" x14ac:dyDescent="0.25">
      <c r="A9801" s="53" t="s">
        <v>14363</v>
      </c>
      <c r="B9801" s="53">
        <v>30</v>
      </c>
      <c r="C9801" s="53"/>
      <c r="D9801" s="53" t="s">
        <v>33872</v>
      </c>
    </row>
    <row r="9802" spans="1:4" ht="15" x14ac:dyDescent="0.25">
      <c r="A9802" s="53" t="s">
        <v>14364</v>
      </c>
      <c r="B9802" s="53">
        <v>30</v>
      </c>
      <c r="C9802" s="53"/>
      <c r="D9802" s="53" t="s">
        <v>33872</v>
      </c>
    </row>
    <row r="9803" spans="1:4" ht="15" x14ac:dyDescent="0.25">
      <c r="A9803" s="53" t="s">
        <v>14365</v>
      </c>
      <c r="B9803" s="53">
        <v>30</v>
      </c>
      <c r="C9803" s="53"/>
      <c r="D9803" s="53" t="s">
        <v>33872</v>
      </c>
    </row>
    <row r="9804" spans="1:4" ht="15" x14ac:dyDescent="0.25">
      <c r="A9804" s="53" t="s">
        <v>14366</v>
      </c>
      <c r="B9804" s="53">
        <v>30</v>
      </c>
      <c r="C9804" s="53"/>
      <c r="D9804" s="53" t="s">
        <v>33872</v>
      </c>
    </row>
    <row r="9805" spans="1:4" ht="15" x14ac:dyDescent="0.25">
      <c r="A9805" s="53" t="s">
        <v>14367</v>
      </c>
      <c r="B9805" s="53">
        <v>30</v>
      </c>
      <c r="C9805" s="53" t="s">
        <v>33536</v>
      </c>
      <c r="D9805" s="53" t="s">
        <v>33873</v>
      </c>
    </row>
    <row r="9806" spans="1:4" ht="15" x14ac:dyDescent="0.25">
      <c r="A9806" s="53" t="s">
        <v>14368</v>
      </c>
      <c r="B9806" s="53">
        <v>30</v>
      </c>
      <c r="C9806" s="53" t="s">
        <v>33536</v>
      </c>
      <c r="D9806" s="53" t="s">
        <v>33873</v>
      </c>
    </row>
    <row r="9807" spans="1:4" ht="15" x14ac:dyDescent="0.25">
      <c r="A9807" s="53" t="s">
        <v>14369</v>
      </c>
      <c r="B9807" s="53">
        <v>30</v>
      </c>
      <c r="C9807" s="53"/>
      <c r="D9807" s="53" t="s">
        <v>33872</v>
      </c>
    </row>
    <row r="9808" spans="1:4" ht="15" x14ac:dyDescent="0.25">
      <c r="A9808" s="53" t="s">
        <v>14370</v>
      </c>
      <c r="B9808" s="53">
        <v>30</v>
      </c>
      <c r="C9808" s="53"/>
      <c r="D9808" s="53" t="s">
        <v>33872</v>
      </c>
    </row>
    <row r="9809" spans="1:4" ht="15" x14ac:dyDescent="0.25">
      <c r="A9809" s="53" t="s">
        <v>14371</v>
      </c>
      <c r="B9809" s="53">
        <v>30</v>
      </c>
      <c r="C9809" s="53"/>
      <c r="D9809" s="53" t="s">
        <v>33872</v>
      </c>
    </row>
    <row r="9810" spans="1:4" ht="15" x14ac:dyDescent="0.25">
      <c r="A9810" s="53" t="s">
        <v>14372</v>
      </c>
      <c r="B9810" s="53">
        <v>30</v>
      </c>
      <c r="C9810" s="53"/>
      <c r="D9810" s="53" t="s">
        <v>33872</v>
      </c>
    </row>
    <row r="9811" spans="1:4" ht="15" x14ac:dyDescent="0.25">
      <c r="A9811" s="53" t="s">
        <v>14373</v>
      </c>
      <c r="B9811" s="53">
        <v>30</v>
      </c>
      <c r="C9811" s="53"/>
      <c r="D9811" s="53" t="s">
        <v>33872</v>
      </c>
    </row>
    <row r="9812" spans="1:4" ht="15" x14ac:dyDescent="0.25">
      <c r="A9812" s="53" t="s">
        <v>14374</v>
      </c>
      <c r="B9812" s="53">
        <v>30</v>
      </c>
      <c r="C9812" s="53" t="s">
        <v>33536</v>
      </c>
      <c r="D9812" s="53" t="s">
        <v>33873</v>
      </c>
    </row>
    <row r="9813" spans="1:4" ht="15" x14ac:dyDescent="0.25">
      <c r="A9813" s="53" t="s">
        <v>14375</v>
      </c>
      <c r="B9813" s="53">
        <v>30</v>
      </c>
      <c r="C9813" s="53"/>
      <c r="D9813" s="53" t="s">
        <v>33872</v>
      </c>
    </row>
    <row r="9814" spans="1:4" ht="15" x14ac:dyDescent="0.25">
      <c r="A9814" s="53" t="s">
        <v>14376</v>
      </c>
      <c r="B9814" s="53">
        <v>30</v>
      </c>
      <c r="C9814" s="53"/>
      <c r="D9814" s="53" t="s">
        <v>33872</v>
      </c>
    </row>
    <row r="9815" spans="1:4" ht="15" x14ac:dyDescent="0.25">
      <c r="A9815" s="53" t="s">
        <v>14377</v>
      </c>
      <c r="B9815" s="53">
        <v>30</v>
      </c>
      <c r="C9815" s="53" t="s">
        <v>33536</v>
      </c>
      <c r="D9815" s="53" t="s">
        <v>33873</v>
      </c>
    </row>
    <row r="9816" spans="1:4" ht="15" x14ac:dyDescent="0.25">
      <c r="A9816" s="53" t="s">
        <v>14378</v>
      </c>
      <c r="B9816" s="53">
        <v>30</v>
      </c>
      <c r="C9816" s="53"/>
      <c r="D9816" s="53" t="s">
        <v>33872</v>
      </c>
    </row>
    <row r="9817" spans="1:4" ht="15" x14ac:dyDescent="0.25">
      <c r="A9817" s="53" t="s">
        <v>14379</v>
      </c>
      <c r="B9817" s="53">
        <v>30</v>
      </c>
      <c r="C9817" s="53"/>
      <c r="D9817" s="53" t="s">
        <v>33872</v>
      </c>
    </row>
    <row r="9818" spans="1:4" ht="15" x14ac:dyDescent="0.25">
      <c r="A9818" s="53" t="s">
        <v>14380</v>
      </c>
      <c r="B9818" s="53">
        <v>30</v>
      </c>
      <c r="C9818" s="53"/>
      <c r="D9818" s="53" t="s">
        <v>33872</v>
      </c>
    </row>
    <row r="9819" spans="1:4" ht="15" x14ac:dyDescent="0.25">
      <c r="A9819" s="53" t="s">
        <v>14381</v>
      </c>
      <c r="B9819" s="53">
        <v>30</v>
      </c>
      <c r="C9819" s="53"/>
      <c r="D9819" s="53" t="s">
        <v>33872</v>
      </c>
    </row>
    <row r="9820" spans="1:4" ht="15" x14ac:dyDescent="0.25">
      <c r="A9820" s="53" t="s">
        <v>14382</v>
      </c>
      <c r="B9820" s="53">
        <v>30</v>
      </c>
      <c r="C9820" s="53"/>
      <c r="D9820" s="53" t="s">
        <v>33872</v>
      </c>
    </row>
    <row r="9821" spans="1:4" ht="15" x14ac:dyDescent="0.25">
      <c r="A9821" s="53" t="s">
        <v>14383</v>
      </c>
      <c r="B9821" s="53">
        <v>30</v>
      </c>
      <c r="C9821" s="53"/>
      <c r="D9821" s="53" t="s">
        <v>33872</v>
      </c>
    </row>
    <row r="9822" spans="1:4" ht="15" x14ac:dyDescent="0.25">
      <c r="A9822" s="53" t="s">
        <v>14384</v>
      </c>
      <c r="B9822" s="53">
        <v>30</v>
      </c>
      <c r="C9822" s="53"/>
      <c r="D9822" s="53" t="s">
        <v>33872</v>
      </c>
    </row>
    <row r="9823" spans="1:4" ht="15" x14ac:dyDescent="0.25">
      <c r="A9823" s="53" t="s">
        <v>14385</v>
      </c>
      <c r="B9823" s="53">
        <v>30</v>
      </c>
      <c r="C9823" s="53"/>
      <c r="D9823" s="53" t="s">
        <v>33872</v>
      </c>
    </row>
    <row r="9824" spans="1:4" ht="15" x14ac:dyDescent="0.25">
      <c r="A9824" s="53" t="s">
        <v>14386</v>
      </c>
      <c r="B9824" s="53">
        <v>30</v>
      </c>
      <c r="C9824" s="53" t="s">
        <v>33536</v>
      </c>
      <c r="D9824" s="53" t="s">
        <v>33872</v>
      </c>
    </row>
    <row r="9825" spans="1:4" ht="15" x14ac:dyDescent="0.25">
      <c r="A9825" s="53" t="s">
        <v>14387</v>
      </c>
      <c r="B9825" s="53">
        <v>30</v>
      </c>
      <c r="C9825" s="53"/>
      <c r="D9825" s="53" t="s">
        <v>33872</v>
      </c>
    </row>
    <row r="9826" spans="1:4" ht="15" x14ac:dyDescent="0.25">
      <c r="A9826" s="53" t="s">
        <v>14388</v>
      </c>
      <c r="B9826" s="53">
        <v>30</v>
      </c>
      <c r="C9826" s="53"/>
      <c r="D9826" s="53" t="s">
        <v>33872</v>
      </c>
    </row>
    <row r="9827" spans="1:4" ht="15" x14ac:dyDescent="0.25">
      <c r="A9827" s="53" t="s">
        <v>14389</v>
      </c>
      <c r="B9827" s="53">
        <v>30</v>
      </c>
      <c r="C9827" s="53" t="s">
        <v>33536</v>
      </c>
      <c r="D9827" s="53" t="s">
        <v>33873</v>
      </c>
    </row>
    <row r="9828" spans="1:4" ht="15" x14ac:dyDescent="0.25">
      <c r="A9828" s="53" t="s">
        <v>14390</v>
      </c>
      <c r="B9828" s="53">
        <v>30</v>
      </c>
      <c r="C9828" s="53" t="s">
        <v>33536</v>
      </c>
      <c r="D9828" s="53" t="s">
        <v>33873</v>
      </c>
    </row>
    <row r="9829" spans="1:4" ht="15" x14ac:dyDescent="0.25">
      <c r="A9829" s="53" t="s">
        <v>14391</v>
      </c>
      <c r="B9829" s="53">
        <v>60</v>
      </c>
      <c r="C9829" s="53" t="s">
        <v>33542</v>
      </c>
      <c r="D9829" s="53" t="s">
        <v>33873</v>
      </c>
    </row>
    <row r="9830" spans="1:4" ht="15" x14ac:dyDescent="0.25">
      <c r="A9830" s="53" t="s">
        <v>14392</v>
      </c>
      <c r="B9830" s="53">
        <v>30</v>
      </c>
      <c r="C9830" s="53" t="s">
        <v>33536</v>
      </c>
      <c r="D9830" s="53" t="s">
        <v>33872</v>
      </c>
    </row>
    <row r="9831" spans="1:4" ht="15" x14ac:dyDescent="0.25">
      <c r="A9831" s="53" t="s">
        <v>14393</v>
      </c>
      <c r="B9831" s="53">
        <v>30</v>
      </c>
      <c r="C9831" s="53"/>
      <c r="D9831" s="53" t="s">
        <v>33872</v>
      </c>
    </row>
    <row r="9832" spans="1:4" ht="15" x14ac:dyDescent="0.25">
      <c r="A9832" s="53" t="s">
        <v>14394</v>
      </c>
      <c r="B9832" s="53">
        <v>30</v>
      </c>
      <c r="C9832" s="53"/>
      <c r="D9832" s="53" t="s">
        <v>33872</v>
      </c>
    </row>
    <row r="9833" spans="1:4" ht="15" x14ac:dyDescent="0.25">
      <c r="A9833" s="53" t="s">
        <v>14395</v>
      </c>
      <c r="B9833" s="53">
        <v>30</v>
      </c>
      <c r="C9833" s="53"/>
      <c r="D9833" s="53" t="s">
        <v>33872</v>
      </c>
    </row>
    <row r="9834" spans="1:4" ht="15" x14ac:dyDescent="0.25">
      <c r="A9834" s="53" t="s">
        <v>14396</v>
      </c>
      <c r="B9834" s="53">
        <v>30</v>
      </c>
      <c r="C9834" s="53" t="s">
        <v>33536</v>
      </c>
      <c r="D9834" s="53" t="s">
        <v>33872</v>
      </c>
    </row>
    <row r="9835" spans="1:4" ht="15" x14ac:dyDescent="0.25">
      <c r="A9835" s="53" t="s">
        <v>14397</v>
      </c>
      <c r="B9835" s="53">
        <v>30</v>
      </c>
      <c r="C9835" s="53"/>
      <c r="D9835" s="53" t="s">
        <v>33872</v>
      </c>
    </row>
    <row r="9836" spans="1:4" ht="15" x14ac:dyDescent="0.25">
      <c r="A9836" s="53" t="s">
        <v>14398</v>
      </c>
      <c r="B9836" s="53">
        <v>30</v>
      </c>
      <c r="C9836" s="53"/>
      <c r="D9836" s="53" t="s">
        <v>33872</v>
      </c>
    </row>
    <row r="9837" spans="1:4" ht="15" x14ac:dyDescent="0.25">
      <c r="A9837" s="53" t="s">
        <v>14399</v>
      </c>
      <c r="B9837" s="53">
        <v>30</v>
      </c>
      <c r="C9837" s="53"/>
      <c r="D9837" s="53" t="s">
        <v>33872</v>
      </c>
    </row>
    <row r="9838" spans="1:4" ht="15" x14ac:dyDescent="0.25">
      <c r="A9838" s="53" t="s">
        <v>14400</v>
      </c>
      <c r="B9838" s="53">
        <v>30</v>
      </c>
      <c r="C9838" s="53"/>
      <c r="D9838" s="53" t="s">
        <v>33872</v>
      </c>
    </row>
    <row r="9839" spans="1:4" ht="15" x14ac:dyDescent="0.25">
      <c r="A9839" s="53" t="s">
        <v>14401</v>
      </c>
      <c r="B9839" s="53">
        <v>30</v>
      </c>
      <c r="C9839" s="53" t="s">
        <v>33536</v>
      </c>
      <c r="D9839" s="53" t="s">
        <v>33873</v>
      </c>
    </row>
    <row r="9840" spans="1:4" ht="15" x14ac:dyDescent="0.25">
      <c r="A9840" s="53" t="s">
        <v>14402</v>
      </c>
      <c r="B9840" s="53">
        <v>30</v>
      </c>
      <c r="C9840" s="53"/>
      <c r="D9840" s="53" t="s">
        <v>33872</v>
      </c>
    </row>
    <row r="9841" spans="1:4" ht="15" x14ac:dyDescent="0.25">
      <c r="A9841" s="53" t="s">
        <v>14403</v>
      </c>
      <c r="B9841" s="53">
        <v>30</v>
      </c>
      <c r="C9841" s="53"/>
      <c r="D9841" s="53" t="s">
        <v>33872</v>
      </c>
    </row>
    <row r="9842" spans="1:4" ht="15" x14ac:dyDescent="0.25">
      <c r="A9842" s="53" t="s">
        <v>14404</v>
      </c>
      <c r="B9842" s="53">
        <v>30</v>
      </c>
      <c r="C9842" s="53"/>
      <c r="D9842" s="53" t="s">
        <v>33872</v>
      </c>
    </row>
    <row r="9843" spans="1:4" ht="15" x14ac:dyDescent="0.25">
      <c r="A9843" s="53" t="s">
        <v>14405</v>
      </c>
      <c r="B9843" s="53">
        <v>30</v>
      </c>
      <c r="C9843" s="53"/>
      <c r="D9843" s="53" t="s">
        <v>33872</v>
      </c>
    </row>
    <row r="9844" spans="1:4" ht="15" x14ac:dyDescent="0.25">
      <c r="A9844" s="53" t="s">
        <v>14406</v>
      </c>
      <c r="B9844" s="53">
        <v>30</v>
      </c>
      <c r="C9844" s="53"/>
      <c r="D9844" s="53" t="s">
        <v>33872</v>
      </c>
    </row>
    <row r="9845" spans="1:4" ht="15" x14ac:dyDescent="0.25">
      <c r="A9845" s="53" t="s">
        <v>14407</v>
      </c>
      <c r="B9845" s="53">
        <v>30</v>
      </c>
      <c r="C9845" s="53"/>
      <c r="D9845" s="53" t="s">
        <v>33872</v>
      </c>
    </row>
    <row r="9846" spans="1:4" ht="15" x14ac:dyDescent="0.25">
      <c r="A9846" s="53" t="s">
        <v>14408</v>
      </c>
      <c r="B9846" s="53">
        <v>30</v>
      </c>
      <c r="C9846" s="53" t="s">
        <v>33536</v>
      </c>
      <c r="D9846" s="53" t="s">
        <v>33873</v>
      </c>
    </row>
    <row r="9847" spans="1:4" ht="15" x14ac:dyDescent="0.25">
      <c r="A9847" s="53" t="s">
        <v>14409</v>
      </c>
      <c r="B9847" s="53">
        <v>30</v>
      </c>
      <c r="C9847" s="53"/>
      <c r="D9847" s="53" t="s">
        <v>33872</v>
      </c>
    </row>
    <row r="9848" spans="1:4" ht="15" x14ac:dyDescent="0.25">
      <c r="A9848" s="53" t="s">
        <v>14410</v>
      </c>
      <c r="B9848" s="53">
        <v>30</v>
      </c>
      <c r="C9848" s="53" t="s">
        <v>33536</v>
      </c>
      <c r="D9848" s="53" t="s">
        <v>33873</v>
      </c>
    </row>
    <row r="9849" spans="1:4" ht="15" x14ac:dyDescent="0.25">
      <c r="A9849" s="53" t="s">
        <v>14411</v>
      </c>
      <c r="B9849" s="53">
        <v>30</v>
      </c>
      <c r="C9849" s="53"/>
      <c r="D9849" s="53" t="s">
        <v>33872</v>
      </c>
    </row>
    <row r="9850" spans="1:4" ht="15" x14ac:dyDescent="0.25">
      <c r="A9850" s="53" t="s">
        <v>14412</v>
      </c>
      <c r="B9850" s="53">
        <v>30</v>
      </c>
      <c r="C9850" s="53"/>
      <c r="D9850" s="53" t="s">
        <v>33872</v>
      </c>
    </row>
    <row r="9851" spans="1:4" ht="15" x14ac:dyDescent="0.25">
      <c r="A9851" s="53" t="s">
        <v>14413</v>
      </c>
      <c r="B9851" s="53">
        <v>30</v>
      </c>
      <c r="C9851" s="53"/>
      <c r="D9851" s="53" t="s">
        <v>33872</v>
      </c>
    </row>
    <row r="9852" spans="1:4" ht="15" x14ac:dyDescent="0.25">
      <c r="A9852" s="53" t="s">
        <v>14414</v>
      </c>
      <c r="B9852" s="53">
        <v>30</v>
      </c>
      <c r="C9852" s="53"/>
      <c r="D9852" s="53" t="s">
        <v>33872</v>
      </c>
    </row>
    <row r="9853" spans="1:4" ht="15" x14ac:dyDescent="0.25">
      <c r="A9853" s="53" t="s">
        <v>14415</v>
      </c>
      <c r="B9853" s="53">
        <v>30</v>
      </c>
      <c r="C9853" s="53" t="s">
        <v>33536</v>
      </c>
      <c r="D9853" s="53" t="s">
        <v>33873</v>
      </c>
    </row>
    <row r="9854" spans="1:4" ht="15" x14ac:dyDescent="0.25">
      <c r="A9854" s="53" t="s">
        <v>14416</v>
      </c>
      <c r="B9854" s="53">
        <v>30</v>
      </c>
      <c r="C9854" s="53" t="s">
        <v>33536</v>
      </c>
      <c r="D9854" s="53" t="s">
        <v>33873</v>
      </c>
    </row>
    <row r="9855" spans="1:4" ht="15" x14ac:dyDescent="0.25">
      <c r="A9855" s="53" t="s">
        <v>14417</v>
      </c>
      <c r="B9855" s="53">
        <v>30</v>
      </c>
      <c r="C9855" s="53" t="s">
        <v>33536</v>
      </c>
      <c r="D9855" s="53" t="s">
        <v>33873</v>
      </c>
    </row>
    <row r="9856" spans="1:4" ht="15" x14ac:dyDescent="0.25">
      <c r="A9856" s="53" t="s">
        <v>14418</v>
      </c>
      <c r="B9856" s="53">
        <v>30</v>
      </c>
      <c r="C9856" s="53" t="s">
        <v>33536</v>
      </c>
      <c r="D9856" s="53" t="s">
        <v>33872</v>
      </c>
    </row>
    <row r="9857" spans="1:4" ht="15" x14ac:dyDescent="0.25">
      <c r="A9857" s="53" t="s">
        <v>14419</v>
      </c>
      <c r="B9857" s="53">
        <v>30</v>
      </c>
      <c r="C9857" s="53" t="s">
        <v>33536</v>
      </c>
      <c r="D9857" s="53" t="s">
        <v>33873</v>
      </c>
    </row>
    <row r="9858" spans="1:4" ht="15" x14ac:dyDescent="0.25">
      <c r="A9858" s="53" t="s">
        <v>14420</v>
      </c>
      <c r="B9858" s="53">
        <v>30</v>
      </c>
      <c r="C9858" s="53" t="s">
        <v>33536</v>
      </c>
      <c r="D9858" s="53" t="s">
        <v>33872</v>
      </c>
    </row>
    <row r="9859" spans="1:4" ht="15" x14ac:dyDescent="0.25">
      <c r="A9859" s="53" t="s">
        <v>14421</v>
      </c>
      <c r="B9859" s="53">
        <v>30</v>
      </c>
      <c r="C9859" s="53" t="s">
        <v>33536</v>
      </c>
      <c r="D9859" s="53" t="s">
        <v>33873</v>
      </c>
    </row>
    <row r="9860" spans="1:4" ht="15" x14ac:dyDescent="0.25">
      <c r="A9860" s="53" t="s">
        <v>14422</v>
      </c>
      <c r="B9860" s="53">
        <v>30</v>
      </c>
      <c r="C9860" s="53" t="s">
        <v>33536</v>
      </c>
      <c r="D9860" s="53" t="s">
        <v>33873</v>
      </c>
    </row>
    <row r="9861" spans="1:4" ht="15" x14ac:dyDescent="0.25">
      <c r="A9861" s="53" t="s">
        <v>14423</v>
      </c>
      <c r="B9861" s="53">
        <v>30</v>
      </c>
      <c r="C9861" s="53" t="s">
        <v>33536</v>
      </c>
      <c r="D9861" s="53" t="s">
        <v>33873</v>
      </c>
    </row>
    <row r="9862" spans="1:4" ht="15" x14ac:dyDescent="0.25">
      <c r="A9862" s="53" t="s">
        <v>14424</v>
      </c>
      <c r="B9862" s="53">
        <v>30</v>
      </c>
      <c r="C9862" s="53" t="s">
        <v>33536</v>
      </c>
      <c r="D9862" s="53" t="s">
        <v>33873</v>
      </c>
    </row>
    <row r="9863" spans="1:4" ht="15" x14ac:dyDescent="0.25">
      <c r="A9863" s="53" t="s">
        <v>14425</v>
      </c>
      <c r="B9863" s="53">
        <v>30</v>
      </c>
      <c r="C9863" s="53" t="s">
        <v>33536</v>
      </c>
      <c r="D9863" s="53" t="s">
        <v>33873</v>
      </c>
    </row>
    <row r="9864" spans="1:4" ht="15" x14ac:dyDescent="0.25">
      <c r="A9864" s="53" t="s">
        <v>14426</v>
      </c>
      <c r="B9864" s="53">
        <v>30</v>
      </c>
      <c r="C9864" s="53" t="s">
        <v>33536</v>
      </c>
      <c r="D9864" s="53" t="s">
        <v>33873</v>
      </c>
    </row>
    <row r="9865" spans="1:4" ht="15" x14ac:dyDescent="0.25">
      <c r="A9865" s="53" t="s">
        <v>14427</v>
      </c>
      <c r="B9865" s="53">
        <v>30</v>
      </c>
      <c r="C9865" s="53" t="s">
        <v>33536</v>
      </c>
      <c r="D9865" s="53" t="s">
        <v>33873</v>
      </c>
    </row>
    <row r="9866" spans="1:4" ht="15" x14ac:dyDescent="0.25">
      <c r="A9866" s="53" t="s">
        <v>14428</v>
      </c>
      <c r="B9866" s="53">
        <v>30</v>
      </c>
      <c r="C9866" s="53" t="s">
        <v>33536</v>
      </c>
      <c r="D9866" s="53" t="s">
        <v>33872</v>
      </c>
    </row>
    <row r="9867" spans="1:4" ht="15" x14ac:dyDescent="0.25">
      <c r="A9867" s="53" t="s">
        <v>14429</v>
      </c>
      <c r="B9867" s="53">
        <v>30</v>
      </c>
      <c r="C9867" s="53" t="s">
        <v>33536</v>
      </c>
      <c r="D9867" s="53" t="s">
        <v>33873</v>
      </c>
    </row>
    <row r="9868" spans="1:4" ht="15" x14ac:dyDescent="0.25">
      <c r="A9868" s="53" t="s">
        <v>14430</v>
      </c>
      <c r="B9868" s="53">
        <v>30</v>
      </c>
      <c r="C9868" s="53" t="s">
        <v>33536</v>
      </c>
      <c r="D9868" s="53" t="s">
        <v>33872</v>
      </c>
    </row>
    <row r="9869" spans="1:4" ht="15" x14ac:dyDescent="0.25">
      <c r="A9869" s="53" t="s">
        <v>14431</v>
      </c>
      <c r="B9869" s="53">
        <v>30</v>
      </c>
      <c r="C9869" s="53" t="s">
        <v>33536</v>
      </c>
      <c r="D9869" s="53" t="s">
        <v>33872</v>
      </c>
    </row>
    <row r="9870" spans="1:4" ht="15" x14ac:dyDescent="0.25">
      <c r="A9870" s="53" t="s">
        <v>14432</v>
      </c>
      <c r="B9870" s="53">
        <v>30</v>
      </c>
      <c r="C9870" s="53" t="s">
        <v>33536</v>
      </c>
      <c r="D9870" s="53" t="s">
        <v>33873</v>
      </c>
    </row>
    <row r="9871" spans="1:4" ht="15" x14ac:dyDescent="0.25">
      <c r="A9871" s="53" t="s">
        <v>14433</v>
      </c>
      <c r="B9871" s="53">
        <v>60</v>
      </c>
      <c r="C9871" s="53" t="s">
        <v>33542</v>
      </c>
      <c r="D9871" s="53" t="s">
        <v>33873</v>
      </c>
    </row>
    <row r="9872" spans="1:4" ht="15" x14ac:dyDescent="0.25">
      <c r="A9872" s="53" t="s">
        <v>14434</v>
      </c>
      <c r="B9872" s="53">
        <v>30</v>
      </c>
      <c r="C9872" s="53" t="s">
        <v>33536</v>
      </c>
      <c r="D9872" s="53" t="s">
        <v>33873</v>
      </c>
    </row>
    <row r="9873" spans="1:4" ht="15" x14ac:dyDescent="0.25">
      <c r="A9873" s="53" t="s">
        <v>14435</v>
      </c>
      <c r="B9873" s="53">
        <v>30</v>
      </c>
      <c r="C9873" s="53" t="s">
        <v>33536</v>
      </c>
      <c r="D9873" s="53" t="s">
        <v>33873</v>
      </c>
    </row>
    <row r="9874" spans="1:4" ht="15" x14ac:dyDescent="0.25">
      <c r="A9874" s="53" t="s">
        <v>14436</v>
      </c>
      <c r="B9874" s="53">
        <v>30</v>
      </c>
      <c r="C9874" s="53" t="s">
        <v>33563</v>
      </c>
      <c r="D9874" s="53" t="s">
        <v>33873</v>
      </c>
    </row>
    <row r="9875" spans="1:4" ht="15" x14ac:dyDescent="0.25">
      <c r="A9875" s="53" t="s">
        <v>14437</v>
      </c>
      <c r="B9875" s="53">
        <v>30</v>
      </c>
      <c r="C9875" s="53" t="s">
        <v>33536</v>
      </c>
      <c r="D9875" s="53" t="s">
        <v>33873</v>
      </c>
    </row>
    <row r="9876" spans="1:4" ht="15" x14ac:dyDescent="0.25">
      <c r="A9876" s="53" t="s">
        <v>14438</v>
      </c>
      <c r="B9876" s="53">
        <v>30</v>
      </c>
      <c r="C9876" s="53" t="s">
        <v>33536</v>
      </c>
      <c r="D9876" s="53" t="s">
        <v>33873</v>
      </c>
    </row>
    <row r="9877" spans="1:4" ht="15" x14ac:dyDescent="0.25">
      <c r="A9877" s="53" t="s">
        <v>14439</v>
      </c>
      <c r="B9877" s="53">
        <v>30</v>
      </c>
      <c r="C9877" s="53" t="s">
        <v>33536</v>
      </c>
      <c r="D9877" s="53" t="s">
        <v>33873</v>
      </c>
    </row>
    <row r="9878" spans="1:4" ht="15" x14ac:dyDescent="0.25">
      <c r="A9878" s="53" t="s">
        <v>14440</v>
      </c>
      <c r="B9878" s="53">
        <v>30</v>
      </c>
      <c r="C9878" s="53" t="s">
        <v>33536</v>
      </c>
      <c r="D9878" s="53" t="s">
        <v>33872</v>
      </c>
    </row>
    <row r="9879" spans="1:4" ht="15" x14ac:dyDescent="0.25">
      <c r="A9879" s="53" t="s">
        <v>14441</v>
      </c>
      <c r="B9879" s="53">
        <v>30</v>
      </c>
      <c r="C9879" s="53" t="s">
        <v>33536</v>
      </c>
      <c r="D9879" s="53" t="s">
        <v>33872</v>
      </c>
    </row>
    <row r="9880" spans="1:4" ht="15" x14ac:dyDescent="0.25">
      <c r="A9880" s="53" t="s">
        <v>14442</v>
      </c>
      <c r="B9880" s="53">
        <v>30</v>
      </c>
      <c r="C9880" s="53" t="s">
        <v>33536</v>
      </c>
      <c r="D9880" s="53" t="s">
        <v>33873</v>
      </c>
    </row>
    <row r="9881" spans="1:4" ht="15" x14ac:dyDescent="0.25">
      <c r="A9881" s="53" t="s">
        <v>14443</v>
      </c>
      <c r="B9881" s="53">
        <v>30</v>
      </c>
      <c r="C9881" s="53" t="s">
        <v>33536</v>
      </c>
      <c r="D9881" s="53" t="s">
        <v>33873</v>
      </c>
    </row>
    <row r="9882" spans="1:4" ht="15" x14ac:dyDescent="0.25">
      <c r="A9882" s="53" t="s">
        <v>14444</v>
      </c>
      <c r="B9882" s="53">
        <v>30</v>
      </c>
      <c r="C9882" s="53" t="s">
        <v>33564</v>
      </c>
      <c r="D9882" s="53" t="s">
        <v>33872</v>
      </c>
    </row>
    <row r="9883" spans="1:4" ht="15" x14ac:dyDescent="0.25">
      <c r="A9883" s="53" t="s">
        <v>14445</v>
      </c>
      <c r="B9883" s="53">
        <v>30</v>
      </c>
      <c r="C9883" s="53" t="s">
        <v>33564</v>
      </c>
      <c r="D9883" s="53" t="s">
        <v>33872</v>
      </c>
    </row>
    <row r="9884" spans="1:4" ht="15" x14ac:dyDescent="0.25">
      <c r="A9884" s="53" t="s">
        <v>14446</v>
      </c>
      <c r="B9884" s="53">
        <v>30</v>
      </c>
      <c r="C9884" s="53" t="s">
        <v>33564</v>
      </c>
      <c r="D9884" s="53" t="s">
        <v>33872</v>
      </c>
    </row>
    <row r="9885" spans="1:4" ht="15" x14ac:dyDescent="0.25">
      <c r="A9885" s="53" t="s">
        <v>14447</v>
      </c>
      <c r="B9885" s="53">
        <v>30</v>
      </c>
      <c r="C9885" s="53" t="s">
        <v>33564</v>
      </c>
      <c r="D9885" s="53" t="s">
        <v>33872</v>
      </c>
    </row>
    <row r="9886" spans="1:4" ht="15" x14ac:dyDescent="0.25">
      <c r="A9886" s="53" t="s">
        <v>14448</v>
      </c>
      <c r="B9886" s="53">
        <v>30</v>
      </c>
      <c r="C9886" s="53" t="s">
        <v>33564</v>
      </c>
      <c r="D9886" s="53" t="s">
        <v>33872</v>
      </c>
    </row>
    <row r="9887" spans="1:4" ht="15" x14ac:dyDescent="0.25">
      <c r="A9887" s="53" t="s">
        <v>14449</v>
      </c>
      <c r="B9887" s="53">
        <v>60</v>
      </c>
      <c r="C9887" s="53" t="s">
        <v>33564</v>
      </c>
      <c r="D9887" s="53" t="s">
        <v>33872</v>
      </c>
    </row>
    <row r="9888" spans="1:4" ht="15" x14ac:dyDescent="0.25">
      <c r="A9888" s="53" t="s">
        <v>14450</v>
      </c>
      <c r="B9888" s="53">
        <v>30</v>
      </c>
      <c r="C9888" s="53" t="s">
        <v>33536</v>
      </c>
      <c r="D9888" s="53" t="s">
        <v>33873</v>
      </c>
    </row>
    <row r="9889" spans="1:4" ht="15" x14ac:dyDescent="0.25">
      <c r="A9889" s="53" t="s">
        <v>14451</v>
      </c>
      <c r="B9889" s="53">
        <v>30</v>
      </c>
      <c r="C9889" s="53" t="s">
        <v>33536</v>
      </c>
      <c r="D9889" s="53" t="s">
        <v>33873</v>
      </c>
    </row>
    <row r="9890" spans="1:4" ht="15" x14ac:dyDescent="0.25">
      <c r="A9890" s="53" t="s">
        <v>14452</v>
      </c>
      <c r="B9890" s="53">
        <v>30</v>
      </c>
      <c r="C9890" s="53" t="s">
        <v>33536</v>
      </c>
      <c r="D9890" s="53" t="s">
        <v>33873</v>
      </c>
    </row>
    <row r="9891" spans="1:4" ht="15" x14ac:dyDescent="0.25">
      <c r="A9891" s="53" t="s">
        <v>14453</v>
      </c>
      <c r="B9891" s="53">
        <v>30</v>
      </c>
      <c r="C9891" s="53" t="s">
        <v>33536</v>
      </c>
      <c r="D9891" s="53" t="s">
        <v>33872</v>
      </c>
    </row>
    <row r="9892" spans="1:4" ht="15" x14ac:dyDescent="0.25">
      <c r="A9892" s="53" t="s">
        <v>14454</v>
      </c>
      <c r="B9892" s="53">
        <v>30</v>
      </c>
      <c r="C9892" s="53" t="s">
        <v>33536</v>
      </c>
      <c r="D9892" s="53" t="s">
        <v>33872</v>
      </c>
    </row>
    <row r="9893" spans="1:4" ht="15" x14ac:dyDescent="0.25">
      <c r="A9893" s="53" t="s">
        <v>33092</v>
      </c>
      <c r="B9893" s="53">
        <v>30</v>
      </c>
      <c r="C9893" s="53" t="s">
        <v>33536</v>
      </c>
      <c r="D9893" s="53" t="s">
        <v>33873</v>
      </c>
    </row>
    <row r="9894" spans="1:4" ht="15" x14ac:dyDescent="0.25">
      <c r="A9894" s="53" t="s">
        <v>33656</v>
      </c>
      <c r="B9894" s="53">
        <v>30</v>
      </c>
      <c r="C9894" s="53" t="s">
        <v>33536</v>
      </c>
      <c r="D9894" s="53" t="s">
        <v>33873</v>
      </c>
    </row>
    <row r="9895" spans="1:4" ht="15" x14ac:dyDescent="0.25">
      <c r="A9895" s="53" t="s">
        <v>33657</v>
      </c>
      <c r="B9895" s="53">
        <v>30</v>
      </c>
      <c r="C9895" s="53" t="s">
        <v>33536</v>
      </c>
      <c r="D9895" s="53" t="s">
        <v>33873</v>
      </c>
    </row>
    <row r="9896" spans="1:4" ht="15" x14ac:dyDescent="0.25">
      <c r="A9896" s="53" t="s">
        <v>14455</v>
      </c>
      <c r="B9896" s="53">
        <v>0</v>
      </c>
      <c r="C9896" s="53" t="s">
        <v>33539</v>
      </c>
      <c r="D9896" s="53" t="s">
        <v>33872</v>
      </c>
    </row>
    <row r="9897" spans="1:4" ht="15" x14ac:dyDescent="0.25">
      <c r="A9897" s="53" t="s">
        <v>14456</v>
      </c>
      <c r="B9897" s="53">
        <v>0</v>
      </c>
      <c r="C9897" s="53" t="s">
        <v>33539</v>
      </c>
      <c r="D9897" s="53" t="s">
        <v>33873</v>
      </c>
    </row>
    <row r="9898" spans="1:4" ht="15" x14ac:dyDescent="0.25">
      <c r="A9898" s="53" t="s">
        <v>14457</v>
      </c>
      <c r="B9898" s="53">
        <v>6</v>
      </c>
      <c r="C9898" s="53" t="s">
        <v>33536</v>
      </c>
      <c r="D9898" s="53" t="s">
        <v>33872</v>
      </c>
    </row>
    <row r="9899" spans="1:4" ht="15" x14ac:dyDescent="0.25">
      <c r="A9899" s="53" t="s">
        <v>14458</v>
      </c>
      <c r="B9899" s="53">
        <v>6</v>
      </c>
      <c r="C9899" s="53" t="s">
        <v>33536</v>
      </c>
      <c r="D9899" s="53" t="s">
        <v>33872</v>
      </c>
    </row>
    <row r="9900" spans="1:4" ht="15" x14ac:dyDescent="0.25">
      <c r="A9900" s="53" t="s">
        <v>14459</v>
      </c>
      <c r="B9900" s="53">
        <v>12</v>
      </c>
      <c r="C9900" s="53" t="s">
        <v>33536</v>
      </c>
      <c r="D9900" s="53" t="s">
        <v>33872</v>
      </c>
    </row>
    <row r="9901" spans="1:4" ht="15" x14ac:dyDescent="0.25">
      <c r="A9901" s="53" t="s">
        <v>14460</v>
      </c>
      <c r="B9901" s="53">
        <v>12</v>
      </c>
      <c r="C9901" s="53" t="s">
        <v>33536</v>
      </c>
      <c r="D9901" s="53" t="s">
        <v>33872</v>
      </c>
    </row>
    <row r="9902" spans="1:4" ht="15" x14ac:dyDescent="0.25">
      <c r="A9902" s="53" t="s">
        <v>14461</v>
      </c>
      <c r="B9902" s="53">
        <v>12</v>
      </c>
      <c r="C9902" s="53" t="s">
        <v>33536</v>
      </c>
      <c r="D9902" s="53" t="s">
        <v>33872</v>
      </c>
    </row>
    <row r="9903" spans="1:4" ht="15" x14ac:dyDescent="0.25">
      <c r="A9903" s="53" t="s">
        <v>14462</v>
      </c>
      <c r="B9903" s="53">
        <v>12</v>
      </c>
      <c r="C9903" s="53" t="s">
        <v>33536</v>
      </c>
      <c r="D9903" s="53" t="s">
        <v>33872</v>
      </c>
    </row>
    <row r="9904" spans="1:4" ht="15" x14ac:dyDescent="0.25">
      <c r="A9904" s="53" t="s">
        <v>14463</v>
      </c>
      <c r="B9904" s="53">
        <v>12</v>
      </c>
      <c r="C9904" s="53" t="s">
        <v>33536</v>
      </c>
      <c r="D9904" s="53" t="s">
        <v>33872</v>
      </c>
    </row>
    <row r="9905" spans="1:4" ht="15" x14ac:dyDescent="0.25">
      <c r="A9905" s="53" t="s">
        <v>14464</v>
      </c>
      <c r="B9905" s="53">
        <v>12</v>
      </c>
      <c r="C9905" s="53" t="s">
        <v>33536</v>
      </c>
      <c r="D9905" s="53" t="s">
        <v>33872</v>
      </c>
    </row>
    <row r="9906" spans="1:4" ht="15" x14ac:dyDescent="0.25">
      <c r="A9906" s="53" t="s">
        <v>14465</v>
      </c>
      <c r="B9906" s="53">
        <v>18</v>
      </c>
      <c r="C9906" s="53" t="s">
        <v>33536</v>
      </c>
      <c r="D9906" s="53" t="s">
        <v>33872</v>
      </c>
    </row>
    <row r="9907" spans="1:4" ht="15" x14ac:dyDescent="0.25">
      <c r="A9907" s="53" t="s">
        <v>14466</v>
      </c>
      <c r="B9907" s="53">
        <v>18</v>
      </c>
      <c r="C9907" s="53" t="s">
        <v>33536</v>
      </c>
      <c r="D9907" s="53" t="s">
        <v>33872</v>
      </c>
    </row>
    <row r="9908" spans="1:4" ht="15" x14ac:dyDescent="0.25">
      <c r="A9908" s="53" t="s">
        <v>14467</v>
      </c>
      <c r="B9908" s="53">
        <v>12</v>
      </c>
      <c r="C9908" s="53" t="s">
        <v>33536</v>
      </c>
      <c r="D9908" s="53" t="s">
        <v>33872</v>
      </c>
    </row>
    <row r="9909" spans="1:4" ht="15" x14ac:dyDescent="0.25">
      <c r="A9909" s="53" t="s">
        <v>14468</v>
      </c>
      <c r="B9909" s="53">
        <v>12</v>
      </c>
      <c r="C9909" s="53" t="s">
        <v>33536</v>
      </c>
      <c r="D9909" s="53" t="s">
        <v>33872</v>
      </c>
    </row>
    <row r="9910" spans="1:4" ht="15" x14ac:dyDescent="0.25">
      <c r="A9910" s="53" t="s">
        <v>14469</v>
      </c>
      <c r="B9910" s="53">
        <v>12</v>
      </c>
      <c r="C9910" s="53" t="s">
        <v>33536</v>
      </c>
      <c r="D9910" s="53" t="s">
        <v>33872</v>
      </c>
    </row>
    <row r="9911" spans="1:4" ht="15" x14ac:dyDescent="0.25">
      <c r="A9911" s="53" t="s">
        <v>14470</v>
      </c>
      <c r="B9911" s="53">
        <v>12</v>
      </c>
      <c r="C9911" s="53" t="s">
        <v>33536</v>
      </c>
      <c r="D9911" s="53" t="s">
        <v>33872</v>
      </c>
    </row>
    <row r="9912" spans="1:4" ht="15" x14ac:dyDescent="0.25">
      <c r="A9912" s="53" t="s">
        <v>14471</v>
      </c>
      <c r="B9912" s="53">
        <v>6</v>
      </c>
      <c r="C9912" s="53" t="s">
        <v>33536</v>
      </c>
      <c r="D9912" s="53" t="s">
        <v>33872</v>
      </c>
    </row>
    <row r="9913" spans="1:4" ht="15" x14ac:dyDescent="0.25">
      <c r="A9913" s="53" t="s">
        <v>14472</v>
      </c>
      <c r="B9913" s="53">
        <v>6</v>
      </c>
      <c r="C9913" s="53" t="s">
        <v>33536</v>
      </c>
      <c r="D9913" s="53" t="s">
        <v>33872</v>
      </c>
    </row>
    <row r="9914" spans="1:4" ht="15" x14ac:dyDescent="0.25">
      <c r="A9914" s="53" t="s">
        <v>14473</v>
      </c>
      <c r="B9914" s="53">
        <v>12</v>
      </c>
      <c r="C9914" s="53" t="s">
        <v>33536</v>
      </c>
      <c r="D9914" s="53" t="s">
        <v>33872</v>
      </c>
    </row>
    <row r="9915" spans="1:4" ht="15" x14ac:dyDescent="0.25">
      <c r="A9915" s="53" t="s">
        <v>14474</v>
      </c>
      <c r="B9915" s="53">
        <v>12</v>
      </c>
      <c r="C9915" s="53" t="s">
        <v>33536</v>
      </c>
      <c r="D9915" s="53" t="s">
        <v>33872</v>
      </c>
    </row>
    <row r="9916" spans="1:4" ht="15" x14ac:dyDescent="0.25">
      <c r="A9916" s="53" t="s">
        <v>14475</v>
      </c>
      <c r="B9916" s="53">
        <v>12</v>
      </c>
      <c r="C9916" s="53" t="s">
        <v>33536</v>
      </c>
      <c r="D9916" s="53" t="s">
        <v>33872</v>
      </c>
    </row>
    <row r="9917" spans="1:4" ht="15" x14ac:dyDescent="0.25">
      <c r="A9917" s="53" t="s">
        <v>14476</v>
      </c>
      <c r="B9917" s="53">
        <v>12</v>
      </c>
      <c r="C9917" s="53" t="s">
        <v>33536</v>
      </c>
      <c r="D9917" s="53" t="s">
        <v>33872</v>
      </c>
    </row>
    <row r="9918" spans="1:4" ht="15" x14ac:dyDescent="0.25">
      <c r="A9918" s="53" t="s">
        <v>14477</v>
      </c>
      <c r="B9918" s="53">
        <v>6</v>
      </c>
      <c r="C9918" s="53" t="s">
        <v>33536</v>
      </c>
      <c r="D9918" s="53" t="s">
        <v>33872</v>
      </c>
    </row>
    <row r="9919" spans="1:4" ht="15" x14ac:dyDescent="0.25">
      <c r="A9919" s="53" t="s">
        <v>14478</v>
      </c>
      <c r="B9919" s="53">
        <v>6</v>
      </c>
      <c r="C9919" s="53" t="s">
        <v>33536</v>
      </c>
      <c r="D9919" s="53" t="s">
        <v>33872</v>
      </c>
    </row>
    <row r="9920" spans="1:4" ht="15" x14ac:dyDescent="0.25">
      <c r="A9920" s="53" t="s">
        <v>14479</v>
      </c>
      <c r="B9920" s="53">
        <v>6</v>
      </c>
      <c r="C9920" s="53" t="s">
        <v>33536</v>
      </c>
      <c r="D9920" s="53" t="s">
        <v>33872</v>
      </c>
    </row>
    <row r="9921" spans="1:4" ht="15" x14ac:dyDescent="0.25">
      <c r="A9921" s="53" t="s">
        <v>14480</v>
      </c>
      <c r="B9921" s="53">
        <v>2</v>
      </c>
      <c r="C9921" s="53" t="s">
        <v>33536</v>
      </c>
      <c r="D9921" s="53" t="s">
        <v>33872</v>
      </c>
    </row>
    <row r="9922" spans="1:4" ht="15" x14ac:dyDescent="0.25">
      <c r="A9922" s="53" t="s">
        <v>14481</v>
      </c>
      <c r="B9922" s="53">
        <v>4</v>
      </c>
      <c r="C9922" s="53" t="s">
        <v>33536</v>
      </c>
      <c r="D9922" s="53" t="s">
        <v>33872</v>
      </c>
    </row>
    <row r="9923" spans="1:4" ht="15" x14ac:dyDescent="0.25">
      <c r="A9923" s="53" t="s">
        <v>14482</v>
      </c>
      <c r="B9923" s="53">
        <v>6</v>
      </c>
      <c r="C9923" s="53" t="s">
        <v>33536</v>
      </c>
      <c r="D9923" s="53" t="s">
        <v>33872</v>
      </c>
    </row>
    <row r="9924" spans="1:4" ht="15" x14ac:dyDescent="0.25">
      <c r="A9924" s="53" t="s">
        <v>14483</v>
      </c>
      <c r="B9924" s="53">
        <v>6</v>
      </c>
      <c r="C9924" s="53" t="s">
        <v>33536</v>
      </c>
      <c r="D9924" s="53" t="s">
        <v>33872</v>
      </c>
    </row>
    <row r="9925" spans="1:4" ht="15" x14ac:dyDescent="0.25">
      <c r="A9925" s="53" t="s">
        <v>14484</v>
      </c>
      <c r="B9925" s="53">
        <v>6</v>
      </c>
      <c r="C9925" s="53" t="s">
        <v>33536</v>
      </c>
      <c r="D9925" s="53" t="s">
        <v>33872</v>
      </c>
    </row>
    <row r="9926" spans="1:4" ht="15" x14ac:dyDescent="0.25">
      <c r="A9926" s="53" t="s">
        <v>14485</v>
      </c>
      <c r="B9926" s="53">
        <v>12</v>
      </c>
      <c r="C9926" s="53" t="s">
        <v>33536</v>
      </c>
      <c r="D9926" s="53" t="s">
        <v>33872</v>
      </c>
    </row>
    <row r="9927" spans="1:4" ht="15" x14ac:dyDescent="0.25">
      <c r="A9927" s="53" t="s">
        <v>14486</v>
      </c>
      <c r="B9927" s="53">
        <v>12</v>
      </c>
      <c r="C9927" s="53" t="s">
        <v>33536</v>
      </c>
      <c r="D9927" s="53" t="s">
        <v>33872</v>
      </c>
    </row>
    <row r="9928" spans="1:4" ht="15" x14ac:dyDescent="0.25">
      <c r="A9928" s="53" t="s">
        <v>14487</v>
      </c>
      <c r="B9928" s="53">
        <v>12</v>
      </c>
      <c r="C9928" s="53" t="s">
        <v>33536</v>
      </c>
      <c r="D9928" s="53" t="s">
        <v>33872</v>
      </c>
    </row>
    <row r="9929" spans="1:4" ht="15" x14ac:dyDescent="0.25">
      <c r="A9929" s="53" t="s">
        <v>14488</v>
      </c>
      <c r="B9929" s="53">
        <v>12</v>
      </c>
      <c r="C9929" s="53" t="s">
        <v>33536</v>
      </c>
      <c r="D9929" s="53" t="s">
        <v>33872</v>
      </c>
    </row>
    <row r="9930" spans="1:4" ht="15" x14ac:dyDescent="0.25">
      <c r="A9930" s="53" t="s">
        <v>14489</v>
      </c>
      <c r="B9930" s="53">
        <v>12</v>
      </c>
      <c r="C9930" s="53" t="s">
        <v>33536</v>
      </c>
      <c r="D9930" s="53" t="s">
        <v>33872</v>
      </c>
    </row>
    <row r="9931" spans="1:4" ht="15" x14ac:dyDescent="0.25">
      <c r="A9931" s="53" t="s">
        <v>14490</v>
      </c>
      <c r="B9931" s="53">
        <v>12</v>
      </c>
      <c r="C9931" s="53" t="s">
        <v>33536</v>
      </c>
      <c r="D9931" s="53" t="s">
        <v>33872</v>
      </c>
    </row>
    <row r="9932" spans="1:4" ht="15" x14ac:dyDescent="0.25">
      <c r="A9932" s="53" t="s">
        <v>14491</v>
      </c>
      <c r="B9932" s="53">
        <v>12</v>
      </c>
      <c r="C9932" s="53" t="s">
        <v>33536</v>
      </c>
      <c r="D9932" s="53" t="s">
        <v>33872</v>
      </c>
    </row>
    <row r="9933" spans="1:4" ht="15" x14ac:dyDescent="0.25">
      <c r="A9933" s="53" t="s">
        <v>14492</v>
      </c>
      <c r="B9933" s="53">
        <v>6</v>
      </c>
      <c r="C9933" s="53" t="s">
        <v>33536</v>
      </c>
      <c r="D9933" s="53" t="s">
        <v>33872</v>
      </c>
    </row>
    <row r="9934" spans="1:4" ht="15" x14ac:dyDescent="0.25">
      <c r="A9934" s="53" t="s">
        <v>14493</v>
      </c>
      <c r="B9934" s="53">
        <v>12</v>
      </c>
      <c r="C9934" s="53" t="s">
        <v>33536</v>
      </c>
      <c r="D9934" s="53" t="s">
        <v>33872</v>
      </c>
    </row>
    <row r="9935" spans="1:4" ht="15" x14ac:dyDescent="0.25">
      <c r="A9935" s="53" t="s">
        <v>14494</v>
      </c>
      <c r="B9935" s="53">
        <v>12</v>
      </c>
      <c r="C9935" s="53" t="s">
        <v>33536</v>
      </c>
      <c r="D9935" s="53" t="s">
        <v>33872</v>
      </c>
    </row>
    <row r="9936" spans="1:4" ht="15" x14ac:dyDescent="0.25">
      <c r="A9936" s="53" t="s">
        <v>14495</v>
      </c>
      <c r="B9936" s="53">
        <v>18</v>
      </c>
      <c r="C9936" s="53" t="s">
        <v>33536</v>
      </c>
      <c r="D9936" s="53" t="s">
        <v>33872</v>
      </c>
    </row>
    <row r="9937" spans="1:4" ht="15" x14ac:dyDescent="0.25">
      <c r="A9937" s="53" t="s">
        <v>14496</v>
      </c>
      <c r="B9937" s="53">
        <v>12</v>
      </c>
      <c r="C9937" s="53" t="s">
        <v>33536</v>
      </c>
      <c r="D9937" s="53" t="s">
        <v>33872</v>
      </c>
    </row>
    <row r="9938" spans="1:4" ht="15" x14ac:dyDescent="0.25">
      <c r="A9938" s="53" t="s">
        <v>14497</v>
      </c>
      <c r="B9938" s="53">
        <v>6</v>
      </c>
      <c r="C9938" s="53" t="s">
        <v>33536</v>
      </c>
      <c r="D9938" s="53" t="s">
        <v>33872</v>
      </c>
    </row>
    <row r="9939" spans="1:4" ht="15" x14ac:dyDescent="0.25">
      <c r="A9939" s="53" t="s">
        <v>14498</v>
      </c>
      <c r="B9939" s="53">
        <v>6</v>
      </c>
      <c r="C9939" s="53" t="s">
        <v>33536</v>
      </c>
      <c r="D9939" s="53" t="s">
        <v>33872</v>
      </c>
    </row>
    <row r="9940" spans="1:4" ht="15" x14ac:dyDescent="0.25">
      <c r="A9940" s="53" t="s">
        <v>14499</v>
      </c>
      <c r="B9940" s="53">
        <v>6</v>
      </c>
      <c r="C9940" s="53" t="s">
        <v>33536</v>
      </c>
      <c r="D9940" s="53" t="s">
        <v>33872</v>
      </c>
    </row>
    <row r="9941" spans="1:4" ht="15" x14ac:dyDescent="0.25">
      <c r="A9941" s="53" t="s">
        <v>14500</v>
      </c>
      <c r="B9941" s="53">
        <v>12</v>
      </c>
      <c r="C9941" s="53" t="s">
        <v>33536</v>
      </c>
      <c r="D9941" s="53" t="s">
        <v>33872</v>
      </c>
    </row>
    <row r="9942" spans="1:4" ht="15" x14ac:dyDescent="0.25">
      <c r="A9942" s="53" t="s">
        <v>14501</v>
      </c>
      <c r="B9942" s="53">
        <v>6</v>
      </c>
      <c r="C9942" s="53" t="s">
        <v>33536</v>
      </c>
      <c r="D9942" s="53" t="s">
        <v>33872</v>
      </c>
    </row>
    <row r="9943" spans="1:4" ht="15" x14ac:dyDescent="0.25">
      <c r="A9943" s="53" t="s">
        <v>14502</v>
      </c>
      <c r="B9943" s="53">
        <v>6</v>
      </c>
      <c r="C9943" s="53" t="s">
        <v>33536</v>
      </c>
      <c r="D9943" s="53" t="s">
        <v>33872</v>
      </c>
    </row>
    <row r="9944" spans="1:4" ht="15" x14ac:dyDescent="0.25">
      <c r="A9944" s="53" t="s">
        <v>14503</v>
      </c>
      <c r="B9944" s="53">
        <v>12</v>
      </c>
      <c r="C9944" s="53" t="s">
        <v>33536</v>
      </c>
      <c r="D9944" s="53" t="s">
        <v>33872</v>
      </c>
    </row>
    <row r="9945" spans="1:4" ht="15" x14ac:dyDescent="0.25">
      <c r="A9945" s="53" t="s">
        <v>14504</v>
      </c>
      <c r="B9945" s="53">
        <v>4</v>
      </c>
      <c r="C9945" s="53" t="s">
        <v>33536</v>
      </c>
      <c r="D9945" s="53" t="s">
        <v>33872</v>
      </c>
    </row>
    <row r="9946" spans="1:4" ht="15" x14ac:dyDescent="0.25">
      <c r="A9946" s="53" t="s">
        <v>14505</v>
      </c>
      <c r="B9946" s="53">
        <v>4</v>
      </c>
      <c r="C9946" s="53" t="s">
        <v>33536</v>
      </c>
      <c r="D9946" s="53" t="s">
        <v>33872</v>
      </c>
    </row>
    <row r="9947" spans="1:4" ht="15" x14ac:dyDescent="0.25">
      <c r="A9947" s="53" t="s">
        <v>14506</v>
      </c>
      <c r="B9947" s="53">
        <v>2</v>
      </c>
      <c r="C9947" s="53" t="s">
        <v>33536</v>
      </c>
      <c r="D9947" s="53" t="s">
        <v>33872</v>
      </c>
    </row>
    <row r="9948" spans="1:4" ht="15" x14ac:dyDescent="0.25">
      <c r="A9948" s="53" t="s">
        <v>14507</v>
      </c>
      <c r="B9948" s="53">
        <v>2</v>
      </c>
      <c r="C9948" s="53" t="s">
        <v>33536</v>
      </c>
      <c r="D9948" s="53" t="s">
        <v>33872</v>
      </c>
    </row>
    <row r="9949" spans="1:4" ht="15" x14ac:dyDescent="0.25">
      <c r="A9949" s="53" t="s">
        <v>14508</v>
      </c>
      <c r="B9949" s="53">
        <v>6</v>
      </c>
      <c r="C9949" s="53" t="s">
        <v>33536</v>
      </c>
      <c r="D9949" s="53" t="s">
        <v>33872</v>
      </c>
    </row>
    <row r="9950" spans="1:4" ht="15" x14ac:dyDescent="0.25">
      <c r="A9950" s="53" t="s">
        <v>14509</v>
      </c>
      <c r="B9950" s="53">
        <v>6</v>
      </c>
      <c r="C9950" s="53" t="s">
        <v>33536</v>
      </c>
      <c r="D9950" s="53" t="s">
        <v>33872</v>
      </c>
    </row>
    <row r="9951" spans="1:4" ht="15" x14ac:dyDescent="0.25">
      <c r="A9951" s="53" t="s">
        <v>14510</v>
      </c>
      <c r="B9951" s="53">
        <v>6</v>
      </c>
      <c r="C9951" s="53" t="s">
        <v>33536</v>
      </c>
      <c r="D9951" s="53" t="s">
        <v>33872</v>
      </c>
    </row>
    <row r="9952" spans="1:4" ht="15" x14ac:dyDescent="0.25">
      <c r="A9952" s="53" t="s">
        <v>14511</v>
      </c>
      <c r="B9952" s="53">
        <v>6</v>
      </c>
      <c r="C9952" s="53" t="s">
        <v>33536</v>
      </c>
      <c r="D9952" s="53" t="s">
        <v>33872</v>
      </c>
    </row>
    <row r="9953" spans="1:4" ht="15" x14ac:dyDescent="0.25">
      <c r="A9953" s="53" t="s">
        <v>14512</v>
      </c>
      <c r="B9953" s="53">
        <v>24</v>
      </c>
      <c r="C9953" s="53" t="s">
        <v>33536</v>
      </c>
      <c r="D9953" s="53" t="s">
        <v>33872</v>
      </c>
    </row>
    <row r="9954" spans="1:4" ht="15" x14ac:dyDescent="0.25">
      <c r="A9954" s="53" t="s">
        <v>14513</v>
      </c>
      <c r="B9954" s="53">
        <v>12</v>
      </c>
      <c r="C9954" s="53" t="s">
        <v>33536</v>
      </c>
      <c r="D9954" s="53" t="s">
        <v>33872</v>
      </c>
    </row>
    <row r="9955" spans="1:4" ht="15" x14ac:dyDescent="0.25">
      <c r="A9955" s="53" t="s">
        <v>14514</v>
      </c>
      <c r="B9955" s="53">
        <v>12</v>
      </c>
      <c r="C9955" s="53" t="s">
        <v>33536</v>
      </c>
      <c r="D9955" s="53" t="s">
        <v>33872</v>
      </c>
    </row>
    <row r="9956" spans="1:4" ht="15" x14ac:dyDescent="0.25">
      <c r="A9956" s="53" t="s">
        <v>14515</v>
      </c>
      <c r="B9956" s="53">
        <v>12</v>
      </c>
      <c r="C9956" s="53" t="s">
        <v>33536</v>
      </c>
      <c r="D9956" s="53" t="s">
        <v>33872</v>
      </c>
    </row>
    <row r="9957" spans="1:4" ht="15" x14ac:dyDescent="0.25">
      <c r="A9957" s="53" t="s">
        <v>14516</v>
      </c>
      <c r="B9957" s="53">
        <v>6</v>
      </c>
      <c r="C9957" s="53" t="s">
        <v>33536</v>
      </c>
      <c r="D9957" s="53" t="s">
        <v>33872</v>
      </c>
    </row>
    <row r="9958" spans="1:4" ht="15" x14ac:dyDescent="0.25">
      <c r="A9958" s="53" t="s">
        <v>14517</v>
      </c>
      <c r="B9958" s="53">
        <v>6</v>
      </c>
      <c r="C9958" s="53" t="s">
        <v>33536</v>
      </c>
      <c r="D9958" s="53" t="s">
        <v>33872</v>
      </c>
    </row>
    <row r="9959" spans="1:4" ht="15" x14ac:dyDescent="0.25">
      <c r="A9959" s="53" t="s">
        <v>14518</v>
      </c>
      <c r="B9959" s="53">
        <v>12</v>
      </c>
      <c r="C9959" s="53" t="s">
        <v>33536</v>
      </c>
      <c r="D9959" s="53" t="s">
        <v>33872</v>
      </c>
    </row>
    <row r="9960" spans="1:4" ht="15" x14ac:dyDescent="0.25">
      <c r="A9960" s="53" t="s">
        <v>14519</v>
      </c>
      <c r="B9960" s="53">
        <v>12</v>
      </c>
      <c r="C9960" s="53" t="s">
        <v>33536</v>
      </c>
      <c r="D9960" s="53" t="s">
        <v>33872</v>
      </c>
    </row>
    <row r="9961" spans="1:4" ht="15" x14ac:dyDescent="0.25">
      <c r="A9961" s="53" t="s">
        <v>14520</v>
      </c>
      <c r="B9961" s="53">
        <v>12</v>
      </c>
      <c r="C9961" s="53" t="s">
        <v>33536</v>
      </c>
      <c r="D9961" s="53" t="s">
        <v>33872</v>
      </c>
    </row>
    <row r="9962" spans="1:4" ht="15" x14ac:dyDescent="0.25">
      <c r="A9962" s="53" t="s">
        <v>14521</v>
      </c>
      <c r="B9962" s="53">
        <v>12</v>
      </c>
      <c r="C9962" s="53" t="s">
        <v>33536</v>
      </c>
      <c r="D9962" s="53" t="s">
        <v>33872</v>
      </c>
    </row>
    <row r="9963" spans="1:4" ht="15" x14ac:dyDescent="0.25">
      <c r="A9963" s="53" t="s">
        <v>33508</v>
      </c>
      <c r="B9963" s="53">
        <v>15</v>
      </c>
      <c r="C9963" s="53" t="s">
        <v>33536</v>
      </c>
      <c r="D9963" s="53" t="s">
        <v>33873</v>
      </c>
    </row>
    <row r="9964" spans="1:4" ht="15" x14ac:dyDescent="0.25">
      <c r="A9964" s="53" t="s">
        <v>33509</v>
      </c>
      <c r="B9964" s="53">
        <v>15</v>
      </c>
      <c r="C9964" s="53" t="s">
        <v>33536</v>
      </c>
      <c r="D9964" s="53" t="s">
        <v>33873</v>
      </c>
    </row>
    <row r="9965" spans="1:4" ht="15" x14ac:dyDescent="0.25">
      <c r="A9965" s="53" t="s">
        <v>33510</v>
      </c>
      <c r="B9965" s="53">
        <v>15</v>
      </c>
      <c r="C9965" s="53" t="s">
        <v>33536</v>
      </c>
      <c r="D9965" s="53" t="s">
        <v>33873</v>
      </c>
    </row>
    <row r="9966" spans="1:4" ht="15" x14ac:dyDescent="0.25">
      <c r="A9966" s="53" t="s">
        <v>33511</v>
      </c>
      <c r="B9966" s="53">
        <v>15</v>
      </c>
      <c r="C9966" s="53" t="s">
        <v>33536</v>
      </c>
      <c r="D9966" s="53" t="s">
        <v>33873</v>
      </c>
    </row>
    <row r="9967" spans="1:4" ht="15" x14ac:dyDescent="0.25">
      <c r="A9967" s="53" t="s">
        <v>33658</v>
      </c>
      <c r="B9967" s="53">
        <v>0</v>
      </c>
      <c r="C9967" s="53" t="s">
        <v>33537</v>
      </c>
      <c r="D9967" s="53" t="s">
        <v>33873</v>
      </c>
    </row>
    <row r="9968" spans="1:4" ht="15" x14ac:dyDescent="0.25">
      <c r="A9968" s="53" t="s">
        <v>33659</v>
      </c>
      <c r="B9968" s="53">
        <v>0</v>
      </c>
      <c r="C9968" s="53" t="s">
        <v>33537</v>
      </c>
      <c r="D9968" s="53" t="s">
        <v>33873</v>
      </c>
    </row>
    <row r="9969" spans="1:4" ht="15" x14ac:dyDescent="0.25">
      <c r="A9969" s="53" t="s">
        <v>33660</v>
      </c>
      <c r="B9969" s="53">
        <v>0</v>
      </c>
      <c r="C9969" s="53" t="s">
        <v>33539</v>
      </c>
      <c r="D9969" s="53" t="s">
        <v>33873</v>
      </c>
    </row>
    <row r="9970" spans="1:4" ht="15" x14ac:dyDescent="0.25">
      <c r="A9970" s="53" t="s">
        <v>14522</v>
      </c>
      <c r="B9970" s="53">
        <v>30</v>
      </c>
      <c r="C9970" s="53" t="s">
        <v>33536</v>
      </c>
      <c r="D9970" s="53" t="s">
        <v>33872</v>
      </c>
    </row>
    <row r="9971" spans="1:4" ht="15" x14ac:dyDescent="0.25">
      <c r="A9971" s="53" t="s">
        <v>14523</v>
      </c>
      <c r="B9971" s="53">
        <v>15</v>
      </c>
      <c r="C9971" s="53" t="s">
        <v>33536</v>
      </c>
      <c r="D9971" s="53" t="s">
        <v>33872</v>
      </c>
    </row>
    <row r="9972" spans="1:4" ht="15" x14ac:dyDescent="0.25">
      <c r="A9972" s="53" t="s">
        <v>14524</v>
      </c>
      <c r="B9972" s="53">
        <v>15</v>
      </c>
      <c r="C9972" s="53" t="s">
        <v>33536</v>
      </c>
      <c r="D9972" s="53" t="s">
        <v>33872</v>
      </c>
    </row>
    <row r="9973" spans="1:4" ht="15" x14ac:dyDescent="0.25">
      <c r="A9973" s="53" t="s">
        <v>14525</v>
      </c>
      <c r="B9973" s="53">
        <v>15</v>
      </c>
      <c r="C9973" s="53" t="s">
        <v>33536</v>
      </c>
      <c r="D9973" s="53" t="s">
        <v>33872</v>
      </c>
    </row>
    <row r="9974" spans="1:4" ht="15" x14ac:dyDescent="0.25">
      <c r="A9974" s="53" t="s">
        <v>14526</v>
      </c>
      <c r="B9974" s="53">
        <v>15</v>
      </c>
      <c r="C9974" s="53" t="s">
        <v>33536</v>
      </c>
      <c r="D9974" s="53" t="s">
        <v>33872</v>
      </c>
    </row>
    <row r="9975" spans="1:4" ht="15" x14ac:dyDescent="0.25">
      <c r="A9975" s="53" t="s">
        <v>14527</v>
      </c>
      <c r="B9975" s="53">
        <v>15</v>
      </c>
      <c r="C9975" s="53" t="s">
        <v>33536</v>
      </c>
      <c r="D9975" s="53" t="s">
        <v>33872</v>
      </c>
    </row>
    <row r="9976" spans="1:4" ht="15" x14ac:dyDescent="0.25">
      <c r="A9976" s="53" t="s">
        <v>14528</v>
      </c>
      <c r="B9976" s="53">
        <v>15</v>
      </c>
      <c r="C9976" s="53" t="s">
        <v>33536</v>
      </c>
      <c r="D9976" s="53" t="s">
        <v>33872</v>
      </c>
    </row>
    <row r="9977" spans="1:4" ht="15" x14ac:dyDescent="0.25">
      <c r="A9977" s="53" t="s">
        <v>14529</v>
      </c>
      <c r="B9977" s="53">
        <v>30</v>
      </c>
      <c r="C9977" s="53" t="s">
        <v>33536</v>
      </c>
      <c r="D9977" s="53" t="s">
        <v>33872</v>
      </c>
    </row>
    <row r="9978" spans="1:4" ht="15" x14ac:dyDescent="0.25">
      <c r="A9978" s="53" t="s">
        <v>14530</v>
      </c>
      <c r="B9978" s="53">
        <v>15</v>
      </c>
      <c r="C9978" s="53" t="s">
        <v>33536</v>
      </c>
      <c r="D9978" s="53" t="s">
        <v>33872</v>
      </c>
    </row>
    <row r="9979" spans="1:4" ht="15" x14ac:dyDescent="0.25">
      <c r="A9979" s="53" t="s">
        <v>14531</v>
      </c>
      <c r="B9979" s="53">
        <v>30</v>
      </c>
      <c r="C9979" s="53" t="s">
        <v>33536</v>
      </c>
      <c r="D9979" s="53" t="s">
        <v>33872</v>
      </c>
    </row>
    <row r="9980" spans="1:4" ht="15" x14ac:dyDescent="0.25">
      <c r="A9980" s="53" t="s">
        <v>14532</v>
      </c>
      <c r="B9980" s="53">
        <v>30</v>
      </c>
      <c r="C9980" s="53" t="s">
        <v>33536</v>
      </c>
      <c r="D9980" s="53" t="s">
        <v>33872</v>
      </c>
    </row>
    <row r="9981" spans="1:4" ht="15" x14ac:dyDescent="0.25">
      <c r="A9981" s="53" t="s">
        <v>14533</v>
      </c>
      <c r="B9981" s="53">
        <v>15</v>
      </c>
      <c r="C9981" s="53" t="s">
        <v>33536</v>
      </c>
      <c r="D9981" s="53" t="s">
        <v>33872</v>
      </c>
    </row>
    <row r="9982" spans="1:4" ht="15" x14ac:dyDescent="0.25">
      <c r="A9982" s="53" t="s">
        <v>14534</v>
      </c>
      <c r="B9982" s="53">
        <v>15</v>
      </c>
      <c r="C9982" s="53" t="s">
        <v>33536</v>
      </c>
      <c r="D9982" s="53" t="s">
        <v>33872</v>
      </c>
    </row>
    <row r="9983" spans="1:4" ht="15" x14ac:dyDescent="0.25">
      <c r="A9983" s="53" t="s">
        <v>14535</v>
      </c>
      <c r="B9983" s="53">
        <v>15</v>
      </c>
      <c r="C9983" s="53" t="s">
        <v>33536</v>
      </c>
      <c r="D9983" s="53" t="s">
        <v>33872</v>
      </c>
    </row>
    <row r="9984" spans="1:4" ht="15" x14ac:dyDescent="0.25">
      <c r="A9984" s="53" t="s">
        <v>14536</v>
      </c>
      <c r="B9984" s="53">
        <v>30</v>
      </c>
      <c r="C9984" s="53" t="s">
        <v>33536</v>
      </c>
      <c r="D9984" s="53" t="s">
        <v>33872</v>
      </c>
    </row>
    <row r="9985" spans="1:4" ht="15" x14ac:dyDescent="0.25">
      <c r="A9985" s="53" t="s">
        <v>14537</v>
      </c>
      <c r="B9985" s="53">
        <v>15</v>
      </c>
      <c r="C9985" s="53" t="s">
        <v>33536</v>
      </c>
      <c r="D9985" s="53" t="s">
        <v>33872</v>
      </c>
    </row>
    <row r="9986" spans="1:4" ht="15" x14ac:dyDescent="0.25">
      <c r="A9986" s="53" t="s">
        <v>14538</v>
      </c>
      <c r="B9986" s="53">
        <v>15</v>
      </c>
      <c r="C9986" s="53" t="s">
        <v>33536</v>
      </c>
      <c r="D9986" s="53" t="s">
        <v>33872</v>
      </c>
    </row>
    <row r="9987" spans="1:4" ht="15" x14ac:dyDescent="0.25">
      <c r="A9987" s="53" t="s">
        <v>14539</v>
      </c>
      <c r="B9987" s="53">
        <v>30</v>
      </c>
      <c r="C9987" s="53" t="s">
        <v>33536</v>
      </c>
      <c r="D9987" s="53" t="s">
        <v>33872</v>
      </c>
    </row>
    <row r="9988" spans="1:4" ht="15" x14ac:dyDescent="0.25">
      <c r="A9988" s="53" t="s">
        <v>14540</v>
      </c>
      <c r="B9988" s="53">
        <v>30</v>
      </c>
      <c r="C9988" s="53" t="s">
        <v>33536</v>
      </c>
      <c r="D9988" s="53" t="s">
        <v>33872</v>
      </c>
    </row>
    <row r="9989" spans="1:4" ht="15" x14ac:dyDescent="0.25">
      <c r="A9989" s="53" t="s">
        <v>14541</v>
      </c>
      <c r="B9989" s="53">
        <v>15</v>
      </c>
      <c r="C9989" s="53" t="s">
        <v>33536</v>
      </c>
      <c r="D9989" s="53" t="s">
        <v>33872</v>
      </c>
    </row>
    <row r="9990" spans="1:4" ht="15" x14ac:dyDescent="0.25">
      <c r="A9990" s="53" t="s">
        <v>14542</v>
      </c>
      <c r="B9990" s="53">
        <v>15</v>
      </c>
      <c r="C9990" s="53" t="s">
        <v>33536</v>
      </c>
      <c r="D9990" s="53" t="s">
        <v>33872</v>
      </c>
    </row>
    <row r="9991" spans="1:4" ht="15" x14ac:dyDescent="0.25">
      <c r="A9991" s="53" t="s">
        <v>14543</v>
      </c>
      <c r="B9991" s="53">
        <v>15</v>
      </c>
      <c r="C9991" s="53" t="s">
        <v>33536</v>
      </c>
      <c r="D9991" s="53" t="s">
        <v>33872</v>
      </c>
    </row>
    <row r="9992" spans="1:4" ht="15" x14ac:dyDescent="0.25">
      <c r="A9992" s="53" t="s">
        <v>14544</v>
      </c>
      <c r="B9992" s="53">
        <v>15</v>
      </c>
      <c r="C9992" s="53" t="s">
        <v>33536</v>
      </c>
      <c r="D9992" s="53" t="s">
        <v>33872</v>
      </c>
    </row>
    <row r="9993" spans="1:4" ht="15" x14ac:dyDescent="0.25">
      <c r="A9993" s="53" t="s">
        <v>14545</v>
      </c>
      <c r="B9993" s="53">
        <v>30</v>
      </c>
      <c r="C9993" s="53" t="s">
        <v>33536</v>
      </c>
      <c r="D9993" s="53" t="s">
        <v>33872</v>
      </c>
    </row>
    <row r="9994" spans="1:4" ht="15" x14ac:dyDescent="0.25">
      <c r="A9994" s="53" t="s">
        <v>14546</v>
      </c>
      <c r="B9994" s="53">
        <v>15</v>
      </c>
      <c r="C9994" s="53" t="s">
        <v>33536</v>
      </c>
      <c r="D9994" s="53" t="s">
        <v>33872</v>
      </c>
    </row>
    <row r="9995" spans="1:4" ht="15" x14ac:dyDescent="0.25">
      <c r="A9995" s="53" t="s">
        <v>14547</v>
      </c>
      <c r="B9995" s="53">
        <v>15</v>
      </c>
      <c r="C9995" s="53" t="s">
        <v>33536</v>
      </c>
      <c r="D9995" s="53" t="s">
        <v>33872</v>
      </c>
    </row>
    <row r="9996" spans="1:4" ht="15" x14ac:dyDescent="0.25">
      <c r="A9996" s="53" t="s">
        <v>14548</v>
      </c>
      <c r="B9996" s="53">
        <v>15</v>
      </c>
      <c r="C9996" s="53" t="s">
        <v>33536</v>
      </c>
      <c r="D9996" s="53" t="s">
        <v>33872</v>
      </c>
    </row>
    <row r="9997" spans="1:4" ht="15" x14ac:dyDescent="0.25">
      <c r="A9997" s="53" t="s">
        <v>14549</v>
      </c>
      <c r="B9997" s="53">
        <v>30</v>
      </c>
      <c r="C9997" s="53" t="s">
        <v>33536</v>
      </c>
      <c r="D9997" s="53" t="s">
        <v>33872</v>
      </c>
    </row>
    <row r="9998" spans="1:4" ht="15" x14ac:dyDescent="0.25">
      <c r="A9998" s="53" t="s">
        <v>14550</v>
      </c>
      <c r="B9998" s="53">
        <v>30</v>
      </c>
      <c r="C9998" s="53" t="s">
        <v>33536</v>
      </c>
      <c r="D9998" s="53" t="s">
        <v>33872</v>
      </c>
    </row>
    <row r="9999" spans="1:4" ht="15" x14ac:dyDescent="0.25">
      <c r="A9999" s="53" t="s">
        <v>14551</v>
      </c>
      <c r="B9999" s="53">
        <v>30</v>
      </c>
      <c r="C9999" s="53" t="s">
        <v>33536</v>
      </c>
      <c r="D9999" s="53" t="s">
        <v>33872</v>
      </c>
    </row>
    <row r="10000" spans="1:4" ht="15" x14ac:dyDescent="0.25">
      <c r="A10000" s="53" t="s">
        <v>14552</v>
      </c>
      <c r="B10000" s="53">
        <v>30</v>
      </c>
      <c r="C10000" s="53" t="s">
        <v>33536</v>
      </c>
      <c r="D10000" s="53" t="s">
        <v>33872</v>
      </c>
    </row>
    <row r="10001" spans="1:4" ht="15" x14ac:dyDescent="0.25">
      <c r="A10001" s="53" t="s">
        <v>14553</v>
      </c>
      <c r="B10001" s="53">
        <v>15</v>
      </c>
      <c r="C10001" s="53" t="s">
        <v>33536</v>
      </c>
      <c r="D10001" s="53" t="s">
        <v>33872</v>
      </c>
    </row>
    <row r="10002" spans="1:4" ht="15" x14ac:dyDescent="0.25">
      <c r="A10002" s="53" t="s">
        <v>14554</v>
      </c>
      <c r="B10002" s="53">
        <v>30</v>
      </c>
      <c r="C10002" s="53" t="s">
        <v>33536</v>
      </c>
      <c r="D10002" s="53" t="s">
        <v>33872</v>
      </c>
    </row>
    <row r="10003" spans="1:4" ht="15" x14ac:dyDescent="0.25">
      <c r="A10003" s="53" t="s">
        <v>14555</v>
      </c>
      <c r="B10003" s="53">
        <v>30</v>
      </c>
      <c r="C10003" s="53" t="s">
        <v>33536</v>
      </c>
      <c r="D10003" s="53" t="s">
        <v>33872</v>
      </c>
    </row>
    <row r="10004" spans="1:4" ht="15" x14ac:dyDescent="0.25">
      <c r="A10004" s="53" t="s">
        <v>14556</v>
      </c>
      <c r="B10004" s="53">
        <v>15</v>
      </c>
      <c r="C10004" s="53" t="s">
        <v>33536</v>
      </c>
      <c r="D10004" s="53" t="s">
        <v>33872</v>
      </c>
    </row>
    <row r="10005" spans="1:4" ht="15" x14ac:dyDescent="0.25">
      <c r="A10005" s="53" t="s">
        <v>14557</v>
      </c>
      <c r="B10005" s="53">
        <v>30</v>
      </c>
      <c r="C10005" s="53" t="s">
        <v>33536</v>
      </c>
      <c r="D10005" s="53" t="s">
        <v>33872</v>
      </c>
    </row>
    <row r="10006" spans="1:4" ht="15" x14ac:dyDescent="0.25">
      <c r="A10006" s="53" t="s">
        <v>14558</v>
      </c>
      <c r="B10006" s="53">
        <v>15</v>
      </c>
      <c r="C10006" s="53" t="s">
        <v>33536</v>
      </c>
      <c r="D10006" s="53" t="s">
        <v>33872</v>
      </c>
    </row>
    <row r="10007" spans="1:4" ht="15" x14ac:dyDescent="0.25">
      <c r="A10007" s="53" t="s">
        <v>14559</v>
      </c>
      <c r="B10007" s="53">
        <v>15</v>
      </c>
      <c r="C10007" s="53" t="s">
        <v>33536</v>
      </c>
      <c r="D10007" s="53" t="s">
        <v>33872</v>
      </c>
    </row>
    <row r="10008" spans="1:4" ht="15" x14ac:dyDescent="0.25">
      <c r="A10008" s="53" t="s">
        <v>14560</v>
      </c>
      <c r="B10008" s="53">
        <v>15</v>
      </c>
      <c r="C10008" s="53" t="s">
        <v>33536</v>
      </c>
      <c r="D10008" s="53" t="s">
        <v>33872</v>
      </c>
    </row>
    <row r="10009" spans="1:4" ht="15" x14ac:dyDescent="0.25">
      <c r="A10009" s="53" t="s">
        <v>14561</v>
      </c>
      <c r="B10009" s="53">
        <v>15</v>
      </c>
      <c r="C10009" s="53" t="s">
        <v>33536</v>
      </c>
      <c r="D10009" s="53" t="s">
        <v>33872</v>
      </c>
    </row>
    <row r="10010" spans="1:4" ht="15" x14ac:dyDescent="0.25">
      <c r="A10010" s="53" t="s">
        <v>14562</v>
      </c>
      <c r="B10010" s="53">
        <v>30</v>
      </c>
      <c r="C10010" s="53" t="s">
        <v>33536</v>
      </c>
      <c r="D10010" s="53" t="s">
        <v>33872</v>
      </c>
    </row>
    <row r="10011" spans="1:4" ht="15" x14ac:dyDescent="0.25">
      <c r="A10011" s="53" t="s">
        <v>14563</v>
      </c>
      <c r="B10011" s="53">
        <v>15</v>
      </c>
      <c r="C10011" s="53" t="s">
        <v>33536</v>
      </c>
      <c r="D10011" s="53" t="s">
        <v>33872</v>
      </c>
    </row>
    <row r="10012" spans="1:4" ht="15" x14ac:dyDescent="0.25">
      <c r="A10012" s="53" t="s">
        <v>14564</v>
      </c>
      <c r="B10012" s="53">
        <v>30</v>
      </c>
      <c r="C10012" s="53" t="s">
        <v>33536</v>
      </c>
      <c r="D10012" s="53" t="s">
        <v>33872</v>
      </c>
    </row>
    <row r="10013" spans="1:4" ht="15" x14ac:dyDescent="0.25">
      <c r="A10013" s="53" t="s">
        <v>14565</v>
      </c>
      <c r="B10013" s="53">
        <v>30</v>
      </c>
      <c r="C10013" s="53" t="s">
        <v>33536</v>
      </c>
      <c r="D10013" s="53" t="s">
        <v>33872</v>
      </c>
    </row>
    <row r="10014" spans="1:4" ht="15" x14ac:dyDescent="0.25">
      <c r="A10014" s="53" t="s">
        <v>14566</v>
      </c>
      <c r="B10014" s="53">
        <v>30</v>
      </c>
      <c r="C10014" s="53" t="s">
        <v>33536</v>
      </c>
      <c r="D10014" s="53" t="s">
        <v>33872</v>
      </c>
    </row>
    <row r="10015" spans="1:4" ht="15" x14ac:dyDescent="0.25">
      <c r="A10015" s="53" t="s">
        <v>14567</v>
      </c>
      <c r="B10015" s="53">
        <v>30</v>
      </c>
      <c r="C10015" s="53" t="s">
        <v>33536</v>
      </c>
      <c r="D10015" s="53" t="s">
        <v>33872</v>
      </c>
    </row>
    <row r="10016" spans="1:4" ht="15" x14ac:dyDescent="0.25">
      <c r="A10016" s="53" t="s">
        <v>14568</v>
      </c>
      <c r="B10016" s="53">
        <v>30</v>
      </c>
      <c r="C10016" s="53" t="s">
        <v>33536</v>
      </c>
      <c r="D10016" s="53" t="s">
        <v>33872</v>
      </c>
    </row>
    <row r="10017" spans="1:4" ht="15" x14ac:dyDescent="0.25">
      <c r="A10017" s="53" t="s">
        <v>14569</v>
      </c>
      <c r="B10017" s="53">
        <v>60</v>
      </c>
      <c r="C10017" s="53" t="s">
        <v>33536</v>
      </c>
      <c r="D10017" s="53" t="s">
        <v>33872</v>
      </c>
    </row>
    <row r="10018" spans="1:4" ht="15" x14ac:dyDescent="0.25">
      <c r="A10018" s="53" t="s">
        <v>14570</v>
      </c>
      <c r="B10018" s="53">
        <v>30</v>
      </c>
      <c r="C10018" s="53" t="s">
        <v>33536</v>
      </c>
      <c r="D10018" s="53" t="s">
        <v>33872</v>
      </c>
    </row>
    <row r="10019" spans="1:4" ht="15" x14ac:dyDescent="0.25">
      <c r="A10019" s="53" t="s">
        <v>14571</v>
      </c>
      <c r="B10019" s="53">
        <v>30</v>
      </c>
      <c r="C10019" s="53" t="s">
        <v>33536</v>
      </c>
      <c r="D10019" s="53" t="s">
        <v>33872</v>
      </c>
    </row>
    <row r="10020" spans="1:4" ht="15" x14ac:dyDescent="0.25">
      <c r="A10020" s="53" t="s">
        <v>14572</v>
      </c>
      <c r="B10020" s="53">
        <v>15</v>
      </c>
      <c r="C10020" s="53" t="s">
        <v>33536</v>
      </c>
      <c r="D10020" s="53" t="s">
        <v>33872</v>
      </c>
    </row>
    <row r="10021" spans="1:4" ht="15" x14ac:dyDescent="0.25">
      <c r="A10021" s="53" t="s">
        <v>14573</v>
      </c>
      <c r="B10021" s="53">
        <v>45</v>
      </c>
      <c r="C10021" s="53" t="s">
        <v>33536</v>
      </c>
      <c r="D10021" s="53" t="s">
        <v>33872</v>
      </c>
    </row>
    <row r="10022" spans="1:4" ht="15" x14ac:dyDescent="0.25">
      <c r="A10022" s="53" t="s">
        <v>14574</v>
      </c>
      <c r="B10022" s="53">
        <v>30</v>
      </c>
      <c r="C10022" s="53" t="s">
        <v>33536</v>
      </c>
      <c r="D10022" s="53" t="s">
        <v>33872</v>
      </c>
    </row>
    <row r="10023" spans="1:4" ht="15" x14ac:dyDescent="0.25">
      <c r="A10023" s="53" t="s">
        <v>14575</v>
      </c>
      <c r="B10023" s="53">
        <v>15</v>
      </c>
      <c r="C10023" s="53" t="s">
        <v>33536</v>
      </c>
      <c r="D10023" s="53" t="s">
        <v>33872</v>
      </c>
    </row>
    <row r="10024" spans="1:4" ht="15" x14ac:dyDescent="0.25">
      <c r="A10024" s="53" t="s">
        <v>14576</v>
      </c>
      <c r="B10024" s="53">
        <v>45</v>
      </c>
      <c r="C10024" s="53" t="s">
        <v>33536</v>
      </c>
      <c r="D10024" s="53" t="s">
        <v>33872</v>
      </c>
    </row>
    <row r="10025" spans="1:4" ht="15" x14ac:dyDescent="0.25">
      <c r="A10025" s="53" t="s">
        <v>14577</v>
      </c>
      <c r="B10025" s="53">
        <v>60</v>
      </c>
      <c r="C10025" s="53" t="s">
        <v>33536</v>
      </c>
      <c r="D10025" s="53" t="s">
        <v>33872</v>
      </c>
    </row>
    <row r="10026" spans="1:4" ht="15" x14ac:dyDescent="0.25">
      <c r="A10026" s="53" t="s">
        <v>14578</v>
      </c>
      <c r="B10026" s="53">
        <v>30</v>
      </c>
      <c r="C10026" s="53" t="s">
        <v>33536</v>
      </c>
      <c r="D10026" s="53" t="s">
        <v>33872</v>
      </c>
    </row>
    <row r="10027" spans="1:4" ht="15" x14ac:dyDescent="0.25">
      <c r="A10027" s="53" t="s">
        <v>14579</v>
      </c>
      <c r="B10027" s="53">
        <v>30</v>
      </c>
      <c r="C10027" s="53" t="s">
        <v>33536</v>
      </c>
      <c r="D10027" s="53" t="s">
        <v>33872</v>
      </c>
    </row>
    <row r="10028" spans="1:4" ht="15" x14ac:dyDescent="0.25">
      <c r="A10028" s="53" t="s">
        <v>14580</v>
      </c>
      <c r="B10028" s="53">
        <v>30</v>
      </c>
      <c r="C10028" s="53" t="s">
        <v>33536</v>
      </c>
      <c r="D10028" s="53" t="s">
        <v>33872</v>
      </c>
    </row>
    <row r="10029" spans="1:4" ht="15" x14ac:dyDescent="0.25">
      <c r="A10029" s="53" t="s">
        <v>14581</v>
      </c>
      <c r="B10029" s="53">
        <v>30</v>
      </c>
      <c r="C10029" s="53" t="s">
        <v>33536</v>
      </c>
      <c r="D10029" s="53" t="s">
        <v>33872</v>
      </c>
    </row>
    <row r="10030" spans="1:4" ht="15" x14ac:dyDescent="0.25">
      <c r="A10030" s="53" t="s">
        <v>14582</v>
      </c>
      <c r="B10030" s="53">
        <v>30</v>
      </c>
      <c r="C10030" s="53" t="s">
        <v>33536</v>
      </c>
      <c r="D10030" s="53" t="s">
        <v>33872</v>
      </c>
    </row>
    <row r="10031" spans="1:4" ht="15" x14ac:dyDescent="0.25">
      <c r="A10031" s="53" t="s">
        <v>14583</v>
      </c>
      <c r="B10031" s="53">
        <v>30</v>
      </c>
      <c r="C10031" s="53" t="s">
        <v>33536</v>
      </c>
      <c r="D10031" s="53" t="s">
        <v>33872</v>
      </c>
    </row>
    <row r="10032" spans="1:4" ht="15" x14ac:dyDescent="0.25">
      <c r="A10032" s="53" t="s">
        <v>14584</v>
      </c>
      <c r="B10032" s="53">
        <v>30</v>
      </c>
      <c r="C10032" s="53" t="s">
        <v>33536</v>
      </c>
      <c r="D10032" s="53" t="s">
        <v>33872</v>
      </c>
    </row>
    <row r="10033" spans="1:4" ht="15" x14ac:dyDescent="0.25">
      <c r="A10033" s="53" t="s">
        <v>14585</v>
      </c>
      <c r="B10033" s="53">
        <v>30</v>
      </c>
      <c r="C10033" s="53" t="s">
        <v>33536</v>
      </c>
      <c r="D10033" s="53" t="s">
        <v>33872</v>
      </c>
    </row>
    <row r="10034" spans="1:4" ht="15" x14ac:dyDescent="0.25">
      <c r="A10034" s="53" t="s">
        <v>14586</v>
      </c>
      <c r="B10034" s="53">
        <v>0</v>
      </c>
      <c r="C10034" s="53" t="s">
        <v>33537</v>
      </c>
      <c r="D10034" s="53" t="s">
        <v>33872</v>
      </c>
    </row>
    <row r="10035" spans="1:4" ht="15" x14ac:dyDescent="0.25">
      <c r="A10035" s="53" t="s">
        <v>14587</v>
      </c>
      <c r="B10035" s="53">
        <v>0</v>
      </c>
      <c r="C10035" s="53" t="s">
        <v>33537</v>
      </c>
      <c r="D10035" s="53" t="s">
        <v>33872</v>
      </c>
    </row>
    <row r="10036" spans="1:4" ht="15" x14ac:dyDescent="0.25">
      <c r="A10036" s="53" t="s">
        <v>14588</v>
      </c>
      <c r="B10036" s="53">
        <v>15</v>
      </c>
      <c r="C10036" s="53" t="s">
        <v>33536</v>
      </c>
      <c r="D10036" s="53" t="s">
        <v>33872</v>
      </c>
    </row>
    <row r="10037" spans="1:4" ht="15" x14ac:dyDescent="0.25">
      <c r="A10037" s="53" t="s">
        <v>14589</v>
      </c>
      <c r="B10037" s="53">
        <v>15</v>
      </c>
      <c r="C10037" s="53" t="s">
        <v>33536</v>
      </c>
      <c r="D10037" s="53" t="s">
        <v>33872</v>
      </c>
    </row>
    <row r="10038" spans="1:4" ht="15" x14ac:dyDescent="0.25">
      <c r="A10038" s="53" t="s">
        <v>14590</v>
      </c>
      <c r="B10038" s="53">
        <v>30</v>
      </c>
      <c r="C10038" s="53" t="s">
        <v>33536</v>
      </c>
      <c r="D10038" s="53" t="s">
        <v>33872</v>
      </c>
    </row>
    <row r="10039" spans="1:4" ht="15" x14ac:dyDescent="0.25">
      <c r="A10039" s="53" t="s">
        <v>14591</v>
      </c>
      <c r="B10039" s="53">
        <v>30</v>
      </c>
      <c r="C10039" s="53" t="s">
        <v>33536</v>
      </c>
      <c r="D10039" s="53" t="s">
        <v>33872</v>
      </c>
    </row>
    <row r="10040" spans="1:4" ht="15" x14ac:dyDescent="0.25">
      <c r="A10040" s="53" t="s">
        <v>14592</v>
      </c>
      <c r="B10040" s="53">
        <v>30</v>
      </c>
      <c r="C10040" s="53" t="s">
        <v>33536</v>
      </c>
      <c r="D10040" s="53" t="s">
        <v>33872</v>
      </c>
    </row>
    <row r="10041" spans="1:4" ht="15" x14ac:dyDescent="0.25">
      <c r="A10041" s="53" t="s">
        <v>14593</v>
      </c>
      <c r="B10041" s="53">
        <v>15</v>
      </c>
      <c r="C10041" s="53" t="s">
        <v>33536</v>
      </c>
      <c r="D10041" s="53" t="s">
        <v>33872</v>
      </c>
    </row>
    <row r="10042" spans="1:4" ht="15" x14ac:dyDescent="0.25">
      <c r="A10042" s="53" t="s">
        <v>14594</v>
      </c>
      <c r="B10042" s="53">
        <v>15</v>
      </c>
      <c r="C10042" s="53" t="s">
        <v>33536</v>
      </c>
      <c r="D10042" s="53" t="s">
        <v>33872</v>
      </c>
    </row>
    <row r="10043" spans="1:4" ht="15" x14ac:dyDescent="0.25">
      <c r="A10043" s="53" t="s">
        <v>14595</v>
      </c>
      <c r="B10043" s="53">
        <v>15</v>
      </c>
      <c r="C10043" s="53" t="s">
        <v>33536</v>
      </c>
      <c r="D10043" s="53" t="s">
        <v>33872</v>
      </c>
    </row>
    <row r="10044" spans="1:4" ht="15" x14ac:dyDescent="0.25">
      <c r="A10044" s="53" t="s">
        <v>14596</v>
      </c>
      <c r="B10044" s="53">
        <v>15</v>
      </c>
      <c r="C10044" s="53" t="s">
        <v>33536</v>
      </c>
      <c r="D10044" s="53" t="s">
        <v>33872</v>
      </c>
    </row>
    <row r="10045" spans="1:4" ht="15" x14ac:dyDescent="0.25">
      <c r="A10045" s="53" t="s">
        <v>14597</v>
      </c>
      <c r="B10045" s="53">
        <v>15</v>
      </c>
      <c r="C10045" s="53" t="s">
        <v>33536</v>
      </c>
      <c r="D10045" s="53" t="s">
        <v>33872</v>
      </c>
    </row>
    <row r="10046" spans="1:4" ht="15" x14ac:dyDescent="0.25">
      <c r="A10046" s="53" t="s">
        <v>14598</v>
      </c>
      <c r="B10046" s="53">
        <v>30</v>
      </c>
      <c r="C10046" s="53" t="s">
        <v>33536</v>
      </c>
      <c r="D10046" s="53" t="s">
        <v>33872</v>
      </c>
    </row>
    <row r="10047" spans="1:4" ht="15" x14ac:dyDescent="0.25">
      <c r="A10047" s="53" t="s">
        <v>14599</v>
      </c>
      <c r="B10047" s="53">
        <v>15</v>
      </c>
      <c r="C10047" s="53" t="s">
        <v>33536</v>
      </c>
      <c r="D10047" s="53" t="s">
        <v>33872</v>
      </c>
    </row>
    <row r="10048" spans="1:4" ht="15" x14ac:dyDescent="0.25">
      <c r="A10048" s="53" t="s">
        <v>14600</v>
      </c>
      <c r="B10048" s="53">
        <v>30</v>
      </c>
      <c r="C10048" s="53" t="s">
        <v>33562</v>
      </c>
      <c r="D10048" s="53" t="s">
        <v>33872</v>
      </c>
    </row>
    <row r="10049" spans="1:4" ht="15" x14ac:dyDescent="0.25">
      <c r="A10049" s="53" t="s">
        <v>14601</v>
      </c>
      <c r="B10049" s="53">
        <v>15</v>
      </c>
      <c r="C10049" s="53" t="s">
        <v>33562</v>
      </c>
      <c r="D10049" s="53" t="s">
        <v>33872</v>
      </c>
    </row>
    <row r="10050" spans="1:4" ht="15" x14ac:dyDescent="0.25">
      <c r="A10050" s="53" t="s">
        <v>14602</v>
      </c>
      <c r="B10050" s="53">
        <v>15</v>
      </c>
      <c r="C10050" s="53" t="s">
        <v>33562</v>
      </c>
      <c r="D10050" s="53" t="s">
        <v>33872</v>
      </c>
    </row>
    <row r="10051" spans="1:4" ht="15" x14ac:dyDescent="0.25">
      <c r="A10051" s="53" t="s">
        <v>14603</v>
      </c>
      <c r="B10051" s="53">
        <v>15</v>
      </c>
      <c r="C10051" s="53" t="s">
        <v>33562</v>
      </c>
      <c r="D10051" s="53" t="s">
        <v>33872</v>
      </c>
    </row>
    <row r="10052" spans="1:4" ht="15" x14ac:dyDescent="0.25">
      <c r="A10052" s="53" t="s">
        <v>14604</v>
      </c>
      <c r="B10052" s="53">
        <v>15</v>
      </c>
      <c r="C10052" s="53" t="s">
        <v>33562</v>
      </c>
      <c r="D10052" s="53" t="s">
        <v>33872</v>
      </c>
    </row>
    <row r="10053" spans="1:4" ht="15" x14ac:dyDescent="0.25">
      <c r="A10053" s="53" t="s">
        <v>14605</v>
      </c>
      <c r="B10053" s="53">
        <v>15</v>
      </c>
      <c r="C10053" s="53" t="s">
        <v>33562</v>
      </c>
      <c r="D10053" s="53" t="s">
        <v>33872</v>
      </c>
    </row>
    <row r="10054" spans="1:4" ht="15" x14ac:dyDescent="0.25">
      <c r="A10054" s="53" t="s">
        <v>14606</v>
      </c>
      <c r="B10054" s="53">
        <v>15</v>
      </c>
      <c r="C10054" s="53" t="s">
        <v>33562</v>
      </c>
      <c r="D10054" s="53" t="s">
        <v>33872</v>
      </c>
    </row>
    <row r="10055" spans="1:4" ht="15" x14ac:dyDescent="0.25">
      <c r="A10055" s="53" t="s">
        <v>14607</v>
      </c>
      <c r="B10055" s="53">
        <v>15</v>
      </c>
      <c r="C10055" s="53" t="s">
        <v>33536</v>
      </c>
      <c r="D10055" s="53" t="s">
        <v>33873</v>
      </c>
    </row>
    <row r="10056" spans="1:4" ht="15" x14ac:dyDescent="0.25">
      <c r="A10056" s="53" t="s">
        <v>14608</v>
      </c>
      <c r="B10056" s="53">
        <v>15</v>
      </c>
      <c r="C10056" s="53" t="s">
        <v>33536</v>
      </c>
      <c r="D10056" s="53" t="s">
        <v>33872</v>
      </c>
    </row>
    <row r="10057" spans="1:4" ht="15" x14ac:dyDescent="0.25">
      <c r="A10057" s="53" t="s">
        <v>14609</v>
      </c>
      <c r="B10057" s="53">
        <v>15</v>
      </c>
      <c r="C10057" s="53" t="s">
        <v>33536</v>
      </c>
      <c r="D10057" s="53" t="s">
        <v>33872</v>
      </c>
    </row>
    <row r="10058" spans="1:4" ht="15" x14ac:dyDescent="0.25">
      <c r="A10058" s="53" t="s">
        <v>14610</v>
      </c>
      <c r="B10058" s="53">
        <v>15</v>
      </c>
      <c r="C10058" s="53" t="s">
        <v>33536</v>
      </c>
      <c r="D10058" s="53" t="s">
        <v>33872</v>
      </c>
    </row>
    <row r="10059" spans="1:4" ht="15" x14ac:dyDescent="0.25">
      <c r="A10059" s="53" t="s">
        <v>14611</v>
      </c>
      <c r="B10059" s="53">
        <v>15</v>
      </c>
      <c r="C10059" s="53" t="s">
        <v>33536</v>
      </c>
      <c r="D10059" s="53" t="s">
        <v>33872</v>
      </c>
    </row>
    <row r="10060" spans="1:4" ht="15" x14ac:dyDescent="0.25">
      <c r="A10060" s="53" t="s">
        <v>14612</v>
      </c>
      <c r="B10060" s="53">
        <v>15</v>
      </c>
      <c r="C10060" s="53" t="s">
        <v>33536</v>
      </c>
      <c r="D10060" s="53" t="s">
        <v>33872</v>
      </c>
    </row>
    <row r="10061" spans="1:4" ht="15" x14ac:dyDescent="0.25">
      <c r="A10061" s="53" t="s">
        <v>14613</v>
      </c>
      <c r="B10061" s="53">
        <v>15</v>
      </c>
      <c r="C10061" s="53" t="s">
        <v>33536</v>
      </c>
      <c r="D10061" s="53" t="s">
        <v>33872</v>
      </c>
    </row>
    <row r="10062" spans="1:4" ht="15" x14ac:dyDescent="0.25">
      <c r="A10062" s="53" t="s">
        <v>14614</v>
      </c>
      <c r="B10062" s="53">
        <v>15</v>
      </c>
      <c r="C10062" s="53" t="s">
        <v>33536</v>
      </c>
      <c r="D10062" s="53" t="s">
        <v>33873</v>
      </c>
    </row>
    <row r="10063" spans="1:4" ht="15" x14ac:dyDescent="0.25">
      <c r="A10063" s="53" t="s">
        <v>14615</v>
      </c>
      <c r="B10063" s="53">
        <v>15</v>
      </c>
      <c r="C10063" s="53" t="s">
        <v>33536</v>
      </c>
      <c r="D10063" s="53" t="s">
        <v>33872</v>
      </c>
    </row>
    <row r="10064" spans="1:4" ht="15" x14ac:dyDescent="0.25">
      <c r="A10064" s="53" t="s">
        <v>14616</v>
      </c>
      <c r="B10064" s="53">
        <v>15</v>
      </c>
      <c r="C10064" s="53" t="s">
        <v>33536</v>
      </c>
      <c r="D10064" s="53" t="s">
        <v>33872</v>
      </c>
    </row>
    <row r="10065" spans="1:4" ht="15" x14ac:dyDescent="0.25">
      <c r="A10065" s="53" t="s">
        <v>14617</v>
      </c>
      <c r="B10065" s="53">
        <v>15</v>
      </c>
      <c r="C10065" s="53" t="s">
        <v>33536</v>
      </c>
      <c r="D10065" s="53" t="s">
        <v>33873</v>
      </c>
    </row>
    <row r="10066" spans="1:4" ht="15" x14ac:dyDescent="0.25">
      <c r="A10066" s="53" t="s">
        <v>14618</v>
      </c>
      <c r="B10066" s="53">
        <v>15</v>
      </c>
      <c r="C10066" s="53" t="s">
        <v>33536</v>
      </c>
      <c r="D10066" s="53" t="s">
        <v>33872</v>
      </c>
    </row>
    <row r="10067" spans="1:4" ht="15" x14ac:dyDescent="0.25">
      <c r="A10067" s="53" t="s">
        <v>14619</v>
      </c>
      <c r="B10067" s="53">
        <v>15</v>
      </c>
      <c r="C10067" s="53" t="s">
        <v>33536</v>
      </c>
      <c r="D10067" s="53" t="s">
        <v>33872</v>
      </c>
    </row>
    <row r="10068" spans="1:4" ht="15" x14ac:dyDescent="0.25">
      <c r="A10068" s="53" t="s">
        <v>14620</v>
      </c>
      <c r="B10068" s="53">
        <v>15</v>
      </c>
      <c r="C10068" s="53" t="s">
        <v>33536</v>
      </c>
      <c r="D10068" s="53" t="s">
        <v>33873</v>
      </c>
    </row>
    <row r="10069" spans="1:4" ht="15" x14ac:dyDescent="0.25">
      <c r="A10069" s="53" t="s">
        <v>14621</v>
      </c>
      <c r="B10069" s="53">
        <v>15</v>
      </c>
      <c r="C10069" s="53" t="s">
        <v>33536</v>
      </c>
      <c r="D10069" s="53" t="s">
        <v>33873</v>
      </c>
    </row>
    <row r="10070" spans="1:4" ht="15" x14ac:dyDescent="0.25">
      <c r="A10070" s="53" t="s">
        <v>14622</v>
      </c>
      <c r="B10070" s="53">
        <v>15</v>
      </c>
      <c r="C10070" s="53" t="s">
        <v>33536</v>
      </c>
      <c r="D10070" s="53" t="s">
        <v>33873</v>
      </c>
    </row>
    <row r="10071" spans="1:4" ht="15" x14ac:dyDescent="0.25">
      <c r="A10071" s="53" t="s">
        <v>14623</v>
      </c>
      <c r="B10071" s="53">
        <v>15</v>
      </c>
      <c r="C10071" s="53" t="s">
        <v>33536</v>
      </c>
      <c r="D10071" s="53" t="s">
        <v>33873</v>
      </c>
    </row>
    <row r="10072" spans="1:4" ht="15" x14ac:dyDescent="0.25">
      <c r="A10072" s="53" t="s">
        <v>14624</v>
      </c>
      <c r="B10072" s="53">
        <v>15</v>
      </c>
      <c r="C10072" s="53" t="s">
        <v>33536</v>
      </c>
      <c r="D10072" s="53" t="s">
        <v>33873</v>
      </c>
    </row>
    <row r="10073" spans="1:4" ht="15" x14ac:dyDescent="0.25">
      <c r="A10073" s="53" t="s">
        <v>14625</v>
      </c>
      <c r="B10073" s="53">
        <v>15</v>
      </c>
      <c r="C10073" s="53" t="s">
        <v>33562</v>
      </c>
      <c r="D10073" s="53" t="s">
        <v>33872</v>
      </c>
    </row>
    <row r="10074" spans="1:4" ht="15" x14ac:dyDescent="0.25">
      <c r="A10074" s="53" t="s">
        <v>33093</v>
      </c>
      <c r="B10074" s="53">
        <v>15</v>
      </c>
      <c r="C10074" s="53" t="s">
        <v>33562</v>
      </c>
      <c r="D10074" s="53" t="s">
        <v>33873</v>
      </c>
    </row>
    <row r="10075" spans="1:4" ht="15" x14ac:dyDescent="0.25">
      <c r="A10075" s="53" t="s">
        <v>14626</v>
      </c>
      <c r="B10075" s="53">
        <v>15</v>
      </c>
      <c r="C10075" s="53" t="s">
        <v>33562</v>
      </c>
      <c r="D10075" s="53" t="s">
        <v>33872</v>
      </c>
    </row>
    <row r="10076" spans="1:4" ht="15" x14ac:dyDescent="0.25">
      <c r="A10076" s="53" t="s">
        <v>33094</v>
      </c>
      <c r="B10076" s="53">
        <v>15</v>
      </c>
      <c r="C10076" s="53" t="s">
        <v>33562</v>
      </c>
      <c r="D10076" s="53" t="s">
        <v>33873</v>
      </c>
    </row>
    <row r="10077" spans="1:4" ht="15" x14ac:dyDescent="0.25">
      <c r="A10077" s="53" t="s">
        <v>14627</v>
      </c>
      <c r="B10077" s="53">
        <v>15</v>
      </c>
      <c r="C10077" s="53" t="s">
        <v>33562</v>
      </c>
      <c r="D10077" s="53" t="s">
        <v>33872</v>
      </c>
    </row>
    <row r="10078" spans="1:4" ht="15" x14ac:dyDescent="0.25">
      <c r="A10078" s="53" t="s">
        <v>33095</v>
      </c>
      <c r="B10078" s="53">
        <v>15</v>
      </c>
      <c r="C10078" s="53" t="s">
        <v>33562</v>
      </c>
      <c r="D10078" s="53" t="s">
        <v>33873</v>
      </c>
    </row>
    <row r="10079" spans="1:4" ht="15" x14ac:dyDescent="0.25">
      <c r="A10079" s="53" t="s">
        <v>14628</v>
      </c>
      <c r="B10079" s="53">
        <v>15</v>
      </c>
      <c r="C10079" s="53" t="s">
        <v>33562</v>
      </c>
      <c r="D10079" s="53" t="s">
        <v>33872</v>
      </c>
    </row>
    <row r="10080" spans="1:4" ht="15" x14ac:dyDescent="0.25">
      <c r="A10080" s="53" t="s">
        <v>33096</v>
      </c>
      <c r="B10080" s="53">
        <v>15</v>
      </c>
      <c r="C10080" s="53" t="s">
        <v>33562</v>
      </c>
      <c r="D10080" s="53" t="s">
        <v>33873</v>
      </c>
    </row>
    <row r="10081" spans="1:4" ht="15" x14ac:dyDescent="0.25">
      <c r="A10081" s="53" t="s">
        <v>14629</v>
      </c>
      <c r="B10081" s="53">
        <v>30</v>
      </c>
      <c r="C10081" s="53" t="s">
        <v>33562</v>
      </c>
      <c r="D10081" s="53" t="s">
        <v>33872</v>
      </c>
    </row>
    <row r="10082" spans="1:4" ht="15" x14ac:dyDescent="0.25">
      <c r="A10082" s="53" t="s">
        <v>33097</v>
      </c>
      <c r="B10082" s="53">
        <v>30</v>
      </c>
      <c r="C10082" s="53" t="s">
        <v>33562</v>
      </c>
      <c r="D10082" s="53" t="s">
        <v>33873</v>
      </c>
    </row>
    <row r="10083" spans="1:4" ht="15" x14ac:dyDescent="0.25">
      <c r="A10083" s="53" t="s">
        <v>14630</v>
      </c>
      <c r="B10083" s="53">
        <v>15</v>
      </c>
      <c r="C10083" s="53" t="s">
        <v>33562</v>
      </c>
      <c r="D10083" s="53" t="s">
        <v>33873</v>
      </c>
    </row>
    <row r="10084" spans="1:4" ht="15" x14ac:dyDescent="0.25">
      <c r="A10084" s="53" t="s">
        <v>33098</v>
      </c>
      <c r="B10084" s="53">
        <v>15</v>
      </c>
      <c r="C10084" s="53" t="s">
        <v>33562</v>
      </c>
      <c r="D10084" s="53" t="s">
        <v>33873</v>
      </c>
    </row>
    <row r="10085" spans="1:4" ht="15" x14ac:dyDescent="0.25">
      <c r="A10085" s="53" t="s">
        <v>14631</v>
      </c>
      <c r="B10085" s="53">
        <v>15</v>
      </c>
      <c r="C10085" s="53" t="s">
        <v>33562</v>
      </c>
      <c r="D10085" s="53" t="s">
        <v>33873</v>
      </c>
    </row>
    <row r="10086" spans="1:4" ht="15" x14ac:dyDescent="0.25">
      <c r="A10086" s="53" t="s">
        <v>33099</v>
      </c>
      <c r="B10086" s="53">
        <v>15</v>
      </c>
      <c r="C10086" s="53" t="s">
        <v>33562</v>
      </c>
      <c r="D10086" s="53" t="s">
        <v>33873</v>
      </c>
    </row>
    <row r="10087" spans="1:4" ht="15" x14ac:dyDescent="0.25">
      <c r="A10087" s="53" t="s">
        <v>14632</v>
      </c>
      <c r="B10087" s="53">
        <v>15</v>
      </c>
      <c r="C10087" s="53" t="s">
        <v>33536</v>
      </c>
      <c r="D10087" s="53" t="s">
        <v>33872</v>
      </c>
    </row>
    <row r="10088" spans="1:4" ht="15" x14ac:dyDescent="0.25">
      <c r="A10088" s="53" t="s">
        <v>14633</v>
      </c>
      <c r="B10088" s="53">
        <v>15</v>
      </c>
      <c r="C10088" s="53" t="s">
        <v>33536</v>
      </c>
      <c r="D10088" s="53" t="s">
        <v>33872</v>
      </c>
    </row>
    <row r="10089" spans="1:4" ht="15" x14ac:dyDescent="0.25">
      <c r="A10089" s="53" t="s">
        <v>14634</v>
      </c>
      <c r="B10089" s="53">
        <v>15</v>
      </c>
      <c r="C10089" s="53" t="s">
        <v>33536</v>
      </c>
      <c r="D10089" s="53" t="s">
        <v>33872</v>
      </c>
    </row>
    <row r="10090" spans="1:4" ht="15" x14ac:dyDescent="0.25">
      <c r="A10090" s="53" t="s">
        <v>14635</v>
      </c>
      <c r="B10090" s="53">
        <v>15</v>
      </c>
      <c r="C10090" s="53" t="s">
        <v>33536</v>
      </c>
      <c r="D10090" s="53" t="s">
        <v>33872</v>
      </c>
    </row>
    <row r="10091" spans="1:4" ht="15" x14ac:dyDescent="0.25">
      <c r="A10091" s="53" t="s">
        <v>14636</v>
      </c>
      <c r="B10091" s="53">
        <v>15</v>
      </c>
      <c r="C10091" s="53" t="s">
        <v>33536</v>
      </c>
      <c r="D10091" s="53" t="s">
        <v>33872</v>
      </c>
    </row>
    <row r="10092" spans="1:4" ht="15" x14ac:dyDescent="0.25">
      <c r="A10092" s="53" t="s">
        <v>14637</v>
      </c>
      <c r="B10092" s="53">
        <v>15</v>
      </c>
      <c r="C10092" s="53" t="s">
        <v>33536</v>
      </c>
      <c r="D10092" s="53" t="s">
        <v>33872</v>
      </c>
    </row>
    <row r="10093" spans="1:4" ht="15" x14ac:dyDescent="0.25">
      <c r="A10093" s="53" t="s">
        <v>14638</v>
      </c>
      <c r="B10093" s="53">
        <v>15</v>
      </c>
      <c r="C10093" s="53" t="s">
        <v>33536</v>
      </c>
      <c r="D10093" s="53" t="s">
        <v>33872</v>
      </c>
    </row>
    <row r="10094" spans="1:4" ht="15" x14ac:dyDescent="0.25">
      <c r="A10094" s="53" t="s">
        <v>14639</v>
      </c>
      <c r="B10094" s="53">
        <v>15</v>
      </c>
      <c r="C10094" s="53" t="s">
        <v>33536</v>
      </c>
      <c r="D10094" s="53" t="s">
        <v>33872</v>
      </c>
    </row>
    <row r="10095" spans="1:4" ht="15" x14ac:dyDescent="0.25">
      <c r="A10095" s="53" t="s">
        <v>14640</v>
      </c>
      <c r="B10095" s="53">
        <v>15</v>
      </c>
      <c r="C10095" s="53" t="s">
        <v>33536</v>
      </c>
      <c r="D10095" s="53" t="s">
        <v>33872</v>
      </c>
    </row>
    <row r="10096" spans="1:4" ht="15" x14ac:dyDescent="0.25">
      <c r="A10096" s="53" t="s">
        <v>14641</v>
      </c>
      <c r="B10096" s="53">
        <v>15</v>
      </c>
      <c r="C10096" s="53" t="s">
        <v>33536</v>
      </c>
      <c r="D10096" s="53" t="s">
        <v>33872</v>
      </c>
    </row>
    <row r="10097" spans="1:4" ht="15" x14ac:dyDescent="0.25">
      <c r="A10097" s="53" t="s">
        <v>14642</v>
      </c>
      <c r="B10097" s="53">
        <v>0</v>
      </c>
      <c r="C10097" s="53" t="s">
        <v>33539</v>
      </c>
      <c r="D10097" s="53" t="s">
        <v>33873</v>
      </c>
    </row>
    <row r="10098" spans="1:4" ht="15" x14ac:dyDescent="0.25">
      <c r="A10098" s="53" t="s">
        <v>14643</v>
      </c>
      <c r="B10098" s="53">
        <v>15</v>
      </c>
      <c r="C10098" s="53" t="s">
        <v>33536</v>
      </c>
      <c r="D10098" s="53" t="s">
        <v>33872</v>
      </c>
    </row>
    <row r="10099" spans="1:4" ht="15" x14ac:dyDescent="0.25">
      <c r="A10099" s="53" t="s">
        <v>14644</v>
      </c>
      <c r="B10099" s="53">
        <v>15</v>
      </c>
      <c r="C10099" s="53" t="s">
        <v>33536</v>
      </c>
      <c r="D10099" s="53" t="s">
        <v>33872</v>
      </c>
    </row>
    <row r="10100" spans="1:4" ht="15" x14ac:dyDescent="0.25">
      <c r="A10100" s="53" t="s">
        <v>14645</v>
      </c>
      <c r="B10100" s="53">
        <v>30</v>
      </c>
      <c r="C10100" s="53" t="s">
        <v>33536</v>
      </c>
      <c r="D10100" s="53" t="s">
        <v>33872</v>
      </c>
    </row>
    <row r="10101" spans="1:4" ht="15" x14ac:dyDescent="0.25">
      <c r="A10101" s="53" t="s">
        <v>14646</v>
      </c>
      <c r="B10101" s="53">
        <v>15</v>
      </c>
      <c r="C10101" s="53" t="s">
        <v>33536</v>
      </c>
      <c r="D10101" s="53" t="s">
        <v>33872</v>
      </c>
    </row>
    <row r="10102" spans="1:4" ht="15" x14ac:dyDescent="0.25">
      <c r="A10102" s="53" t="s">
        <v>14647</v>
      </c>
      <c r="B10102" s="53">
        <v>0</v>
      </c>
      <c r="C10102" s="53" t="s">
        <v>33537</v>
      </c>
      <c r="D10102" s="53" t="s">
        <v>33872</v>
      </c>
    </row>
    <row r="10103" spans="1:4" ht="15" x14ac:dyDescent="0.25">
      <c r="A10103" s="53" t="s">
        <v>14648</v>
      </c>
      <c r="B10103" s="53">
        <v>15</v>
      </c>
      <c r="C10103" s="53" t="s">
        <v>33536</v>
      </c>
      <c r="D10103" s="53" t="s">
        <v>33872</v>
      </c>
    </row>
    <row r="10104" spans="1:4" ht="15" x14ac:dyDescent="0.25">
      <c r="A10104" s="53" t="s">
        <v>14649</v>
      </c>
      <c r="B10104" s="53">
        <v>0</v>
      </c>
      <c r="C10104" s="53" t="s">
        <v>33537</v>
      </c>
      <c r="D10104" s="53" t="s">
        <v>33872</v>
      </c>
    </row>
    <row r="10105" spans="1:4" ht="15" x14ac:dyDescent="0.25">
      <c r="A10105" s="53" t="s">
        <v>14650</v>
      </c>
      <c r="B10105" s="53">
        <v>0</v>
      </c>
      <c r="C10105" s="53" t="s">
        <v>33539</v>
      </c>
      <c r="D10105" s="53" t="s">
        <v>33873</v>
      </c>
    </row>
    <row r="10106" spans="1:4" ht="15" x14ac:dyDescent="0.25">
      <c r="A10106" s="53" t="s">
        <v>14651</v>
      </c>
      <c r="B10106" s="53">
        <v>20</v>
      </c>
      <c r="C10106" s="53" t="s">
        <v>33536</v>
      </c>
      <c r="D10106" s="53" t="s">
        <v>33872</v>
      </c>
    </row>
    <row r="10107" spans="1:4" ht="15" x14ac:dyDescent="0.25">
      <c r="A10107" s="53" t="s">
        <v>14652</v>
      </c>
      <c r="B10107" s="53">
        <v>15</v>
      </c>
      <c r="C10107" s="53" t="s">
        <v>33536</v>
      </c>
      <c r="D10107" s="53" t="s">
        <v>33872</v>
      </c>
    </row>
    <row r="10108" spans="1:4" ht="15" x14ac:dyDescent="0.25">
      <c r="A10108" s="53" t="s">
        <v>14653</v>
      </c>
      <c r="B10108" s="53">
        <v>0</v>
      </c>
      <c r="C10108" s="53" t="s">
        <v>33537</v>
      </c>
      <c r="D10108" s="53" t="s">
        <v>33872</v>
      </c>
    </row>
    <row r="10109" spans="1:4" ht="15" x14ac:dyDescent="0.25">
      <c r="A10109" s="53" t="s">
        <v>14654</v>
      </c>
      <c r="B10109" s="53">
        <v>0</v>
      </c>
      <c r="C10109" s="53" t="s">
        <v>33539</v>
      </c>
      <c r="D10109" s="53" t="s">
        <v>33873</v>
      </c>
    </row>
    <row r="10110" spans="1:4" ht="15" x14ac:dyDescent="0.25">
      <c r="A10110" s="53" t="s">
        <v>14655</v>
      </c>
      <c r="B10110" s="53">
        <v>0</v>
      </c>
      <c r="C10110" s="53" t="s">
        <v>33537</v>
      </c>
      <c r="D10110" s="53" t="s">
        <v>33872</v>
      </c>
    </row>
    <row r="10111" spans="1:4" ht="15" x14ac:dyDescent="0.25">
      <c r="A10111" s="53" t="s">
        <v>14656</v>
      </c>
      <c r="B10111" s="53">
        <v>15</v>
      </c>
      <c r="C10111" s="53" t="s">
        <v>33536</v>
      </c>
      <c r="D10111" s="53" t="s">
        <v>33872</v>
      </c>
    </row>
    <row r="10112" spans="1:4" ht="15" x14ac:dyDescent="0.25">
      <c r="A10112" s="53" t="s">
        <v>14657</v>
      </c>
      <c r="B10112" s="53">
        <v>25</v>
      </c>
      <c r="C10112" s="53" t="s">
        <v>33536</v>
      </c>
      <c r="D10112" s="53" t="s">
        <v>33872</v>
      </c>
    </row>
    <row r="10113" spans="1:4" ht="15" x14ac:dyDescent="0.25">
      <c r="A10113" s="53" t="s">
        <v>14658</v>
      </c>
      <c r="B10113" s="53">
        <v>15</v>
      </c>
      <c r="C10113" s="53" t="s">
        <v>33536</v>
      </c>
      <c r="D10113" s="53" t="s">
        <v>33872</v>
      </c>
    </row>
    <row r="10114" spans="1:4" ht="15" x14ac:dyDescent="0.25">
      <c r="A10114" s="53" t="s">
        <v>14659</v>
      </c>
      <c r="B10114" s="53">
        <v>15</v>
      </c>
      <c r="C10114" s="53" t="s">
        <v>33536</v>
      </c>
      <c r="D10114" s="53" t="s">
        <v>33872</v>
      </c>
    </row>
    <row r="10115" spans="1:4" ht="15" x14ac:dyDescent="0.25">
      <c r="A10115" s="53" t="s">
        <v>14660</v>
      </c>
      <c r="B10115" s="53">
        <v>15</v>
      </c>
      <c r="C10115" s="53" t="s">
        <v>33536</v>
      </c>
      <c r="D10115" s="53" t="s">
        <v>33872</v>
      </c>
    </row>
    <row r="10116" spans="1:4" ht="15" x14ac:dyDescent="0.25">
      <c r="A10116" s="53" t="s">
        <v>14661</v>
      </c>
      <c r="B10116" s="53">
        <v>15</v>
      </c>
      <c r="C10116" s="53" t="s">
        <v>33536</v>
      </c>
      <c r="D10116" s="53" t="s">
        <v>33872</v>
      </c>
    </row>
    <row r="10117" spans="1:4" ht="15" x14ac:dyDescent="0.25">
      <c r="A10117" s="53" t="s">
        <v>14662</v>
      </c>
      <c r="B10117" s="53">
        <v>0</v>
      </c>
      <c r="C10117" s="53" t="s">
        <v>33537</v>
      </c>
      <c r="D10117" s="53" t="s">
        <v>33873</v>
      </c>
    </row>
    <row r="10118" spans="1:4" ht="15" x14ac:dyDescent="0.25">
      <c r="A10118" s="53" t="s">
        <v>14663</v>
      </c>
      <c r="B10118" s="53">
        <v>15</v>
      </c>
      <c r="C10118" s="53" t="s">
        <v>33536</v>
      </c>
      <c r="D10118" s="53" t="s">
        <v>33872</v>
      </c>
    </row>
    <row r="10119" spans="1:4" ht="15" x14ac:dyDescent="0.25">
      <c r="A10119" s="53" t="s">
        <v>14664</v>
      </c>
      <c r="B10119" s="53">
        <v>15</v>
      </c>
      <c r="C10119" s="53" t="s">
        <v>33536</v>
      </c>
      <c r="D10119" s="53" t="s">
        <v>33873</v>
      </c>
    </row>
    <row r="10120" spans="1:4" ht="15" x14ac:dyDescent="0.25">
      <c r="A10120" s="53" t="s">
        <v>14665</v>
      </c>
      <c r="B10120" s="53">
        <v>15</v>
      </c>
      <c r="C10120" s="53" t="s">
        <v>33536</v>
      </c>
      <c r="D10120" s="53" t="s">
        <v>33872</v>
      </c>
    </row>
    <row r="10121" spans="1:4" ht="15" x14ac:dyDescent="0.25">
      <c r="A10121" s="53" t="s">
        <v>14666</v>
      </c>
      <c r="B10121" s="53">
        <v>15</v>
      </c>
      <c r="C10121" s="53" t="s">
        <v>33536</v>
      </c>
      <c r="D10121" s="53" t="s">
        <v>33872</v>
      </c>
    </row>
    <row r="10122" spans="1:4" ht="15" x14ac:dyDescent="0.25">
      <c r="A10122" s="53" t="s">
        <v>14667</v>
      </c>
      <c r="B10122" s="53">
        <v>15</v>
      </c>
      <c r="C10122" s="53" t="s">
        <v>33536</v>
      </c>
      <c r="D10122" s="53" t="s">
        <v>33873</v>
      </c>
    </row>
    <row r="10123" spans="1:4" ht="15" x14ac:dyDescent="0.25">
      <c r="A10123" s="53" t="s">
        <v>14668</v>
      </c>
      <c r="B10123" s="53">
        <v>15</v>
      </c>
      <c r="C10123" s="53" t="s">
        <v>33536</v>
      </c>
      <c r="D10123" s="53" t="s">
        <v>33873</v>
      </c>
    </row>
    <row r="10124" spans="1:4" ht="15" x14ac:dyDescent="0.25">
      <c r="A10124" s="53" t="s">
        <v>14669</v>
      </c>
      <c r="B10124" s="53">
        <v>15</v>
      </c>
      <c r="C10124" s="53" t="s">
        <v>33536</v>
      </c>
      <c r="D10124" s="53" t="s">
        <v>33872</v>
      </c>
    </row>
    <row r="10125" spans="1:4" ht="15" x14ac:dyDescent="0.25">
      <c r="A10125" s="53" t="s">
        <v>14670</v>
      </c>
      <c r="B10125" s="53">
        <v>15</v>
      </c>
      <c r="C10125" s="53" t="s">
        <v>33536</v>
      </c>
      <c r="D10125" s="53" t="s">
        <v>33872</v>
      </c>
    </row>
    <row r="10126" spans="1:4" ht="15" x14ac:dyDescent="0.25">
      <c r="A10126" s="53" t="s">
        <v>14671</v>
      </c>
      <c r="B10126" s="53">
        <v>15</v>
      </c>
      <c r="C10126" s="53" t="s">
        <v>33536</v>
      </c>
      <c r="D10126" s="53" t="s">
        <v>33872</v>
      </c>
    </row>
    <row r="10127" spans="1:4" ht="15" x14ac:dyDescent="0.25">
      <c r="A10127" s="53" t="s">
        <v>14672</v>
      </c>
      <c r="B10127" s="53">
        <v>15</v>
      </c>
      <c r="C10127" s="53" t="s">
        <v>33536</v>
      </c>
      <c r="D10127" s="53" t="s">
        <v>33872</v>
      </c>
    </row>
    <row r="10128" spans="1:4" ht="15" x14ac:dyDescent="0.25">
      <c r="A10128" s="53" t="s">
        <v>14673</v>
      </c>
      <c r="B10128" s="53">
        <v>15</v>
      </c>
      <c r="C10128" s="53" t="s">
        <v>33536</v>
      </c>
      <c r="D10128" s="53" t="s">
        <v>33872</v>
      </c>
    </row>
    <row r="10129" spans="1:4" ht="15" x14ac:dyDescent="0.25">
      <c r="A10129" s="53" t="s">
        <v>14674</v>
      </c>
      <c r="B10129" s="53">
        <v>15</v>
      </c>
      <c r="C10129" s="53" t="s">
        <v>33536</v>
      </c>
      <c r="D10129" s="53" t="s">
        <v>33872</v>
      </c>
    </row>
    <row r="10130" spans="1:4" ht="15" x14ac:dyDescent="0.25">
      <c r="A10130" s="53" t="s">
        <v>14675</v>
      </c>
      <c r="B10130" s="53">
        <v>15</v>
      </c>
      <c r="C10130" s="53" t="s">
        <v>33536</v>
      </c>
      <c r="D10130" s="53" t="s">
        <v>33872</v>
      </c>
    </row>
    <row r="10131" spans="1:4" ht="15" x14ac:dyDescent="0.25">
      <c r="A10131" s="53" t="s">
        <v>14676</v>
      </c>
      <c r="B10131" s="53">
        <v>15</v>
      </c>
      <c r="C10131" s="53" t="s">
        <v>33536</v>
      </c>
      <c r="D10131" s="53" t="s">
        <v>33872</v>
      </c>
    </row>
    <row r="10132" spans="1:4" ht="15" x14ac:dyDescent="0.25">
      <c r="A10132" s="53" t="s">
        <v>14677</v>
      </c>
      <c r="B10132" s="53">
        <v>15</v>
      </c>
      <c r="C10132" s="53" t="s">
        <v>33536</v>
      </c>
      <c r="D10132" s="53" t="s">
        <v>33872</v>
      </c>
    </row>
    <row r="10133" spans="1:4" ht="15" x14ac:dyDescent="0.25">
      <c r="A10133" s="53" t="s">
        <v>14678</v>
      </c>
      <c r="B10133" s="53">
        <v>15</v>
      </c>
      <c r="C10133" s="53" t="s">
        <v>33536</v>
      </c>
      <c r="D10133" s="53" t="s">
        <v>33872</v>
      </c>
    </row>
    <row r="10134" spans="1:4" ht="15" x14ac:dyDescent="0.25">
      <c r="A10134" s="53" t="s">
        <v>14679</v>
      </c>
      <c r="B10134" s="53">
        <v>15</v>
      </c>
      <c r="C10134" s="53" t="s">
        <v>33536</v>
      </c>
      <c r="D10134" s="53" t="s">
        <v>33872</v>
      </c>
    </row>
    <row r="10135" spans="1:4" ht="15" x14ac:dyDescent="0.25">
      <c r="A10135" s="53" t="s">
        <v>14680</v>
      </c>
      <c r="B10135" s="53">
        <v>15</v>
      </c>
      <c r="C10135" s="53" t="s">
        <v>33536</v>
      </c>
      <c r="D10135" s="53" t="s">
        <v>33872</v>
      </c>
    </row>
    <row r="10136" spans="1:4" ht="15" x14ac:dyDescent="0.25">
      <c r="A10136" s="53" t="s">
        <v>14681</v>
      </c>
      <c r="B10136" s="53">
        <v>15</v>
      </c>
      <c r="C10136" s="53" t="s">
        <v>33536</v>
      </c>
      <c r="D10136" s="53" t="s">
        <v>33872</v>
      </c>
    </row>
    <row r="10137" spans="1:4" ht="15" x14ac:dyDescent="0.25">
      <c r="A10137" s="53" t="s">
        <v>14682</v>
      </c>
      <c r="B10137" s="53">
        <v>15</v>
      </c>
      <c r="C10137" s="53" t="s">
        <v>33536</v>
      </c>
      <c r="D10137" s="53" t="s">
        <v>33872</v>
      </c>
    </row>
    <row r="10138" spans="1:4" ht="15" x14ac:dyDescent="0.25">
      <c r="A10138" s="53" t="s">
        <v>14683</v>
      </c>
      <c r="B10138" s="53">
        <v>15</v>
      </c>
      <c r="C10138" s="53" t="s">
        <v>33536</v>
      </c>
      <c r="D10138" s="53" t="s">
        <v>33873</v>
      </c>
    </row>
    <row r="10139" spans="1:4" ht="15" x14ac:dyDescent="0.25">
      <c r="A10139" s="53" t="s">
        <v>14684</v>
      </c>
      <c r="B10139" s="53">
        <v>15</v>
      </c>
      <c r="C10139" s="53" t="s">
        <v>33562</v>
      </c>
      <c r="D10139" s="53" t="s">
        <v>33872</v>
      </c>
    </row>
    <row r="10140" spans="1:4" ht="15" x14ac:dyDescent="0.25">
      <c r="A10140" s="53" t="s">
        <v>14685</v>
      </c>
      <c r="B10140" s="53">
        <v>15</v>
      </c>
      <c r="C10140" s="53" t="s">
        <v>33562</v>
      </c>
      <c r="D10140" s="53" t="s">
        <v>33872</v>
      </c>
    </row>
    <row r="10141" spans="1:4" ht="15" x14ac:dyDescent="0.25">
      <c r="A10141" s="53" t="s">
        <v>14686</v>
      </c>
      <c r="B10141" s="53">
        <v>15</v>
      </c>
      <c r="C10141" s="53" t="s">
        <v>33562</v>
      </c>
      <c r="D10141" s="53" t="s">
        <v>33872</v>
      </c>
    </row>
    <row r="10142" spans="1:4" ht="15" x14ac:dyDescent="0.25">
      <c r="A10142" s="53" t="s">
        <v>14687</v>
      </c>
      <c r="B10142" s="53">
        <v>15</v>
      </c>
      <c r="C10142" s="53" t="s">
        <v>33562</v>
      </c>
      <c r="D10142" s="53" t="s">
        <v>33872</v>
      </c>
    </row>
    <row r="10143" spans="1:4" ht="15" x14ac:dyDescent="0.25">
      <c r="A10143" s="53" t="s">
        <v>14688</v>
      </c>
      <c r="B10143" s="53">
        <v>15</v>
      </c>
      <c r="C10143" s="53" t="s">
        <v>33562</v>
      </c>
      <c r="D10143" s="53" t="s">
        <v>33872</v>
      </c>
    </row>
    <row r="10144" spans="1:4" ht="15" x14ac:dyDescent="0.25">
      <c r="A10144" s="53" t="s">
        <v>14689</v>
      </c>
      <c r="B10144" s="53">
        <v>15</v>
      </c>
      <c r="C10144" s="53" t="s">
        <v>33536</v>
      </c>
      <c r="D10144" s="53" t="s">
        <v>33872</v>
      </c>
    </row>
    <row r="10145" spans="1:4" ht="15" x14ac:dyDescent="0.25">
      <c r="A10145" s="53" t="s">
        <v>14690</v>
      </c>
      <c r="B10145" s="53">
        <v>15</v>
      </c>
      <c r="C10145" s="53" t="s">
        <v>33562</v>
      </c>
      <c r="D10145" s="53" t="s">
        <v>33872</v>
      </c>
    </row>
    <row r="10146" spans="1:4" ht="15" x14ac:dyDescent="0.25">
      <c r="A10146" s="53" t="s">
        <v>14691</v>
      </c>
      <c r="B10146" s="53">
        <v>15</v>
      </c>
      <c r="C10146" s="53" t="s">
        <v>33562</v>
      </c>
      <c r="D10146" s="53" t="s">
        <v>33872</v>
      </c>
    </row>
    <row r="10147" spans="1:4" ht="15" x14ac:dyDescent="0.25">
      <c r="A10147" s="53" t="s">
        <v>14692</v>
      </c>
      <c r="B10147" s="53">
        <v>15</v>
      </c>
      <c r="C10147" s="53" t="s">
        <v>33562</v>
      </c>
      <c r="D10147" s="53" t="s">
        <v>33872</v>
      </c>
    </row>
    <row r="10148" spans="1:4" ht="15" x14ac:dyDescent="0.25">
      <c r="A10148" s="53" t="s">
        <v>14693</v>
      </c>
      <c r="B10148" s="53">
        <v>15</v>
      </c>
      <c r="C10148" s="53" t="s">
        <v>33536</v>
      </c>
      <c r="D10148" s="53" t="s">
        <v>33872</v>
      </c>
    </row>
    <row r="10149" spans="1:4" ht="15" x14ac:dyDescent="0.25">
      <c r="A10149" s="53" t="s">
        <v>33100</v>
      </c>
      <c r="B10149" s="53">
        <v>15</v>
      </c>
      <c r="C10149" s="53" t="s">
        <v>33562</v>
      </c>
      <c r="D10149" s="53" t="s">
        <v>33872</v>
      </c>
    </row>
    <row r="10150" spans="1:4" ht="15" x14ac:dyDescent="0.25">
      <c r="A10150" s="53" t="s">
        <v>14694</v>
      </c>
      <c r="B10150" s="53">
        <v>0</v>
      </c>
      <c r="C10150" s="53" t="s">
        <v>33537</v>
      </c>
      <c r="D10150" s="53" t="s">
        <v>33873</v>
      </c>
    </row>
    <row r="10151" spans="1:4" ht="15" x14ac:dyDescent="0.25">
      <c r="A10151" s="53" t="s">
        <v>14695</v>
      </c>
      <c r="B10151" s="53">
        <v>15</v>
      </c>
      <c r="C10151" s="53" t="s">
        <v>33536</v>
      </c>
      <c r="D10151" s="53" t="s">
        <v>33872</v>
      </c>
    </row>
    <row r="10152" spans="1:4" ht="15" x14ac:dyDescent="0.25">
      <c r="A10152" s="53" t="s">
        <v>14696</v>
      </c>
      <c r="B10152" s="53">
        <v>15</v>
      </c>
      <c r="C10152" s="53" t="s">
        <v>33536</v>
      </c>
      <c r="D10152" s="53" t="s">
        <v>33872</v>
      </c>
    </row>
    <row r="10153" spans="1:4" ht="15" x14ac:dyDescent="0.25">
      <c r="A10153" s="53" t="s">
        <v>14697</v>
      </c>
      <c r="B10153" s="53">
        <v>15</v>
      </c>
      <c r="C10153" s="53" t="s">
        <v>33536</v>
      </c>
      <c r="D10153" s="53" t="s">
        <v>33872</v>
      </c>
    </row>
    <row r="10154" spans="1:4" ht="15" x14ac:dyDescent="0.25">
      <c r="A10154" s="53" t="s">
        <v>14698</v>
      </c>
      <c r="B10154" s="53">
        <v>15</v>
      </c>
      <c r="C10154" s="53" t="s">
        <v>33536</v>
      </c>
      <c r="D10154" s="53" t="s">
        <v>33872</v>
      </c>
    </row>
    <row r="10155" spans="1:4" ht="15" x14ac:dyDescent="0.25">
      <c r="A10155" s="53" t="s">
        <v>14699</v>
      </c>
      <c r="B10155" s="53">
        <v>15</v>
      </c>
      <c r="C10155" s="53" t="s">
        <v>33536</v>
      </c>
      <c r="D10155" s="53" t="s">
        <v>33872</v>
      </c>
    </row>
    <row r="10156" spans="1:4" ht="15" x14ac:dyDescent="0.25">
      <c r="A10156" s="53" t="s">
        <v>14700</v>
      </c>
      <c r="B10156" s="53">
        <v>15</v>
      </c>
      <c r="C10156" s="53" t="s">
        <v>33536</v>
      </c>
      <c r="D10156" s="53" t="s">
        <v>33872</v>
      </c>
    </row>
    <row r="10157" spans="1:4" ht="15" x14ac:dyDescent="0.25">
      <c r="A10157" s="53" t="s">
        <v>14701</v>
      </c>
      <c r="B10157" s="53">
        <v>15</v>
      </c>
      <c r="C10157" s="53" t="s">
        <v>33536</v>
      </c>
      <c r="D10157" s="53" t="s">
        <v>33872</v>
      </c>
    </row>
    <row r="10158" spans="1:4" ht="15" x14ac:dyDescent="0.25">
      <c r="A10158" s="53" t="s">
        <v>14702</v>
      </c>
      <c r="B10158" s="53">
        <v>15</v>
      </c>
      <c r="C10158" s="53" t="s">
        <v>33536</v>
      </c>
      <c r="D10158" s="53" t="s">
        <v>33872</v>
      </c>
    </row>
    <row r="10159" spans="1:4" ht="15" x14ac:dyDescent="0.25">
      <c r="A10159" s="53" t="s">
        <v>14703</v>
      </c>
      <c r="B10159" s="53">
        <v>15</v>
      </c>
      <c r="C10159" s="53" t="s">
        <v>33536</v>
      </c>
      <c r="D10159" s="53" t="s">
        <v>33872</v>
      </c>
    </row>
    <row r="10160" spans="1:4" ht="15" x14ac:dyDescent="0.25">
      <c r="A10160" s="53" t="s">
        <v>14704</v>
      </c>
      <c r="B10160" s="53">
        <v>15</v>
      </c>
      <c r="C10160" s="53" t="s">
        <v>33536</v>
      </c>
      <c r="D10160" s="53" t="s">
        <v>33872</v>
      </c>
    </row>
    <row r="10161" spans="1:4" ht="15" x14ac:dyDescent="0.25">
      <c r="A10161" s="53" t="s">
        <v>14705</v>
      </c>
      <c r="B10161" s="53">
        <v>15</v>
      </c>
      <c r="C10161" s="53" t="s">
        <v>33536</v>
      </c>
      <c r="D10161" s="53" t="s">
        <v>33872</v>
      </c>
    </row>
    <row r="10162" spans="1:4" ht="15" x14ac:dyDescent="0.25">
      <c r="A10162" s="53" t="s">
        <v>14706</v>
      </c>
      <c r="B10162" s="53">
        <v>15</v>
      </c>
      <c r="C10162" s="53" t="s">
        <v>33536</v>
      </c>
      <c r="D10162" s="53" t="s">
        <v>33872</v>
      </c>
    </row>
    <row r="10163" spans="1:4" ht="15" x14ac:dyDescent="0.25">
      <c r="A10163" s="53" t="s">
        <v>14707</v>
      </c>
      <c r="B10163" s="53">
        <v>15</v>
      </c>
      <c r="C10163" s="53" t="s">
        <v>33536</v>
      </c>
      <c r="D10163" s="53" t="s">
        <v>33872</v>
      </c>
    </row>
    <row r="10164" spans="1:4" ht="15" x14ac:dyDescent="0.25">
      <c r="A10164" s="53" t="s">
        <v>14708</v>
      </c>
      <c r="B10164" s="53">
        <v>15</v>
      </c>
      <c r="C10164" s="53" t="s">
        <v>33536</v>
      </c>
      <c r="D10164" s="53" t="s">
        <v>33873</v>
      </c>
    </row>
    <row r="10165" spans="1:4" ht="15" x14ac:dyDescent="0.25">
      <c r="A10165" s="53" t="s">
        <v>14709</v>
      </c>
      <c r="B10165" s="53">
        <v>15</v>
      </c>
      <c r="C10165" s="53" t="s">
        <v>33536</v>
      </c>
      <c r="D10165" s="53" t="s">
        <v>33872</v>
      </c>
    </row>
    <row r="10166" spans="1:4" ht="15" x14ac:dyDescent="0.25">
      <c r="A10166" s="53" t="s">
        <v>14710</v>
      </c>
      <c r="B10166" s="53">
        <v>15</v>
      </c>
      <c r="C10166" s="53" t="s">
        <v>33536</v>
      </c>
      <c r="D10166" s="53" t="s">
        <v>33872</v>
      </c>
    </row>
    <row r="10167" spans="1:4" ht="15" x14ac:dyDescent="0.25">
      <c r="A10167" s="53" t="s">
        <v>14711</v>
      </c>
      <c r="B10167" s="53">
        <v>15</v>
      </c>
      <c r="C10167" s="53" t="s">
        <v>33536</v>
      </c>
      <c r="D10167" s="53" t="s">
        <v>33872</v>
      </c>
    </row>
    <row r="10168" spans="1:4" ht="15" x14ac:dyDescent="0.25">
      <c r="A10168" s="53" t="s">
        <v>14712</v>
      </c>
      <c r="B10168" s="53">
        <v>15</v>
      </c>
      <c r="C10168" s="53" t="s">
        <v>33536</v>
      </c>
      <c r="D10168" s="53" t="s">
        <v>33873</v>
      </c>
    </row>
    <row r="10169" spans="1:4" ht="15" x14ac:dyDescent="0.25">
      <c r="A10169" s="53" t="s">
        <v>14713</v>
      </c>
      <c r="B10169" s="53">
        <v>15</v>
      </c>
      <c r="C10169" s="53" t="s">
        <v>33536</v>
      </c>
      <c r="D10169" s="53" t="s">
        <v>33873</v>
      </c>
    </row>
    <row r="10170" spans="1:4" ht="15" x14ac:dyDescent="0.25">
      <c r="A10170" s="53" t="s">
        <v>14714</v>
      </c>
      <c r="B10170" s="53">
        <v>15</v>
      </c>
      <c r="C10170" s="53" t="s">
        <v>33536</v>
      </c>
      <c r="D10170" s="53" t="s">
        <v>33872</v>
      </c>
    </row>
    <row r="10171" spans="1:4" ht="15" x14ac:dyDescent="0.25">
      <c r="A10171" s="53" t="s">
        <v>14715</v>
      </c>
      <c r="B10171" s="53">
        <v>15</v>
      </c>
      <c r="C10171" s="53" t="s">
        <v>33536</v>
      </c>
      <c r="D10171" s="53" t="s">
        <v>33872</v>
      </c>
    </row>
    <row r="10172" spans="1:4" ht="15" x14ac:dyDescent="0.25">
      <c r="A10172" s="53" t="s">
        <v>14716</v>
      </c>
      <c r="B10172" s="53">
        <v>15</v>
      </c>
      <c r="C10172" s="53" t="s">
        <v>33536</v>
      </c>
      <c r="D10172" s="53" t="s">
        <v>33872</v>
      </c>
    </row>
    <row r="10173" spans="1:4" ht="15" x14ac:dyDescent="0.25">
      <c r="A10173" s="53" t="s">
        <v>14717</v>
      </c>
      <c r="B10173" s="53">
        <v>15</v>
      </c>
      <c r="C10173" s="53" t="s">
        <v>33536</v>
      </c>
      <c r="D10173" s="53" t="s">
        <v>33873</v>
      </c>
    </row>
    <row r="10174" spans="1:4" ht="15" x14ac:dyDescent="0.25">
      <c r="A10174" s="53" t="s">
        <v>14718</v>
      </c>
      <c r="B10174" s="53">
        <v>15</v>
      </c>
      <c r="C10174" s="53" t="s">
        <v>33536</v>
      </c>
      <c r="D10174" s="53" t="s">
        <v>33872</v>
      </c>
    </row>
    <row r="10175" spans="1:4" ht="15" x14ac:dyDescent="0.25">
      <c r="A10175" s="53" t="s">
        <v>14719</v>
      </c>
      <c r="B10175" s="53">
        <v>15</v>
      </c>
      <c r="C10175" s="53" t="s">
        <v>33536</v>
      </c>
      <c r="D10175" s="53" t="s">
        <v>33873</v>
      </c>
    </row>
    <row r="10176" spans="1:4" ht="15" x14ac:dyDescent="0.25">
      <c r="A10176" s="53" t="s">
        <v>14720</v>
      </c>
      <c r="B10176" s="53">
        <v>15</v>
      </c>
      <c r="C10176" s="53" t="s">
        <v>33536</v>
      </c>
      <c r="D10176" s="53" t="s">
        <v>33873</v>
      </c>
    </row>
    <row r="10177" spans="1:4" ht="15" x14ac:dyDescent="0.25">
      <c r="A10177" s="53" t="s">
        <v>14721</v>
      </c>
      <c r="B10177" s="53">
        <v>15</v>
      </c>
      <c r="C10177" s="53" t="s">
        <v>33536</v>
      </c>
      <c r="D10177" s="53" t="s">
        <v>33873</v>
      </c>
    </row>
    <row r="10178" spans="1:4" ht="15" x14ac:dyDescent="0.25">
      <c r="A10178" s="53" t="s">
        <v>14722</v>
      </c>
      <c r="B10178" s="53">
        <v>15</v>
      </c>
      <c r="C10178" s="53" t="s">
        <v>33562</v>
      </c>
      <c r="D10178" s="53" t="s">
        <v>33873</v>
      </c>
    </row>
    <row r="10179" spans="1:4" ht="15" x14ac:dyDescent="0.25">
      <c r="A10179" s="53" t="s">
        <v>33101</v>
      </c>
      <c r="B10179" s="53">
        <v>15</v>
      </c>
      <c r="C10179" s="53" t="s">
        <v>33562</v>
      </c>
      <c r="D10179" s="53" t="s">
        <v>33873</v>
      </c>
    </row>
    <row r="10180" spans="1:4" ht="15" x14ac:dyDescent="0.25">
      <c r="A10180" s="53" t="s">
        <v>14723</v>
      </c>
      <c r="B10180" s="53">
        <v>15</v>
      </c>
      <c r="C10180" s="53" t="s">
        <v>33562</v>
      </c>
      <c r="D10180" s="53" t="s">
        <v>33873</v>
      </c>
    </row>
    <row r="10181" spans="1:4" ht="15" x14ac:dyDescent="0.25">
      <c r="A10181" s="53" t="s">
        <v>33102</v>
      </c>
      <c r="B10181" s="53">
        <v>15</v>
      </c>
      <c r="C10181" s="53" t="s">
        <v>33562</v>
      </c>
      <c r="D10181" s="53" t="s">
        <v>33873</v>
      </c>
    </row>
    <row r="10182" spans="1:4" ht="15" x14ac:dyDescent="0.25">
      <c r="A10182" s="53" t="s">
        <v>14724</v>
      </c>
      <c r="B10182" s="53">
        <v>30</v>
      </c>
      <c r="C10182" s="53" t="s">
        <v>33562</v>
      </c>
      <c r="D10182" s="53" t="s">
        <v>33873</v>
      </c>
    </row>
    <row r="10183" spans="1:4" ht="15" x14ac:dyDescent="0.25">
      <c r="A10183" s="53" t="s">
        <v>33103</v>
      </c>
      <c r="B10183" s="53">
        <v>30</v>
      </c>
      <c r="C10183" s="53" t="s">
        <v>33562</v>
      </c>
      <c r="D10183" s="53" t="s">
        <v>33873</v>
      </c>
    </row>
    <row r="10184" spans="1:4" ht="15" x14ac:dyDescent="0.25">
      <c r="A10184" s="53" t="s">
        <v>14725</v>
      </c>
      <c r="B10184" s="53">
        <v>15</v>
      </c>
      <c r="C10184" s="53" t="s">
        <v>33562</v>
      </c>
      <c r="D10184" s="53" t="s">
        <v>33873</v>
      </c>
    </row>
    <row r="10185" spans="1:4" ht="15" x14ac:dyDescent="0.25">
      <c r="A10185" s="53" t="s">
        <v>33104</v>
      </c>
      <c r="B10185" s="53">
        <v>15</v>
      </c>
      <c r="C10185" s="53" t="s">
        <v>33562</v>
      </c>
      <c r="D10185" s="53" t="s">
        <v>33873</v>
      </c>
    </row>
    <row r="10186" spans="1:4" ht="15" x14ac:dyDescent="0.25">
      <c r="A10186" s="53" t="s">
        <v>14726</v>
      </c>
      <c r="B10186" s="53">
        <v>45</v>
      </c>
      <c r="C10186" s="53" t="s">
        <v>33562</v>
      </c>
      <c r="D10186" s="53" t="s">
        <v>33873</v>
      </c>
    </row>
    <row r="10187" spans="1:4" ht="15" x14ac:dyDescent="0.25">
      <c r="A10187" s="53" t="s">
        <v>33105</v>
      </c>
      <c r="B10187" s="53">
        <v>30</v>
      </c>
      <c r="C10187" s="53" t="s">
        <v>33562</v>
      </c>
      <c r="D10187" s="53" t="s">
        <v>33873</v>
      </c>
    </row>
    <row r="10188" spans="1:4" ht="15" x14ac:dyDescent="0.25">
      <c r="A10188" s="53" t="s">
        <v>14727</v>
      </c>
      <c r="B10188" s="53">
        <v>15</v>
      </c>
      <c r="C10188" s="53" t="s">
        <v>33536</v>
      </c>
      <c r="D10188" s="53" t="s">
        <v>33873</v>
      </c>
    </row>
    <row r="10189" spans="1:4" ht="15" x14ac:dyDescent="0.25">
      <c r="A10189" s="53" t="s">
        <v>14728</v>
      </c>
      <c r="B10189" s="53">
        <v>15</v>
      </c>
      <c r="C10189" s="53" t="s">
        <v>33536</v>
      </c>
      <c r="D10189" s="53" t="s">
        <v>33873</v>
      </c>
    </row>
    <row r="10190" spans="1:4" ht="15" x14ac:dyDescent="0.25">
      <c r="A10190" s="53" t="s">
        <v>14729</v>
      </c>
      <c r="B10190" s="53">
        <v>15</v>
      </c>
      <c r="C10190" s="53" t="s">
        <v>33536</v>
      </c>
      <c r="D10190" s="53" t="s">
        <v>33872</v>
      </c>
    </row>
    <row r="10191" spans="1:4" ht="15" x14ac:dyDescent="0.25">
      <c r="A10191" s="53" t="s">
        <v>14730</v>
      </c>
      <c r="B10191" s="53">
        <v>15</v>
      </c>
      <c r="C10191" s="53" t="s">
        <v>33536</v>
      </c>
      <c r="D10191" s="53" t="s">
        <v>33872</v>
      </c>
    </row>
    <row r="10192" spans="1:4" ht="15" x14ac:dyDescent="0.25">
      <c r="A10192" s="53" t="s">
        <v>14731</v>
      </c>
      <c r="B10192" s="53">
        <v>15</v>
      </c>
      <c r="C10192" s="53"/>
      <c r="D10192" s="53" t="s">
        <v>33872</v>
      </c>
    </row>
    <row r="10193" spans="1:4" ht="15" x14ac:dyDescent="0.25">
      <c r="A10193" s="53" t="s">
        <v>14732</v>
      </c>
      <c r="B10193" s="53">
        <v>15</v>
      </c>
      <c r="C10193" s="53" t="s">
        <v>33536</v>
      </c>
      <c r="D10193" s="53" t="s">
        <v>33872</v>
      </c>
    </row>
    <row r="10194" spans="1:4" ht="15" x14ac:dyDescent="0.25">
      <c r="A10194" s="53" t="s">
        <v>14733</v>
      </c>
      <c r="B10194" s="53">
        <v>15</v>
      </c>
      <c r="C10194" s="53"/>
      <c r="D10194" s="53" t="s">
        <v>33872</v>
      </c>
    </row>
    <row r="10195" spans="1:4" ht="15" x14ac:dyDescent="0.25">
      <c r="A10195" s="53" t="s">
        <v>14734</v>
      </c>
      <c r="B10195" s="53">
        <v>15</v>
      </c>
      <c r="C10195" s="53" t="s">
        <v>33536</v>
      </c>
      <c r="D10195" s="53" t="s">
        <v>33872</v>
      </c>
    </row>
    <row r="10196" spans="1:4" ht="15" x14ac:dyDescent="0.25">
      <c r="A10196" s="53" t="s">
        <v>14735</v>
      </c>
      <c r="B10196" s="53">
        <v>15</v>
      </c>
      <c r="C10196" s="53" t="s">
        <v>33536</v>
      </c>
      <c r="D10196" s="53" t="s">
        <v>33872</v>
      </c>
    </row>
    <row r="10197" spans="1:4" ht="15" x14ac:dyDescent="0.25">
      <c r="A10197" s="53" t="s">
        <v>14736</v>
      </c>
      <c r="B10197" s="53">
        <v>15</v>
      </c>
      <c r="C10197" s="53"/>
      <c r="D10197" s="53" t="s">
        <v>33872</v>
      </c>
    </row>
    <row r="10198" spans="1:4" ht="15" x14ac:dyDescent="0.25">
      <c r="A10198" s="53" t="s">
        <v>14737</v>
      </c>
      <c r="B10198" s="53">
        <v>15</v>
      </c>
      <c r="C10198" s="53" t="s">
        <v>33536</v>
      </c>
      <c r="D10198" s="53" t="s">
        <v>33872</v>
      </c>
    </row>
    <row r="10199" spans="1:4" ht="15" x14ac:dyDescent="0.25">
      <c r="A10199" s="53" t="s">
        <v>14738</v>
      </c>
      <c r="B10199" s="53">
        <v>15</v>
      </c>
      <c r="C10199" s="53" t="s">
        <v>33536</v>
      </c>
      <c r="D10199" s="53" t="s">
        <v>33872</v>
      </c>
    </row>
    <row r="10200" spans="1:4" ht="15" x14ac:dyDescent="0.25">
      <c r="A10200" s="53" t="s">
        <v>14739</v>
      </c>
      <c r="B10200" s="53">
        <v>15</v>
      </c>
      <c r="C10200" s="53" t="s">
        <v>33536</v>
      </c>
      <c r="D10200" s="53" t="s">
        <v>33872</v>
      </c>
    </row>
    <row r="10201" spans="1:4" ht="15" x14ac:dyDescent="0.25">
      <c r="A10201" s="53" t="s">
        <v>14740</v>
      </c>
      <c r="B10201" s="53">
        <v>15</v>
      </c>
      <c r="C10201" s="53" t="s">
        <v>33536</v>
      </c>
      <c r="D10201" s="53" t="s">
        <v>33872</v>
      </c>
    </row>
    <row r="10202" spans="1:4" ht="15" x14ac:dyDescent="0.25">
      <c r="A10202" s="53" t="s">
        <v>14741</v>
      </c>
      <c r="B10202" s="53">
        <v>15</v>
      </c>
      <c r="C10202" s="53" t="s">
        <v>33536</v>
      </c>
      <c r="D10202" s="53" t="s">
        <v>33872</v>
      </c>
    </row>
    <row r="10203" spans="1:4" ht="15" x14ac:dyDescent="0.25">
      <c r="A10203" s="53" t="s">
        <v>14742</v>
      </c>
      <c r="B10203" s="53">
        <v>0</v>
      </c>
      <c r="C10203" s="53" t="s">
        <v>33539</v>
      </c>
      <c r="D10203" s="53" t="s">
        <v>33873</v>
      </c>
    </row>
    <row r="10204" spans="1:4" ht="15" x14ac:dyDescent="0.25">
      <c r="A10204" s="53" t="s">
        <v>14743</v>
      </c>
      <c r="B10204" s="53">
        <v>15</v>
      </c>
      <c r="C10204" s="53" t="s">
        <v>33536</v>
      </c>
      <c r="D10204" s="53" t="s">
        <v>33872</v>
      </c>
    </row>
    <row r="10205" spans="1:4" ht="15" x14ac:dyDescent="0.25">
      <c r="A10205" s="53" t="s">
        <v>14744</v>
      </c>
      <c r="B10205" s="53">
        <v>15</v>
      </c>
      <c r="C10205" s="53" t="s">
        <v>33536</v>
      </c>
      <c r="D10205" s="53" t="s">
        <v>33872</v>
      </c>
    </row>
    <row r="10206" spans="1:4" ht="15" x14ac:dyDescent="0.25">
      <c r="A10206" s="53" t="s">
        <v>14745</v>
      </c>
      <c r="B10206" s="53">
        <v>15</v>
      </c>
      <c r="C10206" s="53"/>
      <c r="D10206" s="53" t="s">
        <v>33872</v>
      </c>
    </row>
    <row r="10207" spans="1:4" ht="15" x14ac:dyDescent="0.25">
      <c r="A10207" s="53" t="s">
        <v>14746</v>
      </c>
      <c r="B10207" s="53">
        <v>15</v>
      </c>
      <c r="C10207" s="53" t="s">
        <v>33536</v>
      </c>
      <c r="D10207" s="53" t="s">
        <v>33872</v>
      </c>
    </row>
    <row r="10208" spans="1:4" ht="15" x14ac:dyDescent="0.25">
      <c r="A10208" s="53" t="s">
        <v>14747</v>
      </c>
      <c r="B10208" s="53">
        <v>0</v>
      </c>
      <c r="C10208" s="53" t="s">
        <v>33537</v>
      </c>
      <c r="D10208" s="53" t="s">
        <v>33872</v>
      </c>
    </row>
    <row r="10209" spans="1:4" ht="15" x14ac:dyDescent="0.25">
      <c r="A10209" s="53" t="s">
        <v>14748</v>
      </c>
      <c r="B10209" s="53">
        <v>15</v>
      </c>
      <c r="C10209" s="53" t="s">
        <v>33536</v>
      </c>
      <c r="D10209" s="53" t="s">
        <v>33873</v>
      </c>
    </row>
    <row r="10210" spans="1:4" ht="15" x14ac:dyDescent="0.25">
      <c r="A10210" s="53" t="s">
        <v>14749</v>
      </c>
      <c r="B10210" s="53">
        <v>15</v>
      </c>
      <c r="C10210" s="53" t="s">
        <v>33536</v>
      </c>
      <c r="D10210" s="53" t="s">
        <v>33872</v>
      </c>
    </row>
    <row r="10211" spans="1:4" ht="15" x14ac:dyDescent="0.25">
      <c r="A10211" s="53" t="s">
        <v>14750</v>
      </c>
      <c r="B10211" s="53">
        <v>0</v>
      </c>
      <c r="C10211" s="53" t="s">
        <v>33539</v>
      </c>
      <c r="D10211" s="53" t="s">
        <v>33873</v>
      </c>
    </row>
    <row r="10212" spans="1:4" ht="15" x14ac:dyDescent="0.25">
      <c r="A10212" s="53" t="s">
        <v>14751</v>
      </c>
      <c r="B10212" s="53">
        <v>15</v>
      </c>
      <c r="C10212" s="53" t="s">
        <v>33536</v>
      </c>
      <c r="D10212" s="53" t="s">
        <v>33872</v>
      </c>
    </row>
    <row r="10213" spans="1:4" ht="15" x14ac:dyDescent="0.25">
      <c r="A10213" s="53" t="s">
        <v>14752</v>
      </c>
      <c r="B10213" s="53">
        <v>0</v>
      </c>
      <c r="C10213" s="53" t="s">
        <v>33537</v>
      </c>
      <c r="D10213" s="53" t="s">
        <v>33872</v>
      </c>
    </row>
    <row r="10214" spans="1:4" ht="15" x14ac:dyDescent="0.25">
      <c r="A10214" s="53" t="s">
        <v>14753</v>
      </c>
      <c r="B10214" s="53">
        <v>0</v>
      </c>
      <c r="C10214" s="53" t="s">
        <v>33537</v>
      </c>
      <c r="D10214" s="53" t="s">
        <v>33872</v>
      </c>
    </row>
    <row r="10215" spans="1:4" ht="15" x14ac:dyDescent="0.25">
      <c r="A10215" s="53" t="s">
        <v>14754</v>
      </c>
      <c r="B10215" s="53">
        <v>0</v>
      </c>
      <c r="C10215" s="53" t="s">
        <v>33539</v>
      </c>
      <c r="D10215" s="53" t="s">
        <v>33873</v>
      </c>
    </row>
    <row r="10216" spans="1:4" ht="15" x14ac:dyDescent="0.25">
      <c r="A10216" s="53" t="s">
        <v>14755</v>
      </c>
      <c r="B10216" s="53">
        <v>0</v>
      </c>
      <c r="C10216" s="53" t="s">
        <v>33537</v>
      </c>
      <c r="D10216" s="53" t="s">
        <v>33872</v>
      </c>
    </row>
    <row r="10217" spans="1:4" ht="15" x14ac:dyDescent="0.25">
      <c r="A10217" s="53" t="s">
        <v>14756</v>
      </c>
      <c r="B10217" s="53">
        <v>15</v>
      </c>
      <c r="C10217" s="53" t="s">
        <v>33536</v>
      </c>
      <c r="D10217" s="53" t="s">
        <v>33873</v>
      </c>
    </row>
    <row r="10218" spans="1:4" ht="15" x14ac:dyDescent="0.25">
      <c r="A10218" s="53" t="s">
        <v>14757</v>
      </c>
      <c r="B10218" s="53">
        <v>15</v>
      </c>
      <c r="C10218" s="53" t="s">
        <v>33536</v>
      </c>
      <c r="D10218" s="53" t="s">
        <v>33872</v>
      </c>
    </row>
    <row r="10219" spans="1:4" ht="15" x14ac:dyDescent="0.25">
      <c r="A10219" s="53" t="s">
        <v>14758</v>
      </c>
      <c r="B10219" s="53">
        <v>15</v>
      </c>
      <c r="C10219" s="53" t="s">
        <v>33536</v>
      </c>
      <c r="D10219" s="53" t="s">
        <v>33872</v>
      </c>
    </row>
    <row r="10220" spans="1:4" ht="15" x14ac:dyDescent="0.25">
      <c r="A10220" s="53" t="s">
        <v>14759</v>
      </c>
      <c r="B10220" s="53">
        <v>30</v>
      </c>
      <c r="C10220" s="53" t="s">
        <v>33536</v>
      </c>
      <c r="D10220" s="53" t="s">
        <v>33872</v>
      </c>
    </row>
    <row r="10221" spans="1:4" ht="15" x14ac:dyDescent="0.25">
      <c r="A10221" s="53" t="s">
        <v>14760</v>
      </c>
      <c r="B10221" s="53">
        <v>30</v>
      </c>
      <c r="C10221" s="53" t="s">
        <v>33536</v>
      </c>
      <c r="D10221" s="53" t="s">
        <v>33872</v>
      </c>
    </row>
    <row r="10222" spans="1:4" ht="15" x14ac:dyDescent="0.25">
      <c r="A10222" s="53" t="s">
        <v>14761</v>
      </c>
      <c r="B10222" s="53">
        <v>30</v>
      </c>
      <c r="C10222" s="53" t="s">
        <v>33536</v>
      </c>
      <c r="D10222" s="53" t="s">
        <v>33872</v>
      </c>
    </row>
    <row r="10223" spans="1:4" ht="15" x14ac:dyDescent="0.25">
      <c r="A10223" s="53" t="s">
        <v>14762</v>
      </c>
      <c r="B10223" s="53">
        <v>15</v>
      </c>
      <c r="C10223" s="53"/>
      <c r="D10223" s="53" t="s">
        <v>33872</v>
      </c>
    </row>
    <row r="10224" spans="1:4" ht="15" x14ac:dyDescent="0.25">
      <c r="A10224" s="53" t="s">
        <v>14763</v>
      </c>
      <c r="B10224" s="53">
        <v>15</v>
      </c>
      <c r="C10224" s="53"/>
      <c r="D10224" s="53" t="s">
        <v>33872</v>
      </c>
    </row>
    <row r="10225" spans="1:4" ht="15" x14ac:dyDescent="0.25">
      <c r="A10225" s="53" t="s">
        <v>14764</v>
      </c>
      <c r="B10225" s="53">
        <v>15</v>
      </c>
      <c r="C10225" s="53"/>
      <c r="D10225" s="53" t="s">
        <v>33872</v>
      </c>
    </row>
    <row r="10226" spans="1:4" ht="15" x14ac:dyDescent="0.25">
      <c r="A10226" s="53" t="s">
        <v>14765</v>
      </c>
      <c r="B10226" s="53">
        <v>15</v>
      </c>
      <c r="C10226" s="53"/>
      <c r="D10226" s="53" t="s">
        <v>33872</v>
      </c>
    </row>
    <row r="10227" spans="1:4" ht="15" x14ac:dyDescent="0.25">
      <c r="A10227" s="53" t="s">
        <v>14766</v>
      </c>
      <c r="B10227" s="53">
        <v>15</v>
      </c>
      <c r="C10227" s="53"/>
      <c r="D10227" s="53" t="s">
        <v>33872</v>
      </c>
    </row>
    <row r="10228" spans="1:4" ht="15" x14ac:dyDescent="0.25">
      <c r="A10228" s="53" t="s">
        <v>14767</v>
      </c>
      <c r="B10228" s="53">
        <v>15</v>
      </c>
      <c r="C10228" s="53"/>
      <c r="D10228" s="53" t="s">
        <v>33872</v>
      </c>
    </row>
    <row r="10229" spans="1:4" ht="15" x14ac:dyDescent="0.25">
      <c r="A10229" s="53" t="s">
        <v>14768</v>
      </c>
      <c r="B10229" s="53">
        <v>15</v>
      </c>
      <c r="C10229" s="53"/>
      <c r="D10229" s="53" t="s">
        <v>33872</v>
      </c>
    </row>
    <row r="10230" spans="1:4" ht="15" x14ac:dyDescent="0.25">
      <c r="A10230" s="53" t="s">
        <v>14769</v>
      </c>
      <c r="B10230" s="53">
        <v>15</v>
      </c>
      <c r="C10230" s="53"/>
      <c r="D10230" s="53" t="s">
        <v>33872</v>
      </c>
    </row>
    <row r="10231" spans="1:4" ht="15" x14ac:dyDescent="0.25">
      <c r="A10231" s="53" t="s">
        <v>14770</v>
      </c>
      <c r="B10231" s="53">
        <v>15</v>
      </c>
      <c r="C10231" s="53"/>
      <c r="D10231" s="53" t="s">
        <v>33872</v>
      </c>
    </row>
    <row r="10232" spans="1:4" ht="15" x14ac:dyDescent="0.25">
      <c r="A10232" s="53" t="s">
        <v>14771</v>
      </c>
      <c r="B10232" s="53">
        <v>15</v>
      </c>
      <c r="C10232" s="53"/>
      <c r="D10232" s="53" t="s">
        <v>33872</v>
      </c>
    </row>
    <row r="10233" spans="1:4" ht="15" x14ac:dyDescent="0.25">
      <c r="A10233" s="53" t="s">
        <v>14772</v>
      </c>
      <c r="B10233" s="53">
        <v>15</v>
      </c>
      <c r="C10233" s="53"/>
      <c r="D10233" s="53" t="s">
        <v>33872</v>
      </c>
    </row>
    <row r="10234" spans="1:4" ht="15" x14ac:dyDescent="0.25">
      <c r="A10234" s="53" t="s">
        <v>14773</v>
      </c>
      <c r="B10234" s="53">
        <v>15</v>
      </c>
      <c r="C10234" s="53"/>
      <c r="D10234" s="53" t="s">
        <v>33872</v>
      </c>
    </row>
    <row r="10235" spans="1:4" ht="15" x14ac:dyDescent="0.25">
      <c r="A10235" s="53" t="s">
        <v>14774</v>
      </c>
      <c r="B10235" s="53">
        <v>15</v>
      </c>
      <c r="C10235" s="53"/>
      <c r="D10235" s="53" t="s">
        <v>33872</v>
      </c>
    </row>
    <row r="10236" spans="1:4" ht="15" x14ac:dyDescent="0.25">
      <c r="A10236" s="53" t="s">
        <v>14775</v>
      </c>
      <c r="B10236" s="53">
        <v>15</v>
      </c>
      <c r="C10236" s="53"/>
      <c r="D10236" s="53" t="s">
        <v>33872</v>
      </c>
    </row>
    <row r="10237" spans="1:4" ht="15" x14ac:dyDescent="0.25">
      <c r="A10237" s="53" t="s">
        <v>14776</v>
      </c>
      <c r="B10237" s="53">
        <v>15</v>
      </c>
      <c r="C10237" s="53"/>
      <c r="D10237" s="53" t="s">
        <v>33872</v>
      </c>
    </row>
    <row r="10238" spans="1:4" ht="15" x14ac:dyDescent="0.25">
      <c r="A10238" s="53" t="s">
        <v>14777</v>
      </c>
      <c r="B10238" s="53">
        <v>15</v>
      </c>
      <c r="C10238" s="53"/>
      <c r="D10238" s="53" t="s">
        <v>33872</v>
      </c>
    </row>
    <row r="10239" spans="1:4" ht="15" x14ac:dyDescent="0.25">
      <c r="A10239" s="53" t="s">
        <v>14778</v>
      </c>
      <c r="B10239" s="53">
        <v>15</v>
      </c>
      <c r="C10239" s="53"/>
      <c r="D10239" s="53" t="s">
        <v>33872</v>
      </c>
    </row>
    <row r="10240" spans="1:4" ht="15" x14ac:dyDescent="0.25">
      <c r="A10240" s="53" t="s">
        <v>14779</v>
      </c>
      <c r="B10240" s="53">
        <v>15</v>
      </c>
      <c r="C10240" s="53"/>
      <c r="D10240" s="53" t="s">
        <v>33872</v>
      </c>
    </row>
    <row r="10241" spans="1:4" ht="15" x14ac:dyDescent="0.25">
      <c r="A10241" s="53" t="s">
        <v>14780</v>
      </c>
      <c r="B10241" s="53">
        <v>15</v>
      </c>
      <c r="C10241" s="53"/>
      <c r="D10241" s="53" t="s">
        <v>33872</v>
      </c>
    </row>
    <row r="10242" spans="1:4" ht="15" x14ac:dyDescent="0.25">
      <c r="A10242" s="53" t="s">
        <v>14781</v>
      </c>
      <c r="B10242" s="53">
        <v>15</v>
      </c>
      <c r="C10242" s="53"/>
      <c r="D10242" s="53" t="s">
        <v>33872</v>
      </c>
    </row>
    <row r="10243" spans="1:4" ht="15" x14ac:dyDescent="0.25">
      <c r="A10243" s="53" t="s">
        <v>14782</v>
      </c>
      <c r="B10243" s="53">
        <v>15</v>
      </c>
      <c r="C10243" s="53" t="s">
        <v>33536</v>
      </c>
      <c r="D10243" s="53" t="s">
        <v>33872</v>
      </c>
    </row>
    <row r="10244" spans="1:4" ht="15" x14ac:dyDescent="0.25">
      <c r="A10244" s="53" t="s">
        <v>14783</v>
      </c>
      <c r="B10244" s="53">
        <v>15</v>
      </c>
      <c r="C10244" s="53" t="s">
        <v>33536</v>
      </c>
      <c r="D10244" s="53" t="s">
        <v>33872</v>
      </c>
    </row>
    <row r="10245" spans="1:4" ht="15" x14ac:dyDescent="0.25">
      <c r="A10245" s="53" t="s">
        <v>14784</v>
      </c>
      <c r="B10245" s="53">
        <v>15</v>
      </c>
      <c r="C10245" s="53" t="s">
        <v>33536</v>
      </c>
      <c r="D10245" s="53" t="s">
        <v>33872</v>
      </c>
    </row>
    <row r="10246" spans="1:4" ht="15" x14ac:dyDescent="0.25">
      <c r="A10246" s="53" t="s">
        <v>14785</v>
      </c>
      <c r="B10246" s="53">
        <v>15</v>
      </c>
      <c r="C10246" s="53" t="s">
        <v>33536</v>
      </c>
      <c r="D10246" s="53" t="s">
        <v>33872</v>
      </c>
    </row>
    <row r="10247" spans="1:4" ht="15" x14ac:dyDescent="0.25">
      <c r="A10247" s="53" t="s">
        <v>14786</v>
      </c>
      <c r="B10247" s="53">
        <v>15</v>
      </c>
      <c r="C10247" s="53" t="s">
        <v>33536</v>
      </c>
      <c r="D10247" s="53" t="s">
        <v>33872</v>
      </c>
    </row>
    <row r="10248" spans="1:4" ht="15" x14ac:dyDescent="0.25">
      <c r="A10248" s="53" t="s">
        <v>14787</v>
      </c>
      <c r="B10248" s="53">
        <v>15</v>
      </c>
      <c r="C10248" s="53" t="s">
        <v>33536</v>
      </c>
      <c r="D10248" s="53" t="s">
        <v>33872</v>
      </c>
    </row>
    <row r="10249" spans="1:4" ht="15" x14ac:dyDescent="0.25">
      <c r="A10249" s="53" t="s">
        <v>14788</v>
      </c>
      <c r="B10249" s="53">
        <v>15</v>
      </c>
      <c r="C10249" s="53" t="s">
        <v>33536</v>
      </c>
      <c r="D10249" s="53" t="s">
        <v>33873</v>
      </c>
    </row>
    <row r="10250" spans="1:4" ht="15" x14ac:dyDescent="0.25">
      <c r="A10250" s="53" t="s">
        <v>14789</v>
      </c>
      <c r="B10250" s="53">
        <v>15</v>
      </c>
      <c r="C10250" s="53" t="s">
        <v>33536</v>
      </c>
      <c r="D10250" s="53" t="s">
        <v>33872</v>
      </c>
    </row>
    <row r="10251" spans="1:4" ht="15" x14ac:dyDescent="0.25">
      <c r="A10251" s="53" t="s">
        <v>14790</v>
      </c>
      <c r="B10251" s="53">
        <v>15</v>
      </c>
      <c r="C10251" s="53" t="s">
        <v>33536</v>
      </c>
      <c r="D10251" s="53" t="s">
        <v>33872</v>
      </c>
    </row>
    <row r="10252" spans="1:4" ht="15" x14ac:dyDescent="0.25">
      <c r="A10252" s="53" t="s">
        <v>14791</v>
      </c>
      <c r="B10252" s="53">
        <v>15</v>
      </c>
      <c r="C10252" s="53" t="s">
        <v>33536</v>
      </c>
      <c r="D10252" s="53" t="s">
        <v>33872</v>
      </c>
    </row>
    <row r="10253" spans="1:4" ht="15" x14ac:dyDescent="0.25">
      <c r="A10253" s="53" t="s">
        <v>14792</v>
      </c>
      <c r="B10253" s="53">
        <v>15</v>
      </c>
      <c r="C10253" s="53" t="s">
        <v>33536</v>
      </c>
      <c r="D10253" s="53" t="s">
        <v>33872</v>
      </c>
    </row>
    <row r="10254" spans="1:4" ht="15" x14ac:dyDescent="0.25">
      <c r="A10254" s="53" t="s">
        <v>14793</v>
      </c>
      <c r="B10254" s="53">
        <v>15</v>
      </c>
      <c r="C10254" s="53" t="s">
        <v>33536</v>
      </c>
      <c r="D10254" s="53" t="s">
        <v>33872</v>
      </c>
    </row>
    <row r="10255" spans="1:4" ht="15" x14ac:dyDescent="0.25">
      <c r="A10255" s="53" t="s">
        <v>14794</v>
      </c>
      <c r="B10255" s="53">
        <v>15</v>
      </c>
      <c r="C10255" s="53" t="s">
        <v>33536</v>
      </c>
      <c r="D10255" s="53" t="s">
        <v>33872</v>
      </c>
    </row>
    <row r="10256" spans="1:4" ht="15" x14ac:dyDescent="0.25">
      <c r="A10256" s="53" t="s">
        <v>14795</v>
      </c>
      <c r="B10256" s="53">
        <v>45</v>
      </c>
      <c r="C10256" s="53" t="s">
        <v>33536</v>
      </c>
      <c r="D10256" s="53" t="s">
        <v>33872</v>
      </c>
    </row>
    <row r="10257" spans="1:4" ht="15" x14ac:dyDescent="0.25">
      <c r="A10257" s="53" t="s">
        <v>14796</v>
      </c>
      <c r="B10257" s="53">
        <v>15</v>
      </c>
      <c r="C10257" s="53" t="s">
        <v>33536</v>
      </c>
      <c r="D10257" s="53" t="s">
        <v>33872</v>
      </c>
    </row>
    <row r="10258" spans="1:4" ht="15" x14ac:dyDescent="0.25">
      <c r="A10258" s="53" t="s">
        <v>14797</v>
      </c>
      <c r="B10258" s="53">
        <v>15</v>
      </c>
      <c r="C10258" s="53" t="s">
        <v>33536</v>
      </c>
      <c r="D10258" s="53" t="s">
        <v>33872</v>
      </c>
    </row>
    <row r="10259" spans="1:4" ht="15" x14ac:dyDescent="0.25">
      <c r="A10259" s="53" t="s">
        <v>14798</v>
      </c>
      <c r="B10259" s="53">
        <v>15</v>
      </c>
      <c r="C10259" s="53" t="s">
        <v>33536</v>
      </c>
      <c r="D10259" s="53" t="s">
        <v>33872</v>
      </c>
    </row>
    <row r="10260" spans="1:4" ht="15" x14ac:dyDescent="0.25">
      <c r="A10260" s="53" t="s">
        <v>14799</v>
      </c>
      <c r="B10260" s="53">
        <v>15</v>
      </c>
      <c r="C10260" s="53" t="s">
        <v>33536</v>
      </c>
      <c r="D10260" s="53" t="s">
        <v>33872</v>
      </c>
    </row>
    <row r="10261" spans="1:4" ht="15" x14ac:dyDescent="0.25">
      <c r="A10261" s="53" t="s">
        <v>14800</v>
      </c>
      <c r="B10261" s="53">
        <v>15</v>
      </c>
      <c r="C10261" s="53" t="s">
        <v>33536</v>
      </c>
      <c r="D10261" s="53" t="s">
        <v>33872</v>
      </c>
    </row>
    <row r="10262" spans="1:4" ht="15" x14ac:dyDescent="0.25">
      <c r="A10262" s="53" t="s">
        <v>14801</v>
      </c>
      <c r="B10262" s="53">
        <v>15</v>
      </c>
      <c r="C10262" s="53" t="s">
        <v>33536</v>
      </c>
      <c r="D10262" s="53" t="s">
        <v>33872</v>
      </c>
    </row>
    <row r="10263" spans="1:4" ht="15" x14ac:dyDescent="0.25">
      <c r="A10263" s="53" t="s">
        <v>14802</v>
      </c>
      <c r="B10263" s="53">
        <v>15</v>
      </c>
      <c r="C10263" s="53" t="s">
        <v>33536</v>
      </c>
      <c r="D10263" s="53" t="s">
        <v>33872</v>
      </c>
    </row>
    <row r="10264" spans="1:4" ht="15" x14ac:dyDescent="0.25">
      <c r="A10264" s="53" t="s">
        <v>14803</v>
      </c>
      <c r="B10264" s="53">
        <v>15</v>
      </c>
      <c r="C10264" s="53" t="s">
        <v>33536</v>
      </c>
      <c r="D10264" s="53" t="s">
        <v>33872</v>
      </c>
    </row>
    <row r="10265" spans="1:4" ht="15" x14ac:dyDescent="0.25">
      <c r="A10265" s="53" t="s">
        <v>14804</v>
      </c>
      <c r="B10265" s="53">
        <v>15</v>
      </c>
      <c r="C10265" s="53" t="s">
        <v>33536</v>
      </c>
      <c r="D10265" s="53" t="s">
        <v>33872</v>
      </c>
    </row>
    <row r="10266" spans="1:4" ht="15" x14ac:dyDescent="0.25">
      <c r="A10266" s="53" t="s">
        <v>14805</v>
      </c>
      <c r="B10266" s="53">
        <v>45</v>
      </c>
      <c r="C10266" s="53" t="s">
        <v>33536</v>
      </c>
      <c r="D10266" s="53" t="s">
        <v>33872</v>
      </c>
    </row>
    <row r="10267" spans="1:4" ht="15" x14ac:dyDescent="0.25">
      <c r="A10267" s="53" t="s">
        <v>14806</v>
      </c>
      <c r="B10267" s="53">
        <v>15</v>
      </c>
      <c r="C10267" s="53" t="s">
        <v>33536</v>
      </c>
      <c r="D10267" s="53" t="s">
        <v>33872</v>
      </c>
    </row>
    <row r="10268" spans="1:4" ht="15" x14ac:dyDescent="0.25">
      <c r="A10268" s="53" t="s">
        <v>14807</v>
      </c>
      <c r="B10268" s="53">
        <v>45</v>
      </c>
      <c r="C10268" s="53" t="s">
        <v>33558</v>
      </c>
      <c r="D10268" s="53" t="s">
        <v>33872</v>
      </c>
    </row>
    <row r="10269" spans="1:4" ht="15" x14ac:dyDescent="0.25">
      <c r="A10269" s="53" t="s">
        <v>14808</v>
      </c>
      <c r="B10269" s="53">
        <v>15</v>
      </c>
      <c r="C10269" s="53" t="s">
        <v>33536</v>
      </c>
      <c r="D10269" s="53" t="s">
        <v>33872</v>
      </c>
    </row>
    <row r="10270" spans="1:4" ht="15" x14ac:dyDescent="0.25">
      <c r="A10270" s="53" t="s">
        <v>14809</v>
      </c>
      <c r="B10270" s="53">
        <v>15</v>
      </c>
      <c r="C10270" s="53" t="s">
        <v>33536</v>
      </c>
      <c r="D10270" s="53" t="s">
        <v>33872</v>
      </c>
    </row>
    <row r="10271" spans="1:4" ht="15" x14ac:dyDescent="0.25">
      <c r="A10271" s="53" t="s">
        <v>14810</v>
      </c>
      <c r="B10271" s="53">
        <v>15</v>
      </c>
      <c r="C10271" s="53" t="s">
        <v>33536</v>
      </c>
      <c r="D10271" s="53" t="s">
        <v>33873</v>
      </c>
    </row>
    <row r="10272" spans="1:4" ht="15" x14ac:dyDescent="0.25">
      <c r="A10272" s="53" t="s">
        <v>14811</v>
      </c>
      <c r="B10272" s="53">
        <v>15</v>
      </c>
      <c r="C10272" s="53" t="s">
        <v>33536</v>
      </c>
      <c r="D10272" s="53" t="s">
        <v>33873</v>
      </c>
    </row>
    <row r="10273" spans="1:4" ht="15" x14ac:dyDescent="0.25">
      <c r="A10273" s="53" t="s">
        <v>14812</v>
      </c>
      <c r="B10273" s="53">
        <v>15</v>
      </c>
      <c r="C10273" s="53" t="s">
        <v>33536</v>
      </c>
      <c r="D10273" s="53" t="s">
        <v>33872</v>
      </c>
    </row>
    <row r="10274" spans="1:4" ht="15" x14ac:dyDescent="0.25">
      <c r="A10274" s="53" t="s">
        <v>14813</v>
      </c>
      <c r="B10274" s="53">
        <v>15</v>
      </c>
      <c r="C10274" s="53" t="s">
        <v>33536</v>
      </c>
      <c r="D10274" s="53" t="s">
        <v>33872</v>
      </c>
    </row>
    <row r="10275" spans="1:4" ht="15" x14ac:dyDescent="0.25">
      <c r="A10275" s="53" t="s">
        <v>14814</v>
      </c>
      <c r="B10275" s="53">
        <v>15</v>
      </c>
      <c r="C10275" s="53" t="s">
        <v>33536</v>
      </c>
      <c r="D10275" s="53" t="s">
        <v>33873</v>
      </c>
    </row>
    <row r="10276" spans="1:4" ht="15" x14ac:dyDescent="0.25">
      <c r="A10276" s="53" t="s">
        <v>14815</v>
      </c>
      <c r="B10276" s="53">
        <v>15</v>
      </c>
      <c r="C10276" s="53" t="s">
        <v>33536</v>
      </c>
      <c r="D10276" s="53" t="s">
        <v>33872</v>
      </c>
    </row>
    <row r="10277" spans="1:4" ht="15" x14ac:dyDescent="0.25">
      <c r="A10277" s="53" t="s">
        <v>14816</v>
      </c>
      <c r="B10277" s="53">
        <v>15</v>
      </c>
      <c r="C10277" s="53" t="s">
        <v>33536</v>
      </c>
      <c r="D10277" s="53" t="s">
        <v>33873</v>
      </c>
    </row>
    <row r="10278" spans="1:4" ht="15" x14ac:dyDescent="0.25">
      <c r="A10278" s="53" t="s">
        <v>14817</v>
      </c>
      <c r="B10278" s="53">
        <v>15</v>
      </c>
      <c r="C10278" s="53" t="s">
        <v>33536</v>
      </c>
      <c r="D10278" s="53" t="s">
        <v>33873</v>
      </c>
    </row>
    <row r="10279" spans="1:4" ht="15" x14ac:dyDescent="0.25">
      <c r="A10279" s="53" t="s">
        <v>14818</v>
      </c>
      <c r="B10279" s="53">
        <v>15</v>
      </c>
      <c r="C10279" s="53" t="s">
        <v>33536</v>
      </c>
      <c r="D10279" s="53" t="s">
        <v>33873</v>
      </c>
    </row>
    <row r="10280" spans="1:4" ht="15" x14ac:dyDescent="0.25">
      <c r="A10280" s="53" t="s">
        <v>14819</v>
      </c>
      <c r="B10280" s="53">
        <v>15</v>
      </c>
      <c r="C10280" s="53" t="s">
        <v>33536</v>
      </c>
      <c r="D10280" s="53" t="s">
        <v>33872</v>
      </c>
    </row>
    <row r="10281" spans="1:4" ht="15" x14ac:dyDescent="0.25">
      <c r="A10281" s="53" t="s">
        <v>14820</v>
      </c>
      <c r="B10281" s="53">
        <v>15</v>
      </c>
      <c r="C10281" s="53" t="s">
        <v>33536</v>
      </c>
      <c r="D10281" s="53" t="s">
        <v>33872</v>
      </c>
    </row>
    <row r="10282" spans="1:4" ht="15" x14ac:dyDescent="0.25">
      <c r="A10282" s="53" t="s">
        <v>14821</v>
      </c>
      <c r="B10282" s="53">
        <v>15</v>
      </c>
      <c r="C10282" s="53" t="s">
        <v>33536</v>
      </c>
      <c r="D10282" s="53" t="s">
        <v>33872</v>
      </c>
    </row>
    <row r="10283" spans="1:4" ht="15" x14ac:dyDescent="0.25">
      <c r="A10283" s="53" t="s">
        <v>14822</v>
      </c>
      <c r="B10283" s="53">
        <v>15</v>
      </c>
      <c r="C10283" s="53" t="s">
        <v>33536</v>
      </c>
      <c r="D10283" s="53" t="s">
        <v>33873</v>
      </c>
    </row>
    <row r="10284" spans="1:4" ht="15" x14ac:dyDescent="0.25">
      <c r="A10284" s="53" t="s">
        <v>14823</v>
      </c>
      <c r="B10284" s="53">
        <v>15</v>
      </c>
      <c r="C10284" s="53" t="s">
        <v>33536</v>
      </c>
      <c r="D10284" s="53" t="s">
        <v>33873</v>
      </c>
    </row>
    <row r="10285" spans="1:4" ht="15" x14ac:dyDescent="0.25">
      <c r="A10285" s="53" t="s">
        <v>14824</v>
      </c>
      <c r="B10285" s="53">
        <v>15</v>
      </c>
      <c r="C10285" s="53" t="s">
        <v>33536</v>
      </c>
      <c r="D10285" s="53" t="s">
        <v>33873</v>
      </c>
    </row>
    <row r="10286" spans="1:4" ht="15" x14ac:dyDescent="0.25">
      <c r="A10286" s="53" t="s">
        <v>14825</v>
      </c>
      <c r="B10286" s="53">
        <v>45</v>
      </c>
      <c r="C10286" s="53" t="s">
        <v>33536</v>
      </c>
      <c r="D10286" s="53" t="s">
        <v>33872</v>
      </c>
    </row>
    <row r="10287" spans="1:4" ht="15" x14ac:dyDescent="0.25">
      <c r="A10287" s="53" t="s">
        <v>14826</v>
      </c>
      <c r="B10287" s="53">
        <v>15</v>
      </c>
      <c r="C10287" s="53" t="s">
        <v>33536</v>
      </c>
      <c r="D10287" s="53" t="s">
        <v>33872</v>
      </c>
    </row>
    <row r="10288" spans="1:4" ht="15" x14ac:dyDescent="0.25">
      <c r="A10288" s="53" t="s">
        <v>14827</v>
      </c>
      <c r="B10288" s="53">
        <v>45</v>
      </c>
      <c r="C10288" s="53" t="s">
        <v>33536</v>
      </c>
      <c r="D10288" s="53" t="s">
        <v>33872</v>
      </c>
    </row>
    <row r="10289" spans="1:4" ht="15" x14ac:dyDescent="0.25">
      <c r="A10289" s="53" t="s">
        <v>14828</v>
      </c>
      <c r="B10289" s="53">
        <v>15</v>
      </c>
      <c r="C10289" s="53" t="s">
        <v>33536</v>
      </c>
      <c r="D10289" s="53" t="s">
        <v>33872</v>
      </c>
    </row>
    <row r="10290" spans="1:4" ht="15" x14ac:dyDescent="0.25">
      <c r="A10290" s="53" t="s">
        <v>14829</v>
      </c>
      <c r="B10290" s="53">
        <v>15</v>
      </c>
      <c r="C10290" s="53" t="s">
        <v>33536</v>
      </c>
      <c r="D10290" s="53" t="s">
        <v>33872</v>
      </c>
    </row>
    <row r="10291" spans="1:4" ht="15" x14ac:dyDescent="0.25">
      <c r="A10291" s="53" t="s">
        <v>14830</v>
      </c>
      <c r="B10291" s="53">
        <v>60</v>
      </c>
      <c r="C10291" s="53" t="s">
        <v>33552</v>
      </c>
      <c r="D10291" s="53" t="s">
        <v>33873</v>
      </c>
    </row>
    <row r="10292" spans="1:4" ht="15" x14ac:dyDescent="0.25">
      <c r="A10292" s="53" t="s">
        <v>14831</v>
      </c>
      <c r="B10292" s="53">
        <v>15</v>
      </c>
      <c r="C10292" s="53" t="s">
        <v>33536</v>
      </c>
      <c r="D10292" s="53" t="s">
        <v>33872</v>
      </c>
    </row>
    <row r="10293" spans="1:4" ht="15" x14ac:dyDescent="0.25">
      <c r="A10293" s="53" t="s">
        <v>14832</v>
      </c>
      <c r="B10293" s="53">
        <v>120</v>
      </c>
      <c r="C10293" s="53" t="s">
        <v>33593</v>
      </c>
      <c r="D10293" s="53" t="s">
        <v>33873</v>
      </c>
    </row>
    <row r="10294" spans="1:4" ht="15" x14ac:dyDescent="0.25">
      <c r="A10294" s="53" t="s">
        <v>14833</v>
      </c>
      <c r="B10294" s="53">
        <v>30</v>
      </c>
      <c r="C10294" s="53" t="s">
        <v>33541</v>
      </c>
      <c r="D10294" s="53" t="s">
        <v>33873</v>
      </c>
    </row>
    <row r="10295" spans="1:4" ht="15" x14ac:dyDescent="0.25">
      <c r="A10295" s="53" t="s">
        <v>14834</v>
      </c>
      <c r="B10295" s="53">
        <v>15</v>
      </c>
      <c r="C10295" s="53" t="s">
        <v>33536</v>
      </c>
      <c r="D10295" s="53" t="s">
        <v>33872</v>
      </c>
    </row>
    <row r="10296" spans="1:4" ht="15" x14ac:dyDescent="0.25">
      <c r="A10296" s="53" t="s">
        <v>14835</v>
      </c>
      <c r="B10296" s="53">
        <v>15</v>
      </c>
      <c r="C10296" s="53" t="s">
        <v>33536</v>
      </c>
      <c r="D10296" s="53" t="s">
        <v>33873</v>
      </c>
    </row>
    <row r="10297" spans="1:4" ht="15" x14ac:dyDescent="0.25">
      <c r="A10297" s="53" t="s">
        <v>14836</v>
      </c>
      <c r="B10297" s="53">
        <v>15</v>
      </c>
      <c r="C10297" s="53" t="s">
        <v>33536</v>
      </c>
      <c r="D10297" s="53" t="s">
        <v>33872</v>
      </c>
    </row>
    <row r="10298" spans="1:4" ht="15" x14ac:dyDescent="0.25">
      <c r="A10298" s="53" t="s">
        <v>14837</v>
      </c>
      <c r="B10298" s="53">
        <v>15</v>
      </c>
      <c r="C10298" s="53" t="s">
        <v>33562</v>
      </c>
      <c r="D10298" s="53" t="s">
        <v>33872</v>
      </c>
    </row>
    <row r="10299" spans="1:4" ht="15" x14ac:dyDescent="0.25">
      <c r="A10299" s="53" t="s">
        <v>14838</v>
      </c>
      <c r="B10299" s="53">
        <v>15</v>
      </c>
      <c r="C10299" s="53" t="s">
        <v>33562</v>
      </c>
      <c r="D10299" s="53" t="s">
        <v>33872</v>
      </c>
    </row>
    <row r="10300" spans="1:4" ht="15" x14ac:dyDescent="0.25">
      <c r="A10300" s="53" t="s">
        <v>14839</v>
      </c>
      <c r="B10300" s="53">
        <v>15</v>
      </c>
      <c r="C10300" s="53" t="s">
        <v>33562</v>
      </c>
      <c r="D10300" s="53" t="s">
        <v>33872</v>
      </c>
    </row>
    <row r="10301" spans="1:4" ht="15" x14ac:dyDescent="0.25">
      <c r="A10301" s="53" t="s">
        <v>14840</v>
      </c>
      <c r="B10301" s="53">
        <v>30</v>
      </c>
      <c r="C10301" s="53" t="s">
        <v>33562</v>
      </c>
      <c r="D10301" s="53" t="s">
        <v>33872</v>
      </c>
    </row>
    <row r="10302" spans="1:4" ht="15" x14ac:dyDescent="0.25">
      <c r="A10302" s="53" t="s">
        <v>14841</v>
      </c>
      <c r="B10302" s="53">
        <v>15</v>
      </c>
      <c r="C10302" s="53" t="s">
        <v>33536</v>
      </c>
      <c r="D10302" s="53" t="s">
        <v>33872</v>
      </c>
    </row>
    <row r="10303" spans="1:4" ht="15" x14ac:dyDescent="0.25">
      <c r="A10303" s="53" t="s">
        <v>14842</v>
      </c>
      <c r="B10303" s="53">
        <v>15</v>
      </c>
      <c r="C10303" s="53" t="s">
        <v>33562</v>
      </c>
      <c r="D10303" s="53" t="s">
        <v>33872</v>
      </c>
    </row>
    <row r="10304" spans="1:4" ht="15" x14ac:dyDescent="0.25">
      <c r="A10304" s="53" t="s">
        <v>14843</v>
      </c>
      <c r="B10304" s="53">
        <v>15</v>
      </c>
      <c r="C10304" s="53" t="s">
        <v>33536</v>
      </c>
      <c r="D10304" s="53" t="s">
        <v>33872</v>
      </c>
    </row>
    <row r="10305" spans="1:4" ht="15" x14ac:dyDescent="0.25">
      <c r="A10305" s="53" t="s">
        <v>14844</v>
      </c>
      <c r="B10305" s="53">
        <v>15</v>
      </c>
      <c r="C10305" s="53" t="s">
        <v>33536</v>
      </c>
      <c r="D10305" s="53" t="s">
        <v>33872</v>
      </c>
    </row>
    <row r="10306" spans="1:4" ht="15" x14ac:dyDescent="0.25">
      <c r="A10306" s="53" t="s">
        <v>14845</v>
      </c>
      <c r="B10306" s="53">
        <v>15</v>
      </c>
      <c r="C10306" s="53" t="s">
        <v>33536</v>
      </c>
      <c r="D10306" s="53" t="s">
        <v>33872</v>
      </c>
    </row>
    <row r="10307" spans="1:4" ht="15" x14ac:dyDescent="0.25">
      <c r="A10307" s="53" t="s">
        <v>14846</v>
      </c>
      <c r="B10307" s="53">
        <v>15</v>
      </c>
      <c r="C10307" s="53" t="s">
        <v>33536</v>
      </c>
      <c r="D10307" s="53" t="s">
        <v>33872</v>
      </c>
    </row>
    <row r="10308" spans="1:4" ht="15" x14ac:dyDescent="0.25">
      <c r="A10308" s="53" t="s">
        <v>14847</v>
      </c>
      <c r="B10308" s="53">
        <v>15</v>
      </c>
      <c r="C10308" s="53" t="s">
        <v>33562</v>
      </c>
      <c r="D10308" s="53" t="s">
        <v>33872</v>
      </c>
    </row>
    <row r="10309" spans="1:4" ht="15" x14ac:dyDescent="0.25">
      <c r="A10309" s="53" t="s">
        <v>14848</v>
      </c>
      <c r="B10309" s="53">
        <v>45</v>
      </c>
      <c r="C10309" s="53" t="s">
        <v>33541</v>
      </c>
      <c r="D10309" s="53" t="s">
        <v>33873</v>
      </c>
    </row>
    <row r="10310" spans="1:4" ht="15" x14ac:dyDescent="0.25">
      <c r="A10310" s="53" t="s">
        <v>14849</v>
      </c>
      <c r="B10310" s="53">
        <v>15</v>
      </c>
      <c r="C10310" s="53" t="s">
        <v>33536</v>
      </c>
      <c r="D10310" s="53" t="s">
        <v>33872</v>
      </c>
    </row>
    <row r="10311" spans="1:4" ht="15" x14ac:dyDescent="0.25">
      <c r="A10311" s="53" t="s">
        <v>14850</v>
      </c>
      <c r="B10311" s="53">
        <v>15</v>
      </c>
      <c r="C10311" s="53" t="s">
        <v>33536</v>
      </c>
      <c r="D10311" s="53" t="s">
        <v>33872</v>
      </c>
    </row>
    <row r="10312" spans="1:4" ht="15" x14ac:dyDescent="0.25">
      <c r="A10312" s="53" t="s">
        <v>14851</v>
      </c>
      <c r="B10312" s="53">
        <v>15</v>
      </c>
      <c r="C10312" s="53" t="s">
        <v>33536</v>
      </c>
      <c r="D10312" s="53" t="s">
        <v>33872</v>
      </c>
    </row>
    <row r="10313" spans="1:4" ht="15" x14ac:dyDescent="0.25">
      <c r="A10313" s="53" t="s">
        <v>14852</v>
      </c>
      <c r="B10313" s="53">
        <v>30</v>
      </c>
      <c r="C10313" s="53" t="s">
        <v>33536</v>
      </c>
      <c r="D10313" s="53" t="s">
        <v>33872</v>
      </c>
    </row>
    <row r="10314" spans="1:4" ht="15" x14ac:dyDescent="0.25">
      <c r="A10314" s="53" t="s">
        <v>14853</v>
      </c>
      <c r="B10314" s="53">
        <v>15</v>
      </c>
      <c r="C10314" s="53" t="s">
        <v>33536</v>
      </c>
      <c r="D10314" s="53" t="s">
        <v>33872</v>
      </c>
    </row>
    <row r="10315" spans="1:4" ht="15" x14ac:dyDescent="0.25">
      <c r="A10315" s="53" t="s">
        <v>14854</v>
      </c>
      <c r="B10315" s="53">
        <v>30</v>
      </c>
      <c r="C10315" s="53" t="s">
        <v>33536</v>
      </c>
      <c r="D10315" s="53" t="s">
        <v>33872</v>
      </c>
    </row>
    <row r="10316" spans="1:4" ht="15" x14ac:dyDescent="0.25">
      <c r="A10316" s="53" t="s">
        <v>14855</v>
      </c>
      <c r="B10316" s="53">
        <v>15</v>
      </c>
      <c r="C10316" s="53" t="s">
        <v>33536</v>
      </c>
      <c r="D10316" s="53" t="s">
        <v>33873</v>
      </c>
    </row>
    <row r="10317" spans="1:4" ht="15" x14ac:dyDescent="0.25">
      <c r="A10317" s="53" t="s">
        <v>14856</v>
      </c>
      <c r="B10317" s="53">
        <v>15</v>
      </c>
      <c r="C10317" s="53" t="s">
        <v>33536</v>
      </c>
      <c r="D10317" s="53" t="s">
        <v>33872</v>
      </c>
    </row>
    <row r="10318" spans="1:4" ht="15" x14ac:dyDescent="0.25">
      <c r="A10318" s="53" t="s">
        <v>14857</v>
      </c>
      <c r="B10318" s="53">
        <v>15</v>
      </c>
      <c r="C10318" s="53" t="s">
        <v>33536</v>
      </c>
      <c r="D10318" s="53" t="s">
        <v>33872</v>
      </c>
    </row>
    <row r="10319" spans="1:4" ht="15" x14ac:dyDescent="0.25">
      <c r="A10319" s="53" t="s">
        <v>14858</v>
      </c>
      <c r="B10319" s="53">
        <v>15</v>
      </c>
      <c r="C10319" s="53" t="s">
        <v>33536</v>
      </c>
      <c r="D10319" s="53" t="s">
        <v>33872</v>
      </c>
    </row>
    <row r="10320" spans="1:4" ht="15" x14ac:dyDescent="0.25">
      <c r="A10320" s="53" t="s">
        <v>14859</v>
      </c>
      <c r="B10320" s="53">
        <v>15</v>
      </c>
      <c r="C10320" s="53" t="s">
        <v>33536</v>
      </c>
      <c r="D10320" s="53" t="s">
        <v>33873</v>
      </c>
    </row>
    <row r="10321" spans="1:4" ht="15" x14ac:dyDescent="0.25">
      <c r="A10321" s="53" t="s">
        <v>14860</v>
      </c>
      <c r="B10321" s="53">
        <v>15</v>
      </c>
      <c r="C10321" s="53" t="s">
        <v>33536</v>
      </c>
      <c r="D10321" s="53" t="s">
        <v>33872</v>
      </c>
    </row>
    <row r="10322" spans="1:4" ht="15" x14ac:dyDescent="0.25">
      <c r="A10322" s="53" t="s">
        <v>14861</v>
      </c>
      <c r="B10322" s="53">
        <v>15</v>
      </c>
      <c r="C10322" s="53" t="s">
        <v>33536</v>
      </c>
      <c r="D10322" s="53" t="s">
        <v>33872</v>
      </c>
    </row>
    <row r="10323" spans="1:4" ht="15" x14ac:dyDescent="0.25">
      <c r="A10323" s="53" t="s">
        <v>14862</v>
      </c>
      <c r="B10323" s="53">
        <v>15</v>
      </c>
      <c r="C10323" s="53" t="s">
        <v>33536</v>
      </c>
      <c r="D10323" s="53" t="s">
        <v>33872</v>
      </c>
    </row>
    <row r="10324" spans="1:4" ht="15" x14ac:dyDescent="0.25">
      <c r="A10324" s="53" t="s">
        <v>14863</v>
      </c>
      <c r="B10324" s="53">
        <v>30</v>
      </c>
      <c r="C10324" s="53" t="s">
        <v>33536</v>
      </c>
      <c r="D10324" s="53" t="s">
        <v>33872</v>
      </c>
    </row>
    <row r="10325" spans="1:4" ht="15" x14ac:dyDescent="0.25">
      <c r="A10325" s="53" t="s">
        <v>14864</v>
      </c>
      <c r="B10325" s="53">
        <v>15</v>
      </c>
      <c r="C10325" s="53" t="s">
        <v>33536</v>
      </c>
      <c r="D10325" s="53" t="s">
        <v>33872</v>
      </c>
    </row>
    <row r="10326" spans="1:4" ht="15" x14ac:dyDescent="0.25">
      <c r="A10326" s="53" t="s">
        <v>14865</v>
      </c>
      <c r="B10326" s="53">
        <v>30</v>
      </c>
      <c r="C10326" s="53" t="s">
        <v>33536</v>
      </c>
      <c r="D10326" s="53" t="s">
        <v>33872</v>
      </c>
    </row>
    <row r="10327" spans="1:4" ht="15" x14ac:dyDescent="0.25">
      <c r="A10327" s="53" t="s">
        <v>14866</v>
      </c>
      <c r="B10327" s="53">
        <v>120</v>
      </c>
      <c r="C10327" s="53" t="s">
        <v>33593</v>
      </c>
      <c r="D10327" s="53" t="s">
        <v>33873</v>
      </c>
    </row>
    <row r="10328" spans="1:4" ht="15" x14ac:dyDescent="0.25">
      <c r="A10328" s="53" t="s">
        <v>14867</v>
      </c>
      <c r="B10328" s="53">
        <v>15</v>
      </c>
      <c r="C10328" s="53" t="s">
        <v>33536</v>
      </c>
      <c r="D10328" s="53" t="s">
        <v>33873</v>
      </c>
    </row>
    <row r="10329" spans="1:4" ht="15" x14ac:dyDescent="0.25">
      <c r="A10329" s="53" t="s">
        <v>14868</v>
      </c>
      <c r="B10329" s="53">
        <v>45</v>
      </c>
      <c r="C10329" s="53" t="s">
        <v>33536</v>
      </c>
      <c r="D10329" s="53" t="s">
        <v>33872</v>
      </c>
    </row>
    <row r="10330" spans="1:4" ht="15" x14ac:dyDescent="0.25">
      <c r="A10330" s="53" t="s">
        <v>14869</v>
      </c>
      <c r="B10330" s="53">
        <v>15</v>
      </c>
      <c r="C10330" s="53" t="s">
        <v>33536</v>
      </c>
      <c r="D10330" s="53" t="s">
        <v>33873</v>
      </c>
    </row>
    <row r="10331" spans="1:4" ht="15" x14ac:dyDescent="0.25">
      <c r="A10331" s="53" t="s">
        <v>14870</v>
      </c>
      <c r="B10331" s="53">
        <v>15</v>
      </c>
      <c r="C10331" s="53" t="s">
        <v>33536</v>
      </c>
      <c r="D10331" s="53" t="s">
        <v>33873</v>
      </c>
    </row>
    <row r="10332" spans="1:4" ht="15" x14ac:dyDescent="0.25">
      <c r="A10332" s="53" t="s">
        <v>14871</v>
      </c>
      <c r="B10332" s="53">
        <v>15</v>
      </c>
      <c r="C10332" s="53" t="s">
        <v>33536</v>
      </c>
      <c r="D10332" s="53" t="s">
        <v>33872</v>
      </c>
    </row>
    <row r="10333" spans="1:4" ht="15" x14ac:dyDescent="0.25">
      <c r="A10333" s="53" t="s">
        <v>14872</v>
      </c>
      <c r="B10333" s="53">
        <v>15</v>
      </c>
      <c r="C10333" s="53" t="s">
        <v>33536</v>
      </c>
      <c r="D10333" s="53" t="s">
        <v>33872</v>
      </c>
    </row>
    <row r="10334" spans="1:4" ht="15" x14ac:dyDescent="0.25">
      <c r="A10334" s="53" t="s">
        <v>14873</v>
      </c>
      <c r="B10334" s="53">
        <v>15</v>
      </c>
      <c r="C10334" s="53" t="s">
        <v>33536</v>
      </c>
      <c r="D10334" s="53" t="s">
        <v>33873</v>
      </c>
    </row>
    <row r="10335" spans="1:4" ht="15" x14ac:dyDescent="0.25">
      <c r="A10335" s="53" t="s">
        <v>14874</v>
      </c>
      <c r="B10335" s="53">
        <v>45</v>
      </c>
      <c r="C10335" s="53" t="s">
        <v>33536</v>
      </c>
      <c r="D10335" s="53" t="s">
        <v>33872</v>
      </c>
    </row>
    <row r="10336" spans="1:4" ht="15" x14ac:dyDescent="0.25">
      <c r="A10336" s="53" t="s">
        <v>14875</v>
      </c>
      <c r="B10336" s="53">
        <v>15</v>
      </c>
      <c r="C10336" s="53" t="s">
        <v>33536</v>
      </c>
      <c r="D10336" s="53" t="s">
        <v>33873</v>
      </c>
    </row>
    <row r="10337" spans="1:4" ht="15" x14ac:dyDescent="0.25">
      <c r="A10337" s="53" t="s">
        <v>14876</v>
      </c>
      <c r="B10337" s="53">
        <v>60</v>
      </c>
      <c r="C10337" s="53" t="s">
        <v>33536</v>
      </c>
      <c r="D10337" s="53" t="s">
        <v>33873</v>
      </c>
    </row>
    <row r="10338" spans="1:4" ht="15" x14ac:dyDescent="0.25">
      <c r="A10338" s="53" t="s">
        <v>14877</v>
      </c>
      <c r="B10338" s="53">
        <v>30</v>
      </c>
      <c r="C10338" s="53" t="s">
        <v>33536</v>
      </c>
      <c r="D10338" s="53" t="s">
        <v>33873</v>
      </c>
    </row>
    <row r="10339" spans="1:4" ht="15" x14ac:dyDescent="0.25">
      <c r="A10339" s="53" t="s">
        <v>14878</v>
      </c>
      <c r="B10339" s="53">
        <v>15</v>
      </c>
      <c r="C10339" s="53" t="s">
        <v>33562</v>
      </c>
      <c r="D10339" s="53" t="s">
        <v>33873</v>
      </c>
    </row>
    <row r="10340" spans="1:4" ht="15" x14ac:dyDescent="0.25">
      <c r="A10340" s="53" t="s">
        <v>14879</v>
      </c>
      <c r="B10340" s="53">
        <v>15</v>
      </c>
      <c r="C10340" s="53" t="s">
        <v>33562</v>
      </c>
      <c r="D10340" s="53" t="s">
        <v>33873</v>
      </c>
    </row>
    <row r="10341" spans="1:4" ht="15" x14ac:dyDescent="0.25">
      <c r="A10341" s="53" t="s">
        <v>33106</v>
      </c>
      <c r="B10341" s="53">
        <v>30</v>
      </c>
      <c r="C10341" s="53" t="s">
        <v>33562</v>
      </c>
      <c r="D10341" s="53" t="s">
        <v>33873</v>
      </c>
    </row>
    <row r="10342" spans="1:4" ht="15" x14ac:dyDescent="0.25">
      <c r="A10342" s="53" t="s">
        <v>14880</v>
      </c>
      <c r="B10342" s="53">
        <v>15</v>
      </c>
      <c r="C10342" s="53" t="s">
        <v>33562</v>
      </c>
      <c r="D10342" s="53" t="s">
        <v>33873</v>
      </c>
    </row>
    <row r="10343" spans="1:4" ht="15" x14ac:dyDescent="0.25">
      <c r="A10343" s="53" t="s">
        <v>33107</v>
      </c>
      <c r="B10343" s="53">
        <v>30</v>
      </c>
      <c r="C10343" s="53" t="s">
        <v>33562</v>
      </c>
      <c r="D10343" s="53" t="s">
        <v>33873</v>
      </c>
    </row>
    <row r="10344" spans="1:4" ht="15" x14ac:dyDescent="0.25">
      <c r="A10344" s="53" t="s">
        <v>14881</v>
      </c>
      <c r="B10344" s="53">
        <v>15</v>
      </c>
      <c r="C10344" s="53" t="s">
        <v>33562</v>
      </c>
      <c r="D10344" s="53" t="s">
        <v>33873</v>
      </c>
    </row>
    <row r="10345" spans="1:4" ht="15" x14ac:dyDescent="0.25">
      <c r="A10345" s="53" t="s">
        <v>33108</v>
      </c>
      <c r="B10345" s="53">
        <v>30</v>
      </c>
      <c r="C10345" s="53" t="s">
        <v>33562</v>
      </c>
      <c r="D10345" s="53" t="s">
        <v>33873</v>
      </c>
    </row>
    <row r="10346" spans="1:4" ht="15" x14ac:dyDescent="0.25">
      <c r="A10346" s="53" t="s">
        <v>14882</v>
      </c>
      <c r="B10346" s="53">
        <v>15</v>
      </c>
      <c r="C10346" s="53" t="s">
        <v>33562</v>
      </c>
      <c r="D10346" s="53" t="s">
        <v>33873</v>
      </c>
    </row>
    <row r="10347" spans="1:4" ht="15" x14ac:dyDescent="0.25">
      <c r="A10347" s="53" t="s">
        <v>14883</v>
      </c>
      <c r="B10347" s="53">
        <v>15</v>
      </c>
      <c r="C10347" s="53" t="s">
        <v>33536</v>
      </c>
      <c r="D10347" s="53" t="s">
        <v>33872</v>
      </c>
    </row>
    <row r="10348" spans="1:4" ht="15" x14ac:dyDescent="0.25">
      <c r="A10348" s="53" t="s">
        <v>33109</v>
      </c>
      <c r="B10348" s="53">
        <v>30</v>
      </c>
      <c r="C10348" s="53" t="s">
        <v>33562</v>
      </c>
      <c r="D10348" s="53" t="s">
        <v>33873</v>
      </c>
    </row>
    <row r="10349" spans="1:4" ht="15" x14ac:dyDescent="0.25">
      <c r="A10349" s="53" t="s">
        <v>14884</v>
      </c>
      <c r="B10349" s="53">
        <v>15</v>
      </c>
      <c r="C10349" s="53" t="s">
        <v>33562</v>
      </c>
      <c r="D10349" s="53" t="s">
        <v>33873</v>
      </c>
    </row>
    <row r="10350" spans="1:4" ht="15" x14ac:dyDescent="0.25">
      <c r="A10350" s="53" t="s">
        <v>33110</v>
      </c>
      <c r="B10350" s="53">
        <v>30</v>
      </c>
      <c r="C10350" s="53" t="s">
        <v>33562</v>
      </c>
      <c r="D10350" s="53" t="s">
        <v>33873</v>
      </c>
    </row>
    <row r="10351" spans="1:4" ht="15" x14ac:dyDescent="0.25">
      <c r="A10351" s="53" t="s">
        <v>14885</v>
      </c>
      <c r="B10351" s="53">
        <v>15</v>
      </c>
      <c r="C10351" s="53" t="s">
        <v>33562</v>
      </c>
      <c r="D10351" s="53" t="s">
        <v>33873</v>
      </c>
    </row>
    <row r="10352" spans="1:4" ht="15" x14ac:dyDescent="0.25">
      <c r="A10352" s="53" t="s">
        <v>33111</v>
      </c>
      <c r="B10352" s="53">
        <v>30</v>
      </c>
      <c r="C10352" s="53" t="s">
        <v>33562</v>
      </c>
      <c r="D10352" s="53" t="s">
        <v>33873</v>
      </c>
    </row>
    <row r="10353" spans="1:4" ht="15" x14ac:dyDescent="0.25">
      <c r="A10353" s="53" t="s">
        <v>14886</v>
      </c>
      <c r="B10353" s="53">
        <v>60</v>
      </c>
      <c r="C10353" s="53" t="s">
        <v>33562</v>
      </c>
      <c r="D10353" s="53" t="s">
        <v>33873</v>
      </c>
    </row>
    <row r="10354" spans="1:4" ht="15" x14ac:dyDescent="0.25">
      <c r="A10354" s="53" t="s">
        <v>33112</v>
      </c>
      <c r="B10354" s="53">
        <v>30</v>
      </c>
      <c r="C10354" s="53" t="s">
        <v>33562</v>
      </c>
      <c r="D10354" s="53" t="s">
        <v>33873</v>
      </c>
    </row>
    <row r="10355" spans="1:4" ht="15" x14ac:dyDescent="0.25">
      <c r="A10355" s="53" t="s">
        <v>14887</v>
      </c>
      <c r="B10355" s="53">
        <v>15</v>
      </c>
      <c r="C10355" s="53" t="s">
        <v>33562</v>
      </c>
      <c r="D10355" s="53" t="s">
        <v>33873</v>
      </c>
    </row>
    <row r="10356" spans="1:4" ht="15" x14ac:dyDescent="0.25">
      <c r="A10356" s="53" t="s">
        <v>33113</v>
      </c>
      <c r="B10356" s="53">
        <v>30</v>
      </c>
      <c r="C10356" s="53" t="s">
        <v>33562</v>
      </c>
      <c r="D10356" s="53" t="s">
        <v>33873</v>
      </c>
    </row>
    <row r="10357" spans="1:4" ht="15" x14ac:dyDescent="0.25">
      <c r="A10357" s="53" t="s">
        <v>14888</v>
      </c>
      <c r="B10357" s="53">
        <v>15</v>
      </c>
      <c r="C10357" s="53" t="s">
        <v>33562</v>
      </c>
      <c r="D10357" s="53" t="s">
        <v>33873</v>
      </c>
    </row>
    <row r="10358" spans="1:4" ht="15" x14ac:dyDescent="0.25">
      <c r="A10358" s="53" t="s">
        <v>33114</v>
      </c>
      <c r="B10358" s="53">
        <v>30</v>
      </c>
      <c r="C10358" s="53" t="s">
        <v>33562</v>
      </c>
      <c r="D10358" s="53" t="s">
        <v>33873</v>
      </c>
    </row>
    <row r="10359" spans="1:4" ht="15" x14ac:dyDescent="0.25">
      <c r="A10359" s="53" t="s">
        <v>14889</v>
      </c>
      <c r="B10359" s="53">
        <v>15</v>
      </c>
      <c r="C10359" s="53" t="s">
        <v>33562</v>
      </c>
      <c r="D10359" s="53" t="s">
        <v>33873</v>
      </c>
    </row>
    <row r="10360" spans="1:4" ht="15" x14ac:dyDescent="0.25">
      <c r="A10360" s="53" t="s">
        <v>33115</v>
      </c>
      <c r="B10360" s="53">
        <v>30</v>
      </c>
      <c r="C10360" s="53" t="s">
        <v>33562</v>
      </c>
      <c r="D10360" s="53" t="s">
        <v>33873</v>
      </c>
    </row>
    <row r="10361" spans="1:4" ht="15" x14ac:dyDescent="0.25">
      <c r="A10361" s="53" t="s">
        <v>14890</v>
      </c>
      <c r="B10361" s="53">
        <v>15</v>
      </c>
      <c r="C10361" s="53" t="s">
        <v>33562</v>
      </c>
      <c r="D10361" s="53" t="s">
        <v>33873</v>
      </c>
    </row>
    <row r="10362" spans="1:4" ht="15" x14ac:dyDescent="0.25">
      <c r="A10362" s="53" t="s">
        <v>33116</v>
      </c>
      <c r="B10362" s="53">
        <v>30</v>
      </c>
      <c r="C10362" s="53" t="s">
        <v>33562</v>
      </c>
      <c r="D10362" s="53" t="s">
        <v>33873</v>
      </c>
    </row>
    <row r="10363" spans="1:4" ht="15" x14ac:dyDescent="0.25">
      <c r="A10363" s="53" t="s">
        <v>14891</v>
      </c>
      <c r="B10363" s="53">
        <v>15</v>
      </c>
      <c r="C10363" s="53" t="s">
        <v>33562</v>
      </c>
      <c r="D10363" s="53" t="s">
        <v>33873</v>
      </c>
    </row>
    <row r="10364" spans="1:4" ht="15" x14ac:dyDescent="0.25">
      <c r="A10364" s="53" t="s">
        <v>33117</v>
      </c>
      <c r="B10364" s="53">
        <v>30</v>
      </c>
      <c r="C10364" s="53" t="s">
        <v>33562</v>
      </c>
      <c r="D10364" s="53" t="s">
        <v>33873</v>
      </c>
    </row>
    <row r="10365" spans="1:4" ht="15" x14ac:dyDescent="0.25">
      <c r="A10365" s="53" t="s">
        <v>14892</v>
      </c>
      <c r="B10365" s="53">
        <v>15</v>
      </c>
      <c r="C10365" s="53" t="s">
        <v>33562</v>
      </c>
      <c r="D10365" s="53" t="s">
        <v>33873</v>
      </c>
    </row>
    <row r="10366" spans="1:4" ht="15" x14ac:dyDescent="0.25">
      <c r="A10366" s="53" t="s">
        <v>33118</v>
      </c>
      <c r="B10366" s="53">
        <v>30</v>
      </c>
      <c r="C10366" s="53" t="s">
        <v>33562</v>
      </c>
      <c r="D10366" s="53" t="s">
        <v>33873</v>
      </c>
    </row>
    <row r="10367" spans="1:4" ht="15" x14ac:dyDescent="0.25">
      <c r="A10367" s="53" t="s">
        <v>14893</v>
      </c>
      <c r="B10367" s="53">
        <v>15</v>
      </c>
      <c r="C10367" s="53" t="s">
        <v>33562</v>
      </c>
      <c r="D10367" s="53" t="s">
        <v>33873</v>
      </c>
    </row>
    <row r="10368" spans="1:4" ht="15" x14ac:dyDescent="0.25">
      <c r="A10368" s="53" t="s">
        <v>33119</v>
      </c>
      <c r="B10368" s="53">
        <v>30</v>
      </c>
      <c r="C10368" s="53" t="s">
        <v>33562</v>
      </c>
      <c r="D10368" s="53" t="s">
        <v>33873</v>
      </c>
    </row>
    <row r="10369" spans="1:4" ht="15" x14ac:dyDescent="0.25">
      <c r="A10369" s="53" t="s">
        <v>14894</v>
      </c>
      <c r="B10369" s="53">
        <v>15</v>
      </c>
      <c r="C10369" s="53" t="s">
        <v>33536</v>
      </c>
      <c r="D10369" s="53" t="s">
        <v>33873</v>
      </c>
    </row>
    <row r="10370" spans="1:4" ht="15" x14ac:dyDescent="0.25">
      <c r="A10370" s="53" t="s">
        <v>14895</v>
      </c>
      <c r="B10370" s="53">
        <v>15</v>
      </c>
      <c r="C10370" s="53" t="s">
        <v>33536</v>
      </c>
      <c r="D10370" s="53" t="s">
        <v>33872</v>
      </c>
    </row>
    <row r="10371" spans="1:4" ht="15" x14ac:dyDescent="0.25">
      <c r="A10371" s="53" t="s">
        <v>14896</v>
      </c>
      <c r="B10371" s="53">
        <v>15</v>
      </c>
      <c r="C10371" s="53" t="s">
        <v>33536</v>
      </c>
      <c r="D10371" s="53" t="s">
        <v>33872</v>
      </c>
    </row>
    <row r="10372" spans="1:4" ht="15" x14ac:dyDescent="0.25">
      <c r="A10372" s="53" t="s">
        <v>14897</v>
      </c>
      <c r="B10372" s="53">
        <v>15</v>
      </c>
      <c r="C10372" s="53" t="s">
        <v>33536</v>
      </c>
      <c r="D10372" s="53" t="s">
        <v>33872</v>
      </c>
    </row>
    <row r="10373" spans="1:4" ht="15" x14ac:dyDescent="0.25">
      <c r="A10373" s="53" t="s">
        <v>14898</v>
      </c>
      <c r="B10373" s="53">
        <v>15</v>
      </c>
      <c r="C10373" s="53" t="s">
        <v>33536</v>
      </c>
      <c r="D10373" s="53" t="s">
        <v>33872</v>
      </c>
    </row>
    <row r="10374" spans="1:4" ht="15" x14ac:dyDescent="0.25">
      <c r="A10374" s="53" t="s">
        <v>14899</v>
      </c>
      <c r="B10374" s="53">
        <v>15</v>
      </c>
      <c r="C10374" s="53" t="s">
        <v>33536</v>
      </c>
      <c r="D10374" s="53" t="s">
        <v>33872</v>
      </c>
    </row>
    <row r="10375" spans="1:4" ht="15" x14ac:dyDescent="0.25">
      <c r="A10375" s="53" t="s">
        <v>14900</v>
      </c>
      <c r="B10375" s="53">
        <v>15</v>
      </c>
      <c r="C10375" s="53" t="s">
        <v>33536</v>
      </c>
      <c r="D10375" s="53" t="s">
        <v>33872</v>
      </c>
    </row>
    <row r="10376" spans="1:4" ht="15" x14ac:dyDescent="0.25">
      <c r="A10376" s="53" t="s">
        <v>14901</v>
      </c>
      <c r="B10376" s="53">
        <v>15</v>
      </c>
      <c r="C10376" s="53" t="s">
        <v>33536</v>
      </c>
      <c r="D10376" s="53" t="s">
        <v>33872</v>
      </c>
    </row>
    <row r="10377" spans="1:4" ht="15" x14ac:dyDescent="0.25">
      <c r="A10377" s="53" t="s">
        <v>14902</v>
      </c>
      <c r="B10377" s="53">
        <v>15</v>
      </c>
      <c r="C10377" s="53" t="s">
        <v>33536</v>
      </c>
      <c r="D10377" s="53" t="s">
        <v>33872</v>
      </c>
    </row>
    <row r="10378" spans="1:4" ht="15" x14ac:dyDescent="0.25">
      <c r="A10378" s="53" t="s">
        <v>14903</v>
      </c>
      <c r="B10378" s="53">
        <v>15</v>
      </c>
      <c r="C10378" s="53" t="s">
        <v>33536</v>
      </c>
      <c r="D10378" s="53" t="s">
        <v>33872</v>
      </c>
    </row>
    <row r="10379" spans="1:4" ht="15" x14ac:dyDescent="0.25">
      <c r="A10379" s="53" t="s">
        <v>14904</v>
      </c>
      <c r="B10379" s="53">
        <v>15</v>
      </c>
      <c r="C10379" s="53" t="s">
        <v>33536</v>
      </c>
      <c r="D10379" s="53" t="s">
        <v>33872</v>
      </c>
    </row>
    <row r="10380" spans="1:4" ht="15" x14ac:dyDescent="0.25">
      <c r="A10380" s="53" t="s">
        <v>14905</v>
      </c>
      <c r="B10380" s="53">
        <v>15</v>
      </c>
      <c r="C10380" s="53" t="s">
        <v>33536</v>
      </c>
      <c r="D10380" s="53" t="s">
        <v>33872</v>
      </c>
    </row>
    <row r="10381" spans="1:4" ht="15" x14ac:dyDescent="0.25">
      <c r="A10381" s="53" t="s">
        <v>14906</v>
      </c>
      <c r="B10381" s="53">
        <v>15</v>
      </c>
      <c r="C10381" s="53" t="s">
        <v>33536</v>
      </c>
      <c r="D10381" s="53" t="s">
        <v>33872</v>
      </c>
    </row>
    <row r="10382" spans="1:4" ht="15" x14ac:dyDescent="0.25">
      <c r="A10382" s="53" t="s">
        <v>14907</v>
      </c>
      <c r="B10382" s="53">
        <v>15</v>
      </c>
      <c r="C10382" s="53" t="s">
        <v>33536</v>
      </c>
      <c r="D10382" s="53" t="s">
        <v>33872</v>
      </c>
    </row>
    <row r="10383" spans="1:4" ht="15" x14ac:dyDescent="0.25">
      <c r="A10383" s="53" t="s">
        <v>14908</v>
      </c>
      <c r="B10383" s="53">
        <v>15</v>
      </c>
      <c r="C10383" s="53" t="s">
        <v>33536</v>
      </c>
      <c r="D10383" s="53" t="s">
        <v>33872</v>
      </c>
    </row>
    <row r="10384" spans="1:4" ht="15" x14ac:dyDescent="0.25">
      <c r="A10384" s="53" t="s">
        <v>14909</v>
      </c>
      <c r="B10384" s="53">
        <v>15</v>
      </c>
      <c r="C10384" s="53" t="s">
        <v>33536</v>
      </c>
      <c r="D10384" s="53" t="s">
        <v>33872</v>
      </c>
    </row>
    <row r="10385" spans="1:4" ht="15" x14ac:dyDescent="0.25">
      <c r="A10385" s="53" t="s">
        <v>14910</v>
      </c>
      <c r="B10385" s="53">
        <v>15</v>
      </c>
      <c r="C10385" s="53" t="s">
        <v>33536</v>
      </c>
      <c r="D10385" s="53" t="s">
        <v>33872</v>
      </c>
    </row>
    <row r="10386" spans="1:4" ht="15" x14ac:dyDescent="0.25">
      <c r="A10386" s="53" t="s">
        <v>14911</v>
      </c>
      <c r="B10386" s="53">
        <v>15</v>
      </c>
      <c r="C10386" s="53" t="s">
        <v>33536</v>
      </c>
      <c r="D10386" s="53" t="s">
        <v>33872</v>
      </c>
    </row>
    <row r="10387" spans="1:4" ht="15" x14ac:dyDescent="0.25">
      <c r="A10387" s="53" t="s">
        <v>14912</v>
      </c>
      <c r="B10387" s="53">
        <v>15</v>
      </c>
      <c r="C10387" s="53" t="s">
        <v>33536</v>
      </c>
      <c r="D10387" s="53" t="s">
        <v>33872</v>
      </c>
    </row>
    <row r="10388" spans="1:4" ht="15" x14ac:dyDescent="0.25">
      <c r="A10388" s="53" t="s">
        <v>14913</v>
      </c>
      <c r="B10388" s="53">
        <v>15</v>
      </c>
      <c r="C10388" s="53" t="s">
        <v>33536</v>
      </c>
      <c r="D10388" s="53" t="s">
        <v>33872</v>
      </c>
    </row>
    <row r="10389" spans="1:4" ht="15" x14ac:dyDescent="0.25">
      <c r="A10389" s="53" t="s">
        <v>14914</v>
      </c>
      <c r="B10389" s="53">
        <v>15</v>
      </c>
      <c r="C10389" s="53" t="s">
        <v>33536</v>
      </c>
      <c r="D10389" s="53" t="s">
        <v>33872</v>
      </c>
    </row>
    <row r="10390" spans="1:4" ht="15" x14ac:dyDescent="0.25">
      <c r="A10390" s="53" t="s">
        <v>14915</v>
      </c>
      <c r="B10390" s="53">
        <v>15</v>
      </c>
      <c r="C10390" s="53" t="s">
        <v>33536</v>
      </c>
      <c r="D10390" s="53" t="s">
        <v>33872</v>
      </c>
    </row>
    <row r="10391" spans="1:4" ht="15" x14ac:dyDescent="0.25">
      <c r="A10391" s="53" t="s">
        <v>14916</v>
      </c>
      <c r="B10391" s="53">
        <v>15</v>
      </c>
      <c r="C10391" s="53" t="s">
        <v>33536</v>
      </c>
      <c r="D10391" s="53" t="s">
        <v>33872</v>
      </c>
    </row>
    <row r="10392" spans="1:4" ht="15" x14ac:dyDescent="0.25">
      <c r="A10392" s="53" t="s">
        <v>14917</v>
      </c>
      <c r="B10392" s="53">
        <v>15</v>
      </c>
      <c r="C10392" s="53" t="s">
        <v>33536</v>
      </c>
      <c r="D10392" s="53" t="s">
        <v>33872</v>
      </c>
    </row>
    <row r="10393" spans="1:4" ht="15" x14ac:dyDescent="0.25">
      <c r="A10393" s="53" t="s">
        <v>14918</v>
      </c>
      <c r="B10393" s="53">
        <v>15</v>
      </c>
      <c r="C10393" s="53" t="s">
        <v>33536</v>
      </c>
      <c r="D10393" s="53" t="s">
        <v>33872</v>
      </c>
    </row>
    <row r="10394" spans="1:4" ht="15" x14ac:dyDescent="0.25">
      <c r="A10394" s="53" t="s">
        <v>14919</v>
      </c>
      <c r="B10394" s="53">
        <v>60</v>
      </c>
      <c r="C10394" s="53" t="s">
        <v>33552</v>
      </c>
      <c r="D10394" s="53" t="s">
        <v>33872</v>
      </c>
    </row>
    <row r="10395" spans="1:4" ht="15" x14ac:dyDescent="0.25">
      <c r="A10395" s="53" t="s">
        <v>14920</v>
      </c>
      <c r="B10395" s="53">
        <v>15</v>
      </c>
      <c r="C10395" s="53" t="s">
        <v>33536</v>
      </c>
      <c r="D10395" s="53" t="s">
        <v>33872</v>
      </c>
    </row>
    <row r="10396" spans="1:4" ht="15" x14ac:dyDescent="0.25">
      <c r="A10396" s="53" t="s">
        <v>14921</v>
      </c>
      <c r="B10396" s="53">
        <v>15</v>
      </c>
      <c r="C10396" s="53"/>
      <c r="D10396" s="53" t="s">
        <v>33872</v>
      </c>
    </row>
    <row r="10397" spans="1:4" ht="15" x14ac:dyDescent="0.25">
      <c r="A10397" s="53" t="s">
        <v>14922</v>
      </c>
      <c r="B10397" s="53">
        <v>15</v>
      </c>
      <c r="C10397" s="53" t="s">
        <v>33536</v>
      </c>
      <c r="D10397" s="53" t="s">
        <v>33872</v>
      </c>
    </row>
    <row r="10398" spans="1:4" ht="15" x14ac:dyDescent="0.25">
      <c r="A10398" s="53" t="s">
        <v>14923</v>
      </c>
      <c r="B10398" s="53">
        <v>15</v>
      </c>
      <c r="C10398" s="53"/>
      <c r="D10398" s="53" t="s">
        <v>33872</v>
      </c>
    </row>
    <row r="10399" spans="1:4" ht="15" x14ac:dyDescent="0.25">
      <c r="A10399" s="53" t="s">
        <v>14924</v>
      </c>
      <c r="B10399" s="53">
        <v>15</v>
      </c>
      <c r="C10399" s="53" t="s">
        <v>33536</v>
      </c>
      <c r="D10399" s="53" t="s">
        <v>33872</v>
      </c>
    </row>
    <row r="10400" spans="1:4" ht="15" x14ac:dyDescent="0.25">
      <c r="A10400" s="53" t="s">
        <v>14925</v>
      </c>
      <c r="B10400" s="53">
        <v>15</v>
      </c>
      <c r="C10400" s="53"/>
      <c r="D10400" s="53" t="s">
        <v>33872</v>
      </c>
    </row>
    <row r="10401" spans="1:4" ht="15" x14ac:dyDescent="0.25">
      <c r="A10401" s="53" t="s">
        <v>14926</v>
      </c>
      <c r="B10401" s="53">
        <v>15</v>
      </c>
      <c r="C10401" s="53" t="s">
        <v>33536</v>
      </c>
      <c r="D10401" s="53" t="s">
        <v>33872</v>
      </c>
    </row>
    <row r="10402" spans="1:4" ht="15" x14ac:dyDescent="0.25">
      <c r="A10402" s="53" t="s">
        <v>14927</v>
      </c>
      <c r="B10402" s="53">
        <v>15</v>
      </c>
      <c r="C10402" s="53"/>
      <c r="D10402" s="53" t="s">
        <v>33872</v>
      </c>
    </row>
    <row r="10403" spans="1:4" ht="15" x14ac:dyDescent="0.25">
      <c r="A10403" s="53" t="s">
        <v>14928</v>
      </c>
      <c r="B10403" s="53">
        <v>15</v>
      </c>
      <c r="C10403" s="53"/>
      <c r="D10403" s="53" t="s">
        <v>33872</v>
      </c>
    </row>
    <row r="10404" spans="1:4" ht="15" x14ac:dyDescent="0.25">
      <c r="A10404" s="53" t="s">
        <v>14929</v>
      </c>
      <c r="B10404" s="53">
        <v>15</v>
      </c>
      <c r="C10404" s="53" t="s">
        <v>33536</v>
      </c>
      <c r="D10404" s="53" t="s">
        <v>33872</v>
      </c>
    </row>
    <row r="10405" spans="1:4" ht="15" x14ac:dyDescent="0.25">
      <c r="A10405" s="53" t="s">
        <v>14930</v>
      </c>
      <c r="B10405" s="53">
        <v>15</v>
      </c>
      <c r="C10405" s="53"/>
      <c r="D10405" s="53" t="s">
        <v>33872</v>
      </c>
    </row>
    <row r="10406" spans="1:4" ht="15" x14ac:dyDescent="0.25">
      <c r="A10406" s="53" t="s">
        <v>14931</v>
      </c>
      <c r="B10406" s="53">
        <v>15</v>
      </c>
      <c r="C10406" s="53" t="s">
        <v>33536</v>
      </c>
      <c r="D10406" s="53" t="s">
        <v>33872</v>
      </c>
    </row>
    <row r="10407" spans="1:4" ht="15" x14ac:dyDescent="0.25">
      <c r="A10407" s="53" t="s">
        <v>14932</v>
      </c>
      <c r="B10407" s="53">
        <v>15</v>
      </c>
      <c r="C10407" s="53" t="s">
        <v>33536</v>
      </c>
      <c r="D10407" s="53" t="s">
        <v>33872</v>
      </c>
    </row>
    <row r="10408" spans="1:4" ht="15" x14ac:dyDescent="0.25">
      <c r="A10408" s="53" t="s">
        <v>14933</v>
      </c>
      <c r="B10408" s="53">
        <v>15</v>
      </c>
      <c r="C10408" s="53" t="s">
        <v>33536</v>
      </c>
      <c r="D10408" s="53" t="s">
        <v>33872</v>
      </c>
    </row>
    <row r="10409" spans="1:4" ht="15" x14ac:dyDescent="0.25">
      <c r="A10409" s="53" t="s">
        <v>14934</v>
      </c>
      <c r="B10409" s="53">
        <v>15</v>
      </c>
      <c r="C10409" s="53" t="s">
        <v>33536</v>
      </c>
      <c r="D10409" s="53" t="s">
        <v>33872</v>
      </c>
    </row>
    <row r="10410" spans="1:4" ht="15" x14ac:dyDescent="0.25">
      <c r="A10410" s="53" t="s">
        <v>14935</v>
      </c>
      <c r="B10410" s="53">
        <v>15</v>
      </c>
      <c r="C10410" s="53" t="s">
        <v>33536</v>
      </c>
      <c r="D10410" s="53" t="s">
        <v>33872</v>
      </c>
    </row>
    <row r="10411" spans="1:4" ht="15" x14ac:dyDescent="0.25">
      <c r="A10411" s="53" t="s">
        <v>14936</v>
      </c>
      <c r="B10411" s="53">
        <v>15</v>
      </c>
      <c r="C10411" s="53" t="s">
        <v>33536</v>
      </c>
      <c r="D10411" s="53" t="s">
        <v>33872</v>
      </c>
    </row>
    <row r="10412" spans="1:4" ht="15" x14ac:dyDescent="0.25">
      <c r="A10412" s="53" t="s">
        <v>14937</v>
      </c>
      <c r="B10412" s="53">
        <v>30</v>
      </c>
      <c r="C10412" s="53" t="s">
        <v>33536</v>
      </c>
      <c r="D10412" s="53" t="s">
        <v>33872</v>
      </c>
    </row>
    <row r="10413" spans="1:4" ht="15" x14ac:dyDescent="0.25">
      <c r="A10413" s="53" t="s">
        <v>14938</v>
      </c>
      <c r="B10413" s="53">
        <v>15</v>
      </c>
      <c r="C10413" s="53" t="s">
        <v>33536</v>
      </c>
      <c r="D10413" s="53" t="s">
        <v>33873</v>
      </c>
    </row>
    <row r="10414" spans="1:4" ht="15" x14ac:dyDescent="0.25">
      <c r="A10414" s="53" t="s">
        <v>14939</v>
      </c>
      <c r="B10414" s="53">
        <v>0</v>
      </c>
      <c r="C10414" s="53" t="s">
        <v>33539</v>
      </c>
      <c r="D10414" s="53" t="s">
        <v>33873</v>
      </c>
    </row>
    <row r="10415" spans="1:4" ht="15" x14ac:dyDescent="0.25">
      <c r="A10415" s="53" t="s">
        <v>14940</v>
      </c>
      <c r="B10415" s="53">
        <v>15</v>
      </c>
      <c r="C10415" s="53" t="s">
        <v>33558</v>
      </c>
      <c r="D10415" s="53" t="s">
        <v>33872</v>
      </c>
    </row>
    <row r="10416" spans="1:4" ht="15" x14ac:dyDescent="0.25">
      <c r="A10416" s="53" t="s">
        <v>14941</v>
      </c>
      <c r="B10416" s="53">
        <v>15</v>
      </c>
      <c r="C10416" s="53" t="s">
        <v>33536</v>
      </c>
      <c r="D10416" s="53" t="s">
        <v>33873</v>
      </c>
    </row>
    <row r="10417" spans="1:4" ht="15" x14ac:dyDescent="0.25">
      <c r="A10417" s="53" t="s">
        <v>14942</v>
      </c>
      <c r="B10417" s="53">
        <v>15</v>
      </c>
      <c r="C10417" s="53" t="s">
        <v>33536</v>
      </c>
      <c r="D10417" s="53" t="s">
        <v>33872</v>
      </c>
    </row>
    <row r="10418" spans="1:4" ht="15" x14ac:dyDescent="0.25">
      <c r="A10418" s="53" t="s">
        <v>14943</v>
      </c>
      <c r="B10418" s="53">
        <v>15</v>
      </c>
      <c r="C10418" s="53" t="s">
        <v>33536</v>
      </c>
      <c r="D10418" s="53" t="s">
        <v>33872</v>
      </c>
    </row>
    <row r="10419" spans="1:4" ht="15" x14ac:dyDescent="0.25">
      <c r="A10419" s="53" t="s">
        <v>14944</v>
      </c>
      <c r="B10419" s="53">
        <v>15</v>
      </c>
      <c r="C10419" s="53" t="s">
        <v>33536</v>
      </c>
      <c r="D10419" s="53" t="s">
        <v>33872</v>
      </c>
    </row>
    <row r="10420" spans="1:4" ht="15" x14ac:dyDescent="0.25">
      <c r="A10420" s="53" t="s">
        <v>14945</v>
      </c>
      <c r="B10420" s="53">
        <v>0</v>
      </c>
      <c r="C10420" s="53" t="s">
        <v>33537</v>
      </c>
      <c r="D10420" s="53" t="s">
        <v>33872</v>
      </c>
    </row>
    <row r="10421" spans="1:4" ht="15" x14ac:dyDescent="0.25">
      <c r="A10421" s="53" t="s">
        <v>14946</v>
      </c>
      <c r="B10421" s="53">
        <v>15</v>
      </c>
      <c r="C10421" s="53" t="s">
        <v>33536</v>
      </c>
      <c r="D10421" s="53" t="s">
        <v>33872</v>
      </c>
    </row>
    <row r="10422" spans="1:4" ht="15" x14ac:dyDescent="0.25">
      <c r="A10422" s="53" t="s">
        <v>14947</v>
      </c>
      <c r="B10422" s="53">
        <v>15</v>
      </c>
      <c r="C10422" s="53" t="s">
        <v>33536</v>
      </c>
      <c r="D10422" s="53" t="s">
        <v>33872</v>
      </c>
    </row>
    <row r="10423" spans="1:4" ht="15" x14ac:dyDescent="0.25">
      <c r="A10423" s="53" t="s">
        <v>14948</v>
      </c>
      <c r="B10423" s="53">
        <v>0</v>
      </c>
      <c r="C10423" s="53" t="s">
        <v>33539</v>
      </c>
      <c r="D10423" s="53" t="s">
        <v>33873</v>
      </c>
    </row>
    <row r="10424" spans="1:4" ht="15" x14ac:dyDescent="0.25">
      <c r="A10424" s="53" t="s">
        <v>14949</v>
      </c>
      <c r="B10424" s="53">
        <v>15</v>
      </c>
      <c r="C10424" s="53" t="s">
        <v>33536</v>
      </c>
      <c r="D10424" s="53" t="s">
        <v>33872</v>
      </c>
    </row>
    <row r="10425" spans="1:4" ht="15" x14ac:dyDescent="0.25">
      <c r="A10425" s="53" t="s">
        <v>14950</v>
      </c>
      <c r="B10425" s="53">
        <v>15</v>
      </c>
      <c r="C10425" s="53" t="s">
        <v>33536</v>
      </c>
      <c r="D10425" s="53" t="s">
        <v>33872</v>
      </c>
    </row>
    <row r="10426" spans="1:4" ht="15" x14ac:dyDescent="0.25">
      <c r="A10426" s="53" t="s">
        <v>14951</v>
      </c>
      <c r="B10426" s="53">
        <v>0</v>
      </c>
      <c r="C10426" s="53" t="s">
        <v>33537</v>
      </c>
      <c r="D10426" s="53" t="s">
        <v>33872</v>
      </c>
    </row>
    <row r="10427" spans="1:4" ht="15" x14ac:dyDescent="0.25">
      <c r="A10427" s="53" t="s">
        <v>14952</v>
      </c>
      <c r="B10427" s="53">
        <v>0</v>
      </c>
      <c r="C10427" s="53" t="s">
        <v>33539</v>
      </c>
      <c r="D10427" s="53" t="s">
        <v>33873</v>
      </c>
    </row>
    <row r="10428" spans="1:4" ht="15" x14ac:dyDescent="0.25">
      <c r="A10428" s="53" t="s">
        <v>14953</v>
      </c>
      <c r="B10428" s="53">
        <v>0</v>
      </c>
      <c r="C10428" s="53" t="s">
        <v>33539</v>
      </c>
      <c r="D10428" s="53" t="s">
        <v>33872</v>
      </c>
    </row>
    <row r="10429" spans="1:4" ht="15" x14ac:dyDescent="0.25">
      <c r="A10429" s="53" t="s">
        <v>14954</v>
      </c>
      <c r="B10429" s="53">
        <v>45</v>
      </c>
      <c r="C10429" s="53" t="s">
        <v>33536</v>
      </c>
      <c r="D10429" s="53" t="s">
        <v>33872</v>
      </c>
    </row>
    <row r="10430" spans="1:4" ht="15" x14ac:dyDescent="0.25">
      <c r="A10430" s="53" t="s">
        <v>14955</v>
      </c>
      <c r="B10430" s="53">
        <v>0</v>
      </c>
      <c r="C10430" s="53" t="s">
        <v>33539</v>
      </c>
      <c r="D10430" s="53" t="s">
        <v>33873</v>
      </c>
    </row>
    <row r="10431" spans="1:4" ht="15" x14ac:dyDescent="0.25">
      <c r="A10431" s="53" t="s">
        <v>14956</v>
      </c>
      <c r="B10431" s="53">
        <v>0</v>
      </c>
      <c r="C10431" s="53" t="s">
        <v>33539</v>
      </c>
      <c r="D10431" s="53" t="s">
        <v>33872</v>
      </c>
    </row>
    <row r="10432" spans="1:4" ht="15" x14ac:dyDescent="0.25">
      <c r="A10432" s="53" t="s">
        <v>14957</v>
      </c>
      <c r="B10432" s="53">
        <v>0</v>
      </c>
      <c r="C10432" s="53" t="s">
        <v>33539</v>
      </c>
      <c r="D10432" s="53" t="s">
        <v>33872</v>
      </c>
    </row>
    <row r="10433" spans="1:4" ht="15" x14ac:dyDescent="0.25">
      <c r="A10433" s="53" t="s">
        <v>14958</v>
      </c>
      <c r="B10433" s="53">
        <v>0</v>
      </c>
      <c r="C10433" s="53" t="s">
        <v>33539</v>
      </c>
      <c r="D10433" s="53" t="s">
        <v>33872</v>
      </c>
    </row>
    <row r="10434" spans="1:4" ht="15" x14ac:dyDescent="0.25">
      <c r="A10434" s="53" t="s">
        <v>14959</v>
      </c>
      <c r="B10434" s="53">
        <v>0</v>
      </c>
      <c r="C10434" s="53" t="s">
        <v>33539</v>
      </c>
      <c r="D10434" s="53" t="s">
        <v>33872</v>
      </c>
    </row>
    <row r="10435" spans="1:4" ht="15" x14ac:dyDescent="0.25">
      <c r="A10435" s="53" t="s">
        <v>14960</v>
      </c>
      <c r="B10435" s="53">
        <v>15</v>
      </c>
      <c r="C10435" s="53" t="s">
        <v>33536</v>
      </c>
      <c r="D10435" s="53" t="s">
        <v>33872</v>
      </c>
    </row>
    <row r="10436" spans="1:4" ht="15" x14ac:dyDescent="0.25">
      <c r="A10436" s="53" t="s">
        <v>14961</v>
      </c>
      <c r="B10436" s="53">
        <v>15</v>
      </c>
      <c r="C10436" s="53" t="s">
        <v>33536</v>
      </c>
      <c r="D10436" s="53" t="s">
        <v>33872</v>
      </c>
    </row>
    <row r="10437" spans="1:4" ht="15" x14ac:dyDescent="0.25">
      <c r="A10437" s="53" t="s">
        <v>14962</v>
      </c>
      <c r="B10437" s="53">
        <v>60</v>
      </c>
      <c r="C10437" s="53" t="s">
        <v>33542</v>
      </c>
      <c r="D10437" s="53" t="s">
        <v>33873</v>
      </c>
    </row>
    <row r="10438" spans="1:4" ht="15" x14ac:dyDescent="0.25">
      <c r="A10438" s="53" t="s">
        <v>14963</v>
      </c>
      <c r="B10438" s="53">
        <v>15</v>
      </c>
      <c r="C10438" s="53" t="s">
        <v>33536</v>
      </c>
      <c r="D10438" s="53" t="s">
        <v>33873</v>
      </c>
    </row>
    <row r="10439" spans="1:4" ht="15" x14ac:dyDescent="0.25">
      <c r="A10439" s="53" t="s">
        <v>14964</v>
      </c>
      <c r="B10439" s="53">
        <v>15</v>
      </c>
      <c r="C10439" s="53" t="s">
        <v>33536</v>
      </c>
      <c r="D10439" s="53" t="s">
        <v>33872</v>
      </c>
    </row>
    <row r="10440" spans="1:4" ht="15" x14ac:dyDescent="0.25">
      <c r="A10440" s="53" t="s">
        <v>14965</v>
      </c>
      <c r="B10440" s="53">
        <v>15</v>
      </c>
      <c r="C10440" s="53" t="s">
        <v>33536</v>
      </c>
      <c r="D10440" s="53" t="s">
        <v>33872</v>
      </c>
    </row>
    <row r="10441" spans="1:4" ht="15" x14ac:dyDescent="0.25">
      <c r="A10441" s="53" t="s">
        <v>14966</v>
      </c>
      <c r="B10441" s="53">
        <v>15</v>
      </c>
      <c r="C10441" s="53" t="s">
        <v>33536</v>
      </c>
      <c r="D10441" s="53" t="s">
        <v>33872</v>
      </c>
    </row>
    <row r="10442" spans="1:4" ht="15" x14ac:dyDescent="0.25">
      <c r="A10442" s="53" t="s">
        <v>14967</v>
      </c>
      <c r="B10442" s="53">
        <v>15</v>
      </c>
      <c r="C10442" s="53" t="s">
        <v>33536</v>
      </c>
      <c r="D10442" s="53" t="s">
        <v>33872</v>
      </c>
    </row>
    <row r="10443" spans="1:4" ht="15" x14ac:dyDescent="0.25">
      <c r="A10443" s="53" t="s">
        <v>14968</v>
      </c>
      <c r="B10443" s="53">
        <v>15</v>
      </c>
      <c r="C10443" s="53" t="s">
        <v>33536</v>
      </c>
      <c r="D10443" s="53" t="s">
        <v>33872</v>
      </c>
    </row>
    <row r="10444" spans="1:4" ht="15" x14ac:dyDescent="0.25">
      <c r="A10444" s="53" t="s">
        <v>14969</v>
      </c>
      <c r="B10444" s="53">
        <v>15</v>
      </c>
      <c r="C10444" s="53" t="s">
        <v>33536</v>
      </c>
      <c r="D10444" s="53" t="s">
        <v>33872</v>
      </c>
    </row>
    <row r="10445" spans="1:4" ht="15" x14ac:dyDescent="0.25">
      <c r="A10445" s="53" t="s">
        <v>14970</v>
      </c>
      <c r="B10445" s="53">
        <v>15</v>
      </c>
      <c r="C10445" s="53" t="s">
        <v>33536</v>
      </c>
      <c r="D10445" s="53" t="s">
        <v>33872</v>
      </c>
    </row>
    <row r="10446" spans="1:4" ht="15" x14ac:dyDescent="0.25">
      <c r="A10446" s="53" t="s">
        <v>14971</v>
      </c>
      <c r="B10446" s="53">
        <v>15</v>
      </c>
      <c r="C10446" s="53" t="s">
        <v>33536</v>
      </c>
      <c r="D10446" s="53" t="s">
        <v>33872</v>
      </c>
    </row>
    <row r="10447" spans="1:4" ht="15" x14ac:dyDescent="0.25">
      <c r="A10447" s="53" t="s">
        <v>14972</v>
      </c>
      <c r="B10447" s="53">
        <v>15</v>
      </c>
      <c r="C10447" s="53" t="s">
        <v>33536</v>
      </c>
      <c r="D10447" s="53" t="s">
        <v>33872</v>
      </c>
    </row>
    <row r="10448" spans="1:4" ht="15" x14ac:dyDescent="0.25">
      <c r="A10448" s="53" t="s">
        <v>14973</v>
      </c>
      <c r="B10448" s="53">
        <v>15</v>
      </c>
      <c r="C10448" s="53" t="s">
        <v>33536</v>
      </c>
      <c r="D10448" s="53" t="s">
        <v>33873</v>
      </c>
    </row>
    <row r="10449" spans="1:4" ht="15" x14ac:dyDescent="0.25">
      <c r="A10449" s="53" t="s">
        <v>14974</v>
      </c>
      <c r="B10449" s="53">
        <v>15</v>
      </c>
      <c r="C10449" s="53" t="s">
        <v>33536</v>
      </c>
      <c r="D10449" s="53" t="s">
        <v>33872</v>
      </c>
    </row>
    <row r="10450" spans="1:4" ht="15" x14ac:dyDescent="0.25">
      <c r="A10450" s="53" t="s">
        <v>14975</v>
      </c>
      <c r="B10450" s="53">
        <v>15</v>
      </c>
      <c r="C10450" s="53" t="s">
        <v>33536</v>
      </c>
      <c r="D10450" s="53" t="s">
        <v>33873</v>
      </c>
    </row>
    <row r="10451" spans="1:4" ht="15" x14ac:dyDescent="0.25">
      <c r="A10451" s="53" t="s">
        <v>14976</v>
      </c>
      <c r="B10451" s="53">
        <v>15</v>
      </c>
      <c r="C10451" s="53" t="s">
        <v>33536</v>
      </c>
      <c r="D10451" s="53" t="s">
        <v>33872</v>
      </c>
    </row>
    <row r="10452" spans="1:4" ht="15" x14ac:dyDescent="0.25">
      <c r="A10452" s="53" t="s">
        <v>14977</v>
      </c>
      <c r="B10452" s="53">
        <v>15</v>
      </c>
      <c r="C10452" s="53" t="s">
        <v>33536</v>
      </c>
      <c r="D10452" s="53" t="s">
        <v>33873</v>
      </c>
    </row>
    <row r="10453" spans="1:4" ht="15" x14ac:dyDescent="0.25">
      <c r="A10453" s="53" t="s">
        <v>14978</v>
      </c>
      <c r="B10453" s="53">
        <v>15</v>
      </c>
      <c r="C10453" s="53" t="s">
        <v>33536</v>
      </c>
      <c r="D10453" s="53" t="s">
        <v>33872</v>
      </c>
    </row>
    <row r="10454" spans="1:4" ht="15" x14ac:dyDescent="0.25">
      <c r="A10454" s="53" t="s">
        <v>14979</v>
      </c>
      <c r="B10454" s="53">
        <v>15</v>
      </c>
      <c r="C10454" s="53" t="s">
        <v>33536</v>
      </c>
      <c r="D10454" s="53" t="s">
        <v>33872</v>
      </c>
    </row>
    <row r="10455" spans="1:4" ht="15" x14ac:dyDescent="0.25">
      <c r="A10455" s="53" t="s">
        <v>14980</v>
      </c>
      <c r="B10455" s="53">
        <v>15</v>
      </c>
      <c r="C10455" s="53" t="s">
        <v>33536</v>
      </c>
      <c r="D10455" s="53" t="s">
        <v>33872</v>
      </c>
    </row>
    <row r="10456" spans="1:4" ht="15" x14ac:dyDescent="0.25">
      <c r="A10456" s="53" t="s">
        <v>14981</v>
      </c>
      <c r="B10456" s="53">
        <v>15</v>
      </c>
      <c r="C10456" s="53" t="s">
        <v>33536</v>
      </c>
      <c r="D10456" s="53" t="s">
        <v>33873</v>
      </c>
    </row>
    <row r="10457" spans="1:4" ht="15" x14ac:dyDescent="0.25">
      <c r="A10457" s="53" t="s">
        <v>14982</v>
      </c>
      <c r="B10457" s="53">
        <v>15</v>
      </c>
      <c r="C10457" s="53" t="s">
        <v>33536</v>
      </c>
      <c r="D10457" s="53" t="s">
        <v>33872</v>
      </c>
    </row>
    <row r="10458" spans="1:4" ht="15" x14ac:dyDescent="0.25">
      <c r="A10458" s="53" t="s">
        <v>14983</v>
      </c>
      <c r="B10458" s="53">
        <v>15</v>
      </c>
      <c r="C10458" s="53" t="s">
        <v>33536</v>
      </c>
      <c r="D10458" s="53" t="s">
        <v>33872</v>
      </c>
    </row>
    <row r="10459" spans="1:4" ht="15" x14ac:dyDescent="0.25">
      <c r="A10459" s="53" t="s">
        <v>14984</v>
      </c>
      <c r="B10459" s="53">
        <v>15</v>
      </c>
      <c r="C10459" s="53" t="s">
        <v>33536</v>
      </c>
      <c r="D10459" s="53" t="s">
        <v>33873</v>
      </c>
    </row>
    <row r="10460" spans="1:4" ht="15" x14ac:dyDescent="0.25">
      <c r="A10460" s="53" t="s">
        <v>14985</v>
      </c>
      <c r="B10460" s="53">
        <v>15</v>
      </c>
      <c r="C10460" s="53" t="s">
        <v>33536</v>
      </c>
      <c r="D10460" s="53" t="s">
        <v>33872</v>
      </c>
    </row>
    <row r="10461" spans="1:4" ht="15" x14ac:dyDescent="0.25">
      <c r="A10461" s="53" t="s">
        <v>14986</v>
      </c>
      <c r="B10461" s="53">
        <v>15</v>
      </c>
      <c r="C10461" s="53" t="s">
        <v>33536</v>
      </c>
      <c r="D10461" s="53" t="s">
        <v>33872</v>
      </c>
    </row>
    <row r="10462" spans="1:4" ht="15" x14ac:dyDescent="0.25">
      <c r="A10462" s="53" t="s">
        <v>14987</v>
      </c>
      <c r="B10462" s="53">
        <v>60</v>
      </c>
      <c r="C10462" s="53" t="s">
        <v>33536</v>
      </c>
      <c r="D10462" s="53" t="s">
        <v>33872</v>
      </c>
    </row>
    <row r="10463" spans="1:4" ht="15" x14ac:dyDescent="0.25">
      <c r="A10463" s="53" t="s">
        <v>14988</v>
      </c>
      <c r="B10463" s="53">
        <v>15</v>
      </c>
      <c r="C10463" s="53" t="s">
        <v>33536</v>
      </c>
      <c r="D10463" s="53" t="s">
        <v>33872</v>
      </c>
    </row>
    <row r="10464" spans="1:4" ht="15" x14ac:dyDescent="0.25">
      <c r="A10464" s="53" t="s">
        <v>14989</v>
      </c>
      <c r="B10464" s="53">
        <v>60</v>
      </c>
      <c r="C10464" s="53" t="s">
        <v>33536</v>
      </c>
      <c r="D10464" s="53" t="s">
        <v>33872</v>
      </c>
    </row>
    <row r="10465" spans="1:4" ht="15" x14ac:dyDescent="0.25">
      <c r="A10465" s="53" t="s">
        <v>14990</v>
      </c>
      <c r="B10465" s="53">
        <v>15</v>
      </c>
      <c r="C10465" s="53" t="s">
        <v>33536</v>
      </c>
      <c r="D10465" s="53" t="s">
        <v>33872</v>
      </c>
    </row>
    <row r="10466" spans="1:4" ht="15" x14ac:dyDescent="0.25">
      <c r="A10466" s="53" t="s">
        <v>14991</v>
      </c>
      <c r="B10466" s="53">
        <v>15</v>
      </c>
      <c r="C10466" s="53" t="s">
        <v>33536</v>
      </c>
      <c r="D10466" s="53" t="s">
        <v>33872</v>
      </c>
    </row>
    <row r="10467" spans="1:4" ht="15" x14ac:dyDescent="0.25">
      <c r="A10467" s="53" t="s">
        <v>14992</v>
      </c>
      <c r="B10467" s="53">
        <v>30</v>
      </c>
      <c r="C10467" s="53" t="s">
        <v>33536</v>
      </c>
      <c r="D10467" s="53" t="s">
        <v>33872</v>
      </c>
    </row>
    <row r="10468" spans="1:4" ht="15" x14ac:dyDescent="0.25">
      <c r="A10468" s="53" t="s">
        <v>14993</v>
      </c>
      <c r="B10468" s="53">
        <v>30</v>
      </c>
      <c r="C10468" s="53" t="s">
        <v>33536</v>
      </c>
      <c r="D10468" s="53" t="s">
        <v>33872</v>
      </c>
    </row>
    <row r="10469" spans="1:4" ht="15" x14ac:dyDescent="0.25">
      <c r="A10469" s="53" t="s">
        <v>14994</v>
      </c>
      <c r="B10469" s="53">
        <v>30</v>
      </c>
      <c r="C10469" s="53" t="s">
        <v>33536</v>
      </c>
      <c r="D10469" s="53" t="s">
        <v>33872</v>
      </c>
    </row>
    <row r="10470" spans="1:4" ht="15" x14ac:dyDescent="0.25">
      <c r="A10470" s="53" t="s">
        <v>14995</v>
      </c>
      <c r="B10470" s="53">
        <v>30</v>
      </c>
      <c r="C10470" s="53" t="s">
        <v>33536</v>
      </c>
      <c r="D10470" s="53" t="s">
        <v>33872</v>
      </c>
    </row>
    <row r="10471" spans="1:4" ht="15" x14ac:dyDescent="0.25">
      <c r="A10471" s="53" t="s">
        <v>14996</v>
      </c>
      <c r="B10471" s="53">
        <v>30</v>
      </c>
      <c r="C10471" s="53" t="s">
        <v>33536</v>
      </c>
      <c r="D10471" s="53" t="s">
        <v>33872</v>
      </c>
    </row>
    <row r="10472" spans="1:4" ht="15" x14ac:dyDescent="0.25">
      <c r="A10472" s="53" t="s">
        <v>14997</v>
      </c>
      <c r="B10472" s="53">
        <v>15</v>
      </c>
      <c r="C10472" s="53" t="s">
        <v>33536</v>
      </c>
      <c r="D10472" s="53" t="s">
        <v>33873</v>
      </c>
    </row>
    <row r="10473" spans="1:4" ht="15" x14ac:dyDescent="0.25">
      <c r="A10473" s="53" t="s">
        <v>14998</v>
      </c>
      <c r="B10473" s="53">
        <v>15</v>
      </c>
      <c r="C10473" s="53" t="s">
        <v>33536</v>
      </c>
      <c r="D10473" s="53" t="s">
        <v>33872</v>
      </c>
    </row>
    <row r="10474" spans="1:4" ht="15" x14ac:dyDescent="0.25">
      <c r="A10474" s="53" t="s">
        <v>14999</v>
      </c>
      <c r="B10474" s="53">
        <v>60</v>
      </c>
      <c r="C10474" s="53" t="s">
        <v>33542</v>
      </c>
      <c r="D10474" s="53" t="s">
        <v>33872</v>
      </c>
    </row>
    <row r="10475" spans="1:4" ht="15" x14ac:dyDescent="0.25">
      <c r="A10475" s="53" t="s">
        <v>15000</v>
      </c>
      <c r="B10475" s="53">
        <v>15</v>
      </c>
      <c r="C10475" s="53" t="s">
        <v>33536</v>
      </c>
      <c r="D10475" s="53" t="s">
        <v>33872</v>
      </c>
    </row>
    <row r="10476" spans="1:4" ht="15" x14ac:dyDescent="0.25">
      <c r="A10476" s="53" t="s">
        <v>15001</v>
      </c>
      <c r="B10476" s="53">
        <v>15</v>
      </c>
      <c r="C10476" s="53" t="s">
        <v>33536</v>
      </c>
      <c r="D10476" s="53" t="s">
        <v>33873</v>
      </c>
    </row>
    <row r="10477" spans="1:4" ht="15" x14ac:dyDescent="0.25">
      <c r="A10477" s="53" t="s">
        <v>15002</v>
      </c>
      <c r="B10477" s="53">
        <v>15</v>
      </c>
      <c r="C10477" s="53" t="s">
        <v>33536</v>
      </c>
      <c r="D10477" s="53" t="s">
        <v>33872</v>
      </c>
    </row>
    <row r="10478" spans="1:4" ht="15" x14ac:dyDescent="0.25">
      <c r="A10478" s="53" t="s">
        <v>15003</v>
      </c>
      <c r="B10478" s="53">
        <v>15</v>
      </c>
      <c r="C10478" s="53" t="s">
        <v>33536</v>
      </c>
      <c r="D10478" s="53" t="s">
        <v>33872</v>
      </c>
    </row>
    <row r="10479" spans="1:4" ht="15" x14ac:dyDescent="0.25">
      <c r="A10479" s="53" t="s">
        <v>15004</v>
      </c>
      <c r="B10479" s="53">
        <v>60</v>
      </c>
      <c r="C10479" s="53" t="s">
        <v>33542</v>
      </c>
      <c r="D10479" s="53" t="s">
        <v>33872</v>
      </c>
    </row>
    <row r="10480" spans="1:4" ht="15" x14ac:dyDescent="0.25">
      <c r="A10480" s="53" t="s">
        <v>15005</v>
      </c>
      <c r="B10480" s="53">
        <v>10</v>
      </c>
      <c r="C10480" s="53" t="s">
        <v>33536</v>
      </c>
      <c r="D10480" s="53" t="s">
        <v>33872</v>
      </c>
    </row>
    <row r="10481" spans="1:4" ht="15" x14ac:dyDescent="0.25">
      <c r="A10481" s="53" t="s">
        <v>15006</v>
      </c>
      <c r="B10481" s="53">
        <v>60</v>
      </c>
      <c r="C10481" s="53" t="s">
        <v>33542</v>
      </c>
      <c r="D10481" s="53" t="s">
        <v>33872</v>
      </c>
    </row>
    <row r="10482" spans="1:4" ht="15" x14ac:dyDescent="0.25">
      <c r="A10482" s="53" t="s">
        <v>15007</v>
      </c>
      <c r="B10482" s="53">
        <v>15</v>
      </c>
      <c r="C10482" s="53" t="s">
        <v>33536</v>
      </c>
      <c r="D10482" s="53" t="s">
        <v>33873</v>
      </c>
    </row>
    <row r="10483" spans="1:4" ht="15" x14ac:dyDescent="0.25">
      <c r="A10483" s="53" t="s">
        <v>15008</v>
      </c>
      <c r="B10483" s="53">
        <v>15</v>
      </c>
      <c r="C10483" s="53" t="s">
        <v>33536</v>
      </c>
      <c r="D10483" s="53" t="s">
        <v>33873</v>
      </c>
    </row>
    <row r="10484" spans="1:4" ht="15" x14ac:dyDescent="0.25">
      <c r="A10484" s="53" t="s">
        <v>15009</v>
      </c>
      <c r="B10484" s="53">
        <v>15</v>
      </c>
      <c r="C10484" s="53" t="s">
        <v>33536</v>
      </c>
      <c r="D10484" s="53" t="s">
        <v>33872</v>
      </c>
    </row>
    <row r="10485" spans="1:4" ht="15" x14ac:dyDescent="0.25">
      <c r="A10485" s="53" t="s">
        <v>15010</v>
      </c>
      <c r="B10485" s="53">
        <v>15</v>
      </c>
      <c r="C10485" s="53" t="s">
        <v>33536</v>
      </c>
      <c r="D10485" s="53" t="s">
        <v>33873</v>
      </c>
    </row>
    <row r="10486" spans="1:4" ht="15" x14ac:dyDescent="0.25">
      <c r="A10486" s="53" t="s">
        <v>15011</v>
      </c>
      <c r="B10486" s="53">
        <v>15</v>
      </c>
      <c r="C10486" s="53" t="s">
        <v>33536</v>
      </c>
      <c r="D10486" s="53" t="s">
        <v>33872</v>
      </c>
    </row>
    <row r="10487" spans="1:4" ht="15" x14ac:dyDescent="0.25">
      <c r="A10487" s="53" t="s">
        <v>15012</v>
      </c>
      <c r="B10487" s="53">
        <v>15</v>
      </c>
      <c r="C10487" s="53" t="s">
        <v>33536</v>
      </c>
      <c r="D10487" s="53" t="s">
        <v>33872</v>
      </c>
    </row>
    <row r="10488" spans="1:4" ht="15" x14ac:dyDescent="0.25">
      <c r="A10488" s="53" t="s">
        <v>15013</v>
      </c>
      <c r="B10488" s="53">
        <v>15</v>
      </c>
      <c r="C10488" s="53" t="s">
        <v>33536</v>
      </c>
      <c r="D10488" s="53" t="s">
        <v>33872</v>
      </c>
    </row>
    <row r="10489" spans="1:4" ht="15" x14ac:dyDescent="0.25">
      <c r="A10489" s="53" t="s">
        <v>15014</v>
      </c>
      <c r="B10489" s="53">
        <v>15</v>
      </c>
      <c r="C10489" s="53" t="s">
        <v>33536</v>
      </c>
      <c r="D10489" s="53" t="s">
        <v>33872</v>
      </c>
    </row>
    <row r="10490" spans="1:4" ht="15" x14ac:dyDescent="0.25">
      <c r="A10490" s="53" t="s">
        <v>15015</v>
      </c>
      <c r="B10490" s="53">
        <v>60</v>
      </c>
      <c r="C10490" s="53" t="s">
        <v>33542</v>
      </c>
      <c r="D10490" s="53" t="s">
        <v>33872</v>
      </c>
    </row>
    <row r="10491" spans="1:4" ht="15" x14ac:dyDescent="0.25">
      <c r="A10491" s="53" t="s">
        <v>15016</v>
      </c>
      <c r="B10491" s="53">
        <v>15</v>
      </c>
      <c r="C10491" s="53" t="s">
        <v>33536</v>
      </c>
      <c r="D10491" s="53" t="s">
        <v>33872</v>
      </c>
    </row>
    <row r="10492" spans="1:4" ht="15" x14ac:dyDescent="0.25">
      <c r="A10492" s="53" t="s">
        <v>15017</v>
      </c>
      <c r="B10492" s="53">
        <v>60</v>
      </c>
      <c r="C10492" s="53" t="s">
        <v>33542</v>
      </c>
      <c r="D10492" s="53" t="s">
        <v>33872</v>
      </c>
    </row>
    <row r="10493" spans="1:4" ht="15" x14ac:dyDescent="0.25">
      <c r="A10493" s="53" t="s">
        <v>15018</v>
      </c>
      <c r="B10493" s="53">
        <v>15</v>
      </c>
      <c r="C10493" s="53" t="s">
        <v>33536</v>
      </c>
      <c r="D10493" s="53" t="s">
        <v>33872</v>
      </c>
    </row>
    <row r="10494" spans="1:4" ht="15" x14ac:dyDescent="0.25">
      <c r="A10494" s="53" t="s">
        <v>15019</v>
      </c>
      <c r="B10494" s="53">
        <v>15</v>
      </c>
      <c r="C10494" s="53" t="s">
        <v>33536</v>
      </c>
      <c r="D10494" s="53" t="s">
        <v>33872</v>
      </c>
    </row>
    <row r="10495" spans="1:4" ht="15" x14ac:dyDescent="0.25">
      <c r="A10495" s="53" t="s">
        <v>15020</v>
      </c>
      <c r="B10495" s="53">
        <v>15</v>
      </c>
      <c r="C10495" s="53" t="s">
        <v>33536</v>
      </c>
      <c r="D10495" s="53" t="s">
        <v>33873</v>
      </c>
    </row>
    <row r="10496" spans="1:4" ht="15" x14ac:dyDescent="0.25">
      <c r="A10496" s="53" t="s">
        <v>15021</v>
      </c>
      <c r="B10496" s="53">
        <v>15</v>
      </c>
      <c r="C10496" s="53" t="s">
        <v>33536</v>
      </c>
      <c r="D10496" s="53" t="s">
        <v>33873</v>
      </c>
    </row>
    <row r="10497" spans="1:4" ht="15" x14ac:dyDescent="0.25">
      <c r="A10497" s="53" t="s">
        <v>15022</v>
      </c>
      <c r="B10497" s="53">
        <v>15</v>
      </c>
      <c r="C10497" s="53" t="s">
        <v>33536</v>
      </c>
      <c r="D10497" s="53" t="s">
        <v>33872</v>
      </c>
    </row>
    <row r="10498" spans="1:4" ht="15" x14ac:dyDescent="0.25">
      <c r="A10498" s="53" t="s">
        <v>15023</v>
      </c>
      <c r="B10498" s="53">
        <v>15</v>
      </c>
      <c r="C10498" s="53" t="s">
        <v>33536</v>
      </c>
      <c r="D10498" s="53" t="s">
        <v>33872</v>
      </c>
    </row>
    <row r="10499" spans="1:4" ht="15" x14ac:dyDescent="0.25">
      <c r="A10499" s="53" t="s">
        <v>15024</v>
      </c>
      <c r="B10499" s="53">
        <v>15</v>
      </c>
      <c r="C10499" s="53" t="s">
        <v>33536</v>
      </c>
      <c r="D10499" s="53" t="s">
        <v>33872</v>
      </c>
    </row>
    <row r="10500" spans="1:4" ht="15" x14ac:dyDescent="0.25">
      <c r="A10500" s="53" t="s">
        <v>15025</v>
      </c>
      <c r="B10500" s="53">
        <v>15</v>
      </c>
      <c r="C10500" s="53" t="s">
        <v>33536</v>
      </c>
      <c r="D10500" s="53" t="s">
        <v>33872</v>
      </c>
    </row>
    <row r="10501" spans="1:4" ht="15" x14ac:dyDescent="0.25">
      <c r="A10501" s="53" t="s">
        <v>15026</v>
      </c>
      <c r="B10501" s="53">
        <v>15</v>
      </c>
      <c r="C10501" s="53" t="s">
        <v>33536</v>
      </c>
      <c r="D10501" s="53" t="s">
        <v>33872</v>
      </c>
    </row>
    <row r="10502" spans="1:4" ht="15" x14ac:dyDescent="0.25">
      <c r="A10502" s="53" t="s">
        <v>15027</v>
      </c>
      <c r="B10502" s="53">
        <v>15</v>
      </c>
      <c r="C10502" s="53" t="s">
        <v>33536</v>
      </c>
      <c r="D10502" s="53" t="s">
        <v>33872</v>
      </c>
    </row>
    <row r="10503" spans="1:4" ht="15" x14ac:dyDescent="0.25">
      <c r="A10503" s="53" t="s">
        <v>15028</v>
      </c>
      <c r="B10503" s="53">
        <v>15</v>
      </c>
      <c r="C10503" s="53" t="s">
        <v>33536</v>
      </c>
      <c r="D10503" s="53" t="s">
        <v>33873</v>
      </c>
    </row>
    <row r="10504" spans="1:4" ht="15" x14ac:dyDescent="0.25">
      <c r="A10504" s="53" t="s">
        <v>15029</v>
      </c>
      <c r="B10504" s="53">
        <v>15</v>
      </c>
      <c r="C10504" s="53" t="s">
        <v>33536</v>
      </c>
      <c r="D10504" s="53" t="s">
        <v>33872</v>
      </c>
    </row>
    <row r="10505" spans="1:4" ht="15" x14ac:dyDescent="0.25">
      <c r="A10505" s="53" t="s">
        <v>15030</v>
      </c>
      <c r="B10505" s="53">
        <v>15</v>
      </c>
      <c r="C10505" s="53" t="s">
        <v>33536</v>
      </c>
      <c r="D10505" s="53" t="s">
        <v>33873</v>
      </c>
    </row>
    <row r="10506" spans="1:4" ht="15" x14ac:dyDescent="0.25">
      <c r="A10506" s="53" t="s">
        <v>15031</v>
      </c>
      <c r="B10506" s="53">
        <v>15</v>
      </c>
      <c r="C10506" s="53" t="s">
        <v>33536</v>
      </c>
      <c r="D10506" s="53" t="s">
        <v>33872</v>
      </c>
    </row>
    <row r="10507" spans="1:4" ht="15" x14ac:dyDescent="0.25">
      <c r="A10507" s="53" t="s">
        <v>15032</v>
      </c>
      <c r="B10507" s="53">
        <v>15</v>
      </c>
      <c r="C10507" s="53" t="s">
        <v>33536</v>
      </c>
      <c r="D10507" s="53" t="s">
        <v>33873</v>
      </c>
    </row>
    <row r="10508" spans="1:4" ht="15" x14ac:dyDescent="0.25">
      <c r="A10508" s="53" t="s">
        <v>15033</v>
      </c>
      <c r="B10508" s="53">
        <v>15</v>
      </c>
      <c r="C10508" s="53" t="s">
        <v>33536</v>
      </c>
      <c r="D10508" s="53" t="s">
        <v>33873</v>
      </c>
    </row>
    <row r="10509" spans="1:4" ht="15" x14ac:dyDescent="0.25">
      <c r="A10509" s="53" t="s">
        <v>15034</v>
      </c>
      <c r="B10509" s="53">
        <v>15</v>
      </c>
      <c r="C10509" s="53" t="s">
        <v>33536</v>
      </c>
      <c r="D10509" s="53" t="s">
        <v>33872</v>
      </c>
    </row>
    <row r="10510" spans="1:4" ht="15" x14ac:dyDescent="0.25">
      <c r="A10510" s="53" t="s">
        <v>15035</v>
      </c>
      <c r="B10510" s="53">
        <v>15</v>
      </c>
      <c r="C10510" s="53" t="s">
        <v>33536</v>
      </c>
      <c r="D10510" s="53" t="s">
        <v>33872</v>
      </c>
    </row>
    <row r="10511" spans="1:4" ht="15" x14ac:dyDescent="0.25">
      <c r="A10511" s="53" t="s">
        <v>15036</v>
      </c>
      <c r="B10511" s="53">
        <v>15</v>
      </c>
      <c r="C10511" s="53" t="s">
        <v>33536</v>
      </c>
      <c r="D10511" s="53" t="s">
        <v>33873</v>
      </c>
    </row>
    <row r="10512" spans="1:4" ht="15" x14ac:dyDescent="0.25">
      <c r="A10512" s="53" t="s">
        <v>15037</v>
      </c>
      <c r="B10512" s="53">
        <v>15</v>
      </c>
      <c r="C10512" s="53" t="s">
        <v>33536</v>
      </c>
      <c r="D10512" s="53" t="s">
        <v>33872</v>
      </c>
    </row>
    <row r="10513" spans="1:4" ht="15" x14ac:dyDescent="0.25">
      <c r="A10513" s="53" t="s">
        <v>15038</v>
      </c>
      <c r="B10513" s="53">
        <v>60</v>
      </c>
      <c r="C10513" s="53" t="s">
        <v>33542</v>
      </c>
      <c r="D10513" s="53" t="s">
        <v>33872</v>
      </c>
    </row>
    <row r="10514" spans="1:4" ht="15" x14ac:dyDescent="0.25">
      <c r="A10514" s="53" t="s">
        <v>15039</v>
      </c>
      <c r="B10514" s="53">
        <v>15</v>
      </c>
      <c r="C10514" s="53" t="s">
        <v>33536</v>
      </c>
      <c r="D10514" s="53" t="s">
        <v>33872</v>
      </c>
    </row>
    <row r="10515" spans="1:4" ht="15" x14ac:dyDescent="0.25">
      <c r="A10515" s="53" t="s">
        <v>15040</v>
      </c>
      <c r="B10515" s="53">
        <v>15</v>
      </c>
      <c r="C10515" s="53" t="s">
        <v>33536</v>
      </c>
      <c r="D10515" s="53" t="s">
        <v>33872</v>
      </c>
    </row>
    <row r="10516" spans="1:4" ht="15" x14ac:dyDescent="0.25">
      <c r="A10516" s="53" t="s">
        <v>15041</v>
      </c>
      <c r="B10516" s="53">
        <v>15</v>
      </c>
      <c r="C10516" s="53" t="s">
        <v>33536</v>
      </c>
      <c r="D10516" s="53" t="s">
        <v>33872</v>
      </c>
    </row>
    <row r="10517" spans="1:4" ht="15" x14ac:dyDescent="0.25">
      <c r="A10517" s="53" t="s">
        <v>15042</v>
      </c>
      <c r="B10517" s="53">
        <v>15</v>
      </c>
      <c r="C10517" s="53" t="s">
        <v>33536</v>
      </c>
      <c r="D10517" s="53" t="s">
        <v>33873</v>
      </c>
    </row>
    <row r="10518" spans="1:4" ht="15" x14ac:dyDescent="0.25">
      <c r="A10518" s="53" t="s">
        <v>15043</v>
      </c>
      <c r="B10518" s="53">
        <v>15</v>
      </c>
      <c r="C10518" s="53" t="s">
        <v>33536</v>
      </c>
      <c r="D10518" s="53" t="s">
        <v>33872</v>
      </c>
    </row>
    <row r="10519" spans="1:4" ht="15" x14ac:dyDescent="0.25">
      <c r="A10519" s="53" t="s">
        <v>15044</v>
      </c>
      <c r="B10519" s="53">
        <v>15</v>
      </c>
      <c r="C10519" s="53" t="s">
        <v>33536</v>
      </c>
      <c r="D10519" s="53" t="s">
        <v>33873</v>
      </c>
    </row>
    <row r="10520" spans="1:4" ht="15" x14ac:dyDescent="0.25">
      <c r="A10520" s="53" t="s">
        <v>15045</v>
      </c>
      <c r="B10520" s="53">
        <v>15</v>
      </c>
      <c r="C10520" s="53" t="s">
        <v>33536</v>
      </c>
      <c r="D10520" s="53" t="s">
        <v>33872</v>
      </c>
    </row>
    <row r="10521" spans="1:4" ht="15" x14ac:dyDescent="0.25">
      <c r="A10521" s="53" t="s">
        <v>15046</v>
      </c>
      <c r="B10521" s="53">
        <v>15</v>
      </c>
      <c r="C10521" s="53" t="s">
        <v>33536</v>
      </c>
      <c r="D10521" s="53" t="s">
        <v>33873</v>
      </c>
    </row>
    <row r="10522" spans="1:4" ht="15" x14ac:dyDescent="0.25">
      <c r="A10522" s="53" t="s">
        <v>15047</v>
      </c>
      <c r="B10522" s="53">
        <v>15</v>
      </c>
      <c r="C10522" s="53" t="s">
        <v>33536</v>
      </c>
      <c r="D10522" s="53" t="s">
        <v>33872</v>
      </c>
    </row>
    <row r="10523" spans="1:4" ht="15" x14ac:dyDescent="0.25">
      <c r="A10523" s="53" t="s">
        <v>15048</v>
      </c>
      <c r="B10523" s="53">
        <v>15</v>
      </c>
      <c r="C10523" s="53" t="s">
        <v>33536</v>
      </c>
      <c r="D10523" s="53" t="s">
        <v>33873</v>
      </c>
    </row>
    <row r="10524" spans="1:4" ht="15" x14ac:dyDescent="0.25">
      <c r="A10524" s="53" t="s">
        <v>15049</v>
      </c>
      <c r="B10524" s="53">
        <v>60</v>
      </c>
      <c r="C10524" s="53" t="s">
        <v>33542</v>
      </c>
      <c r="D10524" s="53" t="s">
        <v>33873</v>
      </c>
    </row>
    <row r="10525" spans="1:4" ht="15" x14ac:dyDescent="0.25">
      <c r="A10525" s="53" t="s">
        <v>15050</v>
      </c>
      <c r="B10525" s="53">
        <v>60</v>
      </c>
      <c r="C10525" s="53" t="s">
        <v>33542</v>
      </c>
      <c r="D10525" s="53" t="s">
        <v>33872</v>
      </c>
    </row>
    <row r="10526" spans="1:4" ht="15" x14ac:dyDescent="0.25">
      <c r="A10526" s="53" t="s">
        <v>15051</v>
      </c>
      <c r="B10526" s="53">
        <v>15</v>
      </c>
      <c r="C10526" s="53" t="s">
        <v>33536</v>
      </c>
      <c r="D10526" s="53" t="s">
        <v>33872</v>
      </c>
    </row>
    <row r="10527" spans="1:4" ht="15" x14ac:dyDescent="0.25">
      <c r="A10527" s="53" t="s">
        <v>15052</v>
      </c>
      <c r="B10527" s="53">
        <v>15</v>
      </c>
      <c r="C10527" s="53" t="s">
        <v>33536</v>
      </c>
      <c r="D10527" s="53" t="s">
        <v>33872</v>
      </c>
    </row>
    <row r="10528" spans="1:4" ht="15" x14ac:dyDescent="0.25">
      <c r="A10528" s="53" t="s">
        <v>15053</v>
      </c>
      <c r="B10528" s="53">
        <v>15</v>
      </c>
      <c r="C10528" s="53" t="s">
        <v>33536</v>
      </c>
      <c r="D10528" s="53" t="s">
        <v>33872</v>
      </c>
    </row>
    <row r="10529" spans="1:4" ht="15" x14ac:dyDescent="0.25">
      <c r="A10529" s="53" t="s">
        <v>15054</v>
      </c>
      <c r="B10529" s="53">
        <v>15</v>
      </c>
      <c r="C10529" s="53" t="s">
        <v>33536</v>
      </c>
      <c r="D10529" s="53" t="s">
        <v>33872</v>
      </c>
    </row>
    <row r="10530" spans="1:4" ht="15" x14ac:dyDescent="0.25">
      <c r="A10530" s="53" t="s">
        <v>15055</v>
      </c>
      <c r="B10530" s="53">
        <v>15</v>
      </c>
      <c r="C10530" s="53" t="s">
        <v>33536</v>
      </c>
      <c r="D10530" s="53" t="s">
        <v>33872</v>
      </c>
    </row>
    <row r="10531" spans="1:4" ht="15" x14ac:dyDescent="0.25">
      <c r="A10531" s="53" t="s">
        <v>15056</v>
      </c>
      <c r="B10531" s="53">
        <v>15</v>
      </c>
      <c r="C10531" s="53" t="s">
        <v>33536</v>
      </c>
      <c r="D10531" s="53" t="s">
        <v>33873</v>
      </c>
    </row>
    <row r="10532" spans="1:4" ht="15" x14ac:dyDescent="0.25">
      <c r="A10532" s="53" t="s">
        <v>15057</v>
      </c>
      <c r="B10532" s="53">
        <v>15</v>
      </c>
      <c r="C10532" s="53" t="s">
        <v>33536</v>
      </c>
      <c r="D10532" s="53" t="s">
        <v>33872</v>
      </c>
    </row>
    <row r="10533" spans="1:4" ht="15" x14ac:dyDescent="0.25">
      <c r="A10533" s="53" t="s">
        <v>15058</v>
      </c>
      <c r="B10533" s="53">
        <v>15</v>
      </c>
      <c r="C10533" s="53" t="s">
        <v>33536</v>
      </c>
      <c r="D10533" s="53" t="s">
        <v>33872</v>
      </c>
    </row>
    <row r="10534" spans="1:4" ht="15" x14ac:dyDescent="0.25">
      <c r="A10534" s="53" t="s">
        <v>15059</v>
      </c>
      <c r="B10534" s="53">
        <v>15</v>
      </c>
      <c r="C10534" s="53" t="s">
        <v>33536</v>
      </c>
      <c r="D10534" s="53" t="s">
        <v>33872</v>
      </c>
    </row>
    <row r="10535" spans="1:4" ht="15" x14ac:dyDescent="0.25">
      <c r="A10535" s="53" t="s">
        <v>15060</v>
      </c>
      <c r="B10535" s="53">
        <v>15</v>
      </c>
      <c r="C10535" s="53" t="s">
        <v>33536</v>
      </c>
      <c r="D10535" s="53" t="s">
        <v>33872</v>
      </c>
    </row>
    <row r="10536" spans="1:4" ht="15" x14ac:dyDescent="0.25">
      <c r="A10536" s="53" t="s">
        <v>15061</v>
      </c>
      <c r="B10536" s="53">
        <v>15</v>
      </c>
      <c r="C10536" s="53" t="s">
        <v>33536</v>
      </c>
      <c r="D10536" s="53" t="s">
        <v>33872</v>
      </c>
    </row>
    <row r="10537" spans="1:4" ht="15" x14ac:dyDescent="0.25">
      <c r="A10537" s="53" t="s">
        <v>15062</v>
      </c>
      <c r="B10537" s="53">
        <v>15</v>
      </c>
      <c r="C10537" s="53" t="s">
        <v>33536</v>
      </c>
      <c r="D10537" s="53" t="s">
        <v>33873</v>
      </c>
    </row>
    <row r="10538" spans="1:4" ht="15" x14ac:dyDescent="0.25">
      <c r="A10538" s="53" t="s">
        <v>15063</v>
      </c>
      <c r="B10538" s="53">
        <v>15</v>
      </c>
      <c r="C10538" s="53" t="s">
        <v>33536</v>
      </c>
      <c r="D10538" s="53" t="s">
        <v>33872</v>
      </c>
    </row>
    <row r="10539" spans="1:4" ht="15" x14ac:dyDescent="0.25">
      <c r="A10539" s="53" t="s">
        <v>15064</v>
      </c>
      <c r="B10539" s="53">
        <v>90</v>
      </c>
      <c r="C10539" s="53" t="s">
        <v>33536</v>
      </c>
      <c r="D10539" s="53" t="s">
        <v>33872</v>
      </c>
    </row>
    <row r="10540" spans="1:4" ht="15" x14ac:dyDescent="0.25">
      <c r="A10540" s="53" t="s">
        <v>15065</v>
      </c>
      <c r="B10540" s="53">
        <v>30</v>
      </c>
      <c r="C10540" s="53" t="s">
        <v>33536</v>
      </c>
      <c r="D10540" s="53" t="s">
        <v>33872</v>
      </c>
    </row>
    <row r="10541" spans="1:4" ht="15" x14ac:dyDescent="0.25">
      <c r="A10541" s="53" t="s">
        <v>15066</v>
      </c>
      <c r="B10541" s="53">
        <v>0</v>
      </c>
      <c r="C10541" s="53" t="s">
        <v>33537</v>
      </c>
      <c r="D10541" s="53" t="s">
        <v>33872</v>
      </c>
    </row>
    <row r="10542" spans="1:4" ht="15" x14ac:dyDescent="0.25">
      <c r="A10542" s="53" t="s">
        <v>15067</v>
      </c>
      <c r="B10542" s="53">
        <v>15</v>
      </c>
      <c r="C10542" s="53" t="s">
        <v>33536</v>
      </c>
      <c r="D10542" s="53" t="s">
        <v>33872</v>
      </c>
    </row>
    <row r="10543" spans="1:4" ht="15" x14ac:dyDescent="0.25">
      <c r="A10543" s="53" t="s">
        <v>15068</v>
      </c>
      <c r="B10543" s="53">
        <v>15</v>
      </c>
      <c r="C10543" s="53" t="s">
        <v>33536</v>
      </c>
      <c r="D10543" s="53" t="s">
        <v>33872</v>
      </c>
    </row>
    <row r="10544" spans="1:4" ht="15" x14ac:dyDescent="0.25">
      <c r="A10544" s="53" t="s">
        <v>15069</v>
      </c>
      <c r="B10544" s="53">
        <v>15</v>
      </c>
      <c r="C10544" s="53" t="s">
        <v>33536</v>
      </c>
      <c r="D10544" s="53" t="s">
        <v>33872</v>
      </c>
    </row>
    <row r="10545" spans="1:4" ht="15" x14ac:dyDescent="0.25">
      <c r="A10545" s="53" t="s">
        <v>15070</v>
      </c>
      <c r="B10545" s="53">
        <v>15</v>
      </c>
      <c r="C10545" s="53" t="s">
        <v>33536</v>
      </c>
      <c r="D10545" s="53" t="s">
        <v>33872</v>
      </c>
    </row>
    <row r="10546" spans="1:4" ht="15" x14ac:dyDescent="0.25">
      <c r="A10546" s="53" t="s">
        <v>15071</v>
      </c>
      <c r="B10546" s="53">
        <v>15</v>
      </c>
      <c r="C10546" s="53" t="s">
        <v>33536</v>
      </c>
      <c r="D10546" s="53" t="s">
        <v>33872</v>
      </c>
    </row>
    <row r="10547" spans="1:4" ht="15" x14ac:dyDescent="0.25">
      <c r="A10547" s="53" t="s">
        <v>15072</v>
      </c>
      <c r="B10547" s="53">
        <v>15</v>
      </c>
      <c r="C10547" s="53" t="s">
        <v>33536</v>
      </c>
      <c r="D10547" s="53" t="s">
        <v>33872</v>
      </c>
    </row>
    <row r="10548" spans="1:4" ht="15" x14ac:dyDescent="0.25">
      <c r="A10548" s="53" t="s">
        <v>15073</v>
      </c>
      <c r="B10548" s="53">
        <v>15</v>
      </c>
      <c r="C10548" s="53" t="s">
        <v>33536</v>
      </c>
      <c r="D10548" s="53" t="s">
        <v>33872</v>
      </c>
    </row>
    <row r="10549" spans="1:4" ht="15" x14ac:dyDescent="0.25">
      <c r="A10549" s="53" t="s">
        <v>15074</v>
      </c>
      <c r="B10549" s="53">
        <v>15</v>
      </c>
      <c r="C10549" s="53" t="s">
        <v>33536</v>
      </c>
      <c r="D10549" s="53" t="s">
        <v>33872</v>
      </c>
    </row>
    <row r="10550" spans="1:4" ht="15" x14ac:dyDescent="0.25">
      <c r="A10550" s="53" t="s">
        <v>15075</v>
      </c>
      <c r="B10550" s="53">
        <v>15</v>
      </c>
      <c r="C10550" s="53" t="s">
        <v>33536</v>
      </c>
      <c r="D10550" s="53" t="s">
        <v>33872</v>
      </c>
    </row>
    <row r="10551" spans="1:4" ht="15" x14ac:dyDescent="0.25">
      <c r="A10551" s="53" t="s">
        <v>15076</v>
      </c>
      <c r="B10551" s="53">
        <v>15</v>
      </c>
      <c r="C10551" s="53" t="s">
        <v>33536</v>
      </c>
      <c r="D10551" s="53" t="s">
        <v>33872</v>
      </c>
    </row>
    <row r="10552" spans="1:4" ht="15" x14ac:dyDescent="0.25">
      <c r="A10552" s="53" t="s">
        <v>15077</v>
      </c>
      <c r="B10552" s="53">
        <v>15</v>
      </c>
      <c r="C10552" s="53" t="s">
        <v>33536</v>
      </c>
      <c r="D10552" s="53" t="s">
        <v>33872</v>
      </c>
    </row>
    <row r="10553" spans="1:4" ht="15" x14ac:dyDescent="0.25">
      <c r="A10553" s="53" t="s">
        <v>15078</v>
      </c>
      <c r="B10553" s="53">
        <v>15</v>
      </c>
      <c r="C10553" s="53" t="s">
        <v>33536</v>
      </c>
      <c r="D10553" s="53" t="s">
        <v>33872</v>
      </c>
    </row>
    <row r="10554" spans="1:4" ht="15" x14ac:dyDescent="0.25">
      <c r="A10554" s="53" t="s">
        <v>15079</v>
      </c>
      <c r="B10554" s="53">
        <v>15</v>
      </c>
      <c r="C10554" s="53" t="s">
        <v>33536</v>
      </c>
      <c r="D10554" s="53" t="s">
        <v>33872</v>
      </c>
    </row>
    <row r="10555" spans="1:4" ht="15" x14ac:dyDescent="0.25">
      <c r="A10555" s="53" t="s">
        <v>15080</v>
      </c>
      <c r="B10555" s="53">
        <v>15</v>
      </c>
      <c r="C10555" s="53" t="s">
        <v>33536</v>
      </c>
      <c r="D10555" s="53" t="s">
        <v>33873</v>
      </c>
    </row>
    <row r="10556" spans="1:4" ht="15" x14ac:dyDescent="0.25">
      <c r="A10556" s="53" t="s">
        <v>15081</v>
      </c>
      <c r="B10556" s="53">
        <v>15</v>
      </c>
      <c r="C10556" s="53" t="s">
        <v>33536</v>
      </c>
      <c r="D10556" s="53" t="s">
        <v>33872</v>
      </c>
    </row>
    <row r="10557" spans="1:4" ht="15" x14ac:dyDescent="0.25">
      <c r="A10557" s="53" t="s">
        <v>15082</v>
      </c>
      <c r="B10557" s="53">
        <v>15</v>
      </c>
      <c r="C10557" s="53" t="s">
        <v>33536</v>
      </c>
      <c r="D10557" s="53" t="s">
        <v>33873</v>
      </c>
    </row>
    <row r="10558" spans="1:4" ht="15" x14ac:dyDescent="0.25">
      <c r="A10558" s="53" t="s">
        <v>15083</v>
      </c>
      <c r="B10558" s="53">
        <v>15</v>
      </c>
      <c r="C10558" s="53" t="s">
        <v>33536</v>
      </c>
      <c r="D10558" s="53" t="s">
        <v>33872</v>
      </c>
    </row>
    <row r="10559" spans="1:4" ht="15" x14ac:dyDescent="0.25">
      <c r="A10559" s="53" t="s">
        <v>15084</v>
      </c>
      <c r="B10559" s="53">
        <v>60</v>
      </c>
      <c r="C10559" s="53" t="s">
        <v>33536</v>
      </c>
      <c r="D10559" s="53" t="s">
        <v>33872</v>
      </c>
    </row>
    <row r="10560" spans="1:4" ht="15" x14ac:dyDescent="0.25">
      <c r="A10560" s="53" t="s">
        <v>15085</v>
      </c>
      <c r="B10560" s="53">
        <v>15</v>
      </c>
      <c r="C10560" s="53" t="s">
        <v>33536</v>
      </c>
      <c r="D10560" s="53" t="s">
        <v>33872</v>
      </c>
    </row>
    <row r="10561" spans="1:4" ht="15" x14ac:dyDescent="0.25">
      <c r="A10561" s="53" t="s">
        <v>15086</v>
      </c>
      <c r="B10561" s="53">
        <v>15</v>
      </c>
      <c r="C10561" s="53" t="s">
        <v>33536</v>
      </c>
      <c r="D10561" s="53" t="s">
        <v>33872</v>
      </c>
    </row>
    <row r="10562" spans="1:4" ht="15" x14ac:dyDescent="0.25">
      <c r="A10562" s="53" t="s">
        <v>15087</v>
      </c>
      <c r="B10562" s="53">
        <v>15</v>
      </c>
      <c r="C10562" s="53" t="s">
        <v>33536</v>
      </c>
      <c r="D10562" s="53" t="s">
        <v>33872</v>
      </c>
    </row>
    <row r="10563" spans="1:4" ht="15" x14ac:dyDescent="0.25">
      <c r="A10563" s="53" t="s">
        <v>15088</v>
      </c>
      <c r="B10563" s="53">
        <v>15</v>
      </c>
      <c r="C10563" s="53" t="s">
        <v>33536</v>
      </c>
      <c r="D10563" s="53" t="s">
        <v>33872</v>
      </c>
    </row>
    <row r="10564" spans="1:4" ht="15" x14ac:dyDescent="0.25">
      <c r="A10564" s="53" t="s">
        <v>15089</v>
      </c>
      <c r="B10564" s="53">
        <v>30</v>
      </c>
      <c r="C10564" s="53" t="s">
        <v>33536</v>
      </c>
      <c r="D10564" s="53" t="s">
        <v>33872</v>
      </c>
    </row>
    <row r="10565" spans="1:4" ht="15" x14ac:dyDescent="0.25">
      <c r="A10565" s="53" t="s">
        <v>15090</v>
      </c>
      <c r="B10565" s="53">
        <v>30</v>
      </c>
      <c r="C10565" s="53" t="s">
        <v>33536</v>
      </c>
      <c r="D10565" s="53" t="s">
        <v>33872</v>
      </c>
    </row>
    <row r="10566" spans="1:4" ht="15" x14ac:dyDescent="0.25">
      <c r="A10566" s="53" t="s">
        <v>15091</v>
      </c>
      <c r="B10566" s="53">
        <v>15</v>
      </c>
      <c r="C10566" s="53" t="s">
        <v>33536</v>
      </c>
      <c r="D10566" s="53" t="s">
        <v>33872</v>
      </c>
    </row>
    <row r="10567" spans="1:4" ht="15" x14ac:dyDescent="0.25">
      <c r="A10567" s="53" t="s">
        <v>15092</v>
      </c>
      <c r="B10567" s="53">
        <v>15</v>
      </c>
      <c r="C10567" s="53" t="s">
        <v>33536</v>
      </c>
      <c r="D10567" s="53" t="s">
        <v>33872</v>
      </c>
    </row>
    <row r="10568" spans="1:4" ht="15" x14ac:dyDescent="0.25">
      <c r="A10568" s="53" t="s">
        <v>15093</v>
      </c>
      <c r="B10568" s="53">
        <v>15</v>
      </c>
      <c r="C10568" s="53" t="s">
        <v>33536</v>
      </c>
      <c r="D10568" s="53" t="s">
        <v>33872</v>
      </c>
    </row>
    <row r="10569" spans="1:4" ht="15" x14ac:dyDescent="0.25">
      <c r="A10569" s="53" t="s">
        <v>15094</v>
      </c>
      <c r="B10569" s="53">
        <v>45</v>
      </c>
      <c r="C10569" s="53" t="s">
        <v>33536</v>
      </c>
      <c r="D10569" s="53" t="s">
        <v>33872</v>
      </c>
    </row>
    <row r="10570" spans="1:4" ht="15" x14ac:dyDescent="0.25">
      <c r="A10570" s="53" t="s">
        <v>15095</v>
      </c>
      <c r="B10570" s="53">
        <v>15</v>
      </c>
      <c r="C10570" s="53" t="s">
        <v>33536</v>
      </c>
      <c r="D10570" s="53" t="s">
        <v>33872</v>
      </c>
    </row>
    <row r="10571" spans="1:4" ht="15" x14ac:dyDescent="0.25">
      <c r="A10571" s="53" t="s">
        <v>15096</v>
      </c>
      <c r="B10571" s="53">
        <v>15</v>
      </c>
      <c r="C10571" s="53" t="s">
        <v>33536</v>
      </c>
      <c r="D10571" s="53" t="s">
        <v>33872</v>
      </c>
    </row>
    <row r="10572" spans="1:4" ht="15" x14ac:dyDescent="0.25">
      <c r="A10572" s="53" t="s">
        <v>15097</v>
      </c>
      <c r="B10572" s="53">
        <v>15</v>
      </c>
      <c r="C10572" s="53" t="s">
        <v>33536</v>
      </c>
      <c r="D10572" s="53" t="s">
        <v>33872</v>
      </c>
    </row>
    <row r="10573" spans="1:4" ht="15" x14ac:dyDescent="0.25">
      <c r="A10573" s="53" t="s">
        <v>15098</v>
      </c>
      <c r="B10573" s="53">
        <v>15</v>
      </c>
      <c r="C10573" s="53" t="s">
        <v>33536</v>
      </c>
      <c r="D10573" s="53" t="s">
        <v>33872</v>
      </c>
    </row>
    <row r="10574" spans="1:4" ht="15" x14ac:dyDescent="0.25">
      <c r="A10574" s="53" t="s">
        <v>15099</v>
      </c>
      <c r="B10574" s="53">
        <v>45</v>
      </c>
      <c r="C10574" s="53" t="s">
        <v>33542</v>
      </c>
      <c r="D10574" s="53" t="s">
        <v>33872</v>
      </c>
    </row>
    <row r="10575" spans="1:4" ht="15" x14ac:dyDescent="0.25">
      <c r="A10575" s="53" t="s">
        <v>15100</v>
      </c>
      <c r="B10575" s="53">
        <v>15</v>
      </c>
      <c r="C10575" s="53" t="s">
        <v>33536</v>
      </c>
      <c r="D10575" s="53" t="s">
        <v>33873</v>
      </c>
    </row>
    <row r="10576" spans="1:4" ht="15" x14ac:dyDescent="0.25">
      <c r="A10576" s="53" t="s">
        <v>15101</v>
      </c>
      <c r="B10576" s="53">
        <v>15</v>
      </c>
      <c r="C10576" s="53" t="s">
        <v>33536</v>
      </c>
      <c r="D10576" s="53" t="s">
        <v>33872</v>
      </c>
    </row>
    <row r="10577" spans="1:4" ht="15" x14ac:dyDescent="0.25">
      <c r="A10577" s="53" t="s">
        <v>15102</v>
      </c>
      <c r="B10577" s="53">
        <v>15</v>
      </c>
      <c r="C10577" s="53" t="s">
        <v>33536</v>
      </c>
      <c r="D10577" s="53" t="s">
        <v>33873</v>
      </c>
    </row>
    <row r="10578" spans="1:4" ht="15" x14ac:dyDescent="0.25">
      <c r="A10578" s="53" t="s">
        <v>15103</v>
      </c>
      <c r="B10578" s="53">
        <v>15</v>
      </c>
      <c r="C10578" s="53" t="s">
        <v>33536</v>
      </c>
      <c r="D10578" s="53" t="s">
        <v>33872</v>
      </c>
    </row>
    <row r="10579" spans="1:4" ht="15" x14ac:dyDescent="0.25">
      <c r="A10579" s="53" t="s">
        <v>15104</v>
      </c>
      <c r="B10579" s="53">
        <v>15</v>
      </c>
      <c r="C10579" s="53" t="s">
        <v>33536</v>
      </c>
      <c r="D10579" s="53" t="s">
        <v>33873</v>
      </c>
    </row>
    <row r="10580" spans="1:4" ht="15" x14ac:dyDescent="0.25">
      <c r="A10580" s="53" t="s">
        <v>15105</v>
      </c>
      <c r="B10580" s="53">
        <v>45</v>
      </c>
      <c r="C10580" s="53" t="s">
        <v>33536</v>
      </c>
      <c r="D10580" s="53" t="s">
        <v>33872</v>
      </c>
    </row>
    <row r="10581" spans="1:4" ht="15" x14ac:dyDescent="0.25">
      <c r="A10581" s="53" t="s">
        <v>15106</v>
      </c>
      <c r="B10581" s="53">
        <v>15</v>
      </c>
      <c r="C10581" s="53" t="s">
        <v>33536</v>
      </c>
      <c r="D10581" s="53" t="s">
        <v>33873</v>
      </c>
    </row>
    <row r="10582" spans="1:4" ht="15" x14ac:dyDescent="0.25">
      <c r="A10582" s="53" t="s">
        <v>15107</v>
      </c>
      <c r="B10582" s="53">
        <v>30</v>
      </c>
      <c r="C10582" s="53" t="s">
        <v>33536</v>
      </c>
      <c r="D10582" s="53" t="s">
        <v>33873</v>
      </c>
    </row>
    <row r="10583" spans="1:4" ht="15" x14ac:dyDescent="0.25">
      <c r="A10583" s="53" t="s">
        <v>15108</v>
      </c>
      <c r="B10583" s="53">
        <v>30</v>
      </c>
      <c r="C10583" s="53" t="s">
        <v>33536</v>
      </c>
      <c r="D10583" s="53" t="s">
        <v>33873</v>
      </c>
    </row>
    <row r="10584" spans="1:4" ht="15" x14ac:dyDescent="0.25">
      <c r="A10584" s="53" t="s">
        <v>15109</v>
      </c>
      <c r="B10584" s="53">
        <v>15</v>
      </c>
      <c r="C10584" s="53" t="s">
        <v>33536</v>
      </c>
      <c r="D10584" s="53" t="s">
        <v>33872</v>
      </c>
    </row>
    <row r="10585" spans="1:4" ht="15" x14ac:dyDescent="0.25">
      <c r="A10585" s="53" t="s">
        <v>15110</v>
      </c>
      <c r="B10585" s="53">
        <v>15</v>
      </c>
      <c r="C10585" s="53" t="s">
        <v>33536</v>
      </c>
      <c r="D10585" s="53" t="s">
        <v>33872</v>
      </c>
    </row>
    <row r="10586" spans="1:4" ht="15" x14ac:dyDescent="0.25">
      <c r="A10586" s="53" t="s">
        <v>15111</v>
      </c>
      <c r="B10586" s="53">
        <v>15</v>
      </c>
      <c r="C10586" s="53" t="s">
        <v>33536</v>
      </c>
      <c r="D10586" s="53" t="s">
        <v>33872</v>
      </c>
    </row>
    <row r="10587" spans="1:4" ht="15" x14ac:dyDescent="0.25">
      <c r="A10587" s="53" t="s">
        <v>15112</v>
      </c>
      <c r="B10587" s="53">
        <v>15</v>
      </c>
      <c r="C10587" s="53" t="s">
        <v>33536</v>
      </c>
      <c r="D10587" s="53" t="s">
        <v>33873</v>
      </c>
    </row>
    <row r="10588" spans="1:4" ht="15" x14ac:dyDescent="0.25">
      <c r="A10588" s="53" t="s">
        <v>15113</v>
      </c>
      <c r="B10588" s="53">
        <v>30</v>
      </c>
      <c r="C10588" s="53" t="s">
        <v>33562</v>
      </c>
      <c r="D10588" s="53" t="s">
        <v>33873</v>
      </c>
    </row>
    <row r="10589" spans="1:4" ht="15" x14ac:dyDescent="0.25">
      <c r="A10589" s="53" t="s">
        <v>15114</v>
      </c>
      <c r="B10589" s="53">
        <v>15</v>
      </c>
      <c r="C10589" s="53" t="s">
        <v>33536</v>
      </c>
      <c r="D10589" s="53" t="s">
        <v>33872</v>
      </c>
    </row>
    <row r="10590" spans="1:4" ht="15" x14ac:dyDescent="0.25">
      <c r="A10590" s="53" t="s">
        <v>15115</v>
      </c>
      <c r="B10590" s="53">
        <v>30</v>
      </c>
      <c r="C10590" s="53" t="s">
        <v>33562</v>
      </c>
      <c r="D10590" s="53" t="s">
        <v>33873</v>
      </c>
    </row>
    <row r="10591" spans="1:4" ht="15" x14ac:dyDescent="0.25">
      <c r="A10591" s="53" t="s">
        <v>15116</v>
      </c>
      <c r="B10591" s="53">
        <v>15</v>
      </c>
      <c r="C10591" s="53" t="s">
        <v>33536</v>
      </c>
      <c r="D10591" s="53" t="s">
        <v>33872</v>
      </c>
    </row>
    <row r="10592" spans="1:4" ht="15" x14ac:dyDescent="0.25">
      <c r="A10592" s="53" t="s">
        <v>15117</v>
      </c>
      <c r="B10592" s="53">
        <v>15</v>
      </c>
      <c r="C10592" s="53" t="s">
        <v>33536</v>
      </c>
      <c r="D10592" s="53" t="s">
        <v>33872</v>
      </c>
    </row>
    <row r="10593" spans="1:4" ht="15" x14ac:dyDescent="0.25">
      <c r="A10593" s="53" t="s">
        <v>15118</v>
      </c>
      <c r="B10593" s="53">
        <v>15</v>
      </c>
      <c r="C10593" s="53" t="s">
        <v>33536</v>
      </c>
      <c r="D10593" s="53" t="s">
        <v>33873</v>
      </c>
    </row>
    <row r="10594" spans="1:4" ht="15" x14ac:dyDescent="0.25">
      <c r="A10594" s="53" t="s">
        <v>15119</v>
      </c>
      <c r="B10594" s="53">
        <v>15</v>
      </c>
      <c r="C10594" s="53" t="s">
        <v>33536</v>
      </c>
      <c r="D10594" s="53" t="s">
        <v>33872</v>
      </c>
    </row>
    <row r="10595" spans="1:4" ht="15" x14ac:dyDescent="0.25">
      <c r="A10595" s="53" t="s">
        <v>15120</v>
      </c>
      <c r="B10595" s="53">
        <v>15</v>
      </c>
      <c r="C10595" s="53" t="s">
        <v>33536</v>
      </c>
      <c r="D10595" s="53" t="s">
        <v>33873</v>
      </c>
    </row>
    <row r="10596" spans="1:4" ht="15" x14ac:dyDescent="0.25">
      <c r="A10596" s="53" t="s">
        <v>15121</v>
      </c>
      <c r="B10596" s="53">
        <v>15</v>
      </c>
      <c r="C10596" s="53" t="s">
        <v>33536</v>
      </c>
      <c r="D10596" s="53" t="s">
        <v>33873</v>
      </c>
    </row>
    <row r="10597" spans="1:4" ht="15" x14ac:dyDescent="0.25">
      <c r="A10597" s="53" t="s">
        <v>15122</v>
      </c>
      <c r="B10597" s="53">
        <v>15</v>
      </c>
      <c r="C10597" s="53" t="s">
        <v>33536</v>
      </c>
      <c r="D10597" s="53" t="s">
        <v>33873</v>
      </c>
    </row>
    <row r="10598" spans="1:4" ht="15" x14ac:dyDescent="0.25">
      <c r="A10598" s="53" t="s">
        <v>15123</v>
      </c>
      <c r="B10598" s="53">
        <v>15</v>
      </c>
      <c r="C10598" s="53" t="s">
        <v>33536</v>
      </c>
      <c r="D10598" s="53" t="s">
        <v>33873</v>
      </c>
    </row>
    <row r="10599" spans="1:4" ht="15" x14ac:dyDescent="0.25">
      <c r="A10599" s="53" t="s">
        <v>15124</v>
      </c>
      <c r="B10599" s="53">
        <v>15</v>
      </c>
      <c r="C10599" s="53" t="s">
        <v>33536</v>
      </c>
      <c r="D10599" s="53" t="s">
        <v>33873</v>
      </c>
    </row>
    <row r="10600" spans="1:4" ht="15" x14ac:dyDescent="0.25">
      <c r="A10600" s="53" t="s">
        <v>15125</v>
      </c>
      <c r="B10600" s="53">
        <v>15</v>
      </c>
      <c r="C10600" s="53" t="s">
        <v>33536</v>
      </c>
      <c r="D10600" s="53" t="s">
        <v>33873</v>
      </c>
    </row>
    <row r="10601" spans="1:4" ht="15" x14ac:dyDescent="0.25">
      <c r="A10601" s="53" t="s">
        <v>15126</v>
      </c>
      <c r="B10601" s="53">
        <v>15</v>
      </c>
      <c r="C10601" s="53" t="s">
        <v>33536</v>
      </c>
      <c r="D10601" s="53" t="s">
        <v>33872</v>
      </c>
    </row>
    <row r="10602" spans="1:4" ht="15" x14ac:dyDescent="0.25">
      <c r="A10602" s="53" t="s">
        <v>15127</v>
      </c>
      <c r="B10602" s="53">
        <v>15</v>
      </c>
      <c r="C10602" s="53" t="s">
        <v>33536</v>
      </c>
      <c r="D10602" s="53" t="s">
        <v>33873</v>
      </c>
    </row>
    <row r="10603" spans="1:4" ht="15" x14ac:dyDescent="0.25">
      <c r="A10603" s="53" t="s">
        <v>15128</v>
      </c>
      <c r="B10603" s="53">
        <v>15</v>
      </c>
      <c r="C10603" s="53" t="s">
        <v>33536</v>
      </c>
      <c r="D10603" s="53" t="s">
        <v>33873</v>
      </c>
    </row>
    <row r="10604" spans="1:4" ht="15" x14ac:dyDescent="0.25">
      <c r="A10604" s="53" t="s">
        <v>15129</v>
      </c>
      <c r="B10604" s="53">
        <v>15</v>
      </c>
      <c r="C10604" s="53" t="s">
        <v>33536</v>
      </c>
      <c r="D10604" s="53" t="s">
        <v>33872</v>
      </c>
    </row>
    <row r="10605" spans="1:4" ht="15" x14ac:dyDescent="0.25">
      <c r="A10605" s="53" t="s">
        <v>15130</v>
      </c>
      <c r="B10605" s="53">
        <v>15</v>
      </c>
      <c r="C10605" s="53" t="s">
        <v>33536</v>
      </c>
      <c r="D10605" s="53" t="s">
        <v>33873</v>
      </c>
    </row>
    <row r="10606" spans="1:4" ht="15" x14ac:dyDescent="0.25">
      <c r="A10606" s="53" t="s">
        <v>15131</v>
      </c>
      <c r="B10606" s="53">
        <v>60</v>
      </c>
      <c r="C10606" s="53" t="s">
        <v>33542</v>
      </c>
      <c r="D10606" s="53" t="s">
        <v>33873</v>
      </c>
    </row>
    <row r="10607" spans="1:4" ht="15" x14ac:dyDescent="0.25">
      <c r="A10607" s="53" t="s">
        <v>15132</v>
      </c>
      <c r="B10607" s="53">
        <v>60</v>
      </c>
      <c r="C10607" s="53" t="s">
        <v>33542</v>
      </c>
      <c r="D10607" s="53" t="s">
        <v>33873</v>
      </c>
    </row>
    <row r="10608" spans="1:4" ht="15" x14ac:dyDescent="0.25">
      <c r="A10608" s="53" t="s">
        <v>15133</v>
      </c>
      <c r="B10608" s="53">
        <v>60</v>
      </c>
      <c r="C10608" s="53" t="s">
        <v>33542</v>
      </c>
      <c r="D10608" s="53" t="s">
        <v>33873</v>
      </c>
    </row>
    <row r="10609" spans="1:4" ht="15" x14ac:dyDescent="0.25">
      <c r="A10609" s="53" t="s">
        <v>15134</v>
      </c>
      <c r="B10609" s="53">
        <v>60</v>
      </c>
      <c r="C10609" s="53" t="s">
        <v>33542</v>
      </c>
      <c r="D10609" s="53" t="s">
        <v>33873</v>
      </c>
    </row>
    <row r="10610" spans="1:4" ht="15" x14ac:dyDescent="0.25">
      <c r="A10610" s="53" t="s">
        <v>15135</v>
      </c>
      <c r="B10610" s="53">
        <v>15</v>
      </c>
      <c r="C10610" s="53" t="s">
        <v>33536</v>
      </c>
      <c r="D10610" s="53" t="s">
        <v>33873</v>
      </c>
    </row>
    <row r="10611" spans="1:4" ht="15" x14ac:dyDescent="0.25">
      <c r="A10611" s="53" t="s">
        <v>15136</v>
      </c>
      <c r="B10611" s="53">
        <v>15</v>
      </c>
      <c r="C10611" s="53" t="s">
        <v>33536</v>
      </c>
      <c r="D10611" s="53" t="s">
        <v>33873</v>
      </c>
    </row>
    <row r="10612" spans="1:4" ht="15" x14ac:dyDescent="0.25">
      <c r="A10612" s="53" t="s">
        <v>15137</v>
      </c>
      <c r="B10612" s="53">
        <v>15</v>
      </c>
      <c r="C10612" s="53" t="s">
        <v>33536</v>
      </c>
      <c r="D10612" s="53" t="s">
        <v>33873</v>
      </c>
    </row>
    <row r="10613" spans="1:4" ht="15" x14ac:dyDescent="0.25">
      <c r="A10613" s="53" t="s">
        <v>15138</v>
      </c>
      <c r="B10613" s="53">
        <v>15</v>
      </c>
      <c r="C10613" s="53" t="s">
        <v>33536</v>
      </c>
      <c r="D10613" s="53" t="s">
        <v>33873</v>
      </c>
    </row>
    <row r="10614" spans="1:4" ht="15" x14ac:dyDescent="0.25">
      <c r="A10614" s="53" t="s">
        <v>15139</v>
      </c>
      <c r="B10614" s="53">
        <v>15</v>
      </c>
      <c r="C10614" s="53" t="s">
        <v>33536</v>
      </c>
      <c r="D10614" s="53" t="s">
        <v>33873</v>
      </c>
    </row>
    <row r="10615" spans="1:4" ht="15" x14ac:dyDescent="0.25">
      <c r="A10615" s="53" t="s">
        <v>15140</v>
      </c>
      <c r="B10615" s="53">
        <v>15</v>
      </c>
      <c r="C10615" s="53" t="s">
        <v>33536</v>
      </c>
      <c r="D10615" s="53" t="s">
        <v>33872</v>
      </c>
    </row>
    <row r="10616" spans="1:4" ht="15" x14ac:dyDescent="0.25">
      <c r="A10616" s="53" t="s">
        <v>15141</v>
      </c>
      <c r="B10616" s="53">
        <v>15</v>
      </c>
      <c r="C10616" s="53" t="s">
        <v>33536</v>
      </c>
      <c r="D10616" s="53" t="s">
        <v>33873</v>
      </c>
    </row>
    <row r="10617" spans="1:4" ht="15" x14ac:dyDescent="0.25">
      <c r="A10617" s="53" t="s">
        <v>15142</v>
      </c>
      <c r="B10617" s="53">
        <v>15</v>
      </c>
      <c r="C10617" s="53" t="s">
        <v>33536</v>
      </c>
      <c r="D10617" s="53" t="s">
        <v>33873</v>
      </c>
    </row>
    <row r="10618" spans="1:4" ht="15" x14ac:dyDescent="0.25">
      <c r="A10618" s="53" t="s">
        <v>15143</v>
      </c>
      <c r="B10618" s="53">
        <v>15</v>
      </c>
      <c r="C10618" s="53" t="s">
        <v>33536</v>
      </c>
      <c r="D10618" s="53" t="s">
        <v>33873</v>
      </c>
    </row>
    <row r="10619" spans="1:4" ht="15" x14ac:dyDescent="0.25">
      <c r="A10619" s="53" t="s">
        <v>15144</v>
      </c>
      <c r="B10619" s="53">
        <v>15</v>
      </c>
      <c r="C10619" s="53" t="s">
        <v>33536</v>
      </c>
      <c r="D10619" s="53" t="s">
        <v>33873</v>
      </c>
    </row>
    <row r="10620" spans="1:4" ht="15" x14ac:dyDescent="0.25">
      <c r="A10620" s="53" t="s">
        <v>15145</v>
      </c>
      <c r="B10620" s="53">
        <v>60</v>
      </c>
      <c r="C10620" s="53" t="s">
        <v>33542</v>
      </c>
      <c r="D10620" s="53" t="s">
        <v>33873</v>
      </c>
    </row>
    <row r="10621" spans="1:4" ht="15" x14ac:dyDescent="0.25">
      <c r="A10621" s="53" t="s">
        <v>15146</v>
      </c>
      <c r="B10621" s="53">
        <v>15</v>
      </c>
      <c r="C10621" s="53" t="s">
        <v>33536</v>
      </c>
      <c r="D10621" s="53" t="s">
        <v>33873</v>
      </c>
    </row>
    <row r="10622" spans="1:4" ht="15" x14ac:dyDescent="0.25">
      <c r="A10622" s="53" t="s">
        <v>15147</v>
      </c>
      <c r="B10622" s="53">
        <v>15</v>
      </c>
      <c r="C10622" s="53"/>
      <c r="D10622" s="53" t="s">
        <v>33872</v>
      </c>
    </row>
    <row r="10623" spans="1:4" ht="15" x14ac:dyDescent="0.25">
      <c r="A10623" s="53" t="s">
        <v>15148</v>
      </c>
      <c r="B10623" s="53">
        <v>15</v>
      </c>
      <c r="C10623" s="53" t="s">
        <v>33536</v>
      </c>
      <c r="D10623" s="53" t="s">
        <v>33872</v>
      </c>
    </row>
    <row r="10624" spans="1:4" ht="15" x14ac:dyDescent="0.25">
      <c r="A10624" s="53" t="s">
        <v>15149</v>
      </c>
      <c r="B10624" s="53">
        <v>15</v>
      </c>
      <c r="C10624" s="53" t="s">
        <v>33536</v>
      </c>
      <c r="D10624" s="53" t="s">
        <v>33872</v>
      </c>
    </row>
    <row r="10625" spans="1:4" ht="15" x14ac:dyDescent="0.25">
      <c r="A10625" s="53" t="s">
        <v>15150</v>
      </c>
      <c r="B10625" s="53">
        <v>15</v>
      </c>
      <c r="C10625" s="53" t="s">
        <v>33536</v>
      </c>
      <c r="D10625" s="53" t="s">
        <v>33872</v>
      </c>
    </row>
    <row r="10626" spans="1:4" ht="15" x14ac:dyDescent="0.25">
      <c r="A10626" s="53" t="s">
        <v>15151</v>
      </c>
      <c r="B10626" s="53">
        <v>15</v>
      </c>
      <c r="C10626" s="53" t="s">
        <v>33536</v>
      </c>
      <c r="D10626" s="53" t="s">
        <v>33872</v>
      </c>
    </row>
    <row r="10627" spans="1:4" ht="15" x14ac:dyDescent="0.25">
      <c r="A10627" s="53" t="s">
        <v>15152</v>
      </c>
      <c r="B10627" s="53">
        <v>15</v>
      </c>
      <c r="C10627" s="53" t="s">
        <v>33536</v>
      </c>
      <c r="D10627" s="53" t="s">
        <v>33872</v>
      </c>
    </row>
    <row r="10628" spans="1:4" ht="15" x14ac:dyDescent="0.25">
      <c r="A10628" s="53" t="s">
        <v>15153</v>
      </c>
      <c r="B10628" s="53">
        <v>15</v>
      </c>
      <c r="C10628" s="53" t="s">
        <v>33536</v>
      </c>
      <c r="D10628" s="53" t="s">
        <v>33872</v>
      </c>
    </row>
    <row r="10629" spans="1:4" ht="15" x14ac:dyDescent="0.25">
      <c r="A10629" s="53" t="s">
        <v>15154</v>
      </c>
      <c r="B10629" s="53">
        <v>60</v>
      </c>
      <c r="C10629" s="53" t="s">
        <v>33542</v>
      </c>
      <c r="D10629" s="53" t="s">
        <v>33872</v>
      </c>
    </row>
    <row r="10630" spans="1:4" ht="15" x14ac:dyDescent="0.25">
      <c r="A10630" s="53" t="s">
        <v>15155</v>
      </c>
      <c r="B10630" s="53">
        <v>30</v>
      </c>
      <c r="C10630" s="53" t="s">
        <v>33536</v>
      </c>
      <c r="D10630" s="53" t="s">
        <v>33872</v>
      </c>
    </row>
    <row r="10631" spans="1:4" ht="15" x14ac:dyDescent="0.25">
      <c r="A10631" s="53" t="s">
        <v>15156</v>
      </c>
      <c r="B10631" s="53">
        <v>15</v>
      </c>
      <c r="C10631" s="53" t="s">
        <v>33536</v>
      </c>
      <c r="D10631" s="53" t="s">
        <v>33872</v>
      </c>
    </row>
    <row r="10632" spans="1:4" ht="15" x14ac:dyDescent="0.25">
      <c r="A10632" s="53" t="s">
        <v>15157</v>
      </c>
      <c r="B10632" s="53">
        <v>15</v>
      </c>
      <c r="C10632" s="53" t="s">
        <v>33536</v>
      </c>
      <c r="D10632" s="53" t="s">
        <v>33872</v>
      </c>
    </row>
    <row r="10633" spans="1:4" ht="15" x14ac:dyDescent="0.25">
      <c r="A10633" s="53" t="s">
        <v>15158</v>
      </c>
      <c r="B10633" s="53">
        <v>15</v>
      </c>
      <c r="C10633" s="53" t="s">
        <v>33536</v>
      </c>
      <c r="D10633" s="53" t="s">
        <v>33872</v>
      </c>
    </row>
    <row r="10634" spans="1:4" ht="15" x14ac:dyDescent="0.25">
      <c r="A10634" s="53" t="s">
        <v>15159</v>
      </c>
      <c r="B10634" s="53">
        <v>15</v>
      </c>
      <c r="C10634" s="53"/>
      <c r="D10634" s="53" t="s">
        <v>33872</v>
      </c>
    </row>
    <row r="10635" spans="1:4" ht="15" x14ac:dyDescent="0.25">
      <c r="A10635" s="53" t="s">
        <v>15160</v>
      </c>
      <c r="B10635" s="53">
        <v>15</v>
      </c>
      <c r="C10635" s="53"/>
      <c r="D10635" s="53" t="s">
        <v>33872</v>
      </c>
    </row>
    <row r="10636" spans="1:4" ht="15" x14ac:dyDescent="0.25">
      <c r="A10636" s="53" t="s">
        <v>15161</v>
      </c>
      <c r="B10636" s="53">
        <v>15</v>
      </c>
      <c r="C10636" s="53"/>
      <c r="D10636" s="53" t="s">
        <v>33872</v>
      </c>
    </row>
    <row r="10637" spans="1:4" ht="15" x14ac:dyDescent="0.25">
      <c r="A10637" s="53" t="s">
        <v>15162</v>
      </c>
      <c r="B10637" s="53">
        <v>15</v>
      </c>
      <c r="C10637" s="53"/>
      <c r="D10637" s="53" t="s">
        <v>33872</v>
      </c>
    </row>
    <row r="10638" spans="1:4" ht="15" x14ac:dyDescent="0.25">
      <c r="A10638" s="53" t="s">
        <v>15163</v>
      </c>
      <c r="B10638" s="53">
        <v>60</v>
      </c>
      <c r="C10638" s="53" t="s">
        <v>33542</v>
      </c>
      <c r="D10638" s="53" t="s">
        <v>33872</v>
      </c>
    </row>
    <row r="10639" spans="1:4" ht="15" x14ac:dyDescent="0.25">
      <c r="A10639" s="53" t="s">
        <v>15164</v>
      </c>
      <c r="B10639" s="53">
        <v>15</v>
      </c>
      <c r="C10639" s="53" t="s">
        <v>33536</v>
      </c>
      <c r="D10639" s="53" t="s">
        <v>33872</v>
      </c>
    </row>
    <row r="10640" spans="1:4" ht="15" x14ac:dyDescent="0.25">
      <c r="A10640" s="53" t="s">
        <v>15165</v>
      </c>
      <c r="B10640" s="53">
        <v>15</v>
      </c>
      <c r="C10640" s="53" t="s">
        <v>33536</v>
      </c>
      <c r="D10640" s="53" t="s">
        <v>33872</v>
      </c>
    </row>
    <row r="10641" spans="1:4" ht="15" x14ac:dyDescent="0.25">
      <c r="A10641" s="53" t="s">
        <v>15166</v>
      </c>
      <c r="B10641" s="53">
        <v>30</v>
      </c>
      <c r="C10641" s="53" t="s">
        <v>33536</v>
      </c>
      <c r="D10641" s="53" t="s">
        <v>33872</v>
      </c>
    </row>
    <row r="10642" spans="1:4" ht="15" x14ac:dyDescent="0.25">
      <c r="A10642" s="53" t="s">
        <v>15167</v>
      </c>
      <c r="B10642" s="53">
        <v>30</v>
      </c>
      <c r="C10642" s="53" t="s">
        <v>33536</v>
      </c>
      <c r="D10642" s="53" t="s">
        <v>33872</v>
      </c>
    </row>
    <row r="10643" spans="1:4" ht="15" x14ac:dyDescent="0.25">
      <c r="A10643" s="53" t="s">
        <v>15168</v>
      </c>
      <c r="B10643" s="53">
        <v>15</v>
      </c>
      <c r="C10643" s="53" t="s">
        <v>33536</v>
      </c>
      <c r="D10643" s="53" t="s">
        <v>33872</v>
      </c>
    </row>
    <row r="10644" spans="1:4" ht="15" x14ac:dyDescent="0.25">
      <c r="A10644" s="53" t="s">
        <v>15169</v>
      </c>
      <c r="B10644" s="53">
        <v>15</v>
      </c>
      <c r="C10644" s="53" t="s">
        <v>33536</v>
      </c>
      <c r="D10644" s="53" t="s">
        <v>33872</v>
      </c>
    </row>
    <row r="10645" spans="1:4" ht="15" x14ac:dyDescent="0.25">
      <c r="A10645" s="53" t="s">
        <v>15170</v>
      </c>
      <c r="B10645" s="53">
        <v>15</v>
      </c>
      <c r="C10645" s="53" t="s">
        <v>33536</v>
      </c>
      <c r="D10645" s="53" t="s">
        <v>33872</v>
      </c>
    </row>
    <row r="10646" spans="1:4" ht="15" x14ac:dyDescent="0.25">
      <c r="A10646" s="53" t="s">
        <v>15171</v>
      </c>
      <c r="B10646" s="53">
        <v>15</v>
      </c>
      <c r="C10646" s="53" t="s">
        <v>33536</v>
      </c>
      <c r="D10646" s="53" t="s">
        <v>33872</v>
      </c>
    </row>
    <row r="10647" spans="1:4" ht="15" x14ac:dyDescent="0.25">
      <c r="A10647" s="53" t="s">
        <v>15172</v>
      </c>
      <c r="B10647" s="53">
        <v>15</v>
      </c>
      <c r="C10647" s="53"/>
      <c r="D10647" s="53" t="s">
        <v>33872</v>
      </c>
    </row>
    <row r="10648" spans="1:4" ht="15" x14ac:dyDescent="0.25">
      <c r="A10648" s="53" t="s">
        <v>15173</v>
      </c>
      <c r="B10648" s="53">
        <v>15</v>
      </c>
      <c r="C10648" s="53"/>
      <c r="D10648" s="53" t="s">
        <v>33872</v>
      </c>
    </row>
    <row r="10649" spans="1:4" ht="15" x14ac:dyDescent="0.25">
      <c r="A10649" s="53" t="s">
        <v>15174</v>
      </c>
      <c r="B10649" s="53">
        <v>15</v>
      </c>
      <c r="C10649" s="53"/>
      <c r="D10649" s="53" t="s">
        <v>33872</v>
      </c>
    </row>
    <row r="10650" spans="1:4" ht="15" x14ac:dyDescent="0.25">
      <c r="A10650" s="53" t="s">
        <v>15175</v>
      </c>
      <c r="B10650" s="53">
        <v>15</v>
      </c>
      <c r="C10650" s="53"/>
      <c r="D10650" s="53" t="s">
        <v>33872</v>
      </c>
    </row>
    <row r="10651" spans="1:4" ht="15" x14ac:dyDescent="0.25">
      <c r="A10651" s="53" t="s">
        <v>15176</v>
      </c>
      <c r="B10651" s="53">
        <v>15</v>
      </c>
      <c r="C10651" s="53" t="s">
        <v>33536</v>
      </c>
      <c r="D10651" s="53" t="s">
        <v>33872</v>
      </c>
    </row>
    <row r="10652" spans="1:4" ht="15" x14ac:dyDescent="0.25">
      <c r="A10652" s="53" t="s">
        <v>15177</v>
      </c>
      <c r="B10652" s="53">
        <v>15</v>
      </c>
      <c r="C10652" s="53" t="s">
        <v>33536</v>
      </c>
      <c r="D10652" s="53" t="s">
        <v>33872</v>
      </c>
    </row>
    <row r="10653" spans="1:4" ht="15" x14ac:dyDescent="0.25">
      <c r="A10653" s="53" t="s">
        <v>15178</v>
      </c>
      <c r="B10653" s="53">
        <v>15</v>
      </c>
      <c r="C10653" s="53" t="s">
        <v>33536</v>
      </c>
      <c r="D10653" s="53" t="s">
        <v>33872</v>
      </c>
    </row>
    <row r="10654" spans="1:4" ht="15" x14ac:dyDescent="0.25">
      <c r="A10654" s="53" t="s">
        <v>15179</v>
      </c>
      <c r="B10654" s="53">
        <v>15</v>
      </c>
      <c r="C10654" s="53" t="s">
        <v>33536</v>
      </c>
      <c r="D10654" s="53" t="s">
        <v>33872</v>
      </c>
    </row>
    <row r="10655" spans="1:4" ht="15" x14ac:dyDescent="0.25">
      <c r="A10655" s="53" t="s">
        <v>15180</v>
      </c>
      <c r="B10655" s="53">
        <v>15</v>
      </c>
      <c r="C10655" s="53" t="s">
        <v>33536</v>
      </c>
      <c r="D10655" s="53" t="s">
        <v>33872</v>
      </c>
    </row>
    <row r="10656" spans="1:4" ht="15" x14ac:dyDescent="0.25">
      <c r="A10656" s="53" t="s">
        <v>15181</v>
      </c>
      <c r="B10656" s="53">
        <v>15</v>
      </c>
      <c r="C10656" s="53" t="s">
        <v>33536</v>
      </c>
      <c r="D10656" s="53" t="s">
        <v>33872</v>
      </c>
    </row>
    <row r="10657" spans="1:4" ht="15" x14ac:dyDescent="0.25">
      <c r="A10657" s="53" t="s">
        <v>15182</v>
      </c>
      <c r="B10657" s="53">
        <v>45</v>
      </c>
      <c r="C10657" s="53" t="s">
        <v>33536</v>
      </c>
      <c r="D10657" s="53" t="s">
        <v>33872</v>
      </c>
    </row>
    <row r="10658" spans="1:4" ht="15" x14ac:dyDescent="0.25">
      <c r="A10658" s="53" t="s">
        <v>15183</v>
      </c>
      <c r="B10658" s="53">
        <v>60</v>
      </c>
      <c r="C10658" s="53" t="s">
        <v>33542</v>
      </c>
      <c r="D10658" s="53" t="s">
        <v>33872</v>
      </c>
    </row>
    <row r="10659" spans="1:4" ht="15" x14ac:dyDescent="0.25">
      <c r="A10659" s="53" t="s">
        <v>15184</v>
      </c>
      <c r="B10659" s="53">
        <v>15</v>
      </c>
      <c r="C10659" s="53" t="s">
        <v>33536</v>
      </c>
      <c r="D10659" s="53" t="s">
        <v>33872</v>
      </c>
    </row>
    <row r="10660" spans="1:4" ht="15" x14ac:dyDescent="0.25">
      <c r="A10660" s="53" t="s">
        <v>15185</v>
      </c>
      <c r="B10660" s="53">
        <v>15</v>
      </c>
      <c r="C10660" s="53" t="s">
        <v>33536</v>
      </c>
      <c r="D10660" s="53" t="s">
        <v>33872</v>
      </c>
    </row>
    <row r="10661" spans="1:4" ht="15" x14ac:dyDescent="0.25">
      <c r="A10661" s="53" t="s">
        <v>15186</v>
      </c>
      <c r="B10661" s="53">
        <v>15</v>
      </c>
      <c r="C10661" s="53" t="s">
        <v>33536</v>
      </c>
      <c r="D10661" s="53" t="s">
        <v>33872</v>
      </c>
    </row>
    <row r="10662" spans="1:4" ht="15" x14ac:dyDescent="0.25">
      <c r="A10662" s="53" t="s">
        <v>15187</v>
      </c>
      <c r="B10662" s="53">
        <v>15</v>
      </c>
      <c r="C10662" s="53" t="s">
        <v>33536</v>
      </c>
      <c r="D10662" s="53" t="s">
        <v>33872</v>
      </c>
    </row>
    <row r="10663" spans="1:4" ht="15" x14ac:dyDescent="0.25">
      <c r="A10663" s="53" t="s">
        <v>15188</v>
      </c>
      <c r="B10663" s="53">
        <v>15</v>
      </c>
      <c r="C10663" s="53" t="s">
        <v>33536</v>
      </c>
      <c r="D10663" s="53" t="s">
        <v>33872</v>
      </c>
    </row>
    <row r="10664" spans="1:4" ht="15" x14ac:dyDescent="0.25">
      <c r="A10664" s="53" t="s">
        <v>15189</v>
      </c>
      <c r="B10664" s="53">
        <v>15</v>
      </c>
      <c r="C10664" s="53" t="s">
        <v>33536</v>
      </c>
      <c r="D10664" s="53" t="s">
        <v>33872</v>
      </c>
    </row>
    <row r="10665" spans="1:4" ht="15" x14ac:dyDescent="0.25">
      <c r="A10665" s="53" t="s">
        <v>15190</v>
      </c>
      <c r="B10665" s="53">
        <v>15</v>
      </c>
      <c r="C10665" s="53" t="s">
        <v>33536</v>
      </c>
      <c r="D10665" s="53" t="s">
        <v>33872</v>
      </c>
    </row>
    <row r="10666" spans="1:4" ht="15" x14ac:dyDescent="0.25">
      <c r="A10666" s="53" t="s">
        <v>15191</v>
      </c>
      <c r="B10666" s="53">
        <v>15</v>
      </c>
      <c r="C10666" s="53" t="s">
        <v>33536</v>
      </c>
      <c r="D10666" s="53" t="s">
        <v>33872</v>
      </c>
    </row>
    <row r="10667" spans="1:4" ht="15" x14ac:dyDescent="0.25">
      <c r="A10667" s="53" t="s">
        <v>15192</v>
      </c>
      <c r="B10667" s="53">
        <v>15</v>
      </c>
      <c r="C10667" s="53" t="s">
        <v>33536</v>
      </c>
      <c r="D10667" s="53" t="s">
        <v>33872</v>
      </c>
    </row>
    <row r="10668" spans="1:4" ht="15" x14ac:dyDescent="0.25">
      <c r="A10668" s="53" t="s">
        <v>15193</v>
      </c>
      <c r="B10668" s="53">
        <v>15</v>
      </c>
      <c r="C10668" s="53" t="s">
        <v>33536</v>
      </c>
      <c r="D10668" s="53" t="s">
        <v>33872</v>
      </c>
    </row>
    <row r="10669" spans="1:4" ht="15" x14ac:dyDescent="0.25">
      <c r="A10669" s="53" t="s">
        <v>15194</v>
      </c>
      <c r="B10669" s="53">
        <v>15</v>
      </c>
      <c r="C10669" s="53" t="s">
        <v>33536</v>
      </c>
      <c r="D10669" s="53" t="s">
        <v>33872</v>
      </c>
    </row>
    <row r="10670" spans="1:4" ht="15" x14ac:dyDescent="0.25">
      <c r="A10670" s="53" t="s">
        <v>15195</v>
      </c>
      <c r="B10670" s="53">
        <v>15</v>
      </c>
      <c r="C10670" s="53" t="s">
        <v>33536</v>
      </c>
      <c r="D10670" s="53" t="s">
        <v>33872</v>
      </c>
    </row>
    <row r="10671" spans="1:4" ht="15" x14ac:dyDescent="0.25">
      <c r="A10671" s="53" t="s">
        <v>15196</v>
      </c>
      <c r="B10671" s="53">
        <v>30</v>
      </c>
      <c r="C10671" s="53" t="s">
        <v>33536</v>
      </c>
      <c r="D10671" s="53" t="s">
        <v>33872</v>
      </c>
    </row>
    <row r="10672" spans="1:4" ht="15" x14ac:dyDescent="0.25">
      <c r="A10672" s="53" t="s">
        <v>15197</v>
      </c>
      <c r="B10672" s="53">
        <v>30</v>
      </c>
      <c r="C10672" s="53" t="s">
        <v>33536</v>
      </c>
      <c r="D10672" s="53" t="s">
        <v>33872</v>
      </c>
    </row>
    <row r="10673" spans="1:4" ht="15" x14ac:dyDescent="0.25">
      <c r="A10673" s="53" t="s">
        <v>15198</v>
      </c>
      <c r="B10673" s="53">
        <v>15</v>
      </c>
      <c r="C10673" s="53" t="s">
        <v>33536</v>
      </c>
      <c r="D10673" s="53" t="s">
        <v>33872</v>
      </c>
    </row>
    <row r="10674" spans="1:4" ht="15" x14ac:dyDescent="0.25">
      <c r="A10674" s="53" t="s">
        <v>15199</v>
      </c>
      <c r="B10674" s="53">
        <v>15</v>
      </c>
      <c r="C10674" s="53" t="s">
        <v>33536</v>
      </c>
      <c r="D10674" s="53" t="s">
        <v>33872</v>
      </c>
    </row>
    <row r="10675" spans="1:4" ht="15" x14ac:dyDescent="0.25">
      <c r="A10675" s="53" t="s">
        <v>15200</v>
      </c>
      <c r="B10675" s="53">
        <v>15</v>
      </c>
      <c r="C10675" s="53" t="s">
        <v>33536</v>
      </c>
      <c r="D10675" s="53" t="s">
        <v>33872</v>
      </c>
    </row>
    <row r="10676" spans="1:4" ht="15" x14ac:dyDescent="0.25">
      <c r="A10676" s="53" t="s">
        <v>15201</v>
      </c>
      <c r="B10676" s="53">
        <v>15</v>
      </c>
      <c r="C10676" s="53" t="s">
        <v>33536</v>
      </c>
      <c r="D10676" s="53" t="s">
        <v>33872</v>
      </c>
    </row>
    <row r="10677" spans="1:4" ht="15" x14ac:dyDescent="0.25">
      <c r="A10677" s="53" t="s">
        <v>15202</v>
      </c>
      <c r="B10677" s="53">
        <v>15</v>
      </c>
      <c r="C10677" s="53" t="s">
        <v>33536</v>
      </c>
      <c r="D10677" s="53" t="s">
        <v>33872</v>
      </c>
    </row>
    <row r="10678" spans="1:4" ht="15" x14ac:dyDescent="0.25">
      <c r="A10678" s="53" t="s">
        <v>15203</v>
      </c>
      <c r="B10678" s="53">
        <v>15</v>
      </c>
      <c r="C10678" s="53" t="s">
        <v>33536</v>
      </c>
      <c r="D10678" s="53" t="s">
        <v>33872</v>
      </c>
    </row>
    <row r="10679" spans="1:4" ht="15" x14ac:dyDescent="0.25">
      <c r="A10679" s="53" t="s">
        <v>15204</v>
      </c>
      <c r="B10679" s="53">
        <v>15</v>
      </c>
      <c r="C10679" s="53" t="s">
        <v>33536</v>
      </c>
      <c r="D10679" s="53" t="s">
        <v>33872</v>
      </c>
    </row>
    <row r="10680" spans="1:4" ht="15" x14ac:dyDescent="0.25">
      <c r="A10680" s="53" t="s">
        <v>15205</v>
      </c>
      <c r="B10680" s="53">
        <v>15</v>
      </c>
      <c r="C10680" s="53" t="s">
        <v>33536</v>
      </c>
      <c r="D10680" s="53" t="s">
        <v>33872</v>
      </c>
    </row>
    <row r="10681" spans="1:4" ht="15" x14ac:dyDescent="0.25">
      <c r="A10681" s="53" t="s">
        <v>15206</v>
      </c>
      <c r="B10681" s="53">
        <v>15</v>
      </c>
      <c r="C10681" s="53" t="s">
        <v>33536</v>
      </c>
      <c r="D10681" s="53" t="s">
        <v>33872</v>
      </c>
    </row>
    <row r="10682" spans="1:4" ht="15" x14ac:dyDescent="0.25">
      <c r="A10682" s="53" t="s">
        <v>15207</v>
      </c>
      <c r="B10682" s="53">
        <v>15</v>
      </c>
      <c r="C10682" s="53" t="s">
        <v>33536</v>
      </c>
      <c r="D10682" s="53" t="s">
        <v>33872</v>
      </c>
    </row>
    <row r="10683" spans="1:4" ht="15" x14ac:dyDescent="0.25">
      <c r="A10683" s="53" t="s">
        <v>15208</v>
      </c>
      <c r="B10683" s="53">
        <v>15</v>
      </c>
      <c r="C10683" s="53" t="s">
        <v>33536</v>
      </c>
      <c r="D10683" s="53" t="s">
        <v>33872</v>
      </c>
    </row>
    <row r="10684" spans="1:4" ht="15" x14ac:dyDescent="0.25">
      <c r="A10684" s="53" t="s">
        <v>15209</v>
      </c>
      <c r="B10684" s="53">
        <v>15</v>
      </c>
      <c r="C10684" s="53" t="s">
        <v>33536</v>
      </c>
      <c r="D10684" s="53" t="s">
        <v>33872</v>
      </c>
    </row>
    <row r="10685" spans="1:4" ht="15" x14ac:dyDescent="0.25">
      <c r="A10685" s="53" t="s">
        <v>15210</v>
      </c>
      <c r="B10685" s="53">
        <v>30</v>
      </c>
      <c r="C10685" s="53" t="s">
        <v>33536</v>
      </c>
      <c r="D10685" s="53" t="s">
        <v>33872</v>
      </c>
    </row>
    <row r="10686" spans="1:4" ht="15" x14ac:dyDescent="0.25">
      <c r="A10686" s="53" t="s">
        <v>15211</v>
      </c>
      <c r="B10686" s="53">
        <v>15</v>
      </c>
      <c r="C10686" s="53" t="s">
        <v>33536</v>
      </c>
      <c r="D10686" s="53" t="s">
        <v>33872</v>
      </c>
    </row>
    <row r="10687" spans="1:4" ht="15" x14ac:dyDescent="0.25">
      <c r="A10687" s="53" t="s">
        <v>15212</v>
      </c>
      <c r="B10687" s="53">
        <v>15</v>
      </c>
      <c r="C10687" s="53" t="s">
        <v>33536</v>
      </c>
      <c r="D10687" s="53" t="s">
        <v>33872</v>
      </c>
    </row>
    <row r="10688" spans="1:4" ht="15" x14ac:dyDescent="0.25">
      <c r="A10688" s="53" t="s">
        <v>15213</v>
      </c>
      <c r="B10688" s="53">
        <v>15</v>
      </c>
      <c r="C10688" s="53" t="s">
        <v>33536</v>
      </c>
      <c r="D10688" s="53" t="s">
        <v>33872</v>
      </c>
    </row>
    <row r="10689" spans="1:4" ht="15" x14ac:dyDescent="0.25">
      <c r="A10689" s="53" t="s">
        <v>15214</v>
      </c>
      <c r="B10689" s="53">
        <v>15</v>
      </c>
      <c r="C10689" s="53" t="s">
        <v>33536</v>
      </c>
      <c r="D10689" s="53" t="s">
        <v>33872</v>
      </c>
    </row>
    <row r="10690" spans="1:4" ht="15" x14ac:dyDescent="0.25">
      <c r="A10690" s="53" t="s">
        <v>15215</v>
      </c>
      <c r="B10690" s="53">
        <v>15</v>
      </c>
      <c r="C10690" s="53" t="s">
        <v>33536</v>
      </c>
      <c r="D10690" s="53" t="s">
        <v>33872</v>
      </c>
    </row>
    <row r="10691" spans="1:4" ht="15" x14ac:dyDescent="0.25">
      <c r="A10691" s="53" t="s">
        <v>15216</v>
      </c>
      <c r="B10691" s="53">
        <v>15</v>
      </c>
      <c r="C10691" s="53" t="s">
        <v>33536</v>
      </c>
      <c r="D10691" s="53" t="s">
        <v>33872</v>
      </c>
    </row>
    <row r="10692" spans="1:4" ht="15" x14ac:dyDescent="0.25">
      <c r="A10692" s="53" t="s">
        <v>15217</v>
      </c>
      <c r="B10692" s="53">
        <v>15</v>
      </c>
      <c r="C10692" s="53" t="s">
        <v>33536</v>
      </c>
      <c r="D10692" s="53" t="s">
        <v>33872</v>
      </c>
    </row>
    <row r="10693" spans="1:4" ht="15" x14ac:dyDescent="0.25">
      <c r="A10693" s="53" t="s">
        <v>15218</v>
      </c>
      <c r="B10693" s="53">
        <v>15</v>
      </c>
      <c r="C10693" s="53" t="s">
        <v>33536</v>
      </c>
      <c r="D10693" s="53" t="s">
        <v>33872</v>
      </c>
    </row>
    <row r="10694" spans="1:4" ht="15" x14ac:dyDescent="0.25">
      <c r="A10694" s="53" t="s">
        <v>15219</v>
      </c>
      <c r="B10694" s="53">
        <v>15</v>
      </c>
      <c r="C10694" s="53" t="s">
        <v>33536</v>
      </c>
      <c r="D10694" s="53" t="s">
        <v>33872</v>
      </c>
    </row>
    <row r="10695" spans="1:4" ht="15" x14ac:dyDescent="0.25">
      <c r="A10695" s="53" t="s">
        <v>15220</v>
      </c>
      <c r="B10695" s="53">
        <v>30</v>
      </c>
      <c r="C10695" s="53" t="s">
        <v>33542</v>
      </c>
      <c r="D10695" s="53" t="s">
        <v>33872</v>
      </c>
    </row>
    <row r="10696" spans="1:4" ht="15" x14ac:dyDescent="0.25">
      <c r="A10696" s="53" t="s">
        <v>15221</v>
      </c>
      <c r="B10696" s="53">
        <v>45</v>
      </c>
      <c r="C10696" s="53" t="s">
        <v>33541</v>
      </c>
      <c r="D10696" s="53" t="s">
        <v>33872</v>
      </c>
    </row>
    <row r="10697" spans="1:4" ht="15" x14ac:dyDescent="0.25">
      <c r="A10697" s="53" t="s">
        <v>15222</v>
      </c>
      <c r="B10697" s="53">
        <v>15</v>
      </c>
      <c r="C10697" s="53" t="s">
        <v>33536</v>
      </c>
      <c r="D10697" s="53" t="s">
        <v>33872</v>
      </c>
    </row>
    <row r="10698" spans="1:4" ht="15" x14ac:dyDescent="0.25">
      <c r="A10698" s="53" t="s">
        <v>15223</v>
      </c>
      <c r="B10698" s="53">
        <v>15</v>
      </c>
      <c r="C10698" s="53" t="s">
        <v>33536</v>
      </c>
      <c r="D10698" s="53" t="s">
        <v>33872</v>
      </c>
    </row>
    <row r="10699" spans="1:4" ht="15" x14ac:dyDescent="0.25">
      <c r="A10699" s="53" t="s">
        <v>15224</v>
      </c>
      <c r="B10699" s="53">
        <v>15</v>
      </c>
      <c r="C10699" s="53" t="s">
        <v>33536</v>
      </c>
      <c r="D10699" s="53" t="s">
        <v>33872</v>
      </c>
    </row>
    <row r="10700" spans="1:4" ht="15" x14ac:dyDescent="0.25">
      <c r="A10700" s="53" t="s">
        <v>15225</v>
      </c>
      <c r="B10700" s="53">
        <v>15</v>
      </c>
      <c r="C10700" s="53" t="s">
        <v>33536</v>
      </c>
      <c r="D10700" s="53" t="s">
        <v>33872</v>
      </c>
    </row>
    <row r="10701" spans="1:4" ht="15" x14ac:dyDescent="0.25">
      <c r="A10701" s="53" t="s">
        <v>15226</v>
      </c>
      <c r="B10701" s="53">
        <v>15</v>
      </c>
      <c r="C10701" s="53" t="s">
        <v>33536</v>
      </c>
      <c r="D10701" s="53" t="s">
        <v>33872</v>
      </c>
    </row>
    <row r="10702" spans="1:4" ht="15" x14ac:dyDescent="0.25">
      <c r="A10702" s="53" t="s">
        <v>15227</v>
      </c>
      <c r="B10702" s="53">
        <v>15</v>
      </c>
      <c r="C10702" s="53" t="s">
        <v>33536</v>
      </c>
      <c r="D10702" s="53" t="s">
        <v>33872</v>
      </c>
    </row>
    <row r="10703" spans="1:4" ht="15" x14ac:dyDescent="0.25">
      <c r="A10703" s="53" t="s">
        <v>15228</v>
      </c>
      <c r="B10703" s="53">
        <v>45</v>
      </c>
      <c r="C10703" s="53" t="s">
        <v>33541</v>
      </c>
      <c r="D10703" s="53" t="s">
        <v>33872</v>
      </c>
    </row>
    <row r="10704" spans="1:4" ht="15" x14ac:dyDescent="0.25">
      <c r="A10704" s="53" t="s">
        <v>15229</v>
      </c>
      <c r="B10704" s="53">
        <v>0</v>
      </c>
      <c r="C10704" s="53" t="s">
        <v>33539</v>
      </c>
      <c r="D10704" s="53" t="s">
        <v>33873</v>
      </c>
    </row>
    <row r="10705" spans="1:4" ht="15" x14ac:dyDescent="0.25">
      <c r="A10705" s="53" t="s">
        <v>15230</v>
      </c>
      <c r="B10705" s="53">
        <v>15</v>
      </c>
      <c r="C10705" s="53" t="s">
        <v>33536</v>
      </c>
      <c r="D10705" s="53" t="s">
        <v>33872</v>
      </c>
    </row>
    <row r="10706" spans="1:4" ht="15" x14ac:dyDescent="0.25">
      <c r="A10706" s="53" t="s">
        <v>15231</v>
      </c>
      <c r="B10706" s="53">
        <v>15</v>
      </c>
      <c r="C10706" s="53" t="s">
        <v>33536</v>
      </c>
      <c r="D10706" s="53" t="s">
        <v>33872</v>
      </c>
    </row>
    <row r="10707" spans="1:4" ht="15" x14ac:dyDescent="0.25">
      <c r="A10707" s="53" t="s">
        <v>15232</v>
      </c>
      <c r="B10707" s="53">
        <v>15</v>
      </c>
      <c r="C10707" s="53" t="s">
        <v>33536</v>
      </c>
      <c r="D10707" s="53" t="s">
        <v>33872</v>
      </c>
    </row>
    <row r="10708" spans="1:4" ht="15" x14ac:dyDescent="0.25">
      <c r="A10708" s="53" t="s">
        <v>15233</v>
      </c>
      <c r="B10708" s="53">
        <v>30</v>
      </c>
      <c r="C10708" s="53" t="s">
        <v>33536</v>
      </c>
      <c r="D10708" s="53" t="s">
        <v>33872</v>
      </c>
    </row>
    <row r="10709" spans="1:4" ht="15" x14ac:dyDescent="0.25">
      <c r="A10709" s="53" t="s">
        <v>15234</v>
      </c>
      <c r="B10709" s="53">
        <v>30</v>
      </c>
      <c r="C10709" s="53" t="s">
        <v>33563</v>
      </c>
      <c r="D10709" s="53" t="s">
        <v>33872</v>
      </c>
    </row>
    <row r="10710" spans="1:4" ht="15" x14ac:dyDescent="0.25">
      <c r="A10710" s="53" t="s">
        <v>15235</v>
      </c>
      <c r="B10710" s="53">
        <v>0</v>
      </c>
      <c r="C10710" s="53" t="s">
        <v>33537</v>
      </c>
      <c r="D10710" s="53" t="s">
        <v>33872</v>
      </c>
    </row>
    <row r="10711" spans="1:4" ht="15" x14ac:dyDescent="0.25">
      <c r="A10711" s="53" t="s">
        <v>15236</v>
      </c>
      <c r="B10711" s="53">
        <v>15</v>
      </c>
      <c r="C10711" s="53" t="s">
        <v>33536</v>
      </c>
      <c r="D10711" s="53" t="s">
        <v>33872</v>
      </c>
    </row>
    <row r="10712" spans="1:4" ht="15" x14ac:dyDescent="0.25">
      <c r="A10712" s="53" t="s">
        <v>15237</v>
      </c>
      <c r="B10712" s="53">
        <v>15</v>
      </c>
      <c r="C10712" s="53" t="s">
        <v>33536</v>
      </c>
      <c r="D10712" s="53" t="s">
        <v>33872</v>
      </c>
    </row>
    <row r="10713" spans="1:4" ht="15" x14ac:dyDescent="0.25">
      <c r="A10713" s="53" t="s">
        <v>15238</v>
      </c>
      <c r="B10713" s="53">
        <v>15</v>
      </c>
      <c r="C10713" s="53" t="s">
        <v>33536</v>
      </c>
      <c r="D10713" s="53" t="s">
        <v>33872</v>
      </c>
    </row>
    <row r="10714" spans="1:4" ht="15" x14ac:dyDescent="0.25">
      <c r="A10714" s="53" t="s">
        <v>15239</v>
      </c>
      <c r="B10714" s="53">
        <v>30</v>
      </c>
      <c r="C10714" s="53" t="s">
        <v>33536</v>
      </c>
      <c r="D10714" s="53" t="s">
        <v>33872</v>
      </c>
    </row>
    <row r="10715" spans="1:4" ht="15" x14ac:dyDescent="0.25">
      <c r="A10715" s="53" t="s">
        <v>15240</v>
      </c>
      <c r="B10715" s="53">
        <v>15</v>
      </c>
      <c r="C10715" s="53" t="s">
        <v>33536</v>
      </c>
      <c r="D10715" s="53" t="s">
        <v>33872</v>
      </c>
    </row>
    <row r="10716" spans="1:4" ht="15" x14ac:dyDescent="0.25">
      <c r="A10716" s="53" t="s">
        <v>15241</v>
      </c>
      <c r="B10716" s="53">
        <v>15</v>
      </c>
      <c r="C10716" s="53" t="s">
        <v>33536</v>
      </c>
      <c r="D10716" s="53" t="s">
        <v>33872</v>
      </c>
    </row>
    <row r="10717" spans="1:4" ht="15" x14ac:dyDescent="0.25">
      <c r="A10717" s="53" t="s">
        <v>15242</v>
      </c>
      <c r="B10717" s="53">
        <v>15</v>
      </c>
      <c r="C10717" s="53" t="s">
        <v>33536</v>
      </c>
      <c r="D10717" s="53" t="s">
        <v>33872</v>
      </c>
    </row>
    <row r="10718" spans="1:4" ht="15" x14ac:dyDescent="0.25">
      <c r="A10718" s="53" t="s">
        <v>15243</v>
      </c>
      <c r="B10718" s="53">
        <v>15</v>
      </c>
      <c r="C10718" s="53" t="s">
        <v>33536</v>
      </c>
      <c r="D10718" s="53" t="s">
        <v>33872</v>
      </c>
    </row>
    <row r="10719" spans="1:4" ht="15" x14ac:dyDescent="0.25">
      <c r="A10719" s="53" t="s">
        <v>15244</v>
      </c>
      <c r="B10719" s="53">
        <v>15</v>
      </c>
      <c r="C10719" s="53" t="s">
        <v>33536</v>
      </c>
      <c r="D10719" s="53" t="s">
        <v>33872</v>
      </c>
    </row>
    <row r="10720" spans="1:4" ht="15" x14ac:dyDescent="0.25">
      <c r="A10720" s="53" t="s">
        <v>15245</v>
      </c>
      <c r="B10720" s="53">
        <v>15</v>
      </c>
      <c r="C10720" s="53" t="s">
        <v>33536</v>
      </c>
      <c r="D10720" s="53" t="s">
        <v>33872</v>
      </c>
    </row>
    <row r="10721" spans="1:4" ht="15" x14ac:dyDescent="0.25">
      <c r="A10721" s="53" t="s">
        <v>15246</v>
      </c>
      <c r="B10721" s="53">
        <v>15</v>
      </c>
      <c r="C10721" s="53" t="s">
        <v>33536</v>
      </c>
      <c r="D10721" s="53" t="s">
        <v>33872</v>
      </c>
    </row>
    <row r="10722" spans="1:4" ht="15" x14ac:dyDescent="0.25">
      <c r="A10722" s="53" t="s">
        <v>15247</v>
      </c>
      <c r="B10722" s="53">
        <v>15</v>
      </c>
      <c r="C10722" s="53" t="s">
        <v>33536</v>
      </c>
      <c r="D10722" s="53" t="s">
        <v>33872</v>
      </c>
    </row>
    <row r="10723" spans="1:4" ht="15" x14ac:dyDescent="0.25">
      <c r="A10723" s="53" t="s">
        <v>15248</v>
      </c>
      <c r="B10723" s="53">
        <v>15</v>
      </c>
      <c r="C10723" s="53" t="s">
        <v>33536</v>
      </c>
      <c r="D10723" s="53" t="s">
        <v>33872</v>
      </c>
    </row>
    <row r="10724" spans="1:4" ht="15" x14ac:dyDescent="0.25">
      <c r="A10724" s="53" t="s">
        <v>15249</v>
      </c>
      <c r="B10724" s="53">
        <v>30</v>
      </c>
      <c r="C10724" s="53" t="s">
        <v>33536</v>
      </c>
      <c r="D10724" s="53" t="s">
        <v>33872</v>
      </c>
    </row>
    <row r="10725" spans="1:4" ht="15" x14ac:dyDescent="0.25">
      <c r="A10725" s="53" t="s">
        <v>15250</v>
      </c>
      <c r="B10725" s="53">
        <v>15</v>
      </c>
      <c r="C10725" s="53" t="s">
        <v>33536</v>
      </c>
      <c r="D10725" s="53" t="s">
        <v>33872</v>
      </c>
    </row>
    <row r="10726" spans="1:4" ht="15" x14ac:dyDescent="0.25">
      <c r="A10726" s="53" t="s">
        <v>15251</v>
      </c>
      <c r="B10726" s="53">
        <v>30</v>
      </c>
      <c r="C10726" s="53" t="s">
        <v>33536</v>
      </c>
      <c r="D10726" s="53" t="s">
        <v>33872</v>
      </c>
    </row>
    <row r="10727" spans="1:4" ht="15" x14ac:dyDescent="0.25">
      <c r="A10727" s="53" t="s">
        <v>15252</v>
      </c>
      <c r="B10727" s="53">
        <v>15</v>
      </c>
      <c r="C10727" s="53" t="s">
        <v>33536</v>
      </c>
      <c r="D10727" s="53" t="s">
        <v>33872</v>
      </c>
    </row>
    <row r="10728" spans="1:4" ht="15" x14ac:dyDescent="0.25">
      <c r="A10728" s="53" t="s">
        <v>15253</v>
      </c>
      <c r="B10728" s="53">
        <v>10</v>
      </c>
      <c r="C10728" s="53" t="s">
        <v>33536</v>
      </c>
      <c r="D10728" s="53" t="s">
        <v>33872</v>
      </c>
    </row>
    <row r="10729" spans="1:4" ht="15" x14ac:dyDescent="0.25">
      <c r="A10729" s="53" t="s">
        <v>15254</v>
      </c>
      <c r="B10729" s="53">
        <v>30</v>
      </c>
      <c r="C10729" s="53" t="s">
        <v>33536</v>
      </c>
      <c r="D10729" s="53" t="s">
        <v>33872</v>
      </c>
    </row>
    <row r="10730" spans="1:4" ht="15" x14ac:dyDescent="0.25">
      <c r="A10730" s="53" t="s">
        <v>15255</v>
      </c>
      <c r="B10730" s="53">
        <v>30</v>
      </c>
      <c r="C10730" s="53" t="s">
        <v>33536</v>
      </c>
      <c r="D10730" s="53" t="s">
        <v>33872</v>
      </c>
    </row>
    <row r="10731" spans="1:4" ht="15" x14ac:dyDescent="0.25">
      <c r="A10731" s="53" t="s">
        <v>15256</v>
      </c>
      <c r="B10731" s="53">
        <v>30</v>
      </c>
      <c r="C10731" s="53" t="s">
        <v>33536</v>
      </c>
      <c r="D10731" s="53" t="s">
        <v>33872</v>
      </c>
    </row>
    <row r="10732" spans="1:4" ht="15" x14ac:dyDescent="0.25">
      <c r="A10732" s="53" t="s">
        <v>15257</v>
      </c>
      <c r="B10732" s="53">
        <v>30</v>
      </c>
      <c r="C10732" s="53" t="s">
        <v>33536</v>
      </c>
      <c r="D10732" s="53" t="s">
        <v>33872</v>
      </c>
    </row>
    <row r="10733" spans="1:4" ht="15" x14ac:dyDescent="0.25">
      <c r="A10733" s="53" t="s">
        <v>15258</v>
      </c>
      <c r="B10733" s="53">
        <v>30</v>
      </c>
      <c r="C10733" s="53" t="s">
        <v>33536</v>
      </c>
      <c r="D10733" s="53" t="s">
        <v>33872</v>
      </c>
    </row>
    <row r="10734" spans="1:4" ht="15" x14ac:dyDescent="0.25">
      <c r="A10734" s="53" t="s">
        <v>15259</v>
      </c>
      <c r="B10734" s="53">
        <v>30</v>
      </c>
      <c r="C10734" s="53" t="s">
        <v>33536</v>
      </c>
      <c r="D10734" s="53" t="s">
        <v>33872</v>
      </c>
    </row>
    <row r="10735" spans="1:4" ht="15" x14ac:dyDescent="0.25">
      <c r="A10735" s="53" t="s">
        <v>15260</v>
      </c>
      <c r="B10735" s="53">
        <v>30</v>
      </c>
      <c r="C10735" s="53" t="s">
        <v>33536</v>
      </c>
      <c r="D10735" s="53" t="s">
        <v>33872</v>
      </c>
    </row>
    <row r="10736" spans="1:4" ht="15" x14ac:dyDescent="0.25">
      <c r="A10736" s="53" t="s">
        <v>15261</v>
      </c>
      <c r="B10736" s="53">
        <v>30</v>
      </c>
      <c r="C10736" s="53" t="s">
        <v>33536</v>
      </c>
      <c r="D10736" s="53" t="s">
        <v>33872</v>
      </c>
    </row>
    <row r="10737" spans="1:4" ht="15" x14ac:dyDescent="0.25">
      <c r="A10737" s="53" t="s">
        <v>15262</v>
      </c>
      <c r="B10737" s="53">
        <v>30</v>
      </c>
      <c r="C10737" s="53" t="s">
        <v>33536</v>
      </c>
      <c r="D10737" s="53" t="s">
        <v>33872</v>
      </c>
    </row>
    <row r="10738" spans="1:4" ht="15" x14ac:dyDescent="0.25">
      <c r="A10738" s="53" t="s">
        <v>15263</v>
      </c>
      <c r="B10738" s="53">
        <v>30</v>
      </c>
      <c r="C10738" s="53" t="s">
        <v>33536</v>
      </c>
      <c r="D10738" s="53" t="s">
        <v>33872</v>
      </c>
    </row>
    <row r="10739" spans="1:4" ht="15" x14ac:dyDescent="0.25">
      <c r="A10739" s="53" t="s">
        <v>15264</v>
      </c>
      <c r="B10739" s="53">
        <v>30</v>
      </c>
      <c r="C10739" s="53" t="s">
        <v>33536</v>
      </c>
      <c r="D10739" s="53" t="s">
        <v>33872</v>
      </c>
    </row>
    <row r="10740" spans="1:4" ht="15" x14ac:dyDescent="0.25">
      <c r="A10740" s="53" t="s">
        <v>15265</v>
      </c>
      <c r="B10740" s="53">
        <v>30</v>
      </c>
      <c r="C10740" s="53" t="s">
        <v>33536</v>
      </c>
      <c r="D10740" s="53" t="s">
        <v>33872</v>
      </c>
    </row>
    <row r="10741" spans="1:4" ht="15" x14ac:dyDescent="0.25">
      <c r="A10741" s="53" t="s">
        <v>15266</v>
      </c>
      <c r="B10741" s="53">
        <v>30</v>
      </c>
      <c r="C10741" s="53" t="s">
        <v>33536</v>
      </c>
      <c r="D10741" s="53" t="s">
        <v>33872</v>
      </c>
    </row>
    <row r="10742" spans="1:4" ht="15" x14ac:dyDescent="0.25">
      <c r="A10742" s="53" t="s">
        <v>15267</v>
      </c>
      <c r="B10742" s="53">
        <v>30</v>
      </c>
      <c r="C10742" s="53" t="s">
        <v>33536</v>
      </c>
      <c r="D10742" s="53" t="s">
        <v>33872</v>
      </c>
    </row>
    <row r="10743" spans="1:4" ht="15" x14ac:dyDescent="0.25">
      <c r="A10743" s="53" t="s">
        <v>15268</v>
      </c>
      <c r="B10743" s="53">
        <v>30</v>
      </c>
      <c r="C10743" s="53" t="s">
        <v>33536</v>
      </c>
      <c r="D10743" s="53" t="s">
        <v>33872</v>
      </c>
    </row>
    <row r="10744" spans="1:4" ht="15" x14ac:dyDescent="0.25">
      <c r="A10744" s="53" t="s">
        <v>15269</v>
      </c>
      <c r="B10744" s="53">
        <v>30</v>
      </c>
      <c r="C10744" s="53" t="s">
        <v>33536</v>
      </c>
      <c r="D10744" s="53" t="s">
        <v>33872</v>
      </c>
    </row>
    <row r="10745" spans="1:4" ht="15" x14ac:dyDescent="0.25">
      <c r="A10745" s="53" t="s">
        <v>15270</v>
      </c>
      <c r="B10745" s="53">
        <v>30</v>
      </c>
      <c r="C10745" s="53" t="s">
        <v>33536</v>
      </c>
      <c r="D10745" s="53" t="s">
        <v>33872</v>
      </c>
    </row>
    <row r="10746" spans="1:4" ht="15" x14ac:dyDescent="0.25">
      <c r="A10746" s="53" t="s">
        <v>15271</v>
      </c>
      <c r="B10746" s="53">
        <v>30</v>
      </c>
      <c r="C10746" s="53" t="s">
        <v>33536</v>
      </c>
      <c r="D10746" s="53" t="s">
        <v>33872</v>
      </c>
    </row>
    <row r="10747" spans="1:4" ht="15" x14ac:dyDescent="0.25">
      <c r="A10747" s="53" t="s">
        <v>15272</v>
      </c>
      <c r="B10747" s="53">
        <v>30</v>
      </c>
      <c r="C10747" s="53" t="s">
        <v>33536</v>
      </c>
      <c r="D10747" s="53" t="s">
        <v>33872</v>
      </c>
    </row>
    <row r="10748" spans="1:4" ht="15" x14ac:dyDescent="0.25">
      <c r="A10748" s="53" t="s">
        <v>15273</v>
      </c>
      <c r="B10748" s="53">
        <v>30</v>
      </c>
      <c r="C10748" s="53" t="s">
        <v>33536</v>
      </c>
      <c r="D10748" s="53" t="s">
        <v>33872</v>
      </c>
    </row>
    <row r="10749" spans="1:4" ht="15" x14ac:dyDescent="0.25">
      <c r="A10749" s="53" t="s">
        <v>15274</v>
      </c>
      <c r="B10749" s="53">
        <v>30</v>
      </c>
      <c r="C10749" s="53" t="s">
        <v>33536</v>
      </c>
      <c r="D10749" s="53" t="s">
        <v>33872</v>
      </c>
    </row>
    <row r="10750" spans="1:4" ht="15" x14ac:dyDescent="0.25">
      <c r="A10750" s="53" t="s">
        <v>15275</v>
      </c>
      <c r="B10750" s="53">
        <v>30</v>
      </c>
      <c r="C10750" s="53" t="s">
        <v>33536</v>
      </c>
      <c r="D10750" s="53" t="s">
        <v>33872</v>
      </c>
    </row>
    <row r="10751" spans="1:4" ht="15" x14ac:dyDescent="0.25">
      <c r="A10751" s="53" t="s">
        <v>15276</v>
      </c>
      <c r="B10751" s="53">
        <v>30</v>
      </c>
      <c r="C10751" s="53" t="s">
        <v>33536</v>
      </c>
      <c r="D10751" s="53" t="s">
        <v>33872</v>
      </c>
    </row>
    <row r="10752" spans="1:4" ht="15" x14ac:dyDescent="0.25">
      <c r="A10752" s="53" t="s">
        <v>15277</v>
      </c>
      <c r="B10752" s="53">
        <v>30</v>
      </c>
      <c r="C10752" s="53" t="s">
        <v>33536</v>
      </c>
      <c r="D10752" s="53" t="s">
        <v>33872</v>
      </c>
    </row>
    <row r="10753" spans="1:4" ht="15" x14ac:dyDescent="0.25">
      <c r="A10753" s="53" t="s">
        <v>15278</v>
      </c>
      <c r="B10753" s="53">
        <v>30</v>
      </c>
      <c r="C10753" s="53" t="s">
        <v>33536</v>
      </c>
      <c r="D10753" s="53" t="s">
        <v>33872</v>
      </c>
    </row>
    <row r="10754" spans="1:4" ht="15" x14ac:dyDescent="0.25">
      <c r="A10754" s="53" t="s">
        <v>15279</v>
      </c>
      <c r="B10754" s="53">
        <v>30</v>
      </c>
      <c r="C10754" s="53" t="s">
        <v>33536</v>
      </c>
      <c r="D10754" s="53" t="s">
        <v>33872</v>
      </c>
    </row>
    <row r="10755" spans="1:4" ht="15" x14ac:dyDescent="0.25">
      <c r="A10755" s="53" t="s">
        <v>15280</v>
      </c>
      <c r="B10755" s="53">
        <v>30</v>
      </c>
      <c r="C10755" s="53" t="s">
        <v>33536</v>
      </c>
      <c r="D10755" s="53" t="s">
        <v>33872</v>
      </c>
    </row>
    <row r="10756" spans="1:4" ht="15" x14ac:dyDescent="0.25">
      <c r="A10756" s="53" t="s">
        <v>15281</v>
      </c>
      <c r="B10756" s="53">
        <v>30</v>
      </c>
      <c r="C10756" s="53" t="s">
        <v>33536</v>
      </c>
      <c r="D10756" s="53" t="s">
        <v>33872</v>
      </c>
    </row>
    <row r="10757" spans="1:4" ht="15" x14ac:dyDescent="0.25">
      <c r="A10757" s="53" t="s">
        <v>15282</v>
      </c>
      <c r="B10757" s="53">
        <v>15</v>
      </c>
      <c r="C10757" s="53" t="s">
        <v>33536</v>
      </c>
      <c r="D10757" s="53" t="s">
        <v>33872</v>
      </c>
    </row>
    <row r="10758" spans="1:4" ht="15" x14ac:dyDescent="0.25">
      <c r="A10758" s="53" t="s">
        <v>15283</v>
      </c>
      <c r="B10758" s="53">
        <v>15</v>
      </c>
      <c r="C10758" s="53" t="s">
        <v>33536</v>
      </c>
      <c r="D10758" s="53" t="s">
        <v>33872</v>
      </c>
    </row>
    <row r="10759" spans="1:4" ht="15" x14ac:dyDescent="0.25">
      <c r="A10759" s="53" t="s">
        <v>15284</v>
      </c>
      <c r="B10759" s="53">
        <v>30</v>
      </c>
      <c r="C10759" s="53" t="s">
        <v>33536</v>
      </c>
      <c r="D10759" s="53" t="s">
        <v>33872</v>
      </c>
    </row>
    <row r="10760" spans="1:4" ht="15" x14ac:dyDescent="0.25">
      <c r="A10760" s="53" t="s">
        <v>15285</v>
      </c>
      <c r="B10760" s="53">
        <v>30</v>
      </c>
      <c r="C10760" s="53" t="s">
        <v>33536</v>
      </c>
      <c r="D10760" s="53" t="s">
        <v>33872</v>
      </c>
    </row>
    <row r="10761" spans="1:4" ht="15" x14ac:dyDescent="0.25">
      <c r="A10761" s="53" t="s">
        <v>15286</v>
      </c>
      <c r="B10761" s="53">
        <v>30</v>
      </c>
      <c r="C10761" s="53" t="s">
        <v>33536</v>
      </c>
      <c r="D10761" s="53" t="s">
        <v>33872</v>
      </c>
    </row>
    <row r="10762" spans="1:4" ht="15" x14ac:dyDescent="0.25">
      <c r="A10762" s="53" t="s">
        <v>15287</v>
      </c>
      <c r="B10762" s="53">
        <v>30</v>
      </c>
      <c r="C10762" s="53" t="s">
        <v>33536</v>
      </c>
      <c r="D10762" s="53" t="s">
        <v>33872</v>
      </c>
    </row>
    <row r="10763" spans="1:4" ht="15" x14ac:dyDescent="0.25">
      <c r="A10763" s="53" t="s">
        <v>15288</v>
      </c>
      <c r="B10763" s="53">
        <v>30</v>
      </c>
      <c r="C10763" s="53" t="s">
        <v>33536</v>
      </c>
      <c r="D10763" s="53" t="s">
        <v>33872</v>
      </c>
    </row>
    <row r="10764" spans="1:4" ht="15" x14ac:dyDescent="0.25">
      <c r="A10764" s="53" t="s">
        <v>15289</v>
      </c>
      <c r="B10764" s="53">
        <v>30</v>
      </c>
      <c r="C10764" s="53" t="s">
        <v>33536</v>
      </c>
      <c r="D10764" s="53" t="s">
        <v>33872</v>
      </c>
    </row>
    <row r="10765" spans="1:4" ht="15" x14ac:dyDescent="0.25">
      <c r="A10765" s="53" t="s">
        <v>15290</v>
      </c>
      <c r="B10765" s="53">
        <v>30</v>
      </c>
      <c r="C10765" s="53" t="s">
        <v>33536</v>
      </c>
      <c r="D10765" s="53" t="s">
        <v>33872</v>
      </c>
    </row>
    <row r="10766" spans="1:4" ht="15" x14ac:dyDescent="0.25">
      <c r="A10766" s="53" t="s">
        <v>15291</v>
      </c>
      <c r="B10766" s="53">
        <v>30</v>
      </c>
      <c r="C10766" s="53" t="s">
        <v>33536</v>
      </c>
      <c r="D10766" s="53" t="s">
        <v>33872</v>
      </c>
    </row>
    <row r="10767" spans="1:4" ht="15" x14ac:dyDescent="0.25">
      <c r="A10767" s="53" t="s">
        <v>15292</v>
      </c>
      <c r="B10767" s="53">
        <v>30</v>
      </c>
      <c r="C10767" s="53" t="s">
        <v>33536</v>
      </c>
      <c r="D10767" s="53" t="s">
        <v>33872</v>
      </c>
    </row>
    <row r="10768" spans="1:4" ht="15" x14ac:dyDescent="0.25">
      <c r="A10768" s="53" t="s">
        <v>15293</v>
      </c>
      <c r="B10768" s="53">
        <v>30</v>
      </c>
      <c r="C10768" s="53" t="s">
        <v>33536</v>
      </c>
      <c r="D10768" s="53" t="s">
        <v>33872</v>
      </c>
    </row>
    <row r="10769" spans="1:4" ht="15" x14ac:dyDescent="0.25">
      <c r="A10769" s="53" t="s">
        <v>15294</v>
      </c>
      <c r="B10769" s="53">
        <v>30</v>
      </c>
      <c r="C10769" s="53" t="s">
        <v>33536</v>
      </c>
      <c r="D10769" s="53" t="s">
        <v>33872</v>
      </c>
    </row>
    <row r="10770" spans="1:4" ht="15" x14ac:dyDescent="0.25">
      <c r="A10770" s="53" t="s">
        <v>15295</v>
      </c>
      <c r="B10770" s="53">
        <v>30</v>
      </c>
      <c r="C10770" s="53" t="s">
        <v>33536</v>
      </c>
      <c r="D10770" s="53" t="s">
        <v>33872</v>
      </c>
    </row>
    <row r="10771" spans="1:4" ht="15" x14ac:dyDescent="0.25">
      <c r="A10771" s="53" t="s">
        <v>15296</v>
      </c>
      <c r="B10771" s="53">
        <v>30</v>
      </c>
      <c r="C10771" s="53" t="s">
        <v>33536</v>
      </c>
      <c r="D10771" s="53" t="s">
        <v>33872</v>
      </c>
    </row>
    <row r="10772" spans="1:4" ht="15" x14ac:dyDescent="0.25">
      <c r="A10772" s="53" t="s">
        <v>15297</v>
      </c>
      <c r="B10772" s="53">
        <v>30</v>
      </c>
      <c r="C10772" s="53" t="s">
        <v>33536</v>
      </c>
      <c r="D10772" s="53" t="s">
        <v>33872</v>
      </c>
    </row>
    <row r="10773" spans="1:4" ht="15" x14ac:dyDescent="0.25">
      <c r="A10773" s="53" t="s">
        <v>15298</v>
      </c>
      <c r="B10773" s="53">
        <v>30</v>
      </c>
      <c r="C10773" s="53" t="s">
        <v>33536</v>
      </c>
      <c r="D10773" s="53" t="s">
        <v>33872</v>
      </c>
    </row>
    <row r="10774" spans="1:4" ht="15" x14ac:dyDescent="0.25">
      <c r="A10774" s="53" t="s">
        <v>15299</v>
      </c>
      <c r="B10774" s="53">
        <v>30</v>
      </c>
      <c r="C10774" s="53" t="s">
        <v>33536</v>
      </c>
      <c r="D10774" s="53" t="s">
        <v>33872</v>
      </c>
    </row>
    <row r="10775" spans="1:4" ht="15" x14ac:dyDescent="0.25">
      <c r="A10775" s="53" t="s">
        <v>15300</v>
      </c>
      <c r="B10775" s="53">
        <v>30</v>
      </c>
      <c r="C10775" s="53" t="s">
        <v>33536</v>
      </c>
      <c r="D10775" s="53" t="s">
        <v>33872</v>
      </c>
    </row>
    <row r="10776" spans="1:4" ht="15" x14ac:dyDescent="0.25">
      <c r="A10776" s="53" t="s">
        <v>15301</v>
      </c>
      <c r="B10776" s="53">
        <v>30</v>
      </c>
      <c r="C10776" s="53" t="s">
        <v>33536</v>
      </c>
      <c r="D10776" s="53" t="s">
        <v>33872</v>
      </c>
    </row>
    <row r="10777" spans="1:4" ht="15" x14ac:dyDescent="0.25">
      <c r="A10777" s="53" t="s">
        <v>15302</v>
      </c>
      <c r="B10777" s="53">
        <v>30</v>
      </c>
      <c r="C10777" s="53" t="s">
        <v>33536</v>
      </c>
      <c r="D10777" s="53" t="s">
        <v>33872</v>
      </c>
    </row>
    <row r="10778" spans="1:4" ht="15" x14ac:dyDescent="0.25">
      <c r="A10778" s="53" t="s">
        <v>15303</v>
      </c>
      <c r="B10778" s="53">
        <v>30</v>
      </c>
      <c r="C10778" s="53" t="s">
        <v>33536</v>
      </c>
      <c r="D10778" s="53" t="s">
        <v>33872</v>
      </c>
    </row>
    <row r="10779" spans="1:4" ht="15" x14ac:dyDescent="0.25">
      <c r="A10779" s="53" t="s">
        <v>15304</v>
      </c>
      <c r="B10779" s="53">
        <v>30</v>
      </c>
      <c r="C10779" s="53" t="s">
        <v>33536</v>
      </c>
      <c r="D10779" s="53" t="s">
        <v>33872</v>
      </c>
    </row>
    <row r="10780" spans="1:4" ht="15" x14ac:dyDescent="0.25">
      <c r="A10780" s="53" t="s">
        <v>15305</v>
      </c>
      <c r="B10780" s="53">
        <v>30</v>
      </c>
      <c r="C10780" s="53" t="s">
        <v>33536</v>
      </c>
      <c r="D10780" s="53" t="s">
        <v>33872</v>
      </c>
    </row>
    <row r="10781" spans="1:4" ht="15" x14ac:dyDescent="0.25">
      <c r="A10781" s="53" t="s">
        <v>15306</v>
      </c>
      <c r="B10781" s="53">
        <v>30</v>
      </c>
      <c r="C10781" s="53" t="s">
        <v>33536</v>
      </c>
      <c r="D10781" s="53" t="s">
        <v>33872</v>
      </c>
    </row>
    <row r="10782" spans="1:4" ht="15" x14ac:dyDescent="0.25">
      <c r="A10782" s="53" t="s">
        <v>15307</v>
      </c>
      <c r="B10782" s="53">
        <v>30</v>
      </c>
      <c r="C10782" s="53" t="s">
        <v>33536</v>
      </c>
      <c r="D10782" s="53" t="s">
        <v>33872</v>
      </c>
    </row>
    <row r="10783" spans="1:4" ht="15" x14ac:dyDescent="0.25">
      <c r="A10783" s="53" t="s">
        <v>15308</v>
      </c>
      <c r="B10783" s="53">
        <v>20</v>
      </c>
      <c r="C10783" s="53" t="s">
        <v>33536</v>
      </c>
      <c r="D10783" s="53" t="s">
        <v>33872</v>
      </c>
    </row>
    <row r="10784" spans="1:4" ht="15" x14ac:dyDescent="0.25">
      <c r="A10784" s="53" t="s">
        <v>15309</v>
      </c>
      <c r="B10784" s="53">
        <v>20</v>
      </c>
      <c r="C10784" s="53" t="s">
        <v>33536</v>
      </c>
      <c r="D10784" s="53" t="s">
        <v>33872</v>
      </c>
    </row>
    <row r="10785" spans="1:4" ht="15" x14ac:dyDescent="0.25">
      <c r="A10785" s="53" t="s">
        <v>15310</v>
      </c>
      <c r="B10785" s="53">
        <v>20</v>
      </c>
      <c r="C10785" s="53" t="s">
        <v>33536</v>
      </c>
      <c r="D10785" s="53" t="s">
        <v>33872</v>
      </c>
    </row>
    <row r="10786" spans="1:4" ht="15" x14ac:dyDescent="0.25">
      <c r="A10786" s="53" t="s">
        <v>15311</v>
      </c>
      <c r="B10786" s="53">
        <v>15</v>
      </c>
      <c r="C10786" s="53" t="s">
        <v>33536</v>
      </c>
      <c r="D10786" s="53" t="s">
        <v>33872</v>
      </c>
    </row>
    <row r="10787" spans="1:4" ht="15" x14ac:dyDescent="0.25">
      <c r="A10787" s="53" t="s">
        <v>15312</v>
      </c>
      <c r="B10787" s="53">
        <v>15</v>
      </c>
      <c r="C10787" s="53" t="s">
        <v>33536</v>
      </c>
      <c r="D10787" s="53" t="s">
        <v>33872</v>
      </c>
    </row>
    <row r="10788" spans="1:4" ht="15" x14ac:dyDescent="0.25">
      <c r="A10788" s="53" t="s">
        <v>15313</v>
      </c>
      <c r="B10788" s="53">
        <v>15</v>
      </c>
      <c r="C10788" s="53" t="s">
        <v>33536</v>
      </c>
      <c r="D10788" s="53" t="s">
        <v>33872</v>
      </c>
    </row>
    <row r="10789" spans="1:4" ht="15" x14ac:dyDescent="0.25">
      <c r="A10789" s="53" t="s">
        <v>15314</v>
      </c>
      <c r="B10789" s="53">
        <v>15</v>
      </c>
      <c r="C10789" s="53" t="s">
        <v>33536</v>
      </c>
      <c r="D10789" s="53" t="s">
        <v>33872</v>
      </c>
    </row>
    <row r="10790" spans="1:4" ht="15" x14ac:dyDescent="0.25">
      <c r="A10790" s="53" t="s">
        <v>15315</v>
      </c>
      <c r="B10790" s="53">
        <v>15</v>
      </c>
      <c r="C10790" s="53" t="s">
        <v>33536</v>
      </c>
      <c r="D10790" s="53" t="s">
        <v>33872</v>
      </c>
    </row>
    <row r="10791" spans="1:4" ht="15" x14ac:dyDescent="0.25">
      <c r="A10791" s="53" t="s">
        <v>15316</v>
      </c>
      <c r="B10791" s="53">
        <v>15</v>
      </c>
      <c r="C10791" s="53" t="s">
        <v>33536</v>
      </c>
      <c r="D10791" s="53" t="s">
        <v>33872</v>
      </c>
    </row>
    <row r="10792" spans="1:4" ht="15" x14ac:dyDescent="0.25">
      <c r="A10792" s="53" t="s">
        <v>15317</v>
      </c>
      <c r="B10792" s="53">
        <v>15</v>
      </c>
      <c r="C10792" s="53" t="s">
        <v>33536</v>
      </c>
      <c r="D10792" s="53" t="s">
        <v>33872</v>
      </c>
    </row>
    <row r="10793" spans="1:4" ht="15" x14ac:dyDescent="0.25">
      <c r="A10793" s="53" t="s">
        <v>15318</v>
      </c>
      <c r="B10793" s="53">
        <v>15</v>
      </c>
      <c r="C10793" s="53" t="s">
        <v>33536</v>
      </c>
      <c r="D10793" s="53" t="s">
        <v>33872</v>
      </c>
    </row>
    <row r="10794" spans="1:4" ht="15" x14ac:dyDescent="0.25">
      <c r="A10794" s="53" t="s">
        <v>15319</v>
      </c>
      <c r="B10794" s="53">
        <v>30</v>
      </c>
      <c r="C10794" s="53"/>
      <c r="D10794" s="53" t="s">
        <v>33872</v>
      </c>
    </row>
    <row r="10795" spans="1:4" ht="15" x14ac:dyDescent="0.25">
      <c r="A10795" s="53" t="s">
        <v>15320</v>
      </c>
      <c r="B10795" s="53">
        <v>15</v>
      </c>
      <c r="C10795" s="53" t="s">
        <v>33536</v>
      </c>
      <c r="D10795" s="53" t="s">
        <v>33872</v>
      </c>
    </row>
    <row r="10796" spans="1:4" ht="15" x14ac:dyDescent="0.25">
      <c r="A10796" s="53" t="s">
        <v>15321</v>
      </c>
      <c r="B10796" s="53">
        <v>15</v>
      </c>
      <c r="C10796" s="53" t="s">
        <v>33536</v>
      </c>
      <c r="D10796" s="53" t="s">
        <v>33872</v>
      </c>
    </row>
    <row r="10797" spans="1:4" ht="15" x14ac:dyDescent="0.25">
      <c r="A10797" s="53" t="s">
        <v>15322</v>
      </c>
      <c r="B10797" s="53">
        <v>15</v>
      </c>
      <c r="C10797" s="53" t="s">
        <v>33536</v>
      </c>
      <c r="D10797" s="53" t="s">
        <v>33872</v>
      </c>
    </row>
    <row r="10798" spans="1:4" ht="15" x14ac:dyDescent="0.25">
      <c r="A10798" s="53" t="s">
        <v>15323</v>
      </c>
      <c r="B10798" s="53">
        <v>15</v>
      </c>
      <c r="C10798" s="53" t="s">
        <v>33536</v>
      </c>
      <c r="D10798" s="53" t="s">
        <v>33872</v>
      </c>
    </row>
    <row r="10799" spans="1:4" ht="15" x14ac:dyDescent="0.25">
      <c r="A10799" s="53" t="s">
        <v>15324</v>
      </c>
      <c r="B10799" s="53">
        <v>30</v>
      </c>
      <c r="C10799" s="53" t="s">
        <v>33536</v>
      </c>
      <c r="D10799" s="53" t="s">
        <v>33872</v>
      </c>
    </row>
    <row r="10800" spans="1:4" ht="15" x14ac:dyDescent="0.25">
      <c r="A10800" s="53" t="s">
        <v>15325</v>
      </c>
      <c r="B10800" s="53">
        <v>30</v>
      </c>
      <c r="C10800" s="53" t="s">
        <v>33536</v>
      </c>
      <c r="D10800" s="53" t="s">
        <v>33872</v>
      </c>
    </row>
    <row r="10801" spans="1:4" ht="15" x14ac:dyDescent="0.25">
      <c r="A10801" s="53" t="s">
        <v>15326</v>
      </c>
      <c r="B10801" s="53">
        <v>30</v>
      </c>
      <c r="C10801" s="53" t="s">
        <v>33536</v>
      </c>
      <c r="D10801" s="53" t="s">
        <v>33872</v>
      </c>
    </row>
    <row r="10802" spans="1:4" ht="15" x14ac:dyDescent="0.25">
      <c r="A10802" s="53" t="s">
        <v>15327</v>
      </c>
      <c r="B10802" s="53">
        <v>30</v>
      </c>
      <c r="C10802" s="53" t="s">
        <v>33536</v>
      </c>
      <c r="D10802" s="53" t="s">
        <v>33872</v>
      </c>
    </row>
    <row r="10803" spans="1:4" ht="15" x14ac:dyDescent="0.25">
      <c r="A10803" s="53" t="s">
        <v>15328</v>
      </c>
      <c r="B10803" s="53">
        <v>30</v>
      </c>
      <c r="C10803" s="53" t="s">
        <v>33542</v>
      </c>
      <c r="D10803" s="53" t="s">
        <v>33872</v>
      </c>
    </row>
    <row r="10804" spans="1:4" ht="15" x14ac:dyDescent="0.25">
      <c r="A10804" s="53" t="s">
        <v>15329</v>
      </c>
      <c r="B10804" s="53">
        <v>30</v>
      </c>
      <c r="C10804" s="53" t="s">
        <v>33536</v>
      </c>
      <c r="D10804" s="53" t="s">
        <v>33872</v>
      </c>
    </row>
    <row r="10805" spans="1:4" ht="15" x14ac:dyDescent="0.25">
      <c r="A10805" s="53" t="s">
        <v>15330</v>
      </c>
      <c r="B10805" s="53">
        <v>30</v>
      </c>
      <c r="C10805" s="53" t="s">
        <v>33536</v>
      </c>
      <c r="D10805" s="53" t="s">
        <v>33872</v>
      </c>
    </row>
    <row r="10806" spans="1:4" ht="15" x14ac:dyDescent="0.25">
      <c r="A10806" s="53" t="s">
        <v>15331</v>
      </c>
      <c r="B10806" s="53">
        <v>30</v>
      </c>
      <c r="C10806" s="53" t="s">
        <v>33536</v>
      </c>
      <c r="D10806" s="53" t="s">
        <v>33872</v>
      </c>
    </row>
    <row r="10807" spans="1:4" ht="15" x14ac:dyDescent="0.25">
      <c r="A10807" s="53" t="s">
        <v>15332</v>
      </c>
      <c r="B10807" s="53">
        <v>30</v>
      </c>
      <c r="C10807" s="53" t="s">
        <v>33542</v>
      </c>
      <c r="D10807" s="53" t="s">
        <v>33872</v>
      </c>
    </row>
    <row r="10808" spans="1:4" ht="15" x14ac:dyDescent="0.25">
      <c r="A10808" s="53" t="s">
        <v>15333</v>
      </c>
      <c r="B10808" s="53">
        <v>20</v>
      </c>
      <c r="C10808" s="53" t="s">
        <v>33536</v>
      </c>
      <c r="D10808" s="53" t="s">
        <v>33872</v>
      </c>
    </row>
    <row r="10809" spans="1:4" ht="15" x14ac:dyDescent="0.25">
      <c r="A10809" s="53" t="s">
        <v>15334</v>
      </c>
      <c r="B10809" s="53">
        <v>20</v>
      </c>
      <c r="C10809" s="53" t="s">
        <v>33536</v>
      </c>
      <c r="D10809" s="53" t="s">
        <v>33872</v>
      </c>
    </row>
    <row r="10810" spans="1:4" ht="15" x14ac:dyDescent="0.25">
      <c r="A10810" s="53" t="s">
        <v>15335</v>
      </c>
      <c r="B10810" s="53">
        <v>20</v>
      </c>
      <c r="C10810" s="53" t="s">
        <v>33536</v>
      </c>
      <c r="D10810" s="53" t="s">
        <v>33872</v>
      </c>
    </row>
    <row r="10811" spans="1:4" ht="15" x14ac:dyDescent="0.25">
      <c r="A10811" s="53" t="s">
        <v>15336</v>
      </c>
      <c r="B10811" s="53">
        <v>15</v>
      </c>
      <c r="C10811" s="53" t="s">
        <v>33536</v>
      </c>
      <c r="D10811" s="53" t="s">
        <v>33872</v>
      </c>
    </row>
    <row r="10812" spans="1:4" ht="15" x14ac:dyDescent="0.25">
      <c r="A10812" s="53" t="s">
        <v>15337</v>
      </c>
      <c r="B10812" s="53">
        <v>15</v>
      </c>
      <c r="C10812" s="53" t="s">
        <v>33536</v>
      </c>
      <c r="D10812" s="53" t="s">
        <v>33872</v>
      </c>
    </row>
    <row r="10813" spans="1:4" ht="15" x14ac:dyDescent="0.25">
      <c r="A10813" s="53" t="s">
        <v>15338</v>
      </c>
      <c r="B10813" s="53">
        <v>15</v>
      </c>
      <c r="C10813" s="53" t="s">
        <v>33536</v>
      </c>
      <c r="D10813" s="53" t="s">
        <v>33872</v>
      </c>
    </row>
    <row r="10814" spans="1:4" ht="15" x14ac:dyDescent="0.25">
      <c r="A10814" s="53" t="s">
        <v>15339</v>
      </c>
      <c r="B10814" s="53">
        <v>15</v>
      </c>
      <c r="C10814" s="53" t="s">
        <v>33536</v>
      </c>
      <c r="D10814" s="53" t="s">
        <v>33872</v>
      </c>
    </row>
    <row r="10815" spans="1:4" ht="15" x14ac:dyDescent="0.25">
      <c r="A10815" s="53" t="s">
        <v>15340</v>
      </c>
      <c r="B10815" s="53">
        <v>15</v>
      </c>
      <c r="C10815" s="53" t="s">
        <v>33536</v>
      </c>
      <c r="D10815" s="53" t="s">
        <v>33872</v>
      </c>
    </row>
    <row r="10816" spans="1:4" ht="15" x14ac:dyDescent="0.25">
      <c r="A10816" s="53" t="s">
        <v>15341</v>
      </c>
      <c r="B10816" s="53">
        <v>15</v>
      </c>
      <c r="C10816" s="53" t="s">
        <v>33536</v>
      </c>
      <c r="D10816" s="53" t="s">
        <v>33872</v>
      </c>
    </row>
    <row r="10817" spans="1:4" ht="15" x14ac:dyDescent="0.25">
      <c r="A10817" s="53" t="s">
        <v>15342</v>
      </c>
      <c r="B10817" s="53">
        <v>15</v>
      </c>
      <c r="C10817" s="53" t="s">
        <v>33536</v>
      </c>
      <c r="D10817" s="53" t="s">
        <v>33872</v>
      </c>
    </row>
    <row r="10818" spans="1:4" ht="15" x14ac:dyDescent="0.25">
      <c r="A10818" s="53" t="s">
        <v>15343</v>
      </c>
      <c r="B10818" s="53">
        <v>15</v>
      </c>
      <c r="C10818" s="53" t="s">
        <v>33536</v>
      </c>
      <c r="D10818" s="53" t="s">
        <v>33872</v>
      </c>
    </row>
    <row r="10819" spans="1:4" ht="15" x14ac:dyDescent="0.25">
      <c r="A10819" s="53" t="s">
        <v>15344</v>
      </c>
      <c r="B10819" s="53">
        <v>30</v>
      </c>
      <c r="C10819" s="53" t="s">
        <v>33542</v>
      </c>
      <c r="D10819" s="53" t="s">
        <v>33872</v>
      </c>
    </row>
    <row r="10820" spans="1:4" ht="15" x14ac:dyDescent="0.25">
      <c r="A10820" s="53" t="s">
        <v>15345</v>
      </c>
      <c r="B10820" s="53">
        <v>15</v>
      </c>
      <c r="C10820" s="53" t="s">
        <v>33536</v>
      </c>
      <c r="D10820" s="53" t="s">
        <v>33872</v>
      </c>
    </row>
    <row r="10821" spans="1:4" ht="15" x14ac:dyDescent="0.25">
      <c r="A10821" s="53" t="s">
        <v>15346</v>
      </c>
      <c r="B10821" s="53">
        <v>15</v>
      </c>
      <c r="C10821" s="53" t="s">
        <v>33536</v>
      </c>
      <c r="D10821" s="53" t="s">
        <v>33872</v>
      </c>
    </row>
    <row r="10822" spans="1:4" ht="15" x14ac:dyDescent="0.25">
      <c r="A10822" s="53" t="s">
        <v>15347</v>
      </c>
      <c r="B10822" s="53">
        <v>15</v>
      </c>
      <c r="C10822" s="53" t="s">
        <v>33536</v>
      </c>
      <c r="D10822" s="53" t="s">
        <v>33872</v>
      </c>
    </row>
    <row r="10823" spans="1:4" ht="15" x14ac:dyDescent="0.25">
      <c r="A10823" s="53" t="s">
        <v>15348</v>
      </c>
      <c r="B10823" s="53">
        <v>15</v>
      </c>
      <c r="C10823" s="53" t="s">
        <v>33536</v>
      </c>
      <c r="D10823" s="53" t="s">
        <v>33872</v>
      </c>
    </row>
    <row r="10824" spans="1:4" ht="15" x14ac:dyDescent="0.25">
      <c r="A10824" s="53" t="s">
        <v>15349</v>
      </c>
      <c r="B10824" s="53">
        <v>30</v>
      </c>
      <c r="C10824" s="53"/>
      <c r="D10824" s="53" t="s">
        <v>33872</v>
      </c>
    </row>
    <row r="10825" spans="1:4" ht="15" x14ac:dyDescent="0.25">
      <c r="A10825" s="53" t="s">
        <v>15350</v>
      </c>
      <c r="B10825" s="53">
        <v>30</v>
      </c>
      <c r="C10825" s="53"/>
      <c r="D10825" s="53" t="s">
        <v>33872</v>
      </c>
    </row>
    <row r="10826" spans="1:4" ht="15" x14ac:dyDescent="0.25">
      <c r="A10826" s="53" t="s">
        <v>15351</v>
      </c>
      <c r="B10826" s="53">
        <v>15</v>
      </c>
      <c r="C10826" s="53"/>
      <c r="D10826" s="53" t="s">
        <v>33872</v>
      </c>
    </row>
    <row r="10827" spans="1:4" ht="15" x14ac:dyDescent="0.25">
      <c r="A10827" s="53" t="s">
        <v>15352</v>
      </c>
      <c r="B10827" s="53">
        <v>15</v>
      </c>
      <c r="C10827" s="53"/>
      <c r="D10827" s="53" t="s">
        <v>33872</v>
      </c>
    </row>
    <row r="10828" spans="1:4" ht="15" x14ac:dyDescent="0.25">
      <c r="A10828" s="53" t="s">
        <v>15353</v>
      </c>
      <c r="B10828" s="53">
        <v>15</v>
      </c>
      <c r="C10828" s="53" t="s">
        <v>33536</v>
      </c>
      <c r="D10828" s="53" t="s">
        <v>33872</v>
      </c>
    </row>
    <row r="10829" spans="1:4" ht="15" x14ac:dyDescent="0.25">
      <c r="A10829" s="53" t="s">
        <v>15354</v>
      </c>
      <c r="B10829" s="53">
        <v>60</v>
      </c>
      <c r="C10829" s="53" t="s">
        <v>33542</v>
      </c>
      <c r="D10829" s="53" t="s">
        <v>33872</v>
      </c>
    </row>
    <row r="10830" spans="1:4" ht="15" x14ac:dyDescent="0.25">
      <c r="A10830" s="53" t="s">
        <v>15355</v>
      </c>
      <c r="B10830" s="53">
        <v>15</v>
      </c>
      <c r="C10830" s="53"/>
      <c r="D10830" s="53" t="s">
        <v>33872</v>
      </c>
    </row>
    <row r="10831" spans="1:4" ht="15" x14ac:dyDescent="0.25">
      <c r="A10831" s="53" t="s">
        <v>15356</v>
      </c>
      <c r="B10831" s="53">
        <v>20</v>
      </c>
      <c r="C10831" s="53" t="s">
        <v>33536</v>
      </c>
      <c r="D10831" s="53" t="s">
        <v>33872</v>
      </c>
    </row>
    <row r="10832" spans="1:4" ht="15" x14ac:dyDescent="0.25">
      <c r="A10832" s="53" t="s">
        <v>15357</v>
      </c>
      <c r="B10832" s="53">
        <v>10</v>
      </c>
      <c r="C10832" s="53" t="s">
        <v>33536</v>
      </c>
      <c r="D10832" s="53" t="s">
        <v>33872</v>
      </c>
    </row>
    <row r="10833" spans="1:4" ht="15" x14ac:dyDescent="0.25">
      <c r="A10833" s="53" t="s">
        <v>15358</v>
      </c>
      <c r="B10833" s="53">
        <v>20</v>
      </c>
      <c r="C10833" s="53" t="s">
        <v>33536</v>
      </c>
      <c r="D10833" s="53" t="s">
        <v>33872</v>
      </c>
    </row>
    <row r="10834" spans="1:4" ht="15" x14ac:dyDescent="0.25">
      <c r="A10834" s="53" t="s">
        <v>15359</v>
      </c>
      <c r="B10834" s="53">
        <v>20</v>
      </c>
      <c r="C10834" s="53" t="s">
        <v>33536</v>
      </c>
      <c r="D10834" s="53" t="s">
        <v>33872</v>
      </c>
    </row>
    <row r="10835" spans="1:4" ht="15" x14ac:dyDescent="0.25">
      <c r="A10835" s="53" t="s">
        <v>15360</v>
      </c>
      <c r="B10835" s="53">
        <v>15</v>
      </c>
      <c r="C10835" s="53" t="s">
        <v>33536</v>
      </c>
      <c r="D10835" s="53" t="s">
        <v>33872</v>
      </c>
    </row>
    <row r="10836" spans="1:4" ht="15" x14ac:dyDescent="0.25">
      <c r="A10836" s="53" t="s">
        <v>15361</v>
      </c>
      <c r="B10836" s="53">
        <v>15</v>
      </c>
      <c r="C10836" s="53" t="s">
        <v>33536</v>
      </c>
      <c r="D10836" s="53" t="s">
        <v>33872</v>
      </c>
    </row>
    <row r="10837" spans="1:4" ht="15" x14ac:dyDescent="0.25">
      <c r="A10837" s="53" t="s">
        <v>15362</v>
      </c>
      <c r="B10837" s="53">
        <v>15</v>
      </c>
      <c r="C10837" s="53" t="s">
        <v>33536</v>
      </c>
      <c r="D10837" s="53" t="s">
        <v>33872</v>
      </c>
    </row>
    <row r="10838" spans="1:4" ht="15" x14ac:dyDescent="0.25">
      <c r="A10838" s="53" t="s">
        <v>15363</v>
      </c>
      <c r="B10838" s="53">
        <v>30</v>
      </c>
      <c r="C10838" s="53"/>
      <c r="D10838" s="53" t="s">
        <v>33872</v>
      </c>
    </row>
    <row r="10839" spans="1:4" ht="15" x14ac:dyDescent="0.25">
      <c r="A10839" s="53" t="s">
        <v>15364</v>
      </c>
      <c r="B10839" s="53">
        <v>30</v>
      </c>
      <c r="C10839" s="53"/>
      <c r="D10839" s="53" t="s">
        <v>33872</v>
      </c>
    </row>
    <row r="10840" spans="1:4" ht="15" x14ac:dyDescent="0.25">
      <c r="A10840" s="53" t="s">
        <v>15365</v>
      </c>
      <c r="B10840" s="53">
        <v>30</v>
      </c>
      <c r="C10840" s="53"/>
      <c r="D10840" s="53" t="s">
        <v>33872</v>
      </c>
    </row>
    <row r="10841" spans="1:4" ht="15" x14ac:dyDescent="0.25">
      <c r="A10841" s="53" t="s">
        <v>15366</v>
      </c>
      <c r="B10841" s="53">
        <v>30</v>
      </c>
      <c r="C10841" s="53"/>
      <c r="D10841" s="53" t="s">
        <v>33872</v>
      </c>
    </row>
    <row r="10842" spans="1:4" ht="15" x14ac:dyDescent="0.25">
      <c r="A10842" s="53" t="s">
        <v>15367</v>
      </c>
      <c r="B10842" s="53">
        <v>30</v>
      </c>
      <c r="C10842" s="53"/>
      <c r="D10842" s="53" t="s">
        <v>33872</v>
      </c>
    </row>
    <row r="10843" spans="1:4" ht="15" x14ac:dyDescent="0.25">
      <c r="A10843" s="53" t="s">
        <v>15368</v>
      </c>
      <c r="B10843" s="53">
        <v>30</v>
      </c>
      <c r="C10843" s="53"/>
      <c r="D10843" s="53" t="s">
        <v>33872</v>
      </c>
    </row>
    <row r="10844" spans="1:4" ht="15" x14ac:dyDescent="0.25">
      <c r="A10844" s="53" t="s">
        <v>15369</v>
      </c>
      <c r="B10844" s="53">
        <v>30</v>
      </c>
      <c r="C10844" s="53" t="s">
        <v>33536</v>
      </c>
      <c r="D10844" s="53" t="s">
        <v>33872</v>
      </c>
    </row>
    <row r="10845" spans="1:4" ht="15" x14ac:dyDescent="0.25">
      <c r="A10845" s="53" t="s">
        <v>15370</v>
      </c>
      <c r="B10845" s="53">
        <v>15</v>
      </c>
      <c r="C10845" s="53" t="s">
        <v>33536</v>
      </c>
      <c r="D10845" s="53" t="s">
        <v>33872</v>
      </c>
    </row>
    <row r="10846" spans="1:4" ht="15" x14ac:dyDescent="0.25">
      <c r="A10846" s="53" t="s">
        <v>15371</v>
      </c>
      <c r="B10846" s="53">
        <v>15</v>
      </c>
      <c r="C10846" s="53" t="s">
        <v>33536</v>
      </c>
      <c r="D10846" s="53" t="s">
        <v>33872</v>
      </c>
    </row>
    <row r="10847" spans="1:4" ht="15" x14ac:dyDescent="0.25">
      <c r="A10847" s="53" t="s">
        <v>15372</v>
      </c>
      <c r="B10847" s="53">
        <v>30</v>
      </c>
      <c r="C10847" s="53" t="s">
        <v>33536</v>
      </c>
      <c r="D10847" s="53" t="s">
        <v>33872</v>
      </c>
    </row>
    <row r="10848" spans="1:4" ht="15" x14ac:dyDescent="0.25">
      <c r="A10848" s="53" t="s">
        <v>15373</v>
      </c>
      <c r="B10848" s="53">
        <v>30</v>
      </c>
      <c r="C10848" s="53"/>
      <c r="D10848" s="53" t="s">
        <v>33872</v>
      </c>
    </row>
    <row r="10849" spans="1:4" ht="15" x14ac:dyDescent="0.25">
      <c r="A10849" s="53" t="s">
        <v>15374</v>
      </c>
      <c r="B10849" s="53">
        <v>30</v>
      </c>
      <c r="C10849" s="53"/>
      <c r="D10849" s="53" t="s">
        <v>33872</v>
      </c>
    </row>
    <row r="10850" spans="1:4" ht="15" x14ac:dyDescent="0.25">
      <c r="A10850" s="53" t="s">
        <v>15375</v>
      </c>
      <c r="B10850" s="53">
        <v>30</v>
      </c>
      <c r="C10850" s="53"/>
      <c r="D10850" s="53" t="s">
        <v>33872</v>
      </c>
    </row>
    <row r="10851" spans="1:4" ht="15" x14ac:dyDescent="0.25">
      <c r="A10851" s="53" t="s">
        <v>15376</v>
      </c>
      <c r="B10851" s="53">
        <v>30</v>
      </c>
      <c r="C10851" s="53"/>
      <c r="D10851" s="53" t="s">
        <v>33872</v>
      </c>
    </row>
    <row r="10852" spans="1:4" ht="15" x14ac:dyDescent="0.25">
      <c r="A10852" s="53" t="s">
        <v>15377</v>
      </c>
      <c r="B10852" s="53">
        <v>30</v>
      </c>
      <c r="C10852" s="53"/>
      <c r="D10852" s="53" t="s">
        <v>33872</v>
      </c>
    </row>
    <row r="10853" spans="1:4" ht="15" x14ac:dyDescent="0.25">
      <c r="A10853" s="53" t="s">
        <v>15378</v>
      </c>
      <c r="B10853" s="53">
        <v>30</v>
      </c>
      <c r="C10853" s="53"/>
      <c r="D10853" s="53" t="s">
        <v>33872</v>
      </c>
    </row>
    <row r="10854" spans="1:4" ht="15" x14ac:dyDescent="0.25">
      <c r="A10854" s="53" t="s">
        <v>15379</v>
      </c>
      <c r="B10854" s="53">
        <v>30</v>
      </c>
      <c r="C10854" s="53"/>
      <c r="D10854" s="53" t="s">
        <v>33872</v>
      </c>
    </row>
    <row r="10855" spans="1:4" ht="15" x14ac:dyDescent="0.25">
      <c r="A10855" s="53" t="s">
        <v>15380</v>
      </c>
      <c r="B10855" s="53">
        <v>30</v>
      </c>
      <c r="C10855" s="53"/>
      <c r="D10855" s="53" t="s">
        <v>33872</v>
      </c>
    </row>
    <row r="10856" spans="1:4" ht="15" x14ac:dyDescent="0.25">
      <c r="A10856" s="53" t="s">
        <v>15381</v>
      </c>
      <c r="B10856" s="53">
        <v>15</v>
      </c>
      <c r="C10856" s="53"/>
      <c r="D10856" s="53" t="s">
        <v>33872</v>
      </c>
    </row>
    <row r="10857" spans="1:4" ht="15" x14ac:dyDescent="0.25">
      <c r="A10857" s="53" t="s">
        <v>15382</v>
      </c>
      <c r="B10857" s="53">
        <v>15</v>
      </c>
      <c r="C10857" s="53"/>
      <c r="D10857" s="53" t="s">
        <v>33872</v>
      </c>
    </row>
    <row r="10858" spans="1:4" ht="15" x14ac:dyDescent="0.25">
      <c r="A10858" s="53" t="s">
        <v>15383</v>
      </c>
      <c r="B10858" s="53">
        <v>15</v>
      </c>
      <c r="C10858" s="53"/>
      <c r="D10858" s="53" t="s">
        <v>33872</v>
      </c>
    </row>
    <row r="10859" spans="1:4" ht="15" x14ac:dyDescent="0.25">
      <c r="A10859" s="53" t="s">
        <v>15384</v>
      </c>
      <c r="B10859" s="53">
        <v>30</v>
      </c>
      <c r="C10859" s="53"/>
      <c r="D10859" s="53" t="s">
        <v>33872</v>
      </c>
    </row>
    <row r="10860" spans="1:4" ht="15" x14ac:dyDescent="0.25">
      <c r="A10860" s="53" t="s">
        <v>15385</v>
      </c>
      <c r="B10860" s="53">
        <v>30</v>
      </c>
      <c r="C10860" s="53" t="s">
        <v>33536</v>
      </c>
      <c r="D10860" s="53" t="s">
        <v>33872</v>
      </c>
    </row>
    <row r="10861" spans="1:4" ht="15" x14ac:dyDescent="0.25">
      <c r="A10861" s="53" t="s">
        <v>15386</v>
      </c>
      <c r="B10861" s="53">
        <v>10</v>
      </c>
      <c r="C10861" s="53"/>
      <c r="D10861" s="53" t="s">
        <v>33872</v>
      </c>
    </row>
    <row r="10862" spans="1:4" ht="15" x14ac:dyDescent="0.25">
      <c r="A10862" s="53" t="s">
        <v>15387</v>
      </c>
      <c r="B10862" s="53">
        <v>20</v>
      </c>
      <c r="C10862" s="53"/>
      <c r="D10862" s="53" t="s">
        <v>33872</v>
      </c>
    </row>
    <row r="10863" spans="1:4" ht="15" x14ac:dyDescent="0.25">
      <c r="A10863" s="53" t="s">
        <v>15388</v>
      </c>
      <c r="B10863" s="53">
        <v>30</v>
      </c>
      <c r="C10863" s="53"/>
      <c r="D10863" s="53" t="s">
        <v>33872</v>
      </c>
    </row>
    <row r="10864" spans="1:4" ht="15" x14ac:dyDescent="0.25">
      <c r="A10864" s="53" t="s">
        <v>15389</v>
      </c>
      <c r="B10864" s="53">
        <v>30</v>
      </c>
      <c r="C10864" s="53"/>
      <c r="D10864" s="53" t="s">
        <v>33872</v>
      </c>
    </row>
    <row r="10865" spans="1:4" ht="15" x14ac:dyDescent="0.25">
      <c r="A10865" s="53" t="s">
        <v>15390</v>
      </c>
      <c r="B10865" s="53">
        <v>40</v>
      </c>
      <c r="C10865" s="53"/>
      <c r="D10865" s="53" t="s">
        <v>33872</v>
      </c>
    </row>
    <row r="10866" spans="1:4" ht="15" x14ac:dyDescent="0.25">
      <c r="A10866" s="53" t="s">
        <v>15391</v>
      </c>
      <c r="B10866" s="53">
        <v>30</v>
      </c>
      <c r="C10866" s="53"/>
      <c r="D10866" s="53" t="s">
        <v>33872</v>
      </c>
    </row>
    <row r="10867" spans="1:4" ht="15" x14ac:dyDescent="0.25">
      <c r="A10867" s="53" t="s">
        <v>15392</v>
      </c>
      <c r="B10867" s="53">
        <v>30</v>
      </c>
      <c r="C10867" s="53"/>
      <c r="D10867" s="53" t="s">
        <v>33872</v>
      </c>
    </row>
    <row r="10868" spans="1:4" ht="15" x14ac:dyDescent="0.25">
      <c r="A10868" s="53" t="s">
        <v>15393</v>
      </c>
      <c r="B10868" s="53">
        <v>30</v>
      </c>
      <c r="C10868" s="53"/>
      <c r="D10868" s="53" t="s">
        <v>33872</v>
      </c>
    </row>
    <row r="10869" spans="1:4" ht="15" x14ac:dyDescent="0.25">
      <c r="A10869" s="53" t="s">
        <v>15394</v>
      </c>
      <c r="B10869" s="53">
        <v>30</v>
      </c>
      <c r="C10869" s="53"/>
      <c r="D10869" s="53" t="s">
        <v>33872</v>
      </c>
    </row>
    <row r="10870" spans="1:4" ht="15" x14ac:dyDescent="0.25">
      <c r="A10870" s="53" t="s">
        <v>15395</v>
      </c>
      <c r="B10870" s="53">
        <v>30</v>
      </c>
      <c r="C10870" s="53"/>
      <c r="D10870" s="53" t="s">
        <v>33872</v>
      </c>
    </row>
    <row r="10871" spans="1:4" ht="15" x14ac:dyDescent="0.25">
      <c r="A10871" s="53" t="s">
        <v>15396</v>
      </c>
      <c r="B10871" s="53">
        <v>30</v>
      </c>
      <c r="C10871" s="53"/>
      <c r="D10871" s="53" t="s">
        <v>33872</v>
      </c>
    </row>
    <row r="10872" spans="1:4" ht="15" x14ac:dyDescent="0.25">
      <c r="A10872" s="53" t="s">
        <v>15397</v>
      </c>
      <c r="B10872" s="53">
        <v>30</v>
      </c>
      <c r="C10872" s="53" t="s">
        <v>33536</v>
      </c>
      <c r="D10872" s="53" t="s">
        <v>33872</v>
      </c>
    </row>
    <row r="10873" spans="1:4" ht="15" x14ac:dyDescent="0.25">
      <c r="A10873" s="53" t="s">
        <v>15398</v>
      </c>
      <c r="B10873" s="53">
        <v>30</v>
      </c>
      <c r="C10873" s="53"/>
      <c r="D10873" s="53" t="s">
        <v>33872</v>
      </c>
    </row>
    <row r="10874" spans="1:4" ht="15" x14ac:dyDescent="0.25">
      <c r="A10874" s="53" t="s">
        <v>15399</v>
      </c>
      <c r="B10874" s="53">
        <v>30</v>
      </c>
      <c r="C10874" s="53"/>
      <c r="D10874" s="53" t="s">
        <v>33872</v>
      </c>
    </row>
    <row r="10875" spans="1:4" ht="15" x14ac:dyDescent="0.25">
      <c r="A10875" s="53" t="s">
        <v>15400</v>
      </c>
      <c r="B10875" s="53">
        <v>30</v>
      </c>
      <c r="C10875" s="53"/>
      <c r="D10875" s="53" t="s">
        <v>33872</v>
      </c>
    </row>
    <row r="10876" spans="1:4" ht="15" x14ac:dyDescent="0.25">
      <c r="A10876" s="53" t="s">
        <v>15401</v>
      </c>
      <c r="B10876" s="53">
        <v>0</v>
      </c>
      <c r="C10876" s="53" t="s">
        <v>33537</v>
      </c>
      <c r="D10876" s="53" t="s">
        <v>33872</v>
      </c>
    </row>
    <row r="10877" spans="1:4" ht="15" x14ac:dyDescent="0.25">
      <c r="A10877" s="53" t="s">
        <v>15402</v>
      </c>
      <c r="B10877" s="53">
        <v>60</v>
      </c>
      <c r="C10877" s="53"/>
      <c r="D10877" s="53" t="s">
        <v>33872</v>
      </c>
    </row>
    <row r="10878" spans="1:4" ht="15" x14ac:dyDescent="0.25">
      <c r="A10878" s="53" t="s">
        <v>15403</v>
      </c>
      <c r="B10878" s="53">
        <v>60</v>
      </c>
      <c r="C10878" s="53"/>
      <c r="D10878" s="53" t="s">
        <v>33872</v>
      </c>
    </row>
    <row r="10879" spans="1:4" ht="15" x14ac:dyDescent="0.25">
      <c r="A10879" s="53" t="s">
        <v>15404</v>
      </c>
      <c r="B10879" s="53">
        <v>0</v>
      </c>
      <c r="C10879" s="53" t="s">
        <v>33537</v>
      </c>
      <c r="D10879" s="53" t="s">
        <v>33872</v>
      </c>
    </row>
    <row r="10880" spans="1:4" ht="15" x14ac:dyDescent="0.25">
      <c r="A10880" s="53" t="s">
        <v>15405</v>
      </c>
      <c r="B10880" s="53">
        <v>20</v>
      </c>
      <c r="C10880" s="53" t="s">
        <v>33536</v>
      </c>
      <c r="D10880" s="53" t="s">
        <v>33872</v>
      </c>
    </row>
    <row r="10881" spans="1:4" ht="15" x14ac:dyDescent="0.25">
      <c r="A10881" s="53" t="s">
        <v>15406</v>
      </c>
      <c r="B10881" s="53">
        <v>20</v>
      </c>
      <c r="C10881" s="53" t="s">
        <v>33536</v>
      </c>
      <c r="D10881" s="53" t="s">
        <v>33872</v>
      </c>
    </row>
    <row r="10882" spans="1:4" ht="15" x14ac:dyDescent="0.25">
      <c r="A10882" s="53" t="s">
        <v>15407</v>
      </c>
      <c r="B10882" s="53">
        <v>60</v>
      </c>
      <c r="C10882" s="53" t="s">
        <v>33536</v>
      </c>
      <c r="D10882" s="53" t="s">
        <v>33873</v>
      </c>
    </row>
    <row r="10883" spans="1:4" ht="15" x14ac:dyDescent="0.25">
      <c r="A10883" s="53" t="s">
        <v>15408</v>
      </c>
      <c r="B10883" s="53">
        <v>60</v>
      </c>
      <c r="C10883" s="53" t="s">
        <v>33536</v>
      </c>
      <c r="D10883" s="53" t="s">
        <v>33873</v>
      </c>
    </row>
    <row r="10884" spans="1:4" ht="15" x14ac:dyDescent="0.25">
      <c r="A10884" s="53" t="s">
        <v>15409</v>
      </c>
      <c r="B10884" s="53">
        <v>60</v>
      </c>
      <c r="C10884" s="53" t="s">
        <v>33536</v>
      </c>
      <c r="D10884" s="53" t="s">
        <v>33873</v>
      </c>
    </row>
    <row r="10885" spans="1:4" ht="15" x14ac:dyDescent="0.25">
      <c r="A10885" s="53" t="s">
        <v>15410</v>
      </c>
      <c r="B10885" s="53">
        <v>60</v>
      </c>
      <c r="C10885" s="53" t="s">
        <v>33536</v>
      </c>
      <c r="D10885" s="53" t="s">
        <v>33873</v>
      </c>
    </row>
    <row r="10886" spans="1:4" ht="15" x14ac:dyDescent="0.25">
      <c r="A10886" s="53" t="s">
        <v>15411</v>
      </c>
      <c r="B10886" s="53">
        <v>60</v>
      </c>
      <c r="C10886" s="53" t="s">
        <v>33536</v>
      </c>
      <c r="D10886" s="53" t="s">
        <v>33873</v>
      </c>
    </row>
    <row r="10887" spans="1:4" ht="15" x14ac:dyDescent="0.25">
      <c r="A10887" s="53" t="s">
        <v>15412</v>
      </c>
      <c r="B10887" s="53">
        <v>60</v>
      </c>
      <c r="C10887" s="53" t="s">
        <v>33536</v>
      </c>
      <c r="D10887" s="53" t="s">
        <v>33873</v>
      </c>
    </row>
    <row r="10888" spans="1:4" ht="15" x14ac:dyDescent="0.25">
      <c r="A10888" s="53" t="s">
        <v>15413</v>
      </c>
      <c r="B10888" s="53">
        <v>60</v>
      </c>
      <c r="C10888" s="53" t="s">
        <v>33536</v>
      </c>
      <c r="D10888" s="53" t="s">
        <v>33873</v>
      </c>
    </row>
    <row r="10889" spans="1:4" ht="15" x14ac:dyDescent="0.25">
      <c r="A10889" s="53" t="s">
        <v>15414</v>
      </c>
      <c r="B10889" s="53">
        <v>60</v>
      </c>
      <c r="C10889" s="53" t="s">
        <v>33536</v>
      </c>
      <c r="D10889" s="53" t="s">
        <v>33873</v>
      </c>
    </row>
    <row r="10890" spans="1:4" ht="15" x14ac:dyDescent="0.25">
      <c r="A10890" s="53" t="s">
        <v>33120</v>
      </c>
      <c r="B10890" s="53">
        <v>30</v>
      </c>
      <c r="C10890" s="53" t="s">
        <v>33536</v>
      </c>
      <c r="D10890" s="53" t="s">
        <v>33873</v>
      </c>
    </row>
    <row r="10891" spans="1:4" ht="15" x14ac:dyDescent="0.25">
      <c r="A10891" s="53" t="s">
        <v>33121</v>
      </c>
      <c r="B10891" s="53">
        <v>30</v>
      </c>
      <c r="C10891" s="53" t="s">
        <v>33536</v>
      </c>
      <c r="D10891" s="53" t="s">
        <v>33873</v>
      </c>
    </row>
    <row r="10892" spans="1:4" ht="15" x14ac:dyDescent="0.25">
      <c r="A10892" s="53" t="s">
        <v>33122</v>
      </c>
      <c r="B10892" s="53">
        <v>30</v>
      </c>
      <c r="C10892" s="53" t="s">
        <v>33536</v>
      </c>
      <c r="D10892" s="53" t="s">
        <v>33873</v>
      </c>
    </row>
    <row r="10893" spans="1:4" ht="15" x14ac:dyDescent="0.25">
      <c r="A10893" s="53" t="s">
        <v>15415</v>
      </c>
      <c r="B10893" s="53">
        <v>40</v>
      </c>
      <c r="C10893" s="53" t="s">
        <v>33536</v>
      </c>
      <c r="D10893" s="53" t="s">
        <v>33872</v>
      </c>
    </row>
    <row r="10894" spans="1:4" ht="15" x14ac:dyDescent="0.25">
      <c r="A10894" s="53" t="s">
        <v>15416</v>
      </c>
      <c r="B10894" s="53">
        <v>35</v>
      </c>
      <c r="C10894" s="53" t="s">
        <v>33536</v>
      </c>
      <c r="D10894" s="53" t="s">
        <v>33872</v>
      </c>
    </row>
    <row r="10895" spans="1:4" ht="15" x14ac:dyDescent="0.25">
      <c r="A10895" s="53" t="s">
        <v>15417</v>
      </c>
      <c r="B10895" s="53">
        <v>35</v>
      </c>
      <c r="C10895" s="53" t="s">
        <v>33536</v>
      </c>
      <c r="D10895" s="53" t="s">
        <v>33872</v>
      </c>
    </row>
    <row r="10896" spans="1:4" ht="15" x14ac:dyDescent="0.25">
      <c r="A10896" s="53" t="s">
        <v>15418</v>
      </c>
      <c r="B10896" s="53">
        <v>10</v>
      </c>
      <c r="C10896" s="53" t="s">
        <v>33536</v>
      </c>
      <c r="D10896" s="53" t="s">
        <v>33872</v>
      </c>
    </row>
    <row r="10897" spans="1:4" ht="15" x14ac:dyDescent="0.25">
      <c r="A10897" s="53" t="s">
        <v>15419</v>
      </c>
      <c r="B10897" s="53">
        <v>10</v>
      </c>
      <c r="C10897" s="53" t="s">
        <v>33536</v>
      </c>
      <c r="D10897" s="53" t="s">
        <v>33872</v>
      </c>
    </row>
    <row r="10898" spans="1:4" ht="15" x14ac:dyDescent="0.25">
      <c r="A10898" s="53" t="s">
        <v>15420</v>
      </c>
      <c r="B10898" s="53">
        <v>30</v>
      </c>
      <c r="C10898" s="53" t="s">
        <v>33536</v>
      </c>
      <c r="D10898" s="53" t="s">
        <v>33872</v>
      </c>
    </row>
    <row r="10899" spans="1:4" ht="15" x14ac:dyDescent="0.25">
      <c r="A10899" s="53" t="s">
        <v>15421</v>
      </c>
      <c r="B10899" s="53">
        <v>20</v>
      </c>
      <c r="C10899" s="53" t="s">
        <v>33536</v>
      </c>
      <c r="D10899" s="53" t="s">
        <v>33872</v>
      </c>
    </row>
    <row r="10900" spans="1:4" ht="15" x14ac:dyDescent="0.25">
      <c r="A10900" s="53" t="s">
        <v>15422</v>
      </c>
      <c r="B10900" s="53">
        <v>10</v>
      </c>
      <c r="C10900" s="53" t="s">
        <v>33536</v>
      </c>
      <c r="D10900" s="53" t="s">
        <v>33872</v>
      </c>
    </row>
    <row r="10901" spans="1:4" ht="15" x14ac:dyDescent="0.25">
      <c r="A10901" s="53" t="s">
        <v>15423</v>
      </c>
      <c r="B10901" s="53">
        <v>20</v>
      </c>
      <c r="C10901" s="53" t="s">
        <v>33536</v>
      </c>
      <c r="D10901" s="53" t="s">
        <v>33872</v>
      </c>
    </row>
    <row r="10902" spans="1:4" ht="15" x14ac:dyDescent="0.25">
      <c r="A10902" s="53" t="s">
        <v>15424</v>
      </c>
      <c r="B10902" s="53">
        <v>30</v>
      </c>
      <c r="C10902" s="53" t="s">
        <v>33536</v>
      </c>
      <c r="D10902" s="53" t="s">
        <v>33872</v>
      </c>
    </row>
    <row r="10903" spans="1:4" ht="15" x14ac:dyDescent="0.25">
      <c r="A10903" s="53" t="s">
        <v>15425</v>
      </c>
      <c r="B10903" s="53">
        <v>30</v>
      </c>
      <c r="C10903" s="53" t="s">
        <v>33536</v>
      </c>
      <c r="D10903" s="53" t="s">
        <v>33872</v>
      </c>
    </row>
    <row r="10904" spans="1:4" ht="15" x14ac:dyDescent="0.25">
      <c r="A10904" s="53" t="s">
        <v>15426</v>
      </c>
      <c r="B10904" s="53">
        <v>10</v>
      </c>
      <c r="C10904" s="53" t="s">
        <v>33536</v>
      </c>
      <c r="D10904" s="53" t="s">
        <v>33872</v>
      </c>
    </row>
    <row r="10905" spans="1:4" ht="15" x14ac:dyDescent="0.25">
      <c r="A10905" s="53" t="s">
        <v>15427</v>
      </c>
      <c r="B10905" s="53">
        <v>15</v>
      </c>
      <c r="C10905" s="53" t="s">
        <v>33536</v>
      </c>
      <c r="D10905" s="53" t="s">
        <v>33872</v>
      </c>
    </row>
    <row r="10906" spans="1:4" ht="15" x14ac:dyDescent="0.25">
      <c r="A10906" s="53" t="s">
        <v>15428</v>
      </c>
      <c r="B10906" s="53">
        <v>15</v>
      </c>
      <c r="C10906" s="53" t="s">
        <v>33536</v>
      </c>
      <c r="D10906" s="53" t="s">
        <v>33872</v>
      </c>
    </row>
    <row r="10907" spans="1:4" ht="15" x14ac:dyDescent="0.25">
      <c r="A10907" s="53" t="s">
        <v>15429</v>
      </c>
      <c r="B10907" s="53">
        <v>15</v>
      </c>
      <c r="C10907" s="53" t="s">
        <v>33536</v>
      </c>
      <c r="D10907" s="53" t="s">
        <v>33872</v>
      </c>
    </row>
    <row r="10908" spans="1:4" ht="15" x14ac:dyDescent="0.25">
      <c r="A10908" s="53" t="s">
        <v>15430</v>
      </c>
      <c r="B10908" s="53">
        <v>15</v>
      </c>
      <c r="C10908" s="53" t="s">
        <v>33536</v>
      </c>
      <c r="D10908" s="53" t="s">
        <v>33872</v>
      </c>
    </row>
    <row r="10909" spans="1:4" ht="15" x14ac:dyDescent="0.25">
      <c r="A10909" s="53" t="s">
        <v>15431</v>
      </c>
      <c r="B10909" s="53">
        <v>0</v>
      </c>
      <c r="C10909" s="53" t="s">
        <v>33536</v>
      </c>
      <c r="D10909" s="53" t="s">
        <v>33872</v>
      </c>
    </row>
    <row r="10910" spans="1:4" ht="15" x14ac:dyDescent="0.25">
      <c r="A10910" s="53" t="s">
        <v>15432</v>
      </c>
      <c r="B10910" s="53">
        <v>20</v>
      </c>
      <c r="C10910" s="53" t="s">
        <v>33536</v>
      </c>
      <c r="D10910" s="53" t="s">
        <v>33872</v>
      </c>
    </row>
    <row r="10911" spans="1:4" ht="15" x14ac:dyDescent="0.25">
      <c r="A10911" s="53" t="s">
        <v>15433</v>
      </c>
      <c r="B10911" s="53">
        <v>30</v>
      </c>
      <c r="C10911" s="53" t="s">
        <v>33536</v>
      </c>
      <c r="D10911" s="53" t="s">
        <v>33872</v>
      </c>
    </row>
    <row r="10912" spans="1:4" ht="15" x14ac:dyDescent="0.25">
      <c r="A10912" s="53" t="s">
        <v>15434</v>
      </c>
      <c r="B10912" s="53">
        <v>30</v>
      </c>
      <c r="C10912" s="53" t="s">
        <v>33536</v>
      </c>
      <c r="D10912" s="53" t="s">
        <v>33872</v>
      </c>
    </row>
    <row r="10913" spans="1:4" ht="15" x14ac:dyDescent="0.25">
      <c r="A10913" s="53" t="s">
        <v>15435</v>
      </c>
      <c r="B10913" s="53">
        <v>40</v>
      </c>
      <c r="C10913" s="53" t="s">
        <v>33536</v>
      </c>
      <c r="D10913" s="53" t="s">
        <v>33872</v>
      </c>
    </row>
    <row r="10914" spans="1:4" ht="15" x14ac:dyDescent="0.25">
      <c r="A10914" s="53" t="s">
        <v>15436</v>
      </c>
      <c r="B10914" s="53">
        <v>15</v>
      </c>
      <c r="C10914" s="53" t="s">
        <v>33536</v>
      </c>
      <c r="D10914" s="53" t="s">
        <v>33872</v>
      </c>
    </row>
    <row r="10915" spans="1:4" ht="15" x14ac:dyDescent="0.25">
      <c r="A10915" s="53" t="s">
        <v>15437</v>
      </c>
      <c r="B10915" s="53">
        <v>15</v>
      </c>
      <c r="C10915" s="53" t="s">
        <v>33536</v>
      </c>
      <c r="D10915" s="53" t="s">
        <v>33872</v>
      </c>
    </row>
    <row r="10916" spans="1:4" ht="15" x14ac:dyDescent="0.25">
      <c r="A10916" s="53" t="s">
        <v>15438</v>
      </c>
      <c r="B10916" s="53">
        <v>15</v>
      </c>
      <c r="C10916" s="53" t="s">
        <v>33536</v>
      </c>
      <c r="D10916" s="53" t="s">
        <v>33872</v>
      </c>
    </row>
    <row r="10917" spans="1:4" ht="15" x14ac:dyDescent="0.25">
      <c r="A10917" s="53" t="s">
        <v>15439</v>
      </c>
      <c r="B10917" s="53">
        <v>60</v>
      </c>
      <c r="C10917" s="53" t="s">
        <v>33536</v>
      </c>
      <c r="D10917" s="53" t="s">
        <v>33872</v>
      </c>
    </row>
    <row r="10918" spans="1:4" ht="15" x14ac:dyDescent="0.25">
      <c r="A10918" s="53" t="s">
        <v>15440</v>
      </c>
      <c r="B10918" s="53">
        <v>10</v>
      </c>
      <c r="C10918" s="53" t="s">
        <v>33536</v>
      </c>
      <c r="D10918" s="53" t="s">
        <v>33872</v>
      </c>
    </row>
    <row r="10919" spans="1:4" ht="15" x14ac:dyDescent="0.25">
      <c r="A10919" s="53" t="s">
        <v>15441</v>
      </c>
      <c r="B10919" s="53">
        <v>0</v>
      </c>
      <c r="C10919" s="53" t="s">
        <v>33536</v>
      </c>
      <c r="D10919" s="53" t="s">
        <v>33872</v>
      </c>
    </row>
    <row r="10920" spans="1:4" ht="15" x14ac:dyDescent="0.25">
      <c r="A10920" s="53" t="s">
        <v>15442</v>
      </c>
      <c r="B10920" s="53">
        <v>15</v>
      </c>
      <c r="C10920" s="53" t="s">
        <v>33536</v>
      </c>
      <c r="D10920" s="53" t="s">
        <v>33872</v>
      </c>
    </row>
    <row r="10921" spans="1:4" ht="15" x14ac:dyDescent="0.25">
      <c r="A10921" s="53" t="s">
        <v>15443</v>
      </c>
      <c r="B10921" s="53">
        <v>60</v>
      </c>
      <c r="C10921" s="53"/>
      <c r="D10921" s="53" t="s">
        <v>33872</v>
      </c>
    </row>
    <row r="10922" spans="1:4" ht="15" x14ac:dyDescent="0.25">
      <c r="A10922" s="53" t="s">
        <v>15444</v>
      </c>
      <c r="B10922" s="53">
        <v>60</v>
      </c>
      <c r="C10922" s="53" t="s">
        <v>33536</v>
      </c>
      <c r="D10922" s="53" t="s">
        <v>33872</v>
      </c>
    </row>
    <row r="10923" spans="1:4" ht="15" x14ac:dyDescent="0.25">
      <c r="A10923" s="53" t="s">
        <v>15445</v>
      </c>
      <c r="B10923" s="53">
        <v>60</v>
      </c>
      <c r="C10923" s="53" t="s">
        <v>33536</v>
      </c>
      <c r="D10923" s="53" t="s">
        <v>33872</v>
      </c>
    </row>
    <row r="10924" spans="1:4" ht="15" x14ac:dyDescent="0.25">
      <c r="A10924" s="53" t="s">
        <v>15446</v>
      </c>
      <c r="B10924" s="53">
        <v>15</v>
      </c>
      <c r="C10924" s="53" t="s">
        <v>33536</v>
      </c>
      <c r="D10924" s="53" t="s">
        <v>33872</v>
      </c>
    </row>
    <row r="10925" spans="1:4" ht="15" x14ac:dyDescent="0.25">
      <c r="A10925" s="53" t="s">
        <v>15447</v>
      </c>
      <c r="B10925" s="53">
        <v>15</v>
      </c>
      <c r="C10925" s="53" t="s">
        <v>33536</v>
      </c>
      <c r="D10925" s="53" t="s">
        <v>33872</v>
      </c>
    </row>
    <row r="10926" spans="1:4" ht="15" x14ac:dyDescent="0.25">
      <c r="A10926" s="53" t="s">
        <v>15448</v>
      </c>
      <c r="B10926" s="53">
        <v>15</v>
      </c>
      <c r="C10926" s="53" t="s">
        <v>33536</v>
      </c>
      <c r="D10926" s="53" t="s">
        <v>33872</v>
      </c>
    </row>
    <row r="10927" spans="1:4" ht="15" x14ac:dyDescent="0.25">
      <c r="A10927" s="53" t="s">
        <v>15449</v>
      </c>
      <c r="B10927" s="53">
        <v>15</v>
      </c>
      <c r="C10927" s="53" t="s">
        <v>33536</v>
      </c>
      <c r="D10927" s="53" t="s">
        <v>33872</v>
      </c>
    </row>
    <row r="10928" spans="1:4" ht="15" x14ac:dyDescent="0.25">
      <c r="A10928" s="53" t="s">
        <v>15450</v>
      </c>
      <c r="B10928" s="53">
        <v>15</v>
      </c>
      <c r="C10928" s="53" t="s">
        <v>33536</v>
      </c>
      <c r="D10928" s="53" t="s">
        <v>33872</v>
      </c>
    </row>
    <row r="10929" spans="1:4" ht="15" x14ac:dyDescent="0.25">
      <c r="A10929" s="53" t="s">
        <v>15451</v>
      </c>
      <c r="B10929" s="53">
        <v>15</v>
      </c>
      <c r="C10929" s="53" t="s">
        <v>33536</v>
      </c>
      <c r="D10929" s="53" t="s">
        <v>33872</v>
      </c>
    </row>
    <row r="10930" spans="1:4" ht="15" x14ac:dyDescent="0.25">
      <c r="A10930" s="53" t="s">
        <v>15452</v>
      </c>
      <c r="B10930" s="53">
        <v>15</v>
      </c>
      <c r="C10930" s="53" t="s">
        <v>33536</v>
      </c>
      <c r="D10930" s="53" t="s">
        <v>33872</v>
      </c>
    </row>
    <row r="10931" spans="1:4" ht="15" x14ac:dyDescent="0.25">
      <c r="A10931" s="53" t="s">
        <v>15453</v>
      </c>
      <c r="B10931" s="53">
        <v>15</v>
      </c>
      <c r="C10931" s="53" t="s">
        <v>33536</v>
      </c>
      <c r="D10931" s="53" t="s">
        <v>33872</v>
      </c>
    </row>
    <row r="10932" spans="1:4" ht="15" x14ac:dyDescent="0.25">
      <c r="A10932" s="53" t="s">
        <v>15454</v>
      </c>
      <c r="B10932" s="53">
        <v>30</v>
      </c>
      <c r="C10932" s="53" t="s">
        <v>33536</v>
      </c>
      <c r="D10932" s="53" t="s">
        <v>33872</v>
      </c>
    </row>
    <row r="10933" spans="1:4" ht="15" x14ac:dyDescent="0.25">
      <c r="A10933" s="53" t="s">
        <v>15455</v>
      </c>
      <c r="B10933" s="53">
        <v>30</v>
      </c>
      <c r="C10933" s="53" t="s">
        <v>33536</v>
      </c>
      <c r="D10933" s="53" t="s">
        <v>33872</v>
      </c>
    </row>
    <row r="10934" spans="1:4" ht="15" x14ac:dyDescent="0.25">
      <c r="A10934" s="53" t="s">
        <v>15456</v>
      </c>
      <c r="B10934" s="53">
        <v>30</v>
      </c>
      <c r="C10934" s="53" t="s">
        <v>33536</v>
      </c>
      <c r="D10934" s="53" t="s">
        <v>33872</v>
      </c>
    </row>
    <row r="10935" spans="1:4" ht="15" x14ac:dyDescent="0.25">
      <c r="A10935" s="53" t="s">
        <v>15457</v>
      </c>
      <c r="B10935" s="53">
        <v>30</v>
      </c>
      <c r="C10935" s="53" t="s">
        <v>33536</v>
      </c>
      <c r="D10935" s="53" t="s">
        <v>33872</v>
      </c>
    </row>
    <row r="10936" spans="1:4" ht="15" x14ac:dyDescent="0.25">
      <c r="A10936" s="53" t="s">
        <v>15458</v>
      </c>
      <c r="B10936" s="53">
        <v>30</v>
      </c>
      <c r="C10936" s="53" t="s">
        <v>33536</v>
      </c>
      <c r="D10936" s="53" t="s">
        <v>33872</v>
      </c>
    </row>
    <row r="10937" spans="1:4" ht="15" x14ac:dyDescent="0.25">
      <c r="A10937" s="53" t="s">
        <v>15459</v>
      </c>
      <c r="B10937" s="53">
        <v>30</v>
      </c>
      <c r="C10937" s="53" t="s">
        <v>33536</v>
      </c>
      <c r="D10937" s="53" t="s">
        <v>33872</v>
      </c>
    </row>
    <row r="10938" spans="1:4" ht="15" x14ac:dyDescent="0.25">
      <c r="A10938" s="53" t="s">
        <v>15460</v>
      </c>
      <c r="B10938" s="53">
        <v>15</v>
      </c>
      <c r="C10938" s="53" t="s">
        <v>33536</v>
      </c>
      <c r="D10938" s="53" t="s">
        <v>33872</v>
      </c>
    </row>
    <row r="10939" spans="1:4" ht="15" x14ac:dyDescent="0.25">
      <c r="A10939" s="53" t="s">
        <v>15461</v>
      </c>
      <c r="B10939" s="53">
        <v>15</v>
      </c>
      <c r="C10939" s="53" t="s">
        <v>33536</v>
      </c>
      <c r="D10939" s="53" t="s">
        <v>33872</v>
      </c>
    </row>
    <row r="10940" spans="1:4" ht="15" x14ac:dyDescent="0.25">
      <c r="A10940" s="53" t="s">
        <v>15462</v>
      </c>
      <c r="B10940" s="53">
        <v>15</v>
      </c>
      <c r="C10940" s="53" t="s">
        <v>33536</v>
      </c>
      <c r="D10940" s="53" t="s">
        <v>33872</v>
      </c>
    </row>
    <row r="10941" spans="1:4" ht="15" x14ac:dyDescent="0.25">
      <c r="A10941" s="53" t="s">
        <v>15463</v>
      </c>
      <c r="B10941" s="53">
        <v>15</v>
      </c>
      <c r="C10941" s="53" t="s">
        <v>33536</v>
      </c>
      <c r="D10941" s="53" t="s">
        <v>33872</v>
      </c>
    </row>
    <row r="10942" spans="1:4" ht="15" x14ac:dyDescent="0.25">
      <c r="A10942" s="53" t="s">
        <v>15464</v>
      </c>
      <c r="B10942" s="53">
        <v>15</v>
      </c>
      <c r="C10942" s="53" t="s">
        <v>33536</v>
      </c>
      <c r="D10942" s="53" t="s">
        <v>33872</v>
      </c>
    </row>
    <row r="10943" spans="1:4" ht="15" x14ac:dyDescent="0.25">
      <c r="A10943" s="53" t="s">
        <v>15465</v>
      </c>
      <c r="B10943" s="53">
        <v>15</v>
      </c>
      <c r="C10943" s="53" t="s">
        <v>33536</v>
      </c>
      <c r="D10943" s="53" t="s">
        <v>33872</v>
      </c>
    </row>
    <row r="10944" spans="1:4" ht="15" x14ac:dyDescent="0.25">
      <c r="A10944" s="53" t="s">
        <v>15466</v>
      </c>
      <c r="B10944" s="53">
        <v>15</v>
      </c>
      <c r="C10944" s="53" t="s">
        <v>33536</v>
      </c>
      <c r="D10944" s="53" t="s">
        <v>33872</v>
      </c>
    </row>
    <row r="10945" spans="1:4" ht="15" x14ac:dyDescent="0.25">
      <c r="A10945" s="53" t="s">
        <v>15467</v>
      </c>
      <c r="B10945" s="53">
        <v>15</v>
      </c>
      <c r="C10945" s="53" t="s">
        <v>33536</v>
      </c>
      <c r="D10945" s="53" t="s">
        <v>33872</v>
      </c>
    </row>
    <row r="10946" spans="1:4" ht="15" x14ac:dyDescent="0.25">
      <c r="A10946" s="53" t="s">
        <v>15468</v>
      </c>
      <c r="B10946" s="53">
        <v>15</v>
      </c>
      <c r="C10946" s="53" t="s">
        <v>33558</v>
      </c>
      <c r="D10946" s="53" t="s">
        <v>33872</v>
      </c>
    </row>
    <row r="10947" spans="1:4" ht="15" x14ac:dyDescent="0.25">
      <c r="A10947" s="53" t="s">
        <v>15469</v>
      </c>
      <c r="B10947" s="53">
        <v>30</v>
      </c>
      <c r="C10947" s="53" t="s">
        <v>33558</v>
      </c>
      <c r="D10947" s="53" t="s">
        <v>33872</v>
      </c>
    </row>
    <row r="10948" spans="1:4" ht="15" x14ac:dyDescent="0.25">
      <c r="A10948" s="53" t="s">
        <v>15470</v>
      </c>
      <c r="B10948" s="53">
        <v>0</v>
      </c>
      <c r="C10948" s="53" t="s">
        <v>33537</v>
      </c>
      <c r="D10948" s="53" t="s">
        <v>33872</v>
      </c>
    </row>
    <row r="10949" spans="1:4" ht="15" x14ac:dyDescent="0.25">
      <c r="A10949" s="53" t="s">
        <v>15471</v>
      </c>
      <c r="B10949" s="53">
        <v>10</v>
      </c>
      <c r="C10949" s="53" t="s">
        <v>33536</v>
      </c>
      <c r="D10949" s="53" t="s">
        <v>33872</v>
      </c>
    </row>
    <row r="10950" spans="1:4" ht="15" x14ac:dyDescent="0.25">
      <c r="A10950" s="53" t="s">
        <v>15472</v>
      </c>
      <c r="B10950" s="53">
        <v>10</v>
      </c>
      <c r="C10950" s="53" t="s">
        <v>33536</v>
      </c>
      <c r="D10950" s="53" t="s">
        <v>33872</v>
      </c>
    </row>
    <row r="10951" spans="1:4" ht="15" x14ac:dyDescent="0.25">
      <c r="A10951" s="53" t="s">
        <v>15473</v>
      </c>
      <c r="B10951" s="53">
        <v>30</v>
      </c>
      <c r="C10951" s="53" t="s">
        <v>33536</v>
      </c>
      <c r="D10951" s="53" t="s">
        <v>33872</v>
      </c>
    </row>
    <row r="10952" spans="1:4" ht="15" x14ac:dyDescent="0.25">
      <c r="A10952" s="53" t="s">
        <v>15474</v>
      </c>
      <c r="B10952" s="53">
        <v>30</v>
      </c>
      <c r="C10952" s="53" t="s">
        <v>33536</v>
      </c>
      <c r="D10952" s="53" t="s">
        <v>33872</v>
      </c>
    </row>
    <row r="10953" spans="1:4" ht="15" x14ac:dyDescent="0.25">
      <c r="A10953" s="53" t="s">
        <v>15475</v>
      </c>
      <c r="B10953" s="53">
        <v>30</v>
      </c>
      <c r="C10953" s="53" t="s">
        <v>33536</v>
      </c>
      <c r="D10953" s="53" t="s">
        <v>33872</v>
      </c>
    </row>
    <row r="10954" spans="1:4" ht="15" x14ac:dyDescent="0.25">
      <c r="A10954" s="53" t="s">
        <v>15476</v>
      </c>
      <c r="B10954" s="53">
        <v>30</v>
      </c>
      <c r="C10954" s="53" t="s">
        <v>33536</v>
      </c>
      <c r="D10954" s="53" t="s">
        <v>33872</v>
      </c>
    </row>
    <row r="10955" spans="1:4" ht="15" x14ac:dyDescent="0.25">
      <c r="A10955" s="53" t="s">
        <v>15477</v>
      </c>
      <c r="B10955" s="53">
        <v>30</v>
      </c>
      <c r="C10955" s="53" t="s">
        <v>33536</v>
      </c>
      <c r="D10955" s="53" t="s">
        <v>33872</v>
      </c>
    </row>
    <row r="10956" spans="1:4" ht="15" x14ac:dyDescent="0.25">
      <c r="A10956" s="53" t="s">
        <v>15478</v>
      </c>
      <c r="B10956" s="53">
        <v>30</v>
      </c>
      <c r="C10956" s="53" t="s">
        <v>33536</v>
      </c>
      <c r="D10956" s="53" t="s">
        <v>33872</v>
      </c>
    </row>
    <row r="10957" spans="1:4" ht="15" x14ac:dyDescent="0.25">
      <c r="A10957" s="53" t="s">
        <v>15479</v>
      </c>
      <c r="B10957" s="53">
        <v>30</v>
      </c>
      <c r="C10957" s="53" t="s">
        <v>33536</v>
      </c>
      <c r="D10957" s="53" t="s">
        <v>33872</v>
      </c>
    </row>
    <row r="10958" spans="1:4" ht="15" x14ac:dyDescent="0.25">
      <c r="A10958" s="53" t="s">
        <v>15480</v>
      </c>
      <c r="B10958" s="53">
        <v>30</v>
      </c>
      <c r="C10958" s="53"/>
      <c r="D10958" s="53" t="s">
        <v>33872</v>
      </c>
    </row>
    <row r="10959" spans="1:4" ht="15" x14ac:dyDescent="0.25">
      <c r="A10959" s="53" t="s">
        <v>15481</v>
      </c>
      <c r="B10959" s="53">
        <v>30</v>
      </c>
      <c r="C10959" s="53"/>
      <c r="D10959" s="53" t="s">
        <v>33872</v>
      </c>
    </row>
    <row r="10960" spans="1:4" ht="15" x14ac:dyDescent="0.25">
      <c r="A10960" s="53" t="s">
        <v>15482</v>
      </c>
      <c r="B10960" s="53">
        <v>30</v>
      </c>
      <c r="C10960" s="53" t="s">
        <v>33536</v>
      </c>
      <c r="D10960" s="53" t="s">
        <v>33872</v>
      </c>
    </row>
    <row r="10961" spans="1:4" ht="15" x14ac:dyDescent="0.25">
      <c r="A10961" s="53" t="s">
        <v>15483</v>
      </c>
      <c r="B10961" s="53">
        <v>30</v>
      </c>
      <c r="C10961" s="53"/>
      <c r="D10961" s="53" t="s">
        <v>33872</v>
      </c>
    </row>
    <row r="10962" spans="1:4" ht="15" x14ac:dyDescent="0.25">
      <c r="A10962" s="53" t="s">
        <v>15484</v>
      </c>
      <c r="B10962" s="53">
        <v>30</v>
      </c>
      <c r="C10962" s="53"/>
      <c r="D10962" s="53" t="s">
        <v>33872</v>
      </c>
    </row>
    <row r="10963" spans="1:4" ht="15" x14ac:dyDescent="0.25">
      <c r="A10963" s="53" t="s">
        <v>15485</v>
      </c>
      <c r="B10963" s="53">
        <v>30</v>
      </c>
      <c r="C10963" s="53" t="s">
        <v>33536</v>
      </c>
      <c r="D10963" s="53" t="s">
        <v>33872</v>
      </c>
    </row>
    <row r="10964" spans="1:4" ht="15" x14ac:dyDescent="0.25">
      <c r="A10964" s="53" t="s">
        <v>15486</v>
      </c>
      <c r="B10964" s="53">
        <v>15</v>
      </c>
      <c r="C10964" s="53" t="s">
        <v>33558</v>
      </c>
      <c r="D10964" s="53" t="s">
        <v>33873</v>
      </c>
    </row>
    <row r="10965" spans="1:4" ht="15" x14ac:dyDescent="0.25">
      <c r="A10965" s="53" t="s">
        <v>15487</v>
      </c>
      <c r="B10965" s="53">
        <v>30</v>
      </c>
      <c r="C10965" s="53" t="s">
        <v>33558</v>
      </c>
      <c r="D10965" s="53" t="s">
        <v>33873</v>
      </c>
    </row>
    <row r="10966" spans="1:4" ht="15" x14ac:dyDescent="0.25">
      <c r="A10966" s="53" t="s">
        <v>15488</v>
      </c>
      <c r="B10966" s="53">
        <v>15</v>
      </c>
      <c r="C10966" s="53"/>
      <c r="D10966" s="53" t="s">
        <v>33872</v>
      </c>
    </row>
    <row r="10967" spans="1:4" ht="15" x14ac:dyDescent="0.25">
      <c r="A10967" s="53" t="s">
        <v>15489</v>
      </c>
      <c r="B10967" s="53">
        <v>20</v>
      </c>
      <c r="C10967" s="53" t="s">
        <v>33536</v>
      </c>
      <c r="D10967" s="53" t="s">
        <v>33872</v>
      </c>
    </row>
    <row r="10968" spans="1:4" ht="15" x14ac:dyDescent="0.25">
      <c r="A10968" s="53" t="s">
        <v>15490</v>
      </c>
      <c r="B10968" s="53">
        <v>30</v>
      </c>
      <c r="C10968" s="53" t="s">
        <v>33536</v>
      </c>
      <c r="D10968" s="53" t="s">
        <v>33872</v>
      </c>
    </row>
    <row r="10969" spans="1:4" ht="15" x14ac:dyDescent="0.25">
      <c r="A10969" s="53" t="s">
        <v>15491</v>
      </c>
      <c r="B10969" s="53">
        <v>30</v>
      </c>
      <c r="C10969" s="53" t="s">
        <v>33536</v>
      </c>
      <c r="D10969" s="53" t="s">
        <v>33872</v>
      </c>
    </row>
    <row r="10970" spans="1:4" ht="15" x14ac:dyDescent="0.25">
      <c r="A10970" s="53" t="s">
        <v>15492</v>
      </c>
      <c r="B10970" s="53">
        <v>15</v>
      </c>
      <c r="C10970" s="53" t="s">
        <v>33536</v>
      </c>
      <c r="D10970" s="53" t="s">
        <v>33872</v>
      </c>
    </row>
    <row r="10971" spans="1:4" ht="15" x14ac:dyDescent="0.25">
      <c r="A10971" s="53" t="s">
        <v>15493</v>
      </c>
      <c r="B10971" s="53">
        <v>15</v>
      </c>
      <c r="C10971" s="53" t="s">
        <v>33536</v>
      </c>
      <c r="D10971" s="53" t="s">
        <v>33872</v>
      </c>
    </row>
    <row r="10972" spans="1:4" ht="15" x14ac:dyDescent="0.25">
      <c r="A10972" s="53" t="s">
        <v>15494</v>
      </c>
      <c r="B10972" s="53">
        <v>15</v>
      </c>
      <c r="C10972" s="53" t="s">
        <v>33536</v>
      </c>
      <c r="D10972" s="53" t="s">
        <v>33872</v>
      </c>
    </row>
    <row r="10973" spans="1:4" ht="15" x14ac:dyDescent="0.25">
      <c r="A10973" s="53" t="s">
        <v>15495</v>
      </c>
      <c r="B10973" s="53">
        <v>10</v>
      </c>
      <c r="C10973" s="53" t="s">
        <v>33536</v>
      </c>
      <c r="D10973" s="53" t="s">
        <v>33872</v>
      </c>
    </row>
    <row r="10974" spans="1:4" ht="15" x14ac:dyDescent="0.25">
      <c r="A10974" s="53" t="s">
        <v>15496</v>
      </c>
      <c r="B10974" s="53">
        <v>20</v>
      </c>
      <c r="C10974" s="53" t="s">
        <v>33536</v>
      </c>
      <c r="D10974" s="53" t="s">
        <v>33872</v>
      </c>
    </row>
    <row r="10975" spans="1:4" ht="15" x14ac:dyDescent="0.25">
      <c r="A10975" s="53" t="s">
        <v>15497</v>
      </c>
      <c r="B10975" s="53">
        <v>30</v>
      </c>
      <c r="C10975" s="53" t="s">
        <v>33536</v>
      </c>
      <c r="D10975" s="53" t="s">
        <v>33872</v>
      </c>
    </row>
    <row r="10976" spans="1:4" ht="15" x14ac:dyDescent="0.25">
      <c r="A10976" s="53" t="s">
        <v>15498</v>
      </c>
      <c r="B10976" s="53">
        <v>30</v>
      </c>
      <c r="C10976" s="53" t="s">
        <v>33536</v>
      </c>
      <c r="D10976" s="53" t="s">
        <v>33872</v>
      </c>
    </row>
    <row r="10977" spans="1:4" ht="15" x14ac:dyDescent="0.25">
      <c r="A10977" s="53" t="s">
        <v>15499</v>
      </c>
      <c r="B10977" s="53">
        <v>15</v>
      </c>
      <c r="C10977" s="53" t="s">
        <v>33536</v>
      </c>
      <c r="D10977" s="53" t="s">
        <v>33872</v>
      </c>
    </row>
    <row r="10978" spans="1:4" ht="15" x14ac:dyDescent="0.25">
      <c r="A10978" s="53" t="s">
        <v>15500</v>
      </c>
      <c r="B10978" s="53">
        <v>15</v>
      </c>
      <c r="C10978" s="53" t="s">
        <v>33536</v>
      </c>
      <c r="D10978" s="53" t="s">
        <v>33872</v>
      </c>
    </row>
    <row r="10979" spans="1:4" ht="15" x14ac:dyDescent="0.25">
      <c r="A10979" s="53" t="s">
        <v>15501</v>
      </c>
      <c r="B10979" s="53">
        <v>0</v>
      </c>
      <c r="C10979" s="53" t="s">
        <v>33537</v>
      </c>
      <c r="D10979" s="53" t="s">
        <v>33872</v>
      </c>
    </row>
    <row r="10980" spans="1:4" ht="15" x14ac:dyDescent="0.25">
      <c r="A10980" s="53" t="s">
        <v>15502</v>
      </c>
      <c r="B10980" s="53">
        <v>60</v>
      </c>
      <c r="C10980" s="53" t="s">
        <v>33536</v>
      </c>
      <c r="D10980" s="53" t="s">
        <v>33872</v>
      </c>
    </row>
    <row r="10981" spans="1:4" ht="15" x14ac:dyDescent="0.25">
      <c r="A10981" s="53" t="s">
        <v>15503</v>
      </c>
      <c r="B10981" s="53">
        <v>30</v>
      </c>
      <c r="C10981" s="53" t="s">
        <v>33536</v>
      </c>
      <c r="D10981" s="53" t="s">
        <v>33872</v>
      </c>
    </row>
    <row r="10982" spans="1:4" ht="15" x14ac:dyDescent="0.25">
      <c r="A10982" s="53" t="s">
        <v>15504</v>
      </c>
      <c r="B10982" s="53">
        <v>30</v>
      </c>
      <c r="C10982" s="53" t="s">
        <v>33536</v>
      </c>
      <c r="D10982" s="53" t="s">
        <v>33872</v>
      </c>
    </row>
    <row r="10983" spans="1:4" ht="15" x14ac:dyDescent="0.25">
      <c r="A10983" s="53" t="s">
        <v>15505</v>
      </c>
      <c r="B10983" s="53">
        <v>30</v>
      </c>
      <c r="C10983" s="53" t="s">
        <v>33536</v>
      </c>
      <c r="D10983" s="53" t="s">
        <v>33872</v>
      </c>
    </row>
    <row r="10984" spans="1:4" ht="15" x14ac:dyDescent="0.25">
      <c r="A10984" s="53" t="s">
        <v>15506</v>
      </c>
      <c r="B10984" s="53">
        <v>30</v>
      </c>
      <c r="C10984" s="53"/>
      <c r="D10984" s="53" t="s">
        <v>33872</v>
      </c>
    </row>
    <row r="10985" spans="1:4" ht="15" x14ac:dyDescent="0.25">
      <c r="A10985" s="53" t="s">
        <v>15507</v>
      </c>
      <c r="B10985" s="53">
        <v>30</v>
      </c>
      <c r="C10985" s="53"/>
      <c r="D10985" s="53" t="s">
        <v>33872</v>
      </c>
    </row>
    <row r="10986" spans="1:4" ht="15" x14ac:dyDescent="0.25">
      <c r="A10986" s="53" t="s">
        <v>15508</v>
      </c>
      <c r="B10986" s="53">
        <v>30</v>
      </c>
      <c r="C10986" s="53"/>
      <c r="D10986" s="53" t="s">
        <v>33872</v>
      </c>
    </row>
    <row r="10987" spans="1:4" ht="15" x14ac:dyDescent="0.25">
      <c r="A10987" s="53" t="s">
        <v>15509</v>
      </c>
      <c r="B10987" s="53">
        <v>30</v>
      </c>
      <c r="C10987" s="53"/>
      <c r="D10987" s="53" t="s">
        <v>33872</v>
      </c>
    </row>
    <row r="10988" spans="1:4" ht="15" x14ac:dyDescent="0.25">
      <c r="A10988" s="53" t="s">
        <v>15510</v>
      </c>
      <c r="B10988" s="53">
        <v>30</v>
      </c>
      <c r="C10988" s="53"/>
      <c r="D10988" s="53" t="s">
        <v>33872</v>
      </c>
    </row>
    <row r="10989" spans="1:4" ht="15" x14ac:dyDescent="0.25">
      <c r="A10989" s="53" t="s">
        <v>15511</v>
      </c>
      <c r="B10989" s="53">
        <v>30</v>
      </c>
      <c r="C10989" s="53"/>
      <c r="D10989" s="53" t="s">
        <v>33872</v>
      </c>
    </row>
    <row r="10990" spans="1:4" ht="15" x14ac:dyDescent="0.25">
      <c r="A10990" s="53" t="s">
        <v>15512</v>
      </c>
      <c r="B10990" s="53">
        <v>15</v>
      </c>
      <c r="C10990" s="53" t="s">
        <v>33558</v>
      </c>
      <c r="D10990" s="53" t="s">
        <v>33873</v>
      </c>
    </row>
    <row r="10991" spans="1:4" ht="15" x14ac:dyDescent="0.25">
      <c r="A10991" s="53" t="s">
        <v>15513</v>
      </c>
      <c r="B10991" s="53">
        <v>30</v>
      </c>
      <c r="C10991" s="53" t="s">
        <v>33558</v>
      </c>
      <c r="D10991" s="53" t="s">
        <v>33873</v>
      </c>
    </row>
    <row r="10992" spans="1:4" ht="15" x14ac:dyDescent="0.25">
      <c r="A10992" s="53" t="s">
        <v>15514</v>
      </c>
      <c r="B10992" s="53">
        <v>30</v>
      </c>
      <c r="C10992" s="53" t="s">
        <v>33536</v>
      </c>
      <c r="D10992" s="53" t="s">
        <v>33872</v>
      </c>
    </row>
    <row r="10993" spans="1:4" ht="15" x14ac:dyDescent="0.25">
      <c r="A10993" s="53" t="s">
        <v>15515</v>
      </c>
      <c r="B10993" s="53">
        <v>30</v>
      </c>
      <c r="C10993" s="53" t="s">
        <v>33536</v>
      </c>
      <c r="D10993" s="53" t="s">
        <v>33872</v>
      </c>
    </row>
    <row r="10994" spans="1:4" ht="15" x14ac:dyDescent="0.25">
      <c r="A10994" s="53" t="s">
        <v>15516</v>
      </c>
      <c r="B10994" s="53">
        <v>30</v>
      </c>
      <c r="C10994" s="53" t="s">
        <v>33536</v>
      </c>
      <c r="D10994" s="53" t="s">
        <v>33872</v>
      </c>
    </row>
    <row r="10995" spans="1:4" ht="15" x14ac:dyDescent="0.25">
      <c r="A10995" s="53" t="s">
        <v>15517</v>
      </c>
      <c r="B10995" s="53">
        <v>30</v>
      </c>
      <c r="C10995" s="53" t="s">
        <v>33536</v>
      </c>
      <c r="D10995" s="53" t="s">
        <v>33872</v>
      </c>
    </row>
    <row r="10996" spans="1:4" ht="15" x14ac:dyDescent="0.25">
      <c r="A10996" s="53" t="s">
        <v>15518</v>
      </c>
      <c r="B10996" s="53">
        <v>30</v>
      </c>
      <c r="C10996" s="53" t="s">
        <v>33536</v>
      </c>
      <c r="D10996" s="53" t="s">
        <v>33872</v>
      </c>
    </row>
    <row r="10997" spans="1:4" ht="15" x14ac:dyDescent="0.25">
      <c r="A10997" s="53" t="s">
        <v>15519</v>
      </c>
      <c r="B10997" s="53">
        <v>30</v>
      </c>
      <c r="C10997" s="53" t="s">
        <v>33536</v>
      </c>
      <c r="D10997" s="53" t="s">
        <v>33872</v>
      </c>
    </row>
    <row r="10998" spans="1:4" ht="15" x14ac:dyDescent="0.25">
      <c r="A10998" s="53" t="s">
        <v>15520</v>
      </c>
      <c r="B10998" s="53">
        <v>30</v>
      </c>
      <c r="C10998" s="53" t="s">
        <v>33536</v>
      </c>
      <c r="D10998" s="53" t="s">
        <v>33872</v>
      </c>
    </row>
    <row r="10999" spans="1:4" ht="15" x14ac:dyDescent="0.25">
      <c r="A10999" s="53" t="s">
        <v>15521</v>
      </c>
      <c r="B10999" s="53">
        <v>30</v>
      </c>
      <c r="C10999" s="53" t="s">
        <v>33536</v>
      </c>
      <c r="D10999" s="53" t="s">
        <v>33872</v>
      </c>
    </row>
    <row r="11000" spans="1:4" ht="15" x14ac:dyDescent="0.25">
      <c r="A11000" s="53" t="s">
        <v>15522</v>
      </c>
      <c r="B11000" s="53">
        <v>30</v>
      </c>
      <c r="C11000" s="53" t="s">
        <v>33536</v>
      </c>
      <c r="D11000" s="53" t="s">
        <v>33872</v>
      </c>
    </row>
    <row r="11001" spans="1:4" ht="15" x14ac:dyDescent="0.25">
      <c r="A11001" s="53" t="s">
        <v>15523</v>
      </c>
      <c r="B11001" s="53">
        <v>0</v>
      </c>
      <c r="C11001" s="53" t="s">
        <v>33537</v>
      </c>
      <c r="D11001" s="53" t="s">
        <v>33872</v>
      </c>
    </row>
    <row r="11002" spans="1:4" ht="15" x14ac:dyDescent="0.25">
      <c r="A11002" s="53" t="s">
        <v>15524</v>
      </c>
      <c r="B11002" s="53">
        <v>0</v>
      </c>
      <c r="C11002" s="53"/>
      <c r="D11002" s="53" t="s">
        <v>33872</v>
      </c>
    </row>
    <row r="11003" spans="1:4" ht="15" x14ac:dyDescent="0.25">
      <c r="A11003" s="53" t="s">
        <v>15525</v>
      </c>
      <c r="B11003" s="53">
        <v>0</v>
      </c>
      <c r="C11003" s="53"/>
      <c r="D11003" s="53" t="s">
        <v>33872</v>
      </c>
    </row>
    <row r="11004" spans="1:4" ht="15" x14ac:dyDescent="0.25">
      <c r="A11004" s="53" t="s">
        <v>15526</v>
      </c>
      <c r="B11004" s="53">
        <v>0</v>
      </c>
      <c r="C11004" s="53"/>
      <c r="D11004" s="53" t="s">
        <v>33872</v>
      </c>
    </row>
    <row r="11005" spans="1:4" ht="15" x14ac:dyDescent="0.25">
      <c r="A11005" s="53" t="s">
        <v>15527</v>
      </c>
      <c r="B11005" s="53">
        <v>0</v>
      </c>
      <c r="C11005" s="53"/>
      <c r="D11005" s="53" t="s">
        <v>33872</v>
      </c>
    </row>
    <row r="11006" spans="1:4" ht="15" x14ac:dyDescent="0.25">
      <c r="A11006" s="53" t="s">
        <v>15528</v>
      </c>
      <c r="B11006" s="53">
        <v>20</v>
      </c>
      <c r="C11006" s="53" t="s">
        <v>33536</v>
      </c>
      <c r="D11006" s="53" t="s">
        <v>33872</v>
      </c>
    </row>
    <row r="11007" spans="1:4" ht="15" x14ac:dyDescent="0.25">
      <c r="A11007" s="53" t="s">
        <v>15529</v>
      </c>
      <c r="B11007" s="53">
        <v>20</v>
      </c>
      <c r="C11007" s="53" t="s">
        <v>33536</v>
      </c>
      <c r="D11007" s="53" t="s">
        <v>33872</v>
      </c>
    </row>
    <row r="11008" spans="1:4" ht="15" x14ac:dyDescent="0.25">
      <c r="A11008" s="53" t="s">
        <v>15530</v>
      </c>
      <c r="B11008" s="53">
        <v>20</v>
      </c>
      <c r="C11008" s="53" t="s">
        <v>33536</v>
      </c>
      <c r="D11008" s="53" t="s">
        <v>33872</v>
      </c>
    </row>
    <row r="11009" spans="1:4" ht="15" x14ac:dyDescent="0.25">
      <c r="A11009" s="53" t="s">
        <v>15531</v>
      </c>
      <c r="B11009" s="53">
        <v>20</v>
      </c>
      <c r="C11009" s="53" t="s">
        <v>33536</v>
      </c>
      <c r="D11009" s="53" t="s">
        <v>33872</v>
      </c>
    </row>
    <row r="11010" spans="1:4" ht="15" x14ac:dyDescent="0.25">
      <c r="A11010" s="53" t="s">
        <v>15532</v>
      </c>
      <c r="B11010" s="53">
        <v>20</v>
      </c>
      <c r="C11010" s="53" t="s">
        <v>33536</v>
      </c>
      <c r="D11010" s="53" t="s">
        <v>33872</v>
      </c>
    </row>
    <row r="11011" spans="1:4" ht="15" x14ac:dyDescent="0.25">
      <c r="A11011" s="53" t="s">
        <v>15533</v>
      </c>
      <c r="B11011" s="53">
        <v>20</v>
      </c>
      <c r="C11011" s="53" t="s">
        <v>33536</v>
      </c>
      <c r="D11011" s="53" t="s">
        <v>33872</v>
      </c>
    </row>
    <row r="11012" spans="1:4" ht="15" x14ac:dyDescent="0.25">
      <c r="A11012" s="53" t="s">
        <v>15534</v>
      </c>
      <c r="B11012" s="53">
        <v>20</v>
      </c>
      <c r="C11012" s="53" t="s">
        <v>33536</v>
      </c>
      <c r="D11012" s="53" t="s">
        <v>33872</v>
      </c>
    </row>
    <row r="11013" spans="1:4" ht="15" x14ac:dyDescent="0.25">
      <c r="A11013" s="53" t="s">
        <v>15535</v>
      </c>
      <c r="B11013" s="53">
        <v>20</v>
      </c>
      <c r="C11013" s="53" t="s">
        <v>33536</v>
      </c>
      <c r="D11013" s="53" t="s">
        <v>33872</v>
      </c>
    </row>
    <row r="11014" spans="1:4" ht="15" x14ac:dyDescent="0.25">
      <c r="A11014" s="53" t="s">
        <v>15536</v>
      </c>
      <c r="B11014" s="53">
        <v>20</v>
      </c>
      <c r="C11014" s="53" t="s">
        <v>33536</v>
      </c>
      <c r="D11014" s="53" t="s">
        <v>33872</v>
      </c>
    </row>
    <row r="11015" spans="1:4" ht="15" x14ac:dyDescent="0.25">
      <c r="A11015" s="53" t="s">
        <v>15537</v>
      </c>
      <c r="B11015" s="53">
        <v>20</v>
      </c>
      <c r="C11015" s="53" t="s">
        <v>33536</v>
      </c>
      <c r="D11015" s="53" t="s">
        <v>33872</v>
      </c>
    </row>
    <row r="11016" spans="1:4" ht="15" x14ac:dyDescent="0.25">
      <c r="A11016" s="53" t="s">
        <v>15538</v>
      </c>
      <c r="B11016" s="53">
        <v>20</v>
      </c>
      <c r="C11016" s="53" t="s">
        <v>33536</v>
      </c>
      <c r="D11016" s="53" t="s">
        <v>33872</v>
      </c>
    </row>
    <row r="11017" spans="1:4" ht="15" x14ac:dyDescent="0.25">
      <c r="A11017" s="53" t="s">
        <v>15539</v>
      </c>
      <c r="B11017" s="53">
        <v>20</v>
      </c>
      <c r="C11017" s="53" t="s">
        <v>33536</v>
      </c>
      <c r="D11017" s="53" t="s">
        <v>33872</v>
      </c>
    </row>
    <row r="11018" spans="1:4" ht="15" x14ac:dyDescent="0.25">
      <c r="A11018" s="53" t="s">
        <v>15540</v>
      </c>
      <c r="B11018" s="53">
        <v>0</v>
      </c>
      <c r="C11018" s="53" t="s">
        <v>33537</v>
      </c>
      <c r="D11018" s="53" t="s">
        <v>33872</v>
      </c>
    </row>
    <row r="11019" spans="1:4" ht="15" x14ac:dyDescent="0.25">
      <c r="A11019" s="53" t="s">
        <v>15541</v>
      </c>
      <c r="B11019" s="53">
        <v>20</v>
      </c>
      <c r="C11019" s="53"/>
      <c r="D11019" s="53" t="s">
        <v>33872</v>
      </c>
    </row>
    <row r="11020" spans="1:4" ht="15" x14ac:dyDescent="0.25">
      <c r="A11020" s="53" t="s">
        <v>15542</v>
      </c>
      <c r="B11020" s="53">
        <v>20</v>
      </c>
      <c r="C11020" s="53"/>
      <c r="D11020" s="53" t="s">
        <v>33872</v>
      </c>
    </row>
    <row r="11021" spans="1:4" ht="15" x14ac:dyDescent="0.25">
      <c r="A11021" s="53" t="s">
        <v>15543</v>
      </c>
      <c r="B11021" s="53">
        <v>20</v>
      </c>
      <c r="C11021" s="53"/>
      <c r="D11021" s="53" t="s">
        <v>33872</v>
      </c>
    </row>
    <row r="11022" spans="1:4" ht="15" x14ac:dyDescent="0.25">
      <c r="A11022" s="53" t="s">
        <v>15544</v>
      </c>
      <c r="B11022" s="53">
        <v>20</v>
      </c>
      <c r="C11022" s="53"/>
      <c r="D11022" s="53" t="s">
        <v>33872</v>
      </c>
    </row>
    <row r="11023" spans="1:4" ht="15" x14ac:dyDescent="0.25">
      <c r="A11023" s="53" t="s">
        <v>15545</v>
      </c>
      <c r="B11023" s="53">
        <v>20</v>
      </c>
      <c r="C11023" s="53"/>
      <c r="D11023" s="53" t="s">
        <v>33872</v>
      </c>
    </row>
    <row r="11024" spans="1:4" ht="15" x14ac:dyDescent="0.25">
      <c r="A11024" s="53" t="s">
        <v>15546</v>
      </c>
      <c r="B11024" s="53">
        <v>20</v>
      </c>
      <c r="C11024" s="53"/>
      <c r="D11024" s="53" t="s">
        <v>33872</v>
      </c>
    </row>
    <row r="11025" spans="1:4" ht="15" x14ac:dyDescent="0.25">
      <c r="A11025" s="53" t="s">
        <v>15547</v>
      </c>
      <c r="B11025" s="53">
        <v>20</v>
      </c>
      <c r="C11025" s="53"/>
      <c r="D11025" s="53" t="s">
        <v>33872</v>
      </c>
    </row>
    <row r="11026" spans="1:4" ht="15" x14ac:dyDescent="0.25">
      <c r="A11026" s="53" t="s">
        <v>15548</v>
      </c>
      <c r="B11026" s="53">
        <v>20</v>
      </c>
      <c r="C11026" s="53"/>
      <c r="D11026" s="53" t="s">
        <v>33872</v>
      </c>
    </row>
    <row r="11027" spans="1:4" ht="15" x14ac:dyDescent="0.25">
      <c r="A11027" s="53" t="s">
        <v>15549</v>
      </c>
      <c r="B11027" s="53">
        <v>20</v>
      </c>
      <c r="C11027" s="53"/>
      <c r="D11027" s="53" t="s">
        <v>33872</v>
      </c>
    </row>
    <row r="11028" spans="1:4" ht="15" x14ac:dyDescent="0.25">
      <c r="A11028" s="53" t="s">
        <v>15550</v>
      </c>
      <c r="B11028" s="53">
        <v>20</v>
      </c>
      <c r="C11028" s="53"/>
      <c r="D11028" s="53" t="s">
        <v>33872</v>
      </c>
    </row>
    <row r="11029" spans="1:4" ht="15" x14ac:dyDescent="0.25">
      <c r="A11029" s="53" t="s">
        <v>15551</v>
      </c>
      <c r="B11029" s="53">
        <v>20</v>
      </c>
      <c r="C11029" s="53"/>
      <c r="D11029" s="53" t="s">
        <v>33872</v>
      </c>
    </row>
    <row r="11030" spans="1:4" ht="15" x14ac:dyDescent="0.25">
      <c r="A11030" s="53" t="s">
        <v>15552</v>
      </c>
      <c r="B11030" s="53">
        <v>20</v>
      </c>
      <c r="C11030" s="53"/>
      <c r="D11030" s="53" t="s">
        <v>33872</v>
      </c>
    </row>
    <row r="11031" spans="1:4" ht="15" x14ac:dyDescent="0.25">
      <c r="A11031" s="53" t="s">
        <v>15553</v>
      </c>
      <c r="B11031" s="53">
        <v>0</v>
      </c>
      <c r="C11031" s="53" t="s">
        <v>33578</v>
      </c>
      <c r="D11031" s="53" t="s">
        <v>33873</v>
      </c>
    </row>
    <row r="11032" spans="1:4" ht="15" x14ac:dyDescent="0.25">
      <c r="A11032" s="53" t="s">
        <v>15554</v>
      </c>
      <c r="B11032" s="53">
        <v>30</v>
      </c>
      <c r="C11032" s="53" t="s">
        <v>33536</v>
      </c>
      <c r="D11032" s="53" t="s">
        <v>33872</v>
      </c>
    </row>
    <row r="11033" spans="1:4" ht="15" x14ac:dyDescent="0.25">
      <c r="A11033" s="53" t="s">
        <v>15555</v>
      </c>
      <c r="B11033" s="53">
        <v>30</v>
      </c>
      <c r="C11033" s="53" t="s">
        <v>33536</v>
      </c>
      <c r="D11033" s="53" t="s">
        <v>33872</v>
      </c>
    </row>
    <row r="11034" spans="1:4" ht="15" x14ac:dyDescent="0.25">
      <c r="A11034" s="53" t="s">
        <v>15556</v>
      </c>
      <c r="B11034" s="53">
        <v>0</v>
      </c>
      <c r="C11034" s="53" t="s">
        <v>33578</v>
      </c>
      <c r="D11034" s="53" t="s">
        <v>33873</v>
      </c>
    </row>
    <row r="11035" spans="1:4" ht="15" x14ac:dyDescent="0.25">
      <c r="A11035" s="53" t="s">
        <v>15557</v>
      </c>
      <c r="B11035" s="53">
        <v>0</v>
      </c>
      <c r="C11035" s="53" t="s">
        <v>33537</v>
      </c>
      <c r="D11035" s="53" t="s">
        <v>33872</v>
      </c>
    </row>
    <row r="11036" spans="1:4" ht="15" x14ac:dyDescent="0.25">
      <c r="A11036" s="53" t="s">
        <v>15558</v>
      </c>
      <c r="B11036" s="53">
        <v>0</v>
      </c>
      <c r="C11036" s="53" t="s">
        <v>33578</v>
      </c>
      <c r="D11036" s="53" t="s">
        <v>33873</v>
      </c>
    </row>
    <row r="11037" spans="1:4" ht="15" x14ac:dyDescent="0.25">
      <c r="A11037" s="53" t="s">
        <v>15559</v>
      </c>
      <c r="B11037" s="53">
        <v>0</v>
      </c>
      <c r="C11037" s="53" t="s">
        <v>33537</v>
      </c>
      <c r="D11037" s="53" t="s">
        <v>33872</v>
      </c>
    </row>
    <row r="11038" spans="1:4" ht="15" x14ac:dyDescent="0.25">
      <c r="A11038" s="53" t="s">
        <v>15560</v>
      </c>
      <c r="B11038" s="53">
        <v>30</v>
      </c>
      <c r="C11038" s="53" t="s">
        <v>33536</v>
      </c>
      <c r="D11038" s="53" t="s">
        <v>33873</v>
      </c>
    </row>
    <row r="11039" spans="1:4" ht="15" x14ac:dyDescent="0.25">
      <c r="A11039" s="53" t="s">
        <v>15561</v>
      </c>
      <c r="B11039" s="53">
        <v>30</v>
      </c>
      <c r="C11039" s="53" t="s">
        <v>33536</v>
      </c>
      <c r="D11039" s="53" t="s">
        <v>33873</v>
      </c>
    </row>
    <row r="11040" spans="1:4" ht="15" x14ac:dyDescent="0.25">
      <c r="A11040" s="53" t="s">
        <v>15562</v>
      </c>
      <c r="B11040" s="53">
        <v>30</v>
      </c>
      <c r="C11040" s="53" t="s">
        <v>33536</v>
      </c>
      <c r="D11040" s="53" t="s">
        <v>33873</v>
      </c>
    </row>
    <row r="11041" spans="1:4" ht="15" x14ac:dyDescent="0.25">
      <c r="A11041" s="53" t="s">
        <v>15563</v>
      </c>
      <c r="B11041" s="53">
        <v>30</v>
      </c>
      <c r="C11041" s="53" t="s">
        <v>33536</v>
      </c>
      <c r="D11041" s="53" t="s">
        <v>33873</v>
      </c>
    </row>
    <row r="11042" spans="1:4" ht="15" x14ac:dyDescent="0.25">
      <c r="A11042" s="53" t="s">
        <v>15564</v>
      </c>
      <c r="B11042" s="53">
        <v>30</v>
      </c>
      <c r="C11042" s="53" t="s">
        <v>33536</v>
      </c>
      <c r="D11042" s="53" t="s">
        <v>33872</v>
      </c>
    </row>
    <row r="11043" spans="1:4" ht="15" x14ac:dyDescent="0.25">
      <c r="A11043" s="53" t="s">
        <v>15565</v>
      </c>
      <c r="B11043" s="53">
        <v>30</v>
      </c>
      <c r="C11043" s="53" t="s">
        <v>33536</v>
      </c>
      <c r="D11043" s="53" t="s">
        <v>33872</v>
      </c>
    </row>
    <row r="11044" spans="1:4" ht="15" x14ac:dyDescent="0.25">
      <c r="A11044" s="53" t="s">
        <v>15566</v>
      </c>
      <c r="B11044" s="53">
        <v>30</v>
      </c>
      <c r="C11044" s="53" t="s">
        <v>33536</v>
      </c>
      <c r="D11044" s="53" t="s">
        <v>33873</v>
      </c>
    </row>
    <row r="11045" spans="1:4" ht="15" x14ac:dyDescent="0.25">
      <c r="A11045" s="53" t="s">
        <v>15567</v>
      </c>
      <c r="B11045" s="53">
        <v>30</v>
      </c>
      <c r="C11045" s="53" t="s">
        <v>33536</v>
      </c>
      <c r="D11045" s="53" t="s">
        <v>33873</v>
      </c>
    </row>
    <row r="11046" spans="1:4" ht="15" x14ac:dyDescent="0.25">
      <c r="A11046" s="53" t="s">
        <v>15568</v>
      </c>
      <c r="B11046" s="53">
        <v>30</v>
      </c>
      <c r="C11046" s="53" t="s">
        <v>33536</v>
      </c>
      <c r="D11046" s="53" t="s">
        <v>33873</v>
      </c>
    </row>
    <row r="11047" spans="1:4" ht="15" x14ac:dyDescent="0.25">
      <c r="A11047" s="53" t="s">
        <v>15569</v>
      </c>
      <c r="B11047" s="53">
        <v>30</v>
      </c>
      <c r="C11047" s="53" t="s">
        <v>33536</v>
      </c>
      <c r="D11047" s="53" t="s">
        <v>33872</v>
      </c>
    </row>
    <row r="11048" spans="1:4" ht="15" x14ac:dyDescent="0.25">
      <c r="A11048" s="53" t="s">
        <v>15570</v>
      </c>
      <c r="B11048" s="53">
        <v>30</v>
      </c>
      <c r="C11048" s="53" t="s">
        <v>33536</v>
      </c>
      <c r="D11048" s="53" t="s">
        <v>33873</v>
      </c>
    </row>
    <row r="11049" spans="1:4" ht="15" x14ac:dyDescent="0.25">
      <c r="A11049" s="53" t="s">
        <v>15571</v>
      </c>
      <c r="B11049" s="53">
        <v>30</v>
      </c>
      <c r="C11049" s="53" t="s">
        <v>33536</v>
      </c>
      <c r="D11049" s="53" t="s">
        <v>33873</v>
      </c>
    </row>
    <row r="11050" spans="1:4" ht="15" x14ac:dyDescent="0.25">
      <c r="A11050" s="53" t="s">
        <v>15572</v>
      </c>
      <c r="B11050" s="53">
        <v>30</v>
      </c>
      <c r="C11050" s="53" t="s">
        <v>33536</v>
      </c>
      <c r="D11050" s="53" t="s">
        <v>33873</v>
      </c>
    </row>
    <row r="11051" spans="1:4" ht="15" x14ac:dyDescent="0.25">
      <c r="A11051" s="53" t="s">
        <v>15573</v>
      </c>
      <c r="B11051" s="53">
        <v>30</v>
      </c>
      <c r="C11051" s="53" t="s">
        <v>33536</v>
      </c>
      <c r="D11051" s="53" t="s">
        <v>33873</v>
      </c>
    </row>
    <row r="11052" spans="1:4" ht="15" x14ac:dyDescent="0.25">
      <c r="A11052" s="53" t="s">
        <v>15574</v>
      </c>
      <c r="B11052" s="53">
        <v>30</v>
      </c>
      <c r="C11052" s="53" t="s">
        <v>33536</v>
      </c>
      <c r="D11052" s="53" t="s">
        <v>33873</v>
      </c>
    </row>
    <row r="11053" spans="1:4" ht="15" x14ac:dyDescent="0.25">
      <c r="A11053" s="53" t="s">
        <v>15575</v>
      </c>
      <c r="B11053" s="53">
        <v>30</v>
      </c>
      <c r="C11053" s="53" t="s">
        <v>33536</v>
      </c>
      <c r="D11053" s="53" t="s">
        <v>33873</v>
      </c>
    </row>
    <row r="11054" spans="1:4" ht="15" x14ac:dyDescent="0.25">
      <c r="A11054" s="53" t="s">
        <v>15576</v>
      </c>
      <c r="B11054" s="53">
        <v>0</v>
      </c>
      <c r="C11054" s="53" t="s">
        <v>33578</v>
      </c>
      <c r="D11054" s="53" t="s">
        <v>33873</v>
      </c>
    </row>
    <row r="11055" spans="1:4" ht="15" x14ac:dyDescent="0.25">
      <c r="A11055" s="53" t="s">
        <v>15577</v>
      </c>
      <c r="B11055" s="53">
        <v>0</v>
      </c>
      <c r="C11055" s="53" t="s">
        <v>33537</v>
      </c>
      <c r="D11055" s="53" t="s">
        <v>33872</v>
      </c>
    </row>
    <row r="11056" spans="1:4" ht="15" x14ac:dyDescent="0.25">
      <c r="A11056" s="53" t="s">
        <v>15578</v>
      </c>
      <c r="B11056" s="53">
        <v>30</v>
      </c>
      <c r="C11056" s="53" t="s">
        <v>33536</v>
      </c>
      <c r="D11056" s="53" t="s">
        <v>33872</v>
      </c>
    </row>
    <row r="11057" spans="1:4" ht="15" x14ac:dyDescent="0.25">
      <c r="A11057" s="53" t="s">
        <v>15579</v>
      </c>
      <c r="B11057" s="53">
        <v>0</v>
      </c>
      <c r="C11057" s="53" t="s">
        <v>33537</v>
      </c>
      <c r="D11057" s="53" t="s">
        <v>33872</v>
      </c>
    </row>
    <row r="11058" spans="1:4" ht="15" x14ac:dyDescent="0.25">
      <c r="A11058" s="53" t="s">
        <v>15580</v>
      </c>
      <c r="B11058" s="53">
        <v>20</v>
      </c>
      <c r="C11058" s="53" t="s">
        <v>33536</v>
      </c>
      <c r="D11058" s="53" t="s">
        <v>33872</v>
      </c>
    </row>
    <row r="11059" spans="1:4" ht="15" x14ac:dyDescent="0.25">
      <c r="A11059" s="53" t="s">
        <v>15581</v>
      </c>
      <c r="B11059" s="53">
        <v>20</v>
      </c>
      <c r="C11059" s="53" t="s">
        <v>33536</v>
      </c>
      <c r="D11059" s="53" t="s">
        <v>33872</v>
      </c>
    </row>
    <row r="11060" spans="1:4" ht="15" x14ac:dyDescent="0.25">
      <c r="A11060" s="53" t="s">
        <v>15582</v>
      </c>
      <c r="B11060" s="53">
        <v>20</v>
      </c>
      <c r="C11060" s="53" t="s">
        <v>33536</v>
      </c>
      <c r="D11060" s="53" t="s">
        <v>33872</v>
      </c>
    </row>
    <row r="11061" spans="1:4" ht="15" x14ac:dyDescent="0.25">
      <c r="A11061" s="53" t="s">
        <v>15583</v>
      </c>
      <c r="B11061" s="53">
        <v>20</v>
      </c>
      <c r="C11061" s="53" t="s">
        <v>33536</v>
      </c>
      <c r="D11061" s="53" t="s">
        <v>33872</v>
      </c>
    </row>
    <row r="11062" spans="1:4" ht="15" x14ac:dyDescent="0.25">
      <c r="A11062" s="53" t="s">
        <v>15584</v>
      </c>
      <c r="B11062" s="53">
        <v>20</v>
      </c>
      <c r="C11062" s="53" t="s">
        <v>33536</v>
      </c>
      <c r="D11062" s="53" t="s">
        <v>33872</v>
      </c>
    </row>
    <row r="11063" spans="1:4" ht="15" x14ac:dyDescent="0.25">
      <c r="A11063" s="53" t="s">
        <v>15585</v>
      </c>
      <c r="B11063" s="53">
        <v>20</v>
      </c>
      <c r="C11063" s="53" t="s">
        <v>33536</v>
      </c>
      <c r="D11063" s="53" t="s">
        <v>33872</v>
      </c>
    </row>
    <row r="11064" spans="1:4" ht="15" x14ac:dyDescent="0.25">
      <c r="A11064" s="53" t="s">
        <v>15586</v>
      </c>
      <c r="B11064" s="53">
        <v>30</v>
      </c>
      <c r="C11064" s="53" t="s">
        <v>33536</v>
      </c>
      <c r="D11064" s="53" t="s">
        <v>33873</v>
      </c>
    </row>
    <row r="11065" spans="1:4" ht="15" x14ac:dyDescent="0.25">
      <c r="A11065" s="53" t="s">
        <v>15587</v>
      </c>
      <c r="B11065" s="53">
        <v>30</v>
      </c>
      <c r="C11065" s="53" t="s">
        <v>33536</v>
      </c>
      <c r="D11065" s="53" t="s">
        <v>33872</v>
      </c>
    </row>
    <row r="11066" spans="1:4" ht="15" x14ac:dyDescent="0.25">
      <c r="A11066" s="53" t="s">
        <v>15588</v>
      </c>
      <c r="B11066" s="53">
        <v>30</v>
      </c>
      <c r="C11066" s="53" t="s">
        <v>33536</v>
      </c>
      <c r="D11066" s="53" t="s">
        <v>33873</v>
      </c>
    </row>
    <row r="11067" spans="1:4" ht="15" x14ac:dyDescent="0.25">
      <c r="A11067" s="53" t="s">
        <v>15589</v>
      </c>
      <c r="B11067" s="53">
        <v>30</v>
      </c>
      <c r="C11067" s="53" t="s">
        <v>33536</v>
      </c>
      <c r="D11067" s="53" t="s">
        <v>33873</v>
      </c>
    </row>
    <row r="11068" spans="1:4" ht="15" x14ac:dyDescent="0.25">
      <c r="A11068" s="53" t="s">
        <v>15590</v>
      </c>
      <c r="B11068" s="53">
        <v>30</v>
      </c>
      <c r="C11068" s="53" t="s">
        <v>33536</v>
      </c>
      <c r="D11068" s="53" t="s">
        <v>33873</v>
      </c>
    </row>
    <row r="11069" spans="1:4" ht="15" x14ac:dyDescent="0.25">
      <c r="A11069" s="53" t="s">
        <v>15591</v>
      </c>
      <c r="B11069" s="53">
        <v>30</v>
      </c>
      <c r="C11069" s="53" t="s">
        <v>33536</v>
      </c>
      <c r="D11069" s="53" t="s">
        <v>33873</v>
      </c>
    </row>
    <row r="11070" spans="1:4" ht="15" x14ac:dyDescent="0.25">
      <c r="A11070" s="53" t="s">
        <v>15592</v>
      </c>
      <c r="B11070" s="53">
        <v>0</v>
      </c>
      <c r="C11070" s="53" t="s">
        <v>33539</v>
      </c>
      <c r="D11070" s="53" t="s">
        <v>33873</v>
      </c>
    </row>
    <row r="11071" spans="1:4" ht="15" x14ac:dyDescent="0.25">
      <c r="A11071" s="53" t="s">
        <v>33123</v>
      </c>
      <c r="B11071" s="53">
        <v>30</v>
      </c>
      <c r="C11071" s="53" t="s">
        <v>33536</v>
      </c>
      <c r="D11071" s="53" t="s">
        <v>33873</v>
      </c>
    </row>
    <row r="11072" spans="1:4" ht="15" x14ac:dyDescent="0.25">
      <c r="A11072" s="53" t="s">
        <v>33124</v>
      </c>
      <c r="B11072" s="53">
        <v>30</v>
      </c>
      <c r="C11072" s="53" t="s">
        <v>33536</v>
      </c>
      <c r="D11072" s="53" t="s">
        <v>33873</v>
      </c>
    </row>
    <row r="11073" spans="1:4" ht="15" x14ac:dyDescent="0.25">
      <c r="A11073" s="53" t="s">
        <v>33125</v>
      </c>
      <c r="B11073" s="53">
        <v>0</v>
      </c>
      <c r="C11073" s="53" t="s">
        <v>33537</v>
      </c>
      <c r="D11073" s="53" t="s">
        <v>33873</v>
      </c>
    </row>
    <row r="11074" spans="1:4" ht="15" x14ac:dyDescent="0.25">
      <c r="A11074" s="53" t="s">
        <v>33126</v>
      </c>
      <c r="B11074" s="53">
        <v>0</v>
      </c>
      <c r="C11074" s="53" t="s">
        <v>33537</v>
      </c>
      <c r="D11074" s="53" t="s">
        <v>33873</v>
      </c>
    </row>
    <row r="11075" spans="1:4" ht="15" x14ac:dyDescent="0.25">
      <c r="A11075" s="53" t="s">
        <v>33127</v>
      </c>
      <c r="B11075" s="53">
        <v>0</v>
      </c>
      <c r="C11075" s="53" t="s">
        <v>33537</v>
      </c>
      <c r="D11075" s="53" t="s">
        <v>33873</v>
      </c>
    </row>
    <row r="11076" spans="1:4" ht="15" x14ac:dyDescent="0.25">
      <c r="A11076" s="53" t="s">
        <v>33128</v>
      </c>
      <c r="B11076" s="53">
        <v>0</v>
      </c>
      <c r="C11076" s="53" t="s">
        <v>33537</v>
      </c>
      <c r="D11076" s="53" t="s">
        <v>33873</v>
      </c>
    </row>
    <row r="11077" spans="1:4" ht="15" x14ac:dyDescent="0.25">
      <c r="A11077" s="53" t="s">
        <v>33129</v>
      </c>
      <c r="B11077" s="53">
        <v>0</v>
      </c>
      <c r="C11077" s="53" t="s">
        <v>33537</v>
      </c>
      <c r="D11077" s="53" t="s">
        <v>33873</v>
      </c>
    </row>
    <row r="11078" spans="1:4" ht="15" x14ac:dyDescent="0.25">
      <c r="A11078" s="53" t="s">
        <v>33130</v>
      </c>
      <c r="B11078" s="53">
        <v>0</v>
      </c>
      <c r="C11078" s="53" t="s">
        <v>33537</v>
      </c>
      <c r="D11078" s="53" t="s">
        <v>33873</v>
      </c>
    </row>
    <row r="11079" spans="1:4" ht="15" x14ac:dyDescent="0.25">
      <c r="A11079" s="53" t="s">
        <v>33131</v>
      </c>
      <c r="B11079" s="53">
        <v>0</v>
      </c>
      <c r="C11079" s="53" t="s">
        <v>33537</v>
      </c>
      <c r="D11079" s="53" t="s">
        <v>33873</v>
      </c>
    </row>
    <row r="11080" spans="1:4" ht="15" x14ac:dyDescent="0.25">
      <c r="A11080" s="53" t="s">
        <v>33132</v>
      </c>
      <c r="B11080" s="53">
        <v>0</v>
      </c>
      <c r="C11080" s="53" t="s">
        <v>33537</v>
      </c>
      <c r="D11080" s="53" t="s">
        <v>33873</v>
      </c>
    </row>
    <row r="11081" spans="1:4" ht="15" x14ac:dyDescent="0.25">
      <c r="A11081" s="53" t="s">
        <v>33133</v>
      </c>
      <c r="B11081" s="53">
        <v>0</v>
      </c>
      <c r="C11081" s="53" t="s">
        <v>33537</v>
      </c>
      <c r="D11081" s="53" t="s">
        <v>33873</v>
      </c>
    </row>
    <row r="11082" spans="1:4" ht="15" x14ac:dyDescent="0.25">
      <c r="A11082" s="53" t="s">
        <v>33134</v>
      </c>
      <c r="B11082" s="53">
        <v>0</v>
      </c>
      <c r="C11082" s="53" t="s">
        <v>33537</v>
      </c>
      <c r="D11082" s="53" t="s">
        <v>33873</v>
      </c>
    </row>
    <row r="11083" spans="1:4" ht="15" x14ac:dyDescent="0.25">
      <c r="A11083" s="53" t="s">
        <v>33135</v>
      </c>
      <c r="B11083" s="53">
        <v>30</v>
      </c>
      <c r="C11083" s="53" t="s">
        <v>33536</v>
      </c>
      <c r="D11083" s="53" t="s">
        <v>33873</v>
      </c>
    </row>
    <row r="11084" spans="1:4" ht="15" x14ac:dyDescent="0.25">
      <c r="A11084" s="53" t="s">
        <v>33136</v>
      </c>
      <c r="B11084" s="53">
        <v>30</v>
      </c>
      <c r="C11084" s="53" t="s">
        <v>33536</v>
      </c>
      <c r="D11084" s="53" t="s">
        <v>33873</v>
      </c>
    </row>
    <row r="11085" spans="1:4" ht="15" x14ac:dyDescent="0.25">
      <c r="A11085" s="53" t="s">
        <v>33137</v>
      </c>
      <c r="B11085" s="53">
        <v>0</v>
      </c>
      <c r="C11085" s="53" t="s">
        <v>33537</v>
      </c>
      <c r="D11085" s="53" t="s">
        <v>33873</v>
      </c>
    </row>
    <row r="11086" spans="1:4" ht="15" x14ac:dyDescent="0.25">
      <c r="A11086" s="53" t="s">
        <v>33138</v>
      </c>
      <c r="B11086" s="53">
        <v>0</v>
      </c>
      <c r="C11086" s="53" t="s">
        <v>33537</v>
      </c>
      <c r="D11086" s="53" t="s">
        <v>33873</v>
      </c>
    </row>
    <row r="11087" spans="1:4" ht="15" x14ac:dyDescent="0.25">
      <c r="A11087" s="53" t="s">
        <v>33139</v>
      </c>
      <c r="B11087" s="53">
        <v>30</v>
      </c>
      <c r="C11087" s="53" t="s">
        <v>33536</v>
      </c>
      <c r="D11087" s="53" t="s">
        <v>33873</v>
      </c>
    </row>
    <row r="11088" spans="1:4" ht="15" x14ac:dyDescent="0.25">
      <c r="A11088" s="53" t="s">
        <v>33140</v>
      </c>
      <c r="B11088" s="53">
        <v>0</v>
      </c>
      <c r="C11088" s="53" t="s">
        <v>33537</v>
      </c>
      <c r="D11088" s="53" t="s">
        <v>33873</v>
      </c>
    </row>
    <row r="11089" spans="1:4" ht="15" x14ac:dyDescent="0.25">
      <c r="A11089" s="53" t="s">
        <v>33141</v>
      </c>
      <c r="B11089" s="53">
        <v>30</v>
      </c>
      <c r="C11089" s="53" t="s">
        <v>33536</v>
      </c>
      <c r="D11089" s="53" t="s">
        <v>33873</v>
      </c>
    </row>
    <row r="11090" spans="1:4" ht="15" x14ac:dyDescent="0.25">
      <c r="A11090" s="53" t="s">
        <v>33142</v>
      </c>
      <c r="B11090" s="53">
        <v>30</v>
      </c>
      <c r="C11090" s="53" t="s">
        <v>33536</v>
      </c>
      <c r="D11090" s="53" t="s">
        <v>33873</v>
      </c>
    </row>
    <row r="11091" spans="1:4" ht="15" x14ac:dyDescent="0.25">
      <c r="A11091" s="53" t="s">
        <v>33143</v>
      </c>
      <c r="B11091" s="53">
        <v>30</v>
      </c>
      <c r="C11091" s="53" t="s">
        <v>33536</v>
      </c>
      <c r="D11091" s="53" t="s">
        <v>33873</v>
      </c>
    </row>
    <row r="11092" spans="1:4" ht="15" x14ac:dyDescent="0.25">
      <c r="A11092" s="53" t="s">
        <v>33144</v>
      </c>
      <c r="B11092" s="53">
        <v>30</v>
      </c>
      <c r="C11092" s="53" t="s">
        <v>33536</v>
      </c>
      <c r="D11092" s="53" t="s">
        <v>33873</v>
      </c>
    </row>
    <row r="11093" spans="1:4" ht="15" x14ac:dyDescent="0.25">
      <c r="A11093" s="53" t="s">
        <v>33145</v>
      </c>
      <c r="B11093" s="53">
        <v>30</v>
      </c>
      <c r="C11093" s="53" t="s">
        <v>33536</v>
      </c>
      <c r="D11093" s="53" t="s">
        <v>33873</v>
      </c>
    </row>
    <row r="11094" spans="1:4" ht="15" x14ac:dyDescent="0.25">
      <c r="A11094" s="53" t="s">
        <v>33146</v>
      </c>
      <c r="B11094" s="53">
        <v>30</v>
      </c>
      <c r="C11094" s="53" t="s">
        <v>33536</v>
      </c>
      <c r="D11094" s="53" t="s">
        <v>33873</v>
      </c>
    </row>
    <row r="11095" spans="1:4" ht="15" x14ac:dyDescent="0.25">
      <c r="A11095" s="53" t="s">
        <v>33147</v>
      </c>
      <c r="B11095" s="53">
        <v>30</v>
      </c>
      <c r="C11095" s="53" t="s">
        <v>33536</v>
      </c>
      <c r="D11095" s="53" t="s">
        <v>33873</v>
      </c>
    </row>
    <row r="11096" spans="1:4" ht="15" x14ac:dyDescent="0.25">
      <c r="A11096" s="53" t="s">
        <v>33148</v>
      </c>
      <c r="B11096" s="53">
        <v>30</v>
      </c>
      <c r="C11096" s="53" t="s">
        <v>33536</v>
      </c>
      <c r="D11096" s="53" t="s">
        <v>33873</v>
      </c>
    </row>
    <row r="11097" spans="1:4" ht="15" x14ac:dyDescent="0.25">
      <c r="A11097" s="53" t="s">
        <v>33149</v>
      </c>
      <c r="B11097" s="53">
        <v>30</v>
      </c>
      <c r="C11097" s="53" t="s">
        <v>33536</v>
      </c>
      <c r="D11097" s="53" t="s">
        <v>33873</v>
      </c>
    </row>
    <row r="11098" spans="1:4" ht="15" x14ac:dyDescent="0.25">
      <c r="A11098" s="53" t="s">
        <v>33150</v>
      </c>
      <c r="B11098" s="53">
        <v>30</v>
      </c>
      <c r="C11098" s="53" t="s">
        <v>33536</v>
      </c>
      <c r="D11098" s="53" t="s">
        <v>33873</v>
      </c>
    </row>
    <row r="11099" spans="1:4" ht="15" x14ac:dyDescent="0.25">
      <c r="A11099" s="53" t="s">
        <v>33151</v>
      </c>
      <c r="B11099" s="53">
        <v>30</v>
      </c>
      <c r="C11099" s="53" t="s">
        <v>33536</v>
      </c>
      <c r="D11099" s="53" t="s">
        <v>33873</v>
      </c>
    </row>
    <row r="11100" spans="1:4" ht="15" x14ac:dyDescent="0.25">
      <c r="A11100" s="53" t="s">
        <v>33152</v>
      </c>
      <c r="B11100" s="53">
        <v>30</v>
      </c>
      <c r="C11100" s="53" t="s">
        <v>33536</v>
      </c>
      <c r="D11100" s="53" t="s">
        <v>33873</v>
      </c>
    </row>
    <row r="11101" spans="1:4" ht="15" x14ac:dyDescent="0.25">
      <c r="A11101" s="53" t="s">
        <v>33153</v>
      </c>
      <c r="B11101" s="53">
        <v>30</v>
      </c>
      <c r="C11101" s="53" t="s">
        <v>33536</v>
      </c>
      <c r="D11101" s="53" t="s">
        <v>33873</v>
      </c>
    </row>
    <row r="11102" spans="1:4" ht="15" x14ac:dyDescent="0.25">
      <c r="A11102" s="53" t="s">
        <v>33154</v>
      </c>
      <c r="B11102" s="53">
        <v>30</v>
      </c>
      <c r="C11102" s="53" t="s">
        <v>33536</v>
      </c>
      <c r="D11102" s="53" t="s">
        <v>33873</v>
      </c>
    </row>
    <row r="11103" spans="1:4" ht="15" x14ac:dyDescent="0.25">
      <c r="A11103" s="53" t="s">
        <v>33155</v>
      </c>
      <c r="B11103" s="53">
        <v>30</v>
      </c>
      <c r="C11103" s="53" t="s">
        <v>33536</v>
      </c>
      <c r="D11103" s="53" t="s">
        <v>33873</v>
      </c>
    </row>
    <row r="11104" spans="1:4" ht="15" x14ac:dyDescent="0.25">
      <c r="A11104" s="53" t="s">
        <v>33156</v>
      </c>
      <c r="B11104" s="53">
        <v>30</v>
      </c>
      <c r="C11104" s="53" t="s">
        <v>33536</v>
      </c>
      <c r="D11104" s="53" t="s">
        <v>33873</v>
      </c>
    </row>
    <row r="11105" spans="1:4" ht="15" x14ac:dyDescent="0.25">
      <c r="A11105" s="53" t="s">
        <v>15593</v>
      </c>
      <c r="B11105" s="53">
        <v>0</v>
      </c>
      <c r="C11105" s="53" t="s">
        <v>33537</v>
      </c>
      <c r="D11105" s="53" t="s">
        <v>33872</v>
      </c>
    </row>
    <row r="11106" spans="1:4" ht="15" x14ac:dyDescent="0.25">
      <c r="A11106" s="53" t="s">
        <v>15594</v>
      </c>
      <c r="B11106" s="53">
        <v>0</v>
      </c>
      <c r="C11106" s="53" t="s">
        <v>33539</v>
      </c>
      <c r="D11106" s="53" t="s">
        <v>33872</v>
      </c>
    </row>
    <row r="11107" spans="1:4" ht="15" x14ac:dyDescent="0.25">
      <c r="A11107" s="53" t="s">
        <v>15595</v>
      </c>
      <c r="B11107" s="53">
        <v>30</v>
      </c>
      <c r="C11107" s="53" t="s">
        <v>33536</v>
      </c>
      <c r="D11107" s="53" t="s">
        <v>33873</v>
      </c>
    </row>
    <row r="11108" spans="1:4" ht="15" x14ac:dyDescent="0.25">
      <c r="A11108" s="53" t="s">
        <v>15596</v>
      </c>
      <c r="B11108" s="53">
        <v>30</v>
      </c>
      <c r="C11108" s="53" t="s">
        <v>33536</v>
      </c>
      <c r="D11108" s="53" t="s">
        <v>33873</v>
      </c>
    </row>
    <row r="11109" spans="1:4" ht="15" x14ac:dyDescent="0.25">
      <c r="A11109" s="53" t="s">
        <v>15597</v>
      </c>
      <c r="B11109" s="53">
        <v>30</v>
      </c>
      <c r="C11109" s="53" t="s">
        <v>33536</v>
      </c>
      <c r="D11109" s="53" t="s">
        <v>33873</v>
      </c>
    </row>
    <row r="11110" spans="1:4" ht="15" x14ac:dyDescent="0.25">
      <c r="A11110" s="53" t="s">
        <v>15598</v>
      </c>
      <c r="B11110" s="53">
        <v>30</v>
      </c>
      <c r="C11110" s="53" t="s">
        <v>33536</v>
      </c>
      <c r="D11110" s="53" t="s">
        <v>33873</v>
      </c>
    </row>
    <row r="11111" spans="1:4" ht="15" x14ac:dyDescent="0.25">
      <c r="A11111" s="53" t="s">
        <v>15599</v>
      </c>
      <c r="B11111" s="53">
        <v>30</v>
      </c>
      <c r="C11111" s="53" t="s">
        <v>33536</v>
      </c>
      <c r="D11111" s="53" t="s">
        <v>33873</v>
      </c>
    </row>
    <row r="11112" spans="1:4" ht="15" x14ac:dyDescent="0.25">
      <c r="A11112" s="53" t="s">
        <v>15600</v>
      </c>
      <c r="B11112" s="53">
        <v>30</v>
      </c>
      <c r="C11112" s="53" t="s">
        <v>33536</v>
      </c>
      <c r="D11112" s="53" t="s">
        <v>33873</v>
      </c>
    </row>
    <row r="11113" spans="1:4" ht="15" x14ac:dyDescent="0.25">
      <c r="A11113" s="53" t="s">
        <v>15601</v>
      </c>
      <c r="B11113" s="53">
        <v>30</v>
      </c>
      <c r="C11113" s="53" t="s">
        <v>33536</v>
      </c>
      <c r="D11113" s="53" t="s">
        <v>33873</v>
      </c>
    </row>
    <row r="11114" spans="1:4" ht="15" x14ac:dyDescent="0.25">
      <c r="A11114" s="53" t="s">
        <v>15602</v>
      </c>
      <c r="B11114" s="53">
        <v>30</v>
      </c>
      <c r="C11114" s="53" t="s">
        <v>33536</v>
      </c>
      <c r="D11114" s="53" t="s">
        <v>33873</v>
      </c>
    </row>
    <row r="11115" spans="1:4" ht="15" x14ac:dyDescent="0.25">
      <c r="A11115" s="53" t="s">
        <v>15603</v>
      </c>
      <c r="B11115" s="53">
        <v>40</v>
      </c>
      <c r="C11115" s="53" t="s">
        <v>33536</v>
      </c>
      <c r="D11115" s="53" t="s">
        <v>33872</v>
      </c>
    </row>
    <row r="11116" spans="1:4" ht="15" x14ac:dyDescent="0.25">
      <c r="A11116" s="53" t="s">
        <v>15604</v>
      </c>
      <c r="B11116" s="53">
        <v>12</v>
      </c>
      <c r="C11116" s="53" t="s">
        <v>33536</v>
      </c>
      <c r="D11116" s="53" t="s">
        <v>33872</v>
      </c>
    </row>
    <row r="11117" spans="1:4" ht="15" x14ac:dyDescent="0.25">
      <c r="A11117" s="53" t="s">
        <v>15605</v>
      </c>
      <c r="B11117" s="53">
        <v>8</v>
      </c>
      <c r="C11117" s="53" t="s">
        <v>33536</v>
      </c>
      <c r="D11117" s="53" t="s">
        <v>33872</v>
      </c>
    </row>
    <row r="11118" spans="1:4" ht="15" x14ac:dyDescent="0.25">
      <c r="A11118" s="53" t="s">
        <v>15606</v>
      </c>
      <c r="B11118" s="53">
        <v>15</v>
      </c>
      <c r="C11118" s="53" t="s">
        <v>33536</v>
      </c>
      <c r="D11118" s="53" t="s">
        <v>33872</v>
      </c>
    </row>
    <row r="11119" spans="1:4" ht="15" x14ac:dyDescent="0.25">
      <c r="A11119" s="53" t="s">
        <v>15607</v>
      </c>
      <c r="B11119" s="53">
        <v>40</v>
      </c>
      <c r="C11119" s="53" t="s">
        <v>33536</v>
      </c>
      <c r="D11119" s="53" t="s">
        <v>33872</v>
      </c>
    </row>
    <row r="11120" spans="1:4" ht="15" x14ac:dyDescent="0.25">
      <c r="A11120" s="53" t="s">
        <v>15608</v>
      </c>
      <c r="B11120" s="53">
        <v>10</v>
      </c>
      <c r="C11120" s="53" t="s">
        <v>33536</v>
      </c>
      <c r="D11120" s="53" t="s">
        <v>33872</v>
      </c>
    </row>
    <row r="11121" spans="1:4" ht="15" x14ac:dyDescent="0.25">
      <c r="A11121" s="53" t="s">
        <v>15609</v>
      </c>
      <c r="B11121" s="53">
        <v>10</v>
      </c>
      <c r="C11121" s="53" t="s">
        <v>33536</v>
      </c>
      <c r="D11121" s="53" t="s">
        <v>33872</v>
      </c>
    </row>
    <row r="11122" spans="1:4" ht="15" x14ac:dyDescent="0.25">
      <c r="A11122" s="53" t="s">
        <v>15610</v>
      </c>
      <c r="B11122" s="53">
        <v>10</v>
      </c>
      <c r="C11122" s="53" t="s">
        <v>33536</v>
      </c>
      <c r="D11122" s="53" t="s">
        <v>33872</v>
      </c>
    </row>
    <row r="11123" spans="1:4" ht="15" x14ac:dyDescent="0.25">
      <c r="A11123" s="53" t="s">
        <v>15611</v>
      </c>
      <c r="B11123" s="53">
        <v>10</v>
      </c>
      <c r="C11123" s="53" t="s">
        <v>33536</v>
      </c>
      <c r="D11123" s="53" t="s">
        <v>33872</v>
      </c>
    </row>
    <row r="11124" spans="1:4" ht="15" x14ac:dyDescent="0.25">
      <c r="A11124" s="53" t="s">
        <v>15612</v>
      </c>
      <c r="B11124" s="53">
        <v>10</v>
      </c>
      <c r="C11124" s="53" t="s">
        <v>33536</v>
      </c>
      <c r="D11124" s="53" t="s">
        <v>33872</v>
      </c>
    </row>
    <row r="11125" spans="1:4" ht="15" x14ac:dyDescent="0.25">
      <c r="A11125" s="53" t="s">
        <v>15613</v>
      </c>
      <c r="B11125" s="53">
        <v>10</v>
      </c>
      <c r="C11125" s="53" t="s">
        <v>33536</v>
      </c>
      <c r="D11125" s="53" t="s">
        <v>33872</v>
      </c>
    </row>
    <row r="11126" spans="1:4" ht="15" x14ac:dyDescent="0.25">
      <c r="A11126" s="53" t="s">
        <v>15614</v>
      </c>
      <c r="B11126" s="53">
        <v>10</v>
      </c>
      <c r="C11126" s="53" t="s">
        <v>33536</v>
      </c>
      <c r="D11126" s="53" t="s">
        <v>33872</v>
      </c>
    </row>
    <row r="11127" spans="1:4" ht="15" x14ac:dyDescent="0.25">
      <c r="A11127" s="53" t="s">
        <v>15615</v>
      </c>
      <c r="B11127" s="53">
        <v>10</v>
      </c>
      <c r="C11127" s="53" t="s">
        <v>33536</v>
      </c>
      <c r="D11127" s="53" t="s">
        <v>33872</v>
      </c>
    </row>
    <row r="11128" spans="1:4" ht="15" x14ac:dyDescent="0.25">
      <c r="A11128" s="53" t="s">
        <v>15616</v>
      </c>
      <c r="B11128" s="53">
        <v>10</v>
      </c>
      <c r="C11128" s="53" t="s">
        <v>33536</v>
      </c>
      <c r="D11128" s="53" t="s">
        <v>33872</v>
      </c>
    </row>
    <row r="11129" spans="1:4" ht="15" x14ac:dyDescent="0.25">
      <c r="A11129" s="53" t="s">
        <v>15617</v>
      </c>
      <c r="B11129" s="53">
        <v>10</v>
      </c>
      <c r="C11129" s="53" t="s">
        <v>33536</v>
      </c>
      <c r="D11129" s="53" t="s">
        <v>33872</v>
      </c>
    </row>
    <row r="11130" spans="1:4" ht="15" x14ac:dyDescent="0.25">
      <c r="A11130" s="53" t="s">
        <v>15618</v>
      </c>
      <c r="B11130" s="53">
        <v>10</v>
      </c>
      <c r="C11130" s="53" t="s">
        <v>33536</v>
      </c>
      <c r="D11130" s="53" t="s">
        <v>33872</v>
      </c>
    </row>
    <row r="11131" spans="1:4" ht="15" x14ac:dyDescent="0.25">
      <c r="A11131" s="53" t="s">
        <v>15619</v>
      </c>
      <c r="B11131" s="53">
        <v>10</v>
      </c>
      <c r="C11131" s="53" t="s">
        <v>33536</v>
      </c>
      <c r="D11131" s="53" t="s">
        <v>33872</v>
      </c>
    </row>
    <row r="11132" spans="1:4" ht="15" x14ac:dyDescent="0.25">
      <c r="A11132" s="53" t="s">
        <v>15620</v>
      </c>
      <c r="B11132" s="53">
        <v>10</v>
      </c>
      <c r="C11132" s="53" t="s">
        <v>33536</v>
      </c>
      <c r="D11132" s="53" t="s">
        <v>33872</v>
      </c>
    </row>
    <row r="11133" spans="1:4" ht="15" x14ac:dyDescent="0.25">
      <c r="A11133" s="53" t="s">
        <v>15621</v>
      </c>
      <c r="B11133" s="53">
        <v>10</v>
      </c>
      <c r="C11133" s="53" t="s">
        <v>33536</v>
      </c>
      <c r="D11133" s="53" t="s">
        <v>33872</v>
      </c>
    </row>
    <row r="11134" spans="1:4" ht="15" x14ac:dyDescent="0.25">
      <c r="A11134" s="53" t="s">
        <v>15622</v>
      </c>
      <c r="B11134" s="53">
        <v>10</v>
      </c>
      <c r="C11134" s="53" t="s">
        <v>33536</v>
      </c>
      <c r="D11134" s="53" t="s">
        <v>33872</v>
      </c>
    </row>
    <row r="11135" spans="1:4" ht="15" x14ac:dyDescent="0.25">
      <c r="A11135" s="53" t="s">
        <v>15623</v>
      </c>
      <c r="B11135" s="53">
        <v>10</v>
      </c>
      <c r="C11135" s="53" t="s">
        <v>33536</v>
      </c>
      <c r="D11135" s="53" t="s">
        <v>33872</v>
      </c>
    </row>
    <row r="11136" spans="1:4" ht="15" x14ac:dyDescent="0.25">
      <c r="A11136" s="53" t="s">
        <v>15624</v>
      </c>
      <c r="B11136" s="53">
        <v>10</v>
      </c>
      <c r="C11136" s="53" t="s">
        <v>33536</v>
      </c>
      <c r="D11136" s="53" t="s">
        <v>33872</v>
      </c>
    </row>
    <row r="11137" spans="1:4" ht="15" x14ac:dyDescent="0.25">
      <c r="A11137" s="53" t="s">
        <v>15625</v>
      </c>
      <c r="B11137" s="53">
        <v>10</v>
      </c>
      <c r="C11137" s="53" t="s">
        <v>33536</v>
      </c>
      <c r="D11137" s="53" t="s">
        <v>33872</v>
      </c>
    </row>
    <row r="11138" spans="1:4" ht="15" x14ac:dyDescent="0.25">
      <c r="A11138" s="53" t="s">
        <v>15626</v>
      </c>
      <c r="B11138" s="53">
        <v>10</v>
      </c>
      <c r="C11138" s="53" t="s">
        <v>33536</v>
      </c>
      <c r="D11138" s="53" t="s">
        <v>33872</v>
      </c>
    </row>
    <row r="11139" spans="1:4" ht="15" x14ac:dyDescent="0.25">
      <c r="A11139" s="53" t="s">
        <v>15627</v>
      </c>
      <c r="B11139" s="53">
        <v>10</v>
      </c>
      <c r="C11139" s="53" t="s">
        <v>33536</v>
      </c>
      <c r="D11139" s="53" t="s">
        <v>33872</v>
      </c>
    </row>
    <row r="11140" spans="1:4" ht="15" x14ac:dyDescent="0.25">
      <c r="A11140" s="53" t="s">
        <v>15628</v>
      </c>
      <c r="B11140" s="53">
        <v>20</v>
      </c>
      <c r="C11140" s="53" t="s">
        <v>33536</v>
      </c>
      <c r="D11140" s="53" t="s">
        <v>33872</v>
      </c>
    </row>
    <row r="11141" spans="1:4" ht="15" x14ac:dyDescent="0.25">
      <c r="A11141" s="53" t="s">
        <v>15629</v>
      </c>
      <c r="B11141" s="53">
        <v>10</v>
      </c>
      <c r="C11141" s="53" t="s">
        <v>33536</v>
      </c>
      <c r="D11141" s="53" t="s">
        <v>33872</v>
      </c>
    </row>
    <row r="11142" spans="1:4" ht="15" x14ac:dyDescent="0.25">
      <c r="A11142" s="53" t="s">
        <v>15630</v>
      </c>
      <c r="B11142" s="53">
        <v>40</v>
      </c>
      <c r="C11142" s="53" t="s">
        <v>33536</v>
      </c>
      <c r="D11142" s="53" t="s">
        <v>33872</v>
      </c>
    </row>
    <row r="11143" spans="1:4" ht="15" x14ac:dyDescent="0.25">
      <c r="A11143" s="53" t="s">
        <v>15631</v>
      </c>
      <c r="B11143" s="53">
        <v>40</v>
      </c>
      <c r="C11143" s="53" t="s">
        <v>33536</v>
      </c>
      <c r="D11143" s="53" t="s">
        <v>33872</v>
      </c>
    </row>
    <row r="11144" spans="1:4" ht="15" x14ac:dyDescent="0.25">
      <c r="A11144" s="53" t="s">
        <v>15632</v>
      </c>
      <c r="B11144" s="53">
        <v>20</v>
      </c>
      <c r="C11144" s="53" t="s">
        <v>33536</v>
      </c>
      <c r="D11144" s="53" t="s">
        <v>33872</v>
      </c>
    </row>
    <row r="11145" spans="1:4" ht="15" x14ac:dyDescent="0.25">
      <c r="A11145" s="53" t="s">
        <v>15633</v>
      </c>
      <c r="B11145" s="53">
        <v>20</v>
      </c>
      <c r="C11145" s="53" t="s">
        <v>33536</v>
      </c>
      <c r="D11145" s="53" t="s">
        <v>33872</v>
      </c>
    </row>
    <row r="11146" spans="1:4" ht="15" x14ac:dyDescent="0.25">
      <c r="A11146" s="53" t="s">
        <v>15634</v>
      </c>
      <c r="B11146" s="53">
        <v>20</v>
      </c>
      <c r="C11146" s="53" t="s">
        <v>33536</v>
      </c>
      <c r="D11146" s="53" t="s">
        <v>33872</v>
      </c>
    </row>
    <row r="11147" spans="1:4" ht="15" x14ac:dyDescent="0.25">
      <c r="A11147" s="53" t="s">
        <v>15635</v>
      </c>
      <c r="B11147" s="53">
        <v>20</v>
      </c>
      <c r="C11147" s="53" t="s">
        <v>33536</v>
      </c>
      <c r="D11147" s="53" t="s">
        <v>33872</v>
      </c>
    </row>
    <row r="11148" spans="1:4" ht="15" x14ac:dyDescent="0.25">
      <c r="A11148" s="53" t="s">
        <v>15636</v>
      </c>
      <c r="B11148" s="53">
        <v>20</v>
      </c>
      <c r="C11148" s="53" t="s">
        <v>33536</v>
      </c>
      <c r="D11148" s="53" t="s">
        <v>33872</v>
      </c>
    </row>
    <row r="11149" spans="1:4" ht="15" x14ac:dyDescent="0.25">
      <c r="A11149" s="53" t="s">
        <v>15637</v>
      </c>
      <c r="B11149" s="53">
        <v>20</v>
      </c>
      <c r="C11149" s="53" t="s">
        <v>33536</v>
      </c>
      <c r="D11149" s="53" t="s">
        <v>33872</v>
      </c>
    </row>
    <row r="11150" spans="1:4" ht="15" x14ac:dyDescent="0.25">
      <c r="A11150" s="53" t="s">
        <v>15638</v>
      </c>
      <c r="B11150" s="53">
        <v>20</v>
      </c>
      <c r="C11150" s="53" t="s">
        <v>33536</v>
      </c>
      <c r="D11150" s="53" t="s">
        <v>33872</v>
      </c>
    </row>
    <row r="11151" spans="1:4" ht="15" x14ac:dyDescent="0.25">
      <c r="A11151" s="53" t="s">
        <v>15639</v>
      </c>
      <c r="B11151" s="53">
        <v>15</v>
      </c>
      <c r="C11151" s="53" t="s">
        <v>33536</v>
      </c>
      <c r="D11151" s="53" t="s">
        <v>33872</v>
      </c>
    </row>
    <row r="11152" spans="1:4" ht="15" x14ac:dyDescent="0.25">
      <c r="A11152" s="53" t="s">
        <v>15640</v>
      </c>
      <c r="B11152" s="53">
        <v>60</v>
      </c>
      <c r="C11152" s="53" t="s">
        <v>33536</v>
      </c>
      <c r="D11152" s="53" t="s">
        <v>33872</v>
      </c>
    </row>
    <row r="11153" spans="1:4" ht="15" x14ac:dyDescent="0.25">
      <c r="A11153" s="53" t="s">
        <v>15641</v>
      </c>
      <c r="B11153" s="53">
        <v>10</v>
      </c>
      <c r="C11153" s="53" t="s">
        <v>33536</v>
      </c>
      <c r="D11153" s="53" t="s">
        <v>33872</v>
      </c>
    </row>
    <row r="11154" spans="1:4" ht="15" x14ac:dyDescent="0.25">
      <c r="A11154" s="53" t="s">
        <v>15642</v>
      </c>
      <c r="B11154" s="53">
        <v>10</v>
      </c>
      <c r="C11154" s="53" t="s">
        <v>33536</v>
      </c>
      <c r="D11154" s="53" t="s">
        <v>33872</v>
      </c>
    </row>
    <row r="11155" spans="1:4" ht="15" x14ac:dyDescent="0.25">
      <c r="A11155" s="53" t="s">
        <v>15643</v>
      </c>
      <c r="B11155" s="53">
        <v>15</v>
      </c>
      <c r="C11155" s="53" t="s">
        <v>33536</v>
      </c>
      <c r="D11155" s="53" t="s">
        <v>33872</v>
      </c>
    </row>
    <row r="11156" spans="1:4" ht="15" x14ac:dyDescent="0.25">
      <c r="A11156" s="53" t="s">
        <v>15644</v>
      </c>
      <c r="B11156" s="53">
        <v>60</v>
      </c>
      <c r="C11156" s="53"/>
      <c r="D11156" s="53" t="s">
        <v>33872</v>
      </c>
    </row>
    <row r="11157" spans="1:4" ht="15" x14ac:dyDescent="0.25">
      <c r="A11157" s="53" t="s">
        <v>15645</v>
      </c>
      <c r="B11157" s="53">
        <v>15</v>
      </c>
      <c r="C11157" s="53" t="s">
        <v>33536</v>
      </c>
      <c r="D11157" s="53" t="s">
        <v>33872</v>
      </c>
    </row>
    <row r="11158" spans="1:4" ht="15" x14ac:dyDescent="0.25">
      <c r="A11158" s="53" t="s">
        <v>15646</v>
      </c>
      <c r="B11158" s="53">
        <v>60</v>
      </c>
      <c r="C11158" s="53"/>
      <c r="D11158" s="53" t="s">
        <v>33872</v>
      </c>
    </row>
    <row r="11159" spans="1:4" ht="15" x14ac:dyDescent="0.25">
      <c r="A11159" s="53" t="s">
        <v>15647</v>
      </c>
      <c r="B11159" s="53">
        <v>60</v>
      </c>
      <c r="C11159" s="53"/>
      <c r="D11159" s="53" t="s">
        <v>33872</v>
      </c>
    </row>
    <row r="11160" spans="1:4" ht="15" x14ac:dyDescent="0.25">
      <c r="A11160" s="53" t="s">
        <v>15648</v>
      </c>
      <c r="B11160" s="53">
        <v>30</v>
      </c>
      <c r="C11160" s="53" t="s">
        <v>33536</v>
      </c>
      <c r="D11160" s="53" t="s">
        <v>33872</v>
      </c>
    </row>
    <row r="11161" spans="1:4" ht="15" x14ac:dyDescent="0.25">
      <c r="A11161" s="53" t="s">
        <v>15649</v>
      </c>
      <c r="B11161" s="53">
        <v>30</v>
      </c>
      <c r="C11161" s="53" t="s">
        <v>33536</v>
      </c>
      <c r="D11161" s="53" t="s">
        <v>33872</v>
      </c>
    </row>
    <row r="11162" spans="1:4" ht="15" x14ac:dyDescent="0.25">
      <c r="A11162" s="53" t="s">
        <v>15650</v>
      </c>
      <c r="B11162" s="53">
        <v>30</v>
      </c>
      <c r="C11162" s="53" t="s">
        <v>33536</v>
      </c>
      <c r="D11162" s="53" t="s">
        <v>33872</v>
      </c>
    </row>
    <row r="11163" spans="1:4" ht="15" x14ac:dyDescent="0.25">
      <c r="A11163" s="53" t="s">
        <v>15651</v>
      </c>
      <c r="B11163" s="53">
        <v>30</v>
      </c>
      <c r="C11163" s="53" t="s">
        <v>33536</v>
      </c>
      <c r="D11163" s="53" t="s">
        <v>33872</v>
      </c>
    </row>
    <row r="11164" spans="1:4" ht="15" x14ac:dyDescent="0.25">
      <c r="A11164" s="53" t="s">
        <v>15652</v>
      </c>
      <c r="B11164" s="53">
        <v>30</v>
      </c>
      <c r="C11164" s="53" t="s">
        <v>33536</v>
      </c>
      <c r="D11164" s="53" t="s">
        <v>33872</v>
      </c>
    </row>
    <row r="11165" spans="1:4" ht="15" x14ac:dyDescent="0.25">
      <c r="A11165" s="53" t="s">
        <v>15653</v>
      </c>
      <c r="B11165" s="53">
        <v>30</v>
      </c>
      <c r="C11165" s="53" t="s">
        <v>33536</v>
      </c>
      <c r="D11165" s="53" t="s">
        <v>33872</v>
      </c>
    </row>
    <row r="11166" spans="1:4" ht="15" x14ac:dyDescent="0.25">
      <c r="A11166" s="53" t="s">
        <v>15654</v>
      </c>
      <c r="B11166" s="53">
        <v>30</v>
      </c>
      <c r="C11166" s="53" t="s">
        <v>33536</v>
      </c>
      <c r="D11166" s="53" t="s">
        <v>33872</v>
      </c>
    </row>
    <row r="11167" spans="1:4" ht="15" x14ac:dyDescent="0.25">
      <c r="A11167" s="53" t="s">
        <v>15655</v>
      </c>
      <c r="B11167" s="53">
        <v>30</v>
      </c>
      <c r="C11167" s="53" t="s">
        <v>33536</v>
      </c>
      <c r="D11167" s="53" t="s">
        <v>33872</v>
      </c>
    </row>
    <row r="11168" spans="1:4" ht="15" x14ac:dyDescent="0.25">
      <c r="A11168" s="53" t="s">
        <v>15656</v>
      </c>
      <c r="B11168" s="53">
        <v>30</v>
      </c>
      <c r="C11168" s="53" t="s">
        <v>33536</v>
      </c>
      <c r="D11168" s="53" t="s">
        <v>33872</v>
      </c>
    </row>
    <row r="11169" spans="1:4" ht="15" x14ac:dyDescent="0.25">
      <c r="A11169" s="53" t="s">
        <v>15657</v>
      </c>
      <c r="B11169" s="53">
        <v>30</v>
      </c>
      <c r="C11169" s="53" t="s">
        <v>33536</v>
      </c>
      <c r="D11169" s="53" t="s">
        <v>33872</v>
      </c>
    </row>
    <row r="11170" spans="1:4" ht="15" x14ac:dyDescent="0.25">
      <c r="A11170" s="53" t="s">
        <v>15658</v>
      </c>
      <c r="B11170" s="53">
        <v>30</v>
      </c>
      <c r="C11170" s="53" t="s">
        <v>33536</v>
      </c>
      <c r="D11170" s="53" t="s">
        <v>33872</v>
      </c>
    </row>
    <row r="11171" spans="1:4" ht="15" x14ac:dyDescent="0.25">
      <c r="A11171" s="53" t="s">
        <v>15659</v>
      </c>
      <c r="B11171" s="53">
        <v>30</v>
      </c>
      <c r="C11171" s="53" t="s">
        <v>33536</v>
      </c>
      <c r="D11171" s="53" t="s">
        <v>33872</v>
      </c>
    </row>
    <row r="11172" spans="1:4" ht="15" x14ac:dyDescent="0.25">
      <c r="A11172" s="53" t="s">
        <v>15660</v>
      </c>
      <c r="B11172" s="53">
        <v>30</v>
      </c>
      <c r="C11172" s="53" t="s">
        <v>33536</v>
      </c>
      <c r="D11172" s="53" t="s">
        <v>33872</v>
      </c>
    </row>
    <row r="11173" spans="1:4" ht="15" x14ac:dyDescent="0.25">
      <c r="A11173" s="53" t="s">
        <v>15661</v>
      </c>
      <c r="B11173" s="53">
        <v>30</v>
      </c>
      <c r="C11173" s="53" t="s">
        <v>33536</v>
      </c>
      <c r="D11173" s="53" t="s">
        <v>33872</v>
      </c>
    </row>
    <row r="11174" spans="1:4" ht="15" x14ac:dyDescent="0.25">
      <c r="A11174" s="53" t="s">
        <v>15662</v>
      </c>
      <c r="B11174" s="53">
        <v>30</v>
      </c>
      <c r="C11174" s="53" t="s">
        <v>33536</v>
      </c>
      <c r="D11174" s="53" t="s">
        <v>33872</v>
      </c>
    </row>
    <row r="11175" spans="1:4" ht="15" x14ac:dyDescent="0.25">
      <c r="A11175" s="53" t="s">
        <v>15663</v>
      </c>
      <c r="B11175" s="53">
        <v>30</v>
      </c>
      <c r="C11175" s="53" t="s">
        <v>33536</v>
      </c>
      <c r="D11175" s="53" t="s">
        <v>33872</v>
      </c>
    </row>
    <row r="11176" spans="1:4" ht="15" x14ac:dyDescent="0.25">
      <c r="A11176" s="53" t="s">
        <v>15664</v>
      </c>
      <c r="B11176" s="53">
        <v>90</v>
      </c>
      <c r="C11176" s="53" t="s">
        <v>33536</v>
      </c>
      <c r="D11176" s="53" t="s">
        <v>33872</v>
      </c>
    </row>
    <row r="11177" spans="1:4" ht="15" x14ac:dyDescent="0.25">
      <c r="A11177" s="53" t="s">
        <v>15665</v>
      </c>
      <c r="B11177" s="53">
        <v>30</v>
      </c>
      <c r="C11177" s="53" t="s">
        <v>33536</v>
      </c>
      <c r="D11177" s="53" t="s">
        <v>33872</v>
      </c>
    </row>
    <row r="11178" spans="1:4" ht="15" x14ac:dyDescent="0.25">
      <c r="A11178" s="53" t="s">
        <v>15666</v>
      </c>
      <c r="B11178" s="53">
        <v>30</v>
      </c>
      <c r="C11178" s="53" t="s">
        <v>33536</v>
      </c>
      <c r="D11178" s="53" t="s">
        <v>33872</v>
      </c>
    </row>
    <row r="11179" spans="1:4" ht="15" x14ac:dyDescent="0.25">
      <c r="A11179" s="53" t="s">
        <v>15667</v>
      </c>
      <c r="B11179" s="53">
        <v>0</v>
      </c>
      <c r="C11179" s="53" t="s">
        <v>33536</v>
      </c>
      <c r="D11179" s="53" t="s">
        <v>33872</v>
      </c>
    </row>
    <row r="11180" spans="1:4" ht="15" x14ac:dyDescent="0.25">
      <c r="A11180" s="53" t="s">
        <v>15668</v>
      </c>
      <c r="B11180" s="53">
        <v>30</v>
      </c>
      <c r="C11180" s="53" t="s">
        <v>33536</v>
      </c>
      <c r="D11180" s="53" t="s">
        <v>33872</v>
      </c>
    </row>
    <row r="11181" spans="1:4" ht="15" x14ac:dyDescent="0.25">
      <c r="A11181" s="53" t="s">
        <v>15669</v>
      </c>
      <c r="B11181" s="53">
        <v>180</v>
      </c>
      <c r="C11181" s="53" t="s">
        <v>33536</v>
      </c>
      <c r="D11181" s="53" t="s">
        <v>33872</v>
      </c>
    </row>
    <row r="11182" spans="1:4" ht="15" x14ac:dyDescent="0.25">
      <c r="A11182" s="53" t="s">
        <v>15670</v>
      </c>
      <c r="B11182" s="53">
        <v>180</v>
      </c>
      <c r="C11182" s="53" t="s">
        <v>33536</v>
      </c>
      <c r="D11182" s="53" t="s">
        <v>33872</v>
      </c>
    </row>
    <row r="11183" spans="1:4" ht="15" x14ac:dyDescent="0.25">
      <c r="A11183" s="53" t="s">
        <v>15671</v>
      </c>
      <c r="B11183" s="53">
        <v>180</v>
      </c>
      <c r="C11183" s="53" t="s">
        <v>33536</v>
      </c>
      <c r="D11183" s="53" t="s">
        <v>33872</v>
      </c>
    </row>
    <row r="11184" spans="1:4" ht="15" x14ac:dyDescent="0.25">
      <c r="A11184" s="53" t="s">
        <v>15672</v>
      </c>
      <c r="B11184" s="53">
        <v>60</v>
      </c>
      <c r="C11184" s="53" t="s">
        <v>33536</v>
      </c>
      <c r="D11184" s="53" t="s">
        <v>33872</v>
      </c>
    </row>
    <row r="11185" spans="1:4" ht="15" x14ac:dyDescent="0.25">
      <c r="A11185" s="53" t="s">
        <v>15673</v>
      </c>
      <c r="B11185" s="53">
        <v>60</v>
      </c>
      <c r="C11185" s="53"/>
      <c r="D11185" s="53" t="s">
        <v>33872</v>
      </c>
    </row>
    <row r="11186" spans="1:4" ht="15" x14ac:dyDescent="0.25">
      <c r="A11186" s="53" t="s">
        <v>15674</v>
      </c>
      <c r="B11186" s="53">
        <v>60</v>
      </c>
      <c r="C11186" s="53"/>
      <c r="D11186" s="53" t="s">
        <v>33872</v>
      </c>
    </row>
    <row r="11187" spans="1:4" ht="15" x14ac:dyDescent="0.25">
      <c r="A11187" s="53" t="s">
        <v>15675</v>
      </c>
      <c r="B11187" s="53">
        <v>60</v>
      </c>
      <c r="C11187" s="53"/>
      <c r="D11187" s="53" t="s">
        <v>33872</v>
      </c>
    </row>
    <row r="11188" spans="1:4" ht="15" x14ac:dyDescent="0.25">
      <c r="A11188" s="53" t="s">
        <v>15676</v>
      </c>
      <c r="B11188" s="53">
        <v>60</v>
      </c>
      <c r="C11188" s="53" t="s">
        <v>33536</v>
      </c>
      <c r="D11188" s="53" t="s">
        <v>33872</v>
      </c>
    </row>
    <row r="11189" spans="1:4" ht="15" x14ac:dyDescent="0.25">
      <c r="A11189" s="53" t="s">
        <v>15677</v>
      </c>
      <c r="B11189" s="53">
        <v>60</v>
      </c>
      <c r="C11189" s="53" t="s">
        <v>33536</v>
      </c>
      <c r="D11189" s="53" t="s">
        <v>33872</v>
      </c>
    </row>
    <row r="11190" spans="1:4" ht="15" x14ac:dyDescent="0.25">
      <c r="A11190" s="53" t="s">
        <v>15678</v>
      </c>
      <c r="B11190" s="53">
        <v>60</v>
      </c>
      <c r="C11190" s="53" t="s">
        <v>33536</v>
      </c>
      <c r="D11190" s="53" t="s">
        <v>33872</v>
      </c>
    </row>
    <row r="11191" spans="1:4" ht="15" x14ac:dyDescent="0.25">
      <c r="A11191" s="53" t="s">
        <v>15679</v>
      </c>
      <c r="B11191" s="53">
        <v>60</v>
      </c>
      <c r="C11191" s="53" t="s">
        <v>33536</v>
      </c>
      <c r="D11191" s="53" t="s">
        <v>33872</v>
      </c>
    </row>
    <row r="11192" spans="1:4" ht="15" x14ac:dyDescent="0.25">
      <c r="A11192" s="53" t="s">
        <v>15680</v>
      </c>
      <c r="B11192" s="53">
        <v>60</v>
      </c>
      <c r="C11192" s="53" t="s">
        <v>33536</v>
      </c>
      <c r="D11192" s="53" t="s">
        <v>33872</v>
      </c>
    </row>
    <row r="11193" spans="1:4" ht="15" x14ac:dyDescent="0.25">
      <c r="A11193" s="53" t="s">
        <v>15681</v>
      </c>
      <c r="B11193" s="53">
        <v>60</v>
      </c>
      <c r="C11193" s="53" t="s">
        <v>33536</v>
      </c>
      <c r="D11193" s="53" t="s">
        <v>33872</v>
      </c>
    </row>
    <row r="11194" spans="1:4" ht="15" x14ac:dyDescent="0.25">
      <c r="A11194" s="53" t="s">
        <v>15682</v>
      </c>
      <c r="B11194" s="53">
        <v>60</v>
      </c>
      <c r="C11194" s="53" t="s">
        <v>33536</v>
      </c>
      <c r="D11194" s="53" t="s">
        <v>33872</v>
      </c>
    </row>
    <row r="11195" spans="1:4" ht="15" x14ac:dyDescent="0.25">
      <c r="A11195" s="53" t="s">
        <v>15683</v>
      </c>
      <c r="B11195" s="53">
        <v>60</v>
      </c>
      <c r="C11195" s="53" t="s">
        <v>33536</v>
      </c>
      <c r="D11195" s="53" t="s">
        <v>33872</v>
      </c>
    </row>
    <row r="11196" spans="1:4" ht="15" x14ac:dyDescent="0.25">
      <c r="A11196" s="53" t="s">
        <v>15684</v>
      </c>
      <c r="B11196" s="53">
        <v>60</v>
      </c>
      <c r="C11196" s="53" t="s">
        <v>33536</v>
      </c>
      <c r="D11196" s="53" t="s">
        <v>33872</v>
      </c>
    </row>
    <row r="11197" spans="1:4" ht="15" x14ac:dyDescent="0.25">
      <c r="A11197" s="53" t="s">
        <v>15685</v>
      </c>
      <c r="B11197" s="53">
        <v>60</v>
      </c>
      <c r="C11197" s="53" t="s">
        <v>33536</v>
      </c>
      <c r="D11197" s="53" t="s">
        <v>33872</v>
      </c>
    </row>
    <row r="11198" spans="1:4" ht="15" x14ac:dyDescent="0.25">
      <c r="A11198" s="53" t="s">
        <v>15686</v>
      </c>
      <c r="B11198" s="53">
        <v>60</v>
      </c>
      <c r="C11198" s="53" t="s">
        <v>33536</v>
      </c>
      <c r="D11198" s="53" t="s">
        <v>33872</v>
      </c>
    </row>
    <row r="11199" spans="1:4" ht="15" x14ac:dyDescent="0.25">
      <c r="A11199" s="53" t="s">
        <v>15687</v>
      </c>
      <c r="B11199" s="53">
        <v>60</v>
      </c>
      <c r="C11199" s="53" t="s">
        <v>33536</v>
      </c>
      <c r="D11199" s="53" t="s">
        <v>33872</v>
      </c>
    </row>
    <row r="11200" spans="1:4" ht="15" x14ac:dyDescent="0.25">
      <c r="A11200" s="53" t="s">
        <v>15688</v>
      </c>
      <c r="B11200" s="53">
        <v>60</v>
      </c>
      <c r="C11200" s="53" t="s">
        <v>33536</v>
      </c>
      <c r="D11200" s="53" t="s">
        <v>33872</v>
      </c>
    </row>
    <row r="11201" spans="1:4" ht="15" x14ac:dyDescent="0.25">
      <c r="A11201" s="53" t="s">
        <v>15689</v>
      </c>
      <c r="B11201" s="53">
        <v>60</v>
      </c>
      <c r="C11201" s="53" t="s">
        <v>33536</v>
      </c>
      <c r="D11201" s="53" t="s">
        <v>33872</v>
      </c>
    </row>
    <row r="11202" spans="1:4" ht="15" x14ac:dyDescent="0.25">
      <c r="A11202" s="53" t="s">
        <v>15690</v>
      </c>
      <c r="B11202" s="53">
        <v>60</v>
      </c>
      <c r="C11202" s="53" t="s">
        <v>33536</v>
      </c>
      <c r="D11202" s="53" t="s">
        <v>33872</v>
      </c>
    </row>
    <row r="11203" spans="1:4" ht="15" x14ac:dyDescent="0.25">
      <c r="A11203" s="53" t="s">
        <v>15691</v>
      </c>
      <c r="B11203" s="53">
        <v>60</v>
      </c>
      <c r="C11203" s="53" t="s">
        <v>33536</v>
      </c>
      <c r="D11203" s="53" t="s">
        <v>33872</v>
      </c>
    </row>
    <row r="11204" spans="1:4" ht="15" x14ac:dyDescent="0.25">
      <c r="A11204" s="53" t="s">
        <v>15692</v>
      </c>
      <c r="B11204" s="53">
        <v>240</v>
      </c>
      <c r="C11204" s="53" t="s">
        <v>33536</v>
      </c>
      <c r="D11204" s="53" t="s">
        <v>33872</v>
      </c>
    </row>
    <row r="11205" spans="1:4" ht="15" x14ac:dyDescent="0.25">
      <c r="A11205" s="53" t="s">
        <v>15693</v>
      </c>
      <c r="B11205" s="53">
        <v>60</v>
      </c>
      <c r="C11205" s="53" t="s">
        <v>33536</v>
      </c>
      <c r="D11205" s="53" t="s">
        <v>33872</v>
      </c>
    </row>
    <row r="11206" spans="1:4" ht="15" x14ac:dyDescent="0.25">
      <c r="A11206" s="53" t="s">
        <v>15694</v>
      </c>
      <c r="B11206" s="53">
        <v>60</v>
      </c>
      <c r="C11206" s="53" t="s">
        <v>33536</v>
      </c>
      <c r="D11206" s="53" t="s">
        <v>33872</v>
      </c>
    </row>
    <row r="11207" spans="1:4" ht="15" x14ac:dyDescent="0.25">
      <c r="A11207" s="53" t="s">
        <v>15695</v>
      </c>
      <c r="B11207" s="53">
        <v>60</v>
      </c>
      <c r="C11207" s="53" t="s">
        <v>33536</v>
      </c>
      <c r="D11207" s="53" t="s">
        <v>33872</v>
      </c>
    </row>
    <row r="11208" spans="1:4" ht="15" x14ac:dyDescent="0.25">
      <c r="A11208" s="53" t="s">
        <v>15696</v>
      </c>
      <c r="B11208" s="53">
        <v>60</v>
      </c>
      <c r="C11208" s="53" t="s">
        <v>33536</v>
      </c>
      <c r="D11208" s="53" t="s">
        <v>33872</v>
      </c>
    </row>
    <row r="11209" spans="1:4" ht="15" x14ac:dyDescent="0.25">
      <c r="A11209" s="53" t="s">
        <v>15697</v>
      </c>
      <c r="B11209" s="53">
        <v>180</v>
      </c>
      <c r="C11209" s="53" t="s">
        <v>33536</v>
      </c>
      <c r="D11209" s="53" t="s">
        <v>33872</v>
      </c>
    </row>
    <row r="11210" spans="1:4" ht="15" x14ac:dyDescent="0.25">
      <c r="A11210" s="53" t="s">
        <v>15698</v>
      </c>
      <c r="B11210" s="53">
        <v>180</v>
      </c>
      <c r="C11210" s="53" t="s">
        <v>33536</v>
      </c>
      <c r="D11210" s="53" t="s">
        <v>33872</v>
      </c>
    </row>
    <row r="11211" spans="1:4" ht="15" x14ac:dyDescent="0.25">
      <c r="A11211" s="53" t="s">
        <v>15699</v>
      </c>
      <c r="B11211" s="53">
        <v>180</v>
      </c>
      <c r="C11211" s="53" t="s">
        <v>33536</v>
      </c>
      <c r="D11211" s="53" t="s">
        <v>33872</v>
      </c>
    </row>
    <row r="11212" spans="1:4" ht="15" x14ac:dyDescent="0.25">
      <c r="A11212" s="53" t="s">
        <v>15700</v>
      </c>
      <c r="B11212" s="53">
        <v>60</v>
      </c>
      <c r="C11212" s="53" t="s">
        <v>33536</v>
      </c>
      <c r="D11212" s="53" t="s">
        <v>33872</v>
      </c>
    </row>
    <row r="11213" spans="1:4" ht="15" x14ac:dyDescent="0.25">
      <c r="A11213" s="53" t="s">
        <v>15701</v>
      </c>
      <c r="B11213" s="53">
        <v>60</v>
      </c>
      <c r="C11213" s="53"/>
      <c r="D11213" s="53" t="s">
        <v>33872</v>
      </c>
    </row>
    <row r="11214" spans="1:4" ht="15" x14ac:dyDescent="0.25">
      <c r="A11214" s="53" t="s">
        <v>15702</v>
      </c>
      <c r="B11214" s="53">
        <v>60</v>
      </c>
      <c r="C11214" s="53"/>
      <c r="D11214" s="53" t="s">
        <v>33872</v>
      </c>
    </row>
    <row r="11215" spans="1:4" ht="15" x14ac:dyDescent="0.25">
      <c r="A11215" s="53" t="s">
        <v>15703</v>
      </c>
      <c r="B11215" s="53">
        <v>60</v>
      </c>
      <c r="C11215" s="53"/>
      <c r="D11215" s="53" t="s">
        <v>33872</v>
      </c>
    </row>
    <row r="11216" spans="1:4" ht="15" x14ac:dyDescent="0.25">
      <c r="A11216" s="53" t="s">
        <v>15704</v>
      </c>
      <c r="B11216" s="53">
        <v>60</v>
      </c>
      <c r="C11216" s="53"/>
      <c r="D11216" s="53" t="s">
        <v>33872</v>
      </c>
    </row>
    <row r="11217" spans="1:4" ht="15" x14ac:dyDescent="0.25">
      <c r="A11217" s="53" t="s">
        <v>15705</v>
      </c>
      <c r="B11217" s="53">
        <v>60</v>
      </c>
      <c r="C11217" s="53" t="s">
        <v>33536</v>
      </c>
      <c r="D11217" s="53" t="s">
        <v>33872</v>
      </c>
    </row>
    <row r="11218" spans="1:4" ht="15" x14ac:dyDescent="0.25">
      <c r="A11218" s="53" t="s">
        <v>15706</v>
      </c>
      <c r="B11218" s="53">
        <v>60</v>
      </c>
      <c r="C11218" s="53" t="s">
        <v>33536</v>
      </c>
      <c r="D11218" s="53" t="s">
        <v>33872</v>
      </c>
    </row>
    <row r="11219" spans="1:4" ht="15" x14ac:dyDescent="0.25">
      <c r="A11219" s="53" t="s">
        <v>15707</v>
      </c>
      <c r="B11219" s="53">
        <v>60</v>
      </c>
      <c r="C11219" s="53" t="s">
        <v>33536</v>
      </c>
      <c r="D11219" s="53" t="s">
        <v>33872</v>
      </c>
    </row>
    <row r="11220" spans="1:4" ht="15" x14ac:dyDescent="0.25">
      <c r="A11220" s="53" t="s">
        <v>15708</v>
      </c>
      <c r="B11220" s="53">
        <v>60</v>
      </c>
      <c r="C11220" s="53" t="s">
        <v>33536</v>
      </c>
      <c r="D11220" s="53" t="s">
        <v>33872</v>
      </c>
    </row>
    <row r="11221" spans="1:4" ht="15" x14ac:dyDescent="0.25">
      <c r="A11221" s="53" t="s">
        <v>15709</v>
      </c>
      <c r="B11221" s="53">
        <v>60</v>
      </c>
      <c r="C11221" s="53" t="s">
        <v>33536</v>
      </c>
      <c r="D11221" s="53" t="s">
        <v>33872</v>
      </c>
    </row>
    <row r="11222" spans="1:4" ht="15" x14ac:dyDescent="0.25">
      <c r="A11222" s="53" t="s">
        <v>15710</v>
      </c>
      <c r="B11222" s="53">
        <v>60</v>
      </c>
      <c r="C11222" s="53" t="s">
        <v>33536</v>
      </c>
      <c r="D11222" s="53" t="s">
        <v>33872</v>
      </c>
    </row>
    <row r="11223" spans="1:4" ht="15" x14ac:dyDescent="0.25">
      <c r="A11223" s="53" t="s">
        <v>15711</v>
      </c>
      <c r="B11223" s="53">
        <v>60</v>
      </c>
      <c r="C11223" s="53" t="s">
        <v>33536</v>
      </c>
      <c r="D11223" s="53" t="s">
        <v>33872</v>
      </c>
    </row>
    <row r="11224" spans="1:4" ht="15" x14ac:dyDescent="0.25">
      <c r="A11224" s="53" t="s">
        <v>15712</v>
      </c>
      <c r="B11224" s="53">
        <v>60</v>
      </c>
      <c r="C11224" s="53" t="s">
        <v>33536</v>
      </c>
      <c r="D11224" s="53" t="s">
        <v>33872</v>
      </c>
    </row>
    <row r="11225" spans="1:4" ht="15" x14ac:dyDescent="0.25">
      <c r="A11225" s="53" t="s">
        <v>15713</v>
      </c>
      <c r="B11225" s="53">
        <v>60</v>
      </c>
      <c r="C11225" s="53" t="s">
        <v>33536</v>
      </c>
      <c r="D11225" s="53" t="s">
        <v>33872</v>
      </c>
    </row>
    <row r="11226" spans="1:4" ht="15" x14ac:dyDescent="0.25">
      <c r="A11226" s="53" t="s">
        <v>15714</v>
      </c>
      <c r="B11226" s="53">
        <v>60</v>
      </c>
      <c r="C11226" s="53" t="s">
        <v>33536</v>
      </c>
      <c r="D11226" s="53" t="s">
        <v>33872</v>
      </c>
    </row>
    <row r="11227" spans="1:4" ht="15" x14ac:dyDescent="0.25">
      <c r="A11227" s="53" t="s">
        <v>15715</v>
      </c>
      <c r="B11227" s="53">
        <v>30</v>
      </c>
      <c r="C11227" s="53" t="s">
        <v>33536</v>
      </c>
      <c r="D11227" s="53" t="s">
        <v>33872</v>
      </c>
    </row>
    <row r="11228" spans="1:4" ht="15" x14ac:dyDescent="0.25">
      <c r="A11228" s="53" t="s">
        <v>15716</v>
      </c>
      <c r="B11228" s="53">
        <v>30</v>
      </c>
      <c r="C11228" s="53" t="s">
        <v>33536</v>
      </c>
      <c r="D11228" s="53" t="s">
        <v>33872</v>
      </c>
    </row>
    <row r="11229" spans="1:4" ht="15" x14ac:dyDescent="0.25">
      <c r="A11229" s="53" t="s">
        <v>15717</v>
      </c>
      <c r="B11229" s="53">
        <v>360</v>
      </c>
      <c r="C11229" s="53" t="s">
        <v>33536</v>
      </c>
      <c r="D11229" s="53" t="s">
        <v>33872</v>
      </c>
    </row>
    <row r="11230" spans="1:4" ht="15" x14ac:dyDescent="0.25">
      <c r="A11230" s="53" t="s">
        <v>15718</v>
      </c>
      <c r="B11230" s="53">
        <v>30</v>
      </c>
      <c r="C11230" s="53" t="s">
        <v>33536</v>
      </c>
      <c r="D11230" s="53" t="s">
        <v>33872</v>
      </c>
    </row>
    <row r="11231" spans="1:4" ht="15" x14ac:dyDescent="0.25">
      <c r="A11231" s="53" t="s">
        <v>15719</v>
      </c>
      <c r="B11231" s="53">
        <v>30</v>
      </c>
      <c r="C11231" s="53" t="s">
        <v>33536</v>
      </c>
      <c r="D11231" s="53" t="s">
        <v>33872</v>
      </c>
    </row>
    <row r="11232" spans="1:4" ht="15" x14ac:dyDescent="0.25">
      <c r="A11232" s="53" t="s">
        <v>15720</v>
      </c>
      <c r="B11232" s="53">
        <v>30</v>
      </c>
      <c r="C11232" s="53" t="s">
        <v>33536</v>
      </c>
      <c r="D11232" s="53" t="s">
        <v>33872</v>
      </c>
    </row>
    <row r="11233" spans="1:4" ht="15" x14ac:dyDescent="0.25">
      <c r="A11233" s="53" t="s">
        <v>15721</v>
      </c>
      <c r="B11233" s="53">
        <v>30</v>
      </c>
      <c r="C11233" s="53" t="s">
        <v>33536</v>
      </c>
      <c r="D11233" s="53" t="s">
        <v>33872</v>
      </c>
    </row>
    <row r="11234" spans="1:4" ht="15" x14ac:dyDescent="0.25">
      <c r="A11234" s="53" t="s">
        <v>15722</v>
      </c>
      <c r="B11234" s="53">
        <v>30</v>
      </c>
      <c r="C11234" s="53" t="s">
        <v>33536</v>
      </c>
      <c r="D11234" s="53" t="s">
        <v>33872</v>
      </c>
    </row>
    <row r="11235" spans="1:4" ht="15" x14ac:dyDescent="0.25">
      <c r="A11235" s="53" t="s">
        <v>15723</v>
      </c>
      <c r="B11235" s="53">
        <v>30</v>
      </c>
      <c r="C11235" s="53" t="s">
        <v>33536</v>
      </c>
      <c r="D11235" s="53" t="s">
        <v>33872</v>
      </c>
    </row>
    <row r="11236" spans="1:4" ht="15" x14ac:dyDescent="0.25">
      <c r="A11236" s="53" t="s">
        <v>15724</v>
      </c>
      <c r="B11236" s="53">
        <v>30</v>
      </c>
      <c r="C11236" s="53" t="s">
        <v>33536</v>
      </c>
      <c r="D11236" s="53" t="s">
        <v>33872</v>
      </c>
    </row>
    <row r="11237" spans="1:4" ht="15" x14ac:dyDescent="0.25">
      <c r="A11237" s="53" t="s">
        <v>15725</v>
      </c>
      <c r="B11237" s="53">
        <v>30</v>
      </c>
      <c r="C11237" s="53" t="s">
        <v>33536</v>
      </c>
      <c r="D11237" s="53" t="s">
        <v>33872</v>
      </c>
    </row>
    <row r="11238" spans="1:4" ht="15" x14ac:dyDescent="0.25">
      <c r="A11238" s="53" t="s">
        <v>15726</v>
      </c>
      <c r="B11238" s="53">
        <v>30</v>
      </c>
      <c r="C11238" s="53" t="s">
        <v>33536</v>
      </c>
      <c r="D11238" s="53" t="s">
        <v>33872</v>
      </c>
    </row>
    <row r="11239" spans="1:4" ht="15" x14ac:dyDescent="0.25">
      <c r="A11239" s="53" t="s">
        <v>15727</v>
      </c>
      <c r="B11239" s="53">
        <v>30</v>
      </c>
      <c r="C11239" s="53" t="s">
        <v>33536</v>
      </c>
      <c r="D11239" s="53" t="s">
        <v>33872</v>
      </c>
    </row>
    <row r="11240" spans="1:4" ht="15" x14ac:dyDescent="0.25">
      <c r="A11240" s="53" t="s">
        <v>15728</v>
      </c>
      <c r="B11240" s="53">
        <v>60</v>
      </c>
      <c r="C11240" s="53" t="s">
        <v>33536</v>
      </c>
      <c r="D11240" s="53" t="s">
        <v>33872</v>
      </c>
    </row>
    <row r="11241" spans="1:4" ht="15" x14ac:dyDescent="0.25">
      <c r="A11241" s="53" t="s">
        <v>15729</v>
      </c>
      <c r="B11241" s="53">
        <v>60</v>
      </c>
      <c r="C11241" s="53" t="s">
        <v>33536</v>
      </c>
      <c r="D11241" s="53" t="s">
        <v>33872</v>
      </c>
    </row>
    <row r="11242" spans="1:4" ht="15" x14ac:dyDescent="0.25">
      <c r="A11242" s="53" t="s">
        <v>15730</v>
      </c>
      <c r="B11242" s="53">
        <v>60</v>
      </c>
      <c r="C11242" s="53" t="s">
        <v>33536</v>
      </c>
      <c r="D11242" s="53" t="s">
        <v>33872</v>
      </c>
    </row>
    <row r="11243" spans="1:4" ht="15" x14ac:dyDescent="0.25">
      <c r="A11243" s="53" t="s">
        <v>15731</v>
      </c>
      <c r="B11243" s="53">
        <v>60</v>
      </c>
      <c r="C11243" s="53" t="s">
        <v>33536</v>
      </c>
      <c r="D11243" s="53" t="s">
        <v>33872</v>
      </c>
    </row>
    <row r="11244" spans="1:4" ht="15" x14ac:dyDescent="0.25">
      <c r="A11244" s="53" t="s">
        <v>15732</v>
      </c>
      <c r="B11244" s="53">
        <v>60</v>
      </c>
      <c r="C11244" s="53"/>
      <c r="D11244" s="53" t="s">
        <v>33872</v>
      </c>
    </row>
    <row r="11245" spans="1:4" ht="15" x14ac:dyDescent="0.25">
      <c r="A11245" s="53" t="s">
        <v>15733</v>
      </c>
      <c r="B11245" s="53">
        <v>30</v>
      </c>
      <c r="C11245" s="53" t="s">
        <v>33536</v>
      </c>
      <c r="D11245" s="53" t="s">
        <v>33873</v>
      </c>
    </row>
    <row r="11246" spans="1:4" ht="15" x14ac:dyDescent="0.25">
      <c r="A11246" s="53" t="s">
        <v>15734</v>
      </c>
      <c r="B11246" s="53">
        <v>60</v>
      </c>
      <c r="C11246" s="53" t="s">
        <v>33536</v>
      </c>
      <c r="D11246" s="53" t="s">
        <v>33872</v>
      </c>
    </row>
    <row r="11247" spans="1:4" ht="15" x14ac:dyDescent="0.25">
      <c r="A11247" s="53" t="s">
        <v>15735</v>
      </c>
      <c r="B11247" s="53">
        <v>60</v>
      </c>
      <c r="C11247" s="53" t="s">
        <v>33536</v>
      </c>
      <c r="D11247" s="53" t="s">
        <v>33872</v>
      </c>
    </row>
    <row r="11248" spans="1:4" ht="15" x14ac:dyDescent="0.25">
      <c r="A11248" s="53" t="s">
        <v>15736</v>
      </c>
      <c r="B11248" s="53">
        <v>60</v>
      </c>
      <c r="C11248" s="53" t="s">
        <v>33536</v>
      </c>
      <c r="D11248" s="53" t="s">
        <v>33872</v>
      </c>
    </row>
    <row r="11249" spans="1:4" ht="15" x14ac:dyDescent="0.25">
      <c r="A11249" s="53" t="s">
        <v>15737</v>
      </c>
      <c r="B11249" s="53">
        <v>60</v>
      </c>
      <c r="C11249" s="53" t="s">
        <v>33536</v>
      </c>
      <c r="D11249" s="53" t="s">
        <v>33872</v>
      </c>
    </row>
    <row r="11250" spans="1:4" ht="15" x14ac:dyDescent="0.25">
      <c r="A11250" s="53" t="s">
        <v>15738</v>
      </c>
      <c r="B11250" s="53">
        <v>20</v>
      </c>
      <c r="C11250" s="53" t="s">
        <v>33536</v>
      </c>
      <c r="D11250" s="53" t="s">
        <v>33872</v>
      </c>
    </row>
    <row r="11251" spans="1:4" ht="15" x14ac:dyDescent="0.25">
      <c r="A11251" s="53" t="s">
        <v>15739</v>
      </c>
      <c r="B11251" s="53">
        <v>10</v>
      </c>
      <c r="C11251" s="53" t="s">
        <v>33536</v>
      </c>
      <c r="D11251" s="53" t="s">
        <v>33872</v>
      </c>
    </row>
    <row r="11252" spans="1:4" ht="15" x14ac:dyDescent="0.25">
      <c r="A11252" s="53" t="s">
        <v>15740</v>
      </c>
      <c r="B11252" s="53">
        <v>10</v>
      </c>
      <c r="C11252" s="53" t="s">
        <v>33536</v>
      </c>
      <c r="D11252" s="53" t="s">
        <v>33872</v>
      </c>
    </row>
    <row r="11253" spans="1:4" ht="15" x14ac:dyDescent="0.25">
      <c r="A11253" s="53" t="s">
        <v>15741</v>
      </c>
      <c r="B11253" s="53">
        <v>10</v>
      </c>
      <c r="C11253" s="53" t="s">
        <v>33536</v>
      </c>
      <c r="D11253" s="53" t="s">
        <v>33872</v>
      </c>
    </row>
    <row r="11254" spans="1:4" ht="15" x14ac:dyDescent="0.25">
      <c r="A11254" s="53" t="s">
        <v>15742</v>
      </c>
      <c r="B11254" s="53">
        <v>20</v>
      </c>
      <c r="C11254" s="53" t="s">
        <v>33536</v>
      </c>
      <c r="D11254" s="53" t="s">
        <v>33872</v>
      </c>
    </row>
    <row r="11255" spans="1:4" ht="15" x14ac:dyDescent="0.25">
      <c r="A11255" s="53" t="s">
        <v>15743</v>
      </c>
      <c r="B11255" s="53">
        <v>20</v>
      </c>
      <c r="C11255" s="53" t="s">
        <v>33536</v>
      </c>
      <c r="D11255" s="53" t="s">
        <v>33872</v>
      </c>
    </row>
    <row r="11256" spans="1:4" ht="15" x14ac:dyDescent="0.25">
      <c r="A11256" s="53" t="s">
        <v>15744</v>
      </c>
      <c r="B11256" s="53">
        <v>20</v>
      </c>
      <c r="C11256" s="53" t="s">
        <v>33536</v>
      </c>
      <c r="D11256" s="53" t="s">
        <v>33872</v>
      </c>
    </row>
    <row r="11257" spans="1:4" ht="15" x14ac:dyDescent="0.25">
      <c r="A11257" s="53" t="s">
        <v>15745</v>
      </c>
      <c r="B11257" s="53">
        <v>15</v>
      </c>
      <c r="C11257" s="53" t="s">
        <v>33536</v>
      </c>
      <c r="D11257" s="53" t="s">
        <v>33872</v>
      </c>
    </row>
    <row r="11258" spans="1:4" ht="15" x14ac:dyDescent="0.25">
      <c r="A11258" s="53" t="s">
        <v>15746</v>
      </c>
      <c r="B11258" s="53">
        <v>15</v>
      </c>
      <c r="C11258" s="53" t="s">
        <v>33536</v>
      </c>
      <c r="D11258" s="53" t="s">
        <v>33872</v>
      </c>
    </row>
    <row r="11259" spans="1:4" ht="15" x14ac:dyDescent="0.25">
      <c r="A11259" s="53" t="s">
        <v>15747</v>
      </c>
      <c r="B11259" s="53">
        <v>20</v>
      </c>
      <c r="C11259" s="53" t="s">
        <v>33536</v>
      </c>
      <c r="D11259" s="53" t="s">
        <v>33872</v>
      </c>
    </row>
    <row r="11260" spans="1:4" ht="15" x14ac:dyDescent="0.25">
      <c r="A11260" s="53" t="s">
        <v>15748</v>
      </c>
      <c r="B11260" s="53">
        <v>20</v>
      </c>
      <c r="C11260" s="53" t="s">
        <v>33536</v>
      </c>
      <c r="D11260" s="53" t="s">
        <v>33872</v>
      </c>
    </row>
    <row r="11261" spans="1:4" ht="15" x14ac:dyDescent="0.25">
      <c r="A11261" s="53" t="s">
        <v>15749</v>
      </c>
      <c r="B11261" s="53">
        <v>20</v>
      </c>
      <c r="C11261" s="53" t="s">
        <v>33536</v>
      </c>
      <c r="D11261" s="53" t="s">
        <v>33872</v>
      </c>
    </row>
    <row r="11262" spans="1:4" ht="15" x14ac:dyDescent="0.25">
      <c r="A11262" s="53" t="s">
        <v>15750</v>
      </c>
      <c r="B11262" s="53">
        <v>20</v>
      </c>
      <c r="C11262" s="53" t="s">
        <v>33536</v>
      </c>
      <c r="D11262" s="53" t="s">
        <v>33872</v>
      </c>
    </row>
    <row r="11263" spans="1:4" ht="15" x14ac:dyDescent="0.25">
      <c r="A11263" s="53" t="s">
        <v>15751</v>
      </c>
      <c r="B11263" s="53">
        <v>20</v>
      </c>
      <c r="C11263" s="53" t="s">
        <v>33558</v>
      </c>
      <c r="D11263" s="53" t="s">
        <v>33872</v>
      </c>
    </row>
    <row r="11264" spans="1:4" ht="15" x14ac:dyDescent="0.25">
      <c r="A11264" s="53" t="s">
        <v>15752</v>
      </c>
      <c r="B11264" s="53">
        <v>15</v>
      </c>
      <c r="C11264" s="53" t="s">
        <v>33536</v>
      </c>
      <c r="D11264" s="53" t="s">
        <v>33872</v>
      </c>
    </row>
    <row r="11265" spans="1:4" ht="15" x14ac:dyDescent="0.25">
      <c r="A11265" s="53" t="s">
        <v>15753</v>
      </c>
      <c r="B11265" s="53">
        <v>15</v>
      </c>
      <c r="C11265" s="53" t="s">
        <v>33536</v>
      </c>
      <c r="D11265" s="53" t="s">
        <v>33872</v>
      </c>
    </row>
    <row r="11266" spans="1:4" ht="15" x14ac:dyDescent="0.25">
      <c r="A11266" s="53" t="s">
        <v>15754</v>
      </c>
      <c r="B11266" s="53">
        <v>10</v>
      </c>
      <c r="C11266" s="53" t="s">
        <v>33536</v>
      </c>
      <c r="D11266" s="53" t="s">
        <v>33872</v>
      </c>
    </row>
    <row r="11267" spans="1:4" ht="15" x14ac:dyDescent="0.25">
      <c r="A11267" s="53" t="s">
        <v>15755</v>
      </c>
      <c r="B11267" s="53">
        <v>10</v>
      </c>
      <c r="C11267" s="53" t="s">
        <v>33536</v>
      </c>
      <c r="D11267" s="53" t="s">
        <v>33872</v>
      </c>
    </row>
    <row r="11268" spans="1:4" ht="15" x14ac:dyDescent="0.25">
      <c r="A11268" s="53" t="s">
        <v>15756</v>
      </c>
      <c r="B11268" s="53">
        <v>15</v>
      </c>
      <c r="C11268" s="53" t="s">
        <v>33536</v>
      </c>
      <c r="D11268" s="53" t="s">
        <v>33872</v>
      </c>
    </row>
    <row r="11269" spans="1:4" ht="15" x14ac:dyDescent="0.25">
      <c r="A11269" s="53" t="s">
        <v>15757</v>
      </c>
      <c r="B11269" s="53">
        <v>15</v>
      </c>
      <c r="C11269" s="53" t="s">
        <v>33536</v>
      </c>
      <c r="D11269" s="53" t="s">
        <v>33872</v>
      </c>
    </row>
    <row r="11270" spans="1:4" ht="15" x14ac:dyDescent="0.25">
      <c r="A11270" s="53" t="s">
        <v>15758</v>
      </c>
      <c r="B11270" s="53">
        <v>20</v>
      </c>
      <c r="C11270" s="53" t="s">
        <v>33536</v>
      </c>
      <c r="D11270" s="53" t="s">
        <v>33872</v>
      </c>
    </row>
    <row r="11271" spans="1:4" ht="15" x14ac:dyDescent="0.25">
      <c r="A11271" s="53" t="s">
        <v>15759</v>
      </c>
      <c r="B11271" s="53">
        <v>15</v>
      </c>
      <c r="C11271" s="53" t="s">
        <v>33536</v>
      </c>
      <c r="D11271" s="53" t="s">
        <v>33872</v>
      </c>
    </row>
    <row r="11272" spans="1:4" ht="15" x14ac:dyDescent="0.25">
      <c r="A11272" s="53" t="s">
        <v>15760</v>
      </c>
      <c r="B11272" s="53">
        <v>10</v>
      </c>
      <c r="C11272" s="53" t="s">
        <v>33536</v>
      </c>
      <c r="D11272" s="53" t="s">
        <v>33872</v>
      </c>
    </row>
    <row r="11273" spans="1:4" ht="15" x14ac:dyDescent="0.25">
      <c r="A11273" s="53" t="s">
        <v>15761</v>
      </c>
      <c r="B11273" s="53">
        <v>15</v>
      </c>
      <c r="C11273" s="53" t="s">
        <v>33536</v>
      </c>
      <c r="D11273" s="53" t="s">
        <v>33872</v>
      </c>
    </row>
    <row r="11274" spans="1:4" ht="15" x14ac:dyDescent="0.25">
      <c r="A11274" s="53" t="s">
        <v>15762</v>
      </c>
      <c r="B11274" s="53">
        <v>15</v>
      </c>
      <c r="C11274" s="53" t="s">
        <v>33536</v>
      </c>
      <c r="D11274" s="53" t="s">
        <v>33872</v>
      </c>
    </row>
    <row r="11275" spans="1:4" ht="15" x14ac:dyDescent="0.25">
      <c r="A11275" s="53" t="s">
        <v>15763</v>
      </c>
      <c r="B11275" s="53">
        <v>15</v>
      </c>
      <c r="C11275" s="53" t="s">
        <v>33536</v>
      </c>
      <c r="D11275" s="53" t="s">
        <v>33872</v>
      </c>
    </row>
    <row r="11276" spans="1:4" ht="15" x14ac:dyDescent="0.25">
      <c r="A11276" s="53" t="s">
        <v>15764</v>
      </c>
      <c r="B11276" s="53">
        <v>15</v>
      </c>
      <c r="C11276" s="53" t="s">
        <v>33536</v>
      </c>
      <c r="D11276" s="53" t="s">
        <v>33872</v>
      </c>
    </row>
    <row r="11277" spans="1:4" ht="15" x14ac:dyDescent="0.25">
      <c r="A11277" s="53" t="s">
        <v>15765</v>
      </c>
      <c r="B11277" s="53">
        <v>15</v>
      </c>
      <c r="C11277" s="53" t="s">
        <v>33536</v>
      </c>
      <c r="D11277" s="53" t="s">
        <v>33872</v>
      </c>
    </row>
    <row r="11278" spans="1:4" ht="15" x14ac:dyDescent="0.25">
      <c r="A11278" s="53" t="s">
        <v>15766</v>
      </c>
      <c r="B11278" s="53">
        <v>15</v>
      </c>
      <c r="C11278" s="53" t="s">
        <v>33536</v>
      </c>
      <c r="D11278" s="53" t="s">
        <v>33872</v>
      </c>
    </row>
    <row r="11279" spans="1:4" ht="15" x14ac:dyDescent="0.25">
      <c r="A11279" s="53" t="s">
        <v>15767</v>
      </c>
      <c r="B11279" s="53">
        <v>20</v>
      </c>
      <c r="C11279" s="53" t="s">
        <v>33536</v>
      </c>
      <c r="D11279" s="53" t="s">
        <v>33872</v>
      </c>
    </row>
    <row r="11280" spans="1:4" ht="15" x14ac:dyDescent="0.25">
      <c r="A11280" s="53" t="s">
        <v>15768</v>
      </c>
      <c r="B11280" s="53">
        <v>15</v>
      </c>
      <c r="C11280" s="53" t="s">
        <v>33536</v>
      </c>
      <c r="D11280" s="53" t="s">
        <v>33872</v>
      </c>
    </row>
    <row r="11281" spans="1:4" ht="15" x14ac:dyDescent="0.25">
      <c r="A11281" s="53" t="s">
        <v>15769</v>
      </c>
      <c r="B11281" s="53">
        <v>15</v>
      </c>
      <c r="C11281" s="53" t="s">
        <v>33536</v>
      </c>
      <c r="D11281" s="53" t="s">
        <v>33872</v>
      </c>
    </row>
    <row r="11282" spans="1:4" ht="15" x14ac:dyDescent="0.25">
      <c r="A11282" s="53" t="s">
        <v>15770</v>
      </c>
      <c r="B11282" s="53">
        <v>15</v>
      </c>
      <c r="C11282" s="53" t="s">
        <v>33536</v>
      </c>
      <c r="D11282" s="53" t="s">
        <v>33872</v>
      </c>
    </row>
    <row r="11283" spans="1:4" ht="15" x14ac:dyDescent="0.25">
      <c r="A11283" s="53" t="s">
        <v>15771</v>
      </c>
      <c r="B11283" s="53">
        <v>15</v>
      </c>
      <c r="C11283" s="53" t="s">
        <v>33536</v>
      </c>
      <c r="D11283" s="53" t="s">
        <v>33872</v>
      </c>
    </row>
    <row r="11284" spans="1:4" ht="15" x14ac:dyDescent="0.25">
      <c r="A11284" s="53" t="s">
        <v>15772</v>
      </c>
      <c r="B11284" s="53">
        <v>15</v>
      </c>
      <c r="C11284" s="53" t="s">
        <v>33536</v>
      </c>
      <c r="D11284" s="53" t="s">
        <v>33872</v>
      </c>
    </row>
    <row r="11285" spans="1:4" ht="15" x14ac:dyDescent="0.25">
      <c r="A11285" s="53" t="s">
        <v>15773</v>
      </c>
      <c r="B11285" s="53">
        <v>15</v>
      </c>
      <c r="C11285" s="53" t="s">
        <v>33536</v>
      </c>
      <c r="D11285" s="53" t="s">
        <v>33872</v>
      </c>
    </row>
    <row r="11286" spans="1:4" ht="15" x14ac:dyDescent="0.25">
      <c r="A11286" s="53" t="s">
        <v>15774</v>
      </c>
      <c r="B11286" s="53">
        <v>15</v>
      </c>
      <c r="C11286" s="53" t="s">
        <v>33536</v>
      </c>
      <c r="D11286" s="53" t="s">
        <v>33872</v>
      </c>
    </row>
    <row r="11287" spans="1:4" ht="15" x14ac:dyDescent="0.25">
      <c r="A11287" s="53" t="s">
        <v>15775</v>
      </c>
      <c r="B11287" s="53">
        <v>15</v>
      </c>
      <c r="C11287" s="53" t="s">
        <v>33536</v>
      </c>
      <c r="D11287" s="53" t="s">
        <v>33872</v>
      </c>
    </row>
    <row r="11288" spans="1:4" ht="15" x14ac:dyDescent="0.25">
      <c r="A11288" s="53" t="s">
        <v>15776</v>
      </c>
      <c r="B11288" s="53">
        <v>15</v>
      </c>
      <c r="C11288" s="53" t="s">
        <v>33536</v>
      </c>
      <c r="D11288" s="53" t="s">
        <v>33872</v>
      </c>
    </row>
    <row r="11289" spans="1:4" ht="15" x14ac:dyDescent="0.25">
      <c r="A11289" s="53" t="s">
        <v>15777</v>
      </c>
      <c r="B11289" s="53">
        <v>15</v>
      </c>
      <c r="C11289" s="53" t="s">
        <v>33536</v>
      </c>
      <c r="D11289" s="53" t="s">
        <v>33872</v>
      </c>
    </row>
    <row r="11290" spans="1:4" ht="15" x14ac:dyDescent="0.25">
      <c r="A11290" s="53" t="s">
        <v>15778</v>
      </c>
      <c r="B11290" s="53">
        <v>15</v>
      </c>
      <c r="C11290" s="53" t="s">
        <v>33536</v>
      </c>
      <c r="D11290" s="53" t="s">
        <v>33872</v>
      </c>
    </row>
    <row r="11291" spans="1:4" ht="15" x14ac:dyDescent="0.25">
      <c r="A11291" s="53" t="s">
        <v>15779</v>
      </c>
      <c r="B11291" s="53">
        <v>15</v>
      </c>
      <c r="C11291" s="53" t="s">
        <v>33536</v>
      </c>
      <c r="D11291" s="53" t="s">
        <v>33872</v>
      </c>
    </row>
    <row r="11292" spans="1:4" ht="15" x14ac:dyDescent="0.25">
      <c r="A11292" s="53" t="s">
        <v>15780</v>
      </c>
      <c r="B11292" s="53">
        <v>15</v>
      </c>
      <c r="C11292" s="53" t="s">
        <v>33536</v>
      </c>
      <c r="D11292" s="53" t="s">
        <v>33872</v>
      </c>
    </row>
    <row r="11293" spans="1:4" ht="15" x14ac:dyDescent="0.25">
      <c r="A11293" s="53" t="s">
        <v>15781</v>
      </c>
      <c r="B11293" s="53">
        <v>20</v>
      </c>
      <c r="C11293" s="53" t="s">
        <v>33536</v>
      </c>
      <c r="D11293" s="53" t="s">
        <v>33872</v>
      </c>
    </row>
    <row r="11294" spans="1:4" ht="15" x14ac:dyDescent="0.25">
      <c r="A11294" s="53" t="s">
        <v>15782</v>
      </c>
      <c r="B11294" s="53">
        <v>15</v>
      </c>
      <c r="C11294" s="53" t="s">
        <v>33536</v>
      </c>
      <c r="D11294" s="53" t="s">
        <v>33872</v>
      </c>
    </row>
    <row r="11295" spans="1:4" ht="15" x14ac:dyDescent="0.25">
      <c r="A11295" s="53" t="s">
        <v>15783</v>
      </c>
      <c r="B11295" s="53">
        <v>15</v>
      </c>
      <c r="C11295" s="53" t="s">
        <v>33536</v>
      </c>
      <c r="D11295" s="53" t="s">
        <v>33872</v>
      </c>
    </row>
    <row r="11296" spans="1:4" ht="15" x14ac:dyDescent="0.25">
      <c r="A11296" s="53" t="s">
        <v>15784</v>
      </c>
      <c r="B11296" s="53">
        <v>15</v>
      </c>
      <c r="C11296" s="53" t="s">
        <v>33536</v>
      </c>
      <c r="D11296" s="53" t="s">
        <v>33872</v>
      </c>
    </row>
    <row r="11297" spans="1:4" ht="15" x14ac:dyDescent="0.25">
      <c r="A11297" s="53" t="s">
        <v>15785</v>
      </c>
      <c r="B11297" s="53">
        <v>15</v>
      </c>
      <c r="C11297" s="53" t="s">
        <v>33536</v>
      </c>
      <c r="D11297" s="53" t="s">
        <v>33872</v>
      </c>
    </row>
    <row r="11298" spans="1:4" ht="15" x14ac:dyDescent="0.25">
      <c r="A11298" s="53" t="s">
        <v>15786</v>
      </c>
      <c r="B11298" s="53">
        <v>15</v>
      </c>
      <c r="C11298" s="53" t="s">
        <v>33536</v>
      </c>
      <c r="D11298" s="53" t="s">
        <v>33872</v>
      </c>
    </row>
    <row r="11299" spans="1:4" ht="15" x14ac:dyDescent="0.25">
      <c r="A11299" s="53" t="s">
        <v>15787</v>
      </c>
      <c r="B11299" s="53">
        <v>15</v>
      </c>
      <c r="C11299" s="53" t="s">
        <v>33536</v>
      </c>
      <c r="D11299" s="53" t="s">
        <v>33872</v>
      </c>
    </row>
    <row r="11300" spans="1:4" ht="15" x14ac:dyDescent="0.25">
      <c r="A11300" s="53" t="s">
        <v>15788</v>
      </c>
      <c r="B11300" s="53">
        <v>15</v>
      </c>
      <c r="C11300" s="53" t="s">
        <v>33536</v>
      </c>
      <c r="D11300" s="53" t="s">
        <v>33872</v>
      </c>
    </row>
    <row r="11301" spans="1:4" ht="15" x14ac:dyDescent="0.25">
      <c r="A11301" s="53" t="s">
        <v>15789</v>
      </c>
      <c r="B11301" s="53">
        <v>15</v>
      </c>
      <c r="C11301" s="53" t="s">
        <v>33536</v>
      </c>
      <c r="D11301" s="53" t="s">
        <v>33872</v>
      </c>
    </row>
    <row r="11302" spans="1:4" ht="15" x14ac:dyDescent="0.25">
      <c r="A11302" s="53" t="s">
        <v>15790</v>
      </c>
      <c r="B11302" s="53">
        <v>20</v>
      </c>
      <c r="C11302" s="53" t="s">
        <v>33536</v>
      </c>
      <c r="D11302" s="53" t="s">
        <v>33872</v>
      </c>
    </row>
    <row r="11303" spans="1:4" ht="15" x14ac:dyDescent="0.25">
      <c r="A11303" s="53" t="s">
        <v>15791</v>
      </c>
      <c r="B11303" s="53">
        <v>15</v>
      </c>
      <c r="C11303" s="53" t="s">
        <v>33536</v>
      </c>
      <c r="D11303" s="53" t="s">
        <v>33872</v>
      </c>
    </row>
    <row r="11304" spans="1:4" ht="15" x14ac:dyDescent="0.25">
      <c r="A11304" s="53" t="s">
        <v>15792</v>
      </c>
      <c r="B11304" s="53">
        <v>20</v>
      </c>
      <c r="C11304" s="53" t="s">
        <v>33536</v>
      </c>
      <c r="D11304" s="53" t="s">
        <v>33872</v>
      </c>
    </row>
    <row r="11305" spans="1:4" ht="15" x14ac:dyDescent="0.25">
      <c r="A11305" s="53" t="s">
        <v>15793</v>
      </c>
      <c r="B11305" s="53">
        <v>15</v>
      </c>
      <c r="C11305" s="53" t="s">
        <v>33536</v>
      </c>
      <c r="D11305" s="53" t="s">
        <v>33872</v>
      </c>
    </row>
    <row r="11306" spans="1:4" ht="15" x14ac:dyDescent="0.25">
      <c r="A11306" s="53" t="s">
        <v>15794</v>
      </c>
      <c r="B11306" s="53">
        <v>10</v>
      </c>
      <c r="C11306" s="53" t="s">
        <v>33536</v>
      </c>
      <c r="D11306" s="53" t="s">
        <v>33872</v>
      </c>
    </row>
    <row r="11307" spans="1:4" ht="15" x14ac:dyDescent="0.25">
      <c r="A11307" s="53" t="s">
        <v>15795</v>
      </c>
      <c r="B11307" s="53">
        <v>10</v>
      </c>
      <c r="C11307" s="53" t="s">
        <v>33536</v>
      </c>
      <c r="D11307" s="53" t="s">
        <v>33872</v>
      </c>
    </row>
    <row r="11308" spans="1:4" ht="15" x14ac:dyDescent="0.25">
      <c r="A11308" s="53" t="s">
        <v>15796</v>
      </c>
      <c r="B11308" s="53">
        <v>10</v>
      </c>
      <c r="C11308" s="53" t="s">
        <v>33536</v>
      </c>
      <c r="D11308" s="53" t="s">
        <v>33872</v>
      </c>
    </row>
    <row r="11309" spans="1:4" ht="15" x14ac:dyDescent="0.25">
      <c r="A11309" s="53" t="s">
        <v>15797</v>
      </c>
      <c r="B11309" s="53">
        <v>10</v>
      </c>
      <c r="C11309" s="53" t="s">
        <v>33536</v>
      </c>
      <c r="D11309" s="53" t="s">
        <v>33872</v>
      </c>
    </row>
    <row r="11310" spans="1:4" ht="15" x14ac:dyDescent="0.25">
      <c r="A11310" s="53" t="s">
        <v>15798</v>
      </c>
      <c r="B11310" s="53">
        <v>10</v>
      </c>
      <c r="C11310" s="53" t="s">
        <v>33536</v>
      </c>
      <c r="D11310" s="53" t="s">
        <v>33872</v>
      </c>
    </row>
    <row r="11311" spans="1:4" ht="15" x14ac:dyDescent="0.25">
      <c r="A11311" s="53" t="s">
        <v>15799</v>
      </c>
      <c r="B11311" s="53">
        <v>10</v>
      </c>
      <c r="C11311" s="53" t="s">
        <v>33536</v>
      </c>
      <c r="D11311" s="53" t="s">
        <v>33872</v>
      </c>
    </row>
    <row r="11312" spans="1:4" ht="15" x14ac:dyDescent="0.25">
      <c r="A11312" s="53" t="s">
        <v>15800</v>
      </c>
      <c r="B11312" s="53">
        <v>10</v>
      </c>
      <c r="C11312" s="53" t="s">
        <v>33536</v>
      </c>
      <c r="D11312" s="53" t="s">
        <v>33872</v>
      </c>
    </row>
    <row r="11313" spans="1:4" ht="15" x14ac:dyDescent="0.25">
      <c r="A11313" s="53" t="s">
        <v>15801</v>
      </c>
      <c r="B11313" s="53">
        <v>10</v>
      </c>
      <c r="C11313" s="53" t="s">
        <v>33536</v>
      </c>
      <c r="D11313" s="53" t="s">
        <v>33872</v>
      </c>
    </row>
    <row r="11314" spans="1:4" ht="15" x14ac:dyDescent="0.25">
      <c r="A11314" s="53" t="s">
        <v>15802</v>
      </c>
      <c r="B11314" s="53">
        <v>10</v>
      </c>
      <c r="C11314" s="53" t="s">
        <v>33536</v>
      </c>
      <c r="D11314" s="53" t="s">
        <v>33872</v>
      </c>
    </row>
    <row r="11315" spans="1:4" ht="15" x14ac:dyDescent="0.25">
      <c r="A11315" s="53" t="s">
        <v>15803</v>
      </c>
      <c r="B11315" s="53">
        <v>10</v>
      </c>
      <c r="C11315" s="53" t="s">
        <v>33536</v>
      </c>
      <c r="D11315" s="53" t="s">
        <v>33872</v>
      </c>
    </row>
    <row r="11316" spans="1:4" ht="15" x14ac:dyDescent="0.25">
      <c r="A11316" s="53" t="s">
        <v>15804</v>
      </c>
      <c r="B11316" s="53">
        <v>15</v>
      </c>
      <c r="C11316" s="53" t="s">
        <v>33536</v>
      </c>
      <c r="D11316" s="53" t="s">
        <v>33872</v>
      </c>
    </row>
    <row r="11317" spans="1:4" ht="15" x14ac:dyDescent="0.25">
      <c r="A11317" s="53" t="s">
        <v>15805</v>
      </c>
      <c r="B11317" s="53">
        <v>15</v>
      </c>
      <c r="C11317" s="53" t="s">
        <v>33536</v>
      </c>
      <c r="D11317" s="53" t="s">
        <v>33872</v>
      </c>
    </row>
    <row r="11318" spans="1:4" ht="15" x14ac:dyDescent="0.25">
      <c r="A11318" s="53" t="s">
        <v>15806</v>
      </c>
      <c r="B11318" s="53">
        <v>15</v>
      </c>
      <c r="C11318" s="53" t="s">
        <v>33536</v>
      </c>
      <c r="D11318" s="53" t="s">
        <v>33872</v>
      </c>
    </row>
    <row r="11319" spans="1:4" ht="15" x14ac:dyDescent="0.25">
      <c r="A11319" s="53" t="s">
        <v>15807</v>
      </c>
      <c r="B11319" s="53">
        <v>15</v>
      </c>
      <c r="C11319" s="53" t="s">
        <v>33536</v>
      </c>
      <c r="D11319" s="53" t="s">
        <v>33872</v>
      </c>
    </row>
    <row r="11320" spans="1:4" ht="15" x14ac:dyDescent="0.25">
      <c r="A11320" s="53" t="s">
        <v>15808</v>
      </c>
      <c r="B11320" s="53">
        <v>15</v>
      </c>
      <c r="C11320" s="53" t="s">
        <v>33536</v>
      </c>
      <c r="D11320" s="53" t="s">
        <v>33872</v>
      </c>
    </row>
    <row r="11321" spans="1:4" ht="15" x14ac:dyDescent="0.25">
      <c r="A11321" s="53" t="s">
        <v>15809</v>
      </c>
      <c r="B11321" s="53">
        <v>15</v>
      </c>
      <c r="C11321" s="53" t="s">
        <v>33536</v>
      </c>
      <c r="D11321" s="53" t="s">
        <v>33872</v>
      </c>
    </row>
    <row r="11322" spans="1:4" ht="15" x14ac:dyDescent="0.25">
      <c r="A11322" s="53" t="s">
        <v>15810</v>
      </c>
      <c r="B11322" s="53">
        <v>15</v>
      </c>
      <c r="C11322" s="53" t="s">
        <v>33536</v>
      </c>
      <c r="D11322" s="53" t="s">
        <v>33872</v>
      </c>
    </row>
    <row r="11323" spans="1:4" ht="15" x14ac:dyDescent="0.25">
      <c r="A11323" s="53" t="s">
        <v>15811</v>
      </c>
      <c r="B11323" s="53">
        <v>20</v>
      </c>
      <c r="C11323" s="53" t="s">
        <v>33536</v>
      </c>
      <c r="D11323" s="53" t="s">
        <v>33872</v>
      </c>
    </row>
    <row r="11324" spans="1:4" ht="15" x14ac:dyDescent="0.25">
      <c r="A11324" s="53" t="s">
        <v>15812</v>
      </c>
      <c r="B11324" s="53">
        <v>10</v>
      </c>
      <c r="C11324" s="53" t="s">
        <v>33536</v>
      </c>
      <c r="D11324" s="53" t="s">
        <v>33872</v>
      </c>
    </row>
    <row r="11325" spans="1:4" ht="15" x14ac:dyDescent="0.25">
      <c r="A11325" s="53" t="s">
        <v>15813</v>
      </c>
      <c r="B11325" s="53">
        <v>5</v>
      </c>
      <c r="C11325" s="53" t="s">
        <v>33536</v>
      </c>
      <c r="D11325" s="53" t="s">
        <v>33872</v>
      </c>
    </row>
    <row r="11326" spans="1:4" ht="15" x14ac:dyDescent="0.25">
      <c r="A11326" s="53" t="s">
        <v>15814</v>
      </c>
      <c r="B11326" s="53">
        <v>10</v>
      </c>
      <c r="C11326" s="53" t="s">
        <v>33536</v>
      </c>
      <c r="D11326" s="53" t="s">
        <v>33872</v>
      </c>
    </row>
    <row r="11327" spans="1:4" ht="15" x14ac:dyDescent="0.25">
      <c r="A11327" s="53" t="s">
        <v>15815</v>
      </c>
      <c r="B11327" s="53">
        <v>5</v>
      </c>
      <c r="C11327" s="53" t="s">
        <v>33536</v>
      </c>
      <c r="D11327" s="53" t="s">
        <v>33872</v>
      </c>
    </row>
    <row r="11328" spans="1:4" ht="15" x14ac:dyDescent="0.25">
      <c r="A11328" s="53" t="s">
        <v>15816</v>
      </c>
      <c r="B11328" s="53">
        <v>5</v>
      </c>
      <c r="C11328" s="53" t="s">
        <v>33536</v>
      </c>
      <c r="D11328" s="53" t="s">
        <v>33872</v>
      </c>
    </row>
    <row r="11329" spans="1:4" ht="15" x14ac:dyDescent="0.25">
      <c r="A11329" s="53" t="s">
        <v>15817</v>
      </c>
      <c r="B11329" s="53">
        <v>5</v>
      </c>
      <c r="C11329" s="53" t="s">
        <v>33536</v>
      </c>
      <c r="D11329" s="53" t="s">
        <v>33872</v>
      </c>
    </row>
    <row r="11330" spans="1:4" ht="15" x14ac:dyDescent="0.25">
      <c r="A11330" s="53" t="s">
        <v>15818</v>
      </c>
      <c r="B11330" s="53">
        <v>5</v>
      </c>
      <c r="C11330" s="53" t="s">
        <v>33536</v>
      </c>
      <c r="D11330" s="53" t="s">
        <v>33872</v>
      </c>
    </row>
    <row r="11331" spans="1:4" ht="15" x14ac:dyDescent="0.25">
      <c r="A11331" s="53" t="s">
        <v>15819</v>
      </c>
      <c r="B11331" s="53">
        <v>10</v>
      </c>
      <c r="C11331" s="53" t="s">
        <v>33536</v>
      </c>
      <c r="D11331" s="53" t="s">
        <v>33872</v>
      </c>
    </row>
    <row r="11332" spans="1:4" ht="15" x14ac:dyDescent="0.25">
      <c r="A11332" s="53" t="s">
        <v>15820</v>
      </c>
      <c r="B11332" s="53">
        <v>10</v>
      </c>
      <c r="C11332" s="53" t="s">
        <v>33536</v>
      </c>
      <c r="D11332" s="53" t="s">
        <v>33872</v>
      </c>
    </row>
    <row r="11333" spans="1:4" ht="15" x14ac:dyDescent="0.25">
      <c r="A11333" s="53" t="s">
        <v>15821</v>
      </c>
      <c r="B11333" s="53">
        <v>5</v>
      </c>
      <c r="C11333" s="53" t="s">
        <v>33536</v>
      </c>
      <c r="D11333" s="53" t="s">
        <v>33872</v>
      </c>
    </row>
    <row r="11334" spans="1:4" ht="15" x14ac:dyDescent="0.25">
      <c r="A11334" s="53" t="s">
        <v>15822</v>
      </c>
      <c r="B11334" s="53">
        <v>5</v>
      </c>
      <c r="C11334" s="53" t="s">
        <v>33536</v>
      </c>
      <c r="D11334" s="53" t="s">
        <v>33872</v>
      </c>
    </row>
    <row r="11335" spans="1:4" ht="15" x14ac:dyDescent="0.25">
      <c r="A11335" s="53" t="s">
        <v>15823</v>
      </c>
      <c r="B11335" s="53">
        <v>5</v>
      </c>
      <c r="C11335" s="53" t="s">
        <v>33536</v>
      </c>
      <c r="D11335" s="53" t="s">
        <v>33872</v>
      </c>
    </row>
    <row r="11336" spans="1:4" ht="15" x14ac:dyDescent="0.25">
      <c r="A11336" s="53" t="s">
        <v>15824</v>
      </c>
      <c r="B11336" s="53">
        <v>0</v>
      </c>
      <c r="C11336" s="53" t="s">
        <v>33536</v>
      </c>
      <c r="D11336" s="53" t="s">
        <v>33872</v>
      </c>
    </row>
    <row r="11337" spans="1:4" ht="15" x14ac:dyDescent="0.25">
      <c r="A11337" s="53" t="s">
        <v>15825</v>
      </c>
      <c r="B11337" s="53">
        <v>10</v>
      </c>
      <c r="C11337" s="53" t="s">
        <v>33536</v>
      </c>
      <c r="D11337" s="53" t="s">
        <v>33872</v>
      </c>
    </row>
    <row r="11338" spans="1:4" ht="15" x14ac:dyDescent="0.25">
      <c r="A11338" s="53" t="s">
        <v>15826</v>
      </c>
      <c r="B11338" s="53">
        <v>10</v>
      </c>
      <c r="C11338" s="53" t="s">
        <v>33536</v>
      </c>
      <c r="D11338" s="53" t="s">
        <v>33872</v>
      </c>
    </row>
    <row r="11339" spans="1:4" ht="15" x14ac:dyDescent="0.25">
      <c r="A11339" s="53" t="s">
        <v>15827</v>
      </c>
      <c r="B11339" s="53">
        <v>5</v>
      </c>
      <c r="C11339" s="53" t="s">
        <v>33536</v>
      </c>
      <c r="D11339" s="53" t="s">
        <v>33872</v>
      </c>
    </row>
    <row r="11340" spans="1:4" ht="15" x14ac:dyDescent="0.25">
      <c r="A11340" s="53" t="s">
        <v>15828</v>
      </c>
      <c r="B11340" s="53">
        <v>5</v>
      </c>
      <c r="C11340" s="53" t="s">
        <v>33536</v>
      </c>
      <c r="D11340" s="53" t="s">
        <v>33872</v>
      </c>
    </row>
    <row r="11341" spans="1:4" ht="15" x14ac:dyDescent="0.25">
      <c r="A11341" s="53" t="s">
        <v>15829</v>
      </c>
      <c r="B11341" s="53">
        <v>5</v>
      </c>
      <c r="C11341" s="53" t="s">
        <v>33536</v>
      </c>
      <c r="D11341" s="53" t="s">
        <v>33872</v>
      </c>
    </row>
    <row r="11342" spans="1:4" ht="15" x14ac:dyDescent="0.25">
      <c r="A11342" s="53" t="s">
        <v>15830</v>
      </c>
      <c r="B11342" s="53">
        <v>5</v>
      </c>
      <c r="C11342" s="53" t="s">
        <v>33536</v>
      </c>
      <c r="D11342" s="53" t="s">
        <v>33872</v>
      </c>
    </row>
    <row r="11343" spans="1:4" ht="15" x14ac:dyDescent="0.25">
      <c r="A11343" s="53" t="s">
        <v>15831</v>
      </c>
      <c r="B11343" s="53">
        <v>5</v>
      </c>
      <c r="C11343" s="53" t="s">
        <v>33536</v>
      </c>
      <c r="D11343" s="53" t="s">
        <v>33872</v>
      </c>
    </row>
    <row r="11344" spans="1:4" ht="15" x14ac:dyDescent="0.25">
      <c r="A11344" s="53" t="s">
        <v>15832</v>
      </c>
      <c r="B11344" s="53">
        <v>5</v>
      </c>
      <c r="C11344" s="53" t="s">
        <v>33536</v>
      </c>
      <c r="D11344" s="53" t="s">
        <v>33872</v>
      </c>
    </row>
    <row r="11345" spans="1:4" ht="15" x14ac:dyDescent="0.25">
      <c r="A11345" s="53" t="s">
        <v>15833</v>
      </c>
      <c r="B11345" s="53">
        <v>5</v>
      </c>
      <c r="C11345" s="53" t="s">
        <v>33536</v>
      </c>
      <c r="D11345" s="53" t="s">
        <v>33872</v>
      </c>
    </row>
    <row r="11346" spans="1:4" ht="15" x14ac:dyDescent="0.25">
      <c r="A11346" s="53" t="s">
        <v>15834</v>
      </c>
      <c r="B11346" s="53">
        <v>5</v>
      </c>
      <c r="C11346" s="53" t="s">
        <v>33536</v>
      </c>
      <c r="D11346" s="53" t="s">
        <v>33872</v>
      </c>
    </row>
    <row r="11347" spans="1:4" ht="15" x14ac:dyDescent="0.25">
      <c r="A11347" s="53" t="s">
        <v>15835</v>
      </c>
      <c r="B11347" s="53">
        <v>5</v>
      </c>
      <c r="C11347" s="53" t="s">
        <v>33536</v>
      </c>
      <c r="D11347" s="53" t="s">
        <v>33872</v>
      </c>
    </row>
    <row r="11348" spans="1:4" ht="15" x14ac:dyDescent="0.25">
      <c r="A11348" s="53" t="s">
        <v>15836</v>
      </c>
      <c r="B11348" s="53">
        <v>5</v>
      </c>
      <c r="C11348" s="53" t="s">
        <v>33536</v>
      </c>
      <c r="D11348" s="53" t="s">
        <v>33872</v>
      </c>
    </row>
    <row r="11349" spans="1:4" ht="15" x14ac:dyDescent="0.25">
      <c r="A11349" s="53" t="s">
        <v>15837</v>
      </c>
      <c r="B11349" s="53">
        <v>5</v>
      </c>
      <c r="C11349" s="53" t="s">
        <v>33536</v>
      </c>
      <c r="D11349" s="53" t="s">
        <v>33872</v>
      </c>
    </row>
    <row r="11350" spans="1:4" ht="15" x14ac:dyDescent="0.25">
      <c r="A11350" s="53" t="s">
        <v>15838</v>
      </c>
      <c r="B11350" s="53">
        <v>5</v>
      </c>
      <c r="C11350" s="53" t="s">
        <v>33536</v>
      </c>
      <c r="D11350" s="53" t="s">
        <v>33872</v>
      </c>
    </row>
    <row r="11351" spans="1:4" ht="15" x14ac:dyDescent="0.25">
      <c r="A11351" s="53" t="s">
        <v>15839</v>
      </c>
      <c r="B11351" s="53">
        <v>5</v>
      </c>
      <c r="C11351" s="53" t="s">
        <v>33536</v>
      </c>
      <c r="D11351" s="53" t="s">
        <v>33872</v>
      </c>
    </row>
    <row r="11352" spans="1:4" ht="15" x14ac:dyDescent="0.25">
      <c r="A11352" s="53" t="s">
        <v>15840</v>
      </c>
      <c r="B11352" s="53">
        <v>5</v>
      </c>
      <c r="C11352" s="53" t="s">
        <v>33536</v>
      </c>
      <c r="D11352" s="53" t="s">
        <v>33872</v>
      </c>
    </row>
    <row r="11353" spans="1:4" ht="15" x14ac:dyDescent="0.25">
      <c r="A11353" s="53" t="s">
        <v>15841</v>
      </c>
      <c r="B11353" s="53">
        <v>5</v>
      </c>
      <c r="C11353" s="53" t="s">
        <v>33536</v>
      </c>
      <c r="D11353" s="53" t="s">
        <v>33872</v>
      </c>
    </row>
    <row r="11354" spans="1:4" ht="15" x14ac:dyDescent="0.25">
      <c r="A11354" s="53" t="s">
        <v>15842</v>
      </c>
      <c r="B11354" s="53">
        <v>5</v>
      </c>
      <c r="C11354" s="53" t="s">
        <v>33536</v>
      </c>
      <c r="D11354" s="53" t="s">
        <v>33872</v>
      </c>
    </row>
    <row r="11355" spans="1:4" ht="15" x14ac:dyDescent="0.25">
      <c r="A11355" s="53" t="s">
        <v>15843</v>
      </c>
      <c r="B11355" s="53">
        <v>5</v>
      </c>
      <c r="C11355" s="53" t="s">
        <v>33536</v>
      </c>
      <c r="D11355" s="53" t="s">
        <v>33872</v>
      </c>
    </row>
    <row r="11356" spans="1:4" ht="15" x14ac:dyDescent="0.25">
      <c r="A11356" s="53" t="s">
        <v>15844</v>
      </c>
      <c r="B11356" s="53">
        <v>10</v>
      </c>
      <c r="C11356" s="53" t="s">
        <v>33536</v>
      </c>
      <c r="D11356" s="53" t="s">
        <v>33872</v>
      </c>
    </row>
    <row r="11357" spans="1:4" ht="15" x14ac:dyDescent="0.25">
      <c r="A11357" s="53" t="s">
        <v>15845</v>
      </c>
      <c r="B11357" s="53">
        <v>10</v>
      </c>
      <c r="C11357" s="53" t="s">
        <v>33536</v>
      </c>
      <c r="D11357" s="53" t="s">
        <v>33872</v>
      </c>
    </row>
    <row r="11358" spans="1:4" ht="15" x14ac:dyDescent="0.25">
      <c r="A11358" s="53" t="s">
        <v>15846</v>
      </c>
      <c r="B11358" s="53">
        <v>10</v>
      </c>
      <c r="C11358" s="53" t="s">
        <v>33536</v>
      </c>
      <c r="D11358" s="53" t="s">
        <v>33872</v>
      </c>
    </row>
    <row r="11359" spans="1:4" ht="15" x14ac:dyDescent="0.25">
      <c r="A11359" s="53" t="s">
        <v>15847</v>
      </c>
      <c r="B11359" s="53">
        <v>30</v>
      </c>
      <c r="C11359" s="53" t="s">
        <v>33536</v>
      </c>
      <c r="D11359" s="53" t="s">
        <v>33872</v>
      </c>
    </row>
    <row r="11360" spans="1:4" ht="15" x14ac:dyDescent="0.25">
      <c r="A11360" s="53" t="s">
        <v>15848</v>
      </c>
      <c r="B11360" s="53">
        <v>30</v>
      </c>
      <c r="C11360" s="53" t="s">
        <v>33536</v>
      </c>
      <c r="D11360" s="53" t="s">
        <v>33872</v>
      </c>
    </row>
    <row r="11361" spans="1:4" ht="15" x14ac:dyDescent="0.25">
      <c r="A11361" s="53" t="s">
        <v>15849</v>
      </c>
      <c r="B11361" s="53">
        <v>30</v>
      </c>
      <c r="C11361" s="53" t="s">
        <v>33536</v>
      </c>
      <c r="D11361" s="53" t="s">
        <v>33872</v>
      </c>
    </row>
    <row r="11362" spans="1:4" ht="15" x14ac:dyDescent="0.25">
      <c r="A11362" s="53" t="s">
        <v>15850</v>
      </c>
      <c r="B11362" s="53">
        <v>70</v>
      </c>
      <c r="C11362" s="53" t="s">
        <v>33536</v>
      </c>
      <c r="D11362" s="53" t="s">
        <v>33872</v>
      </c>
    </row>
    <row r="11363" spans="1:4" ht="15" x14ac:dyDescent="0.25">
      <c r="A11363" s="53" t="s">
        <v>15851</v>
      </c>
      <c r="B11363" s="53">
        <v>20</v>
      </c>
      <c r="C11363" s="53" t="s">
        <v>33536</v>
      </c>
      <c r="D11363" s="53" t="s">
        <v>33872</v>
      </c>
    </row>
    <row r="11364" spans="1:4" ht="15" x14ac:dyDescent="0.25">
      <c r="A11364" s="53" t="s">
        <v>15852</v>
      </c>
      <c r="B11364" s="53">
        <v>30</v>
      </c>
      <c r="C11364" s="53" t="s">
        <v>33536</v>
      </c>
      <c r="D11364" s="53" t="s">
        <v>33872</v>
      </c>
    </row>
    <row r="11365" spans="1:4" ht="15" x14ac:dyDescent="0.25">
      <c r="A11365" s="53" t="s">
        <v>15853</v>
      </c>
      <c r="B11365" s="53">
        <v>0</v>
      </c>
      <c r="C11365" s="53" t="s">
        <v>33536</v>
      </c>
      <c r="D11365" s="53" t="s">
        <v>33872</v>
      </c>
    </row>
    <row r="11366" spans="1:4" ht="15" x14ac:dyDescent="0.25">
      <c r="A11366" s="53" t="s">
        <v>15854</v>
      </c>
      <c r="B11366" s="53">
        <v>0</v>
      </c>
      <c r="C11366" s="53" t="s">
        <v>33536</v>
      </c>
      <c r="D11366" s="53" t="s">
        <v>33872</v>
      </c>
    </row>
    <row r="11367" spans="1:4" ht="15" x14ac:dyDescent="0.25">
      <c r="A11367" s="53" t="s">
        <v>15855</v>
      </c>
      <c r="B11367" s="53">
        <v>30</v>
      </c>
      <c r="C11367" s="53" t="s">
        <v>33536</v>
      </c>
      <c r="D11367" s="53" t="s">
        <v>33872</v>
      </c>
    </row>
    <row r="11368" spans="1:4" ht="15" x14ac:dyDescent="0.25">
      <c r="A11368" s="53" t="s">
        <v>15856</v>
      </c>
      <c r="B11368" s="53">
        <v>0</v>
      </c>
      <c r="C11368" s="53" t="s">
        <v>33536</v>
      </c>
      <c r="D11368" s="53" t="s">
        <v>33872</v>
      </c>
    </row>
    <row r="11369" spans="1:4" ht="15" x14ac:dyDescent="0.25">
      <c r="A11369" s="53" t="s">
        <v>15857</v>
      </c>
      <c r="B11369" s="53">
        <v>0</v>
      </c>
      <c r="C11369" s="53" t="s">
        <v>33536</v>
      </c>
      <c r="D11369" s="53" t="s">
        <v>33872</v>
      </c>
    </row>
    <row r="11370" spans="1:4" ht="15" x14ac:dyDescent="0.25">
      <c r="A11370" s="53" t="s">
        <v>15858</v>
      </c>
      <c r="B11370" s="53">
        <v>0</v>
      </c>
      <c r="C11370" s="53" t="s">
        <v>33536</v>
      </c>
      <c r="D11370" s="53" t="s">
        <v>33872</v>
      </c>
    </row>
    <row r="11371" spans="1:4" ht="15" x14ac:dyDescent="0.25">
      <c r="A11371" s="53" t="s">
        <v>15859</v>
      </c>
      <c r="B11371" s="53">
        <v>0</v>
      </c>
      <c r="C11371" s="53" t="s">
        <v>33536</v>
      </c>
      <c r="D11371" s="53" t="s">
        <v>33872</v>
      </c>
    </row>
    <row r="11372" spans="1:4" ht="15" x14ac:dyDescent="0.25">
      <c r="A11372" s="53" t="s">
        <v>15860</v>
      </c>
      <c r="B11372" s="53">
        <v>0</v>
      </c>
      <c r="C11372" s="53" t="s">
        <v>33536</v>
      </c>
      <c r="D11372" s="53" t="s">
        <v>33872</v>
      </c>
    </row>
    <row r="11373" spans="1:4" ht="15" x14ac:dyDescent="0.25">
      <c r="A11373" s="53" t="s">
        <v>15861</v>
      </c>
      <c r="B11373" s="53">
        <v>0</v>
      </c>
      <c r="C11373" s="53" t="s">
        <v>33536</v>
      </c>
      <c r="D11373" s="53" t="s">
        <v>33872</v>
      </c>
    </row>
    <row r="11374" spans="1:4" ht="15" x14ac:dyDescent="0.25">
      <c r="A11374" s="53" t="s">
        <v>15862</v>
      </c>
      <c r="B11374" s="53">
        <v>0</v>
      </c>
      <c r="C11374" s="53" t="s">
        <v>33536</v>
      </c>
      <c r="D11374" s="53" t="s">
        <v>33872</v>
      </c>
    </row>
    <row r="11375" spans="1:4" ht="15" x14ac:dyDescent="0.25">
      <c r="A11375" s="53" t="s">
        <v>15863</v>
      </c>
      <c r="B11375" s="53">
        <v>0</v>
      </c>
      <c r="C11375" s="53" t="s">
        <v>33536</v>
      </c>
      <c r="D11375" s="53" t="s">
        <v>33872</v>
      </c>
    </row>
    <row r="11376" spans="1:4" ht="15" x14ac:dyDescent="0.25">
      <c r="A11376" s="53" t="s">
        <v>15864</v>
      </c>
      <c r="B11376" s="53">
        <v>0</v>
      </c>
      <c r="C11376" s="53" t="s">
        <v>33536</v>
      </c>
      <c r="D11376" s="53" t="s">
        <v>33872</v>
      </c>
    </row>
    <row r="11377" spans="1:4" ht="15" x14ac:dyDescent="0.25">
      <c r="A11377" s="53" t="s">
        <v>15865</v>
      </c>
      <c r="B11377" s="53">
        <v>0</v>
      </c>
      <c r="C11377" s="53" t="s">
        <v>33536</v>
      </c>
      <c r="D11377" s="53" t="s">
        <v>33872</v>
      </c>
    </row>
    <row r="11378" spans="1:4" ht="15" x14ac:dyDescent="0.25">
      <c r="A11378" s="53" t="s">
        <v>15866</v>
      </c>
      <c r="B11378" s="53">
        <v>0</v>
      </c>
      <c r="C11378" s="53" t="s">
        <v>33536</v>
      </c>
      <c r="D11378" s="53" t="s">
        <v>33872</v>
      </c>
    </row>
    <row r="11379" spans="1:4" ht="15" x14ac:dyDescent="0.25">
      <c r="A11379" s="53" t="s">
        <v>15867</v>
      </c>
      <c r="B11379" s="53">
        <v>0</v>
      </c>
      <c r="C11379" s="53" t="s">
        <v>33536</v>
      </c>
      <c r="D11379" s="53" t="s">
        <v>33872</v>
      </c>
    </row>
    <row r="11380" spans="1:4" ht="15" x14ac:dyDescent="0.25">
      <c r="A11380" s="53" t="s">
        <v>15868</v>
      </c>
      <c r="B11380" s="53">
        <v>0</v>
      </c>
      <c r="C11380" s="53" t="s">
        <v>33536</v>
      </c>
      <c r="D11380" s="53" t="s">
        <v>33872</v>
      </c>
    </row>
    <row r="11381" spans="1:4" ht="15" x14ac:dyDescent="0.25">
      <c r="A11381" s="53" t="s">
        <v>15869</v>
      </c>
      <c r="B11381" s="53">
        <v>0</v>
      </c>
      <c r="C11381" s="53" t="s">
        <v>33536</v>
      </c>
      <c r="D11381" s="53" t="s">
        <v>33872</v>
      </c>
    </row>
    <row r="11382" spans="1:4" ht="15" x14ac:dyDescent="0.25">
      <c r="A11382" s="53" t="s">
        <v>15870</v>
      </c>
      <c r="B11382" s="53">
        <v>60</v>
      </c>
      <c r="C11382" s="53" t="s">
        <v>33536</v>
      </c>
      <c r="D11382" s="53" t="s">
        <v>33872</v>
      </c>
    </row>
    <row r="11383" spans="1:4" ht="15" x14ac:dyDescent="0.25">
      <c r="A11383" s="53" t="s">
        <v>15871</v>
      </c>
      <c r="B11383" s="53">
        <v>20</v>
      </c>
      <c r="C11383" s="53" t="s">
        <v>33536</v>
      </c>
      <c r="D11383" s="53" t="s">
        <v>33872</v>
      </c>
    </row>
    <row r="11384" spans="1:4" ht="15" x14ac:dyDescent="0.25">
      <c r="A11384" s="53" t="s">
        <v>15872</v>
      </c>
      <c r="B11384" s="53">
        <v>30</v>
      </c>
      <c r="C11384" s="53" t="s">
        <v>33536</v>
      </c>
      <c r="D11384" s="53" t="s">
        <v>33872</v>
      </c>
    </row>
    <row r="11385" spans="1:4" ht="15" x14ac:dyDescent="0.25">
      <c r="A11385" s="53" t="s">
        <v>15873</v>
      </c>
      <c r="B11385" s="53">
        <v>30</v>
      </c>
      <c r="C11385" s="53" t="s">
        <v>33536</v>
      </c>
      <c r="D11385" s="53" t="s">
        <v>33872</v>
      </c>
    </row>
    <row r="11386" spans="1:4" ht="15" x14ac:dyDescent="0.25">
      <c r="A11386" s="53" t="s">
        <v>15874</v>
      </c>
      <c r="B11386" s="53">
        <v>20</v>
      </c>
      <c r="C11386" s="53" t="s">
        <v>33536</v>
      </c>
      <c r="D11386" s="53" t="s">
        <v>33872</v>
      </c>
    </row>
    <row r="11387" spans="1:4" ht="15" x14ac:dyDescent="0.25">
      <c r="A11387" s="53" t="s">
        <v>15875</v>
      </c>
      <c r="B11387" s="53">
        <v>20</v>
      </c>
      <c r="C11387" s="53" t="s">
        <v>33536</v>
      </c>
      <c r="D11387" s="53" t="s">
        <v>33872</v>
      </c>
    </row>
    <row r="11388" spans="1:4" ht="15" x14ac:dyDescent="0.25">
      <c r="A11388" s="53" t="s">
        <v>15876</v>
      </c>
      <c r="B11388" s="53">
        <v>30</v>
      </c>
      <c r="C11388" s="53" t="s">
        <v>33536</v>
      </c>
      <c r="D11388" s="53" t="s">
        <v>33872</v>
      </c>
    </row>
    <row r="11389" spans="1:4" ht="15" x14ac:dyDescent="0.25">
      <c r="A11389" s="53" t="s">
        <v>15877</v>
      </c>
      <c r="B11389" s="53">
        <v>30</v>
      </c>
      <c r="C11389" s="53" t="s">
        <v>33536</v>
      </c>
      <c r="D11389" s="53" t="s">
        <v>33872</v>
      </c>
    </row>
    <row r="11390" spans="1:4" ht="15" x14ac:dyDescent="0.25">
      <c r="A11390" s="53" t="s">
        <v>15878</v>
      </c>
      <c r="B11390" s="53">
        <v>30</v>
      </c>
      <c r="C11390" s="53" t="s">
        <v>33536</v>
      </c>
      <c r="D11390" s="53" t="s">
        <v>33872</v>
      </c>
    </row>
    <row r="11391" spans="1:4" ht="15" x14ac:dyDescent="0.25">
      <c r="A11391" s="53" t="s">
        <v>15879</v>
      </c>
      <c r="B11391" s="53">
        <v>20</v>
      </c>
      <c r="C11391" s="53" t="s">
        <v>33536</v>
      </c>
      <c r="D11391" s="53" t="s">
        <v>33872</v>
      </c>
    </row>
    <row r="11392" spans="1:4" ht="15" x14ac:dyDescent="0.25">
      <c r="A11392" s="53" t="s">
        <v>15880</v>
      </c>
      <c r="B11392" s="53">
        <v>30</v>
      </c>
      <c r="C11392" s="53" t="s">
        <v>33536</v>
      </c>
      <c r="D11392" s="53" t="s">
        <v>33872</v>
      </c>
    </row>
    <row r="11393" spans="1:4" ht="15" x14ac:dyDescent="0.25">
      <c r="A11393" s="53" t="s">
        <v>15881</v>
      </c>
      <c r="B11393" s="53">
        <v>30</v>
      </c>
      <c r="C11393" s="53" t="s">
        <v>33536</v>
      </c>
      <c r="D11393" s="53" t="s">
        <v>33872</v>
      </c>
    </row>
    <row r="11394" spans="1:4" ht="15" x14ac:dyDescent="0.25">
      <c r="A11394" s="53" t="s">
        <v>15882</v>
      </c>
      <c r="B11394" s="53">
        <v>30</v>
      </c>
      <c r="C11394" s="53" t="s">
        <v>33536</v>
      </c>
      <c r="D11394" s="53" t="s">
        <v>33872</v>
      </c>
    </row>
    <row r="11395" spans="1:4" ht="15" x14ac:dyDescent="0.25">
      <c r="A11395" s="53" t="s">
        <v>15883</v>
      </c>
      <c r="B11395" s="53">
        <v>20</v>
      </c>
      <c r="C11395" s="53" t="s">
        <v>33536</v>
      </c>
      <c r="D11395" s="53" t="s">
        <v>33872</v>
      </c>
    </row>
    <row r="11396" spans="1:4" ht="15" x14ac:dyDescent="0.25">
      <c r="A11396" s="53" t="s">
        <v>15884</v>
      </c>
      <c r="B11396" s="53">
        <v>20</v>
      </c>
      <c r="C11396" s="53" t="s">
        <v>33536</v>
      </c>
      <c r="D11396" s="53" t="s">
        <v>33872</v>
      </c>
    </row>
    <row r="11397" spans="1:4" ht="15" x14ac:dyDescent="0.25">
      <c r="A11397" s="53" t="s">
        <v>15885</v>
      </c>
      <c r="B11397" s="53">
        <v>30</v>
      </c>
      <c r="C11397" s="53" t="s">
        <v>33536</v>
      </c>
      <c r="D11397" s="53" t="s">
        <v>33872</v>
      </c>
    </row>
    <row r="11398" spans="1:4" ht="15" x14ac:dyDescent="0.25">
      <c r="A11398" s="53" t="s">
        <v>15886</v>
      </c>
      <c r="B11398" s="53">
        <v>30</v>
      </c>
      <c r="C11398" s="53" t="s">
        <v>33536</v>
      </c>
      <c r="D11398" s="53" t="s">
        <v>33872</v>
      </c>
    </row>
    <row r="11399" spans="1:4" ht="15" x14ac:dyDescent="0.25">
      <c r="A11399" s="53" t="s">
        <v>15887</v>
      </c>
      <c r="B11399" s="53">
        <v>20</v>
      </c>
      <c r="C11399" s="53" t="s">
        <v>33536</v>
      </c>
      <c r="D11399" s="53" t="s">
        <v>33872</v>
      </c>
    </row>
    <row r="11400" spans="1:4" ht="15" x14ac:dyDescent="0.25">
      <c r="A11400" s="53" t="s">
        <v>15888</v>
      </c>
      <c r="B11400" s="53">
        <v>30</v>
      </c>
      <c r="C11400" s="53" t="s">
        <v>33536</v>
      </c>
      <c r="D11400" s="53" t="s">
        <v>33872</v>
      </c>
    </row>
    <row r="11401" spans="1:4" ht="15" x14ac:dyDescent="0.25">
      <c r="A11401" s="53" t="s">
        <v>15889</v>
      </c>
      <c r="B11401" s="53">
        <v>30</v>
      </c>
      <c r="C11401" s="53" t="s">
        <v>33536</v>
      </c>
      <c r="D11401" s="53" t="s">
        <v>33872</v>
      </c>
    </row>
    <row r="11402" spans="1:4" ht="15" x14ac:dyDescent="0.25">
      <c r="A11402" s="53" t="s">
        <v>15890</v>
      </c>
      <c r="B11402" s="53">
        <v>30</v>
      </c>
      <c r="C11402" s="53" t="s">
        <v>33536</v>
      </c>
      <c r="D11402" s="53" t="s">
        <v>33872</v>
      </c>
    </row>
    <row r="11403" spans="1:4" ht="15" x14ac:dyDescent="0.25">
      <c r="A11403" s="53" t="s">
        <v>15891</v>
      </c>
      <c r="B11403" s="53">
        <v>20</v>
      </c>
      <c r="C11403" s="53" t="s">
        <v>33536</v>
      </c>
      <c r="D11403" s="53" t="s">
        <v>33872</v>
      </c>
    </row>
    <row r="11404" spans="1:4" ht="15" x14ac:dyDescent="0.25">
      <c r="A11404" s="53" t="s">
        <v>15892</v>
      </c>
      <c r="B11404" s="53">
        <v>20</v>
      </c>
      <c r="C11404" s="53" t="s">
        <v>33536</v>
      </c>
      <c r="D11404" s="53" t="s">
        <v>33872</v>
      </c>
    </row>
    <row r="11405" spans="1:4" ht="15" x14ac:dyDescent="0.25">
      <c r="A11405" s="53" t="s">
        <v>15893</v>
      </c>
      <c r="B11405" s="53">
        <v>30</v>
      </c>
      <c r="C11405" s="53" t="s">
        <v>33536</v>
      </c>
      <c r="D11405" s="53" t="s">
        <v>33872</v>
      </c>
    </row>
    <row r="11406" spans="1:4" ht="15" x14ac:dyDescent="0.25">
      <c r="A11406" s="53" t="s">
        <v>15894</v>
      </c>
      <c r="B11406" s="53">
        <v>30</v>
      </c>
      <c r="C11406" s="53" t="s">
        <v>33536</v>
      </c>
      <c r="D11406" s="53" t="s">
        <v>33872</v>
      </c>
    </row>
    <row r="11407" spans="1:4" ht="15" x14ac:dyDescent="0.25">
      <c r="A11407" s="53" t="s">
        <v>15895</v>
      </c>
      <c r="B11407" s="53">
        <v>20</v>
      </c>
      <c r="C11407" s="53" t="s">
        <v>33536</v>
      </c>
      <c r="D11407" s="53" t="s">
        <v>33872</v>
      </c>
    </row>
    <row r="11408" spans="1:4" ht="15" x14ac:dyDescent="0.25">
      <c r="A11408" s="53" t="s">
        <v>15896</v>
      </c>
      <c r="B11408" s="53">
        <v>30</v>
      </c>
      <c r="C11408" s="53" t="s">
        <v>33536</v>
      </c>
      <c r="D11408" s="53" t="s">
        <v>33872</v>
      </c>
    </row>
    <row r="11409" spans="1:4" ht="15" x14ac:dyDescent="0.25">
      <c r="A11409" s="53" t="s">
        <v>15897</v>
      </c>
      <c r="B11409" s="53">
        <v>30</v>
      </c>
      <c r="C11409" s="53" t="s">
        <v>33536</v>
      </c>
      <c r="D11409" s="53" t="s">
        <v>33872</v>
      </c>
    </row>
    <row r="11410" spans="1:4" ht="15" x14ac:dyDescent="0.25">
      <c r="A11410" s="53" t="s">
        <v>15898</v>
      </c>
      <c r="B11410" s="53">
        <v>20</v>
      </c>
      <c r="C11410" s="53" t="s">
        <v>33536</v>
      </c>
      <c r="D11410" s="53" t="s">
        <v>33872</v>
      </c>
    </row>
    <row r="11411" spans="1:4" ht="15" x14ac:dyDescent="0.25">
      <c r="A11411" s="53" t="s">
        <v>15899</v>
      </c>
      <c r="B11411" s="53">
        <v>30</v>
      </c>
      <c r="C11411" s="53" t="s">
        <v>33536</v>
      </c>
      <c r="D11411" s="53" t="s">
        <v>33872</v>
      </c>
    </row>
    <row r="11412" spans="1:4" ht="15" x14ac:dyDescent="0.25">
      <c r="A11412" s="53" t="s">
        <v>15900</v>
      </c>
      <c r="B11412" s="53">
        <v>30</v>
      </c>
      <c r="C11412" s="53" t="s">
        <v>33536</v>
      </c>
      <c r="D11412" s="53" t="s">
        <v>33872</v>
      </c>
    </row>
    <row r="11413" spans="1:4" ht="15" x14ac:dyDescent="0.25">
      <c r="A11413" s="53" t="s">
        <v>15901</v>
      </c>
      <c r="B11413" s="53">
        <v>20</v>
      </c>
      <c r="C11413" s="53" t="s">
        <v>33536</v>
      </c>
      <c r="D11413" s="53" t="s">
        <v>33872</v>
      </c>
    </row>
    <row r="11414" spans="1:4" ht="15" x14ac:dyDescent="0.25">
      <c r="A11414" s="53" t="s">
        <v>15902</v>
      </c>
      <c r="B11414" s="53">
        <v>20</v>
      </c>
      <c r="C11414" s="53" t="s">
        <v>33536</v>
      </c>
      <c r="D11414" s="53" t="s">
        <v>33872</v>
      </c>
    </row>
    <row r="11415" spans="1:4" ht="15" x14ac:dyDescent="0.25">
      <c r="A11415" s="53" t="s">
        <v>15903</v>
      </c>
      <c r="B11415" s="53">
        <v>20</v>
      </c>
      <c r="C11415" s="53" t="s">
        <v>33536</v>
      </c>
      <c r="D11415" s="53" t="s">
        <v>33872</v>
      </c>
    </row>
    <row r="11416" spans="1:4" ht="15" x14ac:dyDescent="0.25">
      <c r="A11416" s="53" t="s">
        <v>15904</v>
      </c>
      <c r="B11416" s="53">
        <v>20</v>
      </c>
      <c r="C11416" s="53" t="s">
        <v>33536</v>
      </c>
      <c r="D11416" s="53" t="s">
        <v>33872</v>
      </c>
    </row>
    <row r="11417" spans="1:4" ht="15" x14ac:dyDescent="0.25">
      <c r="A11417" s="53" t="s">
        <v>15905</v>
      </c>
      <c r="B11417" s="53">
        <v>20</v>
      </c>
      <c r="C11417" s="53" t="s">
        <v>33536</v>
      </c>
      <c r="D11417" s="53" t="s">
        <v>33872</v>
      </c>
    </row>
    <row r="11418" spans="1:4" ht="15" x14ac:dyDescent="0.25">
      <c r="A11418" s="53" t="s">
        <v>15906</v>
      </c>
      <c r="B11418" s="53">
        <v>30</v>
      </c>
      <c r="C11418" s="53" t="s">
        <v>33536</v>
      </c>
      <c r="D11418" s="53" t="s">
        <v>33872</v>
      </c>
    </row>
    <row r="11419" spans="1:4" ht="15" x14ac:dyDescent="0.25">
      <c r="A11419" s="53" t="s">
        <v>15907</v>
      </c>
      <c r="B11419" s="53">
        <v>30</v>
      </c>
      <c r="C11419" s="53" t="s">
        <v>33536</v>
      </c>
      <c r="D11419" s="53" t="s">
        <v>33872</v>
      </c>
    </row>
    <row r="11420" spans="1:4" ht="15" x14ac:dyDescent="0.25">
      <c r="A11420" s="53" t="s">
        <v>15908</v>
      </c>
      <c r="B11420" s="53">
        <v>30</v>
      </c>
      <c r="C11420" s="53" t="s">
        <v>33536</v>
      </c>
      <c r="D11420" s="53" t="s">
        <v>33872</v>
      </c>
    </row>
    <row r="11421" spans="1:4" ht="15" x14ac:dyDescent="0.25">
      <c r="A11421" s="53" t="s">
        <v>15909</v>
      </c>
      <c r="B11421" s="53">
        <v>20</v>
      </c>
      <c r="C11421" s="53" t="s">
        <v>33536</v>
      </c>
      <c r="D11421" s="53" t="s">
        <v>33872</v>
      </c>
    </row>
    <row r="11422" spans="1:4" ht="15" x14ac:dyDescent="0.25">
      <c r="A11422" s="53" t="s">
        <v>15910</v>
      </c>
      <c r="B11422" s="53">
        <v>30</v>
      </c>
      <c r="C11422" s="53" t="s">
        <v>33536</v>
      </c>
      <c r="D11422" s="53" t="s">
        <v>33872</v>
      </c>
    </row>
    <row r="11423" spans="1:4" ht="15" x14ac:dyDescent="0.25">
      <c r="A11423" s="53" t="s">
        <v>15911</v>
      </c>
      <c r="B11423" s="53">
        <v>20</v>
      </c>
      <c r="C11423" s="53" t="s">
        <v>33536</v>
      </c>
      <c r="D11423" s="53" t="s">
        <v>33872</v>
      </c>
    </row>
    <row r="11424" spans="1:4" ht="15" x14ac:dyDescent="0.25">
      <c r="A11424" s="53" t="s">
        <v>15912</v>
      </c>
      <c r="B11424" s="53">
        <v>30</v>
      </c>
      <c r="C11424" s="53" t="s">
        <v>33536</v>
      </c>
      <c r="D11424" s="53" t="s">
        <v>33872</v>
      </c>
    </row>
    <row r="11425" spans="1:4" ht="15" x14ac:dyDescent="0.25">
      <c r="A11425" s="53" t="s">
        <v>15913</v>
      </c>
      <c r="B11425" s="53">
        <v>20</v>
      </c>
      <c r="C11425" s="53" t="s">
        <v>33536</v>
      </c>
      <c r="D11425" s="53" t="s">
        <v>33872</v>
      </c>
    </row>
    <row r="11426" spans="1:4" ht="15" x14ac:dyDescent="0.25">
      <c r="A11426" s="53" t="s">
        <v>15914</v>
      </c>
      <c r="B11426" s="53">
        <v>20</v>
      </c>
      <c r="C11426" s="53" t="s">
        <v>33536</v>
      </c>
      <c r="D11426" s="53" t="s">
        <v>33872</v>
      </c>
    </row>
    <row r="11427" spans="1:4" ht="15" x14ac:dyDescent="0.25">
      <c r="A11427" s="53" t="s">
        <v>15915</v>
      </c>
      <c r="B11427" s="53">
        <v>30</v>
      </c>
      <c r="C11427" s="53" t="s">
        <v>33536</v>
      </c>
      <c r="D11427" s="53" t="s">
        <v>33872</v>
      </c>
    </row>
    <row r="11428" spans="1:4" ht="15" x14ac:dyDescent="0.25">
      <c r="A11428" s="53" t="s">
        <v>15916</v>
      </c>
      <c r="B11428" s="53">
        <v>30</v>
      </c>
      <c r="C11428" s="53" t="s">
        <v>33536</v>
      </c>
      <c r="D11428" s="53" t="s">
        <v>33872</v>
      </c>
    </row>
    <row r="11429" spans="1:4" ht="15" x14ac:dyDescent="0.25">
      <c r="A11429" s="53" t="s">
        <v>15917</v>
      </c>
      <c r="B11429" s="53">
        <v>20</v>
      </c>
      <c r="C11429" s="53" t="s">
        <v>33536</v>
      </c>
      <c r="D11429" s="53" t="s">
        <v>33872</v>
      </c>
    </row>
    <row r="11430" spans="1:4" ht="15" x14ac:dyDescent="0.25">
      <c r="A11430" s="53" t="s">
        <v>15918</v>
      </c>
      <c r="B11430" s="53">
        <v>20</v>
      </c>
      <c r="C11430" s="53" t="s">
        <v>33536</v>
      </c>
      <c r="D11430" s="53" t="s">
        <v>33872</v>
      </c>
    </row>
    <row r="11431" spans="1:4" ht="15" x14ac:dyDescent="0.25">
      <c r="A11431" s="53" t="s">
        <v>15919</v>
      </c>
      <c r="B11431" s="53">
        <v>20</v>
      </c>
      <c r="C11431" s="53" t="s">
        <v>33536</v>
      </c>
      <c r="D11431" s="53" t="s">
        <v>33872</v>
      </c>
    </row>
    <row r="11432" spans="1:4" ht="15" x14ac:dyDescent="0.25">
      <c r="A11432" s="53" t="s">
        <v>15920</v>
      </c>
      <c r="B11432" s="53">
        <v>20</v>
      </c>
      <c r="C11432" s="53" t="s">
        <v>33536</v>
      </c>
      <c r="D11432" s="53" t="s">
        <v>33872</v>
      </c>
    </row>
    <row r="11433" spans="1:4" ht="15" x14ac:dyDescent="0.25">
      <c r="A11433" s="53" t="s">
        <v>15921</v>
      </c>
      <c r="B11433" s="53">
        <v>30</v>
      </c>
      <c r="C11433" s="53" t="s">
        <v>33536</v>
      </c>
      <c r="D11433" s="53" t="s">
        <v>33872</v>
      </c>
    </row>
    <row r="11434" spans="1:4" ht="15" x14ac:dyDescent="0.25">
      <c r="A11434" s="53" t="s">
        <v>15922</v>
      </c>
      <c r="B11434" s="53">
        <v>20</v>
      </c>
      <c r="C11434" s="53" t="s">
        <v>33536</v>
      </c>
      <c r="D11434" s="53" t="s">
        <v>33872</v>
      </c>
    </row>
    <row r="11435" spans="1:4" ht="15" x14ac:dyDescent="0.25">
      <c r="A11435" s="53" t="s">
        <v>15923</v>
      </c>
      <c r="B11435" s="53">
        <v>20</v>
      </c>
      <c r="C11435" s="53" t="s">
        <v>33536</v>
      </c>
      <c r="D11435" s="53" t="s">
        <v>33872</v>
      </c>
    </row>
    <row r="11436" spans="1:4" ht="15" x14ac:dyDescent="0.25">
      <c r="A11436" s="53" t="s">
        <v>15924</v>
      </c>
      <c r="B11436" s="53">
        <v>20</v>
      </c>
      <c r="C11436" s="53" t="s">
        <v>33536</v>
      </c>
      <c r="D11436" s="53" t="s">
        <v>33872</v>
      </c>
    </row>
    <row r="11437" spans="1:4" ht="15" x14ac:dyDescent="0.25">
      <c r="A11437" s="53" t="s">
        <v>15925</v>
      </c>
      <c r="B11437" s="53">
        <v>20</v>
      </c>
      <c r="C11437" s="53" t="s">
        <v>33536</v>
      </c>
      <c r="D11437" s="53" t="s">
        <v>33872</v>
      </c>
    </row>
    <row r="11438" spans="1:4" ht="15" x14ac:dyDescent="0.25">
      <c r="A11438" s="53" t="s">
        <v>15926</v>
      </c>
      <c r="B11438" s="53">
        <v>20</v>
      </c>
      <c r="C11438" s="53" t="s">
        <v>33536</v>
      </c>
      <c r="D11438" s="53" t="s">
        <v>33872</v>
      </c>
    </row>
    <row r="11439" spans="1:4" ht="15" x14ac:dyDescent="0.25">
      <c r="A11439" s="53" t="s">
        <v>15927</v>
      </c>
      <c r="B11439" s="53">
        <v>20</v>
      </c>
      <c r="C11439" s="53" t="s">
        <v>33536</v>
      </c>
      <c r="D11439" s="53" t="s">
        <v>33872</v>
      </c>
    </row>
    <row r="11440" spans="1:4" ht="15" x14ac:dyDescent="0.25">
      <c r="A11440" s="53" t="s">
        <v>15928</v>
      </c>
      <c r="B11440" s="53">
        <v>30</v>
      </c>
      <c r="C11440" s="53" t="s">
        <v>33536</v>
      </c>
      <c r="D11440" s="53" t="s">
        <v>33872</v>
      </c>
    </row>
    <row r="11441" spans="1:4" ht="15" x14ac:dyDescent="0.25">
      <c r="A11441" s="53" t="s">
        <v>15929</v>
      </c>
      <c r="B11441" s="53">
        <v>30</v>
      </c>
      <c r="C11441" s="53" t="s">
        <v>33536</v>
      </c>
      <c r="D11441" s="53" t="s">
        <v>33872</v>
      </c>
    </row>
    <row r="11442" spans="1:4" ht="15" x14ac:dyDescent="0.25">
      <c r="A11442" s="53" t="s">
        <v>15930</v>
      </c>
      <c r="B11442" s="53">
        <v>20</v>
      </c>
      <c r="C11442" s="53" t="s">
        <v>33536</v>
      </c>
      <c r="D11442" s="53" t="s">
        <v>33872</v>
      </c>
    </row>
    <row r="11443" spans="1:4" ht="15" x14ac:dyDescent="0.25">
      <c r="A11443" s="53" t="s">
        <v>15931</v>
      </c>
      <c r="B11443" s="53">
        <v>20</v>
      </c>
      <c r="C11443" s="53" t="s">
        <v>33536</v>
      </c>
      <c r="D11443" s="53" t="s">
        <v>33872</v>
      </c>
    </row>
    <row r="11444" spans="1:4" ht="15" x14ac:dyDescent="0.25">
      <c r="A11444" s="53" t="s">
        <v>15932</v>
      </c>
      <c r="B11444" s="53">
        <v>20</v>
      </c>
      <c r="C11444" s="53" t="s">
        <v>33536</v>
      </c>
      <c r="D11444" s="53" t="s">
        <v>33872</v>
      </c>
    </row>
    <row r="11445" spans="1:4" ht="15" x14ac:dyDescent="0.25">
      <c r="A11445" s="53" t="s">
        <v>15933</v>
      </c>
      <c r="B11445" s="53">
        <v>30</v>
      </c>
      <c r="C11445" s="53" t="s">
        <v>33536</v>
      </c>
      <c r="D11445" s="53" t="s">
        <v>33872</v>
      </c>
    </row>
    <row r="11446" spans="1:4" ht="15" x14ac:dyDescent="0.25">
      <c r="A11446" s="53" t="s">
        <v>15934</v>
      </c>
      <c r="B11446" s="53">
        <v>20</v>
      </c>
      <c r="C11446" s="53" t="s">
        <v>33536</v>
      </c>
      <c r="D11446" s="53" t="s">
        <v>33872</v>
      </c>
    </row>
    <row r="11447" spans="1:4" ht="15" x14ac:dyDescent="0.25">
      <c r="A11447" s="53" t="s">
        <v>15935</v>
      </c>
      <c r="B11447" s="53">
        <v>30</v>
      </c>
      <c r="C11447" s="53" t="s">
        <v>33536</v>
      </c>
      <c r="D11447" s="53" t="s">
        <v>33872</v>
      </c>
    </row>
    <row r="11448" spans="1:4" ht="15" x14ac:dyDescent="0.25">
      <c r="A11448" s="53" t="s">
        <v>15936</v>
      </c>
      <c r="B11448" s="53">
        <v>30</v>
      </c>
      <c r="C11448" s="53" t="s">
        <v>33536</v>
      </c>
      <c r="D11448" s="53" t="s">
        <v>33872</v>
      </c>
    </row>
    <row r="11449" spans="1:4" ht="15" x14ac:dyDescent="0.25">
      <c r="A11449" s="53" t="s">
        <v>15937</v>
      </c>
      <c r="B11449" s="53">
        <v>30</v>
      </c>
      <c r="C11449" s="53" t="s">
        <v>33536</v>
      </c>
      <c r="D11449" s="53" t="s">
        <v>33872</v>
      </c>
    </row>
    <row r="11450" spans="1:4" ht="15" x14ac:dyDescent="0.25">
      <c r="A11450" s="53" t="s">
        <v>15938</v>
      </c>
      <c r="B11450" s="53">
        <v>20</v>
      </c>
      <c r="C11450" s="53" t="s">
        <v>33536</v>
      </c>
      <c r="D11450" s="53" t="s">
        <v>33872</v>
      </c>
    </row>
    <row r="11451" spans="1:4" ht="15" x14ac:dyDescent="0.25">
      <c r="A11451" s="53" t="s">
        <v>15939</v>
      </c>
      <c r="B11451" s="53">
        <v>30</v>
      </c>
      <c r="C11451" s="53" t="s">
        <v>33536</v>
      </c>
      <c r="D11451" s="53" t="s">
        <v>33872</v>
      </c>
    </row>
    <row r="11452" spans="1:4" ht="15" x14ac:dyDescent="0.25">
      <c r="A11452" s="53" t="s">
        <v>15940</v>
      </c>
      <c r="B11452" s="53">
        <v>20</v>
      </c>
      <c r="C11452" s="53" t="s">
        <v>33536</v>
      </c>
      <c r="D11452" s="53" t="s">
        <v>33872</v>
      </c>
    </row>
    <row r="11453" spans="1:4" ht="15" x14ac:dyDescent="0.25">
      <c r="A11453" s="53" t="s">
        <v>15941</v>
      </c>
      <c r="B11453" s="53">
        <v>30</v>
      </c>
      <c r="C11453" s="53" t="s">
        <v>33536</v>
      </c>
      <c r="D11453" s="53" t="s">
        <v>33872</v>
      </c>
    </row>
    <row r="11454" spans="1:4" ht="15" x14ac:dyDescent="0.25">
      <c r="A11454" s="53" t="s">
        <v>15942</v>
      </c>
      <c r="B11454" s="53">
        <v>30</v>
      </c>
      <c r="C11454" s="53" t="s">
        <v>33536</v>
      </c>
      <c r="D11454" s="53" t="s">
        <v>33872</v>
      </c>
    </row>
    <row r="11455" spans="1:4" ht="15" x14ac:dyDescent="0.25">
      <c r="A11455" s="53" t="s">
        <v>15943</v>
      </c>
      <c r="B11455" s="53">
        <v>20</v>
      </c>
      <c r="C11455" s="53" t="s">
        <v>33536</v>
      </c>
      <c r="D11455" s="53" t="s">
        <v>33872</v>
      </c>
    </row>
    <row r="11456" spans="1:4" ht="15" x14ac:dyDescent="0.25">
      <c r="A11456" s="53" t="s">
        <v>15944</v>
      </c>
      <c r="B11456" s="53">
        <v>30</v>
      </c>
      <c r="C11456" s="53" t="s">
        <v>33536</v>
      </c>
      <c r="D11456" s="53" t="s">
        <v>33872</v>
      </c>
    </row>
    <row r="11457" spans="1:4" ht="15" x14ac:dyDescent="0.25">
      <c r="A11457" s="53" t="s">
        <v>15945</v>
      </c>
      <c r="B11457" s="53">
        <v>20</v>
      </c>
      <c r="C11457" s="53" t="s">
        <v>33536</v>
      </c>
      <c r="D11457" s="53" t="s">
        <v>33872</v>
      </c>
    </row>
    <row r="11458" spans="1:4" ht="15" x14ac:dyDescent="0.25">
      <c r="A11458" s="53" t="s">
        <v>15946</v>
      </c>
      <c r="B11458" s="53">
        <v>30</v>
      </c>
      <c r="C11458" s="53" t="s">
        <v>33536</v>
      </c>
      <c r="D11458" s="53" t="s">
        <v>33872</v>
      </c>
    </row>
    <row r="11459" spans="1:4" ht="15" x14ac:dyDescent="0.25">
      <c r="A11459" s="53" t="s">
        <v>15947</v>
      </c>
      <c r="B11459" s="53">
        <v>20</v>
      </c>
      <c r="C11459" s="53" t="s">
        <v>33536</v>
      </c>
      <c r="D11459" s="53" t="s">
        <v>33872</v>
      </c>
    </row>
    <row r="11460" spans="1:4" ht="15" x14ac:dyDescent="0.25">
      <c r="A11460" s="53" t="s">
        <v>15948</v>
      </c>
      <c r="B11460" s="53">
        <v>20</v>
      </c>
      <c r="C11460" s="53" t="s">
        <v>33536</v>
      </c>
      <c r="D11460" s="53" t="s">
        <v>33872</v>
      </c>
    </row>
    <row r="11461" spans="1:4" ht="15" x14ac:dyDescent="0.25">
      <c r="A11461" s="53" t="s">
        <v>15949</v>
      </c>
      <c r="B11461" s="53">
        <v>20</v>
      </c>
      <c r="C11461" s="53" t="s">
        <v>33536</v>
      </c>
      <c r="D11461" s="53" t="s">
        <v>33872</v>
      </c>
    </row>
    <row r="11462" spans="1:4" ht="15" x14ac:dyDescent="0.25">
      <c r="A11462" s="53" t="s">
        <v>15950</v>
      </c>
      <c r="B11462" s="53">
        <v>30</v>
      </c>
      <c r="C11462" s="53" t="s">
        <v>33536</v>
      </c>
      <c r="D11462" s="53" t="s">
        <v>33872</v>
      </c>
    </row>
    <row r="11463" spans="1:4" ht="15" x14ac:dyDescent="0.25">
      <c r="A11463" s="53" t="s">
        <v>15951</v>
      </c>
      <c r="B11463" s="53">
        <v>20</v>
      </c>
      <c r="C11463" s="53" t="s">
        <v>33536</v>
      </c>
      <c r="D11463" s="53" t="s">
        <v>33872</v>
      </c>
    </row>
    <row r="11464" spans="1:4" ht="15" x14ac:dyDescent="0.25">
      <c r="A11464" s="53" t="s">
        <v>15952</v>
      </c>
      <c r="B11464" s="53">
        <v>30</v>
      </c>
      <c r="C11464" s="53" t="s">
        <v>33536</v>
      </c>
      <c r="D11464" s="53" t="s">
        <v>33872</v>
      </c>
    </row>
    <row r="11465" spans="1:4" ht="15" x14ac:dyDescent="0.25">
      <c r="A11465" s="53" t="s">
        <v>15953</v>
      </c>
      <c r="B11465" s="53">
        <v>30</v>
      </c>
      <c r="C11465" s="53" t="s">
        <v>33536</v>
      </c>
      <c r="D11465" s="53" t="s">
        <v>33872</v>
      </c>
    </row>
    <row r="11466" spans="1:4" ht="15" x14ac:dyDescent="0.25">
      <c r="A11466" s="53" t="s">
        <v>15954</v>
      </c>
      <c r="B11466" s="53">
        <v>30</v>
      </c>
      <c r="C11466" s="53" t="s">
        <v>33536</v>
      </c>
      <c r="D11466" s="53" t="s">
        <v>33872</v>
      </c>
    </row>
    <row r="11467" spans="1:4" ht="15" x14ac:dyDescent="0.25">
      <c r="A11467" s="53" t="s">
        <v>15955</v>
      </c>
      <c r="B11467" s="53">
        <v>20</v>
      </c>
      <c r="C11467" s="53" t="s">
        <v>33536</v>
      </c>
      <c r="D11467" s="53" t="s">
        <v>33872</v>
      </c>
    </row>
    <row r="11468" spans="1:4" ht="15" x14ac:dyDescent="0.25">
      <c r="A11468" s="53" t="s">
        <v>15956</v>
      </c>
      <c r="B11468" s="53">
        <v>30</v>
      </c>
      <c r="C11468" s="53" t="s">
        <v>33536</v>
      </c>
      <c r="D11468" s="53" t="s">
        <v>33872</v>
      </c>
    </row>
    <row r="11469" spans="1:4" ht="15" x14ac:dyDescent="0.25">
      <c r="A11469" s="53" t="s">
        <v>15957</v>
      </c>
      <c r="B11469" s="53">
        <v>20</v>
      </c>
      <c r="C11469" s="53" t="s">
        <v>33536</v>
      </c>
      <c r="D11469" s="53" t="s">
        <v>33872</v>
      </c>
    </row>
    <row r="11470" spans="1:4" ht="15" x14ac:dyDescent="0.25">
      <c r="A11470" s="53" t="s">
        <v>15958</v>
      </c>
      <c r="B11470" s="53">
        <v>20</v>
      </c>
      <c r="C11470" s="53" t="s">
        <v>33536</v>
      </c>
      <c r="D11470" s="53" t="s">
        <v>33872</v>
      </c>
    </row>
    <row r="11471" spans="1:4" ht="15" x14ac:dyDescent="0.25">
      <c r="A11471" s="53" t="s">
        <v>15959</v>
      </c>
      <c r="B11471" s="53">
        <v>20</v>
      </c>
      <c r="C11471" s="53" t="s">
        <v>33536</v>
      </c>
      <c r="D11471" s="53" t="s">
        <v>33872</v>
      </c>
    </row>
    <row r="11472" spans="1:4" ht="15" x14ac:dyDescent="0.25">
      <c r="A11472" s="53" t="s">
        <v>15960</v>
      </c>
      <c r="B11472" s="53">
        <v>30</v>
      </c>
      <c r="C11472" s="53" t="s">
        <v>33536</v>
      </c>
      <c r="D11472" s="53" t="s">
        <v>33872</v>
      </c>
    </row>
    <row r="11473" spans="1:4" ht="15" x14ac:dyDescent="0.25">
      <c r="A11473" s="53" t="s">
        <v>15961</v>
      </c>
      <c r="B11473" s="53">
        <v>30</v>
      </c>
      <c r="C11473" s="53" t="s">
        <v>33536</v>
      </c>
      <c r="D11473" s="53" t="s">
        <v>33872</v>
      </c>
    </row>
    <row r="11474" spans="1:4" ht="15" x14ac:dyDescent="0.25">
      <c r="A11474" s="53" t="s">
        <v>15962</v>
      </c>
      <c r="B11474" s="53">
        <v>30</v>
      </c>
      <c r="C11474" s="53" t="s">
        <v>33536</v>
      </c>
      <c r="D11474" s="53" t="s">
        <v>33872</v>
      </c>
    </row>
    <row r="11475" spans="1:4" ht="15" x14ac:dyDescent="0.25">
      <c r="A11475" s="53" t="s">
        <v>15963</v>
      </c>
      <c r="B11475" s="53">
        <v>30</v>
      </c>
      <c r="C11475" s="53" t="s">
        <v>33536</v>
      </c>
      <c r="D11475" s="53" t="s">
        <v>33872</v>
      </c>
    </row>
    <row r="11476" spans="1:4" ht="15" x14ac:dyDescent="0.25">
      <c r="A11476" s="53" t="s">
        <v>15964</v>
      </c>
      <c r="B11476" s="53">
        <v>20</v>
      </c>
      <c r="C11476" s="53" t="s">
        <v>33536</v>
      </c>
      <c r="D11476" s="53" t="s">
        <v>33872</v>
      </c>
    </row>
    <row r="11477" spans="1:4" ht="15" x14ac:dyDescent="0.25">
      <c r="A11477" s="53" t="s">
        <v>15965</v>
      </c>
      <c r="B11477" s="53">
        <v>30</v>
      </c>
      <c r="C11477" s="53" t="s">
        <v>33536</v>
      </c>
      <c r="D11477" s="53" t="s">
        <v>33872</v>
      </c>
    </row>
    <row r="11478" spans="1:4" ht="15" x14ac:dyDescent="0.25">
      <c r="A11478" s="53" t="s">
        <v>15966</v>
      </c>
      <c r="B11478" s="53">
        <v>20</v>
      </c>
      <c r="C11478" s="53" t="s">
        <v>33536</v>
      </c>
      <c r="D11478" s="53" t="s">
        <v>33872</v>
      </c>
    </row>
    <row r="11479" spans="1:4" ht="15" x14ac:dyDescent="0.25">
      <c r="A11479" s="53" t="s">
        <v>15967</v>
      </c>
      <c r="B11479" s="53">
        <v>30</v>
      </c>
      <c r="C11479" s="53" t="s">
        <v>33536</v>
      </c>
      <c r="D11479" s="53" t="s">
        <v>33872</v>
      </c>
    </row>
    <row r="11480" spans="1:4" ht="15" x14ac:dyDescent="0.25">
      <c r="A11480" s="53" t="s">
        <v>15968</v>
      </c>
      <c r="B11480" s="53">
        <v>20</v>
      </c>
      <c r="C11480" s="53" t="s">
        <v>33536</v>
      </c>
      <c r="D11480" s="53" t="s">
        <v>33872</v>
      </c>
    </row>
    <row r="11481" spans="1:4" ht="15" x14ac:dyDescent="0.25">
      <c r="A11481" s="53" t="s">
        <v>15969</v>
      </c>
      <c r="B11481" s="53">
        <v>30</v>
      </c>
      <c r="C11481" s="53" t="s">
        <v>33536</v>
      </c>
      <c r="D11481" s="53" t="s">
        <v>33872</v>
      </c>
    </row>
    <row r="11482" spans="1:4" ht="15" x14ac:dyDescent="0.25">
      <c r="A11482" s="53" t="s">
        <v>15970</v>
      </c>
      <c r="B11482" s="53">
        <v>30</v>
      </c>
      <c r="C11482" s="53" t="s">
        <v>33536</v>
      </c>
      <c r="D11482" s="53" t="s">
        <v>33872</v>
      </c>
    </row>
    <row r="11483" spans="1:4" ht="15" x14ac:dyDescent="0.25">
      <c r="A11483" s="53" t="s">
        <v>15971</v>
      </c>
      <c r="B11483" s="53">
        <v>20</v>
      </c>
      <c r="C11483" s="53" t="s">
        <v>33536</v>
      </c>
      <c r="D11483" s="53" t="s">
        <v>33872</v>
      </c>
    </row>
    <row r="11484" spans="1:4" ht="15" x14ac:dyDescent="0.25">
      <c r="A11484" s="53" t="s">
        <v>15972</v>
      </c>
      <c r="B11484" s="53">
        <v>20</v>
      </c>
      <c r="C11484" s="53" t="s">
        <v>33536</v>
      </c>
      <c r="D11484" s="53" t="s">
        <v>33872</v>
      </c>
    </row>
    <row r="11485" spans="1:4" ht="15" x14ac:dyDescent="0.25">
      <c r="A11485" s="53" t="s">
        <v>15973</v>
      </c>
      <c r="B11485" s="53">
        <v>20</v>
      </c>
      <c r="C11485" s="53" t="s">
        <v>33536</v>
      </c>
      <c r="D11485" s="53" t="s">
        <v>33872</v>
      </c>
    </row>
    <row r="11486" spans="1:4" ht="15" x14ac:dyDescent="0.25">
      <c r="A11486" s="53" t="s">
        <v>15974</v>
      </c>
      <c r="B11486" s="53">
        <v>20</v>
      </c>
      <c r="C11486" s="53" t="s">
        <v>33536</v>
      </c>
      <c r="D11486" s="53" t="s">
        <v>33872</v>
      </c>
    </row>
    <row r="11487" spans="1:4" ht="15" x14ac:dyDescent="0.25">
      <c r="A11487" s="53" t="s">
        <v>15975</v>
      </c>
      <c r="B11487" s="53">
        <v>30</v>
      </c>
      <c r="C11487" s="53" t="s">
        <v>33536</v>
      </c>
      <c r="D11487" s="53" t="s">
        <v>33872</v>
      </c>
    </row>
    <row r="11488" spans="1:4" ht="15" x14ac:dyDescent="0.25">
      <c r="A11488" s="53" t="s">
        <v>15976</v>
      </c>
      <c r="B11488" s="53">
        <v>20</v>
      </c>
      <c r="C11488" s="53" t="s">
        <v>33536</v>
      </c>
      <c r="D11488" s="53" t="s">
        <v>33872</v>
      </c>
    </row>
    <row r="11489" spans="1:4" ht="15" x14ac:dyDescent="0.25">
      <c r="A11489" s="53" t="s">
        <v>15977</v>
      </c>
      <c r="B11489" s="53">
        <v>20</v>
      </c>
      <c r="C11489" s="53" t="s">
        <v>33536</v>
      </c>
      <c r="D11489" s="53" t="s">
        <v>33872</v>
      </c>
    </row>
    <row r="11490" spans="1:4" ht="15" x14ac:dyDescent="0.25">
      <c r="A11490" s="53" t="s">
        <v>15978</v>
      </c>
      <c r="B11490" s="53">
        <v>20</v>
      </c>
      <c r="C11490" s="53" t="s">
        <v>33536</v>
      </c>
      <c r="D11490" s="53" t="s">
        <v>33872</v>
      </c>
    </row>
    <row r="11491" spans="1:4" ht="15" x14ac:dyDescent="0.25">
      <c r="A11491" s="53" t="s">
        <v>15979</v>
      </c>
      <c r="B11491" s="53">
        <v>20</v>
      </c>
      <c r="C11491" s="53" t="s">
        <v>33536</v>
      </c>
      <c r="D11491" s="53" t="s">
        <v>33872</v>
      </c>
    </row>
    <row r="11492" spans="1:4" ht="15" x14ac:dyDescent="0.25">
      <c r="A11492" s="53" t="s">
        <v>15980</v>
      </c>
      <c r="B11492" s="53">
        <v>20</v>
      </c>
      <c r="C11492" s="53" t="s">
        <v>33536</v>
      </c>
      <c r="D11492" s="53" t="s">
        <v>33872</v>
      </c>
    </row>
    <row r="11493" spans="1:4" ht="15" x14ac:dyDescent="0.25">
      <c r="A11493" s="53" t="s">
        <v>15981</v>
      </c>
      <c r="B11493" s="53">
        <v>30</v>
      </c>
      <c r="C11493" s="53" t="s">
        <v>33536</v>
      </c>
      <c r="D11493" s="53" t="s">
        <v>33872</v>
      </c>
    </row>
    <row r="11494" spans="1:4" ht="15" x14ac:dyDescent="0.25">
      <c r="A11494" s="53" t="s">
        <v>15982</v>
      </c>
      <c r="B11494" s="53">
        <v>20</v>
      </c>
      <c r="C11494" s="53" t="s">
        <v>33536</v>
      </c>
      <c r="D11494" s="53" t="s">
        <v>33872</v>
      </c>
    </row>
    <row r="11495" spans="1:4" ht="15" x14ac:dyDescent="0.25">
      <c r="A11495" s="53" t="s">
        <v>15983</v>
      </c>
      <c r="B11495" s="53">
        <v>30</v>
      </c>
      <c r="C11495" s="53" t="s">
        <v>33536</v>
      </c>
      <c r="D11495" s="53" t="s">
        <v>33872</v>
      </c>
    </row>
    <row r="11496" spans="1:4" ht="15" x14ac:dyDescent="0.25">
      <c r="A11496" s="53" t="s">
        <v>15984</v>
      </c>
      <c r="B11496" s="53">
        <v>20</v>
      </c>
      <c r="C11496" s="53" t="s">
        <v>33536</v>
      </c>
      <c r="D11496" s="53" t="s">
        <v>33872</v>
      </c>
    </row>
    <row r="11497" spans="1:4" ht="15" x14ac:dyDescent="0.25">
      <c r="A11497" s="53" t="s">
        <v>15985</v>
      </c>
      <c r="B11497" s="53">
        <v>30</v>
      </c>
      <c r="C11497" s="53" t="s">
        <v>33536</v>
      </c>
      <c r="D11497" s="53" t="s">
        <v>33872</v>
      </c>
    </row>
    <row r="11498" spans="1:4" ht="15" x14ac:dyDescent="0.25">
      <c r="A11498" s="53" t="s">
        <v>15986</v>
      </c>
      <c r="B11498" s="53">
        <v>20</v>
      </c>
      <c r="C11498" s="53" t="s">
        <v>33536</v>
      </c>
      <c r="D11498" s="53" t="s">
        <v>33872</v>
      </c>
    </row>
    <row r="11499" spans="1:4" ht="15" x14ac:dyDescent="0.25">
      <c r="A11499" s="53" t="s">
        <v>15987</v>
      </c>
      <c r="B11499" s="53">
        <v>30</v>
      </c>
      <c r="C11499" s="53" t="s">
        <v>33536</v>
      </c>
      <c r="D11499" s="53" t="s">
        <v>33872</v>
      </c>
    </row>
    <row r="11500" spans="1:4" ht="15" x14ac:dyDescent="0.25">
      <c r="A11500" s="53" t="s">
        <v>15988</v>
      </c>
      <c r="B11500" s="53">
        <v>20</v>
      </c>
      <c r="C11500" s="53" t="s">
        <v>33536</v>
      </c>
      <c r="D11500" s="53" t="s">
        <v>33872</v>
      </c>
    </row>
    <row r="11501" spans="1:4" ht="15" x14ac:dyDescent="0.25">
      <c r="A11501" s="53" t="s">
        <v>15989</v>
      </c>
      <c r="B11501" s="53">
        <v>30</v>
      </c>
      <c r="C11501" s="53" t="s">
        <v>33536</v>
      </c>
      <c r="D11501" s="53" t="s">
        <v>33872</v>
      </c>
    </row>
    <row r="11502" spans="1:4" ht="15" x14ac:dyDescent="0.25">
      <c r="A11502" s="53" t="s">
        <v>15990</v>
      </c>
      <c r="B11502" s="53">
        <v>20</v>
      </c>
      <c r="C11502" s="53" t="s">
        <v>33536</v>
      </c>
      <c r="D11502" s="53" t="s">
        <v>33872</v>
      </c>
    </row>
    <row r="11503" spans="1:4" ht="15" x14ac:dyDescent="0.25">
      <c r="A11503" s="53" t="s">
        <v>15991</v>
      </c>
      <c r="B11503" s="53">
        <v>20</v>
      </c>
      <c r="C11503" s="53" t="s">
        <v>33536</v>
      </c>
      <c r="D11503" s="53" t="s">
        <v>33872</v>
      </c>
    </row>
    <row r="11504" spans="1:4" ht="15" x14ac:dyDescent="0.25">
      <c r="A11504" s="53" t="s">
        <v>15992</v>
      </c>
      <c r="B11504" s="53">
        <v>20</v>
      </c>
      <c r="C11504" s="53" t="s">
        <v>33536</v>
      </c>
      <c r="D11504" s="53" t="s">
        <v>33872</v>
      </c>
    </row>
    <row r="11505" spans="1:4" ht="15" x14ac:dyDescent="0.25">
      <c r="A11505" s="53" t="s">
        <v>15993</v>
      </c>
      <c r="B11505" s="53">
        <v>30</v>
      </c>
      <c r="C11505" s="53" t="s">
        <v>33536</v>
      </c>
      <c r="D11505" s="53" t="s">
        <v>33872</v>
      </c>
    </row>
    <row r="11506" spans="1:4" ht="15" x14ac:dyDescent="0.25">
      <c r="A11506" s="53" t="s">
        <v>15994</v>
      </c>
      <c r="B11506" s="53">
        <v>20</v>
      </c>
      <c r="C11506" s="53" t="s">
        <v>33536</v>
      </c>
      <c r="D11506" s="53" t="s">
        <v>33872</v>
      </c>
    </row>
    <row r="11507" spans="1:4" ht="15" x14ac:dyDescent="0.25">
      <c r="A11507" s="53" t="s">
        <v>15995</v>
      </c>
      <c r="B11507" s="53">
        <v>20</v>
      </c>
      <c r="C11507" s="53" t="s">
        <v>33536</v>
      </c>
      <c r="D11507" s="53" t="s">
        <v>33872</v>
      </c>
    </row>
    <row r="11508" spans="1:4" ht="15" x14ac:dyDescent="0.25">
      <c r="A11508" s="53" t="s">
        <v>15996</v>
      </c>
      <c r="B11508" s="53">
        <v>20</v>
      </c>
      <c r="C11508" s="53" t="s">
        <v>33536</v>
      </c>
      <c r="D11508" s="53" t="s">
        <v>33872</v>
      </c>
    </row>
    <row r="11509" spans="1:4" ht="15" x14ac:dyDescent="0.25">
      <c r="A11509" s="53" t="s">
        <v>15997</v>
      </c>
      <c r="B11509" s="53">
        <v>30</v>
      </c>
      <c r="C11509" s="53" t="s">
        <v>33536</v>
      </c>
      <c r="D11509" s="53" t="s">
        <v>33872</v>
      </c>
    </row>
    <row r="11510" spans="1:4" ht="15" x14ac:dyDescent="0.25">
      <c r="A11510" s="53" t="s">
        <v>15998</v>
      </c>
      <c r="B11510" s="53">
        <v>20</v>
      </c>
      <c r="C11510" s="53" t="s">
        <v>33536</v>
      </c>
      <c r="D11510" s="53" t="s">
        <v>33872</v>
      </c>
    </row>
    <row r="11511" spans="1:4" ht="15" x14ac:dyDescent="0.25">
      <c r="A11511" s="53" t="s">
        <v>15999</v>
      </c>
      <c r="B11511" s="53">
        <v>20</v>
      </c>
      <c r="C11511" s="53" t="s">
        <v>33536</v>
      </c>
      <c r="D11511" s="53" t="s">
        <v>33872</v>
      </c>
    </row>
    <row r="11512" spans="1:4" ht="15" x14ac:dyDescent="0.25">
      <c r="A11512" s="53" t="s">
        <v>16000</v>
      </c>
      <c r="B11512" s="53">
        <v>30</v>
      </c>
      <c r="C11512" s="53" t="s">
        <v>33536</v>
      </c>
      <c r="D11512" s="53" t="s">
        <v>33872</v>
      </c>
    </row>
    <row r="11513" spans="1:4" ht="15" x14ac:dyDescent="0.25">
      <c r="A11513" s="53" t="s">
        <v>16001</v>
      </c>
      <c r="B11513" s="53">
        <v>20</v>
      </c>
      <c r="C11513" s="53" t="s">
        <v>33536</v>
      </c>
      <c r="D11513" s="53" t="s">
        <v>33872</v>
      </c>
    </row>
    <row r="11514" spans="1:4" ht="15" x14ac:dyDescent="0.25">
      <c r="A11514" s="53" t="s">
        <v>16002</v>
      </c>
      <c r="B11514" s="53">
        <v>30</v>
      </c>
      <c r="C11514" s="53" t="s">
        <v>33536</v>
      </c>
      <c r="D11514" s="53" t="s">
        <v>33872</v>
      </c>
    </row>
    <row r="11515" spans="1:4" ht="15" x14ac:dyDescent="0.25">
      <c r="A11515" s="53" t="s">
        <v>16003</v>
      </c>
      <c r="B11515" s="53">
        <v>20</v>
      </c>
      <c r="C11515" s="53" t="s">
        <v>33536</v>
      </c>
      <c r="D11515" s="53" t="s">
        <v>33872</v>
      </c>
    </row>
    <row r="11516" spans="1:4" ht="15" x14ac:dyDescent="0.25">
      <c r="A11516" s="53" t="s">
        <v>16004</v>
      </c>
      <c r="B11516" s="53">
        <v>20</v>
      </c>
      <c r="C11516" s="53" t="s">
        <v>33536</v>
      </c>
      <c r="D11516" s="53" t="s">
        <v>33872</v>
      </c>
    </row>
    <row r="11517" spans="1:4" ht="15" x14ac:dyDescent="0.25">
      <c r="A11517" s="53" t="s">
        <v>16005</v>
      </c>
      <c r="B11517" s="53">
        <v>30</v>
      </c>
      <c r="C11517" s="53" t="s">
        <v>33536</v>
      </c>
      <c r="D11517" s="53" t="s">
        <v>33872</v>
      </c>
    </row>
    <row r="11518" spans="1:4" ht="15" x14ac:dyDescent="0.25">
      <c r="A11518" s="53" t="s">
        <v>16006</v>
      </c>
      <c r="B11518" s="53">
        <v>20</v>
      </c>
      <c r="C11518" s="53" t="s">
        <v>33536</v>
      </c>
      <c r="D11518" s="53" t="s">
        <v>33872</v>
      </c>
    </row>
    <row r="11519" spans="1:4" ht="15" x14ac:dyDescent="0.25">
      <c r="A11519" s="53" t="s">
        <v>16007</v>
      </c>
      <c r="B11519" s="53">
        <v>20</v>
      </c>
      <c r="C11519" s="53" t="s">
        <v>33536</v>
      </c>
      <c r="D11519" s="53" t="s">
        <v>33872</v>
      </c>
    </row>
    <row r="11520" spans="1:4" ht="15" x14ac:dyDescent="0.25">
      <c r="A11520" s="53" t="s">
        <v>16008</v>
      </c>
      <c r="B11520" s="53">
        <v>30</v>
      </c>
      <c r="C11520" s="53" t="s">
        <v>33536</v>
      </c>
      <c r="D11520" s="53" t="s">
        <v>33872</v>
      </c>
    </row>
    <row r="11521" spans="1:4" ht="15" x14ac:dyDescent="0.25">
      <c r="A11521" s="53" t="s">
        <v>16009</v>
      </c>
      <c r="B11521" s="53">
        <v>40</v>
      </c>
      <c r="C11521" s="53" t="s">
        <v>33536</v>
      </c>
      <c r="D11521" s="53" t="s">
        <v>33872</v>
      </c>
    </row>
    <row r="11522" spans="1:4" ht="15" x14ac:dyDescent="0.25">
      <c r="A11522" s="53" t="s">
        <v>16010</v>
      </c>
      <c r="B11522" s="53">
        <v>40</v>
      </c>
      <c r="C11522" s="53" t="s">
        <v>33536</v>
      </c>
      <c r="D11522" s="53" t="s">
        <v>33872</v>
      </c>
    </row>
    <row r="11523" spans="1:4" ht="15" x14ac:dyDescent="0.25">
      <c r="A11523" s="53" t="s">
        <v>16011</v>
      </c>
      <c r="B11523" s="53">
        <v>30</v>
      </c>
      <c r="C11523" s="53" t="s">
        <v>33536</v>
      </c>
      <c r="D11523" s="53" t="s">
        <v>33872</v>
      </c>
    </row>
    <row r="11524" spans="1:4" ht="15" x14ac:dyDescent="0.25">
      <c r="A11524" s="53" t="s">
        <v>16012</v>
      </c>
      <c r="B11524" s="53">
        <v>30</v>
      </c>
      <c r="C11524" s="53" t="s">
        <v>33536</v>
      </c>
      <c r="D11524" s="53" t="s">
        <v>33872</v>
      </c>
    </row>
    <row r="11525" spans="1:4" ht="15" x14ac:dyDescent="0.25">
      <c r="A11525" s="53" t="s">
        <v>16013</v>
      </c>
      <c r="B11525" s="53">
        <v>30</v>
      </c>
      <c r="C11525" s="53" t="s">
        <v>33536</v>
      </c>
      <c r="D11525" s="53" t="s">
        <v>33872</v>
      </c>
    </row>
    <row r="11526" spans="1:4" ht="15" x14ac:dyDescent="0.25">
      <c r="A11526" s="53" t="s">
        <v>16014</v>
      </c>
      <c r="B11526" s="53">
        <v>30</v>
      </c>
      <c r="C11526" s="53" t="s">
        <v>33536</v>
      </c>
      <c r="D11526" s="53" t="s">
        <v>33872</v>
      </c>
    </row>
    <row r="11527" spans="1:4" ht="15" x14ac:dyDescent="0.25">
      <c r="A11527" s="53" t="s">
        <v>16015</v>
      </c>
      <c r="B11527" s="53">
        <v>30</v>
      </c>
      <c r="C11527" s="53" t="s">
        <v>33536</v>
      </c>
      <c r="D11527" s="53" t="s">
        <v>33872</v>
      </c>
    </row>
    <row r="11528" spans="1:4" ht="15" x14ac:dyDescent="0.25">
      <c r="A11528" s="53" t="s">
        <v>16016</v>
      </c>
      <c r="B11528" s="53">
        <v>20</v>
      </c>
      <c r="C11528" s="53" t="s">
        <v>33536</v>
      </c>
      <c r="D11528" s="53" t="s">
        <v>33872</v>
      </c>
    </row>
    <row r="11529" spans="1:4" ht="15" x14ac:dyDescent="0.25">
      <c r="A11529" s="53" t="s">
        <v>16017</v>
      </c>
      <c r="B11529" s="53">
        <v>20</v>
      </c>
      <c r="C11529" s="53" t="s">
        <v>33536</v>
      </c>
      <c r="D11529" s="53" t="s">
        <v>33872</v>
      </c>
    </row>
    <row r="11530" spans="1:4" ht="15" x14ac:dyDescent="0.25">
      <c r="A11530" s="53" t="s">
        <v>16018</v>
      </c>
      <c r="B11530" s="53">
        <v>20</v>
      </c>
      <c r="C11530" s="53" t="s">
        <v>33536</v>
      </c>
      <c r="D11530" s="53" t="s">
        <v>33872</v>
      </c>
    </row>
    <row r="11531" spans="1:4" ht="15" x14ac:dyDescent="0.25">
      <c r="A11531" s="53" t="s">
        <v>16019</v>
      </c>
      <c r="B11531" s="53">
        <v>30</v>
      </c>
      <c r="C11531" s="53" t="s">
        <v>33536</v>
      </c>
      <c r="D11531" s="53" t="s">
        <v>33872</v>
      </c>
    </row>
    <row r="11532" spans="1:4" ht="15" x14ac:dyDescent="0.25">
      <c r="A11532" s="53" t="s">
        <v>16020</v>
      </c>
      <c r="B11532" s="53">
        <v>30</v>
      </c>
      <c r="C11532" s="53" t="s">
        <v>33536</v>
      </c>
      <c r="D11532" s="53" t="s">
        <v>33872</v>
      </c>
    </row>
    <row r="11533" spans="1:4" ht="15" x14ac:dyDescent="0.25">
      <c r="A11533" s="53" t="s">
        <v>16021</v>
      </c>
      <c r="B11533" s="53">
        <v>20</v>
      </c>
      <c r="C11533" s="53" t="s">
        <v>33536</v>
      </c>
      <c r="D11533" s="53" t="s">
        <v>33872</v>
      </c>
    </row>
    <row r="11534" spans="1:4" ht="15" x14ac:dyDescent="0.25">
      <c r="A11534" s="53" t="s">
        <v>16022</v>
      </c>
      <c r="B11534" s="53">
        <v>20</v>
      </c>
      <c r="C11534" s="53" t="s">
        <v>33536</v>
      </c>
      <c r="D11534" s="53" t="s">
        <v>33872</v>
      </c>
    </row>
    <row r="11535" spans="1:4" ht="15" x14ac:dyDescent="0.25">
      <c r="A11535" s="53" t="s">
        <v>16023</v>
      </c>
      <c r="B11535" s="53">
        <v>30</v>
      </c>
      <c r="C11535" s="53" t="s">
        <v>33536</v>
      </c>
      <c r="D11535" s="53" t="s">
        <v>33872</v>
      </c>
    </row>
    <row r="11536" spans="1:4" ht="15" x14ac:dyDescent="0.25">
      <c r="A11536" s="53" t="s">
        <v>16024</v>
      </c>
      <c r="B11536" s="53">
        <v>30</v>
      </c>
      <c r="C11536" s="53" t="s">
        <v>33536</v>
      </c>
      <c r="D11536" s="53" t="s">
        <v>33872</v>
      </c>
    </row>
    <row r="11537" spans="1:4" ht="15" x14ac:dyDescent="0.25">
      <c r="A11537" s="53" t="s">
        <v>16025</v>
      </c>
      <c r="B11537" s="53">
        <v>30</v>
      </c>
      <c r="C11537" s="53" t="s">
        <v>33536</v>
      </c>
      <c r="D11537" s="53" t="s">
        <v>33872</v>
      </c>
    </row>
    <row r="11538" spans="1:4" ht="15" x14ac:dyDescent="0.25">
      <c r="A11538" s="53" t="s">
        <v>16026</v>
      </c>
      <c r="B11538" s="53">
        <v>30</v>
      </c>
      <c r="C11538" s="53" t="s">
        <v>33536</v>
      </c>
      <c r="D11538" s="53" t="s">
        <v>33872</v>
      </c>
    </row>
    <row r="11539" spans="1:4" ht="15" x14ac:dyDescent="0.25">
      <c r="A11539" s="53" t="s">
        <v>16027</v>
      </c>
      <c r="B11539" s="53">
        <v>30</v>
      </c>
      <c r="C11539" s="53" t="s">
        <v>33536</v>
      </c>
      <c r="D11539" s="53" t="s">
        <v>33872</v>
      </c>
    </row>
    <row r="11540" spans="1:4" ht="15" x14ac:dyDescent="0.25">
      <c r="A11540" s="53" t="s">
        <v>16028</v>
      </c>
      <c r="B11540" s="53">
        <v>30</v>
      </c>
      <c r="C11540" s="53" t="s">
        <v>33536</v>
      </c>
      <c r="D11540" s="53" t="s">
        <v>33872</v>
      </c>
    </row>
    <row r="11541" spans="1:4" ht="15" x14ac:dyDescent="0.25">
      <c r="A11541" s="53" t="s">
        <v>16029</v>
      </c>
      <c r="B11541" s="53">
        <v>30</v>
      </c>
      <c r="C11541" s="53" t="s">
        <v>33536</v>
      </c>
      <c r="D11541" s="53" t="s">
        <v>33872</v>
      </c>
    </row>
    <row r="11542" spans="1:4" ht="15" x14ac:dyDescent="0.25">
      <c r="A11542" s="53" t="s">
        <v>16030</v>
      </c>
      <c r="B11542" s="53">
        <v>20</v>
      </c>
      <c r="C11542" s="53" t="s">
        <v>33536</v>
      </c>
      <c r="D11542" s="53" t="s">
        <v>33872</v>
      </c>
    </row>
    <row r="11543" spans="1:4" ht="15" x14ac:dyDescent="0.25">
      <c r="A11543" s="53" t="s">
        <v>16031</v>
      </c>
      <c r="B11543" s="53">
        <v>30</v>
      </c>
      <c r="C11543" s="53" t="s">
        <v>33536</v>
      </c>
      <c r="D11543" s="53" t="s">
        <v>33872</v>
      </c>
    </row>
    <row r="11544" spans="1:4" ht="15" x14ac:dyDescent="0.25">
      <c r="A11544" s="53" t="s">
        <v>16032</v>
      </c>
      <c r="B11544" s="53">
        <v>20</v>
      </c>
      <c r="C11544" s="53" t="s">
        <v>33536</v>
      </c>
      <c r="D11544" s="53" t="s">
        <v>33872</v>
      </c>
    </row>
    <row r="11545" spans="1:4" ht="15" x14ac:dyDescent="0.25">
      <c r="A11545" s="53" t="s">
        <v>16033</v>
      </c>
      <c r="B11545" s="53">
        <v>20</v>
      </c>
      <c r="C11545" s="53" t="s">
        <v>33536</v>
      </c>
      <c r="D11545" s="53" t="s">
        <v>33872</v>
      </c>
    </row>
    <row r="11546" spans="1:4" ht="15" x14ac:dyDescent="0.25">
      <c r="A11546" s="53" t="s">
        <v>16034</v>
      </c>
      <c r="B11546" s="53">
        <v>30</v>
      </c>
      <c r="C11546" s="53" t="s">
        <v>33536</v>
      </c>
      <c r="D11546" s="53" t="s">
        <v>33872</v>
      </c>
    </row>
    <row r="11547" spans="1:4" ht="15" x14ac:dyDescent="0.25">
      <c r="A11547" s="53" t="s">
        <v>16035</v>
      </c>
      <c r="B11547" s="53">
        <v>20</v>
      </c>
      <c r="C11547" s="53" t="s">
        <v>33536</v>
      </c>
      <c r="D11547" s="53" t="s">
        <v>33872</v>
      </c>
    </row>
    <row r="11548" spans="1:4" ht="15" x14ac:dyDescent="0.25">
      <c r="A11548" s="53" t="s">
        <v>16036</v>
      </c>
      <c r="B11548" s="53">
        <v>30</v>
      </c>
      <c r="C11548" s="53" t="s">
        <v>33536</v>
      </c>
      <c r="D11548" s="53" t="s">
        <v>33872</v>
      </c>
    </row>
    <row r="11549" spans="1:4" ht="15" x14ac:dyDescent="0.25">
      <c r="A11549" s="53" t="s">
        <v>16037</v>
      </c>
      <c r="B11549" s="53">
        <v>30</v>
      </c>
      <c r="C11549" s="53" t="s">
        <v>33536</v>
      </c>
      <c r="D11549" s="53" t="s">
        <v>33872</v>
      </c>
    </row>
    <row r="11550" spans="1:4" ht="15" x14ac:dyDescent="0.25">
      <c r="A11550" s="53" t="s">
        <v>16038</v>
      </c>
      <c r="B11550" s="53">
        <v>20</v>
      </c>
      <c r="C11550" s="53" t="s">
        <v>33536</v>
      </c>
      <c r="D11550" s="53" t="s">
        <v>33872</v>
      </c>
    </row>
    <row r="11551" spans="1:4" ht="15" x14ac:dyDescent="0.25">
      <c r="A11551" s="53" t="s">
        <v>16039</v>
      </c>
      <c r="B11551" s="53">
        <v>20</v>
      </c>
      <c r="C11551" s="53" t="s">
        <v>33536</v>
      </c>
      <c r="D11551" s="53" t="s">
        <v>33872</v>
      </c>
    </row>
    <row r="11552" spans="1:4" ht="15" x14ac:dyDescent="0.25">
      <c r="A11552" s="53" t="s">
        <v>16040</v>
      </c>
      <c r="B11552" s="53">
        <v>20</v>
      </c>
      <c r="C11552" s="53" t="s">
        <v>33536</v>
      </c>
      <c r="D11552" s="53" t="s">
        <v>33872</v>
      </c>
    </row>
    <row r="11553" spans="1:4" ht="15" x14ac:dyDescent="0.25">
      <c r="A11553" s="53" t="s">
        <v>16041</v>
      </c>
      <c r="B11553" s="53">
        <v>20</v>
      </c>
      <c r="C11553" s="53" t="s">
        <v>33536</v>
      </c>
      <c r="D11553" s="53" t="s">
        <v>33872</v>
      </c>
    </row>
    <row r="11554" spans="1:4" ht="15" x14ac:dyDescent="0.25">
      <c r="A11554" s="53" t="s">
        <v>16042</v>
      </c>
      <c r="B11554" s="53">
        <v>20</v>
      </c>
      <c r="C11554" s="53" t="s">
        <v>33536</v>
      </c>
      <c r="D11554" s="53" t="s">
        <v>33872</v>
      </c>
    </row>
    <row r="11555" spans="1:4" ht="15" x14ac:dyDescent="0.25">
      <c r="A11555" s="53" t="s">
        <v>16043</v>
      </c>
      <c r="B11555" s="53">
        <v>20</v>
      </c>
      <c r="C11555" s="53" t="s">
        <v>33536</v>
      </c>
      <c r="D11555" s="53" t="s">
        <v>33872</v>
      </c>
    </row>
    <row r="11556" spans="1:4" ht="15" x14ac:dyDescent="0.25">
      <c r="A11556" s="53" t="s">
        <v>16044</v>
      </c>
      <c r="B11556" s="53">
        <v>20</v>
      </c>
      <c r="C11556" s="53" t="s">
        <v>33536</v>
      </c>
      <c r="D11556" s="53" t="s">
        <v>33872</v>
      </c>
    </row>
    <row r="11557" spans="1:4" ht="15" x14ac:dyDescent="0.25">
      <c r="A11557" s="53" t="s">
        <v>16045</v>
      </c>
      <c r="B11557" s="53">
        <v>20</v>
      </c>
      <c r="C11557" s="53" t="s">
        <v>33536</v>
      </c>
      <c r="D11557" s="53" t="s">
        <v>33872</v>
      </c>
    </row>
    <row r="11558" spans="1:4" ht="15" x14ac:dyDescent="0.25">
      <c r="A11558" s="53" t="s">
        <v>16046</v>
      </c>
      <c r="B11558" s="53">
        <v>30</v>
      </c>
      <c r="C11558" s="53" t="s">
        <v>33536</v>
      </c>
      <c r="D11558" s="53" t="s">
        <v>33872</v>
      </c>
    </row>
    <row r="11559" spans="1:4" ht="15" x14ac:dyDescent="0.25">
      <c r="A11559" s="53" t="s">
        <v>16047</v>
      </c>
      <c r="B11559" s="53">
        <v>20</v>
      </c>
      <c r="C11559" s="53" t="s">
        <v>33536</v>
      </c>
      <c r="D11559" s="53" t="s">
        <v>33872</v>
      </c>
    </row>
    <row r="11560" spans="1:4" ht="15" x14ac:dyDescent="0.25">
      <c r="A11560" s="53" t="s">
        <v>16048</v>
      </c>
      <c r="B11560" s="53">
        <v>20</v>
      </c>
      <c r="C11560" s="53" t="s">
        <v>33536</v>
      </c>
      <c r="D11560" s="53" t="s">
        <v>33872</v>
      </c>
    </row>
    <row r="11561" spans="1:4" ht="15" x14ac:dyDescent="0.25">
      <c r="A11561" s="53" t="s">
        <v>16049</v>
      </c>
      <c r="B11561" s="53">
        <v>20</v>
      </c>
      <c r="C11561" s="53" t="s">
        <v>33536</v>
      </c>
      <c r="D11561" s="53" t="s">
        <v>33872</v>
      </c>
    </row>
    <row r="11562" spans="1:4" ht="15" x14ac:dyDescent="0.25">
      <c r="A11562" s="53" t="s">
        <v>16050</v>
      </c>
      <c r="B11562" s="53">
        <v>20</v>
      </c>
      <c r="C11562" s="53" t="s">
        <v>33536</v>
      </c>
      <c r="D11562" s="53" t="s">
        <v>33872</v>
      </c>
    </row>
    <row r="11563" spans="1:4" ht="15" x14ac:dyDescent="0.25">
      <c r="A11563" s="53" t="s">
        <v>16051</v>
      </c>
      <c r="B11563" s="53">
        <v>20</v>
      </c>
      <c r="C11563" s="53" t="s">
        <v>33536</v>
      </c>
      <c r="D11563" s="53" t="s">
        <v>33872</v>
      </c>
    </row>
    <row r="11564" spans="1:4" ht="15" x14ac:dyDescent="0.25">
      <c r="A11564" s="53" t="s">
        <v>16052</v>
      </c>
      <c r="B11564" s="53">
        <v>20</v>
      </c>
      <c r="C11564" s="53" t="s">
        <v>33536</v>
      </c>
      <c r="D11564" s="53" t="s">
        <v>33872</v>
      </c>
    </row>
    <row r="11565" spans="1:4" ht="15" x14ac:dyDescent="0.25">
      <c r="A11565" s="53" t="s">
        <v>16053</v>
      </c>
      <c r="B11565" s="53">
        <v>20</v>
      </c>
      <c r="C11565" s="53" t="s">
        <v>33536</v>
      </c>
      <c r="D11565" s="53" t="s">
        <v>33872</v>
      </c>
    </row>
    <row r="11566" spans="1:4" ht="15" x14ac:dyDescent="0.25">
      <c r="A11566" s="53" t="s">
        <v>16054</v>
      </c>
      <c r="B11566" s="53">
        <v>30</v>
      </c>
      <c r="C11566" s="53" t="s">
        <v>33536</v>
      </c>
      <c r="D11566" s="53" t="s">
        <v>33872</v>
      </c>
    </row>
    <row r="11567" spans="1:4" ht="15" x14ac:dyDescent="0.25">
      <c r="A11567" s="53" t="s">
        <v>16055</v>
      </c>
      <c r="B11567" s="53">
        <v>20</v>
      </c>
      <c r="C11567" s="53" t="s">
        <v>33536</v>
      </c>
      <c r="D11567" s="53" t="s">
        <v>33872</v>
      </c>
    </row>
    <row r="11568" spans="1:4" ht="15" x14ac:dyDescent="0.25">
      <c r="A11568" s="53" t="s">
        <v>16056</v>
      </c>
      <c r="B11568" s="53">
        <v>20</v>
      </c>
      <c r="C11568" s="53" t="s">
        <v>33536</v>
      </c>
      <c r="D11568" s="53" t="s">
        <v>33872</v>
      </c>
    </row>
    <row r="11569" spans="1:4" ht="15" x14ac:dyDescent="0.25">
      <c r="A11569" s="53" t="s">
        <v>16057</v>
      </c>
      <c r="B11569" s="53">
        <v>20</v>
      </c>
      <c r="C11569" s="53" t="s">
        <v>33536</v>
      </c>
      <c r="D11569" s="53" t="s">
        <v>33872</v>
      </c>
    </row>
    <row r="11570" spans="1:4" ht="15" x14ac:dyDescent="0.25">
      <c r="A11570" s="53" t="s">
        <v>16058</v>
      </c>
      <c r="B11570" s="53">
        <v>20</v>
      </c>
      <c r="C11570" s="53" t="s">
        <v>33536</v>
      </c>
      <c r="D11570" s="53" t="s">
        <v>33872</v>
      </c>
    </row>
    <row r="11571" spans="1:4" ht="15" x14ac:dyDescent="0.25">
      <c r="A11571" s="53" t="s">
        <v>16059</v>
      </c>
      <c r="B11571" s="53">
        <v>20</v>
      </c>
      <c r="C11571" s="53" t="s">
        <v>33536</v>
      </c>
      <c r="D11571" s="53" t="s">
        <v>33872</v>
      </c>
    </row>
    <row r="11572" spans="1:4" ht="15" x14ac:dyDescent="0.25">
      <c r="A11572" s="53" t="s">
        <v>16060</v>
      </c>
      <c r="B11572" s="53">
        <v>20</v>
      </c>
      <c r="C11572" s="53" t="s">
        <v>33536</v>
      </c>
      <c r="D11572" s="53" t="s">
        <v>33872</v>
      </c>
    </row>
    <row r="11573" spans="1:4" ht="15" x14ac:dyDescent="0.25">
      <c r="A11573" s="53" t="s">
        <v>16061</v>
      </c>
      <c r="B11573" s="53">
        <v>20</v>
      </c>
      <c r="C11573" s="53" t="s">
        <v>33536</v>
      </c>
      <c r="D11573" s="53" t="s">
        <v>33872</v>
      </c>
    </row>
    <row r="11574" spans="1:4" ht="15" x14ac:dyDescent="0.25">
      <c r="A11574" s="53" t="s">
        <v>16062</v>
      </c>
      <c r="B11574" s="53">
        <v>20</v>
      </c>
      <c r="C11574" s="53" t="s">
        <v>33536</v>
      </c>
      <c r="D11574" s="53" t="s">
        <v>33872</v>
      </c>
    </row>
    <row r="11575" spans="1:4" ht="15" x14ac:dyDescent="0.25">
      <c r="A11575" s="53" t="s">
        <v>16063</v>
      </c>
      <c r="B11575" s="53">
        <v>20</v>
      </c>
      <c r="C11575" s="53" t="s">
        <v>33536</v>
      </c>
      <c r="D11575" s="53" t="s">
        <v>33872</v>
      </c>
    </row>
    <row r="11576" spans="1:4" ht="15" x14ac:dyDescent="0.25">
      <c r="A11576" s="53" t="s">
        <v>16064</v>
      </c>
      <c r="B11576" s="53">
        <v>30</v>
      </c>
      <c r="C11576" s="53" t="s">
        <v>33536</v>
      </c>
      <c r="D11576" s="53" t="s">
        <v>33872</v>
      </c>
    </row>
    <row r="11577" spans="1:4" ht="15" x14ac:dyDescent="0.25">
      <c r="A11577" s="53" t="s">
        <v>16065</v>
      </c>
      <c r="B11577" s="53">
        <v>20</v>
      </c>
      <c r="C11577" s="53" t="s">
        <v>33536</v>
      </c>
      <c r="D11577" s="53" t="s">
        <v>33872</v>
      </c>
    </row>
    <row r="11578" spans="1:4" ht="15" x14ac:dyDescent="0.25">
      <c r="A11578" s="53" t="s">
        <v>16066</v>
      </c>
      <c r="B11578" s="53">
        <v>20</v>
      </c>
      <c r="C11578" s="53" t="s">
        <v>33536</v>
      </c>
      <c r="D11578" s="53" t="s">
        <v>33872</v>
      </c>
    </row>
    <row r="11579" spans="1:4" ht="15" x14ac:dyDescent="0.25">
      <c r="A11579" s="53" t="s">
        <v>16067</v>
      </c>
      <c r="B11579" s="53">
        <v>20</v>
      </c>
      <c r="C11579" s="53" t="s">
        <v>33536</v>
      </c>
      <c r="D11579" s="53" t="s">
        <v>33872</v>
      </c>
    </row>
    <row r="11580" spans="1:4" ht="15" x14ac:dyDescent="0.25">
      <c r="A11580" s="53" t="s">
        <v>16068</v>
      </c>
      <c r="B11580" s="53">
        <v>20</v>
      </c>
      <c r="C11580" s="53" t="s">
        <v>33536</v>
      </c>
      <c r="D11580" s="53" t="s">
        <v>33872</v>
      </c>
    </row>
    <row r="11581" spans="1:4" ht="15" x14ac:dyDescent="0.25">
      <c r="A11581" s="53" t="s">
        <v>16069</v>
      </c>
      <c r="B11581" s="53">
        <v>20</v>
      </c>
      <c r="C11581" s="53" t="s">
        <v>33536</v>
      </c>
      <c r="D11581" s="53" t="s">
        <v>33872</v>
      </c>
    </row>
    <row r="11582" spans="1:4" ht="15" x14ac:dyDescent="0.25">
      <c r="A11582" s="53" t="s">
        <v>16070</v>
      </c>
      <c r="B11582" s="53">
        <v>20</v>
      </c>
      <c r="C11582" s="53" t="s">
        <v>33536</v>
      </c>
      <c r="D11582" s="53" t="s">
        <v>33872</v>
      </c>
    </row>
    <row r="11583" spans="1:4" ht="15" x14ac:dyDescent="0.25">
      <c r="A11583" s="53" t="s">
        <v>16071</v>
      </c>
      <c r="B11583" s="53">
        <v>20</v>
      </c>
      <c r="C11583" s="53" t="s">
        <v>33536</v>
      </c>
      <c r="D11583" s="53" t="s">
        <v>33872</v>
      </c>
    </row>
    <row r="11584" spans="1:4" ht="15" x14ac:dyDescent="0.25">
      <c r="A11584" s="53" t="s">
        <v>16072</v>
      </c>
      <c r="B11584" s="53">
        <v>20</v>
      </c>
      <c r="C11584" s="53" t="s">
        <v>33536</v>
      </c>
      <c r="D11584" s="53" t="s">
        <v>33872</v>
      </c>
    </row>
    <row r="11585" spans="1:4" ht="15" x14ac:dyDescent="0.25">
      <c r="A11585" s="53" t="s">
        <v>16073</v>
      </c>
      <c r="B11585" s="53">
        <v>30</v>
      </c>
      <c r="C11585" s="53" t="s">
        <v>33536</v>
      </c>
      <c r="D11585" s="53" t="s">
        <v>33872</v>
      </c>
    </row>
    <row r="11586" spans="1:4" ht="15" x14ac:dyDescent="0.25">
      <c r="A11586" s="53" t="s">
        <v>16074</v>
      </c>
      <c r="B11586" s="53">
        <v>20</v>
      </c>
      <c r="C11586" s="53" t="s">
        <v>33536</v>
      </c>
      <c r="D11586" s="53" t="s">
        <v>33872</v>
      </c>
    </row>
    <row r="11587" spans="1:4" ht="15" x14ac:dyDescent="0.25">
      <c r="A11587" s="53" t="s">
        <v>16075</v>
      </c>
      <c r="B11587" s="53">
        <v>20</v>
      </c>
      <c r="C11587" s="53" t="s">
        <v>33536</v>
      </c>
      <c r="D11587" s="53" t="s">
        <v>33872</v>
      </c>
    </row>
    <row r="11588" spans="1:4" ht="15" x14ac:dyDescent="0.25">
      <c r="A11588" s="53" t="s">
        <v>16076</v>
      </c>
      <c r="B11588" s="53">
        <v>20</v>
      </c>
      <c r="C11588" s="53" t="s">
        <v>33536</v>
      </c>
      <c r="D11588" s="53" t="s">
        <v>33872</v>
      </c>
    </row>
    <row r="11589" spans="1:4" ht="15" x14ac:dyDescent="0.25">
      <c r="A11589" s="53" t="s">
        <v>16077</v>
      </c>
      <c r="B11589" s="53">
        <v>20</v>
      </c>
      <c r="C11589" s="53" t="s">
        <v>33536</v>
      </c>
      <c r="D11589" s="53" t="s">
        <v>33872</v>
      </c>
    </row>
    <row r="11590" spans="1:4" ht="15" x14ac:dyDescent="0.25">
      <c r="A11590" s="53" t="s">
        <v>16078</v>
      </c>
      <c r="B11590" s="53">
        <v>20</v>
      </c>
      <c r="C11590" s="53" t="s">
        <v>33536</v>
      </c>
      <c r="D11590" s="53" t="s">
        <v>33872</v>
      </c>
    </row>
    <row r="11591" spans="1:4" ht="15" x14ac:dyDescent="0.25">
      <c r="A11591" s="53" t="s">
        <v>16079</v>
      </c>
      <c r="B11591" s="53">
        <v>20</v>
      </c>
      <c r="C11591" s="53" t="s">
        <v>33536</v>
      </c>
      <c r="D11591" s="53" t="s">
        <v>33872</v>
      </c>
    </row>
    <row r="11592" spans="1:4" ht="15" x14ac:dyDescent="0.25">
      <c r="A11592" s="53" t="s">
        <v>16080</v>
      </c>
      <c r="B11592" s="53">
        <v>20</v>
      </c>
      <c r="C11592" s="53" t="s">
        <v>33536</v>
      </c>
      <c r="D11592" s="53" t="s">
        <v>33872</v>
      </c>
    </row>
    <row r="11593" spans="1:4" ht="15" x14ac:dyDescent="0.25">
      <c r="A11593" s="53" t="s">
        <v>16081</v>
      </c>
      <c r="B11593" s="53">
        <v>20</v>
      </c>
      <c r="C11593" s="53" t="s">
        <v>33536</v>
      </c>
      <c r="D11593" s="53" t="s">
        <v>33872</v>
      </c>
    </row>
    <row r="11594" spans="1:4" ht="15" x14ac:dyDescent="0.25">
      <c r="A11594" s="53" t="s">
        <v>16082</v>
      </c>
      <c r="B11594" s="53">
        <v>30</v>
      </c>
      <c r="C11594" s="53" t="s">
        <v>33536</v>
      </c>
      <c r="D11594" s="53" t="s">
        <v>33872</v>
      </c>
    </row>
    <row r="11595" spans="1:4" ht="15" x14ac:dyDescent="0.25">
      <c r="A11595" s="53" t="s">
        <v>16083</v>
      </c>
      <c r="B11595" s="53">
        <v>30</v>
      </c>
      <c r="C11595" s="53" t="s">
        <v>33536</v>
      </c>
      <c r="D11595" s="53" t="s">
        <v>33872</v>
      </c>
    </row>
    <row r="11596" spans="1:4" ht="15" x14ac:dyDescent="0.25">
      <c r="A11596" s="53" t="s">
        <v>16084</v>
      </c>
      <c r="B11596" s="53">
        <v>20</v>
      </c>
      <c r="C11596" s="53" t="s">
        <v>33536</v>
      </c>
      <c r="D11596" s="53" t="s">
        <v>33872</v>
      </c>
    </row>
    <row r="11597" spans="1:4" ht="15" x14ac:dyDescent="0.25">
      <c r="A11597" s="53" t="s">
        <v>16085</v>
      </c>
      <c r="B11597" s="53">
        <v>20</v>
      </c>
      <c r="C11597" s="53" t="s">
        <v>33536</v>
      </c>
      <c r="D11597" s="53" t="s">
        <v>33872</v>
      </c>
    </row>
    <row r="11598" spans="1:4" ht="15" x14ac:dyDescent="0.25">
      <c r="A11598" s="53" t="s">
        <v>16086</v>
      </c>
      <c r="B11598" s="53">
        <v>20</v>
      </c>
      <c r="C11598" s="53" t="s">
        <v>33536</v>
      </c>
      <c r="D11598" s="53" t="s">
        <v>33872</v>
      </c>
    </row>
    <row r="11599" spans="1:4" ht="15" x14ac:dyDescent="0.25">
      <c r="A11599" s="53" t="s">
        <v>16087</v>
      </c>
      <c r="B11599" s="53">
        <v>30</v>
      </c>
      <c r="C11599" s="53" t="s">
        <v>33536</v>
      </c>
      <c r="D11599" s="53" t="s">
        <v>33872</v>
      </c>
    </row>
    <row r="11600" spans="1:4" ht="15" x14ac:dyDescent="0.25">
      <c r="A11600" s="53" t="s">
        <v>16088</v>
      </c>
      <c r="B11600" s="53">
        <v>30</v>
      </c>
      <c r="C11600" s="53" t="s">
        <v>33536</v>
      </c>
      <c r="D11600" s="53" t="s">
        <v>33872</v>
      </c>
    </row>
    <row r="11601" spans="1:4" ht="15" x14ac:dyDescent="0.25">
      <c r="A11601" s="53" t="s">
        <v>16089</v>
      </c>
      <c r="B11601" s="53">
        <v>30</v>
      </c>
      <c r="C11601" s="53" t="s">
        <v>33536</v>
      </c>
      <c r="D11601" s="53" t="s">
        <v>33872</v>
      </c>
    </row>
    <row r="11602" spans="1:4" ht="15" x14ac:dyDescent="0.25">
      <c r="A11602" s="53" t="s">
        <v>16090</v>
      </c>
      <c r="B11602" s="53">
        <v>30</v>
      </c>
      <c r="C11602" s="53" t="s">
        <v>33536</v>
      </c>
      <c r="D11602" s="53" t="s">
        <v>33872</v>
      </c>
    </row>
    <row r="11603" spans="1:4" ht="15" x14ac:dyDescent="0.25">
      <c r="A11603" s="53" t="s">
        <v>16091</v>
      </c>
      <c r="B11603" s="53">
        <v>30</v>
      </c>
      <c r="C11603" s="53" t="s">
        <v>33536</v>
      </c>
      <c r="D11603" s="53" t="s">
        <v>33872</v>
      </c>
    </row>
    <row r="11604" spans="1:4" ht="15" x14ac:dyDescent="0.25">
      <c r="A11604" s="53" t="s">
        <v>16092</v>
      </c>
      <c r="B11604" s="53">
        <v>20</v>
      </c>
      <c r="C11604" s="53" t="s">
        <v>33536</v>
      </c>
      <c r="D11604" s="53" t="s">
        <v>33872</v>
      </c>
    </row>
    <row r="11605" spans="1:4" ht="15" x14ac:dyDescent="0.25">
      <c r="A11605" s="53" t="s">
        <v>16093</v>
      </c>
      <c r="B11605" s="53">
        <v>30</v>
      </c>
      <c r="C11605" s="53" t="s">
        <v>33536</v>
      </c>
      <c r="D11605" s="53" t="s">
        <v>33872</v>
      </c>
    </row>
    <row r="11606" spans="1:4" ht="15" x14ac:dyDescent="0.25">
      <c r="A11606" s="53" t="s">
        <v>16094</v>
      </c>
      <c r="B11606" s="53">
        <v>30</v>
      </c>
      <c r="C11606" s="53" t="s">
        <v>33536</v>
      </c>
      <c r="D11606" s="53" t="s">
        <v>33872</v>
      </c>
    </row>
    <row r="11607" spans="1:4" ht="15" x14ac:dyDescent="0.25">
      <c r="A11607" s="53" t="s">
        <v>16095</v>
      </c>
      <c r="B11607" s="53">
        <v>30</v>
      </c>
      <c r="C11607" s="53" t="s">
        <v>33536</v>
      </c>
      <c r="D11607" s="53" t="s">
        <v>33872</v>
      </c>
    </row>
    <row r="11608" spans="1:4" ht="15" x14ac:dyDescent="0.25">
      <c r="A11608" s="53" t="s">
        <v>16096</v>
      </c>
      <c r="B11608" s="53">
        <v>30</v>
      </c>
      <c r="C11608" s="53" t="s">
        <v>33536</v>
      </c>
      <c r="D11608" s="53" t="s">
        <v>33872</v>
      </c>
    </row>
    <row r="11609" spans="1:4" ht="15" x14ac:dyDescent="0.25">
      <c r="A11609" s="53" t="s">
        <v>16097</v>
      </c>
      <c r="B11609" s="53">
        <v>30</v>
      </c>
      <c r="C11609" s="53" t="s">
        <v>33536</v>
      </c>
      <c r="D11609" s="53" t="s">
        <v>33872</v>
      </c>
    </row>
    <row r="11610" spans="1:4" ht="15" x14ac:dyDescent="0.25">
      <c r="A11610" s="53" t="s">
        <v>16098</v>
      </c>
      <c r="B11610" s="53">
        <v>20</v>
      </c>
      <c r="C11610" s="53" t="s">
        <v>33536</v>
      </c>
      <c r="D11610" s="53" t="s">
        <v>33872</v>
      </c>
    </row>
    <row r="11611" spans="1:4" ht="15" x14ac:dyDescent="0.25">
      <c r="A11611" s="53" t="s">
        <v>16099</v>
      </c>
      <c r="B11611" s="53">
        <v>30</v>
      </c>
      <c r="C11611" s="53" t="s">
        <v>33536</v>
      </c>
      <c r="D11611" s="53" t="s">
        <v>33872</v>
      </c>
    </row>
    <row r="11612" spans="1:4" ht="15" x14ac:dyDescent="0.25">
      <c r="A11612" s="53" t="s">
        <v>16100</v>
      </c>
      <c r="B11612" s="53">
        <v>30</v>
      </c>
      <c r="C11612" s="53" t="s">
        <v>33536</v>
      </c>
      <c r="D11612" s="53" t="s">
        <v>33872</v>
      </c>
    </row>
    <row r="11613" spans="1:4" ht="15" x14ac:dyDescent="0.25">
      <c r="A11613" s="53" t="s">
        <v>16101</v>
      </c>
      <c r="B11613" s="53">
        <v>20</v>
      </c>
      <c r="C11613" s="53" t="s">
        <v>33536</v>
      </c>
      <c r="D11613" s="53" t="s">
        <v>33872</v>
      </c>
    </row>
    <row r="11614" spans="1:4" ht="15" x14ac:dyDescent="0.25">
      <c r="A11614" s="53" t="s">
        <v>16102</v>
      </c>
      <c r="B11614" s="53">
        <v>20</v>
      </c>
      <c r="C11614" s="53" t="s">
        <v>33536</v>
      </c>
      <c r="D11614" s="53" t="s">
        <v>33872</v>
      </c>
    </row>
    <row r="11615" spans="1:4" ht="15" x14ac:dyDescent="0.25">
      <c r="A11615" s="53" t="s">
        <v>16103</v>
      </c>
      <c r="B11615" s="53">
        <v>30</v>
      </c>
      <c r="C11615" s="53" t="s">
        <v>33536</v>
      </c>
      <c r="D11615" s="53" t="s">
        <v>33872</v>
      </c>
    </row>
    <row r="11616" spans="1:4" ht="15" x14ac:dyDescent="0.25">
      <c r="A11616" s="53" t="s">
        <v>16104</v>
      </c>
      <c r="B11616" s="53">
        <v>20</v>
      </c>
      <c r="C11616" s="53" t="s">
        <v>33536</v>
      </c>
      <c r="D11616" s="53" t="s">
        <v>33872</v>
      </c>
    </row>
    <row r="11617" spans="1:4" ht="15" x14ac:dyDescent="0.25">
      <c r="A11617" s="53" t="s">
        <v>16105</v>
      </c>
      <c r="B11617" s="53">
        <v>20</v>
      </c>
      <c r="C11617" s="53" t="s">
        <v>33536</v>
      </c>
      <c r="D11617" s="53" t="s">
        <v>33872</v>
      </c>
    </row>
    <row r="11618" spans="1:4" ht="15" x14ac:dyDescent="0.25">
      <c r="A11618" s="53" t="s">
        <v>16106</v>
      </c>
      <c r="B11618" s="53">
        <v>30</v>
      </c>
      <c r="C11618" s="53" t="s">
        <v>33536</v>
      </c>
      <c r="D11618" s="53" t="s">
        <v>33872</v>
      </c>
    </row>
    <row r="11619" spans="1:4" ht="15" x14ac:dyDescent="0.25">
      <c r="A11619" s="53" t="s">
        <v>16107</v>
      </c>
      <c r="B11619" s="53">
        <v>20</v>
      </c>
      <c r="C11619" s="53" t="s">
        <v>33536</v>
      </c>
      <c r="D11619" s="53" t="s">
        <v>33872</v>
      </c>
    </row>
    <row r="11620" spans="1:4" ht="15" x14ac:dyDescent="0.25">
      <c r="A11620" s="53" t="s">
        <v>16108</v>
      </c>
      <c r="B11620" s="53">
        <v>20</v>
      </c>
      <c r="C11620" s="53" t="s">
        <v>33536</v>
      </c>
      <c r="D11620" s="53" t="s">
        <v>33872</v>
      </c>
    </row>
    <row r="11621" spans="1:4" ht="15" x14ac:dyDescent="0.25">
      <c r="A11621" s="53" t="s">
        <v>16109</v>
      </c>
      <c r="B11621" s="53">
        <v>20</v>
      </c>
      <c r="C11621" s="53" t="s">
        <v>33536</v>
      </c>
      <c r="D11621" s="53" t="s">
        <v>33872</v>
      </c>
    </row>
    <row r="11622" spans="1:4" ht="15" x14ac:dyDescent="0.25">
      <c r="A11622" s="53" t="s">
        <v>16110</v>
      </c>
      <c r="B11622" s="53">
        <v>30</v>
      </c>
      <c r="C11622" s="53" t="s">
        <v>33536</v>
      </c>
      <c r="D11622" s="53" t="s">
        <v>33872</v>
      </c>
    </row>
    <row r="11623" spans="1:4" ht="15" x14ac:dyDescent="0.25">
      <c r="A11623" s="53" t="s">
        <v>16111</v>
      </c>
      <c r="B11623" s="53">
        <v>20</v>
      </c>
      <c r="C11623" s="53" t="s">
        <v>33536</v>
      </c>
      <c r="D11623" s="53" t="s">
        <v>33872</v>
      </c>
    </row>
    <row r="11624" spans="1:4" ht="15" x14ac:dyDescent="0.25">
      <c r="A11624" s="53" t="s">
        <v>16112</v>
      </c>
      <c r="B11624" s="53">
        <v>30</v>
      </c>
      <c r="C11624" s="53" t="s">
        <v>33536</v>
      </c>
      <c r="D11624" s="53" t="s">
        <v>33872</v>
      </c>
    </row>
    <row r="11625" spans="1:4" ht="15" x14ac:dyDescent="0.25">
      <c r="A11625" s="53" t="s">
        <v>16113</v>
      </c>
      <c r="B11625" s="53">
        <v>20</v>
      </c>
      <c r="C11625" s="53" t="s">
        <v>33536</v>
      </c>
      <c r="D11625" s="53" t="s">
        <v>33872</v>
      </c>
    </row>
    <row r="11626" spans="1:4" ht="15" x14ac:dyDescent="0.25">
      <c r="A11626" s="53" t="s">
        <v>16114</v>
      </c>
      <c r="B11626" s="53">
        <v>30</v>
      </c>
      <c r="C11626" s="53" t="s">
        <v>33536</v>
      </c>
      <c r="D11626" s="53" t="s">
        <v>33872</v>
      </c>
    </row>
    <row r="11627" spans="1:4" ht="15" x14ac:dyDescent="0.25">
      <c r="A11627" s="53" t="s">
        <v>16115</v>
      </c>
      <c r="B11627" s="53">
        <v>20</v>
      </c>
      <c r="C11627" s="53" t="s">
        <v>33536</v>
      </c>
      <c r="D11627" s="53" t="s">
        <v>33872</v>
      </c>
    </row>
    <row r="11628" spans="1:4" ht="15" x14ac:dyDescent="0.25">
      <c r="A11628" s="53" t="s">
        <v>16116</v>
      </c>
      <c r="B11628" s="53">
        <v>20</v>
      </c>
      <c r="C11628" s="53" t="s">
        <v>33536</v>
      </c>
      <c r="D11628" s="53" t="s">
        <v>33872</v>
      </c>
    </row>
    <row r="11629" spans="1:4" ht="15" x14ac:dyDescent="0.25">
      <c r="A11629" s="53" t="s">
        <v>16117</v>
      </c>
      <c r="B11629" s="53">
        <v>20</v>
      </c>
      <c r="C11629" s="53" t="s">
        <v>33536</v>
      </c>
      <c r="D11629" s="53" t="s">
        <v>33872</v>
      </c>
    </row>
    <row r="11630" spans="1:4" ht="15" x14ac:dyDescent="0.25">
      <c r="A11630" s="53" t="s">
        <v>16118</v>
      </c>
      <c r="B11630" s="53">
        <v>30</v>
      </c>
      <c r="C11630" s="53" t="s">
        <v>33536</v>
      </c>
      <c r="D11630" s="53" t="s">
        <v>33872</v>
      </c>
    </row>
    <row r="11631" spans="1:4" ht="15" x14ac:dyDescent="0.25">
      <c r="A11631" s="53" t="s">
        <v>16119</v>
      </c>
      <c r="B11631" s="53">
        <v>20</v>
      </c>
      <c r="C11631" s="53" t="s">
        <v>33536</v>
      </c>
      <c r="D11631" s="53" t="s">
        <v>33872</v>
      </c>
    </row>
    <row r="11632" spans="1:4" ht="15" x14ac:dyDescent="0.25">
      <c r="A11632" s="53" t="s">
        <v>16120</v>
      </c>
      <c r="B11632" s="53">
        <v>30</v>
      </c>
      <c r="C11632" s="53" t="s">
        <v>33536</v>
      </c>
      <c r="D11632" s="53" t="s">
        <v>33872</v>
      </c>
    </row>
    <row r="11633" spans="1:4" ht="15" x14ac:dyDescent="0.25">
      <c r="A11633" s="53" t="s">
        <v>16121</v>
      </c>
      <c r="B11633" s="53">
        <v>30</v>
      </c>
      <c r="C11633" s="53" t="s">
        <v>33536</v>
      </c>
      <c r="D11633" s="53" t="s">
        <v>33872</v>
      </c>
    </row>
    <row r="11634" spans="1:4" ht="15" x14ac:dyDescent="0.25">
      <c r="A11634" s="53" t="s">
        <v>16122</v>
      </c>
      <c r="B11634" s="53">
        <v>30</v>
      </c>
      <c r="C11634" s="53" t="s">
        <v>33536</v>
      </c>
      <c r="D11634" s="53" t="s">
        <v>33872</v>
      </c>
    </row>
    <row r="11635" spans="1:4" ht="15" x14ac:dyDescent="0.25">
      <c r="A11635" s="53" t="s">
        <v>16123</v>
      </c>
      <c r="B11635" s="53">
        <v>20</v>
      </c>
      <c r="C11635" s="53" t="s">
        <v>33536</v>
      </c>
      <c r="D11635" s="53" t="s">
        <v>33872</v>
      </c>
    </row>
    <row r="11636" spans="1:4" ht="15" x14ac:dyDescent="0.25">
      <c r="A11636" s="53" t="s">
        <v>16124</v>
      </c>
      <c r="B11636" s="53">
        <v>30</v>
      </c>
      <c r="C11636" s="53" t="s">
        <v>33536</v>
      </c>
      <c r="D11636" s="53" t="s">
        <v>33872</v>
      </c>
    </row>
    <row r="11637" spans="1:4" ht="15" x14ac:dyDescent="0.25">
      <c r="A11637" s="53" t="s">
        <v>16125</v>
      </c>
      <c r="B11637" s="53">
        <v>20</v>
      </c>
      <c r="C11637" s="53" t="s">
        <v>33536</v>
      </c>
      <c r="D11637" s="53" t="s">
        <v>33872</v>
      </c>
    </row>
    <row r="11638" spans="1:4" ht="15" x14ac:dyDescent="0.25">
      <c r="A11638" s="53" t="s">
        <v>16126</v>
      </c>
      <c r="B11638" s="53">
        <v>20</v>
      </c>
      <c r="C11638" s="53" t="s">
        <v>33536</v>
      </c>
      <c r="D11638" s="53" t="s">
        <v>33872</v>
      </c>
    </row>
    <row r="11639" spans="1:4" ht="15" x14ac:dyDescent="0.25">
      <c r="A11639" s="53" t="s">
        <v>16127</v>
      </c>
      <c r="B11639" s="53">
        <v>20</v>
      </c>
      <c r="C11639" s="53" t="s">
        <v>33536</v>
      </c>
      <c r="D11639" s="53" t="s">
        <v>33872</v>
      </c>
    </row>
    <row r="11640" spans="1:4" ht="15" x14ac:dyDescent="0.25">
      <c r="A11640" s="53" t="s">
        <v>16128</v>
      </c>
      <c r="B11640" s="53">
        <v>30</v>
      </c>
      <c r="C11640" s="53" t="s">
        <v>33536</v>
      </c>
      <c r="D11640" s="53" t="s">
        <v>33872</v>
      </c>
    </row>
    <row r="11641" spans="1:4" ht="15" x14ac:dyDescent="0.25">
      <c r="A11641" s="53" t="s">
        <v>16129</v>
      </c>
      <c r="B11641" s="53">
        <v>40</v>
      </c>
      <c r="C11641" s="53" t="s">
        <v>33536</v>
      </c>
      <c r="D11641" s="53" t="s">
        <v>33872</v>
      </c>
    </row>
    <row r="11642" spans="1:4" ht="15" x14ac:dyDescent="0.25">
      <c r="A11642" s="53" t="s">
        <v>16130</v>
      </c>
      <c r="B11642" s="53">
        <v>20</v>
      </c>
      <c r="C11642" s="53" t="s">
        <v>33536</v>
      </c>
      <c r="D11642" s="53" t="s">
        <v>33872</v>
      </c>
    </row>
    <row r="11643" spans="1:4" ht="15" x14ac:dyDescent="0.25">
      <c r="A11643" s="53" t="s">
        <v>16131</v>
      </c>
      <c r="B11643" s="53">
        <v>30</v>
      </c>
      <c r="C11643" s="53" t="s">
        <v>33536</v>
      </c>
      <c r="D11643" s="53" t="s">
        <v>33872</v>
      </c>
    </row>
    <row r="11644" spans="1:4" ht="15" x14ac:dyDescent="0.25">
      <c r="A11644" s="53" t="s">
        <v>16132</v>
      </c>
      <c r="B11644" s="53">
        <v>20</v>
      </c>
      <c r="C11644" s="53" t="s">
        <v>33536</v>
      </c>
      <c r="D11644" s="53" t="s">
        <v>33872</v>
      </c>
    </row>
    <row r="11645" spans="1:4" ht="15" x14ac:dyDescent="0.25">
      <c r="A11645" s="53" t="s">
        <v>16133</v>
      </c>
      <c r="B11645" s="53">
        <v>30</v>
      </c>
      <c r="C11645" s="53" t="s">
        <v>33536</v>
      </c>
      <c r="D11645" s="53" t="s">
        <v>33872</v>
      </c>
    </row>
    <row r="11646" spans="1:4" ht="15" x14ac:dyDescent="0.25">
      <c r="A11646" s="53" t="s">
        <v>16134</v>
      </c>
      <c r="B11646" s="53">
        <v>30</v>
      </c>
      <c r="C11646" s="53" t="s">
        <v>33536</v>
      </c>
      <c r="D11646" s="53" t="s">
        <v>33872</v>
      </c>
    </row>
    <row r="11647" spans="1:4" ht="15" x14ac:dyDescent="0.25">
      <c r="A11647" s="53" t="s">
        <v>16135</v>
      </c>
      <c r="B11647" s="53">
        <v>20</v>
      </c>
      <c r="C11647" s="53" t="s">
        <v>33536</v>
      </c>
      <c r="D11647" s="53" t="s">
        <v>33872</v>
      </c>
    </row>
    <row r="11648" spans="1:4" ht="15" x14ac:dyDescent="0.25">
      <c r="A11648" s="53" t="s">
        <v>16136</v>
      </c>
      <c r="B11648" s="53">
        <v>20</v>
      </c>
      <c r="C11648" s="53" t="s">
        <v>33536</v>
      </c>
      <c r="D11648" s="53" t="s">
        <v>33872</v>
      </c>
    </row>
    <row r="11649" spans="1:4" ht="15" x14ac:dyDescent="0.25">
      <c r="A11649" s="53" t="s">
        <v>16137</v>
      </c>
      <c r="B11649" s="53">
        <v>30</v>
      </c>
      <c r="C11649" s="53" t="s">
        <v>33536</v>
      </c>
      <c r="D11649" s="53" t="s">
        <v>33872</v>
      </c>
    </row>
    <row r="11650" spans="1:4" ht="15" x14ac:dyDescent="0.25">
      <c r="A11650" s="53" t="s">
        <v>16138</v>
      </c>
      <c r="B11650" s="53">
        <v>20</v>
      </c>
      <c r="C11650" s="53" t="s">
        <v>33536</v>
      </c>
      <c r="D11650" s="53" t="s">
        <v>33872</v>
      </c>
    </row>
    <row r="11651" spans="1:4" ht="15" x14ac:dyDescent="0.25">
      <c r="A11651" s="53" t="s">
        <v>16139</v>
      </c>
      <c r="B11651" s="53">
        <v>20</v>
      </c>
      <c r="C11651" s="53" t="s">
        <v>33536</v>
      </c>
      <c r="D11651" s="53" t="s">
        <v>33872</v>
      </c>
    </row>
    <row r="11652" spans="1:4" ht="15" x14ac:dyDescent="0.25">
      <c r="A11652" s="53" t="s">
        <v>16140</v>
      </c>
      <c r="B11652" s="53">
        <v>20</v>
      </c>
      <c r="C11652" s="53" t="s">
        <v>33536</v>
      </c>
      <c r="D11652" s="53" t="s">
        <v>33872</v>
      </c>
    </row>
    <row r="11653" spans="1:4" ht="15" x14ac:dyDescent="0.25">
      <c r="A11653" s="53" t="s">
        <v>16141</v>
      </c>
      <c r="B11653" s="53">
        <v>30</v>
      </c>
      <c r="C11653" s="53" t="s">
        <v>33536</v>
      </c>
      <c r="D11653" s="53" t="s">
        <v>33872</v>
      </c>
    </row>
    <row r="11654" spans="1:4" ht="15" x14ac:dyDescent="0.25">
      <c r="A11654" s="53" t="s">
        <v>16142</v>
      </c>
      <c r="B11654" s="53">
        <v>20</v>
      </c>
      <c r="C11654" s="53" t="s">
        <v>33536</v>
      </c>
      <c r="D11654" s="53" t="s">
        <v>33872</v>
      </c>
    </row>
    <row r="11655" spans="1:4" ht="15" x14ac:dyDescent="0.25">
      <c r="A11655" s="53" t="s">
        <v>16143</v>
      </c>
      <c r="B11655" s="53">
        <v>20</v>
      </c>
      <c r="C11655" s="53" t="s">
        <v>33536</v>
      </c>
      <c r="D11655" s="53" t="s">
        <v>33872</v>
      </c>
    </row>
    <row r="11656" spans="1:4" ht="15" x14ac:dyDescent="0.25">
      <c r="A11656" s="53" t="s">
        <v>16144</v>
      </c>
      <c r="B11656" s="53">
        <v>30</v>
      </c>
      <c r="C11656" s="53" t="s">
        <v>33536</v>
      </c>
      <c r="D11656" s="53" t="s">
        <v>33872</v>
      </c>
    </row>
    <row r="11657" spans="1:4" ht="15" x14ac:dyDescent="0.25">
      <c r="A11657" s="53" t="s">
        <v>16145</v>
      </c>
      <c r="B11657" s="53">
        <v>20</v>
      </c>
      <c r="C11657" s="53" t="s">
        <v>33536</v>
      </c>
      <c r="D11657" s="53" t="s">
        <v>33872</v>
      </c>
    </row>
    <row r="11658" spans="1:4" ht="15" x14ac:dyDescent="0.25">
      <c r="A11658" s="53" t="s">
        <v>16146</v>
      </c>
      <c r="B11658" s="53">
        <v>20</v>
      </c>
      <c r="C11658" s="53" t="s">
        <v>33536</v>
      </c>
      <c r="D11658" s="53" t="s">
        <v>33872</v>
      </c>
    </row>
    <row r="11659" spans="1:4" ht="15" x14ac:dyDescent="0.25">
      <c r="A11659" s="53" t="s">
        <v>16147</v>
      </c>
      <c r="B11659" s="53">
        <v>30</v>
      </c>
      <c r="C11659" s="53" t="s">
        <v>33536</v>
      </c>
      <c r="D11659" s="53" t="s">
        <v>33872</v>
      </c>
    </row>
    <row r="11660" spans="1:4" ht="15" x14ac:dyDescent="0.25">
      <c r="A11660" s="53" t="s">
        <v>16148</v>
      </c>
      <c r="B11660" s="53">
        <v>30</v>
      </c>
      <c r="C11660" s="53" t="s">
        <v>33536</v>
      </c>
      <c r="D11660" s="53" t="s">
        <v>33872</v>
      </c>
    </row>
    <row r="11661" spans="1:4" ht="15" x14ac:dyDescent="0.25">
      <c r="A11661" s="53" t="s">
        <v>16149</v>
      </c>
      <c r="B11661" s="53">
        <v>30</v>
      </c>
      <c r="C11661" s="53" t="s">
        <v>33536</v>
      </c>
      <c r="D11661" s="53" t="s">
        <v>33872</v>
      </c>
    </row>
    <row r="11662" spans="1:4" ht="15" x14ac:dyDescent="0.25">
      <c r="A11662" s="53" t="s">
        <v>16150</v>
      </c>
      <c r="B11662" s="53">
        <v>0</v>
      </c>
      <c r="C11662" s="53" t="s">
        <v>33536</v>
      </c>
      <c r="D11662" s="53" t="s">
        <v>33872</v>
      </c>
    </row>
    <row r="11663" spans="1:4" ht="15" x14ac:dyDescent="0.25">
      <c r="A11663" s="53" t="s">
        <v>16151</v>
      </c>
      <c r="B11663" s="53">
        <v>30</v>
      </c>
      <c r="C11663" s="53" t="s">
        <v>33536</v>
      </c>
      <c r="D11663" s="53" t="s">
        <v>33872</v>
      </c>
    </row>
    <row r="11664" spans="1:4" ht="15" x14ac:dyDescent="0.25">
      <c r="A11664" s="53" t="s">
        <v>16152</v>
      </c>
      <c r="B11664" s="53">
        <v>30</v>
      </c>
      <c r="C11664" s="53" t="s">
        <v>33536</v>
      </c>
      <c r="D11664" s="53" t="s">
        <v>33872</v>
      </c>
    </row>
    <row r="11665" spans="1:4" ht="15" x14ac:dyDescent="0.25">
      <c r="A11665" s="53" t="s">
        <v>16153</v>
      </c>
      <c r="B11665" s="53">
        <v>30</v>
      </c>
      <c r="C11665" s="53" t="s">
        <v>33536</v>
      </c>
      <c r="D11665" s="53" t="s">
        <v>33872</v>
      </c>
    </row>
    <row r="11666" spans="1:4" ht="15" x14ac:dyDescent="0.25">
      <c r="A11666" s="53" t="s">
        <v>16154</v>
      </c>
      <c r="B11666" s="53">
        <v>30</v>
      </c>
      <c r="C11666" s="53" t="s">
        <v>33536</v>
      </c>
      <c r="D11666" s="53" t="s">
        <v>33872</v>
      </c>
    </row>
    <row r="11667" spans="1:4" ht="15" x14ac:dyDescent="0.25">
      <c r="A11667" s="53" t="s">
        <v>16155</v>
      </c>
      <c r="B11667" s="53">
        <v>30</v>
      </c>
      <c r="C11667" s="53" t="s">
        <v>33536</v>
      </c>
      <c r="D11667" s="53" t="s">
        <v>33872</v>
      </c>
    </row>
    <row r="11668" spans="1:4" ht="15" x14ac:dyDescent="0.25">
      <c r="A11668" s="53" t="s">
        <v>16156</v>
      </c>
      <c r="B11668" s="53">
        <v>30</v>
      </c>
      <c r="C11668" s="53" t="s">
        <v>33536</v>
      </c>
      <c r="D11668" s="53" t="s">
        <v>33872</v>
      </c>
    </row>
    <row r="11669" spans="1:4" ht="15" x14ac:dyDescent="0.25">
      <c r="A11669" s="53" t="s">
        <v>16157</v>
      </c>
      <c r="B11669" s="53">
        <v>30</v>
      </c>
      <c r="C11669" s="53" t="s">
        <v>33536</v>
      </c>
      <c r="D11669" s="53" t="s">
        <v>33872</v>
      </c>
    </row>
    <row r="11670" spans="1:4" ht="15" x14ac:dyDescent="0.25">
      <c r="A11670" s="53" t="s">
        <v>16158</v>
      </c>
      <c r="B11670" s="53">
        <v>30</v>
      </c>
      <c r="C11670" s="53" t="s">
        <v>33536</v>
      </c>
      <c r="D11670" s="53" t="s">
        <v>33872</v>
      </c>
    </row>
    <row r="11671" spans="1:4" ht="15" x14ac:dyDescent="0.25">
      <c r="A11671" s="53" t="s">
        <v>16159</v>
      </c>
      <c r="B11671" s="53">
        <v>30</v>
      </c>
      <c r="C11671" s="53" t="s">
        <v>33536</v>
      </c>
      <c r="D11671" s="53" t="s">
        <v>33872</v>
      </c>
    </row>
    <row r="11672" spans="1:4" ht="15" x14ac:dyDescent="0.25">
      <c r="A11672" s="53" t="s">
        <v>16160</v>
      </c>
      <c r="B11672" s="53">
        <v>30</v>
      </c>
      <c r="C11672" s="53" t="s">
        <v>33536</v>
      </c>
      <c r="D11672" s="53" t="s">
        <v>33872</v>
      </c>
    </row>
    <row r="11673" spans="1:4" ht="15" x14ac:dyDescent="0.25">
      <c r="A11673" s="53" t="s">
        <v>16161</v>
      </c>
      <c r="B11673" s="53">
        <v>30</v>
      </c>
      <c r="C11673" s="53" t="s">
        <v>33536</v>
      </c>
      <c r="D11673" s="53" t="s">
        <v>33872</v>
      </c>
    </row>
    <row r="11674" spans="1:4" ht="15" x14ac:dyDescent="0.25">
      <c r="A11674" s="53" t="s">
        <v>16162</v>
      </c>
      <c r="B11674" s="53">
        <v>30</v>
      </c>
      <c r="C11674" s="53" t="s">
        <v>33536</v>
      </c>
      <c r="D11674" s="53" t="s">
        <v>33872</v>
      </c>
    </row>
    <row r="11675" spans="1:4" ht="15" x14ac:dyDescent="0.25">
      <c r="A11675" s="53" t="s">
        <v>16163</v>
      </c>
      <c r="B11675" s="53">
        <v>30</v>
      </c>
      <c r="C11675" s="53" t="s">
        <v>33536</v>
      </c>
      <c r="D11675" s="53" t="s">
        <v>33872</v>
      </c>
    </row>
    <row r="11676" spans="1:4" ht="15" x14ac:dyDescent="0.25">
      <c r="A11676" s="53" t="s">
        <v>16164</v>
      </c>
      <c r="B11676" s="53">
        <v>30</v>
      </c>
      <c r="C11676" s="53" t="s">
        <v>33536</v>
      </c>
      <c r="D11676" s="53" t="s">
        <v>33872</v>
      </c>
    </row>
    <row r="11677" spans="1:4" ht="15" x14ac:dyDescent="0.25">
      <c r="A11677" s="53" t="s">
        <v>16165</v>
      </c>
      <c r="B11677" s="53">
        <v>30</v>
      </c>
      <c r="C11677" s="53" t="s">
        <v>33536</v>
      </c>
      <c r="D11677" s="53" t="s">
        <v>33872</v>
      </c>
    </row>
    <row r="11678" spans="1:4" ht="15" x14ac:dyDescent="0.25">
      <c r="A11678" s="53" t="s">
        <v>16166</v>
      </c>
      <c r="B11678" s="53">
        <v>30</v>
      </c>
      <c r="C11678" s="53" t="s">
        <v>33536</v>
      </c>
      <c r="D11678" s="53" t="s">
        <v>33872</v>
      </c>
    </row>
    <row r="11679" spans="1:4" ht="15" x14ac:dyDescent="0.25">
      <c r="A11679" s="53" t="s">
        <v>16167</v>
      </c>
      <c r="B11679" s="53">
        <v>30</v>
      </c>
      <c r="C11679" s="53" t="s">
        <v>33536</v>
      </c>
      <c r="D11679" s="53" t="s">
        <v>33872</v>
      </c>
    </row>
    <row r="11680" spans="1:4" ht="15" x14ac:dyDescent="0.25">
      <c r="A11680" s="53" t="s">
        <v>16168</v>
      </c>
      <c r="B11680" s="53">
        <v>30</v>
      </c>
      <c r="C11680" s="53" t="s">
        <v>33536</v>
      </c>
      <c r="D11680" s="53" t="s">
        <v>33872</v>
      </c>
    </row>
    <row r="11681" spans="1:4" ht="15" x14ac:dyDescent="0.25">
      <c r="A11681" s="53" t="s">
        <v>16169</v>
      </c>
      <c r="B11681" s="53">
        <v>30</v>
      </c>
      <c r="C11681" s="53" t="s">
        <v>33536</v>
      </c>
      <c r="D11681" s="53" t="s">
        <v>33872</v>
      </c>
    </row>
    <row r="11682" spans="1:4" ht="15" x14ac:dyDescent="0.25">
      <c r="A11682" s="53" t="s">
        <v>16170</v>
      </c>
      <c r="B11682" s="53">
        <v>30</v>
      </c>
      <c r="C11682" s="53" t="s">
        <v>33536</v>
      </c>
      <c r="D11682" s="53" t="s">
        <v>33872</v>
      </c>
    </row>
    <row r="11683" spans="1:4" ht="15" x14ac:dyDescent="0.25">
      <c r="A11683" s="53" t="s">
        <v>16171</v>
      </c>
      <c r="B11683" s="53">
        <v>30</v>
      </c>
      <c r="C11683" s="53" t="s">
        <v>33536</v>
      </c>
      <c r="D11683" s="53" t="s">
        <v>33872</v>
      </c>
    </row>
    <row r="11684" spans="1:4" ht="15" x14ac:dyDescent="0.25">
      <c r="A11684" s="53" t="s">
        <v>16172</v>
      </c>
      <c r="B11684" s="53">
        <v>30</v>
      </c>
      <c r="C11684" s="53" t="s">
        <v>33536</v>
      </c>
      <c r="D11684" s="53" t="s">
        <v>33872</v>
      </c>
    </row>
    <row r="11685" spans="1:4" ht="15" x14ac:dyDescent="0.25">
      <c r="A11685" s="53" t="s">
        <v>16173</v>
      </c>
      <c r="B11685" s="53">
        <v>30</v>
      </c>
      <c r="C11685" s="53" t="s">
        <v>33536</v>
      </c>
      <c r="D11685" s="53" t="s">
        <v>33872</v>
      </c>
    </row>
    <row r="11686" spans="1:4" ht="15" x14ac:dyDescent="0.25">
      <c r="A11686" s="53" t="s">
        <v>16174</v>
      </c>
      <c r="B11686" s="53">
        <v>30</v>
      </c>
      <c r="C11686" s="53" t="s">
        <v>33536</v>
      </c>
      <c r="D11686" s="53" t="s">
        <v>33872</v>
      </c>
    </row>
    <row r="11687" spans="1:4" ht="15" x14ac:dyDescent="0.25">
      <c r="A11687" s="53" t="s">
        <v>16175</v>
      </c>
      <c r="B11687" s="53">
        <v>30</v>
      </c>
      <c r="C11687" s="53" t="s">
        <v>33536</v>
      </c>
      <c r="D11687" s="53" t="s">
        <v>33872</v>
      </c>
    </row>
    <row r="11688" spans="1:4" ht="15" x14ac:dyDescent="0.25">
      <c r="A11688" s="53" t="s">
        <v>16176</v>
      </c>
      <c r="B11688" s="53">
        <v>30</v>
      </c>
      <c r="C11688" s="53" t="s">
        <v>33536</v>
      </c>
      <c r="D11688" s="53" t="s">
        <v>33872</v>
      </c>
    </row>
    <row r="11689" spans="1:4" ht="15" x14ac:dyDescent="0.25">
      <c r="A11689" s="53" t="s">
        <v>16177</v>
      </c>
      <c r="B11689" s="53">
        <v>30</v>
      </c>
      <c r="C11689" s="53" t="s">
        <v>33536</v>
      </c>
      <c r="D11689" s="53" t="s">
        <v>33872</v>
      </c>
    </row>
    <row r="11690" spans="1:4" ht="15" x14ac:dyDescent="0.25">
      <c r="A11690" s="53" t="s">
        <v>16178</v>
      </c>
      <c r="B11690" s="53">
        <v>30</v>
      </c>
      <c r="C11690" s="53"/>
      <c r="D11690" s="53" t="s">
        <v>33872</v>
      </c>
    </row>
    <row r="11691" spans="1:4" ht="15" x14ac:dyDescent="0.25">
      <c r="A11691" s="53" t="s">
        <v>16179</v>
      </c>
      <c r="B11691" s="53">
        <v>0</v>
      </c>
      <c r="C11691" s="53" t="s">
        <v>33536</v>
      </c>
      <c r="D11691" s="53" t="s">
        <v>33872</v>
      </c>
    </row>
    <row r="11692" spans="1:4" ht="15" x14ac:dyDescent="0.25">
      <c r="A11692" s="53" t="s">
        <v>16180</v>
      </c>
      <c r="B11692" s="53">
        <v>0</v>
      </c>
      <c r="C11692" s="53" t="s">
        <v>33536</v>
      </c>
      <c r="D11692" s="53" t="s">
        <v>33872</v>
      </c>
    </row>
    <row r="11693" spans="1:4" ht="15" x14ac:dyDescent="0.25">
      <c r="A11693" s="53" t="s">
        <v>16181</v>
      </c>
      <c r="B11693" s="53">
        <v>30</v>
      </c>
      <c r="C11693" s="53" t="s">
        <v>33536</v>
      </c>
      <c r="D11693" s="53" t="s">
        <v>33872</v>
      </c>
    </row>
    <row r="11694" spans="1:4" ht="15" x14ac:dyDescent="0.25">
      <c r="A11694" s="53" t="s">
        <v>16182</v>
      </c>
      <c r="B11694" s="53">
        <v>30</v>
      </c>
      <c r="C11694" s="53" t="s">
        <v>33536</v>
      </c>
      <c r="D11694" s="53" t="s">
        <v>33872</v>
      </c>
    </row>
    <row r="11695" spans="1:4" ht="15" x14ac:dyDescent="0.25">
      <c r="A11695" s="53" t="s">
        <v>16183</v>
      </c>
      <c r="B11695" s="53">
        <v>30</v>
      </c>
      <c r="C11695" s="53" t="s">
        <v>33536</v>
      </c>
      <c r="D11695" s="53" t="s">
        <v>33872</v>
      </c>
    </row>
    <row r="11696" spans="1:4" ht="15" x14ac:dyDescent="0.25">
      <c r="A11696" s="53" t="s">
        <v>16184</v>
      </c>
      <c r="B11696" s="53">
        <v>30</v>
      </c>
      <c r="C11696" s="53" t="s">
        <v>33536</v>
      </c>
      <c r="D11696" s="53" t="s">
        <v>33872</v>
      </c>
    </row>
    <row r="11697" spans="1:4" ht="15" x14ac:dyDescent="0.25">
      <c r="A11697" s="53" t="s">
        <v>16185</v>
      </c>
      <c r="B11697" s="53">
        <v>30</v>
      </c>
      <c r="C11697" s="53" t="s">
        <v>33536</v>
      </c>
      <c r="D11697" s="53" t="s">
        <v>33872</v>
      </c>
    </row>
    <row r="11698" spans="1:4" ht="15" x14ac:dyDescent="0.25">
      <c r="A11698" s="53" t="s">
        <v>16186</v>
      </c>
      <c r="B11698" s="53">
        <v>30</v>
      </c>
      <c r="C11698" s="53" t="s">
        <v>33536</v>
      </c>
      <c r="D11698" s="53" t="s">
        <v>33872</v>
      </c>
    </row>
    <row r="11699" spans="1:4" ht="15" x14ac:dyDescent="0.25">
      <c r="A11699" s="53" t="s">
        <v>16187</v>
      </c>
      <c r="B11699" s="53">
        <v>30</v>
      </c>
      <c r="C11699" s="53" t="s">
        <v>33536</v>
      </c>
      <c r="D11699" s="53" t="s">
        <v>33872</v>
      </c>
    </row>
    <row r="11700" spans="1:4" ht="15" x14ac:dyDescent="0.25">
      <c r="A11700" s="53" t="s">
        <v>16188</v>
      </c>
      <c r="B11700" s="53">
        <v>30</v>
      </c>
      <c r="C11700" s="53"/>
      <c r="D11700" s="53" t="s">
        <v>33872</v>
      </c>
    </row>
    <row r="11701" spans="1:4" ht="15" x14ac:dyDescent="0.25">
      <c r="A11701" s="53" t="s">
        <v>16189</v>
      </c>
      <c r="B11701" s="53">
        <v>30</v>
      </c>
      <c r="C11701" s="53" t="s">
        <v>33536</v>
      </c>
      <c r="D11701" s="53" t="s">
        <v>33872</v>
      </c>
    </row>
    <row r="11702" spans="1:4" ht="15" x14ac:dyDescent="0.25">
      <c r="A11702" s="53" t="s">
        <v>16190</v>
      </c>
      <c r="B11702" s="53">
        <v>30</v>
      </c>
      <c r="C11702" s="53" t="s">
        <v>33536</v>
      </c>
      <c r="D11702" s="53" t="s">
        <v>33872</v>
      </c>
    </row>
    <row r="11703" spans="1:4" ht="15" x14ac:dyDescent="0.25">
      <c r="A11703" s="53" t="s">
        <v>16191</v>
      </c>
      <c r="B11703" s="53">
        <v>60</v>
      </c>
      <c r="C11703" s="53" t="s">
        <v>33536</v>
      </c>
      <c r="D11703" s="53" t="s">
        <v>33872</v>
      </c>
    </row>
    <row r="11704" spans="1:4" ht="15" x14ac:dyDescent="0.25">
      <c r="A11704" s="53" t="s">
        <v>16192</v>
      </c>
      <c r="B11704" s="53">
        <v>30</v>
      </c>
      <c r="C11704" s="53" t="s">
        <v>33536</v>
      </c>
      <c r="D11704" s="53" t="s">
        <v>33872</v>
      </c>
    </row>
    <row r="11705" spans="1:4" ht="15" x14ac:dyDescent="0.25">
      <c r="A11705" s="53" t="s">
        <v>16193</v>
      </c>
      <c r="B11705" s="53">
        <v>50</v>
      </c>
      <c r="C11705" s="53" t="s">
        <v>33536</v>
      </c>
      <c r="D11705" s="53" t="s">
        <v>33872</v>
      </c>
    </row>
    <row r="11706" spans="1:4" ht="15" x14ac:dyDescent="0.25">
      <c r="A11706" s="53" t="s">
        <v>16194</v>
      </c>
      <c r="B11706" s="53">
        <v>50</v>
      </c>
      <c r="C11706" s="53" t="s">
        <v>33536</v>
      </c>
      <c r="D11706" s="53" t="s">
        <v>33872</v>
      </c>
    </row>
    <row r="11707" spans="1:4" ht="15" x14ac:dyDescent="0.25">
      <c r="A11707" s="53" t="s">
        <v>16195</v>
      </c>
      <c r="B11707" s="53">
        <v>50</v>
      </c>
      <c r="C11707" s="53" t="s">
        <v>33536</v>
      </c>
      <c r="D11707" s="53" t="s">
        <v>33872</v>
      </c>
    </row>
    <row r="11708" spans="1:4" ht="15" x14ac:dyDescent="0.25">
      <c r="A11708" s="53" t="s">
        <v>16196</v>
      </c>
      <c r="B11708" s="53">
        <v>50</v>
      </c>
      <c r="C11708" s="53" t="s">
        <v>33536</v>
      </c>
      <c r="D11708" s="53" t="s">
        <v>33872</v>
      </c>
    </row>
    <row r="11709" spans="1:4" ht="15" x14ac:dyDescent="0.25">
      <c r="A11709" s="53" t="s">
        <v>16197</v>
      </c>
      <c r="B11709" s="53">
        <v>30</v>
      </c>
      <c r="C11709" s="53" t="s">
        <v>33536</v>
      </c>
      <c r="D11709" s="53" t="s">
        <v>33872</v>
      </c>
    </row>
    <row r="11710" spans="1:4" ht="15" x14ac:dyDescent="0.25">
      <c r="A11710" s="53" t="s">
        <v>16198</v>
      </c>
      <c r="B11710" s="53">
        <v>30</v>
      </c>
      <c r="C11710" s="53" t="s">
        <v>33536</v>
      </c>
      <c r="D11710" s="53" t="s">
        <v>33872</v>
      </c>
    </row>
    <row r="11711" spans="1:4" ht="15" x14ac:dyDescent="0.25">
      <c r="A11711" s="53" t="s">
        <v>16199</v>
      </c>
      <c r="B11711" s="53">
        <v>30</v>
      </c>
      <c r="C11711" s="53" t="s">
        <v>33536</v>
      </c>
      <c r="D11711" s="53" t="s">
        <v>33872</v>
      </c>
    </row>
    <row r="11712" spans="1:4" ht="15" x14ac:dyDescent="0.25">
      <c r="A11712" s="53" t="s">
        <v>16200</v>
      </c>
      <c r="B11712" s="53">
        <v>30</v>
      </c>
      <c r="C11712" s="53" t="s">
        <v>33536</v>
      </c>
      <c r="D11712" s="53" t="s">
        <v>33872</v>
      </c>
    </row>
    <row r="11713" spans="1:4" ht="15" x14ac:dyDescent="0.25">
      <c r="A11713" s="53" t="s">
        <v>16201</v>
      </c>
      <c r="B11713" s="53">
        <v>30</v>
      </c>
      <c r="C11713" s="53" t="s">
        <v>33536</v>
      </c>
      <c r="D11713" s="53" t="s">
        <v>33872</v>
      </c>
    </row>
    <row r="11714" spans="1:4" ht="15" x14ac:dyDescent="0.25">
      <c r="A11714" s="53" t="s">
        <v>16202</v>
      </c>
      <c r="B11714" s="53">
        <v>30</v>
      </c>
      <c r="C11714" s="53" t="s">
        <v>33536</v>
      </c>
      <c r="D11714" s="53" t="s">
        <v>33872</v>
      </c>
    </row>
    <row r="11715" spans="1:4" ht="15" x14ac:dyDescent="0.25">
      <c r="A11715" s="53" t="s">
        <v>16203</v>
      </c>
      <c r="B11715" s="53">
        <v>40</v>
      </c>
      <c r="C11715" s="53" t="s">
        <v>33536</v>
      </c>
      <c r="D11715" s="53" t="s">
        <v>33872</v>
      </c>
    </row>
    <row r="11716" spans="1:4" ht="15" x14ac:dyDescent="0.25">
      <c r="A11716" s="53" t="s">
        <v>16204</v>
      </c>
      <c r="B11716" s="53">
        <v>30</v>
      </c>
      <c r="C11716" s="53" t="s">
        <v>33536</v>
      </c>
      <c r="D11716" s="53" t="s">
        <v>33872</v>
      </c>
    </row>
    <row r="11717" spans="1:4" ht="15" x14ac:dyDescent="0.25">
      <c r="A11717" s="53" t="s">
        <v>16205</v>
      </c>
      <c r="B11717" s="53">
        <v>25</v>
      </c>
      <c r="C11717" s="53" t="s">
        <v>33536</v>
      </c>
      <c r="D11717" s="53" t="s">
        <v>33872</v>
      </c>
    </row>
    <row r="11718" spans="1:4" ht="15" x14ac:dyDescent="0.25">
      <c r="A11718" s="53" t="s">
        <v>16206</v>
      </c>
      <c r="B11718" s="53">
        <v>25</v>
      </c>
      <c r="C11718" s="53" t="s">
        <v>33536</v>
      </c>
      <c r="D11718" s="53" t="s">
        <v>33872</v>
      </c>
    </row>
    <row r="11719" spans="1:4" ht="15" x14ac:dyDescent="0.25">
      <c r="A11719" s="53" t="s">
        <v>16207</v>
      </c>
      <c r="B11719" s="53">
        <v>25</v>
      </c>
      <c r="C11719" s="53" t="s">
        <v>33536</v>
      </c>
      <c r="D11719" s="53" t="s">
        <v>33872</v>
      </c>
    </row>
    <row r="11720" spans="1:4" ht="15" x14ac:dyDescent="0.25">
      <c r="A11720" s="53" t="s">
        <v>16208</v>
      </c>
      <c r="B11720" s="53">
        <v>25</v>
      </c>
      <c r="C11720" s="53" t="s">
        <v>33536</v>
      </c>
      <c r="D11720" s="53" t="s">
        <v>33872</v>
      </c>
    </row>
    <row r="11721" spans="1:4" ht="15" x14ac:dyDescent="0.25">
      <c r="A11721" s="53" t="s">
        <v>16209</v>
      </c>
      <c r="B11721" s="53">
        <v>50</v>
      </c>
      <c r="C11721" s="53" t="s">
        <v>33536</v>
      </c>
      <c r="D11721" s="53" t="s">
        <v>33872</v>
      </c>
    </row>
    <row r="11722" spans="1:4" ht="15" x14ac:dyDescent="0.25">
      <c r="A11722" s="53" t="s">
        <v>16210</v>
      </c>
      <c r="B11722" s="53">
        <v>50</v>
      </c>
      <c r="C11722" s="53" t="s">
        <v>33536</v>
      </c>
      <c r="D11722" s="53" t="s">
        <v>33872</v>
      </c>
    </row>
    <row r="11723" spans="1:4" ht="15" x14ac:dyDescent="0.25">
      <c r="A11723" s="53" t="s">
        <v>16211</v>
      </c>
      <c r="B11723" s="53">
        <v>50</v>
      </c>
      <c r="C11723" s="53" t="s">
        <v>33536</v>
      </c>
      <c r="D11723" s="53" t="s">
        <v>33872</v>
      </c>
    </row>
    <row r="11724" spans="1:4" ht="15" x14ac:dyDescent="0.25">
      <c r="A11724" s="53" t="s">
        <v>16212</v>
      </c>
      <c r="B11724" s="53">
        <v>30</v>
      </c>
      <c r="C11724" s="53" t="s">
        <v>33536</v>
      </c>
      <c r="D11724" s="53" t="s">
        <v>33872</v>
      </c>
    </row>
    <row r="11725" spans="1:4" ht="15" x14ac:dyDescent="0.25">
      <c r="A11725" s="53" t="s">
        <v>16213</v>
      </c>
      <c r="B11725" s="53">
        <v>30</v>
      </c>
      <c r="C11725" s="53" t="s">
        <v>33536</v>
      </c>
      <c r="D11725" s="53" t="s">
        <v>33872</v>
      </c>
    </row>
    <row r="11726" spans="1:4" ht="15" x14ac:dyDescent="0.25">
      <c r="A11726" s="53" t="s">
        <v>16214</v>
      </c>
      <c r="B11726" s="53">
        <v>30</v>
      </c>
      <c r="C11726" s="53" t="s">
        <v>33536</v>
      </c>
      <c r="D11726" s="53" t="s">
        <v>33872</v>
      </c>
    </row>
    <row r="11727" spans="1:4" ht="15" x14ac:dyDescent="0.25">
      <c r="A11727" s="53" t="s">
        <v>16215</v>
      </c>
      <c r="B11727" s="53">
        <v>30</v>
      </c>
      <c r="C11727" s="53" t="s">
        <v>33536</v>
      </c>
      <c r="D11727" s="53" t="s">
        <v>33872</v>
      </c>
    </row>
    <row r="11728" spans="1:4" ht="15" x14ac:dyDescent="0.25">
      <c r="A11728" s="53" t="s">
        <v>16216</v>
      </c>
      <c r="B11728" s="53">
        <v>30</v>
      </c>
      <c r="C11728" s="53" t="s">
        <v>33536</v>
      </c>
      <c r="D11728" s="53" t="s">
        <v>33872</v>
      </c>
    </row>
    <row r="11729" spans="1:4" ht="15" x14ac:dyDescent="0.25">
      <c r="A11729" s="53" t="s">
        <v>16217</v>
      </c>
      <c r="B11729" s="53">
        <v>50</v>
      </c>
      <c r="C11729" s="53" t="s">
        <v>33536</v>
      </c>
      <c r="D11729" s="53" t="s">
        <v>33872</v>
      </c>
    </row>
    <row r="11730" spans="1:4" ht="15" x14ac:dyDescent="0.25">
      <c r="A11730" s="53" t="s">
        <v>16218</v>
      </c>
      <c r="B11730" s="53">
        <v>50</v>
      </c>
      <c r="C11730" s="53" t="s">
        <v>33536</v>
      </c>
      <c r="D11730" s="53" t="s">
        <v>33872</v>
      </c>
    </row>
    <row r="11731" spans="1:4" ht="15" x14ac:dyDescent="0.25">
      <c r="A11731" s="53" t="s">
        <v>16219</v>
      </c>
      <c r="B11731" s="53">
        <v>50</v>
      </c>
      <c r="C11731" s="53" t="s">
        <v>33536</v>
      </c>
      <c r="D11731" s="53" t="s">
        <v>33872</v>
      </c>
    </row>
    <row r="11732" spans="1:4" ht="15" x14ac:dyDescent="0.25">
      <c r="A11732" s="53" t="s">
        <v>16220</v>
      </c>
      <c r="B11732" s="53">
        <v>50</v>
      </c>
      <c r="C11732" s="53" t="s">
        <v>33536</v>
      </c>
      <c r="D11732" s="53" t="s">
        <v>33872</v>
      </c>
    </row>
    <row r="11733" spans="1:4" ht="15" x14ac:dyDescent="0.25">
      <c r="A11733" s="53" t="s">
        <v>16221</v>
      </c>
      <c r="B11733" s="53">
        <v>30</v>
      </c>
      <c r="C11733" s="53" t="s">
        <v>33536</v>
      </c>
      <c r="D11733" s="53" t="s">
        <v>33872</v>
      </c>
    </row>
    <row r="11734" spans="1:4" ht="15" x14ac:dyDescent="0.25">
      <c r="A11734" s="53" t="s">
        <v>16222</v>
      </c>
      <c r="B11734" s="53">
        <v>30</v>
      </c>
      <c r="C11734" s="53" t="s">
        <v>33536</v>
      </c>
      <c r="D11734" s="53" t="s">
        <v>33872</v>
      </c>
    </row>
    <row r="11735" spans="1:4" ht="15" x14ac:dyDescent="0.25">
      <c r="A11735" s="53" t="s">
        <v>16223</v>
      </c>
      <c r="B11735" s="53">
        <v>45</v>
      </c>
      <c r="C11735" s="53" t="s">
        <v>33536</v>
      </c>
      <c r="D11735" s="53" t="s">
        <v>33872</v>
      </c>
    </row>
    <row r="11736" spans="1:4" ht="15" x14ac:dyDescent="0.25">
      <c r="A11736" s="53" t="s">
        <v>16224</v>
      </c>
      <c r="B11736" s="53">
        <v>45</v>
      </c>
      <c r="C11736" s="53" t="s">
        <v>33536</v>
      </c>
      <c r="D11736" s="53" t="s">
        <v>33872</v>
      </c>
    </row>
    <row r="11737" spans="1:4" ht="15" x14ac:dyDescent="0.25">
      <c r="A11737" s="53" t="s">
        <v>16225</v>
      </c>
      <c r="B11737" s="53">
        <v>30</v>
      </c>
      <c r="C11737" s="53" t="s">
        <v>33536</v>
      </c>
      <c r="D11737" s="53" t="s">
        <v>33872</v>
      </c>
    </row>
    <row r="11738" spans="1:4" ht="15" x14ac:dyDescent="0.25">
      <c r="A11738" s="53" t="s">
        <v>16226</v>
      </c>
      <c r="B11738" s="53">
        <v>60</v>
      </c>
      <c r="C11738" s="53" t="s">
        <v>33536</v>
      </c>
      <c r="D11738" s="53" t="s">
        <v>33872</v>
      </c>
    </row>
    <row r="11739" spans="1:4" ht="15" x14ac:dyDescent="0.25">
      <c r="A11739" s="53" t="s">
        <v>16227</v>
      </c>
      <c r="B11739" s="53">
        <v>40</v>
      </c>
      <c r="C11739" s="53" t="s">
        <v>33536</v>
      </c>
      <c r="D11739" s="53" t="s">
        <v>33872</v>
      </c>
    </row>
    <row r="11740" spans="1:4" ht="15" x14ac:dyDescent="0.25">
      <c r="A11740" s="53" t="s">
        <v>16228</v>
      </c>
      <c r="B11740" s="53">
        <v>30</v>
      </c>
      <c r="C11740" s="53" t="s">
        <v>33536</v>
      </c>
      <c r="D11740" s="53" t="s">
        <v>33872</v>
      </c>
    </row>
    <row r="11741" spans="1:4" ht="15" x14ac:dyDescent="0.25">
      <c r="A11741" s="53" t="s">
        <v>16229</v>
      </c>
      <c r="B11741" s="53">
        <v>7</v>
      </c>
      <c r="C11741" s="53" t="s">
        <v>33536</v>
      </c>
      <c r="D11741" s="53" t="s">
        <v>33872</v>
      </c>
    </row>
    <row r="11742" spans="1:4" ht="15" x14ac:dyDescent="0.25">
      <c r="A11742" s="53" t="s">
        <v>16230</v>
      </c>
      <c r="B11742" s="53">
        <v>7</v>
      </c>
      <c r="C11742" s="53" t="s">
        <v>33536</v>
      </c>
      <c r="D11742" s="53" t="s">
        <v>33872</v>
      </c>
    </row>
    <row r="11743" spans="1:4" ht="15" x14ac:dyDescent="0.25">
      <c r="A11743" s="53" t="s">
        <v>16231</v>
      </c>
      <c r="B11743" s="53">
        <v>7</v>
      </c>
      <c r="C11743" s="53" t="s">
        <v>33536</v>
      </c>
      <c r="D11743" s="53" t="s">
        <v>33872</v>
      </c>
    </row>
    <row r="11744" spans="1:4" ht="15" x14ac:dyDescent="0.25">
      <c r="A11744" s="53" t="s">
        <v>16232</v>
      </c>
      <c r="B11744" s="53">
        <v>7</v>
      </c>
      <c r="C11744" s="53" t="s">
        <v>33536</v>
      </c>
      <c r="D11744" s="53" t="s">
        <v>33872</v>
      </c>
    </row>
    <row r="11745" spans="1:4" ht="15" x14ac:dyDescent="0.25">
      <c r="A11745" s="53" t="s">
        <v>16233</v>
      </c>
      <c r="B11745" s="53">
        <v>7</v>
      </c>
      <c r="C11745" s="53" t="s">
        <v>33536</v>
      </c>
      <c r="D11745" s="53" t="s">
        <v>33872</v>
      </c>
    </row>
    <row r="11746" spans="1:4" ht="15" x14ac:dyDescent="0.25">
      <c r="A11746" s="53" t="s">
        <v>16234</v>
      </c>
      <c r="B11746" s="53">
        <v>7</v>
      </c>
      <c r="C11746" s="53" t="s">
        <v>33536</v>
      </c>
      <c r="D11746" s="53" t="s">
        <v>33872</v>
      </c>
    </row>
    <row r="11747" spans="1:4" ht="15" x14ac:dyDescent="0.25">
      <c r="A11747" s="53" t="s">
        <v>16235</v>
      </c>
      <c r="B11747" s="53">
        <v>7</v>
      </c>
      <c r="C11747" s="53" t="s">
        <v>33536</v>
      </c>
      <c r="D11747" s="53" t="s">
        <v>33872</v>
      </c>
    </row>
    <row r="11748" spans="1:4" ht="15" x14ac:dyDescent="0.25">
      <c r="A11748" s="53" t="s">
        <v>16236</v>
      </c>
      <c r="B11748" s="53">
        <v>7</v>
      </c>
      <c r="C11748" s="53" t="s">
        <v>33536</v>
      </c>
      <c r="D11748" s="53" t="s">
        <v>33872</v>
      </c>
    </row>
    <row r="11749" spans="1:4" ht="15" x14ac:dyDescent="0.25">
      <c r="A11749" s="53" t="s">
        <v>16237</v>
      </c>
      <c r="B11749" s="53">
        <v>7</v>
      </c>
      <c r="C11749" s="53" t="s">
        <v>33536</v>
      </c>
      <c r="D11749" s="53" t="s">
        <v>33872</v>
      </c>
    </row>
    <row r="11750" spans="1:4" ht="15" x14ac:dyDescent="0.25">
      <c r="A11750" s="53" t="s">
        <v>16238</v>
      </c>
      <c r="B11750" s="53">
        <v>30</v>
      </c>
      <c r="C11750" s="53"/>
      <c r="D11750" s="53" t="s">
        <v>33872</v>
      </c>
    </row>
    <row r="11751" spans="1:4" ht="15" x14ac:dyDescent="0.25">
      <c r="A11751" s="53" t="s">
        <v>16239</v>
      </c>
      <c r="B11751" s="53">
        <v>13</v>
      </c>
      <c r="C11751" s="53" t="s">
        <v>33536</v>
      </c>
      <c r="D11751" s="53" t="s">
        <v>33872</v>
      </c>
    </row>
    <row r="11752" spans="1:4" ht="15" x14ac:dyDescent="0.25">
      <c r="A11752" s="53" t="s">
        <v>16240</v>
      </c>
      <c r="B11752" s="53">
        <v>13</v>
      </c>
      <c r="C11752" s="53" t="s">
        <v>33536</v>
      </c>
      <c r="D11752" s="53" t="s">
        <v>33872</v>
      </c>
    </row>
    <row r="11753" spans="1:4" ht="15" x14ac:dyDescent="0.25">
      <c r="A11753" s="53" t="s">
        <v>16241</v>
      </c>
      <c r="B11753" s="53">
        <v>13</v>
      </c>
      <c r="C11753" s="53" t="s">
        <v>33536</v>
      </c>
      <c r="D11753" s="53" t="s">
        <v>33872</v>
      </c>
    </row>
    <row r="11754" spans="1:4" ht="15" x14ac:dyDescent="0.25">
      <c r="A11754" s="53" t="s">
        <v>16242</v>
      </c>
      <c r="B11754" s="53">
        <v>30</v>
      </c>
      <c r="C11754" s="53" t="s">
        <v>33536</v>
      </c>
      <c r="D11754" s="53" t="s">
        <v>33872</v>
      </c>
    </row>
    <row r="11755" spans="1:4" ht="15" x14ac:dyDescent="0.25">
      <c r="A11755" s="53" t="s">
        <v>16243</v>
      </c>
      <c r="B11755" s="53">
        <v>30</v>
      </c>
      <c r="C11755" s="53" t="s">
        <v>33536</v>
      </c>
      <c r="D11755" s="53" t="s">
        <v>33872</v>
      </c>
    </row>
    <row r="11756" spans="1:4" ht="15" x14ac:dyDescent="0.25">
      <c r="A11756" s="53" t="s">
        <v>16244</v>
      </c>
      <c r="B11756" s="53">
        <v>30</v>
      </c>
      <c r="C11756" s="53" t="s">
        <v>33536</v>
      </c>
      <c r="D11756" s="53" t="s">
        <v>33872</v>
      </c>
    </row>
    <row r="11757" spans="1:4" ht="15" x14ac:dyDescent="0.25">
      <c r="A11757" s="53" t="s">
        <v>16245</v>
      </c>
      <c r="B11757" s="53">
        <v>30</v>
      </c>
      <c r="C11757" s="53" t="s">
        <v>33536</v>
      </c>
      <c r="D11757" s="53" t="s">
        <v>33872</v>
      </c>
    </row>
    <row r="11758" spans="1:4" ht="15" x14ac:dyDescent="0.25">
      <c r="A11758" s="53" t="s">
        <v>16246</v>
      </c>
      <c r="B11758" s="53">
        <v>30</v>
      </c>
      <c r="C11758" s="53" t="s">
        <v>33536</v>
      </c>
      <c r="D11758" s="53" t="s">
        <v>33872</v>
      </c>
    </row>
    <row r="11759" spans="1:4" ht="15" x14ac:dyDescent="0.25">
      <c r="A11759" s="53" t="s">
        <v>16247</v>
      </c>
      <c r="B11759" s="53">
        <v>40</v>
      </c>
      <c r="C11759" s="53"/>
      <c r="D11759" s="53" t="s">
        <v>33872</v>
      </c>
    </row>
    <row r="11760" spans="1:4" ht="15" x14ac:dyDescent="0.25">
      <c r="A11760" s="53" t="s">
        <v>16248</v>
      </c>
      <c r="B11760" s="53">
        <v>30</v>
      </c>
      <c r="C11760" s="53" t="s">
        <v>33536</v>
      </c>
      <c r="D11760" s="53" t="s">
        <v>33872</v>
      </c>
    </row>
    <row r="11761" spans="1:4" ht="15" x14ac:dyDescent="0.25">
      <c r="A11761" s="53" t="s">
        <v>16249</v>
      </c>
      <c r="B11761" s="53">
        <v>30</v>
      </c>
      <c r="C11761" s="53" t="s">
        <v>33536</v>
      </c>
      <c r="D11761" s="53" t="s">
        <v>33872</v>
      </c>
    </row>
    <row r="11762" spans="1:4" ht="15" x14ac:dyDescent="0.25">
      <c r="A11762" s="53" t="s">
        <v>16250</v>
      </c>
      <c r="B11762" s="53">
        <v>30</v>
      </c>
      <c r="C11762" s="53" t="s">
        <v>33536</v>
      </c>
      <c r="D11762" s="53" t="s">
        <v>33872</v>
      </c>
    </row>
    <row r="11763" spans="1:4" ht="15" x14ac:dyDescent="0.25">
      <c r="A11763" s="53" t="s">
        <v>16251</v>
      </c>
      <c r="B11763" s="53">
        <v>30</v>
      </c>
      <c r="C11763" s="53" t="s">
        <v>33536</v>
      </c>
      <c r="D11763" s="53" t="s">
        <v>33872</v>
      </c>
    </row>
    <row r="11764" spans="1:4" ht="15" x14ac:dyDescent="0.25">
      <c r="A11764" s="53" t="s">
        <v>16252</v>
      </c>
      <c r="B11764" s="53">
        <v>15</v>
      </c>
      <c r="C11764" s="53" t="s">
        <v>33536</v>
      </c>
      <c r="D11764" s="53" t="s">
        <v>33872</v>
      </c>
    </row>
    <row r="11765" spans="1:4" ht="15" x14ac:dyDescent="0.25">
      <c r="A11765" s="53" t="s">
        <v>16253</v>
      </c>
      <c r="B11765" s="53">
        <v>15</v>
      </c>
      <c r="C11765" s="53" t="s">
        <v>33536</v>
      </c>
      <c r="D11765" s="53" t="s">
        <v>33872</v>
      </c>
    </row>
    <row r="11766" spans="1:4" ht="15" x14ac:dyDescent="0.25">
      <c r="A11766" s="53" t="s">
        <v>16254</v>
      </c>
      <c r="B11766" s="53">
        <v>15</v>
      </c>
      <c r="C11766" s="53" t="s">
        <v>33536</v>
      </c>
      <c r="D11766" s="53" t="s">
        <v>33872</v>
      </c>
    </row>
    <row r="11767" spans="1:4" ht="15" x14ac:dyDescent="0.25">
      <c r="A11767" s="53" t="s">
        <v>16255</v>
      </c>
      <c r="B11767" s="53">
        <v>15</v>
      </c>
      <c r="C11767" s="53" t="s">
        <v>33536</v>
      </c>
      <c r="D11767" s="53" t="s">
        <v>33872</v>
      </c>
    </row>
    <row r="11768" spans="1:4" ht="15" x14ac:dyDescent="0.25">
      <c r="A11768" s="53" t="s">
        <v>16256</v>
      </c>
      <c r="B11768" s="53">
        <v>15</v>
      </c>
      <c r="C11768" s="53" t="s">
        <v>33536</v>
      </c>
      <c r="D11768" s="53" t="s">
        <v>33872</v>
      </c>
    </row>
    <row r="11769" spans="1:4" ht="15" x14ac:dyDescent="0.25">
      <c r="A11769" s="53" t="s">
        <v>16257</v>
      </c>
      <c r="B11769" s="53">
        <v>15</v>
      </c>
      <c r="C11769" s="53" t="s">
        <v>33536</v>
      </c>
      <c r="D11769" s="53" t="s">
        <v>33872</v>
      </c>
    </row>
    <row r="11770" spans="1:4" ht="15" x14ac:dyDescent="0.25">
      <c r="A11770" s="53" t="s">
        <v>16258</v>
      </c>
      <c r="B11770" s="53">
        <v>15</v>
      </c>
      <c r="C11770" s="53" t="s">
        <v>33536</v>
      </c>
      <c r="D11770" s="53" t="s">
        <v>33872</v>
      </c>
    </row>
    <row r="11771" spans="1:4" ht="15" x14ac:dyDescent="0.25">
      <c r="A11771" s="53" t="s">
        <v>16259</v>
      </c>
      <c r="B11771" s="53">
        <v>15</v>
      </c>
      <c r="C11771" s="53" t="s">
        <v>33536</v>
      </c>
      <c r="D11771" s="53" t="s">
        <v>33872</v>
      </c>
    </row>
    <row r="11772" spans="1:4" ht="15" x14ac:dyDescent="0.25">
      <c r="A11772" s="53" t="s">
        <v>16260</v>
      </c>
      <c r="B11772" s="53">
        <v>30</v>
      </c>
      <c r="C11772" s="53" t="s">
        <v>33536</v>
      </c>
      <c r="D11772" s="53" t="s">
        <v>33872</v>
      </c>
    </row>
    <row r="11773" spans="1:4" ht="15" x14ac:dyDescent="0.25">
      <c r="A11773" s="53" t="s">
        <v>16261</v>
      </c>
      <c r="B11773" s="53">
        <v>30</v>
      </c>
      <c r="C11773" s="53" t="s">
        <v>33536</v>
      </c>
      <c r="D11773" s="53" t="s">
        <v>33872</v>
      </c>
    </row>
    <row r="11774" spans="1:4" ht="15" x14ac:dyDescent="0.25">
      <c r="A11774" s="53" t="s">
        <v>16262</v>
      </c>
      <c r="B11774" s="53">
        <v>30</v>
      </c>
      <c r="C11774" s="53" t="s">
        <v>33536</v>
      </c>
      <c r="D11774" s="53" t="s">
        <v>33872</v>
      </c>
    </row>
    <row r="11775" spans="1:4" ht="15" x14ac:dyDescent="0.25">
      <c r="A11775" s="53" t="s">
        <v>16263</v>
      </c>
      <c r="B11775" s="53">
        <v>30</v>
      </c>
      <c r="C11775" s="53" t="s">
        <v>33536</v>
      </c>
      <c r="D11775" s="53" t="s">
        <v>33872</v>
      </c>
    </row>
    <row r="11776" spans="1:4" ht="15" x14ac:dyDescent="0.25">
      <c r="A11776" s="53" t="s">
        <v>16264</v>
      </c>
      <c r="B11776" s="53">
        <v>30</v>
      </c>
      <c r="C11776" s="53" t="s">
        <v>33536</v>
      </c>
      <c r="D11776" s="53" t="s">
        <v>33872</v>
      </c>
    </row>
    <row r="11777" spans="1:4" ht="15" x14ac:dyDescent="0.25">
      <c r="A11777" s="53" t="s">
        <v>16265</v>
      </c>
      <c r="B11777" s="53">
        <v>30</v>
      </c>
      <c r="C11777" s="53" t="s">
        <v>33536</v>
      </c>
      <c r="D11777" s="53" t="s">
        <v>33872</v>
      </c>
    </row>
    <row r="11778" spans="1:4" ht="15" x14ac:dyDescent="0.25">
      <c r="A11778" s="53" t="s">
        <v>16266</v>
      </c>
      <c r="B11778" s="53">
        <v>30</v>
      </c>
      <c r="C11778" s="53" t="s">
        <v>33536</v>
      </c>
      <c r="D11778" s="53" t="s">
        <v>33872</v>
      </c>
    </row>
    <row r="11779" spans="1:4" ht="15" x14ac:dyDescent="0.25">
      <c r="A11779" s="53" t="s">
        <v>16267</v>
      </c>
      <c r="B11779" s="53">
        <v>30</v>
      </c>
      <c r="C11779" s="53" t="s">
        <v>33536</v>
      </c>
      <c r="D11779" s="53" t="s">
        <v>33872</v>
      </c>
    </row>
    <row r="11780" spans="1:4" ht="15" x14ac:dyDescent="0.25">
      <c r="A11780" s="53" t="s">
        <v>16268</v>
      </c>
      <c r="B11780" s="53">
        <v>15</v>
      </c>
      <c r="C11780" s="53" t="s">
        <v>33536</v>
      </c>
      <c r="D11780" s="53" t="s">
        <v>33872</v>
      </c>
    </row>
    <row r="11781" spans="1:4" ht="15" x14ac:dyDescent="0.25">
      <c r="A11781" s="53" t="s">
        <v>16269</v>
      </c>
      <c r="B11781" s="53">
        <v>15</v>
      </c>
      <c r="C11781" s="53" t="s">
        <v>33536</v>
      </c>
      <c r="D11781" s="53" t="s">
        <v>33872</v>
      </c>
    </row>
    <row r="11782" spans="1:4" ht="15" x14ac:dyDescent="0.25">
      <c r="A11782" s="53" t="s">
        <v>16270</v>
      </c>
      <c r="B11782" s="53">
        <v>15</v>
      </c>
      <c r="C11782" s="53" t="s">
        <v>33536</v>
      </c>
      <c r="D11782" s="53" t="s">
        <v>33872</v>
      </c>
    </row>
    <row r="11783" spans="1:4" ht="15" x14ac:dyDescent="0.25">
      <c r="A11783" s="53" t="s">
        <v>16271</v>
      </c>
      <c r="B11783" s="53">
        <v>15</v>
      </c>
      <c r="C11783" s="53" t="s">
        <v>33536</v>
      </c>
      <c r="D11783" s="53" t="s">
        <v>33872</v>
      </c>
    </row>
    <row r="11784" spans="1:4" ht="15" x14ac:dyDescent="0.25">
      <c r="A11784" s="53" t="s">
        <v>16272</v>
      </c>
      <c r="B11784" s="53">
        <v>15</v>
      </c>
      <c r="C11784" s="53" t="s">
        <v>33536</v>
      </c>
      <c r="D11784" s="53" t="s">
        <v>33872</v>
      </c>
    </row>
    <row r="11785" spans="1:4" ht="15" x14ac:dyDescent="0.25">
      <c r="A11785" s="53" t="s">
        <v>16273</v>
      </c>
      <c r="B11785" s="53">
        <v>15</v>
      </c>
      <c r="C11785" s="53" t="s">
        <v>33536</v>
      </c>
      <c r="D11785" s="53" t="s">
        <v>33872</v>
      </c>
    </row>
    <row r="11786" spans="1:4" ht="15" x14ac:dyDescent="0.25">
      <c r="A11786" s="53" t="s">
        <v>16274</v>
      </c>
      <c r="B11786" s="53">
        <v>15</v>
      </c>
      <c r="C11786" s="53" t="s">
        <v>33536</v>
      </c>
      <c r="D11786" s="53" t="s">
        <v>33872</v>
      </c>
    </row>
    <row r="11787" spans="1:4" ht="15" x14ac:dyDescent="0.25">
      <c r="A11787" s="53" t="s">
        <v>16275</v>
      </c>
      <c r="B11787" s="53">
        <v>15</v>
      </c>
      <c r="C11787" s="53" t="s">
        <v>33536</v>
      </c>
      <c r="D11787" s="53" t="s">
        <v>33872</v>
      </c>
    </row>
    <row r="11788" spans="1:4" ht="15" x14ac:dyDescent="0.25">
      <c r="A11788" s="53" t="s">
        <v>16276</v>
      </c>
      <c r="B11788" s="53">
        <v>15</v>
      </c>
      <c r="C11788" s="53" t="s">
        <v>33536</v>
      </c>
      <c r="D11788" s="53" t="s">
        <v>33872</v>
      </c>
    </row>
    <row r="11789" spans="1:4" ht="15" x14ac:dyDescent="0.25">
      <c r="A11789" s="53" t="s">
        <v>16277</v>
      </c>
      <c r="B11789" s="53">
        <v>15</v>
      </c>
      <c r="C11789" s="53" t="s">
        <v>33536</v>
      </c>
      <c r="D11789" s="53" t="s">
        <v>33872</v>
      </c>
    </row>
    <row r="11790" spans="1:4" ht="15" x14ac:dyDescent="0.25">
      <c r="A11790" s="53" t="s">
        <v>16278</v>
      </c>
      <c r="B11790" s="53">
        <v>30</v>
      </c>
      <c r="C11790" s="53"/>
      <c r="D11790" s="53" t="s">
        <v>33872</v>
      </c>
    </row>
    <row r="11791" spans="1:4" ht="15" x14ac:dyDescent="0.25">
      <c r="A11791" s="53" t="s">
        <v>16279</v>
      </c>
      <c r="B11791" s="53">
        <v>15</v>
      </c>
      <c r="C11791" s="53" t="s">
        <v>33536</v>
      </c>
      <c r="D11791" s="53" t="s">
        <v>33872</v>
      </c>
    </row>
    <row r="11792" spans="1:4" ht="15" x14ac:dyDescent="0.25">
      <c r="A11792" s="53" t="s">
        <v>16280</v>
      </c>
      <c r="B11792" s="53">
        <v>30</v>
      </c>
      <c r="C11792" s="53" t="s">
        <v>33536</v>
      </c>
      <c r="D11792" s="53" t="s">
        <v>33872</v>
      </c>
    </row>
    <row r="11793" spans="1:4" ht="15" x14ac:dyDescent="0.25">
      <c r="A11793" s="53" t="s">
        <v>16281</v>
      </c>
      <c r="B11793" s="53">
        <v>30</v>
      </c>
      <c r="C11793" s="53" t="s">
        <v>33536</v>
      </c>
      <c r="D11793" s="53" t="s">
        <v>33872</v>
      </c>
    </row>
    <row r="11794" spans="1:4" ht="15" x14ac:dyDescent="0.25">
      <c r="A11794" s="53" t="s">
        <v>16282</v>
      </c>
      <c r="B11794" s="53">
        <v>15</v>
      </c>
      <c r="C11794" s="53" t="s">
        <v>33536</v>
      </c>
      <c r="D11794" s="53" t="s">
        <v>33872</v>
      </c>
    </row>
    <row r="11795" spans="1:4" ht="15" x14ac:dyDescent="0.25">
      <c r="A11795" s="53" t="s">
        <v>16283</v>
      </c>
      <c r="B11795" s="53">
        <v>15</v>
      </c>
      <c r="C11795" s="53" t="s">
        <v>33536</v>
      </c>
      <c r="D11795" s="53" t="s">
        <v>33872</v>
      </c>
    </row>
    <row r="11796" spans="1:4" ht="15" x14ac:dyDescent="0.25">
      <c r="A11796" s="53" t="s">
        <v>16284</v>
      </c>
      <c r="B11796" s="53">
        <v>15</v>
      </c>
      <c r="C11796" s="53" t="s">
        <v>33536</v>
      </c>
      <c r="D11796" s="53" t="s">
        <v>33872</v>
      </c>
    </row>
    <row r="11797" spans="1:4" ht="15" x14ac:dyDescent="0.25">
      <c r="A11797" s="53" t="s">
        <v>16285</v>
      </c>
      <c r="B11797" s="53">
        <v>15</v>
      </c>
      <c r="C11797" s="53" t="s">
        <v>33536</v>
      </c>
      <c r="D11797" s="53" t="s">
        <v>33872</v>
      </c>
    </row>
    <row r="11798" spans="1:4" ht="15" x14ac:dyDescent="0.25">
      <c r="A11798" s="53" t="s">
        <v>16286</v>
      </c>
      <c r="B11798" s="53">
        <v>15</v>
      </c>
      <c r="C11798" s="53" t="s">
        <v>33536</v>
      </c>
      <c r="D11798" s="53" t="s">
        <v>33872</v>
      </c>
    </row>
    <row r="11799" spans="1:4" ht="15" x14ac:dyDescent="0.25">
      <c r="A11799" s="53" t="s">
        <v>16287</v>
      </c>
      <c r="B11799" s="53">
        <v>15</v>
      </c>
      <c r="C11799" s="53" t="s">
        <v>33536</v>
      </c>
      <c r="D11799" s="53" t="s">
        <v>33872</v>
      </c>
    </row>
    <row r="11800" spans="1:4" ht="15" x14ac:dyDescent="0.25">
      <c r="A11800" s="53" t="s">
        <v>16288</v>
      </c>
      <c r="B11800" s="53">
        <v>15</v>
      </c>
      <c r="C11800" s="53" t="s">
        <v>33536</v>
      </c>
      <c r="D11800" s="53" t="s">
        <v>33872</v>
      </c>
    </row>
    <row r="11801" spans="1:4" ht="15" x14ac:dyDescent="0.25">
      <c r="A11801" s="53" t="s">
        <v>16289</v>
      </c>
      <c r="B11801" s="53">
        <v>30</v>
      </c>
      <c r="C11801" s="53" t="s">
        <v>33536</v>
      </c>
      <c r="D11801" s="53" t="s">
        <v>33872</v>
      </c>
    </row>
    <row r="11802" spans="1:4" ht="15" x14ac:dyDescent="0.25">
      <c r="A11802" s="53" t="s">
        <v>16290</v>
      </c>
      <c r="B11802" s="53">
        <v>30</v>
      </c>
      <c r="C11802" s="53" t="s">
        <v>33536</v>
      </c>
      <c r="D11802" s="53" t="s">
        <v>33872</v>
      </c>
    </row>
    <row r="11803" spans="1:4" ht="15" x14ac:dyDescent="0.25">
      <c r="A11803" s="53" t="s">
        <v>16291</v>
      </c>
      <c r="B11803" s="53">
        <v>30</v>
      </c>
      <c r="C11803" s="53" t="s">
        <v>33536</v>
      </c>
      <c r="D11803" s="53" t="s">
        <v>33872</v>
      </c>
    </row>
    <row r="11804" spans="1:4" ht="15" x14ac:dyDescent="0.25">
      <c r="A11804" s="53" t="s">
        <v>16292</v>
      </c>
      <c r="B11804" s="53">
        <v>30</v>
      </c>
      <c r="C11804" s="53" t="s">
        <v>33536</v>
      </c>
      <c r="D11804" s="53" t="s">
        <v>33872</v>
      </c>
    </row>
    <row r="11805" spans="1:4" ht="15" x14ac:dyDescent="0.25">
      <c r="A11805" s="53" t="s">
        <v>16293</v>
      </c>
      <c r="B11805" s="53">
        <v>30</v>
      </c>
      <c r="C11805" s="53" t="s">
        <v>33536</v>
      </c>
      <c r="D11805" s="53" t="s">
        <v>33872</v>
      </c>
    </row>
    <row r="11806" spans="1:4" ht="15" x14ac:dyDescent="0.25">
      <c r="A11806" s="53" t="s">
        <v>16294</v>
      </c>
      <c r="B11806" s="53">
        <v>30</v>
      </c>
      <c r="C11806" s="53" t="s">
        <v>33536</v>
      </c>
      <c r="D11806" s="53" t="s">
        <v>33872</v>
      </c>
    </row>
    <row r="11807" spans="1:4" ht="15" x14ac:dyDescent="0.25">
      <c r="A11807" s="53" t="s">
        <v>16295</v>
      </c>
      <c r="B11807" s="53">
        <v>30</v>
      </c>
      <c r="C11807" s="53" t="s">
        <v>33536</v>
      </c>
      <c r="D11807" s="53" t="s">
        <v>33872</v>
      </c>
    </row>
    <row r="11808" spans="1:4" ht="15" x14ac:dyDescent="0.25">
      <c r="A11808" s="53" t="s">
        <v>16296</v>
      </c>
      <c r="B11808" s="53">
        <v>30</v>
      </c>
      <c r="C11808" s="53" t="s">
        <v>33536</v>
      </c>
      <c r="D11808" s="53" t="s">
        <v>33872</v>
      </c>
    </row>
    <row r="11809" spans="1:4" ht="15" x14ac:dyDescent="0.25">
      <c r="A11809" s="53" t="s">
        <v>16297</v>
      </c>
      <c r="B11809" s="53">
        <v>30</v>
      </c>
      <c r="C11809" s="53" t="s">
        <v>33536</v>
      </c>
      <c r="D11809" s="53" t="s">
        <v>33872</v>
      </c>
    </row>
    <row r="11810" spans="1:4" ht="15" x14ac:dyDescent="0.25">
      <c r="A11810" s="53" t="s">
        <v>16298</v>
      </c>
      <c r="B11810" s="53">
        <v>30</v>
      </c>
      <c r="C11810" s="53" t="s">
        <v>33536</v>
      </c>
      <c r="D11810" s="53" t="s">
        <v>33872</v>
      </c>
    </row>
    <row r="11811" spans="1:4" ht="15" x14ac:dyDescent="0.25">
      <c r="A11811" s="53" t="s">
        <v>16299</v>
      </c>
      <c r="B11811" s="53">
        <v>30</v>
      </c>
      <c r="C11811" s="53" t="s">
        <v>33536</v>
      </c>
      <c r="D11811" s="53" t="s">
        <v>33872</v>
      </c>
    </row>
    <row r="11812" spans="1:4" ht="15" x14ac:dyDescent="0.25">
      <c r="A11812" s="53" t="s">
        <v>16300</v>
      </c>
      <c r="B11812" s="53">
        <v>30</v>
      </c>
      <c r="C11812" s="53"/>
      <c r="D11812" s="53" t="s">
        <v>33872</v>
      </c>
    </row>
    <row r="11813" spans="1:4" ht="15" x14ac:dyDescent="0.25">
      <c r="A11813" s="53" t="s">
        <v>16301</v>
      </c>
      <c r="B11813" s="53">
        <v>60</v>
      </c>
      <c r="C11813" s="53" t="s">
        <v>33536</v>
      </c>
      <c r="D11813" s="53" t="s">
        <v>33872</v>
      </c>
    </row>
    <row r="11814" spans="1:4" ht="15" x14ac:dyDescent="0.25">
      <c r="A11814" s="53" t="s">
        <v>16302</v>
      </c>
      <c r="B11814" s="53">
        <v>45</v>
      </c>
      <c r="C11814" s="53" t="s">
        <v>33536</v>
      </c>
      <c r="D11814" s="53" t="s">
        <v>33872</v>
      </c>
    </row>
    <row r="11815" spans="1:4" ht="15" x14ac:dyDescent="0.25">
      <c r="A11815" s="53" t="s">
        <v>16303</v>
      </c>
      <c r="B11815" s="53">
        <v>30</v>
      </c>
      <c r="C11815" s="53"/>
      <c r="D11815" s="53" t="s">
        <v>33872</v>
      </c>
    </row>
    <row r="11816" spans="1:4" ht="15" x14ac:dyDescent="0.25">
      <c r="A11816" s="53" t="s">
        <v>16304</v>
      </c>
      <c r="B11816" s="53">
        <v>30</v>
      </c>
      <c r="C11816" s="53"/>
      <c r="D11816" s="53" t="s">
        <v>33872</v>
      </c>
    </row>
    <row r="11817" spans="1:4" ht="15" x14ac:dyDescent="0.25">
      <c r="A11817" s="53" t="s">
        <v>16305</v>
      </c>
      <c r="B11817" s="53">
        <v>30</v>
      </c>
      <c r="C11817" s="53"/>
      <c r="D11817" s="53" t="s">
        <v>33872</v>
      </c>
    </row>
    <row r="11818" spans="1:4" ht="15" x14ac:dyDescent="0.25">
      <c r="A11818" s="53" t="s">
        <v>16306</v>
      </c>
      <c r="B11818" s="53">
        <v>30</v>
      </c>
      <c r="C11818" s="53"/>
      <c r="D11818" s="53" t="s">
        <v>33872</v>
      </c>
    </row>
    <row r="11819" spans="1:4" ht="15" x14ac:dyDescent="0.25">
      <c r="A11819" s="53" t="s">
        <v>16307</v>
      </c>
      <c r="B11819" s="53">
        <v>30</v>
      </c>
      <c r="C11819" s="53"/>
      <c r="D11819" s="53" t="s">
        <v>33872</v>
      </c>
    </row>
    <row r="11820" spans="1:4" ht="15" x14ac:dyDescent="0.25">
      <c r="A11820" s="53" t="s">
        <v>16308</v>
      </c>
      <c r="B11820" s="53">
        <v>30</v>
      </c>
      <c r="C11820" s="53"/>
      <c r="D11820" s="53" t="s">
        <v>33872</v>
      </c>
    </row>
    <row r="11821" spans="1:4" ht="15" x14ac:dyDescent="0.25">
      <c r="A11821" s="53" t="s">
        <v>16309</v>
      </c>
      <c r="B11821" s="53">
        <v>30</v>
      </c>
      <c r="C11821" s="53"/>
      <c r="D11821" s="53" t="s">
        <v>33872</v>
      </c>
    </row>
    <row r="11822" spans="1:4" ht="15" x14ac:dyDescent="0.25">
      <c r="A11822" s="53" t="s">
        <v>16310</v>
      </c>
      <c r="B11822" s="53">
        <v>30</v>
      </c>
      <c r="C11822" s="53"/>
      <c r="D11822" s="53" t="s">
        <v>33872</v>
      </c>
    </row>
    <row r="11823" spans="1:4" ht="15" x14ac:dyDescent="0.25">
      <c r="A11823" s="53" t="s">
        <v>16311</v>
      </c>
      <c r="B11823" s="53">
        <v>30</v>
      </c>
      <c r="C11823" s="53" t="s">
        <v>33536</v>
      </c>
      <c r="D11823" s="53" t="s">
        <v>33872</v>
      </c>
    </row>
    <row r="11824" spans="1:4" ht="15" x14ac:dyDescent="0.25">
      <c r="A11824" s="53" t="s">
        <v>16312</v>
      </c>
      <c r="B11824" s="53">
        <v>20</v>
      </c>
      <c r="C11824" s="53" t="s">
        <v>33536</v>
      </c>
      <c r="D11824" s="53" t="s">
        <v>33872</v>
      </c>
    </row>
    <row r="11825" spans="1:4" ht="15" x14ac:dyDescent="0.25">
      <c r="A11825" s="53" t="s">
        <v>16313</v>
      </c>
      <c r="B11825" s="53">
        <v>30</v>
      </c>
      <c r="C11825" s="53" t="s">
        <v>33536</v>
      </c>
      <c r="D11825" s="53" t="s">
        <v>33872</v>
      </c>
    </row>
    <row r="11826" spans="1:4" ht="15" x14ac:dyDescent="0.25">
      <c r="A11826" s="53" t="s">
        <v>33661</v>
      </c>
      <c r="B11826" s="53">
        <v>30</v>
      </c>
      <c r="C11826" s="53" t="s">
        <v>33564</v>
      </c>
      <c r="D11826" s="53" t="s">
        <v>33873</v>
      </c>
    </row>
    <row r="11827" spans="1:4" ht="15" x14ac:dyDescent="0.25">
      <c r="A11827" s="53" t="s">
        <v>16314</v>
      </c>
      <c r="B11827" s="53">
        <v>30</v>
      </c>
      <c r="C11827" s="53" t="s">
        <v>33536</v>
      </c>
      <c r="D11827" s="53" t="s">
        <v>33873</v>
      </c>
    </row>
    <row r="11828" spans="1:4" ht="15" x14ac:dyDescent="0.25">
      <c r="A11828" s="53" t="s">
        <v>16315</v>
      </c>
      <c r="B11828" s="53">
        <v>30</v>
      </c>
      <c r="C11828" s="53" t="s">
        <v>33536</v>
      </c>
      <c r="D11828" s="53" t="s">
        <v>33872</v>
      </c>
    </row>
    <row r="11829" spans="1:4" ht="15" x14ac:dyDescent="0.25">
      <c r="A11829" s="53" t="s">
        <v>16316</v>
      </c>
      <c r="B11829" s="53">
        <v>30</v>
      </c>
      <c r="C11829" s="53" t="s">
        <v>33536</v>
      </c>
      <c r="D11829" s="53" t="s">
        <v>33873</v>
      </c>
    </row>
    <row r="11830" spans="1:4" ht="15" x14ac:dyDescent="0.25">
      <c r="A11830" s="53" t="s">
        <v>16317</v>
      </c>
      <c r="B11830" s="53">
        <v>30</v>
      </c>
      <c r="C11830" s="53" t="s">
        <v>33536</v>
      </c>
      <c r="D11830" s="53" t="s">
        <v>33872</v>
      </c>
    </row>
    <row r="11831" spans="1:4" ht="15" x14ac:dyDescent="0.25">
      <c r="A11831" s="53" t="s">
        <v>16318</v>
      </c>
      <c r="B11831" s="53">
        <v>30</v>
      </c>
      <c r="C11831" s="53" t="s">
        <v>33536</v>
      </c>
      <c r="D11831" s="53" t="s">
        <v>33873</v>
      </c>
    </row>
    <row r="11832" spans="1:4" ht="15" x14ac:dyDescent="0.25">
      <c r="A11832" s="53" t="s">
        <v>16319</v>
      </c>
      <c r="B11832" s="53">
        <v>30</v>
      </c>
      <c r="C11832" s="53" t="s">
        <v>33536</v>
      </c>
      <c r="D11832" s="53" t="s">
        <v>33872</v>
      </c>
    </row>
    <row r="11833" spans="1:4" ht="15" x14ac:dyDescent="0.25">
      <c r="A11833" s="53" t="s">
        <v>16320</v>
      </c>
      <c r="B11833" s="53">
        <v>30</v>
      </c>
      <c r="C11833" s="53" t="s">
        <v>33536</v>
      </c>
      <c r="D11833" s="53" t="s">
        <v>33872</v>
      </c>
    </row>
    <row r="11834" spans="1:4" ht="15" x14ac:dyDescent="0.25">
      <c r="A11834" s="53" t="s">
        <v>33662</v>
      </c>
      <c r="B11834" s="53">
        <v>30</v>
      </c>
      <c r="C11834" s="53" t="s">
        <v>33564</v>
      </c>
      <c r="D11834" s="53" t="s">
        <v>33873</v>
      </c>
    </row>
    <row r="11835" spans="1:4" ht="15" x14ac:dyDescent="0.25">
      <c r="A11835" s="53" t="s">
        <v>16321</v>
      </c>
      <c r="B11835" s="53">
        <v>30</v>
      </c>
      <c r="C11835" s="53" t="s">
        <v>33536</v>
      </c>
      <c r="D11835" s="53" t="s">
        <v>33873</v>
      </c>
    </row>
    <row r="11836" spans="1:4" ht="15" x14ac:dyDescent="0.25">
      <c r="A11836" s="53" t="s">
        <v>16322</v>
      </c>
      <c r="B11836" s="53">
        <v>30</v>
      </c>
      <c r="C11836" s="53" t="s">
        <v>33536</v>
      </c>
      <c r="D11836" s="53" t="s">
        <v>33872</v>
      </c>
    </row>
    <row r="11837" spans="1:4" ht="15" x14ac:dyDescent="0.25">
      <c r="A11837" s="53" t="s">
        <v>16323</v>
      </c>
      <c r="B11837" s="53">
        <v>30</v>
      </c>
      <c r="C11837" s="53" t="s">
        <v>33536</v>
      </c>
      <c r="D11837" s="53" t="s">
        <v>33873</v>
      </c>
    </row>
    <row r="11838" spans="1:4" ht="15" x14ac:dyDescent="0.25">
      <c r="A11838" s="53" t="s">
        <v>16324</v>
      </c>
      <c r="B11838" s="53">
        <v>30</v>
      </c>
      <c r="C11838" s="53" t="s">
        <v>33536</v>
      </c>
      <c r="D11838" s="53" t="s">
        <v>33872</v>
      </c>
    </row>
    <row r="11839" spans="1:4" ht="15" x14ac:dyDescent="0.25">
      <c r="A11839" s="53" t="s">
        <v>16325</v>
      </c>
      <c r="B11839" s="53">
        <v>30</v>
      </c>
      <c r="C11839" s="53" t="s">
        <v>33536</v>
      </c>
      <c r="D11839" s="53" t="s">
        <v>33873</v>
      </c>
    </row>
    <row r="11840" spans="1:4" ht="15" x14ac:dyDescent="0.25">
      <c r="A11840" s="53" t="s">
        <v>16326</v>
      </c>
      <c r="B11840" s="53">
        <v>30</v>
      </c>
      <c r="C11840" s="53" t="s">
        <v>33536</v>
      </c>
      <c r="D11840" s="53" t="s">
        <v>33872</v>
      </c>
    </row>
    <row r="11841" spans="1:4" ht="15" x14ac:dyDescent="0.25">
      <c r="A11841" s="53" t="s">
        <v>16327</v>
      </c>
      <c r="B11841" s="53">
        <v>30</v>
      </c>
      <c r="C11841" s="53" t="s">
        <v>33536</v>
      </c>
      <c r="D11841" s="53" t="s">
        <v>33872</v>
      </c>
    </row>
    <row r="11842" spans="1:4" ht="15" x14ac:dyDescent="0.25">
      <c r="A11842" s="53" t="s">
        <v>16328</v>
      </c>
      <c r="B11842" s="53">
        <v>30</v>
      </c>
      <c r="C11842" s="53" t="s">
        <v>33536</v>
      </c>
      <c r="D11842" s="53" t="s">
        <v>33872</v>
      </c>
    </row>
    <row r="11843" spans="1:4" ht="15" x14ac:dyDescent="0.25">
      <c r="A11843" s="53" t="s">
        <v>16329</v>
      </c>
      <c r="B11843" s="53">
        <v>30</v>
      </c>
      <c r="C11843" s="53" t="s">
        <v>33536</v>
      </c>
      <c r="D11843" s="53" t="s">
        <v>33872</v>
      </c>
    </row>
    <row r="11844" spans="1:4" ht="15" x14ac:dyDescent="0.25">
      <c r="A11844" s="53" t="s">
        <v>16330</v>
      </c>
      <c r="B11844" s="53">
        <v>30</v>
      </c>
      <c r="C11844" s="53" t="s">
        <v>33536</v>
      </c>
      <c r="D11844" s="53" t="s">
        <v>33872</v>
      </c>
    </row>
    <row r="11845" spans="1:4" ht="15" x14ac:dyDescent="0.25">
      <c r="A11845" s="53" t="s">
        <v>16331</v>
      </c>
      <c r="B11845" s="53">
        <v>30</v>
      </c>
      <c r="C11845" s="53" t="s">
        <v>33536</v>
      </c>
      <c r="D11845" s="53" t="s">
        <v>33872</v>
      </c>
    </row>
    <row r="11846" spans="1:4" ht="15" x14ac:dyDescent="0.25">
      <c r="A11846" s="53" t="s">
        <v>16332</v>
      </c>
      <c r="B11846" s="53">
        <v>30</v>
      </c>
      <c r="C11846" s="53" t="s">
        <v>33536</v>
      </c>
      <c r="D11846" s="53" t="s">
        <v>33872</v>
      </c>
    </row>
    <row r="11847" spans="1:4" ht="15" x14ac:dyDescent="0.25">
      <c r="A11847" s="53" t="s">
        <v>16333</v>
      </c>
      <c r="B11847" s="53">
        <v>30</v>
      </c>
      <c r="C11847" s="53" t="s">
        <v>33536</v>
      </c>
      <c r="D11847" s="53" t="s">
        <v>33872</v>
      </c>
    </row>
    <row r="11848" spans="1:4" ht="15" x14ac:dyDescent="0.25">
      <c r="A11848" s="53" t="s">
        <v>16334</v>
      </c>
      <c r="B11848" s="53">
        <v>30</v>
      </c>
      <c r="C11848" s="53" t="s">
        <v>33536</v>
      </c>
      <c r="D11848" s="53" t="s">
        <v>33872</v>
      </c>
    </row>
    <row r="11849" spans="1:4" ht="15" x14ac:dyDescent="0.25">
      <c r="A11849" s="53" t="s">
        <v>16335</v>
      </c>
      <c r="B11849" s="53">
        <v>30</v>
      </c>
      <c r="C11849" s="53" t="s">
        <v>33536</v>
      </c>
      <c r="D11849" s="53" t="s">
        <v>33872</v>
      </c>
    </row>
    <row r="11850" spans="1:4" ht="15" x14ac:dyDescent="0.25">
      <c r="A11850" s="53" t="s">
        <v>16336</v>
      </c>
      <c r="B11850" s="53">
        <v>30</v>
      </c>
      <c r="C11850" s="53" t="s">
        <v>33536</v>
      </c>
      <c r="D11850" s="53" t="s">
        <v>33872</v>
      </c>
    </row>
    <row r="11851" spans="1:4" ht="15" x14ac:dyDescent="0.25">
      <c r="A11851" s="53" t="s">
        <v>16337</v>
      </c>
      <c r="B11851" s="53">
        <v>30</v>
      </c>
      <c r="C11851" s="53" t="s">
        <v>33536</v>
      </c>
      <c r="D11851" s="53" t="s">
        <v>33872</v>
      </c>
    </row>
    <row r="11852" spans="1:4" ht="15" x14ac:dyDescent="0.25">
      <c r="A11852" s="53" t="s">
        <v>16338</v>
      </c>
      <c r="B11852" s="53">
        <v>30</v>
      </c>
      <c r="C11852" s="53" t="s">
        <v>33536</v>
      </c>
      <c r="D11852" s="53" t="s">
        <v>33872</v>
      </c>
    </row>
    <row r="11853" spans="1:4" ht="15" x14ac:dyDescent="0.25">
      <c r="A11853" s="53" t="s">
        <v>16339</v>
      </c>
      <c r="B11853" s="53">
        <v>30</v>
      </c>
      <c r="C11853" s="53" t="s">
        <v>33536</v>
      </c>
      <c r="D11853" s="53" t="s">
        <v>33872</v>
      </c>
    </row>
    <row r="11854" spans="1:4" ht="15" x14ac:dyDescent="0.25">
      <c r="A11854" s="53" t="s">
        <v>16340</v>
      </c>
      <c r="B11854" s="53">
        <v>30</v>
      </c>
      <c r="C11854" s="53" t="s">
        <v>33536</v>
      </c>
      <c r="D11854" s="53" t="s">
        <v>33872</v>
      </c>
    </row>
    <row r="11855" spans="1:4" ht="15" x14ac:dyDescent="0.25">
      <c r="A11855" s="53" t="s">
        <v>16341</v>
      </c>
      <c r="B11855" s="53">
        <v>30</v>
      </c>
      <c r="C11855" s="53" t="s">
        <v>33536</v>
      </c>
      <c r="D11855" s="53" t="s">
        <v>33872</v>
      </c>
    </row>
    <row r="11856" spans="1:4" ht="15" x14ac:dyDescent="0.25">
      <c r="A11856" s="53" t="s">
        <v>33663</v>
      </c>
      <c r="B11856" s="53">
        <v>30</v>
      </c>
      <c r="C11856" s="53" t="s">
        <v>33564</v>
      </c>
      <c r="D11856" s="53" t="s">
        <v>33873</v>
      </c>
    </row>
    <row r="11857" spans="1:4" ht="15" x14ac:dyDescent="0.25">
      <c r="A11857" s="53" t="s">
        <v>16342</v>
      </c>
      <c r="B11857" s="53">
        <v>30</v>
      </c>
      <c r="C11857" s="53" t="s">
        <v>33536</v>
      </c>
      <c r="D11857" s="53" t="s">
        <v>33873</v>
      </c>
    </row>
    <row r="11858" spans="1:4" ht="15" x14ac:dyDescent="0.25">
      <c r="A11858" s="53" t="s">
        <v>16343</v>
      </c>
      <c r="B11858" s="53">
        <v>30</v>
      </c>
      <c r="C11858" s="53" t="s">
        <v>33536</v>
      </c>
      <c r="D11858" s="53" t="s">
        <v>33872</v>
      </c>
    </row>
    <row r="11859" spans="1:4" ht="15" x14ac:dyDescent="0.25">
      <c r="A11859" s="53" t="s">
        <v>16344</v>
      </c>
      <c r="B11859" s="53">
        <v>30</v>
      </c>
      <c r="C11859" s="53" t="s">
        <v>33536</v>
      </c>
      <c r="D11859" s="53" t="s">
        <v>33873</v>
      </c>
    </row>
    <row r="11860" spans="1:4" ht="15" x14ac:dyDescent="0.25">
      <c r="A11860" s="53" t="s">
        <v>16345</v>
      </c>
      <c r="B11860" s="53">
        <v>30</v>
      </c>
      <c r="C11860" s="53" t="s">
        <v>33536</v>
      </c>
      <c r="D11860" s="53" t="s">
        <v>33872</v>
      </c>
    </row>
    <row r="11861" spans="1:4" ht="15" x14ac:dyDescent="0.25">
      <c r="A11861" s="53" t="s">
        <v>16346</v>
      </c>
      <c r="B11861" s="53">
        <v>30</v>
      </c>
      <c r="C11861" s="53" t="s">
        <v>33536</v>
      </c>
      <c r="D11861" s="53" t="s">
        <v>33873</v>
      </c>
    </row>
    <row r="11862" spans="1:4" ht="15" x14ac:dyDescent="0.25">
      <c r="A11862" s="53" t="s">
        <v>16347</v>
      </c>
      <c r="B11862" s="53">
        <v>30</v>
      </c>
      <c r="C11862" s="53" t="s">
        <v>33536</v>
      </c>
      <c r="D11862" s="53" t="s">
        <v>33872</v>
      </c>
    </row>
    <row r="11863" spans="1:4" ht="15" x14ac:dyDescent="0.25">
      <c r="A11863" s="53" t="s">
        <v>16348</v>
      </c>
      <c r="B11863" s="53">
        <v>30</v>
      </c>
      <c r="C11863" s="53" t="s">
        <v>33536</v>
      </c>
      <c r="D11863" s="53" t="s">
        <v>33872</v>
      </c>
    </row>
    <row r="11864" spans="1:4" ht="15" x14ac:dyDescent="0.25">
      <c r="A11864" s="53" t="s">
        <v>33664</v>
      </c>
      <c r="B11864" s="53">
        <v>30</v>
      </c>
      <c r="C11864" s="53" t="s">
        <v>33564</v>
      </c>
      <c r="D11864" s="53" t="s">
        <v>33873</v>
      </c>
    </row>
    <row r="11865" spans="1:4" ht="15" x14ac:dyDescent="0.25">
      <c r="A11865" s="53" t="s">
        <v>16349</v>
      </c>
      <c r="B11865" s="53">
        <v>30</v>
      </c>
      <c r="C11865" s="53" t="s">
        <v>33536</v>
      </c>
      <c r="D11865" s="53" t="s">
        <v>33873</v>
      </c>
    </row>
    <row r="11866" spans="1:4" ht="15" x14ac:dyDescent="0.25">
      <c r="A11866" s="53" t="s">
        <v>16350</v>
      </c>
      <c r="B11866" s="53">
        <v>30</v>
      </c>
      <c r="C11866" s="53" t="s">
        <v>33536</v>
      </c>
      <c r="D11866" s="53" t="s">
        <v>33872</v>
      </c>
    </row>
    <row r="11867" spans="1:4" ht="15" x14ac:dyDescent="0.25">
      <c r="A11867" s="53" t="s">
        <v>16351</v>
      </c>
      <c r="B11867" s="53">
        <v>30</v>
      </c>
      <c r="C11867" s="53" t="s">
        <v>33536</v>
      </c>
      <c r="D11867" s="53" t="s">
        <v>33873</v>
      </c>
    </row>
    <row r="11868" spans="1:4" ht="15" x14ac:dyDescent="0.25">
      <c r="A11868" s="53" t="s">
        <v>16352</v>
      </c>
      <c r="B11868" s="53">
        <v>30</v>
      </c>
      <c r="C11868" s="53" t="s">
        <v>33536</v>
      </c>
      <c r="D11868" s="53" t="s">
        <v>33872</v>
      </c>
    </row>
    <row r="11869" spans="1:4" ht="15" x14ac:dyDescent="0.25">
      <c r="A11869" s="53" t="s">
        <v>16353</v>
      </c>
      <c r="B11869" s="53">
        <v>30</v>
      </c>
      <c r="C11869" s="53" t="s">
        <v>33536</v>
      </c>
      <c r="D11869" s="53" t="s">
        <v>33873</v>
      </c>
    </row>
    <row r="11870" spans="1:4" ht="15" x14ac:dyDescent="0.25">
      <c r="A11870" s="53" t="s">
        <v>16354</v>
      </c>
      <c r="B11870" s="53">
        <v>30</v>
      </c>
      <c r="C11870" s="53" t="s">
        <v>33536</v>
      </c>
      <c r="D11870" s="53" t="s">
        <v>33872</v>
      </c>
    </row>
    <row r="11871" spans="1:4" ht="15" x14ac:dyDescent="0.25">
      <c r="A11871" s="53" t="s">
        <v>16355</v>
      </c>
      <c r="B11871" s="53">
        <v>30</v>
      </c>
      <c r="C11871" s="53" t="s">
        <v>33536</v>
      </c>
      <c r="D11871" s="53" t="s">
        <v>33872</v>
      </c>
    </row>
    <row r="11872" spans="1:4" ht="15" x14ac:dyDescent="0.25">
      <c r="A11872" s="53" t="s">
        <v>33665</v>
      </c>
      <c r="B11872" s="53">
        <v>30</v>
      </c>
      <c r="C11872" s="53" t="s">
        <v>33564</v>
      </c>
      <c r="D11872" s="53" t="s">
        <v>33873</v>
      </c>
    </row>
    <row r="11873" spans="1:4" ht="15" x14ac:dyDescent="0.25">
      <c r="A11873" s="53" t="s">
        <v>16356</v>
      </c>
      <c r="B11873" s="53">
        <v>30</v>
      </c>
      <c r="C11873" s="53" t="s">
        <v>33536</v>
      </c>
      <c r="D11873" s="53" t="s">
        <v>33873</v>
      </c>
    </row>
    <row r="11874" spans="1:4" ht="15" x14ac:dyDescent="0.25">
      <c r="A11874" s="53" t="s">
        <v>16357</v>
      </c>
      <c r="B11874" s="53">
        <v>30</v>
      </c>
      <c r="C11874" s="53" t="s">
        <v>33536</v>
      </c>
      <c r="D11874" s="53" t="s">
        <v>33872</v>
      </c>
    </row>
    <row r="11875" spans="1:4" ht="15" x14ac:dyDescent="0.25">
      <c r="A11875" s="53" t="s">
        <v>16358</v>
      </c>
      <c r="B11875" s="53">
        <v>30</v>
      </c>
      <c r="C11875" s="53" t="s">
        <v>33536</v>
      </c>
      <c r="D11875" s="53" t="s">
        <v>33873</v>
      </c>
    </row>
    <row r="11876" spans="1:4" ht="15" x14ac:dyDescent="0.25">
      <c r="A11876" s="53" t="s">
        <v>16359</v>
      </c>
      <c r="B11876" s="53">
        <v>30</v>
      </c>
      <c r="C11876" s="53" t="s">
        <v>33536</v>
      </c>
      <c r="D11876" s="53" t="s">
        <v>33872</v>
      </c>
    </row>
    <row r="11877" spans="1:4" ht="15" x14ac:dyDescent="0.25">
      <c r="A11877" s="53" t="s">
        <v>16360</v>
      </c>
      <c r="B11877" s="53">
        <v>30</v>
      </c>
      <c r="C11877" s="53" t="s">
        <v>33536</v>
      </c>
      <c r="D11877" s="53" t="s">
        <v>33873</v>
      </c>
    </row>
    <row r="11878" spans="1:4" ht="15" x14ac:dyDescent="0.25">
      <c r="A11878" s="53" t="s">
        <v>16361</v>
      </c>
      <c r="B11878" s="53">
        <v>30</v>
      </c>
      <c r="C11878" s="53" t="s">
        <v>33536</v>
      </c>
      <c r="D11878" s="53" t="s">
        <v>33872</v>
      </c>
    </row>
    <row r="11879" spans="1:4" ht="15" x14ac:dyDescent="0.25">
      <c r="A11879" s="53" t="s">
        <v>16362</v>
      </c>
      <c r="B11879" s="53">
        <v>30</v>
      </c>
      <c r="C11879" s="53" t="s">
        <v>33536</v>
      </c>
      <c r="D11879" s="53" t="s">
        <v>33872</v>
      </c>
    </row>
    <row r="11880" spans="1:4" ht="15" x14ac:dyDescent="0.25">
      <c r="A11880" s="53" t="s">
        <v>33666</v>
      </c>
      <c r="B11880" s="53">
        <v>30</v>
      </c>
      <c r="C11880" s="53" t="s">
        <v>33564</v>
      </c>
      <c r="D11880" s="53" t="s">
        <v>33873</v>
      </c>
    </row>
    <row r="11881" spans="1:4" ht="15" x14ac:dyDescent="0.25">
      <c r="A11881" s="53" t="s">
        <v>16363</v>
      </c>
      <c r="B11881" s="53">
        <v>30</v>
      </c>
      <c r="C11881" s="53" t="s">
        <v>33536</v>
      </c>
      <c r="D11881" s="53" t="s">
        <v>33873</v>
      </c>
    </row>
    <row r="11882" spans="1:4" ht="15" x14ac:dyDescent="0.25">
      <c r="A11882" s="53" t="s">
        <v>16364</v>
      </c>
      <c r="B11882" s="53">
        <v>30</v>
      </c>
      <c r="C11882" s="53" t="s">
        <v>33536</v>
      </c>
      <c r="D11882" s="53" t="s">
        <v>33872</v>
      </c>
    </row>
    <row r="11883" spans="1:4" ht="15" x14ac:dyDescent="0.25">
      <c r="A11883" s="53" t="s">
        <v>16365</v>
      </c>
      <c r="B11883" s="53">
        <v>30</v>
      </c>
      <c r="C11883" s="53" t="s">
        <v>33536</v>
      </c>
      <c r="D11883" s="53" t="s">
        <v>33873</v>
      </c>
    </row>
    <row r="11884" spans="1:4" ht="15" x14ac:dyDescent="0.25">
      <c r="A11884" s="53" t="s">
        <v>16366</v>
      </c>
      <c r="B11884" s="53">
        <v>30</v>
      </c>
      <c r="C11884" s="53" t="s">
        <v>33536</v>
      </c>
      <c r="D11884" s="53" t="s">
        <v>33872</v>
      </c>
    </row>
    <row r="11885" spans="1:4" ht="15" x14ac:dyDescent="0.25">
      <c r="A11885" s="53" t="s">
        <v>16367</v>
      </c>
      <c r="B11885" s="53">
        <v>30</v>
      </c>
      <c r="C11885" s="53" t="s">
        <v>33536</v>
      </c>
      <c r="D11885" s="53" t="s">
        <v>33873</v>
      </c>
    </row>
    <row r="11886" spans="1:4" ht="15" x14ac:dyDescent="0.25">
      <c r="A11886" s="53" t="s">
        <v>16368</v>
      </c>
      <c r="B11886" s="53">
        <v>30</v>
      </c>
      <c r="C11886" s="53" t="s">
        <v>33536</v>
      </c>
      <c r="D11886" s="53" t="s">
        <v>33872</v>
      </c>
    </row>
    <row r="11887" spans="1:4" ht="15" x14ac:dyDescent="0.25">
      <c r="A11887" s="53" t="s">
        <v>16369</v>
      </c>
      <c r="B11887" s="53">
        <v>30</v>
      </c>
      <c r="C11887" s="53" t="s">
        <v>33536</v>
      </c>
      <c r="D11887" s="53" t="s">
        <v>33872</v>
      </c>
    </row>
    <row r="11888" spans="1:4" ht="15" x14ac:dyDescent="0.25">
      <c r="A11888" s="53" t="s">
        <v>33667</v>
      </c>
      <c r="B11888" s="53">
        <v>30</v>
      </c>
      <c r="C11888" s="53" t="s">
        <v>33564</v>
      </c>
      <c r="D11888" s="53" t="s">
        <v>33873</v>
      </c>
    </row>
    <row r="11889" spans="1:4" ht="15" x14ac:dyDescent="0.25">
      <c r="A11889" s="53" t="s">
        <v>16370</v>
      </c>
      <c r="B11889" s="53">
        <v>30</v>
      </c>
      <c r="C11889" s="53" t="s">
        <v>33536</v>
      </c>
      <c r="D11889" s="53" t="s">
        <v>33873</v>
      </c>
    </row>
    <row r="11890" spans="1:4" ht="15" x14ac:dyDescent="0.25">
      <c r="A11890" s="53" t="s">
        <v>16371</v>
      </c>
      <c r="B11890" s="53">
        <v>30</v>
      </c>
      <c r="C11890" s="53" t="s">
        <v>33536</v>
      </c>
      <c r="D11890" s="53" t="s">
        <v>33872</v>
      </c>
    </row>
    <row r="11891" spans="1:4" ht="15" x14ac:dyDescent="0.25">
      <c r="A11891" s="53" t="s">
        <v>16372</v>
      </c>
      <c r="B11891" s="53">
        <v>30</v>
      </c>
      <c r="C11891" s="53" t="s">
        <v>33536</v>
      </c>
      <c r="D11891" s="53" t="s">
        <v>33873</v>
      </c>
    </row>
    <row r="11892" spans="1:4" ht="15" x14ac:dyDescent="0.25">
      <c r="A11892" s="53" t="s">
        <v>16373</v>
      </c>
      <c r="B11892" s="53">
        <v>30</v>
      </c>
      <c r="C11892" s="53" t="s">
        <v>33536</v>
      </c>
      <c r="D11892" s="53" t="s">
        <v>33872</v>
      </c>
    </row>
    <row r="11893" spans="1:4" ht="15" x14ac:dyDescent="0.25">
      <c r="A11893" s="53" t="s">
        <v>16374</v>
      </c>
      <c r="B11893" s="53">
        <v>30</v>
      </c>
      <c r="C11893" s="53" t="s">
        <v>33536</v>
      </c>
      <c r="D11893" s="53" t="s">
        <v>33873</v>
      </c>
    </row>
    <row r="11894" spans="1:4" ht="15" x14ac:dyDescent="0.25">
      <c r="A11894" s="53" t="s">
        <v>16375</v>
      </c>
      <c r="B11894" s="53">
        <v>30</v>
      </c>
      <c r="C11894" s="53" t="s">
        <v>33536</v>
      </c>
      <c r="D11894" s="53" t="s">
        <v>33872</v>
      </c>
    </row>
    <row r="11895" spans="1:4" ht="15" x14ac:dyDescent="0.25">
      <c r="A11895" s="53" t="s">
        <v>16376</v>
      </c>
      <c r="B11895" s="53">
        <v>30</v>
      </c>
      <c r="C11895" s="53" t="s">
        <v>33536</v>
      </c>
      <c r="D11895" s="53" t="s">
        <v>33872</v>
      </c>
    </row>
    <row r="11896" spans="1:4" ht="15" x14ac:dyDescent="0.25">
      <c r="A11896" s="53" t="s">
        <v>33668</v>
      </c>
      <c r="B11896" s="53">
        <v>30</v>
      </c>
      <c r="C11896" s="53" t="s">
        <v>33564</v>
      </c>
      <c r="D11896" s="53" t="s">
        <v>33873</v>
      </c>
    </row>
    <row r="11897" spans="1:4" ht="15" x14ac:dyDescent="0.25">
      <c r="A11897" s="53" t="s">
        <v>16377</v>
      </c>
      <c r="B11897" s="53">
        <v>30</v>
      </c>
      <c r="C11897" s="53" t="s">
        <v>33536</v>
      </c>
      <c r="D11897" s="53" t="s">
        <v>33873</v>
      </c>
    </row>
    <row r="11898" spans="1:4" ht="15" x14ac:dyDescent="0.25">
      <c r="A11898" s="53" t="s">
        <v>16378</v>
      </c>
      <c r="B11898" s="53">
        <v>30</v>
      </c>
      <c r="C11898" s="53" t="s">
        <v>33536</v>
      </c>
      <c r="D11898" s="53" t="s">
        <v>33872</v>
      </c>
    </row>
    <row r="11899" spans="1:4" ht="15" x14ac:dyDescent="0.25">
      <c r="A11899" s="53" t="s">
        <v>16379</v>
      </c>
      <c r="B11899" s="53">
        <v>30</v>
      </c>
      <c r="C11899" s="53" t="s">
        <v>33536</v>
      </c>
      <c r="D11899" s="53" t="s">
        <v>33873</v>
      </c>
    </row>
    <row r="11900" spans="1:4" ht="15" x14ac:dyDescent="0.25">
      <c r="A11900" s="53" t="s">
        <v>16380</v>
      </c>
      <c r="B11900" s="53">
        <v>30</v>
      </c>
      <c r="C11900" s="53" t="s">
        <v>33536</v>
      </c>
      <c r="D11900" s="53" t="s">
        <v>33872</v>
      </c>
    </row>
    <row r="11901" spans="1:4" ht="15" x14ac:dyDescent="0.25">
      <c r="A11901" s="53" t="s">
        <v>16381</v>
      </c>
      <c r="B11901" s="53">
        <v>30</v>
      </c>
      <c r="C11901" s="53" t="s">
        <v>33536</v>
      </c>
      <c r="D11901" s="53" t="s">
        <v>33873</v>
      </c>
    </row>
    <row r="11902" spans="1:4" ht="15" x14ac:dyDescent="0.25">
      <c r="A11902" s="53" t="s">
        <v>16382</v>
      </c>
      <c r="B11902" s="53">
        <v>30</v>
      </c>
      <c r="C11902" s="53" t="s">
        <v>33536</v>
      </c>
      <c r="D11902" s="53" t="s">
        <v>33872</v>
      </c>
    </row>
    <row r="11903" spans="1:4" ht="15" x14ac:dyDescent="0.25">
      <c r="A11903" s="53" t="s">
        <v>33669</v>
      </c>
      <c r="B11903" s="53">
        <v>60</v>
      </c>
      <c r="C11903" s="53" t="s">
        <v>33564</v>
      </c>
      <c r="D11903" s="53" t="s">
        <v>33873</v>
      </c>
    </row>
    <row r="11904" spans="1:4" ht="15" x14ac:dyDescent="0.25">
      <c r="A11904" s="53" t="s">
        <v>16383</v>
      </c>
      <c r="B11904" s="53">
        <v>60</v>
      </c>
      <c r="C11904" s="53" t="s">
        <v>33536</v>
      </c>
      <c r="D11904" s="53" t="s">
        <v>33873</v>
      </c>
    </row>
    <row r="11905" spans="1:4" ht="15" x14ac:dyDescent="0.25">
      <c r="A11905" s="53" t="s">
        <v>16384</v>
      </c>
      <c r="B11905" s="53">
        <v>60</v>
      </c>
      <c r="C11905" s="53" t="s">
        <v>33536</v>
      </c>
      <c r="D11905" s="53" t="s">
        <v>33873</v>
      </c>
    </row>
    <row r="11906" spans="1:4" ht="15" x14ac:dyDescent="0.25">
      <c r="A11906" s="53" t="s">
        <v>16385</v>
      </c>
      <c r="B11906" s="53">
        <v>60</v>
      </c>
      <c r="C11906" s="53" t="s">
        <v>33536</v>
      </c>
      <c r="D11906" s="53" t="s">
        <v>33873</v>
      </c>
    </row>
    <row r="11907" spans="1:4" ht="15" x14ac:dyDescent="0.25">
      <c r="A11907" s="53" t="s">
        <v>16386</v>
      </c>
      <c r="B11907" s="53">
        <v>30</v>
      </c>
      <c r="C11907" s="53" t="s">
        <v>33536</v>
      </c>
      <c r="D11907" s="53" t="s">
        <v>33872</v>
      </c>
    </row>
    <row r="11908" spans="1:4" ht="15" x14ac:dyDescent="0.25">
      <c r="A11908" s="53" t="s">
        <v>16387</v>
      </c>
      <c r="B11908" s="53">
        <v>30</v>
      </c>
      <c r="C11908" s="53" t="s">
        <v>33536</v>
      </c>
      <c r="D11908" s="53" t="s">
        <v>33872</v>
      </c>
    </row>
    <row r="11909" spans="1:4" ht="15" x14ac:dyDescent="0.25">
      <c r="A11909" s="53" t="s">
        <v>16388</v>
      </c>
      <c r="B11909" s="53">
        <v>20</v>
      </c>
      <c r="C11909" s="53" t="s">
        <v>33536</v>
      </c>
      <c r="D11909" s="53" t="s">
        <v>33872</v>
      </c>
    </row>
    <row r="11910" spans="1:4" ht="15" x14ac:dyDescent="0.25">
      <c r="A11910" s="53" t="s">
        <v>16389</v>
      </c>
      <c r="B11910" s="53">
        <v>20</v>
      </c>
      <c r="C11910" s="53" t="s">
        <v>33536</v>
      </c>
      <c r="D11910" s="53" t="s">
        <v>33872</v>
      </c>
    </row>
    <row r="11911" spans="1:4" ht="15" x14ac:dyDescent="0.25">
      <c r="A11911" s="53" t="s">
        <v>16390</v>
      </c>
      <c r="B11911" s="53">
        <v>30</v>
      </c>
      <c r="C11911" s="53" t="s">
        <v>33536</v>
      </c>
      <c r="D11911" s="53" t="s">
        <v>33872</v>
      </c>
    </row>
    <row r="11912" spans="1:4" ht="15" x14ac:dyDescent="0.25">
      <c r="A11912" s="53" t="s">
        <v>16391</v>
      </c>
      <c r="B11912" s="53">
        <v>30</v>
      </c>
      <c r="C11912" s="53" t="s">
        <v>33536</v>
      </c>
      <c r="D11912" s="53" t="s">
        <v>33872</v>
      </c>
    </row>
    <row r="11913" spans="1:4" ht="15" x14ac:dyDescent="0.25">
      <c r="A11913" s="53" t="s">
        <v>16392</v>
      </c>
      <c r="B11913" s="53">
        <v>30</v>
      </c>
      <c r="C11913" s="53" t="s">
        <v>33536</v>
      </c>
      <c r="D11913" s="53" t="s">
        <v>33872</v>
      </c>
    </row>
    <row r="11914" spans="1:4" ht="15" x14ac:dyDescent="0.25">
      <c r="A11914" s="53" t="s">
        <v>16393</v>
      </c>
      <c r="B11914" s="53">
        <v>20</v>
      </c>
      <c r="C11914" s="53" t="s">
        <v>33536</v>
      </c>
      <c r="D11914" s="53" t="s">
        <v>33872</v>
      </c>
    </row>
    <row r="11915" spans="1:4" ht="15" x14ac:dyDescent="0.25">
      <c r="A11915" s="53" t="s">
        <v>16394</v>
      </c>
      <c r="B11915" s="53">
        <v>30</v>
      </c>
      <c r="C11915" s="53" t="s">
        <v>33536</v>
      </c>
      <c r="D11915" s="53" t="s">
        <v>33872</v>
      </c>
    </row>
    <row r="11916" spans="1:4" ht="15" x14ac:dyDescent="0.25">
      <c r="A11916" s="53" t="s">
        <v>16395</v>
      </c>
      <c r="B11916" s="53">
        <v>30</v>
      </c>
      <c r="C11916" s="53" t="s">
        <v>33536</v>
      </c>
      <c r="D11916" s="53" t="s">
        <v>33872</v>
      </c>
    </row>
    <row r="11917" spans="1:4" ht="15" x14ac:dyDescent="0.25">
      <c r="A11917" s="53" t="s">
        <v>16396</v>
      </c>
      <c r="B11917" s="53">
        <v>30</v>
      </c>
      <c r="C11917" s="53" t="s">
        <v>33536</v>
      </c>
      <c r="D11917" s="53" t="s">
        <v>33872</v>
      </c>
    </row>
    <row r="11918" spans="1:4" ht="15" x14ac:dyDescent="0.25">
      <c r="A11918" s="53" t="s">
        <v>16397</v>
      </c>
      <c r="B11918" s="53">
        <v>20</v>
      </c>
      <c r="C11918" s="53" t="s">
        <v>33536</v>
      </c>
      <c r="D11918" s="53" t="s">
        <v>33872</v>
      </c>
    </row>
    <row r="11919" spans="1:4" ht="15" x14ac:dyDescent="0.25">
      <c r="A11919" s="53" t="s">
        <v>16398</v>
      </c>
      <c r="B11919" s="53">
        <v>20</v>
      </c>
      <c r="C11919" s="53" t="s">
        <v>33536</v>
      </c>
      <c r="D11919" s="53" t="s">
        <v>33872</v>
      </c>
    </row>
    <row r="11920" spans="1:4" ht="15" x14ac:dyDescent="0.25">
      <c r="A11920" s="53" t="s">
        <v>16399</v>
      </c>
      <c r="B11920" s="53">
        <v>30</v>
      </c>
      <c r="C11920" s="53" t="s">
        <v>33536</v>
      </c>
      <c r="D11920" s="53" t="s">
        <v>33872</v>
      </c>
    </row>
    <row r="11921" spans="1:4" ht="15" x14ac:dyDescent="0.25">
      <c r="A11921" s="53" t="s">
        <v>16400</v>
      </c>
      <c r="B11921" s="53">
        <v>30</v>
      </c>
      <c r="C11921" s="53" t="s">
        <v>33536</v>
      </c>
      <c r="D11921" s="53" t="s">
        <v>33872</v>
      </c>
    </row>
    <row r="11922" spans="1:4" ht="15" x14ac:dyDescent="0.25">
      <c r="A11922" s="53" t="s">
        <v>16401</v>
      </c>
      <c r="B11922" s="53">
        <v>20</v>
      </c>
      <c r="C11922" s="53" t="s">
        <v>33536</v>
      </c>
      <c r="D11922" s="53" t="s">
        <v>33872</v>
      </c>
    </row>
    <row r="11923" spans="1:4" ht="15" x14ac:dyDescent="0.25">
      <c r="A11923" s="53" t="s">
        <v>16402</v>
      </c>
      <c r="B11923" s="53">
        <v>30</v>
      </c>
      <c r="C11923" s="53" t="s">
        <v>33536</v>
      </c>
      <c r="D11923" s="53" t="s">
        <v>33872</v>
      </c>
    </row>
    <row r="11924" spans="1:4" ht="15" x14ac:dyDescent="0.25">
      <c r="A11924" s="53" t="s">
        <v>16403</v>
      </c>
      <c r="B11924" s="53">
        <v>30</v>
      </c>
      <c r="C11924" s="53" t="s">
        <v>33536</v>
      </c>
      <c r="D11924" s="53" t="s">
        <v>33872</v>
      </c>
    </row>
    <row r="11925" spans="1:4" ht="15" x14ac:dyDescent="0.25">
      <c r="A11925" s="53" t="s">
        <v>16404</v>
      </c>
      <c r="B11925" s="53">
        <v>30</v>
      </c>
      <c r="C11925" s="53" t="s">
        <v>33536</v>
      </c>
      <c r="D11925" s="53" t="s">
        <v>33872</v>
      </c>
    </row>
    <row r="11926" spans="1:4" ht="15" x14ac:dyDescent="0.25">
      <c r="A11926" s="53" t="s">
        <v>16405</v>
      </c>
      <c r="B11926" s="53">
        <v>20</v>
      </c>
      <c r="C11926" s="53" t="s">
        <v>33536</v>
      </c>
      <c r="D11926" s="53" t="s">
        <v>33872</v>
      </c>
    </row>
    <row r="11927" spans="1:4" ht="15" x14ac:dyDescent="0.25">
      <c r="A11927" s="53" t="s">
        <v>16406</v>
      </c>
      <c r="B11927" s="53">
        <v>20</v>
      </c>
      <c r="C11927" s="53" t="s">
        <v>33536</v>
      </c>
      <c r="D11927" s="53" t="s">
        <v>33872</v>
      </c>
    </row>
    <row r="11928" spans="1:4" ht="15" x14ac:dyDescent="0.25">
      <c r="A11928" s="53" t="s">
        <v>16407</v>
      </c>
      <c r="B11928" s="53">
        <v>30</v>
      </c>
      <c r="C11928" s="53" t="s">
        <v>33536</v>
      </c>
      <c r="D11928" s="53" t="s">
        <v>33872</v>
      </c>
    </row>
    <row r="11929" spans="1:4" ht="15" x14ac:dyDescent="0.25">
      <c r="A11929" s="53" t="s">
        <v>16408</v>
      </c>
      <c r="B11929" s="53">
        <v>30</v>
      </c>
      <c r="C11929" s="53" t="s">
        <v>33536</v>
      </c>
      <c r="D11929" s="53" t="s">
        <v>33872</v>
      </c>
    </row>
    <row r="11930" spans="1:4" ht="15" x14ac:dyDescent="0.25">
      <c r="A11930" s="53" t="s">
        <v>16409</v>
      </c>
      <c r="B11930" s="53">
        <v>20</v>
      </c>
      <c r="C11930" s="53" t="s">
        <v>33536</v>
      </c>
      <c r="D11930" s="53" t="s">
        <v>33872</v>
      </c>
    </row>
    <row r="11931" spans="1:4" ht="15" x14ac:dyDescent="0.25">
      <c r="A11931" s="53" t="s">
        <v>16410</v>
      </c>
      <c r="B11931" s="53">
        <v>30</v>
      </c>
      <c r="C11931" s="53" t="s">
        <v>33536</v>
      </c>
      <c r="D11931" s="53" t="s">
        <v>33872</v>
      </c>
    </row>
    <row r="11932" spans="1:4" ht="15" x14ac:dyDescent="0.25">
      <c r="A11932" s="53" t="s">
        <v>16411</v>
      </c>
      <c r="B11932" s="53">
        <v>30</v>
      </c>
      <c r="C11932" s="53" t="s">
        <v>33536</v>
      </c>
      <c r="D11932" s="53" t="s">
        <v>33872</v>
      </c>
    </row>
    <row r="11933" spans="1:4" ht="15" x14ac:dyDescent="0.25">
      <c r="A11933" s="53" t="s">
        <v>16412</v>
      </c>
      <c r="B11933" s="53">
        <v>20</v>
      </c>
      <c r="C11933" s="53" t="s">
        <v>33536</v>
      </c>
      <c r="D11933" s="53" t="s">
        <v>33872</v>
      </c>
    </row>
    <row r="11934" spans="1:4" ht="15" x14ac:dyDescent="0.25">
      <c r="A11934" s="53" t="s">
        <v>16413</v>
      </c>
      <c r="B11934" s="53">
        <v>30</v>
      </c>
      <c r="C11934" s="53" t="s">
        <v>33536</v>
      </c>
      <c r="D11934" s="53" t="s">
        <v>33872</v>
      </c>
    </row>
    <row r="11935" spans="1:4" ht="15" x14ac:dyDescent="0.25">
      <c r="A11935" s="53" t="s">
        <v>16414</v>
      </c>
      <c r="B11935" s="53">
        <v>30</v>
      </c>
      <c r="C11935" s="53" t="s">
        <v>33536</v>
      </c>
      <c r="D11935" s="53" t="s">
        <v>33872</v>
      </c>
    </row>
    <row r="11936" spans="1:4" ht="15" x14ac:dyDescent="0.25">
      <c r="A11936" s="53" t="s">
        <v>16415</v>
      </c>
      <c r="B11936" s="53">
        <v>20</v>
      </c>
      <c r="C11936" s="53" t="s">
        <v>33536</v>
      </c>
      <c r="D11936" s="53" t="s">
        <v>33872</v>
      </c>
    </row>
    <row r="11937" spans="1:4" ht="15" x14ac:dyDescent="0.25">
      <c r="A11937" s="53" t="s">
        <v>16416</v>
      </c>
      <c r="B11937" s="53">
        <v>20</v>
      </c>
      <c r="C11937" s="53" t="s">
        <v>33536</v>
      </c>
      <c r="D11937" s="53" t="s">
        <v>33872</v>
      </c>
    </row>
    <row r="11938" spans="1:4" ht="15" x14ac:dyDescent="0.25">
      <c r="A11938" s="53" t="s">
        <v>16417</v>
      </c>
      <c r="B11938" s="53">
        <v>20</v>
      </c>
      <c r="C11938" s="53" t="s">
        <v>33536</v>
      </c>
      <c r="D11938" s="53" t="s">
        <v>33872</v>
      </c>
    </row>
    <row r="11939" spans="1:4" ht="15" x14ac:dyDescent="0.25">
      <c r="A11939" s="53" t="s">
        <v>16418</v>
      </c>
      <c r="B11939" s="53">
        <v>20</v>
      </c>
      <c r="C11939" s="53" t="s">
        <v>33536</v>
      </c>
      <c r="D11939" s="53" t="s">
        <v>33872</v>
      </c>
    </row>
    <row r="11940" spans="1:4" ht="15" x14ac:dyDescent="0.25">
      <c r="A11940" s="53" t="s">
        <v>16419</v>
      </c>
      <c r="B11940" s="53">
        <v>20</v>
      </c>
      <c r="C11940" s="53" t="s">
        <v>33536</v>
      </c>
      <c r="D11940" s="53" t="s">
        <v>33872</v>
      </c>
    </row>
    <row r="11941" spans="1:4" ht="15" x14ac:dyDescent="0.25">
      <c r="A11941" s="53" t="s">
        <v>16420</v>
      </c>
      <c r="B11941" s="53">
        <v>30</v>
      </c>
      <c r="C11941" s="53" t="s">
        <v>33536</v>
      </c>
      <c r="D11941" s="53" t="s">
        <v>33872</v>
      </c>
    </row>
    <row r="11942" spans="1:4" ht="15" x14ac:dyDescent="0.25">
      <c r="A11942" s="53" t="s">
        <v>16421</v>
      </c>
      <c r="B11942" s="53">
        <v>30</v>
      </c>
      <c r="C11942" s="53" t="s">
        <v>33536</v>
      </c>
      <c r="D11942" s="53" t="s">
        <v>33872</v>
      </c>
    </row>
    <row r="11943" spans="1:4" ht="15" x14ac:dyDescent="0.25">
      <c r="A11943" s="53" t="s">
        <v>16422</v>
      </c>
      <c r="B11943" s="53">
        <v>30</v>
      </c>
      <c r="C11943" s="53" t="s">
        <v>33536</v>
      </c>
      <c r="D11943" s="53" t="s">
        <v>33872</v>
      </c>
    </row>
    <row r="11944" spans="1:4" ht="15" x14ac:dyDescent="0.25">
      <c r="A11944" s="53" t="s">
        <v>16423</v>
      </c>
      <c r="B11944" s="53">
        <v>20</v>
      </c>
      <c r="C11944" s="53" t="s">
        <v>33536</v>
      </c>
      <c r="D11944" s="53" t="s">
        <v>33872</v>
      </c>
    </row>
    <row r="11945" spans="1:4" ht="15" x14ac:dyDescent="0.25">
      <c r="A11945" s="53" t="s">
        <v>16424</v>
      </c>
      <c r="B11945" s="53">
        <v>30</v>
      </c>
      <c r="C11945" s="53" t="s">
        <v>33536</v>
      </c>
      <c r="D11945" s="53" t="s">
        <v>33872</v>
      </c>
    </row>
    <row r="11946" spans="1:4" ht="15" x14ac:dyDescent="0.25">
      <c r="A11946" s="53" t="s">
        <v>16425</v>
      </c>
      <c r="B11946" s="53">
        <v>20</v>
      </c>
      <c r="C11946" s="53" t="s">
        <v>33536</v>
      </c>
      <c r="D11946" s="53" t="s">
        <v>33872</v>
      </c>
    </row>
    <row r="11947" spans="1:4" ht="15" x14ac:dyDescent="0.25">
      <c r="A11947" s="53" t="s">
        <v>16426</v>
      </c>
      <c r="B11947" s="53">
        <v>30</v>
      </c>
      <c r="C11947" s="53" t="s">
        <v>33536</v>
      </c>
      <c r="D11947" s="53" t="s">
        <v>33872</v>
      </c>
    </row>
    <row r="11948" spans="1:4" ht="15" x14ac:dyDescent="0.25">
      <c r="A11948" s="53" t="s">
        <v>16427</v>
      </c>
      <c r="B11948" s="53">
        <v>20</v>
      </c>
      <c r="C11948" s="53" t="s">
        <v>33536</v>
      </c>
      <c r="D11948" s="53" t="s">
        <v>33872</v>
      </c>
    </row>
    <row r="11949" spans="1:4" ht="15" x14ac:dyDescent="0.25">
      <c r="A11949" s="53" t="s">
        <v>16428</v>
      </c>
      <c r="B11949" s="53">
        <v>20</v>
      </c>
      <c r="C11949" s="53" t="s">
        <v>33536</v>
      </c>
      <c r="D11949" s="53" t="s">
        <v>33872</v>
      </c>
    </row>
    <row r="11950" spans="1:4" ht="15" x14ac:dyDescent="0.25">
      <c r="A11950" s="53" t="s">
        <v>16429</v>
      </c>
      <c r="B11950" s="53">
        <v>30</v>
      </c>
      <c r="C11950" s="53" t="s">
        <v>33536</v>
      </c>
      <c r="D11950" s="53" t="s">
        <v>33872</v>
      </c>
    </row>
    <row r="11951" spans="1:4" ht="15" x14ac:dyDescent="0.25">
      <c r="A11951" s="53" t="s">
        <v>16430</v>
      </c>
      <c r="B11951" s="53">
        <v>30</v>
      </c>
      <c r="C11951" s="53" t="s">
        <v>33536</v>
      </c>
      <c r="D11951" s="53" t="s">
        <v>33872</v>
      </c>
    </row>
    <row r="11952" spans="1:4" ht="15" x14ac:dyDescent="0.25">
      <c r="A11952" s="53" t="s">
        <v>16431</v>
      </c>
      <c r="B11952" s="53">
        <v>20</v>
      </c>
      <c r="C11952" s="53" t="s">
        <v>33536</v>
      </c>
      <c r="D11952" s="53" t="s">
        <v>33872</v>
      </c>
    </row>
    <row r="11953" spans="1:4" ht="15" x14ac:dyDescent="0.25">
      <c r="A11953" s="53" t="s">
        <v>16432</v>
      </c>
      <c r="B11953" s="53">
        <v>20</v>
      </c>
      <c r="C11953" s="53" t="s">
        <v>33536</v>
      </c>
      <c r="D11953" s="53" t="s">
        <v>33872</v>
      </c>
    </row>
    <row r="11954" spans="1:4" ht="15" x14ac:dyDescent="0.25">
      <c r="A11954" s="53" t="s">
        <v>16433</v>
      </c>
      <c r="B11954" s="53">
        <v>20</v>
      </c>
      <c r="C11954" s="53" t="s">
        <v>33536</v>
      </c>
      <c r="D11954" s="53" t="s">
        <v>33872</v>
      </c>
    </row>
    <row r="11955" spans="1:4" ht="15" x14ac:dyDescent="0.25">
      <c r="A11955" s="53" t="s">
        <v>16434</v>
      </c>
      <c r="B11955" s="53">
        <v>20</v>
      </c>
      <c r="C11955" s="53" t="s">
        <v>33536</v>
      </c>
      <c r="D11955" s="53" t="s">
        <v>33872</v>
      </c>
    </row>
    <row r="11956" spans="1:4" ht="15" x14ac:dyDescent="0.25">
      <c r="A11956" s="53" t="s">
        <v>16435</v>
      </c>
      <c r="B11956" s="53">
        <v>30</v>
      </c>
      <c r="C11956" s="53" t="s">
        <v>33536</v>
      </c>
      <c r="D11956" s="53" t="s">
        <v>33872</v>
      </c>
    </row>
    <row r="11957" spans="1:4" ht="15" x14ac:dyDescent="0.25">
      <c r="A11957" s="53" t="s">
        <v>16436</v>
      </c>
      <c r="B11957" s="53">
        <v>20</v>
      </c>
      <c r="C11957" s="53" t="s">
        <v>33536</v>
      </c>
      <c r="D11957" s="53" t="s">
        <v>33872</v>
      </c>
    </row>
    <row r="11958" spans="1:4" ht="15" x14ac:dyDescent="0.25">
      <c r="A11958" s="53" t="s">
        <v>16437</v>
      </c>
      <c r="B11958" s="53">
        <v>20</v>
      </c>
      <c r="C11958" s="53" t="s">
        <v>33536</v>
      </c>
      <c r="D11958" s="53" t="s">
        <v>33872</v>
      </c>
    </row>
    <row r="11959" spans="1:4" ht="15" x14ac:dyDescent="0.25">
      <c r="A11959" s="53" t="s">
        <v>16438</v>
      </c>
      <c r="B11959" s="53">
        <v>20</v>
      </c>
      <c r="C11959" s="53" t="s">
        <v>33536</v>
      </c>
      <c r="D11959" s="53" t="s">
        <v>33872</v>
      </c>
    </row>
    <row r="11960" spans="1:4" ht="15" x14ac:dyDescent="0.25">
      <c r="A11960" s="53" t="s">
        <v>16439</v>
      </c>
      <c r="B11960" s="53">
        <v>20</v>
      </c>
      <c r="C11960" s="53" t="s">
        <v>33536</v>
      </c>
      <c r="D11960" s="53" t="s">
        <v>33872</v>
      </c>
    </row>
    <row r="11961" spans="1:4" ht="15" x14ac:dyDescent="0.25">
      <c r="A11961" s="53" t="s">
        <v>16440</v>
      </c>
      <c r="B11961" s="53">
        <v>20</v>
      </c>
      <c r="C11961" s="53" t="s">
        <v>33536</v>
      </c>
      <c r="D11961" s="53" t="s">
        <v>33872</v>
      </c>
    </row>
    <row r="11962" spans="1:4" ht="15" x14ac:dyDescent="0.25">
      <c r="A11962" s="53" t="s">
        <v>16441</v>
      </c>
      <c r="B11962" s="53">
        <v>20</v>
      </c>
      <c r="C11962" s="53" t="s">
        <v>33536</v>
      </c>
      <c r="D11962" s="53" t="s">
        <v>33872</v>
      </c>
    </row>
    <row r="11963" spans="1:4" ht="15" x14ac:dyDescent="0.25">
      <c r="A11963" s="53" t="s">
        <v>16442</v>
      </c>
      <c r="B11963" s="53">
        <v>30</v>
      </c>
      <c r="C11963" s="53" t="s">
        <v>33536</v>
      </c>
      <c r="D11963" s="53" t="s">
        <v>33872</v>
      </c>
    </row>
    <row r="11964" spans="1:4" ht="15" x14ac:dyDescent="0.25">
      <c r="A11964" s="53" t="s">
        <v>16443</v>
      </c>
      <c r="B11964" s="53">
        <v>30</v>
      </c>
      <c r="C11964" s="53" t="s">
        <v>33536</v>
      </c>
      <c r="D11964" s="53" t="s">
        <v>33872</v>
      </c>
    </row>
    <row r="11965" spans="1:4" ht="15" x14ac:dyDescent="0.25">
      <c r="A11965" s="53" t="s">
        <v>16444</v>
      </c>
      <c r="B11965" s="53">
        <v>20</v>
      </c>
      <c r="C11965" s="53" t="s">
        <v>33536</v>
      </c>
      <c r="D11965" s="53" t="s">
        <v>33872</v>
      </c>
    </row>
    <row r="11966" spans="1:4" ht="15" x14ac:dyDescent="0.25">
      <c r="A11966" s="53" t="s">
        <v>16445</v>
      </c>
      <c r="B11966" s="53">
        <v>20</v>
      </c>
      <c r="C11966" s="53" t="s">
        <v>33536</v>
      </c>
      <c r="D11966" s="53" t="s">
        <v>33872</v>
      </c>
    </row>
    <row r="11967" spans="1:4" ht="15" x14ac:dyDescent="0.25">
      <c r="A11967" s="53" t="s">
        <v>16446</v>
      </c>
      <c r="B11967" s="53">
        <v>20</v>
      </c>
      <c r="C11967" s="53" t="s">
        <v>33536</v>
      </c>
      <c r="D11967" s="53" t="s">
        <v>33872</v>
      </c>
    </row>
    <row r="11968" spans="1:4" ht="15" x14ac:dyDescent="0.25">
      <c r="A11968" s="53" t="s">
        <v>16447</v>
      </c>
      <c r="B11968" s="53">
        <v>30</v>
      </c>
      <c r="C11968" s="53" t="s">
        <v>33536</v>
      </c>
      <c r="D11968" s="53" t="s">
        <v>33872</v>
      </c>
    </row>
    <row r="11969" spans="1:4" ht="15" x14ac:dyDescent="0.25">
      <c r="A11969" s="53" t="s">
        <v>16448</v>
      </c>
      <c r="B11969" s="53">
        <v>20</v>
      </c>
      <c r="C11969" s="53" t="s">
        <v>33536</v>
      </c>
      <c r="D11969" s="53" t="s">
        <v>33872</v>
      </c>
    </row>
    <row r="11970" spans="1:4" ht="15" x14ac:dyDescent="0.25">
      <c r="A11970" s="53" t="s">
        <v>16449</v>
      </c>
      <c r="B11970" s="53">
        <v>30</v>
      </c>
      <c r="C11970" s="53" t="s">
        <v>33536</v>
      </c>
      <c r="D11970" s="53" t="s">
        <v>33872</v>
      </c>
    </row>
    <row r="11971" spans="1:4" ht="15" x14ac:dyDescent="0.25">
      <c r="A11971" s="53" t="s">
        <v>16450</v>
      </c>
      <c r="B11971" s="53">
        <v>30</v>
      </c>
      <c r="C11971" s="53" t="s">
        <v>33536</v>
      </c>
      <c r="D11971" s="53" t="s">
        <v>33872</v>
      </c>
    </row>
    <row r="11972" spans="1:4" ht="15" x14ac:dyDescent="0.25">
      <c r="A11972" s="53" t="s">
        <v>16451</v>
      </c>
      <c r="B11972" s="53">
        <v>30</v>
      </c>
      <c r="C11972" s="53" t="s">
        <v>33536</v>
      </c>
      <c r="D11972" s="53" t="s">
        <v>33872</v>
      </c>
    </row>
    <row r="11973" spans="1:4" ht="15" x14ac:dyDescent="0.25">
      <c r="A11973" s="53" t="s">
        <v>16452</v>
      </c>
      <c r="B11973" s="53">
        <v>20</v>
      </c>
      <c r="C11973" s="53" t="s">
        <v>33536</v>
      </c>
      <c r="D11973" s="53" t="s">
        <v>33872</v>
      </c>
    </row>
    <row r="11974" spans="1:4" ht="15" x14ac:dyDescent="0.25">
      <c r="A11974" s="53" t="s">
        <v>16453</v>
      </c>
      <c r="B11974" s="53">
        <v>30</v>
      </c>
      <c r="C11974" s="53" t="s">
        <v>33536</v>
      </c>
      <c r="D11974" s="53" t="s">
        <v>33872</v>
      </c>
    </row>
    <row r="11975" spans="1:4" ht="15" x14ac:dyDescent="0.25">
      <c r="A11975" s="53" t="s">
        <v>16454</v>
      </c>
      <c r="B11975" s="53">
        <v>20</v>
      </c>
      <c r="C11975" s="53" t="s">
        <v>33536</v>
      </c>
      <c r="D11975" s="53" t="s">
        <v>33872</v>
      </c>
    </row>
    <row r="11976" spans="1:4" ht="15" x14ac:dyDescent="0.25">
      <c r="A11976" s="53" t="s">
        <v>16455</v>
      </c>
      <c r="B11976" s="53">
        <v>30</v>
      </c>
      <c r="C11976" s="53" t="s">
        <v>33536</v>
      </c>
      <c r="D11976" s="53" t="s">
        <v>33872</v>
      </c>
    </row>
    <row r="11977" spans="1:4" ht="15" x14ac:dyDescent="0.25">
      <c r="A11977" s="53" t="s">
        <v>16456</v>
      </c>
      <c r="B11977" s="53">
        <v>30</v>
      </c>
      <c r="C11977" s="53" t="s">
        <v>33536</v>
      </c>
      <c r="D11977" s="53" t="s">
        <v>33872</v>
      </c>
    </row>
    <row r="11978" spans="1:4" ht="15" x14ac:dyDescent="0.25">
      <c r="A11978" s="53" t="s">
        <v>16457</v>
      </c>
      <c r="B11978" s="53">
        <v>20</v>
      </c>
      <c r="C11978" s="53" t="s">
        <v>33536</v>
      </c>
      <c r="D11978" s="53" t="s">
        <v>33872</v>
      </c>
    </row>
    <row r="11979" spans="1:4" ht="15" x14ac:dyDescent="0.25">
      <c r="A11979" s="53" t="s">
        <v>16458</v>
      </c>
      <c r="B11979" s="53">
        <v>30</v>
      </c>
      <c r="C11979" s="53" t="s">
        <v>33536</v>
      </c>
      <c r="D11979" s="53" t="s">
        <v>33872</v>
      </c>
    </row>
    <row r="11980" spans="1:4" ht="15" x14ac:dyDescent="0.25">
      <c r="A11980" s="53" t="s">
        <v>16459</v>
      </c>
      <c r="B11980" s="53">
        <v>20</v>
      </c>
      <c r="C11980" s="53" t="s">
        <v>33536</v>
      </c>
      <c r="D11980" s="53" t="s">
        <v>33872</v>
      </c>
    </row>
    <row r="11981" spans="1:4" ht="15" x14ac:dyDescent="0.25">
      <c r="A11981" s="53" t="s">
        <v>16460</v>
      </c>
      <c r="B11981" s="53">
        <v>30</v>
      </c>
      <c r="C11981" s="53" t="s">
        <v>33536</v>
      </c>
      <c r="D11981" s="53" t="s">
        <v>33872</v>
      </c>
    </row>
    <row r="11982" spans="1:4" ht="15" x14ac:dyDescent="0.25">
      <c r="A11982" s="53" t="s">
        <v>16461</v>
      </c>
      <c r="B11982" s="53">
        <v>20</v>
      </c>
      <c r="C11982" s="53" t="s">
        <v>33536</v>
      </c>
      <c r="D11982" s="53" t="s">
        <v>33872</v>
      </c>
    </row>
    <row r="11983" spans="1:4" ht="15" x14ac:dyDescent="0.25">
      <c r="A11983" s="53" t="s">
        <v>16462</v>
      </c>
      <c r="B11983" s="53">
        <v>20</v>
      </c>
      <c r="C11983" s="53" t="s">
        <v>33536</v>
      </c>
      <c r="D11983" s="53" t="s">
        <v>33872</v>
      </c>
    </row>
    <row r="11984" spans="1:4" ht="15" x14ac:dyDescent="0.25">
      <c r="A11984" s="53" t="s">
        <v>16463</v>
      </c>
      <c r="B11984" s="53">
        <v>20</v>
      </c>
      <c r="C11984" s="53" t="s">
        <v>33536</v>
      </c>
      <c r="D11984" s="53" t="s">
        <v>33872</v>
      </c>
    </row>
    <row r="11985" spans="1:4" ht="15" x14ac:dyDescent="0.25">
      <c r="A11985" s="53" t="s">
        <v>16464</v>
      </c>
      <c r="B11985" s="53">
        <v>30</v>
      </c>
      <c r="C11985" s="53" t="s">
        <v>33536</v>
      </c>
      <c r="D11985" s="53" t="s">
        <v>33872</v>
      </c>
    </row>
    <row r="11986" spans="1:4" ht="15" x14ac:dyDescent="0.25">
      <c r="A11986" s="53" t="s">
        <v>16465</v>
      </c>
      <c r="B11986" s="53">
        <v>20</v>
      </c>
      <c r="C11986" s="53" t="s">
        <v>33536</v>
      </c>
      <c r="D11986" s="53" t="s">
        <v>33872</v>
      </c>
    </row>
    <row r="11987" spans="1:4" ht="15" x14ac:dyDescent="0.25">
      <c r="A11987" s="53" t="s">
        <v>16466</v>
      </c>
      <c r="B11987" s="53">
        <v>30</v>
      </c>
      <c r="C11987" s="53" t="s">
        <v>33536</v>
      </c>
      <c r="D11987" s="53" t="s">
        <v>33872</v>
      </c>
    </row>
    <row r="11988" spans="1:4" ht="15" x14ac:dyDescent="0.25">
      <c r="A11988" s="53" t="s">
        <v>16467</v>
      </c>
      <c r="B11988" s="53">
        <v>30</v>
      </c>
      <c r="C11988" s="53" t="s">
        <v>33536</v>
      </c>
      <c r="D11988" s="53" t="s">
        <v>33872</v>
      </c>
    </row>
    <row r="11989" spans="1:4" ht="15" x14ac:dyDescent="0.25">
      <c r="A11989" s="53" t="s">
        <v>16468</v>
      </c>
      <c r="B11989" s="53">
        <v>30</v>
      </c>
      <c r="C11989" s="53" t="s">
        <v>33536</v>
      </c>
      <c r="D11989" s="53" t="s">
        <v>33872</v>
      </c>
    </row>
    <row r="11990" spans="1:4" ht="15" x14ac:dyDescent="0.25">
      <c r="A11990" s="53" t="s">
        <v>16469</v>
      </c>
      <c r="B11990" s="53">
        <v>20</v>
      </c>
      <c r="C11990" s="53" t="s">
        <v>33536</v>
      </c>
      <c r="D11990" s="53" t="s">
        <v>33872</v>
      </c>
    </row>
    <row r="11991" spans="1:4" ht="15" x14ac:dyDescent="0.25">
      <c r="A11991" s="53" t="s">
        <v>16470</v>
      </c>
      <c r="B11991" s="53">
        <v>30</v>
      </c>
      <c r="C11991" s="53" t="s">
        <v>33536</v>
      </c>
      <c r="D11991" s="53" t="s">
        <v>33872</v>
      </c>
    </row>
    <row r="11992" spans="1:4" ht="15" x14ac:dyDescent="0.25">
      <c r="A11992" s="53" t="s">
        <v>16471</v>
      </c>
      <c r="B11992" s="53">
        <v>20</v>
      </c>
      <c r="C11992" s="53" t="s">
        <v>33536</v>
      </c>
      <c r="D11992" s="53" t="s">
        <v>33872</v>
      </c>
    </row>
    <row r="11993" spans="1:4" ht="15" x14ac:dyDescent="0.25">
      <c r="A11993" s="53" t="s">
        <v>16472</v>
      </c>
      <c r="B11993" s="53">
        <v>20</v>
      </c>
      <c r="C11993" s="53" t="s">
        <v>33536</v>
      </c>
      <c r="D11993" s="53" t="s">
        <v>33872</v>
      </c>
    </row>
    <row r="11994" spans="1:4" ht="15" x14ac:dyDescent="0.25">
      <c r="A11994" s="53" t="s">
        <v>16473</v>
      </c>
      <c r="B11994" s="53">
        <v>20</v>
      </c>
      <c r="C11994" s="53" t="s">
        <v>33536</v>
      </c>
      <c r="D11994" s="53" t="s">
        <v>33872</v>
      </c>
    </row>
    <row r="11995" spans="1:4" ht="15" x14ac:dyDescent="0.25">
      <c r="A11995" s="53" t="s">
        <v>16474</v>
      </c>
      <c r="B11995" s="53">
        <v>30</v>
      </c>
      <c r="C11995" s="53" t="s">
        <v>33536</v>
      </c>
      <c r="D11995" s="53" t="s">
        <v>33872</v>
      </c>
    </row>
    <row r="11996" spans="1:4" ht="15" x14ac:dyDescent="0.25">
      <c r="A11996" s="53" t="s">
        <v>16475</v>
      </c>
      <c r="B11996" s="53">
        <v>30</v>
      </c>
      <c r="C11996" s="53" t="s">
        <v>33536</v>
      </c>
      <c r="D11996" s="53" t="s">
        <v>33872</v>
      </c>
    </row>
    <row r="11997" spans="1:4" ht="15" x14ac:dyDescent="0.25">
      <c r="A11997" s="53" t="s">
        <v>16476</v>
      </c>
      <c r="B11997" s="53">
        <v>30</v>
      </c>
      <c r="C11997" s="53" t="s">
        <v>33536</v>
      </c>
      <c r="D11997" s="53" t="s">
        <v>33872</v>
      </c>
    </row>
    <row r="11998" spans="1:4" ht="15" x14ac:dyDescent="0.25">
      <c r="A11998" s="53" t="s">
        <v>16477</v>
      </c>
      <c r="B11998" s="53">
        <v>30</v>
      </c>
      <c r="C11998" s="53" t="s">
        <v>33536</v>
      </c>
      <c r="D11998" s="53" t="s">
        <v>33872</v>
      </c>
    </row>
    <row r="11999" spans="1:4" ht="15" x14ac:dyDescent="0.25">
      <c r="A11999" s="53" t="s">
        <v>16478</v>
      </c>
      <c r="B11999" s="53">
        <v>20</v>
      </c>
      <c r="C11999" s="53" t="s">
        <v>33536</v>
      </c>
      <c r="D11999" s="53" t="s">
        <v>33872</v>
      </c>
    </row>
    <row r="12000" spans="1:4" ht="15" x14ac:dyDescent="0.25">
      <c r="A12000" s="53" t="s">
        <v>16479</v>
      </c>
      <c r="B12000" s="53">
        <v>30</v>
      </c>
      <c r="C12000" s="53" t="s">
        <v>33536</v>
      </c>
      <c r="D12000" s="53" t="s">
        <v>33872</v>
      </c>
    </row>
    <row r="12001" spans="1:4" ht="15" x14ac:dyDescent="0.25">
      <c r="A12001" s="53" t="s">
        <v>16480</v>
      </c>
      <c r="B12001" s="53">
        <v>20</v>
      </c>
      <c r="C12001" s="53" t="s">
        <v>33536</v>
      </c>
      <c r="D12001" s="53" t="s">
        <v>33872</v>
      </c>
    </row>
    <row r="12002" spans="1:4" ht="15" x14ac:dyDescent="0.25">
      <c r="A12002" s="53" t="s">
        <v>16481</v>
      </c>
      <c r="B12002" s="53">
        <v>30</v>
      </c>
      <c r="C12002" s="53" t="s">
        <v>33536</v>
      </c>
      <c r="D12002" s="53" t="s">
        <v>33872</v>
      </c>
    </row>
    <row r="12003" spans="1:4" ht="15" x14ac:dyDescent="0.25">
      <c r="A12003" s="53" t="s">
        <v>16482</v>
      </c>
      <c r="B12003" s="53">
        <v>20</v>
      </c>
      <c r="C12003" s="53" t="s">
        <v>33536</v>
      </c>
      <c r="D12003" s="53" t="s">
        <v>33872</v>
      </c>
    </row>
    <row r="12004" spans="1:4" ht="15" x14ac:dyDescent="0.25">
      <c r="A12004" s="53" t="s">
        <v>16483</v>
      </c>
      <c r="B12004" s="53">
        <v>30</v>
      </c>
      <c r="C12004" s="53" t="s">
        <v>33536</v>
      </c>
      <c r="D12004" s="53" t="s">
        <v>33872</v>
      </c>
    </row>
    <row r="12005" spans="1:4" ht="15" x14ac:dyDescent="0.25">
      <c r="A12005" s="53" t="s">
        <v>16484</v>
      </c>
      <c r="B12005" s="53">
        <v>30</v>
      </c>
      <c r="C12005" s="53" t="s">
        <v>33536</v>
      </c>
      <c r="D12005" s="53" t="s">
        <v>33872</v>
      </c>
    </row>
    <row r="12006" spans="1:4" ht="15" x14ac:dyDescent="0.25">
      <c r="A12006" s="53" t="s">
        <v>16485</v>
      </c>
      <c r="B12006" s="53">
        <v>20</v>
      </c>
      <c r="C12006" s="53" t="s">
        <v>33536</v>
      </c>
      <c r="D12006" s="53" t="s">
        <v>33872</v>
      </c>
    </row>
    <row r="12007" spans="1:4" ht="15" x14ac:dyDescent="0.25">
      <c r="A12007" s="53" t="s">
        <v>16486</v>
      </c>
      <c r="B12007" s="53">
        <v>20</v>
      </c>
      <c r="C12007" s="53" t="s">
        <v>33536</v>
      </c>
      <c r="D12007" s="53" t="s">
        <v>33872</v>
      </c>
    </row>
    <row r="12008" spans="1:4" ht="15" x14ac:dyDescent="0.25">
      <c r="A12008" s="53" t="s">
        <v>16487</v>
      </c>
      <c r="B12008" s="53">
        <v>20</v>
      </c>
      <c r="C12008" s="53" t="s">
        <v>33536</v>
      </c>
      <c r="D12008" s="53" t="s">
        <v>33872</v>
      </c>
    </row>
    <row r="12009" spans="1:4" ht="15" x14ac:dyDescent="0.25">
      <c r="A12009" s="53" t="s">
        <v>16488</v>
      </c>
      <c r="B12009" s="53">
        <v>20</v>
      </c>
      <c r="C12009" s="53" t="s">
        <v>33536</v>
      </c>
      <c r="D12009" s="53" t="s">
        <v>33872</v>
      </c>
    </row>
    <row r="12010" spans="1:4" ht="15" x14ac:dyDescent="0.25">
      <c r="A12010" s="53" t="s">
        <v>16489</v>
      </c>
      <c r="B12010" s="53">
        <v>30</v>
      </c>
      <c r="C12010" s="53" t="s">
        <v>33536</v>
      </c>
      <c r="D12010" s="53" t="s">
        <v>33872</v>
      </c>
    </row>
    <row r="12011" spans="1:4" ht="15" x14ac:dyDescent="0.25">
      <c r="A12011" s="53" t="s">
        <v>16490</v>
      </c>
      <c r="B12011" s="53">
        <v>20</v>
      </c>
      <c r="C12011" s="53" t="s">
        <v>33536</v>
      </c>
      <c r="D12011" s="53" t="s">
        <v>33872</v>
      </c>
    </row>
    <row r="12012" spans="1:4" ht="15" x14ac:dyDescent="0.25">
      <c r="A12012" s="53" t="s">
        <v>16491</v>
      </c>
      <c r="B12012" s="53">
        <v>20</v>
      </c>
      <c r="C12012" s="53" t="s">
        <v>33536</v>
      </c>
      <c r="D12012" s="53" t="s">
        <v>33872</v>
      </c>
    </row>
    <row r="12013" spans="1:4" ht="15" x14ac:dyDescent="0.25">
      <c r="A12013" s="53" t="s">
        <v>16492</v>
      </c>
      <c r="B12013" s="53">
        <v>20</v>
      </c>
      <c r="C12013" s="53" t="s">
        <v>33536</v>
      </c>
      <c r="D12013" s="53" t="s">
        <v>33872</v>
      </c>
    </row>
    <row r="12014" spans="1:4" ht="15" x14ac:dyDescent="0.25">
      <c r="A12014" s="53" t="s">
        <v>16493</v>
      </c>
      <c r="B12014" s="53">
        <v>20</v>
      </c>
      <c r="C12014" s="53" t="s">
        <v>33536</v>
      </c>
      <c r="D12014" s="53" t="s">
        <v>33872</v>
      </c>
    </row>
    <row r="12015" spans="1:4" ht="15" x14ac:dyDescent="0.25">
      <c r="A12015" s="53" t="s">
        <v>16494</v>
      </c>
      <c r="B12015" s="53">
        <v>20</v>
      </c>
      <c r="C12015" s="53" t="s">
        <v>33536</v>
      </c>
      <c r="D12015" s="53" t="s">
        <v>33872</v>
      </c>
    </row>
    <row r="12016" spans="1:4" ht="15" x14ac:dyDescent="0.25">
      <c r="A12016" s="53" t="s">
        <v>16495</v>
      </c>
      <c r="B12016" s="53">
        <v>30</v>
      </c>
      <c r="C12016" s="53" t="s">
        <v>33536</v>
      </c>
      <c r="D12016" s="53" t="s">
        <v>33872</v>
      </c>
    </row>
    <row r="12017" spans="1:4" ht="15" x14ac:dyDescent="0.25">
      <c r="A12017" s="53" t="s">
        <v>16496</v>
      </c>
      <c r="B12017" s="53">
        <v>20</v>
      </c>
      <c r="C12017" s="53" t="s">
        <v>33536</v>
      </c>
      <c r="D12017" s="53" t="s">
        <v>33872</v>
      </c>
    </row>
    <row r="12018" spans="1:4" ht="15" x14ac:dyDescent="0.25">
      <c r="A12018" s="53" t="s">
        <v>16497</v>
      </c>
      <c r="B12018" s="53">
        <v>30</v>
      </c>
      <c r="C12018" s="53" t="s">
        <v>33536</v>
      </c>
      <c r="D12018" s="53" t="s">
        <v>33872</v>
      </c>
    </row>
    <row r="12019" spans="1:4" ht="15" x14ac:dyDescent="0.25">
      <c r="A12019" s="53" t="s">
        <v>16498</v>
      </c>
      <c r="B12019" s="53">
        <v>20</v>
      </c>
      <c r="C12019" s="53" t="s">
        <v>33536</v>
      </c>
      <c r="D12019" s="53" t="s">
        <v>33872</v>
      </c>
    </row>
    <row r="12020" spans="1:4" ht="15" x14ac:dyDescent="0.25">
      <c r="A12020" s="53" t="s">
        <v>16499</v>
      </c>
      <c r="B12020" s="53">
        <v>30</v>
      </c>
      <c r="C12020" s="53" t="s">
        <v>33536</v>
      </c>
      <c r="D12020" s="53" t="s">
        <v>33872</v>
      </c>
    </row>
    <row r="12021" spans="1:4" ht="15" x14ac:dyDescent="0.25">
      <c r="A12021" s="53" t="s">
        <v>16500</v>
      </c>
      <c r="B12021" s="53">
        <v>20</v>
      </c>
      <c r="C12021" s="53" t="s">
        <v>33536</v>
      </c>
      <c r="D12021" s="53" t="s">
        <v>33872</v>
      </c>
    </row>
    <row r="12022" spans="1:4" ht="15" x14ac:dyDescent="0.25">
      <c r="A12022" s="53" t="s">
        <v>16501</v>
      </c>
      <c r="B12022" s="53">
        <v>30</v>
      </c>
      <c r="C12022" s="53" t="s">
        <v>33536</v>
      </c>
      <c r="D12022" s="53" t="s">
        <v>33872</v>
      </c>
    </row>
    <row r="12023" spans="1:4" ht="15" x14ac:dyDescent="0.25">
      <c r="A12023" s="53" t="s">
        <v>16502</v>
      </c>
      <c r="B12023" s="53">
        <v>20</v>
      </c>
      <c r="C12023" s="53" t="s">
        <v>33536</v>
      </c>
      <c r="D12023" s="53" t="s">
        <v>33872</v>
      </c>
    </row>
    <row r="12024" spans="1:4" ht="15" x14ac:dyDescent="0.25">
      <c r="A12024" s="53" t="s">
        <v>16503</v>
      </c>
      <c r="B12024" s="53">
        <v>30</v>
      </c>
      <c r="C12024" s="53" t="s">
        <v>33536</v>
      </c>
      <c r="D12024" s="53" t="s">
        <v>33872</v>
      </c>
    </row>
    <row r="12025" spans="1:4" ht="15" x14ac:dyDescent="0.25">
      <c r="A12025" s="53" t="s">
        <v>16504</v>
      </c>
      <c r="B12025" s="53">
        <v>20</v>
      </c>
      <c r="C12025" s="53" t="s">
        <v>33536</v>
      </c>
      <c r="D12025" s="53" t="s">
        <v>33872</v>
      </c>
    </row>
    <row r="12026" spans="1:4" ht="15" x14ac:dyDescent="0.25">
      <c r="A12026" s="53" t="s">
        <v>16505</v>
      </c>
      <c r="B12026" s="53">
        <v>20</v>
      </c>
      <c r="C12026" s="53" t="s">
        <v>33536</v>
      </c>
      <c r="D12026" s="53" t="s">
        <v>33872</v>
      </c>
    </row>
    <row r="12027" spans="1:4" ht="15" x14ac:dyDescent="0.25">
      <c r="A12027" s="53" t="s">
        <v>16506</v>
      </c>
      <c r="B12027" s="53">
        <v>20</v>
      </c>
      <c r="C12027" s="53" t="s">
        <v>33536</v>
      </c>
      <c r="D12027" s="53" t="s">
        <v>33872</v>
      </c>
    </row>
    <row r="12028" spans="1:4" ht="15" x14ac:dyDescent="0.25">
      <c r="A12028" s="53" t="s">
        <v>16507</v>
      </c>
      <c r="B12028" s="53">
        <v>30</v>
      </c>
      <c r="C12028" s="53" t="s">
        <v>33536</v>
      </c>
      <c r="D12028" s="53" t="s">
        <v>33872</v>
      </c>
    </row>
    <row r="12029" spans="1:4" ht="15" x14ac:dyDescent="0.25">
      <c r="A12029" s="53" t="s">
        <v>16508</v>
      </c>
      <c r="B12029" s="53">
        <v>20</v>
      </c>
      <c r="C12029" s="53" t="s">
        <v>33536</v>
      </c>
      <c r="D12029" s="53" t="s">
        <v>33872</v>
      </c>
    </row>
    <row r="12030" spans="1:4" ht="15" x14ac:dyDescent="0.25">
      <c r="A12030" s="53" t="s">
        <v>16509</v>
      </c>
      <c r="B12030" s="53">
        <v>20</v>
      </c>
      <c r="C12030" s="53" t="s">
        <v>33536</v>
      </c>
      <c r="D12030" s="53" t="s">
        <v>33872</v>
      </c>
    </row>
    <row r="12031" spans="1:4" ht="15" x14ac:dyDescent="0.25">
      <c r="A12031" s="53" t="s">
        <v>16510</v>
      </c>
      <c r="B12031" s="53">
        <v>20</v>
      </c>
      <c r="C12031" s="53" t="s">
        <v>33536</v>
      </c>
      <c r="D12031" s="53" t="s">
        <v>33872</v>
      </c>
    </row>
    <row r="12032" spans="1:4" ht="15" x14ac:dyDescent="0.25">
      <c r="A12032" s="53" t="s">
        <v>16511</v>
      </c>
      <c r="B12032" s="53">
        <v>30</v>
      </c>
      <c r="C12032" s="53" t="s">
        <v>33536</v>
      </c>
      <c r="D12032" s="53" t="s">
        <v>33872</v>
      </c>
    </row>
    <row r="12033" spans="1:4" ht="15" x14ac:dyDescent="0.25">
      <c r="A12033" s="53" t="s">
        <v>16512</v>
      </c>
      <c r="B12033" s="53">
        <v>20</v>
      </c>
      <c r="C12033" s="53" t="s">
        <v>33536</v>
      </c>
      <c r="D12033" s="53" t="s">
        <v>33872</v>
      </c>
    </row>
    <row r="12034" spans="1:4" ht="15" x14ac:dyDescent="0.25">
      <c r="A12034" s="53" t="s">
        <v>16513</v>
      </c>
      <c r="B12034" s="53">
        <v>20</v>
      </c>
      <c r="C12034" s="53" t="s">
        <v>33536</v>
      </c>
      <c r="D12034" s="53" t="s">
        <v>33872</v>
      </c>
    </row>
    <row r="12035" spans="1:4" ht="15" x14ac:dyDescent="0.25">
      <c r="A12035" s="53" t="s">
        <v>16514</v>
      </c>
      <c r="B12035" s="53">
        <v>30</v>
      </c>
      <c r="C12035" s="53" t="s">
        <v>33536</v>
      </c>
      <c r="D12035" s="53" t="s">
        <v>33872</v>
      </c>
    </row>
    <row r="12036" spans="1:4" ht="15" x14ac:dyDescent="0.25">
      <c r="A12036" s="53" t="s">
        <v>16515</v>
      </c>
      <c r="B12036" s="53">
        <v>20</v>
      </c>
      <c r="C12036" s="53" t="s">
        <v>33536</v>
      </c>
      <c r="D12036" s="53" t="s">
        <v>33872</v>
      </c>
    </row>
    <row r="12037" spans="1:4" ht="15" x14ac:dyDescent="0.25">
      <c r="A12037" s="53" t="s">
        <v>16516</v>
      </c>
      <c r="B12037" s="53">
        <v>30</v>
      </c>
      <c r="C12037" s="53" t="s">
        <v>33536</v>
      </c>
      <c r="D12037" s="53" t="s">
        <v>33872</v>
      </c>
    </row>
    <row r="12038" spans="1:4" ht="15" x14ac:dyDescent="0.25">
      <c r="A12038" s="53" t="s">
        <v>16517</v>
      </c>
      <c r="B12038" s="53">
        <v>20</v>
      </c>
      <c r="C12038" s="53" t="s">
        <v>33536</v>
      </c>
      <c r="D12038" s="53" t="s">
        <v>33872</v>
      </c>
    </row>
    <row r="12039" spans="1:4" ht="15" x14ac:dyDescent="0.25">
      <c r="A12039" s="53" t="s">
        <v>16518</v>
      </c>
      <c r="B12039" s="53">
        <v>20</v>
      </c>
      <c r="C12039" s="53" t="s">
        <v>33536</v>
      </c>
      <c r="D12039" s="53" t="s">
        <v>33872</v>
      </c>
    </row>
    <row r="12040" spans="1:4" ht="15" x14ac:dyDescent="0.25">
      <c r="A12040" s="53" t="s">
        <v>16519</v>
      </c>
      <c r="B12040" s="53">
        <v>30</v>
      </c>
      <c r="C12040" s="53" t="s">
        <v>33536</v>
      </c>
      <c r="D12040" s="53" t="s">
        <v>33872</v>
      </c>
    </row>
    <row r="12041" spans="1:4" ht="15" x14ac:dyDescent="0.25">
      <c r="A12041" s="53" t="s">
        <v>16520</v>
      </c>
      <c r="B12041" s="53">
        <v>20</v>
      </c>
      <c r="C12041" s="53" t="s">
        <v>33536</v>
      </c>
      <c r="D12041" s="53" t="s">
        <v>33872</v>
      </c>
    </row>
    <row r="12042" spans="1:4" ht="15" x14ac:dyDescent="0.25">
      <c r="A12042" s="53" t="s">
        <v>16521</v>
      </c>
      <c r="B12042" s="53">
        <v>20</v>
      </c>
      <c r="C12042" s="53" t="s">
        <v>33536</v>
      </c>
      <c r="D12042" s="53" t="s">
        <v>33872</v>
      </c>
    </row>
    <row r="12043" spans="1:4" ht="15" x14ac:dyDescent="0.25">
      <c r="A12043" s="53" t="s">
        <v>16522</v>
      </c>
      <c r="B12043" s="53">
        <v>30</v>
      </c>
      <c r="C12043" s="53" t="s">
        <v>33536</v>
      </c>
      <c r="D12043" s="53" t="s">
        <v>33872</v>
      </c>
    </row>
    <row r="12044" spans="1:4" ht="15" x14ac:dyDescent="0.25">
      <c r="A12044" s="53" t="s">
        <v>16523</v>
      </c>
      <c r="B12044" s="53">
        <v>60</v>
      </c>
      <c r="C12044" s="53" t="s">
        <v>33536</v>
      </c>
      <c r="D12044" s="53" t="s">
        <v>33872</v>
      </c>
    </row>
    <row r="12045" spans="1:4" ht="15" x14ac:dyDescent="0.25">
      <c r="A12045" s="53" t="s">
        <v>16524</v>
      </c>
      <c r="B12045" s="53">
        <v>30</v>
      </c>
      <c r="C12045" s="53" t="s">
        <v>33536</v>
      </c>
      <c r="D12045" s="53" t="s">
        <v>33872</v>
      </c>
    </row>
    <row r="12046" spans="1:4" ht="15" x14ac:dyDescent="0.25">
      <c r="A12046" s="53" t="s">
        <v>16525</v>
      </c>
      <c r="B12046" s="53">
        <v>30</v>
      </c>
      <c r="C12046" s="53" t="s">
        <v>33536</v>
      </c>
      <c r="D12046" s="53" t="s">
        <v>33872</v>
      </c>
    </row>
    <row r="12047" spans="1:4" ht="15" x14ac:dyDescent="0.25">
      <c r="A12047" s="53" t="s">
        <v>16526</v>
      </c>
      <c r="B12047" s="53">
        <v>30</v>
      </c>
      <c r="C12047" s="53" t="s">
        <v>33536</v>
      </c>
      <c r="D12047" s="53" t="s">
        <v>33872</v>
      </c>
    </row>
    <row r="12048" spans="1:4" ht="15" x14ac:dyDescent="0.25">
      <c r="A12048" s="53" t="s">
        <v>16527</v>
      </c>
      <c r="B12048" s="53">
        <v>30</v>
      </c>
      <c r="C12048" s="53" t="s">
        <v>33536</v>
      </c>
      <c r="D12048" s="53" t="s">
        <v>33872</v>
      </c>
    </row>
    <row r="12049" spans="1:4" ht="15" x14ac:dyDescent="0.25">
      <c r="A12049" s="53" t="s">
        <v>16528</v>
      </c>
      <c r="B12049" s="53">
        <v>30</v>
      </c>
      <c r="C12049" s="53" t="s">
        <v>33536</v>
      </c>
      <c r="D12049" s="53" t="s">
        <v>33872</v>
      </c>
    </row>
    <row r="12050" spans="1:4" ht="15" x14ac:dyDescent="0.25">
      <c r="A12050" s="53" t="s">
        <v>16529</v>
      </c>
      <c r="B12050" s="53">
        <v>30</v>
      </c>
      <c r="C12050" s="53" t="s">
        <v>33536</v>
      </c>
      <c r="D12050" s="53" t="s">
        <v>33872</v>
      </c>
    </row>
    <row r="12051" spans="1:4" ht="15" x14ac:dyDescent="0.25">
      <c r="A12051" s="53" t="s">
        <v>16530</v>
      </c>
      <c r="B12051" s="53">
        <v>20</v>
      </c>
      <c r="C12051" s="53" t="s">
        <v>33536</v>
      </c>
      <c r="D12051" s="53" t="s">
        <v>33872</v>
      </c>
    </row>
    <row r="12052" spans="1:4" ht="15" x14ac:dyDescent="0.25">
      <c r="A12052" s="53" t="s">
        <v>16531</v>
      </c>
      <c r="B12052" s="53">
        <v>20</v>
      </c>
      <c r="C12052" s="53" t="s">
        <v>33536</v>
      </c>
      <c r="D12052" s="53" t="s">
        <v>33872</v>
      </c>
    </row>
    <row r="12053" spans="1:4" ht="15" x14ac:dyDescent="0.25">
      <c r="A12053" s="53" t="s">
        <v>16532</v>
      </c>
      <c r="B12053" s="53">
        <v>20</v>
      </c>
      <c r="C12053" s="53" t="s">
        <v>33536</v>
      </c>
      <c r="D12053" s="53" t="s">
        <v>33872</v>
      </c>
    </row>
    <row r="12054" spans="1:4" ht="15" x14ac:dyDescent="0.25">
      <c r="A12054" s="53" t="s">
        <v>16533</v>
      </c>
      <c r="B12054" s="53">
        <v>30</v>
      </c>
      <c r="C12054" s="53" t="s">
        <v>33536</v>
      </c>
      <c r="D12054" s="53" t="s">
        <v>33872</v>
      </c>
    </row>
    <row r="12055" spans="1:4" ht="15" x14ac:dyDescent="0.25">
      <c r="A12055" s="53" t="s">
        <v>16534</v>
      </c>
      <c r="B12055" s="53">
        <v>30</v>
      </c>
      <c r="C12055" s="53" t="s">
        <v>33536</v>
      </c>
      <c r="D12055" s="53" t="s">
        <v>33872</v>
      </c>
    </row>
    <row r="12056" spans="1:4" ht="15" x14ac:dyDescent="0.25">
      <c r="A12056" s="53" t="s">
        <v>16535</v>
      </c>
      <c r="B12056" s="53">
        <v>20</v>
      </c>
      <c r="C12056" s="53" t="s">
        <v>33536</v>
      </c>
      <c r="D12056" s="53" t="s">
        <v>33872</v>
      </c>
    </row>
    <row r="12057" spans="1:4" ht="15" x14ac:dyDescent="0.25">
      <c r="A12057" s="53" t="s">
        <v>16536</v>
      </c>
      <c r="B12057" s="53">
        <v>20</v>
      </c>
      <c r="C12057" s="53" t="s">
        <v>33536</v>
      </c>
      <c r="D12057" s="53" t="s">
        <v>33872</v>
      </c>
    </row>
    <row r="12058" spans="1:4" ht="15" x14ac:dyDescent="0.25">
      <c r="A12058" s="53" t="s">
        <v>16537</v>
      </c>
      <c r="B12058" s="53">
        <v>60</v>
      </c>
      <c r="C12058" s="53" t="s">
        <v>33536</v>
      </c>
      <c r="D12058" s="53" t="s">
        <v>33872</v>
      </c>
    </row>
    <row r="12059" spans="1:4" ht="15" x14ac:dyDescent="0.25">
      <c r="A12059" s="53" t="s">
        <v>16538</v>
      </c>
      <c r="B12059" s="53">
        <v>30</v>
      </c>
      <c r="C12059" s="53" t="s">
        <v>33536</v>
      </c>
      <c r="D12059" s="53" t="s">
        <v>33872</v>
      </c>
    </row>
    <row r="12060" spans="1:4" ht="15" x14ac:dyDescent="0.25">
      <c r="A12060" s="53" t="s">
        <v>16539</v>
      </c>
      <c r="B12060" s="53">
        <v>30</v>
      </c>
      <c r="C12060" s="53" t="s">
        <v>33536</v>
      </c>
      <c r="D12060" s="53" t="s">
        <v>33872</v>
      </c>
    </row>
    <row r="12061" spans="1:4" ht="15" x14ac:dyDescent="0.25">
      <c r="A12061" s="53" t="s">
        <v>16540</v>
      </c>
      <c r="B12061" s="53">
        <v>30</v>
      </c>
      <c r="C12061" s="53" t="s">
        <v>33536</v>
      </c>
      <c r="D12061" s="53" t="s">
        <v>33872</v>
      </c>
    </row>
    <row r="12062" spans="1:4" ht="15" x14ac:dyDescent="0.25">
      <c r="A12062" s="53" t="s">
        <v>16541</v>
      </c>
      <c r="B12062" s="53">
        <v>30</v>
      </c>
      <c r="C12062" s="53" t="s">
        <v>33536</v>
      </c>
      <c r="D12062" s="53" t="s">
        <v>33872</v>
      </c>
    </row>
    <row r="12063" spans="1:4" ht="15" x14ac:dyDescent="0.25">
      <c r="A12063" s="53" t="s">
        <v>16542</v>
      </c>
      <c r="B12063" s="53">
        <v>30</v>
      </c>
      <c r="C12063" s="53" t="s">
        <v>33536</v>
      </c>
      <c r="D12063" s="53" t="s">
        <v>33872</v>
      </c>
    </row>
    <row r="12064" spans="1:4" ht="15" x14ac:dyDescent="0.25">
      <c r="A12064" s="53" t="s">
        <v>16543</v>
      </c>
      <c r="B12064" s="53">
        <v>30</v>
      </c>
      <c r="C12064" s="53" t="s">
        <v>33536</v>
      </c>
      <c r="D12064" s="53" t="s">
        <v>33872</v>
      </c>
    </row>
    <row r="12065" spans="1:4" ht="15" x14ac:dyDescent="0.25">
      <c r="A12065" s="53" t="s">
        <v>16544</v>
      </c>
      <c r="B12065" s="53">
        <v>30</v>
      </c>
      <c r="C12065" s="53" t="s">
        <v>33536</v>
      </c>
      <c r="D12065" s="53" t="s">
        <v>33872</v>
      </c>
    </row>
    <row r="12066" spans="1:4" ht="15" x14ac:dyDescent="0.25">
      <c r="A12066" s="53" t="s">
        <v>16545</v>
      </c>
      <c r="B12066" s="53">
        <v>20</v>
      </c>
      <c r="C12066" s="53" t="s">
        <v>33536</v>
      </c>
      <c r="D12066" s="53" t="s">
        <v>33872</v>
      </c>
    </row>
    <row r="12067" spans="1:4" ht="15" x14ac:dyDescent="0.25">
      <c r="A12067" s="53" t="s">
        <v>16546</v>
      </c>
      <c r="B12067" s="53">
        <v>30</v>
      </c>
      <c r="C12067" s="53" t="s">
        <v>33536</v>
      </c>
      <c r="D12067" s="53" t="s">
        <v>33872</v>
      </c>
    </row>
    <row r="12068" spans="1:4" ht="15" x14ac:dyDescent="0.25">
      <c r="A12068" s="53" t="s">
        <v>16547</v>
      </c>
      <c r="B12068" s="53">
        <v>20</v>
      </c>
      <c r="C12068" s="53" t="s">
        <v>33536</v>
      </c>
      <c r="D12068" s="53" t="s">
        <v>33872</v>
      </c>
    </row>
    <row r="12069" spans="1:4" ht="15" x14ac:dyDescent="0.25">
      <c r="A12069" s="53" t="s">
        <v>16548</v>
      </c>
      <c r="B12069" s="53">
        <v>20</v>
      </c>
      <c r="C12069" s="53" t="s">
        <v>33536</v>
      </c>
      <c r="D12069" s="53" t="s">
        <v>33872</v>
      </c>
    </row>
    <row r="12070" spans="1:4" ht="15" x14ac:dyDescent="0.25">
      <c r="A12070" s="53" t="s">
        <v>16549</v>
      </c>
      <c r="B12070" s="53">
        <v>30</v>
      </c>
      <c r="C12070" s="53" t="s">
        <v>33536</v>
      </c>
      <c r="D12070" s="53" t="s">
        <v>33872</v>
      </c>
    </row>
    <row r="12071" spans="1:4" ht="15" x14ac:dyDescent="0.25">
      <c r="A12071" s="53" t="s">
        <v>16550</v>
      </c>
      <c r="B12071" s="53">
        <v>20</v>
      </c>
      <c r="C12071" s="53" t="s">
        <v>33536</v>
      </c>
      <c r="D12071" s="53" t="s">
        <v>33872</v>
      </c>
    </row>
    <row r="12072" spans="1:4" ht="15" x14ac:dyDescent="0.25">
      <c r="A12072" s="53" t="s">
        <v>16551</v>
      </c>
      <c r="B12072" s="53">
        <v>30</v>
      </c>
      <c r="C12072" s="53" t="s">
        <v>33536</v>
      </c>
      <c r="D12072" s="53" t="s">
        <v>33872</v>
      </c>
    </row>
    <row r="12073" spans="1:4" ht="15" x14ac:dyDescent="0.25">
      <c r="A12073" s="53" t="s">
        <v>16552</v>
      </c>
      <c r="B12073" s="53">
        <v>30</v>
      </c>
      <c r="C12073" s="53" t="s">
        <v>33536</v>
      </c>
      <c r="D12073" s="53" t="s">
        <v>33872</v>
      </c>
    </row>
    <row r="12074" spans="1:4" ht="15" x14ac:dyDescent="0.25">
      <c r="A12074" s="53" t="s">
        <v>16553</v>
      </c>
      <c r="B12074" s="53">
        <v>20</v>
      </c>
      <c r="C12074" s="53" t="s">
        <v>33536</v>
      </c>
      <c r="D12074" s="53" t="s">
        <v>33872</v>
      </c>
    </row>
    <row r="12075" spans="1:4" ht="15" x14ac:dyDescent="0.25">
      <c r="A12075" s="53" t="s">
        <v>16554</v>
      </c>
      <c r="B12075" s="53">
        <v>20</v>
      </c>
      <c r="C12075" s="53" t="s">
        <v>33536</v>
      </c>
      <c r="D12075" s="53" t="s">
        <v>33872</v>
      </c>
    </row>
    <row r="12076" spans="1:4" ht="15" x14ac:dyDescent="0.25">
      <c r="A12076" s="53" t="s">
        <v>16555</v>
      </c>
      <c r="B12076" s="53">
        <v>20</v>
      </c>
      <c r="C12076" s="53" t="s">
        <v>33536</v>
      </c>
      <c r="D12076" s="53" t="s">
        <v>33872</v>
      </c>
    </row>
    <row r="12077" spans="1:4" ht="15" x14ac:dyDescent="0.25">
      <c r="A12077" s="53" t="s">
        <v>16556</v>
      </c>
      <c r="B12077" s="53">
        <v>20</v>
      </c>
      <c r="C12077" s="53" t="s">
        <v>33536</v>
      </c>
      <c r="D12077" s="53" t="s">
        <v>33872</v>
      </c>
    </row>
    <row r="12078" spans="1:4" ht="15" x14ac:dyDescent="0.25">
      <c r="A12078" s="53" t="s">
        <v>16557</v>
      </c>
      <c r="B12078" s="53">
        <v>20</v>
      </c>
      <c r="C12078" s="53" t="s">
        <v>33536</v>
      </c>
      <c r="D12078" s="53" t="s">
        <v>33872</v>
      </c>
    </row>
    <row r="12079" spans="1:4" ht="15" x14ac:dyDescent="0.25">
      <c r="A12079" s="53" t="s">
        <v>16558</v>
      </c>
      <c r="B12079" s="53">
        <v>20</v>
      </c>
      <c r="C12079" s="53" t="s">
        <v>33536</v>
      </c>
      <c r="D12079" s="53" t="s">
        <v>33872</v>
      </c>
    </row>
    <row r="12080" spans="1:4" ht="15" x14ac:dyDescent="0.25">
      <c r="A12080" s="53" t="s">
        <v>16559</v>
      </c>
      <c r="B12080" s="53">
        <v>20</v>
      </c>
      <c r="C12080" s="53" t="s">
        <v>33536</v>
      </c>
      <c r="D12080" s="53" t="s">
        <v>33872</v>
      </c>
    </row>
    <row r="12081" spans="1:4" ht="15" x14ac:dyDescent="0.25">
      <c r="A12081" s="53" t="s">
        <v>16560</v>
      </c>
      <c r="B12081" s="53">
        <v>20</v>
      </c>
      <c r="C12081" s="53" t="s">
        <v>33536</v>
      </c>
      <c r="D12081" s="53" t="s">
        <v>33872</v>
      </c>
    </row>
    <row r="12082" spans="1:4" ht="15" x14ac:dyDescent="0.25">
      <c r="A12082" s="53" t="s">
        <v>16561</v>
      </c>
      <c r="B12082" s="53">
        <v>30</v>
      </c>
      <c r="C12082" s="53" t="s">
        <v>33536</v>
      </c>
      <c r="D12082" s="53" t="s">
        <v>33872</v>
      </c>
    </row>
    <row r="12083" spans="1:4" ht="15" x14ac:dyDescent="0.25">
      <c r="A12083" s="53" t="s">
        <v>16562</v>
      </c>
      <c r="B12083" s="53">
        <v>20</v>
      </c>
      <c r="C12083" s="53" t="s">
        <v>33536</v>
      </c>
      <c r="D12083" s="53" t="s">
        <v>33872</v>
      </c>
    </row>
    <row r="12084" spans="1:4" ht="15" x14ac:dyDescent="0.25">
      <c r="A12084" s="53" t="s">
        <v>16563</v>
      </c>
      <c r="B12084" s="53">
        <v>20</v>
      </c>
      <c r="C12084" s="53" t="s">
        <v>33536</v>
      </c>
      <c r="D12084" s="53" t="s">
        <v>33872</v>
      </c>
    </row>
    <row r="12085" spans="1:4" ht="15" x14ac:dyDescent="0.25">
      <c r="A12085" s="53" t="s">
        <v>16564</v>
      </c>
      <c r="B12085" s="53">
        <v>20</v>
      </c>
      <c r="C12085" s="53" t="s">
        <v>33536</v>
      </c>
      <c r="D12085" s="53" t="s">
        <v>33872</v>
      </c>
    </row>
    <row r="12086" spans="1:4" ht="15" x14ac:dyDescent="0.25">
      <c r="A12086" s="53" t="s">
        <v>16565</v>
      </c>
      <c r="B12086" s="53">
        <v>20</v>
      </c>
      <c r="C12086" s="53" t="s">
        <v>33536</v>
      </c>
      <c r="D12086" s="53" t="s">
        <v>33872</v>
      </c>
    </row>
    <row r="12087" spans="1:4" ht="15" x14ac:dyDescent="0.25">
      <c r="A12087" s="53" t="s">
        <v>16566</v>
      </c>
      <c r="B12087" s="53">
        <v>20</v>
      </c>
      <c r="C12087" s="53" t="s">
        <v>33536</v>
      </c>
      <c r="D12087" s="53" t="s">
        <v>33872</v>
      </c>
    </row>
    <row r="12088" spans="1:4" ht="15" x14ac:dyDescent="0.25">
      <c r="A12088" s="53" t="s">
        <v>16567</v>
      </c>
      <c r="B12088" s="53">
        <v>20</v>
      </c>
      <c r="C12088" s="53" t="s">
        <v>33536</v>
      </c>
      <c r="D12088" s="53" t="s">
        <v>33872</v>
      </c>
    </row>
    <row r="12089" spans="1:4" ht="15" x14ac:dyDescent="0.25">
      <c r="A12089" s="53" t="s">
        <v>16568</v>
      </c>
      <c r="B12089" s="53">
        <v>20</v>
      </c>
      <c r="C12089" s="53" t="s">
        <v>33536</v>
      </c>
      <c r="D12089" s="53" t="s">
        <v>33872</v>
      </c>
    </row>
    <row r="12090" spans="1:4" ht="15" x14ac:dyDescent="0.25">
      <c r="A12090" s="53" t="s">
        <v>16569</v>
      </c>
      <c r="B12090" s="53">
        <v>30</v>
      </c>
      <c r="C12090" s="53" t="s">
        <v>33536</v>
      </c>
      <c r="D12090" s="53" t="s">
        <v>33872</v>
      </c>
    </row>
    <row r="12091" spans="1:4" ht="15" x14ac:dyDescent="0.25">
      <c r="A12091" s="53" t="s">
        <v>16570</v>
      </c>
      <c r="B12091" s="53">
        <v>20</v>
      </c>
      <c r="C12091" s="53" t="s">
        <v>33536</v>
      </c>
      <c r="D12091" s="53" t="s">
        <v>33872</v>
      </c>
    </row>
    <row r="12092" spans="1:4" ht="15" x14ac:dyDescent="0.25">
      <c r="A12092" s="53" t="s">
        <v>16571</v>
      </c>
      <c r="B12092" s="53">
        <v>20</v>
      </c>
      <c r="C12092" s="53" t="s">
        <v>33536</v>
      </c>
      <c r="D12092" s="53" t="s">
        <v>33872</v>
      </c>
    </row>
    <row r="12093" spans="1:4" ht="15" x14ac:dyDescent="0.25">
      <c r="A12093" s="53" t="s">
        <v>16572</v>
      </c>
      <c r="B12093" s="53">
        <v>20</v>
      </c>
      <c r="C12093" s="53" t="s">
        <v>33536</v>
      </c>
      <c r="D12093" s="53" t="s">
        <v>33872</v>
      </c>
    </row>
    <row r="12094" spans="1:4" ht="15" x14ac:dyDescent="0.25">
      <c r="A12094" s="53" t="s">
        <v>16573</v>
      </c>
      <c r="B12094" s="53">
        <v>20</v>
      </c>
      <c r="C12094" s="53" t="s">
        <v>33536</v>
      </c>
      <c r="D12094" s="53" t="s">
        <v>33872</v>
      </c>
    </row>
    <row r="12095" spans="1:4" ht="15" x14ac:dyDescent="0.25">
      <c r="A12095" s="53" t="s">
        <v>16574</v>
      </c>
      <c r="B12095" s="53">
        <v>20</v>
      </c>
      <c r="C12095" s="53" t="s">
        <v>33536</v>
      </c>
      <c r="D12095" s="53" t="s">
        <v>33872</v>
      </c>
    </row>
    <row r="12096" spans="1:4" ht="15" x14ac:dyDescent="0.25">
      <c r="A12096" s="53" t="s">
        <v>16575</v>
      </c>
      <c r="B12096" s="53">
        <v>20</v>
      </c>
      <c r="C12096" s="53" t="s">
        <v>33536</v>
      </c>
      <c r="D12096" s="53" t="s">
        <v>33872</v>
      </c>
    </row>
    <row r="12097" spans="1:4" ht="15" x14ac:dyDescent="0.25">
      <c r="A12097" s="53" t="s">
        <v>16576</v>
      </c>
      <c r="B12097" s="53">
        <v>20</v>
      </c>
      <c r="C12097" s="53" t="s">
        <v>33536</v>
      </c>
      <c r="D12097" s="53" t="s">
        <v>33872</v>
      </c>
    </row>
    <row r="12098" spans="1:4" ht="15" x14ac:dyDescent="0.25">
      <c r="A12098" s="53" t="s">
        <v>16577</v>
      </c>
      <c r="B12098" s="53">
        <v>20</v>
      </c>
      <c r="C12098" s="53" t="s">
        <v>33536</v>
      </c>
      <c r="D12098" s="53" t="s">
        <v>33872</v>
      </c>
    </row>
    <row r="12099" spans="1:4" ht="15" x14ac:dyDescent="0.25">
      <c r="A12099" s="53" t="s">
        <v>16578</v>
      </c>
      <c r="B12099" s="53">
        <v>20</v>
      </c>
      <c r="C12099" s="53" t="s">
        <v>33536</v>
      </c>
      <c r="D12099" s="53" t="s">
        <v>33872</v>
      </c>
    </row>
    <row r="12100" spans="1:4" ht="15" x14ac:dyDescent="0.25">
      <c r="A12100" s="53" t="s">
        <v>16579</v>
      </c>
      <c r="B12100" s="53">
        <v>30</v>
      </c>
      <c r="C12100" s="53" t="s">
        <v>33536</v>
      </c>
      <c r="D12100" s="53" t="s">
        <v>33872</v>
      </c>
    </row>
    <row r="12101" spans="1:4" ht="15" x14ac:dyDescent="0.25">
      <c r="A12101" s="53" t="s">
        <v>16580</v>
      </c>
      <c r="B12101" s="53">
        <v>20</v>
      </c>
      <c r="C12101" s="53" t="s">
        <v>33536</v>
      </c>
      <c r="D12101" s="53" t="s">
        <v>33872</v>
      </c>
    </row>
    <row r="12102" spans="1:4" ht="15" x14ac:dyDescent="0.25">
      <c r="A12102" s="53" t="s">
        <v>16581</v>
      </c>
      <c r="B12102" s="53">
        <v>20</v>
      </c>
      <c r="C12102" s="53" t="s">
        <v>33536</v>
      </c>
      <c r="D12102" s="53" t="s">
        <v>33872</v>
      </c>
    </row>
    <row r="12103" spans="1:4" ht="15" x14ac:dyDescent="0.25">
      <c r="A12103" s="53" t="s">
        <v>16582</v>
      </c>
      <c r="B12103" s="53">
        <v>20</v>
      </c>
      <c r="C12103" s="53" t="s">
        <v>33536</v>
      </c>
      <c r="D12103" s="53" t="s">
        <v>33872</v>
      </c>
    </row>
    <row r="12104" spans="1:4" ht="15" x14ac:dyDescent="0.25">
      <c r="A12104" s="53" t="s">
        <v>16583</v>
      </c>
      <c r="B12104" s="53">
        <v>20</v>
      </c>
      <c r="C12104" s="53" t="s">
        <v>33536</v>
      </c>
      <c r="D12104" s="53" t="s">
        <v>33872</v>
      </c>
    </row>
    <row r="12105" spans="1:4" ht="15" x14ac:dyDescent="0.25">
      <c r="A12105" s="53" t="s">
        <v>16584</v>
      </c>
      <c r="B12105" s="53">
        <v>20</v>
      </c>
      <c r="C12105" s="53" t="s">
        <v>33536</v>
      </c>
      <c r="D12105" s="53" t="s">
        <v>33872</v>
      </c>
    </row>
    <row r="12106" spans="1:4" ht="15" x14ac:dyDescent="0.25">
      <c r="A12106" s="53" t="s">
        <v>16585</v>
      </c>
      <c r="B12106" s="53">
        <v>20</v>
      </c>
      <c r="C12106" s="53" t="s">
        <v>33536</v>
      </c>
      <c r="D12106" s="53" t="s">
        <v>33872</v>
      </c>
    </row>
    <row r="12107" spans="1:4" ht="15" x14ac:dyDescent="0.25">
      <c r="A12107" s="53" t="s">
        <v>16586</v>
      </c>
      <c r="B12107" s="53">
        <v>20</v>
      </c>
      <c r="C12107" s="53" t="s">
        <v>33536</v>
      </c>
      <c r="D12107" s="53" t="s">
        <v>33872</v>
      </c>
    </row>
    <row r="12108" spans="1:4" ht="15" x14ac:dyDescent="0.25">
      <c r="A12108" s="53" t="s">
        <v>16587</v>
      </c>
      <c r="B12108" s="53">
        <v>20</v>
      </c>
      <c r="C12108" s="53" t="s">
        <v>33536</v>
      </c>
      <c r="D12108" s="53" t="s">
        <v>33872</v>
      </c>
    </row>
    <row r="12109" spans="1:4" ht="15" x14ac:dyDescent="0.25">
      <c r="A12109" s="53" t="s">
        <v>16588</v>
      </c>
      <c r="B12109" s="53">
        <v>30</v>
      </c>
      <c r="C12109" s="53" t="s">
        <v>33536</v>
      </c>
      <c r="D12109" s="53" t="s">
        <v>33872</v>
      </c>
    </row>
    <row r="12110" spans="1:4" ht="15" x14ac:dyDescent="0.25">
      <c r="A12110" s="53" t="s">
        <v>16589</v>
      </c>
      <c r="B12110" s="53">
        <v>20</v>
      </c>
      <c r="C12110" s="53" t="s">
        <v>33536</v>
      </c>
      <c r="D12110" s="53" t="s">
        <v>33872</v>
      </c>
    </row>
    <row r="12111" spans="1:4" ht="15" x14ac:dyDescent="0.25">
      <c r="A12111" s="53" t="s">
        <v>16590</v>
      </c>
      <c r="B12111" s="53">
        <v>20</v>
      </c>
      <c r="C12111" s="53" t="s">
        <v>33536</v>
      </c>
      <c r="D12111" s="53" t="s">
        <v>33872</v>
      </c>
    </row>
    <row r="12112" spans="1:4" ht="15" x14ac:dyDescent="0.25">
      <c r="A12112" s="53" t="s">
        <v>16591</v>
      </c>
      <c r="B12112" s="53">
        <v>20</v>
      </c>
      <c r="C12112" s="53" t="s">
        <v>33536</v>
      </c>
      <c r="D12112" s="53" t="s">
        <v>33872</v>
      </c>
    </row>
    <row r="12113" spans="1:4" ht="15" x14ac:dyDescent="0.25">
      <c r="A12113" s="53" t="s">
        <v>16592</v>
      </c>
      <c r="B12113" s="53">
        <v>20</v>
      </c>
      <c r="C12113" s="53" t="s">
        <v>33536</v>
      </c>
      <c r="D12113" s="53" t="s">
        <v>33872</v>
      </c>
    </row>
    <row r="12114" spans="1:4" ht="15" x14ac:dyDescent="0.25">
      <c r="A12114" s="53" t="s">
        <v>16593</v>
      </c>
      <c r="B12114" s="53">
        <v>20</v>
      </c>
      <c r="C12114" s="53" t="s">
        <v>33536</v>
      </c>
      <c r="D12114" s="53" t="s">
        <v>33872</v>
      </c>
    </row>
    <row r="12115" spans="1:4" ht="15" x14ac:dyDescent="0.25">
      <c r="A12115" s="53" t="s">
        <v>16594</v>
      </c>
      <c r="B12115" s="53">
        <v>20</v>
      </c>
      <c r="C12115" s="53" t="s">
        <v>33536</v>
      </c>
      <c r="D12115" s="53" t="s">
        <v>33872</v>
      </c>
    </row>
    <row r="12116" spans="1:4" ht="15" x14ac:dyDescent="0.25">
      <c r="A12116" s="53" t="s">
        <v>16595</v>
      </c>
      <c r="B12116" s="53">
        <v>20</v>
      </c>
      <c r="C12116" s="53" t="s">
        <v>33536</v>
      </c>
      <c r="D12116" s="53" t="s">
        <v>33872</v>
      </c>
    </row>
    <row r="12117" spans="1:4" ht="15" x14ac:dyDescent="0.25">
      <c r="A12117" s="53" t="s">
        <v>16596</v>
      </c>
      <c r="B12117" s="53">
        <v>20</v>
      </c>
      <c r="C12117" s="53" t="s">
        <v>33536</v>
      </c>
      <c r="D12117" s="53" t="s">
        <v>33872</v>
      </c>
    </row>
    <row r="12118" spans="1:4" ht="15" x14ac:dyDescent="0.25">
      <c r="A12118" s="53" t="s">
        <v>16597</v>
      </c>
      <c r="B12118" s="53">
        <v>30</v>
      </c>
      <c r="C12118" s="53" t="s">
        <v>33536</v>
      </c>
      <c r="D12118" s="53" t="s">
        <v>33872</v>
      </c>
    </row>
    <row r="12119" spans="1:4" ht="15" x14ac:dyDescent="0.25">
      <c r="A12119" s="53" t="s">
        <v>16598</v>
      </c>
      <c r="B12119" s="53">
        <v>30</v>
      </c>
      <c r="C12119" s="53" t="s">
        <v>33536</v>
      </c>
      <c r="D12119" s="53" t="s">
        <v>33872</v>
      </c>
    </row>
    <row r="12120" spans="1:4" ht="15" x14ac:dyDescent="0.25">
      <c r="A12120" s="53" t="s">
        <v>16599</v>
      </c>
      <c r="B12120" s="53">
        <v>20</v>
      </c>
      <c r="C12120" s="53" t="s">
        <v>33536</v>
      </c>
      <c r="D12120" s="53" t="s">
        <v>33872</v>
      </c>
    </row>
    <row r="12121" spans="1:4" ht="15" x14ac:dyDescent="0.25">
      <c r="A12121" s="53" t="s">
        <v>16600</v>
      </c>
      <c r="B12121" s="53">
        <v>20</v>
      </c>
      <c r="C12121" s="53" t="s">
        <v>33536</v>
      </c>
      <c r="D12121" s="53" t="s">
        <v>33872</v>
      </c>
    </row>
    <row r="12122" spans="1:4" ht="15" x14ac:dyDescent="0.25">
      <c r="A12122" s="53" t="s">
        <v>16601</v>
      </c>
      <c r="B12122" s="53">
        <v>20</v>
      </c>
      <c r="C12122" s="53" t="s">
        <v>33536</v>
      </c>
      <c r="D12122" s="53" t="s">
        <v>33872</v>
      </c>
    </row>
    <row r="12123" spans="1:4" ht="15" x14ac:dyDescent="0.25">
      <c r="A12123" s="53" t="s">
        <v>16602</v>
      </c>
      <c r="B12123" s="53">
        <v>30</v>
      </c>
      <c r="C12123" s="53" t="s">
        <v>33536</v>
      </c>
      <c r="D12123" s="53" t="s">
        <v>33872</v>
      </c>
    </row>
    <row r="12124" spans="1:4" ht="15" x14ac:dyDescent="0.25">
      <c r="A12124" s="53" t="s">
        <v>16603</v>
      </c>
      <c r="B12124" s="53">
        <v>30</v>
      </c>
      <c r="C12124" s="53" t="s">
        <v>33536</v>
      </c>
      <c r="D12124" s="53" t="s">
        <v>33873</v>
      </c>
    </row>
    <row r="12125" spans="1:4" ht="15" x14ac:dyDescent="0.25">
      <c r="A12125" s="53" t="s">
        <v>16604</v>
      </c>
      <c r="B12125" s="53">
        <v>30</v>
      </c>
      <c r="C12125" s="53" t="s">
        <v>33536</v>
      </c>
      <c r="D12125" s="53" t="s">
        <v>33872</v>
      </c>
    </row>
    <row r="12126" spans="1:4" ht="15" x14ac:dyDescent="0.25">
      <c r="A12126" s="53" t="s">
        <v>16605</v>
      </c>
      <c r="B12126" s="53">
        <v>30</v>
      </c>
      <c r="C12126" s="53" t="s">
        <v>33536</v>
      </c>
      <c r="D12126" s="53" t="s">
        <v>33872</v>
      </c>
    </row>
    <row r="12127" spans="1:4" ht="15" x14ac:dyDescent="0.25">
      <c r="A12127" s="53" t="s">
        <v>16606</v>
      </c>
      <c r="B12127" s="53">
        <v>30</v>
      </c>
      <c r="C12127" s="53" t="s">
        <v>33536</v>
      </c>
      <c r="D12127" s="53" t="s">
        <v>33872</v>
      </c>
    </row>
    <row r="12128" spans="1:4" ht="15" x14ac:dyDescent="0.25">
      <c r="A12128" s="53" t="s">
        <v>16607</v>
      </c>
      <c r="B12128" s="53">
        <v>30</v>
      </c>
      <c r="C12128" s="53" t="s">
        <v>33536</v>
      </c>
      <c r="D12128" s="53" t="s">
        <v>33872</v>
      </c>
    </row>
    <row r="12129" spans="1:4" ht="15" x14ac:dyDescent="0.25">
      <c r="A12129" s="53" t="s">
        <v>16608</v>
      </c>
      <c r="B12129" s="53">
        <v>20</v>
      </c>
      <c r="C12129" s="53" t="s">
        <v>33536</v>
      </c>
      <c r="D12129" s="53" t="s">
        <v>33872</v>
      </c>
    </row>
    <row r="12130" spans="1:4" ht="15" x14ac:dyDescent="0.25">
      <c r="A12130" s="53" t="s">
        <v>16609</v>
      </c>
      <c r="B12130" s="53">
        <v>30</v>
      </c>
      <c r="C12130" s="53" t="s">
        <v>33536</v>
      </c>
      <c r="D12130" s="53" t="s">
        <v>33872</v>
      </c>
    </row>
    <row r="12131" spans="1:4" ht="15" x14ac:dyDescent="0.25">
      <c r="A12131" s="53" t="s">
        <v>16610</v>
      </c>
      <c r="B12131" s="53">
        <v>30</v>
      </c>
      <c r="C12131" s="53" t="s">
        <v>33536</v>
      </c>
      <c r="D12131" s="53" t="s">
        <v>33872</v>
      </c>
    </row>
    <row r="12132" spans="1:4" ht="15" x14ac:dyDescent="0.25">
      <c r="A12132" s="53" t="s">
        <v>16611</v>
      </c>
      <c r="B12132" s="53">
        <v>30</v>
      </c>
      <c r="C12132" s="53" t="s">
        <v>33536</v>
      </c>
      <c r="D12132" s="53" t="s">
        <v>33872</v>
      </c>
    </row>
    <row r="12133" spans="1:4" ht="15" x14ac:dyDescent="0.25">
      <c r="A12133" s="53" t="s">
        <v>16612</v>
      </c>
      <c r="B12133" s="53">
        <v>30</v>
      </c>
      <c r="C12133" s="53" t="s">
        <v>33536</v>
      </c>
      <c r="D12133" s="53" t="s">
        <v>33872</v>
      </c>
    </row>
    <row r="12134" spans="1:4" ht="15" x14ac:dyDescent="0.25">
      <c r="A12134" s="53" t="s">
        <v>16613</v>
      </c>
      <c r="B12134" s="53">
        <v>30</v>
      </c>
      <c r="C12134" s="53" t="s">
        <v>33536</v>
      </c>
      <c r="D12134" s="53" t="s">
        <v>33872</v>
      </c>
    </row>
    <row r="12135" spans="1:4" ht="15" x14ac:dyDescent="0.25">
      <c r="A12135" s="53" t="s">
        <v>16614</v>
      </c>
      <c r="B12135" s="53">
        <v>30</v>
      </c>
      <c r="C12135" s="53" t="s">
        <v>33536</v>
      </c>
      <c r="D12135" s="53" t="s">
        <v>33872</v>
      </c>
    </row>
    <row r="12136" spans="1:4" ht="15" x14ac:dyDescent="0.25">
      <c r="A12136" s="53" t="s">
        <v>16615</v>
      </c>
      <c r="B12136" s="53">
        <v>20</v>
      </c>
      <c r="C12136" s="53" t="s">
        <v>33536</v>
      </c>
      <c r="D12136" s="53" t="s">
        <v>33872</v>
      </c>
    </row>
    <row r="12137" spans="1:4" ht="15" x14ac:dyDescent="0.25">
      <c r="A12137" s="53" t="s">
        <v>16616</v>
      </c>
      <c r="B12137" s="53">
        <v>30</v>
      </c>
      <c r="C12137" s="53" t="s">
        <v>33536</v>
      </c>
      <c r="D12137" s="53" t="s">
        <v>33872</v>
      </c>
    </row>
    <row r="12138" spans="1:4" ht="15" x14ac:dyDescent="0.25">
      <c r="A12138" s="53" t="s">
        <v>16617</v>
      </c>
      <c r="B12138" s="53">
        <v>30</v>
      </c>
      <c r="C12138" s="53" t="s">
        <v>33536</v>
      </c>
      <c r="D12138" s="53" t="s">
        <v>33872</v>
      </c>
    </row>
    <row r="12139" spans="1:4" ht="15" x14ac:dyDescent="0.25">
      <c r="A12139" s="53" t="s">
        <v>16618</v>
      </c>
      <c r="B12139" s="53">
        <v>20</v>
      </c>
      <c r="C12139" s="53" t="s">
        <v>33536</v>
      </c>
      <c r="D12139" s="53" t="s">
        <v>33872</v>
      </c>
    </row>
    <row r="12140" spans="1:4" ht="15" x14ac:dyDescent="0.25">
      <c r="A12140" s="53" t="s">
        <v>16619</v>
      </c>
      <c r="B12140" s="53">
        <v>20</v>
      </c>
      <c r="C12140" s="53" t="s">
        <v>33536</v>
      </c>
      <c r="D12140" s="53" t="s">
        <v>33872</v>
      </c>
    </row>
    <row r="12141" spans="1:4" ht="15" x14ac:dyDescent="0.25">
      <c r="A12141" s="53" t="s">
        <v>16620</v>
      </c>
      <c r="B12141" s="53">
        <v>30</v>
      </c>
      <c r="C12141" s="53" t="s">
        <v>33536</v>
      </c>
      <c r="D12141" s="53" t="s">
        <v>33872</v>
      </c>
    </row>
    <row r="12142" spans="1:4" ht="15" x14ac:dyDescent="0.25">
      <c r="A12142" s="53" t="s">
        <v>16621</v>
      </c>
      <c r="B12142" s="53">
        <v>20</v>
      </c>
      <c r="C12142" s="53" t="s">
        <v>33536</v>
      </c>
      <c r="D12142" s="53" t="s">
        <v>33872</v>
      </c>
    </row>
    <row r="12143" spans="1:4" ht="15" x14ac:dyDescent="0.25">
      <c r="A12143" s="53" t="s">
        <v>16622</v>
      </c>
      <c r="B12143" s="53">
        <v>20</v>
      </c>
      <c r="C12143" s="53" t="s">
        <v>33536</v>
      </c>
      <c r="D12143" s="53" t="s">
        <v>33872</v>
      </c>
    </row>
    <row r="12144" spans="1:4" ht="15" x14ac:dyDescent="0.25">
      <c r="A12144" s="53" t="s">
        <v>16623</v>
      </c>
      <c r="B12144" s="53">
        <v>30</v>
      </c>
      <c r="C12144" s="53" t="s">
        <v>33536</v>
      </c>
      <c r="D12144" s="53" t="s">
        <v>33872</v>
      </c>
    </row>
    <row r="12145" spans="1:4" ht="15" x14ac:dyDescent="0.25">
      <c r="A12145" s="53" t="s">
        <v>16624</v>
      </c>
      <c r="B12145" s="53">
        <v>20</v>
      </c>
      <c r="C12145" s="53" t="s">
        <v>33536</v>
      </c>
      <c r="D12145" s="53" t="s">
        <v>33872</v>
      </c>
    </row>
    <row r="12146" spans="1:4" ht="15" x14ac:dyDescent="0.25">
      <c r="A12146" s="53" t="s">
        <v>16625</v>
      </c>
      <c r="B12146" s="53">
        <v>20</v>
      </c>
      <c r="C12146" s="53" t="s">
        <v>33536</v>
      </c>
      <c r="D12146" s="53" t="s">
        <v>33872</v>
      </c>
    </row>
    <row r="12147" spans="1:4" ht="15" x14ac:dyDescent="0.25">
      <c r="A12147" s="53" t="s">
        <v>16626</v>
      </c>
      <c r="B12147" s="53">
        <v>20</v>
      </c>
      <c r="C12147" s="53" t="s">
        <v>33536</v>
      </c>
      <c r="D12147" s="53" t="s">
        <v>33872</v>
      </c>
    </row>
    <row r="12148" spans="1:4" ht="15" x14ac:dyDescent="0.25">
      <c r="A12148" s="53" t="s">
        <v>16627</v>
      </c>
      <c r="B12148" s="53">
        <v>30</v>
      </c>
      <c r="C12148" s="53" t="s">
        <v>33536</v>
      </c>
      <c r="D12148" s="53" t="s">
        <v>33872</v>
      </c>
    </row>
    <row r="12149" spans="1:4" ht="15" x14ac:dyDescent="0.25">
      <c r="A12149" s="53" t="s">
        <v>16628</v>
      </c>
      <c r="B12149" s="53">
        <v>20</v>
      </c>
      <c r="C12149" s="53" t="s">
        <v>33536</v>
      </c>
      <c r="D12149" s="53" t="s">
        <v>33872</v>
      </c>
    </row>
    <row r="12150" spans="1:4" ht="15" x14ac:dyDescent="0.25">
      <c r="A12150" s="53" t="s">
        <v>16629</v>
      </c>
      <c r="B12150" s="53">
        <v>30</v>
      </c>
      <c r="C12150" s="53" t="s">
        <v>33536</v>
      </c>
      <c r="D12150" s="53" t="s">
        <v>33872</v>
      </c>
    </row>
    <row r="12151" spans="1:4" ht="15" x14ac:dyDescent="0.25">
      <c r="A12151" s="53" t="s">
        <v>16630</v>
      </c>
      <c r="B12151" s="53">
        <v>20</v>
      </c>
      <c r="C12151" s="53" t="s">
        <v>33536</v>
      </c>
      <c r="D12151" s="53" t="s">
        <v>33872</v>
      </c>
    </row>
    <row r="12152" spans="1:4" ht="15" x14ac:dyDescent="0.25">
      <c r="A12152" s="53" t="s">
        <v>16631</v>
      </c>
      <c r="B12152" s="53">
        <v>30</v>
      </c>
      <c r="C12152" s="53" t="s">
        <v>33536</v>
      </c>
      <c r="D12152" s="53" t="s">
        <v>33872</v>
      </c>
    </row>
    <row r="12153" spans="1:4" ht="15" x14ac:dyDescent="0.25">
      <c r="A12153" s="53" t="s">
        <v>16632</v>
      </c>
      <c r="B12153" s="53">
        <v>20</v>
      </c>
      <c r="C12153" s="53" t="s">
        <v>33536</v>
      </c>
      <c r="D12153" s="53" t="s">
        <v>33872</v>
      </c>
    </row>
    <row r="12154" spans="1:4" ht="15" x14ac:dyDescent="0.25">
      <c r="A12154" s="53" t="s">
        <v>16633</v>
      </c>
      <c r="B12154" s="53">
        <v>20</v>
      </c>
      <c r="C12154" s="53" t="s">
        <v>33536</v>
      </c>
      <c r="D12154" s="53" t="s">
        <v>33872</v>
      </c>
    </row>
    <row r="12155" spans="1:4" ht="15" x14ac:dyDescent="0.25">
      <c r="A12155" s="53" t="s">
        <v>16634</v>
      </c>
      <c r="B12155" s="53">
        <v>20</v>
      </c>
      <c r="C12155" s="53" t="s">
        <v>33536</v>
      </c>
      <c r="D12155" s="53" t="s">
        <v>33872</v>
      </c>
    </row>
    <row r="12156" spans="1:4" ht="15" x14ac:dyDescent="0.25">
      <c r="A12156" s="53" t="s">
        <v>16635</v>
      </c>
      <c r="B12156" s="53">
        <v>30</v>
      </c>
      <c r="C12156" s="53" t="s">
        <v>33536</v>
      </c>
      <c r="D12156" s="53" t="s">
        <v>33872</v>
      </c>
    </row>
    <row r="12157" spans="1:4" ht="15" x14ac:dyDescent="0.25">
      <c r="A12157" s="53" t="s">
        <v>16636</v>
      </c>
      <c r="B12157" s="53">
        <v>20</v>
      </c>
      <c r="C12157" s="53" t="s">
        <v>33536</v>
      </c>
      <c r="D12157" s="53" t="s">
        <v>33872</v>
      </c>
    </row>
    <row r="12158" spans="1:4" ht="15" x14ac:dyDescent="0.25">
      <c r="A12158" s="53" t="s">
        <v>16637</v>
      </c>
      <c r="B12158" s="53">
        <v>30</v>
      </c>
      <c r="C12158" s="53" t="s">
        <v>33536</v>
      </c>
      <c r="D12158" s="53" t="s">
        <v>33872</v>
      </c>
    </row>
    <row r="12159" spans="1:4" ht="15" x14ac:dyDescent="0.25">
      <c r="A12159" s="53" t="s">
        <v>16638</v>
      </c>
      <c r="B12159" s="53">
        <v>30</v>
      </c>
      <c r="C12159" s="53" t="s">
        <v>33536</v>
      </c>
      <c r="D12159" s="53" t="s">
        <v>33872</v>
      </c>
    </row>
    <row r="12160" spans="1:4" ht="15" x14ac:dyDescent="0.25">
      <c r="A12160" s="53" t="s">
        <v>16639</v>
      </c>
      <c r="B12160" s="53">
        <v>30</v>
      </c>
      <c r="C12160" s="53" t="s">
        <v>33536</v>
      </c>
      <c r="D12160" s="53" t="s">
        <v>33872</v>
      </c>
    </row>
    <row r="12161" spans="1:4" ht="15" x14ac:dyDescent="0.25">
      <c r="A12161" s="53" t="s">
        <v>16640</v>
      </c>
      <c r="B12161" s="53">
        <v>20</v>
      </c>
      <c r="C12161" s="53" t="s">
        <v>33536</v>
      </c>
      <c r="D12161" s="53" t="s">
        <v>33872</v>
      </c>
    </row>
    <row r="12162" spans="1:4" ht="15" x14ac:dyDescent="0.25">
      <c r="A12162" s="53" t="s">
        <v>16641</v>
      </c>
      <c r="B12162" s="53">
        <v>30</v>
      </c>
      <c r="C12162" s="53" t="s">
        <v>33536</v>
      </c>
      <c r="D12162" s="53" t="s">
        <v>33872</v>
      </c>
    </row>
    <row r="12163" spans="1:4" ht="15" x14ac:dyDescent="0.25">
      <c r="A12163" s="53" t="s">
        <v>16642</v>
      </c>
      <c r="B12163" s="53">
        <v>20</v>
      </c>
      <c r="C12163" s="53" t="s">
        <v>33536</v>
      </c>
      <c r="D12163" s="53" t="s">
        <v>33872</v>
      </c>
    </row>
    <row r="12164" spans="1:4" ht="15" x14ac:dyDescent="0.25">
      <c r="A12164" s="53" t="s">
        <v>16643</v>
      </c>
      <c r="B12164" s="53">
        <v>20</v>
      </c>
      <c r="C12164" s="53" t="s">
        <v>33536</v>
      </c>
      <c r="D12164" s="53" t="s">
        <v>33872</v>
      </c>
    </row>
    <row r="12165" spans="1:4" ht="15" x14ac:dyDescent="0.25">
      <c r="A12165" s="53" t="s">
        <v>16644</v>
      </c>
      <c r="B12165" s="53">
        <v>20</v>
      </c>
      <c r="C12165" s="53" t="s">
        <v>33536</v>
      </c>
      <c r="D12165" s="53" t="s">
        <v>33872</v>
      </c>
    </row>
    <row r="12166" spans="1:4" ht="15" x14ac:dyDescent="0.25">
      <c r="A12166" s="53" t="s">
        <v>16645</v>
      </c>
      <c r="B12166" s="53">
        <v>30</v>
      </c>
      <c r="C12166" s="53" t="s">
        <v>33536</v>
      </c>
      <c r="D12166" s="53" t="s">
        <v>33872</v>
      </c>
    </row>
    <row r="12167" spans="1:4" ht="15" x14ac:dyDescent="0.25">
      <c r="A12167" s="53" t="s">
        <v>16646</v>
      </c>
      <c r="B12167" s="53">
        <v>40</v>
      </c>
      <c r="C12167" s="53" t="s">
        <v>33536</v>
      </c>
      <c r="D12167" s="53" t="s">
        <v>33872</v>
      </c>
    </row>
    <row r="12168" spans="1:4" ht="15" x14ac:dyDescent="0.25">
      <c r="A12168" s="53" t="s">
        <v>16647</v>
      </c>
      <c r="B12168" s="53">
        <v>20</v>
      </c>
      <c r="C12168" s="53" t="s">
        <v>33536</v>
      </c>
      <c r="D12168" s="53" t="s">
        <v>33872</v>
      </c>
    </row>
    <row r="12169" spans="1:4" ht="15" x14ac:dyDescent="0.25">
      <c r="A12169" s="53" t="s">
        <v>16648</v>
      </c>
      <c r="B12169" s="53">
        <v>30</v>
      </c>
      <c r="C12169" s="53" t="s">
        <v>33536</v>
      </c>
      <c r="D12169" s="53" t="s">
        <v>33872</v>
      </c>
    </row>
    <row r="12170" spans="1:4" ht="15" x14ac:dyDescent="0.25">
      <c r="A12170" s="53" t="s">
        <v>16649</v>
      </c>
      <c r="B12170" s="53">
        <v>20</v>
      </c>
      <c r="C12170" s="53" t="s">
        <v>33536</v>
      </c>
      <c r="D12170" s="53" t="s">
        <v>33872</v>
      </c>
    </row>
    <row r="12171" spans="1:4" ht="15" x14ac:dyDescent="0.25">
      <c r="A12171" s="53" t="s">
        <v>16650</v>
      </c>
      <c r="B12171" s="53">
        <v>30</v>
      </c>
      <c r="C12171" s="53" t="s">
        <v>33536</v>
      </c>
      <c r="D12171" s="53" t="s">
        <v>33872</v>
      </c>
    </row>
    <row r="12172" spans="1:4" ht="15" x14ac:dyDescent="0.25">
      <c r="A12172" s="53" t="s">
        <v>33157</v>
      </c>
      <c r="B12172" s="53">
        <v>0</v>
      </c>
      <c r="C12172" s="53" t="s">
        <v>33537</v>
      </c>
      <c r="D12172" s="53" t="s">
        <v>33873</v>
      </c>
    </row>
    <row r="12173" spans="1:4" ht="15" x14ac:dyDescent="0.25">
      <c r="A12173" s="53" t="s">
        <v>16651</v>
      </c>
      <c r="B12173" s="53">
        <v>30</v>
      </c>
      <c r="C12173" s="53" t="s">
        <v>33536</v>
      </c>
      <c r="D12173" s="53" t="s">
        <v>33872</v>
      </c>
    </row>
    <row r="12174" spans="1:4" ht="15" x14ac:dyDescent="0.25">
      <c r="A12174" s="53" t="s">
        <v>16652</v>
      </c>
      <c r="B12174" s="53">
        <v>20</v>
      </c>
      <c r="C12174" s="53" t="s">
        <v>33536</v>
      </c>
      <c r="D12174" s="53" t="s">
        <v>33872</v>
      </c>
    </row>
    <row r="12175" spans="1:4" ht="15" x14ac:dyDescent="0.25">
      <c r="A12175" s="53" t="s">
        <v>16653</v>
      </c>
      <c r="B12175" s="53">
        <v>20</v>
      </c>
      <c r="C12175" s="53" t="s">
        <v>33536</v>
      </c>
      <c r="D12175" s="53" t="s">
        <v>33872</v>
      </c>
    </row>
    <row r="12176" spans="1:4" ht="15" x14ac:dyDescent="0.25">
      <c r="A12176" s="53" t="s">
        <v>16654</v>
      </c>
      <c r="B12176" s="53">
        <v>30</v>
      </c>
      <c r="C12176" s="53" t="s">
        <v>33536</v>
      </c>
      <c r="D12176" s="53" t="s">
        <v>33872</v>
      </c>
    </row>
    <row r="12177" spans="1:4" ht="15" x14ac:dyDescent="0.25">
      <c r="A12177" s="53" t="s">
        <v>16655</v>
      </c>
      <c r="B12177" s="53">
        <v>20</v>
      </c>
      <c r="C12177" s="53" t="s">
        <v>33536</v>
      </c>
      <c r="D12177" s="53" t="s">
        <v>33872</v>
      </c>
    </row>
    <row r="12178" spans="1:4" ht="15" x14ac:dyDescent="0.25">
      <c r="A12178" s="53" t="s">
        <v>16656</v>
      </c>
      <c r="B12178" s="53">
        <v>20</v>
      </c>
      <c r="C12178" s="53" t="s">
        <v>33536</v>
      </c>
      <c r="D12178" s="53" t="s">
        <v>33872</v>
      </c>
    </row>
    <row r="12179" spans="1:4" ht="15" x14ac:dyDescent="0.25">
      <c r="A12179" s="53" t="s">
        <v>16657</v>
      </c>
      <c r="B12179" s="53">
        <v>20</v>
      </c>
      <c r="C12179" s="53" t="s">
        <v>33536</v>
      </c>
      <c r="D12179" s="53" t="s">
        <v>33872</v>
      </c>
    </row>
    <row r="12180" spans="1:4" ht="15" x14ac:dyDescent="0.25">
      <c r="A12180" s="53" t="s">
        <v>16658</v>
      </c>
      <c r="B12180" s="53">
        <v>30</v>
      </c>
      <c r="C12180" s="53" t="s">
        <v>33536</v>
      </c>
      <c r="D12180" s="53" t="s">
        <v>33872</v>
      </c>
    </row>
    <row r="12181" spans="1:4" ht="15" x14ac:dyDescent="0.25">
      <c r="A12181" s="53" t="s">
        <v>16659</v>
      </c>
      <c r="B12181" s="53">
        <v>20</v>
      </c>
      <c r="C12181" s="53" t="s">
        <v>33536</v>
      </c>
      <c r="D12181" s="53" t="s">
        <v>33872</v>
      </c>
    </row>
    <row r="12182" spans="1:4" ht="15" x14ac:dyDescent="0.25">
      <c r="A12182" s="53" t="s">
        <v>16660</v>
      </c>
      <c r="B12182" s="53">
        <v>20</v>
      </c>
      <c r="C12182" s="53" t="s">
        <v>33536</v>
      </c>
      <c r="D12182" s="53" t="s">
        <v>33872</v>
      </c>
    </row>
    <row r="12183" spans="1:4" ht="15" x14ac:dyDescent="0.25">
      <c r="A12183" s="53" t="s">
        <v>16661</v>
      </c>
      <c r="B12183" s="53">
        <v>30</v>
      </c>
      <c r="C12183" s="53" t="s">
        <v>33536</v>
      </c>
      <c r="D12183" s="53" t="s">
        <v>33872</v>
      </c>
    </row>
    <row r="12184" spans="1:4" ht="15" x14ac:dyDescent="0.25">
      <c r="A12184" s="53" t="s">
        <v>16662</v>
      </c>
      <c r="B12184" s="53">
        <v>20</v>
      </c>
      <c r="C12184" s="53" t="s">
        <v>33536</v>
      </c>
      <c r="D12184" s="53" t="s">
        <v>33872</v>
      </c>
    </row>
    <row r="12185" spans="1:4" ht="15" x14ac:dyDescent="0.25">
      <c r="A12185" s="53" t="s">
        <v>16663</v>
      </c>
      <c r="B12185" s="53">
        <v>20</v>
      </c>
      <c r="C12185" s="53" t="s">
        <v>33536</v>
      </c>
      <c r="D12185" s="53" t="s">
        <v>33872</v>
      </c>
    </row>
    <row r="12186" spans="1:4" ht="15" x14ac:dyDescent="0.25">
      <c r="A12186" s="53" t="s">
        <v>16664</v>
      </c>
      <c r="B12186" s="53">
        <v>30</v>
      </c>
      <c r="C12186" s="53" t="s">
        <v>33536</v>
      </c>
      <c r="D12186" s="53" t="s">
        <v>33872</v>
      </c>
    </row>
    <row r="12187" spans="1:4" ht="15" x14ac:dyDescent="0.25">
      <c r="A12187" s="53" t="s">
        <v>16665</v>
      </c>
      <c r="B12187" s="53">
        <v>30</v>
      </c>
      <c r="C12187" s="53" t="s">
        <v>33536</v>
      </c>
      <c r="D12187" s="53" t="s">
        <v>33872</v>
      </c>
    </row>
    <row r="12188" spans="1:4" ht="15" x14ac:dyDescent="0.25">
      <c r="A12188" s="53" t="s">
        <v>16666</v>
      </c>
      <c r="B12188" s="53">
        <v>30</v>
      </c>
      <c r="C12188" s="53" t="s">
        <v>33536</v>
      </c>
      <c r="D12188" s="53" t="s">
        <v>33872</v>
      </c>
    </row>
    <row r="12189" spans="1:4" ht="15" x14ac:dyDescent="0.25">
      <c r="A12189" s="53" t="s">
        <v>16667</v>
      </c>
      <c r="B12189" s="53">
        <v>0</v>
      </c>
      <c r="C12189" s="53" t="s">
        <v>33536</v>
      </c>
      <c r="D12189" s="53" t="s">
        <v>33872</v>
      </c>
    </row>
    <row r="12190" spans="1:4" ht="15" x14ac:dyDescent="0.25">
      <c r="A12190" s="53" t="s">
        <v>16668</v>
      </c>
      <c r="B12190" s="53">
        <v>30</v>
      </c>
      <c r="C12190" s="53" t="s">
        <v>33536</v>
      </c>
      <c r="D12190" s="53" t="s">
        <v>33872</v>
      </c>
    </row>
    <row r="12191" spans="1:4" ht="15" x14ac:dyDescent="0.25">
      <c r="A12191" s="53" t="s">
        <v>16669</v>
      </c>
      <c r="B12191" s="53">
        <v>30</v>
      </c>
      <c r="C12191" s="53" t="s">
        <v>33536</v>
      </c>
      <c r="D12191" s="53" t="s">
        <v>33872</v>
      </c>
    </row>
    <row r="12192" spans="1:4" ht="15" x14ac:dyDescent="0.25">
      <c r="A12192" s="53" t="s">
        <v>16670</v>
      </c>
      <c r="B12192" s="53">
        <v>30</v>
      </c>
      <c r="C12192" s="53" t="s">
        <v>33536</v>
      </c>
      <c r="D12192" s="53" t="s">
        <v>33872</v>
      </c>
    </row>
    <row r="12193" spans="1:4" ht="15" x14ac:dyDescent="0.25">
      <c r="A12193" s="53" t="s">
        <v>16671</v>
      </c>
      <c r="B12193" s="53">
        <v>30</v>
      </c>
      <c r="C12193" s="53" t="s">
        <v>33536</v>
      </c>
      <c r="D12193" s="53" t="s">
        <v>33872</v>
      </c>
    </row>
    <row r="12194" spans="1:4" ht="15" x14ac:dyDescent="0.25">
      <c r="A12194" s="53" t="s">
        <v>16672</v>
      </c>
      <c r="B12194" s="53">
        <v>30</v>
      </c>
      <c r="C12194" s="53" t="s">
        <v>33536</v>
      </c>
      <c r="D12194" s="53" t="s">
        <v>33872</v>
      </c>
    </row>
    <row r="12195" spans="1:4" ht="15" x14ac:dyDescent="0.25">
      <c r="A12195" s="53" t="s">
        <v>16673</v>
      </c>
      <c r="B12195" s="53">
        <v>30</v>
      </c>
      <c r="C12195" s="53" t="s">
        <v>33536</v>
      </c>
      <c r="D12195" s="53" t="s">
        <v>33872</v>
      </c>
    </row>
    <row r="12196" spans="1:4" ht="15" x14ac:dyDescent="0.25">
      <c r="A12196" s="53" t="s">
        <v>16674</v>
      </c>
      <c r="B12196" s="53">
        <v>30</v>
      </c>
      <c r="C12196" s="53" t="s">
        <v>33536</v>
      </c>
      <c r="D12196" s="53" t="s">
        <v>33872</v>
      </c>
    </row>
    <row r="12197" spans="1:4" ht="15" x14ac:dyDescent="0.25">
      <c r="A12197" s="53" t="s">
        <v>16675</v>
      </c>
      <c r="B12197" s="53">
        <v>30</v>
      </c>
      <c r="C12197" s="53" t="s">
        <v>33536</v>
      </c>
      <c r="D12197" s="53" t="s">
        <v>33872</v>
      </c>
    </row>
    <row r="12198" spans="1:4" ht="15" x14ac:dyDescent="0.25">
      <c r="A12198" s="53" t="s">
        <v>16676</v>
      </c>
      <c r="B12198" s="53">
        <v>30</v>
      </c>
      <c r="C12198" s="53" t="s">
        <v>33536</v>
      </c>
      <c r="D12198" s="53" t="s">
        <v>33872</v>
      </c>
    </row>
    <row r="12199" spans="1:4" ht="15" x14ac:dyDescent="0.25">
      <c r="A12199" s="53" t="s">
        <v>16677</v>
      </c>
      <c r="B12199" s="53">
        <v>30</v>
      </c>
      <c r="C12199" s="53" t="s">
        <v>33536</v>
      </c>
      <c r="D12199" s="53" t="s">
        <v>33872</v>
      </c>
    </row>
    <row r="12200" spans="1:4" ht="15" x14ac:dyDescent="0.25">
      <c r="A12200" s="53" t="s">
        <v>16678</v>
      </c>
      <c r="B12200" s="53">
        <v>30</v>
      </c>
      <c r="C12200" s="53" t="s">
        <v>33536</v>
      </c>
      <c r="D12200" s="53" t="s">
        <v>33872</v>
      </c>
    </row>
    <row r="12201" spans="1:4" ht="15" x14ac:dyDescent="0.25">
      <c r="A12201" s="53" t="s">
        <v>16679</v>
      </c>
      <c r="B12201" s="53">
        <v>30</v>
      </c>
      <c r="C12201" s="53" t="s">
        <v>33536</v>
      </c>
      <c r="D12201" s="53" t="s">
        <v>33872</v>
      </c>
    </row>
    <row r="12202" spans="1:4" ht="15" x14ac:dyDescent="0.25">
      <c r="A12202" s="53" t="s">
        <v>16680</v>
      </c>
      <c r="B12202" s="53">
        <v>30</v>
      </c>
      <c r="C12202" s="53" t="s">
        <v>33536</v>
      </c>
      <c r="D12202" s="53" t="s">
        <v>33872</v>
      </c>
    </row>
    <row r="12203" spans="1:4" ht="15" x14ac:dyDescent="0.25">
      <c r="A12203" s="53" t="s">
        <v>16681</v>
      </c>
      <c r="B12203" s="53">
        <v>30</v>
      </c>
      <c r="C12203" s="53" t="s">
        <v>33536</v>
      </c>
      <c r="D12203" s="53" t="s">
        <v>33872</v>
      </c>
    </row>
    <row r="12204" spans="1:4" ht="15" x14ac:dyDescent="0.25">
      <c r="A12204" s="53" t="s">
        <v>16682</v>
      </c>
      <c r="B12204" s="53">
        <v>30</v>
      </c>
      <c r="C12204" s="53" t="s">
        <v>33536</v>
      </c>
      <c r="D12204" s="53" t="s">
        <v>33872</v>
      </c>
    </row>
    <row r="12205" spans="1:4" ht="15" x14ac:dyDescent="0.25">
      <c r="A12205" s="53" t="s">
        <v>16683</v>
      </c>
      <c r="B12205" s="53">
        <v>30</v>
      </c>
      <c r="C12205" s="53" t="s">
        <v>33536</v>
      </c>
      <c r="D12205" s="53" t="s">
        <v>33872</v>
      </c>
    </row>
    <row r="12206" spans="1:4" ht="15" x14ac:dyDescent="0.25">
      <c r="A12206" s="53" t="s">
        <v>16684</v>
      </c>
      <c r="B12206" s="53">
        <v>30</v>
      </c>
      <c r="C12206" s="53" t="s">
        <v>33542</v>
      </c>
      <c r="D12206" s="53" t="s">
        <v>33872</v>
      </c>
    </row>
    <row r="12207" spans="1:4" ht="15" x14ac:dyDescent="0.25">
      <c r="A12207" s="53" t="s">
        <v>16685</v>
      </c>
      <c r="B12207" s="53">
        <v>30</v>
      </c>
      <c r="C12207" s="53" t="s">
        <v>33536</v>
      </c>
      <c r="D12207" s="53" t="s">
        <v>33872</v>
      </c>
    </row>
    <row r="12208" spans="1:4" ht="15" x14ac:dyDescent="0.25">
      <c r="A12208" s="53" t="s">
        <v>16686</v>
      </c>
      <c r="B12208" s="53">
        <v>30</v>
      </c>
      <c r="C12208" s="53" t="s">
        <v>33536</v>
      </c>
      <c r="D12208" s="53" t="s">
        <v>33872</v>
      </c>
    </row>
    <row r="12209" spans="1:4" ht="15" x14ac:dyDescent="0.25">
      <c r="A12209" s="53" t="s">
        <v>16687</v>
      </c>
      <c r="B12209" s="53">
        <v>30</v>
      </c>
      <c r="C12209" s="53" t="s">
        <v>33536</v>
      </c>
      <c r="D12209" s="53" t="s">
        <v>33872</v>
      </c>
    </row>
    <row r="12210" spans="1:4" ht="15" x14ac:dyDescent="0.25">
      <c r="A12210" s="53" t="s">
        <v>16688</v>
      </c>
      <c r="B12210" s="53">
        <v>30</v>
      </c>
      <c r="C12210" s="53" t="s">
        <v>33536</v>
      </c>
      <c r="D12210" s="53" t="s">
        <v>33872</v>
      </c>
    </row>
    <row r="12211" spans="1:4" ht="15" x14ac:dyDescent="0.25">
      <c r="A12211" s="53" t="s">
        <v>16689</v>
      </c>
      <c r="B12211" s="53">
        <v>30</v>
      </c>
      <c r="C12211" s="53" t="s">
        <v>33536</v>
      </c>
      <c r="D12211" s="53" t="s">
        <v>33872</v>
      </c>
    </row>
    <row r="12212" spans="1:4" ht="15" x14ac:dyDescent="0.25">
      <c r="A12212" s="53" t="s">
        <v>16690</v>
      </c>
      <c r="B12212" s="53">
        <v>30</v>
      </c>
      <c r="C12212" s="53" t="s">
        <v>33536</v>
      </c>
      <c r="D12212" s="53" t="s">
        <v>33872</v>
      </c>
    </row>
    <row r="12213" spans="1:4" ht="15" x14ac:dyDescent="0.25">
      <c r="A12213" s="53" t="s">
        <v>16691</v>
      </c>
      <c r="B12213" s="53">
        <v>30</v>
      </c>
      <c r="C12213" s="53" t="s">
        <v>33536</v>
      </c>
      <c r="D12213" s="53" t="s">
        <v>33872</v>
      </c>
    </row>
    <row r="12214" spans="1:4" ht="15" x14ac:dyDescent="0.25">
      <c r="A12214" s="53" t="s">
        <v>16692</v>
      </c>
      <c r="B12214" s="53">
        <v>30</v>
      </c>
      <c r="C12214" s="53" t="s">
        <v>33536</v>
      </c>
      <c r="D12214" s="53" t="s">
        <v>33872</v>
      </c>
    </row>
    <row r="12215" spans="1:4" ht="15" x14ac:dyDescent="0.25">
      <c r="A12215" s="53" t="s">
        <v>16693</v>
      </c>
      <c r="B12215" s="53">
        <v>30</v>
      </c>
      <c r="C12215" s="53" t="s">
        <v>33536</v>
      </c>
      <c r="D12215" s="53" t="s">
        <v>33872</v>
      </c>
    </row>
    <row r="12216" spans="1:4" ht="15" x14ac:dyDescent="0.25">
      <c r="A12216" s="53" t="s">
        <v>16694</v>
      </c>
      <c r="B12216" s="53">
        <v>30</v>
      </c>
      <c r="C12216" s="53" t="s">
        <v>33542</v>
      </c>
      <c r="D12216" s="53" t="s">
        <v>33872</v>
      </c>
    </row>
    <row r="12217" spans="1:4" ht="15" x14ac:dyDescent="0.25">
      <c r="A12217" s="53" t="s">
        <v>16695</v>
      </c>
      <c r="B12217" s="53">
        <v>0</v>
      </c>
      <c r="C12217" s="53" t="s">
        <v>33536</v>
      </c>
      <c r="D12217" s="53" t="s">
        <v>33872</v>
      </c>
    </row>
    <row r="12218" spans="1:4" ht="15" x14ac:dyDescent="0.25">
      <c r="A12218" s="53" t="s">
        <v>16696</v>
      </c>
      <c r="B12218" s="53">
        <v>0</v>
      </c>
      <c r="C12218" s="53" t="s">
        <v>33536</v>
      </c>
      <c r="D12218" s="53" t="s">
        <v>33872</v>
      </c>
    </row>
    <row r="12219" spans="1:4" ht="15" x14ac:dyDescent="0.25">
      <c r="A12219" s="53" t="s">
        <v>16697</v>
      </c>
      <c r="B12219" s="53">
        <v>30</v>
      </c>
      <c r="C12219" s="53" t="s">
        <v>33536</v>
      </c>
      <c r="D12219" s="53" t="s">
        <v>33872</v>
      </c>
    </row>
    <row r="12220" spans="1:4" ht="15" x14ac:dyDescent="0.25">
      <c r="A12220" s="53" t="s">
        <v>16698</v>
      </c>
      <c r="B12220" s="53">
        <v>30</v>
      </c>
      <c r="C12220" s="53" t="s">
        <v>33542</v>
      </c>
      <c r="D12220" s="53" t="s">
        <v>33872</v>
      </c>
    </row>
    <row r="12221" spans="1:4" ht="15" x14ac:dyDescent="0.25">
      <c r="A12221" s="53" t="s">
        <v>16699</v>
      </c>
      <c r="B12221" s="53">
        <v>30</v>
      </c>
      <c r="C12221" s="53" t="s">
        <v>33536</v>
      </c>
      <c r="D12221" s="53" t="s">
        <v>33872</v>
      </c>
    </row>
    <row r="12222" spans="1:4" ht="15" x14ac:dyDescent="0.25">
      <c r="A12222" s="53" t="s">
        <v>16700</v>
      </c>
      <c r="B12222" s="53">
        <v>30</v>
      </c>
      <c r="C12222" s="53" t="s">
        <v>33536</v>
      </c>
      <c r="D12222" s="53" t="s">
        <v>33872</v>
      </c>
    </row>
    <row r="12223" spans="1:4" ht="15" x14ac:dyDescent="0.25">
      <c r="A12223" s="53" t="s">
        <v>16701</v>
      </c>
      <c r="B12223" s="53">
        <v>30</v>
      </c>
      <c r="C12223" s="53" t="s">
        <v>33536</v>
      </c>
      <c r="D12223" s="53" t="s">
        <v>33872</v>
      </c>
    </row>
    <row r="12224" spans="1:4" ht="15" x14ac:dyDescent="0.25">
      <c r="A12224" s="53" t="s">
        <v>16702</v>
      </c>
      <c r="B12224" s="53">
        <v>30</v>
      </c>
      <c r="C12224" s="53" t="s">
        <v>33536</v>
      </c>
      <c r="D12224" s="53" t="s">
        <v>33872</v>
      </c>
    </row>
    <row r="12225" spans="1:4" ht="15" x14ac:dyDescent="0.25">
      <c r="A12225" s="53" t="s">
        <v>16703</v>
      </c>
      <c r="B12225" s="53">
        <v>30</v>
      </c>
      <c r="C12225" s="53" t="s">
        <v>33536</v>
      </c>
      <c r="D12225" s="53" t="s">
        <v>33872</v>
      </c>
    </row>
    <row r="12226" spans="1:4" ht="15" x14ac:dyDescent="0.25">
      <c r="A12226" s="53" t="s">
        <v>16704</v>
      </c>
      <c r="B12226" s="53">
        <v>30</v>
      </c>
      <c r="C12226" s="53"/>
      <c r="D12226" s="53" t="s">
        <v>33872</v>
      </c>
    </row>
    <row r="12227" spans="1:4" ht="15" x14ac:dyDescent="0.25">
      <c r="A12227" s="53" t="s">
        <v>16705</v>
      </c>
      <c r="B12227" s="53">
        <v>60</v>
      </c>
      <c r="C12227" s="53"/>
      <c r="D12227" s="53" t="s">
        <v>33872</v>
      </c>
    </row>
    <row r="12228" spans="1:4" ht="15" x14ac:dyDescent="0.25">
      <c r="A12228" s="53" t="s">
        <v>16706</v>
      </c>
      <c r="B12228" s="53">
        <v>30</v>
      </c>
      <c r="C12228" s="53"/>
      <c r="D12228" s="53" t="s">
        <v>33872</v>
      </c>
    </row>
    <row r="12229" spans="1:4" ht="15" x14ac:dyDescent="0.25">
      <c r="A12229" s="53" t="s">
        <v>16707</v>
      </c>
      <c r="B12229" s="53">
        <v>30</v>
      </c>
      <c r="C12229" s="53"/>
      <c r="D12229" s="53" t="s">
        <v>33872</v>
      </c>
    </row>
    <row r="12230" spans="1:4" ht="15" x14ac:dyDescent="0.25">
      <c r="A12230" s="53" t="s">
        <v>16708</v>
      </c>
      <c r="B12230" s="53">
        <v>60</v>
      </c>
      <c r="C12230" s="53"/>
      <c r="D12230" s="53" t="s">
        <v>33872</v>
      </c>
    </row>
    <row r="12231" spans="1:4" ht="15" x14ac:dyDescent="0.25">
      <c r="A12231" s="53" t="s">
        <v>16709</v>
      </c>
      <c r="B12231" s="53">
        <v>60</v>
      </c>
      <c r="C12231" s="53"/>
      <c r="D12231" s="53" t="s">
        <v>33872</v>
      </c>
    </row>
    <row r="12232" spans="1:4" ht="15" x14ac:dyDescent="0.25">
      <c r="A12232" s="53" t="s">
        <v>16710</v>
      </c>
      <c r="B12232" s="53">
        <v>60</v>
      </c>
      <c r="C12232" s="53"/>
      <c r="D12232" s="53" t="s">
        <v>33872</v>
      </c>
    </row>
    <row r="12233" spans="1:4" ht="15" x14ac:dyDescent="0.25">
      <c r="A12233" s="53" t="s">
        <v>16711</v>
      </c>
      <c r="B12233" s="53">
        <v>60</v>
      </c>
      <c r="C12233" s="53"/>
      <c r="D12233" s="53" t="s">
        <v>33872</v>
      </c>
    </row>
    <row r="12234" spans="1:4" ht="15" x14ac:dyDescent="0.25">
      <c r="A12234" s="53" t="s">
        <v>16712</v>
      </c>
      <c r="B12234" s="53">
        <v>30</v>
      </c>
      <c r="C12234" s="53"/>
      <c r="D12234" s="53" t="s">
        <v>33872</v>
      </c>
    </row>
    <row r="12235" spans="1:4" ht="15" x14ac:dyDescent="0.25">
      <c r="A12235" s="53" t="s">
        <v>16713</v>
      </c>
      <c r="B12235" s="53">
        <v>60</v>
      </c>
      <c r="C12235" s="53"/>
      <c r="D12235" s="53" t="s">
        <v>33872</v>
      </c>
    </row>
    <row r="12236" spans="1:4" ht="15" x14ac:dyDescent="0.25">
      <c r="A12236" s="53" t="s">
        <v>16714</v>
      </c>
      <c r="B12236" s="53">
        <v>60</v>
      </c>
      <c r="C12236" s="53"/>
      <c r="D12236" s="53" t="s">
        <v>33872</v>
      </c>
    </row>
    <row r="12237" spans="1:4" ht="15" x14ac:dyDescent="0.25">
      <c r="A12237" s="53" t="s">
        <v>16715</v>
      </c>
      <c r="B12237" s="53">
        <v>60</v>
      </c>
      <c r="C12237" s="53"/>
      <c r="D12237" s="53" t="s">
        <v>33872</v>
      </c>
    </row>
    <row r="12238" spans="1:4" ht="15" x14ac:dyDescent="0.25">
      <c r="A12238" s="53" t="s">
        <v>16716</v>
      </c>
      <c r="B12238" s="53">
        <v>15</v>
      </c>
      <c r="C12238" s="53" t="s">
        <v>33536</v>
      </c>
      <c r="D12238" s="53" t="s">
        <v>33872</v>
      </c>
    </row>
    <row r="12239" spans="1:4" ht="15" x14ac:dyDescent="0.25">
      <c r="A12239" s="53" t="s">
        <v>16717</v>
      </c>
      <c r="B12239" s="53">
        <v>30</v>
      </c>
      <c r="C12239" s="53" t="s">
        <v>33536</v>
      </c>
      <c r="D12239" s="53" t="s">
        <v>33872</v>
      </c>
    </row>
    <row r="12240" spans="1:4" ht="15" x14ac:dyDescent="0.25">
      <c r="A12240" s="53" t="s">
        <v>16718</v>
      </c>
      <c r="B12240" s="53">
        <v>30</v>
      </c>
      <c r="C12240" s="53" t="s">
        <v>33536</v>
      </c>
      <c r="D12240" s="53" t="s">
        <v>33872</v>
      </c>
    </row>
    <row r="12241" spans="1:4" ht="15" x14ac:dyDescent="0.25">
      <c r="A12241" s="53" t="s">
        <v>16719</v>
      </c>
      <c r="B12241" s="53">
        <v>30</v>
      </c>
      <c r="C12241" s="53" t="s">
        <v>33536</v>
      </c>
      <c r="D12241" s="53" t="s">
        <v>33872</v>
      </c>
    </row>
    <row r="12242" spans="1:4" ht="15" x14ac:dyDescent="0.25">
      <c r="A12242" s="53" t="s">
        <v>16720</v>
      </c>
      <c r="B12242" s="53">
        <v>30</v>
      </c>
      <c r="C12242" s="53" t="s">
        <v>33536</v>
      </c>
      <c r="D12242" s="53" t="s">
        <v>33872</v>
      </c>
    </row>
    <row r="12243" spans="1:4" ht="15" x14ac:dyDescent="0.25">
      <c r="A12243" s="53" t="s">
        <v>16721</v>
      </c>
      <c r="B12243" s="53">
        <v>30</v>
      </c>
      <c r="C12243" s="53"/>
      <c r="D12243" s="53" t="s">
        <v>33872</v>
      </c>
    </row>
    <row r="12244" spans="1:4" ht="15" x14ac:dyDescent="0.25">
      <c r="A12244" s="53" t="s">
        <v>16722</v>
      </c>
      <c r="B12244" s="53">
        <v>30</v>
      </c>
      <c r="C12244" s="53" t="s">
        <v>33536</v>
      </c>
      <c r="D12244" s="53" t="s">
        <v>33872</v>
      </c>
    </row>
    <row r="12245" spans="1:4" ht="15" x14ac:dyDescent="0.25">
      <c r="A12245" s="53" t="s">
        <v>16723</v>
      </c>
      <c r="B12245" s="53">
        <v>30</v>
      </c>
      <c r="C12245" s="53" t="s">
        <v>33536</v>
      </c>
      <c r="D12245" s="53" t="s">
        <v>33873</v>
      </c>
    </row>
    <row r="12246" spans="1:4" ht="15" x14ac:dyDescent="0.25">
      <c r="A12246" s="53" t="s">
        <v>16724</v>
      </c>
      <c r="B12246" s="53">
        <v>30</v>
      </c>
      <c r="C12246" s="53" t="s">
        <v>33536</v>
      </c>
      <c r="D12246" s="53" t="s">
        <v>33872</v>
      </c>
    </row>
    <row r="12247" spans="1:4" ht="15" x14ac:dyDescent="0.25">
      <c r="A12247" s="53" t="s">
        <v>16725</v>
      </c>
      <c r="B12247" s="53">
        <v>30</v>
      </c>
      <c r="C12247" s="53" t="s">
        <v>33536</v>
      </c>
      <c r="D12247" s="53" t="s">
        <v>33872</v>
      </c>
    </row>
    <row r="12248" spans="1:4" ht="15" x14ac:dyDescent="0.25">
      <c r="A12248" s="53" t="s">
        <v>16726</v>
      </c>
      <c r="B12248" s="53">
        <v>15</v>
      </c>
      <c r="C12248" s="53" t="s">
        <v>33536</v>
      </c>
      <c r="D12248" s="53" t="s">
        <v>33873</v>
      </c>
    </row>
    <row r="12249" spans="1:4" ht="15" x14ac:dyDescent="0.25">
      <c r="A12249" s="53" t="s">
        <v>16727</v>
      </c>
      <c r="B12249" s="53">
        <v>15</v>
      </c>
      <c r="C12249" s="53" t="s">
        <v>33536</v>
      </c>
      <c r="D12249" s="53" t="s">
        <v>33872</v>
      </c>
    </row>
    <row r="12250" spans="1:4" ht="15" x14ac:dyDescent="0.25">
      <c r="A12250" s="53" t="s">
        <v>16728</v>
      </c>
      <c r="B12250" s="53">
        <v>15</v>
      </c>
      <c r="C12250" s="53" t="s">
        <v>33536</v>
      </c>
      <c r="D12250" s="53" t="s">
        <v>33873</v>
      </c>
    </row>
    <row r="12251" spans="1:4" ht="15" x14ac:dyDescent="0.25">
      <c r="A12251" s="53" t="s">
        <v>16729</v>
      </c>
      <c r="B12251" s="53">
        <v>30</v>
      </c>
      <c r="C12251" s="53" t="s">
        <v>33536</v>
      </c>
      <c r="D12251" s="53" t="s">
        <v>33873</v>
      </c>
    </row>
    <row r="12252" spans="1:4" ht="15" x14ac:dyDescent="0.25">
      <c r="A12252" s="53" t="s">
        <v>16730</v>
      </c>
      <c r="B12252" s="53">
        <v>30</v>
      </c>
      <c r="C12252" s="53" t="s">
        <v>33536</v>
      </c>
      <c r="D12252" s="53" t="s">
        <v>33872</v>
      </c>
    </row>
    <row r="12253" spans="1:4" ht="15" x14ac:dyDescent="0.25">
      <c r="A12253" s="53" t="s">
        <v>16731</v>
      </c>
      <c r="B12253" s="53">
        <v>30</v>
      </c>
      <c r="C12253" s="53" t="s">
        <v>33536</v>
      </c>
      <c r="D12253" s="53" t="s">
        <v>33872</v>
      </c>
    </row>
    <row r="12254" spans="1:4" ht="15" x14ac:dyDescent="0.25">
      <c r="A12254" s="53" t="s">
        <v>16732</v>
      </c>
      <c r="B12254" s="53">
        <v>30</v>
      </c>
      <c r="C12254" s="53" t="s">
        <v>33536</v>
      </c>
      <c r="D12254" s="53" t="s">
        <v>33872</v>
      </c>
    </row>
    <row r="12255" spans="1:4" ht="15" x14ac:dyDescent="0.25">
      <c r="A12255" s="53" t="s">
        <v>16733</v>
      </c>
      <c r="B12255" s="53">
        <v>30</v>
      </c>
      <c r="C12255" s="53"/>
      <c r="D12255" s="53" t="s">
        <v>33872</v>
      </c>
    </row>
    <row r="12256" spans="1:4" ht="15" x14ac:dyDescent="0.25">
      <c r="A12256" s="53" t="s">
        <v>16734</v>
      </c>
      <c r="B12256" s="53">
        <v>15</v>
      </c>
      <c r="C12256" s="53"/>
      <c r="D12256" s="53" t="s">
        <v>33872</v>
      </c>
    </row>
    <row r="12257" spans="1:4" ht="15" x14ac:dyDescent="0.25">
      <c r="A12257" s="53" t="s">
        <v>16735</v>
      </c>
      <c r="B12257" s="53">
        <v>15</v>
      </c>
      <c r="C12257" s="53"/>
      <c r="D12257" s="53" t="s">
        <v>33872</v>
      </c>
    </row>
    <row r="12258" spans="1:4" ht="15" x14ac:dyDescent="0.25">
      <c r="A12258" s="53" t="s">
        <v>16736</v>
      </c>
      <c r="B12258" s="53">
        <v>30</v>
      </c>
      <c r="C12258" s="53"/>
      <c r="D12258" s="53" t="s">
        <v>33872</v>
      </c>
    </row>
    <row r="12259" spans="1:4" ht="15" x14ac:dyDescent="0.25">
      <c r="A12259" s="53" t="s">
        <v>16737</v>
      </c>
      <c r="B12259" s="53">
        <v>30</v>
      </c>
      <c r="C12259" s="53" t="s">
        <v>33536</v>
      </c>
      <c r="D12259" s="53" t="s">
        <v>33873</v>
      </c>
    </row>
    <row r="12260" spans="1:4" ht="15" x14ac:dyDescent="0.25">
      <c r="A12260" s="53" t="s">
        <v>16738</v>
      </c>
      <c r="B12260" s="53">
        <v>30</v>
      </c>
      <c r="C12260" s="53" t="s">
        <v>33536</v>
      </c>
      <c r="D12260" s="53" t="s">
        <v>33873</v>
      </c>
    </row>
    <row r="12261" spans="1:4" ht="15" x14ac:dyDescent="0.25">
      <c r="A12261" s="53" t="s">
        <v>16739</v>
      </c>
      <c r="B12261" s="53">
        <v>30</v>
      </c>
      <c r="C12261" s="53" t="s">
        <v>33536</v>
      </c>
      <c r="D12261" s="53" t="s">
        <v>33873</v>
      </c>
    </row>
    <row r="12262" spans="1:4" ht="15" x14ac:dyDescent="0.25">
      <c r="A12262" s="53" t="s">
        <v>16740</v>
      </c>
      <c r="B12262" s="53">
        <v>30</v>
      </c>
      <c r="C12262" s="53"/>
      <c r="D12262" s="53" t="s">
        <v>33872</v>
      </c>
    </row>
    <row r="12263" spans="1:4" ht="15" x14ac:dyDescent="0.25">
      <c r="A12263" s="53" t="s">
        <v>16741</v>
      </c>
      <c r="B12263" s="53">
        <v>60</v>
      </c>
      <c r="C12263" s="53"/>
      <c r="D12263" s="53" t="s">
        <v>33872</v>
      </c>
    </row>
    <row r="12264" spans="1:4" ht="15" x14ac:dyDescent="0.25">
      <c r="A12264" s="53" t="s">
        <v>16742</v>
      </c>
      <c r="B12264" s="53">
        <v>60</v>
      </c>
      <c r="C12264" s="53" t="s">
        <v>33542</v>
      </c>
      <c r="D12264" s="53" t="s">
        <v>33872</v>
      </c>
    </row>
    <row r="12265" spans="1:4" ht="15" x14ac:dyDescent="0.25">
      <c r="A12265" s="53" t="s">
        <v>16743</v>
      </c>
      <c r="B12265" s="53">
        <v>0</v>
      </c>
      <c r="C12265" s="53"/>
      <c r="D12265" s="53" t="s">
        <v>33872</v>
      </c>
    </row>
    <row r="12266" spans="1:4" ht="15" x14ac:dyDescent="0.25">
      <c r="A12266" s="53" t="s">
        <v>16744</v>
      </c>
      <c r="B12266" s="53">
        <v>0</v>
      </c>
      <c r="C12266" s="53" t="s">
        <v>33578</v>
      </c>
      <c r="D12266" s="53" t="s">
        <v>33873</v>
      </c>
    </row>
    <row r="12267" spans="1:4" ht="15" x14ac:dyDescent="0.25">
      <c r="A12267" s="53" t="s">
        <v>16745</v>
      </c>
      <c r="B12267" s="53">
        <v>60</v>
      </c>
      <c r="C12267" s="53" t="s">
        <v>33536</v>
      </c>
      <c r="D12267" s="53" t="s">
        <v>33872</v>
      </c>
    </row>
    <row r="12268" spans="1:4" ht="15" x14ac:dyDescent="0.25">
      <c r="A12268" s="53" t="s">
        <v>16746</v>
      </c>
      <c r="B12268" s="53">
        <v>30</v>
      </c>
      <c r="C12268" s="53" t="s">
        <v>33536</v>
      </c>
      <c r="D12268" s="53" t="s">
        <v>33872</v>
      </c>
    </row>
    <row r="12269" spans="1:4" ht="15" x14ac:dyDescent="0.25">
      <c r="A12269" s="53" t="s">
        <v>16747</v>
      </c>
      <c r="B12269" s="53">
        <v>30</v>
      </c>
      <c r="C12269" s="53" t="s">
        <v>33536</v>
      </c>
      <c r="D12269" s="53" t="s">
        <v>33873</v>
      </c>
    </row>
    <row r="12270" spans="1:4" ht="15" x14ac:dyDescent="0.25">
      <c r="A12270" s="53" t="s">
        <v>16748</v>
      </c>
      <c r="B12270" s="53">
        <v>30</v>
      </c>
      <c r="C12270" s="53" t="s">
        <v>33536</v>
      </c>
      <c r="D12270" s="53" t="s">
        <v>33872</v>
      </c>
    </row>
    <row r="12271" spans="1:4" ht="15" x14ac:dyDescent="0.25">
      <c r="A12271" s="53" t="s">
        <v>16749</v>
      </c>
      <c r="B12271" s="53">
        <v>60</v>
      </c>
      <c r="C12271" s="53" t="s">
        <v>33536</v>
      </c>
      <c r="D12271" s="53" t="s">
        <v>33872</v>
      </c>
    </row>
    <row r="12272" spans="1:4" ht="15" x14ac:dyDescent="0.25">
      <c r="A12272" s="53" t="s">
        <v>16750</v>
      </c>
      <c r="B12272" s="53">
        <v>30</v>
      </c>
      <c r="C12272" s="53" t="s">
        <v>33536</v>
      </c>
      <c r="D12272" s="53" t="s">
        <v>33872</v>
      </c>
    </row>
    <row r="12273" spans="1:4" ht="15" x14ac:dyDescent="0.25">
      <c r="A12273" s="53" t="s">
        <v>16751</v>
      </c>
      <c r="B12273" s="53">
        <v>15</v>
      </c>
      <c r="C12273" s="53" t="s">
        <v>33536</v>
      </c>
      <c r="D12273" s="53" t="s">
        <v>33873</v>
      </c>
    </row>
    <row r="12274" spans="1:4" ht="15" x14ac:dyDescent="0.25">
      <c r="A12274" s="53" t="s">
        <v>16752</v>
      </c>
      <c r="B12274" s="53">
        <v>15</v>
      </c>
      <c r="C12274" s="53" t="s">
        <v>33536</v>
      </c>
      <c r="D12274" s="53" t="s">
        <v>33873</v>
      </c>
    </row>
    <row r="12275" spans="1:4" ht="15" x14ac:dyDescent="0.25">
      <c r="A12275" s="53" t="s">
        <v>16753</v>
      </c>
      <c r="B12275" s="53">
        <v>30</v>
      </c>
      <c r="C12275" s="53" t="s">
        <v>33536</v>
      </c>
      <c r="D12275" s="53" t="s">
        <v>33873</v>
      </c>
    </row>
    <row r="12276" spans="1:4" ht="15" x14ac:dyDescent="0.25">
      <c r="A12276" s="53" t="s">
        <v>33158</v>
      </c>
      <c r="B12276" s="53">
        <v>15</v>
      </c>
      <c r="C12276" s="53" t="s">
        <v>33536</v>
      </c>
      <c r="D12276" s="53" t="s">
        <v>33873</v>
      </c>
    </row>
    <row r="12277" spans="1:4" ht="15" x14ac:dyDescent="0.25">
      <c r="A12277" s="53" t="s">
        <v>16754</v>
      </c>
      <c r="B12277" s="53">
        <v>30</v>
      </c>
      <c r="C12277" s="53" t="s">
        <v>33536</v>
      </c>
      <c r="D12277" s="53" t="s">
        <v>33872</v>
      </c>
    </row>
    <row r="12278" spans="1:4" ht="15" x14ac:dyDescent="0.25">
      <c r="A12278" s="53" t="s">
        <v>16755</v>
      </c>
      <c r="B12278" s="53">
        <v>30</v>
      </c>
      <c r="C12278" s="53" t="s">
        <v>33536</v>
      </c>
      <c r="D12278" s="53" t="s">
        <v>33872</v>
      </c>
    </row>
    <row r="12279" spans="1:4" ht="15" x14ac:dyDescent="0.25">
      <c r="A12279" s="53" t="s">
        <v>16756</v>
      </c>
      <c r="B12279" s="53">
        <v>30</v>
      </c>
      <c r="C12279" s="53" t="s">
        <v>33536</v>
      </c>
      <c r="D12279" s="53" t="s">
        <v>33872</v>
      </c>
    </row>
    <row r="12280" spans="1:4" ht="15" x14ac:dyDescent="0.25">
      <c r="A12280" s="53" t="s">
        <v>16757</v>
      </c>
      <c r="B12280" s="53">
        <v>30</v>
      </c>
      <c r="C12280" s="53"/>
      <c r="D12280" s="53" t="s">
        <v>33872</v>
      </c>
    </row>
    <row r="12281" spans="1:4" ht="15" x14ac:dyDescent="0.25">
      <c r="A12281" s="53" t="s">
        <v>16758</v>
      </c>
      <c r="B12281" s="53">
        <v>30</v>
      </c>
      <c r="C12281" s="53"/>
      <c r="D12281" s="53" t="s">
        <v>33872</v>
      </c>
    </row>
    <row r="12282" spans="1:4" ht="15" x14ac:dyDescent="0.25">
      <c r="A12282" s="53" t="s">
        <v>16759</v>
      </c>
      <c r="B12282" s="53">
        <v>30</v>
      </c>
      <c r="C12282" s="53"/>
      <c r="D12282" s="53" t="s">
        <v>33872</v>
      </c>
    </row>
    <row r="12283" spans="1:4" ht="15" x14ac:dyDescent="0.25">
      <c r="A12283" s="53" t="s">
        <v>16760</v>
      </c>
      <c r="B12283" s="53">
        <v>30</v>
      </c>
      <c r="C12283" s="53"/>
      <c r="D12283" s="53" t="s">
        <v>33872</v>
      </c>
    </row>
    <row r="12284" spans="1:4" ht="15" x14ac:dyDescent="0.25">
      <c r="A12284" s="53" t="s">
        <v>16761</v>
      </c>
      <c r="B12284" s="53">
        <v>60</v>
      </c>
      <c r="C12284" s="53" t="s">
        <v>33542</v>
      </c>
      <c r="D12284" s="53" t="s">
        <v>33873</v>
      </c>
    </row>
    <row r="12285" spans="1:4" ht="15" x14ac:dyDescent="0.25">
      <c r="A12285" s="53" t="s">
        <v>16762</v>
      </c>
      <c r="B12285" s="53">
        <v>60</v>
      </c>
      <c r="C12285" s="53" t="s">
        <v>33542</v>
      </c>
      <c r="D12285" s="53" t="s">
        <v>33872</v>
      </c>
    </row>
    <row r="12286" spans="1:4" ht="15" x14ac:dyDescent="0.25">
      <c r="A12286" s="53" t="s">
        <v>16763</v>
      </c>
      <c r="B12286" s="53">
        <v>60</v>
      </c>
      <c r="C12286" s="53" t="s">
        <v>33542</v>
      </c>
      <c r="D12286" s="53" t="s">
        <v>33872</v>
      </c>
    </row>
    <row r="12287" spans="1:4" ht="15" x14ac:dyDescent="0.25">
      <c r="A12287" s="53" t="s">
        <v>16764</v>
      </c>
      <c r="B12287" s="53">
        <v>15</v>
      </c>
      <c r="C12287" s="53" t="s">
        <v>33536</v>
      </c>
      <c r="D12287" s="53" t="s">
        <v>33872</v>
      </c>
    </row>
    <row r="12288" spans="1:4" ht="15" x14ac:dyDescent="0.25">
      <c r="A12288" s="53" t="s">
        <v>16765</v>
      </c>
      <c r="B12288" s="53">
        <v>15</v>
      </c>
      <c r="C12288" s="53" t="s">
        <v>33536</v>
      </c>
      <c r="D12288" s="53" t="s">
        <v>33873</v>
      </c>
    </row>
    <row r="12289" spans="1:4" ht="15" x14ac:dyDescent="0.25">
      <c r="A12289" s="53" t="s">
        <v>16766</v>
      </c>
      <c r="B12289" s="53">
        <v>15</v>
      </c>
      <c r="C12289" s="53" t="s">
        <v>33536</v>
      </c>
      <c r="D12289" s="53" t="s">
        <v>33873</v>
      </c>
    </row>
    <row r="12290" spans="1:4" ht="15" x14ac:dyDescent="0.25">
      <c r="A12290" s="53" t="s">
        <v>16767</v>
      </c>
      <c r="B12290" s="53">
        <v>30</v>
      </c>
      <c r="C12290" s="53" t="s">
        <v>33536</v>
      </c>
      <c r="D12290" s="53" t="s">
        <v>33872</v>
      </c>
    </row>
    <row r="12291" spans="1:4" ht="15" x14ac:dyDescent="0.25">
      <c r="A12291" s="53" t="s">
        <v>16768</v>
      </c>
      <c r="B12291" s="53">
        <v>15</v>
      </c>
      <c r="C12291" s="53" t="s">
        <v>33536</v>
      </c>
      <c r="D12291" s="53" t="s">
        <v>33873</v>
      </c>
    </row>
    <row r="12292" spans="1:4" ht="15" x14ac:dyDescent="0.25">
      <c r="A12292" s="53" t="s">
        <v>16769</v>
      </c>
      <c r="B12292" s="53">
        <v>15</v>
      </c>
      <c r="C12292" s="53" t="s">
        <v>33536</v>
      </c>
      <c r="D12292" s="53" t="s">
        <v>33872</v>
      </c>
    </row>
    <row r="12293" spans="1:4" ht="15" x14ac:dyDescent="0.25">
      <c r="A12293" s="53" t="s">
        <v>16770</v>
      </c>
      <c r="B12293" s="53">
        <v>15</v>
      </c>
      <c r="C12293" s="53" t="s">
        <v>33536</v>
      </c>
      <c r="D12293" s="53" t="s">
        <v>33872</v>
      </c>
    </row>
    <row r="12294" spans="1:4" ht="15" x14ac:dyDescent="0.25">
      <c r="A12294" s="53" t="s">
        <v>16771</v>
      </c>
      <c r="B12294" s="53">
        <v>30</v>
      </c>
      <c r="C12294" s="53" t="s">
        <v>33536</v>
      </c>
      <c r="D12294" s="53" t="s">
        <v>33872</v>
      </c>
    </row>
    <row r="12295" spans="1:4" ht="15" x14ac:dyDescent="0.25">
      <c r="A12295" s="53" t="s">
        <v>16772</v>
      </c>
      <c r="B12295" s="53">
        <v>30</v>
      </c>
      <c r="C12295" s="53" t="s">
        <v>33536</v>
      </c>
      <c r="D12295" s="53" t="s">
        <v>33872</v>
      </c>
    </row>
    <row r="12296" spans="1:4" ht="15" x14ac:dyDescent="0.25">
      <c r="A12296" s="53" t="s">
        <v>16773</v>
      </c>
      <c r="B12296" s="53">
        <v>30</v>
      </c>
      <c r="C12296" s="53" t="s">
        <v>33536</v>
      </c>
      <c r="D12296" s="53" t="s">
        <v>33872</v>
      </c>
    </row>
    <row r="12297" spans="1:4" ht="15" x14ac:dyDescent="0.25">
      <c r="A12297" s="53" t="s">
        <v>16774</v>
      </c>
      <c r="B12297" s="53">
        <v>30</v>
      </c>
      <c r="C12297" s="53" t="s">
        <v>33536</v>
      </c>
      <c r="D12297" s="53" t="s">
        <v>33873</v>
      </c>
    </row>
    <row r="12298" spans="1:4" ht="15" x14ac:dyDescent="0.25">
      <c r="A12298" s="53" t="s">
        <v>16775</v>
      </c>
      <c r="B12298" s="53">
        <v>30</v>
      </c>
      <c r="C12298" s="53" t="s">
        <v>33536</v>
      </c>
      <c r="D12298" s="53" t="s">
        <v>33872</v>
      </c>
    </row>
    <row r="12299" spans="1:4" ht="15" x14ac:dyDescent="0.25">
      <c r="A12299" s="53" t="s">
        <v>16776</v>
      </c>
      <c r="B12299" s="53">
        <v>30</v>
      </c>
      <c r="C12299" s="53" t="s">
        <v>33536</v>
      </c>
      <c r="D12299" s="53" t="s">
        <v>33872</v>
      </c>
    </row>
    <row r="12300" spans="1:4" ht="15" x14ac:dyDescent="0.25">
      <c r="A12300" s="53" t="s">
        <v>16777</v>
      </c>
      <c r="B12300" s="53">
        <v>30</v>
      </c>
      <c r="C12300" s="53" t="s">
        <v>33536</v>
      </c>
      <c r="D12300" s="53" t="s">
        <v>33873</v>
      </c>
    </row>
    <row r="12301" spans="1:4" ht="15" x14ac:dyDescent="0.25">
      <c r="A12301" s="53" t="s">
        <v>16778</v>
      </c>
      <c r="B12301" s="53">
        <v>30</v>
      </c>
      <c r="C12301" s="53" t="s">
        <v>33536</v>
      </c>
      <c r="D12301" s="53" t="s">
        <v>33872</v>
      </c>
    </row>
    <row r="12302" spans="1:4" ht="15" x14ac:dyDescent="0.25">
      <c r="A12302" s="53" t="s">
        <v>16779</v>
      </c>
      <c r="B12302" s="53">
        <v>30</v>
      </c>
      <c r="C12302" s="53" t="s">
        <v>33536</v>
      </c>
      <c r="D12302" s="53" t="s">
        <v>33872</v>
      </c>
    </row>
    <row r="12303" spans="1:4" ht="15" x14ac:dyDescent="0.25">
      <c r="A12303" s="53" t="s">
        <v>16780</v>
      </c>
      <c r="B12303" s="53">
        <v>30</v>
      </c>
      <c r="C12303" s="53" t="s">
        <v>33536</v>
      </c>
      <c r="D12303" s="53" t="s">
        <v>33872</v>
      </c>
    </row>
    <row r="12304" spans="1:4" ht="15" x14ac:dyDescent="0.25">
      <c r="A12304" s="53" t="s">
        <v>16781</v>
      </c>
      <c r="B12304" s="53">
        <v>30</v>
      </c>
      <c r="C12304" s="53" t="s">
        <v>33536</v>
      </c>
      <c r="D12304" s="53" t="s">
        <v>33872</v>
      </c>
    </row>
    <row r="12305" spans="1:4" ht="15" x14ac:dyDescent="0.25">
      <c r="A12305" s="53" t="s">
        <v>16782</v>
      </c>
      <c r="B12305" s="53">
        <v>30</v>
      </c>
      <c r="C12305" s="53" t="s">
        <v>33536</v>
      </c>
      <c r="D12305" s="53" t="s">
        <v>33872</v>
      </c>
    </row>
    <row r="12306" spans="1:4" ht="15" x14ac:dyDescent="0.25">
      <c r="A12306" s="53" t="s">
        <v>16783</v>
      </c>
      <c r="B12306" s="53">
        <v>30</v>
      </c>
      <c r="C12306" s="53" t="s">
        <v>33536</v>
      </c>
      <c r="D12306" s="53" t="s">
        <v>33873</v>
      </c>
    </row>
    <row r="12307" spans="1:4" ht="15" x14ac:dyDescent="0.25">
      <c r="A12307" s="53" t="s">
        <v>16784</v>
      </c>
      <c r="B12307" s="53">
        <v>30</v>
      </c>
      <c r="C12307" s="53" t="s">
        <v>33536</v>
      </c>
      <c r="D12307" s="53" t="s">
        <v>33872</v>
      </c>
    </row>
    <row r="12308" spans="1:4" ht="15" x14ac:dyDescent="0.25">
      <c r="A12308" s="53" t="s">
        <v>16785</v>
      </c>
      <c r="B12308" s="53">
        <v>60</v>
      </c>
      <c r="C12308" s="53" t="s">
        <v>33542</v>
      </c>
      <c r="D12308" s="53" t="s">
        <v>33873</v>
      </c>
    </row>
    <row r="12309" spans="1:4" ht="15" x14ac:dyDescent="0.25">
      <c r="A12309" s="53" t="s">
        <v>16786</v>
      </c>
      <c r="B12309" s="53">
        <v>60</v>
      </c>
      <c r="C12309" s="53" t="s">
        <v>33542</v>
      </c>
      <c r="D12309" s="53" t="s">
        <v>33872</v>
      </c>
    </row>
    <row r="12310" spans="1:4" ht="15" x14ac:dyDescent="0.25">
      <c r="A12310" s="53" t="s">
        <v>16787</v>
      </c>
      <c r="B12310" s="53">
        <v>15</v>
      </c>
      <c r="C12310" s="53" t="s">
        <v>33536</v>
      </c>
      <c r="D12310" s="53" t="s">
        <v>33873</v>
      </c>
    </row>
    <row r="12311" spans="1:4" ht="15" x14ac:dyDescent="0.25">
      <c r="A12311" s="53" t="s">
        <v>33159</v>
      </c>
      <c r="B12311" s="53">
        <v>60</v>
      </c>
      <c r="C12311" s="53" t="s">
        <v>33542</v>
      </c>
      <c r="D12311" s="53" t="s">
        <v>33873</v>
      </c>
    </row>
    <row r="12312" spans="1:4" ht="15" x14ac:dyDescent="0.25">
      <c r="A12312" s="53" t="s">
        <v>33160</v>
      </c>
      <c r="B12312" s="53">
        <v>30</v>
      </c>
      <c r="C12312" s="53" t="s">
        <v>33536</v>
      </c>
      <c r="D12312" s="53" t="s">
        <v>33873</v>
      </c>
    </row>
    <row r="12313" spans="1:4" ht="15" x14ac:dyDescent="0.25">
      <c r="A12313" s="53" t="s">
        <v>33670</v>
      </c>
      <c r="B12313" s="53">
        <v>30</v>
      </c>
      <c r="C12313" s="53" t="s">
        <v>33536</v>
      </c>
      <c r="D12313" s="53" t="s">
        <v>33873</v>
      </c>
    </row>
    <row r="12314" spans="1:4" ht="15" x14ac:dyDescent="0.25">
      <c r="A12314" s="53" t="s">
        <v>33671</v>
      </c>
      <c r="B12314" s="53">
        <v>15</v>
      </c>
      <c r="C12314" s="53" t="s">
        <v>33536</v>
      </c>
      <c r="D12314" s="53" t="s">
        <v>33873</v>
      </c>
    </row>
    <row r="12315" spans="1:4" ht="15" x14ac:dyDescent="0.25">
      <c r="A12315" s="53" t="s">
        <v>33672</v>
      </c>
      <c r="B12315" s="53">
        <v>15</v>
      </c>
      <c r="C12315" s="53" t="s">
        <v>33536</v>
      </c>
      <c r="D12315" s="53" t="s">
        <v>33873</v>
      </c>
    </row>
    <row r="12316" spans="1:4" ht="15" x14ac:dyDescent="0.25">
      <c r="A12316" s="53" t="s">
        <v>16788</v>
      </c>
      <c r="B12316" s="53">
        <v>30</v>
      </c>
      <c r="C12316" s="53" t="s">
        <v>33536</v>
      </c>
      <c r="D12316" s="53" t="s">
        <v>33872</v>
      </c>
    </row>
    <row r="12317" spans="1:4" ht="15" x14ac:dyDescent="0.25">
      <c r="A12317" s="53" t="s">
        <v>16789</v>
      </c>
      <c r="B12317" s="53">
        <v>30</v>
      </c>
      <c r="C12317" s="53" t="s">
        <v>33536</v>
      </c>
      <c r="D12317" s="53" t="s">
        <v>33872</v>
      </c>
    </row>
    <row r="12318" spans="1:4" ht="15" x14ac:dyDescent="0.25">
      <c r="A12318" s="53" t="s">
        <v>16790</v>
      </c>
      <c r="B12318" s="53">
        <v>30</v>
      </c>
      <c r="C12318" s="53" t="s">
        <v>33536</v>
      </c>
      <c r="D12318" s="53" t="s">
        <v>33872</v>
      </c>
    </row>
    <row r="12319" spans="1:4" ht="15" x14ac:dyDescent="0.25">
      <c r="A12319" s="53" t="s">
        <v>16791</v>
      </c>
      <c r="B12319" s="53">
        <v>30</v>
      </c>
      <c r="C12319" s="53" t="s">
        <v>33536</v>
      </c>
      <c r="D12319" s="53" t="s">
        <v>33872</v>
      </c>
    </row>
    <row r="12320" spans="1:4" ht="15" x14ac:dyDescent="0.25">
      <c r="A12320" s="53" t="s">
        <v>16792</v>
      </c>
      <c r="B12320" s="53">
        <v>30</v>
      </c>
      <c r="C12320" s="53" t="s">
        <v>33536</v>
      </c>
      <c r="D12320" s="53" t="s">
        <v>33872</v>
      </c>
    </row>
    <row r="12321" spans="1:4" ht="15" x14ac:dyDescent="0.25">
      <c r="A12321" s="53" t="s">
        <v>16793</v>
      </c>
      <c r="B12321" s="53">
        <v>30</v>
      </c>
      <c r="C12321" s="53" t="s">
        <v>33536</v>
      </c>
      <c r="D12321" s="53" t="s">
        <v>33873</v>
      </c>
    </row>
    <row r="12322" spans="1:4" ht="15" x14ac:dyDescent="0.25">
      <c r="A12322" s="53" t="s">
        <v>16794</v>
      </c>
      <c r="B12322" s="53">
        <v>30</v>
      </c>
      <c r="C12322" s="53" t="s">
        <v>33542</v>
      </c>
      <c r="D12322" s="53" t="s">
        <v>33872</v>
      </c>
    </row>
    <row r="12323" spans="1:4" ht="15" x14ac:dyDescent="0.25">
      <c r="A12323" s="53" t="s">
        <v>16795</v>
      </c>
      <c r="B12323" s="53">
        <v>60</v>
      </c>
      <c r="C12323" s="53" t="s">
        <v>33542</v>
      </c>
      <c r="D12323" s="53" t="s">
        <v>33872</v>
      </c>
    </row>
    <row r="12324" spans="1:4" ht="15" x14ac:dyDescent="0.25">
      <c r="A12324" s="53" t="s">
        <v>16796</v>
      </c>
      <c r="B12324" s="53">
        <v>30</v>
      </c>
      <c r="C12324" s="53" t="s">
        <v>33542</v>
      </c>
      <c r="D12324" s="53" t="s">
        <v>33872</v>
      </c>
    </row>
    <row r="12325" spans="1:4" ht="15" x14ac:dyDescent="0.25">
      <c r="A12325" s="53" t="s">
        <v>16797</v>
      </c>
      <c r="B12325" s="53">
        <v>50</v>
      </c>
      <c r="C12325" s="53" t="s">
        <v>33536</v>
      </c>
      <c r="D12325" s="53" t="s">
        <v>33872</v>
      </c>
    </row>
    <row r="12326" spans="1:4" ht="15" x14ac:dyDescent="0.25">
      <c r="A12326" s="53" t="s">
        <v>16798</v>
      </c>
      <c r="B12326" s="53">
        <v>50</v>
      </c>
      <c r="C12326" s="53" t="s">
        <v>33536</v>
      </c>
      <c r="D12326" s="53" t="s">
        <v>33872</v>
      </c>
    </row>
    <row r="12327" spans="1:4" ht="15" x14ac:dyDescent="0.25">
      <c r="A12327" s="53" t="s">
        <v>16799</v>
      </c>
      <c r="B12327" s="53">
        <v>50</v>
      </c>
      <c r="C12327" s="53" t="s">
        <v>33536</v>
      </c>
      <c r="D12327" s="53" t="s">
        <v>33872</v>
      </c>
    </row>
    <row r="12328" spans="1:4" ht="15" x14ac:dyDescent="0.25">
      <c r="A12328" s="53" t="s">
        <v>16800</v>
      </c>
      <c r="B12328" s="53">
        <v>50</v>
      </c>
      <c r="C12328" s="53" t="s">
        <v>33536</v>
      </c>
      <c r="D12328" s="53" t="s">
        <v>33872</v>
      </c>
    </row>
    <row r="12329" spans="1:4" ht="15" x14ac:dyDescent="0.25">
      <c r="A12329" s="53" t="s">
        <v>16801</v>
      </c>
      <c r="B12329" s="53">
        <v>30</v>
      </c>
      <c r="C12329" s="53" t="s">
        <v>33536</v>
      </c>
      <c r="D12329" s="53" t="s">
        <v>33872</v>
      </c>
    </row>
    <row r="12330" spans="1:4" ht="15" x14ac:dyDescent="0.25">
      <c r="A12330" s="53" t="s">
        <v>16802</v>
      </c>
      <c r="B12330" s="53">
        <v>30</v>
      </c>
      <c r="C12330" s="53" t="s">
        <v>33536</v>
      </c>
      <c r="D12330" s="53" t="s">
        <v>33872</v>
      </c>
    </row>
    <row r="12331" spans="1:4" ht="15" x14ac:dyDescent="0.25">
      <c r="A12331" s="53" t="s">
        <v>16803</v>
      </c>
      <c r="B12331" s="53">
        <v>30</v>
      </c>
      <c r="C12331" s="53" t="s">
        <v>33536</v>
      </c>
      <c r="D12331" s="53" t="s">
        <v>33872</v>
      </c>
    </row>
    <row r="12332" spans="1:4" ht="15" x14ac:dyDescent="0.25">
      <c r="A12332" s="53" t="s">
        <v>16804</v>
      </c>
      <c r="B12332" s="53">
        <v>30</v>
      </c>
      <c r="C12332" s="53" t="s">
        <v>33536</v>
      </c>
      <c r="D12332" s="53" t="s">
        <v>33872</v>
      </c>
    </row>
    <row r="12333" spans="1:4" ht="15" x14ac:dyDescent="0.25">
      <c r="A12333" s="53" t="s">
        <v>16805</v>
      </c>
      <c r="B12333" s="53">
        <v>30</v>
      </c>
      <c r="C12333" s="53" t="s">
        <v>33536</v>
      </c>
      <c r="D12333" s="53" t="s">
        <v>33872</v>
      </c>
    </row>
    <row r="12334" spans="1:4" ht="15" x14ac:dyDescent="0.25">
      <c r="A12334" s="53" t="s">
        <v>16806</v>
      </c>
      <c r="B12334" s="53">
        <v>30</v>
      </c>
      <c r="C12334" s="53" t="s">
        <v>33536</v>
      </c>
      <c r="D12334" s="53" t="s">
        <v>33872</v>
      </c>
    </row>
    <row r="12335" spans="1:4" ht="15" x14ac:dyDescent="0.25">
      <c r="A12335" s="53" t="s">
        <v>16807</v>
      </c>
      <c r="B12335" s="53">
        <v>40</v>
      </c>
      <c r="C12335" s="53" t="s">
        <v>33536</v>
      </c>
      <c r="D12335" s="53" t="s">
        <v>33872</v>
      </c>
    </row>
    <row r="12336" spans="1:4" ht="15" x14ac:dyDescent="0.25">
      <c r="A12336" s="53" t="s">
        <v>16808</v>
      </c>
      <c r="B12336" s="53">
        <v>30</v>
      </c>
      <c r="C12336" s="53" t="s">
        <v>33536</v>
      </c>
      <c r="D12336" s="53" t="s">
        <v>33872</v>
      </c>
    </row>
    <row r="12337" spans="1:4" ht="15" x14ac:dyDescent="0.25">
      <c r="A12337" s="53" t="s">
        <v>16809</v>
      </c>
      <c r="B12337" s="53">
        <v>25</v>
      </c>
      <c r="C12337" s="53" t="s">
        <v>33536</v>
      </c>
      <c r="D12337" s="53" t="s">
        <v>33872</v>
      </c>
    </row>
    <row r="12338" spans="1:4" ht="15" x14ac:dyDescent="0.25">
      <c r="A12338" s="53" t="s">
        <v>16810</v>
      </c>
      <c r="B12338" s="53">
        <v>25</v>
      </c>
      <c r="C12338" s="53" t="s">
        <v>33536</v>
      </c>
      <c r="D12338" s="53" t="s">
        <v>33872</v>
      </c>
    </row>
    <row r="12339" spans="1:4" ht="15" x14ac:dyDescent="0.25">
      <c r="A12339" s="53" t="s">
        <v>16811</v>
      </c>
      <c r="B12339" s="53">
        <v>25</v>
      </c>
      <c r="C12339" s="53" t="s">
        <v>33536</v>
      </c>
      <c r="D12339" s="53" t="s">
        <v>33872</v>
      </c>
    </row>
    <row r="12340" spans="1:4" ht="15" x14ac:dyDescent="0.25">
      <c r="A12340" s="53" t="s">
        <v>16812</v>
      </c>
      <c r="B12340" s="53">
        <v>25</v>
      </c>
      <c r="C12340" s="53" t="s">
        <v>33536</v>
      </c>
      <c r="D12340" s="53" t="s">
        <v>33872</v>
      </c>
    </row>
    <row r="12341" spans="1:4" ht="15" x14ac:dyDescent="0.25">
      <c r="A12341" s="53" t="s">
        <v>16813</v>
      </c>
      <c r="B12341" s="53">
        <v>50</v>
      </c>
      <c r="C12341" s="53" t="s">
        <v>33536</v>
      </c>
      <c r="D12341" s="53" t="s">
        <v>33872</v>
      </c>
    </row>
    <row r="12342" spans="1:4" ht="15" x14ac:dyDescent="0.25">
      <c r="A12342" s="53" t="s">
        <v>16814</v>
      </c>
      <c r="B12342" s="53">
        <v>50</v>
      </c>
      <c r="C12342" s="53" t="s">
        <v>33536</v>
      </c>
      <c r="D12342" s="53" t="s">
        <v>33872</v>
      </c>
    </row>
    <row r="12343" spans="1:4" ht="15" x14ac:dyDescent="0.25">
      <c r="A12343" s="53" t="s">
        <v>16815</v>
      </c>
      <c r="B12343" s="53">
        <v>50</v>
      </c>
      <c r="C12343" s="53" t="s">
        <v>33536</v>
      </c>
      <c r="D12343" s="53" t="s">
        <v>33872</v>
      </c>
    </row>
    <row r="12344" spans="1:4" ht="15" x14ac:dyDescent="0.25">
      <c r="A12344" s="53" t="s">
        <v>16816</v>
      </c>
      <c r="B12344" s="53">
        <v>30</v>
      </c>
      <c r="C12344" s="53" t="s">
        <v>33536</v>
      </c>
      <c r="D12344" s="53" t="s">
        <v>33872</v>
      </c>
    </row>
    <row r="12345" spans="1:4" ht="15" x14ac:dyDescent="0.25">
      <c r="A12345" s="53" t="s">
        <v>16817</v>
      </c>
      <c r="B12345" s="53">
        <v>30</v>
      </c>
      <c r="C12345" s="53" t="s">
        <v>33536</v>
      </c>
      <c r="D12345" s="53" t="s">
        <v>33872</v>
      </c>
    </row>
    <row r="12346" spans="1:4" ht="15" x14ac:dyDescent="0.25">
      <c r="A12346" s="53" t="s">
        <v>16818</v>
      </c>
      <c r="B12346" s="53">
        <v>30</v>
      </c>
      <c r="C12346" s="53" t="s">
        <v>33536</v>
      </c>
      <c r="D12346" s="53" t="s">
        <v>33872</v>
      </c>
    </row>
    <row r="12347" spans="1:4" ht="15" x14ac:dyDescent="0.25">
      <c r="A12347" s="53" t="s">
        <v>16819</v>
      </c>
      <c r="B12347" s="53">
        <v>30</v>
      </c>
      <c r="C12347" s="53" t="s">
        <v>33536</v>
      </c>
      <c r="D12347" s="53" t="s">
        <v>33872</v>
      </c>
    </row>
    <row r="12348" spans="1:4" ht="15" x14ac:dyDescent="0.25">
      <c r="A12348" s="53" t="s">
        <v>16820</v>
      </c>
      <c r="B12348" s="53">
        <v>30</v>
      </c>
      <c r="C12348" s="53" t="s">
        <v>33536</v>
      </c>
      <c r="D12348" s="53" t="s">
        <v>33872</v>
      </c>
    </row>
    <row r="12349" spans="1:4" ht="15" x14ac:dyDescent="0.25">
      <c r="A12349" s="53" t="s">
        <v>16821</v>
      </c>
      <c r="B12349" s="53">
        <v>50</v>
      </c>
      <c r="C12349" s="53" t="s">
        <v>33536</v>
      </c>
      <c r="D12349" s="53" t="s">
        <v>33872</v>
      </c>
    </row>
    <row r="12350" spans="1:4" ht="15" x14ac:dyDescent="0.25">
      <c r="A12350" s="53" t="s">
        <v>16822</v>
      </c>
      <c r="B12350" s="53">
        <v>50</v>
      </c>
      <c r="C12350" s="53" t="s">
        <v>33536</v>
      </c>
      <c r="D12350" s="53" t="s">
        <v>33872</v>
      </c>
    </row>
    <row r="12351" spans="1:4" ht="15" x14ac:dyDescent="0.25">
      <c r="A12351" s="53" t="s">
        <v>16823</v>
      </c>
      <c r="B12351" s="53">
        <v>50</v>
      </c>
      <c r="C12351" s="53" t="s">
        <v>33536</v>
      </c>
      <c r="D12351" s="53" t="s">
        <v>33872</v>
      </c>
    </row>
    <row r="12352" spans="1:4" ht="15" x14ac:dyDescent="0.25">
      <c r="A12352" s="53" t="s">
        <v>16824</v>
      </c>
      <c r="B12352" s="53">
        <v>50</v>
      </c>
      <c r="C12352" s="53" t="s">
        <v>33536</v>
      </c>
      <c r="D12352" s="53" t="s">
        <v>33872</v>
      </c>
    </row>
    <row r="12353" spans="1:4" ht="15" x14ac:dyDescent="0.25">
      <c r="A12353" s="53" t="s">
        <v>16825</v>
      </c>
      <c r="B12353" s="53">
        <v>30</v>
      </c>
      <c r="C12353" s="53" t="s">
        <v>33536</v>
      </c>
      <c r="D12353" s="53" t="s">
        <v>33872</v>
      </c>
    </row>
    <row r="12354" spans="1:4" ht="15" x14ac:dyDescent="0.25">
      <c r="A12354" s="53" t="s">
        <v>16826</v>
      </c>
      <c r="B12354" s="53">
        <v>30</v>
      </c>
      <c r="C12354" s="53" t="s">
        <v>33536</v>
      </c>
      <c r="D12354" s="53" t="s">
        <v>33872</v>
      </c>
    </row>
    <row r="12355" spans="1:4" ht="15" x14ac:dyDescent="0.25">
      <c r="A12355" s="53" t="s">
        <v>16827</v>
      </c>
      <c r="B12355" s="53">
        <v>45</v>
      </c>
      <c r="C12355" s="53" t="s">
        <v>33536</v>
      </c>
      <c r="D12355" s="53" t="s">
        <v>33872</v>
      </c>
    </row>
    <row r="12356" spans="1:4" ht="15" x14ac:dyDescent="0.25">
      <c r="A12356" s="53" t="s">
        <v>16828</v>
      </c>
      <c r="B12356" s="53">
        <v>45</v>
      </c>
      <c r="C12356" s="53" t="s">
        <v>33536</v>
      </c>
      <c r="D12356" s="53" t="s">
        <v>33872</v>
      </c>
    </row>
    <row r="12357" spans="1:4" ht="15" x14ac:dyDescent="0.25">
      <c r="A12357" s="53" t="s">
        <v>16829</v>
      </c>
      <c r="B12357" s="53">
        <v>30</v>
      </c>
      <c r="C12357" s="53" t="s">
        <v>33542</v>
      </c>
      <c r="D12357" s="53" t="s">
        <v>33872</v>
      </c>
    </row>
    <row r="12358" spans="1:4" ht="15" x14ac:dyDescent="0.25">
      <c r="A12358" s="53" t="s">
        <v>16830</v>
      </c>
      <c r="B12358" s="53">
        <v>60</v>
      </c>
      <c r="C12358" s="53" t="s">
        <v>33536</v>
      </c>
      <c r="D12358" s="53" t="s">
        <v>33872</v>
      </c>
    </row>
    <row r="12359" spans="1:4" ht="15" x14ac:dyDescent="0.25">
      <c r="A12359" s="53" t="s">
        <v>16831</v>
      </c>
      <c r="B12359" s="53">
        <v>40</v>
      </c>
      <c r="C12359" s="53" t="s">
        <v>33536</v>
      </c>
      <c r="D12359" s="53" t="s">
        <v>33872</v>
      </c>
    </row>
    <row r="12360" spans="1:4" ht="15" x14ac:dyDescent="0.25">
      <c r="A12360" s="53" t="s">
        <v>16832</v>
      </c>
      <c r="B12360" s="53">
        <v>30</v>
      </c>
      <c r="C12360" s="53" t="s">
        <v>33542</v>
      </c>
      <c r="D12360" s="53" t="s">
        <v>33872</v>
      </c>
    </row>
    <row r="12361" spans="1:4" ht="15" x14ac:dyDescent="0.25">
      <c r="A12361" s="53" t="s">
        <v>16833</v>
      </c>
      <c r="B12361" s="53">
        <v>7</v>
      </c>
      <c r="C12361" s="53" t="s">
        <v>33536</v>
      </c>
      <c r="D12361" s="53" t="s">
        <v>33872</v>
      </c>
    </row>
    <row r="12362" spans="1:4" ht="15" x14ac:dyDescent="0.25">
      <c r="A12362" s="53" t="s">
        <v>16834</v>
      </c>
      <c r="B12362" s="53">
        <v>7</v>
      </c>
      <c r="C12362" s="53" t="s">
        <v>33536</v>
      </c>
      <c r="D12362" s="53" t="s">
        <v>33872</v>
      </c>
    </row>
    <row r="12363" spans="1:4" ht="15" x14ac:dyDescent="0.25">
      <c r="A12363" s="53" t="s">
        <v>16835</v>
      </c>
      <c r="B12363" s="53">
        <v>7</v>
      </c>
      <c r="C12363" s="53" t="s">
        <v>33536</v>
      </c>
      <c r="D12363" s="53" t="s">
        <v>33872</v>
      </c>
    </row>
    <row r="12364" spans="1:4" ht="15" x14ac:dyDescent="0.25">
      <c r="A12364" s="53" t="s">
        <v>16836</v>
      </c>
      <c r="B12364" s="53">
        <v>7</v>
      </c>
      <c r="C12364" s="53" t="s">
        <v>33536</v>
      </c>
      <c r="D12364" s="53" t="s">
        <v>33872</v>
      </c>
    </row>
    <row r="12365" spans="1:4" ht="15" x14ac:dyDescent="0.25">
      <c r="A12365" s="53" t="s">
        <v>16837</v>
      </c>
      <c r="B12365" s="53">
        <v>7</v>
      </c>
      <c r="C12365" s="53" t="s">
        <v>33536</v>
      </c>
      <c r="D12365" s="53" t="s">
        <v>33872</v>
      </c>
    </row>
    <row r="12366" spans="1:4" ht="15" x14ac:dyDescent="0.25">
      <c r="A12366" s="53" t="s">
        <v>16838</v>
      </c>
      <c r="B12366" s="53">
        <v>7</v>
      </c>
      <c r="C12366" s="53" t="s">
        <v>33536</v>
      </c>
      <c r="D12366" s="53" t="s">
        <v>33872</v>
      </c>
    </row>
    <row r="12367" spans="1:4" ht="15" x14ac:dyDescent="0.25">
      <c r="A12367" s="53" t="s">
        <v>16839</v>
      </c>
      <c r="B12367" s="53">
        <v>7</v>
      </c>
      <c r="C12367" s="53" t="s">
        <v>33536</v>
      </c>
      <c r="D12367" s="53" t="s">
        <v>33872</v>
      </c>
    </row>
    <row r="12368" spans="1:4" ht="15" x14ac:dyDescent="0.25">
      <c r="A12368" s="53" t="s">
        <v>16840</v>
      </c>
      <c r="B12368" s="53">
        <v>7</v>
      </c>
      <c r="C12368" s="53" t="s">
        <v>33536</v>
      </c>
      <c r="D12368" s="53" t="s">
        <v>33872</v>
      </c>
    </row>
    <row r="12369" spans="1:4" ht="15" x14ac:dyDescent="0.25">
      <c r="A12369" s="53" t="s">
        <v>16841</v>
      </c>
      <c r="B12369" s="53">
        <v>7</v>
      </c>
      <c r="C12369" s="53" t="s">
        <v>33536</v>
      </c>
      <c r="D12369" s="53" t="s">
        <v>33872</v>
      </c>
    </row>
    <row r="12370" spans="1:4" ht="15" x14ac:dyDescent="0.25">
      <c r="A12370" s="53" t="s">
        <v>16842</v>
      </c>
      <c r="B12370" s="53">
        <v>30</v>
      </c>
      <c r="C12370" s="53" t="s">
        <v>33542</v>
      </c>
      <c r="D12370" s="53" t="s">
        <v>33872</v>
      </c>
    </row>
    <row r="12371" spans="1:4" ht="15" x14ac:dyDescent="0.25">
      <c r="A12371" s="53" t="s">
        <v>16843</v>
      </c>
      <c r="B12371" s="53">
        <v>13</v>
      </c>
      <c r="C12371" s="53" t="s">
        <v>33536</v>
      </c>
      <c r="D12371" s="53" t="s">
        <v>33872</v>
      </c>
    </row>
    <row r="12372" spans="1:4" ht="15" x14ac:dyDescent="0.25">
      <c r="A12372" s="53" t="s">
        <v>16844</v>
      </c>
      <c r="B12372" s="53">
        <v>13</v>
      </c>
      <c r="C12372" s="53" t="s">
        <v>33536</v>
      </c>
      <c r="D12372" s="53" t="s">
        <v>33872</v>
      </c>
    </row>
    <row r="12373" spans="1:4" ht="15" x14ac:dyDescent="0.25">
      <c r="A12373" s="53" t="s">
        <v>16845</v>
      </c>
      <c r="B12373" s="53">
        <v>13</v>
      </c>
      <c r="C12373" s="53" t="s">
        <v>33536</v>
      </c>
      <c r="D12373" s="53" t="s">
        <v>33872</v>
      </c>
    </row>
    <row r="12374" spans="1:4" ht="15" x14ac:dyDescent="0.25">
      <c r="A12374" s="53" t="s">
        <v>16846</v>
      </c>
      <c r="B12374" s="53">
        <v>30</v>
      </c>
      <c r="C12374" s="53" t="s">
        <v>33536</v>
      </c>
      <c r="D12374" s="53" t="s">
        <v>33872</v>
      </c>
    </row>
    <row r="12375" spans="1:4" ht="15" x14ac:dyDescent="0.25">
      <c r="A12375" s="53" t="s">
        <v>16847</v>
      </c>
      <c r="B12375" s="53">
        <v>30</v>
      </c>
      <c r="C12375" s="53" t="s">
        <v>33536</v>
      </c>
      <c r="D12375" s="53" t="s">
        <v>33872</v>
      </c>
    </row>
    <row r="12376" spans="1:4" ht="15" x14ac:dyDescent="0.25">
      <c r="A12376" s="53" t="s">
        <v>16848</v>
      </c>
      <c r="B12376" s="53">
        <v>30</v>
      </c>
      <c r="C12376" s="53" t="s">
        <v>33536</v>
      </c>
      <c r="D12376" s="53" t="s">
        <v>33872</v>
      </c>
    </row>
    <row r="12377" spans="1:4" ht="15" x14ac:dyDescent="0.25">
      <c r="A12377" s="53" t="s">
        <v>16849</v>
      </c>
      <c r="B12377" s="53">
        <v>30</v>
      </c>
      <c r="C12377" s="53" t="s">
        <v>33536</v>
      </c>
      <c r="D12377" s="53" t="s">
        <v>33872</v>
      </c>
    </row>
    <row r="12378" spans="1:4" ht="15" x14ac:dyDescent="0.25">
      <c r="A12378" s="53" t="s">
        <v>16850</v>
      </c>
      <c r="B12378" s="53">
        <v>30</v>
      </c>
      <c r="C12378" s="53" t="s">
        <v>33536</v>
      </c>
      <c r="D12378" s="53" t="s">
        <v>33872</v>
      </c>
    </row>
    <row r="12379" spans="1:4" ht="15" x14ac:dyDescent="0.25">
      <c r="A12379" s="53" t="s">
        <v>16851</v>
      </c>
      <c r="B12379" s="53">
        <v>40</v>
      </c>
      <c r="C12379" s="53" t="s">
        <v>33542</v>
      </c>
      <c r="D12379" s="53" t="s">
        <v>33872</v>
      </c>
    </row>
    <row r="12380" spans="1:4" ht="15" x14ac:dyDescent="0.25">
      <c r="A12380" s="53" t="s">
        <v>16852</v>
      </c>
      <c r="B12380" s="53">
        <v>30</v>
      </c>
      <c r="C12380" s="53" t="s">
        <v>33542</v>
      </c>
      <c r="D12380" s="53" t="s">
        <v>33872</v>
      </c>
    </row>
    <row r="12381" spans="1:4" ht="15" x14ac:dyDescent="0.25">
      <c r="A12381" s="53" t="s">
        <v>16853</v>
      </c>
      <c r="B12381" s="53">
        <v>30</v>
      </c>
      <c r="C12381" s="53" t="s">
        <v>33542</v>
      </c>
      <c r="D12381" s="53" t="s">
        <v>33872</v>
      </c>
    </row>
    <row r="12382" spans="1:4" ht="15" x14ac:dyDescent="0.25">
      <c r="A12382" s="53" t="s">
        <v>16854</v>
      </c>
      <c r="B12382" s="53">
        <v>30</v>
      </c>
      <c r="C12382" s="53" t="s">
        <v>33542</v>
      </c>
      <c r="D12382" s="53" t="s">
        <v>33872</v>
      </c>
    </row>
    <row r="12383" spans="1:4" ht="15" x14ac:dyDescent="0.25">
      <c r="A12383" s="53" t="s">
        <v>16855</v>
      </c>
      <c r="B12383" s="53">
        <v>30</v>
      </c>
      <c r="C12383" s="53" t="s">
        <v>33542</v>
      </c>
      <c r="D12383" s="53" t="s">
        <v>33872</v>
      </c>
    </row>
    <row r="12384" spans="1:4" ht="15" x14ac:dyDescent="0.25">
      <c r="A12384" s="53" t="s">
        <v>16856</v>
      </c>
      <c r="B12384" s="53">
        <v>15</v>
      </c>
      <c r="C12384" s="53" t="s">
        <v>33536</v>
      </c>
      <c r="D12384" s="53" t="s">
        <v>33872</v>
      </c>
    </row>
    <row r="12385" spans="1:4" ht="15" x14ac:dyDescent="0.25">
      <c r="A12385" s="53" t="s">
        <v>16857</v>
      </c>
      <c r="B12385" s="53">
        <v>15</v>
      </c>
      <c r="C12385" s="53" t="s">
        <v>33536</v>
      </c>
      <c r="D12385" s="53" t="s">
        <v>33872</v>
      </c>
    </row>
    <row r="12386" spans="1:4" ht="15" x14ac:dyDescent="0.25">
      <c r="A12386" s="53" t="s">
        <v>16858</v>
      </c>
      <c r="B12386" s="53">
        <v>15</v>
      </c>
      <c r="C12386" s="53" t="s">
        <v>33536</v>
      </c>
      <c r="D12386" s="53" t="s">
        <v>33872</v>
      </c>
    </row>
    <row r="12387" spans="1:4" ht="15" x14ac:dyDescent="0.25">
      <c r="A12387" s="53" t="s">
        <v>16859</v>
      </c>
      <c r="B12387" s="53">
        <v>15</v>
      </c>
      <c r="C12387" s="53" t="s">
        <v>33536</v>
      </c>
      <c r="D12387" s="53" t="s">
        <v>33872</v>
      </c>
    </row>
    <row r="12388" spans="1:4" ht="15" x14ac:dyDescent="0.25">
      <c r="A12388" s="53" t="s">
        <v>16860</v>
      </c>
      <c r="B12388" s="53">
        <v>15</v>
      </c>
      <c r="C12388" s="53" t="s">
        <v>33536</v>
      </c>
      <c r="D12388" s="53" t="s">
        <v>33872</v>
      </c>
    </row>
    <row r="12389" spans="1:4" ht="15" x14ac:dyDescent="0.25">
      <c r="A12389" s="53" t="s">
        <v>16861</v>
      </c>
      <c r="B12389" s="53">
        <v>15</v>
      </c>
      <c r="C12389" s="53" t="s">
        <v>33536</v>
      </c>
      <c r="D12389" s="53" t="s">
        <v>33872</v>
      </c>
    </row>
    <row r="12390" spans="1:4" ht="15" x14ac:dyDescent="0.25">
      <c r="A12390" s="53" t="s">
        <v>16862</v>
      </c>
      <c r="B12390" s="53">
        <v>15</v>
      </c>
      <c r="C12390" s="53" t="s">
        <v>33536</v>
      </c>
      <c r="D12390" s="53" t="s">
        <v>33872</v>
      </c>
    </row>
    <row r="12391" spans="1:4" ht="15" x14ac:dyDescent="0.25">
      <c r="A12391" s="53" t="s">
        <v>16863</v>
      </c>
      <c r="B12391" s="53">
        <v>15</v>
      </c>
      <c r="C12391" s="53" t="s">
        <v>33536</v>
      </c>
      <c r="D12391" s="53" t="s">
        <v>33872</v>
      </c>
    </row>
    <row r="12392" spans="1:4" ht="15" x14ac:dyDescent="0.25">
      <c r="A12392" s="53" t="s">
        <v>16864</v>
      </c>
      <c r="B12392" s="53">
        <v>30</v>
      </c>
      <c r="C12392" s="53" t="s">
        <v>33542</v>
      </c>
      <c r="D12392" s="53" t="s">
        <v>33872</v>
      </c>
    </row>
    <row r="12393" spans="1:4" ht="15" x14ac:dyDescent="0.25">
      <c r="A12393" s="53" t="s">
        <v>16865</v>
      </c>
      <c r="B12393" s="53">
        <v>30</v>
      </c>
      <c r="C12393" s="53" t="s">
        <v>33542</v>
      </c>
      <c r="D12393" s="53" t="s">
        <v>33872</v>
      </c>
    </row>
    <row r="12394" spans="1:4" ht="15" x14ac:dyDescent="0.25">
      <c r="A12394" s="53" t="s">
        <v>16866</v>
      </c>
      <c r="B12394" s="53">
        <v>30</v>
      </c>
      <c r="C12394" s="53" t="s">
        <v>33542</v>
      </c>
      <c r="D12394" s="53" t="s">
        <v>33872</v>
      </c>
    </row>
    <row r="12395" spans="1:4" ht="15" x14ac:dyDescent="0.25">
      <c r="A12395" s="53" t="s">
        <v>16867</v>
      </c>
      <c r="B12395" s="53">
        <v>30</v>
      </c>
      <c r="C12395" s="53" t="s">
        <v>33542</v>
      </c>
      <c r="D12395" s="53" t="s">
        <v>33872</v>
      </c>
    </row>
    <row r="12396" spans="1:4" ht="15" x14ac:dyDescent="0.25">
      <c r="A12396" s="53" t="s">
        <v>16868</v>
      </c>
      <c r="B12396" s="53">
        <v>30</v>
      </c>
      <c r="C12396" s="53" t="s">
        <v>33542</v>
      </c>
      <c r="D12396" s="53" t="s">
        <v>33872</v>
      </c>
    </row>
    <row r="12397" spans="1:4" ht="15" x14ac:dyDescent="0.25">
      <c r="A12397" s="53" t="s">
        <v>16869</v>
      </c>
      <c r="B12397" s="53">
        <v>30</v>
      </c>
      <c r="C12397" s="53" t="s">
        <v>33542</v>
      </c>
      <c r="D12397" s="53" t="s">
        <v>33872</v>
      </c>
    </row>
    <row r="12398" spans="1:4" ht="15" x14ac:dyDescent="0.25">
      <c r="A12398" s="53" t="s">
        <v>16870</v>
      </c>
      <c r="B12398" s="53">
        <v>30</v>
      </c>
      <c r="C12398" s="53" t="s">
        <v>33536</v>
      </c>
      <c r="D12398" s="53" t="s">
        <v>33872</v>
      </c>
    </row>
    <row r="12399" spans="1:4" ht="15" x14ac:dyDescent="0.25">
      <c r="A12399" s="53" t="s">
        <v>16871</v>
      </c>
      <c r="B12399" s="53">
        <v>30</v>
      </c>
      <c r="C12399" s="53" t="s">
        <v>33542</v>
      </c>
      <c r="D12399" s="53" t="s">
        <v>33872</v>
      </c>
    </row>
    <row r="12400" spans="1:4" ht="15" x14ac:dyDescent="0.25">
      <c r="A12400" s="53" t="s">
        <v>16872</v>
      </c>
      <c r="B12400" s="53">
        <v>15</v>
      </c>
      <c r="C12400" s="53" t="s">
        <v>33536</v>
      </c>
      <c r="D12400" s="53" t="s">
        <v>33872</v>
      </c>
    </row>
    <row r="12401" spans="1:4" ht="15" x14ac:dyDescent="0.25">
      <c r="A12401" s="53" t="s">
        <v>16873</v>
      </c>
      <c r="B12401" s="53">
        <v>15</v>
      </c>
      <c r="C12401" s="53" t="s">
        <v>33536</v>
      </c>
      <c r="D12401" s="53" t="s">
        <v>33872</v>
      </c>
    </row>
    <row r="12402" spans="1:4" ht="15" x14ac:dyDescent="0.25">
      <c r="A12402" s="53" t="s">
        <v>16874</v>
      </c>
      <c r="B12402" s="53">
        <v>15</v>
      </c>
      <c r="C12402" s="53" t="s">
        <v>33536</v>
      </c>
      <c r="D12402" s="53" t="s">
        <v>33872</v>
      </c>
    </row>
    <row r="12403" spans="1:4" ht="15" x14ac:dyDescent="0.25">
      <c r="A12403" s="53" t="s">
        <v>16875</v>
      </c>
      <c r="B12403" s="53">
        <v>15</v>
      </c>
      <c r="C12403" s="53" t="s">
        <v>33536</v>
      </c>
      <c r="D12403" s="53" t="s">
        <v>33872</v>
      </c>
    </row>
    <row r="12404" spans="1:4" ht="15" x14ac:dyDescent="0.25">
      <c r="A12404" s="53" t="s">
        <v>16876</v>
      </c>
      <c r="B12404" s="53">
        <v>15</v>
      </c>
      <c r="C12404" s="53" t="s">
        <v>33536</v>
      </c>
      <c r="D12404" s="53" t="s">
        <v>33872</v>
      </c>
    </row>
    <row r="12405" spans="1:4" ht="15" x14ac:dyDescent="0.25">
      <c r="A12405" s="53" t="s">
        <v>16877</v>
      </c>
      <c r="B12405" s="53">
        <v>15</v>
      </c>
      <c r="C12405" s="53" t="s">
        <v>33536</v>
      </c>
      <c r="D12405" s="53" t="s">
        <v>33872</v>
      </c>
    </row>
    <row r="12406" spans="1:4" ht="15" x14ac:dyDescent="0.25">
      <c r="A12406" s="53" t="s">
        <v>16878</v>
      </c>
      <c r="B12406" s="53">
        <v>15</v>
      </c>
      <c r="C12406" s="53" t="s">
        <v>33536</v>
      </c>
      <c r="D12406" s="53" t="s">
        <v>33872</v>
      </c>
    </row>
    <row r="12407" spans="1:4" ht="15" x14ac:dyDescent="0.25">
      <c r="A12407" s="53" t="s">
        <v>16879</v>
      </c>
      <c r="B12407" s="53">
        <v>15</v>
      </c>
      <c r="C12407" s="53" t="s">
        <v>33536</v>
      </c>
      <c r="D12407" s="53" t="s">
        <v>33872</v>
      </c>
    </row>
    <row r="12408" spans="1:4" ht="15" x14ac:dyDescent="0.25">
      <c r="A12408" s="53" t="s">
        <v>16880</v>
      </c>
      <c r="B12408" s="53">
        <v>15</v>
      </c>
      <c r="C12408" s="53" t="s">
        <v>33536</v>
      </c>
      <c r="D12408" s="53" t="s">
        <v>33872</v>
      </c>
    </row>
    <row r="12409" spans="1:4" ht="15" x14ac:dyDescent="0.25">
      <c r="A12409" s="53" t="s">
        <v>16881</v>
      </c>
      <c r="B12409" s="53">
        <v>15</v>
      </c>
      <c r="C12409" s="53" t="s">
        <v>33536</v>
      </c>
      <c r="D12409" s="53" t="s">
        <v>33872</v>
      </c>
    </row>
    <row r="12410" spans="1:4" ht="15" x14ac:dyDescent="0.25">
      <c r="A12410" s="53" t="s">
        <v>16882</v>
      </c>
      <c r="B12410" s="53">
        <v>30</v>
      </c>
      <c r="C12410" s="53" t="s">
        <v>33542</v>
      </c>
      <c r="D12410" s="53" t="s">
        <v>33872</v>
      </c>
    </row>
    <row r="12411" spans="1:4" ht="15" x14ac:dyDescent="0.25">
      <c r="A12411" s="53" t="s">
        <v>16883</v>
      </c>
      <c r="B12411" s="53">
        <v>15</v>
      </c>
      <c r="C12411" s="53" t="s">
        <v>33536</v>
      </c>
      <c r="D12411" s="53" t="s">
        <v>33872</v>
      </c>
    </row>
    <row r="12412" spans="1:4" ht="15" x14ac:dyDescent="0.25">
      <c r="A12412" s="53" t="s">
        <v>16884</v>
      </c>
      <c r="B12412" s="53">
        <v>30</v>
      </c>
      <c r="C12412" s="53" t="s">
        <v>33536</v>
      </c>
      <c r="D12412" s="53" t="s">
        <v>33872</v>
      </c>
    </row>
    <row r="12413" spans="1:4" ht="15" x14ac:dyDescent="0.25">
      <c r="A12413" s="53" t="s">
        <v>16885</v>
      </c>
      <c r="B12413" s="53">
        <v>30</v>
      </c>
      <c r="C12413" s="53" t="s">
        <v>33536</v>
      </c>
      <c r="D12413" s="53" t="s">
        <v>33872</v>
      </c>
    </row>
    <row r="12414" spans="1:4" ht="15" x14ac:dyDescent="0.25">
      <c r="A12414" s="53" t="s">
        <v>16886</v>
      </c>
      <c r="B12414" s="53">
        <v>15</v>
      </c>
      <c r="C12414" s="53" t="s">
        <v>33536</v>
      </c>
      <c r="D12414" s="53" t="s">
        <v>33872</v>
      </c>
    </row>
    <row r="12415" spans="1:4" ht="15" x14ac:dyDescent="0.25">
      <c r="A12415" s="53" t="s">
        <v>16887</v>
      </c>
      <c r="B12415" s="53">
        <v>15</v>
      </c>
      <c r="C12415" s="53" t="s">
        <v>33536</v>
      </c>
      <c r="D12415" s="53" t="s">
        <v>33872</v>
      </c>
    </row>
    <row r="12416" spans="1:4" ht="15" x14ac:dyDescent="0.25">
      <c r="A12416" s="53" t="s">
        <v>16888</v>
      </c>
      <c r="B12416" s="53">
        <v>15</v>
      </c>
      <c r="C12416" s="53" t="s">
        <v>33536</v>
      </c>
      <c r="D12416" s="53" t="s">
        <v>33872</v>
      </c>
    </row>
    <row r="12417" spans="1:4" ht="15" x14ac:dyDescent="0.25">
      <c r="A12417" s="53" t="s">
        <v>16889</v>
      </c>
      <c r="B12417" s="53">
        <v>15</v>
      </c>
      <c r="C12417" s="53" t="s">
        <v>33536</v>
      </c>
      <c r="D12417" s="53" t="s">
        <v>33873</v>
      </c>
    </row>
    <row r="12418" spans="1:4" ht="15" x14ac:dyDescent="0.25">
      <c r="A12418" s="53" t="s">
        <v>16890</v>
      </c>
      <c r="B12418" s="53">
        <v>15</v>
      </c>
      <c r="C12418" s="53" t="s">
        <v>33536</v>
      </c>
      <c r="D12418" s="53" t="s">
        <v>33872</v>
      </c>
    </row>
    <row r="12419" spans="1:4" ht="15" x14ac:dyDescent="0.25">
      <c r="A12419" s="53" t="s">
        <v>16891</v>
      </c>
      <c r="B12419" s="53">
        <v>15</v>
      </c>
      <c r="C12419" s="53" t="s">
        <v>33536</v>
      </c>
      <c r="D12419" s="53" t="s">
        <v>33872</v>
      </c>
    </row>
    <row r="12420" spans="1:4" ht="15" x14ac:dyDescent="0.25">
      <c r="A12420" s="53" t="s">
        <v>16892</v>
      </c>
      <c r="B12420" s="53">
        <v>15</v>
      </c>
      <c r="C12420" s="53" t="s">
        <v>33536</v>
      </c>
      <c r="D12420" s="53" t="s">
        <v>33872</v>
      </c>
    </row>
    <row r="12421" spans="1:4" ht="15" x14ac:dyDescent="0.25">
      <c r="A12421" s="53" t="s">
        <v>16893</v>
      </c>
      <c r="B12421" s="53">
        <v>30</v>
      </c>
      <c r="C12421" s="53" t="s">
        <v>33536</v>
      </c>
      <c r="D12421" s="53" t="s">
        <v>33872</v>
      </c>
    </row>
    <row r="12422" spans="1:4" ht="15" x14ac:dyDescent="0.25">
      <c r="A12422" s="53" t="s">
        <v>16894</v>
      </c>
      <c r="B12422" s="53">
        <v>30</v>
      </c>
      <c r="C12422" s="53" t="s">
        <v>33536</v>
      </c>
      <c r="D12422" s="53" t="s">
        <v>33872</v>
      </c>
    </row>
    <row r="12423" spans="1:4" ht="15" x14ac:dyDescent="0.25">
      <c r="A12423" s="53" t="s">
        <v>16895</v>
      </c>
      <c r="B12423" s="53">
        <v>30</v>
      </c>
      <c r="C12423" s="53" t="s">
        <v>33536</v>
      </c>
      <c r="D12423" s="53" t="s">
        <v>33872</v>
      </c>
    </row>
    <row r="12424" spans="1:4" ht="15" x14ac:dyDescent="0.25">
      <c r="A12424" s="53" t="s">
        <v>16896</v>
      </c>
      <c r="B12424" s="53">
        <v>30</v>
      </c>
      <c r="C12424" s="53" t="s">
        <v>33536</v>
      </c>
      <c r="D12424" s="53" t="s">
        <v>33872</v>
      </c>
    </row>
    <row r="12425" spans="1:4" ht="15" x14ac:dyDescent="0.25">
      <c r="A12425" s="53" t="s">
        <v>16897</v>
      </c>
      <c r="B12425" s="53">
        <v>30</v>
      </c>
      <c r="C12425" s="53" t="s">
        <v>33536</v>
      </c>
      <c r="D12425" s="53" t="s">
        <v>33872</v>
      </c>
    </row>
    <row r="12426" spans="1:4" ht="15" x14ac:dyDescent="0.25">
      <c r="A12426" s="53" t="s">
        <v>16898</v>
      </c>
      <c r="B12426" s="53">
        <v>30</v>
      </c>
      <c r="C12426" s="53" t="s">
        <v>33536</v>
      </c>
      <c r="D12426" s="53" t="s">
        <v>33872</v>
      </c>
    </row>
    <row r="12427" spans="1:4" ht="15" x14ac:dyDescent="0.25">
      <c r="A12427" s="53" t="s">
        <v>16899</v>
      </c>
      <c r="B12427" s="53">
        <v>30</v>
      </c>
      <c r="C12427" s="53" t="s">
        <v>33536</v>
      </c>
      <c r="D12427" s="53" t="s">
        <v>33872</v>
      </c>
    </row>
    <row r="12428" spans="1:4" ht="15" x14ac:dyDescent="0.25">
      <c r="A12428" s="53" t="s">
        <v>16900</v>
      </c>
      <c r="B12428" s="53">
        <v>30</v>
      </c>
      <c r="C12428" s="53" t="s">
        <v>33536</v>
      </c>
      <c r="D12428" s="53" t="s">
        <v>33872</v>
      </c>
    </row>
    <row r="12429" spans="1:4" ht="15" x14ac:dyDescent="0.25">
      <c r="A12429" s="53" t="s">
        <v>16901</v>
      </c>
      <c r="B12429" s="53">
        <v>30</v>
      </c>
      <c r="C12429" s="53" t="s">
        <v>33536</v>
      </c>
      <c r="D12429" s="53" t="s">
        <v>33872</v>
      </c>
    </row>
    <row r="12430" spans="1:4" ht="15" x14ac:dyDescent="0.25">
      <c r="A12430" s="53" t="s">
        <v>16902</v>
      </c>
      <c r="B12430" s="53">
        <v>30</v>
      </c>
      <c r="C12430" s="53" t="s">
        <v>33536</v>
      </c>
      <c r="D12430" s="53" t="s">
        <v>33872</v>
      </c>
    </row>
    <row r="12431" spans="1:4" ht="15" x14ac:dyDescent="0.25">
      <c r="A12431" s="53" t="s">
        <v>16903</v>
      </c>
      <c r="B12431" s="53">
        <v>30</v>
      </c>
      <c r="C12431" s="53" t="s">
        <v>33536</v>
      </c>
      <c r="D12431" s="53" t="s">
        <v>33872</v>
      </c>
    </row>
    <row r="12432" spans="1:4" ht="15" x14ac:dyDescent="0.25">
      <c r="A12432" s="53" t="s">
        <v>16904</v>
      </c>
      <c r="B12432" s="53">
        <v>30</v>
      </c>
      <c r="C12432" s="53"/>
      <c r="D12432" s="53" t="s">
        <v>33872</v>
      </c>
    </row>
    <row r="12433" spans="1:4" ht="15" x14ac:dyDescent="0.25">
      <c r="A12433" s="53" t="s">
        <v>16905</v>
      </c>
      <c r="B12433" s="53">
        <v>30</v>
      </c>
      <c r="C12433" s="53"/>
      <c r="D12433" s="53" t="s">
        <v>33872</v>
      </c>
    </row>
    <row r="12434" spans="1:4" ht="15" x14ac:dyDescent="0.25">
      <c r="A12434" s="53" t="s">
        <v>16906</v>
      </c>
      <c r="B12434" s="53">
        <v>60</v>
      </c>
      <c r="C12434" s="53" t="s">
        <v>33542</v>
      </c>
      <c r="D12434" s="53" t="s">
        <v>33872</v>
      </c>
    </row>
    <row r="12435" spans="1:4" ht="15" x14ac:dyDescent="0.25">
      <c r="A12435" s="53" t="s">
        <v>16907</v>
      </c>
      <c r="B12435" s="53">
        <v>45</v>
      </c>
      <c r="C12435" s="53" t="s">
        <v>33542</v>
      </c>
      <c r="D12435" s="53" t="s">
        <v>33872</v>
      </c>
    </row>
    <row r="12436" spans="1:4" ht="15" x14ac:dyDescent="0.25">
      <c r="A12436" s="53" t="s">
        <v>16908</v>
      </c>
      <c r="B12436" s="53">
        <v>30</v>
      </c>
      <c r="C12436" s="53"/>
      <c r="D12436" s="53" t="s">
        <v>33872</v>
      </c>
    </row>
    <row r="12437" spans="1:4" ht="15" x14ac:dyDescent="0.25">
      <c r="A12437" s="53" t="s">
        <v>16909</v>
      </c>
      <c r="B12437" s="53">
        <v>30</v>
      </c>
      <c r="C12437" s="53"/>
      <c r="D12437" s="53" t="s">
        <v>33872</v>
      </c>
    </row>
    <row r="12438" spans="1:4" ht="15" x14ac:dyDescent="0.25">
      <c r="A12438" s="53" t="s">
        <v>16910</v>
      </c>
      <c r="B12438" s="53">
        <v>30</v>
      </c>
      <c r="C12438" s="53"/>
      <c r="D12438" s="53" t="s">
        <v>33872</v>
      </c>
    </row>
    <row r="12439" spans="1:4" ht="15" x14ac:dyDescent="0.25">
      <c r="A12439" s="53" t="s">
        <v>16911</v>
      </c>
      <c r="B12439" s="53">
        <v>30</v>
      </c>
      <c r="C12439" s="53"/>
      <c r="D12439" s="53" t="s">
        <v>33872</v>
      </c>
    </row>
    <row r="12440" spans="1:4" ht="15" x14ac:dyDescent="0.25">
      <c r="A12440" s="53" t="s">
        <v>16912</v>
      </c>
      <c r="B12440" s="53">
        <v>30</v>
      </c>
      <c r="C12440" s="53" t="s">
        <v>33536</v>
      </c>
      <c r="D12440" s="53" t="s">
        <v>33872</v>
      </c>
    </row>
    <row r="12441" spans="1:4" ht="15" x14ac:dyDescent="0.25">
      <c r="A12441" s="53" t="s">
        <v>16913</v>
      </c>
      <c r="B12441" s="53">
        <v>30</v>
      </c>
      <c r="C12441" s="53" t="s">
        <v>33536</v>
      </c>
      <c r="D12441" s="53" t="s">
        <v>33872</v>
      </c>
    </row>
    <row r="12442" spans="1:4" ht="15" x14ac:dyDescent="0.25">
      <c r="A12442" s="53" t="s">
        <v>16914</v>
      </c>
      <c r="B12442" s="53">
        <v>30</v>
      </c>
      <c r="C12442" s="53" t="s">
        <v>33536</v>
      </c>
      <c r="D12442" s="53" t="s">
        <v>33872</v>
      </c>
    </row>
    <row r="12443" spans="1:4" ht="15" x14ac:dyDescent="0.25">
      <c r="A12443" s="53" t="s">
        <v>16915</v>
      </c>
      <c r="B12443" s="53">
        <v>30</v>
      </c>
      <c r="C12443" s="53" t="s">
        <v>33536</v>
      </c>
      <c r="D12443" s="53" t="s">
        <v>33872</v>
      </c>
    </row>
    <row r="12444" spans="1:4" ht="15" x14ac:dyDescent="0.25">
      <c r="A12444" s="53" t="s">
        <v>16916</v>
      </c>
      <c r="B12444" s="53">
        <v>15</v>
      </c>
      <c r="C12444" s="53" t="s">
        <v>33536</v>
      </c>
      <c r="D12444" s="53" t="s">
        <v>33872</v>
      </c>
    </row>
    <row r="12445" spans="1:4" ht="15" x14ac:dyDescent="0.25">
      <c r="A12445" s="53" t="s">
        <v>16917</v>
      </c>
      <c r="B12445" s="53">
        <v>30</v>
      </c>
      <c r="C12445" s="53" t="s">
        <v>33536</v>
      </c>
      <c r="D12445" s="53" t="s">
        <v>33872</v>
      </c>
    </row>
    <row r="12446" spans="1:4" ht="15" x14ac:dyDescent="0.25">
      <c r="A12446" s="53" t="s">
        <v>16918</v>
      </c>
      <c r="B12446" s="53">
        <v>30</v>
      </c>
      <c r="C12446" s="53" t="s">
        <v>33536</v>
      </c>
      <c r="D12446" s="53" t="s">
        <v>33872</v>
      </c>
    </row>
    <row r="12447" spans="1:4" ht="15" x14ac:dyDescent="0.25">
      <c r="A12447" s="53" t="s">
        <v>16919</v>
      </c>
      <c r="B12447" s="53">
        <v>30</v>
      </c>
      <c r="C12447" s="53" t="s">
        <v>33536</v>
      </c>
      <c r="D12447" s="53" t="s">
        <v>33872</v>
      </c>
    </row>
    <row r="12448" spans="1:4" ht="15" x14ac:dyDescent="0.25">
      <c r="A12448" s="53" t="s">
        <v>16920</v>
      </c>
      <c r="B12448" s="53">
        <v>30</v>
      </c>
      <c r="C12448" s="53" t="s">
        <v>33536</v>
      </c>
      <c r="D12448" s="53" t="s">
        <v>33872</v>
      </c>
    </row>
    <row r="12449" spans="1:4" ht="15" x14ac:dyDescent="0.25">
      <c r="A12449" s="53" t="s">
        <v>16921</v>
      </c>
      <c r="B12449" s="53">
        <v>30</v>
      </c>
      <c r="C12449" s="53" t="s">
        <v>33536</v>
      </c>
      <c r="D12449" s="53" t="s">
        <v>33872</v>
      </c>
    </row>
    <row r="12450" spans="1:4" ht="15" x14ac:dyDescent="0.25">
      <c r="A12450" s="53" t="s">
        <v>16922</v>
      </c>
      <c r="B12450" s="53">
        <v>30</v>
      </c>
      <c r="C12450" s="53"/>
      <c r="D12450" s="53" t="s">
        <v>33872</v>
      </c>
    </row>
    <row r="12451" spans="1:4" ht="15" x14ac:dyDescent="0.25">
      <c r="A12451" s="53" t="s">
        <v>16923</v>
      </c>
      <c r="B12451" s="53">
        <v>30</v>
      </c>
      <c r="C12451" s="53" t="s">
        <v>33536</v>
      </c>
      <c r="D12451" s="53" t="s">
        <v>33872</v>
      </c>
    </row>
    <row r="12452" spans="1:4" ht="15" x14ac:dyDescent="0.25">
      <c r="A12452" s="53" t="s">
        <v>16924</v>
      </c>
      <c r="B12452" s="53">
        <v>30</v>
      </c>
      <c r="C12452" s="53"/>
      <c r="D12452" s="53" t="s">
        <v>33872</v>
      </c>
    </row>
    <row r="12453" spans="1:4" ht="15" x14ac:dyDescent="0.25">
      <c r="A12453" s="53" t="s">
        <v>16925</v>
      </c>
      <c r="B12453" s="53">
        <v>30</v>
      </c>
      <c r="C12453" s="53" t="s">
        <v>33536</v>
      </c>
      <c r="D12453" s="53" t="s">
        <v>33872</v>
      </c>
    </row>
    <row r="12454" spans="1:4" ht="15" x14ac:dyDescent="0.25">
      <c r="A12454" s="53" t="s">
        <v>16926</v>
      </c>
      <c r="B12454" s="53">
        <v>30</v>
      </c>
      <c r="C12454" s="53" t="s">
        <v>33536</v>
      </c>
      <c r="D12454" s="53" t="s">
        <v>33872</v>
      </c>
    </row>
    <row r="12455" spans="1:4" ht="15" x14ac:dyDescent="0.25">
      <c r="A12455" s="53" t="s">
        <v>16927</v>
      </c>
      <c r="B12455" s="53">
        <v>30</v>
      </c>
      <c r="C12455" s="53" t="s">
        <v>33536</v>
      </c>
      <c r="D12455" s="53" t="s">
        <v>33872</v>
      </c>
    </row>
    <row r="12456" spans="1:4" ht="15" x14ac:dyDescent="0.25">
      <c r="A12456" s="53" t="s">
        <v>16928</v>
      </c>
      <c r="B12456" s="53">
        <v>30</v>
      </c>
      <c r="C12456" s="53" t="s">
        <v>33536</v>
      </c>
      <c r="D12456" s="53" t="s">
        <v>33872</v>
      </c>
    </row>
    <row r="12457" spans="1:4" ht="15" x14ac:dyDescent="0.25">
      <c r="A12457" s="53" t="s">
        <v>16929</v>
      </c>
      <c r="B12457" s="53">
        <v>30</v>
      </c>
      <c r="C12457" s="53" t="s">
        <v>33536</v>
      </c>
      <c r="D12457" s="53" t="s">
        <v>33872</v>
      </c>
    </row>
    <row r="12458" spans="1:4" ht="15" x14ac:dyDescent="0.25">
      <c r="A12458" s="53" t="s">
        <v>16930</v>
      </c>
      <c r="B12458" s="53">
        <v>60</v>
      </c>
      <c r="C12458" s="53" t="s">
        <v>33536</v>
      </c>
      <c r="D12458" s="53" t="s">
        <v>33872</v>
      </c>
    </row>
    <row r="12459" spans="1:4" ht="15" x14ac:dyDescent="0.25">
      <c r="A12459" s="53" t="s">
        <v>16931</v>
      </c>
      <c r="B12459" s="53">
        <v>60</v>
      </c>
      <c r="C12459" s="53" t="s">
        <v>33536</v>
      </c>
      <c r="D12459" s="53" t="s">
        <v>33872</v>
      </c>
    </row>
    <row r="12460" spans="1:4" ht="15" x14ac:dyDescent="0.25">
      <c r="A12460" s="53" t="s">
        <v>16932</v>
      </c>
      <c r="B12460" s="53">
        <v>60</v>
      </c>
      <c r="C12460" s="53" t="s">
        <v>33536</v>
      </c>
      <c r="D12460" s="53" t="s">
        <v>33872</v>
      </c>
    </row>
    <row r="12461" spans="1:4" ht="15" x14ac:dyDescent="0.25">
      <c r="A12461" s="53" t="s">
        <v>16933</v>
      </c>
      <c r="B12461" s="53">
        <v>60</v>
      </c>
      <c r="C12461" s="53" t="s">
        <v>33536</v>
      </c>
      <c r="D12461" s="53" t="s">
        <v>33872</v>
      </c>
    </row>
    <row r="12462" spans="1:4" ht="15" x14ac:dyDescent="0.25">
      <c r="A12462" s="53" t="s">
        <v>16934</v>
      </c>
      <c r="B12462" s="53">
        <v>15</v>
      </c>
      <c r="C12462" s="53" t="s">
        <v>33536</v>
      </c>
      <c r="D12462" s="53" t="s">
        <v>33872</v>
      </c>
    </row>
    <row r="12463" spans="1:4" ht="15" x14ac:dyDescent="0.25">
      <c r="A12463" s="53" t="s">
        <v>16935</v>
      </c>
      <c r="B12463" s="53">
        <v>30</v>
      </c>
      <c r="C12463" s="53" t="s">
        <v>33536</v>
      </c>
      <c r="D12463" s="53" t="s">
        <v>33872</v>
      </c>
    </row>
    <row r="12464" spans="1:4" ht="15" x14ac:dyDescent="0.25">
      <c r="A12464" s="53" t="s">
        <v>16936</v>
      </c>
      <c r="B12464" s="53">
        <v>15</v>
      </c>
      <c r="C12464" s="53" t="s">
        <v>33536</v>
      </c>
      <c r="D12464" s="53" t="s">
        <v>33873</v>
      </c>
    </row>
    <row r="12465" spans="1:4" ht="15" x14ac:dyDescent="0.25">
      <c r="A12465" s="53" t="s">
        <v>16937</v>
      </c>
      <c r="B12465" s="53">
        <v>15</v>
      </c>
      <c r="C12465" s="53" t="s">
        <v>33536</v>
      </c>
      <c r="D12465" s="53" t="s">
        <v>33872</v>
      </c>
    </row>
    <row r="12466" spans="1:4" ht="15" x14ac:dyDescent="0.25">
      <c r="A12466" s="53" t="s">
        <v>16938</v>
      </c>
      <c r="B12466" s="53">
        <v>15</v>
      </c>
      <c r="C12466" s="53" t="s">
        <v>33536</v>
      </c>
      <c r="D12466" s="53" t="s">
        <v>33873</v>
      </c>
    </row>
    <row r="12467" spans="1:4" ht="15" x14ac:dyDescent="0.25">
      <c r="A12467" s="53" t="s">
        <v>33673</v>
      </c>
      <c r="B12467" s="53">
        <v>15</v>
      </c>
      <c r="C12467" s="53" t="s">
        <v>33536</v>
      </c>
      <c r="D12467" s="53" t="s">
        <v>33873</v>
      </c>
    </row>
    <row r="12468" spans="1:4" ht="15" x14ac:dyDescent="0.25">
      <c r="A12468" s="53" t="s">
        <v>33674</v>
      </c>
      <c r="B12468" s="53">
        <v>30</v>
      </c>
      <c r="C12468" s="53" t="s">
        <v>33536</v>
      </c>
      <c r="D12468" s="53" t="s">
        <v>33873</v>
      </c>
    </row>
    <row r="12469" spans="1:4" ht="15" x14ac:dyDescent="0.25">
      <c r="A12469" s="53" t="s">
        <v>16939</v>
      </c>
      <c r="B12469" s="53">
        <v>30</v>
      </c>
      <c r="C12469" s="53" t="s">
        <v>33562</v>
      </c>
      <c r="D12469" s="53" t="s">
        <v>33873</v>
      </c>
    </row>
    <row r="12470" spans="1:4" ht="15" x14ac:dyDescent="0.25">
      <c r="A12470" s="53" t="s">
        <v>16940</v>
      </c>
      <c r="B12470" s="53">
        <v>0</v>
      </c>
      <c r="C12470" s="53" t="s">
        <v>33537</v>
      </c>
      <c r="D12470" s="53" t="s">
        <v>33872</v>
      </c>
    </row>
    <row r="12471" spans="1:4" ht="15" x14ac:dyDescent="0.25">
      <c r="A12471" s="53" t="s">
        <v>16941</v>
      </c>
      <c r="B12471" s="53">
        <v>30</v>
      </c>
      <c r="C12471" s="53" t="s">
        <v>33536</v>
      </c>
      <c r="D12471" s="53" t="s">
        <v>33872</v>
      </c>
    </row>
    <row r="12472" spans="1:4" ht="15" x14ac:dyDescent="0.25">
      <c r="A12472" s="53" t="s">
        <v>16942</v>
      </c>
      <c r="B12472" s="53">
        <v>30</v>
      </c>
      <c r="C12472" s="53" t="s">
        <v>33536</v>
      </c>
      <c r="D12472" s="53" t="s">
        <v>33872</v>
      </c>
    </row>
    <row r="12473" spans="1:4" ht="15" x14ac:dyDescent="0.25">
      <c r="A12473" s="53" t="s">
        <v>16943</v>
      </c>
      <c r="B12473" s="53">
        <v>30</v>
      </c>
      <c r="C12473" s="53" t="s">
        <v>33536</v>
      </c>
      <c r="D12473" s="53" t="s">
        <v>33872</v>
      </c>
    </row>
    <row r="12474" spans="1:4" ht="15" x14ac:dyDescent="0.25">
      <c r="A12474" s="53" t="s">
        <v>16944</v>
      </c>
      <c r="B12474" s="53">
        <v>30</v>
      </c>
      <c r="C12474" s="53" t="s">
        <v>33562</v>
      </c>
      <c r="D12474" s="53" t="s">
        <v>33873</v>
      </c>
    </row>
    <row r="12475" spans="1:4" ht="15" x14ac:dyDescent="0.25">
      <c r="A12475" s="53" t="s">
        <v>16945</v>
      </c>
      <c r="B12475" s="53">
        <v>0</v>
      </c>
      <c r="C12475" s="53" t="s">
        <v>33537</v>
      </c>
      <c r="D12475" s="53" t="s">
        <v>33872</v>
      </c>
    </row>
    <row r="12476" spans="1:4" ht="15" x14ac:dyDescent="0.25">
      <c r="A12476" s="53" t="s">
        <v>16946</v>
      </c>
      <c r="B12476" s="53">
        <v>30</v>
      </c>
      <c r="C12476" s="53" t="s">
        <v>33536</v>
      </c>
      <c r="D12476" s="53" t="s">
        <v>33872</v>
      </c>
    </row>
    <row r="12477" spans="1:4" ht="15" x14ac:dyDescent="0.25">
      <c r="A12477" s="53" t="s">
        <v>16947</v>
      </c>
      <c r="B12477" s="53">
        <v>30</v>
      </c>
      <c r="C12477" s="53" t="s">
        <v>33536</v>
      </c>
      <c r="D12477" s="53" t="s">
        <v>33872</v>
      </c>
    </row>
    <row r="12478" spans="1:4" ht="15" x14ac:dyDescent="0.25">
      <c r="A12478" s="53" t="s">
        <v>16948</v>
      </c>
      <c r="B12478" s="53">
        <v>60</v>
      </c>
      <c r="C12478" s="53" t="s">
        <v>33562</v>
      </c>
      <c r="D12478" s="53" t="s">
        <v>33872</v>
      </c>
    </row>
    <row r="12479" spans="1:4" ht="15" x14ac:dyDescent="0.25">
      <c r="A12479" s="53" t="s">
        <v>16949</v>
      </c>
      <c r="B12479" s="53">
        <v>30</v>
      </c>
      <c r="C12479" s="53" t="s">
        <v>33536</v>
      </c>
      <c r="D12479" s="53" t="s">
        <v>33872</v>
      </c>
    </row>
    <row r="12480" spans="1:4" ht="15" x14ac:dyDescent="0.25">
      <c r="A12480" s="53" t="s">
        <v>16950</v>
      </c>
      <c r="B12480" s="53">
        <v>30</v>
      </c>
      <c r="C12480" s="53" t="s">
        <v>33536</v>
      </c>
      <c r="D12480" s="53" t="s">
        <v>33873</v>
      </c>
    </row>
    <row r="12481" spans="1:4" ht="15" x14ac:dyDescent="0.25">
      <c r="A12481" s="53" t="s">
        <v>16951</v>
      </c>
      <c r="B12481" s="53">
        <v>30</v>
      </c>
      <c r="C12481" s="53" t="s">
        <v>33536</v>
      </c>
      <c r="D12481" s="53" t="s">
        <v>33873</v>
      </c>
    </row>
    <row r="12482" spans="1:4" ht="15" x14ac:dyDescent="0.25">
      <c r="A12482" s="53" t="s">
        <v>16952</v>
      </c>
      <c r="B12482" s="53">
        <v>30</v>
      </c>
      <c r="C12482" s="53" t="s">
        <v>33536</v>
      </c>
      <c r="D12482" s="53" t="s">
        <v>33872</v>
      </c>
    </row>
    <row r="12483" spans="1:4" ht="15" x14ac:dyDescent="0.25">
      <c r="A12483" s="53" t="s">
        <v>16953</v>
      </c>
      <c r="B12483" s="53">
        <v>30</v>
      </c>
      <c r="C12483" s="53" t="s">
        <v>33563</v>
      </c>
      <c r="D12483" s="53" t="s">
        <v>33872</v>
      </c>
    </row>
    <row r="12484" spans="1:4" ht="15" x14ac:dyDescent="0.25">
      <c r="A12484" s="53" t="s">
        <v>16954</v>
      </c>
      <c r="B12484" s="53">
        <v>30</v>
      </c>
      <c r="C12484" s="53" t="s">
        <v>33536</v>
      </c>
      <c r="D12484" s="53" t="s">
        <v>33873</v>
      </c>
    </row>
    <row r="12485" spans="1:4" ht="15" x14ac:dyDescent="0.25">
      <c r="A12485" s="53" t="s">
        <v>16955</v>
      </c>
      <c r="B12485" s="53">
        <v>30</v>
      </c>
      <c r="C12485" s="53" t="s">
        <v>33536</v>
      </c>
      <c r="D12485" s="53" t="s">
        <v>33873</v>
      </c>
    </row>
    <row r="12486" spans="1:4" ht="15" x14ac:dyDescent="0.25">
      <c r="A12486" s="53" t="s">
        <v>16956</v>
      </c>
      <c r="B12486" s="53">
        <v>30</v>
      </c>
      <c r="C12486" s="53" t="s">
        <v>33536</v>
      </c>
      <c r="D12486" s="53" t="s">
        <v>33873</v>
      </c>
    </row>
    <row r="12487" spans="1:4" ht="15" x14ac:dyDescent="0.25">
      <c r="A12487" s="53" t="s">
        <v>16957</v>
      </c>
      <c r="B12487" s="53">
        <v>30</v>
      </c>
      <c r="C12487" s="53" t="s">
        <v>33536</v>
      </c>
      <c r="D12487" s="53" t="s">
        <v>33872</v>
      </c>
    </row>
    <row r="12488" spans="1:4" ht="15" x14ac:dyDescent="0.25">
      <c r="A12488" s="53" t="s">
        <v>16958</v>
      </c>
      <c r="B12488" s="53">
        <v>30</v>
      </c>
      <c r="C12488" s="53" t="s">
        <v>33536</v>
      </c>
      <c r="D12488" s="53" t="s">
        <v>33873</v>
      </c>
    </row>
    <row r="12489" spans="1:4" ht="15" x14ac:dyDescent="0.25">
      <c r="A12489" s="53" t="s">
        <v>16959</v>
      </c>
      <c r="B12489" s="53">
        <v>30</v>
      </c>
      <c r="C12489" s="53" t="s">
        <v>33536</v>
      </c>
      <c r="D12489" s="53" t="s">
        <v>33873</v>
      </c>
    </row>
    <row r="12490" spans="1:4" ht="15" x14ac:dyDescent="0.25">
      <c r="A12490" s="53" t="s">
        <v>16960</v>
      </c>
      <c r="B12490" s="53">
        <v>30</v>
      </c>
      <c r="C12490" s="53" t="s">
        <v>33536</v>
      </c>
      <c r="D12490" s="53" t="s">
        <v>33872</v>
      </c>
    </row>
    <row r="12491" spans="1:4" ht="15" x14ac:dyDescent="0.25">
      <c r="A12491" s="53" t="s">
        <v>16961</v>
      </c>
      <c r="B12491" s="53">
        <v>30</v>
      </c>
      <c r="C12491" s="53" t="s">
        <v>33536</v>
      </c>
      <c r="D12491" s="53" t="s">
        <v>33872</v>
      </c>
    </row>
    <row r="12492" spans="1:4" ht="15" x14ac:dyDescent="0.25">
      <c r="A12492" s="53" t="s">
        <v>16962</v>
      </c>
      <c r="B12492" s="53">
        <v>30</v>
      </c>
      <c r="C12492" s="53" t="s">
        <v>33536</v>
      </c>
      <c r="D12492" s="53" t="s">
        <v>33873</v>
      </c>
    </row>
    <row r="12493" spans="1:4" ht="15" x14ac:dyDescent="0.25">
      <c r="A12493" s="53" t="s">
        <v>16963</v>
      </c>
      <c r="B12493" s="53">
        <v>0</v>
      </c>
      <c r="C12493" s="53" t="s">
        <v>33562</v>
      </c>
      <c r="D12493" s="53" t="s">
        <v>33873</v>
      </c>
    </row>
    <row r="12494" spans="1:4" ht="15" x14ac:dyDescent="0.25">
      <c r="A12494" s="53" t="s">
        <v>16964</v>
      </c>
      <c r="B12494" s="53">
        <v>30</v>
      </c>
      <c r="C12494" s="53" t="s">
        <v>33563</v>
      </c>
      <c r="D12494" s="53" t="s">
        <v>33873</v>
      </c>
    </row>
    <row r="12495" spans="1:4" ht="15" x14ac:dyDescent="0.25">
      <c r="A12495" s="53" t="s">
        <v>16965</v>
      </c>
      <c r="B12495" s="53">
        <v>30</v>
      </c>
      <c r="C12495" s="53" t="s">
        <v>33536</v>
      </c>
      <c r="D12495" s="53" t="s">
        <v>33873</v>
      </c>
    </row>
    <row r="12496" spans="1:4" ht="15" x14ac:dyDescent="0.25">
      <c r="A12496" s="53" t="s">
        <v>33161</v>
      </c>
      <c r="B12496" s="53">
        <v>30</v>
      </c>
      <c r="C12496" s="53" t="s">
        <v>33536</v>
      </c>
      <c r="D12496" s="53" t="s">
        <v>33873</v>
      </c>
    </row>
    <row r="12497" spans="1:4" ht="15" x14ac:dyDescent="0.25">
      <c r="A12497" s="53" t="s">
        <v>16966</v>
      </c>
      <c r="B12497" s="53">
        <v>60</v>
      </c>
      <c r="C12497" s="53" t="s">
        <v>33536</v>
      </c>
      <c r="D12497" s="53" t="s">
        <v>33872</v>
      </c>
    </row>
    <row r="12498" spans="1:4" ht="15" x14ac:dyDescent="0.25">
      <c r="A12498" s="53" t="s">
        <v>16967</v>
      </c>
      <c r="B12498" s="53">
        <v>30</v>
      </c>
      <c r="C12498" s="53" t="s">
        <v>33562</v>
      </c>
      <c r="D12498" s="53" t="s">
        <v>33873</v>
      </c>
    </row>
    <row r="12499" spans="1:4" ht="15" x14ac:dyDescent="0.25">
      <c r="A12499" s="53" t="s">
        <v>16968</v>
      </c>
      <c r="B12499" s="53">
        <v>0</v>
      </c>
      <c r="C12499" s="53" t="s">
        <v>33537</v>
      </c>
      <c r="D12499" s="53" t="s">
        <v>33872</v>
      </c>
    </row>
    <row r="12500" spans="1:4" ht="15" x14ac:dyDescent="0.25">
      <c r="A12500" s="53" t="s">
        <v>16969</v>
      </c>
      <c r="B12500" s="53">
        <v>0</v>
      </c>
      <c r="C12500" s="53" t="s">
        <v>33537</v>
      </c>
      <c r="D12500" s="53" t="s">
        <v>33872</v>
      </c>
    </row>
    <row r="12501" spans="1:4" ht="15" x14ac:dyDescent="0.25">
      <c r="A12501" s="53" t="s">
        <v>16970</v>
      </c>
      <c r="B12501" s="53">
        <v>0</v>
      </c>
      <c r="C12501" s="53" t="s">
        <v>33537</v>
      </c>
      <c r="D12501" s="53" t="s">
        <v>33872</v>
      </c>
    </row>
    <row r="12502" spans="1:4" ht="15" x14ac:dyDescent="0.25">
      <c r="A12502" s="53" t="s">
        <v>16971</v>
      </c>
      <c r="B12502" s="53">
        <v>10</v>
      </c>
      <c r="C12502" s="53" t="s">
        <v>33536</v>
      </c>
      <c r="D12502" s="53" t="s">
        <v>33872</v>
      </c>
    </row>
    <row r="12503" spans="1:4" ht="15" x14ac:dyDescent="0.25">
      <c r="A12503" s="53" t="s">
        <v>16972</v>
      </c>
      <c r="B12503" s="53">
        <v>15</v>
      </c>
      <c r="C12503" s="53" t="s">
        <v>33536</v>
      </c>
      <c r="D12503" s="53" t="s">
        <v>33872</v>
      </c>
    </row>
    <row r="12504" spans="1:4" ht="15" x14ac:dyDescent="0.25">
      <c r="A12504" s="53" t="s">
        <v>16973</v>
      </c>
      <c r="B12504" s="53">
        <v>0</v>
      </c>
      <c r="C12504" s="53" t="s">
        <v>33539</v>
      </c>
      <c r="D12504" s="53" t="s">
        <v>33873</v>
      </c>
    </row>
    <row r="12505" spans="1:4" ht="15" x14ac:dyDescent="0.25">
      <c r="A12505" s="53" t="s">
        <v>16974</v>
      </c>
      <c r="B12505" s="53">
        <v>0</v>
      </c>
      <c r="C12505" s="53" t="s">
        <v>33539</v>
      </c>
      <c r="D12505" s="53" t="s">
        <v>33873</v>
      </c>
    </row>
    <row r="12506" spans="1:4" ht="15" x14ac:dyDescent="0.25">
      <c r="A12506" s="53" t="s">
        <v>16975</v>
      </c>
      <c r="B12506" s="53">
        <v>0</v>
      </c>
      <c r="C12506" s="53" t="s">
        <v>33539</v>
      </c>
      <c r="D12506" s="53" t="s">
        <v>33873</v>
      </c>
    </row>
    <row r="12507" spans="1:4" ht="15" x14ac:dyDescent="0.25">
      <c r="A12507" s="53" t="s">
        <v>16976</v>
      </c>
      <c r="B12507" s="53">
        <v>0</v>
      </c>
      <c r="C12507" s="53" t="s">
        <v>33539</v>
      </c>
      <c r="D12507" s="53" t="s">
        <v>33873</v>
      </c>
    </row>
    <row r="12508" spans="1:4" ht="15" x14ac:dyDescent="0.25">
      <c r="A12508" s="53" t="s">
        <v>16977</v>
      </c>
      <c r="B12508" s="53">
        <v>0</v>
      </c>
      <c r="C12508" s="53" t="s">
        <v>33537</v>
      </c>
      <c r="D12508" s="53" t="s">
        <v>33872</v>
      </c>
    </row>
    <row r="12509" spans="1:4" ht="15" x14ac:dyDescent="0.25">
      <c r="A12509" s="53" t="s">
        <v>16978</v>
      </c>
      <c r="B12509" s="53">
        <v>0</v>
      </c>
      <c r="C12509" s="53" t="s">
        <v>33539</v>
      </c>
      <c r="D12509" s="53" t="s">
        <v>33873</v>
      </c>
    </row>
    <row r="12510" spans="1:4" ht="15" x14ac:dyDescent="0.25">
      <c r="A12510" s="53" t="s">
        <v>16979</v>
      </c>
      <c r="B12510" s="53">
        <v>0</v>
      </c>
      <c r="C12510" s="53" t="s">
        <v>33537</v>
      </c>
      <c r="D12510" s="53" t="s">
        <v>33872</v>
      </c>
    </row>
    <row r="12511" spans="1:4" ht="15" x14ac:dyDescent="0.25">
      <c r="A12511" s="53" t="s">
        <v>16980</v>
      </c>
      <c r="B12511" s="53">
        <v>0</v>
      </c>
      <c r="C12511" s="53" t="s">
        <v>33539</v>
      </c>
      <c r="D12511" s="53" t="s">
        <v>33873</v>
      </c>
    </row>
    <row r="12512" spans="1:4" ht="15" x14ac:dyDescent="0.25">
      <c r="A12512" s="53" t="s">
        <v>16981</v>
      </c>
      <c r="B12512" s="53">
        <v>60</v>
      </c>
      <c r="C12512" s="53"/>
      <c r="D12512" s="53" t="s">
        <v>33872</v>
      </c>
    </row>
    <row r="12513" spans="1:4" ht="15" x14ac:dyDescent="0.25">
      <c r="A12513" s="53" t="s">
        <v>16982</v>
      </c>
      <c r="B12513" s="53">
        <v>60</v>
      </c>
      <c r="C12513" s="53"/>
      <c r="D12513" s="53" t="s">
        <v>33872</v>
      </c>
    </row>
    <row r="12514" spans="1:4" ht="15" x14ac:dyDescent="0.25">
      <c r="A12514" s="53" t="s">
        <v>16983</v>
      </c>
      <c r="B12514" s="53">
        <v>40</v>
      </c>
      <c r="C12514" s="53" t="s">
        <v>33536</v>
      </c>
      <c r="D12514" s="53" t="s">
        <v>33872</v>
      </c>
    </row>
    <row r="12515" spans="1:4" ht="15" x14ac:dyDescent="0.25">
      <c r="A12515" s="53" t="s">
        <v>16984</v>
      </c>
      <c r="B12515" s="53">
        <v>8</v>
      </c>
      <c r="C12515" s="53" t="s">
        <v>33536</v>
      </c>
      <c r="D12515" s="53" t="s">
        <v>33872</v>
      </c>
    </row>
    <row r="12516" spans="1:4" ht="15" x14ac:dyDescent="0.25">
      <c r="A12516" s="53" t="s">
        <v>16985</v>
      </c>
      <c r="B12516" s="53">
        <v>9</v>
      </c>
      <c r="C12516" s="53" t="s">
        <v>33536</v>
      </c>
      <c r="D12516" s="53" t="s">
        <v>33872</v>
      </c>
    </row>
    <row r="12517" spans="1:4" ht="15" x14ac:dyDescent="0.25">
      <c r="A12517" s="53" t="s">
        <v>16986</v>
      </c>
      <c r="B12517" s="53">
        <v>9</v>
      </c>
      <c r="C12517" s="53" t="s">
        <v>33536</v>
      </c>
      <c r="D12517" s="53" t="s">
        <v>33872</v>
      </c>
    </row>
    <row r="12518" spans="1:4" ht="15" x14ac:dyDescent="0.25">
      <c r="A12518" s="53" t="s">
        <v>16987</v>
      </c>
      <c r="B12518" s="53">
        <v>9</v>
      </c>
      <c r="C12518" s="53" t="s">
        <v>33536</v>
      </c>
      <c r="D12518" s="53" t="s">
        <v>33872</v>
      </c>
    </row>
    <row r="12519" spans="1:4" ht="15" x14ac:dyDescent="0.25">
      <c r="A12519" s="53" t="s">
        <v>16988</v>
      </c>
      <c r="B12519" s="53">
        <v>40</v>
      </c>
      <c r="C12519" s="53" t="s">
        <v>33536</v>
      </c>
      <c r="D12519" s="53" t="s">
        <v>33872</v>
      </c>
    </row>
    <row r="12520" spans="1:4" ht="15" x14ac:dyDescent="0.25">
      <c r="A12520" s="53" t="s">
        <v>16989</v>
      </c>
      <c r="B12520" s="53">
        <v>40</v>
      </c>
      <c r="C12520" s="53" t="s">
        <v>33536</v>
      </c>
      <c r="D12520" s="53" t="s">
        <v>33872</v>
      </c>
    </row>
    <row r="12521" spans="1:4" ht="15" x14ac:dyDescent="0.25">
      <c r="A12521" s="53" t="s">
        <v>16990</v>
      </c>
      <c r="B12521" s="53">
        <v>40</v>
      </c>
      <c r="C12521" s="53" t="s">
        <v>33536</v>
      </c>
      <c r="D12521" s="53" t="s">
        <v>33872</v>
      </c>
    </row>
    <row r="12522" spans="1:4" ht="15" x14ac:dyDescent="0.25">
      <c r="A12522" s="53" t="s">
        <v>16991</v>
      </c>
      <c r="B12522" s="53">
        <v>10</v>
      </c>
      <c r="C12522" s="53" t="s">
        <v>33536</v>
      </c>
      <c r="D12522" s="53" t="s">
        <v>33872</v>
      </c>
    </row>
    <row r="12523" spans="1:4" ht="15" x14ac:dyDescent="0.25">
      <c r="A12523" s="53" t="s">
        <v>16992</v>
      </c>
      <c r="B12523" s="53">
        <v>10</v>
      </c>
      <c r="C12523" s="53" t="s">
        <v>33536</v>
      </c>
      <c r="D12523" s="53" t="s">
        <v>33872</v>
      </c>
    </row>
    <row r="12524" spans="1:4" ht="15" x14ac:dyDescent="0.25">
      <c r="A12524" s="53" t="s">
        <v>16993</v>
      </c>
      <c r="B12524" s="53">
        <v>10</v>
      </c>
      <c r="C12524" s="53" t="s">
        <v>33536</v>
      </c>
      <c r="D12524" s="53" t="s">
        <v>33872</v>
      </c>
    </row>
    <row r="12525" spans="1:4" ht="15" x14ac:dyDescent="0.25">
      <c r="A12525" s="53" t="s">
        <v>16994</v>
      </c>
      <c r="B12525" s="53">
        <v>30</v>
      </c>
      <c r="C12525" s="53" t="s">
        <v>33536</v>
      </c>
      <c r="D12525" s="53" t="s">
        <v>33872</v>
      </c>
    </row>
    <row r="12526" spans="1:4" ht="15" x14ac:dyDescent="0.25">
      <c r="A12526" s="53" t="s">
        <v>16995</v>
      </c>
      <c r="B12526" s="53">
        <v>30</v>
      </c>
      <c r="C12526" s="53" t="s">
        <v>33536</v>
      </c>
      <c r="D12526" s="53" t="s">
        <v>33872</v>
      </c>
    </row>
    <row r="12527" spans="1:4" ht="15" x14ac:dyDescent="0.25">
      <c r="A12527" s="53" t="s">
        <v>16996</v>
      </c>
      <c r="B12527" s="53">
        <v>10</v>
      </c>
      <c r="C12527" s="53" t="s">
        <v>33536</v>
      </c>
      <c r="D12527" s="53" t="s">
        <v>33872</v>
      </c>
    </row>
    <row r="12528" spans="1:4" ht="15" x14ac:dyDescent="0.25">
      <c r="A12528" s="53" t="s">
        <v>16997</v>
      </c>
      <c r="B12528" s="53">
        <v>30</v>
      </c>
      <c r="C12528" s="53" t="s">
        <v>33536</v>
      </c>
      <c r="D12528" s="53" t="s">
        <v>33872</v>
      </c>
    </row>
    <row r="12529" spans="1:4" ht="15" x14ac:dyDescent="0.25">
      <c r="A12529" s="53" t="s">
        <v>16998</v>
      </c>
      <c r="B12529" s="53">
        <v>30</v>
      </c>
      <c r="C12529" s="53" t="s">
        <v>33536</v>
      </c>
      <c r="D12529" s="53" t="s">
        <v>33872</v>
      </c>
    </row>
    <row r="12530" spans="1:4" ht="15" x14ac:dyDescent="0.25">
      <c r="A12530" s="53" t="s">
        <v>16999</v>
      </c>
      <c r="B12530" s="53">
        <v>30</v>
      </c>
      <c r="C12530" s="53" t="s">
        <v>33536</v>
      </c>
      <c r="D12530" s="53" t="s">
        <v>33872</v>
      </c>
    </row>
    <row r="12531" spans="1:4" ht="15" x14ac:dyDescent="0.25">
      <c r="A12531" s="53" t="s">
        <v>17000</v>
      </c>
      <c r="B12531" s="53">
        <v>20</v>
      </c>
      <c r="C12531" s="53" t="s">
        <v>33536</v>
      </c>
      <c r="D12531" s="53" t="s">
        <v>33872</v>
      </c>
    </row>
    <row r="12532" spans="1:4" ht="15" x14ac:dyDescent="0.25">
      <c r="A12532" s="53" t="s">
        <v>17001</v>
      </c>
      <c r="B12532" s="53">
        <v>0</v>
      </c>
      <c r="C12532" s="53" t="s">
        <v>33536</v>
      </c>
      <c r="D12532" s="53" t="s">
        <v>33872</v>
      </c>
    </row>
    <row r="12533" spans="1:4" ht="15" x14ac:dyDescent="0.25">
      <c r="A12533" s="53" t="s">
        <v>17002</v>
      </c>
      <c r="B12533" s="53">
        <v>40</v>
      </c>
      <c r="C12533" s="53" t="s">
        <v>33536</v>
      </c>
      <c r="D12533" s="53" t="s">
        <v>33872</v>
      </c>
    </row>
    <row r="12534" spans="1:4" ht="15" x14ac:dyDescent="0.25">
      <c r="A12534" s="53" t="s">
        <v>17003</v>
      </c>
      <c r="B12534" s="53">
        <v>30</v>
      </c>
      <c r="C12534" s="53" t="s">
        <v>33536</v>
      </c>
      <c r="D12534" s="53" t="s">
        <v>33872</v>
      </c>
    </row>
    <row r="12535" spans="1:4" ht="15" x14ac:dyDescent="0.25">
      <c r="A12535" s="53" t="s">
        <v>17004</v>
      </c>
      <c r="B12535" s="53">
        <v>30</v>
      </c>
      <c r="C12535" s="53" t="s">
        <v>33536</v>
      </c>
      <c r="D12535" s="53" t="s">
        <v>33872</v>
      </c>
    </row>
    <row r="12536" spans="1:4" ht="15" x14ac:dyDescent="0.25">
      <c r="A12536" s="53" t="s">
        <v>17005</v>
      </c>
      <c r="B12536" s="53">
        <v>30</v>
      </c>
      <c r="C12536" s="53" t="s">
        <v>33536</v>
      </c>
      <c r="D12536" s="53" t="s">
        <v>33872</v>
      </c>
    </row>
    <row r="12537" spans="1:4" ht="15" x14ac:dyDescent="0.25">
      <c r="A12537" s="53" t="s">
        <v>17006</v>
      </c>
      <c r="B12537" s="53">
        <v>10</v>
      </c>
      <c r="C12537" s="53" t="s">
        <v>33536</v>
      </c>
      <c r="D12537" s="53" t="s">
        <v>33872</v>
      </c>
    </row>
    <row r="12538" spans="1:4" ht="15" x14ac:dyDescent="0.25">
      <c r="A12538" s="53" t="s">
        <v>17007</v>
      </c>
      <c r="B12538" s="53">
        <v>60</v>
      </c>
      <c r="C12538" s="53" t="s">
        <v>33536</v>
      </c>
      <c r="D12538" s="53" t="s">
        <v>33872</v>
      </c>
    </row>
    <row r="12539" spans="1:4" ht="15" x14ac:dyDescent="0.25">
      <c r="A12539" s="53" t="s">
        <v>17008</v>
      </c>
      <c r="B12539" s="53">
        <v>10</v>
      </c>
      <c r="C12539" s="53" t="s">
        <v>33536</v>
      </c>
      <c r="D12539" s="53" t="s">
        <v>33872</v>
      </c>
    </row>
    <row r="12540" spans="1:4" ht="15" x14ac:dyDescent="0.25">
      <c r="A12540" s="53" t="s">
        <v>17009</v>
      </c>
      <c r="B12540" s="53">
        <v>60</v>
      </c>
      <c r="C12540" s="53" t="s">
        <v>33536</v>
      </c>
      <c r="D12540" s="53" t="s">
        <v>33872</v>
      </c>
    </row>
    <row r="12541" spans="1:4" ht="15" x14ac:dyDescent="0.25">
      <c r="A12541" s="53" t="s">
        <v>17010</v>
      </c>
      <c r="B12541" s="53">
        <v>10</v>
      </c>
      <c r="C12541" s="53" t="s">
        <v>33536</v>
      </c>
      <c r="D12541" s="53" t="s">
        <v>33872</v>
      </c>
    </row>
    <row r="12542" spans="1:4" ht="15" x14ac:dyDescent="0.25">
      <c r="A12542" s="53" t="s">
        <v>17011</v>
      </c>
      <c r="B12542" s="53">
        <v>60</v>
      </c>
      <c r="C12542" s="53" t="s">
        <v>33536</v>
      </c>
      <c r="D12542" s="53" t="s">
        <v>33872</v>
      </c>
    </row>
    <row r="12543" spans="1:4" ht="15" x14ac:dyDescent="0.25">
      <c r="A12543" s="53" t="s">
        <v>17012</v>
      </c>
      <c r="B12543" s="53">
        <v>10</v>
      </c>
      <c r="C12543" s="53" t="s">
        <v>33536</v>
      </c>
      <c r="D12543" s="53" t="s">
        <v>33872</v>
      </c>
    </row>
    <row r="12544" spans="1:4" ht="15" x14ac:dyDescent="0.25">
      <c r="A12544" s="53" t="s">
        <v>17013</v>
      </c>
      <c r="B12544" s="53">
        <v>10</v>
      </c>
      <c r="C12544" s="53" t="s">
        <v>33536</v>
      </c>
      <c r="D12544" s="53" t="s">
        <v>33872</v>
      </c>
    </row>
    <row r="12545" spans="1:4" ht="15" x14ac:dyDescent="0.25">
      <c r="A12545" s="53" t="s">
        <v>17014</v>
      </c>
      <c r="B12545" s="53">
        <v>10</v>
      </c>
      <c r="C12545" s="53" t="s">
        <v>33536</v>
      </c>
      <c r="D12545" s="53" t="s">
        <v>33872</v>
      </c>
    </row>
    <row r="12546" spans="1:4" ht="15" x14ac:dyDescent="0.25">
      <c r="A12546" s="53" t="s">
        <v>17015</v>
      </c>
      <c r="B12546" s="53">
        <v>15</v>
      </c>
      <c r="C12546" s="53" t="s">
        <v>33536</v>
      </c>
      <c r="D12546" s="53" t="s">
        <v>33872</v>
      </c>
    </row>
    <row r="12547" spans="1:4" ht="15" x14ac:dyDescent="0.25">
      <c r="A12547" s="53" t="s">
        <v>17016</v>
      </c>
      <c r="B12547" s="53">
        <v>60</v>
      </c>
      <c r="C12547" s="53" t="s">
        <v>33536</v>
      </c>
      <c r="D12547" s="53" t="s">
        <v>33872</v>
      </c>
    </row>
    <row r="12548" spans="1:4" ht="15" x14ac:dyDescent="0.25">
      <c r="A12548" s="53" t="s">
        <v>17017</v>
      </c>
      <c r="B12548" s="53">
        <v>60</v>
      </c>
      <c r="C12548" s="53" t="s">
        <v>33536</v>
      </c>
      <c r="D12548" s="53" t="s">
        <v>33872</v>
      </c>
    </row>
    <row r="12549" spans="1:4" ht="15" x14ac:dyDescent="0.25">
      <c r="A12549" s="53" t="s">
        <v>17018</v>
      </c>
      <c r="B12549" s="53">
        <v>60</v>
      </c>
      <c r="C12549" s="53" t="s">
        <v>33536</v>
      </c>
      <c r="D12549" s="53" t="s">
        <v>33872</v>
      </c>
    </row>
    <row r="12550" spans="1:4" ht="15" x14ac:dyDescent="0.25">
      <c r="A12550" s="53" t="s">
        <v>17019</v>
      </c>
      <c r="B12550" s="53">
        <v>60</v>
      </c>
      <c r="C12550" s="53" t="s">
        <v>33536</v>
      </c>
      <c r="D12550" s="53" t="s">
        <v>33872</v>
      </c>
    </row>
    <row r="12551" spans="1:4" ht="15" x14ac:dyDescent="0.25">
      <c r="A12551" s="53" t="s">
        <v>17020</v>
      </c>
      <c r="B12551" s="53">
        <v>60</v>
      </c>
      <c r="C12551" s="53" t="s">
        <v>33536</v>
      </c>
      <c r="D12551" s="53" t="s">
        <v>33872</v>
      </c>
    </row>
    <row r="12552" spans="1:4" ht="15" x14ac:dyDescent="0.25">
      <c r="A12552" s="53" t="s">
        <v>17021</v>
      </c>
      <c r="B12552" s="53">
        <v>30</v>
      </c>
      <c r="C12552" s="53" t="s">
        <v>33536</v>
      </c>
      <c r="D12552" s="53" t="s">
        <v>33873</v>
      </c>
    </row>
    <row r="12553" spans="1:4" ht="15" x14ac:dyDescent="0.25">
      <c r="A12553" s="53" t="s">
        <v>17022</v>
      </c>
      <c r="B12553" s="53">
        <v>60</v>
      </c>
      <c r="C12553" s="53" t="s">
        <v>33536</v>
      </c>
      <c r="D12553" s="53" t="s">
        <v>33872</v>
      </c>
    </row>
    <row r="12554" spans="1:4" ht="15" x14ac:dyDescent="0.25">
      <c r="A12554" s="53" t="s">
        <v>17023</v>
      </c>
      <c r="B12554" s="53">
        <v>60</v>
      </c>
      <c r="C12554" s="53" t="s">
        <v>33536</v>
      </c>
      <c r="D12554" s="53" t="s">
        <v>33872</v>
      </c>
    </row>
    <row r="12555" spans="1:4" ht="15" x14ac:dyDescent="0.25">
      <c r="A12555" s="53" t="s">
        <v>17024</v>
      </c>
      <c r="B12555" s="53">
        <v>10</v>
      </c>
      <c r="C12555" s="53" t="s">
        <v>33536</v>
      </c>
      <c r="D12555" s="53" t="s">
        <v>33872</v>
      </c>
    </row>
    <row r="12556" spans="1:4" ht="15" x14ac:dyDescent="0.25">
      <c r="A12556" s="53" t="s">
        <v>17025</v>
      </c>
      <c r="B12556" s="53">
        <v>10</v>
      </c>
      <c r="C12556" s="53" t="s">
        <v>33536</v>
      </c>
      <c r="D12556" s="53" t="s">
        <v>33872</v>
      </c>
    </row>
    <row r="12557" spans="1:4" ht="15" x14ac:dyDescent="0.25">
      <c r="A12557" s="53" t="s">
        <v>17026</v>
      </c>
      <c r="B12557" s="53">
        <v>40</v>
      </c>
      <c r="C12557" s="53" t="s">
        <v>33536</v>
      </c>
      <c r="D12557" s="53" t="s">
        <v>33872</v>
      </c>
    </row>
    <row r="12558" spans="1:4" ht="15" x14ac:dyDescent="0.25">
      <c r="A12558" s="53" t="s">
        <v>17027</v>
      </c>
      <c r="B12558" s="53">
        <v>10</v>
      </c>
      <c r="C12558" s="53" t="s">
        <v>33536</v>
      </c>
      <c r="D12558" s="53" t="s">
        <v>33872</v>
      </c>
    </row>
    <row r="12559" spans="1:4" ht="15" x14ac:dyDescent="0.25">
      <c r="A12559" s="53" t="s">
        <v>17028</v>
      </c>
      <c r="B12559" s="53">
        <v>10</v>
      </c>
      <c r="C12559" s="53" t="s">
        <v>33536</v>
      </c>
      <c r="D12559" s="53" t="s">
        <v>33872</v>
      </c>
    </row>
    <row r="12560" spans="1:4" ht="15" x14ac:dyDescent="0.25">
      <c r="A12560" s="53" t="s">
        <v>17029</v>
      </c>
      <c r="B12560" s="53">
        <v>10</v>
      </c>
      <c r="C12560" s="53" t="s">
        <v>33536</v>
      </c>
      <c r="D12560" s="53" t="s">
        <v>33872</v>
      </c>
    </row>
    <row r="12561" spans="1:4" ht="15" x14ac:dyDescent="0.25">
      <c r="A12561" s="53" t="s">
        <v>17030</v>
      </c>
      <c r="B12561" s="53">
        <v>60</v>
      </c>
      <c r="C12561" s="53"/>
      <c r="D12561" s="53" t="s">
        <v>33872</v>
      </c>
    </row>
    <row r="12562" spans="1:4" ht="15" x14ac:dyDescent="0.25">
      <c r="A12562" s="53" t="s">
        <v>17031</v>
      </c>
      <c r="B12562" s="53">
        <v>60</v>
      </c>
      <c r="C12562" s="53"/>
      <c r="D12562" s="53" t="s">
        <v>33872</v>
      </c>
    </row>
    <row r="12563" spans="1:4" ht="15" x14ac:dyDescent="0.25">
      <c r="A12563" s="53" t="s">
        <v>17032</v>
      </c>
      <c r="B12563" s="53">
        <v>20</v>
      </c>
      <c r="C12563" s="53" t="s">
        <v>33536</v>
      </c>
      <c r="D12563" s="53" t="s">
        <v>33872</v>
      </c>
    </row>
    <row r="12564" spans="1:4" ht="15" x14ac:dyDescent="0.25">
      <c r="A12564" s="53" t="s">
        <v>17033</v>
      </c>
      <c r="B12564" s="53">
        <v>20</v>
      </c>
      <c r="C12564" s="53" t="s">
        <v>33536</v>
      </c>
      <c r="D12564" s="53" t="s">
        <v>33872</v>
      </c>
    </row>
    <row r="12565" spans="1:4" ht="15" x14ac:dyDescent="0.25">
      <c r="A12565" s="53" t="s">
        <v>17034</v>
      </c>
      <c r="B12565" s="53">
        <v>10</v>
      </c>
      <c r="C12565" s="53" t="s">
        <v>33536</v>
      </c>
      <c r="D12565" s="53" t="s">
        <v>33872</v>
      </c>
    </row>
    <row r="12566" spans="1:4" ht="15" x14ac:dyDescent="0.25">
      <c r="A12566" s="53" t="s">
        <v>17035</v>
      </c>
      <c r="B12566" s="53">
        <v>10</v>
      </c>
      <c r="C12566" s="53" t="s">
        <v>33536</v>
      </c>
      <c r="D12566" s="53" t="s">
        <v>33872</v>
      </c>
    </row>
    <row r="12567" spans="1:4" ht="15" x14ac:dyDescent="0.25">
      <c r="A12567" s="53" t="s">
        <v>17036</v>
      </c>
      <c r="B12567" s="53">
        <v>20</v>
      </c>
      <c r="C12567" s="53" t="s">
        <v>33536</v>
      </c>
      <c r="D12567" s="53" t="s">
        <v>33872</v>
      </c>
    </row>
    <row r="12568" spans="1:4" ht="15" x14ac:dyDescent="0.25">
      <c r="A12568" s="53" t="s">
        <v>17037</v>
      </c>
      <c r="B12568" s="53">
        <v>30</v>
      </c>
      <c r="C12568" s="53" t="s">
        <v>33536</v>
      </c>
      <c r="D12568" s="53" t="s">
        <v>33872</v>
      </c>
    </row>
    <row r="12569" spans="1:4" ht="15" x14ac:dyDescent="0.25">
      <c r="A12569" s="53" t="s">
        <v>17038</v>
      </c>
      <c r="B12569" s="53">
        <v>30</v>
      </c>
      <c r="C12569" s="53" t="s">
        <v>33536</v>
      </c>
      <c r="D12569" s="53" t="s">
        <v>33872</v>
      </c>
    </row>
    <row r="12570" spans="1:4" ht="15" x14ac:dyDescent="0.25">
      <c r="A12570" s="53" t="s">
        <v>17039</v>
      </c>
      <c r="B12570" s="53">
        <v>30</v>
      </c>
      <c r="C12570" s="53" t="s">
        <v>33536</v>
      </c>
      <c r="D12570" s="53" t="s">
        <v>33872</v>
      </c>
    </row>
    <row r="12571" spans="1:4" ht="15" x14ac:dyDescent="0.25">
      <c r="A12571" s="53" t="s">
        <v>17040</v>
      </c>
      <c r="B12571" s="53">
        <v>30</v>
      </c>
      <c r="C12571" s="53" t="s">
        <v>33536</v>
      </c>
      <c r="D12571" s="53" t="s">
        <v>33872</v>
      </c>
    </row>
    <row r="12572" spans="1:4" ht="15" x14ac:dyDescent="0.25">
      <c r="A12572" s="53" t="s">
        <v>17041</v>
      </c>
      <c r="B12572" s="53">
        <v>30</v>
      </c>
      <c r="C12572" s="53" t="s">
        <v>33536</v>
      </c>
      <c r="D12572" s="53" t="s">
        <v>33872</v>
      </c>
    </row>
    <row r="12573" spans="1:4" ht="15" x14ac:dyDescent="0.25">
      <c r="A12573" s="53" t="s">
        <v>17042</v>
      </c>
      <c r="B12573" s="53">
        <v>30</v>
      </c>
      <c r="C12573" s="53" t="s">
        <v>33536</v>
      </c>
      <c r="D12573" s="53" t="s">
        <v>33872</v>
      </c>
    </row>
    <row r="12574" spans="1:4" ht="15" x14ac:dyDescent="0.25">
      <c r="A12574" s="53" t="s">
        <v>17043</v>
      </c>
      <c r="B12574" s="53">
        <v>15</v>
      </c>
      <c r="C12574" s="53" t="s">
        <v>33536</v>
      </c>
      <c r="D12574" s="53" t="s">
        <v>33872</v>
      </c>
    </row>
    <row r="12575" spans="1:4" ht="15" x14ac:dyDescent="0.25">
      <c r="A12575" s="53" t="s">
        <v>17044</v>
      </c>
      <c r="B12575" s="53">
        <v>15</v>
      </c>
      <c r="C12575" s="53" t="s">
        <v>33536</v>
      </c>
      <c r="D12575" s="53" t="s">
        <v>33872</v>
      </c>
    </row>
    <row r="12576" spans="1:4" ht="15" x14ac:dyDescent="0.25">
      <c r="A12576" s="53" t="s">
        <v>17045</v>
      </c>
      <c r="B12576" s="53">
        <v>10</v>
      </c>
      <c r="C12576" s="53" t="s">
        <v>33536</v>
      </c>
      <c r="D12576" s="53" t="s">
        <v>33872</v>
      </c>
    </row>
    <row r="12577" spans="1:4" ht="15" x14ac:dyDescent="0.25">
      <c r="A12577" s="53" t="s">
        <v>17046</v>
      </c>
      <c r="B12577" s="53">
        <v>10</v>
      </c>
      <c r="C12577" s="53" t="s">
        <v>33536</v>
      </c>
      <c r="D12577" s="53" t="s">
        <v>33872</v>
      </c>
    </row>
    <row r="12578" spans="1:4" ht="15" x14ac:dyDescent="0.25">
      <c r="A12578" s="53" t="s">
        <v>17047</v>
      </c>
      <c r="B12578" s="53">
        <v>20</v>
      </c>
      <c r="C12578" s="53" t="s">
        <v>33536</v>
      </c>
      <c r="D12578" s="53" t="s">
        <v>33872</v>
      </c>
    </row>
    <row r="12579" spans="1:4" ht="15" x14ac:dyDescent="0.25">
      <c r="A12579" s="53" t="s">
        <v>17048</v>
      </c>
      <c r="B12579" s="53">
        <v>20</v>
      </c>
      <c r="C12579" s="53" t="s">
        <v>33536</v>
      </c>
      <c r="D12579" s="53" t="s">
        <v>33872</v>
      </c>
    </row>
    <row r="12580" spans="1:4" ht="15" x14ac:dyDescent="0.25">
      <c r="A12580" s="53" t="s">
        <v>17049</v>
      </c>
      <c r="B12580" s="53">
        <v>15</v>
      </c>
      <c r="C12580" s="53" t="s">
        <v>33536</v>
      </c>
      <c r="D12580" s="53" t="s">
        <v>33872</v>
      </c>
    </row>
    <row r="12581" spans="1:4" ht="15" x14ac:dyDescent="0.25">
      <c r="A12581" s="53" t="s">
        <v>17050</v>
      </c>
      <c r="B12581" s="53">
        <v>15</v>
      </c>
      <c r="C12581" s="53" t="s">
        <v>33536</v>
      </c>
      <c r="D12581" s="53" t="s">
        <v>33872</v>
      </c>
    </row>
    <row r="12582" spans="1:4" ht="15" x14ac:dyDescent="0.25">
      <c r="A12582" s="53" t="s">
        <v>17051</v>
      </c>
      <c r="B12582" s="53">
        <v>10</v>
      </c>
      <c r="C12582" s="53" t="s">
        <v>33536</v>
      </c>
      <c r="D12582" s="53" t="s">
        <v>33872</v>
      </c>
    </row>
    <row r="12583" spans="1:4" ht="15" x14ac:dyDescent="0.25">
      <c r="A12583" s="53" t="s">
        <v>17052</v>
      </c>
      <c r="B12583" s="53">
        <v>10</v>
      </c>
      <c r="C12583" s="53" t="s">
        <v>33536</v>
      </c>
      <c r="D12583" s="53" t="s">
        <v>33872</v>
      </c>
    </row>
    <row r="12584" spans="1:4" ht="15" x14ac:dyDescent="0.25">
      <c r="A12584" s="53" t="s">
        <v>17053</v>
      </c>
      <c r="B12584" s="53">
        <v>20</v>
      </c>
      <c r="C12584" s="53" t="s">
        <v>33536</v>
      </c>
      <c r="D12584" s="53" t="s">
        <v>33872</v>
      </c>
    </row>
    <row r="12585" spans="1:4" ht="15" x14ac:dyDescent="0.25">
      <c r="A12585" s="53" t="s">
        <v>17054</v>
      </c>
      <c r="B12585" s="53">
        <v>30</v>
      </c>
      <c r="C12585" s="53" t="s">
        <v>33536</v>
      </c>
      <c r="D12585" s="53" t="s">
        <v>33872</v>
      </c>
    </row>
    <row r="12586" spans="1:4" ht="15" x14ac:dyDescent="0.25">
      <c r="A12586" s="53" t="s">
        <v>17055</v>
      </c>
      <c r="B12586" s="53">
        <v>30</v>
      </c>
      <c r="C12586" s="53" t="s">
        <v>33536</v>
      </c>
      <c r="D12586" s="53" t="s">
        <v>33872</v>
      </c>
    </row>
    <row r="12587" spans="1:4" ht="15" x14ac:dyDescent="0.25">
      <c r="A12587" s="53" t="s">
        <v>17056</v>
      </c>
      <c r="B12587" s="53">
        <v>30</v>
      </c>
      <c r="C12587" s="53" t="s">
        <v>33536</v>
      </c>
      <c r="D12587" s="53" t="s">
        <v>33872</v>
      </c>
    </row>
    <row r="12588" spans="1:4" ht="15" x14ac:dyDescent="0.25">
      <c r="A12588" s="53" t="s">
        <v>17057</v>
      </c>
      <c r="B12588" s="53">
        <v>30</v>
      </c>
      <c r="C12588" s="53" t="s">
        <v>33536</v>
      </c>
      <c r="D12588" s="53" t="s">
        <v>33872</v>
      </c>
    </row>
    <row r="12589" spans="1:4" ht="15" x14ac:dyDescent="0.25">
      <c r="A12589" s="53" t="s">
        <v>17058</v>
      </c>
      <c r="B12589" s="53">
        <v>30</v>
      </c>
      <c r="C12589" s="53" t="s">
        <v>33536</v>
      </c>
      <c r="D12589" s="53" t="s">
        <v>33872</v>
      </c>
    </row>
    <row r="12590" spans="1:4" ht="15" x14ac:dyDescent="0.25">
      <c r="A12590" s="53" t="s">
        <v>17059</v>
      </c>
      <c r="B12590" s="53">
        <v>10</v>
      </c>
      <c r="C12590" s="53" t="s">
        <v>33536</v>
      </c>
      <c r="D12590" s="53" t="s">
        <v>33872</v>
      </c>
    </row>
    <row r="12591" spans="1:4" ht="15" x14ac:dyDescent="0.25">
      <c r="A12591" s="53" t="s">
        <v>17060</v>
      </c>
      <c r="B12591" s="53">
        <v>10</v>
      </c>
      <c r="C12591" s="53" t="s">
        <v>33536</v>
      </c>
      <c r="D12591" s="53" t="s">
        <v>33872</v>
      </c>
    </row>
    <row r="12592" spans="1:4" ht="15" x14ac:dyDescent="0.25">
      <c r="A12592" s="53" t="s">
        <v>17061</v>
      </c>
      <c r="B12592" s="53">
        <v>10</v>
      </c>
      <c r="C12592" s="53" t="s">
        <v>33536</v>
      </c>
      <c r="D12592" s="53" t="s">
        <v>33872</v>
      </c>
    </row>
    <row r="12593" spans="1:4" ht="15" x14ac:dyDescent="0.25">
      <c r="A12593" s="53" t="s">
        <v>17062</v>
      </c>
      <c r="B12593" s="53">
        <v>30</v>
      </c>
      <c r="C12593" s="53" t="s">
        <v>33536</v>
      </c>
      <c r="D12593" s="53" t="s">
        <v>33872</v>
      </c>
    </row>
    <row r="12594" spans="1:4" ht="15" x14ac:dyDescent="0.25">
      <c r="A12594" s="53" t="s">
        <v>17063</v>
      </c>
      <c r="B12594" s="53">
        <v>20</v>
      </c>
      <c r="C12594" s="53" t="s">
        <v>33536</v>
      </c>
      <c r="D12594" s="53" t="s">
        <v>33872</v>
      </c>
    </row>
    <row r="12595" spans="1:4" ht="15" x14ac:dyDescent="0.25">
      <c r="A12595" s="53" t="s">
        <v>17064</v>
      </c>
      <c r="B12595" s="53">
        <v>20</v>
      </c>
      <c r="C12595" s="53" t="s">
        <v>33536</v>
      </c>
      <c r="D12595" s="53" t="s">
        <v>33872</v>
      </c>
    </row>
    <row r="12596" spans="1:4" ht="15" x14ac:dyDescent="0.25">
      <c r="A12596" s="53" t="s">
        <v>17065</v>
      </c>
      <c r="B12596" s="53">
        <v>20</v>
      </c>
      <c r="C12596" s="53" t="s">
        <v>33536</v>
      </c>
      <c r="D12596" s="53" t="s">
        <v>33872</v>
      </c>
    </row>
    <row r="12597" spans="1:4" ht="15" x14ac:dyDescent="0.25">
      <c r="A12597" s="53" t="s">
        <v>17066</v>
      </c>
      <c r="B12597" s="53">
        <v>30</v>
      </c>
      <c r="C12597" s="53" t="s">
        <v>33536</v>
      </c>
      <c r="D12597" s="53" t="s">
        <v>33872</v>
      </c>
    </row>
    <row r="12598" spans="1:4" ht="15" x14ac:dyDescent="0.25">
      <c r="A12598" s="53" t="s">
        <v>17067</v>
      </c>
      <c r="B12598" s="53">
        <v>30</v>
      </c>
      <c r="C12598" s="53" t="s">
        <v>33536</v>
      </c>
      <c r="D12598" s="53" t="s">
        <v>33872</v>
      </c>
    </row>
    <row r="12599" spans="1:4" ht="15" x14ac:dyDescent="0.25">
      <c r="A12599" s="53" t="s">
        <v>17068</v>
      </c>
      <c r="B12599" s="53">
        <v>30</v>
      </c>
      <c r="C12599" s="53" t="s">
        <v>33536</v>
      </c>
      <c r="D12599" s="53" t="s">
        <v>33872</v>
      </c>
    </row>
    <row r="12600" spans="1:4" ht="15" x14ac:dyDescent="0.25">
      <c r="A12600" s="53" t="s">
        <v>17069</v>
      </c>
      <c r="B12600" s="53">
        <v>30</v>
      </c>
      <c r="C12600" s="53" t="s">
        <v>33536</v>
      </c>
      <c r="D12600" s="53" t="s">
        <v>33872</v>
      </c>
    </row>
    <row r="12601" spans="1:4" ht="15" x14ac:dyDescent="0.25">
      <c r="A12601" s="53" t="s">
        <v>17070</v>
      </c>
      <c r="B12601" s="53">
        <v>15</v>
      </c>
      <c r="C12601" s="53" t="s">
        <v>33536</v>
      </c>
      <c r="D12601" s="53" t="s">
        <v>33872</v>
      </c>
    </row>
    <row r="12602" spans="1:4" ht="15" x14ac:dyDescent="0.25">
      <c r="A12602" s="53" t="s">
        <v>17071</v>
      </c>
      <c r="B12602" s="53">
        <v>15</v>
      </c>
      <c r="C12602" s="53" t="s">
        <v>33536</v>
      </c>
      <c r="D12602" s="53" t="s">
        <v>33872</v>
      </c>
    </row>
    <row r="12603" spans="1:4" ht="15" x14ac:dyDescent="0.25">
      <c r="A12603" s="53" t="s">
        <v>17072</v>
      </c>
      <c r="B12603" s="53">
        <v>15</v>
      </c>
      <c r="C12603" s="53" t="s">
        <v>33536</v>
      </c>
      <c r="D12603" s="53" t="s">
        <v>33872</v>
      </c>
    </row>
    <row r="12604" spans="1:4" ht="15" x14ac:dyDescent="0.25">
      <c r="A12604" s="53" t="s">
        <v>17073</v>
      </c>
      <c r="B12604" s="53">
        <v>15</v>
      </c>
      <c r="C12604" s="53" t="s">
        <v>33536</v>
      </c>
      <c r="D12604" s="53" t="s">
        <v>33872</v>
      </c>
    </row>
    <row r="12605" spans="1:4" ht="15" x14ac:dyDescent="0.25">
      <c r="A12605" s="53" t="s">
        <v>17074</v>
      </c>
      <c r="B12605" s="53">
        <v>15</v>
      </c>
      <c r="C12605" s="53" t="s">
        <v>33536</v>
      </c>
      <c r="D12605" s="53" t="s">
        <v>33872</v>
      </c>
    </row>
    <row r="12606" spans="1:4" ht="15" x14ac:dyDescent="0.25">
      <c r="A12606" s="53" t="s">
        <v>17075</v>
      </c>
      <c r="B12606" s="53">
        <v>15</v>
      </c>
      <c r="C12606" s="53" t="s">
        <v>33536</v>
      </c>
      <c r="D12606" s="53" t="s">
        <v>33872</v>
      </c>
    </row>
    <row r="12607" spans="1:4" ht="15" x14ac:dyDescent="0.25">
      <c r="A12607" s="53" t="s">
        <v>17076</v>
      </c>
      <c r="B12607" s="53">
        <v>15</v>
      </c>
      <c r="C12607" s="53" t="s">
        <v>33536</v>
      </c>
      <c r="D12607" s="53" t="s">
        <v>33872</v>
      </c>
    </row>
    <row r="12608" spans="1:4" ht="15" x14ac:dyDescent="0.25">
      <c r="A12608" s="53" t="s">
        <v>17077</v>
      </c>
      <c r="B12608" s="53">
        <v>15</v>
      </c>
      <c r="C12608" s="53" t="s">
        <v>33536</v>
      </c>
      <c r="D12608" s="53" t="s">
        <v>33872</v>
      </c>
    </row>
    <row r="12609" spans="1:4" ht="15" x14ac:dyDescent="0.25">
      <c r="A12609" s="53" t="s">
        <v>17078</v>
      </c>
      <c r="B12609" s="53">
        <v>30</v>
      </c>
      <c r="C12609" s="53" t="s">
        <v>33536</v>
      </c>
      <c r="D12609" s="53" t="s">
        <v>33872</v>
      </c>
    </row>
    <row r="12610" spans="1:4" ht="15" x14ac:dyDescent="0.25">
      <c r="A12610" s="53" t="s">
        <v>17079</v>
      </c>
      <c r="B12610" s="53">
        <v>15</v>
      </c>
      <c r="C12610" s="53" t="s">
        <v>33536</v>
      </c>
      <c r="D12610" s="53" t="s">
        <v>33873</v>
      </c>
    </row>
    <row r="12611" spans="1:4" ht="15" x14ac:dyDescent="0.25">
      <c r="A12611" s="53" t="s">
        <v>17080</v>
      </c>
      <c r="B12611" s="53">
        <v>10</v>
      </c>
      <c r="C12611" s="53" t="s">
        <v>33536</v>
      </c>
      <c r="D12611" s="53" t="s">
        <v>33872</v>
      </c>
    </row>
    <row r="12612" spans="1:4" ht="15" x14ac:dyDescent="0.25">
      <c r="A12612" s="53" t="s">
        <v>17081</v>
      </c>
      <c r="B12612" s="53">
        <v>10</v>
      </c>
      <c r="C12612" s="53" t="s">
        <v>33536</v>
      </c>
      <c r="D12612" s="53" t="s">
        <v>33872</v>
      </c>
    </row>
    <row r="12613" spans="1:4" ht="15" x14ac:dyDescent="0.25">
      <c r="A12613" s="53" t="s">
        <v>17082</v>
      </c>
      <c r="B12613" s="53">
        <v>10</v>
      </c>
      <c r="C12613" s="53" t="s">
        <v>33536</v>
      </c>
      <c r="D12613" s="53" t="s">
        <v>33872</v>
      </c>
    </row>
    <row r="12614" spans="1:4" ht="15" x14ac:dyDescent="0.25">
      <c r="A12614" s="53" t="s">
        <v>17083</v>
      </c>
      <c r="B12614" s="53">
        <v>10</v>
      </c>
      <c r="C12614" s="53" t="s">
        <v>33536</v>
      </c>
      <c r="D12614" s="53" t="s">
        <v>33872</v>
      </c>
    </row>
    <row r="12615" spans="1:4" ht="15" x14ac:dyDescent="0.25">
      <c r="A12615" s="53" t="s">
        <v>17084</v>
      </c>
      <c r="B12615" s="53">
        <v>10</v>
      </c>
      <c r="C12615" s="53" t="s">
        <v>33536</v>
      </c>
      <c r="D12615" s="53" t="s">
        <v>33872</v>
      </c>
    </row>
    <row r="12616" spans="1:4" ht="15" x14ac:dyDescent="0.25">
      <c r="A12616" s="53" t="s">
        <v>17085</v>
      </c>
      <c r="B12616" s="53">
        <v>10</v>
      </c>
      <c r="C12616" s="53" t="s">
        <v>33536</v>
      </c>
      <c r="D12616" s="53" t="s">
        <v>33872</v>
      </c>
    </row>
    <row r="12617" spans="1:4" ht="15" x14ac:dyDescent="0.25">
      <c r="A12617" s="53" t="s">
        <v>17086</v>
      </c>
      <c r="B12617" s="53">
        <v>10</v>
      </c>
      <c r="C12617" s="53" t="s">
        <v>33536</v>
      </c>
      <c r="D12617" s="53" t="s">
        <v>33872</v>
      </c>
    </row>
    <row r="12618" spans="1:4" ht="15" x14ac:dyDescent="0.25">
      <c r="A12618" s="53" t="s">
        <v>17087</v>
      </c>
      <c r="B12618" s="53">
        <v>10</v>
      </c>
      <c r="C12618" s="53" t="s">
        <v>33536</v>
      </c>
      <c r="D12618" s="53" t="s">
        <v>33872</v>
      </c>
    </row>
    <row r="12619" spans="1:4" ht="15" x14ac:dyDescent="0.25">
      <c r="A12619" s="53" t="s">
        <v>17088</v>
      </c>
      <c r="B12619" s="53">
        <v>10</v>
      </c>
      <c r="C12619" s="53" t="s">
        <v>33536</v>
      </c>
      <c r="D12619" s="53" t="s">
        <v>33872</v>
      </c>
    </row>
    <row r="12620" spans="1:4" ht="15" x14ac:dyDescent="0.25">
      <c r="A12620" s="53" t="s">
        <v>17089</v>
      </c>
      <c r="B12620" s="53">
        <v>30</v>
      </c>
      <c r="C12620" s="53" t="s">
        <v>33536</v>
      </c>
      <c r="D12620" s="53" t="s">
        <v>33872</v>
      </c>
    </row>
    <row r="12621" spans="1:4" ht="15" x14ac:dyDescent="0.25">
      <c r="A12621" s="53" t="s">
        <v>17090</v>
      </c>
      <c r="B12621" s="53">
        <v>30</v>
      </c>
      <c r="C12621" s="53" t="s">
        <v>33536</v>
      </c>
      <c r="D12621" s="53" t="s">
        <v>33872</v>
      </c>
    </row>
    <row r="12622" spans="1:4" ht="15" x14ac:dyDescent="0.25">
      <c r="A12622" s="53" t="s">
        <v>17091</v>
      </c>
      <c r="B12622" s="53">
        <v>10</v>
      </c>
      <c r="C12622" s="53" t="s">
        <v>33536</v>
      </c>
      <c r="D12622" s="53" t="s">
        <v>33872</v>
      </c>
    </row>
    <row r="12623" spans="1:4" ht="15" x14ac:dyDescent="0.25">
      <c r="A12623" s="53" t="s">
        <v>17092</v>
      </c>
      <c r="B12623" s="53">
        <v>10</v>
      </c>
      <c r="C12623" s="53" t="s">
        <v>33536</v>
      </c>
      <c r="D12623" s="53" t="s">
        <v>33872</v>
      </c>
    </row>
    <row r="12624" spans="1:4" ht="15" x14ac:dyDescent="0.25">
      <c r="A12624" s="53" t="s">
        <v>17093</v>
      </c>
      <c r="B12624" s="53">
        <v>10</v>
      </c>
      <c r="C12624" s="53" t="s">
        <v>33536</v>
      </c>
      <c r="D12624" s="53" t="s">
        <v>33872</v>
      </c>
    </row>
    <row r="12625" spans="1:4" ht="15" x14ac:dyDescent="0.25">
      <c r="A12625" s="53" t="s">
        <v>17094</v>
      </c>
      <c r="B12625" s="53">
        <v>10</v>
      </c>
      <c r="C12625" s="53" t="s">
        <v>33536</v>
      </c>
      <c r="D12625" s="53" t="s">
        <v>33872</v>
      </c>
    </row>
    <row r="12626" spans="1:4" ht="15" x14ac:dyDescent="0.25">
      <c r="A12626" s="53" t="s">
        <v>17095</v>
      </c>
      <c r="B12626" s="53">
        <v>10</v>
      </c>
      <c r="C12626" s="53" t="s">
        <v>33536</v>
      </c>
      <c r="D12626" s="53" t="s">
        <v>33872</v>
      </c>
    </row>
    <row r="12627" spans="1:4" ht="15" x14ac:dyDescent="0.25">
      <c r="A12627" s="53" t="s">
        <v>17096</v>
      </c>
      <c r="B12627" s="53">
        <v>10</v>
      </c>
      <c r="C12627" s="53" t="s">
        <v>33536</v>
      </c>
      <c r="D12627" s="53" t="s">
        <v>33872</v>
      </c>
    </row>
    <row r="12628" spans="1:4" ht="15" x14ac:dyDescent="0.25">
      <c r="A12628" s="53" t="s">
        <v>17097</v>
      </c>
      <c r="B12628" s="53">
        <v>10</v>
      </c>
      <c r="C12628" s="53" t="s">
        <v>33536</v>
      </c>
      <c r="D12628" s="53" t="s">
        <v>33872</v>
      </c>
    </row>
    <row r="12629" spans="1:4" ht="15" x14ac:dyDescent="0.25">
      <c r="A12629" s="53" t="s">
        <v>17098</v>
      </c>
      <c r="B12629" s="53">
        <v>10</v>
      </c>
      <c r="C12629" s="53" t="s">
        <v>33536</v>
      </c>
      <c r="D12629" s="53" t="s">
        <v>33872</v>
      </c>
    </row>
    <row r="12630" spans="1:4" ht="15" x14ac:dyDescent="0.25">
      <c r="A12630" s="53" t="s">
        <v>17099</v>
      </c>
      <c r="B12630" s="53">
        <v>15</v>
      </c>
      <c r="C12630" s="53" t="s">
        <v>33536</v>
      </c>
      <c r="D12630" s="53" t="s">
        <v>33872</v>
      </c>
    </row>
    <row r="12631" spans="1:4" ht="15" x14ac:dyDescent="0.25">
      <c r="A12631" s="53" t="s">
        <v>17100</v>
      </c>
      <c r="B12631" s="53">
        <v>15</v>
      </c>
      <c r="C12631" s="53" t="s">
        <v>33536</v>
      </c>
      <c r="D12631" s="53" t="s">
        <v>33872</v>
      </c>
    </row>
    <row r="12632" spans="1:4" ht="15" x14ac:dyDescent="0.25">
      <c r="A12632" s="53" t="s">
        <v>17101</v>
      </c>
      <c r="B12632" s="53">
        <v>15</v>
      </c>
      <c r="C12632" s="53" t="s">
        <v>33536</v>
      </c>
      <c r="D12632" s="53" t="s">
        <v>33872</v>
      </c>
    </row>
    <row r="12633" spans="1:4" ht="15" x14ac:dyDescent="0.25">
      <c r="A12633" s="53" t="s">
        <v>17102</v>
      </c>
      <c r="B12633" s="53">
        <v>15</v>
      </c>
      <c r="C12633" s="53" t="s">
        <v>33536</v>
      </c>
      <c r="D12633" s="53" t="s">
        <v>33872</v>
      </c>
    </row>
    <row r="12634" spans="1:4" ht="15" x14ac:dyDescent="0.25">
      <c r="A12634" s="53" t="s">
        <v>17103</v>
      </c>
      <c r="B12634" s="53">
        <v>15</v>
      </c>
      <c r="C12634" s="53" t="s">
        <v>33536</v>
      </c>
      <c r="D12634" s="53" t="s">
        <v>33872</v>
      </c>
    </row>
    <row r="12635" spans="1:4" ht="15" x14ac:dyDescent="0.25">
      <c r="A12635" s="53" t="s">
        <v>17104</v>
      </c>
      <c r="B12635" s="53">
        <v>15</v>
      </c>
      <c r="C12635" s="53" t="s">
        <v>33536</v>
      </c>
      <c r="D12635" s="53" t="s">
        <v>33872</v>
      </c>
    </row>
    <row r="12636" spans="1:4" ht="15" x14ac:dyDescent="0.25">
      <c r="A12636" s="53" t="s">
        <v>17105</v>
      </c>
      <c r="B12636" s="53">
        <v>15</v>
      </c>
      <c r="C12636" s="53" t="s">
        <v>33536</v>
      </c>
      <c r="D12636" s="53" t="s">
        <v>33872</v>
      </c>
    </row>
    <row r="12637" spans="1:4" ht="15" x14ac:dyDescent="0.25">
      <c r="A12637" s="53" t="s">
        <v>17106</v>
      </c>
      <c r="B12637" s="53">
        <v>15</v>
      </c>
      <c r="C12637" s="53" t="s">
        <v>33536</v>
      </c>
      <c r="D12637" s="53" t="s">
        <v>33872</v>
      </c>
    </row>
    <row r="12638" spans="1:4" ht="15" x14ac:dyDescent="0.25">
      <c r="A12638" s="53" t="s">
        <v>17107</v>
      </c>
      <c r="B12638" s="53">
        <v>15</v>
      </c>
      <c r="C12638" s="53" t="s">
        <v>33536</v>
      </c>
      <c r="D12638" s="53" t="s">
        <v>33873</v>
      </c>
    </row>
    <row r="12639" spans="1:4" ht="15" x14ac:dyDescent="0.25">
      <c r="A12639" s="53" t="s">
        <v>17108</v>
      </c>
      <c r="B12639" s="53">
        <v>15</v>
      </c>
      <c r="C12639" s="53" t="s">
        <v>33536</v>
      </c>
      <c r="D12639" s="53" t="s">
        <v>33873</v>
      </c>
    </row>
    <row r="12640" spans="1:4" ht="15" x14ac:dyDescent="0.25">
      <c r="A12640" s="53" t="s">
        <v>17109</v>
      </c>
      <c r="B12640" s="53">
        <v>15</v>
      </c>
      <c r="C12640" s="53" t="s">
        <v>33536</v>
      </c>
      <c r="D12640" s="53" t="s">
        <v>33873</v>
      </c>
    </row>
    <row r="12641" spans="1:4" ht="15" x14ac:dyDescent="0.25">
      <c r="A12641" s="53" t="s">
        <v>17110</v>
      </c>
      <c r="B12641" s="53">
        <v>15</v>
      </c>
      <c r="C12641" s="53" t="s">
        <v>33536</v>
      </c>
      <c r="D12641" s="53" t="s">
        <v>33873</v>
      </c>
    </row>
    <row r="12642" spans="1:4" ht="15" x14ac:dyDescent="0.25">
      <c r="A12642" s="53" t="s">
        <v>17111</v>
      </c>
      <c r="B12642" s="53">
        <v>15</v>
      </c>
      <c r="C12642" s="53" t="s">
        <v>33536</v>
      </c>
      <c r="D12642" s="53" t="s">
        <v>33873</v>
      </c>
    </row>
    <row r="12643" spans="1:4" ht="15" x14ac:dyDescent="0.25">
      <c r="A12643" s="53" t="s">
        <v>17112</v>
      </c>
      <c r="B12643" s="53">
        <v>15</v>
      </c>
      <c r="C12643" s="53" t="s">
        <v>33536</v>
      </c>
      <c r="D12643" s="53" t="s">
        <v>33873</v>
      </c>
    </row>
    <row r="12644" spans="1:4" ht="15" x14ac:dyDescent="0.25">
      <c r="A12644" s="53" t="s">
        <v>17113</v>
      </c>
      <c r="B12644" s="53">
        <v>15</v>
      </c>
      <c r="C12644" s="53" t="s">
        <v>33536</v>
      </c>
      <c r="D12644" s="53" t="s">
        <v>33873</v>
      </c>
    </row>
    <row r="12645" spans="1:4" ht="15" x14ac:dyDescent="0.25">
      <c r="A12645" s="53" t="s">
        <v>17114</v>
      </c>
      <c r="B12645" s="53">
        <v>15</v>
      </c>
      <c r="C12645" s="53" t="s">
        <v>33536</v>
      </c>
      <c r="D12645" s="53" t="s">
        <v>33873</v>
      </c>
    </row>
    <row r="12646" spans="1:4" ht="15" x14ac:dyDescent="0.25">
      <c r="A12646" s="53" t="s">
        <v>33162</v>
      </c>
      <c r="B12646" s="53">
        <v>15</v>
      </c>
      <c r="C12646" s="53" t="s">
        <v>33536</v>
      </c>
      <c r="D12646" s="53" t="s">
        <v>33873</v>
      </c>
    </row>
    <row r="12647" spans="1:4" ht="15" x14ac:dyDescent="0.25">
      <c r="A12647" s="53" t="s">
        <v>17115</v>
      </c>
      <c r="B12647" s="53">
        <v>30</v>
      </c>
      <c r="C12647" s="53" t="s">
        <v>33536</v>
      </c>
      <c r="D12647" s="53" t="s">
        <v>33873</v>
      </c>
    </row>
    <row r="12648" spans="1:4" ht="15" x14ac:dyDescent="0.25">
      <c r="A12648" s="53" t="s">
        <v>17116</v>
      </c>
      <c r="B12648" s="53">
        <v>30</v>
      </c>
      <c r="C12648" s="53" t="s">
        <v>33536</v>
      </c>
      <c r="D12648" s="53" t="s">
        <v>33872</v>
      </c>
    </row>
    <row r="12649" spans="1:4" ht="15" x14ac:dyDescent="0.25">
      <c r="A12649" s="53" t="s">
        <v>17117</v>
      </c>
      <c r="B12649" s="53">
        <v>10</v>
      </c>
      <c r="C12649" s="53" t="s">
        <v>33536</v>
      </c>
      <c r="D12649" s="53" t="s">
        <v>33872</v>
      </c>
    </row>
    <row r="12650" spans="1:4" ht="15" x14ac:dyDescent="0.25">
      <c r="A12650" s="53" t="s">
        <v>17118</v>
      </c>
      <c r="B12650" s="53">
        <v>10</v>
      </c>
      <c r="C12650" s="53" t="s">
        <v>33536</v>
      </c>
      <c r="D12650" s="53" t="s">
        <v>33872</v>
      </c>
    </row>
    <row r="12651" spans="1:4" ht="15" x14ac:dyDescent="0.25">
      <c r="A12651" s="53" t="s">
        <v>17119</v>
      </c>
      <c r="B12651" s="53">
        <v>10</v>
      </c>
      <c r="C12651" s="53" t="s">
        <v>33536</v>
      </c>
      <c r="D12651" s="53" t="s">
        <v>33872</v>
      </c>
    </row>
    <row r="12652" spans="1:4" ht="15" x14ac:dyDescent="0.25">
      <c r="A12652" s="53" t="s">
        <v>17120</v>
      </c>
      <c r="B12652" s="53">
        <v>10</v>
      </c>
      <c r="C12652" s="53" t="s">
        <v>33536</v>
      </c>
      <c r="D12652" s="53" t="s">
        <v>33872</v>
      </c>
    </row>
    <row r="12653" spans="1:4" ht="15" x14ac:dyDescent="0.25">
      <c r="A12653" s="53" t="s">
        <v>17121</v>
      </c>
      <c r="B12653" s="53">
        <v>10</v>
      </c>
      <c r="C12653" s="53" t="s">
        <v>33536</v>
      </c>
      <c r="D12653" s="53" t="s">
        <v>33872</v>
      </c>
    </row>
    <row r="12654" spans="1:4" ht="15" x14ac:dyDescent="0.25">
      <c r="A12654" s="53" t="s">
        <v>17122</v>
      </c>
      <c r="B12654" s="53">
        <v>10</v>
      </c>
      <c r="C12654" s="53" t="s">
        <v>33536</v>
      </c>
      <c r="D12654" s="53" t="s">
        <v>33872</v>
      </c>
    </row>
    <row r="12655" spans="1:4" ht="15" x14ac:dyDescent="0.25">
      <c r="A12655" s="53" t="s">
        <v>17123</v>
      </c>
      <c r="B12655" s="53">
        <v>10</v>
      </c>
      <c r="C12655" s="53"/>
      <c r="D12655" s="53" t="s">
        <v>33872</v>
      </c>
    </row>
    <row r="12656" spans="1:4" ht="15" x14ac:dyDescent="0.25">
      <c r="A12656" s="53" t="s">
        <v>17124</v>
      </c>
      <c r="B12656" s="53">
        <v>15</v>
      </c>
      <c r="C12656" s="53" t="s">
        <v>33536</v>
      </c>
      <c r="D12656" s="53" t="s">
        <v>33872</v>
      </c>
    </row>
    <row r="12657" spans="1:4" ht="15" x14ac:dyDescent="0.25">
      <c r="A12657" s="53" t="s">
        <v>17125</v>
      </c>
      <c r="B12657" s="53">
        <v>15</v>
      </c>
      <c r="C12657" s="53" t="s">
        <v>33536</v>
      </c>
      <c r="D12657" s="53" t="s">
        <v>33872</v>
      </c>
    </row>
    <row r="12658" spans="1:4" ht="15" x14ac:dyDescent="0.25">
      <c r="A12658" s="53" t="s">
        <v>17126</v>
      </c>
      <c r="B12658" s="53">
        <v>30</v>
      </c>
      <c r="C12658" s="53" t="s">
        <v>33536</v>
      </c>
      <c r="D12658" s="53" t="s">
        <v>33872</v>
      </c>
    </row>
    <row r="12659" spans="1:4" ht="15" x14ac:dyDescent="0.25">
      <c r="A12659" s="53" t="s">
        <v>17127</v>
      </c>
      <c r="B12659" s="53">
        <v>15</v>
      </c>
      <c r="C12659" s="53" t="s">
        <v>33536</v>
      </c>
      <c r="D12659" s="53" t="s">
        <v>33872</v>
      </c>
    </row>
    <row r="12660" spans="1:4" ht="15" x14ac:dyDescent="0.25">
      <c r="A12660" s="53" t="s">
        <v>17128</v>
      </c>
      <c r="B12660" s="53">
        <v>15</v>
      </c>
      <c r="C12660" s="53" t="s">
        <v>33536</v>
      </c>
      <c r="D12660" s="53" t="s">
        <v>33872</v>
      </c>
    </row>
    <row r="12661" spans="1:4" ht="15" x14ac:dyDescent="0.25">
      <c r="A12661" s="53" t="s">
        <v>17129</v>
      </c>
      <c r="B12661" s="53">
        <v>15</v>
      </c>
      <c r="C12661" s="53" t="s">
        <v>33536</v>
      </c>
      <c r="D12661" s="53" t="s">
        <v>33872</v>
      </c>
    </row>
    <row r="12662" spans="1:4" ht="15" x14ac:dyDescent="0.25">
      <c r="A12662" s="53" t="s">
        <v>17130</v>
      </c>
      <c r="B12662" s="53">
        <v>15</v>
      </c>
      <c r="C12662" s="53" t="s">
        <v>33536</v>
      </c>
      <c r="D12662" s="53" t="s">
        <v>33872</v>
      </c>
    </row>
    <row r="12663" spans="1:4" ht="15" x14ac:dyDescent="0.25">
      <c r="A12663" s="53" t="s">
        <v>17131</v>
      </c>
      <c r="B12663" s="53">
        <v>30</v>
      </c>
      <c r="C12663" s="53" t="s">
        <v>33536</v>
      </c>
      <c r="D12663" s="53" t="s">
        <v>33872</v>
      </c>
    </row>
    <row r="12664" spans="1:4" ht="15" x14ac:dyDescent="0.25">
      <c r="A12664" s="53" t="s">
        <v>17132</v>
      </c>
      <c r="B12664" s="53">
        <v>30</v>
      </c>
      <c r="C12664" s="53"/>
      <c r="D12664" s="53" t="s">
        <v>33872</v>
      </c>
    </row>
    <row r="12665" spans="1:4" ht="15" x14ac:dyDescent="0.25">
      <c r="A12665" s="53" t="s">
        <v>17133</v>
      </c>
      <c r="B12665" s="53">
        <v>30</v>
      </c>
      <c r="C12665" s="53"/>
      <c r="D12665" s="53" t="s">
        <v>33872</v>
      </c>
    </row>
    <row r="12666" spans="1:4" ht="15" x14ac:dyDescent="0.25">
      <c r="A12666" s="53" t="s">
        <v>17134</v>
      </c>
      <c r="B12666" s="53">
        <v>30</v>
      </c>
      <c r="C12666" s="53" t="s">
        <v>33536</v>
      </c>
      <c r="D12666" s="53" t="s">
        <v>33872</v>
      </c>
    </row>
    <row r="12667" spans="1:4" ht="15" x14ac:dyDescent="0.25">
      <c r="A12667" s="53" t="s">
        <v>17135</v>
      </c>
      <c r="B12667" s="53">
        <v>30</v>
      </c>
      <c r="C12667" s="53" t="s">
        <v>33536</v>
      </c>
      <c r="D12667" s="53" t="s">
        <v>33872</v>
      </c>
    </row>
    <row r="12668" spans="1:4" ht="15" x14ac:dyDescent="0.25">
      <c r="A12668" s="53" t="s">
        <v>17136</v>
      </c>
      <c r="B12668" s="53">
        <v>20</v>
      </c>
      <c r="C12668" s="53" t="s">
        <v>33536</v>
      </c>
      <c r="D12668" s="53" t="s">
        <v>33872</v>
      </c>
    </row>
    <row r="12669" spans="1:4" ht="15" x14ac:dyDescent="0.25">
      <c r="A12669" s="53" t="s">
        <v>17137</v>
      </c>
      <c r="B12669" s="53">
        <v>20</v>
      </c>
      <c r="C12669" s="53" t="s">
        <v>33536</v>
      </c>
      <c r="D12669" s="53" t="s">
        <v>33872</v>
      </c>
    </row>
    <row r="12670" spans="1:4" ht="15" x14ac:dyDescent="0.25">
      <c r="A12670" s="53" t="s">
        <v>17138</v>
      </c>
      <c r="B12670" s="53">
        <v>20</v>
      </c>
      <c r="C12670" s="53" t="s">
        <v>33536</v>
      </c>
      <c r="D12670" s="53" t="s">
        <v>33872</v>
      </c>
    </row>
    <row r="12671" spans="1:4" ht="15" x14ac:dyDescent="0.25">
      <c r="A12671" s="53" t="s">
        <v>17139</v>
      </c>
      <c r="B12671" s="53">
        <v>30</v>
      </c>
      <c r="C12671" s="53"/>
      <c r="D12671" s="53" t="s">
        <v>33872</v>
      </c>
    </row>
    <row r="12672" spans="1:4" ht="15" x14ac:dyDescent="0.25">
      <c r="A12672" s="53" t="s">
        <v>17140</v>
      </c>
      <c r="B12672" s="53">
        <v>30</v>
      </c>
      <c r="C12672" s="53" t="s">
        <v>33536</v>
      </c>
      <c r="D12672" s="53" t="s">
        <v>33872</v>
      </c>
    </row>
    <row r="12673" spans="1:4" ht="15" x14ac:dyDescent="0.25">
      <c r="A12673" s="53" t="s">
        <v>17141</v>
      </c>
      <c r="B12673" s="53">
        <v>15</v>
      </c>
      <c r="C12673" s="53" t="s">
        <v>33536</v>
      </c>
      <c r="D12673" s="53" t="s">
        <v>33872</v>
      </c>
    </row>
    <row r="12674" spans="1:4" ht="15" x14ac:dyDescent="0.25">
      <c r="A12674" s="53" t="s">
        <v>17142</v>
      </c>
      <c r="B12674" s="53">
        <v>15</v>
      </c>
      <c r="C12674" s="53" t="s">
        <v>33536</v>
      </c>
      <c r="D12674" s="53" t="s">
        <v>33872</v>
      </c>
    </row>
    <row r="12675" spans="1:4" ht="15" x14ac:dyDescent="0.25">
      <c r="A12675" s="53" t="s">
        <v>17143</v>
      </c>
      <c r="B12675" s="53">
        <v>15</v>
      </c>
      <c r="C12675" s="53" t="s">
        <v>33536</v>
      </c>
      <c r="D12675" s="53" t="s">
        <v>33872</v>
      </c>
    </row>
    <row r="12676" spans="1:4" ht="15" x14ac:dyDescent="0.25">
      <c r="A12676" s="53" t="s">
        <v>17144</v>
      </c>
      <c r="B12676" s="53">
        <v>15</v>
      </c>
      <c r="C12676" s="53" t="s">
        <v>33536</v>
      </c>
      <c r="D12676" s="53" t="s">
        <v>33872</v>
      </c>
    </row>
    <row r="12677" spans="1:4" ht="15" x14ac:dyDescent="0.25">
      <c r="A12677" s="53" t="s">
        <v>17145</v>
      </c>
      <c r="B12677" s="53">
        <v>30</v>
      </c>
      <c r="C12677" s="53" t="s">
        <v>33536</v>
      </c>
      <c r="D12677" s="53" t="s">
        <v>33872</v>
      </c>
    </row>
    <row r="12678" spans="1:4" ht="15" x14ac:dyDescent="0.25">
      <c r="A12678" s="53" t="s">
        <v>17146</v>
      </c>
      <c r="B12678" s="53">
        <v>30</v>
      </c>
      <c r="C12678" s="53" t="s">
        <v>33536</v>
      </c>
      <c r="D12678" s="53" t="s">
        <v>33873</v>
      </c>
    </row>
    <row r="12679" spans="1:4" ht="15" x14ac:dyDescent="0.25">
      <c r="A12679" s="53" t="s">
        <v>17147</v>
      </c>
      <c r="B12679" s="53">
        <v>0</v>
      </c>
      <c r="C12679" s="53" t="s">
        <v>33536</v>
      </c>
      <c r="D12679" s="53" t="s">
        <v>33872</v>
      </c>
    </row>
    <row r="12680" spans="1:4" ht="15" x14ac:dyDescent="0.25">
      <c r="A12680" s="53" t="s">
        <v>17148</v>
      </c>
      <c r="B12680" s="53">
        <v>30</v>
      </c>
      <c r="C12680" s="53" t="s">
        <v>33536</v>
      </c>
      <c r="D12680" s="53" t="s">
        <v>33872</v>
      </c>
    </row>
    <row r="12681" spans="1:4" ht="15" x14ac:dyDescent="0.25">
      <c r="A12681" s="53" t="s">
        <v>17149</v>
      </c>
      <c r="B12681" s="53">
        <v>0</v>
      </c>
      <c r="C12681" s="53" t="s">
        <v>33536</v>
      </c>
      <c r="D12681" s="53" t="s">
        <v>33872</v>
      </c>
    </row>
    <row r="12682" spans="1:4" ht="15" x14ac:dyDescent="0.25">
      <c r="A12682" s="53" t="s">
        <v>17150</v>
      </c>
      <c r="B12682" s="53">
        <v>30</v>
      </c>
      <c r="C12682" s="53" t="s">
        <v>33536</v>
      </c>
      <c r="D12682" s="53" t="s">
        <v>33872</v>
      </c>
    </row>
    <row r="12683" spans="1:4" ht="15" x14ac:dyDescent="0.25">
      <c r="A12683" s="53" t="s">
        <v>17151</v>
      </c>
      <c r="B12683" s="53">
        <v>10</v>
      </c>
      <c r="C12683" s="53" t="s">
        <v>33536</v>
      </c>
      <c r="D12683" s="53" t="s">
        <v>33872</v>
      </c>
    </row>
    <row r="12684" spans="1:4" ht="15" x14ac:dyDescent="0.25">
      <c r="A12684" s="53" t="s">
        <v>17152</v>
      </c>
      <c r="B12684" s="53">
        <v>15</v>
      </c>
      <c r="C12684" s="53" t="s">
        <v>33536</v>
      </c>
      <c r="D12684" s="53" t="s">
        <v>33872</v>
      </c>
    </row>
    <row r="12685" spans="1:4" ht="15" x14ac:dyDescent="0.25">
      <c r="A12685" s="53" t="s">
        <v>17153</v>
      </c>
      <c r="B12685" s="53">
        <v>5</v>
      </c>
      <c r="C12685" s="53" t="s">
        <v>33536</v>
      </c>
      <c r="D12685" s="53" t="s">
        <v>33872</v>
      </c>
    </row>
    <row r="12686" spans="1:4" ht="15" x14ac:dyDescent="0.25">
      <c r="A12686" s="53" t="s">
        <v>17154</v>
      </c>
      <c r="B12686" s="53">
        <v>10</v>
      </c>
      <c r="C12686" s="53" t="s">
        <v>33536</v>
      </c>
      <c r="D12686" s="53" t="s">
        <v>33872</v>
      </c>
    </row>
    <row r="12687" spans="1:4" ht="15" x14ac:dyDescent="0.25">
      <c r="A12687" s="53" t="s">
        <v>17155</v>
      </c>
      <c r="B12687" s="53">
        <v>10</v>
      </c>
      <c r="C12687" s="53" t="s">
        <v>33536</v>
      </c>
      <c r="D12687" s="53" t="s">
        <v>33872</v>
      </c>
    </row>
    <row r="12688" spans="1:4" ht="15" x14ac:dyDescent="0.25">
      <c r="A12688" s="53" t="s">
        <v>17156</v>
      </c>
      <c r="B12688" s="53">
        <v>10</v>
      </c>
      <c r="C12688" s="53" t="s">
        <v>33536</v>
      </c>
      <c r="D12688" s="53" t="s">
        <v>33872</v>
      </c>
    </row>
    <row r="12689" spans="1:4" ht="15" x14ac:dyDescent="0.25">
      <c r="A12689" s="53" t="s">
        <v>17157</v>
      </c>
      <c r="B12689" s="53">
        <v>10</v>
      </c>
      <c r="C12689" s="53" t="s">
        <v>33536</v>
      </c>
      <c r="D12689" s="53" t="s">
        <v>33872</v>
      </c>
    </row>
    <row r="12690" spans="1:4" ht="15" x14ac:dyDescent="0.25">
      <c r="A12690" s="53" t="s">
        <v>17158</v>
      </c>
      <c r="B12690" s="53">
        <v>10</v>
      </c>
      <c r="C12690" s="53" t="s">
        <v>33536</v>
      </c>
      <c r="D12690" s="53" t="s">
        <v>33872</v>
      </c>
    </row>
    <row r="12691" spans="1:4" ht="15" x14ac:dyDescent="0.25">
      <c r="A12691" s="53" t="s">
        <v>17159</v>
      </c>
      <c r="B12691" s="53">
        <v>0</v>
      </c>
      <c r="C12691" s="53" t="s">
        <v>33536</v>
      </c>
      <c r="D12691" s="53" t="s">
        <v>33872</v>
      </c>
    </row>
    <row r="12692" spans="1:4" ht="15" x14ac:dyDescent="0.25">
      <c r="A12692" s="53" t="s">
        <v>17160</v>
      </c>
      <c r="B12692" s="53">
        <v>0</v>
      </c>
      <c r="C12692" s="53" t="s">
        <v>33536</v>
      </c>
      <c r="D12692" s="53" t="s">
        <v>33872</v>
      </c>
    </row>
    <row r="12693" spans="1:4" ht="15" x14ac:dyDescent="0.25">
      <c r="A12693" s="53" t="s">
        <v>17161</v>
      </c>
      <c r="B12693" s="53">
        <v>0</v>
      </c>
      <c r="C12693" s="53" t="s">
        <v>33536</v>
      </c>
      <c r="D12693" s="53" t="s">
        <v>33872</v>
      </c>
    </row>
    <row r="12694" spans="1:4" ht="15" x14ac:dyDescent="0.25">
      <c r="A12694" s="53" t="s">
        <v>17162</v>
      </c>
      <c r="B12694" s="53">
        <v>0</v>
      </c>
      <c r="C12694" s="53" t="s">
        <v>33536</v>
      </c>
      <c r="D12694" s="53" t="s">
        <v>33872</v>
      </c>
    </row>
    <row r="12695" spans="1:4" ht="15" x14ac:dyDescent="0.25">
      <c r="A12695" s="53" t="s">
        <v>17163</v>
      </c>
      <c r="B12695" s="53">
        <v>0</v>
      </c>
      <c r="C12695" s="53" t="s">
        <v>33536</v>
      </c>
      <c r="D12695" s="53" t="s">
        <v>33872</v>
      </c>
    </row>
    <row r="12696" spans="1:4" ht="15" x14ac:dyDescent="0.25">
      <c r="A12696" s="53" t="s">
        <v>17164</v>
      </c>
      <c r="B12696" s="53">
        <v>0</v>
      </c>
      <c r="C12696" s="53" t="s">
        <v>33536</v>
      </c>
      <c r="D12696" s="53" t="s">
        <v>33872</v>
      </c>
    </row>
    <row r="12697" spans="1:4" ht="15" x14ac:dyDescent="0.25">
      <c r="A12697" s="53" t="s">
        <v>17165</v>
      </c>
      <c r="B12697" s="53">
        <v>0</v>
      </c>
      <c r="C12697" s="53" t="s">
        <v>33536</v>
      </c>
      <c r="D12697" s="53" t="s">
        <v>33872</v>
      </c>
    </row>
    <row r="12698" spans="1:4" ht="15" x14ac:dyDescent="0.25">
      <c r="A12698" s="53" t="s">
        <v>17166</v>
      </c>
      <c r="B12698" s="53">
        <v>0</v>
      </c>
      <c r="C12698" s="53" t="s">
        <v>33536</v>
      </c>
      <c r="D12698" s="53" t="s">
        <v>33872</v>
      </c>
    </row>
    <row r="12699" spans="1:4" ht="15" x14ac:dyDescent="0.25">
      <c r="A12699" s="53" t="s">
        <v>17167</v>
      </c>
      <c r="B12699" s="53">
        <v>0</v>
      </c>
      <c r="C12699" s="53" t="s">
        <v>33536</v>
      </c>
      <c r="D12699" s="53" t="s">
        <v>33872</v>
      </c>
    </row>
    <row r="12700" spans="1:4" ht="15" x14ac:dyDescent="0.25">
      <c r="A12700" s="53" t="s">
        <v>17168</v>
      </c>
      <c r="B12700" s="53">
        <v>0</v>
      </c>
      <c r="C12700" s="53" t="s">
        <v>33536</v>
      </c>
      <c r="D12700" s="53" t="s">
        <v>33872</v>
      </c>
    </row>
    <row r="12701" spans="1:4" ht="15" x14ac:dyDescent="0.25">
      <c r="A12701" s="53" t="s">
        <v>17169</v>
      </c>
      <c r="B12701" s="53">
        <v>0</v>
      </c>
      <c r="C12701" s="53" t="s">
        <v>33536</v>
      </c>
      <c r="D12701" s="53" t="s">
        <v>33872</v>
      </c>
    </row>
    <row r="12702" spans="1:4" ht="15" x14ac:dyDescent="0.25">
      <c r="A12702" s="53" t="s">
        <v>17170</v>
      </c>
      <c r="B12702" s="53">
        <v>0</v>
      </c>
      <c r="C12702" s="53" t="s">
        <v>33536</v>
      </c>
      <c r="D12702" s="53" t="s">
        <v>33872</v>
      </c>
    </row>
    <row r="12703" spans="1:4" ht="15" x14ac:dyDescent="0.25">
      <c r="A12703" s="53" t="s">
        <v>17171</v>
      </c>
      <c r="B12703" s="53">
        <v>0</v>
      </c>
      <c r="C12703" s="53" t="s">
        <v>33536</v>
      </c>
      <c r="D12703" s="53" t="s">
        <v>33872</v>
      </c>
    </row>
    <row r="12704" spans="1:4" ht="15" x14ac:dyDescent="0.25">
      <c r="A12704" s="53" t="s">
        <v>17172</v>
      </c>
      <c r="B12704" s="53">
        <v>0</v>
      </c>
      <c r="C12704" s="53" t="s">
        <v>33536</v>
      </c>
      <c r="D12704" s="53" t="s">
        <v>33872</v>
      </c>
    </row>
    <row r="12705" spans="1:4" ht="15" x14ac:dyDescent="0.25">
      <c r="A12705" s="53" t="s">
        <v>17173</v>
      </c>
      <c r="B12705" s="53">
        <v>0</v>
      </c>
      <c r="C12705" s="53" t="s">
        <v>33536</v>
      </c>
      <c r="D12705" s="53" t="s">
        <v>33872</v>
      </c>
    </row>
    <row r="12706" spans="1:4" ht="15" x14ac:dyDescent="0.25">
      <c r="A12706" s="53" t="s">
        <v>17174</v>
      </c>
      <c r="B12706" s="53">
        <v>0</v>
      </c>
      <c r="C12706" s="53" t="s">
        <v>33536</v>
      </c>
      <c r="D12706" s="53" t="s">
        <v>33872</v>
      </c>
    </row>
    <row r="12707" spans="1:4" ht="15" x14ac:dyDescent="0.25">
      <c r="A12707" s="53" t="s">
        <v>17175</v>
      </c>
      <c r="B12707" s="53">
        <v>0</v>
      </c>
      <c r="C12707" s="53" t="s">
        <v>33536</v>
      </c>
      <c r="D12707" s="53" t="s">
        <v>33872</v>
      </c>
    </row>
    <row r="12708" spans="1:4" ht="15" x14ac:dyDescent="0.25">
      <c r="A12708" s="53" t="s">
        <v>17176</v>
      </c>
      <c r="B12708" s="53">
        <v>0</v>
      </c>
      <c r="C12708" s="53" t="s">
        <v>33536</v>
      </c>
      <c r="D12708" s="53" t="s">
        <v>33872</v>
      </c>
    </row>
    <row r="12709" spans="1:4" ht="15" x14ac:dyDescent="0.25">
      <c r="A12709" s="53" t="s">
        <v>17177</v>
      </c>
      <c r="B12709" s="53">
        <v>0</v>
      </c>
      <c r="C12709" s="53" t="s">
        <v>33536</v>
      </c>
      <c r="D12709" s="53" t="s">
        <v>33872</v>
      </c>
    </row>
    <row r="12710" spans="1:4" ht="15" x14ac:dyDescent="0.25">
      <c r="A12710" s="53" t="s">
        <v>17178</v>
      </c>
      <c r="B12710" s="53">
        <v>0</v>
      </c>
      <c r="C12710" s="53" t="s">
        <v>33536</v>
      </c>
      <c r="D12710" s="53" t="s">
        <v>33872</v>
      </c>
    </row>
    <row r="12711" spans="1:4" ht="15" x14ac:dyDescent="0.25">
      <c r="A12711" s="53" t="s">
        <v>17179</v>
      </c>
      <c r="B12711" s="53">
        <v>0</v>
      </c>
      <c r="C12711" s="53" t="s">
        <v>33536</v>
      </c>
      <c r="D12711" s="53" t="s">
        <v>33872</v>
      </c>
    </row>
    <row r="12712" spans="1:4" ht="15" x14ac:dyDescent="0.25">
      <c r="A12712" s="53" t="s">
        <v>17180</v>
      </c>
      <c r="B12712" s="53">
        <v>0</v>
      </c>
      <c r="C12712" s="53" t="s">
        <v>33536</v>
      </c>
      <c r="D12712" s="53" t="s">
        <v>33872</v>
      </c>
    </row>
    <row r="12713" spans="1:4" ht="15" x14ac:dyDescent="0.25">
      <c r="A12713" s="53" t="s">
        <v>17181</v>
      </c>
      <c r="B12713" s="53">
        <v>0</v>
      </c>
      <c r="C12713" s="53" t="s">
        <v>33536</v>
      </c>
      <c r="D12713" s="53" t="s">
        <v>33872</v>
      </c>
    </row>
    <row r="12714" spans="1:4" ht="15" x14ac:dyDescent="0.25">
      <c r="A12714" s="53" t="s">
        <v>17182</v>
      </c>
      <c r="B12714" s="53">
        <v>0</v>
      </c>
      <c r="C12714" s="53" t="s">
        <v>33536</v>
      </c>
      <c r="D12714" s="53" t="s">
        <v>33872</v>
      </c>
    </row>
    <row r="12715" spans="1:4" ht="15" x14ac:dyDescent="0.25">
      <c r="A12715" s="53" t="s">
        <v>17183</v>
      </c>
      <c r="B12715" s="53">
        <v>0</v>
      </c>
      <c r="C12715" s="53" t="s">
        <v>33536</v>
      </c>
      <c r="D12715" s="53" t="s">
        <v>33872</v>
      </c>
    </row>
    <row r="12716" spans="1:4" ht="15" x14ac:dyDescent="0.25">
      <c r="A12716" s="53" t="s">
        <v>17184</v>
      </c>
      <c r="B12716" s="53">
        <v>0</v>
      </c>
      <c r="C12716" s="53" t="s">
        <v>33536</v>
      </c>
      <c r="D12716" s="53" t="s">
        <v>33872</v>
      </c>
    </row>
    <row r="12717" spans="1:4" ht="15" x14ac:dyDescent="0.25">
      <c r="A12717" s="53" t="s">
        <v>17185</v>
      </c>
      <c r="B12717" s="53">
        <v>0</v>
      </c>
      <c r="C12717" s="53" t="s">
        <v>33536</v>
      </c>
      <c r="D12717" s="53" t="s">
        <v>33872</v>
      </c>
    </row>
    <row r="12718" spans="1:4" ht="15" x14ac:dyDescent="0.25">
      <c r="A12718" s="53" t="s">
        <v>17186</v>
      </c>
      <c r="B12718" s="53">
        <v>0</v>
      </c>
      <c r="C12718" s="53" t="s">
        <v>33536</v>
      </c>
      <c r="D12718" s="53" t="s">
        <v>33872</v>
      </c>
    </row>
    <row r="12719" spans="1:4" ht="15" x14ac:dyDescent="0.25">
      <c r="A12719" s="53" t="s">
        <v>17187</v>
      </c>
      <c r="B12719" s="53">
        <v>0</v>
      </c>
      <c r="C12719" s="53" t="s">
        <v>33536</v>
      </c>
      <c r="D12719" s="53" t="s">
        <v>33872</v>
      </c>
    </row>
    <row r="12720" spans="1:4" ht="15" x14ac:dyDescent="0.25">
      <c r="A12720" s="53" t="s">
        <v>17188</v>
      </c>
      <c r="B12720" s="53">
        <v>0</v>
      </c>
      <c r="C12720" s="53" t="s">
        <v>33536</v>
      </c>
      <c r="D12720" s="53" t="s">
        <v>33872</v>
      </c>
    </row>
    <row r="12721" spans="1:4" ht="15" x14ac:dyDescent="0.25">
      <c r="A12721" s="53" t="s">
        <v>17189</v>
      </c>
      <c r="B12721" s="53">
        <v>0</v>
      </c>
      <c r="C12721" s="53" t="s">
        <v>33536</v>
      </c>
      <c r="D12721" s="53" t="s">
        <v>33872</v>
      </c>
    </row>
    <row r="12722" spans="1:4" ht="15" x14ac:dyDescent="0.25">
      <c r="A12722" s="53" t="s">
        <v>17190</v>
      </c>
      <c r="B12722" s="53">
        <v>0</v>
      </c>
      <c r="C12722" s="53" t="s">
        <v>33536</v>
      </c>
      <c r="D12722" s="53" t="s">
        <v>33872</v>
      </c>
    </row>
    <row r="12723" spans="1:4" ht="15" x14ac:dyDescent="0.25">
      <c r="A12723" s="53" t="s">
        <v>17191</v>
      </c>
      <c r="B12723" s="53">
        <v>0</v>
      </c>
      <c r="C12723" s="53" t="s">
        <v>33536</v>
      </c>
      <c r="D12723" s="53" t="s">
        <v>33872</v>
      </c>
    </row>
    <row r="12724" spans="1:4" ht="15" x14ac:dyDescent="0.25">
      <c r="A12724" s="53" t="s">
        <v>17192</v>
      </c>
      <c r="B12724" s="53">
        <v>0</v>
      </c>
      <c r="C12724" s="53" t="s">
        <v>33536</v>
      </c>
      <c r="D12724" s="53" t="s">
        <v>33872</v>
      </c>
    </row>
    <row r="12725" spans="1:4" ht="15" x14ac:dyDescent="0.25">
      <c r="A12725" s="53" t="s">
        <v>17193</v>
      </c>
      <c r="B12725" s="53">
        <v>0</v>
      </c>
      <c r="C12725" s="53" t="s">
        <v>33536</v>
      </c>
      <c r="D12725" s="53" t="s">
        <v>33872</v>
      </c>
    </row>
    <row r="12726" spans="1:4" ht="15" x14ac:dyDescent="0.25">
      <c r="A12726" s="53" t="s">
        <v>17194</v>
      </c>
      <c r="B12726" s="53">
        <v>0</v>
      </c>
      <c r="C12726" s="53" t="s">
        <v>33536</v>
      </c>
      <c r="D12726" s="53" t="s">
        <v>33872</v>
      </c>
    </row>
    <row r="12727" spans="1:4" ht="15" x14ac:dyDescent="0.25">
      <c r="A12727" s="53" t="s">
        <v>17195</v>
      </c>
      <c r="B12727" s="53">
        <v>0</v>
      </c>
      <c r="C12727" s="53" t="s">
        <v>33536</v>
      </c>
      <c r="D12727" s="53" t="s">
        <v>33872</v>
      </c>
    </row>
    <row r="12728" spans="1:4" ht="15" x14ac:dyDescent="0.25">
      <c r="A12728" s="53" t="s">
        <v>17196</v>
      </c>
      <c r="B12728" s="53">
        <v>0</v>
      </c>
      <c r="C12728" s="53" t="s">
        <v>33536</v>
      </c>
      <c r="D12728" s="53" t="s">
        <v>33872</v>
      </c>
    </row>
    <row r="12729" spans="1:4" ht="15" x14ac:dyDescent="0.25">
      <c r="A12729" s="53" t="s">
        <v>17197</v>
      </c>
      <c r="B12729" s="53">
        <v>0</v>
      </c>
      <c r="C12729" s="53" t="s">
        <v>33536</v>
      </c>
      <c r="D12729" s="53" t="s">
        <v>33872</v>
      </c>
    </row>
    <row r="12730" spans="1:4" ht="15" x14ac:dyDescent="0.25">
      <c r="A12730" s="53" t="s">
        <v>17198</v>
      </c>
      <c r="B12730" s="53">
        <v>0</v>
      </c>
      <c r="C12730" s="53" t="s">
        <v>33536</v>
      </c>
      <c r="D12730" s="53" t="s">
        <v>33872</v>
      </c>
    </row>
    <row r="12731" spans="1:4" ht="15" x14ac:dyDescent="0.25">
      <c r="A12731" s="53" t="s">
        <v>17199</v>
      </c>
      <c r="B12731" s="53">
        <v>35</v>
      </c>
      <c r="C12731" s="53" t="s">
        <v>33536</v>
      </c>
      <c r="D12731" s="53" t="s">
        <v>33872</v>
      </c>
    </row>
    <row r="12732" spans="1:4" ht="15" x14ac:dyDescent="0.25">
      <c r="A12732" s="53" t="s">
        <v>17200</v>
      </c>
      <c r="B12732" s="53">
        <v>15</v>
      </c>
      <c r="C12732" s="53" t="s">
        <v>33536</v>
      </c>
      <c r="D12732" s="53" t="s">
        <v>33872</v>
      </c>
    </row>
    <row r="12733" spans="1:4" ht="15" x14ac:dyDescent="0.25">
      <c r="A12733" s="53" t="s">
        <v>17201</v>
      </c>
      <c r="B12733" s="53">
        <v>21</v>
      </c>
      <c r="C12733" s="53" t="s">
        <v>33536</v>
      </c>
      <c r="D12733" s="53" t="s">
        <v>33872</v>
      </c>
    </row>
    <row r="12734" spans="1:4" ht="15" x14ac:dyDescent="0.25">
      <c r="A12734" s="53" t="s">
        <v>17202</v>
      </c>
      <c r="B12734" s="53">
        <v>20</v>
      </c>
      <c r="C12734" s="53" t="s">
        <v>33536</v>
      </c>
      <c r="D12734" s="53" t="s">
        <v>33872</v>
      </c>
    </row>
    <row r="12735" spans="1:4" ht="15" x14ac:dyDescent="0.25">
      <c r="A12735" s="53" t="s">
        <v>17203</v>
      </c>
      <c r="B12735" s="53">
        <v>40</v>
      </c>
      <c r="C12735" s="53" t="s">
        <v>33536</v>
      </c>
      <c r="D12735" s="53" t="s">
        <v>33872</v>
      </c>
    </row>
    <row r="12736" spans="1:4" ht="15" x14ac:dyDescent="0.25">
      <c r="A12736" s="53" t="s">
        <v>17204</v>
      </c>
      <c r="B12736" s="53">
        <v>20</v>
      </c>
      <c r="C12736" s="53" t="s">
        <v>33536</v>
      </c>
      <c r="D12736" s="53" t="s">
        <v>33872</v>
      </c>
    </row>
    <row r="12737" spans="1:4" ht="15" x14ac:dyDescent="0.25">
      <c r="A12737" s="53" t="s">
        <v>17205</v>
      </c>
      <c r="B12737" s="53">
        <v>20</v>
      </c>
      <c r="C12737" s="53" t="s">
        <v>33536</v>
      </c>
      <c r="D12737" s="53" t="s">
        <v>33872</v>
      </c>
    </row>
    <row r="12738" spans="1:4" ht="15" x14ac:dyDescent="0.25">
      <c r="A12738" s="53" t="s">
        <v>17206</v>
      </c>
      <c r="B12738" s="53">
        <v>40</v>
      </c>
      <c r="C12738" s="53" t="s">
        <v>33536</v>
      </c>
      <c r="D12738" s="53" t="s">
        <v>33872</v>
      </c>
    </row>
    <row r="12739" spans="1:4" ht="15" x14ac:dyDescent="0.25">
      <c r="A12739" s="53" t="s">
        <v>17207</v>
      </c>
      <c r="B12739" s="53">
        <v>10</v>
      </c>
      <c r="C12739" s="53" t="s">
        <v>33536</v>
      </c>
      <c r="D12739" s="53" t="s">
        <v>33872</v>
      </c>
    </row>
    <row r="12740" spans="1:4" ht="15" x14ac:dyDescent="0.25">
      <c r="A12740" s="53" t="s">
        <v>17208</v>
      </c>
      <c r="B12740" s="53">
        <v>10</v>
      </c>
      <c r="C12740" s="53" t="s">
        <v>33536</v>
      </c>
      <c r="D12740" s="53" t="s">
        <v>33872</v>
      </c>
    </row>
    <row r="12741" spans="1:4" ht="15" x14ac:dyDescent="0.25">
      <c r="A12741" s="53" t="s">
        <v>17209</v>
      </c>
      <c r="B12741" s="53">
        <v>20</v>
      </c>
      <c r="C12741" s="53" t="s">
        <v>33536</v>
      </c>
      <c r="D12741" s="53" t="s">
        <v>33872</v>
      </c>
    </row>
    <row r="12742" spans="1:4" ht="15" x14ac:dyDescent="0.25">
      <c r="A12742" s="53" t="s">
        <v>17210</v>
      </c>
      <c r="B12742" s="53">
        <v>10</v>
      </c>
      <c r="C12742" s="53" t="s">
        <v>33536</v>
      </c>
      <c r="D12742" s="53" t="s">
        <v>33872</v>
      </c>
    </row>
    <row r="12743" spans="1:4" ht="15" x14ac:dyDescent="0.25">
      <c r="A12743" s="53" t="s">
        <v>17211</v>
      </c>
      <c r="B12743" s="53">
        <v>10</v>
      </c>
      <c r="C12743" s="53" t="s">
        <v>33536</v>
      </c>
      <c r="D12743" s="53" t="s">
        <v>33872</v>
      </c>
    </row>
    <row r="12744" spans="1:4" ht="15" x14ac:dyDescent="0.25">
      <c r="A12744" s="53" t="s">
        <v>17212</v>
      </c>
      <c r="B12744" s="53">
        <v>35</v>
      </c>
      <c r="C12744" s="53" t="s">
        <v>33536</v>
      </c>
      <c r="D12744" s="53" t="s">
        <v>33872</v>
      </c>
    </row>
    <row r="12745" spans="1:4" ht="15" x14ac:dyDescent="0.25">
      <c r="A12745" s="53" t="s">
        <v>17213</v>
      </c>
      <c r="B12745" s="53">
        <v>35</v>
      </c>
      <c r="C12745" s="53" t="s">
        <v>33536</v>
      </c>
      <c r="D12745" s="53" t="s">
        <v>33872</v>
      </c>
    </row>
    <row r="12746" spans="1:4" ht="15" x14ac:dyDescent="0.25">
      <c r="A12746" s="53" t="s">
        <v>17214</v>
      </c>
      <c r="B12746" s="53">
        <v>10</v>
      </c>
      <c r="C12746" s="53" t="s">
        <v>33536</v>
      </c>
      <c r="D12746" s="53" t="s">
        <v>33872</v>
      </c>
    </row>
    <row r="12747" spans="1:4" ht="15" x14ac:dyDescent="0.25">
      <c r="A12747" s="53" t="s">
        <v>17215</v>
      </c>
      <c r="B12747" s="53">
        <v>20</v>
      </c>
      <c r="C12747" s="53" t="s">
        <v>33536</v>
      </c>
      <c r="D12747" s="53" t="s">
        <v>33872</v>
      </c>
    </row>
    <row r="12748" spans="1:4" ht="15" x14ac:dyDescent="0.25">
      <c r="A12748" s="53" t="s">
        <v>17216</v>
      </c>
      <c r="B12748" s="53">
        <v>15</v>
      </c>
      <c r="C12748" s="53" t="s">
        <v>33536</v>
      </c>
      <c r="D12748" s="53" t="s">
        <v>33872</v>
      </c>
    </row>
    <row r="12749" spans="1:4" ht="15" x14ac:dyDescent="0.25">
      <c r="A12749" s="53" t="s">
        <v>17217</v>
      </c>
      <c r="B12749" s="53">
        <v>15</v>
      </c>
      <c r="C12749" s="53" t="s">
        <v>33536</v>
      </c>
      <c r="D12749" s="53" t="s">
        <v>33872</v>
      </c>
    </row>
    <row r="12750" spans="1:4" ht="15" x14ac:dyDescent="0.25">
      <c r="A12750" s="53" t="s">
        <v>17218</v>
      </c>
      <c r="B12750" s="53">
        <v>15</v>
      </c>
      <c r="C12750" s="53" t="s">
        <v>33536</v>
      </c>
      <c r="D12750" s="53" t="s">
        <v>33872</v>
      </c>
    </row>
    <row r="12751" spans="1:4" ht="15" x14ac:dyDescent="0.25">
      <c r="A12751" s="53" t="s">
        <v>17219</v>
      </c>
      <c r="B12751" s="53">
        <v>15</v>
      </c>
      <c r="C12751" s="53" t="s">
        <v>33536</v>
      </c>
      <c r="D12751" s="53" t="s">
        <v>33872</v>
      </c>
    </row>
    <row r="12752" spans="1:4" ht="15" x14ac:dyDescent="0.25">
      <c r="A12752" s="53" t="s">
        <v>17220</v>
      </c>
      <c r="B12752" s="53">
        <v>30</v>
      </c>
      <c r="C12752" s="53" t="s">
        <v>33536</v>
      </c>
      <c r="D12752" s="53" t="s">
        <v>33872</v>
      </c>
    </row>
    <row r="12753" spans="1:4" ht="15" x14ac:dyDescent="0.25">
      <c r="A12753" s="53" t="s">
        <v>17221</v>
      </c>
      <c r="B12753" s="53">
        <v>20</v>
      </c>
      <c r="C12753" s="53" t="s">
        <v>33536</v>
      </c>
      <c r="D12753" s="53" t="s">
        <v>33872</v>
      </c>
    </row>
    <row r="12754" spans="1:4" ht="15" x14ac:dyDescent="0.25">
      <c r="A12754" s="53" t="s">
        <v>17222</v>
      </c>
      <c r="B12754" s="53">
        <v>5</v>
      </c>
      <c r="C12754" s="53" t="s">
        <v>33536</v>
      </c>
      <c r="D12754" s="53" t="s">
        <v>33872</v>
      </c>
    </row>
    <row r="12755" spans="1:4" ht="15" x14ac:dyDescent="0.25">
      <c r="A12755" s="53" t="s">
        <v>17223</v>
      </c>
      <c r="B12755" s="53">
        <v>5</v>
      </c>
      <c r="C12755" s="53" t="s">
        <v>33536</v>
      </c>
      <c r="D12755" s="53" t="s">
        <v>33872</v>
      </c>
    </row>
    <row r="12756" spans="1:4" ht="15" x14ac:dyDescent="0.25">
      <c r="A12756" s="53" t="s">
        <v>17224</v>
      </c>
      <c r="B12756" s="53">
        <v>30</v>
      </c>
      <c r="C12756" s="53" t="s">
        <v>33536</v>
      </c>
      <c r="D12756" s="53" t="s">
        <v>33872</v>
      </c>
    </row>
    <row r="12757" spans="1:4" ht="15" x14ac:dyDescent="0.25">
      <c r="A12757" s="53" t="s">
        <v>17225</v>
      </c>
      <c r="B12757" s="53">
        <v>15</v>
      </c>
      <c r="C12757" s="53" t="s">
        <v>33536</v>
      </c>
      <c r="D12757" s="53" t="s">
        <v>33872</v>
      </c>
    </row>
    <row r="12758" spans="1:4" ht="15" x14ac:dyDescent="0.25">
      <c r="A12758" s="53" t="s">
        <v>17226</v>
      </c>
      <c r="B12758" s="53">
        <v>15</v>
      </c>
      <c r="C12758" s="53" t="s">
        <v>33536</v>
      </c>
      <c r="D12758" s="53" t="s">
        <v>33872</v>
      </c>
    </row>
    <row r="12759" spans="1:4" ht="15" x14ac:dyDescent="0.25">
      <c r="A12759" s="53" t="s">
        <v>17227</v>
      </c>
      <c r="B12759" s="53">
        <v>10</v>
      </c>
      <c r="C12759" s="53" t="s">
        <v>33536</v>
      </c>
      <c r="D12759" s="53" t="s">
        <v>33872</v>
      </c>
    </row>
    <row r="12760" spans="1:4" ht="15" x14ac:dyDescent="0.25">
      <c r="A12760" s="53" t="s">
        <v>17228</v>
      </c>
      <c r="B12760" s="53">
        <v>30</v>
      </c>
      <c r="C12760" s="53" t="s">
        <v>33536</v>
      </c>
      <c r="D12760" s="53" t="s">
        <v>33872</v>
      </c>
    </row>
    <row r="12761" spans="1:4" ht="15" x14ac:dyDescent="0.25">
      <c r="A12761" s="53" t="s">
        <v>17229</v>
      </c>
      <c r="B12761" s="53">
        <v>10</v>
      </c>
      <c r="C12761" s="53" t="s">
        <v>33536</v>
      </c>
      <c r="D12761" s="53" t="s">
        <v>33872</v>
      </c>
    </row>
    <row r="12762" spans="1:4" ht="15" x14ac:dyDescent="0.25">
      <c r="A12762" s="53" t="s">
        <v>17230</v>
      </c>
      <c r="B12762" s="53">
        <v>10</v>
      </c>
      <c r="C12762" s="53" t="s">
        <v>33536</v>
      </c>
      <c r="D12762" s="53" t="s">
        <v>33872</v>
      </c>
    </row>
    <row r="12763" spans="1:4" ht="15" x14ac:dyDescent="0.25">
      <c r="A12763" s="53" t="s">
        <v>17231</v>
      </c>
      <c r="B12763" s="53">
        <v>10</v>
      </c>
      <c r="C12763" s="53" t="s">
        <v>33536</v>
      </c>
      <c r="D12763" s="53" t="s">
        <v>33872</v>
      </c>
    </row>
    <row r="12764" spans="1:4" ht="15" x14ac:dyDescent="0.25">
      <c r="A12764" s="53" t="s">
        <v>17232</v>
      </c>
      <c r="B12764" s="53">
        <v>20</v>
      </c>
      <c r="C12764" s="53" t="s">
        <v>33536</v>
      </c>
      <c r="D12764" s="53" t="s">
        <v>33872</v>
      </c>
    </row>
    <row r="12765" spans="1:4" ht="15" x14ac:dyDescent="0.25">
      <c r="A12765" s="53" t="s">
        <v>17233</v>
      </c>
      <c r="B12765" s="53">
        <v>10</v>
      </c>
      <c r="C12765" s="53" t="s">
        <v>33536</v>
      </c>
      <c r="D12765" s="53" t="s">
        <v>33872</v>
      </c>
    </row>
    <row r="12766" spans="1:4" ht="15" x14ac:dyDescent="0.25">
      <c r="A12766" s="53" t="s">
        <v>17234</v>
      </c>
      <c r="B12766" s="53">
        <v>30</v>
      </c>
      <c r="C12766" s="53" t="s">
        <v>33536</v>
      </c>
      <c r="D12766" s="53" t="s">
        <v>33872</v>
      </c>
    </row>
    <row r="12767" spans="1:4" ht="15" x14ac:dyDescent="0.25">
      <c r="A12767" s="53" t="s">
        <v>17235</v>
      </c>
      <c r="B12767" s="53">
        <v>30</v>
      </c>
      <c r="C12767" s="53" t="s">
        <v>33536</v>
      </c>
      <c r="D12767" s="53" t="s">
        <v>33872</v>
      </c>
    </row>
    <row r="12768" spans="1:4" ht="15" x14ac:dyDescent="0.25">
      <c r="A12768" s="53" t="s">
        <v>17236</v>
      </c>
      <c r="B12768" s="53">
        <v>10</v>
      </c>
      <c r="C12768" s="53" t="s">
        <v>33536</v>
      </c>
      <c r="D12768" s="53" t="s">
        <v>33872</v>
      </c>
    </row>
    <row r="12769" spans="1:4" ht="15" x14ac:dyDescent="0.25">
      <c r="A12769" s="53" t="s">
        <v>17237</v>
      </c>
      <c r="B12769" s="53">
        <v>15</v>
      </c>
      <c r="C12769" s="53" t="s">
        <v>33536</v>
      </c>
      <c r="D12769" s="53" t="s">
        <v>33872</v>
      </c>
    </row>
    <row r="12770" spans="1:4" ht="15" x14ac:dyDescent="0.25">
      <c r="A12770" s="53" t="s">
        <v>17238</v>
      </c>
      <c r="B12770" s="53">
        <v>15</v>
      </c>
      <c r="C12770" s="53" t="s">
        <v>33536</v>
      </c>
      <c r="D12770" s="53" t="s">
        <v>33872</v>
      </c>
    </row>
    <row r="12771" spans="1:4" ht="15" x14ac:dyDescent="0.25">
      <c r="A12771" s="53" t="s">
        <v>17239</v>
      </c>
      <c r="B12771" s="53">
        <v>15</v>
      </c>
      <c r="C12771" s="53" t="s">
        <v>33536</v>
      </c>
      <c r="D12771" s="53" t="s">
        <v>33872</v>
      </c>
    </row>
    <row r="12772" spans="1:4" ht="15" x14ac:dyDescent="0.25">
      <c r="A12772" s="53" t="s">
        <v>17240</v>
      </c>
      <c r="B12772" s="53">
        <v>15</v>
      </c>
      <c r="C12772" s="53" t="s">
        <v>33536</v>
      </c>
      <c r="D12772" s="53" t="s">
        <v>33872</v>
      </c>
    </row>
    <row r="12773" spans="1:4" ht="15" x14ac:dyDescent="0.25">
      <c r="A12773" s="53" t="s">
        <v>17241</v>
      </c>
      <c r="B12773" s="53">
        <v>15</v>
      </c>
      <c r="C12773" s="53" t="s">
        <v>33536</v>
      </c>
      <c r="D12773" s="53" t="s">
        <v>33872</v>
      </c>
    </row>
    <row r="12774" spans="1:4" ht="15" x14ac:dyDescent="0.25">
      <c r="A12774" s="53" t="s">
        <v>17242</v>
      </c>
      <c r="B12774" s="53">
        <v>15</v>
      </c>
      <c r="C12774" s="53" t="s">
        <v>33536</v>
      </c>
      <c r="D12774" s="53" t="s">
        <v>33872</v>
      </c>
    </row>
    <row r="12775" spans="1:4" ht="15" x14ac:dyDescent="0.25">
      <c r="A12775" s="53" t="s">
        <v>17243</v>
      </c>
      <c r="B12775" s="53">
        <v>15</v>
      </c>
      <c r="C12775" s="53" t="s">
        <v>33536</v>
      </c>
      <c r="D12775" s="53" t="s">
        <v>33872</v>
      </c>
    </row>
    <row r="12776" spans="1:4" ht="15" x14ac:dyDescent="0.25">
      <c r="A12776" s="53" t="s">
        <v>17244</v>
      </c>
      <c r="B12776" s="53">
        <v>15</v>
      </c>
      <c r="C12776" s="53" t="s">
        <v>33536</v>
      </c>
      <c r="D12776" s="53" t="s">
        <v>33872</v>
      </c>
    </row>
    <row r="12777" spans="1:4" ht="15" x14ac:dyDescent="0.25">
      <c r="A12777" s="53" t="s">
        <v>17245</v>
      </c>
      <c r="B12777" s="53">
        <v>30</v>
      </c>
      <c r="C12777" s="53" t="s">
        <v>33536</v>
      </c>
      <c r="D12777" s="53" t="s">
        <v>33872</v>
      </c>
    </row>
    <row r="12778" spans="1:4" ht="15" x14ac:dyDescent="0.25">
      <c r="A12778" s="53" t="s">
        <v>17246</v>
      </c>
      <c r="B12778" s="53">
        <v>5</v>
      </c>
      <c r="C12778" s="53" t="s">
        <v>33536</v>
      </c>
      <c r="D12778" s="53" t="s">
        <v>33872</v>
      </c>
    </row>
    <row r="12779" spans="1:4" ht="15" x14ac:dyDescent="0.25">
      <c r="A12779" s="53" t="s">
        <v>17247</v>
      </c>
      <c r="B12779" s="53">
        <v>20</v>
      </c>
      <c r="C12779" s="53" t="s">
        <v>33536</v>
      </c>
      <c r="D12779" s="53" t="s">
        <v>33872</v>
      </c>
    </row>
    <row r="12780" spans="1:4" ht="15" x14ac:dyDescent="0.25">
      <c r="A12780" s="53" t="s">
        <v>17248</v>
      </c>
      <c r="B12780" s="53">
        <v>30</v>
      </c>
      <c r="C12780" s="53" t="s">
        <v>33536</v>
      </c>
      <c r="D12780" s="53" t="s">
        <v>33872</v>
      </c>
    </row>
    <row r="12781" spans="1:4" ht="15" x14ac:dyDescent="0.25">
      <c r="A12781" s="53" t="s">
        <v>17249</v>
      </c>
      <c r="B12781" s="53">
        <v>10</v>
      </c>
      <c r="C12781" s="53" t="s">
        <v>33536</v>
      </c>
      <c r="D12781" s="53" t="s">
        <v>33872</v>
      </c>
    </row>
    <row r="12782" spans="1:4" ht="15" x14ac:dyDescent="0.25">
      <c r="A12782" s="53" t="s">
        <v>17250</v>
      </c>
      <c r="B12782" s="53">
        <v>10</v>
      </c>
      <c r="C12782" s="53" t="s">
        <v>33536</v>
      </c>
      <c r="D12782" s="53" t="s">
        <v>33872</v>
      </c>
    </row>
    <row r="12783" spans="1:4" ht="15" x14ac:dyDescent="0.25">
      <c r="A12783" s="53" t="s">
        <v>17251</v>
      </c>
      <c r="B12783" s="53">
        <v>20</v>
      </c>
      <c r="C12783" s="53" t="s">
        <v>33536</v>
      </c>
      <c r="D12783" s="53" t="s">
        <v>33872</v>
      </c>
    </row>
    <row r="12784" spans="1:4" ht="15" x14ac:dyDescent="0.25">
      <c r="A12784" s="53" t="s">
        <v>17252</v>
      </c>
      <c r="B12784" s="53">
        <v>10</v>
      </c>
      <c r="C12784" s="53" t="s">
        <v>33536</v>
      </c>
      <c r="D12784" s="53" t="s">
        <v>33872</v>
      </c>
    </row>
    <row r="12785" spans="1:4" ht="15" x14ac:dyDescent="0.25">
      <c r="A12785" s="53" t="s">
        <v>17253</v>
      </c>
      <c r="B12785" s="53">
        <v>10</v>
      </c>
      <c r="C12785" s="53" t="s">
        <v>33536</v>
      </c>
      <c r="D12785" s="53" t="s">
        <v>33872</v>
      </c>
    </row>
    <row r="12786" spans="1:4" ht="15" x14ac:dyDescent="0.25">
      <c r="A12786" s="53" t="s">
        <v>17254</v>
      </c>
      <c r="B12786" s="53">
        <v>10</v>
      </c>
      <c r="C12786" s="53" t="s">
        <v>33536</v>
      </c>
      <c r="D12786" s="53" t="s">
        <v>33872</v>
      </c>
    </row>
    <row r="12787" spans="1:4" ht="15" x14ac:dyDescent="0.25">
      <c r="A12787" s="53" t="s">
        <v>17255</v>
      </c>
      <c r="B12787" s="53">
        <v>20</v>
      </c>
      <c r="C12787" s="53" t="s">
        <v>33536</v>
      </c>
      <c r="D12787" s="53" t="s">
        <v>33872</v>
      </c>
    </row>
    <row r="12788" spans="1:4" ht="15" x14ac:dyDescent="0.25">
      <c r="A12788" s="53" t="s">
        <v>17256</v>
      </c>
      <c r="B12788" s="53">
        <v>30</v>
      </c>
      <c r="C12788" s="53" t="s">
        <v>33536</v>
      </c>
      <c r="D12788" s="53" t="s">
        <v>33872</v>
      </c>
    </row>
    <row r="12789" spans="1:4" ht="15" x14ac:dyDescent="0.25">
      <c r="A12789" s="53" t="s">
        <v>17257</v>
      </c>
      <c r="B12789" s="53">
        <v>30</v>
      </c>
      <c r="C12789" s="53" t="s">
        <v>33536</v>
      </c>
      <c r="D12789" s="53" t="s">
        <v>33872</v>
      </c>
    </row>
    <row r="12790" spans="1:4" ht="15" x14ac:dyDescent="0.25">
      <c r="A12790" s="53" t="s">
        <v>17258</v>
      </c>
      <c r="B12790" s="53">
        <v>40</v>
      </c>
      <c r="C12790" s="53" t="s">
        <v>33536</v>
      </c>
      <c r="D12790" s="53" t="s">
        <v>33872</v>
      </c>
    </row>
    <row r="12791" spans="1:4" ht="15" x14ac:dyDescent="0.25">
      <c r="A12791" s="53" t="s">
        <v>17259</v>
      </c>
      <c r="B12791" s="53">
        <v>15</v>
      </c>
      <c r="C12791" s="53" t="s">
        <v>33536</v>
      </c>
      <c r="D12791" s="53" t="s">
        <v>33872</v>
      </c>
    </row>
    <row r="12792" spans="1:4" ht="15" x14ac:dyDescent="0.25">
      <c r="A12792" s="53" t="s">
        <v>17260</v>
      </c>
      <c r="B12792" s="53">
        <v>15</v>
      </c>
      <c r="C12792" s="53" t="s">
        <v>33536</v>
      </c>
      <c r="D12792" s="53" t="s">
        <v>33872</v>
      </c>
    </row>
    <row r="12793" spans="1:4" ht="15" x14ac:dyDescent="0.25">
      <c r="A12793" s="53" t="s">
        <v>17261</v>
      </c>
      <c r="B12793" s="53">
        <v>15</v>
      </c>
      <c r="C12793" s="53" t="s">
        <v>33536</v>
      </c>
      <c r="D12793" s="53" t="s">
        <v>33872</v>
      </c>
    </row>
    <row r="12794" spans="1:4" ht="15" x14ac:dyDescent="0.25">
      <c r="A12794" s="53" t="s">
        <v>17262</v>
      </c>
      <c r="B12794" s="53">
        <v>15</v>
      </c>
      <c r="C12794" s="53" t="s">
        <v>33536</v>
      </c>
      <c r="D12794" s="53" t="s">
        <v>33872</v>
      </c>
    </row>
    <row r="12795" spans="1:4" ht="15" x14ac:dyDescent="0.25">
      <c r="A12795" s="53" t="s">
        <v>17263</v>
      </c>
      <c r="B12795" s="53">
        <v>15</v>
      </c>
      <c r="C12795" s="53" t="s">
        <v>33536</v>
      </c>
      <c r="D12795" s="53" t="s">
        <v>33872</v>
      </c>
    </row>
    <row r="12796" spans="1:4" ht="15" x14ac:dyDescent="0.25">
      <c r="A12796" s="53" t="s">
        <v>17264</v>
      </c>
      <c r="B12796" s="53">
        <v>15</v>
      </c>
      <c r="C12796" s="53" t="s">
        <v>33536</v>
      </c>
      <c r="D12796" s="53" t="s">
        <v>33872</v>
      </c>
    </row>
    <row r="12797" spans="1:4" ht="15" x14ac:dyDescent="0.25">
      <c r="A12797" s="53" t="s">
        <v>17265</v>
      </c>
      <c r="B12797" s="53">
        <v>15</v>
      </c>
      <c r="C12797" s="53" t="s">
        <v>33536</v>
      </c>
      <c r="D12797" s="53" t="s">
        <v>33872</v>
      </c>
    </row>
    <row r="12798" spans="1:4" ht="15" x14ac:dyDescent="0.25">
      <c r="A12798" s="53" t="s">
        <v>17266</v>
      </c>
      <c r="B12798" s="53">
        <v>15</v>
      </c>
      <c r="C12798" s="53" t="s">
        <v>33536</v>
      </c>
      <c r="D12798" s="53" t="s">
        <v>33872</v>
      </c>
    </row>
    <row r="12799" spans="1:4" ht="15" x14ac:dyDescent="0.25">
      <c r="A12799" s="53" t="s">
        <v>17267</v>
      </c>
      <c r="B12799" s="53">
        <v>15</v>
      </c>
      <c r="C12799" s="53" t="s">
        <v>33536</v>
      </c>
      <c r="D12799" s="53" t="s">
        <v>33872</v>
      </c>
    </row>
    <row r="12800" spans="1:4" ht="15" x14ac:dyDescent="0.25">
      <c r="A12800" s="53" t="s">
        <v>17268</v>
      </c>
      <c r="B12800" s="53">
        <v>15</v>
      </c>
      <c r="C12800" s="53"/>
      <c r="D12800" s="53" t="s">
        <v>33872</v>
      </c>
    </row>
    <row r="12801" spans="1:4" ht="15" x14ac:dyDescent="0.25">
      <c r="A12801" s="53" t="s">
        <v>17269</v>
      </c>
      <c r="B12801" s="53">
        <v>15</v>
      </c>
      <c r="C12801" s="53" t="s">
        <v>33536</v>
      </c>
      <c r="D12801" s="53" t="s">
        <v>33872</v>
      </c>
    </row>
    <row r="12802" spans="1:4" ht="15" x14ac:dyDescent="0.25">
      <c r="A12802" s="53" t="s">
        <v>17270</v>
      </c>
      <c r="B12802" s="53">
        <v>20</v>
      </c>
      <c r="C12802" s="53" t="s">
        <v>33536</v>
      </c>
      <c r="D12802" s="53" t="s">
        <v>33872</v>
      </c>
    </row>
    <row r="12803" spans="1:4" ht="15" x14ac:dyDescent="0.25">
      <c r="A12803" s="53" t="s">
        <v>17271</v>
      </c>
      <c r="B12803" s="53">
        <v>20</v>
      </c>
      <c r="C12803" s="53" t="s">
        <v>33536</v>
      </c>
      <c r="D12803" s="53" t="s">
        <v>33872</v>
      </c>
    </row>
    <row r="12804" spans="1:4" ht="15" x14ac:dyDescent="0.25">
      <c r="A12804" s="53" t="s">
        <v>17272</v>
      </c>
      <c r="B12804" s="53">
        <v>20</v>
      </c>
      <c r="C12804" s="53" t="s">
        <v>33536</v>
      </c>
      <c r="D12804" s="53" t="s">
        <v>33872</v>
      </c>
    </row>
    <row r="12805" spans="1:4" ht="15" x14ac:dyDescent="0.25">
      <c r="A12805" s="53" t="s">
        <v>17273</v>
      </c>
      <c r="B12805" s="53">
        <v>10</v>
      </c>
      <c r="C12805" s="53" t="s">
        <v>33536</v>
      </c>
      <c r="D12805" s="53" t="s">
        <v>33872</v>
      </c>
    </row>
    <row r="12806" spans="1:4" ht="15" x14ac:dyDescent="0.25">
      <c r="A12806" s="53" t="s">
        <v>17274</v>
      </c>
      <c r="B12806" s="53">
        <v>10</v>
      </c>
      <c r="C12806" s="53" t="s">
        <v>33536</v>
      </c>
      <c r="D12806" s="53" t="s">
        <v>33872</v>
      </c>
    </row>
    <row r="12807" spans="1:4" ht="15" x14ac:dyDescent="0.25">
      <c r="A12807" s="53" t="s">
        <v>17275</v>
      </c>
      <c r="B12807" s="53">
        <v>10</v>
      </c>
      <c r="C12807" s="53" t="s">
        <v>33536</v>
      </c>
      <c r="D12807" s="53" t="s">
        <v>33872</v>
      </c>
    </row>
    <row r="12808" spans="1:4" ht="15" x14ac:dyDescent="0.25">
      <c r="A12808" s="53" t="s">
        <v>17276</v>
      </c>
      <c r="B12808" s="53">
        <v>10</v>
      </c>
      <c r="C12808" s="53" t="s">
        <v>33536</v>
      </c>
      <c r="D12808" s="53" t="s">
        <v>33872</v>
      </c>
    </row>
    <row r="12809" spans="1:4" ht="15" x14ac:dyDescent="0.25">
      <c r="A12809" s="53" t="s">
        <v>17277</v>
      </c>
      <c r="B12809" s="53">
        <v>20</v>
      </c>
      <c r="C12809" s="53" t="s">
        <v>33536</v>
      </c>
      <c r="D12809" s="53" t="s">
        <v>33872</v>
      </c>
    </row>
    <row r="12810" spans="1:4" ht="15" x14ac:dyDescent="0.25">
      <c r="A12810" s="53" t="s">
        <v>17278</v>
      </c>
      <c r="B12810" s="53">
        <v>15</v>
      </c>
      <c r="C12810" s="53" t="s">
        <v>33536</v>
      </c>
      <c r="D12810" s="53" t="s">
        <v>33872</v>
      </c>
    </row>
    <row r="12811" spans="1:4" ht="15" x14ac:dyDescent="0.25">
      <c r="A12811" s="53" t="s">
        <v>17279</v>
      </c>
      <c r="B12811" s="53">
        <v>60</v>
      </c>
      <c r="C12811" s="53" t="s">
        <v>33536</v>
      </c>
      <c r="D12811" s="53" t="s">
        <v>33872</v>
      </c>
    </row>
    <row r="12812" spans="1:4" ht="15" x14ac:dyDescent="0.25">
      <c r="A12812" s="53" t="s">
        <v>17280</v>
      </c>
      <c r="B12812" s="53">
        <v>15</v>
      </c>
      <c r="C12812" s="53" t="s">
        <v>33536</v>
      </c>
      <c r="D12812" s="53" t="s">
        <v>33872</v>
      </c>
    </row>
    <row r="12813" spans="1:4" ht="15" x14ac:dyDescent="0.25">
      <c r="A12813" s="53" t="s">
        <v>17281</v>
      </c>
      <c r="B12813" s="53">
        <v>15</v>
      </c>
      <c r="C12813" s="53" t="s">
        <v>33536</v>
      </c>
      <c r="D12813" s="53" t="s">
        <v>33872</v>
      </c>
    </row>
    <row r="12814" spans="1:4" ht="15" x14ac:dyDescent="0.25">
      <c r="A12814" s="53" t="s">
        <v>17282</v>
      </c>
      <c r="B12814" s="53">
        <v>15</v>
      </c>
      <c r="C12814" s="53" t="s">
        <v>33536</v>
      </c>
      <c r="D12814" s="53" t="s">
        <v>33872</v>
      </c>
    </row>
    <row r="12815" spans="1:4" ht="15" x14ac:dyDescent="0.25">
      <c r="A12815" s="53" t="s">
        <v>17283</v>
      </c>
      <c r="B12815" s="53">
        <v>60</v>
      </c>
      <c r="C12815" s="53"/>
      <c r="D12815" s="53" t="s">
        <v>33872</v>
      </c>
    </row>
    <row r="12816" spans="1:4" ht="15" x14ac:dyDescent="0.25">
      <c r="A12816" s="53" t="s">
        <v>17284</v>
      </c>
      <c r="B12816" s="53">
        <v>15</v>
      </c>
      <c r="C12816" s="53" t="s">
        <v>33536</v>
      </c>
      <c r="D12816" s="53" t="s">
        <v>33872</v>
      </c>
    </row>
    <row r="12817" spans="1:4" ht="15" x14ac:dyDescent="0.25">
      <c r="A12817" s="53" t="s">
        <v>17285</v>
      </c>
      <c r="B12817" s="53">
        <v>60</v>
      </c>
      <c r="C12817" s="53" t="s">
        <v>33536</v>
      </c>
      <c r="D12817" s="53" t="s">
        <v>33872</v>
      </c>
    </row>
    <row r="12818" spans="1:4" ht="15" x14ac:dyDescent="0.25">
      <c r="A12818" s="53" t="s">
        <v>17286</v>
      </c>
      <c r="B12818" s="53">
        <v>60</v>
      </c>
      <c r="C12818" s="53" t="s">
        <v>33536</v>
      </c>
      <c r="D12818" s="53" t="s">
        <v>33872</v>
      </c>
    </row>
    <row r="12819" spans="1:4" ht="15" x14ac:dyDescent="0.25">
      <c r="A12819" s="53" t="s">
        <v>17287</v>
      </c>
      <c r="B12819" s="53">
        <v>30</v>
      </c>
      <c r="C12819" s="53" t="s">
        <v>33536</v>
      </c>
      <c r="D12819" s="53" t="s">
        <v>33873</v>
      </c>
    </row>
    <row r="12820" spans="1:4" ht="15" x14ac:dyDescent="0.25">
      <c r="A12820" s="53" t="s">
        <v>17288</v>
      </c>
      <c r="B12820" s="53">
        <v>10</v>
      </c>
      <c r="C12820" s="53" t="s">
        <v>33536</v>
      </c>
      <c r="D12820" s="53" t="s">
        <v>33872</v>
      </c>
    </row>
    <row r="12821" spans="1:4" ht="15" x14ac:dyDescent="0.25">
      <c r="A12821" s="53" t="s">
        <v>17289</v>
      </c>
      <c r="B12821" s="53">
        <v>40</v>
      </c>
      <c r="C12821" s="53" t="s">
        <v>33536</v>
      </c>
      <c r="D12821" s="53" t="s">
        <v>33872</v>
      </c>
    </row>
    <row r="12822" spans="1:4" ht="15" x14ac:dyDescent="0.25">
      <c r="A12822" s="53" t="s">
        <v>17290</v>
      </c>
      <c r="B12822" s="53">
        <v>10</v>
      </c>
      <c r="C12822" s="53" t="s">
        <v>33536</v>
      </c>
      <c r="D12822" s="53" t="s">
        <v>33872</v>
      </c>
    </row>
    <row r="12823" spans="1:4" ht="15" x14ac:dyDescent="0.25">
      <c r="A12823" s="53" t="s">
        <v>33163</v>
      </c>
      <c r="B12823" s="53">
        <v>0</v>
      </c>
      <c r="C12823" s="53" t="s">
        <v>33539</v>
      </c>
      <c r="D12823" s="53" t="s">
        <v>33873</v>
      </c>
    </row>
    <row r="12824" spans="1:4" ht="15" x14ac:dyDescent="0.25">
      <c r="A12824" s="53" t="s">
        <v>17291</v>
      </c>
      <c r="B12824" s="53">
        <v>10</v>
      </c>
      <c r="C12824" s="53" t="s">
        <v>33536</v>
      </c>
      <c r="D12824" s="53" t="s">
        <v>33872</v>
      </c>
    </row>
    <row r="12825" spans="1:4" ht="15" x14ac:dyDescent="0.25">
      <c r="A12825" s="53" t="s">
        <v>17292</v>
      </c>
      <c r="B12825" s="53">
        <v>40</v>
      </c>
      <c r="C12825" s="53" t="s">
        <v>33536</v>
      </c>
      <c r="D12825" s="53" t="s">
        <v>33872</v>
      </c>
    </row>
    <row r="12826" spans="1:4" ht="15" x14ac:dyDescent="0.25">
      <c r="A12826" s="53" t="s">
        <v>17293</v>
      </c>
      <c r="B12826" s="53">
        <v>60</v>
      </c>
      <c r="C12826" s="53" t="s">
        <v>33536</v>
      </c>
      <c r="D12826" s="53" t="s">
        <v>33872</v>
      </c>
    </row>
    <row r="12827" spans="1:4" ht="15" x14ac:dyDescent="0.25">
      <c r="A12827" s="53" t="s">
        <v>17294</v>
      </c>
      <c r="B12827" s="53">
        <v>60</v>
      </c>
      <c r="C12827" s="53" t="s">
        <v>33536</v>
      </c>
      <c r="D12827" s="53" t="s">
        <v>33872</v>
      </c>
    </row>
    <row r="12828" spans="1:4" ht="15" x14ac:dyDescent="0.25">
      <c r="A12828" s="53" t="s">
        <v>17295</v>
      </c>
      <c r="B12828" s="53">
        <v>10</v>
      </c>
      <c r="C12828" s="53" t="s">
        <v>33536</v>
      </c>
      <c r="D12828" s="53" t="s">
        <v>33872</v>
      </c>
    </row>
    <row r="12829" spans="1:4" ht="15" x14ac:dyDescent="0.25">
      <c r="A12829" s="53" t="s">
        <v>17296</v>
      </c>
      <c r="B12829" s="53">
        <v>10</v>
      </c>
      <c r="C12829" s="53" t="s">
        <v>33536</v>
      </c>
      <c r="D12829" s="53" t="s">
        <v>33872</v>
      </c>
    </row>
    <row r="12830" spans="1:4" ht="15" x14ac:dyDescent="0.25">
      <c r="A12830" s="53" t="s">
        <v>17297</v>
      </c>
      <c r="B12830" s="53">
        <v>10</v>
      </c>
      <c r="C12830" s="53" t="s">
        <v>33536</v>
      </c>
      <c r="D12830" s="53" t="s">
        <v>33872</v>
      </c>
    </row>
    <row r="12831" spans="1:4" ht="15" x14ac:dyDescent="0.25">
      <c r="A12831" s="53" t="s">
        <v>17298</v>
      </c>
      <c r="B12831" s="53">
        <v>10</v>
      </c>
      <c r="C12831" s="53" t="s">
        <v>33536</v>
      </c>
      <c r="D12831" s="53" t="s">
        <v>33872</v>
      </c>
    </row>
    <row r="12832" spans="1:4" ht="15" x14ac:dyDescent="0.25">
      <c r="A12832" s="53" t="s">
        <v>17299</v>
      </c>
      <c r="B12832" s="53">
        <v>60</v>
      </c>
      <c r="C12832" s="53" t="s">
        <v>33536</v>
      </c>
      <c r="D12832" s="53" t="s">
        <v>33872</v>
      </c>
    </row>
    <row r="12833" spans="1:4" ht="15" x14ac:dyDescent="0.25">
      <c r="A12833" s="53" t="s">
        <v>17300</v>
      </c>
      <c r="B12833" s="53">
        <v>60</v>
      </c>
      <c r="C12833" s="53" t="s">
        <v>33536</v>
      </c>
      <c r="D12833" s="53" t="s">
        <v>33872</v>
      </c>
    </row>
    <row r="12834" spans="1:4" ht="15" x14ac:dyDescent="0.25">
      <c r="A12834" s="53" t="s">
        <v>17301</v>
      </c>
      <c r="B12834" s="53">
        <v>60</v>
      </c>
      <c r="C12834" s="53" t="s">
        <v>33536</v>
      </c>
      <c r="D12834" s="53" t="s">
        <v>33872</v>
      </c>
    </row>
    <row r="12835" spans="1:4" ht="15" x14ac:dyDescent="0.25">
      <c r="A12835" s="53" t="s">
        <v>17302</v>
      </c>
      <c r="B12835" s="53">
        <v>60</v>
      </c>
      <c r="C12835" s="53" t="s">
        <v>33536</v>
      </c>
      <c r="D12835" s="53" t="s">
        <v>33872</v>
      </c>
    </row>
    <row r="12836" spans="1:4" ht="15" x14ac:dyDescent="0.25">
      <c r="A12836" s="53" t="s">
        <v>17303</v>
      </c>
      <c r="B12836" s="53">
        <v>60</v>
      </c>
      <c r="C12836" s="53" t="s">
        <v>33536</v>
      </c>
      <c r="D12836" s="53" t="s">
        <v>33872</v>
      </c>
    </row>
    <row r="12837" spans="1:4" ht="15" x14ac:dyDescent="0.25">
      <c r="A12837" s="53" t="s">
        <v>17304</v>
      </c>
      <c r="B12837" s="53">
        <v>60</v>
      </c>
      <c r="C12837" s="53" t="s">
        <v>33536</v>
      </c>
      <c r="D12837" s="53" t="s">
        <v>33872</v>
      </c>
    </row>
    <row r="12838" spans="1:4" ht="15" x14ac:dyDescent="0.25">
      <c r="A12838" s="53" t="s">
        <v>17305</v>
      </c>
      <c r="B12838" s="53">
        <v>60</v>
      </c>
      <c r="C12838" s="53" t="s">
        <v>33536</v>
      </c>
      <c r="D12838" s="53" t="s">
        <v>33872</v>
      </c>
    </row>
    <row r="12839" spans="1:4" ht="15" x14ac:dyDescent="0.25">
      <c r="A12839" s="53" t="s">
        <v>17306</v>
      </c>
      <c r="B12839" s="53">
        <v>60</v>
      </c>
      <c r="C12839" s="53" t="s">
        <v>33536</v>
      </c>
      <c r="D12839" s="53" t="s">
        <v>33872</v>
      </c>
    </row>
    <row r="12840" spans="1:4" ht="15" x14ac:dyDescent="0.25">
      <c r="A12840" s="53" t="s">
        <v>17307</v>
      </c>
      <c r="B12840" s="53">
        <v>60</v>
      </c>
      <c r="C12840" s="53" t="s">
        <v>33536</v>
      </c>
      <c r="D12840" s="53" t="s">
        <v>33872</v>
      </c>
    </row>
    <row r="12841" spans="1:4" ht="15" x14ac:dyDescent="0.25">
      <c r="A12841" s="53" t="s">
        <v>17308</v>
      </c>
      <c r="B12841" s="53">
        <v>60</v>
      </c>
      <c r="C12841" s="53" t="s">
        <v>33536</v>
      </c>
      <c r="D12841" s="53" t="s">
        <v>33872</v>
      </c>
    </row>
    <row r="12842" spans="1:4" ht="15" x14ac:dyDescent="0.25">
      <c r="A12842" s="53" t="s">
        <v>17309</v>
      </c>
      <c r="B12842" s="53">
        <v>30</v>
      </c>
      <c r="C12842" s="53" t="s">
        <v>33536</v>
      </c>
      <c r="D12842" s="53" t="s">
        <v>33873</v>
      </c>
    </row>
    <row r="12843" spans="1:4" ht="15" x14ac:dyDescent="0.25">
      <c r="A12843" s="53" t="s">
        <v>17310</v>
      </c>
      <c r="B12843" s="53">
        <v>0</v>
      </c>
      <c r="C12843" s="53" t="s">
        <v>33537</v>
      </c>
      <c r="D12843" s="53" t="s">
        <v>33872</v>
      </c>
    </row>
    <row r="12844" spans="1:4" ht="15" x14ac:dyDescent="0.25">
      <c r="A12844" s="53" t="s">
        <v>17311</v>
      </c>
      <c r="B12844" s="53">
        <v>15</v>
      </c>
      <c r="C12844" s="53" t="s">
        <v>33536</v>
      </c>
      <c r="D12844" s="53" t="s">
        <v>33873</v>
      </c>
    </row>
    <row r="12845" spans="1:4" ht="15" x14ac:dyDescent="0.25">
      <c r="A12845" s="53" t="s">
        <v>17312</v>
      </c>
      <c r="B12845" s="53">
        <v>15</v>
      </c>
      <c r="C12845" s="53" t="s">
        <v>33536</v>
      </c>
      <c r="D12845" s="53" t="s">
        <v>33872</v>
      </c>
    </row>
    <row r="12846" spans="1:4" ht="15" x14ac:dyDescent="0.25">
      <c r="A12846" s="53" t="s">
        <v>17313</v>
      </c>
      <c r="B12846" s="53">
        <v>15</v>
      </c>
      <c r="C12846" s="53" t="s">
        <v>33558</v>
      </c>
      <c r="D12846" s="53" t="s">
        <v>33873</v>
      </c>
    </row>
    <row r="12847" spans="1:4" ht="15" x14ac:dyDescent="0.25">
      <c r="A12847" s="53" t="s">
        <v>17314</v>
      </c>
      <c r="B12847" s="53">
        <v>15</v>
      </c>
      <c r="C12847" s="53" t="s">
        <v>33588</v>
      </c>
      <c r="D12847" s="53" t="s">
        <v>33872</v>
      </c>
    </row>
    <row r="12848" spans="1:4" ht="15" x14ac:dyDescent="0.25">
      <c r="A12848" s="53" t="s">
        <v>17315</v>
      </c>
      <c r="B12848" s="53">
        <v>45</v>
      </c>
      <c r="C12848" s="53" t="s">
        <v>33558</v>
      </c>
      <c r="D12848" s="53" t="s">
        <v>33873</v>
      </c>
    </row>
    <row r="12849" spans="1:4" ht="15" x14ac:dyDescent="0.25">
      <c r="A12849" s="53" t="s">
        <v>17316</v>
      </c>
      <c r="B12849" s="53">
        <v>0</v>
      </c>
      <c r="C12849" s="53" t="s">
        <v>33537</v>
      </c>
      <c r="D12849" s="53" t="s">
        <v>33872</v>
      </c>
    </row>
    <row r="12850" spans="1:4" ht="15" x14ac:dyDescent="0.25">
      <c r="A12850" s="53" t="s">
        <v>17317</v>
      </c>
      <c r="B12850" s="53">
        <v>30</v>
      </c>
      <c r="C12850" s="53" t="s">
        <v>33536</v>
      </c>
      <c r="D12850" s="53" t="s">
        <v>33872</v>
      </c>
    </row>
    <row r="12851" spans="1:4" ht="15" x14ac:dyDescent="0.25">
      <c r="A12851" s="53" t="s">
        <v>17318</v>
      </c>
      <c r="B12851" s="53">
        <v>10</v>
      </c>
      <c r="C12851" s="53" t="s">
        <v>33536</v>
      </c>
      <c r="D12851" s="53" t="s">
        <v>33872</v>
      </c>
    </row>
    <row r="12852" spans="1:4" ht="15" x14ac:dyDescent="0.25">
      <c r="A12852" s="53" t="s">
        <v>17319</v>
      </c>
      <c r="B12852" s="53">
        <v>10</v>
      </c>
      <c r="C12852" s="53" t="s">
        <v>33536</v>
      </c>
      <c r="D12852" s="53" t="s">
        <v>33873</v>
      </c>
    </row>
    <row r="12853" spans="1:4" ht="15" x14ac:dyDescent="0.25">
      <c r="A12853" s="53" t="s">
        <v>17320</v>
      </c>
      <c r="B12853" s="53">
        <v>10</v>
      </c>
      <c r="C12853" s="53" t="s">
        <v>33536</v>
      </c>
      <c r="D12853" s="53" t="s">
        <v>33872</v>
      </c>
    </row>
    <row r="12854" spans="1:4" ht="15" x14ac:dyDescent="0.25">
      <c r="A12854" s="53" t="s">
        <v>17321</v>
      </c>
      <c r="B12854" s="53">
        <v>10</v>
      </c>
      <c r="C12854" s="53" t="s">
        <v>33536</v>
      </c>
      <c r="D12854" s="53" t="s">
        <v>33872</v>
      </c>
    </row>
    <row r="12855" spans="1:4" ht="15" x14ac:dyDescent="0.25">
      <c r="A12855" s="53" t="s">
        <v>17322</v>
      </c>
      <c r="B12855" s="53">
        <v>10</v>
      </c>
      <c r="C12855" s="53" t="s">
        <v>33536</v>
      </c>
      <c r="D12855" s="53" t="s">
        <v>33872</v>
      </c>
    </row>
    <row r="12856" spans="1:4" ht="15" x14ac:dyDescent="0.25">
      <c r="A12856" s="53" t="s">
        <v>17323</v>
      </c>
      <c r="B12856" s="53">
        <v>10</v>
      </c>
      <c r="C12856" s="53" t="s">
        <v>33536</v>
      </c>
      <c r="D12856" s="53" t="s">
        <v>33872</v>
      </c>
    </row>
    <row r="12857" spans="1:4" ht="15" x14ac:dyDescent="0.25">
      <c r="A12857" s="53" t="s">
        <v>17324</v>
      </c>
      <c r="B12857" s="53">
        <v>10</v>
      </c>
      <c r="C12857" s="53" t="s">
        <v>33536</v>
      </c>
      <c r="D12857" s="53" t="s">
        <v>33872</v>
      </c>
    </row>
    <row r="12858" spans="1:4" ht="15" x14ac:dyDescent="0.25">
      <c r="A12858" s="53" t="s">
        <v>17325</v>
      </c>
      <c r="B12858" s="53">
        <v>10</v>
      </c>
      <c r="C12858" s="53" t="s">
        <v>33536</v>
      </c>
      <c r="D12858" s="53" t="s">
        <v>33872</v>
      </c>
    </row>
    <row r="12859" spans="1:4" ht="15" x14ac:dyDescent="0.25">
      <c r="A12859" s="53" t="s">
        <v>17326</v>
      </c>
      <c r="B12859" s="53">
        <v>45</v>
      </c>
      <c r="C12859" s="53" t="s">
        <v>33536</v>
      </c>
      <c r="D12859" s="53" t="s">
        <v>33872</v>
      </c>
    </row>
    <row r="12860" spans="1:4" ht="15" x14ac:dyDescent="0.25">
      <c r="A12860" s="53" t="s">
        <v>17327</v>
      </c>
      <c r="B12860" s="53">
        <v>60</v>
      </c>
      <c r="C12860" s="53" t="s">
        <v>33536</v>
      </c>
      <c r="D12860" s="53" t="s">
        <v>33872</v>
      </c>
    </row>
    <row r="12861" spans="1:4" ht="15" x14ac:dyDescent="0.25">
      <c r="A12861" s="53" t="s">
        <v>17328</v>
      </c>
      <c r="B12861" s="53">
        <v>90</v>
      </c>
      <c r="C12861" s="53" t="s">
        <v>33542</v>
      </c>
      <c r="D12861" s="53" t="s">
        <v>33873</v>
      </c>
    </row>
    <row r="12862" spans="1:4" ht="15" x14ac:dyDescent="0.25">
      <c r="A12862" s="53" t="s">
        <v>17329</v>
      </c>
      <c r="B12862" s="53">
        <v>10</v>
      </c>
      <c r="C12862" s="53" t="s">
        <v>33536</v>
      </c>
      <c r="D12862" s="53" t="s">
        <v>33872</v>
      </c>
    </row>
    <row r="12863" spans="1:4" ht="15" x14ac:dyDescent="0.25">
      <c r="A12863" s="53" t="s">
        <v>17330</v>
      </c>
      <c r="B12863" s="53">
        <v>0</v>
      </c>
      <c r="C12863" s="53" t="s">
        <v>33537</v>
      </c>
      <c r="D12863" s="53" t="s">
        <v>33872</v>
      </c>
    </row>
    <row r="12864" spans="1:4" ht="15" x14ac:dyDescent="0.25">
      <c r="A12864" s="53" t="s">
        <v>17331</v>
      </c>
      <c r="B12864" s="53">
        <v>0</v>
      </c>
      <c r="C12864" s="53" t="s">
        <v>33537</v>
      </c>
      <c r="D12864" s="53" t="s">
        <v>33872</v>
      </c>
    </row>
    <row r="12865" spans="1:4" ht="15" x14ac:dyDescent="0.25">
      <c r="A12865" s="53" t="s">
        <v>17332</v>
      </c>
      <c r="B12865" s="53">
        <v>5</v>
      </c>
      <c r="C12865" s="53" t="s">
        <v>33536</v>
      </c>
      <c r="D12865" s="53" t="s">
        <v>33872</v>
      </c>
    </row>
    <row r="12866" spans="1:4" ht="15" x14ac:dyDescent="0.25">
      <c r="A12866" s="53" t="s">
        <v>17333</v>
      </c>
      <c r="B12866" s="53">
        <v>10</v>
      </c>
      <c r="C12866" s="53" t="s">
        <v>33536</v>
      </c>
      <c r="D12866" s="53" t="s">
        <v>33872</v>
      </c>
    </row>
    <row r="12867" spans="1:4" ht="15" x14ac:dyDescent="0.25">
      <c r="A12867" s="53" t="s">
        <v>17334</v>
      </c>
      <c r="B12867" s="53">
        <v>10</v>
      </c>
      <c r="C12867" s="53" t="s">
        <v>33536</v>
      </c>
      <c r="D12867" s="53" t="s">
        <v>33872</v>
      </c>
    </row>
    <row r="12868" spans="1:4" ht="15" x14ac:dyDescent="0.25">
      <c r="A12868" s="53" t="s">
        <v>17335</v>
      </c>
      <c r="B12868" s="53">
        <v>5</v>
      </c>
      <c r="C12868" s="53" t="s">
        <v>33536</v>
      </c>
      <c r="D12868" s="53" t="s">
        <v>33872</v>
      </c>
    </row>
    <row r="12869" spans="1:4" ht="15" x14ac:dyDescent="0.25">
      <c r="A12869" s="53" t="s">
        <v>17336</v>
      </c>
      <c r="B12869" s="53">
        <v>5</v>
      </c>
      <c r="C12869" s="53" t="s">
        <v>33536</v>
      </c>
      <c r="D12869" s="53" t="s">
        <v>33872</v>
      </c>
    </row>
    <row r="12870" spans="1:4" ht="15" x14ac:dyDescent="0.25">
      <c r="A12870" s="53" t="s">
        <v>17337</v>
      </c>
      <c r="B12870" s="53">
        <v>5</v>
      </c>
      <c r="C12870" s="53" t="s">
        <v>33536</v>
      </c>
      <c r="D12870" s="53" t="s">
        <v>33872</v>
      </c>
    </row>
    <row r="12871" spans="1:4" ht="15" x14ac:dyDescent="0.25">
      <c r="A12871" s="53" t="s">
        <v>17338</v>
      </c>
      <c r="B12871" s="53">
        <v>5</v>
      </c>
      <c r="C12871" s="53" t="s">
        <v>33536</v>
      </c>
      <c r="D12871" s="53" t="s">
        <v>33872</v>
      </c>
    </row>
    <row r="12872" spans="1:4" ht="15" x14ac:dyDescent="0.25">
      <c r="A12872" s="53" t="s">
        <v>17339</v>
      </c>
      <c r="B12872" s="53">
        <v>5</v>
      </c>
      <c r="C12872" s="53" t="s">
        <v>33536</v>
      </c>
      <c r="D12872" s="53" t="s">
        <v>33872</v>
      </c>
    </row>
    <row r="12873" spans="1:4" ht="15" x14ac:dyDescent="0.25">
      <c r="A12873" s="53" t="s">
        <v>17340</v>
      </c>
      <c r="B12873" s="53">
        <v>5</v>
      </c>
      <c r="C12873" s="53" t="s">
        <v>33536</v>
      </c>
      <c r="D12873" s="53" t="s">
        <v>33872</v>
      </c>
    </row>
    <row r="12874" spans="1:4" ht="15" x14ac:dyDescent="0.25">
      <c r="A12874" s="53" t="s">
        <v>17341</v>
      </c>
      <c r="B12874" s="53">
        <v>5</v>
      </c>
      <c r="C12874" s="53" t="s">
        <v>33536</v>
      </c>
      <c r="D12874" s="53" t="s">
        <v>33872</v>
      </c>
    </row>
    <row r="12875" spans="1:4" ht="15" x14ac:dyDescent="0.25">
      <c r="A12875" s="53" t="s">
        <v>17342</v>
      </c>
      <c r="B12875" s="53">
        <v>5</v>
      </c>
      <c r="C12875" s="53" t="s">
        <v>33536</v>
      </c>
      <c r="D12875" s="53" t="s">
        <v>33872</v>
      </c>
    </row>
    <row r="12876" spans="1:4" ht="15" x14ac:dyDescent="0.25">
      <c r="A12876" s="53" t="s">
        <v>17343</v>
      </c>
      <c r="B12876" s="53">
        <v>5</v>
      </c>
      <c r="C12876" s="53" t="s">
        <v>33536</v>
      </c>
      <c r="D12876" s="53" t="s">
        <v>33872</v>
      </c>
    </row>
    <row r="12877" spans="1:4" ht="15" x14ac:dyDescent="0.25">
      <c r="A12877" s="53" t="s">
        <v>17344</v>
      </c>
      <c r="B12877" s="53">
        <v>5</v>
      </c>
      <c r="C12877" s="53" t="s">
        <v>33536</v>
      </c>
      <c r="D12877" s="53" t="s">
        <v>33872</v>
      </c>
    </row>
    <row r="12878" spans="1:4" ht="15" x14ac:dyDescent="0.25">
      <c r="A12878" s="53" t="s">
        <v>17345</v>
      </c>
      <c r="B12878" s="53">
        <v>5</v>
      </c>
      <c r="C12878" s="53" t="s">
        <v>33536</v>
      </c>
      <c r="D12878" s="53" t="s">
        <v>33872</v>
      </c>
    </row>
    <row r="12879" spans="1:4" ht="15" x14ac:dyDescent="0.25">
      <c r="A12879" s="53" t="s">
        <v>17346</v>
      </c>
      <c r="B12879" s="53">
        <v>10</v>
      </c>
      <c r="C12879" s="53" t="s">
        <v>33536</v>
      </c>
      <c r="D12879" s="53" t="s">
        <v>33872</v>
      </c>
    </row>
    <row r="12880" spans="1:4" ht="15" x14ac:dyDescent="0.25">
      <c r="A12880" s="53" t="s">
        <v>17347</v>
      </c>
      <c r="B12880" s="53">
        <v>10</v>
      </c>
      <c r="C12880" s="53" t="s">
        <v>33536</v>
      </c>
      <c r="D12880" s="53" t="s">
        <v>33872</v>
      </c>
    </row>
    <row r="12881" spans="1:4" ht="15" x14ac:dyDescent="0.25">
      <c r="A12881" s="53" t="s">
        <v>17348</v>
      </c>
      <c r="B12881" s="53">
        <v>5</v>
      </c>
      <c r="C12881" s="53" t="s">
        <v>33536</v>
      </c>
      <c r="D12881" s="53" t="s">
        <v>33872</v>
      </c>
    </row>
    <row r="12882" spans="1:4" ht="15" x14ac:dyDescent="0.25">
      <c r="A12882" s="53" t="s">
        <v>17349</v>
      </c>
      <c r="B12882" s="53">
        <v>10</v>
      </c>
      <c r="C12882" s="53" t="s">
        <v>33536</v>
      </c>
      <c r="D12882" s="53" t="s">
        <v>33872</v>
      </c>
    </row>
    <row r="12883" spans="1:4" ht="15" x14ac:dyDescent="0.25">
      <c r="A12883" s="53" t="s">
        <v>17350</v>
      </c>
      <c r="B12883" s="53">
        <v>15</v>
      </c>
      <c r="C12883" s="53" t="s">
        <v>33536</v>
      </c>
      <c r="D12883" s="53" t="s">
        <v>33872</v>
      </c>
    </row>
    <row r="12884" spans="1:4" ht="15" x14ac:dyDescent="0.25">
      <c r="A12884" s="53" t="s">
        <v>17351</v>
      </c>
      <c r="B12884" s="53">
        <v>15</v>
      </c>
      <c r="C12884" s="53" t="s">
        <v>33536</v>
      </c>
      <c r="D12884" s="53" t="s">
        <v>33872</v>
      </c>
    </row>
    <row r="12885" spans="1:4" ht="15" x14ac:dyDescent="0.25">
      <c r="A12885" s="53" t="s">
        <v>17352</v>
      </c>
      <c r="B12885" s="53">
        <v>15</v>
      </c>
      <c r="C12885" s="53" t="s">
        <v>33536</v>
      </c>
      <c r="D12885" s="53" t="s">
        <v>33872</v>
      </c>
    </row>
    <row r="12886" spans="1:4" ht="15" x14ac:dyDescent="0.25">
      <c r="A12886" s="53" t="s">
        <v>17353</v>
      </c>
      <c r="B12886" s="53">
        <v>15</v>
      </c>
      <c r="C12886" s="53" t="s">
        <v>33536</v>
      </c>
      <c r="D12886" s="53" t="s">
        <v>33872</v>
      </c>
    </row>
    <row r="12887" spans="1:4" ht="15" x14ac:dyDescent="0.25">
      <c r="A12887" s="53" t="s">
        <v>17354</v>
      </c>
      <c r="B12887" s="53">
        <v>5</v>
      </c>
      <c r="C12887" s="53" t="s">
        <v>33536</v>
      </c>
      <c r="D12887" s="53" t="s">
        <v>33872</v>
      </c>
    </row>
    <row r="12888" spans="1:4" ht="15" x14ac:dyDescent="0.25">
      <c r="A12888" s="53" t="s">
        <v>17355</v>
      </c>
      <c r="B12888" s="53">
        <v>5</v>
      </c>
      <c r="C12888" s="53" t="s">
        <v>33536</v>
      </c>
      <c r="D12888" s="53" t="s">
        <v>33872</v>
      </c>
    </row>
    <row r="12889" spans="1:4" ht="15" x14ac:dyDescent="0.25">
      <c r="A12889" s="53" t="s">
        <v>17356</v>
      </c>
      <c r="B12889" s="53">
        <v>5</v>
      </c>
      <c r="C12889" s="53" t="s">
        <v>33536</v>
      </c>
      <c r="D12889" s="53" t="s">
        <v>33872</v>
      </c>
    </row>
    <row r="12890" spans="1:4" ht="15" x14ac:dyDescent="0.25">
      <c r="A12890" s="53" t="s">
        <v>17357</v>
      </c>
      <c r="B12890" s="53">
        <v>5</v>
      </c>
      <c r="C12890" s="53" t="s">
        <v>33536</v>
      </c>
      <c r="D12890" s="53" t="s">
        <v>33872</v>
      </c>
    </row>
    <row r="12891" spans="1:4" ht="15" x14ac:dyDescent="0.25">
      <c r="A12891" s="53" t="s">
        <v>17358</v>
      </c>
      <c r="B12891" s="53">
        <v>10</v>
      </c>
      <c r="C12891" s="53" t="s">
        <v>33536</v>
      </c>
      <c r="D12891" s="53" t="s">
        <v>33872</v>
      </c>
    </row>
    <row r="12892" spans="1:4" ht="15" x14ac:dyDescent="0.25">
      <c r="A12892" s="53" t="s">
        <v>17359</v>
      </c>
      <c r="B12892" s="53">
        <v>5</v>
      </c>
      <c r="C12892" s="53" t="s">
        <v>33536</v>
      </c>
      <c r="D12892" s="53" t="s">
        <v>33872</v>
      </c>
    </row>
    <row r="12893" spans="1:4" ht="15" x14ac:dyDescent="0.25">
      <c r="A12893" s="53" t="s">
        <v>17360</v>
      </c>
      <c r="B12893" s="53">
        <v>40</v>
      </c>
      <c r="C12893" s="53" t="s">
        <v>33536</v>
      </c>
      <c r="D12893" s="53" t="s">
        <v>33872</v>
      </c>
    </row>
    <row r="12894" spans="1:4" ht="15" x14ac:dyDescent="0.25">
      <c r="A12894" s="53" t="s">
        <v>17361</v>
      </c>
      <c r="B12894" s="53">
        <v>40</v>
      </c>
      <c r="C12894" s="53" t="s">
        <v>33536</v>
      </c>
      <c r="D12894" s="53" t="s">
        <v>33872</v>
      </c>
    </row>
    <row r="12895" spans="1:4" ht="15" x14ac:dyDescent="0.25">
      <c r="A12895" s="53" t="s">
        <v>17362</v>
      </c>
      <c r="B12895" s="53">
        <v>20</v>
      </c>
      <c r="C12895" s="53" t="s">
        <v>33536</v>
      </c>
      <c r="D12895" s="53" t="s">
        <v>33872</v>
      </c>
    </row>
    <row r="12896" spans="1:4" ht="15" x14ac:dyDescent="0.25">
      <c r="A12896" s="53" t="s">
        <v>17363</v>
      </c>
      <c r="B12896" s="53">
        <v>10</v>
      </c>
      <c r="C12896" s="53" t="s">
        <v>33536</v>
      </c>
      <c r="D12896" s="53" t="s">
        <v>33872</v>
      </c>
    </row>
    <row r="12897" spans="1:4" ht="15" x14ac:dyDescent="0.25">
      <c r="A12897" s="53" t="s">
        <v>17364</v>
      </c>
      <c r="B12897" s="53">
        <v>10</v>
      </c>
      <c r="C12897" s="53" t="s">
        <v>33536</v>
      </c>
      <c r="D12897" s="53" t="s">
        <v>33872</v>
      </c>
    </row>
    <row r="12898" spans="1:4" ht="15" x14ac:dyDescent="0.25">
      <c r="A12898" s="53" t="s">
        <v>17365</v>
      </c>
      <c r="B12898" s="53">
        <v>10</v>
      </c>
      <c r="C12898" s="53" t="s">
        <v>33536</v>
      </c>
      <c r="D12898" s="53" t="s">
        <v>33872</v>
      </c>
    </row>
    <row r="12899" spans="1:4" ht="15" x14ac:dyDescent="0.25">
      <c r="A12899" s="53" t="s">
        <v>17366</v>
      </c>
      <c r="B12899" s="53">
        <v>10</v>
      </c>
      <c r="C12899" s="53" t="s">
        <v>33536</v>
      </c>
      <c r="D12899" s="53" t="s">
        <v>33872</v>
      </c>
    </row>
    <row r="12900" spans="1:4" ht="15" x14ac:dyDescent="0.25">
      <c r="A12900" s="53" t="s">
        <v>17367</v>
      </c>
      <c r="B12900" s="53">
        <v>10</v>
      </c>
      <c r="C12900" s="53" t="s">
        <v>33536</v>
      </c>
      <c r="D12900" s="53" t="s">
        <v>33872</v>
      </c>
    </row>
    <row r="12901" spans="1:4" ht="15" x14ac:dyDescent="0.25">
      <c r="A12901" s="53" t="s">
        <v>17368</v>
      </c>
      <c r="B12901" s="53">
        <v>10</v>
      </c>
      <c r="C12901" s="53" t="s">
        <v>33536</v>
      </c>
      <c r="D12901" s="53" t="s">
        <v>33872</v>
      </c>
    </row>
    <row r="12902" spans="1:4" ht="15" x14ac:dyDescent="0.25">
      <c r="A12902" s="53" t="s">
        <v>17369</v>
      </c>
      <c r="B12902" s="53">
        <v>5</v>
      </c>
      <c r="C12902" s="53" t="s">
        <v>33536</v>
      </c>
      <c r="D12902" s="53" t="s">
        <v>33872</v>
      </c>
    </row>
    <row r="12903" spans="1:4" ht="15" x14ac:dyDescent="0.25">
      <c r="A12903" s="53" t="s">
        <v>17370</v>
      </c>
      <c r="B12903" s="53">
        <v>5</v>
      </c>
      <c r="C12903" s="53" t="s">
        <v>33536</v>
      </c>
      <c r="D12903" s="53" t="s">
        <v>33872</v>
      </c>
    </row>
    <row r="12904" spans="1:4" ht="15" x14ac:dyDescent="0.25">
      <c r="A12904" s="53" t="s">
        <v>17371</v>
      </c>
      <c r="B12904" s="53">
        <v>10</v>
      </c>
      <c r="C12904" s="53" t="s">
        <v>33536</v>
      </c>
      <c r="D12904" s="53" t="s">
        <v>33872</v>
      </c>
    </row>
    <row r="12905" spans="1:4" ht="15" x14ac:dyDescent="0.25">
      <c r="A12905" s="53" t="s">
        <v>17372</v>
      </c>
      <c r="B12905" s="53">
        <v>20</v>
      </c>
      <c r="C12905" s="53" t="s">
        <v>33536</v>
      </c>
      <c r="D12905" s="53" t="s">
        <v>33872</v>
      </c>
    </row>
    <row r="12906" spans="1:4" ht="15" x14ac:dyDescent="0.25">
      <c r="A12906" s="53" t="s">
        <v>17373</v>
      </c>
      <c r="B12906" s="53">
        <v>10</v>
      </c>
      <c r="C12906" s="53" t="s">
        <v>33536</v>
      </c>
      <c r="D12906" s="53" t="s">
        <v>33872</v>
      </c>
    </row>
    <row r="12907" spans="1:4" ht="15" x14ac:dyDescent="0.25">
      <c r="A12907" s="53" t="s">
        <v>17374</v>
      </c>
      <c r="B12907" s="53">
        <v>15</v>
      </c>
      <c r="C12907" s="53" t="s">
        <v>33536</v>
      </c>
      <c r="D12907" s="53" t="s">
        <v>33872</v>
      </c>
    </row>
    <row r="12908" spans="1:4" ht="15" x14ac:dyDescent="0.25">
      <c r="A12908" s="53" t="s">
        <v>17375</v>
      </c>
      <c r="B12908" s="53">
        <v>30</v>
      </c>
      <c r="C12908" s="53" t="s">
        <v>33536</v>
      </c>
      <c r="D12908" s="53" t="s">
        <v>33872</v>
      </c>
    </row>
    <row r="12909" spans="1:4" ht="15" x14ac:dyDescent="0.25">
      <c r="A12909" s="53" t="s">
        <v>17376</v>
      </c>
      <c r="B12909" s="53">
        <v>15</v>
      </c>
      <c r="C12909" s="53" t="s">
        <v>33536</v>
      </c>
      <c r="D12909" s="53" t="s">
        <v>33873</v>
      </c>
    </row>
    <row r="12910" spans="1:4" ht="15" x14ac:dyDescent="0.25">
      <c r="A12910" s="53" t="s">
        <v>17377</v>
      </c>
      <c r="B12910" s="53">
        <v>15</v>
      </c>
      <c r="C12910" s="53" t="s">
        <v>33536</v>
      </c>
      <c r="D12910" s="53" t="s">
        <v>33873</v>
      </c>
    </row>
    <row r="12911" spans="1:4" ht="15" x14ac:dyDescent="0.25">
      <c r="A12911" s="53" t="s">
        <v>17378</v>
      </c>
      <c r="B12911" s="53">
        <v>15</v>
      </c>
      <c r="C12911" s="53" t="s">
        <v>33536</v>
      </c>
      <c r="D12911" s="53" t="s">
        <v>33872</v>
      </c>
    </row>
    <row r="12912" spans="1:4" ht="15" x14ac:dyDescent="0.25">
      <c r="A12912" s="53" t="s">
        <v>17379</v>
      </c>
      <c r="B12912" s="53">
        <v>15</v>
      </c>
      <c r="C12912" s="53" t="s">
        <v>33536</v>
      </c>
      <c r="D12912" s="53" t="s">
        <v>33873</v>
      </c>
    </row>
    <row r="12913" spans="1:4" ht="15" x14ac:dyDescent="0.25">
      <c r="A12913" s="53" t="s">
        <v>17380</v>
      </c>
      <c r="B12913" s="53">
        <v>15</v>
      </c>
      <c r="C12913" s="53" t="s">
        <v>33536</v>
      </c>
      <c r="D12913" s="53" t="s">
        <v>33873</v>
      </c>
    </row>
    <row r="12914" spans="1:4" ht="15" x14ac:dyDescent="0.25">
      <c r="A12914" s="53" t="s">
        <v>17381</v>
      </c>
      <c r="B12914" s="53">
        <v>15</v>
      </c>
      <c r="C12914" s="53" t="s">
        <v>33536</v>
      </c>
      <c r="D12914" s="53" t="s">
        <v>33873</v>
      </c>
    </row>
    <row r="12915" spans="1:4" ht="15" x14ac:dyDescent="0.25">
      <c r="A12915" s="53" t="s">
        <v>17382</v>
      </c>
      <c r="B12915" s="53">
        <v>15</v>
      </c>
      <c r="C12915" s="53" t="s">
        <v>33536</v>
      </c>
      <c r="D12915" s="53" t="s">
        <v>33873</v>
      </c>
    </row>
    <row r="12916" spans="1:4" ht="15" x14ac:dyDescent="0.25">
      <c r="A12916" s="53" t="s">
        <v>17383</v>
      </c>
      <c r="B12916" s="53">
        <v>15</v>
      </c>
      <c r="C12916" s="53" t="s">
        <v>33536</v>
      </c>
      <c r="D12916" s="53" t="s">
        <v>33873</v>
      </c>
    </row>
    <row r="12917" spans="1:4" ht="15" x14ac:dyDescent="0.25">
      <c r="A12917" s="53" t="s">
        <v>17384</v>
      </c>
      <c r="B12917" s="53">
        <v>15</v>
      </c>
      <c r="C12917" s="53" t="s">
        <v>33536</v>
      </c>
      <c r="D12917" s="53" t="s">
        <v>33873</v>
      </c>
    </row>
    <row r="12918" spans="1:4" ht="15" x14ac:dyDescent="0.25">
      <c r="A12918" s="53" t="s">
        <v>17385</v>
      </c>
      <c r="B12918" s="53">
        <v>15</v>
      </c>
      <c r="C12918" s="53" t="s">
        <v>33536</v>
      </c>
      <c r="D12918" s="53" t="s">
        <v>33873</v>
      </c>
    </row>
    <row r="12919" spans="1:4" ht="15" x14ac:dyDescent="0.25">
      <c r="A12919" s="53" t="s">
        <v>17386</v>
      </c>
      <c r="B12919" s="53">
        <v>15</v>
      </c>
      <c r="C12919" s="53" t="s">
        <v>33536</v>
      </c>
      <c r="D12919" s="53" t="s">
        <v>33873</v>
      </c>
    </row>
    <row r="12920" spans="1:4" ht="15" x14ac:dyDescent="0.25">
      <c r="A12920" s="53" t="s">
        <v>17387</v>
      </c>
      <c r="B12920" s="53">
        <v>0</v>
      </c>
      <c r="C12920" s="53" t="s">
        <v>33539</v>
      </c>
      <c r="D12920" s="53" t="s">
        <v>33873</v>
      </c>
    </row>
    <row r="12921" spans="1:4" ht="15" x14ac:dyDescent="0.25">
      <c r="A12921" s="53" t="s">
        <v>17388</v>
      </c>
      <c r="B12921" s="53">
        <v>0</v>
      </c>
      <c r="C12921" s="53" t="s">
        <v>33539</v>
      </c>
      <c r="D12921" s="53" t="s">
        <v>33873</v>
      </c>
    </row>
    <row r="12922" spans="1:4" ht="15" x14ac:dyDescent="0.25">
      <c r="A12922" s="53" t="s">
        <v>17389</v>
      </c>
      <c r="B12922" s="53">
        <v>0</v>
      </c>
      <c r="C12922" s="53" t="s">
        <v>33539</v>
      </c>
      <c r="D12922" s="53" t="s">
        <v>33873</v>
      </c>
    </row>
    <row r="12923" spans="1:4" ht="15" x14ac:dyDescent="0.25">
      <c r="A12923" s="53" t="s">
        <v>17390</v>
      </c>
      <c r="B12923" s="53">
        <v>0</v>
      </c>
      <c r="C12923" s="53" t="s">
        <v>33539</v>
      </c>
      <c r="D12923" s="53" t="s">
        <v>33873</v>
      </c>
    </row>
    <row r="12924" spans="1:4" ht="15" x14ac:dyDescent="0.25">
      <c r="A12924" s="53" t="s">
        <v>17391</v>
      </c>
      <c r="B12924" s="53">
        <v>0</v>
      </c>
      <c r="C12924" s="53" t="s">
        <v>33539</v>
      </c>
      <c r="D12924" s="53" t="s">
        <v>33873</v>
      </c>
    </row>
    <row r="12925" spans="1:4" ht="15" x14ac:dyDescent="0.25">
      <c r="A12925" s="53" t="s">
        <v>17392</v>
      </c>
      <c r="B12925" s="53">
        <v>15</v>
      </c>
      <c r="C12925" s="53" t="s">
        <v>33536</v>
      </c>
      <c r="D12925" s="53" t="s">
        <v>33873</v>
      </c>
    </row>
    <row r="12926" spans="1:4" ht="15" x14ac:dyDescent="0.25">
      <c r="A12926" s="53" t="s">
        <v>17393</v>
      </c>
      <c r="B12926" s="53">
        <v>30</v>
      </c>
      <c r="C12926" s="53" t="s">
        <v>33536</v>
      </c>
      <c r="D12926" s="53" t="s">
        <v>33873</v>
      </c>
    </row>
    <row r="12927" spans="1:4" ht="15" x14ac:dyDescent="0.25">
      <c r="A12927" s="53" t="s">
        <v>17394</v>
      </c>
      <c r="B12927" s="53">
        <v>15</v>
      </c>
      <c r="C12927" s="53" t="s">
        <v>33536</v>
      </c>
      <c r="D12927" s="53" t="s">
        <v>33873</v>
      </c>
    </row>
    <row r="12928" spans="1:4" ht="15" x14ac:dyDescent="0.25">
      <c r="A12928" s="53" t="s">
        <v>17395</v>
      </c>
      <c r="B12928" s="53">
        <v>15</v>
      </c>
      <c r="C12928" s="53" t="s">
        <v>33536</v>
      </c>
      <c r="D12928" s="53" t="s">
        <v>33873</v>
      </c>
    </row>
    <row r="12929" spans="1:4" ht="15" x14ac:dyDescent="0.25">
      <c r="A12929" s="53" t="s">
        <v>17396</v>
      </c>
      <c r="B12929" s="53">
        <v>15</v>
      </c>
      <c r="C12929" s="53" t="s">
        <v>33536</v>
      </c>
      <c r="D12929" s="53" t="s">
        <v>33873</v>
      </c>
    </row>
    <row r="12930" spans="1:4" ht="15" x14ac:dyDescent="0.25">
      <c r="A12930" s="53" t="s">
        <v>17397</v>
      </c>
      <c r="B12930" s="53">
        <v>15</v>
      </c>
      <c r="C12930" s="53" t="s">
        <v>33536</v>
      </c>
      <c r="D12930" s="53" t="s">
        <v>33873</v>
      </c>
    </row>
    <row r="12931" spans="1:4" ht="15" x14ac:dyDescent="0.25">
      <c r="A12931" s="53" t="s">
        <v>17398</v>
      </c>
      <c r="B12931" s="53">
        <v>15</v>
      </c>
      <c r="C12931" s="53" t="s">
        <v>33536</v>
      </c>
      <c r="D12931" s="53" t="s">
        <v>33873</v>
      </c>
    </row>
    <row r="12932" spans="1:4" ht="15" x14ac:dyDescent="0.25">
      <c r="A12932" s="53" t="s">
        <v>17399</v>
      </c>
      <c r="B12932" s="53">
        <v>15</v>
      </c>
      <c r="C12932" s="53" t="s">
        <v>33536</v>
      </c>
      <c r="D12932" s="53" t="s">
        <v>33873</v>
      </c>
    </row>
    <row r="12933" spans="1:4" ht="15" x14ac:dyDescent="0.25">
      <c r="A12933" s="53" t="s">
        <v>17400</v>
      </c>
      <c r="B12933" s="53">
        <v>0</v>
      </c>
      <c r="C12933" s="53" t="s">
        <v>33539</v>
      </c>
      <c r="D12933" s="53" t="s">
        <v>33873</v>
      </c>
    </row>
    <row r="12934" spans="1:4" ht="15" x14ac:dyDescent="0.25">
      <c r="A12934" s="53" t="s">
        <v>17401</v>
      </c>
      <c r="B12934" s="53">
        <v>0</v>
      </c>
      <c r="C12934" s="53" t="s">
        <v>33539</v>
      </c>
      <c r="D12934" s="53" t="s">
        <v>33873</v>
      </c>
    </row>
    <row r="12935" spans="1:4" ht="15" x14ac:dyDescent="0.25">
      <c r="A12935" s="53" t="s">
        <v>17402</v>
      </c>
      <c r="B12935" s="53">
        <v>0</v>
      </c>
      <c r="C12935" s="53" t="s">
        <v>33539</v>
      </c>
      <c r="D12935" s="53" t="s">
        <v>33873</v>
      </c>
    </row>
    <row r="12936" spans="1:4" ht="15" x14ac:dyDescent="0.25">
      <c r="A12936" s="53" t="s">
        <v>17403</v>
      </c>
      <c r="B12936" s="53">
        <v>0</v>
      </c>
      <c r="C12936" s="53" t="s">
        <v>33539</v>
      </c>
      <c r="D12936" s="53" t="s">
        <v>33873</v>
      </c>
    </row>
    <row r="12937" spans="1:4" ht="15" x14ac:dyDescent="0.25">
      <c r="A12937" s="53" t="s">
        <v>17404</v>
      </c>
      <c r="B12937" s="53">
        <v>15</v>
      </c>
      <c r="C12937" s="53" t="s">
        <v>33538</v>
      </c>
      <c r="D12937" s="53" t="s">
        <v>33873</v>
      </c>
    </row>
    <row r="12938" spans="1:4" ht="15" x14ac:dyDescent="0.25">
      <c r="A12938" s="53" t="s">
        <v>17405</v>
      </c>
      <c r="B12938" s="53">
        <v>15</v>
      </c>
      <c r="C12938" s="53" t="s">
        <v>33536</v>
      </c>
      <c r="D12938" s="53" t="s">
        <v>33873</v>
      </c>
    </row>
    <row r="12939" spans="1:4" ht="15" x14ac:dyDescent="0.25">
      <c r="A12939" s="53" t="s">
        <v>17406</v>
      </c>
      <c r="B12939" s="53">
        <v>15</v>
      </c>
      <c r="C12939" s="53" t="s">
        <v>33536</v>
      </c>
      <c r="D12939" s="53" t="s">
        <v>33873</v>
      </c>
    </row>
    <row r="12940" spans="1:4" ht="15" x14ac:dyDescent="0.25">
      <c r="A12940" s="53" t="s">
        <v>17407</v>
      </c>
      <c r="B12940" s="53">
        <v>15</v>
      </c>
      <c r="C12940" s="53" t="s">
        <v>33536</v>
      </c>
      <c r="D12940" s="53" t="s">
        <v>33873</v>
      </c>
    </row>
    <row r="12941" spans="1:4" ht="15" x14ac:dyDescent="0.25">
      <c r="A12941" s="53" t="s">
        <v>17408</v>
      </c>
      <c r="B12941" s="53">
        <v>15</v>
      </c>
      <c r="C12941" s="53" t="s">
        <v>33536</v>
      </c>
      <c r="D12941" s="53" t="s">
        <v>33873</v>
      </c>
    </row>
    <row r="12942" spans="1:4" ht="15" x14ac:dyDescent="0.25">
      <c r="A12942" s="53" t="s">
        <v>17409</v>
      </c>
      <c r="B12942" s="53">
        <v>15</v>
      </c>
      <c r="C12942" s="53" t="s">
        <v>33536</v>
      </c>
      <c r="D12942" s="53" t="s">
        <v>33873</v>
      </c>
    </row>
    <row r="12943" spans="1:4" ht="15" x14ac:dyDescent="0.25">
      <c r="A12943" s="53" t="s">
        <v>17410</v>
      </c>
      <c r="B12943" s="53">
        <v>15</v>
      </c>
      <c r="C12943" s="53" t="s">
        <v>33536</v>
      </c>
      <c r="D12943" s="53" t="s">
        <v>33873</v>
      </c>
    </row>
    <row r="12944" spans="1:4" ht="15" x14ac:dyDescent="0.25">
      <c r="A12944" s="53" t="s">
        <v>17411</v>
      </c>
      <c r="B12944" s="53">
        <v>15</v>
      </c>
      <c r="C12944" s="53" t="s">
        <v>33563</v>
      </c>
      <c r="D12944" s="53" t="s">
        <v>33873</v>
      </c>
    </row>
    <row r="12945" spans="1:4" ht="15" x14ac:dyDescent="0.25">
      <c r="A12945" s="53" t="s">
        <v>17412</v>
      </c>
      <c r="B12945" s="53">
        <v>15</v>
      </c>
      <c r="C12945" s="53" t="s">
        <v>33536</v>
      </c>
      <c r="D12945" s="53" t="s">
        <v>33873</v>
      </c>
    </row>
    <row r="12946" spans="1:4" ht="15" x14ac:dyDescent="0.25">
      <c r="A12946" s="53" t="s">
        <v>17413</v>
      </c>
      <c r="B12946" s="53">
        <v>15</v>
      </c>
      <c r="C12946" s="53" t="s">
        <v>33536</v>
      </c>
      <c r="D12946" s="53" t="s">
        <v>33873</v>
      </c>
    </row>
    <row r="12947" spans="1:4" ht="15" x14ac:dyDescent="0.25">
      <c r="A12947" s="53" t="s">
        <v>17414</v>
      </c>
      <c r="B12947" s="53">
        <v>30</v>
      </c>
      <c r="C12947" s="53" t="s">
        <v>33541</v>
      </c>
      <c r="D12947" s="53" t="s">
        <v>33873</v>
      </c>
    </row>
    <row r="12948" spans="1:4" ht="15" x14ac:dyDescent="0.25">
      <c r="A12948" s="53" t="s">
        <v>17415</v>
      </c>
      <c r="B12948" s="53">
        <v>30</v>
      </c>
      <c r="C12948" s="53" t="s">
        <v>33536</v>
      </c>
      <c r="D12948" s="53" t="s">
        <v>33873</v>
      </c>
    </row>
    <row r="12949" spans="1:4" ht="15" x14ac:dyDescent="0.25">
      <c r="A12949" s="53" t="s">
        <v>17416</v>
      </c>
      <c r="B12949" s="53">
        <v>15</v>
      </c>
      <c r="C12949" s="53" t="s">
        <v>33536</v>
      </c>
      <c r="D12949" s="53" t="s">
        <v>33873</v>
      </c>
    </row>
    <row r="12950" spans="1:4" ht="15" x14ac:dyDescent="0.25">
      <c r="A12950" s="53" t="s">
        <v>17417</v>
      </c>
      <c r="B12950" s="53">
        <v>120</v>
      </c>
      <c r="C12950" s="53" t="s">
        <v>33593</v>
      </c>
      <c r="D12950" s="53" t="s">
        <v>33873</v>
      </c>
    </row>
    <row r="12951" spans="1:4" ht="15" x14ac:dyDescent="0.25">
      <c r="A12951" s="53" t="s">
        <v>17418</v>
      </c>
      <c r="B12951" s="53">
        <v>120</v>
      </c>
      <c r="C12951" s="53" t="s">
        <v>33549</v>
      </c>
      <c r="D12951" s="53" t="s">
        <v>33873</v>
      </c>
    </row>
    <row r="12952" spans="1:4" ht="15" x14ac:dyDescent="0.25">
      <c r="A12952" s="53" t="s">
        <v>17419</v>
      </c>
      <c r="B12952" s="53">
        <v>0</v>
      </c>
      <c r="C12952" s="53" t="s">
        <v>33539</v>
      </c>
      <c r="D12952" s="53" t="s">
        <v>33873</v>
      </c>
    </row>
    <row r="12953" spans="1:4" ht="15" x14ac:dyDescent="0.25">
      <c r="A12953" s="53" t="s">
        <v>17420</v>
      </c>
      <c r="B12953" s="53">
        <v>0</v>
      </c>
      <c r="C12953" s="53" t="s">
        <v>33539</v>
      </c>
      <c r="D12953" s="53" t="s">
        <v>33873</v>
      </c>
    </row>
    <row r="12954" spans="1:4" ht="15" x14ac:dyDescent="0.25">
      <c r="A12954" s="53" t="s">
        <v>17421</v>
      </c>
      <c r="B12954" s="53">
        <v>0</v>
      </c>
      <c r="C12954" s="53" t="s">
        <v>33539</v>
      </c>
      <c r="D12954" s="53" t="s">
        <v>33873</v>
      </c>
    </row>
    <row r="12955" spans="1:4" ht="15" x14ac:dyDescent="0.25">
      <c r="A12955" s="53" t="s">
        <v>17422</v>
      </c>
      <c r="B12955" s="53">
        <v>0</v>
      </c>
      <c r="C12955" s="53" t="s">
        <v>33539</v>
      </c>
      <c r="D12955" s="53" t="s">
        <v>33873</v>
      </c>
    </row>
    <row r="12956" spans="1:4" ht="15" x14ac:dyDescent="0.25">
      <c r="A12956" s="53" t="s">
        <v>17423</v>
      </c>
      <c r="B12956" s="53">
        <v>0</v>
      </c>
      <c r="C12956" s="53" t="s">
        <v>33539</v>
      </c>
      <c r="D12956" s="53" t="s">
        <v>33873</v>
      </c>
    </row>
    <row r="12957" spans="1:4" ht="15" x14ac:dyDescent="0.25">
      <c r="A12957" s="53" t="s">
        <v>17424</v>
      </c>
      <c r="B12957" s="53">
        <v>0</v>
      </c>
      <c r="C12957" s="53" t="s">
        <v>33539</v>
      </c>
      <c r="D12957" s="53" t="s">
        <v>33873</v>
      </c>
    </row>
    <row r="12958" spans="1:4" ht="15" x14ac:dyDescent="0.25">
      <c r="A12958" s="53" t="s">
        <v>17425</v>
      </c>
      <c r="B12958" s="53">
        <v>0</v>
      </c>
      <c r="C12958" s="53" t="s">
        <v>33539</v>
      </c>
      <c r="D12958" s="53" t="s">
        <v>33873</v>
      </c>
    </row>
    <row r="12959" spans="1:4" ht="15" x14ac:dyDescent="0.25">
      <c r="A12959" s="53" t="s">
        <v>17426</v>
      </c>
      <c r="B12959" s="53">
        <v>0</v>
      </c>
      <c r="C12959" s="53" t="s">
        <v>33539</v>
      </c>
      <c r="D12959" s="53" t="s">
        <v>33873</v>
      </c>
    </row>
    <row r="12960" spans="1:4" ht="15" x14ac:dyDescent="0.25">
      <c r="A12960" s="53" t="s">
        <v>17427</v>
      </c>
      <c r="B12960" s="53">
        <v>40</v>
      </c>
      <c r="C12960" s="53" t="s">
        <v>33536</v>
      </c>
      <c r="D12960" s="53" t="s">
        <v>33873</v>
      </c>
    </row>
    <row r="12961" spans="1:4" ht="15" x14ac:dyDescent="0.25">
      <c r="A12961" s="53" t="s">
        <v>17428</v>
      </c>
      <c r="B12961" s="53">
        <v>15</v>
      </c>
      <c r="C12961" s="53" t="s">
        <v>33536</v>
      </c>
      <c r="D12961" s="53" t="s">
        <v>33873</v>
      </c>
    </row>
    <row r="12962" spans="1:4" ht="15" x14ac:dyDescent="0.25">
      <c r="A12962" s="53" t="s">
        <v>17429</v>
      </c>
      <c r="B12962" s="53">
        <v>40</v>
      </c>
      <c r="C12962" s="53" t="s">
        <v>33563</v>
      </c>
      <c r="D12962" s="53" t="s">
        <v>33873</v>
      </c>
    </row>
    <row r="12963" spans="1:4" ht="15" x14ac:dyDescent="0.25">
      <c r="A12963" s="53" t="s">
        <v>17430</v>
      </c>
      <c r="B12963" s="53">
        <v>15</v>
      </c>
      <c r="C12963" s="53" t="s">
        <v>33536</v>
      </c>
      <c r="D12963" s="53" t="s">
        <v>33873</v>
      </c>
    </row>
    <row r="12964" spans="1:4" ht="15" x14ac:dyDescent="0.25">
      <c r="A12964" s="53" t="s">
        <v>17431</v>
      </c>
      <c r="B12964" s="53">
        <v>15</v>
      </c>
      <c r="C12964" s="53" t="s">
        <v>33536</v>
      </c>
      <c r="D12964" s="53" t="s">
        <v>33873</v>
      </c>
    </row>
    <row r="12965" spans="1:4" ht="15" x14ac:dyDescent="0.25">
      <c r="A12965" s="53" t="s">
        <v>17432</v>
      </c>
      <c r="B12965" s="53">
        <v>20</v>
      </c>
      <c r="C12965" s="53" t="s">
        <v>33536</v>
      </c>
      <c r="D12965" s="53" t="s">
        <v>33873</v>
      </c>
    </row>
    <row r="12966" spans="1:4" ht="15" x14ac:dyDescent="0.25">
      <c r="A12966" s="53" t="s">
        <v>17433</v>
      </c>
      <c r="B12966" s="53">
        <v>15</v>
      </c>
      <c r="C12966" s="53" t="s">
        <v>33536</v>
      </c>
      <c r="D12966" s="53" t="s">
        <v>33873</v>
      </c>
    </row>
    <row r="12967" spans="1:4" ht="15" x14ac:dyDescent="0.25">
      <c r="A12967" s="53" t="s">
        <v>17434</v>
      </c>
      <c r="B12967" s="53">
        <v>15</v>
      </c>
      <c r="C12967" s="53" t="s">
        <v>33536</v>
      </c>
      <c r="D12967" s="53" t="s">
        <v>33873</v>
      </c>
    </row>
    <row r="12968" spans="1:4" ht="15" x14ac:dyDescent="0.25">
      <c r="A12968" s="53" t="s">
        <v>17435</v>
      </c>
      <c r="B12968" s="53">
        <v>30</v>
      </c>
      <c r="C12968" s="53" t="s">
        <v>33536</v>
      </c>
      <c r="D12968" s="53" t="s">
        <v>33873</v>
      </c>
    </row>
    <row r="12969" spans="1:4" ht="15" x14ac:dyDescent="0.25">
      <c r="A12969" s="53" t="s">
        <v>17436</v>
      </c>
      <c r="B12969" s="53">
        <v>15</v>
      </c>
      <c r="C12969" s="53" t="s">
        <v>33536</v>
      </c>
      <c r="D12969" s="53" t="s">
        <v>33872</v>
      </c>
    </row>
    <row r="12970" spans="1:4" ht="15" x14ac:dyDescent="0.25">
      <c r="A12970" s="53" t="s">
        <v>17437</v>
      </c>
      <c r="B12970" s="53">
        <v>15</v>
      </c>
      <c r="C12970" s="53" t="s">
        <v>33536</v>
      </c>
      <c r="D12970" s="53" t="s">
        <v>33873</v>
      </c>
    </row>
    <row r="12971" spans="1:4" ht="15" x14ac:dyDescent="0.25">
      <c r="A12971" s="53" t="s">
        <v>17438</v>
      </c>
      <c r="B12971" s="53">
        <v>60</v>
      </c>
      <c r="C12971" s="53" t="s">
        <v>33542</v>
      </c>
      <c r="D12971" s="53" t="s">
        <v>33873</v>
      </c>
    </row>
    <row r="12972" spans="1:4" ht="15" x14ac:dyDescent="0.25">
      <c r="A12972" s="53" t="s">
        <v>17439</v>
      </c>
      <c r="B12972" s="53">
        <v>15</v>
      </c>
      <c r="C12972" s="53" t="s">
        <v>33536</v>
      </c>
      <c r="D12972" s="53" t="s">
        <v>33873</v>
      </c>
    </row>
    <row r="12973" spans="1:4" ht="15" x14ac:dyDescent="0.25">
      <c r="A12973" s="53" t="s">
        <v>17440</v>
      </c>
      <c r="B12973" s="53">
        <v>15</v>
      </c>
      <c r="C12973" s="53" t="s">
        <v>33536</v>
      </c>
      <c r="D12973" s="53" t="s">
        <v>33873</v>
      </c>
    </row>
    <row r="12974" spans="1:4" ht="15" x14ac:dyDescent="0.25">
      <c r="A12974" s="53" t="s">
        <v>17441</v>
      </c>
      <c r="B12974" s="53">
        <v>15</v>
      </c>
      <c r="C12974" s="53" t="s">
        <v>33536</v>
      </c>
      <c r="D12974" s="53" t="s">
        <v>33873</v>
      </c>
    </row>
    <row r="12975" spans="1:4" ht="15" x14ac:dyDescent="0.25">
      <c r="A12975" s="53" t="s">
        <v>17442</v>
      </c>
      <c r="B12975" s="53">
        <v>0</v>
      </c>
      <c r="C12975" s="53" t="s">
        <v>33539</v>
      </c>
      <c r="D12975" s="53" t="s">
        <v>33873</v>
      </c>
    </row>
    <row r="12976" spans="1:4" ht="15" x14ac:dyDescent="0.25">
      <c r="A12976" s="53" t="s">
        <v>33675</v>
      </c>
      <c r="B12976" s="53">
        <v>0</v>
      </c>
      <c r="C12976" s="53" t="s">
        <v>33539</v>
      </c>
      <c r="D12976" s="53" t="s">
        <v>33873</v>
      </c>
    </row>
    <row r="12977" spans="1:4" ht="15" x14ac:dyDescent="0.25">
      <c r="A12977" s="53" t="s">
        <v>17443</v>
      </c>
      <c r="B12977" s="53">
        <v>0</v>
      </c>
      <c r="C12977" s="53" t="s">
        <v>33539</v>
      </c>
      <c r="D12977" s="53" t="s">
        <v>33873</v>
      </c>
    </row>
    <row r="12978" spans="1:4" ht="15" x14ac:dyDescent="0.25">
      <c r="A12978" s="53" t="s">
        <v>33676</v>
      </c>
      <c r="B12978" s="53">
        <v>0</v>
      </c>
      <c r="C12978" s="53" t="s">
        <v>33539</v>
      </c>
      <c r="D12978" s="53" t="s">
        <v>33873</v>
      </c>
    </row>
    <row r="12979" spans="1:4" ht="15" x14ac:dyDescent="0.25">
      <c r="A12979" s="53" t="s">
        <v>17444</v>
      </c>
      <c r="B12979" s="53">
        <v>0</v>
      </c>
      <c r="C12979" s="53" t="s">
        <v>33539</v>
      </c>
      <c r="D12979" s="53" t="s">
        <v>33873</v>
      </c>
    </row>
    <row r="12980" spans="1:4" ht="15" x14ac:dyDescent="0.25">
      <c r="A12980" s="53" t="s">
        <v>33677</v>
      </c>
      <c r="B12980" s="53">
        <v>0</v>
      </c>
      <c r="C12980" s="53" t="s">
        <v>33539</v>
      </c>
      <c r="D12980" s="53" t="s">
        <v>33873</v>
      </c>
    </row>
    <row r="12981" spans="1:4" ht="15" x14ac:dyDescent="0.25">
      <c r="A12981" s="53" t="s">
        <v>17445</v>
      </c>
      <c r="B12981" s="53">
        <v>0</v>
      </c>
      <c r="C12981" s="53" t="s">
        <v>33539</v>
      </c>
      <c r="D12981" s="53" t="s">
        <v>33873</v>
      </c>
    </row>
    <row r="12982" spans="1:4" ht="15" x14ac:dyDescent="0.25">
      <c r="A12982" s="53" t="s">
        <v>33678</v>
      </c>
      <c r="B12982" s="53">
        <v>0</v>
      </c>
      <c r="C12982" s="53" t="s">
        <v>33539</v>
      </c>
      <c r="D12982" s="53" t="s">
        <v>33873</v>
      </c>
    </row>
    <row r="12983" spans="1:4" ht="15" x14ac:dyDescent="0.25">
      <c r="A12983" s="53" t="s">
        <v>17446</v>
      </c>
      <c r="B12983" s="53">
        <v>0</v>
      </c>
      <c r="C12983" s="53" t="s">
        <v>33539</v>
      </c>
      <c r="D12983" s="53" t="s">
        <v>33873</v>
      </c>
    </row>
    <row r="12984" spans="1:4" ht="15" x14ac:dyDescent="0.25">
      <c r="A12984" s="53" t="s">
        <v>17447</v>
      </c>
      <c r="B12984" s="53">
        <v>45</v>
      </c>
      <c r="C12984" s="53" t="s">
        <v>33536</v>
      </c>
      <c r="D12984" s="53" t="s">
        <v>33872</v>
      </c>
    </row>
    <row r="12985" spans="1:4" ht="15" x14ac:dyDescent="0.25">
      <c r="A12985" s="53" t="s">
        <v>17448</v>
      </c>
      <c r="B12985" s="53">
        <v>30</v>
      </c>
      <c r="C12985" s="53" t="s">
        <v>33536</v>
      </c>
      <c r="D12985" s="53" t="s">
        <v>33873</v>
      </c>
    </row>
    <row r="12986" spans="1:4" ht="15" x14ac:dyDescent="0.25">
      <c r="A12986" s="53" t="s">
        <v>17449</v>
      </c>
      <c r="B12986" s="53">
        <v>30</v>
      </c>
      <c r="C12986" s="53" t="s">
        <v>33536</v>
      </c>
      <c r="D12986" s="53" t="s">
        <v>33873</v>
      </c>
    </row>
    <row r="12987" spans="1:4" ht="15" x14ac:dyDescent="0.25">
      <c r="A12987" s="53" t="s">
        <v>17450</v>
      </c>
      <c r="B12987" s="53">
        <v>15</v>
      </c>
      <c r="C12987" s="53" t="s">
        <v>33536</v>
      </c>
      <c r="D12987" s="53" t="s">
        <v>33873</v>
      </c>
    </row>
    <row r="12988" spans="1:4" ht="15" x14ac:dyDescent="0.25">
      <c r="A12988" s="53" t="s">
        <v>17451</v>
      </c>
      <c r="B12988" s="53">
        <v>15</v>
      </c>
      <c r="C12988" s="53" t="s">
        <v>33536</v>
      </c>
      <c r="D12988" s="53" t="s">
        <v>33873</v>
      </c>
    </row>
    <row r="12989" spans="1:4" ht="15" x14ac:dyDescent="0.25">
      <c r="A12989" s="53" t="s">
        <v>17452</v>
      </c>
      <c r="B12989" s="53">
        <v>15</v>
      </c>
      <c r="C12989" s="53" t="s">
        <v>33536</v>
      </c>
      <c r="D12989" s="53" t="s">
        <v>33873</v>
      </c>
    </row>
    <row r="12990" spans="1:4" ht="15" x14ac:dyDescent="0.25">
      <c r="A12990" s="53" t="s">
        <v>17453</v>
      </c>
      <c r="B12990" s="53">
        <v>15</v>
      </c>
      <c r="C12990" s="53" t="s">
        <v>33536</v>
      </c>
      <c r="D12990" s="53" t="s">
        <v>33873</v>
      </c>
    </row>
    <row r="12991" spans="1:4" ht="15" x14ac:dyDescent="0.25">
      <c r="A12991" s="53" t="s">
        <v>17454</v>
      </c>
      <c r="B12991" s="53">
        <v>30</v>
      </c>
      <c r="C12991" s="53" t="s">
        <v>33562</v>
      </c>
      <c r="D12991" s="53" t="s">
        <v>33873</v>
      </c>
    </row>
    <row r="12992" spans="1:4" ht="15" x14ac:dyDescent="0.25">
      <c r="A12992" s="53" t="s">
        <v>17455</v>
      </c>
      <c r="B12992" s="53">
        <v>15</v>
      </c>
      <c r="C12992" s="53" t="s">
        <v>33562</v>
      </c>
      <c r="D12992" s="53" t="s">
        <v>33873</v>
      </c>
    </row>
    <row r="12993" spans="1:4" ht="15" x14ac:dyDescent="0.25">
      <c r="A12993" s="53" t="s">
        <v>17456</v>
      </c>
      <c r="B12993" s="53">
        <v>15</v>
      </c>
      <c r="C12993" s="53" t="s">
        <v>33562</v>
      </c>
      <c r="D12993" s="53" t="s">
        <v>33873</v>
      </c>
    </row>
    <row r="12994" spans="1:4" ht="15" x14ac:dyDescent="0.25">
      <c r="A12994" s="53" t="s">
        <v>17457</v>
      </c>
      <c r="B12994" s="53">
        <v>15</v>
      </c>
      <c r="C12994" s="53" t="s">
        <v>33562</v>
      </c>
      <c r="D12994" s="53" t="s">
        <v>33873</v>
      </c>
    </row>
    <row r="12995" spans="1:4" ht="15" x14ac:dyDescent="0.25">
      <c r="A12995" s="53" t="s">
        <v>17458</v>
      </c>
      <c r="B12995" s="53">
        <v>15</v>
      </c>
      <c r="C12995" s="53" t="s">
        <v>33562</v>
      </c>
      <c r="D12995" s="53" t="s">
        <v>33873</v>
      </c>
    </row>
    <row r="12996" spans="1:4" ht="15" x14ac:dyDescent="0.25">
      <c r="A12996" s="53" t="s">
        <v>17459</v>
      </c>
      <c r="B12996" s="53">
        <v>15</v>
      </c>
      <c r="C12996" s="53" t="s">
        <v>33562</v>
      </c>
      <c r="D12996" s="53" t="s">
        <v>33873</v>
      </c>
    </row>
    <row r="12997" spans="1:4" ht="15" x14ac:dyDescent="0.25">
      <c r="A12997" s="53" t="s">
        <v>17460</v>
      </c>
      <c r="B12997" s="53">
        <v>15</v>
      </c>
      <c r="C12997" s="53" t="s">
        <v>33562</v>
      </c>
      <c r="D12997" s="53" t="s">
        <v>33873</v>
      </c>
    </row>
    <row r="12998" spans="1:4" ht="15" x14ac:dyDescent="0.25">
      <c r="A12998" s="53" t="s">
        <v>17461</v>
      </c>
      <c r="B12998" s="53">
        <v>0</v>
      </c>
      <c r="C12998" s="53" t="s">
        <v>33537</v>
      </c>
      <c r="D12998" s="53" t="s">
        <v>33872</v>
      </c>
    </row>
    <row r="12999" spans="1:4" ht="15" x14ac:dyDescent="0.25">
      <c r="A12999" s="53" t="s">
        <v>17462</v>
      </c>
      <c r="B12999" s="53">
        <v>0</v>
      </c>
      <c r="C12999" s="53" t="s">
        <v>33539</v>
      </c>
      <c r="D12999" s="53" t="s">
        <v>33873</v>
      </c>
    </row>
    <row r="13000" spans="1:4" ht="15" x14ac:dyDescent="0.25">
      <c r="A13000" s="53" t="s">
        <v>17463</v>
      </c>
      <c r="B13000" s="53">
        <v>0</v>
      </c>
      <c r="C13000" s="53" t="s">
        <v>33539</v>
      </c>
      <c r="D13000" s="53" t="s">
        <v>33873</v>
      </c>
    </row>
    <row r="13001" spans="1:4" ht="15" x14ac:dyDescent="0.25">
      <c r="A13001" s="53" t="s">
        <v>33679</v>
      </c>
      <c r="B13001" s="53">
        <v>0</v>
      </c>
      <c r="C13001" s="53" t="s">
        <v>33539</v>
      </c>
      <c r="D13001" s="53" t="s">
        <v>33873</v>
      </c>
    </row>
    <row r="13002" spans="1:4" ht="15" x14ac:dyDescent="0.25">
      <c r="A13002" s="53" t="s">
        <v>17464</v>
      </c>
      <c r="B13002" s="53">
        <v>0</v>
      </c>
      <c r="C13002" s="53" t="s">
        <v>33539</v>
      </c>
      <c r="D13002" s="53" t="s">
        <v>33873</v>
      </c>
    </row>
    <row r="13003" spans="1:4" ht="15" x14ac:dyDescent="0.25">
      <c r="A13003" s="53" t="s">
        <v>33680</v>
      </c>
      <c r="B13003" s="53">
        <v>0</v>
      </c>
      <c r="C13003" s="53" t="s">
        <v>33539</v>
      </c>
      <c r="D13003" s="53" t="s">
        <v>33873</v>
      </c>
    </row>
    <row r="13004" spans="1:4" ht="15" x14ac:dyDescent="0.25">
      <c r="A13004" s="53" t="s">
        <v>17465</v>
      </c>
      <c r="B13004" s="53">
        <v>30</v>
      </c>
      <c r="C13004" s="53" t="s">
        <v>33536</v>
      </c>
      <c r="D13004" s="53" t="s">
        <v>33873</v>
      </c>
    </row>
    <row r="13005" spans="1:4" ht="15" x14ac:dyDescent="0.25">
      <c r="A13005" s="53" t="s">
        <v>17466</v>
      </c>
      <c r="B13005" s="53">
        <v>15</v>
      </c>
      <c r="C13005" s="53" t="s">
        <v>33536</v>
      </c>
      <c r="D13005" s="53" t="s">
        <v>33872</v>
      </c>
    </row>
    <row r="13006" spans="1:4" ht="15" x14ac:dyDescent="0.25">
      <c r="A13006" s="53" t="s">
        <v>17467</v>
      </c>
      <c r="B13006" s="53">
        <v>30</v>
      </c>
      <c r="C13006" s="53" t="s">
        <v>33536</v>
      </c>
      <c r="D13006" s="53" t="s">
        <v>33873</v>
      </c>
    </row>
    <row r="13007" spans="1:4" ht="15" x14ac:dyDescent="0.25">
      <c r="A13007" s="53" t="s">
        <v>17468</v>
      </c>
      <c r="B13007" s="53">
        <v>15</v>
      </c>
      <c r="C13007" s="53" t="s">
        <v>33536</v>
      </c>
      <c r="D13007" s="53" t="s">
        <v>33873</v>
      </c>
    </row>
    <row r="13008" spans="1:4" ht="15" x14ac:dyDescent="0.25">
      <c r="A13008" s="53" t="s">
        <v>17469</v>
      </c>
      <c r="B13008" s="53">
        <v>30</v>
      </c>
      <c r="C13008" s="53" t="s">
        <v>33536</v>
      </c>
      <c r="D13008" s="53" t="s">
        <v>33873</v>
      </c>
    </row>
    <row r="13009" spans="1:4" ht="15" x14ac:dyDescent="0.25">
      <c r="A13009" s="53" t="s">
        <v>17470</v>
      </c>
      <c r="B13009" s="53">
        <v>15</v>
      </c>
      <c r="C13009" s="53" t="s">
        <v>33536</v>
      </c>
      <c r="D13009" s="53" t="s">
        <v>33873</v>
      </c>
    </row>
    <row r="13010" spans="1:4" ht="15" x14ac:dyDescent="0.25">
      <c r="A13010" s="53" t="s">
        <v>17471</v>
      </c>
      <c r="B13010" s="53">
        <v>15</v>
      </c>
      <c r="C13010" s="53" t="s">
        <v>33536</v>
      </c>
      <c r="D13010" s="53" t="s">
        <v>33873</v>
      </c>
    </row>
    <row r="13011" spans="1:4" ht="15" x14ac:dyDescent="0.25">
      <c r="A13011" s="53" t="s">
        <v>17472</v>
      </c>
      <c r="B13011" s="53">
        <v>15</v>
      </c>
      <c r="C13011" s="53" t="s">
        <v>33536</v>
      </c>
      <c r="D13011" s="53" t="s">
        <v>33873</v>
      </c>
    </row>
    <row r="13012" spans="1:4" ht="15" x14ac:dyDescent="0.25">
      <c r="A13012" s="53" t="s">
        <v>17473</v>
      </c>
      <c r="B13012" s="53">
        <v>15</v>
      </c>
      <c r="C13012" s="53" t="s">
        <v>33536</v>
      </c>
      <c r="D13012" s="53" t="s">
        <v>33873</v>
      </c>
    </row>
    <row r="13013" spans="1:4" ht="15" x14ac:dyDescent="0.25">
      <c r="A13013" s="53" t="s">
        <v>17474</v>
      </c>
      <c r="B13013" s="53">
        <v>15</v>
      </c>
      <c r="C13013" s="53" t="s">
        <v>33536</v>
      </c>
      <c r="D13013" s="53" t="s">
        <v>33873</v>
      </c>
    </row>
    <row r="13014" spans="1:4" ht="15" x14ac:dyDescent="0.25">
      <c r="A13014" s="53" t="s">
        <v>17475</v>
      </c>
      <c r="B13014" s="53">
        <v>15</v>
      </c>
      <c r="C13014" s="53" t="s">
        <v>33536</v>
      </c>
      <c r="D13014" s="53" t="s">
        <v>33873</v>
      </c>
    </row>
    <row r="13015" spans="1:4" ht="15" x14ac:dyDescent="0.25">
      <c r="A13015" s="53" t="s">
        <v>17476</v>
      </c>
      <c r="B13015" s="53">
        <v>15</v>
      </c>
      <c r="C13015" s="53" t="s">
        <v>33536</v>
      </c>
      <c r="D13015" s="53" t="s">
        <v>33873</v>
      </c>
    </row>
    <row r="13016" spans="1:4" ht="15" x14ac:dyDescent="0.25">
      <c r="A13016" s="53" t="s">
        <v>17477</v>
      </c>
      <c r="B13016" s="53">
        <v>30</v>
      </c>
      <c r="C13016" s="53" t="s">
        <v>33536</v>
      </c>
      <c r="D13016" s="53" t="s">
        <v>33873</v>
      </c>
    </row>
    <row r="13017" spans="1:4" ht="15" x14ac:dyDescent="0.25">
      <c r="A13017" s="53" t="s">
        <v>17478</v>
      </c>
      <c r="B13017" s="53">
        <v>15</v>
      </c>
      <c r="C13017" s="53" t="s">
        <v>33536</v>
      </c>
      <c r="D13017" s="53" t="s">
        <v>33873</v>
      </c>
    </row>
    <row r="13018" spans="1:4" ht="15" x14ac:dyDescent="0.25">
      <c r="A13018" s="53" t="s">
        <v>17479</v>
      </c>
      <c r="B13018" s="53">
        <v>30</v>
      </c>
      <c r="C13018" s="53" t="s">
        <v>33536</v>
      </c>
      <c r="D13018" s="53" t="s">
        <v>33873</v>
      </c>
    </row>
    <row r="13019" spans="1:4" ht="15" x14ac:dyDescent="0.25">
      <c r="A13019" s="53" t="s">
        <v>17480</v>
      </c>
      <c r="B13019" s="53">
        <v>15</v>
      </c>
      <c r="C13019" s="53" t="s">
        <v>33536</v>
      </c>
      <c r="D13019" s="53" t="s">
        <v>33873</v>
      </c>
    </row>
    <row r="13020" spans="1:4" ht="15" x14ac:dyDescent="0.25">
      <c r="A13020" s="53" t="s">
        <v>17481</v>
      </c>
      <c r="B13020" s="53">
        <v>15</v>
      </c>
      <c r="C13020" s="53" t="s">
        <v>33536</v>
      </c>
      <c r="D13020" s="53" t="s">
        <v>33873</v>
      </c>
    </row>
    <row r="13021" spans="1:4" ht="15" x14ac:dyDescent="0.25">
      <c r="A13021" s="53" t="s">
        <v>17482</v>
      </c>
      <c r="B13021" s="53">
        <v>30</v>
      </c>
      <c r="C13021" s="53" t="s">
        <v>33536</v>
      </c>
      <c r="D13021" s="53" t="s">
        <v>33872</v>
      </c>
    </row>
    <row r="13022" spans="1:4" ht="15" x14ac:dyDescent="0.25">
      <c r="A13022" s="53" t="s">
        <v>17483</v>
      </c>
      <c r="B13022" s="53">
        <v>15</v>
      </c>
      <c r="C13022" s="53" t="s">
        <v>33536</v>
      </c>
      <c r="D13022" s="53" t="s">
        <v>33873</v>
      </c>
    </row>
    <row r="13023" spans="1:4" ht="15" x14ac:dyDescent="0.25">
      <c r="A13023" s="53" t="s">
        <v>17484</v>
      </c>
      <c r="B13023" s="53">
        <v>15</v>
      </c>
      <c r="C13023" s="53" t="s">
        <v>33536</v>
      </c>
      <c r="D13023" s="53" t="s">
        <v>33872</v>
      </c>
    </row>
    <row r="13024" spans="1:4" ht="15" x14ac:dyDescent="0.25">
      <c r="A13024" s="53" t="s">
        <v>17485</v>
      </c>
      <c r="B13024" s="53">
        <v>15</v>
      </c>
      <c r="C13024" s="53" t="s">
        <v>33562</v>
      </c>
      <c r="D13024" s="53" t="s">
        <v>33873</v>
      </c>
    </row>
    <row r="13025" spans="1:4" ht="15" x14ac:dyDescent="0.25">
      <c r="A13025" s="53" t="s">
        <v>17486</v>
      </c>
      <c r="B13025" s="53">
        <v>15</v>
      </c>
      <c r="C13025" s="53" t="s">
        <v>33562</v>
      </c>
      <c r="D13025" s="53" t="s">
        <v>33873</v>
      </c>
    </row>
    <row r="13026" spans="1:4" ht="15" x14ac:dyDescent="0.25">
      <c r="A13026" s="53" t="s">
        <v>17487</v>
      </c>
      <c r="B13026" s="53">
        <v>15</v>
      </c>
      <c r="C13026" s="53" t="s">
        <v>33562</v>
      </c>
      <c r="D13026" s="53" t="s">
        <v>33873</v>
      </c>
    </row>
    <row r="13027" spans="1:4" ht="15" x14ac:dyDescent="0.25">
      <c r="A13027" s="53" t="s">
        <v>17488</v>
      </c>
      <c r="B13027" s="53">
        <v>15</v>
      </c>
      <c r="C13027" s="53" t="s">
        <v>33562</v>
      </c>
      <c r="D13027" s="53" t="s">
        <v>33873</v>
      </c>
    </row>
    <row r="13028" spans="1:4" ht="15" x14ac:dyDescent="0.25">
      <c r="A13028" s="53" t="s">
        <v>17489</v>
      </c>
      <c r="B13028" s="53">
        <v>15</v>
      </c>
      <c r="C13028" s="53" t="s">
        <v>33562</v>
      </c>
      <c r="D13028" s="53" t="s">
        <v>33873</v>
      </c>
    </row>
    <row r="13029" spans="1:4" ht="15" x14ac:dyDescent="0.25">
      <c r="A13029" s="53" t="s">
        <v>17490</v>
      </c>
      <c r="B13029" s="53">
        <v>15</v>
      </c>
      <c r="C13029" s="53" t="s">
        <v>33562</v>
      </c>
      <c r="D13029" s="53" t="s">
        <v>33873</v>
      </c>
    </row>
    <row r="13030" spans="1:4" ht="15" x14ac:dyDescent="0.25">
      <c r="A13030" s="53" t="s">
        <v>17491</v>
      </c>
      <c r="B13030" s="53">
        <v>15</v>
      </c>
      <c r="C13030" s="53" t="s">
        <v>33562</v>
      </c>
      <c r="D13030" s="53" t="s">
        <v>33873</v>
      </c>
    </row>
    <row r="13031" spans="1:4" ht="15" x14ac:dyDescent="0.25">
      <c r="A13031" s="53" t="s">
        <v>17492</v>
      </c>
      <c r="B13031" s="53">
        <v>15</v>
      </c>
      <c r="C13031" s="53" t="s">
        <v>33562</v>
      </c>
      <c r="D13031" s="53" t="s">
        <v>33873</v>
      </c>
    </row>
    <row r="13032" spans="1:4" ht="15" x14ac:dyDescent="0.25">
      <c r="A13032" s="53" t="s">
        <v>17493</v>
      </c>
      <c r="B13032" s="53">
        <v>15</v>
      </c>
      <c r="C13032" s="53" t="s">
        <v>33562</v>
      </c>
      <c r="D13032" s="53" t="s">
        <v>33873</v>
      </c>
    </row>
    <row r="13033" spans="1:4" ht="15" x14ac:dyDescent="0.25">
      <c r="A13033" s="53" t="s">
        <v>17494</v>
      </c>
      <c r="B13033" s="53">
        <v>0</v>
      </c>
      <c r="C13033" s="53" t="s">
        <v>33539</v>
      </c>
      <c r="D13033" s="53" t="s">
        <v>33873</v>
      </c>
    </row>
    <row r="13034" spans="1:4" ht="15" x14ac:dyDescent="0.25">
      <c r="A13034" s="53" t="s">
        <v>33681</v>
      </c>
      <c r="B13034" s="53">
        <v>0</v>
      </c>
      <c r="C13034" s="53" t="s">
        <v>33539</v>
      </c>
      <c r="D13034" s="53" t="s">
        <v>33873</v>
      </c>
    </row>
    <row r="13035" spans="1:4" ht="15" x14ac:dyDescent="0.25">
      <c r="A13035" s="53" t="s">
        <v>17495</v>
      </c>
      <c r="B13035" s="53">
        <v>0</v>
      </c>
      <c r="C13035" s="53" t="s">
        <v>33539</v>
      </c>
      <c r="D13035" s="53" t="s">
        <v>33873</v>
      </c>
    </row>
    <row r="13036" spans="1:4" ht="15" x14ac:dyDescent="0.25">
      <c r="A13036" s="53" t="s">
        <v>33682</v>
      </c>
      <c r="B13036" s="53">
        <v>0</v>
      </c>
      <c r="C13036" s="53" t="s">
        <v>33539</v>
      </c>
      <c r="D13036" s="53" t="s">
        <v>33873</v>
      </c>
    </row>
    <row r="13037" spans="1:4" ht="15" x14ac:dyDescent="0.25">
      <c r="A13037" s="53" t="s">
        <v>17496</v>
      </c>
      <c r="B13037" s="53">
        <v>15</v>
      </c>
      <c r="C13037" s="53" t="s">
        <v>33536</v>
      </c>
      <c r="D13037" s="53" t="s">
        <v>33873</v>
      </c>
    </row>
    <row r="13038" spans="1:4" ht="15" x14ac:dyDescent="0.25">
      <c r="A13038" s="53" t="s">
        <v>17497</v>
      </c>
      <c r="B13038" s="53">
        <v>15</v>
      </c>
      <c r="C13038" s="53" t="s">
        <v>33536</v>
      </c>
      <c r="D13038" s="53" t="s">
        <v>33873</v>
      </c>
    </row>
    <row r="13039" spans="1:4" ht="15" x14ac:dyDescent="0.25">
      <c r="A13039" s="53" t="s">
        <v>17498</v>
      </c>
      <c r="B13039" s="53">
        <v>15</v>
      </c>
      <c r="C13039" s="53" t="s">
        <v>33536</v>
      </c>
      <c r="D13039" s="53" t="s">
        <v>33873</v>
      </c>
    </row>
    <row r="13040" spans="1:4" ht="15" x14ac:dyDescent="0.25">
      <c r="A13040" s="53" t="s">
        <v>17499</v>
      </c>
      <c r="B13040" s="53">
        <v>15</v>
      </c>
      <c r="C13040" s="53" t="s">
        <v>33536</v>
      </c>
      <c r="D13040" s="53" t="s">
        <v>33873</v>
      </c>
    </row>
    <row r="13041" spans="1:4" ht="15" x14ac:dyDescent="0.25">
      <c r="A13041" s="53" t="s">
        <v>17500</v>
      </c>
      <c r="B13041" s="53">
        <v>15</v>
      </c>
      <c r="C13041" s="53" t="s">
        <v>33536</v>
      </c>
      <c r="D13041" s="53" t="s">
        <v>33873</v>
      </c>
    </row>
    <row r="13042" spans="1:4" ht="15" x14ac:dyDescent="0.25">
      <c r="A13042" s="53" t="s">
        <v>17501</v>
      </c>
      <c r="B13042" s="53">
        <v>15</v>
      </c>
      <c r="C13042" s="53" t="s">
        <v>33536</v>
      </c>
      <c r="D13042" s="53" t="s">
        <v>33873</v>
      </c>
    </row>
    <row r="13043" spans="1:4" ht="15" x14ac:dyDescent="0.25">
      <c r="A13043" s="53" t="s">
        <v>17502</v>
      </c>
      <c r="B13043" s="53">
        <v>15</v>
      </c>
      <c r="C13043" s="53" t="s">
        <v>33536</v>
      </c>
      <c r="D13043" s="53" t="s">
        <v>33873</v>
      </c>
    </row>
    <row r="13044" spans="1:4" ht="15" x14ac:dyDescent="0.25">
      <c r="A13044" s="53" t="s">
        <v>17503</v>
      </c>
      <c r="B13044" s="53">
        <v>30</v>
      </c>
      <c r="C13044" s="53" t="s">
        <v>33536</v>
      </c>
      <c r="D13044" s="53" t="s">
        <v>33873</v>
      </c>
    </row>
    <row r="13045" spans="1:4" ht="15" x14ac:dyDescent="0.25">
      <c r="A13045" s="53" t="s">
        <v>17504</v>
      </c>
      <c r="B13045" s="53">
        <v>15</v>
      </c>
      <c r="C13045" s="53" t="s">
        <v>33536</v>
      </c>
      <c r="D13045" s="53" t="s">
        <v>33873</v>
      </c>
    </row>
    <row r="13046" spans="1:4" ht="15" x14ac:dyDescent="0.25">
      <c r="A13046" s="53" t="s">
        <v>17505</v>
      </c>
      <c r="B13046" s="53">
        <v>15</v>
      </c>
      <c r="C13046" s="53" t="s">
        <v>33536</v>
      </c>
      <c r="D13046" s="53" t="s">
        <v>33873</v>
      </c>
    </row>
    <row r="13047" spans="1:4" ht="15" x14ac:dyDescent="0.25">
      <c r="A13047" s="53" t="s">
        <v>17506</v>
      </c>
      <c r="B13047" s="53">
        <v>15</v>
      </c>
      <c r="C13047" s="53" t="s">
        <v>33536</v>
      </c>
      <c r="D13047" s="53" t="s">
        <v>33872</v>
      </c>
    </row>
    <row r="13048" spans="1:4" ht="15" x14ac:dyDescent="0.25">
      <c r="A13048" s="53" t="s">
        <v>17507</v>
      </c>
      <c r="B13048" s="53">
        <v>15</v>
      </c>
      <c r="C13048" s="53" t="s">
        <v>33536</v>
      </c>
      <c r="D13048" s="53" t="s">
        <v>33873</v>
      </c>
    </row>
    <row r="13049" spans="1:4" ht="15" x14ac:dyDescent="0.25">
      <c r="A13049" s="53" t="s">
        <v>17508</v>
      </c>
      <c r="B13049" s="53">
        <v>15</v>
      </c>
      <c r="C13049" s="53" t="s">
        <v>33536</v>
      </c>
      <c r="D13049" s="53" t="s">
        <v>33873</v>
      </c>
    </row>
    <row r="13050" spans="1:4" ht="15" x14ac:dyDescent="0.25">
      <c r="A13050" s="53" t="s">
        <v>17509</v>
      </c>
      <c r="B13050" s="53">
        <v>15</v>
      </c>
      <c r="C13050" s="53" t="s">
        <v>33536</v>
      </c>
      <c r="D13050" s="53" t="s">
        <v>33873</v>
      </c>
    </row>
    <row r="13051" spans="1:4" ht="15" x14ac:dyDescent="0.25">
      <c r="A13051" s="53" t="s">
        <v>17510</v>
      </c>
      <c r="B13051" s="53">
        <v>15</v>
      </c>
      <c r="C13051" s="53" t="s">
        <v>33536</v>
      </c>
      <c r="D13051" s="53" t="s">
        <v>33873</v>
      </c>
    </row>
    <row r="13052" spans="1:4" ht="15" x14ac:dyDescent="0.25">
      <c r="A13052" s="53" t="s">
        <v>17511</v>
      </c>
      <c r="B13052" s="53">
        <v>15</v>
      </c>
      <c r="C13052" s="53" t="s">
        <v>33536</v>
      </c>
      <c r="D13052" s="53" t="s">
        <v>33873</v>
      </c>
    </row>
    <row r="13053" spans="1:4" ht="15" x14ac:dyDescent="0.25">
      <c r="A13053" s="53" t="s">
        <v>17512</v>
      </c>
      <c r="B13053" s="53">
        <v>15</v>
      </c>
      <c r="C13053" s="53" t="s">
        <v>33536</v>
      </c>
      <c r="D13053" s="53" t="s">
        <v>33873</v>
      </c>
    </row>
    <row r="13054" spans="1:4" ht="15" x14ac:dyDescent="0.25">
      <c r="A13054" s="53" t="s">
        <v>17513</v>
      </c>
      <c r="B13054" s="53">
        <v>15</v>
      </c>
      <c r="C13054" s="53" t="s">
        <v>33536</v>
      </c>
      <c r="D13054" s="53" t="s">
        <v>33873</v>
      </c>
    </row>
    <row r="13055" spans="1:4" ht="15" x14ac:dyDescent="0.25">
      <c r="A13055" s="53" t="s">
        <v>17514</v>
      </c>
      <c r="B13055" s="53">
        <v>15</v>
      </c>
      <c r="C13055" s="53" t="s">
        <v>33536</v>
      </c>
      <c r="D13055" s="53" t="s">
        <v>33873</v>
      </c>
    </row>
    <row r="13056" spans="1:4" ht="15" x14ac:dyDescent="0.25">
      <c r="A13056" s="53" t="s">
        <v>17515</v>
      </c>
      <c r="B13056" s="53">
        <v>15</v>
      </c>
      <c r="C13056" s="53" t="s">
        <v>33536</v>
      </c>
      <c r="D13056" s="53" t="s">
        <v>33873</v>
      </c>
    </row>
    <row r="13057" spans="1:4" ht="15" x14ac:dyDescent="0.25">
      <c r="A13057" s="53" t="s">
        <v>17516</v>
      </c>
      <c r="B13057" s="53">
        <v>15</v>
      </c>
      <c r="C13057" s="53" t="s">
        <v>33536</v>
      </c>
      <c r="D13057" s="53" t="s">
        <v>33873</v>
      </c>
    </row>
    <row r="13058" spans="1:4" ht="15" x14ac:dyDescent="0.25">
      <c r="A13058" s="53" t="s">
        <v>17517</v>
      </c>
      <c r="B13058" s="53">
        <v>15</v>
      </c>
      <c r="C13058" s="53" t="s">
        <v>33536</v>
      </c>
      <c r="D13058" s="53" t="s">
        <v>33873</v>
      </c>
    </row>
    <row r="13059" spans="1:4" ht="15" x14ac:dyDescent="0.25">
      <c r="A13059" s="53" t="s">
        <v>17518</v>
      </c>
      <c r="B13059" s="53">
        <v>15</v>
      </c>
      <c r="C13059" s="53" t="s">
        <v>33536</v>
      </c>
      <c r="D13059" s="53" t="s">
        <v>33873</v>
      </c>
    </row>
    <row r="13060" spans="1:4" ht="15" x14ac:dyDescent="0.25">
      <c r="A13060" s="53" t="s">
        <v>17519</v>
      </c>
      <c r="B13060" s="53">
        <v>15</v>
      </c>
      <c r="C13060" s="53" t="s">
        <v>33536</v>
      </c>
      <c r="D13060" s="53" t="s">
        <v>33873</v>
      </c>
    </row>
    <row r="13061" spans="1:4" ht="15" x14ac:dyDescent="0.25">
      <c r="A13061" s="53" t="s">
        <v>17520</v>
      </c>
      <c r="B13061" s="53">
        <v>15</v>
      </c>
      <c r="C13061" s="53" t="s">
        <v>33536</v>
      </c>
      <c r="D13061" s="53" t="s">
        <v>33873</v>
      </c>
    </row>
    <row r="13062" spans="1:4" ht="15" x14ac:dyDescent="0.25">
      <c r="A13062" s="53" t="s">
        <v>17521</v>
      </c>
      <c r="B13062" s="53">
        <v>15</v>
      </c>
      <c r="C13062" s="53" t="s">
        <v>33536</v>
      </c>
      <c r="D13062" s="53" t="s">
        <v>33873</v>
      </c>
    </row>
    <row r="13063" spans="1:4" ht="15" x14ac:dyDescent="0.25">
      <c r="A13063" s="53" t="s">
        <v>17522</v>
      </c>
      <c r="B13063" s="53">
        <v>15</v>
      </c>
      <c r="C13063" s="53" t="s">
        <v>33536</v>
      </c>
      <c r="D13063" s="53" t="s">
        <v>33873</v>
      </c>
    </row>
    <row r="13064" spans="1:4" ht="15" x14ac:dyDescent="0.25">
      <c r="A13064" s="53" t="s">
        <v>17523</v>
      </c>
      <c r="B13064" s="53">
        <v>15</v>
      </c>
      <c r="C13064" s="53" t="s">
        <v>33536</v>
      </c>
      <c r="D13064" s="53" t="s">
        <v>33873</v>
      </c>
    </row>
    <row r="13065" spans="1:4" ht="15" x14ac:dyDescent="0.25">
      <c r="A13065" s="53" t="s">
        <v>17524</v>
      </c>
      <c r="B13065" s="53">
        <v>15</v>
      </c>
      <c r="C13065" s="53" t="s">
        <v>33536</v>
      </c>
      <c r="D13065" s="53" t="s">
        <v>33873</v>
      </c>
    </row>
    <row r="13066" spans="1:4" ht="15" x14ac:dyDescent="0.25">
      <c r="A13066" s="53" t="s">
        <v>33431</v>
      </c>
      <c r="B13066" s="53">
        <v>15</v>
      </c>
      <c r="C13066" s="53" t="s">
        <v>33536</v>
      </c>
      <c r="D13066" s="53" t="s">
        <v>33873</v>
      </c>
    </row>
    <row r="13067" spans="1:4" ht="15" x14ac:dyDescent="0.25">
      <c r="A13067" s="53" t="s">
        <v>17525</v>
      </c>
      <c r="B13067" s="53">
        <v>15</v>
      </c>
      <c r="C13067" s="53" t="s">
        <v>33536</v>
      </c>
      <c r="D13067" s="53" t="s">
        <v>33872</v>
      </c>
    </row>
    <row r="13068" spans="1:4" ht="15" x14ac:dyDescent="0.25">
      <c r="A13068" s="53" t="s">
        <v>17526</v>
      </c>
      <c r="B13068" s="53">
        <v>15</v>
      </c>
      <c r="C13068" s="53" t="s">
        <v>33536</v>
      </c>
      <c r="D13068" s="53" t="s">
        <v>33872</v>
      </c>
    </row>
    <row r="13069" spans="1:4" ht="15" x14ac:dyDescent="0.25">
      <c r="A13069" s="53" t="s">
        <v>17527</v>
      </c>
      <c r="B13069" s="53">
        <v>15</v>
      </c>
      <c r="C13069" s="53" t="s">
        <v>33562</v>
      </c>
      <c r="D13069" s="53" t="s">
        <v>33873</v>
      </c>
    </row>
    <row r="13070" spans="1:4" ht="15" x14ac:dyDescent="0.25">
      <c r="A13070" s="53" t="s">
        <v>17528</v>
      </c>
      <c r="B13070" s="53">
        <v>15</v>
      </c>
      <c r="C13070" s="53" t="s">
        <v>33562</v>
      </c>
      <c r="D13070" s="53" t="s">
        <v>33873</v>
      </c>
    </row>
    <row r="13071" spans="1:4" ht="15" x14ac:dyDescent="0.25">
      <c r="A13071" s="53" t="s">
        <v>17529</v>
      </c>
      <c r="B13071" s="53">
        <v>15</v>
      </c>
      <c r="C13071" s="53" t="s">
        <v>33562</v>
      </c>
      <c r="D13071" s="53" t="s">
        <v>33873</v>
      </c>
    </row>
    <row r="13072" spans="1:4" ht="15" x14ac:dyDescent="0.25">
      <c r="A13072" s="53" t="s">
        <v>17530</v>
      </c>
      <c r="B13072" s="53">
        <v>30</v>
      </c>
      <c r="C13072" s="53" t="s">
        <v>33562</v>
      </c>
      <c r="D13072" s="53" t="s">
        <v>33873</v>
      </c>
    </row>
    <row r="13073" spans="1:4" ht="15" x14ac:dyDescent="0.25">
      <c r="A13073" s="53" t="s">
        <v>17531</v>
      </c>
      <c r="B13073" s="53">
        <v>30</v>
      </c>
      <c r="C13073" s="53" t="s">
        <v>33562</v>
      </c>
      <c r="D13073" s="53" t="s">
        <v>33873</v>
      </c>
    </row>
    <row r="13074" spans="1:4" ht="15" x14ac:dyDescent="0.25">
      <c r="A13074" s="53" t="s">
        <v>17532</v>
      </c>
      <c r="B13074" s="53">
        <v>15</v>
      </c>
      <c r="C13074" s="53" t="s">
        <v>33562</v>
      </c>
      <c r="D13074" s="53" t="s">
        <v>33873</v>
      </c>
    </row>
    <row r="13075" spans="1:4" ht="15" x14ac:dyDescent="0.25">
      <c r="A13075" s="53" t="s">
        <v>17533</v>
      </c>
      <c r="B13075" s="53">
        <v>15</v>
      </c>
      <c r="C13075" s="53" t="s">
        <v>33562</v>
      </c>
      <c r="D13075" s="53" t="s">
        <v>33873</v>
      </c>
    </row>
    <row r="13076" spans="1:4" ht="15" x14ac:dyDescent="0.25">
      <c r="A13076" s="53" t="s">
        <v>17534</v>
      </c>
      <c r="B13076" s="53">
        <v>15</v>
      </c>
      <c r="C13076" s="53" t="s">
        <v>33562</v>
      </c>
      <c r="D13076" s="53" t="s">
        <v>33873</v>
      </c>
    </row>
    <row r="13077" spans="1:4" ht="15" x14ac:dyDescent="0.25">
      <c r="A13077" s="53" t="s">
        <v>17535</v>
      </c>
      <c r="B13077" s="53">
        <v>0</v>
      </c>
      <c r="C13077" s="53" t="s">
        <v>33539</v>
      </c>
      <c r="D13077" s="53" t="s">
        <v>33873</v>
      </c>
    </row>
    <row r="13078" spans="1:4" ht="15" x14ac:dyDescent="0.25">
      <c r="A13078" s="53" t="s">
        <v>33683</v>
      </c>
      <c r="B13078" s="53">
        <v>0</v>
      </c>
      <c r="C13078" s="53" t="s">
        <v>33539</v>
      </c>
      <c r="D13078" s="53" t="s">
        <v>33873</v>
      </c>
    </row>
    <row r="13079" spans="1:4" ht="15" x14ac:dyDescent="0.25">
      <c r="A13079" s="53" t="s">
        <v>17536</v>
      </c>
      <c r="B13079" s="53">
        <v>0</v>
      </c>
      <c r="C13079" s="53" t="s">
        <v>33539</v>
      </c>
      <c r="D13079" s="53" t="s">
        <v>33873</v>
      </c>
    </row>
    <row r="13080" spans="1:4" ht="15" x14ac:dyDescent="0.25">
      <c r="A13080" s="53" t="s">
        <v>33684</v>
      </c>
      <c r="B13080" s="53">
        <v>0</v>
      </c>
      <c r="C13080" s="53" t="s">
        <v>33539</v>
      </c>
      <c r="D13080" s="53" t="s">
        <v>33873</v>
      </c>
    </row>
    <row r="13081" spans="1:4" ht="15" x14ac:dyDescent="0.25">
      <c r="A13081" s="53" t="s">
        <v>17537</v>
      </c>
      <c r="B13081" s="53">
        <v>15</v>
      </c>
      <c r="C13081" s="53" t="s">
        <v>33536</v>
      </c>
      <c r="D13081" s="53" t="s">
        <v>33873</v>
      </c>
    </row>
    <row r="13082" spans="1:4" ht="15" x14ac:dyDescent="0.25">
      <c r="A13082" s="53" t="s">
        <v>17538</v>
      </c>
      <c r="B13082" s="53">
        <v>15</v>
      </c>
      <c r="C13082" s="53" t="s">
        <v>33536</v>
      </c>
      <c r="D13082" s="53" t="s">
        <v>33873</v>
      </c>
    </row>
    <row r="13083" spans="1:4" ht="15" x14ac:dyDescent="0.25">
      <c r="A13083" s="53" t="s">
        <v>17539</v>
      </c>
      <c r="B13083" s="53">
        <v>15</v>
      </c>
      <c r="C13083" s="53" t="s">
        <v>33536</v>
      </c>
      <c r="D13083" s="53" t="s">
        <v>33873</v>
      </c>
    </row>
    <row r="13084" spans="1:4" ht="15" x14ac:dyDescent="0.25">
      <c r="A13084" s="53" t="s">
        <v>17540</v>
      </c>
      <c r="B13084" s="53">
        <v>90</v>
      </c>
      <c r="C13084" s="53" t="s">
        <v>33536</v>
      </c>
      <c r="D13084" s="53" t="s">
        <v>33873</v>
      </c>
    </row>
    <row r="13085" spans="1:4" ht="15" x14ac:dyDescent="0.25">
      <c r="A13085" s="53" t="s">
        <v>17541</v>
      </c>
      <c r="B13085" s="53">
        <v>15</v>
      </c>
      <c r="C13085" s="53" t="s">
        <v>33536</v>
      </c>
      <c r="D13085" s="53" t="s">
        <v>33873</v>
      </c>
    </row>
    <row r="13086" spans="1:4" ht="15" x14ac:dyDescent="0.25">
      <c r="A13086" s="53" t="s">
        <v>17542</v>
      </c>
      <c r="B13086" s="53">
        <v>15</v>
      </c>
      <c r="C13086" s="53" t="s">
        <v>33536</v>
      </c>
      <c r="D13086" s="53" t="s">
        <v>33873</v>
      </c>
    </row>
    <row r="13087" spans="1:4" ht="15" x14ac:dyDescent="0.25">
      <c r="A13087" s="53" t="s">
        <v>17543</v>
      </c>
      <c r="B13087" s="53">
        <v>15</v>
      </c>
      <c r="C13087" s="53" t="s">
        <v>33536</v>
      </c>
      <c r="D13087" s="53" t="s">
        <v>33873</v>
      </c>
    </row>
    <row r="13088" spans="1:4" ht="15" x14ac:dyDescent="0.25">
      <c r="A13088" s="53" t="s">
        <v>17544</v>
      </c>
      <c r="B13088" s="53">
        <v>15</v>
      </c>
      <c r="C13088" s="53" t="s">
        <v>33536</v>
      </c>
      <c r="D13088" s="53" t="s">
        <v>33873</v>
      </c>
    </row>
    <row r="13089" spans="1:4" ht="15" x14ac:dyDescent="0.25">
      <c r="A13089" s="53" t="s">
        <v>17545</v>
      </c>
      <c r="B13089" s="53">
        <v>30</v>
      </c>
      <c r="C13089" s="53" t="s">
        <v>33536</v>
      </c>
      <c r="D13089" s="53" t="s">
        <v>33873</v>
      </c>
    </row>
    <row r="13090" spans="1:4" ht="15" x14ac:dyDescent="0.25">
      <c r="A13090" s="53" t="s">
        <v>17546</v>
      </c>
      <c r="B13090" s="53">
        <v>15</v>
      </c>
      <c r="C13090" s="53" t="s">
        <v>33536</v>
      </c>
      <c r="D13090" s="53" t="s">
        <v>33873</v>
      </c>
    </row>
    <row r="13091" spans="1:4" ht="15" x14ac:dyDescent="0.25">
      <c r="A13091" s="53" t="s">
        <v>17547</v>
      </c>
      <c r="B13091" s="53">
        <v>15</v>
      </c>
      <c r="C13091" s="53" t="s">
        <v>33536</v>
      </c>
      <c r="D13091" s="53" t="s">
        <v>33873</v>
      </c>
    </row>
    <row r="13092" spans="1:4" ht="15" x14ac:dyDescent="0.25">
      <c r="A13092" s="53" t="s">
        <v>17548</v>
      </c>
      <c r="B13092" s="53">
        <v>45</v>
      </c>
      <c r="C13092" s="53" t="s">
        <v>33536</v>
      </c>
      <c r="D13092" s="53" t="s">
        <v>33873</v>
      </c>
    </row>
    <row r="13093" spans="1:4" ht="15" x14ac:dyDescent="0.25">
      <c r="A13093" s="53" t="s">
        <v>17549</v>
      </c>
      <c r="B13093" s="53">
        <v>15</v>
      </c>
      <c r="C13093" s="53" t="s">
        <v>33536</v>
      </c>
      <c r="D13093" s="53" t="s">
        <v>33873</v>
      </c>
    </row>
    <row r="13094" spans="1:4" ht="15" x14ac:dyDescent="0.25">
      <c r="A13094" s="53" t="s">
        <v>17550</v>
      </c>
      <c r="B13094" s="53">
        <v>15</v>
      </c>
      <c r="C13094" s="53" t="s">
        <v>33536</v>
      </c>
      <c r="D13094" s="53" t="s">
        <v>33873</v>
      </c>
    </row>
    <row r="13095" spans="1:4" ht="15" x14ac:dyDescent="0.25">
      <c r="A13095" s="53" t="s">
        <v>17551</v>
      </c>
      <c r="B13095" s="53">
        <v>15</v>
      </c>
      <c r="C13095" s="53" t="s">
        <v>33536</v>
      </c>
      <c r="D13095" s="53" t="s">
        <v>33873</v>
      </c>
    </row>
    <row r="13096" spans="1:4" ht="15" x14ac:dyDescent="0.25">
      <c r="A13096" s="53" t="s">
        <v>17552</v>
      </c>
      <c r="B13096" s="53">
        <v>15</v>
      </c>
      <c r="C13096" s="53" t="s">
        <v>33536</v>
      </c>
      <c r="D13096" s="53" t="s">
        <v>33872</v>
      </c>
    </row>
    <row r="13097" spans="1:4" ht="15" x14ac:dyDescent="0.25">
      <c r="A13097" s="53" t="s">
        <v>17553</v>
      </c>
      <c r="B13097" s="53">
        <v>15</v>
      </c>
      <c r="C13097" s="53" t="s">
        <v>33536</v>
      </c>
      <c r="D13097" s="53" t="s">
        <v>33873</v>
      </c>
    </row>
    <row r="13098" spans="1:4" ht="15" x14ac:dyDescent="0.25">
      <c r="A13098" s="53" t="s">
        <v>17554</v>
      </c>
      <c r="B13098" s="53">
        <v>15</v>
      </c>
      <c r="C13098" s="53" t="s">
        <v>33536</v>
      </c>
      <c r="D13098" s="53" t="s">
        <v>33873</v>
      </c>
    </row>
    <row r="13099" spans="1:4" ht="15" x14ac:dyDescent="0.25">
      <c r="A13099" s="53" t="s">
        <v>17555</v>
      </c>
      <c r="B13099" s="53">
        <v>15</v>
      </c>
      <c r="C13099" s="53" t="s">
        <v>33536</v>
      </c>
      <c r="D13099" s="53" t="s">
        <v>33872</v>
      </c>
    </row>
    <row r="13100" spans="1:4" ht="15" x14ac:dyDescent="0.25">
      <c r="A13100" s="53" t="s">
        <v>17556</v>
      </c>
      <c r="B13100" s="53">
        <v>15</v>
      </c>
      <c r="C13100" s="53" t="s">
        <v>33536</v>
      </c>
      <c r="D13100" s="53" t="s">
        <v>33873</v>
      </c>
    </row>
    <row r="13101" spans="1:4" ht="15" x14ac:dyDescent="0.25">
      <c r="A13101" s="53" t="s">
        <v>17557</v>
      </c>
      <c r="B13101" s="53">
        <v>15</v>
      </c>
      <c r="C13101" s="53" t="s">
        <v>33536</v>
      </c>
      <c r="D13101" s="53" t="s">
        <v>33872</v>
      </c>
    </row>
    <row r="13102" spans="1:4" ht="15" x14ac:dyDescent="0.25">
      <c r="A13102" s="53" t="s">
        <v>17558</v>
      </c>
      <c r="B13102" s="53">
        <v>15</v>
      </c>
      <c r="C13102" s="53" t="s">
        <v>33536</v>
      </c>
      <c r="D13102" s="53" t="s">
        <v>33873</v>
      </c>
    </row>
    <row r="13103" spans="1:4" ht="15" x14ac:dyDescent="0.25">
      <c r="A13103" s="53" t="s">
        <v>17559</v>
      </c>
      <c r="B13103" s="53">
        <v>15</v>
      </c>
      <c r="C13103" s="53" t="s">
        <v>33536</v>
      </c>
      <c r="D13103" s="53" t="s">
        <v>33873</v>
      </c>
    </row>
    <row r="13104" spans="1:4" ht="15" x14ac:dyDescent="0.25">
      <c r="A13104" s="53" t="s">
        <v>17560</v>
      </c>
      <c r="B13104" s="53">
        <v>15</v>
      </c>
      <c r="C13104" s="53" t="s">
        <v>33536</v>
      </c>
      <c r="D13104" s="53" t="s">
        <v>33873</v>
      </c>
    </row>
    <row r="13105" spans="1:4" ht="15" x14ac:dyDescent="0.25">
      <c r="A13105" s="53" t="s">
        <v>17561</v>
      </c>
      <c r="B13105" s="53">
        <v>30</v>
      </c>
      <c r="C13105" s="53" t="s">
        <v>33536</v>
      </c>
      <c r="D13105" s="53" t="s">
        <v>33873</v>
      </c>
    </row>
    <row r="13106" spans="1:4" ht="15" x14ac:dyDescent="0.25">
      <c r="A13106" s="53" t="s">
        <v>17562</v>
      </c>
      <c r="B13106" s="53">
        <v>30</v>
      </c>
      <c r="C13106" s="53" t="s">
        <v>33536</v>
      </c>
      <c r="D13106" s="53" t="s">
        <v>33872</v>
      </c>
    </row>
    <row r="13107" spans="1:4" ht="15" x14ac:dyDescent="0.25">
      <c r="A13107" s="53" t="s">
        <v>17563</v>
      </c>
      <c r="B13107" s="53">
        <v>60</v>
      </c>
      <c r="C13107" s="53" t="s">
        <v>33563</v>
      </c>
      <c r="D13107" s="53" t="s">
        <v>33873</v>
      </c>
    </row>
    <row r="13108" spans="1:4" ht="15" x14ac:dyDescent="0.25">
      <c r="A13108" s="53" t="s">
        <v>17564</v>
      </c>
      <c r="B13108" s="53">
        <v>15</v>
      </c>
      <c r="C13108" s="53" t="s">
        <v>33536</v>
      </c>
      <c r="D13108" s="53" t="s">
        <v>33873</v>
      </c>
    </row>
    <row r="13109" spans="1:4" ht="15" x14ac:dyDescent="0.25">
      <c r="A13109" s="53" t="s">
        <v>17565</v>
      </c>
      <c r="B13109" s="53">
        <v>15</v>
      </c>
      <c r="C13109" s="53" t="s">
        <v>33536</v>
      </c>
      <c r="D13109" s="53" t="s">
        <v>33873</v>
      </c>
    </row>
    <row r="13110" spans="1:4" ht="15" x14ac:dyDescent="0.25">
      <c r="A13110" s="53" t="s">
        <v>17566</v>
      </c>
      <c r="B13110" s="53">
        <v>15</v>
      </c>
      <c r="C13110" s="53" t="s">
        <v>33536</v>
      </c>
      <c r="D13110" s="53" t="s">
        <v>33873</v>
      </c>
    </row>
    <row r="13111" spans="1:4" ht="15" x14ac:dyDescent="0.25">
      <c r="A13111" s="53" t="s">
        <v>17567</v>
      </c>
      <c r="B13111" s="53">
        <v>15</v>
      </c>
      <c r="C13111" s="53" t="s">
        <v>33536</v>
      </c>
      <c r="D13111" s="53" t="s">
        <v>33873</v>
      </c>
    </row>
    <row r="13112" spans="1:4" ht="15" x14ac:dyDescent="0.25">
      <c r="A13112" s="53" t="s">
        <v>17568</v>
      </c>
      <c r="B13112" s="53">
        <v>15</v>
      </c>
      <c r="C13112" s="53" t="s">
        <v>33536</v>
      </c>
      <c r="D13112" s="53" t="s">
        <v>33873</v>
      </c>
    </row>
    <row r="13113" spans="1:4" ht="15" x14ac:dyDescent="0.25">
      <c r="A13113" s="53" t="s">
        <v>17569</v>
      </c>
      <c r="B13113" s="53">
        <v>15</v>
      </c>
      <c r="C13113" s="53" t="s">
        <v>33536</v>
      </c>
      <c r="D13113" s="53" t="s">
        <v>33873</v>
      </c>
    </row>
    <row r="13114" spans="1:4" ht="15" x14ac:dyDescent="0.25">
      <c r="A13114" s="53" t="s">
        <v>17570</v>
      </c>
      <c r="B13114" s="53">
        <v>15</v>
      </c>
      <c r="C13114" s="53" t="s">
        <v>33536</v>
      </c>
      <c r="D13114" s="53" t="s">
        <v>33873</v>
      </c>
    </row>
    <row r="13115" spans="1:4" ht="15" x14ac:dyDescent="0.25">
      <c r="A13115" s="53" t="s">
        <v>17571</v>
      </c>
      <c r="B13115" s="53">
        <v>15</v>
      </c>
      <c r="C13115" s="53" t="s">
        <v>33536</v>
      </c>
      <c r="D13115" s="53" t="s">
        <v>33873</v>
      </c>
    </row>
    <row r="13116" spans="1:4" ht="15" x14ac:dyDescent="0.25">
      <c r="A13116" s="53" t="s">
        <v>17572</v>
      </c>
      <c r="B13116" s="53">
        <v>15</v>
      </c>
      <c r="C13116" s="53" t="s">
        <v>33536</v>
      </c>
      <c r="D13116" s="53" t="s">
        <v>33873</v>
      </c>
    </row>
    <row r="13117" spans="1:4" ht="15" x14ac:dyDescent="0.25">
      <c r="A13117" s="53" t="s">
        <v>17573</v>
      </c>
      <c r="B13117" s="53">
        <v>30</v>
      </c>
      <c r="C13117" s="53" t="s">
        <v>33536</v>
      </c>
      <c r="D13117" s="53" t="s">
        <v>33873</v>
      </c>
    </row>
    <row r="13118" spans="1:4" ht="15" x14ac:dyDescent="0.25">
      <c r="A13118" s="53" t="s">
        <v>17574</v>
      </c>
      <c r="B13118" s="53">
        <v>15</v>
      </c>
      <c r="C13118" s="53" t="s">
        <v>33536</v>
      </c>
      <c r="D13118" s="53" t="s">
        <v>33873</v>
      </c>
    </row>
    <row r="13119" spans="1:4" ht="15" x14ac:dyDescent="0.25">
      <c r="A13119" s="53" t="s">
        <v>17575</v>
      </c>
      <c r="B13119" s="53">
        <v>15</v>
      </c>
      <c r="C13119" s="53" t="s">
        <v>33536</v>
      </c>
      <c r="D13119" s="53" t="s">
        <v>33873</v>
      </c>
    </row>
    <row r="13120" spans="1:4" ht="15" x14ac:dyDescent="0.25">
      <c r="A13120" s="53" t="s">
        <v>17576</v>
      </c>
      <c r="B13120" s="53">
        <v>15</v>
      </c>
      <c r="C13120" s="53" t="s">
        <v>33536</v>
      </c>
      <c r="D13120" s="53" t="s">
        <v>33872</v>
      </c>
    </row>
    <row r="13121" spans="1:4" ht="15" x14ac:dyDescent="0.25">
      <c r="A13121" s="53" t="s">
        <v>17577</v>
      </c>
      <c r="B13121" s="53">
        <v>0</v>
      </c>
      <c r="C13121" s="53" t="s">
        <v>33537</v>
      </c>
      <c r="D13121" s="53" t="s">
        <v>33873</v>
      </c>
    </row>
    <row r="13122" spans="1:4" ht="15" x14ac:dyDescent="0.25">
      <c r="A13122" s="53" t="s">
        <v>17578</v>
      </c>
      <c r="B13122" s="53">
        <v>0</v>
      </c>
      <c r="C13122" s="53" t="s">
        <v>33537</v>
      </c>
      <c r="D13122" s="53" t="s">
        <v>33872</v>
      </c>
    </row>
    <row r="13123" spans="1:4" ht="15" x14ac:dyDescent="0.25">
      <c r="A13123" s="53" t="s">
        <v>17579</v>
      </c>
      <c r="B13123" s="53">
        <v>0</v>
      </c>
      <c r="C13123" s="53" t="s">
        <v>33539</v>
      </c>
      <c r="D13123" s="53" t="s">
        <v>33873</v>
      </c>
    </row>
    <row r="13124" spans="1:4" ht="15" x14ac:dyDescent="0.25">
      <c r="A13124" s="53" t="s">
        <v>17580</v>
      </c>
      <c r="B13124" s="53">
        <v>0</v>
      </c>
      <c r="C13124" s="53" t="s">
        <v>33537</v>
      </c>
      <c r="D13124" s="53" t="s">
        <v>33872</v>
      </c>
    </row>
    <row r="13125" spans="1:4" ht="15" x14ac:dyDescent="0.25">
      <c r="A13125" s="53" t="s">
        <v>17581</v>
      </c>
      <c r="B13125" s="53">
        <v>0</v>
      </c>
      <c r="C13125" s="53" t="s">
        <v>33539</v>
      </c>
      <c r="D13125" s="53" t="s">
        <v>33873</v>
      </c>
    </row>
    <row r="13126" spans="1:4" ht="15" x14ac:dyDescent="0.25">
      <c r="A13126" s="53" t="s">
        <v>17582</v>
      </c>
      <c r="B13126" s="53">
        <v>40</v>
      </c>
      <c r="C13126" s="53" t="s">
        <v>33536</v>
      </c>
      <c r="D13126" s="53" t="s">
        <v>33872</v>
      </c>
    </row>
    <row r="13127" spans="1:4" ht="15" x14ac:dyDescent="0.25">
      <c r="A13127" s="53" t="s">
        <v>17583</v>
      </c>
      <c r="B13127" s="53">
        <v>15</v>
      </c>
      <c r="C13127" s="53" t="s">
        <v>33536</v>
      </c>
      <c r="D13127" s="53" t="s">
        <v>33872</v>
      </c>
    </row>
    <row r="13128" spans="1:4" ht="15" x14ac:dyDescent="0.25">
      <c r="A13128" s="53" t="s">
        <v>17584</v>
      </c>
      <c r="B13128" s="53">
        <v>30</v>
      </c>
      <c r="C13128" s="53" t="s">
        <v>33536</v>
      </c>
      <c r="D13128" s="53" t="s">
        <v>33872</v>
      </c>
    </row>
    <row r="13129" spans="1:4" ht="15" x14ac:dyDescent="0.25">
      <c r="A13129" s="53" t="s">
        <v>17585</v>
      </c>
      <c r="B13129" s="53">
        <v>10</v>
      </c>
      <c r="C13129" s="53" t="s">
        <v>33536</v>
      </c>
      <c r="D13129" s="53" t="s">
        <v>33872</v>
      </c>
    </row>
    <row r="13130" spans="1:4" ht="15" x14ac:dyDescent="0.25">
      <c r="A13130" s="53" t="s">
        <v>17586</v>
      </c>
      <c r="B13130" s="53">
        <v>15</v>
      </c>
      <c r="C13130" s="53" t="s">
        <v>33536</v>
      </c>
      <c r="D13130" s="53" t="s">
        <v>33872</v>
      </c>
    </row>
    <row r="13131" spans="1:4" ht="15" x14ac:dyDescent="0.25">
      <c r="A13131" s="53" t="s">
        <v>17587</v>
      </c>
      <c r="B13131" s="53">
        <v>10</v>
      </c>
      <c r="C13131" s="53" t="s">
        <v>33536</v>
      </c>
      <c r="D13131" s="53" t="s">
        <v>33872</v>
      </c>
    </row>
    <row r="13132" spans="1:4" ht="15" x14ac:dyDescent="0.25">
      <c r="A13132" s="53" t="s">
        <v>17588</v>
      </c>
      <c r="B13132" s="53">
        <v>10</v>
      </c>
      <c r="C13132" s="53" t="s">
        <v>33536</v>
      </c>
      <c r="D13132" s="53" t="s">
        <v>33872</v>
      </c>
    </row>
    <row r="13133" spans="1:4" ht="15" x14ac:dyDescent="0.25">
      <c r="A13133" s="53" t="s">
        <v>17589</v>
      </c>
      <c r="B13133" s="53">
        <v>10</v>
      </c>
      <c r="C13133" s="53" t="s">
        <v>33536</v>
      </c>
      <c r="D13133" s="53" t="s">
        <v>33872</v>
      </c>
    </row>
    <row r="13134" spans="1:4" ht="15" x14ac:dyDescent="0.25">
      <c r="A13134" s="53" t="s">
        <v>17590</v>
      </c>
      <c r="B13134" s="53">
        <v>20</v>
      </c>
      <c r="C13134" s="53" t="s">
        <v>33536</v>
      </c>
      <c r="D13134" s="53" t="s">
        <v>33872</v>
      </c>
    </row>
    <row r="13135" spans="1:4" ht="15" x14ac:dyDescent="0.25">
      <c r="A13135" s="53" t="s">
        <v>17591</v>
      </c>
      <c r="B13135" s="53">
        <v>20</v>
      </c>
      <c r="C13135" s="53" t="s">
        <v>33536</v>
      </c>
      <c r="D13135" s="53" t="s">
        <v>33872</v>
      </c>
    </row>
    <row r="13136" spans="1:4" ht="15" x14ac:dyDescent="0.25">
      <c r="A13136" s="53" t="s">
        <v>17592</v>
      </c>
      <c r="B13136" s="53">
        <v>20</v>
      </c>
      <c r="C13136" s="53" t="s">
        <v>33536</v>
      </c>
      <c r="D13136" s="53" t="s">
        <v>33872</v>
      </c>
    </row>
    <row r="13137" spans="1:4" ht="15" x14ac:dyDescent="0.25">
      <c r="A13137" s="53" t="s">
        <v>17593</v>
      </c>
      <c r="B13137" s="53">
        <v>20</v>
      </c>
      <c r="C13137" s="53" t="s">
        <v>33536</v>
      </c>
      <c r="D13137" s="53" t="s">
        <v>33872</v>
      </c>
    </row>
    <row r="13138" spans="1:4" ht="15" x14ac:dyDescent="0.25">
      <c r="A13138" s="53" t="s">
        <v>17594</v>
      </c>
      <c r="B13138" s="53">
        <v>20</v>
      </c>
      <c r="C13138" s="53" t="s">
        <v>33536</v>
      </c>
      <c r="D13138" s="53" t="s">
        <v>33872</v>
      </c>
    </row>
    <row r="13139" spans="1:4" ht="15" x14ac:dyDescent="0.25">
      <c r="A13139" s="53" t="s">
        <v>17595</v>
      </c>
      <c r="B13139" s="53">
        <v>20</v>
      </c>
      <c r="C13139" s="53" t="s">
        <v>33536</v>
      </c>
      <c r="D13139" s="53" t="s">
        <v>33872</v>
      </c>
    </row>
    <row r="13140" spans="1:4" ht="15" x14ac:dyDescent="0.25">
      <c r="A13140" s="53" t="s">
        <v>17596</v>
      </c>
      <c r="B13140" s="53">
        <v>20</v>
      </c>
      <c r="C13140" s="53" t="s">
        <v>33536</v>
      </c>
      <c r="D13140" s="53" t="s">
        <v>33872</v>
      </c>
    </row>
    <row r="13141" spans="1:4" ht="15" x14ac:dyDescent="0.25">
      <c r="A13141" s="53" t="s">
        <v>17597</v>
      </c>
      <c r="B13141" s="53">
        <v>5</v>
      </c>
      <c r="C13141" s="53" t="s">
        <v>33536</v>
      </c>
      <c r="D13141" s="53" t="s">
        <v>33872</v>
      </c>
    </row>
    <row r="13142" spans="1:4" ht="15" x14ac:dyDescent="0.25">
      <c r="A13142" s="53" t="s">
        <v>17598</v>
      </c>
      <c r="B13142" s="53">
        <v>40</v>
      </c>
      <c r="C13142" s="53" t="s">
        <v>33536</v>
      </c>
      <c r="D13142" s="53" t="s">
        <v>33872</v>
      </c>
    </row>
    <row r="13143" spans="1:4" ht="15" x14ac:dyDescent="0.25">
      <c r="A13143" s="53" t="s">
        <v>17599</v>
      </c>
      <c r="B13143" s="53">
        <v>15</v>
      </c>
      <c r="C13143" s="53" t="s">
        <v>33536</v>
      </c>
      <c r="D13143" s="53" t="s">
        <v>33872</v>
      </c>
    </row>
    <row r="13144" spans="1:4" ht="15" x14ac:dyDescent="0.25">
      <c r="A13144" s="53" t="s">
        <v>17600</v>
      </c>
      <c r="B13144" s="53">
        <v>15</v>
      </c>
      <c r="C13144" s="53" t="s">
        <v>33536</v>
      </c>
      <c r="D13144" s="53" t="s">
        <v>33872</v>
      </c>
    </row>
    <row r="13145" spans="1:4" ht="15" x14ac:dyDescent="0.25">
      <c r="A13145" s="53" t="s">
        <v>17601</v>
      </c>
      <c r="B13145" s="53">
        <v>10</v>
      </c>
      <c r="C13145" s="53" t="s">
        <v>33536</v>
      </c>
      <c r="D13145" s="53" t="s">
        <v>33872</v>
      </c>
    </row>
    <row r="13146" spans="1:4" ht="15" x14ac:dyDescent="0.25">
      <c r="A13146" s="53" t="s">
        <v>17602</v>
      </c>
      <c r="B13146" s="53">
        <v>10</v>
      </c>
      <c r="C13146" s="53" t="s">
        <v>33536</v>
      </c>
      <c r="D13146" s="53" t="s">
        <v>33872</v>
      </c>
    </row>
    <row r="13147" spans="1:4" ht="15" x14ac:dyDescent="0.25">
      <c r="A13147" s="53" t="s">
        <v>17603</v>
      </c>
      <c r="B13147" s="53">
        <v>10</v>
      </c>
      <c r="C13147" s="53" t="s">
        <v>33536</v>
      </c>
      <c r="D13147" s="53" t="s">
        <v>33872</v>
      </c>
    </row>
    <row r="13148" spans="1:4" ht="15" x14ac:dyDescent="0.25">
      <c r="A13148" s="53" t="s">
        <v>17604</v>
      </c>
      <c r="B13148" s="53">
        <v>10</v>
      </c>
      <c r="C13148" s="53" t="s">
        <v>33536</v>
      </c>
      <c r="D13148" s="53" t="s">
        <v>33872</v>
      </c>
    </row>
    <row r="13149" spans="1:4" ht="15" x14ac:dyDescent="0.25">
      <c r="A13149" s="53" t="s">
        <v>17605</v>
      </c>
      <c r="B13149" s="53">
        <v>10</v>
      </c>
      <c r="C13149" s="53" t="s">
        <v>33536</v>
      </c>
      <c r="D13149" s="53" t="s">
        <v>33872</v>
      </c>
    </row>
    <row r="13150" spans="1:4" ht="15" x14ac:dyDescent="0.25">
      <c r="A13150" s="53" t="s">
        <v>17606</v>
      </c>
      <c r="B13150" s="53">
        <v>10</v>
      </c>
      <c r="C13150" s="53" t="s">
        <v>33536</v>
      </c>
      <c r="D13150" s="53" t="s">
        <v>33872</v>
      </c>
    </row>
    <row r="13151" spans="1:4" ht="15" x14ac:dyDescent="0.25">
      <c r="A13151" s="53" t="s">
        <v>17607</v>
      </c>
      <c r="B13151" s="53">
        <v>10</v>
      </c>
      <c r="C13151" s="53" t="s">
        <v>33536</v>
      </c>
      <c r="D13151" s="53" t="s">
        <v>33872</v>
      </c>
    </row>
    <row r="13152" spans="1:4" ht="15" x14ac:dyDescent="0.25">
      <c r="A13152" s="53" t="s">
        <v>17608</v>
      </c>
      <c r="B13152" s="53">
        <v>10</v>
      </c>
      <c r="C13152" s="53" t="s">
        <v>33536</v>
      </c>
      <c r="D13152" s="53" t="s">
        <v>33872</v>
      </c>
    </row>
    <row r="13153" spans="1:4" ht="15" x14ac:dyDescent="0.25">
      <c r="A13153" s="53" t="s">
        <v>17609</v>
      </c>
      <c r="B13153" s="53">
        <v>10</v>
      </c>
      <c r="C13153" s="53" t="s">
        <v>33536</v>
      </c>
      <c r="D13153" s="53" t="s">
        <v>33872</v>
      </c>
    </row>
    <row r="13154" spans="1:4" ht="15" x14ac:dyDescent="0.25">
      <c r="A13154" s="53" t="s">
        <v>17610</v>
      </c>
      <c r="B13154" s="53">
        <v>10</v>
      </c>
      <c r="C13154" s="53" t="s">
        <v>33536</v>
      </c>
      <c r="D13154" s="53" t="s">
        <v>33872</v>
      </c>
    </row>
    <row r="13155" spans="1:4" ht="15" x14ac:dyDescent="0.25">
      <c r="A13155" s="53" t="s">
        <v>17611</v>
      </c>
      <c r="B13155" s="53">
        <v>10</v>
      </c>
      <c r="C13155" s="53" t="s">
        <v>33536</v>
      </c>
      <c r="D13155" s="53" t="s">
        <v>33872</v>
      </c>
    </row>
    <row r="13156" spans="1:4" ht="15" x14ac:dyDescent="0.25">
      <c r="A13156" s="53" t="s">
        <v>17612</v>
      </c>
      <c r="B13156" s="53">
        <v>10</v>
      </c>
      <c r="C13156" s="53" t="s">
        <v>33536</v>
      </c>
      <c r="D13156" s="53" t="s">
        <v>33872</v>
      </c>
    </row>
    <row r="13157" spans="1:4" ht="15" x14ac:dyDescent="0.25">
      <c r="A13157" s="53" t="s">
        <v>17613</v>
      </c>
      <c r="B13157" s="53">
        <v>60</v>
      </c>
      <c r="C13157" s="53" t="s">
        <v>33536</v>
      </c>
      <c r="D13157" s="53" t="s">
        <v>33872</v>
      </c>
    </row>
    <row r="13158" spans="1:4" ht="15" x14ac:dyDescent="0.25">
      <c r="A13158" s="53" t="s">
        <v>17614</v>
      </c>
      <c r="B13158" s="53">
        <v>10</v>
      </c>
      <c r="C13158" s="53" t="s">
        <v>33536</v>
      </c>
      <c r="D13158" s="53" t="s">
        <v>33872</v>
      </c>
    </row>
    <row r="13159" spans="1:4" ht="15" x14ac:dyDescent="0.25">
      <c r="A13159" s="53" t="s">
        <v>17615</v>
      </c>
      <c r="B13159" s="53">
        <v>5</v>
      </c>
      <c r="C13159" s="53" t="s">
        <v>33536</v>
      </c>
      <c r="D13159" s="53" t="s">
        <v>33872</v>
      </c>
    </row>
    <row r="13160" spans="1:4" ht="15" x14ac:dyDescent="0.25">
      <c r="A13160" s="53" t="s">
        <v>17616</v>
      </c>
      <c r="B13160" s="53">
        <v>5</v>
      </c>
      <c r="C13160" s="53" t="s">
        <v>33536</v>
      </c>
      <c r="D13160" s="53" t="s">
        <v>33872</v>
      </c>
    </row>
    <row r="13161" spans="1:4" ht="15" x14ac:dyDescent="0.25">
      <c r="A13161" s="53" t="s">
        <v>17617</v>
      </c>
      <c r="B13161" s="53">
        <v>15</v>
      </c>
      <c r="C13161" s="53" t="s">
        <v>33536</v>
      </c>
      <c r="D13161" s="53" t="s">
        <v>33872</v>
      </c>
    </row>
    <row r="13162" spans="1:4" ht="15" x14ac:dyDescent="0.25">
      <c r="A13162" s="53" t="s">
        <v>17618</v>
      </c>
      <c r="B13162" s="53">
        <v>60</v>
      </c>
      <c r="C13162" s="53"/>
      <c r="D13162" s="53" t="s">
        <v>33872</v>
      </c>
    </row>
    <row r="13163" spans="1:4" ht="15" x14ac:dyDescent="0.25">
      <c r="A13163" s="53" t="s">
        <v>17619</v>
      </c>
      <c r="B13163" s="53">
        <v>60</v>
      </c>
      <c r="C13163" s="53"/>
      <c r="D13163" s="53" t="s">
        <v>33872</v>
      </c>
    </row>
    <row r="13164" spans="1:4" ht="15" x14ac:dyDescent="0.25">
      <c r="A13164" s="53" t="s">
        <v>17620</v>
      </c>
      <c r="B13164" s="53">
        <v>60</v>
      </c>
      <c r="C13164" s="53" t="s">
        <v>33536</v>
      </c>
      <c r="D13164" s="53" t="s">
        <v>33872</v>
      </c>
    </row>
    <row r="13165" spans="1:4" ht="15" x14ac:dyDescent="0.25">
      <c r="A13165" s="53" t="s">
        <v>17621</v>
      </c>
      <c r="B13165" s="53">
        <v>60</v>
      </c>
      <c r="C13165" s="53" t="s">
        <v>33536</v>
      </c>
      <c r="D13165" s="53" t="s">
        <v>33872</v>
      </c>
    </row>
    <row r="13166" spans="1:4" ht="15" x14ac:dyDescent="0.25">
      <c r="A13166" s="53" t="s">
        <v>17622</v>
      </c>
      <c r="B13166" s="53">
        <v>60</v>
      </c>
      <c r="C13166" s="53" t="s">
        <v>33536</v>
      </c>
      <c r="D13166" s="53" t="s">
        <v>33872</v>
      </c>
    </row>
    <row r="13167" spans="1:4" ht="15" x14ac:dyDescent="0.25">
      <c r="A13167" s="53" t="s">
        <v>17623</v>
      </c>
      <c r="B13167" s="53">
        <v>10</v>
      </c>
      <c r="C13167" s="53" t="s">
        <v>33536</v>
      </c>
      <c r="D13167" s="53" t="s">
        <v>33872</v>
      </c>
    </row>
    <row r="13168" spans="1:4" ht="15" x14ac:dyDescent="0.25">
      <c r="A13168" s="53" t="s">
        <v>17624</v>
      </c>
      <c r="B13168" s="53">
        <v>40</v>
      </c>
      <c r="C13168" s="53" t="s">
        <v>33536</v>
      </c>
      <c r="D13168" s="53" t="s">
        <v>33872</v>
      </c>
    </row>
    <row r="13169" spans="1:4" ht="15" x14ac:dyDescent="0.25">
      <c r="A13169" s="53" t="s">
        <v>17625</v>
      </c>
      <c r="B13169" s="53">
        <v>20</v>
      </c>
      <c r="C13169" s="53" t="s">
        <v>33536</v>
      </c>
      <c r="D13169" s="53" t="s">
        <v>33872</v>
      </c>
    </row>
    <row r="13170" spans="1:4" ht="15" x14ac:dyDescent="0.25">
      <c r="A13170" s="53" t="s">
        <v>17626</v>
      </c>
      <c r="B13170" s="53">
        <v>60</v>
      </c>
      <c r="C13170" s="53" t="s">
        <v>33536</v>
      </c>
      <c r="D13170" s="53" t="s">
        <v>33872</v>
      </c>
    </row>
    <row r="13171" spans="1:4" ht="15" x14ac:dyDescent="0.25">
      <c r="A13171" s="53" t="s">
        <v>17627</v>
      </c>
      <c r="B13171" s="53">
        <v>10</v>
      </c>
      <c r="C13171" s="53" t="s">
        <v>33536</v>
      </c>
      <c r="D13171" s="53" t="s">
        <v>33872</v>
      </c>
    </row>
    <row r="13172" spans="1:4" ht="15" x14ac:dyDescent="0.25">
      <c r="A13172" s="53" t="s">
        <v>17628</v>
      </c>
      <c r="B13172" s="53">
        <v>10</v>
      </c>
      <c r="C13172" s="53" t="s">
        <v>33536</v>
      </c>
      <c r="D13172" s="53" t="s">
        <v>33872</v>
      </c>
    </row>
    <row r="13173" spans="1:4" ht="15" x14ac:dyDescent="0.25">
      <c r="A13173" s="53" t="s">
        <v>17629</v>
      </c>
      <c r="B13173" s="53">
        <v>10</v>
      </c>
      <c r="C13173" s="53" t="s">
        <v>33536</v>
      </c>
      <c r="D13173" s="53" t="s">
        <v>33872</v>
      </c>
    </row>
    <row r="13174" spans="1:4" ht="15" x14ac:dyDescent="0.25">
      <c r="A13174" s="53" t="s">
        <v>17630</v>
      </c>
      <c r="B13174" s="53">
        <v>10</v>
      </c>
      <c r="C13174" s="53" t="s">
        <v>33536</v>
      </c>
      <c r="D13174" s="53" t="s">
        <v>33872</v>
      </c>
    </row>
    <row r="13175" spans="1:4" ht="15" x14ac:dyDescent="0.25">
      <c r="A13175" s="53" t="s">
        <v>17631</v>
      </c>
      <c r="B13175" s="53">
        <v>5</v>
      </c>
      <c r="C13175" s="53" t="s">
        <v>33536</v>
      </c>
      <c r="D13175" s="53" t="s">
        <v>33872</v>
      </c>
    </row>
    <row r="13176" spans="1:4" ht="15" x14ac:dyDescent="0.25">
      <c r="A13176" s="53" t="s">
        <v>17632</v>
      </c>
      <c r="B13176" s="53">
        <v>5</v>
      </c>
      <c r="C13176" s="53" t="s">
        <v>33536</v>
      </c>
      <c r="D13176" s="53" t="s">
        <v>33872</v>
      </c>
    </row>
    <row r="13177" spans="1:4" ht="15" x14ac:dyDescent="0.25">
      <c r="A13177" s="53" t="s">
        <v>17633</v>
      </c>
      <c r="B13177" s="53">
        <v>5</v>
      </c>
      <c r="C13177" s="53" t="s">
        <v>33536</v>
      </c>
      <c r="D13177" s="53" t="s">
        <v>33872</v>
      </c>
    </row>
    <row r="13178" spans="1:4" ht="15" x14ac:dyDescent="0.25">
      <c r="A13178" s="53" t="s">
        <v>17634</v>
      </c>
      <c r="B13178" s="53">
        <v>30</v>
      </c>
      <c r="C13178" s="53" t="s">
        <v>33536</v>
      </c>
      <c r="D13178" s="53" t="s">
        <v>33872</v>
      </c>
    </row>
    <row r="13179" spans="1:4" ht="15" x14ac:dyDescent="0.25">
      <c r="A13179" s="53" t="s">
        <v>17635</v>
      </c>
      <c r="B13179" s="53">
        <v>25</v>
      </c>
      <c r="C13179" s="53" t="s">
        <v>33536</v>
      </c>
      <c r="D13179" s="53" t="s">
        <v>33872</v>
      </c>
    </row>
    <row r="13180" spans="1:4" ht="15" x14ac:dyDescent="0.25">
      <c r="A13180" s="53" t="s">
        <v>17636</v>
      </c>
      <c r="B13180" s="53">
        <v>40</v>
      </c>
      <c r="C13180" s="53" t="s">
        <v>33536</v>
      </c>
      <c r="D13180" s="53" t="s">
        <v>33872</v>
      </c>
    </row>
    <row r="13181" spans="1:4" ht="15" x14ac:dyDescent="0.25">
      <c r="A13181" s="53" t="s">
        <v>17637</v>
      </c>
      <c r="B13181" s="53">
        <v>30</v>
      </c>
      <c r="C13181" s="53" t="s">
        <v>33536</v>
      </c>
      <c r="D13181" s="53" t="s">
        <v>33872</v>
      </c>
    </row>
    <row r="13182" spans="1:4" ht="15" x14ac:dyDescent="0.25">
      <c r="A13182" s="53" t="s">
        <v>17638</v>
      </c>
      <c r="B13182" s="53">
        <v>20</v>
      </c>
      <c r="C13182" s="53" t="s">
        <v>33536</v>
      </c>
      <c r="D13182" s="53" t="s">
        <v>33872</v>
      </c>
    </row>
    <row r="13183" spans="1:4" ht="15" x14ac:dyDescent="0.25">
      <c r="A13183" s="53" t="s">
        <v>17639</v>
      </c>
      <c r="B13183" s="53">
        <v>15</v>
      </c>
      <c r="C13183" s="53" t="s">
        <v>33536</v>
      </c>
      <c r="D13183" s="53" t="s">
        <v>33872</v>
      </c>
    </row>
    <row r="13184" spans="1:4" ht="15" x14ac:dyDescent="0.25">
      <c r="A13184" s="53" t="s">
        <v>17640</v>
      </c>
      <c r="B13184" s="53">
        <v>40</v>
      </c>
      <c r="C13184" s="53" t="s">
        <v>33536</v>
      </c>
      <c r="D13184" s="53" t="s">
        <v>33872</v>
      </c>
    </row>
    <row r="13185" spans="1:4" ht="15" x14ac:dyDescent="0.25">
      <c r="A13185" s="53" t="s">
        <v>17641</v>
      </c>
      <c r="B13185" s="53">
        <v>5</v>
      </c>
      <c r="C13185" s="53" t="s">
        <v>33536</v>
      </c>
      <c r="D13185" s="53" t="s">
        <v>33872</v>
      </c>
    </row>
    <row r="13186" spans="1:4" ht="15" x14ac:dyDescent="0.25">
      <c r="A13186" s="53" t="s">
        <v>17642</v>
      </c>
      <c r="B13186" s="53">
        <v>5</v>
      </c>
      <c r="C13186" s="53" t="s">
        <v>33536</v>
      </c>
      <c r="D13186" s="53" t="s">
        <v>33872</v>
      </c>
    </row>
    <row r="13187" spans="1:4" ht="15" x14ac:dyDescent="0.25">
      <c r="A13187" s="53" t="s">
        <v>17643</v>
      </c>
      <c r="B13187" s="53">
        <v>5</v>
      </c>
      <c r="C13187" s="53" t="s">
        <v>33536</v>
      </c>
      <c r="D13187" s="53" t="s">
        <v>33872</v>
      </c>
    </row>
    <row r="13188" spans="1:4" ht="15" x14ac:dyDescent="0.25">
      <c r="A13188" s="53" t="s">
        <v>17644</v>
      </c>
      <c r="B13188" s="53">
        <v>10</v>
      </c>
      <c r="C13188" s="53" t="s">
        <v>33536</v>
      </c>
      <c r="D13188" s="53" t="s">
        <v>33872</v>
      </c>
    </row>
    <row r="13189" spans="1:4" ht="15" x14ac:dyDescent="0.25">
      <c r="A13189" s="53" t="s">
        <v>17645</v>
      </c>
      <c r="B13189" s="53">
        <v>10</v>
      </c>
      <c r="C13189" s="53" t="s">
        <v>33536</v>
      </c>
      <c r="D13189" s="53" t="s">
        <v>33872</v>
      </c>
    </row>
    <row r="13190" spans="1:4" ht="15" x14ac:dyDescent="0.25">
      <c r="A13190" s="53" t="s">
        <v>17646</v>
      </c>
      <c r="B13190" s="53">
        <v>10</v>
      </c>
      <c r="C13190" s="53" t="s">
        <v>33536</v>
      </c>
      <c r="D13190" s="53" t="s">
        <v>33872</v>
      </c>
    </row>
    <row r="13191" spans="1:4" ht="15" x14ac:dyDescent="0.25">
      <c r="A13191" s="53" t="s">
        <v>17647</v>
      </c>
      <c r="B13191" s="53">
        <v>5</v>
      </c>
      <c r="C13191" s="53" t="s">
        <v>33536</v>
      </c>
      <c r="D13191" s="53" t="s">
        <v>33872</v>
      </c>
    </row>
    <row r="13192" spans="1:4" ht="15" x14ac:dyDescent="0.25">
      <c r="A13192" s="53" t="s">
        <v>17648</v>
      </c>
      <c r="B13192" s="53">
        <v>20</v>
      </c>
      <c r="C13192" s="53" t="s">
        <v>33536</v>
      </c>
      <c r="D13192" s="53" t="s">
        <v>33872</v>
      </c>
    </row>
    <row r="13193" spans="1:4" ht="15" x14ac:dyDescent="0.25">
      <c r="A13193" s="53" t="s">
        <v>17649</v>
      </c>
      <c r="B13193" s="53">
        <v>30</v>
      </c>
      <c r="C13193" s="53" t="s">
        <v>33536</v>
      </c>
      <c r="D13193" s="53" t="s">
        <v>33872</v>
      </c>
    </row>
    <row r="13194" spans="1:4" ht="15" x14ac:dyDescent="0.25">
      <c r="A13194" s="53" t="s">
        <v>17650</v>
      </c>
      <c r="B13194" s="53">
        <v>40</v>
      </c>
      <c r="C13194" s="53" t="s">
        <v>33536</v>
      </c>
      <c r="D13194" s="53" t="s">
        <v>33872</v>
      </c>
    </row>
    <row r="13195" spans="1:4" ht="15" x14ac:dyDescent="0.25">
      <c r="A13195" s="53" t="s">
        <v>17651</v>
      </c>
      <c r="B13195" s="53">
        <v>15</v>
      </c>
      <c r="C13195" s="53" t="s">
        <v>33536</v>
      </c>
      <c r="D13195" s="53" t="s">
        <v>33872</v>
      </c>
    </row>
    <row r="13196" spans="1:4" ht="15" x14ac:dyDescent="0.25">
      <c r="A13196" s="53" t="s">
        <v>17652</v>
      </c>
      <c r="B13196" s="53">
        <v>20</v>
      </c>
      <c r="C13196" s="53" t="s">
        <v>33536</v>
      </c>
      <c r="D13196" s="53" t="s">
        <v>33872</v>
      </c>
    </row>
    <row r="13197" spans="1:4" ht="15" x14ac:dyDescent="0.25">
      <c r="A13197" s="53" t="s">
        <v>17653</v>
      </c>
      <c r="B13197" s="53">
        <v>15</v>
      </c>
      <c r="C13197" s="53" t="s">
        <v>33536</v>
      </c>
      <c r="D13197" s="53" t="s">
        <v>33872</v>
      </c>
    </row>
    <row r="13198" spans="1:4" ht="15" x14ac:dyDescent="0.25">
      <c r="A13198" s="53" t="s">
        <v>17654</v>
      </c>
      <c r="B13198" s="53">
        <v>20</v>
      </c>
      <c r="C13198" s="53" t="s">
        <v>33536</v>
      </c>
      <c r="D13198" s="53" t="s">
        <v>33872</v>
      </c>
    </row>
    <row r="13199" spans="1:4" ht="15" x14ac:dyDescent="0.25">
      <c r="A13199" s="53" t="s">
        <v>17655</v>
      </c>
      <c r="B13199" s="53">
        <v>30</v>
      </c>
      <c r="C13199" s="53" t="s">
        <v>33536</v>
      </c>
      <c r="D13199" s="53" t="s">
        <v>33872</v>
      </c>
    </row>
    <row r="13200" spans="1:4" ht="15" x14ac:dyDescent="0.25">
      <c r="A13200" s="53" t="s">
        <v>17656</v>
      </c>
      <c r="B13200" s="53">
        <v>15</v>
      </c>
      <c r="C13200" s="53" t="s">
        <v>33536</v>
      </c>
      <c r="D13200" s="53" t="s">
        <v>33872</v>
      </c>
    </row>
    <row r="13201" spans="1:4" ht="15" x14ac:dyDescent="0.25">
      <c r="A13201" s="53" t="s">
        <v>17657</v>
      </c>
      <c r="B13201" s="53">
        <v>10</v>
      </c>
      <c r="C13201" s="53" t="s">
        <v>33536</v>
      </c>
      <c r="D13201" s="53" t="s">
        <v>33872</v>
      </c>
    </row>
    <row r="13202" spans="1:4" ht="15" x14ac:dyDescent="0.25">
      <c r="A13202" s="53" t="s">
        <v>17658</v>
      </c>
      <c r="B13202" s="53">
        <v>10</v>
      </c>
      <c r="C13202" s="53" t="s">
        <v>33536</v>
      </c>
      <c r="D13202" s="53" t="s">
        <v>33872</v>
      </c>
    </row>
    <row r="13203" spans="1:4" ht="15" x14ac:dyDescent="0.25">
      <c r="A13203" s="53" t="s">
        <v>17659</v>
      </c>
      <c r="B13203" s="53">
        <v>15</v>
      </c>
      <c r="C13203" s="53" t="s">
        <v>33536</v>
      </c>
      <c r="D13203" s="53" t="s">
        <v>33872</v>
      </c>
    </row>
    <row r="13204" spans="1:4" ht="15" x14ac:dyDescent="0.25">
      <c r="A13204" s="53" t="s">
        <v>17660</v>
      </c>
      <c r="B13204" s="53">
        <v>15</v>
      </c>
      <c r="C13204" s="53" t="s">
        <v>33536</v>
      </c>
      <c r="D13204" s="53" t="s">
        <v>33872</v>
      </c>
    </row>
    <row r="13205" spans="1:4" ht="15" x14ac:dyDescent="0.25">
      <c r="A13205" s="53" t="s">
        <v>17661</v>
      </c>
      <c r="B13205" s="53">
        <v>15</v>
      </c>
      <c r="C13205" s="53" t="s">
        <v>33536</v>
      </c>
      <c r="D13205" s="53" t="s">
        <v>33872</v>
      </c>
    </row>
    <row r="13206" spans="1:4" ht="15" x14ac:dyDescent="0.25">
      <c r="A13206" s="53" t="s">
        <v>17662</v>
      </c>
      <c r="B13206" s="53">
        <v>15</v>
      </c>
      <c r="C13206" s="53" t="s">
        <v>33536</v>
      </c>
      <c r="D13206" s="53" t="s">
        <v>33872</v>
      </c>
    </row>
    <row r="13207" spans="1:4" ht="15" x14ac:dyDescent="0.25">
      <c r="A13207" s="53" t="s">
        <v>17663</v>
      </c>
      <c r="B13207" s="53">
        <v>15</v>
      </c>
      <c r="C13207" s="53" t="s">
        <v>33536</v>
      </c>
      <c r="D13207" s="53" t="s">
        <v>33872</v>
      </c>
    </row>
    <row r="13208" spans="1:4" ht="15" x14ac:dyDescent="0.25">
      <c r="A13208" s="53" t="s">
        <v>17664</v>
      </c>
      <c r="B13208" s="53">
        <v>15</v>
      </c>
      <c r="C13208" s="53" t="s">
        <v>33536</v>
      </c>
      <c r="D13208" s="53" t="s">
        <v>33872</v>
      </c>
    </row>
    <row r="13209" spans="1:4" ht="15" x14ac:dyDescent="0.25">
      <c r="A13209" s="53" t="s">
        <v>17665</v>
      </c>
      <c r="B13209" s="53">
        <v>15</v>
      </c>
      <c r="C13209" s="53" t="s">
        <v>33536</v>
      </c>
      <c r="D13209" s="53" t="s">
        <v>33872</v>
      </c>
    </row>
    <row r="13210" spans="1:4" ht="15" x14ac:dyDescent="0.25">
      <c r="A13210" s="53" t="s">
        <v>17666</v>
      </c>
      <c r="B13210" s="53">
        <v>15</v>
      </c>
      <c r="C13210" s="53" t="s">
        <v>33536</v>
      </c>
      <c r="D13210" s="53" t="s">
        <v>33872</v>
      </c>
    </row>
    <row r="13211" spans="1:4" ht="15" x14ac:dyDescent="0.25">
      <c r="A13211" s="53" t="s">
        <v>17667</v>
      </c>
      <c r="B13211" s="53">
        <v>15</v>
      </c>
      <c r="C13211" s="53" t="s">
        <v>33536</v>
      </c>
      <c r="D13211" s="53" t="s">
        <v>33872</v>
      </c>
    </row>
    <row r="13212" spans="1:4" ht="15" x14ac:dyDescent="0.25">
      <c r="A13212" s="53" t="s">
        <v>17668</v>
      </c>
      <c r="B13212" s="53">
        <v>40</v>
      </c>
      <c r="C13212" s="53" t="s">
        <v>33536</v>
      </c>
      <c r="D13212" s="53" t="s">
        <v>33872</v>
      </c>
    </row>
    <row r="13213" spans="1:4" ht="15" x14ac:dyDescent="0.25">
      <c r="A13213" s="53" t="s">
        <v>17669</v>
      </c>
      <c r="B13213" s="53">
        <v>30</v>
      </c>
      <c r="C13213" s="53" t="s">
        <v>33536</v>
      </c>
      <c r="D13213" s="53" t="s">
        <v>33872</v>
      </c>
    </row>
    <row r="13214" spans="1:4" ht="15" x14ac:dyDescent="0.25">
      <c r="A13214" s="53" t="s">
        <v>17670</v>
      </c>
      <c r="B13214" s="53">
        <v>15</v>
      </c>
      <c r="C13214" s="53" t="s">
        <v>33536</v>
      </c>
      <c r="D13214" s="53" t="s">
        <v>33872</v>
      </c>
    </row>
    <row r="13215" spans="1:4" ht="15" x14ac:dyDescent="0.25">
      <c r="A13215" s="53" t="s">
        <v>17671</v>
      </c>
      <c r="B13215" s="53">
        <v>15</v>
      </c>
      <c r="C13215" s="53" t="s">
        <v>33536</v>
      </c>
      <c r="D13215" s="53" t="s">
        <v>33872</v>
      </c>
    </row>
    <row r="13216" spans="1:4" ht="15" x14ac:dyDescent="0.25">
      <c r="A13216" s="53" t="s">
        <v>17672</v>
      </c>
      <c r="B13216" s="53">
        <v>20</v>
      </c>
      <c r="C13216" s="53" t="s">
        <v>33536</v>
      </c>
      <c r="D13216" s="53" t="s">
        <v>33872</v>
      </c>
    </row>
    <row r="13217" spans="1:4" ht="15" x14ac:dyDescent="0.25">
      <c r="A13217" s="53" t="s">
        <v>17673</v>
      </c>
      <c r="B13217" s="53">
        <v>0</v>
      </c>
      <c r="C13217" s="53" t="s">
        <v>33536</v>
      </c>
      <c r="D13217" s="53" t="s">
        <v>33872</v>
      </c>
    </row>
    <row r="13218" spans="1:4" ht="15" x14ac:dyDescent="0.25">
      <c r="A13218" s="53" t="s">
        <v>17674</v>
      </c>
      <c r="B13218" s="53">
        <v>20</v>
      </c>
      <c r="C13218" s="53" t="s">
        <v>33536</v>
      </c>
      <c r="D13218" s="53" t="s">
        <v>33872</v>
      </c>
    </row>
    <row r="13219" spans="1:4" ht="15" x14ac:dyDescent="0.25">
      <c r="A13219" s="53" t="s">
        <v>17675</v>
      </c>
      <c r="B13219" s="53">
        <v>20</v>
      </c>
      <c r="C13219" s="53" t="s">
        <v>33536</v>
      </c>
      <c r="D13219" s="53" t="s">
        <v>33872</v>
      </c>
    </row>
    <row r="13220" spans="1:4" ht="15" x14ac:dyDescent="0.25">
      <c r="A13220" s="53" t="s">
        <v>17676</v>
      </c>
      <c r="B13220" s="53">
        <v>10</v>
      </c>
      <c r="C13220" s="53" t="s">
        <v>33536</v>
      </c>
      <c r="D13220" s="53" t="s">
        <v>33872</v>
      </c>
    </row>
    <row r="13221" spans="1:4" ht="15" x14ac:dyDescent="0.25">
      <c r="A13221" s="53" t="s">
        <v>17677</v>
      </c>
      <c r="B13221" s="53">
        <v>10</v>
      </c>
      <c r="C13221" s="53" t="s">
        <v>33536</v>
      </c>
      <c r="D13221" s="53" t="s">
        <v>33872</v>
      </c>
    </row>
    <row r="13222" spans="1:4" ht="15" x14ac:dyDescent="0.25">
      <c r="A13222" s="53" t="s">
        <v>17678</v>
      </c>
      <c r="B13222" s="53">
        <v>15</v>
      </c>
      <c r="C13222" s="53" t="s">
        <v>33536</v>
      </c>
      <c r="D13222" s="53" t="s">
        <v>33872</v>
      </c>
    </row>
    <row r="13223" spans="1:4" ht="15" x14ac:dyDescent="0.25">
      <c r="A13223" s="53" t="s">
        <v>17679</v>
      </c>
      <c r="B13223" s="53">
        <v>30</v>
      </c>
      <c r="C13223" s="53" t="s">
        <v>33536</v>
      </c>
      <c r="D13223" s="53" t="s">
        <v>33873</v>
      </c>
    </row>
    <row r="13224" spans="1:4" ht="15" x14ac:dyDescent="0.25">
      <c r="A13224" s="53" t="s">
        <v>17680</v>
      </c>
      <c r="B13224" s="53">
        <v>20</v>
      </c>
      <c r="C13224" s="53" t="s">
        <v>33536</v>
      </c>
      <c r="D13224" s="53" t="s">
        <v>33872</v>
      </c>
    </row>
    <row r="13225" spans="1:4" ht="15" x14ac:dyDescent="0.25">
      <c r="A13225" s="53" t="s">
        <v>17681</v>
      </c>
      <c r="B13225" s="53">
        <v>15</v>
      </c>
      <c r="C13225" s="53" t="s">
        <v>33536</v>
      </c>
      <c r="D13225" s="53" t="s">
        <v>33872</v>
      </c>
    </row>
    <row r="13226" spans="1:4" ht="15" x14ac:dyDescent="0.25">
      <c r="A13226" s="53" t="s">
        <v>17682</v>
      </c>
      <c r="B13226" s="53">
        <v>15</v>
      </c>
      <c r="C13226" s="53" t="s">
        <v>33536</v>
      </c>
      <c r="D13226" s="53" t="s">
        <v>33872</v>
      </c>
    </row>
    <row r="13227" spans="1:4" ht="15" x14ac:dyDescent="0.25">
      <c r="A13227" s="53" t="s">
        <v>17683</v>
      </c>
      <c r="B13227" s="53">
        <v>120</v>
      </c>
      <c r="C13227" s="53" t="s">
        <v>33550</v>
      </c>
      <c r="D13227" s="53" t="s">
        <v>33872</v>
      </c>
    </row>
    <row r="13228" spans="1:4" ht="15" x14ac:dyDescent="0.25">
      <c r="A13228" s="53" t="s">
        <v>17684</v>
      </c>
      <c r="B13228" s="53">
        <v>30</v>
      </c>
      <c r="C13228" s="53" t="s">
        <v>33536</v>
      </c>
      <c r="D13228" s="53" t="s">
        <v>33872</v>
      </c>
    </row>
    <row r="13229" spans="1:4" ht="15" x14ac:dyDescent="0.25">
      <c r="A13229" s="53" t="s">
        <v>17685</v>
      </c>
      <c r="B13229" s="53">
        <v>30</v>
      </c>
      <c r="C13229" s="53" t="s">
        <v>33536</v>
      </c>
      <c r="D13229" s="53" t="s">
        <v>33872</v>
      </c>
    </row>
    <row r="13230" spans="1:4" ht="15" x14ac:dyDescent="0.25">
      <c r="A13230" s="53" t="s">
        <v>17686</v>
      </c>
      <c r="B13230" s="53">
        <v>30</v>
      </c>
      <c r="C13230" s="53" t="s">
        <v>33536</v>
      </c>
      <c r="D13230" s="53" t="s">
        <v>33872</v>
      </c>
    </row>
    <row r="13231" spans="1:4" ht="15" x14ac:dyDescent="0.25">
      <c r="A13231" s="53" t="s">
        <v>17687</v>
      </c>
      <c r="B13231" s="53">
        <v>30</v>
      </c>
      <c r="C13231" s="53" t="s">
        <v>33536</v>
      </c>
      <c r="D13231" s="53" t="s">
        <v>33872</v>
      </c>
    </row>
    <row r="13232" spans="1:4" ht="15" x14ac:dyDescent="0.25">
      <c r="A13232" s="53" t="s">
        <v>17688</v>
      </c>
      <c r="B13232" s="53">
        <v>60</v>
      </c>
      <c r="C13232" s="53"/>
      <c r="D13232" s="53" t="s">
        <v>33872</v>
      </c>
    </row>
    <row r="13233" spans="1:4" ht="15" x14ac:dyDescent="0.25">
      <c r="A13233" s="53" t="s">
        <v>17689</v>
      </c>
      <c r="B13233" s="53">
        <v>30</v>
      </c>
      <c r="C13233" s="53" t="s">
        <v>33536</v>
      </c>
      <c r="D13233" s="53" t="s">
        <v>33873</v>
      </c>
    </row>
    <row r="13234" spans="1:4" ht="15" x14ac:dyDescent="0.25">
      <c r="A13234" s="53" t="s">
        <v>17690</v>
      </c>
      <c r="B13234" s="53">
        <v>30</v>
      </c>
      <c r="C13234" s="53" t="s">
        <v>33536</v>
      </c>
      <c r="D13234" s="53" t="s">
        <v>33873</v>
      </c>
    </row>
    <row r="13235" spans="1:4" ht="15" x14ac:dyDescent="0.25">
      <c r="A13235" s="53" t="s">
        <v>17691</v>
      </c>
      <c r="B13235" s="53">
        <v>30</v>
      </c>
      <c r="C13235" s="53" t="s">
        <v>33536</v>
      </c>
      <c r="D13235" s="53" t="s">
        <v>33873</v>
      </c>
    </row>
    <row r="13236" spans="1:4" ht="15" x14ac:dyDescent="0.25">
      <c r="A13236" s="53" t="s">
        <v>17692</v>
      </c>
      <c r="B13236" s="53">
        <v>30</v>
      </c>
      <c r="C13236" s="53" t="s">
        <v>33536</v>
      </c>
      <c r="D13236" s="53" t="s">
        <v>33872</v>
      </c>
    </row>
    <row r="13237" spans="1:4" ht="15" x14ac:dyDescent="0.25">
      <c r="A13237" s="53" t="s">
        <v>17693</v>
      </c>
      <c r="B13237" s="53">
        <v>60</v>
      </c>
      <c r="C13237" s="53" t="s">
        <v>33542</v>
      </c>
      <c r="D13237" s="53" t="s">
        <v>33873</v>
      </c>
    </row>
    <row r="13238" spans="1:4" ht="15" x14ac:dyDescent="0.25">
      <c r="A13238" s="53" t="s">
        <v>17694</v>
      </c>
      <c r="B13238" s="53">
        <v>30</v>
      </c>
      <c r="C13238" s="53" t="s">
        <v>33536</v>
      </c>
      <c r="D13238" s="53" t="s">
        <v>33873</v>
      </c>
    </row>
    <row r="13239" spans="1:4" ht="15" x14ac:dyDescent="0.25">
      <c r="A13239" s="53" t="s">
        <v>17695</v>
      </c>
      <c r="B13239" s="53">
        <v>15</v>
      </c>
      <c r="C13239" s="53" t="s">
        <v>33536</v>
      </c>
      <c r="D13239" s="53" t="s">
        <v>33873</v>
      </c>
    </row>
    <row r="13240" spans="1:4" ht="15" x14ac:dyDescent="0.25">
      <c r="A13240" s="53" t="s">
        <v>17696</v>
      </c>
      <c r="B13240" s="53">
        <v>15</v>
      </c>
      <c r="C13240" s="53" t="s">
        <v>33564</v>
      </c>
      <c r="D13240" s="53" t="s">
        <v>33873</v>
      </c>
    </row>
    <row r="13241" spans="1:4" ht="15" x14ac:dyDescent="0.25">
      <c r="A13241" s="53" t="s">
        <v>17697</v>
      </c>
      <c r="B13241" s="53">
        <v>15</v>
      </c>
      <c r="C13241" s="53" t="s">
        <v>33536</v>
      </c>
      <c r="D13241" s="53" t="s">
        <v>33873</v>
      </c>
    </row>
    <row r="13242" spans="1:4" ht="15" x14ac:dyDescent="0.25">
      <c r="A13242" s="53" t="s">
        <v>17698</v>
      </c>
      <c r="B13242" s="53">
        <v>15</v>
      </c>
      <c r="C13242" s="53" t="s">
        <v>33564</v>
      </c>
      <c r="D13242" s="53" t="s">
        <v>33873</v>
      </c>
    </row>
    <row r="13243" spans="1:4" ht="15" x14ac:dyDescent="0.25">
      <c r="A13243" s="53" t="s">
        <v>17699</v>
      </c>
      <c r="B13243" s="53">
        <v>15</v>
      </c>
      <c r="C13243" s="53" t="s">
        <v>33536</v>
      </c>
      <c r="D13243" s="53" t="s">
        <v>33873</v>
      </c>
    </row>
    <row r="13244" spans="1:4" ht="15" x14ac:dyDescent="0.25">
      <c r="A13244" s="53" t="s">
        <v>17700</v>
      </c>
      <c r="B13244" s="53">
        <v>15</v>
      </c>
      <c r="C13244" s="53" t="s">
        <v>33564</v>
      </c>
      <c r="D13244" s="53" t="s">
        <v>33873</v>
      </c>
    </row>
    <row r="13245" spans="1:4" ht="15" x14ac:dyDescent="0.25">
      <c r="A13245" s="53" t="s">
        <v>17701</v>
      </c>
      <c r="B13245" s="53">
        <v>15</v>
      </c>
      <c r="C13245" s="53" t="s">
        <v>33536</v>
      </c>
      <c r="D13245" s="53" t="s">
        <v>33873</v>
      </c>
    </row>
    <row r="13246" spans="1:4" ht="15" x14ac:dyDescent="0.25">
      <c r="A13246" s="53" t="s">
        <v>17702</v>
      </c>
      <c r="B13246" s="53">
        <v>15</v>
      </c>
      <c r="C13246" s="53" t="s">
        <v>33564</v>
      </c>
      <c r="D13246" s="53" t="s">
        <v>33872</v>
      </c>
    </row>
    <row r="13247" spans="1:4" ht="15" x14ac:dyDescent="0.25">
      <c r="A13247" s="53" t="s">
        <v>33164</v>
      </c>
      <c r="B13247" s="53">
        <v>15</v>
      </c>
      <c r="C13247" s="53" t="s">
        <v>33536</v>
      </c>
      <c r="D13247" s="53" t="s">
        <v>33873</v>
      </c>
    </row>
    <row r="13248" spans="1:4" ht="15" x14ac:dyDescent="0.25">
      <c r="A13248" s="53" t="s">
        <v>17703</v>
      </c>
      <c r="B13248" s="53">
        <v>15</v>
      </c>
      <c r="C13248" s="53" t="s">
        <v>33564</v>
      </c>
      <c r="D13248" s="53" t="s">
        <v>33873</v>
      </c>
    </row>
    <row r="13249" spans="1:4" ht="15" x14ac:dyDescent="0.25">
      <c r="A13249" s="53" t="s">
        <v>17704</v>
      </c>
      <c r="B13249" s="53">
        <v>20</v>
      </c>
      <c r="C13249" s="53" t="s">
        <v>33536</v>
      </c>
      <c r="D13249" s="53" t="s">
        <v>33872</v>
      </c>
    </row>
    <row r="13250" spans="1:4" ht="15" x14ac:dyDescent="0.25">
      <c r="A13250" s="53" t="s">
        <v>17705</v>
      </c>
      <c r="B13250" s="53">
        <v>40</v>
      </c>
      <c r="C13250" s="53" t="s">
        <v>33536</v>
      </c>
      <c r="D13250" s="53" t="s">
        <v>33872</v>
      </c>
    </row>
    <row r="13251" spans="1:4" ht="15" x14ac:dyDescent="0.25">
      <c r="A13251" s="53" t="s">
        <v>17706</v>
      </c>
      <c r="B13251" s="53">
        <v>10</v>
      </c>
      <c r="C13251" s="53" t="s">
        <v>33536</v>
      </c>
      <c r="D13251" s="53" t="s">
        <v>33872</v>
      </c>
    </row>
    <row r="13252" spans="1:4" ht="15" x14ac:dyDescent="0.25">
      <c r="A13252" s="53" t="s">
        <v>17707</v>
      </c>
      <c r="B13252" s="53">
        <v>40</v>
      </c>
      <c r="C13252" s="53" t="s">
        <v>33536</v>
      </c>
      <c r="D13252" s="53" t="s">
        <v>33872</v>
      </c>
    </row>
    <row r="13253" spans="1:4" ht="15" x14ac:dyDescent="0.25">
      <c r="A13253" s="53" t="s">
        <v>17708</v>
      </c>
      <c r="B13253" s="53">
        <v>20</v>
      </c>
      <c r="C13253" s="53" t="s">
        <v>33536</v>
      </c>
      <c r="D13253" s="53" t="s">
        <v>33872</v>
      </c>
    </row>
    <row r="13254" spans="1:4" ht="15" x14ac:dyDescent="0.25">
      <c r="A13254" s="53" t="s">
        <v>17709</v>
      </c>
      <c r="B13254" s="53">
        <v>40</v>
      </c>
      <c r="C13254" s="53" t="s">
        <v>33558</v>
      </c>
      <c r="D13254" s="53" t="s">
        <v>33872</v>
      </c>
    </row>
    <row r="13255" spans="1:4" ht="15" x14ac:dyDescent="0.25">
      <c r="A13255" s="53" t="s">
        <v>17710</v>
      </c>
      <c r="B13255" s="53">
        <v>30</v>
      </c>
      <c r="C13255" s="53" t="s">
        <v>33558</v>
      </c>
      <c r="D13255" s="53" t="s">
        <v>33872</v>
      </c>
    </row>
    <row r="13256" spans="1:4" ht="15" x14ac:dyDescent="0.25">
      <c r="A13256" s="53" t="s">
        <v>17711</v>
      </c>
      <c r="B13256" s="53">
        <v>40</v>
      </c>
      <c r="C13256" s="53" t="s">
        <v>33558</v>
      </c>
      <c r="D13256" s="53" t="s">
        <v>33872</v>
      </c>
    </row>
    <row r="13257" spans="1:4" ht="15" x14ac:dyDescent="0.25">
      <c r="A13257" s="53" t="s">
        <v>17712</v>
      </c>
      <c r="B13257" s="53">
        <v>40</v>
      </c>
      <c r="C13257" s="53" t="s">
        <v>33536</v>
      </c>
      <c r="D13257" s="53" t="s">
        <v>33872</v>
      </c>
    </row>
    <row r="13258" spans="1:4" ht="15" x14ac:dyDescent="0.25">
      <c r="A13258" s="53" t="s">
        <v>17713</v>
      </c>
      <c r="B13258" s="53">
        <v>40</v>
      </c>
      <c r="C13258" s="53" t="s">
        <v>33536</v>
      </c>
      <c r="D13258" s="53" t="s">
        <v>33872</v>
      </c>
    </row>
    <row r="13259" spans="1:4" ht="15" x14ac:dyDescent="0.25">
      <c r="A13259" s="53" t="s">
        <v>17714</v>
      </c>
      <c r="B13259" s="53">
        <v>40</v>
      </c>
      <c r="C13259" s="53" t="s">
        <v>33536</v>
      </c>
      <c r="D13259" s="53" t="s">
        <v>33872</v>
      </c>
    </row>
    <row r="13260" spans="1:4" ht="15" x14ac:dyDescent="0.25">
      <c r="A13260" s="53" t="s">
        <v>17715</v>
      </c>
      <c r="B13260" s="53">
        <v>40</v>
      </c>
      <c r="C13260" s="53" t="s">
        <v>33536</v>
      </c>
      <c r="D13260" s="53" t="s">
        <v>33872</v>
      </c>
    </row>
    <row r="13261" spans="1:4" ht="15" x14ac:dyDescent="0.25">
      <c r="A13261" s="53" t="s">
        <v>17716</v>
      </c>
      <c r="B13261" s="53">
        <v>15</v>
      </c>
      <c r="C13261" s="53" t="s">
        <v>33536</v>
      </c>
      <c r="D13261" s="53" t="s">
        <v>33872</v>
      </c>
    </row>
    <row r="13262" spans="1:4" ht="15" x14ac:dyDescent="0.25">
      <c r="A13262" s="53" t="s">
        <v>17717</v>
      </c>
      <c r="B13262" s="53">
        <v>15</v>
      </c>
      <c r="C13262" s="53" t="s">
        <v>33536</v>
      </c>
      <c r="D13262" s="53" t="s">
        <v>33872</v>
      </c>
    </row>
    <row r="13263" spans="1:4" ht="15" x14ac:dyDescent="0.25">
      <c r="A13263" s="53" t="s">
        <v>17718</v>
      </c>
      <c r="B13263" s="53">
        <v>0</v>
      </c>
      <c r="C13263" s="53" t="s">
        <v>33536</v>
      </c>
      <c r="D13263" s="53" t="s">
        <v>33872</v>
      </c>
    </row>
    <row r="13264" spans="1:4" ht="15" x14ac:dyDescent="0.25">
      <c r="A13264" s="53" t="s">
        <v>17719</v>
      </c>
      <c r="B13264" s="53">
        <v>20</v>
      </c>
      <c r="C13264" s="53" t="s">
        <v>33536</v>
      </c>
      <c r="D13264" s="53" t="s">
        <v>33872</v>
      </c>
    </row>
    <row r="13265" spans="1:4" ht="15" x14ac:dyDescent="0.25">
      <c r="A13265" s="53" t="s">
        <v>17720</v>
      </c>
      <c r="B13265" s="53">
        <v>50</v>
      </c>
      <c r="C13265" s="53" t="s">
        <v>33536</v>
      </c>
      <c r="D13265" s="53" t="s">
        <v>33872</v>
      </c>
    </row>
    <row r="13266" spans="1:4" ht="15" x14ac:dyDescent="0.25">
      <c r="A13266" s="53" t="s">
        <v>17721</v>
      </c>
      <c r="B13266" s="53">
        <v>10</v>
      </c>
      <c r="C13266" s="53" t="s">
        <v>33536</v>
      </c>
      <c r="D13266" s="53" t="s">
        <v>33872</v>
      </c>
    </row>
    <row r="13267" spans="1:4" ht="15" x14ac:dyDescent="0.25">
      <c r="A13267" s="53" t="s">
        <v>17722</v>
      </c>
      <c r="B13267" s="53">
        <v>15</v>
      </c>
      <c r="C13267" s="53" t="s">
        <v>33536</v>
      </c>
      <c r="D13267" s="53" t="s">
        <v>33872</v>
      </c>
    </row>
    <row r="13268" spans="1:4" ht="15" x14ac:dyDescent="0.25">
      <c r="A13268" s="53" t="s">
        <v>17723</v>
      </c>
      <c r="B13268" s="53">
        <v>15</v>
      </c>
      <c r="C13268" s="53" t="s">
        <v>33536</v>
      </c>
      <c r="D13268" s="53" t="s">
        <v>33872</v>
      </c>
    </row>
    <row r="13269" spans="1:4" ht="15" x14ac:dyDescent="0.25">
      <c r="A13269" s="53" t="s">
        <v>17724</v>
      </c>
      <c r="B13269" s="53">
        <v>5</v>
      </c>
      <c r="C13269" s="53" t="s">
        <v>33536</v>
      </c>
      <c r="D13269" s="53" t="s">
        <v>33872</v>
      </c>
    </row>
    <row r="13270" spans="1:4" ht="15" x14ac:dyDescent="0.25">
      <c r="A13270" s="53" t="s">
        <v>17725</v>
      </c>
      <c r="B13270" s="53">
        <v>5</v>
      </c>
      <c r="C13270" s="53" t="s">
        <v>33536</v>
      </c>
      <c r="D13270" s="53" t="s">
        <v>33872</v>
      </c>
    </row>
    <row r="13271" spans="1:4" ht="15" x14ac:dyDescent="0.25">
      <c r="A13271" s="53" t="s">
        <v>17726</v>
      </c>
      <c r="B13271" s="53">
        <v>15</v>
      </c>
      <c r="C13271" s="53" t="s">
        <v>33536</v>
      </c>
      <c r="D13271" s="53" t="s">
        <v>33872</v>
      </c>
    </row>
    <row r="13272" spans="1:4" ht="15" x14ac:dyDescent="0.25">
      <c r="A13272" s="53" t="s">
        <v>17727</v>
      </c>
      <c r="B13272" s="53">
        <v>20</v>
      </c>
      <c r="C13272" s="53" t="s">
        <v>33536</v>
      </c>
      <c r="D13272" s="53" t="s">
        <v>33872</v>
      </c>
    </row>
    <row r="13273" spans="1:4" ht="15" x14ac:dyDescent="0.25">
      <c r="A13273" s="53" t="s">
        <v>17728</v>
      </c>
      <c r="B13273" s="53">
        <v>20</v>
      </c>
      <c r="C13273" s="53" t="s">
        <v>33536</v>
      </c>
      <c r="D13273" s="53" t="s">
        <v>33872</v>
      </c>
    </row>
    <row r="13274" spans="1:4" ht="15" x14ac:dyDescent="0.25">
      <c r="A13274" s="53" t="s">
        <v>17729</v>
      </c>
      <c r="B13274" s="53">
        <v>40</v>
      </c>
      <c r="C13274" s="53" t="s">
        <v>33536</v>
      </c>
      <c r="D13274" s="53" t="s">
        <v>33872</v>
      </c>
    </row>
    <row r="13275" spans="1:4" ht="15" x14ac:dyDescent="0.25">
      <c r="A13275" s="53" t="s">
        <v>17730</v>
      </c>
      <c r="B13275" s="53">
        <v>10</v>
      </c>
      <c r="C13275" s="53" t="s">
        <v>33536</v>
      </c>
      <c r="D13275" s="53" t="s">
        <v>33872</v>
      </c>
    </row>
    <row r="13276" spans="1:4" ht="15" x14ac:dyDescent="0.25">
      <c r="A13276" s="53" t="s">
        <v>17731</v>
      </c>
      <c r="B13276" s="53">
        <v>10</v>
      </c>
      <c r="C13276" s="53" t="s">
        <v>33536</v>
      </c>
      <c r="D13276" s="53" t="s">
        <v>33872</v>
      </c>
    </row>
    <row r="13277" spans="1:4" ht="15" x14ac:dyDescent="0.25">
      <c r="A13277" s="53" t="s">
        <v>17732</v>
      </c>
      <c r="B13277" s="53">
        <v>20</v>
      </c>
      <c r="C13277" s="53" t="s">
        <v>33536</v>
      </c>
      <c r="D13277" s="53" t="s">
        <v>33872</v>
      </c>
    </row>
    <row r="13278" spans="1:4" ht="15" x14ac:dyDescent="0.25">
      <c r="A13278" s="53" t="s">
        <v>17733</v>
      </c>
      <c r="B13278" s="53">
        <v>10</v>
      </c>
      <c r="C13278" s="53" t="s">
        <v>33536</v>
      </c>
      <c r="D13278" s="53" t="s">
        <v>33872</v>
      </c>
    </row>
    <row r="13279" spans="1:4" ht="15" x14ac:dyDescent="0.25">
      <c r="A13279" s="53" t="s">
        <v>17734</v>
      </c>
      <c r="B13279" s="53">
        <v>15</v>
      </c>
      <c r="C13279" s="53" t="s">
        <v>33536</v>
      </c>
      <c r="D13279" s="53" t="s">
        <v>33872</v>
      </c>
    </row>
    <row r="13280" spans="1:4" ht="15" x14ac:dyDescent="0.25">
      <c r="A13280" s="53" t="s">
        <v>17735</v>
      </c>
      <c r="B13280" s="53">
        <v>15</v>
      </c>
      <c r="C13280" s="53" t="s">
        <v>33536</v>
      </c>
      <c r="D13280" s="53" t="s">
        <v>33872</v>
      </c>
    </row>
    <row r="13281" spans="1:4" ht="15" x14ac:dyDescent="0.25">
      <c r="A13281" s="53" t="s">
        <v>17736</v>
      </c>
      <c r="B13281" s="53">
        <v>15</v>
      </c>
      <c r="C13281" s="53" t="s">
        <v>33536</v>
      </c>
      <c r="D13281" s="53" t="s">
        <v>33872</v>
      </c>
    </row>
    <row r="13282" spans="1:4" ht="15" x14ac:dyDescent="0.25">
      <c r="A13282" s="53" t="s">
        <v>17737</v>
      </c>
      <c r="B13282" s="53">
        <v>15</v>
      </c>
      <c r="C13282" s="53" t="s">
        <v>33536</v>
      </c>
      <c r="D13282" s="53" t="s">
        <v>33872</v>
      </c>
    </row>
    <row r="13283" spans="1:4" ht="15" x14ac:dyDescent="0.25">
      <c r="A13283" s="53" t="s">
        <v>17738</v>
      </c>
      <c r="B13283" s="53">
        <v>15</v>
      </c>
      <c r="C13283" s="53" t="s">
        <v>33536</v>
      </c>
      <c r="D13283" s="53" t="s">
        <v>33872</v>
      </c>
    </row>
    <row r="13284" spans="1:4" ht="15" x14ac:dyDescent="0.25">
      <c r="A13284" s="53" t="s">
        <v>17739</v>
      </c>
      <c r="B13284" s="53">
        <v>10</v>
      </c>
      <c r="C13284" s="53" t="s">
        <v>33536</v>
      </c>
      <c r="D13284" s="53" t="s">
        <v>33872</v>
      </c>
    </row>
    <row r="13285" spans="1:4" ht="15" x14ac:dyDescent="0.25">
      <c r="A13285" s="53" t="s">
        <v>17740</v>
      </c>
      <c r="B13285" s="53">
        <v>15</v>
      </c>
      <c r="C13285" s="53" t="s">
        <v>33536</v>
      </c>
      <c r="D13285" s="53" t="s">
        <v>33872</v>
      </c>
    </row>
    <row r="13286" spans="1:4" ht="15" x14ac:dyDescent="0.25">
      <c r="A13286" s="53" t="s">
        <v>17741</v>
      </c>
      <c r="B13286" s="53">
        <v>10</v>
      </c>
      <c r="C13286" s="53" t="s">
        <v>33536</v>
      </c>
      <c r="D13286" s="53" t="s">
        <v>33872</v>
      </c>
    </row>
    <row r="13287" spans="1:4" ht="15" x14ac:dyDescent="0.25">
      <c r="A13287" s="53" t="s">
        <v>17742</v>
      </c>
      <c r="B13287" s="53">
        <v>15</v>
      </c>
      <c r="C13287" s="53" t="s">
        <v>33536</v>
      </c>
      <c r="D13287" s="53" t="s">
        <v>33872</v>
      </c>
    </row>
    <row r="13288" spans="1:4" ht="15" x14ac:dyDescent="0.25">
      <c r="A13288" s="53" t="s">
        <v>17743</v>
      </c>
      <c r="B13288" s="53">
        <v>15</v>
      </c>
      <c r="C13288" s="53" t="s">
        <v>33536</v>
      </c>
      <c r="D13288" s="53" t="s">
        <v>33872</v>
      </c>
    </row>
    <row r="13289" spans="1:4" ht="15" x14ac:dyDescent="0.25">
      <c r="A13289" s="53" t="s">
        <v>17744</v>
      </c>
      <c r="B13289" s="53">
        <v>15</v>
      </c>
      <c r="C13289" s="53" t="s">
        <v>33536</v>
      </c>
      <c r="D13289" s="53" t="s">
        <v>33872</v>
      </c>
    </row>
    <row r="13290" spans="1:4" ht="15" x14ac:dyDescent="0.25">
      <c r="A13290" s="53" t="s">
        <v>17745</v>
      </c>
      <c r="B13290" s="53">
        <v>10</v>
      </c>
      <c r="C13290" s="53" t="s">
        <v>33536</v>
      </c>
      <c r="D13290" s="53" t="s">
        <v>33872</v>
      </c>
    </row>
    <row r="13291" spans="1:4" ht="15" x14ac:dyDescent="0.25">
      <c r="A13291" s="53" t="s">
        <v>17746</v>
      </c>
      <c r="B13291" s="53">
        <v>10</v>
      </c>
      <c r="C13291" s="53" t="s">
        <v>33536</v>
      </c>
      <c r="D13291" s="53" t="s">
        <v>33872</v>
      </c>
    </row>
    <row r="13292" spans="1:4" ht="15" x14ac:dyDescent="0.25">
      <c r="A13292" s="53" t="s">
        <v>17747</v>
      </c>
      <c r="B13292" s="53">
        <v>10</v>
      </c>
      <c r="C13292" s="53" t="s">
        <v>33536</v>
      </c>
      <c r="D13292" s="53" t="s">
        <v>33872</v>
      </c>
    </row>
    <row r="13293" spans="1:4" ht="15" x14ac:dyDescent="0.25">
      <c r="A13293" s="53" t="s">
        <v>17748</v>
      </c>
      <c r="B13293" s="53">
        <v>10</v>
      </c>
      <c r="C13293" s="53" t="s">
        <v>33536</v>
      </c>
      <c r="D13293" s="53" t="s">
        <v>33872</v>
      </c>
    </row>
    <row r="13294" spans="1:4" ht="15" x14ac:dyDescent="0.25">
      <c r="A13294" s="53" t="s">
        <v>17749</v>
      </c>
      <c r="B13294" s="53">
        <v>10</v>
      </c>
      <c r="C13294" s="53" t="s">
        <v>33536</v>
      </c>
      <c r="D13294" s="53" t="s">
        <v>33872</v>
      </c>
    </row>
    <row r="13295" spans="1:4" ht="15" x14ac:dyDescent="0.25">
      <c r="A13295" s="53" t="s">
        <v>17750</v>
      </c>
      <c r="B13295" s="53">
        <v>10</v>
      </c>
      <c r="C13295" s="53" t="s">
        <v>33536</v>
      </c>
      <c r="D13295" s="53" t="s">
        <v>33872</v>
      </c>
    </row>
    <row r="13296" spans="1:4" ht="15" x14ac:dyDescent="0.25">
      <c r="A13296" s="53" t="s">
        <v>17751</v>
      </c>
      <c r="B13296" s="53">
        <v>20</v>
      </c>
      <c r="C13296" s="53" t="s">
        <v>33536</v>
      </c>
      <c r="D13296" s="53" t="s">
        <v>33872</v>
      </c>
    </row>
    <row r="13297" spans="1:4" ht="15" x14ac:dyDescent="0.25">
      <c r="A13297" s="53" t="s">
        <v>17752</v>
      </c>
      <c r="B13297" s="53">
        <v>10</v>
      </c>
      <c r="C13297" s="53" t="s">
        <v>33536</v>
      </c>
      <c r="D13297" s="53" t="s">
        <v>33872</v>
      </c>
    </row>
    <row r="13298" spans="1:4" ht="15" x14ac:dyDescent="0.25">
      <c r="A13298" s="53" t="s">
        <v>17753</v>
      </c>
      <c r="B13298" s="53">
        <v>30</v>
      </c>
      <c r="C13298" s="53" t="s">
        <v>33536</v>
      </c>
      <c r="D13298" s="53" t="s">
        <v>33872</v>
      </c>
    </row>
    <row r="13299" spans="1:4" ht="15" x14ac:dyDescent="0.25">
      <c r="A13299" s="53" t="s">
        <v>17754</v>
      </c>
      <c r="B13299" s="53">
        <v>30</v>
      </c>
      <c r="C13299" s="53" t="s">
        <v>33536</v>
      </c>
      <c r="D13299" s="53" t="s">
        <v>33872</v>
      </c>
    </row>
    <row r="13300" spans="1:4" ht="15" x14ac:dyDescent="0.25">
      <c r="A13300" s="53" t="s">
        <v>17755</v>
      </c>
      <c r="B13300" s="53">
        <v>10</v>
      </c>
      <c r="C13300" s="53" t="s">
        <v>33536</v>
      </c>
      <c r="D13300" s="53" t="s">
        <v>33872</v>
      </c>
    </row>
    <row r="13301" spans="1:4" ht="15" x14ac:dyDescent="0.25">
      <c r="A13301" s="53" t="s">
        <v>17756</v>
      </c>
      <c r="B13301" s="53">
        <v>20</v>
      </c>
      <c r="C13301" s="53" t="s">
        <v>33536</v>
      </c>
      <c r="D13301" s="53" t="s">
        <v>33872</v>
      </c>
    </row>
    <row r="13302" spans="1:4" ht="15" x14ac:dyDescent="0.25">
      <c r="A13302" s="53" t="s">
        <v>17757</v>
      </c>
      <c r="B13302" s="53">
        <v>15</v>
      </c>
      <c r="C13302" s="53" t="s">
        <v>33536</v>
      </c>
      <c r="D13302" s="53" t="s">
        <v>33872</v>
      </c>
    </row>
    <row r="13303" spans="1:4" ht="15" x14ac:dyDescent="0.25">
      <c r="A13303" s="53" t="s">
        <v>17758</v>
      </c>
      <c r="B13303" s="53">
        <v>15</v>
      </c>
      <c r="C13303" s="53" t="s">
        <v>33536</v>
      </c>
      <c r="D13303" s="53" t="s">
        <v>33872</v>
      </c>
    </row>
    <row r="13304" spans="1:4" ht="15" x14ac:dyDescent="0.25">
      <c r="A13304" s="53" t="s">
        <v>17759</v>
      </c>
      <c r="B13304" s="53">
        <v>15</v>
      </c>
      <c r="C13304" s="53" t="s">
        <v>33536</v>
      </c>
      <c r="D13304" s="53" t="s">
        <v>33872</v>
      </c>
    </row>
    <row r="13305" spans="1:4" ht="15" x14ac:dyDescent="0.25">
      <c r="A13305" s="53" t="s">
        <v>17760</v>
      </c>
      <c r="B13305" s="53">
        <v>15</v>
      </c>
      <c r="C13305" s="53" t="s">
        <v>33536</v>
      </c>
      <c r="D13305" s="53" t="s">
        <v>33872</v>
      </c>
    </row>
    <row r="13306" spans="1:4" ht="15" x14ac:dyDescent="0.25">
      <c r="A13306" s="53" t="s">
        <v>17761</v>
      </c>
      <c r="B13306" s="53">
        <v>15</v>
      </c>
      <c r="C13306" s="53" t="s">
        <v>33536</v>
      </c>
      <c r="D13306" s="53" t="s">
        <v>33872</v>
      </c>
    </row>
    <row r="13307" spans="1:4" ht="15" x14ac:dyDescent="0.25">
      <c r="A13307" s="53" t="s">
        <v>17762</v>
      </c>
      <c r="B13307" s="53">
        <v>15</v>
      </c>
      <c r="C13307" s="53" t="s">
        <v>33536</v>
      </c>
      <c r="D13307" s="53" t="s">
        <v>33872</v>
      </c>
    </row>
    <row r="13308" spans="1:4" ht="15" x14ac:dyDescent="0.25">
      <c r="A13308" s="53" t="s">
        <v>17763</v>
      </c>
      <c r="B13308" s="53">
        <v>15</v>
      </c>
      <c r="C13308" s="53" t="s">
        <v>33536</v>
      </c>
      <c r="D13308" s="53" t="s">
        <v>33872</v>
      </c>
    </row>
    <row r="13309" spans="1:4" ht="15" x14ac:dyDescent="0.25">
      <c r="A13309" s="53" t="s">
        <v>17764</v>
      </c>
      <c r="B13309" s="53">
        <v>15</v>
      </c>
      <c r="C13309" s="53" t="s">
        <v>33536</v>
      </c>
      <c r="D13309" s="53" t="s">
        <v>33872</v>
      </c>
    </row>
    <row r="13310" spans="1:4" ht="15" x14ac:dyDescent="0.25">
      <c r="A13310" s="53" t="s">
        <v>17765</v>
      </c>
      <c r="B13310" s="53">
        <v>15</v>
      </c>
      <c r="C13310" s="53" t="s">
        <v>33536</v>
      </c>
      <c r="D13310" s="53" t="s">
        <v>33872</v>
      </c>
    </row>
    <row r="13311" spans="1:4" ht="15" x14ac:dyDescent="0.25">
      <c r="A13311" s="53" t="s">
        <v>17766</v>
      </c>
      <c r="B13311" s="53">
        <v>15</v>
      </c>
      <c r="C13311" s="53" t="s">
        <v>33536</v>
      </c>
      <c r="D13311" s="53" t="s">
        <v>33872</v>
      </c>
    </row>
    <row r="13312" spans="1:4" ht="15" x14ac:dyDescent="0.25">
      <c r="A13312" s="53" t="s">
        <v>17767</v>
      </c>
      <c r="B13312" s="53">
        <v>20</v>
      </c>
      <c r="C13312" s="53" t="s">
        <v>33536</v>
      </c>
      <c r="D13312" s="53" t="s">
        <v>33872</v>
      </c>
    </row>
    <row r="13313" spans="1:4" ht="15" x14ac:dyDescent="0.25">
      <c r="A13313" s="53" t="s">
        <v>17768</v>
      </c>
      <c r="B13313" s="53">
        <v>10</v>
      </c>
      <c r="C13313" s="53" t="s">
        <v>33536</v>
      </c>
      <c r="D13313" s="53" t="s">
        <v>33872</v>
      </c>
    </row>
    <row r="13314" spans="1:4" ht="15" x14ac:dyDescent="0.25">
      <c r="A13314" s="53" t="s">
        <v>17769</v>
      </c>
      <c r="B13314" s="53">
        <v>20</v>
      </c>
      <c r="C13314" s="53" t="s">
        <v>33536</v>
      </c>
      <c r="D13314" s="53" t="s">
        <v>33872</v>
      </c>
    </row>
    <row r="13315" spans="1:4" ht="15" x14ac:dyDescent="0.25">
      <c r="A13315" s="53" t="s">
        <v>17770</v>
      </c>
      <c r="B13315" s="53">
        <v>20</v>
      </c>
      <c r="C13315" s="53" t="s">
        <v>33536</v>
      </c>
      <c r="D13315" s="53" t="s">
        <v>33872</v>
      </c>
    </row>
    <row r="13316" spans="1:4" ht="15" x14ac:dyDescent="0.25">
      <c r="A13316" s="53" t="s">
        <v>17771</v>
      </c>
      <c r="B13316" s="53">
        <v>20</v>
      </c>
      <c r="C13316" s="53" t="s">
        <v>33536</v>
      </c>
      <c r="D13316" s="53" t="s">
        <v>33872</v>
      </c>
    </row>
    <row r="13317" spans="1:4" ht="15" x14ac:dyDescent="0.25">
      <c r="A13317" s="53" t="s">
        <v>17772</v>
      </c>
      <c r="B13317" s="53">
        <v>20</v>
      </c>
      <c r="C13317" s="53" t="s">
        <v>33536</v>
      </c>
      <c r="D13317" s="53" t="s">
        <v>33872</v>
      </c>
    </row>
    <row r="13318" spans="1:4" ht="15" x14ac:dyDescent="0.25">
      <c r="A13318" s="53" t="s">
        <v>17773</v>
      </c>
      <c r="B13318" s="53">
        <v>5</v>
      </c>
      <c r="C13318" s="53" t="s">
        <v>33536</v>
      </c>
      <c r="D13318" s="53" t="s">
        <v>33872</v>
      </c>
    </row>
    <row r="13319" spans="1:4" ht="15" x14ac:dyDescent="0.25">
      <c r="A13319" s="53" t="s">
        <v>17774</v>
      </c>
      <c r="B13319" s="53">
        <v>0</v>
      </c>
      <c r="C13319" s="53" t="s">
        <v>33536</v>
      </c>
      <c r="D13319" s="53" t="s">
        <v>33872</v>
      </c>
    </row>
    <row r="13320" spans="1:4" ht="15" x14ac:dyDescent="0.25">
      <c r="A13320" s="53" t="s">
        <v>17775</v>
      </c>
      <c r="B13320" s="53">
        <v>10</v>
      </c>
      <c r="C13320" s="53" t="s">
        <v>33536</v>
      </c>
      <c r="D13320" s="53" t="s">
        <v>33872</v>
      </c>
    </row>
    <row r="13321" spans="1:4" ht="15" x14ac:dyDescent="0.25">
      <c r="A13321" s="53" t="s">
        <v>17776</v>
      </c>
      <c r="B13321" s="53">
        <v>10</v>
      </c>
      <c r="C13321" s="53" t="s">
        <v>33536</v>
      </c>
      <c r="D13321" s="53" t="s">
        <v>33872</v>
      </c>
    </row>
    <row r="13322" spans="1:4" ht="15" x14ac:dyDescent="0.25">
      <c r="A13322" s="53" t="s">
        <v>17777</v>
      </c>
      <c r="B13322" s="53">
        <v>10</v>
      </c>
      <c r="C13322" s="53" t="s">
        <v>33536</v>
      </c>
      <c r="D13322" s="53" t="s">
        <v>33872</v>
      </c>
    </row>
    <row r="13323" spans="1:4" ht="15" x14ac:dyDescent="0.25">
      <c r="A13323" s="53" t="s">
        <v>17778</v>
      </c>
      <c r="B13323" s="53">
        <v>20</v>
      </c>
      <c r="C13323" s="53" t="s">
        <v>33536</v>
      </c>
      <c r="D13323" s="53" t="s">
        <v>33872</v>
      </c>
    </row>
    <row r="13324" spans="1:4" ht="15" x14ac:dyDescent="0.25">
      <c r="A13324" s="53" t="s">
        <v>17779</v>
      </c>
      <c r="B13324" s="53">
        <v>30</v>
      </c>
      <c r="C13324" s="53" t="s">
        <v>33536</v>
      </c>
      <c r="D13324" s="53" t="s">
        <v>33872</v>
      </c>
    </row>
    <row r="13325" spans="1:4" ht="15" x14ac:dyDescent="0.25">
      <c r="A13325" s="53" t="s">
        <v>17780</v>
      </c>
      <c r="B13325" s="53">
        <v>30</v>
      </c>
      <c r="C13325" s="53" t="s">
        <v>33536</v>
      </c>
      <c r="D13325" s="53" t="s">
        <v>33872</v>
      </c>
    </row>
    <row r="13326" spans="1:4" ht="15" x14ac:dyDescent="0.25">
      <c r="A13326" s="53" t="s">
        <v>17781</v>
      </c>
      <c r="B13326" s="53">
        <v>40</v>
      </c>
      <c r="C13326" s="53" t="s">
        <v>33536</v>
      </c>
      <c r="D13326" s="53" t="s">
        <v>33872</v>
      </c>
    </row>
    <row r="13327" spans="1:4" ht="15" x14ac:dyDescent="0.25">
      <c r="A13327" s="53" t="s">
        <v>17782</v>
      </c>
      <c r="B13327" s="53">
        <v>15</v>
      </c>
      <c r="C13327" s="53" t="s">
        <v>33536</v>
      </c>
      <c r="D13327" s="53" t="s">
        <v>33872</v>
      </c>
    </row>
    <row r="13328" spans="1:4" ht="15" x14ac:dyDescent="0.25">
      <c r="A13328" s="53" t="s">
        <v>17783</v>
      </c>
      <c r="B13328" s="53">
        <v>15</v>
      </c>
      <c r="C13328" s="53" t="s">
        <v>33536</v>
      </c>
      <c r="D13328" s="53" t="s">
        <v>33872</v>
      </c>
    </row>
    <row r="13329" spans="1:4" ht="15" x14ac:dyDescent="0.25">
      <c r="A13329" s="53" t="s">
        <v>17784</v>
      </c>
      <c r="B13329" s="53">
        <v>15</v>
      </c>
      <c r="C13329" s="53" t="s">
        <v>33536</v>
      </c>
      <c r="D13329" s="53" t="s">
        <v>33872</v>
      </c>
    </row>
    <row r="13330" spans="1:4" ht="15" x14ac:dyDescent="0.25">
      <c r="A13330" s="53" t="s">
        <v>17785</v>
      </c>
      <c r="B13330" s="53">
        <v>15</v>
      </c>
      <c r="C13330" s="53" t="s">
        <v>33536</v>
      </c>
      <c r="D13330" s="53" t="s">
        <v>33872</v>
      </c>
    </row>
    <row r="13331" spans="1:4" ht="15" x14ac:dyDescent="0.25">
      <c r="A13331" s="53" t="s">
        <v>17786</v>
      </c>
      <c r="B13331" s="53">
        <v>15</v>
      </c>
      <c r="C13331" s="53" t="s">
        <v>33536</v>
      </c>
      <c r="D13331" s="53" t="s">
        <v>33872</v>
      </c>
    </row>
    <row r="13332" spans="1:4" ht="15" x14ac:dyDescent="0.25">
      <c r="A13332" s="53" t="s">
        <v>17787</v>
      </c>
      <c r="B13332" s="53">
        <v>15</v>
      </c>
      <c r="C13332" s="53" t="s">
        <v>33536</v>
      </c>
      <c r="D13332" s="53" t="s">
        <v>33872</v>
      </c>
    </row>
    <row r="13333" spans="1:4" ht="15" x14ac:dyDescent="0.25">
      <c r="A13333" s="53" t="s">
        <v>17788</v>
      </c>
      <c r="B13333" s="53">
        <v>15</v>
      </c>
      <c r="C13333" s="53" t="s">
        <v>33536</v>
      </c>
      <c r="D13333" s="53" t="s">
        <v>33872</v>
      </c>
    </row>
    <row r="13334" spans="1:4" ht="15" x14ac:dyDescent="0.25">
      <c r="A13334" s="53" t="s">
        <v>17789</v>
      </c>
      <c r="B13334" s="53">
        <v>15</v>
      </c>
      <c r="C13334" s="53" t="s">
        <v>33536</v>
      </c>
      <c r="D13334" s="53" t="s">
        <v>33872</v>
      </c>
    </row>
    <row r="13335" spans="1:4" ht="15" x14ac:dyDescent="0.25">
      <c r="A13335" s="53" t="s">
        <v>17790</v>
      </c>
      <c r="B13335" s="53">
        <v>15</v>
      </c>
      <c r="C13335" s="53" t="s">
        <v>33536</v>
      </c>
      <c r="D13335" s="53" t="s">
        <v>33872</v>
      </c>
    </row>
    <row r="13336" spans="1:4" ht="15" x14ac:dyDescent="0.25">
      <c r="A13336" s="53" t="s">
        <v>17791</v>
      </c>
      <c r="B13336" s="53">
        <v>15</v>
      </c>
      <c r="C13336" s="53" t="s">
        <v>33536</v>
      </c>
      <c r="D13336" s="53" t="s">
        <v>33872</v>
      </c>
    </row>
    <row r="13337" spans="1:4" ht="15" x14ac:dyDescent="0.25">
      <c r="A13337" s="53" t="s">
        <v>17792</v>
      </c>
      <c r="B13337" s="53">
        <v>15</v>
      </c>
      <c r="C13337" s="53" t="s">
        <v>33536</v>
      </c>
      <c r="D13337" s="53" t="s">
        <v>33872</v>
      </c>
    </row>
    <row r="13338" spans="1:4" ht="15" x14ac:dyDescent="0.25">
      <c r="A13338" s="53" t="s">
        <v>17793</v>
      </c>
      <c r="B13338" s="53">
        <v>15</v>
      </c>
      <c r="C13338" s="53" t="s">
        <v>33536</v>
      </c>
      <c r="D13338" s="53" t="s">
        <v>33872</v>
      </c>
    </row>
    <row r="13339" spans="1:4" ht="15" x14ac:dyDescent="0.25">
      <c r="A13339" s="53" t="s">
        <v>17794</v>
      </c>
      <c r="B13339" s="53">
        <v>15</v>
      </c>
      <c r="C13339" s="53" t="s">
        <v>33536</v>
      </c>
      <c r="D13339" s="53" t="s">
        <v>33872</v>
      </c>
    </row>
    <row r="13340" spans="1:4" ht="15" x14ac:dyDescent="0.25">
      <c r="A13340" s="53" t="s">
        <v>17795</v>
      </c>
      <c r="B13340" s="53">
        <v>15</v>
      </c>
      <c r="C13340" s="53" t="s">
        <v>33536</v>
      </c>
      <c r="D13340" s="53" t="s">
        <v>33872</v>
      </c>
    </row>
    <row r="13341" spans="1:4" ht="15" x14ac:dyDescent="0.25">
      <c r="A13341" s="53" t="s">
        <v>17796</v>
      </c>
      <c r="B13341" s="53">
        <v>20</v>
      </c>
      <c r="C13341" s="53" t="s">
        <v>33536</v>
      </c>
      <c r="D13341" s="53" t="s">
        <v>33872</v>
      </c>
    </row>
    <row r="13342" spans="1:4" ht="15" x14ac:dyDescent="0.25">
      <c r="A13342" s="53" t="s">
        <v>17797</v>
      </c>
      <c r="B13342" s="53">
        <v>20</v>
      </c>
      <c r="C13342" s="53" t="s">
        <v>33536</v>
      </c>
      <c r="D13342" s="53" t="s">
        <v>33872</v>
      </c>
    </row>
    <row r="13343" spans="1:4" ht="15" x14ac:dyDescent="0.25">
      <c r="A13343" s="53" t="s">
        <v>17798</v>
      </c>
      <c r="B13343" s="53">
        <v>20</v>
      </c>
      <c r="C13343" s="53" t="s">
        <v>33536</v>
      </c>
      <c r="D13343" s="53" t="s">
        <v>33872</v>
      </c>
    </row>
    <row r="13344" spans="1:4" ht="15" x14ac:dyDescent="0.25">
      <c r="A13344" s="53" t="s">
        <v>17799</v>
      </c>
      <c r="B13344" s="53">
        <v>20</v>
      </c>
      <c r="C13344" s="53" t="s">
        <v>33536</v>
      </c>
      <c r="D13344" s="53" t="s">
        <v>33872</v>
      </c>
    </row>
    <row r="13345" spans="1:4" ht="15" x14ac:dyDescent="0.25">
      <c r="A13345" s="53" t="s">
        <v>17800</v>
      </c>
      <c r="B13345" s="53">
        <v>20</v>
      </c>
      <c r="C13345" s="53" t="s">
        <v>33536</v>
      </c>
      <c r="D13345" s="53" t="s">
        <v>33872</v>
      </c>
    </row>
    <row r="13346" spans="1:4" ht="15" x14ac:dyDescent="0.25">
      <c r="A13346" s="53" t="s">
        <v>17801</v>
      </c>
      <c r="B13346" s="53">
        <v>0</v>
      </c>
      <c r="C13346" s="53" t="s">
        <v>33536</v>
      </c>
      <c r="D13346" s="53" t="s">
        <v>33872</v>
      </c>
    </row>
    <row r="13347" spans="1:4" ht="15" x14ac:dyDescent="0.25">
      <c r="A13347" s="53" t="s">
        <v>17802</v>
      </c>
      <c r="B13347" s="53">
        <v>0</v>
      </c>
      <c r="C13347" s="53" t="s">
        <v>33536</v>
      </c>
      <c r="D13347" s="53" t="s">
        <v>33872</v>
      </c>
    </row>
    <row r="13348" spans="1:4" ht="15" x14ac:dyDescent="0.25">
      <c r="A13348" s="53" t="s">
        <v>17803</v>
      </c>
      <c r="B13348" s="53">
        <v>0</v>
      </c>
      <c r="C13348" s="53" t="s">
        <v>33536</v>
      </c>
      <c r="D13348" s="53" t="s">
        <v>33872</v>
      </c>
    </row>
    <row r="13349" spans="1:4" ht="15" x14ac:dyDescent="0.25">
      <c r="A13349" s="53" t="s">
        <v>17804</v>
      </c>
      <c r="B13349" s="53">
        <v>0</v>
      </c>
      <c r="C13349" s="53" t="s">
        <v>33536</v>
      </c>
      <c r="D13349" s="53" t="s">
        <v>33872</v>
      </c>
    </row>
    <row r="13350" spans="1:4" ht="15" x14ac:dyDescent="0.25">
      <c r="A13350" s="53" t="s">
        <v>17805</v>
      </c>
      <c r="B13350" s="53">
        <v>20</v>
      </c>
      <c r="C13350" s="53" t="s">
        <v>33536</v>
      </c>
      <c r="D13350" s="53" t="s">
        <v>33872</v>
      </c>
    </row>
    <row r="13351" spans="1:4" ht="15" x14ac:dyDescent="0.25">
      <c r="A13351" s="53" t="s">
        <v>17806</v>
      </c>
      <c r="B13351" s="53">
        <v>0</v>
      </c>
      <c r="C13351" s="53" t="s">
        <v>33536</v>
      </c>
      <c r="D13351" s="53" t="s">
        <v>33872</v>
      </c>
    </row>
    <row r="13352" spans="1:4" ht="15" x14ac:dyDescent="0.25">
      <c r="A13352" s="53" t="s">
        <v>17807</v>
      </c>
      <c r="B13352" s="53">
        <v>15</v>
      </c>
      <c r="C13352" s="53" t="s">
        <v>33536</v>
      </c>
      <c r="D13352" s="53" t="s">
        <v>33872</v>
      </c>
    </row>
    <row r="13353" spans="1:4" ht="15" x14ac:dyDescent="0.25">
      <c r="A13353" s="53" t="s">
        <v>17808</v>
      </c>
      <c r="B13353" s="53">
        <v>60</v>
      </c>
      <c r="C13353" s="53" t="s">
        <v>33536</v>
      </c>
      <c r="D13353" s="53" t="s">
        <v>33872</v>
      </c>
    </row>
    <row r="13354" spans="1:4" ht="15" x14ac:dyDescent="0.25">
      <c r="A13354" s="53" t="s">
        <v>17809</v>
      </c>
      <c r="B13354" s="53">
        <v>60</v>
      </c>
      <c r="C13354" s="53" t="s">
        <v>33536</v>
      </c>
      <c r="D13354" s="53" t="s">
        <v>33872</v>
      </c>
    </row>
    <row r="13355" spans="1:4" ht="15" x14ac:dyDescent="0.25">
      <c r="A13355" s="53" t="s">
        <v>17810</v>
      </c>
      <c r="B13355" s="53">
        <v>60</v>
      </c>
      <c r="C13355" s="53" t="s">
        <v>33536</v>
      </c>
      <c r="D13355" s="53" t="s">
        <v>33872</v>
      </c>
    </row>
    <row r="13356" spans="1:4" ht="15" x14ac:dyDescent="0.25">
      <c r="A13356" s="53" t="s">
        <v>17811</v>
      </c>
      <c r="B13356" s="53">
        <v>15</v>
      </c>
      <c r="C13356" s="53" t="s">
        <v>33536</v>
      </c>
      <c r="D13356" s="53" t="s">
        <v>33872</v>
      </c>
    </row>
    <row r="13357" spans="1:4" ht="15" x14ac:dyDescent="0.25">
      <c r="A13357" s="53" t="s">
        <v>17812</v>
      </c>
      <c r="B13357" s="53">
        <v>10</v>
      </c>
      <c r="C13357" s="53" t="s">
        <v>33536</v>
      </c>
      <c r="D13357" s="53" t="s">
        <v>33872</v>
      </c>
    </row>
    <row r="13358" spans="1:4" ht="15" x14ac:dyDescent="0.25">
      <c r="A13358" s="53" t="s">
        <v>17813</v>
      </c>
      <c r="B13358" s="53">
        <v>10</v>
      </c>
      <c r="C13358" s="53" t="s">
        <v>33536</v>
      </c>
      <c r="D13358" s="53" t="s">
        <v>33872</v>
      </c>
    </row>
    <row r="13359" spans="1:4" ht="15" x14ac:dyDescent="0.25">
      <c r="A13359" s="53" t="s">
        <v>17814</v>
      </c>
      <c r="B13359" s="53">
        <v>60</v>
      </c>
      <c r="C13359" s="53"/>
      <c r="D13359" s="53" t="s">
        <v>33872</v>
      </c>
    </row>
    <row r="13360" spans="1:4" ht="15" x14ac:dyDescent="0.25">
      <c r="A13360" s="53" t="s">
        <v>17815</v>
      </c>
      <c r="B13360" s="53">
        <v>60</v>
      </c>
      <c r="C13360" s="53" t="s">
        <v>33536</v>
      </c>
      <c r="D13360" s="53" t="s">
        <v>33872</v>
      </c>
    </row>
    <row r="13361" spans="1:4" ht="15" x14ac:dyDescent="0.25">
      <c r="A13361" s="53" t="s">
        <v>17816</v>
      </c>
      <c r="B13361" s="53">
        <v>60</v>
      </c>
      <c r="C13361" s="53" t="s">
        <v>33536</v>
      </c>
      <c r="D13361" s="53" t="s">
        <v>33872</v>
      </c>
    </row>
    <row r="13362" spans="1:4" ht="15" x14ac:dyDescent="0.25">
      <c r="A13362" s="53" t="s">
        <v>17817</v>
      </c>
      <c r="B13362" s="53">
        <v>60</v>
      </c>
      <c r="C13362" s="53" t="s">
        <v>33536</v>
      </c>
      <c r="D13362" s="53" t="s">
        <v>33872</v>
      </c>
    </row>
    <row r="13363" spans="1:4" ht="15" x14ac:dyDescent="0.25">
      <c r="A13363" s="53" t="s">
        <v>17818</v>
      </c>
      <c r="B13363" s="53">
        <v>30</v>
      </c>
      <c r="C13363" s="53" t="s">
        <v>33536</v>
      </c>
      <c r="D13363" s="53" t="s">
        <v>33873</v>
      </c>
    </row>
    <row r="13364" spans="1:4" ht="15" x14ac:dyDescent="0.25">
      <c r="A13364" s="53" t="s">
        <v>17819</v>
      </c>
      <c r="B13364" s="53">
        <v>60</v>
      </c>
      <c r="C13364" s="53" t="s">
        <v>33536</v>
      </c>
      <c r="D13364" s="53" t="s">
        <v>33872</v>
      </c>
    </row>
    <row r="13365" spans="1:4" ht="15" x14ac:dyDescent="0.25">
      <c r="A13365" s="53" t="s">
        <v>17820</v>
      </c>
      <c r="B13365" s="53">
        <v>60</v>
      </c>
      <c r="C13365" s="53" t="s">
        <v>33536</v>
      </c>
      <c r="D13365" s="53" t="s">
        <v>33872</v>
      </c>
    </row>
    <row r="13366" spans="1:4" ht="15" x14ac:dyDescent="0.25">
      <c r="A13366" s="53" t="s">
        <v>17821</v>
      </c>
      <c r="B13366" s="53">
        <v>60</v>
      </c>
      <c r="C13366" s="53" t="s">
        <v>33536</v>
      </c>
      <c r="D13366" s="53" t="s">
        <v>33872</v>
      </c>
    </row>
    <row r="13367" spans="1:4" ht="15" x14ac:dyDescent="0.25">
      <c r="A13367" s="53" t="s">
        <v>17822</v>
      </c>
      <c r="B13367" s="53">
        <v>0</v>
      </c>
      <c r="C13367" s="53" t="s">
        <v>33537</v>
      </c>
      <c r="D13367" s="53" t="s">
        <v>33873</v>
      </c>
    </row>
    <row r="13368" spans="1:4" ht="15" x14ac:dyDescent="0.25">
      <c r="A13368" s="53" t="s">
        <v>17823</v>
      </c>
      <c r="B13368" s="53">
        <v>20</v>
      </c>
      <c r="C13368" s="53" t="s">
        <v>33536</v>
      </c>
      <c r="D13368" s="53" t="s">
        <v>33872</v>
      </c>
    </row>
    <row r="13369" spans="1:4" ht="15" x14ac:dyDescent="0.25">
      <c r="A13369" s="53" t="s">
        <v>17824</v>
      </c>
      <c r="B13369" s="53">
        <v>30</v>
      </c>
      <c r="C13369" s="53" t="s">
        <v>33536</v>
      </c>
      <c r="D13369" s="53" t="s">
        <v>33872</v>
      </c>
    </row>
    <row r="13370" spans="1:4" ht="15" x14ac:dyDescent="0.25">
      <c r="A13370" s="53" t="s">
        <v>17825</v>
      </c>
      <c r="B13370" s="53">
        <v>20</v>
      </c>
      <c r="C13370" s="53" t="s">
        <v>33536</v>
      </c>
      <c r="D13370" s="53" t="s">
        <v>33872</v>
      </c>
    </row>
    <row r="13371" spans="1:4" ht="15" x14ac:dyDescent="0.25">
      <c r="A13371" s="53" t="s">
        <v>17826</v>
      </c>
      <c r="B13371" s="53">
        <v>40</v>
      </c>
      <c r="C13371" s="53" t="s">
        <v>33536</v>
      </c>
      <c r="D13371" s="53" t="s">
        <v>33872</v>
      </c>
    </row>
    <row r="13372" spans="1:4" ht="15" x14ac:dyDescent="0.25">
      <c r="A13372" s="53" t="s">
        <v>17827</v>
      </c>
      <c r="B13372" s="53">
        <v>40</v>
      </c>
      <c r="C13372" s="53" t="s">
        <v>33536</v>
      </c>
      <c r="D13372" s="53" t="s">
        <v>33872</v>
      </c>
    </row>
    <row r="13373" spans="1:4" ht="15" x14ac:dyDescent="0.25">
      <c r="A13373" s="53" t="s">
        <v>17828</v>
      </c>
      <c r="B13373" s="53">
        <v>40</v>
      </c>
      <c r="C13373" s="53" t="s">
        <v>33536</v>
      </c>
      <c r="D13373" s="53" t="s">
        <v>33872</v>
      </c>
    </row>
    <row r="13374" spans="1:4" ht="15" x14ac:dyDescent="0.25">
      <c r="A13374" s="53" t="s">
        <v>17829</v>
      </c>
      <c r="B13374" s="53">
        <v>40</v>
      </c>
      <c r="C13374" s="53" t="s">
        <v>33536</v>
      </c>
      <c r="D13374" s="53" t="s">
        <v>33872</v>
      </c>
    </row>
    <row r="13375" spans="1:4" ht="15" x14ac:dyDescent="0.25">
      <c r="A13375" s="53" t="s">
        <v>17830</v>
      </c>
      <c r="B13375" s="53">
        <v>40</v>
      </c>
      <c r="C13375" s="53" t="s">
        <v>33536</v>
      </c>
      <c r="D13375" s="53" t="s">
        <v>33872</v>
      </c>
    </row>
    <row r="13376" spans="1:4" ht="15" x14ac:dyDescent="0.25">
      <c r="A13376" s="53" t="s">
        <v>33685</v>
      </c>
      <c r="B13376" s="53">
        <v>15</v>
      </c>
      <c r="C13376" s="53" t="s">
        <v>33536</v>
      </c>
      <c r="D13376" s="53" t="s">
        <v>33873</v>
      </c>
    </row>
    <row r="13377" spans="1:4" ht="15" x14ac:dyDescent="0.25">
      <c r="A13377" s="53" t="s">
        <v>33686</v>
      </c>
      <c r="B13377" s="53">
        <v>15</v>
      </c>
      <c r="C13377" s="53" t="s">
        <v>33536</v>
      </c>
      <c r="D13377" s="53" t="s">
        <v>33873</v>
      </c>
    </row>
    <row r="13378" spans="1:4" ht="15" x14ac:dyDescent="0.25">
      <c r="A13378" s="53" t="s">
        <v>17831</v>
      </c>
      <c r="B13378" s="53">
        <v>40</v>
      </c>
      <c r="C13378" s="53" t="s">
        <v>33536</v>
      </c>
      <c r="D13378" s="53" t="s">
        <v>33872</v>
      </c>
    </row>
    <row r="13379" spans="1:4" ht="15" x14ac:dyDescent="0.25">
      <c r="A13379" s="53" t="s">
        <v>17832</v>
      </c>
      <c r="B13379" s="53">
        <v>40</v>
      </c>
      <c r="C13379" s="53" t="s">
        <v>33536</v>
      </c>
      <c r="D13379" s="53" t="s">
        <v>33872</v>
      </c>
    </row>
    <row r="13380" spans="1:4" ht="15" x14ac:dyDescent="0.25">
      <c r="A13380" s="53" t="s">
        <v>17833</v>
      </c>
      <c r="B13380" s="53">
        <v>40</v>
      </c>
      <c r="C13380" s="53" t="s">
        <v>33536</v>
      </c>
      <c r="D13380" s="53" t="s">
        <v>33872</v>
      </c>
    </row>
    <row r="13381" spans="1:4" ht="15" x14ac:dyDescent="0.25">
      <c r="A13381" s="53" t="s">
        <v>17834</v>
      </c>
      <c r="B13381" s="53">
        <v>15</v>
      </c>
      <c r="C13381" s="53" t="s">
        <v>33536</v>
      </c>
      <c r="D13381" s="53" t="s">
        <v>33872</v>
      </c>
    </row>
    <row r="13382" spans="1:4" ht="15" x14ac:dyDescent="0.25">
      <c r="A13382" s="53" t="s">
        <v>17835</v>
      </c>
      <c r="B13382" s="53">
        <v>40</v>
      </c>
      <c r="C13382" s="53" t="s">
        <v>33536</v>
      </c>
      <c r="D13382" s="53" t="s">
        <v>33872</v>
      </c>
    </row>
    <row r="13383" spans="1:4" ht="15" x14ac:dyDescent="0.25">
      <c r="A13383" s="53" t="s">
        <v>17836</v>
      </c>
      <c r="B13383" s="53">
        <v>40</v>
      </c>
      <c r="C13383" s="53" t="s">
        <v>33536</v>
      </c>
      <c r="D13383" s="53" t="s">
        <v>33872</v>
      </c>
    </row>
    <row r="13384" spans="1:4" ht="15" x14ac:dyDescent="0.25">
      <c r="A13384" s="53" t="s">
        <v>17837</v>
      </c>
      <c r="B13384" s="53">
        <v>40</v>
      </c>
      <c r="C13384" s="53" t="s">
        <v>33536</v>
      </c>
      <c r="D13384" s="53" t="s">
        <v>33872</v>
      </c>
    </row>
    <row r="13385" spans="1:4" ht="15" x14ac:dyDescent="0.25">
      <c r="A13385" s="53" t="s">
        <v>17838</v>
      </c>
      <c r="B13385" s="53">
        <v>40</v>
      </c>
      <c r="C13385" s="53" t="s">
        <v>33536</v>
      </c>
      <c r="D13385" s="53" t="s">
        <v>33872</v>
      </c>
    </row>
    <row r="13386" spans="1:4" ht="15" x14ac:dyDescent="0.25">
      <c r="A13386" s="53" t="s">
        <v>17839</v>
      </c>
      <c r="B13386" s="53">
        <v>30</v>
      </c>
      <c r="C13386" s="53" t="s">
        <v>33536</v>
      </c>
      <c r="D13386" s="53" t="s">
        <v>33872</v>
      </c>
    </row>
    <row r="13387" spans="1:4" ht="15" x14ac:dyDescent="0.25">
      <c r="A13387" s="53" t="s">
        <v>17840</v>
      </c>
      <c r="B13387" s="53">
        <v>40</v>
      </c>
      <c r="C13387" s="53" t="s">
        <v>33536</v>
      </c>
      <c r="D13387" s="53" t="s">
        <v>33872</v>
      </c>
    </row>
    <row r="13388" spans="1:4" ht="15" x14ac:dyDescent="0.25">
      <c r="A13388" s="53" t="s">
        <v>17841</v>
      </c>
      <c r="B13388" s="53">
        <v>15</v>
      </c>
      <c r="C13388" s="53" t="s">
        <v>33536</v>
      </c>
      <c r="D13388" s="53" t="s">
        <v>33872</v>
      </c>
    </row>
    <row r="13389" spans="1:4" ht="15" x14ac:dyDescent="0.25">
      <c r="A13389" s="53" t="s">
        <v>17842</v>
      </c>
      <c r="B13389" s="53">
        <v>15</v>
      </c>
      <c r="C13389" s="53" t="s">
        <v>33536</v>
      </c>
      <c r="D13389" s="53" t="s">
        <v>33872</v>
      </c>
    </row>
    <row r="13390" spans="1:4" ht="15" x14ac:dyDescent="0.25">
      <c r="A13390" s="53" t="s">
        <v>17843</v>
      </c>
      <c r="B13390" s="53">
        <v>15</v>
      </c>
      <c r="C13390" s="53"/>
      <c r="D13390" s="53" t="s">
        <v>33872</v>
      </c>
    </row>
    <row r="13391" spans="1:4" ht="15" x14ac:dyDescent="0.25">
      <c r="A13391" s="53" t="s">
        <v>17844</v>
      </c>
      <c r="B13391" s="53">
        <v>15</v>
      </c>
      <c r="C13391" s="53"/>
      <c r="D13391" s="53" t="s">
        <v>33872</v>
      </c>
    </row>
    <row r="13392" spans="1:4" ht="15" x14ac:dyDescent="0.25">
      <c r="A13392" s="53" t="s">
        <v>17845</v>
      </c>
      <c r="B13392" s="53">
        <v>15</v>
      </c>
      <c r="C13392" s="53"/>
      <c r="D13392" s="53" t="s">
        <v>33872</v>
      </c>
    </row>
    <row r="13393" spans="1:4" ht="15" x14ac:dyDescent="0.25">
      <c r="A13393" s="53" t="s">
        <v>17846</v>
      </c>
      <c r="B13393" s="53">
        <v>15</v>
      </c>
      <c r="C13393" s="53" t="s">
        <v>33536</v>
      </c>
      <c r="D13393" s="53" t="s">
        <v>33872</v>
      </c>
    </row>
    <row r="13394" spans="1:4" ht="15" x14ac:dyDescent="0.25">
      <c r="A13394" s="53" t="s">
        <v>17847</v>
      </c>
      <c r="B13394" s="53">
        <v>15</v>
      </c>
      <c r="C13394" s="53"/>
      <c r="D13394" s="53" t="s">
        <v>33872</v>
      </c>
    </row>
    <row r="13395" spans="1:4" ht="15" x14ac:dyDescent="0.25">
      <c r="A13395" s="53" t="s">
        <v>17848</v>
      </c>
      <c r="B13395" s="53">
        <v>30</v>
      </c>
      <c r="C13395" s="53" t="s">
        <v>33536</v>
      </c>
      <c r="D13395" s="53" t="s">
        <v>33872</v>
      </c>
    </row>
    <row r="13396" spans="1:4" ht="15" x14ac:dyDescent="0.25">
      <c r="A13396" s="53" t="s">
        <v>17849</v>
      </c>
      <c r="B13396" s="53">
        <v>30</v>
      </c>
      <c r="C13396" s="53" t="s">
        <v>33536</v>
      </c>
      <c r="D13396" s="53" t="s">
        <v>33872</v>
      </c>
    </row>
    <row r="13397" spans="1:4" ht="15" x14ac:dyDescent="0.25">
      <c r="A13397" s="53" t="s">
        <v>17850</v>
      </c>
      <c r="B13397" s="53">
        <v>30</v>
      </c>
      <c r="C13397" s="53"/>
      <c r="D13397" s="53" t="s">
        <v>33872</v>
      </c>
    </row>
    <row r="13398" spans="1:4" ht="15" x14ac:dyDescent="0.25">
      <c r="A13398" s="53" t="s">
        <v>17851</v>
      </c>
      <c r="B13398" s="53">
        <v>15</v>
      </c>
      <c r="C13398" s="53"/>
      <c r="D13398" s="53" t="s">
        <v>33872</v>
      </c>
    </row>
    <row r="13399" spans="1:4" ht="15" x14ac:dyDescent="0.25">
      <c r="A13399" s="53" t="s">
        <v>17852</v>
      </c>
      <c r="B13399" s="53">
        <v>15</v>
      </c>
      <c r="C13399" s="53" t="s">
        <v>33536</v>
      </c>
      <c r="D13399" s="53" t="s">
        <v>33872</v>
      </c>
    </row>
    <row r="13400" spans="1:4" ht="15" x14ac:dyDescent="0.25">
      <c r="A13400" s="53" t="s">
        <v>17853</v>
      </c>
      <c r="B13400" s="53">
        <v>10</v>
      </c>
      <c r="C13400" s="53" t="s">
        <v>33536</v>
      </c>
      <c r="D13400" s="53" t="s">
        <v>33872</v>
      </c>
    </row>
    <row r="13401" spans="1:4" ht="15" x14ac:dyDescent="0.25">
      <c r="A13401" s="53" t="s">
        <v>17854</v>
      </c>
      <c r="B13401" s="53">
        <v>10</v>
      </c>
      <c r="C13401" s="53" t="s">
        <v>33536</v>
      </c>
      <c r="D13401" s="53" t="s">
        <v>33872</v>
      </c>
    </row>
    <row r="13402" spans="1:4" ht="15" x14ac:dyDescent="0.25">
      <c r="A13402" s="53" t="s">
        <v>17855</v>
      </c>
      <c r="B13402" s="53">
        <v>15</v>
      </c>
      <c r="C13402" s="53" t="s">
        <v>33536</v>
      </c>
      <c r="D13402" s="53" t="s">
        <v>33872</v>
      </c>
    </row>
    <row r="13403" spans="1:4" ht="15" x14ac:dyDescent="0.25">
      <c r="A13403" s="53" t="s">
        <v>17856</v>
      </c>
      <c r="B13403" s="53">
        <v>15</v>
      </c>
      <c r="C13403" s="53" t="s">
        <v>33536</v>
      </c>
      <c r="D13403" s="53" t="s">
        <v>33872</v>
      </c>
    </row>
    <row r="13404" spans="1:4" ht="15" x14ac:dyDescent="0.25">
      <c r="A13404" s="53" t="s">
        <v>17857</v>
      </c>
      <c r="B13404" s="53">
        <v>15</v>
      </c>
      <c r="C13404" s="53" t="s">
        <v>33536</v>
      </c>
      <c r="D13404" s="53" t="s">
        <v>33872</v>
      </c>
    </row>
    <row r="13405" spans="1:4" ht="15" x14ac:dyDescent="0.25">
      <c r="A13405" s="53" t="s">
        <v>17858</v>
      </c>
      <c r="B13405" s="53">
        <v>15</v>
      </c>
      <c r="C13405" s="53" t="s">
        <v>33536</v>
      </c>
      <c r="D13405" s="53" t="s">
        <v>33872</v>
      </c>
    </row>
    <row r="13406" spans="1:4" ht="15" x14ac:dyDescent="0.25">
      <c r="A13406" s="53" t="s">
        <v>17859</v>
      </c>
      <c r="B13406" s="53">
        <v>15</v>
      </c>
      <c r="C13406" s="53" t="s">
        <v>33536</v>
      </c>
      <c r="D13406" s="53" t="s">
        <v>33873</v>
      </c>
    </row>
    <row r="13407" spans="1:4" ht="15" x14ac:dyDescent="0.25">
      <c r="A13407" s="53" t="s">
        <v>17860</v>
      </c>
      <c r="B13407" s="53">
        <v>15</v>
      </c>
      <c r="C13407" s="53" t="s">
        <v>33536</v>
      </c>
      <c r="D13407" s="53" t="s">
        <v>33873</v>
      </c>
    </row>
    <row r="13408" spans="1:4" ht="15" x14ac:dyDescent="0.25">
      <c r="A13408" s="53" t="s">
        <v>17861</v>
      </c>
      <c r="B13408" s="53">
        <v>15</v>
      </c>
      <c r="C13408" s="53" t="s">
        <v>33536</v>
      </c>
      <c r="D13408" s="53" t="s">
        <v>33873</v>
      </c>
    </row>
    <row r="13409" spans="1:4" ht="15" x14ac:dyDescent="0.25">
      <c r="A13409" s="53" t="s">
        <v>17862</v>
      </c>
      <c r="B13409" s="53">
        <v>0</v>
      </c>
      <c r="C13409" s="53" t="s">
        <v>33537</v>
      </c>
      <c r="D13409" s="53" t="s">
        <v>33873</v>
      </c>
    </row>
    <row r="13410" spans="1:4" ht="15" x14ac:dyDescent="0.25">
      <c r="A13410" s="53" t="s">
        <v>17863</v>
      </c>
      <c r="B13410" s="53">
        <v>10</v>
      </c>
      <c r="C13410" s="53" t="s">
        <v>33536</v>
      </c>
      <c r="D13410" s="53" t="s">
        <v>33872</v>
      </c>
    </row>
    <row r="13411" spans="1:4" ht="15" x14ac:dyDescent="0.25">
      <c r="A13411" s="53" t="s">
        <v>17864</v>
      </c>
      <c r="B13411" s="53">
        <v>10</v>
      </c>
      <c r="C13411" s="53" t="s">
        <v>33536</v>
      </c>
      <c r="D13411" s="53" t="s">
        <v>33872</v>
      </c>
    </row>
    <row r="13412" spans="1:4" ht="15" x14ac:dyDescent="0.25">
      <c r="A13412" s="53" t="s">
        <v>17865</v>
      </c>
      <c r="B13412" s="53">
        <v>10</v>
      </c>
      <c r="C13412" s="53" t="s">
        <v>33536</v>
      </c>
      <c r="D13412" s="53" t="s">
        <v>33872</v>
      </c>
    </row>
    <row r="13413" spans="1:4" ht="15" x14ac:dyDescent="0.25">
      <c r="A13413" s="53" t="s">
        <v>17866</v>
      </c>
      <c r="B13413" s="53">
        <v>10</v>
      </c>
      <c r="C13413" s="53" t="s">
        <v>33536</v>
      </c>
      <c r="D13413" s="53" t="s">
        <v>33872</v>
      </c>
    </row>
    <row r="13414" spans="1:4" ht="15" x14ac:dyDescent="0.25">
      <c r="A13414" s="53" t="s">
        <v>17867</v>
      </c>
      <c r="B13414" s="53">
        <v>15</v>
      </c>
      <c r="C13414" s="53" t="s">
        <v>33536</v>
      </c>
      <c r="D13414" s="53" t="s">
        <v>33872</v>
      </c>
    </row>
    <row r="13415" spans="1:4" ht="15" x14ac:dyDescent="0.25">
      <c r="A13415" s="53" t="s">
        <v>17868</v>
      </c>
      <c r="B13415" s="53">
        <v>10</v>
      </c>
      <c r="C13415" s="53" t="s">
        <v>33536</v>
      </c>
      <c r="D13415" s="53" t="s">
        <v>33872</v>
      </c>
    </row>
    <row r="13416" spans="1:4" ht="15" x14ac:dyDescent="0.25">
      <c r="A13416" s="53" t="s">
        <v>17869</v>
      </c>
      <c r="B13416" s="53">
        <v>10</v>
      </c>
      <c r="C13416" s="53" t="s">
        <v>33536</v>
      </c>
      <c r="D13416" s="53" t="s">
        <v>33872</v>
      </c>
    </row>
    <row r="13417" spans="1:4" ht="15" x14ac:dyDescent="0.25">
      <c r="A13417" s="53" t="s">
        <v>17870</v>
      </c>
      <c r="B13417" s="53">
        <v>15</v>
      </c>
      <c r="C13417" s="53" t="s">
        <v>33536</v>
      </c>
      <c r="D13417" s="53" t="s">
        <v>33872</v>
      </c>
    </row>
    <row r="13418" spans="1:4" ht="15" x14ac:dyDescent="0.25">
      <c r="A13418" s="53" t="s">
        <v>17871</v>
      </c>
      <c r="B13418" s="53">
        <v>15</v>
      </c>
      <c r="C13418" s="53" t="s">
        <v>33536</v>
      </c>
      <c r="D13418" s="53" t="s">
        <v>33872</v>
      </c>
    </row>
    <row r="13419" spans="1:4" ht="15" x14ac:dyDescent="0.25">
      <c r="A13419" s="53" t="s">
        <v>17872</v>
      </c>
      <c r="B13419" s="53">
        <v>15</v>
      </c>
      <c r="C13419" s="53" t="s">
        <v>33536</v>
      </c>
      <c r="D13419" s="53" t="s">
        <v>33873</v>
      </c>
    </row>
    <row r="13420" spans="1:4" ht="15" x14ac:dyDescent="0.25">
      <c r="A13420" s="53" t="s">
        <v>17873</v>
      </c>
      <c r="B13420" s="53">
        <v>15</v>
      </c>
      <c r="C13420" s="53" t="s">
        <v>33536</v>
      </c>
      <c r="D13420" s="53" t="s">
        <v>33872</v>
      </c>
    </row>
    <row r="13421" spans="1:4" ht="15" x14ac:dyDescent="0.25">
      <c r="A13421" s="53" t="s">
        <v>17874</v>
      </c>
      <c r="B13421" s="53">
        <v>5</v>
      </c>
      <c r="C13421" s="53" t="s">
        <v>33536</v>
      </c>
      <c r="D13421" s="53" t="s">
        <v>33872</v>
      </c>
    </row>
    <row r="13422" spans="1:4" ht="15" x14ac:dyDescent="0.25">
      <c r="A13422" s="53" t="s">
        <v>17875</v>
      </c>
      <c r="B13422" s="53">
        <v>5</v>
      </c>
      <c r="C13422" s="53" t="s">
        <v>33536</v>
      </c>
      <c r="D13422" s="53" t="s">
        <v>33872</v>
      </c>
    </row>
    <row r="13423" spans="1:4" ht="15" x14ac:dyDescent="0.25">
      <c r="A13423" s="53" t="s">
        <v>17876</v>
      </c>
      <c r="B13423" s="53">
        <v>10</v>
      </c>
      <c r="C13423" s="53" t="s">
        <v>33536</v>
      </c>
      <c r="D13423" s="53" t="s">
        <v>33872</v>
      </c>
    </row>
    <row r="13424" spans="1:4" ht="15" x14ac:dyDescent="0.25">
      <c r="A13424" s="53" t="s">
        <v>17877</v>
      </c>
      <c r="B13424" s="53">
        <v>10</v>
      </c>
      <c r="C13424" s="53" t="s">
        <v>33536</v>
      </c>
      <c r="D13424" s="53" t="s">
        <v>33872</v>
      </c>
    </row>
    <row r="13425" spans="1:4" ht="15" x14ac:dyDescent="0.25">
      <c r="A13425" s="53" t="s">
        <v>17878</v>
      </c>
      <c r="B13425" s="53">
        <v>10</v>
      </c>
      <c r="C13425" s="53" t="s">
        <v>33536</v>
      </c>
      <c r="D13425" s="53" t="s">
        <v>33872</v>
      </c>
    </row>
    <row r="13426" spans="1:4" ht="15" x14ac:dyDescent="0.25">
      <c r="A13426" s="53" t="s">
        <v>17879</v>
      </c>
      <c r="B13426" s="53">
        <v>10</v>
      </c>
      <c r="C13426" s="53" t="s">
        <v>33536</v>
      </c>
      <c r="D13426" s="53" t="s">
        <v>33872</v>
      </c>
    </row>
    <row r="13427" spans="1:4" ht="15" x14ac:dyDescent="0.25">
      <c r="A13427" s="53" t="s">
        <v>17880</v>
      </c>
      <c r="B13427" s="53">
        <v>5</v>
      </c>
      <c r="C13427" s="53" t="s">
        <v>33536</v>
      </c>
      <c r="D13427" s="53" t="s">
        <v>33872</v>
      </c>
    </row>
    <row r="13428" spans="1:4" ht="15" x14ac:dyDescent="0.25">
      <c r="A13428" s="53" t="s">
        <v>17881</v>
      </c>
      <c r="B13428" s="53">
        <v>10</v>
      </c>
      <c r="C13428" s="53" t="s">
        <v>33536</v>
      </c>
      <c r="D13428" s="53" t="s">
        <v>33872</v>
      </c>
    </row>
    <row r="13429" spans="1:4" ht="15" x14ac:dyDescent="0.25">
      <c r="A13429" s="53" t="s">
        <v>17882</v>
      </c>
      <c r="B13429" s="53">
        <v>5</v>
      </c>
      <c r="C13429" s="53" t="s">
        <v>33536</v>
      </c>
      <c r="D13429" s="53" t="s">
        <v>33872</v>
      </c>
    </row>
    <row r="13430" spans="1:4" ht="15" x14ac:dyDescent="0.25">
      <c r="A13430" s="53" t="s">
        <v>17883</v>
      </c>
      <c r="B13430" s="53">
        <v>20</v>
      </c>
      <c r="C13430" s="53" t="s">
        <v>33536</v>
      </c>
      <c r="D13430" s="53" t="s">
        <v>33872</v>
      </c>
    </row>
    <row r="13431" spans="1:4" ht="15" x14ac:dyDescent="0.25">
      <c r="A13431" s="53" t="s">
        <v>17884</v>
      </c>
      <c r="B13431" s="53">
        <v>10</v>
      </c>
      <c r="C13431" s="53" t="s">
        <v>33536</v>
      </c>
      <c r="D13431" s="53" t="s">
        <v>33872</v>
      </c>
    </row>
    <row r="13432" spans="1:4" ht="15" x14ac:dyDescent="0.25">
      <c r="A13432" s="53" t="s">
        <v>17885</v>
      </c>
      <c r="B13432" s="53">
        <v>10</v>
      </c>
      <c r="C13432" s="53" t="s">
        <v>33536</v>
      </c>
      <c r="D13432" s="53" t="s">
        <v>33872</v>
      </c>
    </row>
    <row r="13433" spans="1:4" ht="15" x14ac:dyDescent="0.25">
      <c r="A13433" s="53" t="s">
        <v>17886</v>
      </c>
      <c r="B13433" s="53">
        <v>15</v>
      </c>
      <c r="C13433" s="53" t="s">
        <v>33536</v>
      </c>
      <c r="D13433" s="53" t="s">
        <v>33872</v>
      </c>
    </row>
    <row r="13434" spans="1:4" ht="15" x14ac:dyDescent="0.25">
      <c r="A13434" s="53" t="s">
        <v>17887</v>
      </c>
      <c r="B13434" s="53">
        <v>15</v>
      </c>
      <c r="C13434" s="53" t="s">
        <v>33536</v>
      </c>
      <c r="D13434" s="53" t="s">
        <v>33873</v>
      </c>
    </row>
    <row r="13435" spans="1:4" ht="15" x14ac:dyDescent="0.25">
      <c r="A13435" s="53" t="s">
        <v>17888</v>
      </c>
      <c r="B13435" s="53">
        <v>15</v>
      </c>
      <c r="C13435" s="53" t="s">
        <v>33536</v>
      </c>
      <c r="D13435" s="53" t="s">
        <v>33872</v>
      </c>
    </row>
    <row r="13436" spans="1:4" ht="15" x14ac:dyDescent="0.25">
      <c r="A13436" s="53" t="s">
        <v>17889</v>
      </c>
      <c r="B13436" s="53">
        <v>15</v>
      </c>
      <c r="C13436" s="53" t="s">
        <v>33536</v>
      </c>
      <c r="D13436" s="53" t="s">
        <v>33872</v>
      </c>
    </row>
    <row r="13437" spans="1:4" ht="15" x14ac:dyDescent="0.25">
      <c r="A13437" s="53" t="s">
        <v>17890</v>
      </c>
      <c r="B13437" s="53">
        <v>15</v>
      </c>
      <c r="C13437" s="53" t="s">
        <v>33536</v>
      </c>
      <c r="D13437" s="53" t="s">
        <v>33872</v>
      </c>
    </row>
    <row r="13438" spans="1:4" ht="15" x14ac:dyDescent="0.25">
      <c r="A13438" s="53" t="s">
        <v>17891</v>
      </c>
      <c r="B13438" s="53">
        <v>15</v>
      </c>
      <c r="C13438" s="53" t="s">
        <v>33536</v>
      </c>
      <c r="D13438" s="53" t="s">
        <v>33872</v>
      </c>
    </row>
    <row r="13439" spans="1:4" ht="15" x14ac:dyDescent="0.25">
      <c r="A13439" s="53" t="s">
        <v>17892</v>
      </c>
      <c r="B13439" s="53">
        <v>15</v>
      </c>
      <c r="C13439" s="53" t="s">
        <v>33536</v>
      </c>
      <c r="D13439" s="53" t="s">
        <v>33872</v>
      </c>
    </row>
    <row r="13440" spans="1:4" ht="15" x14ac:dyDescent="0.25">
      <c r="A13440" s="53" t="s">
        <v>17893</v>
      </c>
      <c r="B13440" s="53">
        <v>15</v>
      </c>
      <c r="C13440" s="53" t="s">
        <v>33536</v>
      </c>
      <c r="D13440" s="53" t="s">
        <v>33873</v>
      </c>
    </row>
    <row r="13441" spans="1:4" ht="15" x14ac:dyDescent="0.25">
      <c r="A13441" s="53" t="s">
        <v>17894</v>
      </c>
      <c r="B13441" s="53">
        <v>15</v>
      </c>
      <c r="C13441" s="53" t="s">
        <v>33536</v>
      </c>
      <c r="D13441" s="53" t="s">
        <v>33873</v>
      </c>
    </row>
    <row r="13442" spans="1:4" ht="15" x14ac:dyDescent="0.25">
      <c r="A13442" s="53" t="s">
        <v>17895</v>
      </c>
      <c r="B13442" s="53">
        <v>15</v>
      </c>
      <c r="C13442" s="53" t="s">
        <v>33536</v>
      </c>
      <c r="D13442" s="53" t="s">
        <v>33873</v>
      </c>
    </row>
    <row r="13443" spans="1:4" ht="15" x14ac:dyDescent="0.25">
      <c r="A13443" s="53" t="s">
        <v>17896</v>
      </c>
      <c r="B13443" s="53">
        <v>15</v>
      </c>
      <c r="C13443" s="53" t="s">
        <v>33536</v>
      </c>
      <c r="D13443" s="53" t="s">
        <v>33872</v>
      </c>
    </row>
    <row r="13444" spans="1:4" ht="15" x14ac:dyDescent="0.25">
      <c r="A13444" s="53" t="s">
        <v>17897</v>
      </c>
      <c r="B13444" s="53">
        <v>15</v>
      </c>
      <c r="C13444" s="53" t="s">
        <v>33536</v>
      </c>
      <c r="D13444" s="53" t="s">
        <v>33873</v>
      </c>
    </row>
    <row r="13445" spans="1:4" ht="15" x14ac:dyDescent="0.25">
      <c r="A13445" s="53" t="s">
        <v>17898</v>
      </c>
      <c r="B13445" s="53">
        <v>15</v>
      </c>
      <c r="C13445" s="53" t="s">
        <v>33536</v>
      </c>
      <c r="D13445" s="53" t="s">
        <v>33872</v>
      </c>
    </row>
    <row r="13446" spans="1:4" ht="15" x14ac:dyDescent="0.25">
      <c r="A13446" s="53" t="s">
        <v>17899</v>
      </c>
      <c r="B13446" s="53">
        <v>0</v>
      </c>
      <c r="C13446" s="53" t="s">
        <v>33539</v>
      </c>
      <c r="D13446" s="53" t="s">
        <v>33873</v>
      </c>
    </row>
    <row r="13447" spans="1:4" ht="15" x14ac:dyDescent="0.25">
      <c r="A13447" s="53" t="s">
        <v>17900</v>
      </c>
      <c r="B13447" s="53">
        <v>60</v>
      </c>
      <c r="C13447" s="53" t="s">
        <v>33552</v>
      </c>
      <c r="D13447" s="53" t="s">
        <v>33872</v>
      </c>
    </row>
    <row r="13448" spans="1:4" ht="15" x14ac:dyDescent="0.25">
      <c r="A13448" s="53" t="s">
        <v>17901</v>
      </c>
      <c r="B13448" s="53">
        <v>15</v>
      </c>
      <c r="C13448" s="53" t="s">
        <v>33536</v>
      </c>
      <c r="D13448" s="53" t="s">
        <v>33873</v>
      </c>
    </row>
    <row r="13449" spans="1:4" ht="15" x14ac:dyDescent="0.25">
      <c r="A13449" s="53" t="s">
        <v>17902</v>
      </c>
      <c r="B13449" s="53">
        <v>10</v>
      </c>
      <c r="C13449" s="53" t="s">
        <v>33536</v>
      </c>
      <c r="D13449" s="53" t="s">
        <v>33872</v>
      </c>
    </row>
    <row r="13450" spans="1:4" ht="15" x14ac:dyDescent="0.25">
      <c r="A13450" s="53" t="s">
        <v>17903</v>
      </c>
      <c r="B13450" s="53">
        <v>10</v>
      </c>
      <c r="C13450" s="53" t="s">
        <v>33536</v>
      </c>
      <c r="D13450" s="53" t="s">
        <v>33872</v>
      </c>
    </row>
    <row r="13451" spans="1:4" ht="15" x14ac:dyDescent="0.25">
      <c r="A13451" s="53" t="s">
        <v>17904</v>
      </c>
      <c r="B13451" s="53">
        <v>15</v>
      </c>
      <c r="C13451" s="53" t="s">
        <v>33536</v>
      </c>
      <c r="D13451" s="53" t="s">
        <v>33872</v>
      </c>
    </row>
    <row r="13452" spans="1:4" ht="15" x14ac:dyDescent="0.25">
      <c r="A13452" s="53" t="s">
        <v>17905</v>
      </c>
      <c r="B13452" s="53">
        <v>15</v>
      </c>
      <c r="C13452" s="53" t="s">
        <v>33536</v>
      </c>
      <c r="D13452" s="53" t="s">
        <v>33872</v>
      </c>
    </row>
    <row r="13453" spans="1:4" ht="15" x14ac:dyDescent="0.25">
      <c r="A13453" s="53" t="s">
        <v>17906</v>
      </c>
      <c r="B13453" s="53">
        <v>15</v>
      </c>
      <c r="C13453" s="53" t="s">
        <v>33536</v>
      </c>
      <c r="D13453" s="53" t="s">
        <v>33873</v>
      </c>
    </row>
    <row r="13454" spans="1:4" ht="15" x14ac:dyDescent="0.25">
      <c r="A13454" s="53" t="s">
        <v>17907</v>
      </c>
      <c r="B13454" s="53">
        <v>30</v>
      </c>
      <c r="C13454" s="53" t="s">
        <v>33536</v>
      </c>
      <c r="D13454" s="53" t="s">
        <v>33872</v>
      </c>
    </row>
    <row r="13455" spans="1:4" ht="15" x14ac:dyDescent="0.25">
      <c r="A13455" s="53" t="s">
        <v>17908</v>
      </c>
      <c r="B13455" s="53">
        <v>15</v>
      </c>
      <c r="C13455" s="53" t="s">
        <v>33536</v>
      </c>
      <c r="D13455" s="53" t="s">
        <v>33872</v>
      </c>
    </row>
    <row r="13456" spans="1:4" ht="15" x14ac:dyDescent="0.25">
      <c r="A13456" s="53" t="s">
        <v>17909</v>
      </c>
      <c r="B13456" s="53">
        <v>15</v>
      </c>
      <c r="C13456" s="53" t="s">
        <v>33536</v>
      </c>
      <c r="D13456" s="53" t="s">
        <v>33873</v>
      </c>
    </row>
    <row r="13457" spans="1:4" ht="15" x14ac:dyDescent="0.25">
      <c r="A13457" s="53" t="s">
        <v>17910</v>
      </c>
      <c r="B13457" s="53">
        <v>60</v>
      </c>
      <c r="C13457" s="53" t="s">
        <v>33552</v>
      </c>
      <c r="D13457" s="53" t="s">
        <v>33872</v>
      </c>
    </row>
    <row r="13458" spans="1:4" ht="15" x14ac:dyDescent="0.25">
      <c r="A13458" s="53" t="s">
        <v>17911</v>
      </c>
      <c r="B13458" s="53">
        <v>10</v>
      </c>
      <c r="C13458" s="53" t="s">
        <v>33536</v>
      </c>
      <c r="D13458" s="53" t="s">
        <v>33872</v>
      </c>
    </row>
    <row r="13459" spans="1:4" ht="15" x14ac:dyDescent="0.25">
      <c r="A13459" s="53" t="s">
        <v>17912</v>
      </c>
      <c r="B13459" s="53">
        <v>10</v>
      </c>
      <c r="C13459" s="53" t="s">
        <v>33536</v>
      </c>
      <c r="D13459" s="53" t="s">
        <v>33872</v>
      </c>
    </row>
    <row r="13460" spans="1:4" ht="15" x14ac:dyDescent="0.25">
      <c r="A13460" s="53" t="s">
        <v>17913</v>
      </c>
      <c r="B13460" s="53">
        <v>10</v>
      </c>
      <c r="C13460" s="53" t="s">
        <v>33536</v>
      </c>
      <c r="D13460" s="53" t="s">
        <v>33872</v>
      </c>
    </row>
    <row r="13461" spans="1:4" ht="15" x14ac:dyDescent="0.25">
      <c r="A13461" s="53" t="s">
        <v>17914</v>
      </c>
      <c r="B13461" s="53">
        <v>10</v>
      </c>
      <c r="C13461" s="53" t="s">
        <v>33536</v>
      </c>
      <c r="D13461" s="53" t="s">
        <v>33872</v>
      </c>
    </row>
    <row r="13462" spans="1:4" ht="15" x14ac:dyDescent="0.25">
      <c r="A13462" s="53" t="s">
        <v>17915</v>
      </c>
      <c r="B13462" s="53">
        <v>15</v>
      </c>
      <c r="C13462" s="53" t="s">
        <v>33536</v>
      </c>
      <c r="D13462" s="53" t="s">
        <v>33872</v>
      </c>
    </row>
    <row r="13463" spans="1:4" ht="15" x14ac:dyDescent="0.25">
      <c r="A13463" s="53" t="s">
        <v>17916</v>
      </c>
      <c r="B13463" s="53">
        <v>0</v>
      </c>
      <c r="C13463" s="53" t="s">
        <v>33537</v>
      </c>
      <c r="D13463" s="53" t="s">
        <v>33873</v>
      </c>
    </row>
    <row r="13464" spans="1:4" ht="15" x14ac:dyDescent="0.25">
      <c r="A13464" s="53" t="s">
        <v>17917</v>
      </c>
      <c r="B13464" s="53">
        <v>15</v>
      </c>
      <c r="C13464" s="53" t="s">
        <v>33536</v>
      </c>
      <c r="D13464" s="53" t="s">
        <v>33872</v>
      </c>
    </row>
    <row r="13465" spans="1:4" ht="15" x14ac:dyDescent="0.25">
      <c r="A13465" s="53" t="s">
        <v>17918</v>
      </c>
      <c r="B13465" s="53">
        <v>10</v>
      </c>
      <c r="C13465" s="53" t="s">
        <v>33536</v>
      </c>
      <c r="D13465" s="53" t="s">
        <v>33872</v>
      </c>
    </row>
    <row r="13466" spans="1:4" ht="15" x14ac:dyDescent="0.25">
      <c r="A13466" s="53" t="s">
        <v>17919</v>
      </c>
      <c r="B13466" s="53">
        <v>15</v>
      </c>
      <c r="C13466" s="53" t="s">
        <v>33536</v>
      </c>
      <c r="D13466" s="53" t="s">
        <v>33872</v>
      </c>
    </row>
    <row r="13467" spans="1:4" ht="15" x14ac:dyDescent="0.25">
      <c r="A13467" s="53" t="s">
        <v>17920</v>
      </c>
      <c r="B13467" s="53">
        <v>15</v>
      </c>
      <c r="C13467" s="53" t="s">
        <v>33536</v>
      </c>
      <c r="D13467" s="53" t="s">
        <v>33873</v>
      </c>
    </row>
    <row r="13468" spans="1:4" ht="15" x14ac:dyDescent="0.25">
      <c r="A13468" s="53" t="s">
        <v>17921</v>
      </c>
      <c r="B13468" s="53">
        <v>15</v>
      </c>
      <c r="C13468" s="53" t="s">
        <v>33536</v>
      </c>
      <c r="D13468" s="53" t="s">
        <v>33872</v>
      </c>
    </row>
    <row r="13469" spans="1:4" ht="15" x14ac:dyDescent="0.25">
      <c r="A13469" s="53" t="s">
        <v>17922</v>
      </c>
      <c r="B13469" s="53">
        <v>10</v>
      </c>
      <c r="C13469" s="53" t="s">
        <v>33536</v>
      </c>
      <c r="D13469" s="53" t="s">
        <v>33872</v>
      </c>
    </row>
    <row r="13470" spans="1:4" ht="15" x14ac:dyDescent="0.25">
      <c r="A13470" s="53" t="s">
        <v>17923</v>
      </c>
      <c r="B13470" s="53">
        <v>15</v>
      </c>
      <c r="C13470" s="53" t="s">
        <v>33536</v>
      </c>
      <c r="D13470" s="53" t="s">
        <v>33872</v>
      </c>
    </row>
    <row r="13471" spans="1:4" ht="15" x14ac:dyDescent="0.25">
      <c r="A13471" s="53" t="s">
        <v>17924</v>
      </c>
      <c r="B13471" s="53">
        <v>15</v>
      </c>
      <c r="C13471" s="53" t="s">
        <v>33536</v>
      </c>
      <c r="D13471" s="53" t="s">
        <v>33872</v>
      </c>
    </row>
    <row r="13472" spans="1:4" ht="15" x14ac:dyDescent="0.25">
      <c r="A13472" s="53" t="s">
        <v>17925</v>
      </c>
      <c r="B13472" s="53">
        <v>30</v>
      </c>
      <c r="C13472" s="53" t="s">
        <v>33536</v>
      </c>
      <c r="D13472" s="53" t="s">
        <v>33873</v>
      </c>
    </row>
    <row r="13473" spans="1:4" ht="15" x14ac:dyDescent="0.25">
      <c r="A13473" s="53" t="s">
        <v>17926</v>
      </c>
      <c r="B13473" s="53">
        <v>15</v>
      </c>
      <c r="C13473" s="53" t="s">
        <v>33536</v>
      </c>
      <c r="D13473" s="53" t="s">
        <v>33873</v>
      </c>
    </row>
    <row r="13474" spans="1:4" ht="15" x14ac:dyDescent="0.25">
      <c r="A13474" s="53" t="s">
        <v>17927</v>
      </c>
      <c r="B13474" s="53">
        <v>15</v>
      </c>
      <c r="C13474" s="53" t="s">
        <v>33536</v>
      </c>
      <c r="D13474" s="53" t="s">
        <v>33873</v>
      </c>
    </row>
    <row r="13475" spans="1:4" ht="15" x14ac:dyDescent="0.25">
      <c r="A13475" s="53" t="s">
        <v>17928</v>
      </c>
      <c r="B13475" s="53">
        <v>10</v>
      </c>
      <c r="C13475" s="53" t="s">
        <v>33536</v>
      </c>
      <c r="D13475" s="53" t="s">
        <v>33872</v>
      </c>
    </row>
    <row r="13476" spans="1:4" ht="15" x14ac:dyDescent="0.25">
      <c r="A13476" s="53" t="s">
        <v>17929</v>
      </c>
      <c r="B13476" s="53">
        <v>10</v>
      </c>
      <c r="C13476" s="53" t="s">
        <v>33536</v>
      </c>
      <c r="D13476" s="53" t="s">
        <v>33872</v>
      </c>
    </row>
    <row r="13477" spans="1:4" ht="15" x14ac:dyDescent="0.25">
      <c r="A13477" s="53" t="s">
        <v>17930</v>
      </c>
      <c r="B13477" s="53">
        <v>15</v>
      </c>
      <c r="C13477" s="53" t="s">
        <v>33536</v>
      </c>
      <c r="D13477" s="53" t="s">
        <v>33872</v>
      </c>
    </row>
    <row r="13478" spans="1:4" ht="15" x14ac:dyDescent="0.25">
      <c r="A13478" s="53" t="s">
        <v>17931</v>
      </c>
      <c r="B13478" s="53">
        <v>10</v>
      </c>
      <c r="C13478" s="53" t="s">
        <v>33536</v>
      </c>
      <c r="D13478" s="53" t="s">
        <v>33872</v>
      </c>
    </row>
    <row r="13479" spans="1:4" ht="15" x14ac:dyDescent="0.25">
      <c r="A13479" s="53" t="s">
        <v>17932</v>
      </c>
      <c r="B13479" s="53">
        <v>10</v>
      </c>
      <c r="C13479" s="53" t="s">
        <v>33536</v>
      </c>
      <c r="D13479" s="53" t="s">
        <v>33872</v>
      </c>
    </row>
    <row r="13480" spans="1:4" ht="15" x14ac:dyDescent="0.25">
      <c r="A13480" s="53" t="s">
        <v>17933</v>
      </c>
      <c r="B13480" s="53">
        <v>10</v>
      </c>
      <c r="C13480" s="53" t="s">
        <v>33536</v>
      </c>
      <c r="D13480" s="53" t="s">
        <v>33872</v>
      </c>
    </row>
    <row r="13481" spans="1:4" ht="15" x14ac:dyDescent="0.25">
      <c r="A13481" s="53" t="s">
        <v>17934</v>
      </c>
      <c r="B13481" s="53">
        <v>10</v>
      </c>
      <c r="C13481" s="53" t="s">
        <v>33536</v>
      </c>
      <c r="D13481" s="53" t="s">
        <v>33872</v>
      </c>
    </row>
    <row r="13482" spans="1:4" ht="15" x14ac:dyDescent="0.25">
      <c r="A13482" s="53" t="s">
        <v>17935</v>
      </c>
      <c r="B13482" s="53">
        <v>15</v>
      </c>
      <c r="C13482" s="53" t="s">
        <v>33536</v>
      </c>
      <c r="D13482" s="53" t="s">
        <v>33872</v>
      </c>
    </row>
    <row r="13483" spans="1:4" ht="15" x14ac:dyDescent="0.25">
      <c r="A13483" s="53" t="s">
        <v>17936</v>
      </c>
      <c r="B13483" s="53">
        <v>10</v>
      </c>
      <c r="C13483" s="53" t="s">
        <v>33536</v>
      </c>
      <c r="D13483" s="53" t="s">
        <v>33872</v>
      </c>
    </row>
    <row r="13484" spans="1:4" ht="15" x14ac:dyDescent="0.25">
      <c r="A13484" s="53" t="s">
        <v>17937</v>
      </c>
      <c r="B13484" s="53">
        <v>15</v>
      </c>
      <c r="C13484" s="53" t="s">
        <v>33536</v>
      </c>
      <c r="D13484" s="53" t="s">
        <v>33872</v>
      </c>
    </row>
    <row r="13485" spans="1:4" ht="15" x14ac:dyDescent="0.25">
      <c r="A13485" s="53" t="s">
        <v>17938</v>
      </c>
      <c r="B13485" s="53">
        <v>15</v>
      </c>
      <c r="C13485" s="53" t="s">
        <v>33536</v>
      </c>
      <c r="D13485" s="53" t="s">
        <v>33872</v>
      </c>
    </row>
    <row r="13486" spans="1:4" ht="15" x14ac:dyDescent="0.25">
      <c r="A13486" s="53" t="s">
        <v>17939</v>
      </c>
      <c r="B13486" s="53">
        <v>15</v>
      </c>
      <c r="C13486" s="53" t="s">
        <v>33536</v>
      </c>
      <c r="D13486" s="53" t="s">
        <v>33872</v>
      </c>
    </row>
    <row r="13487" spans="1:4" ht="15" x14ac:dyDescent="0.25">
      <c r="A13487" s="53" t="s">
        <v>17940</v>
      </c>
      <c r="B13487" s="53">
        <v>15</v>
      </c>
      <c r="C13487" s="53" t="s">
        <v>33536</v>
      </c>
      <c r="D13487" s="53" t="s">
        <v>33872</v>
      </c>
    </row>
    <row r="13488" spans="1:4" ht="15" x14ac:dyDescent="0.25">
      <c r="A13488" s="53" t="s">
        <v>17941</v>
      </c>
      <c r="B13488" s="53">
        <v>15</v>
      </c>
      <c r="C13488" s="53" t="s">
        <v>33536</v>
      </c>
      <c r="D13488" s="53" t="s">
        <v>33873</v>
      </c>
    </row>
    <row r="13489" spans="1:4" ht="15" x14ac:dyDescent="0.25">
      <c r="A13489" s="53" t="s">
        <v>17942</v>
      </c>
      <c r="B13489" s="53">
        <v>15</v>
      </c>
      <c r="C13489" s="53" t="s">
        <v>33536</v>
      </c>
      <c r="D13489" s="53" t="s">
        <v>33873</v>
      </c>
    </row>
    <row r="13490" spans="1:4" ht="15" x14ac:dyDescent="0.25">
      <c r="A13490" s="53" t="s">
        <v>17943</v>
      </c>
      <c r="B13490" s="53">
        <v>15</v>
      </c>
      <c r="C13490" s="53" t="s">
        <v>33536</v>
      </c>
      <c r="D13490" s="53" t="s">
        <v>33873</v>
      </c>
    </row>
    <row r="13491" spans="1:4" ht="15" x14ac:dyDescent="0.25">
      <c r="A13491" s="53" t="s">
        <v>17944</v>
      </c>
      <c r="B13491" s="53">
        <v>15</v>
      </c>
      <c r="C13491" s="53" t="s">
        <v>33536</v>
      </c>
      <c r="D13491" s="53" t="s">
        <v>33872</v>
      </c>
    </row>
    <row r="13492" spans="1:4" ht="15" x14ac:dyDescent="0.25">
      <c r="A13492" s="53" t="s">
        <v>17945</v>
      </c>
      <c r="B13492" s="53">
        <v>15</v>
      </c>
      <c r="C13492" s="53" t="s">
        <v>33536</v>
      </c>
      <c r="D13492" s="53" t="s">
        <v>33873</v>
      </c>
    </row>
    <row r="13493" spans="1:4" ht="15" x14ac:dyDescent="0.25">
      <c r="A13493" s="53" t="s">
        <v>17946</v>
      </c>
      <c r="B13493" s="53">
        <v>15</v>
      </c>
      <c r="C13493" s="53" t="s">
        <v>33536</v>
      </c>
      <c r="D13493" s="53" t="s">
        <v>33873</v>
      </c>
    </row>
    <row r="13494" spans="1:4" ht="15" x14ac:dyDescent="0.25">
      <c r="A13494" s="53" t="s">
        <v>17947</v>
      </c>
      <c r="B13494" s="53">
        <v>15</v>
      </c>
      <c r="C13494" s="53" t="s">
        <v>33536</v>
      </c>
      <c r="D13494" s="53" t="s">
        <v>33872</v>
      </c>
    </row>
    <row r="13495" spans="1:4" ht="15" x14ac:dyDescent="0.25">
      <c r="A13495" s="53" t="s">
        <v>17948</v>
      </c>
      <c r="B13495" s="53">
        <v>15</v>
      </c>
      <c r="C13495" s="53" t="s">
        <v>33536</v>
      </c>
      <c r="D13495" s="53" t="s">
        <v>33873</v>
      </c>
    </row>
    <row r="13496" spans="1:4" ht="15" x14ac:dyDescent="0.25">
      <c r="A13496" s="53" t="s">
        <v>17949</v>
      </c>
      <c r="B13496" s="53">
        <v>15</v>
      </c>
      <c r="C13496" s="53" t="s">
        <v>33536</v>
      </c>
      <c r="D13496" s="53" t="s">
        <v>33872</v>
      </c>
    </row>
    <row r="13497" spans="1:4" ht="15" x14ac:dyDescent="0.25">
      <c r="A13497" s="53" t="s">
        <v>17950</v>
      </c>
      <c r="B13497" s="53">
        <v>10</v>
      </c>
      <c r="C13497" s="53" t="s">
        <v>33536</v>
      </c>
      <c r="D13497" s="53" t="s">
        <v>33872</v>
      </c>
    </row>
    <row r="13498" spans="1:4" ht="15" x14ac:dyDescent="0.25">
      <c r="A13498" s="53" t="s">
        <v>17951</v>
      </c>
      <c r="B13498" s="53">
        <v>10</v>
      </c>
      <c r="C13498" s="53" t="s">
        <v>33536</v>
      </c>
      <c r="D13498" s="53" t="s">
        <v>33872</v>
      </c>
    </row>
    <row r="13499" spans="1:4" ht="15" x14ac:dyDescent="0.25">
      <c r="A13499" s="53" t="s">
        <v>17952</v>
      </c>
      <c r="B13499" s="53">
        <v>10</v>
      </c>
      <c r="C13499" s="53" t="s">
        <v>33536</v>
      </c>
      <c r="D13499" s="53" t="s">
        <v>33872</v>
      </c>
    </row>
    <row r="13500" spans="1:4" ht="15" x14ac:dyDescent="0.25">
      <c r="A13500" s="53" t="s">
        <v>17953</v>
      </c>
      <c r="B13500" s="53">
        <v>10</v>
      </c>
      <c r="C13500" s="53" t="s">
        <v>33536</v>
      </c>
      <c r="D13500" s="53" t="s">
        <v>33872</v>
      </c>
    </row>
    <row r="13501" spans="1:4" ht="15" x14ac:dyDescent="0.25">
      <c r="A13501" s="53" t="s">
        <v>17954</v>
      </c>
      <c r="B13501" s="53">
        <v>15</v>
      </c>
      <c r="C13501" s="53" t="s">
        <v>33536</v>
      </c>
      <c r="D13501" s="53" t="s">
        <v>33872</v>
      </c>
    </row>
    <row r="13502" spans="1:4" ht="15" x14ac:dyDescent="0.25">
      <c r="A13502" s="53" t="s">
        <v>17955</v>
      </c>
      <c r="B13502" s="53">
        <v>10</v>
      </c>
      <c r="C13502" s="53" t="s">
        <v>33536</v>
      </c>
      <c r="D13502" s="53" t="s">
        <v>33872</v>
      </c>
    </row>
    <row r="13503" spans="1:4" ht="15" x14ac:dyDescent="0.25">
      <c r="A13503" s="53" t="s">
        <v>17956</v>
      </c>
      <c r="B13503" s="53">
        <v>10</v>
      </c>
      <c r="C13503" s="53" t="s">
        <v>33536</v>
      </c>
      <c r="D13503" s="53" t="s">
        <v>33872</v>
      </c>
    </row>
    <row r="13504" spans="1:4" ht="15" x14ac:dyDescent="0.25">
      <c r="A13504" s="53" t="s">
        <v>17957</v>
      </c>
      <c r="B13504" s="53">
        <v>10</v>
      </c>
      <c r="C13504" s="53" t="s">
        <v>33536</v>
      </c>
      <c r="D13504" s="53" t="s">
        <v>33872</v>
      </c>
    </row>
    <row r="13505" spans="1:4" ht="15" x14ac:dyDescent="0.25">
      <c r="A13505" s="53" t="s">
        <v>17958</v>
      </c>
      <c r="B13505" s="53">
        <v>15</v>
      </c>
      <c r="C13505" s="53" t="s">
        <v>33536</v>
      </c>
      <c r="D13505" s="53" t="s">
        <v>33872</v>
      </c>
    </row>
    <row r="13506" spans="1:4" ht="15" x14ac:dyDescent="0.25">
      <c r="A13506" s="53" t="s">
        <v>17959</v>
      </c>
      <c r="B13506" s="53">
        <v>15</v>
      </c>
      <c r="C13506" s="53" t="s">
        <v>33536</v>
      </c>
      <c r="D13506" s="53" t="s">
        <v>33873</v>
      </c>
    </row>
    <row r="13507" spans="1:4" ht="15" x14ac:dyDescent="0.25">
      <c r="A13507" s="53" t="s">
        <v>17960</v>
      </c>
      <c r="B13507" s="53">
        <v>15</v>
      </c>
      <c r="C13507" s="53" t="s">
        <v>33536</v>
      </c>
      <c r="D13507" s="53" t="s">
        <v>33872</v>
      </c>
    </row>
    <row r="13508" spans="1:4" ht="15" x14ac:dyDescent="0.25">
      <c r="A13508" s="53" t="s">
        <v>17961</v>
      </c>
      <c r="B13508" s="53">
        <v>15</v>
      </c>
      <c r="C13508" s="53" t="s">
        <v>33536</v>
      </c>
      <c r="D13508" s="53" t="s">
        <v>33872</v>
      </c>
    </row>
    <row r="13509" spans="1:4" ht="15" x14ac:dyDescent="0.25">
      <c r="A13509" s="53" t="s">
        <v>17962</v>
      </c>
      <c r="B13509" s="53">
        <v>15</v>
      </c>
      <c r="C13509" s="53" t="s">
        <v>33536</v>
      </c>
      <c r="D13509" s="53" t="s">
        <v>33872</v>
      </c>
    </row>
    <row r="13510" spans="1:4" ht="15" x14ac:dyDescent="0.25">
      <c r="A13510" s="53" t="s">
        <v>17963</v>
      </c>
      <c r="B13510" s="53">
        <v>15</v>
      </c>
      <c r="C13510" s="53"/>
      <c r="D13510" s="53" t="s">
        <v>33872</v>
      </c>
    </row>
    <row r="13511" spans="1:4" ht="15" x14ac:dyDescent="0.25">
      <c r="A13511" s="53" t="s">
        <v>17964</v>
      </c>
      <c r="B13511" s="53">
        <v>15</v>
      </c>
      <c r="C13511" s="53"/>
      <c r="D13511" s="53" t="s">
        <v>33872</v>
      </c>
    </row>
    <row r="13512" spans="1:4" ht="15" x14ac:dyDescent="0.25">
      <c r="A13512" s="53" t="s">
        <v>17965</v>
      </c>
      <c r="B13512" s="53">
        <v>15</v>
      </c>
      <c r="C13512" s="53" t="s">
        <v>33536</v>
      </c>
      <c r="D13512" s="53" t="s">
        <v>33872</v>
      </c>
    </row>
    <row r="13513" spans="1:4" ht="15" x14ac:dyDescent="0.25">
      <c r="A13513" s="53" t="s">
        <v>17966</v>
      </c>
      <c r="B13513" s="53">
        <v>15</v>
      </c>
      <c r="C13513" s="53" t="s">
        <v>33536</v>
      </c>
      <c r="D13513" s="53" t="s">
        <v>33872</v>
      </c>
    </row>
    <row r="13514" spans="1:4" ht="15" x14ac:dyDescent="0.25">
      <c r="A13514" s="53" t="s">
        <v>17967</v>
      </c>
      <c r="B13514" s="53">
        <v>15</v>
      </c>
      <c r="C13514" s="53" t="s">
        <v>33536</v>
      </c>
      <c r="D13514" s="53" t="s">
        <v>33872</v>
      </c>
    </row>
    <row r="13515" spans="1:4" ht="15" x14ac:dyDescent="0.25">
      <c r="A13515" s="53" t="s">
        <v>17968</v>
      </c>
      <c r="B13515" s="53">
        <v>15</v>
      </c>
      <c r="C13515" s="53" t="s">
        <v>33536</v>
      </c>
      <c r="D13515" s="53" t="s">
        <v>33872</v>
      </c>
    </row>
    <row r="13516" spans="1:4" ht="15" x14ac:dyDescent="0.25">
      <c r="A13516" s="53" t="s">
        <v>17969</v>
      </c>
      <c r="B13516" s="53">
        <v>15</v>
      </c>
      <c r="C13516" s="53"/>
      <c r="D13516" s="53" t="s">
        <v>33872</v>
      </c>
    </row>
    <row r="13517" spans="1:4" ht="15" x14ac:dyDescent="0.25">
      <c r="A13517" s="53" t="s">
        <v>17970</v>
      </c>
      <c r="B13517" s="53">
        <v>15</v>
      </c>
      <c r="C13517" s="53" t="s">
        <v>33536</v>
      </c>
      <c r="D13517" s="53" t="s">
        <v>33873</v>
      </c>
    </row>
    <row r="13518" spans="1:4" ht="15" x14ac:dyDescent="0.25">
      <c r="A13518" s="53" t="s">
        <v>17971</v>
      </c>
      <c r="B13518" s="53">
        <v>15</v>
      </c>
      <c r="C13518" s="53" t="s">
        <v>33558</v>
      </c>
      <c r="D13518" s="53" t="s">
        <v>33873</v>
      </c>
    </row>
    <row r="13519" spans="1:4" ht="15" x14ac:dyDescent="0.25">
      <c r="A13519" s="53" t="s">
        <v>17972</v>
      </c>
      <c r="B13519" s="53">
        <v>30</v>
      </c>
      <c r="C13519" s="53" t="s">
        <v>33536</v>
      </c>
      <c r="D13519" s="53" t="s">
        <v>33872</v>
      </c>
    </row>
    <row r="13520" spans="1:4" ht="15" x14ac:dyDescent="0.25">
      <c r="A13520" s="53" t="s">
        <v>17973</v>
      </c>
      <c r="B13520" s="53">
        <v>5</v>
      </c>
      <c r="C13520" s="53" t="s">
        <v>33536</v>
      </c>
      <c r="D13520" s="53" t="s">
        <v>33872</v>
      </c>
    </row>
    <row r="13521" spans="1:4" ht="15" x14ac:dyDescent="0.25">
      <c r="A13521" s="53" t="s">
        <v>17974</v>
      </c>
      <c r="B13521" s="53">
        <v>5</v>
      </c>
      <c r="C13521" s="53" t="s">
        <v>33536</v>
      </c>
      <c r="D13521" s="53" t="s">
        <v>33872</v>
      </c>
    </row>
    <row r="13522" spans="1:4" ht="15" x14ac:dyDescent="0.25">
      <c r="A13522" s="53" t="s">
        <v>17975</v>
      </c>
      <c r="B13522" s="53">
        <v>10</v>
      </c>
      <c r="C13522" s="53" t="s">
        <v>33536</v>
      </c>
      <c r="D13522" s="53" t="s">
        <v>33872</v>
      </c>
    </row>
    <row r="13523" spans="1:4" ht="15" x14ac:dyDescent="0.25">
      <c r="A13523" s="53" t="s">
        <v>17976</v>
      </c>
      <c r="B13523" s="53">
        <v>15</v>
      </c>
      <c r="C13523" s="53" t="s">
        <v>33536</v>
      </c>
      <c r="D13523" s="53" t="s">
        <v>33872</v>
      </c>
    </row>
    <row r="13524" spans="1:4" ht="15" x14ac:dyDescent="0.25">
      <c r="A13524" s="53" t="s">
        <v>33165</v>
      </c>
      <c r="B13524" s="53">
        <v>30</v>
      </c>
      <c r="C13524" s="53" t="s">
        <v>33536</v>
      </c>
      <c r="D13524" s="53" t="s">
        <v>33873</v>
      </c>
    </row>
    <row r="13525" spans="1:4" ht="15" x14ac:dyDescent="0.25">
      <c r="A13525" s="53" t="s">
        <v>17977</v>
      </c>
      <c r="B13525" s="53">
        <v>120</v>
      </c>
      <c r="C13525" s="53" t="s">
        <v>33549</v>
      </c>
      <c r="D13525" s="53" t="s">
        <v>33873</v>
      </c>
    </row>
    <row r="13526" spans="1:4" ht="15" x14ac:dyDescent="0.25">
      <c r="A13526" s="53" t="s">
        <v>17978</v>
      </c>
      <c r="B13526" s="53">
        <v>10</v>
      </c>
      <c r="C13526" s="53" t="s">
        <v>33536</v>
      </c>
      <c r="D13526" s="53" t="s">
        <v>33872</v>
      </c>
    </row>
    <row r="13527" spans="1:4" ht="15" x14ac:dyDescent="0.25">
      <c r="A13527" s="53" t="s">
        <v>17979</v>
      </c>
      <c r="B13527" s="53">
        <v>5</v>
      </c>
      <c r="C13527" s="53" t="s">
        <v>33536</v>
      </c>
      <c r="D13527" s="53" t="s">
        <v>33872</v>
      </c>
    </row>
    <row r="13528" spans="1:4" ht="15" x14ac:dyDescent="0.25">
      <c r="A13528" s="53" t="s">
        <v>17980</v>
      </c>
      <c r="B13528" s="53">
        <v>5</v>
      </c>
      <c r="C13528" s="53" t="s">
        <v>33536</v>
      </c>
      <c r="D13528" s="53" t="s">
        <v>33872</v>
      </c>
    </row>
    <row r="13529" spans="1:4" ht="15" x14ac:dyDescent="0.25">
      <c r="A13529" s="53" t="s">
        <v>17981</v>
      </c>
      <c r="B13529" s="53">
        <v>10</v>
      </c>
      <c r="C13529" s="53" t="s">
        <v>33536</v>
      </c>
      <c r="D13529" s="53" t="s">
        <v>33872</v>
      </c>
    </row>
    <row r="13530" spans="1:4" ht="15" x14ac:dyDescent="0.25">
      <c r="A13530" s="53" t="s">
        <v>17982</v>
      </c>
      <c r="B13530" s="53">
        <v>30</v>
      </c>
      <c r="C13530" s="53"/>
      <c r="D13530" s="53" t="s">
        <v>33872</v>
      </c>
    </row>
    <row r="13531" spans="1:4" ht="15" x14ac:dyDescent="0.25">
      <c r="A13531" s="53" t="s">
        <v>17983</v>
      </c>
      <c r="B13531" s="53">
        <v>30</v>
      </c>
      <c r="C13531" s="53"/>
      <c r="D13531" s="53" t="s">
        <v>33872</v>
      </c>
    </row>
    <row r="13532" spans="1:4" ht="15" x14ac:dyDescent="0.25">
      <c r="A13532" s="53" t="s">
        <v>17984</v>
      </c>
      <c r="B13532" s="53">
        <v>30</v>
      </c>
      <c r="C13532" s="53"/>
      <c r="D13532" s="53" t="s">
        <v>33872</v>
      </c>
    </row>
    <row r="13533" spans="1:4" ht="15" x14ac:dyDescent="0.25">
      <c r="A13533" s="53" t="s">
        <v>17985</v>
      </c>
      <c r="B13533" s="53">
        <v>15</v>
      </c>
      <c r="C13533" s="53"/>
      <c r="D13533" s="53" t="s">
        <v>33872</v>
      </c>
    </row>
    <row r="13534" spans="1:4" ht="15" x14ac:dyDescent="0.25">
      <c r="A13534" s="53" t="s">
        <v>17986</v>
      </c>
      <c r="B13534" s="53">
        <v>120</v>
      </c>
      <c r="C13534" s="53" t="s">
        <v>33593</v>
      </c>
      <c r="D13534" s="53" t="s">
        <v>33873</v>
      </c>
    </row>
    <row r="13535" spans="1:4" ht="15" x14ac:dyDescent="0.25">
      <c r="A13535" s="53" t="s">
        <v>17987</v>
      </c>
      <c r="B13535" s="53">
        <v>15</v>
      </c>
      <c r="C13535" s="53" t="s">
        <v>33536</v>
      </c>
      <c r="D13535" s="53" t="s">
        <v>33873</v>
      </c>
    </row>
    <row r="13536" spans="1:4" ht="15" x14ac:dyDescent="0.25">
      <c r="A13536" s="53" t="s">
        <v>17988</v>
      </c>
      <c r="B13536" s="53">
        <v>15</v>
      </c>
      <c r="C13536" s="53" t="s">
        <v>33536</v>
      </c>
      <c r="D13536" s="53" t="s">
        <v>33872</v>
      </c>
    </row>
    <row r="13537" spans="1:4" ht="15" x14ac:dyDescent="0.25">
      <c r="A13537" s="53" t="s">
        <v>17989</v>
      </c>
      <c r="B13537" s="53">
        <v>10</v>
      </c>
      <c r="C13537" s="53" t="s">
        <v>33536</v>
      </c>
      <c r="D13537" s="53" t="s">
        <v>33872</v>
      </c>
    </row>
    <row r="13538" spans="1:4" ht="15" x14ac:dyDescent="0.25">
      <c r="A13538" s="53" t="s">
        <v>17990</v>
      </c>
      <c r="B13538" s="53">
        <v>15</v>
      </c>
      <c r="C13538" s="53" t="s">
        <v>33536</v>
      </c>
      <c r="D13538" s="53" t="s">
        <v>33872</v>
      </c>
    </row>
    <row r="13539" spans="1:4" ht="15" x14ac:dyDescent="0.25">
      <c r="A13539" s="53" t="s">
        <v>17991</v>
      </c>
      <c r="B13539" s="53">
        <v>15</v>
      </c>
      <c r="C13539" s="53" t="s">
        <v>33536</v>
      </c>
      <c r="D13539" s="53" t="s">
        <v>33872</v>
      </c>
    </row>
    <row r="13540" spans="1:4" ht="15" x14ac:dyDescent="0.25">
      <c r="A13540" s="53" t="s">
        <v>17992</v>
      </c>
      <c r="B13540" s="53">
        <v>30</v>
      </c>
      <c r="C13540" s="53" t="s">
        <v>33536</v>
      </c>
      <c r="D13540" s="53" t="s">
        <v>33872</v>
      </c>
    </row>
    <row r="13541" spans="1:4" ht="15" x14ac:dyDescent="0.25">
      <c r="A13541" s="53" t="s">
        <v>17993</v>
      </c>
      <c r="B13541" s="53">
        <v>15</v>
      </c>
      <c r="C13541" s="53" t="s">
        <v>33536</v>
      </c>
      <c r="D13541" s="53" t="s">
        <v>33872</v>
      </c>
    </row>
    <row r="13542" spans="1:4" ht="15" x14ac:dyDescent="0.25">
      <c r="A13542" s="53" t="s">
        <v>17994</v>
      </c>
      <c r="B13542" s="53">
        <v>30</v>
      </c>
      <c r="C13542" s="53" t="s">
        <v>33536</v>
      </c>
      <c r="D13542" s="53" t="s">
        <v>33872</v>
      </c>
    </row>
    <row r="13543" spans="1:4" ht="15" x14ac:dyDescent="0.25">
      <c r="A13543" s="53" t="s">
        <v>17995</v>
      </c>
      <c r="B13543" s="53">
        <v>30</v>
      </c>
      <c r="C13543" s="53" t="s">
        <v>33536</v>
      </c>
      <c r="D13543" s="53" t="s">
        <v>33872</v>
      </c>
    </row>
    <row r="13544" spans="1:4" ht="15" x14ac:dyDescent="0.25">
      <c r="A13544" s="53" t="s">
        <v>17996</v>
      </c>
      <c r="B13544" s="53">
        <v>45</v>
      </c>
      <c r="C13544" s="53" t="s">
        <v>33541</v>
      </c>
      <c r="D13544" s="53" t="s">
        <v>33873</v>
      </c>
    </row>
    <row r="13545" spans="1:4" ht="15" x14ac:dyDescent="0.25">
      <c r="A13545" s="53" t="s">
        <v>17997</v>
      </c>
      <c r="B13545" s="53">
        <v>15</v>
      </c>
      <c r="C13545" s="53" t="s">
        <v>33536</v>
      </c>
      <c r="D13545" s="53" t="s">
        <v>33873</v>
      </c>
    </row>
    <row r="13546" spans="1:4" ht="15" x14ac:dyDescent="0.25">
      <c r="A13546" s="53" t="s">
        <v>17998</v>
      </c>
      <c r="B13546" s="53">
        <v>45</v>
      </c>
      <c r="C13546" s="53" t="s">
        <v>33541</v>
      </c>
      <c r="D13546" s="53" t="s">
        <v>33873</v>
      </c>
    </row>
    <row r="13547" spans="1:4" ht="15" x14ac:dyDescent="0.25">
      <c r="A13547" s="53" t="s">
        <v>17999</v>
      </c>
      <c r="B13547" s="53">
        <v>15</v>
      </c>
      <c r="C13547" s="53" t="s">
        <v>33536</v>
      </c>
      <c r="D13547" s="53" t="s">
        <v>33873</v>
      </c>
    </row>
    <row r="13548" spans="1:4" ht="15" x14ac:dyDescent="0.25">
      <c r="A13548" s="53" t="s">
        <v>18000</v>
      </c>
      <c r="B13548" s="53">
        <v>45</v>
      </c>
      <c r="C13548" s="53" t="s">
        <v>33541</v>
      </c>
      <c r="D13548" s="53" t="s">
        <v>33873</v>
      </c>
    </row>
    <row r="13549" spans="1:4" ht="15" x14ac:dyDescent="0.25">
      <c r="A13549" s="53" t="s">
        <v>18001</v>
      </c>
      <c r="B13549" s="53">
        <v>15</v>
      </c>
      <c r="C13549" s="53" t="s">
        <v>33536</v>
      </c>
      <c r="D13549" s="53" t="s">
        <v>33872</v>
      </c>
    </row>
    <row r="13550" spans="1:4" ht="15" x14ac:dyDescent="0.25">
      <c r="A13550" s="53" t="s">
        <v>18002</v>
      </c>
      <c r="B13550" s="53">
        <v>10</v>
      </c>
      <c r="C13550" s="53" t="s">
        <v>33536</v>
      </c>
      <c r="D13550" s="53" t="s">
        <v>33872</v>
      </c>
    </row>
    <row r="13551" spans="1:4" ht="15" x14ac:dyDescent="0.25">
      <c r="A13551" s="53" t="s">
        <v>18003</v>
      </c>
      <c r="B13551" s="53">
        <v>15</v>
      </c>
      <c r="C13551" s="53" t="s">
        <v>33536</v>
      </c>
      <c r="D13551" s="53" t="s">
        <v>33872</v>
      </c>
    </row>
    <row r="13552" spans="1:4" ht="15" x14ac:dyDescent="0.25">
      <c r="A13552" s="53" t="s">
        <v>18004</v>
      </c>
      <c r="B13552" s="53">
        <v>10</v>
      </c>
      <c r="C13552" s="53" t="s">
        <v>33536</v>
      </c>
      <c r="D13552" s="53" t="s">
        <v>33872</v>
      </c>
    </row>
    <row r="13553" spans="1:4" ht="15" x14ac:dyDescent="0.25">
      <c r="A13553" s="53" t="s">
        <v>18005</v>
      </c>
      <c r="B13553" s="53">
        <v>10</v>
      </c>
      <c r="C13553" s="53" t="s">
        <v>33536</v>
      </c>
      <c r="D13553" s="53" t="s">
        <v>33872</v>
      </c>
    </row>
    <row r="13554" spans="1:4" ht="15" x14ac:dyDescent="0.25">
      <c r="A13554" s="53" t="s">
        <v>18006</v>
      </c>
      <c r="B13554" s="53">
        <v>10</v>
      </c>
      <c r="C13554" s="53" t="s">
        <v>33536</v>
      </c>
      <c r="D13554" s="53" t="s">
        <v>33872</v>
      </c>
    </row>
    <row r="13555" spans="1:4" ht="15" x14ac:dyDescent="0.25">
      <c r="A13555" s="53" t="s">
        <v>18007</v>
      </c>
      <c r="B13555" s="53">
        <v>10</v>
      </c>
      <c r="C13555" s="53" t="s">
        <v>33536</v>
      </c>
      <c r="D13555" s="53" t="s">
        <v>33872</v>
      </c>
    </row>
    <row r="13556" spans="1:4" ht="15" x14ac:dyDescent="0.25">
      <c r="A13556" s="53" t="s">
        <v>18008</v>
      </c>
      <c r="B13556" s="53">
        <v>15</v>
      </c>
      <c r="C13556" s="53" t="s">
        <v>33536</v>
      </c>
      <c r="D13556" s="53" t="s">
        <v>33872</v>
      </c>
    </row>
    <row r="13557" spans="1:4" ht="15" x14ac:dyDescent="0.25">
      <c r="A13557" s="53" t="s">
        <v>18009</v>
      </c>
      <c r="B13557" s="53">
        <v>10</v>
      </c>
      <c r="C13557" s="53" t="s">
        <v>33536</v>
      </c>
      <c r="D13557" s="53" t="s">
        <v>33872</v>
      </c>
    </row>
    <row r="13558" spans="1:4" ht="15" x14ac:dyDescent="0.25">
      <c r="A13558" s="53" t="s">
        <v>18010</v>
      </c>
      <c r="B13558" s="53">
        <v>15</v>
      </c>
      <c r="C13558" s="53" t="s">
        <v>33536</v>
      </c>
      <c r="D13558" s="53" t="s">
        <v>33872</v>
      </c>
    </row>
    <row r="13559" spans="1:4" ht="15" x14ac:dyDescent="0.25">
      <c r="A13559" s="53" t="s">
        <v>18011</v>
      </c>
      <c r="B13559" s="53">
        <v>15</v>
      </c>
      <c r="C13559" s="53" t="s">
        <v>33536</v>
      </c>
      <c r="D13559" s="53" t="s">
        <v>33873</v>
      </c>
    </row>
    <row r="13560" spans="1:4" ht="15" x14ac:dyDescent="0.25">
      <c r="A13560" s="53" t="s">
        <v>18012</v>
      </c>
      <c r="B13560" s="53">
        <v>15</v>
      </c>
      <c r="C13560" s="53" t="s">
        <v>33536</v>
      </c>
      <c r="D13560" s="53" t="s">
        <v>33872</v>
      </c>
    </row>
    <row r="13561" spans="1:4" ht="15" x14ac:dyDescent="0.25">
      <c r="A13561" s="53" t="s">
        <v>18013</v>
      </c>
      <c r="B13561" s="53">
        <v>15</v>
      </c>
      <c r="C13561" s="53" t="s">
        <v>33536</v>
      </c>
      <c r="D13561" s="53" t="s">
        <v>33873</v>
      </c>
    </row>
    <row r="13562" spans="1:4" ht="15" x14ac:dyDescent="0.25">
      <c r="A13562" s="53" t="s">
        <v>18014</v>
      </c>
      <c r="B13562" s="53">
        <v>15</v>
      </c>
      <c r="C13562" s="53" t="s">
        <v>33536</v>
      </c>
      <c r="D13562" s="53" t="s">
        <v>33873</v>
      </c>
    </row>
    <row r="13563" spans="1:4" ht="15" x14ac:dyDescent="0.25">
      <c r="A13563" s="53" t="s">
        <v>18015</v>
      </c>
      <c r="B13563" s="53">
        <v>30</v>
      </c>
      <c r="C13563" s="53" t="s">
        <v>33536</v>
      </c>
      <c r="D13563" s="53" t="s">
        <v>33872</v>
      </c>
    </row>
    <row r="13564" spans="1:4" ht="15" x14ac:dyDescent="0.25">
      <c r="A13564" s="53" t="s">
        <v>18016</v>
      </c>
      <c r="B13564" s="53">
        <v>15</v>
      </c>
      <c r="C13564" s="53" t="s">
        <v>33536</v>
      </c>
      <c r="D13564" s="53" t="s">
        <v>33873</v>
      </c>
    </row>
    <row r="13565" spans="1:4" ht="15" x14ac:dyDescent="0.25">
      <c r="A13565" s="53" t="s">
        <v>18017</v>
      </c>
      <c r="B13565" s="53">
        <v>15</v>
      </c>
      <c r="C13565" s="53" t="s">
        <v>33536</v>
      </c>
      <c r="D13565" s="53" t="s">
        <v>33872</v>
      </c>
    </row>
    <row r="13566" spans="1:4" ht="15" x14ac:dyDescent="0.25">
      <c r="A13566" s="53" t="s">
        <v>18018</v>
      </c>
      <c r="B13566" s="53">
        <v>30</v>
      </c>
      <c r="C13566" s="53" t="s">
        <v>33536</v>
      </c>
      <c r="D13566" s="53" t="s">
        <v>33872</v>
      </c>
    </row>
    <row r="13567" spans="1:4" ht="15" x14ac:dyDescent="0.25">
      <c r="A13567" s="53" t="s">
        <v>18019</v>
      </c>
      <c r="B13567" s="53">
        <v>10</v>
      </c>
      <c r="C13567" s="53" t="s">
        <v>33536</v>
      </c>
      <c r="D13567" s="53" t="s">
        <v>33872</v>
      </c>
    </row>
    <row r="13568" spans="1:4" ht="15" x14ac:dyDescent="0.25">
      <c r="A13568" s="53" t="s">
        <v>18020</v>
      </c>
      <c r="B13568" s="53">
        <v>15</v>
      </c>
      <c r="C13568" s="53" t="s">
        <v>33536</v>
      </c>
      <c r="D13568" s="53" t="s">
        <v>33872</v>
      </c>
    </row>
    <row r="13569" spans="1:4" ht="15" x14ac:dyDescent="0.25">
      <c r="A13569" s="53" t="s">
        <v>18021</v>
      </c>
      <c r="B13569" s="53">
        <v>10</v>
      </c>
      <c r="C13569" s="53" t="s">
        <v>33536</v>
      </c>
      <c r="D13569" s="53" t="s">
        <v>33872</v>
      </c>
    </row>
    <row r="13570" spans="1:4" ht="15" x14ac:dyDescent="0.25">
      <c r="A13570" s="53" t="s">
        <v>18022</v>
      </c>
      <c r="B13570" s="53">
        <v>15</v>
      </c>
      <c r="C13570" s="53"/>
      <c r="D13570" s="53" t="s">
        <v>33872</v>
      </c>
    </row>
    <row r="13571" spans="1:4" ht="15" x14ac:dyDescent="0.25">
      <c r="A13571" s="53" t="s">
        <v>18023</v>
      </c>
      <c r="B13571" s="53">
        <v>15</v>
      </c>
      <c r="C13571" s="53" t="s">
        <v>33536</v>
      </c>
      <c r="D13571" s="53" t="s">
        <v>33873</v>
      </c>
    </row>
    <row r="13572" spans="1:4" ht="15" x14ac:dyDescent="0.25">
      <c r="A13572" s="53" t="s">
        <v>18024</v>
      </c>
      <c r="B13572" s="53">
        <v>15</v>
      </c>
      <c r="C13572" s="53" t="s">
        <v>33536</v>
      </c>
      <c r="D13572" s="53" t="s">
        <v>33872</v>
      </c>
    </row>
    <row r="13573" spans="1:4" ht="15" x14ac:dyDescent="0.25">
      <c r="A13573" s="53" t="s">
        <v>18025</v>
      </c>
      <c r="B13573" s="53">
        <v>15</v>
      </c>
      <c r="C13573" s="53" t="s">
        <v>33536</v>
      </c>
      <c r="D13573" s="53" t="s">
        <v>33873</v>
      </c>
    </row>
    <row r="13574" spans="1:4" ht="15" x14ac:dyDescent="0.25">
      <c r="A13574" s="53" t="s">
        <v>18026</v>
      </c>
      <c r="B13574" s="53">
        <v>15</v>
      </c>
      <c r="C13574" s="53" t="s">
        <v>33536</v>
      </c>
      <c r="D13574" s="53" t="s">
        <v>33873</v>
      </c>
    </row>
    <row r="13575" spans="1:4" ht="15" x14ac:dyDescent="0.25">
      <c r="A13575" s="53" t="s">
        <v>18027</v>
      </c>
      <c r="B13575" s="53">
        <v>15</v>
      </c>
      <c r="C13575" s="53" t="s">
        <v>33536</v>
      </c>
      <c r="D13575" s="53" t="s">
        <v>33873</v>
      </c>
    </row>
    <row r="13576" spans="1:4" ht="15" x14ac:dyDescent="0.25">
      <c r="A13576" s="53" t="s">
        <v>18028</v>
      </c>
      <c r="B13576" s="53">
        <v>30</v>
      </c>
      <c r="C13576" s="53" t="s">
        <v>33536</v>
      </c>
      <c r="D13576" s="53" t="s">
        <v>33872</v>
      </c>
    </row>
    <row r="13577" spans="1:4" ht="15" x14ac:dyDescent="0.25">
      <c r="A13577" s="53" t="s">
        <v>18029</v>
      </c>
      <c r="B13577" s="53">
        <v>30</v>
      </c>
      <c r="C13577" s="53" t="s">
        <v>33536</v>
      </c>
      <c r="D13577" s="53" t="s">
        <v>33872</v>
      </c>
    </row>
    <row r="13578" spans="1:4" ht="15" x14ac:dyDescent="0.25">
      <c r="A13578" s="53" t="s">
        <v>18030</v>
      </c>
      <c r="B13578" s="53">
        <v>30</v>
      </c>
      <c r="C13578" s="53" t="s">
        <v>33536</v>
      </c>
      <c r="D13578" s="53" t="s">
        <v>33872</v>
      </c>
    </row>
    <row r="13579" spans="1:4" ht="15" x14ac:dyDescent="0.25">
      <c r="A13579" s="53" t="s">
        <v>18031</v>
      </c>
      <c r="B13579" s="53">
        <v>30</v>
      </c>
      <c r="C13579" s="53" t="s">
        <v>33536</v>
      </c>
      <c r="D13579" s="53" t="s">
        <v>33873</v>
      </c>
    </row>
    <row r="13580" spans="1:4" ht="15" x14ac:dyDescent="0.25">
      <c r="A13580" s="53" t="s">
        <v>18032</v>
      </c>
      <c r="B13580" s="53">
        <v>30</v>
      </c>
      <c r="C13580" s="53" t="s">
        <v>33536</v>
      </c>
      <c r="D13580" s="53" t="s">
        <v>33873</v>
      </c>
    </row>
    <row r="13581" spans="1:4" ht="15" x14ac:dyDescent="0.25">
      <c r="A13581" s="53" t="s">
        <v>18033</v>
      </c>
      <c r="B13581" s="53">
        <v>30</v>
      </c>
      <c r="C13581" s="53"/>
      <c r="D13581" s="53" t="s">
        <v>33872</v>
      </c>
    </row>
    <row r="13582" spans="1:4" ht="15" x14ac:dyDescent="0.25">
      <c r="A13582" s="53" t="s">
        <v>18034</v>
      </c>
      <c r="B13582" s="53">
        <v>30</v>
      </c>
      <c r="C13582" s="53"/>
      <c r="D13582" s="53" t="s">
        <v>33872</v>
      </c>
    </row>
    <row r="13583" spans="1:4" ht="15" x14ac:dyDescent="0.25">
      <c r="A13583" s="53" t="s">
        <v>18035</v>
      </c>
      <c r="B13583" s="53">
        <v>30</v>
      </c>
      <c r="C13583" s="53" t="s">
        <v>33536</v>
      </c>
      <c r="D13583" s="53" t="s">
        <v>33873</v>
      </c>
    </row>
    <row r="13584" spans="1:4" ht="15" x14ac:dyDescent="0.25">
      <c r="A13584" s="53" t="s">
        <v>18036</v>
      </c>
      <c r="B13584" s="53">
        <v>30</v>
      </c>
      <c r="C13584" s="53"/>
      <c r="D13584" s="53" t="s">
        <v>33872</v>
      </c>
    </row>
    <row r="13585" spans="1:4" ht="15" x14ac:dyDescent="0.25">
      <c r="A13585" s="53" t="s">
        <v>18037</v>
      </c>
      <c r="B13585" s="53">
        <v>30</v>
      </c>
      <c r="C13585" s="53"/>
      <c r="D13585" s="53" t="s">
        <v>33872</v>
      </c>
    </row>
    <row r="13586" spans="1:4" ht="15" x14ac:dyDescent="0.25">
      <c r="A13586" s="53" t="s">
        <v>18038</v>
      </c>
      <c r="B13586" s="53">
        <v>30</v>
      </c>
      <c r="C13586" s="53" t="s">
        <v>33536</v>
      </c>
      <c r="D13586" s="53" t="s">
        <v>33872</v>
      </c>
    </row>
    <row r="13587" spans="1:4" ht="15" x14ac:dyDescent="0.25">
      <c r="A13587" s="53" t="s">
        <v>18039</v>
      </c>
      <c r="B13587" s="53">
        <v>0</v>
      </c>
      <c r="C13587" s="53" t="s">
        <v>33536</v>
      </c>
      <c r="D13587" s="53" t="s">
        <v>33872</v>
      </c>
    </row>
    <row r="13588" spans="1:4" ht="15" x14ac:dyDescent="0.25">
      <c r="A13588" s="53" t="s">
        <v>18040</v>
      </c>
      <c r="B13588" s="53">
        <v>15</v>
      </c>
      <c r="C13588" s="53" t="s">
        <v>33536</v>
      </c>
      <c r="D13588" s="53" t="s">
        <v>33872</v>
      </c>
    </row>
    <row r="13589" spans="1:4" ht="15" x14ac:dyDescent="0.25">
      <c r="A13589" s="53" t="s">
        <v>18041</v>
      </c>
      <c r="B13589" s="53">
        <v>30</v>
      </c>
      <c r="C13589" s="53" t="s">
        <v>33536</v>
      </c>
      <c r="D13589" s="53" t="s">
        <v>33872</v>
      </c>
    </row>
    <row r="13590" spans="1:4" ht="15" x14ac:dyDescent="0.25">
      <c r="A13590" s="53" t="s">
        <v>18042</v>
      </c>
      <c r="B13590" s="53">
        <v>5</v>
      </c>
      <c r="C13590" s="53" t="s">
        <v>33558</v>
      </c>
      <c r="D13590" s="53" t="s">
        <v>33873</v>
      </c>
    </row>
    <row r="13591" spans="1:4" ht="15" x14ac:dyDescent="0.25">
      <c r="A13591" s="53" t="s">
        <v>18043</v>
      </c>
      <c r="B13591" s="53">
        <v>15</v>
      </c>
      <c r="C13591" s="53"/>
      <c r="D13591" s="53" t="s">
        <v>33872</v>
      </c>
    </row>
    <row r="13592" spans="1:4" ht="15" x14ac:dyDescent="0.25">
      <c r="A13592" s="53" t="s">
        <v>18044</v>
      </c>
      <c r="B13592" s="53">
        <v>15</v>
      </c>
      <c r="C13592" s="53"/>
      <c r="D13592" s="53" t="s">
        <v>33872</v>
      </c>
    </row>
    <row r="13593" spans="1:4" ht="15" x14ac:dyDescent="0.25">
      <c r="A13593" s="53" t="s">
        <v>18045</v>
      </c>
      <c r="B13593" s="53">
        <v>15</v>
      </c>
      <c r="C13593" s="53"/>
      <c r="D13593" s="53" t="s">
        <v>33872</v>
      </c>
    </row>
    <row r="13594" spans="1:4" ht="15" x14ac:dyDescent="0.25">
      <c r="A13594" s="53" t="s">
        <v>18046</v>
      </c>
      <c r="B13594" s="53">
        <v>15</v>
      </c>
      <c r="C13594" s="53"/>
      <c r="D13594" s="53" t="s">
        <v>33872</v>
      </c>
    </row>
    <row r="13595" spans="1:4" ht="15" x14ac:dyDescent="0.25">
      <c r="A13595" s="53" t="s">
        <v>18047</v>
      </c>
      <c r="B13595" s="53">
        <v>15</v>
      </c>
      <c r="C13595" s="53"/>
      <c r="D13595" s="53" t="s">
        <v>33872</v>
      </c>
    </row>
    <row r="13596" spans="1:4" ht="15" x14ac:dyDescent="0.25">
      <c r="A13596" s="53" t="s">
        <v>18048</v>
      </c>
      <c r="B13596" s="53">
        <v>15</v>
      </c>
      <c r="C13596" s="53"/>
      <c r="D13596" s="53" t="s">
        <v>33872</v>
      </c>
    </row>
    <row r="13597" spans="1:4" ht="15" x14ac:dyDescent="0.25">
      <c r="A13597" s="53" t="s">
        <v>18049</v>
      </c>
      <c r="B13597" s="53">
        <v>15</v>
      </c>
      <c r="C13597" s="53"/>
      <c r="D13597" s="53" t="s">
        <v>33872</v>
      </c>
    </row>
    <row r="13598" spans="1:4" ht="15" x14ac:dyDescent="0.25">
      <c r="A13598" s="53" t="s">
        <v>18050</v>
      </c>
      <c r="B13598" s="53">
        <v>15</v>
      </c>
      <c r="C13598" s="53"/>
      <c r="D13598" s="53" t="s">
        <v>33872</v>
      </c>
    </row>
    <row r="13599" spans="1:4" ht="15" x14ac:dyDescent="0.25">
      <c r="A13599" s="53" t="s">
        <v>18051</v>
      </c>
      <c r="B13599" s="53">
        <v>15</v>
      </c>
      <c r="C13599" s="53"/>
      <c r="D13599" s="53" t="s">
        <v>33872</v>
      </c>
    </row>
    <row r="13600" spans="1:4" ht="15" x14ac:dyDescent="0.25">
      <c r="A13600" s="53" t="s">
        <v>18052</v>
      </c>
      <c r="B13600" s="53">
        <v>15</v>
      </c>
      <c r="C13600" s="53"/>
      <c r="D13600" s="53" t="s">
        <v>33872</v>
      </c>
    </row>
    <row r="13601" spans="1:4" ht="15" x14ac:dyDescent="0.25">
      <c r="A13601" s="53" t="s">
        <v>18053</v>
      </c>
      <c r="B13601" s="53">
        <v>60</v>
      </c>
      <c r="C13601" s="53"/>
      <c r="D13601" s="53" t="s">
        <v>33872</v>
      </c>
    </row>
    <row r="13602" spans="1:4" ht="15" x14ac:dyDescent="0.25">
      <c r="A13602" s="53" t="s">
        <v>18054</v>
      </c>
      <c r="B13602" s="53">
        <v>15</v>
      </c>
      <c r="C13602" s="53" t="s">
        <v>33536</v>
      </c>
      <c r="D13602" s="53" t="s">
        <v>33872</v>
      </c>
    </row>
    <row r="13603" spans="1:4" ht="15" x14ac:dyDescent="0.25">
      <c r="A13603" s="53" t="s">
        <v>18055</v>
      </c>
      <c r="B13603" s="53">
        <v>30</v>
      </c>
      <c r="C13603" s="53" t="s">
        <v>33536</v>
      </c>
      <c r="D13603" s="53" t="s">
        <v>33872</v>
      </c>
    </row>
    <row r="13604" spans="1:4" ht="15" x14ac:dyDescent="0.25">
      <c r="A13604" s="53" t="s">
        <v>18056</v>
      </c>
      <c r="B13604" s="53">
        <v>30</v>
      </c>
      <c r="C13604" s="53" t="s">
        <v>33536</v>
      </c>
      <c r="D13604" s="53" t="s">
        <v>33872</v>
      </c>
    </row>
    <row r="13605" spans="1:4" ht="15" x14ac:dyDescent="0.25">
      <c r="A13605" s="53" t="s">
        <v>18057</v>
      </c>
      <c r="B13605" s="53">
        <v>30</v>
      </c>
      <c r="C13605" s="53" t="s">
        <v>33536</v>
      </c>
      <c r="D13605" s="53" t="s">
        <v>33872</v>
      </c>
    </row>
    <row r="13606" spans="1:4" ht="15" x14ac:dyDescent="0.25">
      <c r="A13606" s="53" t="s">
        <v>18058</v>
      </c>
      <c r="B13606" s="53">
        <v>30</v>
      </c>
      <c r="C13606" s="53" t="s">
        <v>33536</v>
      </c>
      <c r="D13606" s="53" t="s">
        <v>33872</v>
      </c>
    </row>
    <row r="13607" spans="1:4" ht="15" x14ac:dyDescent="0.25">
      <c r="A13607" s="53" t="s">
        <v>18059</v>
      </c>
      <c r="B13607" s="53">
        <v>15</v>
      </c>
      <c r="C13607" s="53" t="s">
        <v>33536</v>
      </c>
      <c r="D13607" s="53" t="s">
        <v>33872</v>
      </c>
    </row>
    <row r="13608" spans="1:4" ht="15" x14ac:dyDescent="0.25">
      <c r="A13608" s="53" t="s">
        <v>18060</v>
      </c>
      <c r="B13608" s="53">
        <v>60</v>
      </c>
      <c r="C13608" s="53" t="s">
        <v>33536</v>
      </c>
      <c r="D13608" s="53" t="s">
        <v>33872</v>
      </c>
    </row>
    <row r="13609" spans="1:4" ht="15" x14ac:dyDescent="0.25">
      <c r="A13609" s="53" t="s">
        <v>18061</v>
      </c>
      <c r="B13609" s="53">
        <v>30</v>
      </c>
      <c r="C13609" s="53" t="s">
        <v>33536</v>
      </c>
      <c r="D13609" s="53" t="s">
        <v>33872</v>
      </c>
    </row>
    <row r="13610" spans="1:4" ht="15" x14ac:dyDescent="0.25">
      <c r="A13610" s="53" t="s">
        <v>18062</v>
      </c>
      <c r="B13610" s="53">
        <v>30</v>
      </c>
      <c r="C13610" s="53" t="s">
        <v>33536</v>
      </c>
      <c r="D13610" s="53" t="s">
        <v>33872</v>
      </c>
    </row>
    <row r="13611" spans="1:4" ht="15" x14ac:dyDescent="0.25">
      <c r="A13611" s="53" t="s">
        <v>18063</v>
      </c>
      <c r="B13611" s="53">
        <v>30</v>
      </c>
      <c r="C13611" s="53" t="s">
        <v>33536</v>
      </c>
      <c r="D13611" s="53" t="s">
        <v>33872</v>
      </c>
    </row>
    <row r="13612" spans="1:4" ht="15" x14ac:dyDescent="0.25">
      <c r="A13612" s="53" t="s">
        <v>18064</v>
      </c>
      <c r="B13612" s="53">
        <v>30</v>
      </c>
      <c r="C13612" s="53" t="s">
        <v>33536</v>
      </c>
      <c r="D13612" s="53" t="s">
        <v>33872</v>
      </c>
    </row>
    <row r="13613" spans="1:4" ht="15" x14ac:dyDescent="0.25">
      <c r="A13613" s="53" t="s">
        <v>18065</v>
      </c>
      <c r="B13613" s="53">
        <v>60</v>
      </c>
      <c r="C13613" s="53" t="s">
        <v>33542</v>
      </c>
      <c r="D13613" s="53" t="s">
        <v>33872</v>
      </c>
    </row>
    <row r="13614" spans="1:4" ht="15" x14ac:dyDescent="0.25">
      <c r="A13614" s="53" t="s">
        <v>18066</v>
      </c>
      <c r="B13614" s="53">
        <v>10</v>
      </c>
      <c r="C13614" s="53" t="s">
        <v>33536</v>
      </c>
      <c r="D13614" s="53" t="s">
        <v>33872</v>
      </c>
    </row>
    <row r="13615" spans="1:4" ht="15" x14ac:dyDescent="0.25">
      <c r="A13615" s="53" t="s">
        <v>18067</v>
      </c>
      <c r="B13615" s="53">
        <v>100</v>
      </c>
      <c r="C13615" s="53" t="s">
        <v>33536</v>
      </c>
      <c r="D13615" s="53" t="s">
        <v>33872</v>
      </c>
    </row>
    <row r="13616" spans="1:4" ht="15" x14ac:dyDescent="0.25">
      <c r="A13616" s="53" t="s">
        <v>18068</v>
      </c>
      <c r="B13616" s="53">
        <v>110</v>
      </c>
      <c r="C13616" s="53" t="s">
        <v>33536</v>
      </c>
      <c r="D13616" s="53" t="s">
        <v>33872</v>
      </c>
    </row>
    <row r="13617" spans="1:4" ht="15" x14ac:dyDescent="0.25">
      <c r="A13617" s="53" t="s">
        <v>18069</v>
      </c>
      <c r="B13617" s="53">
        <v>0</v>
      </c>
      <c r="C13617" s="53" t="s">
        <v>33536</v>
      </c>
      <c r="D13617" s="53" t="s">
        <v>33872</v>
      </c>
    </row>
    <row r="13618" spans="1:4" ht="15" x14ac:dyDescent="0.25">
      <c r="A13618" s="53" t="s">
        <v>18070</v>
      </c>
      <c r="B13618" s="53">
        <v>20</v>
      </c>
      <c r="C13618" s="53" t="s">
        <v>33536</v>
      </c>
      <c r="D13618" s="53" t="s">
        <v>33872</v>
      </c>
    </row>
    <row r="13619" spans="1:4" ht="15" x14ac:dyDescent="0.25">
      <c r="A13619" s="53" t="s">
        <v>18071</v>
      </c>
      <c r="B13619" s="53">
        <v>30</v>
      </c>
      <c r="C13619" s="53" t="s">
        <v>33536</v>
      </c>
      <c r="D13619" s="53" t="s">
        <v>33872</v>
      </c>
    </row>
    <row r="13620" spans="1:4" ht="15" x14ac:dyDescent="0.25">
      <c r="A13620" s="53" t="s">
        <v>18072</v>
      </c>
      <c r="B13620" s="53">
        <v>40</v>
      </c>
      <c r="C13620" s="53" t="s">
        <v>33536</v>
      </c>
      <c r="D13620" s="53" t="s">
        <v>33872</v>
      </c>
    </row>
    <row r="13621" spans="1:4" ht="15" x14ac:dyDescent="0.25">
      <c r="A13621" s="53" t="s">
        <v>18073</v>
      </c>
      <c r="B13621" s="53">
        <v>50</v>
      </c>
      <c r="C13621" s="53" t="s">
        <v>33536</v>
      </c>
      <c r="D13621" s="53" t="s">
        <v>33872</v>
      </c>
    </row>
    <row r="13622" spans="1:4" ht="15" x14ac:dyDescent="0.25">
      <c r="A13622" s="53" t="s">
        <v>18074</v>
      </c>
      <c r="B13622" s="53">
        <v>60</v>
      </c>
      <c r="C13622" s="53" t="s">
        <v>33536</v>
      </c>
      <c r="D13622" s="53" t="s">
        <v>33872</v>
      </c>
    </row>
    <row r="13623" spans="1:4" ht="15" x14ac:dyDescent="0.25">
      <c r="A13623" s="53" t="s">
        <v>18075</v>
      </c>
      <c r="B13623" s="53">
        <v>70</v>
      </c>
      <c r="C13623" s="53" t="s">
        <v>33536</v>
      </c>
      <c r="D13623" s="53" t="s">
        <v>33872</v>
      </c>
    </row>
    <row r="13624" spans="1:4" ht="15" x14ac:dyDescent="0.25">
      <c r="A13624" s="53" t="s">
        <v>18076</v>
      </c>
      <c r="B13624" s="53">
        <v>80</v>
      </c>
      <c r="C13624" s="53" t="s">
        <v>33536</v>
      </c>
      <c r="D13624" s="53" t="s">
        <v>33872</v>
      </c>
    </row>
    <row r="13625" spans="1:4" ht="15" x14ac:dyDescent="0.25">
      <c r="A13625" s="53" t="s">
        <v>18077</v>
      </c>
      <c r="B13625" s="53">
        <v>90</v>
      </c>
      <c r="C13625" s="53" t="s">
        <v>33536</v>
      </c>
      <c r="D13625" s="53" t="s">
        <v>33872</v>
      </c>
    </row>
    <row r="13626" spans="1:4" ht="15" x14ac:dyDescent="0.25">
      <c r="A13626" s="53" t="s">
        <v>18078</v>
      </c>
      <c r="B13626" s="53">
        <v>10</v>
      </c>
      <c r="C13626" s="53" t="s">
        <v>33536</v>
      </c>
      <c r="D13626" s="53" t="s">
        <v>33872</v>
      </c>
    </row>
    <row r="13627" spans="1:4" ht="15" x14ac:dyDescent="0.25">
      <c r="A13627" s="53" t="s">
        <v>18079</v>
      </c>
      <c r="B13627" s="53">
        <v>100</v>
      </c>
      <c r="C13627" s="53" t="s">
        <v>33536</v>
      </c>
      <c r="D13627" s="53" t="s">
        <v>33872</v>
      </c>
    </row>
    <row r="13628" spans="1:4" ht="15" x14ac:dyDescent="0.25">
      <c r="A13628" s="53" t="s">
        <v>18080</v>
      </c>
      <c r="B13628" s="53">
        <v>110</v>
      </c>
      <c r="C13628" s="53" t="s">
        <v>33536</v>
      </c>
      <c r="D13628" s="53" t="s">
        <v>33872</v>
      </c>
    </row>
    <row r="13629" spans="1:4" ht="15" x14ac:dyDescent="0.25">
      <c r="A13629" s="53" t="s">
        <v>18081</v>
      </c>
      <c r="B13629" s="53">
        <v>0</v>
      </c>
      <c r="C13629" s="53" t="s">
        <v>33536</v>
      </c>
      <c r="D13629" s="53" t="s">
        <v>33872</v>
      </c>
    </row>
    <row r="13630" spans="1:4" ht="15" x14ac:dyDescent="0.25">
      <c r="A13630" s="53" t="s">
        <v>18082</v>
      </c>
      <c r="B13630" s="53">
        <v>20</v>
      </c>
      <c r="C13630" s="53" t="s">
        <v>33536</v>
      </c>
      <c r="D13630" s="53" t="s">
        <v>33872</v>
      </c>
    </row>
    <row r="13631" spans="1:4" ht="15" x14ac:dyDescent="0.25">
      <c r="A13631" s="53" t="s">
        <v>18083</v>
      </c>
      <c r="B13631" s="53">
        <v>30</v>
      </c>
      <c r="C13631" s="53" t="s">
        <v>33536</v>
      </c>
      <c r="D13631" s="53" t="s">
        <v>33872</v>
      </c>
    </row>
    <row r="13632" spans="1:4" ht="15" x14ac:dyDescent="0.25">
      <c r="A13632" s="53" t="s">
        <v>18084</v>
      </c>
      <c r="B13632" s="53">
        <v>40</v>
      </c>
      <c r="C13632" s="53" t="s">
        <v>33536</v>
      </c>
      <c r="D13632" s="53" t="s">
        <v>33872</v>
      </c>
    </row>
    <row r="13633" spans="1:4" ht="15" x14ac:dyDescent="0.25">
      <c r="A13633" s="53" t="s">
        <v>18085</v>
      </c>
      <c r="B13633" s="53">
        <v>50</v>
      </c>
      <c r="C13633" s="53" t="s">
        <v>33536</v>
      </c>
      <c r="D13633" s="53" t="s">
        <v>33872</v>
      </c>
    </row>
    <row r="13634" spans="1:4" ht="15" x14ac:dyDescent="0.25">
      <c r="A13634" s="53" t="s">
        <v>18086</v>
      </c>
      <c r="B13634" s="53">
        <v>60</v>
      </c>
      <c r="C13634" s="53" t="s">
        <v>33536</v>
      </c>
      <c r="D13634" s="53" t="s">
        <v>33872</v>
      </c>
    </row>
    <row r="13635" spans="1:4" ht="15" x14ac:dyDescent="0.25">
      <c r="A13635" s="53" t="s">
        <v>18087</v>
      </c>
      <c r="B13635" s="53">
        <v>70</v>
      </c>
      <c r="C13635" s="53" t="s">
        <v>33536</v>
      </c>
      <c r="D13635" s="53" t="s">
        <v>33872</v>
      </c>
    </row>
    <row r="13636" spans="1:4" ht="15" x14ac:dyDescent="0.25">
      <c r="A13636" s="53" t="s">
        <v>18088</v>
      </c>
      <c r="B13636" s="53">
        <v>80</v>
      </c>
      <c r="C13636" s="53" t="s">
        <v>33536</v>
      </c>
      <c r="D13636" s="53" t="s">
        <v>33872</v>
      </c>
    </row>
    <row r="13637" spans="1:4" ht="15" x14ac:dyDescent="0.25">
      <c r="A13637" s="53" t="s">
        <v>18089</v>
      </c>
      <c r="B13637" s="53">
        <v>90</v>
      </c>
      <c r="C13637" s="53" t="s">
        <v>33536</v>
      </c>
      <c r="D13637" s="53" t="s">
        <v>33872</v>
      </c>
    </row>
    <row r="13638" spans="1:4" ht="15" x14ac:dyDescent="0.25">
      <c r="A13638" s="53" t="s">
        <v>18090</v>
      </c>
      <c r="B13638" s="53">
        <v>40</v>
      </c>
      <c r="C13638" s="53" t="s">
        <v>33536</v>
      </c>
      <c r="D13638" s="53" t="s">
        <v>33872</v>
      </c>
    </row>
    <row r="13639" spans="1:4" ht="15" x14ac:dyDescent="0.25">
      <c r="A13639" s="53" t="s">
        <v>18091</v>
      </c>
      <c r="B13639" s="53">
        <v>40</v>
      </c>
      <c r="C13639" s="53" t="s">
        <v>33536</v>
      </c>
      <c r="D13639" s="53" t="s">
        <v>33872</v>
      </c>
    </row>
    <row r="13640" spans="1:4" ht="15" x14ac:dyDescent="0.25">
      <c r="A13640" s="53" t="s">
        <v>18092</v>
      </c>
      <c r="B13640" s="53">
        <v>40</v>
      </c>
      <c r="C13640" s="53" t="s">
        <v>33536</v>
      </c>
      <c r="D13640" s="53" t="s">
        <v>33872</v>
      </c>
    </row>
    <row r="13641" spans="1:4" ht="15" x14ac:dyDescent="0.25">
      <c r="A13641" s="53" t="s">
        <v>18093</v>
      </c>
      <c r="B13641" s="53">
        <v>30</v>
      </c>
      <c r="C13641" s="53" t="s">
        <v>33562</v>
      </c>
      <c r="D13641" s="53" t="s">
        <v>33873</v>
      </c>
    </row>
    <row r="13642" spans="1:4" ht="15" x14ac:dyDescent="0.25">
      <c r="A13642" s="53" t="s">
        <v>18094</v>
      </c>
      <c r="B13642" s="53">
        <v>30</v>
      </c>
      <c r="C13642" s="53" t="s">
        <v>33562</v>
      </c>
      <c r="D13642" s="53" t="s">
        <v>33873</v>
      </c>
    </row>
    <row r="13643" spans="1:4" ht="15" x14ac:dyDescent="0.25">
      <c r="A13643" s="53" t="s">
        <v>18095</v>
      </c>
      <c r="B13643" s="53">
        <v>30</v>
      </c>
      <c r="C13643" s="53" t="s">
        <v>33562</v>
      </c>
      <c r="D13643" s="53" t="s">
        <v>33873</v>
      </c>
    </row>
    <row r="13644" spans="1:4" ht="15" x14ac:dyDescent="0.25">
      <c r="A13644" s="53" t="s">
        <v>18096</v>
      </c>
      <c r="B13644" s="53">
        <v>30</v>
      </c>
      <c r="C13644" s="53" t="s">
        <v>33562</v>
      </c>
      <c r="D13644" s="53" t="s">
        <v>33873</v>
      </c>
    </row>
    <row r="13645" spans="1:4" ht="15" x14ac:dyDescent="0.25">
      <c r="A13645" s="53" t="s">
        <v>18097</v>
      </c>
      <c r="B13645" s="53">
        <v>20</v>
      </c>
      <c r="C13645" s="53" t="s">
        <v>33536</v>
      </c>
      <c r="D13645" s="53" t="s">
        <v>33873</v>
      </c>
    </row>
    <row r="13646" spans="1:4" ht="15" x14ac:dyDescent="0.25">
      <c r="A13646" s="53" t="s">
        <v>18098</v>
      </c>
      <c r="B13646" s="53">
        <v>20</v>
      </c>
      <c r="C13646" s="53" t="s">
        <v>33536</v>
      </c>
      <c r="D13646" s="53" t="s">
        <v>33873</v>
      </c>
    </row>
    <row r="13647" spans="1:4" ht="15" x14ac:dyDescent="0.25">
      <c r="A13647" s="53" t="s">
        <v>18099</v>
      </c>
      <c r="B13647" s="53">
        <v>20</v>
      </c>
      <c r="C13647" s="53" t="s">
        <v>33536</v>
      </c>
      <c r="D13647" s="53" t="s">
        <v>33873</v>
      </c>
    </row>
    <row r="13648" spans="1:4" ht="15" x14ac:dyDescent="0.25">
      <c r="A13648" s="53" t="s">
        <v>18100</v>
      </c>
      <c r="B13648" s="53">
        <v>20</v>
      </c>
      <c r="C13648" s="53" t="s">
        <v>33536</v>
      </c>
      <c r="D13648" s="53" t="s">
        <v>33873</v>
      </c>
    </row>
    <row r="13649" spans="1:4" ht="15" x14ac:dyDescent="0.25">
      <c r="A13649" s="53" t="s">
        <v>18101</v>
      </c>
      <c r="B13649" s="53">
        <v>20</v>
      </c>
      <c r="C13649" s="53" t="s">
        <v>33536</v>
      </c>
      <c r="D13649" s="53" t="s">
        <v>33873</v>
      </c>
    </row>
    <row r="13650" spans="1:4" ht="15" x14ac:dyDescent="0.25">
      <c r="A13650" s="53" t="s">
        <v>18102</v>
      </c>
      <c r="B13650" s="53">
        <v>20</v>
      </c>
      <c r="C13650" s="53" t="s">
        <v>33536</v>
      </c>
      <c r="D13650" s="53" t="s">
        <v>33873</v>
      </c>
    </row>
    <row r="13651" spans="1:4" ht="15" x14ac:dyDescent="0.25">
      <c r="A13651" s="53" t="s">
        <v>33166</v>
      </c>
      <c r="B13651" s="53">
        <v>20</v>
      </c>
      <c r="C13651" s="53" t="s">
        <v>33536</v>
      </c>
      <c r="D13651" s="53" t="s">
        <v>33873</v>
      </c>
    </row>
    <row r="13652" spans="1:4" ht="15" x14ac:dyDescent="0.25">
      <c r="A13652" s="53" t="s">
        <v>33167</v>
      </c>
      <c r="B13652" s="53">
        <v>20</v>
      </c>
      <c r="C13652" s="53" t="s">
        <v>33536</v>
      </c>
      <c r="D13652" s="53" t="s">
        <v>33873</v>
      </c>
    </row>
    <row r="13653" spans="1:4" ht="15" x14ac:dyDescent="0.25">
      <c r="A13653" s="53" t="s">
        <v>33168</v>
      </c>
      <c r="B13653" s="53">
        <v>20</v>
      </c>
      <c r="C13653" s="53" t="s">
        <v>33536</v>
      </c>
      <c r="D13653" s="53" t="s">
        <v>33873</v>
      </c>
    </row>
    <row r="13654" spans="1:4" ht="15" x14ac:dyDescent="0.25">
      <c r="A13654" s="53" t="s">
        <v>33169</v>
      </c>
      <c r="B13654" s="53">
        <v>20</v>
      </c>
      <c r="C13654" s="53" t="s">
        <v>33536</v>
      </c>
      <c r="D13654" s="53" t="s">
        <v>33873</v>
      </c>
    </row>
    <row r="13655" spans="1:4" ht="15" x14ac:dyDescent="0.25">
      <c r="A13655" s="53" t="s">
        <v>33170</v>
      </c>
      <c r="B13655" s="53">
        <v>20</v>
      </c>
      <c r="C13655" s="53" t="s">
        <v>33536</v>
      </c>
      <c r="D13655" s="53" t="s">
        <v>33873</v>
      </c>
    </row>
    <row r="13656" spans="1:4" ht="15" x14ac:dyDescent="0.25">
      <c r="A13656" s="53" t="s">
        <v>33171</v>
      </c>
      <c r="B13656" s="53">
        <v>20</v>
      </c>
      <c r="C13656" s="53" t="s">
        <v>33536</v>
      </c>
      <c r="D13656" s="53" t="s">
        <v>33873</v>
      </c>
    </row>
    <row r="13657" spans="1:4" ht="15" x14ac:dyDescent="0.25">
      <c r="A13657" s="53" t="s">
        <v>18103</v>
      </c>
      <c r="B13657" s="53">
        <v>15</v>
      </c>
      <c r="C13657" s="53" t="s">
        <v>33562</v>
      </c>
      <c r="D13657" s="53" t="s">
        <v>33873</v>
      </c>
    </row>
    <row r="13658" spans="1:4" ht="15" x14ac:dyDescent="0.25">
      <c r="A13658" s="53" t="s">
        <v>18104</v>
      </c>
      <c r="B13658" s="53">
        <v>30</v>
      </c>
      <c r="C13658" s="53" t="s">
        <v>33562</v>
      </c>
      <c r="D13658" s="53" t="s">
        <v>33873</v>
      </c>
    </row>
    <row r="13659" spans="1:4" ht="15" x14ac:dyDescent="0.25">
      <c r="A13659" s="53" t="s">
        <v>18105</v>
      </c>
      <c r="B13659" s="53">
        <v>30</v>
      </c>
      <c r="C13659" s="53" t="s">
        <v>33562</v>
      </c>
      <c r="D13659" s="53" t="s">
        <v>33873</v>
      </c>
    </row>
    <row r="13660" spans="1:4" ht="15" x14ac:dyDescent="0.25">
      <c r="A13660" s="53" t="s">
        <v>18106</v>
      </c>
      <c r="B13660" s="53">
        <v>45</v>
      </c>
      <c r="C13660" s="53" t="s">
        <v>33562</v>
      </c>
      <c r="D13660" s="53" t="s">
        <v>33873</v>
      </c>
    </row>
    <row r="13661" spans="1:4" ht="15" x14ac:dyDescent="0.25">
      <c r="A13661" s="53" t="s">
        <v>18107</v>
      </c>
      <c r="B13661" s="53">
        <v>20</v>
      </c>
      <c r="C13661" s="53" t="s">
        <v>33536</v>
      </c>
      <c r="D13661" s="53" t="s">
        <v>33873</v>
      </c>
    </row>
    <row r="13662" spans="1:4" ht="15" x14ac:dyDescent="0.25">
      <c r="A13662" s="53" t="s">
        <v>18108</v>
      </c>
      <c r="B13662" s="53">
        <v>20</v>
      </c>
      <c r="C13662" s="53" t="s">
        <v>33536</v>
      </c>
      <c r="D13662" s="53" t="s">
        <v>33873</v>
      </c>
    </row>
    <row r="13663" spans="1:4" ht="15" x14ac:dyDescent="0.25">
      <c r="A13663" s="53" t="s">
        <v>18109</v>
      </c>
      <c r="B13663" s="53">
        <v>20</v>
      </c>
      <c r="C13663" s="53" t="s">
        <v>33536</v>
      </c>
      <c r="D13663" s="53" t="s">
        <v>33873</v>
      </c>
    </row>
    <row r="13664" spans="1:4" ht="15" x14ac:dyDescent="0.25">
      <c r="A13664" s="53" t="s">
        <v>18110</v>
      </c>
      <c r="B13664" s="53">
        <v>20</v>
      </c>
      <c r="C13664" s="53" t="s">
        <v>33536</v>
      </c>
      <c r="D13664" s="53" t="s">
        <v>33873</v>
      </c>
    </row>
    <row r="13665" spans="1:4" ht="15" x14ac:dyDescent="0.25">
      <c r="A13665" s="53" t="s">
        <v>18111</v>
      </c>
      <c r="B13665" s="53">
        <v>20</v>
      </c>
      <c r="C13665" s="53" t="s">
        <v>33536</v>
      </c>
      <c r="D13665" s="53" t="s">
        <v>33873</v>
      </c>
    </row>
    <row r="13666" spans="1:4" ht="15" x14ac:dyDescent="0.25">
      <c r="A13666" s="53" t="s">
        <v>18112</v>
      </c>
      <c r="B13666" s="53">
        <v>20</v>
      </c>
      <c r="C13666" s="53" t="s">
        <v>33536</v>
      </c>
      <c r="D13666" s="53" t="s">
        <v>33873</v>
      </c>
    </row>
    <row r="13667" spans="1:4" ht="15" x14ac:dyDescent="0.25">
      <c r="A13667" s="53" t="s">
        <v>33172</v>
      </c>
      <c r="B13667" s="53">
        <v>20</v>
      </c>
      <c r="C13667" s="53" t="s">
        <v>33536</v>
      </c>
      <c r="D13667" s="53" t="s">
        <v>33873</v>
      </c>
    </row>
    <row r="13668" spans="1:4" ht="15" x14ac:dyDescent="0.25">
      <c r="A13668" s="53" t="s">
        <v>33173</v>
      </c>
      <c r="B13668" s="53">
        <v>20</v>
      </c>
      <c r="C13668" s="53" t="s">
        <v>33536</v>
      </c>
      <c r="D13668" s="53" t="s">
        <v>33873</v>
      </c>
    </row>
    <row r="13669" spans="1:4" ht="15" x14ac:dyDescent="0.25">
      <c r="A13669" s="53" t="s">
        <v>33174</v>
      </c>
      <c r="B13669" s="53">
        <v>20</v>
      </c>
      <c r="C13669" s="53" t="s">
        <v>33536</v>
      </c>
      <c r="D13669" s="53" t="s">
        <v>33873</v>
      </c>
    </row>
    <row r="13670" spans="1:4" ht="15" x14ac:dyDescent="0.25">
      <c r="A13670" s="53" t="s">
        <v>33175</v>
      </c>
      <c r="B13670" s="53">
        <v>20</v>
      </c>
      <c r="C13670" s="53" t="s">
        <v>33536</v>
      </c>
      <c r="D13670" s="53" t="s">
        <v>33873</v>
      </c>
    </row>
    <row r="13671" spans="1:4" ht="15" x14ac:dyDescent="0.25">
      <c r="A13671" s="53" t="s">
        <v>33176</v>
      </c>
      <c r="B13671" s="53">
        <v>20</v>
      </c>
      <c r="C13671" s="53" t="s">
        <v>33536</v>
      </c>
      <c r="D13671" s="53" t="s">
        <v>33873</v>
      </c>
    </row>
    <row r="13672" spans="1:4" ht="15" x14ac:dyDescent="0.25">
      <c r="A13672" s="53" t="s">
        <v>33177</v>
      </c>
      <c r="B13672" s="53">
        <v>20</v>
      </c>
      <c r="C13672" s="53" t="s">
        <v>33536</v>
      </c>
      <c r="D13672" s="53" t="s">
        <v>33873</v>
      </c>
    </row>
    <row r="13673" spans="1:4" ht="15" x14ac:dyDescent="0.25">
      <c r="A13673" s="53" t="s">
        <v>33687</v>
      </c>
      <c r="B13673" s="53">
        <v>30</v>
      </c>
      <c r="C13673" s="53" t="s">
        <v>33536</v>
      </c>
      <c r="D13673" s="53" t="s">
        <v>33873</v>
      </c>
    </row>
    <row r="13674" spans="1:4" ht="15" x14ac:dyDescent="0.25">
      <c r="A13674" s="53" t="s">
        <v>33688</v>
      </c>
      <c r="B13674" s="53">
        <v>30</v>
      </c>
      <c r="C13674" s="53" t="s">
        <v>33536</v>
      </c>
      <c r="D13674" s="53" t="s">
        <v>33873</v>
      </c>
    </row>
    <row r="13675" spans="1:4" ht="15" x14ac:dyDescent="0.25">
      <c r="A13675" s="53" t="s">
        <v>33689</v>
      </c>
      <c r="B13675" s="53">
        <v>30</v>
      </c>
      <c r="C13675" s="53" t="s">
        <v>33536</v>
      </c>
      <c r="D13675" s="53" t="s">
        <v>33873</v>
      </c>
    </row>
    <row r="13676" spans="1:4" ht="15" x14ac:dyDescent="0.25">
      <c r="A13676" s="53" t="s">
        <v>33690</v>
      </c>
      <c r="B13676" s="53">
        <v>30</v>
      </c>
      <c r="C13676" s="53" t="s">
        <v>33536</v>
      </c>
      <c r="D13676" s="53" t="s">
        <v>33873</v>
      </c>
    </row>
    <row r="13677" spans="1:4" ht="15" x14ac:dyDescent="0.25">
      <c r="A13677" s="53" t="s">
        <v>18113</v>
      </c>
      <c r="B13677" s="53">
        <v>20</v>
      </c>
      <c r="C13677" s="53" t="s">
        <v>33536</v>
      </c>
      <c r="D13677" s="53" t="s">
        <v>33873</v>
      </c>
    </row>
    <row r="13678" spans="1:4" ht="15" x14ac:dyDescent="0.25">
      <c r="A13678" s="53" t="s">
        <v>18114</v>
      </c>
      <c r="B13678" s="53">
        <v>20</v>
      </c>
      <c r="C13678" s="53" t="s">
        <v>33536</v>
      </c>
      <c r="D13678" s="53" t="s">
        <v>33873</v>
      </c>
    </row>
    <row r="13679" spans="1:4" ht="15" x14ac:dyDescent="0.25">
      <c r="A13679" s="53" t="s">
        <v>18115</v>
      </c>
      <c r="B13679" s="53">
        <v>20</v>
      </c>
      <c r="C13679" s="53" t="s">
        <v>33536</v>
      </c>
      <c r="D13679" s="53" t="s">
        <v>33873</v>
      </c>
    </row>
    <row r="13680" spans="1:4" ht="15" x14ac:dyDescent="0.25">
      <c r="A13680" s="53" t="s">
        <v>18116</v>
      </c>
      <c r="B13680" s="53">
        <v>30</v>
      </c>
      <c r="C13680" s="53" t="s">
        <v>33536</v>
      </c>
      <c r="D13680" s="53" t="s">
        <v>33873</v>
      </c>
    </row>
    <row r="13681" spans="1:4" ht="15" x14ac:dyDescent="0.25">
      <c r="A13681" s="53" t="s">
        <v>18117</v>
      </c>
      <c r="B13681" s="53">
        <v>30</v>
      </c>
      <c r="C13681" s="53" t="s">
        <v>33536</v>
      </c>
      <c r="D13681" s="53" t="s">
        <v>33873</v>
      </c>
    </row>
    <row r="13682" spans="1:4" ht="15" x14ac:dyDescent="0.25">
      <c r="A13682" s="53" t="s">
        <v>18118</v>
      </c>
      <c r="B13682" s="53">
        <v>60</v>
      </c>
      <c r="C13682" s="53" t="s">
        <v>33536</v>
      </c>
      <c r="D13682" s="53" t="s">
        <v>33873</v>
      </c>
    </row>
    <row r="13683" spans="1:4" ht="15" x14ac:dyDescent="0.25">
      <c r="A13683" s="53" t="s">
        <v>18119</v>
      </c>
      <c r="B13683" s="53">
        <v>30</v>
      </c>
      <c r="C13683" s="53" t="s">
        <v>33536</v>
      </c>
      <c r="D13683" s="53" t="s">
        <v>33873</v>
      </c>
    </row>
    <row r="13684" spans="1:4" ht="15" x14ac:dyDescent="0.25">
      <c r="A13684" s="53" t="s">
        <v>18120</v>
      </c>
      <c r="B13684" s="53">
        <v>30</v>
      </c>
      <c r="C13684" s="53" t="s">
        <v>33536</v>
      </c>
      <c r="D13684" s="53" t="s">
        <v>33873</v>
      </c>
    </row>
    <row r="13685" spans="1:4" ht="15" x14ac:dyDescent="0.25">
      <c r="A13685" s="53" t="s">
        <v>18121</v>
      </c>
      <c r="B13685" s="53">
        <v>20</v>
      </c>
      <c r="C13685" s="53" t="s">
        <v>33536</v>
      </c>
      <c r="D13685" s="53" t="s">
        <v>33873</v>
      </c>
    </row>
    <row r="13686" spans="1:4" ht="15" x14ac:dyDescent="0.25">
      <c r="A13686" s="53" t="s">
        <v>18122</v>
      </c>
      <c r="B13686" s="53">
        <v>20</v>
      </c>
      <c r="C13686" s="53" t="s">
        <v>33536</v>
      </c>
      <c r="D13686" s="53" t="s">
        <v>33873</v>
      </c>
    </row>
    <row r="13687" spans="1:4" ht="15" x14ac:dyDescent="0.25">
      <c r="A13687" s="53" t="s">
        <v>18123</v>
      </c>
      <c r="B13687" s="53">
        <v>20</v>
      </c>
      <c r="C13687" s="53" t="s">
        <v>33536</v>
      </c>
      <c r="D13687" s="53" t="s">
        <v>33873</v>
      </c>
    </row>
    <row r="13688" spans="1:4" ht="15" x14ac:dyDescent="0.25">
      <c r="A13688" s="53" t="s">
        <v>33691</v>
      </c>
      <c r="B13688" s="53">
        <v>30</v>
      </c>
      <c r="C13688" s="53" t="s">
        <v>33536</v>
      </c>
      <c r="D13688" s="53" t="s">
        <v>33873</v>
      </c>
    </row>
    <row r="13689" spans="1:4" ht="15" x14ac:dyDescent="0.25">
      <c r="A13689" s="53" t="s">
        <v>33692</v>
      </c>
      <c r="B13689" s="53">
        <v>30</v>
      </c>
      <c r="C13689" s="53" t="s">
        <v>33536</v>
      </c>
      <c r="D13689" s="53" t="s">
        <v>33873</v>
      </c>
    </row>
    <row r="13690" spans="1:4" ht="15" x14ac:dyDescent="0.25">
      <c r="A13690" s="53" t="s">
        <v>33693</v>
      </c>
      <c r="B13690" s="53">
        <v>30</v>
      </c>
      <c r="C13690" s="53" t="s">
        <v>33536</v>
      </c>
      <c r="D13690" s="53" t="s">
        <v>33873</v>
      </c>
    </row>
    <row r="13691" spans="1:4" ht="15" x14ac:dyDescent="0.25">
      <c r="A13691" s="53" t="s">
        <v>33694</v>
      </c>
      <c r="B13691" s="53">
        <v>30</v>
      </c>
      <c r="C13691" s="53" t="s">
        <v>33536</v>
      </c>
      <c r="D13691" s="53" t="s">
        <v>33873</v>
      </c>
    </row>
    <row r="13692" spans="1:4" ht="15" x14ac:dyDescent="0.25">
      <c r="A13692" s="53" t="s">
        <v>18124</v>
      </c>
      <c r="B13692" s="53">
        <v>0</v>
      </c>
      <c r="C13692" s="53" t="s">
        <v>33536</v>
      </c>
      <c r="D13692" s="53" t="s">
        <v>33872</v>
      </c>
    </row>
    <row r="13693" spans="1:4" ht="15" x14ac:dyDescent="0.25">
      <c r="A13693" s="53" t="s">
        <v>18125</v>
      </c>
      <c r="B13693" s="53">
        <v>0</v>
      </c>
      <c r="C13693" s="53" t="s">
        <v>33536</v>
      </c>
      <c r="D13693" s="53" t="s">
        <v>33872</v>
      </c>
    </row>
    <row r="13694" spans="1:4" ht="15" x14ac:dyDescent="0.25">
      <c r="A13694" s="53" t="s">
        <v>18126</v>
      </c>
      <c r="B13694" s="53">
        <v>0</v>
      </c>
      <c r="C13694" s="53" t="s">
        <v>33536</v>
      </c>
      <c r="D13694" s="53" t="s">
        <v>33872</v>
      </c>
    </row>
    <row r="13695" spans="1:4" ht="15" x14ac:dyDescent="0.25">
      <c r="A13695" s="53" t="s">
        <v>18127</v>
      </c>
      <c r="B13695" s="53">
        <v>0</v>
      </c>
      <c r="C13695" s="53" t="s">
        <v>33536</v>
      </c>
      <c r="D13695" s="53" t="s">
        <v>33872</v>
      </c>
    </row>
    <row r="13696" spans="1:4" ht="15" x14ac:dyDescent="0.25">
      <c r="A13696" s="53" t="s">
        <v>18128</v>
      </c>
      <c r="B13696" s="53">
        <v>0</v>
      </c>
      <c r="C13696" s="53" t="s">
        <v>33536</v>
      </c>
      <c r="D13696" s="53" t="s">
        <v>33872</v>
      </c>
    </row>
    <row r="13697" spans="1:4" ht="15" x14ac:dyDescent="0.25">
      <c r="A13697" s="53" t="s">
        <v>18129</v>
      </c>
      <c r="B13697" s="53">
        <v>0</v>
      </c>
      <c r="C13697" s="53" t="s">
        <v>33536</v>
      </c>
      <c r="D13697" s="53" t="s">
        <v>33872</v>
      </c>
    </row>
    <row r="13698" spans="1:4" ht="15" x14ac:dyDescent="0.25">
      <c r="A13698" s="53" t="s">
        <v>18130</v>
      </c>
      <c r="B13698" s="53">
        <v>0</v>
      </c>
      <c r="C13698" s="53" t="s">
        <v>33536</v>
      </c>
      <c r="D13698" s="53" t="s">
        <v>33872</v>
      </c>
    </row>
    <row r="13699" spans="1:4" ht="15" x14ac:dyDescent="0.25">
      <c r="A13699" s="53" t="s">
        <v>18131</v>
      </c>
      <c r="B13699" s="53">
        <v>0</v>
      </c>
      <c r="C13699" s="53" t="s">
        <v>33536</v>
      </c>
      <c r="D13699" s="53" t="s">
        <v>33872</v>
      </c>
    </row>
    <row r="13700" spans="1:4" ht="15" x14ac:dyDescent="0.25">
      <c r="A13700" s="53" t="s">
        <v>18132</v>
      </c>
      <c r="B13700" s="53">
        <v>0</v>
      </c>
      <c r="C13700" s="53" t="s">
        <v>33536</v>
      </c>
      <c r="D13700" s="53" t="s">
        <v>33872</v>
      </c>
    </row>
    <row r="13701" spans="1:4" ht="15" x14ac:dyDescent="0.25">
      <c r="A13701" s="53" t="s">
        <v>18133</v>
      </c>
      <c r="B13701" s="53">
        <v>0</v>
      </c>
      <c r="C13701" s="53" t="s">
        <v>33536</v>
      </c>
      <c r="D13701" s="53" t="s">
        <v>33872</v>
      </c>
    </row>
    <row r="13702" spans="1:4" ht="15" x14ac:dyDescent="0.25">
      <c r="A13702" s="53" t="s">
        <v>18134</v>
      </c>
      <c r="B13702" s="53">
        <v>0</v>
      </c>
      <c r="C13702" s="53" t="s">
        <v>33536</v>
      </c>
      <c r="D13702" s="53" t="s">
        <v>33872</v>
      </c>
    </row>
    <row r="13703" spans="1:4" ht="15" x14ac:dyDescent="0.25">
      <c r="A13703" s="53" t="s">
        <v>18135</v>
      </c>
      <c r="B13703" s="53">
        <v>0</v>
      </c>
      <c r="C13703" s="53" t="s">
        <v>33536</v>
      </c>
      <c r="D13703" s="53" t="s">
        <v>33872</v>
      </c>
    </row>
    <row r="13704" spans="1:4" ht="15" x14ac:dyDescent="0.25">
      <c r="A13704" s="53" t="s">
        <v>18136</v>
      </c>
      <c r="B13704" s="53">
        <v>0</v>
      </c>
      <c r="C13704" s="53" t="s">
        <v>33536</v>
      </c>
      <c r="D13704" s="53" t="s">
        <v>33872</v>
      </c>
    </row>
    <row r="13705" spans="1:4" ht="15" x14ac:dyDescent="0.25">
      <c r="A13705" s="53" t="s">
        <v>18137</v>
      </c>
      <c r="B13705" s="53">
        <v>0</v>
      </c>
      <c r="C13705" s="53" t="s">
        <v>33536</v>
      </c>
      <c r="D13705" s="53" t="s">
        <v>33872</v>
      </c>
    </row>
    <row r="13706" spans="1:4" ht="15" x14ac:dyDescent="0.25">
      <c r="A13706" s="53" t="s">
        <v>18138</v>
      </c>
      <c r="B13706" s="53">
        <v>0</v>
      </c>
      <c r="C13706" s="53" t="s">
        <v>33536</v>
      </c>
      <c r="D13706" s="53" t="s">
        <v>33872</v>
      </c>
    </row>
    <row r="13707" spans="1:4" ht="15" x14ac:dyDescent="0.25">
      <c r="A13707" s="53" t="s">
        <v>18139</v>
      </c>
      <c r="B13707" s="53">
        <v>0</v>
      </c>
      <c r="C13707" s="53" t="s">
        <v>33536</v>
      </c>
      <c r="D13707" s="53" t="s">
        <v>33872</v>
      </c>
    </row>
    <row r="13708" spans="1:4" ht="15" x14ac:dyDescent="0.25">
      <c r="A13708" s="53" t="s">
        <v>18140</v>
      </c>
      <c r="B13708" s="53">
        <v>0</v>
      </c>
      <c r="C13708" s="53" t="s">
        <v>33536</v>
      </c>
      <c r="D13708" s="53" t="s">
        <v>33872</v>
      </c>
    </row>
    <row r="13709" spans="1:4" ht="15" x14ac:dyDescent="0.25">
      <c r="A13709" s="53" t="s">
        <v>18141</v>
      </c>
      <c r="B13709" s="53">
        <v>0</v>
      </c>
      <c r="C13709" s="53" t="s">
        <v>33536</v>
      </c>
      <c r="D13709" s="53" t="s">
        <v>33872</v>
      </c>
    </row>
    <row r="13710" spans="1:4" ht="15" x14ac:dyDescent="0.25">
      <c r="A13710" s="53" t="s">
        <v>18142</v>
      </c>
      <c r="B13710" s="53">
        <v>0</v>
      </c>
      <c r="C13710" s="53" t="s">
        <v>33536</v>
      </c>
      <c r="D13710" s="53" t="s">
        <v>33872</v>
      </c>
    </row>
    <row r="13711" spans="1:4" ht="15" x14ac:dyDescent="0.25">
      <c r="A13711" s="53" t="s">
        <v>18143</v>
      </c>
      <c r="B13711" s="53">
        <v>0</v>
      </c>
      <c r="C13711" s="53" t="s">
        <v>33536</v>
      </c>
      <c r="D13711" s="53" t="s">
        <v>33872</v>
      </c>
    </row>
    <row r="13712" spans="1:4" ht="15" x14ac:dyDescent="0.25">
      <c r="A13712" s="53" t="s">
        <v>18144</v>
      </c>
      <c r="B13712" s="53">
        <v>0</v>
      </c>
      <c r="C13712" s="53" t="s">
        <v>33536</v>
      </c>
      <c r="D13712" s="53" t="s">
        <v>33872</v>
      </c>
    </row>
    <row r="13713" spans="1:4" ht="15" x14ac:dyDescent="0.25">
      <c r="A13713" s="53" t="s">
        <v>18145</v>
      </c>
      <c r="B13713" s="53">
        <v>0</v>
      </c>
      <c r="C13713" s="53" t="s">
        <v>33536</v>
      </c>
      <c r="D13713" s="53" t="s">
        <v>33872</v>
      </c>
    </row>
    <row r="13714" spans="1:4" ht="15" x14ac:dyDescent="0.25">
      <c r="A13714" s="53" t="s">
        <v>18146</v>
      </c>
      <c r="B13714" s="53">
        <v>0</v>
      </c>
      <c r="C13714" s="53" t="s">
        <v>33536</v>
      </c>
      <c r="D13714" s="53" t="s">
        <v>33872</v>
      </c>
    </row>
    <row r="13715" spans="1:4" ht="15" x14ac:dyDescent="0.25">
      <c r="A13715" s="53" t="s">
        <v>18147</v>
      </c>
      <c r="B13715" s="53">
        <v>0</v>
      </c>
      <c r="C13715" s="53" t="s">
        <v>33536</v>
      </c>
      <c r="D13715" s="53" t="s">
        <v>33872</v>
      </c>
    </row>
    <row r="13716" spans="1:4" ht="15" x14ac:dyDescent="0.25">
      <c r="A13716" s="53" t="s">
        <v>18148</v>
      </c>
      <c r="B13716" s="53">
        <v>0</v>
      </c>
      <c r="C13716" s="53" t="s">
        <v>33536</v>
      </c>
      <c r="D13716" s="53" t="s">
        <v>33872</v>
      </c>
    </row>
    <row r="13717" spans="1:4" ht="15" x14ac:dyDescent="0.25">
      <c r="A13717" s="53" t="s">
        <v>18149</v>
      </c>
      <c r="B13717" s="53">
        <v>0</v>
      </c>
      <c r="C13717" s="53" t="s">
        <v>33536</v>
      </c>
      <c r="D13717" s="53" t="s">
        <v>33872</v>
      </c>
    </row>
    <row r="13718" spans="1:4" ht="15" x14ac:dyDescent="0.25">
      <c r="A13718" s="53" t="s">
        <v>18150</v>
      </c>
      <c r="B13718" s="53">
        <v>0</v>
      </c>
      <c r="C13718" s="53" t="s">
        <v>33536</v>
      </c>
      <c r="D13718" s="53" t="s">
        <v>33872</v>
      </c>
    </row>
    <row r="13719" spans="1:4" ht="15" x14ac:dyDescent="0.25">
      <c r="A13719" s="53" t="s">
        <v>18151</v>
      </c>
      <c r="B13719" s="53">
        <v>0</v>
      </c>
      <c r="C13719" s="53" t="s">
        <v>33536</v>
      </c>
      <c r="D13719" s="53" t="s">
        <v>33872</v>
      </c>
    </row>
    <row r="13720" spans="1:4" ht="15" x14ac:dyDescent="0.25">
      <c r="A13720" s="53" t="s">
        <v>18152</v>
      </c>
      <c r="B13720" s="53">
        <v>0</v>
      </c>
      <c r="C13720" s="53" t="s">
        <v>33536</v>
      </c>
      <c r="D13720" s="53" t="s">
        <v>33872</v>
      </c>
    </row>
    <row r="13721" spans="1:4" ht="15" x14ac:dyDescent="0.25">
      <c r="A13721" s="53" t="s">
        <v>18153</v>
      </c>
      <c r="B13721" s="53">
        <v>0</v>
      </c>
      <c r="C13721" s="53" t="s">
        <v>33536</v>
      </c>
      <c r="D13721" s="53" t="s">
        <v>33872</v>
      </c>
    </row>
    <row r="13722" spans="1:4" ht="15" x14ac:dyDescent="0.25">
      <c r="A13722" s="53" t="s">
        <v>18154</v>
      </c>
      <c r="B13722" s="53">
        <v>0</v>
      </c>
      <c r="C13722" s="53" t="s">
        <v>33536</v>
      </c>
      <c r="D13722" s="53" t="s">
        <v>33872</v>
      </c>
    </row>
    <row r="13723" spans="1:4" ht="15" x14ac:dyDescent="0.25">
      <c r="A13723" s="53" t="s">
        <v>18155</v>
      </c>
      <c r="B13723" s="53">
        <v>0</v>
      </c>
      <c r="C13723" s="53" t="s">
        <v>33536</v>
      </c>
      <c r="D13723" s="53" t="s">
        <v>33872</v>
      </c>
    </row>
    <row r="13724" spans="1:4" ht="15" x14ac:dyDescent="0.25">
      <c r="A13724" s="53" t="s">
        <v>18156</v>
      </c>
      <c r="B13724" s="53">
        <v>0</v>
      </c>
      <c r="C13724" s="53" t="s">
        <v>33536</v>
      </c>
      <c r="D13724" s="53" t="s">
        <v>33872</v>
      </c>
    </row>
    <row r="13725" spans="1:4" ht="15" x14ac:dyDescent="0.25">
      <c r="A13725" s="53" t="s">
        <v>18157</v>
      </c>
      <c r="B13725" s="53">
        <v>0</v>
      </c>
      <c r="C13725" s="53" t="s">
        <v>33536</v>
      </c>
      <c r="D13725" s="53" t="s">
        <v>33872</v>
      </c>
    </row>
    <row r="13726" spans="1:4" ht="15" x14ac:dyDescent="0.25">
      <c r="A13726" s="53" t="s">
        <v>18158</v>
      </c>
      <c r="B13726" s="53">
        <v>0</v>
      </c>
      <c r="C13726" s="53" t="s">
        <v>33536</v>
      </c>
      <c r="D13726" s="53" t="s">
        <v>33872</v>
      </c>
    </row>
    <row r="13727" spans="1:4" ht="15" x14ac:dyDescent="0.25">
      <c r="A13727" s="53" t="s">
        <v>18159</v>
      </c>
      <c r="B13727" s="53">
        <v>0</v>
      </c>
      <c r="C13727" s="53" t="s">
        <v>33536</v>
      </c>
      <c r="D13727" s="53" t="s">
        <v>33872</v>
      </c>
    </row>
    <row r="13728" spans="1:4" ht="15" x14ac:dyDescent="0.25">
      <c r="A13728" s="53" t="s">
        <v>18160</v>
      </c>
      <c r="B13728" s="53">
        <v>0</v>
      </c>
      <c r="C13728" s="53" t="s">
        <v>33536</v>
      </c>
      <c r="D13728" s="53" t="s">
        <v>33872</v>
      </c>
    </row>
    <row r="13729" spans="1:4" ht="15" x14ac:dyDescent="0.25">
      <c r="A13729" s="53" t="s">
        <v>18161</v>
      </c>
      <c r="B13729" s="53">
        <v>0</v>
      </c>
      <c r="C13729" s="53" t="s">
        <v>33536</v>
      </c>
      <c r="D13729" s="53" t="s">
        <v>33872</v>
      </c>
    </row>
    <row r="13730" spans="1:4" ht="15" x14ac:dyDescent="0.25">
      <c r="A13730" s="53" t="s">
        <v>18162</v>
      </c>
      <c r="B13730" s="53">
        <v>0</v>
      </c>
      <c r="C13730" s="53" t="s">
        <v>33536</v>
      </c>
      <c r="D13730" s="53" t="s">
        <v>33872</v>
      </c>
    </row>
    <row r="13731" spans="1:4" ht="15" x14ac:dyDescent="0.25">
      <c r="A13731" s="53" t="s">
        <v>18163</v>
      </c>
      <c r="B13731" s="53">
        <v>0</v>
      </c>
      <c r="C13731" s="53" t="s">
        <v>33536</v>
      </c>
      <c r="D13731" s="53" t="s">
        <v>33872</v>
      </c>
    </row>
    <row r="13732" spans="1:4" ht="15" x14ac:dyDescent="0.25">
      <c r="A13732" s="53" t="s">
        <v>18164</v>
      </c>
      <c r="B13732" s="53">
        <v>0</v>
      </c>
      <c r="C13732" s="53" t="s">
        <v>33536</v>
      </c>
      <c r="D13732" s="53" t="s">
        <v>33872</v>
      </c>
    </row>
    <row r="13733" spans="1:4" ht="15" x14ac:dyDescent="0.25">
      <c r="A13733" s="53" t="s">
        <v>18165</v>
      </c>
      <c r="B13733" s="53">
        <v>0</v>
      </c>
      <c r="C13733" s="53" t="s">
        <v>33536</v>
      </c>
      <c r="D13733" s="53" t="s">
        <v>33872</v>
      </c>
    </row>
    <row r="13734" spans="1:4" ht="15" x14ac:dyDescent="0.25">
      <c r="A13734" s="53" t="s">
        <v>18166</v>
      </c>
      <c r="B13734" s="53">
        <v>0</v>
      </c>
      <c r="C13734" s="53" t="s">
        <v>33536</v>
      </c>
      <c r="D13734" s="53" t="s">
        <v>33872</v>
      </c>
    </row>
    <row r="13735" spans="1:4" ht="15" x14ac:dyDescent="0.25">
      <c r="A13735" s="53" t="s">
        <v>18167</v>
      </c>
      <c r="B13735" s="53">
        <v>0</v>
      </c>
      <c r="C13735" s="53" t="s">
        <v>33536</v>
      </c>
      <c r="D13735" s="53" t="s">
        <v>33872</v>
      </c>
    </row>
    <row r="13736" spans="1:4" ht="15" x14ac:dyDescent="0.25">
      <c r="A13736" s="53" t="s">
        <v>18168</v>
      </c>
      <c r="B13736" s="53">
        <v>0</v>
      </c>
      <c r="C13736" s="53" t="s">
        <v>33536</v>
      </c>
      <c r="D13736" s="53" t="s">
        <v>33872</v>
      </c>
    </row>
    <row r="13737" spans="1:4" ht="15" x14ac:dyDescent="0.25">
      <c r="A13737" s="53" t="s">
        <v>18169</v>
      </c>
      <c r="B13737" s="53">
        <v>0</v>
      </c>
      <c r="C13737" s="53" t="s">
        <v>33536</v>
      </c>
      <c r="D13737" s="53" t="s">
        <v>33872</v>
      </c>
    </row>
    <row r="13738" spans="1:4" ht="15" x14ac:dyDescent="0.25">
      <c r="A13738" s="53" t="s">
        <v>18170</v>
      </c>
      <c r="B13738" s="53">
        <v>0</v>
      </c>
      <c r="C13738" s="53" t="s">
        <v>33536</v>
      </c>
      <c r="D13738" s="53" t="s">
        <v>33872</v>
      </c>
    </row>
    <row r="13739" spans="1:4" ht="15" x14ac:dyDescent="0.25">
      <c r="A13739" s="53" t="s">
        <v>18171</v>
      </c>
      <c r="B13739" s="53">
        <v>0</v>
      </c>
      <c r="C13739" s="53" t="s">
        <v>33536</v>
      </c>
      <c r="D13739" s="53" t="s">
        <v>33872</v>
      </c>
    </row>
    <row r="13740" spans="1:4" ht="15" x14ac:dyDescent="0.25">
      <c r="A13740" s="53" t="s">
        <v>18172</v>
      </c>
      <c r="B13740" s="53">
        <v>0</v>
      </c>
      <c r="C13740" s="53" t="s">
        <v>33536</v>
      </c>
      <c r="D13740" s="53" t="s">
        <v>33872</v>
      </c>
    </row>
    <row r="13741" spans="1:4" ht="15" x14ac:dyDescent="0.25">
      <c r="A13741" s="53" t="s">
        <v>18173</v>
      </c>
      <c r="B13741" s="53">
        <v>0</v>
      </c>
      <c r="C13741" s="53" t="s">
        <v>33536</v>
      </c>
      <c r="D13741" s="53" t="s">
        <v>33872</v>
      </c>
    </row>
    <row r="13742" spans="1:4" ht="15" x14ac:dyDescent="0.25">
      <c r="A13742" s="53" t="s">
        <v>18174</v>
      </c>
      <c r="B13742" s="53">
        <v>0</v>
      </c>
      <c r="C13742" s="53" t="s">
        <v>33536</v>
      </c>
      <c r="D13742" s="53" t="s">
        <v>33872</v>
      </c>
    </row>
    <row r="13743" spans="1:4" ht="15" x14ac:dyDescent="0.25">
      <c r="A13743" s="53" t="s">
        <v>18175</v>
      </c>
      <c r="B13743" s="53">
        <v>0</v>
      </c>
      <c r="C13743" s="53" t="s">
        <v>33536</v>
      </c>
      <c r="D13743" s="53" t="s">
        <v>33872</v>
      </c>
    </row>
    <row r="13744" spans="1:4" ht="15" x14ac:dyDescent="0.25">
      <c r="A13744" s="53" t="s">
        <v>18176</v>
      </c>
      <c r="B13744" s="53">
        <v>0</v>
      </c>
      <c r="C13744" s="53" t="s">
        <v>33536</v>
      </c>
      <c r="D13744" s="53" t="s">
        <v>33872</v>
      </c>
    </row>
    <row r="13745" spans="1:4" ht="15" x14ac:dyDescent="0.25">
      <c r="A13745" s="53" t="s">
        <v>18177</v>
      </c>
      <c r="B13745" s="53">
        <v>0</v>
      </c>
      <c r="C13745" s="53" t="s">
        <v>33536</v>
      </c>
      <c r="D13745" s="53" t="s">
        <v>33872</v>
      </c>
    </row>
    <row r="13746" spans="1:4" ht="15" x14ac:dyDescent="0.25">
      <c r="A13746" s="53" t="s">
        <v>18178</v>
      </c>
      <c r="B13746" s="53">
        <v>0</v>
      </c>
      <c r="C13746" s="53" t="s">
        <v>33536</v>
      </c>
      <c r="D13746" s="53" t="s">
        <v>33872</v>
      </c>
    </row>
    <row r="13747" spans="1:4" ht="15" x14ac:dyDescent="0.25">
      <c r="A13747" s="53" t="s">
        <v>18179</v>
      </c>
      <c r="B13747" s="53">
        <v>0</v>
      </c>
      <c r="C13747" s="53" t="s">
        <v>33536</v>
      </c>
      <c r="D13747" s="53" t="s">
        <v>33872</v>
      </c>
    </row>
    <row r="13748" spans="1:4" ht="15" x14ac:dyDescent="0.25">
      <c r="A13748" s="53" t="s">
        <v>18180</v>
      </c>
      <c r="B13748" s="53">
        <v>0</v>
      </c>
      <c r="C13748" s="53" t="s">
        <v>33536</v>
      </c>
      <c r="D13748" s="53" t="s">
        <v>33872</v>
      </c>
    </row>
    <row r="13749" spans="1:4" ht="15" x14ac:dyDescent="0.25">
      <c r="A13749" s="53" t="s">
        <v>18181</v>
      </c>
      <c r="B13749" s="53">
        <v>0</v>
      </c>
      <c r="C13749" s="53" t="s">
        <v>33536</v>
      </c>
      <c r="D13749" s="53" t="s">
        <v>33872</v>
      </c>
    </row>
    <row r="13750" spans="1:4" ht="15" x14ac:dyDescent="0.25">
      <c r="A13750" s="53" t="s">
        <v>18182</v>
      </c>
      <c r="B13750" s="53">
        <v>0</v>
      </c>
      <c r="C13750" s="53" t="s">
        <v>33536</v>
      </c>
      <c r="D13750" s="53" t="s">
        <v>33872</v>
      </c>
    </row>
    <row r="13751" spans="1:4" ht="15" x14ac:dyDescent="0.25">
      <c r="A13751" s="53" t="s">
        <v>18183</v>
      </c>
      <c r="B13751" s="53">
        <v>0</v>
      </c>
      <c r="C13751" s="53" t="s">
        <v>33536</v>
      </c>
      <c r="D13751" s="53" t="s">
        <v>33872</v>
      </c>
    </row>
    <row r="13752" spans="1:4" ht="15" x14ac:dyDescent="0.25">
      <c r="A13752" s="53" t="s">
        <v>18184</v>
      </c>
      <c r="B13752" s="53">
        <v>0</v>
      </c>
      <c r="C13752" s="53" t="s">
        <v>33536</v>
      </c>
      <c r="D13752" s="53" t="s">
        <v>33872</v>
      </c>
    </row>
    <row r="13753" spans="1:4" ht="15" x14ac:dyDescent="0.25">
      <c r="A13753" s="53" t="s">
        <v>18185</v>
      </c>
      <c r="B13753" s="53">
        <v>10</v>
      </c>
      <c r="C13753" s="53" t="s">
        <v>33536</v>
      </c>
      <c r="D13753" s="53" t="s">
        <v>33872</v>
      </c>
    </row>
    <row r="13754" spans="1:4" ht="15" x14ac:dyDescent="0.25">
      <c r="A13754" s="53" t="s">
        <v>18186</v>
      </c>
      <c r="B13754" s="53">
        <v>100</v>
      </c>
      <c r="C13754" s="53" t="s">
        <v>33536</v>
      </c>
      <c r="D13754" s="53" t="s">
        <v>33872</v>
      </c>
    </row>
    <row r="13755" spans="1:4" ht="15" x14ac:dyDescent="0.25">
      <c r="A13755" s="53" t="s">
        <v>18187</v>
      </c>
      <c r="B13755" s="53">
        <v>110</v>
      </c>
      <c r="C13755" s="53" t="s">
        <v>33536</v>
      </c>
      <c r="D13755" s="53" t="s">
        <v>33872</v>
      </c>
    </row>
    <row r="13756" spans="1:4" ht="15" x14ac:dyDescent="0.25">
      <c r="A13756" s="53" t="s">
        <v>18188</v>
      </c>
      <c r="B13756" s="53">
        <v>120</v>
      </c>
      <c r="C13756" s="53" t="s">
        <v>33536</v>
      </c>
      <c r="D13756" s="53" t="s">
        <v>33872</v>
      </c>
    </row>
    <row r="13757" spans="1:4" ht="15" x14ac:dyDescent="0.25">
      <c r="A13757" s="53" t="s">
        <v>18189</v>
      </c>
      <c r="B13757" s="53">
        <v>20</v>
      </c>
      <c r="C13757" s="53" t="s">
        <v>33536</v>
      </c>
      <c r="D13757" s="53" t="s">
        <v>33872</v>
      </c>
    </row>
    <row r="13758" spans="1:4" ht="15" x14ac:dyDescent="0.25">
      <c r="A13758" s="53" t="s">
        <v>18190</v>
      </c>
      <c r="B13758" s="53">
        <v>30</v>
      </c>
      <c r="C13758" s="53" t="s">
        <v>33536</v>
      </c>
      <c r="D13758" s="53" t="s">
        <v>33872</v>
      </c>
    </row>
    <row r="13759" spans="1:4" ht="15" x14ac:dyDescent="0.25">
      <c r="A13759" s="53" t="s">
        <v>18191</v>
      </c>
      <c r="B13759" s="53">
        <v>40</v>
      </c>
      <c r="C13759" s="53" t="s">
        <v>33536</v>
      </c>
      <c r="D13759" s="53" t="s">
        <v>33872</v>
      </c>
    </row>
    <row r="13760" spans="1:4" ht="15" x14ac:dyDescent="0.25">
      <c r="A13760" s="53" t="s">
        <v>18192</v>
      </c>
      <c r="B13760" s="53">
        <v>45</v>
      </c>
      <c r="C13760" s="53" t="s">
        <v>33536</v>
      </c>
      <c r="D13760" s="53" t="s">
        <v>33872</v>
      </c>
    </row>
    <row r="13761" spans="1:4" ht="15" x14ac:dyDescent="0.25">
      <c r="A13761" s="53" t="s">
        <v>18193</v>
      </c>
      <c r="B13761" s="53">
        <v>50</v>
      </c>
      <c r="C13761" s="53" t="s">
        <v>33536</v>
      </c>
      <c r="D13761" s="53" t="s">
        <v>33872</v>
      </c>
    </row>
    <row r="13762" spans="1:4" ht="15" x14ac:dyDescent="0.25">
      <c r="A13762" s="53" t="s">
        <v>18194</v>
      </c>
      <c r="B13762" s="53">
        <v>60</v>
      </c>
      <c r="C13762" s="53" t="s">
        <v>33536</v>
      </c>
      <c r="D13762" s="53" t="s">
        <v>33872</v>
      </c>
    </row>
    <row r="13763" spans="1:4" ht="15" x14ac:dyDescent="0.25">
      <c r="A13763" s="53" t="s">
        <v>18195</v>
      </c>
      <c r="B13763" s="53">
        <v>70</v>
      </c>
      <c r="C13763" s="53" t="s">
        <v>33536</v>
      </c>
      <c r="D13763" s="53" t="s">
        <v>33872</v>
      </c>
    </row>
    <row r="13764" spans="1:4" ht="15" x14ac:dyDescent="0.25">
      <c r="A13764" s="53" t="s">
        <v>18196</v>
      </c>
      <c r="B13764" s="53">
        <v>80</v>
      </c>
      <c r="C13764" s="53" t="s">
        <v>33536</v>
      </c>
      <c r="D13764" s="53" t="s">
        <v>33872</v>
      </c>
    </row>
    <row r="13765" spans="1:4" ht="15" x14ac:dyDescent="0.25">
      <c r="A13765" s="53" t="s">
        <v>18197</v>
      </c>
      <c r="B13765" s="53">
        <v>90</v>
      </c>
      <c r="C13765" s="53" t="s">
        <v>33536</v>
      </c>
      <c r="D13765" s="53" t="s">
        <v>33872</v>
      </c>
    </row>
    <row r="13766" spans="1:4" ht="15" x14ac:dyDescent="0.25">
      <c r="A13766" s="53" t="s">
        <v>18198</v>
      </c>
      <c r="B13766" s="53">
        <v>10</v>
      </c>
      <c r="C13766" s="53" t="s">
        <v>33536</v>
      </c>
      <c r="D13766" s="53" t="s">
        <v>33872</v>
      </c>
    </row>
    <row r="13767" spans="1:4" ht="15" x14ac:dyDescent="0.25">
      <c r="A13767" s="53" t="s">
        <v>18199</v>
      </c>
      <c r="B13767" s="53">
        <v>100</v>
      </c>
      <c r="C13767" s="53" t="s">
        <v>33536</v>
      </c>
      <c r="D13767" s="53" t="s">
        <v>33872</v>
      </c>
    </row>
    <row r="13768" spans="1:4" ht="15" x14ac:dyDescent="0.25">
      <c r="A13768" s="53" t="s">
        <v>18200</v>
      </c>
      <c r="B13768" s="53">
        <v>110</v>
      </c>
      <c r="C13768" s="53" t="s">
        <v>33536</v>
      </c>
      <c r="D13768" s="53" t="s">
        <v>33872</v>
      </c>
    </row>
    <row r="13769" spans="1:4" ht="15" x14ac:dyDescent="0.25">
      <c r="A13769" s="53" t="s">
        <v>18201</v>
      </c>
      <c r="B13769" s="53">
        <v>120</v>
      </c>
      <c r="C13769" s="53" t="s">
        <v>33536</v>
      </c>
      <c r="D13769" s="53" t="s">
        <v>33872</v>
      </c>
    </row>
    <row r="13770" spans="1:4" ht="15" x14ac:dyDescent="0.25">
      <c r="A13770" s="53" t="s">
        <v>18202</v>
      </c>
      <c r="B13770" s="53">
        <v>20</v>
      </c>
      <c r="C13770" s="53" t="s">
        <v>33536</v>
      </c>
      <c r="D13770" s="53" t="s">
        <v>33872</v>
      </c>
    </row>
    <row r="13771" spans="1:4" ht="15" x14ac:dyDescent="0.25">
      <c r="A13771" s="53" t="s">
        <v>18203</v>
      </c>
      <c r="B13771" s="53">
        <v>30</v>
      </c>
      <c r="C13771" s="53" t="s">
        <v>33536</v>
      </c>
      <c r="D13771" s="53" t="s">
        <v>33872</v>
      </c>
    </row>
    <row r="13772" spans="1:4" ht="15" x14ac:dyDescent="0.25">
      <c r="A13772" s="53" t="s">
        <v>18204</v>
      </c>
      <c r="B13772" s="53">
        <v>40</v>
      </c>
      <c r="C13772" s="53" t="s">
        <v>33536</v>
      </c>
      <c r="D13772" s="53" t="s">
        <v>33872</v>
      </c>
    </row>
    <row r="13773" spans="1:4" ht="15" x14ac:dyDescent="0.25">
      <c r="A13773" s="53" t="s">
        <v>18205</v>
      </c>
      <c r="B13773" s="53">
        <v>50</v>
      </c>
      <c r="C13773" s="53" t="s">
        <v>33536</v>
      </c>
      <c r="D13773" s="53" t="s">
        <v>33872</v>
      </c>
    </row>
    <row r="13774" spans="1:4" ht="15" x14ac:dyDescent="0.25">
      <c r="A13774" s="53" t="s">
        <v>18206</v>
      </c>
      <c r="B13774" s="53">
        <v>60</v>
      </c>
      <c r="C13774" s="53" t="s">
        <v>33536</v>
      </c>
      <c r="D13774" s="53" t="s">
        <v>33872</v>
      </c>
    </row>
    <row r="13775" spans="1:4" ht="15" x14ac:dyDescent="0.25">
      <c r="A13775" s="53" t="s">
        <v>18207</v>
      </c>
      <c r="B13775" s="53">
        <v>70</v>
      </c>
      <c r="C13775" s="53" t="s">
        <v>33536</v>
      </c>
      <c r="D13775" s="53" t="s">
        <v>33872</v>
      </c>
    </row>
    <row r="13776" spans="1:4" ht="15" x14ac:dyDescent="0.25">
      <c r="A13776" s="53" t="s">
        <v>18208</v>
      </c>
      <c r="B13776" s="53">
        <v>80</v>
      </c>
      <c r="C13776" s="53" t="s">
        <v>33536</v>
      </c>
      <c r="D13776" s="53" t="s">
        <v>33872</v>
      </c>
    </row>
    <row r="13777" spans="1:4" ht="15" x14ac:dyDescent="0.25">
      <c r="A13777" s="53" t="s">
        <v>18209</v>
      </c>
      <c r="B13777" s="53">
        <v>90</v>
      </c>
      <c r="C13777" s="53" t="s">
        <v>33536</v>
      </c>
      <c r="D13777" s="53" t="s">
        <v>33872</v>
      </c>
    </row>
    <row r="13778" spans="1:4" ht="15" x14ac:dyDescent="0.25">
      <c r="A13778" s="53" t="s">
        <v>18210</v>
      </c>
      <c r="B13778" s="53">
        <v>30</v>
      </c>
      <c r="C13778" s="53" t="s">
        <v>33536</v>
      </c>
      <c r="D13778" s="53" t="s">
        <v>33872</v>
      </c>
    </row>
    <row r="13779" spans="1:4" ht="15" x14ac:dyDescent="0.25">
      <c r="A13779" s="53" t="s">
        <v>18211</v>
      </c>
      <c r="B13779" s="53">
        <v>15</v>
      </c>
      <c r="C13779" s="53" t="s">
        <v>33536</v>
      </c>
      <c r="D13779" s="53" t="s">
        <v>33872</v>
      </c>
    </row>
    <row r="13780" spans="1:4" ht="15" x14ac:dyDescent="0.25">
      <c r="A13780" s="53" t="s">
        <v>18212</v>
      </c>
      <c r="B13780" s="53">
        <v>0</v>
      </c>
      <c r="C13780" s="53" t="s">
        <v>33537</v>
      </c>
      <c r="D13780" s="53" t="s">
        <v>33873</v>
      </c>
    </row>
    <row r="13781" spans="1:4" ht="15" x14ac:dyDescent="0.25">
      <c r="A13781" s="53" t="s">
        <v>18213</v>
      </c>
      <c r="B13781" s="53">
        <v>0</v>
      </c>
      <c r="C13781" s="53" t="s">
        <v>33537</v>
      </c>
      <c r="D13781" s="53" t="s">
        <v>33872</v>
      </c>
    </row>
    <row r="13782" spans="1:4" ht="15" x14ac:dyDescent="0.25">
      <c r="A13782" s="53" t="s">
        <v>18214</v>
      </c>
      <c r="B13782" s="53">
        <v>0</v>
      </c>
      <c r="C13782" s="53" t="s">
        <v>33539</v>
      </c>
      <c r="D13782" s="53" t="s">
        <v>33873</v>
      </c>
    </row>
    <row r="13783" spans="1:4" ht="15" x14ac:dyDescent="0.25">
      <c r="A13783" s="53" t="s">
        <v>18215</v>
      </c>
      <c r="B13783" s="53">
        <v>0</v>
      </c>
      <c r="C13783" s="53" t="s">
        <v>33539</v>
      </c>
      <c r="D13783" s="53" t="s">
        <v>33872</v>
      </c>
    </row>
    <row r="13784" spans="1:4" ht="15" x14ac:dyDescent="0.25">
      <c r="A13784" s="53" t="s">
        <v>18216</v>
      </c>
      <c r="B13784" s="53">
        <v>0</v>
      </c>
      <c r="C13784" s="53" t="s">
        <v>33539</v>
      </c>
      <c r="D13784" s="53" t="s">
        <v>33873</v>
      </c>
    </row>
    <row r="13785" spans="1:4" ht="15" x14ac:dyDescent="0.25">
      <c r="A13785" s="53" t="s">
        <v>18217</v>
      </c>
      <c r="B13785" s="53">
        <v>0</v>
      </c>
      <c r="C13785" s="53" t="s">
        <v>33539</v>
      </c>
      <c r="D13785" s="53" t="s">
        <v>33873</v>
      </c>
    </row>
    <row r="13786" spans="1:4" ht="15" x14ac:dyDescent="0.25">
      <c r="A13786" s="53" t="s">
        <v>18218</v>
      </c>
      <c r="B13786" s="53">
        <v>0</v>
      </c>
      <c r="C13786" s="53" t="s">
        <v>33537</v>
      </c>
      <c r="D13786" s="53" t="s">
        <v>33872</v>
      </c>
    </row>
    <row r="13787" spans="1:4" ht="15" x14ac:dyDescent="0.25">
      <c r="A13787" s="53" t="s">
        <v>18219</v>
      </c>
      <c r="B13787" s="53">
        <v>15</v>
      </c>
      <c r="C13787" s="53" t="s">
        <v>33536</v>
      </c>
      <c r="D13787" s="53" t="s">
        <v>33872</v>
      </c>
    </row>
    <row r="13788" spans="1:4" ht="15" x14ac:dyDescent="0.25">
      <c r="A13788" s="53" t="s">
        <v>18220</v>
      </c>
      <c r="B13788" s="53">
        <v>15</v>
      </c>
      <c r="C13788" s="53" t="s">
        <v>33536</v>
      </c>
      <c r="D13788" s="53" t="s">
        <v>33872</v>
      </c>
    </row>
    <row r="13789" spans="1:4" ht="15" x14ac:dyDescent="0.25">
      <c r="A13789" s="53" t="s">
        <v>18221</v>
      </c>
      <c r="B13789" s="53">
        <v>15</v>
      </c>
      <c r="C13789" s="53" t="s">
        <v>33558</v>
      </c>
      <c r="D13789" s="53" t="s">
        <v>33872</v>
      </c>
    </row>
    <row r="13790" spans="1:4" ht="15" x14ac:dyDescent="0.25">
      <c r="A13790" s="53" t="s">
        <v>18222</v>
      </c>
      <c r="B13790" s="53">
        <v>15</v>
      </c>
      <c r="C13790" s="53" t="s">
        <v>33558</v>
      </c>
      <c r="D13790" s="53" t="s">
        <v>33872</v>
      </c>
    </row>
    <row r="13791" spans="1:4" ht="15" x14ac:dyDescent="0.25">
      <c r="A13791" s="53" t="s">
        <v>18223</v>
      </c>
      <c r="B13791" s="53">
        <v>30</v>
      </c>
      <c r="C13791" s="53" t="s">
        <v>33558</v>
      </c>
      <c r="D13791" s="53" t="s">
        <v>33872</v>
      </c>
    </row>
    <row r="13792" spans="1:4" ht="15" x14ac:dyDescent="0.25">
      <c r="A13792" s="53" t="s">
        <v>18224</v>
      </c>
      <c r="B13792" s="53">
        <v>30</v>
      </c>
      <c r="C13792" s="53" t="s">
        <v>33558</v>
      </c>
      <c r="D13792" s="53" t="s">
        <v>33872</v>
      </c>
    </row>
    <row r="13793" spans="1:4" ht="15" x14ac:dyDescent="0.25">
      <c r="A13793" s="53" t="s">
        <v>18225</v>
      </c>
      <c r="B13793" s="53">
        <v>0</v>
      </c>
      <c r="C13793" s="53" t="s">
        <v>33537</v>
      </c>
      <c r="D13793" s="53" t="s">
        <v>33872</v>
      </c>
    </row>
    <row r="13794" spans="1:4" ht="15" x14ac:dyDescent="0.25">
      <c r="A13794" s="53" t="s">
        <v>18226</v>
      </c>
      <c r="B13794" s="53">
        <v>0</v>
      </c>
      <c r="C13794" s="53" t="s">
        <v>33537</v>
      </c>
      <c r="D13794" s="53" t="s">
        <v>33872</v>
      </c>
    </row>
    <row r="13795" spans="1:4" ht="15" x14ac:dyDescent="0.25">
      <c r="A13795" s="53" t="s">
        <v>18227</v>
      </c>
      <c r="B13795" s="53">
        <v>0</v>
      </c>
      <c r="C13795" s="53" t="s">
        <v>33537</v>
      </c>
      <c r="D13795" s="53" t="s">
        <v>33872</v>
      </c>
    </row>
    <row r="13796" spans="1:4" ht="15" x14ac:dyDescent="0.25">
      <c r="A13796" s="53" t="s">
        <v>18228</v>
      </c>
      <c r="B13796" s="53">
        <v>0</v>
      </c>
      <c r="C13796" s="53" t="s">
        <v>33539</v>
      </c>
      <c r="D13796" s="53" t="s">
        <v>33873</v>
      </c>
    </row>
    <row r="13797" spans="1:4" ht="15" x14ac:dyDescent="0.25">
      <c r="A13797" s="53" t="s">
        <v>18229</v>
      </c>
      <c r="B13797" s="53">
        <v>0</v>
      </c>
      <c r="C13797" s="53" t="s">
        <v>33539</v>
      </c>
      <c r="D13797" s="53" t="s">
        <v>33873</v>
      </c>
    </row>
    <row r="13798" spans="1:4" ht="15" x14ac:dyDescent="0.25">
      <c r="A13798" s="53" t="s">
        <v>18230</v>
      </c>
      <c r="B13798" s="53">
        <v>0</v>
      </c>
      <c r="C13798" s="53" t="s">
        <v>33537</v>
      </c>
      <c r="D13798" s="53" t="s">
        <v>33873</v>
      </c>
    </row>
    <row r="13799" spans="1:4" ht="15" x14ac:dyDescent="0.25">
      <c r="A13799" s="53" t="s">
        <v>18231</v>
      </c>
      <c r="B13799" s="53">
        <v>120</v>
      </c>
      <c r="C13799" s="53" t="s">
        <v>33551</v>
      </c>
      <c r="D13799" s="53" t="s">
        <v>33872</v>
      </c>
    </row>
    <row r="13800" spans="1:4" ht="15" x14ac:dyDescent="0.25">
      <c r="A13800" s="53" t="s">
        <v>18232</v>
      </c>
      <c r="B13800" s="53">
        <v>120</v>
      </c>
      <c r="C13800" s="53" t="s">
        <v>33551</v>
      </c>
      <c r="D13800" s="53" t="s">
        <v>33872</v>
      </c>
    </row>
    <row r="13801" spans="1:4" ht="15" x14ac:dyDescent="0.25">
      <c r="A13801" s="53" t="s">
        <v>18233</v>
      </c>
      <c r="B13801" s="53">
        <v>0</v>
      </c>
      <c r="C13801" s="53" t="s">
        <v>33537</v>
      </c>
      <c r="D13801" s="53" t="s">
        <v>33872</v>
      </c>
    </row>
    <row r="13802" spans="1:4" ht="15" x14ac:dyDescent="0.25">
      <c r="A13802" s="53" t="s">
        <v>18234</v>
      </c>
      <c r="B13802" s="53">
        <v>60</v>
      </c>
      <c r="C13802" s="53" t="s">
        <v>33536</v>
      </c>
      <c r="D13802" s="53" t="s">
        <v>33872</v>
      </c>
    </row>
    <row r="13803" spans="1:4" ht="15" x14ac:dyDescent="0.25">
      <c r="A13803" s="53" t="s">
        <v>18235</v>
      </c>
      <c r="B13803" s="53">
        <v>120</v>
      </c>
      <c r="C13803" s="53" t="s">
        <v>33549</v>
      </c>
      <c r="D13803" s="53" t="s">
        <v>33872</v>
      </c>
    </row>
    <row r="13804" spans="1:4" ht="15" x14ac:dyDescent="0.25">
      <c r="A13804" s="53" t="s">
        <v>18236</v>
      </c>
      <c r="B13804" s="53">
        <v>120</v>
      </c>
      <c r="C13804" s="53" t="s">
        <v>33551</v>
      </c>
      <c r="D13804" s="53" t="s">
        <v>33872</v>
      </c>
    </row>
    <row r="13805" spans="1:4" ht="15" x14ac:dyDescent="0.25">
      <c r="A13805" s="53" t="s">
        <v>18237</v>
      </c>
      <c r="B13805" s="53">
        <v>0</v>
      </c>
      <c r="C13805" s="53" t="s">
        <v>33537</v>
      </c>
      <c r="D13805" s="53" t="s">
        <v>33872</v>
      </c>
    </row>
    <row r="13806" spans="1:4" ht="15" x14ac:dyDescent="0.25">
      <c r="A13806" s="53" t="s">
        <v>18238</v>
      </c>
      <c r="B13806" s="53">
        <v>60</v>
      </c>
      <c r="C13806" s="53" t="s">
        <v>33552</v>
      </c>
      <c r="D13806" s="53" t="s">
        <v>33872</v>
      </c>
    </row>
    <row r="13807" spans="1:4" ht="15" x14ac:dyDescent="0.25">
      <c r="A13807" s="53" t="s">
        <v>18239</v>
      </c>
      <c r="B13807" s="53">
        <v>120</v>
      </c>
      <c r="C13807" s="53" t="s">
        <v>33593</v>
      </c>
      <c r="D13807" s="53" t="s">
        <v>33872</v>
      </c>
    </row>
    <row r="13808" spans="1:4" ht="15" x14ac:dyDescent="0.25">
      <c r="A13808" s="53" t="s">
        <v>18240</v>
      </c>
      <c r="B13808" s="53">
        <v>120</v>
      </c>
      <c r="C13808" s="53" t="s">
        <v>33593</v>
      </c>
      <c r="D13808" s="53" t="s">
        <v>33872</v>
      </c>
    </row>
    <row r="13809" spans="1:4" ht="15" x14ac:dyDescent="0.25">
      <c r="A13809" s="53" t="s">
        <v>18241</v>
      </c>
      <c r="B13809" s="53">
        <v>0</v>
      </c>
      <c r="C13809" s="53" t="s">
        <v>33537</v>
      </c>
      <c r="D13809" s="53" t="s">
        <v>33872</v>
      </c>
    </row>
    <row r="13810" spans="1:4" ht="15" x14ac:dyDescent="0.25">
      <c r="A13810" s="53" t="s">
        <v>18242</v>
      </c>
      <c r="B13810" s="53">
        <v>120</v>
      </c>
      <c r="C13810" s="53" t="s">
        <v>33573</v>
      </c>
      <c r="D13810" s="53" t="s">
        <v>33872</v>
      </c>
    </row>
    <row r="13811" spans="1:4" ht="15" x14ac:dyDescent="0.25">
      <c r="A13811" s="53" t="s">
        <v>18243</v>
      </c>
      <c r="B13811" s="53">
        <v>120</v>
      </c>
      <c r="C13811" s="53" t="s">
        <v>33573</v>
      </c>
      <c r="D13811" s="53" t="s">
        <v>33872</v>
      </c>
    </row>
    <row r="13812" spans="1:4" ht="15" x14ac:dyDescent="0.25">
      <c r="A13812" s="53" t="s">
        <v>18244</v>
      </c>
      <c r="B13812" s="53">
        <v>30</v>
      </c>
      <c r="C13812" s="53" t="s">
        <v>33536</v>
      </c>
      <c r="D13812" s="53" t="s">
        <v>33872</v>
      </c>
    </row>
    <row r="13813" spans="1:4" ht="15" x14ac:dyDescent="0.25">
      <c r="A13813" s="53" t="s">
        <v>18245</v>
      </c>
      <c r="B13813" s="53">
        <v>30</v>
      </c>
      <c r="C13813" s="53" t="s">
        <v>33536</v>
      </c>
      <c r="D13813" s="53" t="s">
        <v>33872</v>
      </c>
    </row>
    <row r="13814" spans="1:4" ht="15" x14ac:dyDescent="0.25">
      <c r="A13814" s="53" t="s">
        <v>18246</v>
      </c>
      <c r="B13814" s="53">
        <v>15</v>
      </c>
      <c r="C13814" s="53" t="s">
        <v>33536</v>
      </c>
      <c r="D13814" s="53" t="s">
        <v>33873</v>
      </c>
    </row>
    <row r="13815" spans="1:4" ht="15" x14ac:dyDescent="0.25">
      <c r="A13815" s="53" t="s">
        <v>18247</v>
      </c>
      <c r="B13815" s="53">
        <v>30</v>
      </c>
      <c r="C13815" s="53" t="s">
        <v>33536</v>
      </c>
      <c r="D13815" s="53" t="s">
        <v>33873</v>
      </c>
    </row>
    <row r="13816" spans="1:4" ht="15" x14ac:dyDescent="0.25">
      <c r="A13816" s="53" t="s">
        <v>18248</v>
      </c>
      <c r="B13816" s="53">
        <v>0</v>
      </c>
      <c r="C13816" s="53" t="s">
        <v>33539</v>
      </c>
      <c r="D13816" s="53" t="s">
        <v>33873</v>
      </c>
    </row>
    <row r="13817" spans="1:4" ht="15" x14ac:dyDescent="0.25">
      <c r="A13817" s="53" t="s">
        <v>18249</v>
      </c>
      <c r="B13817" s="53">
        <v>0</v>
      </c>
      <c r="C13817" s="53" t="s">
        <v>33539</v>
      </c>
      <c r="D13817" s="53" t="s">
        <v>33873</v>
      </c>
    </row>
    <row r="13818" spans="1:4" ht="15" x14ac:dyDescent="0.25">
      <c r="A13818" s="53" t="s">
        <v>18250</v>
      </c>
      <c r="B13818" s="53">
        <v>0</v>
      </c>
      <c r="C13818" s="53" t="s">
        <v>33537</v>
      </c>
      <c r="D13818" s="53" t="s">
        <v>33873</v>
      </c>
    </row>
    <row r="13819" spans="1:4" ht="15" x14ac:dyDescent="0.25">
      <c r="A13819" s="53" t="s">
        <v>18251</v>
      </c>
      <c r="B13819" s="53">
        <v>0</v>
      </c>
      <c r="C13819" s="53" t="s">
        <v>33539</v>
      </c>
      <c r="D13819" s="53" t="s">
        <v>33872</v>
      </c>
    </row>
    <row r="13820" spans="1:4" ht="15" x14ac:dyDescent="0.25">
      <c r="A13820" s="53" t="s">
        <v>18252</v>
      </c>
      <c r="B13820" s="53">
        <v>15</v>
      </c>
      <c r="C13820" s="53"/>
      <c r="D13820" s="53" t="s">
        <v>33872</v>
      </c>
    </row>
    <row r="13821" spans="1:4" ht="15" x14ac:dyDescent="0.25">
      <c r="A13821" s="53" t="s">
        <v>18253</v>
      </c>
      <c r="B13821" s="53">
        <v>15</v>
      </c>
      <c r="C13821" s="53"/>
      <c r="D13821" s="53" t="s">
        <v>33872</v>
      </c>
    </row>
    <row r="13822" spans="1:4" ht="15" x14ac:dyDescent="0.25">
      <c r="A13822" s="53" t="s">
        <v>18254</v>
      </c>
      <c r="B13822" s="53">
        <v>20</v>
      </c>
      <c r="C13822" s="53" t="s">
        <v>33536</v>
      </c>
      <c r="D13822" s="53" t="s">
        <v>33872</v>
      </c>
    </row>
    <row r="13823" spans="1:4" ht="15" x14ac:dyDescent="0.25">
      <c r="A13823" s="53" t="s">
        <v>18255</v>
      </c>
      <c r="B13823" s="53">
        <v>30</v>
      </c>
      <c r="C13823" s="53" t="s">
        <v>33536</v>
      </c>
      <c r="D13823" s="53" t="s">
        <v>33872</v>
      </c>
    </row>
    <row r="13824" spans="1:4" ht="15" x14ac:dyDescent="0.25">
      <c r="A13824" s="53" t="s">
        <v>18256</v>
      </c>
      <c r="B13824" s="53">
        <v>15</v>
      </c>
      <c r="C13824" s="53" t="s">
        <v>33536</v>
      </c>
      <c r="D13824" s="53" t="s">
        <v>33872</v>
      </c>
    </row>
    <row r="13825" spans="1:4" ht="15" x14ac:dyDescent="0.25">
      <c r="A13825" s="53" t="s">
        <v>18257</v>
      </c>
      <c r="B13825" s="53">
        <v>20</v>
      </c>
      <c r="C13825" s="53"/>
      <c r="D13825" s="53" t="s">
        <v>33872</v>
      </c>
    </row>
    <row r="13826" spans="1:4" ht="15" x14ac:dyDescent="0.25">
      <c r="A13826" s="53" t="s">
        <v>18258</v>
      </c>
      <c r="B13826" s="53">
        <v>30</v>
      </c>
      <c r="C13826" s="53" t="s">
        <v>33536</v>
      </c>
      <c r="D13826" s="53" t="s">
        <v>33872</v>
      </c>
    </row>
    <row r="13827" spans="1:4" ht="15" x14ac:dyDescent="0.25">
      <c r="A13827" s="53" t="s">
        <v>18259</v>
      </c>
      <c r="B13827" s="53">
        <v>15</v>
      </c>
      <c r="C13827" s="53" t="s">
        <v>33536</v>
      </c>
      <c r="D13827" s="53" t="s">
        <v>33873</v>
      </c>
    </row>
    <row r="13828" spans="1:4" ht="15" x14ac:dyDescent="0.25">
      <c r="A13828" s="53" t="s">
        <v>18260</v>
      </c>
      <c r="B13828" s="53">
        <v>15</v>
      </c>
      <c r="C13828" s="53" t="s">
        <v>33536</v>
      </c>
      <c r="D13828" s="53" t="s">
        <v>33873</v>
      </c>
    </row>
    <row r="13829" spans="1:4" ht="15" x14ac:dyDescent="0.25">
      <c r="A13829" s="53" t="s">
        <v>18261</v>
      </c>
      <c r="B13829" s="53">
        <v>30</v>
      </c>
      <c r="C13829" s="53" t="s">
        <v>33536</v>
      </c>
      <c r="D13829" s="53" t="s">
        <v>33873</v>
      </c>
    </row>
    <row r="13830" spans="1:4" ht="15" x14ac:dyDescent="0.25">
      <c r="A13830" s="53" t="s">
        <v>18262</v>
      </c>
      <c r="B13830" s="53">
        <v>30</v>
      </c>
      <c r="C13830" s="53" t="s">
        <v>33536</v>
      </c>
      <c r="D13830" s="53" t="s">
        <v>33872</v>
      </c>
    </row>
    <row r="13831" spans="1:4" ht="15" x14ac:dyDescent="0.25">
      <c r="A13831" s="53" t="s">
        <v>18263</v>
      </c>
      <c r="B13831" s="53">
        <v>20</v>
      </c>
      <c r="C13831" s="53" t="s">
        <v>33536</v>
      </c>
      <c r="D13831" s="53" t="s">
        <v>33872</v>
      </c>
    </row>
    <row r="13832" spans="1:4" ht="15" x14ac:dyDescent="0.25">
      <c r="A13832" s="53" t="s">
        <v>18264</v>
      </c>
      <c r="B13832" s="53">
        <v>30</v>
      </c>
      <c r="C13832" s="53" t="s">
        <v>33536</v>
      </c>
      <c r="D13832" s="53" t="s">
        <v>33872</v>
      </c>
    </row>
    <row r="13833" spans="1:4" ht="15" x14ac:dyDescent="0.25">
      <c r="A13833" s="53" t="s">
        <v>18265</v>
      </c>
      <c r="B13833" s="53">
        <v>0</v>
      </c>
      <c r="C13833" s="53" t="s">
        <v>33536</v>
      </c>
      <c r="D13833" s="53" t="s">
        <v>33872</v>
      </c>
    </row>
    <row r="13834" spans="1:4" ht="15" x14ac:dyDescent="0.25">
      <c r="A13834" s="53" t="s">
        <v>18266</v>
      </c>
      <c r="B13834" s="53">
        <v>15</v>
      </c>
      <c r="C13834" s="53" t="s">
        <v>33536</v>
      </c>
      <c r="D13834" s="53" t="s">
        <v>33872</v>
      </c>
    </row>
    <row r="13835" spans="1:4" ht="15" x14ac:dyDescent="0.25">
      <c r="A13835" s="53" t="s">
        <v>18267</v>
      </c>
      <c r="B13835" s="53">
        <v>0</v>
      </c>
      <c r="C13835" s="53" t="s">
        <v>33536</v>
      </c>
      <c r="D13835" s="53" t="s">
        <v>33872</v>
      </c>
    </row>
    <row r="13836" spans="1:4" ht="15" x14ac:dyDescent="0.25">
      <c r="A13836" s="53" t="s">
        <v>18268</v>
      </c>
      <c r="B13836" s="53">
        <v>0</v>
      </c>
      <c r="C13836" s="53" t="s">
        <v>33536</v>
      </c>
      <c r="D13836" s="53" t="s">
        <v>33872</v>
      </c>
    </row>
    <row r="13837" spans="1:4" ht="15" x14ac:dyDescent="0.25">
      <c r="A13837" s="53" t="s">
        <v>18269</v>
      </c>
      <c r="B13837" s="53">
        <v>30</v>
      </c>
      <c r="C13837" s="53" t="s">
        <v>33536</v>
      </c>
      <c r="D13837" s="53" t="s">
        <v>33872</v>
      </c>
    </row>
    <row r="13838" spans="1:4" ht="15" x14ac:dyDescent="0.25">
      <c r="A13838" s="53" t="s">
        <v>18270</v>
      </c>
      <c r="B13838" s="53">
        <v>0</v>
      </c>
      <c r="C13838" s="53" t="s">
        <v>33536</v>
      </c>
      <c r="D13838" s="53" t="s">
        <v>33872</v>
      </c>
    </row>
    <row r="13839" spans="1:4" ht="15" x14ac:dyDescent="0.25">
      <c r="A13839" s="53" t="s">
        <v>18271</v>
      </c>
      <c r="B13839" s="53">
        <v>0</v>
      </c>
      <c r="C13839" s="53" t="s">
        <v>33536</v>
      </c>
      <c r="D13839" s="53" t="s">
        <v>33872</v>
      </c>
    </row>
    <row r="13840" spans="1:4" ht="15" x14ac:dyDescent="0.25">
      <c r="A13840" s="53" t="s">
        <v>18272</v>
      </c>
      <c r="B13840" s="53">
        <v>30</v>
      </c>
      <c r="C13840" s="53" t="s">
        <v>33536</v>
      </c>
      <c r="D13840" s="53" t="s">
        <v>33872</v>
      </c>
    </row>
    <row r="13841" spans="1:4" ht="15" x14ac:dyDescent="0.25">
      <c r="A13841" s="53" t="s">
        <v>18273</v>
      </c>
      <c r="B13841" s="53">
        <v>15</v>
      </c>
      <c r="C13841" s="53" t="s">
        <v>33536</v>
      </c>
      <c r="D13841" s="53" t="s">
        <v>33872</v>
      </c>
    </row>
    <row r="13842" spans="1:4" ht="15" x14ac:dyDescent="0.25">
      <c r="A13842" s="53" t="s">
        <v>18274</v>
      </c>
      <c r="B13842" s="53">
        <v>0</v>
      </c>
      <c r="C13842" s="53" t="s">
        <v>33536</v>
      </c>
      <c r="D13842" s="53" t="s">
        <v>33872</v>
      </c>
    </row>
    <row r="13843" spans="1:4" ht="15" x14ac:dyDescent="0.25">
      <c r="A13843" s="53" t="s">
        <v>18275</v>
      </c>
      <c r="B13843" s="53">
        <v>30</v>
      </c>
      <c r="C13843" s="53" t="s">
        <v>33536</v>
      </c>
      <c r="D13843" s="53" t="s">
        <v>33872</v>
      </c>
    </row>
    <row r="13844" spans="1:4" ht="15" x14ac:dyDescent="0.25">
      <c r="A13844" s="53" t="s">
        <v>18276</v>
      </c>
      <c r="B13844" s="53">
        <v>0</v>
      </c>
      <c r="C13844" s="53" t="s">
        <v>33536</v>
      </c>
      <c r="D13844" s="53" t="s">
        <v>33872</v>
      </c>
    </row>
    <row r="13845" spans="1:4" ht="15" x14ac:dyDescent="0.25">
      <c r="A13845" s="53" t="s">
        <v>18277</v>
      </c>
      <c r="B13845" s="53">
        <v>300</v>
      </c>
      <c r="C13845" s="53" t="s">
        <v>33536</v>
      </c>
      <c r="D13845" s="53" t="s">
        <v>33872</v>
      </c>
    </row>
    <row r="13846" spans="1:4" ht="15" x14ac:dyDescent="0.25">
      <c r="A13846" s="53" t="s">
        <v>18278</v>
      </c>
      <c r="B13846" s="53">
        <v>30</v>
      </c>
      <c r="C13846" s="53" t="s">
        <v>33536</v>
      </c>
      <c r="D13846" s="53" t="s">
        <v>33872</v>
      </c>
    </row>
    <row r="13847" spans="1:4" ht="15" x14ac:dyDescent="0.25">
      <c r="A13847" s="53" t="s">
        <v>18279</v>
      </c>
      <c r="B13847" s="53">
        <v>10</v>
      </c>
      <c r="C13847" s="53" t="s">
        <v>33536</v>
      </c>
      <c r="D13847" s="53" t="s">
        <v>33872</v>
      </c>
    </row>
    <row r="13848" spans="1:4" ht="15" x14ac:dyDescent="0.25">
      <c r="A13848" s="53" t="s">
        <v>18280</v>
      </c>
      <c r="B13848" s="53">
        <v>10</v>
      </c>
      <c r="C13848" s="53" t="s">
        <v>33536</v>
      </c>
      <c r="D13848" s="53" t="s">
        <v>33872</v>
      </c>
    </row>
    <row r="13849" spans="1:4" ht="15" x14ac:dyDescent="0.25">
      <c r="A13849" s="53" t="s">
        <v>18281</v>
      </c>
      <c r="B13849" s="53">
        <v>10</v>
      </c>
      <c r="C13849" s="53" t="s">
        <v>33536</v>
      </c>
      <c r="D13849" s="53" t="s">
        <v>33872</v>
      </c>
    </row>
    <row r="13850" spans="1:4" ht="15" x14ac:dyDescent="0.25">
      <c r="A13850" s="53" t="s">
        <v>18282</v>
      </c>
      <c r="B13850" s="53">
        <v>10</v>
      </c>
      <c r="C13850" s="53" t="s">
        <v>33536</v>
      </c>
      <c r="D13850" s="53" t="s">
        <v>33872</v>
      </c>
    </row>
    <row r="13851" spans="1:4" ht="15" x14ac:dyDescent="0.25">
      <c r="A13851" s="53" t="s">
        <v>18283</v>
      </c>
      <c r="B13851" s="53">
        <v>10</v>
      </c>
      <c r="C13851" s="53" t="s">
        <v>33536</v>
      </c>
      <c r="D13851" s="53" t="s">
        <v>33872</v>
      </c>
    </row>
    <row r="13852" spans="1:4" ht="15" x14ac:dyDescent="0.25">
      <c r="A13852" s="53" t="s">
        <v>18284</v>
      </c>
      <c r="B13852" s="53">
        <v>10</v>
      </c>
      <c r="C13852" s="53" t="s">
        <v>33536</v>
      </c>
      <c r="D13852" s="53" t="s">
        <v>33872</v>
      </c>
    </row>
    <row r="13853" spans="1:4" ht="15" x14ac:dyDescent="0.25">
      <c r="A13853" s="53" t="s">
        <v>18285</v>
      </c>
      <c r="B13853" s="53">
        <v>15</v>
      </c>
      <c r="C13853" s="53" t="s">
        <v>33536</v>
      </c>
      <c r="D13853" s="53" t="s">
        <v>33872</v>
      </c>
    </row>
    <row r="13854" spans="1:4" ht="15" x14ac:dyDescent="0.25">
      <c r="A13854" s="53" t="s">
        <v>18286</v>
      </c>
      <c r="B13854" s="53">
        <v>10</v>
      </c>
      <c r="C13854" s="53" t="s">
        <v>33536</v>
      </c>
      <c r="D13854" s="53" t="s">
        <v>33872</v>
      </c>
    </row>
    <row r="13855" spans="1:4" ht="15" x14ac:dyDescent="0.25">
      <c r="A13855" s="53" t="s">
        <v>18287</v>
      </c>
      <c r="B13855" s="53">
        <v>30</v>
      </c>
      <c r="C13855" s="53" t="s">
        <v>33536</v>
      </c>
      <c r="D13855" s="53" t="s">
        <v>33872</v>
      </c>
    </row>
    <row r="13856" spans="1:4" ht="15" x14ac:dyDescent="0.25">
      <c r="A13856" s="53" t="s">
        <v>18288</v>
      </c>
      <c r="B13856" s="53">
        <v>30</v>
      </c>
      <c r="C13856" s="53" t="s">
        <v>33536</v>
      </c>
      <c r="D13856" s="53" t="s">
        <v>33872</v>
      </c>
    </row>
    <row r="13857" spans="1:4" ht="15" x14ac:dyDescent="0.25">
      <c r="A13857" s="53" t="s">
        <v>18289</v>
      </c>
      <c r="B13857" s="53">
        <v>30</v>
      </c>
      <c r="C13857" s="53" t="s">
        <v>33536</v>
      </c>
      <c r="D13857" s="53" t="s">
        <v>33872</v>
      </c>
    </row>
    <row r="13858" spans="1:4" ht="15" x14ac:dyDescent="0.25">
      <c r="A13858" s="53" t="s">
        <v>18290</v>
      </c>
      <c r="B13858" s="53">
        <v>30</v>
      </c>
      <c r="C13858" s="53" t="s">
        <v>33536</v>
      </c>
      <c r="D13858" s="53" t="s">
        <v>33872</v>
      </c>
    </row>
    <row r="13859" spans="1:4" ht="15" x14ac:dyDescent="0.25">
      <c r="A13859" s="53" t="s">
        <v>18291</v>
      </c>
      <c r="B13859" s="53">
        <v>30</v>
      </c>
      <c r="C13859" s="53" t="s">
        <v>33536</v>
      </c>
      <c r="D13859" s="53" t="s">
        <v>33872</v>
      </c>
    </row>
    <row r="13860" spans="1:4" ht="15" x14ac:dyDescent="0.25">
      <c r="A13860" s="53" t="s">
        <v>18292</v>
      </c>
      <c r="B13860" s="53">
        <v>10</v>
      </c>
      <c r="C13860" s="53" t="s">
        <v>33536</v>
      </c>
      <c r="D13860" s="53" t="s">
        <v>33872</v>
      </c>
    </row>
    <row r="13861" spans="1:4" ht="15" x14ac:dyDescent="0.25">
      <c r="A13861" s="53" t="s">
        <v>18293</v>
      </c>
      <c r="B13861" s="53">
        <v>15</v>
      </c>
      <c r="C13861" s="53" t="s">
        <v>33536</v>
      </c>
      <c r="D13861" s="53" t="s">
        <v>33872</v>
      </c>
    </row>
    <row r="13862" spans="1:4" ht="15" x14ac:dyDescent="0.25">
      <c r="A13862" s="53" t="s">
        <v>18294</v>
      </c>
      <c r="B13862" s="53">
        <v>30</v>
      </c>
      <c r="C13862" s="53" t="s">
        <v>33536</v>
      </c>
      <c r="D13862" s="53" t="s">
        <v>33872</v>
      </c>
    </row>
    <row r="13863" spans="1:4" ht="15" x14ac:dyDescent="0.25">
      <c r="A13863" s="53" t="s">
        <v>18295</v>
      </c>
      <c r="B13863" s="53">
        <v>10</v>
      </c>
      <c r="C13863" s="53"/>
      <c r="D13863" s="53" t="s">
        <v>33872</v>
      </c>
    </row>
    <row r="13864" spans="1:4" ht="15" x14ac:dyDescent="0.25">
      <c r="A13864" s="53" t="s">
        <v>18296</v>
      </c>
      <c r="B13864" s="53">
        <v>15</v>
      </c>
      <c r="C13864" s="53"/>
      <c r="D13864" s="53" t="s">
        <v>33872</v>
      </c>
    </row>
    <row r="13865" spans="1:4" ht="15" x14ac:dyDescent="0.25">
      <c r="A13865" s="53" t="s">
        <v>18297</v>
      </c>
      <c r="B13865" s="53">
        <v>15</v>
      </c>
      <c r="C13865" s="53" t="s">
        <v>33536</v>
      </c>
      <c r="D13865" s="53" t="s">
        <v>33872</v>
      </c>
    </row>
    <row r="13866" spans="1:4" ht="15" x14ac:dyDescent="0.25">
      <c r="A13866" s="53" t="s">
        <v>18298</v>
      </c>
      <c r="B13866" s="53">
        <v>15</v>
      </c>
      <c r="C13866" s="53" t="s">
        <v>33536</v>
      </c>
      <c r="D13866" s="53" t="s">
        <v>33872</v>
      </c>
    </row>
    <row r="13867" spans="1:4" ht="15" x14ac:dyDescent="0.25">
      <c r="A13867" s="53" t="s">
        <v>18299</v>
      </c>
      <c r="B13867" s="53">
        <v>20</v>
      </c>
      <c r="C13867" s="53"/>
      <c r="D13867" s="53" t="s">
        <v>33872</v>
      </c>
    </row>
    <row r="13868" spans="1:4" ht="15" x14ac:dyDescent="0.25">
      <c r="A13868" s="53" t="s">
        <v>18300</v>
      </c>
      <c r="B13868" s="53">
        <v>30</v>
      </c>
      <c r="C13868" s="53" t="s">
        <v>33536</v>
      </c>
      <c r="D13868" s="53" t="s">
        <v>33872</v>
      </c>
    </row>
    <row r="13869" spans="1:4" ht="15" x14ac:dyDescent="0.25">
      <c r="A13869" s="53" t="s">
        <v>18301</v>
      </c>
      <c r="B13869" s="53">
        <v>30</v>
      </c>
      <c r="C13869" s="53" t="s">
        <v>33536</v>
      </c>
      <c r="D13869" s="53" t="s">
        <v>33872</v>
      </c>
    </row>
    <row r="13870" spans="1:4" ht="15" x14ac:dyDescent="0.25">
      <c r="A13870" s="53" t="s">
        <v>18302</v>
      </c>
      <c r="B13870" s="53">
        <v>0</v>
      </c>
      <c r="C13870" s="53" t="s">
        <v>33537</v>
      </c>
      <c r="D13870" s="53" t="s">
        <v>33872</v>
      </c>
    </row>
    <row r="13871" spans="1:4" ht="15" x14ac:dyDescent="0.25">
      <c r="A13871" s="53" t="s">
        <v>18303</v>
      </c>
      <c r="B13871" s="53">
        <v>0</v>
      </c>
      <c r="C13871" s="53" t="s">
        <v>33537</v>
      </c>
      <c r="D13871" s="53" t="s">
        <v>33872</v>
      </c>
    </row>
    <row r="13872" spans="1:4" ht="15" x14ac:dyDescent="0.25">
      <c r="A13872" s="53" t="s">
        <v>18304</v>
      </c>
      <c r="B13872" s="53">
        <v>0</v>
      </c>
      <c r="C13872" s="53" t="s">
        <v>33537</v>
      </c>
      <c r="D13872" s="53" t="s">
        <v>33872</v>
      </c>
    </row>
    <row r="13873" spans="1:4" ht="15" x14ac:dyDescent="0.25">
      <c r="A13873" s="53" t="s">
        <v>18305</v>
      </c>
      <c r="B13873" s="53">
        <v>0</v>
      </c>
      <c r="C13873" s="53" t="s">
        <v>33536</v>
      </c>
      <c r="D13873" s="53" t="s">
        <v>33872</v>
      </c>
    </row>
    <row r="13874" spans="1:4" ht="15" x14ac:dyDescent="0.25">
      <c r="A13874" s="53" t="s">
        <v>18306</v>
      </c>
      <c r="B13874" s="53">
        <v>15</v>
      </c>
      <c r="C13874" s="53" t="s">
        <v>33536</v>
      </c>
      <c r="D13874" s="53" t="s">
        <v>33872</v>
      </c>
    </row>
    <row r="13875" spans="1:4" ht="15" x14ac:dyDescent="0.25">
      <c r="A13875" s="53" t="s">
        <v>18307</v>
      </c>
      <c r="B13875" s="53">
        <v>30</v>
      </c>
      <c r="C13875" s="53" t="s">
        <v>33536</v>
      </c>
      <c r="D13875" s="53" t="s">
        <v>33872</v>
      </c>
    </row>
    <row r="13876" spans="1:4" ht="15" x14ac:dyDescent="0.25">
      <c r="A13876" s="53" t="s">
        <v>18308</v>
      </c>
      <c r="B13876" s="53">
        <v>15</v>
      </c>
      <c r="C13876" s="53" t="s">
        <v>33536</v>
      </c>
      <c r="D13876" s="53" t="s">
        <v>33872</v>
      </c>
    </row>
    <row r="13877" spans="1:4" ht="15" x14ac:dyDescent="0.25">
      <c r="A13877" s="53" t="s">
        <v>18309</v>
      </c>
      <c r="B13877" s="53">
        <v>30</v>
      </c>
      <c r="C13877" s="53" t="s">
        <v>33536</v>
      </c>
      <c r="D13877" s="53" t="s">
        <v>33872</v>
      </c>
    </row>
    <row r="13878" spans="1:4" ht="15" x14ac:dyDescent="0.25">
      <c r="A13878" s="53" t="s">
        <v>18310</v>
      </c>
      <c r="B13878" s="53">
        <v>30</v>
      </c>
      <c r="C13878" s="53" t="s">
        <v>33536</v>
      </c>
      <c r="D13878" s="53" t="s">
        <v>33872</v>
      </c>
    </row>
    <row r="13879" spans="1:4" ht="15" x14ac:dyDescent="0.25">
      <c r="A13879" s="53" t="s">
        <v>18311</v>
      </c>
      <c r="B13879" s="53">
        <v>30</v>
      </c>
      <c r="C13879" s="53" t="s">
        <v>33536</v>
      </c>
      <c r="D13879" s="53" t="s">
        <v>33872</v>
      </c>
    </row>
    <row r="13880" spans="1:4" ht="15" x14ac:dyDescent="0.25">
      <c r="A13880" s="53" t="s">
        <v>18312</v>
      </c>
      <c r="B13880" s="53">
        <v>15</v>
      </c>
      <c r="C13880" s="53" t="s">
        <v>33536</v>
      </c>
      <c r="D13880" s="53" t="s">
        <v>33872</v>
      </c>
    </row>
    <row r="13881" spans="1:4" ht="15" x14ac:dyDescent="0.25">
      <c r="A13881" s="53" t="s">
        <v>18313</v>
      </c>
      <c r="B13881" s="53">
        <v>0</v>
      </c>
      <c r="C13881" s="53" t="s">
        <v>33536</v>
      </c>
      <c r="D13881" s="53" t="s">
        <v>33872</v>
      </c>
    </row>
    <row r="13882" spans="1:4" ht="15" x14ac:dyDescent="0.25">
      <c r="A13882" s="53" t="s">
        <v>18314</v>
      </c>
      <c r="B13882" s="53">
        <v>0</v>
      </c>
      <c r="C13882" s="53" t="s">
        <v>33536</v>
      </c>
      <c r="D13882" s="53" t="s">
        <v>33872</v>
      </c>
    </row>
    <row r="13883" spans="1:4" ht="15" x14ac:dyDescent="0.25">
      <c r="A13883" s="53" t="s">
        <v>18315</v>
      </c>
      <c r="B13883" s="53">
        <v>0</v>
      </c>
      <c r="C13883" s="53" t="s">
        <v>33536</v>
      </c>
      <c r="D13883" s="53" t="s">
        <v>33872</v>
      </c>
    </row>
    <row r="13884" spans="1:4" ht="15" x14ac:dyDescent="0.25">
      <c r="A13884" s="53" t="s">
        <v>18316</v>
      </c>
      <c r="B13884" s="53">
        <v>15</v>
      </c>
      <c r="C13884" s="53" t="s">
        <v>33536</v>
      </c>
      <c r="D13884" s="53" t="s">
        <v>33872</v>
      </c>
    </row>
    <row r="13885" spans="1:4" ht="15" x14ac:dyDescent="0.25">
      <c r="A13885" s="53" t="s">
        <v>18317</v>
      </c>
      <c r="B13885" s="53">
        <v>0</v>
      </c>
      <c r="C13885" s="53" t="s">
        <v>33536</v>
      </c>
      <c r="D13885" s="53" t="s">
        <v>33872</v>
      </c>
    </row>
    <row r="13886" spans="1:4" ht="15" x14ac:dyDescent="0.25">
      <c r="A13886" s="53" t="s">
        <v>18318</v>
      </c>
      <c r="B13886" s="53">
        <v>0</v>
      </c>
      <c r="C13886" s="53" t="s">
        <v>33536</v>
      </c>
      <c r="D13886" s="53" t="s">
        <v>33872</v>
      </c>
    </row>
    <row r="13887" spans="1:4" ht="15" x14ac:dyDescent="0.25">
      <c r="A13887" s="53" t="s">
        <v>18319</v>
      </c>
      <c r="B13887" s="53">
        <v>0</v>
      </c>
      <c r="C13887" s="53" t="s">
        <v>33536</v>
      </c>
      <c r="D13887" s="53" t="s">
        <v>33872</v>
      </c>
    </row>
    <row r="13888" spans="1:4" ht="15" x14ac:dyDescent="0.25">
      <c r="A13888" s="53" t="s">
        <v>18320</v>
      </c>
      <c r="B13888" s="53">
        <v>15</v>
      </c>
      <c r="C13888" s="53" t="s">
        <v>33536</v>
      </c>
      <c r="D13888" s="53" t="s">
        <v>33872</v>
      </c>
    </row>
    <row r="13889" spans="1:4" ht="15" x14ac:dyDescent="0.25">
      <c r="A13889" s="53" t="s">
        <v>18321</v>
      </c>
      <c r="B13889" s="53">
        <v>0</v>
      </c>
      <c r="C13889" s="53" t="s">
        <v>33536</v>
      </c>
      <c r="D13889" s="53" t="s">
        <v>33872</v>
      </c>
    </row>
    <row r="13890" spans="1:4" ht="15" x14ac:dyDescent="0.25">
      <c r="A13890" s="53" t="s">
        <v>18322</v>
      </c>
      <c r="B13890" s="53">
        <v>0</v>
      </c>
      <c r="C13890" s="53" t="s">
        <v>33536</v>
      </c>
      <c r="D13890" s="53" t="s">
        <v>33872</v>
      </c>
    </row>
    <row r="13891" spans="1:4" ht="15" x14ac:dyDescent="0.25">
      <c r="A13891" s="53" t="s">
        <v>18323</v>
      </c>
      <c r="B13891" s="53">
        <v>0</v>
      </c>
      <c r="C13891" s="53" t="s">
        <v>33536</v>
      </c>
      <c r="D13891" s="53" t="s">
        <v>33872</v>
      </c>
    </row>
    <row r="13892" spans="1:4" ht="15" x14ac:dyDescent="0.25">
      <c r="A13892" s="53" t="s">
        <v>18324</v>
      </c>
      <c r="B13892" s="53">
        <v>0</v>
      </c>
      <c r="C13892" s="53" t="s">
        <v>33536</v>
      </c>
      <c r="D13892" s="53" t="s">
        <v>33872</v>
      </c>
    </row>
    <row r="13893" spans="1:4" ht="15" x14ac:dyDescent="0.25">
      <c r="A13893" s="53" t="s">
        <v>18325</v>
      </c>
      <c r="B13893" s="53">
        <v>30</v>
      </c>
      <c r="C13893" s="53" t="s">
        <v>33536</v>
      </c>
      <c r="D13893" s="53" t="s">
        <v>33872</v>
      </c>
    </row>
    <row r="13894" spans="1:4" ht="15" x14ac:dyDescent="0.25">
      <c r="A13894" s="53" t="s">
        <v>18326</v>
      </c>
      <c r="B13894" s="53">
        <v>15</v>
      </c>
      <c r="C13894" s="53" t="s">
        <v>33536</v>
      </c>
      <c r="D13894" s="53" t="s">
        <v>33872</v>
      </c>
    </row>
    <row r="13895" spans="1:4" ht="15" x14ac:dyDescent="0.25">
      <c r="A13895" s="53" t="s">
        <v>18327</v>
      </c>
      <c r="B13895" s="53">
        <v>10</v>
      </c>
      <c r="C13895" s="53" t="s">
        <v>33536</v>
      </c>
      <c r="D13895" s="53" t="s">
        <v>33872</v>
      </c>
    </row>
    <row r="13896" spans="1:4" ht="15" x14ac:dyDescent="0.25">
      <c r="A13896" s="53" t="s">
        <v>18328</v>
      </c>
      <c r="B13896" s="53">
        <v>10</v>
      </c>
      <c r="C13896" s="53" t="s">
        <v>33536</v>
      </c>
      <c r="D13896" s="53" t="s">
        <v>33872</v>
      </c>
    </row>
    <row r="13897" spans="1:4" ht="15" x14ac:dyDescent="0.25">
      <c r="A13897" s="53" t="s">
        <v>18329</v>
      </c>
      <c r="B13897" s="53">
        <v>10</v>
      </c>
      <c r="C13897" s="53" t="s">
        <v>33536</v>
      </c>
      <c r="D13897" s="53" t="s">
        <v>33872</v>
      </c>
    </row>
    <row r="13898" spans="1:4" ht="15" x14ac:dyDescent="0.25">
      <c r="A13898" s="53" t="s">
        <v>18330</v>
      </c>
      <c r="B13898" s="53">
        <v>10</v>
      </c>
      <c r="C13898" s="53" t="s">
        <v>33536</v>
      </c>
      <c r="D13898" s="53" t="s">
        <v>33872</v>
      </c>
    </row>
    <row r="13899" spans="1:4" ht="15" x14ac:dyDescent="0.25">
      <c r="A13899" s="53" t="s">
        <v>18331</v>
      </c>
      <c r="B13899" s="53">
        <v>15</v>
      </c>
      <c r="C13899" s="53" t="s">
        <v>33536</v>
      </c>
      <c r="D13899" s="53" t="s">
        <v>33872</v>
      </c>
    </row>
    <row r="13900" spans="1:4" ht="15" x14ac:dyDescent="0.25">
      <c r="A13900" s="53" t="s">
        <v>18332</v>
      </c>
      <c r="B13900" s="53">
        <v>15</v>
      </c>
      <c r="C13900" s="53" t="s">
        <v>33536</v>
      </c>
      <c r="D13900" s="53" t="s">
        <v>33872</v>
      </c>
    </row>
    <row r="13901" spans="1:4" ht="15" x14ac:dyDescent="0.25">
      <c r="A13901" s="53" t="s">
        <v>18333</v>
      </c>
      <c r="B13901" s="53">
        <v>15</v>
      </c>
      <c r="C13901" s="53" t="s">
        <v>33536</v>
      </c>
      <c r="D13901" s="53" t="s">
        <v>33872</v>
      </c>
    </row>
    <row r="13902" spans="1:4" ht="15" x14ac:dyDescent="0.25">
      <c r="A13902" s="53" t="s">
        <v>18334</v>
      </c>
      <c r="B13902" s="53">
        <v>15</v>
      </c>
      <c r="C13902" s="53" t="s">
        <v>33536</v>
      </c>
      <c r="D13902" s="53" t="s">
        <v>33872</v>
      </c>
    </row>
    <row r="13903" spans="1:4" ht="15" x14ac:dyDescent="0.25">
      <c r="A13903" s="53" t="s">
        <v>18335</v>
      </c>
      <c r="B13903" s="53">
        <v>30</v>
      </c>
      <c r="C13903" s="53" t="s">
        <v>33536</v>
      </c>
      <c r="D13903" s="53" t="s">
        <v>33872</v>
      </c>
    </row>
    <row r="13904" spans="1:4" ht="15" x14ac:dyDescent="0.25">
      <c r="A13904" s="53" t="s">
        <v>18336</v>
      </c>
      <c r="B13904" s="53">
        <v>30</v>
      </c>
      <c r="C13904" s="53" t="s">
        <v>33536</v>
      </c>
      <c r="D13904" s="53" t="s">
        <v>33872</v>
      </c>
    </row>
    <row r="13905" spans="1:4" ht="15" x14ac:dyDescent="0.25">
      <c r="A13905" s="53" t="s">
        <v>18337</v>
      </c>
      <c r="B13905" s="53">
        <v>30</v>
      </c>
      <c r="C13905" s="53" t="s">
        <v>33536</v>
      </c>
      <c r="D13905" s="53" t="s">
        <v>33872</v>
      </c>
    </row>
    <row r="13906" spans="1:4" ht="15" x14ac:dyDescent="0.25">
      <c r="A13906" s="53" t="s">
        <v>18338</v>
      </c>
      <c r="B13906" s="53">
        <v>30</v>
      </c>
      <c r="C13906" s="53" t="s">
        <v>33536</v>
      </c>
      <c r="D13906" s="53" t="s">
        <v>33872</v>
      </c>
    </row>
    <row r="13907" spans="1:4" ht="15" x14ac:dyDescent="0.25">
      <c r="A13907" s="53" t="s">
        <v>18339</v>
      </c>
      <c r="B13907" s="53">
        <v>20</v>
      </c>
      <c r="C13907" s="53" t="s">
        <v>33536</v>
      </c>
      <c r="D13907" s="53" t="s">
        <v>33872</v>
      </c>
    </row>
    <row r="13908" spans="1:4" ht="15" x14ac:dyDescent="0.25">
      <c r="A13908" s="53" t="s">
        <v>18340</v>
      </c>
      <c r="B13908" s="53">
        <v>20</v>
      </c>
      <c r="C13908" s="53" t="s">
        <v>33536</v>
      </c>
      <c r="D13908" s="53" t="s">
        <v>33872</v>
      </c>
    </row>
    <row r="13909" spans="1:4" ht="15" x14ac:dyDescent="0.25">
      <c r="A13909" s="53" t="s">
        <v>18341</v>
      </c>
      <c r="B13909" s="53">
        <v>20</v>
      </c>
      <c r="C13909" s="53" t="s">
        <v>33536</v>
      </c>
      <c r="D13909" s="53" t="s">
        <v>33872</v>
      </c>
    </row>
    <row r="13910" spans="1:4" ht="15" x14ac:dyDescent="0.25">
      <c r="A13910" s="53" t="s">
        <v>18342</v>
      </c>
      <c r="B13910" s="53">
        <v>15</v>
      </c>
      <c r="C13910" s="53" t="s">
        <v>33536</v>
      </c>
      <c r="D13910" s="53" t="s">
        <v>33872</v>
      </c>
    </row>
    <row r="13911" spans="1:4" ht="15" x14ac:dyDescent="0.25">
      <c r="A13911" s="53" t="s">
        <v>18343</v>
      </c>
      <c r="B13911" s="53">
        <v>30</v>
      </c>
      <c r="C13911" s="53" t="s">
        <v>33536</v>
      </c>
      <c r="D13911" s="53" t="s">
        <v>33872</v>
      </c>
    </row>
    <row r="13912" spans="1:4" ht="15" x14ac:dyDescent="0.25">
      <c r="A13912" s="53" t="s">
        <v>18344</v>
      </c>
      <c r="B13912" s="53">
        <v>15</v>
      </c>
      <c r="C13912" s="53" t="s">
        <v>33536</v>
      </c>
      <c r="D13912" s="53" t="s">
        <v>33872</v>
      </c>
    </row>
    <row r="13913" spans="1:4" ht="15" x14ac:dyDescent="0.25">
      <c r="A13913" s="53" t="s">
        <v>18345</v>
      </c>
      <c r="B13913" s="53">
        <v>30</v>
      </c>
      <c r="C13913" s="53" t="s">
        <v>33536</v>
      </c>
      <c r="D13913" s="53" t="s">
        <v>33872</v>
      </c>
    </row>
    <row r="13914" spans="1:4" ht="15" x14ac:dyDescent="0.25">
      <c r="A13914" s="53" t="s">
        <v>18346</v>
      </c>
      <c r="B13914" s="53">
        <v>15</v>
      </c>
      <c r="C13914" s="53" t="s">
        <v>33536</v>
      </c>
      <c r="D13914" s="53" t="s">
        <v>33872</v>
      </c>
    </row>
    <row r="13915" spans="1:4" ht="15" x14ac:dyDescent="0.25">
      <c r="A13915" s="53" t="s">
        <v>18347</v>
      </c>
      <c r="B13915" s="53">
        <v>30</v>
      </c>
      <c r="C13915" s="53" t="s">
        <v>33536</v>
      </c>
      <c r="D13915" s="53" t="s">
        <v>33872</v>
      </c>
    </row>
    <row r="13916" spans="1:4" ht="15" x14ac:dyDescent="0.25">
      <c r="A13916" s="53" t="s">
        <v>18348</v>
      </c>
      <c r="B13916" s="53">
        <v>15</v>
      </c>
      <c r="C13916" s="53" t="s">
        <v>33536</v>
      </c>
      <c r="D13916" s="53" t="s">
        <v>33872</v>
      </c>
    </row>
    <row r="13917" spans="1:4" ht="15" x14ac:dyDescent="0.25">
      <c r="A13917" s="53" t="s">
        <v>18349</v>
      </c>
      <c r="B13917" s="53">
        <v>30</v>
      </c>
      <c r="C13917" s="53" t="s">
        <v>33536</v>
      </c>
      <c r="D13917" s="53" t="s">
        <v>33872</v>
      </c>
    </row>
    <row r="13918" spans="1:4" ht="15" x14ac:dyDescent="0.25">
      <c r="A13918" s="53" t="s">
        <v>18350</v>
      </c>
      <c r="B13918" s="53">
        <v>30</v>
      </c>
      <c r="C13918" s="53" t="s">
        <v>33536</v>
      </c>
      <c r="D13918" s="53" t="s">
        <v>33872</v>
      </c>
    </row>
    <row r="13919" spans="1:4" ht="15" x14ac:dyDescent="0.25">
      <c r="A13919" s="53" t="s">
        <v>18351</v>
      </c>
      <c r="B13919" s="53">
        <v>0</v>
      </c>
      <c r="C13919" s="53" t="s">
        <v>33536</v>
      </c>
      <c r="D13919" s="53" t="s">
        <v>33872</v>
      </c>
    </row>
    <row r="13920" spans="1:4" ht="15" x14ac:dyDescent="0.25">
      <c r="A13920" s="53" t="s">
        <v>18352</v>
      </c>
      <c r="B13920" s="53">
        <v>0</v>
      </c>
      <c r="C13920" s="53" t="s">
        <v>33536</v>
      </c>
      <c r="D13920" s="53" t="s">
        <v>33872</v>
      </c>
    </row>
    <row r="13921" spans="1:4" ht="15" x14ac:dyDescent="0.25">
      <c r="A13921" s="53" t="s">
        <v>18353</v>
      </c>
      <c r="B13921" s="53">
        <v>15</v>
      </c>
      <c r="C13921" s="53" t="s">
        <v>33536</v>
      </c>
      <c r="D13921" s="53" t="s">
        <v>33872</v>
      </c>
    </row>
    <row r="13922" spans="1:4" ht="15" x14ac:dyDescent="0.25">
      <c r="A13922" s="53" t="s">
        <v>18354</v>
      </c>
      <c r="B13922" s="53">
        <v>0</v>
      </c>
      <c r="C13922" s="53" t="s">
        <v>33536</v>
      </c>
      <c r="D13922" s="53" t="s">
        <v>33872</v>
      </c>
    </row>
    <row r="13923" spans="1:4" ht="15" x14ac:dyDescent="0.25">
      <c r="A13923" s="53" t="s">
        <v>18355</v>
      </c>
      <c r="B13923" s="53">
        <v>15</v>
      </c>
      <c r="C13923" s="53" t="s">
        <v>33536</v>
      </c>
      <c r="D13923" s="53" t="s">
        <v>33872</v>
      </c>
    </row>
    <row r="13924" spans="1:4" ht="15" x14ac:dyDescent="0.25">
      <c r="A13924" s="53" t="s">
        <v>18356</v>
      </c>
      <c r="B13924" s="53">
        <v>0</v>
      </c>
      <c r="C13924" s="53" t="s">
        <v>33536</v>
      </c>
      <c r="D13924" s="53" t="s">
        <v>33872</v>
      </c>
    </row>
    <row r="13925" spans="1:4" ht="15" x14ac:dyDescent="0.25">
      <c r="A13925" s="53" t="s">
        <v>18357</v>
      </c>
      <c r="B13925" s="53">
        <v>0</v>
      </c>
      <c r="C13925" s="53" t="s">
        <v>33536</v>
      </c>
      <c r="D13925" s="53" t="s">
        <v>33872</v>
      </c>
    </row>
    <row r="13926" spans="1:4" ht="15" x14ac:dyDescent="0.25">
      <c r="A13926" s="53" t="s">
        <v>18358</v>
      </c>
      <c r="B13926" s="53">
        <v>15</v>
      </c>
      <c r="C13926" s="53" t="s">
        <v>33536</v>
      </c>
      <c r="D13926" s="53" t="s">
        <v>33872</v>
      </c>
    </row>
    <row r="13927" spans="1:4" ht="15" x14ac:dyDescent="0.25">
      <c r="A13927" s="53" t="s">
        <v>18359</v>
      </c>
      <c r="B13927" s="53">
        <v>30</v>
      </c>
      <c r="C13927" s="53" t="s">
        <v>33536</v>
      </c>
      <c r="D13927" s="53" t="s">
        <v>33872</v>
      </c>
    </row>
    <row r="13928" spans="1:4" ht="15" x14ac:dyDescent="0.25">
      <c r="A13928" s="53" t="s">
        <v>18360</v>
      </c>
      <c r="B13928" s="53">
        <v>15</v>
      </c>
      <c r="C13928" s="53" t="s">
        <v>33536</v>
      </c>
      <c r="D13928" s="53" t="s">
        <v>33872</v>
      </c>
    </row>
    <row r="13929" spans="1:4" ht="15" x14ac:dyDescent="0.25">
      <c r="A13929" s="53" t="s">
        <v>18361</v>
      </c>
      <c r="B13929" s="53">
        <v>0</v>
      </c>
      <c r="C13929" s="53" t="s">
        <v>33536</v>
      </c>
      <c r="D13929" s="53" t="s">
        <v>33872</v>
      </c>
    </row>
    <row r="13930" spans="1:4" ht="15" x14ac:dyDescent="0.25">
      <c r="A13930" s="53" t="s">
        <v>18362</v>
      </c>
      <c r="B13930" s="53">
        <v>15</v>
      </c>
      <c r="C13930" s="53" t="s">
        <v>33536</v>
      </c>
      <c r="D13930" s="53" t="s">
        <v>33872</v>
      </c>
    </row>
    <row r="13931" spans="1:4" ht="15" x14ac:dyDescent="0.25">
      <c r="A13931" s="53" t="s">
        <v>18363</v>
      </c>
      <c r="B13931" s="53">
        <v>0</v>
      </c>
      <c r="C13931" s="53" t="s">
        <v>33536</v>
      </c>
      <c r="D13931" s="53" t="s">
        <v>33872</v>
      </c>
    </row>
    <row r="13932" spans="1:4" ht="15" x14ac:dyDescent="0.25">
      <c r="A13932" s="53" t="s">
        <v>18364</v>
      </c>
      <c r="B13932" s="53">
        <v>0</v>
      </c>
      <c r="C13932" s="53" t="s">
        <v>33536</v>
      </c>
      <c r="D13932" s="53" t="s">
        <v>33872</v>
      </c>
    </row>
    <row r="13933" spans="1:4" ht="15" x14ac:dyDescent="0.25">
      <c r="A13933" s="53" t="s">
        <v>18365</v>
      </c>
      <c r="B13933" s="53">
        <v>15</v>
      </c>
      <c r="C13933" s="53" t="s">
        <v>33536</v>
      </c>
      <c r="D13933" s="53" t="s">
        <v>33872</v>
      </c>
    </row>
    <row r="13934" spans="1:4" ht="15" x14ac:dyDescent="0.25">
      <c r="A13934" s="53" t="s">
        <v>18366</v>
      </c>
      <c r="B13934" s="53">
        <v>0</v>
      </c>
      <c r="C13934" s="53" t="s">
        <v>33536</v>
      </c>
      <c r="D13934" s="53" t="s">
        <v>33872</v>
      </c>
    </row>
    <row r="13935" spans="1:4" ht="15" x14ac:dyDescent="0.25">
      <c r="A13935" s="53" t="s">
        <v>18367</v>
      </c>
      <c r="B13935" s="53">
        <v>0</v>
      </c>
      <c r="C13935" s="53" t="s">
        <v>33536</v>
      </c>
      <c r="D13935" s="53" t="s">
        <v>33872</v>
      </c>
    </row>
    <row r="13936" spans="1:4" ht="15" x14ac:dyDescent="0.25">
      <c r="A13936" s="53" t="s">
        <v>18368</v>
      </c>
      <c r="B13936" s="53">
        <v>0</v>
      </c>
      <c r="C13936" s="53" t="s">
        <v>33536</v>
      </c>
      <c r="D13936" s="53" t="s">
        <v>33872</v>
      </c>
    </row>
    <row r="13937" spans="1:4" ht="15" x14ac:dyDescent="0.25">
      <c r="A13937" s="53" t="s">
        <v>18369</v>
      </c>
      <c r="B13937" s="53">
        <v>15</v>
      </c>
      <c r="C13937" s="53" t="s">
        <v>33536</v>
      </c>
      <c r="D13937" s="53" t="s">
        <v>33872</v>
      </c>
    </row>
    <row r="13938" spans="1:4" ht="15" x14ac:dyDescent="0.25">
      <c r="A13938" s="53" t="s">
        <v>18370</v>
      </c>
      <c r="B13938" s="53">
        <v>0</v>
      </c>
      <c r="C13938" s="53" t="s">
        <v>33536</v>
      </c>
      <c r="D13938" s="53" t="s">
        <v>33872</v>
      </c>
    </row>
    <row r="13939" spans="1:4" ht="15" x14ac:dyDescent="0.25">
      <c r="A13939" s="53" t="s">
        <v>18371</v>
      </c>
      <c r="B13939" s="53">
        <v>0</v>
      </c>
      <c r="C13939" s="53" t="s">
        <v>33536</v>
      </c>
      <c r="D13939" s="53" t="s">
        <v>33872</v>
      </c>
    </row>
    <row r="13940" spans="1:4" ht="15" x14ac:dyDescent="0.25">
      <c r="A13940" s="53" t="s">
        <v>18372</v>
      </c>
      <c r="B13940" s="53">
        <v>0</v>
      </c>
      <c r="C13940" s="53" t="s">
        <v>33536</v>
      </c>
      <c r="D13940" s="53" t="s">
        <v>33872</v>
      </c>
    </row>
    <row r="13941" spans="1:4" ht="15" x14ac:dyDescent="0.25">
      <c r="A13941" s="53" t="s">
        <v>18373</v>
      </c>
      <c r="B13941" s="53">
        <v>0</v>
      </c>
      <c r="C13941" s="53" t="s">
        <v>33536</v>
      </c>
      <c r="D13941" s="53" t="s">
        <v>33872</v>
      </c>
    </row>
    <row r="13942" spans="1:4" ht="15" x14ac:dyDescent="0.25">
      <c r="A13942" s="53" t="s">
        <v>18374</v>
      </c>
      <c r="B13942" s="53">
        <v>15</v>
      </c>
      <c r="C13942" s="53" t="s">
        <v>33536</v>
      </c>
      <c r="D13942" s="53" t="s">
        <v>33872</v>
      </c>
    </row>
    <row r="13943" spans="1:4" ht="15" x14ac:dyDescent="0.25">
      <c r="A13943" s="53" t="s">
        <v>18375</v>
      </c>
      <c r="B13943" s="53">
        <v>0</v>
      </c>
      <c r="C13943" s="53" t="s">
        <v>33536</v>
      </c>
      <c r="D13943" s="53" t="s">
        <v>33872</v>
      </c>
    </row>
    <row r="13944" spans="1:4" ht="15" x14ac:dyDescent="0.25">
      <c r="A13944" s="53" t="s">
        <v>18376</v>
      </c>
      <c r="B13944" s="53">
        <v>0</v>
      </c>
      <c r="C13944" s="53" t="s">
        <v>33536</v>
      </c>
      <c r="D13944" s="53" t="s">
        <v>33872</v>
      </c>
    </row>
    <row r="13945" spans="1:4" ht="15" x14ac:dyDescent="0.25">
      <c r="A13945" s="53" t="s">
        <v>18377</v>
      </c>
      <c r="B13945" s="53">
        <v>0</v>
      </c>
      <c r="C13945" s="53" t="s">
        <v>33536</v>
      </c>
      <c r="D13945" s="53" t="s">
        <v>33872</v>
      </c>
    </row>
    <row r="13946" spans="1:4" ht="15" x14ac:dyDescent="0.25">
      <c r="A13946" s="53" t="s">
        <v>18378</v>
      </c>
      <c r="B13946" s="53">
        <v>30</v>
      </c>
      <c r="C13946" s="53" t="s">
        <v>33536</v>
      </c>
      <c r="D13946" s="53" t="s">
        <v>33872</v>
      </c>
    </row>
    <row r="13947" spans="1:4" ht="15" x14ac:dyDescent="0.25">
      <c r="A13947" s="53" t="s">
        <v>18379</v>
      </c>
      <c r="B13947" s="53">
        <v>15</v>
      </c>
      <c r="C13947" s="53" t="s">
        <v>33536</v>
      </c>
      <c r="D13947" s="53" t="s">
        <v>33872</v>
      </c>
    </row>
    <row r="13948" spans="1:4" ht="15" x14ac:dyDescent="0.25">
      <c r="A13948" s="53" t="s">
        <v>18380</v>
      </c>
      <c r="B13948" s="53">
        <v>0</v>
      </c>
      <c r="C13948" s="53" t="s">
        <v>33536</v>
      </c>
      <c r="D13948" s="53" t="s">
        <v>33872</v>
      </c>
    </row>
    <row r="13949" spans="1:4" ht="15" x14ac:dyDescent="0.25">
      <c r="A13949" s="53" t="s">
        <v>18381</v>
      </c>
      <c r="B13949" s="53">
        <v>15</v>
      </c>
      <c r="C13949" s="53" t="s">
        <v>33536</v>
      </c>
      <c r="D13949" s="53" t="s">
        <v>33872</v>
      </c>
    </row>
    <row r="13950" spans="1:4" ht="15" x14ac:dyDescent="0.25">
      <c r="A13950" s="53" t="s">
        <v>18382</v>
      </c>
      <c r="B13950" s="53">
        <v>0</v>
      </c>
      <c r="C13950" s="53" t="s">
        <v>33536</v>
      </c>
      <c r="D13950" s="53" t="s">
        <v>33872</v>
      </c>
    </row>
    <row r="13951" spans="1:4" ht="15" x14ac:dyDescent="0.25">
      <c r="A13951" s="53" t="s">
        <v>18383</v>
      </c>
      <c r="B13951" s="53">
        <v>20</v>
      </c>
      <c r="C13951" s="53" t="s">
        <v>33536</v>
      </c>
      <c r="D13951" s="53" t="s">
        <v>33872</v>
      </c>
    </row>
    <row r="13952" spans="1:4" ht="15" x14ac:dyDescent="0.25">
      <c r="A13952" s="53" t="s">
        <v>18384</v>
      </c>
      <c r="B13952" s="53">
        <v>15</v>
      </c>
      <c r="C13952" s="53" t="s">
        <v>33536</v>
      </c>
      <c r="D13952" s="53" t="s">
        <v>33872</v>
      </c>
    </row>
    <row r="13953" spans="1:4" ht="15" x14ac:dyDescent="0.25">
      <c r="A13953" s="53" t="s">
        <v>18385</v>
      </c>
      <c r="B13953" s="53">
        <v>10</v>
      </c>
      <c r="C13953" s="53" t="s">
        <v>33536</v>
      </c>
      <c r="D13953" s="53" t="s">
        <v>33872</v>
      </c>
    </row>
    <row r="13954" spans="1:4" ht="15" x14ac:dyDescent="0.25">
      <c r="A13954" s="53" t="s">
        <v>18386</v>
      </c>
      <c r="B13954" s="53">
        <v>15</v>
      </c>
      <c r="C13954" s="53" t="s">
        <v>33536</v>
      </c>
      <c r="D13954" s="53" t="s">
        <v>33872</v>
      </c>
    </row>
    <row r="13955" spans="1:4" ht="15" x14ac:dyDescent="0.25">
      <c r="A13955" s="53" t="s">
        <v>18387</v>
      </c>
      <c r="B13955" s="53">
        <v>15</v>
      </c>
      <c r="C13955" s="53" t="s">
        <v>33536</v>
      </c>
      <c r="D13955" s="53" t="s">
        <v>33872</v>
      </c>
    </row>
    <row r="13956" spans="1:4" ht="15" x14ac:dyDescent="0.25">
      <c r="A13956" s="53" t="s">
        <v>18388</v>
      </c>
      <c r="B13956" s="53">
        <v>15</v>
      </c>
      <c r="C13956" s="53" t="s">
        <v>33536</v>
      </c>
      <c r="D13956" s="53" t="s">
        <v>33872</v>
      </c>
    </row>
    <row r="13957" spans="1:4" ht="15" x14ac:dyDescent="0.25">
      <c r="A13957" s="53" t="s">
        <v>18389</v>
      </c>
      <c r="B13957" s="53">
        <v>30</v>
      </c>
      <c r="C13957" s="53" t="s">
        <v>33536</v>
      </c>
      <c r="D13957" s="53" t="s">
        <v>33872</v>
      </c>
    </row>
    <row r="13958" spans="1:4" ht="15" x14ac:dyDescent="0.25">
      <c r="A13958" s="53" t="s">
        <v>18390</v>
      </c>
      <c r="B13958" s="53">
        <v>30</v>
      </c>
      <c r="C13958" s="53" t="s">
        <v>33536</v>
      </c>
      <c r="D13958" s="53" t="s">
        <v>33872</v>
      </c>
    </row>
    <row r="13959" spans="1:4" ht="15" x14ac:dyDescent="0.25">
      <c r="A13959" s="53" t="s">
        <v>18391</v>
      </c>
      <c r="B13959" s="53">
        <v>30</v>
      </c>
      <c r="C13959" s="53" t="s">
        <v>33536</v>
      </c>
      <c r="D13959" s="53" t="s">
        <v>33872</v>
      </c>
    </row>
    <row r="13960" spans="1:4" ht="15" x14ac:dyDescent="0.25">
      <c r="A13960" s="53" t="s">
        <v>18392</v>
      </c>
      <c r="B13960" s="53">
        <v>20</v>
      </c>
      <c r="C13960" s="53" t="s">
        <v>33536</v>
      </c>
      <c r="D13960" s="53" t="s">
        <v>33872</v>
      </c>
    </row>
    <row r="13961" spans="1:4" ht="15" x14ac:dyDescent="0.25">
      <c r="A13961" s="53" t="s">
        <v>18393</v>
      </c>
      <c r="B13961" s="53">
        <v>15</v>
      </c>
      <c r="C13961" s="53" t="s">
        <v>33536</v>
      </c>
      <c r="D13961" s="53" t="s">
        <v>33872</v>
      </c>
    </row>
    <row r="13962" spans="1:4" ht="15" x14ac:dyDescent="0.25">
      <c r="A13962" s="53" t="s">
        <v>18394</v>
      </c>
      <c r="B13962" s="53">
        <v>0</v>
      </c>
      <c r="C13962" s="53" t="s">
        <v>33536</v>
      </c>
      <c r="D13962" s="53" t="s">
        <v>33872</v>
      </c>
    </row>
    <row r="13963" spans="1:4" ht="15" x14ac:dyDescent="0.25">
      <c r="A13963" s="53" t="s">
        <v>18395</v>
      </c>
      <c r="B13963" s="53">
        <v>0</v>
      </c>
      <c r="C13963" s="53" t="s">
        <v>33536</v>
      </c>
      <c r="D13963" s="53" t="s">
        <v>33872</v>
      </c>
    </row>
    <row r="13964" spans="1:4" ht="15" x14ac:dyDescent="0.25">
      <c r="A13964" s="53" t="s">
        <v>18396</v>
      </c>
      <c r="B13964" s="53">
        <v>15</v>
      </c>
      <c r="C13964" s="53" t="s">
        <v>33536</v>
      </c>
      <c r="D13964" s="53" t="s">
        <v>33872</v>
      </c>
    </row>
    <row r="13965" spans="1:4" ht="15" x14ac:dyDescent="0.25">
      <c r="A13965" s="53" t="s">
        <v>18397</v>
      </c>
      <c r="B13965" s="53">
        <v>0</v>
      </c>
      <c r="C13965" s="53" t="s">
        <v>33536</v>
      </c>
      <c r="D13965" s="53" t="s">
        <v>33872</v>
      </c>
    </row>
    <row r="13966" spans="1:4" ht="15" x14ac:dyDescent="0.25">
      <c r="A13966" s="53" t="s">
        <v>18398</v>
      </c>
      <c r="B13966" s="53">
        <v>0</v>
      </c>
      <c r="C13966" s="53" t="s">
        <v>33536</v>
      </c>
      <c r="D13966" s="53" t="s">
        <v>33872</v>
      </c>
    </row>
    <row r="13967" spans="1:4" ht="15" x14ac:dyDescent="0.25">
      <c r="A13967" s="53" t="s">
        <v>18399</v>
      </c>
      <c r="B13967" s="53">
        <v>30</v>
      </c>
      <c r="C13967" s="53" t="s">
        <v>33536</v>
      </c>
      <c r="D13967" s="53" t="s">
        <v>33872</v>
      </c>
    </row>
    <row r="13968" spans="1:4" ht="15" x14ac:dyDescent="0.25">
      <c r="A13968" s="53" t="s">
        <v>18400</v>
      </c>
      <c r="B13968" s="53">
        <v>15</v>
      </c>
      <c r="C13968" s="53" t="s">
        <v>33536</v>
      </c>
      <c r="D13968" s="53" t="s">
        <v>33872</v>
      </c>
    </row>
    <row r="13969" spans="1:4" ht="15" x14ac:dyDescent="0.25">
      <c r="A13969" s="53" t="s">
        <v>18401</v>
      </c>
      <c r="B13969" s="53">
        <v>20</v>
      </c>
      <c r="C13969" s="53" t="s">
        <v>33536</v>
      </c>
      <c r="D13969" s="53" t="s">
        <v>33872</v>
      </c>
    </row>
    <row r="13970" spans="1:4" ht="15" x14ac:dyDescent="0.25">
      <c r="A13970" s="53" t="s">
        <v>18402</v>
      </c>
      <c r="B13970" s="53">
        <v>20</v>
      </c>
      <c r="C13970" s="53" t="s">
        <v>33536</v>
      </c>
      <c r="D13970" s="53" t="s">
        <v>33872</v>
      </c>
    </row>
    <row r="13971" spans="1:4" ht="15" x14ac:dyDescent="0.25">
      <c r="A13971" s="53" t="s">
        <v>18403</v>
      </c>
      <c r="B13971" s="53">
        <v>15</v>
      </c>
      <c r="C13971" s="53" t="s">
        <v>33536</v>
      </c>
      <c r="D13971" s="53" t="s">
        <v>33872</v>
      </c>
    </row>
    <row r="13972" spans="1:4" ht="15" x14ac:dyDescent="0.25">
      <c r="A13972" s="53" t="s">
        <v>18404</v>
      </c>
      <c r="B13972" s="53">
        <v>15</v>
      </c>
      <c r="C13972" s="53" t="s">
        <v>33536</v>
      </c>
      <c r="D13972" s="53" t="s">
        <v>33872</v>
      </c>
    </row>
    <row r="13973" spans="1:4" ht="15" x14ac:dyDescent="0.25">
      <c r="A13973" s="53" t="s">
        <v>18405</v>
      </c>
      <c r="B13973" s="53">
        <v>15</v>
      </c>
      <c r="C13973" s="53" t="s">
        <v>33536</v>
      </c>
      <c r="D13973" s="53" t="s">
        <v>33872</v>
      </c>
    </row>
    <row r="13974" spans="1:4" ht="15" x14ac:dyDescent="0.25">
      <c r="A13974" s="53" t="s">
        <v>18406</v>
      </c>
      <c r="B13974" s="53">
        <v>30</v>
      </c>
      <c r="C13974" s="53" t="s">
        <v>33536</v>
      </c>
      <c r="D13974" s="53" t="s">
        <v>33872</v>
      </c>
    </row>
    <row r="13975" spans="1:4" ht="15" x14ac:dyDescent="0.25">
      <c r="A13975" s="53" t="s">
        <v>18407</v>
      </c>
      <c r="B13975" s="53">
        <v>30</v>
      </c>
      <c r="C13975" s="53" t="s">
        <v>33536</v>
      </c>
      <c r="D13975" s="53" t="s">
        <v>33872</v>
      </c>
    </row>
    <row r="13976" spans="1:4" ht="15" x14ac:dyDescent="0.25">
      <c r="A13976" s="53" t="s">
        <v>18408</v>
      </c>
      <c r="B13976" s="53">
        <v>30</v>
      </c>
      <c r="C13976" s="53" t="s">
        <v>33536</v>
      </c>
      <c r="D13976" s="53" t="s">
        <v>33872</v>
      </c>
    </row>
    <row r="13977" spans="1:4" ht="15" x14ac:dyDescent="0.25">
      <c r="A13977" s="53" t="s">
        <v>18409</v>
      </c>
      <c r="B13977" s="53">
        <v>15</v>
      </c>
      <c r="C13977" s="53"/>
      <c r="D13977" s="53" t="s">
        <v>33872</v>
      </c>
    </row>
    <row r="13978" spans="1:4" ht="15" x14ac:dyDescent="0.25">
      <c r="A13978" s="53" t="s">
        <v>18410</v>
      </c>
      <c r="B13978" s="53">
        <v>15</v>
      </c>
      <c r="C13978" s="53"/>
      <c r="D13978" s="53" t="s">
        <v>33872</v>
      </c>
    </row>
    <row r="13979" spans="1:4" ht="15" x14ac:dyDescent="0.25">
      <c r="A13979" s="53" t="s">
        <v>18411</v>
      </c>
      <c r="B13979" s="53">
        <v>30</v>
      </c>
      <c r="C13979" s="53" t="s">
        <v>33536</v>
      </c>
      <c r="D13979" s="53" t="s">
        <v>33872</v>
      </c>
    </row>
    <row r="13980" spans="1:4" ht="15" x14ac:dyDescent="0.25">
      <c r="A13980" s="53" t="s">
        <v>18412</v>
      </c>
      <c r="B13980" s="53">
        <v>15</v>
      </c>
      <c r="C13980" s="53" t="s">
        <v>33536</v>
      </c>
      <c r="D13980" s="53" t="s">
        <v>33872</v>
      </c>
    </row>
    <row r="13981" spans="1:4" ht="15" x14ac:dyDescent="0.25">
      <c r="A13981" s="53" t="s">
        <v>18413</v>
      </c>
      <c r="B13981" s="53">
        <v>30</v>
      </c>
      <c r="C13981" s="53" t="s">
        <v>33536</v>
      </c>
      <c r="D13981" s="53" t="s">
        <v>33872</v>
      </c>
    </row>
    <row r="13982" spans="1:4" ht="15" x14ac:dyDescent="0.25">
      <c r="A13982" s="53" t="s">
        <v>18414</v>
      </c>
      <c r="B13982" s="53">
        <v>15</v>
      </c>
      <c r="C13982" s="53"/>
      <c r="D13982" s="53" t="s">
        <v>33872</v>
      </c>
    </row>
    <row r="13983" spans="1:4" ht="15" x14ac:dyDescent="0.25">
      <c r="A13983" s="53" t="s">
        <v>18415</v>
      </c>
      <c r="B13983" s="53">
        <v>15</v>
      </c>
      <c r="C13983" s="53"/>
      <c r="D13983" s="53" t="s">
        <v>33872</v>
      </c>
    </row>
    <row r="13984" spans="1:4" ht="15" x14ac:dyDescent="0.25">
      <c r="A13984" s="53" t="s">
        <v>18416</v>
      </c>
      <c r="B13984" s="53">
        <v>15</v>
      </c>
      <c r="C13984" s="53"/>
      <c r="D13984" s="53" t="s">
        <v>33872</v>
      </c>
    </row>
    <row r="13985" spans="1:4" ht="15" x14ac:dyDescent="0.25">
      <c r="A13985" s="53" t="s">
        <v>18417</v>
      </c>
      <c r="B13985" s="53">
        <v>30</v>
      </c>
      <c r="C13985" s="53" t="s">
        <v>33536</v>
      </c>
      <c r="D13985" s="53" t="s">
        <v>33872</v>
      </c>
    </row>
    <row r="13986" spans="1:4" ht="15" x14ac:dyDescent="0.25">
      <c r="A13986" s="53" t="s">
        <v>18418</v>
      </c>
      <c r="B13986" s="53">
        <v>15</v>
      </c>
      <c r="C13986" s="53" t="s">
        <v>33536</v>
      </c>
      <c r="D13986" s="53" t="s">
        <v>33872</v>
      </c>
    </row>
    <row r="13987" spans="1:4" ht="15" x14ac:dyDescent="0.25">
      <c r="A13987" s="53" t="s">
        <v>18419</v>
      </c>
      <c r="B13987" s="53">
        <v>15</v>
      </c>
      <c r="C13987" s="53" t="s">
        <v>33536</v>
      </c>
      <c r="D13987" s="53" t="s">
        <v>33872</v>
      </c>
    </row>
    <row r="13988" spans="1:4" ht="15" x14ac:dyDescent="0.25">
      <c r="A13988" s="53" t="s">
        <v>18420</v>
      </c>
      <c r="B13988" s="53">
        <v>30</v>
      </c>
      <c r="C13988" s="53" t="s">
        <v>33536</v>
      </c>
      <c r="D13988" s="53" t="s">
        <v>33872</v>
      </c>
    </row>
    <row r="13989" spans="1:4" ht="15" x14ac:dyDescent="0.25">
      <c r="A13989" s="53" t="s">
        <v>18421</v>
      </c>
      <c r="B13989" s="53">
        <v>10</v>
      </c>
      <c r="C13989" s="53" t="s">
        <v>33536</v>
      </c>
      <c r="D13989" s="53" t="s">
        <v>33872</v>
      </c>
    </row>
    <row r="13990" spans="1:4" ht="15" x14ac:dyDescent="0.25">
      <c r="A13990" s="53" t="s">
        <v>18422</v>
      </c>
      <c r="B13990" s="53">
        <v>15</v>
      </c>
      <c r="C13990" s="53" t="s">
        <v>33536</v>
      </c>
      <c r="D13990" s="53" t="s">
        <v>33872</v>
      </c>
    </row>
    <row r="13991" spans="1:4" ht="15" x14ac:dyDescent="0.25">
      <c r="A13991" s="53" t="s">
        <v>18423</v>
      </c>
      <c r="B13991" s="53">
        <v>15</v>
      </c>
      <c r="C13991" s="53" t="s">
        <v>33536</v>
      </c>
      <c r="D13991" s="53" t="s">
        <v>33873</v>
      </c>
    </row>
    <row r="13992" spans="1:4" ht="15" x14ac:dyDescent="0.25">
      <c r="A13992" s="53" t="s">
        <v>18424</v>
      </c>
      <c r="B13992" s="53">
        <v>15</v>
      </c>
      <c r="C13992" s="53" t="s">
        <v>33536</v>
      </c>
      <c r="D13992" s="53" t="s">
        <v>33873</v>
      </c>
    </row>
    <row r="13993" spans="1:4" ht="15" x14ac:dyDescent="0.25">
      <c r="A13993" s="53" t="s">
        <v>18425</v>
      </c>
      <c r="B13993" s="53">
        <v>15</v>
      </c>
      <c r="C13993" s="53" t="s">
        <v>33536</v>
      </c>
      <c r="D13993" s="53" t="s">
        <v>33873</v>
      </c>
    </row>
    <row r="13994" spans="1:4" ht="15" x14ac:dyDescent="0.25">
      <c r="A13994" s="53" t="s">
        <v>18426</v>
      </c>
      <c r="B13994" s="53">
        <v>20</v>
      </c>
      <c r="C13994" s="53"/>
      <c r="D13994" s="53" t="s">
        <v>33872</v>
      </c>
    </row>
    <row r="13995" spans="1:4" ht="15" x14ac:dyDescent="0.25">
      <c r="A13995" s="53" t="s">
        <v>18427</v>
      </c>
      <c r="B13995" s="53">
        <v>30</v>
      </c>
      <c r="C13995" s="53" t="s">
        <v>33536</v>
      </c>
      <c r="D13995" s="53" t="s">
        <v>33873</v>
      </c>
    </row>
    <row r="13996" spans="1:4" ht="15" x14ac:dyDescent="0.25">
      <c r="A13996" s="53" t="s">
        <v>18428</v>
      </c>
      <c r="B13996" s="53">
        <v>30</v>
      </c>
      <c r="C13996" s="53"/>
      <c r="D13996" s="53" t="s">
        <v>33872</v>
      </c>
    </row>
    <row r="13997" spans="1:4" ht="15" x14ac:dyDescent="0.25">
      <c r="A13997" s="53" t="s">
        <v>18429</v>
      </c>
      <c r="B13997" s="53">
        <v>30</v>
      </c>
      <c r="C13997" s="53" t="s">
        <v>33536</v>
      </c>
      <c r="D13997" s="53" t="s">
        <v>33873</v>
      </c>
    </row>
    <row r="13998" spans="1:4" ht="15" x14ac:dyDescent="0.25">
      <c r="A13998" s="53" t="s">
        <v>18430</v>
      </c>
      <c r="B13998" s="53">
        <v>10</v>
      </c>
      <c r="C13998" s="53" t="s">
        <v>33536</v>
      </c>
      <c r="D13998" s="53" t="s">
        <v>33872</v>
      </c>
    </row>
    <row r="13999" spans="1:4" ht="15" x14ac:dyDescent="0.25">
      <c r="A13999" s="53" t="s">
        <v>18431</v>
      </c>
      <c r="B13999" s="53">
        <v>15</v>
      </c>
      <c r="C13999" s="53" t="s">
        <v>33536</v>
      </c>
      <c r="D13999" s="53" t="s">
        <v>33872</v>
      </c>
    </row>
    <row r="14000" spans="1:4" ht="15" x14ac:dyDescent="0.25">
      <c r="A14000" s="53" t="s">
        <v>18432</v>
      </c>
      <c r="B14000" s="53">
        <v>15</v>
      </c>
      <c r="C14000" s="53" t="s">
        <v>33536</v>
      </c>
      <c r="D14000" s="53" t="s">
        <v>33873</v>
      </c>
    </row>
    <row r="14001" spans="1:4" ht="15" x14ac:dyDescent="0.25">
      <c r="A14001" s="53" t="s">
        <v>18433</v>
      </c>
      <c r="B14001" s="53">
        <v>15</v>
      </c>
      <c r="C14001" s="53" t="s">
        <v>33536</v>
      </c>
      <c r="D14001" s="53" t="s">
        <v>33873</v>
      </c>
    </row>
    <row r="14002" spans="1:4" ht="15" x14ac:dyDescent="0.25">
      <c r="A14002" s="53" t="s">
        <v>18434</v>
      </c>
      <c r="B14002" s="53">
        <v>15</v>
      </c>
      <c r="C14002" s="53" t="s">
        <v>33536</v>
      </c>
      <c r="D14002" s="53" t="s">
        <v>33873</v>
      </c>
    </row>
    <row r="14003" spans="1:4" ht="15" x14ac:dyDescent="0.25">
      <c r="A14003" s="53" t="s">
        <v>18435</v>
      </c>
      <c r="B14003" s="53">
        <v>20</v>
      </c>
      <c r="C14003" s="53"/>
      <c r="D14003" s="53" t="s">
        <v>33872</v>
      </c>
    </row>
    <row r="14004" spans="1:4" ht="15" x14ac:dyDescent="0.25">
      <c r="A14004" s="53" t="s">
        <v>18436</v>
      </c>
      <c r="B14004" s="53">
        <v>30</v>
      </c>
      <c r="C14004" s="53" t="s">
        <v>33536</v>
      </c>
      <c r="D14004" s="53" t="s">
        <v>33873</v>
      </c>
    </row>
    <row r="14005" spans="1:4" ht="15" x14ac:dyDescent="0.25">
      <c r="A14005" s="53" t="s">
        <v>18437</v>
      </c>
      <c r="B14005" s="53">
        <v>10</v>
      </c>
      <c r="C14005" s="53"/>
      <c r="D14005" s="53" t="s">
        <v>33872</v>
      </c>
    </row>
    <row r="14006" spans="1:4" ht="15" x14ac:dyDescent="0.25">
      <c r="A14006" s="53" t="s">
        <v>18438</v>
      </c>
      <c r="B14006" s="53">
        <v>15</v>
      </c>
      <c r="C14006" s="53" t="s">
        <v>33536</v>
      </c>
      <c r="D14006" s="53" t="s">
        <v>33872</v>
      </c>
    </row>
    <row r="14007" spans="1:4" ht="15" x14ac:dyDescent="0.25">
      <c r="A14007" s="53" t="s">
        <v>18439</v>
      </c>
      <c r="B14007" s="53">
        <v>15</v>
      </c>
      <c r="C14007" s="53" t="s">
        <v>33536</v>
      </c>
      <c r="D14007" s="53" t="s">
        <v>33873</v>
      </c>
    </row>
    <row r="14008" spans="1:4" ht="15" x14ac:dyDescent="0.25">
      <c r="A14008" s="53" t="s">
        <v>18440</v>
      </c>
      <c r="B14008" s="53">
        <v>15</v>
      </c>
      <c r="C14008" s="53" t="s">
        <v>33536</v>
      </c>
      <c r="D14008" s="53" t="s">
        <v>33873</v>
      </c>
    </row>
    <row r="14009" spans="1:4" ht="15" x14ac:dyDescent="0.25">
      <c r="A14009" s="53" t="s">
        <v>18441</v>
      </c>
      <c r="B14009" s="53">
        <v>15</v>
      </c>
      <c r="C14009" s="53" t="s">
        <v>33536</v>
      </c>
      <c r="D14009" s="53" t="s">
        <v>33873</v>
      </c>
    </row>
    <row r="14010" spans="1:4" ht="15" x14ac:dyDescent="0.25">
      <c r="A14010" s="53" t="s">
        <v>18442</v>
      </c>
      <c r="B14010" s="53">
        <v>20</v>
      </c>
      <c r="C14010" s="53"/>
      <c r="D14010" s="53" t="s">
        <v>33872</v>
      </c>
    </row>
    <row r="14011" spans="1:4" ht="15" x14ac:dyDescent="0.25">
      <c r="A14011" s="53" t="s">
        <v>18443</v>
      </c>
      <c r="B14011" s="53">
        <v>30</v>
      </c>
      <c r="C14011" s="53" t="s">
        <v>33536</v>
      </c>
      <c r="D14011" s="53" t="s">
        <v>33873</v>
      </c>
    </row>
    <row r="14012" spans="1:4" ht="15" x14ac:dyDescent="0.25">
      <c r="A14012" s="53" t="s">
        <v>18444</v>
      </c>
      <c r="B14012" s="53">
        <v>30</v>
      </c>
      <c r="C14012" s="53" t="s">
        <v>33536</v>
      </c>
      <c r="D14012" s="53" t="s">
        <v>33873</v>
      </c>
    </row>
    <row r="14013" spans="1:4" ht="15" x14ac:dyDescent="0.25">
      <c r="A14013" s="53" t="s">
        <v>18445</v>
      </c>
      <c r="B14013" s="53">
        <v>30</v>
      </c>
      <c r="C14013" s="53" t="s">
        <v>33536</v>
      </c>
      <c r="D14013" s="53" t="s">
        <v>33872</v>
      </c>
    </row>
    <row r="14014" spans="1:4" ht="15" x14ac:dyDescent="0.25">
      <c r="A14014" s="53" t="s">
        <v>18446</v>
      </c>
      <c r="B14014" s="53">
        <v>15</v>
      </c>
      <c r="C14014" s="53"/>
      <c r="D14014" s="53" t="s">
        <v>33872</v>
      </c>
    </row>
    <row r="14015" spans="1:4" ht="15" x14ac:dyDescent="0.25">
      <c r="A14015" s="53" t="s">
        <v>18447</v>
      </c>
      <c r="B14015" s="53">
        <v>30</v>
      </c>
      <c r="C14015" s="53"/>
      <c r="D14015" s="53" t="s">
        <v>33872</v>
      </c>
    </row>
    <row r="14016" spans="1:4" ht="15" x14ac:dyDescent="0.25">
      <c r="A14016" s="53" t="s">
        <v>18448</v>
      </c>
      <c r="B14016" s="53">
        <v>10</v>
      </c>
      <c r="C14016" s="53"/>
      <c r="D14016" s="53" t="s">
        <v>33872</v>
      </c>
    </row>
    <row r="14017" spans="1:4" ht="15" x14ac:dyDescent="0.25">
      <c r="A14017" s="53" t="s">
        <v>18449</v>
      </c>
      <c r="B14017" s="53">
        <v>15</v>
      </c>
      <c r="C14017" s="53" t="s">
        <v>33536</v>
      </c>
      <c r="D14017" s="53" t="s">
        <v>33873</v>
      </c>
    </row>
    <row r="14018" spans="1:4" ht="15" x14ac:dyDescent="0.25">
      <c r="A14018" s="53" t="s">
        <v>18450</v>
      </c>
      <c r="B14018" s="53">
        <v>15</v>
      </c>
      <c r="C14018" s="53" t="s">
        <v>33536</v>
      </c>
      <c r="D14018" s="53" t="s">
        <v>33873</v>
      </c>
    </row>
    <row r="14019" spans="1:4" ht="15" x14ac:dyDescent="0.25">
      <c r="A14019" s="53" t="s">
        <v>18451</v>
      </c>
      <c r="B14019" s="53">
        <v>15</v>
      </c>
      <c r="C14019" s="53" t="s">
        <v>33536</v>
      </c>
      <c r="D14019" s="53" t="s">
        <v>33873</v>
      </c>
    </row>
    <row r="14020" spans="1:4" ht="15" x14ac:dyDescent="0.25">
      <c r="A14020" s="53" t="s">
        <v>18452</v>
      </c>
      <c r="B14020" s="53">
        <v>15</v>
      </c>
      <c r="C14020" s="53" t="s">
        <v>33536</v>
      </c>
      <c r="D14020" s="53" t="s">
        <v>33873</v>
      </c>
    </row>
    <row r="14021" spans="1:4" ht="15" x14ac:dyDescent="0.25">
      <c r="A14021" s="53" t="s">
        <v>18453</v>
      </c>
      <c r="B14021" s="53">
        <v>20</v>
      </c>
      <c r="C14021" s="53" t="s">
        <v>33536</v>
      </c>
      <c r="D14021" s="53" t="s">
        <v>33872</v>
      </c>
    </row>
    <row r="14022" spans="1:4" ht="15" x14ac:dyDescent="0.25">
      <c r="A14022" s="53" t="s">
        <v>18454</v>
      </c>
      <c r="B14022" s="53">
        <v>30</v>
      </c>
      <c r="C14022" s="53" t="s">
        <v>33536</v>
      </c>
      <c r="D14022" s="53" t="s">
        <v>33873</v>
      </c>
    </row>
    <row r="14023" spans="1:4" ht="15" x14ac:dyDescent="0.25">
      <c r="A14023" s="53" t="s">
        <v>18455</v>
      </c>
      <c r="B14023" s="53">
        <v>10</v>
      </c>
      <c r="C14023" s="53" t="s">
        <v>33536</v>
      </c>
      <c r="D14023" s="53" t="s">
        <v>33872</v>
      </c>
    </row>
    <row r="14024" spans="1:4" ht="15" x14ac:dyDescent="0.25">
      <c r="A14024" s="53" t="s">
        <v>18456</v>
      </c>
      <c r="B14024" s="53">
        <v>15</v>
      </c>
      <c r="C14024" s="53" t="s">
        <v>33536</v>
      </c>
      <c r="D14024" s="53" t="s">
        <v>33873</v>
      </c>
    </row>
    <row r="14025" spans="1:4" ht="15" x14ac:dyDescent="0.25">
      <c r="A14025" s="53" t="s">
        <v>18457</v>
      </c>
      <c r="B14025" s="53">
        <v>15</v>
      </c>
      <c r="C14025" s="53" t="s">
        <v>33536</v>
      </c>
      <c r="D14025" s="53" t="s">
        <v>33873</v>
      </c>
    </row>
    <row r="14026" spans="1:4" ht="15" x14ac:dyDescent="0.25">
      <c r="A14026" s="53" t="s">
        <v>18458</v>
      </c>
      <c r="B14026" s="53">
        <v>15</v>
      </c>
      <c r="C14026" s="53" t="s">
        <v>33536</v>
      </c>
      <c r="D14026" s="53" t="s">
        <v>33873</v>
      </c>
    </row>
    <row r="14027" spans="1:4" ht="15" x14ac:dyDescent="0.25">
      <c r="A14027" s="53" t="s">
        <v>18459</v>
      </c>
      <c r="B14027" s="53">
        <v>15</v>
      </c>
      <c r="C14027" s="53" t="s">
        <v>33536</v>
      </c>
      <c r="D14027" s="53" t="s">
        <v>33873</v>
      </c>
    </row>
    <row r="14028" spans="1:4" ht="15" x14ac:dyDescent="0.25">
      <c r="A14028" s="53" t="s">
        <v>18460</v>
      </c>
      <c r="B14028" s="53">
        <v>30</v>
      </c>
      <c r="C14028" s="53" t="s">
        <v>33536</v>
      </c>
      <c r="D14028" s="53" t="s">
        <v>33873</v>
      </c>
    </row>
    <row r="14029" spans="1:4" ht="15" x14ac:dyDescent="0.25">
      <c r="A14029" s="53" t="s">
        <v>18461</v>
      </c>
      <c r="B14029" s="53">
        <v>15</v>
      </c>
      <c r="C14029" s="53" t="s">
        <v>33536</v>
      </c>
      <c r="D14029" s="53" t="s">
        <v>33873</v>
      </c>
    </row>
    <row r="14030" spans="1:4" ht="15" x14ac:dyDescent="0.25">
      <c r="A14030" s="53" t="s">
        <v>18462</v>
      </c>
      <c r="B14030" s="53">
        <v>15</v>
      </c>
      <c r="C14030" s="53" t="s">
        <v>33536</v>
      </c>
      <c r="D14030" s="53" t="s">
        <v>33873</v>
      </c>
    </row>
    <row r="14031" spans="1:4" ht="15" x14ac:dyDescent="0.25">
      <c r="A14031" s="53" t="s">
        <v>18463</v>
      </c>
      <c r="B14031" s="53">
        <v>15</v>
      </c>
      <c r="C14031" s="53" t="s">
        <v>33536</v>
      </c>
      <c r="D14031" s="53" t="s">
        <v>33873</v>
      </c>
    </row>
    <row r="14032" spans="1:4" ht="15" x14ac:dyDescent="0.25">
      <c r="A14032" s="53" t="s">
        <v>18464</v>
      </c>
      <c r="B14032" s="53">
        <v>15</v>
      </c>
      <c r="C14032" s="53" t="s">
        <v>33536</v>
      </c>
      <c r="D14032" s="53" t="s">
        <v>33873</v>
      </c>
    </row>
    <row r="14033" spans="1:4" ht="15" x14ac:dyDescent="0.25">
      <c r="A14033" s="53" t="s">
        <v>18465</v>
      </c>
      <c r="B14033" s="53">
        <v>20</v>
      </c>
      <c r="C14033" s="53" t="s">
        <v>33536</v>
      </c>
      <c r="D14033" s="53" t="s">
        <v>33872</v>
      </c>
    </row>
    <row r="14034" spans="1:4" ht="15" x14ac:dyDescent="0.25">
      <c r="A14034" s="53" t="s">
        <v>18466</v>
      </c>
      <c r="B14034" s="53">
        <v>30</v>
      </c>
      <c r="C14034" s="53" t="s">
        <v>33536</v>
      </c>
      <c r="D14034" s="53" t="s">
        <v>33873</v>
      </c>
    </row>
    <row r="14035" spans="1:4" ht="15" x14ac:dyDescent="0.25">
      <c r="A14035" s="53" t="s">
        <v>18467</v>
      </c>
      <c r="B14035" s="53">
        <v>15</v>
      </c>
      <c r="C14035" s="53" t="s">
        <v>33536</v>
      </c>
      <c r="D14035" s="53" t="s">
        <v>33873</v>
      </c>
    </row>
    <row r="14036" spans="1:4" ht="15" x14ac:dyDescent="0.25">
      <c r="A14036" s="53" t="s">
        <v>18468</v>
      </c>
      <c r="B14036" s="53">
        <v>15</v>
      </c>
      <c r="C14036" s="53" t="s">
        <v>33536</v>
      </c>
      <c r="D14036" s="53" t="s">
        <v>33873</v>
      </c>
    </row>
    <row r="14037" spans="1:4" ht="15" x14ac:dyDescent="0.25">
      <c r="A14037" s="53" t="s">
        <v>18469</v>
      </c>
      <c r="B14037" s="53">
        <v>15</v>
      </c>
      <c r="C14037" s="53" t="s">
        <v>33536</v>
      </c>
      <c r="D14037" s="53" t="s">
        <v>33873</v>
      </c>
    </row>
    <row r="14038" spans="1:4" ht="15" x14ac:dyDescent="0.25">
      <c r="A14038" s="53" t="s">
        <v>18470</v>
      </c>
      <c r="B14038" s="53">
        <v>15</v>
      </c>
      <c r="C14038" s="53" t="s">
        <v>33536</v>
      </c>
      <c r="D14038" s="53" t="s">
        <v>33873</v>
      </c>
    </row>
    <row r="14039" spans="1:4" ht="15" x14ac:dyDescent="0.25">
      <c r="A14039" s="53" t="s">
        <v>18471</v>
      </c>
      <c r="B14039" s="53">
        <v>30</v>
      </c>
      <c r="C14039" s="53" t="s">
        <v>33536</v>
      </c>
      <c r="D14039" s="53" t="s">
        <v>33873</v>
      </c>
    </row>
    <row r="14040" spans="1:4" ht="15" x14ac:dyDescent="0.25">
      <c r="A14040" s="53" t="s">
        <v>18472</v>
      </c>
      <c r="B14040" s="53">
        <v>15</v>
      </c>
      <c r="C14040" s="53" t="s">
        <v>33536</v>
      </c>
      <c r="D14040" s="53" t="s">
        <v>33872</v>
      </c>
    </row>
    <row r="14041" spans="1:4" ht="15" x14ac:dyDescent="0.25">
      <c r="A14041" s="53" t="s">
        <v>18473</v>
      </c>
      <c r="B14041" s="53">
        <v>30</v>
      </c>
      <c r="C14041" s="53" t="s">
        <v>33536</v>
      </c>
      <c r="D14041" s="53" t="s">
        <v>33872</v>
      </c>
    </row>
    <row r="14042" spans="1:4" ht="15" x14ac:dyDescent="0.25">
      <c r="A14042" s="53" t="s">
        <v>18474</v>
      </c>
      <c r="B14042" s="53">
        <v>15</v>
      </c>
      <c r="C14042" s="53" t="s">
        <v>33536</v>
      </c>
      <c r="D14042" s="53" t="s">
        <v>33873</v>
      </c>
    </row>
    <row r="14043" spans="1:4" ht="15" x14ac:dyDescent="0.25">
      <c r="A14043" s="53" t="s">
        <v>18475</v>
      </c>
      <c r="B14043" s="53">
        <v>30</v>
      </c>
      <c r="C14043" s="53" t="s">
        <v>33536</v>
      </c>
      <c r="D14043" s="53" t="s">
        <v>33873</v>
      </c>
    </row>
    <row r="14044" spans="1:4" ht="15" x14ac:dyDescent="0.25">
      <c r="A14044" s="53" t="s">
        <v>18476</v>
      </c>
      <c r="B14044" s="53">
        <v>10</v>
      </c>
      <c r="C14044" s="53" t="s">
        <v>33536</v>
      </c>
      <c r="D14044" s="53" t="s">
        <v>33872</v>
      </c>
    </row>
    <row r="14045" spans="1:4" ht="15" x14ac:dyDescent="0.25">
      <c r="A14045" s="53" t="s">
        <v>18477</v>
      </c>
      <c r="B14045" s="53">
        <v>15</v>
      </c>
      <c r="C14045" s="53" t="s">
        <v>33536</v>
      </c>
      <c r="D14045" s="53" t="s">
        <v>33872</v>
      </c>
    </row>
    <row r="14046" spans="1:4" ht="15" x14ac:dyDescent="0.25">
      <c r="A14046" s="53" t="s">
        <v>18478</v>
      </c>
      <c r="B14046" s="53">
        <v>15</v>
      </c>
      <c r="C14046" s="53" t="s">
        <v>33536</v>
      </c>
      <c r="D14046" s="53" t="s">
        <v>33873</v>
      </c>
    </row>
    <row r="14047" spans="1:4" ht="15" x14ac:dyDescent="0.25">
      <c r="A14047" s="53" t="s">
        <v>18479</v>
      </c>
      <c r="B14047" s="53">
        <v>15</v>
      </c>
      <c r="C14047" s="53" t="s">
        <v>33536</v>
      </c>
      <c r="D14047" s="53" t="s">
        <v>33873</v>
      </c>
    </row>
    <row r="14048" spans="1:4" ht="15" x14ac:dyDescent="0.25">
      <c r="A14048" s="53" t="s">
        <v>18480</v>
      </c>
      <c r="B14048" s="53">
        <v>15</v>
      </c>
      <c r="C14048" s="53" t="s">
        <v>33536</v>
      </c>
      <c r="D14048" s="53" t="s">
        <v>33873</v>
      </c>
    </row>
    <row r="14049" spans="1:4" ht="15" x14ac:dyDescent="0.25">
      <c r="A14049" s="53" t="s">
        <v>18481</v>
      </c>
      <c r="B14049" s="53">
        <v>30</v>
      </c>
      <c r="C14049" s="53" t="s">
        <v>33536</v>
      </c>
      <c r="D14049" s="53" t="s">
        <v>33873</v>
      </c>
    </row>
    <row r="14050" spans="1:4" ht="15" x14ac:dyDescent="0.25">
      <c r="A14050" s="53" t="s">
        <v>18482</v>
      </c>
      <c r="B14050" s="53">
        <v>30</v>
      </c>
      <c r="C14050" s="53"/>
      <c r="D14050" s="53" t="s">
        <v>33872</v>
      </c>
    </row>
    <row r="14051" spans="1:4" ht="15" x14ac:dyDescent="0.25">
      <c r="A14051" s="53" t="s">
        <v>18483</v>
      </c>
      <c r="B14051" s="53">
        <v>30</v>
      </c>
      <c r="C14051" s="53" t="s">
        <v>33536</v>
      </c>
      <c r="D14051" s="53" t="s">
        <v>33873</v>
      </c>
    </row>
    <row r="14052" spans="1:4" ht="15" x14ac:dyDescent="0.25">
      <c r="A14052" s="53" t="s">
        <v>18484</v>
      </c>
      <c r="B14052" s="53">
        <v>10</v>
      </c>
      <c r="C14052" s="53" t="s">
        <v>33536</v>
      </c>
      <c r="D14052" s="53" t="s">
        <v>33872</v>
      </c>
    </row>
    <row r="14053" spans="1:4" ht="15" x14ac:dyDescent="0.25">
      <c r="A14053" s="53" t="s">
        <v>18485</v>
      </c>
      <c r="B14053" s="53">
        <v>15</v>
      </c>
      <c r="C14053" s="53" t="s">
        <v>33536</v>
      </c>
      <c r="D14053" s="53" t="s">
        <v>33872</v>
      </c>
    </row>
    <row r="14054" spans="1:4" ht="15" x14ac:dyDescent="0.25">
      <c r="A14054" s="53" t="s">
        <v>18486</v>
      </c>
      <c r="B14054" s="53">
        <v>15</v>
      </c>
      <c r="C14054" s="53" t="s">
        <v>33536</v>
      </c>
      <c r="D14054" s="53" t="s">
        <v>33873</v>
      </c>
    </row>
    <row r="14055" spans="1:4" ht="15" x14ac:dyDescent="0.25">
      <c r="A14055" s="53" t="s">
        <v>18487</v>
      </c>
      <c r="B14055" s="53">
        <v>15</v>
      </c>
      <c r="C14055" s="53" t="s">
        <v>33536</v>
      </c>
      <c r="D14055" s="53" t="s">
        <v>33873</v>
      </c>
    </row>
    <row r="14056" spans="1:4" ht="15" x14ac:dyDescent="0.25">
      <c r="A14056" s="53" t="s">
        <v>18488</v>
      </c>
      <c r="B14056" s="53">
        <v>15</v>
      </c>
      <c r="C14056" s="53" t="s">
        <v>33536</v>
      </c>
      <c r="D14056" s="53" t="s">
        <v>33873</v>
      </c>
    </row>
    <row r="14057" spans="1:4" ht="15" x14ac:dyDescent="0.25">
      <c r="A14057" s="53" t="s">
        <v>18489</v>
      </c>
      <c r="B14057" s="53">
        <v>30</v>
      </c>
      <c r="C14057" s="53" t="s">
        <v>33536</v>
      </c>
      <c r="D14057" s="53" t="s">
        <v>33873</v>
      </c>
    </row>
    <row r="14058" spans="1:4" ht="15" x14ac:dyDescent="0.25">
      <c r="A14058" s="53" t="s">
        <v>18490</v>
      </c>
      <c r="B14058" s="53">
        <v>15</v>
      </c>
      <c r="C14058" s="53" t="s">
        <v>33536</v>
      </c>
      <c r="D14058" s="53" t="s">
        <v>33872</v>
      </c>
    </row>
    <row r="14059" spans="1:4" ht="15" x14ac:dyDescent="0.25">
      <c r="A14059" s="53" t="s">
        <v>18491</v>
      </c>
      <c r="B14059" s="53">
        <v>15</v>
      </c>
      <c r="C14059" s="53" t="s">
        <v>33536</v>
      </c>
      <c r="D14059" s="53" t="s">
        <v>33873</v>
      </c>
    </row>
    <row r="14060" spans="1:4" ht="15" x14ac:dyDescent="0.25">
      <c r="A14060" s="53" t="s">
        <v>18492</v>
      </c>
      <c r="B14060" s="53">
        <v>15</v>
      </c>
      <c r="C14060" s="53" t="s">
        <v>33536</v>
      </c>
      <c r="D14060" s="53" t="s">
        <v>33873</v>
      </c>
    </row>
    <row r="14061" spans="1:4" ht="15" x14ac:dyDescent="0.25">
      <c r="A14061" s="53" t="s">
        <v>18493</v>
      </c>
      <c r="B14061" s="53">
        <v>15</v>
      </c>
      <c r="C14061" s="53" t="s">
        <v>33536</v>
      </c>
      <c r="D14061" s="53" t="s">
        <v>33873</v>
      </c>
    </row>
    <row r="14062" spans="1:4" ht="15" x14ac:dyDescent="0.25">
      <c r="A14062" s="53" t="s">
        <v>18494</v>
      </c>
      <c r="B14062" s="53">
        <v>30</v>
      </c>
      <c r="C14062" s="53" t="s">
        <v>33536</v>
      </c>
      <c r="D14062" s="53" t="s">
        <v>33873</v>
      </c>
    </row>
    <row r="14063" spans="1:4" ht="15" x14ac:dyDescent="0.25">
      <c r="A14063" s="53" t="s">
        <v>18495</v>
      </c>
      <c r="B14063" s="53">
        <v>15</v>
      </c>
      <c r="C14063" s="53" t="s">
        <v>33536</v>
      </c>
      <c r="D14063" s="53" t="s">
        <v>33872</v>
      </c>
    </row>
    <row r="14064" spans="1:4" ht="15" x14ac:dyDescent="0.25">
      <c r="A14064" s="53" t="s">
        <v>18496</v>
      </c>
      <c r="B14064" s="53">
        <v>30</v>
      </c>
      <c r="C14064" s="53" t="s">
        <v>33536</v>
      </c>
      <c r="D14064" s="53" t="s">
        <v>33872</v>
      </c>
    </row>
    <row r="14065" spans="1:4" ht="15" x14ac:dyDescent="0.25">
      <c r="A14065" s="53" t="s">
        <v>18497</v>
      </c>
      <c r="B14065" s="53">
        <v>10</v>
      </c>
      <c r="C14065" s="53" t="s">
        <v>33536</v>
      </c>
      <c r="D14065" s="53" t="s">
        <v>33872</v>
      </c>
    </row>
    <row r="14066" spans="1:4" ht="15" x14ac:dyDescent="0.25">
      <c r="A14066" s="53" t="s">
        <v>18498</v>
      </c>
      <c r="B14066" s="53">
        <v>15</v>
      </c>
      <c r="C14066" s="53" t="s">
        <v>33536</v>
      </c>
      <c r="D14066" s="53" t="s">
        <v>33873</v>
      </c>
    </row>
    <row r="14067" spans="1:4" ht="15" x14ac:dyDescent="0.25">
      <c r="A14067" s="53" t="s">
        <v>18499</v>
      </c>
      <c r="B14067" s="53">
        <v>15</v>
      </c>
      <c r="C14067" s="53" t="s">
        <v>33536</v>
      </c>
      <c r="D14067" s="53" t="s">
        <v>33873</v>
      </c>
    </row>
    <row r="14068" spans="1:4" ht="15" x14ac:dyDescent="0.25">
      <c r="A14068" s="53" t="s">
        <v>18500</v>
      </c>
      <c r="B14068" s="53">
        <v>15</v>
      </c>
      <c r="C14068" s="53" t="s">
        <v>33536</v>
      </c>
      <c r="D14068" s="53" t="s">
        <v>33873</v>
      </c>
    </row>
    <row r="14069" spans="1:4" ht="15" x14ac:dyDescent="0.25">
      <c r="A14069" s="53" t="s">
        <v>18501</v>
      </c>
      <c r="B14069" s="53">
        <v>15</v>
      </c>
      <c r="C14069" s="53" t="s">
        <v>33536</v>
      </c>
      <c r="D14069" s="53" t="s">
        <v>33873</v>
      </c>
    </row>
    <row r="14070" spans="1:4" ht="15" x14ac:dyDescent="0.25">
      <c r="A14070" s="53" t="s">
        <v>18502</v>
      </c>
      <c r="B14070" s="53">
        <v>20</v>
      </c>
      <c r="C14070" s="53" t="s">
        <v>33536</v>
      </c>
      <c r="D14070" s="53" t="s">
        <v>33872</v>
      </c>
    </row>
    <row r="14071" spans="1:4" ht="15" x14ac:dyDescent="0.25">
      <c r="A14071" s="53" t="s">
        <v>18503</v>
      </c>
      <c r="B14071" s="53">
        <v>30</v>
      </c>
      <c r="C14071" s="53" t="s">
        <v>33536</v>
      </c>
      <c r="D14071" s="53" t="s">
        <v>33873</v>
      </c>
    </row>
    <row r="14072" spans="1:4" ht="15" x14ac:dyDescent="0.25">
      <c r="A14072" s="53" t="s">
        <v>18504</v>
      </c>
      <c r="B14072" s="53">
        <v>10</v>
      </c>
      <c r="C14072" s="53" t="s">
        <v>33536</v>
      </c>
      <c r="D14072" s="53" t="s">
        <v>33872</v>
      </c>
    </row>
    <row r="14073" spans="1:4" ht="15" x14ac:dyDescent="0.25">
      <c r="A14073" s="53" t="s">
        <v>18505</v>
      </c>
      <c r="B14073" s="53">
        <v>15</v>
      </c>
      <c r="C14073" s="53" t="s">
        <v>33536</v>
      </c>
      <c r="D14073" s="53" t="s">
        <v>33873</v>
      </c>
    </row>
    <row r="14074" spans="1:4" ht="15" x14ac:dyDescent="0.25">
      <c r="A14074" s="53" t="s">
        <v>18506</v>
      </c>
      <c r="B14074" s="53">
        <v>15</v>
      </c>
      <c r="C14074" s="53"/>
      <c r="D14074" s="53" t="s">
        <v>33872</v>
      </c>
    </row>
    <row r="14075" spans="1:4" ht="15" x14ac:dyDescent="0.25">
      <c r="A14075" s="53" t="s">
        <v>18507</v>
      </c>
      <c r="B14075" s="53">
        <v>15</v>
      </c>
      <c r="C14075" s="53" t="s">
        <v>33536</v>
      </c>
      <c r="D14075" s="53" t="s">
        <v>33873</v>
      </c>
    </row>
    <row r="14076" spans="1:4" ht="15" x14ac:dyDescent="0.25">
      <c r="A14076" s="53" t="s">
        <v>18508</v>
      </c>
      <c r="B14076" s="53">
        <v>15</v>
      </c>
      <c r="C14076" s="53" t="s">
        <v>33536</v>
      </c>
      <c r="D14076" s="53" t="s">
        <v>33873</v>
      </c>
    </row>
    <row r="14077" spans="1:4" ht="15" x14ac:dyDescent="0.25">
      <c r="A14077" s="53" t="s">
        <v>18509</v>
      </c>
      <c r="B14077" s="53">
        <v>15</v>
      </c>
      <c r="C14077" s="53" t="s">
        <v>33536</v>
      </c>
      <c r="D14077" s="53" t="s">
        <v>33873</v>
      </c>
    </row>
    <row r="14078" spans="1:4" ht="15" x14ac:dyDescent="0.25">
      <c r="A14078" s="53" t="s">
        <v>18510</v>
      </c>
      <c r="B14078" s="53">
        <v>30</v>
      </c>
      <c r="C14078" s="53" t="s">
        <v>33536</v>
      </c>
      <c r="D14078" s="53" t="s">
        <v>33873</v>
      </c>
    </row>
    <row r="14079" spans="1:4" ht="15" x14ac:dyDescent="0.25">
      <c r="A14079" s="53" t="s">
        <v>18511</v>
      </c>
      <c r="B14079" s="53">
        <v>15</v>
      </c>
      <c r="C14079" s="53" t="s">
        <v>33536</v>
      </c>
      <c r="D14079" s="53" t="s">
        <v>33873</v>
      </c>
    </row>
    <row r="14080" spans="1:4" ht="15" x14ac:dyDescent="0.25">
      <c r="A14080" s="53" t="s">
        <v>18512</v>
      </c>
      <c r="B14080" s="53">
        <v>15</v>
      </c>
      <c r="C14080" s="53" t="s">
        <v>33536</v>
      </c>
      <c r="D14080" s="53" t="s">
        <v>33873</v>
      </c>
    </row>
    <row r="14081" spans="1:4" ht="15" x14ac:dyDescent="0.25">
      <c r="A14081" s="53" t="s">
        <v>18513</v>
      </c>
      <c r="B14081" s="53">
        <v>15</v>
      </c>
      <c r="C14081" s="53" t="s">
        <v>33536</v>
      </c>
      <c r="D14081" s="53" t="s">
        <v>33873</v>
      </c>
    </row>
    <row r="14082" spans="1:4" ht="15" x14ac:dyDescent="0.25">
      <c r="A14082" s="53" t="s">
        <v>18514</v>
      </c>
      <c r="B14082" s="53">
        <v>15</v>
      </c>
      <c r="C14082" s="53" t="s">
        <v>33536</v>
      </c>
      <c r="D14082" s="53" t="s">
        <v>33873</v>
      </c>
    </row>
    <row r="14083" spans="1:4" ht="15" x14ac:dyDescent="0.25">
      <c r="A14083" s="53" t="s">
        <v>18515</v>
      </c>
      <c r="B14083" s="53">
        <v>30</v>
      </c>
      <c r="C14083" s="53" t="s">
        <v>33536</v>
      </c>
      <c r="D14083" s="53" t="s">
        <v>33873</v>
      </c>
    </row>
    <row r="14084" spans="1:4" ht="15" x14ac:dyDescent="0.25">
      <c r="A14084" s="53" t="s">
        <v>18516</v>
      </c>
      <c r="B14084" s="53">
        <v>30</v>
      </c>
      <c r="C14084" s="53" t="s">
        <v>33536</v>
      </c>
      <c r="D14084" s="53" t="s">
        <v>33872</v>
      </c>
    </row>
    <row r="14085" spans="1:4" ht="15" x14ac:dyDescent="0.25">
      <c r="A14085" s="53" t="s">
        <v>18517</v>
      </c>
      <c r="B14085" s="53">
        <v>10</v>
      </c>
      <c r="C14085" s="53" t="s">
        <v>33536</v>
      </c>
      <c r="D14085" s="53" t="s">
        <v>33872</v>
      </c>
    </row>
    <row r="14086" spans="1:4" ht="15" x14ac:dyDescent="0.25">
      <c r="A14086" s="53" t="s">
        <v>18518</v>
      </c>
      <c r="B14086" s="53">
        <v>15</v>
      </c>
      <c r="C14086" s="53" t="s">
        <v>33536</v>
      </c>
      <c r="D14086" s="53" t="s">
        <v>33872</v>
      </c>
    </row>
    <row r="14087" spans="1:4" ht="15" x14ac:dyDescent="0.25">
      <c r="A14087" s="53" t="s">
        <v>18519</v>
      </c>
      <c r="B14087" s="53">
        <v>15</v>
      </c>
      <c r="C14087" s="53" t="s">
        <v>33536</v>
      </c>
      <c r="D14087" s="53" t="s">
        <v>33873</v>
      </c>
    </row>
    <row r="14088" spans="1:4" ht="15" x14ac:dyDescent="0.25">
      <c r="A14088" s="53" t="s">
        <v>18520</v>
      </c>
      <c r="B14088" s="53">
        <v>15</v>
      </c>
      <c r="C14088" s="53" t="s">
        <v>33536</v>
      </c>
      <c r="D14088" s="53" t="s">
        <v>33873</v>
      </c>
    </row>
    <row r="14089" spans="1:4" ht="15" x14ac:dyDescent="0.25">
      <c r="A14089" s="53" t="s">
        <v>18521</v>
      </c>
      <c r="B14089" s="53">
        <v>15</v>
      </c>
      <c r="C14089" s="53" t="s">
        <v>33536</v>
      </c>
      <c r="D14089" s="53" t="s">
        <v>33873</v>
      </c>
    </row>
    <row r="14090" spans="1:4" ht="15" x14ac:dyDescent="0.25">
      <c r="A14090" s="53" t="s">
        <v>18522</v>
      </c>
      <c r="B14090" s="53">
        <v>20</v>
      </c>
      <c r="C14090" s="53"/>
      <c r="D14090" s="53" t="s">
        <v>33872</v>
      </c>
    </row>
    <row r="14091" spans="1:4" ht="15" x14ac:dyDescent="0.25">
      <c r="A14091" s="53" t="s">
        <v>18523</v>
      </c>
      <c r="B14091" s="53">
        <v>30</v>
      </c>
      <c r="C14091" s="53" t="s">
        <v>33536</v>
      </c>
      <c r="D14091" s="53" t="s">
        <v>33873</v>
      </c>
    </row>
    <row r="14092" spans="1:4" ht="15" x14ac:dyDescent="0.25">
      <c r="A14092" s="53" t="s">
        <v>18524</v>
      </c>
      <c r="B14092" s="53">
        <v>30</v>
      </c>
      <c r="C14092" s="53" t="s">
        <v>33536</v>
      </c>
      <c r="D14092" s="53" t="s">
        <v>33872</v>
      </c>
    </row>
    <row r="14093" spans="1:4" ht="15" x14ac:dyDescent="0.25">
      <c r="A14093" s="53" t="s">
        <v>18525</v>
      </c>
      <c r="B14093" s="53">
        <v>30</v>
      </c>
      <c r="C14093" s="53" t="s">
        <v>33536</v>
      </c>
      <c r="D14093" s="53" t="s">
        <v>33873</v>
      </c>
    </row>
    <row r="14094" spans="1:4" ht="15" x14ac:dyDescent="0.25">
      <c r="A14094" s="53" t="s">
        <v>18526</v>
      </c>
      <c r="B14094" s="53">
        <v>10</v>
      </c>
      <c r="C14094" s="53" t="s">
        <v>33536</v>
      </c>
      <c r="D14094" s="53" t="s">
        <v>33872</v>
      </c>
    </row>
    <row r="14095" spans="1:4" ht="15" x14ac:dyDescent="0.25">
      <c r="A14095" s="53" t="s">
        <v>18527</v>
      </c>
      <c r="B14095" s="53">
        <v>15</v>
      </c>
      <c r="C14095" s="53" t="s">
        <v>33536</v>
      </c>
      <c r="D14095" s="53" t="s">
        <v>33872</v>
      </c>
    </row>
    <row r="14096" spans="1:4" ht="15" x14ac:dyDescent="0.25">
      <c r="A14096" s="53" t="s">
        <v>18528</v>
      </c>
      <c r="B14096" s="53">
        <v>15</v>
      </c>
      <c r="C14096" s="53" t="s">
        <v>33536</v>
      </c>
      <c r="D14096" s="53" t="s">
        <v>33873</v>
      </c>
    </row>
    <row r="14097" spans="1:4" ht="15" x14ac:dyDescent="0.25">
      <c r="A14097" s="53" t="s">
        <v>18529</v>
      </c>
      <c r="B14097" s="53">
        <v>15</v>
      </c>
      <c r="C14097" s="53" t="s">
        <v>33536</v>
      </c>
      <c r="D14097" s="53" t="s">
        <v>33873</v>
      </c>
    </row>
    <row r="14098" spans="1:4" ht="15" x14ac:dyDescent="0.25">
      <c r="A14098" s="53" t="s">
        <v>18530</v>
      </c>
      <c r="B14098" s="53">
        <v>15</v>
      </c>
      <c r="C14098" s="53" t="s">
        <v>33536</v>
      </c>
      <c r="D14098" s="53" t="s">
        <v>33873</v>
      </c>
    </row>
    <row r="14099" spans="1:4" ht="15" x14ac:dyDescent="0.25">
      <c r="A14099" s="53" t="s">
        <v>18531</v>
      </c>
      <c r="B14099" s="53">
        <v>30</v>
      </c>
      <c r="C14099" s="53" t="s">
        <v>33536</v>
      </c>
      <c r="D14099" s="53" t="s">
        <v>33873</v>
      </c>
    </row>
    <row r="14100" spans="1:4" ht="15" x14ac:dyDescent="0.25">
      <c r="A14100" s="53" t="s">
        <v>18532</v>
      </c>
      <c r="B14100" s="53">
        <v>15</v>
      </c>
      <c r="C14100" s="53" t="s">
        <v>33536</v>
      </c>
      <c r="D14100" s="53" t="s">
        <v>33872</v>
      </c>
    </row>
    <row r="14101" spans="1:4" ht="15" x14ac:dyDescent="0.25">
      <c r="A14101" s="53" t="s">
        <v>18533</v>
      </c>
      <c r="B14101" s="53">
        <v>15</v>
      </c>
      <c r="C14101" s="53" t="s">
        <v>33536</v>
      </c>
      <c r="D14101" s="53" t="s">
        <v>33873</v>
      </c>
    </row>
    <row r="14102" spans="1:4" ht="15" x14ac:dyDescent="0.25">
      <c r="A14102" s="53" t="s">
        <v>18534</v>
      </c>
      <c r="B14102" s="53">
        <v>15</v>
      </c>
      <c r="C14102" s="53" t="s">
        <v>33536</v>
      </c>
      <c r="D14102" s="53" t="s">
        <v>33873</v>
      </c>
    </row>
    <row r="14103" spans="1:4" ht="15" x14ac:dyDescent="0.25">
      <c r="A14103" s="53" t="s">
        <v>18535</v>
      </c>
      <c r="B14103" s="53">
        <v>15</v>
      </c>
      <c r="C14103" s="53" t="s">
        <v>33536</v>
      </c>
      <c r="D14103" s="53" t="s">
        <v>33873</v>
      </c>
    </row>
    <row r="14104" spans="1:4" ht="15" x14ac:dyDescent="0.25">
      <c r="A14104" s="53" t="s">
        <v>18536</v>
      </c>
      <c r="B14104" s="53">
        <v>30</v>
      </c>
      <c r="C14104" s="53" t="s">
        <v>33536</v>
      </c>
      <c r="D14104" s="53" t="s">
        <v>33873</v>
      </c>
    </row>
    <row r="14105" spans="1:4" ht="15" x14ac:dyDescent="0.25">
      <c r="A14105" s="53" t="s">
        <v>18537</v>
      </c>
      <c r="B14105" s="53">
        <v>15</v>
      </c>
      <c r="C14105" s="53" t="s">
        <v>33536</v>
      </c>
      <c r="D14105" s="53" t="s">
        <v>33872</v>
      </c>
    </row>
    <row r="14106" spans="1:4" ht="15" x14ac:dyDescent="0.25">
      <c r="A14106" s="53" t="s">
        <v>18538</v>
      </c>
      <c r="B14106" s="53">
        <v>30</v>
      </c>
      <c r="C14106" s="53" t="s">
        <v>33536</v>
      </c>
      <c r="D14106" s="53" t="s">
        <v>33872</v>
      </c>
    </row>
    <row r="14107" spans="1:4" ht="15" x14ac:dyDescent="0.25">
      <c r="A14107" s="53" t="s">
        <v>18539</v>
      </c>
      <c r="B14107" s="53">
        <v>15</v>
      </c>
      <c r="C14107" s="53" t="s">
        <v>33536</v>
      </c>
      <c r="D14107" s="53" t="s">
        <v>33872</v>
      </c>
    </row>
    <row r="14108" spans="1:4" ht="15" x14ac:dyDescent="0.25">
      <c r="A14108" s="53" t="s">
        <v>18540</v>
      </c>
      <c r="B14108" s="53">
        <v>30</v>
      </c>
      <c r="C14108" s="53" t="s">
        <v>33536</v>
      </c>
      <c r="D14108" s="53" t="s">
        <v>33872</v>
      </c>
    </row>
    <row r="14109" spans="1:4" ht="15" x14ac:dyDescent="0.25">
      <c r="A14109" s="53" t="s">
        <v>18541</v>
      </c>
      <c r="B14109" s="53">
        <v>15</v>
      </c>
      <c r="C14109" s="53" t="s">
        <v>33536</v>
      </c>
      <c r="D14109" s="53" t="s">
        <v>33873</v>
      </c>
    </row>
    <row r="14110" spans="1:4" ht="15" x14ac:dyDescent="0.25">
      <c r="A14110" s="53" t="s">
        <v>18542</v>
      </c>
      <c r="B14110" s="53">
        <v>15</v>
      </c>
      <c r="C14110" s="53" t="s">
        <v>33536</v>
      </c>
      <c r="D14110" s="53" t="s">
        <v>33873</v>
      </c>
    </row>
    <row r="14111" spans="1:4" ht="15" x14ac:dyDescent="0.25">
      <c r="A14111" s="53" t="s">
        <v>18543</v>
      </c>
      <c r="B14111" s="53">
        <v>15</v>
      </c>
      <c r="C14111" s="53" t="s">
        <v>33536</v>
      </c>
      <c r="D14111" s="53" t="s">
        <v>33873</v>
      </c>
    </row>
    <row r="14112" spans="1:4" ht="15" x14ac:dyDescent="0.25">
      <c r="A14112" s="53" t="s">
        <v>18544</v>
      </c>
      <c r="B14112" s="53">
        <v>15</v>
      </c>
      <c r="C14112" s="53" t="s">
        <v>33536</v>
      </c>
      <c r="D14112" s="53" t="s">
        <v>33873</v>
      </c>
    </row>
    <row r="14113" spans="1:4" ht="15" x14ac:dyDescent="0.25">
      <c r="A14113" s="53" t="s">
        <v>18545</v>
      </c>
      <c r="B14113" s="53">
        <v>30</v>
      </c>
      <c r="C14113" s="53" t="s">
        <v>33536</v>
      </c>
      <c r="D14113" s="53" t="s">
        <v>33873</v>
      </c>
    </row>
    <row r="14114" spans="1:4" ht="15" x14ac:dyDescent="0.25">
      <c r="A14114" s="53" t="s">
        <v>18546</v>
      </c>
      <c r="B14114" s="53">
        <v>15</v>
      </c>
      <c r="C14114" s="53" t="s">
        <v>33536</v>
      </c>
      <c r="D14114" s="53" t="s">
        <v>33872</v>
      </c>
    </row>
    <row r="14115" spans="1:4" ht="15" x14ac:dyDescent="0.25">
      <c r="A14115" s="53" t="s">
        <v>18547</v>
      </c>
      <c r="B14115" s="53">
        <v>30</v>
      </c>
      <c r="C14115" s="53" t="s">
        <v>33536</v>
      </c>
      <c r="D14115" s="53" t="s">
        <v>33872</v>
      </c>
    </row>
    <row r="14116" spans="1:4" ht="15" x14ac:dyDescent="0.25">
      <c r="A14116" s="53" t="s">
        <v>18548</v>
      </c>
      <c r="B14116" s="53">
        <v>15</v>
      </c>
      <c r="C14116" s="53" t="s">
        <v>33536</v>
      </c>
      <c r="D14116" s="53" t="s">
        <v>33872</v>
      </c>
    </row>
    <row r="14117" spans="1:4" ht="15" x14ac:dyDescent="0.25">
      <c r="A14117" s="53" t="s">
        <v>18549</v>
      </c>
      <c r="B14117" s="53">
        <v>15</v>
      </c>
      <c r="C14117" s="53" t="s">
        <v>33536</v>
      </c>
      <c r="D14117" s="53" t="s">
        <v>33873</v>
      </c>
    </row>
    <row r="14118" spans="1:4" ht="15" x14ac:dyDescent="0.25">
      <c r="A14118" s="53" t="s">
        <v>18550</v>
      </c>
      <c r="B14118" s="53">
        <v>15</v>
      </c>
      <c r="C14118" s="53" t="s">
        <v>33536</v>
      </c>
      <c r="D14118" s="53" t="s">
        <v>33873</v>
      </c>
    </row>
    <row r="14119" spans="1:4" ht="15" x14ac:dyDescent="0.25">
      <c r="A14119" s="53" t="s">
        <v>18551</v>
      </c>
      <c r="B14119" s="53">
        <v>15</v>
      </c>
      <c r="C14119" s="53" t="s">
        <v>33536</v>
      </c>
      <c r="D14119" s="53" t="s">
        <v>33873</v>
      </c>
    </row>
    <row r="14120" spans="1:4" ht="15" x14ac:dyDescent="0.25">
      <c r="A14120" s="53" t="s">
        <v>18552</v>
      </c>
      <c r="B14120" s="53">
        <v>30</v>
      </c>
      <c r="C14120" s="53" t="s">
        <v>33536</v>
      </c>
      <c r="D14120" s="53" t="s">
        <v>33873</v>
      </c>
    </row>
    <row r="14121" spans="1:4" ht="15" x14ac:dyDescent="0.25">
      <c r="A14121" s="53" t="s">
        <v>18553</v>
      </c>
      <c r="B14121" s="53">
        <v>15</v>
      </c>
      <c r="C14121" s="53" t="s">
        <v>33536</v>
      </c>
      <c r="D14121" s="53" t="s">
        <v>33872</v>
      </c>
    </row>
    <row r="14122" spans="1:4" ht="15" x14ac:dyDescent="0.25">
      <c r="A14122" s="53" t="s">
        <v>18554</v>
      </c>
      <c r="B14122" s="53">
        <v>15</v>
      </c>
      <c r="C14122" s="53" t="s">
        <v>33536</v>
      </c>
      <c r="D14122" s="53" t="s">
        <v>33873</v>
      </c>
    </row>
    <row r="14123" spans="1:4" ht="15" x14ac:dyDescent="0.25">
      <c r="A14123" s="53" t="s">
        <v>18555</v>
      </c>
      <c r="B14123" s="53">
        <v>15</v>
      </c>
      <c r="C14123" s="53" t="s">
        <v>33536</v>
      </c>
      <c r="D14123" s="53" t="s">
        <v>33873</v>
      </c>
    </row>
    <row r="14124" spans="1:4" ht="15" x14ac:dyDescent="0.25">
      <c r="A14124" s="53" t="s">
        <v>18556</v>
      </c>
      <c r="B14124" s="53">
        <v>15</v>
      </c>
      <c r="C14124" s="53" t="s">
        <v>33536</v>
      </c>
      <c r="D14124" s="53" t="s">
        <v>33873</v>
      </c>
    </row>
    <row r="14125" spans="1:4" ht="15" x14ac:dyDescent="0.25">
      <c r="A14125" s="53" t="s">
        <v>18557</v>
      </c>
      <c r="B14125" s="53">
        <v>30</v>
      </c>
      <c r="C14125" s="53" t="s">
        <v>33536</v>
      </c>
      <c r="D14125" s="53" t="s">
        <v>33873</v>
      </c>
    </row>
    <row r="14126" spans="1:4" ht="15" x14ac:dyDescent="0.25">
      <c r="A14126" s="53" t="s">
        <v>18558</v>
      </c>
      <c r="B14126" s="53">
        <v>15</v>
      </c>
      <c r="C14126" s="53" t="s">
        <v>33536</v>
      </c>
      <c r="D14126" s="53" t="s">
        <v>33872</v>
      </c>
    </row>
    <row r="14127" spans="1:4" ht="15" x14ac:dyDescent="0.25">
      <c r="A14127" s="53" t="s">
        <v>18559</v>
      </c>
      <c r="B14127" s="53">
        <v>15</v>
      </c>
      <c r="C14127" s="53" t="s">
        <v>33536</v>
      </c>
      <c r="D14127" s="53" t="s">
        <v>33873</v>
      </c>
    </row>
    <row r="14128" spans="1:4" ht="15" x14ac:dyDescent="0.25">
      <c r="A14128" s="53" t="s">
        <v>18560</v>
      </c>
      <c r="B14128" s="53">
        <v>15</v>
      </c>
      <c r="C14128" s="53" t="s">
        <v>33536</v>
      </c>
      <c r="D14128" s="53" t="s">
        <v>33873</v>
      </c>
    </row>
    <row r="14129" spans="1:4" ht="15" x14ac:dyDescent="0.25">
      <c r="A14129" s="53" t="s">
        <v>18561</v>
      </c>
      <c r="B14129" s="53">
        <v>15</v>
      </c>
      <c r="C14129" s="53" t="s">
        <v>33536</v>
      </c>
      <c r="D14129" s="53" t="s">
        <v>33873</v>
      </c>
    </row>
    <row r="14130" spans="1:4" ht="15" x14ac:dyDescent="0.25">
      <c r="A14130" s="53" t="s">
        <v>18562</v>
      </c>
      <c r="B14130" s="53">
        <v>30</v>
      </c>
      <c r="C14130" s="53" t="s">
        <v>33536</v>
      </c>
      <c r="D14130" s="53" t="s">
        <v>33873</v>
      </c>
    </row>
    <row r="14131" spans="1:4" ht="15" x14ac:dyDescent="0.25">
      <c r="A14131" s="53" t="s">
        <v>18563</v>
      </c>
      <c r="B14131" s="53">
        <v>15</v>
      </c>
      <c r="C14131" s="53" t="s">
        <v>33536</v>
      </c>
      <c r="D14131" s="53" t="s">
        <v>33873</v>
      </c>
    </row>
    <row r="14132" spans="1:4" ht="15" x14ac:dyDescent="0.25">
      <c r="A14132" s="53" t="s">
        <v>33178</v>
      </c>
      <c r="B14132" s="53">
        <v>15</v>
      </c>
      <c r="C14132" s="53" t="s">
        <v>33536</v>
      </c>
      <c r="D14132" s="53" t="s">
        <v>33873</v>
      </c>
    </row>
    <row r="14133" spans="1:4" ht="15" x14ac:dyDescent="0.25">
      <c r="A14133" s="53" t="s">
        <v>33179</v>
      </c>
      <c r="B14133" s="53">
        <v>15</v>
      </c>
      <c r="C14133" s="53" t="s">
        <v>33536</v>
      </c>
      <c r="D14133" s="53" t="s">
        <v>33873</v>
      </c>
    </row>
    <row r="14134" spans="1:4" ht="15" x14ac:dyDescent="0.25">
      <c r="A14134" s="53" t="s">
        <v>18564</v>
      </c>
      <c r="B14134" s="53">
        <v>15</v>
      </c>
      <c r="C14134" s="53" t="s">
        <v>33536</v>
      </c>
      <c r="D14134" s="53" t="s">
        <v>33873</v>
      </c>
    </row>
    <row r="14135" spans="1:4" ht="15" x14ac:dyDescent="0.25">
      <c r="A14135" s="53" t="s">
        <v>18565</v>
      </c>
      <c r="B14135" s="53">
        <v>30</v>
      </c>
      <c r="C14135" s="53" t="s">
        <v>33536</v>
      </c>
      <c r="D14135" s="53" t="s">
        <v>33873</v>
      </c>
    </row>
    <row r="14136" spans="1:4" ht="15" x14ac:dyDescent="0.25">
      <c r="A14136" s="53" t="s">
        <v>18566</v>
      </c>
      <c r="B14136" s="53">
        <v>15</v>
      </c>
      <c r="C14136" s="53" t="s">
        <v>33536</v>
      </c>
      <c r="D14136" s="53" t="s">
        <v>33872</v>
      </c>
    </row>
    <row r="14137" spans="1:4" ht="15" x14ac:dyDescent="0.25">
      <c r="A14137" s="53" t="s">
        <v>18567</v>
      </c>
      <c r="B14137" s="53">
        <v>15</v>
      </c>
      <c r="C14137" s="53" t="s">
        <v>33536</v>
      </c>
      <c r="D14137" s="53" t="s">
        <v>33873</v>
      </c>
    </row>
    <row r="14138" spans="1:4" ht="15" x14ac:dyDescent="0.25">
      <c r="A14138" s="53" t="s">
        <v>18568</v>
      </c>
      <c r="B14138" s="53">
        <v>15</v>
      </c>
      <c r="C14138" s="53" t="s">
        <v>33536</v>
      </c>
      <c r="D14138" s="53" t="s">
        <v>33873</v>
      </c>
    </row>
    <row r="14139" spans="1:4" ht="15" x14ac:dyDescent="0.25">
      <c r="A14139" s="53" t="s">
        <v>18569</v>
      </c>
      <c r="B14139" s="53">
        <v>15</v>
      </c>
      <c r="C14139" s="53" t="s">
        <v>33536</v>
      </c>
      <c r="D14139" s="53" t="s">
        <v>33873</v>
      </c>
    </row>
    <row r="14140" spans="1:4" ht="15" x14ac:dyDescent="0.25">
      <c r="A14140" s="53" t="s">
        <v>18570</v>
      </c>
      <c r="B14140" s="53">
        <v>30</v>
      </c>
      <c r="C14140" s="53" t="s">
        <v>33536</v>
      </c>
      <c r="D14140" s="53" t="s">
        <v>33873</v>
      </c>
    </row>
    <row r="14141" spans="1:4" ht="15" x14ac:dyDescent="0.25">
      <c r="A14141" s="53" t="s">
        <v>18571</v>
      </c>
      <c r="B14141" s="53">
        <v>15</v>
      </c>
      <c r="C14141" s="53" t="s">
        <v>33536</v>
      </c>
      <c r="D14141" s="53" t="s">
        <v>33873</v>
      </c>
    </row>
    <row r="14142" spans="1:4" ht="15" x14ac:dyDescent="0.25">
      <c r="A14142" s="53" t="s">
        <v>18572</v>
      </c>
      <c r="B14142" s="53">
        <v>15</v>
      </c>
      <c r="C14142" s="53" t="s">
        <v>33536</v>
      </c>
      <c r="D14142" s="53" t="s">
        <v>33873</v>
      </c>
    </row>
    <row r="14143" spans="1:4" ht="15" x14ac:dyDescent="0.25">
      <c r="A14143" s="53" t="s">
        <v>18573</v>
      </c>
      <c r="B14143" s="53">
        <v>15</v>
      </c>
      <c r="C14143" s="53" t="s">
        <v>33536</v>
      </c>
      <c r="D14143" s="53" t="s">
        <v>33873</v>
      </c>
    </row>
    <row r="14144" spans="1:4" ht="15" x14ac:dyDescent="0.25">
      <c r="A14144" s="53" t="s">
        <v>18574</v>
      </c>
      <c r="B14144" s="53">
        <v>30</v>
      </c>
      <c r="C14144" s="53" t="s">
        <v>33536</v>
      </c>
      <c r="D14144" s="53" t="s">
        <v>33873</v>
      </c>
    </row>
    <row r="14145" spans="1:4" ht="15" x14ac:dyDescent="0.25">
      <c r="A14145" s="53" t="s">
        <v>18575</v>
      </c>
      <c r="B14145" s="53">
        <v>15</v>
      </c>
      <c r="C14145" s="53" t="s">
        <v>33536</v>
      </c>
      <c r="D14145" s="53" t="s">
        <v>33872</v>
      </c>
    </row>
    <row r="14146" spans="1:4" ht="15" x14ac:dyDescent="0.25">
      <c r="A14146" s="53" t="s">
        <v>18576</v>
      </c>
      <c r="B14146" s="53">
        <v>15</v>
      </c>
      <c r="C14146" s="53" t="s">
        <v>33536</v>
      </c>
      <c r="D14146" s="53" t="s">
        <v>33873</v>
      </c>
    </row>
    <row r="14147" spans="1:4" ht="15" x14ac:dyDescent="0.25">
      <c r="A14147" s="53" t="s">
        <v>18577</v>
      </c>
      <c r="B14147" s="53">
        <v>15</v>
      </c>
      <c r="C14147" s="53" t="s">
        <v>33536</v>
      </c>
      <c r="D14147" s="53" t="s">
        <v>33873</v>
      </c>
    </row>
    <row r="14148" spans="1:4" ht="15" x14ac:dyDescent="0.25">
      <c r="A14148" s="53" t="s">
        <v>18578</v>
      </c>
      <c r="B14148" s="53">
        <v>15</v>
      </c>
      <c r="C14148" s="53" t="s">
        <v>33536</v>
      </c>
      <c r="D14148" s="53" t="s">
        <v>33873</v>
      </c>
    </row>
    <row r="14149" spans="1:4" ht="15" x14ac:dyDescent="0.25">
      <c r="A14149" s="53" t="s">
        <v>18579</v>
      </c>
      <c r="B14149" s="53">
        <v>30</v>
      </c>
      <c r="C14149" s="53" t="s">
        <v>33536</v>
      </c>
      <c r="D14149" s="53" t="s">
        <v>33873</v>
      </c>
    </row>
    <row r="14150" spans="1:4" ht="15" x14ac:dyDescent="0.25">
      <c r="A14150" s="53" t="s">
        <v>18580</v>
      </c>
      <c r="B14150" s="53">
        <v>15</v>
      </c>
      <c r="C14150" s="53" t="s">
        <v>33536</v>
      </c>
      <c r="D14150" s="53" t="s">
        <v>33872</v>
      </c>
    </row>
    <row r="14151" spans="1:4" ht="15" x14ac:dyDescent="0.25">
      <c r="A14151" s="53" t="s">
        <v>18581</v>
      </c>
      <c r="B14151" s="53">
        <v>15</v>
      </c>
      <c r="C14151" s="53" t="s">
        <v>33536</v>
      </c>
      <c r="D14151" s="53" t="s">
        <v>33873</v>
      </c>
    </row>
    <row r="14152" spans="1:4" ht="15" x14ac:dyDescent="0.25">
      <c r="A14152" s="53" t="s">
        <v>18582</v>
      </c>
      <c r="B14152" s="53">
        <v>15</v>
      </c>
      <c r="C14152" s="53" t="s">
        <v>33536</v>
      </c>
      <c r="D14152" s="53" t="s">
        <v>33873</v>
      </c>
    </row>
    <row r="14153" spans="1:4" ht="15" x14ac:dyDescent="0.25">
      <c r="A14153" s="53" t="s">
        <v>18583</v>
      </c>
      <c r="B14153" s="53">
        <v>15</v>
      </c>
      <c r="C14153" s="53" t="s">
        <v>33536</v>
      </c>
      <c r="D14153" s="53" t="s">
        <v>33873</v>
      </c>
    </row>
    <row r="14154" spans="1:4" ht="15" x14ac:dyDescent="0.25">
      <c r="A14154" s="53" t="s">
        <v>18584</v>
      </c>
      <c r="B14154" s="53">
        <v>30</v>
      </c>
      <c r="C14154" s="53" t="s">
        <v>33536</v>
      </c>
      <c r="D14154" s="53" t="s">
        <v>33873</v>
      </c>
    </row>
    <row r="14155" spans="1:4" ht="15" x14ac:dyDescent="0.25">
      <c r="A14155" s="53" t="s">
        <v>18585</v>
      </c>
      <c r="B14155" s="53">
        <v>15</v>
      </c>
      <c r="C14155" s="53" t="s">
        <v>33536</v>
      </c>
      <c r="D14155" s="53" t="s">
        <v>33872</v>
      </c>
    </row>
    <row r="14156" spans="1:4" ht="15" x14ac:dyDescent="0.25">
      <c r="A14156" s="53" t="s">
        <v>18586</v>
      </c>
      <c r="B14156" s="53">
        <v>15</v>
      </c>
      <c r="C14156" s="53" t="s">
        <v>33536</v>
      </c>
      <c r="D14156" s="53" t="s">
        <v>33873</v>
      </c>
    </row>
    <row r="14157" spans="1:4" ht="15" x14ac:dyDescent="0.25">
      <c r="A14157" s="53" t="s">
        <v>18587</v>
      </c>
      <c r="B14157" s="53">
        <v>15</v>
      </c>
      <c r="C14157" s="53" t="s">
        <v>33536</v>
      </c>
      <c r="D14157" s="53" t="s">
        <v>33873</v>
      </c>
    </row>
    <row r="14158" spans="1:4" ht="15" x14ac:dyDescent="0.25">
      <c r="A14158" s="53" t="s">
        <v>18588</v>
      </c>
      <c r="B14158" s="53">
        <v>15</v>
      </c>
      <c r="C14158" s="53" t="s">
        <v>33536</v>
      </c>
      <c r="D14158" s="53" t="s">
        <v>33873</v>
      </c>
    </row>
    <row r="14159" spans="1:4" ht="15" x14ac:dyDescent="0.25">
      <c r="A14159" s="53" t="s">
        <v>18589</v>
      </c>
      <c r="B14159" s="53">
        <v>30</v>
      </c>
      <c r="C14159" s="53" t="s">
        <v>33536</v>
      </c>
      <c r="D14159" s="53" t="s">
        <v>33873</v>
      </c>
    </row>
    <row r="14160" spans="1:4" ht="15" x14ac:dyDescent="0.25">
      <c r="A14160" s="53" t="s">
        <v>18590</v>
      </c>
      <c r="B14160" s="53">
        <v>15</v>
      </c>
      <c r="C14160" s="53" t="s">
        <v>33536</v>
      </c>
      <c r="D14160" s="53" t="s">
        <v>33872</v>
      </c>
    </row>
    <row r="14161" spans="1:4" ht="15" x14ac:dyDescent="0.25">
      <c r="A14161" s="53" t="s">
        <v>18591</v>
      </c>
      <c r="B14161" s="53">
        <v>15</v>
      </c>
      <c r="C14161" s="53" t="s">
        <v>33536</v>
      </c>
      <c r="D14161" s="53" t="s">
        <v>33873</v>
      </c>
    </row>
    <row r="14162" spans="1:4" ht="15" x14ac:dyDescent="0.25">
      <c r="A14162" s="53" t="s">
        <v>18592</v>
      </c>
      <c r="B14162" s="53">
        <v>15</v>
      </c>
      <c r="C14162" s="53" t="s">
        <v>33536</v>
      </c>
      <c r="D14162" s="53" t="s">
        <v>33873</v>
      </c>
    </row>
    <row r="14163" spans="1:4" ht="15" x14ac:dyDescent="0.25">
      <c r="A14163" s="53" t="s">
        <v>18593</v>
      </c>
      <c r="B14163" s="53">
        <v>15</v>
      </c>
      <c r="C14163" s="53" t="s">
        <v>33536</v>
      </c>
      <c r="D14163" s="53" t="s">
        <v>33873</v>
      </c>
    </row>
    <row r="14164" spans="1:4" ht="15" x14ac:dyDescent="0.25">
      <c r="A14164" s="53" t="s">
        <v>18594</v>
      </c>
      <c r="B14164" s="53">
        <v>15</v>
      </c>
      <c r="C14164" s="53" t="s">
        <v>33536</v>
      </c>
      <c r="D14164" s="53" t="s">
        <v>33873</v>
      </c>
    </row>
    <row r="14165" spans="1:4" ht="15" x14ac:dyDescent="0.25">
      <c r="A14165" s="53" t="s">
        <v>18595</v>
      </c>
      <c r="B14165" s="53">
        <v>15</v>
      </c>
      <c r="C14165" s="53" t="s">
        <v>33536</v>
      </c>
      <c r="D14165" s="53" t="s">
        <v>33873</v>
      </c>
    </row>
    <row r="14166" spans="1:4" ht="15" x14ac:dyDescent="0.25">
      <c r="A14166" s="53" t="s">
        <v>18596</v>
      </c>
      <c r="B14166" s="53">
        <v>15</v>
      </c>
      <c r="C14166" s="53" t="s">
        <v>33536</v>
      </c>
      <c r="D14166" s="53" t="s">
        <v>33873</v>
      </c>
    </row>
    <row r="14167" spans="1:4" ht="15" x14ac:dyDescent="0.25">
      <c r="A14167" s="53" t="s">
        <v>18597</v>
      </c>
      <c r="B14167" s="53">
        <v>30</v>
      </c>
      <c r="C14167" s="53" t="s">
        <v>33536</v>
      </c>
      <c r="D14167" s="53" t="s">
        <v>33873</v>
      </c>
    </row>
    <row r="14168" spans="1:4" ht="15" x14ac:dyDescent="0.25">
      <c r="A14168" s="53" t="s">
        <v>18598</v>
      </c>
      <c r="B14168" s="53">
        <v>15</v>
      </c>
      <c r="C14168" s="53" t="s">
        <v>33536</v>
      </c>
      <c r="D14168" s="53" t="s">
        <v>33873</v>
      </c>
    </row>
    <row r="14169" spans="1:4" ht="15" x14ac:dyDescent="0.25">
      <c r="A14169" s="53" t="s">
        <v>18599</v>
      </c>
      <c r="B14169" s="53">
        <v>15</v>
      </c>
      <c r="C14169" s="53" t="s">
        <v>33536</v>
      </c>
      <c r="D14169" s="53" t="s">
        <v>33873</v>
      </c>
    </row>
    <row r="14170" spans="1:4" ht="15" x14ac:dyDescent="0.25">
      <c r="A14170" s="53" t="s">
        <v>18600</v>
      </c>
      <c r="B14170" s="53">
        <v>15</v>
      </c>
      <c r="C14170" s="53" t="s">
        <v>33536</v>
      </c>
      <c r="D14170" s="53" t="s">
        <v>33873</v>
      </c>
    </row>
    <row r="14171" spans="1:4" ht="15" x14ac:dyDescent="0.25">
      <c r="A14171" s="53" t="s">
        <v>33180</v>
      </c>
      <c r="B14171" s="53">
        <v>15</v>
      </c>
      <c r="C14171" s="53" t="s">
        <v>33536</v>
      </c>
      <c r="D14171" s="53" t="s">
        <v>33873</v>
      </c>
    </row>
    <row r="14172" spans="1:4" ht="15" x14ac:dyDescent="0.25">
      <c r="A14172" s="53" t="s">
        <v>18601</v>
      </c>
      <c r="B14172" s="53">
        <v>30</v>
      </c>
      <c r="C14172" s="53" t="s">
        <v>33536</v>
      </c>
      <c r="D14172" s="53" t="s">
        <v>33873</v>
      </c>
    </row>
    <row r="14173" spans="1:4" ht="15" x14ac:dyDescent="0.25">
      <c r="A14173" s="53" t="s">
        <v>18602</v>
      </c>
      <c r="B14173" s="53">
        <v>15</v>
      </c>
      <c r="C14173" s="53" t="s">
        <v>33536</v>
      </c>
      <c r="D14173" s="53" t="s">
        <v>33873</v>
      </c>
    </row>
    <row r="14174" spans="1:4" ht="15" x14ac:dyDescent="0.25">
      <c r="A14174" s="53" t="s">
        <v>18603</v>
      </c>
      <c r="B14174" s="53">
        <v>15</v>
      </c>
      <c r="C14174" s="53" t="s">
        <v>33536</v>
      </c>
      <c r="D14174" s="53" t="s">
        <v>33873</v>
      </c>
    </row>
    <row r="14175" spans="1:4" ht="15" x14ac:dyDescent="0.25">
      <c r="A14175" s="53" t="s">
        <v>18604</v>
      </c>
      <c r="B14175" s="53">
        <v>15</v>
      </c>
      <c r="C14175" s="53" t="s">
        <v>33536</v>
      </c>
      <c r="D14175" s="53" t="s">
        <v>33873</v>
      </c>
    </row>
    <row r="14176" spans="1:4" ht="15" x14ac:dyDescent="0.25">
      <c r="A14176" s="53" t="s">
        <v>18605</v>
      </c>
      <c r="B14176" s="53">
        <v>15</v>
      </c>
      <c r="C14176" s="53" t="s">
        <v>33536</v>
      </c>
      <c r="D14176" s="53" t="s">
        <v>33873</v>
      </c>
    </row>
    <row r="14177" spans="1:4" ht="15" x14ac:dyDescent="0.25">
      <c r="A14177" s="53" t="s">
        <v>18606</v>
      </c>
      <c r="B14177" s="53">
        <v>30</v>
      </c>
      <c r="C14177" s="53" t="s">
        <v>33536</v>
      </c>
      <c r="D14177" s="53" t="s">
        <v>33873</v>
      </c>
    </row>
    <row r="14178" spans="1:4" ht="15" x14ac:dyDescent="0.25">
      <c r="A14178" s="53" t="s">
        <v>18607</v>
      </c>
      <c r="B14178" s="53">
        <v>15</v>
      </c>
      <c r="C14178" s="53" t="s">
        <v>33536</v>
      </c>
      <c r="D14178" s="53" t="s">
        <v>33873</v>
      </c>
    </row>
    <row r="14179" spans="1:4" ht="15" x14ac:dyDescent="0.25">
      <c r="A14179" s="53" t="s">
        <v>18608</v>
      </c>
      <c r="B14179" s="53">
        <v>30</v>
      </c>
      <c r="C14179" s="53" t="s">
        <v>33536</v>
      </c>
      <c r="D14179" s="53" t="s">
        <v>33873</v>
      </c>
    </row>
    <row r="14180" spans="1:4" ht="15" x14ac:dyDescent="0.25">
      <c r="A14180" s="53" t="s">
        <v>18609</v>
      </c>
      <c r="B14180" s="53">
        <v>10</v>
      </c>
      <c r="C14180" s="53" t="s">
        <v>33536</v>
      </c>
      <c r="D14180" s="53" t="s">
        <v>33872</v>
      </c>
    </row>
    <row r="14181" spans="1:4" ht="15" x14ac:dyDescent="0.25">
      <c r="A14181" s="53" t="s">
        <v>18610</v>
      </c>
      <c r="B14181" s="53">
        <v>15</v>
      </c>
      <c r="C14181" s="53"/>
      <c r="D14181" s="53" t="s">
        <v>33872</v>
      </c>
    </row>
    <row r="14182" spans="1:4" ht="15" x14ac:dyDescent="0.25">
      <c r="A14182" s="53" t="s">
        <v>18611</v>
      </c>
      <c r="B14182" s="53">
        <v>15</v>
      </c>
      <c r="C14182" s="53"/>
      <c r="D14182" s="53" t="s">
        <v>33872</v>
      </c>
    </row>
    <row r="14183" spans="1:4" ht="15" x14ac:dyDescent="0.25">
      <c r="A14183" s="53" t="s">
        <v>18612</v>
      </c>
      <c r="B14183" s="53">
        <v>20</v>
      </c>
      <c r="C14183" s="53" t="s">
        <v>33536</v>
      </c>
      <c r="D14183" s="53" t="s">
        <v>33872</v>
      </c>
    </row>
    <row r="14184" spans="1:4" ht="15" x14ac:dyDescent="0.25">
      <c r="A14184" s="53" t="s">
        <v>18613</v>
      </c>
      <c r="B14184" s="53">
        <v>30</v>
      </c>
      <c r="C14184" s="53" t="s">
        <v>33536</v>
      </c>
      <c r="D14184" s="53" t="s">
        <v>33873</v>
      </c>
    </row>
    <row r="14185" spans="1:4" ht="15" x14ac:dyDescent="0.25">
      <c r="A14185" s="53" t="s">
        <v>18614</v>
      </c>
      <c r="B14185" s="53">
        <v>15</v>
      </c>
      <c r="C14185" s="53" t="s">
        <v>33536</v>
      </c>
      <c r="D14185" s="53" t="s">
        <v>33872</v>
      </c>
    </row>
    <row r="14186" spans="1:4" ht="15" x14ac:dyDescent="0.25">
      <c r="A14186" s="53" t="s">
        <v>18615</v>
      </c>
      <c r="B14186" s="53">
        <v>30</v>
      </c>
      <c r="C14186" s="53" t="s">
        <v>33536</v>
      </c>
      <c r="D14186" s="53" t="s">
        <v>33872</v>
      </c>
    </row>
    <row r="14187" spans="1:4" ht="15" x14ac:dyDescent="0.25">
      <c r="A14187" s="53" t="s">
        <v>18616</v>
      </c>
      <c r="B14187" s="53">
        <v>15</v>
      </c>
      <c r="C14187" s="53" t="s">
        <v>33536</v>
      </c>
      <c r="D14187" s="53" t="s">
        <v>33873</v>
      </c>
    </row>
    <row r="14188" spans="1:4" ht="15" x14ac:dyDescent="0.25">
      <c r="A14188" s="53" t="s">
        <v>18617</v>
      </c>
      <c r="B14188" s="53">
        <v>15</v>
      </c>
      <c r="C14188" s="53" t="s">
        <v>33536</v>
      </c>
      <c r="D14188" s="53" t="s">
        <v>33873</v>
      </c>
    </row>
    <row r="14189" spans="1:4" ht="15" x14ac:dyDescent="0.25">
      <c r="A14189" s="53" t="s">
        <v>18618</v>
      </c>
      <c r="B14189" s="53">
        <v>15</v>
      </c>
      <c r="C14189" s="53" t="s">
        <v>33536</v>
      </c>
      <c r="D14189" s="53" t="s">
        <v>33873</v>
      </c>
    </row>
    <row r="14190" spans="1:4" ht="15" x14ac:dyDescent="0.25">
      <c r="A14190" s="53" t="s">
        <v>18619</v>
      </c>
      <c r="B14190" s="53">
        <v>30</v>
      </c>
      <c r="C14190" s="53" t="s">
        <v>33536</v>
      </c>
      <c r="D14190" s="53" t="s">
        <v>33873</v>
      </c>
    </row>
    <row r="14191" spans="1:4" ht="15" x14ac:dyDescent="0.25">
      <c r="A14191" s="53" t="s">
        <v>18620</v>
      </c>
      <c r="B14191" s="53">
        <v>15</v>
      </c>
      <c r="C14191" s="53" t="s">
        <v>33536</v>
      </c>
      <c r="D14191" s="53" t="s">
        <v>33873</v>
      </c>
    </row>
    <row r="14192" spans="1:4" ht="15" x14ac:dyDescent="0.25">
      <c r="A14192" s="53" t="s">
        <v>18621</v>
      </c>
      <c r="B14192" s="53">
        <v>15</v>
      </c>
      <c r="C14192" s="53" t="s">
        <v>33536</v>
      </c>
      <c r="D14192" s="53" t="s">
        <v>33873</v>
      </c>
    </row>
    <row r="14193" spans="1:4" ht="15" x14ac:dyDescent="0.25">
      <c r="A14193" s="53" t="s">
        <v>18622</v>
      </c>
      <c r="B14193" s="53">
        <v>15</v>
      </c>
      <c r="C14193" s="53" t="s">
        <v>33536</v>
      </c>
      <c r="D14193" s="53" t="s">
        <v>33873</v>
      </c>
    </row>
    <row r="14194" spans="1:4" ht="15" x14ac:dyDescent="0.25">
      <c r="A14194" s="53" t="s">
        <v>18623</v>
      </c>
      <c r="B14194" s="53">
        <v>30</v>
      </c>
      <c r="C14194" s="53" t="s">
        <v>33536</v>
      </c>
      <c r="D14194" s="53" t="s">
        <v>33873</v>
      </c>
    </row>
    <row r="14195" spans="1:4" ht="15" x14ac:dyDescent="0.25">
      <c r="A14195" s="53" t="s">
        <v>33181</v>
      </c>
      <c r="B14195" s="53">
        <v>15</v>
      </c>
      <c r="C14195" s="53" t="s">
        <v>33536</v>
      </c>
      <c r="D14195" s="53" t="s">
        <v>33873</v>
      </c>
    </row>
    <row r="14196" spans="1:4" ht="15" x14ac:dyDescent="0.25">
      <c r="A14196" s="53" t="s">
        <v>33182</v>
      </c>
      <c r="B14196" s="53">
        <v>15</v>
      </c>
      <c r="C14196" s="53" t="s">
        <v>33536</v>
      </c>
      <c r="D14196" s="53" t="s">
        <v>33873</v>
      </c>
    </row>
    <row r="14197" spans="1:4" ht="15" x14ac:dyDescent="0.25">
      <c r="A14197" s="53" t="s">
        <v>33183</v>
      </c>
      <c r="B14197" s="53">
        <v>15</v>
      </c>
      <c r="C14197" s="53" t="s">
        <v>33536</v>
      </c>
      <c r="D14197" s="53" t="s">
        <v>33873</v>
      </c>
    </row>
    <row r="14198" spans="1:4" ht="15" x14ac:dyDescent="0.25">
      <c r="A14198" s="53" t="s">
        <v>18624</v>
      </c>
      <c r="B14198" s="53">
        <v>30</v>
      </c>
      <c r="C14198" s="53" t="s">
        <v>33536</v>
      </c>
      <c r="D14198" s="53" t="s">
        <v>33873</v>
      </c>
    </row>
    <row r="14199" spans="1:4" ht="15" x14ac:dyDescent="0.25">
      <c r="A14199" s="53" t="s">
        <v>18625</v>
      </c>
      <c r="B14199" s="53">
        <v>15</v>
      </c>
      <c r="C14199" s="53" t="s">
        <v>33536</v>
      </c>
      <c r="D14199" s="53" t="s">
        <v>33873</v>
      </c>
    </row>
    <row r="14200" spans="1:4" ht="15" x14ac:dyDescent="0.25">
      <c r="A14200" s="53" t="s">
        <v>33184</v>
      </c>
      <c r="B14200" s="53">
        <v>15</v>
      </c>
      <c r="C14200" s="53" t="s">
        <v>33536</v>
      </c>
      <c r="D14200" s="53" t="s">
        <v>33873</v>
      </c>
    </row>
    <row r="14201" spans="1:4" ht="15" x14ac:dyDescent="0.25">
      <c r="A14201" s="53" t="s">
        <v>33185</v>
      </c>
      <c r="B14201" s="53">
        <v>15</v>
      </c>
      <c r="C14201" s="53" t="s">
        <v>33536</v>
      </c>
      <c r="D14201" s="53" t="s">
        <v>33873</v>
      </c>
    </row>
    <row r="14202" spans="1:4" ht="15" x14ac:dyDescent="0.25">
      <c r="A14202" s="53" t="s">
        <v>33186</v>
      </c>
      <c r="B14202" s="53">
        <v>15</v>
      </c>
      <c r="C14202" s="53" t="s">
        <v>33536</v>
      </c>
      <c r="D14202" s="53" t="s">
        <v>33873</v>
      </c>
    </row>
    <row r="14203" spans="1:4" ht="15" x14ac:dyDescent="0.25">
      <c r="A14203" s="53" t="s">
        <v>18626</v>
      </c>
      <c r="B14203" s="53">
        <v>30</v>
      </c>
      <c r="C14203" s="53" t="s">
        <v>33536</v>
      </c>
      <c r="D14203" s="53" t="s">
        <v>33873</v>
      </c>
    </row>
    <row r="14204" spans="1:4" ht="15" x14ac:dyDescent="0.25">
      <c r="A14204" s="53" t="s">
        <v>18627</v>
      </c>
      <c r="B14204" s="53">
        <v>10</v>
      </c>
      <c r="C14204" s="53" t="s">
        <v>33536</v>
      </c>
      <c r="D14204" s="53" t="s">
        <v>33872</v>
      </c>
    </row>
    <row r="14205" spans="1:4" ht="15" x14ac:dyDescent="0.25">
      <c r="A14205" s="53" t="s">
        <v>18628</v>
      </c>
      <c r="B14205" s="53">
        <v>15</v>
      </c>
      <c r="C14205" s="53" t="s">
        <v>33536</v>
      </c>
      <c r="D14205" s="53" t="s">
        <v>33872</v>
      </c>
    </row>
    <row r="14206" spans="1:4" ht="15" x14ac:dyDescent="0.25">
      <c r="A14206" s="53" t="s">
        <v>18629</v>
      </c>
      <c r="B14206" s="53">
        <v>15</v>
      </c>
      <c r="C14206" s="53" t="s">
        <v>33536</v>
      </c>
      <c r="D14206" s="53" t="s">
        <v>33873</v>
      </c>
    </row>
    <row r="14207" spans="1:4" ht="15" x14ac:dyDescent="0.25">
      <c r="A14207" s="53" t="s">
        <v>18630</v>
      </c>
      <c r="B14207" s="53">
        <v>15</v>
      </c>
      <c r="C14207" s="53" t="s">
        <v>33536</v>
      </c>
      <c r="D14207" s="53" t="s">
        <v>33873</v>
      </c>
    </row>
    <row r="14208" spans="1:4" ht="15" x14ac:dyDescent="0.25">
      <c r="A14208" s="53" t="s">
        <v>18631</v>
      </c>
      <c r="B14208" s="53">
        <v>15</v>
      </c>
      <c r="C14208" s="53" t="s">
        <v>33536</v>
      </c>
      <c r="D14208" s="53" t="s">
        <v>33873</v>
      </c>
    </row>
    <row r="14209" spans="1:4" ht="15" x14ac:dyDescent="0.25">
      <c r="A14209" s="53" t="s">
        <v>18632</v>
      </c>
      <c r="B14209" s="53">
        <v>20</v>
      </c>
      <c r="C14209" s="53" t="s">
        <v>33536</v>
      </c>
      <c r="D14209" s="53" t="s">
        <v>33872</v>
      </c>
    </row>
    <row r="14210" spans="1:4" ht="15" x14ac:dyDescent="0.25">
      <c r="A14210" s="53" t="s">
        <v>18633</v>
      </c>
      <c r="B14210" s="53">
        <v>30</v>
      </c>
      <c r="C14210" s="53" t="s">
        <v>33536</v>
      </c>
      <c r="D14210" s="53" t="s">
        <v>33873</v>
      </c>
    </row>
    <row r="14211" spans="1:4" ht="15" x14ac:dyDescent="0.25">
      <c r="A14211" s="53" t="s">
        <v>18634</v>
      </c>
      <c r="B14211" s="53">
        <v>30</v>
      </c>
      <c r="C14211" s="53" t="s">
        <v>33536</v>
      </c>
      <c r="D14211" s="53" t="s">
        <v>33872</v>
      </c>
    </row>
    <row r="14212" spans="1:4" ht="15" x14ac:dyDescent="0.25">
      <c r="A14212" s="53" t="s">
        <v>18635</v>
      </c>
      <c r="B14212" s="53">
        <v>30</v>
      </c>
      <c r="C14212" s="53" t="s">
        <v>33536</v>
      </c>
      <c r="D14212" s="53" t="s">
        <v>33872</v>
      </c>
    </row>
    <row r="14213" spans="1:4" ht="15" x14ac:dyDescent="0.25">
      <c r="A14213" s="53" t="s">
        <v>18636</v>
      </c>
      <c r="B14213" s="53">
        <v>30</v>
      </c>
      <c r="C14213" s="53" t="s">
        <v>33536</v>
      </c>
      <c r="D14213" s="53" t="s">
        <v>33873</v>
      </c>
    </row>
    <row r="14214" spans="1:4" ht="15" x14ac:dyDescent="0.25">
      <c r="A14214" s="53" t="s">
        <v>18637</v>
      </c>
      <c r="B14214" s="53">
        <v>10</v>
      </c>
      <c r="C14214" s="53" t="s">
        <v>33536</v>
      </c>
      <c r="D14214" s="53" t="s">
        <v>33872</v>
      </c>
    </row>
    <row r="14215" spans="1:4" ht="15" x14ac:dyDescent="0.25">
      <c r="A14215" s="53" t="s">
        <v>18638</v>
      </c>
      <c r="B14215" s="53">
        <v>15</v>
      </c>
      <c r="C14215" s="53" t="s">
        <v>33536</v>
      </c>
      <c r="D14215" s="53" t="s">
        <v>33872</v>
      </c>
    </row>
    <row r="14216" spans="1:4" ht="15" x14ac:dyDescent="0.25">
      <c r="A14216" s="53" t="s">
        <v>18639</v>
      </c>
      <c r="B14216" s="53">
        <v>15</v>
      </c>
      <c r="C14216" s="53" t="s">
        <v>33536</v>
      </c>
      <c r="D14216" s="53" t="s">
        <v>33873</v>
      </c>
    </row>
    <row r="14217" spans="1:4" ht="15" x14ac:dyDescent="0.25">
      <c r="A14217" s="53" t="s">
        <v>18640</v>
      </c>
      <c r="B14217" s="53">
        <v>15</v>
      </c>
      <c r="C14217" s="53" t="s">
        <v>33536</v>
      </c>
      <c r="D14217" s="53" t="s">
        <v>33873</v>
      </c>
    </row>
    <row r="14218" spans="1:4" ht="15" x14ac:dyDescent="0.25">
      <c r="A14218" s="53" t="s">
        <v>18641</v>
      </c>
      <c r="B14218" s="53">
        <v>15</v>
      </c>
      <c r="C14218" s="53" t="s">
        <v>33536</v>
      </c>
      <c r="D14218" s="53" t="s">
        <v>33873</v>
      </c>
    </row>
    <row r="14219" spans="1:4" ht="15" x14ac:dyDescent="0.25">
      <c r="A14219" s="53" t="s">
        <v>18642</v>
      </c>
      <c r="B14219" s="53">
        <v>30</v>
      </c>
      <c r="C14219" s="53" t="s">
        <v>33536</v>
      </c>
      <c r="D14219" s="53" t="s">
        <v>33873</v>
      </c>
    </row>
    <row r="14220" spans="1:4" ht="15" x14ac:dyDescent="0.25">
      <c r="A14220" s="53" t="s">
        <v>18643</v>
      </c>
      <c r="B14220" s="53">
        <v>45</v>
      </c>
      <c r="C14220" s="53" t="s">
        <v>33536</v>
      </c>
      <c r="D14220" s="53" t="s">
        <v>33872</v>
      </c>
    </row>
    <row r="14221" spans="1:4" ht="15" x14ac:dyDescent="0.25">
      <c r="A14221" s="53" t="s">
        <v>18644</v>
      </c>
      <c r="B14221" s="53">
        <v>15</v>
      </c>
      <c r="C14221" s="53" t="s">
        <v>33536</v>
      </c>
      <c r="D14221" s="53" t="s">
        <v>33872</v>
      </c>
    </row>
    <row r="14222" spans="1:4" ht="15" x14ac:dyDescent="0.25">
      <c r="A14222" s="53" t="s">
        <v>18645</v>
      </c>
      <c r="B14222" s="53">
        <v>15</v>
      </c>
      <c r="C14222" s="53" t="s">
        <v>33536</v>
      </c>
      <c r="D14222" s="53" t="s">
        <v>33873</v>
      </c>
    </row>
    <row r="14223" spans="1:4" ht="15" x14ac:dyDescent="0.25">
      <c r="A14223" s="53" t="s">
        <v>18646</v>
      </c>
      <c r="B14223" s="53">
        <v>15</v>
      </c>
      <c r="C14223" s="53" t="s">
        <v>33536</v>
      </c>
      <c r="D14223" s="53" t="s">
        <v>33873</v>
      </c>
    </row>
    <row r="14224" spans="1:4" ht="15" x14ac:dyDescent="0.25">
      <c r="A14224" s="53" t="s">
        <v>18647</v>
      </c>
      <c r="B14224" s="53">
        <v>15</v>
      </c>
      <c r="C14224" s="53" t="s">
        <v>33536</v>
      </c>
      <c r="D14224" s="53" t="s">
        <v>33873</v>
      </c>
    </row>
    <row r="14225" spans="1:4" ht="15" x14ac:dyDescent="0.25">
      <c r="A14225" s="53" t="s">
        <v>18648</v>
      </c>
      <c r="B14225" s="53">
        <v>20</v>
      </c>
      <c r="C14225" s="53"/>
      <c r="D14225" s="53" t="s">
        <v>33872</v>
      </c>
    </row>
    <row r="14226" spans="1:4" ht="15" x14ac:dyDescent="0.25">
      <c r="A14226" s="53" t="s">
        <v>18649</v>
      </c>
      <c r="B14226" s="53">
        <v>30</v>
      </c>
      <c r="C14226" s="53" t="s">
        <v>33536</v>
      </c>
      <c r="D14226" s="53" t="s">
        <v>33873</v>
      </c>
    </row>
    <row r="14227" spans="1:4" ht="15" x14ac:dyDescent="0.25">
      <c r="A14227" s="53" t="s">
        <v>18650</v>
      </c>
      <c r="B14227" s="53">
        <v>30</v>
      </c>
      <c r="C14227" s="53" t="s">
        <v>33536</v>
      </c>
      <c r="D14227" s="53" t="s">
        <v>33873</v>
      </c>
    </row>
    <row r="14228" spans="1:4" ht="15" x14ac:dyDescent="0.25">
      <c r="A14228" s="53" t="s">
        <v>18651</v>
      </c>
      <c r="B14228" s="53">
        <v>15</v>
      </c>
      <c r="C14228" s="53"/>
      <c r="D14228" s="53" t="s">
        <v>33872</v>
      </c>
    </row>
    <row r="14229" spans="1:4" ht="15" x14ac:dyDescent="0.25">
      <c r="A14229" s="53" t="s">
        <v>18652</v>
      </c>
      <c r="B14229" s="53">
        <v>30</v>
      </c>
      <c r="C14229" s="53"/>
      <c r="D14229" s="53" t="s">
        <v>33872</v>
      </c>
    </row>
    <row r="14230" spans="1:4" ht="15" x14ac:dyDescent="0.25">
      <c r="A14230" s="53" t="s">
        <v>18653</v>
      </c>
      <c r="B14230" s="53">
        <v>10</v>
      </c>
      <c r="C14230" s="53"/>
      <c r="D14230" s="53" t="s">
        <v>33872</v>
      </c>
    </row>
    <row r="14231" spans="1:4" ht="15" x14ac:dyDescent="0.25">
      <c r="A14231" s="53" t="s">
        <v>18654</v>
      </c>
      <c r="B14231" s="53">
        <v>15</v>
      </c>
      <c r="C14231" s="53" t="s">
        <v>33536</v>
      </c>
      <c r="D14231" s="53" t="s">
        <v>33873</v>
      </c>
    </row>
    <row r="14232" spans="1:4" ht="15" x14ac:dyDescent="0.25">
      <c r="A14232" s="53" t="s">
        <v>18655</v>
      </c>
      <c r="B14232" s="53">
        <v>15</v>
      </c>
      <c r="C14232" s="53" t="s">
        <v>33536</v>
      </c>
      <c r="D14232" s="53" t="s">
        <v>33873</v>
      </c>
    </row>
    <row r="14233" spans="1:4" ht="15" x14ac:dyDescent="0.25">
      <c r="A14233" s="53" t="s">
        <v>18656</v>
      </c>
      <c r="B14233" s="53">
        <v>15</v>
      </c>
      <c r="C14233" s="53" t="s">
        <v>33536</v>
      </c>
      <c r="D14233" s="53" t="s">
        <v>33873</v>
      </c>
    </row>
    <row r="14234" spans="1:4" ht="15" x14ac:dyDescent="0.25">
      <c r="A14234" s="53" t="s">
        <v>18657</v>
      </c>
      <c r="B14234" s="53">
        <v>15</v>
      </c>
      <c r="C14234" s="53" t="s">
        <v>33536</v>
      </c>
      <c r="D14234" s="53" t="s">
        <v>33873</v>
      </c>
    </row>
    <row r="14235" spans="1:4" ht="15" x14ac:dyDescent="0.25">
      <c r="A14235" s="53" t="s">
        <v>18658</v>
      </c>
      <c r="B14235" s="53">
        <v>20</v>
      </c>
      <c r="C14235" s="53" t="s">
        <v>33536</v>
      </c>
      <c r="D14235" s="53" t="s">
        <v>33872</v>
      </c>
    </row>
    <row r="14236" spans="1:4" ht="15" x14ac:dyDescent="0.25">
      <c r="A14236" s="53" t="s">
        <v>18659</v>
      </c>
      <c r="B14236" s="53">
        <v>30</v>
      </c>
      <c r="C14236" s="53" t="s">
        <v>33536</v>
      </c>
      <c r="D14236" s="53" t="s">
        <v>33873</v>
      </c>
    </row>
    <row r="14237" spans="1:4" ht="15" x14ac:dyDescent="0.25">
      <c r="A14237" s="53" t="s">
        <v>18660</v>
      </c>
      <c r="B14237" s="53">
        <v>15</v>
      </c>
      <c r="C14237" s="53" t="s">
        <v>33536</v>
      </c>
      <c r="D14237" s="53" t="s">
        <v>33873</v>
      </c>
    </row>
    <row r="14238" spans="1:4" ht="15" x14ac:dyDescent="0.25">
      <c r="A14238" s="53" t="s">
        <v>18661</v>
      </c>
      <c r="B14238" s="53">
        <v>15</v>
      </c>
      <c r="C14238" s="53" t="s">
        <v>33536</v>
      </c>
      <c r="D14238" s="53" t="s">
        <v>33873</v>
      </c>
    </row>
    <row r="14239" spans="1:4" ht="15" x14ac:dyDescent="0.25">
      <c r="A14239" s="53" t="s">
        <v>18662</v>
      </c>
      <c r="B14239" s="53">
        <v>15</v>
      </c>
      <c r="C14239" s="53" t="s">
        <v>33536</v>
      </c>
      <c r="D14239" s="53" t="s">
        <v>33873</v>
      </c>
    </row>
    <row r="14240" spans="1:4" ht="15" x14ac:dyDescent="0.25">
      <c r="A14240" s="53" t="s">
        <v>18663</v>
      </c>
      <c r="B14240" s="53">
        <v>15</v>
      </c>
      <c r="C14240" s="53" t="s">
        <v>33536</v>
      </c>
      <c r="D14240" s="53" t="s">
        <v>33873</v>
      </c>
    </row>
    <row r="14241" spans="1:4" ht="15" x14ac:dyDescent="0.25">
      <c r="A14241" s="53" t="s">
        <v>18664</v>
      </c>
      <c r="B14241" s="53">
        <v>30</v>
      </c>
      <c r="C14241" s="53" t="s">
        <v>33536</v>
      </c>
      <c r="D14241" s="53" t="s">
        <v>33873</v>
      </c>
    </row>
    <row r="14242" spans="1:4" ht="15" x14ac:dyDescent="0.25">
      <c r="A14242" s="53" t="s">
        <v>18665</v>
      </c>
      <c r="B14242" s="53">
        <v>15</v>
      </c>
      <c r="C14242" s="53" t="s">
        <v>33536</v>
      </c>
      <c r="D14242" s="53" t="s">
        <v>33873</v>
      </c>
    </row>
    <row r="14243" spans="1:4" ht="15" x14ac:dyDescent="0.25">
      <c r="A14243" s="53" t="s">
        <v>18666</v>
      </c>
      <c r="B14243" s="53">
        <v>15</v>
      </c>
      <c r="C14243" s="53" t="s">
        <v>33536</v>
      </c>
      <c r="D14243" s="53" t="s">
        <v>33873</v>
      </c>
    </row>
    <row r="14244" spans="1:4" ht="15" x14ac:dyDescent="0.25">
      <c r="A14244" s="53" t="s">
        <v>18667</v>
      </c>
      <c r="B14244" s="53">
        <v>15</v>
      </c>
      <c r="C14244" s="53" t="s">
        <v>33536</v>
      </c>
      <c r="D14244" s="53" t="s">
        <v>33873</v>
      </c>
    </row>
    <row r="14245" spans="1:4" ht="15" x14ac:dyDescent="0.25">
      <c r="A14245" s="53" t="s">
        <v>18668</v>
      </c>
      <c r="B14245" s="53">
        <v>15</v>
      </c>
      <c r="C14245" s="53" t="s">
        <v>33536</v>
      </c>
      <c r="D14245" s="53" t="s">
        <v>33873</v>
      </c>
    </row>
    <row r="14246" spans="1:4" ht="15" x14ac:dyDescent="0.25">
      <c r="A14246" s="53" t="s">
        <v>18669</v>
      </c>
      <c r="B14246" s="53">
        <v>20</v>
      </c>
      <c r="C14246" s="53"/>
      <c r="D14246" s="53" t="s">
        <v>33872</v>
      </c>
    </row>
    <row r="14247" spans="1:4" ht="15" x14ac:dyDescent="0.25">
      <c r="A14247" s="53" t="s">
        <v>18670</v>
      </c>
      <c r="B14247" s="53">
        <v>30</v>
      </c>
      <c r="C14247" s="53" t="s">
        <v>33536</v>
      </c>
      <c r="D14247" s="53" t="s">
        <v>33873</v>
      </c>
    </row>
    <row r="14248" spans="1:4" ht="15" x14ac:dyDescent="0.25">
      <c r="A14248" s="53" t="s">
        <v>18671</v>
      </c>
      <c r="B14248" s="53">
        <v>15</v>
      </c>
      <c r="C14248" s="53" t="s">
        <v>33536</v>
      </c>
      <c r="D14248" s="53" t="s">
        <v>33873</v>
      </c>
    </row>
    <row r="14249" spans="1:4" ht="15" x14ac:dyDescent="0.25">
      <c r="A14249" s="53" t="s">
        <v>18672</v>
      </c>
      <c r="B14249" s="53">
        <v>15</v>
      </c>
      <c r="C14249" s="53" t="s">
        <v>33536</v>
      </c>
      <c r="D14249" s="53" t="s">
        <v>33873</v>
      </c>
    </row>
    <row r="14250" spans="1:4" ht="15" x14ac:dyDescent="0.25">
      <c r="A14250" s="53" t="s">
        <v>18673</v>
      </c>
      <c r="B14250" s="53">
        <v>15</v>
      </c>
      <c r="C14250" s="53" t="s">
        <v>33536</v>
      </c>
      <c r="D14250" s="53" t="s">
        <v>33873</v>
      </c>
    </row>
    <row r="14251" spans="1:4" ht="15" x14ac:dyDescent="0.25">
      <c r="A14251" s="53" t="s">
        <v>18674</v>
      </c>
      <c r="B14251" s="53">
        <v>15</v>
      </c>
      <c r="C14251" s="53" t="s">
        <v>33536</v>
      </c>
      <c r="D14251" s="53" t="s">
        <v>33873</v>
      </c>
    </row>
    <row r="14252" spans="1:4" ht="15" x14ac:dyDescent="0.25">
      <c r="A14252" s="53" t="s">
        <v>18675</v>
      </c>
      <c r="B14252" s="53">
        <v>30</v>
      </c>
      <c r="C14252" s="53" t="s">
        <v>33536</v>
      </c>
      <c r="D14252" s="53" t="s">
        <v>33873</v>
      </c>
    </row>
    <row r="14253" spans="1:4" ht="15" x14ac:dyDescent="0.25">
      <c r="A14253" s="53" t="s">
        <v>18676</v>
      </c>
      <c r="B14253" s="53">
        <v>15</v>
      </c>
      <c r="C14253" s="53" t="s">
        <v>33536</v>
      </c>
      <c r="D14253" s="53" t="s">
        <v>33873</v>
      </c>
    </row>
    <row r="14254" spans="1:4" ht="15" x14ac:dyDescent="0.25">
      <c r="A14254" s="53" t="s">
        <v>18677</v>
      </c>
      <c r="B14254" s="53">
        <v>15</v>
      </c>
      <c r="C14254" s="53" t="s">
        <v>33536</v>
      </c>
      <c r="D14254" s="53" t="s">
        <v>33873</v>
      </c>
    </row>
    <row r="14255" spans="1:4" ht="15" x14ac:dyDescent="0.25">
      <c r="A14255" s="53" t="s">
        <v>18678</v>
      </c>
      <c r="B14255" s="53">
        <v>15</v>
      </c>
      <c r="C14255" s="53" t="s">
        <v>33536</v>
      </c>
      <c r="D14255" s="53" t="s">
        <v>33873</v>
      </c>
    </row>
    <row r="14256" spans="1:4" ht="15" x14ac:dyDescent="0.25">
      <c r="A14256" s="53" t="s">
        <v>18679</v>
      </c>
      <c r="B14256" s="53">
        <v>15</v>
      </c>
      <c r="C14256" s="53" t="s">
        <v>33536</v>
      </c>
      <c r="D14256" s="53" t="s">
        <v>33873</v>
      </c>
    </row>
    <row r="14257" spans="1:4" ht="15" x14ac:dyDescent="0.25">
      <c r="A14257" s="53" t="s">
        <v>18680</v>
      </c>
      <c r="B14257" s="53">
        <v>30</v>
      </c>
      <c r="C14257" s="53" t="s">
        <v>33536</v>
      </c>
      <c r="D14257" s="53" t="s">
        <v>33873</v>
      </c>
    </row>
    <row r="14258" spans="1:4" ht="15" x14ac:dyDescent="0.25">
      <c r="A14258" s="53" t="s">
        <v>18681</v>
      </c>
      <c r="B14258" s="53">
        <v>20</v>
      </c>
      <c r="C14258" s="53"/>
      <c r="D14258" s="53" t="s">
        <v>33872</v>
      </c>
    </row>
    <row r="14259" spans="1:4" ht="15" x14ac:dyDescent="0.25">
      <c r="A14259" s="53" t="s">
        <v>18682</v>
      </c>
      <c r="B14259" s="53">
        <v>30</v>
      </c>
      <c r="C14259" s="53" t="s">
        <v>33536</v>
      </c>
      <c r="D14259" s="53" t="s">
        <v>33873</v>
      </c>
    </row>
    <row r="14260" spans="1:4" ht="15" x14ac:dyDescent="0.25">
      <c r="A14260" s="53" t="s">
        <v>18683</v>
      </c>
      <c r="B14260" s="53">
        <v>15</v>
      </c>
      <c r="C14260" s="53"/>
      <c r="D14260" s="53" t="s">
        <v>33872</v>
      </c>
    </row>
    <row r="14261" spans="1:4" ht="15" x14ac:dyDescent="0.25">
      <c r="A14261" s="53" t="s">
        <v>18684</v>
      </c>
      <c r="B14261" s="53">
        <v>15</v>
      </c>
      <c r="C14261" s="53"/>
      <c r="D14261" s="53" t="s">
        <v>33872</v>
      </c>
    </row>
    <row r="14262" spans="1:4" ht="15" x14ac:dyDescent="0.25">
      <c r="A14262" s="53" t="s">
        <v>18685</v>
      </c>
      <c r="B14262" s="53">
        <v>20</v>
      </c>
      <c r="C14262" s="53" t="s">
        <v>33536</v>
      </c>
      <c r="D14262" s="53" t="s">
        <v>33872</v>
      </c>
    </row>
    <row r="14263" spans="1:4" ht="15" x14ac:dyDescent="0.25">
      <c r="A14263" s="53" t="s">
        <v>18686</v>
      </c>
      <c r="B14263" s="53">
        <v>20</v>
      </c>
      <c r="C14263" s="53" t="s">
        <v>33536</v>
      </c>
      <c r="D14263" s="53" t="s">
        <v>33872</v>
      </c>
    </row>
    <row r="14264" spans="1:4" ht="15" x14ac:dyDescent="0.25">
      <c r="A14264" s="53" t="s">
        <v>18687</v>
      </c>
      <c r="B14264" s="53">
        <v>30</v>
      </c>
      <c r="C14264" s="53" t="s">
        <v>33536</v>
      </c>
      <c r="D14264" s="53" t="s">
        <v>33872</v>
      </c>
    </row>
    <row r="14265" spans="1:4" ht="15" x14ac:dyDescent="0.25">
      <c r="A14265" s="53" t="s">
        <v>18688</v>
      </c>
      <c r="B14265" s="53">
        <v>0</v>
      </c>
      <c r="C14265" s="53" t="s">
        <v>33536</v>
      </c>
      <c r="D14265" s="53" t="s">
        <v>33872</v>
      </c>
    </row>
    <row r="14266" spans="1:4" ht="15" x14ac:dyDescent="0.25">
      <c r="A14266" s="53" t="s">
        <v>18689</v>
      </c>
      <c r="B14266" s="53">
        <v>15</v>
      </c>
      <c r="C14266" s="53" t="s">
        <v>33536</v>
      </c>
      <c r="D14266" s="53" t="s">
        <v>33872</v>
      </c>
    </row>
    <row r="14267" spans="1:4" ht="15" x14ac:dyDescent="0.25">
      <c r="A14267" s="53" t="s">
        <v>18690</v>
      </c>
      <c r="B14267" s="53">
        <v>15</v>
      </c>
      <c r="C14267" s="53" t="s">
        <v>33536</v>
      </c>
      <c r="D14267" s="53" t="s">
        <v>33872</v>
      </c>
    </row>
    <row r="14268" spans="1:4" ht="15" x14ac:dyDescent="0.25">
      <c r="A14268" s="53" t="s">
        <v>18691</v>
      </c>
      <c r="B14268" s="53">
        <v>15</v>
      </c>
      <c r="C14268" s="53" t="s">
        <v>33536</v>
      </c>
      <c r="D14268" s="53" t="s">
        <v>33872</v>
      </c>
    </row>
    <row r="14269" spans="1:4" ht="15" x14ac:dyDescent="0.25">
      <c r="A14269" s="53" t="s">
        <v>18692</v>
      </c>
      <c r="B14269" s="53">
        <v>15</v>
      </c>
      <c r="C14269" s="53" t="s">
        <v>33536</v>
      </c>
      <c r="D14269" s="53" t="s">
        <v>33872</v>
      </c>
    </row>
    <row r="14270" spans="1:4" ht="15" x14ac:dyDescent="0.25">
      <c r="A14270" s="53" t="s">
        <v>18693</v>
      </c>
      <c r="B14270" s="53">
        <v>15</v>
      </c>
      <c r="C14270" s="53" t="s">
        <v>33536</v>
      </c>
      <c r="D14270" s="53" t="s">
        <v>33872</v>
      </c>
    </row>
    <row r="14271" spans="1:4" ht="15" x14ac:dyDescent="0.25">
      <c r="A14271" s="53" t="s">
        <v>18694</v>
      </c>
      <c r="B14271" s="53">
        <v>10</v>
      </c>
      <c r="C14271" s="53" t="s">
        <v>33536</v>
      </c>
      <c r="D14271" s="53" t="s">
        <v>33872</v>
      </c>
    </row>
    <row r="14272" spans="1:4" ht="15" x14ac:dyDescent="0.25">
      <c r="A14272" s="53" t="s">
        <v>18695</v>
      </c>
      <c r="B14272" s="53">
        <v>10</v>
      </c>
      <c r="C14272" s="53" t="s">
        <v>33536</v>
      </c>
      <c r="D14272" s="53" t="s">
        <v>33872</v>
      </c>
    </row>
    <row r="14273" spans="1:4" ht="15" x14ac:dyDescent="0.25">
      <c r="A14273" s="53" t="s">
        <v>18696</v>
      </c>
      <c r="B14273" s="53">
        <v>0</v>
      </c>
      <c r="C14273" s="53" t="s">
        <v>33537</v>
      </c>
      <c r="D14273" s="53" t="s">
        <v>33872</v>
      </c>
    </row>
    <row r="14274" spans="1:4" ht="15" x14ac:dyDescent="0.25">
      <c r="A14274" s="53" t="s">
        <v>18697</v>
      </c>
      <c r="B14274" s="53">
        <v>0</v>
      </c>
      <c r="C14274" s="53" t="s">
        <v>33537</v>
      </c>
      <c r="D14274" s="53" t="s">
        <v>33872</v>
      </c>
    </row>
    <row r="14275" spans="1:4" ht="15" x14ac:dyDescent="0.25">
      <c r="A14275" s="53" t="s">
        <v>18698</v>
      </c>
      <c r="B14275" s="53">
        <v>0</v>
      </c>
      <c r="C14275" s="53" t="s">
        <v>33537</v>
      </c>
      <c r="D14275" s="53" t="s">
        <v>33872</v>
      </c>
    </row>
    <row r="14276" spans="1:4" ht="15" x14ac:dyDescent="0.25">
      <c r="A14276" s="53" t="s">
        <v>18699</v>
      </c>
      <c r="B14276" s="53">
        <v>15</v>
      </c>
      <c r="C14276" s="53" t="s">
        <v>33536</v>
      </c>
      <c r="D14276" s="53" t="s">
        <v>33872</v>
      </c>
    </row>
    <row r="14277" spans="1:4" ht="15" x14ac:dyDescent="0.25">
      <c r="A14277" s="53" t="s">
        <v>18700</v>
      </c>
      <c r="B14277" s="53">
        <v>30</v>
      </c>
      <c r="C14277" s="53" t="s">
        <v>33536</v>
      </c>
      <c r="D14277" s="53" t="s">
        <v>33872</v>
      </c>
    </row>
    <row r="14278" spans="1:4" ht="15" x14ac:dyDescent="0.25">
      <c r="A14278" s="53" t="s">
        <v>18701</v>
      </c>
      <c r="B14278" s="53">
        <v>15</v>
      </c>
      <c r="C14278" s="53" t="s">
        <v>33536</v>
      </c>
      <c r="D14278" s="53" t="s">
        <v>33872</v>
      </c>
    </row>
    <row r="14279" spans="1:4" ht="15" x14ac:dyDescent="0.25">
      <c r="A14279" s="53" t="s">
        <v>18702</v>
      </c>
      <c r="B14279" s="53">
        <v>30</v>
      </c>
      <c r="C14279" s="53" t="s">
        <v>33536</v>
      </c>
      <c r="D14279" s="53" t="s">
        <v>33872</v>
      </c>
    </row>
    <row r="14280" spans="1:4" ht="15" x14ac:dyDescent="0.25">
      <c r="A14280" s="53" t="s">
        <v>18703</v>
      </c>
      <c r="B14280" s="53">
        <v>15</v>
      </c>
      <c r="C14280" s="53" t="s">
        <v>33536</v>
      </c>
      <c r="D14280" s="53" t="s">
        <v>33872</v>
      </c>
    </row>
    <row r="14281" spans="1:4" ht="15" x14ac:dyDescent="0.25">
      <c r="A14281" s="53" t="s">
        <v>18704</v>
      </c>
      <c r="B14281" s="53">
        <v>30</v>
      </c>
      <c r="C14281" s="53" t="s">
        <v>33536</v>
      </c>
      <c r="D14281" s="53" t="s">
        <v>33872</v>
      </c>
    </row>
    <row r="14282" spans="1:4" ht="15" x14ac:dyDescent="0.25">
      <c r="A14282" s="53" t="s">
        <v>18705</v>
      </c>
      <c r="B14282" s="53">
        <v>30</v>
      </c>
      <c r="C14282" s="53" t="s">
        <v>33536</v>
      </c>
      <c r="D14282" s="53" t="s">
        <v>33872</v>
      </c>
    </row>
    <row r="14283" spans="1:4" ht="15" x14ac:dyDescent="0.25">
      <c r="A14283" s="53" t="s">
        <v>18706</v>
      </c>
      <c r="B14283" s="53">
        <v>15</v>
      </c>
      <c r="C14283" s="53" t="s">
        <v>33536</v>
      </c>
      <c r="D14283" s="53" t="s">
        <v>33872</v>
      </c>
    </row>
    <row r="14284" spans="1:4" ht="15" x14ac:dyDescent="0.25">
      <c r="A14284" s="53" t="s">
        <v>18707</v>
      </c>
      <c r="B14284" s="53">
        <v>15</v>
      </c>
      <c r="C14284" s="53" t="s">
        <v>33536</v>
      </c>
      <c r="D14284" s="53" t="s">
        <v>33872</v>
      </c>
    </row>
    <row r="14285" spans="1:4" ht="15" x14ac:dyDescent="0.25">
      <c r="A14285" s="53" t="s">
        <v>18708</v>
      </c>
      <c r="B14285" s="53">
        <v>15</v>
      </c>
      <c r="C14285" s="53" t="s">
        <v>33536</v>
      </c>
      <c r="D14285" s="53" t="s">
        <v>33872</v>
      </c>
    </row>
    <row r="14286" spans="1:4" ht="15" x14ac:dyDescent="0.25">
      <c r="A14286" s="53" t="s">
        <v>18709</v>
      </c>
      <c r="B14286" s="53">
        <v>5</v>
      </c>
      <c r="C14286" s="53" t="s">
        <v>33536</v>
      </c>
      <c r="D14286" s="53" t="s">
        <v>33872</v>
      </c>
    </row>
    <row r="14287" spans="1:4" ht="15" x14ac:dyDescent="0.25">
      <c r="A14287" s="53" t="s">
        <v>18710</v>
      </c>
      <c r="B14287" s="53">
        <v>15</v>
      </c>
      <c r="C14287" s="53" t="s">
        <v>33536</v>
      </c>
      <c r="D14287" s="53" t="s">
        <v>33872</v>
      </c>
    </row>
    <row r="14288" spans="1:4" ht="15" x14ac:dyDescent="0.25">
      <c r="A14288" s="53" t="s">
        <v>18711</v>
      </c>
      <c r="B14288" s="53">
        <v>15</v>
      </c>
      <c r="C14288" s="53" t="s">
        <v>33536</v>
      </c>
      <c r="D14288" s="53" t="s">
        <v>33872</v>
      </c>
    </row>
    <row r="14289" spans="1:4" ht="15" x14ac:dyDescent="0.25">
      <c r="A14289" s="53" t="s">
        <v>18712</v>
      </c>
      <c r="B14289" s="53">
        <v>15</v>
      </c>
      <c r="C14289" s="53" t="s">
        <v>33536</v>
      </c>
      <c r="D14289" s="53" t="s">
        <v>33872</v>
      </c>
    </row>
    <row r="14290" spans="1:4" ht="15" x14ac:dyDescent="0.25">
      <c r="A14290" s="53" t="s">
        <v>18713</v>
      </c>
      <c r="B14290" s="53">
        <v>15</v>
      </c>
      <c r="C14290" s="53" t="s">
        <v>33536</v>
      </c>
      <c r="D14290" s="53" t="s">
        <v>33872</v>
      </c>
    </row>
    <row r="14291" spans="1:4" ht="15" x14ac:dyDescent="0.25">
      <c r="A14291" s="53" t="s">
        <v>18714</v>
      </c>
      <c r="B14291" s="53">
        <v>15</v>
      </c>
      <c r="C14291" s="53" t="s">
        <v>33536</v>
      </c>
      <c r="D14291" s="53" t="s">
        <v>33873</v>
      </c>
    </row>
    <row r="14292" spans="1:4" ht="15" x14ac:dyDescent="0.25">
      <c r="A14292" s="53" t="s">
        <v>18715</v>
      </c>
      <c r="B14292" s="53">
        <v>15</v>
      </c>
      <c r="C14292" s="53" t="s">
        <v>33536</v>
      </c>
      <c r="D14292" s="53" t="s">
        <v>33873</v>
      </c>
    </row>
    <row r="14293" spans="1:4" ht="15" x14ac:dyDescent="0.25">
      <c r="A14293" s="53" t="s">
        <v>18716</v>
      </c>
      <c r="B14293" s="53">
        <v>15</v>
      </c>
      <c r="C14293" s="53" t="s">
        <v>33536</v>
      </c>
      <c r="D14293" s="53" t="s">
        <v>33872</v>
      </c>
    </row>
    <row r="14294" spans="1:4" ht="15" x14ac:dyDescent="0.25">
      <c r="A14294" s="53" t="s">
        <v>18717</v>
      </c>
      <c r="B14294" s="53">
        <v>15</v>
      </c>
      <c r="C14294" s="53" t="s">
        <v>33536</v>
      </c>
      <c r="D14294" s="53" t="s">
        <v>33872</v>
      </c>
    </row>
    <row r="14295" spans="1:4" ht="15" x14ac:dyDescent="0.25">
      <c r="A14295" s="53" t="s">
        <v>18718</v>
      </c>
      <c r="B14295" s="53">
        <v>15</v>
      </c>
      <c r="C14295" s="53" t="s">
        <v>33536</v>
      </c>
      <c r="D14295" s="53" t="s">
        <v>33872</v>
      </c>
    </row>
    <row r="14296" spans="1:4" ht="15" x14ac:dyDescent="0.25">
      <c r="A14296" s="53" t="s">
        <v>18719</v>
      </c>
      <c r="B14296" s="53">
        <v>15</v>
      </c>
      <c r="C14296" s="53" t="s">
        <v>33536</v>
      </c>
      <c r="D14296" s="53" t="s">
        <v>33872</v>
      </c>
    </row>
    <row r="14297" spans="1:4" ht="15" x14ac:dyDescent="0.25">
      <c r="A14297" s="53" t="s">
        <v>18720</v>
      </c>
      <c r="B14297" s="53">
        <v>15</v>
      </c>
      <c r="C14297" s="53" t="s">
        <v>33536</v>
      </c>
      <c r="D14297" s="53" t="s">
        <v>33872</v>
      </c>
    </row>
    <row r="14298" spans="1:4" ht="15" x14ac:dyDescent="0.25">
      <c r="A14298" s="53" t="s">
        <v>18721</v>
      </c>
      <c r="B14298" s="53">
        <v>15</v>
      </c>
      <c r="C14298" s="53" t="s">
        <v>33536</v>
      </c>
      <c r="D14298" s="53" t="s">
        <v>33872</v>
      </c>
    </row>
    <row r="14299" spans="1:4" ht="15" x14ac:dyDescent="0.25">
      <c r="A14299" s="53" t="s">
        <v>18722</v>
      </c>
      <c r="B14299" s="53">
        <v>15</v>
      </c>
      <c r="C14299" s="53" t="s">
        <v>33536</v>
      </c>
      <c r="D14299" s="53" t="s">
        <v>33872</v>
      </c>
    </row>
    <row r="14300" spans="1:4" ht="15" x14ac:dyDescent="0.25">
      <c r="A14300" s="53" t="s">
        <v>18723</v>
      </c>
      <c r="B14300" s="53">
        <v>20</v>
      </c>
      <c r="C14300" s="53" t="s">
        <v>33536</v>
      </c>
      <c r="D14300" s="53" t="s">
        <v>33872</v>
      </c>
    </row>
    <row r="14301" spans="1:4" ht="15" x14ac:dyDescent="0.25">
      <c r="A14301" s="53" t="s">
        <v>18724</v>
      </c>
      <c r="B14301" s="53">
        <v>15</v>
      </c>
      <c r="C14301" s="53" t="s">
        <v>33536</v>
      </c>
      <c r="D14301" s="53" t="s">
        <v>33872</v>
      </c>
    </row>
    <row r="14302" spans="1:4" ht="15" x14ac:dyDescent="0.25">
      <c r="A14302" s="53" t="s">
        <v>18725</v>
      </c>
      <c r="B14302" s="53">
        <v>15</v>
      </c>
      <c r="C14302" s="53" t="s">
        <v>33536</v>
      </c>
      <c r="D14302" s="53" t="s">
        <v>33872</v>
      </c>
    </row>
    <row r="14303" spans="1:4" ht="15" x14ac:dyDescent="0.25">
      <c r="A14303" s="53" t="s">
        <v>18726</v>
      </c>
      <c r="B14303" s="53">
        <v>15</v>
      </c>
      <c r="C14303" s="53" t="s">
        <v>33536</v>
      </c>
      <c r="D14303" s="53" t="s">
        <v>33872</v>
      </c>
    </row>
    <row r="14304" spans="1:4" ht="15" x14ac:dyDescent="0.25">
      <c r="A14304" s="53" t="s">
        <v>18727</v>
      </c>
      <c r="B14304" s="53">
        <v>15</v>
      </c>
      <c r="C14304" s="53" t="s">
        <v>33536</v>
      </c>
      <c r="D14304" s="53" t="s">
        <v>33872</v>
      </c>
    </row>
    <row r="14305" spans="1:4" ht="15" x14ac:dyDescent="0.25">
      <c r="A14305" s="53" t="s">
        <v>18728</v>
      </c>
      <c r="B14305" s="53">
        <v>15</v>
      </c>
      <c r="C14305" s="53" t="s">
        <v>33536</v>
      </c>
      <c r="D14305" s="53" t="s">
        <v>33872</v>
      </c>
    </row>
    <row r="14306" spans="1:4" ht="15" x14ac:dyDescent="0.25">
      <c r="A14306" s="53" t="s">
        <v>18729</v>
      </c>
      <c r="B14306" s="53">
        <v>15</v>
      </c>
      <c r="C14306" s="53" t="s">
        <v>33536</v>
      </c>
      <c r="D14306" s="53" t="s">
        <v>33873</v>
      </c>
    </row>
    <row r="14307" spans="1:4" ht="15" x14ac:dyDescent="0.25">
      <c r="A14307" s="53" t="s">
        <v>18730</v>
      </c>
      <c r="B14307" s="53">
        <v>15</v>
      </c>
      <c r="C14307" s="53" t="s">
        <v>33536</v>
      </c>
      <c r="D14307" s="53" t="s">
        <v>33872</v>
      </c>
    </row>
    <row r="14308" spans="1:4" ht="15" x14ac:dyDescent="0.25">
      <c r="A14308" s="53" t="s">
        <v>18731</v>
      </c>
      <c r="B14308" s="53">
        <v>15</v>
      </c>
      <c r="C14308" s="53" t="s">
        <v>33536</v>
      </c>
      <c r="D14308" s="53" t="s">
        <v>33873</v>
      </c>
    </row>
    <row r="14309" spans="1:4" ht="15" x14ac:dyDescent="0.25">
      <c r="A14309" s="53" t="s">
        <v>18732</v>
      </c>
      <c r="B14309" s="53">
        <v>15</v>
      </c>
      <c r="C14309" s="53" t="s">
        <v>33536</v>
      </c>
      <c r="D14309" s="53" t="s">
        <v>33872</v>
      </c>
    </row>
    <row r="14310" spans="1:4" ht="15" x14ac:dyDescent="0.25">
      <c r="A14310" s="53" t="s">
        <v>18733</v>
      </c>
      <c r="B14310" s="53">
        <v>15</v>
      </c>
      <c r="C14310" s="53" t="s">
        <v>33536</v>
      </c>
      <c r="D14310" s="53" t="s">
        <v>33872</v>
      </c>
    </row>
    <row r="14311" spans="1:4" ht="15" x14ac:dyDescent="0.25">
      <c r="A14311" s="53" t="s">
        <v>18734</v>
      </c>
      <c r="B14311" s="53">
        <v>15</v>
      </c>
      <c r="C14311" s="53" t="s">
        <v>33536</v>
      </c>
      <c r="D14311" s="53" t="s">
        <v>33872</v>
      </c>
    </row>
    <row r="14312" spans="1:4" ht="15" x14ac:dyDescent="0.25">
      <c r="A14312" s="53" t="s">
        <v>18735</v>
      </c>
      <c r="B14312" s="53">
        <v>10</v>
      </c>
      <c r="C14312" s="53" t="s">
        <v>33536</v>
      </c>
      <c r="D14312" s="53" t="s">
        <v>33872</v>
      </c>
    </row>
    <row r="14313" spans="1:4" ht="15" x14ac:dyDescent="0.25">
      <c r="A14313" s="53" t="s">
        <v>18736</v>
      </c>
      <c r="B14313" s="53">
        <v>15</v>
      </c>
      <c r="C14313" s="53" t="s">
        <v>33536</v>
      </c>
      <c r="D14313" s="53" t="s">
        <v>33872</v>
      </c>
    </row>
    <row r="14314" spans="1:4" ht="15" x14ac:dyDescent="0.25">
      <c r="A14314" s="53" t="s">
        <v>18737</v>
      </c>
      <c r="B14314" s="53">
        <v>30</v>
      </c>
      <c r="C14314" s="53" t="s">
        <v>33536</v>
      </c>
      <c r="D14314" s="53" t="s">
        <v>33872</v>
      </c>
    </row>
    <row r="14315" spans="1:4" ht="15" x14ac:dyDescent="0.25">
      <c r="A14315" s="53" t="s">
        <v>18738</v>
      </c>
      <c r="B14315" s="53">
        <v>30</v>
      </c>
      <c r="C14315" s="53" t="s">
        <v>33536</v>
      </c>
      <c r="D14315" s="53" t="s">
        <v>33872</v>
      </c>
    </row>
    <row r="14316" spans="1:4" ht="15" x14ac:dyDescent="0.25">
      <c r="A14316" s="53" t="s">
        <v>18739</v>
      </c>
      <c r="B14316" s="53">
        <v>15</v>
      </c>
      <c r="C14316" s="53" t="s">
        <v>33536</v>
      </c>
      <c r="D14316" s="53" t="s">
        <v>33872</v>
      </c>
    </row>
    <row r="14317" spans="1:4" ht="15" x14ac:dyDescent="0.25">
      <c r="A14317" s="53" t="s">
        <v>18740</v>
      </c>
      <c r="B14317" s="53">
        <v>15</v>
      </c>
      <c r="C14317" s="53" t="s">
        <v>33536</v>
      </c>
      <c r="D14317" s="53" t="s">
        <v>33873</v>
      </c>
    </row>
    <row r="14318" spans="1:4" ht="15" x14ac:dyDescent="0.25">
      <c r="A14318" s="53" t="s">
        <v>18741</v>
      </c>
      <c r="B14318" s="53">
        <v>15</v>
      </c>
      <c r="C14318" s="53" t="s">
        <v>33536</v>
      </c>
      <c r="D14318" s="53" t="s">
        <v>33873</v>
      </c>
    </row>
    <row r="14319" spans="1:4" ht="15" x14ac:dyDescent="0.25">
      <c r="A14319" s="53" t="s">
        <v>18742</v>
      </c>
      <c r="B14319" s="53">
        <v>15</v>
      </c>
      <c r="C14319" s="53" t="s">
        <v>33536</v>
      </c>
      <c r="D14319" s="53" t="s">
        <v>33873</v>
      </c>
    </row>
    <row r="14320" spans="1:4" ht="15" x14ac:dyDescent="0.25">
      <c r="A14320" s="53" t="s">
        <v>18743</v>
      </c>
      <c r="B14320" s="53">
        <v>15</v>
      </c>
      <c r="C14320" s="53" t="s">
        <v>33536</v>
      </c>
      <c r="D14320" s="53" t="s">
        <v>33873</v>
      </c>
    </row>
    <row r="14321" spans="1:4" ht="15" x14ac:dyDescent="0.25">
      <c r="A14321" s="53" t="s">
        <v>18744</v>
      </c>
      <c r="B14321" s="53">
        <v>15</v>
      </c>
      <c r="C14321" s="53" t="s">
        <v>33536</v>
      </c>
      <c r="D14321" s="53" t="s">
        <v>33873</v>
      </c>
    </row>
    <row r="14322" spans="1:4" ht="15" x14ac:dyDescent="0.25">
      <c r="A14322" s="53" t="s">
        <v>18745</v>
      </c>
      <c r="B14322" s="53">
        <v>15</v>
      </c>
      <c r="C14322" s="53" t="s">
        <v>33536</v>
      </c>
      <c r="D14322" s="53" t="s">
        <v>33872</v>
      </c>
    </row>
    <row r="14323" spans="1:4" ht="15" x14ac:dyDescent="0.25">
      <c r="A14323" s="53" t="s">
        <v>18746</v>
      </c>
      <c r="B14323" s="53">
        <v>15</v>
      </c>
      <c r="C14323" s="53" t="s">
        <v>33536</v>
      </c>
      <c r="D14323" s="53" t="s">
        <v>33872</v>
      </c>
    </row>
    <row r="14324" spans="1:4" ht="15" x14ac:dyDescent="0.25">
      <c r="A14324" s="53" t="s">
        <v>18747</v>
      </c>
      <c r="B14324" s="53">
        <v>15</v>
      </c>
      <c r="C14324" s="53" t="s">
        <v>33536</v>
      </c>
      <c r="D14324" s="53" t="s">
        <v>33872</v>
      </c>
    </row>
    <row r="14325" spans="1:4" ht="15" x14ac:dyDescent="0.25">
      <c r="A14325" s="53" t="s">
        <v>18748</v>
      </c>
      <c r="B14325" s="53">
        <v>15</v>
      </c>
      <c r="C14325" s="53" t="s">
        <v>33536</v>
      </c>
      <c r="D14325" s="53" t="s">
        <v>33873</v>
      </c>
    </row>
    <row r="14326" spans="1:4" ht="15" x14ac:dyDescent="0.25">
      <c r="A14326" s="53" t="s">
        <v>33187</v>
      </c>
      <c r="B14326" s="53">
        <v>0</v>
      </c>
      <c r="C14326" s="53" t="s">
        <v>33537</v>
      </c>
      <c r="D14326" s="53" t="s">
        <v>33873</v>
      </c>
    </row>
    <row r="14327" spans="1:4" ht="15" x14ac:dyDescent="0.25">
      <c r="A14327" s="53" t="s">
        <v>18749</v>
      </c>
      <c r="B14327" s="53">
        <v>20</v>
      </c>
      <c r="C14327" s="53" t="s">
        <v>33536</v>
      </c>
      <c r="D14327" s="53" t="s">
        <v>33872</v>
      </c>
    </row>
    <row r="14328" spans="1:4" ht="15" x14ac:dyDescent="0.25">
      <c r="A14328" s="53" t="s">
        <v>18750</v>
      </c>
      <c r="B14328" s="53">
        <v>15</v>
      </c>
      <c r="C14328" s="53" t="s">
        <v>33536</v>
      </c>
      <c r="D14328" s="53" t="s">
        <v>33873</v>
      </c>
    </row>
    <row r="14329" spans="1:4" ht="15" x14ac:dyDescent="0.25">
      <c r="A14329" s="53" t="s">
        <v>18751</v>
      </c>
      <c r="B14329" s="53">
        <v>20</v>
      </c>
      <c r="C14329" s="53"/>
      <c r="D14329" s="53" t="s">
        <v>33872</v>
      </c>
    </row>
    <row r="14330" spans="1:4" ht="15" x14ac:dyDescent="0.25">
      <c r="A14330" s="53" t="s">
        <v>18752</v>
      </c>
      <c r="B14330" s="53">
        <v>15</v>
      </c>
      <c r="C14330" s="53"/>
      <c r="D14330" s="53" t="s">
        <v>33872</v>
      </c>
    </row>
    <row r="14331" spans="1:4" ht="15" x14ac:dyDescent="0.25">
      <c r="A14331" s="53" t="s">
        <v>18753</v>
      </c>
      <c r="B14331" s="53">
        <v>20</v>
      </c>
      <c r="C14331" s="53"/>
      <c r="D14331" s="53" t="s">
        <v>33872</v>
      </c>
    </row>
    <row r="14332" spans="1:4" ht="15" x14ac:dyDescent="0.25">
      <c r="A14332" s="53" t="s">
        <v>18754</v>
      </c>
      <c r="B14332" s="53">
        <v>15</v>
      </c>
      <c r="C14332" s="53"/>
      <c r="D14332" s="53" t="s">
        <v>33872</v>
      </c>
    </row>
    <row r="14333" spans="1:4" ht="15" x14ac:dyDescent="0.25">
      <c r="A14333" s="53" t="s">
        <v>18755</v>
      </c>
      <c r="B14333" s="53">
        <v>20</v>
      </c>
      <c r="C14333" s="53"/>
      <c r="D14333" s="53" t="s">
        <v>33872</v>
      </c>
    </row>
    <row r="14334" spans="1:4" ht="15" x14ac:dyDescent="0.25">
      <c r="A14334" s="53" t="s">
        <v>18756</v>
      </c>
      <c r="B14334" s="53">
        <v>15</v>
      </c>
      <c r="C14334" s="53"/>
      <c r="D14334" s="53" t="s">
        <v>33872</v>
      </c>
    </row>
    <row r="14335" spans="1:4" ht="15" x14ac:dyDescent="0.25">
      <c r="A14335" s="53" t="s">
        <v>18757</v>
      </c>
      <c r="B14335" s="53">
        <v>20</v>
      </c>
      <c r="C14335" s="53"/>
      <c r="D14335" s="53" t="s">
        <v>33872</v>
      </c>
    </row>
    <row r="14336" spans="1:4" ht="15" x14ac:dyDescent="0.25">
      <c r="A14336" s="53" t="s">
        <v>18758</v>
      </c>
      <c r="B14336" s="53">
        <v>15</v>
      </c>
      <c r="C14336" s="53" t="s">
        <v>33536</v>
      </c>
      <c r="D14336" s="53" t="s">
        <v>33873</v>
      </c>
    </row>
    <row r="14337" spans="1:4" ht="15" x14ac:dyDescent="0.25">
      <c r="A14337" s="53" t="s">
        <v>18759</v>
      </c>
      <c r="B14337" s="53">
        <v>15</v>
      </c>
      <c r="C14337" s="53" t="s">
        <v>33536</v>
      </c>
      <c r="D14337" s="53" t="s">
        <v>33873</v>
      </c>
    </row>
    <row r="14338" spans="1:4" ht="15" x14ac:dyDescent="0.25">
      <c r="A14338" s="53" t="s">
        <v>18760</v>
      </c>
      <c r="B14338" s="53">
        <v>15</v>
      </c>
      <c r="C14338" s="53" t="s">
        <v>33536</v>
      </c>
      <c r="D14338" s="53" t="s">
        <v>33872</v>
      </c>
    </row>
    <row r="14339" spans="1:4" ht="15" x14ac:dyDescent="0.25">
      <c r="A14339" s="53" t="s">
        <v>18761</v>
      </c>
      <c r="B14339" s="53">
        <v>15</v>
      </c>
      <c r="C14339" s="53" t="s">
        <v>33536</v>
      </c>
      <c r="D14339" s="53" t="s">
        <v>33873</v>
      </c>
    </row>
    <row r="14340" spans="1:4" ht="15" x14ac:dyDescent="0.25">
      <c r="A14340" s="53" t="s">
        <v>18762</v>
      </c>
      <c r="B14340" s="53">
        <v>15</v>
      </c>
      <c r="C14340" s="53" t="s">
        <v>33536</v>
      </c>
      <c r="D14340" s="53" t="s">
        <v>33872</v>
      </c>
    </row>
    <row r="14341" spans="1:4" ht="15" x14ac:dyDescent="0.25">
      <c r="A14341" s="53" t="s">
        <v>18763</v>
      </c>
      <c r="B14341" s="53">
        <v>15</v>
      </c>
      <c r="C14341" s="53" t="s">
        <v>33536</v>
      </c>
      <c r="D14341" s="53" t="s">
        <v>33872</v>
      </c>
    </row>
    <row r="14342" spans="1:4" ht="15" x14ac:dyDescent="0.25">
      <c r="A14342" s="53" t="s">
        <v>18764</v>
      </c>
      <c r="B14342" s="53">
        <v>15</v>
      </c>
      <c r="C14342" s="53" t="s">
        <v>33536</v>
      </c>
      <c r="D14342" s="53" t="s">
        <v>33872</v>
      </c>
    </row>
    <row r="14343" spans="1:4" ht="15" x14ac:dyDescent="0.25">
      <c r="A14343" s="53" t="s">
        <v>18765</v>
      </c>
      <c r="B14343" s="53">
        <v>15</v>
      </c>
      <c r="C14343" s="53" t="s">
        <v>33536</v>
      </c>
      <c r="D14343" s="53" t="s">
        <v>33873</v>
      </c>
    </row>
    <row r="14344" spans="1:4" ht="15" x14ac:dyDescent="0.25">
      <c r="A14344" s="53" t="s">
        <v>18766</v>
      </c>
      <c r="B14344" s="53">
        <v>15</v>
      </c>
      <c r="C14344" s="53" t="s">
        <v>33536</v>
      </c>
      <c r="D14344" s="53" t="s">
        <v>33873</v>
      </c>
    </row>
    <row r="14345" spans="1:4" ht="15" x14ac:dyDescent="0.25">
      <c r="A14345" s="53" t="s">
        <v>18767</v>
      </c>
      <c r="B14345" s="53">
        <v>15</v>
      </c>
      <c r="C14345" s="53" t="s">
        <v>33536</v>
      </c>
      <c r="D14345" s="53" t="s">
        <v>33873</v>
      </c>
    </row>
    <row r="14346" spans="1:4" ht="15" x14ac:dyDescent="0.25">
      <c r="A14346" s="53" t="s">
        <v>18768</v>
      </c>
      <c r="B14346" s="53">
        <v>15</v>
      </c>
      <c r="C14346" s="53" t="s">
        <v>33536</v>
      </c>
      <c r="D14346" s="53" t="s">
        <v>33872</v>
      </c>
    </row>
    <row r="14347" spans="1:4" ht="15" x14ac:dyDescent="0.25">
      <c r="A14347" s="53" t="s">
        <v>18769</v>
      </c>
      <c r="B14347" s="53">
        <v>15</v>
      </c>
      <c r="C14347" s="53" t="s">
        <v>33536</v>
      </c>
      <c r="D14347" s="53" t="s">
        <v>33873</v>
      </c>
    </row>
    <row r="14348" spans="1:4" ht="15" x14ac:dyDescent="0.25">
      <c r="A14348" s="53" t="s">
        <v>18770</v>
      </c>
      <c r="B14348" s="53">
        <v>15</v>
      </c>
      <c r="C14348" s="53" t="s">
        <v>33536</v>
      </c>
      <c r="D14348" s="53" t="s">
        <v>33872</v>
      </c>
    </row>
    <row r="14349" spans="1:4" ht="15" x14ac:dyDescent="0.25">
      <c r="A14349" s="53" t="s">
        <v>18771</v>
      </c>
      <c r="B14349" s="53">
        <v>15</v>
      </c>
      <c r="C14349" s="53" t="s">
        <v>33536</v>
      </c>
      <c r="D14349" s="53" t="s">
        <v>33873</v>
      </c>
    </row>
    <row r="14350" spans="1:4" ht="15" x14ac:dyDescent="0.25">
      <c r="A14350" s="53" t="s">
        <v>18772</v>
      </c>
      <c r="B14350" s="53">
        <v>15</v>
      </c>
      <c r="C14350" s="53" t="s">
        <v>33536</v>
      </c>
      <c r="D14350" s="53" t="s">
        <v>33873</v>
      </c>
    </row>
    <row r="14351" spans="1:4" ht="15" x14ac:dyDescent="0.25">
      <c r="A14351" s="53" t="s">
        <v>18773</v>
      </c>
      <c r="B14351" s="53">
        <v>15</v>
      </c>
      <c r="C14351" s="53" t="s">
        <v>33536</v>
      </c>
      <c r="D14351" s="53" t="s">
        <v>33873</v>
      </c>
    </row>
    <row r="14352" spans="1:4" ht="15" x14ac:dyDescent="0.25">
      <c r="A14352" s="53" t="s">
        <v>18774</v>
      </c>
      <c r="B14352" s="53">
        <v>15</v>
      </c>
      <c r="C14352" s="53" t="s">
        <v>33536</v>
      </c>
      <c r="D14352" s="53" t="s">
        <v>33873</v>
      </c>
    </row>
    <row r="14353" spans="1:4" ht="15" x14ac:dyDescent="0.25">
      <c r="A14353" s="53" t="s">
        <v>18775</v>
      </c>
      <c r="B14353" s="53">
        <v>15</v>
      </c>
      <c r="C14353" s="53" t="s">
        <v>33536</v>
      </c>
      <c r="D14353" s="53" t="s">
        <v>33873</v>
      </c>
    </row>
    <row r="14354" spans="1:4" ht="15" x14ac:dyDescent="0.25">
      <c r="A14354" s="53" t="s">
        <v>33695</v>
      </c>
      <c r="B14354" s="53">
        <v>15</v>
      </c>
      <c r="C14354" s="53" t="s">
        <v>33536</v>
      </c>
      <c r="D14354" s="53" t="s">
        <v>33873</v>
      </c>
    </row>
    <row r="14355" spans="1:4" ht="15" x14ac:dyDescent="0.25">
      <c r="A14355" s="53" t="s">
        <v>18776</v>
      </c>
      <c r="B14355" s="53">
        <v>20</v>
      </c>
      <c r="C14355" s="53" t="s">
        <v>33536</v>
      </c>
      <c r="D14355" s="53" t="s">
        <v>33872</v>
      </c>
    </row>
    <row r="14356" spans="1:4" ht="15" x14ac:dyDescent="0.25">
      <c r="A14356" s="53" t="s">
        <v>18777</v>
      </c>
      <c r="B14356" s="53">
        <v>15</v>
      </c>
      <c r="C14356" s="53" t="s">
        <v>33536</v>
      </c>
      <c r="D14356" s="53" t="s">
        <v>33872</v>
      </c>
    </row>
    <row r="14357" spans="1:4" ht="15" x14ac:dyDescent="0.25">
      <c r="A14357" s="53" t="s">
        <v>18778</v>
      </c>
      <c r="B14357" s="53">
        <v>20</v>
      </c>
      <c r="C14357" s="53" t="s">
        <v>33536</v>
      </c>
      <c r="D14357" s="53" t="s">
        <v>33872</v>
      </c>
    </row>
    <row r="14358" spans="1:4" ht="15" x14ac:dyDescent="0.25">
      <c r="A14358" s="53" t="s">
        <v>18779</v>
      </c>
      <c r="B14358" s="53">
        <v>15</v>
      </c>
      <c r="C14358" s="53" t="s">
        <v>33536</v>
      </c>
      <c r="D14358" s="53" t="s">
        <v>33872</v>
      </c>
    </row>
    <row r="14359" spans="1:4" ht="15" x14ac:dyDescent="0.25">
      <c r="A14359" s="53" t="s">
        <v>18780</v>
      </c>
      <c r="B14359" s="53">
        <v>20</v>
      </c>
      <c r="C14359" s="53" t="s">
        <v>33536</v>
      </c>
      <c r="D14359" s="53" t="s">
        <v>33872</v>
      </c>
    </row>
    <row r="14360" spans="1:4" ht="15" x14ac:dyDescent="0.25">
      <c r="A14360" s="53" t="s">
        <v>18781</v>
      </c>
      <c r="B14360" s="53">
        <v>15</v>
      </c>
      <c r="C14360" s="53" t="s">
        <v>33536</v>
      </c>
      <c r="D14360" s="53" t="s">
        <v>33872</v>
      </c>
    </row>
    <row r="14361" spans="1:4" ht="15" x14ac:dyDescent="0.25">
      <c r="A14361" s="53" t="s">
        <v>18782</v>
      </c>
      <c r="B14361" s="53">
        <v>20</v>
      </c>
      <c r="C14361" s="53" t="s">
        <v>33536</v>
      </c>
      <c r="D14361" s="53" t="s">
        <v>33872</v>
      </c>
    </row>
    <row r="14362" spans="1:4" ht="15" x14ac:dyDescent="0.25">
      <c r="A14362" s="53" t="s">
        <v>18783</v>
      </c>
      <c r="B14362" s="53">
        <v>15</v>
      </c>
      <c r="C14362" s="53" t="s">
        <v>33536</v>
      </c>
      <c r="D14362" s="53" t="s">
        <v>33872</v>
      </c>
    </row>
    <row r="14363" spans="1:4" ht="15" x14ac:dyDescent="0.25">
      <c r="A14363" s="53" t="s">
        <v>18784</v>
      </c>
      <c r="B14363" s="53">
        <v>20</v>
      </c>
      <c r="C14363" s="53" t="s">
        <v>33536</v>
      </c>
      <c r="D14363" s="53" t="s">
        <v>33872</v>
      </c>
    </row>
    <row r="14364" spans="1:4" ht="15" x14ac:dyDescent="0.25">
      <c r="A14364" s="53" t="s">
        <v>18785</v>
      </c>
      <c r="B14364" s="53">
        <v>15</v>
      </c>
      <c r="C14364" s="53" t="s">
        <v>33536</v>
      </c>
      <c r="D14364" s="53" t="s">
        <v>33872</v>
      </c>
    </row>
    <row r="14365" spans="1:4" ht="15" x14ac:dyDescent="0.25">
      <c r="A14365" s="53" t="s">
        <v>18786</v>
      </c>
      <c r="B14365" s="53">
        <v>15</v>
      </c>
      <c r="C14365" s="53" t="s">
        <v>33538</v>
      </c>
      <c r="D14365" s="53" t="s">
        <v>33873</v>
      </c>
    </row>
    <row r="14366" spans="1:4" ht="15" x14ac:dyDescent="0.25">
      <c r="A14366" s="53" t="s">
        <v>18787</v>
      </c>
      <c r="B14366" s="53">
        <v>10</v>
      </c>
      <c r="C14366" s="53" t="s">
        <v>33536</v>
      </c>
      <c r="D14366" s="53" t="s">
        <v>33872</v>
      </c>
    </row>
    <row r="14367" spans="1:4" ht="15" x14ac:dyDescent="0.25">
      <c r="A14367" s="53" t="s">
        <v>18788</v>
      </c>
      <c r="B14367" s="53">
        <v>0</v>
      </c>
      <c r="C14367" s="53" t="s">
        <v>33537</v>
      </c>
      <c r="D14367" s="53" t="s">
        <v>33872</v>
      </c>
    </row>
    <row r="14368" spans="1:4" ht="15" x14ac:dyDescent="0.25">
      <c r="A14368" s="53" t="s">
        <v>18789</v>
      </c>
      <c r="B14368" s="53">
        <v>0</v>
      </c>
      <c r="C14368" s="53" t="s">
        <v>33537</v>
      </c>
      <c r="D14368" s="53" t="s">
        <v>33873</v>
      </c>
    </row>
    <row r="14369" spans="1:4" ht="15" x14ac:dyDescent="0.25">
      <c r="A14369" s="53" t="s">
        <v>18790</v>
      </c>
      <c r="B14369" s="53">
        <v>0</v>
      </c>
      <c r="C14369" s="53" t="s">
        <v>33537</v>
      </c>
      <c r="D14369" s="53" t="s">
        <v>33873</v>
      </c>
    </row>
    <row r="14370" spans="1:4" ht="15" x14ac:dyDescent="0.25">
      <c r="A14370" s="53" t="s">
        <v>18791</v>
      </c>
      <c r="B14370" s="53">
        <v>0</v>
      </c>
      <c r="C14370" s="53" t="s">
        <v>33539</v>
      </c>
      <c r="D14370" s="53" t="s">
        <v>33873</v>
      </c>
    </row>
    <row r="14371" spans="1:4" ht="15" x14ac:dyDescent="0.25">
      <c r="A14371" s="53" t="s">
        <v>18792</v>
      </c>
      <c r="B14371" s="53">
        <v>0</v>
      </c>
      <c r="C14371" s="53" t="s">
        <v>33537</v>
      </c>
      <c r="D14371" s="53" t="s">
        <v>33873</v>
      </c>
    </row>
    <row r="14372" spans="1:4" ht="15" x14ac:dyDescent="0.25">
      <c r="A14372" s="53" t="s">
        <v>18793</v>
      </c>
      <c r="B14372" s="53">
        <v>0</v>
      </c>
      <c r="C14372" s="53" t="s">
        <v>33539</v>
      </c>
      <c r="D14372" s="53" t="s">
        <v>33873</v>
      </c>
    </row>
    <row r="14373" spans="1:4" ht="15" x14ac:dyDescent="0.25">
      <c r="A14373" s="53" t="s">
        <v>18794</v>
      </c>
      <c r="B14373" s="53">
        <v>0</v>
      </c>
      <c r="C14373" s="53" t="s">
        <v>33537</v>
      </c>
      <c r="D14373" s="53" t="s">
        <v>33872</v>
      </c>
    </row>
    <row r="14374" spans="1:4" ht="15" x14ac:dyDescent="0.25">
      <c r="A14374" s="53" t="s">
        <v>18795</v>
      </c>
      <c r="B14374" s="53">
        <v>20</v>
      </c>
      <c r="C14374" s="53" t="s">
        <v>33536</v>
      </c>
      <c r="D14374" s="53" t="s">
        <v>33872</v>
      </c>
    </row>
    <row r="14375" spans="1:4" ht="15" x14ac:dyDescent="0.25">
      <c r="A14375" s="53" t="s">
        <v>18796</v>
      </c>
      <c r="B14375" s="53">
        <v>15</v>
      </c>
      <c r="C14375" s="53" t="s">
        <v>33536</v>
      </c>
      <c r="D14375" s="53" t="s">
        <v>33872</v>
      </c>
    </row>
    <row r="14376" spans="1:4" ht="15" x14ac:dyDescent="0.25">
      <c r="A14376" s="53" t="s">
        <v>18797</v>
      </c>
      <c r="B14376" s="53">
        <v>40</v>
      </c>
      <c r="C14376" s="53" t="s">
        <v>33536</v>
      </c>
      <c r="D14376" s="53" t="s">
        <v>33872</v>
      </c>
    </row>
    <row r="14377" spans="1:4" ht="15" x14ac:dyDescent="0.25">
      <c r="A14377" s="53" t="s">
        <v>18798</v>
      </c>
      <c r="B14377" s="53">
        <v>40</v>
      </c>
      <c r="C14377" s="53" t="s">
        <v>33536</v>
      </c>
      <c r="D14377" s="53" t="s">
        <v>33872</v>
      </c>
    </row>
    <row r="14378" spans="1:4" ht="15" x14ac:dyDescent="0.25">
      <c r="A14378" s="53" t="s">
        <v>18799</v>
      </c>
      <c r="B14378" s="53">
        <v>40</v>
      </c>
      <c r="C14378" s="53" t="s">
        <v>33536</v>
      </c>
      <c r="D14378" s="53" t="s">
        <v>33872</v>
      </c>
    </row>
    <row r="14379" spans="1:4" ht="15" x14ac:dyDescent="0.25">
      <c r="A14379" s="53" t="s">
        <v>18800</v>
      </c>
      <c r="B14379" s="53">
        <v>40</v>
      </c>
      <c r="C14379" s="53" t="s">
        <v>33536</v>
      </c>
      <c r="D14379" s="53" t="s">
        <v>33872</v>
      </c>
    </row>
    <row r="14380" spans="1:4" ht="15" x14ac:dyDescent="0.25">
      <c r="A14380" s="53" t="s">
        <v>18801</v>
      </c>
      <c r="B14380" s="53">
        <v>40</v>
      </c>
      <c r="C14380" s="53" t="s">
        <v>33536</v>
      </c>
      <c r="D14380" s="53" t="s">
        <v>33872</v>
      </c>
    </row>
    <row r="14381" spans="1:4" ht="15" x14ac:dyDescent="0.25">
      <c r="A14381" s="53" t="s">
        <v>18802</v>
      </c>
      <c r="B14381" s="53">
        <v>20</v>
      </c>
      <c r="C14381" s="53" t="s">
        <v>33536</v>
      </c>
      <c r="D14381" s="53" t="s">
        <v>33872</v>
      </c>
    </row>
    <row r="14382" spans="1:4" ht="15" x14ac:dyDescent="0.25">
      <c r="A14382" s="53" t="s">
        <v>18803</v>
      </c>
      <c r="B14382" s="53">
        <v>15</v>
      </c>
      <c r="C14382" s="53" t="s">
        <v>33536</v>
      </c>
      <c r="D14382" s="53" t="s">
        <v>33872</v>
      </c>
    </row>
    <row r="14383" spans="1:4" ht="15" x14ac:dyDescent="0.25">
      <c r="A14383" s="53" t="s">
        <v>18804</v>
      </c>
      <c r="B14383" s="53">
        <v>15</v>
      </c>
      <c r="C14383" s="53" t="s">
        <v>33536</v>
      </c>
      <c r="D14383" s="53" t="s">
        <v>33872</v>
      </c>
    </row>
    <row r="14384" spans="1:4" ht="15" x14ac:dyDescent="0.25">
      <c r="A14384" s="53" t="s">
        <v>18805</v>
      </c>
      <c r="B14384" s="53">
        <v>15</v>
      </c>
      <c r="C14384" s="53" t="s">
        <v>33536</v>
      </c>
      <c r="D14384" s="53" t="s">
        <v>33872</v>
      </c>
    </row>
    <row r="14385" spans="1:4" ht="15" x14ac:dyDescent="0.25">
      <c r="A14385" s="53" t="s">
        <v>18806</v>
      </c>
      <c r="B14385" s="53">
        <v>15</v>
      </c>
      <c r="C14385" s="53" t="s">
        <v>33536</v>
      </c>
      <c r="D14385" s="53" t="s">
        <v>33872</v>
      </c>
    </row>
    <row r="14386" spans="1:4" ht="15" x14ac:dyDescent="0.25">
      <c r="A14386" s="53" t="s">
        <v>18807</v>
      </c>
      <c r="B14386" s="53">
        <v>15</v>
      </c>
      <c r="C14386" s="53" t="s">
        <v>33536</v>
      </c>
      <c r="D14386" s="53" t="s">
        <v>33872</v>
      </c>
    </row>
    <row r="14387" spans="1:4" ht="15" x14ac:dyDescent="0.25">
      <c r="A14387" s="53" t="s">
        <v>18808</v>
      </c>
      <c r="B14387" s="53">
        <v>15</v>
      </c>
      <c r="C14387" s="53" t="s">
        <v>33536</v>
      </c>
      <c r="D14387" s="53" t="s">
        <v>33872</v>
      </c>
    </row>
    <row r="14388" spans="1:4" ht="15" x14ac:dyDescent="0.25">
      <c r="A14388" s="53" t="s">
        <v>18809</v>
      </c>
      <c r="B14388" s="53">
        <v>15</v>
      </c>
      <c r="C14388" s="53" t="s">
        <v>33536</v>
      </c>
      <c r="D14388" s="53" t="s">
        <v>33872</v>
      </c>
    </row>
    <row r="14389" spans="1:4" ht="15" x14ac:dyDescent="0.25">
      <c r="A14389" s="53" t="s">
        <v>18810</v>
      </c>
      <c r="B14389" s="53">
        <v>15</v>
      </c>
      <c r="C14389" s="53" t="s">
        <v>33536</v>
      </c>
      <c r="D14389" s="53" t="s">
        <v>33872</v>
      </c>
    </row>
    <row r="14390" spans="1:4" ht="15" x14ac:dyDescent="0.25">
      <c r="A14390" s="53" t="s">
        <v>18811</v>
      </c>
      <c r="B14390" s="53">
        <v>15</v>
      </c>
      <c r="C14390" s="53" t="s">
        <v>33536</v>
      </c>
      <c r="D14390" s="53" t="s">
        <v>33872</v>
      </c>
    </row>
    <row r="14391" spans="1:4" ht="15" x14ac:dyDescent="0.25">
      <c r="A14391" s="53" t="s">
        <v>18812</v>
      </c>
      <c r="B14391" s="53">
        <v>15</v>
      </c>
      <c r="C14391" s="53" t="s">
        <v>33536</v>
      </c>
      <c r="D14391" s="53" t="s">
        <v>33872</v>
      </c>
    </row>
    <row r="14392" spans="1:4" ht="15" x14ac:dyDescent="0.25">
      <c r="A14392" s="53" t="s">
        <v>18813</v>
      </c>
      <c r="B14392" s="53">
        <v>15</v>
      </c>
      <c r="C14392" s="53" t="s">
        <v>33536</v>
      </c>
      <c r="D14392" s="53" t="s">
        <v>33872</v>
      </c>
    </row>
    <row r="14393" spans="1:4" ht="15" x14ac:dyDescent="0.25">
      <c r="A14393" s="53" t="s">
        <v>18814</v>
      </c>
      <c r="B14393" s="53">
        <v>15</v>
      </c>
      <c r="C14393" s="53" t="s">
        <v>33536</v>
      </c>
      <c r="D14393" s="53" t="s">
        <v>33872</v>
      </c>
    </row>
    <row r="14394" spans="1:4" ht="15" x14ac:dyDescent="0.25">
      <c r="A14394" s="53" t="s">
        <v>18815</v>
      </c>
      <c r="B14394" s="53">
        <v>15</v>
      </c>
      <c r="C14394" s="53" t="s">
        <v>33536</v>
      </c>
      <c r="D14394" s="53" t="s">
        <v>33872</v>
      </c>
    </row>
    <row r="14395" spans="1:4" ht="15" x14ac:dyDescent="0.25">
      <c r="A14395" s="53" t="s">
        <v>18816</v>
      </c>
      <c r="B14395" s="53">
        <v>15</v>
      </c>
      <c r="C14395" s="53" t="s">
        <v>33536</v>
      </c>
      <c r="D14395" s="53" t="s">
        <v>33872</v>
      </c>
    </row>
    <row r="14396" spans="1:4" ht="15" x14ac:dyDescent="0.25">
      <c r="A14396" s="53" t="s">
        <v>18817</v>
      </c>
      <c r="B14396" s="53">
        <v>15</v>
      </c>
      <c r="C14396" s="53" t="s">
        <v>33536</v>
      </c>
      <c r="D14396" s="53" t="s">
        <v>33872</v>
      </c>
    </row>
    <row r="14397" spans="1:4" ht="15" x14ac:dyDescent="0.25">
      <c r="A14397" s="53" t="s">
        <v>18818</v>
      </c>
      <c r="B14397" s="53">
        <v>15</v>
      </c>
      <c r="C14397" s="53" t="s">
        <v>33536</v>
      </c>
      <c r="D14397" s="53" t="s">
        <v>33872</v>
      </c>
    </row>
    <row r="14398" spans="1:4" ht="15" x14ac:dyDescent="0.25">
      <c r="A14398" s="53" t="s">
        <v>18819</v>
      </c>
      <c r="B14398" s="53">
        <v>15</v>
      </c>
      <c r="C14398" s="53" t="s">
        <v>33536</v>
      </c>
      <c r="D14398" s="53" t="s">
        <v>33872</v>
      </c>
    </row>
    <row r="14399" spans="1:4" ht="15" x14ac:dyDescent="0.25">
      <c r="A14399" s="53" t="s">
        <v>18820</v>
      </c>
      <c r="B14399" s="53">
        <v>15</v>
      </c>
      <c r="C14399" s="53" t="s">
        <v>33536</v>
      </c>
      <c r="D14399" s="53" t="s">
        <v>33872</v>
      </c>
    </row>
    <row r="14400" spans="1:4" ht="15" x14ac:dyDescent="0.25">
      <c r="A14400" s="53" t="s">
        <v>18821</v>
      </c>
      <c r="B14400" s="53">
        <v>20</v>
      </c>
      <c r="C14400" s="53" t="s">
        <v>33536</v>
      </c>
      <c r="D14400" s="53" t="s">
        <v>33872</v>
      </c>
    </row>
    <row r="14401" spans="1:4" ht="15" x14ac:dyDescent="0.25">
      <c r="A14401" s="53" t="s">
        <v>18822</v>
      </c>
      <c r="B14401" s="53">
        <v>20</v>
      </c>
      <c r="C14401" s="53" t="s">
        <v>33536</v>
      </c>
      <c r="D14401" s="53" t="s">
        <v>33872</v>
      </c>
    </row>
    <row r="14402" spans="1:4" ht="15" x14ac:dyDescent="0.25">
      <c r="A14402" s="53" t="s">
        <v>18823</v>
      </c>
      <c r="B14402" s="53">
        <v>20</v>
      </c>
      <c r="C14402" s="53" t="s">
        <v>33536</v>
      </c>
      <c r="D14402" s="53" t="s">
        <v>33872</v>
      </c>
    </row>
    <row r="14403" spans="1:4" ht="15" x14ac:dyDescent="0.25">
      <c r="A14403" s="53" t="s">
        <v>18824</v>
      </c>
      <c r="B14403" s="53">
        <v>20</v>
      </c>
      <c r="C14403" s="53" t="s">
        <v>33536</v>
      </c>
      <c r="D14403" s="53" t="s">
        <v>33872</v>
      </c>
    </row>
    <row r="14404" spans="1:4" ht="15" x14ac:dyDescent="0.25">
      <c r="A14404" s="53" t="s">
        <v>18825</v>
      </c>
      <c r="B14404" s="53">
        <v>20</v>
      </c>
      <c r="C14404" s="53" t="s">
        <v>33536</v>
      </c>
      <c r="D14404" s="53" t="s">
        <v>33872</v>
      </c>
    </row>
    <row r="14405" spans="1:4" ht="15" x14ac:dyDescent="0.25">
      <c r="A14405" s="53" t="s">
        <v>18826</v>
      </c>
      <c r="B14405" s="53">
        <v>15</v>
      </c>
      <c r="C14405" s="53" t="s">
        <v>33536</v>
      </c>
      <c r="D14405" s="53" t="s">
        <v>33872</v>
      </c>
    </row>
    <row r="14406" spans="1:4" ht="15" x14ac:dyDescent="0.25">
      <c r="A14406" s="53" t="s">
        <v>18827</v>
      </c>
      <c r="B14406" s="53">
        <v>15</v>
      </c>
      <c r="C14406" s="53" t="s">
        <v>33536</v>
      </c>
      <c r="D14406" s="53" t="s">
        <v>33872</v>
      </c>
    </row>
    <row r="14407" spans="1:4" ht="15" x14ac:dyDescent="0.25">
      <c r="A14407" s="53" t="s">
        <v>18828</v>
      </c>
      <c r="B14407" s="53">
        <v>15</v>
      </c>
      <c r="C14407" s="53" t="s">
        <v>33536</v>
      </c>
      <c r="D14407" s="53" t="s">
        <v>33872</v>
      </c>
    </row>
    <row r="14408" spans="1:4" ht="15" x14ac:dyDescent="0.25">
      <c r="A14408" s="53" t="s">
        <v>18829</v>
      </c>
      <c r="B14408" s="53">
        <v>15</v>
      </c>
      <c r="C14408" s="53" t="s">
        <v>33536</v>
      </c>
      <c r="D14408" s="53" t="s">
        <v>33872</v>
      </c>
    </row>
    <row r="14409" spans="1:4" ht="15" x14ac:dyDescent="0.25">
      <c r="A14409" s="53" t="s">
        <v>18830</v>
      </c>
      <c r="B14409" s="53">
        <v>15</v>
      </c>
      <c r="C14409" s="53" t="s">
        <v>33536</v>
      </c>
      <c r="D14409" s="53" t="s">
        <v>33872</v>
      </c>
    </row>
    <row r="14410" spans="1:4" ht="15" x14ac:dyDescent="0.25">
      <c r="A14410" s="53" t="s">
        <v>18831</v>
      </c>
      <c r="B14410" s="53">
        <v>20</v>
      </c>
      <c r="C14410" s="53" t="s">
        <v>33536</v>
      </c>
      <c r="D14410" s="53" t="s">
        <v>33872</v>
      </c>
    </row>
    <row r="14411" spans="1:4" ht="15" x14ac:dyDescent="0.25">
      <c r="A14411" s="53" t="s">
        <v>18832</v>
      </c>
      <c r="B14411" s="53">
        <v>15</v>
      </c>
      <c r="C14411" s="53" t="s">
        <v>33536</v>
      </c>
      <c r="D14411" s="53" t="s">
        <v>33872</v>
      </c>
    </row>
    <row r="14412" spans="1:4" ht="15" x14ac:dyDescent="0.25">
      <c r="A14412" s="53" t="s">
        <v>18833</v>
      </c>
      <c r="B14412" s="53">
        <v>20</v>
      </c>
      <c r="C14412" s="53" t="s">
        <v>33536</v>
      </c>
      <c r="D14412" s="53" t="s">
        <v>33872</v>
      </c>
    </row>
    <row r="14413" spans="1:4" ht="15" x14ac:dyDescent="0.25">
      <c r="A14413" s="53" t="s">
        <v>18834</v>
      </c>
      <c r="B14413" s="53">
        <v>15</v>
      </c>
      <c r="C14413" s="53" t="s">
        <v>33536</v>
      </c>
      <c r="D14413" s="53" t="s">
        <v>33872</v>
      </c>
    </row>
    <row r="14414" spans="1:4" ht="15" x14ac:dyDescent="0.25">
      <c r="A14414" s="53" t="s">
        <v>18835</v>
      </c>
      <c r="B14414" s="53">
        <v>20</v>
      </c>
      <c r="C14414" s="53" t="s">
        <v>33536</v>
      </c>
      <c r="D14414" s="53" t="s">
        <v>33872</v>
      </c>
    </row>
    <row r="14415" spans="1:4" ht="15" x14ac:dyDescent="0.25">
      <c r="A14415" s="53" t="s">
        <v>18836</v>
      </c>
      <c r="B14415" s="53">
        <v>15</v>
      </c>
      <c r="C14415" s="53" t="s">
        <v>33536</v>
      </c>
      <c r="D14415" s="53" t="s">
        <v>33872</v>
      </c>
    </row>
    <row r="14416" spans="1:4" ht="15" x14ac:dyDescent="0.25">
      <c r="A14416" s="53" t="s">
        <v>18837</v>
      </c>
      <c r="B14416" s="53">
        <v>20</v>
      </c>
      <c r="C14416" s="53" t="s">
        <v>33536</v>
      </c>
      <c r="D14416" s="53" t="s">
        <v>33872</v>
      </c>
    </row>
    <row r="14417" spans="1:4" ht="15" x14ac:dyDescent="0.25">
      <c r="A14417" s="53" t="s">
        <v>18838</v>
      </c>
      <c r="B14417" s="53">
        <v>15</v>
      </c>
      <c r="C14417" s="53" t="s">
        <v>33536</v>
      </c>
      <c r="D14417" s="53" t="s">
        <v>33872</v>
      </c>
    </row>
    <row r="14418" spans="1:4" ht="15" x14ac:dyDescent="0.25">
      <c r="A14418" s="53" t="s">
        <v>18839</v>
      </c>
      <c r="B14418" s="53">
        <v>20</v>
      </c>
      <c r="C14418" s="53" t="s">
        <v>33536</v>
      </c>
      <c r="D14418" s="53" t="s">
        <v>33872</v>
      </c>
    </row>
    <row r="14419" spans="1:4" ht="15" x14ac:dyDescent="0.25">
      <c r="A14419" s="53" t="s">
        <v>18840</v>
      </c>
      <c r="B14419" s="53">
        <v>15</v>
      </c>
      <c r="C14419" s="53" t="s">
        <v>33536</v>
      </c>
      <c r="D14419" s="53" t="s">
        <v>33872</v>
      </c>
    </row>
    <row r="14420" spans="1:4" ht="15" x14ac:dyDescent="0.25">
      <c r="A14420" s="53" t="s">
        <v>18841</v>
      </c>
      <c r="B14420" s="53">
        <v>20</v>
      </c>
      <c r="C14420" s="53" t="s">
        <v>33536</v>
      </c>
      <c r="D14420" s="53" t="s">
        <v>33872</v>
      </c>
    </row>
    <row r="14421" spans="1:4" ht="15" x14ac:dyDescent="0.25">
      <c r="A14421" s="53" t="s">
        <v>18842</v>
      </c>
      <c r="B14421" s="53">
        <v>15</v>
      </c>
      <c r="C14421" s="53" t="s">
        <v>33536</v>
      </c>
      <c r="D14421" s="53" t="s">
        <v>33872</v>
      </c>
    </row>
    <row r="14422" spans="1:4" ht="15" x14ac:dyDescent="0.25">
      <c r="A14422" s="53" t="s">
        <v>18843</v>
      </c>
      <c r="B14422" s="53">
        <v>20</v>
      </c>
      <c r="C14422" s="53" t="s">
        <v>33536</v>
      </c>
      <c r="D14422" s="53" t="s">
        <v>33872</v>
      </c>
    </row>
    <row r="14423" spans="1:4" ht="15" x14ac:dyDescent="0.25">
      <c r="A14423" s="53" t="s">
        <v>18844</v>
      </c>
      <c r="B14423" s="53">
        <v>15</v>
      </c>
      <c r="C14423" s="53" t="s">
        <v>33536</v>
      </c>
      <c r="D14423" s="53" t="s">
        <v>33872</v>
      </c>
    </row>
    <row r="14424" spans="1:4" ht="15" x14ac:dyDescent="0.25">
      <c r="A14424" s="53" t="s">
        <v>18845</v>
      </c>
      <c r="B14424" s="53">
        <v>20</v>
      </c>
      <c r="C14424" s="53" t="s">
        <v>33536</v>
      </c>
      <c r="D14424" s="53" t="s">
        <v>33872</v>
      </c>
    </row>
    <row r="14425" spans="1:4" ht="15" x14ac:dyDescent="0.25">
      <c r="A14425" s="53" t="s">
        <v>18846</v>
      </c>
      <c r="B14425" s="53">
        <v>15</v>
      </c>
      <c r="C14425" s="53" t="s">
        <v>33536</v>
      </c>
      <c r="D14425" s="53" t="s">
        <v>33872</v>
      </c>
    </row>
    <row r="14426" spans="1:4" ht="15" x14ac:dyDescent="0.25">
      <c r="A14426" s="53" t="s">
        <v>18847</v>
      </c>
      <c r="B14426" s="53">
        <v>15</v>
      </c>
      <c r="C14426" s="53" t="s">
        <v>33536</v>
      </c>
      <c r="D14426" s="53" t="s">
        <v>33872</v>
      </c>
    </row>
    <row r="14427" spans="1:4" ht="15" x14ac:dyDescent="0.25">
      <c r="A14427" s="53" t="s">
        <v>18848</v>
      </c>
      <c r="B14427" s="53">
        <v>20</v>
      </c>
      <c r="C14427" s="53" t="s">
        <v>33536</v>
      </c>
      <c r="D14427" s="53" t="s">
        <v>33872</v>
      </c>
    </row>
    <row r="14428" spans="1:4" ht="15" x14ac:dyDescent="0.25">
      <c r="A14428" s="53" t="s">
        <v>18849</v>
      </c>
      <c r="B14428" s="53">
        <v>15</v>
      </c>
      <c r="C14428" s="53" t="s">
        <v>33536</v>
      </c>
      <c r="D14428" s="53" t="s">
        <v>33872</v>
      </c>
    </row>
    <row r="14429" spans="1:4" ht="15" x14ac:dyDescent="0.25">
      <c r="A14429" s="53" t="s">
        <v>18850</v>
      </c>
      <c r="B14429" s="53">
        <v>20</v>
      </c>
      <c r="C14429" s="53" t="s">
        <v>33536</v>
      </c>
      <c r="D14429" s="53" t="s">
        <v>33872</v>
      </c>
    </row>
    <row r="14430" spans="1:4" ht="15" x14ac:dyDescent="0.25">
      <c r="A14430" s="53" t="s">
        <v>18851</v>
      </c>
      <c r="B14430" s="53">
        <v>15</v>
      </c>
      <c r="C14430" s="53" t="s">
        <v>33536</v>
      </c>
      <c r="D14430" s="53" t="s">
        <v>33872</v>
      </c>
    </row>
    <row r="14431" spans="1:4" ht="15" x14ac:dyDescent="0.25">
      <c r="A14431" s="53" t="s">
        <v>18852</v>
      </c>
      <c r="B14431" s="53">
        <v>20</v>
      </c>
      <c r="C14431" s="53" t="s">
        <v>33536</v>
      </c>
      <c r="D14431" s="53" t="s">
        <v>33872</v>
      </c>
    </row>
    <row r="14432" spans="1:4" ht="15" x14ac:dyDescent="0.25">
      <c r="A14432" s="53" t="s">
        <v>18853</v>
      </c>
      <c r="B14432" s="53">
        <v>15</v>
      </c>
      <c r="C14432" s="53" t="s">
        <v>33536</v>
      </c>
      <c r="D14432" s="53" t="s">
        <v>33872</v>
      </c>
    </row>
    <row r="14433" spans="1:4" ht="15" x14ac:dyDescent="0.25">
      <c r="A14433" s="53" t="s">
        <v>18854</v>
      </c>
      <c r="B14433" s="53">
        <v>20</v>
      </c>
      <c r="C14433" s="53" t="s">
        <v>33536</v>
      </c>
      <c r="D14433" s="53" t="s">
        <v>33872</v>
      </c>
    </row>
    <row r="14434" spans="1:4" ht="15" x14ac:dyDescent="0.25">
      <c r="A14434" s="53" t="s">
        <v>18855</v>
      </c>
      <c r="B14434" s="53">
        <v>15</v>
      </c>
      <c r="C14434" s="53" t="s">
        <v>33536</v>
      </c>
      <c r="D14434" s="53" t="s">
        <v>33872</v>
      </c>
    </row>
    <row r="14435" spans="1:4" ht="15" x14ac:dyDescent="0.25">
      <c r="A14435" s="53" t="s">
        <v>18856</v>
      </c>
      <c r="B14435" s="53">
        <v>20</v>
      </c>
      <c r="C14435" s="53"/>
      <c r="D14435" s="53" t="s">
        <v>33872</v>
      </c>
    </row>
    <row r="14436" spans="1:4" ht="15" x14ac:dyDescent="0.25">
      <c r="A14436" s="53" t="s">
        <v>18857</v>
      </c>
      <c r="B14436" s="53">
        <v>15</v>
      </c>
      <c r="C14436" s="53" t="s">
        <v>33536</v>
      </c>
      <c r="D14436" s="53" t="s">
        <v>33872</v>
      </c>
    </row>
    <row r="14437" spans="1:4" ht="15" x14ac:dyDescent="0.25">
      <c r="A14437" s="53" t="s">
        <v>18858</v>
      </c>
      <c r="B14437" s="53">
        <v>20</v>
      </c>
      <c r="C14437" s="53" t="s">
        <v>33536</v>
      </c>
      <c r="D14437" s="53" t="s">
        <v>33872</v>
      </c>
    </row>
    <row r="14438" spans="1:4" ht="15" x14ac:dyDescent="0.25">
      <c r="A14438" s="53" t="s">
        <v>18859</v>
      </c>
      <c r="B14438" s="53">
        <v>15</v>
      </c>
      <c r="C14438" s="53" t="s">
        <v>33536</v>
      </c>
      <c r="D14438" s="53" t="s">
        <v>33872</v>
      </c>
    </row>
    <row r="14439" spans="1:4" ht="15" x14ac:dyDescent="0.25">
      <c r="A14439" s="53" t="s">
        <v>18860</v>
      </c>
      <c r="B14439" s="53">
        <v>20</v>
      </c>
      <c r="C14439" s="53" t="s">
        <v>33536</v>
      </c>
      <c r="D14439" s="53" t="s">
        <v>33872</v>
      </c>
    </row>
    <row r="14440" spans="1:4" ht="15" x14ac:dyDescent="0.25">
      <c r="A14440" s="53" t="s">
        <v>18861</v>
      </c>
      <c r="B14440" s="53">
        <v>15</v>
      </c>
      <c r="C14440" s="53"/>
      <c r="D14440" s="53" t="s">
        <v>33872</v>
      </c>
    </row>
    <row r="14441" spans="1:4" ht="15" x14ac:dyDescent="0.25">
      <c r="A14441" s="53" t="s">
        <v>18862</v>
      </c>
      <c r="B14441" s="53">
        <v>20</v>
      </c>
      <c r="C14441" s="53" t="s">
        <v>33536</v>
      </c>
      <c r="D14441" s="53" t="s">
        <v>33872</v>
      </c>
    </row>
    <row r="14442" spans="1:4" ht="15" x14ac:dyDescent="0.25">
      <c r="A14442" s="53" t="s">
        <v>18863</v>
      </c>
      <c r="B14442" s="53">
        <v>15</v>
      </c>
      <c r="C14442" s="53"/>
      <c r="D14442" s="53" t="s">
        <v>33872</v>
      </c>
    </row>
    <row r="14443" spans="1:4" ht="15" x14ac:dyDescent="0.25">
      <c r="A14443" s="53" t="s">
        <v>18864</v>
      </c>
      <c r="B14443" s="53">
        <v>20</v>
      </c>
      <c r="C14443" s="53"/>
      <c r="D14443" s="53" t="s">
        <v>33872</v>
      </c>
    </row>
    <row r="14444" spans="1:4" ht="15" x14ac:dyDescent="0.25">
      <c r="A14444" s="53" t="s">
        <v>18865</v>
      </c>
      <c r="B14444" s="53">
        <v>15</v>
      </c>
      <c r="C14444" s="53" t="s">
        <v>33536</v>
      </c>
      <c r="D14444" s="53" t="s">
        <v>33872</v>
      </c>
    </row>
    <row r="14445" spans="1:4" ht="15" x14ac:dyDescent="0.25">
      <c r="A14445" s="53" t="s">
        <v>18866</v>
      </c>
      <c r="B14445" s="53">
        <v>20</v>
      </c>
      <c r="C14445" s="53"/>
      <c r="D14445" s="53" t="s">
        <v>33872</v>
      </c>
    </row>
    <row r="14446" spans="1:4" ht="15" x14ac:dyDescent="0.25">
      <c r="A14446" s="53" t="s">
        <v>18867</v>
      </c>
      <c r="B14446" s="53">
        <v>15</v>
      </c>
      <c r="C14446" s="53" t="s">
        <v>33536</v>
      </c>
      <c r="D14446" s="53" t="s">
        <v>33873</v>
      </c>
    </row>
    <row r="14447" spans="1:4" ht="15" x14ac:dyDescent="0.25">
      <c r="A14447" s="53" t="s">
        <v>18868</v>
      </c>
      <c r="B14447" s="53">
        <v>20</v>
      </c>
      <c r="C14447" s="53"/>
      <c r="D14447" s="53" t="s">
        <v>33872</v>
      </c>
    </row>
    <row r="14448" spans="1:4" ht="15" x14ac:dyDescent="0.25">
      <c r="A14448" s="53" t="s">
        <v>18869</v>
      </c>
      <c r="B14448" s="53">
        <v>15</v>
      </c>
      <c r="C14448" s="53"/>
      <c r="D14448" s="53" t="s">
        <v>33872</v>
      </c>
    </row>
    <row r="14449" spans="1:4" ht="15" x14ac:dyDescent="0.25">
      <c r="A14449" s="53" t="s">
        <v>18870</v>
      </c>
      <c r="B14449" s="53">
        <v>20</v>
      </c>
      <c r="C14449" s="53"/>
      <c r="D14449" s="53" t="s">
        <v>33872</v>
      </c>
    </row>
    <row r="14450" spans="1:4" ht="15" x14ac:dyDescent="0.25">
      <c r="A14450" s="53" t="s">
        <v>18871</v>
      </c>
      <c r="B14450" s="53">
        <v>15</v>
      </c>
      <c r="C14450" s="53" t="s">
        <v>33536</v>
      </c>
      <c r="D14450" s="53" t="s">
        <v>33872</v>
      </c>
    </row>
    <row r="14451" spans="1:4" ht="15" x14ac:dyDescent="0.25">
      <c r="A14451" s="53" t="s">
        <v>18872</v>
      </c>
      <c r="B14451" s="53">
        <v>15</v>
      </c>
      <c r="C14451" s="53" t="s">
        <v>33536</v>
      </c>
      <c r="D14451" s="53" t="s">
        <v>33872</v>
      </c>
    </row>
    <row r="14452" spans="1:4" ht="15" x14ac:dyDescent="0.25">
      <c r="A14452" s="53" t="s">
        <v>18873</v>
      </c>
      <c r="B14452" s="53">
        <v>20</v>
      </c>
      <c r="C14452" s="53" t="s">
        <v>33536</v>
      </c>
      <c r="D14452" s="53" t="s">
        <v>33872</v>
      </c>
    </row>
    <row r="14453" spans="1:4" ht="15" x14ac:dyDescent="0.25">
      <c r="A14453" s="53" t="s">
        <v>18874</v>
      </c>
      <c r="B14453" s="53">
        <v>15</v>
      </c>
      <c r="C14453" s="53" t="s">
        <v>33536</v>
      </c>
      <c r="D14453" s="53" t="s">
        <v>33872</v>
      </c>
    </row>
    <row r="14454" spans="1:4" ht="15" x14ac:dyDescent="0.25">
      <c r="A14454" s="53" t="s">
        <v>18875</v>
      </c>
      <c r="B14454" s="53">
        <v>15</v>
      </c>
      <c r="C14454" s="53" t="s">
        <v>33536</v>
      </c>
      <c r="D14454" s="53" t="s">
        <v>33872</v>
      </c>
    </row>
    <row r="14455" spans="1:4" ht="15" x14ac:dyDescent="0.25">
      <c r="A14455" s="53" t="s">
        <v>18876</v>
      </c>
      <c r="B14455" s="53">
        <v>20</v>
      </c>
      <c r="C14455" s="53" t="s">
        <v>33536</v>
      </c>
      <c r="D14455" s="53" t="s">
        <v>33872</v>
      </c>
    </row>
    <row r="14456" spans="1:4" ht="15" x14ac:dyDescent="0.25">
      <c r="A14456" s="53" t="s">
        <v>18877</v>
      </c>
      <c r="B14456" s="53">
        <v>15</v>
      </c>
      <c r="C14456" s="53" t="s">
        <v>33536</v>
      </c>
      <c r="D14456" s="53" t="s">
        <v>33872</v>
      </c>
    </row>
    <row r="14457" spans="1:4" ht="15" x14ac:dyDescent="0.25">
      <c r="A14457" s="53" t="s">
        <v>18878</v>
      </c>
      <c r="B14457" s="53">
        <v>30</v>
      </c>
      <c r="C14457" s="53" t="s">
        <v>33536</v>
      </c>
      <c r="D14457" s="53" t="s">
        <v>33872</v>
      </c>
    </row>
    <row r="14458" spans="1:4" ht="15" x14ac:dyDescent="0.25">
      <c r="A14458" s="53" t="s">
        <v>18879</v>
      </c>
      <c r="B14458" s="53">
        <v>15</v>
      </c>
      <c r="C14458" s="53" t="s">
        <v>33536</v>
      </c>
      <c r="D14458" s="53" t="s">
        <v>33872</v>
      </c>
    </row>
    <row r="14459" spans="1:4" ht="15" x14ac:dyDescent="0.25">
      <c r="A14459" s="53" t="s">
        <v>18880</v>
      </c>
      <c r="B14459" s="53">
        <v>15</v>
      </c>
      <c r="C14459" s="53" t="s">
        <v>33536</v>
      </c>
      <c r="D14459" s="53" t="s">
        <v>33872</v>
      </c>
    </row>
    <row r="14460" spans="1:4" ht="15" x14ac:dyDescent="0.25">
      <c r="A14460" s="53" t="s">
        <v>18881</v>
      </c>
      <c r="B14460" s="53">
        <v>15</v>
      </c>
      <c r="C14460" s="53" t="s">
        <v>33536</v>
      </c>
      <c r="D14460" s="53" t="s">
        <v>33872</v>
      </c>
    </row>
    <row r="14461" spans="1:4" ht="15" x14ac:dyDescent="0.25">
      <c r="A14461" s="53" t="s">
        <v>18882</v>
      </c>
      <c r="B14461" s="53">
        <v>15</v>
      </c>
      <c r="C14461" s="53" t="s">
        <v>33536</v>
      </c>
      <c r="D14461" s="53" t="s">
        <v>33873</v>
      </c>
    </row>
    <row r="14462" spans="1:4" ht="15" x14ac:dyDescent="0.25">
      <c r="A14462" s="53" t="s">
        <v>18883</v>
      </c>
      <c r="B14462" s="53">
        <v>15</v>
      </c>
      <c r="C14462" s="53" t="s">
        <v>33536</v>
      </c>
      <c r="D14462" s="53" t="s">
        <v>33873</v>
      </c>
    </row>
    <row r="14463" spans="1:4" ht="15" x14ac:dyDescent="0.25">
      <c r="A14463" s="53" t="s">
        <v>18884</v>
      </c>
      <c r="B14463" s="53">
        <v>15</v>
      </c>
      <c r="C14463" s="53" t="s">
        <v>33536</v>
      </c>
      <c r="D14463" s="53" t="s">
        <v>33872</v>
      </c>
    </row>
    <row r="14464" spans="1:4" ht="15" x14ac:dyDescent="0.25">
      <c r="A14464" s="53" t="s">
        <v>18885</v>
      </c>
      <c r="B14464" s="53">
        <v>15</v>
      </c>
      <c r="C14464" s="53" t="s">
        <v>33536</v>
      </c>
      <c r="D14464" s="53" t="s">
        <v>33873</v>
      </c>
    </row>
    <row r="14465" spans="1:4" ht="15" x14ac:dyDescent="0.25">
      <c r="A14465" s="53" t="s">
        <v>18886</v>
      </c>
      <c r="B14465" s="53">
        <v>15</v>
      </c>
      <c r="C14465" s="53" t="s">
        <v>33536</v>
      </c>
      <c r="D14465" s="53" t="s">
        <v>33873</v>
      </c>
    </row>
    <row r="14466" spans="1:4" ht="15" x14ac:dyDescent="0.25">
      <c r="A14466" s="53" t="s">
        <v>18887</v>
      </c>
      <c r="B14466" s="53">
        <v>15</v>
      </c>
      <c r="C14466" s="53" t="s">
        <v>33536</v>
      </c>
      <c r="D14466" s="53" t="s">
        <v>33873</v>
      </c>
    </row>
    <row r="14467" spans="1:4" ht="15" x14ac:dyDescent="0.25">
      <c r="A14467" s="53" t="s">
        <v>18888</v>
      </c>
      <c r="B14467" s="53">
        <v>15</v>
      </c>
      <c r="C14467" s="53" t="s">
        <v>33536</v>
      </c>
      <c r="D14467" s="53" t="s">
        <v>33872</v>
      </c>
    </row>
    <row r="14468" spans="1:4" ht="15" x14ac:dyDescent="0.25">
      <c r="A14468" s="53" t="s">
        <v>18889</v>
      </c>
      <c r="B14468" s="53">
        <v>15</v>
      </c>
      <c r="C14468" s="53" t="s">
        <v>33536</v>
      </c>
      <c r="D14468" s="53" t="s">
        <v>33872</v>
      </c>
    </row>
    <row r="14469" spans="1:4" ht="15" x14ac:dyDescent="0.25">
      <c r="A14469" s="53" t="s">
        <v>18890</v>
      </c>
      <c r="B14469" s="53">
        <v>20</v>
      </c>
      <c r="C14469" s="53" t="s">
        <v>33536</v>
      </c>
      <c r="D14469" s="53" t="s">
        <v>33872</v>
      </c>
    </row>
    <row r="14470" spans="1:4" ht="15" x14ac:dyDescent="0.25">
      <c r="A14470" s="53" t="s">
        <v>18891</v>
      </c>
      <c r="B14470" s="53">
        <v>15</v>
      </c>
      <c r="C14470" s="53" t="s">
        <v>33536</v>
      </c>
      <c r="D14470" s="53" t="s">
        <v>33872</v>
      </c>
    </row>
    <row r="14471" spans="1:4" ht="15" x14ac:dyDescent="0.25">
      <c r="A14471" s="53" t="s">
        <v>18892</v>
      </c>
      <c r="B14471" s="53">
        <v>20</v>
      </c>
      <c r="C14471" s="53" t="s">
        <v>33536</v>
      </c>
      <c r="D14471" s="53" t="s">
        <v>33872</v>
      </c>
    </row>
    <row r="14472" spans="1:4" ht="15" x14ac:dyDescent="0.25">
      <c r="A14472" s="53" t="s">
        <v>18893</v>
      </c>
      <c r="B14472" s="53">
        <v>15</v>
      </c>
      <c r="C14472" s="53" t="s">
        <v>33536</v>
      </c>
      <c r="D14472" s="53" t="s">
        <v>33872</v>
      </c>
    </row>
    <row r="14473" spans="1:4" ht="15" x14ac:dyDescent="0.25">
      <c r="A14473" s="53" t="s">
        <v>18894</v>
      </c>
      <c r="B14473" s="53">
        <v>20</v>
      </c>
      <c r="C14473" s="53" t="s">
        <v>33536</v>
      </c>
      <c r="D14473" s="53" t="s">
        <v>33872</v>
      </c>
    </row>
    <row r="14474" spans="1:4" ht="15" x14ac:dyDescent="0.25">
      <c r="A14474" s="53" t="s">
        <v>18895</v>
      </c>
      <c r="B14474" s="53">
        <v>15</v>
      </c>
      <c r="C14474" s="53" t="s">
        <v>33536</v>
      </c>
      <c r="D14474" s="53" t="s">
        <v>33872</v>
      </c>
    </row>
    <row r="14475" spans="1:4" ht="15" x14ac:dyDescent="0.25">
      <c r="A14475" s="53" t="s">
        <v>18896</v>
      </c>
      <c r="B14475" s="53">
        <v>20</v>
      </c>
      <c r="C14475" s="53" t="s">
        <v>33536</v>
      </c>
      <c r="D14475" s="53" t="s">
        <v>33872</v>
      </c>
    </row>
    <row r="14476" spans="1:4" ht="15" x14ac:dyDescent="0.25">
      <c r="A14476" s="53" t="s">
        <v>18897</v>
      </c>
      <c r="B14476" s="53">
        <v>15</v>
      </c>
      <c r="C14476" s="53" t="s">
        <v>33536</v>
      </c>
      <c r="D14476" s="53" t="s">
        <v>33872</v>
      </c>
    </row>
    <row r="14477" spans="1:4" ht="15" x14ac:dyDescent="0.25">
      <c r="A14477" s="53" t="s">
        <v>18898</v>
      </c>
      <c r="B14477" s="53">
        <v>20</v>
      </c>
      <c r="C14477" s="53" t="s">
        <v>33536</v>
      </c>
      <c r="D14477" s="53" t="s">
        <v>33872</v>
      </c>
    </row>
    <row r="14478" spans="1:4" ht="15" x14ac:dyDescent="0.25">
      <c r="A14478" s="53" t="s">
        <v>18899</v>
      </c>
      <c r="B14478" s="53">
        <v>15</v>
      </c>
      <c r="C14478" s="53" t="s">
        <v>33536</v>
      </c>
      <c r="D14478" s="53" t="s">
        <v>33872</v>
      </c>
    </row>
    <row r="14479" spans="1:4" ht="15" x14ac:dyDescent="0.25">
      <c r="A14479" s="53" t="s">
        <v>18900</v>
      </c>
      <c r="B14479" s="53">
        <v>20</v>
      </c>
      <c r="C14479" s="53" t="s">
        <v>33536</v>
      </c>
      <c r="D14479" s="53" t="s">
        <v>33872</v>
      </c>
    </row>
    <row r="14480" spans="1:4" ht="15" x14ac:dyDescent="0.25">
      <c r="A14480" s="53" t="s">
        <v>18901</v>
      </c>
      <c r="B14480" s="53">
        <v>20</v>
      </c>
      <c r="C14480" s="53" t="s">
        <v>33536</v>
      </c>
      <c r="D14480" s="53" t="s">
        <v>33872</v>
      </c>
    </row>
    <row r="14481" spans="1:4" ht="15" x14ac:dyDescent="0.25">
      <c r="A14481" s="53" t="s">
        <v>18902</v>
      </c>
      <c r="B14481" s="53">
        <v>15</v>
      </c>
      <c r="C14481" s="53" t="s">
        <v>33536</v>
      </c>
      <c r="D14481" s="53" t="s">
        <v>33872</v>
      </c>
    </row>
    <row r="14482" spans="1:4" ht="15" x14ac:dyDescent="0.25">
      <c r="A14482" s="53" t="s">
        <v>18903</v>
      </c>
      <c r="B14482" s="53">
        <v>20</v>
      </c>
      <c r="C14482" s="53" t="s">
        <v>33536</v>
      </c>
      <c r="D14482" s="53" t="s">
        <v>33872</v>
      </c>
    </row>
    <row r="14483" spans="1:4" ht="15" x14ac:dyDescent="0.25">
      <c r="A14483" s="53" t="s">
        <v>18904</v>
      </c>
      <c r="B14483" s="53">
        <v>15</v>
      </c>
      <c r="C14483" s="53" t="s">
        <v>33536</v>
      </c>
      <c r="D14483" s="53" t="s">
        <v>33872</v>
      </c>
    </row>
    <row r="14484" spans="1:4" ht="15" x14ac:dyDescent="0.25">
      <c r="A14484" s="53" t="s">
        <v>18905</v>
      </c>
      <c r="B14484" s="53">
        <v>20</v>
      </c>
      <c r="C14484" s="53" t="s">
        <v>33536</v>
      </c>
      <c r="D14484" s="53" t="s">
        <v>33872</v>
      </c>
    </row>
    <row r="14485" spans="1:4" ht="15" x14ac:dyDescent="0.25">
      <c r="A14485" s="53" t="s">
        <v>18906</v>
      </c>
      <c r="B14485" s="53">
        <v>15</v>
      </c>
      <c r="C14485" s="53" t="s">
        <v>33536</v>
      </c>
      <c r="D14485" s="53" t="s">
        <v>33872</v>
      </c>
    </row>
    <row r="14486" spans="1:4" ht="15" x14ac:dyDescent="0.25">
      <c r="A14486" s="53" t="s">
        <v>18907</v>
      </c>
      <c r="B14486" s="53">
        <v>20</v>
      </c>
      <c r="C14486" s="53" t="s">
        <v>33536</v>
      </c>
      <c r="D14486" s="53" t="s">
        <v>33872</v>
      </c>
    </row>
    <row r="14487" spans="1:4" ht="15" x14ac:dyDescent="0.25">
      <c r="A14487" s="53" t="s">
        <v>18908</v>
      </c>
      <c r="B14487" s="53">
        <v>15</v>
      </c>
      <c r="C14487" s="53" t="s">
        <v>33536</v>
      </c>
      <c r="D14487" s="53" t="s">
        <v>33872</v>
      </c>
    </row>
    <row r="14488" spans="1:4" ht="15" x14ac:dyDescent="0.25">
      <c r="A14488" s="53" t="s">
        <v>18909</v>
      </c>
      <c r="B14488" s="53">
        <v>20</v>
      </c>
      <c r="C14488" s="53" t="s">
        <v>33536</v>
      </c>
      <c r="D14488" s="53" t="s">
        <v>33872</v>
      </c>
    </row>
    <row r="14489" spans="1:4" ht="15" x14ac:dyDescent="0.25">
      <c r="A14489" s="53" t="s">
        <v>18910</v>
      </c>
      <c r="B14489" s="53">
        <v>15</v>
      </c>
      <c r="C14489" s="53" t="s">
        <v>33536</v>
      </c>
      <c r="D14489" s="53" t="s">
        <v>33872</v>
      </c>
    </row>
    <row r="14490" spans="1:4" ht="15" x14ac:dyDescent="0.25">
      <c r="A14490" s="53" t="s">
        <v>18911</v>
      </c>
      <c r="B14490" s="53">
        <v>20</v>
      </c>
      <c r="C14490" s="53" t="s">
        <v>33536</v>
      </c>
      <c r="D14490" s="53" t="s">
        <v>33872</v>
      </c>
    </row>
    <row r="14491" spans="1:4" ht="15" x14ac:dyDescent="0.25">
      <c r="A14491" s="53" t="s">
        <v>18912</v>
      </c>
      <c r="B14491" s="53">
        <v>15</v>
      </c>
      <c r="C14491" s="53" t="s">
        <v>33536</v>
      </c>
      <c r="D14491" s="53" t="s">
        <v>33872</v>
      </c>
    </row>
    <row r="14492" spans="1:4" ht="15" x14ac:dyDescent="0.25">
      <c r="A14492" s="53" t="s">
        <v>18913</v>
      </c>
      <c r="B14492" s="53">
        <v>20</v>
      </c>
      <c r="C14492" s="53" t="s">
        <v>33536</v>
      </c>
      <c r="D14492" s="53" t="s">
        <v>33872</v>
      </c>
    </row>
    <row r="14493" spans="1:4" ht="15" x14ac:dyDescent="0.25">
      <c r="A14493" s="53" t="s">
        <v>18914</v>
      </c>
      <c r="B14493" s="53">
        <v>15</v>
      </c>
      <c r="C14493" s="53" t="s">
        <v>33536</v>
      </c>
      <c r="D14493" s="53" t="s">
        <v>33872</v>
      </c>
    </row>
    <row r="14494" spans="1:4" ht="15" x14ac:dyDescent="0.25">
      <c r="A14494" s="53" t="s">
        <v>18915</v>
      </c>
      <c r="B14494" s="53">
        <v>20</v>
      </c>
      <c r="C14494" s="53" t="s">
        <v>33536</v>
      </c>
      <c r="D14494" s="53" t="s">
        <v>33872</v>
      </c>
    </row>
    <row r="14495" spans="1:4" ht="15" x14ac:dyDescent="0.25">
      <c r="A14495" s="53" t="s">
        <v>18916</v>
      </c>
      <c r="B14495" s="53">
        <v>15</v>
      </c>
      <c r="C14495" s="53"/>
      <c r="D14495" s="53" t="s">
        <v>33872</v>
      </c>
    </row>
    <row r="14496" spans="1:4" ht="15" x14ac:dyDescent="0.25">
      <c r="A14496" s="53" t="s">
        <v>18917</v>
      </c>
      <c r="B14496" s="53">
        <v>20</v>
      </c>
      <c r="C14496" s="53"/>
      <c r="D14496" s="53" t="s">
        <v>33872</v>
      </c>
    </row>
    <row r="14497" spans="1:4" ht="15" x14ac:dyDescent="0.25">
      <c r="A14497" s="53" t="s">
        <v>18918</v>
      </c>
      <c r="B14497" s="53">
        <v>15</v>
      </c>
      <c r="C14497" s="53"/>
      <c r="D14497" s="53" t="s">
        <v>33872</v>
      </c>
    </row>
    <row r="14498" spans="1:4" ht="15" x14ac:dyDescent="0.25">
      <c r="A14498" s="53" t="s">
        <v>18919</v>
      </c>
      <c r="B14498" s="53">
        <v>20</v>
      </c>
      <c r="C14498" s="53"/>
      <c r="D14498" s="53" t="s">
        <v>33872</v>
      </c>
    </row>
    <row r="14499" spans="1:4" ht="15" x14ac:dyDescent="0.25">
      <c r="A14499" s="53" t="s">
        <v>18920</v>
      </c>
      <c r="B14499" s="53">
        <v>30</v>
      </c>
      <c r="C14499" s="53" t="s">
        <v>33536</v>
      </c>
      <c r="D14499" s="53" t="s">
        <v>33872</v>
      </c>
    </row>
    <row r="14500" spans="1:4" ht="15" x14ac:dyDescent="0.25">
      <c r="A14500" s="53" t="s">
        <v>18921</v>
      </c>
      <c r="B14500" s="53">
        <v>15</v>
      </c>
      <c r="C14500" s="53" t="s">
        <v>33536</v>
      </c>
      <c r="D14500" s="53" t="s">
        <v>33872</v>
      </c>
    </row>
    <row r="14501" spans="1:4" ht="15" x14ac:dyDescent="0.25">
      <c r="A14501" s="53" t="s">
        <v>18922</v>
      </c>
      <c r="B14501" s="53">
        <v>30</v>
      </c>
      <c r="C14501" s="53" t="s">
        <v>33536</v>
      </c>
      <c r="D14501" s="53" t="s">
        <v>33872</v>
      </c>
    </row>
    <row r="14502" spans="1:4" ht="15" x14ac:dyDescent="0.25">
      <c r="A14502" s="53" t="s">
        <v>18923</v>
      </c>
      <c r="B14502" s="53">
        <v>15</v>
      </c>
      <c r="C14502" s="53" t="s">
        <v>33536</v>
      </c>
      <c r="D14502" s="53" t="s">
        <v>33872</v>
      </c>
    </row>
    <row r="14503" spans="1:4" ht="15" x14ac:dyDescent="0.25">
      <c r="A14503" s="53" t="s">
        <v>18924</v>
      </c>
      <c r="B14503" s="53">
        <v>30</v>
      </c>
      <c r="C14503" s="53" t="s">
        <v>33536</v>
      </c>
      <c r="D14503" s="53" t="s">
        <v>33872</v>
      </c>
    </row>
    <row r="14504" spans="1:4" ht="15" x14ac:dyDescent="0.25">
      <c r="A14504" s="53" t="s">
        <v>18925</v>
      </c>
      <c r="B14504" s="53">
        <v>15</v>
      </c>
      <c r="C14504" s="53" t="s">
        <v>33536</v>
      </c>
      <c r="D14504" s="53" t="s">
        <v>33872</v>
      </c>
    </row>
    <row r="14505" spans="1:4" ht="15" x14ac:dyDescent="0.25">
      <c r="A14505" s="53" t="s">
        <v>18926</v>
      </c>
      <c r="B14505" s="53">
        <v>15</v>
      </c>
      <c r="C14505" s="53" t="s">
        <v>33536</v>
      </c>
      <c r="D14505" s="53" t="s">
        <v>33872</v>
      </c>
    </row>
    <row r="14506" spans="1:4" ht="15" x14ac:dyDescent="0.25">
      <c r="A14506" s="53" t="s">
        <v>18927</v>
      </c>
      <c r="B14506" s="53">
        <v>15</v>
      </c>
      <c r="C14506" s="53" t="s">
        <v>33536</v>
      </c>
      <c r="D14506" s="53" t="s">
        <v>33872</v>
      </c>
    </row>
    <row r="14507" spans="1:4" ht="15" x14ac:dyDescent="0.25">
      <c r="A14507" s="53" t="s">
        <v>18928</v>
      </c>
      <c r="B14507" s="53">
        <v>15</v>
      </c>
      <c r="C14507" s="53" t="s">
        <v>33536</v>
      </c>
      <c r="D14507" s="53" t="s">
        <v>33872</v>
      </c>
    </row>
    <row r="14508" spans="1:4" ht="15" x14ac:dyDescent="0.25">
      <c r="A14508" s="53" t="s">
        <v>18929</v>
      </c>
      <c r="B14508" s="53">
        <v>30</v>
      </c>
      <c r="C14508" s="53" t="s">
        <v>33536</v>
      </c>
      <c r="D14508" s="53" t="s">
        <v>33872</v>
      </c>
    </row>
    <row r="14509" spans="1:4" ht="15" x14ac:dyDescent="0.25">
      <c r="A14509" s="53" t="s">
        <v>18930</v>
      </c>
      <c r="B14509" s="53">
        <v>15</v>
      </c>
      <c r="C14509" s="53" t="s">
        <v>33536</v>
      </c>
      <c r="D14509" s="53" t="s">
        <v>33872</v>
      </c>
    </row>
    <row r="14510" spans="1:4" ht="15" x14ac:dyDescent="0.25">
      <c r="A14510" s="53" t="s">
        <v>18931</v>
      </c>
      <c r="B14510" s="53">
        <v>15</v>
      </c>
      <c r="C14510" s="53" t="s">
        <v>33536</v>
      </c>
      <c r="D14510" s="53" t="s">
        <v>33872</v>
      </c>
    </row>
    <row r="14511" spans="1:4" ht="15" x14ac:dyDescent="0.25">
      <c r="A14511" s="53" t="s">
        <v>18932</v>
      </c>
      <c r="B14511" s="53">
        <v>15</v>
      </c>
      <c r="C14511" s="53" t="s">
        <v>33536</v>
      </c>
      <c r="D14511" s="53" t="s">
        <v>33872</v>
      </c>
    </row>
    <row r="14512" spans="1:4" ht="15" x14ac:dyDescent="0.25">
      <c r="A14512" s="53" t="s">
        <v>18933</v>
      </c>
      <c r="B14512" s="53">
        <v>15</v>
      </c>
      <c r="C14512" s="53" t="s">
        <v>33536</v>
      </c>
      <c r="D14512" s="53" t="s">
        <v>33872</v>
      </c>
    </row>
    <row r="14513" spans="1:4" ht="15" x14ac:dyDescent="0.25">
      <c r="A14513" s="53" t="s">
        <v>18934</v>
      </c>
      <c r="B14513" s="53">
        <v>15</v>
      </c>
      <c r="C14513" s="53" t="s">
        <v>33536</v>
      </c>
      <c r="D14513" s="53" t="s">
        <v>33872</v>
      </c>
    </row>
    <row r="14514" spans="1:4" ht="15" x14ac:dyDescent="0.25">
      <c r="A14514" s="53" t="s">
        <v>18935</v>
      </c>
      <c r="B14514" s="53">
        <v>15</v>
      </c>
      <c r="C14514" s="53" t="s">
        <v>33536</v>
      </c>
      <c r="D14514" s="53" t="s">
        <v>33872</v>
      </c>
    </row>
    <row r="14515" spans="1:4" ht="15" x14ac:dyDescent="0.25">
      <c r="A14515" s="53" t="s">
        <v>18936</v>
      </c>
      <c r="B14515" s="53">
        <v>15</v>
      </c>
      <c r="C14515" s="53" t="s">
        <v>33536</v>
      </c>
      <c r="D14515" s="53" t="s">
        <v>33872</v>
      </c>
    </row>
    <row r="14516" spans="1:4" ht="15" x14ac:dyDescent="0.25">
      <c r="A14516" s="53" t="s">
        <v>18937</v>
      </c>
      <c r="B14516" s="53">
        <v>15</v>
      </c>
      <c r="C14516" s="53" t="s">
        <v>33536</v>
      </c>
      <c r="D14516" s="53" t="s">
        <v>33873</v>
      </c>
    </row>
    <row r="14517" spans="1:4" ht="15" x14ac:dyDescent="0.25">
      <c r="A14517" s="53" t="s">
        <v>18938</v>
      </c>
      <c r="B14517" s="53">
        <v>15</v>
      </c>
      <c r="C14517" s="53" t="s">
        <v>33536</v>
      </c>
      <c r="D14517" s="53" t="s">
        <v>33872</v>
      </c>
    </row>
    <row r="14518" spans="1:4" ht="15" x14ac:dyDescent="0.25">
      <c r="A14518" s="53" t="s">
        <v>18939</v>
      </c>
      <c r="B14518" s="53">
        <v>15</v>
      </c>
      <c r="C14518" s="53" t="s">
        <v>33536</v>
      </c>
      <c r="D14518" s="53" t="s">
        <v>33873</v>
      </c>
    </row>
    <row r="14519" spans="1:4" ht="15" x14ac:dyDescent="0.25">
      <c r="A14519" s="53" t="s">
        <v>18940</v>
      </c>
      <c r="B14519" s="53">
        <v>15</v>
      </c>
      <c r="C14519" s="53" t="s">
        <v>33536</v>
      </c>
      <c r="D14519" s="53" t="s">
        <v>33873</v>
      </c>
    </row>
    <row r="14520" spans="1:4" ht="15" x14ac:dyDescent="0.25">
      <c r="A14520" s="53" t="s">
        <v>18941</v>
      </c>
      <c r="B14520" s="53">
        <v>15</v>
      </c>
      <c r="C14520" s="53" t="s">
        <v>33536</v>
      </c>
      <c r="D14520" s="53" t="s">
        <v>33873</v>
      </c>
    </row>
    <row r="14521" spans="1:4" ht="15" x14ac:dyDescent="0.25">
      <c r="A14521" s="53" t="s">
        <v>18942</v>
      </c>
      <c r="B14521" s="53">
        <v>15</v>
      </c>
      <c r="C14521" s="53" t="s">
        <v>33536</v>
      </c>
      <c r="D14521" s="53" t="s">
        <v>33873</v>
      </c>
    </row>
    <row r="14522" spans="1:4" ht="15" x14ac:dyDescent="0.25">
      <c r="A14522" s="53" t="s">
        <v>18943</v>
      </c>
      <c r="B14522" s="53">
        <v>15</v>
      </c>
      <c r="C14522" s="53" t="s">
        <v>33536</v>
      </c>
      <c r="D14522" s="53" t="s">
        <v>33872</v>
      </c>
    </row>
    <row r="14523" spans="1:4" ht="15" x14ac:dyDescent="0.25">
      <c r="A14523" s="53" t="s">
        <v>18944</v>
      </c>
      <c r="B14523" s="53">
        <v>15</v>
      </c>
      <c r="C14523" s="53" t="s">
        <v>33536</v>
      </c>
      <c r="D14523" s="53" t="s">
        <v>33872</v>
      </c>
    </row>
    <row r="14524" spans="1:4" ht="15" x14ac:dyDescent="0.25">
      <c r="A14524" s="53" t="s">
        <v>18945</v>
      </c>
      <c r="B14524" s="53">
        <v>10</v>
      </c>
      <c r="C14524" s="53" t="s">
        <v>33536</v>
      </c>
      <c r="D14524" s="53" t="s">
        <v>33872</v>
      </c>
    </row>
    <row r="14525" spans="1:4" ht="15" x14ac:dyDescent="0.25">
      <c r="A14525" s="53" t="s">
        <v>18946</v>
      </c>
      <c r="B14525" s="53">
        <v>15</v>
      </c>
      <c r="C14525" s="53" t="s">
        <v>33536</v>
      </c>
      <c r="D14525" s="53" t="s">
        <v>33872</v>
      </c>
    </row>
    <row r="14526" spans="1:4" ht="15" x14ac:dyDescent="0.25">
      <c r="A14526" s="53" t="s">
        <v>18947</v>
      </c>
      <c r="B14526" s="53">
        <v>10</v>
      </c>
      <c r="C14526" s="53" t="s">
        <v>33536</v>
      </c>
      <c r="D14526" s="53" t="s">
        <v>33872</v>
      </c>
    </row>
    <row r="14527" spans="1:4" ht="15" x14ac:dyDescent="0.25">
      <c r="A14527" s="53" t="s">
        <v>18948</v>
      </c>
      <c r="B14527" s="53">
        <v>15</v>
      </c>
      <c r="C14527" s="53" t="s">
        <v>33536</v>
      </c>
      <c r="D14527" s="53" t="s">
        <v>33872</v>
      </c>
    </row>
    <row r="14528" spans="1:4" ht="15" x14ac:dyDescent="0.25">
      <c r="A14528" s="53" t="s">
        <v>18949</v>
      </c>
      <c r="B14528" s="53">
        <v>15</v>
      </c>
      <c r="C14528" s="53" t="s">
        <v>33536</v>
      </c>
      <c r="D14528" s="53" t="s">
        <v>33872</v>
      </c>
    </row>
    <row r="14529" spans="1:4" ht="15" x14ac:dyDescent="0.25">
      <c r="A14529" s="53" t="s">
        <v>18950</v>
      </c>
      <c r="B14529" s="53">
        <v>20</v>
      </c>
      <c r="C14529" s="53" t="s">
        <v>33536</v>
      </c>
      <c r="D14529" s="53" t="s">
        <v>33872</v>
      </c>
    </row>
    <row r="14530" spans="1:4" ht="15" x14ac:dyDescent="0.25">
      <c r="A14530" s="53" t="s">
        <v>18951</v>
      </c>
      <c r="B14530" s="53">
        <v>15</v>
      </c>
      <c r="C14530" s="53" t="s">
        <v>33536</v>
      </c>
      <c r="D14530" s="53" t="s">
        <v>33872</v>
      </c>
    </row>
    <row r="14531" spans="1:4" ht="15" x14ac:dyDescent="0.25">
      <c r="A14531" s="53" t="s">
        <v>18952</v>
      </c>
      <c r="B14531" s="53">
        <v>20</v>
      </c>
      <c r="C14531" s="53" t="s">
        <v>33536</v>
      </c>
      <c r="D14531" s="53" t="s">
        <v>33872</v>
      </c>
    </row>
    <row r="14532" spans="1:4" ht="15" x14ac:dyDescent="0.25">
      <c r="A14532" s="53" t="s">
        <v>18953</v>
      </c>
      <c r="B14532" s="53">
        <v>15</v>
      </c>
      <c r="C14532" s="53" t="s">
        <v>33538</v>
      </c>
      <c r="D14532" s="53" t="s">
        <v>33872</v>
      </c>
    </row>
    <row r="14533" spans="1:4" ht="15" x14ac:dyDescent="0.25">
      <c r="A14533" s="53" t="s">
        <v>18954</v>
      </c>
      <c r="B14533" s="53">
        <v>15</v>
      </c>
      <c r="C14533" s="53" t="s">
        <v>33538</v>
      </c>
      <c r="D14533" s="53" t="s">
        <v>33872</v>
      </c>
    </row>
    <row r="14534" spans="1:4" ht="15" x14ac:dyDescent="0.25">
      <c r="A14534" s="53" t="s">
        <v>18955</v>
      </c>
      <c r="B14534" s="53">
        <v>15</v>
      </c>
      <c r="C14534" s="53" t="s">
        <v>33538</v>
      </c>
      <c r="D14534" s="53" t="s">
        <v>33872</v>
      </c>
    </row>
    <row r="14535" spans="1:4" ht="15" x14ac:dyDescent="0.25">
      <c r="A14535" s="53" t="s">
        <v>18956</v>
      </c>
      <c r="B14535" s="53">
        <v>15</v>
      </c>
      <c r="C14535" s="53" t="s">
        <v>33538</v>
      </c>
      <c r="D14535" s="53" t="s">
        <v>33872</v>
      </c>
    </row>
    <row r="14536" spans="1:4" ht="15" x14ac:dyDescent="0.25">
      <c r="A14536" s="53" t="s">
        <v>18957</v>
      </c>
      <c r="B14536" s="53">
        <v>15</v>
      </c>
      <c r="C14536" s="53" t="s">
        <v>33538</v>
      </c>
      <c r="D14536" s="53" t="s">
        <v>33872</v>
      </c>
    </row>
    <row r="14537" spans="1:4" ht="15" x14ac:dyDescent="0.25">
      <c r="A14537" s="53" t="s">
        <v>18958</v>
      </c>
      <c r="B14537" s="53">
        <v>15</v>
      </c>
      <c r="C14537" s="53" t="s">
        <v>33538</v>
      </c>
      <c r="D14537" s="53" t="s">
        <v>33872</v>
      </c>
    </row>
    <row r="14538" spans="1:4" ht="15" x14ac:dyDescent="0.25">
      <c r="A14538" s="53" t="s">
        <v>18959</v>
      </c>
      <c r="B14538" s="53">
        <v>15</v>
      </c>
      <c r="C14538" s="53" t="s">
        <v>33538</v>
      </c>
      <c r="D14538" s="53" t="s">
        <v>33872</v>
      </c>
    </row>
    <row r="14539" spans="1:4" ht="15" x14ac:dyDescent="0.25">
      <c r="A14539" s="53" t="s">
        <v>18960</v>
      </c>
      <c r="B14539" s="53">
        <v>15</v>
      </c>
      <c r="C14539" s="53" t="s">
        <v>33538</v>
      </c>
      <c r="D14539" s="53" t="s">
        <v>33872</v>
      </c>
    </row>
    <row r="14540" spans="1:4" ht="15" x14ac:dyDescent="0.25">
      <c r="A14540" s="53" t="s">
        <v>18961</v>
      </c>
      <c r="B14540" s="53">
        <v>15</v>
      </c>
      <c r="C14540" s="53" t="s">
        <v>33538</v>
      </c>
      <c r="D14540" s="53" t="s">
        <v>33872</v>
      </c>
    </row>
    <row r="14541" spans="1:4" ht="15" x14ac:dyDescent="0.25">
      <c r="A14541" s="53" t="s">
        <v>18962</v>
      </c>
      <c r="B14541" s="53">
        <v>15</v>
      </c>
      <c r="C14541" s="53" t="s">
        <v>33538</v>
      </c>
      <c r="D14541" s="53" t="s">
        <v>33872</v>
      </c>
    </row>
    <row r="14542" spans="1:4" ht="15" x14ac:dyDescent="0.25">
      <c r="A14542" s="53" t="s">
        <v>18963</v>
      </c>
      <c r="B14542" s="53">
        <v>15</v>
      </c>
      <c r="C14542" s="53" t="s">
        <v>33538</v>
      </c>
      <c r="D14542" s="53" t="s">
        <v>33872</v>
      </c>
    </row>
    <row r="14543" spans="1:4" ht="15" x14ac:dyDescent="0.25">
      <c r="A14543" s="53" t="s">
        <v>18964</v>
      </c>
      <c r="B14543" s="53">
        <v>15</v>
      </c>
      <c r="C14543" s="53" t="s">
        <v>33538</v>
      </c>
      <c r="D14543" s="53" t="s">
        <v>33872</v>
      </c>
    </row>
    <row r="14544" spans="1:4" ht="15" x14ac:dyDescent="0.25">
      <c r="A14544" s="53" t="s">
        <v>18965</v>
      </c>
      <c r="B14544" s="53">
        <v>15</v>
      </c>
      <c r="C14544" s="53" t="s">
        <v>33538</v>
      </c>
      <c r="D14544" s="53" t="s">
        <v>33872</v>
      </c>
    </row>
    <row r="14545" spans="1:4" ht="15" x14ac:dyDescent="0.25">
      <c r="A14545" s="53" t="s">
        <v>18966</v>
      </c>
      <c r="B14545" s="53">
        <v>15</v>
      </c>
      <c r="C14545" s="53" t="s">
        <v>33538</v>
      </c>
      <c r="D14545" s="53" t="s">
        <v>33872</v>
      </c>
    </row>
    <row r="14546" spans="1:4" ht="15" x14ac:dyDescent="0.25">
      <c r="A14546" s="53" t="s">
        <v>18967</v>
      </c>
      <c r="B14546" s="53">
        <v>15</v>
      </c>
      <c r="C14546" s="53" t="s">
        <v>33536</v>
      </c>
      <c r="D14546" s="53" t="s">
        <v>33872</v>
      </c>
    </row>
    <row r="14547" spans="1:4" ht="15" x14ac:dyDescent="0.25">
      <c r="A14547" s="53" t="s">
        <v>18968</v>
      </c>
      <c r="B14547" s="53">
        <v>30</v>
      </c>
      <c r="C14547" s="53" t="s">
        <v>33536</v>
      </c>
      <c r="D14547" s="53" t="s">
        <v>33872</v>
      </c>
    </row>
    <row r="14548" spans="1:4" ht="15" x14ac:dyDescent="0.25">
      <c r="A14548" s="53" t="s">
        <v>18969</v>
      </c>
      <c r="B14548" s="53">
        <v>15</v>
      </c>
      <c r="C14548" s="53" t="s">
        <v>33536</v>
      </c>
      <c r="D14548" s="53" t="s">
        <v>33872</v>
      </c>
    </row>
    <row r="14549" spans="1:4" ht="15" x14ac:dyDescent="0.25">
      <c r="A14549" s="53" t="s">
        <v>18970</v>
      </c>
      <c r="B14549" s="53">
        <v>15</v>
      </c>
      <c r="C14549" s="53" t="s">
        <v>33536</v>
      </c>
      <c r="D14549" s="53" t="s">
        <v>33873</v>
      </c>
    </row>
    <row r="14550" spans="1:4" ht="15" x14ac:dyDescent="0.25">
      <c r="A14550" s="53" t="s">
        <v>18971</v>
      </c>
      <c r="B14550" s="53">
        <v>15</v>
      </c>
      <c r="C14550" s="53" t="s">
        <v>33536</v>
      </c>
      <c r="D14550" s="53" t="s">
        <v>33872</v>
      </c>
    </row>
    <row r="14551" spans="1:4" ht="15" x14ac:dyDescent="0.25">
      <c r="A14551" s="53" t="s">
        <v>18972</v>
      </c>
      <c r="B14551" s="53">
        <v>30</v>
      </c>
      <c r="C14551" s="53" t="s">
        <v>33536</v>
      </c>
      <c r="D14551" s="53" t="s">
        <v>33872</v>
      </c>
    </row>
    <row r="14552" spans="1:4" ht="15" x14ac:dyDescent="0.25">
      <c r="A14552" s="53" t="s">
        <v>18973</v>
      </c>
      <c r="B14552" s="53">
        <v>15</v>
      </c>
      <c r="C14552" s="53" t="s">
        <v>33538</v>
      </c>
      <c r="D14552" s="53" t="s">
        <v>33872</v>
      </c>
    </row>
    <row r="14553" spans="1:4" ht="15" x14ac:dyDescent="0.25">
      <c r="A14553" s="53" t="s">
        <v>18974</v>
      </c>
      <c r="B14553" s="53">
        <v>15</v>
      </c>
      <c r="C14553" s="53" t="s">
        <v>33558</v>
      </c>
      <c r="D14553" s="53" t="s">
        <v>33872</v>
      </c>
    </row>
    <row r="14554" spans="1:4" ht="15" x14ac:dyDescent="0.25">
      <c r="A14554" s="53" t="s">
        <v>18975</v>
      </c>
      <c r="B14554" s="53">
        <v>15</v>
      </c>
      <c r="C14554" s="53" t="s">
        <v>33536</v>
      </c>
      <c r="D14554" s="53" t="s">
        <v>33872</v>
      </c>
    </row>
    <row r="14555" spans="1:4" ht="15" x14ac:dyDescent="0.25">
      <c r="A14555" s="53" t="s">
        <v>18976</v>
      </c>
      <c r="B14555" s="53">
        <v>15</v>
      </c>
      <c r="C14555" s="53" t="s">
        <v>33536</v>
      </c>
      <c r="D14555" s="53" t="s">
        <v>33873</v>
      </c>
    </row>
    <row r="14556" spans="1:4" ht="15" x14ac:dyDescent="0.25">
      <c r="A14556" s="53" t="s">
        <v>18977</v>
      </c>
      <c r="B14556" s="53">
        <v>15</v>
      </c>
      <c r="C14556" s="53" t="s">
        <v>33558</v>
      </c>
      <c r="D14556" s="53" t="s">
        <v>33872</v>
      </c>
    </row>
    <row r="14557" spans="1:4" ht="15" x14ac:dyDescent="0.25">
      <c r="A14557" s="53" t="s">
        <v>33188</v>
      </c>
      <c r="B14557" s="53">
        <v>0</v>
      </c>
      <c r="C14557" s="53" t="s">
        <v>33537</v>
      </c>
      <c r="D14557" s="53" t="s">
        <v>33873</v>
      </c>
    </row>
    <row r="14558" spans="1:4" ht="15" x14ac:dyDescent="0.25">
      <c r="A14558" s="53" t="s">
        <v>18978</v>
      </c>
      <c r="B14558" s="53">
        <v>15</v>
      </c>
      <c r="C14558" s="53" t="s">
        <v>33536</v>
      </c>
      <c r="D14558" s="53" t="s">
        <v>33872</v>
      </c>
    </row>
    <row r="14559" spans="1:4" ht="15" x14ac:dyDescent="0.25">
      <c r="A14559" s="53" t="s">
        <v>18979</v>
      </c>
      <c r="B14559" s="53">
        <v>15</v>
      </c>
      <c r="C14559" s="53" t="s">
        <v>33536</v>
      </c>
      <c r="D14559" s="53" t="s">
        <v>33873</v>
      </c>
    </row>
    <row r="14560" spans="1:4" ht="15" x14ac:dyDescent="0.25">
      <c r="A14560" s="53" t="s">
        <v>18980</v>
      </c>
      <c r="B14560" s="53">
        <v>15</v>
      </c>
      <c r="C14560" s="53" t="s">
        <v>33538</v>
      </c>
      <c r="D14560" s="53" t="s">
        <v>33872</v>
      </c>
    </row>
    <row r="14561" spans="1:4" ht="15" x14ac:dyDescent="0.25">
      <c r="A14561" s="53" t="s">
        <v>18981</v>
      </c>
      <c r="B14561" s="53">
        <v>15</v>
      </c>
      <c r="C14561" s="53" t="s">
        <v>33538</v>
      </c>
      <c r="D14561" s="53" t="s">
        <v>33872</v>
      </c>
    </row>
    <row r="14562" spans="1:4" ht="15" x14ac:dyDescent="0.25">
      <c r="A14562" s="53" t="s">
        <v>18982</v>
      </c>
      <c r="B14562" s="53">
        <v>15</v>
      </c>
      <c r="C14562" s="53" t="s">
        <v>33538</v>
      </c>
      <c r="D14562" s="53" t="s">
        <v>33872</v>
      </c>
    </row>
    <row r="14563" spans="1:4" ht="15" x14ac:dyDescent="0.25">
      <c r="A14563" s="53" t="s">
        <v>18983</v>
      </c>
      <c r="B14563" s="53">
        <v>15</v>
      </c>
      <c r="C14563" s="53" t="s">
        <v>33538</v>
      </c>
      <c r="D14563" s="53" t="s">
        <v>33873</v>
      </c>
    </row>
    <row r="14564" spans="1:4" ht="15" x14ac:dyDescent="0.25">
      <c r="A14564" s="53" t="s">
        <v>18984</v>
      </c>
      <c r="B14564" s="53">
        <v>15</v>
      </c>
      <c r="C14564" s="53" t="s">
        <v>33538</v>
      </c>
      <c r="D14564" s="53" t="s">
        <v>33872</v>
      </c>
    </row>
    <row r="14565" spans="1:4" ht="15" x14ac:dyDescent="0.25">
      <c r="A14565" s="53" t="s">
        <v>18985</v>
      </c>
      <c r="B14565" s="53">
        <v>15</v>
      </c>
      <c r="C14565" s="53" t="s">
        <v>33538</v>
      </c>
      <c r="D14565" s="53" t="s">
        <v>33872</v>
      </c>
    </row>
    <row r="14566" spans="1:4" ht="15" x14ac:dyDescent="0.25">
      <c r="A14566" s="53" t="s">
        <v>18986</v>
      </c>
      <c r="B14566" s="53">
        <v>15</v>
      </c>
      <c r="C14566" s="53" t="s">
        <v>33538</v>
      </c>
      <c r="D14566" s="53" t="s">
        <v>33872</v>
      </c>
    </row>
    <row r="14567" spans="1:4" ht="15" x14ac:dyDescent="0.25">
      <c r="A14567" s="53" t="s">
        <v>18987</v>
      </c>
      <c r="B14567" s="53">
        <v>15</v>
      </c>
      <c r="C14567" s="53" t="s">
        <v>33536</v>
      </c>
      <c r="D14567" s="53" t="s">
        <v>33872</v>
      </c>
    </row>
    <row r="14568" spans="1:4" ht="15" x14ac:dyDescent="0.25">
      <c r="A14568" s="53" t="s">
        <v>18988</v>
      </c>
      <c r="B14568" s="53">
        <v>15</v>
      </c>
      <c r="C14568" s="53" t="s">
        <v>33536</v>
      </c>
      <c r="D14568" s="53" t="s">
        <v>33872</v>
      </c>
    </row>
    <row r="14569" spans="1:4" ht="15" x14ac:dyDescent="0.25">
      <c r="A14569" s="53" t="s">
        <v>18989</v>
      </c>
      <c r="B14569" s="53">
        <v>15</v>
      </c>
      <c r="C14569" s="53" t="s">
        <v>33536</v>
      </c>
      <c r="D14569" s="53" t="s">
        <v>33873</v>
      </c>
    </row>
    <row r="14570" spans="1:4" ht="15" x14ac:dyDescent="0.25">
      <c r="A14570" s="53" t="s">
        <v>18990</v>
      </c>
      <c r="B14570" s="53">
        <v>15</v>
      </c>
      <c r="C14570" s="53" t="s">
        <v>33536</v>
      </c>
      <c r="D14570" s="53" t="s">
        <v>33872</v>
      </c>
    </row>
    <row r="14571" spans="1:4" ht="15" x14ac:dyDescent="0.25">
      <c r="A14571" s="53" t="s">
        <v>18991</v>
      </c>
      <c r="B14571" s="53">
        <v>30</v>
      </c>
      <c r="C14571" s="53" t="s">
        <v>33536</v>
      </c>
      <c r="D14571" s="53" t="s">
        <v>33873</v>
      </c>
    </row>
    <row r="14572" spans="1:4" ht="15" x14ac:dyDescent="0.25">
      <c r="A14572" s="53" t="s">
        <v>18992</v>
      </c>
      <c r="B14572" s="53">
        <v>15</v>
      </c>
      <c r="C14572" s="53" t="s">
        <v>33536</v>
      </c>
      <c r="D14572" s="53" t="s">
        <v>33872</v>
      </c>
    </row>
    <row r="14573" spans="1:4" ht="15" x14ac:dyDescent="0.25">
      <c r="A14573" s="53" t="s">
        <v>18993</v>
      </c>
      <c r="B14573" s="53">
        <v>15</v>
      </c>
      <c r="C14573" s="53" t="s">
        <v>33536</v>
      </c>
      <c r="D14573" s="53" t="s">
        <v>33872</v>
      </c>
    </row>
    <row r="14574" spans="1:4" ht="15" x14ac:dyDescent="0.25">
      <c r="A14574" s="53" t="s">
        <v>18994</v>
      </c>
      <c r="B14574" s="53">
        <v>15</v>
      </c>
      <c r="C14574" s="53" t="s">
        <v>33536</v>
      </c>
      <c r="D14574" s="53" t="s">
        <v>33873</v>
      </c>
    </row>
    <row r="14575" spans="1:4" ht="15" x14ac:dyDescent="0.25">
      <c r="A14575" s="53" t="s">
        <v>18995</v>
      </c>
      <c r="B14575" s="53">
        <v>15</v>
      </c>
      <c r="C14575" s="53" t="s">
        <v>33536</v>
      </c>
      <c r="D14575" s="53" t="s">
        <v>33873</v>
      </c>
    </row>
    <row r="14576" spans="1:4" ht="15" x14ac:dyDescent="0.25">
      <c r="A14576" s="53" t="s">
        <v>18996</v>
      </c>
      <c r="B14576" s="53">
        <v>30</v>
      </c>
      <c r="C14576" s="53" t="s">
        <v>33536</v>
      </c>
      <c r="D14576" s="53" t="s">
        <v>33873</v>
      </c>
    </row>
    <row r="14577" spans="1:4" ht="15" x14ac:dyDescent="0.25">
      <c r="A14577" s="53" t="s">
        <v>18997</v>
      </c>
      <c r="B14577" s="53">
        <v>15</v>
      </c>
      <c r="C14577" s="53" t="s">
        <v>33536</v>
      </c>
      <c r="D14577" s="53" t="s">
        <v>33872</v>
      </c>
    </row>
    <row r="14578" spans="1:4" ht="15" x14ac:dyDescent="0.25">
      <c r="A14578" s="53" t="s">
        <v>18998</v>
      </c>
      <c r="B14578" s="53">
        <v>0</v>
      </c>
      <c r="C14578" s="53" t="s">
        <v>33539</v>
      </c>
      <c r="D14578" s="53" t="s">
        <v>33872</v>
      </c>
    </row>
    <row r="14579" spans="1:4" ht="15" x14ac:dyDescent="0.25">
      <c r="A14579" s="53" t="s">
        <v>33696</v>
      </c>
      <c r="B14579" s="53">
        <v>15</v>
      </c>
      <c r="C14579" s="53" t="s">
        <v>33536</v>
      </c>
      <c r="D14579" s="53" t="s">
        <v>33873</v>
      </c>
    </row>
    <row r="14580" spans="1:4" ht="15" x14ac:dyDescent="0.25">
      <c r="A14580" s="53" t="s">
        <v>33697</v>
      </c>
      <c r="B14580" s="53">
        <v>30</v>
      </c>
      <c r="C14580" s="53" t="s">
        <v>33536</v>
      </c>
      <c r="D14580" s="53" t="s">
        <v>33873</v>
      </c>
    </row>
    <row r="14581" spans="1:4" ht="15" x14ac:dyDescent="0.25">
      <c r="A14581" s="53" t="s">
        <v>18999</v>
      </c>
      <c r="B14581" s="53">
        <v>20</v>
      </c>
      <c r="C14581" s="53"/>
      <c r="D14581" s="53" t="s">
        <v>33872</v>
      </c>
    </row>
    <row r="14582" spans="1:4" ht="15" x14ac:dyDescent="0.25">
      <c r="A14582" s="53" t="s">
        <v>19000</v>
      </c>
      <c r="B14582" s="53">
        <v>20</v>
      </c>
      <c r="C14582" s="53" t="s">
        <v>33536</v>
      </c>
      <c r="D14582" s="53" t="s">
        <v>33872</v>
      </c>
    </row>
    <row r="14583" spans="1:4" ht="15" x14ac:dyDescent="0.25">
      <c r="A14583" s="53" t="s">
        <v>19001</v>
      </c>
      <c r="B14583" s="53">
        <v>20</v>
      </c>
      <c r="C14583" s="53"/>
      <c r="D14583" s="53" t="s">
        <v>33872</v>
      </c>
    </row>
    <row r="14584" spans="1:4" ht="15" x14ac:dyDescent="0.25">
      <c r="A14584" s="53" t="s">
        <v>19002</v>
      </c>
      <c r="B14584" s="53">
        <v>20</v>
      </c>
      <c r="C14584" s="53"/>
      <c r="D14584" s="53" t="s">
        <v>33872</v>
      </c>
    </row>
    <row r="14585" spans="1:4" ht="15" x14ac:dyDescent="0.25">
      <c r="A14585" s="53" t="s">
        <v>19003</v>
      </c>
      <c r="B14585" s="53">
        <v>15</v>
      </c>
      <c r="C14585" s="53"/>
      <c r="D14585" s="53" t="s">
        <v>33872</v>
      </c>
    </row>
    <row r="14586" spans="1:4" ht="15" x14ac:dyDescent="0.25">
      <c r="A14586" s="53" t="s">
        <v>19004</v>
      </c>
      <c r="B14586" s="53">
        <v>20</v>
      </c>
      <c r="C14586" s="53"/>
      <c r="D14586" s="53" t="s">
        <v>33872</v>
      </c>
    </row>
    <row r="14587" spans="1:4" ht="15" x14ac:dyDescent="0.25">
      <c r="A14587" s="53" t="s">
        <v>19005</v>
      </c>
      <c r="B14587" s="53">
        <v>20</v>
      </c>
      <c r="C14587" s="53"/>
      <c r="D14587" s="53" t="s">
        <v>33872</v>
      </c>
    </row>
    <row r="14588" spans="1:4" ht="15" x14ac:dyDescent="0.25">
      <c r="A14588" s="53" t="s">
        <v>19006</v>
      </c>
      <c r="B14588" s="53">
        <v>15</v>
      </c>
      <c r="C14588" s="53"/>
      <c r="D14588" s="53" t="s">
        <v>33872</v>
      </c>
    </row>
    <row r="14589" spans="1:4" ht="15" x14ac:dyDescent="0.25">
      <c r="A14589" s="53" t="s">
        <v>19007</v>
      </c>
      <c r="B14589" s="53">
        <v>20</v>
      </c>
      <c r="C14589" s="53" t="s">
        <v>33536</v>
      </c>
      <c r="D14589" s="53" t="s">
        <v>33872</v>
      </c>
    </row>
    <row r="14590" spans="1:4" ht="15" x14ac:dyDescent="0.25">
      <c r="A14590" s="53" t="s">
        <v>19008</v>
      </c>
      <c r="B14590" s="53">
        <v>15</v>
      </c>
      <c r="C14590" s="53" t="s">
        <v>33536</v>
      </c>
      <c r="D14590" s="53" t="s">
        <v>33872</v>
      </c>
    </row>
    <row r="14591" spans="1:4" ht="15" x14ac:dyDescent="0.25">
      <c r="A14591" s="53" t="s">
        <v>19009</v>
      </c>
      <c r="B14591" s="53">
        <v>15</v>
      </c>
      <c r="C14591" s="53" t="s">
        <v>33536</v>
      </c>
      <c r="D14591" s="53" t="s">
        <v>33872</v>
      </c>
    </row>
    <row r="14592" spans="1:4" ht="15" x14ac:dyDescent="0.25">
      <c r="A14592" s="53" t="s">
        <v>19010</v>
      </c>
      <c r="B14592" s="53">
        <v>20</v>
      </c>
      <c r="C14592" s="53"/>
      <c r="D14592" s="53" t="s">
        <v>33872</v>
      </c>
    </row>
    <row r="14593" spans="1:4" ht="15" x14ac:dyDescent="0.25">
      <c r="A14593" s="53" t="s">
        <v>19011</v>
      </c>
      <c r="B14593" s="53">
        <v>20</v>
      </c>
      <c r="C14593" s="53"/>
      <c r="D14593" s="53" t="s">
        <v>33872</v>
      </c>
    </row>
    <row r="14594" spans="1:4" ht="15" x14ac:dyDescent="0.25">
      <c r="A14594" s="53" t="s">
        <v>19012</v>
      </c>
      <c r="B14594" s="53">
        <v>20</v>
      </c>
      <c r="C14594" s="53"/>
      <c r="D14594" s="53" t="s">
        <v>33872</v>
      </c>
    </row>
    <row r="14595" spans="1:4" ht="15" x14ac:dyDescent="0.25">
      <c r="A14595" s="53" t="s">
        <v>19013</v>
      </c>
      <c r="B14595" s="53">
        <v>15</v>
      </c>
      <c r="C14595" s="53"/>
      <c r="D14595" s="53" t="s">
        <v>33872</v>
      </c>
    </row>
    <row r="14596" spans="1:4" ht="15" x14ac:dyDescent="0.25">
      <c r="A14596" s="53" t="s">
        <v>19014</v>
      </c>
      <c r="B14596" s="53">
        <v>20</v>
      </c>
      <c r="C14596" s="53"/>
      <c r="D14596" s="53" t="s">
        <v>33872</v>
      </c>
    </row>
    <row r="14597" spans="1:4" ht="15" x14ac:dyDescent="0.25">
      <c r="A14597" s="53" t="s">
        <v>19015</v>
      </c>
      <c r="B14597" s="53">
        <v>20</v>
      </c>
      <c r="C14597" s="53"/>
      <c r="D14597" s="53" t="s">
        <v>33872</v>
      </c>
    </row>
    <row r="14598" spans="1:4" ht="15" x14ac:dyDescent="0.25">
      <c r="A14598" s="53" t="s">
        <v>19016</v>
      </c>
      <c r="B14598" s="53">
        <v>15</v>
      </c>
      <c r="C14598" s="53"/>
      <c r="D14598" s="53" t="s">
        <v>33872</v>
      </c>
    </row>
    <row r="14599" spans="1:4" ht="15" x14ac:dyDescent="0.25">
      <c r="A14599" s="53" t="s">
        <v>19017</v>
      </c>
      <c r="B14599" s="53">
        <v>20</v>
      </c>
      <c r="C14599" s="53"/>
      <c r="D14599" s="53" t="s">
        <v>33872</v>
      </c>
    </row>
    <row r="14600" spans="1:4" ht="15" x14ac:dyDescent="0.25">
      <c r="A14600" s="53" t="s">
        <v>19018</v>
      </c>
      <c r="B14600" s="53">
        <v>15</v>
      </c>
      <c r="C14600" s="53"/>
      <c r="D14600" s="53" t="s">
        <v>33872</v>
      </c>
    </row>
    <row r="14601" spans="1:4" ht="15" x14ac:dyDescent="0.25">
      <c r="A14601" s="53" t="s">
        <v>19019</v>
      </c>
      <c r="B14601" s="53">
        <v>15</v>
      </c>
      <c r="C14601" s="53"/>
      <c r="D14601" s="53" t="s">
        <v>33872</v>
      </c>
    </row>
    <row r="14602" spans="1:4" ht="15" x14ac:dyDescent="0.25">
      <c r="A14602" s="53" t="s">
        <v>19020</v>
      </c>
      <c r="B14602" s="53">
        <v>20</v>
      </c>
      <c r="C14602" s="53"/>
      <c r="D14602" s="53" t="s">
        <v>33872</v>
      </c>
    </row>
    <row r="14603" spans="1:4" ht="15" x14ac:dyDescent="0.25">
      <c r="A14603" s="53" t="s">
        <v>19021</v>
      </c>
      <c r="B14603" s="53">
        <v>15</v>
      </c>
      <c r="C14603" s="53"/>
      <c r="D14603" s="53" t="s">
        <v>33872</v>
      </c>
    </row>
    <row r="14604" spans="1:4" ht="15" x14ac:dyDescent="0.25">
      <c r="A14604" s="53" t="s">
        <v>19022</v>
      </c>
      <c r="B14604" s="53">
        <v>20</v>
      </c>
      <c r="C14604" s="53"/>
      <c r="D14604" s="53" t="s">
        <v>33872</v>
      </c>
    </row>
    <row r="14605" spans="1:4" ht="15" x14ac:dyDescent="0.25">
      <c r="A14605" s="53" t="s">
        <v>19023</v>
      </c>
      <c r="B14605" s="53">
        <v>15</v>
      </c>
      <c r="C14605" s="53"/>
      <c r="D14605" s="53" t="s">
        <v>33872</v>
      </c>
    </row>
    <row r="14606" spans="1:4" ht="15" x14ac:dyDescent="0.25">
      <c r="A14606" s="53" t="s">
        <v>19024</v>
      </c>
      <c r="B14606" s="53">
        <v>20</v>
      </c>
      <c r="C14606" s="53"/>
      <c r="D14606" s="53" t="s">
        <v>33872</v>
      </c>
    </row>
    <row r="14607" spans="1:4" ht="15" x14ac:dyDescent="0.25">
      <c r="A14607" s="53" t="s">
        <v>19025</v>
      </c>
      <c r="B14607" s="53">
        <v>15</v>
      </c>
      <c r="C14607" s="53"/>
      <c r="D14607" s="53" t="s">
        <v>33872</v>
      </c>
    </row>
    <row r="14608" spans="1:4" ht="15" x14ac:dyDescent="0.25">
      <c r="A14608" s="53" t="s">
        <v>19026</v>
      </c>
      <c r="B14608" s="53">
        <v>20</v>
      </c>
      <c r="C14608" s="53"/>
      <c r="D14608" s="53" t="s">
        <v>33872</v>
      </c>
    </row>
    <row r="14609" spans="1:4" ht="15" x14ac:dyDescent="0.25">
      <c r="A14609" s="53" t="s">
        <v>19027</v>
      </c>
      <c r="B14609" s="53">
        <v>15</v>
      </c>
      <c r="C14609" s="53"/>
      <c r="D14609" s="53" t="s">
        <v>33872</v>
      </c>
    </row>
    <row r="14610" spans="1:4" ht="15" x14ac:dyDescent="0.25">
      <c r="A14610" s="53" t="s">
        <v>19028</v>
      </c>
      <c r="B14610" s="53">
        <v>20</v>
      </c>
      <c r="C14610" s="53"/>
      <c r="D14610" s="53" t="s">
        <v>33872</v>
      </c>
    </row>
    <row r="14611" spans="1:4" ht="15" x14ac:dyDescent="0.25">
      <c r="A14611" s="53" t="s">
        <v>19029</v>
      </c>
      <c r="B14611" s="53">
        <v>15</v>
      </c>
      <c r="C14611" s="53"/>
      <c r="D14611" s="53" t="s">
        <v>33872</v>
      </c>
    </row>
    <row r="14612" spans="1:4" ht="15" x14ac:dyDescent="0.25">
      <c r="A14612" s="53" t="s">
        <v>19030</v>
      </c>
      <c r="B14612" s="53">
        <v>20</v>
      </c>
      <c r="C14612" s="53"/>
      <c r="D14612" s="53" t="s">
        <v>33872</v>
      </c>
    </row>
    <row r="14613" spans="1:4" ht="15" x14ac:dyDescent="0.25">
      <c r="A14613" s="53" t="s">
        <v>19031</v>
      </c>
      <c r="B14613" s="53">
        <v>15</v>
      </c>
      <c r="C14613" s="53"/>
      <c r="D14613" s="53" t="s">
        <v>33872</v>
      </c>
    </row>
    <row r="14614" spans="1:4" ht="15" x14ac:dyDescent="0.25">
      <c r="A14614" s="53" t="s">
        <v>19032</v>
      </c>
      <c r="B14614" s="53">
        <v>20</v>
      </c>
      <c r="C14614" s="53"/>
      <c r="D14614" s="53" t="s">
        <v>33872</v>
      </c>
    </row>
    <row r="14615" spans="1:4" ht="15" x14ac:dyDescent="0.25">
      <c r="A14615" s="53" t="s">
        <v>19033</v>
      </c>
      <c r="B14615" s="53">
        <v>15</v>
      </c>
      <c r="C14615" s="53"/>
      <c r="D14615" s="53" t="s">
        <v>33872</v>
      </c>
    </row>
    <row r="14616" spans="1:4" ht="15" x14ac:dyDescent="0.25">
      <c r="A14616" s="53" t="s">
        <v>19034</v>
      </c>
      <c r="B14616" s="53">
        <v>20</v>
      </c>
      <c r="C14616" s="53"/>
      <c r="D14616" s="53" t="s">
        <v>33872</v>
      </c>
    </row>
    <row r="14617" spans="1:4" ht="15" x14ac:dyDescent="0.25">
      <c r="A14617" s="53" t="s">
        <v>19035</v>
      </c>
      <c r="B14617" s="53">
        <v>15</v>
      </c>
      <c r="C14617" s="53"/>
      <c r="D14617" s="53" t="s">
        <v>33872</v>
      </c>
    </row>
    <row r="14618" spans="1:4" ht="15" x14ac:dyDescent="0.25">
      <c r="A14618" s="53" t="s">
        <v>19036</v>
      </c>
      <c r="B14618" s="53">
        <v>20</v>
      </c>
      <c r="C14618" s="53"/>
      <c r="D14618" s="53" t="s">
        <v>33872</v>
      </c>
    </row>
    <row r="14619" spans="1:4" ht="15" x14ac:dyDescent="0.25">
      <c r="A14619" s="53" t="s">
        <v>19037</v>
      </c>
      <c r="B14619" s="53">
        <v>15</v>
      </c>
      <c r="C14619" s="53"/>
      <c r="D14619" s="53" t="s">
        <v>33872</v>
      </c>
    </row>
    <row r="14620" spans="1:4" ht="15" x14ac:dyDescent="0.25">
      <c r="A14620" s="53" t="s">
        <v>19038</v>
      </c>
      <c r="B14620" s="53">
        <v>30</v>
      </c>
      <c r="C14620" s="53"/>
      <c r="D14620" s="53" t="s">
        <v>33872</v>
      </c>
    </row>
    <row r="14621" spans="1:4" ht="15" x14ac:dyDescent="0.25">
      <c r="A14621" s="53" t="s">
        <v>19039</v>
      </c>
      <c r="B14621" s="53">
        <v>30</v>
      </c>
      <c r="C14621" s="53"/>
      <c r="D14621" s="53" t="s">
        <v>33872</v>
      </c>
    </row>
    <row r="14622" spans="1:4" ht="15" x14ac:dyDescent="0.25">
      <c r="A14622" s="53" t="s">
        <v>19040</v>
      </c>
      <c r="B14622" s="53">
        <v>15</v>
      </c>
      <c r="C14622" s="53"/>
      <c r="D14622" s="53" t="s">
        <v>33872</v>
      </c>
    </row>
    <row r="14623" spans="1:4" ht="15" x14ac:dyDescent="0.25">
      <c r="A14623" s="53" t="s">
        <v>19041</v>
      </c>
      <c r="B14623" s="53">
        <v>30</v>
      </c>
      <c r="C14623" s="53"/>
      <c r="D14623" s="53" t="s">
        <v>33872</v>
      </c>
    </row>
    <row r="14624" spans="1:4" ht="15" x14ac:dyDescent="0.25">
      <c r="A14624" s="53" t="s">
        <v>19042</v>
      </c>
      <c r="B14624" s="53">
        <v>30</v>
      </c>
      <c r="C14624" s="53"/>
      <c r="D14624" s="53" t="s">
        <v>33872</v>
      </c>
    </row>
    <row r="14625" spans="1:4" ht="15" x14ac:dyDescent="0.25">
      <c r="A14625" s="53" t="s">
        <v>19043</v>
      </c>
      <c r="B14625" s="53">
        <v>15</v>
      </c>
      <c r="C14625" s="53"/>
      <c r="D14625" s="53" t="s">
        <v>33872</v>
      </c>
    </row>
    <row r="14626" spans="1:4" ht="15" x14ac:dyDescent="0.25">
      <c r="A14626" s="53" t="s">
        <v>19044</v>
      </c>
      <c r="B14626" s="53">
        <v>30</v>
      </c>
      <c r="C14626" s="53"/>
      <c r="D14626" s="53" t="s">
        <v>33872</v>
      </c>
    </row>
    <row r="14627" spans="1:4" ht="15" x14ac:dyDescent="0.25">
      <c r="A14627" s="53" t="s">
        <v>19045</v>
      </c>
      <c r="B14627" s="53">
        <v>30</v>
      </c>
      <c r="C14627" s="53"/>
      <c r="D14627" s="53" t="s">
        <v>33872</v>
      </c>
    </row>
    <row r="14628" spans="1:4" ht="15" x14ac:dyDescent="0.25">
      <c r="A14628" s="53" t="s">
        <v>19046</v>
      </c>
      <c r="B14628" s="53">
        <v>15</v>
      </c>
      <c r="C14628" s="53" t="s">
        <v>33536</v>
      </c>
      <c r="D14628" s="53" t="s">
        <v>33872</v>
      </c>
    </row>
    <row r="14629" spans="1:4" ht="15" x14ac:dyDescent="0.25">
      <c r="A14629" s="53" t="s">
        <v>19047</v>
      </c>
      <c r="B14629" s="53">
        <v>30</v>
      </c>
      <c r="C14629" s="53"/>
      <c r="D14629" s="53" t="s">
        <v>33872</v>
      </c>
    </row>
    <row r="14630" spans="1:4" ht="15" x14ac:dyDescent="0.25">
      <c r="A14630" s="53" t="s">
        <v>19048</v>
      </c>
      <c r="B14630" s="53">
        <v>15</v>
      </c>
      <c r="C14630" s="53"/>
      <c r="D14630" s="53" t="s">
        <v>33872</v>
      </c>
    </row>
    <row r="14631" spans="1:4" ht="15" x14ac:dyDescent="0.25">
      <c r="A14631" s="53" t="s">
        <v>19049</v>
      </c>
      <c r="B14631" s="53">
        <v>30</v>
      </c>
      <c r="C14631" s="53"/>
      <c r="D14631" s="53" t="s">
        <v>33872</v>
      </c>
    </row>
    <row r="14632" spans="1:4" ht="15" x14ac:dyDescent="0.25">
      <c r="A14632" s="53" t="s">
        <v>19050</v>
      </c>
      <c r="B14632" s="53">
        <v>15</v>
      </c>
      <c r="C14632" s="53" t="s">
        <v>33536</v>
      </c>
      <c r="D14632" s="53" t="s">
        <v>33872</v>
      </c>
    </row>
    <row r="14633" spans="1:4" ht="15" x14ac:dyDescent="0.25">
      <c r="A14633" s="53" t="s">
        <v>19051</v>
      </c>
      <c r="B14633" s="53">
        <v>15</v>
      </c>
      <c r="C14633" s="53" t="s">
        <v>33536</v>
      </c>
      <c r="D14633" s="53" t="s">
        <v>33872</v>
      </c>
    </row>
    <row r="14634" spans="1:4" ht="15" x14ac:dyDescent="0.25">
      <c r="A14634" s="53" t="s">
        <v>19052</v>
      </c>
      <c r="B14634" s="53">
        <v>15</v>
      </c>
      <c r="C14634" s="53" t="s">
        <v>33536</v>
      </c>
      <c r="D14634" s="53" t="s">
        <v>33872</v>
      </c>
    </row>
    <row r="14635" spans="1:4" ht="15" x14ac:dyDescent="0.25">
      <c r="A14635" s="53" t="s">
        <v>19053</v>
      </c>
      <c r="B14635" s="53">
        <v>15</v>
      </c>
      <c r="C14635" s="53" t="s">
        <v>33536</v>
      </c>
      <c r="D14635" s="53" t="s">
        <v>33872</v>
      </c>
    </row>
    <row r="14636" spans="1:4" ht="15" x14ac:dyDescent="0.25">
      <c r="A14636" s="53" t="s">
        <v>19054</v>
      </c>
      <c r="B14636" s="53">
        <v>15</v>
      </c>
      <c r="C14636" s="53" t="s">
        <v>33536</v>
      </c>
      <c r="D14636" s="53" t="s">
        <v>33872</v>
      </c>
    </row>
    <row r="14637" spans="1:4" ht="15" x14ac:dyDescent="0.25">
      <c r="A14637" s="53" t="s">
        <v>19055</v>
      </c>
      <c r="B14637" s="53">
        <v>15</v>
      </c>
      <c r="C14637" s="53" t="s">
        <v>33536</v>
      </c>
      <c r="D14637" s="53" t="s">
        <v>33872</v>
      </c>
    </row>
    <row r="14638" spans="1:4" ht="15" x14ac:dyDescent="0.25">
      <c r="A14638" s="53" t="s">
        <v>19056</v>
      </c>
      <c r="B14638" s="53">
        <v>30</v>
      </c>
      <c r="C14638" s="53" t="s">
        <v>33536</v>
      </c>
      <c r="D14638" s="53" t="s">
        <v>33872</v>
      </c>
    </row>
    <row r="14639" spans="1:4" ht="15" x14ac:dyDescent="0.25">
      <c r="A14639" s="53" t="s">
        <v>19057</v>
      </c>
      <c r="B14639" s="53">
        <v>30</v>
      </c>
      <c r="C14639" s="53" t="s">
        <v>33536</v>
      </c>
      <c r="D14639" s="53" t="s">
        <v>33872</v>
      </c>
    </row>
    <row r="14640" spans="1:4" ht="15" x14ac:dyDescent="0.25">
      <c r="A14640" s="53" t="s">
        <v>19058</v>
      </c>
      <c r="B14640" s="53">
        <v>30</v>
      </c>
      <c r="C14640" s="53" t="s">
        <v>33536</v>
      </c>
      <c r="D14640" s="53" t="s">
        <v>33872</v>
      </c>
    </row>
    <row r="14641" spans="1:4" ht="15" x14ac:dyDescent="0.25">
      <c r="A14641" s="53" t="s">
        <v>19059</v>
      </c>
      <c r="B14641" s="53">
        <v>15</v>
      </c>
      <c r="C14641" s="53" t="s">
        <v>33536</v>
      </c>
      <c r="D14641" s="53" t="s">
        <v>33873</v>
      </c>
    </row>
    <row r="14642" spans="1:4" ht="15" x14ac:dyDescent="0.25">
      <c r="A14642" s="53" t="s">
        <v>19060</v>
      </c>
      <c r="B14642" s="53">
        <v>15</v>
      </c>
      <c r="C14642" s="53" t="s">
        <v>33536</v>
      </c>
      <c r="D14642" s="53" t="s">
        <v>33873</v>
      </c>
    </row>
    <row r="14643" spans="1:4" ht="15" x14ac:dyDescent="0.25">
      <c r="A14643" s="53" t="s">
        <v>19061</v>
      </c>
      <c r="B14643" s="53">
        <v>15</v>
      </c>
      <c r="C14643" s="53" t="s">
        <v>33536</v>
      </c>
      <c r="D14643" s="53" t="s">
        <v>33872</v>
      </c>
    </row>
    <row r="14644" spans="1:4" ht="15" x14ac:dyDescent="0.25">
      <c r="A14644" s="53" t="s">
        <v>19062</v>
      </c>
      <c r="B14644" s="53">
        <v>15</v>
      </c>
      <c r="C14644" s="53" t="s">
        <v>33558</v>
      </c>
      <c r="D14644" s="53" t="s">
        <v>33872</v>
      </c>
    </row>
    <row r="14645" spans="1:4" ht="15" x14ac:dyDescent="0.25">
      <c r="A14645" s="53" t="s">
        <v>19063</v>
      </c>
      <c r="B14645" s="53">
        <v>15</v>
      </c>
      <c r="C14645" s="53" t="s">
        <v>33536</v>
      </c>
      <c r="D14645" s="53" t="s">
        <v>33873</v>
      </c>
    </row>
    <row r="14646" spans="1:4" ht="15" x14ac:dyDescent="0.25">
      <c r="A14646" s="53" t="s">
        <v>19064</v>
      </c>
      <c r="B14646" s="53">
        <v>15</v>
      </c>
      <c r="C14646" s="53" t="s">
        <v>33536</v>
      </c>
      <c r="D14646" s="53" t="s">
        <v>33873</v>
      </c>
    </row>
    <row r="14647" spans="1:4" ht="15" x14ac:dyDescent="0.25">
      <c r="A14647" s="53" t="s">
        <v>19065</v>
      </c>
      <c r="B14647" s="53">
        <v>15</v>
      </c>
      <c r="C14647" s="53" t="s">
        <v>33536</v>
      </c>
      <c r="D14647" s="53" t="s">
        <v>33872</v>
      </c>
    </row>
    <row r="14648" spans="1:4" ht="15" x14ac:dyDescent="0.25">
      <c r="A14648" s="53" t="s">
        <v>19066</v>
      </c>
      <c r="B14648" s="53">
        <v>15</v>
      </c>
      <c r="C14648" s="53" t="s">
        <v>33538</v>
      </c>
      <c r="D14648" s="53" t="s">
        <v>33872</v>
      </c>
    </row>
    <row r="14649" spans="1:4" ht="15" x14ac:dyDescent="0.25">
      <c r="A14649" s="53" t="s">
        <v>19067</v>
      </c>
      <c r="B14649" s="53">
        <v>15</v>
      </c>
      <c r="C14649" s="53" t="s">
        <v>33536</v>
      </c>
      <c r="D14649" s="53" t="s">
        <v>33872</v>
      </c>
    </row>
    <row r="14650" spans="1:4" ht="15" x14ac:dyDescent="0.25">
      <c r="A14650" s="53" t="s">
        <v>19068</v>
      </c>
      <c r="B14650" s="53">
        <v>15</v>
      </c>
      <c r="C14650" s="53" t="s">
        <v>33558</v>
      </c>
      <c r="D14650" s="53" t="s">
        <v>33873</v>
      </c>
    </row>
    <row r="14651" spans="1:4" ht="15" x14ac:dyDescent="0.25">
      <c r="A14651" s="53" t="s">
        <v>19069</v>
      </c>
      <c r="B14651" s="53">
        <v>15</v>
      </c>
      <c r="C14651" s="53" t="s">
        <v>33536</v>
      </c>
      <c r="D14651" s="53" t="s">
        <v>33873</v>
      </c>
    </row>
    <row r="14652" spans="1:4" ht="15" x14ac:dyDescent="0.25">
      <c r="A14652" s="53" t="s">
        <v>19070</v>
      </c>
      <c r="B14652" s="53">
        <v>15</v>
      </c>
      <c r="C14652" s="53" t="s">
        <v>33536</v>
      </c>
      <c r="D14652" s="53" t="s">
        <v>33873</v>
      </c>
    </row>
    <row r="14653" spans="1:4" ht="15" x14ac:dyDescent="0.25">
      <c r="A14653" s="53" t="s">
        <v>19071</v>
      </c>
      <c r="B14653" s="53">
        <v>15</v>
      </c>
      <c r="C14653" s="53" t="s">
        <v>33538</v>
      </c>
      <c r="D14653" s="53" t="s">
        <v>33872</v>
      </c>
    </row>
    <row r="14654" spans="1:4" ht="15" x14ac:dyDescent="0.25">
      <c r="A14654" s="53" t="s">
        <v>19072</v>
      </c>
      <c r="B14654" s="53">
        <v>15</v>
      </c>
      <c r="C14654" s="53" t="s">
        <v>33558</v>
      </c>
      <c r="D14654" s="53" t="s">
        <v>33872</v>
      </c>
    </row>
    <row r="14655" spans="1:4" ht="15" x14ac:dyDescent="0.25">
      <c r="A14655" s="53" t="s">
        <v>19073</v>
      </c>
      <c r="B14655" s="53">
        <v>15</v>
      </c>
      <c r="C14655" s="53" t="s">
        <v>33536</v>
      </c>
      <c r="D14655" s="53" t="s">
        <v>33873</v>
      </c>
    </row>
    <row r="14656" spans="1:4" ht="15" x14ac:dyDescent="0.25">
      <c r="A14656" s="53" t="s">
        <v>19074</v>
      </c>
      <c r="B14656" s="53">
        <v>15</v>
      </c>
      <c r="C14656" s="53" t="s">
        <v>33536</v>
      </c>
      <c r="D14656" s="53" t="s">
        <v>33872</v>
      </c>
    </row>
    <row r="14657" spans="1:4" ht="15" x14ac:dyDescent="0.25">
      <c r="A14657" s="53" t="s">
        <v>19075</v>
      </c>
      <c r="B14657" s="53">
        <v>15</v>
      </c>
      <c r="C14657" s="53" t="s">
        <v>33536</v>
      </c>
      <c r="D14657" s="53" t="s">
        <v>33873</v>
      </c>
    </row>
    <row r="14658" spans="1:4" ht="15" x14ac:dyDescent="0.25">
      <c r="A14658" s="53" t="s">
        <v>19076</v>
      </c>
      <c r="B14658" s="53">
        <v>15</v>
      </c>
      <c r="C14658" s="53" t="s">
        <v>33536</v>
      </c>
      <c r="D14658" s="53" t="s">
        <v>33873</v>
      </c>
    </row>
    <row r="14659" spans="1:4" ht="15" x14ac:dyDescent="0.25">
      <c r="A14659" s="53" t="s">
        <v>19077</v>
      </c>
      <c r="B14659" s="53">
        <v>15</v>
      </c>
      <c r="C14659" s="53" t="s">
        <v>33536</v>
      </c>
      <c r="D14659" s="53" t="s">
        <v>33873</v>
      </c>
    </row>
    <row r="14660" spans="1:4" ht="15" x14ac:dyDescent="0.25">
      <c r="A14660" s="53" t="s">
        <v>19078</v>
      </c>
      <c r="B14660" s="53">
        <v>15</v>
      </c>
      <c r="C14660" s="53" t="s">
        <v>33536</v>
      </c>
      <c r="D14660" s="53" t="s">
        <v>33872</v>
      </c>
    </row>
    <row r="14661" spans="1:4" ht="15" x14ac:dyDescent="0.25">
      <c r="A14661" s="53" t="s">
        <v>19079</v>
      </c>
      <c r="B14661" s="53">
        <v>15</v>
      </c>
      <c r="C14661" s="53" t="s">
        <v>33536</v>
      </c>
      <c r="D14661" s="53" t="s">
        <v>33873</v>
      </c>
    </row>
    <row r="14662" spans="1:4" ht="15" x14ac:dyDescent="0.25">
      <c r="A14662" s="53" t="s">
        <v>19080</v>
      </c>
      <c r="B14662" s="53">
        <v>15</v>
      </c>
      <c r="C14662" s="53" t="s">
        <v>33536</v>
      </c>
      <c r="D14662" s="53" t="s">
        <v>33873</v>
      </c>
    </row>
    <row r="14663" spans="1:4" ht="15" x14ac:dyDescent="0.25">
      <c r="A14663" s="53" t="s">
        <v>19081</v>
      </c>
      <c r="B14663" s="53">
        <v>15</v>
      </c>
      <c r="C14663" s="53" t="s">
        <v>33536</v>
      </c>
      <c r="D14663" s="53" t="s">
        <v>33873</v>
      </c>
    </row>
    <row r="14664" spans="1:4" ht="15" x14ac:dyDescent="0.25">
      <c r="A14664" s="53" t="s">
        <v>19082</v>
      </c>
      <c r="B14664" s="53">
        <v>15</v>
      </c>
      <c r="C14664" s="53" t="s">
        <v>33536</v>
      </c>
      <c r="D14664" s="53" t="s">
        <v>33873</v>
      </c>
    </row>
    <row r="14665" spans="1:4" ht="15" x14ac:dyDescent="0.25">
      <c r="A14665" s="53" t="s">
        <v>33189</v>
      </c>
      <c r="B14665" s="53">
        <v>30</v>
      </c>
      <c r="C14665" s="53" t="s">
        <v>33536</v>
      </c>
      <c r="D14665" s="53" t="s">
        <v>33873</v>
      </c>
    </row>
    <row r="14666" spans="1:4" ht="15" x14ac:dyDescent="0.25">
      <c r="A14666" s="53" t="s">
        <v>33190</v>
      </c>
      <c r="B14666" s="53">
        <v>15</v>
      </c>
      <c r="C14666" s="53" t="s">
        <v>33536</v>
      </c>
      <c r="D14666" s="53" t="s">
        <v>33873</v>
      </c>
    </row>
    <row r="14667" spans="1:4" ht="15" x14ac:dyDescent="0.25">
      <c r="A14667" s="53" t="s">
        <v>33698</v>
      </c>
      <c r="B14667" s="53">
        <v>15</v>
      </c>
      <c r="C14667" s="53" t="s">
        <v>33536</v>
      </c>
      <c r="D14667" s="53" t="s">
        <v>33873</v>
      </c>
    </row>
    <row r="14668" spans="1:4" ht="15" x14ac:dyDescent="0.25">
      <c r="A14668" s="53" t="s">
        <v>19083</v>
      </c>
      <c r="B14668" s="53">
        <v>20</v>
      </c>
      <c r="C14668" s="53"/>
      <c r="D14668" s="53" t="s">
        <v>33872</v>
      </c>
    </row>
    <row r="14669" spans="1:4" ht="15" x14ac:dyDescent="0.25">
      <c r="A14669" s="53" t="s">
        <v>19084</v>
      </c>
      <c r="B14669" s="53">
        <v>20</v>
      </c>
      <c r="C14669" s="53"/>
      <c r="D14669" s="53" t="s">
        <v>33872</v>
      </c>
    </row>
    <row r="14670" spans="1:4" ht="15" x14ac:dyDescent="0.25">
      <c r="A14670" s="53" t="s">
        <v>19085</v>
      </c>
      <c r="B14670" s="53">
        <v>20</v>
      </c>
      <c r="C14670" s="53" t="s">
        <v>33536</v>
      </c>
      <c r="D14670" s="53" t="s">
        <v>33872</v>
      </c>
    </row>
    <row r="14671" spans="1:4" ht="15" x14ac:dyDescent="0.25">
      <c r="A14671" s="53" t="s">
        <v>19086</v>
      </c>
      <c r="B14671" s="53">
        <v>15</v>
      </c>
      <c r="C14671" s="53" t="s">
        <v>33536</v>
      </c>
      <c r="D14671" s="53" t="s">
        <v>33872</v>
      </c>
    </row>
    <row r="14672" spans="1:4" ht="15" x14ac:dyDescent="0.25">
      <c r="A14672" s="53" t="s">
        <v>19087</v>
      </c>
      <c r="B14672" s="53">
        <v>15</v>
      </c>
      <c r="C14672" s="53" t="s">
        <v>33536</v>
      </c>
      <c r="D14672" s="53" t="s">
        <v>33872</v>
      </c>
    </row>
    <row r="14673" spans="1:4" ht="15" x14ac:dyDescent="0.25">
      <c r="A14673" s="53" t="s">
        <v>19088</v>
      </c>
      <c r="B14673" s="53">
        <v>15</v>
      </c>
      <c r="C14673" s="53" t="s">
        <v>33536</v>
      </c>
      <c r="D14673" s="53" t="s">
        <v>33872</v>
      </c>
    </row>
    <row r="14674" spans="1:4" ht="15" x14ac:dyDescent="0.25">
      <c r="A14674" s="53" t="s">
        <v>19089</v>
      </c>
      <c r="B14674" s="53">
        <v>30</v>
      </c>
      <c r="C14674" s="53" t="s">
        <v>33536</v>
      </c>
      <c r="D14674" s="53" t="s">
        <v>33872</v>
      </c>
    </row>
    <row r="14675" spans="1:4" ht="15" x14ac:dyDescent="0.25">
      <c r="A14675" s="53" t="s">
        <v>19090</v>
      </c>
      <c r="B14675" s="53">
        <v>0</v>
      </c>
      <c r="C14675" s="53" t="s">
        <v>33537</v>
      </c>
      <c r="D14675" s="53" t="s">
        <v>33873</v>
      </c>
    </row>
    <row r="14676" spans="1:4" ht="15" x14ac:dyDescent="0.25">
      <c r="A14676" s="53" t="s">
        <v>19091</v>
      </c>
      <c r="B14676" s="53">
        <v>0</v>
      </c>
      <c r="C14676" s="53" t="s">
        <v>33537</v>
      </c>
      <c r="D14676" s="53" t="s">
        <v>33873</v>
      </c>
    </row>
    <row r="14677" spans="1:4" ht="15" x14ac:dyDescent="0.25">
      <c r="A14677" s="53" t="s">
        <v>19092</v>
      </c>
      <c r="B14677" s="53">
        <v>0</v>
      </c>
      <c r="C14677" s="53" t="s">
        <v>33537</v>
      </c>
      <c r="D14677" s="53" t="s">
        <v>33873</v>
      </c>
    </row>
    <row r="14678" spans="1:4" ht="15" x14ac:dyDescent="0.25">
      <c r="A14678" s="53" t="s">
        <v>19093</v>
      </c>
      <c r="B14678" s="53">
        <v>0</v>
      </c>
      <c r="C14678" s="53" t="s">
        <v>33537</v>
      </c>
      <c r="D14678" s="53" t="s">
        <v>33872</v>
      </c>
    </row>
    <row r="14679" spans="1:4" ht="15" x14ac:dyDescent="0.25">
      <c r="A14679" s="53" t="s">
        <v>19094</v>
      </c>
      <c r="B14679" s="53">
        <v>0</v>
      </c>
      <c r="C14679" s="53" t="s">
        <v>33537</v>
      </c>
      <c r="D14679" s="53" t="s">
        <v>33873</v>
      </c>
    </row>
    <row r="14680" spans="1:4" ht="15" x14ac:dyDescent="0.25">
      <c r="A14680" s="53" t="s">
        <v>19095</v>
      </c>
      <c r="B14680" s="53">
        <v>120</v>
      </c>
      <c r="C14680" s="53" t="s">
        <v>33549</v>
      </c>
      <c r="D14680" s="53" t="s">
        <v>33873</v>
      </c>
    </row>
    <row r="14681" spans="1:4" ht="15" x14ac:dyDescent="0.25">
      <c r="A14681" s="53" t="s">
        <v>19096</v>
      </c>
      <c r="B14681" s="53">
        <v>20</v>
      </c>
      <c r="C14681" s="53" t="s">
        <v>33536</v>
      </c>
      <c r="D14681" s="53" t="s">
        <v>33872</v>
      </c>
    </row>
    <row r="14682" spans="1:4" ht="15" x14ac:dyDescent="0.25">
      <c r="A14682" s="53" t="s">
        <v>19097</v>
      </c>
      <c r="B14682" s="53">
        <v>20</v>
      </c>
      <c r="C14682" s="53" t="s">
        <v>33536</v>
      </c>
      <c r="D14682" s="53" t="s">
        <v>33872</v>
      </c>
    </row>
    <row r="14683" spans="1:4" ht="15" x14ac:dyDescent="0.25">
      <c r="A14683" s="53" t="s">
        <v>19098</v>
      </c>
      <c r="B14683" s="53">
        <v>20</v>
      </c>
      <c r="C14683" s="53" t="s">
        <v>33536</v>
      </c>
      <c r="D14683" s="53" t="s">
        <v>33872</v>
      </c>
    </row>
    <row r="14684" spans="1:4" ht="15" x14ac:dyDescent="0.25">
      <c r="A14684" s="53" t="s">
        <v>19099</v>
      </c>
      <c r="B14684" s="53">
        <v>20</v>
      </c>
      <c r="C14684" s="53" t="s">
        <v>33536</v>
      </c>
      <c r="D14684" s="53" t="s">
        <v>33872</v>
      </c>
    </row>
    <row r="14685" spans="1:4" ht="15" x14ac:dyDescent="0.25">
      <c r="A14685" s="53" t="s">
        <v>19100</v>
      </c>
      <c r="B14685" s="53">
        <v>20</v>
      </c>
      <c r="C14685" s="53" t="s">
        <v>33536</v>
      </c>
      <c r="D14685" s="53" t="s">
        <v>33872</v>
      </c>
    </row>
    <row r="14686" spans="1:4" ht="15" x14ac:dyDescent="0.25">
      <c r="A14686" s="53" t="s">
        <v>19101</v>
      </c>
      <c r="B14686" s="53">
        <v>40</v>
      </c>
      <c r="C14686" s="53" t="s">
        <v>33536</v>
      </c>
      <c r="D14686" s="53" t="s">
        <v>33872</v>
      </c>
    </row>
    <row r="14687" spans="1:4" ht="15" x14ac:dyDescent="0.25">
      <c r="A14687" s="53" t="s">
        <v>19102</v>
      </c>
      <c r="B14687" s="53">
        <v>20</v>
      </c>
      <c r="C14687" s="53" t="s">
        <v>33536</v>
      </c>
      <c r="D14687" s="53" t="s">
        <v>33872</v>
      </c>
    </row>
    <row r="14688" spans="1:4" ht="15" x14ac:dyDescent="0.25">
      <c r="A14688" s="53" t="s">
        <v>19103</v>
      </c>
      <c r="B14688" s="53">
        <v>10</v>
      </c>
      <c r="C14688" s="53" t="s">
        <v>33536</v>
      </c>
      <c r="D14688" s="53" t="s">
        <v>33872</v>
      </c>
    </row>
    <row r="14689" spans="1:4" ht="15" x14ac:dyDescent="0.25">
      <c r="A14689" s="53" t="s">
        <v>19104</v>
      </c>
      <c r="B14689" s="53">
        <v>30</v>
      </c>
      <c r="C14689" s="53" t="s">
        <v>33536</v>
      </c>
      <c r="D14689" s="53" t="s">
        <v>33872</v>
      </c>
    </row>
    <row r="14690" spans="1:4" ht="15" x14ac:dyDescent="0.25">
      <c r="A14690" s="53" t="s">
        <v>19105</v>
      </c>
      <c r="B14690" s="53">
        <v>20</v>
      </c>
      <c r="C14690" s="53" t="s">
        <v>33536</v>
      </c>
      <c r="D14690" s="53" t="s">
        <v>33872</v>
      </c>
    </row>
    <row r="14691" spans="1:4" ht="15" x14ac:dyDescent="0.25">
      <c r="A14691" s="53" t="s">
        <v>19106</v>
      </c>
      <c r="B14691" s="53">
        <v>20</v>
      </c>
      <c r="C14691" s="53" t="s">
        <v>33536</v>
      </c>
      <c r="D14691" s="53" t="s">
        <v>33872</v>
      </c>
    </row>
    <row r="14692" spans="1:4" ht="15" x14ac:dyDescent="0.25">
      <c r="A14692" s="53" t="s">
        <v>19107</v>
      </c>
      <c r="B14692" s="53">
        <v>20</v>
      </c>
      <c r="C14692" s="53" t="s">
        <v>33536</v>
      </c>
      <c r="D14692" s="53" t="s">
        <v>33872</v>
      </c>
    </row>
    <row r="14693" spans="1:4" ht="15" x14ac:dyDescent="0.25">
      <c r="A14693" s="53" t="s">
        <v>19108</v>
      </c>
      <c r="B14693" s="53">
        <v>20</v>
      </c>
      <c r="C14693" s="53" t="s">
        <v>33536</v>
      </c>
      <c r="D14693" s="53" t="s">
        <v>33872</v>
      </c>
    </row>
    <row r="14694" spans="1:4" ht="15" x14ac:dyDescent="0.25">
      <c r="A14694" s="53" t="s">
        <v>19109</v>
      </c>
      <c r="B14694" s="53">
        <v>20</v>
      </c>
      <c r="C14694" s="53" t="s">
        <v>33536</v>
      </c>
      <c r="D14694" s="53" t="s">
        <v>33872</v>
      </c>
    </row>
    <row r="14695" spans="1:4" ht="15" x14ac:dyDescent="0.25">
      <c r="A14695" s="53" t="s">
        <v>19110</v>
      </c>
      <c r="B14695" s="53">
        <v>20</v>
      </c>
      <c r="C14695" s="53" t="s">
        <v>33536</v>
      </c>
      <c r="D14695" s="53" t="s">
        <v>33872</v>
      </c>
    </row>
    <row r="14696" spans="1:4" ht="15" x14ac:dyDescent="0.25">
      <c r="A14696" s="53" t="s">
        <v>19111</v>
      </c>
      <c r="B14696" s="53">
        <v>20</v>
      </c>
      <c r="C14696" s="53" t="s">
        <v>33536</v>
      </c>
      <c r="D14696" s="53" t="s">
        <v>33872</v>
      </c>
    </row>
    <row r="14697" spans="1:4" ht="15" x14ac:dyDescent="0.25">
      <c r="A14697" s="53" t="s">
        <v>19112</v>
      </c>
      <c r="B14697" s="53">
        <v>20</v>
      </c>
      <c r="C14697" s="53" t="s">
        <v>33536</v>
      </c>
      <c r="D14697" s="53" t="s">
        <v>33872</v>
      </c>
    </row>
    <row r="14698" spans="1:4" ht="15" x14ac:dyDescent="0.25">
      <c r="A14698" s="53" t="s">
        <v>19113</v>
      </c>
      <c r="B14698" s="53">
        <v>20</v>
      </c>
      <c r="C14698" s="53" t="s">
        <v>33536</v>
      </c>
      <c r="D14698" s="53" t="s">
        <v>33872</v>
      </c>
    </row>
    <row r="14699" spans="1:4" ht="15" x14ac:dyDescent="0.25">
      <c r="A14699" s="53" t="s">
        <v>19114</v>
      </c>
      <c r="B14699" s="53">
        <v>20</v>
      </c>
      <c r="C14699" s="53" t="s">
        <v>33536</v>
      </c>
      <c r="D14699" s="53" t="s">
        <v>33872</v>
      </c>
    </row>
    <row r="14700" spans="1:4" ht="15" x14ac:dyDescent="0.25">
      <c r="A14700" s="53" t="s">
        <v>19115</v>
      </c>
      <c r="B14700" s="53">
        <v>20</v>
      </c>
      <c r="C14700" s="53" t="s">
        <v>33536</v>
      </c>
      <c r="D14700" s="53" t="s">
        <v>33872</v>
      </c>
    </row>
    <row r="14701" spans="1:4" ht="15" x14ac:dyDescent="0.25">
      <c r="A14701" s="53" t="s">
        <v>19116</v>
      </c>
      <c r="B14701" s="53">
        <v>20</v>
      </c>
      <c r="C14701" s="53" t="s">
        <v>33536</v>
      </c>
      <c r="D14701" s="53" t="s">
        <v>33872</v>
      </c>
    </row>
    <row r="14702" spans="1:4" ht="15" x14ac:dyDescent="0.25">
      <c r="A14702" s="53" t="s">
        <v>19117</v>
      </c>
      <c r="B14702" s="53">
        <v>20</v>
      </c>
      <c r="C14702" s="53" t="s">
        <v>33536</v>
      </c>
      <c r="D14702" s="53" t="s">
        <v>33872</v>
      </c>
    </row>
    <row r="14703" spans="1:4" ht="15" x14ac:dyDescent="0.25">
      <c r="A14703" s="53" t="s">
        <v>19118</v>
      </c>
      <c r="B14703" s="53">
        <v>20</v>
      </c>
      <c r="C14703" s="53" t="s">
        <v>33536</v>
      </c>
      <c r="D14703" s="53" t="s">
        <v>33872</v>
      </c>
    </row>
    <row r="14704" spans="1:4" ht="15" x14ac:dyDescent="0.25">
      <c r="A14704" s="53" t="s">
        <v>19119</v>
      </c>
      <c r="B14704" s="53">
        <v>15</v>
      </c>
      <c r="C14704" s="53" t="s">
        <v>33536</v>
      </c>
      <c r="D14704" s="53" t="s">
        <v>33872</v>
      </c>
    </row>
    <row r="14705" spans="1:4" ht="15" x14ac:dyDescent="0.25">
      <c r="A14705" s="53" t="s">
        <v>19120</v>
      </c>
      <c r="B14705" s="53">
        <v>20</v>
      </c>
      <c r="C14705" s="53" t="s">
        <v>33536</v>
      </c>
      <c r="D14705" s="53" t="s">
        <v>33872</v>
      </c>
    </row>
    <row r="14706" spans="1:4" ht="15" x14ac:dyDescent="0.25">
      <c r="A14706" s="53" t="s">
        <v>19121</v>
      </c>
      <c r="B14706" s="53">
        <v>20</v>
      </c>
      <c r="C14706" s="53" t="s">
        <v>33536</v>
      </c>
      <c r="D14706" s="53" t="s">
        <v>33872</v>
      </c>
    </row>
    <row r="14707" spans="1:4" ht="15" x14ac:dyDescent="0.25">
      <c r="A14707" s="53" t="s">
        <v>19122</v>
      </c>
      <c r="B14707" s="53">
        <v>20</v>
      </c>
      <c r="C14707" s="53" t="s">
        <v>33536</v>
      </c>
      <c r="D14707" s="53" t="s">
        <v>33872</v>
      </c>
    </row>
    <row r="14708" spans="1:4" ht="15" x14ac:dyDescent="0.25">
      <c r="A14708" s="53" t="s">
        <v>19123</v>
      </c>
      <c r="B14708" s="53">
        <v>15</v>
      </c>
      <c r="C14708" s="53" t="s">
        <v>33536</v>
      </c>
      <c r="D14708" s="53" t="s">
        <v>33872</v>
      </c>
    </row>
    <row r="14709" spans="1:4" ht="15" x14ac:dyDescent="0.25">
      <c r="A14709" s="53" t="s">
        <v>19124</v>
      </c>
      <c r="B14709" s="53">
        <v>15</v>
      </c>
      <c r="C14709" s="53" t="s">
        <v>33536</v>
      </c>
      <c r="D14709" s="53" t="s">
        <v>33872</v>
      </c>
    </row>
    <row r="14710" spans="1:4" ht="15" x14ac:dyDescent="0.25">
      <c r="A14710" s="53" t="s">
        <v>19125</v>
      </c>
      <c r="B14710" s="53">
        <v>15</v>
      </c>
      <c r="C14710" s="53" t="s">
        <v>33536</v>
      </c>
      <c r="D14710" s="53" t="s">
        <v>33872</v>
      </c>
    </row>
    <row r="14711" spans="1:4" ht="15" x14ac:dyDescent="0.25">
      <c r="A14711" s="53" t="s">
        <v>19126</v>
      </c>
      <c r="B14711" s="53">
        <v>20</v>
      </c>
      <c r="C14711" s="53" t="s">
        <v>33536</v>
      </c>
      <c r="D14711" s="53" t="s">
        <v>33872</v>
      </c>
    </row>
    <row r="14712" spans="1:4" ht="15" x14ac:dyDescent="0.25">
      <c r="A14712" s="53" t="s">
        <v>19127</v>
      </c>
      <c r="B14712" s="53">
        <v>15</v>
      </c>
      <c r="C14712" s="53" t="s">
        <v>33536</v>
      </c>
      <c r="D14712" s="53" t="s">
        <v>33872</v>
      </c>
    </row>
    <row r="14713" spans="1:4" ht="15" x14ac:dyDescent="0.25">
      <c r="A14713" s="53" t="s">
        <v>19128</v>
      </c>
      <c r="B14713" s="53">
        <v>20</v>
      </c>
      <c r="C14713" s="53" t="s">
        <v>33536</v>
      </c>
      <c r="D14713" s="53" t="s">
        <v>33872</v>
      </c>
    </row>
    <row r="14714" spans="1:4" ht="15" x14ac:dyDescent="0.25">
      <c r="A14714" s="53" t="s">
        <v>19129</v>
      </c>
      <c r="B14714" s="53">
        <v>20</v>
      </c>
      <c r="C14714" s="53" t="s">
        <v>33536</v>
      </c>
      <c r="D14714" s="53" t="s">
        <v>33872</v>
      </c>
    </row>
    <row r="14715" spans="1:4" ht="15" x14ac:dyDescent="0.25">
      <c r="A14715" s="53" t="s">
        <v>19130</v>
      </c>
      <c r="B14715" s="53">
        <v>20</v>
      </c>
      <c r="C14715" s="53" t="s">
        <v>33536</v>
      </c>
      <c r="D14715" s="53" t="s">
        <v>33872</v>
      </c>
    </row>
    <row r="14716" spans="1:4" ht="15" x14ac:dyDescent="0.25">
      <c r="A14716" s="53" t="s">
        <v>19131</v>
      </c>
      <c r="B14716" s="53">
        <v>20</v>
      </c>
      <c r="C14716" s="53" t="s">
        <v>33536</v>
      </c>
      <c r="D14716" s="53" t="s">
        <v>33872</v>
      </c>
    </row>
    <row r="14717" spans="1:4" ht="15" x14ac:dyDescent="0.25">
      <c r="A14717" s="53" t="s">
        <v>19132</v>
      </c>
      <c r="B14717" s="53">
        <v>20</v>
      </c>
      <c r="C14717" s="53" t="s">
        <v>33536</v>
      </c>
      <c r="D14717" s="53" t="s">
        <v>33872</v>
      </c>
    </row>
    <row r="14718" spans="1:4" ht="15" x14ac:dyDescent="0.25">
      <c r="A14718" s="53" t="s">
        <v>19133</v>
      </c>
      <c r="B14718" s="53">
        <v>20</v>
      </c>
      <c r="C14718" s="53" t="s">
        <v>33536</v>
      </c>
      <c r="D14718" s="53" t="s">
        <v>33872</v>
      </c>
    </row>
    <row r="14719" spans="1:4" ht="15" x14ac:dyDescent="0.25">
      <c r="A14719" s="53" t="s">
        <v>19134</v>
      </c>
      <c r="B14719" s="53">
        <v>0</v>
      </c>
      <c r="C14719" s="53" t="s">
        <v>33536</v>
      </c>
      <c r="D14719" s="53" t="s">
        <v>33872</v>
      </c>
    </row>
    <row r="14720" spans="1:4" ht="15" x14ac:dyDescent="0.25">
      <c r="A14720" s="53" t="s">
        <v>19135</v>
      </c>
      <c r="B14720" s="53">
        <v>20</v>
      </c>
      <c r="C14720" s="53" t="s">
        <v>33536</v>
      </c>
      <c r="D14720" s="53" t="s">
        <v>33872</v>
      </c>
    </row>
    <row r="14721" spans="1:4" ht="15" x14ac:dyDescent="0.25">
      <c r="A14721" s="53" t="s">
        <v>19136</v>
      </c>
      <c r="B14721" s="53">
        <v>15</v>
      </c>
      <c r="C14721" s="53" t="s">
        <v>33536</v>
      </c>
      <c r="D14721" s="53" t="s">
        <v>33872</v>
      </c>
    </row>
    <row r="14722" spans="1:4" ht="15" x14ac:dyDescent="0.25">
      <c r="A14722" s="53" t="s">
        <v>19137</v>
      </c>
      <c r="B14722" s="53">
        <v>15</v>
      </c>
      <c r="C14722" s="53" t="s">
        <v>33536</v>
      </c>
      <c r="D14722" s="53" t="s">
        <v>33873</v>
      </c>
    </row>
    <row r="14723" spans="1:4" ht="15" x14ac:dyDescent="0.25">
      <c r="A14723" s="53" t="s">
        <v>19138</v>
      </c>
      <c r="B14723" s="53">
        <v>20</v>
      </c>
      <c r="C14723" s="53" t="s">
        <v>33536</v>
      </c>
      <c r="D14723" s="53" t="s">
        <v>33872</v>
      </c>
    </row>
    <row r="14724" spans="1:4" ht="15" x14ac:dyDescent="0.25">
      <c r="A14724" s="53" t="s">
        <v>19139</v>
      </c>
      <c r="B14724" s="53">
        <v>15</v>
      </c>
      <c r="C14724" s="53" t="s">
        <v>33536</v>
      </c>
      <c r="D14724" s="53" t="s">
        <v>33872</v>
      </c>
    </row>
    <row r="14725" spans="1:4" ht="15" x14ac:dyDescent="0.25">
      <c r="A14725" s="53" t="s">
        <v>19140</v>
      </c>
      <c r="B14725" s="53">
        <v>20</v>
      </c>
      <c r="C14725" s="53" t="s">
        <v>33536</v>
      </c>
      <c r="D14725" s="53" t="s">
        <v>33872</v>
      </c>
    </row>
    <row r="14726" spans="1:4" ht="15" x14ac:dyDescent="0.25">
      <c r="A14726" s="53" t="s">
        <v>19141</v>
      </c>
      <c r="B14726" s="53">
        <v>15</v>
      </c>
      <c r="C14726" s="53" t="s">
        <v>33536</v>
      </c>
      <c r="D14726" s="53" t="s">
        <v>33872</v>
      </c>
    </row>
    <row r="14727" spans="1:4" ht="15" x14ac:dyDescent="0.25">
      <c r="A14727" s="53" t="s">
        <v>19142</v>
      </c>
      <c r="B14727" s="53">
        <v>20</v>
      </c>
      <c r="C14727" s="53" t="s">
        <v>33536</v>
      </c>
      <c r="D14727" s="53" t="s">
        <v>33872</v>
      </c>
    </row>
    <row r="14728" spans="1:4" ht="15" x14ac:dyDescent="0.25">
      <c r="A14728" s="53" t="s">
        <v>19143</v>
      </c>
      <c r="B14728" s="53">
        <v>15</v>
      </c>
      <c r="C14728" s="53" t="s">
        <v>33536</v>
      </c>
      <c r="D14728" s="53" t="s">
        <v>33872</v>
      </c>
    </row>
    <row r="14729" spans="1:4" ht="15" x14ac:dyDescent="0.25">
      <c r="A14729" s="53" t="s">
        <v>19144</v>
      </c>
      <c r="B14729" s="53">
        <v>20</v>
      </c>
      <c r="C14729" s="53" t="s">
        <v>33536</v>
      </c>
      <c r="D14729" s="53" t="s">
        <v>33872</v>
      </c>
    </row>
    <row r="14730" spans="1:4" ht="15" x14ac:dyDescent="0.25">
      <c r="A14730" s="53" t="s">
        <v>19145</v>
      </c>
      <c r="B14730" s="53">
        <v>15</v>
      </c>
      <c r="C14730" s="53" t="s">
        <v>33536</v>
      </c>
      <c r="D14730" s="53" t="s">
        <v>33872</v>
      </c>
    </row>
    <row r="14731" spans="1:4" ht="15" x14ac:dyDescent="0.25">
      <c r="A14731" s="53" t="s">
        <v>19146</v>
      </c>
      <c r="B14731" s="53">
        <v>20</v>
      </c>
      <c r="C14731" s="53" t="s">
        <v>33536</v>
      </c>
      <c r="D14731" s="53" t="s">
        <v>33872</v>
      </c>
    </row>
    <row r="14732" spans="1:4" ht="15" x14ac:dyDescent="0.25">
      <c r="A14732" s="53" t="s">
        <v>19147</v>
      </c>
      <c r="B14732" s="53">
        <v>15</v>
      </c>
      <c r="C14732" s="53" t="s">
        <v>33536</v>
      </c>
      <c r="D14732" s="53" t="s">
        <v>33872</v>
      </c>
    </row>
    <row r="14733" spans="1:4" ht="15" x14ac:dyDescent="0.25">
      <c r="A14733" s="53" t="s">
        <v>19148</v>
      </c>
      <c r="B14733" s="53">
        <v>15</v>
      </c>
      <c r="C14733" s="53" t="s">
        <v>33536</v>
      </c>
      <c r="D14733" s="53" t="s">
        <v>33872</v>
      </c>
    </row>
    <row r="14734" spans="1:4" ht="15" x14ac:dyDescent="0.25">
      <c r="A14734" s="53" t="s">
        <v>19149</v>
      </c>
      <c r="B14734" s="53">
        <v>20</v>
      </c>
      <c r="C14734" s="53" t="s">
        <v>33536</v>
      </c>
      <c r="D14734" s="53" t="s">
        <v>33872</v>
      </c>
    </row>
    <row r="14735" spans="1:4" ht="15" x14ac:dyDescent="0.25">
      <c r="A14735" s="53" t="s">
        <v>19150</v>
      </c>
      <c r="B14735" s="53">
        <v>15</v>
      </c>
      <c r="C14735" s="53" t="s">
        <v>33536</v>
      </c>
      <c r="D14735" s="53" t="s">
        <v>33872</v>
      </c>
    </row>
    <row r="14736" spans="1:4" ht="15" x14ac:dyDescent="0.25">
      <c r="A14736" s="53" t="s">
        <v>19151</v>
      </c>
      <c r="B14736" s="53">
        <v>20</v>
      </c>
      <c r="C14736" s="53" t="s">
        <v>33536</v>
      </c>
      <c r="D14736" s="53" t="s">
        <v>33872</v>
      </c>
    </row>
    <row r="14737" spans="1:4" ht="15" x14ac:dyDescent="0.25">
      <c r="A14737" s="53" t="s">
        <v>19152</v>
      </c>
      <c r="B14737" s="53">
        <v>15</v>
      </c>
      <c r="C14737" s="53" t="s">
        <v>33536</v>
      </c>
      <c r="D14737" s="53" t="s">
        <v>33872</v>
      </c>
    </row>
    <row r="14738" spans="1:4" ht="15" x14ac:dyDescent="0.25">
      <c r="A14738" s="53" t="s">
        <v>19153</v>
      </c>
      <c r="B14738" s="53">
        <v>20</v>
      </c>
      <c r="C14738" s="53" t="s">
        <v>33536</v>
      </c>
      <c r="D14738" s="53" t="s">
        <v>33872</v>
      </c>
    </row>
    <row r="14739" spans="1:4" ht="15" x14ac:dyDescent="0.25">
      <c r="A14739" s="53" t="s">
        <v>19154</v>
      </c>
      <c r="B14739" s="53">
        <v>15</v>
      </c>
      <c r="C14739" s="53" t="s">
        <v>33536</v>
      </c>
      <c r="D14739" s="53" t="s">
        <v>33872</v>
      </c>
    </row>
    <row r="14740" spans="1:4" ht="15" x14ac:dyDescent="0.25">
      <c r="A14740" s="53" t="s">
        <v>19155</v>
      </c>
      <c r="B14740" s="53">
        <v>20</v>
      </c>
      <c r="C14740" s="53" t="s">
        <v>33536</v>
      </c>
      <c r="D14740" s="53" t="s">
        <v>33872</v>
      </c>
    </row>
    <row r="14741" spans="1:4" ht="15" x14ac:dyDescent="0.25">
      <c r="A14741" s="53" t="s">
        <v>19156</v>
      </c>
      <c r="B14741" s="53">
        <v>15</v>
      </c>
      <c r="C14741" s="53" t="s">
        <v>33536</v>
      </c>
      <c r="D14741" s="53" t="s">
        <v>33872</v>
      </c>
    </row>
    <row r="14742" spans="1:4" ht="15" x14ac:dyDescent="0.25">
      <c r="A14742" s="53" t="s">
        <v>19157</v>
      </c>
      <c r="B14742" s="53">
        <v>20</v>
      </c>
      <c r="C14742" s="53" t="s">
        <v>33536</v>
      </c>
      <c r="D14742" s="53" t="s">
        <v>33872</v>
      </c>
    </row>
    <row r="14743" spans="1:4" ht="15" x14ac:dyDescent="0.25">
      <c r="A14743" s="53" t="s">
        <v>19158</v>
      </c>
      <c r="B14743" s="53">
        <v>15</v>
      </c>
      <c r="C14743" s="53" t="s">
        <v>33536</v>
      </c>
      <c r="D14743" s="53" t="s">
        <v>33872</v>
      </c>
    </row>
    <row r="14744" spans="1:4" ht="15" x14ac:dyDescent="0.25">
      <c r="A14744" s="53" t="s">
        <v>19159</v>
      </c>
      <c r="B14744" s="53">
        <v>20</v>
      </c>
      <c r="C14744" s="53" t="s">
        <v>33536</v>
      </c>
      <c r="D14744" s="53" t="s">
        <v>33872</v>
      </c>
    </row>
    <row r="14745" spans="1:4" ht="15" x14ac:dyDescent="0.25">
      <c r="A14745" s="53" t="s">
        <v>19160</v>
      </c>
      <c r="B14745" s="53">
        <v>15</v>
      </c>
      <c r="C14745" s="53" t="s">
        <v>33536</v>
      </c>
      <c r="D14745" s="53" t="s">
        <v>33872</v>
      </c>
    </row>
    <row r="14746" spans="1:4" ht="15" x14ac:dyDescent="0.25">
      <c r="A14746" s="53" t="s">
        <v>19161</v>
      </c>
      <c r="B14746" s="53">
        <v>20</v>
      </c>
      <c r="C14746" s="53" t="s">
        <v>33536</v>
      </c>
      <c r="D14746" s="53" t="s">
        <v>33872</v>
      </c>
    </row>
    <row r="14747" spans="1:4" ht="15" x14ac:dyDescent="0.25">
      <c r="A14747" s="53" t="s">
        <v>19162</v>
      </c>
      <c r="B14747" s="53">
        <v>15</v>
      </c>
      <c r="C14747" s="53" t="s">
        <v>33536</v>
      </c>
      <c r="D14747" s="53" t="s">
        <v>33872</v>
      </c>
    </row>
    <row r="14748" spans="1:4" ht="15" x14ac:dyDescent="0.25">
      <c r="A14748" s="53" t="s">
        <v>19163</v>
      </c>
      <c r="B14748" s="53">
        <v>20</v>
      </c>
      <c r="C14748" s="53" t="s">
        <v>33536</v>
      </c>
      <c r="D14748" s="53" t="s">
        <v>33872</v>
      </c>
    </row>
    <row r="14749" spans="1:4" ht="15" x14ac:dyDescent="0.25">
      <c r="A14749" s="53" t="s">
        <v>19164</v>
      </c>
      <c r="B14749" s="53">
        <v>15</v>
      </c>
      <c r="C14749" s="53"/>
      <c r="D14749" s="53" t="s">
        <v>33872</v>
      </c>
    </row>
    <row r="14750" spans="1:4" ht="15" x14ac:dyDescent="0.25">
      <c r="A14750" s="53" t="s">
        <v>19165</v>
      </c>
      <c r="B14750" s="53">
        <v>20</v>
      </c>
      <c r="C14750" s="53"/>
      <c r="D14750" s="53" t="s">
        <v>33872</v>
      </c>
    </row>
    <row r="14751" spans="1:4" ht="15" x14ac:dyDescent="0.25">
      <c r="A14751" s="53" t="s">
        <v>19166</v>
      </c>
      <c r="B14751" s="53">
        <v>15</v>
      </c>
      <c r="C14751" s="53" t="s">
        <v>33536</v>
      </c>
      <c r="D14751" s="53" t="s">
        <v>33872</v>
      </c>
    </row>
    <row r="14752" spans="1:4" ht="15" x14ac:dyDescent="0.25">
      <c r="A14752" s="53" t="s">
        <v>19167</v>
      </c>
      <c r="B14752" s="53">
        <v>20</v>
      </c>
      <c r="C14752" s="53" t="s">
        <v>33536</v>
      </c>
      <c r="D14752" s="53" t="s">
        <v>33872</v>
      </c>
    </row>
    <row r="14753" spans="1:4" ht="15" x14ac:dyDescent="0.25">
      <c r="A14753" s="53" t="s">
        <v>19168</v>
      </c>
      <c r="B14753" s="53">
        <v>15</v>
      </c>
      <c r="C14753" s="53" t="s">
        <v>33536</v>
      </c>
      <c r="D14753" s="53" t="s">
        <v>33872</v>
      </c>
    </row>
    <row r="14754" spans="1:4" ht="15" x14ac:dyDescent="0.25">
      <c r="A14754" s="53" t="s">
        <v>19169</v>
      </c>
      <c r="B14754" s="53">
        <v>20</v>
      </c>
      <c r="C14754" s="53" t="s">
        <v>33536</v>
      </c>
      <c r="D14754" s="53" t="s">
        <v>33872</v>
      </c>
    </row>
    <row r="14755" spans="1:4" ht="15" x14ac:dyDescent="0.25">
      <c r="A14755" s="53" t="s">
        <v>19170</v>
      </c>
      <c r="B14755" s="53">
        <v>15</v>
      </c>
      <c r="C14755" s="53" t="s">
        <v>33536</v>
      </c>
      <c r="D14755" s="53" t="s">
        <v>33872</v>
      </c>
    </row>
    <row r="14756" spans="1:4" ht="15" x14ac:dyDescent="0.25">
      <c r="A14756" s="53" t="s">
        <v>19171</v>
      </c>
      <c r="B14756" s="53">
        <v>20</v>
      </c>
      <c r="C14756" s="53" t="s">
        <v>33536</v>
      </c>
      <c r="D14756" s="53" t="s">
        <v>33872</v>
      </c>
    </row>
    <row r="14757" spans="1:4" ht="15" x14ac:dyDescent="0.25">
      <c r="A14757" s="53" t="s">
        <v>19172</v>
      </c>
      <c r="B14757" s="53">
        <v>15</v>
      </c>
      <c r="C14757" s="53" t="s">
        <v>33536</v>
      </c>
      <c r="D14757" s="53" t="s">
        <v>33872</v>
      </c>
    </row>
    <row r="14758" spans="1:4" ht="15" x14ac:dyDescent="0.25">
      <c r="A14758" s="53" t="s">
        <v>19173</v>
      </c>
      <c r="B14758" s="53">
        <v>20</v>
      </c>
      <c r="C14758" s="53" t="s">
        <v>33536</v>
      </c>
      <c r="D14758" s="53" t="s">
        <v>33872</v>
      </c>
    </row>
    <row r="14759" spans="1:4" ht="15" x14ac:dyDescent="0.25">
      <c r="A14759" s="53" t="s">
        <v>19174</v>
      </c>
      <c r="B14759" s="53">
        <v>15</v>
      </c>
      <c r="C14759" s="53" t="s">
        <v>33536</v>
      </c>
      <c r="D14759" s="53" t="s">
        <v>33872</v>
      </c>
    </row>
    <row r="14760" spans="1:4" ht="15" x14ac:dyDescent="0.25">
      <c r="A14760" s="53" t="s">
        <v>19175</v>
      </c>
      <c r="B14760" s="53">
        <v>20</v>
      </c>
      <c r="C14760" s="53" t="s">
        <v>33536</v>
      </c>
      <c r="D14760" s="53" t="s">
        <v>33872</v>
      </c>
    </row>
    <row r="14761" spans="1:4" ht="15" x14ac:dyDescent="0.25">
      <c r="A14761" s="53" t="s">
        <v>19176</v>
      </c>
      <c r="B14761" s="53">
        <v>15</v>
      </c>
      <c r="C14761" s="53" t="s">
        <v>33536</v>
      </c>
      <c r="D14761" s="53" t="s">
        <v>33872</v>
      </c>
    </row>
    <row r="14762" spans="1:4" ht="15" x14ac:dyDescent="0.25">
      <c r="A14762" s="53" t="s">
        <v>19177</v>
      </c>
      <c r="B14762" s="53">
        <v>20</v>
      </c>
      <c r="C14762" s="53" t="s">
        <v>33536</v>
      </c>
      <c r="D14762" s="53" t="s">
        <v>33872</v>
      </c>
    </row>
    <row r="14763" spans="1:4" ht="15" x14ac:dyDescent="0.25">
      <c r="A14763" s="53" t="s">
        <v>19178</v>
      </c>
      <c r="B14763" s="53">
        <v>15</v>
      </c>
      <c r="C14763" s="53" t="s">
        <v>33536</v>
      </c>
      <c r="D14763" s="53" t="s">
        <v>33873</v>
      </c>
    </row>
    <row r="14764" spans="1:4" ht="15" x14ac:dyDescent="0.25">
      <c r="A14764" s="53" t="s">
        <v>19179</v>
      </c>
      <c r="B14764" s="53">
        <v>20</v>
      </c>
      <c r="C14764" s="53" t="s">
        <v>33536</v>
      </c>
      <c r="D14764" s="53" t="s">
        <v>33872</v>
      </c>
    </row>
    <row r="14765" spans="1:4" ht="15" x14ac:dyDescent="0.25">
      <c r="A14765" s="53" t="s">
        <v>19180</v>
      </c>
      <c r="B14765" s="53">
        <v>15</v>
      </c>
      <c r="C14765" s="53" t="s">
        <v>33536</v>
      </c>
      <c r="D14765" s="53" t="s">
        <v>33872</v>
      </c>
    </row>
    <row r="14766" spans="1:4" ht="15" x14ac:dyDescent="0.25">
      <c r="A14766" s="53" t="s">
        <v>19181</v>
      </c>
      <c r="B14766" s="53">
        <v>20</v>
      </c>
      <c r="C14766" s="53" t="s">
        <v>33536</v>
      </c>
      <c r="D14766" s="53" t="s">
        <v>33872</v>
      </c>
    </row>
    <row r="14767" spans="1:4" ht="15" x14ac:dyDescent="0.25">
      <c r="A14767" s="53" t="s">
        <v>19182</v>
      </c>
      <c r="B14767" s="53">
        <v>15</v>
      </c>
      <c r="C14767" s="53" t="s">
        <v>33536</v>
      </c>
      <c r="D14767" s="53" t="s">
        <v>33872</v>
      </c>
    </row>
    <row r="14768" spans="1:4" ht="15" x14ac:dyDescent="0.25">
      <c r="A14768" s="53" t="s">
        <v>19183</v>
      </c>
      <c r="B14768" s="53">
        <v>20</v>
      </c>
      <c r="C14768" s="53" t="s">
        <v>33536</v>
      </c>
      <c r="D14768" s="53" t="s">
        <v>33872</v>
      </c>
    </row>
    <row r="14769" spans="1:4" ht="15" x14ac:dyDescent="0.25">
      <c r="A14769" s="53" t="s">
        <v>19184</v>
      </c>
      <c r="B14769" s="53">
        <v>15</v>
      </c>
      <c r="C14769" s="53" t="s">
        <v>33536</v>
      </c>
      <c r="D14769" s="53" t="s">
        <v>33873</v>
      </c>
    </row>
    <row r="14770" spans="1:4" ht="15" x14ac:dyDescent="0.25">
      <c r="A14770" s="53" t="s">
        <v>19185</v>
      </c>
      <c r="B14770" s="53">
        <v>20</v>
      </c>
      <c r="C14770" s="53" t="s">
        <v>33536</v>
      </c>
      <c r="D14770" s="53" t="s">
        <v>33872</v>
      </c>
    </row>
    <row r="14771" spans="1:4" ht="15" x14ac:dyDescent="0.25">
      <c r="A14771" s="53" t="s">
        <v>19186</v>
      </c>
      <c r="B14771" s="53">
        <v>15</v>
      </c>
      <c r="C14771" s="53" t="s">
        <v>33536</v>
      </c>
      <c r="D14771" s="53" t="s">
        <v>33872</v>
      </c>
    </row>
    <row r="14772" spans="1:4" ht="15" x14ac:dyDescent="0.25">
      <c r="A14772" s="53" t="s">
        <v>19187</v>
      </c>
      <c r="B14772" s="53">
        <v>15</v>
      </c>
      <c r="C14772" s="53" t="s">
        <v>33536</v>
      </c>
      <c r="D14772" s="53" t="s">
        <v>33872</v>
      </c>
    </row>
    <row r="14773" spans="1:4" ht="15" x14ac:dyDescent="0.25">
      <c r="A14773" s="53" t="s">
        <v>19188</v>
      </c>
      <c r="B14773" s="53">
        <v>15</v>
      </c>
      <c r="C14773" s="53" t="s">
        <v>33536</v>
      </c>
      <c r="D14773" s="53" t="s">
        <v>33873</v>
      </c>
    </row>
    <row r="14774" spans="1:4" ht="15" x14ac:dyDescent="0.25">
      <c r="A14774" s="53" t="s">
        <v>19189</v>
      </c>
      <c r="B14774" s="53">
        <v>15</v>
      </c>
      <c r="C14774" s="53" t="s">
        <v>33536</v>
      </c>
      <c r="D14774" s="53" t="s">
        <v>33872</v>
      </c>
    </row>
    <row r="14775" spans="1:4" ht="15" x14ac:dyDescent="0.25">
      <c r="A14775" s="53" t="s">
        <v>19190</v>
      </c>
      <c r="B14775" s="53">
        <v>15</v>
      </c>
      <c r="C14775" s="53" t="s">
        <v>33536</v>
      </c>
      <c r="D14775" s="53" t="s">
        <v>33872</v>
      </c>
    </row>
    <row r="14776" spans="1:4" ht="15" x14ac:dyDescent="0.25">
      <c r="A14776" s="53" t="s">
        <v>19191</v>
      </c>
      <c r="B14776" s="53">
        <v>15</v>
      </c>
      <c r="C14776" s="53" t="s">
        <v>33536</v>
      </c>
      <c r="D14776" s="53" t="s">
        <v>33872</v>
      </c>
    </row>
    <row r="14777" spans="1:4" ht="15" x14ac:dyDescent="0.25">
      <c r="A14777" s="53" t="s">
        <v>19192</v>
      </c>
      <c r="B14777" s="53">
        <v>15</v>
      </c>
      <c r="C14777" s="53" t="s">
        <v>33536</v>
      </c>
      <c r="D14777" s="53" t="s">
        <v>33872</v>
      </c>
    </row>
    <row r="14778" spans="1:4" ht="15" x14ac:dyDescent="0.25">
      <c r="A14778" s="53" t="s">
        <v>19193</v>
      </c>
      <c r="B14778" s="53">
        <v>15</v>
      </c>
      <c r="C14778" s="53" t="s">
        <v>33536</v>
      </c>
      <c r="D14778" s="53" t="s">
        <v>33872</v>
      </c>
    </row>
    <row r="14779" spans="1:4" ht="15" x14ac:dyDescent="0.25">
      <c r="A14779" s="53" t="s">
        <v>19194</v>
      </c>
      <c r="B14779" s="53">
        <v>15</v>
      </c>
      <c r="C14779" s="53" t="s">
        <v>33536</v>
      </c>
      <c r="D14779" s="53" t="s">
        <v>33872</v>
      </c>
    </row>
    <row r="14780" spans="1:4" ht="15" x14ac:dyDescent="0.25">
      <c r="A14780" s="53" t="s">
        <v>19195</v>
      </c>
      <c r="B14780" s="53">
        <v>15</v>
      </c>
      <c r="C14780" s="53" t="s">
        <v>33536</v>
      </c>
      <c r="D14780" s="53" t="s">
        <v>33872</v>
      </c>
    </row>
    <row r="14781" spans="1:4" ht="15" x14ac:dyDescent="0.25">
      <c r="A14781" s="53" t="s">
        <v>19196</v>
      </c>
      <c r="B14781" s="53">
        <v>15</v>
      </c>
      <c r="C14781" s="53" t="s">
        <v>33536</v>
      </c>
      <c r="D14781" s="53" t="s">
        <v>33872</v>
      </c>
    </row>
    <row r="14782" spans="1:4" ht="15" x14ac:dyDescent="0.25">
      <c r="A14782" s="53" t="s">
        <v>19197</v>
      </c>
      <c r="B14782" s="53">
        <v>15</v>
      </c>
      <c r="C14782" s="53" t="s">
        <v>33536</v>
      </c>
      <c r="D14782" s="53" t="s">
        <v>33872</v>
      </c>
    </row>
    <row r="14783" spans="1:4" ht="15" x14ac:dyDescent="0.25">
      <c r="A14783" s="53" t="s">
        <v>19198</v>
      </c>
      <c r="B14783" s="53">
        <v>15</v>
      </c>
      <c r="C14783" s="53" t="s">
        <v>33536</v>
      </c>
      <c r="D14783" s="53" t="s">
        <v>33872</v>
      </c>
    </row>
    <row r="14784" spans="1:4" ht="15" x14ac:dyDescent="0.25">
      <c r="A14784" s="53" t="s">
        <v>19199</v>
      </c>
      <c r="B14784" s="53">
        <v>15</v>
      </c>
      <c r="C14784" s="53" t="s">
        <v>33536</v>
      </c>
      <c r="D14784" s="53" t="s">
        <v>33872</v>
      </c>
    </row>
    <row r="14785" spans="1:4" ht="15" x14ac:dyDescent="0.25">
      <c r="A14785" s="53" t="s">
        <v>19200</v>
      </c>
      <c r="B14785" s="53">
        <v>15</v>
      </c>
      <c r="C14785" s="53" t="s">
        <v>33536</v>
      </c>
      <c r="D14785" s="53" t="s">
        <v>33872</v>
      </c>
    </row>
    <row r="14786" spans="1:4" ht="15" x14ac:dyDescent="0.25">
      <c r="A14786" s="53" t="s">
        <v>19201</v>
      </c>
      <c r="B14786" s="53">
        <v>15</v>
      </c>
      <c r="C14786" s="53" t="s">
        <v>33536</v>
      </c>
      <c r="D14786" s="53" t="s">
        <v>33873</v>
      </c>
    </row>
    <row r="14787" spans="1:4" ht="15" x14ac:dyDescent="0.25">
      <c r="A14787" s="53" t="s">
        <v>19202</v>
      </c>
      <c r="B14787" s="53">
        <v>15</v>
      </c>
      <c r="C14787" s="53" t="s">
        <v>33536</v>
      </c>
      <c r="D14787" s="53" t="s">
        <v>33873</v>
      </c>
    </row>
    <row r="14788" spans="1:4" ht="15" x14ac:dyDescent="0.25">
      <c r="A14788" s="53" t="s">
        <v>19203</v>
      </c>
      <c r="B14788" s="53">
        <v>15</v>
      </c>
      <c r="C14788" s="53" t="s">
        <v>33536</v>
      </c>
      <c r="D14788" s="53" t="s">
        <v>33873</v>
      </c>
    </row>
    <row r="14789" spans="1:4" ht="15" x14ac:dyDescent="0.25">
      <c r="A14789" s="53" t="s">
        <v>19204</v>
      </c>
      <c r="B14789" s="53">
        <v>15</v>
      </c>
      <c r="C14789" s="53" t="s">
        <v>33536</v>
      </c>
      <c r="D14789" s="53" t="s">
        <v>33873</v>
      </c>
    </row>
    <row r="14790" spans="1:4" ht="15" x14ac:dyDescent="0.25">
      <c r="A14790" s="53" t="s">
        <v>19205</v>
      </c>
      <c r="B14790" s="53">
        <v>15</v>
      </c>
      <c r="C14790" s="53" t="s">
        <v>33536</v>
      </c>
      <c r="D14790" s="53" t="s">
        <v>33873</v>
      </c>
    </row>
    <row r="14791" spans="1:4" ht="15" x14ac:dyDescent="0.25">
      <c r="A14791" s="53" t="s">
        <v>19206</v>
      </c>
      <c r="B14791" s="53">
        <v>15</v>
      </c>
      <c r="C14791" s="53" t="s">
        <v>33536</v>
      </c>
      <c r="D14791" s="53" t="s">
        <v>33873</v>
      </c>
    </row>
    <row r="14792" spans="1:4" ht="15" x14ac:dyDescent="0.25">
      <c r="A14792" s="53" t="s">
        <v>19207</v>
      </c>
      <c r="B14792" s="53">
        <v>15</v>
      </c>
      <c r="C14792" s="53" t="s">
        <v>33538</v>
      </c>
      <c r="D14792" s="53" t="s">
        <v>33873</v>
      </c>
    </row>
    <row r="14793" spans="1:4" ht="15" x14ac:dyDescent="0.25">
      <c r="A14793" s="53" t="s">
        <v>19208</v>
      </c>
      <c r="B14793" s="53">
        <v>15</v>
      </c>
      <c r="C14793" s="53" t="s">
        <v>33538</v>
      </c>
      <c r="D14793" s="53" t="s">
        <v>33873</v>
      </c>
    </row>
    <row r="14794" spans="1:4" ht="15" x14ac:dyDescent="0.25">
      <c r="A14794" s="53" t="s">
        <v>19209</v>
      </c>
      <c r="B14794" s="53">
        <v>15</v>
      </c>
      <c r="C14794" s="53" t="s">
        <v>33536</v>
      </c>
      <c r="D14794" s="53" t="s">
        <v>33872</v>
      </c>
    </row>
    <row r="14795" spans="1:4" ht="15" x14ac:dyDescent="0.25">
      <c r="A14795" s="53" t="s">
        <v>19210</v>
      </c>
      <c r="B14795" s="53">
        <v>15</v>
      </c>
      <c r="C14795" s="53" t="s">
        <v>33538</v>
      </c>
      <c r="D14795" s="53" t="s">
        <v>33872</v>
      </c>
    </row>
    <row r="14796" spans="1:4" ht="15" x14ac:dyDescent="0.25">
      <c r="A14796" s="53" t="s">
        <v>19211</v>
      </c>
      <c r="B14796" s="53">
        <v>15</v>
      </c>
      <c r="C14796" s="53" t="s">
        <v>33538</v>
      </c>
      <c r="D14796" s="53" t="s">
        <v>33873</v>
      </c>
    </row>
    <row r="14797" spans="1:4" ht="15" x14ac:dyDescent="0.25">
      <c r="A14797" s="53" t="s">
        <v>33699</v>
      </c>
      <c r="B14797" s="53">
        <v>15</v>
      </c>
      <c r="C14797" s="53" t="s">
        <v>33536</v>
      </c>
      <c r="D14797" s="53" t="s">
        <v>33873</v>
      </c>
    </row>
    <row r="14798" spans="1:4" ht="15" x14ac:dyDescent="0.25">
      <c r="A14798" s="53" t="s">
        <v>33700</v>
      </c>
      <c r="B14798" s="53">
        <v>15</v>
      </c>
      <c r="C14798" s="53" t="s">
        <v>33536</v>
      </c>
      <c r="D14798" s="53" t="s">
        <v>33873</v>
      </c>
    </row>
    <row r="14799" spans="1:4" ht="15" x14ac:dyDescent="0.25">
      <c r="A14799" s="53" t="s">
        <v>33701</v>
      </c>
      <c r="B14799" s="53">
        <v>15</v>
      </c>
      <c r="C14799" s="53" t="s">
        <v>33538</v>
      </c>
      <c r="D14799" s="53" t="s">
        <v>33873</v>
      </c>
    </row>
    <row r="14800" spans="1:4" ht="15" x14ac:dyDescent="0.25">
      <c r="A14800" s="53" t="s">
        <v>19212</v>
      </c>
      <c r="B14800" s="53">
        <v>15</v>
      </c>
      <c r="C14800" s="53" t="s">
        <v>33536</v>
      </c>
      <c r="D14800" s="53" t="s">
        <v>33872</v>
      </c>
    </row>
    <row r="14801" spans="1:4" ht="15" x14ac:dyDescent="0.25">
      <c r="A14801" s="53" t="s">
        <v>19213</v>
      </c>
      <c r="B14801" s="53">
        <v>20</v>
      </c>
      <c r="C14801" s="53" t="s">
        <v>33536</v>
      </c>
      <c r="D14801" s="53" t="s">
        <v>33872</v>
      </c>
    </row>
    <row r="14802" spans="1:4" ht="15" x14ac:dyDescent="0.25">
      <c r="A14802" s="53" t="s">
        <v>19214</v>
      </c>
      <c r="B14802" s="53">
        <v>15</v>
      </c>
      <c r="C14802" s="53" t="s">
        <v>33536</v>
      </c>
      <c r="D14802" s="53" t="s">
        <v>33872</v>
      </c>
    </row>
    <row r="14803" spans="1:4" ht="15" x14ac:dyDescent="0.25">
      <c r="A14803" s="53" t="s">
        <v>19215</v>
      </c>
      <c r="B14803" s="53">
        <v>20</v>
      </c>
      <c r="C14803" s="53" t="s">
        <v>33536</v>
      </c>
      <c r="D14803" s="53" t="s">
        <v>33872</v>
      </c>
    </row>
    <row r="14804" spans="1:4" ht="15" x14ac:dyDescent="0.25">
      <c r="A14804" s="53" t="s">
        <v>19216</v>
      </c>
      <c r="B14804" s="53">
        <v>15</v>
      </c>
      <c r="C14804" s="53" t="s">
        <v>33536</v>
      </c>
      <c r="D14804" s="53" t="s">
        <v>33872</v>
      </c>
    </row>
    <row r="14805" spans="1:4" ht="15" x14ac:dyDescent="0.25">
      <c r="A14805" s="53" t="s">
        <v>19217</v>
      </c>
      <c r="B14805" s="53">
        <v>20</v>
      </c>
      <c r="C14805" s="53" t="s">
        <v>33536</v>
      </c>
      <c r="D14805" s="53" t="s">
        <v>33872</v>
      </c>
    </row>
    <row r="14806" spans="1:4" ht="15" x14ac:dyDescent="0.25">
      <c r="A14806" s="53" t="s">
        <v>19218</v>
      </c>
      <c r="B14806" s="53">
        <v>15</v>
      </c>
      <c r="C14806" s="53" t="s">
        <v>33536</v>
      </c>
      <c r="D14806" s="53" t="s">
        <v>33872</v>
      </c>
    </row>
    <row r="14807" spans="1:4" ht="15" x14ac:dyDescent="0.25">
      <c r="A14807" s="53" t="s">
        <v>19219</v>
      </c>
      <c r="B14807" s="53">
        <v>20</v>
      </c>
      <c r="C14807" s="53" t="s">
        <v>33536</v>
      </c>
      <c r="D14807" s="53" t="s">
        <v>33872</v>
      </c>
    </row>
    <row r="14808" spans="1:4" ht="15" x14ac:dyDescent="0.25">
      <c r="A14808" s="53" t="s">
        <v>19220</v>
      </c>
      <c r="B14808" s="53">
        <v>15</v>
      </c>
      <c r="C14808" s="53" t="s">
        <v>33536</v>
      </c>
      <c r="D14808" s="53" t="s">
        <v>33872</v>
      </c>
    </row>
    <row r="14809" spans="1:4" ht="15" x14ac:dyDescent="0.25">
      <c r="A14809" s="53" t="s">
        <v>19221</v>
      </c>
      <c r="B14809" s="53">
        <v>20</v>
      </c>
      <c r="C14809" s="53" t="s">
        <v>33536</v>
      </c>
      <c r="D14809" s="53" t="s">
        <v>33872</v>
      </c>
    </row>
    <row r="14810" spans="1:4" ht="15" x14ac:dyDescent="0.25">
      <c r="A14810" s="53" t="s">
        <v>19222</v>
      </c>
      <c r="B14810" s="53">
        <v>15</v>
      </c>
      <c r="C14810" s="53" t="s">
        <v>33536</v>
      </c>
      <c r="D14810" s="53" t="s">
        <v>33872</v>
      </c>
    </row>
    <row r="14811" spans="1:4" ht="15" x14ac:dyDescent="0.25">
      <c r="A14811" s="53" t="s">
        <v>19223</v>
      </c>
      <c r="B14811" s="53">
        <v>20</v>
      </c>
      <c r="C14811" s="53" t="s">
        <v>33536</v>
      </c>
      <c r="D14811" s="53" t="s">
        <v>33872</v>
      </c>
    </row>
    <row r="14812" spans="1:4" ht="15" x14ac:dyDescent="0.25">
      <c r="A14812" s="53" t="s">
        <v>19224</v>
      </c>
      <c r="B14812" s="53">
        <v>15</v>
      </c>
      <c r="C14812" s="53" t="s">
        <v>33536</v>
      </c>
      <c r="D14812" s="53" t="s">
        <v>33872</v>
      </c>
    </row>
    <row r="14813" spans="1:4" ht="15" x14ac:dyDescent="0.25">
      <c r="A14813" s="53" t="s">
        <v>19225</v>
      </c>
      <c r="B14813" s="53">
        <v>20</v>
      </c>
      <c r="C14813" s="53" t="s">
        <v>33536</v>
      </c>
      <c r="D14813" s="53" t="s">
        <v>33872</v>
      </c>
    </row>
    <row r="14814" spans="1:4" ht="15" x14ac:dyDescent="0.25">
      <c r="A14814" s="53" t="s">
        <v>19226</v>
      </c>
      <c r="B14814" s="53">
        <v>15</v>
      </c>
      <c r="C14814" s="53" t="s">
        <v>33536</v>
      </c>
      <c r="D14814" s="53" t="s">
        <v>33872</v>
      </c>
    </row>
    <row r="14815" spans="1:4" ht="15" x14ac:dyDescent="0.25">
      <c r="A14815" s="53" t="s">
        <v>19227</v>
      </c>
      <c r="B14815" s="53">
        <v>20</v>
      </c>
      <c r="C14815" s="53" t="s">
        <v>33536</v>
      </c>
      <c r="D14815" s="53" t="s">
        <v>33872</v>
      </c>
    </row>
    <row r="14816" spans="1:4" ht="15" x14ac:dyDescent="0.25">
      <c r="A14816" s="53" t="s">
        <v>19228</v>
      </c>
      <c r="B14816" s="53">
        <v>15</v>
      </c>
      <c r="C14816" s="53" t="s">
        <v>33536</v>
      </c>
      <c r="D14816" s="53" t="s">
        <v>33872</v>
      </c>
    </row>
    <row r="14817" spans="1:4" ht="15" x14ac:dyDescent="0.25">
      <c r="A14817" s="53" t="s">
        <v>19229</v>
      </c>
      <c r="B14817" s="53">
        <v>20</v>
      </c>
      <c r="C14817" s="53" t="s">
        <v>33536</v>
      </c>
      <c r="D14817" s="53" t="s">
        <v>33872</v>
      </c>
    </row>
    <row r="14818" spans="1:4" ht="15" x14ac:dyDescent="0.25">
      <c r="A14818" s="53" t="s">
        <v>19230</v>
      </c>
      <c r="B14818" s="53">
        <v>15</v>
      </c>
      <c r="C14818" s="53" t="s">
        <v>33536</v>
      </c>
      <c r="D14818" s="53" t="s">
        <v>33872</v>
      </c>
    </row>
    <row r="14819" spans="1:4" ht="15" x14ac:dyDescent="0.25">
      <c r="A14819" s="53" t="s">
        <v>19231</v>
      </c>
      <c r="B14819" s="53">
        <v>20</v>
      </c>
      <c r="C14819" s="53" t="s">
        <v>33536</v>
      </c>
      <c r="D14819" s="53" t="s">
        <v>33872</v>
      </c>
    </row>
    <row r="14820" spans="1:4" ht="15" x14ac:dyDescent="0.25">
      <c r="A14820" s="53" t="s">
        <v>19232</v>
      </c>
      <c r="B14820" s="53">
        <v>15</v>
      </c>
      <c r="C14820" s="53" t="s">
        <v>33536</v>
      </c>
      <c r="D14820" s="53" t="s">
        <v>33872</v>
      </c>
    </row>
    <row r="14821" spans="1:4" ht="15" x14ac:dyDescent="0.25">
      <c r="A14821" s="53" t="s">
        <v>19233</v>
      </c>
      <c r="B14821" s="53">
        <v>20</v>
      </c>
      <c r="C14821" s="53" t="s">
        <v>33536</v>
      </c>
      <c r="D14821" s="53" t="s">
        <v>33872</v>
      </c>
    </row>
    <row r="14822" spans="1:4" ht="15" x14ac:dyDescent="0.25">
      <c r="A14822" s="53" t="s">
        <v>19234</v>
      </c>
      <c r="B14822" s="53">
        <v>15</v>
      </c>
      <c r="C14822" s="53" t="s">
        <v>33536</v>
      </c>
      <c r="D14822" s="53" t="s">
        <v>33872</v>
      </c>
    </row>
    <row r="14823" spans="1:4" ht="15" x14ac:dyDescent="0.25">
      <c r="A14823" s="53" t="s">
        <v>19235</v>
      </c>
      <c r="B14823" s="53">
        <v>20</v>
      </c>
      <c r="C14823" s="53" t="s">
        <v>33536</v>
      </c>
      <c r="D14823" s="53" t="s">
        <v>33872</v>
      </c>
    </row>
    <row r="14824" spans="1:4" ht="15" x14ac:dyDescent="0.25">
      <c r="A14824" s="53" t="s">
        <v>19236</v>
      </c>
      <c r="B14824" s="53">
        <v>15</v>
      </c>
      <c r="C14824" s="53"/>
      <c r="D14824" s="53" t="s">
        <v>33872</v>
      </c>
    </row>
    <row r="14825" spans="1:4" ht="15" x14ac:dyDescent="0.25">
      <c r="A14825" s="53" t="s">
        <v>19237</v>
      </c>
      <c r="B14825" s="53">
        <v>20</v>
      </c>
      <c r="C14825" s="53"/>
      <c r="D14825" s="53" t="s">
        <v>33872</v>
      </c>
    </row>
    <row r="14826" spans="1:4" ht="15" x14ac:dyDescent="0.25">
      <c r="A14826" s="53" t="s">
        <v>19238</v>
      </c>
      <c r="B14826" s="53">
        <v>15</v>
      </c>
      <c r="C14826" s="53"/>
      <c r="D14826" s="53" t="s">
        <v>33872</v>
      </c>
    </row>
    <row r="14827" spans="1:4" ht="15" x14ac:dyDescent="0.25">
      <c r="A14827" s="53" t="s">
        <v>19239</v>
      </c>
      <c r="B14827" s="53">
        <v>20</v>
      </c>
      <c r="C14827" s="53"/>
      <c r="D14827" s="53" t="s">
        <v>33872</v>
      </c>
    </row>
    <row r="14828" spans="1:4" ht="15" x14ac:dyDescent="0.25">
      <c r="A14828" s="53" t="s">
        <v>19240</v>
      </c>
      <c r="B14828" s="53">
        <v>15</v>
      </c>
      <c r="C14828" s="53" t="s">
        <v>33536</v>
      </c>
      <c r="D14828" s="53" t="s">
        <v>33872</v>
      </c>
    </row>
    <row r="14829" spans="1:4" ht="15" x14ac:dyDescent="0.25">
      <c r="A14829" s="53" t="s">
        <v>19241</v>
      </c>
      <c r="B14829" s="53">
        <v>20</v>
      </c>
      <c r="C14829" s="53" t="s">
        <v>33536</v>
      </c>
      <c r="D14829" s="53" t="s">
        <v>33872</v>
      </c>
    </row>
    <row r="14830" spans="1:4" ht="15" x14ac:dyDescent="0.25">
      <c r="A14830" s="53" t="s">
        <v>19242</v>
      </c>
      <c r="B14830" s="53">
        <v>15</v>
      </c>
      <c r="C14830" s="53" t="s">
        <v>33536</v>
      </c>
      <c r="D14830" s="53" t="s">
        <v>33872</v>
      </c>
    </row>
    <row r="14831" spans="1:4" ht="15" x14ac:dyDescent="0.25">
      <c r="A14831" s="53" t="s">
        <v>19243</v>
      </c>
      <c r="B14831" s="53">
        <v>20</v>
      </c>
      <c r="C14831" s="53" t="s">
        <v>33536</v>
      </c>
      <c r="D14831" s="53" t="s">
        <v>33872</v>
      </c>
    </row>
    <row r="14832" spans="1:4" ht="15" x14ac:dyDescent="0.25">
      <c r="A14832" s="53" t="s">
        <v>19244</v>
      </c>
      <c r="B14832" s="53">
        <v>15</v>
      </c>
      <c r="C14832" s="53" t="s">
        <v>33536</v>
      </c>
      <c r="D14832" s="53" t="s">
        <v>33872</v>
      </c>
    </row>
    <row r="14833" spans="1:4" ht="15" x14ac:dyDescent="0.25">
      <c r="A14833" s="53" t="s">
        <v>19245</v>
      </c>
      <c r="B14833" s="53">
        <v>20</v>
      </c>
      <c r="C14833" s="53" t="s">
        <v>33536</v>
      </c>
      <c r="D14833" s="53" t="s">
        <v>33872</v>
      </c>
    </row>
    <row r="14834" spans="1:4" ht="15" x14ac:dyDescent="0.25">
      <c r="A14834" s="53" t="s">
        <v>19246</v>
      </c>
      <c r="B14834" s="53">
        <v>15</v>
      </c>
      <c r="C14834" s="53" t="s">
        <v>33536</v>
      </c>
      <c r="D14834" s="53" t="s">
        <v>33872</v>
      </c>
    </row>
    <row r="14835" spans="1:4" ht="15" x14ac:dyDescent="0.25">
      <c r="A14835" s="53" t="s">
        <v>19247</v>
      </c>
      <c r="B14835" s="53">
        <v>20</v>
      </c>
      <c r="C14835" s="53" t="s">
        <v>33536</v>
      </c>
      <c r="D14835" s="53" t="s">
        <v>33872</v>
      </c>
    </row>
    <row r="14836" spans="1:4" ht="15" x14ac:dyDescent="0.25">
      <c r="A14836" s="53" t="s">
        <v>19248</v>
      </c>
      <c r="B14836" s="53">
        <v>15</v>
      </c>
      <c r="C14836" s="53" t="s">
        <v>33536</v>
      </c>
      <c r="D14836" s="53" t="s">
        <v>33872</v>
      </c>
    </row>
    <row r="14837" spans="1:4" ht="15" x14ac:dyDescent="0.25">
      <c r="A14837" s="53" t="s">
        <v>19249</v>
      </c>
      <c r="B14837" s="53">
        <v>20</v>
      </c>
      <c r="C14837" s="53" t="s">
        <v>33536</v>
      </c>
      <c r="D14837" s="53" t="s">
        <v>33872</v>
      </c>
    </row>
    <row r="14838" spans="1:4" ht="15" x14ac:dyDescent="0.25">
      <c r="A14838" s="53" t="s">
        <v>19250</v>
      </c>
      <c r="B14838" s="53">
        <v>15</v>
      </c>
      <c r="C14838" s="53" t="s">
        <v>33536</v>
      </c>
      <c r="D14838" s="53" t="s">
        <v>33872</v>
      </c>
    </row>
    <row r="14839" spans="1:4" ht="15" x14ac:dyDescent="0.25">
      <c r="A14839" s="53" t="s">
        <v>19251</v>
      </c>
      <c r="B14839" s="53">
        <v>20</v>
      </c>
      <c r="C14839" s="53" t="s">
        <v>33536</v>
      </c>
      <c r="D14839" s="53" t="s">
        <v>33872</v>
      </c>
    </row>
    <row r="14840" spans="1:4" ht="15" x14ac:dyDescent="0.25">
      <c r="A14840" s="53" t="s">
        <v>19252</v>
      </c>
      <c r="B14840" s="53">
        <v>15</v>
      </c>
      <c r="C14840" s="53" t="s">
        <v>33536</v>
      </c>
      <c r="D14840" s="53" t="s">
        <v>33872</v>
      </c>
    </row>
    <row r="14841" spans="1:4" ht="15" x14ac:dyDescent="0.25">
      <c r="A14841" s="53" t="s">
        <v>19253</v>
      </c>
      <c r="B14841" s="53">
        <v>20</v>
      </c>
      <c r="C14841" s="53" t="s">
        <v>33536</v>
      </c>
      <c r="D14841" s="53" t="s">
        <v>33872</v>
      </c>
    </row>
    <row r="14842" spans="1:4" ht="15" x14ac:dyDescent="0.25">
      <c r="A14842" s="53" t="s">
        <v>19254</v>
      </c>
      <c r="B14842" s="53">
        <v>15</v>
      </c>
      <c r="C14842" s="53" t="s">
        <v>33536</v>
      </c>
      <c r="D14842" s="53" t="s">
        <v>33872</v>
      </c>
    </row>
    <row r="14843" spans="1:4" ht="15" x14ac:dyDescent="0.25">
      <c r="A14843" s="53" t="s">
        <v>19255</v>
      </c>
      <c r="B14843" s="53">
        <v>20</v>
      </c>
      <c r="C14843" s="53" t="s">
        <v>33536</v>
      </c>
      <c r="D14843" s="53" t="s">
        <v>33872</v>
      </c>
    </row>
    <row r="14844" spans="1:4" ht="15" x14ac:dyDescent="0.25">
      <c r="A14844" s="53" t="s">
        <v>19256</v>
      </c>
      <c r="B14844" s="53">
        <v>15</v>
      </c>
      <c r="C14844" s="53" t="s">
        <v>33536</v>
      </c>
      <c r="D14844" s="53" t="s">
        <v>33873</v>
      </c>
    </row>
    <row r="14845" spans="1:4" ht="15" x14ac:dyDescent="0.25">
      <c r="A14845" s="53" t="s">
        <v>19257</v>
      </c>
      <c r="B14845" s="53">
        <v>20</v>
      </c>
      <c r="C14845" s="53" t="s">
        <v>33536</v>
      </c>
      <c r="D14845" s="53" t="s">
        <v>33872</v>
      </c>
    </row>
    <row r="14846" spans="1:4" ht="15" x14ac:dyDescent="0.25">
      <c r="A14846" s="53" t="s">
        <v>19258</v>
      </c>
      <c r="B14846" s="53">
        <v>15</v>
      </c>
      <c r="C14846" s="53" t="s">
        <v>33536</v>
      </c>
      <c r="D14846" s="53" t="s">
        <v>33872</v>
      </c>
    </row>
    <row r="14847" spans="1:4" ht="15" x14ac:dyDescent="0.25">
      <c r="A14847" s="53" t="s">
        <v>19259</v>
      </c>
      <c r="B14847" s="53">
        <v>15</v>
      </c>
      <c r="C14847" s="53" t="s">
        <v>33536</v>
      </c>
      <c r="D14847" s="53" t="s">
        <v>33873</v>
      </c>
    </row>
    <row r="14848" spans="1:4" ht="15" x14ac:dyDescent="0.25">
      <c r="A14848" s="53" t="s">
        <v>19260</v>
      </c>
      <c r="B14848" s="53">
        <v>15</v>
      </c>
      <c r="C14848" s="53" t="s">
        <v>33536</v>
      </c>
      <c r="D14848" s="53" t="s">
        <v>33872</v>
      </c>
    </row>
    <row r="14849" spans="1:4" ht="15" x14ac:dyDescent="0.25">
      <c r="A14849" s="53" t="s">
        <v>19261</v>
      </c>
      <c r="B14849" s="53">
        <v>15</v>
      </c>
      <c r="C14849" s="53" t="s">
        <v>33536</v>
      </c>
      <c r="D14849" s="53" t="s">
        <v>33873</v>
      </c>
    </row>
    <row r="14850" spans="1:4" ht="15" x14ac:dyDescent="0.25">
      <c r="A14850" s="53" t="s">
        <v>19262</v>
      </c>
      <c r="B14850" s="53">
        <v>15</v>
      </c>
      <c r="C14850" s="53" t="s">
        <v>33536</v>
      </c>
      <c r="D14850" s="53" t="s">
        <v>33872</v>
      </c>
    </row>
    <row r="14851" spans="1:4" ht="15" x14ac:dyDescent="0.25">
      <c r="A14851" s="53" t="s">
        <v>19263</v>
      </c>
      <c r="B14851" s="53">
        <v>15</v>
      </c>
      <c r="C14851" s="53" t="s">
        <v>33536</v>
      </c>
      <c r="D14851" s="53" t="s">
        <v>33872</v>
      </c>
    </row>
    <row r="14852" spans="1:4" ht="15" x14ac:dyDescent="0.25">
      <c r="A14852" s="53" t="s">
        <v>19264</v>
      </c>
      <c r="B14852" s="53">
        <v>15</v>
      </c>
      <c r="C14852" s="53" t="s">
        <v>33536</v>
      </c>
      <c r="D14852" s="53" t="s">
        <v>33873</v>
      </c>
    </row>
    <row r="14853" spans="1:4" ht="15" x14ac:dyDescent="0.25">
      <c r="A14853" s="53" t="s">
        <v>19265</v>
      </c>
      <c r="B14853" s="53">
        <v>15</v>
      </c>
      <c r="C14853" s="53" t="s">
        <v>33536</v>
      </c>
      <c r="D14853" s="53" t="s">
        <v>33872</v>
      </c>
    </row>
    <row r="14854" spans="1:4" ht="15" x14ac:dyDescent="0.25">
      <c r="A14854" s="53" t="s">
        <v>19266</v>
      </c>
      <c r="B14854" s="53">
        <v>15</v>
      </c>
      <c r="C14854" s="53" t="s">
        <v>33536</v>
      </c>
      <c r="D14854" s="53" t="s">
        <v>33872</v>
      </c>
    </row>
    <row r="14855" spans="1:4" ht="15" x14ac:dyDescent="0.25">
      <c r="A14855" s="53" t="s">
        <v>19267</v>
      </c>
      <c r="B14855" s="53">
        <v>15</v>
      </c>
      <c r="C14855" s="53" t="s">
        <v>33536</v>
      </c>
      <c r="D14855" s="53" t="s">
        <v>33872</v>
      </c>
    </row>
    <row r="14856" spans="1:4" ht="15" x14ac:dyDescent="0.25">
      <c r="A14856" s="53" t="s">
        <v>19268</v>
      </c>
      <c r="B14856" s="53">
        <v>15</v>
      </c>
      <c r="C14856" s="53" t="s">
        <v>33536</v>
      </c>
      <c r="D14856" s="53" t="s">
        <v>33872</v>
      </c>
    </row>
    <row r="14857" spans="1:4" ht="15" x14ac:dyDescent="0.25">
      <c r="A14857" s="53" t="s">
        <v>19269</v>
      </c>
      <c r="B14857" s="53">
        <v>15</v>
      </c>
      <c r="C14857" s="53" t="s">
        <v>33536</v>
      </c>
      <c r="D14857" s="53" t="s">
        <v>33872</v>
      </c>
    </row>
    <row r="14858" spans="1:4" ht="15" x14ac:dyDescent="0.25">
      <c r="A14858" s="53" t="s">
        <v>19270</v>
      </c>
      <c r="B14858" s="53">
        <v>15</v>
      </c>
      <c r="C14858" s="53" t="s">
        <v>33536</v>
      </c>
      <c r="D14858" s="53" t="s">
        <v>33872</v>
      </c>
    </row>
    <row r="14859" spans="1:4" ht="15" x14ac:dyDescent="0.25">
      <c r="A14859" s="53" t="s">
        <v>19271</v>
      </c>
      <c r="B14859" s="53">
        <v>15</v>
      </c>
      <c r="C14859" s="53" t="s">
        <v>33536</v>
      </c>
      <c r="D14859" s="53" t="s">
        <v>33872</v>
      </c>
    </row>
    <row r="14860" spans="1:4" ht="15" x14ac:dyDescent="0.25">
      <c r="A14860" s="53" t="s">
        <v>19272</v>
      </c>
      <c r="B14860" s="53">
        <v>15</v>
      </c>
      <c r="C14860" s="53" t="s">
        <v>33536</v>
      </c>
      <c r="D14860" s="53" t="s">
        <v>33872</v>
      </c>
    </row>
    <row r="14861" spans="1:4" ht="15" x14ac:dyDescent="0.25">
      <c r="A14861" s="53" t="s">
        <v>19273</v>
      </c>
      <c r="B14861" s="53">
        <v>15</v>
      </c>
      <c r="C14861" s="53" t="s">
        <v>33536</v>
      </c>
      <c r="D14861" s="53" t="s">
        <v>33873</v>
      </c>
    </row>
    <row r="14862" spans="1:4" ht="15" x14ac:dyDescent="0.25">
      <c r="A14862" s="53" t="s">
        <v>19274</v>
      </c>
      <c r="B14862" s="53">
        <v>15</v>
      </c>
      <c r="C14862" s="53" t="s">
        <v>33536</v>
      </c>
      <c r="D14862" s="53" t="s">
        <v>33872</v>
      </c>
    </row>
    <row r="14863" spans="1:4" ht="15" x14ac:dyDescent="0.25">
      <c r="A14863" s="53" t="s">
        <v>19275</v>
      </c>
      <c r="B14863" s="53">
        <v>15</v>
      </c>
      <c r="C14863" s="53" t="s">
        <v>33536</v>
      </c>
      <c r="D14863" s="53" t="s">
        <v>33873</v>
      </c>
    </row>
    <row r="14864" spans="1:4" ht="15" x14ac:dyDescent="0.25">
      <c r="A14864" s="53" t="s">
        <v>19276</v>
      </c>
      <c r="B14864" s="53">
        <v>15</v>
      </c>
      <c r="C14864" s="53" t="s">
        <v>33536</v>
      </c>
      <c r="D14864" s="53" t="s">
        <v>33873</v>
      </c>
    </row>
    <row r="14865" spans="1:4" ht="15" x14ac:dyDescent="0.25">
      <c r="A14865" s="53" t="s">
        <v>19277</v>
      </c>
      <c r="B14865" s="53">
        <v>15</v>
      </c>
      <c r="C14865" s="53" t="s">
        <v>33536</v>
      </c>
      <c r="D14865" s="53" t="s">
        <v>33872</v>
      </c>
    </row>
    <row r="14866" spans="1:4" ht="15" x14ac:dyDescent="0.25">
      <c r="A14866" s="53" t="s">
        <v>19278</v>
      </c>
      <c r="B14866" s="53">
        <v>15</v>
      </c>
      <c r="C14866" s="53" t="s">
        <v>33536</v>
      </c>
      <c r="D14866" s="53" t="s">
        <v>33872</v>
      </c>
    </row>
    <row r="14867" spans="1:4" ht="15" x14ac:dyDescent="0.25">
      <c r="A14867" s="53" t="s">
        <v>19279</v>
      </c>
      <c r="B14867" s="53">
        <v>15</v>
      </c>
      <c r="C14867" s="53" t="s">
        <v>33536</v>
      </c>
      <c r="D14867" s="53" t="s">
        <v>33873</v>
      </c>
    </row>
    <row r="14868" spans="1:4" ht="15" x14ac:dyDescent="0.25">
      <c r="A14868" s="53" t="s">
        <v>19280</v>
      </c>
      <c r="B14868" s="53">
        <v>15</v>
      </c>
      <c r="C14868" s="53" t="s">
        <v>33536</v>
      </c>
      <c r="D14868" s="53" t="s">
        <v>33873</v>
      </c>
    </row>
    <row r="14869" spans="1:4" ht="15" x14ac:dyDescent="0.25">
      <c r="A14869" s="53" t="s">
        <v>19281</v>
      </c>
      <c r="B14869" s="53">
        <v>40</v>
      </c>
      <c r="C14869" s="53" t="s">
        <v>33536</v>
      </c>
      <c r="D14869" s="53" t="s">
        <v>33872</v>
      </c>
    </row>
    <row r="14870" spans="1:4" ht="15" x14ac:dyDescent="0.25">
      <c r="A14870" s="53" t="s">
        <v>19282</v>
      </c>
      <c r="B14870" s="53">
        <v>45</v>
      </c>
      <c r="C14870" s="53" t="s">
        <v>33541</v>
      </c>
      <c r="D14870" s="53" t="s">
        <v>33873</v>
      </c>
    </row>
    <row r="14871" spans="1:4" ht="15" x14ac:dyDescent="0.25">
      <c r="A14871" s="53" t="s">
        <v>19283</v>
      </c>
      <c r="B14871" s="53">
        <v>30</v>
      </c>
      <c r="C14871" s="53" t="s">
        <v>33541</v>
      </c>
      <c r="D14871" s="53" t="s">
        <v>33873</v>
      </c>
    </row>
    <row r="14872" spans="1:4" ht="15" x14ac:dyDescent="0.25">
      <c r="A14872" s="53" t="s">
        <v>19284</v>
      </c>
      <c r="B14872" s="53">
        <v>15</v>
      </c>
      <c r="C14872" s="53" t="s">
        <v>33536</v>
      </c>
      <c r="D14872" s="53" t="s">
        <v>33872</v>
      </c>
    </row>
    <row r="14873" spans="1:4" ht="15" x14ac:dyDescent="0.25">
      <c r="A14873" s="53" t="s">
        <v>19285</v>
      </c>
      <c r="B14873" s="53">
        <v>20</v>
      </c>
      <c r="C14873" s="53" t="s">
        <v>33536</v>
      </c>
      <c r="D14873" s="53" t="s">
        <v>33872</v>
      </c>
    </row>
    <row r="14874" spans="1:4" ht="15" x14ac:dyDescent="0.25">
      <c r="A14874" s="53" t="s">
        <v>19286</v>
      </c>
      <c r="B14874" s="53">
        <v>45</v>
      </c>
      <c r="C14874" s="53" t="s">
        <v>33541</v>
      </c>
      <c r="D14874" s="53" t="s">
        <v>33873</v>
      </c>
    </row>
    <row r="14875" spans="1:4" ht="15" x14ac:dyDescent="0.25">
      <c r="A14875" s="53" t="s">
        <v>19287</v>
      </c>
      <c r="B14875" s="53">
        <v>30</v>
      </c>
      <c r="C14875" s="53" t="s">
        <v>33541</v>
      </c>
      <c r="D14875" s="53" t="s">
        <v>33873</v>
      </c>
    </row>
    <row r="14876" spans="1:4" ht="15" x14ac:dyDescent="0.25">
      <c r="A14876" s="53" t="s">
        <v>19288</v>
      </c>
      <c r="B14876" s="53">
        <v>15</v>
      </c>
      <c r="C14876" s="53" t="s">
        <v>33536</v>
      </c>
      <c r="D14876" s="53" t="s">
        <v>33872</v>
      </c>
    </row>
    <row r="14877" spans="1:4" ht="15" x14ac:dyDescent="0.25">
      <c r="A14877" s="53" t="s">
        <v>33191</v>
      </c>
      <c r="B14877" s="53">
        <v>120</v>
      </c>
      <c r="C14877" s="53" t="s">
        <v>33593</v>
      </c>
      <c r="D14877" s="53" t="s">
        <v>33873</v>
      </c>
    </row>
    <row r="14878" spans="1:4" ht="15" x14ac:dyDescent="0.25">
      <c r="A14878" s="53" t="s">
        <v>33192</v>
      </c>
      <c r="B14878" s="53">
        <v>15</v>
      </c>
      <c r="C14878" s="53" t="s">
        <v>33538</v>
      </c>
      <c r="D14878" s="53" t="s">
        <v>33873</v>
      </c>
    </row>
    <row r="14879" spans="1:4" ht="15" x14ac:dyDescent="0.25">
      <c r="A14879" s="53" t="s">
        <v>33702</v>
      </c>
      <c r="B14879" s="53">
        <v>15</v>
      </c>
      <c r="C14879" s="53" t="s">
        <v>33536</v>
      </c>
      <c r="D14879" s="53" t="s">
        <v>33873</v>
      </c>
    </row>
    <row r="14880" spans="1:4" ht="15" x14ac:dyDescent="0.25">
      <c r="A14880" s="53" t="s">
        <v>33703</v>
      </c>
      <c r="B14880" s="53">
        <v>15</v>
      </c>
      <c r="C14880" s="53" t="s">
        <v>33536</v>
      </c>
      <c r="D14880" s="53" t="s">
        <v>33873</v>
      </c>
    </row>
    <row r="14881" spans="1:4" ht="15" x14ac:dyDescent="0.25">
      <c r="A14881" s="53" t="s">
        <v>33704</v>
      </c>
      <c r="B14881" s="53">
        <v>15</v>
      </c>
      <c r="C14881" s="53" t="s">
        <v>33536</v>
      </c>
      <c r="D14881" s="53" t="s">
        <v>33873</v>
      </c>
    </row>
    <row r="14882" spans="1:4" ht="15" x14ac:dyDescent="0.25">
      <c r="A14882" s="53" t="s">
        <v>19289</v>
      </c>
      <c r="B14882" s="53">
        <v>20</v>
      </c>
      <c r="C14882" s="53"/>
      <c r="D14882" s="53" t="s">
        <v>33872</v>
      </c>
    </row>
    <row r="14883" spans="1:4" ht="15" x14ac:dyDescent="0.25">
      <c r="A14883" s="53" t="s">
        <v>19290</v>
      </c>
      <c r="B14883" s="53">
        <v>20</v>
      </c>
      <c r="C14883" s="53" t="s">
        <v>33536</v>
      </c>
      <c r="D14883" s="53" t="s">
        <v>33872</v>
      </c>
    </row>
    <row r="14884" spans="1:4" ht="15" x14ac:dyDescent="0.25">
      <c r="A14884" s="53" t="s">
        <v>19291</v>
      </c>
      <c r="B14884" s="53">
        <v>20</v>
      </c>
      <c r="C14884" s="53"/>
      <c r="D14884" s="53" t="s">
        <v>33872</v>
      </c>
    </row>
    <row r="14885" spans="1:4" ht="15" x14ac:dyDescent="0.25">
      <c r="A14885" s="53" t="s">
        <v>19292</v>
      </c>
      <c r="B14885" s="53">
        <v>20</v>
      </c>
      <c r="C14885" s="53" t="s">
        <v>33536</v>
      </c>
      <c r="D14885" s="53" t="s">
        <v>33872</v>
      </c>
    </row>
    <row r="14886" spans="1:4" ht="15" x14ac:dyDescent="0.25">
      <c r="A14886" s="53" t="s">
        <v>19293</v>
      </c>
      <c r="B14886" s="53">
        <v>15</v>
      </c>
      <c r="C14886" s="53" t="s">
        <v>33536</v>
      </c>
      <c r="D14886" s="53" t="s">
        <v>33872</v>
      </c>
    </row>
    <row r="14887" spans="1:4" ht="15" x14ac:dyDescent="0.25">
      <c r="A14887" s="53" t="s">
        <v>19294</v>
      </c>
      <c r="B14887" s="53">
        <v>20</v>
      </c>
      <c r="C14887" s="53"/>
      <c r="D14887" s="53" t="s">
        <v>33872</v>
      </c>
    </row>
    <row r="14888" spans="1:4" ht="15" x14ac:dyDescent="0.25">
      <c r="A14888" s="53" t="s">
        <v>19295</v>
      </c>
      <c r="B14888" s="53">
        <v>20</v>
      </c>
      <c r="C14888" s="53"/>
      <c r="D14888" s="53" t="s">
        <v>33872</v>
      </c>
    </row>
    <row r="14889" spans="1:4" ht="15" x14ac:dyDescent="0.25">
      <c r="A14889" s="53" t="s">
        <v>19296</v>
      </c>
      <c r="B14889" s="53">
        <v>20</v>
      </c>
      <c r="C14889" s="53"/>
      <c r="D14889" s="53" t="s">
        <v>33872</v>
      </c>
    </row>
    <row r="14890" spans="1:4" ht="15" x14ac:dyDescent="0.25">
      <c r="A14890" s="53" t="s">
        <v>19297</v>
      </c>
      <c r="B14890" s="53">
        <v>20</v>
      </c>
      <c r="C14890" s="53"/>
      <c r="D14890" s="53" t="s">
        <v>33872</v>
      </c>
    </row>
    <row r="14891" spans="1:4" ht="15" x14ac:dyDescent="0.25">
      <c r="A14891" s="53" t="s">
        <v>19298</v>
      </c>
      <c r="B14891" s="53">
        <v>20</v>
      </c>
      <c r="C14891" s="53"/>
      <c r="D14891" s="53" t="s">
        <v>33872</v>
      </c>
    </row>
    <row r="14892" spans="1:4" ht="15" x14ac:dyDescent="0.25">
      <c r="A14892" s="53" t="s">
        <v>19299</v>
      </c>
      <c r="B14892" s="53">
        <v>15</v>
      </c>
      <c r="C14892" s="53" t="s">
        <v>33536</v>
      </c>
      <c r="D14892" s="53" t="s">
        <v>33872</v>
      </c>
    </row>
    <row r="14893" spans="1:4" ht="15" x14ac:dyDescent="0.25">
      <c r="A14893" s="53" t="s">
        <v>19300</v>
      </c>
      <c r="B14893" s="53">
        <v>20</v>
      </c>
      <c r="C14893" s="53"/>
      <c r="D14893" s="53" t="s">
        <v>33872</v>
      </c>
    </row>
    <row r="14894" spans="1:4" ht="15" x14ac:dyDescent="0.25">
      <c r="A14894" s="53" t="s">
        <v>19301</v>
      </c>
      <c r="B14894" s="53">
        <v>20</v>
      </c>
      <c r="C14894" s="53" t="s">
        <v>33536</v>
      </c>
      <c r="D14894" s="53" t="s">
        <v>33872</v>
      </c>
    </row>
    <row r="14895" spans="1:4" ht="15" x14ac:dyDescent="0.25">
      <c r="A14895" s="53" t="s">
        <v>19302</v>
      </c>
      <c r="B14895" s="53">
        <v>15</v>
      </c>
      <c r="C14895" s="53" t="s">
        <v>33536</v>
      </c>
      <c r="D14895" s="53" t="s">
        <v>33872</v>
      </c>
    </row>
    <row r="14896" spans="1:4" ht="15" x14ac:dyDescent="0.25">
      <c r="A14896" s="53" t="s">
        <v>19303</v>
      </c>
      <c r="B14896" s="53">
        <v>20</v>
      </c>
      <c r="C14896" s="53" t="s">
        <v>33536</v>
      </c>
      <c r="D14896" s="53" t="s">
        <v>33872</v>
      </c>
    </row>
    <row r="14897" spans="1:4" ht="15" x14ac:dyDescent="0.25">
      <c r="A14897" s="53" t="s">
        <v>19304</v>
      </c>
      <c r="B14897" s="53">
        <v>20</v>
      </c>
      <c r="C14897" s="53" t="s">
        <v>33536</v>
      </c>
      <c r="D14897" s="53" t="s">
        <v>33872</v>
      </c>
    </row>
    <row r="14898" spans="1:4" ht="15" x14ac:dyDescent="0.25">
      <c r="A14898" s="53" t="s">
        <v>19305</v>
      </c>
      <c r="B14898" s="53">
        <v>20</v>
      </c>
      <c r="C14898" s="53" t="s">
        <v>33536</v>
      </c>
      <c r="D14898" s="53" t="s">
        <v>33872</v>
      </c>
    </row>
    <row r="14899" spans="1:4" ht="15" x14ac:dyDescent="0.25">
      <c r="A14899" s="53" t="s">
        <v>19306</v>
      </c>
      <c r="B14899" s="53">
        <v>15</v>
      </c>
      <c r="C14899" s="53" t="s">
        <v>33536</v>
      </c>
      <c r="D14899" s="53" t="s">
        <v>33872</v>
      </c>
    </row>
    <row r="14900" spans="1:4" ht="15" x14ac:dyDescent="0.25">
      <c r="A14900" s="53" t="s">
        <v>19307</v>
      </c>
      <c r="B14900" s="53">
        <v>20</v>
      </c>
      <c r="C14900" s="53" t="s">
        <v>33536</v>
      </c>
      <c r="D14900" s="53" t="s">
        <v>33872</v>
      </c>
    </row>
    <row r="14901" spans="1:4" ht="15" x14ac:dyDescent="0.25">
      <c r="A14901" s="53" t="s">
        <v>19308</v>
      </c>
      <c r="B14901" s="53">
        <v>15</v>
      </c>
      <c r="C14901" s="53" t="s">
        <v>33536</v>
      </c>
      <c r="D14901" s="53" t="s">
        <v>33872</v>
      </c>
    </row>
    <row r="14902" spans="1:4" ht="15" x14ac:dyDescent="0.25">
      <c r="A14902" s="53" t="s">
        <v>19309</v>
      </c>
      <c r="B14902" s="53">
        <v>20</v>
      </c>
      <c r="C14902" s="53" t="s">
        <v>33536</v>
      </c>
      <c r="D14902" s="53" t="s">
        <v>33872</v>
      </c>
    </row>
    <row r="14903" spans="1:4" ht="15" x14ac:dyDescent="0.25">
      <c r="A14903" s="53" t="s">
        <v>19310</v>
      </c>
      <c r="B14903" s="53">
        <v>15</v>
      </c>
      <c r="C14903" s="53" t="s">
        <v>33536</v>
      </c>
      <c r="D14903" s="53" t="s">
        <v>33872</v>
      </c>
    </row>
    <row r="14904" spans="1:4" ht="15" x14ac:dyDescent="0.25">
      <c r="A14904" s="53" t="s">
        <v>19311</v>
      </c>
      <c r="B14904" s="53">
        <v>20</v>
      </c>
      <c r="C14904" s="53"/>
      <c r="D14904" s="53" t="s">
        <v>33872</v>
      </c>
    </row>
    <row r="14905" spans="1:4" ht="15" x14ac:dyDescent="0.25">
      <c r="A14905" s="53" t="s">
        <v>19312</v>
      </c>
      <c r="B14905" s="53">
        <v>15</v>
      </c>
      <c r="C14905" s="53"/>
      <c r="D14905" s="53" t="s">
        <v>33872</v>
      </c>
    </row>
    <row r="14906" spans="1:4" ht="15" x14ac:dyDescent="0.25">
      <c r="A14906" s="53" t="s">
        <v>19313</v>
      </c>
      <c r="B14906" s="53">
        <v>20</v>
      </c>
      <c r="C14906" s="53"/>
      <c r="D14906" s="53" t="s">
        <v>33872</v>
      </c>
    </row>
    <row r="14907" spans="1:4" ht="15" x14ac:dyDescent="0.25">
      <c r="A14907" s="53" t="s">
        <v>19314</v>
      </c>
      <c r="B14907" s="53">
        <v>15</v>
      </c>
      <c r="C14907" s="53"/>
      <c r="D14907" s="53" t="s">
        <v>33872</v>
      </c>
    </row>
    <row r="14908" spans="1:4" ht="15" x14ac:dyDescent="0.25">
      <c r="A14908" s="53" t="s">
        <v>19315</v>
      </c>
      <c r="B14908" s="53">
        <v>20</v>
      </c>
      <c r="C14908" s="53"/>
      <c r="D14908" s="53" t="s">
        <v>33872</v>
      </c>
    </row>
    <row r="14909" spans="1:4" ht="15" x14ac:dyDescent="0.25">
      <c r="A14909" s="53" t="s">
        <v>19316</v>
      </c>
      <c r="B14909" s="53">
        <v>15</v>
      </c>
      <c r="C14909" s="53"/>
      <c r="D14909" s="53" t="s">
        <v>33872</v>
      </c>
    </row>
    <row r="14910" spans="1:4" ht="15" x14ac:dyDescent="0.25">
      <c r="A14910" s="53" t="s">
        <v>19317</v>
      </c>
      <c r="B14910" s="53">
        <v>40</v>
      </c>
      <c r="C14910" s="53"/>
      <c r="D14910" s="53" t="s">
        <v>33872</v>
      </c>
    </row>
    <row r="14911" spans="1:4" ht="15" x14ac:dyDescent="0.25">
      <c r="A14911" s="53" t="s">
        <v>19318</v>
      </c>
      <c r="B14911" s="53">
        <v>20</v>
      </c>
      <c r="C14911" s="53"/>
      <c r="D14911" s="53" t="s">
        <v>33872</v>
      </c>
    </row>
    <row r="14912" spans="1:4" ht="15" x14ac:dyDescent="0.25">
      <c r="A14912" s="53" t="s">
        <v>19319</v>
      </c>
      <c r="B14912" s="53">
        <v>15</v>
      </c>
      <c r="C14912" s="53"/>
      <c r="D14912" s="53" t="s">
        <v>33872</v>
      </c>
    </row>
    <row r="14913" spans="1:4" ht="15" x14ac:dyDescent="0.25">
      <c r="A14913" s="53" t="s">
        <v>19320</v>
      </c>
      <c r="B14913" s="53">
        <v>20</v>
      </c>
      <c r="C14913" s="53"/>
      <c r="D14913" s="53" t="s">
        <v>33872</v>
      </c>
    </row>
    <row r="14914" spans="1:4" ht="15" x14ac:dyDescent="0.25">
      <c r="A14914" s="53" t="s">
        <v>19321</v>
      </c>
      <c r="B14914" s="53">
        <v>15</v>
      </c>
      <c r="C14914" s="53"/>
      <c r="D14914" s="53" t="s">
        <v>33872</v>
      </c>
    </row>
    <row r="14915" spans="1:4" ht="15" x14ac:dyDescent="0.25">
      <c r="A14915" s="53" t="s">
        <v>19322</v>
      </c>
      <c r="B14915" s="53">
        <v>20</v>
      </c>
      <c r="C14915" s="53" t="s">
        <v>33536</v>
      </c>
      <c r="D14915" s="53" t="s">
        <v>33872</v>
      </c>
    </row>
    <row r="14916" spans="1:4" ht="15" x14ac:dyDescent="0.25">
      <c r="A14916" s="53" t="s">
        <v>19323</v>
      </c>
      <c r="B14916" s="53">
        <v>15</v>
      </c>
      <c r="C14916" s="53" t="s">
        <v>33536</v>
      </c>
      <c r="D14916" s="53" t="s">
        <v>33872</v>
      </c>
    </row>
    <row r="14917" spans="1:4" ht="15" x14ac:dyDescent="0.25">
      <c r="A14917" s="53" t="s">
        <v>19324</v>
      </c>
      <c r="B14917" s="53">
        <v>20</v>
      </c>
      <c r="C14917" s="53" t="s">
        <v>33536</v>
      </c>
      <c r="D14917" s="53" t="s">
        <v>33872</v>
      </c>
    </row>
    <row r="14918" spans="1:4" ht="15" x14ac:dyDescent="0.25">
      <c r="A14918" s="53" t="s">
        <v>19325</v>
      </c>
      <c r="B14918" s="53">
        <v>15</v>
      </c>
      <c r="C14918" s="53" t="s">
        <v>33536</v>
      </c>
      <c r="D14918" s="53" t="s">
        <v>33872</v>
      </c>
    </row>
    <row r="14919" spans="1:4" ht="15" x14ac:dyDescent="0.25">
      <c r="A14919" s="53" t="s">
        <v>19326</v>
      </c>
      <c r="B14919" s="53">
        <v>20</v>
      </c>
      <c r="C14919" s="53" t="s">
        <v>33536</v>
      </c>
      <c r="D14919" s="53" t="s">
        <v>33872</v>
      </c>
    </row>
    <row r="14920" spans="1:4" ht="15" x14ac:dyDescent="0.25">
      <c r="A14920" s="53" t="s">
        <v>19327</v>
      </c>
      <c r="B14920" s="53">
        <v>15</v>
      </c>
      <c r="C14920" s="53" t="s">
        <v>33536</v>
      </c>
      <c r="D14920" s="53" t="s">
        <v>33872</v>
      </c>
    </row>
    <row r="14921" spans="1:4" ht="15" x14ac:dyDescent="0.25">
      <c r="A14921" s="53" t="s">
        <v>19328</v>
      </c>
      <c r="B14921" s="53">
        <v>20</v>
      </c>
      <c r="C14921" s="53" t="s">
        <v>33536</v>
      </c>
      <c r="D14921" s="53" t="s">
        <v>33872</v>
      </c>
    </row>
    <row r="14922" spans="1:4" ht="15" x14ac:dyDescent="0.25">
      <c r="A14922" s="53" t="s">
        <v>19329</v>
      </c>
      <c r="B14922" s="53">
        <v>15</v>
      </c>
      <c r="C14922" s="53" t="s">
        <v>33536</v>
      </c>
      <c r="D14922" s="53" t="s">
        <v>33872</v>
      </c>
    </row>
    <row r="14923" spans="1:4" ht="15" x14ac:dyDescent="0.25">
      <c r="A14923" s="53" t="s">
        <v>19330</v>
      </c>
      <c r="B14923" s="53">
        <v>20</v>
      </c>
      <c r="C14923" s="53" t="s">
        <v>33536</v>
      </c>
      <c r="D14923" s="53" t="s">
        <v>33872</v>
      </c>
    </row>
    <row r="14924" spans="1:4" ht="15" x14ac:dyDescent="0.25">
      <c r="A14924" s="53" t="s">
        <v>19331</v>
      </c>
      <c r="B14924" s="53">
        <v>15</v>
      </c>
      <c r="C14924" s="53" t="s">
        <v>33536</v>
      </c>
      <c r="D14924" s="53" t="s">
        <v>33872</v>
      </c>
    </row>
    <row r="14925" spans="1:4" ht="15" x14ac:dyDescent="0.25">
      <c r="A14925" s="53" t="s">
        <v>19332</v>
      </c>
      <c r="B14925" s="53">
        <v>20</v>
      </c>
      <c r="C14925" s="53" t="s">
        <v>33536</v>
      </c>
      <c r="D14925" s="53" t="s">
        <v>33872</v>
      </c>
    </row>
    <row r="14926" spans="1:4" ht="15" x14ac:dyDescent="0.25">
      <c r="A14926" s="53" t="s">
        <v>19333</v>
      </c>
      <c r="B14926" s="53">
        <v>15</v>
      </c>
      <c r="C14926" s="53" t="s">
        <v>33536</v>
      </c>
      <c r="D14926" s="53" t="s">
        <v>33872</v>
      </c>
    </row>
    <row r="14927" spans="1:4" ht="15" x14ac:dyDescent="0.25">
      <c r="A14927" s="53" t="s">
        <v>19334</v>
      </c>
      <c r="B14927" s="53">
        <v>20</v>
      </c>
      <c r="C14927" s="53" t="s">
        <v>33536</v>
      </c>
      <c r="D14927" s="53" t="s">
        <v>33872</v>
      </c>
    </row>
    <row r="14928" spans="1:4" ht="15" x14ac:dyDescent="0.25">
      <c r="A14928" s="53" t="s">
        <v>19335</v>
      </c>
      <c r="B14928" s="53">
        <v>15</v>
      </c>
      <c r="C14928" s="53" t="s">
        <v>33536</v>
      </c>
      <c r="D14928" s="53" t="s">
        <v>33872</v>
      </c>
    </row>
    <row r="14929" spans="1:4" ht="15" x14ac:dyDescent="0.25">
      <c r="A14929" s="53" t="s">
        <v>19336</v>
      </c>
      <c r="B14929" s="53">
        <v>20</v>
      </c>
      <c r="C14929" s="53" t="s">
        <v>33536</v>
      </c>
      <c r="D14929" s="53" t="s">
        <v>33872</v>
      </c>
    </row>
    <row r="14930" spans="1:4" ht="15" x14ac:dyDescent="0.25">
      <c r="A14930" s="53" t="s">
        <v>19337</v>
      </c>
      <c r="B14930" s="53">
        <v>15</v>
      </c>
      <c r="C14930" s="53" t="s">
        <v>33536</v>
      </c>
      <c r="D14930" s="53" t="s">
        <v>33872</v>
      </c>
    </row>
    <row r="14931" spans="1:4" ht="15" x14ac:dyDescent="0.25">
      <c r="A14931" s="53" t="s">
        <v>19338</v>
      </c>
      <c r="B14931" s="53">
        <v>20</v>
      </c>
      <c r="C14931" s="53" t="s">
        <v>33536</v>
      </c>
      <c r="D14931" s="53" t="s">
        <v>33872</v>
      </c>
    </row>
    <row r="14932" spans="1:4" ht="15" x14ac:dyDescent="0.25">
      <c r="A14932" s="53" t="s">
        <v>19339</v>
      </c>
      <c r="B14932" s="53">
        <v>15</v>
      </c>
      <c r="C14932" s="53" t="s">
        <v>33536</v>
      </c>
      <c r="D14932" s="53" t="s">
        <v>33872</v>
      </c>
    </row>
    <row r="14933" spans="1:4" ht="15" x14ac:dyDescent="0.25">
      <c r="A14933" s="53" t="s">
        <v>19340</v>
      </c>
      <c r="B14933" s="53">
        <v>20</v>
      </c>
      <c r="C14933" s="53" t="s">
        <v>33536</v>
      </c>
      <c r="D14933" s="53" t="s">
        <v>33872</v>
      </c>
    </row>
    <row r="14934" spans="1:4" ht="15" x14ac:dyDescent="0.25">
      <c r="A14934" s="53" t="s">
        <v>19341</v>
      </c>
      <c r="B14934" s="53">
        <v>15</v>
      </c>
      <c r="C14934" s="53" t="s">
        <v>33536</v>
      </c>
      <c r="D14934" s="53" t="s">
        <v>33872</v>
      </c>
    </row>
    <row r="14935" spans="1:4" ht="15" x14ac:dyDescent="0.25">
      <c r="A14935" s="53" t="s">
        <v>19342</v>
      </c>
      <c r="B14935" s="53">
        <v>20</v>
      </c>
      <c r="C14935" s="53" t="s">
        <v>33536</v>
      </c>
      <c r="D14935" s="53" t="s">
        <v>33872</v>
      </c>
    </row>
    <row r="14936" spans="1:4" ht="15" x14ac:dyDescent="0.25">
      <c r="A14936" s="53" t="s">
        <v>19343</v>
      </c>
      <c r="B14936" s="53">
        <v>15</v>
      </c>
      <c r="C14936" s="53" t="s">
        <v>33536</v>
      </c>
      <c r="D14936" s="53" t="s">
        <v>33872</v>
      </c>
    </row>
    <row r="14937" spans="1:4" ht="15" x14ac:dyDescent="0.25">
      <c r="A14937" s="53" t="s">
        <v>19344</v>
      </c>
      <c r="B14937" s="53">
        <v>20</v>
      </c>
      <c r="C14937" s="53" t="s">
        <v>33536</v>
      </c>
      <c r="D14937" s="53" t="s">
        <v>33872</v>
      </c>
    </row>
    <row r="14938" spans="1:4" ht="15" x14ac:dyDescent="0.25">
      <c r="A14938" s="53" t="s">
        <v>19345</v>
      </c>
      <c r="B14938" s="53">
        <v>15</v>
      </c>
      <c r="C14938" s="53" t="s">
        <v>33536</v>
      </c>
      <c r="D14938" s="53" t="s">
        <v>33872</v>
      </c>
    </row>
    <row r="14939" spans="1:4" ht="15" x14ac:dyDescent="0.25">
      <c r="A14939" s="53" t="s">
        <v>19346</v>
      </c>
      <c r="B14939" s="53">
        <v>20</v>
      </c>
      <c r="C14939" s="53" t="s">
        <v>33536</v>
      </c>
      <c r="D14939" s="53" t="s">
        <v>33872</v>
      </c>
    </row>
    <row r="14940" spans="1:4" ht="15" x14ac:dyDescent="0.25">
      <c r="A14940" s="53" t="s">
        <v>19347</v>
      </c>
      <c r="B14940" s="53">
        <v>15</v>
      </c>
      <c r="C14940" s="53" t="s">
        <v>33536</v>
      </c>
      <c r="D14940" s="53" t="s">
        <v>33872</v>
      </c>
    </row>
    <row r="14941" spans="1:4" ht="15" x14ac:dyDescent="0.25">
      <c r="A14941" s="53" t="s">
        <v>19348</v>
      </c>
      <c r="B14941" s="53">
        <v>15</v>
      </c>
      <c r="C14941" s="53" t="s">
        <v>33536</v>
      </c>
      <c r="D14941" s="53" t="s">
        <v>33872</v>
      </c>
    </row>
    <row r="14942" spans="1:4" ht="15" x14ac:dyDescent="0.25">
      <c r="A14942" s="53" t="s">
        <v>19349</v>
      </c>
      <c r="B14942" s="53">
        <v>20</v>
      </c>
      <c r="C14942" s="53" t="s">
        <v>33536</v>
      </c>
      <c r="D14942" s="53" t="s">
        <v>33872</v>
      </c>
    </row>
    <row r="14943" spans="1:4" ht="15" x14ac:dyDescent="0.25">
      <c r="A14943" s="53" t="s">
        <v>19350</v>
      </c>
      <c r="B14943" s="53">
        <v>15</v>
      </c>
      <c r="C14943" s="53" t="s">
        <v>33536</v>
      </c>
      <c r="D14943" s="53" t="s">
        <v>33873</v>
      </c>
    </row>
    <row r="14944" spans="1:4" ht="15" x14ac:dyDescent="0.25">
      <c r="A14944" s="53" t="s">
        <v>19351</v>
      </c>
      <c r="B14944" s="53">
        <v>40</v>
      </c>
      <c r="C14944" s="53" t="s">
        <v>33541</v>
      </c>
      <c r="D14944" s="53" t="s">
        <v>33873</v>
      </c>
    </row>
    <row r="14945" spans="1:4" ht="15" x14ac:dyDescent="0.25">
      <c r="A14945" s="53" t="s">
        <v>19352</v>
      </c>
      <c r="B14945" s="53">
        <v>40</v>
      </c>
      <c r="C14945" s="53" t="s">
        <v>33541</v>
      </c>
      <c r="D14945" s="53" t="s">
        <v>33873</v>
      </c>
    </row>
    <row r="14946" spans="1:4" ht="15" x14ac:dyDescent="0.25">
      <c r="A14946" s="53" t="s">
        <v>19353</v>
      </c>
      <c r="B14946" s="53">
        <v>15</v>
      </c>
      <c r="C14946" s="53" t="s">
        <v>33536</v>
      </c>
      <c r="D14946" s="53" t="s">
        <v>33872</v>
      </c>
    </row>
    <row r="14947" spans="1:4" ht="15" x14ac:dyDescent="0.25">
      <c r="A14947" s="53" t="s">
        <v>19354</v>
      </c>
      <c r="B14947" s="53">
        <v>15</v>
      </c>
      <c r="C14947" s="53" t="s">
        <v>33536</v>
      </c>
      <c r="D14947" s="53" t="s">
        <v>33872</v>
      </c>
    </row>
    <row r="14948" spans="1:4" ht="15" x14ac:dyDescent="0.25">
      <c r="A14948" s="53" t="s">
        <v>19355</v>
      </c>
      <c r="B14948" s="53">
        <v>5</v>
      </c>
      <c r="C14948" s="53" t="s">
        <v>33536</v>
      </c>
      <c r="D14948" s="53" t="s">
        <v>33872</v>
      </c>
    </row>
    <row r="14949" spans="1:4" ht="15" x14ac:dyDescent="0.25">
      <c r="A14949" s="53" t="s">
        <v>19356</v>
      </c>
      <c r="B14949" s="53">
        <v>30</v>
      </c>
      <c r="C14949" s="53" t="s">
        <v>33538</v>
      </c>
      <c r="D14949" s="53" t="s">
        <v>33872</v>
      </c>
    </row>
    <row r="14950" spans="1:4" ht="15" x14ac:dyDescent="0.25">
      <c r="A14950" s="53" t="s">
        <v>19357</v>
      </c>
      <c r="B14950" s="53">
        <v>15</v>
      </c>
      <c r="C14950" s="53" t="s">
        <v>33536</v>
      </c>
      <c r="D14950" s="53" t="s">
        <v>33872</v>
      </c>
    </row>
    <row r="14951" spans="1:4" ht="15" x14ac:dyDescent="0.25">
      <c r="A14951" s="53" t="s">
        <v>19358</v>
      </c>
      <c r="B14951" s="53">
        <v>40</v>
      </c>
      <c r="C14951" s="53" t="s">
        <v>33536</v>
      </c>
      <c r="D14951" s="53" t="s">
        <v>33872</v>
      </c>
    </row>
    <row r="14952" spans="1:4" ht="15" x14ac:dyDescent="0.25">
      <c r="A14952" s="53" t="s">
        <v>19359</v>
      </c>
      <c r="B14952" s="53">
        <v>15</v>
      </c>
      <c r="C14952" s="53" t="s">
        <v>33536</v>
      </c>
      <c r="D14952" s="53" t="s">
        <v>33872</v>
      </c>
    </row>
    <row r="14953" spans="1:4" ht="15" x14ac:dyDescent="0.25">
      <c r="A14953" s="53" t="s">
        <v>19360</v>
      </c>
      <c r="B14953" s="53">
        <v>15</v>
      </c>
      <c r="C14953" s="53" t="s">
        <v>33536</v>
      </c>
      <c r="D14953" s="53" t="s">
        <v>33872</v>
      </c>
    </row>
    <row r="14954" spans="1:4" ht="15" x14ac:dyDescent="0.25">
      <c r="A14954" s="53" t="s">
        <v>19361</v>
      </c>
      <c r="B14954" s="53">
        <v>15</v>
      </c>
      <c r="C14954" s="53" t="s">
        <v>33536</v>
      </c>
      <c r="D14954" s="53" t="s">
        <v>33873</v>
      </c>
    </row>
    <row r="14955" spans="1:4" ht="15" x14ac:dyDescent="0.25">
      <c r="A14955" s="53" t="s">
        <v>19362</v>
      </c>
      <c r="B14955" s="53">
        <v>15</v>
      </c>
      <c r="C14955" s="53" t="s">
        <v>33536</v>
      </c>
      <c r="D14955" s="53" t="s">
        <v>33872</v>
      </c>
    </row>
    <row r="14956" spans="1:4" ht="15" x14ac:dyDescent="0.25">
      <c r="A14956" s="53" t="s">
        <v>19363</v>
      </c>
      <c r="B14956" s="53">
        <v>40</v>
      </c>
      <c r="C14956" s="53" t="s">
        <v>33536</v>
      </c>
      <c r="D14956" s="53" t="s">
        <v>33872</v>
      </c>
    </row>
    <row r="14957" spans="1:4" ht="15" x14ac:dyDescent="0.25">
      <c r="A14957" s="53" t="s">
        <v>19364</v>
      </c>
      <c r="B14957" s="53">
        <v>30</v>
      </c>
      <c r="C14957" s="53" t="s">
        <v>33538</v>
      </c>
      <c r="D14957" s="53" t="s">
        <v>33872</v>
      </c>
    </row>
    <row r="14958" spans="1:4" ht="15" x14ac:dyDescent="0.25">
      <c r="A14958" s="53" t="s">
        <v>19365</v>
      </c>
      <c r="B14958" s="53">
        <v>15</v>
      </c>
      <c r="C14958" s="53" t="s">
        <v>33536</v>
      </c>
      <c r="D14958" s="53" t="s">
        <v>33873</v>
      </c>
    </row>
    <row r="14959" spans="1:4" ht="15" x14ac:dyDescent="0.25">
      <c r="A14959" s="53" t="s">
        <v>19366</v>
      </c>
      <c r="B14959" s="53">
        <v>15</v>
      </c>
      <c r="C14959" s="53" t="s">
        <v>33536</v>
      </c>
      <c r="D14959" s="53" t="s">
        <v>33872</v>
      </c>
    </row>
    <row r="14960" spans="1:4" ht="15" x14ac:dyDescent="0.25">
      <c r="A14960" s="53" t="s">
        <v>19367</v>
      </c>
      <c r="B14960" s="53">
        <v>15</v>
      </c>
      <c r="C14960" s="53" t="s">
        <v>33536</v>
      </c>
      <c r="D14960" s="53" t="s">
        <v>33872</v>
      </c>
    </row>
    <row r="14961" spans="1:4" ht="15" x14ac:dyDescent="0.25">
      <c r="A14961" s="53" t="s">
        <v>19368</v>
      </c>
      <c r="B14961" s="53">
        <v>15</v>
      </c>
      <c r="C14961" s="53" t="s">
        <v>33536</v>
      </c>
      <c r="D14961" s="53" t="s">
        <v>33873</v>
      </c>
    </row>
    <row r="14962" spans="1:4" ht="15" x14ac:dyDescent="0.25">
      <c r="A14962" s="53" t="s">
        <v>19369</v>
      </c>
      <c r="B14962" s="53">
        <v>15</v>
      </c>
      <c r="C14962" s="53" t="s">
        <v>33536</v>
      </c>
      <c r="D14962" s="53" t="s">
        <v>33872</v>
      </c>
    </row>
    <row r="14963" spans="1:4" ht="15" x14ac:dyDescent="0.25">
      <c r="A14963" s="53" t="s">
        <v>19370</v>
      </c>
      <c r="B14963" s="53">
        <v>15</v>
      </c>
      <c r="C14963" s="53" t="s">
        <v>33536</v>
      </c>
      <c r="D14963" s="53" t="s">
        <v>33873</v>
      </c>
    </row>
    <row r="14964" spans="1:4" ht="15" x14ac:dyDescent="0.25">
      <c r="A14964" s="53" t="s">
        <v>19371</v>
      </c>
      <c r="B14964" s="53">
        <v>15</v>
      </c>
      <c r="C14964" s="53" t="s">
        <v>33536</v>
      </c>
      <c r="D14964" s="53" t="s">
        <v>33872</v>
      </c>
    </row>
    <row r="14965" spans="1:4" ht="15" x14ac:dyDescent="0.25">
      <c r="A14965" s="53" t="s">
        <v>19372</v>
      </c>
      <c r="B14965" s="53">
        <v>15</v>
      </c>
      <c r="C14965" s="53" t="s">
        <v>33536</v>
      </c>
      <c r="D14965" s="53" t="s">
        <v>33872</v>
      </c>
    </row>
    <row r="14966" spans="1:4" ht="15" x14ac:dyDescent="0.25">
      <c r="A14966" s="53" t="s">
        <v>19373</v>
      </c>
      <c r="B14966" s="53">
        <v>40</v>
      </c>
      <c r="C14966" s="53" t="s">
        <v>33541</v>
      </c>
      <c r="D14966" s="53" t="s">
        <v>33873</v>
      </c>
    </row>
    <row r="14967" spans="1:4" ht="15" x14ac:dyDescent="0.25">
      <c r="A14967" s="53" t="s">
        <v>19374</v>
      </c>
      <c r="B14967" s="53">
        <v>15</v>
      </c>
      <c r="C14967" s="53" t="s">
        <v>33536</v>
      </c>
      <c r="D14967" s="53" t="s">
        <v>33873</v>
      </c>
    </row>
    <row r="14968" spans="1:4" ht="15" x14ac:dyDescent="0.25">
      <c r="A14968" s="53" t="s">
        <v>19375</v>
      </c>
      <c r="B14968" s="53">
        <v>40</v>
      </c>
      <c r="C14968" s="53" t="s">
        <v>33541</v>
      </c>
      <c r="D14968" s="53" t="s">
        <v>33873</v>
      </c>
    </row>
    <row r="14969" spans="1:4" ht="15" x14ac:dyDescent="0.25">
      <c r="A14969" s="53" t="s">
        <v>19376</v>
      </c>
      <c r="B14969" s="53">
        <v>15</v>
      </c>
      <c r="C14969" s="53" t="s">
        <v>33536</v>
      </c>
      <c r="D14969" s="53" t="s">
        <v>33873</v>
      </c>
    </row>
    <row r="14970" spans="1:4" ht="15" x14ac:dyDescent="0.25">
      <c r="A14970" s="53" t="s">
        <v>19377</v>
      </c>
      <c r="B14970" s="53">
        <v>15</v>
      </c>
      <c r="C14970" s="53" t="s">
        <v>33536</v>
      </c>
      <c r="D14970" s="53" t="s">
        <v>33872</v>
      </c>
    </row>
    <row r="14971" spans="1:4" ht="15" x14ac:dyDescent="0.25">
      <c r="A14971" s="53" t="s">
        <v>19378</v>
      </c>
      <c r="B14971" s="53">
        <v>15</v>
      </c>
      <c r="C14971" s="53" t="s">
        <v>33536</v>
      </c>
      <c r="D14971" s="53" t="s">
        <v>33872</v>
      </c>
    </row>
    <row r="14972" spans="1:4" ht="15" x14ac:dyDescent="0.25">
      <c r="A14972" s="53" t="s">
        <v>19379</v>
      </c>
      <c r="B14972" s="53">
        <v>15</v>
      </c>
      <c r="C14972" s="53" t="s">
        <v>33536</v>
      </c>
      <c r="D14972" s="53" t="s">
        <v>33873</v>
      </c>
    </row>
    <row r="14973" spans="1:4" ht="15" x14ac:dyDescent="0.25">
      <c r="A14973" s="53" t="s">
        <v>19380</v>
      </c>
      <c r="B14973" s="53">
        <v>15</v>
      </c>
      <c r="C14973" s="53" t="s">
        <v>33536</v>
      </c>
      <c r="D14973" s="53" t="s">
        <v>33873</v>
      </c>
    </row>
    <row r="14974" spans="1:4" ht="15" x14ac:dyDescent="0.25">
      <c r="A14974" s="53" t="s">
        <v>19381</v>
      </c>
      <c r="B14974" s="53">
        <v>15</v>
      </c>
      <c r="C14974" s="53" t="s">
        <v>33538</v>
      </c>
      <c r="D14974" s="53" t="s">
        <v>33872</v>
      </c>
    </row>
    <row r="14975" spans="1:4" ht="15" x14ac:dyDescent="0.25">
      <c r="A14975" s="53" t="s">
        <v>19382</v>
      </c>
      <c r="B14975" s="53">
        <v>15</v>
      </c>
      <c r="C14975" s="53" t="s">
        <v>33536</v>
      </c>
      <c r="D14975" s="53" t="s">
        <v>33873</v>
      </c>
    </row>
    <row r="14976" spans="1:4" ht="15" x14ac:dyDescent="0.25">
      <c r="A14976" s="53" t="s">
        <v>19383</v>
      </c>
      <c r="B14976" s="53">
        <v>15</v>
      </c>
      <c r="C14976" s="53" t="s">
        <v>33536</v>
      </c>
      <c r="D14976" s="53" t="s">
        <v>33873</v>
      </c>
    </row>
    <row r="14977" spans="1:4" ht="15" x14ac:dyDescent="0.25">
      <c r="A14977" s="53" t="s">
        <v>19384</v>
      </c>
      <c r="B14977" s="53">
        <v>5</v>
      </c>
      <c r="C14977" s="53" t="s">
        <v>33536</v>
      </c>
      <c r="D14977" s="53" t="s">
        <v>33873</v>
      </c>
    </row>
    <row r="14978" spans="1:4" ht="15" x14ac:dyDescent="0.25">
      <c r="A14978" s="53" t="s">
        <v>19385</v>
      </c>
      <c r="B14978" s="53">
        <v>15</v>
      </c>
      <c r="C14978" s="53" t="s">
        <v>33538</v>
      </c>
      <c r="D14978" s="53" t="s">
        <v>33873</v>
      </c>
    </row>
    <row r="14979" spans="1:4" ht="15" x14ac:dyDescent="0.25">
      <c r="A14979" s="53" t="s">
        <v>19386</v>
      </c>
      <c r="B14979" s="53">
        <v>15</v>
      </c>
      <c r="C14979" s="53" t="s">
        <v>33536</v>
      </c>
      <c r="D14979" s="53" t="s">
        <v>33873</v>
      </c>
    </row>
    <row r="14980" spans="1:4" ht="15" x14ac:dyDescent="0.25">
      <c r="A14980" s="53" t="s">
        <v>33193</v>
      </c>
      <c r="B14980" s="53">
        <v>15</v>
      </c>
      <c r="C14980" s="53" t="s">
        <v>33536</v>
      </c>
      <c r="D14980" s="53" t="s">
        <v>33872</v>
      </c>
    </row>
    <row r="14981" spans="1:4" ht="15" x14ac:dyDescent="0.25">
      <c r="A14981" s="53" t="s">
        <v>33705</v>
      </c>
      <c r="B14981" s="53">
        <v>15</v>
      </c>
      <c r="C14981" s="53" t="s">
        <v>33536</v>
      </c>
      <c r="D14981" s="53" t="s">
        <v>33873</v>
      </c>
    </row>
    <row r="14982" spans="1:4" ht="15" x14ac:dyDescent="0.25">
      <c r="A14982" s="53" t="s">
        <v>19387</v>
      </c>
      <c r="B14982" s="53">
        <v>40</v>
      </c>
      <c r="C14982" s="53"/>
      <c r="D14982" s="53" t="s">
        <v>33872</v>
      </c>
    </row>
    <row r="14983" spans="1:4" ht="15" x14ac:dyDescent="0.25">
      <c r="A14983" s="53" t="s">
        <v>19388</v>
      </c>
      <c r="B14983" s="53">
        <v>40</v>
      </c>
      <c r="C14983" s="53"/>
      <c r="D14983" s="53" t="s">
        <v>33872</v>
      </c>
    </row>
    <row r="14984" spans="1:4" ht="15" x14ac:dyDescent="0.25">
      <c r="A14984" s="53" t="s">
        <v>19389</v>
      </c>
      <c r="B14984" s="53">
        <v>40</v>
      </c>
      <c r="C14984" s="53"/>
      <c r="D14984" s="53" t="s">
        <v>33872</v>
      </c>
    </row>
    <row r="14985" spans="1:4" ht="15" x14ac:dyDescent="0.25">
      <c r="A14985" s="53" t="s">
        <v>19390</v>
      </c>
      <c r="B14985" s="53">
        <v>40</v>
      </c>
      <c r="C14985" s="53"/>
      <c r="D14985" s="53" t="s">
        <v>33872</v>
      </c>
    </row>
    <row r="14986" spans="1:4" ht="15" x14ac:dyDescent="0.25">
      <c r="A14986" s="53" t="s">
        <v>19391</v>
      </c>
      <c r="B14986" s="53">
        <v>20</v>
      </c>
      <c r="C14986" s="53" t="s">
        <v>33536</v>
      </c>
      <c r="D14986" s="53" t="s">
        <v>33872</v>
      </c>
    </row>
    <row r="14987" spans="1:4" ht="15" x14ac:dyDescent="0.25">
      <c r="A14987" s="53" t="s">
        <v>19392</v>
      </c>
      <c r="B14987" s="53">
        <v>15</v>
      </c>
      <c r="C14987" s="53" t="s">
        <v>33536</v>
      </c>
      <c r="D14987" s="53" t="s">
        <v>33872</v>
      </c>
    </row>
    <row r="14988" spans="1:4" ht="15" x14ac:dyDescent="0.25">
      <c r="A14988" s="53" t="s">
        <v>19393</v>
      </c>
      <c r="B14988" s="53">
        <v>20</v>
      </c>
      <c r="C14988" s="53" t="s">
        <v>33536</v>
      </c>
      <c r="D14988" s="53" t="s">
        <v>33872</v>
      </c>
    </row>
    <row r="14989" spans="1:4" ht="15" x14ac:dyDescent="0.25">
      <c r="A14989" s="53" t="s">
        <v>19394</v>
      </c>
      <c r="B14989" s="53">
        <v>15</v>
      </c>
      <c r="C14989" s="53" t="s">
        <v>33536</v>
      </c>
      <c r="D14989" s="53" t="s">
        <v>33872</v>
      </c>
    </row>
    <row r="14990" spans="1:4" ht="15" x14ac:dyDescent="0.25">
      <c r="A14990" s="53" t="s">
        <v>19395</v>
      </c>
      <c r="B14990" s="53">
        <v>20</v>
      </c>
      <c r="C14990" s="53" t="s">
        <v>33536</v>
      </c>
      <c r="D14990" s="53" t="s">
        <v>33872</v>
      </c>
    </row>
    <row r="14991" spans="1:4" ht="15" x14ac:dyDescent="0.25">
      <c r="A14991" s="53" t="s">
        <v>19396</v>
      </c>
      <c r="B14991" s="53">
        <v>120</v>
      </c>
      <c r="C14991" s="53" t="s">
        <v>33549</v>
      </c>
      <c r="D14991" s="53" t="s">
        <v>33873</v>
      </c>
    </row>
    <row r="14992" spans="1:4" ht="15" x14ac:dyDescent="0.25">
      <c r="A14992" s="53" t="s">
        <v>19397</v>
      </c>
      <c r="B14992" s="53">
        <v>30</v>
      </c>
      <c r="C14992" s="53" t="s">
        <v>33536</v>
      </c>
      <c r="D14992" s="53" t="s">
        <v>33872</v>
      </c>
    </row>
    <row r="14993" spans="1:4" ht="15" x14ac:dyDescent="0.25">
      <c r="A14993" s="53" t="s">
        <v>19398</v>
      </c>
      <c r="B14993" s="53">
        <v>20</v>
      </c>
      <c r="C14993" s="53" t="s">
        <v>33536</v>
      </c>
      <c r="D14993" s="53" t="s">
        <v>33872</v>
      </c>
    </row>
    <row r="14994" spans="1:4" ht="15" x14ac:dyDescent="0.25">
      <c r="A14994" s="53" t="s">
        <v>19399</v>
      </c>
      <c r="B14994" s="53">
        <v>30</v>
      </c>
      <c r="C14994" s="53" t="s">
        <v>33536</v>
      </c>
      <c r="D14994" s="53" t="s">
        <v>33872</v>
      </c>
    </row>
    <row r="14995" spans="1:4" ht="15" x14ac:dyDescent="0.25">
      <c r="A14995" s="53" t="s">
        <v>19400</v>
      </c>
      <c r="B14995" s="53">
        <v>40</v>
      </c>
      <c r="C14995" s="53" t="s">
        <v>33541</v>
      </c>
      <c r="D14995" s="53" t="s">
        <v>33873</v>
      </c>
    </row>
    <row r="14996" spans="1:4" ht="15" x14ac:dyDescent="0.25">
      <c r="A14996" s="53" t="s">
        <v>19401</v>
      </c>
      <c r="B14996" s="53">
        <v>120</v>
      </c>
      <c r="C14996" s="53" t="s">
        <v>33549</v>
      </c>
      <c r="D14996" s="53" t="s">
        <v>33873</v>
      </c>
    </row>
    <row r="14997" spans="1:4" ht="15" x14ac:dyDescent="0.25">
      <c r="A14997" s="53" t="s">
        <v>19402</v>
      </c>
      <c r="B14997" s="53">
        <v>120</v>
      </c>
      <c r="C14997" s="53" t="s">
        <v>33593</v>
      </c>
      <c r="D14997" s="53" t="s">
        <v>33872</v>
      </c>
    </row>
    <row r="14998" spans="1:4" ht="15" x14ac:dyDescent="0.25">
      <c r="A14998" s="53" t="s">
        <v>19403</v>
      </c>
      <c r="B14998" s="53">
        <v>120</v>
      </c>
      <c r="C14998" s="53" t="s">
        <v>33593</v>
      </c>
      <c r="D14998" s="53" t="s">
        <v>33873</v>
      </c>
    </row>
    <row r="14999" spans="1:4" ht="15" x14ac:dyDescent="0.25">
      <c r="A14999" s="53" t="s">
        <v>19404</v>
      </c>
      <c r="B14999" s="53">
        <v>10</v>
      </c>
      <c r="C14999" s="53" t="s">
        <v>33536</v>
      </c>
      <c r="D14999" s="53" t="s">
        <v>33872</v>
      </c>
    </row>
    <row r="15000" spans="1:4" ht="15" x14ac:dyDescent="0.25">
      <c r="A15000" s="53" t="s">
        <v>19405</v>
      </c>
      <c r="B15000" s="53">
        <v>10</v>
      </c>
      <c r="C15000" s="53" t="s">
        <v>33536</v>
      </c>
      <c r="D15000" s="53" t="s">
        <v>33872</v>
      </c>
    </row>
    <row r="15001" spans="1:4" ht="15" x14ac:dyDescent="0.25">
      <c r="A15001" s="53" t="s">
        <v>19406</v>
      </c>
      <c r="B15001" s="53">
        <v>15</v>
      </c>
      <c r="C15001" s="53" t="s">
        <v>33536</v>
      </c>
      <c r="D15001" s="53" t="s">
        <v>33872</v>
      </c>
    </row>
    <row r="15002" spans="1:4" ht="15" x14ac:dyDescent="0.25">
      <c r="A15002" s="53" t="s">
        <v>19407</v>
      </c>
      <c r="B15002" s="53">
        <v>20</v>
      </c>
      <c r="C15002" s="53" t="s">
        <v>33536</v>
      </c>
      <c r="D15002" s="53" t="s">
        <v>33872</v>
      </c>
    </row>
    <row r="15003" spans="1:4" ht="15" x14ac:dyDescent="0.25">
      <c r="A15003" s="53" t="s">
        <v>19408</v>
      </c>
      <c r="B15003" s="53">
        <v>25</v>
      </c>
      <c r="C15003" s="53" t="s">
        <v>33536</v>
      </c>
      <c r="D15003" s="53" t="s">
        <v>33872</v>
      </c>
    </row>
    <row r="15004" spans="1:4" ht="15" x14ac:dyDescent="0.25">
      <c r="A15004" s="53" t="s">
        <v>19409</v>
      </c>
      <c r="B15004" s="53">
        <v>30</v>
      </c>
      <c r="C15004" s="53" t="s">
        <v>33536</v>
      </c>
      <c r="D15004" s="53" t="s">
        <v>33872</v>
      </c>
    </row>
    <row r="15005" spans="1:4" ht="15" x14ac:dyDescent="0.25">
      <c r="A15005" s="53" t="s">
        <v>19410</v>
      </c>
      <c r="B15005" s="53">
        <v>0</v>
      </c>
      <c r="C15005" s="53" t="s">
        <v>33537</v>
      </c>
      <c r="D15005" s="53" t="s">
        <v>33873</v>
      </c>
    </row>
    <row r="15006" spans="1:4" ht="15" x14ac:dyDescent="0.25">
      <c r="A15006" s="53" t="s">
        <v>19411</v>
      </c>
      <c r="B15006" s="53">
        <v>0</v>
      </c>
      <c r="C15006" s="53" t="s">
        <v>33537</v>
      </c>
      <c r="D15006" s="53" t="s">
        <v>33873</v>
      </c>
    </row>
    <row r="15007" spans="1:4" ht="15" x14ac:dyDescent="0.25">
      <c r="A15007" s="53" t="s">
        <v>19412</v>
      </c>
      <c r="B15007" s="53">
        <v>0</v>
      </c>
      <c r="C15007" s="53" t="s">
        <v>33537</v>
      </c>
      <c r="D15007" s="53" t="s">
        <v>33872</v>
      </c>
    </row>
    <row r="15008" spans="1:4" ht="15" x14ac:dyDescent="0.25">
      <c r="A15008" s="53" t="s">
        <v>19413</v>
      </c>
      <c r="B15008" s="53">
        <v>0</v>
      </c>
      <c r="C15008" s="53" t="s">
        <v>33537</v>
      </c>
      <c r="D15008" s="53" t="s">
        <v>33873</v>
      </c>
    </row>
    <row r="15009" spans="1:4" ht="15" x14ac:dyDescent="0.25">
      <c r="A15009" s="53" t="s">
        <v>19414</v>
      </c>
      <c r="B15009" s="53">
        <v>5</v>
      </c>
      <c r="C15009" s="53" t="s">
        <v>33558</v>
      </c>
      <c r="D15009" s="53" t="s">
        <v>33872</v>
      </c>
    </row>
    <row r="15010" spans="1:4" ht="15" x14ac:dyDescent="0.25">
      <c r="A15010" s="53" t="s">
        <v>19415</v>
      </c>
      <c r="B15010" s="53">
        <v>0</v>
      </c>
      <c r="C15010" s="53" t="s">
        <v>33537</v>
      </c>
      <c r="D15010" s="53" t="s">
        <v>33872</v>
      </c>
    </row>
    <row r="15011" spans="1:4" ht="15" x14ac:dyDescent="0.25">
      <c r="A15011" s="53" t="s">
        <v>19416</v>
      </c>
      <c r="B15011" s="53">
        <v>0</v>
      </c>
      <c r="C15011" s="53" t="s">
        <v>33537</v>
      </c>
      <c r="D15011" s="53" t="s">
        <v>33872</v>
      </c>
    </row>
    <row r="15012" spans="1:4" ht="15" x14ac:dyDescent="0.25">
      <c r="A15012" s="53" t="s">
        <v>19417</v>
      </c>
      <c r="B15012" s="53">
        <v>20</v>
      </c>
      <c r="C15012" s="53" t="s">
        <v>33536</v>
      </c>
      <c r="D15012" s="53" t="s">
        <v>33872</v>
      </c>
    </row>
    <row r="15013" spans="1:4" ht="15" x14ac:dyDescent="0.25">
      <c r="A15013" s="53" t="s">
        <v>19418</v>
      </c>
      <c r="B15013" s="53">
        <v>20</v>
      </c>
      <c r="C15013" s="53" t="s">
        <v>33536</v>
      </c>
      <c r="D15013" s="53" t="s">
        <v>33872</v>
      </c>
    </row>
    <row r="15014" spans="1:4" ht="15" x14ac:dyDescent="0.25">
      <c r="A15014" s="53" t="s">
        <v>19419</v>
      </c>
      <c r="B15014" s="53">
        <v>20</v>
      </c>
      <c r="C15014" s="53" t="s">
        <v>33536</v>
      </c>
      <c r="D15014" s="53" t="s">
        <v>33872</v>
      </c>
    </row>
    <row r="15015" spans="1:4" ht="15" x14ac:dyDescent="0.25">
      <c r="A15015" s="53" t="s">
        <v>19420</v>
      </c>
      <c r="B15015" s="53">
        <v>20</v>
      </c>
      <c r="C15015" s="53" t="s">
        <v>33536</v>
      </c>
      <c r="D15015" s="53" t="s">
        <v>33872</v>
      </c>
    </row>
    <row r="15016" spans="1:4" ht="15" x14ac:dyDescent="0.25">
      <c r="A15016" s="53" t="s">
        <v>19421</v>
      </c>
      <c r="B15016" s="53">
        <v>20</v>
      </c>
      <c r="C15016" s="53" t="s">
        <v>33536</v>
      </c>
      <c r="D15016" s="53" t="s">
        <v>33872</v>
      </c>
    </row>
    <row r="15017" spans="1:4" ht="15" x14ac:dyDescent="0.25">
      <c r="A15017" s="53" t="s">
        <v>19422</v>
      </c>
      <c r="B15017" s="53">
        <v>20</v>
      </c>
      <c r="C15017" s="53" t="s">
        <v>33536</v>
      </c>
      <c r="D15017" s="53" t="s">
        <v>33872</v>
      </c>
    </row>
    <row r="15018" spans="1:4" ht="15" x14ac:dyDescent="0.25">
      <c r="A15018" s="53" t="s">
        <v>19423</v>
      </c>
      <c r="B15018" s="53">
        <v>60</v>
      </c>
      <c r="C15018" s="53"/>
      <c r="D15018" s="53" t="s">
        <v>33872</v>
      </c>
    </row>
    <row r="15019" spans="1:4" ht="15" x14ac:dyDescent="0.25">
      <c r="A15019" s="53" t="s">
        <v>19424</v>
      </c>
      <c r="B15019" s="53">
        <v>10</v>
      </c>
      <c r="C15019" s="53" t="s">
        <v>33536</v>
      </c>
      <c r="D15019" s="53" t="s">
        <v>33872</v>
      </c>
    </row>
    <row r="15020" spans="1:4" ht="15" x14ac:dyDescent="0.25">
      <c r="A15020" s="53" t="s">
        <v>19425</v>
      </c>
      <c r="B15020" s="53">
        <v>10</v>
      </c>
      <c r="C15020" s="53" t="s">
        <v>33536</v>
      </c>
      <c r="D15020" s="53" t="s">
        <v>33872</v>
      </c>
    </row>
    <row r="15021" spans="1:4" ht="15" x14ac:dyDescent="0.25">
      <c r="A15021" s="53" t="s">
        <v>19426</v>
      </c>
      <c r="B15021" s="53">
        <v>10</v>
      </c>
      <c r="C15021" s="53" t="s">
        <v>33536</v>
      </c>
      <c r="D15021" s="53" t="s">
        <v>33872</v>
      </c>
    </row>
    <row r="15022" spans="1:4" ht="15" x14ac:dyDescent="0.25">
      <c r="A15022" s="53" t="s">
        <v>19427</v>
      </c>
      <c r="B15022" s="53">
        <v>40</v>
      </c>
      <c r="C15022" s="53"/>
      <c r="D15022" s="53" t="s">
        <v>33872</v>
      </c>
    </row>
    <row r="15023" spans="1:4" ht="15" x14ac:dyDescent="0.25">
      <c r="A15023" s="53" t="s">
        <v>19428</v>
      </c>
      <c r="B15023" s="53">
        <v>15</v>
      </c>
      <c r="C15023" s="53" t="s">
        <v>33536</v>
      </c>
      <c r="D15023" s="53" t="s">
        <v>33872</v>
      </c>
    </row>
    <row r="15024" spans="1:4" ht="15" x14ac:dyDescent="0.25">
      <c r="A15024" s="53" t="s">
        <v>19429</v>
      </c>
      <c r="B15024" s="53">
        <v>15</v>
      </c>
      <c r="C15024" s="53" t="s">
        <v>33536</v>
      </c>
      <c r="D15024" s="53" t="s">
        <v>33872</v>
      </c>
    </row>
    <row r="15025" spans="1:4" ht="15" x14ac:dyDescent="0.25">
      <c r="A15025" s="53" t="s">
        <v>19430</v>
      </c>
      <c r="B15025" s="53">
        <v>20</v>
      </c>
      <c r="C15025" s="53" t="s">
        <v>33536</v>
      </c>
      <c r="D15025" s="53" t="s">
        <v>33872</v>
      </c>
    </row>
    <row r="15026" spans="1:4" ht="15" x14ac:dyDescent="0.25">
      <c r="A15026" s="53" t="s">
        <v>19431</v>
      </c>
      <c r="B15026" s="53">
        <v>20</v>
      </c>
      <c r="C15026" s="53" t="s">
        <v>33536</v>
      </c>
      <c r="D15026" s="53" t="s">
        <v>33872</v>
      </c>
    </row>
    <row r="15027" spans="1:4" ht="15" x14ac:dyDescent="0.25">
      <c r="A15027" s="53" t="s">
        <v>19432</v>
      </c>
      <c r="B15027" s="53">
        <v>10</v>
      </c>
      <c r="C15027" s="53" t="s">
        <v>33536</v>
      </c>
      <c r="D15027" s="53" t="s">
        <v>33872</v>
      </c>
    </row>
    <row r="15028" spans="1:4" ht="15" x14ac:dyDescent="0.25">
      <c r="A15028" s="53" t="s">
        <v>19433</v>
      </c>
      <c r="B15028" s="53">
        <v>10</v>
      </c>
      <c r="C15028" s="53" t="s">
        <v>33536</v>
      </c>
      <c r="D15028" s="53" t="s">
        <v>33872</v>
      </c>
    </row>
    <row r="15029" spans="1:4" ht="15" x14ac:dyDescent="0.25">
      <c r="A15029" s="53" t="s">
        <v>19434</v>
      </c>
      <c r="B15029" s="53">
        <v>60</v>
      </c>
      <c r="C15029" s="53" t="s">
        <v>33536</v>
      </c>
      <c r="D15029" s="53" t="s">
        <v>33872</v>
      </c>
    </row>
    <row r="15030" spans="1:4" ht="15" x14ac:dyDescent="0.25">
      <c r="A15030" s="53" t="s">
        <v>19435</v>
      </c>
      <c r="B15030" s="53">
        <v>20</v>
      </c>
      <c r="C15030" s="53" t="s">
        <v>33536</v>
      </c>
      <c r="D15030" s="53" t="s">
        <v>33872</v>
      </c>
    </row>
    <row r="15031" spans="1:4" ht="15" x14ac:dyDescent="0.25">
      <c r="A15031" s="53" t="s">
        <v>19436</v>
      </c>
      <c r="B15031" s="53">
        <v>10</v>
      </c>
      <c r="C15031" s="53" t="s">
        <v>33536</v>
      </c>
      <c r="D15031" s="53" t="s">
        <v>33872</v>
      </c>
    </row>
    <row r="15032" spans="1:4" ht="15" x14ac:dyDescent="0.25">
      <c r="A15032" s="53" t="s">
        <v>19437</v>
      </c>
      <c r="B15032" s="53">
        <v>20</v>
      </c>
      <c r="C15032" s="53" t="s">
        <v>33536</v>
      </c>
      <c r="D15032" s="53" t="s">
        <v>33872</v>
      </c>
    </row>
    <row r="15033" spans="1:4" ht="15" x14ac:dyDescent="0.25">
      <c r="A15033" s="53" t="s">
        <v>19438</v>
      </c>
      <c r="B15033" s="53">
        <v>20</v>
      </c>
      <c r="C15033" s="53" t="s">
        <v>33536</v>
      </c>
      <c r="D15033" s="53" t="s">
        <v>33872</v>
      </c>
    </row>
    <row r="15034" spans="1:4" ht="15" x14ac:dyDescent="0.25">
      <c r="A15034" s="53" t="s">
        <v>19439</v>
      </c>
      <c r="B15034" s="53">
        <v>20</v>
      </c>
      <c r="C15034" s="53" t="s">
        <v>33536</v>
      </c>
      <c r="D15034" s="53" t="s">
        <v>33872</v>
      </c>
    </row>
    <row r="15035" spans="1:4" ht="15" x14ac:dyDescent="0.25">
      <c r="A15035" s="53" t="s">
        <v>19440</v>
      </c>
      <c r="B15035" s="53">
        <v>20</v>
      </c>
      <c r="C15035" s="53" t="s">
        <v>33536</v>
      </c>
      <c r="D15035" s="53" t="s">
        <v>33872</v>
      </c>
    </row>
    <row r="15036" spans="1:4" ht="15" x14ac:dyDescent="0.25">
      <c r="A15036" s="53" t="s">
        <v>19441</v>
      </c>
      <c r="B15036" s="53">
        <v>20</v>
      </c>
      <c r="C15036" s="53" t="s">
        <v>33536</v>
      </c>
      <c r="D15036" s="53" t="s">
        <v>33872</v>
      </c>
    </row>
    <row r="15037" spans="1:4" ht="15" x14ac:dyDescent="0.25">
      <c r="A15037" s="53" t="s">
        <v>19442</v>
      </c>
      <c r="B15037" s="53">
        <v>20</v>
      </c>
      <c r="C15037" s="53" t="s">
        <v>33536</v>
      </c>
      <c r="D15037" s="53" t="s">
        <v>33872</v>
      </c>
    </row>
    <row r="15038" spans="1:4" ht="15" x14ac:dyDescent="0.25">
      <c r="A15038" s="53" t="s">
        <v>19443</v>
      </c>
      <c r="B15038" s="53">
        <v>60</v>
      </c>
      <c r="C15038" s="53" t="s">
        <v>33542</v>
      </c>
      <c r="D15038" s="53" t="s">
        <v>33872</v>
      </c>
    </row>
    <row r="15039" spans="1:4" ht="15" x14ac:dyDescent="0.25">
      <c r="A15039" s="53" t="s">
        <v>19444</v>
      </c>
      <c r="B15039" s="53">
        <v>20</v>
      </c>
      <c r="C15039" s="53" t="s">
        <v>33536</v>
      </c>
      <c r="D15039" s="53" t="s">
        <v>33872</v>
      </c>
    </row>
    <row r="15040" spans="1:4" ht="15" x14ac:dyDescent="0.25">
      <c r="A15040" s="53" t="s">
        <v>19445</v>
      </c>
      <c r="B15040" s="53">
        <v>10</v>
      </c>
      <c r="C15040" s="53" t="s">
        <v>33536</v>
      </c>
      <c r="D15040" s="53" t="s">
        <v>33872</v>
      </c>
    </row>
    <row r="15041" spans="1:4" ht="15" x14ac:dyDescent="0.25">
      <c r="A15041" s="53" t="s">
        <v>19446</v>
      </c>
      <c r="B15041" s="53">
        <v>10</v>
      </c>
      <c r="C15041" s="53" t="s">
        <v>33536</v>
      </c>
      <c r="D15041" s="53" t="s">
        <v>33872</v>
      </c>
    </row>
    <row r="15042" spans="1:4" ht="15" x14ac:dyDescent="0.25">
      <c r="A15042" s="53" t="s">
        <v>19447</v>
      </c>
      <c r="B15042" s="53">
        <v>15</v>
      </c>
      <c r="C15042" s="53" t="s">
        <v>33536</v>
      </c>
      <c r="D15042" s="53" t="s">
        <v>33872</v>
      </c>
    </row>
    <row r="15043" spans="1:4" ht="15" x14ac:dyDescent="0.25">
      <c r="A15043" s="53" t="s">
        <v>19448</v>
      </c>
      <c r="B15043" s="53">
        <v>15</v>
      </c>
      <c r="C15043" s="53" t="s">
        <v>33536</v>
      </c>
      <c r="D15043" s="53" t="s">
        <v>33872</v>
      </c>
    </row>
    <row r="15044" spans="1:4" ht="15" x14ac:dyDescent="0.25">
      <c r="A15044" s="53" t="s">
        <v>19449</v>
      </c>
      <c r="B15044" s="53">
        <v>30</v>
      </c>
      <c r="C15044" s="53" t="s">
        <v>33536</v>
      </c>
      <c r="D15044" s="53" t="s">
        <v>33872</v>
      </c>
    </row>
    <row r="15045" spans="1:4" ht="15" x14ac:dyDescent="0.25">
      <c r="A15045" s="53" t="s">
        <v>19450</v>
      </c>
      <c r="B15045" s="53">
        <v>15</v>
      </c>
      <c r="C15045" s="53" t="s">
        <v>33536</v>
      </c>
      <c r="D15045" s="53" t="s">
        <v>33872</v>
      </c>
    </row>
    <row r="15046" spans="1:4" ht="15" x14ac:dyDescent="0.25">
      <c r="A15046" s="53" t="s">
        <v>19451</v>
      </c>
      <c r="B15046" s="53">
        <v>30</v>
      </c>
      <c r="C15046" s="53" t="s">
        <v>33536</v>
      </c>
      <c r="D15046" s="53" t="s">
        <v>33872</v>
      </c>
    </row>
    <row r="15047" spans="1:4" ht="15" x14ac:dyDescent="0.25">
      <c r="A15047" s="53" t="s">
        <v>19452</v>
      </c>
      <c r="B15047" s="53">
        <v>60</v>
      </c>
      <c r="C15047" s="53" t="s">
        <v>33542</v>
      </c>
      <c r="D15047" s="53" t="s">
        <v>33872</v>
      </c>
    </row>
    <row r="15048" spans="1:4" ht="15" x14ac:dyDescent="0.25">
      <c r="A15048" s="53" t="s">
        <v>19453</v>
      </c>
      <c r="B15048" s="53">
        <v>60</v>
      </c>
      <c r="C15048" s="53" t="s">
        <v>33542</v>
      </c>
      <c r="D15048" s="53" t="s">
        <v>33873</v>
      </c>
    </row>
    <row r="15049" spans="1:4" ht="15" x14ac:dyDescent="0.25">
      <c r="A15049" s="53" t="s">
        <v>19454</v>
      </c>
      <c r="B15049" s="53">
        <v>15</v>
      </c>
      <c r="C15049" s="53" t="s">
        <v>33536</v>
      </c>
      <c r="D15049" s="53" t="s">
        <v>33873</v>
      </c>
    </row>
    <row r="15050" spans="1:4" ht="15" x14ac:dyDescent="0.25">
      <c r="A15050" s="53" t="s">
        <v>19455</v>
      </c>
      <c r="B15050" s="53">
        <v>40</v>
      </c>
      <c r="C15050" s="53" t="s">
        <v>33542</v>
      </c>
      <c r="D15050" s="53" t="s">
        <v>33872</v>
      </c>
    </row>
    <row r="15051" spans="1:4" ht="15" x14ac:dyDescent="0.25">
      <c r="A15051" s="53" t="s">
        <v>19456</v>
      </c>
      <c r="B15051" s="53">
        <v>60</v>
      </c>
      <c r="C15051" s="53" t="s">
        <v>33542</v>
      </c>
      <c r="D15051" s="53" t="s">
        <v>33873</v>
      </c>
    </row>
    <row r="15052" spans="1:4" ht="15" x14ac:dyDescent="0.25">
      <c r="A15052" s="53" t="s">
        <v>19457</v>
      </c>
      <c r="B15052" s="53">
        <v>15</v>
      </c>
      <c r="C15052" s="53" t="s">
        <v>33542</v>
      </c>
      <c r="D15052" s="53" t="s">
        <v>33872</v>
      </c>
    </row>
    <row r="15053" spans="1:4" ht="15" x14ac:dyDescent="0.25">
      <c r="A15053" s="53" t="s">
        <v>19458</v>
      </c>
      <c r="B15053" s="53">
        <v>15</v>
      </c>
      <c r="C15053" s="53" t="s">
        <v>33536</v>
      </c>
      <c r="D15053" s="53" t="s">
        <v>33872</v>
      </c>
    </row>
    <row r="15054" spans="1:4" ht="15" x14ac:dyDescent="0.25">
      <c r="A15054" s="53" t="s">
        <v>19459</v>
      </c>
      <c r="B15054" s="53">
        <v>15</v>
      </c>
      <c r="C15054" s="53" t="s">
        <v>33536</v>
      </c>
      <c r="D15054" s="53" t="s">
        <v>33872</v>
      </c>
    </row>
    <row r="15055" spans="1:4" ht="15" x14ac:dyDescent="0.25">
      <c r="A15055" s="53" t="s">
        <v>19460</v>
      </c>
      <c r="B15055" s="53">
        <v>15</v>
      </c>
      <c r="C15055" s="53" t="s">
        <v>33536</v>
      </c>
      <c r="D15055" s="53" t="s">
        <v>33872</v>
      </c>
    </row>
    <row r="15056" spans="1:4" ht="15" x14ac:dyDescent="0.25">
      <c r="A15056" s="53" t="s">
        <v>19461</v>
      </c>
      <c r="B15056" s="53">
        <v>15</v>
      </c>
      <c r="C15056" s="53" t="s">
        <v>33536</v>
      </c>
      <c r="D15056" s="53" t="s">
        <v>33872</v>
      </c>
    </row>
    <row r="15057" spans="1:4" ht="15" x14ac:dyDescent="0.25">
      <c r="A15057" s="53" t="s">
        <v>19462</v>
      </c>
      <c r="B15057" s="53">
        <v>15</v>
      </c>
      <c r="C15057" s="53" t="s">
        <v>33536</v>
      </c>
      <c r="D15057" s="53" t="s">
        <v>33872</v>
      </c>
    </row>
    <row r="15058" spans="1:4" ht="15" x14ac:dyDescent="0.25">
      <c r="A15058" s="53" t="s">
        <v>19463</v>
      </c>
      <c r="B15058" s="53">
        <v>20</v>
      </c>
      <c r="C15058" s="53" t="s">
        <v>33536</v>
      </c>
      <c r="D15058" s="53" t="s">
        <v>33872</v>
      </c>
    </row>
    <row r="15059" spans="1:4" ht="15" x14ac:dyDescent="0.25">
      <c r="A15059" s="53" t="s">
        <v>19464</v>
      </c>
      <c r="B15059" s="53">
        <v>15</v>
      </c>
      <c r="C15059" s="53" t="s">
        <v>33536</v>
      </c>
      <c r="D15059" s="53" t="s">
        <v>33872</v>
      </c>
    </row>
    <row r="15060" spans="1:4" ht="15" x14ac:dyDescent="0.25">
      <c r="A15060" s="53" t="s">
        <v>19465</v>
      </c>
      <c r="B15060" s="53">
        <v>20</v>
      </c>
      <c r="C15060" s="53" t="s">
        <v>33536</v>
      </c>
      <c r="D15060" s="53" t="s">
        <v>33872</v>
      </c>
    </row>
    <row r="15061" spans="1:4" ht="15" x14ac:dyDescent="0.25">
      <c r="A15061" s="53" t="s">
        <v>19466</v>
      </c>
      <c r="B15061" s="53">
        <v>10</v>
      </c>
      <c r="C15061" s="53" t="s">
        <v>33536</v>
      </c>
      <c r="D15061" s="53" t="s">
        <v>33872</v>
      </c>
    </row>
    <row r="15062" spans="1:4" ht="15" x14ac:dyDescent="0.25">
      <c r="A15062" s="53" t="s">
        <v>19467</v>
      </c>
      <c r="B15062" s="53">
        <v>15</v>
      </c>
      <c r="C15062" s="53" t="s">
        <v>33536</v>
      </c>
      <c r="D15062" s="53" t="s">
        <v>33873</v>
      </c>
    </row>
    <row r="15063" spans="1:4" ht="15" x14ac:dyDescent="0.25">
      <c r="A15063" s="53" t="s">
        <v>19468</v>
      </c>
      <c r="B15063" s="53">
        <v>10</v>
      </c>
      <c r="C15063" s="53" t="s">
        <v>33536</v>
      </c>
      <c r="D15063" s="53" t="s">
        <v>33872</v>
      </c>
    </row>
    <row r="15064" spans="1:4" ht="15" x14ac:dyDescent="0.25">
      <c r="A15064" s="53" t="s">
        <v>19469</v>
      </c>
      <c r="B15064" s="53">
        <v>15</v>
      </c>
      <c r="C15064" s="53" t="s">
        <v>33536</v>
      </c>
      <c r="D15064" s="53" t="s">
        <v>33873</v>
      </c>
    </row>
    <row r="15065" spans="1:4" ht="15" x14ac:dyDescent="0.25">
      <c r="A15065" s="53" t="s">
        <v>19470</v>
      </c>
      <c r="B15065" s="53">
        <v>60</v>
      </c>
      <c r="C15065" s="53" t="s">
        <v>33542</v>
      </c>
      <c r="D15065" s="53" t="s">
        <v>33873</v>
      </c>
    </row>
    <row r="15066" spans="1:4" ht="15" x14ac:dyDescent="0.25">
      <c r="A15066" s="53" t="s">
        <v>19471</v>
      </c>
      <c r="B15066" s="53">
        <v>20</v>
      </c>
      <c r="C15066" s="53" t="s">
        <v>33536</v>
      </c>
      <c r="D15066" s="53" t="s">
        <v>33872</v>
      </c>
    </row>
    <row r="15067" spans="1:4" ht="15" x14ac:dyDescent="0.25">
      <c r="A15067" s="53" t="s">
        <v>19472</v>
      </c>
      <c r="B15067" s="53">
        <v>10</v>
      </c>
      <c r="C15067" s="53" t="s">
        <v>33536</v>
      </c>
      <c r="D15067" s="53" t="s">
        <v>33872</v>
      </c>
    </row>
    <row r="15068" spans="1:4" ht="15" x14ac:dyDescent="0.25">
      <c r="A15068" s="53" t="s">
        <v>19473</v>
      </c>
      <c r="B15068" s="53">
        <v>15</v>
      </c>
      <c r="C15068" s="53" t="s">
        <v>33536</v>
      </c>
      <c r="D15068" s="53" t="s">
        <v>33872</v>
      </c>
    </row>
    <row r="15069" spans="1:4" ht="15" x14ac:dyDescent="0.25">
      <c r="A15069" s="53" t="s">
        <v>19474</v>
      </c>
      <c r="B15069" s="53">
        <v>15</v>
      </c>
      <c r="C15069" s="53" t="s">
        <v>33536</v>
      </c>
      <c r="D15069" s="53" t="s">
        <v>33872</v>
      </c>
    </row>
    <row r="15070" spans="1:4" ht="15" x14ac:dyDescent="0.25">
      <c r="A15070" s="53" t="s">
        <v>19475</v>
      </c>
      <c r="B15070" s="53">
        <v>15</v>
      </c>
      <c r="C15070" s="53" t="s">
        <v>33536</v>
      </c>
      <c r="D15070" s="53" t="s">
        <v>33872</v>
      </c>
    </row>
    <row r="15071" spans="1:4" ht="15" x14ac:dyDescent="0.25">
      <c r="A15071" s="53" t="s">
        <v>19476</v>
      </c>
      <c r="B15071" s="53">
        <v>60</v>
      </c>
      <c r="C15071" s="53" t="s">
        <v>33542</v>
      </c>
      <c r="D15071" s="53" t="s">
        <v>33872</v>
      </c>
    </row>
    <row r="15072" spans="1:4" ht="15" x14ac:dyDescent="0.25">
      <c r="A15072" s="53" t="s">
        <v>19477</v>
      </c>
      <c r="B15072" s="53">
        <v>15</v>
      </c>
      <c r="C15072" s="53" t="s">
        <v>33536</v>
      </c>
      <c r="D15072" s="53" t="s">
        <v>33872</v>
      </c>
    </row>
    <row r="15073" spans="1:4" ht="15" x14ac:dyDescent="0.25">
      <c r="A15073" s="53" t="s">
        <v>19478</v>
      </c>
      <c r="B15073" s="53">
        <v>15</v>
      </c>
      <c r="C15073" s="53" t="s">
        <v>33536</v>
      </c>
      <c r="D15073" s="53" t="s">
        <v>33872</v>
      </c>
    </row>
    <row r="15074" spans="1:4" ht="15" x14ac:dyDescent="0.25">
      <c r="A15074" s="53" t="s">
        <v>19479</v>
      </c>
      <c r="B15074" s="53">
        <v>15</v>
      </c>
      <c r="C15074" s="53" t="s">
        <v>33536</v>
      </c>
      <c r="D15074" s="53" t="s">
        <v>33872</v>
      </c>
    </row>
    <row r="15075" spans="1:4" ht="15" x14ac:dyDescent="0.25">
      <c r="A15075" s="53" t="s">
        <v>19480</v>
      </c>
      <c r="B15075" s="53">
        <v>15</v>
      </c>
      <c r="C15075" s="53" t="s">
        <v>33536</v>
      </c>
      <c r="D15075" s="53" t="s">
        <v>33872</v>
      </c>
    </row>
    <row r="15076" spans="1:4" ht="15" x14ac:dyDescent="0.25">
      <c r="A15076" s="53" t="s">
        <v>19481</v>
      </c>
      <c r="B15076" s="53">
        <v>15</v>
      </c>
      <c r="C15076" s="53" t="s">
        <v>33536</v>
      </c>
      <c r="D15076" s="53" t="s">
        <v>33872</v>
      </c>
    </row>
    <row r="15077" spans="1:4" ht="15" x14ac:dyDescent="0.25">
      <c r="A15077" s="53" t="s">
        <v>19482</v>
      </c>
      <c r="B15077" s="53">
        <v>15</v>
      </c>
      <c r="C15077" s="53" t="s">
        <v>33536</v>
      </c>
      <c r="D15077" s="53" t="s">
        <v>33872</v>
      </c>
    </row>
    <row r="15078" spans="1:4" ht="15" x14ac:dyDescent="0.25">
      <c r="A15078" s="53" t="s">
        <v>19483</v>
      </c>
      <c r="B15078" s="53">
        <v>15</v>
      </c>
      <c r="C15078" s="53" t="s">
        <v>33536</v>
      </c>
      <c r="D15078" s="53" t="s">
        <v>33872</v>
      </c>
    </row>
    <row r="15079" spans="1:4" ht="15" x14ac:dyDescent="0.25">
      <c r="A15079" s="53" t="s">
        <v>19484</v>
      </c>
      <c r="B15079" s="53">
        <v>15</v>
      </c>
      <c r="C15079" s="53" t="s">
        <v>33536</v>
      </c>
      <c r="D15079" s="53" t="s">
        <v>33872</v>
      </c>
    </row>
    <row r="15080" spans="1:4" ht="15" x14ac:dyDescent="0.25">
      <c r="A15080" s="53" t="s">
        <v>19485</v>
      </c>
      <c r="B15080" s="53">
        <v>15</v>
      </c>
      <c r="C15080" s="53" t="s">
        <v>33536</v>
      </c>
      <c r="D15080" s="53" t="s">
        <v>33872</v>
      </c>
    </row>
    <row r="15081" spans="1:4" ht="15" x14ac:dyDescent="0.25">
      <c r="A15081" s="53" t="s">
        <v>19486</v>
      </c>
      <c r="B15081" s="53">
        <v>15</v>
      </c>
      <c r="C15081" s="53" t="s">
        <v>33536</v>
      </c>
      <c r="D15081" s="53" t="s">
        <v>33872</v>
      </c>
    </row>
    <row r="15082" spans="1:4" ht="15" x14ac:dyDescent="0.25">
      <c r="A15082" s="53" t="s">
        <v>19487</v>
      </c>
      <c r="B15082" s="53">
        <v>60</v>
      </c>
      <c r="C15082" s="53" t="s">
        <v>33536</v>
      </c>
      <c r="D15082" s="53" t="s">
        <v>33872</v>
      </c>
    </row>
    <row r="15083" spans="1:4" ht="15" x14ac:dyDescent="0.25">
      <c r="A15083" s="53" t="s">
        <v>19488</v>
      </c>
      <c r="B15083" s="53">
        <v>15</v>
      </c>
      <c r="C15083" s="53" t="s">
        <v>33536</v>
      </c>
      <c r="D15083" s="53" t="s">
        <v>33872</v>
      </c>
    </row>
    <row r="15084" spans="1:4" ht="15" x14ac:dyDescent="0.25">
      <c r="A15084" s="53" t="s">
        <v>19489</v>
      </c>
      <c r="B15084" s="53">
        <v>30</v>
      </c>
      <c r="C15084" s="53" t="s">
        <v>33536</v>
      </c>
      <c r="D15084" s="53" t="s">
        <v>33872</v>
      </c>
    </row>
    <row r="15085" spans="1:4" ht="15" x14ac:dyDescent="0.25">
      <c r="A15085" s="53" t="s">
        <v>19490</v>
      </c>
      <c r="B15085" s="53">
        <v>15</v>
      </c>
      <c r="C15085" s="53" t="s">
        <v>33536</v>
      </c>
      <c r="D15085" s="53" t="s">
        <v>33872</v>
      </c>
    </row>
    <row r="15086" spans="1:4" ht="15" x14ac:dyDescent="0.25">
      <c r="A15086" s="53" t="s">
        <v>19491</v>
      </c>
      <c r="B15086" s="53">
        <v>15</v>
      </c>
      <c r="C15086" s="53" t="s">
        <v>33536</v>
      </c>
      <c r="D15086" s="53" t="s">
        <v>33873</v>
      </c>
    </row>
    <row r="15087" spans="1:4" ht="15" x14ac:dyDescent="0.25">
      <c r="A15087" s="53" t="s">
        <v>19492</v>
      </c>
      <c r="B15087" s="53">
        <v>15</v>
      </c>
      <c r="C15087" s="53" t="s">
        <v>33536</v>
      </c>
      <c r="D15087" s="53" t="s">
        <v>33873</v>
      </c>
    </row>
    <row r="15088" spans="1:4" ht="15" x14ac:dyDescent="0.25">
      <c r="A15088" s="53" t="s">
        <v>19493</v>
      </c>
      <c r="B15088" s="53">
        <v>15</v>
      </c>
      <c r="C15088" s="53" t="s">
        <v>33536</v>
      </c>
      <c r="D15088" s="53" t="s">
        <v>33873</v>
      </c>
    </row>
    <row r="15089" spans="1:4" ht="15" x14ac:dyDescent="0.25">
      <c r="A15089" s="53" t="s">
        <v>19494</v>
      </c>
      <c r="B15089" s="53">
        <v>15</v>
      </c>
      <c r="C15089" s="53" t="s">
        <v>33536</v>
      </c>
      <c r="D15089" s="53" t="s">
        <v>33872</v>
      </c>
    </row>
    <row r="15090" spans="1:4" ht="15" x14ac:dyDescent="0.25">
      <c r="A15090" s="53" t="s">
        <v>19495</v>
      </c>
      <c r="B15090" s="53">
        <v>15</v>
      </c>
      <c r="C15090" s="53" t="s">
        <v>33536</v>
      </c>
      <c r="D15090" s="53" t="s">
        <v>33873</v>
      </c>
    </row>
    <row r="15091" spans="1:4" ht="15" x14ac:dyDescent="0.25">
      <c r="A15091" s="53" t="s">
        <v>19496</v>
      </c>
      <c r="B15091" s="53">
        <v>15</v>
      </c>
      <c r="C15091" s="53" t="s">
        <v>33536</v>
      </c>
      <c r="D15091" s="53" t="s">
        <v>33872</v>
      </c>
    </row>
    <row r="15092" spans="1:4" ht="15" x14ac:dyDescent="0.25">
      <c r="A15092" s="53" t="s">
        <v>19497</v>
      </c>
      <c r="B15092" s="53">
        <v>15</v>
      </c>
      <c r="C15092" s="53" t="s">
        <v>33536</v>
      </c>
      <c r="D15092" s="53" t="s">
        <v>33873</v>
      </c>
    </row>
    <row r="15093" spans="1:4" ht="15" x14ac:dyDescent="0.25">
      <c r="A15093" s="53" t="s">
        <v>19498</v>
      </c>
      <c r="B15093" s="53">
        <v>15</v>
      </c>
      <c r="C15093" s="53" t="s">
        <v>33536</v>
      </c>
      <c r="D15093" s="53" t="s">
        <v>33873</v>
      </c>
    </row>
    <row r="15094" spans="1:4" ht="15" x14ac:dyDescent="0.25">
      <c r="A15094" s="53" t="s">
        <v>19499</v>
      </c>
      <c r="B15094" s="53">
        <v>15</v>
      </c>
      <c r="C15094" s="53" t="s">
        <v>33536</v>
      </c>
      <c r="D15094" s="53" t="s">
        <v>33873</v>
      </c>
    </row>
    <row r="15095" spans="1:4" ht="15" x14ac:dyDescent="0.25">
      <c r="A15095" s="53" t="s">
        <v>19500</v>
      </c>
      <c r="B15095" s="53">
        <v>60</v>
      </c>
      <c r="C15095" s="53" t="s">
        <v>33542</v>
      </c>
      <c r="D15095" s="53" t="s">
        <v>33873</v>
      </c>
    </row>
    <row r="15096" spans="1:4" ht="15" x14ac:dyDescent="0.25">
      <c r="A15096" s="53" t="s">
        <v>19501</v>
      </c>
      <c r="B15096" s="53">
        <v>60</v>
      </c>
      <c r="C15096" s="53" t="s">
        <v>33542</v>
      </c>
      <c r="D15096" s="53" t="s">
        <v>33873</v>
      </c>
    </row>
    <row r="15097" spans="1:4" ht="15" x14ac:dyDescent="0.25">
      <c r="A15097" s="53" t="s">
        <v>19502</v>
      </c>
      <c r="B15097" s="53">
        <v>15</v>
      </c>
      <c r="C15097" s="53" t="s">
        <v>33536</v>
      </c>
      <c r="D15097" s="53" t="s">
        <v>33873</v>
      </c>
    </row>
    <row r="15098" spans="1:4" ht="15" x14ac:dyDescent="0.25">
      <c r="A15098" s="53" t="s">
        <v>19503</v>
      </c>
      <c r="B15098" s="53">
        <v>15</v>
      </c>
      <c r="C15098" s="53" t="s">
        <v>33536</v>
      </c>
      <c r="D15098" s="53" t="s">
        <v>33873</v>
      </c>
    </row>
    <row r="15099" spans="1:4" ht="15" x14ac:dyDescent="0.25">
      <c r="A15099" s="53" t="s">
        <v>19504</v>
      </c>
      <c r="B15099" s="53">
        <v>15</v>
      </c>
      <c r="C15099" s="53" t="s">
        <v>33536</v>
      </c>
      <c r="D15099" s="53" t="s">
        <v>33872</v>
      </c>
    </row>
    <row r="15100" spans="1:4" ht="15" x14ac:dyDescent="0.25">
      <c r="A15100" s="53" t="s">
        <v>19505</v>
      </c>
      <c r="B15100" s="53">
        <v>15</v>
      </c>
      <c r="C15100" s="53" t="s">
        <v>33536</v>
      </c>
      <c r="D15100" s="53" t="s">
        <v>33872</v>
      </c>
    </row>
    <row r="15101" spans="1:4" ht="15" x14ac:dyDescent="0.25">
      <c r="A15101" s="53" t="s">
        <v>19506</v>
      </c>
      <c r="B15101" s="53">
        <v>60</v>
      </c>
      <c r="C15101" s="53" t="s">
        <v>33536</v>
      </c>
      <c r="D15101" s="53" t="s">
        <v>33872</v>
      </c>
    </row>
    <row r="15102" spans="1:4" ht="15" x14ac:dyDescent="0.25">
      <c r="A15102" s="53" t="s">
        <v>19507</v>
      </c>
      <c r="B15102" s="53">
        <v>15</v>
      </c>
      <c r="C15102" s="53" t="s">
        <v>33536</v>
      </c>
      <c r="D15102" s="53" t="s">
        <v>33872</v>
      </c>
    </row>
    <row r="15103" spans="1:4" ht="15" x14ac:dyDescent="0.25">
      <c r="A15103" s="53" t="s">
        <v>19508</v>
      </c>
      <c r="B15103" s="53">
        <v>15</v>
      </c>
      <c r="C15103" s="53" t="s">
        <v>33536</v>
      </c>
      <c r="D15103" s="53" t="s">
        <v>33872</v>
      </c>
    </row>
    <row r="15104" spans="1:4" ht="15" x14ac:dyDescent="0.25">
      <c r="A15104" s="53" t="s">
        <v>19509</v>
      </c>
      <c r="B15104" s="53">
        <v>15</v>
      </c>
      <c r="C15104" s="53" t="s">
        <v>33536</v>
      </c>
      <c r="D15104" s="53" t="s">
        <v>33872</v>
      </c>
    </row>
    <row r="15105" spans="1:4" ht="15" x14ac:dyDescent="0.25">
      <c r="A15105" s="53" t="s">
        <v>19510</v>
      </c>
      <c r="B15105" s="53">
        <v>15</v>
      </c>
      <c r="C15105" s="53" t="s">
        <v>33536</v>
      </c>
      <c r="D15105" s="53" t="s">
        <v>33872</v>
      </c>
    </row>
    <row r="15106" spans="1:4" ht="15" x14ac:dyDescent="0.25">
      <c r="A15106" s="53" t="s">
        <v>19511</v>
      </c>
      <c r="B15106" s="53">
        <v>90</v>
      </c>
      <c r="C15106" s="53" t="s">
        <v>33542</v>
      </c>
      <c r="D15106" s="53" t="s">
        <v>33872</v>
      </c>
    </row>
    <row r="15107" spans="1:4" ht="15" x14ac:dyDescent="0.25">
      <c r="A15107" s="53" t="s">
        <v>19512</v>
      </c>
      <c r="B15107" s="53">
        <v>15</v>
      </c>
      <c r="C15107" s="53" t="s">
        <v>33536</v>
      </c>
      <c r="D15107" s="53" t="s">
        <v>33872</v>
      </c>
    </row>
    <row r="15108" spans="1:4" ht="15" x14ac:dyDescent="0.25">
      <c r="A15108" s="53" t="s">
        <v>19513</v>
      </c>
      <c r="B15108" s="53">
        <v>15</v>
      </c>
      <c r="C15108" s="53" t="s">
        <v>33536</v>
      </c>
      <c r="D15108" s="53" t="s">
        <v>33872</v>
      </c>
    </row>
    <row r="15109" spans="1:4" ht="15" x14ac:dyDescent="0.25">
      <c r="A15109" s="53" t="s">
        <v>19514</v>
      </c>
      <c r="B15109" s="53">
        <v>30</v>
      </c>
      <c r="C15109" s="53" t="s">
        <v>33538</v>
      </c>
      <c r="D15109" s="53" t="s">
        <v>33872</v>
      </c>
    </row>
    <row r="15110" spans="1:4" ht="15" x14ac:dyDescent="0.25">
      <c r="A15110" s="53" t="s">
        <v>19515</v>
      </c>
      <c r="B15110" s="53">
        <v>15</v>
      </c>
      <c r="C15110" s="53" t="s">
        <v>33536</v>
      </c>
      <c r="D15110" s="53" t="s">
        <v>33872</v>
      </c>
    </row>
    <row r="15111" spans="1:4" ht="15" x14ac:dyDescent="0.25">
      <c r="A15111" s="53" t="s">
        <v>19516</v>
      </c>
      <c r="B15111" s="53">
        <v>15</v>
      </c>
      <c r="C15111" s="53" t="s">
        <v>33536</v>
      </c>
      <c r="D15111" s="53" t="s">
        <v>33872</v>
      </c>
    </row>
    <row r="15112" spans="1:4" ht="15" x14ac:dyDescent="0.25">
      <c r="A15112" s="53" t="s">
        <v>19517</v>
      </c>
      <c r="B15112" s="53">
        <v>15</v>
      </c>
      <c r="C15112" s="53" t="s">
        <v>33536</v>
      </c>
      <c r="D15112" s="53" t="s">
        <v>33872</v>
      </c>
    </row>
    <row r="15113" spans="1:4" ht="15" x14ac:dyDescent="0.25">
      <c r="A15113" s="53" t="s">
        <v>19518</v>
      </c>
      <c r="B15113" s="53">
        <v>15</v>
      </c>
      <c r="C15113" s="53" t="s">
        <v>33536</v>
      </c>
      <c r="D15113" s="53" t="s">
        <v>33872</v>
      </c>
    </row>
    <row r="15114" spans="1:4" ht="15" x14ac:dyDescent="0.25">
      <c r="A15114" s="53" t="s">
        <v>19519</v>
      </c>
      <c r="B15114" s="53">
        <v>15</v>
      </c>
      <c r="C15114" s="53" t="s">
        <v>33536</v>
      </c>
      <c r="D15114" s="53" t="s">
        <v>33872</v>
      </c>
    </row>
    <row r="15115" spans="1:4" ht="15" x14ac:dyDescent="0.25">
      <c r="A15115" s="53" t="s">
        <v>19520</v>
      </c>
      <c r="B15115" s="53">
        <v>15</v>
      </c>
      <c r="C15115" s="53" t="s">
        <v>33536</v>
      </c>
      <c r="D15115" s="53" t="s">
        <v>33872</v>
      </c>
    </row>
    <row r="15116" spans="1:4" ht="15" x14ac:dyDescent="0.25">
      <c r="A15116" s="53" t="s">
        <v>19521</v>
      </c>
      <c r="B15116" s="53">
        <v>15</v>
      </c>
      <c r="C15116" s="53" t="s">
        <v>33536</v>
      </c>
      <c r="D15116" s="53" t="s">
        <v>33872</v>
      </c>
    </row>
    <row r="15117" spans="1:4" ht="15" x14ac:dyDescent="0.25">
      <c r="A15117" s="53" t="s">
        <v>19522</v>
      </c>
      <c r="B15117" s="53">
        <v>15</v>
      </c>
      <c r="C15117" s="53" t="s">
        <v>33536</v>
      </c>
      <c r="D15117" s="53" t="s">
        <v>33872</v>
      </c>
    </row>
    <row r="15118" spans="1:4" ht="15" x14ac:dyDescent="0.25">
      <c r="A15118" s="53" t="s">
        <v>19523</v>
      </c>
      <c r="B15118" s="53">
        <v>30</v>
      </c>
      <c r="C15118" s="53" t="s">
        <v>33536</v>
      </c>
      <c r="D15118" s="53" t="s">
        <v>33872</v>
      </c>
    </row>
    <row r="15119" spans="1:4" ht="15" x14ac:dyDescent="0.25">
      <c r="A15119" s="53" t="s">
        <v>19524</v>
      </c>
      <c r="B15119" s="53">
        <v>15</v>
      </c>
      <c r="C15119" s="53" t="s">
        <v>33536</v>
      </c>
      <c r="D15119" s="53" t="s">
        <v>33872</v>
      </c>
    </row>
    <row r="15120" spans="1:4" ht="15" x14ac:dyDescent="0.25">
      <c r="A15120" s="53" t="s">
        <v>19525</v>
      </c>
      <c r="B15120" s="53">
        <v>30</v>
      </c>
      <c r="C15120" s="53" t="s">
        <v>33536</v>
      </c>
      <c r="D15120" s="53" t="s">
        <v>33872</v>
      </c>
    </row>
    <row r="15121" spans="1:4" ht="15" x14ac:dyDescent="0.25">
      <c r="A15121" s="53" t="s">
        <v>19526</v>
      </c>
      <c r="B15121" s="53">
        <v>15</v>
      </c>
      <c r="C15121" s="53" t="s">
        <v>33536</v>
      </c>
      <c r="D15121" s="53" t="s">
        <v>33872</v>
      </c>
    </row>
    <row r="15122" spans="1:4" ht="15" x14ac:dyDescent="0.25">
      <c r="A15122" s="53" t="s">
        <v>19527</v>
      </c>
      <c r="B15122" s="53">
        <v>30</v>
      </c>
      <c r="C15122" s="53" t="s">
        <v>33536</v>
      </c>
      <c r="D15122" s="53" t="s">
        <v>33872</v>
      </c>
    </row>
    <row r="15123" spans="1:4" ht="15" x14ac:dyDescent="0.25">
      <c r="A15123" s="53" t="s">
        <v>19528</v>
      </c>
      <c r="B15123" s="53">
        <v>60</v>
      </c>
      <c r="C15123" s="53" t="s">
        <v>33542</v>
      </c>
      <c r="D15123" s="53" t="s">
        <v>33872</v>
      </c>
    </row>
    <row r="15124" spans="1:4" ht="15" x14ac:dyDescent="0.25">
      <c r="A15124" s="53" t="s">
        <v>19529</v>
      </c>
      <c r="B15124" s="53">
        <v>15</v>
      </c>
      <c r="C15124" s="53" t="s">
        <v>33536</v>
      </c>
      <c r="D15124" s="53" t="s">
        <v>33872</v>
      </c>
    </row>
    <row r="15125" spans="1:4" ht="15" x14ac:dyDescent="0.25">
      <c r="A15125" s="53" t="s">
        <v>19530</v>
      </c>
      <c r="B15125" s="53">
        <v>15</v>
      </c>
      <c r="C15125" s="53" t="s">
        <v>33536</v>
      </c>
      <c r="D15125" s="53" t="s">
        <v>33872</v>
      </c>
    </row>
    <row r="15126" spans="1:4" ht="15" x14ac:dyDescent="0.25">
      <c r="A15126" s="53" t="s">
        <v>19531</v>
      </c>
      <c r="B15126" s="53">
        <v>30</v>
      </c>
      <c r="C15126" s="53" t="s">
        <v>33536</v>
      </c>
      <c r="D15126" s="53" t="s">
        <v>33872</v>
      </c>
    </row>
    <row r="15127" spans="1:4" ht="15" x14ac:dyDescent="0.25">
      <c r="A15127" s="53" t="s">
        <v>19532</v>
      </c>
      <c r="B15127" s="53">
        <v>30</v>
      </c>
      <c r="C15127" s="53" t="s">
        <v>33536</v>
      </c>
      <c r="D15127" s="53" t="s">
        <v>33872</v>
      </c>
    </row>
    <row r="15128" spans="1:4" ht="15" x14ac:dyDescent="0.25">
      <c r="A15128" s="53" t="s">
        <v>19533</v>
      </c>
      <c r="B15128" s="53">
        <v>90</v>
      </c>
      <c r="C15128" s="53" t="s">
        <v>33542</v>
      </c>
      <c r="D15128" s="53" t="s">
        <v>33872</v>
      </c>
    </row>
    <row r="15129" spans="1:4" ht="15" x14ac:dyDescent="0.25">
      <c r="A15129" s="53" t="s">
        <v>19534</v>
      </c>
      <c r="B15129" s="53">
        <v>30</v>
      </c>
      <c r="C15129" s="53" t="s">
        <v>33536</v>
      </c>
      <c r="D15129" s="53" t="s">
        <v>33872</v>
      </c>
    </row>
    <row r="15130" spans="1:4" ht="15" x14ac:dyDescent="0.25">
      <c r="A15130" s="53" t="s">
        <v>19535</v>
      </c>
      <c r="B15130" s="53">
        <v>15</v>
      </c>
      <c r="C15130" s="53" t="s">
        <v>33536</v>
      </c>
      <c r="D15130" s="53" t="s">
        <v>33873</v>
      </c>
    </row>
    <row r="15131" spans="1:4" ht="15" x14ac:dyDescent="0.25">
      <c r="A15131" s="53" t="s">
        <v>19536</v>
      </c>
      <c r="B15131" s="53">
        <v>15</v>
      </c>
      <c r="C15131" s="53" t="s">
        <v>33536</v>
      </c>
      <c r="D15131" s="53" t="s">
        <v>33873</v>
      </c>
    </row>
    <row r="15132" spans="1:4" ht="15" x14ac:dyDescent="0.25">
      <c r="A15132" s="53" t="s">
        <v>19537</v>
      </c>
      <c r="B15132" s="53">
        <v>15</v>
      </c>
      <c r="C15132" s="53" t="s">
        <v>33536</v>
      </c>
      <c r="D15132" s="53" t="s">
        <v>33873</v>
      </c>
    </row>
    <row r="15133" spans="1:4" ht="15" x14ac:dyDescent="0.25">
      <c r="A15133" s="53" t="s">
        <v>19538</v>
      </c>
      <c r="B15133" s="53">
        <v>15</v>
      </c>
      <c r="C15133" s="53" t="s">
        <v>33536</v>
      </c>
      <c r="D15133" s="53" t="s">
        <v>33873</v>
      </c>
    </row>
    <row r="15134" spans="1:4" ht="15" x14ac:dyDescent="0.25">
      <c r="A15134" s="53" t="s">
        <v>19539</v>
      </c>
      <c r="B15134" s="53">
        <v>15</v>
      </c>
      <c r="C15134" s="53" t="s">
        <v>33536</v>
      </c>
      <c r="D15134" s="53" t="s">
        <v>33873</v>
      </c>
    </row>
    <row r="15135" spans="1:4" ht="15" x14ac:dyDescent="0.25">
      <c r="A15135" s="53" t="s">
        <v>19540</v>
      </c>
      <c r="B15135" s="53">
        <v>60</v>
      </c>
      <c r="C15135" s="53" t="s">
        <v>33536</v>
      </c>
      <c r="D15135" s="53" t="s">
        <v>33873</v>
      </c>
    </row>
    <row r="15136" spans="1:4" ht="15" x14ac:dyDescent="0.25">
      <c r="A15136" s="53" t="s">
        <v>19541</v>
      </c>
      <c r="B15136" s="53">
        <v>60</v>
      </c>
      <c r="C15136" s="53" t="s">
        <v>33536</v>
      </c>
      <c r="D15136" s="53" t="s">
        <v>33873</v>
      </c>
    </row>
    <row r="15137" spans="1:4" ht="15" x14ac:dyDescent="0.25">
      <c r="A15137" s="53" t="s">
        <v>19542</v>
      </c>
      <c r="B15137" s="53">
        <v>15</v>
      </c>
      <c r="C15137" s="53" t="s">
        <v>33536</v>
      </c>
      <c r="D15137" s="53" t="s">
        <v>33873</v>
      </c>
    </row>
    <row r="15138" spans="1:4" ht="15" x14ac:dyDescent="0.25">
      <c r="A15138" s="53" t="s">
        <v>19543</v>
      </c>
      <c r="B15138" s="53">
        <v>15</v>
      </c>
      <c r="C15138" s="53" t="s">
        <v>33536</v>
      </c>
      <c r="D15138" s="53" t="s">
        <v>33872</v>
      </c>
    </row>
    <row r="15139" spans="1:4" ht="15" x14ac:dyDescent="0.25">
      <c r="A15139" s="53" t="s">
        <v>19544</v>
      </c>
      <c r="B15139" s="53">
        <v>15</v>
      </c>
      <c r="C15139" s="53" t="s">
        <v>33536</v>
      </c>
      <c r="D15139" s="53" t="s">
        <v>33872</v>
      </c>
    </row>
    <row r="15140" spans="1:4" ht="15" x14ac:dyDescent="0.25">
      <c r="A15140" s="53" t="s">
        <v>19545</v>
      </c>
      <c r="B15140" s="53">
        <v>15</v>
      </c>
      <c r="C15140" s="53" t="s">
        <v>33536</v>
      </c>
      <c r="D15140" s="53" t="s">
        <v>33872</v>
      </c>
    </row>
    <row r="15141" spans="1:4" ht="15" x14ac:dyDescent="0.25">
      <c r="A15141" s="53" t="s">
        <v>19546</v>
      </c>
      <c r="B15141" s="53">
        <v>60</v>
      </c>
      <c r="C15141" s="53" t="s">
        <v>33542</v>
      </c>
      <c r="D15141" s="53" t="s">
        <v>33872</v>
      </c>
    </row>
    <row r="15142" spans="1:4" ht="15" x14ac:dyDescent="0.25">
      <c r="A15142" s="53" t="s">
        <v>19547</v>
      </c>
      <c r="B15142" s="53">
        <v>15</v>
      </c>
      <c r="C15142" s="53" t="s">
        <v>33536</v>
      </c>
      <c r="D15142" s="53" t="s">
        <v>33872</v>
      </c>
    </row>
    <row r="15143" spans="1:4" ht="15" x14ac:dyDescent="0.25">
      <c r="A15143" s="53" t="s">
        <v>19548</v>
      </c>
      <c r="B15143" s="53">
        <v>30</v>
      </c>
      <c r="C15143" s="53" t="s">
        <v>33536</v>
      </c>
      <c r="D15143" s="53" t="s">
        <v>33872</v>
      </c>
    </row>
    <row r="15144" spans="1:4" ht="15" x14ac:dyDescent="0.25">
      <c r="A15144" s="53" t="s">
        <v>19549</v>
      </c>
      <c r="B15144" s="53">
        <v>15</v>
      </c>
      <c r="C15144" s="53" t="s">
        <v>33536</v>
      </c>
      <c r="D15144" s="53" t="s">
        <v>33872</v>
      </c>
    </row>
    <row r="15145" spans="1:4" ht="15" x14ac:dyDescent="0.25">
      <c r="A15145" s="53" t="s">
        <v>19550</v>
      </c>
      <c r="B15145" s="53">
        <v>15</v>
      </c>
      <c r="C15145" s="53" t="s">
        <v>33536</v>
      </c>
      <c r="D15145" s="53" t="s">
        <v>33872</v>
      </c>
    </row>
    <row r="15146" spans="1:4" ht="15" x14ac:dyDescent="0.25">
      <c r="A15146" s="53" t="s">
        <v>19551</v>
      </c>
      <c r="B15146" s="53">
        <v>15</v>
      </c>
      <c r="C15146" s="53" t="s">
        <v>33536</v>
      </c>
      <c r="D15146" s="53" t="s">
        <v>33872</v>
      </c>
    </row>
    <row r="15147" spans="1:4" ht="15" x14ac:dyDescent="0.25">
      <c r="A15147" s="53" t="s">
        <v>19552</v>
      </c>
      <c r="B15147" s="53">
        <v>60</v>
      </c>
      <c r="C15147" s="53" t="s">
        <v>33536</v>
      </c>
      <c r="D15147" s="53" t="s">
        <v>33872</v>
      </c>
    </row>
    <row r="15148" spans="1:4" ht="15" x14ac:dyDescent="0.25">
      <c r="A15148" s="53" t="s">
        <v>19553</v>
      </c>
      <c r="B15148" s="53">
        <v>30</v>
      </c>
      <c r="C15148" s="53" t="s">
        <v>33536</v>
      </c>
      <c r="D15148" s="53" t="s">
        <v>33872</v>
      </c>
    </row>
    <row r="15149" spans="1:4" ht="15" x14ac:dyDescent="0.25">
      <c r="A15149" s="53" t="s">
        <v>19554</v>
      </c>
      <c r="B15149" s="53">
        <v>15</v>
      </c>
      <c r="C15149" s="53" t="s">
        <v>33536</v>
      </c>
      <c r="D15149" s="53" t="s">
        <v>33872</v>
      </c>
    </row>
    <row r="15150" spans="1:4" ht="15" x14ac:dyDescent="0.25">
      <c r="A15150" s="53" t="s">
        <v>19555</v>
      </c>
      <c r="B15150" s="53">
        <v>20</v>
      </c>
      <c r="C15150" s="53" t="s">
        <v>33536</v>
      </c>
      <c r="D15150" s="53" t="s">
        <v>33872</v>
      </c>
    </row>
    <row r="15151" spans="1:4" ht="15" x14ac:dyDescent="0.25">
      <c r="A15151" s="53" t="s">
        <v>19556</v>
      </c>
      <c r="B15151" s="53">
        <v>15</v>
      </c>
      <c r="C15151" s="53" t="s">
        <v>33536</v>
      </c>
      <c r="D15151" s="53" t="s">
        <v>33872</v>
      </c>
    </row>
    <row r="15152" spans="1:4" ht="15" x14ac:dyDescent="0.25">
      <c r="A15152" s="53" t="s">
        <v>19557</v>
      </c>
      <c r="B15152" s="53">
        <v>20</v>
      </c>
      <c r="C15152" s="53" t="s">
        <v>33536</v>
      </c>
      <c r="D15152" s="53" t="s">
        <v>33872</v>
      </c>
    </row>
    <row r="15153" spans="1:4" ht="15" x14ac:dyDescent="0.25">
      <c r="A15153" s="53" t="s">
        <v>19558</v>
      </c>
      <c r="B15153" s="53">
        <v>15</v>
      </c>
      <c r="C15153" s="53" t="s">
        <v>33536</v>
      </c>
      <c r="D15153" s="53" t="s">
        <v>33872</v>
      </c>
    </row>
    <row r="15154" spans="1:4" ht="15" x14ac:dyDescent="0.25">
      <c r="A15154" s="53" t="s">
        <v>19559</v>
      </c>
      <c r="B15154" s="53">
        <v>15</v>
      </c>
      <c r="C15154" s="53" t="s">
        <v>33536</v>
      </c>
      <c r="D15154" s="53" t="s">
        <v>33872</v>
      </c>
    </row>
    <row r="15155" spans="1:4" ht="15" x14ac:dyDescent="0.25">
      <c r="A15155" s="53" t="s">
        <v>19560</v>
      </c>
      <c r="B15155" s="53">
        <v>15</v>
      </c>
      <c r="C15155" s="53" t="s">
        <v>33536</v>
      </c>
      <c r="D15155" s="53" t="s">
        <v>33872</v>
      </c>
    </row>
    <row r="15156" spans="1:4" ht="15" x14ac:dyDescent="0.25">
      <c r="A15156" s="53" t="s">
        <v>19561</v>
      </c>
      <c r="B15156" s="53">
        <v>20</v>
      </c>
      <c r="C15156" s="53" t="s">
        <v>33536</v>
      </c>
      <c r="D15156" s="53" t="s">
        <v>33872</v>
      </c>
    </row>
    <row r="15157" spans="1:4" ht="15" x14ac:dyDescent="0.25">
      <c r="A15157" s="53" t="s">
        <v>19562</v>
      </c>
      <c r="B15157" s="53">
        <v>15</v>
      </c>
      <c r="C15157" s="53" t="s">
        <v>33536</v>
      </c>
      <c r="D15157" s="53" t="s">
        <v>33872</v>
      </c>
    </row>
    <row r="15158" spans="1:4" ht="15" x14ac:dyDescent="0.25">
      <c r="A15158" s="53" t="s">
        <v>19563</v>
      </c>
      <c r="B15158" s="53">
        <v>15</v>
      </c>
      <c r="C15158" s="53" t="s">
        <v>33536</v>
      </c>
      <c r="D15158" s="53" t="s">
        <v>33872</v>
      </c>
    </row>
    <row r="15159" spans="1:4" ht="15" x14ac:dyDescent="0.25">
      <c r="A15159" s="53" t="s">
        <v>19564</v>
      </c>
      <c r="B15159" s="53">
        <v>15</v>
      </c>
      <c r="C15159" s="53" t="s">
        <v>33536</v>
      </c>
      <c r="D15159" s="53" t="s">
        <v>33872</v>
      </c>
    </row>
    <row r="15160" spans="1:4" ht="15" x14ac:dyDescent="0.25">
      <c r="A15160" s="53" t="s">
        <v>19565</v>
      </c>
      <c r="B15160" s="53">
        <v>75</v>
      </c>
      <c r="C15160" s="53" t="s">
        <v>33536</v>
      </c>
      <c r="D15160" s="53" t="s">
        <v>33872</v>
      </c>
    </row>
    <row r="15161" spans="1:4" ht="15" x14ac:dyDescent="0.25">
      <c r="A15161" s="53" t="s">
        <v>19566</v>
      </c>
      <c r="B15161" s="53">
        <v>15</v>
      </c>
      <c r="C15161" s="53" t="s">
        <v>33536</v>
      </c>
      <c r="D15161" s="53" t="s">
        <v>33872</v>
      </c>
    </row>
    <row r="15162" spans="1:4" ht="15" x14ac:dyDescent="0.25">
      <c r="A15162" s="53" t="s">
        <v>19567</v>
      </c>
      <c r="B15162" s="53">
        <v>15</v>
      </c>
      <c r="C15162" s="53" t="s">
        <v>33536</v>
      </c>
      <c r="D15162" s="53" t="s">
        <v>33872</v>
      </c>
    </row>
    <row r="15163" spans="1:4" ht="15" x14ac:dyDescent="0.25">
      <c r="A15163" s="53" t="s">
        <v>19568</v>
      </c>
      <c r="B15163" s="53">
        <v>15</v>
      </c>
      <c r="C15163" s="53" t="s">
        <v>33536</v>
      </c>
      <c r="D15163" s="53" t="s">
        <v>33872</v>
      </c>
    </row>
    <row r="15164" spans="1:4" ht="15" x14ac:dyDescent="0.25">
      <c r="A15164" s="53" t="s">
        <v>19569</v>
      </c>
      <c r="B15164" s="53">
        <v>20</v>
      </c>
      <c r="C15164" s="53" t="s">
        <v>33536</v>
      </c>
      <c r="D15164" s="53" t="s">
        <v>33872</v>
      </c>
    </row>
    <row r="15165" spans="1:4" ht="15" x14ac:dyDescent="0.25">
      <c r="A15165" s="53" t="s">
        <v>19570</v>
      </c>
      <c r="B15165" s="53">
        <v>15</v>
      </c>
      <c r="C15165" s="53" t="s">
        <v>33536</v>
      </c>
      <c r="D15165" s="53" t="s">
        <v>33872</v>
      </c>
    </row>
    <row r="15166" spans="1:4" ht="15" x14ac:dyDescent="0.25">
      <c r="A15166" s="53" t="s">
        <v>19571</v>
      </c>
      <c r="B15166" s="53">
        <v>15</v>
      </c>
      <c r="C15166" s="53" t="s">
        <v>33536</v>
      </c>
      <c r="D15166" s="53" t="s">
        <v>33872</v>
      </c>
    </row>
    <row r="15167" spans="1:4" ht="15" x14ac:dyDescent="0.25">
      <c r="A15167" s="53" t="s">
        <v>19572</v>
      </c>
      <c r="B15167" s="53">
        <v>15</v>
      </c>
      <c r="C15167" s="53" t="s">
        <v>33536</v>
      </c>
      <c r="D15167" s="53" t="s">
        <v>33872</v>
      </c>
    </row>
    <row r="15168" spans="1:4" ht="15" x14ac:dyDescent="0.25">
      <c r="A15168" s="53" t="s">
        <v>19573</v>
      </c>
      <c r="B15168" s="53">
        <v>30</v>
      </c>
      <c r="C15168" s="53" t="s">
        <v>33536</v>
      </c>
      <c r="D15168" s="53" t="s">
        <v>33872</v>
      </c>
    </row>
    <row r="15169" spans="1:4" ht="15" x14ac:dyDescent="0.25">
      <c r="A15169" s="53" t="s">
        <v>19574</v>
      </c>
      <c r="B15169" s="53">
        <v>15</v>
      </c>
      <c r="C15169" s="53" t="s">
        <v>33536</v>
      </c>
      <c r="D15169" s="53" t="s">
        <v>33872</v>
      </c>
    </row>
    <row r="15170" spans="1:4" ht="15" x14ac:dyDescent="0.25">
      <c r="A15170" s="53" t="s">
        <v>19575</v>
      </c>
      <c r="B15170" s="53">
        <v>15</v>
      </c>
      <c r="C15170" s="53" t="s">
        <v>33536</v>
      </c>
      <c r="D15170" s="53" t="s">
        <v>33872</v>
      </c>
    </row>
    <row r="15171" spans="1:4" ht="15" x14ac:dyDescent="0.25">
      <c r="A15171" s="53" t="s">
        <v>19576</v>
      </c>
      <c r="B15171" s="53">
        <v>15</v>
      </c>
      <c r="C15171" s="53" t="s">
        <v>33536</v>
      </c>
      <c r="D15171" s="53" t="s">
        <v>33872</v>
      </c>
    </row>
    <row r="15172" spans="1:4" ht="15" x14ac:dyDescent="0.25">
      <c r="A15172" s="53" t="s">
        <v>19577</v>
      </c>
      <c r="B15172" s="53">
        <v>15</v>
      </c>
      <c r="C15172" s="53" t="s">
        <v>33536</v>
      </c>
      <c r="D15172" s="53" t="s">
        <v>33872</v>
      </c>
    </row>
    <row r="15173" spans="1:4" ht="15" x14ac:dyDescent="0.25">
      <c r="A15173" s="53" t="s">
        <v>19578</v>
      </c>
      <c r="B15173" s="53">
        <v>15</v>
      </c>
      <c r="C15173" s="53" t="s">
        <v>33536</v>
      </c>
      <c r="D15173" s="53" t="s">
        <v>33872</v>
      </c>
    </row>
    <row r="15174" spans="1:4" ht="15" x14ac:dyDescent="0.25">
      <c r="A15174" s="53" t="s">
        <v>19579</v>
      </c>
      <c r="B15174" s="53">
        <v>15</v>
      </c>
      <c r="C15174" s="53" t="s">
        <v>33536</v>
      </c>
      <c r="D15174" s="53" t="s">
        <v>33872</v>
      </c>
    </row>
    <row r="15175" spans="1:4" ht="15" x14ac:dyDescent="0.25">
      <c r="A15175" s="53" t="s">
        <v>19580</v>
      </c>
      <c r="B15175" s="53">
        <v>15</v>
      </c>
      <c r="C15175" s="53" t="s">
        <v>33536</v>
      </c>
      <c r="D15175" s="53" t="s">
        <v>33872</v>
      </c>
    </row>
    <row r="15176" spans="1:4" ht="15" x14ac:dyDescent="0.25">
      <c r="A15176" s="53" t="s">
        <v>19581</v>
      </c>
      <c r="B15176" s="53">
        <v>15</v>
      </c>
      <c r="C15176" s="53" t="s">
        <v>33536</v>
      </c>
      <c r="D15176" s="53" t="s">
        <v>33872</v>
      </c>
    </row>
    <row r="15177" spans="1:4" ht="15" x14ac:dyDescent="0.25">
      <c r="A15177" s="53" t="s">
        <v>19582</v>
      </c>
      <c r="B15177" s="53">
        <v>60</v>
      </c>
      <c r="C15177" s="53" t="s">
        <v>33536</v>
      </c>
      <c r="D15177" s="53" t="s">
        <v>33872</v>
      </c>
    </row>
    <row r="15178" spans="1:4" ht="15" x14ac:dyDescent="0.25">
      <c r="A15178" s="53" t="s">
        <v>19583</v>
      </c>
      <c r="B15178" s="53">
        <v>20</v>
      </c>
      <c r="C15178" s="53" t="s">
        <v>33536</v>
      </c>
      <c r="D15178" s="53" t="s">
        <v>33872</v>
      </c>
    </row>
    <row r="15179" spans="1:4" ht="15" x14ac:dyDescent="0.25">
      <c r="A15179" s="53" t="s">
        <v>19584</v>
      </c>
      <c r="B15179" s="53">
        <v>30</v>
      </c>
      <c r="C15179" s="53" t="s">
        <v>33536</v>
      </c>
      <c r="D15179" s="53" t="s">
        <v>33872</v>
      </c>
    </row>
    <row r="15180" spans="1:4" ht="15" x14ac:dyDescent="0.25">
      <c r="A15180" s="53" t="s">
        <v>19585</v>
      </c>
      <c r="B15180" s="53">
        <v>15</v>
      </c>
      <c r="C15180" s="53" t="s">
        <v>33536</v>
      </c>
      <c r="D15180" s="53" t="s">
        <v>33872</v>
      </c>
    </row>
    <row r="15181" spans="1:4" ht="15" x14ac:dyDescent="0.25">
      <c r="A15181" s="53" t="s">
        <v>19586</v>
      </c>
      <c r="B15181" s="53">
        <v>30</v>
      </c>
      <c r="C15181" s="53" t="s">
        <v>33536</v>
      </c>
      <c r="D15181" s="53" t="s">
        <v>33872</v>
      </c>
    </row>
    <row r="15182" spans="1:4" ht="15" x14ac:dyDescent="0.25">
      <c r="A15182" s="53" t="s">
        <v>19587</v>
      </c>
      <c r="B15182" s="53">
        <v>15</v>
      </c>
      <c r="C15182" s="53" t="s">
        <v>33536</v>
      </c>
      <c r="D15182" s="53" t="s">
        <v>33872</v>
      </c>
    </row>
    <row r="15183" spans="1:4" ht="15" x14ac:dyDescent="0.25">
      <c r="A15183" s="53" t="s">
        <v>19588</v>
      </c>
      <c r="B15183" s="53">
        <v>15</v>
      </c>
      <c r="C15183" s="53" t="s">
        <v>33536</v>
      </c>
      <c r="D15183" s="53" t="s">
        <v>33872</v>
      </c>
    </row>
    <row r="15184" spans="1:4" ht="15" x14ac:dyDescent="0.25">
      <c r="A15184" s="53" t="s">
        <v>19589</v>
      </c>
      <c r="B15184" s="53">
        <v>15</v>
      </c>
      <c r="C15184" s="53" t="s">
        <v>33536</v>
      </c>
      <c r="D15184" s="53" t="s">
        <v>33872</v>
      </c>
    </row>
    <row r="15185" spans="1:4" ht="15" x14ac:dyDescent="0.25">
      <c r="A15185" s="53" t="s">
        <v>19590</v>
      </c>
      <c r="B15185" s="53">
        <v>65</v>
      </c>
      <c r="C15185" s="53" t="s">
        <v>33536</v>
      </c>
      <c r="D15185" s="53" t="s">
        <v>33872</v>
      </c>
    </row>
    <row r="15186" spans="1:4" ht="15" x14ac:dyDescent="0.25">
      <c r="A15186" s="53" t="s">
        <v>19591</v>
      </c>
      <c r="B15186" s="53">
        <v>15</v>
      </c>
      <c r="C15186" s="53" t="s">
        <v>33536</v>
      </c>
      <c r="D15186" s="53" t="s">
        <v>33873</v>
      </c>
    </row>
    <row r="15187" spans="1:4" ht="15" x14ac:dyDescent="0.25">
      <c r="A15187" s="53" t="s">
        <v>19592</v>
      </c>
      <c r="B15187" s="53">
        <v>15</v>
      </c>
      <c r="C15187" s="53" t="s">
        <v>33536</v>
      </c>
      <c r="D15187" s="53" t="s">
        <v>33872</v>
      </c>
    </row>
    <row r="15188" spans="1:4" ht="15" x14ac:dyDescent="0.25">
      <c r="A15188" s="53" t="s">
        <v>19593</v>
      </c>
      <c r="B15188" s="53">
        <v>15</v>
      </c>
      <c r="C15188" s="53" t="s">
        <v>33536</v>
      </c>
      <c r="D15188" s="53" t="s">
        <v>33872</v>
      </c>
    </row>
    <row r="15189" spans="1:4" ht="15" x14ac:dyDescent="0.25">
      <c r="A15189" s="53" t="s">
        <v>19594</v>
      </c>
      <c r="B15189" s="53">
        <v>15</v>
      </c>
      <c r="C15189" s="53" t="s">
        <v>33536</v>
      </c>
      <c r="D15189" s="53" t="s">
        <v>33872</v>
      </c>
    </row>
    <row r="15190" spans="1:4" ht="15" x14ac:dyDescent="0.25">
      <c r="A15190" s="53" t="s">
        <v>19595</v>
      </c>
      <c r="B15190" s="53">
        <v>15</v>
      </c>
      <c r="C15190" s="53" t="s">
        <v>33536</v>
      </c>
      <c r="D15190" s="53" t="s">
        <v>33872</v>
      </c>
    </row>
    <row r="15191" spans="1:4" ht="15" x14ac:dyDescent="0.25">
      <c r="A15191" s="53" t="s">
        <v>19596</v>
      </c>
      <c r="B15191" s="53">
        <v>15</v>
      </c>
      <c r="C15191" s="53" t="s">
        <v>33536</v>
      </c>
      <c r="D15191" s="53" t="s">
        <v>33872</v>
      </c>
    </row>
    <row r="15192" spans="1:4" ht="15" x14ac:dyDescent="0.25">
      <c r="A15192" s="53" t="s">
        <v>19597</v>
      </c>
      <c r="B15192" s="53">
        <v>15</v>
      </c>
      <c r="C15192" s="53" t="s">
        <v>33536</v>
      </c>
      <c r="D15192" s="53" t="s">
        <v>33872</v>
      </c>
    </row>
    <row r="15193" spans="1:4" ht="15" x14ac:dyDescent="0.25">
      <c r="A15193" s="53" t="s">
        <v>19598</v>
      </c>
      <c r="B15193" s="53">
        <v>15</v>
      </c>
      <c r="C15193" s="53" t="s">
        <v>33536</v>
      </c>
      <c r="D15193" s="53" t="s">
        <v>33872</v>
      </c>
    </row>
    <row r="15194" spans="1:4" ht="15" x14ac:dyDescent="0.25">
      <c r="A15194" s="53" t="s">
        <v>19599</v>
      </c>
      <c r="B15194" s="53">
        <v>15</v>
      </c>
      <c r="C15194" s="53" t="s">
        <v>33536</v>
      </c>
      <c r="D15194" s="53" t="s">
        <v>33872</v>
      </c>
    </row>
    <row r="15195" spans="1:4" ht="15" x14ac:dyDescent="0.25">
      <c r="A15195" s="53" t="s">
        <v>19600</v>
      </c>
      <c r="B15195" s="53">
        <v>15</v>
      </c>
      <c r="C15195" s="53" t="s">
        <v>33536</v>
      </c>
      <c r="D15195" s="53" t="s">
        <v>33872</v>
      </c>
    </row>
    <row r="15196" spans="1:4" ht="15" x14ac:dyDescent="0.25">
      <c r="A15196" s="53" t="s">
        <v>19601</v>
      </c>
      <c r="B15196" s="53">
        <v>15</v>
      </c>
      <c r="C15196" s="53" t="s">
        <v>33536</v>
      </c>
      <c r="D15196" s="53" t="s">
        <v>33872</v>
      </c>
    </row>
    <row r="15197" spans="1:4" ht="15" x14ac:dyDescent="0.25">
      <c r="A15197" s="53" t="s">
        <v>19602</v>
      </c>
      <c r="B15197" s="53">
        <v>15</v>
      </c>
      <c r="C15197" s="53" t="s">
        <v>33536</v>
      </c>
      <c r="D15197" s="53" t="s">
        <v>33872</v>
      </c>
    </row>
    <row r="15198" spans="1:4" ht="15" x14ac:dyDescent="0.25">
      <c r="A15198" s="53" t="s">
        <v>19603</v>
      </c>
      <c r="B15198" s="53">
        <v>30</v>
      </c>
      <c r="C15198" s="53" t="s">
        <v>33536</v>
      </c>
      <c r="D15198" s="53" t="s">
        <v>33872</v>
      </c>
    </row>
    <row r="15199" spans="1:4" ht="15" x14ac:dyDescent="0.25">
      <c r="A15199" s="53" t="s">
        <v>19604</v>
      </c>
      <c r="B15199" s="53">
        <v>15</v>
      </c>
      <c r="C15199" s="53" t="s">
        <v>33536</v>
      </c>
      <c r="D15199" s="53" t="s">
        <v>33872</v>
      </c>
    </row>
    <row r="15200" spans="1:4" ht="15" x14ac:dyDescent="0.25">
      <c r="A15200" s="53" t="s">
        <v>19605</v>
      </c>
      <c r="B15200" s="53">
        <v>15</v>
      </c>
      <c r="C15200" s="53" t="s">
        <v>33536</v>
      </c>
      <c r="D15200" s="53" t="s">
        <v>33872</v>
      </c>
    </row>
    <row r="15201" spans="1:4" ht="15" x14ac:dyDescent="0.25">
      <c r="A15201" s="53" t="s">
        <v>19606</v>
      </c>
      <c r="B15201" s="53">
        <v>15</v>
      </c>
      <c r="C15201" s="53" t="s">
        <v>33536</v>
      </c>
      <c r="D15201" s="53" t="s">
        <v>33872</v>
      </c>
    </row>
    <row r="15202" spans="1:4" ht="15" x14ac:dyDescent="0.25">
      <c r="A15202" s="53" t="s">
        <v>19607</v>
      </c>
      <c r="B15202" s="53">
        <v>15</v>
      </c>
      <c r="C15202" s="53" t="s">
        <v>33536</v>
      </c>
      <c r="D15202" s="53" t="s">
        <v>33872</v>
      </c>
    </row>
    <row r="15203" spans="1:4" ht="15" x14ac:dyDescent="0.25">
      <c r="A15203" s="53" t="s">
        <v>19608</v>
      </c>
      <c r="B15203" s="53">
        <v>15</v>
      </c>
      <c r="C15203" s="53" t="s">
        <v>33536</v>
      </c>
      <c r="D15203" s="53" t="s">
        <v>33872</v>
      </c>
    </row>
    <row r="15204" spans="1:4" ht="15" x14ac:dyDescent="0.25">
      <c r="A15204" s="53" t="s">
        <v>19609</v>
      </c>
      <c r="B15204" s="53">
        <v>30</v>
      </c>
      <c r="C15204" s="53" t="s">
        <v>33536</v>
      </c>
      <c r="D15204" s="53" t="s">
        <v>33872</v>
      </c>
    </row>
    <row r="15205" spans="1:4" ht="15" x14ac:dyDescent="0.25">
      <c r="A15205" s="53" t="s">
        <v>19610</v>
      </c>
      <c r="B15205" s="53">
        <v>15</v>
      </c>
      <c r="C15205" s="53" t="s">
        <v>33536</v>
      </c>
      <c r="D15205" s="53" t="s">
        <v>33872</v>
      </c>
    </row>
    <row r="15206" spans="1:4" ht="15" x14ac:dyDescent="0.25">
      <c r="A15206" s="53" t="s">
        <v>19611</v>
      </c>
      <c r="B15206" s="53">
        <v>30</v>
      </c>
      <c r="C15206" s="53" t="s">
        <v>33536</v>
      </c>
      <c r="D15206" s="53" t="s">
        <v>33872</v>
      </c>
    </row>
    <row r="15207" spans="1:4" ht="15" x14ac:dyDescent="0.25">
      <c r="A15207" s="53" t="s">
        <v>19612</v>
      </c>
      <c r="B15207" s="53">
        <v>15</v>
      </c>
      <c r="C15207" s="53" t="s">
        <v>33536</v>
      </c>
      <c r="D15207" s="53" t="s">
        <v>33872</v>
      </c>
    </row>
    <row r="15208" spans="1:4" ht="15" x14ac:dyDescent="0.25">
      <c r="A15208" s="53" t="s">
        <v>19613</v>
      </c>
      <c r="B15208" s="53">
        <v>15</v>
      </c>
      <c r="C15208" s="53" t="s">
        <v>33536</v>
      </c>
      <c r="D15208" s="53" t="s">
        <v>33872</v>
      </c>
    </row>
    <row r="15209" spans="1:4" ht="15" x14ac:dyDescent="0.25">
      <c r="A15209" s="53" t="s">
        <v>19614</v>
      </c>
      <c r="B15209" s="53">
        <v>60</v>
      </c>
      <c r="C15209" s="53" t="s">
        <v>33542</v>
      </c>
      <c r="D15209" s="53" t="s">
        <v>33872</v>
      </c>
    </row>
    <row r="15210" spans="1:4" ht="15" x14ac:dyDescent="0.25">
      <c r="A15210" s="53" t="s">
        <v>19615</v>
      </c>
      <c r="B15210" s="53">
        <v>15</v>
      </c>
      <c r="C15210" s="53" t="s">
        <v>33536</v>
      </c>
      <c r="D15210" s="53" t="s">
        <v>33872</v>
      </c>
    </row>
    <row r="15211" spans="1:4" ht="15" x14ac:dyDescent="0.25">
      <c r="A15211" s="53" t="s">
        <v>19616</v>
      </c>
      <c r="B15211" s="53">
        <v>15</v>
      </c>
      <c r="C15211" s="53" t="s">
        <v>33536</v>
      </c>
      <c r="D15211" s="53" t="s">
        <v>33872</v>
      </c>
    </row>
    <row r="15212" spans="1:4" ht="15" x14ac:dyDescent="0.25">
      <c r="A15212" s="53" t="s">
        <v>19617</v>
      </c>
      <c r="B15212" s="53">
        <v>15</v>
      </c>
      <c r="C15212" s="53" t="s">
        <v>33536</v>
      </c>
      <c r="D15212" s="53" t="s">
        <v>33872</v>
      </c>
    </row>
    <row r="15213" spans="1:4" ht="15" x14ac:dyDescent="0.25">
      <c r="A15213" s="53" t="s">
        <v>19618</v>
      </c>
      <c r="B15213" s="53">
        <v>15</v>
      </c>
      <c r="C15213" s="53" t="s">
        <v>33536</v>
      </c>
      <c r="D15213" s="53" t="s">
        <v>33872</v>
      </c>
    </row>
    <row r="15214" spans="1:4" ht="15" x14ac:dyDescent="0.25">
      <c r="A15214" s="53" t="s">
        <v>19619</v>
      </c>
      <c r="B15214" s="53">
        <v>15</v>
      </c>
      <c r="C15214" s="53" t="s">
        <v>33536</v>
      </c>
      <c r="D15214" s="53" t="s">
        <v>33872</v>
      </c>
    </row>
    <row r="15215" spans="1:4" ht="15" x14ac:dyDescent="0.25">
      <c r="A15215" s="53" t="s">
        <v>19620</v>
      </c>
      <c r="B15215" s="53">
        <v>15</v>
      </c>
      <c r="C15215" s="53" t="s">
        <v>33536</v>
      </c>
      <c r="D15215" s="53" t="s">
        <v>33872</v>
      </c>
    </row>
    <row r="15216" spans="1:4" ht="15" x14ac:dyDescent="0.25">
      <c r="A15216" s="53" t="s">
        <v>19621</v>
      </c>
      <c r="B15216" s="53">
        <v>15</v>
      </c>
      <c r="C15216" s="53" t="s">
        <v>33536</v>
      </c>
      <c r="D15216" s="53" t="s">
        <v>33872</v>
      </c>
    </row>
    <row r="15217" spans="1:4" ht="15" x14ac:dyDescent="0.25">
      <c r="A15217" s="53" t="s">
        <v>19622</v>
      </c>
      <c r="B15217" s="53">
        <v>30</v>
      </c>
      <c r="C15217" s="53" t="s">
        <v>33536</v>
      </c>
      <c r="D15217" s="53" t="s">
        <v>33872</v>
      </c>
    </row>
    <row r="15218" spans="1:4" ht="15" x14ac:dyDescent="0.25">
      <c r="A15218" s="53" t="s">
        <v>19623</v>
      </c>
      <c r="B15218" s="53">
        <v>15</v>
      </c>
      <c r="C15218" s="53" t="s">
        <v>33536</v>
      </c>
      <c r="D15218" s="53" t="s">
        <v>33873</v>
      </c>
    </row>
    <row r="15219" spans="1:4" ht="15" x14ac:dyDescent="0.25">
      <c r="A15219" s="53" t="s">
        <v>19624</v>
      </c>
      <c r="B15219" s="53">
        <v>15</v>
      </c>
      <c r="C15219" s="53" t="s">
        <v>33536</v>
      </c>
      <c r="D15219" s="53" t="s">
        <v>33872</v>
      </c>
    </row>
    <row r="15220" spans="1:4" ht="15" x14ac:dyDescent="0.25">
      <c r="A15220" s="53" t="s">
        <v>19625</v>
      </c>
      <c r="B15220" s="53">
        <v>15</v>
      </c>
      <c r="C15220" s="53" t="s">
        <v>33536</v>
      </c>
      <c r="D15220" s="53" t="s">
        <v>33872</v>
      </c>
    </row>
    <row r="15221" spans="1:4" ht="15" x14ac:dyDescent="0.25">
      <c r="A15221" s="53" t="s">
        <v>19626</v>
      </c>
      <c r="B15221" s="53">
        <v>15</v>
      </c>
      <c r="C15221" s="53" t="s">
        <v>33536</v>
      </c>
      <c r="D15221" s="53" t="s">
        <v>33872</v>
      </c>
    </row>
    <row r="15222" spans="1:4" ht="15" x14ac:dyDescent="0.25">
      <c r="A15222" s="53" t="s">
        <v>19627</v>
      </c>
      <c r="B15222" s="53">
        <v>15</v>
      </c>
      <c r="C15222" s="53" t="s">
        <v>33536</v>
      </c>
      <c r="D15222" s="53" t="s">
        <v>33872</v>
      </c>
    </row>
    <row r="15223" spans="1:4" ht="15" x14ac:dyDescent="0.25">
      <c r="A15223" s="53" t="s">
        <v>19628</v>
      </c>
      <c r="B15223" s="53">
        <v>15</v>
      </c>
      <c r="C15223" s="53" t="s">
        <v>33536</v>
      </c>
      <c r="D15223" s="53" t="s">
        <v>33872</v>
      </c>
    </row>
    <row r="15224" spans="1:4" ht="15" x14ac:dyDescent="0.25">
      <c r="A15224" s="53" t="s">
        <v>19629</v>
      </c>
      <c r="B15224" s="53">
        <v>15</v>
      </c>
      <c r="C15224" s="53" t="s">
        <v>33536</v>
      </c>
      <c r="D15224" s="53" t="s">
        <v>33872</v>
      </c>
    </row>
    <row r="15225" spans="1:4" ht="15" x14ac:dyDescent="0.25">
      <c r="A15225" s="53" t="s">
        <v>19630</v>
      </c>
      <c r="B15225" s="53">
        <v>15</v>
      </c>
      <c r="C15225" s="53" t="s">
        <v>33536</v>
      </c>
      <c r="D15225" s="53" t="s">
        <v>33872</v>
      </c>
    </row>
    <row r="15226" spans="1:4" ht="15" x14ac:dyDescent="0.25">
      <c r="A15226" s="53" t="s">
        <v>19631</v>
      </c>
      <c r="B15226" s="53">
        <v>15</v>
      </c>
      <c r="C15226" s="53" t="s">
        <v>33536</v>
      </c>
      <c r="D15226" s="53" t="s">
        <v>33872</v>
      </c>
    </row>
    <row r="15227" spans="1:4" ht="15" x14ac:dyDescent="0.25">
      <c r="A15227" s="53" t="s">
        <v>19632</v>
      </c>
      <c r="B15227" s="53">
        <v>15</v>
      </c>
      <c r="C15227" s="53" t="s">
        <v>33536</v>
      </c>
      <c r="D15227" s="53" t="s">
        <v>33872</v>
      </c>
    </row>
    <row r="15228" spans="1:4" ht="15" x14ac:dyDescent="0.25">
      <c r="A15228" s="53" t="s">
        <v>19633</v>
      </c>
      <c r="B15228" s="53">
        <v>15</v>
      </c>
      <c r="C15228" s="53" t="s">
        <v>33536</v>
      </c>
      <c r="D15228" s="53" t="s">
        <v>33872</v>
      </c>
    </row>
    <row r="15229" spans="1:4" ht="15" x14ac:dyDescent="0.25">
      <c r="A15229" s="53" t="s">
        <v>19634</v>
      </c>
      <c r="B15229" s="53">
        <v>15</v>
      </c>
      <c r="C15229" s="53" t="s">
        <v>33536</v>
      </c>
      <c r="D15229" s="53" t="s">
        <v>33872</v>
      </c>
    </row>
    <row r="15230" spans="1:4" ht="15" x14ac:dyDescent="0.25">
      <c r="A15230" s="53" t="s">
        <v>19635</v>
      </c>
      <c r="B15230" s="53">
        <v>15</v>
      </c>
      <c r="C15230" s="53" t="s">
        <v>33536</v>
      </c>
      <c r="D15230" s="53" t="s">
        <v>33872</v>
      </c>
    </row>
    <row r="15231" spans="1:4" ht="15" x14ac:dyDescent="0.25">
      <c r="A15231" s="53" t="s">
        <v>19636</v>
      </c>
      <c r="B15231" s="53">
        <v>15</v>
      </c>
      <c r="C15231" s="53" t="s">
        <v>33536</v>
      </c>
      <c r="D15231" s="53" t="s">
        <v>33873</v>
      </c>
    </row>
    <row r="15232" spans="1:4" ht="15" x14ac:dyDescent="0.25">
      <c r="A15232" s="53" t="s">
        <v>19637</v>
      </c>
      <c r="B15232" s="53">
        <v>15</v>
      </c>
      <c r="C15232" s="53" t="s">
        <v>33536</v>
      </c>
      <c r="D15232" s="53" t="s">
        <v>33872</v>
      </c>
    </row>
    <row r="15233" spans="1:4" ht="15" x14ac:dyDescent="0.25">
      <c r="A15233" s="53" t="s">
        <v>19638</v>
      </c>
      <c r="B15233" s="53">
        <v>15</v>
      </c>
      <c r="C15233" s="53" t="s">
        <v>33536</v>
      </c>
      <c r="D15233" s="53" t="s">
        <v>33872</v>
      </c>
    </row>
    <row r="15234" spans="1:4" ht="15" x14ac:dyDescent="0.25">
      <c r="A15234" s="53" t="s">
        <v>19639</v>
      </c>
      <c r="B15234" s="53">
        <v>15</v>
      </c>
      <c r="C15234" s="53" t="s">
        <v>33536</v>
      </c>
      <c r="D15234" s="53" t="s">
        <v>33872</v>
      </c>
    </row>
    <row r="15235" spans="1:4" ht="15" x14ac:dyDescent="0.25">
      <c r="A15235" s="53" t="s">
        <v>19640</v>
      </c>
      <c r="B15235" s="53">
        <v>15</v>
      </c>
      <c r="C15235" s="53" t="s">
        <v>33536</v>
      </c>
      <c r="D15235" s="53" t="s">
        <v>33873</v>
      </c>
    </row>
    <row r="15236" spans="1:4" ht="15" x14ac:dyDescent="0.25">
      <c r="A15236" s="53" t="s">
        <v>19641</v>
      </c>
      <c r="B15236" s="53">
        <v>15</v>
      </c>
      <c r="C15236" s="53" t="s">
        <v>33536</v>
      </c>
      <c r="D15236" s="53" t="s">
        <v>33873</v>
      </c>
    </row>
    <row r="15237" spans="1:4" ht="15" x14ac:dyDescent="0.25">
      <c r="A15237" s="53" t="s">
        <v>19642</v>
      </c>
      <c r="B15237" s="53">
        <v>90</v>
      </c>
      <c r="C15237" s="53" t="s">
        <v>33542</v>
      </c>
      <c r="D15237" s="53" t="s">
        <v>33873</v>
      </c>
    </row>
    <row r="15238" spans="1:4" ht="15" x14ac:dyDescent="0.25">
      <c r="A15238" s="53" t="s">
        <v>19643</v>
      </c>
      <c r="B15238" s="53">
        <v>30</v>
      </c>
      <c r="C15238" s="53" t="s">
        <v>33536</v>
      </c>
      <c r="D15238" s="53" t="s">
        <v>33872</v>
      </c>
    </row>
    <row r="15239" spans="1:4" ht="15" x14ac:dyDescent="0.25">
      <c r="A15239" s="53" t="s">
        <v>19644</v>
      </c>
      <c r="B15239" s="53">
        <v>15</v>
      </c>
      <c r="C15239" s="53" t="s">
        <v>33536</v>
      </c>
      <c r="D15239" s="53" t="s">
        <v>33872</v>
      </c>
    </row>
    <row r="15240" spans="1:4" ht="15" x14ac:dyDescent="0.25">
      <c r="A15240" s="53" t="s">
        <v>19645</v>
      </c>
      <c r="B15240" s="53">
        <v>30</v>
      </c>
      <c r="C15240" s="53" t="s">
        <v>33536</v>
      </c>
      <c r="D15240" s="53" t="s">
        <v>33872</v>
      </c>
    </row>
    <row r="15241" spans="1:4" ht="15" x14ac:dyDescent="0.25">
      <c r="A15241" s="53" t="s">
        <v>19646</v>
      </c>
      <c r="B15241" s="53">
        <v>15</v>
      </c>
      <c r="C15241" s="53" t="s">
        <v>33536</v>
      </c>
      <c r="D15241" s="53" t="s">
        <v>33872</v>
      </c>
    </row>
    <row r="15242" spans="1:4" ht="15" x14ac:dyDescent="0.25">
      <c r="A15242" s="53" t="s">
        <v>19647</v>
      </c>
      <c r="B15242" s="53">
        <v>15</v>
      </c>
      <c r="C15242" s="53" t="s">
        <v>33536</v>
      </c>
      <c r="D15242" s="53" t="s">
        <v>33872</v>
      </c>
    </row>
    <row r="15243" spans="1:4" ht="15" x14ac:dyDescent="0.25">
      <c r="A15243" s="53" t="s">
        <v>19648</v>
      </c>
      <c r="B15243" s="53">
        <v>15</v>
      </c>
      <c r="C15243" s="53" t="s">
        <v>33536</v>
      </c>
      <c r="D15243" s="53" t="s">
        <v>33872</v>
      </c>
    </row>
    <row r="15244" spans="1:4" ht="15" x14ac:dyDescent="0.25">
      <c r="A15244" s="53" t="s">
        <v>19649</v>
      </c>
      <c r="B15244" s="53">
        <v>15</v>
      </c>
      <c r="C15244" s="53" t="s">
        <v>33536</v>
      </c>
      <c r="D15244" s="53" t="s">
        <v>33872</v>
      </c>
    </row>
    <row r="15245" spans="1:4" ht="15" x14ac:dyDescent="0.25">
      <c r="A15245" s="53" t="s">
        <v>19650</v>
      </c>
      <c r="B15245" s="53">
        <v>90</v>
      </c>
      <c r="C15245" s="53" t="s">
        <v>33542</v>
      </c>
      <c r="D15245" s="53" t="s">
        <v>33872</v>
      </c>
    </row>
    <row r="15246" spans="1:4" ht="15" x14ac:dyDescent="0.25">
      <c r="A15246" s="53" t="s">
        <v>19651</v>
      </c>
      <c r="B15246" s="53">
        <v>90</v>
      </c>
      <c r="C15246" s="53" t="s">
        <v>33542</v>
      </c>
      <c r="D15246" s="53" t="s">
        <v>33872</v>
      </c>
    </row>
    <row r="15247" spans="1:4" ht="15" x14ac:dyDescent="0.25">
      <c r="A15247" s="53" t="s">
        <v>19652</v>
      </c>
      <c r="B15247" s="53">
        <v>15</v>
      </c>
      <c r="C15247" s="53" t="s">
        <v>33536</v>
      </c>
      <c r="D15247" s="53" t="s">
        <v>33873</v>
      </c>
    </row>
    <row r="15248" spans="1:4" ht="15" x14ac:dyDescent="0.25">
      <c r="A15248" s="53" t="s">
        <v>19653</v>
      </c>
      <c r="B15248" s="53">
        <v>15</v>
      </c>
      <c r="C15248" s="53" t="s">
        <v>33538</v>
      </c>
      <c r="D15248" s="53" t="s">
        <v>33873</v>
      </c>
    </row>
    <row r="15249" spans="1:4" ht="15" x14ac:dyDescent="0.25">
      <c r="A15249" s="53" t="s">
        <v>19654</v>
      </c>
      <c r="B15249" s="53">
        <v>60</v>
      </c>
      <c r="C15249" s="53" t="s">
        <v>33536</v>
      </c>
      <c r="D15249" s="53" t="s">
        <v>33872</v>
      </c>
    </row>
    <row r="15250" spans="1:4" ht="15" x14ac:dyDescent="0.25">
      <c r="A15250" s="53" t="s">
        <v>19655</v>
      </c>
      <c r="B15250" s="53">
        <v>120</v>
      </c>
      <c r="C15250" s="53" t="s">
        <v>33536</v>
      </c>
      <c r="D15250" s="53" t="s">
        <v>33872</v>
      </c>
    </row>
    <row r="15251" spans="1:4" ht="15" x14ac:dyDescent="0.25">
      <c r="A15251" s="53" t="s">
        <v>19656</v>
      </c>
      <c r="B15251" s="53">
        <v>60</v>
      </c>
      <c r="C15251" s="53" t="s">
        <v>33536</v>
      </c>
      <c r="D15251" s="53" t="s">
        <v>33872</v>
      </c>
    </row>
    <row r="15252" spans="1:4" ht="15" x14ac:dyDescent="0.25">
      <c r="A15252" s="53" t="s">
        <v>19657</v>
      </c>
      <c r="B15252" s="53">
        <v>120</v>
      </c>
      <c r="C15252" s="53" t="s">
        <v>33542</v>
      </c>
      <c r="D15252" s="53" t="s">
        <v>33872</v>
      </c>
    </row>
    <row r="15253" spans="1:4" ht="15" x14ac:dyDescent="0.25">
      <c r="A15253" s="53" t="s">
        <v>19658</v>
      </c>
      <c r="B15253" s="53">
        <v>15</v>
      </c>
      <c r="C15253" s="53" t="s">
        <v>33536</v>
      </c>
      <c r="D15253" s="53" t="s">
        <v>33873</v>
      </c>
    </row>
    <row r="15254" spans="1:4" ht="15" x14ac:dyDescent="0.25">
      <c r="A15254" s="53" t="s">
        <v>19659</v>
      </c>
      <c r="B15254" s="53">
        <v>30</v>
      </c>
      <c r="C15254" s="53" t="s">
        <v>33564</v>
      </c>
      <c r="D15254" s="53" t="s">
        <v>33873</v>
      </c>
    </row>
    <row r="15255" spans="1:4" ht="15" x14ac:dyDescent="0.25">
      <c r="A15255" s="53" t="s">
        <v>19660</v>
      </c>
      <c r="B15255" s="53">
        <v>30</v>
      </c>
      <c r="C15255" s="53" t="s">
        <v>33564</v>
      </c>
      <c r="D15255" s="53" t="s">
        <v>33872</v>
      </c>
    </row>
    <row r="15256" spans="1:4" ht="15" x14ac:dyDescent="0.25">
      <c r="A15256" s="53" t="s">
        <v>19661</v>
      </c>
      <c r="B15256" s="53">
        <v>30</v>
      </c>
      <c r="C15256" s="53" t="s">
        <v>33564</v>
      </c>
      <c r="D15256" s="53" t="s">
        <v>33873</v>
      </c>
    </row>
    <row r="15257" spans="1:4" ht="15" x14ac:dyDescent="0.25">
      <c r="A15257" s="53" t="s">
        <v>19662</v>
      </c>
      <c r="B15257" s="53">
        <v>30</v>
      </c>
      <c r="C15257" s="53" t="s">
        <v>33564</v>
      </c>
      <c r="D15257" s="53" t="s">
        <v>33873</v>
      </c>
    </row>
    <row r="15258" spans="1:4" ht="15" x14ac:dyDescent="0.25">
      <c r="A15258" s="53" t="s">
        <v>19663</v>
      </c>
      <c r="B15258" s="53">
        <v>30</v>
      </c>
      <c r="C15258" s="53" t="s">
        <v>33564</v>
      </c>
      <c r="D15258" s="53" t="s">
        <v>33873</v>
      </c>
    </row>
    <row r="15259" spans="1:4" ht="15" x14ac:dyDescent="0.25">
      <c r="A15259" s="53" t="s">
        <v>19664</v>
      </c>
      <c r="B15259" s="53">
        <v>30</v>
      </c>
      <c r="C15259" s="53" t="s">
        <v>33564</v>
      </c>
      <c r="D15259" s="53" t="s">
        <v>33873</v>
      </c>
    </row>
    <row r="15260" spans="1:4" ht="15" x14ac:dyDescent="0.25">
      <c r="A15260" s="53" t="s">
        <v>19665</v>
      </c>
      <c r="B15260" s="53">
        <v>15</v>
      </c>
      <c r="C15260" s="53" t="s">
        <v>33536</v>
      </c>
      <c r="D15260" s="53" t="s">
        <v>33872</v>
      </c>
    </row>
    <row r="15261" spans="1:4" ht="15" x14ac:dyDescent="0.25">
      <c r="A15261" s="53" t="s">
        <v>19666</v>
      </c>
      <c r="B15261" s="53">
        <v>15</v>
      </c>
      <c r="C15261" s="53" t="s">
        <v>33536</v>
      </c>
      <c r="D15261" s="53" t="s">
        <v>33872</v>
      </c>
    </row>
    <row r="15262" spans="1:4" ht="15" x14ac:dyDescent="0.25">
      <c r="A15262" s="53" t="s">
        <v>33194</v>
      </c>
      <c r="B15262" s="53">
        <v>15</v>
      </c>
      <c r="C15262" s="53" t="s">
        <v>33536</v>
      </c>
      <c r="D15262" s="53" t="s">
        <v>33873</v>
      </c>
    </row>
    <row r="15263" spans="1:4" ht="15" x14ac:dyDescent="0.25">
      <c r="A15263" s="53" t="s">
        <v>33195</v>
      </c>
      <c r="B15263" s="53">
        <v>30</v>
      </c>
      <c r="C15263" s="53" t="s">
        <v>33564</v>
      </c>
      <c r="D15263" s="53" t="s">
        <v>33873</v>
      </c>
    </row>
    <row r="15264" spans="1:4" ht="15" x14ac:dyDescent="0.25">
      <c r="A15264" s="53" t="s">
        <v>33196</v>
      </c>
      <c r="B15264" s="53">
        <v>0</v>
      </c>
      <c r="C15264" s="53" t="s">
        <v>33539</v>
      </c>
      <c r="D15264" s="53" t="s">
        <v>33873</v>
      </c>
    </row>
    <row r="15265" spans="1:4" ht="15" x14ac:dyDescent="0.25">
      <c r="A15265" s="53" t="s">
        <v>19667</v>
      </c>
      <c r="B15265" s="53">
        <v>0</v>
      </c>
      <c r="C15265" s="53" t="s">
        <v>33537</v>
      </c>
      <c r="D15265" s="53" t="s">
        <v>33873</v>
      </c>
    </row>
    <row r="15266" spans="1:4" ht="15" x14ac:dyDescent="0.25">
      <c r="A15266" s="53" t="s">
        <v>19668</v>
      </c>
      <c r="B15266" s="53">
        <v>0</v>
      </c>
      <c r="C15266" s="53" t="s">
        <v>33539</v>
      </c>
      <c r="D15266" s="53" t="s">
        <v>33873</v>
      </c>
    </row>
    <row r="15267" spans="1:4" ht="15" x14ac:dyDescent="0.25">
      <c r="A15267" s="53" t="s">
        <v>19669</v>
      </c>
      <c r="B15267" s="53">
        <v>0</v>
      </c>
      <c r="C15267" s="53" t="s">
        <v>33537</v>
      </c>
      <c r="D15267" s="53" t="s">
        <v>33873</v>
      </c>
    </row>
    <row r="15268" spans="1:4" ht="15" x14ac:dyDescent="0.25">
      <c r="A15268" s="53" t="s">
        <v>19670</v>
      </c>
      <c r="B15268" s="53">
        <v>0</v>
      </c>
      <c r="C15268" s="53" t="s">
        <v>33537</v>
      </c>
      <c r="D15268" s="53" t="s">
        <v>33872</v>
      </c>
    </row>
    <row r="15269" spans="1:4" ht="15" x14ac:dyDescent="0.25">
      <c r="A15269" s="53" t="s">
        <v>19671</v>
      </c>
      <c r="B15269" s="53">
        <v>0</v>
      </c>
      <c r="C15269" s="53" t="s">
        <v>33537</v>
      </c>
      <c r="D15269" s="53" t="s">
        <v>33873</v>
      </c>
    </row>
    <row r="15270" spans="1:4" ht="15" x14ac:dyDescent="0.25">
      <c r="A15270" s="53" t="s">
        <v>19672</v>
      </c>
      <c r="B15270" s="53">
        <v>120</v>
      </c>
      <c r="C15270" s="53" t="s">
        <v>33550</v>
      </c>
      <c r="D15270" s="53" t="s">
        <v>33872</v>
      </c>
    </row>
    <row r="15271" spans="1:4" ht="15" x14ac:dyDescent="0.25">
      <c r="A15271" s="53" t="s">
        <v>19673</v>
      </c>
      <c r="B15271" s="53">
        <v>0</v>
      </c>
      <c r="C15271" s="53" t="s">
        <v>33537</v>
      </c>
      <c r="D15271" s="53" t="s">
        <v>33872</v>
      </c>
    </row>
    <row r="15272" spans="1:4" ht="15" x14ac:dyDescent="0.25">
      <c r="A15272" s="53" t="s">
        <v>19674</v>
      </c>
      <c r="B15272" s="53">
        <v>0</v>
      </c>
      <c r="C15272" s="53" t="s">
        <v>33537</v>
      </c>
      <c r="D15272" s="53" t="s">
        <v>33872</v>
      </c>
    </row>
    <row r="15273" spans="1:4" ht="15" x14ac:dyDescent="0.25">
      <c r="A15273" s="53" t="s">
        <v>19675</v>
      </c>
      <c r="B15273" s="53">
        <v>0</v>
      </c>
      <c r="C15273" s="53" t="s">
        <v>33537</v>
      </c>
      <c r="D15273" s="53" t="s">
        <v>33872</v>
      </c>
    </row>
    <row r="15274" spans="1:4" ht="15" x14ac:dyDescent="0.25">
      <c r="A15274" s="53" t="s">
        <v>19676</v>
      </c>
      <c r="B15274" s="53">
        <v>0</v>
      </c>
      <c r="C15274" s="53" t="s">
        <v>33537</v>
      </c>
      <c r="D15274" s="53" t="s">
        <v>33872</v>
      </c>
    </row>
    <row r="15275" spans="1:4" ht="15" x14ac:dyDescent="0.25">
      <c r="A15275" s="53" t="s">
        <v>19677</v>
      </c>
      <c r="B15275" s="53">
        <v>0</v>
      </c>
      <c r="C15275" s="53" t="s">
        <v>33537</v>
      </c>
      <c r="D15275" s="53" t="s">
        <v>33872</v>
      </c>
    </row>
    <row r="15276" spans="1:4" ht="15" x14ac:dyDescent="0.25">
      <c r="A15276" s="53" t="s">
        <v>19678</v>
      </c>
      <c r="B15276" s="53">
        <v>0</v>
      </c>
      <c r="C15276" s="53" t="s">
        <v>33537</v>
      </c>
      <c r="D15276" s="53" t="s">
        <v>33872</v>
      </c>
    </row>
    <row r="15277" spans="1:4" ht="15" x14ac:dyDescent="0.25">
      <c r="A15277" s="53" t="s">
        <v>19679</v>
      </c>
      <c r="B15277" s="53">
        <v>0</v>
      </c>
      <c r="C15277" s="53" t="s">
        <v>33537</v>
      </c>
      <c r="D15277" s="53" t="s">
        <v>33872</v>
      </c>
    </row>
    <row r="15278" spans="1:4" ht="15" x14ac:dyDescent="0.25">
      <c r="A15278" s="53" t="s">
        <v>19680</v>
      </c>
      <c r="B15278" s="53">
        <v>0</v>
      </c>
      <c r="C15278" s="53" t="s">
        <v>33537</v>
      </c>
      <c r="D15278" s="53" t="s">
        <v>33872</v>
      </c>
    </row>
    <row r="15279" spans="1:4" ht="15" x14ac:dyDescent="0.25">
      <c r="A15279" s="53" t="s">
        <v>19681</v>
      </c>
      <c r="B15279" s="53">
        <v>0</v>
      </c>
      <c r="C15279" s="53" t="s">
        <v>33537</v>
      </c>
      <c r="D15279" s="53" t="s">
        <v>33872</v>
      </c>
    </row>
    <row r="15280" spans="1:4" ht="15" x14ac:dyDescent="0.25">
      <c r="A15280" s="53" t="s">
        <v>19682</v>
      </c>
      <c r="B15280" s="53">
        <v>0</v>
      </c>
      <c r="C15280" s="53" t="s">
        <v>33537</v>
      </c>
      <c r="D15280" s="53" t="s">
        <v>33872</v>
      </c>
    </row>
    <row r="15281" spans="1:4" ht="15" x14ac:dyDescent="0.25">
      <c r="A15281" s="53" t="s">
        <v>19683</v>
      </c>
      <c r="B15281" s="53">
        <v>0</v>
      </c>
      <c r="C15281" s="53" t="s">
        <v>33537</v>
      </c>
      <c r="D15281" s="53" t="s">
        <v>33872</v>
      </c>
    </row>
    <row r="15282" spans="1:4" ht="15" x14ac:dyDescent="0.25">
      <c r="A15282" s="53" t="s">
        <v>19684</v>
      </c>
      <c r="B15282" s="53">
        <v>0</v>
      </c>
      <c r="C15282" s="53" t="s">
        <v>33537</v>
      </c>
      <c r="D15282" s="53" t="s">
        <v>33872</v>
      </c>
    </row>
    <row r="15283" spans="1:4" ht="15" x14ac:dyDescent="0.25">
      <c r="A15283" s="53" t="s">
        <v>19685</v>
      </c>
      <c r="B15283" s="53">
        <v>0</v>
      </c>
      <c r="C15283" s="53" t="s">
        <v>33537</v>
      </c>
      <c r="D15283" s="53" t="s">
        <v>33872</v>
      </c>
    </row>
    <row r="15284" spans="1:4" ht="15" x14ac:dyDescent="0.25">
      <c r="A15284" s="53" t="s">
        <v>19686</v>
      </c>
      <c r="B15284" s="53">
        <v>0</v>
      </c>
      <c r="C15284" s="53" t="s">
        <v>33537</v>
      </c>
      <c r="D15284" s="53" t="s">
        <v>33872</v>
      </c>
    </row>
    <row r="15285" spans="1:4" ht="15" x14ac:dyDescent="0.25">
      <c r="A15285" s="53" t="s">
        <v>19687</v>
      </c>
      <c r="B15285" s="53">
        <v>0</v>
      </c>
      <c r="C15285" s="53" t="s">
        <v>33537</v>
      </c>
      <c r="D15285" s="53" t="s">
        <v>33872</v>
      </c>
    </row>
    <row r="15286" spans="1:4" ht="15" x14ac:dyDescent="0.25">
      <c r="A15286" s="53" t="s">
        <v>19688</v>
      </c>
      <c r="B15286" s="53">
        <v>0</v>
      </c>
      <c r="C15286" s="53" t="s">
        <v>33537</v>
      </c>
      <c r="D15286" s="53" t="s">
        <v>33872</v>
      </c>
    </row>
    <row r="15287" spans="1:4" ht="15" x14ac:dyDescent="0.25">
      <c r="A15287" s="53" t="s">
        <v>19689</v>
      </c>
      <c r="B15287" s="53">
        <v>0</v>
      </c>
      <c r="C15287" s="53" t="s">
        <v>33537</v>
      </c>
      <c r="D15287" s="53" t="s">
        <v>33872</v>
      </c>
    </row>
    <row r="15288" spans="1:4" ht="15" x14ac:dyDescent="0.25">
      <c r="A15288" s="53" t="s">
        <v>19690</v>
      </c>
      <c r="B15288" s="53">
        <v>0</v>
      </c>
      <c r="C15288" s="53" t="s">
        <v>33537</v>
      </c>
      <c r="D15288" s="53" t="s">
        <v>33872</v>
      </c>
    </row>
    <row r="15289" spans="1:4" ht="15" x14ac:dyDescent="0.25">
      <c r="A15289" s="53" t="s">
        <v>19691</v>
      </c>
      <c r="B15289" s="53">
        <v>0</v>
      </c>
      <c r="C15289" s="53" t="s">
        <v>33537</v>
      </c>
      <c r="D15289" s="53" t="s">
        <v>33872</v>
      </c>
    </row>
    <row r="15290" spans="1:4" ht="15" x14ac:dyDescent="0.25">
      <c r="A15290" s="53" t="s">
        <v>19692</v>
      </c>
      <c r="B15290" s="53">
        <v>0</v>
      </c>
      <c r="C15290" s="53" t="s">
        <v>33537</v>
      </c>
      <c r="D15290" s="53" t="s">
        <v>33872</v>
      </c>
    </row>
    <row r="15291" spans="1:4" ht="15" x14ac:dyDescent="0.25">
      <c r="A15291" s="53" t="s">
        <v>19693</v>
      </c>
      <c r="B15291" s="53">
        <v>0</v>
      </c>
      <c r="C15291" s="53" t="s">
        <v>33537</v>
      </c>
      <c r="D15291" s="53" t="s">
        <v>33872</v>
      </c>
    </row>
    <row r="15292" spans="1:4" ht="15" x14ac:dyDescent="0.25">
      <c r="A15292" s="53" t="s">
        <v>19694</v>
      </c>
      <c r="B15292" s="53">
        <v>0</v>
      </c>
      <c r="C15292" s="53" t="s">
        <v>33537</v>
      </c>
      <c r="D15292" s="53" t="s">
        <v>33872</v>
      </c>
    </row>
    <row r="15293" spans="1:4" ht="15" x14ac:dyDescent="0.25">
      <c r="A15293" s="53" t="s">
        <v>19695</v>
      </c>
      <c r="B15293" s="53">
        <v>0</v>
      </c>
      <c r="C15293" s="53" t="s">
        <v>33537</v>
      </c>
      <c r="D15293" s="53" t="s">
        <v>33872</v>
      </c>
    </row>
    <row r="15294" spans="1:4" ht="15" x14ac:dyDescent="0.25">
      <c r="A15294" s="53" t="s">
        <v>19696</v>
      </c>
      <c r="B15294" s="53">
        <v>0</v>
      </c>
      <c r="C15294" s="53" t="s">
        <v>33537</v>
      </c>
      <c r="D15294" s="53" t="s">
        <v>33872</v>
      </c>
    </row>
    <row r="15295" spans="1:4" ht="15" x14ac:dyDescent="0.25">
      <c r="A15295" s="53" t="s">
        <v>19697</v>
      </c>
      <c r="B15295" s="53">
        <v>0</v>
      </c>
      <c r="C15295" s="53" t="s">
        <v>33537</v>
      </c>
      <c r="D15295" s="53" t="s">
        <v>33872</v>
      </c>
    </row>
    <row r="15296" spans="1:4" ht="15" x14ac:dyDescent="0.25">
      <c r="A15296" s="53" t="s">
        <v>19698</v>
      </c>
      <c r="B15296" s="53">
        <v>0</v>
      </c>
      <c r="C15296" s="53" t="s">
        <v>33537</v>
      </c>
      <c r="D15296" s="53" t="s">
        <v>33872</v>
      </c>
    </row>
    <row r="15297" spans="1:4" ht="15" x14ac:dyDescent="0.25">
      <c r="A15297" s="53" t="s">
        <v>19699</v>
      </c>
      <c r="B15297" s="53">
        <v>0</v>
      </c>
      <c r="C15297" s="53" t="s">
        <v>33537</v>
      </c>
      <c r="D15297" s="53" t="s">
        <v>33872</v>
      </c>
    </row>
    <row r="15298" spans="1:4" ht="15" x14ac:dyDescent="0.25">
      <c r="A15298" s="53" t="s">
        <v>19700</v>
      </c>
      <c r="B15298" s="53">
        <v>0</v>
      </c>
      <c r="C15298" s="53" t="s">
        <v>33537</v>
      </c>
      <c r="D15298" s="53" t="s">
        <v>33872</v>
      </c>
    </row>
    <row r="15299" spans="1:4" ht="15" x14ac:dyDescent="0.25">
      <c r="A15299" s="53" t="s">
        <v>19701</v>
      </c>
      <c r="B15299" s="53">
        <v>0</v>
      </c>
      <c r="C15299" s="53" t="s">
        <v>33539</v>
      </c>
      <c r="D15299" s="53" t="s">
        <v>33873</v>
      </c>
    </row>
    <row r="15300" spans="1:4" ht="15" x14ac:dyDescent="0.25">
      <c r="A15300" s="53" t="s">
        <v>19702</v>
      </c>
      <c r="B15300" s="53">
        <v>0</v>
      </c>
      <c r="C15300" s="53" t="s">
        <v>33539</v>
      </c>
      <c r="D15300" s="53" t="s">
        <v>33873</v>
      </c>
    </row>
    <row r="15301" spans="1:4" ht="15" x14ac:dyDescent="0.25">
      <c r="A15301" s="53" t="s">
        <v>19703</v>
      </c>
      <c r="B15301" s="53">
        <v>0</v>
      </c>
      <c r="C15301" s="53" t="s">
        <v>33539</v>
      </c>
      <c r="D15301" s="53" t="s">
        <v>33873</v>
      </c>
    </row>
    <row r="15302" spans="1:4" ht="15" x14ac:dyDescent="0.25">
      <c r="A15302" s="53" t="s">
        <v>19704</v>
      </c>
      <c r="B15302" s="53">
        <v>0</v>
      </c>
      <c r="C15302" s="53" t="s">
        <v>33537</v>
      </c>
      <c r="D15302" s="53" t="s">
        <v>33872</v>
      </c>
    </row>
    <row r="15303" spans="1:4" ht="15" x14ac:dyDescent="0.25">
      <c r="A15303" s="53" t="s">
        <v>19705</v>
      </c>
      <c r="B15303" s="53">
        <v>0</v>
      </c>
      <c r="C15303" s="53" t="s">
        <v>33537</v>
      </c>
      <c r="D15303" s="53" t="s">
        <v>33872</v>
      </c>
    </row>
    <row r="15304" spans="1:4" ht="15" x14ac:dyDescent="0.25">
      <c r="A15304" s="53" t="s">
        <v>19706</v>
      </c>
      <c r="B15304" s="53">
        <v>0</v>
      </c>
      <c r="C15304" s="53" t="s">
        <v>33539</v>
      </c>
      <c r="D15304" s="53" t="s">
        <v>33873</v>
      </c>
    </row>
    <row r="15305" spans="1:4" ht="15" x14ac:dyDescent="0.25">
      <c r="A15305" s="53" t="s">
        <v>19707</v>
      </c>
      <c r="B15305" s="53">
        <v>0</v>
      </c>
      <c r="C15305" s="53" t="s">
        <v>33539</v>
      </c>
      <c r="D15305" s="53" t="s">
        <v>33873</v>
      </c>
    </row>
    <row r="15306" spans="1:4" ht="15" x14ac:dyDescent="0.25">
      <c r="A15306" s="53" t="s">
        <v>33706</v>
      </c>
      <c r="B15306" s="53">
        <v>0</v>
      </c>
      <c r="C15306" s="53" t="s">
        <v>33539</v>
      </c>
      <c r="D15306" s="53" t="s">
        <v>33873</v>
      </c>
    </row>
    <row r="15307" spans="1:4" ht="15" x14ac:dyDescent="0.25">
      <c r="A15307" s="53" t="s">
        <v>19708</v>
      </c>
      <c r="B15307" s="53">
        <v>15</v>
      </c>
      <c r="C15307" s="53" t="s">
        <v>33536</v>
      </c>
      <c r="D15307" s="53" t="s">
        <v>33872</v>
      </c>
    </row>
    <row r="15308" spans="1:4" ht="15" x14ac:dyDescent="0.25">
      <c r="A15308" s="53" t="s">
        <v>19709</v>
      </c>
      <c r="B15308" s="53">
        <v>15</v>
      </c>
      <c r="C15308" s="53" t="s">
        <v>33536</v>
      </c>
      <c r="D15308" s="53" t="s">
        <v>33872</v>
      </c>
    </row>
    <row r="15309" spans="1:4" ht="15" x14ac:dyDescent="0.25">
      <c r="A15309" s="53" t="s">
        <v>19710</v>
      </c>
      <c r="B15309" s="53">
        <v>15</v>
      </c>
      <c r="C15309" s="53" t="s">
        <v>33536</v>
      </c>
      <c r="D15309" s="53" t="s">
        <v>33872</v>
      </c>
    </row>
    <row r="15310" spans="1:4" ht="15" x14ac:dyDescent="0.25">
      <c r="A15310" s="53" t="s">
        <v>19711</v>
      </c>
      <c r="B15310" s="53">
        <v>15</v>
      </c>
      <c r="C15310" s="53" t="s">
        <v>33536</v>
      </c>
      <c r="D15310" s="53" t="s">
        <v>33872</v>
      </c>
    </row>
    <row r="15311" spans="1:4" ht="15" x14ac:dyDescent="0.25">
      <c r="A15311" s="53" t="s">
        <v>33197</v>
      </c>
      <c r="B15311" s="53">
        <v>0</v>
      </c>
      <c r="C15311" s="53" t="s">
        <v>33539</v>
      </c>
      <c r="D15311" s="53" t="s">
        <v>33873</v>
      </c>
    </row>
    <row r="15312" spans="1:4" ht="15" x14ac:dyDescent="0.25">
      <c r="A15312" s="53" t="s">
        <v>33198</v>
      </c>
      <c r="B15312" s="53">
        <v>0</v>
      </c>
      <c r="C15312" s="53" t="s">
        <v>33537</v>
      </c>
      <c r="D15312" s="53" t="s">
        <v>33873</v>
      </c>
    </row>
    <row r="15313" spans="1:4" ht="15" x14ac:dyDescent="0.25">
      <c r="A15313" s="53" t="s">
        <v>33199</v>
      </c>
      <c r="B15313" s="53">
        <v>0</v>
      </c>
      <c r="C15313" s="53" t="s">
        <v>33539</v>
      </c>
      <c r="D15313" s="53" t="s">
        <v>33873</v>
      </c>
    </row>
    <row r="15314" spans="1:4" ht="15" x14ac:dyDescent="0.25">
      <c r="A15314" s="53" t="s">
        <v>33200</v>
      </c>
      <c r="B15314" s="53">
        <v>0</v>
      </c>
      <c r="C15314" s="53" t="s">
        <v>33537</v>
      </c>
      <c r="D15314" s="53" t="s">
        <v>33873</v>
      </c>
    </row>
    <row r="15315" spans="1:4" ht="15" x14ac:dyDescent="0.25">
      <c r="A15315" s="53" t="s">
        <v>33201</v>
      </c>
      <c r="B15315" s="53">
        <v>0</v>
      </c>
      <c r="C15315" s="53" t="s">
        <v>33537</v>
      </c>
      <c r="D15315" s="53" t="s">
        <v>33873</v>
      </c>
    </row>
    <row r="15316" spans="1:4" ht="15" x14ac:dyDescent="0.25">
      <c r="A15316" s="53" t="s">
        <v>33202</v>
      </c>
      <c r="B15316" s="53">
        <v>0</v>
      </c>
      <c r="C15316" s="53" t="s">
        <v>33537</v>
      </c>
      <c r="D15316" s="53" t="s">
        <v>33873</v>
      </c>
    </row>
    <row r="15317" spans="1:4" ht="15" x14ac:dyDescent="0.25">
      <c r="A15317" s="53" t="s">
        <v>33203</v>
      </c>
      <c r="B15317" s="53">
        <v>0</v>
      </c>
      <c r="C15317" s="53" t="s">
        <v>33539</v>
      </c>
      <c r="D15317" s="53" t="s">
        <v>33873</v>
      </c>
    </row>
    <row r="15318" spans="1:4" ht="15" x14ac:dyDescent="0.25">
      <c r="A15318" s="53" t="s">
        <v>33204</v>
      </c>
      <c r="B15318" s="53">
        <v>0</v>
      </c>
      <c r="C15318" s="53" t="s">
        <v>33537</v>
      </c>
      <c r="D15318" s="53" t="s">
        <v>33873</v>
      </c>
    </row>
    <row r="15319" spans="1:4" ht="15" x14ac:dyDescent="0.25">
      <c r="A15319" s="53" t="s">
        <v>33205</v>
      </c>
      <c r="B15319" s="53">
        <v>0</v>
      </c>
      <c r="C15319" s="53" t="s">
        <v>33539</v>
      </c>
      <c r="D15319" s="53" t="s">
        <v>33873</v>
      </c>
    </row>
    <row r="15320" spans="1:4" ht="15" x14ac:dyDescent="0.25">
      <c r="A15320" s="53" t="s">
        <v>33206</v>
      </c>
      <c r="B15320" s="53">
        <v>0</v>
      </c>
      <c r="C15320" s="53" t="s">
        <v>33537</v>
      </c>
      <c r="D15320" s="53" t="s">
        <v>33873</v>
      </c>
    </row>
    <row r="15321" spans="1:4" ht="15" x14ac:dyDescent="0.25">
      <c r="A15321" s="53" t="s">
        <v>33207</v>
      </c>
      <c r="B15321" s="53">
        <v>0</v>
      </c>
      <c r="C15321" s="53" t="s">
        <v>33539</v>
      </c>
      <c r="D15321" s="53" t="s">
        <v>33873</v>
      </c>
    </row>
    <row r="15322" spans="1:4" ht="15" x14ac:dyDescent="0.25">
      <c r="A15322" s="53" t="s">
        <v>33707</v>
      </c>
      <c r="B15322" s="53">
        <v>120</v>
      </c>
      <c r="C15322" s="53" t="s">
        <v>33593</v>
      </c>
      <c r="D15322" s="53" t="s">
        <v>33873</v>
      </c>
    </row>
    <row r="15323" spans="1:4" ht="15" x14ac:dyDescent="0.25">
      <c r="A15323" s="53" t="s">
        <v>33208</v>
      </c>
      <c r="B15323" s="53">
        <v>0</v>
      </c>
      <c r="C15323" s="53" t="s">
        <v>33539</v>
      </c>
      <c r="D15323" s="53" t="s">
        <v>33873</v>
      </c>
    </row>
    <row r="15324" spans="1:4" ht="15" x14ac:dyDescent="0.25">
      <c r="A15324" s="53" t="s">
        <v>33209</v>
      </c>
      <c r="B15324" s="53">
        <v>0</v>
      </c>
      <c r="C15324" s="53" t="s">
        <v>33537</v>
      </c>
      <c r="D15324" s="53" t="s">
        <v>33873</v>
      </c>
    </row>
    <row r="15325" spans="1:4" ht="15" x14ac:dyDescent="0.25">
      <c r="A15325" s="53" t="s">
        <v>33210</v>
      </c>
      <c r="B15325" s="53">
        <v>15</v>
      </c>
      <c r="C15325" s="53" t="s">
        <v>33536</v>
      </c>
      <c r="D15325" s="53" t="s">
        <v>33873</v>
      </c>
    </row>
    <row r="15326" spans="1:4" ht="15" x14ac:dyDescent="0.25">
      <c r="A15326" s="53" t="s">
        <v>33211</v>
      </c>
      <c r="B15326" s="53">
        <v>30</v>
      </c>
      <c r="C15326" s="53" t="s">
        <v>33536</v>
      </c>
      <c r="D15326" s="53" t="s">
        <v>33873</v>
      </c>
    </row>
    <row r="15327" spans="1:4" ht="15" x14ac:dyDescent="0.25">
      <c r="A15327" s="53" t="s">
        <v>33212</v>
      </c>
      <c r="B15327" s="53">
        <v>60</v>
      </c>
      <c r="C15327" s="53" t="s">
        <v>33542</v>
      </c>
      <c r="D15327" s="53" t="s">
        <v>33873</v>
      </c>
    </row>
    <row r="15328" spans="1:4" ht="15" x14ac:dyDescent="0.25">
      <c r="A15328" s="53" t="s">
        <v>33708</v>
      </c>
      <c r="B15328" s="53">
        <v>15</v>
      </c>
      <c r="C15328" s="53" t="s">
        <v>33536</v>
      </c>
      <c r="D15328" s="53" t="s">
        <v>33873</v>
      </c>
    </row>
    <row r="15329" spans="1:4" ht="15" x14ac:dyDescent="0.25">
      <c r="A15329" s="53" t="s">
        <v>19712</v>
      </c>
      <c r="B15329" s="53">
        <v>0</v>
      </c>
      <c r="C15329" s="53" t="s">
        <v>33537</v>
      </c>
      <c r="D15329" s="53" t="s">
        <v>33873</v>
      </c>
    </row>
    <row r="15330" spans="1:4" ht="15" x14ac:dyDescent="0.25">
      <c r="A15330" s="53" t="s">
        <v>19713</v>
      </c>
      <c r="B15330" s="53">
        <v>30</v>
      </c>
      <c r="C15330" s="53" t="s">
        <v>33536</v>
      </c>
      <c r="D15330" s="53" t="s">
        <v>33873</v>
      </c>
    </row>
    <row r="15331" spans="1:4" ht="15" x14ac:dyDescent="0.25">
      <c r="A15331" s="53" t="s">
        <v>19714</v>
      </c>
      <c r="B15331" s="53">
        <v>0</v>
      </c>
      <c r="C15331" s="53" t="s">
        <v>33537</v>
      </c>
      <c r="D15331" s="53" t="s">
        <v>33873</v>
      </c>
    </row>
    <row r="15332" spans="1:4" ht="15" x14ac:dyDescent="0.25">
      <c r="A15332" s="53" t="s">
        <v>19715</v>
      </c>
      <c r="B15332" s="53">
        <v>30</v>
      </c>
      <c r="C15332" s="53" t="s">
        <v>33536</v>
      </c>
      <c r="D15332" s="53" t="s">
        <v>33873</v>
      </c>
    </row>
    <row r="15333" spans="1:4" ht="15" x14ac:dyDescent="0.25">
      <c r="A15333" s="53" t="s">
        <v>19716</v>
      </c>
      <c r="B15333" s="53">
        <v>30</v>
      </c>
      <c r="C15333" s="53" t="s">
        <v>33536</v>
      </c>
      <c r="D15333" s="53" t="s">
        <v>33873</v>
      </c>
    </row>
    <row r="15334" spans="1:4" ht="15" x14ac:dyDescent="0.25">
      <c r="A15334" s="53" t="s">
        <v>33709</v>
      </c>
      <c r="B15334" s="53">
        <v>30</v>
      </c>
      <c r="C15334" s="53" t="s">
        <v>33536</v>
      </c>
      <c r="D15334" s="53" t="s">
        <v>33873</v>
      </c>
    </row>
    <row r="15335" spans="1:4" ht="15" x14ac:dyDescent="0.25">
      <c r="A15335" s="53" t="s">
        <v>33710</v>
      </c>
      <c r="B15335" s="53">
        <v>15</v>
      </c>
      <c r="C15335" s="53" t="s">
        <v>33536</v>
      </c>
      <c r="D15335" s="53" t="s">
        <v>33873</v>
      </c>
    </row>
    <row r="15336" spans="1:4" ht="15" x14ac:dyDescent="0.25">
      <c r="A15336" s="53" t="s">
        <v>33711</v>
      </c>
      <c r="B15336" s="53">
        <v>30</v>
      </c>
      <c r="C15336" s="53" t="s">
        <v>33536</v>
      </c>
      <c r="D15336" s="53" t="s">
        <v>33873</v>
      </c>
    </row>
    <row r="15337" spans="1:4" ht="15" x14ac:dyDescent="0.25">
      <c r="A15337" s="53" t="s">
        <v>19717</v>
      </c>
      <c r="B15337" s="53">
        <v>0</v>
      </c>
      <c r="C15337" s="53" t="s">
        <v>33537</v>
      </c>
      <c r="D15337" s="53" t="s">
        <v>33873</v>
      </c>
    </row>
    <row r="15338" spans="1:4" ht="15" x14ac:dyDescent="0.25">
      <c r="A15338" s="53" t="s">
        <v>33213</v>
      </c>
      <c r="B15338" s="53">
        <v>30</v>
      </c>
      <c r="C15338" s="53" t="s">
        <v>33536</v>
      </c>
      <c r="D15338" s="53" t="s">
        <v>33873</v>
      </c>
    </row>
    <row r="15339" spans="1:4" ht="15" x14ac:dyDescent="0.25">
      <c r="A15339" s="53" t="s">
        <v>33214</v>
      </c>
      <c r="B15339" s="53">
        <v>30</v>
      </c>
      <c r="C15339" s="53" t="s">
        <v>33536</v>
      </c>
      <c r="D15339" s="53" t="s">
        <v>33873</v>
      </c>
    </row>
    <row r="15340" spans="1:4" ht="15" x14ac:dyDescent="0.25">
      <c r="A15340" s="53" t="s">
        <v>33215</v>
      </c>
      <c r="B15340" s="53">
        <v>15</v>
      </c>
      <c r="C15340" s="53" t="s">
        <v>33536</v>
      </c>
      <c r="D15340" s="53" t="s">
        <v>33873</v>
      </c>
    </row>
    <row r="15341" spans="1:4" ht="15" x14ac:dyDescent="0.25">
      <c r="A15341" s="53" t="s">
        <v>33216</v>
      </c>
      <c r="B15341" s="53">
        <v>15</v>
      </c>
      <c r="C15341" s="53" t="s">
        <v>33536</v>
      </c>
      <c r="D15341" s="53" t="s">
        <v>33873</v>
      </c>
    </row>
    <row r="15342" spans="1:4" ht="15" x14ac:dyDescent="0.25">
      <c r="A15342" s="53" t="s">
        <v>33217</v>
      </c>
      <c r="B15342" s="53">
        <v>30</v>
      </c>
      <c r="C15342" s="53" t="s">
        <v>33536</v>
      </c>
      <c r="D15342" s="53" t="s">
        <v>33873</v>
      </c>
    </row>
    <row r="15343" spans="1:4" ht="15" x14ac:dyDescent="0.25">
      <c r="A15343" s="53" t="s">
        <v>33218</v>
      </c>
      <c r="B15343" s="53">
        <v>15</v>
      </c>
      <c r="C15343" s="53" t="s">
        <v>33536</v>
      </c>
      <c r="D15343" s="53" t="s">
        <v>33873</v>
      </c>
    </row>
    <row r="15344" spans="1:4" ht="15" x14ac:dyDescent="0.25">
      <c r="A15344" s="53" t="s">
        <v>33219</v>
      </c>
      <c r="B15344" s="53">
        <v>15</v>
      </c>
      <c r="C15344" s="53" t="s">
        <v>33536</v>
      </c>
      <c r="D15344" s="53" t="s">
        <v>33873</v>
      </c>
    </row>
    <row r="15345" spans="1:4" ht="15" x14ac:dyDescent="0.25">
      <c r="A15345" s="53" t="s">
        <v>33220</v>
      </c>
      <c r="B15345" s="53">
        <v>15</v>
      </c>
      <c r="C15345" s="53" t="s">
        <v>33536</v>
      </c>
      <c r="D15345" s="53" t="s">
        <v>33873</v>
      </c>
    </row>
    <row r="15346" spans="1:4" ht="15" x14ac:dyDescent="0.25">
      <c r="A15346" s="53" t="s">
        <v>33221</v>
      </c>
      <c r="B15346" s="53">
        <v>30</v>
      </c>
      <c r="C15346" s="53" t="s">
        <v>33536</v>
      </c>
      <c r="D15346" s="53" t="s">
        <v>33873</v>
      </c>
    </row>
    <row r="15347" spans="1:4" ht="15" x14ac:dyDescent="0.25">
      <c r="A15347" s="53" t="s">
        <v>33222</v>
      </c>
      <c r="B15347" s="53">
        <v>15</v>
      </c>
      <c r="C15347" s="53" t="s">
        <v>33536</v>
      </c>
      <c r="D15347" s="53" t="s">
        <v>33873</v>
      </c>
    </row>
    <row r="15348" spans="1:4" ht="15" x14ac:dyDescent="0.25">
      <c r="A15348" s="53" t="s">
        <v>33712</v>
      </c>
      <c r="B15348" s="53">
        <v>30</v>
      </c>
      <c r="C15348" s="53" t="s">
        <v>33536</v>
      </c>
      <c r="D15348" s="53" t="s">
        <v>33873</v>
      </c>
    </row>
    <row r="15349" spans="1:4" ht="15" x14ac:dyDescent="0.25">
      <c r="A15349" s="53" t="s">
        <v>33713</v>
      </c>
      <c r="B15349" s="53">
        <v>15</v>
      </c>
      <c r="C15349" s="53" t="s">
        <v>33536</v>
      </c>
      <c r="D15349" s="53" t="s">
        <v>33873</v>
      </c>
    </row>
    <row r="15350" spans="1:4" ht="15" x14ac:dyDescent="0.25">
      <c r="A15350" s="53" t="s">
        <v>33714</v>
      </c>
      <c r="B15350" s="53">
        <v>30</v>
      </c>
      <c r="C15350" s="53" t="s">
        <v>33536</v>
      </c>
      <c r="D15350" s="53" t="s">
        <v>33873</v>
      </c>
    </row>
    <row r="15351" spans="1:4" ht="15" x14ac:dyDescent="0.25">
      <c r="A15351" s="53" t="s">
        <v>33715</v>
      </c>
      <c r="B15351" s="53">
        <v>15</v>
      </c>
      <c r="C15351" s="53" t="s">
        <v>33536</v>
      </c>
      <c r="D15351" s="53" t="s">
        <v>33873</v>
      </c>
    </row>
    <row r="15352" spans="1:4" ht="15" x14ac:dyDescent="0.25">
      <c r="A15352" s="53" t="s">
        <v>33716</v>
      </c>
      <c r="B15352" s="53">
        <v>30</v>
      </c>
      <c r="C15352" s="53" t="s">
        <v>33536</v>
      </c>
      <c r="D15352" s="53" t="s">
        <v>33873</v>
      </c>
    </row>
    <row r="15353" spans="1:4" ht="15" x14ac:dyDescent="0.25">
      <c r="A15353" s="53" t="s">
        <v>19718</v>
      </c>
      <c r="B15353" s="53">
        <v>15</v>
      </c>
      <c r="C15353" s="53" t="s">
        <v>33536</v>
      </c>
      <c r="D15353" s="53" t="s">
        <v>33872</v>
      </c>
    </row>
    <row r="15354" spans="1:4" ht="15" x14ac:dyDescent="0.25">
      <c r="A15354" s="53" t="s">
        <v>19719</v>
      </c>
      <c r="B15354" s="53">
        <v>15</v>
      </c>
      <c r="C15354" s="53" t="s">
        <v>33536</v>
      </c>
      <c r="D15354" s="53" t="s">
        <v>33872</v>
      </c>
    </row>
    <row r="15355" spans="1:4" ht="15" x14ac:dyDescent="0.25">
      <c r="A15355" s="53" t="s">
        <v>19720</v>
      </c>
      <c r="B15355" s="53">
        <v>15</v>
      </c>
      <c r="C15355" s="53" t="s">
        <v>33536</v>
      </c>
      <c r="D15355" s="53" t="s">
        <v>33872</v>
      </c>
    </row>
    <row r="15356" spans="1:4" ht="15" x14ac:dyDescent="0.25">
      <c r="A15356" s="53" t="s">
        <v>19721</v>
      </c>
      <c r="B15356" s="53">
        <v>15</v>
      </c>
      <c r="C15356" s="53" t="s">
        <v>33536</v>
      </c>
      <c r="D15356" s="53" t="s">
        <v>33872</v>
      </c>
    </row>
    <row r="15357" spans="1:4" ht="15" x14ac:dyDescent="0.25">
      <c r="A15357" s="53" t="s">
        <v>19722</v>
      </c>
      <c r="B15357" s="53">
        <v>15</v>
      </c>
      <c r="C15357" s="53" t="s">
        <v>33536</v>
      </c>
      <c r="D15357" s="53" t="s">
        <v>33872</v>
      </c>
    </row>
    <row r="15358" spans="1:4" ht="15" x14ac:dyDescent="0.25">
      <c r="A15358" s="53" t="s">
        <v>19723</v>
      </c>
      <c r="B15358" s="53">
        <v>30</v>
      </c>
      <c r="C15358" s="53" t="s">
        <v>33536</v>
      </c>
      <c r="D15358" s="53" t="s">
        <v>33872</v>
      </c>
    </row>
    <row r="15359" spans="1:4" ht="15" x14ac:dyDescent="0.25">
      <c r="A15359" s="53" t="s">
        <v>19724</v>
      </c>
      <c r="B15359" s="53">
        <v>15</v>
      </c>
      <c r="C15359" s="53" t="s">
        <v>33536</v>
      </c>
      <c r="D15359" s="53" t="s">
        <v>33872</v>
      </c>
    </row>
    <row r="15360" spans="1:4" ht="15" x14ac:dyDescent="0.25">
      <c r="A15360" s="53" t="s">
        <v>19725</v>
      </c>
      <c r="B15360" s="53">
        <v>15</v>
      </c>
      <c r="C15360" s="53" t="s">
        <v>33536</v>
      </c>
      <c r="D15360" s="53" t="s">
        <v>33872</v>
      </c>
    </row>
    <row r="15361" spans="1:4" ht="15" x14ac:dyDescent="0.25">
      <c r="A15361" s="53" t="s">
        <v>19726</v>
      </c>
      <c r="B15361" s="53">
        <v>30</v>
      </c>
      <c r="C15361" s="53" t="s">
        <v>33536</v>
      </c>
      <c r="D15361" s="53" t="s">
        <v>33872</v>
      </c>
    </row>
    <row r="15362" spans="1:4" ht="15" x14ac:dyDescent="0.25">
      <c r="A15362" s="53" t="s">
        <v>19727</v>
      </c>
      <c r="B15362" s="53">
        <v>30</v>
      </c>
      <c r="C15362" s="53" t="s">
        <v>33536</v>
      </c>
      <c r="D15362" s="53" t="s">
        <v>33872</v>
      </c>
    </row>
    <row r="15363" spans="1:4" ht="15" x14ac:dyDescent="0.25">
      <c r="A15363" s="53" t="s">
        <v>19728</v>
      </c>
      <c r="B15363" s="53">
        <v>30</v>
      </c>
      <c r="C15363" s="53" t="s">
        <v>33536</v>
      </c>
      <c r="D15363" s="53" t="s">
        <v>33872</v>
      </c>
    </row>
    <row r="15364" spans="1:4" ht="15" x14ac:dyDescent="0.25">
      <c r="A15364" s="53" t="s">
        <v>19729</v>
      </c>
      <c r="B15364" s="53">
        <v>30</v>
      </c>
      <c r="C15364" s="53" t="s">
        <v>33536</v>
      </c>
      <c r="D15364" s="53" t="s">
        <v>33872</v>
      </c>
    </row>
    <row r="15365" spans="1:4" ht="15" x14ac:dyDescent="0.25">
      <c r="A15365" s="53" t="s">
        <v>19730</v>
      </c>
      <c r="B15365" s="53">
        <v>30</v>
      </c>
      <c r="C15365" s="53" t="s">
        <v>33536</v>
      </c>
      <c r="D15365" s="53" t="s">
        <v>33872</v>
      </c>
    </row>
    <row r="15366" spans="1:4" ht="15" x14ac:dyDescent="0.25">
      <c r="A15366" s="53" t="s">
        <v>19731</v>
      </c>
      <c r="B15366" s="53">
        <v>30</v>
      </c>
      <c r="C15366" s="53" t="s">
        <v>33536</v>
      </c>
      <c r="D15366" s="53" t="s">
        <v>33872</v>
      </c>
    </row>
    <row r="15367" spans="1:4" ht="15" x14ac:dyDescent="0.25">
      <c r="A15367" s="53" t="s">
        <v>19732</v>
      </c>
      <c r="B15367" s="53">
        <v>30</v>
      </c>
      <c r="C15367" s="53" t="s">
        <v>33536</v>
      </c>
      <c r="D15367" s="53" t="s">
        <v>33872</v>
      </c>
    </row>
    <row r="15368" spans="1:4" ht="15" x14ac:dyDescent="0.25">
      <c r="A15368" s="53" t="s">
        <v>19733</v>
      </c>
      <c r="B15368" s="53">
        <v>30</v>
      </c>
      <c r="C15368" s="53" t="s">
        <v>33536</v>
      </c>
      <c r="D15368" s="53" t="s">
        <v>33872</v>
      </c>
    </row>
    <row r="15369" spans="1:4" ht="15" x14ac:dyDescent="0.25">
      <c r="A15369" s="53" t="s">
        <v>19734</v>
      </c>
      <c r="B15369" s="53">
        <v>30</v>
      </c>
      <c r="C15369" s="53" t="s">
        <v>33536</v>
      </c>
      <c r="D15369" s="53" t="s">
        <v>33872</v>
      </c>
    </row>
    <row r="15370" spans="1:4" ht="15" x14ac:dyDescent="0.25">
      <c r="A15370" s="53" t="s">
        <v>19735</v>
      </c>
      <c r="B15370" s="53">
        <v>30</v>
      </c>
      <c r="C15370" s="53" t="s">
        <v>33536</v>
      </c>
      <c r="D15370" s="53" t="s">
        <v>33872</v>
      </c>
    </row>
    <row r="15371" spans="1:4" ht="15" x14ac:dyDescent="0.25">
      <c r="A15371" s="53" t="s">
        <v>19736</v>
      </c>
      <c r="B15371" s="53">
        <v>30</v>
      </c>
      <c r="C15371" s="53" t="s">
        <v>33536</v>
      </c>
      <c r="D15371" s="53" t="s">
        <v>33872</v>
      </c>
    </row>
    <row r="15372" spans="1:4" ht="15" x14ac:dyDescent="0.25">
      <c r="A15372" s="53" t="s">
        <v>19737</v>
      </c>
      <c r="B15372" s="53">
        <v>30</v>
      </c>
      <c r="C15372" s="53" t="s">
        <v>33536</v>
      </c>
      <c r="D15372" s="53" t="s">
        <v>33872</v>
      </c>
    </row>
    <row r="15373" spans="1:4" ht="15" x14ac:dyDescent="0.25">
      <c r="A15373" s="53" t="s">
        <v>19738</v>
      </c>
      <c r="B15373" s="53">
        <v>30</v>
      </c>
      <c r="C15373" s="53" t="s">
        <v>33536</v>
      </c>
      <c r="D15373" s="53" t="s">
        <v>33872</v>
      </c>
    </row>
    <row r="15374" spans="1:4" ht="15" x14ac:dyDescent="0.25">
      <c r="A15374" s="53" t="s">
        <v>19739</v>
      </c>
      <c r="B15374" s="53">
        <v>30</v>
      </c>
      <c r="C15374" s="53" t="s">
        <v>33536</v>
      </c>
      <c r="D15374" s="53" t="s">
        <v>33872</v>
      </c>
    </row>
    <row r="15375" spans="1:4" ht="15" x14ac:dyDescent="0.25">
      <c r="A15375" s="53" t="s">
        <v>19740</v>
      </c>
      <c r="B15375" s="53">
        <v>60</v>
      </c>
      <c r="C15375" s="53" t="s">
        <v>33536</v>
      </c>
      <c r="D15375" s="53" t="s">
        <v>33872</v>
      </c>
    </row>
    <row r="15376" spans="1:4" ht="15" x14ac:dyDescent="0.25">
      <c r="A15376" s="53" t="s">
        <v>19741</v>
      </c>
      <c r="B15376" s="53">
        <v>30</v>
      </c>
      <c r="C15376" s="53" t="s">
        <v>33536</v>
      </c>
      <c r="D15376" s="53" t="s">
        <v>33872</v>
      </c>
    </row>
    <row r="15377" spans="1:4" ht="15" x14ac:dyDescent="0.25">
      <c r="A15377" s="53" t="s">
        <v>19742</v>
      </c>
      <c r="B15377" s="53">
        <v>30</v>
      </c>
      <c r="C15377" s="53" t="s">
        <v>33536</v>
      </c>
      <c r="D15377" s="53" t="s">
        <v>33872</v>
      </c>
    </row>
    <row r="15378" spans="1:4" ht="15" x14ac:dyDescent="0.25">
      <c r="A15378" s="53" t="s">
        <v>19743</v>
      </c>
      <c r="B15378" s="53">
        <v>60</v>
      </c>
      <c r="C15378" s="53" t="s">
        <v>33536</v>
      </c>
      <c r="D15378" s="53" t="s">
        <v>33872</v>
      </c>
    </row>
    <row r="15379" spans="1:4" ht="15" x14ac:dyDescent="0.25">
      <c r="A15379" s="53" t="s">
        <v>19744</v>
      </c>
      <c r="B15379" s="53">
        <v>30</v>
      </c>
      <c r="C15379" s="53" t="s">
        <v>33536</v>
      </c>
      <c r="D15379" s="53" t="s">
        <v>33872</v>
      </c>
    </row>
    <row r="15380" spans="1:4" ht="15" x14ac:dyDescent="0.25">
      <c r="A15380" s="53" t="s">
        <v>19745</v>
      </c>
      <c r="B15380" s="53">
        <v>30</v>
      </c>
      <c r="C15380" s="53" t="s">
        <v>33536</v>
      </c>
      <c r="D15380" s="53" t="s">
        <v>33872</v>
      </c>
    </row>
    <row r="15381" spans="1:4" ht="15" x14ac:dyDescent="0.25">
      <c r="A15381" s="53" t="s">
        <v>19746</v>
      </c>
      <c r="B15381" s="53">
        <v>30</v>
      </c>
      <c r="C15381" s="53" t="s">
        <v>33536</v>
      </c>
      <c r="D15381" s="53" t="s">
        <v>33872</v>
      </c>
    </row>
    <row r="15382" spans="1:4" ht="15" x14ac:dyDescent="0.25">
      <c r="A15382" s="53" t="s">
        <v>19747</v>
      </c>
      <c r="B15382" s="53">
        <v>30</v>
      </c>
      <c r="C15382" s="53" t="s">
        <v>33536</v>
      </c>
      <c r="D15382" s="53" t="s">
        <v>33872</v>
      </c>
    </row>
    <row r="15383" spans="1:4" ht="15" x14ac:dyDescent="0.25">
      <c r="A15383" s="53" t="s">
        <v>19748</v>
      </c>
      <c r="B15383" s="53">
        <v>30</v>
      </c>
      <c r="C15383" s="53" t="s">
        <v>33536</v>
      </c>
      <c r="D15383" s="53" t="s">
        <v>33872</v>
      </c>
    </row>
    <row r="15384" spans="1:4" ht="15" x14ac:dyDescent="0.25">
      <c r="A15384" s="53" t="s">
        <v>19749</v>
      </c>
      <c r="B15384" s="53">
        <v>30</v>
      </c>
      <c r="C15384" s="53" t="s">
        <v>33536</v>
      </c>
      <c r="D15384" s="53" t="s">
        <v>33872</v>
      </c>
    </row>
    <row r="15385" spans="1:4" ht="15" x14ac:dyDescent="0.25">
      <c r="A15385" s="53" t="s">
        <v>19750</v>
      </c>
      <c r="B15385" s="53">
        <v>30</v>
      </c>
      <c r="C15385" s="53" t="s">
        <v>33536</v>
      </c>
      <c r="D15385" s="53" t="s">
        <v>33872</v>
      </c>
    </row>
    <row r="15386" spans="1:4" ht="15" x14ac:dyDescent="0.25">
      <c r="A15386" s="53" t="s">
        <v>19751</v>
      </c>
      <c r="B15386" s="53">
        <v>30</v>
      </c>
      <c r="C15386" s="53" t="s">
        <v>33536</v>
      </c>
      <c r="D15386" s="53" t="s">
        <v>33872</v>
      </c>
    </row>
    <row r="15387" spans="1:4" ht="15" x14ac:dyDescent="0.25">
      <c r="A15387" s="53" t="s">
        <v>19752</v>
      </c>
      <c r="B15387" s="53">
        <v>30</v>
      </c>
      <c r="C15387" s="53" t="s">
        <v>33536</v>
      </c>
      <c r="D15387" s="53" t="s">
        <v>33872</v>
      </c>
    </row>
    <row r="15388" spans="1:4" ht="15" x14ac:dyDescent="0.25">
      <c r="A15388" s="53" t="s">
        <v>19753</v>
      </c>
      <c r="B15388" s="53">
        <v>30</v>
      </c>
      <c r="C15388" s="53" t="s">
        <v>33536</v>
      </c>
      <c r="D15388" s="53" t="s">
        <v>33872</v>
      </c>
    </row>
    <row r="15389" spans="1:4" ht="15" x14ac:dyDescent="0.25">
      <c r="A15389" s="53" t="s">
        <v>19754</v>
      </c>
      <c r="B15389" s="53">
        <v>30</v>
      </c>
      <c r="C15389" s="53" t="s">
        <v>33536</v>
      </c>
      <c r="D15389" s="53" t="s">
        <v>33872</v>
      </c>
    </row>
    <row r="15390" spans="1:4" ht="15" x14ac:dyDescent="0.25">
      <c r="A15390" s="53" t="s">
        <v>19755</v>
      </c>
      <c r="B15390" s="53">
        <v>30</v>
      </c>
      <c r="C15390" s="53" t="s">
        <v>33536</v>
      </c>
      <c r="D15390" s="53" t="s">
        <v>33872</v>
      </c>
    </row>
    <row r="15391" spans="1:4" ht="15" x14ac:dyDescent="0.25">
      <c r="A15391" s="53" t="s">
        <v>19756</v>
      </c>
      <c r="B15391" s="53">
        <v>30</v>
      </c>
      <c r="C15391" s="53" t="s">
        <v>33536</v>
      </c>
      <c r="D15391" s="53" t="s">
        <v>33872</v>
      </c>
    </row>
    <row r="15392" spans="1:4" ht="15" x14ac:dyDescent="0.25">
      <c r="A15392" s="53" t="s">
        <v>19757</v>
      </c>
      <c r="B15392" s="53">
        <v>30</v>
      </c>
      <c r="C15392" s="53" t="s">
        <v>33536</v>
      </c>
      <c r="D15392" s="53" t="s">
        <v>33872</v>
      </c>
    </row>
    <row r="15393" spans="1:4" ht="15" x14ac:dyDescent="0.25">
      <c r="A15393" s="53" t="s">
        <v>19758</v>
      </c>
      <c r="B15393" s="53">
        <v>30</v>
      </c>
      <c r="C15393" s="53" t="s">
        <v>33536</v>
      </c>
      <c r="D15393" s="53" t="s">
        <v>33872</v>
      </c>
    </row>
    <row r="15394" spans="1:4" ht="15" x14ac:dyDescent="0.25">
      <c r="A15394" s="53" t="s">
        <v>19759</v>
      </c>
      <c r="B15394" s="53">
        <v>30</v>
      </c>
      <c r="C15394" s="53" t="s">
        <v>33536</v>
      </c>
      <c r="D15394" s="53" t="s">
        <v>33872</v>
      </c>
    </row>
    <row r="15395" spans="1:4" ht="15" x14ac:dyDescent="0.25">
      <c r="A15395" s="53" t="s">
        <v>19760</v>
      </c>
      <c r="B15395" s="53">
        <v>30</v>
      </c>
      <c r="C15395" s="53" t="s">
        <v>33536</v>
      </c>
      <c r="D15395" s="53" t="s">
        <v>33872</v>
      </c>
    </row>
    <row r="15396" spans="1:4" ht="15" x14ac:dyDescent="0.25">
      <c r="A15396" s="53" t="s">
        <v>19761</v>
      </c>
      <c r="B15396" s="53">
        <v>30</v>
      </c>
      <c r="C15396" s="53" t="s">
        <v>33536</v>
      </c>
      <c r="D15396" s="53" t="s">
        <v>33872</v>
      </c>
    </row>
    <row r="15397" spans="1:4" ht="15" x14ac:dyDescent="0.25">
      <c r="A15397" s="53" t="s">
        <v>19762</v>
      </c>
      <c r="B15397" s="53">
        <v>30</v>
      </c>
      <c r="C15397" s="53" t="s">
        <v>33536</v>
      </c>
      <c r="D15397" s="53" t="s">
        <v>33872</v>
      </c>
    </row>
    <row r="15398" spans="1:4" ht="15" x14ac:dyDescent="0.25">
      <c r="A15398" s="53" t="s">
        <v>19763</v>
      </c>
      <c r="B15398" s="53">
        <v>30</v>
      </c>
      <c r="C15398" s="53" t="s">
        <v>33536</v>
      </c>
      <c r="D15398" s="53" t="s">
        <v>33872</v>
      </c>
    </row>
    <row r="15399" spans="1:4" ht="15" x14ac:dyDescent="0.25">
      <c r="A15399" s="53" t="s">
        <v>19764</v>
      </c>
      <c r="B15399" s="53">
        <v>30</v>
      </c>
      <c r="C15399" s="53" t="s">
        <v>33536</v>
      </c>
      <c r="D15399" s="53" t="s">
        <v>33872</v>
      </c>
    </row>
    <row r="15400" spans="1:4" ht="15" x14ac:dyDescent="0.25">
      <c r="A15400" s="53" t="s">
        <v>19765</v>
      </c>
      <c r="B15400" s="53">
        <v>30</v>
      </c>
      <c r="C15400" s="53" t="s">
        <v>33536</v>
      </c>
      <c r="D15400" s="53" t="s">
        <v>33872</v>
      </c>
    </row>
    <row r="15401" spans="1:4" ht="15" x14ac:dyDescent="0.25">
      <c r="A15401" s="53" t="s">
        <v>19766</v>
      </c>
      <c r="B15401" s="53">
        <v>30</v>
      </c>
      <c r="C15401" s="53" t="s">
        <v>33536</v>
      </c>
      <c r="D15401" s="53" t="s">
        <v>33872</v>
      </c>
    </row>
    <row r="15402" spans="1:4" ht="15" x14ac:dyDescent="0.25">
      <c r="A15402" s="53" t="s">
        <v>19767</v>
      </c>
      <c r="B15402" s="53">
        <v>30</v>
      </c>
      <c r="C15402" s="53" t="s">
        <v>33536</v>
      </c>
      <c r="D15402" s="53" t="s">
        <v>33872</v>
      </c>
    </row>
    <row r="15403" spans="1:4" ht="15" x14ac:dyDescent="0.25">
      <c r="A15403" s="53" t="s">
        <v>19768</v>
      </c>
      <c r="B15403" s="53">
        <v>30</v>
      </c>
      <c r="C15403" s="53" t="s">
        <v>33536</v>
      </c>
      <c r="D15403" s="53" t="s">
        <v>33872</v>
      </c>
    </row>
    <row r="15404" spans="1:4" ht="15" x14ac:dyDescent="0.25">
      <c r="A15404" s="53" t="s">
        <v>19769</v>
      </c>
      <c r="B15404" s="53">
        <v>30</v>
      </c>
      <c r="C15404" s="53" t="s">
        <v>33536</v>
      </c>
      <c r="D15404" s="53" t="s">
        <v>33872</v>
      </c>
    </row>
    <row r="15405" spans="1:4" ht="15" x14ac:dyDescent="0.25">
      <c r="A15405" s="53" t="s">
        <v>19770</v>
      </c>
      <c r="B15405" s="53">
        <v>20</v>
      </c>
      <c r="C15405" s="53" t="s">
        <v>33536</v>
      </c>
      <c r="D15405" s="53" t="s">
        <v>33872</v>
      </c>
    </row>
    <row r="15406" spans="1:4" ht="15" x14ac:dyDescent="0.25">
      <c r="A15406" s="53" t="s">
        <v>19771</v>
      </c>
      <c r="B15406" s="53">
        <v>30</v>
      </c>
      <c r="C15406" s="53" t="s">
        <v>33536</v>
      </c>
      <c r="D15406" s="53" t="s">
        <v>33872</v>
      </c>
    </row>
    <row r="15407" spans="1:4" ht="15" x14ac:dyDescent="0.25">
      <c r="A15407" s="53" t="s">
        <v>19772</v>
      </c>
      <c r="B15407" s="53">
        <v>30</v>
      </c>
      <c r="C15407" s="53" t="s">
        <v>33536</v>
      </c>
      <c r="D15407" s="53" t="s">
        <v>33872</v>
      </c>
    </row>
    <row r="15408" spans="1:4" ht="15" x14ac:dyDescent="0.25">
      <c r="A15408" s="53" t="s">
        <v>19773</v>
      </c>
      <c r="B15408" s="53">
        <v>30</v>
      </c>
      <c r="C15408" s="53" t="s">
        <v>33536</v>
      </c>
      <c r="D15408" s="53" t="s">
        <v>33872</v>
      </c>
    </row>
    <row r="15409" spans="1:4" ht="15" x14ac:dyDescent="0.25">
      <c r="A15409" s="53" t="s">
        <v>19774</v>
      </c>
      <c r="B15409" s="53">
        <v>30</v>
      </c>
      <c r="C15409" s="53" t="s">
        <v>33536</v>
      </c>
      <c r="D15409" s="53" t="s">
        <v>33872</v>
      </c>
    </row>
    <row r="15410" spans="1:4" ht="15" x14ac:dyDescent="0.25">
      <c r="A15410" s="53" t="s">
        <v>19775</v>
      </c>
      <c r="B15410" s="53">
        <v>30</v>
      </c>
      <c r="C15410" s="53" t="s">
        <v>33536</v>
      </c>
      <c r="D15410" s="53" t="s">
        <v>33872</v>
      </c>
    </row>
    <row r="15411" spans="1:4" ht="15" x14ac:dyDescent="0.25">
      <c r="A15411" s="53" t="s">
        <v>19776</v>
      </c>
      <c r="B15411" s="53">
        <v>30</v>
      </c>
      <c r="C15411" s="53" t="s">
        <v>33536</v>
      </c>
      <c r="D15411" s="53" t="s">
        <v>33872</v>
      </c>
    </row>
    <row r="15412" spans="1:4" ht="15" x14ac:dyDescent="0.25">
      <c r="A15412" s="53" t="s">
        <v>19777</v>
      </c>
      <c r="B15412" s="53">
        <v>30</v>
      </c>
      <c r="C15412" s="53" t="s">
        <v>33536</v>
      </c>
      <c r="D15412" s="53" t="s">
        <v>33872</v>
      </c>
    </row>
    <row r="15413" spans="1:4" ht="15" x14ac:dyDescent="0.25">
      <c r="A15413" s="53" t="s">
        <v>19778</v>
      </c>
      <c r="B15413" s="53">
        <v>30</v>
      </c>
      <c r="C15413" s="53" t="s">
        <v>33536</v>
      </c>
      <c r="D15413" s="53" t="s">
        <v>33872</v>
      </c>
    </row>
    <row r="15414" spans="1:4" ht="15" x14ac:dyDescent="0.25">
      <c r="A15414" s="53" t="s">
        <v>19779</v>
      </c>
      <c r="B15414" s="53">
        <v>10</v>
      </c>
      <c r="C15414" s="53" t="s">
        <v>33536</v>
      </c>
      <c r="D15414" s="53" t="s">
        <v>33872</v>
      </c>
    </row>
    <row r="15415" spans="1:4" ht="15" x14ac:dyDescent="0.25">
      <c r="A15415" s="53" t="s">
        <v>19780</v>
      </c>
      <c r="B15415" s="53">
        <v>15</v>
      </c>
      <c r="C15415" s="53" t="s">
        <v>33536</v>
      </c>
      <c r="D15415" s="53" t="s">
        <v>33872</v>
      </c>
    </row>
    <row r="15416" spans="1:4" ht="15" x14ac:dyDescent="0.25">
      <c r="A15416" s="53" t="s">
        <v>19781</v>
      </c>
      <c r="B15416" s="53">
        <v>15</v>
      </c>
      <c r="C15416" s="53" t="s">
        <v>33536</v>
      </c>
      <c r="D15416" s="53" t="s">
        <v>33872</v>
      </c>
    </row>
    <row r="15417" spans="1:4" ht="15" x14ac:dyDescent="0.25">
      <c r="A15417" s="53" t="s">
        <v>19782</v>
      </c>
      <c r="B15417" s="53">
        <v>30</v>
      </c>
      <c r="C15417" s="53" t="s">
        <v>33536</v>
      </c>
      <c r="D15417" s="53" t="s">
        <v>33872</v>
      </c>
    </row>
    <row r="15418" spans="1:4" ht="15" x14ac:dyDescent="0.25">
      <c r="A15418" s="53" t="s">
        <v>19783</v>
      </c>
      <c r="B15418" s="53">
        <v>30</v>
      </c>
      <c r="C15418" s="53" t="s">
        <v>33536</v>
      </c>
      <c r="D15418" s="53" t="s">
        <v>33872</v>
      </c>
    </row>
    <row r="15419" spans="1:4" ht="15" x14ac:dyDescent="0.25">
      <c r="A15419" s="53" t="s">
        <v>19784</v>
      </c>
      <c r="B15419" s="53">
        <v>30</v>
      </c>
      <c r="C15419" s="53" t="s">
        <v>33536</v>
      </c>
      <c r="D15419" s="53" t="s">
        <v>33872</v>
      </c>
    </row>
    <row r="15420" spans="1:4" ht="15" x14ac:dyDescent="0.25">
      <c r="A15420" s="53" t="s">
        <v>19785</v>
      </c>
      <c r="B15420" s="53">
        <v>30</v>
      </c>
      <c r="C15420" s="53" t="s">
        <v>33536</v>
      </c>
      <c r="D15420" s="53" t="s">
        <v>33872</v>
      </c>
    </row>
    <row r="15421" spans="1:4" ht="15" x14ac:dyDescent="0.25">
      <c r="A15421" s="53" t="s">
        <v>19786</v>
      </c>
      <c r="B15421" s="53">
        <v>30</v>
      </c>
      <c r="C15421" s="53" t="s">
        <v>33536</v>
      </c>
      <c r="D15421" s="53" t="s">
        <v>33872</v>
      </c>
    </row>
    <row r="15422" spans="1:4" ht="15" x14ac:dyDescent="0.25">
      <c r="A15422" s="53" t="s">
        <v>19787</v>
      </c>
      <c r="B15422" s="53">
        <v>30</v>
      </c>
      <c r="C15422" s="53" t="s">
        <v>33536</v>
      </c>
      <c r="D15422" s="53" t="s">
        <v>33872</v>
      </c>
    </row>
    <row r="15423" spans="1:4" ht="15" x14ac:dyDescent="0.25">
      <c r="A15423" s="53" t="s">
        <v>19788</v>
      </c>
      <c r="B15423" s="53">
        <v>30</v>
      </c>
      <c r="C15423" s="53" t="s">
        <v>33536</v>
      </c>
      <c r="D15423" s="53" t="s">
        <v>33872</v>
      </c>
    </row>
    <row r="15424" spans="1:4" ht="15" x14ac:dyDescent="0.25">
      <c r="A15424" s="53" t="s">
        <v>19789</v>
      </c>
      <c r="B15424" s="53">
        <v>30</v>
      </c>
      <c r="C15424" s="53" t="s">
        <v>33536</v>
      </c>
      <c r="D15424" s="53" t="s">
        <v>33872</v>
      </c>
    </row>
    <row r="15425" spans="1:4" ht="15" x14ac:dyDescent="0.25">
      <c r="A15425" s="53" t="s">
        <v>19790</v>
      </c>
      <c r="B15425" s="53">
        <v>30</v>
      </c>
      <c r="C15425" s="53" t="s">
        <v>33536</v>
      </c>
      <c r="D15425" s="53" t="s">
        <v>33872</v>
      </c>
    </row>
    <row r="15426" spans="1:4" ht="15" x14ac:dyDescent="0.25">
      <c r="A15426" s="53" t="s">
        <v>19791</v>
      </c>
      <c r="B15426" s="53">
        <v>30</v>
      </c>
      <c r="C15426" s="53" t="s">
        <v>33536</v>
      </c>
      <c r="D15426" s="53" t="s">
        <v>33872</v>
      </c>
    </row>
    <row r="15427" spans="1:4" ht="15" x14ac:dyDescent="0.25">
      <c r="A15427" s="53" t="s">
        <v>19792</v>
      </c>
      <c r="B15427" s="53">
        <v>40</v>
      </c>
      <c r="C15427" s="53" t="s">
        <v>33536</v>
      </c>
      <c r="D15427" s="53" t="s">
        <v>33872</v>
      </c>
    </row>
    <row r="15428" spans="1:4" ht="15" x14ac:dyDescent="0.25">
      <c r="A15428" s="53" t="s">
        <v>19793</v>
      </c>
      <c r="B15428" s="53">
        <v>10</v>
      </c>
      <c r="C15428" s="53" t="s">
        <v>33536</v>
      </c>
      <c r="D15428" s="53" t="s">
        <v>33872</v>
      </c>
    </row>
    <row r="15429" spans="1:4" ht="15" x14ac:dyDescent="0.25">
      <c r="A15429" s="53" t="s">
        <v>19794</v>
      </c>
      <c r="B15429" s="53">
        <v>15</v>
      </c>
      <c r="C15429" s="53" t="s">
        <v>33536</v>
      </c>
      <c r="D15429" s="53" t="s">
        <v>33872</v>
      </c>
    </row>
    <row r="15430" spans="1:4" ht="15" x14ac:dyDescent="0.25">
      <c r="A15430" s="53" t="s">
        <v>19795</v>
      </c>
      <c r="B15430" s="53">
        <v>15</v>
      </c>
      <c r="C15430" s="53" t="s">
        <v>33536</v>
      </c>
      <c r="D15430" s="53" t="s">
        <v>33872</v>
      </c>
    </row>
    <row r="15431" spans="1:4" ht="15" x14ac:dyDescent="0.25">
      <c r="A15431" s="53" t="s">
        <v>19796</v>
      </c>
      <c r="B15431" s="53">
        <v>15</v>
      </c>
      <c r="C15431" s="53" t="s">
        <v>33536</v>
      </c>
      <c r="D15431" s="53" t="s">
        <v>33872</v>
      </c>
    </row>
    <row r="15432" spans="1:4" ht="15" x14ac:dyDescent="0.25">
      <c r="A15432" s="53" t="s">
        <v>19797</v>
      </c>
      <c r="B15432" s="53">
        <v>15</v>
      </c>
      <c r="C15432" s="53" t="s">
        <v>33536</v>
      </c>
      <c r="D15432" s="53" t="s">
        <v>33872</v>
      </c>
    </row>
    <row r="15433" spans="1:4" ht="15" x14ac:dyDescent="0.25">
      <c r="A15433" s="53" t="s">
        <v>19798</v>
      </c>
      <c r="B15433" s="53">
        <v>15</v>
      </c>
      <c r="C15433" s="53" t="s">
        <v>33536</v>
      </c>
      <c r="D15433" s="53" t="s">
        <v>33872</v>
      </c>
    </row>
    <row r="15434" spans="1:4" ht="15" x14ac:dyDescent="0.25">
      <c r="A15434" s="53" t="s">
        <v>19799</v>
      </c>
      <c r="B15434" s="53">
        <v>15</v>
      </c>
      <c r="C15434" s="53" t="s">
        <v>33536</v>
      </c>
      <c r="D15434" s="53" t="s">
        <v>33872</v>
      </c>
    </row>
    <row r="15435" spans="1:4" ht="15" x14ac:dyDescent="0.25">
      <c r="A15435" s="53" t="s">
        <v>19800</v>
      </c>
      <c r="B15435" s="53">
        <v>15</v>
      </c>
      <c r="C15435" s="53" t="s">
        <v>33536</v>
      </c>
      <c r="D15435" s="53" t="s">
        <v>33872</v>
      </c>
    </row>
    <row r="15436" spans="1:4" ht="15" x14ac:dyDescent="0.25">
      <c r="A15436" s="53" t="s">
        <v>19801</v>
      </c>
      <c r="B15436" s="53">
        <v>15</v>
      </c>
      <c r="C15436" s="53" t="s">
        <v>33536</v>
      </c>
      <c r="D15436" s="53" t="s">
        <v>33872</v>
      </c>
    </row>
    <row r="15437" spans="1:4" ht="15" x14ac:dyDescent="0.25">
      <c r="A15437" s="53" t="s">
        <v>19802</v>
      </c>
      <c r="B15437" s="53">
        <v>15</v>
      </c>
      <c r="C15437" s="53" t="s">
        <v>33536</v>
      </c>
      <c r="D15437" s="53" t="s">
        <v>33872</v>
      </c>
    </row>
    <row r="15438" spans="1:4" ht="15" x14ac:dyDescent="0.25">
      <c r="A15438" s="53" t="s">
        <v>19803</v>
      </c>
      <c r="B15438" s="53">
        <v>15</v>
      </c>
      <c r="C15438" s="53" t="s">
        <v>33536</v>
      </c>
      <c r="D15438" s="53" t="s">
        <v>33872</v>
      </c>
    </row>
    <row r="15439" spans="1:4" ht="15" x14ac:dyDescent="0.25">
      <c r="A15439" s="53" t="s">
        <v>19804</v>
      </c>
      <c r="B15439" s="53">
        <v>15</v>
      </c>
      <c r="C15439" s="53" t="s">
        <v>33536</v>
      </c>
      <c r="D15439" s="53" t="s">
        <v>33872</v>
      </c>
    </row>
    <row r="15440" spans="1:4" ht="15" x14ac:dyDescent="0.25">
      <c r="A15440" s="53" t="s">
        <v>19805</v>
      </c>
      <c r="B15440" s="53">
        <v>15</v>
      </c>
      <c r="C15440" s="53" t="s">
        <v>33536</v>
      </c>
      <c r="D15440" s="53" t="s">
        <v>33872</v>
      </c>
    </row>
    <row r="15441" spans="1:4" ht="15" x14ac:dyDescent="0.25">
      <c r="A15441" s="53" t="s">
        <v>19806</v>
      </c>
      <c r="B15441" s="53">
        <v>15</v>
      </c>
      <c r="C15441" s="53" t="s">
        <v>33536</v>
      </c>
      <c r="D15441" s="53" t="s">
        <v>33872</v>
      </c>
    </row>
    <row r="15442" spans="1:4" ht="15" x14ac:dyDescent="0.25">
      <c r="A15442" s="53" t="s">
        <v>19807</v>
      </c>
      <c r="B15442" s="53">
        <v>15</v>
      </c>
      <c r="C15442" s="53" t="s">
        <v>33536</v>
      </c>
      <c r="D15442" s="53" t="s">
        <v>33872</v>
      </c>
    </row>
    <row r="15443" spans="1:4" ht="15" x14ac:dyDescent="0.25">
      <c r="A15443" s="53" t="s">
        <v>19808</v>
      </c>
      <c r="B15443" s="53">
        <v>15</v>
      </c>
      <c r="C15443" s="53" t="s">
        <v>33536</v>
      </c>
      <c r="D15443" s="53" t="s">
        <v>33872</v>
      </c>
    </row>
    <row r="15444" spans="1:4" ht="15" x14ac:dyDescent="0.25">
      <c r="A15444" s="53" t="s">
        <v>19809</v>
      </c>
      <c r="B15444" s="53">
        <v>15</v>
      </c>
      <c r="C15444" s="53" t="s">
        <v>33536</v>
      </c>
      <c r="D15444" s="53" t="s">
        <v>33872</v>
      </c>
    </row>
    <row r="15445" spans="1:4" ht="15" x14ac:dyDescent="0.25">
      <c r="A15445" s="53" t="s">
        <v>19810</v>
      </c>
      <c r="B15445" s="53">
        <v>15</v>
      </c>
      <c r="C15445" s="53" t="s">
        <v>33536</v>
      </c>
      <c r="D15445" s="53" t="s">
        <v>33872</v>
      </c>
    </row>
    <row r="15446" spans="1:4" ht="15" x14ac:dyDescent="0.25">
      <c r="A15446" s="53" t="s">
        <v>19811</v>
      </c>
      <c r="B15446" s="53">
        <v>15</v>
      </c>
      <c r="C15446" s="53" t="s">
        <v>33536</v>
      </c>
      <c r="D15446" s="53" t="s">
        <v>33872</v>
      </c>
    </row>
    <row r="15447" spans="1:4" ht="15" x14ac:dyDescent="0.25">
      <c r="A15447" s="53" t="s">
        <v>19812</v>
      </c>
      <c r="B15447" s="53">
        <v>15</v>
      </c>
      <c r="C15447" s="53" t="s">
        <v>33536</v>
      </c>
      <c r="D15447" s="53" t="s">
        <v>33872</v>
      </c>
    </row>
    <row r="15448" spans="1:4" ht="15" x14ac:dyDescent="0.25">
      <c r="A15448" s="53" t="s">
        <v>19813</v>
      </c>
      <c r="B15448" s="53">
        <v>15</v>
      </c>
      <c r="C15448" s="53" t="s">
        <v>33536</v>
      </c>
      <c r="D15448" s="53" t="s">
        <v>33872</v>
      </c>
    </row>
    <row r="15449" spans="1:4" ht="15" x14ac:dyDescent="0.25">
      <c r="A15449" s="53" t="s">
        <v>19814</v>
      </c>
      <c r="B15449" s="53">
        <v>15</v>
      </c>
      <c r="C15449" s="53" t="s">
        <v>33536</v>
      </c>
      <c r="D15449" s="53" t="s">
        <v>33872</v>
      </c>
    </row>
    <row r="15450" spans="1:4" ht="15" x14ac:dyDescent="0.25">
      <c r="A15450" s="53" t="s">
        <v>19815</v>
      </c>
      <c r="B15450" s="53">
        <v>15</v>
      </c>
      <c r="C15450" s="53" t="s">
        <v>33536</v>
      </c>
      <c r="D15450" s="53" t="s">
        <v>33872</v>
      </c>
    </row>
    <row r="15451" spans="1:4" ht="15" x14ac:dyDescent="0.25">
      <c r="A15451" s="53" t="s">
        <v>19816</v>
      </c>
      <c r="B15451" s="53">
        <v>15</v>
      </c>
      <c r="C15451" s="53" t="s">
        <v>33536</v>
      </c>
      <c r="D15451" s="53" t="s">
        <v>33872</v>
      </c>
    </row>
    <row r="15452" spans="1:4" ht="15" x14ac:dyDescent="0.25">
      <c r="A15452" s="53" t="s">
        <v>19817</v>
      </c>
      <c r="B15452" s="53">
        <v>15</v>
      </c>
      <c r="C15452" s="53" t="s">
        <v>33536</v>
      </c>
      <c r="D15452" s="53" t="s">
        <v>33872</v>
      </c>
    </row>
    <row r="15453" spans="1:4" ht="15" x14ac:dyDescent="0.25">
      <c r="A15453" s="53" t="s">
        <v>19818</v>
      </c>
      <c r="B15453" s="53">
        <v>15</v>
      </c>
      <c r="C15453" s="53" t="s">
        <v>33536</v>
      </c>
      <c r="D15453" s="53" t="s">
        <v>33872</v>
      </c>
    </row>
    <row r="15454" spans="1:4" ht="15" x14ac:dyDescent="0.25">
      <c r="A15454" s="53" t="s">
        <v>19819</v>
      </c>
      <c r="B15454" s="53">
        <v>15</v>
      </c>
      <c r="C15454" s="53" t="s">
        <v>33536</v>
      </c>
      <c r="D15454" s="53" t="s">
        <v>33872</v>
      </c>
    </row>
    <row r="15455" spans="1:4" ht="15" x14ac:dyDescent="0.25">
      <c r="A15455" s="53" t="s">
        <v>19820</v>
      </c>
      <c r="B15455" s="53">
        <v>15</v>
      </c>
      <c r="C15455" s="53" t="s">
        <v>33536</v>
      </c>
      <c r="D15455" s="53" t="s">
        <v>33872</v>
      </c>
    </row>
    <row r="15456" spans="1:4" ht="15" x14ac:dyDescent="0.25">
      <c r="A15456" s="53" t="s">
        <v>19821</v>
      </c>
      <c r="B15456" s="53">
        <v>15</v>
      </c>
      <c r="C15456" s="53" t="s">
        <v>33536</v>
      </c>
      <c r="D15456" s="53" t="s">
        <v>33872</v>
      </c>
    </row>
    <row r="15457" spans="1:4" ht="15" x14ac:dyDescent="0.25">
      <c r="A15457" s="53" t="s">
        <v>19822</v>
      </c>
      <c r="B15457" s="53">
        <v>15</v>
      </c>
      <c r="C15457" s="53" t="s">
        <v>33536</v>
      </c>
      <c r="D15457" s="53" t="s">
        <v>33872</v>
      </c>
    </row>
    <row r="15458" spans="1:4" ht="15" x14ac:dyDescent="0.25">
      <c r="A15458" s="53" t="s">
        <v>19823</v>
      </c>
      <c r="B15458" s="53">
        <v>15</v>
      </c>
      <c r="C15458" s="53" t="s">
        <v>33536</v>
      </c>
      <c r="D15458" s="53" t="s">
        <v>33872</v>
      </c>
    </row>
    <row r="15459" spans="1:4" ht="15" x14ac:dyDescent="0.25">
      <c r="A15459" s="53" t="s">
        <v>19824</v>
      </c>
      <c r="B15459" s="53">
        <v>15</v>
      </c>
      <c r="C15459" s="53" t="s">
        <v>33536</v>
      </c>
      <c r="D15459" s="53" t="s">
        <v>33872</v>
      </c>
    </row>
    <row r="15460" spans="1:4" ht="15" x14ac:dyDescent="0.25">
      <c r="A15460" s="53" t="s">
        <v>19825</v>
      </c>
      <c r="B15460" s="53">
        <v>15</v>
      </c>
      <c r="C15460" s="53" t="s">
        <v>33536</v>
      </c>
      <c r="D15460" s="53" t="s">
        <v>33872</v>
      </c>
    </row>
    <row r="15461" spans="1:4" ht="15" x14ac:dyDescent="0.25">
      <c r="A15461" s="53" t="s">
        <v>19826</v>
      </c>
      <c r="B15461" s="53">
        <v>15</v>
      </c>
      <c r="C15461" s="53" t="s">
        <v>33536</v>
      </c>
      <c r="D15461" s="53" t="s">
        <v>33872</v>
      </c>
    </row>
    <row r="15462" spans="1:4" ht="15" x14ac:dyDescent="0.25">
      <c r="A15462" s="53" t="s">
        <v>19827</v>
      </c>
      <c r="B15462" s="53">
        <v>15</v>
      </c>
      <c r="C15462" s="53" t="s">
        <v>33536</v>
      </c>
      <c r="D15462" s="53" t="s">
        <v>33872</v>
      </c>
    </row>
    <row r="15463" spans="1:4" ht="15" x14ac:dyDescent="0.25">
      <c r="A15463" s="53" t="s">
        <v>19828</v>
      </c>
      <c r="B15463" s="53">
        <v>30</v>
      </c>
      <c r="C15463" s="53" t="s">
        <v>33536</v>
      </c>
      <c r="D15463" s="53" t="s">
        <v>33872</v>
      </c>
    </row>
    <row r="15464" spans="1:4" ht="15" x14ac:dyDescent="0.25">
      <c r="A15464" s="53" t="s">
        <v>19829</v>
      </c>
      <c r="B15464" s="53">
        <v>60</v>
      </c>
      <c r="C15464" s="53" t="s">
        <v>33536</v>
      </c>
      <c r="D15464" s="53" t="s">
        <v>33872</v>
      </c>
    </row>
    <row r="15465" spans="1:4" ht="15" x14ac:dyDescent="0.25">
      <c r="A15465" s="53" t="s">
        <v>19830</v>
      </c>
      <c r="B15465" s="53">
        <v>30</v>
      </c>
      <c r="C15465" s="53" t="s">
        <v>33536</v>
      </c>
      <c r="D15465" s="53" t="s">
        <v>33872</v>
      </c>
    </row>
    <row r="15466" spans="1:4" ht="15" x14ac:dyDescent="0.25">
      <c r="A15466" s="53" t="s">
        <v>19831</v>
      </c>
      <c r="B15466" s="53">
        <v>30</v>
      </c>
      <c r="C15466" s="53" t="s">
        <v>33536</v>
      </c>
      <c r="D15466" s="53" t="s">
        <v>33872</v>
      </c>
    </row>
    <row r="15467" spans="1:4" ht="15" x14ac:dyDescent="0.25">
      <c r="A15467" s="53" t="s">
        <v>19832</v>
      </c>
      <c r="B15467" s="53">
        <v>0</v>
      </c>
      <c r="C15467" s="53" t="s">
        <v>33536</v>
      </c>
      <c r="D15467" s="53" t="s">
        <v>33872</v>
      </c>
    </row>
    <row r="15468" spans="1:4" ht="15" x14ac:dyDescent="0.25">
      <c r="A15468" s="53" t="s">
        <v>19833</v>
      </c>
      <c r="B15468" s="53">
        <v>40</v>
      </c>
      <c r="C15468" s="53" t="s">
        <v>33536</v>
      </c>
      <c r="D15468" s="53" t="s">
        <v>33872</v>
      </c>
    </row>
    <row r="15469" spans="1:4" ht="15" x14ac:dyDescent="0.25">
      <c r="A15469" s="53" t="s">
        <v>19834</v>
      </c>
      <c r="B15469" s="53">
        <v>20</v>
      </c>
      <c r="C15469" s="53" t="s">
        <v>33536</v>
      </c>
      <c r="D15469" s="53" t="s">
        <v>33872</v>
      </c>
    </row>
    <row r="15470" spans="1:4" ht="15" x14ac:dyDescent="0.25">
      <c r="A15470" s="53" t="s">
        <v>19835</v>
      </c>
      <c r="B15470" s="53">
        <v>30</v>
      </c>
      <c r="C15470" s="53" t="s">
        <v>33536</v>
      </c>
      <c r="D15470" s="53" t="s">
        <v>33872</v>
      </c>
    </row>
    <row r="15471" spans="1:4" ht="15" x14ac:dyDescent="0.25">
      <c r="A15471" s="53" t="s">
        <v>19836</v>
      </c>
      <c r="B15471" s="53">
        <v>30</v>
      </c>
      <c r="C15471" s="53" t="s">
        <v>33536</v>
      </c>
      <c r="D15471" s="53" t="s">
        <v>33872</v>
      </c>
    </row>
    <row r="15472" spans="1:4" ht="15" x14ac:dyDescent="0.25">
      <c r="A15472" s="53" t="s">
        <v>19837</v>
      </c>
      <c r="B15472" s="53">
        <v>40</v>
      </c>
      <c r="C15472" s="53" t="s">
        <v>33536</v>
      </c>
      <c r="D15472" s="53" t="s">
        <v>33872</v>
      </c>
    </row>
    <row r="15473" spans="1:4" ht="15" x14ac:dyDescent="0.25">
      <c r="A15473" s="53" t="s">
        <v>19838</v>
      </c>
      <c r="B15473" s="53">
        <v>40</v>
      </c>
      <c r="C15473" s="53" t="s">
        <v>33536</v>
      </c>
      <c r="D15473" s="53" t="s">
        <v>33872</v>
      </c>
    </row>
    <row r="15474" spans="1:4" ht="15" x14ac:dyDescent="0.25">
      <c r="A15474" s="53" t="s">
        <v>19839</v>
      </c>
      <c r="B15474" s="53">
        <v>20</v>
      </c>
      <c r="C15474" s="53" t="s">
        <v>33536</v>
      </c>
      <c r="D15474" s="53" t="s">
        <v>33872</v>
      </c>
    </row>
    <row r="15475" spans="1:4" ht="15" x14ac:dyDescent="0.25">
      <c r="A15475" s="53" t="s">
        <v>19840</v>
      </c>
      <c r="B15475" s="53">
        <v>20</v>
      </c>
      <c r="C15475" s="53" t="s">
        <v>33536</v>
      </c>
      <c r="D15475" s="53" t="s">
        <v>33872</v>
      </c>
    </row>
    <row r="15476" spans="1:4" ht="15" x14ac:dyDescent="0.25">
      <c r="A15476" s="53" t="s">
        <v>19841</v>
      </c>
      <c r="B15476" s="53">
        <v>25</v>
      </c>
      <c r="C15476" s="53" t="s">
        <v>33536</v>
      </c>
      <c r="D15476" s="53" t="s">
        <v>33872</v>
      </c>
    </row>
    <row r="15477" spans="1:4" ht="15" x14ac:dyDescent="0.25">
      <c r="A15477" s="53" t="s">
        <v>19842</v>
      </c>
      <c r="B15477" s="53">
        <v>25</v>
      </c>
      <c r="C15477" s="53" t="s">
        <v>33536</v>
      </c>
      <c r="D15477" s="53" t="s">
        <v>33872</v>
      </c>
    </row>
    <row r="15478" spans="1:4" ht="15" x14ac:dyDescent="0.25">
      <c r="A15478" s="53" t="s">
        <v>19843</v>
      </c>
      <c r="B15478" s="53">
        <v>25</v>
      </c>
      <c r="C15478" s="53" t="s">
        <v>33536</v>
      </c>
      <c r="D15478" s="53" t="s">
        <v>33872</v>
      </c>
    </row>
    <row r="15479" spans="1:4" ht="15" x14ac:dyDescent="0.25">
      <c r="A15479" s="53" t="s">
        <v>19844</v>
      </c>
      <c r="B15479" s="53">
        <v>40</v>
      </c>
      <c r="C15479" s="53" t="s">
        <v>33536</v>
      </c>
      <c r="D15479" s="53" t="s">
        <v>33872</v>
      </c>
    </row>
    <row r="15480" spans="1:4" ht="15" x14ac:dyDescent="0.25">
      <c r="A15480" s="53" t="s">
        <v>19845</v>
      </c>
      <c r="B15480" s="53">
        <v>40</v>
      </c>
      <c r="C15480" s="53"/>
      <c r="D15480" s="53" t="s">
        <v>33872</v>
      </c>
    </row>
    <row r="15481" spans="1:4" ht="15" x14ac:dyDescent="0.25">
      <c r="A15481" s="53" t="s">
        <v>19846</v>
      </c>
      <c r="B15481" s="53">
        <v>20</v>
      </c>
      <c r="C15481" s="53" t="s">
        <v>33536</v>
      </c>
      <c r="D15481" s="53" t="s">
        <v>33872</v>
      </c>
    </row>
    <row r="15482" spans="1:4" ht="15" x14ac:dyDescent="0.25">
      <c r="A15482" s="53" t="s">
        <v>19847</v>
      </c>
      <c r="B15482" s="53">
        <v>20</v>
      </c>
      <c r="C15482" s="53" t="s">
        <v>33536</v>
      </c>
      <c r="D15482" s="53" t="s">
        <v>33872</v>
      </c>
    </row>
    <row r="15483" spans="1:4" ht="15" x14ac:dyDescent="0.25">
      <c r="A15483" s="53" t="s">
        <v>19848</v>
      </c>
      <c r="B15483" s="53">
        <v>25</v>
      </c>
      <c r="C15483" s="53" t="s">
        <v>33536</v>
      </c>
      <c r="D15483" s="53" t="s">
        <v>33872</v>
      </c>
    </row>
    <row r="15484" spans="1:4" ht="15" x14ac:dyDescent="0.25">
      <c r="A15484" s="53" t="s">
        <v>19849</v>
      </c>
      <c r="B15484" s="53">
        <v>25</v>
      </c>
      <c r="C15484" s="53" t="s">
        <v>33536</v>
      </c>
      <c r="D15484" s="53" t="s">
        <v>33872</v>
      </c>
    </row>
    <row r="15485" spans="1:4" ht="15" x14ac:dyDescent="0.25">
      <c r="A15485" s="53" t="s">
        <v>19850</v>
      </c>
      <c r="B15485" s="53">
        <v>25</v>
      </c>
      <c r="C15485" s="53" t="s">
        <v>33536</v>
      </c>
      <c r="D15485" s="53" t="s">
        <v>33872</v>
      </c>
    </row>
    <row r="15486" spans="1:4" ht="15" x14ac:dyDescent="0.25">
      <c r="A15486" s="53" t="s">
        <v>19851</v>
      </c>
      <c r="B15486" s="53">
        <v>40</v>
      </c>
      <c r="C15486" s="53" t="s">
        <v>33536</v>
      </c>
      <c r="D15486" s="53" t="s">
        <v>33872</v>
      </c>
    </row>
    <row r="15487" spans="1:4" ht="15" x14ac:dyDescent="0.25">
      <c r="A15487" s="53" t="s">
        <v>19852</v>
      </c>
      <c r="B15487" s="53">
        <v>40</v>
      </c>
      <c r="C15487" s="53" t="s">
        <v>33542</v>
      </c>
      <c r="D15487" s="53" t="s">
        <v>33872</v>
      </c>
    </row>
    <row r="15488" spans="1:4" ht="15" x14ac:dyDescent="0.25">
      <c r="A15488" s="53" t="s">
        <v>19853</v>
      </c>
      <c r="B15488" s="53">
        <v>30</v>
      </c>
      <c r="C15488" s="53" t="s">
        <v>33536</v>
      </c>
      <c r="D15488" s="53" t="s">
        <v>33872</v>
      </c>
    </row>
    <row r="15489" spans="1:4" ht="15" x14ac:dyDescent="0.25">
      <c r="A15489" s="53" t="s">
        <v>19854</v>
      </c>
      <c r="B15489" s="53">
        <v>30</v>
      </c>
      <c r="C15489" s="53" t="s">
        <v>33536</v>
      </c>
      <c r="D15489" s="53" t="s">
        <v>33872</v>
      </c>
    </row>
    <row r="15490" spans="1:4" ht="15" x14ac:dyDescent="0.25">
      <c r="A15490" s="53" t="s">
        <v>19855</v>
      </c>
      <c r="B15490" s="53">
        <v>30</v>
      </c>
      <c r="C15490" s="53" t="s">
        <v>33536</v>
      </c>
      <c r="D15490" s="53" t="s">
        <v>33872</v>
      </c>
    </row>
    <row r="15491" spans="1:4" ht="15" x14ac:dyDescent="0.25">
      <c r="A15491" s="53" t="s">
        <v>19856</v>
      </c>
      <c r="B15491" s="53">
        <v>15</v>
      </c>
      <c r="C15491" s="53" t="s">
        <v>33536</v>
      </c>
      <c r="D15491" s="53" t="s">
        <v>33872</v>
      </c>
    </row>
    <row r="15492" spans="1:4" ht="15" x14ac:dyDescent="0.25">
      <c r="A15492" s="53" t="s">
        <v>19857</v>
      </c>
      <c r="B15492" s="53">
        <v>15</v>
      </c>
      <c r="C15492" s="53" t="s">
        <v>33536</v>
      </c>
      <c r="D15492" s="53" t="s">
        <v>33872</v>
      </c>
    </row>
    <row r="15493" spans="1:4" ht="15" x14ac:dyDescent="0.25">
      <c r="A15493" s="53" t="s">
        <v>19858</v>
      </c>
      <c r="B15493" s="53">
        <v>15</v>
      </c>
      <c r="C15493" s="53" t="s">
        <v>33536</v>
      </c>
      <c r="D15493" s="53" t="s">
        <v>33872</v>
      </c>
    </row>
    <row r="15494" spans="1:4" ht="15" x14ac:dyDescent="0.25">
      <c r="A15494" s="53" t="s">
        <v>19859</v>
      </c>
      <c r="B15494" s="53">
        <v>15</v>
      </c>
      <c r="C15494" s="53" t="s">
        <v>33536</v>
      </c>
      <c r="D15494" s="53" t="s">
        <v>33872</v>
      </c>
    </row>
    <row r="15495" spans="1:4" ht="15" x14ac:dyDescent="0.25">
      <c r="A15495" s="53" t="s">
        <v>19860</v>
      </c>
      <c r="B15495" s="53">
        <v>15</v>
      </c>
      <c r="C15495" s="53" t="s">
        <v>33536</v>
      </c>
      <c r="D15495" s="53" t="s">
        <v>33873</v>
      </c>
    </row>
    <row r="15496" spans="1:4" ht="15" x14ac:dyDescent="0.25">
      <c r="A15496" s="53" t="s">
        <v>19861</v>
      </c>
      <c r="B15496" s="53">
        <v>30</v>
      </c>
      <c r="C15496" s="53" t="s">
        <v>33536</v>
      </c>
      <c r="D15496" s="53" t="s">
        <v>33872</v>
      </c>
    </row>
    <row r="15497" spans="1:4" ht="15" x14ac:dyDescent="0.25">
      <c r="A15497" s="53" t="s">
        <v>19862</v>
      </c>
      <c r="B15497" s="53">
        <v>30</v>
      </c>
      <c r="C15497" s="53" t="s">
        <v>33536</v>
      </c>
      <c r="D15497" s="53" t="s">
        <v>33873</v>
      </c>
    </row>
    <row r="15498" spans="1:4" ht="15" x14ac:dyDescent="0.25">
      <c r="A15498" s="53" t="s">
        <v>19863</v>
      </c>
      <c r="B15498" s="53">
        <v>15</v>
      </c>
      <c r="C15498" s="53" t="s">
        <v>33536</v>
      </c>
      <c r="D15498" s="53" t="s">
        <v>33873</v>
      </c>
    </row>
    <row r="15499" spans="1:4" ht="15" x14ac:dyDescent="0.25">
      <c r="A15499" s="53" t="s">
        <v>33717</v>
      </c>
      <c r="B15499" s="53">
        <v>15</v>
      </c>
      <c r="C15499" s="53" t="s">
        <v>33536</v>
      </c>
      <c r="D15499" s="53" t="s">
        <v>33873</v>
      </c>
    </row>
    <row r="15500" spans="1:4" ht="15" x14ac:dyDescent="0.25">
      <c r="A15500" s="53" t="s">
        <v>19864</v>
      </c>
      <c r="B15500" s="53">
        <v>15</v>
      </c>
      <c r="C15500" s="53" t="s">
        <v>33536</v>
      </c>
      <c r="D15500" s="53" t="s">
        <v>33872</v>
      </c>
    </row>
    <row r="15501" spans="1:4" ht="15" x14ac:dyDescent="0.25">
      <c r="A15501" s="53" t="s">
        <v>19865</v>
      </c>
      <c r="B15501" s="53">
        <v>30</v>
      </c>
      <c r="C15501" s="53" t="s">
        <v>33536</v>
      </c>
      <c r="D15501" s="53" t="s">
        <v>33873</v>
      </c>
    </row>
    <row r="15502" spans="1:4" ht="15" x14ac:dyDescent="0.25">
      <c r="A15502" s="53" t="s">
        <v>19866</v>
      </c>
      <c r="B15502" s="53">
        <v>15</v>
      </c>
      <c r="C15502" s="53" t="s">
        <v>33536</v>
      </c>
      <c r="D15502" s="53" t="s">
        <v>33872</v>
      </c>
    </row>
    <row r="15503" spans="1:4" ht="15" x14ac:dyDescent="0.25">
      <c r="A15503" s="53" t="s">
        <v>19867</v>
      </c>
      <c r="B15503" s="53">
        <v>15</v>
      </c>
      <c r="C15503" s="53" t="s">
        <v>33536</v>
      </c>
      <c r="D15503" s="53" t="s">
        <v>33872</v>
      </c>
    </row>
    <row r="15504" spans="1:4" ht="15" x14ac:dyDescent="0.25">
      <c r="A15504" s="53" t="s">
        <v>19868</v>
      </c>
      <c r="B15504" s="53">
        <v>15</v>
      </c>
      <c r="C15504" s="53" t="s">
        <v>33536</v>
      </c>
      <c r="D15504" s="53" t="s">
        <v>33872</v>
      </c>
    </row>
    <row r="15505" spans="1:4" ht="15" x14ac:dyDescent="0.25">
      <c r="A15505" s="53" t="s">
        <v>19869</v>
      </c>
      <c r="B15505" s="53">
        <v>15</v>
      </c>
      <c r="C15505" s="53" t="s">
        <v>33536</v>
      </c>
      <c r="D15505" s="53" t="s">
        <v>33872</v>
      </c>
    </row>
    <row r="15506" spans="1:4" ht="15" x14ac:dyDescent="0.25">
      <c r="A15506" s="53" t="s">
        <v>19870</v>
      </c>
      <c r="B15506" s="53">
        <v>15</v>
      </c>
      <c r="C15506" s="53" t="s">
        <v>33536</v>
      </c>
      <c r="D15506" s="53" t="s">
        <v>33872</v>
      </c>
    </row>
    <row r="15507" spans="1:4" ht="15" x14ac:dyDescent="0.25">
      <c r="A15507" s="53" t="s">
        <v>19871</v>
      </c>
      <c r="B15507" s="53">
        <v>15</v>
      </c>
      <c r="C15507" s="53" t="s">
        <v>33536</v>
      </c>
      <c r="D15507" s="53" t="s">
        <v>33872</v>
      </c>
    </row>
    <row r="15508" spans="1:4" ht="15" x14ac:dyDescent="0.25">
      <c r="A15508" s="53" t="s">
        <v>19872</v>
      </c>
      <c r="B15508" s="53">
        <v>15</v>
      </c>
      <c r="C15508" s="53" t="s">
        <v>33536</v>
      </c>
      <c r="D15508" s="53" t="s">
        <v>33872</v>
      </c>
    </row>
    <row r="15509" spans="1:4" ht="15" x14ac:dyDescent="0.25">
      <c r="A15509" s="53" t="s">
        <v>19873</v>
      </c>
      <c r="B15509" s="53">
        <v>15</v>
      </c>
      <c r="C15509" s="53" t="s">
        <v>33536</v>
      </c>
      <c r="D15509" s="53" t="s">
        <v>33872</v>
      </c>
    </row>
    <row r="15510" spans="1:4" ht="15" x14ac:dyDescent="0.25">
      <c r="A15510" s="53" t="s">
        <v>19874</v>
      </c>
      <c r="B15510" s="53">
        <v>15</v>
      </c>
      <c r="C15510" s="53" t="s">
        <v>33536</v>
      </c>
      <c r="D15510" s="53" t="s">
        <v>33872</v>
      </c>
    </row>
    <row r="15511" spans="1:4" ht="15" x14ac:dyDescent="0.25">
      <c r="A15511" s="53" t="s">
        <v>19875</v>
      </c>
      <c r="B15511" s="53">
        <v>15</v>
      </c>
      <c r="C15511" s="53" t="s">
        <v>33536</v>
      </c>
      <c r="D15511" s="53" t="s">
        <v>33872</v>
      </c>
    </row>
    <row r="15512" spans="1:4" ht="15" x14ac:dyDescent="0.25">
      <c r="A15512" s="53" t="s">
        <v>19876</v>
      </c>
      <c r="B15512" s="53">
        <v>15</v>
      </c>
      <c r="C15512" s="53" t="s">
        <v>33536</v>
      </c>
      <c r="D15512" s="53" t="s">
        <v>33873</v>
      </c>
    </row>
    <row r="15513" spans="1:4" ht="15" x14ac:dyDescent="0.25">
      <c r="A15513" s="53" t="s">
        <v>19877</v>
      </c>
      <c r="B15513" s="53">
        <v>15</v>
      </c>
      <c r="C15513" s="53" t="s">
        <v>33536</v>
      </c>
      <c r="D15513" s="53" t="s">
        <v>33873</v>
      </c>
    </row>
    <row r="15514" spans="1:4" ht="15" x14ac:dyDescent="0.25">
      <c r="A15514" s="53" t="s">
        <v>19878</v>
      </c>
      <c r="B15514" s="53">
        <v>30</v>
      </c>
      <c r="C15514" s="53" t="s">
        <v>33536</v>
      </c>
      <c r="D15514" s="53" t="s">
        <v>33872</v>
      </c>
    </row>
    <row r="15515" spans="1:4" ht="15" x14ac:dyDescent="0.25">
      <c r="A15515" s="53" t="s">
        <v>19879</v>
      </c>
      <c r="B15515" s="53">
        <v>15</v>
      </c>
      <c r="C15515" s="53" t="s">
        <v>33536</v>
      </c>
      <c r="D15515" s="53" t="s">
        <v>33872</v>
      </c>
    </row>
    <row r="15516" spans="1:4" ht="15" x14ac:dyDescent="0.25">
      <c r="A15516" s="53" t="s">
        <v>19880</v>
      </c>
      <c r="B15516" s="53">
        <v>15</v>
      </c>
      <c r="C15516" s="53" t="s">
        <v>33536</v>
      </c>
      <c r="D15516" s="53" t="s">
        <v>33872</v>
      </c>
    </row>
    <row r="15517" spans="1:4" ht="15" x14ac:dyDescent="0.25">
      <c r="A15517" s="53" t="s">
        <v>19881</v>
      </c>
      <c r="B15517" s="53">
        <v>15</v>
      </c>
      <c r="C15517" s="53" t="s">
        <v>33536</v>
      </c>
      <c r="D15517" s="53" t="s">
        <v>33872</v>
      </c>
    </row>
    <row r="15518" spans="1:4" ht="15" x14ac:dyDescent="0.25">
      <c r="A15518" s="53" t="s">
        <v>19882</v>
      </c>
      <c r="B15518" s="53">
        <v>15</v>
      </c>
      <c r="C15518" s="53" t="s">
        <v>33536</v>
      </c>
      <c r="D15518" s="53" t="s">
        <v>33872</v>
      </c>
    </row>
    <row r="15519" spans="1:4" ht="15" x14ac:dyDescent="0.25">
      <c r="A15519" s="53" t="s">
        <v>19883</v>
      </c>
      <c r="B15519" s="53">
        <v>15</v>
      </c>
      <c r="C15519" s="53" t="s">
        <v>33536</v>
      </c>
      <c r="D15519" s="53" t="s">
        <v>33872</v>
      </c>
    </row>
    <row r="15520" spans="1:4" ht="15" x14ac:dyDescent="0.25">
      <c r="A15520" s="53" t="s">
        <v>19884</v>
      </c>
      <c r="B15520" s="53">
        <v>15</v>
      </c>
      <c r="C15520" s="53" t="s">
        <v>33536</v>
      </c>
      <c r="D15520" s="53" t="s">
        <v>33872</v>
      </c>
    </row>
    <row r="15521" spans="1:4" ht="15" x14ac:dyDescent="0.25">
      <c r="A15521" s="53" t="s">
        <v>19885</v>
      </c>
      <c r="B15521" s="53">
        <v>15</v>
      </c>
      <c r="C15521" s="53" t="s">
        <v>33536</v>
      </c>
      <c r="D15521" s="53" t="s">
        <v>33872</v>
      </c>
    </row>
    <row r="15522" spans="1:4" ht="15" x14ac:dyDescent="0.25">
      <c r="A15522" s="53" t="s">
        <v>19886</v>
      </c>
      <c r="B15522" s="53">
        <v>15</v>
      </c>
      <c r="C15522" s="53" t="s">
        <v>33536</v>
      </c>
      <c r="D15522" s="53" t="s">
        <v>33872</v>
      </c>
    </row>
    <row r="15523" spans="1:4" ht="15" x14ac:dyDescent="0.25">
      <c r="A15523" s="53" t="s">
        <v>19887</v>
      </c>
      <c r="B15523" s="53">
        <v>15</v>
      </c>
      <c r="C15523" s="53" t="s">
        <v>33536</v>
      </c>
      <c r="D15523" s="53" t="s">
        <v>33873</v>
      </c>
    </row>
    <row r="15524" spans="1:4" ht="15" x14ac:dyDescent="0.25">
      <c r="A15524" s="53" t="s">
        <v>19888</v>
      </c>
      <c r="B15524" s="53">
        <v>15</v>
      </c>
      <c r="C15524" s="53" t="s">
        <v>33536</v>
      </c>
      <c r="D15524" s="53" t="s">
        <v>33873</v>
      </c>
    </row>
    <row r="15525" spans="1:4" ht="15" x14ac:dyDescent="0.25">
      <c r="A15525" s="53" t="s">
        <v>19889</v>
      </c>
      <c r="B15525" s="53">
        <v>15</v>
      </c>
      <c r="C15525" s="53" t="s">
        <v>33536</v>
      </c>
      <c r="D15525" s="53" t="s">
        <v>33873</v>
      </c>
    </row>
    <row r="15526" spans="1:4" ht="15" x14ac:dyDescent="0.25">
      <c r="A15526" s="53" t="s">
        <v>19890</v>
      </c>
      <c r="B15526" s="53">
        <v>15</v>
      </c>
      <c r="C15526" s="53" t="s">
        <v>33536</v>
      </c>
      <c r="D15526" s="53" t="s">
        <v>33873</v>
      </c>
    </row>
    <row r="15527" spans="1:4" ht="15" x14ac:dyDescent="0.25">
      <c r="A15527" s="53" t="s">
        <v>19891</v>
      </c>
      <c r="B15527" s="53">
        <v>0</v>
      </c>
      <c r="C15527" s="53" t="s">
        <v>33539</v>
      </c>
      <c r="D15527" s="53" t="s">
        <v>33872</v>
      </c>
    </row>
    <row r="15528" spans="1:4" ht="15" x14ac:dyDescent="0.25">
      <c r="A15528" s="53" t="s">
        <v>19892</v>
      </c>
      <c r="B15528" s="53">
        <v>0</v>
      </c>
      <c r="C15528" s="53" t="s">
        <v>33539</v>
      </c>
      <c r="D15528" s="53" t="s">
        <v>33872</v>
      </c>
    </row>
    <row r="15529" spans="1:4" ht="15" x14ac:dyDescent="0.25">
      <c r="A15529" s="53" t="s">
        <v>19893</v>
      </c>
      <c r="B15529" s="53">
        <v>0</v>
      </c>
      <c r="C15529" s="53" t="s">
        <v>33537</v>
      </c>
      <c r="D15529" s="53" t="s">
        <v>33872</v>
      </c>
    </row>
    <row r="15530" spans="1:4" ht="15" x14ac:dyDescent="0.25">
      <c r="A15530" s="53" t="s">
        <v>19894</v>
      </c>
      <c r="B15530" s="53">
        <v>30</v>
      </c>
      <c r="C15530" s="53" t="s">
        <v>33536</v>
      </c>
      <c r="D15530" s="53" t="s">
        <v>33872</v>
      </c>
    </row>
    <row r="15531" spans="1:4" ht="15" x14ac:dyDescent="0.25">
      <c r="A15531" s="53" t="s">
        <v>19895</v>
      </c>
      <c r="B15531" s="53">
        <v>30</v>
      </c>
      <c r="C15531" s="53" t="s">
        <v>33536</v>
      </c>
      <c r="D15531" s="53" t="s">
        <v>33872</v>
      </c>
    </row>
    <row r="15532" spans="1:4" ht="15" x14ac:dyDescent="0.25">
      <c r="A15532" s="53" t="s">
        <v>19896</v>
      </c>
      <c r="B15532" s="53">
        <v>30</v>
      </c>
      <c r="C15532" s="53" t="s">
        <v>33536</v>
      </c>
      <c r="D15532" s="53" t="s">
        <v>33872</v>
      </c>
    </row>
    <row r="15533" spans="1:4" ht="15" x14ac:dyDescent="0.25">
      <c r="A15533" s="53" t="s">
        <v>19897</v>
      </c>
      <c r="B15533" s="53">
        <v>30</v>
      </c>
      <c r="C15533" s="53" t="s">
        <v>33536</v>
      </c>
      <c r="D15533" s="53" t="s">
        <v>33872</v>
      </c>
    </row>
    <row r="15534" spans="1:4" ht="15" x14ac:dyDescent="0.25">
      <c r="A15534" s="53" t="s">
        <v>19898</v>
      </c>
      <c r="B15534" s="53">
        <v>30</v>
      </c>
      <c r="C15534" s="53" t="s">
        <v>33536</v>
      </c>
      <c r="D15534" s="53" t="s">
        <v>33872</v>
      </c>
    </row>
    <row r="15535" spans="1:4" ht="15" x14ac:dyDescent="0.25">
      <c r="A15535" s="53" t="s">
        <v>19899</v>
      </c>
      <c r="B15535" s="53">
        <v>30</v>
      </c>
      <c r="C15535" s="53" t="s">
        <v>33536</v>
      </c>
      <c r="D15535" s="53" t="s">
        <v>33872</v>
      </c>
    </row>
    <row r="15536" spans="1:4" ht="15" x14ac:dyDescent="0.25">
      <c r="A15536" s="53" t="s">
        <v>19900</v>
      </c>
      <c r="B15536" s="53">
        <v>15</v>
      </c>
      <c r="C15536" s="53" t="s">
        <v>33536</v>
      </c>
      <c r="D15536" s="53" t="s">
        <v>33873</v>
      </c>
    </row>
    <row r="15537" spans="1:4" ht="15" x14ac:dyDescent="0.25">
      <c r="A15537" s="53" t="s">
        <v>33223</v>
      </c>
      <c r="B15537" s="53">
        <v>15</v>
      </c>
      <c r="C15537" s="53" t="s">
        <v>33536</v>
      </c>
      <c r="D15537" s="53" t="s">
        <v>33873</v>
      </c>
    </row>
    <row r="15538" spans="1:4" ht="15" x14ac:dyDescent="0.25">
      <c r="A15538" s="53" t="s">
        <v>33224</v>
      </c>
      <c r="B15538" s="53">
        <v>15</v>
      </c>
      <c r="C15538" s="53" t="s">
        <v>33536</v>
      </c>
      <c r="D15538" s="53" t="s">
        <v>33873</v>
      </c>
    </row>
    <row r="15539" spans="1:4" ht="15" x14ac:dyDescent="0.25">
      <c r="A15539" s="53" t="s">
        <v>19901</v>
      </c>
      <c r="B15539" s="53">
        <v>30</v>
      </c>
      <c r="C15539" s="53" t="s">
        <v>33536</v>
      </c>
      <c r="D15539" s="53" t="s">
        <v>33872</v>
      </c>
    </row>
    <row r="15540" spans="1:4" ht="15" x14ac:dyDescent="0.25">
      <c r="A15540" s="53" t="s">
        <v>19902</v>
      </c>
      <c r="B15540" s="53">
        <v>30</v>
      </c>
      <c r="C15540" s="53" t="s">
        <v>33536</v>
      </c>
      <c r="D15540" s="53" t="s">
        <v>33872</v>
      </c>
    </row>
    <row r="15541" spans="1:4" ht="15" x14ac:dyDescent="0.25">
      <c r="A15541" s="53" t="s">
        <v>19903</v>
      </c>
      <c r="B15541" s="53">
        <v>30</v>
      </c>
      <c r="C15541" s="53" t="s">
        <v>33536</v>
      </c>
      <c r="D15541" s="53" t="s">
        <v>33872</v>
      </c>
    </row>
    <row r="15542" spans="1:4" ht="15" x14ac:dyDescent="0.25">
      <c r="A15542" s="53" t="s">
        <v>19904</v>
      </c>
      <c r="B15542" s="53">
        <v>30</v>
      </c>
      <c r="C15542" s="53" t="s">
        <v>33536</v>
      </c>
      <c r="D15542" s="53" t="s">
        <v>33872</v>
      </c>
    </row>
    <row r="15543" spans="1:4" ht="15" x14ac:dyDescent="0.25">
      <c r="A15543" s="53" t="s">
        <v>19905</v>
      </c>
      <c r="B15543" s="53">
        <v>30</v>
      </c>
      <c r="C15543" s="53" t="s">
        <v>33536</v>
      </c>
      <c r="D15543" s="53" t="s">
        <v>33872</v>
      </c>
    </row>
    <row r="15544" spans="1:4" ht="15" x14ac:dyDescent="0.25">
      <c r="A15544" s="53" t="s">
        <v>19906</v>
      </c>
      <c r="B15544" s="53">
        <v>30</v>
      </c>
      <c r="C15544" s="53" t="s">
        <v>33536</v>
      </c>
      <c r="D15544" s="53" t="s">
        <v>33872</v>
      </c>
    </row>
    <row r="15545" spans="1:4" ht="15" x14ac:dyDescent="0.25">
      <c r="A15545" s="53" t="s">
        <v>19907</v>
      </c>
      <c r="B15545" s="53">
        <v>30</v>
      </c>
      <c r="C15545" s="53" t="s">
        <v>33536</v>
      </c>
      <c r="D15545" s="53" t="s">
        <v>33872</v>
      </c>
    </row>
    <row r="15546" spans="1:4" ht="15" x14ac:dyDescent="0.25">
      <c r="A15546" s="53" t="s">
        <v>19908</v>
      </c>
      <c r="B15546" s="53">
        <v>15</v>
      </c>
      <c r="C15546" s="53" t="s">
        <v>33536</v>
      </c>
      <c r="D15546" s="53" t="s">
        <v>33872</v>
      </c>
    </row>
    <row r="15547" spans="1:4" ht="15" x14ac:dyDescent="0.25">
      <c r="A15547" s="53" t="s">
        <v>19909</v>
      </c>
      <c r="B15547" s="53">
        <v>15</v>
      </c>
      <c r="C15547" s="53" t="s">
        <v>33536</v>
      </c>
      <c r="D15547" s="53" t="s">
        <v>33873</v>
      </c>
    </row>
    <row r="15548" spans="1:4" ht="15" x14ac:dyDescent="0.25">
      <c r="A15548" s="53" t="s">
        <v>19910</v>
      </c>
      <c r="B15548" s="53">
        <v>15</v>
      </c>
      <c r="C15548" s="53" t="s">
        <v>33536</v>
      </c>
      <c r="D15548" s="53" t="s">
        <v>33873</v>
      </c>
    </row>
    <row r="15549" spans="1:4" ht="15" x14ac:dyDescent="0.25">
      <c r="A15549" s="53" t="s">
        <v>19911</v>
      </c>
      <c r="B15549" s="53">
        <v>30</v>
      </c>
      <c r="C15549" s="53" t="s">
        <v>33536</v>
      </c>
      <c r="D15549" s="53" t="s">
        <v>33873</v>
      </c>
    </row>
    <row r="15550" spans="1:4" ht="15" x14ac:dyDescent="0.25">
      <c r="A15550" s="53" t="s">
        <v>19912</v>
      </c>
      <c r="B15550" s="53">
        <v>15</v>
      </c>
      <c r="C15550" s="53" t="s">
        <v>33536</v>
      </c>
      <c r="D15550" s="53" t="s">
        <v>33873</v>
      </c>
    </row>
    <row r="15551" spans="1:4" ht="15" x14ac:dyDescent="0.25">
      <c r="A15551" s="53" t="s">
        <v>19913</v>
      </c>
      <c r="B15551" s="53">
        <v>15</v>
      </c>
      <c r="C15551" s="53" t="s">
        <v>33536</v>
      </c>
      <c r="D15551" s="53" t="s">
        <v>33873</v>
      </c>
    </row>
    <row r="15552" spans="1:4" ht="15" x14ac:dyDescent="0.25">
      <c r="A15552" s="53" t="s">
        <v>19914</v>
      </c>
      <c r="B15552" s="53">
        <v>15</v>
      </c>
      <c r="C15552" s="53" t="s">
        <v>33536</v>
      </c>
      <c r="D15552" s="53" t="s">
        <v>33873</v>
      </c>
    </row>
    <row r="15553" spans="1:4" ht="15" x14ac:dyDescent="0.25">
      <c r="A15553" s="53" t="s">
        <v>19915</v>
      </c>
      <c r="B15553" s="53">
        <v>15</v>
      </c>
      <c r="C15553" s="53" t="s">
        <v>33536</v>
      </c>
      <c r="D15553" s="53" t="s">
        <v>33873</v>
      </c>
    </row>
    <row r="15554" spans="1:4" ht="15" x14ac:dyDescent="0.25">
      <c r="A15554" s="53" t="s">
        <v>19916</v>
      </c>
      <c r="B15554" s="53">
        <v>15</v>
      </c>
      <c r="C15554" s="53" t="s">
        <v>33536</v>
      </c>
      <c r="D15554" s="53" t="s">
        <v>33872</v>
      </c>
    </row>
    <row r="15555" spans="1:4" ht="15" x14ac:dyDescent="0.25">
      <c r="A15555" s="53" t="s">
        <v>33718</v>
      </c>
      <c r="B15555" s="53">
        <v>15</v>
      </c>
      <c r="C15555" s="53" t="s">
        <v>33536</v>
      </c>
      <c r="D15555" s="53" t="s">
        <v>33873</v>
      </c>
    </row>
    <row r="15556" spans="1:4" ht="15" x14ac:dyDescent="0.25">
      <c r="A15556" s="53" t="s">
        <v>33719</v>
      </c>
      <c r="B15556" s="53">
        <v>15</v>
      </c>
      <c r="C15556" s="53" t="s">
        <v>33536</v>
      </c>
      <c r="D15556" s="53" t="s">
        <v>33873</v>
      </c>
    </row>
    <row r="15557" spans="1:4" ht="15" x14ac:dyDescent="0.25">
      <c r="A15557" s="53" t="s">
        <v>33720</v>
      </c>
      <c r="B15557" s="53">
        <v>15</v>
      </c>
      <c r="C15557" s="53" t="s">
        <v>33536</v>
      </c>
      <c r="D15557" s="53" t="s">
        <v>33873</v>
      </c>
    </row>
    <row r="15558" spans="1:4" ht="15" x14ac:dyDescent="0.25">
      <c r="A15558" s="53" t="s">
        <v>19917</v>
      </c>
      <c r="B15558" s="53">
        <v>30</v>
      </c>
      <c r="C15558" s="53" t="s">
        <v>33536</v>
      </c>
      <c r="D15558" s="53" t="s">
        <v>33872</v>
      </c>
    </row>
    <row r="15559" spans="1:4" ht="15" x14ac:dyDescent="0.25">
      <c r="A15559" s="53" t="s">
        <v>19918</v>
      </c>
      <c r="B15559" s="53">
        <v>30</v>
      </c>
      <c r="C15559" s="53" t="s">
        <v>33536</v>
      </c>
      <c r="D15559" s="53" t="s">
        <v>33873</v>
      </c>
    </row>
    <row r="15560" spans="1:4" ht="15" x14ac:dyDescent="0.25">
      <c r="A15560" s="53" t="s">
        <v>19919</v>
      </c>
      <c r="B15560" s="53">
        <v>30</v>
      </c>
      <c r="C15560" s="53" t="s">
        <v>33536</v>
      </c>
      <c r="D15560" s="53" t="s">
        <v>33872</v>
      </c>
    </row>
    <row r="15561" spans="1:4" ht="15" x14ac:dyDescent="0.25">
      <c r="A15561" s="53" t="s">
        <v>19920</v>
      </c>
      <c r="B15561" s="53">
        <v>30</v>
      </c>
      <c r="C15561" s="53" t="s">
        <v>33536</v>
      </c>
      <c r="D15561" s="53" t="s">
        <v>33872</v>
      </c>
    </row>
    <row r="15562" spans="1:4" ht="15" x14ac:dyDescent="0.25">
      <c r="A15562" s="53" t="s">
        <v>19921</v>
      </c>
      <c r="B15562" s="53">
        <v>30</v>
      </c>
      <c r="C15562" s="53" t="s">
        <v>33536</v>
      </c>
      <c r="D15562" s="53" t="s">
        <v>33872</v>
      </c>
    </row>
    <row r="15563" spans="1:4" ht="15" x14ac:dyDescent="0.25">
      <c r="A15563" s="53" t="s">
        <v>19922</v>
      </c>
      <c r="B15563" s="53">
        <v>30</v>
      </c>
      <c r="C15563" s="53" t="s">
        <v>33536</v>
      </c>
      <c r="D15563" s="53" t="s">
        <v>33872</v>
      </c>
    </row>
    <row r="15564" spans="1:4" ht="15" x14ac:dyDescent="0.25">
      <c r="A15564" s="53" t="s">
        <v>19923</v>
      </c>
      <c r="B15564" s="53">
        <v>30</v>
      </c>
      <c r="C15564" s="53" t="s">
        <v>33536</v>
      </c>
      <c r="D15564" s="53" t="s">
        <v>33872</v>
      </c>
    </row>
    <row r="15565" spans="1:4" ht="15" x14ac:dyDescent="0.25">
      <c r="A15565" s="53" t="s">
        <v>19924</v>
      </c>
      <c r="B15565" s="53">
        <v>30</v>
      </c>
      <c r="C15565" s="53" t="s">
        <v>33536</v>
      </c>
      <c r="D15565" s="53" t="s">
        <v>33872</v>
      </c>
    </row>
    <row r="15566" spans="1:4" ht="15" x14ac:dyDescent="0.25">
      <c r="A15566" s="53" t="s">
        <v>19925</v>
      </c>
      <c r="B15566" s="53">
        <v>30</v>
      </c>
      <c r="C15566" s="53" t="s">
        <v>33536</v>
      </c>
      <c r="D15566" s="53" t="s">
        <v>33872</v>
      </c>
    </row>
    <row r="15567" spans="1:4" ht="15" x14ac:dyDescent="0.25">
      <c r="A15567" s="53" t="s">
        <v>19926</v>
      </c>
      <c r="B15567" s="53">
        <v>30</v>
      </c>
      <c r="C15567" s="53" t="s">
        <v>33536</v>
      </c>
      <c r="D15567" s="53" t="s">
        <v>33872</v>
      </c>
    </row>
    <row r="15568" spans="1:4" ht="15" x14ac:dyDescent="0.25">
      <c r="A15568" s="53" t="s">
        <v>19927</v>
      </c>
      <c r="B15568" s="53">
        <v>30</v>
      </c>
      <c r="C15568" s="53" t="s">
        <v>33536</v>
      </c>
      <c r="D15568" s="53" t="s">
        <v>33872</v>
      </c>
    </row>
    <row r="15569" spans="1:4" ht="15" x14ac:dyDescent="0.25">
      <c r="A15569" s="53" t="s">
        <v>19928</v>
      </c>
      <c r="B15569" s="53">
        <v>30</v>
      </c>
      <c r="C15569" s="53" t="s">
        <v>33536</v>
      </c>
      <c r="D15569" s="53" t="s">
        <v>33872</v>
      </c>
    </row>
    <row r="15570" spans="1:4" ht="15" x14ac:dyDescent="0.25">
      <c r="A15570" s="53" t="s">
        <v>19929</v>
      </c>
      <c r="B15570" s="53">
        <v>30</v>
      </c>
      <c r="C15570" s="53" t="s">
        <v>33536</v>
      </c>
      <c r="D15570" s="53" t="s">
        <v>33872</v>
      </c>
    </row>
    <row r="15571" spans="1:4" ht="15" x14ac:dyDescent="0.25">
      <c r="A15571" s="53" t="s">
        <v>19930</v>
      </c>
      <c r="B15571" s="53">
        <v>15</v>
      </c>
      <c r="C15571" s="53" t="s">
        <v>33536</v>
      </c>
      <c r="D15571" s="53" t="s">
        <v>33872</v>
      </c>
    </row>
    <row r="15572" spans="1:4" ht="15" x14ac:dyDescent="0.25">
      <c r="A15572" s="53" t="s">
        <v>19931</v>
      </c>
      <c r="B15572" s="53">
        <v>15</v>
      </c>
      <c r="C15572" s="53" t="s">
        <v>33536</v>
      </c>
      <c r="D15572" s="53" t="s">
        <v>33872</v>
      </c>
    </row>
    <row r="15573" spans="1:4" ht="15" x14ac:dyDescent="0.25">
      <c r="A15573" s="53" t="s">
        <v>19932</v>
      </c>
      <c r="B15573" s="53">
        <v>15</v>
      </c>
      <c r="C15573" s="53" t="s">
        <v>33536</v>
      </c>
      <c r="D15573" s="53" t="s">
        <v>33872</v>
      </c>
    </row>
    <row r="15574" spans="1:4" ht="15" x14ac:dyDescent="0.25">
      <c r="A15574" s="53" t="s">
        <v>19933</v>
      </c>
      <c r="B15574" s="53">
        <v>15</v>
      </c>
      <c r="C15574" s="53" t="s">
        <v>33536</v>
      </c>
      <c r="D15574" s="53" t="s">
        <v>33872</v>
      </c>
    </row>
    <row r="15575" spans="1:4" ht="15" x14ac:dyDescent="0.25">
      <c r="A15575" s="53" t="s">
        <v>19934</v>
      </c>
      <c r="B15575" s="53">
        <v>15</v>
      </c>
      <c r="C15575" s="53" t="s">
        <v>33536</v>
      </c>
      <c r="D15575" s="53" t="s">
        <v>33873</v>
      </c>
    </row>
    <row r="15576" spans="1:4" ht="15" x14ac:dyDescent="0.25">
      <c r="A15576" s="53" t="s">
        <v>19935</v>
      </c>
      <c r="B15576" s="53">
        <v>15</v>
      </c>
      <c r="C15576" s="53" t="s">
        <v>33536</v>
      </c>
      <c r="D15576" s="53" t="s">
        <v>33873</v>
      </c>
    </row>
    <row r="15577" spans="1:4" ht="15" x14ac:dyDescent="0.25">
      <c r="A15577" s="53" t="s">
        <v>19936</v>
      </c>
      <c r="B15577" s="53">
        <v>30</v>
      </c>
      <c r="C15577" s="53" t="s">
        <v>33536</v>
      </c>
      <c r="D15577" s="53" t="s">
        <v>33872</v>
      </c>
    </row>
    <row r="15578" spans="1:4" ht="15" x14ac:dyDescent="0.25">
      <c r="A15578" s="53" t="s">
        <v>19937</v>
      </c>
      <c r="B15578" s="53">
        <v>15</v>
      </c>
      <c r="C15578" s="53" t="s">
        <v>33536</v>
      </c>
      <c r="D15578" s="53" t="s">
        <v>33873</v>
      </c>
    </row>
    <row r="15579" spans="1:4" ht="15" x14ac:dyDescent="0.25">
      <c r="A15579" s="53" t="s">
        <v>19938</v>
      </c>
      <c r="B15579" s="53">
        <v>15</v>
      </c>
      <c r="C15579" s="53" t="s">
        <v>33536</v>
      </c>
      <c r="D15579" s="53" t="s">
        <v>33872</v>
      </c>
    </row>
    <row r="15580" spans="1:4" ht="15" x14ac:dyDescent="0.25">
      <c r="A15580" s="53" t="s">
        <v>19939</v>
      </c>
      <c r="B15580" s="53">
        <v>15</v>
      </c>
      <c r="C15580" s="53" t="s">
        <v>33536</v>
      </c>
      <c r="D15580" s="53" t="s">
        <v>33873</v>
      </c>
    </row>
    <row r="15581" spans="1:4" ht="15" x14ac:dyDescent="0.25">
      <c r="A15581" s="53" t="s">
        <v>19940</v>
      </c>
      <c r="B15581" s="53">
        <v>15</v>
      </c>
      <c r="C15581" s="53" t="s">
        <v>33536</v>
      </c>
      <c r="D15581" s="53" t="s">
        <v>33872</v>
      </c>
    </row>
    <row r="15582" spans="1:4" ht="15" x14ac:dyDescent="0.25">
      <c r="A15582" s="53" t="s">
        <v>19941</v>
      </c>
      <c r="B15582" s="53">
        <v>15</v>
      </c>
      <c r="C15582" s="53" t="s">
        <v>33536</v>
      </c>
      <c r="D15582" s="53" t="s">
        <v>33872</v>
      </c>
    </row>
    <row r="15583" spans="1:4" ht="15" x14ac:dyDescent="0.25">
      <c r="A15583" s="53" t="s">
        <v>19942</v>
      </c>
      <c r="B15583" s="53">
        <v>15</v>
      </c>
      <c r="C15583" s="53" t="s">
        <v>33536</v>
      </c>
      <c r="D15583" s="53" t="s">
        <v>33872</v>
      </c>
    </row>
    <row r="15584" spans="1:4" ht="15" x14ac:dyDescent="0.25">
      <c r="A15584" s="53" t="s">
        <v>19943</v>
      </c>
      <c r="B15584" s="53">
        <v>15</v>
      </c>
      <c r="C15584" s="53" t="s">
        <v>33536</v>
      </c>
      <c r="D15584" s="53" t="s">
        <v>33872</v>
      </c>
    </row>
    <row r="15585" spans="1:4" ht="15" x14ac:dyDescent="0.25">
      <c r="A15585" s="53" t="s">
        <v>19944</v>
      </c>
      <c r="B15585" s="53">
        <v>15</v>
      </c>
      <c r="C15585" s="53" t="s">
        <v>33536</v>
      </c>
      <c r="D15585" s="53" t="s">
        <v>33873</v>
      </c>
    </row>
    <row r="15586" spans="1:4" ht="15" x14ac:dyDescent="0.25">
      <c r="A15586" s="53" t="s">
        <v>19945</v>
      </c>
      <c r="B15586" s="53">
        <v>15</v>
      </c>
      <c r="C15586" s="53" t="s">
        <v>33536</v>
      </c>
      <c r="D15586" s="53" t="s">
        <v>33872</v>
      </c>
    </row>
    <row r="15587" spans="1:4" ht="15" x14ac:dyDescent="0.25">
      <c r="A15587" s="53" t="s">
        <v>19946</v>
      </c>
      <c r="B15587" s="53">
        <v>30</v>
      </c>
      <c r="C15587" s="53" t="s">
        <v>33536</v>
      </c>
      <c r="D15587" s="53" t="s">
        <v>33872</v>
      </c>
    </row>
    <row r="15588" spans="1:4" ht="15" x14ac:dyDescent="0.25">
      <c r="A15588" s="53" t="s">
        <v>19947</v>
      </c>
      <c r="B15588" s="53">
        <v>15</v>
      </c>
      <c r="C15588" s="53" t="s">
        <v>33536</v>
      </c>
      <c r="D15588" s="53" t="s">
        <v>33872</v>
      </c>
    </row>
    <row r="15589" spans="1:4" ht="15" x14ac:dyDescent="0.25">
      <c r="A15589" s="53" t="s">
        <v>19948</v>
      </c>
      <c r="B15589" s="53">
        <v>15</v>
      </c>
      <c r="C15589" s="53" t="s">
        <v>33536</v>
      </c>
      <c r="D15589" s="53" t="s">
        <v>33873</v>
      </c>
    </row>
    <row r="15590" spans="1:4" ht="15" x14ac:dyDescent="0.25">
      <c r="A15590" s="53" t="s">
        <v>19949</v>
      </c>
      <c r="B15590" s="53">
        <v>30</v>
      </c>
      <c r="C15590" s="53" t="s">
        <v>33536</v>
      </c>
      <c r="D15590" s="53" t="s">
        <v>33872</v>
      </c>
    </row>
    <row r="15591" spans="1:4" ht="15" x14ac:dyDescent="0.25">
      <c r="A15591" s="53" t="s">
        <v>19950</v>
      </c>
      <c r="B15591" s="53">
        <v>15</v>
      </c>
      <c r="C15591" s="53" t="s">
        <v>33536</v>
      </c>
      <c r="D15591" s="53" t="s">
        <v>33872</v>
      </c>
    </row>
    <row r="15592" spans="1:4" ht="15" x14ac:dyDescent="0.25">
      <c r="A15592" s="53" t="s">
        <v>19951</v>
      </c>
      <c r="B15592" s="53">
        <v>15</v>
      </c>
      <c r="C15592" s="53" t="s">
        <v>33536</v>
      </c>
      <c r="D15592" s="53" t="s">
        <v>33872</v>
      </c>
    </row>
    <row r="15593" spans="1:4" ht="15" x14ac:dyDescent="0.25">
      <c r="A15593" s="53" t="s">
        <v>19952</v>
      </c>
      <c r="B15593" s="53">
        <v>30</v>
      </c>
      <c r="C15593" s="53" t="s">
        <v>33536</v>
      </c>
      <c r="D15593" s="53" t="s">
        <v>33872</v>
      </c>
    </row>
    <row r="15594" spans="1:4" ht="15" x14ac:dyDescent="0.25">
      <c r="A15594" s="53" t="s">
        <v>19953</v>
      </c>
      <c r="B15594" s="53">
        <v>15</v>
      </c>
      <c r="C15594" s="53" t="s">
        <v>33536</v>
      </c>
      <c r="D15594" s="53" t="s">
        <v>33873</v>
      </c>
    </row>
    <row r="15595" spans="1:4" ht="15" x14ac:dyDescent="0.25">
      <c r="A15595" s="53" t="s">
        <v>19954</v>
      </c>
      <c r="B15595" s="53">
        <v>15</v>
      </c>
      <c r="C15595" s="53" t="s">
        <v>33536</v>
      </c>
      <c r="D15595" s="53" t="s">
        <v>33873</v>
      </c>
    </row>
    <row r="15596" spans="1:4" ht="15" x14ac:dyDescent="0.25">
      <c r="A15596" s="53" t="s">
        <v>19955</v>
      </c>
      <c r="B15596" s="53">
        <v>15</v>
      </c>
      <c r="C15596" s="53" t="s">
        <v>33536</v>
      </c>
      <c r="D15596" s="53" t="s">
        <v>33872</v>
      </c>
    </row>
    <row r="15597" spans="1:4" ht="15" x14ac:dyDescent="0.25">
      <c r="A15597" s="53" t="s">
        <v>19956</v>
      </c>
      <c r="B15597" s="53">
        <v>15</v>
      </c>
      <c r="C15597" s="53" t="s">
        <v>33536</v>
      </c>
      <c r="D15597" s="53" t="s">
        <v>33872</v>
      </c>
    </row>
    <row r="15598" spans="1:4" ht="15" x14ac:dyDescent="0.25">
      <c r="A15598" s="53" t="s">
        <v>19957</v>
      </c>
      <c r="B15598" s="53">
        <v>15</v>
      </c>
      <c r="C15598" s="53" t="s">
        <v>33536</v>
      </c>
      <c r="D15598" s="53" t="s">
        <v>33873</v>
      </c>
    </row>
    <row r="15599" spans="1:4" ht="15" x14ac:dyDescent="0.25">
      <c r="A15599" s="53" t="s">
        <v>19958</v>
      </c>
      <c r="B15599" s="53">
        <v>0</v>
      </c>
      <c r="C15599" s="53" t="s">
        <v>33539</v>
      </c>
      <c r="D15599" s="53" t="s">
        <v>33872</v>
      </c>
    </row>
    <row r="15600" spans="1:4" ht="15" x14ac:dyDescent="0.25">
      <c r="A15600" s="53" t="s">
        <v>19959</v>
      </c>
      <c r="B15600" s="53">
        <v>0</v>
      </c>
      <c r="C15600" s="53" t="s">
        <v>33537</v>
      </c>
      <c r="D15600" s="53" t="s">
        <v>33872</v>
      </c>
    </row>
    <row r="15601" spans="1:4" ht="15" x14ac:dyDescent="0.25">
      <c r="A15601" s="53" t="s">
        <v>19960</v>
      </c>
      <c r="B15601" s="53">
        <v>30</v>
      </c>
      <c r="C15601" s="53" t="s">
        <v>33536</v>
      </c>
      <c r="D15601" s="53" t="s">
        <v>33873</v>
      </c>
    </row>
    <row r="15602" spans="1:4" ht="15" x14ac:dyDescent="0.25">
      <c r="A15602" s="53" t="s">
        <v>19961</v>
      </c>
      <c r="B15602" s="53">
        <v>15</v>
      </c>
      <c r="C15602" s="53" t="s">
        <v>33536</v>
      </c>
      <c r="D15602" s="53" t="s">
        <v>33873</v>
      </c>
    </row>
    <row r="15603" spans="1:4" ht="15" x14ac:dyDescent="0.25">
      <c r="A15603" s="53" t="s">
        <v>19962</v>
      </c>
      <c r="B15603" s="53">
        <v>30</v>
      </c>
      <c r="C15603" s="53" t="s">
        <v>33541</v>
      </c>
      <c r="D15603" s="53" t="s">
        <v>33873</v>
      </c>
    </row>
    <row r="15604" spans="1:4" ht="15" x14ac:dyDescent="0.25">
      <c r="A15604" s="53" t="s">
        <v>19963</v>
      </c>
      <c r="B15604" s="53">
        <v>30</v>
      </c>
      <c r="C15604" s="53" t="s">
        <v>33536</v>
      </c>
      <c r="D15604" s="53" t="s">
        <v>33873</v>
      </c>
    </row>
    <row r="15605" spans="1:4" ht="15" x14ac:dyDescent="0.25">
      <c r="A15605" s="53" t="s">
        <v>19964</v>
      </c>
      <c r="B15605" s="53">
        <v>30</v>
      </c>
      <c r="C15605" s="53" t="s">
        <v>33536</v>
      </c>
      <c r="D15605" s="53" t="s">
        <v>33873</v>
      </c>
    </row>
    <row r="15606" spans="1:4" ht="15" x14ac:dyDescent="0.25">
      <c r="A15606" s="53" t="s">
        <v>19965</v>
      </c>
      <c r="B15606" s="53">
        <v>30</v>
      </c>
      <c r="C15606" s="53" t="s">
        <v>33536</v>
      </c>
      <c r="D15606" s="53" t="s">
        <v>33873</v>
      </c>
    </row>
    <row r="15607" spans="1:4" ht="15" x14ac:dyDescent="0.25">
      <c r="A15607" s="53" t="s">
        <v>33225</v>
      </c>
      <c r="B15607" s="53">
        <v>30</v>
      </c>
      <c r="C15607" s="53" t="s">
        <v>33536</v>
      </c>
      <c r="D15607" s="53" t="s">
        <v>33873</v>
      </c>
    </row>
    <row r="15608" spans="1:4" ht="15" x14ac:dyDescent="0.25">
      <c r="A15608" s="53" t="s">
        <v>33721</v>
      </c>
      <c r="B15608" s="53">
        <v>15</v>
      </c>
      <c r="C15608" s="53" t="s">
        <v>33536</v>
      </c>
      <c r="D15608" s="53" t="s">
        <v>33872</v>
      </c>
    </row>
    <row r="15609" spans="1:4" ht="15" x14ac:dyDescent="0.25">
      <c r="A15609" s="53" t="s">
        <v>33722</v>
      </c>
      <c r="B15609" s="53">
        <v>30</v>
      </c>
      <c r="C15609" s="53" t="s">
        <v>33536</v>
      </c>
      <c r="D15609" s="53" t="s">
        <v>33873</v>
      </c>
    </row>
    <row r="15610" spans="1:4" ht="15" x14ac:dyDescent="0.25">
      <c r="A15610" s="53" t="s">
        <v>19966</v>
      </c>
      <c r="B15610" s="53">
        <v>30</v>
      </c>
      <c r="C15610" s="53" t="s">
        <v>33541</v>
      </c>
      <c r="D15610" s="53" t="s">
        <v>33873</v>
      </c>
    </row>
    <row r="15611" spans="1:4" ht="15" x14ac:dyDescent="0.25">
      <c r="A15611" s="53" t="s">
        <v>19967</v>
      </c>
      <c r="B15611" s="53">
        <v>30</v>
      </c>
      <c r="C15611" s="53" t="s">
        <v>33541</v>
      </c>
      <c r="D15611" s="53" t="s">
        <v>33873</v>
      </c>
    </row>
    <row r="15612" spans="1:4" ht="15" x14ac:dyDescent="0.25">
      <c r="A15612" s="53" t="s">
        <v>19968</v>
      </c>
      <c r="B15612" s="53">
        <v>30</v>
      </c>
      <c r="C15612" s="53" t="s">
        <v>33541</v>
      </c>
      <c r="D15612" s="53" t="s">
        <v>33873</v>
      </c>
    </row>
    <row r="15613" spans="1:4" ht="15" x14ac:dyDescent="0.25">
      <c r="A15613" s="53" t="s">
        <v>19969</v>
      </c>
      <c r="B15613" s="53">
        <v>30</v>
      </c>
      <c r="C15613" s="53" t="s">
        <v>33536</v>
      </c>
      <c r="D15613" s="53" t="s">
        <v>33872</v>
      </c>
    </row>
    <row r="15614" spans="1:4" ht="15" x14ac:dyDescent="0.25">
      <c r="A15614" s="53" t="s">
        <v>19970</v>
      </c>
      <c r="B15614" s="53">
        <v>30</v>
      </c>
      <c r="C15614" s="53" t="s">
        <v>33536</v>
      </c>
      <c r="D15614" s="53" t="s">
        <v>33872</v>
      </c>
    </row>
    <row r="15615" spans="1:4" ht="15" x14ac:dyDescent="0.25">
      <c r="A15615" s="53" t="s">
        <v>19971</v>
      </c>
      <c r="B15615" s="53">
        <v>30</v>
      </c>
      <c r="C15615" s="53" t="s">
        <v>33536</v>
      </c>
      <c r="D15615" s="53" t="s">
        <v>33872</v>
      </c>
    </row>
    <row r="15616" spans="1:4" ht="15" x14ac:dyDescent="0.25">
      <c r="A15616" s="53" t="s">
        <v>19972</v>
      </c>
      <c r="B15616" s="53">
        <v>30</v>
      </c>
      <c r="C15616" s="53" t="s">
        <v>33536</v>
      </c>
      <c r="D15616" s="53" t="s">
        <v>33872</v>
      </c>
    </row>
    <row r="15617" spans="1:4" ht="15" x14ac:dyDescent="0.25">
      <c r="A15617" s="53" t="s">
        <v>19973</v>
      </c>
      <c r="B15617" s="53">
        <v>30</v>
      </c>
      <c r="C15617" s="53" t="s">
        <v>33536</v>
      </c>
      <c r="D15617" s="53" t="s">
        <v>33872</v>
      </c>
    </row>
    <row r="15618" spans="1:4" ht="15" x14ac:dyDescent="0.25">
      <c r="A15618" s="53" t="s">
        <v>19974</v>
      </c>
      <c r="B15618" s="53">
        <v>30</v>
      </c>
      <c r="C15618" s="53" t="s">
        <v>33536</v>
      </c>
      <c r="D15618" s="53" t="s">
        <v>33872</v>
      </c>
    </row>
    <row r="15619" spans="1:4" ht="15" x14ac:dyDescent="0.25">
      <c r="A15619" s="53" t="s">
        <v>19975</v>
      </c>
      <c r="B15619" s="53">
        <v>30</v>
      </c>
      <c r="C15619" s="53" t="s">
        <v>33536</v>
      </c>
      <c r="D15619" s="53" t="s">
        <v>33872</v>
      </c>
    </row>
    <row r="15620" spans="1:4" ht="15" x14ac:dyDescent="0.25">
      <c r="A15620" s="53" t="s">
        <v>19976</v>
      </c>
      <c r="B15620" s="53">
        <v>30</v>
      </c>
      <c r="C15620" s="53" t="s">
        <v>33536</v>
      </c>
      <c r="D15620" s="53" t="s">
        <v>33872</v>
      </c>
    </row>
    <row r="15621" spans="1:4" ht="15" x14ac:dyDescent="0.25">
      <c r="A15621" s="53" t="s">
        <v>19977</v>
      </c>
      <c r="B15621" s="53">
        <v>30</v>
      </c>
      <c r="C15621" s="53" t="s">
        <v>33536</v>
      </c>
      <c r="D15621" s="53" t="s">
        <v>33872</v>
      </c>
    </row>
    <row r="15622" spans="1:4" ht="15" x14ac:dyDescent="0.25">
      <c r="A15622" s="53" t="s">
        <v>19978</v>
      </c>
      <c r="B15622" s="53">
        <v>30</v>
      </c>
      <c r="C15622" s="53" t="s">
        <v>33536</v>
      </c>
      <c r="D15622" s="53" t="s">
        <v>33872</v>
      </c>
    </row>
    <row r="15623" spans="1:4" ht="15" x14ac:dyDescent="0.25">
      <c r="A15623" s="53" t="s">
        <v>19979</v>
      </c>
      <c r="B15623" s="53">
        <v>30</v>
      </c>
      <c r="C15623" s="53" t="s">
        <v>33536</v>
      </c>
      <c r="D15623" s="53" t="s">
        <v>33872</v>
      </c>
    </row>
    <row r="15624" spans="1:4" ht="15" x14ac:dyDescent="0.25">
      <c r="A15624" s="53" t="s">
        <v>19980</v>
      </c>
      <c r="B15624" s="53">
        <v>30</v>
      </c>
      <c r="C15624" s="53" t="s">
        <v>33536</v>
      </c>
      <c r="D15624" s="53" t="s">
        <v>33872</v>
      </c>
    </row>
    <row r="15625" spans="1:4" ht="15" x14ac:dyDescent="0.25">
      <c r="A15625" s="53" t="s">
        <v>19981</v>
      </c>
      <c r="B15625" s="53">
        <v>30</v>
      </c>
      <c r="C15625" s="53" t="s">
        <v>33536</v>
      </c>
      <c r="D15625" s="53" t="s">
        <v>33872</v>
      </c>
    </row>
    <row r="15626" spans="1:4" ht="15" x14ac:dyDescent="0.25">
      <c r="A15626" s="53" t="s">
        <v>19982</v>
      </c>
      <c r="B15626" s="53">
        <v>30</v>
      </c>
      <c r="C15626" s="53" t="s">
        <v>33536</v>
      </c>
      <c r="D15626" s="53" t="s">
        <v>33873</v>
      </c>
    </row>
    <row r="15627" spans="1:4" ht="15" x14ac:dyDescent="0.25">
      <c r="A15627" s="53" t="s">
        <v>19983</v>
      </c>
      <c r="B15627" s="53">
        <v>30</v>
      </c>
      <c r="C15627" s="53" t="s">
        <v>33536</v>
      </c>
      <c r="D15627" s="53" t="s">
        <v>33873</v>
      </c>
    </row>
    <row r="15628" spans="1:4" ht="15" x14ac:dyDescent="0.25">
      <c r="A15628" s="53" t="s">
        <v>19984</v>
      </c>
      <c r="B15628" s="53">
        <v>30</v>
      </c>
      <c r="C15628" s="53" t="s">
        <v>33536</v>
      </c>
      <c r="D15628" s="53" t="s">
        <v>33872</v>
      </c>
    </row>
    <row r="15629" spans="1:4" ht="15" x14ac:dyDescent="0.25">
      <c r="A15629" s="53" t="s">
        <v>19985</v>
      </c>
      <c r="B15629" s="53">
        <v>30</v>
      </c>
      <c r="C15629" s="53" t="s">
        <v>33536</v>
      </c>
      <c r="D15629" s="53" t="s">
        <v>33873</v>
      </c>
    </row>
    <row r="15630" spans="1:4" ht="15" x14ac:dyDescent="0.25">
      <c r="A15630" s="53" t="s">
        <v>19986</v>
      </c>
      <c r="B15630" s="53">
        <v>30</v>
      </c>
      <c r="C15630" s="53" t="s">
        <v>33536</v>
      </c>
      <c r="D15630" s="53" t="s">
        <v>33872</v>
      </c>
    </row>
    <row r="15631" spans="1:4" ht="15" x14ac:dyDescent="0.25">
      <c r="A15631" s="53" t="s">
        <v>19987</v>
      </c>
      <c r="B15631" s="53">
        <v>30</v>
      </c>
      <c r="C15631" s="53" t="s">
        <v>33536</v>
      </c>
      <c r="D15631" s="53" t="s">
        <v>33872</v>
      </c>
    </row>
    <row r="15632" spans="1:4" ht="15" x14ac:dyDescent="0.25">
      <c r="A15632" s="53" t="s">
        <v>19988</v>
      </c>
      <c r="B15632" s="53">
        <v>30</v>
      </c>
      <c r="C15632" s="53" t="s">
        <v>33536</v>
      </c>
      <c r="D15632" s="53" t="s">
        <v>33872</v>
      </c>
    </row>
    <row r="15633" spans="1:4" ht="15" x14ac:dyDescent="0.25">
      <c r="A15633" s="53" t="s">
        <v>19989</v>
      </c>
      <c r="B15633" s="53">
        <v>30</v>
      </c>
      <c r="C15633" s="53" t="s">
        <v>33536</v>
      </c>
      <c r="D15633" s="53" t="s">
        <v>33873</v>
      </c>
    </row>
    <row r="15634" spans="1:4" ht="15" x14ac:dyDescent="0.25">
      <c r="A15634" s="53" t="s">
        <v>19990</v>
      </c>
      <c r="B15634" s="53">
        <v>30</v>
      </c>
      <c r="C15634" s="53" t="s">
        <v>33536</v>
      </c>
      <c r="D15634" s="53" t="s">
        <v>33872</v>
      </c>
    </row>
    <row r="15635" spans="1:4" ht="15" x14ac:dyDescent="0.25">
      <c r="A15635" s="53" t="s">
        <v>19991</v>
      </c>
      <c r="B15635" s="53">
        <v>30</v>
      </c>
      <c r="C15635" s="53" t="s">
        <v>33536</v>
      </c>
      <c r="D15635" s="53" t="s">
        <v>33872</v>
      </c>
    </row>
    <row r="15636" spans="1:4" ht="15" x14ac:dyDescent="0.25">
      <c r="A15636" s="53" t="s">
        <v>19992</v>
      </c>
      <c r="B15636" s="53">
        <v>30</v>
      </c>
      <c r="C15636" s="53" t="s">
        <v>33536</v>
      </c>
      <c r="D15636" s="53" t="s">
        <v>33873</v>
      </c>
    </row>
    <row r="15637" spans="1:4" ht="15" x14ac:dyDescent="0.25">
      <c r="A15637" s="53" t="s">
        <v>19993</v>
      </c>
      <c r="B15637" s="53">
        <v>30</v>
      </c>
      <c r="C15637" s="53" t="s">
        <v>33536</v>
      </c>
      <c r="D15637" s="53" t="s">
        <v>33873</v>
      </c>
    </row>
    <row r="15638" spans="1:4" ht="15" x14ac:dyDescent="0.25">
      <c r="A15638" s="53" t="s">
        <v>19994</v>
      </c>
      <c r="B15638" s="53">
        <v>30</v>
      </c>
      <c r="C15638" s="53" t="s">
        <v>33536</v>
      </c>
      <c r="D15638" s="53" t="s">
        <v>33872</v>
      </c>
    </row>
    <row r="15639" spans="1:4" ht="15" x14ac:dyDescent="0.25">
      <c r="A15639" s="53" t="s">
        <v>19995</v>
      </c>
      <c r="B15639" s="53">
        <v>30</v>
      </c>
      <c r="C15639" s="53" t="s">
        <v>33536</v>
      </c>
      <c r="D15639" s="53" t="s">
        <v>33873</v>
      </c>
    </row>
    <row r="15640" spans="1:4" ht="15" x14ac:dyDescent="0.25">
      <c r="A15640" s="53" t="s">
        <v>19996</v>
      </c>
      <c r="B15640" s="53">
        <v>30</v>
      </c>
      <c r="C15640" s="53" t="s">
        <v>33536</v>
      </c>
      <c r="D15640" s="53" t="s">
        <v>33872</v>
      </c>
    </row>
    <row r="15641" spans="1:4" ht="15" x14ac:dyDescent="0.25">
      <c r="A15641" s="53" t="s">
        <v>19997</v>
      </c>
      <c r="B15641" s="53">
        <v>30</v>
      </c>
      <c r="C15641" s="53" t="s">
        <v>33536</v>
      </c>
      <c r="D15641" s="53" t="s">
        <v>33873</v>
      </c>
    </row>
    <row r="15642" spans="1:4" ht="15" x14ac:dyDescent="0.25">
      <c r="A15642" s="53" t="s">
        <v>19998</v>
      </c>
      <c r="B15642" s="53">
        <v>30</v>
      </c>
      <c r="C15642" s="53" t="s">
        <v>33536</v>
      </c>
      <c r="D15642" s="53" t="s">
        <v>33873</v>
      </c>
    </row>
    <row r="15643" spans="1:4" ht="15" x14ac:dyDescent="0.25">
      <c r="A15643" s="53" t="s">
        <v>19999</v>
      </c>
      <c r="B15643" s="53">
        <v>30</v>
      </c>
      <c r="C15643" s="53" t="s">
        <v>33536</v>
      </c>
      <c r="D15643" s="53" t="s">
        <v>33872</v>
      </c>
    </row>
    <row r="15644" spans="1:4" ht="15" x14ac:dyDescent="0.25">
      <c r="A15644" s="53" t="s">
        <v>20000</v>
      </c>
      <c r="B15644" s="53">
        <v>30</v>
      </c>
      <c r="C15644" s="53" t="s">
        <v>33536</v>
      </c>
      <c r="D15644" s="53" t="s">
        <v>33872</v>
      </c>
    </row>
    <row r="15645" spans="1:4" ht="15" x14ac:dyDescent="0.25">
      <c r="A15645" s="53" t="s">
        <v>20001</v>
      </c>
      <c r="B15645" s="53">
        <v>30</v>
      </c>
      <c r="C15645" s="53" t="s">
        <v>33536</v>
      </c>
      <c r="D15645" s="53" t="s">
        <v>33872</v>
      </c>
    </row>
    <row r="15646" spans="1:4" ht="15" x14ac:dyDescent="0.25">
      <c r="A15646" s="53" t="s">
        <v>20002</v>
      </c>
      <c r="B15646" s="53">
        <v>30</v>
      </c>
      <c r="C15646" s="53" t="s">
        <v>33536</v>
      </c>
      <c r="D15646" s="53" t="s">
        <v>33872</v>
      </c>
    </row>
    <row r="15647" spans="1:4" ht="15" x14ac:dyDescent="0.25">
      <c r="A15647" s="53" t="s">
        <v>20003</v>
      </c>
      <c r="B15647" s="53">
        <v>30</v>
      </c>
      <c r="C15647" s="53" t="s">
        <v>33536</v>
      </c>
      <c r="D15647" s="53" t="s">
        <v>33872</v>
      </c>
    </row>
    <row r="15648" spans="1:4" ht="15" x14ac:dyDescent="0.25">
      <c r="A15648" s="53" t="s">
        <v>20004</v>
      </c>
      <c r="B15648" s="53">
        <v>30</v>
      </c>
      <c r="C15648" s="53" t="s">
        <v>33536</v>
      </c>
      <c r="D15648" s="53" t="s">
        <v>33872</v>
      </c>
    </row>
    <row r="15649" spans="1:4" ht="15" x14ac:dyDescent="0.25">
      <c r="A15649" s="53" t="s">
        <v>20005</v>
      </c>
      <c r="B15649" s="53">
        <v>30</v>
      </c>
      <c r="C15649" s="53" t="s">
        <v>33536</v>
      </c>
      <c r="D15649" s="53" t="s">
        <v>33872</v>
      </c>
    </row>
    <row r="15650" spans="1:4" ht="15" x14ac:dyDescent="0.25">
      <c r="A15650" s="53" t="s">
        <v>20006</v>
      </c>
      <c r="B15650" s="53">
        <v>30</v>
      </c>
      <c r="C15650" s="53" t="s">
        <v>33536</v>
      </c>
      <c r="D15650" s="53" t="s">
        <v>33872</v>
      </c>
    </row>
    <row r="15651" spans="1:4" ht="15" x14ac:dyDescent="0.25">
      <c r="A15651" s="53" t="s">
        <v>20007</v>
      </c>
      <c r="B15651" s="53">
        <v>30</v>
      </c>
      <c r="C15651" s="53" t="s">
        <v>33536</v>
      </c>
      <c r="D15651" s="53" t="s">
        <v>33872</v>
      </c>
    </row>
    <row r="15652" spans="1:4" ht="15" x14ac:dyDescent="0.25">
      <c r="A15652" s="53" t="s">
        <v>20008</v>
      </c>
      <c r="B15652" s="53">
        <v>30</v>
      </c>
      <c r="C15652" s="53" t="s">
        <v>33536</v>
      </c>
      <c r="D15652" s="53" t="s">
        <v>33872</v>
      </c>
    </row>
    <row r="15653" spans="1:4" ht="15" x14ac:dyDescent="0.25">
      <c r="A15653" s="53" t="s">
        <v>20009</v>
      </c>
      <c r="B15653" s="53">
        <v>30</v>
      </c>
      <c r="C15653" s="53" t="s">
        <v>33536</v>
      </c>
      <c r="D15653" s="53" t="s">
        <v>33872</v>
      </c>
    </row>
    <row r="15654" spans="1:4" ht="15" x14ac:dyDescent="0.25">
      <c r="A15654" s="53" t="s">
        <v>20010</v>
      </c>
      <c r="B15654" s="53">
        <v>30</v>
      </c>
      <c r="C15654" s="53" t="s">
        <v>33536</v>
      </c>
      <c r="D15654" s="53" t="s">
        <v>33872</v>
      </c>
    </row>
    <row r="15655" spans="1:4" ht="15" x14ac:dyDescent="0.25">
      <c r="A15655" s="53" t="s">
        <v>20011</v>
      </c>
      <c r="B15655" s="53">
        <v>30</v>
      </c>
      <c r="C15655" s="53" t="s">
        <v>33536</v>
      </c>
      <c r="D15655" s="53" t="s">
        <v>33872</v>
      </c>
    </row>
    <row r="15656" spans="1:4" ht="15" x14ac:dyDescent="0.25">
      <c r="A15656" s="53" t="s">
        <v>20012</v>
      </c>
      <c r="B15656" s="53">
        <v>0</v>
      </c>
      <c r="C15656" s="53" t="s">
        <v>33539</v>
      </c>
      <c r="D15656" s="53" t="s">
        <v>33872</v>
      </c>
    </row>
    <row r="15657" spans="1:4" ht="15" x14ac:dyDescent="0.25">
      <c r="A15657" s="53" t="s">
        <v>20013</v>
      </c>
      <c r="B15657" s="53">
        <v>0</v>
      </c>
      <c r="C15657" s="53" t="s">
        <v>33537</v>
      </c>
      <c r="D15657" s="53" t="s">
        <v>33872</v>
      </c>
    </row>
    <row r="15658" spans="1:4" ht="15" x14ac:dyDescent="0.25">
      <c r="A15658" s="53" t="s">
        <v>20014</v>
      </c>
      <c r="B15658" s="53">
        <v>0</v>
      </c>
      <c r="C15658" s="53" t="s">
        <v>33537</v>
      </c>
      <c r="D15658" s="53" t="s">
        <v>33872</v>
      </c>
    </row>
    <row r="15659" spans="1:4" ht="15" x14ac:dyDescent="0.25">
      <c r="A15659" s="53" t="s">
        <v>20015</v>
      </c>
      <c r="B15659" s="53">
        <v>0</v>
      </c>
      <c r="C15659" s="53" t="s">
        <v>33537</v>
      </c>
      <c r="D15659" s="53" t="s">
        <v>33872</v>
      </c>
    </row>
    <row r="15660" spans="1:4" ht="15" x14ac:dyDescent="0.25">
      <c r="A15660" s="53" t="s">
        <v>20016</v>
      </c>
      <c r="B15660" s="53">
        <v>30</v>
      </c>
      <c r="C15660" s="53" t="s">
        <v>33536</v>
      </c>
      <c r="D15660" s="53" t="s">
        <v>33872</v>
      </c>
    </row>
    <row r="15661" spans="1:4" ht="15" x14ac:dyDescent="0.25">
      <c r="A15661" s="53" t="s">
        <v>20017</v>
      </c>
      <c r="B15661" s="53">
        <v>30</v>
      </c>
      <c r="C15661" s="53" t="s">
        <v>33536</v>
      </c>
      <c r="D15661" s="53" t="s">
        <v>33872</v>
      </c>
    </row>
    <row r="15662" spans="1:4" ht="15" x14ac:dyDescent="0.25">
      <c r="A15662" s="53" t="s">
        <v>20018</v>
      </c>
      <c r="B15662" s="53">
        <v>30</v>
      </c>
      <c r="C15662" s="53" t="s">
        <v>33536</v>
      </c>
      <c r="D15662" s="53" t="s">
        <v>33872</v>
      </c>
    </row>
    <row r="15663" spans="1:4" ht="15" x14ac:dyDescent="0.25">
      <c r="A15663" s="53" t="s">
        <v>20019</v>
      </c>
      <c r="B15663" s="53">
        <v>30</v>
      </c>
      <c r="C15663" s="53" t="s">
        <v>33536</v>
      </c>
      <c r="D15663" s="53" t="s">
        <v>33872</v>
      </c>
    </row>
    <row r="15664" spans="1:4" ht="15" x14ac:dyDescent="0.25">
      <c r="A15664" s="53" t="s">
        <v>20020</v>
      </c>
      <c r="B15664" s="53">
        <v>15</v>
      </c>
      <c r="C15664" s="53" t="s">
        <v>33536</v>
      </c>
      <c r="D15664" s="53" t="s">
        <v>33873</v>
      </c>
    </row>
    <row r="15665" spans="1:4" ht="15" x14ac:dyDescent="0.25">
      <c r="A15665" s="53" t="s">
        <v>20021</v>
      </c>
      <c r="B15665" s="53">
        <v>15</v>
      </c>
      <c r="C15665" s="53" t="s">
        <v>33536</v>
      </c>
      <c r="D15665" s="53" t="s">
        <v>33872</v>
      </c>
    </row>
    <row r="15666" spans="1:4" ht="15" x14ac:dyDescent="0.25">
      <c r="A15666" s="53" t="s">
        <v>20022</v>
      </c>
      <c r="B15666" s="53">
        <v>30</v>
      </c>
      <c r="C15666" s="53" t="s">
        <v>33536</v>
      </c>
      <c r="D15666" s="53" t="s">
        <v>33872</v>
      </c>
    </row>
    <row r="15667" spans="1:4" ht="15" x14ac:dyDescent="0.25">
      <c r="A15667" s="53" t="s">
        <v>20023</v>
      </c>
      <c r="B15667" s="53">
        <v>15</v>
      </c>
      <c r="C15667" s="53" t="s">
        <v>33536</v>
      </c>
      <c r="D15667" s="53" t="s">
        <v>33872</v>
      </c>
    </row>
    <row r="15668" spans="1:4" ht="15" x14ac:dyDescent="0.25">
      <c r="A15668" s="53" t="s">
        <v>20024</v>
      </c>
      <c r="B15668" s="53">
        <v>15</v>
      </c>
      <c r="C15668" s="53" t="s">
        <v>33536</v>
      </c>
      <c r="D15668" s="53" t="s">
        <v>33872</v>
      </c>
    </row>
    <row r="15669" spans="1:4" ht="15" x14ac:dyDescent="0.25">
      <c r="A15669" s="53" t="s">
        <v>20025</v>
      </c>
      <c r="B15669" s="53">
        <v>15</v>
      </c>
      <c r="C15669" s="53" t="s">
        <v>33536</v>
      </c>
      <c r="D15669" s="53" t="s">
        <v>33872</v>
      </c>
    </row>
    <row r="15670" spans="1:4" ht="15" x14ac:dyDescent="0.25">
      <c r="A15670" s="53" t="s">
        <v>20026</v>
      </c>
      <c r="B15670" s="53">
        <v>15</v>
      </c>
      <c r="C15670" s="53" t="s">
        <v>33536</v>
      </c>
      <c r="D15670" s="53" t="s">
        <v>33872</v>
      </c>
    </row>
    <row r="15671" spans="1:4" ht="15" x14ac:dyDescent="0.25">
      <c r="A15671" s="53" t="s">
        <v>20027</v>
      </c>
      <c r="B15671" s="53">
        <v>15</v>
      </c>
      <c r="C15671" s="53" t="s">
        <v>33536</v>
      </c>
      <c r="D15671" s="53" t="s">
        <v>33872</v>
      </c>
    </row>
    <row r="15672" spans="1:4" ht="15" x14ac:dyDescent="0.25">
      <c r="A15672" s="53" t="s">
        <v>20028</v>
      </c>
      <c r="B15672" s="53">
        <v>30</v>
      </c>
      <c r="C15672" s="53" t="s">
        <v>33536</v>
      </c>
      <c r="D15672" s="53" t="s">
        <v>33872</v>
      </c>
    </row>
    <row r="15673" spans="1:4" ht="15" x14ac:dyDescent="0.25">
      <c r="A15673" s="53" t="s">
        <v>20029</v>
      </c>
      <c r="B15673" s="53">
        <v>15</v>
      </c>
      <c r="C15673" s="53" t="s">
        <v>33536</v>
      </c>
      <c r="D15673" s="53" t="s">
        <v>33872</v>
      </c>
    </row>
    <row r="15674" spans="1:4" ht="15" x14ac:dyDescent="0.25">
      <c r="A15674" s="53" t="s">
        <v>20030</v>
      </c>
      <c r="B15674" s="53">
        <v>15</v>
      </c>
      <c r="C15674" s="53" t="s">
        <v>33536</v>
      </c>
      <c r="D15674" s="53" t="s">
        <v>33872</v>
      </c>
    </row>
    <row r="15675" spans="1:4" ht="15" x14ac:dyDescent="0.25">
      <c r="A15675" s="53" t="s">
        <v>20031</v>
      </c>
      <c r="B15675" s="53">
        <v>30</v>
      </c>
      <c r="C15675" s="53" t="s">
        <v>33536</v>
      </c>
      <c r="D15675" s="53" t="s">
        <v>33872</v>
      </c>
    </row>
    <row r="15676" spans="1:4" ht="15" x14ac:dyDescent="0.25">
      <c r="A15676" s="53" t="s">
        <v>20032</v>
      </c>
      <c r="B15676" s="53">
        <v>15</v>
      </c>
      <c r="C15676" s="53" t="s">
        <v>33536</v>
      </c>
      <c r="D15676" s="53" t="s">
        <v>33873</v>
      </c>
    </row>
    <row r="15677" spans="1:4" ht="15" x14ac:dyDescent="0.25">
      <c r="A15677" s="53" t="s">
        <v>20033</v>
      </c>
      <c r="B15677" s="53">
        <v>15</v>
      </c>
      <c r="C15677" s="53" t="s">
        <v>33536</v>
      </c>
      <c r="D15677" s="53" t="s">
        <v>33872</v>
      </c>
    </row>
    <row r="15678" spans="1:4" ht="15" x14ac:dyDescent="0.25">
      <c r="A15678" s="53" t="s">
        <v>20034</v>
      </c>
      <c r="B15678" s="53">
        <v>30</v>
      </c>
      <c r="C15678" s="53" t="s">
        <v>33536</v>
      </c>
      <c r="D15678" s="53" t="s">
        <v>33872</v>
      </c>
    </row>
    <row r="15679" spans="1:4" ht="15" x14ac:dyDescent="0.25">
      <c r="A15679" s="53" t="s">
        <v>20035</v>
      </c>
      <c r="B15679" s="53">
        <v>15</v>
      </c>
      <c r="C15679" s="53" t="s">
        <v>33536</v>
      </c>
      <c r="D15679" s="53" t="s">
        <v>33872</v>
      </c>
    </row>
    <row r="15680" spans="1:4" ht="15" x14ac:dyDescent="0.25">
      <c r="A15680" s="53" t="s">
        <v>20036</v>
      </c>
      <c r="B15680" s="53">
        <v>15</v>
      </c>
      <c r="C15680" s="53" t="s">
        <v>33536</v>
      </c>
      <c r="D15680" s="53" t="s">
        <v>33872</v>
      </c>
    </row>
    <row r="15681" spans="1:4" ht="15" x14ac:dyDescent="0.25">
      <c r="A15681" s="53" t="s">
        <v>20037</v>
      </c>
      <c r="B15681" s="53">
        <v>30</v>
      </c>
      <c r="C15681" s="53" t="s">
        <v>33536</v>
      </c>
      <c r="D15681" s="53" t="s">
        <v>33872</v>
      </c>
    </row>
    <row r="15682" spans="1:4" ht="15" x14ac:dyDescent="0.25">
      <c r="A15682" s="53" t="s">
        <v>20038</v>
      </c>
      <c r="B15682" s="53">
        <v>30</v>
      </c>
      <c r="C15682" s="53" t="s">
        <v>33536</v>
      </c>
      <c r="D15682" s="53" t="s">
        <v>33872</v>
      </c>
    </row>
    <row r="15683" spans="1:4" ht="15" x14ac:dyDescent="0.25">
      <c r="A15683" s="53" t="s">
        <v>20039</v>
      </c>
      <c r="B15683" s="53">
        <v>15</v>
      </c>
      <c r="C15683" s="53" t="s">
        <v>33536</v>
      </c>
      <c r="D15683" s="53" t="s">
        <v>33872</v>
      </c>
    </row>
    <row r="15684" spans="1:4" ht="15" x14ac:dyDescent="0.25">
      <c r="A15684" s="53" t="s">
        <v>20040</v>
      </c>
      <c r="B15684" s="53">
        <v>15</v>
      </c>
      <c r="C15684" s="53" t="s">
        <v>33536</v>
      </c>
      <c r="D15684" s="53" t="s">
        <v>33872</v>
      </c>
    </row>
    <row r="15685" spans="1:4" ht="15" x14ac:dyDescent="0.25">
      <c r="A15685" s="53" t="s">
        <v>20041</v>
      </c>
      <c r="B15685" s="53">
        <v>15</v>
      </c>
      <c r="C15685" s="53" t="s">
        <v>33536</v>
      </c>
      <c r="D15685" s="53" t="s">
        <v>33873</v>
      </c>
    </row>
    <row r="15686" spans="1:4" ht="15" x14ac:dyDescent="0.25">
      <c r="A15686" s="53" t="s">
        <v>20042</v>
      </c>
      <c r="B15686" s="53">
        <v>15</v>
      </c>
      <c r="C15686" s="53" t="s">
        <v>33536</v>
      </c>
      <c r="D15686" s="53" t="s">
        <v>33872</v>
      </c>
    </row>
    <row r="15687" spans="1:4" ht="15" x14ac:dyDescent="0.25">
      <c r="A15687" s="53" t="s">
        <v>20043</v>
      </c>
      <c r="B15687" s="53">
        <v>30</v>
      </c>
      <c r="C15687" s="53" t="s">
        <v>33536</v>
      </c>
      <c r="D15687" s="53" t="s">
        <v>33872</v>
      </c>
    </row>
    <row r="15688" spans="1:4" ht="15" x14ac:dyDescent="0.25">
      <c r="A15688" s="53" t="s">
        <v>20044</v>
      </c>
      <c r="B15688" s="53">
        <v>15</v>
      </c>
      <c r="C15688" s="53" t="s">
        <v>33536</v>
      </c>
      <c r="D15688" s="53" t="s">
        <v>33872</v>
      </c>
    </row>
    <row r="15689" spans="1:4" ht="15" x14ac:dyDescent="0.25">
      <c r="A15689" s="53" t="s">
        <v>20045</v>
      </c>
      <c r="B15689" s="53">
        <v>15</v>
      </c>
      <c r="C15689" s="53" t="s">
        <v>33536</v>
      </c>
      <c r="D15689" s="53" t="s">
        <v>33873</v>
      </c>
    </row>
    <row r="15690" spans="1:4" ht="15" x14ac:dyDescent="0.25">
      <c r="A15690" s="53" t="s">
        <v>20046</v>
      </c>
      <c r="B15690" s="53">
        <v>30</v>
      </c>
      <c r="C15690" s="53" t="s">
        <v>33536</v>
      </c>
      <c r="D15690" s="53" t="s">
        <v>33872</v>
      </c>
    </row>
    <row r="15691" spans="1:4" ht="15" x14ac:dyDescent="0.25">
      <c r="A15691" s="53" t="s">
        <v>20047</v>
      </c>
      <c r="B15691" s="53">
        <v>15</v>
      </c>
      <c r="C15691" s="53" t="s">
        <v>33536</v>
      </c>
      <c r="D15691" s="53" t="s">
        <v>33872</v>
      </c>
    </row>
    <row r="15692" spans="1:4" ht="15" x14ac:dyDescent="0.25">
      <c r="A15692" s="53" t="s">
        <v>20048</v>
      </c>
      <c r="B15692" s="53">
        <v>30</v>
      </c>
      <c r="C15692" s="53" t="s">
        <v>33536</v>
      </c>
      <c r="D15692" s="53" t="s">
        <v>33872</v>
      </c>
    </row>
    <row r="15693" spans="1:4" ht="15" x14ac:dyDescent="0.25">
      <c r="A15693" s="53" t="s">
        <v>20049</v>
      </c>
      <c r="B15693" s="53">
        <v>15</v>
      </c>
      <c r="C15693" s="53" t="s">
        <v>33536</v>
      </c>
      <c r="D15693" s="53" t="s">
        <v>33872</v>
      </c>
    </row>
    <row r="15694" spans="1:4" ht="15" x14ac:dyDescent="0.25">
      <c r="A15694" s="53" t="s">
        <v>20050</v>
      </c>
      <c r="B15694" s="53">
        <v>15</v>
      </c>
      <c r="C15694" s="53" t="s">
        <v>33536</v>
      </c>
      <c r="D15694" s="53" t="s">
        <v>33872</v>
      </c>
    </row>
    <row r="15695" spans="1:4" ht="15" x14ac:dyDescent="0.25">
      <c r="A15695" s="53" t="s">
        <v>20051</v>
      </c>
      <c r="B15695" s="53">
        <v>15</v>
      </c>
      <c r="C15695" s="53" t="s">
        <v>33536</v>
      </c>
      <c r="D15695" s="53" t="s">
        <v>33872</v>
      </c>
    </row>
    <row r="15696" spans="1:4" ht="15" x14ac:dyDescent="0.25">
      <c r="A15696" s="53" t="s">
        <v>20052</v>
      </c>
      <c r="B15696" s="53">
        <v>15</v>
      </c>
      <c r="C15696" s="53" t="s">
        <v>33536</v>
      </c>
      <c r="D15696" s="53" t="s">
        <v>33872</v>
      </c>
    </row>
    <row r="15697" spans="1:4" ht="15" x14ac:dyDescent="0.25">
      <c r="A15697" s="53" t="s">
        <v>20053</v>
      </c>
      <c r="B15697" s="53">
        <v>30</v>
      </c>
      <c r="C15697" s="53" t="s">
        <v>33536</v>
      </c>
      <c r="D15697" s="53" t="s">
        <v>33872</v>
      </c>
    </row>
    <row r="15698" spans="1:4" ht="15" x14ac:dyDescent="0.25">
      <c r="A15698" s="53" t="s">
        <v>20054</v>
      </c>
      <c r="B15698" s="53">
        <v>15</v>
      </c>
      <c r="C15698" s="53" t="s">
        <v>33536</v>
      </c>
      <c r="D15698" s="53" t="s">
        <v>33872</v>
      </c>
    </row>
    <row r="15699" spans="1:4" ht="15" x14ac:dyDescent="0.25">
      <c r="A15699" s="53" t="s">
        <v>20055</v>
      </c>
      <c r="B15699" s="53">
        <v>15</v>
      </c>
      <c r="C15699" s="53" t="s">
        <v>33536</v>
      </c>
      <c r="D15699" s="53" t="s">
        <v>33872</v>
      </c>
    </row>
    <row r="15700" spans="1:4" ht="15" x14ac:dyDescent="0.25">
      <c r="A15700" s="53" t="s">
        <v>20056</v>
      </c>
      <c r="B15700" s="53">
        <v>15</v>
      </c>
      <c r="C15700" s="53" t="s">
        <v>33536</v>
      </c>
      <c r="D15700" s="53" t="s">
        <v>33873</v>
      </c>
    </row>
    <row r="15701" spans="1:4" ht="15" x14ac:dyDescent="0.25">
      <c r="A15701" s="53" t="s">
        <v>20057</v>
      </c>
      <c r="B15701" s="53">
        <v>15</v>
      </c>
      <c r="C15701" s="53" t="s">
        <v>33536</v>
      </c>
      <c r="D15701" s="53" t="s">
        <v>33872</v>
      </c>
    </row>
    <row r="15702" spans="1:4" ht="15" x14ac:dyDescent="0.25">
      <c r="A15702" s="53" t="s">
        <v>20058</v>
      </c>
      <c r="B15702" s="53">
        <v>30</v>
      </c>
      <c r="C15702" s="53" t="s">
        <v>33536</v>
      </c>
      <c r="D15702" s="53" t="s">
        <v>33872</v>
      </c>
    </row>
    <row r="15703" spans="1:4" ht="15" x14ac:dyDescent="0.25">
      <c r="A15703" s="53" t="s">
        <v>20059</v>
      </c>
      <c r="B15703" s="53">
        <v>15</v>
      </c>
      <c r="C15703" s="53" t="s">
        <v>33536</v>
      </c>
      <c r="D15703" s="53" t="s">
        <v>33872</v>
      </c>
    </row>
    <row r="15704" spans="1:4" ht="15" x14ac:dyDescent="0.25">
      <c r="A15704" s="53" t="s">
        <v>20060</v>
      </c>
      <c r="B15704" s="53">
        <v>15</v>
      </c>
      <c r="C15704" s="53" t="s">
        <v>33536</v>
      </c>
      <c r="D15704" s="53" t="s">
        <v>33873</v>
      </c>
    </row>
    <row r="15705" spans="1:4" ht="15" x14ac:dyDescent="0.25">
      <c r="A15705" s="53" t="s">
        <v>20061</v>
      </c>
      <c r="B15705" s="53">
        <v>15</v>
      </c>
      <c r="C15705" s="53" t="s">
        <v>33536</v>
      </c>
      <c r="D15705" s="53" t="s">
        <v>33873</v>
      </c>
    </row>
    <row r="15706" spans="1:4" ht="15" x14ac:dyDescent="0.25">
      <c r="A15706" s="53" t="s">
        <v>20062</v>
      </c>
      <c r="B15706" s="53">
        <v>15</v>
      </c>
      <c r="C15706" s="53" t="s">
        <v>33536</v>
      </c>
      <c r="D15706" s="53" t="s">
        <v>33872</v>
      </c>
    </row>
    <row r="15707" spans="1:4" ht="15" x14ac:dyDescent="0.25">
      <c r="A15707" s="53" t="s">
        <v>20063</v>
      </c>
      <c r="B15707" s="53">
        <v>30</v>
      </c>
      <c r="C15707" s="53" t="s">
        <v>33536</v>
      </c>
      <c r="D15707" s="53" t="s">
        <v>33872</v>
      </c>
    </row>
    <row r="15708" spans="1:4" ht="15" x14ac:dyDescent="0.25">
      <c r="A15708" s="53" t="s">
        <v>20064</v>
      </c>
      <c r="B15708" s="53">
        <v>15</v>
      </c>
      <c r="C15708" s="53" t="s">
        <v>33536</v>
      </c>
      <c r="D15708" s="53" t="s">
        <v>33872</v>
      </c>
    </row>
    <row r="15709" spans="1:4" ht="15" x14ac:dyDescent="0.25">
      <c r="A15709" s="53" t="s">
        <v>20065</v>
      </c>
      <c r="B15709" s="53">
        <v>15</v>
      </c>
      <c r="C15709" s="53" t="s">
        <v>33536</v>
      </c>
      <c r="D15709" s="53" t="s">
        <v>33872</v>
      </c>
    </row>
    <row r="15710" spans="1:4" ht="15" x14ac:dyDescent="0.25">
      <c r="A15710" s="53" t="s">
        <v>20066</v>
      </c>
      <c r="B15710" s="53">
        <v>15</v>
      </c>
      <c r="C15710" s="53" t="s">
        <v>33536</v>
      </c>
      <c r="D15710" s="53" t="s">
        <v>33872</v>
      </c>
    </row>
    <row r="15711" spans="1:4" ht="15" x14ac:dyDescent="0.25">
      <c r="A15711" s="53" t="s">
        <v>20067</v>
      </c>
      <c r="B15711" s="53">
        <v>15</v>
      </c>
      <c r="C15711" s="53" t="s">
        <v>33536</v>
      </c>
      <c r="D15711" s="53" t="s">
        <v>33873</v>
      </c>
    </row>
    <row r="15712" spans="1:4" ht="15" x14ac:dyDescent="0.25">
      <c r="A15712" s="53" t="s">
        <v>20068</v>
      </c>
      <c r="B15712" s="53">
        <v>30</v>
      </c>
      <c r="C15712" s="53" t="s">
        <v>33536</v>
      </c>
      <c r="D15712" s="53" t="s">
        <v>33872</v>
      </c>
    </row>
    <row r="15713" spans="1:4" ht="15" x14ac:dyDescent="0.25">
      <c r="A15713" s="53" t="s">
        <v>20069</v>
      </c>
      <c r="B15713" s="53">
        <v>15</v>
      </c>
      <c r="C15713" s="53" t="s">
        <v>33536</v>
      </c>
      <c r="D15713" s="53" t="s">
        <v>33873</v>
      </c>
    </row>
    <row r="15714" spans="1:4" ht="15" x14ac:dyDescent="0.25">
      <c r="A15714" s="53" t="s">
        <v>20070</v>
      </c>
      <c r="B15714" s="53">
        <v>30</v>
      </c>
      <c r="C15714" s="53" t="s">
        <v>33536</v>
      </c>
      <c r="D15714" s="53" t="s">
        <v>33872</v>
      </c>
    </row>
    <row r="15715" spans="1:4" ht="15" x14ac:dyDescent="0.25">
      <c r="A15715" s="53" t="s">
        <v>20071</v>
      </c>
      <c r="B15715" s="53">
        <v>15</v>
      </c>
      <c r="C15715" s="53" t="s">
        <v>33536</v>
      </c>
      <c r="D15715" s="53" t="s">
        <v>33873</v>
      </c>
    </row>
    <row r="15716" spans="1:4" ht="15" x14ac:dyDescent="0.25">
      <c r="A15716" s="53" t="s">
        <v>20072</v>
      </c>
      <c r="B15716" s="53">
        <v>15</v>
      </c>
      <c r="C15716" s="53" t="s">
        <v>33536</v>
      </c>
      <c r="D15716" s="53" t="s">
        <v>33872</v>
      </c>
    </row>
    <row r="15717" spans="1:4" ht="15" x14ac:dyDescent="0.25">
      <c r="A15717" s="53" t="s">
        <v>20073</v>
      </c>
      <c r="B15717" s="53">
        <v>30</v>
      </c>
      <c r="C15717" s="53" t="s">
        <v>33536</v>
      </c>
      <c r="D15717" s="53" t="s">
        <v>33872</v>
      </c>
    </row>
    <row r="15718" spans="1:4" ht="15" x14ac:dyDescent="0.25">
      <c r="A15718" s="53" t="s">
        <v>20074</v>
      </c>
      <c r="B15718" s="53">
        <v>15</v>
      </c>
      <c r="C15718" s="53" t="s">
        <v>33536</v>
      </c>
      <c r="D15718" s="53" t="s">
        <v>33873</v>
      </c>
    </row>
    <row r="15719" spans="1:4" ht="15" x14ac:dyDescent="0.25">
      <c r="A15719" s="53" t="s">
        <v>20075</v>
      </c>
      <c r="B15719" s="53">
        <v>15</v>
      </c>
      <c r="C15719" s="53" t="s">
        <v>33536</v>
      </c>
      <c r="D15719" s="53" t="s">
        <v>33873</v>
      </c>
    </row>
    <row r="15720" spans="1:4" ht="15" x14ac:dyDescent="0.25">
      <c r="A15720" s="53" t="s">
        <v>20076</v>
      </c>
      <c r="B15720" s="53">
        <v>15</v>
      </c>
      <c r="C15720" s="53" t="s">
        <v>33536</v>
      </c>
      <c r="D15720" s="53" t="s">
        <v>33873</v>
      </c>
    </row>
    <row r="15721" spans="1:4" ht="15" x14ac:dyDescent="0.25">
      <c r="A15721" s="53" t="s">
        <v>20077</v>
      </c>
      <c r="B15721" s="53">
        <v>30</v>
      </c>
      <c r="C15721" s="53" t="s">
        <v>33536</v>
      </c>
      <c r="D15721" s="53" t="s">
        <v>33872</v>
      </c>
    </row>
    <row r="15722" spans="1:4" ht="15" x14ac:dyDescent="0.25">
      <c r="A15722" s="53" t="s">
        <v>20078</v>
      </c>
      <c r="B15722" s="53">
        <v>40</v>
      </c>
      <c r="C15722" s="53" t="s">
        <v>33536</v>
      </c>
      <c r="D15722" s="53" t="s">
        <v>33872</v>
      </c>
    </row>
    <row r="15723" spans="1:4" ht="15" x14ac:dyDescent="0.25">
      <c r="A15723" s="53" t="s">
        <v>20079</v>
      </c>
      <c r="B15723" s="53">
        <v>30</v>
      </c>
      <c r="C15723" s="53" t="s">
        <v>33536</v>
      </c>
      <c r="D15723" s="53" t="s">
        <v>33872</v>
      </c>
    </row>
    <row r="15724" spans="1:4" ht="15" x14ac:dyDescent="0.25">
      <c r="A15724" s="53" t="s">
        <v>20080</v>
      </c>
      <c r="B15724" s="53">
        <v>15</v>
      </c>
      <c r="C15724" s="53" t="s">
        <v>33536</v>
      </c>
      <c r="D15724" s="53" t="s">
        <v>33872</v>
      </c>
    </row>
    <row r="15725" spans="1:4" ht="15" x14ac:dyDescent="0.25">
      <c r="A15725" s="53" t="s">
        <v>20081</v>
      </c>
      <c r="B15725" s="53">
        <v>15</v>
      </c>
      <c r="C15725" s="53" t="s">
        <v>33536</v>
      </c>
      <c r="D15725" s="53" t="s">
        <v>33872</v>
      </c>
    </row>
    <row r="15726" spans="1:4" ht="15" x14ac:dyDescent="0.25">
      <c r="A15726" s="53" t="s">
        <v>20082</v>
      </c>
      <c r="B15726" s="53">
        <v>15</v>
      </c>
      <c r="C15726" s="53" t="s">
        <v>33536</v>
      </c>
      <c r="D15726" s="53" t="s">
        <v>33872</v>
      </c>
    </row>
    <row r="15727" spans="1:4" ht="15" x14ac:dyDescent="0.25">
      <c r="A15727" s="53" t="s">
        <v>20083</v>
      </c>
      <c r="B15727" s="53">
        <v>30</v>
      </c>
      <c r="C15727" s="53" t="s">
        <v>33536</v>
      </c>
      <c r="D15727" s="53" t="s">
        <v>33872</v>
      </c>
    </row>
    <row r="15728" spans="1:4" ht="15" x14ac:dyDescent="0.25">
      <c r="A15728" s="53" t="s">
        <v>20084</v>
      </c>
      <c r="B15728" s="53">
        <v>30</v>
      </c>
      <c r="C15728" s="53" t="s">
        <v>33536</v>
      </c>
      <c r="D15728" s="53" t="s">
        <v>33872</v>
      </c>
    </row>
    <row r="15729" spans="1:4" ht="15" x14ac:dyDescent="0.25">
      <c r="A15729" s="53" t="s">
        <v>20085</v>
      </c>
      <c r="B15729" s="53">
        <v>30</v>
      </c>
      <c r="C15729" s="53" t="s">
        <v>33536</v>
      </c>
      <c r="D15729" s="53" t="s">
        <v>33872</v>
      </c>
    </row>
    <row r="15730" spans="1:4" ht="15" x14ac:dyDescent="0.25">
      <c r="A15730" s="53" t="s">
        <v>20086</v>
      </c>
      <c r="B15730" s="53">
        <v>30</v>
      </c>
      <c r="C15730" s="53" t="s">
        <v>33536</v>
      </c>
      <c r="D15730" s="53" t="s">
        <v>33872</v>
      </c>
    </row>
    <row r="15731" spans="1:4" ht="15" x14ac:dyDescent="0.25">
      <c r="A15731" s="53" t="s">
        <v>20087</v>
      </c>
      <c r="B15731" s="53">
        <v>30</v>
      </c>
      <c r="C15731" s="53" t="s">
        <v>33536</v>
      </c>
      <c r="D15731" s="53" t="s">
        <v>33872</v>
      </c>
    </row>
    <row r="15732" spans="1:4" ht="15" x14ac:dyDescent="0.25">
      <c r="A15732" s="53" t="s">
        <v>20088</v>
      </c>
      <c r="B15732" s="53">
        <v>30</v>
      </c>
      <c r="C15732" s="53" t="s">
        <v>33536</v>
      </c>
      <c r="D15732" s="53" t="s">
        <v>33872</v>
      </c>
    </row>
    <row r="15733" spans="1:4" ht="15" x14ac:dyDescent="0.25">
      <c r="A15733" s="53" t="s">
        <v>20089</v>
      </c>
      <c r="B15733" s="53">
        <v>30</v>
      </c>
      <c r="C15733" s="53" t="s">
        <v>33536</v>
      </c>
      <c r="D15733" s="53" t="s">
        <v>33872</v>
      </c>
    </row>
    <row r="15734" spans="1:4" ht="15" x14ac:dyDescent="0.25">
      <c r="A15734" s="53" t="s">
        <v>20090</v>
      </c>
      <c r="B15734" s="53">
        <v>30</v>
      </c>
      <c r="C15734" s="53" t="s">
        <v>33536</v>
      </c>
      <c r="D15734" s="53" t="s">
        <v>33872</v>
      </c>
    </row>
    <row r="15735" spans="1:4" ht="15" x14ac:dyDescent="0.25">
      <c r="A15735" s="53" t="s">
        <v>20091</v>
      </c>
      <c r="B15735" s="53">
        <v>30</v>
      </c>
      <c r="C15735" s="53" t="s">
        <v>33536</v>
      </c>
      <c r="D15735" s="53" t="s">
        <v>33872</v>
      </c>
    </row>
    <row r="15736" spans="1:4" ht="15" x14ac:dyDescent="0.25">
      <c r="A15736" s="53" t="s">
        <v>20092</v>
      </c>
      <c r="B15736" s="53">
        <v>30</v>
      </c>
      <c r="C15736" s="53" t="s">
        <v>33536</v>
      </c>
      <c r="D15736" s="53" t="s">
        <v>33872</v>
      </c>
    </row>
    <row r="15737" spans="1:4" ht="15" x14ac:dyDescent="0.25">
      <c r="A15737" s="53" t="s">
        <v>20093</v>
      </c>
      <c r="B15737" s="53">
        <v>30</v>
      </c>
      <c r="C15737" s="53" t="s">
        <v>33536</v>
      </c>
      <c r="D15737" s="53" t="s">
        <v>33872</v>
      </c>
    </row>
    <row r="15738" spans="1:4" ht="15" x14ac:dyDescent="0.25">
      <c r="A15738" s="53" t="s">
        <v>20094</v>
      </c>
      <c r="B15738" s="53">
        <v>30</v>
      </c>
      <c r="C15738" s="53" t="s">
        <v>33536</v>
      </c>
      <c r="D15738" s="53" t="s">
        <v>33872</v>
      </c>
    </row>
    <row r="15739" spans="1:4" ht="15" x14ac:dyDescent="0.25">
      <c r="A15739" s="53" t="s">
        <v>20095</v>
      </c>
      <c r="B15739" s="53">
        <v>30</v>
      </c>
      <c r="C15739" s="53" t="s">
        <v>33536</v>
      </c>
      <c r="D15739" s="53" t="s">
        <v>33872</v>
      </c>
    </row>
    <row r="15740" spans="1:4" ht="15" x14ac:dyDescent="0.25">
      <c r="A15740" s="53" t="s">
        <v>20096</v>
      </c>
      <c r="B15740" s="53">
        <v>30</v>
      </c>
      <c r="C15740" s="53" t="s">
        <v>33536</v>
      </c>
      <c r="D15740" s="53" t="s">
        <v>33872</v>
      </c>
    </row>
    <row r="15741" spans="1:4" ht="15" x14ac:dyDescent="0.25">
      <c r="A15741" s="53" t="s">
        <v>20097</v>
      </c>
      <c r="B15741" s="53">
        <v>40</v>
      </c>
      <c r="C15741" s="53" t="s">
        <v>33536</v>
      </c>
      <c r="D15741" s="53" t="s">
        <v>33872</v>
      </c>
    </row>
    <row r="15742" spans="1:4" ht="15" x14ac:dyDescent="0.25">
      <c r="A15742" s="53" t="s">
        <v>20098</v>
      </c>
      <c r="B15742" s="53">
        <v>30</v>
      </c>
      <c r="C15742" s="53" t="s">
        <v>33536</v>
      </c>
      <c r="D15742" s="53" t="s">
        <v>33872</v>
      </c>
    </row>
    <row r="15743" spans="1:4" ht="15" x14ac:dyDescent="0.25">
      <c r="A15743" s="53" t="s">
        <v>20099</v>
      </c>
      <c r="B15743" s="53">
        <v>30</v>
      </c>
      <c r="C15743" s="53" t="s">
        <v>33536</v>
      </c>
      <c r="D15743" s="53" t="s">
        <v>33872</v>
      </c>
    </row>
    <row r="15744" spans="1:4" ht="15" x14ac:dyDescent="0.25">
      <c r="A15744" s="53" t="s">
        <v>20100</v>
      </c>
      <c r="B15744" s="53">
        <v>15</v>
      </c>
      <c r="C15744" s="53" t="s">
        <v>33536</v>
      </c>
      <c r="D15744" s="53" t="s">
        <v>33872</v>
      </c>
    </row>
    <row r="15745" spans="1:4" ht="15" x14ac:dyDescent="0.25">
      <c r="A15745" s="53" t="s">
        <v>20101</v>
      </c>
      <c r="B15745" s="53">
        <v>15</v>
      </c>
      <c r="C15745" s="53" t="s">
        <v>33536</v>
      </c>
      <c r="D15745" s="53" t="s">
        <v>33873</v>
      </c>
    </row>
    <row r="15746" spans="1:4" ht="15" x14ac:dyDescent="0.25">
      <c r="A15746" s="53" t="s">
        <v>20102</v>
      </c>
      <c r="B15746" s="53">
        <v>15</v>
      </c>
      <c r="C15746" s="53" t="s">
        <v>33536</v>
      </c>
      <c r="D15746" s="53" t="s">
        <v>33873</v>
      </c>
    </row>
    <row r="15747" spans="1:4" ht="15" x14ac:dyDescent="0.25">
      <c r="A15747" s="53" t="s">
        <v>20103</v>
      </c>
      <c r="B15747" s="53">
        <v>15</v>
      </c>
      <c r="C15747" s="53" t="s">
        <v>33536</v>
      </c>
      <c r="D15747" s="53" t="s">
        <v>33873</v>
      </c>
    </row>
    <row r="15748" spans="1:4" ht="15" x14ac:dyDescent="0.25">
      <c r="A15748" s="53" t="s">
        <v>20104</v>
      </c>
      <c r="B15748" s="53">
        <v>15</v>
      </c>
      <c r="C15748" s="53" t="s">
        <v>33536</v>
      </c>
      <c r="D15748" s="53" t="s">
        <v>33873</v>
      </c>
    </row>
    <row r="15749" spans="1:4" ht="15" x14ac:dyDescent="0.25">
      <c r="A15749" s="53" t="s">
        <v>20105</v>
      </c>
      <c r="B15749" s="53">
        <v>15</v>
      </c>
      <c r="C15749" s="53" t="s">
        <v>33536</v>
      </c>
      <c r="D15749" s="53" t="s">
        <v>33872</v>
      </c>
    </row>
    <row r="15750" spans="1:4" ht="15" x14ac:dyDescent="0.25">
      <c r="A15750" s="53" t="s">
        <v>20106</v>
      </c>
      <c r="B15750" s="53">
        <v>15</v>
      </c>
      <c r="C15750" s="53"/>
      <c r="D15750" s="53" t="s">
        <v>33872</v>
      </c>
    </row>
    <row r="15751" spans="1:4" ht="15" x14ac:dyDescent="0.25">
      <c r="A15751" s="53" t="s">
        <v>20107</v>
      </c>
      <c r="B15751" s="53">
        <v>15</v>
      </c>
      <c r="C15751" s="53" t="s">
        <v>33536</v>
      </c>
      <c r="D15751" s="53" t="s">
        <v>33872</v>
      </c>
    </row>
    <row r="15752" spans="1:4" ht="15" x14ac:dyDescent="0.25">
      <c r="A15752" s="53" t="s">
        <v>20108</v>
      </c>
      <c r="B15752" s="53">
        <v>15</v>
      </c>
      <c r="C15752" s="53" t="s">
        <v>33536</v>
      </c>
      <c r="D15752" s="53" t="s">
        <v>33872</v>
      </c>
    </row>
    <row r="15753" spans="1:4" ht="15" x14ac:dyDescent="0.25">
      <c r="A15753" s="53" t="s">
        <v>20109</v>
      </c>
      <c r="B15753" s="53">
        <v>15</v>
      </c>
      <c r="C15753" s="53" t="s">
        <v>33536</v>
      </c>
      <c r="D15753" s="53" t="s">
        <v>33872</v>
      </c>
    </row>
    <row r="15754" spans="1:4" ht="15" x14ac:dyDescent="0.25">
      <c r="A15754" s="53" t="s">
        <v>20110</v>
      </c>
      <c r="B15754" s="53">
        <v>15</v>
      </c>
      <c r="C15754" s="53" t="s">
        <v>33536</v>
      </c>
      <c r="D15754" s="53" t="s">
        <v>33872</v>
      </c>
    </row>
    <row r="15755" spans="1:4" ht="15" x14ac:dyDescent="0.25">
      <c r="A15755" s="53" t="s">
        <v>20111</v>
      </c>
      <c r="B15755" s="53">
        <v>15</v>
      </c>
      <c r="C15755" s="53" t="s">
        <v>33536</v>
      </c>
      <c r="D15755" s="53" t="s">
        <v>33872</v>
      </c>
    </row>
    <row r="15756" spans="1:4" ht="15" x14ac:dyDescent="0.25">
      <c r="A15756" s="53" t="s">
        <v>20112</v>
      </c>
      <c r="B15756" s="53">
        <v>15</v>
      </c>
      <c r="C15756" s="53" t="s">
        <v>33536</v>
      </c>
      <c r="D15756" s="53" t="s">
        <v>33872</v>
      </c>
    </row>
    <row r="15757" spans="1:4" ht="15" x14ac:dyDescent="0.25">
      <c r="A15757" s="53" t="s">
        <v>20113</v>
      </c>
      <c r="B15757" s="53">
        <v>15</v>
      </c>
      <c r="C15757" s="53" t="s">
        <v>33536</v>
      </c>
      <c r="D15757" s="53" t="s">
        <v>33872</v>
      </c>
    </row>
    <row r="15758" spans="1:4" ht="15" x14ac:dyDescent="0.25">
      <c r="A15758" s="53" t="s">
        <v>20114</v>
      </c>
      <c r="B15758" s="53">
        <v>15</v>
      </c>
      <c r="C15758" s="53" t="s">
        <v>33536</v>
      </c>
      <c r="D15758" s="53" t="s">
        <v>33872</v>
      </c>
    </row>
    <row r="15759" spans="1:4" ht="15" x14ac:dyDescent="0.25">
      <c r="A15759" s="53" t="s">
        <v>20115</v>
      </c>
      <c r="B15759" s="53">
        <v>15</v>
      </c>
      <c r="C15759" s="53" t="s">
        <v>33536</v>
      </c>
      <c r="D15759" s="53" t="s">
        <v>33872</v>
      </c>
    </row>
    <row r="15760" spans="1:4" ht="15" x14ac:dyDescent="0.25">
      <c r="A15760" s="53" t="s">
        <v>20116</v>
      </c>
      <c r="B15760" s="53">
        <v>15</v>
      </c>
      <c r="C15760" s="53" t="s">
        <v>33536</v>
      </c>
      <c r="D15760" s="53" t="s">
        <v>33872</v>
      </c>
    </row>
    <row r="15761" spans="1:4" ht="15" x14ac:dyDescent="0.25">
      <c r="A15761" s="53" t="s">
        <v>20117</v>
      </c>
      <c r="B15761" s="53">
        <v>15</v>
      </c>
      <c r="C15761" s="53" t="s">
        <v>33536</v>
      </c>
      <c r="D15761" s="53" t="s">
        <v>33872</v>
      </c>
    </row>
    <row r="15762" spans="1:4" ht="15" x14ac:dyDescent="0.25">
      <c r="A15762" s="53" t="s">
        <v>20118</v>
      </c>
      <c r="B15762" s="53">
        <v>15</v>
      </c>
      <c r="C15762" s="53" t="s">
        <v>33536</v>
      </c>
      <c r="D15762" s="53" t="s">
        <v>33872</v>
      </c>
    </row>
    <row r="15763" spans="1:4" ht="15" x14ac:dyDescent="0.25">
      <c r="A15763" s="53" t="s">
        <v>20119</v>
      </c>
      <c r="B15763" s="53">
        <v>15</v>
      </c>
      <c r="C15763" s="53" t="s">
        <v>33536</v>
      </c>
      <c r="D15763" s="53" t="s">
        <v>33872</v>
      </c>
    </row>
    <row r="15764" spans="1:4" ht="15" x14ac:dyDescent="0.25">
      <c r="A15764" s="53" t="s">
        <v>20120</v>
      </c>
      <c r="B15764" s="53">
        <v>15</v>
      </c>
      <c r="C15764" s="53" t="s">
        <v>33536</v>
      </c>
      <c r="D15764" s="53" t="s">
        <v>33872</v>
      </c>
    </row>
    <row r="15765" spans="1:4" ht="15" x14ac:dyDescent="0.25">
      <c r="A15765" s="53" t="s">
        <v>20121</v>
      </c>
      <c r="B15765" s="53">
        <v>15</v>
      </c>
      <c r="C15765" s="53" t="s">
        <v>33536</v>
      </c>
      <c r="D15765" s="53" t="s">
        <v>33872</v>
      </c>
    </row>
    <row r="15766" spans="1:4" ht="15" x14ac:dyDescent="0.25">
      <c r="A15766" s="53" t="s">
        <v>20122</v>
      </c>
      <c r="B15766" s="53">
        <v>15</v>
      </c>
      <c r="C15766" s="53" t="s">
        <v>33536</v>
      </c>
      <c r="D15766" s="53" t="s">
        <v>33872</v>
      </c>
    </row>
    <row r="15767" spans="1:4" ht="15" x14ac:dyDescent="0.25">
      <c r="A15767" s="53" t="s">
        <v>20123</v>
      </c>
      <c r="B15767" s="53">
        <v>15</v>
      </c>
      <c r="C15767" s="53" t="s">
        <v>33536</v>
      </c>
      <c r="D15767" s="53" t="s">
        <v>33872</v>
      </c>
    </row>
    <row r="15768" spans="1:4" ht="15" x14ac:dyDescent="0.25">
      <c r="A15768" s="53" t="s">
        <v>20124</v>
      </c>
      <c r="B15768" s="53">
        <v>15</v>
      </c>
      <c r="C15768" s="53"/>
      <c r="D15768" s="53" t="s">
        <v>33872</v>
      </c>
    </row>
    <row r="15769" spans="1:4" ht="15" x14ac:dyDescent="0.25">
      <c r="A15769" s="53" t="s">
        <v>20125</v>
      </c>
      <c r="B15769" s="53">
        <v>15</v>
      </c>
      <c r="C15769" s="53"/>
      <c r="D15769" s="53" t="s">
        <v>33872</v>
      </c>
    </row>
    <row r="15770" spans="1:4" ht="15" x14ac:dyDescent="0.25">
      <c r="A15770" s="53" t="s">
        <v>20126</v>
      </c>
      <c r="B15770" s="53">
        <v>15</v>
      </c>
      <c r="C15770" s="53"/>
      <c r="D15770" s="53" t="s">
        <v>33872</v>
      </c>
    </row>
    <row r="15771" spans="1:4" ht="15" x14ac:dyDescent="0.25">
      <c r="A15771" s="53" t="s">
        <v>20127</v>
      </c>
      <c r="B15771" s="53">
        <v>15</v>
      </c>
      <c r="C15771" s="53"/>
      <c r="D15771" s="53" t="s">
        <v>33872</v>
      </c>
    </row>
    <row r="15772" spans="1:4" ht="15" x14ac:dyDescent="0.25">
      <c r="A15772" s="53" t="s">
        <v>20128</v>
      </c>
      <c r="B15772" s="53">
        <v>15</v>
      </c>
      <c r="C15772" s="53"/>
      <c r="D15772" s="53" t="s">
        <v>33872</v>
      </c>
    </row>
    <row r="15773" spans="1:4" ht="15" x14ac:dyDescent="0.25">
      <c r="A15773" s="53" t="s">
        <v>20129</v>
      </c>
      <c r="B15773" s="53">
        <v>15</v>
      </c>
      <c r="C15773" s="53"/>
      <c r="D15773" s="53" t="s">
        <v>33872</v>
      </c>
    </row>
    <row r="15774" spans="1:4" ht="15" x14ac:dyDescent="0.25">
      <c r="A15774" s="53" t="s">
        <v>20130</v>
      </c>
      <c r="B15774" s="53">
        <v>15</v>
      </c>
      <c r="C15774" s="53"/>
      <c r="D15774" s="53" t="s">
        <v>33872</v>
      </c>
    </row>
    <row r="15775" spans="1:4" ht="15" x14ac:dyDescent="0.25">
      <c r="A15775" s="53" t="s">
        <v>20131</v>
      </c>
      <c r="B15775" s="53">
        <v>15</v>
      </c>
      <c r="C15775" s="53"/>
      <c r="D15775" s="53" t="s">
        <v>33872</v>
      </c>
    </row>
    <row r="15776" spans="1:4" ht="15" x14ac:dyDescent="0.25">
      <c r="A15776" s="53" t="s">
        <v>20132</v>
      </c>
      <c r="B15776" s="53">
        <v>15</v>
      </c>
      <c r="C15776" s="53" t="s">
        <v>33536</v>
      </c>
      <c r="D15776" s="53" t="s">
        <v>33872</v>
      </c>
    </row>
    <row r="15777" spans="1:4" ht="15" x14ac:dyDescent="0.25">
      <c r="A15777" s="53" t="s">
        <v>20133</v>
      </c>
      <c r="B15777" s="53">
        <v>15</v>
      </c>
      <c r="C15777" s="53" t="s">
        <v>33536</v>
      </c>
      <c r="D15777" s="53" t="s">
        <v>33872</v>
      </c>
    </row>
    <row r="15778" spans="1:4" ht="15" x14ac:dyDescent="0.25">
      <c r="A15778" s="53" t="s">
        <v>20134</v>
      </c>
      <c r="B15778" s="53">
        <v>15</v>
      </c>
      <c r="C15778" s="53" t="s">
        <v>33536</v>
      </c>
      <c r="D15778" s="53" t="s">
        <v>33872</v>
      </c>
    </row>
    <row r="15779" spans="1:4" ht="15" x14ac:dyDescent="0.25">
      <c r="A15779" s="53" t="s">
        <v>20135</v>
      </c>
      <c r="B15779" s="53">
        <v>15</v>
      </c>
      <c r="C15779" s="53" t="s">
        <v>33536</v>
      </c>
      <c r="D15779" s="53" t="s">
        <v>33872</v>
      </c>
    </row>
    <row r="15780" spans="1:4" ht="15" x14ac:dyDescent="0.25">
      <c r="A15780" s="53" t="s">
        <v>20136</v>
      </c>
      <c r="B15780" s="53">
        <v>15</v>
      </c>
      <c r="C15780" s="53" t="s">
        <v>33536</v>
      </c>
      <c r="D15780" s="53" t="s">
        <v>33872</v>
      </c>
    </row>
    <row r="15781" spans="1:4" ht="15" x14ac:dyDescent="0.25">
      <c r="A15781" s="53" t="s">
        <v>20137</v>
      </c>
      <c r="B15781" s="53">
        <v>15</v>
      </c>
      <c r="C15781" s="53" t="s">
        <v>33536</v>
      </c>
      <c r="D15781" s="53" t="s">
        <v>33872</v>
      </c>
    </row>
    <row r="15782" spans="1:4" ht="15" x14ac:dyDescent="0.25">
      <c r="A15782" s="53" t="s">
        <v>20138</v>
      </c>
      <c r="B15782" s="53">
        <v>15</v>
      </c>
      <c r="C15782" s="53"/>
      <c r="D15782" s="53" t="s">
        <v>33872</v>
      </c>
    </row>
    <row r="15783" spans="1:4" ht="15" x14ac:dyDescent="0.25">
      <c r="A15783" s="53" t="s">
        <v>20139</v>
      </c>
      <c r="B15783" s="53">
        <v>15</v>
      </c>
      <c r="C15783" s="53" t="s">
        <v>33536</v>
      </c>
      <c r="D15783" s="53" t="s">
        <v>33872</v>
      </c>
    </row>
    <row r="15784" spans="1:4" ht="15" x14ac:dyDescent="0.25">
      <c r="A15784" s="53" t="s">
        <v>20140</v>
      </c>
      <c r="B15784" s="53">
        <v>15</v>
      </c>
      <c r="C15784" s="53" t="s">
        <v>33536</v>
      </c>
      <c r="D15784" s="53" t="s">
        <v>33872</v>
      </c>
    </row>
    <row r="15785" spans="1:4" ht="15" x14ac:dyDescent="0.25">
      <c r="A15785" s="53" t="s">
        <v>20141</v>
      </c>
      <c r="B15785" s="53">
        <v>15</v>
      </c>
      <c r="C15785" s="53" t="s">
        <v>33536</v>
      </c>
      <c r="D15785" s="53" t="s">
        <v>33872</v>
      </c>
    </row>
    <row r="15786" spans="1:4" ht="15" x14ac:dyDescent="0.25">
      <c r="A15786" s="53" t="s">
        <v>20142</v>
      </c>
      <c r="B15786" s="53">
        <v>15</v>
      </c>
      <c r="C15786" s="53" t="s">
        <v>33536</v>
      </c>
      <c r="D15786" s="53" t="s">
        <v>33872</v>
      </c>
    </row>
    <row r="15787" spans="1:4" ht="15" x14ac:dyDescent="0.25">
      <c r="A15787" s="53" t="s">
        <v>20143</v>
      </c>
      <c r="B15787" s="53">
        <v>15</v>
      </c>
      <c r="C15787" s="53" t="s">
        <v>33536</v>
      </c>
      <c r="D15787" s="53" t="s">
        <v>33872</v>
      </c>
    </row>
    <row r="15788" spans="1:4" ht="15" x14ac:dyDescent="0.25">
      <c r="A15788" s="53" t="s">
        <v>20144</v>
      </c>
      <c r="B15788" s="53">
        <v>15</v>
      </c>
      <c r="C15788" s="53" t="s">
        <v>33536</v>
      </c>
      <c r="D15788" s="53" t="s">
        <v>33872</v>
      </c>
    </row>
    <row r="15789" spans="1:4" ht="15" x14ac:dyDescent="0.25">
      <c r="A15789" s="53" t="s">
        <v>20145</v>
      </c>
      <c r="B15789" s="53">
        <v>15</v>
      </c>
      <c r="C15789" s="53" t="s">
        <v>33536</v>
      </c>
      <c r="D15789" s="53" t="s">
        <v>33872</v>
      </c>
    </row>
    <row r="15790" spans="1:4" ht="15" x14ac:dyDescent="0.25">
      <c r="A15790" s="53" t="s">
        <v>20146</v>
      </c>
      <c r="B15790" s="53">
        <v>15</v>
      </c>
      <c r="C15790" s="53" t="s">
        <v>33536</v>
      </c>
      <c r="D15790" s="53" t="s">
        <v>33872</v>
      </c>
    </row>
    <row r="15791" spans="1:4" ht="15" x14ac:dyDescent="0.25">
      <c r="A15791" s="53" t="s">
        <v>20147</v>
      </c>
      <c r="B15791" s="53">
        <v>15</v>
      </c>
      <c r="C15791" s="53" t="s">
        <v>33536</v>
      </c>
      <c r="D15791" s="53" t="s">
        <v>33872</v>
      </c>
    </row>
    <row r="15792" spans="1:4" ht="15" x14ac:dyDescent="0.25">
      <c r="A15792" s="53" t="s">
        <v>20148</v>
      </c>
      <c r="B15792" s="53">
        <v>15</v>
      </c>
      <c r="C15792" s="53" t="s">
        <v>33536</v>
      </c>
      <c r="D15792" s="53" t="s">
        <v>33872</v>
      </c>
    </row>
    <row r="15793" spans="1:4" ht="15" x14ac:dyDescent="0.25">
      <c r="A15793" s="53" t="s">
        <v>20149</v>
      </c>
      <c r="B15793" s="53">
        <v>15</v>
      </c>
      <c r="C15793" s="53" t="s">
        <v>33536</v>
      </c>
      <c r="D15793" s="53" t="s">
        <v>33872</v>
      </c>
    </row>
    <row r="15794" spans="1:4" ht="15" x14ac:dyDescent="0.25">
      <c r="A15794" s="53" t="s">
        <v>20150</v>
      </c>
      <c r="B15794" s="53">
        <v>15</v>
      </c>
      <c r="C15794" s="53" t="s">
        <v>33536</v>
      </c>
      <c r="D15794" s="53" t="s">
        <v>33872</v>
      </c>
    </row>
    <row r="15795" spans="1:4" ht="15" x14ac:dyDescent="0.25">
      <c r="A15795" s="53" t="s">
        <v>20151</v>
      </c>
      <c r="B15795" s="53">
        <v>15</v>
      </c>
      <c r="C15795" s="53" t="s">
        <v>33536</v>
      </c>
      <c r="D15795" s="53" t="s">
        <v>33872</v>
      </c>
    </row>
    <row r="15796" spans="1:4" ht="15" x14ac:dyDescent="0.25">
      <c r="A15796" s="53" t="s">
        <v>20152</v>
      </c>
      <c r="B15796" s="53">
        <v>15</v>
      </c>
      <c r="C15796" s="53" t="s">
        <v>33536</v>
      </c>
      <c r="D15796" s="53" t="s">
        <v>33872</v>
      </c>
    </row>
    <row r="15797" spans="1:4" ht="15" x14ac:dyDescent="0.25">
      <c r="A15797" s="53" t="s">
        <v>20153</v>
      </c>
      <c r="B15797" s="53">
        <v>15</v>
      </c>
      <c r="C15797" s="53" t="s">
        <v>33536</v>
      </c>
      <c r="D15797" s="53" t="s">
        <v>33872</v>
      </c>
    </row>
    <row r="15798" spans="1:4" ht="15" x14ac:dyDescent="0.25">
      <c r="A15798" s="53" t="s">
        <v>20154</v>
      </c>
      <c r="B15798" s="53">
        <v>15</v>
      </c>
      <c r="C15798" s="53" t="s">
        <v>33536</v>
      </c>
      <c r="D15798" s="53" t="s">
        <v>33872</v>
      </c>
    </row>
    <row r="15799" spans="1:4" ht="15" x14ac:dyDescent="0.25">
      <c r="A15799" s="53" t="s">
        <v>20155</v>
      </c>
      <c r="B15799" s="53">
        <v>15</v>
      </c>
      <c r="C15799" s="53" t="s">
        <v>33536</v>
      </c>
      <c r="D15799" s="53" t="s">
        <v>33873</v>
      </c>
    </row>
    <row r="15800" spans="1:4" ht="15" x14ac:dyDescent="0.25">
      <c r="A15800" s="53" t="s">
        <v>20156</v>
      </c>
      <c r="B15800" s="53">
        <v>15</v>
      </c>
      <c r="C15800" s="53" t="s">
        <v>33536</v>
      </c>
      <c r="D15800" s="53" t="s">
        <v>33873</v>
      </c>
    </row>
    <row r="15801" spans="1:4" ht="15" x14ac:dyDescent="0.25">
      <c r="A15801" s="53" t="s">
        <v>20157</v>
      </c>
      <c r="B15801" s="53">
        <v>15</v>
      </c>
      <c r="C15801" s="53" t="s">
        <v>33536</v>
      </c>
      <c r="D15801" s="53" t="s">
        <v>33872</v>
      </c>
    </row>
    <row r="15802" spans="1:4" ht="15" x14ac:dyDescent="0.25">
      <c r="A15802" s="53" t="s">
        <v>20158</v>
      </c>
      <c r="B15802" s="53">
        <v>15</v>
      </c>
      <c r="C15802" s="53" t="s">
        <v>33536</v>
      </c>
      <c r="D15802" s="53" t="s">
        <v>33872</v>
      </c>
    </row>
    <row r="15803" spans="1:4" ht="15" x14ac:dyDescent="0.25">
      <c r="A15803" s="53" t="s">
        <v>20159</v>
      </c>
      <c r="B15803" s="53">
        <v>15</v>
      </c>
      <c r="C15803" s="53" t="s">
        <v>33536</v>
      </c>
      <c r="D15803" s="53" t="s">
        <v>33872</v>
      </c>
    </row>
    <row r="15804" spans="1:4" ht="15" x14ac:dyDescent="0.25">
      <c r="A15804" s="53" t="s">
        <v>20160</v>
      </c>
      <c r="B15804" s="53">
        <v>15</v>
      </c>
      <c r="C15804" s="53" t="s">
        <v>33536</v>
      </c>
      <c r="D15804" s="53" t="s">
        <v>33873</v>
      </c>
    </row>
    <row r="15805" spans="1:4" ht="15" x14ac:dyDescent="0.25">
      <c r="A15805" s="53" t="s">
        <v>20161</v>
      </c>
      <c r="B15805" s="53">
        <v>15</v>
      </c>
      <c r="C15805" s="53" t="s">
        <v>33536</v>
      </c>
      <c r="D15805" s="53" t="s">
        <v>33872</v>
      </c>
    </row>
    <row r="15806" spans="1:4" ht="15" x14ac:dyDescent="0.25">
      <c r="A15806" s="53" t="s">
        <v>20162</v>
      </c>
      <c r="B15806" s="53">
        <v>15</v>
      </c>
      <c r="C15806" s="53" t="s">
        <v>33536</v>
      </c>
      <c r="D15806" s="53" t="s">
        <v>33873</v>
      </c>
    </row>
    <row r="15807" spans="1:4" ht="15" x14ac:dyDescent="0.25">
      <c r="A15807" s="53" t="s">
        <v>20163</v>
      </c>
      <c r="B15807" s="53">
        <v>15</v>
      </c>
      <c r="C15807" s="53" t="s">
        <v>33536</v>
      </c>
      <c r="D15807" s="53" t="s">
        <v>33872</v>
      </c>
    </row>
    <row r="15808" spans="1:4" ht="15" x14ac:dyDescent="0.25">
      <c r="A15808" s="53" t="s">
        <v>20164</v>
      </c>
      <c r="B15808" s="53">
        <v>30</v>
      </c>
      <c r="C15808" s="53" t="s">
        <v>33536</v>
      </c>
      <c r="D15808" s="53" t="s">
        <v>33873</v>
      </c>
    </row>
    <row r="15809" spans="1:4" ht="15" x14ac:dyDescent="0.25">
      <c r="A15809" s="53" t="s">
        <v>20165</v>
      </c>
      <c r="B15809" s="53">
        <v>15</v>
      </c>
      <c r="C15809" s="53" t="s">
        <v>33536</v>
      </c>
      <c r="D15809" s="53" t="s">
        <v>33873</v>
      </c>
    </row>
    <row r="15810" spans="1:4" ht="15" x14ac:dyDescent="0.25">
      <c r="A15810" s="53" t="s">
        <v>20166</v>
      </c>
      <c r="B15810" s="53">
        <v>15</v>
      </c>
      <c r="C15810" s="53" t="s">
        <v>33536</v>
      </c>
      <c r="D15810" s="53" t="s">
        <v>33873</v>
      </c>
    </row>
    <row r="15811" spans="1:4" ht="15" x14ac:dyDescent="0.25">
      <c r="A15811" s="53" t="s">
        <v>20167</v>
      </c>
      <c r="B15811" s="53">
        <v>30</v>
      </c>
      <c r="C15811" s="53" t="s">
        <v>33536</v>
      </c>
      <c r="D15811" s="53" t="s">
        <v>33873</v>
      </c>
    </row>
    <row r="15812" spans="1:4" ht="15" x14ac:dyDescent="0.25">
      <c r="A15812" s="53" t="s">
        <v>33226</v>
      </c>
      <c r="B15812" s="53">
        <v>30</v>
      </c>
      <c r="C15812" s="53" t="s">
        <v>33536</v>
      </c>
      <c r="D15812" s="53" t="s">
        <v>33873</v>
      </c>
    </row>
    <row r="15813" spans="1:4" ht="15" x14ac:dyDescent="0.25">
      <c r="A15813" s="53" t="s">
        <v>33227</v>
      </c>
      <c r="B15813" s="53">
        <v>30</v>
      </c>
      <c r="C15813" s="53" t="s">
        <v>33536</v>
      </c>
      <c r="D15813" s="53" t="s">
        <v>33873</v>
      </c>
    </row>
    <row r="15814" spans="1:4" ht="15" x14ac:dyDescent="0.25">
      <c r="A15814" s="53" t="s">
        <v>20168</v>
      </c>
      <c r="B15814" s="53">
        <v>15</v>
      </c>
      <c r="C15814" s="53" t="s">
        <v>33536</v>
      </c>
      <c r="D15814" s="53" t="s">
        <v>33872</v>
      </c>
    </row>
    <row r="15815" spans="1:4" ht="15" x14ac:dyDescent="0.25">
      <c r="A15815" s="53" t="s">
        <v>20169</v>
      </c>
      <c r="B15815" s="53">
        <v>15</v>
      </c>
      <c r="C15815" s="53" t="s">
        <v>33536</v>
      </c>
      <c r="D15815" s="53" t="s">
        <v>33873</v>
      </c>
    </row>
    <row r="15816" spans="1:4" ht="15" x14ac:dyDescent="0.25">
      <c r="A15816" s="53" t="s">
        <v>20170</v>
      </c>
      <c r="B15816" s="53">
        <v>15</v>
      </c>
      <c r="C15816" s="53" t="s">
        <v>33536</v>
      </c>
      <c r="D15816" s="53" t="s">
        <v>33872</v>
      </c>
    </row>
    <row r="15817" spans="1:4" ht="15" x14ac:dyDescent="0.25">
      <c r="A15817" s="53" t="s">
        <v>20171</v>
      </c>
      <c r="B15817" s="53">
        <v>15</v>
      </c>
      <c r="C15817" s="53" t="s">
        <v>33536</v>
      </c>
      <c r="D15817" s="53" t="s">
        <v>33872</v>
      </c>
    </row>
    <row r="15818" spans="1:4" ht="15" x14ac:dyDescent="0.25">
      <c r="A15818" s="53" t="s">
        <v>20172</v>
      </c>
      <c r="B15818" s="53">
        <v>15</v>
      </c>
      <c r="C15818" s="53" t="s">
        <v>33536</v>
      </c>
      <c r="D15818" s="53" t="s">
        <v>33873</v>
      </c>
    </row>
    <row r="15819" spans="1:4" ht="15" x14ac:dyDescent="0.25">
      <c r="A15819" s="53" t="s">
        <v>20173</v>
      </c>
      <c r="B15819" s="53">
        <v>15</v>
      </c>
      <c r="C15819" s="53" t="s">
        <v>33536</v>
      </c>
      <c r="D15819" s="53" t="s">
        <v>33873</v>
      </c>
    </row>
    <row r="15820" spans="1:4" ht="15" x14ac:dyDescent="0.25">
      <c r="A15820" s="53" t="s">
        <v>20174</v>
      </c>
      <c r="B15820" s="53">
        <v>15</v>
      </c>
      <c r="C15820" s="53" t="s">
        <v>33536</v>
      </c>
      <c r="D15820" s="53" t="s">
        <v>33872</v>
      </c>
    </row>
    <row r="15821" spans="1:4" ht="15" x14ac:dyDescent="0.25">
      <c r="A15821" s="53" t="s">
        <v>20175</v>
      </c>
      <c r="B15821" s="53">
        <v>15</v>
      </c>
      <c r="C15821" s="53" t="s">
        <v>33536</v>
      </c>
      <c r="D15821" s="53" t="s">
        <v>33872</v>
      </c>
    </row>
    <row r="15822" spans="1:4" ht="15" x14ac:dyDescent="0.25">
      <c r="A15822" s="53" t="s">
        <v>20176</v>
      </c>
      <c r="B15822" s="53">
        <v>15</v>
      </c>
      <c r="C15822" s="53" t="s">
        <v>33536</v>
      </c>
      <c r="D15822" s="53" t="s">
        <v>33872</v>
      </c>
    </row>
    <row r="15823" spans="1:4" ht="15" x14ac:dyDescent="0.25">
      <c r="A15823" s="53" t="s">
        <v>20177</v>
      </c>
      <c r="B15823" s="53">
        <v>15</v>
      </c>
      <c r="C15823" s="53" t="s">
        <v>33536</v>
      </c>
      <c r="D15823" s="53" t="s">
        <v>33872</v>
      </c>
    </row>
    <row r="15824" spans="1:4" ht="15" x14ac:dyDescent="0.25">
      <c r="A15824" s="53" t="s">
        <v>20178</v>
      </c>
      <c r="B15824" s="53">
        <v>15</v>
      </c>
      <c r="C15824" s="53" t="s">
        <v>33536</v>
      </c>
      <c r="D15824" s="53" t="s">
        <v>33872</v>
      </c>
    </row>
    <row r="15825" spans="1:4" ht="15" x14ac:dyDescent="0.25">
      <c r="A15825" s="53" t="s">
        <v>20179</v>
      </c>
      <c r="B15825" s="53">
        <v>15</v>
      </c>
      <c r="C15825" s="53" t="s">
        <v>33536</v>
      </c>
      <c r="D15825" s="53" t="s">
        <v>33872</v>
      </c>
    </row>
    <row r="15826" spans="1:4" ht="15" x14ac:dyDescent="0.25">
      <c r="A15826" s="53" t="s">
        <v>20180</v>
      </c>
      <c r="B15826" s="53">
        <v>15</v>
      </c>
      <c r="C15826" s="53" t="s">
        <v>33536</v>
      </c>
      <c r="D15826" s="53" t="s">
        <v>33872</v>
      </c>
    </row>
    <row r="15827" spans="1:4" ht="15" x14ac:dyDescent="0.25">
      <c r="A15827" s="53" t="s">
        <v>20181</v>
      </c>
      <c r="B15827" s="53">
        <v>15</v>
      </c>
      <c r="C15827" s="53" t="s">
        <v>33536</v>
      </c>
      <c r="D15827" s="53" t="s">
        <v>33872</v>
      </c>
    </row>
    <row r="15828" spans="1:4" ht="15" x14ac:dyDescent="0.25">
      <c r="A15828" s="53" t="s">
        <v>20182</v>
      </c>
      <c r="B15828" s="53">
        <v>15</v>
      </c>
      <c r="C15828" s="53" t="s">
        <v>33536</v>
      </c>
      <c r="D15828" s="53" t="s">
        <v>33872</v>
      </c>
    </row>
    <row r="15829" spans="1:4" ht="15" x14ac:dyDescent="0.25">
      <c r="A15829" s="53" t="s">
        <v>20183</v>
      </c>
      <c r="B15829" s="53">
        <v>15</v>
      </c>
      <c r="C15829" s="53" t="s">
        <v>33536</v>
      </c>
      <c r="D15829" s="53" t="s">
        <v>33872</v>
      </c>
    </row>
    <row r="15830" spans="1:4" ht="15" x14ac:dyDescent="0.25">
      <c r="A15830" s="53" t="s">
        <v>20184</v>
      </c>
      <c r="B15830" s="53">
        <v>15</v>
      </c>
      <c r="C15830" s="53" t="s">
        <v>33536</v>
      </c>
      <c r="D15830" s="53" t="s">
        <v>33872</v>
      </c>
    </row>
    <row r="15831" spans="1:4" ht="15" x14ac:dyDescent="0.25">
      <c r="A15831" s="53" t="s">
        <v>20185</v>
      </c>
      <c r="B15831" s="53">
        <v>15</v>
      </c>
      <c r="C15831" s="53" t="s">
        <v>33536</v>
      </c>
      <c r="D15831" s="53" t="s">
        <v>33873</v>
      </c>
    </row>
    <row r="15832" spans="1:4" ht="15" x14ac:dyDescent="0.25">
      <c r="A15832" s="53" t="s">
        <v>20186</v>
      </c>
      <c r="B15832" s="53">
        <v>15</v>
      </c>
      <c r="C15832" s="53" t="s">
        <v>33536</v>
      </c>
      <c r="D15832" s="53" t="s">
        <v>33872</v>
      </c>
    </row>
    <row r="15833" spans="1:4" ht="15" x14ac:dyDescent="0.25">
      <c r="A15833" s="53" t="s">
        <v>20187</v>
      </c>
      <c r="B15833" s="53">
        <v>15</v>
      </c>
      <c r="C15833" s="53" t="s">
        <v>33536</v>
      </c>
      <c r="D15833" s="53" t="s">
        <v>33872</v>
      </c>
    </row>
    <row r="15834" spans="1:4" ht="15" x14ac:dyDescent="0.25">
      <c r="A15834" s="53" t="s">
        <v>33228</v>
      </c>
      <c r="B15834" s="53">
        <v>15</v>
      </c>
      <c r="C15834" s="53" t="s">
        <v>33536</v>
      </c>
      <c r="D15834" s="53" t="s">
        <v>33873</v>
      </c>
    </row>
    <row r="15835" spans="1:4" ht="15" x14ac:dyDescent="0.25">
      <c r="A15835" s="53" t="s">
        <v>20188</v>
      </c>
      <c r="B15835" s="53">
        <v>15</v>
      </c>
      <c r="C15835" s="53" t="s">
        <v>33536</v>
      </c>
      <c r="D15835" s="53" t="s">
        <v>33872</v>
      </c>
    </row>
    <row r="15836" spans="1:4" ht="15" x14ac:dyDescent="0.25">
      <c r="A15836" s="53" t="s">
        <v>33229</v>
      </c>
      <c r="B15836" s="53">
        <v>15</v>
      </c>
      <c r="C15836" s="53" t="s">
        <v>33536</v>
      </c>
      <c r="D15836" s="53" t="s">
        <v>33873</v>
      </c>
    </row>
    <row r="15837" spans="1:4" ht="15" x14ac:dyDescent="0.25">
      <c r="A15837" s="53" t="s">
        <v>20189</v>
      </c>
      <c r="B15837" s="53">
        <v>15</v>
      </c>
      <c r="C15837" s="53" t="s">
        <v>33536</v>
      </c>
      <c r="D15837" s="53" t="s">
        <v>33872</v>
      </c>
    </row>
    <row r="15838" spans="1:4" ht="15" x14ac:dyDescent="0.25">
      <c r="A15838" s="53" t="s">
        <v>20190</v>
      </c>
      <c r="B15838" s="53">
        <v>15</v>
      </c>
      <c r="C15838" s="53" t="s">
        <v>33536</v>
      </c>
      <c r="D15838" s="53" t="s">
        <v>33872</v>
      </c>
    </row>
    <row r="15839" spans="1:4" ht="15" x14ac:dyDescent="0.25">
      <c r="A15839" s="53" t="s">
        <v>20191</v>
      </c>
      <c r="B15839" s="53">
        <v>15</v>
      </c>
      <c r="C15839" s="53" t="s">
        <v>33536</v>
      </c>
      <c r="D15839" s="53" t="s">
        <v>33872</v>
      </c>
    </row>
    <row r="15840" spans="1:4" ht="15" x14ac:dyDescent="0.25">
      <c r="A15840" s="53" t="s">
        <v>20192</v>
      </c>
      <c r="B15840" s="53">
        <v>15</v>
      </c>
      <c r="C15840" s="53" t="s">
        <v>33536</v>
      </c>
      <c r="D15840" s="53" t="s">
        <v>33872</v>
      </c>
    </row>
    <row r="15841" spans="1:4" ht="15" x14ac:dyDescent="0.25">
      <c r="A15841" s="53" t="s">
        <v>33230</v>
      </c>
      <c r="B15841" s="53">
        <v>15</v>
      </c>
      <c r="C15841" s="53" t="s">
        <v>33536</v>
      </c>
      <c r="D15841" s="53" t="s">
        <v>33873</v>
      </c>
    </row>
    <row r="15842" spans="1:4" ht="15" x14ac:dyDescent="0.25">
      <c r="A15842" s="53" t="s">
        <v>20193</v>
      </c>
      <c r="B15842" s="53">
        <v>15</v>
      </c>
      <c r="C15842" s="53" t="s">
        <v>33536</v>
      </c>
      <c r="D15842" s="53" t="s">
        <v>33872</v>
      </c>
    </row>
    <row r="15843" spans="1:4" ht="15" x14ac:dyDescent="0.25">
      <c r="A15843" s="53" t="s">
        <v>20194</v>
      </c>
      <c r="B15843" s="53">
        <v>15</v>
      </c>
      <c r="C15843" s="53" t="s">
        <v>33536</v>
      </c>
      <c r="D15843" s="53" t="s">
        <v>33872</v>
      </c>
    </row>
    <row r="15844" spans="1:4" ht="15" x14ac:dyDescent="0.25">
      <c r="A15844" s="53" t="s">
        <v>20195</v>
      </c>
      <c r="B15844" s="53">
        <v>15</v>
      </c>
      <c r="C15844" s="53" t="s">
        <v>33536</v>
      </c>
      <c r="D15844" s="53" t="s">
        <v>33873</v>
      </c>
    </row>
    <row r="15845" spans="1:4" ht="15" x14ac:dyDescent="0.25">
      <c r="A15845" s="53" t="s">
        <v>20196</v>
      </c>
      <c r="B15845" s="53">
        <v>15</v>
      </c>
      <c r="C15845" s="53" t="s">
        <v>33536</v>
      </c>
      <c r="D15845" s="53" t="s">
        <v>33872</v>
      </c>
    </row>
    <row r="15846" spans="1:4" ht="15" x14ac:dyDescent="0.25">
      <c r="A15846" s="53" t="s">
        <v>20197</v>
      </c>
      <c r="B15846" s="53">
        <v>15</v>
      </c>
      <c r="C15846" s="53" t="s">
        <v>33536</v>
      </c>
      <c r="D15846" s="53" t="s">
        <v>33872</v>
      </c>
    </row>
    <row r="15847" spans="1:4" ht="15" x14ac:dyDescent="0.25">
      <c r="A15847" s="53" t="s">
        <v>20198</v>
      </c>
      <c r="B15847" s="53">
        <v>15</v>
      </c>
      <c r="C15847" s="53" t="s">
        <v>33536</v>
      </c>
      <c r="D15847" s="53" t="s">
        <v>33872</v>
      </c>
    </row>
    <row r="15848" spans="1:4" ht="15" x14ac:dyDescent="0.25">
      <c r="A15848" s="53" t="s">
        <v>20199</v>
      </c>
      <c r="B15848" s="53">
        <v>15</v>
      </c>
      <c r="C15848" s="53" t="s">
        <v>33536</v>
      </c>
      <c r="D15848" s="53" t="s">
        <v>33872</v>
      </c>
    </row>
    <row r="15849" spans="1:4" ht="15" x14ac:dyDescent="0.25">
      <c r="A15849" s="53" t="s">
        <v>20200</v>
      </c>
      <c r="B15849" s="53">
        <v>15</v>
      </c>
      <c r="C15849" s="53" t="s">
        <v>33536</v>
      </c>
      <c r="D15849" s="53" t="s">
        <v>33873</v>
      </c>
    </row>
    <row r="15850" spans="1:4" ht="15" x14ac:dyDescent="0.25">
      <c r="A15850" s="53" t="s">
        <v>20201</v>
      </c>
      <c r="B15850" s="53">
        <v>15</v>
      </c>
      <c r="C15850" s="53" t="s">
        <v>33536</v>
      </c>
      <c r="D15850" s="53" t="s">
        <v>33872</v>
      </c>
    </row>
    <row r="15851" spans="1:4" ht="15" x14ac:dyDescent="0.25">
      <c r="A15851" s="53" t="s">
        <v>20202</v>
      </c>
      <c r="B15851" s="53">
        <v>15</v>
      </c>
      <c r="C15851" s="53"/>
      <c r="D15851" s="53" t="s">
        <v>33872</v>
      </c>
    </row>
    <row r="15852" spans="1:4" ht="15" x14ac:dyDescent="0.25">
      <c r="A15852" s="53" t="s">
        <v>20203</v>
      </c>
      <c r="B15852" s="53">
        <v>15</v>
      </c>
      <c r="C15852" s="53" t="s">
        <v>33536</v>
      </c>
      <c r="D15852" s="53" t="s">
        <v>33872</v>
      </c>
    </row>
    <row r="15853" spans="1:4" ht="15" x14ac:dyDescent="0.25">
      <c r="A15853" s="53" t="s">
        <v>20204</v>
      </c>
      <c r="B15853" s="53">
        <v>15</v>
      </c>
      <c r="C15853" s="53" t="s">
        <v>33536</v>
      </c>
      <c r="D15853" s="53" t="s">
        <v>33872</v>
      </c>
    </row>
    <row r="15854" spans="1:4" ht="15" x14ac:dyDescent="0.25">
      <c r="A15854" s="53" t="s">
        <v>20205</v>
      </c>
      <c r="B15854" s="53">
        <v>15</v>
      </c>
      <c r="C15854" s="53" t="s">
        <v>33536</v>
      </c>
      <c r="D15854" s="53" t="s">
        <v>33872</v>
      </c>
    </row>
    <row r="15855" spans="1:4" ht="15" x14ac:dyDescent="0.25">
      <c r="A15855" s="53" t="s">
        <v>20206</v>
      </c>
      <c r="B15855" s="53">
        <v>15</v>
      </c>
      <c r="C15855" s="53" t="s">
        <v>33536</v>
      </c>
      <c r="D15855" s="53" t="s">
        <v>33872</v>
      </c>
    </row>
    <row r="15856" spans="1:4" ht="15" x14ac:dyDescent="0.25">
      <c r="A15856" s="53" t="s">
        <v>20207</v>
      </c>
      <c r="B15856" s="53">
        <v>15</v>
      </c>
      <c r="C15856" s="53" t="s">
        <v>33536</v>
      </c>
      <c r="D15856" s="53" t="s">
        <v>33872</v>
      </c>
    </row>
    <row r="15857" spans="1:4" ht="15" x14ac:dyDescent="0.25">
      <c r="A15857" s="53" t="s">
        <v>20208</v>
      </c>
      <c r="B15857" s="53">
        <v>15</v>
      </c>
      <c r="C15857" s="53" t="s">
        <v>33536</v>
      </c>
      <c r="D15857" s="53" t="s">
        <v>33872</v>
      </c>
    </row>
    <row r="15858" spans="1:4" ht="15" x14ac:dyDescent="0.25">
      <c r="A15858" s="53" t="s">
        <v>20209</v>
      </c>
      <c r="B15858" s="53">
        <v>15</v>
      </c>
      <c r="C15858" s="53" t="s">
        <v>33536</v>
      </c>
      <c r="D15858" s="53" t="s">
        <v>33872</v>
      </c>
    </row>
    <row r="15859" spans="1:4" ht="15" x14ac:dyDescent="0.25">
      <c r="A15859" s="53" t="s">
        <v>20210</v>
      </c>
      <c r="B15859" s="53">
        <v>15</v>
      </c>
      <c r="C15859" s="53" t="s">
        <v>33536</v>
      </c>
      <c r="D15859" s="53" t="s">
        <v>33872</v>
      </c>
    </row>
    <row r="15860" spans="1:4" ht="15" x14ac:dyDescent="0.25">
      <c r="A15860" s="53" t="s">
        <v>20211</v>
      </c>
      <c r="B15860" s="53">
        <v>15</v>
      </c>
      <c r="C15860" s="53" t="s">
        <v>33536</v>
      </c>
      <c r="D15860" s="53" t="s">
        <v>33872</v>
      </c>
    </row>
    <row r="15861" spans="1:4" ht="15" x14ac:dyDescent="0.25">
      <c r="A15861" s="53" t="s">
        <v>20212</v>
      </c>
      <c r="B15861" s="53">
        <v>15</v>
      </c>
      <c r="C15861" s="53" t="s">
        <v>33536</v>
      </c>
      <c r="D15861" s="53" t="s">
        <v>33872</v>
      </c>
    </row>
    <row r="15862" spans="1:4" ht="15" x14ac:dyDescent="0.25">
      <c r="A15862" s="53" t="s">
        <v>20213</v>
      </c>
      <c r="B15862" s="53">
        <v>15</v>
      </c>
      <c r="C15862" s="53" t="s">
        <v>33536</v>
      </c>
      <c r="D15862" s="53" t="s">
        <v>33872</v>
      </c>
    </row>
    <row r="15863" spans="1:4" ht="15" x14ac:dyDescent="0.25">
      <c r="A15863" s="53" t="s">
        <v>20214</v>
      </c>
      <c r="B15863" s="53">
        <v>15</v>
      </c>
      <c r="C15863" s="53" t="s">
        <v>33536</v>
      </c>
      <c r="D15863" s="53" t="s">
        <v>33873</v>
      </c>
    </row>
    <row r="15864" spans="1:4" ht="15" x14ac:dyDescent="0.25">
      <c r="A15864" s="53" t="s">
        <v>20215</v>
      </c>
      <c r="B15864" s="53">
        <v>15</v>
      </c>
      <c r="C15864" s="53" t="s">
        <v>33536</v>
      </c>
      <c r="D15864" s="53" t="s">
        <v>33873</v>
      </c>
    </row>
    <row r="15865" spans="1:4" ht="15" x14ac:dyDescent="0.25">
      <c r="A15865" s="53" t="s">
        <v>20216</v>
      </c>
      <c r="B15865" s="53">
        <v>15</v>
      </c>
      <c r="C15865" s="53" t="s">
        <v>33536</v>
      </c>
      <c r="D15865" s="53" t="s">
        <v>33872</v>
      </c>
    </row>
    <row r="15866" spans="1:4" ht="15" x14ac:dyDescent="0.25">
      <c r="A15866" s="53" t="s">
        <v>20217</v>
      </c>
      <c r="B15866" s="53">
        <v>15</v>
      </c>
      <c r="C15866" s="53" t="s">
        <v>33536</v>
      </c>
      <c r="D15866" s="53" t="s">
        <v>33872</v>
      </c>
    </row>
    <row r="15867" spans="1:4" ht="15" x14ac:dyDescent="0.25">
      <c r="A15867" s="53" t="s">
        <v>20218</v>
      </c>
      <c r="B15867" s="53">
        <v>15</v>
      </c>
      <c r="C15867" s="53" t="s">
        <v>33536</v>
      </c>
      <c r="D15867" s="53" t="s">
        <v>33872</v>
      </c>
    </row>
    <row r="15868" spans="1:4" ht="15" x14ac:dyDescent="0.25">
      <c r="A15868" s="53" t="s">
        <v>20219</v>
      </c>
      <c r="B15868" s="53">
        <v>15</v>
      </c>
      <c r="C15868" s="53" t="s">
        <v>33536</v>
      </c>
      <c r="D15868" s="53" t="s">
        <v>33872</v>
      </c>
    </row>
    <row r="15869" spans="1:4" ht="15" x14ac:dyDescent="0.25">
      <c r="A15869" s="53" t="s">
        <v>20220</v>
      </c>
      <c r="B15869" s="53">
        <v>15</v>
      </c>
      <c r="C15869" s="53" t="s">
        <v>33536</v>
      </c>
      <c r="D15869" s="53" t="s">
        <v>33872</v>
      </c>
    </row>
    <row r="15870" spans="1:4" ht="15" x14ac:dyDescent="0.25">
      <c r="A15870" s="53" t="s">
        <v>20221</v>
      </c>
      <c r="B15870" s="53">
        <v>15</v>
      </c>
      <c r="C15870" s="53" t="s">
        <v>33536</v>
      </c>
      <c r="D15870" s="53" t="s">
        <v>33873</v>
      </c>
    </row>
    <row r="15871" spans="1:4" ht="15" x14ac:dyDescent="0.25">
      <c r="A15871" s="53" t="s">
        <v>20222</v>
      </c>
      <c r="B15871" s="53">
        <v>15</v>
      </c>
      <c r="C15871" s="53" t="s">
        <v>33536</v>
      </c>
      <c r="D15871" s="53" t="s">
        <v>33873</v>
      </c>
    </row>
    <row r="15872" spans="1:4" ht="15" x14ac:dyDescent="0.25">
      <c r="A15872" s="53" t="s">
        <v>20223</v>
      </c>
      <c r="B15872" s="53">
        <v>15</v>
      </c>
      <c r="C15872" s="53" t="s">
        <v>33536</v>
      </c>
      <c r="D15872" s="53" t="s">
        <v>33872</v>
      </c>
    </row>
    <row r="15873" spans="1:4" ht="15" x14ac:dyDescent="0.25">
      <c r="A15873" s="53" t="s">
        <v>20224</v>
      </c>
      <c r="B15873" s="53">
        <v>15</v>
      </c>
      <c r="C15873" s="53"/>
      <c r="D15873" s="53" t="s">
        <v>33872</v>
      </c>
    </row>
    <row r="15874" spans="1:4" ht="15" x14ac:dyDescent="0.25">
      <c r="A15874" s="53" t="s">
        <v>20225</v>
      </c>
      <c r="B15874" s="53">
        <v>15</v>
      </c>
      <c r="C15874" s="53" t="s">
        <v>33536</v>
      </c>
      <c r="D15874" s="53" t="s">
        <v>33873</v>
      </c>
    </row>
    <row r="15875" spans="1:4" ht="15" x14ac:dyDescent="0.25">
      <c r="A15875" s="53" t="s">
        <v>20226</v>
      </c>
      <c r="B15875" s="53">
        <v>15</v>
      </c>
      <c r="C15875" s="53" t="s">
        <v>33536</v>
      </c>
      <c r="D15875" s="53" t="s">
        <v>33872</v>
      </c>
    </row>
    <row r="15876" spans="1:4" ht="15" x14ac:dyDescent="0.25">
      <c r="A15876" s="53" t="s">
        <v>20227</v>
      </c>
      <c r="B15876" s="53">
        <v>15</v>
      </c>
      <c r="C15876" s="53" t="s">
        <v>33536</v>
      </c>
      <c r="D15876" s="53" t="s">
        <v>33872</v>
      </c>
    </row>
    <row r="15877" spans="1:4" ht="15" x14ac:dyDescent="0.25">
      <c r="A15877" s="53" t="s">
        <v>20228</v>
      </c>
      <c r="B15877" s="53">
        <v>15</v>
      </c>
      <c r="C15877" s="53" t="s">
        <v>33536</v>
      </c>
      <c r="D15877" s="53" t="s">
        <v>33872</v>
      </c>
    </row>
    <row r="15878" spans="1:4" ht="15" x14ac:dyDescent="0.25">
      <c r="A15878" s="53" t="s">
        <v>20229</v>
      </c>
      <c r="B15878" s="53">
        <v>15</v>
      </c>
      <c r="C15878" s="53" t="s">
        <v>33536</v>
      </c>
      <c r="D15878" s="53" t="s">
        <v>33872</v>
      </c>
    </row>
    <row r="15879" spans="1:4" ht="15" x14ac:dyDescent="0.25">
      <c r="A15879" s="53" t="s">
        <v>20230</v>
      </c>
      <c r="B15879" s="53">
        <v>15</v>
      </c>
      <c r="C15879" s="53" t="s">
        <v>33536</v>
      </c>
      <c r="D15879" s="53" t="s">
        <v>33872</v>
      </c>
    </row>
    <row r="15880" spans="1:4" ht="15" x14ac:dyDescent="0.25">
      <c r="A15880" s="53" t="s">
        <v>20231</v>
      </c>
      <c r="B15880" s="53">
        <v>15</v>
      </c>
      <c r="C15880" s="53" t="s">
        <v>33536</v>
      </c>
      <c r="D15880" s="53" t="s">
        <v>33872</v>
      </c>
    </row>
    <row r="15881" spans="1:4" ht="15" x14ac:dyDescent="0.25">
      <c r="A15881" s="53" t="s">
        <v>20232</v>
      </c>
      <c r="B15881" s="53">
        <v>15</v>
      </c>
      <c r="C15881" s="53" t="s">
        <v>33536</v>
      </c>
      <c r="D15881" s="53" t="s">
        <v>33873</v>
      </c>
    </row>
    <row r="15882" spans="1:4" ht="15" x14ac:dyDescent="0.25">
      <c r="A15882" s="53" t="s">
        <v>20233</v>
      </c>
      <c r="B15882" s="53">
        <v>15</v>
      </c>
      <c r="C15882" s="53" t="s">
        <v>33536</v>
      </c>
      <c r="D15882" s="53" t="s">
        <v>33872</v>
      </c>
    </row>
    <row r="15883" spans="1:4" ht="15" x14ac:dyDescent="0.25">
      <c r="A15883" s="53" t="s">
        <v>20234</v>
      </c>
      <c r="B15883" s="53">
        <v>15</v>
      </c>
      <c r="C15883" s="53" t="s">
        <v>33536</v>
      </c>
      <c r="D15883" s="53" t="s">
        <v>33872</v>
      </c>
    </row>
    <row r="15884" spans="1:4" ht="15" x14ac:dyDescent="0.25">
      <c r="A15884" s="53" t="s">
        <v>20235</v>
      </c>
      <c r="B15884" s="53">
        <v>15</v>
      </c>
      <c r="C15884" s="53" t="s">
        <v>33536</v>
      </c>
      <c r="D15884" s="53" t="s">
        <v>33873</v>
      </c>
    </row>
    <row r="15885" spans="1:4" ht="15" x14ac:dyDescent="0.25">
      <c r="A15885" s="53" t="s">
        <v>20236</v>
      </c>
      <c r="B15885" s="53">
        <v>15</v>
      </c>
      <c r="C15885" s="53" t="s">
        <v>33536</v>
      </c>
      <c r="D15885" s="53" t="s">
        <v>33872</v>
      </c>
    </row>
    <row r="15886" spans="1:4" ht="15" x14ac:dyDescent="0.25">
      <c r="A15886" s="53" t="s">
        <v>20237</v>
      </c>
      <c r="B15886" s="53">
        <v>15</v>
      </c>
      <c r="C15886" s="53" t="s">
        <v>33536</v>
      </c>
      <c r="D15886" s="53" t="s">
        <v>33873</v>
      </c>
    </row>
    <row r="15887" spans="1:4" ht="15" x14ac:dyDescent="0.25">
      <c r="A15887" s="53" t="s">
        <v>20238</v>
      </c>
      <c r="B15887" s="53">
        <v>15</v>
      </c>
      <c r="C15887" s="53" t="s">
        <v>33536</v>
      </c>
      <c r="D15887" s="53" t="s">
        <v>33873</v>
      </c>
    </row>
    <row r="15888" spans="1:4" ht="15" x14ac:dyDescent="0.25">
      <c r="A15888" s="53" t="s">
        <v>20239</v>
      </c>
      <c r="B15888" s="53">
        <v>15</v>
      </c>
      <c r="C15888" s="53" t="s">
        <v>33536</v>
      </c>
      <c r="D15888" s="53" t="s">
        <v>33873</v>
      </c>
    </row>
    <row r="15889" spans="1:4" ht="15" x14ac:dyDescent="0.25">
      <c r="A15889" s="53" t="s">
        <v>20240</v>
      </c>
      <c r="B15889" s="53">
        <v>15</v>
      </c>
      <c r="C15889" s="53" t="s">
        <v>33536</v>
      </c>
      <c r="D15889" s="53" t="s">
        <v>33873</v>
      </c>
    </row>
    <row r="15890" spans="1:4" ht="15" x14ac:dyDescent="0.25">
      <c r="A15890" s="53" t="s">
        <v>20241</v>
      </c>
      <c r="B15890" s="53">
        <v>15</v>
      </c>
      <c r="C15890" s="53" t="s">
        <v>33536</v>
      </c>
      <c r="D15890" s="53" t="s">
        <v>33873</v>
      </c>
    </row>
    <row r="15891" spans="1:4" ht="15" x14ac:dyDescent="0.25">
      <c r="A15891" s="53" t="s">
        <v>20242</v>
      </c>
      <c r="B15891" s="53">
        <v>15</v>
      </c>
      <c r="C15891" s="53" t="s">
        <v>33536</v>
      </c>
      <c r="D15891" s="53" t="s">
        <v>33873</v>
      </c>
    </row>
    <row r="15892" spans="1:4" ht="15" x14ac:dyDescent="0.25">
      <c r="A15892" s="53" t="s">
        <v>20243</v>
      </c>
      <c r="B15892" s="53">
        <v>15</v>
      </c>
      <c r="C15892" s="53" t="s">
        <v>33536</v>
      </c>
      <c r="D15892" s="53" t="s">
        <v>33873</v>
      </c>
    </row>
    <row r="15893" spans="1:4" ht="15" x14ac:dyDescent="0.25">
      <c r="A15893" s="53" t="s">
        <v>20244</v>
      </c>
      <c r="B15893" s="53">
        <v>30</v>
      </c>
      <c r="C15893" s="53" t="s">
        <v>33536</v>
      </c>
      <c r="D15893" s="53" t="s">
        <v>33872</v>
      </c>
    </row>
    <row r="15894" spans="1:4" ht="15" x14ac:dyDescent="0.25">
      <c r="A15894" s="53" t="s">
        <v>20245</v>
      </c>
      <c r="B15894" s="53">
        <v>30</v>
      </c>
      <c r="C15894" s="53" t="s">
        <v>33536</v>
      </c>
      <c r="D15894" s="53" t="s">
        <v>33873</v>
      </c>
    </row>
    <row r="15895" spans="1:4" ht="15" x14ac:dyDescent="0.25">
      <c r="A15895" s="53" t="s">
        <v>20246</v>
      </c>
      <c r="B15895" s="53">
        <v>30</v>
      </c>
      <c r="C15895" s="53" t="s">
        <v>33536</v>
      </c>
      <c r="D15895" s="53" t="s">
        <v>33873</v>
      </c>
    </row>
    <row r="15896" spans="1:4" ht="15" x14ac:dyDescent="0.25">
      <c r="A15896" s="53" t="s">
        <v>20247</v>
      </c>
      <c r="B15896" s="53">
        <v>30</v>
      </c>
      <c r="C15896" s="53" t="s">
        <v>33536</v>
      </c>
      <c r="D15896" s="53" t="s">
        <v>33872</v>
      </c>
    </row>
    <row r="15897" spans="1:4" ht="15" x14ac:dyDescent="0.25">
      <c r="A15897" s="53" t="s">
        <v>20248</v>
      </c>
      <c r="B15897" s="53">
        <v>30</v>
      </c>
      <c r="C15897" s="53" t="s">
        <v>33536</v>
      </c>
      <c r="D15897" s="53" t="s">
        <v>33872</v>
      </c>
    </row>
    <row r="15898" spans="1:4" ht="15" x14ac:dyDescent="0.25">
      <c r="A15898" s="53" t="s">
        <v>20249</v>
      </c>
      <c r="B15898" s="53">
        <v>30</v>
      </c>
      <c r="C15898" s="53" t="s">
        <v>33536</v>
      </c>
      <c r="D15898" s="53" t="s">
        <v>33872</v>
      </c>
    </row>
    <row r="15899" spans="1:4" ht="15" x14ac:dyDescent="0.25">
      <c r="A15899" s="53" t="s">
        <v>20250</v>
      </c>
      <c r="B15899" s="53">
        <v>30</v>
      </c>
      <c r="C15899" s="53" t="s">
        <v>33536</v>
      </c>
      <c r="D15899" s="53" t="s">
        <v>33872</v>
      </c>
    </row>
    <row r="15900" spans="1:4" ht="15" x14ac:dyDescent="0.25">
      <c r="A15900" s="53" t="s">
        <v>20251</v>
      </c>
      <c r="B15900" s="53">
        <v>30</v>
      </c>
      <c r="C15900" s="53" t="s">
        <v>33536</v>
      </c>
      <c r="D15900" s="53" t="s">
        <v>33872</v>
      </c>
    </row>
    <row r="15901" spans="1:4" ht="15" x14ac:dyDescent="0.25">
      <c r="A15901" s="53" t="s">
        <v>20252</v>
      </c>
      <c r="B15901" s="53">
        <v>30</v>
      </c>
      <c r="C15901" s="53" t="s">
        <v>33536</v>
      </c>
      <c r="D15901" s="53" t="s">
        <v>33872</v>
      </c>
    </row>
    <row r="15902" spans="1:4" ht="15" x14ac:dyDescent="0.25">
      <c r="A15902" s="53" t="s">
        <v>20253</v>
      </c>
      <c r="B15902" s="53">
        <v>30</v>
      </c>
      <c r="C15902" s="53" t="s">
        <v>33536</v>
      </c>
      <c r="D15902" s="53" t="s">
        <v>33872</v>
      </c>
    </row>
    <row r="15903" spans="1:4" ht="15" x14ac:dyDescent="0.25">
      <c r="A15903" s="53" t="s">
        <v>20254</v>
      </c>
      <c r="B15903" s="53">
        <v>30</v>
      </c>
      <c r="C15903" s="53" t="s">
        <v>33536</v>
      </c>
      <c r="D15903" s="53" t="s">
        <v>33873</v>
      </c>
    </row>
    <row r="15904" spans="1:4" ht="15" x14ac:dyDescent="0.25">
      <c r="A15904" s="53" t="s">
        <v>20255</v>
      </c>
      <c r="B15904" s="53">
        <v>30</v>
      </c>
      <c r="C15904" s="53" t="s">
        <v>33536</v>
      </c>
      <c r="D15904" s="53" t="s">
        <v>33872</v>
      </c>
    </row>
    <row r="15905" spans="1:4" ht="15" x14ac:dyDescent="0.25">
      <c r="A15905" s="53" t="s">
        <v>20256</v>
      </c>
      <c r="B15905" s="53">
        <v>30</v>
      </c>
      <c r="C15905" s="53" t="s">
        <v>33536</v>
      </c>
      <c r="D15905" s="53" t="s">
        <v>33872</v>
      </c>
    </row>
    <row r="15906" spans="1:4" ht="15" x14ac:dyDescent="0.25">
      <c r="A15906" s="53" t="s">
        <v>20257</v>
      </c>
      <c r="B15906" s="53">
        <v>30</v>
      </c>
      <c r="C15906" s="53" t="s">
        <v>33536</v>
      </c>
      <c r="D15906" s="53" t="s">
        <v>33873</v>
      </c>
    </row>
    <row r="15907" spans="1:4" ht="15" x14ac:dyDescent="0.25">
      <c r="A15907" s="53" t="s">
        <v>20258</v>
      </c>
      <c r="B15907" s="53">
        <v>30</v>
      </c>
      <c r="C15907" s="53" t="s">
        <v>33536</v>
      </c>
      <c r="D15907" s="53" t="s">
        <v>33872</v>
      </c>
    </row>
    <row r="15908" spans="1:4" ht="15" x14ac:dyDescent="0.25">
      <c r="A15908" s="53" t="s">
        <v>20259</v>
      </c>
      <c r="B15908" s="53">
        <v>30</v>
      </c>
      <c r="C15908" s="53" t="s">
        <v>33536</v>
      </c>
      <c r="D15908" s="53" t="s">
        <v>33872</v>
      </c>
    </row>
    <row r="15909" spans="1:4" ht="15" x14ac:dyDescent="0.25">
      <c r="A15909" s="53" t="s">
        <v>20260</v>
      </c>
      <c r="B15909" s="53">
        <v>30</v>
      </c>
      <c r="C15909" s="53" t="s">
        <v>33536</v>
      </c>
      <c r="D15909" s="53" t="s">
        <v>33873</v>
      </c>
    </row>
    <row r="15910" spans="1:4" ht="15" x14ac:dyDescent="0.25">
      <c r="A15910" s="53" t="s">
        <v>20261</v>
      </c>
      <c r="B15910" s="53">
        <v>30</v>
      </c>
      <c r="C15910" s="53" t="s">
        <v>33536</v>
      </c>
      <c r="D15910" s="53" t="s">
        <v>33872</v>
      </c>
    </row>
    <row r="15911" spans="1:4" ht="15" x14ac:dyDescent="0.25">
      <c r="A15911" s="53" t="s">
        <v>20262</v>
      </c>
      <c r="B15911" s="53">
        <v>30</v>
      </c>
      <c r="C15911" s="53" t="s">
        <v>33536</v>
      </c>
      <c r="D15911" s="53" t="s">
        <v>33873</v>
      </c>
    </row>
    <row r="15912" spans="1:4" ht="15" x14ac:dyDescent="0.25">
      <c r="A15912" s="53" t="s">
        <v>20263</v>
      </c>
      <c r="B15912" s="53">
        <v>30</v>
      </c>
      <c r="C15912" s="53" t="s">
        <v>33536</v>
      </c>
      <c r="D15912" s="53" t="s">
        <v>33873</v>
      </c>
    </row>
    <row r="15913" spans="1:4" ht="15" x14ac:dyDescent="0.25">
      <c r="A15913" s="53" t="s">
        <v>20264</v>
      </c>
      <c r="B15913" s="53">
        <v>30</v>
      </c>
      <c r="C15913" s="53" t="s">
        <v>33536</v>
      </c>
      <c r="D15913" s="53" t="s">
        <v>33872</v>
      </c>
    </row>
    <row r="15914" spans="1:4" ht="15" x14ac:dyDescent="0.25">
      <c r="A15914" s="53" t="s">
        <v>20265</v>
      </c>
      <c r="B15914" s="53">
        <v>30</v>
      </c>
      <c r="C15914" s="53" t="s">
        <v>33536</v>
      </c>
      <c r="D15914" s="53" t="s">
        <v>33872</v>
      </c>
    </row>
    <row r="15915" spans="1:4" ht="15" x14ac:dyDescent="0.25">
      <c r="A15915" s="53" t="s">
        <v>20266</v>
      </c>
      <c r="B15915" s="53">
        <v>30</v>
      </c>
      <c r="C15915" s="53" t="s">
        <v>33536</v>
      </c>
      <c r="D15915" s="53" t="s">
        <v>33872</v>
      </c>
    </row>
    <row r="15916" spans="1:4" ht="15" x14ac:dyDescent="0.25">
      <c r="A15916" s="53" t="s">
        <v>20267</v>
      </c>
      <c r="B15916" s="53">
        <v>30</v>
      </c>
      <c r="C15916" s="53" t="s">
        <v>33536</v>
      </c>
      <c r="D15916" s="53" t="s">
        <v>33872</v>
      </c>
    </row>
    <row r="15917" spans="1:4" ht="15" x14ac:dyDescent="0.25">
      <c r="A15917" s="53" t="s">
        <v>20268</v>
      </c>
      <c r="B15917" s="53">
        <v>30</v>
      </c>
      <c r="C15917" s="53" t="s">
        <v>33536</v>
      </c>
      <c r="D15917" s="53" t="s">
        <v>33872</v>
      </c>
    </row>
    <row r="15918" spans="1:4" ht="15" x14ac:dyDescent="0.25">
      <c r="A15918" s="53" t="s">
        <v>20269</v>
      </c>
      <c r="B15918" s="53">
        <v>30</v>
      </c>
      <c r="C15918" s="53" t="s">
        <v>33536</v>
      </c>
      <c r="D15918" s="53" t="s">
        <v>33872</v>
      </c>
    </row>
    <row r="15919" spans="1:4" ht="15" x14ac:dyDescent="0.25">
      <c r="A15919" s="53" t="s">
        <v>20270</v>
      </c>
      <c r="B15919" s="53">
        <v>30</v>
      </c>
      <c r="C15919" s="53" t="s">
        <v>33536</v>
      </c>
      <c r="D15919" s="53" t="s">
        <v>33872</v>
      </c>
    </row>
    <row r="15920" spans="1:4" ht="15" x14ac:dyDescent="0.25">
      <c r="A15920" s="53" t="s">
        <v>20271</v>
      </c>
      <c r="B15920" s="53">
        <v>30</v>
      </c>
      <c r="C15920" s="53" t="s">
        <v>33536</v>
      </c>
      <c r="D15920" s="53" t="s">
        <v>33872</v>
      </c>
    </row>
    <row r="15921" spans="1:4" ht="15" x14ac:dyDescent="0.25">
      <c r="A15921" s="53" t="s">
        <v>20272</v>
      </c>
      <c r="B15921" s="53">
        <v>30</v>
      </c>
      <c r="C15921" s="53" t="s">
        <v>33536</v>
      </c>
      <c r="D15921" s="53" t="s">
        <v>33872</v>
      </c>
    </row>
    <row r="15922" spans="1:4" ht="15" x14ac:dyDescent="0.25">
      <c r="A15922" s="53" t="s">
        <v>20273</v>
      </c>
      <c r="B15922" s="53">
        <v>30</v>
      </c>
      <c r="C15922" s="53" t="s">
        <v>33536</v>
      </c>
      <c r="D15922" s="53" t="s">
        <v>33872</v>
      </c>
    </row>
    <row r="15923" spans="1:4" ht="15" x14ac:dyDescent="0.25">
      <c r="A15923" s="53" t="s">
        <v>20274</v>
      </c>
      <c r="B15923" s="53">
        <v>30</v>
      </c>
      <c r="C15923" s="53" t="s">
        <v>33536</v>
      </c>
      <c r="D15923" s="53" t="s">
        <v>33873</v>
      </c>
    </row>
    <row r="15924" spans="1:4" ht="15" x14ac:dyDescent="0.25">
      <c r="A15924" s="53" t="s">
        <v>20275</v>
      </c>
      <c r="B15924" s="53">
        <v>30</v>
      </c>
      <c r="C15924" s="53" t="s">
        <v>33536</v>
      </c>
      <c r="D15924" s="53" t="s">
        <v>33872</v>
      </c>
    </row>
    <row r="15925" spans="1:4" ht="15" x14ac:dyDescent="0.25">
      <c r="A15925" s="53" t="s">
        <v>20276</v>
      </c>
      <c r="B15925" s="53">
        <v>30</v>
      </c>
      <c r="C15925" s="53" t="s">
        <v>33536</v>
      </c>
      <c r="D15925" s="53" t="s">
        <v>33873</v>
      </c>
    </row>
    <row r="15926" spans="1:4" ht="15" x14ac:dyDescent="0.25">
      <c r="A15926" s="53" t="s">
        <v>20277</v>
      </c>
      <c r="B15926" s="53">
        <v>30</v>
      </c>
      <c r="C15926" s="53" t="s">
        <v>33536</v>
      </c>
      <c r="D15926" s="53" t="s">
        <v>33872</v>
      </c>
    </row>
    <row r="15927" spans="1:4" ht="15" x14ac:dyDescent="0.25">
      <c r="A15927" s="53" t="s">
        <v>20278</v>
      </c>
      <c r="B15927" s="53">
        <v>30</v>
      </c>
      <c r="C15927" s="53" t="s">
        <v>33536</v>
      </c>
      <c r="D15927" s="53" t="s">
        <v>33873</v>
      </c>
    </row>
    <row r="15928" spans="1:4" ht="15" x14ac:dyDescent="0.25">
      <c r="A15928" s="53" t="s">
        <v>20279</v>
      </c>
      <c r="B15928" s="53">
        <v>30</v>
      </c>
      <c r="C15928" s="53" t="s">
        <v>33536</v>
      </c>
      <c r="D15928" s="53" t="s">
        <v>33872</v>
      </c>
    </row>
    <row r="15929" spans="1:4" ht="15" x14ac:dyDescent="0.25">
      <c r="A15929" s="53" t="s">
        <v>20280</v>
      </c>
      <c r="B15929" s="53">
        <v>30</v>
      </c>
      <c r="C15929" s="53" t="s">
        <v>33536</v>
      </c>
      <c r="D15929" s="53" t="s">
        <v>33873</v>
      </c>
    </row>
    <row r="15930" spans="1:4" ht="15" x14ac:dyDescent="0.25">
      <c r="A15930" s="53" t="s">
        <v>20281</v>
      </c>
      <c r="B15930" s="53">
        <v>30</v>
      </c>
      <c r="C15930" s="53" t="s">
        <v>33536</v>
      </c>
      <c r="D15930" s="53" t="s">
        <v>33873</v>
      </c>
    </row>
    <row r="15931" spans="1:4" ht="15" x14ac:dyDescent="0.25">
      <c r="A15931" s="53" t="s">
        <v>20282</v>
      </c>
      <c r="B15931" s="53">
        <v>30</v>
      </c>
      <c r="C15931" s="53" t="s">
        <v>33536</v>
      </c>
      <c r="D15931" s="53" t="s">
        <v>33872</v>
      </c>
    </row>
    <row r="15932" spans="1:4" ht="15" x14ac:dyDescent="0.25">
      <c r="A15932" s="53" t="s">
        <v>20283</v>
      </c>
      <c r="B15932" s="53">
        <v>30</v>
      </c>
      <c r="C15932" s="53" t="s">
        <v>33536</v>
      </c>
      <c r="D15932" s="53" t="s">
        <v>33873</v>
      </c>
    </row>
    <row r="15933" spans="1:4" ht="15" x14ac:dyDescent="0.25">
      <c r="A15933" s="53" t="s">
        <v>20284</v>
      </c>
      <c r="B15933" s="53">
        <v>30</v>
      </c>
      <c r="C15933" s="53" t="s">
        <v>33536</v>
      </c>
      <c r="D15933" s="53" t="s">
        <v>33872</v>
      </c>
    </row>
    <row r="15934" spans="1:4" ht="15" x14ac:dyDescent="0.25">
      <c r="A15934" s="53" t="s">
        <v>20285</v>
      </c>
      <c r="B15934" s="53">
        <v>30</v>
      </c>
      <c r="C15934" s="53" t="s">
        <v>33536</v>
      </c>
      <c r="D15934" s="53" t="s">
        <v>33873</v>
      </c>
    </row>
    <row r="15935" spans="1:4" ht="15" x14ac:dyDescent="0.25">
      <c r="A15935" s="53" t="s">
        <v>20286</v>
      </c>
      <c r="B15935" s="53">
        <v>30</v>
      </c>
      <c r="C15935" s="53" t="s">
        <v>33536</v>
      </c>
      <c r="D15935" s="53" t="s">
        <v>33872</v>
      </c>
    </row>
    <row r="15936" spans="1:4" ht="15" x14ac:dyDescent="0.25">
      <c r="A15936" s="53" t="s">
        <v>20287</v>
      </c>
      <c r="B15936" s="53">
        <v>30</v>
      </c>
      <c r="C15936" s="53" t="s">
        <v>33536</v>
      </c>
      <c r="D15936" s="53" t="s">
        <v>33872</v>
      </c>
    </row>
    <row r="15937" spans="1:4" ht="15" x14ac:dyDescent="0.25">
      <c r="A15937" s="53" t="s">
        <v>20288</v>
      </c>
      <c r="B15937" s="53">
        <v>30</v>
      </c>
      <c r="C15937" s="53" t="s">
        <v>33536</v>
      </c>
      <c r="D15937" s="53" t="s">
        <v>33872</v>
      </c>
    </row>
    <row r="15938" spans="1:4" ht="15" x14ac:dyDescent="0.25">
      <c r="A15938" s="53" t="s">
        <v>20289</v>
      </c>
      <c r="B15938" s="53">
        <v>30</v>
      </c>
      <c r="C15938" s="53" t="s">
        <v>33536</v>
      </c>
      <c r="D15938" s="53" t="s">
        <v>33872</v>
      </c>
    </row>
    <row r="15939" spans="1:4" ht="15" x14ac:dyDescent="0.25">
      <c r="A15939" s="53" t="s">
        <v>20290</v>
      </c>
      <c r="B15939" s="53">
        <v>30</v>
      </c>
      <c r="C15939" s="53" t="s">
        <v>33536</v>
      </c>
      <c r="D15939" s="53" t="s">
        <v>33872</v>
      </c>
    </row>
    <row r="15940" spans="1:4" ht="15" x14ac:dyDescent="0.25">
      <c r="A15940" s="53" t="s">
        <v>20291</v>
      </c>
      <c r="B15940" s="53">
        <v>30</v>
      </c>
      <c r="C15940" s="53" t="s">
        <v>33536</v>
      </c>
      <c r="D15940" s="53" t="s">
        <v>33872</v>
      </c>
    </row>
    <row r="15941" spans="1:4" ht="15" x14ac:dyDescent="0.25">
      <c r="A15941" s="53" t="s">
        <v>20292</v>
      </c>
      <c r="B15941" s="53">
        <v>30</v>
      </c>
      <c r="C15941" s="53" t="s">
        <v>33536</v>
      </c>
      <c r="D15941" s="53" t="s">
        <v>33872</v>
      </c>
    </row>
    <row r="15942" spans="1:4" ht="15" x14ac:dyDescent="0.25">
      <c r="A15942" s="53" t="s">
        <v>20293</v>
      </c>
      <c r="B15942" s="53">
        <v>30</v>
      </c>
      <c r="C15942" s="53" t="s">
        <v>33536</v>
      </c>
      <c r="D15942" s="53" t="s">
        <v>33872</v>
      </c>
    </row>
    <row r="15943" spans="1:4" ht="15" x14ac:dyDescent="0.25">
      <c r="A15943" s="53" t="s">
        <v>20294</v>
      </c>
      <c r="B15943" s="53">
        <v>30</v>
      </c>
      <c r="C15943" s="53" t="s">
        <v>33536</v>
      </c>
      <c r="D15943" s="53" t="s">
        <v>33872</v>
      </c>
    </row>
    <row r="15944" spans="1:4" ht="15" x14ac:dyDescent="0.25">
      <c r="A15944" s="53" t="s">
        <v>20295</v>
      </c>
      <c r="B15944" s="53">
        <v>30</v>
      </c>
      <c r="C15944" s="53" t="s">
        <v>33536</v>
      </c>
      <c r="D15944" s="53" t="s">
        <v>33872</v>
      </c>
    </row>
    <row r="15945" spans="1:4" ht="15" x14ac:dyDescent="0.25">
      <c r="A15945" s="53" t="s">
        <v>20296</v>
      </c>
      <c r="B15945" s="53">
        <v>30</v>
      </c>
      <c r="C15945" s="53" t="s">
        <v>33536</v>
      </c>
      <c r="D15945" s="53" t="s">
        <v>33872</v>
      </c>
    </row>
    <row r="15946" spans="1:4" ht="15" x14ac:dyDescent="0.25">
      <c r="A15946" s="53" t="s">
        <v>20297</v>
      </c>
      <c r="B15946" s="53">
        <v>30</v>
      </c>
      <c r="C15946" s="53" t="s">
        <v>33536</v>
      </c>
      <c r="D15946" s="53" t="s">
        <v>33872</v>
      </c>
    </row>
    <row r="15947" spans="1:4" ht="15" x14ac:dyDescent="0.25">
      <c r="A15947" s="53" t="s">
        <v>20298</v>
      </c>
      <c r="B15947" s="53">
        <v>30</v>
      </c>
      <c r="C15947" s="53" t="s">
        <v>33536</v>
      </c>
      <c r="D15947" s="53" t="s">
        <v>33872</v>
      </c>
    </row>
    <row r="15948" spans="1:4" ht="15" x14ac:dyDescent="0.25">
      <c r="A15948" s="53" t="s">
        <v>20299</v>
      </c>
      <c r="B15948" s="53">
        <v>30</v>
      </c>
      <c r="C15948" s="53" t="s">
        <v>33536</v>
      </c>
      <c r="D15948" s="53" t="s">
        <v>33873</v>
      </c>
    </row>
    <row r="15949" spans="1:4" ht="15" x14ac:dyDescent="0.25">
      <c r="A15949" s="53" t="s">
        <v>20300</v>
      </c>
      <c r="B15949" s="53">
        <v>30</v>
      </c>
      <c r="C15949" s="53" t="s">
        <v>33536</v>
      </c>
      <c r="D15949" s="53" t="s">
        <v>33872</v>
      </c>
    </row>
    <row r="15950" spans="1:4" ht="15" x14ac:dyDescent="0.25">
      <c r="A15950" s="53" t="s">
        <v>20301</v>
      </c>
      <c r="B15950" s="53">
        <v>30</v>
      </c>
      <c r="C15950" s="53" t="s">
        <v>33536</v>
      </c>
      <c r="D15950" s="53" t="s">
        <v>33872</v>
      </c>
    </row>
    <row r="15951" spans="1:4" ht="15" x14ac:dyDescent="0.25">
      <c r="A15951" s="53" t="s">
        <v>20302</v>
      </c>
      <c r="B15951" s="53">
        <v>30</v>
      </c>
      <c r="C15951" s="53" t="s">
        <v>33536</v>
      </c>
      <c r="D15951" s="53" t="s">
        <v>33872</v>
      </c>
    </row>
    <row r="15952" spans="1:4" ht="15" x14ac:dyDescent="0.25">
      <c r="A15952" s="53" t="s">
        <v>20303</v>
      </c>
      <c r="B15952" s="53">
        <v>30</v>
      </c>
      <c r="C15952" s="53" t="s">
        <v>33536</v>
      </c>
      <c r="D15952" s="53" t="s">
        <v>33873</v>
      </c>
    </row>
    <row r="15953" spans="1:4" ht="15" x14ac:dyDescent="0.25">
      <c r="A15953" s="53" t="s">
        <v>20304</v>
      </c>
      <c r="B15953" s="53">
        <v>30</v>
      </c>
      <c r="C15953" s="53" t="s">
        <v>33536</v>
      </c>
      <c r="D15953" s="53" t="s">
        <v>33872</v>
      </c>
    </row>
    <row r="15954" spans="1:4" ht="15" x14ac:dyDescent="0.25">
      <c r="A15954" s="53" t="s">
        <v>20305</v>
      </c>
      <c r="B15954" s="53">
        <v>30</v>
      </c>
      <c r="C15954" s="53" t="s">
        <v>33536</v>
      </c>
      <c r="D15954" s="53" t="s">
        <v>33872</v>
      </c>
    </row>
    <row r="15955" spans="1:4" ht="15" x14ac:dyDescent="0.25">
      <c r="A15955" s="53" t="s">
        <v>20306</v>
      </c>
      <c r="B15955" s="53">
        <v>30</v>
      </c>
      <c r="C15955" s="53" t="s">
        <v>33536</v>
      </c>
      <c r="D15955" s="53" t="s">
        <v>33872</v>
      </c>
    </row>
    <row r="15956" spans="1:4" ht="15" x14ac:dyDescent="0.25">
      <c r="A15956" s="53" t="s">
        <v>20307</v>
      </c>
      <c r="B15956" s="53">
        <v>30</v>
      </c>
      <c r="C15956" s="53" t="s">
        <v>33536</v>
      </c>
      <c r="D15956" s="53" t="s">
        <v>33873</v>
      </c>
    </row>
    <row r="15957" spans="1:4" ht="15" x14ac:dyDescent="0.25">
      <c r="A15957" s="53" t="s">
        <v>20308</v>
      </c>
      <c r="B15957" s="53">
        <v>30</v>
      </c>
      <c r="C15957" s="53" t="s">
        <v>33536</v>
      </c>
      <c r="D15957" s="53" t="s">
        <v>33872</v>
      </c>
    </row>
    <row r="15958" spans="1:4" ht="15" x14ac:dyDescent="0.25">
      <c r="A15958" s="53" t="s">
        <v>20309</v>
      </c>
      <c r="B15958" s="53">
        <v>30</v>
      </c>
      <c r="C15958" s="53" t="s">
        <v>33536</v>
      </c>
      <c r="D15958" s="53" t="s">
        <v>33872</v>
      </c>
    </row>
    <row r="15959" spans="1:4" ht="15" x14ac:dyDescent="0.25">
      <c r="A15959" s="53" t="s">
        <v>20310</v>
      </c>
      <c r="B15959" s="53">
        <v>30</v>
      </c>
      <c r="C15959" s="53" t="s">
        <v>33536</v>
      </c>
      <c r="D15959" s="53" t="s">
        <v>33873</v>
      </c>
    </row>
    <row r="15960" spans="1:4" ht="15" x14ac:dyDescent="0.25">
      <c r="A15960" s="53" t="s">
        <v>20311</v>
      </c>
      <c r="B15960" s="53">
        <v>30</v>
      </c>
      <c r="C15960" s="53" t="s">
        <v>33536</v>
      </c>
      <c r="D15960" s="53" t="s">
        <v>33873</v>
      </c>
    </row>
    <row r="15961" spans="1:4" ht="15" x14ac:dyDescent="0.25">
      <c r="A15961" s="53" t="s">
        <v>20312</v>
      </c>
      <c r="B15961" s="53">
        <v>30</v>
      </c>
      <c r="C15961" s="53" t="s">
        <v>33536</v>
      </c>
      <c r="D15961" s="53" t="s">
        <v>33872</v>
      </c>
    </row>
    <row r="15962" spans="1:4" ht="15" x14ac:dyDescent="0.25">
      <c r="A15962" s="53" t="s">
        <v>20313</v>
      </c>
      <c r="B15962" s="53">
        <v>30</v>
      </c>
      <c r="C15962" s="53" t="s">
        <v>33536</v>
      </c>
      <c r="D15962" s="53" t="s">
        <v>33872</v>
      </c>
    </row>
    <row r="15963" spans="1:4" ht="15" x14ac:dyDescent="0.25">
      <c r="A15963" s="53" t="s">
        <v>20314</v>
      </c>
      <c r="B15963" s="53">
        <v>30</v>
      </c>
      <c r="C15963" s="53" t="s">
        <v>33536</v>
      </c>
      <c r="D15963" s="53" t="s">
        <v>33872</v>
      </c>
    </row>
    <row r="15964" spans="1:4" ht="15" x14ac:dyDescent="0.25">
      <c r="A15964" s="53" t="s">
        <v>20315</v>
      </c>
      <c r="B15964" s="53">
        <v>30</v>
      </c>
      <c r="C15964" s="53" t="s">
        <v>33536</v>
      </c>
      <c r="D15964" s="53" t="s">
        <v>33872</v>
      </c>
    </row>
    <row r="15965" spans="1:4" ht="15" x14ac:dyDescent="0.25">
      <c r="A15965" s="53" t="s">
        <v>20316</v>
      </c>
      <c r="B15965" s="53">
        <v>30</v>
      </c>
      <c r="C15965" s="53" t="s">
        <v>33536</v>
      </c>
      <c r="D15965" s="53" t="s">
        <v>33872</v>
      </c>
    </row>
    <row r="15966" spans="1:4" ht="15" x14ac:dyDescent="0.25">
      <c r="A15966" s="53" t="s">
        <v>20317</v>
      </c>
      <c r="B15966" s="53">
        <v>30</v>
      </c>
      <c r="C15966" s="53" t="s">
        <v>33536</v>
      </c>
      <c r="D15966" s="53" t="s">
        <v>33872</v>
      </c>
    </row>
    <row r="15967" spans="1:4" ht="15" x14ac:dyDescent="0.25">
      <c r="A15967" s="53" t="s">
        <v>20318</v>
      </c>
      <c r="B15967" s="53">
        <v>30</v>
      </c>
      <c r="C15967" s="53" t="s">
        <v>33536</v>
      </c>
      <c r="D15967" s="53" t="s">
        <v>33872</v>
      </c>
    </row>
    <row r="15968" spans="1:4" ht="15" x14ac:dyDescent="0.25">
      <c r="A15968" s="53" t="s">
        <v>20319</v>
      </c>
      <c r="B15968" s="53">
        <v>30</v>
      </c>
      <c r="C15968" s="53" t="s">
        <v>33536</v>
      </c>
      <c r="D15968" s="53" t="s">
        <v>33872</v>
      </c>
    </row>
    <row r="15969" spans="1:4" ht="15" x14ac:dyDescent="0.25">
      <c r="A15969" s="53" t="s">
        <v>20320</v>
      </c>
      <c r="B15969" s="53">
        <v>30</v>
      </c>
      <c r="C15969" s="53" t="s">
        <v>33536</v>
      </c>
      <c r="D15969" s="53" t="s">
        <v>33872</v>
      </c>
    </row>
    <row r="15970" spans="1:4" ht="15" x14ac:dyDescent="0.25">
      <c r="A15970" s="53" t="s">
        <v>20321</v>
      </c>
      <c r="B15970" s="53">
        <v>30</v>
      </c>
      <c r="C15970" s="53" t="s">
        <v>33536</v>
      </c>
      <c r="D15970" s="53" t="s">
        <v>33873</v>
      </c>
    </row>
    <row r="15971" spans="1:4" ht="15" x14ac:dyDescent="0.25">
      <c r="A15971" s="53" t="s">
        <v>20322</v>
      </c>
      <c r="B15971" s="53">
        <v>30</v>
      </c>
      <c r="C15971" s="53" t="s">
        <v>33536</v>
      </c>
      <c r="D15971" s="53" t="s">
        <v>33873</v>
      </c>
    </row>
    <row r="15972" spans="1:4" ht="15" x14ac:dyDescent="0.25">
      <c r="A15972" s="53" t="s">
        <v>20323</v>
      </c>
      <c r="B15972" s="53">
        <v>30</v>
      </c>
      <c r="C15972" s="53" t="s">
        <v>33536</v>
      </c>
      <c r="D15972" s="53" t="s">
        <v>33872</v>
      </c>
    </row>
    <row r="15973" spans="1:4" ht="15" x14ac:dyDescent="0.25">
      <c r="A15973" s="53" t="s">
        <v>20324</v>
      </c>
      <c r="B15973" s="53">
        <v>30</v>
      </c>
      <c r="C15973" s="53"/>
      <c r="D15973" s="53" t="s">
        <v>33872</v>
      </c>
    </row>
    <row r="15974" spans="1:4" ht="15" x14ac:dyDescent="0.25">
      <c r="A15974" s="53" t="s">
        <v>20325</v>
      </c>
      <c r="B15974" s="53">
        <v>30</v>
      </c>
      <c r="C15974" s="53"/>
      <c r="D15974" s="53" t="s">
        <v>33872</v>
      </c>
    </row>
    <row r="15975" spans="1:4" ht="15" x14ac:dyDescent="0.25">
      <c r="A15975" s="53" t="s">
        <v>20326</v>
      </c>
      <c r="B15975" s="53">
        <v>30</v>
      </c>
      <c r="C15975" s="53" t="s">
        <v>33536</v>
      </c>
      <c r="D15975" s="53" t="s">
        <v>33872</v>
      </c>
    </row>
    <row r="15976" spans="1:4" ht="15" x14ac:dyDescent="0.25">
      <c r="A15976" s="53" t="s">
        <v>20327</v>
      </c>
      <c r="B15976" s="53">
        <v>30</v>
      </c>
      <c r="C15976" s="53" t="s">
        <v>33536</v>
      </c>
      <c r="D15976" s="53" t="s">
        <v>33873</v>
      </c>
    </row>
    <row r="15977" spans="1:4" ht="15" x14ac:dyDescent="0.25">
      <c r="A15977" s="53" t="s">
        <v>20328</v>
      </c>
      <c r="B15977" s="53">
        <v>30</v>
      </c>
      <c r="C15977" s="53"/>
      <c r="D15977" s="53" t="s">
        <v>33872</v>
      </c>
    </row>
    <row r="15978" spans="1:4" ht="15" x14ac:dyDescent="0.25">
      <c r="A15978" s="53" t="s">
        <v>20329</v>
      </c>
      <c r="B15978" s="53">
        <v>30</v>
      </c>
      <c r="C15978" s="53"/>
      <c r="D15978" s="53" t="s">
        <v>33872</v>
      </c>
    </row>
    <row r="15979" spans="1:4" ht="15" x14ac:dyDescent="0.25">
      <c r="A15979" s="53" t="s">
        <v>20330</v>
      </c>
      <c r="B15979" s="53">
        <v>30</v>
      </c>
      <c r="C15979" s="53" t="s">
        <v>33536</v>
      </c>
      <c r="D15979" s="53" t="s">
        <v>33872</v>
      </c>
    </row>
    <row r="15980" spans="1:4" ht="15" x14ac:dyDescent="0.25">
      <c r="A15980" s="53" t="s">
        <v>20331</v>
      </c>
      <c r="B15980" s="53">
        <v>30</v>
      </c>
      <c r="C15980" s="53" t="s">
        <v>33536</v>
      </c>
      <c r="D15980" s="53" t="s">
        <v>33872</v>
      </c>
    </row>
    <row r="15981" spans="1:4" ht="15" x14ac:dyDescent="0.25">
      <c r="A15981" s="53" t="s">
        <v>20332</v>
      </c>
      <c r="B15981" s="53">
        <v>30</v>
      </c>
      <c r="C15981" s="53" t="s">
        <v>33536</v>
      </c>
      <c r="D15981" s="53" t="s">
        <v>33872</v>
      </c>
    </row>
    <row r="15982" spans="1:4" ht="15" x14ac:dyDescent="0.25">
      <c r="A15982" s="53" t="s">
        <v>20333</v>
      </c>
      <c r="B15982" s="53">
        <v>30</v>
      </c>
      <c r="C15982" s="53" t="s">
        <v>33536</v>
      </c>
      <c r="D15982" s="53" t="s">
        <v>33872</v>
      </c>
    </row>
    <row r="15983" spans="1:4" ht="15" x14ac:dyDescent="0.25">
      <c r="A15983" s="53" t="s">
        <v>20334</v>
      </c>
      <c r="B15983" s="53">
        <v>30</v>
      </c>
      <c r="C15983" s="53"/>
      <c r="D15983" s="53" t="s">
        <v>33872</v>
      </c>
    </row>
    <row r="15984" spans="1:4" ht="15" x14ac:dyDescent="0.25">
      <c r="A15984" s="53" t="s">
        <v>20335</v>
      </c>
      <c r="B15984" s="53">
        <v>30</v>
      </c>
      <c r="C15984" s="53"/>
      <c r="D15984" s="53" t="s">
        <v>33872</v>
      </c>
    </row>
    <row r="15985" spans="1:4" ht="15" x14ac:dyDescent="0.25">
      <c r="A15985" s="53" t="s">
        <v>20336</v>
      </c>
      <c r="B15985" s="53">
        <v>30</v>
      </c>
      <c r="C15985" s="53"/>
      <c r="D15985" s="53" t="s">
        <v>33872</v>
      </c>
    </row>
    <row r="15986" spans="1:4" ht="15" x14ac:dyDescent="0.25">
      <c r="A15986" s="53" t="s">
        <v>20337</v>
      </c>
      <c r="B15986" s="53">
        <v>30</v>
      </c>
      <c r="C15986" s="53"/>
      <c r="D15986" s="53" t="s">
        <v>33872</v>
      </c>
    </row>
    <row r="15987" spans="1:4" ht="15" x14ac:dyDescent="0.25">
      <c r="A15987" s="53" t="s">
        <v>20338</v>
      </c>
      <c r="B15987" s="53">
        <v>30</v>
      </c>
      <c r="C15987" s="53"/>
      <c r="D15987" s="53" t="s">
        <v>33872</v>
      </c>
    </row>
    <row r="15988" spans="1:4" ht="15" x14ac:dyDescent="0.25">
      <c r="A15988" s="53" t="s">
        <v>20339</v>
      </c>
      <c r="B15988" s="53">
        <v>30</v>
      </c>
      <c r="C15988" s="53"/>
      <c r="D15988" s="53" t="s">
        <v>33872</v>
      </c>
    </row>
    <row r="15989" spans="1:4" ht="15" x14ac:dyDescent="0.25">
      <c r="A15989" s="53" t="s">
        <v>20340</v>
      </c>
      <c r="B15989" s="53">
        <v>30</v>
      </c>
      <c r="C15989" s="53"/>
      <c r="D15989" s="53" t="s">
        <v>33872</v>
      </c>
    </row>
    <row r="15990" spans="1:4" ht="15" x14ac:dyDescent="0.25">
      <c r="A15990" s="53" t="s">
        <v>20341</v>
      </c>
      <c r="B15990" s="53">
        <v>30</v>
      </c>
      <c r="C15990" s="53"/>
      <c r="D15990" s="53" t="s">
        <v>33872</v>
      </c>
    </row>
    <row r="15991" spans="1:4" ht="15" x14ac:dyDescent="0.25">
      <c r="A15991" s="53" t="s">
        <v>20342</v>
      </c>
      <c r="B15991" s="53">
        <v>30</v>
      </c>
      <c r="C15991" s="53"/>
      <c r="D15991" s="53" t="s">
        <v>33872</v>
      </c>
    </row>
    <row r="15992" spans="1:4" ht="15" x14ac:dyDescent="0.25">
      <c r="A15992" s="53" t="s">
        <v>20343</v>
      </c>
      <c r="B15992" s="53">
        <v>30</v>
      </c>
      <c r="C15992" s="53"/>
      <c r="D15992" s="53" t="s">
        <v>33872</v>
      </c>
    </row>
    <row r="15993" spans="1:4" ht="15" x14ac:dyDescent="0.25">
      <c r="A15993" s="53" t="s">
        <v>20344</v>
      </c>
      <c r="B15993" s="53">
        <v>30</v>
      </c>
      <c r="C15993" s="53"/>
      <c r="D15993" s="53" t="s">
        <v>33872</v>
      </c>
    </row>
    <row r="15994" spans="1:4" ht="15" x14ac:dyDescent="0.25">
      <c r="A15994" s="53" t="s">
        <v>20345</v>
      </c>
      <c r="B15994" s="53">
        <v>30</v>
      </c>
      <c r="C15994" s="53"/>
      <c r="D15994" s="53" t="s">
        <v>33872</v>
      </c>
    </row>
    <row r="15995" spans="1:4" ht="15" x14ac:dyDescent="0.25">
      <c r="A15995" s="53" t="s">
        <v>20346</v>
      </c>
      <c r="B15995" s="53">
        <v>30</v>
      </c>
      <c r="C15995" s="53"/>
      <c r="D15995" s="53" t="s">
        <v>33872</v>
      </c>
    </row>
    <row r="15996" spans="1:4" ht="15" x14ac:dyDescent="0.25">
      <c r="A15996" s="53" t="s">
        <v>20347</v>
      </c>
      <c r="B15996" s="53">
        <v>30</v>
      </c>
      <c r="C15996" s="53"/>
      <c r="D15996" s="53" t="s">
        <v>33872</v>
      </c>
    </row>
    <row r="15997" spans="1:4" ht="15" x14ac:dyDescent="0.25">
      <c r="A15997" s="53" t="s">
        <v>20348</v>
      </c>
      <c r="B15997" s="53">
        <v>30</v>
      </c>
      <c r="C15997" s="53"/>
      <c r="D15997" s="53" t="s">
        <v>33872</v>
      </c>
    </row>
    <row r="15998" spans="1:4" ht="15" x14ac:dyDescent="0.25">
      <c r="A15998" s="53" t="s">
        <v>20349</v>
      </c>
      <c r="B15998" s="53">
        <v>30</v>
      </c>
      <c r="C15998" s="53"/>
      <c r="D15998" s="53" t="s">
        <v>33872</v>
      </c>
    </row>
    <row r="15999" spans="1:4" ht="15" x14ac:dyDescent="0.25">
      <c r="A15999" s="53" t="s">
        <v>20350</v>
      </c>
      <c r="B15999" s="53">
        <v>30</v>
      </c>
      <c r="C15999" s="53" t="s">
        <v>33536</v>
      </c>
      <c r="D15999" s="53" t="s">
        <v>33872</v>
      </c>
    </row>
    <row r="16000" spans="1:4" ht="15" x14ac:dyDescent="0.25">
      <c r="A16000" s="53" t="s">
        <v>20351</v>
      </c>
      <c r="B16000" s="53">
        <v>30</v>
      </c>
      <c r="C16000" s="53" t="s">
        <v>33536</v>
      </c>
      <c r="D16000" s="53" t="s">
        <v>33873</v>
      </c>
    </row>
    <row r="16001" spans="1:4" ht="15" x14ac:dyDescent="0.25">
      <c r="A16001" s="53" t="s">
        <v>20352</v>
      </c>
      <c r="B16001" s="53">
        <v>30</v>
      </c>
      <c r="C16001" s="53" t="s">
        <v>33536</v>
      </c>
      <c r="D16001" s="53" t="s">
        <v>33873</v>
      </c>
    </row>
    <row r="16002" spans="1:4" ht="15" x14ac:dyDescent="0.25">
      <c r="A16002" s="53" t="s">
        <v>20353</v>
      </c>
      <c r="B16002" s="53">
        <v>30</v>
      </c>
      <c r="C16002" s="53" t="s">
        <v>33536</v>
      </c>
      <c r="D16002" s="53" t="s">
        <v>33872</v>
      </c>
    </row>
    <row r="16003" spans="1:4" ht="15" x14ac:dyDescent="0.25">
      <c r="A16003" s="53" t="s">
        <v>20354</v>
      </c>
      <c r="B16003" s="53">
        <v>30</v>
      </c>
      <c r="C16003" s="53" t="s">
        <v>33536</v>
      </c>
      <c r="D16003" s="53" t="s">
        <v>33872</v>
      </c>
    </row>
    <row r="16004" spans="1:4" ht="15" x14ac:dyDescent="0.25">
      <c r="A16004" s="53" t="s">
        <v>20355</v>
      </c>
      <c r="B16004" s="53">
        <v>30</v>
      </c>
      <c r="C16004" s="53" t="s">
        <v>33536</v>
      </c>
      <c r="D16004" s="53" t="s">
        <v>33873</v>
      </c>
    </row>
    <row r="16005" spans="1:4" ht="15" x14ac:dyDescent="0.25">
      <c r="A16005" s="53" t="s">
        <v>20356</v>
      </c>
      <c r="B16005" s="53">
        <v>30</v>
      </c>
      <c r="C16005" s="53" t="s">
        <v>33536</v>
      </c>
      <c r="D16005" s="53" t="s">
        <v>33872</v>
      </c>
    </row>
    <row r="16006" spans="1:4" ht="15" x14ac:dyDescent="0.25">
      <c r="A16006" s="53" t="s">
        <v>20357</v>
      </c>
      <c r="B16006" s="53">
        <v>30</v>
      </c>
      <c r="C16006" s="53" t="s">
        <v>33536</v>
      </c>
      <c r="D16006" s="53" t="s">
        <v>33873</v>
      </c>
    </row>
    <row r="16007" spans="1:4" ht="15" x14ac:dyDescent="0.25">
      <c r="A16007" s="53" t="s">
        <v>20358</v>
      </c>
      <c r="B16007" s="53">
        <v>30</v>
      </c>
      <c r="C16007" s="53" t="s">
        <v>33536</v>
      </c>
      <c r="D16007" s="53" t="s">
        <v>33872</v>
      </c>
    </row>
    <row r="16008" spans="1:4" ht="15" x14ac:dyDescent="0.25">
      <c r="A16008" s="53" t="s">
        <v>20359</v>
      </c>
      <c r="B16008" s="53">
        <v>30</v>
      </c>
      <c r="C16008" s="53" t="s">
        <v>33536</v>
      </c>
      <c r="D16008" s="53" t="s">
        <v>33873</v>
      </c>
    </row>
    <row r="16009" spans="1:4" ht="15" x14ac:dyDescent="0.25">
      <c r="A16009" s="53" t="s">
        <v>20360</v>
      </c>
      <c r="B16009" s="53">
        <v>30</v>
      </c>
      <c r="C16009" s="53" t="s">
        <v>33536</v>
      </c>
      <c r="D16009" s="53" t="s">
        <v>33873</v>
      </c>
    </row>
    <row r="16010" spans="1:4" ht="15" x14ac:dyDescent="0.25">
      <c r="A16010" s="53" t="s">
        <v>20361</v>
      </c>
      <c r="B16010" s="53">
        <v>30</v>
      </c>
      <c r="C16010" s="53" t="s">
        <v>33536</v>
      </c>
      <c r="D16010" s="53" t="s">
        <v>33873</v>
      </c>
    </row>
    <row r="16011" spans="1:4" ht="15" x14ac:dyDescent="0.25">
      <c r="A16011" s="53" t="s">
        <v>20362</v>
      </c>
      <c r="B16011" s="53">
        <v>30</v>
      </c>
      <c r="C16011" s="53" t="s">
        <v>33536</v>
      </c>
      <c r="D16011" s="53" t="s">
        <v>33873</v>
      </c>
    </row>
    <row r="16012" spans="1:4" ht="15" x14ac:dyDescent="0.25">
      <c r="A16012" s="53" t="s">
        <v>20363</v>
      </c>
      <c r="B16012" s="53">
        <v>30</v>
      </c>
      <c r="C16012" s="53" t="s">
        <v>33536</v>
      </c>
      <c r="D16012" s="53" t="s">
        <v>33872</v>
      </c>
    </row>
    <row r="16013" spans="1:4" ht="15" x14ac:dyDescent="0.25">
      <c r="A16013" s="53" t="s">
        <v>20364</v>
      </c>
      <c r="B16013" s="53">
        <v>30</v>
      </c>
      <c r="C16013" s="53" t="s">
        <v>33536</v>
      </c>
      <c r="D16013" s="53" t="s">
        <v>33872</v>
      </c>
    </row>
    <row r="16014" spans="1:4" ht="15" x14ac:dyDescent="0.25">
      <c r="A16014" s="53" t="s">
        <v>20365</v>
      </c>
      <c r="B16014" s="53">
        <v>30</v>
      </c>
      <c r="C16014" s="53" t="s">
        <v>33536</v>
      </c>
      <c r="D16014" s="53" t="s">
        <v>33872</v>
      </c>
    </row>
    <row r="16015" spans="1:4" ht="15" x14ac:dyDescent="0.25">
      <c r="A16015" s="53" t="s">
        <v>20366</v>
      </c>
      <c r="B16015" s="53">
        <v>30</v>
      </c>
      <c r="C16015" s="53" t="s">
        <v>33536</v>
      </c>
      <c r="D16015" s="53" t="s">
        <v>33872</v>
      </c>
    </row>
    <row r="16016" spans="1:4" ht="15" x14ac:dyDescent="0.25">
      <c r="A16016" s="53" t="s">
        <v>20367</v>
      </c>
      <c r="B16016" s="53">
        <v>30</v>
      </c>
      <c r="C16016" s="53" t="s">
        <v>33536</v>
      </c>
      <c r="D16016" s="53" t="s">
        <v>33872</v>
      </c>
    </row>
    <row r="16017" spans="1:4" ht="15" x14ac:dyDescent="0.25">
      <c r="A16017" s="53" t="s">
        <v>20368</v>
      </c>
      <c r="B16017" s="53">
        <v>30</v>
      </c>
      <c r="C16017" s="53" t="s">
        <v>33536</v>
      </c>
      <c r="D16017" s="53" t="s">
        <v>33873</v>
      </c>
    </row>
    <row r="16018" spans="1:4" ht="15" x14ac:dyDescent="0.25">
      <c r="A16018" s="53" t="s">
        <v>20369</v>
      </c>
      <c r="B16018" s="53">
        <v>30</v>
      </c>
      <c r="C16018" s="53" t="s">
        <v>33536</v>
      </c>
      <c r="D16018" s="53" t="s">
        <v>33872</v>
      </c>
    </row>
    <row r="16019" spans="1:4" ht="15" x14ac:dyDescent="0.25">
      <c r="A16019" s="53" t="s">
        <v>20370</v>
      </c>
      <c r="B16019" s="53">
        <v>30</v>
      </c>
      <c r="C16019" s="53" t="s">
        <v>33536</v>
      </c>
      <c r="D16019" s="53" t="s">
        <v>33872</v>
      </c>
    </row>
    <row r="16020" spans="1:4" ht="15" x14ac:dyDescent="0.25">
      <c r="A16020" s="53" t="s">
        <v>20371</v>
      </c>
      <c r="B16020" s="53">
        <v>30</v>
      </c>
      <c r="C16020" s="53" t="s">
        <v>33536</v>
      </c>
      <c r="D16020" s="53" t="s">
        <v>33872</v>
      </c>
    </row>
    <row r="16021" spans="1:4" ht="15" x14ac:dyDescent="0.25">
      <c r="A16021" s="53" t="s">
        <v>20372</v>
      </c>
      <c r="B16021" s="53">
        <v>30</v>
      </c>
      <c r="C16021" s="53" t="s">
        <v>33536</v>
      </c>
      <c r="D16021" s="53" t="s">
        <v>33872</v>
      </c>
    </row>
    <row r="16022" spans="1:4" ht="15" x14ac:dyDescent="0.25">
      <c r="A16022" s="53" t="s">
        <v>20373</v>
      </c>
      <c r="B16022" s="53">
        <v>30</v>
      </c>
      <c r="C16022" s="53" t="s">
        <v>33536</v>
      </c>
      <c r="D16022" s="53" t="s">
        <v>33872</v>
      </c>
    </row>
    <row r="16023" spans="1:4" ht="15" x14ac:dyDescent="0.25">
      <c r="A16023" s="53" t="s">
        <v>20374</v>
      </c>
      <c r="B16023" s="53">
        <v>30</v>
      </c>
      <c r="C16023" s="53" t="s">
        <v>33536</v>
      </c>
      <c r="D16023" s="53" t="s">
        <v>33872</v>
      </c>
    </row>
    <row r="16024" spans="1:4" ht="15" x14ac:dyDescent="0.25">
      <c r="A16024" s="53" t="s">
        <v>20375</v>
      </c>
      <c r="B16024" s="53">
        <v>30</v>
      </c>
      <c r="C16024" s="53" t="s">
        <v>33536</v>
      </c>
      <c r="D16024" s="53" t="s">
        <v>33872</v>
      </c>
    </row>
    <row r="16025" spans="1:4" ht="15" x14ac:dyDescent="0.25">
      <c r="A16025" s="53" t="s">
        <v>20376</v>
      </c>
      <c r="B16025" s="53">
        <v>30</v>
      </c>
      <c r="C16025" s="53" t="s">
        <v>33536</v>
      </c>
      <c r="D16025" s="53" t="s">
        <v>33872</v>
      </c>
    </row>
    <row r="16026" spans="1:4" ht="15" x14ac:dyDescent="0.25">
      <c r="A16026" s="53" t="s">
        <v>20377</v>
      </c>
      <c r="B16026" s="53">
        <v>30</v>
      </c>
      <c r="C16026" s="53" t="s">
        <v>33536</v>
      </c>
      <c r="D16026" s="53" t="s">
        <v>33872</v>
      </c>
    </row>
    <row r="16027" spans="1:4" ht="15" x14ac:dyDescent="0.25">
      <c r="A16027" s="53" t="s">
        <v>20378</v>
      </c>
      <c r="B16027" s="53">
        <v>30</v>
      </c>
      <c r="C16027" s="53" t="s">
        <v>33536</v>
      </c>
      <c r="D16027" s="53" t="s">
        <v>33873</v>
      </c>
    </row>
    <row r="16028" spans="1:4" ht="15" x14ac:dyDescent="0.25">
      <c r="A16028" s="53" t="s">
        <v>20379</v>
      </c>
      <c r="B16028" s="53">
        <v>30</v>
      </c>
      <c r="C16028" s="53" t="s">
        <v>33536</v>
      </c>
      <c r="D16028" s="53" t="s">
        <v>33872</v>
      </c>
    </row>
    <row r="16029" spans="1:4" ht="15" x14ac:dyDescent="0.25">
      <c r="A16029" s="53" t="s">
        <v>20380</v>
      </c>
      <c r="B16029" s="53">
        <v>30</v>
      </c>
      <c r="C16029" s="53" t="s">
        <v>33536</v>
      </c>
      <c r="D16029" s="53" t="s">
        <v>33873</v>
      </c>
    </row>
    <row r="16030" spans="1:4" ht="15" x14ac:dyDescent="0.25">
      <c r="A16030" s="53" t="s">
        <v>20381</v>
      </c>
      <c r="B16030" s="53">
        <v>30</v>
      </c>
      <c r="C16030" s="53" t="s">
        <v>33536</v>
      </c>
      <c r="D16030" s="53" t="s">
        <v>33872</v>
      </c>
    </row>
    <row r="16031" spans="1:4" ht="15" x14ac:dyDescent="0.25">
      <c r="A16031" s="53" t="s">
        <v>20382</v>
      </c>
      <c r="B16031" s="53">
        <v>30</v>
      </c>
      <c r="C16031" s="53" t="s">
        <v>33536</v>
      </c>
      <c r="D16031" s="53" t="s">
        <v>33873</v>
      </c>
    </row>
    <row r="16032" spans="1:4" ht="15" x14ac:dyDescent="0.25">
      <c r="A16032" s="53" t="s">
        <v>20383</v>
      </c>
      <c r="B16032" s="53">
        <v>30</v>
      </c>
      <c r="C16032" s="53" t="s">
        <v>33536</v>
      </c>
      <c r="D16032" s="53" t="s">
        <v>33872</v>
      </c>
    </row>
    <row r="16033" spans="1:4" ht="15" x14ac:dyDescent="0.25">
      <c r="A16033" s="53" t="s">
        <v>20384</v>
      </c>
      <c r="B16033" s="53">
        <v>30</v>
      </c>
      <c r="C16033" s="53" t="s">
        <v>33536</v>
      </c>
      <c r="D16033" s="53" t="s">
        <v>33872</v>
      </c>
    </row>
    <row r="16034" spans="1:4" ht="15" x14ac:dyDescent="0.25">
      <c r="A16034" s="53" t="s">
        <v>20385</v>
      </c>
      <c r="B16034" s="53">
        <v>30</v>
      </c>
      <c r="C16034" s="53" t="s">
        <v>33536</v>
      </c>
      <c r="D16034" s="53" t="s">
        <v>33872</v>
      </c>
    </row>
    <row r="16035" spans="1:4" ht="15" x14ac:dyDescent="0.25">
      <c r="A16035" s="53" t="s">
        <v>20386</v>
      </c>
      <c r="B16035" s="53">
        <v>30</v>
      </c>
      <c r="C16035" s="53" t="s">
        <v>33536</v>
      </c>
      <c r="D16035" s="53" t="s">
        <v>33872</v>
      </c>
    </row>
    <row r="16036" spans="1:4" ht="15" x14ac:dyDescent="0.25">
      <c r="A16036" s="53" t="s">
        <v>20387</v>
      </c>
      <c r="B16036" s="53">
        <v>30</v>
      </c>
      <c r="C16036" s="53" t="s">
        <v>33536</v>
      </c>
      <c r="D16036" s="53" t="s">
        <v>33873</v>
      </c>
    </row>
    <row r="16037" spans="1:4" ht="15" x14ac:dyDescent="0.25">
      <c r="A16037" s="53" t="s">
        <v>20388</v>
      </c>
      <c r="B16037" s="53">
        <v>30</v>
      </c>
      <c r="C16037" s="53" t="s">
        <v>33536</v>
      </c>
      <c r="D16037" s="53" t="s">
        <v>33872</v>
      </c>
    </row>
    <row r="16038" spans="1:4" ht="15" x14ac:dyDescent="0.25">
      <c r="A16038" s="53" t="s">
        <v>20389</v>
      </c>
      <c r="B16038" s="53">
        <v>30</v>
      </c>
      <c r="C16038" s="53" t="s">
        <v>33536</v>
      </c>
      <c r="D16038" s="53" t="s">
        <v>33872</v>
      </c>
    </row>
    <row r="16039" spans="1:4" ht="15" x14ac:dyDescent="0.25">
      <c r="A16039" s="53" t="s">
        <v>20390</v>
      </c>
      <c r="B16039" s="53">
        <v>30</v>
      </c>
      <c r="C16039" s="53" t="s">
        <v>33536</v>
      </c>
      <c r="D16039" s="53" t="s">
        <v>33872</v>
      </c>
    </row>
    <row r="16040" spans="1:4" ht="15" x14ac:dyDescent="0.25">
      <c r="A16040" s="53" t="s">
        <v>20391</v>
      </c>
      <c r="B16040" s="53">
        <v>30</v>
      </c>
      <c r="C16040" s="53" t="s">
        <v>33536</v>
      </c>
      <c r="D16040" s="53" t="s">
        <v>33872</v>
      </c>
    </row>
    <row r="16041" spans="1:4" ht="15" x14ac:dyDescent="0.25">
      <c r="A16041" s="53" t="s">
        <v>20392</v>
      </c>
      <c r="B16041" s="53">
        <v>30</v>
      </c>
      <c r="C16041" s="53" t="s">
        <v>33536</v>
      </c>
      <c r="D16041" s="53" t="s">
        <v>33872</v>
      </c>
    </row>
    <row r="16042" spans="1:4" ht="15" x14ac:dyDescent="0.25">
      <c r="A16042" s="53" t="s">
        <v>20393</v>
      </c>
      <c r="B16042" s="53">
        <v>30</v>
      </c>
      <c r="C16042" s="53" t="s">
        <v>33536</v>
      </c>
      <c r="D16042" s="53" t="s">
        <v>33872</v>
      </c>
    </row>
    <row r="16043" spans="1:4" ht="15" x14ac:dyDescent="0.25">
      <c r="A16043" s="53" t="s">
        <v>20394</v>
      </c>
      <c r="B16043" s="53">
        <v>30</v>
      </c>
      <c r="C16043" s="53" t="s">
        <v>33536</v>
      </c>
      <c r="D16043" s="53" t="s">
        <v>33872</v>
      </c>
    </row>
    <row r="16044" spans="1:4" ht="15" x14ac:dyDescent="0.25">
      <c r="A16044" s="53" t="s">
        <v>20395</v>
      </c>
      <c r="B16044" s="53">
        <v>30</v>
      </c>
      <c r="C16044" s="53" t="s">
        <v>33536</v>
      </c>
      <c r="D16044" s="53" t="s">
        <v>33872</v>
      </c>
    </row>
    <row r="16045" spans="1:4" ht="15" x14ac:dyDescent="0.25">
      <c r="A16045" s="53" t="s">
        <v>20396</v>
      </c>
      <c r="B16045" s="53">
        <v>30</v>
      </c>
      <c r="C16045" s="53" t="s">
        <v>33536</v>
      </c>
      <c r="D16045" s="53" t="s">
        <v>33872</v>
      </c>
    </row>
    <row r="16046" spans="1:4" ht="15" x14ac:dyDescent="0.25">
      <c r="A16046" s="53" t="s">
        <v>20397</v>
      </c>
      <c r="B16046" s="53">
        <v>30</v>
      </c>
      <c r="C16046" s="53" t="s">
        <v>33536</v>
      </c>
      <c r="D16046" s="53" t="s">
        <v>33872</v>
      </c>
    </row>
    <row r="16047" spans="1:4" ht="15" x14ac:dyDescent="0.25">
      <c r="A16047" s="53" t="s">
        <v>20398</v>
      </c>
      <c r="B16047" s="53">
        <v>30</v>
      </c>
      <c r="C16047" s="53" t="s">
        <v>33536</v>
      </c>
      <c r="D16047" s="53" t="s">
        <v>33873</v>
      </c>
    </row>
    <row r="16048" spans="1:4" ht="15" x14ac:dyDescent="0.25">
      <c r="A16048" s="53" t="s">
        <v>20399</v>
      </c>
      <c r="B16048" s="53">
        <v>30</v>
      </c>
      <c r="C16048" s="53" t="s">
        <v>33536</v>
      </c>
      <c r="D16048" s="53" t="s">
        <v>33872</v>
      </c>
    </row>
    <row r="16049" spans="1:4" ht="15" x14ac:dyDescent="0.25">
      <c r="A16049" s="53" t="s">
        <v>20400</v>
      </c>
      <c r="B16049" s="53">
        <v>30</v>
      </c>
      <c r="C16049" s="53" t="s">
        <v>33536</v>
      </c>
      <c r="D16049" s="53" t="s">
        <v>33872</v>
      </c>
    </row>
    <row r="16050" spans="1:4" ht="15" x14ac:dyDescent="0.25">
      <c r="A16050" s="53" t="s">
        <v>20401</v>
      </c>
      <c r="B16050" s="53">
        <v>30</v>
      </c>
      <c r="C16050" s="53" t="s">
        <v>33536</v>
      </c>
      <c r="D16050" s="53" t="s">
        <v>33872</v>
      </c>
    </row>
    <row r="16051" spans="1:4" ht="15" x14ac:dyDescent="0.25">
      <c r="A16051" s="53" t="s">
        <v>20402</v>
      </c>
      <c r="B16051" s="53">
        <v>30</v>
      </c>
      <c r="C16051" s="53" t="s">
        <v>33536</v>
      </c>
      <c r="D16051" s="53" t="s">
        <v>33872</v>
      </c>
    </row>
    <row r="16052" spans="1:4" ht="15" x14ac:dyDescent="0.25">
      <c r="A16052" s="53" t="s">
        <v>20403</v>
      </c>
      <c r="B16052" s="53">
        <v>30</v>
      </c>
      <c r="C16052" s="53" t="s">
        <v>33536</v>
      </c>
      <c r="D16052" s="53" t="s">
        <v>33872</v>
      </c>
    </row>
    <row r="16053" spans="1:4" ht="15" x14ac:dyDescent="0.25">
      <c r="A16053" s="53" t="s">
        <v>20404</v>
      </c>
      <c r="B16053" s="53">
        <v>30</v>
      </c>
      <c r="C16053" s="53" t="s">
        <v>33536</v>
      </c>
      <c r="D16053" s="53" t="s">
        <v>33872</v>
      </c>
    </row>
    <row r="16054" spans="1:4" ht="15" x14ac:dyDescent="0.25">
      <c r="A16054" s="53" t="s">
        <v>20405</v>
      </c>
      <c r="B16054" s="53">
        <v>30</v>
      </c>
      <c r="C16054" s="53" t="s">
        <v>33536</v>
      </c>
      <c r="D16054" s="53" t="s">
        <v>33872</v>
      </c>
    </row>
    <row r="16055" spans="1:4" ht="15" x14ac:dyDescent="0.25">
      <c r="A16055" s="53" t="s">
        <v>20406</v>
      </c>
      <c r="B16055" s="53">
        <v>30</v>
      </c>
      <c r="C16055" s="53" t="s">
        <v>33536</v>
      </c>
      <c r="D16055" s="53" t="s">
        <v>33872</v>
      </c>
    </row>
    <row r="16056" spans="1:4" ht="15" x14ac:dyDescent="0.25">
      <c r="A16056" s="53" t="s">
        <v>20407</v>
      </c>
      <c r="B16056" s="53">
        <v>30</v>
      </c>
      <c r="C16056" s="53" t="s">
        <v>33536</v>
      </c>
      <c r="D16056" s="53" t="s">
        <v>33872</v>
      </c>
    </row>
    <row r="16057" spans="1:4" ht="15" x14ac:dyDescent="0.25">
      <c r="A16057" s="53" t="s">
        <v>20408</v>
      </c>
      <c r="B16057" s="53">
        <v>30</v>
      </c>
      <c r="C16057" s="53" t="s">
        <v>33536</v>
      </c>
      <c r="D16057" s="53" t="s">
        <v>33872</v>
      </c>
    </row>
    <row r="16058" spans="1:4" ht="15" x14ac:dyDescent="0.25">
      <c r="A16058" s="53" t="s">
        <v>20409</v>
      </c>
      <c r="B16058" s="53">
        <v>30</v>
      </c>
      <c r="C16058" s="53" t="s">
        <v>33536</v>
      </c>
      <c r="D16058" s="53" t="s">
        <v>33872</v>
      </c>
    </row>
    <row r="16059" spans="1:4" ht="15" x14ac:dyDescent="0.25">
      <c r="A16059" s="53" t="s">
        <v>20410</v>
      </c>
      <c r="B16059" s="53">
        <v>30</v>
      </c>
      <c r="C16059" s="53" t="s">
        <v>33536</v>
      </c>
      <c r="D16059" s="53" t="s">
        <v>33873</v>
      </c>
    </row>
    <row r="16060" spans="1:4" ht="15" x14ac:dyDescent="0.25">
      <c r="A16060" s="53" t="s">
        <v>20411</v>
      </c>
      <c r="B16060" s="53">
        <v>30</v>
      </c>
      <c r="C16060" s="53" t="s">
        <v>33536</v>
      </c>
      <c r="D16060" s="53" t="s">
        <v>33872</v>
      </c>
    </row>
    <row r="16061" spans="1:4" ht="15" x14ac:dyDescent="0.25">
      <c r="A16061" s="53" t="s">
        <v>20412</v>
      </c>
      <c r="B16061" s="53">
        <v>30</v>
      </c>
      <c r="C16061" s="53" t="s">
        <v>33536</v>
      </c>
      <c r="D16061" s="53" t="s">
        <v>33872</v>
      </c>
    </row>
    <row r="16062" spans="1:4" ht="15" x14ac:dyDescent="0.25">
      <c r="A16062" s="53" t="s">
        <v>20413</v>
      </c>
      <c r="B16062" s="53">
        <v>30</v>
      </c>
      <c r="C16062" s="53" t="s">
        <v>33536</v>
      </c>
      <c r="D16062" s="53" t="s">
        <v>33872</v>
      </c>
    </row>
    <row r="16063" spans="1:4" ht="15" x14ac:dyDescent="0.25">
      <c r="A16063" s="53" t="s">
        <v>20414</v>
      </c>
      <c r="B16063" s="53">
        <v>30</v>
      </c>
      <c r="C16063" s="53" t="s">
        <v>33536</v>
      </c>
      <c r="D16063" s="53" t="s">
        <v>33872</v>
      </c>
    </row>
    <row r="16064" spans="1:4" ht="15" x14ac:dyDescent="0.25">
      <c r="A16064" s="53" t="s">
        <v>20415</v>
      </c>
      <c r="B16064" s="53">
        <v>30</v>
      </c>
      <c r="C16064" s="53" t="s">
        <v>33536</v>
      </c>
      <c r="D16064" s="53" t="s">
        <v>33872</v>
      </c>
    </row>
    <row r="16065" spans="1:4" ht="15" x14ac:dyDescent="0.25">
      <c r="A16065" s="53" t="s">
        <v>20416</v>
      </c>
      <c r="B16065" s="53">
        <v>30</v>
      </c>
      <c r="C16065" s="53" t="s">
        <v>33536</v>
      </c>
      <c r="D16065" s="53" t="s">
        <v>33872</v>
      </c>
    </row>
    <row r="16066" spans="1:4" ht="15" x14ac:dyDescent="0.25">
      <c r="A16066" s="53" t="s">
        <v>20417</v>
      </c>
      <c r="B16066" s="53">
        <v>30</v>
      </c>
      <c r="C16066" s="53" t="s">
        <v>33536</v>
      </c>
      <c r="D16066" s="53" t="s">
        <v>33872</v>
      </c>
    </row>
    <row r="16067" spans="1:4" ht="15" x14ac:dyDescent="0.25">
      <c r="A16067" s="53" t="s">
        <v>20418</v>
      </c>
      <c r="B16067" s="53">
        <v>30</v>
      </c>
      <c r="C16067" s="53" t="s">
        <v>33536</v>
      </c>
      <c r="D16067" s="53" t="s">
        <v>33872</v>
      </c>
    </row>
    <row r="16068" spans="1:4" ht="15" x14ac:dyDescent="0.25">
      <c r="A16068" s="53" t="s">
        <v>20419</v>
      </c>
      <c r="B16068" s="53">
        <v>30</v>
      </c>
      <c r="C16068" s="53" t="s">
        <v>33536</v>
      </c>
      <c r="D16068" s="53" t="s">
        <v>33872</v>
      </c>
    </row>
    <row r="16069" spans="1:4" ht="15" x14ac:dyDescent="0.25">
      <c r="A16069" s="53" t="s">
        <v>20420</v>
      </c>
      <c r="B16069" s="53">
        <v>30</v>
      </c>
      <c r="C16069" s="53" t="s">
        <v>33536</v>
      </c>
      <c r="D16069" s="53" t="s">
        <v>33872</v>
      </c>
    </row>
    <row r="16070" spans="1:4" ht="15" x14ac:dyDescent="0.25">
      <c r="A16070" s="53" t="s">
        <v>20421</v>
      </c>
      <c r="B16070" s="53">
        <v>30</v>
      </c>
      <c r="C16070" s="53" t="s">
        <v>33536</v>
      </c>
      <c r="D16070" s="53" t="s">
        <v>33872</v>
      </c>
    </row>
    <row r="16071" spans="1:4" ht="15" x14ac:dyDescent="0.25">
      <c r="A16071" s="53" t="s">
        <v>20422</v>
      </c>
      <c r="B16071" s="53">
        <v>30</v>
      </c>
      <c r="C16071" s="53" t="s">
        <v>33536</v>
      </c>
      <c r="D16071" s="53" t="s">
        <v>33872</v>
      </c>
    </row>
    <row r="16072" spans="1:4" ht="15" x14ac:dyDescent="0.25">
      <c r="A16072" s="53" t="s">
        <v>20423</v>
      </c>
      <c r="B16072" s="53">
        <v>30</v>
      </c>
      <c r="C16072" s="53" t="s">
        <v>33536</v>
      </c>
      <c r="D16072" s="53" t="s">
        <v>33872</v>
      </c>
    </row>
    <row r="16073" spans="1:4" ht="15" x14ac:dyDescent="0.25">
      <c r="A16073" s="53" t="s">
        <v>20424</v>
      </c>
      <c r="B16073" s="53">
        <v>30</v>
      </c>
      <c r="C16073" s="53" t="s">
        <v>33536</v>
      </c>
      <c r="D16073" s="53" t="s">
        <v>33872</v>
      </c>
    </row>
    <row r="16074" spans="1:4" ht="15" x14ac:dyDescent="0.25">
      <c r="A16074" s="53" t="s">
        <v>20425</v>
      </c>
      <c r="B16074" s="53">
        <v>30</v>
      </c>
      <c r="C16074" s="53" t="s">
        <v>33536</v>
      </c>
      <c r="D16074" s="53" t="s">
        <v>33872</v>
      </c>
    </row>
    <row r="16075" spans="1:4" ht="15" x14ac:dyDescent="0.25">
      <c r="A16075" s="53" t="s">
        <v>20426</v>
      </c>
      <c r="B16075" s="53">
        <v>30</v>
      </c>
      <c r="C16075" s="53" t="s">
        <v>33536</v>
      </c>
      <c r="D16075" s="53" t="s">
        <v>33872</v>
      </c>
    </row>
    <row r="16076" spans="1:4" ht="15" x14ac:dyDescent="0.25">
      <c r="A16076" s="53" t="s">
        <v>20427</v>
      </c>
      <c r="B16076" s="53">
        <v>30</v>
      </c>
      <c r="C16076" s="53" t="s">
        <v>33536</v>
      </c>
      <c r="D16076" s="53" t="s">
        <v>33872</v>
      </c>
    </row>
    <row r="16077" spans="1:4" ht="15" x14ac:dyDescent="0.25">
      <c r="A16077" s="53" t="s">
        <v>20428</v>
      </c>
      <c r="B16077" s="53">
        <v>30</v>
      </c>
      <c r="C16077" s="53" t="s">
        <v>33536</v>
      </c>
      <c r="D16077" s="53" t="s">
        <v>33873</v>
      </c>
    </row>
    <row r="16078" spans="1:4" ht="15" x14ac:dyDescent="0.25">
      <c r="A16078" s="53" t="s">
        <v>20429</v>
      </c>
      <c r="B16078" s="53">
        <v>30</v>
      </c>
      <c r="C16078" s="53" t="s">
        <v>33536</v>
      </c>
      <c r="D16078" s="53" t="s">
        <v>33873</v>
      </c>
    </row>
    <row r="16079" spans="1:4" ht="15" x14ac:dyDescent="0.25">
      <c r="A16079" s="53" t="s">
        <v>20430</v>
      </c>
      <c r="B16079" s="53">
        <v>30</v>
      </c>
      <c r="C16079" s="53" t="s">
        <v>33536</v>
      </c>
      <c r="D16079" s="53" t="s">
        <v>33873</v>
      </c>
    </row>
    <row r="16080" spans="1:4" ht="15" x14ac:dyDescent="0.25">
      <c r="A16080" s="53" t="s">
        <v>20431</v>
      </c>
      <c r="B16080" s="53">
        <v>30</v>
      </c>
      <c r="C16080" s="53" t="s">
        <v>33536</v>
      </c>
      <c r="D16080" s="53" t="s">
        <v>33873</v>
      </c>
    </row>
    <row r="16081" spans="1:4" ht="15" x14ac:dyDescent="0.25">
      <c r="A16081" s="53" t="s">
        <v>20432</v>
      </c>
      <c r="B16081" s="53">
        <v>30</v>
      </c>
      <c r="C16081" s="53" t="s">
        <v>33536</v>
      </c>
      <c r="D16081" s="53" t="s">
        <v>33873</v>
      </c>
    </row>
    <row r="16082" spans="1:4" ht="15" x14ac:dyDescent="0.25">
      <c r="A16082" s="53" t="s">
        <v>33723</v>
      </c>
      <c r="B16082" s="53">
        <v>30</v>
      </c>
      <c r="C16082" s="53" t="s">
        <v>33536</v>
      </c>
      <c r="D16082" s="53" t="s">
        <v>33873</v>
      </c>
    </row>
    <row r="16083" spans="1:4" ht="15" x14ac:dyDescent="0.25">
      <c r="A16083" s="53" t="s">
        <v>33724</v>
      </c>
      <c r="B16083" s="53">
        <v>30</v>
      </c>
      <c r="C16083" s="53" t="s">
        <v>33536</v>
      </c>
      <c r="D16083" s="53" t="s">
        <v>33873</v>
      </c>
    </row>
    <row r="16084" spans="1:4" ht="15" x14ac:dyDescent="0.25">
      <c r="A16084" s="53" t="s">
        <v>33725</v>
      </c>
      <c r="B16084" s="53">
        <v>0</v>
      </c>
      <c r="C16084" s="53" t="s">
        <v>33537</v>
      </c>
      <c r="D16084" s="53" t="s">
        <v>33873</v>
      </c>
    </row>
    <row r="16085" spans="1:4" ht="15" x14ac:dyDescent="0.25">
      <c r="A16085" s="53" t="s">
        <v>33726</v>
      </c>
      <c r="B16085" s="53">
        <v>30</v>
      </c>
      <c r="C16085" s="53" t="s">
        <v>33536</v>
      </c>
      <c r="D16085" s="53" t="s">
        <v>33873</v>
      </c>
    </row>
    <row r="16086" spans="1:4" ht="15" x14ac:dyDescent="0.25">
      <c r="A16086" s="53" t="s">
        <v>20433</v>
      </c>
      <c r="B16086" s="53">
        <v>30</v>
      </c>
      <c r="C16086" s="53" t="s">
        <v>33536</v>
      </c>
      <c r="D16086" s="53" t="s">
        <v>33872</v>
      </c>
    </row>
    <row r="16087" spans="1:4" ht="15" x14ac:dyDescent="0.25">
      <c r="A16087" s="53" t="s">
        <v>20434</v>
      </c>
      <c r="B16087" s="53">
        <v>30</v>
      </c>
      <c r="C16087" s="53" t="s">
        <v>33536</v>
      </c>
      <c r="D16087" s="53" t="s">
        <v>33872</v>
      </c>
    </row>
    <row r="16088" spans="1:4" ht="15" x14ac:dyDescent="0.25">
      <c r="A16088" s="53" t="s">
        <v>20435</v>
      </c>
      <c r="B16088" s="53">
        <v>30</v>
      </c>
      <c r="C16088" s="53" t="s">
        <v>33536</v>
      </c>
      <c r="D16088" s="53" t="s">
        <v>33872</v>
      </c>
    </row>
    <row r="16089" spans="1:4" ht="15" x14ac:dyDescent="0.25">
      <c r="A16089" s="53" t="s">
        <v>20436</v>
      </c>
      <c r="B16089" s="53">
        <v>30</v>
      </c>
      <c r="C16089" s="53" t="s">
        <v>33536</v>
      </c>
      <c r="D16089" s="53" t="s">
        <v>33872</v>
      </c>
    </row>
    <row r="16090" spans="1:4" ht="15" x14ac:dyDescent="0.25">
      <c r="A16090" s="53" t="s">
        <v>20437</v>
      </c>
      <c r="B16090" s="53">
        <v>30</v>
      </c>
      <c r="C16090" s="53" t="s">
        <v>33536</v>
      </c>
      <c r="D16090" s="53" t="s">
        <v>33872</v>
      </c>
    </row>
    <row r="16091" spans="1:4" ht="15" x14ac:dyDescent="0.25">
      <c r="A16091" s="53" t="s">
        <v>20438</v>
      </c>
      <c r="B16091" s="53">
        <v>30</v>
      </c>
      <c r="C16091" s="53" t="s">
        <v>33536</v>
      </c>
      <c r="D16091" s="53" t="s">
        <v>33872</v>
      </c>
    </row>
    <row r="16092" spans="1:4" ht="15" x14ac:dyDescent="0.25">
      <c r="A16092" s="53" t="s">
        <v>20439</v>
      </c>
      <c r="B16092" s="53">
        <v>30</v>
      </c>
      <c r="C16092" s="53" t="s">
        <v>33536</v>
      </c>
      <c r="D16092" s="53" t="s">
        <v>33872</v>
      </c>
    </row>
    <row r="16093" spans="1:4" ht="15" x14ac:dyDescent="0.25">
      <c r="A16093" s="53" t="s">
        <v>20440</v>
      </c>
      <c r="B16093" s="53">
        <v>30</v>
      </c>
      <c r="C16093" s="53" t="s">
        <v>33536</v>
      </c>
      <c r="D16093" s="53" t="s">
        <v>33872</v>
      </c>
    </row>
    <row r="16094" spans="1:4" ht="15" x14ac:dyDescent="0.25">
      <c r="A16094" s="53" t="s">
        <v>20441</v>
      </c>
      <c r="B16094" s="53">
        <v>30</v>
      </c>
      <c r="C16094" s="53" t="s">
        <v>33536</v>
      </c>
      <c r="D16094" s="53" t="s">
        <v>33872</v>
      </c>
    </row>
    <row r="16095" spans="1:4" ht="15" x14ac:dyDescent="0.25">
      <c r="A16095" s="53" t="s">
        <v>20442</v>
      </c>
      <c r="B16095" s="53">
        <v>30</v>
      </c>
      <c r="C16095" s="53" t="s">
        <v>33536</v>
      </c>
      <c r="D16095" s="53" t="s">
        <v>33872</v>
      </c>
    </row>
    <row r="16096" spans="1:4" ht="15" x14ac:dyDescent="0.25">
      <c r="A16096" s="53" t="s">
        <v>20443</v>
      </c>
      <c r="B16096" s="53">
        <v>30</v>
      </c>
      <c r="C16096" s="53" t="s">
        <v>33536</v>
      </c>
      <c r="D16096" s="53" t="s">
        <v>33872</v>
      </c>
    </row>
    <row r="16097" spans="1:4" ht="15" x14ac:dyDescent="0.25">
      <c r="A16097" s="53" t="s">
        <v>20444</v>
      </c>
      <c r="B16097" s="53">
        <v>30</v>
      </c>
      <c r="C16097" s="53" t="s">
        <v>33536</v>
      </c>
      <c r="D16097" s="53" t="s">
        <v>33872</v>
      </c>
    </row>
    <row r="16098" spans="1:4" ht="15" x14ac:dyDescent="0.25">
      <c r="A16098" s="53" t="s">
        <v>20445</v>
      </c>
      <c r="B16098" s="53">
        <v>30</v>
      </c>
      <c r="C16098" s="53" t="s">
        <v>33536</v>
      </c>
      <c r="D16098" s="53" t="s">
        <v>33872</v>
      </c>
    </row>
    <row r="16099" spans="1:4" ht="15" x14ac:dyDescent="0.25">
      <c r="A16099" s="53" t="s">
        <v>20446</v>
      </c>
      <c r="B16099" s="53">
        <v>30</v>
      </c>
      <c r="C16099" s="53" t="s">
        <v>33536</v>
      </c>
      <c r="D16099" s="53" t="s">
        <v>33872</v>
      </c>
    </row>
    <row r="16100" spans="1:4" ht="15" x14ac:dyDescent="0.25">
      <c r="A16100" s="53" t="s">
        <v>20447</v>
      </c>
      <c r="B16100" s="53">
        <v>30</v>
      </c>
      <c r="C16100" s="53" t="s">
        <v>33536</v>
      </c>
      <c r="D16100" s="53" t="s">
        <v>33872</v>
      </c>
    </row>
    <row r="16101" spans="1:4" ht="15" x14ac:dyDescent="0.25">
      <c r="A16101" s="53" t="s">
        <v>20448</v>
      </c>
      <c r="B16101" s="53">
        <v>30</v>
      </c>
      <c r="C16101" s="53" t="s">
        <v>33536</v>
      </c>
      <c r="D16101" s="53" t="s">
        <v>33872</v>
      </c>
    </row>
    <row r="16102" spans="1:4" ht="15" x14ac:dyDescent="0.25">
      <c r="A16102" s="53" t="s">
        <v>20449</v>
      </c>
      <c r="B16102" s="53">
        <v>30</v>
      </c>
      <c r="C16102" s="53" t="s">
        <v>33536</v>
      </c>
      <c r="D16102" s="53" t="s">
        <v>33872</v>
      </c>
    </row>
    <row r="16103" spans="1:4" ht="15" x14ac:dyDescent="0.25">
      <c r="A16103" s="53" t="s">
        <v>20450</v>
      </c>
      <c r="B16103" s="53">
        <v>30</v>
      </c>
      <c r="C16103" s="53" t="s">
        <v>33536</v>
      </c>
      <c r="D16103" s="53" t="s">
        <v>33872</v>
      </c>
    </row>
    <row r="16104" spans="1:4" ht="15" x14ac:dyDescent="0.25">
      <c r="A16104" s="53" t="s">
        <v>20451</v>
      </c>
      <c r="B16104" s="53">
        <v>30</v>
      </c>
      <c r="C16104" s="53" t="s">
        <v>33536</v>
      </c>
      <c r="D16104" s="53" t="s">
        <v>33872</v>
      </c>
    </row>
    <row r="16105" spans="1:4" ht="15" x14ac:dyDescent="0.25">
      <c r="A16105" s="53" t="s">
        <v>20452</v>
      </c>
      <c r="B16105" s="53">
        <v>30</v>
      </c>
      <c r="C16105" s="53" t="s">
        <v>33536</v>
      </c>
      <c r="D16105" s="53" t="s">
        <v>33872</v>
      </c>
    </row>
    <row r="16106" spans="1:4" ht="15" x14ac:dyDescent="0.25">
      <c r="A16106" s="53" t="s">
        <v>20453</v>
      </c>
      <c r="B16106" s="53">
        <v>30</v>
      </c>
      <c r="C16106" s="53" t="s">
        <v>33536</v>
      </c>
      <c r="D16106" s="53" t="s">
        <v>33872</v>
      </c>
    </row>
    <row r="16107" spans="1:4" ht="15" x14ac:dyDescent="0.25">
      <c r="A16107" s="53" t="s">
        <v>20454</v>
      </c>
      <c r="B16107" s="53">
        <v>30</v>
      </c>
      <c r="C16107" s="53" t="s">
        <v>33536</v>
      </c>
      <c r="D16107" s="53" t="s">
        <v>33872</v>
      </c>
    </row>
    <row r="16108" spans="1:4" ht="15" x14ac:dyDescent="0.25">
      <c r="A16108" s="53" t="s">
        <v>20455</v>
      </c>
      <c r="B16108" s="53">
        <v>30</v>
      </c>
      <c r="C16108" s="53" t="s">
        <v>33536</v>
      </c>
      <c r="D16108" s="53" t="s">
        <v>33872</v>
      </c>
    </row>
    <row r="16109" spans="1:4" ht="15" x14ac:dyDescent="0.25">
      <c r="A16109" s="53" t="s">
        <v>20456</v>
      </c>
      <c r="B16109" s="53">
        <v>30</v>
      </c>
      <c r="C16109" s="53" t="s">
        <v>33536</v>
      </c>
      <c r="D16109" s="53" t="s">
        <v>33873</v>
      </c>
    </row>
    <row r="16110" spans="1:4" ht="15" x14ac:dyDescent="0.25">
      <c r="A16110" s="53" t="s">
        <v>20457</v>
      </c>
      <c r="B16110" s="53">
        <v>30</v>
      </c>
      <c r="C16110" s="53" t="s">
        <v>33536</v>
      </c>
      <c r="D16110" s="53" t="s">
        <v>33873</v>
      </c>
    </row>
    <row r="16111" spans="1:4" ht="15" x14ac:dyDescent="0.25">
      <c r="A16111" s="53" t="s">
        <v>20458</v>
      </c>
      <c r="B16111" s="53">
        <v>30</v>
      </c>
      <c r="C16111" s="53" t="s">
        <v>33536</v>
      </c>
      <c r="D16111" s="53" t="s">
        <v>33873</v>
      </c>
    </row>
    <row r="16112" spans="1:4" ht="15" x14ac:dyDescent="0.25">
      <c r="A16112" s="53" t="s">
        <v>20459</v>
      </c>
      <c r="B16112" s="53">
        <v>30</v>
      </c>
      <c r="C16112" s="53" t="s">
        <v>33536</v>
      </c>
      <c r="D16112" s="53" t="s">
        <v>33873</v>
      </c>
    </row>
    <row r="16113" spans="1:4" ht="15" x14ac:dyDescent="0.25">
      <c r="A16113" s="53" t="s">
        <v>20460</v>
      </c>
      <c r="B16113" s="53">
        <v>30</v>
      </c>
      <c r="C16113" s="53" t="s">
        <v>33536</v>
      </c>
      <c r="D16113" s="53" t="s">
        <v>33873</v>
      </c>
    </row>
    <row r="16114" spans="1:4" ht="15" x14ac:dyDescent="0.25">
      <c r="A16114" s="53" t="s">
        <v>20461</v>
      </c>
      <c r="B16114" s="53">
        <v>30</v>
      </c>
      <c r="C16114" s="53" t="s">
        <v>33536</v>
      </c>
      <c r="D16114" s="53" t="s">
        <v>33873</v>
      </c>
    </row>
    <row r="16115" spans="1:4" ht="15" x14ac:dyDescent="0.25">
      <c r="A16115" s="53" t="s">
        <v>20462</v>
      </c>
      <c r="B16115" s="53">
        <v>30</v>
      </c>
      <c r="C16115" s="53" t="s">
        <v>33536</v>
      </c>
      <c r="D16115" s="53" t="s">
        <v>33873</v>
      </c>
    </row>
    <row r="16116" spans="1:4" ht="15" x14ac:dyDescent="0.25">
      <c r="A16116" s="53" t="s">
        <v>20463</v>
      </c>
      <c r="B16116" s="53">
        <v>30</v>
      </c>
      <c r="C16116" s="53" t="s">
        <v>33536</v>
      </c>
      <c r="D16116" s="53" t="s">
        <v>33873</v>
      </c>
    </row>
    <row r="16117" spans="1:4" ht="15" x14ac:dyDescent="0.25">
      <c r="A16117" s="53" t="s">
        <v>33512</v>
      </c>
      <c r="B16117" s="53">
        <v>30</v>
      </c>
      <c r="C16117" s="53" t="s">
        <v>33536</v>
      </c>
      <c r="D16117" s="53" t="s">
        <v>33873</v>
      </c>
    </row>
    <row r="16118" spans="1:4" ht="15" x14ac:dyDescent="0.25">
      <c r="A16118" s="53" t="s">
        <v>20464</v>
      </c>
      <c r="B16118" s="53">
        <v>30</v>
      </c>
      <c r="C16118" s="53" t="s">
        <v>33536</v>
      </c>
      <c r="D16118" s="53" t="s">
        <v>33872</v>
      </c>
    </row>
    <row r="16119" spans="1:4" ht="15" x14ac:dyDescent="0.25">
      <c r="A16119" s="53" t="s">
        <v>20465</v>
      </c>
      <c r="B16119" s="53">
        <v>30</v>
      </c>
      <c r="C16119" s="53" t="s">
        <v>33536</v>
      </c>
      <c r="D16119" s="53" t="s">
        <v>33872</v>
      </c>
    </row>
    <row r="16120" spans="1:4" ht="15" x14ac:dyDescent="0.25">
      <c r="A16120" s="53" t="s">
        <v>20466</v>
      </c>
      <c r="B16120" s="53">
        <v>30</v>
      </c>
      <c r="C16120" s="53" t="s">
        <v>33536</v>
      </c>
      <c r="D16120" s="53" t="s">
        <v>33872</v>
      </c>
    </row>
    <row r="16121" spans="1:4" ht="15" x14ac:dyDescent="0.25">
      <c r="A16121" s="53" t="s">
        <v>20467</v>
      </c>
      <c r="B16121" s="53">
        <v>30</v>
      </c>
      <c r="C16121" s="53" t="s">
        <v>33536</v>
      </c>
      <c r="D16121" s="53" t="s">
        <v>33872</v>
      </c>
    </row>
    <row r="16122" spans="1:4" ht="15" x14ac:dyDescent="0.25">
      <c r="A16122" s="53" t="s">
        <v>20468</v>
      </c>
      <c r="B16122" s="53">
        <v>30</v>
      </c>
      <c r="C16122" s="53" t="s">
        <v>33536</v>
      </c>
      <c r="D16122" s="53" t="s">
        <v>33872</v>
      </c>
    </row>
    <row r="16123" spans="1:4" ht="15" x14ac:dyDescent="0.25">
      <c r="A16123" s="53" t="s">
        <v>20469</v>
      </c>
      <c r="B16123" s="53">
        <v>30</v>
      </c>
      <c r="C16123" s="53" t="s">
        <v>33536</v>
      </c>
      <c r="D16123" s="53" t="s">
        <v>33872</v>
      </c>
    </row>
    <row r="16124" spans="1:4" ht="15" x14ac:dyDescent="0.25">
      <c r="A16124" s="53" t="s">
        <v>20470</v>
      </c>
      <c r="B16124" s="53">
        <v>30</v>
      </c>
      <c r="C16124" s="53" t="s">
        <v>33536</v>
      </c>
      <c r="D16124" s="53" t="s">
        <v>33872</v>
      </c>
    </row>
    <row r="16125" spans="1:4" ht="15" x14ac:dyDescent="0.25">
      <c r="A16125" s="53" t="s">
        <v>20471</v>
      </c>
      <c r="B16125" s="53">
        <v>30</v>
      </c>
      <c r="C16125" s="53" t="s">
        <v>33536</v>
      </c>
      <c r="D16125" s="53" t="s">
        <v>33872</v>
      </c>
    </row>
    <row r="16126" spans="1:4" ht="15" x14ac:dyDescent="0.25">
      <c r="A16126" s="53" t="s">
        <v>20472</v>
      </c>
      <c r="B16126" s="53">
        <v>30</v>
      </c>
      <c r="C16126" s="53" t="s">
        <v>33536</v>
      </c>
      <c r="D16126" s="53" t="s">
        <v>33872</v>
      </c>
    </row>
    <row r="16127" spans="1:4" ht="15" x14ac:dyDescent="0.25">
      <c r="A16127" s="53" t="s">
        <v>20473</v>
      </c>
      <c r="B16127" s="53">
        <v>30</v>
      </c>
      <c r="C16127" s="53" t="s">
        <v>33536</v>
      </c>
      <c r="D16127" s="53" t="s">
        <v>33872</v>
      </c>
    </row>
    <row r="16128" spans="1:4" ht="15" x14ac:dyDescent="0.25">
      <c r="A16128" s="53" t="s">
        <v>20474</v>
      </c>
      <c r="B16128" s="53">
        <v>30</v>
      </c>
      <c r="C16128" s="53" t="s">
        <v>33536</v>
      </c>
      <c r="D16128" s="53" t="s">
        <v>33872</v>
      </c>
    </row>
    <row r="16129" spans="1:4" ht="15" x14ac:dyDescent="0.25">
      <c r="A16129" s="53" t="s">
        <v>20475</v>
      </c>
      <c r="B16129" s="53">
        <v>30</v>
      </c>
      <c r="C16129" s="53" t="s">
        <v>33536</v>
      </c>
      <c r="D16129" s="53" t="s">
        <v>33872</v>
      </c>
    </row>
    <row r="16130" spans="1:4" ht="15" x14ac:dyDescent="0.25">
      <c r="A16130" s="53" t="s">
        <v>20476</v>
      </c>
      <c r="B16130" s="53">
        <v>30</v>
      </c>
      <c r="C16130" s="53" t="s">
        <v>33536</v>
      </c>
      <c r="D16130" s="53" t="s">
        <v>33872</v>
      </c>
    </row>
    <row r="16131" spans="1:4" ht="15" x14ac:dyDescent="0.25">
      <c r="A16131" s="53" t="s">
        <v>20477</v>
      </c>
      <c r="B16131" s="53">
        <v>30</v>
      </c>
      <c r="C16131" s="53" t="s">
        <v>33536</v>
      </c>
      <c r="D16131" s="53" t="s">
        <v>33872</v>
      </c>
    </row>
    <row r="16132" spans="1:4" ht="15" x14ac:dyDescent="0.25">
      <c r="A16132" s="53" t="s">
        <v>20478</v>
      </c>
      <c r="B16132" s="53">
        <v>30</v>
      </c>
      <c r="C16132" s="53" t="s">
        <v>33536</v>
      </c>
      <c r="D16132" s="53" t="s">
        <v>33872</v>
      </c>
    </row>
    <row r="16133" spans="1:4" ht="15" x14ac:dyDescent="0.25">
      <c r="A16133" s="53" t="s">
        <v>20479</v>
      </c>
      <c r="B16133" s="53">
        <v>30</v>
      </c>
      <c r="C16133" s="53" t="s">
        <v>33541</v>
      </c>
      <c r="D16133" s="53" t="s">
        <v>33873</v>
      </c>
    </row>
    <row r="16134" spans="1:4" ht="15" x14ac:dyDescent="0.25">
      <c r="A16134" s="53" t="s">
        <v>20480</v>
      </c>
      <c r="B16134" s="53">
        <v>30</v>
      </c>
      <c r="C16134" s="53" t="s">
        <v>33541</v>
      </c>
      <c r="D16134" s="53" t="s">
        <v>33873</v>
      </c>
    </row>
    <row r="16135" spans="1:4" ht="15" x14ac:dyDescent="0.25">
      <c r="A16135" s="53" t="s">
        <v>20481</v>
      </c>
      <c r="B16135" s="53">
        <v>60</v>
      </c>
      <c r="C16135" s="53" t="s">
        <v>33536</v>
      </c>
      <c r="D16135" s="53" t="s">
        <v>33872</v>
      </c>
    </row>
    <row r="16136" spans="1:4" ht="15" x14ac:dyDescent="0.25">
      <c r="A16136" s="53" t="s">
        <v>20482</v>
      </c>
      <c r="B16136" s="53">
        <v>30</v>
      </c>
      <c r="C16136" s="53" t="s">
        <v>33536</v>
      </c>
      <c r="D16136" s="53" t="s">
        <v>33872</v>
      </c>
    </row>
    <row r="16137" spans="1:4" ht="15" x14ac:dyDescent="0.25">
      <c r="A16137" s="53" t="s">
        <v>20483</v>
      </c>
      <c r="B16137" s="53">
        <v>30</v>
      </c>
      <c r="C16137" s="53" t="s">
        <v>33536</v>
      </c>
      <c r="D16137" s="53" t="s">
        <v>33872</v>
      </c>
    </row>
    <row r="16138" spans="1:4" ht="15" x14ac:dyDescent="0.25">
      <c r="A16138" s="53" t="s">
        <v>20484</v>
      </c>
      <c r="B16138" s="53">
        <v>60</v>
      </c>
      <c r="C16138" s="53" t="s">
        <v>33536</v>
      </c>
      <c r="D16138" s="53" t="s">
        <v>33872</v>
      </c>
    </row>
    <row r="16139" spans="1:4" ht="15" x14ac:dyDescent="0.25">
      <c r="A16139" s="53" t="s">
        <v>20485</v>
      </c>
      <c r="B16139" s="53">
        <v>30</v>
      </c>
      <c r="C16139" s="53" t="s">
        <v>33536</v>
      </c>
      <c r="D16139" s="53" t="s">
        <v>33872</v>
      </c>
    </row>
    <row r="16140" spans="1:4" ht="15" x14ac:dyDescent="0.25">
      <c r="A16140" s="53" t="s">
        <v>20486</v>
      </c>
      <c r="B16140" s="53">
        <v>30</v>
      </c>
      <c r="C16140" s="53" t="s">
        <v>33536</v>
      </c>
      <c r="D16140" s="53" t="s">
        <v>33872</v>
      </c>
    </row>
    <row r="16141" spans="1:4" ht="15" x14ac:dyDescent="0.25">
      <c r="A16141" s="53" t="s">
        <v>20487</v>
      </c>
      <c r="B16141" s="53">
        <v>30</v>
      </c>
      <c r="C16141" s="53" t="s">
        <v>33536</v>
      </c>
      <c r="D16141" s="53" t="s">
        <v>33873</v>
      </c>
    </row>
    <row r="16142" spans="1:4" ht="15" x14ac:dyDescent="0.25">
      <c r="A16142" s="53" t="s">
        <v>20488</v>
      </c>
      <c r="B16142" s="53">
        <v>30</v>
      </c>
      <c r="C16142" s="53" t="s">
        <v>33536</v>
      </c>
      <c r="D16142" s="53" t="s">
        <v>33873</v>
      </c>
    </row>
    <row r="16143" spans="1:4" ht="15" x14ac:dyDescent="0.25">
      <c r="A16143" s="53" t="s">
        <v>20489</v>
      </c>
      <c r="B16143" s="53">
        <v>60</v>
      </c>
      <c r="C16143" s="53" t="s">
        <v>33536</v>
      </c>
      <c r="D16143" s="53" t="s">
        <v>33872</v>
      </c>
    </row>
    <row r="16144" spans="1:4" ht="15" x14ac:dyDescent="0.25">
      <c r="A16144" s="53" t="s">
        <v>20490</v>
      </c>
      <c r="B16144" s="53">
        <v>30</v>
      </c>
      <c r="C16144" s="53" t="s">
        <v>33536</v>
      </c>
      <c r="D16144" s="53" t="s">
        <v>33872</v>
      </c>
    </row>
    <row r="16145" spans="1:4" ht="15" x14ac:dyDescent="0.25">
      <c r="A16145" s="53" t="s">
        <v>20491</v>
      </c>
      <c r="B16145" s="53">
        <v>30</v>
      </c>
      <c r="C16145" s="53" t="s">
        <v>33536</v>
      </c>
      <c r="D16145" s="53" t="s">
        <v>33872</v>
      </c>
    </row>
    <row r="16146" spans="1:4" ht="15" x14ac:dyDescent="0.25">
      <c r="A16146" s="53" t="s">
        <v>20492</v>
      </c>
      <c r="B16146" s="53">
        <v>30</v>
      </c>
      <c r="C16146" s="53" t="s">
        <v>33536</v>
      </c>
      <c r="D16146" s="53" t="s">
        <v>33872</v>
      </c>
    </row>
    <row r="16147" spans="1:4" ht="15" x14ac:dyDescent="0.25">
      <c r="A16147" s="53" t="s">
        <v>20493</v>
      </c>
      <c r="B16147" s="53">
        <v>30</v>
      </c>
      <c r="C16147" s="53" t="s">
        <v>33536</v>
      </c>
      <c r="D16147" s="53" t="s">
        <v>33872</v>
      </c>
    </row>
    <row r="16148" spans="1:4" ht="15" x14ac:dyDescent="0.25">
      <c r="A16148" s="53" t="s">
        <v>20494</v>
      </c>
      <c r="B16148" s="53">
        <v>30</v>
      </c>
      <c r="C16148" s="53" t="s">
        <v>33536</v>
      </c>
      <c r="D16148" s="53" t="s">
        <v>33873</v>
      </c>
    </row>
    <row r="16149" spans="1:4" ht="15" x14ac:dyDescent="0.25">
      <c r="A16149" s="53" t="s">
        <v>20495</v>
      </c>
      <c r="B16149" s="53">
        <v>30</v>
      </c>
      <c r="C16149" s="53" t="s">
        <v>33536</v>
      </c>
      <c r="D16149" s="53" t="s">
        <v>33873</v>
      </c>
    </row>
    <row r="16150" spans="1:4" ht="15" x14ac:dyDescent="0.25">
      <c r="A16150" s="53" t="s">
        <v>20496</v>
      </c>
      <c r="B16150" s="53">
        <v>60</v>
      </c>
      <c r="C16150" s="53" t="s">
        <v>33536</v>
      </c>
      <c r="D16150" s="53" t="s">
        <v>33872</v>
      </c>
    </row>
    <row r="16151" spans="1:4" ht="15" x14ac:dyDescent="0.25">
      <c r="A16151" s="53" t="s">
        <v>20497</v>
      </c>
      <c r="B16151" s="53">
        <v>30</v>
      </c>
      <c r="C16151" s="53" t="s">
        <v>33536</v>
      </c>
      <c r="D16151" s="53" t="s">
        <v>33872</v>
      </c>
    </row>
    <row r="16152" spans="1:4" ht="15" x14ac:dyDescent="0.25">
      <c r="A16152" s="53" t="s">
        <v>20498</v>
      </c>
      <c r="B16152" s="53">
        <v>30</v>
      </c>
      <c r="C16152" s="53" t="s">
        <v>33536</v>
      </c>
      <c r="D16152" s="53" t="s">
        <v>33872</v>
      </c>
    </row>
    <row r="16153" spans="1:4" ht="15" x14ac:dyDescent="0.25">
      <c r="A16153" s="53" t="s">
        <v>20499</v>
      </c>
      <c r="B16153" s="53">
        <v>30</v>
      </c>
      <c r="C16153" s="53" t="s">
        <v>33536</v>
      </c>
      <c r="D16153" s="53" t="s">
        <v>33873</v>
      </c>
    </row>
    <row r="16154" spans="1:4" ht="15" x14ac:dyDescent="0.25">
      <c r="A16154" s="53" t="s">
        <v>20500</v>
      </c>
      <c r="B16154" s="53">
        <v>30</v>
      </c>
      <c r="C16154" s="53" t="s">
        <v>33536</v>
      </c>
      <c r="D16154" s="53" t="s">
        <v>33873</v>
      </c>
    </row>
    <row r="16155" spans="1:4" ht="15" x14ac:dyDescent="0.25">
      <c r="A16155" s="53" t="s">
        <v>20501</v>
      </c>
      <c r="B16155" s="53">
        <v>30</v>
      </c>
      <c r="C16155" s="53" t="s">
        <v>33536</v>
      </c>
      <c r="D16155" s="53" t="s">
        <v>33873</v>
      </c>
    </row>
    <row r="16156" spans="1:4" ht="15" x14ac:dyDescent="0.25">
      <c r="A16156" s="53" t="s">
        <v>20502</v>
      </c>
      <c r="B16156" s="53">
        <v>30</v>
      </c>
      <c r="C16156" s="53" t="s">
        <v>33536</v>
      </c>
      <c r="D16156" s="53" t="s">
        <v>33873</v>
      </c>
    </row>
    <row r="16157" spans="1:4" ht="15" x14ac:dyDescent="0.25">
      <c r="A16157" s="53" t="s">
        <v>20503</v>
      </c>
      <c r="B16157" s="53">
        <v>60</v>
      </c>
      <c r="C16157" s="53" t="s">
        <v>33536</v>
      </c>
      <c r="D16157" s="53" t="s">
        <v>33872</v>
      </c>
    </row>
    <row r="16158" spans="1:4" ht="15" x14ac:dyDescent="0.25">
      <c r="A16158" s="53" t="s">
        <v>20504</v>
      </c>
      <c r="B16158" s="53">
        <v>30</v>
      </c>
      <c r="C16158" s="53" t="s">
        <v>33536</v>
      </c>
      <c r="D16158" s="53" t="s">
        <v>33872</v>
      </c>
    </row>
    <row r="16159" spans="1:4" ht="15" x14ac:dyDescent="0.25">
      <c r="A16159" s="53" t="s">
        <v>20505</v>
      </c>
      <c r="B16159" s="53">
        <v>30</v>
      </c>
      <c r="C16159" s="53" t="s">
        <v>33536</v>
      </c>
      <c r="D16159" s="53" t="s">
        <v>33872</v>
      </c>
    </row>
    <row r="16160" spans="1:4" ht="15" x14ac:dyDescent="0.25">
      <c r="A16160" s="53" t="s">
        <v>20506</v>
      </c>
      <c r="B16160" s="53">
        <v>60</v>
      </c>
      <c r="C16160" s="53" t="s">
        <v>33536</v>
      </c>
      <c r="D16160" s="53" t="s">
        <v>33872</v>
      </c>
    </row>
    <row r="16161" spans="1:4" ht="15" x14ac:dyDescent="0.25">
      <c r="A16161" s="53" t="s">
        <v>20507</v>
      </c>
      <c r="B16161" s="53">
        <v>30</v>
      </c>
      <c r="C16161" s="53" t="s">
        <v>33536</v>
      </c>
      <c r="D16161" s="53" t="s">
        <v>33872</v>
      </c>
    </row>
    <row r="16162" spans="1:4" ht="15" x14ac:dyDescent="0.25">
      <c r="A16162" s="53" t="s">
        <v>20508</v>
      </c>
      <c r="B16162" s="53">
        <v>30</v>
      </c>
      <c r="C16162" s="53" t="s">
        <v>33536</v>
      </c>
      <c r="D16162" s="53" t="s">
        <v>33872</v>
      </c>
    </row>
    <row r="16163" spans="1:4" ht="15" x14ac:dyDescent="0.25">
      <c r="A16163" s="53" t="s">
        <v>20509</v>
      </c>
      <c r="B16163" s="53">
        <v>60</v>
      </c>
      <c r="C16163" s="53" t="s">
        <v>33536</v>
      </c>
      <c r="D16163" s="53" t="s">
        <v>33872</v>
      </c>
    </row>
    <row r="16164" spans="1:4" ht="15" x14ac:dyDescent="0.25">
      <c r="A16164" s="53" t="s">
        <v>20510</v>
      </c>
      <c r="B16164" s="53">
        <v>30</v>
      </c>
      <c r="C16164" s="53" t="s">
        <v>33536</v>
      </c>
      <c r="D16164" s="53" t="s">
        <v>33872</v>
      </c>
    </row>
    <row r="16165" spans="1:4" ht="15" x14ac:dyDescent="0.25">
      <c r="A16165" s="53" t="s">
        <v>20511</v>
      </c>
      <c r="B16165" s="53">
        <v>30</v>
      </c>
      <c r="C16165" s="53" t="s">
        <v>33536</v>
      </c>
      <c r="D16165" s="53" t="s">
        <v>33872</v>
      </c>
    </row>
    <row r="16166" spans="1:4" ht="15" x14ac:dyDescent="0.25">
      <c r="A16166" s="53" t="s">
        <v>20512</v>
      </c>
      <c r="B16166" s="53">
        <v>60</v>
      </c>
      <c r="C16166" s="53" t="s">
        <v>33536</v>
      </c>
      <c r="D16166" s="53" t="s">
        <v>33872</v>
      </c>
    </row>
    <row r="16167" spans="1:4" ht="15" x14ac:dyDescent="0.25">
      <c r="A16167" s="53" t="s">
        <v>20513</v>
      </c>
      <c r="B16167" s="53">
        <v>30</v>
      </c>
      <c r="C16167" s="53" t="s">
        <v>33536</v>
      </c>
      <c r="D16167" s="53" t="s">
        <v>33873</v>
      </c>
    </row>
    <row r="16168" spans="1:4" ht="15" x14ac:dyDescent="0.25">
      <c r="A16168" s="53" t="s">
        <v>20514</v>
      </c>
      <c r="B16168" s="53">
        <v>30</v>
      </c>
      <c r="C16168" s="53" t="s">
        <v>33536</v>
      </c>
      <c r="D16168" s="53" t="s">
        <v>33873</v>
      </c>
    </row>
    <row r="16169" spans="1:4" ht="15" x14ac:dyDescent="0.25">
      <c r="A16169" s="53" t="s">
        <v>20515</v>
      </c>
      <c r="B16169" s="53">
        <v>30</v>
      </c>
      <c r="C16169" s="53" t="s">
        <v>33536</v>
      </c>
      <c r="D16169" s="53" t="s">
        <v>33872</v>
      </c>
    </row>
    <row r="16170" spans="1:4" ht="15" x14ac:dyDescent="0.25">
      <c r="A16170" s="53" t="s">
        <v>20516</v>
      </c>
      <c r="B16170" s="53">
        <v>30</v>
      </c>
      <c r="C16170" s="53" t="s">
        <v>33536</v>
      </c>
      <c r="D16170" s="53" t="s">
        <v>33872</v>
      </c>
    </row>
    <row r="16171" spans="1:4" ht="15" x14ac:dyDescent="0.25">
      <c r="A16171" s="53" t="s">
        <v>20517</v>
      </c>
      <c r="B16171" s="53">
        <v>60</v>
      </c>
      <c r="C16171" s="53" t="s">
        <v>33536</v>
      </c>
      <c r="D16171" s="53" t="s">
        <v>33872</v>
      </c>
    </row>
    <row r="16172" spans="1:4" ht="15" x14ac:dyDescent="0.25">
      <c r="A16172" s="53" t="s">
        <v>20518</v>
      </c>
      <c r="B16172" s="53">
        <v>30</v>
      </c>
      <c r="C16172" s="53" t="s">
        <v>33536</v>
      </c>
      <c r="D16172" s="53" t="s">
        <v>33872</v>
      </c>
    </row>
    <row r="16173" spans="1:4" ht="15" x14ac:dyDescent="0.25">
      <c r="A16173" s="53" t="s">
        <v>20519</v>
      </c>
      <c r="B16173" s="53">
        <v>30</v>
      </c>
      <c r="C16173" s="53" t="s">
        <v>33536</v>
      </c>
      <c r="D16173" s="53" t="s">
        <v>33872</v>
      </c>
    </row>
    <row r="16174" spans="1:4" ht="15" x14ac:dyDescent="0.25">
      <c r="A16174" s="53" t="s">
        <v>20520</v>
      </c>
      <c r="B16174" s="53">
        <v>30</v>
      </c>
      <c r="C16174" s="53" t="s">
        <v>33536</v>
      </c>
      <c r="D16174" s="53" t="s">
        <v>33872</v>
      </c>
    </row>
    <row r="16175" spans="1:4" ht="15" x14ac:dyDescent="0.25">
      <c r="A16175" s="53" t="s">
        <v>20521</v>
      </c>
      <c r="B16175" s="53">
        <v>30</v>
      </c>
      <c r="C16175" s="53" t="s">
        <v>33536</v>
      </c>
      <c r="D16175" s="53" t="s">
        <v>33872</v>
      </c>
    </row>
    <row r="16176" spans="1:4" ht="15" x14ac:dyDescent="0.25">
      <c r="A16176" s="53" t="s">
        <v>20522</v>
      </c>
      <c r="B16176" s="53">
        <v>30</v>
      </c>
      <c r="C16176" s="53" t="s">
        <v>33536</v>
      </c>
      <c r="D16176" s="53" t="s">
        <v>33873</v>
      </c>
    </row>
    <row r="16177" spans="1:4" ht="15" x14ac:dyDescent="0.25">
      <c r="A16177" s="53" t="s">
        <v>20523</v>
      </c>
      <c r="B16177" s="53">
        <v>30</v>
      </c>
      <c r="C16177" s="53" t="s">
        <v>33536</v>
      </c>
      <c r="D16177" s="53" t="s">
        <v>33873</v>
      </c>
    </row>
    <row r="16178" spans="1:4" ht="15" x14ac:dyDescent="0.25">
      <c r="A16178" s="53" t="s">
        <v>20524</v>
      </c>
      <c r="B16178" s="53">
        <v>30</v>
      </c>
      <c r="C16178" s="53" t="s">
        <v>33536</v>
      </c>
      <c r="D16178" s="53" t="s">
        <v>33872</v>
      </c>
    </row>
    <row r="16179" spans="1:4" ht="15" x14ac:dyDescent="0.25">
      <c r="A16179" s="53" t="s">
        <v>20525</v>
      </c>
      <c r="B16179" s="53">
        <v>30</v>
      </c>
      <c r="C16179" s="53" t="s">
        <v>33536</v>
      </c>
      <c r="D16179" s="53" t="s">
        <v>33872</v>
      </c>
    </row>
    <row r="16180" spans="1:4" ht="15" x14ac:dyDescent="0.25">
      <c r="A16180" s="53" t="s">
        <v>20526</v>
      </c>
      <c r="B16180" s="53">
        <v>30</v>
      </c>
      <c r="C16180" s="53" t="s">
        <v>33536</v>
      </c>
      <c r="D16180" s="53" t="s">
        <v>33872</v>
      </c>
    </row>
    <row r="16181" spans="1:4" ht="15" x14ac:dyDescent="0.25">
      <c r="A16181" s="53" t="s">
        <v>20527</v>
      </c>
      <c r="B16181" s="53">
        <v>30</v>
      </c>
      <c r="C16181" s="53" t="s">
        <v>33536</v>
      </c>
      <c r="D16181" s="53" t="s">
        <v>33873</v>
      </c>
    </row>
    <row r="16182" spans="1:4" ht="15" x14ac:dyDescent="0.25">
      <c r="A16182" s="53" t="s">
        <v>20528</v>
      </c>
      <c r="B16182" s="53">
        <v>30</v>
      </c>
      <c r="C16182" s="53" t="s">
        <v>33536</v>
      </c>
      <c r="D16182" s="53" t="s">
        <v>33873</v>
      </c>
    </row>
    <row r="16183" spans="1:4" ht="15" x14ac:dyDescent="0.25">
      <c r="A16183" s="53" t="s">
        <v>20529</v>
      </c>
      <c r="B16183" s="53">
        <v>60</v>
      </c>
      <c r="C16183" s="53" t="s">
        <v>33536</v>
      </c>
      <c r="D16183" s="53" t="s">
        <v>33872</v>
      </c>
    </row>
    <row r="16184" spans="1:4" ht="15" x14ac:dyDescent="0.25">
      <c r="A16184" s="53" t="s">
        <v>20530</v>
      </c>
      <c r="B16184" s="53">
        <v>60</v>
      </c>
      <c r="C16184" s="53" t="s">
        <v>33536</v>
      </c>
      <c r="D16184" s="53" t="s">
        <v>33872</v>
      </c>
    </row>
    <row r="16185" spans="1:4" ht="15" x14ac:dyDescent="0.25">
      <c r="A16185" s="53" t="s">
        <v>20531</v>
      </c>
      <c r="B16185" s="53">
        <v>30</v>
      </c>
      <c r="C16185" s="53" t="s">
        <v>33536</v>
      </c>
      <c r="D16185" s="53" t="s">
        <v>33872</v>
      </c>
    </row>
    <row r="16186" spans="1:4" ht="15" x14ac:dyDescent="0.25">
      <c r="A16186" s="53" t="s">
        <v>20532</v>
      </c>
      <c r="B16186" s="53">
        <v>30</v>
      </c>
      <c r="C16186" s="53" t="s">
        <v>33536</v>
      </c>
      <c r="D16186" s="53" t="s">
        <v>33872</v>
      </c>
    </row>
    <row r="16187" spans="1:4" ht="15" x14ac:dyDescent="0.25">
      <c r="A16187" s="53" t="s">
        <v>20533</v>
      </c>
      <c r="B16187" s="53">
        <v>30</v>
      </c>
      <c r="C16187" s="53" t="s">
        <v>33536</v>
      </c>
      <c r="D16187" s="53" t="s">
        <v>33872</v>
      </c>
    </row>
    <row r="16188" spans="1:4" ht="15" x14ac:dyDescent="0.25">
      <c r="A16188" s="53" t="s">
        <v>20534</v>
      </c>
      <c r="B16188" s="53">
        <v>30</v>
      </c>
      <c r="C16188" s="53" t="s">
        <v>33536</v>
      </c>
      <c r="D16188" s="53" t="s">
        <v>33872</v>
      </c>
    </row>
    <row r="16189" spans="1:4" ht="15" x14ac:dyDescent="0.25">
      <c r="A16189" s="53" t="s">
        <v>20535</v>
      </c>
      <c r="B16189" s="53">
        <v>60</v>
      </c>
      <c r="C16189" s="53" t="s">
        <v>33536</v>
      </c>
      <c r="D16189" s="53" t="s">
        <v>33872</v>
      </c>
    </row>
    <row r="16190" spans="1:4" ht="15" x14ac:dyDescent="0.25">
      <c r="A16190" s="53" t="s">
        <v>20536</v>
      </c>
      <c r="B16190" s="53">
        <v>30</v>
      </c>
      <c r="C16190" s="53" t="s">
        <v>33536</v>
      </c>
      <c r="D16190" s="53" t="s">
        <v>33872</v>
      </c>
    </row>
    <row r="16191" spans="1:4" ht="15" x14ac:dyDescent="0.25">
      <c r="A16191" s="53" t="s">
        <v>20537</v>
      </c>
      <c r="B16191" s="53">
        <v>30</v>
      </c>
      <c r="C16191" s="53" t="s">
        <v>33536</v>
      </c>
      <c r="D16191" s="53" t="s">
        <v>33872</v>
      </c>
    </row>
    <row r="16192" spans="1:4" ht="15" x14ac:dyDescent="0.25">
      <c r="A16192" s="53" t="s">
        <v>20538</v>
      </c>
      <c r="B16192" s="53">
        <v>30</v>
      </c>
      <c r="C16192" s="53" t="s">
        <v>33536</v>
      </c>
      <c r="D16192" s="53" t="s">
        <v>33873</v>
      </c>
    </row>
    <row r="16193" spans="1:4" ht="15" x14ac:dyDescent="0.25">
      <c r="A16193" s="53" t="s">
        <v>20539</v>
      </c>
      <c r="B16193" s="53">
        <v>30</v>
      </c>
      <c r="C16193" s="53" t="s">
        <v>33536</v>
      </c>
      <c r="D16193" s="53" t="s">
        <v>33873</v>
      </c>
    </row>
    <row r="16194" spans="1:4" ht="15" x14ac:dyDescent="0.25">
      <c r="A16194" s="53" t="s">
        <v>20540</v>
      </c>
      <c r="B16194" s="53">
        <v>30</v>
      </c>
      <c r="C16194" s="53" t="s">
        <v>33536</v>
      </c>
      <c r="D16194" s="53" t="s">
        <v>33873</v>
      </c>
    </row>
    <row r="16195" spans="1:4" ht="15" x14ac:dyDescent="0.25">
      <c r="A16195" s="53" t="s">
        <v>20541</v>
      </c>
      <c r="B16195" s="53">
        <v>30</v>
      </c>
      <c r="C16195" s="53" t="s">
        <v>33536</v>
      </c>
      <c r="D16195" s="53" t="s">
        <v>33873</v>
      </c>
    </row>
    <row r="16196" spans="1:4" ht="15" x14ac:dyDescent="0.25">
      <c r="A16196" s="53" t="s">
        <v>20542</v>
      </c>
      <c r="B16196" s="53">
        <v>60</v>
      </c>
      <c r="C16196" s="53" t="s">
        <v>33536</v>
      </c>
      <c r="D16196" s="53" t="s">
        <v>33872</v>
      </c>
    </row>
    <row r="16197" spans="1:4" ht="15" x14ac:dyDescent="0.25">
      <c r="A16197" s="53" t="s">
        <v>20543</v>
      </c>
      <c r="B16197" s="53">
        <v>30</v>
      </c>
      <c r="C16197" s="53" t="s">
        <v>33536</v>
      </c>
      <c r="D16197" s="53" t="s">
        <v>33873</v>
      </c>
    </row>
    <row r="16198" spans="1:4" ht="15" x14ac:dyDescent="0.25">
      <c r="A16198" s="53" t="s">
        <v>20544</v>
      </c>
      <c r="B16198" s="53">
        <v>30</v>
      </c>
      <c r="C16198" s="53" t="s">
        <v>33536</v>
      </c>
      <c r="D16198" s="53" t="s">
        <v>33873</v>
      </c>
    </row>
    <row r="16199" spans="1:4" ht="15" x14ac:dyDescent="0.25">
      <c r="A16199" s="53" t="s">
        <v>20545</v>
      </c>
      <c r="B16199" s="53">
        <v>30</v>
      </c>
      <c r="C16199" s="53" t="s">
        <v>33536</v>
      </c>
      <c r="D16199" s="53" t="s">
        <v>33873</v>
      </c>
    </row>
    <row r="16200" spans="1:4" ht="15" x14ac:dyDescent="0.25">
      <c r="A16200" s="53" t="s">
        <v>20546</v>
      </c>
      <c r="B16200" s="53">
        <v>30</v>
      </c>
      <c r="C16200" s="53" t="s">
        <v>33536</v>
      </c>
      <c r="D16200" s="53" t="s">
        <v>33873</v>
      </c>
    </row>
    <row r="16201" spans="1:4" ht="15" x14ac:dyDescent="0.25">
      <c r="A16201" s="53" t="s">
        <v>20547</v>
      </c>
      <c r="B16201" s="53">
        <v>30</v>
      </c>
      <c r="C16201" s="53" t="s">
        <v>33536</v>
      </c>
      <c r="D16201" s="53" t="s">
        <v>33872</v>
      </c>
    </row>
    <row r="16202" spans="1:4" ht="15" x14ac:dyDescent="0.25">
      <c r="A16202" s="53" t="s">
        <v>20548</v>
      </c>
      <c r="B16202" s="53">
        <v>30</v>
      </c>
      <c r="C16202" s="53" t="s">
        <v>33536</v>
      </c>
      <c r="D16202" s="53" t="s">
        <v>33872</v>
      </c>
    </row>
    <row r="16203" spans="1:4" ht="15" x14ac:dyDescent="0.25">
      <c r="A16203" s="53" t="s">
        <v>20549</v>
      </c>
      <c r="B16203" s="53">
        <v>30</v>
      </c>
      <c r="C16203" s="53" t="s">
        <v>33536</v>
      </c>
      <c r="D16203" s="53" t="s">
        <v>33873</v>
      </c>
    </row>
    <row r="16204" spans="1:4" ht="15" x14ac:dyDescent="0.25">
      <c r="A16204" s="53" t="s">
        <v>20550</v>
      </c>
      <c r="B16204" s="53">
        <v>30</v>
      </c>
      <c r="C16204" s="53" t="s">
        <v>33536</v>
      </c>
      <c r="D16204" s="53" t="s">
        <v>33873</v>
      </c>
    </row>
    <row r="16205" spans="1:4" ht="15" x14ac:dyDescent="0.25">
      <c r="A16205" s="53" t="s">
        <v>20551</v>
      </c>
      <c r="B16205" s="53">
        <v>60</v>
      </c>
      <c r="C16205" s="53" t="s">
        <v>33536</v>
      </c>
      <c r="D16205" s="53" t="s">
        <v>33872</v>
      </c>
    </row>
    <row r="16206" spans="1:4" ht="15" x14ac:dyDescent="0.25">
      <c r="A16206" s="53" t="s">
        <v>20552</v>
      </c>
      <c r="B16206" s="53">
        <v>60</v>
      </c>
      <c r="C16206" s="53" t="s">
        <v>33536</v>
      </c>
      <c r="D16206" s="53" t="s">
        <v>33872</v>
      </c>
    </row>
    <row r="16207" spans="1:4" ht="15" x14ac:dyDescent="0.25">
      <c r="A16207" s="53" t="s">
        <v>20553</v>
      </c>
      <c r="B16207" s="53">
        <v>30</v>
      </c>
      <c r="C16207" s="53" t="s">
        <v>33536</v>
      </c>
      <c r="D16207" s="53" t="s">
        <v>33872</v>
      </c>
    </row>
    <row r="16208" spans="1:4" ht="15" x14ac:dyDescent="0.25">
      <c r="A16208" s="53" t="s">
        <v>20554</v>
      </c>
      <c r="B16208" s="53">
        <v>30</v>
      </c>
      <c r="C16208" s="53" t="s">
        <v>33536</v>
      </c>
      <c r="D16208" s="53" t="s">
        <v>33872</v>
      </c>
    </row>
    <row r="16209" spans="1:4" ht="15" x14ac:dyDescent="0.25">
      <c r="A16209" s="53" t="s">
        <v>20555</v>
      </c>
      <c r="B16209" s="53">
        <v>60</v>
      </c>
      <c r="C16209" s="53" t="s">
        <v>33536</v>
      </c>
      <c r="D16209" s="53" t="s">
        <v>33872</v>
      </c>
    </row>
    <row r="16210" spans="1:4" ht="15" x14ac:dyDescent="0.25">
      <c r="A16210" s="53" t="s">
        <v>20556</v>
      </c>
      <c r="B16210" s="53">
        <v>60</v>
      </c>
      <c r="C16210" s="53" t="s">
        <v>33536</v>
      </c>
      <c r="D16210" s="53" t="s">
        <v>33872</v>
      </c>
    </row>
    <row r="16211" spans="1:4" ht="15" x14ac:dyDescent="0.25">
      <c r="A16211" s="53" t="s">
        <v>20557</v>
      </c>
      <c r="B16211" s="53">
        <v>30</v>
      </c>
      <c r="C16211" s="53" t="s">
        <v>33536</v>
      </c>
      <c r="D16211" s="53" t="s">
        <v>33872</v>
      </c>
    </row>
    <row r="16212" spans="1:4" ht="15" x14ac:dyDescent="0.25">
      <c r="A16212" s="53" t="s">
        <v>20558</v>
      </c>
      <c r="B16212" s="53">
        <v>60</v>
      </c>
      <c r="C16212" s="53" t="s">
        <v>33536</v>
      </c>
      <c r="D16212" s="53" t="s">
        <v>33872</v>
      </c>
    </row>
    <row r="16213" spans="1:4" ht="15" x14ac:dyDescent="0.25">
      <c r="A16213" s="53" t="s">
        <v>20559</v>
      </c>
      <c r="B16213" s="53">
        <v>30</v>
      </c>
      <c r="C16213" s="53" t="s">
        <v>33536</v>
      </c>
      <c r="D16213" s="53" t="s">
        <v>33872</v>
      </c>
    </row>
    <row r="16214" spans="1:4" ht="15" x14ac:dyDescent="0.25">
      <c r="A16214" s="53" t="s">
        <v>20560</v>
      </c>
      <c r="B16214" s="53">
        <v>30</v>
      </c>
      <c r="C16214" s="53" t="s">
        <v>33536</v>
      </c>
      <c r="D16214" s="53" t="s">
        <v>33872</v>
      </c>
    </row>
    <row r="16215" spans="1:4" ht="15" x14ac:dyDescent="0.25">
      <c r="A16215" s="53" t="s">
        <v>20561</v>
      </c>
      <c r="B16215" s="53">
        <v>30</v>
      </c>
      <c r="C16215" s="53" t="s">
        <v>33536</v>
      </c>
      <c r="D16215" s="53" t="s">
        <v>33872</v>
      </c>
    </row>
    <row r="16216" spans="1:4" ht="15" x14ac:dyDescent="0.25">
      <c r="A16216" s="53" t="s">
        <v>20562</v>
      </c>
      <c r="B16216" s="53">
        <v>30</v>
      </c>
      <c r="C16216" s="53" t="s">
        <v>33536</v>
      </c>
      <c r="D16216" s="53" t="s">
        <v>33872</v>
      </c>
    </row>
    <row r="16217" spans="1:4" ht="15" x14ac:dyDescent="0.25">
      <c r="A16217" s="53" t="s">
        <v>20563</v>
      </c>
      <c r="B16217" s="53">
        <v>60</v>
      </c>
      <c r="C16217" s="53" t="s">
        <v>33536</v>
      </c>
      <c r="D16217" s="53" t="s">
        <v>33872</v>
      </c>
    </row>
    <row r="16218" spans="1:4" ht="15" x14ac:dyDescent="0.25">
      <c r="A16218" s="53" t="s">
        <v>20564</v>
      </c>
      <c r="B16218" s="53">
        <v>30</v>
      </c>
      <c r="C16218" s="53" t="s">
        <v>33536</v>
      </c>
      <c r="D16218" s="53" t="s">
        <v>33872</v>
      </c>
    </row>
    <row r="16219" spans="1:4" ht="15" x14ac:dyDescent="0.25">
      <c r="A16219" s="53" t="s">
        <v>20565</v>
      </c>
      <c r="B16219" s="53">
        <v>30</v>
      </c>
      <c r="C16219" s="53" t="s">
        <v>33536</v>
      </c>
      <c r="D16219" s="53" t="s">
        <v>33872</v>
      </c>
    </row>
    <row r="16220" spans="1:4" ht="15" x14ac:dyDescent="0.25">
      <c r="A16220" s="53" t="s">
        <v>20566</v>
      </c>
      <c r="B16220" s="53">
        <v>30</v>
      </c>
      <c r="C16220" s="53" t="s">
        <v>33536</v>
      </c>
      <c r="D16220" s="53" t="s">
        <v>33872</v>
      </c>
    </row>
    <row r="16221" spans="1:4" ht="15" x14ac:dyDescent="0.25">
      <c r="A16221" s="53" t="s">
        <v>20567</v>
      </c>
      <c r="B16221" s="53">
        <v>30</v>
      </c>
      <c r="C16221" s="53" t="s">
        <v>33536</v>
      </c>
      <c r="D16221" s="53" t="s">
        <v>33872</v>
      </c>
    </row>
    <row r="16222" spans="1:4" ht="15" x14ac:dyDescent="0.25">
      <c r="A16222" s="53" t="s">
        <v>20568</v>
      </c>
      <c r="B16222" s="53">
        <v>30</v>
      </c>
      <c r="C16222" s="53" t="s">
        <v>33536</v>
      </c>
      <c r="D16222" s="53" t="s">
        <v>33872</v>
      </c>
    </row>
    <row r="16223" spans="1:4" ht="15" x14ac:dyDescent="0.25">
      <c r="A16223" s="53" t="s">
        <v>20569</v>
      </c>
      <c r="B16223" s="53">
        <v>60</v>
      </c>
      <c r="C16223" s="53" t="s">
        <v>33536</v>
      </c>
      <c r="D16223" s="53" t="s">
        <v>33872</v>
      </c>
    </row>
    <row r="16224" spans="1:4" ht="15" x14ac:dyDescent="0.25">
      <c r="A16224" s="53" t="s">
        <v>20570</v>
      </c>
      <c r="B16224" s="53">
        <v>30</v>
      </c>
      <c r="C16224" s="53" t="s">
        <v>33536</v>
      </c>
      <c r="D16224" s="53" t="s">
        <v>33872</v>
      </c>
    </row>
    <row r="16225" spans="1:4" ht="15" x14ac:dyDescent="0.25">
      <c r="A16225" s="53" t="s">
        <v>20571</v>
      </c>
      <c r="B16225" s="53">
        <v>30</v>
      </c>
      <c r="C16225" s="53" t="s">
        <v>33536</v>
      </c>
      <c r="D16225" s="53" t="s">
        <v>33872</v>
      </c>
    </row>
    <row r="16226" spans="1:4" ht="15" x14ac:dyDescent="0.25">
      <c r="A16226" s="53" t="s">
        <v>20572</v>
      </c>
      <c r="B16226" s="53">
        <v>60</v>
      </c>
      <c r="C16226" s="53" t="s">
        <v>33536</v>
      </c>
      <c r="D16226" s="53" t="s">
        <v>33872</v>
      </c>
    </row>
    <row r="16227" spans="1:4" ht="15" x14ac:dyDescent="0.25">
      <c r="A16227" s="53" t="s">
        <v>20573</v>
      </c>
      <c r="B16227" s="53">
        <v>30</v>
      </c>
      <c r="C16227" s="53" t="s">
        <v>33536</v>
      </c>
      <c r="D16227" s="53" t="s">
        <v>33872</v>
      </c>
    </row>
    <row r="16228" spans="1:4" ht="15" x14ac:dyDescent="0.25">
      <c r="A16228" s="53" t="s">
        <v>20574</v>
      </c>
      <c r="B16228" s="53">
        <v>30</v>
      </c>
      <c r="C16228" s="53" t="s">
        <v>33536</v>
      </c>
      <c r="D16228" s="53" t="s">
        <v>33872</v>
      </c>
    </row>
    <row r="16229" spans="1:4" ht="15" x14ac:dyDescent="0.25">
      <c r="A16229" s="53" t="s">
        <v>20575</v>
      </c>
      <c r="B16229" s="53">
        <v>60</v>
      </c>
      <c r="C16229" s="53" t="s">
        <v>33536</v>
      </c>
      <c r="D16229" s="53" t="s">
        <v>33872</v>
      </c>
    </row>
    <row r="16230" spans="1:4" ht="15" x14ac:dyDescent="0.25">
      <c r="A16230" s="53" t="s">
        <v>20576</v>
      </c>
      <c r="B16230" s="53">
        <v>30</v>
      </c>
      <c r="C16230" s="53" t="s">
        <v>33536</v>
      </c>
      <c r="D16230" s="53" t="s">
        <v>33872</v>
      </c>
    </row>
    <row r="16231" spans="1:4" ht="15" x14ac:dyDescent="0.25">
      <c r="A16231" s="53" t="s">
        <v>20577</v>
      </c>
      <c r="B16231" s="53">
        <v>30</v>
      </c>
      <c r="C16231" s="53" t="s">
        <v>33536</v>
      </c>
      <c r="D16231" s="53" t="s">
        <v>33872</v>
      </c>
    </row>
    <row r="16232" spans="1:4" ht="15" x14ac:dyDescent="0.25">
      <c r="A16232" s="53" t="s">
        <v>20578</v>
      </c>
      <c r="B16232" s="53">
        <v>30</v>
      </c>
      <c r="C16232" s="53" t="s">
        <v>33536</v>
      </c>
      <c r="D16232" s="53" t="s">
        <v>33872</v>
      </c>
    </row>
    <row r="16233" spans="1:4" ht="15" x14ac:dyDescent="0.25">
      <c r="A16233" s="53" t="s">
        <v>20579</v>
      </c>
      <c r="B16233" s="53">
        <v>30</v>
      </c>
      <c r="C16233" s="53" t="s">
        <v>33536</v>
      </c>
      <c r="D16233" s="53" t="s">
        <v>33872</v>
      </c>
    </row>
    <row r="16234" spans="1:4" ht="15" x14ac:dyDescent="0.25">
      <c r="A16234" s="53" t="s">
        <v>20580</v>
      </c>
      <c r="B16234" s="53">
        <v>30</v>
      </c>
      <c r="C16234" s="53" t="s">
        <v>33536</v>
      </c>
      <c r="D16234" s="53" t="s">
        <v>33872</v>
      </c>
    </row>
    <row r="16235" spans="1:4" ht="15" x14ac:dyDescent="0.25">
      <c r="A16235" s="53" t="s">
        <v>20581</v>
      </c>
      <c r="B16235" s="53">
        <v>30</v>
      </c>
      <c r="C16235" s="53" t="s">
        <v>33536</v>
      </c>
      <c r="D16235" s="53" t="s">
        <v>33872</v>
      </c>
    </row>
    <row r="16236" spans="1:4" ht="15" x14ac:dyDescent="0.25">
      <c r="A16236" s="53" t="s">
        <v>20582</v>
      </c>
      <c r="B16236" s="53">
        <v>30</v>
      </c>
      <c r="C16236" s="53" t="s">
        <v>33536</v>
      </c>
      <c r="D16236" s="53" t="s">
        <v>33872</v>
      </c>
    </row>
    <row r="16237" spans="1:4" ht="15" x14ac:dyDescent="0.25">
      <c r="A16237" s="53" t="s">
        <v>20583</v>
      </c>
      <c r="B16237" s="53">
        <v>30</v>
      </c>
      <c r="C16237" s="53" t="s">
        <v>33536</v>
      </c>
      <c r="D16237" s="53" t="s">
        <v>33872</v>
      </c>
    </row>
    <row r="16238" spans="1:4" ht="15" x14ac:dyDescent="0.25">
      <c r="A16238" s="53" t="s">
        <v>20584</v>
      </c>
      <c r="B16238" s="53">
        <v>30</v>
      </c>
      <c r="C16238" s="53" t="s">
        <v>33536</v>
      </c>
      <c r="D16238" s="53" t="s">
        <v>33872</v>
      </c>
    </row>
    <row r="16239" spans="1:4" ht="15" x14ac:dyDescent="0.25">
      <c r="A16239" s="53" t="s">
        <v>20585</v>
      </c>
      <c r="B16239" s="53">
        <v>30</v>
      </c>
      <c r="C16239" s="53" t="s">
        <v>33536</v>
      </c>
      <c r="D16239" s="53" t="s">
        <v>33872</v>
      </c>
    </row>
    <row r="16240" spans="1:4" ht="15" x14ac:dyDescent="0.25">
      <c r="A16240" s="53" t="s">
        <v>20586</v>
      </c>
      <c r="B16240" s="53">
        <v>30</v>
      </c>
      <c r="C16240" s="53" t="s">
        <v>33536</v>
      </c>
      <c r="D16240" s="53" t="s">
        <v>33872</v>
      </c>
    </row>
    <row r="16241" spans="1:4" ht="15" x14ac:dyDescent="0.25">
      <c r="A16241" s="53" t="s">
        <v>20587</v>
      </c>
      <c r="B16241" s="53">
        <v>30</v>
      </c>
      <c r="C16241" s="53" t="s">
        <v>33536</v>
      </c>
      <c r="D16241" s="53" t="s">
        <v>33872</v>
      </c>
    </row>
    <row r="16242" spans="1:4" ht="15" x14ac:dyDescent="0.25">
      <c r="A16242" s="53" t="s">
        <v>20588</v>
      </c>
      <c r="B16242" s="53">
        <v>30</v>
      </c>
      <c r="C16242" s="53" t="s">
        <v>33536</v>
      </c>
      <c r="D16242" s="53" t="s">
        <v>33872</v>
      </c>
    </row>
    <row r="16243" spans="1:4" ht="15" x14ac:dyDescent="0.25">
      <c r="A16243" s="53" t="s">
        <v>20589</v>
      </c>
      <c r="B16243" s="53">
        <v>30</v>
      </c>
      <c r="C16243" s="53" t="s">
        <v>33536</v>
      </c>
      <c r="D16243" s="53" t="s">
        <v>33872</v>
      </c>
    </row>
    <row r="16244" spans="1:4" ht="15" x14ac:dyDescent="0.25">
      <c r="A16244" s="53" t="s">
        <v>20590</v>
      </c>
      <c r="B16244" s="53">
        <v>30</v>
      </c>
      <c r="C16244" s="53" t="s">
        <v>33536</v>
      </c>
      <c r="D16244" s="53" t="s">
        <v>33873</v>
      </c>
    </row>
    <row r="16245" spans="1:4" ht="15" x14ac:dyDescent="0.25">
      <c r="A16245" s="53" t="s">
        <v>20591</v>
      </c>
      <c r="B16245" s="53">
        <v>30</v>
      </c>
      <c r="C16245" s="53" t="s">
        <v>33536</v>
      </c>
      <c r="D16245" s="53" t="s">
        <v>33873</v>
      </c>
    </row>
    <row r="16246" spans="1:4" ht="15" x14ac:dyDescent="0.25">
      <c r="A16246" s="53" t="s">
        <v>20592</v>
      </c>
      <c r="B16246" s="53">
        <v>30</v>
      </c>
      <c r="C16246" s="53" t="s">
        <v>33536</v>
      </c>
      <c r="D16246" s="53" t="s">
        <v>33872</v>
      </c>
    </row>
    <row r="16247" spans="1:4" ht="15" x14ac:dyDescent="0.25">
      <c r="A16247" s="53" t="s">
        <v>20593</v>
      </c>
      <c r="B16247" s="53">
        <v>30</v>
      </c>
      <c r="C16247" s="53" t="s">
        <v>33536</v>
      </c>
      <c r="D16247" s="53" t="s">
        <v>33872</v>
      </c>
    </row>
    <row r="16248" spans="1:4" ht="15" x14ac:dyDescent="0.25">
      <c r="A16248" s="53" t="s">
        <v>20594</v>
      </c>
      <c r="B16248" s="53">
        <v>30</v>
      </c>
      <c r="C16248" s="53" t="s">
        <v>33536</v>
      </c>
      <c r="D16248" s="53" t="s">
        <v>33872</v>
      </c>
    </row>
    <row r="16249" spans="1:4" ht="15" x14ac:dyDescent="0.25">
      <c r="A16249" s="53" t="s">
        <v>20595</v>
      </c>
      <c r="B16249" s="53">
        <v>30</v>
      </c>
      <c r="C16249" s="53" t="s">
        <v>33536</v>
      </c>
      <c r="D16249" s="53" t="s">
        <v>33872</v>
      </c>
    </row>
    <row r="16250" spans="1:4" ht="15" x14ac:dyDescent="0.25">
      <c r="A16250" s="53" t="s">
        <v>20596</v>
      </c>
      <c r="B16250" s="53">
        <v>30</v>
      </c>
      <c r="C16250" s="53" t="s">
        <v>33536</v>
      </c>
      <c r="D16250" s="53" t="s">
        <v>33873</v>
      </c>
    </row>
    <row r="16251" spans="1:4" ht="15" x14ac:dyDescent="0.25">
      <c r="A16251" s="53" t="s">
        <v>20597</v>
      </c>
      <c r="B16251" s="53">
        <v>30</v>
      </c>
      <c r="C16251" s="53" t="s">
        <v>33536</v>
      </c>
      <c r="D16251" s="53" t="s">
        <v>33873</v>
      </c>
    </row>
    <row r="16252" spans="1:4" ht="15" x14ac:dyDescent="0.25">
      <c r="A16252" s="53" t="s">
        <v>20598</v>
      </c>
      <c r="B16252" s="53">
        <v>30</v>
      </c>
      <c r="C16252" s="53"/>
      <c r="D16252" s="53" t="s">
        <v>33872</v>
      </c>
    </row>
    <row r="16253" spans="1:4" ht="15" x14ac:dyDescent="0.25">
      <c r="A16253" s="53" t="s">
        <v>20599</v>
      </c>
      <c r="B16253" s="53">
        <v>30</v>
      </c>
      <c r="C16253" s="53"/>
      <c r="D16253" s="53" t="s">
        <v>33872</v>
      </c>
    </row>
    <row r="16254" spans="1:4" ht="15" x14ac:dyDescent="0.25">
      <c r="A16254" s="53" t="s">
        <v>20600</v>
      </c>
      <c r="B16254" s="53">
        <v>30</v>
      </c>
      <c r="C16254" s="53" t="s">
        <v>33536</v>
      </c>
      <c r="D16254" s="53" t="s">
        <v>33872</v>
      </c>
    </row>
    <row r="16255" spans="1:4" ht="15" x14ac:dyDescent="0.25">
      <c r="A16255" s="53" t="s">
        <v>20601</v>
      </c>
      <c r="B16255" s="53">
        <v>30</v>
      </c>
      <c r="C16255" s="53" t="s">
        <v>33536</v>
      </c>
      <c r="D16255" s="53" t="s">
        <v>33872</v>
      </c>
    </row>
    <row r="16256" spans="1:4" ht="15" x14ac:dyDescent="0.25">
      <c r="A16256" s="53" t="s">
        <v>20602</v>
      </c>
      <c r="B16256" s="53">
        <v>30</v>
      </c>
      <c r="C16256" s="53" t="s">
        <v>33536</v>
      </c>
      <c r="D16256" s="53" t="s">
        <v>33872</v>
      </c>
    </row>
    <row r="16257" spans="1:4" ht="15" x14ac:dyDescent="0.25">
      <c r="A16257" s="53" t="s">
        <v>20603</v>
      </c>
      <c r="B16257" s="53">
        <v>30</v>
      </c>
      <c r="C16257" s="53" t="s">
        <v>33536</v>
      </c>
      <c r="D16257" s="53" t="s">
        <v>33872</v>
      </c>
    </row>
    <row r="16258" spans="1:4" ht="15" x14ac:dyDescent="0.25">
      <c r="A16258" s="53" t="s">
        <v>20604</v>
      </c>
      <c r="B16258" s="53">
        <v>30</v>
      </c>
      <c r="C16258" s="53" t="s">
        <v>33536</v>
      </c>
      <c r="D16258" s="53" t="s">
        <v>33872</v>
      </c>
    </row>
    <row r="16259" spans="1:4" ht="15" x14ac:dyDescent="0.25">
      <c r="A16259" s="53" t="s">
        <v>20605</v>
      </c>
      <c r="B16259" s="53">
        <v>30</v>
      </c>
      <c r="C16259" s="53" t="s">
        <v>33536</v>
      </c>
      <c r="D16259" s="53" t="s">
        <v>33872</v>
      </c>
    </row>
    <row r="16260" spans="1:4" ht="15" x14ac:dyDescent="0.25">
      <c r="A16260" s="53" t="s">
        <v>20606</v>
      </c>
      <c r="B16260" s="53">
        <v>30</v>
      </c>
      <c r="C16260" s="53" t="s">
        <v>33536</v>
      </c>
      <c r="D16260" s="53" t="s">
        <v>33872</v>
      </c>
    </row>
    <row r="16261" spans="1:4" ht="15" x14ac:dyDescent="0.25">
      <c r="A16261" s="53" t="s">
        <v>20607</v>
      </c>
      <c r="B16261" s="53">
        <v>30</v>
      </c>
      <c r="C16261" s="53" t="s">
        <v>33536</v>
      </c>
      <c r="D16261" s="53" t="s">
        <v>33872</v>
      </c>
    </row>
    <row r="16262" spans="1:4" ht="15" x14ac:dyDescent="0.25">
      <c r="A16262" s="53" t="s">
        <v>20608</v>
      </c>
      <c r="B16262" s="53">
        <v>30</v>
      </c>
      <c r="C16262" s="53" t="s">
        <v>33536</v>
      </c>
      <c r="D16262" s="53" t="s">
        <v>33873</v>
      </c>
    </row>
    <row r="16263" spans="1:4" ht="15" x14ac:dyDescent="0.25">
      <c r="A16263" s="53" t="s">
        <v>20609</v>
      </c>
      <c r="B16263" s="53">
        <v>30</v>
      </c>
      <c r="C16263" s="53" t="s">
        <v>33536</v>
      </c>
      <c r="D16263" s="53" t="s">
        <v>33873</v>
      </c>
    </row>
    <row r="16264" spans="1:4" ht="15" x14ac:dyDescent="0.25">
      <c r="A16264" s="53" t="s">
        <v>20610</v>
      </c>
      <c r="B16264" s="53">
        <v>30</v>
      </c>
      <c r="C16264" s="53" t="s">
        <v>33536</v>
      </c>
      <c r="D16264" s="53" t="s">
        <v>33872</v>
      </c>
    </row>
    <row r="16265" spans="1:4" ht="15" x14ac:dyDescent="0.25">
      <c r="A16265" s="53" t="s">
        <v>20611</v>
      </c>
      <c r="B16265" s="53">
        <v>30</v>
      </c>
      <c r="C16265" s="53" t="s">
        <v>33536</v>
      </c>
      <c r="D16265" s="53" t="s">
        <v>33872</v>
      </c>
    </row>
    <row r="16266" spans="1:4" ht="15" x14ac:dyDescent="0.25">
      <c r="A16266" s="53" t="s">
        <v>20612</v>
      </c>
      <c r="B16266" s="53">
        <v>30</v>
      </c>
      <c r="C16266" s="53" t="s">
        <v>33536</v>
      </c>
      <c r="D16266" s="53" t="s">
        <v>33872</v>
      </c>
    </row>
    <row r="16267" spans="1:4" ht="15" x14ac:dyDescent="0.25">
      <c r="A16267" s="53" t="s">
        <v>20613</v>
      </c>
      <c r="B16267" s="53">
        <v>30</v>
      </c>
      <c r="C16267" s="53" t="s">
        <v>33536</v>
      </c>
      <c r="D16267" s="53" t="s">
        <v>33872</v>
      </c>
    </row>
    <row r="16268" spans="1:4" ht="15" x14ac:dyDescent="0.25">
      <c r="A16268" s="53" t="s">
        <v>20614</v>
      </c>
      <c r="B16268" s="53">
        <v>30</v>
      </c>
      <c r="C16268" s="53" t="s">
        <v>33536</v>
      </c>
      <c r="D16268" s="53" t="s">
        <v>33872</v>
      </c>
    </row>
    <row r="16269" spans="1:4" ht="15" x14ac:dyDescent="0.25">
      <c r="A16269" s="53" t="s">
        <v>20615</v>
      </c>
      <c r="B16269" s="53">
        <v>30</v>
      </c>
      <c r="C16269" s="53" t="s">
        <v>33536</v>
      </c>
      <c r="D16269" s="53" t="s">
        <v>33872</v>
      </c>
    </row>
    <row r="16270" spans="1:4" ht="15" x14ac:dyDescent="0.25">
      <c r="A16270" s="53" t="s">
        <v>20616</v>
      </c>
      <c r="B16270" s="53">
        <v>30</v>
      </c>
      <c r="C16270" s="53" t="s">
        <v>33536</v>
      </c>
      <c r="D16270" s="53" t="s">
        <v>33872</v>
      </c>
    </row>
    <row r="16271" spans="1:4" ht="15" x14ac:dyDescent="0.25">
      <c r="A16271" s="53" t="s">
        <v>20617</v>
      </c>
      <c r="B16271" s="53">
        <v>30</v>
      </c>
      <c r="C16271" s="53" t="s">
        <v>33536</v>
      </c>
      <c r="D16271" s="53" t="s">
        <v>33872</v>
      </c>
    </row>
    <row r="16272" spans="1:4" ht="15" x14ac:dyDescent="0.25">
      <c r="A16272" s="53" t="s">
        <v>20618</v>
      </c>
      <c r="B16272" s="53">
        <v>30</v>
      </c>
      <c r="C16272" s="53" t="s">
        <v>33536</v>
      </c>
      <c r="D16272" s="53" t="s">
        <v>33872</v>
      </c>
    </row>
    <row r="16273" spans="1:4" ht="15" x14ac:dyDescent="0.25">
      <c r="A16273" s="53" t="s">
        <v>20619</v>
      </c>
      <c r="B16273" s="53">
        <v>30</v>
      </c>
      <c r="C16273" s="53" t="s">
        <v>33536</v>
      </c>
      <c r="D16273" s="53" t="s">
        <v>33872</v>
      </c>
    </row>
    <row r="16274" spans="1:4" ht="15" x14ac:dyDescent="0.25">
      <c r="A16274" s="53" t="s">
        <v>20620</v>
      </c>
      <c r="B16274" s="53">
        <v>30</v>
      </c>
      <c r="C16274" s="53" t="s">
        <v>33536</v>
      </c>
      <c r="D16274" s="53" t="s">
        <v>33872</v>
      </c>
    </row>
    <row r="16275" spans="1:4" ht="15" x14ac:dyDescent="0.25">
      <c r="A16275" s="53" t="s">
        <v>20621</v>
      </c>
      <c r="B16275" s="53">
        <v>30</v>
      </c>
      <c r="C16275" s="53" t="s">
        <v>33536</v>
      </c>
      <c r="D16275" s="53" t="s">
        <v>33872</v>
      </c>
    </row>
    <row r="16276" spans="1:4" ht="15" x14ac:dyDescent="0.25">
      <c r="A16276" s="53" t="s">
        <v>20622</v>
      </c>
      <c r="B16276" s="53">
        <v>30</v>
      </c>
      <c r="C16276" s="53" t="s">
        <v>33536</v>
      </c>
      <c r="D16276" s="53" t="s">
        <v>33872</v>
      </c>
    </row>
    <row r="16277" spans="1:4" ht="15" x14ac:dyDescent="0.25">
      <c r="A16277" s="53" t="s">
        <v>20623</v>
      </c>
      <c r="B16277" s="53">
        <v>30</v>
      </c>
      <c r="C16277" s="53" t="s">
        <v>33536</v>
      </c>
      <c r="D16277" s="53" t="s">
        <v>33872</v>
      </c>
    </row>
    <row r="16278" spans="1:4" ht="15" x14ac:dyDescent="0.25">
      <c r="A16278" s="53" t="s">
        <v>20624</v>
      </c>
      <c r="B16278" s="53">
        <v>30</v>
      </c>
      <c r="C16278" s="53" t="s">
        <v>33536</v>
      </c>
      <c r="D16278" s="53" t="s">
        <v>33872</v>
      </c>
    </row>
    <row r="16279" spans="1:4" ht="15" x14ac:dyDescent="0.25">
      <c r="A16279" s="53" t="s">
        <v>20625</v>
      </c>
      <c r="B16279" s="53">
        <v>30</v>
      </c>
      <c r="C16279" s="53" t="s">
        <v>33536</v>
      </c>
      <c r="D16279" s="53" t="s">
        <v>33872</v>
      </c>
    </row>
    <row r="16280" spans="1:4" ht="15" x14ac:dyDescent="0.25">
      <c r="A16280" s="53" t="s">
        <v>20626</v>
      </c>
      <c r="B16280" s="53">
        <v>30</v>
      </c>
      <c r="C16280" s="53" t="s">
        <v>33536</v>
      </c>
      <c r="D16280" s="53" t="s">
        <v>33872</v>
      </c>
    </row>
    <row r="16281" spans="1:4" ht="15" x14ac:dyDescent="0.25">
      <c r="A16281" s="53" t="s">
        <v>20627</v>
      </c>
      <c r="B16281" s="53">
        <v>30</v>
      </c>
      <c r="C16281" s="53" t="s">
        <v>33536</v>
      </c>
      <c r="D16281" s="53" t="s">
        <v>33872</v>
      </c>
    </row>
    <row r="16282" spans="1:4" ht="15" x14ac:dyDescent="0.25">
      <c r="A16282" s="53" t="s">
        <v>20628</v>
      </c>
      <c r="B16282" s="53">
        <v>30</v>
      </c>
      <c r="C16282" s="53" t="s">
        <v>33536</v>
      </c>
      <c r="D16282" s="53" t="s">
        <v>33873</v>
      </c>
    </row>
    <row r="16283" spans="1:4" ht="15" x14ac:dyDescent="0.25">
      <c r="A16283" s="53" t="s">
        <v>20629</v>
      </c>
      <c r="B16283" s="53">
        <v>30</v>
      </c>
      <c r="C16283" s="53" t="s">
        <v>33536</v>
      </c>
      <c r="D16283" s="53" t="s">
        <v>33873</v>
      </c>
    </row>
    <row r="16284" spans="1:4" ht="15" x14ac:dyDescent="0.25">
      <c r="A16284" s="53" t="s">
        <v>20630</v>
      </c>
      <c r="B16284" s="53">
        <v>30</v>
      </c>
      <c r="C16284" s="53" t="s">
        <v>33536</v>
      </c>
      <c r="D16284" s="53" t="s">
        <v>33872</v>
      </c>
    </row>
    <row r="16285" spans="1:4" ht="15" x14ac:dyDescent="0.25">
      <c r="A16285" s="53" t="s">
        <v>20631</v>
      </c>
      <c r="B16285" s="53">
        <v>30</v>
      </c>
      <c r="C16285" s="53" t="s">
        <v>33536</v>
      </c>
      <c r="D16285" s="53" t="s">
        <v>33872</v>
      </c>
    </row>
    <row r="16286" spans="1:4" ht="15" x14ac:dyDescent="0.25">
      <c r="A16286" s="53" t="s">
        <v>20632</v>
      </c>
      <c r="B16286" s="53">
        <v>30</v>
      </c>
      <c r="C16286" s="53" t="s">
        <v>33536</v>
      </c>
      <c r="D16286" s="53" t="s">
        <v>33873</v>
      </c>
    </row>
    <row r="16287" spans="1:4" ht="15" x14ac:dyDescent="0.25">
      <c r="A16287" s="53" t="s">
        <v>20633</v>
      </c>
      <c r="B16287" s="53">
        <v>30</v>
      </c>
      <c r="C16287" s="53" t="s">
        <v>33536</v>
      </c>
      <c r="D16287" s="53" t="s">
        <v>33873</v>
      </c>
    </row>
    <row r="16288" spans="1:4" ht="15" x14ac:dyDescent="0.25">
      <c r="A16288" s="53" t="s">
        <v>20634</v>
      </c>
      <c r="B16288" s="53">
        <v>30</v>
      </c>
      <c r="C16288" s="53" t="s">
        <v>33536</v>
      </c>
      <c r="D16288" s="53" t="s">
        <v>33872</v>
      </c>
    </row>
    <row r="16289" spans="1:4" ht="15" x14ac:dyDescent="0.25">
      <c r="A16289" s="53" t="s">
        <v>20635</v>
      </c>
      <c r="B16289" s="53">
        <v>30</v>
      </c>
      <c r="C16289" s="53" t="s">
        <v>33536</v>
      </c>
      <c r="D16289" s="53" t="s">
        <v>33872</v>
      </c>
    </row>
    <row r="16290" spans="1:4" ht="15" x14ac:dyDescent="0.25">
      <c r="A16290" s="53" t="s">
        <v>20636</v>
      </c>
      <c r="B16290" s="53">
        <v>30</v>
      </c>
      <c r="C16290" s="53" t="s">
        <v>33536</v>
      </c>
      <c r="D16290" s="53" t="s">
        <v>33873</v>
      </c>
    </row>
    <row r="16291" spans="1:4" ht="15" x14ac:dyDescent="0.25">
      <c r="A16291" s="53" t="s">
        <v>20637</v>
      </c>
      <c r="B16291" s="53">
        <v>30</v>
      </c>
      <c r="C16291" s="53" t="s">
        <v>33536</v>
      </c>
      <c r="D16291" s="53" t="s">
        <v>33873</v>
      </c>
    </row>
    <row r="16292" spans="1:4" ht="15" x14ac:dyDescent="0.25">
      <c r="A16292" s="53" t="s">
        <v>20638</v>
      </c>
      <c r="B16292" s="53">
        <v>30</v>
      </c>
      <c r="C16292" s="53" t="s">
        <v>33536</v>
      </c>
      <c r="D16292" s="53" t="s">
        <v>33873</v>
      </c>
    </row>
    <row r="16293" spans="1:4" ht="15" x14ac:dyDescent="0.25">
      <c r="A16293" s="53" t="s">
        <v>20639</v>
      </c>
      <c r="B16293" s="53">
        <v>30</v>
      </c>
      <c r="C16293" s="53" t="s">
        <v>33536</v>
      </c>
      <c r="D16293" s="53" t="s">
        <v>33873</v>
      </c>
    </row>
    <row r="16294" spans="1:4" ht="15" x14ac:dyDescent="0.25">
      <c r="A16294" s="53" t="s">
        <v>20640</v>
      </c>
      <c r="B16294" s="53">
        <v>30</v>
      </c>
      <c r="C16294" s="53" t="s">
        <v>33536</v>
      </c>
      <c r="D16294" s="53" t="s">
        <v>33872</v>
      </c>
    </row>
    <row r="16295" spans="1:4" ht="15" x14ac:dyDescent="0.25">
      <c r="A16295" s="53" t="s">
        <v>20641</v>
      </c>
      <c r="B16295" s="53">
        <v>30</v>
      </c>
      <c r="C16295" s="53" t="s">
        <v>33536</v>
      </c>
      <c r="D16295" s="53" t="s">
        <v>33872</v>
      </c>
    </row>
    <row r="16296" spans="1:4" ht="15" x14ac:dyDescent="0.25">
      <c r="A16296" s="53" t="s">
        <v>20642</v>
      </c>
      <c r="B16296" s="53">
        <v>30</v>
      </c>
      <c r="C16296" s="53" t="s">
        <v>33536</v>
      </c>
      <c r="D16296" s="53" t="s">
        <v>33872</v>
      </c>
    </row>
    <row r="16297" spans="1:4" ht="15" x14ac:dyDescent="0.25">
      <c r="A16297" s="53" t="s">
        <v>20643</v>
      </c>
      <c r="B16297" s="53">
        <v>30</v>
      </c>
      <c r="C16297" s="53" t="s">
        <v>33536</v>
      </c>
      <c r="D16297" s="53" t="s">
        <v>33872</v>
      </c>
    </row>
    <row r="16298" spans="1:4" ht="15" x14ac:dyDescent="0.25">
      <c r="A16298" s="53" t="s">
        <v>20644</v>
      </c>
      <c r="B16298" s="53">
        <v>30</v>
      </c>
      <c r="C16298" s="53" t="s">
        <v>33536</v>
      </c>
      <c r="D16298" s="53" t="s">
        <v>33872</v>
      </c>
    </row>
    <row r="16299" spans="1:4" ht="15" x14ac:dyDescent="0.25">
      <c r="A16299" s="53" t="s">
        <v>20645</v>
      </c>
      <c r="B16299" s="53">
        <v>30</v>
      </c>
      <c r="C16299" s="53" t="s">
        <v>33536</v>
      </c>
      <c r="D16299" s="53" t="s">
        <v>33872</v>
      </c>
    </row>
    <row r="16300" spans="1:4" ht="15" x14ac:dyDescent="0.25">
      <c r="A16300" s="53" t="s">
        <v>20646</v>
      </c>
      <c r="B16300" s="53">
        <v>30</v>
      </c>
      <c r="C16300" s="53" t="s">
        <v>33536</v>
      </c>
      <c r="D16300" s="53" t="s">
        <v>33873</v>
      </c>
    </row>
    <row r="16301" spans="1:4" ht="15" x14ac:dyDescent="0.25">
      <c r="A16301" s="53" t="s">
        <v>20647</v>
      </c>
      <c r="B16301" s="53">
        <v>30</v>
      </c>
      <c r="C16301" s="53" t="s">
        <v>33536</v>
      </c>
      <c r="D16301" s="53" t="s">
        <v>33873</v>
      </c>
    </row>
    <row r="16302" spans="1:4" ht="15" x14ac:dyDescent="0.25">
      <c r="A16302" s="53" t="s">
        <v>20648</v>
      </c>
      <c r="B16302" s="53">
        <v>30</v>
      </c>
      <c r="C16302" s="53" t="s">
        <v>33536</v>
      </c>
      <c r="D16302" s="53" t="s">
        <v>33873</v>
      </c>
    </row>
    <row r="16303" spans="1:4" ht="15" x14ac:dyDescent="0.25">
      <c r="A16303" s="53" t="s">
        <v>20649</v>
      </c>
      <c r="B16303" s="53">
        <v>30</v>
      </c>
      <c r="C16303" s="53" t="s">
        <v>33536</v>
      </c>
      <c r="D16303" s="53" t="s">
        <v>33873</v>
      </c>
    </row>
    <row r="16304" spans="1:4" ht="15" x14ac:dyDescent="0.25">
      <c r="A16304" s="53" t="s">
        <v>20650</v>
      </c>
      <c r="B16304" s="53">
        <v>30</v>
      </c>
      <c r="C16304" s="53" t="s">
        <v>33536</v>
      </c>
      <c r="D16304" s="53" t="s">
        <v>33872</v>
      </c>
    </row>
    <row r="16305" spans="1:4" ht="15" x14ac:dyDescent="0.25">
      <c r="A16305" s="53" t="s">
        <v>20651</v>
      </c>
      <c r="B16305" s="53">
        <v>30</v>
      </c>
      <c r="C16305" s="53" t="s">
        <v>33536</v>
      </c>
      <c r="D16305" s="53" t="s">
        <v>33872</v>
      </c>
    </row>
    <row r="16306" spans="1:4" ht="15" x14ac:dyDescent="0.25">
      <c r="A16306" s="53" t="s">
        <v>20652</v>
      </c>
      <c r="B16306" s="53">
        <v>30</v>
      </c>
      <c r="C16306" s="53" t="s">
        <v>33536</v>
      </c>
      <c r="D16306" s="53" t="s">
        <v>33873</v>
      </c>
    </row>
    <row r="16307" spans="1:4" ht="15" x14ac:dyDescent="0.25">
      <c r="A16307" s="53" t="s">
        <v>20653</v>
      </c>
      <c r="B16307" s="53">
        <v>30</v>
      </c>
      <c r="C16307" s="53" t="s">
        <v>33536</v>
      </c>
      <c r="D16307" s="53" t="s">
        <v>33873</v>
      </c>
    </row>
    <row r="16308" spans="1:4" ht="15" x14ac:dyDescent="0.25">
      <c r="A16308" s="53" t="s">
        <v>20654</v>
      </c>
      <c r="B16308" s="53">
        <v>30</v>
      </c>
      <c r="C16308" s="53" t="s">
        <v>33536</v>
      </c>
      <c r="D16308" s="53" t="s">
        <v>33872</v>
      </c>
    </row>
    <row r="16309" spans="1:4" ht="15" x14ac:dyDescent="0.25">
      <c r="A16309" s="53" t="s">
        <v>20655</v>
      </c>
      <c r="B16309" s="53">
        <v>30</v>
      </c>
      <c r="C16309" s="53" t="s">
        <v>33536</v>
      </c>
      <c r="D16309" s="53" t="s">
        <v>33872</v>
      </c>
    </row>
    <row r="16310" spans="1:4" ht="15" x14ac:dyDescent="0.25">
      <c r="A16310" s="53" t="s">
        <v>20656</v>
      </c>
      <c r="B16310" s="53">
        <v>30</v>
      </c>
      <c r="C16310" s="53" t="s">
        <v>33536</v>
      </c>
      <c r="D16310" s="53" t="s">
        <v>33872</v>
      </c>
    </row>
    <row r="16311" spans="1:4" ht="15" x14ac:dyDescent="0.25">
      <c r="A16311" s="53" t="s">
        <v>20657</v>
      </c>
      <c r="B16311" s="53">
        <v>30</v>
      </c>
      <c r="C16311" s="53" t="s">
        <v>33536</v>
      </c>
      <c r="D16311" s="53" t="s">
        <v>33872</v>
      </c>
    </row>
    <row r="16312" spans="1:4" ht="15" x14ac:dyDescent="0.25">
      <c r="A16312" s="53" t="s">
        <v>20658</v>
      </c>
      <c r="B16312" s="53">
        <v>30</v>
      </c>
      <c r="C16312" s="53" t="s">
        <v>33536</v>
      </c>
      <c r="D16312" s="53" t="s">
        <v>33872</v>
      </c>
    </row>
    <row r="16313" spans="1:4" ht="15" x14ac:dyDescent="0.25">
      <c r="A16313" s="53" t="s">
        <v>20659</v>
      </c>
      <c r="B16313" s="53">
        <v>30</v>
      </c>
      <c r="C16313" s="53" t="s">
        <v>33536</v>
      </c>
      <c r="D16313" s="53" t="s">
        <v>33872</v>
      </c>
    </row>
    <row r="16314" spans="1:4" ht="15" x14ac:dyDescent="0.25">
      <c r="A16314" s="53" t="s">
        <v>20660</v>
      </c>
      <c r="B16314" s="53">
        <v>30</v>
      </c>
      <c r="C16314" s="53"/>
      <c r="D16314" s="53" t="s">
        <v>33872</v>
      </c>
    </row>
    <row r="16315" spans="1:4" ht="15" x14ac:dyDescent="0.25">
      <c r="A16315" s="53" t="s">
        <v>20661</v>
      </c>
      <c r="B16315" s="53">
        <v>30</v>
      </c>
      <c r="C16315" s="53"/>
      <c r="D16315" s="53" t="s">
        <v>33872</v>
      </c>
    </row>
    <row r="16316" spans="1:4" ht="15" x14ac:dyDescent="0.25">
      <c r="A16316" s="53" t="s">
        <v>20662</v>
      </c>
      <c r="B16316" s="53">
        <v>30</v>
      </c>
      <c r="C16316" s="53" t="s">
        <v>33536</v>
      </c>
      <c r="D16316" s="53" t="s">
        <v>33873</v>
      </c>
    </row>
    <row r="16317" spans="1:4" ht="15" x14ac:dyDescent="0.25">
      <c r="A16317" s="53" t="s">
        <v>20663</v>
      </c>
      <c r="B16317" s="53">
        <v>30</v>
      </c>
      <c r="C16317" s="53" t="s">
        <v>33536</v>
      </c>
      <c r="D16317" s="53" t="s">
        <v>33873</v>
      </c>
    </row>
    <row r="16318" spans="1:4" ht="15" x14ac:dyDescent="0.25">
      <c r="A16318" s="53" t="s">
        <v>20664</v>
      </c>
      <c r="B16318" s="53">
        <v>30</v>
      </c>
      <c r="C16318" s="53" t="s">
        <v>33536</v>
      </c>
      <c r="D16318" s="53" t="s">
        <v>33873</v>
      </c>
    </row>
    <row r="16319" spans="1:4" ht="15" x14ac:dyDescent="0.25">
      <c r="A16319" s="53" t="s">
        <v>20665</v>
      </c>
      <c r="B16319" s="53">
        <v>30</v>
      </c>
      <c r="C16319" s="53" t="s">
        <v>33536</v>
      </c>
      <c r="D16319" s="53" t="s">
        <v>33873</v>
      </c>
    </row>
    <row r="16320" spans="1:4" ht="15" x14ac:dyDescent="0.25">
      <c r="A16320" s="53" t="s">
        <v>20666</v>
      </c>
      <c r="B16320" s="53">
        <v>30</v>
      </c>
      <c r="C16320" s="53" t="s">
        <v>33536</v>
      </c>
      <c r="D16320" s="53" t="s">
        <v>33872</v>
      </c>
    </row>
    <row r="16321" spans="1:4" ht="15" x14ac:dyDescent="0.25">
      <c r="A16321" s="53" t="s">
        <v>20667</v>
      </c>
      <c r="B16321" s="53">
        <v>30</v>
      </c>
      <c r="C16321" s="53" t="s">
        <v>33536</v>
      </c>
      <c r="D16321" s="53" t="s">
        <v>33873</v>
      </c>
    </row>
    <row r="16322" spans="1:4" ht="15" x14ac:dyDescent="0.25">
      <c r="A16322" s="53" t="s">
        <v>20668</v>
      </c>
      <c r="B16322" s="53">
        <v>30</v>
      </c>
      <c r="C16322" s="53" t="s">
        <v>33536</v>
      </c>
      <c r="D16322" s="53" t="s">
        <v>33873</v>
      </c>
    </row>
    <row r="16323" spans="1:4" ht="15" x14ac:dyDescent="0.25">
      <c r="A16323" s="53" t="s">
        <v>20669</v>
      </c>
      <c r="B16323" s="53">
        <v>30</v>
      </c>
      <c r="C16323" s="53" t="s">
        <v>33536</v>
      </c>
      <c r="D16323" s="53" t="s">
        <v>33873</v>
      </c>
    </row>
    <row r="16324" spans="1:4" ht="15" x14ac:dyDescent="0.25">
      <c r="A16324" s="53" t="s">
        <v>20670</v>
      </c>
      <c r="B16324" s="53">
        <v>30</v>
      </c>
      <c r="C16324" s="53" t="s">
        <v>33536</v>
      </c>
      <c r="D16324" s="53" t="s">
        <v>33873</v>
      </c>
    </row>
    <row r="16325" spans="1:4" ht="15" x14ac:dyDescent="0.25">
      <c r="A16325" s="53" t="s">
        <v>20671</v>
      </c>
      <c r="B16325" s="53">
        <v>30</v>
      </c>
      <c r="C16325" s="53" t="s">
        <v>33536</v>
      </c>
      <c r="D16325" s="53" t="s">
        <v>33872</v>
      </c>
    </row>
    <row r="16326" spans="1:4" ht="15" x14ac:dyDescent="0.25">
      <c r="A16326" s="53" t="s">
        <v>20672</v>
      </c>
      <c r="B16326" s="53">
        <v>30</v>
      </c>
      <c r="C16326" s="53" t="s">
        <v>33536</v>
      </c>
      <c r="D16326" s="53" t="s">
        <v>33872</v>
      </c>
    </row>
    <row r="16327" spans="1:4" ht="15" x14ac:dyDescent="0.25">
      <c r="A16327" s="53" t="s">
        <v>20673</v>
      </c>
      <c r="B16327" s="53">
        <v>30</v>
      </c>
      <c r="C16327" s="53" t="s">
        <v>33536</v>
      </c>
      <c r="D16327" s="53" t="s">
        <v>33873</v>
      </c>
    </row>
    <row r="16328" spans="1:4" ht="15" x14ac:dyDescent="0.25">
      <c r="A16328" s="53" t="s">
        <v>20674</v>
      </c>
      <c r="B16328" s="53">
        <v>30</v>
      </c>
      <c r="C16328" s="53" t="s">
        <v>33536</v>
      </c>
      <c r="D16328" s="53" t="s">
        <v>33873</v>
      </c>
    </row>
    <row r="16329" spans="1:4" ht="15" x14ac:dyDescent="0.25">
      <c r="A16329" s="53" t="s">
        <v>20675</v>
      </c>
      <c r="B16329" s="53">
        <v>30</v>
      </c>
      <c r="C16329" s="53" t="s">
        <v>33536</v>
      </c>
      <c r="D16329" s="53" t="s">
        <v>33872</v>
      </c>
    </row>
    <row r="16330" spans="1:4" ht="15" x14ac:dyDescent="0.25">
      <c r="A16330" s="53" t="s">
        <v>20676</v>
      </c>
      <c r="B16330" s="53">
        <v>20</v>
      </c>
      <c r="C16330" s="53" t="s">
        <v>33536</v>
      </c>
      <c r="D16330" s="53" t="s">
        <v>33872</v>
      </c>
    </row>
    <row r="16331" spans="1:4" ht="15" x14ac:dyDescent="0.25">
      <c r="A16331" s="53" t="s">
        <v>20677</v>
      </c>
      <c r="B16331" s="53">
        <v>30</v>
      </c>
      <c r="C16331" s="53" t="s">
        <v>33536</v>
      </c>
      <c r="D16331" s="53" t="s">
        <v>33872</v>
      </c>
    </row>
    <row r="16332" spans="1:4" ht="15" x14ac:dyDescent="0.25">
      <c r="A16332" s="53" t="s">
        <v>20678</v>
      </c>
      <c r="B16332" s="53">
        <v>30</v>
      </c>
      <c r="C16332" s="53" t="s">
        <v>33536</v>
      </c>
      <c r="D16332" s="53" t="s">
        <v>33872</v>
      </c>
    </row>
    <row r="16333" spans="1:4" ht="15" x14ac:dyDescent="0.25">
      <c r="A16333" s="53" t="s">
        <v>20679</v>
      </c>
      <c r="B16333" s="53">
        <v>30</v>
      </c>
      <c r="C16333" s="53" t="s">
        <v>33536</v>
      </c>
      <c r="D16333" s="53" t="s">
        <v>33872</v>
      </c>
    </row>
    <row r="16334" spans="1:4" ht="15" x14ac:dyDescent="0.25">
      <c r="A16334" s="53" t="s">
        <v>20680</v>
      </c>
      <c r="B16334" s="53">
        <v>30</v>
      </c>
      <c r="C16334" s="53" t="s">
        <v>33536</v>
      </c>
      <c r="D16334" s="53" t="s">
        <v>33872</v>
      </c>
    </row>
    <row r="16335" spans="1:4" ht="15" x14ac:dyDescent="0.25">
      <c r="A16335" s="53" t="s">
        <v>20681</v>
      </c>
      <c r="B16335" s="53">
        <v>30</v>
      </c>
      <c r="C16335" s="53" t="s">
        <v>33536</v>
      </c>
      <c r="D16335" s="53" t="s">
        <v>33872</v>
      </c>
    </row>
    <row r="16336" spans="1:4" ht="15" x14ac:dyDescent="0.25">
      <c r="A16336" s="53" t="s">
        <v>20682</v>
      </c>
      <c r="B16336" s="53">
        <v>30</v>
      </c>
      <c r="C16336" s="53" t="s">
        <v>33536</v>
      </c>
      <c r="D16336" s="53" t="s">
        <v>33872</v>
      </c>
    </row>
    <row r="16337" spans="1:4" ht="15" x14ac:dyDescent="0.25">
      <c r="A16337" s="53" t="s">
        <v>20683</v>
      </c>
      <c r="B16337" s="53">
        <v>30</v>
      </c>
      <c r="C16337" s="53" t="s">
        <v>33536</v>
      </c>
      <c r="D16337" s="53" t="s">
        <v>33873</v>
      </c>
    </row>
    <row r="16338" spans="1:4" ht="15" x14ac:dyDescent="0.25">
      <c r="A16338" s="53" t="s">
        <v>20684</v>
      </c>
      <c r="B16338" s="53">
        <v>30</v>
      </c>
      <c r="C16338" s="53" t="s">
        <v>33536</v>
      </c>
      <c r="D16338" s="53" t="s">
        <v>33873</v>
      </c>
    </row>
    <row r="16339" spans="1:4" ht="15" x14ac:dyDescent="0.25">
      <c r="A16339" s="53" t="s">
        <v>20685</v>
      </c>
      <c r="B16339" s="53">
        <v>30</v>
      </c>
      <c r="C16339" s="53" t="s">
        <v>33536</v>
      </c>
      <c r="D16339" s="53" t="s">
        <v>33872</v>
      </c>
    </row>
    <row r="16340" spans="1:4" ht="15" x14ac:dyDescent="0.25">
      <c r="A16340" s="53" t="s">
        <v>20686</v>
      </c>
      <c r="B16340" s="53">
        <v>30</v>
      </c>
      <c r="C16340" s="53" t="s">
        <v>33536</v>
      </c>
      <c r="D16340" s="53" t="s">
        <v>33872</v>
      </c>
    </row>
    <row r="16341" spans="1:4" ht="15" x14ac:dyDescent="0.25">
      <c r="A16341" s="53" t="s">
        <v>20687</v>
      </c>
      <c r="B16341" s="53">
        <v>30</v>
      </c>
      <c r="C16341" s="53" t="s">
        <v>33536</v>
      </c>
      <c r="D16341" s="53" t="s">
        <v>33873</v>
      </c>
    </row>
    <row r="16342" spans="1:4" ht="15" x14ac:dyDescent="0.25">
      <c r="A16342" s="53" t="s">
        <v>20688</v>
      </c>
      <c r="B16342" s="53">
        <v>30</v>
      </c>
      <c r="C16342" s="53" t="s">
        <v>33536</v>
      </c>
      <c r="D16342" s="53" t="s">
        <v>33873</v>
      </c>
    </row>
    <row r="16343" spans="1:4" ht="15" x14ac:dyDescent="0.25">
      <c r="A16343" s="53" t="s">
        <v>20689</v>
      </c>
      <c r="B16343" s="53">
        <v>30</v>
      </c>
      <c r="C16343" s="53" t="s">
        <v>33536</v>
      </c>
      <c r="D16343" s="53" t="s">
        <v>33872</v>
      </c>
    </row>
    <row r="16344" spans="1:4" ht="15" x14ac:dyDescent="0.25">
      <c r="A16344" s="53" t="s">
        <v>20690</v>
      </c>
      <c r="B16344" s="53">
        <v>30</v>
      </c>
      <c r="C16344" s="53" t="s">
        <v>33536</v>
      </c>
      <c r="D16344" s="53" t="s">
        <v>33872</v>
      </c>
    </row>
    <row r="16345" spans="1:4" ht="15" x14ac:dyDescent="0.25">
      <c r="A16345" s="53" t="s">
        <v>20691</v>
      </c>
      <c r="B16345" s="53">
        <v>30</v>
      </c>
      <c r="C16345" s="53" t="s">
        <v>33536</v>
      </c>
      <c r="D16345" s="53" t="s">
        <v>33872</v>
      </c>
    </row>
    <row r="16346" spans="1:4" ht="15" x14ac:dyDescent="0.25">
      <c r="A16346" s="53" t="s">
        <v>20692</v>
      </c>
      <c r="B16346" s="53">
        <v>30</v>
      </c>
      <c r="C16346" s="53" t="s">
        <v>33536</v>
      </c>
      <c r="D16346" s="53" t="s">
        <v>33872</v>
      </c>
    </row>
    <row r="16347" spans="1:4" ht="15" x14ac:dyDescent="0.25">
      <c r="A16347" s="53" t="s">
        <v>20693</v>
      </c>
      <c r="B16347" s="53">
        <v>30</v>
      </c>
      <c r="C16347" s="53" t="s">
        <v>33536</v>
      </c>
      <c r="D16347" s="53" t="s">
        <v>33872</v>
      </c>
    </row>
    <row r="16348" spans="1:4" ht="15" x14ac:dyDescent="0.25">
      <c r="A16348" s="53" t="s">
        <v>20694</v>
      </c>
      <c r="B16348" s="53">
        <v>30</v>
      </c>
      <c r="C16348" s="53" t="s">
        <v>33536</v>
      </c>
      <c r="D16348" s="53" t="s">
        <v>33872</v>
      </c>
    </row>
    <row r="16349" spans="1:4" ht="15" x14ac:dyDescent="0.25">
      <c r="A16349" s="53" t="s">
        <v>20695</v>
      </c>
      <c r="B16349" s="53">
        <v>30</v>
      </c>
      <c r="C16349" s="53" t="s">
        <v>33536</v>
      </c>
      <c r="D16349" s="53" t="s">
        <v>33873</v>
      </c>
    </row>
    <row r="16350" spans="1:4" ht="15" x14ac:dyDescent="0.25">
      <c r="A16350" s="53" t="s">
        <v>20696</v>
      </c>
      <c r="B16350" s="53">
        <v>30</v>
      </c>
      <c r="C16350" s="53" t="s">
        <v>33536</v>
      </c>
      <c r="D16350" s="53" t="s">
        <v>33873</v>
      </c>
    </row>
    <row r="16351" spans="1:4" ht="15" x14ac:dyDescent="0.25">
      <c r="A16351" s="53" t="s">
        <v>20697</v>
      </c>
      <c r="B16351" s="53">
        <v>30</v>
      </c>
      <c r="C16351" s="53" t="s">
        <v>33536</v>
      </c>
      <c r="D16351" s="53" t="s">
        <v>33872</v>
      </c>
    </row>
    <row r="16352" spans="1:4" ht="15" x14ac:dyDescent="0.25">
      <c r="A16352" s="53" t="s">
        <v>20698</v>
      </c>
      <c r="B16352" s="53">
        <v>30</v>
      </c>
      <c r="C16352" s="53" t="s">
        <v>33536</v>
      </c>
      <c r="D16352" s="53" t="s">
        <v>33872</v>
      </c>
    </row>
    <row r="16353" spans="1:4" ht="15" x14ac:dyDescent="0.25">
      <c r="A16353" s="53" t="s">
        <v>20699</v>
      </c>
      <c r="B16353" s="53">
        <v>30</v>
      </c>
      <c r="C16353" s="53" t="s">
        <v>33536</v>
      </c>
      <c r="D16353" s="53" t="s">
        <v>33872</v>
      </c>
    </row>
    <row r="16354" spans="1:4" ht="15" x14ac:dyDescent="0.25">
      <c r="A16354" s="53" t="s">
        <v>20700</v>
      </c>
      <c r="B16354" s="53">
        <v>30</v>
      </c>
      <c r="C16354" s="53" t="s">
        <v>33536</v>
      </c>
      <c r="D16354" s="53" t="s">
        <v>33872</v>
      </c>
    </row>
    <row r="16355" spans="1:4" ht="15" x14ac:dyDescent="0.25">
      <c r="A16355" s="53" t="s">
        <v>20701</v>
      </c>
      <c r="B16355" s="53">
        <v>30</v>
      </c>
      <c r="C16355" s="53" t="s">
        <v>33536</v>
      </c>
      <c r="D16355" s="53" t="s">
        <v>33872</v>
      </c>
    </row>
    <row r="16356" spans="1:4" ht="15" x14ac:dyDescent="0.25">
      <c r="A16356" s="53" t="s">
        <v>20702</v>
      </c>
      <c r="B16356" s="53">
        <v>30</v>
      </c>
      <c r="C16356" s="53" t="s">
        <v>33536</v>
      </c>
      <c r="D16356" s="53" t="s">
        <v>33872</v>
      </c>
    </row>
    <row r="16357" spans="1:4" ht="15" x14ac:dyDescent="0.25">
      <c r="A16357" s="53" t="s">
        <v>20703</v>
      </c>
      <c r="B16357" s="53">
        <v>30</v>
      </c>
      <c r="C16357" s="53" t="s">
        <v>33536</v>
      </c>
      <c r="D16357" s="53" t="s">
        <v>33872</v>
      </c>
    </row>
    <row r="16358" spans="1:4" ht="15" x14ac:dyDescent="0.25">
      <c r="A16358" s="53" t="s">
        <v>20704</v>
      </c>
      <c r="B16358" s="53">
        <v>30</v>
      </c>
      <c r="C16358" s="53" t="s">
        <v>33536</v>
      </c>
      <c r="D16358" s="53" t="s">
        <v>33872</v>
      </c>
    </row>
    <row r="16359" spans="1:4" ht="15" x14ac:dyDescent="0.25">
      <c r="A16359" s="53" t="s">
        <v>20705</v>
      </c>
      <c r="B16359" s="53">
        <v>30</v>
      </c>
      <c r="C16359" s="53" t="s">
        <v>33536</v>
      </c>
      <c r="D16359" s="53" t="s">
        <v>33872</v>
      </c>
    </row>
    <row r="16360" spans="1:4" ht="15" x14ac:dyDescent="0.25">
      <c r="A16360" s="53" t="s">
        <v>20706</v>
      </c>
      <c r="B16360" s="53">
        <v>30</v>
      </c>
      <c r="C16360" s="53" t="s">
        <v>33536</v>
      </c>
      <c r="D16360" s="53" t="s">
        <v>33873</v>
      </c>
    </row>
    <row r="16361" spans="1:4" ht="15" x14ac:dyDescent="0.25">
      <c r="A16361" s="53" t="s">
        <v>20707</v>
      </c>
      <c r="B16361" s="53">
        <v>30</v>
      </c>
      <c r="C16361" s="53" t="s">
        <v>33536</v>
      </c>
      <c r="D16361" s="53" t="s">
        <v>33873</v>
      </c>
    </row>
    <row r="16362" spans="1:4" ht="15" x14ac:dyDescent="0.25">
      <c r="A16362" s="53" t="s">
        <v>20708</v>
      </c>
      <c r="B16362" s="53">
        <v>30</v>
      </c>
      <c r="C16362" s="53" t="s">
        <v>33536</v>
      </c>
      <c r="D16362" s="53" t="s">
        <v>33872</v>
      </c>
    </row>
    <row r="16363" spans="1:4" ht="15" x14ac:dyDescent="0.25">
      <c r="A16363" s="53" t="s">
        <v>20709</v>
      </c>
      <c r="B16363" s="53">
        <v>30</v>
      </c>
      <c r="C16363" s="53" t="s">
        <v>33536</v>
      </c>
      <c r="D16363" s="53" t="s">
        <v>33872</v>
      </c>
    </row>
    <row r="16364" spans="1:4" ht="15" x14ac:dyDescent="0.25">
      <c r="A16364" s="53" t="s">
        <v>20710</v>
      </c>
      <c r="B16364" s="53">
        <v>30</v>
      </c>
      <c r="C16364" s="53" t="s">
        <v>33536</v>
      </c>
      <c r="D16364" s="53" t="s">
        <v>33872</v>
      </c>
    </row>
    <row r="16365" spans="1:4" ht="15" x14ac:dyDescent="0.25">
      <c r="A16365" s="53" t="s">
        <v>20711</v>
      </c>
      <c r="B16365" s="53">
        <v>30</v>
      </c>
      <c r="C16365" s="53" t="s">
        <v>33536</v>
      </c>
      <c r="D16365" s="53" t="s">
        <v>33872</v>
      </c>
    </row>
    <row r="16366" spans="1:4" ht="15" x14ac:dyDescent="0.25">
      <c r="A16366" s="53" t="s">
        <v>20712</v>
      </c>
      <c r="B16366" s="53">
        <v>30</v>
      </c>
      <c r="C16366" s="53" t="s">
        <v>33536</v>
      </c>
      <c r="D16366" s="53" t="s">
        <v>33872</v>
      </c>
    </row>
    <row r="16367" spans="1:4" ht="15" x14ac:dyDescent="0.25">
      <c r="A16367" s="53" t="s">
        <v>20713</v>
      </c>
      <c r="B16367" s="53">
        <v>30</v>
      </c>
      <c r="C16367" s="53" t="s">
        <v>33536</v>
      </c>
      <c r="D16367" s="53" t="s">
        <v>33872</v>
      </c>
    </row>
    <row r="16368" spans="1:4" ht="15" x14ac:dyDescent="0.25">
      <c r="A16368" s="53" t="s">
        <v>20714</v>
      </c>
      <c r="B16368" s="53">
        <v>30</v>
      </c>
      <c r="C16368" s="53" t="s">
        <v>33536</v>
      </c>
      <c r="D16368" s="53" t="s">
        <v>33872</v>
      </c>
    </row>
    <row r="16369" spans="1:4" ht="15" x14ac:dyDescent="0.25">
      <c r="A16369" s="53" t="s">
        <v>20715</v>
      </c>
      <c r="B16369" s="53">
        <v>30</v>
      </c>
      <c r="C16369" s="53" t="s">
        <v>33536</v>
      </c>
      <c r="D16369" s="53" t="s">
        <v>33872</v>
      </c>
    </row>
    <row r="16370" spans="1:4" ht="15" x14ac:dyDescent="0.25">
      <c r="A16370" s="53" t="s">
        <v>20716</v>
      </c>
      <c r="B16370" s="53">
        <v>30</v>
      </c>
      <c r="C16370" s="53" t="s">
        <v>33536</v>
      </c>
      <c r="D16370" s="53" t="s">
        <v>33872</v>
      </c>
    </row>
    <row r="16371" spans="1:4" ht="15" x14ac:dyDescent="0.25">
      <c r="A16371" s="53" t="s">
        <v>20717</v>
      </c>
      <c r="B16371" s="53">
        <v>30</v>
      </c>
      <c r="C16371" s="53" t="s">
        <v>33536</v>
      </c>
      <c r="D16371" s="53" t="s">
        <v>33872</v>
      </c>
    </row>
    <row r="16372" spans="1:4" ht="15" x14ac:dyDescent="0.25">
      <c r="A16372" s="53" t="s">
        <v>20718</v>
      </c>
      <c r="B16372" s="53">
        <v>30</v>
      </c>
      <c r="C16372" s="53" t="s">
        <v>33536</v>
      </c>
      <c r="D16372" s="53" t="s">
        <v>33872</v>
      </c>
    </row>
    <row r="16373" spans="1:4" ht="15" x14ac:dyDescent="0.25">
      <c r="A16373" s="53" t="s">
        <v>20719</v>
      </c>
      <c r="B16373" s="53">
        <v>30</v>
      </c>
      <c r="C16373" s="53" t="s">
        <v>33536</v>
      </c>
      <c r="D16373" s="53" t="s">
        <v>33872</v>
      </c>
    </row>
    <row r="16374" spans="1:4" ht="15" x14ac:dyDescent="0.25">
      <c r="A16374" s="53" t="s">
        <v>20720</v>
      </c>
      <c r="B16374" s="53">
        <v>30</v>
      </c>
      <c r="C16374" s="53" t="s">
        <v>33536</v>
      </c>
      <c r="D16374" s="53" t="s">
        <v>33872</v>
      </c>
    </row>
    <row r="16375" spans="1:4" ht="15" x14ac:dyDescent="0.25">
      <c r="A16375" s="53" t="s">
        <v>20721</v>
      </c>
      <c r="B16375" s="53">
        <v>30</v>
      </c>
      <c r="C16375" s="53" t="s">
        <v>33536</v>
      </c>
      <c r="D16375" s="53" t="s">
        <v>33872</v>
      </c>
    </row>
    <row r="16376" spans="1:4" ht="15" x14ac:dyDescent="0.25">
      <c r="A16376" s="53" t="s">
        <v>20722</v>
      </c>
      <c r="B16376" s="53">
        <v>30</v>
      </c>
      <c r="C16376" s="53" t="s">
        <v>33536</v>
      </c>
      <c r="D16376" s="53" t="s">
        <v>33872</v>
      </c>
    </row>
    <row r="16377" spans="1:4" ht="15" x14ac:dyDescent="0.25">
      <c r="A16377" s="53" t="s">
        <v>20723</v>
      </c>
      <c r="B16377" s="53">
        <v>30</v>
      </c>
      <c r="C16377" s="53" t="s">
        <v>33536</v>
      </c>
      <c r="D16377" s="53" t="s">
        <v>33872</v>
      </c>
    </row>
    <row r="16378" spans="1:4" ht="15" x14ac:dyDescent="0.25">
      <c r="A16378" s="53" t="s">
        <v>20724</v>
      </c>
      <c r="B16378" s="53">
        <v>30</v>
      </c>
      <c r="C16378" s="53" t="s">
        <v>33536</v>
      </c>
      <c r="D16378" s="53" t="s">
        <v>33873</v>
      </c>
    </row>
    <row r="16379" spans="1:4" ht="15" x14ac:dyDescent="0.25">
      <c r="A16379" s="53" t="s">
        <v>20725</v>
      </c>
      <c r="B16379" s="53">
        <v>30</v>
      </c>
      <c r="C16379" s="53" t="s">
        <v>33536</v>
      </c>
      <c r="D16379" s="53" t="s">
        <v>33872</v>
      </c>
    </row>
    <row r="16380" spans="1:4" ht="15" x14ac:dyDescent="0.25">
      <c r="A16380" s="53" t="s">
        <v>20726</v>
      </c>
      <c r="B16380" s="53">
        <v>30</v>
      </c>
      <c r="C16380" s="53" t="s">
        <v>33536</v>
      </c>
      <c r="D16380" s="53" t="s">
        <v>33873</v>
      </c>
    </row>
    <row r="16381" spans="1:4" ht="15" x14ac:dyDescent="0.25">
      <c r="A16381" s="53" t="s">
        <v>20727</v>
      </c>
      <c r="B16381" s="53">
        <v>30</v>
      </c>
      <c r="C16381" s="53" t="s">
        <v>33536</v>
      </c>
      <c r="D16381" s="53" t="s">
        <v>33872</v>
      </c>
    </row>
    <row r="16382" spans="1:4" ht="15" x14ac:dyDescent="0.25">
      <c r="A16382" s="53" t="s">
        <v>20728</v>
      </c>
      <c r="B16382" s="53">
        <v>30</v>
      </c>
      <c r="C16382" s="53" t="s">
        <v>33536</v>
      </c>
      <c r="D16382" s="53" t="s">
        <v>33873</v>
      </c>
    </row>
    <row r="16383" spans="1:4" ht="15" x14ac:dyDescent="0.25">
      <c r="A16383" s="53" t="s">
        <v>20729</v>
      </c>
      <c r="B16383" s="53">
        <v>30</v>
      </c>
      <c r="C16383" s="53" t="s">
        <v>33536</v>
      </c>
      <c r="D16383" s="53" t="s">
        <v>33873</v>
      </c>
    </row>
    <row r="16384" spans="1:4" ht="15" x14ac:dyDescent="0.25">
      <c r="A16384" s="53" t="s">
        <v>20730</v>
      </c>
      <c r="B16384" s="53">
        <v>30</v>
      </c>
      <c r="C16384" s="53" t="s">
        <v>33536</v>
      </c>
      <c r="D16384" s="53" t="s">
        <v>33872</v>
      </c>
    </row>
    <row r="16385" spans="1:4" ht="15" x14ac:dyDescent="0.25">
      <c r="A16385" s="53" t="s">
        <v>20731</v>
      </c>
      <c r="B16385" s="53">
        <v>30</v>
      </c>
      <c r="C16385" s="53" t="s">
        <v>33536</v>
      </c>
      <c r="D16385" s="53" t="s">
        <v>33872</v>
      </c>
    </row>
    <row r="16386" spans="1:4" ht="15" x14ac:dyDescent="0.25">
      <c r="A16386" s="53" t="s">
        <v>20732</v>
      </c>
      <c r="B16386" s="53">
        <v>30</v>
      </c>
      <c r="C16386" s="53" t="s">
        <v>33536</v>
      </c>
      <c r="D16386" s="53" t="s">
        <v>33872</v>
      </c>
    </row>
    <row r="16387" spans="1:4" ht="15" x14ac:dyDescent="0.25">
      <c r="A16387" s="53" t="s">
        <v>20733</v>
      </c>
      <c r="B16387" s="53">
        <v>30</v>
      </c>
      <c r="C16387" s="53" t="s">
        <v>33536</v>
      </c>
      <c r="D16387" s="53" t="s">
        <v>33872</v>
      </c>
    </row>
    <row r="16388" spans="1:4" ht="15" x14ac:dyDescent="0.25">
      <c r="A16388" s="53" t="s">
        <v>20734</v>
      </c>
      <c r="B16388" s="53">
        <v>30</v>
      </c>
      <c r="C16388" s="53" t="s">
        <v>33536</v>
      </c>
      <c r="D16388" s="53" t="s">
        <v>33872</v>
      </c>
    </row>
    <row r="16389" spans="1:4" ht="15" x14ac:dyDescent="0.25">
      <c r="A16389" s="53" t="s">
        <v>20735</v>
      </c>
      <c r="B16389" s="53">
        <v>30</v>
      </c>
      <c r="C16389" s="53" t="s">
        <v>33536</v>
      </c>
      <c r="D16389" s="53" t="s">
        <v>33872</v>
      </c>
    </row>
    <row r="16390" spans="1:4" ht="15" x14ac:dyDescent="0.25">
      <c r="A16390" s="53" t="s">
        <v>20736</v>
      </c>
      <c r="B16390" s="53">
        <v>30</v>
      </c>
      <c r="C16390" s="53" t="s">
        <v>33536</v>
      </c>
      <c r="D16390" s="53" t="s">
        <v>33872</v>
      </c>
    </row>
    <row r="16391" spans="1:4" ht="15" x14ac:dyDescent="0.25">
      <c r="A16391" s="53" t="s">
        <v>20737</v>
      </c>
      <c r="B16391" s="53">
        <v>30</v>
      </c>
      <c r="C16391" s="53" t="s">
        <v>33536</v>
      </c>
      <c r="D16391" s="53" t="s">
        <v>33872</v>
      </c>
    </row>
    <row r="16392" spans="1:4" ht="15" x14ac:dyDescent="0.25">
      <c r="A16392" s="53" t="s">
        <v>20738</v>
      </c>
      <c r="B16392" s="53">
        <v>30</v>
      </c>
      <c r="C16392" s="53" t="s">
        <v>33536</v>
      </c>
      <c r="D16392" s="53" t="s">
        <v>33873</v>
      </c>
    </row>
    <row r="16393" spans="1:4" ht="15" x14ac:dyDescent="0.25">
      <c r="A16393" s="53" t="s">
        <v>20739</v>
      </c>
      <c r="B16393" s="53">
        <v>30</v>
      </c>
      <c r="C16393" s="53" t="s">
        <v>33536</v>
      </c>
      <c r="D16393" s="53" t="s">
        <v>33873</v>
      </c>
    </row>
    <row r="16394" spans="1:4" ht="15" x14ac:dyDescent="0.25">
      <c r="A16394" s="53" t="s">
        <v>20740</v>
      </c>
      <c r="B16394" s="53">
        <v>30</v>
      </c>
      <c r="C16394" s="53" t="s">
        <v>33536</v>
      </c>
      <c r="D16394" s="53" t="s">
        <v>33873</v>
      </c>
    </row>
    <row r="16395" spans="1:4" ht="15" x14ac:dyDescent="0.25">
      <c r="A16395" s="53" t="s">
        <v>20741</v>
      </c>
      <c r="B16395" s="53">
        <v>30</v>
      </c>
      <c r="C16395" s="53" t="s">
        <v>33536</v>
      </c>
      <c r="D16395" s="53" t="s">
        <v>33873</v>
      </c>
    </row>
    <row r="16396" spans="1:4" ht="15" x14ac:dyDescent="0.25">
      <c r="A16396" s="53" t="s">
        <v>20742</v>
      </c>
      <c r="B16396" s="53">
        <v>30</v>
      </c>
      <c r="C16396" s="53" t="s">
        <v>33536</v>
      </c>
      <c r="D16396" s="53" t="s">
        <v>33873</v>
      </c>
    </row>
    <row r="16397" spans="1:4" ht="15" x14ac:dyDescent="0.25">
      <c r="A16397" s="53" t="s">
        <v>20743</v>
      </c>
      <c r="B16397" s="53">
        <v>30</v>
      </c>
      <c r="C16397" s="53" t="s">
        <v>33536</v>
      </c>
      <c r="D16397" s="53" t="s">
        <v>33873</v>
      </c>
    </row>
    <row r="16398" spans="1:4" ht="15" x14ac:dyDescent="0.25">
      <c r="A16398" s="53" t="s">
        <v>20744</v>
      </c>
      <c r="B16398" s="53">
        <v>30</v>
      </c>
      <c r="C16398" s="53" t="s">
        <v>33536</v>
      </c>
      <c r="D16398" s="53" t="s">
        <v>33873</v>
      </c>
    </row>
    <row r="16399" spans="1:4" ht="15" x14ac:dyDescent="0.25">
      <c r="A16399" s="53" t="s">
        <v>20745</v>
      </c>
      <c r="B16399" s="53">
        <v>30</v>
      </c>
      <c r="C16399" s="53" t="s">
        <v>33536</v>
      </c>
      <c r="D16399" s="53" t="s">
        <v>33873</v>
      </c>
    </row>
    <row r="16400" spans="1:4" ht="15" x14ac:dyDescent="0.25">
      <c r="A16400" s="53" t="s">
        <v>20746</v>
      </c>
      <c r="B16400" s="53">
        <v>30</v>
      </c>
      <c r="C16400" s="53" t="s">
        <v>33536</v>
      </c>
      <c r="D16400" s="53" t="s">
        <v>33873</v>
      </c>
    </row>
    <row r="16401" spans="1:4" ht="15" x14ac:dyDescent="0.25">
      <c r="A16401" s="53" t="s">
        <v>20747</v>
      </c>
      <c r="B16401" s="53">
        <v>30</v>
      </c>
      <c r="C16401" s="53" t="s">
        <v>33536</v>
      </c>
      <c r="D16401" s="53" t="s">
        <v>33873</v>
      </c>
    </row>
    <row r="16402" spans="1:4" ht="15" x14ac:dyDescent="0.25">
      <c r="A16402" s="53" t="s">
        <v>20748</v>
      </c>
      <c r="B16402" s="53">
        <v>30</v>
      </c>
      <c r="C16402" s="53" t="s">
        <v>33536</v>
      </c>
      <c r="D16402" s="53" t="s">
        <v>33873</v>
      </c>
    </row>
    <row r="16403" spans="1:4" ht="15" x14ac:dyDescent="0.25">
      <c r="A16403" s="53" t="s">
        <v>20749</v>
      </c>
      <c r="B16403" s="53">
        <v>30</v>
      </c>
      <c r="C16403" s="53" t="s">
        <v>33536</v>
      </c>
      <c r="D16403" s="53" t="s">
        <v>33873</v>
      </c>
    </row>
    <row r="16404" spans="1:4" ht="15" x14ac:dyDescent="0.25">
      <c r="A16404" s="53" t="s">
        <v>20750</v>
      </c>
      <c r="B16404" s="53">
        <v>30</v>
      </c>
      <c r="C16404" s="53" t="s">
        <v>33536</v>
      </c>
      <c r="D16404" s="53" t="s">
        <v>33873</v>
      </c>
    </row>
    <row r="16405" spans="1:4" ht="15" x14ac:dyDescent="0.25">
      <c r="A16405" s="53" t="s">
        <v>20751</v>
      </c>
      <c r="B16405" s="53">
        <v>30</v>
      </c>
      <c r="C16405" s="53" t="s">
        <v>33536</v>
      </c>
      <c r="D16405" s="53" t="s">
        <v>33873</v>
      </c>
    </row>
    <row r="16406" spans="1:4" ht="15" x14ac:dyDescent="0.25">
      <c r="A16406" s="53" t="s">
        <v>20752</v>
      </c>
      <c r="B16406" s="53">
        <v>30</v>
      </c>
      <c r="C16406" s="53" t="s">
        <v>33536</v>
      </c>
      <c r="D16406" s="53" t="s">
        <v>33873</v>
      </c>
    </row>
    <row r="16407" spans="1:4" ht="15" x14ac:dyDescent="0.25">
      <c r="A16407" s="53" t="s">
        <v>20753</v>
      </c>
      <c r="B16407" s="53">
        <v>30</v>
      </c>
      <c r="C16407" s="53" t="s">
        <v>33536</v>
      </c>
      <c r="D16407" s="53" t="s">
        <v>33873</v>
      </c>
    </row>
    <row r="16408" spans="1:4" ht="15" x14ac:dyDescent="0.25">
      <c r="A16408" s="53" t="s">
        <v>20754</v>
      </c>
      <c r="B16408" s="53">
        <v>30</v>
      </c>
      <c r="C16408" s="53" t="s">
        <v>33536</v>
      </c>
      <c r="D16408" s="53" t="s">
        <v>33873</v>
      </c>
    </row>
    <row r="16409" spans="1:4" ht="15" x14ac:dyDescent="0.25">
      <c r="A16409" s="53" t="s">
        <v>20755</v>
      </c>
      <c r="B16409" s="53">
        <v>30</v>
      </c>
      <c r="C16409" s="53" t="s">
        <v>33536</v>
      </c>
      <c r="D16409" s="53" t="s">
        <v>33873</v>
      </c>
    </row>
    <row r="16410" spans="1:4" ht="15" x14ac:dyDescent="0.25">
      <c r="A16410" s="53" t="s">
        <v>20756</v>
      </c>
      <c r="B16410" s="53">
        <v>30</v>
      </c>
      <c r="C16410" s="53" t="s">
        <v>33536</v>
      </c>
      <c r="D16410" s="53" t="s">
        <v>33873</v>
      </c>
    </row>
    <row r="16411" spans="1:4" ht="15" x14ac:dyDescent="0.25">
      <c r="A16411" s="53" t="s">
        <v>20757</v>
      </c>
      <c r="B16411" s="53">
        <v>30</v>
      </c>
      <c r="C16411" s="53" t="s">
        <v>33536</v>
      </c>
      <c r="D16411" s="53" t="s">
        <v>33873</v>
      </c>
    </row>
    <row r="16412" spans="1:4" ht="15" x14ac:dyDescent="0.25">
      <c r="A16412" s="53" t="s">
        <v>20758</v>
      </c>
      <c r="B16412" s="53">
        <v>30</v>
      </c>
      <c r="C16412" s="53" t="s">
        <v>33536</v>
      </c>
      <c r="D16412" s="53" t="s">
        <v>33873</v>
      </c>
    </row>
    <row r="16413" spans="1:4" ht="15" x14ac:dyDescent="0.25">
      <c r="A16413" s="53" t="s">
        <v>20759</v>
      </c>
      <c r="B16413" s="53">
        <v>30</v>
      </c>
      <c r="C16413" s="53" t="s">
        <v>33536</v>
      </c>
      <c r="D16413" s="53" t="s">
        <v>33873</v>
      </c>
    </row>
    <row r="16414" spans="1:4" ht="15" x14ac:dyDescent="0.25">
      <c r="A16414" s="53" t="s">
        <v>20760</v>
      </c>
      <c r="B16414" s="53">
        <v>30</v>
      </c>
      <c r="C16414" s="53" t="s">
        <v>33536</v>
      </c>
      <c r="D16414" s="53" t="s">
        <v>33873</v>
      </c>
    </row>
    <row r="16415" spans="1:4" ht="15" x14ac:dyDescent="0.25">
      <c r="A16415" s="53" t="s">
        <v>20761</v>
      </c>
      <c r="B16415" s="53">
        <v>30</v>
      </c>
      <c r="C16415" s="53" t="s">
        <v>33536</v>
      </c>
      <c r="D16415" s="53" t="s">
        <v>33873</v>
      </c>
    </row>
    <row r="16416" spans="1:4" ht="15" x14ac:dyDescent="0.25">
      <c r="A16416" s="53" t="s">
        <v>20762</v>
      </c>
      <c r="B16416" s="53">
        <v>30</v>
      </c>
      <c r="C16416" s="53" t="s">
        <v>33536</v>
      </c>
      <c r="D16416" s="53" t="s">
        <v>33873</v>
      </c>
    </row>
    <row r="16417" spans="1:4" ht="15" x14ac:dyDescent="0.25">
      <c r="A16417" s="53" t="s">
        <v>20763</v>
      </c>
      <c r="B16417" s="53">
        <v>30</v>
      </c>
      <c r="C16417" s="53" t="s">
        <v>33536</v>
      </c>
      <c r="D16417" s="53" t="s">
        <v>33873</v>
      </c>
    </row>
    <row r="16418" spans="1:4" ht="15" x14ac:dyDescent="0.25">
      <c r="A16418" s="53" t="s">
        <v>20764</v>
      </c>
      <c r="B16418" s="53">
        <v>30</v>
      </c>
      <c r="C16418" s="53" t="s">
        <v>33536</v>
      </c>
      <c r="D16418" s="53" t="s">
        <v>33873</v>
      </c>
    </row>
    <row r="16419" spans="1:4" ht="15" x14ac:dyDescent="0.25">
      <c r="A16419" s="53" t="s">
        <v>20765</v>
      </c>
      <c r="B16419" s="53">
        <v>30</v>
      </c>
      <c r="C16419" s="53" t="s">
        <v>33536</v>
      </c>
      <c r="D16419" s="53" t="s">
        <v>33873</v>
      </c>
    </row>
    <row r="16420" spans="1:4" ht="15" x14ac:dyDescent="0.25">
      <c r="A16420" s="53" t="s">
        <v>33727</v>
      </c>
      <c r="B16420" s="53">
        <v>60</v>
      </c>
      <c r="C16420" s="53" t="s">
        <v>33536</v>
      </c>
      <c r="D16420" s="53" t="s">
        <v>33873</v>
      </c>
    </row>
    <row r="16421" spans="1:4" ht="15" x14ac:dyDescent="0.25">
      <c r="A16421" s="53" t="s">
        <v>33728</v>
      </c>
      <c r="B16421" s="53">
        <v>60</v>
      </c>
      <c r="C16421" s="53" t="s">
        <v>33536</v>
      </c>
      <c r="D16421" s="53" t="s">
        <v>33873</v>
      </c>
    </row>
    <row r="16422" spans="1:4" ht="15" x14ac:dyDescent="0.25">
      <c r="A16422" s="53" t="s">
        <v>33729</v>
      </c>
      <c r="B16422" s="53">
        <v>60</v>
      </c>
      <c r="C16422" s="53" t="s">
        <v>33536</v>
      </c>
      <c r="D16422" s="53" t="s">
        <v>33873</v>
      </c>
    </row>
    <row r="16423" spans="1:4" ht="15" x14ac:dyDescent="0.25">
      <c r="A16423" s="53" t="s">
        <v>33730</v>
      </c>
      <c r="B16423" s="53">
        <v>60</v>
      </c>
      <c r="C16423" s="53" t="s">
        <v>33536</v>
      </c>
      <c r="D16423" s="53" t="s">
        <v>33873</v>
      </c>
    </row>
    <row r="16424" spans="1:4" ht="15" x14ac:dyDescent="0.25">
      <c r="A16424" s="53" t="s">
        <v>33731</v>
      </c>
      <c r="B16424" s="53">
        <v>60</v>
      </c>
      <c r="C16424" s="53" t="s">
        <v>33536</v>
      </c>
      <c r="D16424" s="53" t="s">
        <v>33873</v>
      </c>
    </row>
    <row r="16425" spans="1:4" ht="15" x14ac:dyDescent="0.25">
      <c r="A16425" s="53" t="s">
        <v>33732</v>
      </c>
      <c r="B16425" s="53">
        <v>60</v>
      </c>
      <c r="C16425" s="53" t="s">
        <v>33536</v>
      </c>
      <c r="D16425" s="53" t="s">
        <v>33873</v>
      </c>
    </row>
    <row r="16426" spans="1:4" ht="15" x14ac:dyDescent="0.25">
      <c r="A16426" s="53" t="s">
        <v>33733</v>
      </c>
      <c r="B16426" s="53">
        <v>60</v>
      </c>
      <c r="C16426" s="53" t="s">
        <v>33536</v>
      </c>
      <c r="D16426" s="53" t="s">
        <v>33873</v>
      </c>
    </row>
    <row r="16427" spans="1:4" ht="15" x14ac:dyDescent="0.25">
      <c r="A16427" s="53" t="s">
        <v>33734</v>
      </c>
      <c r="B16427" s="53">
        <v>60</v>
      </c>
      <c r="C16427" s="53" t="s">
        <v>33536</v>
      </c>
      <c r="D16427" s="53" t="s">
        <v>33873</v>
      </c>
    </row>
    <row r="16428" spans="1:4" ht="15" x14ac:dyDescent="0.25">
      <c r="A16428" s="53" t="s">
        <v>33735</v>
      </c>
      <c r="B16428" s="53">
        <v>60</v>
      </c>
      <c r="C16428" s="53" t="s">
        <v>33536</v>
      </c>
      <c r="D16428" s="53" t="s">
        <v>33873</v>
      </c>
    </row>
    <row r="16429" spans="1:4" ht="15" x14ac:dyDescent="0.25">
      <c r="A16429" s="53" t="s">
        <v>33736</v>
      </c>
      <c r="B16429" s="53">
        <v>60</v>
      </c>
      <c r="C16429" s="53" t="s">
        <v>33536</v>
      </c>
      <c r="D16429" s="53" t="s">
        <v>33873</v>
      </c>
    </row>
    <row r="16430" spans="1:4" ht="15" x14ac:dyDescent="0.25">
      <c r="A16430" s="53" t="s">
        <v>33737</v>
      </c>
      <c r="B16430" s="53">
        <v>60</v>
      </c>
      <c r="C16430" s="53" t="s">
        <v>33536</v>
      </c>
      <c r="D16430" s="53" t="s">
        <v>33873</v>
      </c>
    </row>
    <row r="16431" spans="1:4" ht="15" x14ac:dyDescent="0.25">
      <c r="A16431" s="53" t="s">
        <v>33738</v>
      </c>
      <c r="B16431" s="53">
        <v>60</v>
      </c>
      <c r="C16431" s="53" t="s">
        <v>33536</v>
      </c>
      <c r="D16431" s="53" t="s">
        <v>33873</v>
      </c>
    </row>
    <row r="16432" spans="1:4" ht="15" x14ac:dyDescent="0.25">
      <c r="A16432" s="53" t="s">
        <v>33739</v>
      </c>
      <c r="B16432" s="53">
        <v>60</v>
      </c>
      <c r="C16432" s="53" t="s">
        <v>33536</v>
      </c>
      <c r="D16432" s="53" t="s">
        <v>33873</v>
      </c>
    </row>
    <row r="16433" spans="1:4" ht="15" x14ac:dyDescent="0.25">
      <c r="A16433" s="53" t="s">
        <v>33740</v>
      </c>
      <c r="B16433" s="53">
        <v>60</v>
      </c>
      <c r="C16433" s="53" t="s">
        <v>33536</v>
      </c>
      <c r="D16433" s="53" t="s">
        <v>33873</v>
      </c>
    </row>
    <row r="16434" spans="1:4" ht="15" x14ac:dyDescent="0.25">
      <c r="A16434" s="53" t="s">
        <v>33741</v>
      </c>
      <c r="B16434" s="53">
        <v>60</v>
      </c>
      <c r="C16434" s="53" t="s">
        <v>33536</v>
      </c>
      <c r="D16434" s="53" t="s">
        <v>33873</v>
      </c>
    </row>
    <row r="16435" spans="1:4" ht="15" x14ac:dyDescent="0.25">
      <c r="A16435" s="53" t="s">
        <v>33742</v>
      </c>
      <c r="B16435" s="53">
        <v>60</v>
      </c>
      <c r="C16435" s="53" t="s">
        <v>33536</v>
      </c>
      <c r="D16435" s="53" t="s">
        <v>33873</v>
      </c>
    </row>
    <row r="16436" spans="1:4" ht="15" x14ac:dyDescent="0.25">
      <c r="A16436" s="53" t="s">
        <v>33743</v>
      </c>
      <c r="B16436" s="53">
        <v>60</v>
      </c>
      <c r="C16436" s="53" t="s">
        <v>33536</v>
      </c>
      <c r="D16436" s="53" t="s">
        <v>33873</v>
      </c>
    </row>
    <row r="16437" spans="1:4" ht="15" x14ac:dyDescent="0.25">
      <c r="A16437" s="53" t="s">
        <v>33744</v>
      </c>
      <c r="B16437" s="53">
        <v>60</v>
      </c>
      <c r="C16437" s="53" t="s">
        <v>33536</v>
      </c>
      <c r="D16437" s="53" t="s">
        <v>33873</v>
      </c>
    </row>
    <row r="16438" spans="1:4" ht="15" x14ac:dyDescent="0.25">
      <c r="A16438" s="53" t="s">
        <v>33745</v>
      </c>
      <c r="B16438" s="53">
        <v>60</v>
      </c>
      <c r="C16438" s="53" t="s">
        <v>33536</v>
      </c>
      <c r="D16438" s="53" t="s">
        <v>33873</v>
      </c>
    </row>
    <row r="16439" spans="1:4" ht="15" x14ac:dyDescent="0.25">
      <c r="A16439" s="53" t="s">
        <v>33746</v>
      </c>
      <c r="B16439" s="53">
        <v>60</v>
      </c>
      <c r="C16439" s="53" t="s">
        <v>33536</v>
      </c>
      <c r="D16439" s="53" t="s">
        <v>33873</v>
      </c>
    </row>
    <row r="16440" spans="1:4" ht="15" x14ac:dyDescent="0.25">
      <c r="A16440" s="53" t="s">
        <v>33747</v>
      </c>
      <c r="B16440" s="53">
        <v>60</v>
      </c>
      <c r="C16440" s="53" t="s">
        <v>33536</v>
      </c>
      <c r="D16440" s="53" t="s">
        <v>33873</v>
      </c>
    </row>
    <row r="16441" spans="1:4" ht="15" x14ac:dyDescent="0.25">
      <c r="A16441" s="53" t="s">
        <v>33748</v>
      </c>
      <c r="B16441" s="53">
        <v>60</v>
      </c>
      <c r="C16441" s="53" t="s">
        <v>33536</v>
      </c>
      <c r="D16441" s="53" t="s">
        <v>33873</v>
      </c>
    </row>
    <row r="16442" spans="1:4" ht="15" x14ac:dyDescent="0.25">
      <c r="A16442" s="53" t="s">
        <v>33749</v>
      </c>
      <c r="B16442" s="53">
        <v>60</v>
      </c>
      <c r="C16442" s="53" t="s">
        <v>33536</v>
      </c>
      <c r="D16442" s="53" t="s">
        <v>33873</v>
      </c>
    </row>
    <row r="16443" spans="1:4" ht="15" x14ac:dyDescent="0.25">
      <c r="A16443" s="53" t="s">
        <v>33750</v>
      </c>
      <c r="B16443" s="53">
        <v>60</v>
      </c>
      <c r="C16443" s="53" t="s">
        <v>33536</v>
      </c>
      <c r="D16443" s="53" t="s">
        <v>33873</v>
      </c>
    </row>
    <row r="16444" spans="1:4" ht="15" x14ac:dyDescent="0.25">
      <c r="A16444" s="53" t="s">
        <v>33751</v>
      </c>
      <c r="B16444" s="53">
        <v>60</v>
      </c>
      <c r="C16444" s="53" t="s">
        <v>33536</v>
      </c>
      <c r="D16444" s="53" t="s">
        <v>33873</v>
      </c>
    </row>
    <row r="16445" spans="1:4" ht="15" x14ac:dyDescent="0.25">
      <c r="A16445" s="53" t="s">
        <v>33752</v>
      </c>
      <c r="B16445" s="53">
        <v>60</v>
      </c>
      <c r="C16445" s="53" t="s">
        <v>33536</v>
      </c>
      <c r="D16445" s="53" t="s">
        <v>33873</v>
      </c>
    </row>
    <row r="16446" spans="1:4" ht="15" x14ac:dyDescent="0.25">
      <c r="A16446" s="53" t="s">
        <v>33753</v>
      </c>
      <c r="B16446" s="53">
        <v>60</v>
      </c>
      <c r="C16446" s="53" t="s">
        <v>33536</v>
      </c>
      <c r="D16446" s="53" t="s">
        <v>33873</v>
      </c>
    </row>
    <row r="16447" spans="1:4" ht="15" x14ac:dyDescent="0.25">
      <c r="A16447" s="53" t="s">
        <v>33754</v>
      </c>
      <c r="B16447" s="53">
        <v>60</v>
      </c>
      <c r="C16447" s="53" t="s">
        <v>33536</v>
      </c>
      <c r="D16447" s="53" t="s">
        <v>33873</v>
      </c>
    </row>
    <row r="16448" spans="1:4" ht="15" x14ac:dyDescent="0.25">
      <c r="A16448" s="53" t="s">
        <v>33755</v>
      </c>
      <c r="B16448" s="53">
        <v>60</v>
      </c>
      <c r="C16448" s="53" t="s">
        <v>33536</v>
      </c>
      <c r="D16448" s="53" t="s">
        <v>33873</v>
      </c>
    </row>
    <row r="16449" spans="1:4" ht="15" x14ac:dyDescent="0.25">
      <c r="A16449" s="53" t="s">
        <v>33756</v>
      </c>
      <c r="B16449" s="53">
        <v>60</v>
      </c>
      <c r="C16449" s="53" t="s">
        <v>33536</v>
      </c>
      <c r="D16449" s="53" t="s">
        <v>33873</v>
      </c>
    </row>
    <row r="16450" spans="1:4" ht="15" x14ac:dyDescent="0.25">
      <c r="A16450" s="53" t="s">
        <v>33757</v>
      </c>
      <c r="B16450" s="53">
        <v>60</v>
      </c>
      <c r="C16450" s="53" t="s">
        <v>33536</v>
      </c>
      <c r="D16450" s="53" t="s">
        <v>33873</v>
      </c>
    </row>
    <row r="16451" spans="1:4" ht="15" x14ac:dyDescent="0.25">
      <c r="A16451" s="53" t="s">
        <v>33758</v>
      </c>
      <c r="B16451" s="53">
        <v>60</v>
      </c>
      <c r="C16451" s="53" t="s">
        <v>33536</v>
      </c>
      <c r="D16451" s="53" t="s">
        <v>33873</v>
      </c>
    </row>
    <row r="16452" spans="1:4" ht="15" x14ac:dyDescent="0.25">
      <c r="A16452" s="53" t="s">
        <v>33759</v>
      </c>
      <c r="B16452" s="53">
        <v>60</v>
      </c>
      <c r="C16452" s="53" t="s">
        <v>33536</v>
      </c>
      <c r="D16452" s="53" t="s">
        <v>33873</v>
      </c>
    </row>
    <row r="16453" spans="1:4" ht="15" x14ac:dyDescent="0.25">
      <c r="A16453" s="53" t="s">
        <v>33760</v>
      </c>
      <c r="B16453" s="53">
        <v>60</v>
      </c>
      <c r="C16453" s="53" t="s">
        <v>33536</v>
      </c>
      <c r="D16453" s="53" t="s">
        <v>33873</v>
      </c>
    </row>
    <row r="16454" spans="1:4" ht="15" x14ac:dyDescent="0.25">
      <c r="A16454" s="53" t="s">
        <v>33761</v>
      </c>
      <c r="B16454" s="53">
        <v>60</v>
      </c>
      <c r="C16454" s="53" t="s">
        <v>33536</v>
      </c>
      <c r="D16454" s="53" t="s">
        <v>33873</v>
      </c>
    </row>
    <row r="16455" spans="1:4" ht="15" x14ac:dyDescent="0.25">
      <c r="A16455" s="53" t="s">
        <v>33762</v>
      </c>
      <c r="B16455" s="53">
        <v>60</v>
      </c>
      <c r="C16455" s="53" t="s">
        <v>33536</v>
      </c>
      <c r="D16455" s="53" t="s">
        <v>33873</v>
      </c>
    </row>
    <row r="16456" spans="1:4" ht="15" x14ac:dyDescent="0.25">
      <c r="A16456" s="53" t="s">
        <v>33763</v>
      </c>
      <c r="B16456" s="53">
        <v>60</v>
      </c>
      <c r="C16456" s="53" t="s">
        <v>33536</v>
      </c>
      <c r="D16456" s="53" t="s">
        <v>33873</v>
      </c>
    </row>
    <row r="16457" spans="1:4" ht="15" x14ac:dyDescent="0.25">
      <c r="A16457" s="53" t="s">
        <v>33764</v>
      </c>
      <c r="B16457" s="53">
        <v>60</v>
      </c>
      <c r="C16457" s="53" t="s">
        <v>33536</v>
      </c>
      <c r="D16457" s="53" t="s">
        <v>33873</v>
      </c>
    </row>
    <row r="16458" spans="1:4" ht="15" x14ac:dyDescent="0.25">
      <c r="A16458" s="53" t="s">
        <v>33765</v>
      </c>
      <c r="B16458" s="53">
        <v>60</v>
      </c>
      <c r="C16458" s="53" t="s">
        <v>33536</v>
      </c>
      <c r="D16458" s="53" t="s">
        <v>33873</v>
      </c>
    </row>
    <row r="16459" spans="1:4" ht="15" x14ac:dyDescent="0.25">
      <c r="A16459" s="53" t="s">
        <v>33766</v>
      </c>
      <c r="B16459" s="53">
        <v>60</v>
      </c>
      <c r="C16459" s="53" t="s">
        <v>33536</v>
      </c>
      <c r="D16459" s="53" t="s">
        <v>33873</v>
      </c>
    </row>
    <row r="16460" spans="1:4" ht="15" x14ac:dyDescent="0.25">
      <c r="A16460" s="53" t="s">
        <v>33767</v>
      </c>
      <c r="B16460" s="53">
        <v>60</v>
      </c>
      <c r="C16460" s="53" t="s">
        <v>33536</v>
      </c>
      <c r="D16460" s="53" t="s">
        <v>33873</v>
      </c>
    </row>
    <row r="16461" spans="1:4" ht="15" x14ac:dyDescent="0.25">
      <c r="A16461" s="53" t="s">
        <v>20766</v>
      </c>
      <c r="B16461" s="53">
        <v>30</v>
      </c>
      <c r="C16461" s="53" t="s">
        <v>33536</v>
      </c>
      <c r="D16461" s="53" t="s">
        <v>33872</v>
      </c>
    </row>
    <row r="16462" spans="1:4" ht="15" x14ac:dyDescent="0.25">
      <c r="A16462" s="53" t="s">
        <v>20767</v>
      </c>
      <c r="B16462" s="53">
        <v>30</v>
      </c>
      <c r="C16462" s="53" t="s">
        <v>33536</v>
      </c>
      <c r="D16462" s="53" t="s">
        <v>33872</v>
      </c>
    </row>
    <row r="16463" spans="1:4" ht="15" x14ac:dyDescent="0.25">
      <c r="A16463" s="53" t="s">
        <v>20768</v>
      </c>
      <c r="B16463" s="53">
        <v>30</v>
      </c>
      <c r="C16463" s="53" t="s">
        <v>33536</v>
      </c>
      <c r="D16463" s="53" t="s">
        <v>33872</v>
      </c>
    </row>
    <row r="16464" spans="1:4" ht="15" x14ac:dyDescent="0.25">
      <c r="A16464" s="53" t="s">
        <v>20769</v>
      </c>
      <c r="B16464" s="53">
        <v>30</v>
      </c>
      <c r="C16464" s="53" t="s">
        <v>33536</v>
      </c>
      <c r="D16464" s="53" t="s">
        <v>33872</v>
      </c>
    </row>
    <row r="16465" spans="1:4" ht="15" x14ac:dyDescent="0.25">
      <c r="A16465" s="53" t="s">
        <v>20770</v>
      </c>
      <c r="B16465" s="53">
        <v>30</v>
      </c>
      <c r="C16465" s="53" t="s">
        <v>33536</v>
      </c>
      <c r="D16465" s="53" t="s">
        <v>33872</v>
      </c>
    </row>
    <row r="16466" spans="1:4" ht="15" x14ac:dyDescent="0.25">
      <c r="A16466" s="53" t="s">
        <v>20771</v>
      </c>
      <c r="B16466" s="53">
        <v>30</v>
      </c>
      <c r="C16466" s="53" t="s">
        <v>33536</v>
      </c>
      <c r="D16466" s="53" t="s">
        <v>33872</v>
      </c>
    </row>
    <row r="16467" spans="1:4" ht="15" x14ac:dyDescent="0.25">
      <c r="A16467" s="53" t="s">
        <v>20772</v>
      </c>
      <c r="B16467" s="53">
        <v>30</v>
      </c>
      <c r="C16467" s="53" t="s">
        <v>33536</v>
      </c>
      <c r="D16467" s="53" t="s">
        <v>33872</v>
      </c>
    </row>
    <row r="16468" spans="1:4" ht="15" x14ac:dyDescent="0.25">
      <c r="A16468" s="53" t="s">
        <v>20773</v>
      </c>
      <c r="B16468" s="53">
        <v>30</v>
      </c>
      <c r="C16468" s="53" t="s">
        <v>33536</v>
      </c>
      <c r="D16468" s="53" t="s">
        <v>33872</v>
      </c>
    </row>
    <row r="16469" spans="1:4" ht="15" x14ac:dyDescent="0.25">
      <c r="A16469" s="53" t="s">
        <v>20774</v>
      </c>
      <c r="B16469" s="53">
        <v>30</v>
      </c>
      <c r="C16469" s="53" t="s">
        <v>33536</v>
      </c>
      <c r="D16469" s="53" t="s">
        <v>33872</v>
      </c>
    </row>
    <row r="16470" spans="1:4" ht="15" x14ac:dyDescent="0.25">
      <c r="A16470" s="53" t="s">
        <v>20775</v>
      </c>
      <c r="B16470" s="53">
        <v>30</v>
      </c>
      <c r="C16470" s="53" t="s">
        <v>33536</v>
      </c>
      <c r="D16470" s="53" t="s">
        <v>33872</v>
      </c>
    </row>
    <row r="16471" spans="1:4" ht="15" x14ac:dyDescent="0.25">
      <c r="A16471" s="53" t="s">
        <v>20776</v>
      </c>
      <c r="B16471" s="53">
        <v>30</v>
      </c>
      <c r="C16471" s="53" t="s">
        <v>33536</v>
      </c>
      <c r="D16471" s="53" t="s">
        <v>33872</v>
      </c>
    </row>
    <row r="16472" spans="1:4" ht="15" x14ac:dyDescent="0.25">
      <c r="A16472" s="53" t="s">
        <v>20777</v>
      </c>
      <c r="B16472" s="53">
        <v>30</v>
      </c>
      <c r="C16472" s="53" t="s">
        <v>33536</v>
      </c>
      <c r="D16472" s="53" t="s">
        <v>33872</v>
      </c>
    </row>
    <row r="16473" spans="1:4" ht="15" x14ac:dyDescent="0.25">
      <c r="A16473" s="53" t="s">
        <v>20778</v>
      </c>
      <c r="B16473" s="53">
        <v>30</v>
      </c>
      <c r="C16473" s="53" t="s">
        <v>33536</v>
      </c>
      <c r="D16473" s="53" t="s">
        <v>33872</v>
      </c>
    </row>
    <row r="16474" spans="1:4" ht="15" x14ac:dyDescent="0.25">
      <c r="A16474" s="53" t="s">
        <v>20779</v>
      </c>
      <c r="B16474" s="53">
        <v>30</v>
      </c>
      <c r="C16474" s="53" t="s">
        <v>33536</v>
      </c>
      <c r="D16474" s="53" t="s">
        <v>33872</v>
      </c>
    </row>
    <row r="16475" spans="1:4" ht="15" x14ac:dyDescent="0.25">
      <c r="A16475" s="53" t="s">
        <v>20780</v>
      </c>
      <c r="B16475" s="53">
        <v>30</v>
      </c>
      <c r="C16475" s="53" t="s">
        <v>33536</v>
      </c>
      <c r="D16475" s="53" t="s">
        <v>33872</v>
      </c>
    </row>
    <row r="16476" spans="1:4" ht="15" x14ac:dyDescent="0.25">
      <c r="A16476" s="53" t="s">
        <v>20781</v>
      </c>
      <c r="B16476" s="53">
        <v>30</v>
      </c>
      <c r="C16476" s="53" t="s">
        <v>33536</v>
      </c>
      <c r="D16476" s="53" t="s">
        <v>33872</v>
      </c>
    </row>
    <row r="16477" spans="1:4" ht="15" x14ac:dyDescent="0.25">
      <c r="A16477" s="53" t="s">
        <v>20782</v>
      </c>
      <c r="B16477" s="53">
        <v>30</v>
      </c>
      <c r="C16477" s="53" t="s">
        <v>33536</v>
      </c>
      <c r="D16477" s="53" t="s">
        <v>33872</v>
      </c>
    </row>
    <row r="16478" spans="1:4" ht="15" x14ac:dyDescent="0.25">
      <c r="A16478" s="53" t="s">
        <v>20783</v>
      </c>
      <c r="B16478" s="53">
        <v>30</v>
      </c>
      <c r="C16478" s="53"/>
      <c r="D16478" s="53" t="s">
        <v>33872</v>
      </c>
    </row>
    <row r="16479" spans="1:4" ht="15" x14ac:dyDescent="0.25">
      <c r="A16479" s="53" t="s">
        <v>20784</v>
      </c>
      <c r="B16479" s="53">
        <v>30</v>
      </c>
      <c r="C16479" s="53" t="s">
        <v>33536</v>
      </c>
      <c r="D16479" s="53" t="s">
        <v>33872</v>
      </c>
    </row>
    <row r="16480" spans="1:4" ht="15" x14ac:dyDescent="0.25">
      <c r="A16480" s="53" t="s">
        <v>20785</v>
      </c>
      <c r="B16480" s="53">
        <v>30</v>
      </c>
      <c r="C16480" s="53" t="s">
        <v>33536</v>
      </c>
      <c r="D16480" s="53" t="s">
        <v>33872</v>
      </c>
    </row>
    <row r="16481" spans="1:4" ht="15" x14ac:dyDescent="0.25">
      <c r="A16481" s="53" t="s">
        <v>20786</v>
      </c>
      <c r="B16481" s="53">
        <v>30</v>
      </c>
      <c r="C16481" s="53" t="s">
        <v>33536</v>
      </c>
      <c r="D16481" s="53" t="s">
        <v>33872</v>
      </c>
    </row>
    <row r="16482" spans="1:4" ht="15" x14ac:dyDescent="0.25">
      <c r="A16482" s="53" t="s">
        <v>20787</v>
      </c>
      <c r="B16482" s="53">
        <v>30</v>
      </c>
      <c r="C16482" s="53" t="s">
        <v>33536</v>
      </c>
      <c r="D16482" s="53" t="s">
        <v>33872</v>
      </c>
    </row>
    <row r="16483" spans="1:4" ht="15" x14ac:dyDescent="0.25">
      <c r="A16483" s="53" t="s">
        <v>20788</v>
      </c>
      <c r="B16483" s="53">
        <v>30</v>
      </c>
      <c r="C16483" s="53"/>
      <c r="D16483" s="53" t="s">
        <v>33872</v>
      </c>
    </row>
    <row r="16484" spans="1:4" ht="15" x14ac:dyDescent="0.25">
      <c r="A16484" s="53" t="s">
        <v>20789</v>
      </c>
      <c r="B16484" s="53">
        <v>30</v>
      </c>
      <c r="C16484" s="53"/>
      <c r="D16484" s="53" t="s">
        <v>33872</v>
      </c>
    </row>
    <row r="16485" spans="1:4" ht="15" x14ac:dyDescent="0.25">
      <c r="A16485" s="53" t="s">
        <v>20790</v>
      </c>
      <c r="B16485" s="53">
        <v>30</v>
      </c>
      <c r="C16485" s="53" t="s">
        <v>33536</v>
      </c>
      <c r="D16485" s="53" t="s">
        <v>33872</v>
      </c>
    </row>
    <row r="16486" spans="1:4" ht="15" x14ac:dyDescent="0.25">
      <c r="A16486" s="53" t="s">
        <v>20791</v>
      </c>
      <c r="B16486" s="53">
        <v>30</v>
      </c>
      <c r="C16486" s="53" t="s">
        <v>33536</v>
      </c>
      <c r="D16486" s="53" t="s">
        <v>33872</v>
      </c>
    </row>
    <row r="16487" spans="1:4" ht="15" x14ac:dyDescent="0.25">
      <c r="A16487" s="53" t="s">
        <v>20792</v>
      </c>
      <c r="B16487" s="53">
        <v>30</v>
      </c>
      <c r="C16487" s="53" t="s">
        <v>33536</v>
      </c>
      <c r="D16487" s="53" t="s">
        <v>33872</v>
      </c>
    </row>
    <row r="16488" spans="1:4" ht="15" x14ac:dyDescent="0.25">
      <c r="A16488" s="53" t="s">
        <v>20793</v>
      </c>
      <c r="B16488" s="53">
        <v>30</v>
      </c>
      <c r="C16488" s="53" t="s">
        <v>33536</v>
      </c>
      <c r="D16488" s="53" t="s">
        <v>33872</v>
      </c>
    </row>
    <row r="16489" spans="1:4" ht="15" x14ac:dyDescent="0.25">
      <c r="A16489" s="53" t="s">
        <v>20794</v>
      </c>
      <c r="B16489" s="53">
        <v>30</v>
      </c>
      <c r="C16489" s="53" t="s">
        <v>33536</v>
      </c>
      <c r="D16489" s="53" t="s">
        <v>33872</v>
      </c>
    </row>
    <row r="16490" spans="1:4" ht="15" x14ac:dyDescent="0.25">
      <c r="A16490" s="53" t="s">
        <v>20795</v>
      </c>
      <c r="B16490" s="53">
        <v>30</v>
      </c>
      <c r="C16490" s="53" t="s">
        <v>33536</v>
      </c>
      <c r="D16490" s="53" t="s">
        <v>33872</v>
      </c>
    </row>
    <row r="16491" spans="1:4" ht="15" x14ac:dyDescent="0.25">
      <c r="A16491" s="53" t="s">
        <v>20796</v>
      </c>
      <c r="B16491" s="53">
        <v>30</v>
      </c>
      <c r="C16491" s="53" t="s">
        <v>33536</v>
      </c>
      <c r="D16491" s="53" t="s">
        <v>33872</v>
      </c>
    </row>
    <row r="16492" spans="1:4" ht="15" x14ac:dyDescent="0.25">
      <c r="A16492" s="53" t="s">
        <v>20797</v>
      </c>
      <c r="B16492" s="53">
        <v>30</v>
      </c>
      <c r="C16492" s="53" t="s">
        <v>33536</v>
      </c>
      <c r="D16492" s="53" t="s">
        <v>33872</v>
      </c>
    </row>
    <row r="16493" spans="1:4" ht="15" x14ac:dyDescent="0.25">
      <c r="A16493" s="53" t="s">
        <v>20798</v>
      </c>
      <c r="B16493" s="53">
        <v>30</v>
      </c>
      <c r="C16493" s="53" t="s">
        <v>33536</v>
      </c>
      <c r="D16493" s="53" t="s">
        <v>33872</v>
      </c>
    </row>
    <row r="16494" spans="1:4" ht="15" x14ac:dyDescent="0.25">
      <c r="A16494" s="53" t="s">
        <v>20799</v>
      </c>
      <c r="B16494" s="53">
        <v>30</v>
      </c>
      <c r="C16494" s="53"/>
      <c r="D16494" s="53" t="s">
        <v>33872</v>
      </c>
    </row>
    <row r="16495" spans="1:4" ht="15" x14ac:dyDescent="0.25">
      <c r="A16495" s="53" t="s">
        <v>20800</v>
      </c>
      <c r="B16495" s="53">
        <v>30</v>
      </c>
      <c r="C16495" s="53"/>
      <c r="D16495" s="53" t="s">
        <v>33872</v>
      </c>
    </row>
    <row r="16496" spans="1:4" ht="15" x14ac:dyDescent="0.25">
      <c r="A16496" s="53" t="s">
        <v>20801</v>
      </c>
      <c r="B16496" s="53">
        <v>30</v>
      </c>
      <c r="C16496" s="53"/>
      <c r="D16496" s="53" t="s">
        <v>33872</v>
      </c>
    </row>
    <row r="16497" spans="1:4" ht="15" x14ac:dyDescent="0.25">
      <c r="A16497" s="53" t="s">
        <v>20802</v>
      </c>
      <c r="B16497" s="53">
        <v>30</v>
      </c>
      <c r="C16497" s="53"/>
      <c r="D16497" s="53" t="s">
        <v>33872</v>
      </c>
    </row>
    <row r="16498" spans="1:4" ht="15" x14ac:dyDescent="0.25">
      <c r="A16498" s="53" t="s">
        <v>20803</v>
      </c>
      <c r="B16498" s="53">
        <v>30</v>
      </c>
      <c r="C16498" s="53"/>
      <c r="D16498" s="53" t="s">
        <v>33872</v>
      </c>
    </row>
    <row r="16499" spans="1:4" ht="15" x14ac:dyDescent="0.25">
      <c r="A16499" s="53" t="s">
        <v>20804</v>
      </c>
      <c r="B16499" s="53">
        <v>30</v>
      </c>
      <c r="C16499" s="53" t="s">
        <v>33536</v>
      </c>
      <c r="D16499" s="53" t="s">
        <v>33872</v>
      </c>
    </row>
    <row r="16500" spans="1:4" ht="15" x14ac:dyDescent="0.25">
      <c r="A16500" s="53" t="s">
        <v>20805</v>
      </c>
      <c r="B16500" s="53">
        <v>30</v>
      </c>
      <c r="C16500" s="53" t="s">
        <v>33536</v>
      </c>
      <c r="D16500" s="53" t="s">
        <v>33873</v>
      </c>
    </row>
    <row r="16501" spans="1:4" ht="15" x14ac:dyDescent="0.25">
      <c r="A16501" s="53" t="s">
        <v>20806</v>
      </c>
      <c r="B16501" s="53">
        <v>30</v>
      </c>
      <c r="C16501" s="53" t="s">
        <v>33536</v>
      </c>
      <c r="D16501" s="53" t="s">
        <v>33873</v>
      </c>
    </row>
    <row r="16502" spans="1:4" ht="15" x14ac:dyDescent="0.25">
      <c r="A16502" s="53" t="s">
        <v>20807</v>
      </c>
      <c r="B16502" s="53">
        <v>30</v>
      </c>
      <c r="C16502" s="53" t="s">
        <v>33536</v>
      </c>
      <c r="D16502" s="53" t="s">
        <v>33872</v>
      </c>
    </row>
    <row r="16503" spans="1:4" ht="15" x14ac:dyDescent="0.25">
      <c r="A16503" s="53" t="s">
        <v>20808</v>
      </c>
      <c r="B16503" s="53">
        <v>30</v>
      </c>
      <c r="C16503" s="53" t="s">
        <v>33536</v>
      </c>
      <c r="D16503" s="53" t="s">
        <v>33872</v>
      </c>
    </row>
    <row r="16504" spans="1:4" ht="15" x14ac:dyDescent="0.25">
      <c r="A16504" s="53" t="s">
        <v>20809</v>
      </c>
      <c r="B16504" s="53">
        <v>30</v>
      </c>
      <c r="C16504" s="53" t="s">
        <v>33536</v>
      </c>
      <c r="D16504" s="53" t="s">
        <v>33872</v>
      </c>
    </row>
    <row r="16505" spans="1:4" ht="15" x14ac:dyDescent="0.25">
      <c r="A16505" s="53" t="s">
        <v>20810</v>
      </c>
      <c r="B16505" s="53">
        <v>30</v>
      </c>
      <c r="C16505" s="53" t="s">
        <v>33536</v>
      </c>
      <c r="D16505" s="53" t="s">
        <v>33872</v>
      </c>
    </row>
    <row r="16506" spans="1:4" ht="15" x14ac:dyDescent="0.25">
      <c r="A16506" s="53" t="s">
        <v>20811</v>
      </c>
      <c r="B16506" s="53">
        <v>30</v>
      </c>
      <c r="C16506" s="53" t="s">
        <v>33536</v>
      </c>
      <c r="D16506" s="53" t="s">
        <v>33872</v>
      </c>
    </row>
    <row r="16507" spans="1:4" ht="15" x14ac:dyDescent="0.25">
      <c r="A16507" s="53" t="s">
        <v>20812</v>
      </c>
      <c r="B16507" s="53">
        <v>30</v>
      </c>
      <c r="C16507" s="53" t="s">
        <v>33536</v>
      </c>
      <c r="D16507" s="53" t="s">
        <v>33872</v>
      </c>
    </row>
    <row r="16508" spans="1:4" ht="15" x14ac:dyDescent="0.25">
      <c r="A16508" s="53" t="s">
        <v>20813</v>
      </c>
      <c r="B16508" s="53">
        <v>30</v>
      </c>
      <c r="C16508" s="53" t="s">
        <v>33536</v>
      </c>
      <c r="D16508" s="53" t="s">
        <v>33872</v>
      </c>
    </row>
    <row r="16509" spans="1:4" ht="15" x14ac:dyDescent="0.25">
      <c r="A16509" s="53" t="s">
        <v>20814</v>
      </c>
      <c r="B16509" s="53">
        <v>30</v>
      </c>
      <c r="C16509" s="53" t="s">
        <v>33536</v>
      </c>
      <c r="D16509" s="53" t="s">
        <v>33872</v>
      </c>
    </row>
    <row r="16510" spans="1:4" ht="15" x14ac:dyDescent="0.25">
      <c r="A16510" s="53" t="s">
        <v>20815</v>
      </c>
      <c r="B16510" s="53">
        <v>30</v>
      </c>
      <c r="C16510" s="53" t="s">
        <v>33536</v>
      </c>
      <c r="D16510" s="53" t="s">
        <v>33873</v>
      </c>
    </row>
    <row r="16511" spans="1:4" ht="15" x14ac:dyDescent="0.25">
      <c r="A16511" s="53" t="s">
        <v>20816</v>
      </c>
      <c r="B16511" s="53">
        <v>30</v>
      </c>
      <c r="C16511" s="53" t="s">
        <v>33536</v>
      </c>
      <c r="D16511" s="53" t="s">
        <v>33872</v>
      </c>
    </row>
    <row r="16512" spans="1:4" ht="15" x14ac:dyDescent="0.25">
      <c r="A16512" s="53" t="s">
        <v>20817</v>
      </c>
      <c r="B16512" s="53">
        <v>30</v>
      </c>
      <c r="C16512" s="53" t="s">
        <v>33536</v>
      </c>
      <c r="D16512" s="53" t="s">
        <v>33873</v>
      </c>
    </row>
    <row r="16513" spans="1:4" ht="15" x14ac:dyDescent="0.25">
      <c r="A16513" s="53" t="s">
        <v>20818</v>
      </c>
      <c r="B16513" s="53">
        <v>30</v>
      </c>
      <c r="C16513" s="53" t="s">
        <v>33536</v>
      </c>
      <c r="D16513" s="53" t="s">
        <v>33872</v>
      </c>
    </row>
    <row r="16514" spans="1:4" ht="15" x14ac:dyDescent="0.25">
      <c r="A16514" s="53" t="s">
        <v>20819</v>
      </c>
      <c r="B16514" s="53">
        <v>30</v>
      </c>
      <c r="C16514" s="53" t="s">
        <v>33536</v>
      </c>
      <c r="D16514" s="53" t="s">
        <v>33872</v>
      </c>
    </row>
    <row r="16515" spans="1:4" ht="15" x14ac:dyDescent="0.25">
      <c r="A16515" s="53" t="s">
        <v>20820</v>
      </c>
      <c r="B16515" s="53">
        <v>30</v>
      </c>
      <c r="C16515" s="53" t="s">
        <v>33536</v>
      </c>
      <c r="D16515" s="53" t="s">
        <v>33872</v>
      </c>
    </row>
    <row r="16516" spans="1:4" ht="15" x14ac:dyDescent="0.25">
      <c r="A16516" s="53" t="s">
        <v>20821</v>
      </c>
      <c r="B16516" s="53">
        <v>30</v>
      </c>
      <c r="C16516" s="53" t="s">
        <v>33536</v>
      </c>
      <c r="D16516" s="53" t="s">
        <v>33872</v>
      </c>
    </row>
    <row r="16517" spans="1:4" ht="15" x14ac:dyDescent="0.25">
      <c r="A16517" s="53" t="s">
        <v>20822</v>
      </c>
      <c r="B16517" s="53">
        <v>30</v>
      </c>
      <c r="C16517" s="53" t="s">
        <v>33536</v>
      </c>
      <c r="D16517" s="53" t="s">
        <v>33873</v>
      </c>
    </row>
    <row r="16518" spans="1:4" ht="15" x14ac:dyDescent="0.25">
      <c r="A16518" s="53" t="s">
        <v>20823</v>
      </c>
      <c r="B16518" s="53">
        <v>30</v>
      </c>
      <c r="C16518" s="53" t="s">
        <v>33536</v>
      </c>
      <c r="D16518" s="53" t="s">
        <v>33873</v>
      </c>
    </row>
    <row r="16519" spans="1:4" ht="15" x14ac:dyDescent="0.25">
      <c r="A16519" s="53" t="s">
        <v>20824</v>
      </c>
      <c r="B16519" s="53">
        <v>30</v>
      </c>
      <c r="C16519" s="53" t="s">
        <v>33536</v>
      </c>
      <c r="D16519" s="53" t="s">
        <v>33873</v>
      </c>
    </row>
    <row r="16520" spans="1:4" ht="15" x14ac:dyDescent="0.25">
      <c r="A16520" s="53" t="s">
        <v>20825</v>
      </c>
      <c r="B16520" s="53">
        <v>30</v>
      </c>
      <c r="C16520" s="53" t="s">
        <v>33536</v>
      </c>
      <c r="D16520" s="53" t="s">
        <v>33872</v>
      </c>
    </row>
    <row r="16521" spans="1:4" ht="15" x14ac:dyDescent="0.25">
      <c r="A16521" s="53" t="s">
        <v>20826</v>
      </c>
      <c r="B16521" s="53">
        <v>30</v>
      </c>
      <c r="C16521" s="53" t="s">
        <v>33536</v>
      </c>
      <c r="D16521" s="53" t="s">
        <v>33873</v>
      </c>
    </row>
    <row r="16522" spans="1:4" ht="15" x14ac:dyDescent="0.25">
      <c r="A16522" s="53" t="s">
        <v>20827</v>
      </c>
      <c r="B16522" s="53">
        <v>30</v>
      </c>
      <c r="C16522" s="53" t="s">
        <v>33536</v>
      </c>
      <c r="D16522" s="53" t="s">
        <v>33873</v>
      </c>
    </row>
    <row r="16523" spans="1:4" ht="15" x14ac:dyDescent="0.25">
      <c r="A16523" s="53" t="s">
        <v>20828</v>
      </c>
      <c r="B16523" s="53">
        <v>30</v>
      </c>
      <c r="C16523" s="53" t="s">
        <v>33536</v>
      </c>
      <c r="D16523" s="53" t="s">
        <v>33872</v>
      </c>
    </row>
    <row r="16524" spans="1:4" ht="15" x14ac:dyDescent="0.25">
      <c r="A16524" s="53" t="s">
        <v>20829</v>
      </c>
      <c r="B16524" s="53">
        <v>30</v>
      </c>
      <c r="C16524" s="53" t="s">
        <v>33536</v>
      </c>
      <c r="D16524" s="53" t="s">
        <v>33872</v>
      </c>
    </row>
    <row r="16525" spans="1:4" ht="15" x14ac:dyDescent="0.25">
      <c r="A16525" s="53" t="s">
        <v>20830</v>
      </c>
      <c r="B16525" s="53">
        <v>30</v>
      </c>
      <c r="C16525" s="53" t="s">
        <v>33536</v>
      </c>
      <c r="D16525" s="53" t="s">
        <v>33873</v>
      </c>
    </row>
    <row r="16526" spans="1:4" ht="15" x14ac:dyDescent="0.25">
      <c r="A16526" s="53" t="s">
        <v>20831</v>
      </c>
      <c r="B16526" s="53">
        <v>30</v>
      </c>
      <c r="C16526" s="53" t="s">
        <v>33536</v>
      </c>
      <c r="D16526" s="53" t="s">
        <v>33873</v>
      </c>
    </row>
    <row r="16527" spans="1:4" ht="15" x14ac:dyDescent="0.25">
      <c r="A16527" s="53" t="s">
        <v>20832</v>
      </c>
      <c r="B16527" s="53">
        <v>30</v>
      </c>
      <c r="C16527" s="53" t="s">
        <v>33536</v>
      </c>
      <c r="D16527" s="53" t="s">
        <v>33873</v>
      </c>
    </row>
    <row r="16528" spans="1:4" ht="15" x14ac:dyDescent="0.25">
      <c r="A16528" s="53" t="s">
        <v>20833</v>
      </c>
      <c r="B16528" s="53">
        <v>30</v>
      </c>
      <c r="C16528" s="53" t="s">
        <v>33536</v>
      </c>
      <c r="D16528" s="53" t="s">
        <v>33873</v>
      </c>
    </row>
    <row r="16529" spans="1:4" ht="15" x14ac:dyDescent="0.25">
      <c r="A16529" s="53" t="s">
        <v>20834</v>
      </c>
      <c r="B16529" s="53">
        <v>30</v>
      </c>
      <c r="C16529" s="53" t="s">
        <v>33536</v>
      </c>
      <c r="D16529" s="53" t="s">
        <v>33873</v>
      </c>
    </row>
    <row r="16530" spans="1:4" ht="15" x14ac:dyDescent="0.25">
      <c r="A16530" s="53" t="s">
        <v>20835</v>
      </c>
      <c r="B16530" s="53">
        <v>30</v>
      </c>
      <c r="C16530" s="53" t="s">
        <v>33536</v>
      </c>
      <c r="D16530" s="53" t="s">
        <v>33873</v>
      </c>
    </row>
    <row r="16531" spans="1:4" ht="15" x14ac:dyDescent="0.25">
      <c r="A16531" s="53" t="s">
        <v>20836</v>
      </c>
      <c r="B16531" s="53">
        <v>30</v>
      </c>
      <c r="C16531" s="53" t="s">
        <v>33536</v>
      </c>
      <c r="D16531" s="53" t="s">
        <v>33873</v>
      </c>
    </row>
    <row r="16532" spans="1:4" ht="15" x14ac:dyDescent="0.25">
      <c r="A16532" s="53" t="s">
        <v>20837</v>
      </c>
      <c r="B16532" s="53">
        <v>30</v>
      </c>
      <c r="C16532" s="53" t="s">
        <v>33536</v>
      </c>
      <c r="D16532" s="53" t="s">
        <v>33873</v>
      </c>
    </row>
    <row r="16533" spans="1:4" ht="15" x14ac:dyDescent="0.25">
      <c r="A16533" s="53" t="s">
        <v>20838</v>
      </c>
      <c r="B16533" s="53">
        <v>30</v>
      </c>
      <c r="C16533" s="53" t="s">
        <v>33536</v>
      </c>
      <c r="D16533" s="53" t="s">
        <v>33873</v>
      </c>
    </row>
    <row r="16534" spans="1:4" ht="15" x14ac:dyDescent="0.25">
      <c r="A16534" s="53" t="s">
        <v>20839</v>
      </c>
      <c r="B16534" s="53">
        <v>30</v>
      </c>
      <c r="C16534" s="53" t="s">
        <v>33536</v>
      </c>
      <c r="D16534" s="53" t="s">
        <v>33873</v>
      </c>
    </row>
    <row r="16535" spans="1:4" ht="15" x14ac:dyDescent="0.25">
      <c r="A16535" s="53" t="s">
        <v>20840</v>
      </c>
      <c r="B16535" s="53">
        <v>30</v>
      </c>
      <c r="C16535" s="53" t="s">
        <v>33536</v>
      </c>
      <c r="D16535" s="53" t="s">
        <v>33873</v>
      </c>
    </row>
    <row r="16536" spans="1:4" ht="15" x14ac:dyDescent="0.25">
      <c r="A16536" s="53" t="s">
        <v>20841</v>
      </c>
      <c r="B16536" s="53">
        <v>30</v>
      </c>
      <c r="C16536" s="53" t="s">
        <v>33536</v>
      </c>
      <c r="D16536" s="53" t="s">
        <v>33873</v>
      </c>
    </row>
    <row r="16537" spans="1:4" ht="15" x14ac:dyDescent="0.25">
      <c r="A16537" s="53" t="s">
        <v>20842</v>
      </c>
      <c r="B16537" s="53">
        <v>30</v>
      </c>
      <c r="C16537" s="53" t="s">
        <v>33536</v>
      </c>
      <c r="D16537" s="53" t="s">
        <v>33873</v>
      </c>
    </row>
    <row r="16538" spans="1:4" ht="15" x14ac:dyDescent="0.25">
      <c r="A16538" s="53" t="s">
        <v>20843</v>
      </c>
      <c r="B16538" s="53">
        <v>0</v>
      </c>
      <c r="C16538" s="53" t="s">
        <v>33536</v>
      </c>
      <c r="D16538" s="53" t="s">
        <v>33872</v>
      </c>
    </row>
    <row r="16539" spans="1:4" ht="15" x14ac:dyDescent="0.25">
      <c r="A16539" s="53" t="s">
        <v>20844</v>
      </c>
      <c r="B16539" s="53">
        <v>10</v>
      </c>
      <c r="C16539" s="53" t="s">
        <v>33536</v>
      </c>
      <c r="D16539" s="53" t="s">
        <v>33872</v>
      </c>
    </row>
    <row r="16540" spans="1:4" ht="15" x14ac:dyDescent="0.25">
      <c r="A16540" s="53" t="s">
        <v>20845</v>
      </c>
      <c r="B16540" s="53">
        <v>15</v>
      </c>
      <c r="C16540" s="53" t="s">
        <v>33536</v>
      </c>
      <c r="D16540" s="53" t="s">
        <v>33872</v>
      </c>
    </row>
    <row r="16541" spans="1:4" ht="15" x14ac:dyDescent="0.25">
      <c r="A16541" s="53" t="s">
        <v>20846</v>
      </c>
      <c r="B16541" s="53">
        <v>20</v>
      </c>
      <c r="C16541" s="53" t="s">
        <v>33536</v>
      </c>
      <c r="D16541" s="53" t="s">
        <v>33872</v>
      </c>
    </row>
    <row r="16542" spans="1:4" ht="15" x14ac:dyDescent="0.25">
      <c r="A16542" s="53" t="s">
        <v>20847</v>
      </c>
      <c r="B16542" s="53">
        <v>25</v>
      </c>
      <c r="C16542" s="53" t="s">
        <v>33536</v>
      </c>
      <c r="D16542" s="53" t="s">
        <v>33872</v>
      </c>
    </row>
    <row r="16543" spans="1:4" ht="15" x14ac:dyDescent="0.25">
      <c r="A16543" s="53" t="s">
        <v>20848</v>
      </c>
      <c r="B16543" s="53">
        <v>30</v>
      </c>
      <c r="C16543" s="53" t="s">
        <v>33536</v>
      </c>
      <c r="D16543" s="53" t="s">
        <v>33872</v>
      </c>
    </row>
    <row r="16544" spans="1:4" ht="15" x14ac:dyDescent="0.25">
      <c r="A16544" s="53" t="s">
        <v>20849</v>
      </c>
      <c r="B16544" s="53">
        <v>20</v>
      </c>
      <c r="C16544" s="53" t="s">
        <v>33536</v>
      </c>
      <c r="D16544" s="53" t="s">
        <v>33872</v>
      </c>
    </row>
    <row r="16545" spans="1:4" ht="15" x14ac:dyDescent="0.25">
      <c r="A16545" s="53" t="s">
        <v>20850</v>
      </c>
      <c r="B16545" s="53">
        <v>25</v>
      </c>
      <c r="C16545" s="53" t="s">
        <v>33536</v>
      </c>
      <c r="D16545" s="53" t="s">
        <v>33872</v>
      </c>
    </row>
    <row r="16546" spans="1:4" ht="15" x14ac:dyDescent="0.25">
      <c r="A16546" s="53" t="s">
        <v>20851</v>
      </c>
      <c r="B16546" s="53">
        <v>20</v>
      </c>
      <c r="C16546" s="53" t="s">
        <v>33536</v>
      </c>
      <c r="D16546" s="53" t="s">
        <v>33872</v>
      </c>
    </row>
    <row r="16547" spans="1:4" ht="15" x14ac:dyDescent="0.25">
      <c r="A16547" s="53" t="s">
        <v>20852</v>
      </c>
      <c r="B16547" s="53">
        <v>20</v>
      </c>
      <c r="C16547" s="53" t="s">
        <v>33536</v>
      </c>
      <c r="D16547" s="53" t="s">
        <v>33872</v>
      </c>
    </row>
    <row r="16548" spans="1:4" ht="15" x14ac:dyDescent="0.25">
      <c r="A16548" s="53" t="s">
        <v>20853</v>
      </c>
      <c r="B16548" s="53">
        <v>20</v>
      </c>
      <c r="C16548" s="53" t="s">
        <v>33536</v>
      </c>
      <c r="D16548" s="53" t="s">
        <v>33872</v>
      </c>
    </row>
    <row r="16549" spans="1:4" ht="15" x14ac:dyDescent="0.25">
      <c r="A16549" s="53" t="s">
        <v>20854</v>
      </c>
      <c r="B16549" s="53">
        <v>20</v>
      </c>
      <c r="C16549" s="53" t="s">
        <v>33536</v>
      </c>
      <c r="D16549" s="53" t="s">
        <v>33872</v>
      </c>
    </row>
    <row r="16550" spans="1:4" ht="15" x14ac:dyDescent="0.25">
      <c r="A16550" s="53" t="s">
        <v>20855</v>
      </c>
      <c r="B16550" s="53">
        <v>40</v>
      </c>
      <c r="C16550" s="53" t="s">
        <v>33536</v>
      </c>
      <c r="D16550" s="53" t="s">
        <v>33872</v>
      </c>
    </row>
    <row r="16551" spans="1:4" ht="15" x14ac:dyDescent="0.25">
      <c r="A16551" s="53" t="s">
        <v>20856</v>
      </c>
      <c r="B16551" s="53">
        <v>20</v>
      </c>
      <c r="C16551" s="53" t="s">
        <v>33536</v>
      </c>
      <c r="D16551" s="53" t="s">
        <v>33872</v>
      </c>
    </row>
    <row r="16552" spans="1:4" ht="15" x14ac:dyDescent="0.25">
      <c r="A16552" s="53" t="s">
        <v>20857</v>
      </c>
      <c r="B16552" s="53">
        <v>20</v>
      </c>
      <c r="C16552" s="53" t="s">
        <v>33536</v>
      </c>
      <c r="D16552" s="53" t="s">
        <v>33872</v>
      </c>
    </row>
    <row r="16553" spans="1:4" ht="15" x14ac:dyDescent="0.25">
      <c r="A16553" s="53" t="s">
        <v>20858</v>
      </c>
      <c r="B16553" s="53">
        <v>40</v>
      </c>
      <c r="C16553" s="53" t="s">
        <v>33536</v>
      </c>
      <c r="D16553" s="53" t="s">
        <v>33872</v>
      </c>
    </row>
    <row r="16554" spans="1:4" ht="15" x14ac:dyDescent="0.25">
      <c r="A16554" s="53" t="s">
        <v>20859</v>
      </c>
      <c r="B16554" s="53">
        <v>40</v>
      </c>
      <c r="C16554" s="53" t="s">
        <v>33536</v>
      </c>
      <c r="D16554" s="53" t="s">
        <v>33872</v>
      </c>
    </row>
    <row r="16555" spans="1:4" ht="15" x14ac:dyDescent="0.25">
      <c r="A16555" s="53" t="s">
        <v>20860</v>
      </c>
      <c r="B16555" s="53">
        <v>40</v>
      </c>
      <c r="C16555" s="53" t="s">
        <v>33536</v>
      </c>
      <c r="D16555" s="53" t="s">
        <v>33872</v>
      </c>
    </row>
    <row r="16556" spans="1:4" ht="15" x14ac:dyDescent="0.25">
      <c r="A16556" s="53" t="s">
        <v>20861</v>
      </c>
      <c r="B16556" s="53">
        <v>40</v>
      </c>
      <c r="C16556" s="53" t="s">
        <v>33536</v>
      </c>
      <c r="D16556" s="53" t="s">
        <v>33872</v>
      </c>
    </row>
    <row r="16557" spans="1:4" ht="15" x14ac:dyDescent="0.25">
      <c r="A16557" s="53" t="s">
        <v>20862</v>
      </c>
      <c r="B16557" s="53">
        <v>40</v>
      </c>
      <c r="C16557" s="53"/>
      <c r="D16557" s="53" t="s">
        <v>33872</v>
      </c>
    </row>
    <row r="16558" spans="1:4" ht="15" x14ac:dyDescent="0.25">
      <c r="A16558" s="53" t="s">
        <v>20863</v>
      </c>
      <c r="B16558" s="53">
        <v>20</v>
      </c>
      <c r="C16558" s="53" t="s">
        <v>33536</v>
      </c>
      <c r="D16558" s="53" t="s">
        <v>33872</v>
      </c>
    </row>
    <row r="16559" spans="1:4" ht="15" x14ac:dyDescent="0.25">
      <c r="A16559" s="53" t="s">
        <v>20864</v>
      </c>
      <c r="B16559" s="53">
        <v>25</v>
      </c>
      <c r="C16559" s="53" t="s">
        <v>33536</v>
      </c>
      <c r="D16559" s="53" t="s">
        <v>33872</v>
      </c>
    </row>
    <row r="16560" spans="1:4" ht="15" x14ac:dyDescent="0.25">
      <c r="A16560" s="53" t="s">
        <v>20865</v>
      </c>
      <c r="B16560" s="53">
        <v>20</v>
      </c>
      <c r="C16560" s="53" t="s">
        <v>33536</v>
      </c>
      <c r="D16560" s="53" t="s">
        <v>33872</v>
      </c>
    </row>
    <row r="16561" spans="1:4" ht="15" x14ac:dyDescent="0.25">
      <c r="A16561" s="53" t="s">
        <v>20866</v>
      </c>
      <c r="B16561" s="53">
        <v>20</v>
      </c>
      <c r="C16561" s="53" t="s">
        <v>33536</v>
      </c>
      <c r="D16561" s="53" t="s">
        <v>33872</v>
      </c>
    </row>
    <row r="16562" spans="1:4" ht="15" x14ac:dyDescent="0.25">
      <c r="A16562" s="53" t="s">
        <v>20867</v>
      </c>
      <c r="B16562" s="53">
        <v>20</v>
      </c>
      <c r="C16562" s="53" t="s">
        <v>33536</v>
      </c>
      <c r="D16562" s="53" t="s">
        <v>33872</v>
      </c>
    </row>
    <row r="16563" spans="1:4" ht="15" x14ac:dyDescent="0.25">
      <c r="A16563" s="53" t="s">
        <v>20868</v>
      </c>
      <c r="B16563" s="53">
        <v>20</v>
      </c>
      <c r="C16563" s="53" t="s">
        <v>33536</v>
      </c>
      <c r="D16563" s="53" t="s">
        <v>33872</v>
      </c>
    </row>
    <row r="16564" spans="1:4" ht="15" x14ac:dyDescent="0.25">
      <c r="A16564" s="53" t="s">
        <v>20869</v>
      </c>
      <c r="B16564" s="53">
        <v>40</v>
      </c>
      <c r="C16564" s="53" t="s">
        <v>33536</v>
      </c>
      <c r="D16564" s="53" t="s">
        <v>33872</v>
      </c>
    </row>
    <row r="16565" spans="1:4" ht="15" x14ac:dyDescent="0.25">
      <c r="A16565" s="53" t="s">
        <v>20870</v>
      </c>
      <c r="B16565" s="53">
        <v>20</v>
      </c>
      <c r="C16565" s="53" t="s">
        <v>33536</v>
      </c>
      <c r="D16565" s="53" t="s">
        <v>33872</v>
      </c>
    </row>
    <row r="16566" spans="1:4" ht="15" x14ac:dyDescent="0.25">
      <c r="A16566" s="53" t="s">
        <v>20871</v>
      </c>
      <c r="B16566" s="53">
        <v>20</v>
      </c>
      <c r="C16566" s="53" t="s">
        <v>33536</v>
      </c>
      <c r="D16566" s="53" t="s">
        <v>33872</v>
      </c>
    </row>
    <row r="16567" spans="1:4" ht="15" x14ac:dyDescent="0.25">
      <c r="A16567" s="53" t="s">
        <v>20872</v>
      </c>
      <c r="B16567" s="53">
        <v>40</v>
      </c>
      <c r="C16567" s="53" t="s">
        <v>33536</v>
      </c>
      <c r="D16567" s="53" t="s">
        <v>33872</v>
      </c>
    </row>
    <row r="16568" spans="1:4" ht="15" x14ac:dyDescent="0.25">
      <c r="A16568" s="53" t="s">
        <v>20873</v>
      </c>
      <c r="B16568" s="53">
        <v>40</v>
      </c>
      <c r="C16568" s="53" t="s">
        <v>33536</v>
      </c>
      <c r="D16568" s="53" t="s">
        <v>33872</v>
      </c>
    </row>
    <row r="16569" spans="1:4" ht="15" x14ac:dyDescent="0.25">
      <c r="A16569" s="53" t="s">
        <v>20874</v>
      </c>
      <c r="B16569" s="53">
        <v>40</v>
      </c>
      <c r="C16569" s="53" t="s">
        <v>33536</v>
      </c>
      <c r="D16569" s="53" t="s">
        <v>33872</v>
      </c>
    </row>
    <row r="16570" spans="1:4" ht="15" x14ac:dyDescent="0.25">
      <c r="A16570" s="53" t="s">
        <v>20875</v>
      </c>
      <c r="B16570" s="53">
        <v>40</v>
      </c>
      <c r="C16570" s="53" t="s">
        <v>33536</v>
      </c>
      <c r="D16570" s="53" t="s">
        <v>33872</v>
      </c>
    </row>
    <row r="16571" spans="1:4" ht="15" x14ac:dyDescent="0.25">
      <c r="A16571" s="53" t="s">
        <v>20876</v>
      </c>
      <c r="B16571" s="53">
        <v>40</v>
      </c>
      <c r="C16571" s="53" t="s">
        <v>33542</v>
      </c>
      <c r="D16571" s="53" t="s">
        <v>33872</v>
      </c>
    </row>
    <row r="16572" spans="1:4" ht="15" x14ac:dyDescent="0.25">
      <c r="A16572" s="53" t="s">
        <v>20877</v>
      </c>
      <c r="B16572" s="53">
        <v>0</v>
      </c>
      <c r="C16572" s="53" t="s">
        <v>33537</v>
      </c>
      <c r="D16572" s="53" t="s">
        <v>33872</v>
      </c>
    </row>
    <row r="16573" spans="1:4" ht="15" x14ac:dyDescent="0.25">
      <c r="A16573" s="53" t="s">
        <v>20878</v>
      </c>
      <c r="B16573" s="53">
        <v>0</v>
      </c>
      <c r="C16573" s="53" t="s">
        <v>33539</v>
      </c>
      <c r="D16573" s="53" t="s">
        <v>33873</v>
      </c>
    </row>
    <row r="16574" spans="1:4" ht="15" x14ac:dyDescent="0.25">
      <c r="A16574" s="53" t="s">
        <v>20879</v>
      </c>
      <c r="B16574" s="53">
        <v>0</v>
      </c>
      <c r="C16574" s="53" t="s">
        <v>33539</v>
      </c>
      <c r="D16574" s="53" t="s">
        <v>33873</v>
      </c>
    </row>
    <row r="16575" spans="1:4" ht="15" x14ac:dyDescent="0.25">
      <c r="A16575" s="53" t="s">
        <v>20880</v>
      </c>
      <c r="B16575" s="53">
        <v>0</v>
      </c>
      <c r="C16575" s="53" t="s">
        <v>33537</v>
      </c>
      <c r="D16575" s="53" t="s">
        <v>33873</v>
      </c>
    </row>
    <row r="16576" spans="1:4" ht="15" x14ac:dyDescent="0.25">
      <c r="A16576" s="53" t="s">
        <v>20881</v>
      </c>
      <c r="B16576" s="53">
        <v>0</v>
      </c>
      <c r="C16576" s="53" t="s">
        <v>33539</v>
      </c>
      <c r="D16576" s="53" t="s">
        <v>33873</v>
      </c>
    </row>
    <row r="16577" spans="1:4" ht="15" x14ac:dyDescent="0.25">
      <c r="A16577" s="53" t="s">
        <v>20882</v>
      </c>
      <c r="B16577" s="53">
        <v>0</v>
      </c>
      <c r="C16577" s="53" t="s">
        <v>33537</v>
      </c>
      <c r="D16577" s="53" t="s">
        <v>33873</v>
      </c>
    </row>
    <row r="16578" spans="1:4" ht="15" x14ac:dyDescent="0.25">
      <c r="A16578" s="53" t="s">
        <v>20883</v>
      </c>
      <c r="B16578" s="53">
        <v>0</v>
      </c>
      <c r="C16578" s="53" t="s">
        <v>33539</v>
      </c>
      <c r="D16578" s="53" t="s">
        <v>33873</v>
      </c>
    </row>
    <row r="16579" spans="1:4" ht="15" x14ac:dyDescent="0.25">
      <c r="A16579" s="53" t="s">
        <v>20884</v>
      </c>
      <c r="B16579" s="53">
        <v>0</v>
      </c>
      <c r="C16579" s="53" t="s">
        <v>33537</v>
      </c>
      <c r="D16579" s="53" t="s">
        <v>33873</v>
      </c>
    </row>
    <row r="16580" spans="1:4" ht="15" x14ac:dyDescent="0.25">
      <c r="A16580" s="53" t="s">
        <v>20885</v>
      </c>
      <c r="B16580" s="53">
        <v>30</v>
      </c>
      <c r="C16580" s="53" t="s">
        <v>33536</v>
      </c>
      <c r="D16580" s="53" t="s">
        <v>33873</v>
      </c>
    </row>
    <row r="16581" spans="1:4" ht="15" x14ac:dyDescent="0.25">
      <c r="A16581" s="53" t="s">
        <v>20886</v>
      </c>
      <c r="B16581" s="53">
        <v>30</v>
      </c>
      <c r="C16581" s="53" t="s">
        <v>33536</v>
      </c>
      <c r="D16581" s="53" t="s">
        <v>33873</v>
      </c>
    </row>
    <row r="16582" spans="1:4" ht="15" x14ac:dyDescent="0.25">
      <c r="A16582" s="53" t="s">
        <v>20887</v>
      </c>
      <c r="B16582" s="53">
        <v>30</v>
      </c>
      <c r="C16582" s="53" t="s">
        <v>33536</v>
      </c>
      <c r="D16582" s="53" t="s">
        <v>33873</v>
      </c>
    </row>
    <row r="16583" spans="1:4" ht="15" x14ac:dyDescent="0.25">
      <c r="A16583" s="53" t="s">
        <v>20888</v>
      </c>
      <c r="B16583" s="53">
        <v>15</v>
      </c>
      <c r="C16583" s="53" t="s">
        <v>33536</v>
      </c>
      <c r="D16583" s="53" t="s">
        <v>33872</v>
      </c>
    </row>
    <row r="16584" spans="1:4" ht="15" x14ac:dyDescent="0.25">
      <c r="A16584" s="53" t="s">
        <v>20889</v>
      </c>
      <c r="B16584" s="53">
        <v>15</v>
      </c>
      <c r="C16584" s="53" t="s">
        <v>33536</v>
      </c>
      <c r="D16584" s="53" t="s">
        <v>33872</v>
      </c>
    </row>
    <row r="16585" spans="1:4" ht="15" x14ac:dyDescent="0.25">
      <c r="A16585" s="53" t="s">
        <v>20890</v>
      </c>
      <c r="B16585" s="53">
        <v>30</v>
      </c>
      <c r="C16585" s="53" t="s">
        <v>33536</v>
      </c>
      <c r="D16585" s="53" t="s">
        <v>33872</v>
      </c>
    </row>
    <row r="16586" spans="1:4" ht="15" x14ac:dyDescent="0.25">
      <c r="A16586" s="53" t="s">
        <v>20891</v>
      </c>
      <c r="B16586" s="53">
        <v>30</v>
      </c>
      <c r="C16586" s="53" t="s">
        <v>33536</v>
      </c>
      <c r="D16586" s="53" t="s">
        <v>33872</v>
      </c>
    </row>
    <row r="16587" spans="1:4" ht="15" x14ac:dyDescent="0.25">
      <c r="A16587" s="53" t="s">
        <v>20892</v>
      </c>
      <c r="B16587" s="53">
        <v>15</v>
      </c>
      <c r="C16587" s="53" t="s">
        <v>33536</v>
      </c>
      <c r="D16587" s="53" t="s">
        <v>33872</v>
      </c>
    </row>
    <row r="16588" spans="1:4" ht="15" x14ac:dyDescent="0.25">
      <c r="A16588" s="53" t="s">
        <v>20893</v>
      </c>
      <c r="B16588" s="53">
        <v>15</v>
      </c>
      <c r="C16588" s="53" t="s">
        <v>33536</v>
      </c>
      <c r="D16588" s="53" t="s">
        <v>33872</v>
      </c>
    </row>
    <row r="16589" spans="1:4" ht="15" x14ac:dyDescent="0.25">
      <c r="A16589" s="53" t="s">
        <v>20894</v>
      </c>
      <c r="B16589" s="53">
        <v>30</v>
      </c>
      <c r="C16589" s="53" t="s">
        <v>33536</v>
      </c>
      <c r="D16589" s="53" t="s">
        <v>33872</v>
      </c>
    </row>
    <row r="16590" spans="1:4" ht="15" x14ac:dyDescent="0.25">
      <c r="A16590" s="53" t="s">
        <v>20895</v>
      </c>
      <c r="B16590" s="53">
        <v>15</v>
      </c>
      <c r="C16590" s="53" t="s">
        <v>33536</v>
      </c>
      <c r="D16590" s="53" t="s">
        <v>33872</v>
      </c>
    </row>
    <row r="16591" spans="1:4" ht="15" x14ac:dyDescent="0.25">
      <c r="A16591" s="53" t="s">
        <v>20896</v>
      </c>
      <c r="B16591" s="53">
        <v>15</v>
      </c>
      <c r="C16591" s="53" t="s">
        <v>33536</v>
      </c>
      <c r="D16591" s="53" t="s">
        <v>33872</v>
      </c>
    </row>
    <row r="16592" spans="1:4" ht="15" x14ac:dyDescent="0.25">
      <c r="A16592" s="53" t="s">
        <v>20897</v>
      </c>
      <c r="B16592" s="53">
        <v>15</v>
      </c>
      <c r="C16592" s="53" t="s">
        <v>33536</v>
      </c>
      <c r="D16592" s="53" t="s">
        <v>33872</v>
      </c>
    </row>
    <row r="16593" spans="1:4" ht="15" x14ac:dyDescent="0.25">
      <c r="A16593" s="53" t="s">
        <v>20898</v>
      </c>
      <c r="B16593" s="53">
        <v>15</v>
      </c>
      <c r="C16593" s="53" t="s">
        <v>33536</v>
      </c>
      <c r="D16593" s="53" t="s">
        <v>33872</v>
      </c>
    </row>
    <row r="16594" spans="1:4" ht="15" x14ac:dyDescent="0.25">
      <c r="A16594" s="53" t="s">
        <v>20899</v>
      </c>
      <c r="B16594" s="53">
        <v>30</v>
      </c>
      <c r="C16594" s="53" t="s">
        <v>33563</v>
      </c>
      <c r="D16594" s="53" t="s">
        <v>33872</v>
      </c>
    </row>
    <row r="16595" spans="1:4" ht="15" x14ac:dyDescent="0.25">
      <c r="A16595" s="53" t="s">
        <v>20900</v>
      </c>
      <c r="B16595" s="53">
        <v>30</v>
      </c>
      <c r="C16595" s="53" t="s">
        <v>33536</v>
      </c>
      <c r="D16595" s="53" t="s">
        <v>33873</v>
      </c>
    </row>
    <row r="16596" spans="1:4" ht="15" x14ac:dyDescent="0.25">
      <c r="A16596" s="53" t="s">
        <v>20901</v>
      </c>
      <c r="B16596" s="53">
        <v>30</v>
      </c>
      <c r="C16596" s="53" t="s">
        <v>33536</v>
      </c>
      <c r="D16596" s="53" t="s">
        <v>33873</v>
      </c>
    </row>
    <row r="16597" spans="1:4" ht="15" x14ac:dyDescent="0.25">
      <c r="A16597" s="53" t="s">
        <v>20902</v>
      </c>
      <c r="B16597" s="53">
        <v>30</v>
      </c>
      <c r="C16597" s="53" t="s">
        <v>33536</v>
      </c>
      <c r="D16597" s="53" t="s">
        <v>33872</v>
      </c>
    </row>
    <row r="16598" spans="1:4" ht="15" x14ac:dyDescent="0.25">
      <c r="A16598" s="53" t="s">
        <v>20903</v>
      </c>
      <c r="B16598" s="53">
        <v>30</v>
      </c>
      <c r="C16598" s="53" t="s">
        <v>33536</v>
      </c>
      <c r="D16598" s="53" t="s">
        <v>33872</v>
      </c>
    </row>
    <row r="16599" spans="1:4" ht="15" x14ac:dyDescent="0.25">
      <c r="A16599" s="53" t="s">
        <v>20904</v>
      </c>
      <c r="B16599" s="53">
        <v>30</v>
      </c>
      <c r="C16599" s="53" t="s">
        <v>33536</v>
      </c>
      <c r="D16599" s="53" t="s">
        <v>33872</v>
      </c>
    </row>
    <row r="16600" spans="1:4" ht="15" x14ac:dyDescent="0.25">
      <c r="A16600" s="53" t="s">
        <v>20905</v>
      </c>
      <c r="B16600" s="53">
        <v>30</v>
      </c>
      <c r="C16600" s="53" t="s">
        <v>33536</v>
      </c>
      <c r="D16600" s="53" t="s">
        <v>33872</v>
      </c>
    </row>
    <row r="16601" spans="1:4" ht="15" x14ac:dyDescent="0.25">
      <c r="A16601" s="53" t="s">
        <v>20906</v>
      </c>
      <c r="B16601" s="53">
        <v>30</v>
      </c>
      <c r="C16601" s="53" t="s">
        <v>33536</v>
      </c>
      <c r="D16601" s="53" t="s">
        <v>33872</v>
      </c>
    </row>
    <row r="16602" spans="1:4" ht="15" x14ac:dyDescent="0.25">
      <c r="A16602" s="53" t="s">
        <v>20907</v>
      </c>
      <c r="B16602" s="53">
        <v>30</v>
      </c>
      <c r="C16602" s="53" t="s">
        <v>33536</v>
      </c>
      <c r="D16602" s="53" t="s">
        <v>33872</v>
      </c>
    </row>
    <row r="16603" spans="1:4" ht="15" x14ac:dyDescent="0.25">
      <c r="A16603" s="53" t="s">
        <v>20908</v>
      </c>
      <c r="B16603" s="53">
        <v>30</v>
      </c>
      <c r="C16603" s="53" t="s">
        <v>33536</v>
      </c>
      <c r="D16603" s="53" t="s">
        <v>33872</v>
      </c>
    </row>
    <row r="16604" spans="1:4" ht="15" x14ac:dyDescent="0.25">
      <c r="A16604" s="53" t="s">
        <v>20909</v>
      </c>
      <c r="B16604" s="53">
        <v>30</v>
      </c>
      <c r="C16604" s="53" t="s">
        <v>33536</v>
      </c>
      <c r="D16604" s="53" t="s">
        <v>33872</v>
      </c>
    </row>
    <row r="16605" spans="1:4" ht="15" x14ac:dyDescent="0.25">
      <c r="A16605" s="53" t="s">
        <v>20910</v>
      </c>
      <c r="B16605" s="53">
        <v>30</v>
      </c>
      <c r="C16605" s="53" t="s">
        <v>33536</v>
      </c>
      <c r="D16605" s="53" t="s">
        <v>33872</v>
      </c>
    </row>
    <row r="16606" spans="1:4" ht="15" x14ac:dyDescent="0.25">
      <c r="A16606" s="53" t="s">
        <v>20911</v>
      </c>
      <c r="B16606" s="53">
        <v>30</v>
      </c>
      <c r="C16606" s="53" t="s">
        <v>33536</v>
      </c>
      <c r="D16606" s="53" t="s">
        <v>33872</v>
      </c>
    </row>
    <row r="16607" spans="1:4" ht="15" x14ac:dyDescent="0.25">
      <c r="A16607" s="53" t="s">
        <v>20912</v>
      </c>
      <c r="B16607" s="53">
        <v>30</v>
      </c>
      <c r="C16607" s="53" t="s">
        <v>33536</v>
      </c>
      <c r="D16607" s="53" t="s">
        <v>33872</v>
      </c>
    </row>
    <row r="16608" spans="1:4" ht="15" x14ac:dyDescent="0.25">
      <c r="A16608" s="53" t="s">
        <v>20913</v>
      </c>
      <c r="B16608" s="53">
        <v>30</v>
      </c>
      <c r="C16608" s="53" t="s">
        <v>33536</v>
      </c>
      <c r="D16608" s="53" t="s">
        <v>33872</v>
      </c>
    </row>
    <row r="16609" spans="1:4" ht="15" x14ac:dyDescent="0.25">
      <c r="A16609" s="53" t="s">
        <v>20914</v>
      </c>
      <c r="B16609" s="53">
        <v>60</v>
      </c>
      <c r="C16609" s="53" t="s">
        <v>33536</v>
      </c>
      <c r="D16609" s="53" t="s">
        <v>33872</v>
      </c>
    </row>
    <row r="16610" spans="1:4" ht="15" x14ac:dyDescent="0.25">
      <c r="A16610" s="53" t="s">
        <v>20915</v>
      </c>
      <c r="B16610" s="53">
        <v>30</v>
      </c>
      <c r="C16610" s="53" t="s">
        <v>33536</v>
      </c>
      <c r="D16610" s="53" t="s">
        <v>33872</v>
      </c>
    </row>
    <row r="16611" spans="1:4" ht="15" x14ac:dyDescent="0.25">
      <c r="A16611" s="53" t="s">
        <v>20916</v>
      </c>
      <c r="B16611" s="53">
        <v>30</v>
      </c>
      <c r="C16611" s="53" t="s">
        <v>33536</v>
      </c>
      <c r="D16611" s="53" t="s">
        <v>33872</v>
      </c>
    </row>
    <row r="16612" spans="1:4" ht="15" x14ac:dyDescent="0.25">
      <c r="A16612" s="53" t="s">
        <v>20917</v>
      </c>
      <c r="B16612" s="53">
        <v>30</v>
      </c>
      <c r="C16612" s="53" t="s">
        <v>33536</v>
      </c>
      <c r="D16612" s="53" t="s">
        <v>33872</v>
      </c>
    </row>
    <row r="16613" spans="1:4" ht="15" x14ac:dyDescent="0.25">
      <c r="A16613" s="53" t="s">
        <v>20918</v>
      </c>
      <c r="B16613" s="53">
        <v>30</v>
      </c>
      <c r="C16613" s="53" t="s">
        <v>33536</v>
      </c>
      <c r="D16613" s="53" t="s">
        <v>33872</v>
      </c>
    </row>
    <row r="16614" spans="1:4" ht="15" x14ac:dyDescent="0.25">
      <c r="A16614" s="53" t="s">
        <v>20919</v>
      </c>
      <c r="B16614" s="53">
        <v>30</v>
      </c>
      <c r="C16614" s="53" t="s">
        <v>33536</v>
      </c>
      <c r="D16614" s="53" t="s">
        <v>33872</v>
      </c>
    </row>
    <row r="16615" spans="1:4" ht="15" x14ac:dyDescent="0.25">
      <c r="A16615" s="53" t="s">
        <v>20920</v>
      </c>
      <c r="B16615" s="53">
        <v>30</v>
      </c>
      <c r="C16615" s="53" t="s">
        <v>33536</v>
      </c>
      <c r="D16615" s="53" t="s">
        <v>33873</v>
      </c>
    </row>
    <row r="16616" spans="1:4" ht="15" x14ac:dyDescent="0.25">
      <c r="A16616" s="53" t="s">
        <v>20921</v>
      </c>
      <c r="B16616" s="53">
        <v>30</v>
      </c>
      <c r="C16616" s="53" t="s">
        <v>33536</v>
      </c>
      <c r="D16616" s="53" t="s">
        <v>33872</v>
      </c>
    </row>
    <row r="16617" spans="1:4" ht="15" x14ac:dyDescent="0.25">
      <c r="A16617" s="53" t="s">
        <v>20922</v>
      </c>
      <c r="B16617" s="53">
        <v>30</v>
      </c>
      <c r="C16617" s="53" t="s">
        <v>33536</v>
      </c>
      <c r="D16617" s="53" t="s">
        <v>33872</v>
      </c>
    </row>
    <row r="16618" spans="1:4" ht="15" x14ac:dyDescent="0.25">
      <c r="A16618" s="53" t="s">
        <v>20923</v>
      </c>
      <c r="B16618" s="53">
        <v>30</v>
      </c>
      <c r="C16618" s="53" t="s">
        <v>33536</v>
      </c>
      <c r="D16618" s="53" t="s">
        <v>33873</v>
      </c>
    </row>
    <row r="16619" spans="1:4" ht="15" x14ac:dyDescent="0.25">
      <c r="A16619" s="53" t="s">
        <v>20924</v>
      </c>
      <c r="B16619" s="53">
        <v>30</v>
      </c>
      <c r="C16619" s="53" t="s">
        <v>33536</v>
      </c>
      <c r="D16619" s="53" t="s">
        <v>33873</v>
      </c>
    </row>
    <row r="16620" spans="1:4" ht="15" x14ac:dyDescent="0.25">
      <c r="A16620" s="53" t="s">
        <v>20925</v>
      </c>
      <c r="B16620" s="53">
        <v>30</v>
      </c>
      <c r="C16620" s="53" t="s">
        <v>33536</v>
      </c>
      <c r="D16620" s="53" t="s">
        <v>33873</v>
      </c>
    </row>
    <row r="16621" spans="1:4" ht="15" x14ac:dyDescent="0.25">
      <c r="A16621" s="53" t="s">
        <v>20926</v>
      </c>
      <c r="B16621" s="53">
        <v>30</v>
      </c>
      <c r="C16621" s="53" t="s">
        <v>33536</v>
      </c>
      <c r="D16621" s="53" t="s">
        <v>33873</v>
      </c>
    </row>
    <row r="16622" spans="1:4" ht="15" x14ac:dyDescent="0.25">
      <c r="A16622" s="53" t="s">
        <v>20927</v>
      </c>
      <c r="B16622" s="53">
        <v>30</v>
      </c>
      <c r="C16622" s="53" t="s">
        <v>33536</v>
      </c>
      <c r="D16622" s="53" t="s">
        <v>33873</v>
      </c>
    </row>
    <row r="16623" spans="1:4" ht="15" x14ac:dyDescent="0.25">
      <c r="A16623" s="53" t="s">
        <v>20928</v>
      </c>
      <c r="B16623" s="53">
        <v>30</v>
      </c>
      <c r="C16623" s="53" t="s">
        <v>33536</v>
      </c>
      <c r="D16623" s="53" t="s">
        <v>33872</v>
      </c>
    </row>
    <row r="16624" spans="1:4" ht="15" x14ac:dyDescent="0.25">
      <c r="A16624" s="53" t="s">
        <v>20929</v>
      </c>
      <c r="B16624" s="53">
        <v>30</v>
      </c>
      <c r="C16624" s="53" t="s">
        <v>33536</v>
      </c>
      <c r="D16624" s="53" t="s">
        <v>33873</v>
      </c>
    </row>
    <row r="16625" spans="1:4" ht="15" x14ac:dyDescent="0.25">
      <c r="A16625" s="53" t="s">
        <v>20930</v>
      </c>
      <c r="B16625" s="53">
        <v>30</v>
      </c>
      <c r="C16625" s="53" t="s">
        <v>33536</v>
      </c>
      <c r="D16625" s="53" t="s">
        <v>33872</v>
      </c>
    </row>
    <row r="16626" spans="1:4" ht="15" x14ac:dyDescent="0.25">
      <c r="A16626" s="53" t="s">
        <v>20931</v>
      </c>
      <c r="B16626" s="53">
        <v>30</v>
      </c>
      <c r="C16626" s="53" t="s">
        <v>33536</v>
      </c>
      <c r="D16626" s="53" t="s">
        <v>33872</v>
      </c>
    </row>
    <row r="16627" spans="1:4" ht="15" x14ac:dyDescent="0.25">
      <c r="A16627" s="53" t="s">
        <v>20932</v>
      </c>
      <c r="B16627" s="53">
        <v>30</v>
      </c>
      <c r="C16627" s="53" t="s">
        <v>33536</v>
      </c>
      <c r="D16627" s="53" t="s">
        <v>33872</v>
      </c>
    </row>
    <row r="16628" spans="1:4" ht="15" x14ac:dyDescent="0.25">
      <c r="A16628" s="53" t="s">
        <v>33768</v>
      </c>
      <c r="B16628" s="53">
        <v>30</v>
      </c>
      <c r="C16628" s="53" t="s">
        <v>33536</v>
      </c>
      <c r="D16628" s="53" t="s">
        <v>33873</v>
      </c>
    </row>
    <row r="16629" spans="1:4" ht="15" x14ac:dyDescent="0.25">
      <c r="A16629" s="53" t="s">
        <v>20933</v>
      </c>
      <c r="B16629" s="53">
        <v>30</v>
      </c>
      <c r="C16629" s="53" t="s">
        <v>33536</v>
      </c>
      <c r="D16629" s="53" t="s">
        <v>33872</v>
      </c>
    </row>
    <row r="16630" spans="1:4" ht="15" x14ac:dyDescent="0.25">
      <c r="A16630" s="53" t="s">
        <v>20934</v>
      </c>
      <c r="B16630" s="53">
        <v>30</v>
      </c>
      <c r="C16630" s="53"/>
      <c r="D16630" s="53" t="s">
        <v>33872</v>
      </c>
    </row>
    <row r="16631" spans="1:4" ht="15" x14ac:dyDescent="0.25">
      <c r="A16631" s="53" t="s">
        <v>20935</v>
      </c>
      <c r="B16631" s="53">
        <v>30</v>
      </c>
      <c r="C16631" s="53" t="s">
        <v>33536</v>
      </c>
      <c r="D16631" s="53" t="s">
        <v>33872</v>
      </c>
    </row>
    <row r="16632" spans="1:4" ht="15" x14ac:dyDescent="0.25">
      <c r="A16632" s="53" t="s">
        <v>20936</v>
      </c>
      <c r="B16632" s="53">
        <v>45</v>
      </c>
      <c r="C16632" s="53"/>
      <c r="D16632" s="53" t="s">
        <v>33872</v>
      </c>
    </row>
    <row r="16633" spans="1:4" ht="15" x14ac:dyDescent="0.25">
      <c r="A16633" s="53" t="s">
        <v>20937</v>
      </c>
      <c r="B16633" s="53">
        <v>60</v>
      </c>
      <c r="C16633" s="53" t="s">
        <v>33542</v>
      </c>
      <c r="D16633" s="53" t="s">
        <v>33872</v>
      </c>
    </row>
    <row r="16634" spans="1:4" ht="15" x14ac:dyDescent="0.25">
      <c r="A16634" s="53" t="s">
        <v>20938</v>
      </c>
      <c r="B16634" s="53">
        <v>15</v>
      </c>
      <c r="C16634" s="53"/>
      <c r="D16634" s="53" t="s">
        <v>33872</v>
      </c>
    </row>
    <row r="16635" spans="1:4" ht="15" x14ac:dyDescent="0.25">
      <c r="A16635" s="53" t="s">
        <v>20939</v>
      </c>
      <c r="B16635" s="53">
        <v>15</v>
      </c>
      <c r="C16635" s="53"/>
      <c r="D16635" s="53" t="s">
        <v>33872</v>
      </c>
    </row>
    <row r="16636" spans="1:4" ht="15" x14ac:dyDescent="0.25">
      <c r="A16636" s="53" t="s">
        <v>20940</v>
      </c>
      <c r="B16636" s="53">
        <v>15</v>
      </c>
      <c r="C16636" s="53"/>
      <c r="D16636" s="53" t="s">
        <v>33872</v>
      </c>
    </row>
    <row r="16637" spans="1:4" ht="15" x14ac:dyDescent="0.25">
      <c r="A16637" s="53" t="s">
        <v>20941</v>
      </c>
      <c r="B16637" s="53">
        <v>15</v>
      </c>
      <c r="C16637" s="53"/>
      <c r="D16637" s="53" t="s">
        <v>33872</v>
      </c>
    </row>
    <row r="16638" spans="1:4" ht="15" x14ac:dyDescent="0.25">
      <c r="A16638" s="53" t="s">
        <v>20942</v>
      </c>
      <c r="B16638" s="53">
        <v>30</v>
      </c>
      <c r="C16638" s="53"/>
      <c r="D16638" s="53" t="s">
        <v>33872</v>
      </c>
    </row>
    <row r="16639" spans="1:4" ht="15" x14ac:dyDescent="0.25">
      <c r="A16639" s="53" t="s">
        <v>20943</v>
      </c>
      <c r="B16639" s="53">
        <v>15</v>
      </c>
      <c r="C16639" s="53"/>
      <c r="D16639" s="53" t="s">
        <v>33872</v>
      </c>
    </row>
    <row r="16640" spans="1:4" ht="15" x14ac:dyDescent="0.25">
      <c r="A16640" s="53" t="s">
        <v>20944</v>
      </c>
      <c r="B16640" s="53">
        <v>15</v>
      </c>
      <c r="C16640" s="53"/>
      <c r="D16640" s="53" t="s">
        <v>33872</v>
      </c>
    </row>
    <row r="16641" spans="1:4" ht="15" x14ac:dyDescent="0.25">
      <c r="A16641" s="53" t="s">
        <v>20945</v>
      </c>
      <c r="B16641" s="53">
        <v>15</v>
      </c>
      <c r="C16641" s="53"/>
      <c r="D16641" s="53" t="s">
        <v>33872</v>
      </c>
    </row>
    <row r="16642" spans="1:4" ht="15" x14ac:dyDescent="0.25">
      <c r="A16642" s="53" t="s">
        <v>20946</v>
      </c>
      <c r="B16642" s="53">
        <v>15</v>
      </c>
      <c r="C16642" s="53"/>
      <c r="D16642" s="53" t="s">
        <v>33872</v>
      </c>
    </row>
    <row r="16643" spans="1:4" ht="15" x14ac:dyDescent="0.25">
      <c r="A16643" s="53" t="s">
        <v>20947</v>
      </c>
      <c r="B16643" s="53">
        <v>30</v>
      </c>
      <c r="C16643" s="53"/>
      <c r="D16643" s="53" t="s">
        <v>33872</v>
      </c>
    </row>
    <row r="16644" spans="1:4" ht="15" x14ac:dyDescent="0.25">
      <c r="A16644" s="53" t="s">
        <v>20948</v>
      </c>
      <c r="B16644" s="53">
        <v>30</v>
      </c>
      <c r="C16644" s="53"/>
      <c r="D16644" s="53" t="s">
        <v>33872</v>
      </c>
    </row>
    <row r="16645" spans="1:4" ht="15" x14ac:dyDescent="0.25">
      <c r="A16645" s="53" t="s">
        <v>20949</v>
      </c>
      <c r="B16645" s="53">
        <v>30</v>
      </c>
      <c r="C16645" s="53" t="s">
        <v>33536</v>
      </c>
      <c r="D16645" s="53" t="s">
        <v>33872</v>
      </c>
    </row>
    <row r="16646" spans="1:4" ht="15" x14ac:dyDescent="0.25">
      <c r="A16646" s="53" t="s">
        <v>20950</v>
      </c>
      <c r="B16646" s="53">
        <v>15</v>
      </c>
      <c r="C16646" s="53"/>
      <c r="D16646" s="53" t="s">
        <v>33872</v>
      </c>
    </row>
    <row r="16647" spans="1:4" ht="15" x14ac:dyDescent="0.25">
      <c r="A16647" s="53" t="s">
        <v>20951</v>
      </c>
      <c r="B16647" s="53">
        <v>15</v>
      </c>
      <c r="C16647" s="53"/>
      <c r="D16647" s="53" t="s">
        <v>33872</v>
      </c>
    </row>
    <row r="16648" spans="1:4" ht="15" x14ac:dyDescent="0.25">
      <c r="A16648" s="53" t="s">
        <v>20952</v>
      </c>
      <c r="B16648" s="53">
        <v>30</v>
      </c>
      <c r="C16648" s="53"/>
      <c r="D16648" s="53" t="s">
        <v>33872</v>
      </c>
    </row>
    <row r="16649" spans="1:4" ht="15" x14ac:dyDescent="0.25">
      <c r="A16649" s="53" t="s">
        <v>20953</v>
      </c>
      <c r="B16649" s="53">
        <v>15</v>
      </c>
      <c r="C16649" s="53" t="s">
        <v>33536</v>
      </c>
      <c r="D16649" s="53" t="s">
        <v>33872</v>
      </c>
    </row>
    <row r="16650" spans="1:4" ht="15" x14ac:dyDescent="0.25">
      <c r="A16650" s="53" t="s">
        <v>20954</v>
      </c>
      <c r="B16650" s="53">
        <v>15</v>
      </c>
      <c r="C16650" s="53" t="s">
        <v>33536</v>
      </c>
      <c r="D16650" s="53" t="s">
        <v>33872</v>
      </c>
    </row>
    <row r="16651" spans="1:4" ht="15" x14ac:dyDescent="0.25">
      <c r="A16651" s="53" t="s">
        <v>20955</v>
      </c>
      <c r="B16651" s="53">
        <v>15</v>
      </c>
      <c r="C16651" s="53" t="s">
        <v>33536</v>
      </c>
      <c r="D16651" s="53" t="s">
        <v>33872</v>
      </c>
    </row>
    <row r="16652" spans="1:4" ht="15" x14ac:dyDescent="0.25">
      <c r="A16652" s="53" t="s">
        <v>20956</v>
      </c>
      <c r="B16652" s="53">
        <v>30</v>
      </c>
      <c r="C16652" s="53"/>
      <c r="D16652" s="53" t="s">
        <v>33872</v>
      </c>
    </row>
    <row r="16653" spans="1:4" ht="15" x14ac:dyDescent="0.25">
      <c r="A16653" s="53" t="s">
        <v>20957</v>
      </c>
      <c r="B16653" s="53">
        <v>30</v>
      </c>
      <c r="C16653" s="53"/>
      <c r="D16653" s="53" t="s">
        <v>33872</v>
      </c>
    </row>
    <row r="16654" spans="1:4" ht="15" x14ac:dyDescent="0.25">
      <c r="A16654" s="53" t="s">
        <v>20958</v>
      </c>
      <c r="B16654" s="53">
        <v>30</v>
      </c>
      <c r="C16654" s="53"/>
      <c r="D16654" s="53" t="s">
        <v>33872</v>
      </c>
    </row>
    <row r="16655" spans="1:4" ht="15" x14ac:dyDescent="0.25">
      <c r="A16655" s="53" t="s">
        <v>20959</v>
      </c>
      <c r="B16655" s="53">
        <v>30</v>
      </c>
      <c r="C16655" s="53"/>
      <c r="D16655" s="53" t="s">
        <v>33872</v>
      </c>
    </row>
    <row r="16656" spans="1:4" ht="15" x14ac:dyDescent="0.25">
      <c r="A16656" s="53" t="s">
        <v>20960</v>
      </c>
      <c r="B16656" s="53">
        <v>30</v>
      </c>
      <c r="C16656" s="53"/>
      <c r="D16656" s="53" t="s">
        <v>33872</v>
      </c>
    </row>
    <row r="16657" spans="1:4" ht="15" x14ac:dyDescent="0.25">
      <c r="A16657" s="53" t="s">
        <v>20961</v>
      </c>
      <c r="B16657" s="53">
        <v>30</v>
      </c>
      <c r="C16657" s="53"/>
      <c r="D16657" s="53" t="s">
        <v>33872</v>
      </c>
    </row>
    <row r="16658" spans="1:4" ht="15" x14ac:dyDescent="0.25">
      <c r="A16658" s="53" t="s">
        <v>20962</v>
      </c>
      <c r="B16658" s="53">
        <v>30</v>
      </c>
      <c r="C16658" s="53"/>
      <c r="D16658" s="53" t="s">
        <v>33872</v>
      </c>
    </row>
    <row r="16659" spans="1:4" ht="15" x14ac:dyDescent="0.25">
      <c r="A16659" s="53" t="s">
        <v>20963</v>
      </c>
      <c r="B16659" s="53">
        <v>15</v>
      </c>
      <c r="C16659" s="53"/>
      <c r="D16659" s="53" t="s">
        <v>33872</v>
      </c>
    </row>
    <row r="16660" spans="1:4" ht="15" x14ac:dyDescent="0.25">
      <c r="A16660" s="53" t="s">
        <v>20964</v>
      </c>
      <c r="B16660" s="53">
        <v>60</v>
      </c>
      <c r="C16660" s="53" t="s">
        <v>33542</v>
      </c>
      <c r="D16660" s="53" t="s">
        <v>33873</v>
      </c>
    </row>
    <row r="16661" spans="1:4" ht="15" x14ac:dyDescent="0.25">
      <c r="A16661" s="53" t="s">
        <v>20965</v>
      </c>
      <c r="B16661" s="53">
        <v>90</v>
      </c>
      <c r="C16661" s="53" t="s">
        <v>33542</v>
      </c>
      <c r="D16661" s="53" t="s">
        <v>33872</v>
      </c>
    </row>
    <row r="16662" spans="1:4" ht="15" x14ac:dyDescent="0.25">
      <c r="A16662" s="53" t="s">
        <v>20966</v>
      </c>
      <c r="B16662" s="53">
        <v>15</v>
      </c>
      <c r="C16662" s="53" t="s">
        <v>33536</v>
      </c>
      <c r="D16662" s="53" t="s">
        <v>33872</v>
      </c>
    </row>
    <row r="16663" spans="1:4" ht="15" x14ac:dyDescent="0.25">
      <c r="A16663" s="53" t="s">
        <v>20967</v>
      </c>
      <c r="B16663" s="53">
        <v>30</v>
      </c>
      <c r="C16663" s="53" t="s">
        <v>33536</v>
      </c>
      <c r="D16663" s="53" t="s">
        <v>33872</v>
      </c>
    </row>
    <row r="16664" spans="1:4" ht="15" x14ac:dyDescent="0.25">
      <c r="A16664" s="53" t="s">
        <v>20968</v>
      </c>
      <c r="B16664" s="53">
        <v>15</v>
      </c>
      <c r="C16664" s="53" t="s">
        <v>33536</v>
      </c>
      <c r="D16664" s="53" t="s">
        <v>33872</v>
      </c>
    </row>
    <row r="16665" spans="1:4" ht="15" x14ac:dyDescent="0.25">
      <c r="A16665" s="53" t="s">
        <v>20969</v>
      </c>
      <c r="B16665" s="53">
        <v>15</v>
      </c>
      <c r="C16665" s="53" t="s">
        <v>33536</v>
      </c>
      <c r="D16665" s="53" t="s">
        <v>33873</v>
      </c>
    </row>
    <row r="16666" spans="1:4" ht="15" x14ac:dyDescent="0.25">
      <c r="A16666" s="53" t="s">
        <v>20970</v>
      </c>
      <c r="B16666" s="53">
        <v>30</v>
      </c>
      <c r="C16666" s="53" t="s">
        <v>33536</v>
      </c>
      <c r="D16666" s="53" t="s">
        <v>33873</v>
      </c>
    </row>
    <row r="16667" spans="1:4" ht="15" x14ac:dyDescent="0.25">
      <c r="A16667" s="53" t="s">
        <v>20971</v>
      </c>
      <c r="B16667" s="53">
        <v>30</v>
      </c>
      <c r="C16667" s="53" t="s">
        <v>33536</v>
      </c>
      <c r="D16667" s="53" t="s">
        <v>33872</v>
      </c>
    </row>
    <row r="16668" spans="1:4" ht="15" x14ac:dyDescent="0.25">
      <c r="A16668" s="53" t="s">
        <v>33231</v>
      </c>
      <c r="B16668" s="53">
        <v>30</v>
      </c>
      <c r="C16668" s="53" t="s">
        <v>33536</v>
      </c>
      <c r="D16668" s="53" t="s">
        <v>33873</v>
      </c>
    </row>
    <row r="16669" spans="1:4" ht="15" x14ac:dyDescent="0.25">
      <c r="A16669" s="53" t="s">
        <v>20972</v>
      </c>
      <c r="B16669" s="53">
        <v>30</v>
      </c>
      <c r="C16669" s="53" t="s">
        <v>33536</v>
      </c>
      <c r="D16669" s="53" t="s">
        <v>33872</v>
      </c>
    </row>
    <row r="16670" spans="1:4" ht="15" x14ac:dyDescent="0.25">
      <c r="A16670" s="53" t="s">
        <v>20973</v>
      </c>
      <c r="B16670" s="53">
        <v>30</v>
      </c>
      <c r="C16670" s="53" t="s">
        <v>33536</v>
      </c>
      <c r="D16670" s="53" t="s">
        <v>33872</v>
      </c>
    </row>
    <row r="16671" spans="1:4" ht="15" x14ac:dyDescent="0.25">
      <c r="A16671" s="53" t="s">
        <v>20974</v>
      </c>
      <c r="B16671" s="53">
        <v>60</v>
      </c>
      <c r="C16671" s="53" t="s">
        <v>33542</v>
      </c>
      <c r="D16671" s="53" t="s">
        <v>33872</v>
      </c>
    </row>
    <row r="16672" spans="1:4" ht="15" x14ac:dyDescent="0.25">
      <c r="A16672" s="53" t="s">
        <v>20975</v>
      </c>
      <c r="B16672" s="53">
        <v>30</v>
      </c>
      <c r="C16672" s="53" t="s">
        <v>33536</v>
      </c>
      <c r="D16672" s="53" t="s">
        <v>33872</v>
      </c>
    </row>
    <row r="16673" spans="1:4" ht="15" x14ac:dyDescent="0.25">
      <c r="A16673" s="53" t="s">
        <v>20976</v>
      </c>
      <c r="B16673" s="53">
        <v>30</v>
      </c>
      <c r="C16673" s="53" t="s">
        <v>33536</v>
      </c>
      <c r="D16673" s="53" t="s">
        <v>33872</v>
      </c>
    </row>
    <row r="16674" spans="1:4" ht="15" x14ac:dyDescent="0.25">
      <c r="A16674" s="53" t="s">
        <v>20977</v>
      </c>
      <c r="B16674" s="53">
        <v>30</v>
      </c>
      <c r="C16674" s="53" t="s">
        <v>33536</v>
      </c>
      <c r="D16674" s="53" t="s">
        <v>33872</v>
      </c>
    </row>
    <row r="16675" spans="1:4" ht="15" x14ac:dyDescent="0.25">
      <c r="A16675" s="53" t="s">
        <v>20978</v>
      </c>
      <c r="B16675" s="53">
        <v>30</v>
      </c>
      <c r="C16675" s="53" t="s">
        <v>33536</v>
      </c>
      <c r="D16675" s="53" t="s">
        <v>33872</v>
      </c>
    </row>
    <row r="16676" spans="1:4" ht="15" x14ac:dyDescent="0.25">
      <c r="A16676" s="53" t="s">
        <v>20979</v>
      </c>
      <c r="B16676" s="53">
        <v>30</v>
      </c>
      <c r="C16676" s="53" t="s">
        <v>33536</v>
      </c>
      <c r="D16676" s="53" t="s">
        <v>33872</v>
      </c>
    </row>
    <row r="16677" spans="1:4" ht="15" x14ac:dyDescent="0.25">
      <c r="A16677" s="53" t="s">
        <v>20980</v>
      </c>
      <c r="B16677" s="53">
        <v>30</v>
      </c>
      <c r="C16677" s="53" t="s">
        <v>33536</v>
      </c>
      <c r="D16677" s="53" t="s">
        <v>33872</v>
      </c>
    </row>
    <row r="16678" spans="1:4" ht="15" x14ac:dyDescent="0.25">
      <c r="A16678" s="53" t="s">
        <v>20981</v>
      </c>
      <c r="B16678" s="53">
        <v>60</v>
      </c>
      <c r="C16678" s="53" t="s">
        <v>33542</v>
      </c>
      <c r="D16678" s="53" t="s">
        <v>33873</v>
      </c>
    </row>
    <row r="16679" spans="1:4" ht="15" x14ac:dyDescent="0.25">
      <c r="A16679" s="53" t="s">
        <v>20982</v>
      </c>
      <c r="B16679" s="53">
        <v>15</v>
      </c>
      <c r="C16679" s="53" t="s">
        <v>33536</v>
      </c>
      <c r="D16679" s="53" t="s">
        <v>33872</v>
      </c>
    </row>
    <row r="16680" spans="1:4" ht="15" x14ac:dyDescent="0.25">
      <c r="A16680" s="53" t="s">
        <v>20983</v>
      </c>
      <c r="B16680" s="53">
        <v>15</v>
      </c>
      <c r="C16680" s="53" t="s">
        <v>33536</v>
      </c>
      <c r="D16680" s="53" t="s">
        <v>33872</v>
      </c>
    </row>
    <row r="16681" spans="1:4" ht="15" x14ac:dyDescent="0.25">
      <c r="A16681" s="53" t="s">
        <v>20984</v>
      </c>
      <c r="B16681" s="53">
        <v>90</v>
      </c>
      <c r="C16681" s="53" t="s">
        <v>33542</v>
      </c>
      <c r="D16681" s="53" t="s">
        <v>33873</v>
      </c>
    </row>
    <row r="16682" spans="1:4" ht="15" x14ac:dyDescent="0.25">
      <c r="A16682" s="53" t="s">
        <v>20985</v>
      </c>
      <c r="B16682" s="53">
        <v>30</v>
      </c>
      <c r="C16682" s="53" t="s">
        <v>33536</v>
      </c>
      <c r="D16682" s="53" t="s">
        <v>33872</v>
      </c>
    </row>
    <row r="16683" spans="1:4" ht="15" x14ac:dyDescent="0.25">
      <c r="A16683" s="53" t="s">
        <v>20986</v>
      </c>
      <c r="B16683" s="53">
        <v>30</v>
      </c>
      <c r="C16683" s="53"/>
      <c r="D16683" s="53" t="s">
        <v>33872</v>
      </c>
    </row>
    <row r="16684" spans="1:4" ht="15" x14ac:dyDescent="0.25">
      <c r="A16684" s="53" t="s">
        <v>20987</v>
      </c>
      <c r="B16684" s="53">
        <v>30</v>
      </c>
      <c r="C16684" s="53" t="s">
        <v>33536</v>
      </c>
      <c r="D16684" s="53" t="s">
        <v>33872</v>
      </c>
    </row>
    <row r="16685" spans="1:4" ht="15" x14ac:dyDescent="0.25">
      <c r="A16685" s="53" t="s">
        <v>20988</v>
      </c>
      <c r="B16685" s="53">
        <v>30</v>
      </c>
      <c r="C16685" s="53"/>
      <c r="D16685" s="53" t="s">
        <v>33872</v>
      </c>
    </row>
    <row r="16686" spans="1:4" ht="15" x14ac:dyDescent="0.25">
      <c r="A16686" s="53" t="s">
        <v>20989</v>
      </c>
      <c r="B16686" s="53">
        <v>30</v>
      </c>
      <c r="C16686" s="53"/>
      <c r="D16686" s="53" t="s">
        <v>33872</v>
      </c>
    </row>
    <row r="16687" spans="1:4" ht="15" x14ac:dyDescent="0.25">
      <c r="A16687" s="53" t="s">
        <v>20990</v>
      </c>
      <c r="B16687" s="53">
        <v>30</v>
      </c>
      <c r="C16687" s="53" t="s">
        <v>33536</v>
      </c>
      <c r="D16687" s="53" t="s">
        <v>33872</v>
      </c>
    </row>
    <row r="16688" spans="1:4" ht="15" x14ac:dyDescent="0.25">
      <c r="A16688" s="53" t="s">
        <v>20991</v>
      </c>
      <c r="B16688" s="53">
        <v>30</v>
      </c>
      <c r="C16688" s="53" t="s">
        <v>33536</v>
      </c>
      <c r="D16688" s="53" t="s">
        <v>33872</v>
      </c>
    </row>
    <row r="16689" spans="1:4" ht="15" x14ac:dyDescent="0.25">
      <c r="A16689" s="53" t="s">
        <v>20992</v>
      </c>
      <c r="B16689" s="53">
        <v>30</v>
      </c>
      <c r="C16689" s="53" t="s">
        <v>33536</v>
      </c>
      <c r="D16689" s="53" t="s">
        <v>33872</v>
      </c>
    </row>
    <row r="16690" spans="1:4" ht="15" x14ac:dyDescent="0.25">
      <c r="A16690" s="53" t="s">
        <v>20993</v>
      </c>
      <c r="B16690" s="53">
        <v>30</v>
      </c>
      <c r="C16690" s="53" t="s">
        <v>33536</v>
      </c>
      <c r="D16690" s="53" t="s">
        <v>33872</v>
      </c>
    </row>
    <row r="16691" spans="1:4" ht="15" x14ac:dyDescent="0.25">
      <c r="A16691" s="53" t="s">
        <v>20994</v>
      </c>
      <c r="B16691" s="53">
        <v>30</v>
      </c>
      <c r="C16691" s="53" t="s">
        <v>33536</v>
      </c>
      <c r="D16691" s="53" t="s">
        <v>33872</v>
      </c>
    </row>
    <row r="16692" spans="1:4" ht="15" x14ac:dyDescent="0.25">
      <c r="A16692" s="53" t="s">
        <v>20995</v>
      </c>
      <c r="B16692" s="53">
        <v>30</v>
      </c>
      <c r="C16692" s="53" t="s">
        <v>33536</v>
      </c>
      <c r="D16692" s="53" t="s">
        <v>33872</v>
      </c>
    </row>
    <row r="16693" spans="1:4" ht="15" x14ac:dyDescent="0.25">
      <c r="A16693" s="53" t="s">
        <v>20996</v>
      </c>
      <c r="B16693" s="53">
        <v>30</v>
      </c>
      <c r="C16693" s="53" t="s">
        <v>33536</v>
      </c>
      <c r="D16693" s="53" t="s">
        <v>33872</v>
      </c>
    </row>
    <row r="16694" spans="1:4" ht="15" x14ac:dyDescent="0.25">
      <c r="A16694" s="53" t="s">
        <v>20997</v>
      </c>
      <c r="B16694" s="53">
        <v>30</v>
      </c>
      <c r="C16694" s="53" t="s">
        <v>33536</v>
      </c>
      <c r="D16694" s="53" t="s">
        <v>33872</v>
      </c>
    </row>
    <row r="16695" spans="1:4" ht="15" x14ac:dyDescent="0.25">
      <c r="A16695" s="53" t="s">
        <v>20998</v>
      </c>
      <c r="B16695" s="53">
        <v>30</v>
      </c>
      <c r="C16695" s="53"/>
      <c r="D16695" s="53" t="s">
        <v>33872</v>
      </c>
    </row>
    <row r="16696" spans="1:4" ht="15" x14ac:dyDescent="0.25">
      <c r="A16696" s="53" t="s">
        <v>20999</v>
      </c>
      <c r="B16696" s="53">
        <v>30</v>
      </c>
      <c r="C16696" s="53"/>
      <c r="D16696" s="53" t="s">
        <v>33872</v>
      </c>
    </row>
    <row r="16697" spans="1:4" ht="15" x14ac:dyDescent="0.25">
      <c r="A16697" s="53" t="s">
        <v>21000</v>
      </c>
      <c r="B16697" s="53">
        <v>30</v>
      </c>
      <c r="C16697" s="53" t="s">
        <v>33536</v>
      </c>
      <c r="D16697" s="53" t="s">
        <v>33872</v>
      </c>
    </row>
    <row r="16698" spans="1:4" ht="15" x14ac:dyDescent="0.25">
      <c r="A16698" s="53" t="s">
        <v>21001</v>
      </c>
      <c r="B16698" s="53">
        <v>30</v>
      </c>
      <c r="C16698" s="53" t="s">
        <v>33536</v>
      </c>
      <c r="D16698" s="53" t="s">
        <v>33872</v>
      </c>
    </row>
    <row r="16699" spans="1:4" ht="15" x14ac:dyDescent="0.25">
      <c r="A16699" s="53" t="s">
        <v>21002</v>
      </c>
      <c r="B16699" s="53">
        <v>30</v>
      </c>
      <c r="C16699" s="53" t="s">
        <v>33536</v>
      </c>
      <c r="D16699" s="53" t="s">
        <v>33872</v>
      </c>
    </row>
    <row r="16700" spans="1:4" ht="15" x14ac:dyDescent="0.25">
      <c r="A16700" s="53" t="s">
        <v>21003</v>
      </c>
      <c r="B16700" s="53">
        <v>30</v>
      </c>
      <c r="C16700" s="53" t="s">
        <v>33536</v>
      </c>
      <c r="D16700" s="53" t="s">
        <v>33872</v>
      </c>
    </row>
    <row r="16701" spans="1:4" ht="15" x14ac:dyDescent="0.25">
      <c r="A16701" s="53" t="s">
        <v>21004</v>
      </c>
      <c r="B16701" s="53">
        <v>30</v>
      </c>
      <c r="C16701" s="53" t="s">
        <v>33536</v>
      </c>
      <c r="D16701" s="53" t="s">
        <v>33873</v>
      </c>
    </row>
    <row r="16702" spans="1:4" ht="15" x14ac:dyDescent="0.25">
      <c r="A16702" s="53" t="s">
        <v>21005</v>
      </c>
      <c r="B16702" s="53">
        <v>30</v>
      </c>
      <c r="C16702" s="53" t="s">
        <v>33536</v>
      </c>
      <c r="D16702" s="53" t="s">
        <v>33872</v>
      </c>
    </row>
    <row r="16703" spans="1:4" ht="15" x14ac:dyDescent="0.25">
      <c r="A16703" s="53" t="s">
        <v>21006</v>
      </c>
      <c r="B16703" s="53">
        <v>60</v>
      </c>
      <c r="C16703" s="53" t="s">
        <v>33542</v>
      </c>
      <c r="D16703" s="53" t="s">
        <v>33872</v>
      </c>
    </row>
    <row r="16704" spans="1:4" ht="15" x14ac:dyDescent="0.25">
      <c r="A16704" s="53" t="s">
        <v>21007</v>
      </c>
      <c r="B16704" s="53">
        <v>30</v>
      </c>
      <c r="C16704" s="53" t="s">
        <v>33536</v>
      </c>
      <c r="D16704" s="53" t="s">
        <v>33873</v>
      </c>
    </row>
    <row r="16705" spans="1:4" ht="15" x14ac:dyDescent="0.25">
      <c r="A16705" s="53" t="s">
        <v>21008</v>
      </c>
      <c r="B16705" s="53">
        <v>30</v>
      </c>
      <c r="C16705" s="53" t="s">
        <v>33536</v>
      </c>
      <c r="D16705" s="53" t="s">
        <v>33873</v>
      </c>
    </row>
    <row r="16706" spans="1:4" ht="15" x14ac:dyDescent="0.25">
      <c r="A16706" s="53" t="s">
        <v>21009</v>
      </c>
      <c r="B16706" s="53">
        <v>0</v>
      </c>
      <c r="C16706" s="53" t="s">
        <v>33539</v>
      </c>
      <c r="D16706" s="53" t="s">
        <v>33873</v>
      </c>
    </row>
    <row r="16707" spans="1:4" ht="15" x14ac:dyDescent="0.25">
      <c r="A16707" s="53" t="s">
        <v>21010</v>
      </c>
      <c r="B16707" s="53">
        <v>0</v>
      </c>
      <c r="C16707" s="53" t="s">
        <v>33539</v>
      </c>
      <c r="D16707" s="53" t="s">
        <v>33873</v>
      </c>
    </row>
    <row r="16708" spans="1:4" ht="15" x14ac:dyDescent="0.25">
      <c r="A16708" s="53" t="s">
        <v>21011</v>
      </c>
      <c r="B16708" s="53">
        <v>0</v>
      </c>
      <c r="C16708" s="53" t="s">
        <v>33537</v>
      </c>
      <c r="D16708" s="53" t="s">
        <v>33873</v>
      </c>
    </row>
    <row r="16709" spans="1:4" ht="15" x14ac:dyDescent="0.25">
      <c r="A16709" s="53" t="s">
        <v>21012</v>
      </c>
      <c r="B16709" s="53">
        <v>60</v>
      </c>
      <c r="C16709" s="53" t="s">
        <v>33542</v>
      </c>
      <c r="D16709" s="53" t="s">
        <v>33873</v>
      </c>
    </row>
    <row r="16710" spans="1:4" ht="15" x14ac:dyDescent="0.25">
      <c r="A16710" s="53" t="s">
        <v>21013</v>
      </c>
      <c r="B16710" s="53">
        <v>60</v>
      </c>
      <c r="C16710" s="53" t="s">
        <v>33542</v>
      </c>
      <c r="D16710" s="53" t="s">
        <v>33872</v>
      </c>
    </row>
    <row r="16711" spans="1:4" ht="15" x14ac:dyDescent="0.25">
      <c r="A16711" s="53" t="s">
        <v>21014</v>
      </c>
      <c r="B16711" s="53">
        <v>30</v>
      </c>
      <c r="C16711" s="53" t="s">
        <v>33536</v>
      </c>
      <c r="D16711" s="53" t="s">
        <v>33872</v>
      </c>
    </row>
    <row r="16712" spans="1:4" ht="15" x14ac:dyDescent="0.25">
      <c r="A16712" s="53" t="s">
        <v>21015</v>
      </c>
      <c r="B16712" s="53">
        <v>30</v>
      </c>
      <c r="C16712" s="53" t="s">
        <v>33536</v>
      </c>
      <c r="D16712" s="53" t="s">
        <v>33872</v>
      </c>
    </row>
    <row r="16713" spans="1:4" ht="15" x14ac:dyDescent="0.25">
      <c r="A16713" s="53" t="s">
        <v>21016</v>
      </c>
      <c r="B16713" s="53">
        <v>30</v>
      </c>
      <c r="C16713" s="53" t="s">
        <v>33536</v>
      </c>
      <c r="D16713" s="53" t="s">
        <v>33872</v>
      </c>
    </row>
    <row r="16714" spans="1:4" ht="15" x14ac:dyDescent="0.25">
      <c r="A16714" s="53" t="s">
        <v>21017</v>
      </c>
      <c r="B16714" s="53">
        <v>30</v>
      </c>
      <c r="C16714" s="53" t="s">
        <v>33536</v>
      </c>
      <c r="D16714" s="53" t="s">
        <v>33872</v>
      </c>
    </row>
    <row r="16715" spans="1:4" ht="15" x14ac:dyDescent="0.25">
      <c r="A16715" s="53" t="s">
        <v>21018</v>
      </c>
      <c r="B16715" s="53">
        <v>30</v>
      </c>
      <c r="C16715" s="53" t="s">
        <v>33536</v>
      </c>
      <c r="D16715" s="53" t="s">
        <v>33872</v>
      </c>
    </row>
    <row r="16716" spans="1:4" ht="15" x14ac:dyDescent="0.25">
      <c r="A16716" s="53" t="s">
        <v>21019</v>
      </c>
      <c r="B16716" s="53">
        <v>30</v>
      </c>
      <c r="C16716" s="53" t="s">
        <v>33536</v>
      </c>
      <c r="D16716" s="53" t="s">
        <v>33872</v>
      </c>
    </row>
    <row r="16717" spans="1:4" ht="15" x14ac:dyDescent="0.25">
      <c r="A16717" s="53" t="s">
        <v>21020</v>
      </c>
      <c r="B16717" s="53">
        <v>30</v>
      </c>
      <c r="C16717" s="53" t="s">
        <v>33536</v>
      </c>
      <c r="D16717" s="53" t="s">
        <v>33872</v>
      </c>
    </row>
    <row r="16718" spans="1:4" ht="15" x14ac:dyDescent="0.25">
      <c r="A16718" s="53" t="s">
        <v>21021</v>
      </c>
      <c r="B16718" s="53">
        <v>30</v>
      </c>
      <c r="C16718" s="53" t="s">
        <v>33536</v>
      </c>
      <c r="D16718" s="53" t="s">
        <v>33872</v>
      </c>
    </row>
    <row r="16719" spans="1:4" ht="15" x14ac:dyDescent="0.25">
      <c r="A16719" s="53" t="s">
        <v>21022</v>
      </c>
      <c r="B16719" s="53">
        <v>15</v>
      </c>
      <c r="C16719" s="53" t="s">
        <v>33536</v>
      </c>
      <c r="D16719" s="53" t="s">
        <v>33873</v>
      </c>
    </row>
    <row r="16720" spans="1:4" ht="15" x14ac:dyDescent="0.25">
      <c r="A16720" s="53" t="s">
        <v>21023</v>
      </c>
      <c r="B16720" s="53">
        <v>15</v>
      </c>
      <c r="C16720" s="53" t="s">
        <v>33536</v>
      </c>
      <c r="D16720" s="53" t="s">
        <v>33873</v>
      </c>
    </row>
    <row r="16721" spans="1:4" ht="15" x14ac:dyDescent="0.25">
      <c r="A16721" s="53" t="s">
        <v>21024</v>
      </c>
      <c r="B16721" s="53">
        <v>15</v>
      </c>
      <c r="C16721" s="53" t="s">
        <v>33536</v>
      </c>
      <c r="D16721" s="53" t="s">
        <v>33873</v>
      </c>
    </row>
    <row r="16722" spans="1:4" ht="15" x14ac:dyDescent="0.25">
      <c r="A16722" s="53" t="s">
        <v>21025</v>
      </c>
      <c r="B16722" s="53">
        <v>15</v>
      </c>
      <c r="C16722" s="53" t="s">
        <v>33564</v>
      </c>
      <c r="D16722" s="53" t="s">
        <v>33873</v>
      </c>
    </row>
    <row r="16723" spans="1:4" ht="15" x14ac:dyDescent="0.25">
      <c r="A16723" s="53" t="s">
        <v>21026</v>
      </c>
      <c r="B16723" s="53">
        <v>15</v>
      </c>
      <c r="C16723" s="53" t="s">
        <v>33536</v>
      </c>
      <c r="D16723" s="53" t="s">
        <v>33873</v>
      </c>
    </row>
    <row r="16724" spans="1:4" ht="15" x14ac:dyDescent="0.25">
      <c r="A16724" s="53" t="s">
        <v>21027</v>
      </c>
      <c r="B16724" s="53">
        <v>15</v>
      </c>
      <c r="C16724" s="53" t="s">
        <v>33564</v>
      </c>
      <c r="D16724" s="53" t="s">
        <v>33873</v>
      </c>
    </row>
    <row r="16725" spans="1:4" ht="15" x14ac:dyDescent="0.25">
      <c r="A16725" s="53" t="s">
        <v>21028</v>
      </c>
      <c r="B16725" s="53">
        <v>15</v>
      </c>
      <c r="C16725" s="53" t="s">
        <v>33536</v>
      </c>
      <c r="D16725" s="53" t="s">
        <v>33872</v>
      </c>
    </row>
    <row r="16726" spans="1:4" ht="15" x14ac:dyDescent="0.25">
      <c r="A16726" s="53" t="s">
        <v>21029</v>
      </c>
      <c r="B16726" s="53">
        <v>15</v>
      </c>
      <c r="C16726" s="53" t="s">
        <v>33536</v>
      </c>
      <c r="D16726" s="53" t="s">
        <v>33872</v>
      </c>
    </row>
    <row r="16727" spans="1:4" ht="15" x14ac:dyDescent="0.25">
      <c r="A16727" s="53" t="s">
        <v>21030</v>
      </c>
      <c r="B16727" s="53">
        <v>15</v>
      </c>
      <c r="C16727" s="53" t="s">
        <v>33536</v>
      </c>
      <c r="D16727" s="53" t="s">
        <v>33873</v>
      </c>
    </row>
    <row r="16728" spans="1:4" ht="15" x14ac:dyDescent="0.25">
      <c r="A16728" s="53" t="s">
        <v>21031</v>
      </c>
      <c r="B16728" s="53">
        <v>15</v>
      </c>
      <c r="C16728" s="53" t="s">
        <v>33564</v>
      </c>
      <c r="D16728" s="53" t="s">
        <v>33873</v>
      </c>
    </row>
    <row r="16729" spans="1:4" ht="15" x14ac:dyDescent="0.25">
      <c r="A16729" s="53" t="s">
        <v>21032</v>
      </c>
      <c r="B16729" s="53">
        <v>15</v>
      </c>
      <c r="C16729" s="53" t="s">
        <v>33536</v>
      </c>
      <c r="D16729" s="53" t="s">
        <v>33873</v>
      </c>
    </row>
    <row r="16730" spans="1:4" ht="15" x14ac:dyDescent="0.25">
      <c r="A16730" s="53" t="s">
        <v>21033</v>
      </c>
      <c r="B16730" s="53">
        <v>15</v>
      </c>
      <c r="C16730" s="53" t="s">
        <v>33564</v>
      </c>
      <c r="D16730" s="53" t="s">
        <v>33873</v>
      </c>
    </row>
    <row r="16731" spans="1:4" ht="15" x14ac:dyDescent="0.25">
      <c r="A16731" s="53" t="s">
        <v>21034</v>
      </c>
      <c r="B16731" s="53">
        <v>15</v>
      </c>
      <c r="C16731" s="53" t="s">
        <v>33536</v>
      </c>
      <c r="D16731" s="53" t="s">
        <v>33872</v>
      </c>
    </row>
    <row r="16732" spans="1:4" ht="15" x14ac:dyDescent="0.25">
      <c r="A16732" s="53" t="s">
        <v>21035</v>
      </c>
      <c r="B16732" s="53">
        <v>15</v>
      </c>
      <c r="C16732" s="53" t="s">
        <v>33564</v>
      </c>
      <c r="D16732" s="53" t="s">
        <v>33873</v>
      </c>
    </row>
    <row r="16733" spans="1:4" ht="15" x14ac:dyDescent="0.25">
      <c r="A16733" s="53" t="s">
        <v>21036</v>
      </c>
      <c r="B16733" s="53">
        <v>15</v>
      </c>
      <c r="C16733" s="53" t="s">
        <v>33536</v>
      </c>
      <c r="D16733" s="53" t="s">
        <v>33872</v>
      </c>
    </row>
    <row r="16734" spans="1:4" ht="15" x14ac:dyDescent="0.25">
      <c r="A16734" s="53" t="s">
        <v>21037</v>
      </c>
      <c r="B16734" s="53">
        <v>15</v>
      </c>
      <c r="C16734" s="53" t="s">
        <v>33536</v>
      </c>
      <c r="D16734" s="53" t="s">
        <v>33872</v>
      </c>
    </row>
    <row r="16735" spans="1:4" ht="15" x14ac:dyDescent="0.25">
      <c r="A16735" s="53" t="s">
        <v>21038</v>
      </c>
      <c r="B16735" s="53">
        <v>15</v>
      </c>
      <c r="C16735" s="53" t="s">
        <v>33536</v>
      </c>
      <c r="D16735" s="53" t="s">
        <v>33873</v>
      </c>
    </row>
    <row r="16736" spans="1:4" ht="15" x14ac:dyDescent="0.25">
      <c r="A16736" s="53" t="s">
        <v>21039</v>
      </c>
      <c r="B16736" s="53">
        <v>15</v>
      </c>
      <c r="C16736" s="53" t="s">
        <v>33564</v>
      </c>
      <c r="D16736" s="53" t="s">
        <v>33873</v>
      </c>
    </row>
    <row r="16737" spans="1:4" ht="15" x14ac:dyDescent="0.25">
      <c r="A16737" s="53" t="s">
        <v>21040</v>
      </c>
      <c r="B16737" s="53">
        <v>15</v>
      </c>
      <c r="C16737" s="53" t="s">
        <v>33536</v>
      </c>
      <c r="D16737" s="53" t="s">
        <v>33873</v>
      </c>
    </row>
    <row r="16738" spans="1:4" ht="15" x14ac:dyDescent="0.25">
      <c r="A16738" s="53" t="s">
        <v>33232</v>
      </c>
      <c r="B16738" s="53">
        <v>15</v>
      </c>
      <c r="C16738" s="53" t="s">
        <v>33564</v>
      </c>
      <c r="D16738" s="53" t="s">
        <v>33873</v>
      </c>
    </row>
    <row r="16739" spans="1:4" ht="15" x14ac:dyDescent="0.25">
      <c r="A16739" s="53" t="s">
        <v>21041</v>
      </c>
      <c r="B16739" s="53">
        <v>15</v>
      </c>
      <c r="C16739" s="53" t="s">
        <v>33536</v>
      </c>
      <c r="D16739" s="53" t="s">
        <v>33873</v>
      </c>
    </row>
    <row r="16740" spans="1:4" ht="15" x14ac:dyDescent="0.25">
      <c r="A16740" s="53" t="s">
        <v>21042</v>
      </c>
      <c r="B16740" s="53">
        <v>15</v>
      </c>
      <c r="C16740" s="53" t="s">
        <v>33564</v>
      </c>
      <c r="D16740" s="53" t="s">
        <v>33873</v>
      </c>
    </row>
    <row r="16741" spans="1:4" ht="15" x14ac:dyDescent="0.25">
      <c r="A16741" s="53" t="s">
        <v>21043</v>
      </c>
      <c r="B16741" s="53">
        <v>15</v>
      </c>
      <c r="C16741" s="53" t="s">
        <v>33536</v>
      </c>
      <c r="D16741" s="53" t="s">
        <v>33873</v>
      </c>
    </row>
    <row r="16742" spans="1:4" ht="15" x14ac:dyDescent="0.25">
      <c r="A16742" s="53" t="s">
        <v>33233</v>
      </c>
      <c r="B16742" s="53">
        <v>15</v>
      </c>
      <c r="C16742" s="53" t="s">
        <v>33564</v>
      </c>
      <c r="D16742" s="53" t="s">
        <v>33873</v>
      </c>
    </row>
    <row r="16743" spans="1:4" ht="15" x14ac:dyDescent="0.25">
      <c r="A16743" s="53" t="s">
        <v>21044</v>
      </c>
      <c r="B16743" s="53">
        <v>15</v>
      </c>
      <c r="C16743" s="53" t="s">
        <v>33536</v>
      </c>
      <c r="D16743" s="53" t="s">
        <v>33872</v>
      </c>
    </row>
    <row r="16744" spans="1:4" ht="15" x14ac:dyDescent="0.25">
      <c r="A16744" s="53" t="s">
        <v>21045</v>
      </c>
      <c r="B16744" s="53">
        <v>15</v>
      </c>
      <c r="C16744" s="53" t="s">
        <v>33536</v>
      </c>
      <c r="D16744" s="53" t="s">
        <v>33873</v>
      </c>
    </row>
    <row r="16745" spans="1:4" ht="15" x14ac:dyDescent="0.25">
      <c r="A16745" s="53" t="s">
        <v>21046</v>
      </c>
      <c r="B16745" s="53">
        <v>15</v>
      </c>
      <c r="C16745" s="53" t="s">
        <v>33564</v>
      </c>
      <c r="D16745" s="53" t="s">
        <v>33873</v>
      </c>
    </row>
    <row r="16746" spans="1:4" ht="15" x14ac:dyDescent="0.25">
      <c r="A16746" s="53" t="s">
        <v>21047</v>
      </c>
      <c r="B16746" s="53">
        <v>60</v>
      </c>
      <c r="C16746" s="53" t="s">
        <v>33542</v>
      </c>
      <c r="D16746" s="53" t="s">
        <v>33873</v>
      </c>
    </row>
    <row r="16747" spans="1:4" ht="15" x14ac:dyDescent="0.25">
      <c r="A16747" s="53" t="s">
        <v>33234</v>
      </c>
      <c r="B16747" s="53">
        <v>60</v>
      </c>
      <c r="C16747" s="53" t="s">
        <v>33564</v>
      </c>
      <c r="D16747" s="53" t="s">
        <v>33873</v>
      </c>
    </row>
    <row r="16748" spans="1:4" ht="15" x14ac:dyDescent="0.25">
      <c r="A16748" s="53" t="s">
        <v>21048</v>
      </c>
      <c r="B16748" s="53">
        <v>30</v>
      </c>
      <c r="C16748" s="53" t="s">
        <v>33536</v>
      </c>
      <c r="D16748" s="53" t="s">
        <v>33873</v>
      </c>
    </row>
    <row r="16749" spans="1:4" ht="15" x14ac:dyDescent="0.25">
      <c r="A16749" s="53" t="s">
        <v>33235</v>
      </c>
      <c r="B16749" s="53">
        <v>30</v>
      </c>
      <c r="C16749" s="53" t="s">
        <v>33564</v>
      </c>
      <c r="D16749" s="53" t="s">
        <v>33873</v>
      </c>
    </row>
    <row r="16750" spans="1:4" ht="15" x14ac:dyDescent="0.25">
      <c r="A16750" s="53" t="s">
        <v>21049</v>
      </c>
      <c r="B16750" s="53">
        <v>15</v>
      </c>
      <c r="C16750" s="53" t="s">
        <v>33536</v>
      </c>
      <c r="D16750" s="53" t="s">
        <v>33873</v>
      </c>
    </row>
    <row r="16751" spans="1:4" ht="15" x14ac:dyDescent="0.25">
      <c r="A16751" s="53" t="s">
        <v>21050</v>
      </c>
      <c r="B16751" s="53">
        <v>15</v>
      </c>
      <c r="C16751" s="53" t="s">
        <v>33564</v>
      </c>
      <c r="D16751" s="53" t="s">
        <v>33873</v>
      </c>
    </row>
    <row r="16752" spans="1:4" ht="15" x14ac:dyDescent="0.25">
      <c r="A16752" s="53" t="s">
        <v>21051</v>
      </c>
      <c r="B16752" s="53">
        <v>15</v>
      </c>
      <c r="C16752" s="53" t="s">
        <v>33536</v>
      </c>
      <c r="D16752" s="53" t="s">
        <v>33873</v>
      </c>
    </row>
    <row r="16753" spans="1:4" ht="15" x14ac:dyDescent="0.25">
      <c r="A16753" s="53" t="s">
        <v>21052</v>
      </c>
      <c r="B16753" s="53">
        <v>15</v>
      </c>
      <c r="C16753" s="53" t="s">
        <v>33536</v>
      </c>
      <c r="D16753" s="53" t="s">
        <v>33872</v>
      </c>
    </row>
    <row r="16754" spans="1:4" ht="15" x14ac:dyDescent="0.25">
      <c r="A16754" s="53" t="s">
        <v>21053</v>
      </c>
      <c r="B16754" s="53">
        <v>15</v>
      </c>
      <c r="C16754" s="53" t="s">
        <v>33536</v>
      </c>
      <c r="D16754" s="53" t="s">
        <v>33873</v>
      </c>
    </row>
    <row r="16755" spans="1:4" ht="15" x14ac:dyDescent="0.25">
      <c r="A16755" s="53" t="s">
        <v>33236</v>
      </c>
      <c r="B16755" s="53">
        <v>15</v>
      </c>
      <c r="C16755" s="53" t="s">
        <v>33564</v>
      </c>
      <c r="D16755" s="53" t="s">
        <v>33873</v>
      </c>
    </row>
    <row r="16756" spans="1:4" ht="15" x14ac:dyDescent="0.25">
      <c r="A16756" s="53" t="s">
        <v>21054</v>
      </c>
      <c r="B16756" s="53">
        <v>15</v>
      </c>
      <c r="C16756" s="53" t="s">
        <v>33536</v>
      </c>
      <c r="D16756" s="53" t="s">
        <v>33873</v>
      </c>
    </row>
    <row r="16757" spans="1:4" ht="15" x14ac:dyDescent="0.25">
      <c r="A16757" s="53" t="s">
        <v>21055</v>
      </c>
      <c r="B16757" s="53">
        <v>15</v>
      </c>
      <c r="C16757" s="53" t="s">
        <v>33536</v>
      </c>
      <c r="D16757" s="53" t="s">
        <v>33873</v>
      </c>
    </row>
    <row r="16758" spans="1:4" ht="15" x14ac:dyDescent="0.25">
      <c r="A16758" s="53" t="s">
        <v>21056</v>
      </c>
      <c r="B16758" s="53">
        <v>15</v>
      </c>
      <c r="C16758" s="53" t="s">
        <v>33536</v>
      </c>
      <c r="D16758" s="53" t="s">
        <v>33873</v>
      </c>
    </row>
    <row r="16759" spans="1:4" ht="15" x14ac:dyDescent="0.25">
      <c r="A16759" s="53" t="s">
        <v>33237</v>
      </c>
      <c r="B16759" s="53">
        <v>15</v>
      </c>
      <c r="C16759" s="53" t="s">
        <v>33564</v>
      </c>
      <c r="D16759" s="53" t="s">
        <v>33873</v>
      </c>
    </row>
    <row r="16760" spans="1:4" ht="15" x14ac:dyDescent="0.25">
      <c r="A16760" s="53" t="s">
        <v>21057</v>
      </c>
      <c r="B16760" s="53">
        <v>0</v>
      </c>
      <c r="C16760" s="53" t="s">
        <v>33539</v>
      </c>
      <c r="D16760" s="53" t="s">
        <v>33872</v>
      </c>
    </row>
    <row r="16761" spans="1:4" ht="15" x14ac:dyDescent="0.25">
      <c r="A16761" s="53" t="s">
        <v>21058</v>
      </c>
      <c r="B16761" s="53">
        <v>15</v>
      </c>
      <c r="C16761" s="53" t="s">
        <v>33536</v>
      </c>
      <c r="D16761" s="53" t="s">
        <v>33873</v>
      </c>
    </row>
    <row r="16762" spans="1:4" ht="15" x14ac:dyDescent="0.25">
      <c r="A16762" s="53" t="s">
        <v>21059</v>
      </c>
      <c r="B16762" s="53">
        <v>15</v>
      </c>
      <c r="C16762" s="53" t="s">
        <v>33536</v>
      </c>
      <c r="D16762" s="53" t="s">
        <v>33872</v>
      </c>
    </row>
    <row r="16763" spans="1:4" ht="15" x14ac:dyDescent="0.25">
      <c r="A16763" s="53" t="s">
        <v>21060</v>
      </c>
      <c r="B16763" s="53">
        <v>15</v>
      </c>
      <c r="C16763" s="53" t="s">
        <v>33536</v>
      </c>
      <c r="D16763" s="53" t="s">
        <v>33872</v>
      </c>
    </row>
    <row r="16764" spans="1:4" ht="15" x14ac:dyDescent="0.25">
      <c r="A16764" s="53" t="s">
        <v>21061</v>
      </c>
      <c r="B16764" s="53">
        <v>15</v>
      </c>
      <c r="C16764" s="53" t="s">
        <v>33536</v>
      </c>
      <c r="D16764" s="53" t="s">
        <v>33872</v>
      </c>
    </row>
    <row r="16765" spans="1:4" ht="15" x14ac:dyDescent="0.25">
      <c r="A16765" s="53" t="s">
        <v>21062</v>
      </c>
      <c r="B16765" s="53">
        <v>15</v>
      </c>
      <c r="C16765" s="53" t="s">
        <v>33564</v>
      </c>
      <c r="D16765" s="53" t="s">
        <v>33873</v>
      </c>
    </row>
    <row r="16766" spans="1:4" ht="15" x14ac:dyDescent="0.25">
      <c r="A16766" s="53" t="s">
        <v>21063</v>
      </c>
      <c r="B16766" s="53">
        <v>15</v>
      </c>
      <c r="C16766" s="53" t="s">
        <v>33536</v>
      </c>
      <c r="D16766" s="53" t="s">
        <v>33873</v>
      </c>
    </row>
    <row r="16767" spans="1:4" ht="15" x14ac:dyDescent="0.25">
      <c r="A16767" s="53" t="s">
        <v>21064</v>
      </c>
      <c r="B16767" s="53">
        <v>15</v>
      </c>
      <c r="C16767" s="53" t="s">
        <v>33536</v>
      </c>
      <c r="D16767" s="53" t="s">
        <v>33872</v>
      </c>
    </row>
    <row r="16768" spans="1:4" ht="15" x14ac:dyDescent="0.25">
      <c r="A16768" s="53" t="s">
        <v>21065</v>
      </c>
      <c r="B16768" s="53">
        <v>15</v>
      </c>
      <c r="C16768" s="53" t="s">
        <v>33564</v>
      </c>
      <c r="D16768" s="53" t="s">
        <v>33873</v>
      </c>
    </row>
    <row r="16769" spans="1:4" ht="15" x14ac:dyDescent="0.25">
      <c r="A16769" s="53" t="s">
        <v>21066</v>
      </c>
      <c r="B16769" s="53">
        <v>15</v>
      </c>
      <c r="C16769" s="53" t="s">
        <v>33536</v>
      </c>
      <c r="D16769" s="53" t="s">
        <v>33873</v>
      </c>
    </row>
    <row r="16770" spans="1:4" ht="15" x14ac:dyDescent="0.25">
      <c r="A16770" s="53" t="s">
        <v>21067</v>
      </c>
      <c r="B16770" s="53">
        <v>15</v>
      </c>
      <c r="C16770" s="53" t="s">
        <v>33562</v>
      </c>
      <c r="D16770" s="53" t="s">
        <v>33873</v>
      </c>
    </row>
    <row r="16771" spans="1:4" ht="15" x14ac:dyDescent="0.25">
      <c r="A16771" s="53" t="s">
        <v>21068</v>
      </c>
      <c r="B16771" s="53">
        <v>15</v>
      </c>
      <c r="C16771" s="53" t="s">
        <v>33536</v>
      </c>
      <c r="D16771" s="53" t="s">
        <v>33873</v>
      </c>
    </row>
    <row r="16772" spans="1:4" ht="15" x14ac:dyDescent="0.25">
      <c r="A16772" s="53" t="s">
        <v>21069</v>
      </c>
      <c r="B16772" s="53">
        <v>15</v>
      </c>
      <c r="C16772" s="53" t="s">
        <v>33562</v>
      </c>
      <c r="D16772" s="53" t="s">
        <v>33872</v>
      </c>
    </row>
    <row r="16773" spans="1:4" ht="15" x14ac:dyDescent="0.25">
      <c r="A16773" s="53" t="s">
        <v>21070</v>
      </c>
      <c r="B16773" s="53">
        <v>15</v>
      </c>
      <c r="C16773" s="53" t="s">
        <v>33536</v>
      </c>
      <c r="D16773" s="53" t="s">
        <v>33873</v>
      </c>
    </row>
    <row r="16774" spans="1:4" ht="15" x14ac:dyDescent="0.25">
      <c r="A16774" s="53" t="s">
        <v>21071</v>
      </c>
      <c r="B16774" s="53">
        <v>15</v>
      </c>
      <c r="C16774" s="53" t="s">
        <v>33562</v>
      </c>
      <c r="D16774" s="53" t="s">
        <v>33873</v>
      </c>
    </row>
    <row r="16775" spans="1:4" ht="15" x14ac:dyDescent="0.25">
      <c r="A16775" s="53" t="s">
        <v>21072</v>
      </c>
      <c r="B16775" s="53">
        <v>15</v>
      </c>
      <c r="C16775" s="53" t="s">
        <v>33536</v>
      </c>
      <c r="D16775" s="53" t="s">
        <v>33872</v>
      </c>
    </row>
    <row r="16776" spans="1:4" ht="15" x14ac:dyDescent="0.25">
      <c r="A16776" s="53" t="s">
        <v>21073</v>
      </c>
      <c r="B16776" s="53">
        <v>15</v>
      </c>
      <c r="C16776" s="53" t="s">
        <v>33536</v>
      </c>
      <c r="D16776" s="53" t="s">
        <v>33873</v>
      </c>
    </row>
    <row r="16777" spans="1:4" ht="15" x14ac:dyDescent="0.25">
      <c r="A16777" s="53" t="s">
        <v>21074</v>
      </c>
      <c r="B16777" s="53">
        <v>15</v>
      </c>
      <c r="C16777" s="53" t="s">
        <v>33536</v>
      </c>
      <c r="D16777" s="53" t="s">
        <v>33873</v>
      </c>
    </row>
    <row r="16778" spans="1:4" ht="15" x14ac:dyDescent="0.25">
      <c r="A16778" s="53" t="s">
        <v>21075</v>
      </c>
      <c r="B16778" s="53">
        <v>15</v>
      </c>
      <c r="C16778" s="53" t="s">
        <v>33536</v>
      </c>
      <c r="D16778" s="53" t="s">
        <v>33872</v>
      </c>
    </row>
    <row r="16779" spans="1:4" ht="15" x14ac:dyDescent="0.25">
      <c r="A16779" s="53" t="s">
        <v>21076</v>
      </c>
      <c r="B16779" s="53">
        <v>15</v>
      </c>
      <c r="C16779" s="53" t="s">
        <v>33536</v>
      </c>
      <c r="D16779" s="53" t="s">
        <v>33872</v>
      </c>
    </row>
    <row r="16780" spans="1:4" ht="15" x14ac:dyDescent="0.25">
      <c r="A16780" s="53" t="s">
        <v>21077</v>
      </c>
      <c r="B16780" s="53">
        <v>15</v>
      </c>
      <c r="C16780" s="53" t="s">
        <v>33536</v>
      </c>
      <c r="D16780" s="53" t="s">
        <v>33873</v>
      </c>
    </row>
    <row r="16781" spans="1:4" ht="15" x14ac:dyDescent="0.25">
      <c r="A16781" s="53" t="s">
        <v>21078</v>
      </c>
      <c r="B16781" s="53">
        <v>15</v>
      </c>
      <c r="C16781" s="53" t="s">
        <v>33562</v>
      </c>
      <c r="D16781" s="53" t="s">
        <v>33873</v>
      </c>
    </row>
    <row r="16782" spans="1:4" ht="15" x14ac:dyDescent="0.25">
      <c r="A16782" s="53" t="s">
        <v>21079</v>
      </c>
      <c r="B16782" s="53">
        <v>15</v>
      </c>
      <c r="C16782" s="53" t="s">
        <v>33536</v>
      </c>
      <c r="D16782" s="53" t="s">
        <v>33872</v>
      </c>
    </row>
    <row r="16783" spans="1:4" ht="15" x14ac:dyDescent="0.25">
      <c r="A16783" s="53" t="s">
        <v>21080</v>
      </c>
      <c r="B16783" s="53">
        <v>15</v>
      </c>
      <c r="C16783" s="53" t="s">
        <v>33536</v>
      </c>
      <c r="D16783" s="53" t="s">
        <v>33872</v>
      </c>
    </row>
    <row r="16784" spans="1:4" ht="15" x14ac:dyDescent="0.25">
      <c r="A16784" s="53" t="s">
        <v>21081</v>
      </c>
      <c r="B16784" s="53">
        <v>45</v>
      </c>
      <c r="C16784" s="53" t="s">
        <v>33536</v>
      </c>
      <c r="D16784" s="53" t="s">
        <v>33872</v>
      </c>
    </row>
    <row r="16785" spans="1:4" ht="15" x14ac:dyDescent="0.25">
      <c r="A16785" s="53" t="s">
        <v>21082</v>
      </c>
      <c r="B16785" s="53">
        <v>45</v>
      </c>
      <c r="C16785" s="53" t="s">
        <v>33562</v>
      </c>
      <c r="D16785" s="53" t="s">
        <v>33872</v>
      </c>
    </row>
    <row r="16786" spans="1:4" ht="15" x14ac:dyDescent="0.25">
      <c r="A16786" s="53" t="s">
        <v>21083</v>
      </c>
      <c r="B16786" s="53">
        <v>60</v>
      </c>
      <c r="C16786" s="53" t="s">
        <v>33542</v>
      </c>
      <c r="D16786" s="53" t="s">
        <v>33872</v>
      </c>
    </row>
    <row r="16787" spans="1:4" ht="15" x14ac:dyDescent="0.25">
      <c r="A16787" s="53" t="s">
        <v>21084</v>
      </c>
      <c r="B16787" s="53">
        <v>15</v>
      </c>
      <c r="C16787" s="53" t="s">
        <v>33536</v>
      </c>
      <c r="D16787" s="53" t="s">
        <v>33873</v>
      </c>
    </row>
    <row r="16788" spans="1:4" ht="15" x14ac:dyDescent="0.25">
      <c r="A16788" s="53" t="s">
        <v>21085</v>
      </c>
      <c r="B16788" s="53">
        <v>15</v>
      </c>
      <c r="C16788" s="53" t="s">
        <v>33536</v>
      </c>
      <c r="D16788" s="53" t="s">
        <v>33873</v>
      </c>
    </row>
    <row r="16789" spans="1:4" ht="15" x14ac:dyDescent="0.25">
      <c r="A16789" s="53" t="s">
        <v>21086</v>
      </c>
      <c r="B16789" s="53">
        <v>15</v>
      </c>
      <c r="C16789" s="53" t="s">
        <v>33536</v>
      </c>
      <c r="D16789" s="53" t="s">
        <v>33873</v>
      </c>
    </row>
    <row r="16790" spans="1:4" ht="15" x14ac:dyDescent="0.25">
      <c r="A16790" s="53" t="s">
        <v>21087</v>
      </c>
      <c r="B16790" s="53">
        <v>15</v>
      </c>
      <c r="C16790" s="53" t="s">
        <v>33536</v>
      </c>
      <c r="D16790" s="53" t="s">
        <v>33873</v>
      </c>
    </row>
    <row r="16791" spans="1:4" ht="15" x14ac:dyDescent="0.25">
      <c r="A16791" s="53" t="s">
        <v>21088</v>
      </c>
      <c r="B16791" s="53">
        <v>15</v>
      </c>
      <c r="C16791" s="53" t="s">
        <v>33536</v>
      </c>
      <c r="D16791" s="53" t="s">
        <v>33873</v>
      </c>
    </row>
    <row r="16792" spans="1:4" ht="15" x14ac:dyDescent="0.25">
      <c r="A16792" s="53" t="s">
        <v>21089</v>
      </c>
      <c r="B16792" s="53">
        <v>15</v>
      </c>
      <c r="C16792" s="53" t="s">
        <v>33536</v>
      </c>
      <c r="D16792" s="53" t="s">
        <v>33873</v>
      </c>
    </row>
    <row r="16793" spans="1:4" ht="15" x14ac:dyDescent="0.25">
      <c r="A16793" s="53" t="s">
        <v>21090</v>
      </c>
      <c r="B16793" s="53">
        <v>45</v>
      </c>
      <c r="C16793" s="53" t="s">
        <v>33542</v>
      </c>
      <c r="D16793" s="53" t="s">
        <v>33872</v>
      </c>
    </row>
    <row r="16794" spans="1:4" ht="15" x14ac:dyDescent="0.25">
      <c r="A16794" s="53" t="s">
        <v>21091</v>
      </c>
      <c r="B16794" s="53">
        <v>15</v>
      </c>
      <c r="C16794" s="53" t="s">
        <v>33536</v>
      </c>
      <c r="D16794" s="53" t="s">
        <v>33873</v>
      </c>
    </row>
    <row r="16795" spans="1:4" ht="15" x14ac:dyDescent="0.25">
      <c r="A16795" s="53" t="s">
        <v>21092</v>
      </c>
      <c r="B16795" s="53">
        <v>15</v>
      </c>
      <c r="C16795" s="53" t="s">
        <v>33536</v>
      </c>
      <c r="D16795" s="53" t="s">
        <v>33873</v>
      </c>
    </row>
    <row r="16796" spans="1:4" ht="15" x14ac:dyDescent="0.25">
      <c r="A16796" s="53" t="s">
        <v>21093</v>
      </c>
      <c r="B16796" s="53">
        <v>15</v>
      </c>
      <c r="C16796" s="53" t="s">
        <v>33536</v>
      </c>
      <c r="D16796" s="53" t="s">
        <v>33872</v>
      </c>
    </row>
    <row r="16797" spans="1:4" ht="15" x14ac:dyDescent="0.25">
      <c r="A16797" s="53" t="s">
        <v>21094</v>
      </c>
      <c r="B16797" s="53">
        <v>15</v>
      </c>
      <c r="C16797" s="53" t="s">
        <v>33536</v>
      </c>
      <c r="D16797" s="53" t="s">
        <v>33873</v>
      </c>
    </row>
    <row r="16798" spans="1:4" ht="15" x14ac:dyDescent="0.25">
      <c r="A16798" s="53" t="s">
        <v>21095</v>
      </c>
      <c r="B16798" s="53">
        <v>15</v>
      </c>
      <c r="C16798" s="53" t="s">
        <v>33536</v>
      </c>
      <c r="D16798" s="53" t="s">
        <v>33873</v>
      </c>
    </row>
    <row r="16799" spans="1:4" ht="15" x14ac:dyDescent="0.25">
      <c r="A16799" s="53" t="s">
        <v>21096</v>
      </c>
      <c r="B16799" s="53">
        <v>15</v>
      </c>
      <c r="C16799" s="53" t="s">
        <v>33536</v>
      </c>
      <c r="D16799" s="53" t="s">
        <v>33873</v>
      </c>
    </row>
    <row r="16800" spans="1:4" ht="15" x14ac:dyDescent="0.25">
      <c r="A16800" s="53" t="s">
        <v>33238</v>
      </c>
      <c r="B16800" s="53">
        <v>15</v>
      </c>
      <c r="C16800" s="53" t="s">
        <v>33564</v>
      </c>
      <c r="D16800" s="53" t="s">
        <v>33873</v>
      </c>
    </row>
    <row r="16801" spans="1:4" ht="15" x14ac:dyDescent="0.25">
      <c r="A16801" s="53" t="s">
        <v>21097</v>
      </c>
      <c r="B16801" s="53">
        <v>15</v>
      </c>
      <c r="C16801" s="53" t="s">
        <v>33536</v>
      </c>
      <c r="D16801" s="53" t="s">
        <v>33872</v>
      </c>
    </row>
    <row r="16802" spans="1:4" ht="15" x14ac:dyDescent="0.25">
      <c r="A16802" s="53" t="s">
        <v>21098</v>
      </c>
      <c r="B16802" s="53">
        <v>15</v>
      </c>
      <c r="C16802" s="53" t="s">
        <v>33564</v>
      </c>
      <c r="D16802" s="53" t="s">
        <v>33872</v>
      </c>
    </row>
    <row r="16803" spans="1:4" ht="15" x14ac:dyDescent="0.25">
      <c r="A16803" s="53" t="s">
        <v>21099</v>
      </c>
      <c r="B16803" s="53">
        <v>15</v>
      </c>
      <c r="C16803" s="53" t="s">
        <v>33536</v>
      </c>
      <c r="D16803" s="53" t="s">
        <v>33873</v>
      </c>
    </row>
    <row r="16804" spans="1:4" ht="15" x14ac:dyDescent="0.25">
      <c r="A16804" s="53" t="s">
        <v>21100</v>
      </c>
      <c r="B16804" s="53">
        <v>15</v>
      </c>
      <c r="C16804" s="53" t="s">
        <v>33536</v>
      </c>
      <c r="D16804" s="53" t="s">
        <v>33872</v>
      </c>
    </row>
    <row r="16805" spans="1:4" ht="15" x14ac:dyDescent="0.25">
      <c r="A16805" s="53" t="s">
        <v>21101</v>
      </c>
      <c r="B16805" s="53">
        <v>15</v>
      </c>
      <c r="C16805" s="53" t="s">
        <v>33564</v>
      </c>
      <c r="D16805" s="53" t="s">
        <v>33873</v>
      </c>
    </row>
    <row r="16806" spans="1:4" ht="15" x14ac:dyDescent="0.25">
      <c r="A16806" s="53" t="s">
        <v>21102</v>
      </c>
      <c r="B16806" s="53">
        <v>15</v>
      </c>
      <c r="C16806" s="53" t="s">
        <v>33538</v>
      </c>
      <c r="D16806" s="53" t="s">
        <v>33873</v>
      </c>
    </row>
    <row r="16807" spans="1:4" ht="15" x14ac:dyDescent="0.25">
      <c r="A16807" s="53" t="s">
        <v>21103</v>
      </c>
      <c r="B16807" s="53">
        <v>15</v>
      </c>
      <c r="C16807" s="53" t="s">
        <v>33536</v>
      </c>
      <c r="D16807" s="53" t="s">
        <v>33873</v>
      </c>
    </row>
    <row r="16808" spans="1:4" ht="15" x14ac:dyDescent="0.25">
      <c r="A16808" s="53" t="s">
        <v>21104</v>
      </c>
      <c r="B16808" s="53">
        <v>45</v>
      </c>
      <c r="C16808" s="53" t="s">
        <v>33542</v>
      </c>
      <c r="D16808" s="53" t="s">
        <v>33873</v>
      </c>
    </row>
    <row r="16809" spans="1:4" ht="15" x14ac:dyDescent="0.25">
      <c r="A16809" s="53" t="s">
        <v>21105</v>
      </c>
      <c r="B16809" s="53">
        <v>15</v>
      </c>
      <c r="C16809" s="53" t="s">
        <v>33536</v>
      </c>
      <c r="D16809" s="53" t="s">
        <v>33873</v>
      </c>
    </row>
    <row r="16810" spans="1:4" ht="15" x14ac:dyDescent="0.25">
      <c r="A16810" s="53" t="s">
        <v>33239</v>
      </c>
      <c r="B16810" s="53">
        <v>15</v>
      </c>
      <c r="C16810" s="53" t="s">
        <v>33564</v>
      </c>
      <c r="D16810" s="53" t="s">
        <v>33873</v>
      </c>
    </row>
    <row r="16811" spans="1:4" ht="15" x14ac:dyDescent="0.25">
      <c r="A16811" s="53" t="s">
        <v>21106</v>
      </c>
      <c r="B16811" s="53">
        <v>60</v>
      </c>
      <c r="C16811" s="53" t="s">
        <v>33542</v>
      </c>
      <c r="D16811" s="53" t="s">
        <v>33872</v>
      </c>
    </row>
    <row r="16812" spans="1:4" ht="15" x14ac:dyDescent="0.25">
      <c r="A16812" s="53" t="s">
        <v>21107</v>
      </c>
      <c r="B16812" s="53">
        <v>60</v>
      </c>
      <c r="C16812" s="53" t="s">
        <v>33542</v>
      </c>
      <c r="D16812" s="53" t="s">
        <v>33872</v>
      </c>
    </row>
    <row r="16813" spans="1:4" ht="15" x14ac:dyDescent="0.25">
      <c r="A16813" s="53" t="s">
        <v>21108</v>
      </c>
      <c r="B16813" s="53">
        <v>90</v>
      </c>
      <c r="C16813" s="53" t="s">
        <v>33542</v>
      </c>
      <c r="D16813" s="53" t="s">
        <v>33872</v>
      </c>
    </row>
    <row r="16814" spans="1:4" ht="15" x14ac:dyDescent="0.25">
      <c r="A16814" s="53" t="s">
        <v>21109</v>
      </c>
      <c r="B16814" s="53">
        <v>15</v>
      </c>
      <c r="C16814" s="53" t="s">
        <v>33536</v>
      </c>
      <c r="D16814" s="53" t="s">
        <v>33873</v>
      </c>
    </row>
    <row r="16815" spans="1:4" ht="15" x14ac:dyDescent="0.25">
      <c r="A16815" s="53" t="s">
        <v>21110</v>
      </c>
      <c r="B16815" s="53">
        <v>15</v>
      </c>
      <c r="C16815" s="53" t="s">
        <v>33536</v>
      </c>
      <c r="D16815" s="53" t="s">
        <v>33873</v>
      </c>
    </row>
    <row r="16816" spans="1:4" ht="15" x14ac:dyDescent="0.25">
      <c r="A16816" s="53" t="s">
        <v>21111</v>
      </c>
      <c r="B16816" s="53">
        <v>30</v>
      </c>
      <c r="C16816" s="53" t="s">
        <v>33538</v>
      </c>
      <c r="D16816" s="53" t="s">
        <v>33873</v>
      </c>
    </row>
    <row r="16817" spans="1:4" ht="15" x14ac:dyDescent="0.25">
      <c r="A16817" s="53" t="s">
        <v>21112</v>
      </c>
      <c r="B16817" s="53">
        <v>15</v>
      </c>
      <c r="C16817" s="53" t="s">
        <v>33536</v>
      </c>
      <c r="D16817" s="53" t="s">
        <v>33873</v>
      </c>
    </row>
    <row r="16818" spans="1:4" ht="15" x14ac:dyDescent="0.25">
      <c r="A16818" s="53" t="s">
        <v>21113</v>
      </c>
      <c r="B16818" s="53">
        <v>15</v>
      </c>
      <c r="C16818" s="53" t="s">
        <v>33536</v>
      </c>
      <c r="D16818" s="53" t="s">
        <v>33873</v>
      </c>
    </row>
    <row r="16819" spans="1:4" ht="15" x14ac:dyDescent="0.25">
      <c r="A16819" s="53" t="s">
        <v>21114</v>
      </c>
      <c r="B16819" s="53">
        <v>30</v>
      </c>
      <c r="C16819" s="53" t="s">
        <v>33536</v>
      </c>
      <c r="D16819" s="53" t="s">
        <v>33873</v>
      </c>
    </row>
    <row r="16820" spans="1:4" ht="15" x14ac:dyDescent="0.25">
      <c r="A16820" s="53" t="s">
        <v>21115</v>
      </c>
      <c r="B16820" s="53">
        <v>30</v>
      </c>
      <c r="C16820" s="53" t="s">
        <v>33536</v>
      </c>
      <c r="D16820" s="53" t="s">
        <v>33873</v>
      </c>
    </row>
    <row r="16821" spans="1:4" ht="15" x14ac:dyDescent="0.25">
      <c r="A16821" s="53" t="s">
        <v>21116</v>
      </c>
      <c r="B16821" s="53">
        <v>60</v>
      </c>
      <c r="C16821" s="53" t="s">
        <v>33542</v>
      </c>
      <c r="D16821" s="53" t="s">
        <v>33873</v>
      </c>
    </row>
    <row r="16822" spans="1:4" ht="15" x14ac:dyDescent="0.25">
      <c r="A16822" s="53" t="s">
        <v>21117</v>
      </c>
      <c r="B16822" s="53">
        <v>30</v>
      </c>
      <c r="C16822" s="53" t="s">
        <v>33536</v>
      </c>
      <c r="D16822" s="53" t="s">
        <v>33873</v>
      </c>
    </row>
    <row r="16823" spans="1:4" ht="15" x14ac:dyDescent="0.25">
      <c r="A16823" s="53" t="s">
        <v>21118</v>
      </c>
      <c r="B16823" s="53">
        <v>15</v>
      </c>
      <c r="C16823" s="53" t="s">
        <v>33536</v>
      </c>
      <c r="D16823" s="53" t="s">
        <v>33872</v>
      </c>
    </row>
    <row r="16824" spans="1:4" ht="15" x14ac:dyDescent="0.25">
      <c r="A16824" s="53" t="s">
        <v>21119</v>
      </c>
      <c r="B16824" s="53">
        <v>15</v>
      </c>
      <c r="C16824" s="53" t="s">
        <v>33536</v>
      </c>
      <c r="D16824" s="53" t="s">
        <v>33873</v>
      </c>
    </row>
    <row r="16825" spans="1:4" ht="15" x14ac:dyDescent="0.25">
      <c r="A16825" s="53" t="s">
        <v>21120</v>
      </c>
      <c r="B16825" s="53">
        <v>15</v>
      </c>
      <c r="C16825" s="53" t="s">
        <v>33536</v>
      </c>
      <c r="D16825" s="53" t="s">
        <v>33873</v>
      </c>
    </row>
    <row r="16826" spans="1:4" ht="15" x14ac:dyDescent="0.25">
      <c r="A16826" s="53" t="s">
        <v>21121</v>
      </c>
      <c r="B16826" s="53">
        <v>15</v>
      </c>
      <c r="C16826" s="53" t="s">
        <v>33536</v>
      </c>
      <c r="D16826" s="53" t="s">
        <v>33873</v>
      </c>
    </row>
    <row r="16827" spans="1:4" ht="15" x14ac:dyDescent="0.25">
      <c r="A16827" s="53" t="s">
        <v>21122</v>
      </c>
      <c r="B16827" s="53">
        <v>15</v>
      </c>
      <c r="C16827" s="53" t="s">
        <v>33536</v>
      </c>
      <c r="D16827" s="53" t="s">
        <v>33873</v>
      </c>
    </row>
    <row r="16828" spans="1:4" ht="15" x14ac:dyDescent="0.25">
      <c r="A16828" s="53" t="s">
        <v>21123</v>
      </c>
      <c r="B16828" s="53">
        <v>15</v>
      </c>
      <c r="C16828" s="53" t="s">
        <v>33564</v>
      </c>
      <c r="D16828" s="53" t="s">
        <v>33872</v>
      </c>
    </row>
    <row r="16829" spans="1:4" ht="15" x14ac:dyDescent="0.25">
      <c r="A16829" s="53" t="s">
        <v>21124</v>
      </c>
      <c r="B16829" s="53">
        <v>15</v>
      </c>
      <c r="C16829" s="53" t="s">
        <v>33536</v>
      </c>
      <c r="D16829" s="53" t="s">
        <v>33872</v>
      </c>
    </row>
    <row r="16830" spans="1:4" ht="15" x14ac:dyDescent="0.25">
      <c r="A16830" s="53" t="s">
        <v>21125</v>
      </c>
      <c r="B16830" s="53">
        <v>60</v>
      </c>
      <c r="C16830" s="53" t="s">
        <v>33542</v>
      </c>
      <c r="D16830" s="53" t="s">
        <v>33872</v>
      </c>
    </row>
    <row r="16831" spans="1:4" ht="15" x14ac:dyDescent="0.25">
      <c r="A16831" s="53" t="s">
        <v>21126</v>
      </c>
      <c r="B16831" s="53">
        <v>60</v>
      </c>
      <c r="C16831" s="53" t="s">
        <v>33542</v>
      </c>
      <c r="D16831" s="53" t="s">
        <v>33872</v>
      </c>
    </row>
    <row r="16832" spans="1:4" ht="15" x14ac:dyDescent="0.25">
      <c r="A16832" s="53" t="s">
        <v>21127</v>
      </c>
      <c r="B16832" s="53">
        <v>15</v>
      </c>
      <c r="C16832" s="53" t="s">
        <v>33536</v>
      </c>
      <c r="D16832" s="53" t="s">
        <v>33873</v>
      </c>
    </row>
    <row r="16833" spans="1:4" ht="15" x14ac:dyDescent="0.25">
      <c r="A16833" s="53" t="s">
        <v>21128</v>
      </c>
      <c r="B16833" s="53">
        <v>15</v>
      </c>
      <c r="C16833" s="53" t="s">
        <v>33536</v>
      </c>
      <c r="D16833" s="53" t="s">
        <v>33873</v>
      </c>
    </row>
    <row r="16834" spans="1:4" ht="15" x14ac:dyDescent="0.25">
      <c r="A16834" s="53" t="s">
        <v>21129</v>
      </c>
      <c r="B16834" s="53">
        <v>15</v>
      </c>
      <c r="C16834" s="53" t="s">
        <v>33536</v>
      </c>
      <c r="D16834" s="53" t="s">
        <v>33873</v>
      </c>
    </row>
    <row r="16835" spans="1:4" ht="15" x14ac:dyDescent="0.25">
      <c r="A16835" s="53" t="s">
        <v>21130</v>
      </c>
      <c r="B16835" s="53">
        <v>15</v>
      </c>
      <c r="C16835" s="53" t="s">
        <v>33536</v>
      </c>
      <c r="D16835" s="53" t="s">
        <v>33873</v>
      </c>
    </row>
    <row r="16836" spans="1:4" ht="15" x14ac:dyDescent="0.25">
      <c r="A16836" s="53" t="s">
        <v>21131</v>
      </c>
      <c r="B16836" s="53">
        <v>30</v>
      </c>
      <c r="C16836" s="53" t="s">
        <v>33562</v>
      </c>
      <c r="D16836" s="53" t="s">
        <v>33873</v>
      </c>
    </row>
    <row r="16837" spans="1:4" ht="15" x14ac:dyDescent="0.25">
      <c r="A16837" s="53" t="s">
        <v>21132</v>
      </c>
      <c r="B16837" s="53">
        <v>30</v>
      </c>
      <c r="C16837" s="53" t="s">
        <v>33562</v>
      </c>
      <c r="D16837" s="53" t="s">
        <v>33872</v>
      </c>
    </row>
    <row r="16838" spans="1:4" ht="15" x14ac:dyDescent="0.25">
      <c r="A16838" s="53" t="s">
        <v>21133</v>
      </c>
      <c r="B16838" s="53">
        <v>15</v>
      </c>
      <c r="C16838" s="53" t="s">
        <v>33562</v>
      </c>
      <c r="D16838" s="53" t="s">
        <v>33873</v>
      </c>
    </row>
    <row r="16839" spans="1:4" ht="15" x14ac:dyDescent="0.25">
      <c r="A16839" s="53" t="s">
        <v>21134</v>
      </c>
      <c r="B16839" s="53">
        <v>30</v>
      </c>
      <c r="C16839" s="53" t="s">
        <v>33562</v>
      </c>
      <c r="D16839" s="53" t="s">
        <v>33872</v>
      </c>
    </row>
    <row r="16840" spans="1:4" ht="15" x14ac:dyDescent="0.25">
      <c r="A16840" s="53" t="s">
        <v>21135</v>
      </c>
      <c r="B16840" s="53">
        <v>30</v>
      </c>
      <c r="C16840" s="53" t="s">
        <v>33562</v>
      </c>
      <c r="D16840" s="53" t="s">
        <v>33873</v>
      </c>
    </row>
    <row r="16841" spans="1:4" ht="15" x14ac:dyDescent="0.25">
      <c r="A16841" s="53" t="s">
        <v>21136</v>
      </c>
      <c r="B16841" s="53">
        <v>15</v>
      </c>
      <c r="C16841" s="53" t="s">
        <v>33536</v>
      </c>
      <c r="D16841" s="53" t="s">
        <v>33873</v>
      </c>
    </row>
    <row r="16842" spans="1:4" ht="15" x14ac:dyDescent="0.25">
      <c r="A16842" s="53" t="s">
        <v>21137</v>
      </c>
      <c r="B16842" s="53">
        <v>0</v>
      </c>
      <c r="C16842" s="53" t="s">
        <v>33537</v>
      </c>
      <c r="D16842" s="53" t="s">
        <v>33872</v>
      </c>
    </row>
    <row r="16843" spans="1:4" ht="15" x14ac:dyDescent="0.25">
      <c r="A16843" s="53" t="s">
        <v>21138</v>
      </c>
      <c r="B16843" s="53">
        <v>15</v>
      </c>
      <c r="C16843" s="53" t="s">
        <v>33562</v>
      </c>
      <c r="D16843" s="53" t="s">
        <v>33872</v>
      </c>
    </row>
    <row r="16844" spans="1:4" ht="15" x14ac:dyDescent="0.25">
      <c r="A16844" s="53" t="s">
        <v>21139</v>
      </c>
      <c r="B16844" s="53">
        <v>10</v>
      </c>
      <c r="C16844" s="53" t="s">
        <v>33562</v>
      </c>
      <c r="D16844" s="53" t="s">
        <v>33872</v>
      </c>
    </row>
    <row r="16845" spans="1:4" ht="15" x14ac:dyDescent="0.25">
      <c r="A16845" s="53" t="s">
        <v>21140</v>
      </c>
      <c r="B16845" s="53">
        <v>15</v>
      </c>
      <c r="C16845" s="53" t="s">
        <v>33564</v>
      </c>
      <c r="D16845" s="53" t="s">
        <v>33873</v>
      </c>
    </row>
    <row r="16846" spans="1:4" ht="15" x14ac:dyDescent="0.25">
      <c r="A16846" s="53" t="s">
        <v>21141</v>
      </c>
      <c r="B16846" s="53">
        <v>30</v>
      </c>
      <c r="C16846" s="53" t="s">
        <v>33536</v>
      </c>
      <c r="D16846" s="53" t="s">
        <v>33873</v>
      </c>
    </row>
    <row r="16847" spans="1:4" ht="15" x14ac:dyDescent="0.25">
      <c r="A16847" s="53" t="s">
        <v>21142</v>
      </c>
      <c r="B16847" s="53">
        <v>30</v>
      </c>
      <c r="C16847" s="53" t="s">
        <v>33562</v>
      </c>
      <c r="D16847" s="53" t="s">
        <v>33872</v>
      </c>
    </row>
    <row r="16848" spans="1:4" ht="15" x14ac:dyDescent="0.25">
      <c r="A16848" s="53" t="s">
        <v>21143</v>
      </c>
      <c r="B16848" s="53">
        <v>30</v>
      </c>
      <c r="C16848" s="53" t="s">
        <v>33564</v>
      </c>
      <c r="D16848" s="53" t="s">
        <v>33873</v>
      </c>
    </row>
    <row r="16849" spans="1:4" ht="15" x14ac:dyDescent="0.25">
      <c r="A16849" s="53" t="s">
        <v>21144</v>
      </c>
      <c r="B16849" s="53">
        <v>30</v>
      </c>
      <c r="C16849" s="53" t="s">
        <v>33536</v>
      </c>
      <c r="D16849" s="53" t="s">
        <v>33873</v>
      </c>
    </row>
    <row r="16850" spans="1:4" ht="15" x14ac:dyDescent="0.25">
      <c r="A16850" s="53" t="s">
        <v>21145</v>
      </c>
      <c r="B16850" s="53">
        <v>20</v>
      </c>
      <c r="C16850" s="53" t="s">
        <v>33562</v>
      </c>
      <c r="D16850" s="53" t="s">
        <v>33873</v>
      </c>
    </row>
    <row r="16851" spans="1:4" ht="15" x14ac:dyDescent="0.25">
      <c r="A16851" s="53" t="s">
        <v>21146</v>
      </c>
      <c r="B16851" s="53">
        <v>30</v>
      </c>
      <c r="C16851" s="53" t="s">
        <v>33564</v>
      </c>
      <c r="D16851" s="53" t="s">
        <v>33873</v>
      </c>
    </row>
    <row r="16852" spans="1:4" ht="15" x14ac:dyDescent="0.25">
      <c r="A16852" s="53" t="s">
        <v>21147</v>
      </c>
      <c r="B16852" s="53">
        <v>15</v>
      </c>
      <c r="C16852" s="53" t="s">
        <v>33536</v>
      </c>
      <c r="D16852" s="53" t="s">
        <v>33873</v>
      </c>
    </row>
    <row r="16853" spans="1:4" ht="15" x14ac:dyDescent="0.25">
      <c r="A16853" s="53" t="s">
        <v>21148</v>
      </c>
      <c r="B16853" s="53">
        <v>15</v>
      </c>
      <c r="C16853" s="53" t="s">
        <v>33564</v>
      </c>
      <c r="D16853" s="53" t="s">
        <v>33873</v>
      </c>
    </row>
    <row r="16854" spans="1:4" ht="15" x14ac:dyDescent="0.25">
      <c r="A16854" s="53" t="s">
        <v>21149</v>
      </c>
      <c r="B16854" s="53">
        <v>15</v>
      </c>
      <c r="C16854" s="53" t="s">
        <v>33536</v>
      </c>
      <c r="D16854" s="53" t="s">
        <v>33873</v>
      </c>
    </row>
    <row r="16855" spans="1:4" ht="15" x14ac:dyDescent="0.25">
      <c r="A16855" s="53" t="s">
        <v>21150</v>
      </c>
      <c r="B16855" s="53">
        <v>15</v>
      </c>
      <c r="C16855" s="53" t="s">
        <v>33564</v>
      </c>
      <c r="D16855" s="53" t="s">
        <v>33873</v>
      </c>
    </row>
    <row r="16856" spans="1:4" ht="15" x14ac:dyDescent="0.25">
      <c r="A16856" s="53" t="s">
        <v>21151</v>
      </c>
      <c r="B16856" s="53">
        <v>15</v>
      </c>
      <c r="C16856" s="53" t="s">
        <v>33536</v>
      </c>
      <c r="D16856" s="53" t="s">
        <v>33873</v>
      </c>
    </row>
    <row r="16857" spans="1:4" ht="15" x14ac:dyDescent="0.25">
      <c r="A16857" s="53" t="s">
        <v>21152</v>
      </c>
      <c r="B16857" s="53">
        <v>15</v>
      </c>
      <c r="C16857" s="53" t="s">
        <v>33564</v>
      </c>
      <c r="D16857" s="53" t="s">
        <v>33873</v>
      </c>
    </row>
    <row r="16858" spans="1:4" ht="15" x14ac:dyDescent="0.25">
      <c r="A16858" s="53" t="s">
        <v>21153</v>
      </c>
      <c r="B16858" s="53">
        <v>15</v>
      </c>
      <c r="C16858" s="53" t="s">
        <v>33536</v>
      </c>
      <c r="D16858" s="53" t="s">
        <v>33873</v>
      </c>
    </row>
    <row r="16859" spans="1:4" ht="15" x14ac:dyDescent="0.25">
      <c r="A16859" s="53" t="s">
        <v>21154</v>
      </c>
      <c r="B16859" s="53">
        <v>15</v>
      </c>
      <c r="C16859" s="53" t="s">
        <v>33564</v>
      </c>
      <c r="D16859" s="53" t="s">
        <v>33873</v>
      </c>
    </row>
    <row r="16860" spans="1:4" ht="15" x14ac:dyDescent="0.25">
      <c r="A16860" s="53" t="s">
        <v>21155</v>
      </c>
      <c r="B16860" s="53">
        <v>15</v>
      </c>
      <c r="C16860" s="53" t="s">
        <v>33536</v>
      </c>
      <c r="D16860" s="53" t="s">
        <v>33873</v>
      </c>
    </row>
    <row r="16861" spans="1:4" ht="15" x14ac:dyDescent="0.25">
      <c r="A16861" s="53" t="s">
        <v>21156</v>
      </c>
      <c r="B16861" s="53">
        <v>15</v>
      </c>
      <c r="C16861" s="53" t="s">
        <v>33564</v>
      </c>
      <c r="D16861" s="53" t="s">
        <v>33873</v>
      </c>
    </row>
    <row r="16862" spans="1:4" ht="15" x14ac:dyDescent="0.25">
      <c r="A16862" s="53" t="s">
        <v>21157</v>
      </c>
      <c r="B16862" s="53">
        <v>30</v>
      </c>
      <c r="C16862" s="53" t="s">
        <v>33542</v>
      </c>
      <c r="D16862" s="53" t="s">
        <v>33873</v>
      </c>
    </row>
    <row r="16863" spans="1:4" ht="15" x14ac:dyDescent="0.25">
      <c r="A16863" s="53" t="s">
        <v>21158</v>
      </c>
      <c r="B16863" s="53">
        <v>30</v>
      </c>
      <c r="C16863" s="53" t="s">
        <v>33564</v>
      </c>
      <c r="D16863" s="53" t="s">
        <v>33873</v>
      </c>
    </row>
    <row r="16864" spans="1:4" ht="15" x14ac:dyDescent="0.25">
      <c r="A16864" s="53" t="s">
        <v>21159</v>
      </c>
      <c r="B16864" s="53">
        <v>15</v>
      </c>
      <c r="C16864" s="53" t="s">
        <v>33536</v>
      </c>
      <c r="D16864" s="53" t="s">
        <v>33873</v>
      </c>
    </row>
    <row r="16865" spans="1:4" ht="15" x14ac:dyDescent="0.25">
      <c r="A16865" s="53" t="s">
        <v>21160</v>
      </c>
      <c r="B16865" s="53">
        <v>15</v>
      </c>
      <c r="C16865" s="53" t="s">
        <v>33562</v>
      </c>
      <c r="D16865" s="53" t="s">
        <v>33873</v>
      </c>
    </row>
    <row r="16866" spans="1:4" ht="15" x14ac:dyDescent="0.25">
      <c r="A16866" s="53" t="s">
        <v>21161</v>
      </c>
      <c r="B16866" s="53">
        <v>15</v>
      </c>
      <c r="C16866" s="53" t="s">
        <v>33564</v>
      </c>
      <c r="D16866" s="53" t="s">
        <v>33873</v>
      </c>
    </row>
    <row r="16867" spans="1:4" ht="15" x14ac:dyDescent="0.25">
      <c r="A16867" s="53" t="s">
        <v>21162</v>
      </c>
      <c r="B16867" s="53">
        <v>30</v>
      </c>
      <c r="C16867" s="53" t="s">
        <v>33536</v>
      </c>
      <c r="D16867" s="53" t="s">
        <v>33873</v>
      </c>
    </row>
    <row r="16868" spans="1:4" ht="15" x14ac:dyDescent="0.25">
      <c r="A16868" s="53" t="s">
        <v>21163</v>
      </c>
      <c r="B16868" s="53">
        <v>30</v>
      </c>
      <c r="C16868" s="53" t="s">
        <v>33562</v>
      </c>
      <c r="D16868" s="53" t="s">
        <v>33873</v>
      </c>
    </row>
    <row r="16869" spans="1:4" ht="15" x14ac:dyDescent="0.25">
      <c r="A16869" s="53" t="s">
        <v>21164</v>
      </c>
      <c r="B16869" s="53">
        <v>30</v>
      </c>
      <c r="C16869" s="53" t="s">
        <v>33536</v>
      </c>
      <c r="D16869" s="53" t="s">
        <v>33873</v>
      </c>
    </row>
    <row r="16870" spans="1:4" ht="15" x14ac:dyDescent="0.25">
      <c r="A16870" s="53" t="s">
        <v>21165</v>
      </c>
      <c r="B16870" s="53">
        <v>30</v>
      </c>
      <c r="C16870" s="53" t="s">
        <v>33536</v>
      </c>
      <c r="D16870" s="53" t="s">
        <v>33873</v>
      </c>
    </row>
    <row r="16871" spans="1:4" ht="15" x14ac:dyDescent="0.25">
      <c r="A16871" s="53" t="s">
        <v>21166</v>
      </c>
      <c r="B16871" s="53">
        <v>30</v>
      </c>
      <c r="C16871" s="53" t="s">
        <v>33542</v>
      </c>
      <c r="D16871" s="53" t="s">
        <v>33872</v>
      </c>
    </row>
    <row r="16872" spans="1:4" ht="15" x14ac:dyDescent="0.25">
      <c r="A16872" s="53" t="s">
        <v>21167</v>
      </c>
      <c r="B16872" s="53">
        <v>45</v>
      </c>
      <c r="C16872" s="53" t="s">
        <v>33536</v>
      </c>
      <c r="D16872" s="53" t="s">
        <v>33873</v>
      </c>
    </row>
    <row r="16873" spans="1:4" ht="15" x14ac:dyDescent="0.25">
      <c r="A16873" s="53" t="s">
        <v>21168</v>
      </c>
      <c r="B16873" s="53">
        <v>45</v>
      </c>
      <c r="C16873" s="53" t="s">
        <v>33562</v>
      </c>
      <c r="D16873" s="53" t="s">
        <v>33873</v>
      </c>
    </row>
    <row r="16874" spans="1:4" ht="15" x14ac:dyDescent="0.25">
      <c r="A16874" s="53" t="s">
        <v>21169</v>
      </c>
      <c r="B16874" s="53">
        <v>30</v>
      </c>
      <c r="C16874" s="53" t="s">
        <v>33542</v>
      </c>
      <c r="D16874" s="53" t="s">
        <v>33873</v>
      </c>
    </row>
    <row r="16875" spans="1:4" ht="15" x14ac:dyDescent="0.25">
      <c r="A16875" s="53" t="s">
        <v>21170</v>
      </c>
      <c r="B16875" s="53">
        <v>30</v>
      </c>
      <c r="C16875" s="53" t="s">
        <v>33562</v>
      </c>
      <c r="D16875" s="53" t="s">
        <v>33873</v>
      </c>
    </row>
    <row r="16876" spans="1:4" ht="15" x14ac:dyDescent="0.25">
      <c r="A16876" s="53" t="s">
        <v>21171</v>
      </c>
      <c r="B16876" s="53">
        <v>60</v>
      </c>
      <c r="C16876" s="53" t="s">
        <v>33542</v>
      </c>
      <c r="D16876" s="53" t="s">
        <v>33872</v>
      </c>
    </row>
    <row r="16877" spans="1:4" ht="15" x14ac:dyDescent="0.25">
      <c r="A16877" s="53" t="s">
        <v>21172</v>
      </c>
      <c r="B16877" s="53">
        <v>60</v>
      </c>
      <c r="C16877" s="53" t="s">
        <v>33542</v>
      </c>
      <c r="D16877" s="53" t="s">
        <v>33872</v>
      </c>
    </row>
    <row r="16878" spans="1:4" ht="15" x14ac:dyDescent="0.25">
      <c r="A16878" s="53" t="s">
        <v>21173</v>
      </c>
      <c r="B16878" s="53">
        <v>15</v>
      </c>
      <c r="C16878" s="53" t="s">
        <v>33536</v>
      </c>
      <c r="D16878" s="53" t="s">
        <v>33873</v>
      </c>
    </row>
    <row r="16879" spans="1:4" ht="15" x14ac:dyDescent="0.25">
      <c r="A16879" s="53" t="s">
        <v>21174</v>
      </c>
      <c r="B16879" s="53">
        <v>15</v>
      </c>
      <c r="C16879" s="53" t="s">
        <v>33564</v>
      </c>
      <c r="D16879" s="53" t="s">
        <v>33873</v>
      </c>
    </row>
    <row r="16880" spans="1:4" ht="15" x14ac:dyDescent="0.25">
      <c r="A16880" s="53" t="s">
        <v>21175</v>
      </c>
      <c r="B16880" s="53">
        <v>15</v>
      </c>
      <c r="C16880" s="53" t="s">
        <v>33536</v>
      </c>
      <c r="D16880" s="53" t="s">
        <v>33873</v>
      </c>
    </row>
    <row r="16881" spans="1:4" ht="15" x14ac:dyDescent="0.25">
      <c r="A16881" s="53" t="s">
        <v>21176</v>
      </c>
      <c r="B16881" s="53">
        <v>30</v>
      </c>
      <c r="C16881" s="53" t="s">
        <v>33536</v>
      </c>
      <c r="D16881" s="53" t="s">
        <v>33873</v>
      </c>
    </row>
    <row r="16882" spans="1:4" ht="15" x14ac:dyDescent="0.25">
      <c r="A16882" s="53" t="s">
        <v>21177</v>
      </c>
      <c r="B16882" s="53">
        <v>15</v>
      </c>
      <c r="C16882" s="53" t="s">
        <v>33536</v>
      </c>
      <c r="D16882" s="53" t="s">
        <v>33873</v>
      </c>
    </row>
    <row r="16883" spans="1:4" ht="15" x14ac:dyDescent="0.25">
      <c r="A16883" s="53" t="s">
        <v>21178</v>
      </c>
      <c r="B16883" s="53">
        <v>15</v>
      </c>
      <c r="C16883" s="53" t="s">
        <v>33536</v>
      </c>
      <c r="D16883" s="53" t="s">
        <v>33873</v>
      </c>
    </row>
    <row r="16884" spans="1:4" ht="15" x14ac:dyDescent="0.25">
      <c r="A16884" s="53" t="s">
        <v>21179</v>
      </c>
      <c r="B16884" s="53">
        <v>15</v>
      </c>
      <c r="C16884" s="53" t="s">
        <v>33564</v>
      </c>
      <c r="D16884" s="53" t="s">
        <v>33873</v>
      </c>
    </row>
    <row r="16885" spans="1:4" ht="15" x14ac:dyDescent="0.25">
      <c r="A16885" s="53" t="s">
        <v>21180</v>
      </c>
      <c r="B16885" s="53">
        <v>15</v>
      </c>
      <c r="C16885" s="53" t="s">
        <v>33536</v>
      </c>
      <c r="D16885" s="53" t="s">
        <v>33873</v>
      </c>
    </row>
    <row r="16886" spans="1:4" ht="15" x14ac:dyDescent="0.25">
      <c r="A16886" s="53" t="s">
        <v>21181</v>
      </c>
      <c r="B16886" s="53">
        <v>15</v>
      </c>
      <c r="C16886" s="53" t="s">
        <v>33564</v>
      </c>
      <c r="D16886" s="53" t="s">
        <v>33873</v>
      </c>
    </row>
    <row r="16887" spans="1:4" ht="15" x14ac:dyDescent="0.25">
      <c r="A16887" s="53" t="s">
        <v>21182</v>
      </c>
      <c r="B16887" s="53">
        <v>15</v>
      </c>
      <c r="C16887" s="53" t="s">
        <v>33536</v>
      </c>
      <c r="D16887" s="53" t="s">
        <v>33873</v>
      </c>
    </row>
    <row r="16888" spans="1:4" ht="15" x14ac:dyDescent="0.25">
      <c r="A16888" s="53" t="s">
        <v>21183</v>
      </c>
      <c r="B16888" s="53">
        <v>15</v>
      </c>
      <c r="C16888" s="53" t="s">
        <v>33536</v>
      </c>
      <c r="D16888" s="53" t="s">
        <v>33872</v>
      </c>
    </row>
    <row r="16889" spans="1:4" ht="15" x14ac:dyDescent="0.25">
      <c r="A16889" s="53" t="s">
        <v>21184</v>
      </c>
      <c r="B16889" s="53">
        <v>15</v>
      </c>
      <c r="C16889" s="53" t="s">
        <v>33562</v>
      </c>
      <c r="D16889" s="53" t="s">
        <v>33873</v>
      </c>
    </row>
    <row r="16890" spans="1:4" ht="15" x14ac:dyDescent="0.25">
      <c r="A16890" s="53" t="s">
        <v>21185</v>
      </c>
      <c r="B16890" s="53">
        <v>15</v>
      </c>
      <c r="C16890" s="53" t="s">
        <v>33536</v>
      </c>
      <c r="D16890" s="53" t="s">
        <v>33873</v>
      </c>
    </row>
    <row r="16891" spans="1:4" ht="15" x14ac:dyDescent="0.25">
      <c r="A16891" s="53" t="s">
        <v>21186</v>
      </c>
      <c r="B16891" s="53">
        <v>15</v>
      </c>
      <c r="C16891" s="53" t="s">
        <v>33562</v>
      </c>
      <c r="D16891" s="53" t="s">
        <v>33873</v>
      </c>
    </row>
    <row r="16892" spans="1:4" ht="15" x14ac:dyDescent="0.25">
      <c r="A16892" s="53" t="s">
        <v>21187</v>
      </c>
      <c r="B16892" s="53">
        <v>15</v>
      </c>
      <c r="C16892" s="53" t="s">
        <v>33562</v>
      </c>
      <c r="D16892" s="53" t="s">
        <v>33873</v>
      </c>
    </row>
    <row r="16893" spans="1:4" ht="15" x14ac:dyDescent="0.25">
      <c r="A16893" s="53" t="s">
        <v>21188</v>
      </c>
      <c r="B16893" s="53">
        <v>45</v>
      </c>
      <c r="C16893" s="53" t="s">
        <v>33536</v>
      </c>
      <c r="D16893" s="53" t="s">
        <v>33873</v>
      </c>
    </row>
    <row r="16894" spans="1:4" ht="15" x14ac:dyDescent="0.25">
      <c r="A16894" s="53" t="s">
        <v>21189</v>
      </c>
      <c r="B16894" s="53">
        <v>45</v>
      </c>
      <c r="C16894" s="53" t="s">
        <v>33562</v>
      </c>
      <c r="D16894" s="53" t="s">
        <v>33873</v>
      </c>
    </row>
    <row r="16895" spans="1:4" ht="15" x14ac:dyDescent="0.25">
      <c r="A16895" s="53" t="s">
        <v>21190</v>
      </c>
      <c r="B16895" s="53">
        <v>60</v>
      </c>
      <c r="C16895" s="53" t="s">
        <v>33542</v>
      </c>
      <c r="D16895" s="53" t="s">
        <v>33873</v>
      </c>
    </row>
    <row r="16896" spans="1:4" ht="15" x14ac:dyDescent="0.25">
      <c r="A16896" s="53" t="s">
        <v>21191</v>
      </c>
      <c r="B16896" s="53">
        <v>15</v>
      </c>
      <c r="C16896" s="53" t="s">
        <v>33564</v>
      </c>
      <c r="D16896" s="53" t="s">
        <v>33873</v>
      </c>
    </row>
    <row r="16897" spans="1:4" ht="15" x14ac:dyDescent="0.25">
      <c r="A16897" s="53" t="s">
        <v>21192</v>
      </c>
      <c r="B16897" s="53">
        <v>15</v>
      </c>
      <c r="C16897" s="53" t="s">
        <v>33564</v>
      </c>
      <c r="D16897" s="53" t="s">
        <v>33873</v>
      </c>
    </row>
    <row r="16898" spans="1:4" ht="15" x14ac:dyDescent="0.25">
      <c r="A16898" s="53" t="s">
        <v>21193</v>
      </c>
      <c r="B16898" s="53">
        <v>15</v>
      </c>
      <c r="C16898" s="53" t="s">
        <v>33564</v>
      </c>
      <c r="D16898" s="53" t="s">
        <v>33873</v>
      </c>
    </row>
    <row r="16899" spans="1:4" ht="15" x14ac:dyDescent="0.25">
      <c r="A16899" s="53" t="s">
        <v>21194</v>
      </c>
      <c r="B16899" s="53">
        <v>30</v>
      </c>
      <c r="C16899" s="53" t="s">
        <v>33536</v>
      </c>
      <c r="D16899" s="53" t="s">
        <v>33873</v>
      </c>
    </row>
    <row r="16900" spans="1:4" ht="15" x14ac:dyDescent="0.25">
      <c r="A16900" s="53" t="s">
        <v>21195</v>
      </c>
      <c r="B16900" s="53">
        <v>30</v>
      </c>
      <c r="C16900" s="53" t="s">
        <v>33562</v>
      </c>
      <c r="D16900" s="53" t="s">
        <v>33873</v>
      </c>
    </row>
    <row r="16901" spans="1:4" ht="15" x14ac:dyDescent="0.25">
      <c r="A16901" s="53" t="s">
        <v>21196</v>
      </c>
      <c r="B16901" s="53">
        <v>15</v>
      </c>
      <c r="C16901" s="53" t="s">
        <v>33536</v>
      </c>
      <c r="D16901" s="53" t="s">
        <v>33873</v>
      </c>
    </row>
    <row r="16902" spans="1:4" ht="15" x14ac:dyDescent="0.25">
      <c r="A16902" s="53" t="s">
        <v>21197</v>
      </c>
      <c r="B16902" s="53">
        <v>15</v>
      </c>
      <c r="C16902" s="53" t="s">
        <v>33564</v>
      </c>
      <c r="D16902" s="53" t="s">
        <v>33873</v>
      </c>
    </row>
    <row r="16903" spans="1:4" ht="15" x14ac:dyDescent="0.25">
      <c r="A16903" s="53" t="s">
        <v>21198</v>
      </c>
      <c r="B16903" s="53">
        <v>15</v>
      </c>
      <c r="C16903" s="53" t="s">
        <v>33564</v>
      </c>
      <c r="D16903" s="53" t="s">
        <v>33873</v>
      </c>
    </row>
    <row r="16904" spans="1:4" ht="15" x14ac:dyDescent="0.25">
      <c r="A16904" s="53" t="s">
        <v>21199</v>
      </c>
      <c r="B16904" s="53">
        <v>15</v>
      </c>
      <c r="C16904" s="53" t="s">
        <v>33536</v>
      </c>
      <c r="D16904" s="53" t="s">
        <v>33873</v>
      </c>
    </row>
    <row r="16905" spans="1:4" ht="15" x14ac:dyDescent="0.25">
      <c r="A16905" s="53" t="s">
        <v>21200</v>
      </c>
      <c r="B16905" s="53">
        <v>15</v>
      </c>
      <c r="C16905" s="53" t="s">
        <v>33536</v>
      </c>
      <c r="D16905" s="53" t="s">
        <v>33873</v>
      </c>
    </row>
    <row r="16906" spans="1:4" ht="15" x14ac:dyDescent="0.25">
      <c r="A16906" s="53" t="s">
        <v>21201</v>
      </c>
      <c r="B16906" s="53">
        <v>30</v>
      </c>
      <c r="C16906" s="53" t="s">
        <v>33564</v>
      </c>
      <c r="D16906" s="53" t="s">
        <v>33873</v>
      </c>
    </row>
    <row r="16907" spans="1:4" ht="15" x14ac:dyDescent="0.25">
      <c r="A16907" s="53" t="s">
        <v>21202</v>
      </c>
      <c r="B16907" s="53">
        <v>15</v>
      </c>
      <c r="C16907" s="53" t="s">
        <v>33536</v>
      </c>
      <c r="D16907" s="53" t="s">
        <v>33873</v>
      </c>
    </row>
    <row r="16908" spans="1:4" ht="15" x14ac:dyDescent="0.25">
      <c r="A16908" s="53" t="s">
        <v>21203</v>
      </c>
      <c r="B16908" s="53">
        <v>15</v>
      </c>
      <c r="C16908" s="53" t="s">
        <v>33536</v>
      </c>
      <c r="D16908" s="53" t="s">
        <v>33873</v>
      </c>
    </row>
    <row r="16909" spans="1:4" ht="15" x14ac:dyDescent="0.25">
      <c r="A16909" s="53" t="s">
        <v>21204</v>
      </c>
      <c r="B16909" s="53">
        <v>15</v>
      </c>
      <c r="C16909" s="53" t="s">
        <v>33536</v>
      </c>
      <c r="D16909" s="53" t="s">
        <v>33873</v>
      </c>
    </row>
    <row r="16910" spans="1:4" ht="15" x14ac:dyDescent="0.25">
      <c r="A16910" s="53" t="s">
        <v>21205</v>
      </c>
      <c r="B16910" s="53">
        <v>15</v>
      </c>
      <c r="C16910" s="53" t="s">
        <v>33536</v>
      </c>
      <c r="D16910" s="53" t="s">
        <v>33873</v>
      </c>
    </row>
    <row r="16911" spans="1:4" ht="15" x14ac:dyDescent="0.25">
      <c r="A16911" s="53" t="s">
        <v>21206</v>
      </c>
      <c r="B16911" s="53">
        <v>30</v>
      </c>
      <c r="C16911" s="53" t="s">
        <v>33536</v>
      </c>
      <c r="D16911" s="53" t="s">
        <v>33873</v>
      </c>
    </row>
    <row r="16912" spans="1:4" ht="15" x14ac:dyDescent="0.25">
      <c r="A16912" s="53" t="s">
        <v>33513</v>
      </c>
      <c r="B16912" s="53">
        <v>15</v>
      </c>
      <c r="C16912" s="53" t="s">
        <v>33536</v>
      </c>
      <c r="D16912" s="53" t="s">
        <v>33873</v>
      </c>
    </row>
    <row r="16913" spans="1:4" ht="15" x14ac:dyDescent="0.25">
      <c r="A16913" s="53" t="s">
        <v>21207</v>
      </c>
      <c r="B16913" s="53">
        <v>15</v>
      </c>
      <c r="C16913" s="53" t="s">
        <v>33564</v>
      </c>
      <c r="D16913" s="53" t="s">
        <v>33873</v>
      </c>
    </row>
    <row r="16914" spans="1:4" ht="15" x14ac:dyDescent="0.25">
      <c r="A16914" s="53" t="s">
        <v>33240</v>
      </c>
      <c r="B16914" s="53">
        <v>0</v>
      </c>
      <c r="C16914" s="53" t="s">
        <v>33537</v>
      </c>
      <c r="D16914" s="53" t="s">
        <v>33873</v>
      </c>
    </row>
    <row r="16915" spans="1:4" ht="15" x14ac:dyDescent="0.25">
      <c r="A16915" s="53" t="s">
        <v>33241</v>
      </c>
      <c r="B16915" s="53">
        <v>0</v>
      </c>
      <c r="C16915" s="53" t="s">
        <v>33537</v>
      </c>
      <c r="D16915" s="53" t="s">
        <v>33873</v>
      </c>
    </row>
    <row r="16916" spans="1:4" ht="15" x14ac:dyDescent="0.25">
      <c r="A16916" s="53" t="s">
        <v>33769</v>
      </c>
      <c r="B16916" s="53">
        <v>10</v>
      </c>
      <c r="C16916" s="53" t="s">
        <v>33536</v>
      </c>
      <c r="D16916" s="53" t="s">
        <v>33873</v>
      </c>
    </row>
    <row r="16917" spans="1:4" ht="15" x14ac:dyDescent="0.25">
      <c r="A16917" s="53" t="s">
        <v>33242</v>
      </c>
      <c r="B16917" s="53">
        <v>15</v>
      </c>
      <c r="C16917" s="53" t="s">
        <v>33562</v>
      </c>
      <c r="D16917" s="53" t="s">
        <v>33873</v>
      </c>
    </row>
    <row r="16918" spans="1:4" ht="15" x14ac:dyDescent="0.25">
      <c r="A16918" s="53" t="s">
        <v>33243</v>
      </c>
      <c r="B16918" s="53">
        <v>30</v>
      </c>
      <c r="C16918" s="53" t="s">
        <v>33536</v>
      </c>
      <c r="D16918" s="53" t="s">
        <v>33873</v>
      </c>
    </row>
    <row r="16919" spans="1:4" ht="15" x14ac:dyDescent="0.25">
      <c r="A16919" s="53" t="s">
        <v>33244</v>
      </c>
      <c r="B16919" s="53">
        <v>30</v>
      </c>
      <c r="C16919" s="53" t="s">
        <v>33536</v>
      </c>
      <c r="D16919" s="53" t="s">
        <v>33873</v>
      </c>
    </row>
    <row r="16920" spans="1:4" ht="15" x14ac:dyDescent="0.25">
      <c r="A16920" s="53" t="s">
        <v>33245</v>
      </c>
      <c r="B16920" s="53">
        <v>15</v>
      </c>
      <c r="C16920" s="53" t="s">
        <v>33536</v>
      </c>
      <c r="D16920" s="53" t="s">
        <v>33873</v>
      </c>
    </row>
    <row r="16921" spans="1:4" ht="15" x14ac:dyDescent="0.25">
      <c r="A16921" s="53" t="s">
        <v>33246</v>
      </c>
      <c r="B16921" s="53">
        <v>15</v>
      </c>
      <c r="C16921" s="53" t="s">
        <v>33536</v>
      </c>
      <c r="D16921" s="53" t="s">
        <v>33873</v>
      </c>
    </row>
    <row r="16922" spans="1:4" ht="15" x14ac:dyDescent="0.25">
      <c r="A16922" s="53" t="s">
        <v>33247</v>
      </c>
      <c r="B16922" s="53">
        <v>15</v>
      </c>
      <c r="C16922" s="53" t="s">
        <v>33536</v>
      </c>
      <c r="D16922" s="53" t="s">
        <v>33873</v>
      </c>
    </row>
    <row r="16923" spans="1:4" ht="15" x14ac:dyDescent="0.25">
      <c r="A16923" s="53" t="s">
        <v>33248</v>
      </c>
      <c r="B16923" s="53">
        <v>15</v>
      </c>
      <c r="C16923" s="53" t="s">
        <v>33536</v>
      </c>
      <c r="D16923" s="53" t="s">
        <v>33873</v>
      </c>
    </row>
    <row r="16924" spans="1:4" ht="15" x14ac:dyDescent="0.25">
      <c r="A16924" s="53" t="s">
        <v>33249</v>
      </c>
      <c r="B16924" s="53">
        <v>15</v>
      </c>
      <c r="C16924" s="53" t="s">
        <v>33536</v>
      </c>
      <c r="D16924" s="53" t="s">
        <v>33873</v>
      </c>
    </row>
    <row r="16925" spans="1:4" ht="15" x14ac:dyDescent="0.25">
      <c r="A16925" s="53" t="s">
        <v>33770</v>
      </c>
      <c r="B16925" s="53">
        <v>0</v>
      </c>
      <c r="C16925" s="53" t="s">
        <v>33537</v>
      </c>
      <c r="D16925" s="53" t="s">
        <v>33873</v>
      </c>
    </row>
    <row r="16926" spans="1:4" ht="15" x14ac:dyDescent="0.25">
      <c r="A16926" s="53" t="s">
        <v>33771</v>
      </c>
      <c r="B16926" s="53">
        <v>0</v>
      </c>
      <c r="C16926" s="53" t="s">
        <v>33537</v>
      </c>
      <c r="D16926" s="53" t="s">
        <v>33873</v>
      </c>
    </row>
    <row r="16927" spans="1:4" ht="15" x14ac:dyDescent="0.25">
      <c r="A16927" s="53" t="s">
        <v>33772</v>
      </c>
      <c r="B16927" s="53">
        <v>0</v>
      </c>
      <c r="C16927" s="53" t="s">
        <v>33537</v>
      </c>
      <c r="D16927" s="53" t="s">
        <v>33873</v>
      </c>
    </row>
    <row r="16928" spans="1:4" ht="15" x14ac:dyDescent="0.25">
      <c r="A16928" s="53" t="s">
        <v>33773</v>
      </c>
      <c r="B16928" s="53">
        <v>0</v>
      </c>
      <c r="C16928" s="53" t="s">
        <v>33537</v>
      </c>
      <c r="D16928" s="53" t="s">
        <v>33873</v>
      </c>
    </row>
    <row r="16929" spans="1:4" ht="15" x14ac:dyDescent="0.25">
      <c r="A16929" s="53" t="s">
        <v>33774</v>
      </c>
      <c r="B16929" s="53">
        <v>0</v>
      </c>
      <c r="C16929" s="53" t="s">
        <v>33537</v>
      </c>
      <c r="D16929" s="53" t="s">
        <v>33873</v>
      </c>
    </row>
    <row r="16930" spans="1:4" ht="15" x14ac:dyDescent="0.25">
      <c r="A16930" s="53" t="s">
        <v>33775</v>
      </c>
      <c r="B16930" s="53">
        <v>0</v>
      </c>
      <c r="C16930" s="53" t="s">
        <v>33537</v>
      </c>
      <c r="D16930" s="53" t="s">
        <v>33873</v>
      </c>
    </row>
    <row r="16931" spans="1:4" ht="15" x14ac:dyDescent="0.25">
      <c r="A16931" s="53" t="s">
        <v>33776</v>
      </c>
      <c r="B16931" s="53">
        <v>15</v>
      </c>
      <c r="C16931" s="53" t="s">
        <v>33536</v>
      </c>
      <c r="D16931" s="53" t="s">
        <v>33873</v>
      </c>
    </row>
    <row r="16932" spans="1:4" ht="15" x14ac:dyDescent="0.25">
      <c r="A16932" s="53" t="s">
        <v>21208</v>
      </c>
      <c r="B16932" s="53">
        <v>0</v>
      </c>
      <c r="C16932" s="53" t="s">
        <v>33537</v>
      </c>
      <c r="D16932" s="53" t="s">
        <v>33872</v>
      </c>
    </row>
    <row r="16933" spans="1:4" ht="15" x14ac:dyDescent="0.25">
      <c r="A16933" s="53" t="s">
        <v>33777</v>
      </c>
      <c r="B16933" s="53">
        <v>0</v>
      </c>
      <c r="C16933" s="53" t="s">
        <v>33539</v>
      </c>
      <c r="D16933" s="53" t="s">
        <v>33873</v>
      </c>
    </row>
    <row r="16934" spans="1:4" ht="15" x14ac:dyDescent="0.25">
      <c r="A16934" s="53" t="s">
        <v>21209</v>
      </c>
      <c r="B16934" s="53">
        <v>30</v>
      </c>
      <c r="C16934" s="53" t="s">
        <v>33536</v>
      </c>
      <c r="D16934" s="53" t="s">
        <v>33872</v>
      </c>
    </row>
    <row r="16935" spans="1:4" ht="15" x14ac:dyDescent="0.25">
      <c r="A16935" s="53" t="s">
        <v>21210</v>
      </c>
      <c r="B16935" s="53">
        <v>15</v>
      </c>
      <c r="C16935" s="53" t="s">
        <v>33536</v>
      </c>
      <c r="D16935" s="53" t="s">
        <v>33872</v>
      </c>
    </row>
    <row r="16936" spans="1:4" ht="15" x14ac:dyDescent="0.25">
      <c r="A16936" s="53" t="s">
        <v>21211</v>
      </c>
      <c r="B16936" s="53">
        <v>15</v>
      </c>
      <c r="C16936" s="53" t="s">
        <v>33536</v>
      </c>
      <c r="D16936" s="53" t="s">
        <v>33872</v>
      </c>
    </row>
    <row r="16937" spans="1:4" ht="15" x14ac:dyDescent="0.25">
      <c r="A16937" s="53" t="s">
        <v>21212</v>
      </c>
      <c r="B16937" s="53">
        <v>30</v>
      </c>
      <c r="C16937" s="53" t="s">
        <v>33536</v>
      </c>
      <c r="D16937" s="53" t="s">
        <v>33872</v>
      </c>
    </row>
    <row r="16938" spans="1:4" ht="15" x14ac:dyDescent="0.25">
      <c r="A16938" s="53" t="s">
        <v>21213</v>
      </c>
      <c r="B16938" s="53">
        <v>15</v>
      </c>
      <c r="C16938" s="53" t="s">
        <v>33536</v>
      </c>
      <c r="D16938" s="53" t="s">
        <v>33872</v>
      </c>
    </row>
    <row r="16939" spans="1:4" ht="15" x14ac:dyDescent="0.25">
      <c r="A16939" s="53" t="s">
        <v>21214</v>
      </c>
      <c r="B16939" s="53">
        <v>15</v>
      </c>
      <c r="C16939" s="53" t="s">
        <v>33536</v>
      </c>
      <c r="D16939" s="53" t="s">
        <v>33872</v>
      </c>
    </row>
    <row r="16940" spans="1:4" ht="15" x14ac:dyDescent="0.25">
      <c r="A16940" s="53" t="s">
        <v>21215</v>
      </c>
      <c r="B16940" s="53">
        <v>30</v>
      </c>
      <c r="C16940" s="53" t="s">
        <v>33536</v>
      </c>
      <c r="D16940" s="53" t="s">
        <v>33872</v>
      </c>
    </row>
    <row r="16941" spans="1:4" ht="15" x14ac:dyDescent="0.25">
      <c r="A16941" s="53" t="s">
        <v>21216</v>
      </c>
      <c r="B16941" s="53">
        <v>30</v>
      </c>
      <c r="C16941" s="53"/>
      <c r="D16941" s="53" t="s">
        <v>33872</v>
      </c>
    </row>
    <row r="16942" spans="1:4" ht="15" x14ac:dyDescent="0.25">
      <c r="A16942" s="53" t="s">
        <v>21217</v>
      </c>
      <c r="B16942" s="53">
        <v>15</v>
      </c>
      <c r="C16942" s="53"/>
      <c r="D16942" s="53" t="s">
        <v>33872</v>
      </c>
    </row>
    <row r="16943" spans="1:4" ht="15" x14ac:dyDescent="0.25">
      <c r="A16943" s="53" t="s">
        <v>21218</v>
      </c>
      <c r="B16943" s="53">
        <v>15</v>
      </c>
      <c r="C16943" s="53"/>
      <c r="D16943" s="53" t="s">
        <v>33872</v>
      </c>
    </row>
    <row r="16944" spans="1:4" ht="15" x14ac:dyDescent="0.25">
      <c r="A16944" s="53" t="s">
        <v>21219</v>
      </c>
      <c r="B16944" s="53">
        <v>15</v>
      </c>
      <c r="C16944" s="53"/>
      <c r="D16944" s="53" t="s">
        <v>33872</v>
      </c>
    </row>
    <row r="16945" spans="1:4" ht="15" x14ac:dyDescent="0.25">
      <c r="A16945" s="53" t="s">
        <v>21220</v>
      </c>
      <c r="B16945" s="53">
        <v>15</v>
      </c>
      <c r="C16945" s="53" t="s">
        <v>33536</v>
      </c>
      <c r="D16945" s="53" t="s">
        <v>33872</v>
      </c>
    </row>
    <row r="16946" spans="1:4" ht="15" x14ac:dyDescent="0.25">
      <c r="A16946" s="53" t="s">
        <v>21221</v>
      </c>
      <c r="B16946" s="53">
        <v>30</v>
      </c>
      <c r="C16946" s="53"/>
      <c r="D16946" s="53" t="s">
        <v>33872</v>
      </c>
    </row>
    <row r="16947" spans="1:4" ht="15" x14ac:dyDescent="0.25">
      <c r="A16947" s="53" t="s">
        <v>21222</v>
      </c>
      <c r="B16947" s="53">
        <v>30</v>
      </c>
      <c r="C16947" s="53"/>
      <c r="D16947" s="53" t="s">
        <v>33872</v>
      </c>
    </row>
    <row r="16948" spans="1:4" ht="15" x14ac:dyDescent="0.25">
      <c r="A16948" s="53" t="s">
        <v>21223</v>
      </c>
      <c r="B16948" s="53">
        <v>30</v>
      </c>
      <c r="C16948" s="53" t="s">
        <v>33536</v>
      </c>
      <c r="D16948" s="53" t="s">
        <v>33872</v>
      </c>
    </row>
    <row r="16949" spans="1:4" ht="15" x14ac:dyDescent="0.25">
      <c r="A16949" s="53" t="s">
        <v>21224</v>
      </c>
      <c r="B16949" s="53">
        <v>15</v>
      </c>
      <c r="C16949" s="53" t="s">
        <v>33536</v>
      </c>
      <c r="D16949" s="53" t="s">
        <v>33872</v>
      </c>
    </row>
    <row r="16950" spans="1:4" ht="15" x14ac:dyDescent="0.25">
      <c r="A16950" s="53" t="s">
        <v>21225</v>
      </c>
      <c r="B16950" s="53">
        <v>15</v>
      </c>
      <c r="C16950" s="53" t="s">
        <v>33536</v>
      </c>
      <c r="D16950" s="53" t="s">
        <v>33872</v>
      </c>
    </row>
    <row r="16951" spans="1:4" ht="15" x14ac:dyDescent="0.25">
      <c r="A16951" s="53" t="s">
        <v>21226</v>
      </c>
      <c r="B16951" s="53">
        <v>30</v>
      </c>
      <c r="C16951" s="53" t="s">
        <v>33536</v>
      </c>
      <c r="D16951" s="53" t="s">
        <v>33872</v>
      </c>
    </row>
    <row r="16952" spans="1:4" ht="15" x14ac:dyDescent="0.25">
      <c r="A16952" s="53" t="s">
        <v>21227</v>
      </c>
      <c r="B16952" s="53">
        <v>30</v>
      </c>
      <c r="C16952" s="53" t="s">
        <v>33536</v>
      </c>
      <c r="D16952" s="53" t="s">
        <v>33872</v>
      </c>
    </row>
    <row r="16953" spans="1:4" ht="15" x14ac:dyDescent="0.25">
      <c r="A16953" s="53" t="s">
        <v>21228</v>
      </c>
      <c r="B16953" s="53">
        <v>30</v>
      </c>
      <c r="C16953" s="53"/>
      <c r="D16953" s="53" t="s">
        <v>33872</v>
      </c>
    </row>
    <row r="16954" spans="1:4" ht="15" x14ac:dyDescent="0.25">
      <c r="A16954" s="53" t="s">
        <v>21229</v>
      </c>
      <c r="B16954" s="53">
        <v>15</v>
      </c>
      <c r="C16954" s="53"/>
      <c r="D16954" s="53" t="s">
        <v>33872</v>
      </c>
    </row>
    <row r="16955" spans="1:4" ht="15" x14ac:dyDescent="0.25">
      <c r="A16955" s="53" t="s">
        <v>21230</v>
      </c>
      <c r="B16955" s="53">
        <v>15</v>
      </c>
      <c r="C16955" s="53"/>
      <c r="D16955" s="53" t="s">
        <v>33872</v>
      </c>
    </row>
    <row r="16956" spans="1:4" ht="15" x14ac:dyDescent="0.25">
      <c r="A16956" s="53" t="s">
        <v>21231</v>
      </c>
      <c r="B16956" s="53">
        <v>30</v>
      </c>
      <c r="C16956" s="53"/>
      <c r="D16956" s="53" t="s">
        <v>33872</v>
      </c>
    </row>
    <row r="16957" spans="1:4" ht="15" x14ac:dyDescent="0.25">
      <c r="A16957" s="53" t="s">
        <v>21232</v>
      </c>
      <c r="B16957" s="53">
        <v>15</v>
      </c>
      <c r="C16957" s="53"/>
      <c r="D16957" s="53" t="s">
        <v>33872</v>
      </c>
    </row>
    <row r="16958" spans="1:4" ht="15" x14ac:dyDescent="0.25">
      <c r="A16958" s="53" t="s">
        <v>21233</v>
      </c>
      <c r="B16958" s="53">
        <v>15</v>
      </c>
      <c r="C16958" s="53"/>
      <c r="D16958" s="53" t="s">
        <v>33872</v>
      </c>
    </row>
    <row r="16959" spans="1:4" ht="15" x14ac:dyDescent="0.25">
      <c r="A16959" s="53" t="s">
        <v>21234</v>
      </c>
      <c r="B16959" s="53">
        <v>30</v>
      </c>
      <c r="C16959" s="53"/>
      <c r="D16959" s="53" t="s">
        <v>33872</v>
      </c>
    </row>
    <row r="16960" spans="1:4" ht="15" x14ac:dyDescent="0.25">
      <c r="A16960" s="53" t="s">
        <v>21235</v>
      </c>
      <c r="B16960" s="53">
        <v>30</v>
      </c>
      <c r="C16960" s="53" t="s">
        <v>33536</v>
      </c>
      <c r="D16960" s="53" t="s">
        <v>33872</v>
      </c>
    </row>
    <row r="16961" spans="1:4" ht="15" x14ac:dyDescent="0.25">
      <c r="A16961" s="53" t="s">
        <v>21236</v>
      </c>
      <c r="B16961" s="53">
        <v>15</v>
      </c>
      <c r="C16961" s="53" t="s">
        <v>33536</v>
      </c>
      <c r="D16961" s="53" t="s">
        <v>33872</v>
      </c>
    </row>
    <row r="16962" spans="1:4" ht="15" x14ac:dyDescent="0.25">
      <c r="A16962" s="53" t="s">
        <v>21237</v>
      </c>
      <c r="B16962" s="53">
        <v>30</v>
      </c>
      <c r="C16962" s="53" t="s">
        <v>33536</v>
      </c>
      <c r="D16962" s="53" t="s">
        <v>33872</v>
      </c>
    </row>
    <row r="16963" spans="1:4" ht="15" x14ac:dyDescent="0.25">
      <c r="A16963" s="53" t="s">
        <v>21238</v>
      </c>
      <c r="B16963" s="53">
        <v>20</v>
      </c>
      <c r="C16963" s="53" t="s">
        <v>33536</v>
      </c>
      <c r="D16963" s="53" t="s">
        <v>33872</v>
      </c>
    </row>
    <row r="16964" spans="1:4" ht="15" x14ac:dyDescent="0.25">
      <c r="A16964" s="53" t="s">
        <v>21239</v>
      </c>
      <c r="B16964" s="53">
        <v>30</v>
      </c>
      <c r="C16964" s="53" t="s">
        <v>33536</v>
      </c>
      <c r="D16964" s="53" t="s">
        <v>33872</v>
      </c>
    </row>
    <row r="16965" spans="1:4" ht="15" x14ac:dyDescent="0.25">
      <c r="A16965" s="53" t="s">
        <v>21240</v>
      </c>
      <c r="B16965" s="53">
        <v>15</v>
      </c>
      <c r="C16965" s="53" t="s">
        <v>33536</v>
      </c>
      <c r="D16965" s="53" t="s">
        <v>33872</v>
      </c>
    </row>
    <row r="16966" spans="1:4" ht="15" x14ac:dyDescent="0.25">
      <c r="A16966" s="53" t="s">
        <v>21241</v>
      </c>
      <c r="B16966" s="53">
        <v>15</v>
      </c>
      <c r="C16966" s="53" t="s">
        <v>33536</v>
      </c>
      <c r="D16966" s="53" t="s">
        <v>33872</v>
      </c>
    </row>
    <row r="16967" spans="1:4" ht="15" x14ac:dyDescent="0.25">
      <c r="A16967" s="53" t="s">
        <v>21242</v>
      </c>
      <c r="B16967" s="53">
        <v>15</v>
      </c>
      <c r="C16967" s="53" t="s">
        <v>33536</v>
      </c>
      <c r="D16967" s="53" t="s">
        <v>33872</v>
      </c>
    </row>
    <row r="16968" spans="1:4" ht="15" x14ac:dyDescent="0.25">
      <c r="A16968" s="53" t="s">
        <v>21243</v>
      </c>
      <c r="B16968" s="53">
        <v>60</v>
      </c>
      <c r="C16968" s="53" t="s">
        <v>33536</v>
      </c>
      <c r="D16968" s="53" t="s">
        <v>33872</v>
      </c>
    </row>
    <row r="16969" spans="1:4" ht="15" x14ac:dyDescent="0.25">
      <c r="A16969" s="53" t="s">
        <v>21244</v>
      </c>
      <c r="B16969" s="53">
        <v>15</v>
      </c>
      <c r="C16969" s="53" t="s">
        <v>33536</v>
      </c>
      <c r="D16969" s="53" t="s">
        <v>33872</v>
      </c>
    </row>
    <row r="16970" spans="1:4" ht="15" x14ac:dyDescent="0.25">
      <c r="A16970" s="53" t="s">
        <v>21245</v>
      </c>
      <c r="B16970" s="53">
        <v>15</v>
      </c>
      <c r="C16970" s="53" t="s">
        <v>33536</v>
      </c>
      <c r="D16970" s="53" t="s">
        <v>33872</v>
      </c>
    </row>
    <row r="16971" spans="1:4" ht="15" x14ac:dyDescent="0.25">
      <c r="A16971" s="53" t="s">
        <v>21246</v>
      </c>
      <c r="B16971" s="53">
        <v>30</v>
      </c>
      <c r="C16971" s="53" t="s">
        <v>33536</v>
      </c>
      <c r="D16971" s="53" t="s">
        <v>33872</v>
      </c>
    </row>
    <row r="16972" spans="1:4" ht="15" x14ac:dyDescent="0.25">
      <c r="A16972" s="53" t="s">
        <v>21247</v>
      </c>
      <c r="B16972" s="53">
        <v>15</v>
      </c>
      <c r="C16972" s="53" t="s">
        <v>33536</v>
      </c>
      <c r="D16972" s="53" t="s">
        <v>33872</v>
      </c>
    </row>
    <row r="16973" spans="1:4" ht="15" x14ac:dyDescent="0.25">
      <c r="A16973" s="53" t="s">
        <v>21248</v>
      </c>
      <c r="B16973" s="53">
        <v>15</v>
      </c>
      <c r="C16973" s="53"/>
      <c r="D16973" s="53" t="s">
        <v>33872</v>
      </c>
    </row>
    <row r="16974" spans="1:4" ht="15" x14ac:dyDescent="0.25">
      <c r="A16974" s="53" t="s">
        <v>21249</v>
      </c>
      <c r="B16974" s="53">
        <v>30</v>
      </c>
      <c r="C16974" s="53" t="s">
        <v>33536</v>
      </c>
      <c r="D16974" s="53" t="s">
        <v>33872</v>
      </c>
    </row>
    <row r="16975" spans="1:4" ht="15" x14ac:dyDescent="0.25">
      <c r="A16975" s="53" t="s">
        <v>21250</v>
      </c>
      <c r="B16975" s="53">
        <v>30</v>
      </c>
      <c r="C16975" s="53" t="s">
        <v>33536</v>
      </c>
      <c r="D16975" s="53" t="s">
        <v>33872</v>
      </c>
    </row>
    <row r="16976" spans="1:4" ht="15" x14ac:dyDescent="0.25">
      <c r="A16976" s="53" t="s">
        <v>21251</v>
      </c>
      <c r="B16976" s="53">
        <v>15</v>
      </c>
      <c r="C16976" s="53"/>
      <c r="D16976" s="53" t="s">
        <v>33872</v>
      </c>
    </row>
    <row r="16977" spans="1:4" ht="15" x14ac:dyDescent="0.25">
      <c r="A16977" s="53" t="s">
        <v>21252</v>
      </c>
      <c r="B16977" s="53">
        <v>30</v>
      </c>
      <c r="C16977" s="53"/>
      <c r="D16977" s="53" t="s">
        <v>33872</v>
      </c>
    </row>
    <row r="16978" spans="1:4" ht="15" x14ac:dyDescent="0.25">
      <c r="A16978" s="53" t="s">
        <v>21253</v>
      </c>
      <c r="B16978" s="53">
        <v>0</v>
      </c>
      <c r="C16978" s="53" t="s">
        <v>33536</v>
      </c>
      <c r="D16978" s="53" t="s">
        <v>33872</v>
      </c>
    </row>
    <row r="16979" spans="1:4" ht="15" x14ac:dyDescent="0.25">
      <c r="A16979" s="53" t="s">
        <v>21254</v>
      </c>
      <c r="B16979" s="53">
        <v>10</v>
      </c>
      <c r="C16979" s="53" t="s">
        <v>33536</v>
      </c>
      <c r="D16979" s="53" t="s">
        <v>33872</v>
      </c>
    </row>
    <row r="16980" spans="1:4" ht="15" x14ac:dyDescent="0.25">
      <c r="A16980" s="53" t="s">
        <v>21255</v>
      </c>
      <c r="B16980" s="53">
        <v>15</v>
      </c>
      <c r="C16980" s="53" t="s">
        <v>33536</v>
      </c>
      <c r="D16980" s="53" t="s">
        <v>33872</v>
      </c>
    </row>
    <row r="16981" spans="1:4" ht="15" x14ac:dyDescent="0.25">
      <c r="A16981" s="53" t="s">
        <v>21256</v>
      </c>
      <c r="B16981" s="53">
        <v>20</v>
      </c>
      <c r="C16981" s="53" t="s">
        <v>33536</v>
      </c>
      <c r="D16981" s="53" t="s">
        <v>33872</v>
      </c>
    </row>
    <row r="16982" spans="1:4" ht="15" x14ac:dyDescent="0.25">
      <c r="A16982" s="53" t="s">
        <v>21257</v>
      </c>
      <c r="B16982" s="53">
        <v>25</v>
      </c>
      <c r="C16982" s="53" t="s">
        <v>33536</v>
      </c>
      <c r="D16982" s="53" t="s">
        <v>33872</v>
      </c>
    </row>
    <row r="16983" spans="1:4" ht="15" x14ac:dyDescent="0.25">
      <c r="A16983" s="53" t="s">
        <v>21258</v>
      </c>
      <c r="B16983" s="53">
        <v>30</v>
      </c>
      <c r="C16983" s="53" t="s">
        <v>33536</v>
      </c>
      <c r="D16983" s="53" t="s">
        <v>33872</v>
      </c>
    </row>
    <row r="16984" spans="1:4" ht="15" x14ac:dyDescent="0.25">
      <c r="A16984" s="53" t="s">
        <v>21259</v>
      </c>
      <c r="B16984" s="53">
        <v>120</v>
      </c>
      <c r="C16984" s="53" t="s">
        <v>33550</v>
      </c>
      <c r="D16984" s="53" t="s">
        <v>33872</v>
      </c>
    </row>
    <row r="16985" spans="1:4" ht="15" x14ac:dyDescent="0.25">
      <c r="A16985" s="53" t="s">
        <v>21260</v>
      </c>
      <c r="B16985" s="53">
        <v>40</v>
      </c>
      <c r="C16985" s="53" t="s">
        <v>33536</v>
      </c>
      <c r="D16985" s="53" t="s">
        <v>33872</v>
      </c>
    </row>
    <row r="16986" spans="1:4" ht="15" x14ac:dyDescent="0.25">
      <c r="A16986" s="53" t="s">
        <v>21261</v>
      </c>
      <c r="B16986" s="53">
        <v>10</v>
      </c>
      <c r="C16986" s="53" t="s">
        <v>33536</v>
      </c>
      <c r="D16986" s="53" t="s">
        <v>33872</v>
      </c>
    </row>
    <row r="16987" spans="1:4" ht="15" x14ac:dyDescent="0.25">
      <c r="A16987" s="53" t="s">
        <v>21262</v>
      </c>
      <c r="B16987" s="53">
        <v>15</v>
      </c>
      <c r="C16987" s="53"/>
      <c r="D16987" s="53" t="s">
        <v>33872</v>
      </c>
    </row>
    <row r="16988" spans="1:4" ht="15" x14ac:dyDescent="0.25">
      <c r="A16988" s="53" t="s">
        <v>21263</v>
      </c>
      <c r="B16988" s="53">
        <v>20</v>
      </c>
      <c r="C16988" s="53" t="s">
        <v>33536</v>
      </c>
      <c r="D16988" s="53" t="s">
        <v>33872</v>
      </c>
    </row>
    <row r="16989" spans="1:4" ht="15" x14ac:dyDescent="0.25">
      <c r="A16989" s="53" t="s">
        <v>21264</v>
      </c>
      <c r="B16989" s="53">
        <v>30</v>
      </c>
      <c r="C16989" s="53" t="s">
        <v>33536</v>
      </c>
      <c r="D16989" s="53" t="s">
        <v>33872</v>
      </c>
    </row>
    <row r="16990" spans="1:4" ht="15" x14ac:dyDescent="0.25">
      <c r="A16990" s="53" t="s">
        <v>21265</v>
      </c>
      <c r="B16990" s="53">
        <v>30</v>
      </c>
      <c r="C16990" s="53"/>
      <c r="D16990" s="53" t="s">
        <v>33872</v>
      </c>
    </row>
    <row r="16991" spans="1:4" ht="15" x14ac:dyDescent="0.25">
      <c r="A16991" s="53" t="s">
        <v>21266</v>
      </c>
      <c r="B16991" s="53">
        <v>30</v>
      </c>
      <c r="C16991" s="53" t="s">
        <v>33536</v>
      </c>
      <c r="D16991" s="53" t="s">
        <v>33872</v>
      </c>
    </row>
    <row r="16992" spans="1:4" ht="15" x14ac:dyDescent="0.25">
      <c r="A16992" s="53" t="s">
        <v>21267</v>
      </c>
      <c r="B16992" s="53">
        <v>30</v>
      </c>
      <c r="C16992" s="53" t="s">
        <v>33536</v>
      </c>
      <c r="D16992" s="53" t="s">
        <v>33872</v>
      </c>
    </row>
    <row r="16993" spans="1:4" ht="15" x14ac:dyDescent="0.25">
      <c r="A16993" s="53" t="s">
        <v>21268</v>
      </c>
      <c r="B16993" s="53">
        <v>30</v>
      </c>
      <c r="C16993" s="53" t="s">
        <v>33536</v>
      </c>
      <c r="D16993" s="53" t="s">
        <v>33872</v>
      </c>
    </row>
    <row r="16994" spans="1:4" ht="15" x14ac:dyDescent="0.25">
      <c r="A16994" s="53" t="s">
        <v>21269</v>
      </c>
      <c r="B16994" s="53">
        <v>10</v>
      </c>
      <c r="C16994" s="53" t="s">
        <v>33536</v>
      </c>
      <c r="D16994" s="53" t="s">
        <v>33872</v>
      </c>
    </row>
    <row r="16995" spans="1:4" ht="15" x14ac:dyDescent="0.25">
      <c r="A16995" s="53" t="s">
        <v>21270</v>
      </c>
      <c r="B16995" s="53">
        <v>30</v>
      </c>
      <c r="C16995" s="53" t="s">
        <v>33536</v>
      </c>
      <c r="D16995" s="53" t="s">
        <v>33872</v>
      </c>
    </row>
    <row r="16996" spans="1:4" ht="15" x14ac:dyDescent="0.25">
      <c r="A16996" s="53" t="s">
        <v>21271</v>
      </c>
      <c r="B16996" s="53">
        <v>40</v>
      </c>
      <c r="C16996" s="53" t="s">
        <v>33536</v>
      </c>
      <c r="D16996" s="53" t="s">
        <v>33872</v>
      </c>
    </row>
    <row r="16997" spans="1:4" ht="15" x14ac:dyDescent="0.25">
      <c r="A16997" s="53" t="s">
        <v>21272</v>
      </c>
      <c r="B16997" s="53">
        <v>20</v>
      </c>
      <c r="C16997" s="53" t="s">
        <v>33536</v>
      </c>
      <c r="D16997" s="53" t="s">
        <v>33872</v>
      </c>
    </row>
    <row r="16998" spans="1:4" ht="15" x14ac:dyDescent="0.25">
      <c r="A16998" s="53" t="s">
        <v>21273</v>
      </c>
      <c r="B16998" s="53">
        <v>60</v>
      </c>
      <c r="C16998" s="53" t="s">
        <v>33536</v>
      </c>
      <c r="D16998" s="53" t="s">
        <v>33872</v>
      </c>
    </row>
    <row r="16999" spans="1:4" ht="15" x14ac:dyDescent="0.25">
      <c r="A16999" s="53" t="s">
        <v>21274</v>
      </c>
      <c r="B16999" s="53">
        <v>60</v>
      </c>
      <c r="C16999" s="53" t="s">
        <v>33536</v>
      </c>
      <c r="D16999" s="53" t="s">
        <v>33872</v>
      </c>
    </row>
    <row r="17000" spans="1:4" ht="15" x14ac:dyDescent="0.25">
      <c r="A17000" s="53" t="s">
        <v>21275</v>
      </c>
      <c r="B17000" s="53">
        <v>20</v>
      </c>
      <c r="C17000" s="53" t="s">
        <v>33536</v>
      </c>
      <c r="D17000" s="53" t="s">
        <v>33872</v>
      </c>
    </row>
    <row r="17001" spans="1:4" ht="15" x14ac:dyDescent="0.25">
      <c r="A17001" s="53" t="s">
        <v>21276</v>
      </c>
      <c r="B17001" s="53">
        <v>55</v>
      </c>
      <c r="C17001" s="53"/>
      <c r="D17001" s="53" t="s">
        <v>33872</v>
      </c>
    </row>
    <row r="17002" spans="1:4" ht="15" x14ac:dyDescent="0.25">
      <c r="A17002" s="53" t="s">
        <v>21277</v>
      </c>
      <c r="B17002" s="53">
        <v>50</v>
      </c>
      <c r="C17002" s="53"/>
      <c r="D17002" s="53" t="s">
        <v>33872</v>
      </c>
    </row>
    <row r="17003" spans="1:4" ht="15" x14ac:dyDescent="0.25">
      <c r="A17003" s="53" t="s">
        <v>21278</v>
      </c>
      <c r="B17003" s="53">
        <v>20</v>
      </c>
      <c r="C17003" s="53"/>
      <c r="D17003" s="53" t="s">
        <v>33872</v>
      </c>
    </row>
    <row r="17004" spans="1:4" ht="15" x14ac:dyDescent="0.25">
      <c r="A17004" s="53" t="s">
        <v>21279</v>
      </c>
      <c r="B17004" s="53">
        <v>60</v>
      </c>
      <c r="C17004" s="53" t="s">
        <v>33536</v>
      </c>
      <c r="D17004" s="53" t="s">
        <v>33872</v>
      </c>
    </row>
    <row r="17005" spans="1:4" ht="15" x14ac:dyDescent="0.25">
      <c r="A17005" s="53" t="s">
        <v>21280</v>
      </c>
      <c r="B17005" s="53">
        <v>20</v>
      </c>
      <c r="C17005" s="53" t="s">
        <v>33536</v>
      </c>
      <c r="D17005" s="53" t="s">
        <v>33872</v>
      </c>
    </row>
    <row r="17006" spans="1:4" ht="15" x14ac:dyDescent="0.25">
      <c r="A17006" s="53" t="s">
        <v>21281</v>
      </c>
      <c r="B17006" s="53">
        <v>20</v>
      </c>
      <c r="C17006" s="53" t="s">
        <v>33536</v>
      </c>
      <c r="D17006" s="53" t="s">
        <v>33872</v>
      </c>
    </row>
    <row r="17007" spans="1:4" ht="15" x14ac:dyDescent="0.25">
      <c r="A17007" s="53" t="s">
        <v>21282</v>
      </c>
      <c r="B17007" s="53">
        <v>20</v>
      </c>
      <c r="C17007" s="53" t="s">
        <v>33536</v>
      </c>
      <c r="D17007" s="53" t="s">
        <v>33872</v>
      </c>
    </row>
    <row r="17008" spans="1:4" ht="15" x14ac:dyDescent="0.25">
      <c r="A17008" s="53" t="s">
        <v>21283</v>
      </c>
      <c r="B17008" s="53">
        <v>20</v>
      </c>
      <c r="C17008" s="53" t="s">
        <v>33536</v>
      </c>
      <c r="D17008" s="53" t="s">
        <v>33872</v>
      </c>
    </row>
    <row r="17009" spans="1:4" ht="15" x14ac:dyDescent="0.25">
      <c r="A17009" s="53" t="s">
        <v>21284</v>
      </c>
      <c r="B17009" s="53">
        <v>10</v>
      </c>
      <c r="C17009" s="53" t="s">
        <v>33536</v>
      </c>
      <c r="D17009" s="53" t="s">
        <v>33872</v>
      </c>
    </row>
    <row r="17010" spans="1:4" ht="15" x14ac:dyDescent="0.25">
      <c r="A17010" s="53" t="s">
        <v>21285</v>
      </c>
      <c r="B17010" s="53">
        <v>20</v>
      </c>
      <c r="C17010" s="53" t="s">
        <v>33536</v>
      </c>
      <c r="D17010" s="53" t="s">
        <v>33872</v>
      </c>
    </row>
    <row r="17011" spans="1:4" ht="15" x14ac:dyDescent="0.25">
      <c r="A17011" s="53" t="s">
        <v>21286</v>
      </c>
      <c r="B17011" s="53">
        <v>10</v>
      </c>
      <c r="C17011" s="53" t="s">
        <v>33536</v>
      </c>
      <c r="D17011" s="53" t="s">
        <v>33872</v>
      </c>
    </row>
    <row r="17012" spans="1:4" ht="15" x14ac:dyDescent="0.25">
      <c r="A17012" s="53" t="s">
        <v>21287</v>
      </c>
      <c r="B17012" s="53">
        <v>20</v>
      </c>
      <c r="C17012" s="53" t="s">
        <v>33536</v>
      </c>
      <c r="D17012" s="53" t="s">
        <v>33872</v>
      </c>
    </row>
    <row r="17013" spans="1:4" ht="15" x14ac:dyDescent="0.25">
      <c r="A17013" s="53" t="s">
        <v>21288</v>
      </c>
      <c r="B17013" s="53">
        <v>20</v>
      </c>
      <c r="C17013" s="53" t="s">
        <v>33536</v>
      </c>
      <c r="D17013" s="53" t="s">
        <v>33872</v>
      </c>
    </row>
    <row r="17014" spans="1:4" ht="15" x14ac:dyDescent="0.25">
      <c r="A17014" s="53" t="s">
        <v>21289</v>
      </c>
      <c r="B17014" s="53">
        <v>20</v>
      </c>
      <c r="C17014" s="53" t="s">
        <v>33536</v>
      </c>
      <c r="D17014" s="53" t="s">
        <v>33872</v>
      </c>
    </row>
    <row r="17015" spans="1:4" ht="15" x14ac:dyDescent="0.25">
      <c r="A17015" s="53" t="s">
        <v>21290</v>
      </c>
      <c r="B17015" s="53">
        <v>20</v>
      </c>
      <c r="C17015" s="53" t="s">
        <v>33536</v>
      </c>
      <c r="D17015" s="53" t="s">
        <v>33872</v>
      </c>
    </row>
    <row r="17016" spans="1:4" ht="15" x14ac:dyDescent="0.25">
      <c r="A17016" s="53" t="s">
        <v>21291</v>
      </c>
      <c r="B17016" s="53">
        <v>10</v>
      </c>
      <c r="C17016" s="53" t="s">
        <v>33536</v>
      </c>
      <c r="D17016" s="53" t="s">
        <v>33872</v>
      </c>
    </row>
    <row r="17017" spans="1:4" ht="15" x14ac:dyDescent="0.25">
      <c r="A17017" s="53" t="s">
        <v>21292</v>
      </c>
      <c r="B17017" s="53">
        <v>20</v>
      </c>
      <c r="C17017" s="53" t="s">
        <v>33536</v>
      </c>
      <c r="D17017" s="53" t="s">
        <v>33872</v>
      </c>
    </row>
    <row r="17018" spans="1:4" ht="15" x14ac:dyDescent="0.25">
      <c r="A17018" s="53" t="s">
        <v>21293</v>
      </c>
      <c r="B17018" s="53">
        <v>20</v>
      </c>
      <c r="C17018" s="53" t="s">
        <v>33536</v>
      </c>
      <c r="D17018" s="53" t="s">
        <v>33872</v>
      </c>
    </row>
    <row r="17019" spans="1:4" ht="15" x14ac:dyDescent="0.25">
      <c r="A17019" s="53" t="s">
        <v>21294</v>
      </c>
      <c r="B17019" s="53">
        <v>20</v>
      </c>
      <c r="C17019" s="53" t="s">
        <v>33536</v>
      </c>
      <c r="D17019" s="53" t="s">
        <v>33872</v>
      </c>
    </row>
    <row r="17020" spans="1:4" ht="15" x14ac:dyDescent="0.25">
      <c r="A17020" s="53" t="s">
        <v>21295</v>
      </c>
      <c r="B17020" s="53">
        <v>30</v>
      </c>
      <c r="C17020" s="53" t="s">
        <v>33536</v>
      </c>
      <c r="D17020" s="53" t="s">
        <v>33872</v>
      </c>
    </row>
    <row r="17021" spans="1:4" ht="15" x14ac:dyDescent="0.25">
      <c r="A17021" s="53" t="s">
        <v>21296</v>
      </c>
      <c r="B17021" s="53">
        <v>60</v>
      </c>
      <c r="C17021" s="53" t="s">
        <v>33536</v>
      </c>
      <c r="D17021" s="53" t="s">
        <v>33872</v>
      </c>
    </row>
    <row r="17022" spans="1:4" ht="15" x14ac:dyDescent="0.25">
      <c r="A17022" s="53" t="s">
        <v>21297</v>
      </c>
      <c r="B17022" s="53">
        <v>30</v>
      </c>
      <c r="C17022" s="53" t="s">
        <v>33536</v>
      </c>
      <c r="D17022" s="53" t="s">
        <v>33872</v>
      </c>
    </row>
    <row r="17023" spans="1:4" ht="15" x14ac:dyDescent="0.25">
      <c r="A17023" s="53" t="s">
        <v>21298</v>
      </c>
      <c r="B17023" s="53">
        <v>30</v>
      </c>
      <c r="C17023" s="53" t="s">
        <v>33536</v>
      </c>
      <c r="D17023" s="53" t="s">
        <v>33872</v>
      </c>
    </row>
    <row r="17024" spans="1:4" ht="15" x14ac:dyDescent="0.25">
      <c r="A17024" s="53" t="s">
        <v>21299</v>
      </c>
      <c r="B17024" s="53">
        <v>60</v>
      </c>
      <c r="C17024" s="53" t="s">
        <v>33536</v>
      </c>
      <c r="D17024" s="53" t="s">
        <v>33872</v>
      </c>
    </row>
    <row r="17025" spans="1:4" ht="15" x14ac:dyDescent="0.25">
      <c r="A17025" s="53" t="s">
        <v>21300</v>
      </c>
      <c r="B17025" s="53">
        <v>10</v>
      </c>
      <c r="C17025" s="53" t="s">
        <v>33536</v>
      </c>
      <c r="D17025" s="53" t="s">
        <v>33872</v>
      </c>
    </row>
    <row r="17026" spans="1:4" ht="15" x14ac:dyDescent="0.25">
      <c r="A17026" s="53" t="s">
        <v>21301</v>
      </c>
      <c r="B17026" s="53">
        <v>30</v>
      </c>
      <c r="C17026" s="53" t="s">
        <v>33536</v>
      </c>
      <c r="D17026" s="53" t="s">
        <v>33872</v>
      </c>
    </row>
    <row r="17027" spans="1:4" ht="15" x14ac:dyDescent="0.25">
      <c r="A17027" s="53" t="s">
        <v>21302</v>
      </c>
      <c r="B17027" s="53">
        <v>30</v>
      </c>
      <c r="C17027" s="53" t="s">
        <v>33536</v>
      </c>
      <c r="D17027" s="53" t="s">
        <v>33872</v>
      </c>
    </row>
    <row r="17028" spans="1:4" ht="15" x14ac:dyDescent="0.25">
      <c r="A17028" s="53" t="s">
        <v>21303</v>
      </c>
      <c r="B17028" s="53">
        <v>60</v>
      </c>
      <c r="C17028" s="53" t="s">
        <v>33536</v>
      </c>
      <c r="D17028" s="53" t="s">
        <v>33872</v>
      </c>
    </row>
    <row r="17029" spans="1:4" ht="15" x14ac:dyDescent="0.25">
      <c r="A17029" s="53" t="s">
        <v>21304</v>
      </c>
      <c r="B17029" s="53">
        <v>30</v>
      </c>
      <c r="C17029" s="53" t="s">
        <v>33536</v>
      </c>
      <c r="D17029" s="53" t="s">
        <v>33872</v>
      </c>
    </row>
    <row r="17030" spans="1:4" ht="15" x14ac:dyDescent="0.25">
      <c r="A17030" s="53" t="s">
        <v>21305</v>
      </c>
      <c r="B17030" s="53">
        <v>30</v>
      </c>
      <c r="C17030" s="53" t="s">
        <v>33536</v>
      </c>
      <c r="D17030" s="53" t="s">
        <v>33872</v>
      </c>
    </row>
    <row r="17031" spans="1:4" ht="15" x14ac:dyDescent="0.25">
      <c r="A17031" s="53" t="s">
        <v>21306</v>
      </c>
      <c r="B17031" s="53">
        <v>60</v>
      </c>
      <c r="C17031" s="53"/>
      <c r="D17031" s="53" t="s">
        <v>33872</v>
      </c>
    </row>
    <row r="17032" spans="1:4" ht="15" x14ac:dyDescent="0.25">
      <c r="A17032" s="53" t="s">
        <v>21307</v>
      </c>
      <c r="B17032" s="53">
        <v>10</v>
      </c>
      <c r="C17032" s="53" t="s">
        <v>33536</v>
      </c>
      <c r="D17032" s="53" t="s">
        <v>33872</v>
      </c>
    </row>
    <row r="17033" spans="1:4" ht="15" x14ac:dyDescent="0.25">
      <c r="A17033" s="53" t="s">
        <v>21308</v>
      </c>
      <c r="B17033" s="53">
        <v>30</v>
      </c>
      <c r="C17033" s="53" t="s">
        <v>33536</v>
      </c>
      <c r="D17033" s="53" t="s">
        <v>33872</v>
      </c>
    </row>
    <row r="17034" spans="1:4" ht="15" x14ac:dyDescent="0.25">
      <c r="A17034" s="53" t="s">
        <v>21309</v>
      </c>
      <c r="B17034" s="53">
        <v>30</v>
      </c>
      <c r="C17034" s="53" t="s">
        <v>33536</v>
      </c>
      <c r="D17034" s="53" t="s">
        <v>33872</v>
      </c>
    </row>
    <row r="17035" spans="1:4" ht="15" x14ac:dyDescent="0.25">
      <c r="A17035" s="53" t="s">
        <v>21310</v>
      </c>
      <c r="B17035" s="53">
        <v>30</v>
      </c>
      <c r="C17035" s="53" t="s">
        <v>33536</v>
      </c>
      <c r="D17035" s="53" t="s">
        <v>33872</v>
      </c>
    </row>
    <row r="17036" spans="1:4" ht="15" x14ac:dyDescent="0.25">
      <c r="A17036" s="53" t="s">
        <v>21311</v>
      </c>
      <c r="B17036" s="53">
        <v>60</v>
      </c>
      <c r="C17036" s="53" t="s">
        <v>33536</v>
      </c>
      <c r="D17036" s="53" t="s">
        <v>33872</v>
      </c>
    </row>
    <row r="17037" spans="1:4" ht="15" x14ac:dyDescent="0.25">
      <c r="A17037" s="53" t="s">
        <v>21312</v>
      </c>
      <c r="B17037" s="53">
        <v>30</v>
      </c>
      <c r="C17037" s="53"/>
      <c r="D17037" s="53" t="s">
        <v>33872</v>
      </c>
    </row>
    <row r="17038" spans="1:4" ht="15" x14ac:dyDescent="0.25">
      <c r="A17038" s="53" t="s">
        <v>21313</v>
      </c>
      <c r="B17038" s="53">
        <v>30</v>
      </c>
      <c r="C17038" s="53" t="s">
        <v>33536</v>
      </c>
      <c r="D17038" s="53" t="s">
        <v>33872</v>
      </c>
    </row>
    <row r="17039" spans="1:4" ht="15" x14ac:dyDescent="0.25">
      <c r="A17039" s="53" t="s">
        <v>21314</v>
      </c>
      <c r="B17039" s="53">
        <v>30</v>
      </c>
      <c r="C17039" s="53" t="s">
        <v>33536</v>
      </c>
      <c r="D17039" s="53" t="s">
        <v>33872</v>
      </c>
    </row>
    <row r="17040" spans="1:4" ht="15" x14ac:dyDescent="0.25">
      <c r="A17040" s="53" t="s">
        <v>21315</v>
      </c>
      <c r="B17040" s="53">
        <v>30</v>
      </c>
      <c r="C17040" s="53" t="s">
        <v>33536</v>
      </c>
      <c r="D17040" s="53" t="s">
        <v>33872</v>
      </c>
    </row>
    <row r="17041" spans="1:4" ht="15" x14ac:dyDescent="0.25">
      <c r="A17041" s="53" t="s">
        <v>21316</v>
      </c>
      <c r="B17041" s="53">
        <v>30</v>
      </c>
      <c r="C17041" s="53" t="s">
        <v>33536</v>
      </c>
      <c r="D17041" s="53" t="s">
        <v>33872</v>
      </c>
    </row>
    <row r="17042" spans="1:4" ht="15" x14ac:dyDescent="0.25">
      <c r="A17042" s="53" t="s">
        <v>21317</v>
      </c>
      <c r="B17042" s="53">
        <v>30</v>
      </c>
      <c r="C17042" s="53" t="s">
        <v>33536</v>
      </c>
      <c r="D17042" s="53" t="s">
        <v>33872</v>
      </c>
    </row>
    <row r="17043" spans="1:4" ht="15" x14ac:dyDescent="0.25">
      <c r="A17043" s="53" t="s">
        <v>21318</v>
      </c>
      <c r="B17043" s="53">
        <v>30</v>
      </c>
      <c r="C17043" s="53" t="s">
        <v>33536</v>
      </c>
      <c r="D17043" s="53" t="s">
        <v>33872</v>
      </c>
    </row>
    <row r="17044" spans="1:4" ht="15" x14ac:dyDescent="0.25">
      <c r="A17044" s="53" t="s">
        <v>21319</v>
      </c>
      <c r="B17044" s="53">
        <v>30</v>
      </c>
      <c r="C17044" s="53" t="s">
        <v>33536</v>
      </c>
      <c r="D17044" s="53" t="s">
        <v>33872</v>
      </c>
    </row>
    <row r="17045" spans="1:4" ht="15" x14ac:dyDescent="0.25">
      <c r="A17045" s="53" t="s">
        <v>21320</v>
      </c>
      <c r="B17045" s="53">
        <v>60</v>
      </c>
      <c r="C17045" s="53" t="s">
        <v>33536</v>
      </c>
      <c r="D17045" s="53" t="s">
        <v>33872</v>
      </c>
    </row>
    <row r="17046" spans="1:4" ht="15" x14ac:dyDescent="0.25">
      <c r="A17046" s="53" t="s">
        <v>21321</v>
      </c>
      <c r="B17046" s="53">
        <v>30</v>
      </c>
      <c r="C17046" s="53" t="s">
        <v>33536</v>
      </c>
      <c r="D17046" s="53" t="s">
        <v>33872</v>
      </c>
    </row>
    <row r="17047" spans="1:4" ht="15" x14ac:dyDescent="0.25">
      <c r="A17047" s="53" t="s">
        <v>21322</v>
      </c>
      <c r="B17047" s="53">
        <v>30</v>
      </c>
      <c r="C17047" s="53" t="s">
        <v>33536</v>
      </c>
      <c r="D17047" s="53" t="s">
        <v>33872</v>
      </c>
    </row>
    <row r="17048" spans="1:4" ht="15" x14ac:dyDescent="0.25">
      <c r="A17048" s="53" t="s">
        <v>21323</v>
      </c>
      <c r="B17048" s="53">
        <v>30</v>
      </c>
      <c r="C17048" s="53" t="s">
        <v>33536</v>
      </c>
      <c r="D17048" s="53" t="s">
        <v>33872</v>
      </c>
    </row>
    <row r="17049" spans="1:4" ht="15" x14ac:dyDescent="0.25">
      <c r="A17049" s="53" t="s">
        <v>21324</v>
      </c>
      <c r="B17049" s="53">
        <v>30</v>
      </c>
      <c r="C17049" s="53" t="s">
        <v>33536</v>
      </c>
      <c r="D17049" s="53" t="s">
        <v>33872</v>
      </c>
    </row>
    <row r="17050" spans="1:4" ht="15" x14ac:dyDescent="0.25">
      <c r="A17050" s="53" t="s">
        <v>21325</v>
      </c>
      <c r="B17050" s="53">
        <v>30</v>
      </c>
      <c r="C17050" s="53" t="s">
        <v>33536</v>
      </c>
      <c r="D17050" s="53" t="s">
        <v>33872</v>
      </c>
    </row>
    <row r="17051" spans="1:4" ht="15" x14ac:dyDescent="0.25">
      <c r="A17051" s="53" t="s">
        <v>21326</v>
      </c>
      <c r="B17051" s="53">
        <v>30</v>
      </c>
      <c r="C17051" s="53" t="s">
        <v>33536</v>
      </c>
      <c r="D17051" s="53" t="s">
        <v>33872</v>
      </c>
    </row>
    <row r="17052" spans="1:4" ht="15" x14ac:dyDescent="0.25">
      <c r="A17052" s="53" t="s">
        <v>21327</v>
      </c>
      <c r="B17052" s="53">
        <v>30</v>
      </c>
      <c r="C17052" s="53"/>
      <c r="D17052" s="53" t="s">
        <v>33872</v>
      </c>
    </row>
    <row r="17053" spans="1:4" ht="15" x14ac:dyDescent="0.25">
      <c r="A17053" s="53" t="s">
        <v>21328</v>
      </c>
      <c r="B17053" s="53">
        <v>30</v>
      </c>
      <c r="C17053" s="53" t="s">
        <v>33536</v>
      </c>
      <c r="D17053" s="53" t="s">
        <v>33872</v>
      </c>
    </row>
    <row r="17054" spans="1:4" ht="15" x14ac:dyDescent="0.25">
      <c r="A17054" s="53" t="s">
        <v>21329</v>
      </c>
      <c r="B17054" s="53">
        <v>20</v>
      </c>
      <c r="C17054" s="53" t="s">
        <v>33536</v>
      </c>
      <c r="D17054" s="53" t="s">
        <v>33872</v>
      </c>
    </row>
    <row r="17055" spans="1:4" ht="15" x14ac:dyDescent="0.25">
      <c r="A17055" s="53" t="s">
        <v>21330</v>
      </c>
      <c r="B17055" s="53">
        <v>30</v>
      </c>
      <c r="C17055" s="53" t="s">
        <v>33536</v>
      </c>
      <c r="D17055" s="53" t="s">
        <v>33872</v>
      </c>
    </row>
    <row r="17056" spans="1:4" ht="15" x14ac:dyDescent="0.25">
      <c r="A17056" s="53" t="s">
        <v>21331</v>
      </c>
      <c r="B17056" s="53">
        <v>30</v>
      </c>
      <c r="C17056" s="53" t="s">
        <v>33536</v>
      </c>
      <c r="D17056" s="53" t="s">
        <v>33872</v>
      </c>
    </row>
    <row r="17057" spans="1:4" ht="15" x14ac:dyDescent="0.25">
      <c r="A17057" s="53" t="s">
        <v>21332</v>
      </c>
      <c r="B17057" s="53">
        <v>30</v>
      </c>
      <c r="C17057" s="53" t="s">
        <v>33536</v>
      </c>
      <c r="D17057" s="53" t="s">
        <v>33872</v>
      </c>
    </row>
    <row r="17058" spans="1:4" ht="15" x14ac:dyDescent="0.25">
      <c r="A17058" s="53" t="s">
        <v>21333</v>
      </c>
      <c r="B17058" s="53">
        <v>30</v>
      </c>
      <c r="C17058" s="53" t="s">
        <v>33536</v>
      </c>
      <c r="D17058" s="53" t="s">
        <v>33872</v>
      </c>
    </row>
    <row r="17059" spans="1:4" ht="15" x14ac:dyDescent="0.25">
      <c r="A17059" s="53" t="s">
        <v>21334</v>
      </c>
      <c r="B17059" s="53">
        <v>30</v>
      </c>
      <c r="C17059" s="53" t="s">
        <v>33536</v>
      </c>
      <c r="D17059" s="53" t="s">
        <v>33872</v>
      </c>
    </row>
    <row r="17060" spans="1:4" ht="15" x14ac:dyDescent="0.25">
      <c r="A17060" s="53" t="s">
        <v>21335</v>
      </c>
      <c r="B17060" s="53">
        <v>30</v>
      </c>
      <c r="C17060" s="53" t="s">
        <v>33536</v>
      </c>
      <c r="D17060" s="53" t="s">
        <v>33872</v>
      </c>
    </row>
    <row r="17061" spans="1:4" ht="15" x14ac:dyDescent="0.25">
      <c r="A17061" s="53" t="s">
        <v>21336</v>
      </c>
      <c r="B17061" s="53">
        <v>30</v>
      </c>
      <c r="C17061" s="53" t="s">
        <v>33536</v>
      </c>
      <c r="D17061" s="53" t="s">
        <v>33872</v>
      </c>
    </row>
    <row r="17062" spans="1:4" ht="15" x14ac:dyDescent="0.25">
      <c r="A17062" s="53" t="s">
        <v>21337</v>
      </c>
      <c r="B17062" s="53">
        <v>30</v>
      </c>
      <c r="C17062" s="53" t="s">
        <v>33536</v>
      </c>
      <c r="D17062" s="53" t="s">
        <v>33872</v>
      </c>
    </row>
    <row r="17063" spans="1:4" ht="15" x14ac:dyDescent="0.25">
      <c r="A17063" s="53" t="s">
        <v>21338</v>
      </c>
      <c r="B17063" s="53">
        <v>30</v>
      </c>
      <c r="C17063" s="53" t="s">
        <v>33536</v>
      </c>
      <c r="D17063" s="53" t="s">
        <v>33872</v>
      </c>
    </row>
    <row r="17064" spans="1:4" ht="15" x14ac:dyDescent="0.25">
      <c r="A17064" s="53" t="s">
        <v>21339</v>
      </c>
      <c r="B17064" s="53">
        <v>30</v>
      </c>
      <c r="C17064" s="53" t="s">
        <v>33536</v>
      </c>
      <c r="D17064" s="53" t="s">
        <v>33872</v>
      </c>
    </row>
    <row r="17065" spans="1:4" ht="15" x14ac:dyDescent="0.25">
      <c r="A17065" s="53" t="s">
        <v>21340</v>
      </c>
      <c r="B17065" s="53">
        <v>30</v>
      </c>
      <c r="C17065" s="53" t="s">
        <v>33536</v>
      </c>
      <c r="D17065" s="53" t="s">
        <v>33872</v>
      </c>
    </row>
    <row r="17066" spans="1:4" ht="15" x14ac:dyDescent="0.25">
      <c r="A17066" s="53" t="s">
        <v>21341</v>
      </c>
      <c r="B17066" s="53">
        <v>20</v>
      </c>
      <c r="C17066" s="53" t="s">
        <v>33536</v>
      </c>
      <c r="D17066" s="53" t="s">
        <v>33872</v>
      </c>
    </row>
    <row r="17067" spans="1:4" ht="15" x14ac:dyDescent="0.25">
      <c r="A17067" s="53" t="s">
        <v>21342</v>
      </c>
      <c r="B17067" s="53">
        <v>20</v>
      </c>
      <c r="C17067" s="53" t="s">
        <v>33536</v>
      </c>
      <c r="D17067" s="53" t="s">
        <v>33872</v>
      </c>
    </row>
    <row r="17068" spans="1:4" ht="15" x14ac:dyDescent="0.25">
      <c r="A17068" s="53" t="s">
        <v>21343</v>
      </c>
      <c r="B17068" s="53">
        <v>20</v>
      </c>
      <c r="C17068" s="53" t="s">
        <v>33536</v>
      </c>
      <c r="D17068" s="53" t="s">
        <v>33872</v>
      </c>
    </row>
    <row r="17069" spans="1:4" ht="15" x14ac:dyDescent="0.25">
      <c r="A17069" s="53" t="s">
        <v>21344</v>
      </c>
      <c r="B17069" s="53">
        <v>20</v>
      </c>
      <c r="C17069" s="53" t="s">
        <v>33536</v>
      </c>
      <c r="D17069" s="53" t="s">
        <v>33872</v>
      </c>
    </row>
    <row r="17070" spans="1:4" ht="15" x14ac:dyDescent="0.25">
      <c r="A17070" s="53" t="s">
        <v>21345</v>
      </c>
      <c r="B17070" s="53">
        <v>20</v>
      </c>
      <c r="C17070" s="53"/>
      <c r="D17070" s="53" t="s">
        <v>33872</v>
      </c>
    </row>
    <row r="17071" spans="1:4" ht="15" x14ac:dyDescent="0.25">
      <c r="A17071" s="53" t="s">
        <v>21346</v>
      </c>
      <c r="B17071" s="53">
        <v>20</v>
      </c>
      <c r="C17071" s="53" t="s">
        <v>33536</v>
      </c>
      <c r="D17071" s="53" t="s">
        <v>33872</v>
      </c>
    </row>
    <row r="17072" spans="1:4" ht="15" x14ac:dyDescent="0.25">
      <c r="A17072" s="53" t="s">
        <v>21347</v>
      </c>
      <c r="B17072" s="53">
        <v>20</v>
      </c>
      <c r="C17072" s="53" t="s">
        <v>33536</v>
      </c>
      <c r="D17072" s="53" t="s">
        <v>33872</v>
      </c>
    </row>
    <row r="17073" spans="1:4" ht="15" x14ac:dyDescent="0.25">
      <c r="A17073" s="53" t="s">
        <v>21348</v>
      </c>
      <c r="B17073" s="53">
        <v>20</v>
      </c>
      <c r="C17073" s="53" t="s">
        <v>33536</v>
      </c>
      <c r="D17073" s="53" t="s">
        <v>33872</v>
      </c>
    </row>
    <row r="17074" spans="1:4" ht="15" x14ac:dyDescent="0.25">
      <c r="A17074" s="53" t="s">
        <v>21349</v>
      </c>
      <c r="B17074" s="53">
        <v>20</v>
      </c>
      <c r="C17074" s="53"/>
      <c r="D17074" s="53" t="s">
        <v>33872</v>
      </c>
    </row>
    <row r="17075" spans="1:4" ht="15" x14ac:dyDescent="0.25">
      <c r="A17075" s="53" t="s">
        <v>21350</v>
      </c>
      <c r="B17075" s="53">
        <v>20</v>
      </c>
      <c r="C17075" s="53" t="s">
        <v>33536</v>
      </c>
      <c r="D17075" s="53" t="s">
        <v>33872</v>
      </c>
    </row>
    <row r="17076" spans="1:4" ht="15" x14ac:dyDescent="0.25">
      <c r="A17076" s="53" t="s">
        <v>21351</v>
      </c>
      <c r="B17076" s="53">
        <v>20</v>
      </c>
      <c r="C17076" s="53" t="s">
        <v>33536</v>
      </c>
      <c r="D17076" s="53" t="s">
        <v>33872</v>
      </c>
    </row>
    <row r="17077" spans="1:4" ht="15" x14ac:dyDescent="0.25">
      <c r="A17077" s="53" t="s">
        <v>21352</v>
      </c>
      <c r="B17077" s="53">
        <v>20</v>
      </c>
      <c r="C17077" s="53" t="s">
        <v>33536</v>
      </c>
      <c r="D17077" s="53" t="s">
        <v>33872</v>
      </c>
    </row>
    <row r="17078" spans="1:4" ht="15" x14ac:dyDescent="0.25">
      <c r="A17078" s="53" t="s">
        <v>21353</v>
      </c>
      <c r="B17078" s="53">
        <v>20</v>
      </c>
      <c r="C17078" s="53" t="s">
        <v>33536</v>
      </c>
      <c r="D17078" s="53" t="s">
        <v>33872</v>
      </c>
    </row>
    <row r="17079" spans="1:4" ht="15" x14ac:dyDescent="0.25">
      <c r="A17079" s="53" t="s">
        <v>21354</v>
      </c>
      <c r="B17079" s="53">
        <v>20</v>
      </c>
      <c r="C17079" s="53" t="s">
        <v>33536</v>
      </c>
      <c r="D17079" s="53" t="s">
        <v>33872</v>
      </c>
    </row>
    <row r="17080" spans="1:4" ht="15" x14ac:dyDescent="0.25">
      <c r="A17080" s="53" t="s">
        <v>21355</v>
      </c>
      <c r="B17080" s="53">
        <v>20</v>
      </c>
      <c r="C17080" s="53" t="s">
        <v>33536</v>
      </c>
      <c r="D17080" s="53" t="s">
        <v>33872</v>
      </c>
    </row>
    <row r="17081" spans="1:4" ht="15" x14ac:dyDescent="0.25">
      <c r="A17081" s="53" t="s">
        <v>21356</v>
      </c>
      <c r="B17081" s="53">
        <v>20</v>
      </c>
      <c r="C17081" s="53" t="s">
        <v>33536</v>
      </c>
      <c r="D17081" s="53" t="s">
        <v>33872</v>
      </c>
    </row>
    <row r="17082" spans="1:4" ht="15" x14ac:dyDescent="0.25">
      <c r="A17082" s="53" t="s">
        <v>21357</v>
      </c>
      <c r="B17082" s="53">
        <v>20</v>
      </c>
      <c r="C17082" s="53" t="s">
        <v>33536</v>
      </c>
      <c r="D17082" s="53" t="s">
        <v>33872</v>
      </c>
    </row>
    <row r="17083" spans="1:4" ht="15" x14ac:dyDescent="0.25">
      <c r="A17083" s="53" t="s">
        <v>21358</v>
      </c>
      <c r="B17083" s="53">
        <v>20</v>
      </c>
      <c r="C17083" s="53" t="s">
        <v>33536</v>
      </c>
      <c r="D17083" s="53" t="s">
        <v>33872</v>
      </c>
    </row>
    <row r="17084" spans="1:4" ht="15" x14ac:dyDescent="0.25">
      <c r="A17084" s="53" t="s">
        <v>21359</v>
      </c>
      <c r="B17084" s="53">
        <v>20</v>
      </c>
      <c r="C17084" s="53" t="s">
        <v>33536</v>
      </c>
      <c r="D17084" s="53" t="s">
        <v>33872</v>
      </c>
    </row>
    <row r="17085" spans="1:4" ht="15" x14ac:dyDescent="0.25">
      <c r="A17085" s="53" t="s">
        <v>21360</v>
      </c>
      <c r="B17085" s="53">
        <v>20</v>
      </c>
      <c r="C17085" s="53" t="s">
        <v>33536</v>
      </c>
      <c r="D17085" s="53" t="s">
        <v>33872</v>
      </c>
    </row>
    <row r="17086" spans="1:4" ht="15" x14ac:dyDescent="0.25">
      <c r="A17086" s="53" t="s">
        <v>21361</v>
      </c>
      <c r="B17086" s="53">
        <v>20</v>
      </c>
      <c r="C17086" s="53" t="s">
        <v>33536</v>
      </c>
      <c r="D17086" s="53" t="s">
        <v>33872</v>
      </c>
    </row>
    <row r="17087" spans="1:4" ht="15" x14ac:dyDescent="0.25">
      <c r="A17087" s="53" t="s">
        <v>21362</v>
      </c>
      <c r="B17087" s="53">
        <v>20</v>
      </c>
      <c r="C17087" s="53" t="s">
        <v>33536</v>
      </c>
      <c r="D17087" s="53" t="s">
        <v>33872</v>
      </c>
    </row>
    <row r="17088" spans="1:4" ht="15" x14ac:dyDescent="0.25">
      <c r="A17088" s="53" t="s">
        <v>21363</v>
      </c>
      <c r="B17088" s="53">
        <v>20</v>
      </c>
      <c r="C17088" s="53" t="s">
        <v>33536</v>
      </c>
      <c r="D17088" s="53" t="s">
        <v>33872</v>
      </c>
    </row>
    <row r="17089" spans="1:4" ht="15" x14ac:dyDescent="0.25">
      <c r="A17089" s="53" t="s">
        <v>21364</v>
      </c>
      <c r="B17089" s="53">
        <v>20</v>
      </c>
      <c r="C17089" s="53" t="s">
        <v>33536</v>
      </c>
      <c r="D17089" s="53" t="s">
        <v>33872</v>
      </c>
    </row>
    <row r="17090" spans="1:4" ht="15" x14ac:dyDescent="0.25">
      <c r="A17090" s="53" t="s">
        <v>21365</v>
      </c>
      <c r="B17090" s="53">
        <v>20</v>
      </c>
      <c r="C17090" s="53" t="s">
        <v>33536</v>
      </c>
      <c r="D17090" s="53" t="s">
        <v>33872</v>
      </c>
    </row>
    <row r="17091" spans="1:4" ht="15" x14ac:dyDescent="0.25">
      <c r="A17091" s="53" t="s">
        <v>21366</v>
      </c>
      <c r="B17091" s="53">
        <v>20</v>
      </c>
      <c r="C17091" s="53" t="s">
        <v>33536</v>
      </c>
      <c r="D17091" s="53" t="s">
        <v>33872</v>
      </c>
    </row>
    <row r="17092" spans="1:4" ht="15" x14ac:dyDescent="0.25">
      <c r="A17092" s="53" t="s">
        <v>21367</v>
      </c>
      <c r="B17092" s="53">
        <v>20</v>
      </c>
      <c r="C17092" s="53" t="s">
        <v>33536</v>
      </c>
      <c r="D17092" s="53" t="s">
        <v>33872</v>
      </c>
    </row>
    <row r="17093" spans="1:4" ht="15" x14ac:dyDescent="0.25">
      <c r="A17093" s="53" t="s">
        <v>21368</v>
      </c>
      <c r="B17093" s="53">
        <v>20</v>
      </c>
      <c r="C17093" s="53" t="s">
        <v>33536</v>
      </c>
      <c r="D17093" s="53" t="s">
        <v>33872</v>
      </c>
    </row>
    <row r="17094" spans="1:4" ht="15" x14ac:dyDescent="0.25">
      <c r="A17094" s="53" t="s">
        <v>21369</v>
      </c>
      <c r="B17094" s="53">
        <v>20</v>
      </c>
      <c r="C17094" s="53" t="s">
        <v>33536</v>
      </c>
      <c r="D17094" s="53" t="s">
        <v>33872</v>
      </c>
    </row>
    <row r="17095" spans="1:4" ht="15" x14ac:dyDescent="0.25">
      <c r="A17095" s="53" t="s">
        <v>21370</v>
      </c>
      <c r="B17095" s="53">
        <v>20</v>
      </c>
      <c r="C17095" s="53" t="s">
        <v>33536</v>
      </c>
      <c r="D17095" s="53" t="s">
        <v>33872</v>
      </c>
    </row>
    <row r="17096" spans="1:4" ht="15" x14ac:dyDescent="0.25">
      <c r="A17096" s="53" t="s">
        <v>21371</v>
      </c>
      <c r="B17096" s="53">
        <v>20</v>
      </c>
      <c r="C17096" s="53"/>
      <c r="D17096" s="53" t="s">
        <v>33872</v>
      </c>
    </row>
    <row r="17097" spans="1:4" ht="15" x14ac:dyDescent="0.25">
      <c r="A17097" s="53" t="s">
        <v>21372</v>
      </c>
      <c r="B17097" s="53">
        <v>20</v>
      </c>
      <c r="C17097" s="53" t="s">
        <v>33536</v>
      </c>
      <c r="D17097" s="53" t="s">
        <v>33872</v>
      </c>
    </row>
    <row r="17098" spans="1:4" ht="15" x14ac:dyDescent="0.25">
      <c r="A17098" s="53" t="s">
        <v>21373</v>
      </c>
      <c r="B17098" s="53">
        <v>20</v>
      </c>
      <c r="C17098" s="53" t="s">
        <v>33536</v>
      </c>
      <c r="D17098" s="53" t="s">
        <v>33872</v>
      </c>
    </row>
    <row r="17099" spans="1:4" ht="15" x14ac:dyDescent="0.25">
      <c r="A17099" s="53" t="s">
        <v>21374</v>
      </c>
      <c r="B17099" s="53">
        <v>20</v>
      </c>
      <c r="C17099" s="53" t="s">
        <v>33536</v>
      </c>
      <c r="D17099" s="53" t="s">
        <v>33872</v>
      </c>
    </row>
    <row r="17100" spans="1:4" ht="15" x14ac:dyDescent="0.25">
      <c r="A17100" s="53" t="s">
        <v>21375</v>
      </c>
      <c r="B17100" s="53">
        <v>20</v>
      </c>
      <c r="C17100" s="53" t="s">
        <v>33536</v>
      </c>
      <c r="D17100" s="53" t="s">
        <v>33872</v>
      </c>
    </row>
    <row r="17101" spans="1:4" ht="15" x14ac:dyDescent="0.25">
      <c r="A17101" s="53" t="s">
        <v>21376</v>
      </c>
      <c r="B17101" s="53">
        <v>20</v>
      </c>
      <c r="C17101" s="53" t="s">
        <v>33536</v>
      </c>
      <c r="D17101" s="53" t="s">
        <v>33872</v>
      </c>
    </row>
    <row r="17102" spans="1:4" ht="15" x14ac:dyDescent="0.25">
      <c r="A17102" s="53" t="s">
        <v>21377</v>
      </c>
      <c r="B17102" s="53">
        <v>20</v>
      </c>
      <c r="C17102" s="53" t="s">
        <v>33536</v>
      </c>
      <c r="D17102" s="53" t="s">
        <v>33872</v>
      </c>
    </row>
    <row r="17103" spans="1:4" ht="15" x14ac:dyDescent="0.25">
      <c r="A17103" s="53" t="s">
        <v>21378</v>
      </c>
      <c r="B17103" s="53">
        <v>20</v>
      </c>
      <c r="C17103" s="53" t="s">
        <v>33536</v>
      </c>
      <c r="D17103" s="53" t="s">
        <v>33872</v>
      </c>
    </row>
    <row r="17104" spans="1:4" ht="15" x14ac:dyDescent="0.25">
      <c r="A17104" s="53" t="s">
        <v>21379</v>
      </c>
      <c r="B17104" s="53">
        <v>20</v>
      </c>
      <c r="C17104" s="53" t="s">
        <v>33536</v>
      </c>
      <c r="D17104" s="53" t="s">
        <v>33872</v>
      </c>
    </row>
    <row r="17105" spans="1:4" ht="15" x14ac:dyDescent="0.25">
      <c r="A17105" s="53" t="s">
        <v>21380</v>
      </c>
      <c r="B17105" s="53">
        <v>15</v>
      </c>
      <c r="C17105" s="53" t="s">
        <v>33536</v>
      </c>
      <c r="D17105" s="53" t="s">
        <v>33872</v>
      </c>
    </row>
    <row r="17106" spans="1:4" ht="15" x14ac:dyDescent="0.25">
      <c r="A17106" s="53" t="s">
        <v>21381</v>
      </c>
      <c r="B17106" s="53">
        <v>20</v>
      </c>
      <c r="C17106" s="53" t="s">
        <v>33536</v>
      </c>
      <c r="D17106" s="53" t="s">
        <v>33872</v>
      </c>
    </row>
    <row r="17107" spans="1:4" ht="15" x14ac:dyDescent="0.25">
      <c r="A17107" s="53" t="s">
        <v>21382</v>
      </c>
      <c r="B17107" s="53">
        <v>15</v>
      </c>
      <c r="C17107" s="53" t="s">
        <v>33536</v>
      </c>
      <c r="D17107" s="53" t="s">
        <v>33872</v>
      </c>
    </row>
    <row r="17108" spans="1:4" ht="15" x14ac:dyDescent="0.25">
      <c r="A17108" s="53" t="s">
        <v>21383</v>
      </c>
      <c r="B17108" s="53">
        <v>20</v>
      </c>
      <c r="C17108" s="53" t="s">
        <v>33536</v>
      </c>
      <c r="D17108" s="53" t="s">
        <v>33872</v>
      </c>
    </row>
    <row r="17109" spans="1:4" ht="15" x14ac:dyDescent="0.25">
      <c r="A17109" s="53" t="s">
        <v>21384</v>
      </c>
      <c r="B17109" s="53">
        <v>20</v>
      </c>
      <c r="C17109" s="53" t="s">
        <v>33536</v>
      </c>
      <c r="D17109" s="53" t="s">
        <v>33872</v>
      </c>
    </row>
    <row r="17110" spans="1:4" ht="15" x14ac:dyDescent="0.25">
      <c r="A17110" s="53" t="s">
        <v>21385</v>
      </c>
      <c r="B17110" s="53">
        <v>20</v>
      </c>
      <c r="C17110" s="53" t="s">
        <v>33536</v>
      </c>
      <c r="D17110" s="53" t="s">
        <v>33872</v>
      </c>
    </row>
    <row r="17111" spans="1:4" ht="15" x14ac:dyDescent="0.25">
      <c r="A17111" s="53" t="s">
        <v>21386</v>
      </c>
      <c r="B17111" s="53">
        <v>20</v>
      </c>
      <c r="C17111" s="53"/>
      <c r="D17111" s="53" t="s">
        <v>33872</v>
      </c>
    </row>
    <row r="17112" spans="1:4" ht="15" x14ac:dyDescent="0.25">
      <c r="A17112" s="53" t="s">
        <v>21387</v>
      </c>
      <c r="B17112" s="53">
        <v>40</v>
      </c>
      <c r="C17112" s="53" t="s">
        <v>33536</v>
      </c>
      <c r="D17112" s="53" t="s">
        <v>33872</v>
      </c>
    </row>
    <row r="17113" spans="1:4" ht="15" x14ac:dyDescent="0.25">
      <c r="A17113" s="53" t="s">
        <v>21388</v>
      </c>
      <c r="B17113" s="53">
        <v>20</v>
      </c>
      <c r="C17113" s="53" t="s">
        <v>33536</v>
      </c>
      <c r="D17113" s="53" t="s">
        <v>33872</v>
      </c>
    </row>
    <row r="17114" spans="1:4" ht="15" x14ac:dyDescent="0.25">
      <c r="A17114" s="53" t="s">
        <v>21389</v>
      </c>
      <c r="B17114" s="53">
        <v>20</v>
      </c>
      <c r="C17114" s="53" t="s">
        <v>33536</v>
      </c>
      <c r="D17114" s="53" t="s">
        <v>33872</v>
      </c>
    </row>
    <row r="17115" spans="1:4" ht="15" x14ac:dyDescent="0.25">
      <c r="A17115" s="53" t="s">
        <v>21390</v>
      </c>
      <c r="B17115" s="53">
        <v>20</v>
      </c>
      <c r="C17115" s="53" t="s">
        <v>33536</v>
      </c>
      <c r="D17115" s="53" t="s">
        <v>33872</v>
      </c>
    </row>
    <row r="17116" spans="1:4" ht="15" x14ac:dyDescent="0.25">
      <c r="A17116" s="53" t="s">
        <v>21391</v>
      </c>
      <c r="B17116" s="53">
        <v>20</v>
      </c>
      <c r="C17116" s="53" t="s">
        <v>33536</v>
      </c>
      <c r="D17116" s="53" t="s">
        <v>33872</v>
      </c>
    </row>
    <row r="17117" spans="1:4" ht="15" x14ac:dyDescent="0.25">
      <c r="A17117" s="53" t="s">
        <v>21392</v>
      </c>
      <c r="B17117" s="53">
        <v>20</v>
      </c>
      <c r="C17117" s="53"/>
      <c r="D17117" s="53" t="s">
        <v>33872</v>
      </c>
    </row>
    <row r="17118" spans="1:4" ht="15" x14ac:dyDescent="0.25">
      <c r="A17118" s="53" t="s">
        <v>21393</v>
      </c>
      <c r="B17118" s="53">
        <v>30</v>
      </c>
      <c r="C17118" s="53" t="s">
        <v>33536</v>
      </c>
      <c r="D17118" s="53" t="s">
        <v>33872</v>
      </c>
    </row>
    <row r="17119" spans="1:4" ht="15" x14ac:dyDescent="0.25">
      <c r="A17119" s="53" t="s">
        <v>21394</v>
      </c>
      <c r="B17119" s="53">
        <v>30</v>
      </c>
      <c r="C17119" s="53" t="s">
        <v>33536</v>
      </c>
      <c r="D17119" s="53" t="s">
        <v>33872</v>
      </c>
    </row>
    <row r="17120" spans="1:4" ht="15" x14ac:dyDescent="0.25">
      <c r="A17120" s="53" t="s">
        <v>21395</v>
      </c>
      <c r="B17120" s="53">
        <v>30</v>
      </c>
      <c r="C17120" s="53" t="s">
        <v>33536</v>
      </c>
      <c r="D17120" s="53" t="s">
        <v>33872</v>
      </c>
    </row>
    <row r="17121" spans="1:4" ht="15" x14ac:dyDescent="0.25">
      <c r="A17121" s="53" t="s">
        <v>21396</v>
      </c>
      <c r="B17121" s="53">
        <v>90</v>
      </c>
      <c r="C17121" s="53" t="s">
        <v>33536</v>
      </c>
      <c r="D17121" s="53" t="s">
        <v>33872</v>
      </c>
    </row>
    <row r="17122" spans="1:4" ht="15" x14ac:dyDescent="0.25">
      <c r="A17122" s="53" t="s">
        <v>21397</v>
      </c>
      <c r="B17122" s="53">
        <v>20</v>
      </c>
      <c r="C17122" s="53" t="s">
        <v>33536</v>
      </c>
      <c r="D17122" s="53" t="s">
        <v>33872</v>
      </c>
    </row>
    <row r="17123" spans="1:4" ht="15" x14ac:dyDescent="0.25">
      <c r="A17123" s="53" t="s">
        <v>21398</v>
      </c>
      <c r="B17123" s="53">
        <v>20</v>
      </c>
      <c r="C17123" s="53" t="s">
        <v>33536</v>
      </c>
      <c r="D17123" s="53" t="s">
        <v>33872</v>
      </c>
    </row>
    <row r="17124" spans="1:4" ht="15" x14ac:dyDescent="0.25">
      <c r="A17124" s="53" t="s">
        <v>21399</v>
      </c>
      <c r="B17124" s="53">
        <v>20</v>
      </c>
      <c r="C17124" s="53" t="s">
        <v>33536</v>
      </c>
      <c r="D17124" s="53" t="s">
        <v>33872</v>
      </c>
    </row>
    <row r="17125" spans="1:4" ht="15" x14ac:dyDescent="0.25">
      <c r="A17125" s="53" t="s">
        <v>21400</v>
      </c>
      <c r="B17125" s="53">
        <v>20</v>
      </c>
      <c r="C17125" s="53" t="s">
        <v>33536</v>
      </c>
      <c r="D17125" s="53" t="s">
        <v>33872</v>
      </c>
    </row>
    <row r="17126" spans="1:4" ht="15" x14ac:dyDescent="0.25">
      <c r="A17126" s="53" t="s">
        <v>21401</v>
      </c>
      <c r="B17126" s="53">
        <v>20</v>
      </c>
      <c r="C17126" s="53" t="s">
        <v>33536</v>
      </c>
      <c r="D17126" s="53" t="s">
        <v>33872</v>
      </c>
    </row>
    <row r="17127" spans="1:4" ht="15" x14ac:dyDescent="0.25">
      <c r="A17127" s="53" t="s">
        <v>21402</v>
      </c>
      <c r="B17127" s="53">
        <v>20</v>
      </c>
      <c r="C17127" s="53" t="s">
        <v>33536</v>
      </c>
      <c r="D17127" s="53" t="s">
        <v>33872</v>
      </c>
    </row>
    <row r="17128" spans="1:4" ht="15" x14ac:dyDescent="0.25">
      <c r="A17128" s="53" t="s">
        <v>21403</v>
      </c>
      <c r="B17128" s="53">
        <v>30</v>
      </c>
      <c r="C17128" s="53"/>
      <c r="D17128" s="53" t="s">
        <v>33872</v>
      </c>
    </row>
    <row r="17129" spans="1:4" ht="15" x14ac:dyDescent="0.25">
      <c r="A17129" s="53" t="s">
        <v>21404</v>
      </c>
      <c r="B17129" s="53">
        <v>20</v>
      </c>
      <c r="C17129" s="53" t="s">
        <v>33536</v>
      </c>
      <c r="D17129" s="53" t="s">
        <v>33872</v>
      </c>
    </row>
    <row r="17130" spans="1:4" ht="15" x14ac:dyDescent="0.25">
      <c r="A17130" s="53" t="s">
        <v>21405</v>
      </c>
      <c r="B17130" s="53">
        <v>30</v>
      </c>
      <c r="C17130" s="53"/>
      <c r="D17130" s="53" t="s">
        <v>33872</v>
      </c>
    </row>
    <row r="17131" spans="1:4" ht="15" x14ac:dyDescent="0.25">
      <c r="A17131" s="53" t="s">
        <v>21406</v>
      </c>
      <c r="B17131" s="53">
        <v>30</v>
      </c>
      <c r="C17131" s="53"/>
      <c r="D17131" s="53" t="s">
        <v>33872</v>
      </c>
    </row>
    <row r="17132" spans="1:4" ht="15" x14ac:dyDescent="0.25">
      <c r="A17132" s="53" t="s">
        <v>21407</v>
      </c>
      <c r="B17132" s="53">
        <v>30</v>
      </c>
      <c r="C17132" s="53"/>
      <c r="D17132" s="53" t="s">
        <v>33872</v>
      </c>
    </row>
    <row r="17133" spans="1:4" ht="15" x14ac:dyDescent="0.25">
      <c r="A17133" s="53" t="s">
        <v>21408</v>
      </c>
      <c r="B17133" s="53">
        <v>30</v>
      </c>
      <c r="C17133" s="53"/>
      <c r="D17133" s="53" t="s">
        <v>33872</v>
      </c>
    </row>
    <row r="17134" spans="1:4" ht="15" x14ac:dyDescent="0.25">
      <c r="A17134" s="53" t="s">
        <v>21409</v>
      </c>
      <c r="B17134" s="53">
        <v>30</v>
      </c>
      <c r="C17134" s="53"/>
      <c r="D17134" s="53" t="s">
        <v>33872</v>
      </c>
    </row>
    <row r="17135" spans="1:4" ht="15" x14ac:dyDescent="0.25">
      <c r="A17135" s="53" t="s">
        <v>21410</v>
      </c>
      <c r="B17135" s="53">
        <v>30</v>
      </c>
      <c r="C17135" s="53"/>
      <c r="D17135" s="53" t="s">
        <v>33872</v>
      </c>
    </row>
    <row r="17136" spans="1:4" ht="15" x14ac:dyDescent="0.25">
      <c r="A17136" s="53" t="s">
        <v>21411</v>
      </c>
      <c r="B17136" s="53">
        <v>30</v>
      </c>
      <c r="C17136" s="53"/>
      <c r="D17136" s="53" t="s">
        <v>33872</v>
      </c>
    </row>
    <row r="17137" spans="1:4" ht="15" x14ac:dyDescent="0.25">
      <c r="A17137" s="53" t="s">
        <v>21412</v>
      </c>
      <c r="B17137" s="53">
        <v>15</v>
      </c>
      <c r="C17137" s="53" t="s">
        <v>33536</v>
      </c>
      <c r="D17137" s="53" t="s">
        <v>33872</v>
      </c>
    </row>
    <row r="17138" spans="1:4" ht="15" x14ac:dyDescent="0.25">
      <c r="A17138" s="53" t="s">
        <v>21413</v>
      </c>
      <c r="B17138" s="53">
        <v>15</v>
      </c>
      <c r="C17138" s="53"/>
      <c r="D17138" s="53" t="s">
        <v>33872</v>
      </c>
    </row>
    <row r="17139" spans="1:4" ht="15" x14ac:dyDescent="0.25">
      <c r="A17139" s="53" t="s">
        <v>21414</v>
      </c>
      <c r="B17139" s="53">
        <v>15</v>
      </c>
      <c r="C17139" s="53"/>
      <c r="D17139" s="53" t="s">
        <v>33872</v>
      </c>
    </row>
    <row r="17140" spans="1:4" ht="15" x14ac:dyDescent="0.25">
      <c r="A17140" s="53" t="s">
        <v>21415</v>
      </c>
      <c r="B17140" s="53">
        <v>30</v>
      </c>
      <c r="C17140" s="53" t="s">
        <v>33536</v>
      </c>
      <c r="D17140" s="53" t="s">
        <v>33872</v>
      </c>
    </row>
    <row r="17141" spans="1:4" ht="15" x14ac:dyDescent="0.25">
      <c r="A17141" s="53" t="s">
        <v>21416</v>
      </c>
      <c r="B17141" s="53">
        <v>30</v>
      </c>
      <c r="C17141" s="53" t="s">
        <v>33536</v>
      </c>
      <c r="D17141" s="53" t="s">
        <v>33872</v>
      </c>
    </row>
    <row r="17142" spans="1:4" ht="15" x14ac:dyDescent="0.25">
      <c r="A17142" s="53" t="s">
        <v>21417</v>
      </c>
      <c r="B17142" s="53">
        <v>30</v>
      </c>
      <c r="C17142" s="53" t="s">
        <v>33536</v>
      </c>
      <c r="D17142" s="53" t="s">
        <v>33872</v>
      </c>
    </row>
    <row r="17143" spans="1:4" ht="15" x14ac:dyDescent="0.25">
      <c r="A17143" s="53" t="s">
        <v>21418</v>
      </c>
      <c r="B17143" s="53">
        <v>30</v>
      </c>
      <c r="C17143" s="53" t="s">
        <v>33536</v>
      </c>
      <c r="D17143" s="53" t="s">
        <v>33872</v>
      </c>
    </row>
    <row r="17144" spans="1:4" ht="15" x14ac:dyDescent="0.25">
      <c r="A17144" s="53" t="s">
        <v>21419</v>
      </c>
      <c r="B17144" s="53">
        <v>30</v>
      </c>
      <c r="C17144" s="53" t="s">
        <v>33536</v>
      </c>
      <c r="D17144" s="53" t="s">
        <v>33872</v>
      </c>
    </row>
    <row r="17145" spans="1:4" ht="15" x14ac:dyDescent="0.25">
      <c r="A17145" s="53" t="s">
        <v>21420</v>
      </c>
      <c r="B17145" s="53">
        <v>10</v>
      </c>
      <c r="C17145" s="53" t="s">
        <v>33536</v>
      </c>
      <c r="D17145" s="53" t="s">
        <v>33872</v>
      </c>
    </row>
    <row r="17146" spans="1:4" ht="15" x14ac:dyDescent="0.25">
      <c r="A17146" s="53" t="s">
        <v>21421</v>
      </c>
      <c r="B17146" s="53">
        <v>30</v>
      </c>
      <c r="C17146" s="53" t="s">
        <v>33536</v>
      </c>
      <c r="D17146" s="53" t="s">
        <v>33872</v>
      </c>
    </row>
    <row r="17147" spans="1:4" ht="15" x14ac:dyDescent="0.25">
      <c r="A17147" s="53" t="s">
        <v>21422</v>
      </c>
      <c r="B17147" s="53">
        <v>30</v>
      </c>
      <c r="C17147" s="53" t="s">
        <v>33536</v>
      </c>
      <c r="D17147" s="53" t="s">
        <v>33872</v>
      </c>
    </row>
    <row r="17148" spans="1:4" ht="15" x14ac:dyDescent="0.25">
      <c r="A17148" s="53" t="s">
        <v>21423</v>
      </c>
      <c r="B17148" s="53">
        <v>60</v>
      </c>
      <c r="C17148" s="53" t="s">
        <v>33536</v>
      </c>
      <c r="D17148" s="53" t="s">
        <v>33872</v>
      </c>
    </row>
    <row r="17149" spans="1:4" ht="15" x14ac:dyDescent="0.25">
      <c r="A17149" s="53" t="s">
        <v>21424</v>
      </c>
      <c r="B17149" s="53">
        <v>60</v>
      </c>
      <c r="C17149" s="53" t="s">
        <v>33542</v>
      </c>
      <c r="D17149" s="53" t="s">
        <v>33872</v>
      </c>
    </row>
    <row r="17150" spans="1:4" ht="15" x14ac:dyDescent="0.25">
      <c r="A17150" s="53" t="s">
        <v>21425</v>
      </c>
      <c r="B17150" s="53">
        <v>20</v>
      </c>
      <c r="C17150" s="53" t="s">
        <v>33542</v>
      </c>
      <c r="D17150" s="53" t="s">
        <v>33872</v>
      </c>
    </row>
    <row r="17151" spans="1:4" ht="15" x14ac:dyDescent="0.25">
      <c r="A17151" s="53" t="s">
        <v>21426</v>
      </c>
      <c r="B17151" s="53">
        <v>55</v>
      </c>
      <c r="C17151" s="53" t="s">
        <v>33542</v>
      </c>
      <c r="D17151" s="53" t="s">
        <v>33872</v>
      </c>
    </row>
    <row r="17152" spans="1:4" ht="15" x14ac:dyDescent="0.25">
      <c r="A17152" s="53" t="s">
        <v>21427</v>
      </c>
      <c r="B17152" s="53">
        <v>50</v>
      </c>
      <c r="C17152" s="53" t="s">
        <v>33542</v>
      </c>
      <c r="D17152" s="53" t="s">
        <v>33872</v>
      </c>
    </row>
    <row r="17153" spans="1:4" ht="15" x14ac:dyDescent="0.25">
      <c r="A17153" s="53" t="s">
        <v>21428</v>
      </c>
      <c r="B17153" s="53">
        <v>15</v>
      </c>
      <c r="C17153" s="53" t="s">
        <v>33536</v>
      </c>
      <c r="D17153" s="53" t="s">
        <v>33872</v>
      </c>
    </row>
    <row r="17154" spans="1:4" ht="15" x14ac:dyDescent="0.25">
      <c r="A17154" s="53" t="s">
        <v>21429</v>
      </c>
      <c r="B17154" s="53">
        <v>45</v>
      </c>
      <c r="C17154" s="53" t="s">
        <v>33542</v>
      </c>
      <c r="D17154" s="53" t="s">
        <v>33872</v>
      </c>
    </row>
    <row r="17155" spans="1:4" ht="15" x14ac:dyDescent="0.25">
      <c r="A17155" s="53" t="s">
        <v>21430</v>
      </c>
      <c r="B17155" s="53">
        <v>15</v>
      </c>
      <c r="C17155" s="53" t="s">
        <v>33536</v>
      </c>
      <c r="D17155" s="53" t="s">
        <v>33872</v>
      </c>
    </row>
    <row r="17156" spans="1:4" ht="15" x14ac:dyDescent="0.25">
      <c r="A17156" s="53" t="s">
        <v>21431</v>
      </c>
      <c r="B17156" s="53">
        <v>30</v>
      </c>
      <c r="C17156" s="53" t="s">
        <v>33536</v>
      </c>
      <c r="D17156" s="53" t="s">
        <v>33872</v>
      </c>
    </row>
    <row r="17157" spans="1:4" ht="15" x14ac:dyDescent="0.25">
      <c r="A17157" s="53" t="s">
        <v>21432</v>
      </c>
      <c r="B17157" s="53">
        <v>60</v>
      </c>
      <c r="C17157" s="53" t="s">
        <v>33542</v>
      </c>
      <c r="D17157" s="53" t="s">
        <v>33872</v>
      </c>
    </row>
    <row r="17158" spans="1:4" ht="15" x14ac:dyDescent="0.25">
      <c r="A17158" s="53" t="s">
        <v>21433</v>
      </c>
      <c r="B17158" s="53">
        <v>20</v>
      </c>
      <c r="C17158" s="53" t="s">
        <v>33536</v>
      </c>
      <c r="D17158" s="53" t="s">
        <v>33872</v>
      </c>
    </row>
    <row r="17159" spans="1:4" ht="15" x14ac:dyDescent="0.25">
      <c r="A17159" s="53" t="s">
        <v>21434</v>
      </c>
      <c r="B17159" s="53">
        <v>20</v>
      </c>
      <c r="C17159" s="53" t="s">
        <v>33536</v>
      </c>
      <c r="D17159" s="53" t="s">
        <v>33872</v>
      </c>
    </row>
    <row r="17160" spans="1:4" ht="15" x14ac:dyDescent="0.25">
      <c r="A17160" s="53" t="s">
        <v>21435</v>
      </c>
      <c r="B17160" s="53">
        <v>20</v>
      </c>
      <c r="C17160" s="53" t="s">
        <v>33536</v>
      </c>
      <c r="D17160" s="53" t="s">
        <v>33872</v>
      </c>
    </row>
    <row r="17161" spans="1:4" ht="15" x14ac:dyDescent="0.25">
      <c r="A17161" s="53" t="s">
        <v>21436</v>
      </c>
      <c r="B17161" s="53">
        <v>20</v>
      </c>
      <c r="C17161" s="53" t="s">
        <v>33536</v>
      </c>
      <c r="D17161" s="53" t="s">
        <v>33872</v>
      </c>
    </row>
    <row r="17162" spans="1:4" ht="15" x14ac:dyDescent="0.25">
      <c r="A17162" s="53" t="s">
        <v>21437</v>
      </c>
      <c r="B17162" s="53">
        <v>10</v>
      </c>
      <c r="C17162" s="53" t="s">
        <v>33536</v>
      </c>
      <c r="D17162" s="53" t="s">
        <v>33872</v>
      </c>
    </row>
    <row r="17163" spans="1:4" ht="15" x14ac:dyDescent="0.25">
      <c r="A17163" s="53" t="s">
        <v>21438</v>
      </c>
      <c r="B17163" s="53">
        <v>20</v>
      </c>
      <c r="C17163" s="53" t="s">
        <v>33536</v>
      </c>
      <c r="D17163" s="53" t="s">
        <v>33872</v>
      </c>
    </row>
    <row r="17164" spans="1:4" ht="15" x14ac:dyDescent="0.25">
      <c r="A17164" s="53" t="s">
        <v>21439</v>
      </c>
      <c r="B17164" s="53">
        <v>10</v>
      </c>
      <c r="C17164" s="53" t="s">
        <v>33536</v>
      </c>
      <c r="D17164" s="53" t="s">
        <v>33872</v>
      </c>
    </row>
    <row r="17165" spans="1:4" ht="15" x14ac:dyDescent="0.25">
      <c r="A17165" s="53" t="s">
        <v>21440</v>
      </c>
      <c r="B17165" s="53">
        <v>20</v>
      </c>
      <c r="C17165" s="53" t="s">
        <v>33536</v>
      </c>
      <c r="D17165" s="53" t="s">
        <v>33872</v>
      </c>
    </row>
    <row r="17166" spans="1:4" ht="15" x14ac:dyDescent="0.25">
      <c r="A17166" s="53" t="s">
        <v>21441</v>
      </c>
      <c r="B17166" s="53">
        <v>15</v>
      </c>
      <c r="C17166" s="53" t="s">
        <v>33536</v>
      </c>
      <c r="D17166" s="53" t="s">
        <v>33872</v>
      </c>
    </row>
    <row r="17167" spans="1:4" ht="15" x14ac:dyDescent="0.25">
      <c r="A17167" s="53" t="s">
        <v>21442</v>
      </c>
      <c r="B17167" s="53">
        <v>20</v>
      </c>
      <c r="C17167" s="53" t="s">
        <v>33536</v>
      </c>
      <c r="D17167" s="53" t="s">
        <v>33872</v>
      </c>
    </row>
    <row r="17168" spans="1:4" ht="15" x14ac:dyDescent="0.25">
      <c r="A17168" s="53" t="s">
        <v>21443</v>
      </c>
      <c r="B17168" s="53">
        <v>20</v>
      </c>
      <c r="C17168" s="53" t="s">
        <v>33536</v>
      </c>
      <c r="D17168" s="53" t="s">
        <v>33872</v>
      </c>
    </row>
    <row r="17169" spans="1:4" ht="15" x14ac:dyDescent="0.25">
      <c r="A17169" s="53" t="s">
        <v>21444</v>
      </c>
      <c r="B17169" s="53">
        <v>20</v>
      </c>
      <c r="C17169" s="53" t="s">
        <v>33536</v>
      </c>
      <c r="D17169" s="53" t="s">
        <v>33872</v>
      </c>
    </row>
    <row r="17170" spans="1:4" ht="15" x14ac:dyDescent="0.25">
      <c r="A17170" s="53" t="s">
        <v>21445</v>
      </c>
      <c r="B17170" s="53">
        <v>20</v>
      </c>
      <c r="C17170" s="53"/>
      <c r="D17170" s="53" t="s">
        <v>33872</v>
      </c>
    </row>
    <row r="17171" spans="1:4" ht="15" x14ac:dyDescent="0.25">
      <c r="A17171" s="53" t="s">
        <v>21446</v>
      </c>
      <c r="B17171" s="53">
        <v>20</v>
      </c>
      <c r="C17171" s="53"/>
      <c r="D17171" s="53" t="s">
        <v>33872</v>
      </c>
    </row>
    <row r="17172" spans="1:4" ht="15" x14ac:dyDescent="0.25">
      <c r="A17172" s="53" t="s">
        <v>21447</v>
      </c>
      <c r="B17172" s="53">
        <v>15</v>
      </c>
      <c r="C17172" s="53" t="s">
        <v>33536</v>
      </c>
      <c r="D17172" s="53" t="s">
        <v>33872</v>
      </c>
    </row>
    <row r="17173" spans="1:4" ht="15" x14ac:dyDescent="0.25">
      <c r="A17173" s="53" t="s">
        <v>21448</v>
      </c>
      <c r="B17173" s="53">
        <v>10</v>
      </c>
      <c r="C17173" s="53" t="s">
        <v>33536</v>
      </c>
      <c r="D17173" s="53" t="s">
        <v>33872</v>
      </c>
    </row>
    <row r="17174" spans="1:4" ht="15" x14ac:dyDescent="0.25">
      <c r="A17174" s="53" t="s">
        <v>21449</v>
      </c>
      <c r="B17174" s="53">
        <v>20</v>
      </c>
      <c r="C17174" s="53" t="s">
        <v>33536</v>
      </c>
      <c r="D17174" s="53" t="s">
        <v>33872</v>
      </c>
    </row>
    <row r="17175" spans="1:4" ht="15" x14ac:dyDescent="0.25">
      <c r="A17175" s="53" t="s">
        <v>21450</v>
      </c>
      <c r="B17175" s="53">
        <v>20</v>
      </c>
      <c r="C17175" s="53" t="s">
        <v>33536</v>
      </c>
      <c r="D17175" s="53" t="s">
        <v>33872</v>
      </c>
    </row>
    <row r="17176" spans="1:4" ht="15" x14ac:dyDescent="0.25">
      <c r="A17176" s="53" t="s">
        <v>21451</v>
      </c>
      <c r="B17176" s="53">
        <v>60</v>
      </c>
      <c r="C17176" s="53" t="s">
        <v>33536</v>
      </c>
      <c r="D17176" s="53" t="s">
        <v>33872</v>
      </c>
    </row>
    <row r="17177" spans="1:4" ht="15" x14ac:dyDescent="0.25">
      <c r="A17177" s="53" t="s">
        <v>21452</v>
      </c>
      <c r="B17177" s="53">
        <v>15</v>
      </c>
      <c r="C17177" s="53" t="s">
        <v>33536</v>
      </c>
      <c r="D17177" s="53" t="s">
        <v>33872</v>
      </c>
    </row>
    <row r="17178" spans="1:4" ht="15" x14ac:dyDescent="0.25">
      <c r="A17178" s="53" t="s">
        <v>21453</v>
      </c>
      <c r="B17178" s="53">
        <v>15</v>
      </c>
      <c r="C17178" s="53" t="s">
        <v>33536</v>
      </c>
      <c r="D17178" s="53" t="s">
        <v>33872</v>
      </c>
    </row>
    <row r="17179" spans="1:4" ht="15" x14ac:dyDescent="0.25">
      <c r="A17179" s="53" t="s">
        <v>21454</v>
      </c>
      <c r="B17179" s="53">
        <v>15</v>
      </c>
      <c r="C17179" s="53" t="s">
        <v>33536</v>
      </c>
      <c r="D17179" s="53" t="s">
        <v>33872</v>
      </c>
    </row>
    <row r="17180" spans="1:4" ht="15" x14ac:dyDescent="0.25">
      <c r="A17180" s="53" t="s">
        <v>21455</v>
      </c>
      <c r="B17180" s="53">
        <v>15</v>
      </c>
      <c r="C17180" s="53" t="s">
        <v>33536</v>
      </c>
      <c r="D17180" s="53" t="s">
        <v>33872</v>
      </c>
    </row>
    <row r="17181" spans="1:4" ht="15" x14ac:dyDescent="0.25">
      <c r="A17181" s="53" t="s">
        <v>21456</v>
      </c>
      <c r="B17181" s="53">
        <v>15</v>
      </c>
      <c r="C17181" s="53" t="s">
        <v>33536</v>
      </c>
      <c r="D17181" s="53" t="s">
        <v>33872</v>
      </c>
    </row>
    <row r="17182" spans="1:4" ht="15" x14ac:dyDescent="0.25">
      <c r="A17182" s="53" t="s">
        <v>21457</v>
      </c>
      <c r="B17182" s="53">
        <v>10</v>
      </c>
      <c r="C17182" s="53" t="s">
        <v>33536</v>
      </c>
      <c r="D17182" s="53" t="s">
        <v>33872</v>
      </c>
    </row>
    <row r="17183" spans="1:4" ht="15" x14ac:dyDescent="0.25">
      <c r="A17183" s="53" t="s">
        <v>21458</v>
      </c>
      <c r="B17183" s="53">
        <v>15</v>
      </c>
      <c r="C17183" s="53" t="s">
        <v>33536</v>
      </c>
      <c r="D17183" s="53" t="s">
        <v>33872</v>
      </c>
    </row>
    <row r="17184" spans="1:4" ht="15" x14ac:dyDescent="0.25">
      <c r="A17184" s="53" t="s">
        <v>21459</v>
      </c>
      <c r="B17184" s="53">
        <v>60</v>
      </c>
      <c r="C17184" s="53" t="s">
        <v>33542</v>
      </c>
      <c r="D17184" s="53" t="s">
        <v>33872</v>
      </c>
    </row>
    <row r="17185" spans="1:4" ht="15" x14ac:dyDescent="0.25">
      <c r="A17185" s="53" t="s">
        <v>21460</v>
      </c>
      <c r="B17185" s="53">
        <v>45</v>
      </c>
      <c r="C17185" s="53"/>
      <c r="D17185" s="53" t="s">
        <v>33872</v>
      </c>
    </row>
    <row r="17186" spans="1:4" ht="15" x14ac:dyDescent="0.25">
      <c r="A17186" s="53" t="s">
        <v>21461</v>
      </c>
      <c r="B17186" s="53">
        <v>60</v>
      </c>
      <c r="C17186" s="53" t="s">
        <v>33542</v>
      </c>
      <c r="D17186" s="53" t="s">
        <v>33872</v>
      </c>
    </row>
    <row r="17187" spans="1:4" ht="15" x14ac:dyDescent="0.25">
      <c r="A17187" s="53" t="s">
        <v>21462</v>
      </c>
      <c r="B17187" s="53">
        <v>15</v>
      </c>
      <c r="C17187" s="53"/>
      <c r="D17187" s="53" t="s">
        <v>33872</v>
      </c>
    </row>
    <row r="17188" spans="1:4" ht="15" x14ac:dyDescent="0.25">
      <c r="A17188" s="53" t="s">
        <v>21463</v>
      </c>
      <c r="B17188" s="53">
        <v>15</v>
      </c>
      <c r="C17188" s="53"/>
      <c r="D17188" s="53" t="s">
        <v>33872</v>
      </c>
    </row>
    <row r="17189" spans="1:4" ht="15" x14ac:dyDescent="0.25">
      <c r="A17189" s="53" t="s">
        <v>21464</v>
      </c>
      <c r="B17189" s="53">
        <v>15</v>
      </c>
      <c r="C17189" s="53"/>
      <c r="D17189" s="53" t="s">
        <v>33872</v>
      </c>
    </row>
    <row r="17190" spans="1:4" ht="15" x14ac:dyDescent="0.25">
      <c r="A17190" s="53" t="s">
        <v>21465</v>
      </c>
      <c r="B17190" s="53">
        <v>15</v>
      </c>
      <c r="C17190" s="53"/>
      <c r="D17190" s="53" t="s">
        <v>33872</v>
      </c>
    </row>
    <row r="17191" spans="1:4" ht="15" x14ac:dyDescent="0.25">
      <c r="A17191" s="53" t="s">
        <v>21466</v>
      </c>
      <c r="B17191" s="53">
        <v>30</v>
      </c>
      <c r="C17191" s="53"/>
      <c r="D17191" s="53" t="s">
        <v>33872</v>
      </c>
    </row>
    <row r="17192" spans="1:4" ht="15" x14ac:dyDescent="0.25">
      <c r="A17192" s="53" t="s">
        <v>21467</v>
      </c>
      <c r="B17192" s="53">
        <v>15</v>
      </c>
      <c r="C17192" s="53"/>
      <c r="D17192" s="53" t="s">
        <v>33872</v>
      </c>
    </row>
    <row r="17193" spans="1:4" ht="15" x14ac:dyDescent="0.25">
      <c r="A17193" s="53" t="s">
        <v>21468</v>
      </c>
      <c r="B17193" s="53">
        <v>15</v>
      </c>
      <c r="C17193" s="53"/>
      <c r="D17193" s="53" t="s">
        <v>33872</v>
      </c>
    </row>
    <row r="17194" spans="1:4" ht="15" x14ac:dyDescent="0.25">
      <c r="A17194" s="53" t="s">
        <v>21469</v>
      </c>
      <c r="B17194" s="53">
        <v>30</v>
      </c>
      <c r="C17194" s="53" t="s">
        <v>33536</v>
      </c>
      <c r="D17194" s="53" t="s">
        <v>33872</v>
      </c>
    </row>
    <row r="17195" spans="1:4" ht="15" x14ac:dyDescent="0.25">
      <c r="A17195" s="53" t="s">
        <v>21470</v>
      </c>
      <c r="B17195" s="53">
        <v>30</v>
      </c>
      <c r="C17195" s="53" t="s">
        <v>33536</v>
      </c>
      <c r="D17195" s="53" t="s">
        <v>33872</v>
      </c>
    </row>
    <row r="17196" spans="1:4" ht="15" x14ac:dyDescent="0.25">
      <c r="A17196" s="53" t="s">
        <v>21471</v>
      </c>
      <c r="B17196" s="53">
        <v>30</v>
      </c>
      <c r="C17196" s="53" t="s">
        <v>33536</v>
      </c>
      <c r="D17196" s="53" t="s">
        <v>33872</v>
      </c>
    </row>
    <row r="17197" spans="1:4" ht="15" x14ac:dyDescent="0.25">
      <c r="A17197" s="53" t="s">
        <v>21472</v>
      </c>
      <c r="B17197" s="53">
        <v>60</v>
      </c>
      <c r="C17197" s="53" t="s">
        <v>33542</v>
      </c>
      <c r="D17197" s="53" t="s">
        <v>33872</v>
      </c>
    </row>
    <row r="17198" spans="1:4" ht="15" x14ac:dyDescent="0.25">
      <c r="A17198" s="53" t="s">
        <v>21473</v>
      </c>
      <c r="B17198" s="53">
        <v>30</v>
      </c>
      <c r="C17198" s="53"/>
      <c r="D17198" s="53" t="s">
        <v>33872</v>
      </c>
    </row>
    <row r="17199" spans="1:4" ht="15" x14ac:dyDescent="0.25">
      <c r="A17199" s="53" t="s">
        <v>21474</v>
      </c>
      <c r="B17199" s="53">
        <v>30</v>
      </c>
      <c r="C17199" s="53" t="s">
        <v>33536</v>
      </c>
      <c r="D17199" s="53" t="s">
        <v>33872</v>
      </c>
    </row>
    <row r="17200" spans="1:4" ht="15" x14ac:dyDescent="0.25">
      <c r="A17200" s="53" t="s">
        <v>21475</v>
      </c>
      <c r="B17200" s="53">
        <v>30</v>
      </c>
      <c r="C17200" s="53" t="s">
        <v>33536</v>
      </c>
      <c r="D17200" s="53" t="s">
        <v>33872</v>
      </c>
    </row>
    <row r="17201" spans="1:4" ht="15" x14ac:dyDescent="0.25">
      <c r="A17201" s="53" t="s">
        <v>21476</v>
      </c>
      <c r="B17201" s="53">
        <v>30</v>
      </c>
      <c r="C17201" s="53" t="s">
        <v>33536</v>
      </c>
      <c r="D17201" s="53" t="s">
        <v>33872</v>
      </c>
    </row>
    <row r="17202" spans="1:4" ht="15" x14ac:dyDescent="0.25">
      <c r="A17202" s="53" t="s">
        <v>21477</v>
      </c>
      <c r="B17202" s="53">
        <v>30</v>
      </c>
      <c r="C17202" s="53" t="s">
        <v>33536</v>
      </c>
      <c r="D17202" s="53" t="s">
        <v>33872</v>
      </c>
    </row>
    <row r="17203" spans="1:4" ht="15" x14ac:dyDescent="0.25">
      <c r="A17203" s="53" t="s">
        <v>21478</v>
      </c>
      <c r="B17203" s="53">
        <v>30</v>
      </c>
      <c r="C17203" s="53" t="s">
        <v>33536</v>
      </c>
      <c r="D17203" s="53" t="s">
        <v>33872</v>
      </c>
    </row>
    <row r="17204" spans="1:4" ht="15" x14ac:dyDescent="0.25">
      <c r="A17204" s="53" t="s">
        <v>21479</v>
      </c>
      <c r="B17204" s="53">
        <v>30</v>
      </c>
      <c r="C17204" s="53" t="s">
        <v>33536</v>
      </c>
      <c r="D17204" s="53" t="s">
        <v>33872</v>
      </c>
    </row>
    <row r="17205" spans="1:4" ht="15" x14ac:dyDescent="0.25">
      <c r="A17205" s="53" t="s">
        <v>21480</v>
      </c>
      <c r="B17205" s="53">
        <v>30</v>
      </c>
      <c r="C17205" s="53" t="s">
        <v>33536</v>
      </c>
      <c r="D17205" s="53" t="s">
        <v>33872</v>
      </c>
    </row>
    <row r="17206" spans="1:4" ht="15" x14ac:dyDescent="0.25">
      <c r="A17206" s="53" t="s">
        <v>21481</v>
      </c>
      <c r="B17206" s="53">
        <v>30</v>
      </c>
      <c r="C17206" s="53" t="s">
        <v>33536</v>
      </c>
      <c r="D17206" s="53" t="s">
        <v>33872</v>
      </c>
    </row>
    <row r="17207" spans="1:4" ht="15" x14ac:dyDescent="0.25">
      <c r="A17207" s="53" t="s">
        <v>21482</v>
      </c>
      <c r="B17207" s="53">
        <v>60</v>
      </c>
      <c r="C17207" s="53" t="s">
        <v>33542</v>
      </c>
      <c r="D17207" s="53" t="s">
        <v>33872</v>
      </c>
    </row>
    <row r="17208" spans="1:4" ht="15" x14ac:dyDescent="0.25">
      <c r="A17208" s="53" t="s">
        <v>21483</v>
      </c>
      <c r="B17208" s="53">
        <v>15</v>
      </c>
      <c r="C17208" s="53" t="s">
        <v>33536</v>
      </c>
      <c r="D17208" s="53" t="s">
        <v>33872</v>
      </c>
    </row>
    <row r="17209" spans="1:4" ht="15" x14ac:dyDescent="0.25">
      <c r="A17209" s="53" t="s">
        <v>21484</v>
      </c>
      <c r="B17209" s="53">
        <v>15</v>
      </c>
      <c r="C17209" s="53" t="s">
        <v>33536</v>
      </c>
      <c r="D17209" s="53" t="s">
        <v>33872</v>
      </c>
    </row>
    <row r="17210" spans="1:4" ht="15" x14ac:dyDescent="0.25">
      <c r="A17210" s="53" t="s">
        <v>21485</v>
      </c>
      <c r="B17210" s="53">
        <v>30</v>
      </c>
      <c r="C17210" s="53" t="s">
        <v>33536</v>
      </c>
      <c r="D17210" s="53" t="s">
        <v>33872</v>
      </c>
    </row>
    <row r="17211" spans="1:4" ht="15" x14ac:dyDescent="0.25">
      <c r="A17211" s="53" t="s">
        <v>21486</v>
      </c>
      <c r="B17211" s="53">
        <v>30</v>
      </c>
      <c r="C17211" s="53"/>
      <c r="D17211" s="53" t="s">
        <v>33872</v>
      </c>
    </row>
    <row r="17212" spans="1:4" ht="15" x14ac:dyDescent="0.25">
      <c r="A17212" s="53" t="s">
        <v>21487</v>
      </c>
      <c r="B17212" s="53">
        <v>30</v>
      </c>
      <c r="C17212" s="53" t="s">
        <v>33536</v>
      </c>
      <c r="D17212" s="53" t="s">
        <v>33872</v>
      </c>
    </row>
    <row r="17213" spans="1:4" ht="15" x14ac:dyDescent="0.25">
      <c r="A17213" s="53" t="s">
        <v>21488</v>
      </c>
      <c r="B17213" s="53">
        <v>30</v>
      </c>
      <c r="C17213" s="53" t="s">
        <v>33536</v>
      </c>
      <c r="D17213" s="53" t="s">
        <v>33872</v>
      </c>
    </row>
    <row r="17214" spans="1:4" ht="15" x14ac:dyDescent="0.25">
      <c r="A17214" s="53" t="s">
        <v>21489</v>
      </c>
      <c r="B17214" s="53">
        <v>30</v>
      </c>
      <c r="C17214" s="53"/>
      <c r="D17214" s="53" t="s">
        <v>33872</v>
      </c>
    </row>
    <row r="17215" spans="1:4" ht="15" x14ac:dyDescent="0.25">
      <c r="A17215" s="53" t="s">
        <v>21490</v>
      </c>
      <c r="B17215" s="53">
        <v>30</v>
      </c>
      <c r="C17215" s="53" t="s">
        <v>33536</v>
      </c>
      <c r="D17215" s="53" t="s">
        <v>33872</v>
      </c>
    </row>
    <row r="17216" spans="1:4" ht="15" x14ac:dyDescent="0.25">
      <c r="A17216" s="53" t="s">
        <v>21491</v>
      </c>
      <c r="B17216" s="53">
        <v>30</v>
      </c>
      <c r="C17216" s="53" t="s">
        <v>33536</v>
      </c>
      <c r="D17216" s="53" t="s">
        <v>33872</v>
      </c>
    </row>
    <row r="17217" spans="1:4" ht="15" x14ac:dyDescent="0.25">
      <c r="A17217" s="53" t="s">
        <v>21492</v>
      </c>
      <c r="B17217" s="53">
        <v>30</v>
      </c>
      <c r="C17217" s="53" t="s">
        <v>33536</v>
      </c>
      <c r="D17217" s="53" t="s">
        <v>33872</v>
      </c>
    </row>
    <row r="17218" spans="1:4" ht="15" x14ac:dyDescent="0.25">
      <c r="A17218" s="53" t="s">
        <v>21493</v>
      </c>
      <c r="B17218" s="53">
        <v>30</v>
      </c>
      <c r="C17218" s="53" t="s">
        <v>33536</v>
      </c>
      <c r="D17218" s="53" t="s">
        <v>33872</v>
      </c>
    </row>
    <row r="17219" spans="1:4" ht="15" x14ac:dyDescent="0.25">
      <c r="A17219" s="53" t="s">
        <v>21494</v>
      </c>
      <c r="B17219" s="53">
        <v>30</v>
      </c>
      <c r="C17219" s="53" t="s">
        <v>33536</v>
      </c>
      <c r="D17219" s="53" t="s">
        <v>33872</v>
      </c>
    </row>
    <row r="17220" spans="1:4" ht="15" x14ac:dyDescent="0.25">
      <c r="A17220" s="53" t="s">
        <v>21495</v>
      </c>
      <c r="B17220" s="53">
        <v>30</v>
      </c>
      <c r="C17220" s="53" t="s">
        <v>33536</v>
      </c>
      <c r="D17220" s="53" t="s">
        <v>33872</v>
      </c>
    </row>
    <row r="17221" spans="1:4" ht="15" x14ac:dyDescent="0.25">
      <c r="A17221" s="53" t="s">
        <v>21496</v>
      </c>
      <c r="B17221" s="53">
        <v>30</v>
      </c>
      <c r="C17221" s="53" t="s">
        <v>33536</v>
      </c>
      <c r="D17221" s="53" t="s">
        <v>33872</v>
      </c>
    </row>
    <row r="17222" spans="1:4" ht="15" x14ac:dyDescent="0.25">
      <c r="A17222" s="53" t="s">
        <v>21497</v>
      </c>
      <c r="B17222" s="53">
        <v>30</v>
      </c>
      <c r="C17222" s="53"/>
      <c r="D17222" s="53" t="s">
        <v>33872</v>
      </c>
    </row>
    <row r="17223" spans="1:4" ht="15" x14ac:dyDescent="0.25">
      <c r="A17223" s="53" t="s">
        <v>21498</v>
      </c>
      <c r="B17223" s="53">
        <v>30</v>
      </c>
      <c r="C17223" s="53"/>
      <c r="D17223" s="53" t="s">
        <v>33872</v>
      </c>
    </row>
    <row r="17224" spans="1:4" ht="15" x14ac:dyDescent="0.25">
      <c r="A17224" s="53" t="s">
        <v>21499</v>
      </c>
      <c r="B17224" s="53">
        <v>30</v>
      </c>
      <c r="C17224" s="53" t="s">
        <v>33536</v>
      </c>
      <c r="D17224" s="53" t="s">
        <v>33872</v>
      </c>
    </row>
    <row r="17225" spans="1:4" ht="15" x14ac:dyDescent="0.25">
      <c r="A17225" s="53" t="s">
        <v>21500</v>
      </c>
      <c r="B17225" s="53">
        <v>30</v>
      </c>
      <c r="C17225" s="53" t="s">
        <v>33536</v>
      </c>
      <c r="D17225" s="53" t="s">
        <v>33872</v>
      </c>
    </row>
    <row r="17226" spans="1:4" ht="15" x14ac:dyDescent="0.25">
      <c r="A17226" s="53" t="s">
        <v>21501</v>
      </c>
      <c r="B17226" s="53">
        <v>30</v>
      </c>
      <c r="C17226" s="53" t="s">
        <v>33536</v>
      </c>
      <c r="D17226" s="53" t="s">
        <v>33872</v>
      </c>
    </row>
    <row r="17227" spans="1:4" ht="15" x14ac:dyDescent="0.25">
      <c r="A17227" s="53" t="s">
        <v>21502</v>
      </c>
      <c r="B17227" s="53">
        <v>30</v>
      </c>
      <c r="C17227" s="53" t="s">
        <v>33536</v>
      </c>
      <c r="D17227" s="53" t="s">
        <v>33872</v>
      </c>
    </row>
    <row r="17228" spans="1:4" ht="15" x14ac:dyDescent="0.25">
      <c r="A17228" s="53" t="s">
        <v>21503</v>
      </c>
      <c r="B17228" s="53">
        <v>30</v>
      </c>
      <c r="C17228" s="53" t="s">
        <v>33536</v>
      </c>
      <c r="D17228" s="53" t="s">
        <v>33872</v>
      </c>
    </row>
    <row r="17229" spans="1:4" ht="15" x14ac:dyDescent="0.25">
      <c r="A17229" s="53" t="s">
        <v>21504</v>
      </c>
      <c r="B17229" s="53">
        <v>20</v>
      </c>
      <c r="C17229" s="53" t="s">
        <v>33536</v>
      </c>
      <c r="D17229" s="53" t="s">
        <v>33872</v>
      </c>
    </row>
    <row r="17230" spans="1:4" ht="15" x14ac:dyDescent="0.25">
      <c r="A17230" s="53" t="s">
        <v>21505</v>
      </c>
      <c r="B17230" s="53">
        <v>30</v>
      </c>
      <c r="C17230" s="53" t="s">
        <v>33536</v>
      </c>
      <c r="D17230" s="53" t="s">
        <v>33872</v>
      </c>
    </row>
    <row r="17231" spans="1:4" ht="15" x14ac:dyDescent="0.25">
      <c r="A17231" s="53" t="s">
        <v>21506</v>
      </c>
      <c r="B17231" s="53">
        <v>30</v>
      </c>
      <c r="C17231" s="53" t="s">
        <v>33536</v>
      </c>
      <c r="D17231" s="53" t="s">
        <v>33872</v>
      </c>
    </row>
    <row r="17232" spans="1:4" ht="15" x14ac:dyDescent="0.25">
      <c r="A17232" s="53" t="s">
        <v>21507</v>
      </c>
      <c r="B17232" s="53">
        <v>20</v>
      </c>
      <c r="C17232" s="53" t="s">
        <v>33536</v>
      </c>
      <c r="D17232" s="53" t="s">
        <v>33872</v>
      </c>
    </row>
    <row r="17233" spans="1:4" ht="15" x14ac:dyDescent="0.25">
      <c r="A17233" s="53" t="s">
        <v>21508</v>
      </c>
      <c r="B17233" s="53">
        <v>30</v>
      </c>
      <c r="C17233" s="53" t="s">
        <v>33536</v>
      </c>
      <c r="D17233" s="53" t="s">
        <v>33872</v>
      </c>
    </row>
    <row r="17234" spans="1:4" ht="15" x14ac:dyDescent="0.25">
      <c r="A17234" s="53" t="s">
        <v>21509</v>
      </c>
      <c r="B17234" s="53">
        <v>20</v>
      </c>
      <c r="C17234" s="53" t="s">
        <v>33536</v>
      </c>
      <c r="D17234" s="53" t="s">
        <v>33872</v>
      </c>
    </row>
    <row r="17235" spans="1:4" ht="15" x14ac:dyDescent="0.25">
      <c r="A17235" s="53" t="s">
        <v>21510</v>
      </c>
      <c r="B17235" s="53">
        <v>20</v>
      </c>
      <c r="C17235" s="53" t="s">
        <v>33536</v>
      </c>
      <c r="D17235" s="53" t="s">
        <v>33872</v>
      </c>
    </row>
    <row r="17236" spans="1:4" ht="15" x14ac:dyDescent="0.25">
      <c r="A17236" s="53" t="s">
        <v>21511</v>
      </c>
      <c r="B17236" s="53">
        <v>20</v>
      </c>
      <c r="C17236" s="53"/>
      <c r="D17236" s="53" t="s">
        <v>33872</v>
      </c>
    </row>
    <row r="17237" spans="1:4" ht="15" x14ac:dyDescent="0.25">
      <c r="A17237" s="53" t="s">
        <v>21512</v>
      </c>
      <c r="B17237" s="53">
        <v>30</v>
      </c>
      <c r="C17237" s="53" t="s">
        <v>33536</v>
      </c>
      <c r="D17237" s="53" t="s">
        <v>33872</v>
      </c>
    </row>
    <row r="17238" spans="1:4" ht="15" x14ac:dyDescent="0.25">
      <c r="A17238" s="53" t="s">
        <v>21513</v>
      </c>
      <c r="B17238" s="53">
        <v>15</v>
      </c>
      <c r="C17238" s="53" t="s">
        <v>33536</v>
      </c>
      <c r="D17238" s="53" t="s">
        <v>33872</v>
      </c>
    </row>
    <row r="17239" spans="1:4" ht="15" x14ac:dyDescent="0.25">
      <c r="A17239" s="53" t="s">
        <v>21514</v>
      </c>
      <c r="B17239" s="53">
        <v>15</v>
      </c>
      <c r="C17239" s="53" t="s">
        <v>33536</v>
      </c>
      <c r="D17239" s="53" t="s">
        <v>33872</v>
      </c>
    </row>
    <row r="17240" spans="1:4" ht="15" x14ac:dyDescent="0.25">
      <c r="A17240" s="53" t="s">
        <v>21515</v>
      </c>
      <c r="B17240" s="53">
        <v>20</v>
      </c>
      <c r="C17240" s="53"/>
      <c r="D17240" s="53" t="s">
        <v>33872</v>
      </c>
    </row>
    <row r="17241" spans="1:4" ht="15" x14ac:dyDescent="0.25">
      <c r="A17241" s="53" t="s">
        <v>21516</v>
      </c>
      <c r="B17241" s="53">
        <v>15</v>
      </c>
      <c r="C17241" s="53" t="s">
        <v>33536</v>
      </c>
      <c r="D17241" s="53" t="s">
        <v>33872</v>
      </c>
    </row>
    <row r="17242" spans="1:4" ht="15" x14ac:dyDescent="0.25">
      <c r="A17242" s="53" t="s">
        <v>21517</v>
      </c>
      <c r="B17242" s="53">
        <v>20</v>
      </c>
      <c r="C17242" s="53" t="s">
        <v>33536</v>
      </c>
      <c r="D17242" s="53" t="s">
        <v>33872</v>
      </c>
    </row>
    <row r="17243" spans="1:4" ht="15" x14ac:dyDescent="0.25">
      <c r="A17243" s="53" t="s">
        <v>21518</v>
      </c>
      <c r="B17243" s="53">
        <v>15</v>
      </c>
      <c r="C17243" s="53" t="s">
        <v>33536</v>
      </c>
      <c r="D17243" s="53" t="s">
        <v>33872</v>
      </c>
    </row>
    <row r="17244" spans="1:4" ht="15" x14ac:dyDescent="0.25">
      <c r="A17244" s="53" t="s">
        <v>21519</v>
      </c>
      <c r="B17244" s="53">
        <v>20</v>
      </c>
      <c r="C17244" s="53" t="s">
        <v>33536</v>
      </c>
      <c r="D17244" s="53" t="s">
        <v>33872</v>
      </c>
    </row>
    <row r="17245" spans="1:4" ht="15" x14ac:dyDescent="0.25">
      <c r="A17245" s="53" t="s">
        <v>21520</v>
      </c>
      <c r="B17245" s="53">
        <v>20</v>
      </c>
      <c r="C17245" s="53" t="s">
        <v>33536</v>
      </c>
      <c r="D17245" s="53" t="s">
        <v>33872</v>
      </c>
    </row>
    <row r="17246" spans="1:4" ht="15" x14ac:dyDescent="0.25">
      <c r="A17246" s="53" t="s">
        <v>21521</v>
      </c>
      <c r="B17246" s="53">
        <v>15</v>
      </c>
      <c r="C17246" s="53" t="s">
        <v>33536</v>
      </c>
      <c r="D17246" s="53" t="s">
        <v>33872</v>
      </c>
    </row>
    <row r="17247" spans="1:4" ht="15" x14ac:dyDescent="0.25">
      <c r="A17247" s="53" t="s">
        <v>21522</v>
      </c>
      <c r="B17247" s="53">
        <v>20</v>
      </c>
      <c r="C17247" s="53" t="s">
        <v>33536</v>
      </c>
      <c r="D17247" s="53" t="s">
        <v>33872</v>
      </c>
    </row>
    <row r="17248" spans="1:4" ht="15" x14ac:dyDescent="0.25">
      <c r="A17248" s="53" t="s">
        <v>21523</v>
      </c>
      <c r="B17248" s="53">
        <v>20</v>
      </c>
      <c r="C17248" s="53" t="s">
        <v>33536</v>
      </c>
      <c r="D17248" s="53" t="s">
        <v>33872</v>
      </c>
    </row>
    <row r="17249" spans="1:4" ht="15" x14ac:dyDescent="0.25">
      <c r="A17249" s="53" t="s">
        <v>21524</v>
      </c>
      <c r="B17249" s="53">
        <v>20</v>
      </c>
      <c r="C17249" s="53" t="s">
        <v>33536</v>
      </c>
      <c r="D17249" s="53" t="s">
        <v>33872</v>
      </c>
    </row>
    <row r="17250" spans="1:4" ht="15" x14ac:dyDescent="0.25">
      <c r="A17250" s="53" t="s">
        <v>21525</v>
      </c>
      <c r="B17250" s="53">
        <v>30</v>
      </c>
      <c r="C17250" s="53" t="s">
        <v>33536</v>
      </c>
      <c r="D17250" s="53" t="s">
        <v>33872</v>
      </c>
    </row>
    <row r="17251" spans="1:4" ht="15" x14ac:dyDescent="0.25">
      <c r="A17251" s="53" t="s">
        <v>21526</v>
      </c>
      <c r="B17251" s="53">
        <v>15</v>
      </c>
      <c r="C17251" s="53" t="s">
        <v>33536</v>
      </c>
      <c r="D17251" s="53" t="s">
        <v>33872</v>
      </c>
    </row>
    <row r="17252" spans="1:4" ht="15" x14ac:dyDescent="0.25">
      <c r="A17252" s="53" t="s">
        <v>21527</v>
      </c>
      <c r="B17252" s="53">
        <v>15</v>
      </c>
      <c r="C17252" s="53" t="s">
        <v>33536</v>
      </c>
      <c r="D17252" s="53" t="s">
        <v>33872</v>
      </c>
    </row>
    <row r="17253" spans="1:4" ht="15" x14ac:dyDescent="0.25">
      <c r="A17253" s="53" t="s">
        <v>21528</v>
      </c>
      <c r="B17253" s="53">
        <v>20</v>
      </c>
      <c r="C17253" s="53" t="s">
        <v>33536</v>
      </c>
      <c r="D17253" s="53" t="s">
        <v>33872</v>
      </c>
    </row>
    <row r="17254" spans="1:4" ht="15" x14ac:dyDescent="0.25">
      <c r="A17254" s="53" t="s">
        <v>21529</v>
      </c>
      <c r="B17254" s="53">
        <v>20</v>
      </c>
      <c r="C17254" s="53" t="s">
        <v>33536</v>
      </c>
      <c r="D17254" s="53" t="s">
        <v>33872</v>
      </c>
    </row>
    <row r="17255" spans="1:4" ht="15" x14ac:dyDescent="0.25">
      <c r="A17255" s="53" t="s">
        <v>21530</v>
      </c>
      <c r="B17255" s="53">
        <v>20</v>
      </c>
      <c r="C17255" s="53" t="s">
        <v>33536</v>
      </c>
      <c r="D17255" s="53" t="s">
        <v>33872</v>
      </c>
    </row>
    <row r="17256" spans="1:4" ht="15" x14ac:dyDescent="0.25">
      <c r="A17256" s="53" t="s">
        <v>21531</v>
      </c>
      <c r="B17256" s="53">
        <v>20</v>
      </c>
      <c r="C17256" s="53" t="s">
        <v>33536</v>
      </c>
      <c r="D17256" s="53" t="s">
        <v>33872</v>
      </c>
    </row>
    <row r="17257" spans="1:4" ht="15" x14ac:dyDescent="0.25">
      <c r="A17257" s="53" t="s">
        <v>21532</v>
      </c>
      <c r="B17257" s="53">
        <v>30</v>
      </c>
      <c r="C17257" s="53" t="s">
        <v>33536</v>
      </c>
      <c r="D17257" s="53" t="s">
        <v>33872</v>
      </c>
    </row>
    <row r="17258" spans="1:4" ht="15" x14ac:dyDescent="0.25">
      <c r="A17258" s="53" t="s">
        <v>21533</v>
      </c>
      <c r="B17258" s="53">
        <v>20</v>
      </c>
      <c r="C17258" s="53" t="s">
        <v>33536</v>
      </c>
      <c r="D17258" s="53" t="s">
        <v>33872</v>
      </c>
    </row>
    <row r="17259" spans="1:4" ht="15" x14ac:dyDescent="0.25">
      <c r="A17259" s="53" t="s">
        <v>21534</v>
      </c>
      <c r="B17259" s="53">
        <v>20</v>
      </c>
      <c r="C17259" s="53" t="s">
        <v>33536</v>
      </c>
      <c r="D17259" s="53" t="s">
        <v>33872</v>
      </c>
    </row>
    <row r="17260" spans="1:4" ht="15" x14ac:dyDescent="0.25">
      <c r="A17260" s="53" t="s">
        <v>21535</v>
      </c>
      <c r="B17260" s="53">
        <v>20</v>
      </c>
      <c r="C17260" s="53" t="s">
        <v>33536</v>
      </c>
      <c r="D17260" s="53" t="s">
        <v>33872</v>
      </c>
    </row>
    <row r="17261" spans="1:4" ht="15" x14ac:dyDescent="0.25">
      <c r="A17261" s="53" t="s">
        <v>21536</v>
      </c>
      <c r="B17261" s="53">
        <v>20</v>
      </c>
      <c r="C17261" s="53" t="s">
        <v>33536</v>
      </c>
      <c r="D17261" s="53" t="s">
        <v>33872</v>
      </c>
    </row>
    <row r="17262" spans="1:4" ht="15" x14ac:dyDescent="0.25">
      <c r="A17262" s="53" t="s">
        <v>21537</v>
      </c>
      <c r="B17262" s="53">
        <v>20</v>
      </c>
      <c r="C17262" s="53"/>
      <c r="D17262" s="53" t="s">
        <v>33872</v>
      </c>
    </row>
    <row r="17263" spans="1:4" ht="15" x14ac:dyDescent="0.25">
      <c r="A17263" s="53" t="s">
        <v>21538</v>
      </c>
      <c r="B17263" s="53">
        <v>20</v>
      </c>
      <c r="C17263" s="53" t="s">
        <v>33536</v>
      </c>
      <c r="D17263" s="53" t="s">
        <v>33872</v>
      </c>
    </row>
    <row r="17264" spans="1:4" ht="15" x14ac:dyDescent="0.25">
      <c r="A17264" s="53" t="s">
        <v>21539</v>
      </c>
      <c r="B17264" s="53">
        <v>20</v>
      </c>
      <c r="C17264" s="53" t="s">
        <v>33536</v>
      </c>
      <c r="D17264" s="53" t="s">
        <v>33872</v>
      </c>
    </row>
    <row r="17265" spans="1:4" ht="15" x14ac:dyDescent="0.25">
      <c r="A17265" s="53" t="s">
        <v>21540</v>
      </c>
      <c r="B17265" s="53">
        <v>30</v>
      </c>
      <c r="C17265" s="53" t="s">
        <v>33536</v>
      </c>
      <c r="D17265" s="53" t="s">
        <v>33872</v>
      </c>
    </row>
    <row r="17266" spans="1:4" ht="15" x14ac:dyDescent="0.25">
      <c r="A17266" s="53" t="s">
        <v>21541</v>
      </c>
      <c r="B17266" s="53">
        <v>15</v>
      </c>
      <c r="C17266" s="53" t="s">
        <v>33536</v>
      </c>
      <c r="D17266" s="53" t="s">
        <v>33872</v>
      </c>
    </row>
    <row r="17267" spans="1:4" ht="15" x14ac:dyDescent="0.25">
      <c r="A17267" s="53" t="s">
        <v>21542</v>
      </c>
      <c r="B17267" s="53">
        <v>30</v>
      </c>
      <c r="C17267" s="53" t="s">
        <v>33536</v>
      </c>
      <c r="D17267" s="53" t="s">
        <v>33872</v>
      </c>
    </row>
    <row r="17268" spans="1:4" ht="15" x14ac:dyDescent="0.25">
      <c r="A17268" s="53" t="s">
        <v>21543</v>
      </c>
      <c r="B17268" s="53">
        <v>20</v>
      </c>
      <c r="C17268" s="53" t="s">
        <v>33536</v>
      </c>
      <c r="D17268" s="53" t="s">
        <v>33872</v>
      </c>
    </row>
    <row r="17269" spans="1:4" ht="15" x14ac:dyDescent="0.25">
      <c r="A17269" s="53" t="s">
        <v>21544</v>
      </c>
      <c r="B17269" s="53">
        <v>20</v>
      </c>
      <c r="C17269" s="53" t="s">
        <v>33536</v>
      </c>
      <c r="D17269" s="53" t="s">
        <v>33872</v>
      </c>
    </row>
    <row r="17270" spans="1:4" ht="15" x14ac:dyDescent="0.25">
      <c r="A17270" s="53" t="s">
        <v>21545</v>
      </c>
      <c r="B17270" s="53">
        <v>20</v>
      </c>
      <c r="C17270" s="53" t="s">
        <v>33536</v>
      </c>
      <c r="D17270" s="53" t="s">
        <v>33872</v>
      </c>
    </row>
    <row r="17271" spans="1:4" ht="15" x14ac:dyDescent="0.25">
      <c r="A17271" s="53" t="s">
        <v>21546</v>
      </c>
      <c r="B17271" s="53">
        <v>30</v>
      </c>
      <c r="C17271" s="53" t="s">
        <v>33536</v>
      </c>
      <c r="D17271" s="53" t="s">
        <v>33872</v>
      </c>
    </row>
    <row r="17272" spans="1:4" ht="15" x14ac:dyDescent="0.25">
      <c r="A17272" s="53" t="s">
        <v>21547</v>
      </c>
      <c r="B17272" s="53">
        <v>20</v>
      </c>
      <c r="C17272" s="53" t="s">
        <v>33536</v>
      </c>
      <c r="D17272" s="53" t="s">
        <v>33872</v>
      </c>
    </row>
    <row r="17273" spans="1:4" ht="15" x14ac:dyDescent="0.25">
      <c r="A17273" s="53" t="s">
        <v>21548</v>
      </c>
      <c r="B17273" s="53">
        <v>30</v>
      </c>
      <c r="C17273" s="53" t="s">
        <v>33536</v>
      </c>
      <c r="D17273" s="53" t="s">
        <v>33872</v>
      </c>
    </row>
    <row r="17274" spans="1:4" ht="15" x14ac:dyDescent="0.25">
      <c r="A17274" s="53" t="s">
        <v>21549</v>
      </c>
      <c r="B17274" s="53">
        <v>20</v>
      </c>
      <c r="C17274" s="53" t="s">
        <v>33536</v>
      </c>
      <c r="D17274" s="53" t="s">
        <v>33872</v>
      </c>
    </row>
    <row r="17275" spans="1:4" ht="15" x14ac:dyDescent="0.25">
      <c r="A17275" s="53" t="s">
        <v>21550</v>
      </c>
      <c r="B17275" s="53">
        <v>20</v>
      </c>
      <c r="C17275" s="53"/>
      <c r="D17275" s="53" t="s">
        <v>33872</v>
      </c>
    </row>
    <row r="17276" spans="1:4" ht="15" x14ac:dyDescent="0.25">
      <c r="A17276" s="53" t="s">
        <v>21551</v>
      </c>
      <c r="B17276" s="53">
        <v>20</v>
      </c>
      <c r="C17276" s="53" t="s">
        <v>33536</v>
      </c>
      <c r="D17276" s="53" t="s">
        <v>33872</v>
      </c>
    </row>
    <row r="17277" spans="1:4" ht="15" x14ac:dyDescent="0.25">
      <c r="A17277" s="53" t="s">
        <v>21552</v>
      </c>
      <c r="B17277" s="53">
        <v>30</v>
      </c>
      <c r="C17277" s="53" t="s">
        <v>33536</v>
      </c>
      <c r="D17277" s="53" t="s">
        <v>33872</v>
      </c>
    </row>
    <row r="17278" spans="1:4" ht="15" x14ac:dyDescent="0.25">
      <c r="A17278" s="53" t="s">
        <v>21553</v>
      </c>
      <c r="B17278" s="53">
        <v>20</v>
      </c>
      <c r="C17278" s="53"/>
      <c r="D17278" s="53" t="s">
        <v>33872</v>
      </c>
    </row>
    <row r="17279" spans="1:4" ht="15" x14ac:dyDescent="0.25">
      <c r="A17279" s="53" t="s">
        <v>21554</v>
      </c>
      <c r="B17279" s="53">
        <v>20</v>
      </c>
      <c r="C17279" s="53" t="s">
        <v>33536</v>
      </c>
      <c r="D17279" s="53" t="s">
        <v>33872</v>
      </c>
    </row>
    <row r="17280" spans="1:4" ht="15" x14ac:dyDescent="0.25">
      <c r="A17280" s="53" t="s">
        <v>21555</v>
      </c>
      <c r="B17280" s="53">
        <v>30</v>
      </c>
      <c r="C17280" s="53" t="s">
        <v>33536</v>
      </c>
      <c r="D17280" s="53" t="s">
        <v>33872</v>
      </c>
    </row>
    <row r="17281" spans="1:4" ht="15" x14ac:dyDescent="0.25">
      <c r="A17281" s="53" t="s">
        <v>21556</v>
      </c>
      <c r="B17281" s="53">
        <v>20</v>
      </c>
      <c r="C17281" s="53" t="s">
        <v>33536</v>
      </c>
      <c r="D17281" s="53" t="s">
        <v>33872</v>
      </c>
    </row>
    <row r="17282" spans="1:4" ht="15" x14ac:dyDescent="0.25">
      <c r="A17282" s="53" t="s">
        <v>21557</v>
      </c>
      <c r="B17282" s="53">
        <v>30</v>
      </c>
      <c r="C17282" s="53" t="s">
        <v>33536</v>
      </c>
      <c r="D17282" s="53" t="s">
        <v>33872</v>
      </c>
    </row>
    <row r="17283" spans="1:4" ht="15" x14ac:dyDescent="0.25">
      <c r="A17283" s="53" t="s">
        <v>21558</v>
      </c>
      <c r="B17283" s="53">
        <v>20</v>
      </c>
      <c r="C17283" s="53" t="s">
        <v>33536</v>
      </c>
      <c r="D17283" s="53" t="s">
        <v>33872</v>
      </c>
    </row>
    <row r="17284" spans="1:4" ht="15" x14ac:dyDescent="0.25">
      <c r="A17284" s="53" t="s">
        <v>21559</v>
      </c>
      <c r="B17284" s="53">
        <v>20</v>
      </c>
      <c r="C17284" s="53" t="s">
        <v>33536</v>
      </c>
      <c r="D17284" s="53" t="s">
        <v>33872</v>
      </c>
    </row>
    <row r="17285" spans="1:4" ht="15" x14ac:dyDescent="0.25">
      <c r="A17285" s="53" t="s">
        <v>21560</v>
      </c>
      <c r="B17285" s="53">
        <v>15</v>
      </c>
      <c r="C17285" s="53" t="s">
        <v>33536</v>
      </c>
      <c r="D17285" s="53" t="s">
        <v>33872</v>
      </c>
    </row>
    <row r="17286" spans="1:4" ht="15" x14ac:dyDescent="0.25">
      <c r="A17286" s="53" t="s">
        <v>21561</v>
      </c>
      <c r="B17286" s="53">
        <v>15</v>
      </c>
      <c r="C17286" s="53" t="s">
        <v>33536</v>
      </c>
      <c r="D17286" s="53" t="s">
        <v>33872</v>
      </c>
    </row>
    <row r="17287" spans="1:4" ht="15" x14ac:dyDescent="0.25">
      <c r="A17287" s="53" t="s">
        <v>21562</v>
      </c>
      <c r="B17287" s="53">
        <v>15</v>
      </c>
      <c r="C17287" s="53" t="s">
        <v>33536</v>
      </c>
      <c r="D17287" s="53" t="s">
        <v>33872</v>
      </c>
    </row>
    <row r="17288" spans="1:4" ht="15" x14ac:dyDescent="0.25">
      <c r="A17288" s="53" t="s">
        <v>21563</v>
      </c>
      <c r="B17288" s="53">
        <v>15</v>
      </c>
      <c r="C17288" s="53" t="s">
        <v>33536</v>
      </c>
      <c r="D17288" s="53" t="s">
        <v>33872</v>
      </c>
    </row>
    <row r="17289" spans="1:4" ht="15" x14ac:dyDescent="0.25">
      <c r="A17289" s="53" t="s">
        <v>21564</v>
      </c>
      <c r="B17289" s="53">
        <v>20</v>
      </c>
      <c r="C17289" s="53" t="s">
        <v>33536</v>
      </c>
      <c r="D17289" s="53" t="s">
        <v>33872</v>
      </c>
    </row>
    <row r="17290" spans="1:4" ht="15" x14ac:dyDescent="0.25">
      <c r="A17290" s="53" t="s">
        <v>21565</v>
      </c>
      <c r="B17290" s="53">
        <v>15</v>
      </c>
      <c r="C17290" s="53" t="s">
        <v>33536</v>
      </c>
      <c r="D17290" s="53" t="s">
        <v>33872</v>
      </c>
    </row>
    <row r="17291" spans="1:4" ht="15" x14ac:dyDescent="0.25">
      <c r="A17291" s="53" t="s">
        <v>21566</v>
      </c>
      <c r="B17291" s="53">
        <v>15</v>
      </c>
      <c r="C17291" s="53" t="s">
        <v>33536</v>
      </c>
      <c r="D17291" s="53" t="s">
        <v>33872</v>
      </c>
    </row>
    <row r="17292" spans="1:4" ht="15" x14ac:dyDescent="0.25">
      <c r="A17292" s="53" t="s">
        <v>21567</v>
      </c>
      <c r="B17292" s="53">
        <v>20</v>
      </c>
      <c r="C17292" s="53"/>
      <c r="D17292" s="53" t="s">
        <v>33872</v>
      </c>
    </row>
    <row r="17293" spans="1:4" ht="15" x14ac:dyDescent="0.25">
      <c r="A17293" s="53" t="s">
        <v>21568</v>
      </c>
      <c r="B17293" s="53">
        <v>30</v>
      </c>
      <c r="C17293" s="53" t="s">
        <v>33536</v>
      </c>
      <c r="D17293" s="53" t="s">
        <v>33872</v>
      </c>
    </row>
    <row r="17294" spans="1:4" ht="15" x14ac:dyDescent="0.25">
      <c r="A17294" s="53" t="s">
        <v>21569</v>
      </c>
      <c r="B17294" s="53">
        <v>20</v>
      </c>
      <c r="C17294" s="53" t="s">
        <v>33536</v>
      </c>
      <c r="D17294" s="53" t="s">
        <v>33872</v>
      </c>
    </row>
    <row r="17295" spans="1:4" ht="15" x14ac:dyDescent="0.25">
      <c r="A17295" s="53" t="s">
        <v>21570</v>
      </c>
      <c r="B17295" s="53">
        <v>15</v>
      </c>
      <c r="C17295" s="53" t="s">
        <v>33536</v>
      </c>
      <c r="D17295" s="53" t="s">
        <v>33872</v>
      </c>
    </row>
    <row r="17296" spans="1:4" ht="15" x14ac:dyDescent="0.25">
      <c r="A17296" s="53" t="s">
        <v>21571</v>
      </c>
      <c r="B17296" s="53">
        <v>20</v>
      </c>
      <c r="C17296" s="53" t="s">
        <v>33536</v>
      </c>
      <c r="D17296" s="53" t="s">
        <v>33872</v>
      </c>
    </row>
    <row r="17297" spans="1:4" ht="15" x14ac:dyDescent="0.25">
      <c r="A17297" s="53" t="s">
        <v>21572</v>
      </c>
      <c r="B17297" s="53">
        <v>20</v>
      </c>
      <c r="C17297" s="53"/>
      <c r="D17297" s="53" t="s">
        <v>33872</v>
      </c>
    </row>
    <row r="17298" spans="1:4" ht="15" x14ac:dyDescent="0.25">
      <c r="A17298" s="53" t="s">
        <v>21573</v>
      </c>
      <c r="B17298" s="53">
        <v>20</v>
      </c>
      <c r="C17298" s="53" t="s">
        <v>33536</v>
      </c>
      <c r="D17298" s="53" t="s">
        <v>33872</v>
      </c>
    </row>
    <row r="17299" spans="1:4" ht="15" x14ac:dyDescent="0.25">
      <c r="A17299" s="53" t="s">
        <v>21574</v>
      </c>
      <c r="B17299" s="53">
        <v>15</v>
      </c>
      <c r="C17299" s="53" t="s">
        <v>33536</v>
      </c>
      <c r="D17299" s="53" t="s">
        <v>33872</v>
      </c>
    </row>
    <row r="17300" spans="1:4" ht="15" x14ac:dyDescent="0.25">
      <c r="A17300" s="53" t="s">
        <v>21575</v>
      </c>
      <c r="B17300" s="53">
        <v>40</v>
      </c>
      <c r="C17300" s="53" t="s">
        <v>33536</v>
      </c>
      <c r="D17300" s="53" t="s">
        <v>33872</v>
      </c>
    </row>
    <row r="17301" spans="1:4" ht="15" x14ac:dyDescent="0.25">
      <c r="A17301" s="53" t="s">
        <v>21576</v>
      </c>
      <c r="B17301" s="53">
        <v>30</v>
      </c>
      <c r="C17301" s="53" t="s">
        <v>33536</v>
      </c>
      <c r="D17301" s="53" t="s">
        <v>33872</v>
      </c>
    </row>
    <row r="17302" spans="1:4" ht="15" x14ac:dyDescent="0.25">
      <c r="A17302" s="53" t="s">
        <v>21577</v>
      </c>
      <c r="B17302" s="53">
        <v>30</v>
      </c>
      <c r="C17302" s="53" t="s">
        <v>33536</v>
      </c>
      <c r="D17302" s="53" t="s">
        <v>33872</v>
      </c>
    </row>
    <row r="17303" spans="1:4" ht="15" x14ac:dyDescent="0.25">
      <c r="A17303" s="53" t="s">
        <v>21578</v>
      </c>
      <c r="B17303" s="53">
        <v>30</v>
      </c>
      <c r="C17303" s="53" t="s">
        <v>33536</v>
      </c>
      <c r="D17303" s="53" t="s">
        <v>33872</v>
      </c>
    </row>
    <row r="17304" spans="1:4" ht="15" x14ac:dyDescent="0.25">
      <c r="A17304" s="53" t="s">
        <v>21579</v>
      </c>
      <c r="B17304" s="53">
        <v>15</v>
      </c>
      <c r="C17304" s="53" t="s">
        <v>33536</v>
      </c>
      <c r="D17304" s="53" t="s">
        <v>33872</v>
      </c>
    </row>
    <row r="17305" spans="1:4" ht="15" x14ac:dyDescent="0.25">
      <c r="A17305" s="53" t="s">
        <v>21580</v>
      </c>
      <c r="B17305" s="53">
        <v>15</v>
      </c>
      <c r="C17305" s="53" t="s">
        <v>33536</v>
      </c>
      <c r="D17305" s="53" t="s">
        <v>33872</v>
      </c>
    </row>
    <row r="17306" spans="1:4" ht="15" x14ac:dyDescent="0.25">
      <c r="A17306" s="53" t="s">
        <v>21581</v>
      </c>
      <c r="B17306" s="53">
        <v>15</v>
      </c>
      <c r="C17306" s="53" t="s">
        <v>33536</v>
      </c>
      <c r="D17306" s="53" t="s">
        <v>33872</v>
      </c>
    </row>
    <row r="17307" spans="1:4" ht="15" x14ac:dyDescent="0.25">
      <c r="A17307" s="53" t="s">
        <v>21582</v>
      </c>
      <c r="B17307" s="53">
        <v>15</v>
      </c>
      <c r="C17307" s="53" t="s">
        <v>33536</v>
      </c>
      <c r="D17307" s="53" t="s">
        <v>33872</v>
      </c>
    </row>
    <row r="17308" spans="1:4" ht="15" x14ac:dyDescent="0.25">
      <c r="A17308" s="53" t="s">
        <v>21583</v>
      </c>
      <c r="B17308" s="53">
        <v>15</v>
      </c>
      <c r="C17308" s="53" t="s">
        <v>33536</v>
      </c>
      <c r="D17308" s="53" t="s">
        <v>33872</v>
      </c>
    </row>
    <row r="17309" spans="1:4" ht="15" x14ac:dyDescent="0.25">
      <c r="A17309" s="53" t="s">
        <v>21584</v>
      </c>
      <c r="B17309" s="53">
        <v>20</v>
      </c>
      <c r="C17309" s="53" t="s">
        <v>33536</v>
      </c>
      <c r="D17309" s="53" t="s">
        <v>33872</v>
      </c>
    </row>
    <row r="17310" spans="1:4" ht="15" x14ac:dyDescent="0.25">
      <c r="A17310" s="53" t="s">
        <v>21585</v>
      </c>
      <c r="B17310" s="53">
        <v>20</v>
      </c>
      <c r="C17310" s="53" t="s">
        <v>33536</v>
      </c>
      <c r="D17310" s="53" t="s">
        <v>33872</v>
      </c>
    </row>
    <row r="17311" spans="1:4" ht="15" x14ac:dyDescent="0.25">
      <c r="A17311" s="53" t="s">
        <v>21586</v>
      </c>
      <c r="B17311" s="53">
        <v>20</v>
      </c>
      <c r="C17311" s="53" t="s">
        <v>33536</v>
      </c>
      <c r="D17311" s="53" t="s">
        <v>33872</v>
      </c>
    </row>
    <row r="17312" spans="1:4" ht="15" x14ac:dyDescent="0.25">
      <c r="A17312" s="53" t="s">
        <v>21587</v>
      </c>
      <c r="B17312" s="53">
        <v>20</v>
      </c>
      <c r="C17312" s="53" t="s">
        <v>33536</v>
      </c>
      <c r="D17312" s="53" t="s">
        <v>33872</v>
      </c>
    </row>
    <row r="17313" spans="1:4" ht="15" x14ac:dyDescent="0.25">
      <c r="A17313" s="53" t="s">
        <v>21588</v>
      </c>
      <c r="B17313" s="53">
        <v>20</v>
      </c>
      <c r="C17313" s="53"/>
      <c r="D17313" s="53" t="s">
        <v>33872</v>
      </c>
    </row>
    <row r="17314" spans="1:4" ht="15" x14ac:dyDescent="0.25">
      <c r="A17314" s="53" t="s">
        <v>21589</v>
      </c>
      <c r="B17314" s="53">
        <v>30</v>
      </c>
      <c r="C17314" s="53" t="s">
        <v>33536</v>
      </c>
      <c r="D17314" s="53" t="s">
        <v>33872</v>
      </c>
    </row>
    <row r="17315" spans="1:4" ht="15" x14ac:dyDescent="0.25">
      <c r="A17315" s="53" t="s">
        <v>21590</v>
      </c>
      <c r="B17315" s="53">
        <v>30</v>
      </c>
      <c r="C17315" s="53" t="s">
        <v>33536</v>
      </c>
      <c r="D17315" s="53" t="s">
        <v>33872</v>
      </c>
    </row>
    <row r="17316" spans="1:4" ht="15" x14ac:dyDescent="0.25">
      <c r="A17316" s="53" t="s">
        <v>21591</v>
      </c>
      <c r="B17316" s="53">
        <v>30</v>
      </c>
      <c r="C17316" s="53" t="s">
        <v>33536</v>
      </c>
      <c r="D17316" s="53" t="s">
        <v>33872</v>
      </c>
    </row>
    <row r="17317" spans="1:4" ht="15" x14ac:dyDescent="0.25">
      <c r="A17317" s="53" t="s">
        <v>21592</v>
      </c>
      <c r="B17317" s="53">
        <v>15</v>
      </c>
      <c r="C17317" s="53" t="s">
        <v>33536</v>
      </c>
      <c r="D17317" s="53" t="s">
        <v>33872</v>
      </c>
    </row>
    <row r="17318" spans="1:4" ht="15" x14ac:dyDescent="0.25">
      <c r="A17318" s="53" t="s">
        <v>21593</v>
      </c>
      <c r="B17318" s="53">
        <v>15</v>
      </c>
      <c r="C17318" s="53"/>
      <c r="D17318" s="53" t="s">
        <v>33872</v>
      </c>
    </row>
    <row r="17319" spans="1:4" ht="15" x14ac:dyDescent="0.25">
      <c r="A17319" s="53" t="s">
        <v>21594</v>
      </c>
      <c r="B17319" s="53">
        <v>90</v>
      </c>
      <c r="C17319" s="53" t="s">
        <v>33542</v>
      </c>
      <c r="D17319" s="53" t="s">
        <v>33872</v>
      </c>
    </row>
    <row r="17320" spans="1:4" ht="15" x14ac:dyDescent="0.25">
      <c r="A17320" s="53" t="s">
        <v>21595</v>
      </c>
      <c r="B17320" s="53">
        <v>30</v>
      </c>
      <c r="C17320" s="53" t="s">
        <v>33536</v>
      </c>
      <c r="D17320" s="53" t="s">
        <v>33872</v>
      </c>
    </row>
    <row r="17321" spans="1:4" ht="15" x14ac:dyDescent="0.25">
      <c r="A17321" s="53" t="s">
        <v>21596</v>
      </c>
      <c r="B17321" s="53">
        <v>20</v>
      </c>
      <c r="C17321" s="53" t="s">
        <v>33536</v>
      </c>
      <c r="D17321" s="53" t="s">
        <v>33872</v>
      </c>
    </row>
    <row r="17322" spans="1:4" ht="15" x14ac:dyDescent="0.25">
      <c r="A17322" s="53" t="s">
        <v>21597</v>
      </c>
      <c r="B17322" s="53">
        <v>20</v>
      </c>
      <c r="C17322" s="53" t="s">
        <v>33536</v>
      </c>
      <c r="D17322" s="53" t="s">
        <v>33872</v>
      </c>
    </row>
    <row r="17323" spans="1:4" ht="15" x14ac:dyDescent="0.25">
      <c r="A17323" s="53" t="s">
        <v>21598</v>
      </c>
      <c r="B17323" s="53">
        <v>30</v>
      </c>
      <c r="C17323" s="53"/>
      <c r="D17323" s="53" t="s">
        <v>33872</v>
      </c>
    </row>
    <row r="17324" spans="1:4" ht="15" x14ac:dyDescent="0.25">
      <c r="A17324" s="53" t="s">
        <v>21599</v>
      </c>
      <c r="B17324" s="53">
        <v>30</v>
      </c>
      <c r="C17324" s="53"/>
      <c r="D17324" s="53" t="s">
        <v>33872</v>
      </c>
    </row>
    <row r="17325" spans="1:4" ht="15" x14ac:dyDescent="0.25">
      <c r="A17325" s="53" t="s">
        <v>21600</v>
      </c>
      <c r="B17325" s="53">
        <v>30</v>
      </c>
      <c r="C17325" s="53"/>
      <c r="D17325" s="53" t="s">
        <v>33872</v>
      </c>
    </row>
    <row r="17326" spans="1:4" ht="15" x14ac:dyDescent="0.25">
      <c r="A17326" s="53" t="s">
        <v>21601</v>
      </c>
      <c r="B17326" s="53">
        <v>30</v>
      </c>
      <c r="C17326" s="53"/>
      <c r="D17326" s="53" t="s">
        <v>33872</v>
      </c>
    </row>
    <row r="17327" spans="1:4" ht="15" x14ac:dyDescent="0.25">
      <c r="A17327" s="53" t="s">
        <v>21602</v>
      </c>
      <c r="B17327" s="53">
        <v>15</v>
      </c>
      <c r="C17327" s="53"/>
      <c r="D17327" s="53" t="s">
        <v>33872</v>
      </c>
    </row>
    <row r="17328" spans="1:4" ht="15" x14ac:dyDescent="0.25">
      <c r="A17328" s="53" t="s">
        <v>21603</v>
      </c>
      <c r="B17328" s="53">
        <v>30</v>
      </c>
      <c r="C17328" s="53"/>
      <c r="D17328" s="53" t="s">
        <v>33872</v>
      </c>
    </row>
    <row r="17329" spans="1:4" ht="15" x14ac:dyDescent="0.25">
      <c r="A17329" s="53" t="s">
        <v>21604</v>
      </c>
      <c r="B17329" s="53">
        <v>60</v>
      </c>
      <c r="C17329" s="53"/>
      <c r="D17329" s="53" t="s">
        <v>33872</v>
      </c>
    </row>
    <row r="17330" spans="1:4" ht="15" x14ac:dyDescent="0.25">
      <c r="A17330" s="53" t="s">
        <v>21605</v>
      </c>
      <c r="B17330" s="53">
        <v>30</v>
      </c>
      <c r="C17330" s="53"/>
      <c r="D17330" s="53" t="s">
        <v>33872</v>
      </c>
    </row>
    <row r="17331" spans="1:4" ht="15" x14ac:dyDescent="0.25">
      <c r="A17331" s="53" t="s">
        <v>21606</v>
      </c>
      <c r="B17331" s="53">
        <v>0</v>
      </c>
      <c r="C17331" s="53" t="s">
        <v>33537</v>
      </c>
      <c r="D17331" s="53" t="s">
        <v>33872</v>
      </c>
    </row>
    <row r="17332" spans="1:4" ht="15" x14ac:dyDescent="0.25">
      <c r="A17332" s="53" t="s">
        <v>21607</v>
      </c>
      <c r="B17332" s="53">
        <v>0</v>
      </c>
      <c r="C17332" s="53" t="s">
        <v>33537</v>
      </c>
      <c r="D17332" s="53" t="s">
        <v>33872</v>
      </c>
    </row>
    <row r="17333" spans="1:4" ht="15" x14ac:dyDescent="0.25">
      <c r="A17333" s="53" t="s">
        <v>21608</v>
      </c>
      <c r="B17333" s="53">
        <v>15</v>
      </c>
      <c r="C17333" s="53" t="s">
        <v>33536</v>
      </c>
      <c r="D17333" s="53" t="s">
        <v>33872</v>
      </c>
    </row>
    <row r="17334" spans="1:4" ht="15" x14ac:dyDescent="0.25">
      <c r="A17334" s="53" t="s">
        <v>21609</v>
      </c>
      <c r="B17334" s="53">
        <v>15</v>
      </c>
      <c r="C17334" s="53" t="s">
        <v>33536</v>
      </c>
      <c r="D17334" s="53" t="s">
        <v>33872</v>
      </c>
    </row>
    <row r="17335" spans="1:4" ht="15" x14ac:dyDescent="0.25">
      <c r="A17335" s="53" t="s">
        <v>21610</v>
      </c>
      <c r="B17335" s="53">
        <v>15</v>
      </c>
      <c r="C17335" s="53" t="s">
        <v>33536</v>
      </c>
      <c r="D17335" s="53" t="s">
        <v>33872</v>
      </c>
    </row>
    <row r="17336" spans="1:4" ht="15" x14ac:dyDescent="0.25">
      <c r="A17336" s="53" t="s">
        <v>21611</v>
      </c>
      <c r="B17336" s="53">
        <v>0</v>
      </c>
      <c r="C17336" s="53" t="s">
        <v>33537</v>
      </c>
      <c r="D17336" s="53" t="s">
        <v>33872</v>
      </c>
    </row>
    <row r="17337" spans="1:4" ht="15" x14ac:dyDescent="0.25">
      <c r="A17337" s="53" t="s">
        <v>21612</v>
      </c>
      <c r="B17337" s="53">
        <v>0</v>
      </c>
      <c r="C17337" s="53" t="s">
        <v>33537</v>
      </c>
      <c r="D17337" s="53" t="s">
        <v>33872</v>
      </c>
    </row>
    <row r="17338" spans="1:4" ht="15" x14ac:dyDescent="0.25">
      <c r="A17338" s="53" t="s">
        <v>21613</v>
      </c>
      <c r="B17338" s="53">
        <v>0</v>
      </c>
      <c r="C17338" s="53" t="s">
        <v>33537</v>
      </c>
      <c r="D17338" s="53" t="s">
        <v>33872</v>
      </c>
    </row>
    <row r="17339" spans="1:4" ht="15" x14ac:dyDescent="0.25">
      <c r="A17339" s="53" t="s">
        <v>21614</v>
      </c>
      <c r="B17339" s="53">
        <v>15</v>
      </c>
      <c r="C17339" s="53" t="s">
        <v>33558</v>
      </c>
      <c r="D17339" s="53" t="s">
        <v>33873</v>
      </c>
    </row>
    <row r="17340" spans="1:4" ht="15" x14ac:dyDescent="0.25">
      <c r="A17340" s="53" t="s">
        <v>21615</v>
      </c>
      <c r="B17340" s="53">
        <v>30</v>
      </c>
      <c r="C17340" s="53" t="s">
        <v>33536</v>
      </c>
      <c r="D17340" s="53" t="s">
        <v>33873</v>
      </c>
    </row>
    <row r="17341" spans="1:4" ht="15" x14ac:dyDescent="0.25">
      <c r="A17341" s="53" t="s">
        <v>21616</v>
      </c>
      <c r="B17341" s="53">
        <v>30</v>
      </c>
      <c r="C17341" s="53" t="s">
        <v>33536</v>
      </c>
      <c r="D17341" s="53" t="s">
        <v>33872</v>
      </c>
    </row>
    <row r="17342" spans="1:4" ht="15" x14ac:dyDescent="0.25">
      <c r="A17342" s="53" t="s">
        <v>21617</v>
      </c>
      <c r="B17342" s="53">
        <v>15</v>
      </c>
      <c r="C17342" s="53" t="s">
        <v>33536</v>
      </c>
      <c r="D17342" s="53" t="s">
        <v>33873</v>
      </c>
    </row>
    <row r="17343" spans="1:4" ht="15" x14ac:dyDescent="0.25">
      <c r="A17343" s="53" t="s">
        <v>21618</v>
      </c>
      <c r="B17343" s="53">
        <v>15</v>
      </c>
      <c r="C17343" s="53" t="s">
        <v>33536</v>
      </c>
      <c r="D17343" s="53" t="s">
        <v>33872</v>
      </c>
    </row>
    <row r="17344" spans="1:4" ht="15" x14ac:dyDescent="0.25">
      <c r="A17344" s="53" t="s">
        <v>21619</v>
      </c>
      <c r="B17344" s="53">
        <v>30</v>
      </c>
      <c r="C17344" s="53" t="s">
        <v>33536</v>
      </c>
      <c r="D17344" s="53" t="s">
        <v>33872</v>
      </c>
    </row>
    <row r="17345" spans="1:4" ht="15" x14ac:dyDescent="0.25">
      <c r="A17345" s="53" t="s">
        <v>21620</v>
      </c>
      <c r="B17345" s="53">
        <v>15</v>
      </c>
      <c r="C17345" s="53" t="s">
        <v>33536</v>
      </c>
      <c r="D17345" s="53" t="s">
        <v>33872</v>
      </c>
    </row>
    <row r="17346" spans="1:4" ht="15" x14ac:dyDescent="0.25">
      <c r="A17346" s="53" t="s">
        <v>21621</v>
      </c>
      <c r="B17346" s="53">
        <v>15</v>
      </c>
      <c r="C17346" s="53" t="s">
        <v>33536</v>
      </c>
      <c r="D17346" s="53" t="s">
        <v>33872</v>
      </c>
    </row>
    <row r="17347" spans="1:4" ht="15" x14ac:dyDescent="0.25">
      <c r="A17347" s="53" t="s">
        <v>21622</v>
      </c>
      <c r="B17347" s="53">
        <v>15</v>
      </c>
      <c r="C17347" s="53" t="s">
        <v>33536</v>
      </c>
      <c r="D17347" s="53" t="s">
        <v>33872</v>
      </c>
    </row>
    <row r="17348" spans="1:4" ht="15" x14ac:dyDescent="0.25">
      <c r="A17348" s="53" t="s">
        <v>21623</v>
      </c>
      <c r="B17348" s="53">
        <v>15</v>
      </c>
      <c r="C17348" s="53" t="s">
        <v>33536</v>
      </c>
      <c r="D17348" s="53" t="s">
        <v>33872</v>
      </c>
    </row>
    <row r="17349" spans="1:4" ht="15" x14ac:dyDescent="0.25">
      <c r="A17349" s="53" t="s">
        <v>21624</v>
      </c>
      <c r="B17349" s="53">
        <v>15</v>
      </c>
      <c r="C17349" s="53" t="s">
        <v>33536</v>
      </c>
      <c r="D17349" s="53" t="s">
        <v>33872</v>
      </c>
    </row>
    <row r="17350" spans="1:4" ht="15" x14ac:dyDescent="0.25">
      <c r="A17350" s="53" t="s">
        <v>21625</v>
      </c>
      <c r="B17350" s="53">
        <v>15</v>
      </c>
      <c r="C17350" s="53" t="s">
        <v>33536</v>
      </c>
      <c r="D17350" s="53" t="s">
        <v>33873</v>
      </c>
    </row>
    <row r="17351" spans="1:4" ht="15" x14ac:dyDescent="0.25">
      <c r="A17351" s="53" t="s">
        <v>21626</v>
      </c>
      <c r="B17351" s="53">
        <v>15</v>
      </c>
      <c r="C17351" s="53" t="s">
        <v>33536</v>
      </c>
      <c r="D17351" s="53" t="s">
        <v>33873</v>
      </c>
    </row>
    <row r="17352" spans="1:4" ht="15" x14ac:dyDescent="0.25">
      <c r="A17352" s="53" t="s">
        <v>21627</v>
      </c>
      <c r="B17352" s="53">
        <v>15</v>
      </c>
      <c r="C17352" s="53" t="s">
        <v>33536</v>
      </c>
      <c r="D17352" s="53" t="s">
        <v>33873</v>
      </c>
    </row>
    <row r="17353" spans="1:4" ht="15" x14ac:dyDescent="0.25">
      <c r="A17353" s="53" t="s">
        <v>21628</v>
      </c>
      <c r="B17353" s="53">
        <v>15</v>
      </c>
      <c r="C17353" s="53" t="s">
        <v>33536</v>
      </c>
      <c r="D17353" s="53" t="s">
        <v>33873</v>
      </c>
    </row>
    <row r="17354" spans="1:4" ht="15" x14ac:dyDescent="0.25">
      <c r="A17354" s="53" t="s">
        <v>21629</v>
      </c>
      <c r="B17354" s="53">
        <v>15</v>
      </c>
      <c r="C17354" s="53" t="s">
        <v>33536</v>
      </c>
      <c r="D17354" s="53" t="s">
        <v>33873</v>
      </c>
    </row>
    <row r="17355" spans="1:4" ht="15" x14ac:dyDescent="0.25">
      <c r="A17355" s="53" t="s">
        <v>21630</v>
      </c>
      <c r="B17355" s="53">
        <v>15</v>
      </c>
      <c r="C17355" s="53" t="s">
        <v>33536</v>
      </c>
      <c r="D17355" s="53" t="s">
        <v>33872</v>
      </c>
    </row>
    <row r="17356" spans="1:4" ht="15" x14ac:dyDescent="0.25">
      <c r="A17356" s="53" t="s">
        <v>21631</v>
      </c>
      <c r="B17356" s="53">
        <v>0</v>
      </c>
      <c r="C17356" s="53" t="s">
        <v>33539</v>
      </c>
      <c r="D17356" s="53" t="s">
        <v>33872</v>
      </c>
    </row>
    <row r="17357" spans="1:4" ht="15" x14ac:dyDescent="0.25">
      <c r="A17357" s="53" t="s">
        <v>21632</v>
      </c>
      <c r="B17357" s="53">
        <v>0</v>
      </c>
      <c r="C17357" s="53" t="s">
        <v>33537</v>
      </c>
      <c r="D17357" s="53" t="s">
        <v>33872</v>
      </c>
    </row>
    <row r="17358" spans="1:4" ht="15" x14ac:dyDescent="0.25">
      <c r="A17358" s="53" t="s">
        <v>21633</v>
      </c>
      <c r="B17358" s="53">
        <v>15</v>
      </c>
      <c r="C17358" s="53" t="s">
        <v>33536</v>
      </c>
      <c r="D17358" s="53" t="s">
        <v>33872</v>
      </c>
    </row>
    <row r="17359" spans="1:4" ht="15" x14ac:dyDescent="0.25">
      <c r="A17359" s="53" t="s">
        <v>21634</v>
      </c>
      <c r="B17359" s="53">
        <v>120</v>
      </c>
      <c r="C17359" s="53" t="s">
        <v>33593</v>
      </c>
      <c r="D17359" s="53" t="s">
        <v>33873</v>
      </c>
    </row>
    <row r="17360" spans="1:4" ht="15" x14ac:dyDescent="0.25">
      <c r="A17360" s="53" t="s">
        <v>21635</v>
      </c>
      <c r="B17360" s="53">
        <v>30</v>
      </c>
      <c r="C17360" s="53" t="s">
        <v>33536</v>
      </c>
      <c r="D17360" s="53" t="s">
        <v>33872</v>
      </c>
    </row>
    <row r="17361" spans="1:4" ht="15" x14ac:dyDescent="0.25">
      <c r="A17361" s="53" t="s">
        <v>21636</v>
      </c>
      <c r="B17361" s="53">
        <v>120</v>
      </c>
      <c r="C17361" s="53" t="s">
        <v>33551</v>
      </c>
      <c r="D17361" s="53" t="s">
        <v>33873</v>
      </c>
    </row>
    <row r="17362" spans="1:4" ht="15" x14ac:dyDescent="0.25">
      <c r="A17362" s="53" t="s">
        <v>21637</v>
      </c>
      <c r="B17362" s="53">
        <v>30</v>
      </c>
      <c r="C17362" s="53" t="s">
        <v>33536</v>
      </c>
      <c r="D17362" s="53" t="s">
        <v>33873</v>
      </c>
    </row>
    <row r="17363" spans="1:4" ht="15" x14ac:dyDescent="0.25">
      <c r="A17363" s="53" t="s">
        <v>21638</v>
      </c>
      <c r="B17363" s="53">
        <v>30</v>
      </c>
      <c r="C17363" s="53" t="s">
        <v>33536</v>
      </c>
      <c r="D17363" s="53" t="s">
        <v>33872</v>
      </c>
    </row>
    <row r="17364" spans="1:4" ht="15" x14ac:dyDescent="0.25">
      <c r="A17364" s="53" t="s">
        <v>21639</v>
      </c>
      <c r="B17364" s="53">
        <v>120</v>
      </c>
      <c r="C17364" s="53" t="s">
        <v>33551</v>
      </c>
      <c r="D17364" s="53" t="s">
        <v>33873</v>
      </c>
    </row>
    <row r="17365" spans="1:4" ht="15" x14ac:dyDescent="0.25">
      <c r="A17365" s="53" t="s">
        <v>21640</v>
      </c>
      <c r="B17365" s="53">
        <v>30</v>
      </c>
      <c r="C17365" s="53" t="s">
        <v>33536</v>
      </c>
      <c r="D17365" s="53" t="s">
        <v>33872</v>
      </c>
    </row>
    <row r="17366" spans="1:4" ht="15" x14ac:dyDescent="0.25">
      <c r="A17366" s="53" t="s">
        <v>21641</v>
      </c>
      <c r="B17366" s="53">
        <v>15</v>
      </c>
      <c r="C17366" s="53" t="s">
        <v>33536</v>
      </c>
      <c r="D17366" s="53" t="s">
        <v>33872</v>
      </c>
    </row>
    <row r="17367" spans="1:4" ht="15" x14ac:dyDescent="0.25">
      <c r="A17367" s="53" t="s">
        <v>21642</v>
      </c>
      <c r="B17367" s="53">
        <v>30</v>
      </c>
      <c r="C17367" s="53" t="s">
        <v>33536</v>
      </c>
      <c r="D17367" s="53" t="s">
        <v>33872</v>
      </c>
    </row>
    <row r="17368" spans="1:4" ht="15" x14ac:dyDescent="0.25">
      <c r="A17368" s="53" t="s">
        <v>21643</v>
      </c>
      <c r="B17368" s="53">
        <v>30</v>
      </c>
      <c r="C17368" s="53" t="s">
        <v>33536</v>
      </c>
      <c r="D17368" s="53" t="s">
        <v>33872</v>
      </c>
    </row>
    <row r="17369" spans="1:4" ht="15" x14ac:dyDescent="0.25">
      <c r="A17369" s="53" t="s">
        <v>21644</v>
      </c>
      <c r="B17369" s="53">
        <v>30</v>
      </c>
      <c r="C17369" s="53" t="s">
        <v>33536</v>
      </c>
      <c r="D17369" s="53" t="s">
        <v>33872</v>
      </c>
    </row>
    <row r="17370" spans="1:4" ht="15" x14ac:dyDescent="0.25">
      <c r="A17370" s="53" t="s">
        <v>21645</v>
      </c>
      <c r="B17370" s="53">
        <v>30</v>
      </c>
      <c r="C17370" s="53" t="s">
        <v>33536</v>
      </c>
      <c r="D17370" s="53" t="s">
        <v>33872</v>
      </c>
    </row>
    <row r="17371" spans="1:4" ht="15" x14ac:dyDescent="0.25">
      <c r="A17371" s="53" t="s">
        <v>21646</v>
      </c>
      <c r="B17371" s="53">
        <v>30</v>
      </c>
      <c r="C17371" s="53" t="s">
        <v>33536</v>
      </c>
      <c r="D17371" s="53" t="s">
        <v>33873</v>
      </c>
    </row>
    <row r="17372" spans="1:4" ht="15" x14ac:dyDescent="0.25">
      <c r="A17372" s="53" t="s">
        <v>21647</v>
      </c>
      <c r="B17372" s="53">
        <v>30</v>
      </c>
      <c r="C17372" s="53" t="s">
        <v>33536</v>
      </c>
      <c r="D17372" s="53" t="s">
        <v>33872</v>
      </c>
    </row>
    <row r="17373" spans="1:4" ht="15" x14ac:dyDescent="0.25">
      <c r="A17373" s="53" t="s">
        <v>21648</v>
      </c>
      <c r="B17373" s="53">
        <v>15</v>
      </c>
      <c r="C17373" s="53" t="s">
        <v>33536</v>
      </c>
      <c r="D17373" s="53" t="s">
        <v>33872</v>
      </c>
    </row>
    <row r="17374" spans="1:4" ht="15" x14ac:dyDescent="0.25">
      <c r="A17374" s="53" t="s">
        <v>21649</v>
      </c>
      <c r="B17374" s="53">
        <v>30</v>
      </c>
      <c r="C17374" s="53" t="s">
        <v>33536</v>
      </c>
      <c r="D17374" s="53" t="s">
        <v>33872</v>
      </c>
    </row>
    <row r="17375" spans="1:4" ht="15" x14ac:dyDescent="0.25">
      <c r="A17375" s="53" t="s">
        <v>21650</v>
      </c>
      <c r="B17375" s="53">
        <v>30</v>
      </c>
      <c r="C17375" s="53" t="s">
        <v>33536</v>
      </c>
      <c r="D17375" s="53" t="s">
        <v>33873</v>
      </c>
    </row>
    <row r="17376" spans="1:4" ht="15" x14ac:dyDescent="0.25">
      <c r="A17376" s="53" t="s">
        <v>21651</v>
      </c>
      <c r="B17376" s="53">
        <v>30</v>
      </c>
      <c r="C17376" s="53" t="s">
        <v>33536</v>
      </c>
      <c r="D17376" s="53" t="s">
        <v>33873</v>
      </c>
    </row>
    <row r="17377" spans="1:4" ht="15" x14ac:dyDescent="0.25">
      <c r="A17377" s="53" t="s">
        <v>21652</v>
      </c>
      <c r="B17377" s="53">
        <v>30</v>
      </c>
      <c r="C17377" s="53" t="s">
        <v>33536</v>
      </c>
      <c r="D17377" s="53" t="s">
        <v>33873</v>
      </c>
    </row>
    <row r="17378" spans="1:4" ht="15" x14ac:dyDescent="0.25">
      <c r="A17378" s="53" t="s">
        <v>21653</v>
      </c>
      <c r="B17378" s="53">
        <v>30</v>
      </c>
      <c r="C17378" s="53" t="s">
        <v>33536</v>
      </c>
      <c r="D17378" s="53" t="s">
        <v>33872</v>
      </c>
    </row>
    <row r="17379" spans="1:4" ht="15" x14ac:dyDescent="0.25">
      <c r="A17379" s="53" t="s">
        <v>21654</v>
      </c>
      <c r="B17379" s="53">
        <v>30</v>
      </c>
      <c r="C17379" s="53" t="s">
        <v>33536</v>
      </c>
      <c r="D17379" s="53" t="s">
        <v>33872</v>
      </c>
    </row>
    <row r="17380" spans="1:4" ht="15" x14ac:dyDescent="0.25">
      <c r="A17380" s="53" t="s">
        <v>21655</v>
      </c>
      <c r="B17380" s="53">
        <v>30</v>
      </c>
      <c r="C17380" s="53" t="s">
        <v>33536</v>
      </c>
      <c r="D17380" s="53" t="s">
        <v>33873</v>
      </c>
    </row>
    <row r="17381" spans="1:4" ht="15" x14ac:dyDescent="0.25">
      <c r="A17381" s="53" t="s">
        <v>21656</v>
      </c>
      <c r="B17381" s="53">
        <v>30</v>
      </c>
      <c r="C17381" s="53" t="s">
        <v>33536</v>
      </c>
      <c r="D17381" s="53" t="s">
        <v>33872</v>
      </c>
    </row>
    <row r="17382" spans="1:4" ht="15" x14ac:dyDescent="0.25">
      <c r="A17382" s="53" t="s">
        <v>21657</v>
      </c>
      <c r="B17382" s="53">
        <v>0</v>
      </c>
      <c r="C17382" s="53" t="s">
        <v>33537</v>
      </c>
      <c r="D17382" s="53" t="s">
        <v>33872</v>
      </c>
    </row>
    <row r="17383" spans="1:4" ht="15" x14ac:dyDescent="0.25">
      <c r="A17383" s="53" t="s">
        <v>21658</v>
      </c>
      <c r="B17383" s="53">
        <v>0</v>
      </c>
      <c r="C17383" s="53" t="s">
        <v>33537</v>
      </c>
      <c r="D17383" s="53" t="s">
        <v>33872</v>
      </c>
    </row>
    <row r="17384" spans="1:4" ht="15" x14ac:dyDescent="0.25">
      <c r="A17384" s="53" t="s">
        <v>21659</v>
      </c>
      <c r="B17384" s="53">
        <v>15</v>
      </c>
      <c r="C17384" s="53" t="s">
        <v>33536</v>
      </c>
      <c r="D17384" s="53" t="s">
        <v>33872</v>
      </c>
    </row>
    <row r="17385" spans="1:4" ht="15" x14ac:dyDescent="0.25">
      <c r="A17385" s="53" t="s">
        <v>21660</v>
      </c>
      <c r="B17385" s="53">
        <v>15</v>
      </c>
      <c r="C17385" s="53" t="s">
        <v>33536</v>
      </c>
      <c r="D17385" s="53" t="s">
        <v>33873</v>
      </c>
    </row>
    <row r="17386" spans="1:4" ht="15" x14ac:dyDescent="0.25">
      <c r="A17386" s="53" t="s">
        <v>21661</v>
      </c>
      <c r="B17386" s="53">
        <v>15</v>
      </c>
      <c r="C17386" s="53" t="s">
        <v>33536</v>
      </c>
      <c r="D17386" s="53" t="s">
        <v>33872</v>
      </c>
    </row>
    <row r="17387" spans="1:4" ht="15" x14ac:dyDescent="0.25">
      <c r="A17387" s="53" t="s">
        <v>21662</v>
      </c>
      <c r="B17387" s="53">
        <v>15</v>
      </c>
      <c r="C17387" s="53" t="s">
        <v>33536</v>
      </c>
      <c r="D17387" s="53" t="s">
        <v>33873</v>
      </c>
    </row>
    <row r="17388" spans="1:4" ht="15" x14ac:dyDescent="0.25">
      <c r="A17388" s="53" t="s">
        <v>21663</v>
      </c>
      <c r="B17388" s="53">
        <v>15</v>
      </c>
      <c r="C17388" s="53" t="s">
        <v>33536</v>
      </c>
      <c r="D17388" s="53" t="s">
        <v>33873</v>
      </c>
    </row>
    <row r="17389" spans="1:4" ht="15" x14ac:dyDescent="0.25">
      <c r="A17389" s="53" t="s">
        <v>21664</v>
      </c>
      <c r="B17389" s="53">
        <v>15</v>
      </c>
      <c r="C17389" s="53" t="s">
        <v>33536</v>
      </c>
      <c r="D17389" s="53" t="s">
        <v>33873</v>
      </c>
    </row>
    <row r="17390" spans="1:4" ht="15" x14ac:dyDescent="0.25">
      <c r="A17390" s="53" t="s">
        <v>21665</v>
      </c>
      <c r="B17390" s="53">
        <v>15</v>
      </c>
      <c r="C17390" s="53" t="s">
        <v>33536</v>
      </c>
      <c r="D17390" s="53" t="s">
        <v>33873</v>
      </c>
    </row>
    <row r="17391" spans="1:4" ht="15" x14ac:dyDescent="0.25">
      <c r="A17391" s="53" t="s">
        <v>21666</v>
      </c>
      <c r="B17391" s="53">
        <v>0</v>
      </c>
      <c r="C17391" s="53" t="s">
        <v>33537</v>
      </c>
      <c r="D17391" s="53" t="s">
        <v>33872</v>
      </c>
    </row>
    <row r="17392" spans="1:4" ht="15" x14ac:dyDescent="0.25">
      <c r="A17392" s="53" t="s">
        <v>21667</v>
      </c>
      <c r="B17392" s="53">
        <v>0</v>
      </c>
      <c r="C17392" s="53" t="s">
        <v>33537</v>
      </c>
      <c r="D17392" s="53" t="s">
        <v>33872</v>
      </c>
    </row>
    <row r="17393" spans="1:4" ht="15" x14ac:dyDescent="0.25">
      <c r="A17393" s="53" t="s">
        <v>21668</v>
      </c>
      <c r="B17393" s="53">
        <v>0</v>
      </c>
      <c r="C17393" s="53" t="s">
        <v>33537</v>
      </c>
      <c r="D17393" s="53" t="s">
        <v>33873</v>
      </c>
    </row>
    <row r="17394" spans="1:4" ht="15" x14ac:dyDescent="0.25">
      <c r="A17394" s="53" t="s">
        <v>21669</v>
      </c>
      <c r="B17394" s="53">
        <v>0</v>
      </c>
      <c r="C17394" s="53" t="s">
        <v>33537</v>
      </c>
      <c r="D17394" s="53" t="s">
        <v>33872</v>
      </c>
    </row>
    <row r="17395" spans="1:4" ht="15" x14ac:dyDescent="0.25">
      <c r="A17395" s="53" t="s">
        <v>21670</v>
      </c>
      <c r="B17395" s="53">
        <v>30</v>
      </c>
      <c r="C17395" s="53" t="s">
        <v>33558</v>
      </c>
      <c r="D17395" s="53" t="s">
        <v>33873</v>
      </c>
    </row>
    <row r="17396" spans="1:4" ht="15" x14ac:dyDescent="0.25">
      <c r="A17396" s="53" t="s">
        <v>21671</v>
      </c>
      <c r="B17396" s="53">
        <v>15</v>
      </c>
      <c r="C17396" s="53" t="s">
        <v>33558</v>
      </c>
      <c r="D17396" s="53" t="s">
        <v>33873</v>
      </c>
    </row>
    <row r="17397" spans="1:4" ht="15" x14ac:dyDescent="0.25">
      <c r="A17397" s="53" t="s">
        <v>21672</v>
      </c>
      <c r="B17397" s="53">
        <v>30</v>
      </c>
      <c r="C17397" s="53" t="s">
        <v>33536</v>
      </c>
      <c r="D17397" s="53" t="s">
        <v>33872</v>
      </c>
    </row>
    <row r="17398" spans="1:4" ht="15" x14ac:dyDescent="0.25">
      <c r="A17398" s="53" t="s">
        <v>21673</v>
      </c>
      <c r="B17398" s="53">
        <v>30</v>
      </c>
      <c r="C17398" s="53" t="s">
        <v>33536</v>
      </c>
      <c r="D17398" s="53" t="s">
        <v>33872</v>
      </c>
    </row>
    <row r="17399" spans="1:4" ht="15" x14ac:dyDescent="0.25">
      <c r="A17399" s="53" t="s">
        <v>21674</v>
      </c>
      <c r="B17399" s="53">
        <v>15</v>
      </c>
      <c r="C17399" s="53" t="s">
        <v>33536</v>
      </c>
      <c r="D17399" s="53" t="s">
        <v>33872</v>
      </c>
    </row>
    <row r="17400" spans="1:4" ht="15" x14ac:dyDescent="0.25">
      <c r="A17400" s="53" t="s">
        <v>21675</v>
      </c>
      <c r="B17400" s="53">
        <v>15</v>
      </c>
      <c r="C17400" s="53" t="s">
        <v>33536</v>
      </c>
      <c r="D17400" s="53" t="s">
        <v>33873</v>
      </c>
    </row>
    <row r="17401" spans="1:4" ht="15" x14ac:dyDescent="0.25">
      <c r="A17401" s="53" t="s">
        <v>21676</v>
      </c>
      <c r="B17401" s="53">
        <v>60</v>
      </c>
      <c r="C17401" s="53" t="s">
        <v>33536</v>
      </c>
      <c r="D17401" s="53" t="s">
        <v>33872</v>
      </c>
    </row>
    <row r="17402" spans="1:4" ht="15" x14ac:dyDescent="0.25">
      <c r="A17402" s="53" t="s">
        <v>21677</v>
      </c>
      <c r="B17402" s="53">
        <v>60</v>
      </c>
      <c r="C17402" s="53" t="s">
        <v>33550</v>
      </c>
      <c r="D17402" s="53" t="s">
        <v>33872</v>
      </c>
    </row>
    <row r="17403" spans="1:4" ht="15" x14ac:dyDescent="0.25">
      <c r="A17403" s="53" t="s">
        <v>21678</v>
      </c>
      <c r="B17403" s="53">
        <v>30</v>
      </c>
      <c r="C17403" s="53" t="s">
        <v>33536</v>
      </c>
      <c r="D17403" s="53" t="s">
        <v>33872</v>
      </c>
    </row>
    <row r="17404" spans="1:4" ht="15" x14ac:dyDescent="0.25">
      <c r="A17404" s="53" t="s">
        <v>21679</v>
      </c>
      <c r="B17404" s="53">
        <v>0</v>
      </c>
      <c r="C17404" s="53" t="s">
        <v>33537</v>
      </c>
      <c r="D17404" s="53" t="s">
        <v>33872</v>
      </c>
    </row>
    <row r="17405" spans="1:4" ht="15" x14ac:dyDescent="0.25">
      <c r="A17405" s="53" t="s">
        <v>21680</v>
      </c>
      <c r="B17405" s="53">
        <v>0</v>
      </c>
      <c r="C17405" s="53" t="s">
        <v>33537</v>
      </c>
      <c r="D17405" s="53" t="s">
        <v>33873</v>
      </c>
    </row>
    <row r="17406" spans="1:4" ht="15" x14ac:dyDescent="0.25">
      <c r="A17406" s="53" t="s">
        <v>21681</v>
      </c>
      <c r="B17406" s="53">
        <v>15</v>
      </c>
      <c r="C17406" s="53" t="s">
        <v>33536</v>
      </c>
      <c r="D17406" s="53" t="s">
        <v>33872</v>
      </c>
    </row>
    <row r="17407" spans="1:4" ht="15" x14ac:dyDescent="0.25">
      <c r="A17407" s="53" t="s">
        <v>21682</v>
      </c>
      <c r="B17407" s="53">
        <v>15</v>
      </c>
      <c r="C17407" s="53" t="s">
        <v>33536</v>
      </c>
      <c r="D17407" s="53" t="s">
        <v>33873</v>
      </c>
    </row>
    <row r="17408" spans="1:4" ht="15" x14ac:dyDescent="0.25">
      <c r="A17408" s="53" t="s">
        <v>21683</v>
      </c>
      <c r="B17408" s="53">
        <v>30</v>
      </c>
      <c r="C17408" s="53" t="s">
        <v>33536</v>
      </c>
      <c r="D17408" s="53" t="s">
        <v>33872</v>
      </c>
    </row>
    <row r="17409" spans="1:4" ht="15" x14ac:dyDescent="0.25">
      <c r="A17409" s="53" t="s">
        <v>21684</v>
      </c>
      <c r="B17409" s="53">
        <v>15</v>
      </c>
      <c r="C17409" s="53" t="s">
        <v>33536</v>
      </c>
      <c r="D17409" s="53" t="s">
        <v>33873</v>
      </c>
    </row>
    <row r="17410" spans="1:4" ht="15" x14ac:dyDescent="0.25">
      <c r="A17410" s="53" t="s">
        <v>21685</v>
      </c>
      <c r="B17410" s="53">
        <v>15</v>
      </c>
      <c r="C17410" s="53" t="s">
        <v>33536</v>
      </c>
      <c r="D17410" s="53" t="s">
        <v>33873</v>
      </c>
    </row>
    <row r="17411" spans="1:4" ht="15" x14ac:dyDescent="0.25">
      <c r="A17411" s="53" t="s">
        <v>21686</v>
      </c>
      <c r="B17411" s="53">
        <v>60</v>
      </c>
      <c r="C17411" s="53" t="s">
        <v>33552</v>
      </c>
      <c r="D17411" s="53" t="s">
        <v>33872</v>
      </c>
    </row>
    <row r="17412" spans="1:4" ht="15" x14ac:dyDescent="0.25">
      <c r="A17412" s="53" t="s">
        <v>21687</v>
      </c>
      <c r="B17412" s="53">
        <v>15</v>
      </c>
      <c r="C17412" s="53" t="s">
        <v>33536</v>
      </c>
      <c r="D17412" s="53" t="s">
        <v>33873</v>
      </c>
    </row>
    <row r="17413" spans="1:4" ht="15" x14ac:dyDescent="0.25">
      <c r="A17413" s="53" t="s">
        <v>21688</v>
      </c>
      <c r="B17413" s="53">
        <v>30</v>
      </c>
      <c r="C17413" s="53" t="s">
        <v>33536</v>
      </c>
      <c r="D17413" s="53" t="s">
        <v>33872</v>
      </c>
    </row>
    <row r="17414" spans="1:4" ht="15" x14ac:dyDescent="0.25">
      <c r="A17414" s="53" t="s">
        <v>21689</v>
      </c>
      <c r="B17414" s="53">
        <v>120</v>
      </c>
      <c r="C17414" s="53" t="s">
        <v>33551</v>
      </c>
      <c r="D17414" s="53" t="s">
        <v>33873</v>
      </c>
    </row>
    <row r="17415" spans="1:4" ht="15" x14ac:dyDescent="0.25">
      <c r="A17415" s="53" t="s">
        <v>21690</v>
      </c>
      <c r="B17415" s="53">
        <v>120</v>
      </c>
      <c r="C17415" s="53" t="s">
        <v>33593</v>
      </c>
      <c r="D17415" s="53" t="s">
        <v>33873</v>
      </c>
    </row>
    <row r="17416" spans="1:4" ht="15" x14ac:dyDescent="0.25">
      <c r="A17416" s="53" t="s">
        <v>21691</v>
      </c>
      <c r="B17416" s="53">
        <v>120</v>
      </c>
      <c r="C17416" s="53" t="s">
        <v>33549</v>
      </c>
      <c r="D17416" s="53" t="s">
        <v>33873</v>
      </c>
    </row>
    <row r="17417" spans="1:4" ht="15" x14ac:dyDescent="0.25">
      <c r="A17417" s="53" t="s">
        <v>21692</v>
      </c>
      <c r="B17417" s="53">
        <v>120</v>
      </c>
      <c r="C17417" s="53" t="s">
        <v>33549</v>
      </c>
      <c r="D17417" s="53" t="s">
        <v>33872</v>
      </c>
    </row>
    <row r="17418" spans="1:4" ht="15" x14ac:dyDescent="0.25">
      <c r="A17418" s="53" t="s">
        <v>21693</v>
      </c>
      <c r="B17418" s="53">
        <v>0</v>
      </c>
      <c r="C17418" s="53" t="s">
        <v>33537</v>
      </c>
      <c r="D17418" s="53" t="s">
        <v>33872</v>
      </c>
    </row>
    <row r="17419" spans="1:4" ht="15" x14ac:dyDescent="0.25">
      <c r="A17419" s="53" t="s">
        <v>21694</v>
      </c>
      <c r="B17419" s="53">
        <v>15</v>
      </c>
      <c r="C17419" s="53" t="s">
        <v>33536</v>
      </c>
      <c r="D17419" s="53" t="s">
        <v>33872</v>
      </c>
    </row>
    <row r="17420" spans="1:4" ht="15" x14ac:dyDescent="0.25">
      <c r="A17420" s="53" t="s">
        <v>21695</v>
      </c>
      <c r="B17420" s="53">
        <v>15</v>
      </c>
      <c r="C17420" s="53" t="s">
        <v>33536</v>
      </c>
      <c r="D17420" s="53" t="s">
        <v>33872</v>
      </c>
    </row>
    <row r="17421" spans="1:4" ht="15" x14ac:dyDescent="0.25">
      <c r="A17421" s="53" t="s">
        <v>21696</v>
      </c>
      <c r="B17421" s="53">
        <v>15</v>
      </c>
      <c r="C17421" s="53" t="s">
        <v>33536</v>
      </c>
      <c r="D17421" s="53" t="s">
        <v>33872</v>
      </c>
    </row>
    <row r="17422" spans="1:4" ht="15" x14ac:dyDescent="0.25">
      <c r="A17422" s="53" t="s">
        <v>21697</v>
      </c>
      <c r="B17422" s="53">
        <v>15</v>
      </c>
      <c r="C17422" s="53" t="s">
        <v>33538</v>
      </c>
      <c r="D17422" s="53" t="s">
        <v>33872</v>
      </c>
    </row>
    <row r="17423" spans="1:4" ht="15" x14ac:dyDescent="0.25">
      <c r="A17423" s="53" t="s">
        <v>21698</v>
      </c>
      <c r="B17423" s="53">
        <v>60</v>
      </c>
      <c r="C17423" s="53" t="s">
        <v>33542</v>
      </c>
      <c r="D17423" s="53" t="s">
        <v>33873</v>
      </c>
    </row>
    <row r="17424" spans="1:4" ht="15" x14ac:dyDescent="0.25">
      <c r="A17424" s="53" t="s">
        <v>21699</v>
      </c>
      <c r="B17424" s="53">
        <v>15</v>
      </c>
      <c r="C17424" s="53" t="s">
        <v>33563</v>
      </c>
      <c r="D17424" s="53" t="s">
        <v>33873</v>
      </c>
    </row>
    <row r="17425" spans="1:4" ht="15" x14ac:dyDescent="0.25">
      <c r="A17425" s="53" t="s">
        <v>21700</v>
      </c>
      <c r="B17425" s="53">
        <v>15</v>
      </c>
      <c r="C17425" s="53" t="s">
        <v>33536</v>
      </c>
      <c r="D17425" s="53" t="s">
        <v>33872</v>
      </c>
    </row>
    <row r="17426" spans="1:4" ht="15" x14ac:dyDescent="0.25">
      <c r="A17426" s="53" t="s">
        <v>21701</v>
      </c>
      <c r="B17426" s="53">
        <v>15</v>
      </c>
      <c r="C17426" s="53" t="s">
        <v>33536</v>
      </c>
      <c r="D17426" s="53" t="s">
        <v>33872</v>
      </c>
    </row>
    <row r="17427" spans="1:4" ht="15" x14ac:dyDescent="0.25">
      <c r="A17427" s="53" t="s">
        <v>21702</v>
      </c>
      <c r="B17427" s="53">
        <v>15</v>
      </c>
      <c r="C17427" s="53" t="s">
        <v>33536</v>
      </c>
      <c r="D17427" s="53" t="s">
        <v>33872</v>
      </c>
    </row>
    <row r="17428" spans="1:4" ht="15" x14ac:dyDescent="0.25">
      <c r="A17428" s="53" t="s">
        <v>21703</v>
      </c>
      <c r="B17428" s="53">
        <v>15</v>
      </c>
      <c r="C17428" s="53" t="s">
        <v>33536</v>
      </c>
      <c r="D17428" s="53" t="s">
        <v>33872</v>
      </c>
    </row>
    <row r="17429" spans="1:4" ht="15" x14ac:dyDescent="0.25">
      <c r="A17429" s="53" t="s">
        <v>21704</v>
      </c>
      <c r="B17429" s="53">
        <v>15</v>
      </c>
      <c r="C17429" s="53" t="s">
        <v>33536</v>
      </c>
      <c r="D17429" s="53" t="s">
        <v>33872</v>
      </c>
    </row>
    <row r="17430" spans="1:4" ht="15" x14ac:dyDescent="0.25">
      <c r="A17430" s="53" t="s">
        <v>21705</v>
      </c>
      <c r="B17430" s="53">
        <v>15</v>
      </c>
      <c r="C17430" s="53" t="s">
        <v>33536</v>
      </c>
      <c r="D17430" s="53" t="s">
        <v>33872</v>
      </c>
    </row>
    <row r="17431" spans="1:4" ht="15" x14ac:dyDescent="0.25">
      <c r="A17431" s="53" t="s">
        <v>21706</v>
      </c>
      <c r="B17431" s="53">
        <v>15</v>
      </c>
      <c r="C17431" s="53" t="s">
        <v>33536</v>
      </c>
      <c r="D17431" s="53" t="s">
        <v>33872</v>
      </c>
    </row>
    <row r="17432" spans="1:4" ht="15" x14ac:dyDescent="0.25">
      <c r="A17432" s="53" t="s">
        <v>21707</v>
      </c>
      <c r="B17432" s="53">
        <v>15</v>
      </c>
      <c r="C17432" s="53" t="s">
        <v>33536</v>
      </c>
      <c r="D17432" s="53" t="s">
        <v>33872</v>
      </c>
    </row>
    <row r="17433" spans="1:4" ht="15" x14ac:dyDescent="0.25">
      <c r="A17433" s="53" t="s">
        <v>21708</v>
      </c>
      <c r="B17433" s="53">
        <v>120</v>
      </c>
      <c r="C17433" s="53" t="s">
        <v>33542</v>
      </c>
      <c r="D17433" s="53" t="s">
        <v>33872</v>
      </c>
    </row>
    <row r="17434" spans="1:4" ht="15" x14ac:dyDescent="0.25">
      <c r="A17434" s="53" t="s">
        <v>21709</v>
      </c>
      <c r="B17434" s="53">
        <v>30</v>
      </c>
      <c r="C17434" s="53" t="s">
        <v>33536</v>
      </c>
      <c r="D17434" s="53" t="s">
        <v>33872</v>
      </c>
    </row>
    <row r="17435" spans="1:4" ht="15" x14ac:dyDescent="0.25">
      <c r="A17435" s="53" t="s">
        <v>21710</v>
      </c>
      <c r="B17435" s="53">
        <v>60</v>
      </c>
      <c r="C17435" s="53" t="s">
        <v>33542</v>
      </c>
      <c r="D17435" s="53" t="s">
        <v>33873</v>
      </c>
    </row>
    <row r="17436" spans="1:4" ht="15" x14ac:dyDescent="0.25">
      <c r="A17436" s="53" t="s">
        <v>21711</v>
      </c>
      <c r="B17436" s="53">
        <v>30</v>
      </c>
      <c r="C17436" s="53" t="s">
        <v>33536</v>
      </c>
      <c r="D17436" s="53" t="s">
        <v>33873</v>
      </c>
    </row>
    <row r="17437" spans="1:4" ht="15" x14ac:dyDescent="0.25">
      <c r="A17437" s="53" t="s">
        <v>21712</v>
      </c>
      <c r="B17437" s="53">
        <v>30</v>
      </c>
      <c r="C17437" s="53" t="s">
        <v>33536</v>
      </c>
      <c r="D17437" s="53" t="s">
        <v>33873</v>
      </c>
    </row>
    <row r="17438" spans="1:4" ht="15" x14ac:dyDescent="0.25">
      <c r="A17438" s="53" t="s">
        <v>21713</v>
      </c>
      <c r="B17438" s="53">
        <v>0</v>
      </c>
      <c r="C17438" s="53" t="s">
        <v>33539</v>
      </c>
      <c r="D17438" s="53" t="s">
        <v>33872</v>
      </c>
    </row>
    <row r="17439" spans="1:4" ht="15" x14ac:dyDescent="0.25">
      <c r="A17439" s="53" t="s">
        <v>21714</v>
      </c>
      <c r="B17439" s="53">
        <v>30</v>
      </c>
      <c r="C17439" s="53" t="s">
        <v>33536</v>
      </c>
      <c r="D17439" s="53" t="s">
        <v>33872</v>
      </c>
    </row>
    <row r="17440" spans="1:4" ht="15" x14ac:dyDescent="0.25">
      <c r="A17440" s="53" t="s">
        <v>21715</v>
      </c>
      <c r="B17440" s="53">
        <v>30</v>
      </c>
      <c r="C17440" s="53" t="s">
        <v>33536</v>
      </c>
      <c r="D17440" s="53" t="s">
        <v>33872</v>
      </c>
    </row>
    <row r="17441" spans="1:4" ht="15" x14ac:dyDescent="0.25">
      <c r="A17441" s="53" t="s">
        <v>21716</v>
      </c>
      <c r="B17441" s="53">
        <v>30</v>
      </c>
      <c r="C17441" s="53" t="s">
        <v>33536</v>
      </c>
      <c r="D17441" s="53" t="s">
        <v>33872</v>
      </c>
    </row>
    <row r="17442" spans="1:4" ht="15" x14ac:dyDescent="0.25">
      <c r="A17442" s="53" t="s">
        <v>21717</v>
      </c>
      <c r="B17442" s="53">
        <v>15</v>
      </c>
      <c r="C17442" s="53" t="s">
        <v>33536</v>
      </c>
      <c r="D17442" s="53" t="s">
        <v>33872</v>
      </c>
    </row>
    <row r="17443" spans="1:4" ht="15" x14ac:dyDescent="0.25">
      <c r="A17443" s="53" t="s">
        <v>21718</v>
      </c>
      <c r="B17443" s="53">
        <v>15</v>
      </c>
      <c r="C17443" s="53" t="s">
        <v>33536</v>
      </c>
      <c r="D17443" s="53" t="s">
        <v>33872</v>
      </c>
    </row>
    <row r="17444" spans="1:4" ht="15" x14ac:dyDescent="0.25">
      <c r="A17444" s="53" t="s">
        <v>21719</v>
      </c>
      <c r="B17444" s="53">
        <v>30</v>
      </c>
      <c r="C17444" s="53" t="s">
        <v>33536</v>
      </c>
      <c r="D17444" s="53" t="s">
        <v>33872</v>
      </c>
    </row>
    <row r="17445" spans="1:4" ht="15" x14ac:dyDescent="0.25">
      <c r="A17445" s="53" t="s">
        <v>21720</v>
      </c>
      <c r="B17445" s="53">
        <v>15</v>
      </c>
      <c r="C17445" s="53" t="s">
        <v>33536</v>
      </c>
      <c r="D17445" s="53" t="s">
        <v>33872</v>
      </c>
    </row>
    <row r="17446" spans="1:4" ht="15" x14ac:dyDescent="0.25">
      <c r="A17446" s="53" t="s">
        <v>21721</v>
      </c>
      <c r="B17446" s="53">
        <v>15</v>
      </c>
      <c r="C17446" s="53" t="s">
        <v>33536</v>
      </c>
      <c r="D17446" s="53" t="s">
        <v>33872</v>
      </c>
    </row>
    <row r="17447" spans="1:4" ht="15" x14ac:dyDescent="0.25">
      <c r="A17447" s="53" t="s">
        <v>21722</v>
      </c>
      <c r="B17447" s="53">
        <v>30</v>
      </c>
      <c r="C17447" s="53" t="s">
        <v>33536</v>
      </c>
      <c r="D17447" s="53" t="s">
        <v>33872</v>
      </c>
    </row>
    <row r="17448" spans="1:4" ht="15" x14ac:dyDescent="0.25">
      <c r="A17448" s="53" t="s">
        <v>21723</v>
      </c>
      <c r="B17448" s="53">
        <v>30</v>
      </c>
      <c r="C17448" s="53" t="s">
        <v>33536</v>
      </c>
      <c r="D17448" s="53" t="s">
        <v>33872</v>
      </c>
    </row>
    <row r="17449" spans="1:4" ht="15" x14ac:dyDescent="0.25">
      <c r="A17449" s="53" t="s">
        <v>21724</v>
      </c>
      <c r="B17449" s="53">
        <v>30</v>
      </c>
      <c r="C17449" s="53" t="s">
        <v>33536</v>
      </c>
      <c r="D17449" s="53" t="s">
        <v>33872</v>
      </c>
    </row>
    <row r="17450" spans="1:4" ht="15" x14ac:dyDescent="0.25">
      <c r="A17450" s="53" t="s">
        <v>21725</v>
      </c>
      <c r="B17450" s="53">
        <v>30</v>
      </c>
      <c r="C17450" s="53" t="s">
        <v>33536</v>
      </c>
      <c r="D17450" s="53" t="s">
        <v>33872</v>
      </c>
    </row>
    <row r="17451" spans="1:4" ht="15" x14ac:dyDescent="0.25">
      <c r="A17451" s="53" t="s">
        <v>21726</v>
      </c>
      <c r="B17451" s="53">
        <v>30</v>
      </c>
      <c r="C17451" s="53" t="s">
        <v>33536</v>
      </c>
      <c r="D17451" s="53" t="s">
        <v>33872</v>
      </c>
    </row>
    <row r="17452" spans="1:4" ht="15" x14ac:dyDescent="0.25">
      <c r="A17452" s="53" t="s">
        <v>21727</v>
      </c>
      <c r="B17452" s="53">
        <v>30</v>
      </c>
      <c r="C17452" s="53" t="s">
        <v>33536</v>
      </c>
      <c r="D17452" s="53" t="s">
        <v>33872</v>
      </c>
    </row>
    <row r="17453" spans="1:4" ht="15" x14ac:dyDescent="0.25">
      <c r="A17453" s="53" t="s">
        <v>21728</v>
      </c>
      <c r="B17453" s="53">
        <v>30</v>
      </c>
      <c r="C17453" s="53" t="s">
        <v>33536</v>
      </c>
      <c r="D17453" s="53" t="s">
        <v>33872</v>
      </c>
    </row>
    <row r="17454" spans="1:4" ht="15" x14ac:dyDescent="0.25">
      <c r="A17454" s="53" t="s">
        <v>21729</v>
      </c>
      <c r="B17454" s="53">
        <v>30</v>
      </c>
      <c r="C17454" s="53" t="s">
        <v>33536</v>
      </c>
      <c r="D17454" s="53" t="s">
        <v>33872</v>
      </c>
    </row>
    <row r="17455" spans="1:4" ht="15" x14ac:dyDescent="0.25">
      <c r="A17455" s="53" t="s">
        <v>21730</v>
      </c>
      <c r="B17455" s="53">
        <v>30</v>
      </c>
      <c r="C17455" s="53" t="s">
        <v>33536</v>
      </c>
      <c r="D17455" s="53" t="s">
        <v>33872</v>
      </c>
    </row>
    <row r="17456" spans="1:4" ht="15" x14ac:dyDescent="0.25">
      <c r="A17456" s="53" t="s">
        <v>21731</v>
      </c>
      <c r="B17456" s="53">
        <v>30</v>
      </c>
      <c r="C17456" s="53" t="s">
        <v>33536</v>
      </c>
      <c r="D17456" s="53" t="s">
        <v>33872</v>
      </c>
    </row>
    <row r="17457" spans="1:4" ht="15" x14ac:dyDescent="0.25">
      <c r="A17457" s="53" t="s">
        <v>21732</v>
      </c>
      <c r="B17457" s="53">
        <v>30</v>
      </c>
      <c r="C17457" s="53" t="s">
        <v>33536</v>
      </c>
      <c r="D17457" s="53" t="s">
        <v>33872</v>
      </c>
    </row>
    <row r="17458" spans="1:4" ht="15" x14ac:dyDescent="0.25">
      <c r="A17458" s="53" t="s">
        <v>21733</v>
      </c>
      <c r="B17458" s="53">
        <v>30</v>
      </c>
      <c r="C17458" s="53" t="s">
        <v>33536</v>
      </c>
      <c r="D17458" s="53" t="s">
        <v>33872</v>
      </c>
    </row>
    <row r="17459" spans="1:4" ht="15" x14ac:dyDescent="0.25">
      <c r="A17459" s="53" t="s">
        <v>21734</v>
      </c>
      <c r="B17459" s="53">
        <v>20</v>
      </c>
      <c r="C17459" s="53" t="s">
        <v>33536</v>
      </c>
      <c r="D17459" s="53" t="s">
        <v>33872</v>
      </c>
    </row>
    <row r="17460" spans="1:4" ht="15" x14ac:dyDescent="0.25">
      <c r="A17460" s="53" t="s">
        <v>21735</v>
      </c>
      <c r="B17460" s="53">
        <v>20</v>
      </c>
      <c r="C17460" s="53" t="s">
        <v>33536</v>
      </c>
      <c r="D17460" s="53" t="s">
        <v>33872</v>
      </c>
    </row>
    <row r="17461" spans="1:4" ht="15" x14ac:dyDescent="0.25">
      <c r="A17461" s="53" t="s">
        <v>21736</v>
      </c>
      <c r="B17461" s="53">
        <v>20</v>
      </c>
      <c r="C17461" s="53"/>
      <c r="D17461" s="53" t="s">
        <v>33872</v>
      </c>
    </row>
    <row r="17462" spans="1:4" ht="15" x14ac:dyDescent="0.25">
      <c r="A17462" s="53" t="s">
        <v>21737</v>
      </c>
      <c r="B17462" s="53">
        <v>20</v>
      </c>
      <c r="C17462" s="53"/>
      <c r="D17462" s="53" t="s">
        <v>33872</v>
      </c>
    </row>
    <row r="17463" spans="1:4" ht="15" x14ac:dyDescent="0.25">
      <c r="A17463" s="53" t="s">
        <v>21738</v>
      </c>
      <c r="B17463" s="53">
        <v>30</v>
      </c>
      <c r="C17463" s="53" t="s">
        <v>33536</v>
      </c>
      <c r="D17463" s="53" t="s">
        <v>33872</v>
      </c>
    </row>
    <row r="17464" spans="1:4" ht="15" x14ac:dyDescent="0.25">
      <c r="A17464" s="53" t="s">
        <v>21739</v>
      </c>
      <c r="B17464" s="53">
        <v>30</v>
      </c>
      <c r="C17464" s="53"/>
      <c r="D17464" s="53" t="s">
        <v>33872</v>
      </c>
    </row>
    <row r="17465" spans="1:4" ht="15" x14ac:dyDescent="0.25">
      <c r="A17465" s="53" t="s">
        <v>21740</v>
      </c>
      <c r="B17465" s="53">
        <v>30</v>
      </c>
      <c r="C17465" s="53"/>
      <c r="D17465" s="53" t="s">
        <v>33872</v>
      </c>
    </row>
    <row r="17466" spans="1:4" ht="15" x14ac:dyDescent="0.25">
      <c r="A17466" s="53" t="s">
        <v>21741</v>
      </c>
      <c r="B17466" s="53">
        <v>60</v>
      </c>
      <c r="C17466" s="53" t="s">
        <v>33542</v>
      </c>
      <c r="D17466" s="53" t="s">
        <v>33872</v>
      </c>
    </row>
    <row r="17467" spans="1:4" ht="15" x14ac:dyDescent="0.25">
      <c r="A17467" s="53" t="s">
        <v>21742</v>
      </c>
      <c r="B17467" s="53">
        <v>30</v>
      </c>
      <c r="C17467" s="53"/>
      <c r="D17467" s="53" t="s">
        <v>33872</v>
      </c>
    </row>
    <row r="17468" spans="1:4" ht="15" x14ac:dyDescent="0.25">
      <c r="A17468" s="53" t="s">
        <v>21743</v>
      </c>
      <c r="B17468" s="53">
        <v>0</v>
      </c>
      <c r="C17468" s="53" t="s">
        <v>33537</v>
      </c>
      <c r="D17468" s="53" t="s">
        <v>33872</v>
      </c>
    </row>
    <row r="17469" spans="1:4" ht="15" x14ac:dyDescent="0.25">
      <c r="A17469" s="53" t="s">
        <v>21744</v>
      </c>
      <c r="B17469" s="53">
        <v>0</v>
      </c>
      <c r="C17469" s="53" t="s">
        <v>33537</v>
      </c>
      <c r="D17469" s="53" t="s">
        <v>33872</v>
      </c>
    </row>
    <row r="17470" spans="1:4" ht="15" x14ac:dyDescent="0.25">
      <c r="A17470" s="53" t="s">
        <v>21745</v>
      </c>
      <c r="B17470" s="53">
        <v>0</v>
      </c>
      <c r="C17470" s="53" t="s">
        <v>33536</v>
      </c>
      <c r="D17470" s="53" t="s">
        <v>33872</v>
      </c>
    </row>
    <row r="17471" spans="1:4" ht="15" x14ac:dyDescent="0.25">
      <c r="A17471" s="53" t="s">
        <v>21746</v>
      </c>
      <c r="B17471" s="53">
        <v>40</v>
      </c>
      <c r="C17471" s="53" t="s">
        <v>33536</v>
      </c>
      <c r="D17471" s="53" t="s">
        <v>33872</v>
      </c>
    </row>
    <row r="17472" spans="1:4" ht="15" x14ac:dyDescent="0.25">
      <c r="A17472" s="53" t="s">
        <v>21747</v>
      </c>
      <c r="B17472" s="53">
        <v>40</v>
      </c>
      <c r="C17472" s="53" t="s">
        <v>33536</v>
      </c>
      <c r="D17472" s="53" t="s">
        <v>33872</v>
      </c>
    </row>
    <row r="17473" spans="1:4" ht="15" x14ac:dyDescent="0.25">
      <c r="A17473" s="53" t="s">
        <v>21748</v>
      </c>
      <c r="B17473" s="53">
        <v>20</v>
      </c>
      <c r="C17473" s="53" t="s">
        <v>33536</v>
      </c>
      <c r="D17473" s="53" t="s">
        <v>33872</v>
      </c>
    </row>
    <row r="17474" spans="1:4" ht="15" x14ac:dyDescent="0.25">
      <c r="A17474" s="53" t="s">
        <v>21749</v>
      </c>
      <c r="B17474" s="53">
        <v>20</v>
      </c>
      <c r="C17474" s="53" t="s">
        <v>33536</v>
      </c>
      <c r="D17474" s="53" t="s">
        <v>33872</v>
      </c>
    </row>
    <row r="17475" spans="1:4" ht="15" x14ac:dyDescent="0.25">
      <c r="A17475" s="53" t="s">
        <v>21750</v>
      </c>
      <c r="B17475" s="53">
        <v>20</v>
      </c>
      <c r="C17475" s="53" t="s">
        <v>33536</v>
      </c>
      <c r="D17475" s="53" t="s">
        <v>33872</v>
      </c>
    </row>
    <row r="17476" spans="1:4" ht="15" x14ac:dyDescent="0.25">
      <c r="A17476" s="53" t="s">
        <v>21751</v>
      </c>
      <c r="B17476" s="53">
        <v>20</v>
      </c>
      <c r="C17476" s="53" t="s">
        <v>33536</v>
      </c>
      <c r="D17476" s="53" t="s">
        <v>33872</v>
      </c>
    </row>
    <row r="17477" spans="1:4" ht="15" x14ac:dyDescent="0.25">
      <c r="A17477" s="53" t="s">
        <v>21752</v>
      </c>
      <c r="B17477" s="53">
        <v>20</v>
      </c>
      <c r="C17477" s="53" t="s">
        <v>33536</v>
      </c>
      <c r="D17477" s="53" t="s">
        <v>33872</v>
      </c>
    </row>
    <row r="17478" spans="1:4" ht="15" x14ac:dyDescent="0.25">
      <c r="A17478" s="53" t="s">
        <v>21753</v>
      </c>
      <c r="B17478" s="53">
        <v>20</v>
      </c>
      <c r="C17478" s="53" t="s">
        <v>33536</v>
      </c>
      <c r="D17478" s="53" t="s">
        <v>33872</v>
      </c>
    </row>
    <row r="17479" spans="1:4" ht="15" x14ac:dyDescent="0.25">
      <c r="A17479" s="53" t="s">
        <v>21754</v>
      </c>
      <c r="B17479" s="53">
        <v>20</v>
      </c>
      <c r="C17479" s="53" t="s">
        <v>33536</v>
      </c>
      <c r="D17479" s="53" t="s">
        <v>33872</v>
      </c>
    </row>
    <row r="17480" spans="1:4" ht="15" x14ac:dyDescent="0.25">
      <c r="A17480" s="53" t="s">
        <v>21755</v>
      </c>
      <c r="B17480" s="53">
        <v>20</v>
      </c>
      <c r="C17480" s="53" t="s">
        <v>33536</v>
      </c>
      <c r="D17480" s="53" t="s">
        <v>33872</v>
      </c>
    </row>
    <row r="17481" spans="1:4" ht="15" x14ac:dyDescent="0.25">
      <c r="A17481" s="53" t="s">
        <v>21756</v>
      </c>
      <c r="B17481" s="53">
        <v>20</v>
      </c>
      <c r="C17481" s="53" t="s">
        <v>33536</v>
      </c>
      <c r="D17481" s="53" t="s">
        <v>33872</v>
      </c>
    </row>
    <row r="17482" spans="1:4" ht="15" x14ac:dyDescent="0.25">
      <c r="A17482" s="53" t="s">
        <v>21757</v>
      </c>
      <c r="B17482" s="53">
        <v>20</v>
      </c>
      <c r="C17482" s="53" t="s">
        <v>33536</v>
      </c>
      <c r="D17482" s="53" t="s">
        <v>33872</v>
      </c>
    </row>
    <row r="17483" spans="1:4" ht="15" x14ac:dyDescent="0.25">
      <c r="A17483" s="53" t="s">
        <v>21758</v>
      </c>
      <c r="B17483" s="53">
        <v>20</v>
      </c>
      <c r="C17483" s="53" t="s">
        <v>33536</v>
      </c>
      <c r="D17483" s="53" t="s">
        <v>33872</v>
      </c>
    </row>
    <row r="17484" spans="1:4" ht="15" x14ac:dyDescent="0.25">
      <c r="A17484" s="53" t="s">
        <v>21759</v>
      </c>
      <c r="B17484" s="53">
        <v>20</v>
      </c>
      <c r="C17484" s="53" t="s">
        <v>33536</v>
      </c>
      <c r="D17484" s="53" t="s">
        <v>33872</v>
      </c>
    </row>
    <row r="17485" spans="1:4" ht="15" x14ac:dyDescent="0.25">
      <c r="A17485" s="53" t="s">
        <v>21760</v>
      </c>
      <c r="B17485" s="53">
        <v>20</v>
      </c>
      <c r="C17485" s="53" t="s">
        <v>33536</v>
      </c>
      <c r="D17485" s="53" t="s">
        <v>33872</v>
      </c>
    </row>
    <row r="17486" spans="1:4" ht="15" x14ac:dyDescent="0.25">
      <c r="A17486" s="53" t="s">
        <v>21761</v>
      </c>
      <c r="B17486" s="53">
        <v>20</v>
      </c>
      <c r="C17486" s="53" t="s">
        <v>33536</v>
      </c>
      <c r="D17486" s="53" t="s">
        <v>33872</v>
      </c>
    </row>
    <row r="17487" spans="1:4" ht="15" x14ac:dyDescent="0.25">
      <c r="A17487" s="53" t="s">
        <v>21762</v>
      </c>
      <c r="B17487" s="53">
        <v>20</v>
      </c>
      <c r="C17487" s="53" t="s">
        <v>33536</v>
      </c>
      <c r="D17487" s="53" t="s">
        <v>33872</v>
      </c>
    </row>
    <row r="17488" spans="1:4" ht="15" x14ac:dyDescent="0.25">
      <c r="A17488" s="53" t="s">
        <v>21763</v>
      </c>
      <c r="B17488" s="53">
        <v>20</v>
      </c>
      <c r="C17488" s="53" t="s">
        <v>33536</v>
      </c>
      <c r="D17488" s="53" t="s">
        <v>33872</v>
      </c>
    </row>
    <row r="17489" spans="1:4" ht="15" x14ac:dyDescent="0.25">
      <c r="A17489" s="53" t="s">
        <v>21764</v>
      </c>
      <c r="B17489" s="53">
        <v>20</v>
      </c>
      <c r="C17489" s="53" t="s">
        <v>33536</v>
      </c>
      <c r="D17489" s="53" t="s">
        <v>33872</v>
      </c>
    </row>
    <row r="17490" spans="1:4" ht="15" x14ac:dyDescent="0.25">
      <c r="A17490" s="53" t="s">
        <v>21765</v>
      </c>
      <c r="B17490" s="53">
        <v>20</v>
      </c>
      <c r="C17490" s="53" t="s">
        <v>33536</v>
      </c>
      <c r="D17490" s="53" t="s">
        <v>33872</v>
      </c>
    </row>
    <row r="17491" spans="1:4" ht="15" x14ac:dyDescent="0.25">
      <c r="A17491" s="53" t="s">
        <v>21766</v>
      </c>
      <c r="B17491" s="53">
        <v>20</v>
      </c>
      <c r="C17491" s="53" t="s">
        <v>33536</v>
      </c>
      <c r="D17491" s="53" t="s">
        <v>33872</v>
      </c>
    </row>
    <row r="17492" spans="1:4" ht="15" x14ac:dyDescent="0.25">
      <c r="A17492" s="53" t="s">
        <v>21767</v>
      </c>
      <c r="B17492" s="53">
        <v>20</v>
      </c>
      <c r="C17492" s="53" t="s">
        <v>33536</v>
      </c>
      <c r="D17492" s="53" t="s">
        <v>33872</v>
      </c>
    </row>
    <row r="17493" spans="1:4" ht="15" x14ac:dyDescent="0.25">
      <c r="A17493" s="53" t="s">
        <v>21768</v>
      </c>
      <c r="B17493" s="53">
        <v>20</v>
      </c>
      <c r="C17493" s="53" t="s">
        <v>33536</v>
      </c>
      <c r="D17493" s="53" t="s">
        <v>33872</v>
      </c>
    </row>
    <row r="17494" spans="1:4" ht="15" x14ac:dyDescent="0.25">
      <c r="A17494" s="53" t="s">
        <v>21769</v>
      </c>
      <c r="B17494" s="53">
        <v>20</v>
      </c>
      <c r="C17494" s="53" t="s">
        <v>33536</v>
      </c>
      <c r="D17494" s="53" t="s">
        <v>33872</v>
      </c>
    </row>
    <row r="17495" spans="1:4" ht="15" x14ac:dyDescent="0.25">
      <c r="A17495" s="53" t="s">
        <v>21770</v>
      </c>
      <c r="B17495" s="53">
        <v>20</v>
      </c>
      <c r="C17495" s="53" t="s">
        <v>33536</v>
      </c>
      <c r="D17495" s="53" t="s">
        <v>33872</v>
      </c>
    </row>
    <row r="17496" spans="1:4" ht="15" x14ac:dyDescent="0.25">
      <c r="A17496" s="53" t="s">
        <v>21771</v>
      </c>
      <c r="B17496" s="53">
        <v>20</v>
      </c>
      <c r="C17496" s="53" t="s">
        <v>33536</v>
      </c>
      <c r="D17496" s="53" t="s">
        <v>33872</v>
      </c>
    </row>
    <row r="17497" spans="1:4" ht="15" x14ac:dyDescent="0.25">
      <c r="A17497" s="53" t="s">
        <v>21772</v>
      </c>
      <c r="B17497" s="53">
        <v>20</v>
      </c>
      <c r="C17497" s="53" t="s">
        <v>33536</v>
      </c>
      <c r="D17497" s="53" t="s">
        <v>33872</v>
      </c>
    </row>
    <row r="17498" spans="1:4" ht="15" x14ac:dyDescent="0.25">
      <c r="A17498" s="53" t="s">
        <v>21773</v>
      </c>
      <c r="B17498" s="53">
        <v>20</v>
      </c>
      <c r="C17498" s="53" t="s">
        <v>33536</v>
      </c>
      <c r="D17498" s="53" t="s">
        <v>33872</v>
      </c>
    </row>
    <row r="17499" spans="1:4" ht="15" x14ac:dyDescent="0.25">
      <c r="A17499" s="53" t="s">
        <v>21774</v>
      </c>
      <c r="B17499" s="53">
        <v>20</v>
      </c>
      <c r="C17499" s="53" t="s">
        <v>33536</v>
      </c>
      <c r="D17499" s="53" t="s">
        <v>33872</v>
      </c>
    </row>
    <row r="17500" spans="1:4" ht="15" x14ac:dyDescent="0.25">
      <c r="A17500" s="53" t="s">
        <v>21775</v>
      </c>
      <c r="B17500" s="53">
        <v>20</v>
      </c>
      <c r="C17500" s="53" t="s">
        <v>33536</v>
      </c>
      <c r="D17500" s="53" t="s">
        <v>33872</v>
      </c>
    </row>
    <row r="17501" spans="1:4" ht="15" x14ac:dyDescent="0.25">
      <c r="A17501" s="53" t="s">
        <v>21776</v>
      </c>
      <c r="B17501" s="53">
        <v>20</v>
      </c>
      <c r="C17501" s="53" t="s">
        <v>33536</v>
      </c>
      <c r="D17501" s="53" t="s">
        <v>33872</v>
      </c>
    </row>
    <row r="17502" spans="1:4" ht="15" x14ac:dyDescent="0.25">
      <c r="A17502" s="53" t="s">
        <v>21777</v>
      </c>
      <c r="B17502" s="53">
        <v>20</v>
      </c>
      <c r="C17502" s="53" t="s">
        <v>33536</v>
      </c>
      <c r="D17502" s="53" t="s">
        <v>33872</v>
      </c>
    </row>
    <row r="17503" spans="1:4" ht="15" x14ac:dyDescent="0.25">
      <c r="A17503" s="53" t="s">
        <v>21778</v>
      </c>
      <c r="B17503" s="53">
        <v>20</v>
      </c>
      <c r="C17503" s="53" t="s">
        <v>33536</v>
      </c>
      <c r="D17503" s="53" t="s">
        <v>33872</v>
      </c>
    </row>
    <row r="17504" spans="1:4" ht="15" x14ac:dyDescent="0.25">
      <c r="A17504" s="53" t="s">
        <v>21779</v>
      </c>
      <c r="B17504" s="53">
        <v>20</v>
      </c>
      <c r="C17504" s="53" t="s">
        <v>33536</v>
      </c>
      <c r="D17504" s="53" t="s">
        <v>33872</v>
      </c>
    </row>
    <row r="17505" spans="1:4" ht="15" x14ac:dyDescent="0.25">
      <c r="A17505" s="53" t="s">
        <v>21780</v>
      </c>
      <c r="B17505" s="53">
        <v>20</v>
      </c>
      <c r="C17505" s="53" t="s">
        <v>33536</v>
      </c>
      <c r="D17505" s="53" t="s">
        <v>33872</v>
      </c>
    </row>
    <row r="17506" spans="1:4" ht="15" x14ac:dyDescent="0.25">
      <c r="A17506" s="53" t="s">
        <v>21781</v>
      </c>
      <c r="B17506" s="53">
        <v>0</v>
      </c>
      <c r="C17506" s="53" t="s">
        <v>33537</v>
      </c>
      <c r="D17506" s="53" t="s">
        <v>33872</v>
      </c>
    </row>
    <row r="17507" spans="1:4" ht="15" x14ac:dyDescent="0.25">
      <c r="A17507" s="53" t="s">
        <v>21782</v>
      </c>
      <c r="B17507" s="53">
        <v>0</v>
      </c>
      <c r="C17507" s="53" t="s">
        <v>33537</v>
      </c>
      <c r="D17507" s="53" t="s">
        <v>33872</v>
      </c>
    </row>
    <row r="17508" spans="1:4" ht="15" x14ac:dyDescent="0.25">
      <c r="A17508" s="53" t="s">
        <v>21783</v>
      </c>
      <c r="B17508" s="53">
        <v>0</v>
      </c>
      <c r="C17508" s="53" t="s">
        <v>33537</v>
      </c>
      <c r="D17508" s="53" t="s">
        <v>33872</v>
      </c>
    </row>
    <row r="17509" spans="1:4" ht="15" x14ac:dyDescent="0.25">
      <c r="A17509" s="53" t="s">
        <v>21784</v>
      </c>
      <c r="B17509" s="53">
        <v>0</v>
      </c>
      <c r="C17509" s="53" t="s">
        <v>33537</v>
      </c>
      <c r="D17509" s="53" t="s">
        <v>33872</v>
      </c>
    </row>
    <row r="17510" spans="1:4" ht="15" x14ac:dyDescent="0.25">
      <c r="A17510" s="53" t="s">
        <v>21785</v>
      </c>
      <c r="B17510" s="53">
        <v>20</v>
      </c>
      <c r="C17510" s="53" t="s">
        <v>33536</v>
      </c>
      <c r="D17510" s="53" t="s">
        <v>33872</v>
      </c>
    </row>
    <row r="17511" spans="1:4" ht="15" x14ac:dyDescent="0.25">
      <c r="A17511" s="53" t="s">
        <v>21786</v>
      </c>
      <c r="B17511" s="53">
        <v>20</v>
      </c>
      <c r="C17511" s="53" t="s">
        <v>33536</v>
      </c>
      <c r="D17511" s="53" t="s">
        <v>33872</v>
      </c>
    </row>
    <row r="17512" spans="1:4" ht="15" x14ac:dyDescent="0.25">
      <c r="A17512" s="53" t="s">
        <v>21787</v>
      </c>
      <c r="B17512" s="53">
        <v>20</v>
      </c>
      <c r="C17512" s="53" t="s">
        <v>33536</v>
      </c>
      <c r="D17512" s="53" t="s">
        <v>33872</v>
      </c>
    </row>
    <row r="17513" spans="1:4" ht="15" x14ac:dyDescent="0.25">
      <c r="A17513" s="53" t="s">
        <v>21788</v>
      </c>
      <c r="B17513" s="53">
        <v>20</v>
      </c>
      <c r="C17513" s="53" t="s">
        <v>33536</v>
      </c>
      <c r="D17513" s="53" t="s">
        <v>33872</v>
      </c>
    </row>
    <row r="17514" spans="1:4" ht="15" x14ac:dyDescent="0.25">
      <c r="A17514" s="53" t="s">
        <v>21789</v>
      </c>
      <c r="B17514" s="53">
        <v>10</v>
      </c>
      <c r="C17514" s="53" t="s">
        <v>33536</v>
      </c>
      <c r="D17514" s="53" t="s">
        <v>33872</v>
      </c>
    </row>
    <row r="17515" spans="1:4" ht="15" x14ac:dyDescent="0.25">
      <c r="A17515" s="53" t="s">
        <v>21790</v>
      </c>
      <c r="B17515" s="53">
        <v>10</v>
      </c>
      <c r="C17515" s="53" t="s">
        <v>33536</v>
      </c>
      <c r="D17515" s="53" t="s">
        <v>33872</v>
      </c>
    </row>
    <row r="17516" spans="1:4" ht="15" x14ac:dyDescent="0.25">
      <c r="A17516" s="53" t="s">
        <v>21791</v>
      </c>
      <c r="B17516" s="53">
        <v>30</v>
      </c>
      <c r="C17516" s="53" t="s">
        <v>33536</v>
      </c>
      <c r="D17516" s="53" t="s">
        <v>33872</v>
      </c>
    </row>
    <row r="17517" spans="1:4" ht="15" x14ac:dyDescent="0.25">
      <c r="A17517" s="53" t="s">
        <v>21792</v>
      </c>
      <c r="B17517" s="53">
        <v>30</v>
      </c>
      <c r="C17517" s="53" t="s">
        <v>33536</v>
      </c>
      <c r="D17517" s="53" t="s">
        <v>33872</v>
      </c>
    </row>
    <row r="17518" spans="1:4" ht="15" x14ac:dyDescent="0.25">
      <c r="A17518" s="53" t="s">
        <v>21793</v>
      </c>
      <c r="B17518" s="53">
        <v>20</v>
      </c>
      <c r="C17518" s="53" t="s">
        <v>33536</v>
      </c>
      <c r="D17518" s="53" t="s">
        <v>33872</v>
      </c>
    </row>
    <row r="17519" spans="1:4" ht="15" x14ac:dyDescent="0.25">
      <c r="A17519" s="53" t="s">
        <v>21794</v>
      </c>
      <c r="B17519" s="53">
        <v>20</v>
      </c>
      <c r="C17519" s="53" t="s">
        <v>33536</v>
      </c>
      <c r="D17519" s="53" t="s">
        <v>33872</v>
      </c>
    </row>
    <row r="17520" spans="1:4" ht="15" x14ac:dyDescent="0.25">
      <c r="A17520" s="53" t="s">
        <v>21795</v>
      </c>
      <c r="B17520" s="53">
        <v>20</v>
      </c>
      <c r="C17520" s="53" t="s">
        <v>33536</v>
      </c>
      <c r="D17520" s="53" t="s">
        <v>33872</v>
      </c>
    </row>
    <row r="17521" spans="1:4" ht="15" x14ac:dyDescent="0.25">
      <c r="A17521" s="53" t="s">
        <v>21796</v>
      </c>
      <c r="B17521" s="53">
        <v>20</v>
      </c>
      <c r="C17521" s="53" t="s">
        <v>33536</v>
      </c>
      <c r="D17521" s="53" t="s">
        <v>33872</v>
      </c>
    </row>
    <row r="17522" spans="1:4" ht="15" x14ac:dyDescent="0.25">
      <c r="A17522" s="53" t="s">
        <v>21797</v>
      </c>
      <c r="B17522" s="53">
        <v>20</v>
      </c>
      <c r="C17522" s="53" t="s">
        <v>33536</v>
      </c>
      <c r="D17522" s="53" t="s">
        <v>33872</v>
      </c>
    </row>
    <row r="17523" spans="1:4" ht="15" x14ac:dyDescent="0.25">
      <c r="A17523" s="53" t="s">
        <v>21798</v>
      </c>
      <c r="B17523" s="53">
        <v>20</v>
      </c>
      <c r="C17523" s="53" t="s">
        <v>33536</v>
      </c>
      <c r="D17523" s="53" t="s">
        <v>33872</v>
      </c>
    </row>
    <row r="17524" spans="1:4" ht="15" x14ac:dyDescent="0.25">
      <c r="A17524" s="53" t="s">
        <v>21799</v>
      </c>
      <c r="B17524" s="53">
        <v>20</v>
      </c>
      <c r="C17524" s="53" t="s">
        <v>33536</v>
      </c>
      <c r="D17524" s="53" t="s">
        <v>33872</v>
      </c>
    </row>
    <row r="17525" spans="1:4" ht="15" x14ac:dyDescent="0.25">
      <c r="A17525" s="53" t="s">
        <v>21800</v>
      </c>
      <c r="B17525" s="53">
        <v>20</v>
      </c>
      <c r="C17525" s="53" t="s">
        <v>33536</v>
      </c>
      <c r="D17525" s="53" t="s">
        <v>33872</v>
      </c>
    </row>
    <row r="17526" spans="1:4" ht="15" x14ac:dyDescent="0.25">
      <c r="A17526" s="53" t="s">
        <v>21801</v>
      </c>
      <c r="B17526" s="53">
        <v>30</v>
      </c>
      <c r="C17526" s="53" t="s">
        <v>33536</v>
      </c>
      <c r="D17526" s="53" t="s">
        <v>33872</v>
      </c>
    </row>
    <row r="17527" spans="1:4" ht="15" x14ac:dyDescent="0.25">
      <c r="A17527" s="53" t="s">
        <v>21802</v>
      </c>
      <c r="B17527" s="53">
        <v>30</v>
      </c>
      <c r="C17527" s="53" t="s">
        <v>33536</v>
      </c>
      <c r="D17527" s="53" t="s">
        <v>33872</v>
      </c>
    </row>
    <row r="17528" spans="1:4" ht="15" x14ac:dyDescent="0.25">
      <c r="A17528" s="53" t="s">
        <v>21803</v>
      </c>
      <c r="B17528" s="53">
        <v>20</v>
      </c>
      <c r="C17528" s="53" t="s">
        <v>33536</v>
      </c>
      <c r="D17528" s="53" t="s">
        <v>33872</v>
      </c>
    </row>
    <row r="17529" spans="1:4" ht="15" x14ac:dyDescent="0.25">
      <c r="A17529" s="53" t="s">
        <v>21804</v>
      </c>
      <c r="B17529" s="53">
        <v>20</v>
      </c>
      <c r="C17529" s="53" t="s">
        <v>33536</v>
      </c>
      <c r="D17529" s="53" t="s">
        <v>33872</v>
      </c>
    </row>
    <row r="17530" spans="1:4" ht="15" x14ac:dyDescent="0.25">
      <c r="A17530" s="53" t="s">
        <v>21805</v>
      </c>
      <c r="B17530" s="53">
        <v>30</v>
      </c>
      <c r="C17530" s="53" t="s">
        <v>33536</v>
      </c>
      <c r="D17530" s="53" t="s">
        <v>33872</v>
      </c>
    </row>
    <row r="17531" spans="1:4" ht="15" x14ac:dyDescent="0.25">
      <c r="A17531" s="53" t="s">
        <v>21806</v>
      </c>
      <c r="B17531" s="53">
        <v>30</v>
      </c>
      <c r="C17531" s="53" t="s">
        <v>33536</v>
      </c>
      <c r="D17531" s="53" t="s">
        <v>33872</v>
      </c>
    </row>
    <row r="17532" spans="1:4" ht="15" x14ac:dyDescent="0.25">
      <c r="A17532" s="53" t="s">
        <v>21807</v>
      </c>
      <c r="B17532" s="53">
        <v>30</v>
      </c>
      <c r="C17532" s="53" t="s">
        <v>33536</v>
      </c>
      <c r="D17532" s="53" t="s">
        <v>33872</v>
      </c>
    </row>
    <row r="17533" spans="1:4" ht="15" x14ac:dyDescent="0.25">
      <c r="A17533" s="53" t="s">
        <v>21808</v>
      </c>
      <c r="B17533" s="53">
        <v>30</v>
      </c>
      <c r="C17533" s="53" t="s">
        <v>33536</v>
      </c>
      <c r="D17533" s="53" t="s">
        <v>33872</v>
      </c>
    </row>
    <row r="17534" spans="1:4" ht="15" x14ac:dyDescent="0.25">
      <c r="A17534" s="53" t="s">
        <v>21809</v>
      </c>
      <c r="B17534" s="53">
        <v>30</v>
      </c>
      <c r="C17534" s="53" t="s">
        <v>33536</v>
      </c>
      <c r="D17534" s="53" t="s">
        <v>33872</v>
      </c>
    </row>
    <row r="17535" spans="1:4" ht="15" x14ac:dyDescent="0.25">
      <c r="A17535" s="53" t="s">
        <v>21810</v>
      </c>
      <c r="B17535" s="53">
        <v>30</v>
      </c>
      <c r="C17535" s="53" t="s">
        <v>33536</v>
      </c>
      <c r="D17535" s="53" t="s">
        <v>33872</v>
      </c>
    </row>
    <row r="17536" spans="1:4" ht="15" x14ac:dyDescent="0.25">
      <c r="A17536" s="53" t="s">
        <v>21811</v>
      </c>
      <c r="B17536" s="53">
        <v>10</v>
      </c>
      <c r="C17536" s="53" t="s">
        <v>33536</v>
      </c>
      <c r="D17536" s="53" t="s">
        <v>33872</v>
      </c>
    </row>
    <row r="17537" spans="1:4" ht="15" x14ac:dyDescent="0.25">
      <c r="A17537" s="53" t="s">
        <v>21812</v>
      </c>
      <c r="B17537" s="53">
        <v>10</v>
      </c>
      <c r="C17537" s="53" t="s">
        <v>33536</v>
      </c>
      <c r="D17537" s="53" t="s">
        <v>33872</v>
      </c>
    </row>
    <row r="17538" spans="1:4" ht="15" x14ac:dyDescent="0.25">
      <c r="A17538" s="53" t="s">
        <v>21813</v>
      </c>
      <c r="B17538" s="53">
        <v>10</v>
      </c>
      <c r="C17538" s="53" t="s">
        <v>33536</v>
      </c>
      <c r="D17538" s="53" t="s">
        <v>33872</v>
      </c>
    </row>
    <row r="17539" spans="1:4" ht="15" x14ac:dyDescent="0.25">
      <c r="A17539" s="53" t="s">
        <v>21814</v>
      </c>
      <c r="B17539" s="53">
        <v>10</v>
      </c>
      <c r="C17539" s="53" t="s">
        <v>33536</v>
      </c>
      <c r="D17539" s="53" t="s">
        <v>33872</v>
      </c>
    </row>
    <row r="17540" spans="1:4" ht="15" x14ac:dyDescent="0.25">
      <c r="A17540" s="53" t="s">
        <v>21815</v>
      </c>
      <c r="B17540" s="53">
        <v>20</v>
      </c>
      <c r="C17540" s="53" t="s">
        <v>33536</v>
      </c>
      <c r="D17540" s="53" t="s">
        <v>33872</v>
      </c>
    </row>
    <row r="17541" spans="1:4" ht="15" x14ac:dyDescent="0.25">
      <c r="A17541" s="53" t="s">
        <v>21816</v>
      </c>
      <c r="B17541" s="53">
        <v>20</v>
      </c>
      <c r="C17541" s="53" t="s">
        <v>33536</v>
      </c>
      <c r="D17541" s="53" t="s">
        <v>33872</v>
      </c>
    </row>
    <row r="17542" spans="1:4" ht="15" x14ac:dyDescent="0.25">
      <c r="A17542" s="53" t="s">
        <v>21817</v>
      </c>
      <c r="B17542" s="53">
        <v>20</v>
      </c>
      <c r="C17542" s="53" t="s">
        <v>33536</v>
      </c>
      <c r="D17542" s="53" t="s">
        <v>33872</v>
      </c>
    </row>
    <row r="17543" spans="1:4" ht="15" x14ac:dyDescent="0.25">
      <c r="A17543" s="53" t="s">
        <v>21818</v>
      </c>
      <c r="B17543" s="53">
        <v>20</v>
      </c>
      <c r="C17543" s="53" t="s">
        <v>33536</v>
      </c>
      <c r="D17543" s="53" t="s">
        <v>33872</v>
      </c>
    </row>
    <row r="17544" spans="1:4" ht="15" x14ac:dyDescent="0.25">
      <c r="A17544" s="53" t="s">
        <v>21819</v>
      </c>
      <c r="B17544" s="53">
        <v>20</v>
      </c>
      <c r="C17544" s="53" t="s">
        <v>33536</v>
      </c>
      <c r="D17544" s="53" t="s">
        <v>33872</v>
      </c>
    </row>
    <row r="17545" spans="1:4" ht="15" x14ac:dyDescent="0.25">
      <c r="A17545" s="53" t="s">
        <v>21820</v>
      </c>
      <c r="B17545" s="53">
        <v>20</v>
      </c>
      <c r="C17545" s="53" t="s">
        <v>33536</v>
      </c>
      <c r="D17545" s="53" t="s">
        <v>33872</v>
      </c>
    </row>
    <row r="17546" spans="1:4" ht="15" x14ac:dyDescent="0.25">
      <c r="A17546" s="53" t="s">
        <v>21821</v>
      </c>
      <c r="B17546" s="53">
        <v>20</v>
      </c>
      <c r="C17546" s="53" t="s">
        <v>33536</v>
      </c>
      <c r="D17546" s="53" t="s">
        <v>33872</v>
      </c>
    </row>
    <row r="17547" spans="1:4" ht="15" x14ac:dyDescent="0.25">
      <c r="A17547" s="53" t="s">
        <v>21822</v>
      </c>
      <c r="B17547" s="53">
        <v>20</v>
      </c>
      <c r="C17547" s="53" t="s">
        <v>33536</v>
      </c>
      <c r="D17547" s="53" t="s">
        <v>33872</v>
      </c>
    </row>
    <row r="17548" spans="1:4" ht="15" x14ac:dyDescent="0.25">
      <c r="A17548" s="53" t="s">
        <v>21823</v>
      </c>
      <c r="B17548" s="53">
        <v>20</v>
      </c>
      <c r="C17548" s="53" t="s">
        <v>33536</v>
      </c>
      <c r="D17548" s="53" t="s">
        <v>33872</v>
      </c>
    </row>
    <row r="17549" spans="1:4" ht="15" x14ac:dyDescent="0.25">
      <c r="A17549" s="53" t="s">
        <v>21824</v>
      </c>
      <c r="B17549" s="53">
        <v>20</v>
      </c>
      <c r="C17549" s="53" t="s">
        <v>33536</v>
      </c>
      <c r="D17549" s="53" t="s">
        <v>33872</v>
      </c>
    </row>
    <row r="17550" spans="1:4" ht="15" x14ac:dyDescent="0.25">
      <c r="A17550" s="53" t="s">
        <v>21825</v>
      </c>
      <c r="B17550" s="53">
        <v>20</v>
      </c>
      <c r="C17550" s="53" t="s">
        <v>33536</v>
      </c>
      <c r="D17550" s="53" t="s">
        <v>33872</v>
      </c>
    </row>
    <row r="17551" spans="1:4" ht="15" x14ac:dyDescent="0.25">
      <c r="A17551" s="53" t="s">
        <v>21826</v>
      </c>
      <c r="B17551" s="53">
        <v>20</v>
      </c>
      <c r="C17551" s="53" t="s">
        <v>33536</v>
      </c>
      <c r="D17551" s="53" t="s">
        <v>33872</v>
      </c>
    </row>
    <row r="17552" spans="1:4" ht="15" x14ac:dyDescent="0.25">
      <c r="A17552" s="53" t="s">
        <v>21827</v>
      </c>
      <c r="B17552" s="53">
        <v>30</v>
      </c>
      <c r="C17552" s="53" t="s">
        <v>33541</v>
      </c>
      <c r="D17552" s="53" t="s">
        <v>33872</v>
      </c>
    </row>
    <row r="17553" spans="1:4" ht="15" x14ac:dyDescent="0.25">
      <c r="A17553" s="53" t="s">
        <v>21828</v>
      </c>
      <c r="B17553" s="53">
        <v>30</v>
      </c>
      <c r="C17553" s="53" t="s">
        <v>33541</v>
      </c>
      <c r="D17553" s="53" t="s">
        <v>33872</v>
      </c>
    </row>
    <row r="17554" spans="1:4" ht="15" x14ac:dyDescent="0.25">
      <c r="A17554" s="53" t="s">
        <v>21829</v>
      </c>
      <c r="B17554" s="53">
        <v>20</v>
      </c>
      <c r="C17554" s="53" t="s">
        <v>33536</v>
      </c>
      <c r="D17554" s="53" t="s">
        <v>33872</v>
      </c>
    </row>
    <row r="17555" spans="1:4" ht="15" x14ac:dyDescent="0.25">
      <c r="A17555" s="53" t="s">
        <v>21830</v>
      </c>
      <c r="B17555" s="53">
        <v>20</v>
      </c>
      <c r="C17555" s="53" t="s">
        <v>33536</v>
      </c>
      <c r="D17555" s="53" t="s">
        <v>33872</v>
      </c>
    </row>
    <row r="17556" spans="1:4" ht="15" x14ac:dyDescent="0.25">
      <c r="A17556" s="53" t="s">
        <v>21831</v>
      </c>
      <c r="B17556" s="53">
        <v>10</v>
      </c>
      <c r="C17556" s="53" t="s">
        <v>33536</v>
      </c>
      <c r="D17556" s="53" t="s">
        <v>33872</v>
      </c>
    </row>
    <row r="17557" spans="1:4" ht="15" x14ac:dyDescent="0.25">
      <c r="A17557" s="53" t="s">
        <v>21832</v>
      </c>
      <c r="B17557" s="53">
        <v>10</v>
      </c>
      <c r="C17557" s="53" t="s">
        <v>33536</v>
      </c>
      <c r="D17557" s="53" t="s">
        <v>33872</v>
      </c>
    </row>
    <row r="17558" spans="1:4" ht="15" x14ac:dyDescent="0.25">
      <c r="A17558" s="53" t="s">
        <v>21833</v>
      </c>
      <c r="B17558" s="53">
        <v>10</v>
      </c>
      <c r="C17558" s="53" t="s">
        <v>33536</v>
      </c>
      <c r="D17558" s="53" t="s">
        <v>33872</v>
      </c>
    </row>
    <row r="17559" spans="1:4" ht="15" x14ac:dyDescent="0.25">
      <c r="A17559" s="53" t="s">
        <v>21834</v>
      </c>
      <c r="B17559" s="53">
        <v>10</v>
      </c>
      <c r="C17559" s="53" t="s">
        <v>33536</v>
      </c>
      <c r="D17559" s="53" t="s">
        <v>33872</v>
      </c>
    </row>
    <row r="17560" spans="1:4" ht="15" x14ac:dyDescent="0.25">
      <c r="A17560" s="53" t="s">
        <v>21835</v>
      </c>
      <c r="B17560" s="53">
        <v>30</v>
      </c>
      <c r="C17560" s="53" t="s">
        <v>33536</v>
      </c>
      <c r="D17560" s="53" t="s">
        <v>33873</v>
      </c>
    </row>
    <row r="17561" spans="1:4" ht="15" x14ac:dyDescent="0.25">
      <c r="A17561" s="53" t="s">
        <v>21836</v>
      </c>
      <c r="B17561" s="53">
        <v>30</v>
      </c>
      <c r="C17561" s="53" t="s">
        <v>33536</v>
      </c>
      <c r="D17561" s="53" t="s">
        <v>33873</v>
      </c>
    </row>
    <row r="17562" spans="1:4" ht="15" x14ac:dyDescent="0.25">
      <c r="A17562" s="53" t="s">
        <v>21837</v>
      </c>
      <c r="B17562" s="53">
        <v>30</v>
      </c>
      <c r="C17562" s="53" t="s">
        <v>33536</v>
      </c>
      <c r="D17562" s="53" t="s">
        <v>33872</v>
      </c>
    </row>
    <row r="17563" spans="1:4" ht="15" x14ac:dyDescent="0.25">
      <c r="A17563" s="53" t="s">
        <v>21838</v>
      </c>
      <c r="B17563" s="53">
        <v>30</v>
      </c>
      <c r="C17563" s="53" t="s">
        <v>33536</v>
      </c>
      <c r="D17563" s="53" t="s">
        <v>33873</v>
      </c>
    </row>
    <row r="17564" spans="1:4" ht="15" x14ac:dyDescent="0.25">
      <c r="A17564" s="53" t="s">
        <v>21839</v>
      </c>
      <c r="B17564" s="53">
        <v>30</v>
      </c>
      <c r="C17564" s="53" t="s">
        <v>33536</v>
      </c>
      <c r="D17564" s="53" t="s">
        <v>33873</v>
      </c>
    </row>
    <row r="17565" spans="1:4" ht="15" x14ac:dyDescent="0.25">
      <c r="A17565" s="53" t="s">
        <v>21840</v>
      </c>
      <c r="B17565" s="53">
        <v>30</v>
      </c>
      <c r="C17565" s="53" t="s">
        <v>33536</v>
      </c>
      <c r="D17565" s="53" t="s">
        <v>33873</v>
      </c>
    </row>
    <row r="17566" spans="1:4" ht="15" x14ac:dyDescent="0.25">
      <c r="A17566" s="53" t="s">
        <v>21841</v>
      </c>
      <c r="B17566" s="53">
        <v>30</v>
      </c>
      <c r="C17566" s="53" t="s">
        <v>33536</v>
      </c>
      <c r="D17566" s="53" t="s">
        <v>33872</v>
      </c>
    </row>
    <row r="17567" spans="1:4" ht="15" x14ac:dyDescent="0.25">
      <c r="A17567" s="53" t="s">
        <v>21842</v>
      </c>
      <c r="B17567" s="53">
        <v>30</v>
      </c>
      <c r="C17567" s="53" t="s">
        <v>33536</v>
      </c>
      <c r="D17567" s="53" t="s">
        <v>33872</v>
      </c>
    </row>
    <row r="17568" spans="1:4" ht="15" x14ac:dyDescent="0.25">
      <c r="A17568" s="53" t="s">
        <v>21843</v>
      </c>
      <c r="B17568" s="53">
        <v>30</v>
      </c>
      <c r="C17568" s="53" t="s">
        <v>33536</v>
      </c>
      <c r="D17568" s="53" t="s">
        <v>33872</v>
      </c>
    </row>
    <row r="17569" spans="1:4" ht="15" x14ac:dyDescent="0.25">
      <c r="A17569" s="53" t="s">
        <v>21844</v>
      </c>
      <c r="B17569" s="53">
        <v>30</v>
      </c>
      <c r="C17569" s="53" t="s">
        <v>33536</v>
      </c>
      <c r="D17569" s="53" t="s">
        <v>33872</v>
      </c>
    </row>
    <row r="17570" spans="1:4" ht="15" x14ac:dyDescent="0.25">
      <c r="A17570" s="53" t="s">
        <v>21845</v>
      </c>
      <c r="B17570" s="53">
        <v>30</v>
      </c>
      <c r="C17570" s="53" t="s">
        <v>33536</v>
      </c>
      <c r="D17570" s="53" t="s">
        <v>33872</v>
      </c>
    </row>
    <row r="17571" spans="1:4" ht="15" x14ac:dyDescent="0.25">
      <c r="A17571" s="53" t="s">
        <v>21846</v>
      </c>
      <c r="B17571" s="53">
        <v>30</v>
      </c>
      <c r="C17571" s="53" t="s">
        <v>33536</v>
      </c>
      <c r="D17571" s="53" t="s">
        <v>33872</v>
      </c>
    </row>
    <row r="17572" spans="1:4" ht="15" x14ac:dyDescent="0.25">
      <c r="A17572" s="53" t="s">
        <v>21847</v>
      </c>
      <c r="B17572" s="53">
        <v>30</v>
      </c>
      <c r="C17572" s="53" t="s">
        <v>33536</v>
      </c>
      <c r="D17572" s="53" t="s">
        <v>33872</v>
      </c>
    </row>
    <row r="17573" spans="1:4" ht="15" x14ac:dyDescent="0.25">
      <c r="A17573" s="53" t="s">
        <v>21848</v>
      </c>
      <c r="B17573" s="53">
        <v>30</v>
      </c>
      <c r="C17573" s="53" t="s">
        <v>33536</v>
      </c>
      <c r="D17573" s="53" t="s">
        <v>33872</v>
      </c>
    </row>
    <row r="17574" spans="1:4" ht="15" x14ac:dyDescent="0.25">
      <c r="A17574" s="53" t="s">
        <v>21849</v>
      </c>
      <c r="B17574" s="53">
        <v>30</v>
      </c>
      <c r="C17574" s="53" t="s">
        <v>33536</v>
      </c>
      <c r="D17574" s="53" t="s">
        <v>33872</v>
      </c>
    </row>
    <row r="17575" spans="1:4" ht="15" x14ac:dyDescent="0.25">
      <c r="A17575" s="53" t="s">
        <v>21850</v>
      </c>
      <c r="B17575" s="53">
        <v>30</v>
      </c>
      <c r="C17575" s="53" t="s">
        <v>33536</v>
      </c>
      <c r="D17575" s="53" t="s">
        <v>33873</v>
      </c>
    </row>
    <row r="17576" spans="1:4" ht="15" x14ac:dyDescent="0.25">
      <c r="A17576" s="53" t="s">
        <v>21851</v>
      </c>
      <c r="B17576" s="53">
        <v>30</v>
      </c>
      <c r="C17576" s="53" t="s">
        <v>33536</v>
      </c>
      <c r="D17576" s="53" t="s">
        <v>33873</v>
      </c>
    </row>
    <row r="17577" spans="1:4" ht="15" x14ac:dyDescent="0.25">
      <c r="A17577" s="53" t="s">
        <v>21852</v>
      </c>
      <c r="B17577" s="53">
        <v>30</v>
      </c>
      <c r="C17577" s="53" t="s">
        <v>33536</v>
      </c>
      <c r="D17577" s="53" t="s">
        <v>33873</v>
      </c>
    </row>
    <row r="17578" spans="1:4" ht="15" x14ac:dyDescent="0.25">
      <c r="A17578" s="53" t="s">
        <v>21853</v>
      </c>
      <c r="B17578" s="53">
        <v>30</v>
      </c>
      <c r="C17578" s="53" t="s">
        <v>33536</v>
      </c>
      <c r="D17578" s="53" t="s">
        <v>33873</v>
      </c>
    </row>
    <row r="17579" spans="1:4" ht="15" x14ac:dyDescent="0.25">
      <c r="A17579" s="53" t="s">
        <v>21854</v>
      </c>
      <c r="B17579" s="53">
        <v>30</v>
      </c>
      <c r="C17579" s="53" t="s">
        <v>33536</v>
      </c>
      <c r="D17579" s="53" t="s">
        <v>33873</v>
      </c>
    </row>
    <row r="17580" spans="1:4" ht="15" x14ac:dyDescent="0.25">
      <c r="A17580" s="53" t="s">
        <v>21855</v>
      </c>
      <c r="B17580" s="53">
        <v>30</v>
      </c>
      <c r="C17580" s="53" t="s">
        <v>33536</v>
      </c>
      <c r="D17580" s="53" t="s">
        <v>33873</v>
      </c>
    </row>
    <row r="17581" spans="1:4" ht="15" x14ac:dyDescent="0.25">
      <c r="A17581" s="53" t="s">
        <v>21856</v>
      </c>
      <c r="B17581" s="53">
        <v>30</v>
      </c>
      <c r="C17581" s="53" t="s">
        <v>33536</v>
      </c>
      <c r="D17581" s="53" t="s">
        <v>33873</v>
      </c>
    </row>
    <row r="17582" spans="1:4" ht="15" x14ac:dyDescent="0.25">
      <c r="A17582" s="53" t="s">
        <v>21857</v>
      </c>
      <c r="B17582" s="53">
        <v>30</v>
      </c>
      <c r="C17582" s="53" t="s">
        <v>33536</v>
      </c>
      <c r="D17582" s="53" t="s">
        <v>33873</v>
      </c>
    </row>
    <row r="17583" spans="1:4" ht="15" x14ac:dyDescent="0.25">
      <c r="A17583" s="53" t="s">
        <v>21858</v>
      </c>
      <c r="B17583" s="53">
        <v>30</v>
      </c>
      <c r="C17583" s="53" t="s">
        <v>33536</v>
      </c>
      <c r="D17583" s="53" t="s">
        <v>33873</v>
      </c>
    </row>
    <row r="17584" spans="1:4" ht="15" x14ac:dyDescent="0.25">
      <c r="A17584" s="53" t="s">
        <v>21859</v>
      </c>
      <c r="B17584" s="53">
        <v>30</v>
      </c>
      <c r="C17584" s="53" t="s">
        <v>33536</v>
      </c>
      <c r="D17584" s="53" t="s">
        <v>33873</v>
      </c>
    </row>
    <row r="17585" spans="1:4" ht="15" x14ac:dyDescent="0.25">
      <c r="A17585" s="53" t="s">
        <v>21860</v>
      </c>
      <c r="B17585" s="53">
        <v>30</v>
      </c>
      <c r="C17585" s="53" t="s">
        <v>33536</v>
      </c>
      <c r="D17585" s="53" t="s">
        <v>33873</v>
      </c>
    </row>
    <row r="17586" spans="1:4" ht="15" x14ac:dyDescent="0.25">
      <c r="A17586" s="53" t="s">
        <v>21861</v>
      </c>
      <c r="B17586" s="53">
        <v>30</v>
      </c>
      <c r="C17586" s="53" t="s">
        <v>33536</v>
      </c>
      <c r="D17586" s="53" t="s">
        <v>33873</v>
      </c>
    </row>
    <row r="17587" spans="1:4" ht="15" x14ac:dyDescent="0.25">
      <c r="A17587" s="53" t="s">
        <v>21862</v>
      </c>
      <c r="B17587" s="53">
        <v>30</v>
      </c>
      <c r="C17587" s="53" t="s">
        <v>33536</v>
      </c>
      <c r="D17587" s="53" t="s">
        <v>33873</v>
      </c>
    </row>
    <row r="17588" spans="1:4" ht="15" x14ac:dyDescent="0.25">
      <c r="A17588" s="53" t="s">
        <v>21863</v>
      </c>
      <c r="B17588" s="53">
        <v>30</v>
      </c>
      <c r="C17588" s="53" t="s">
        <v>33536</v>
      </c>
      <c r="D17588" s="53" t="s">
        <v>33873</v>
      </c>
    </row>
    <row r="17589" spans="1:4" ht="15" x14ac:dyDescent="0.25">
      <c r="A17589" s="53" t="s">
        <v>21864</v>
      </c>
      <c r="B17589" s="53">
        <v>30</v>
      </c>
      <c r="C17589" s="53" t="s">
        <v>33536</v>
      </c>
      <c r="D17589" s="53" t="s">
        <v>33873</v>
      </c>
    </row>
    <row r="17590" spans="1:4" ht="15" x14ac:dyDescent="0.25">
      <c r="A17590" s="53" t="s">
        <v>21865</v>
      </c>
      <c r="B17590" s="53">
        <v>30</v>
      </c>
      <c r="C17590" s="53" t="s">
        <v>33536</v>
      </c>
      <c r="D17590" s="53" t="s">
        <v>33873</v>
      </c>
    </row>
    <row r="17591" spans="1:4" ht="15" x14ac:dyDescent="0.25">
      <c r="A17591" s="53" t="s">
        <v>21866</v>
      </c>
      <c r="B17591" s="53">
        <v>30</v>
      </c>
      <c r="C17591" s="53" t="s">
        <v>33536</v>
      </c>
      <c r="D17591" s="53" t="s">
        <v>33873</v>
      </c>
    </row>
    <row r="17592" spans="1:4" ht="15" x14ac:dyDescent="0.25">
      <c r="A17592" s="53" t="s">
        <v>21867</v>
      </c>
      <c r="B17592" s="53">
        <v>30</v>
      </c>
      <c r="C17592" s="53" t="s">
        <v>33536</v>
      </c>
      <c r="D17592" s="53" t="s">
        <v>33873</v>
      </c>
    </row>
    <row r="17593" spans="1:4" ht="15" x14ac:dyDescent="0.25">
      <c r="A17593" s="53" t="s">
        <v>21868</v>
      </c>
      <c r="B17593" s="53">
        <v>30</v>
      </c>
      <c r="C17593" s="53" t="s">
        <v>33536</v>
      </c>
      <c r="D17593" s="53" t="s">
        <v>33873</v>
      </c>
    </row>
    <row r="17594" spans="1:4" ht="15" x14ac:dyDescent="0.25">
      <c r="A17594" s="53" t="s">
        <v>21869</v>
      </c>
      <c r="B17594" s="53">
        <v>30</v>
      </c>
      <c r="C17594" s="53" t="s">
        <v>33536</v>
      </c>
      <c r="D17594" s="53" t="s">
        <v>33873</v>
      </c>
    </row>
    <row r="17595" spans="1:4" ht="15" x14ac:dyDescent="0.25">
      <c r="A17595" s="53" t="s">
        <v>21870</v>
      </c>
      <c r="B17595" s="53">
        <v>30</v>
      </c>
      <c r="C17595" s="53" t="s">
        <v>33536</v>
      </c>
      <c r="D17595" s="53" t="s">
        <v>33872</v>
      </c>
    </row>
    <row r="17596" spans="1:4" ht="15" x14ac:dyDescent="0.25">
      <c r="A17596" s="53" t="s">
        <v>21871</v>
      </c>
      <c r="B17596" s="53">
        <v>30</v>
      </c>
      <c r="C17596" s="53" t="s">
        <v>33536</v>
      </c>
      <c r="D17596" s="53" t="s">
        <v>33873</v>
      </c>
    </row>
    <row r="17597" spans="1:4" ht="15" x14ac:dyDescent="0.25">
      <c r="A17597" s="53" t="s">
        <v>21872</v>
      </c>
      <c r="B17597" s="53">
        <v>30</v>
      </c>
      <c r="C17597" s="53" t="s">
        <v>33536</v>
      </c>
      <c r="D17597" s="53" t="s">
        <v>33873</v>
      </c>
    </row>
    <row r="17598" spans="1:4" ht="15" x14ac:dyDescent="0.25">
      <c r="A17598" s="53" t="s">
        <v>21873</v>
      </c>
      <c r="B17598" s="53">
        <v>30</v>
      </c>
      <c r="C17598" s="53" t="s">
        <v>33536</v>
      </c>
      <c r="D17598" s="53" t="s">
        <v>33873</v>
      </c>
    </row>
    <row r="17599" spans="1:4" ht="15" x14ac:dyDescent="0.25">
      <c r="A17599" s="53" t="s">
        <v>33250</v>
      </c>
      <c r="B17599" s="53">
        <v>30</v>
      </c>
      <c r="C17599" s="53" t="s">
        <v>33536</v>
      </c>
      <c r="D17599" s="53" t="s">
        <v>33873</v>
      </c>
    </row>
    <row r="17600" spans="1:4" ht="15" x14ac:dyDescent="0.25">
      <c r="A17600" s="53" t="s">
        <v>33251</v>
      </c>
      <c r="B17600" s="53">
        <v>30</v>
      </c>
      <c r="C17600" s="53" t="s">
        <v>33536</v>
      </c>
      <c r="D17600" s="53" t="s">
        <v>33873</v>
      </c>
    </row>
    <row r="17601" spans="1:4" ht="15" x14ac:dyDescent="0.25">
      <c r="A17601" s="53" t="s">
        <v>33252</v>
      </c>
      <c r="B17601" s="53">
        <v>30</v>
      </c>
      <c r="C17601" s="53" t="s">
        <v>33536</v>
      </c>
      <c r="D17601" s="53" t="s">
        <v>33873</v>
      </c>
    </row>
    <row r="17602" spans="1:4" ht="15" x14ac:dyDescent="0.25">
      <c r="A17602" s="53" t="s">
        <v>33253</v>
      </c>
      <c r="B17602" s="53">
        <v>30</v>
      </c>
      <c r="C17602" s="53" t="s">
        <v>33536</v>
      </c>
      <c r="D17602" s="53" t="s">
        <v>33873</v>
      </c>
    </row>
    <row r="17603" spans="1:4" ht="15" x14ac:dyDescent="0.25">
      <c r="A17603" s="53" t="s">
        <v>33254</v>
      </c>
      <c r="B17603" s="53">
        <v>30</v>
      </c>
      <c r="C17603" s="53" t="s">
        <v>33536</v>
      </c>
      <c r="D17603" s="53" t="s">
        <v>33873</v>
      </c>
    </row>
    <row r="17604" spans="1:4" ht="15" x14ac:dyDescent="0.25">
      <c r="A17604" s="53" t="s">
        <v>33255</v>
      </c>
      <c r="B17604" s="53">
        <v>30</v>
      </c>
      <c r="C17604" s="53" t="s">
        <v>33536</v>
      </c>
      <c r="D17604" s="53" t="s">
        <v>33873</v>
      </c>
    </row>
    <row r="17605" spans="1:4" ht="15" x14ac:dyDescent="0.25">
      <c r="A17605" s="53" t="s">
        <v>33256</v>
      </c>
      <c r="B17605" s="53">
        <v>30</v>
      </c>
      <c r="C17605" s="53" t="s">
        <v>33536</v>
      </c>
      <c r="D17605" s="53" t="s">
        <v>33873</v>
      </c>
    </row>
    <row r="17606" spans="1:4" ht="15" x14ac:dyDescent="0.25">
      <c r="A17606" s="53" t="s">
        <v>33257</v>
      </c>
      <c r="B17606" s="53">
        <v>30</v>
      </c>
      <c r="C17606" s="53" t="s">
        <v>33536</v>
      </c>
      <c r="D17606" s="53" t="s">
        <v>33873</v>
      </c>
    </row>
    <row r="17607" spans="1:4" ht="15" x14ac:dyDescent="0.25">
      <c r="A17607" s="53" t="s">
        <v>33258</v>
      </c>
      <c r="B17607" s="53">
        <v>30</v>
      </c>
      <c r="C17607" s="53" t="s">
        <v>33536</v>
      </c>
      <c r="D17607" s="53" t="s">
        <v>33873</v>
      </c>
    </row>
    <row r="17608" spans="1:4" ht="15" x14ac:dyDescent="0.25">
      <c r="A17608" s="53" t="s">
        <v>33259</v>
      </c>
      <c r="B17608" s="53">
        <v>30</v>
      </c>
      <c r="C17608" s="53" t="s">
        <v>33536</v>
      </c>
      <c r="D17608" s="53" t="s">
        <v>33873</v>
      </c>
    </row>
    <row r="17609" spans="1:4" ht="15" x14ac:dyDescent="0.25">
      <c r="A17609" s="53" t="s">
        <v>33260</v>
      </c>
      <c r="B17609" s="53">
        <v>30</v>
      </c>
      <c r="C17609" s="53" t="s">
        <v>33536</v>
      </c>
      <c r="D17609" s="53" t="s">
        <v>33873</v>
      </c>
    </row>
    <row r="17610" spans="1:4" ht="15" x14ac:dyDescent="0.25">
      <c r="A17610" s="53" t="s">
        <v>33261</v>
      </c>
      <c r="B17610" s="53">
        <v>30</v>
      </c>
      <c r="C17610" s="53" t="s">
        <v>33536</v>
      </c>
      <c r="D17610" s="53" t="s">
        <v>33873</v>
      </c>
    </row>
    <row r="17611" spans="1:4" ht="15" x14ac:dyDescent="0.25">
      <c r="A17611" s="53" t="s">
        <v>33262</v>
      </c>
      <c r="B17611" s="53">
        <v>30</v>
      </c>
      <c r="C17611" s="53" t="s">
        <v>33536</v>
      </c>
      <c r="D17611" s="53" t="s">
        <v>33873</v>
      </c>
    </row>
    <row r="17612" spans="1:4" ht="15" x14ac:dyDescent="0.25">
      <c r="A17612" s="53" t="s">
        <v>33263</v>
      </c>
      <c r="B17612" s="53">
        <v>30</v>
      </c>
      <c r="C17612" s="53" t="s">
        <v>33536</v>
      </c>
      <c r="D17612" s="53" t="s">
        <v>33873</v>
      </c>
    </row>
    <row r="17613" spans="1:4" ht="15" x14ac:dyDescent="0.25">
      <c r="A17613" s="53" t="s">
        <v>21874</v>
      </c>
      <c r="B17613" s="53">
        <v>30</v>
      </c>
      <c r="C17613" s="53" t="s">
        <v>33536</v>
      </c>
      <c r="D17613" s="53" t="s">
        <v>33873</v>
      </c>
    </row>
    <row r="17614" spans="1:4" ht="15" x14ac:dyDescent="0.25">
      <c r="A17614" s="53" t="s">
        <v>21875</v>
      </c>
      <c r="B17614" s="53">
        <v>30</v>
      </c>
      <c r="C17614" s="53" t="s">
        <v>33536</v>
      </c>
      <c r="D17614" s="53" t="s">
        <v>33873</v>
      </c>
    </row>
    <row r="17615" spans="1:4" ht="15" x14ac:dyDescent="0.25">
      <c r="A17615" s="53" t="s">
        <v>21876</v>
      </c>
      <c r="B17615" s="53">
        <v>30</v>
      </c>
      <c r="C17615" s="53" t="s">
        <v>33536</v>
      </c>
      <c r="D17615" s="53" t="s">
        <v>33873</v>
      </c>
    </row>
    <row r="17616" spans="1:4" ht="15" x14ac:dyDescent="0.25">
      <c r="A17616" s="53" t="s">
        <v>21877</v>
      </c>
      <c r="B17616" s="53">
        <v>30</v>
      </c>
      <c r="C17616" s="53" t="s">
        <v>33536</v>
      </c>
      <c r="D17616" s="53" t="s">
        <v>33873</v>
      </c>
    </row>
    <row r="17617" spans="1:4" ht="15" x14ac:dyDescent="0.25">
      <c r="A17617" s="53" t="s">
        <v>21878</v>
      </c>
      <c r="B17617" s="53">
        <v>30</v>
      </c>
      <c r="C17617" s="53" t="s">
        <v>33536</v>
      </c>
      <c r="D17617" s="53" t="s">
        <v>33873</v>
      </c>
    </row>
    <row r="17618" spans="1:4" ht="15" x14ac:dyDescent="0.25">
      <c r="A17618" s="53" t="s">
        <v>21879</v>
      </c>
      <c r="B17618" s="53">
        <v>30</v>
      </c>
      <c r="C17618" s="53" t="s">
        <v>33536</v>
      </c>
      <c r="D17618" s="53" t="s">
        <v>33872</v>
      </c>
    </row>
    <row r="17619" spans="1:4" ht="15" x14ac:dyDescent="0.25">
      <c r="A17619" s="53" t="s">
        <v>21880</v>
      </c>
      <c r="B17619" s="53">
        <v>30</v>
      </c>
      <c r="C17619" s="53" t="s">
        <v>33536</v>
      </c>
      <c r="D17619" s="53" t="s">
        <v>33873</v>
      </c>
    </row>
    <row r="17620" spans="1:4" ht="15" x14ac:dyDescent="0.25">
      <c r="A17620" s="53" t="s">
        <v>21881</v>
      </c>
      <c r="B17620" s="53">
        <v>20</v>
      </c>
      <c r="C17620" s="53" t="s">
        <v>33536</v>
      </c>
      <c r="D17620" s="53" t="s">
        <v>33872</v>
      </c>
    </row>
    <row r="17621" spans="1:4" ht="15" x14ac:dyDescent="0.25">
      <c r="A17621" s="53" t="s">
        <v>21882</v>
      </c>
      <c r="B17621" s="53">
        <v>15</v>
      </c>
      <c r="C17621" s="53" t="s">
        <v>33536</v>
      </c>
      <c r="D17621" s="53" t="s">
        <v>33872</v>
      </c>
    </row>
    <row r="17622" spans="1:4" ht="15" x14ac:dyDescent="0.25">
      <c r="A17622" s="53" t="s">
        <v>21883</v>
      </c>
      <c r="B17622" s="53">
        <v>15</v>
      </c>
      <c r="C17622" s="53" t="s">
        <v>33536</v>
      </c>
      <c r="D17622" s="53" t="s">
        <v>33872</v>
      </c>
    </row>
    <row r="17623" spans="1:4" ht="15" x14ac:dyDescent="0.25">
      <c r="A17623" s="53" t="s">
        <v>21884</v>
      </c>
      <c r="B17623" s="53">
        <v>0</v>
      </c>
      <c r="C17623" s="53" t="s">
        <v>33537</v>
      </c>
      <c r="D17623" s="53" t="s">
        <v>33872</v>
      </c>
    </row>
    <row r="17624" spans="1:4" ht="15" x14ac:dyDescent="0.25">
      <c r="A17624" s="53" t="s">
        <v>21885</v>
      </c>
      <c r="B17624" s="53">
        <v>10</v>
      </c>
      <c r="C17624" s="53" t="s">
        <v>33536</v>
      </c>
      <c r="D17624" s="53" t="s">
        <v>33872</v>
      </c>
    </row>
    <row r="17625" spans="1:4" ht="15" x14ac:dyDescent="0.25">
      <c r="A17625" s="53" t="s">
        <v>21886</v>
      </c>
      <c r="B17625" s="53">
        <v>10</v>
      </c>
      <c r="C17625" s="53" t="s">
        <v>33536</v>
      </c>
      <c r="D17625" s="53" t="s">
        <v>33872</v>
      </c>
    </row>
    <row r="17626" spans="1:4" ht="15" x14ac:dyDescent="0.25">
      <c r="A17626" s="53" t="s">
        <v>21887</v>
      </c>
      <c r="B17626" s="53">
        <v>30</v>
      </c>
      <c r="C17626" s="53" t="s">
        <v>33536</v>
      </c>
      <c r="D17626" s="53" t="s">
        <v>33872</v>
      </c>
    </row>
    <row r="17627" spans="1:4" ht="15" x14ac:dyDescent="0.25">
      <c r="A17627" s="53" t="s">
        <v>21888</v>
      </c>
      <c r="B17627" s="53">
        <v>30</v>
      </c>
      <c r="C17627" s="53" t="s">
        <v>33536</v>
      </c>
      <c r="D17627" s="53" t="s">
        <v>33872</v>
      </c>
    </row>
    <row r="17628" spans="1:4" ht="15" x14ac:dyDescent="0.25">
      <c r="A17628" s="53" t="s">
        <v>21889</v>
      </c>
      <c r="B17628" s="53">
        <v>30</v>
      </c>
      <c r="C17628" s="53" t="s">
        <v>33536</v>
      </c>
      <c r="D17628" s="53" t="s">
        <v>33872</v>
      </c>
    </row>
    <row r="17629" spans="1:4" ht="15" x14ac:dyDescent="0.25">
      <c r="A17629" s="53" t="s">
        <v>21890</v>
      </c>
      <c r="B17629" s="53">
        <v>30</v>
      </c>
      <c r="C17629" s="53" t="s">
        <v>33536</v>
      </c>
      <c r="D17629" s="53" t="s">
        <v>33872</v>
      </c>
    </row>
    <row r="17630" spans="1:4" ht="15" x14ac:dyDescent="0.25">
      <c r="A17630" s="53" t="s">
        <v>21891</v>
      </c>
      <c r="B17630" s="53">
        <v>30</v>
      </c>
      <c r="C17630" s="53" t="s">
        <v>33536</v>
      </c>
      <c r="D17630" s="53" t="s">
        <v>33872</v>
      </c>
    </row>
    <row r="17631" spans="1:4" ht="15" x14ac:dyDescent="0.25">
      <c r="A17631" s="53" t="s">
        <v>21892</v>
      </c>
      <c r="B17631" s="53">
        <v>0</v>
      </c>
      <c r="C17631" s="53" t="s">
        <v>33537</v>
      </c>
      <c r="D17631" s="53" t="s">
        <v>33872</v>
      </c>
    </row>
    <row r="17632" spans="1:4" ht="15" x14ac:dyDescent="0.25">
      <c r="A17632" s="53" t="s">
        <v>21893</v>
      </c>
      <c r="B17632" s="53">
        <v>0</v>
      </c>
      <c r="C17632" s="53" t="s">
        <v>33536</v>
      </c>
      <c r="D17632" s="53" t="s">
        <v>33873</v>
      </c>
    </row>
    <row r="17633" spans="1:4" ht="15" x14ac:dyDescent="0.25">
      <c r="A17633" s="53" t="s">
        <v>21894</v>
      </c>
      <c r="B17633" s="53">
        <v>0</v>
      </c>
      <c r="C17633" s="53" t="s">
        <v>33536</v>
      </c>
      <c r="D17633" s="53" t="s">
        <v>33872</v>
      </c>
    </row>
    <row r="17634" spans="1:4" ht="15" x14ac:dyDescent="0.25">
      <c r="A17634" s="53" t="s">
        <v>21895</v>
      </c>
      <c r="B17634" s="53">
        <v>0</v>
      </c>
      <c r="C17634" s="53" t="s">
        <v>33536</v>
      </c>
      <c r="D17634" s="53" t="s">
        <v>33873</v>
      </c>
    </row>
    <row r="17635" spans="1:4" ht="15" x14ac:dyDescent="0.25">
      <c r="A17635" s="53" t="s">
        <v>21896</v>
      </c>
      <c r="B17635" s="53">
        <v>0</v>
      </c>
      <c r="C17635" s="53" t="s">
        <v>33537</v>
      </c>
      <c r="D17635" s="53" t="s">
        <v>33872</v>
      </c>
    </row>
    <row r="17636" spans="1:4" ht="15" x14ac:dyDescent="0.25">
      <c r="A17636" s="53" t="s">
        <v>21897</v>
      </c>
      <c r="B17636" s="53">
        <v>0</v>
      </c>
      <c r="C17636" s="53" t="s">
        <v>33537</v>
      </c>
      <c r="D17636" s="53" t="s">
        <v>33872</v>
      </c>
    </row>
    <row r="17637" spans="1:4" ht="15" x14ac:dyDescent="0.25">
      <c r="A17637" s="53" t="s">
        <v>21898</v>
      </c>
      <c r="B17637" s="53">
        <v>0</v>
      </c>
      <c r="C17637" s="53" t="s">
        <v>33537</v>
      </c>
      <c r="D17637" s="53" t="s">
        <v>33872</v>
      </c>
    </row>
    <row r="17638" spans="1:4" ht="15" x14ac:dyDescent="0.25">
      <c r="A17638" s="53" t="s">
        <v>21899</v>
      </c>
      <c r="B17638" s="53">
        <v>0</v>
      </c>
      <c r="C17638" s="53" t="s">
        <v>33536</v>
      </c>
      <c r="D17638" s="53" t="s">
        <v>33873</v>
      </c>
    </row>
    <row r="17639" spans="1:4" ht="15" x14ac:dyDescent="0.25">
      <c r="A17639" s="53" t="s">
        <v>21900</v>
      </c>
      <c r="B17639" s="53">
        <v>0</v>
      </c>
      <c r="C17639" s="53" t="s">
        <v>33537</v>
      </c>
      <c r="D17639" s="53" t="s">
        <v>33872</v>
      </c>
    </row>
    <row r="17640" spans="1:4" ht="15" x14ac:dyDescent="0.25">
      <c r="A17640" s="53" t="s">
        <v>21901</v>
      </c>
      <c r="B17640" s="53">
        <v>0</v>
      </c>
      <c r="C17640" s="53" t="s">
        <v>33537</v>
      </c>
      <c r="D17640" s="53" t="s">
        <v>33872</v>
      </c>
    </row>
    <row r="17641" spans="1:4" ht="15" x14ac:dyDescent="0.25">
      <c r="A17641" s="53" t="s">
        <v>21902</v>
      </c>
      <c r="B17641" s="53">
        <v>0</v>
      </c>
      <c r="C17641" s="53" t="s">
        <v>33537</v>
      </c>
      <c r="D17641" s="53" t="s">
        <v>33872</v>
      </c>
    </row>
    <row r="17642" spans="1:4" ht="15" x14ac:dyDescent="0.25">
      <c r="A17642" s="53" t="s">
        <v>21903</v>
      </c>
      <c r="B17642" s="53">
        <v>0</v>
      </c>
      <c r="C17642" s="53" t="s">
        <v>33537</v>
      </c>
      <c r="D17642" s="53" t="s">
        <v>33872</v>
      </c>
    </row>
    <row r="17643" spans="1:4" ht="15" x14ac:dyDescent="0.25">
      <c r="A17643" s="53" t="s">
        <v>21904</v>
      </c>
      <c r="B17643" s="53">
        <v>0</v>
      </c>
      <c r="C17643" s="53" t="s">
        <v>33537</v>
      </c>
      <c r="D17643" s="53" t="s">
        <v>33872</v>
      </c>
    </row>
    <row r="17644" spans="1:4" ht="15" x14ac:dyDescent="0.25">
      <c r="A17644" s="53" t="s">
        <v>21905</v>
      </c>
      <c r="B17644" s="53">
        <v>0</v>
      </c>
      <c r="C17644" s="53" t="s">
        <v>33537</v>
      </c>
      <c r="D17644" s="53" t="s">
        <v>33872</v>
      </c>
    </row>
    <row r="17645" spans="1:4" ht="15" x14ac:dyDescent="0.25">
      <c r="A17645" s="53" t="s">
        <v>21906</v>
      </c>
      <c r="B17645" s="53">
        <v>0</v>
      </c>
      <c r="C17645" s="53" t="s">
        <v>33537</v>
      </c>
      <c r="D17645" s="53" t="s">
        <v>33872</v>
      </c>
    </row>
    <row r="17646" spans="1:4" ht="15" x14ac:dyDescent="0.25">
      <c r="A17646" s="53" t="s">
        <v>21907</v>
      </c>
      <c r="B17646" s="53">
        <v>0</v>
      </c>
      <c r="C17646" s="53" t="s">
        <v>33537</v>
      </c>
      <c r="D17646" s="53" t="s">
        <v>33872</v>
      </c>
    </row>
    <row r="17647" spans="1:4" ht="15" x14ac:dyDescent="0.25">
      <c r="A17647" s="53" t="s">
        <v>21908</v>
      </c>
      <c r="B17647" s="53">
        <v>0</v>
      </c>
      <c r="C17647" s="53" t="s">
        <v>33537</v>
      </c>
      <c r="D17647" s="53" t="s">
        <v>33872</v>
      </c>
    </row>
    <row r="17648" spans="1:4" ht="15" x14ac:dyDescent="0.25">
      <c r="A17648" s="53" t="s">
        <v>21909</v>
      </c>
      <c r="B17648" s="53">
        <v>0</v>
      </c>
      <c r="C17648" s="53" t="s">
        <v>33537</v>
      </c>
      <c r="D17648" s="53" t="s">
        <v>33872</v>
      </c>
    </row>
    <row r="17649" spans="1:4" ht="15" x14ac:dyDescent="0.25">
      <c r="A17649" s="53" t="s">
        <v>21910</v>
      </c>
      <c r="B17649" s="53">
        <v>0</v>
      </c>
      <c r="C17649" s="53" t="s">
        <v>33537</v>
      </c>
      <c r="D17649" s="53" t="s">
        <v>33872</v>
      </c>
    </row>
    <row r="17650" spans="1:4" ht="15" x14ac:dyDescent="0.25">
      <c r="A17650" s="53" t="s">
        <v>21911</v>
      </c>
      <c r="B17650" s="53">
        <v>0</v>
      </c>
      <c r="C17650" s="53" t="s">
        <v>33537</v>
      </c>
      <c r="D17650" s="53" t="s">
        <v>33872</v>
      </c>
    </row>
    <row r="17651" spans="1:4" ht="15" x14ac:dyDescent="0.25">
      <c r="A17651" s="53" t="s">
        <v>21912</v>
      </c>
      <c r="B17651" s="53">
        <v>0</v>
      </c>
      <c r="C17651" s="53" t="s">
        <v>33537</v>
      </c>
      <c r="D17651" s="53" t="s">
        <v>33872</v>
      </c>
    </row>
    <row r="17652" spans="1:4" ht="15" x14ac:dyDescent="0.25">
      <c r="A17652" s="53" t="s">
        <v>21913</v>
      </c>
      <c r="B17652" s="53">
        <v>0</v>
      </c>
      <c r="C17652" s="53" t="s">
        <v>33537</v>
      </c>
      <c r="D17652" s="53" t="s">
        <v>33872</v>
      </c>
    </row>
    <row r="17653" spans="1:4" ht="15" x14ac:dyDescent="0.25">
      <c r="A17653" s="53" t="s">
        <v>21914</v>
      </c>
      <c r="B17653" s="53">
        <v>0</v>
      </c>
      <c r="C17653" s="53" t="s">
        <v>33537</v>
      </c>
      <c r="D17653" s="53" t="s">
        <v>33872</v>
      </c>
    </row>
    <row r="17654" spans="1:4" ht="15" x14ac:dyDescent="0.25">
      <c r="A17654" s="53" t="s">
        <v>21915</v>
      </c>
      <c r="B17654" s="53">
        <v>0</v>
      </c>
      <c r="C17654" s="53" t="s">
        <v>33537</v>
      </c>
      <c r="D17654" s="53" t="s">
        <v>33872</v>
      </c>
    </row>
    <row r="17655" spans="1:4" ht="15" x14ac:dyDescent="0.25">
      <c r="A17655" s="53" t="s">
        <v>21916</v>
      </c>
      <c r="B17655" s="53">
        <v>0</v>
      </c>
      <c r="C17655" s="53" t="s">
        <v>33537</v>
      </c>
      <c r="D17655" s="53" t="s">
        <v>33872</v>
      </c>
    </row>
    <row r="17656" spans="1:4" ht="15" x14ac:dyDescent="0.25">
      <c r="A17656" s="53" t="s">
        <v>21917</v>
      </c>
      <c r="B17656" s="53">
        <v>0</v>
      </c>
      <c r="C17656" s="53" t="s">
        <v>33537</v>
      </c>
      <c r="D17656" s="53" t="s">
        <v>33872</v>
      </c>
    </row>
    <row r="17657" spans="1:4" ht="15" x14ac:dyDescent="0.25">
      <c r="A17657" s="53" t="s">
        <v>21918</v>
      </c>
      <c r="B17657" s="53">
        <v>0</v>
      </c>
      <c r="C17657" s="53" t="s">
        <v>33537</v>
      </c>
      <c r="D17657" s="53" t="s">
        <v>33872</v>
      </c>
    </row>
    <row r="17658" spans="1:4" ht="15" x14ac:dyDescent="0.25">
      <c r="A17658" s="53" t="s">
        <v>21919</v>
      </c>
      <c r="B17658" s="53">
        <v>0</v>
      </c>
      <c r="C17658" s="53" t="s">
        <v>33537</v>
      </c>
      <c r="D17658" s="53" t="s">
        <v>33872</v>
      </c>
    </row>
    <row r="17659" spans="1:4" ht="15" x14ac:dyDescent="0.25">
      <c r="A17659" s="53" t="s">
        <v>21920</v>
      </c>
      <c r="B17659" s="53">
        <v>0</v>
      </c>
      <c r="C17659" s="53" t="s">
        <v>33537</v>
      </c>
      <c r="D17659" s="53" t="s">
        <v>33872</v>
      </c>
    </row>
    <row r="17660" spans="1:4" ht="15" x14ac:dyDescent="0.25">
      <c r="A17660" s="53" t="s">
        <v>21921</v>
      </c>
      <c r="B17660" s="53">
        <v>0</v>
      </c>
      <c r="C17660" s="53" t="s">
        <v>33537</v>
      </c>
      <c r="D17660" s="53" t="s">
        <v>33872</v>
      </c>
    </row>
    <row r="17661" spans="1:4" ht="15" x14ac:dyDescent="0.25">
      <c r="A17661" s="53" t="s">
        <v>21922</v>
      </c>
      <c r="B17661" s="53">
        <v>0</v>
      </c>
      <c r="C17661" s="53" t="s">
        <v>33537</v>
      </c>
      <c r="D17661" s="53" t="s">
        <v>33872</v>
      </c>
    </row>
    <row r="17662" spans="1:4" ht="15" x14ac:dyDescent="0.25">
      <c r="A17662" s="53" t="s">
        <v>21923</v>
      </c>
      <c r="B17662" s="53">
        <v>0</v>
      </c>
      <c r="C17662" s="53" t="s">
        <v>33537</v>
      </c>
      <c r="D17662" s="53" t="s">
        <v>33872</v>
      </c>
    </row>
    <row r="17663" spans="1:4" ht="15" x14ac:dyDescent="0.25">
      <c r="A17663" s="53" t="s">
        <v>21924</v>
      </c>
      <c r="B17663" s="53">
        <v>0</v>
      </c>
      <c r="C17663" s="53" t="s">
        <v>33537</v>
      </c>
      <c r="D17663" s="53" t="s">
        <v>33872</v>
      </c>
    </row>
    <row r="17664" spans="1:4" ht="15" x14ac:dyDescent="0.25">
      <c r="A17664" s="53" t="s">
        <v>21925</v>
      </c>
      <c r="B17664" s="53">
        <v>0</v>
      </c>
      <c r="C17664" s="53" t="s">
        <v>33536</v>
      </c>
      <c r="D17664" s="53" t="s">
        <v>33873</v>
      </c>
    </row>
    <row r="17665" spans="1:4" ht="15" x14ac:dyDescent="0.25">
      <c r="A17665" s="53" t="s">
        <v>21926</v>
      </c>
      <c r="B17665" s="53">
        <v>0</v>
      </c>
      <c r="C17665" s="53" t="s">
        <v>33536</v>
      </c>
      <c r="D17665" s="53" t="s">
        <v>33873</v>
      </c>
    </row>
    <row r="17666" spans="1:4" ht="15" x14ac:dyDescent="0.25">
      <c r="A17666" s="53" t="s">
        <v>21927</v>
      </c>
      <c r="B17666" s="53">
        <v>0</v>
      </c>
      <c r="C17666" s="53" t="s">
        <v>33536</v>
      </c>
      <c r="D17666" s="53" t="s">
        <v>33873</v>
      </c>
    </row>
    <row r="17667" spans="1:4" ht="15" x14ac:dyDescent="0.25">
      <c r="A17667" s="53" t="s">
        <v>21928</v>
      </c>
      <c r="B17667" s="53">
        <v>0</v>
      </c>
      <c r="C17667" s="53" t="s">
        <v>33536</v>
      </c>
      <c r="D17667" s="53" t="s">
        <v>33873</v>
      </c>
    </row>
    <row r="17668" spans="1:4" ht="15" x14ac:dyDescent="0.25">
      <c r="A17668" s="53" t="s">
        <v>21929</v>
      </c>
      <c r="B17668" s="53">
        <v>0</v>
      </c>
      <c r="C17668" s="53" t="s">
        <v>33536</v>
      </c>
      <c r="D17668" s="53" t="s">
        <v>33873</v>
      </c>
    </row>
    <row r="17669" spans="1:4" ht="15" x14ac:dyDescent="0.25">
      <c r="A17669" s="53" t="s">
        <v>21930</v>
      </c>
      <c r="B17669" s="53">
        <v>0</v>
      </c>
      <c r="C17669" s="53" t="s">
        <v>33536</v>
      </c>
      <c r="D17669" s="53" t="s">
        <v>33873</v>
      </c>
    </row>
    <row r="17670" spans="1:4" ht="15" x14ac:dyDescent="0.25">
      <c r="A17670" s="53" t="s">
        <v>21931</v>
      </c>
      <c r="B17670" s="53">
        <v>0</v>
      </c>
      <c r="C17670" s="53" t="s">
        <v>33536</v>
      </c>
      <c r="D17670" s="53" t="s">
        <v>33873</v>
      </c>
    </row>
    <row r="17671" spans="1:4" ht="15" x14ac:dyDescent="0.25">
      <c r="A17671" s="53" t="s">
        <v>21932</v>
      </c>
      <c r="B17671" s="53">
        <v>30</v>
      </c>
      <c r="C17671" s="53" t="s">
        <v>33536</v>
      </c>
      <c r="D17671" s="53" t="s">
        <v>33872</v>
      </c>
    </row>
    <row r="17672" spans="1:4" ht="15" x14ac:dyDescent="0.25">
      <c r="A17672" s="53" t="s">
        <v>21933</v>
      </c>
      <c r="B17672" s="53">
        <v>30</v>
      </c>
      <c r="C17672" s="53" t="s">
        <v>33536</v>
      </c>
      <c r="D17672" s="53" t="s">
        <v>33872</v>
      </c>
    </row>
    <row r="17673" spans="1:4" ht="15" x14ac:dyDescent="0.25">
      <c r="A17673" s="53" t="s">
        <v>21934</v>
      </c>
      <c r="B17673" s="53">
        <v>30</v>
      </c>
      <c r="C17673" s="53" t="s">
        <v>33536</v>
      </c>
      <c r="D17673" s="53" t="s">
        <v>33872</v>
      </c>
    </row>
    <row r="17674" spans="1:4" ht="15" x14ac:dyDescent="0.25">
      <c r="A17674" s="53" t="s">
        <v>21935</v>
      </c>
      <c r="B17674" s="53">
        <v>15</v>
      </c>
      <c r="C17674" s="53" t="s">
        <v>33536</v>
      </c>
      <c r="D17674" s="53" t="s">
        <v>33873</v>
      </c>
    </row>
    <row r="17675" spans="1:4" ht="15" x14ac:dyDescent="0.25">
      <c r="A17675" s="53" t="s">
        <v>21936</v>
      </c>
      <c r="B17675" s="53">
        <v>15</v>
      </c>
      <c r="C17675" s="53" t="s">
        <v>33536</v>
      </c>
      <c r="D17675" s="53" t="s">
        <v>33873</v>
      </c>
    </row>
    <row r="17676" spans="1:4" ht="15" x14ac:dyDescent="0.25">
      <c r="A17676" s="53" t="s">
        <v>21937</v>
      </c>
      <c r="B17676" s="53">
        <v>30</v>
      </c>
      <c r="C17676" s="53" t="s">
        <v>33536</v>
      </c>
      <c r="D17676" s="53" t="s">
        <v>33872</v>
      </c>
    </row>
    <row r="17677" spans="1:4" ht="15" x14ac:dyDescent="0.25">
      <c r="A17677" s="53" t="s">
        <v>21938</v>
      </c>
      <c r="B17677" s="53">
        <v>30</v>
      </c>
      <c r="C17677" s="53" t="s">
        <v>33536</v>
      </c>
      <c r="D17677" s="53" t="s">
        <v>33872</v>
      </c>
    </row>
    <row r="17678" spans="1:4" ht="15" x14ac:dyDescent="0.25">
      <c r="A17678" s="53" t="s">
        <v>21939</v>
      </c>
      <c r="B17678" s="53">
        <v>15</v>
      </c>
      <c r="C17678" s="53" t="s">
        <v>33536</v>
      </c>
      <c r="D17678" s="53" t="s">
        <v>33872</v>
      </c>
    </row>
    <row r="17679" spans="1:4" ht="15" x14ac:dyDescent="0.25">
      <c r="A17679" s="53" t="s">
        <v>21940</v>
      </c>
      <c r="B17679" s="53">
        <v>15</v>
      </c>
      <c r="C17679" s="53" t="s">
        <v>33536</v>
      </c>
      <c r="D17679" s="53" t="s">
        <v>33872</v>
      </c>
    </row>
    <row r="17680" spans="1:4" ht="15" x14ac:dyDescent="0.25">
      <c r="A17680" s="53" t="s">
        <v>21941</v>
      </c>
      <c r="B17680" s="53">
        <v>15</v>
      </c>
      <c r="C17680" s="53" t="s">
        <v>33536</v>
      </c>
      <c r="D17680" s="53" t="s">
        <v>33872</v>
      </c>
    </row>
    <row r="17681" spans="1:4" ht="15" x14ac:dyDescent="0.25">
      <c r="A17681" s="53" t="s">
        <v>21942</v>
      </c>
      <c r="B17681" s="53">
        <v>15</v>
      </c>
      <c r="C17681" s="53" t="s">
        <v>33536</v>
      </c>
      <c r="D17681" s="53" t="s">
        <v>33872</v>
      </c>
    </row>
    <row r="17682" spans="1:4" ht="15" x14ac:dyDescent="0.25">
      <c r="A17682" s="53" t="s">
        <v>21943</v>
      </c>
      <c r="B17682" s="53">
        <v>15</v>
      </c>
      <c r="C17682" s="53" t="s">
        <v>33536</v>
      </c>
      <c r="D17682" s="53" t="s">
        <v>33873</v>
      </c>
    </row>
    <row r="17683" spans="1:4" ht="15" x14ac:dyDescent="0.25">
      <c r="A17683" s="53" t="s">
        <v>21944</v>
      </c>
      <c r="B17683" s="53">
        <v>15</v>
      </c>
      <c r="C17683" s="53" t="s">
        <v>33536</v>
      </c>
      <c r="D17683" s="53" t="s">
        <v>33873</v>
      </c>
    </row>
    <row r="17684" spans="1:4" ht="15" x14ac:dyDescent="0.25">
      <c r="A17684" s="53" t="s">
        <v>21945</v>
      </c>
      <c r="B17684" s="53">
        <v>15</v>
      </c>
      <c r="C17684" s="53" t="s">
        <v>33536</v>
      </c>
      <c r="D17684" s="53" t="s">
        <v>33873</v>
      </c>
    </row>
    <row r="17685" spans="1:4" ht="15" x14ac:dyDescent="0.25">
      <c r="A17685" s="53" t="s">
        <v>21946</v>
      </c>
      <c r="B17685" s="53">
        <v>15</v>
      </c>
      <c r="C17685" s="53" t="s">
        <v>33536</v>
      </c>
      <c r="D17685" s="53" t="s">
        <v>33873</v>
      </c>
    </row>
    <row r="17686" spans="1:4" ht="15" x14ac:dyDescent="0.25">
      <c r="A17686" s="53" t="s">
        <v>21947</v>
      </c>
      <c r="B17686" s="53">
        <v>15</v>
      </c>
      <c r="C17686" s="53" t="s">
        <v>33536</v>
      </c>
      <c r="D17686" s="53" t="s">
        <v>33872</v>
      </c>
    </row>
    <row r="17687" spans="1:4" ht="15" x14ac:dyDescent="0.25">
      <c r="A17687" s="53" t="s">
        <v>21948</v>
      </c>
      <c r="B17687" s="53">
        <v>15</v>
      </c>
      <c r="C17687" s="53" t="s">
        <v>33536</v>
      </c>
      <c r="D17687" s="53" t="s">
        <v>33872</v>
      </c>
    </row>
    <row r="17688" spans="1:4" ht="15" x14ac:dyDescent="0.25">
      <c r="A17688" s="53" t="s">
        <v>21949</v>
      </c>
      <c r="B17688" s="53">
        <v>15</v>
      </c>
      <c r="C17688" s="53" t="s">
        <v>33536</v>
      </c>
      <c r="D17688" s="53" t="s">
        <v>33873</v>
      </c>
    </row>
    <row r="17689" spans="1:4" ht="15" x14ac:dyDescent="0.25">
      <c r="A17689" s="53" t="s">
        <v>21950</v>
      </c>
      <c r="B17689" s="53">
        <v>15</v>
      </c>
      <c r="C17689" s="53" t="s">
        <v>33536</v>
      </c>
      <c r="D17689" s="53" t="s">
        <v>33873</v>
      </c>
    </row>
    <row r="17690" spans="1:4" ht="15" x14ac:dyDescent="0.25">
      <c r="A17690" s="53" t="s">
        <v>21951</v>
      </c>
      <c r="B17690" s="53">
        <v>15</v>
      </c>
      <c r="C17690" s="53" t="s">
        <v>33536</v>
      </c>
      <c r="D17690" s="53" t="s">
        <v>33873</v>
      </c>
    </row>
    <row r="17691" spans="1:4" ht="15" x14ac:dyDescent="0.25">
      <c r="A17691" s="53" t="s">
        <v>21952</v>
      </c>
      <c r="B17691" s="53">
        <v>15</v>
      </c>
      <c r="C17691" s="53" t="s">
        <v>33536</v>
      </c>
      <c r="D17691" s="53" t="s">
        <v>33873</v>
      </c>
    </row>
    <row r="17692" spans="1:4" ht="15" x14ac:dyDescent="0.25">
      <c r="A17692" s="53" t="s">
        <v>21953</v>
      </c>
      <c r="B17692" s="53">
        <v>15</v>
      </c>
      <c r="C17692" s="53" t="s">
        <v>33536</v>
      </c>
      <c r="D17692" s="53" t="s">
        <v>33873</v>
      </c>
    </row>
    <row r="17693" spans="1:4" ht="15" x14ac:dyDescent="0.25">
      <c r="A17693" s="53" t="s">
        <v>21954</v>
      </c>
      <c r="B17693" s="53">
        <v>15</v>
      </c>
      <c r="C17693" s="53" t="s">
        <v>33536</v>
      </c>
      <c r="D17693" s="53" t="s">
        <v>33873</v>
      </c>
    </row>
    <row r="17694" spans="1:4" ht="15" x14ac:dyDescent="0.25">
      <c r="A17694" s="53" t="s">
        <v>21955</v>
      </c>
      <c r="B17694" s="53">
        <v>15</v>
      </c>
      <c r="C17694" s="53" t="s">
        <v>33536</v>
      </c>
      <c r="D17694" s="53" t="s">
        <v>33873</v>
      </c>
    </row>
    <row r="17695" spans="1:4" ht="15" x14ac:dyDescent="0.25">
      <c r="A17695" s="53" t="s">
        <v>21956</v>
      </c>
      <c r="B17695" s="53">
        <v>15</v>
      </c>
      <c r="C17695" s="53" t="s">
        <v>33536</v>
      </c>
      <c r="D17695" s="53" t="s">
        <v>33873</v>
      </c>
    </row>
    <row r="17696" spans="1:4" ht="15" x14ac:dyDescent="0.25">
      <c r="A17696" s="53" t="s">
        <v>21957</v>
      </c>
      <c r="B17696" s="53">
        <v>15</v>
      </c>
      <c r="C17696" s="53" t="s">
        <v>33536</v>
      </c>
      <c r="D17696" s="53" t="s">
        <v>33873</v>
      </c>
    </row>
    <row r="17697" spans="1:4" ht="15" x14ac:dyDescent="0.25">
      <c r="A17697" s="53" t="s">
        <v>21958</v>
      </c>
      <c r="B17697" s="53">
        <v>15</v>
      </c>
      <c r="C17697" s="53" t="s">
        <v>33536</v>
      </c>
      <c r="D17697" s="53" t="s">
        <v>33873</v>
      </c>
    </row>
    <row r="17698" spans="1:4" ht="15" x14ac:dyDescent="0.25">
      <c r="A17698" s="53" t="s">
        <v>21959</v>
      </c>
      <c r="B17698" s="53">
        <v>30</v>
      </c>
      <c r="C17698" s="53" t="s">
        <v>33536</v>
      </c>
      <c r="D17698" s="53" t="s">
        <v>33872</v>
      </c>
    </row>
    <row r="17699" spans="1:4" ht="15" x14ac:dyDescent="0.25">
      <c r="A17699" s="53" t="s">
        <v>21960</v>
      </c>
      <c r="B17699" s="53">
        <v>30</v>
      </c>
      <c r="C17699" s="53" t="s">
        <v>33536</v>
      </c>
      <c r="D17699" s="53" t="s">
        <v>33872</v>
      </c>
    </row>
    <row r="17700" spans="1:4" ht="15" x14ac:dyDescent="0.25">
      <c r="A17700" s="53" t="s">
        <v>21961</v>
      </c>
      <c r="B17700" s="53">
        <v>30</v>
      </c>
      <c r="C17700" s="53" t="s">
        <v>33536</v>
      </c>
      <c r="D17700" s="53" t="s">
        <v>33872</v>
      </c>
    </row>
    <row r="17701" spans="1:4" ht="15" x14ac:dyDescent="0.25">
      <c r="A17701" s="53" t="s">
        <v>21962</v>
      </c>
      <c r="B17701" s="53">
        <v>30</v>
      </c>
      <c r="C17701" s="53" t="s">
        <v>33536</v>
      </c>
      <c r="D17701" s="53" t="s">
        <v>33872</v>
      </c>
    </row>
    <row r="17702" spans="1:4" ht="15" x14ac:dyDescent="0.25">
      <c r="A17702" s="53" t="s">
        <v>21963</v>
      </c>
      <c r="B17702" s="53">
        <v>15</v>
      </c>
      <c r="C17702" s="53" t="s">
        <v>33536</v>
      </c>
      <c r="D17702" s="53" t="s">
        <v>33872</v>
      </c>
    </row>
    <row r="17703" spans="1:4" ht="15" x14ac:dyDescent="0.25">
      <c r="A17703" s="53" t="s">
        <v>21964</v>
      </c>
      <c r="B17703" s="53">
        <v>15</v>
      </c>
      <c r="C17703" s="53" t="s">
        <v>33536</v>
      </c>
      <c r="D17703" s="53" t="s">
        <v>33872</v>
      </c>
    </row>
    <row r="17704" spans="1:4" ht="15" x14ac:dyDescent="0.25">
      <c r="A17704" s="53" t="s">
        <v>21965</v>
      </c>
      <c r="B17704" s="53">
        <v>15</v>
      </c>
      <c r="C17704" s="53" t="s">
        <v>33536</v>
      </c>
      <c r="D17704" s="53" t="s">
        <v>33872</v>
      </c>
    </row>
    <row r="17705" spans="1:4" ht="15" x14ac:dyDescent="0.25">
      <c r="A17705" s="53" t="s">
        <v>21966</v>
      </c>
      <c r="B17705" s="53">
        <v>15</v>
      </c>
      <c r="C17705" s="53" t="s">
        <v>33536</v>
      </c>
      <c r="D17705" s="53" t="s">
        <v>33872</v>
      </c>
    </row>
    <row r="17706" spans="1:4" ht="15" x14ac:dyDescent="0.25">
      <c r="A17706" s="53" t="s">
        <v>21967</v>
      </c>
      <c r="B17706" s="53">
        <v>15</v>
      </c>
      <c r="C17706" s="53" t="s">
        <v>33536</v>
      </c>
      <c r="D17706" s="53" t="s">
        <v>33872</v>
      </c>
    </row>
    <row r="17707" spans="1:4" ht="15" x14ac:dyDescent="0.25">
      <c r="A17707" s="53" t="s">
        <v>21968</v>
      </c>
      <c r="B17707" s="53">
        <v>15</v>
      </c>
      <c r="C17707" s="53" t="s">
        <v>33536</v>
      </c>
      <c r="D17707" s="53" t="s">
        <v>33872</v>
      </c>
    </row>
    <row r="17708" spans="1:4" ht="15" x14ac:dyDescent="0.25">
      <c r="A17708" s="53" t="s">
        <v>21969</v>
      </c>
      <c r="B17708" s="53">
        <v>15</v>
      </c>
      <c r="C17708" s="53" t="s">
        <v>33536</v>
      </c>
      <c r="D17708" s="53" t="s">
        <v>33872</v>
      </c>
    </row>
    <row r="17709" spans="1:4" ht="15" x14ac:dyDescent="0.25">
      <c r="A17709" s="53" t="s">
        <v>21970</v>
      </c>
      <c r="B17709" s="53">
        <v>15</v>
      </c>
      <c r="C17709" s="53" t="s">
        <v>33536</v>
      </c>
      <c r="D17709" s="53" t="s">
        <v>33872</v>
      </c>
    </row>
    <row r="17710" spans="1:4" ht="15" x14ac:dyDescent="0.25">
      <c r="A17710" s="53" t="s">
        <v>21971</v>
      </c>
      <c r="B17710" s="53">
        <v>30</v>
      </c>
      <c r="C17710" s="53" t="s">
        <v>33536</v>
      </c>
      <c r="D17710" s="53" t="s">
        <v>33872</v>
      </c>
    </row>
    <row r="17711" spans="1:4" ht="15" x14ac:dyDescent="0.25">
      <c r="A17711" s="53" t="s">
        <v>21972</v>
      </c>
      <c r="B17711" s="53">
        <v>30</v>
      </c>
      <c r="C17711" s="53" t="s">
        <v>33536</v>
      </c>
      <c r="D17711" s="53" t="s">
        <v>33872</v>
      </c>
    </row>
    <row r="17712" spans="1:4" ht="15" x14ac:dyDescent="0.25">
      <c r="A17712" s="53" t="s">
        <v>21973</v>
      </c>
      <c r="B17712" s="53">
        <v>15</v>
      </c>
      <c r="C17712" s="53" t="s">
        <v>33536</v>
      </c>
      <c r="D17712" s="53" t="s">
        <v>33872</v>
      </c>
    </row>
    <row r="17713" spans="1:4" ht="15" x14ac:dyDescent="0.25">
      <c r="A17713" s="53" t="s">
        <v>21974</v>
      </c>
      <c r="B17713" s="53">
        <v>15</v>
      </c>
      <c r="C17713" s="53" t="s">
        <v>33536</v>
      </c>
      <c r="D17713" s="53" t="s">
        <v>33872</v>
      </c>
    </row>
    <row r="17714" spans="1:4" ht="15" x14ac:dyDescent="0.25">
      <c r="A17714" s="53" t="s">
        <v>21975</v>
      </c>
      <c r="B17714" s="53">
        <v>15</v>
      </c>
      <c r="C17714" s="53" t="s">
        <v>33536</v>
      </c>
      <c r="D17714" s="53" t="s">
        <v>33872</v>
      </c>
    </row>
    <row r="17715" spans="1:4" ht="15" x14ac:dyDescent="0.25">
      <c r="A17715" s="53" t="s">
        <v>21976</v>
      </c>
      <c r="B17715" s="53"/>
      <c r="C17715" s="53"/>
      <c r="D17715" s="53" t="s">
        <v>33872</v>
      </c>
    </row>
    <row r="17716" spans="1:4" ht="15" x14ac:dyDescent="0.25">
      <c r="A17716" s="53" t="s">
        <v>21977</v>
      </c>
      <c r="B17716" s="53">
        <v>30</v>
      </c>
      <c r="C17716" s="53" t="s">
        <v>33536</v>
      </c>
      <c r="D17716" s="53" t="s">
        <v>33872</v>
      </c>
    </row>
    <row r="17717" spans="1:4" ht="15" x14ac:dyDescent="0.25">
      <c r="A17717" s="53" t="s">
        <v>21978</v>
      </c>
      <c r="B17717" s="53"/>
      <c r="C17717" s="53"/>
      <c r="D17717" s="53" t="s">
        <v>33872</v>
      </c>
    </row>
    <row r="17718" spans="1:4" ht="15" x14ac:dyDescent="0.25">
      <c r="A17718" s="53" t="s">
        <v>21979</v>
      </c>
      <c r="B17718" s="53">
        <v>30</v>
      </c>
      <c r="C17718" s="53" t="s">
        <v>33536</v>
      </c>
      <c r="D17718" s="53" t="s">
        <v>33873</v>
      </c>
    </row>
    <row r="17719" spans="1:4" ht="15" x14ac:dyDescent="0.25">
      <c r="A17719" s="53" t="s">
        <v>21980</v>
      </c>
      <c r="B17719" s="53">
        <v>30</v>
      </c>
      <c r="C17719" s="53" t="s">
        <v>33536</v>
      </c>
      <c r="D17719" s="53" t="s">
        <v>33872</v>
      </c>
    </row>
    <row r="17720" spans="1:4" ht="15" x14ac:dyDescent="0.25">
      <c r="A17720" s="53" t="s">
        <v>21981</v>
      </c>
      <c r="B17720" s="53">
        <v>15</v>
      </c>
      <c r="C17720" s="53" t="s">
        <v>33536</v>
      </c>
      <c r="D17720" s="53" t="s">
        <v>33873</v>
      </c>
    </row>
    <row r="17721" spans="1:4" ht="15" x14ac:dyDescent="0.25">
      <c r="A17721" s="53" t="s">
        <v>21982</v>
      </c>
      <c r="B17721" s="53">
        <v>15</v>
      </c>
      <c r="C17721" s="53" t="s">
        <v>33536</v>
      </c>
      <c r="D17721" s="53" t="s">
        <v>33873</v>
      </c>
    </row>
    <row r="17722" spans="1:4" ht="15" x14ac:dyDescent="0.25">
      <c r="A17722" s="53" t="s">
        <v>21983</v>
      </c>
      <c r="B17722" s="53">
        <v>15</v>
      </c>
      <c r="C17722" s="53" t="s">
        <v>33536</v>
      </c>
      <c r="D17722" s="53" t="s">
        <v>33873</v>
      </c>
    </row>
    <row r="17723" spans="1:4" ht="15" x14ac:dyDescent="0.25">
      <c r="A17723" s="53" t="s">
        <v>21984</v>
      </c>
      <c r="B17723" s="53">
        <v>30</v>
      </c>
      <c r="C17723" s="53" t="s">
        <v>33536</v>
      </c>
      <c r="D17723" s="53" t="s">
        <v>33872</v>
      </c>
    </row>
    <row r="17724" spans="1:4" ht="15" x14ac:dyDescent="0.25">
      <c r="A17724" s="53" t="s">
        <v>21985</v>
      </c>
      <c r="B17724" s="53">
        <v>30</v>
      </c>
      <c r="C17724" s="53" t="s">
        <v>33536</v>
      </c>
      <c r="D17724" s="53" t="s">
        <v>33873</v>
      </c>
    </row>
    <row r="17725" spans="1:4" ht="15" x14ac:dyDescent="0.25">
      <c r="A17725" s="53" t="s">
        <v>21986</v>
      </c>
      <c r="B17725" s="53">
        <v>30</v>
      </c>
      <c r="C17725" s="53" t="s">
        <v>33536</v>
      </c>
      <c r="D17725" s="53" t="s">
        <v>33873</v>
      </c>
    </row>
    <row r="17726" spans="1:4" ht="15" x14ac:dyDescent="0.25">
      <c r="A17726" s="53" t="s">
        <v>21987</v>
      </c>
      <c r="B17726" s="53">
        <v>30</v>
      </c>
      <c r="C17726" s="53" t="s">
        <v>33536</v>
      </c>
      <c r="D17726" s="53" t="s">
        <v>33872</v>
      </c>
    </row>
    <row r="17727" spans="1:4" ht="15" x14ac:dyDescent="0.25">
      <c r="A17727" s="53" t="s">
        <v>21988</v>
      </c>
      <c r="B17727" s="53">
        <v>15</v>
      </c>
      <c r="C17727" s="53" t="s">
        <v>33536</v>
      </c>
      <c r="D17727" s="53" t="s">
        <v>33873</v>
      </c>
    </row>
    <row r="17728" spans="1:4" ht="15" x14ac:dyDescent="0.25">
      <c r="A17728" s="53" t="s">
        <v>21989</v>
      </c>
      <c r="B17728" s="53">
        <v>15</v>
      </c>
      <c r="C17728" s="53" t="s">
        <v>33536</v>
      </c>
      <c r="D17728" s="53" t="s">
        <v>33873</v>
      </c>
    </row>
    <row r="17729" spans="1:4" ht="15" x14ac:dyDescent="0.25">
      <c r="A17729" s="53" t="s">
        <v>21990</v>
      </c>
      <c r="B17729" s="53">
        <v>15</v>
      </c>
      <c r="C17729" s="53" t="s">
        <v>33536</v>
      </c>
      <c r="D17729" s="53" t="s">
        <v>33872</v>
      </c>
    </row>
    <row r="17730" spans="1:4" ht="15" x14ac:dyDescent="0.25">
      <c r="A17730" s="53" t="s">
        <v>21991</v>
      </c>
      <c r="B17730" s="53">
        <v>15</v>
      </c>
      <c r="C17730" s="53" t="s">
        <v>33536</v>
      </c>
      <c r="D17730" s="53" t="s">
        <v>33872</v>
      </c>
    </row>
    <row r="17731" spans="1:4" ht="15" x14ac:dyDescent="0.25">
      <c r="A17731" s="53" t="s">
        <v>21992</v>
      </c>
      <c r="B17731" s="53">
        <v>30</v>
      </c>
      <c r="C17731" s="53" t="s">
        <v>33536</v>
      </c>
      <c r="D17731" s="53" t="s">
        <v>33872</v>
      </c>
    </row>
    <row r="17732" spans="1:4" ht="15" x14ac:dyDescent="0.25">
      <c r="A17732" s="53" t="s">
        <v>21993</v>
      </c>
      <c r="B17732" s="53">
        <v>30</v>
      </c>
      <c r="C17732" s="53" t="s">
        <v>33536</v>
      </c>
      <c r="D17732" s="53" t="s">
        <v>33873</v>
      </c>
    </row>
    <row r="17733" spans="1:4" ht="15" x14ac:dyDescent="0.25">
      <c r="A17733" s="53" t="s">
        <v>21994</v>
      </c>
      <c r="B17733" s="53">
        <v>30</v>
      </c>
      <c r="C17733" s="53" t="s">
        <v>33536</v>
      </c>
      <c r="D17733" s="53" t="s">
        <v>33873</v>
      </c>
    </row>
    <row r="17734" spans="1:4" ht="15" x14ac:dyDescent="0.25">
      <c r="A17734" s="53" t="s">
        <v>21995</v>
      </c>
      <c r="B17734" s="53">
        <v>10</v>
      </c>
      <c r="C17734" s="53" t="s">
        <v>33536</v>
      </c>
      <c r="D17734" s="53" t="s">
        <v>33872</v>
      </c>
    </row>
    <row r="17735" spans="1:4" ht="15" x14ac:dyDescent="0.25">
      <c r="A17735" s="53" t="s">
        <v>21996</v>
      </c>
      <c r="B17735" s="53">
        <v>10</v>
      </c>
      <c r="C17735" s="53" t="s">
        <v>33536</v>
      </c>
      <c r="D17735" s="53" t="s">
        <v>33872</v>
      </c>
    </row>
    <row r="17736" spans="1:4" ht="15" x14ac:dyDescent="0.25">
      <c r="A17736" s="53" t="s">
        <v>21997</v>
      </c>
      <c r="B17736" s="53">
        <v>10</v>
      </c>
      <c r="C17736" s="53" t="s">
        <v>33536</v>
      </c>
      <c r="D17736" s="53" t="s">
        <v>33872</v>
      </c>
    </row>
    <row r="17737" spans="1:4" ht="15" x14ac:dyDescent="0.25">
      <c r="A17737" s="53" t="s">
        <v>21998</v>
      </c>
      <c r="B17737" s="53">
        <v>10</v>
      </c>
      <c r="C17737" s="53" t="s">
        <v>33536</v>
      </c>
      <c r="D17737" s="53" t="s">
        <v>33872</v>
      </c>
    </row>
    <row r="17738" spans="1:4" ht="15" x14ac:dyDescent="0.25">
      <c r="A17738" s="53" t="s">
        <v>21999</v>
      </c>
      <c r="B17738" s="53">
        <v>10</v>
      </c>
      <c r="C17738" s="53" t="s">
        <v>33536</v>
      </c>
      <c r="D17738" s="53" t="s">
        <v>33872</v>
      </c>
    </row>
    <row r="17739" spans="1:4" ht="15" x14ac:dyDescent="0.25">
      <c r="A17739" s="53" t="s">
        <v>22000</v>
      </c>
      <c r="B17739" s="53">
        <v>10</v>
      </c>
      <c r="C17739" s="53" t="s">
        <v>33536</v>
      </c>
      <c r="D17739" s="53" t="s">
        <v>33872</v>
      </c>
    </row>
    <row r="17740" spans="1:4" ht="15" x14ac:dyDescent="0.25">
      <c r="A17740" s="53" t="s">
        <v>22001</v>
      </c>
      <c r="B17740" s="53">
        <v>15</v>
      </c>
      <c r="C17740" s="53" t="s">
        <v>33536</v>
      </c>
      <c r="D17740" s="53" t="s">
        <v>33872</v>
      </c>
    </row>
    <row r="17741" spans="1:4" ht="15" x14ac:dyDescent="0.25">
      <c r="A17741" s="53" t="s">
        <v>22002</v>
      </c>
      <c r="B17741" s="53">
        <v>15</v>
      </c>
      <c r="C17741" s="53" t="s">
        <v>33536</v>
      </c>
      <c r="D17741" s="53" t="s">
        <v>33872</v>
      </c>
    </row>
    <row r="17742" spans="1:4" ht="15" x14ac:dyDescent="0.25">
      <c r="A17742" s="53" t="s">
        <v>22003</v>
      </c>
      <c r="B17742" s="53">
        <v>30</v>
      </c>
      <c r="C17742" s="53" t="s">
        <v>33536</v>
      </c>
      <c r="D17742" s="53" t="s">
        <v>33872</v>
      </c>
    </row>
    <row r="17743" spans="1:4" ht="15" x14ac:dyDescent="0.25">
      <c r="A17743" s="53" t="s">
        <v>22004</v>
      </c>
      <c r="B17743" s="53">
        <v>30</v>
      </c>
      <c r="C17743" s="53" t="s">
        <v>33536</v>
      </c>
      <c r="D17743" s="53" t="s">
        <v>33872</v>
      </c>
    </row>
    <row r="17744" spans="1:4" ht="15" x14ac:dyDescent="0.25">
      <c r="A17744" s="53" t="s">
        <v>22005</v>
      </c>
      <c r="B17744" s="53">
        <v>30</v>
      </c>
      <c r="C17744" s="53" t="s">
        <v>33536</v>
      </c>
      <c r="D17744" s="53" t="s">
        <v>33872</v>
      </c>
    </row>
    <row r="17745" spans="1:4" ht="15" x14ac:dyDescent="0.25">
      <c r="A17745" s="53" t="s">
        <v>22006</v>
      </c>
      <c r="B17745" s="53">
        <v>30</v>
      </c>
      <c r="C17745" s="53" t="s">
        <v>33536</v>
      </c>
      <c r="D17745" s="53" t="s">
        <v>33872</v>
      </c>
    </row>
    <row r="17746" spans="1:4" ht="15" x14ac:dyDescent="0.25">
      <c r="A17746" s="53" t="s">
        <v>22007</v>
      </c>
      <c r="B17746" s="53">
        <v>30</v>
      </c>
      <c r="C17746" s="53" t="s">
        <v>33536</v>
      </c>
      <c r="D17746" s="53" t="s">
        <v>33872</v>
      </c>
    </row>
    <row r="17747" spans="1:4" ht="15" x14ac:dyDescent="0.25">
      <c r="A17747" s="53" t="s">
        <v>22008</v>
      </c>
      <c r="B17747" s="53">
        <v>30</v>
      </c>
      <c r="C17747" s="53" t="s">
        <v>33536</v>
      </c>
      <c r="D17747" s="53" t="s">
        <v>33872</v>
      </c>
    </row>
    <row r="17748" spans="1:4" ht="15" x14ac:dyDescent="0.25">
      <c r="A17748" s="53" t="s">
        <v>22009</v>
      </c>
      <c r="B17748" s="53">
        <v>30</v>
      </c>
      <c r="C17748" s="53" t="s">
        <v>33536</v>
      </c>
      <c r="D17748" s="53" t="s">
        <v>33872</v>
      </c>
    </row>
    <row r="17749" spans="1:4" ht="15" x14ac:dyDescent="0.25">
      <c r="A17749" s="53" t="s">
        <v>22010</v>
      </c>
      <c r="B17749" s="53">
        <v>15</v>
      </c>
      <c r="C17749" s="53" t="s">
        <v>33536</v>
      </c>
      <c r="D17749" s="53" t="s">
        <v>33872</v>
      </c>
    </row>
    <row r="17750" spans="1:4" ht="15" x14ac:dyDescent="0.25">
      <c r="A17750" s="53" t="s">
        <v>22011</v>
      </c>
      <c r="B17750" s="53">
        <v>15</v>
      </c>
      <c r="C17750" s="53" t="s">
        <v>33536</v>
      </c>
      <c r="D17750" s="53" t="s">
        <v>33872</v>
      </c>
    </row>
    <row r="17751" spans="1:4" ht="15" x14ac:dyDescent="0.25">
      <c r="A17751" s="53" t="s">
        <v>22012</v>
      </c>
      <c r="B17751" s="53">
        <v>15</v>
      </c>
      <c r="C17751" s="53" t="s">
        <v>33536</v>
      </c>
      <c r="D17751" s="53" t="s">
        <v>33872</v>
      </c>
    </row>
    <row r="17752" spans="1:4" ht="15" x14ac:dyDescent="0.25">
      <c r="A17752" s="53" t="s">
        <v>22013</v>
      </c>
      <c r="B17752" s="53">
        <v>15</v>
      </c>
      <c r="C17752" s="53" t="s">
        <v>33536</v>
      </c>
      <c r="D17752" s="53" t="s">
        <v>33872</v>
      </c>
    </row>
    <row r="17753" spans="1:4" ht="15" x14ac:dyDescent="0.25">
      <c r="A17753" s="53" t="s">
        <v>22014</v>
      </c>
      <c r="B17753" s="53">
        <v>15</v>
      </c>
      <c r="C17753" s="53" t="s">
        <v>33536</v>
      </c>
      <c r="D17753" s="53" t="s">
        <v>33872</v>
      </c>
    </row>
    <row r="17754" spans="1:4" ht="15" x14ac:dyDescent="0.25">
      <c r="A17754" s="53" t="s">
        <v>22015</v>
      </c>
      <c r="B17754" s="53">
        <v>15</v>
      </c>
      <c r="C17754" s="53" t="s">
        <v>33536</v>
      </c>
      <c r="D17754" s="53" t="s">
        <v>33872</v>
      </c>
    </row>
    <row r="17755" spans="1:4" ht="15" x14ac:dyDescent="0.25">
      <c r="A17755" s="53" t="s">
        <v>22016</v>
      </c>
      <c r="B17755" s="53">
        <v>15</v>
      </c>
      <c r="C17755" s="53" t="s">
        <v>33536</v>
      </c>
      <c r="D17755" s="53" t="s">
        <v>33872</v>
      </c>
    </row>
    <row r="17756" spans="1:4" ht="15" x14ac:dyDescent="0.25">
      <c r="A17756" s="53" t="s">
        <v>22017</v>
      </c>
      <c r="B17756" s="53">
        <v>15</v>
      </c>
      <c r="C17756" s="53" t="s">
        <v>33536</v>
      </c>
      <c r="D17756" s="53" t="s">
        <v>33872</v>
      </c>
    </row>
    <row r="17757" spans="1:4" ht="15" x14ac:dyDescent="0.25">
      <c r="A17757" s="53" t="s">
        <v>22018</v>
      </c>
      <c r="B17757" s="53">
        <v>15</v>
      </c>
      <c r="C17757" s="53" t="s">
        <v>33536</v>
      </c>
      <c r="D17757" s="53" t="s">
        <v>33872</v>
      </c>
    </row>
    <row r="17758" spans="1:4" ht="15" x14ac:dyDescent="0.25">
      <c r="A17758" s="53" t="s">
        <v>22019</v>
      </c>
      <c r="B17758" s="53">
        <v>15</v>
      </c>
      <c r="C17758" s="53" t="s">
        <v>33536</v>
      </c>
      <c r="D17758" s="53" t="s">
        <v>33872</v>
      </c>
    </row>
    <row r="17759" spans="1:4" ht="15" x14ac:dyDescent="0.25">
      <c r="A17759" s="53" t="s">
        <v>22020</v>
      </c>
      <c r="B17759" s="53">
        <v>15</v>
      </c>
      <c r="C17759" s="53" t="s">
        <v>33536</v>
      </c>
      <c r="D17759" s="53" t="s">
        <v>33872</v>
      </c>
    </row>
    <row r="17760" spans="1:4" ht="15" x14ac:dyDescent="0.25">
      <c r="A17760" s="53" t="s">
        <v>22021</v>
      </c>
      <c r="B17760" s="53">
        <v>15</v>
      </c>
      <c r="C17760" s="53" t="s">
        <v>33536</v>
      </c>
      <c r="D17760" s="53" t="s">
        <v>33872</v>
      </c>
    </row>
    <row r="17761" spans="1:4" ht="15" x14ac:dyDescent="0.25">
      <c r="A17761" s="53" t="s">
        <v>22022</v>
      </c>
      <c r="B17761" s="53">
        <v>30</v>
      </c>
      <c r="C17761" s="53" t="s">
        <v>33536</v>
      </c>
      <c r="D17761" s="53" t="s">
        <v>33872</v>
      </c>
    </row>
    <row r="17762" spans="1:4" ht="15" x14ac:dyDescent="0.25">
      <c r="A17762" s="53" t="s">
        <v>22023</v>
      </c>
      <c r="B17762" s="53">
        <v>30</v>
      </c>
      <c r="C17762" s="53" t="s">
        <v>33536</v>
      </c>
      <c r="D17762" s="53" t="s">
        <v>33872</v>
      </c>
    </row>
    <row r="17763" spans="1:4" ht="15" x14ac:dyDescent="0.25">
      <c r="A17763" s="53" t="s">
        <v>22024</v>
      </c>
      <c r="B17763" s="53">
        <v>30</v>
      </c>
      <c r="C17763" s="53" t="s">
        <v>33536</v>
      </c>
      <c r="D17763" s="53" t="s">
        <v>33872</v>
      </c>
    </row>
    <row r="17764" spans="1:4" ht="15" x14ac:dyDescent="0.25">
      <c r="A17764" s="53" t="s">
        <v>22025</v>
      </c>
      <c r="B17764" s="53">
        <v>30</v>
      </c>
      <c r="C17764" s="53" t="s">
        <v>33536</v>
      </c>
      <c r="D17764" s="53" t="s">
        <v>33872</v>
      </c>
    </row>
    <row r="17765" spans="1:4" ht="15" x14ac:dyDescent="0.25">
      <c r="A17765" s="53" t="s">
        <v>22026</v>
      </c>
      <c r="B17765" s="53">
        <v>30</v>
      </c>
      <c r="C17765" s="53" t="s">
        <v>33536</v>
      </c>
      <c r="D17765" s="53" t="s">
        <v>33872</v>
      </c>
    </row>
    <row r="17766" spans="1:4" ht="15" x14ac:dyDescent="0.25">
      <c r="A17766" s="53" t="s">
        <v>22027</v>
      </c>
      <c r="B17766" s="53">
        <v>30</v>
      </c>
      <c r="C17766" s="53" t="s">
        <v>33541</v>
      </c>
      <c r="D17766" s="53" t="s">
        <v>33872</v>
      </c>
    </row>
    <row r="17767" spans="1:4" ht="15" x14ac:dyDescent="0.25">
      <c r="A17767" s="53" t="s">
        <v>22028</v>
      </c>
      <c r="B17767" s="53">
        <v>30</v>
      </c>
      <c r="C17767" s="53" t="s">
        <v>33541</v>
      </c>
      <c r="D17767" s="53" t="s">
        <v>33872</v>
      </c>
    </row>
    <row r="17768" spans="1:4" ht="15" x14ac:dyDescent="0.25">
      <c r="A17768" s="53" t="s">
        <v>22029</v>
      </c>
      <c r="B17768" s="53">
        <v>15</v>
      </c>
      <c r="C17768" s="53" t="s">
        <v>33536</v>
      </c>
      <c r="D17768" s="53" t="s">
        <v>33872</v>
      </c>
    </row>
    <row r="17769" spans="1:4" ht="15" x14ac:dyDescent="0.25">
      <c r="A17769" s="53" t="s">
        <v>22030</v>
      </c>
      <c r="B17769" s="53">
        <v>15</v>
      </c>
      <c r="C17769" s="53" t="s">
        <v>33536</v>
      </c>
      <c r="D17769" s="53" t="s">
        <v>33872</v>
      </c>
    </row>
    <row r="17770" spans="1:4" ht="15" x14ac:dyDescent="0.25">
      <c r="A17770" s="53" t="s">
        <v>22031</v>
      </c>
      <c r="B17770" s="53">
        <v>30</v>
      </c>
      <c r="C17770" s="53" t="s">
        <v>33536</v>
      </c>
      <c r="D17770" s="53" t="s">
        <v>33872</v>
      </c>
    </row>
    <row r="17771" spans="1:4" ht="15" x14ac:dyDescent="0.25">
      <c r="A17771" s="53" t="s">
        <v>22032</v>
      </c>
      <c r="B17771" s="53">
        <v>30</v>
      </c>
      <c r="C17771" s="53" t="s">
        <v>33536</v>
      </c>
      <c r="D17771" s="53" t="s">
        <v>33872</v>
      </c>
    </row>
    <row r="17772" spans="1:4" ht="15" x14ac:dyDescent="0.25">
      <c r="A17772" s="53" t="s">
        <v>22033</v>
      </c>
      <c r="B17772" s="53">
        <v>30</v>
      </c>
      <c r="C17772" s="53" t="s">
        <v>33536</v>
      </c>
      <c r="D17772" s="53" t="s">
        <v>33872</v>
      </c>
    </row>
    <row r="17773" spans="1:4" ht="15" x14ac:dyDescent="0.25">
      <c r="A17773" s="53" t="s">
        <v>22034</v>
      </c>
      <c r="B17773" s="53">
        <v>30</v>
      </c>
      <c r="C17773" s="53" t="s">
        <v>33541</v>
      </c>
      <c r="D17773" s="53" t="s">
        <v>33872</v>
      </c>
    </row>
    <row r="17774" spans="1:4" ht="15" x14ac:dyDescent="0.25">
      <c r="A17774" s="53" t="s">
        <v>22035</v>
      </c>
      <c r="B17774" s="53">
        <v>30</v>
      </c>
      <c r="C17774" s="53" t="s">
        <v>33536</v>
      </c>
      <c r="D17774" s="53" t="s">
        <v>33872</v>
      </c>
    </row>
    <row r="17775" spans="1:4" ht="15" x14ac:dyDescent="0.25">
      <c r="A17775" s="53" t="s">
        <v>22036</v>
      </c>
      <c r="B17775" s="53">
        <v>30</v>
      </c>
      <c r="C17775" s="53" t="s">
        <v>33536</v>
      </c>
      <c r="D17775" s="53" t="s">
        <v>33872</v>
      </c>
    </row>
    <row r="17776" spans="1:4" ht="15" x14ac:dyDescent="0.25">
      <c r="A17776" s="53" t="s">
        <v>22037</v>
      </c>
      <c r="B17776" s="53">
        <v>15</v>
      </c>
      <c r="C17776" s="53" t="s">
        <v>33536</v>
      </c>
      <c r="D17776" s="53" t="s">
        <v>33873</v>
      </c>
    </row>
    <row r="17777" spans="1:4" ht="15" x14ac:dyDescent="0.25">
      <c r="A17777" s="53" t="s">
        <v>22038</v>
      </c>
      <c r="B17777" s="53">
        <v>15</v>
      </c>
      <c r="C17777" s="53" t="s">
        <v>33536</v>
      </c>
      <c r="D17777" s="53" t="s">
        <v>33873</v>
      </c>
    </row>
    <row r="17778" spans="1:4" ht="15" x14ac:dyDescent="0.25">
      <c r="A17778" s="53" t="s">
        <v>22039</v>
      </c>
      <c r="B17778" s="53">
        <v>15</v>
      </c>
      <c r="C17778" s="53" t="s">
        <v>33536</v>
      </c>
      <c r="D17778" s="53" t="s">
        <v>33873</v>
      </c>
    </row>
    <row r="17779" spans="1:4" ht="15" x14ac:dyDescent="0.25">
      <c r="A17779" s="53" t="s">
        <v>22040</v>
      </c>
      <c r="B17779" s="53">
        <v>15</v>
      </c>
      <c r="C17779" s="53" t="s">
        <v>33536</v>
      </c>
      <c r="D17779" s="53" t="s">
        <v>33873</v>
      </c>
    </row>
    <row r="17780" spans="1:4" ht="15" x14ac:dyDescent="0.25">
      <c r="A17780" s="53" t="s">
        <v>22041</v>
      </c>
      <c r="B17780" s="53">
        <v>15</v>
      </c>
      <c r="C17780" s="53" t="s">
        <v>33536</v>
      </c>
      <c r="D17780" s="53" t="s">
        <v>33872</v>
      </c>
    </row>
    <row r="17781" spans="1:4" ht="15" x14ac:dyDescent="0.25">
      <c r="A17781" s="53" t="s">
        <v>22042</v>
      </c>
      <c r="B17781" s="53">
        <v>15</v>
      </c>
      <c r="C17781" s="53" t="s">
        <v>33536</v>
      </c>
      <c r="D17781" s="53" t="s">
        <v>33872</v>
      </c>
    </row>
    <row r="17782" spans="1:4" ht="15" x14ac:dyDescent="0.25">
      <c r="A17782" s="53" t="s">
        <v>22043</v>
      </c>
      <c r="B17782" s="53">
        <v>15</v>
      </c>
      <c r="C17782" s="53" t="s">
        <v>33536</v>
      </c>
      <c r="D17782" s="53" t="s">
        <v>33873</v>
      </c>
    </row>
    <row r="17783" spans="1:4" ht="15" x14ac:dyDescent="0.25">
      <c r="A17783" s="53" t="s">
        <v>22044</v>
      </c>
      <c r="B17783" s="53">
        <v>15</v>
      </c>
      <c r="C17783" s="53" t="s">
        <v>33536</v>
      </c>
      <c r="D17783" s="53" t="s">
        <v>33873</v>
      </c>
    </row>
    <row r="17784" spans="1:4" ht="15" x14ac:dyDescent="0.25">
      <c r="A17784" s="53" t="s">
        <v>22045</v>
      </c>
      <c r="B17784" s="53">
        <v>15</v>
      </c>
      <c r="C17784" s="53" t="s">
        <v>33536</v>
      </c>
      <c r="D17784" s="53" t="s">
        <v>33873</v>
      </c>
    </row>
    <row r="17785" spans="1:4" ht="15" x14ac:dyDescent="0.25">
      <c r="A17785" s="53" t="s">
        <v>22046</v>
      </c>
      <c r="B17785" s="53">
        <v>15</v>
      </c>
      <c r="C17785" s="53" t="s">
        <v>33536</v>
      </c>
      <c r="D17785" s="53" t="s">
        <v>33873</v>
      </c>
    </row>
    <row r="17786" spans="1:4" ht="15" x14ac:dyDescent="0.25">
      <c r="A17786" s="53" t="s">
        <v>22047</v>
      </c>
      <c r="B17786" s="53">
        <v>15</v>
      </c>
      <c r="C17786" s="53" t="s">
        <v>33536</v>
      </c>
      <c r="D17786" s="53" t="s">
        <v>33873</v>
      </c>
    </row>
    <row r="17787" spans="1:4" ht="15" x14ac:dyDescent="0.25">
      <c r="A17787" s="53" t="s">
        <v>22048</v>
      </c>
      <c r="B17787" s="53">
        <v>15</v>
      </c>
      <c r="C17787" s="53" t="s">
        <v>33536</v>
      </c>
      <c r="D17787" s="53" t="s">
        <v>33873</v>
      </c>
    </row>
    <row r="17788" spans="1:4" ht="15" x14ac:dyDescent="0.25">
      <c r="A17788" s="53" t="s">
        <v>22049</v>
      </c>
      <c r="B17788" s="53">
        <v>30</v>
      </c>
      <c r="C17788" s="53" t="s">
        <v>33536</v>
      </c>
      <c r="D17788" s="53" t="s">
        <v>33872</v>
      </c>
    </row>
    <row r="17789" spans="1:4" ht="15" x14ac:dyDescent="0.25">
      <c r="A17789" s="53" t="s">
        <v>22050</v>
      </c>
      <c r="B17789" s="53">
        <v>30</v>
      </c>
      <c r="C17789" s="53" t="s">
        <v>33536</v>
      </c>
      <c r="D17789" s="53" t="s">
        <v>33872</v>
      </c>
    </row>
    <row r="17790" spans="1:4" ht="15" x14ac:dyDescent="0.25">
      <c r="A17790" s="53" t="s">
        <v>22051</v>
      </c>
      <c r="B17790" s="53">
        <v>15</v>
      </c>
      <c r="C17790" s="53" t="s">
        <v>33536</v>
      </c>
      <c r="D17790" s="53" t="s">
        <v>33873</v>
      </c>
    </row>
    <row r="17791" spans="1:4" ht="15" x14ac:dyDescent="0.25">
      <c r="A17791" s="53" t="s">
        <v>22052</v>
      </c>
      <c r="B17791" s="53">
        <v>15</v>
      </c>
      <c r="C17791" s="53" t="s">
        <v>33536</v>
      </c>
      <c r="D17791" s="53" t="s">
        <v>33873</v>
      </c>
    </row>
    <row r="17792" spans="1:4" ht="15" x14ac:dyDescent="0.25">
      <c r="A17792" s="53" t="s">
        <v>22053</v>
      </c>
      <c r="B17792" s="53">
        <v>15</v>
      </c>
      <c r="C17792" s="53" t="s">
        <v>33536</v>
      </c>
      <c r="D17792" s="53" t="s">
        <v>33873</v>
      </c>
    </row>
    <row r="17793" spans="1:4" ht="15" x14ac:dyDescent="0.25">
      <c r="A17793" s="53" t="s">
        <v>22054</v>
      </c>
      <c r="B17793" s="53">
        <v>15</v>
      </c>
      <c r="C17793" s="53" t="s">
        <v>33536</v>
      </c>
      <c r="D17793" s="53" t="s">
        <v>33873</v>
      </c>
    </row>
    <row r="17794" spans="1:4" ht="15" x14ac:dyDescent="0.25">
      <c r="A17794" s="53" t="s">
        <v>22055</v>
      </c>
      <c r="B17794" s="53">
        <v>15</v>
      </c>
      <c r="C17794" s="53" t="s">
        <v>33536</v>
      </c>
      <c r="D17794" s="53" t="s">
        <v>33873</v>
      </c>
    </row>
    <row r="17795" spans="1:4" ht="15" x14ac:dyDescent="0.25">
      <c r="A17795" s="53" t="s">
        <v>22056</v>
      </c>
      <c r="B17795" s="53">
        <v>15</v>
      </c>
      <c r="C17795" s="53" t="s">
        <v>33536</v>
      </c>
      <c r="D17795" s="53" t="s">
        <v>33873</v>
      </c>
    </row>
    <row r="17796" spans="1:4" ht="15" x14ac:dyDescent="0.25">
      <c r="A17796" s="53" t="s">
        <v>22057</v>
      </c>
      <c r="B17796" s="53">
        <v>15</v>
      </c>
      <c r="C17796" s="53" t="s">
        <v>33536</v>
      </c>
      <c r="D17796" s="53" t="s">
        <v>33873</v>
      </c>
    </row>
    <row r="17797" spans="1:4" ht="15" x14ac:dyDescent="0.25">
      <c r="A17797" s="53" t="s">
        <v>22058</v>
      </c>
      <c r="B17797" s="53">
        <v>15</v>
      </c>
      <c r="C17797" s="53" t="s">
        <v>33536</v>
      </c>
      <c r="D17797" s="53" t="s">
        <v>33873</v>
      </c>
    </row>
    <row r="17798" spans="1:4" ht="15" x14ac:dyDescent="0.25">
      <c r="A17798" s="53" t="s">
        <v>22059</v>
      </c>
      <c r="B17798" s="53">
        <v>15</v>
      </c>
      <c r="C17798" s="53" t="s">
        <v>33536</v>
      </c>
      <c r="D17798" s="53" t="s">
        <v>33873</v>
      </c>
    </row>
    <row r="17799" spans="1:4" ht="15" x14ac:dyDescent="0.25">
      <c r="A17799" s="53" t="s">
        <v>22060</v>
      </c>
      <c r="B17799" s="53">
        <v>15</v>
      </c>
      <c r="C17799" s="53" t="s">
        <v>33536</v>
      </c>
      <c r="D17799" s="53" t="s">
        <v>33873</v>
      </c>
    </row>
    <row r="17800" spans="1:4" ht="15" x14ac:dyDescent="0.25">
      <c r="A17800" s="53" t="s">
        <v>22061</v>
      </c>
      <c r="B17800" s="53">
        <v>15</v>
      </c>
      <c r="C17800" s="53" t="s">
        <v>33536</v>
      </c>
      <c r="D17800" s="53" t="s">
        <v>33873</v>
      </c>
    </row>
    <row r="17801" spans="1:4" ht="15" x14ac:dyDescent="0.25">
      <c r="A17801" s="53" t="s">
        <v>22062</v>
      </c>
      <c r="B17801" s="53">
        <v>15</v>
      </c>
      <c r="C17801" s="53" t="s">
        <v>33536</v>
      </c>
      <c r="D17801" s="53" t="s">
        <v>33873</v>
      </c>
    </row>
    <row r="17802" spans="1:4" ht="15" x14ac:dyDescent="0.25">
      <c r="A17802" s="53" t="s">
        <v>22063</v>
      </c>
      <c r="B17802" s="53">
        <v>15</v>
      </c>
      <c r="C17802" s="53" t="s">
        <v>33536</v>
      </c>
      <c r="D17802" s="53" t="s">
        <v>33873</v>
      </c>
    </row>
    <row r="17803" spans="1:4" ht="15" x14ac:dyDescent="0.25">
      <c r="A17803" s="53" t="s">
        <v>22064</v>
      </c>
      <c r="B17803" s="53">
        <v>15</v>
      </c>
      <c r="C17803" s="53" t="s">
        <v>33536</v>
      </c>
      <c r="D17803" s="53" t="s">
        <v>33873</v>
      </c>
    </row>
    <row r="17804" spans="1:4" ht="15" x14ac:dyDescent="0.25">
      <c r="A17804" s="53" t="s">
        <v>33264</v>
      </c>
      <c r="B17804" s="53">
        <v>15</v>
      </c>
      <c r="C17804" s="53" t="s">
        <v>33536</v>
      </c>
      <c r="D17804" s="53" t="s">
        <v>33873</v>
      </c>
    </row>
    <row r="17805" spans="1:4" ht="15" x14ac:dyDescent="0.25">
      <c r="A17805" s="53" t="s">
        <v>33265</v>
      </c>
      <c r="B17805" s="53">
        <v>15</v>
      </c>
      <c r="C17805" s="53" t="s">
        <v>33536</v>
      </c>
      <c r="D17805" s="53" t="s">
        <v>33873</v>
      </c>
    </row>
    <row r="17806" spans="1:4" ht="15" x14ac:dyDescent="0.25">
      <c r="A17806" s="53" t="s">
        <v>22065</v>
      </c>
      <c r="B17806" s="53">
        <v>30</v>
      </c>
      <c r="C17806" s="53" t="s">
        <v>33536</v>
      </c>
      <c r="D17806" s="53" t="s">
        <v>33872</v>
      </c>
    </row>
    <row r="17807" spans="1:4" ht="15" x14ac:dyDescent="0.25">
      <c r="A17807" s="53" t="s">
        <v>22066</v>
      </c>
      <c r="B17807" s="53">
        <v>0</v>
      </c>
      <c r="C17807" s="53" t="s">
        <v>33537</v>
      </c>
      <c r="D17807" s="53" t="s">
        <v>33872</v>
      </c>
    </row>
    <row r="17808" spans="1:4" ht="15" x14ac:dyDescent="0.25">
      <c r="A17808" s="53" t="s">
        <v>22067</v>
      </c>
      <c r="B17808" s="53">
        <v>0</v>
      </c>
      <c r="C17808" s="53" t="s">
        <v>33537</v>
      </c>
      <c r="D17808" s="53" t="s">
        <v>33873</v>
      </c>
    </row>
    <row r="17809" spans="1:4" ht="15" x14ac:dyDescent="0.25">
      <c r="A17809" s="53" t="s">
        <v>22068</v>
      </c>
      <c r="B17809" s="53">
        <v>0</v>
      </c>
      <c r="C17809" s="53" t="s">
        <v>33537</v>
      </c>
      <c r="D17809" s="53" t="s">
        <v>33873</v>
      </c>
    </row>
    <row r="17810" spans="1:4" ht="15" x14ac:dyDescent="0.25">
      <c r="A17810" s="53" t="s">
        <v>22069</v>
      </c>
      <c r="B17810" s="53">
        <v>0</v>
      </c>
      <c r="C17810" s="53" t="s">
        <v>33537</v>
      </c>
      <c r="D17810" s="53" t="s">
        <v>33873</v>
      </c>
    </row>
    <row r="17811" spans="1:4" ht="15" x14ac:dyDescent="0.25">
      <c r="A17811" s="53" t="s">
        <v>22070</v>
      </c>
      <c r="B17811" s="53">
        <v>0</v>
      </c>
      <c r="C17811" s="53" t="s">
        <v>33537</v>
      </c>
      <c r="D17811" s="53" t="s">
        <v>33873</v>
      </c>
    </row>
    <row r="17812" spans="1:4" ht="15" x14ac:dyDescent="0.25">
      <c r="A17812" s="53" t="s">
        <v>22071</v>
      </c>
      <c r="B17812" s="53">
        <v>0</v>
      </c>
      <c r="C17812" s="53" t="s">
        <v>33537</v>
      </c>
      <c r="D17812" s="53" t="s">
        <v>33873</v>
      </c>
    </row>
    <row r="17813" spans="1:4" ht="15" x14ac:dyDescent="0.25">
      <c r="A17813" s="53" t="s">
        <v>22072</v>
      </c>
      <c r="B17813" s="53">
        <v>0</v>
      </c>
      <c r="C17813" s="53" t="s">
        <v>33537</v>
      </c>
      <c r="D17813" s="53" t="s">
        <v>33873</v>
      </c>
    </row>
    <row r="17814" spans="1:4" ht="15" x14ac:dyDescent="0.25">
      <c r="A17814" s="53" t="s">
        <v>22073</v>
      </c>
      <c r="B17814" s="53">
        <v>0</v>
      </c>
      <c r="C17814" s="53" t="s">
        <v>33537</v>
      </c>
      <c r="D17814" s="53" t="s">
        <v>33873</v>
      </c>
    </row>
    <row r="17815" spans="1:4" ht="15" x14ac:dyDescent="0.25">
      <c r="A17815" s="53" t="s">
        <v>22074</v>
      </c>
      <c r="B17815" s="53">
        <v>0</v>
      </c>
      <c r="C17815" s="53" t="s">
        <v>33537</v>
      </c>
      <c r="D17815" s="53" t="s">
        <v>33873</v>
      </c>
    </row>
    <row r="17816" spans="1:4" ht="15" x14ac:dyDescent="0.25">
      <c r="A17816" s="53" t="s">
        <v>22075</v>
      </c>
      <c r="B17816" s="53">
        <v>0</v>
      </c>
      <c r="C17816" s="53" t="s">
        <v>33537</v>
      </c>
      <c r="D17816" s="53" t="s">
        <v>33873</v>
      </c>
    </row>
    <row r="17817" spans="1:4" ht="15" x14ac:dyDescent="0.25">
      <c r="A17817" s="53" t="s">
        <v>22076</v>
      </c>
      <c r="B17817" s="53">
        <v>0</v>
      </c>
      <c r="C17817" s="53" t="s">
        <v>33537</v>
      </c>
      <c r="D17817" s="53" t="s">
        <v>33873</v>
      </c>
    </row>
    <row r="17818" spans="1:4" ht="15" x14ac:dyDescent="0.25">
      <c r="A17818" s="53" t="s">
        <v>22077</v>
      </c>
      <c r="B17818" s="53">
        <v>0</v>
      </c>
      <c r="C17818" s="53" t="s">
        <v>33537</v>
      </c>
      <c r="D17818" s="53" t="s">
        <v>33873</v>
      </c>
    </row>
    <row r="17819" spans="1:4" ht="15" x14ac:dyDescent="0.25">
      <c r="A17819" s="53" t="s">
        <v>33266</v>
      </c>
      <c r="B17819" s="53">
        <v>0</v>
      </c>
      <c r="C17819" s="53" t="s">
        <v>33537</v>
      </c>
      <c r="D17819" s="53" t="s">
        <v>33873</v>
      </c>
    </row>
    <row r="17820" spans="1:4" ht="15" x14ac:dyDescent="0.25">
      <c r="A17820" s="53" t="s">
        <v>33267</v>
      </c>
      <c r="B17820" s="53">
        <v>0</v>
      </c>
      <c r="C17820" s="53" t="s">
        <v>33537</v>
      </c>
      <c r="D17820" s="53" t="s">
        <v>33873</v>
      </c>
    </row>
    <row r="17821" spans="1:4" ht="15" x14ac:dyDescent="0.25">
      <c r="A17821" s="53" t="s">
        <v>33268</v>
      </c>
      <c r="B17821" s="53">
        <v>0</v>
      </c>
      <c r="C17821" s="53" t="s">
        <v>33537</v>
      </c>
      <c r="D17821" s="53" t="s">
        <v>33873</v>
      </c>
    </row>
    <row r="17822" spans="1:4" ht="15" x14ac:dyDescent="0.25">
      <c r="A17822" s="53" t="s">
        <v>33269</v>
      </c>
      <c r="B17822" s="53">
        <v>0</v>
      </c>
      <c r="C17822" s="53" t="s">
        <v>33537</v>
      </c>
      <c r="D17822" s="53" t="s">
        <v>33873</v>
      </c>
    </row>
    <row r="17823" spans="1:4" ht="15" x14ac:dyDescent="0.25">
      <c r="A17823" s="53" t="s">
        <v>33270</v>
      </c>
      <c r="B17823" s="53">
        <v>0</v>
      </c>
      <c r="C17823" s="53" t="s">
        <v>33537</v>
      </c>
      <c r="D17823" s="53" t="s">
        <v>33873</v>
      </c>
    </row>
    <row r="17824" spans="1:4" ht="15" x14ac:dyDescent="0.25">
      <c r="A17824" s="53" t="s">
        <v>33271</v>
      </c>
      <c r="B17824" s="53">
        <v>0</v>
      </c>
      <c r="C17824" s="53" t="s">
        <v>33537</v>
      </c>
      <c r="D17824" s="53" t="s">
        <v>33873</v>
      </c>
    </row>
    <row r="17825" spans="1:4" ht="15" x14ac:dyDescent="0.25">
      <c r="A17825" s="53" t="s">
        <v>33272</v>
      </c>
      <c r="B17825" s="53">
        <v>0</v>
      </c>
      <c r="C17825" s="53" t="s">
        <v>33537</v>
      </c>
      <c r="D17825" s="53" t="s">
        <v>33873</v>
      </c>
    </row>
    <row r="17826" spans="1:4" ht="15" x14ac:dyDescent="0.25">
      <c r="A17826" s="53" t="s">
        <v>33273</v>
      </c>
      <c r="B17826" s="53">
        <v>0</v>
      </c>
      <c r="C17826" s="53" t="s">
        <v>33537</v>
      </c>
      <c r="D17826" s="53" t="s">
        <v>33873</v>
      </c>
    </row>
    <row r="17827" spans="1:4" ht="15" x14ac:dyDescent="0.25">
      <c r="A17827" s="53" t="s">
        <v>22078</v>
      </c>
      <c r="B17827" s="53">
        <v>30</v>
      </c>
      <c r="C17827" s="53" t="s">
        <v>33536</v>
      </c>
      <c r="D17827" s="53" t="s">
        <v>33872</v>
      </c>
    </row>
    <row r="17828" spans="1:4" ht="15" x14ac:dyDescent="0.25">
      <c r="A17828" s="53" t="s">
        <v>22079</v>
      </c>
      <c r="B17828" s="53">
        <v>10</v>
      </c>
      <c r="C17828" s="53" t="s">
        <v>33562</v>
      </c>
      <c r="D17828" s="53" t="s">
        <v>33872</v>
      </c>
    </row>
    <row r="17829" spans="1:4" ht="15" x14ac:dyDescent="0.25">
      <c r="A17829" s="53" t="s">
        <v>22080</v>
      </c>
      <c r="B17829" s="53">
        <v>15</v>
      </c>
      <c r="C17829" s="53" t="s">
        <v>33536</v>
      </c>
      <c r="D17829" s="53" t="s">
        <v>33872</v>
      </c>
    </row>
    <row r="17830" spans="1:4" ht="15" x14ac:dyDescent="0.25">
      <c r="A17830" s="53" t="s">
        <v>22081</v>
      </c>
      <c r="B17830" s="53">
        <v>30</v>
      </c>
      <c r="C17830" s="53" t="s">
        <v>33536</v>
      </c>
      <c r="D17830" s="53" t="s">
        <v>33872</v>
      </c>
    </row>
    <row r="17831" spans="1:4" ht="15" x14ac:dyDescent="0.25">
      <c r="A17831" s="53" t="s">
        <v>22082</v>
      </c>
      <c r="B17831" s="53">
        <v>0</v>
      </c>
      <c r="C17831" s="53" t="s">
        <v>33536</v>
      </c>
      <c r="D17831" s="53" t="s">
        <v>33872</v>
      </c>
    </row>
    <row r="17832" spans="1:4" ht="15" x14ac:dyDescent="0.25">
      <c r="A17832" s="53" t="s">
        <v>22083</v>
      </c>
      <c r="B17832" s="53">
        <v>30</v>
      </c>
      <c r="C17832" s="53" t="s">
        <v>33536</v>
      </c>
      <c r="D17832" s="53" t="s">
        <v>33872</v>
      </c>
    </row>
    <row r="17833" spans="1:4" ht="15" x14ac:dyDescent="0.25">
      <c r="A17833" s="53" t="s">
        <v>22084</v>
      </c>
      <c r="B17833" s="53">
        <v>0</v>
      </c>
      <c r="C17833" s="53" t="s">
        <v>33536</v>
      </c>
      <c r="D17833" s="53" t="s">
        <v>33872</v>
      </c>
    </row>
    <row r="17834" spans="1:4" ht="15" x14ac:dyDescent="0.25">
      <c r="A17834" s="53" t="s">
        <v>22085</v>
      </c>
      <c r="B17834" s="53">
        <v>30</v>
      </c>
      <c r="C17834" s="53" t="s">
        <v>33536</v>
      </c>
      <c r="D17834" s="53" t="s">
        <v>33872</v>
      </c>
    </row>
    <row r="17835" spans="1:4" ht="15" x14ac:dyDescent="0.25">
      <c r="A17835" s="53" t="s">
        <v>22086</v>
      </c>
      <c r="B17835" s="53">
        <v>0</v>
      </c>
      <c r="C17835" s="53" t="s">
        <v>33536</v>
      </c>
      <c r="D17835" s="53" t="s">
        <v>33872</v>
      </c>
    </row>
    <row r="17836" spans="1:4" ht="15" x14ac:dyDescent="0.25">
      <c r="A17836" s="53" t="s">
        <v>22087</v>
      </c>
      <c r="B17836" s="53">
        <v>30</v>
      </c>
      <c r="C17836" s="53" t="s">
        <v>33536</v>
      </c>
      <c r="D17836" s="53" t="s">
        <v>33872</v>
      </c>
    </row>
    <row r="17837" spans="1:4" ht="15" x14ac:dyDescent="0.25">
      <c r="A17837" s="53" t="s">
        <v>22088</v>
      </c>
      <c r="B17837" s="53">
        <v>45</v>
      </c>
      <c r="C17837" s="53" t="s">
        <v>33536</v>
      </c>
      <c r="D17837" s="53" t="s">
        <v>33872</v>
      </c>
    </row>
    <row r="17838" spans="1:4" ht="15" x14ac:dyDescent="0.25">
      <c r="A17838" s="53" t="s">
        <v>22089</v>
      </c>
      <c r="B17838" s="53">
        <v>15</v>
      </c>
      <c r="C17838" s="53" t="s">
        <v>33536</v>
      </c>
      <c r="D17838" s="53" t="s">
        <v>33872</v>
      </c>
    </row>
    <row r="17839" spans="1:4" ht="15" x14ac:dyDescent="0.25">
      <c r="A17839" s="53" t="s">
        <v>22090</v>
      </c>
      <c r="B17839" s="53">
        <v>15</v>
      </c>
      <c r="C17839" s="53" t="s">
        <v>33536</v>
      </c>
      <c r="D17839" s="53" t="s">
        <v>33872</v>
      </c>
    </row>
    <row r="17840" spans="1:4" ht="15" x14ac:dyDescent="0.25">
      <c r="A17840" s="53" t="s">
        <v>22091</v>
      </c>
      <c r="B17840" s="53">
        <v>15</v>
      </c>
      <c r="C17840" s="53" t="s">
        <v>33536</v>
      </c>
      <c r="D17840" s="53" t="s">
        <v>33872</v>
      </c>
    </row>
    <row r="17841" spans="1:4" ht="15" x14ac:dyDescent="0.25">
      <c r="A17841" s="53" t="s">
        <v>22092</v>
      </c>
      <c r="B17841" s="53">
        <v>15</v>
      </c>
      <c r="C17841" s="53" t="s">
        <v>33536</v>
      </c>
      <c r="D17841" s="53" t="s">
        <v>33872</v>
      </c>
    </row>
    <row r="17842" spans="1:4" ht="15" x14ac:dyDescent="0.25">
      <c r="A17842" s="53" t="s">
        <v>22093</v>
      </c>
      <c r="B17842" s="53">
        <v>15</v>
      </c>
      <c r="C17842" s="53" t="s">
        <v>33536</v>
      </c>
      <c r="D17842" s="53" t="s">
        <v>33872</v>
      </c>
    </row>
    <row r="17843" spans="1:4" ht="15" x14ac:dyDescent="0.25">
      <c r="A17843" s="53" t="s">
        <v>22094</v>
      </c>
      <c r="B17843" s="53">
        <v>15</v>
      </c>
      <c r="C17843" s="53" t="s">
        <v>33536</v>
      </c>
      <c r="D17843" s="53" t="s">
        <v>33872</v>
      </c>
    </row>
    <row r="17844" spans="1:4" ht="15" x14ac:dyDescent="0.25">
      <c r="A17844" s="53" t="s">
        <v>22095</v>
      </c>
      <c r="B17844" s="53">
        <v>30</v>
      </c>
      <c r="C17844" s="53" t="s">
        <v>33536</v>
      </c>
      <c r="D17844" s="53" t="s">
        <v>33872</v>
      </c>
    </row>
    <row r="17845" spans="1:4" ht="15" x14ac:dyDescent="0.25">
      <c r="A17845" s="53" t="s">
        <v>22096</v>
      </c>
      <c r="B17845" s="53">
        <v>0</v>
      </c>
      <c r="C17845" s="53" t="s">
        <v>33536</v>
      </c>
      <c r="D17845" s="53" t="s">
        <v>33872</v>
      </c>
    </row>
    <row r="17846" spans="1:4" ht="15" x14ac:dyDescent="0.25">
      <c r="A17846" s="53" t="s">
        <v>22097</v>
      </c>
      <c r="B17846" s="53">
        <v>30</v>
      </c>
      <c r="C17846" s="53" t="s">
        <v>33536</v>
      </c>
      <c r="D17846" s="53" t="s">
        <v>33872</v>
      </c>
    </row>
    <row r="17847" spans="1:4" ht="15" x14ac:dyDescent="0.25">
      <c r="A17847" s="53" t="s">
        <v>22098</v>
      </c>
      <c r="B17847" s="53">
        <v>0</v>
      </c>
      <c r="C17847" s="53" t="s">
        <v>33536</v>
      </c>
      <c r="D17847" s="53" t="s">
        <v>33872</v>
      </c>
    </row>
    <row r="17848" spans="1:4" ht="15" x14ac:dyDescent="0.25">
      <c r="A17848" s="53" t="s">
        <v>22099</v>
      </c>
      <c r="B17848" s="53">
        <v>30</v>
      </c>
      <c r="C17848" s="53" t="s">
        <v>33536</v>
      </c>
      <c r="D17848" s="53" t="s">
        <v>33872</v>
      </c>
    </row>
    <row r="17849" spans="1:4" ht="15" x14ac:dyDescent="0.25">
      <c r="A17849" s="53" t="s">
        <v>22100</v>
      </c>
      <c r="B17849" s="53">
        <v>0</v>
      </c>
      <c r="C17849" s="53" t="s">
        <v>33536</v>
      </c>
      <c r="D17849" s="53" t="s">
        <v>33872</v>
      </c>
    </row>
    <row r="17850" spans="1:4" ht="15" x14ac:dyDescent="0.25">
      <c r="A17850" s="53" t="s">
        <v>22101</v>
      </c>
      <c r="B17850" s="53">
        <v>30</v>
      </c>
      <c r="C17850" s="53" t="s">
        <v>33542</v>
      </c>
      <c r="D17850" s="53" t="s">
        <v>33872</v>
      </c>
    </row>
    <row r="17851" spans="1:4" ht="15" x14ac:dyDescent="0.25">
      <c r="A17851" s="53" t="s">
        <v>22102</v>
      </c>
      <c r="B17851" s="53">
        <v>45</v>
      </c>
      <c r="C17851" s="53" t="s">
        <v>33542</v>
      </c>
      <c r="D17851" s="53" t="s">
        <v>33872</v>
      </c>
    </row>
    <row r="17852" spans="1:4" ht="15" x14ac:dyDescent="0.25">
      <c r="A17852" s="53" t="s">
        <v>22103</v>
      </c>
      <c r="B17852" s="53">
        <v>15</v>
      </c>
      <c r="C17852" s="53" t="s">
        <v>33536</v>
      </c>
      <c r="D17852" s="53" t="s">
        <v>33872</v>
      </c>
    </row>
    <row r="17853" spans="1:4" ht="15" x14ac:dyDescent="0.25">
      <c r="A17853" s="53" t="s">
        <v>22104</v>
      </c>
      <c r="B17853" s="53">
        <v>15</v>
      </c>
      <c r="C17853" s="53" t="s">
        <v>33536</v>
      </c>
      <c r="D17853" s="53" t="s">
        <v>33872</v>
      </c>
    </row>
    <row r="17854" spans="1:4" ht="15" x14ac:dyDescent="0.25">
      <c r="A17854" s="53" t="s">
        <v>22105</v>
      </c>
      <c r="B17854" s="53">
        <v>15</v>
      </c>
      <c r="C17854" s="53" t="s">
        <v>33536</v>
      </c>
      <c r="D17854" s="53" t="s">
        <v>33872</v>
      </c>
    </row>
    <row r="17855" spans="1:4" ht="15" x14ac:dyDescent="0.25">
      <c r="A17855" s="53" t="s">
        <v>22106</v>
      </c>
      <c r="B17855" s="53">
        <v>15</v>
      </c>
      <c r="C17855" s="53" t="s">
        <v>33536</v>
      </c>
      <c r="D17855" s="53" t="s">
        <v>33872</v>
      </c>
    </row>
    <row r="17856" spans="1:4" ht="15" x14ac:dyDescent="0.25">
      <c r="A17856" s="53" t="s">
        <v>22107</v>
      </c>
      <c r="B17856" s="53">
        <v>15</v>
      </c>
      <c r="C17856" s="53" t="s">
        <v>33536</v>
      </c>
      <c r="D17856" s="53" t="s">
        <v>33872</v>
      </c>
    </row>
    <row r="17857" spans="1:4" ht="15" x14ac:dyDescent="0.25">
      <c r="A17857" s="53" t="s">
        <v>22108</v>
      </c>
      <c r="B17857" s="53">
        <v>15</v>
      </c>
      <c r="C17857" s="53" t="s">
        <v>33588</v>
      </c>
      <c r="D17857" s="53" t="s">
        <v>33872</v>
      </c>
    </row>
    <row r="17858" spans="1:4" ht="15" x14ac:dyDescent="0.25">
      <c r="A17858" s="53" t="s">
        <v>22109</v>
      </c>
      <c r="B17858" s="53">
        <v>15</v>
      </c>
      <c r="C17858" s="53" t="s">
        <v>33588</v>
      </c>
      <c r="D17858" s="53" t="s">
        <v>33872</v>
      </c>
    </row>
    <row r="17859" spans="1:4" ht="15" x14ac:dyDescent="0.25">
      <c r="A17859" s="53" t="s">
        <v>22110</v>
      </c>
      <c r="B17859" s="53">
        <v>15</v>
      </c>
      <c r="C17859" s="53" t="s">
        <v>33588</v>
      </c>
      <c r="D17859" s="53" t="s">
        <v>33873</v>
      </c>
    </row>
    <row r="17860" spans="1:4" ht="15" x14ac:dyDescent="0.25">
      <c r="A17860" s="53" t="s">
        <v>22111</v>
      </c>
      <c r="B17860" s="53">
        <v>15</v>
      </c>
      <c r="C17860" s="53" t="s">
        <v>33588</v>
      </c>
      <c r="D17860" s="53" t="s">
        <v>33872</v>
      </c>
    </row>
    <row r="17861" spans="1:4" ht="15" x14ac:dyDescent="0.25">
      <c r="A17861" s="53" t="s">
        <v>33778</v>
      </c>
      <c r="B17861" s="53">
        <v>15</v>
      </c>
      <c r="C17861" s="53" t="s">
        <v>33588</v>
      </c>
      <c r="D17861" s="53" t="s">
        <v>33873</v>
      </c>
    </row>
    <row r="17862" spans="1:4" ht="15" x14ac:dyDescent="0.25">
      <c r="A17862" s="53" t="s">
        <v>22112</v>
      </c>
      <c r="B17862" s="53">
        <v>10</v>
      </c>
      <c r="C17862" s="53" t="s">
        <v>33588</v>
      </c>
      <c r="D17862" s="53" t="s">
        <v>33872</v>
      </c>
    </row>
    <row r="17863" spans="1:4" ht="15" x14ac:dyDescent="0.25">
      <c r="A17863" s="53" t="s">
        <v>22113</v>
      </c>
      <c r="B17863" s="53">
        <v>15</v>
      </c>
      <c r="C17863" s="53" t="s">
        <v>33588</v>
      </c>
      <c r="D17863" s="53" t="s">
        <v>33873</v>
      </c>
    </row>
    <row r="17864" spans="1:4" ht="15" x14ac:dyDescent="0.25">
      <c r="A17864" s="53" t="s">
        <v>22114</v>
      </c>
      <c r="B17864" s="53">
        <v>15</v>
      </c>
      <c r="C17864" s="53" t="s">
        <v>33588</v>
      </c>
      <c r="D17864" s="53" t="s">
        <v>33872</v>
      </c>
    </row>
    <row r="17865" spans="1:4" ht="15" x14ac:dyDescent="0.25">
      <c r="A17865" s="53" t="s">
        <v>22115</v>
      </c>
      <c r="B17865" s="53">
        <v>15</v>
      </c>
      <c r="C17865" s="53" t="s">
        <v>33588</v>
      </c>
      <c r="D17865" s="53" t="s">
        <v>33872</v>
      </c>
    </row>
    <row r="17866" spans="1:4" ht="15" x14ac:dyDescent="0.25">
      <c r="A17866" s="53" t="s">
        <v>22116</v>
      </c>
      <c r="B17866" s="53">
        <v>15</v>
      </c>
      <c r="C17866" s="53"/>
      <c r="D17866" s="53" t="s">
        <v>33872</v>
      </c>
    </row>
    <row r="17867" spans="1:4" ht="15" x14ac:dyDescent="0.25">
      <c r="A17867" s="53" t="s">
        <v>22117</v>
      </c>
      <c r="B17867" s="53">
        <v>15</v>
      </c>
      <c r="C17867" s="53" t="s">
        <v>33536</v>
      </c>
      <c r="D17867" s="53" t="s">
        <v>33872</v>
      </c>
    </row>
    <row r="17868" spans="1:4" ht="15" x14ac:dyDescent="0.25">
      <c r="A17868" s="53" t="s">
        <v>22118</v>
      </c>
      <c r="B17868" s="53">
        <v>15</v>
      </c>
      <c r="C17868" s="53" t="s">
        <v>33536</v>
      </c>
      <c r="D17868" s="53" t="s">
        <v>33873</v>
      </c>
    </row>
    <row r="17869" spans="1:4" ht="15" x14ac:dyDescent="0.25">
      <c r="A17869" s="53" t="s">
        <v>22119</v>
      </c>
      <c r="B17869" s="53">
        <v>15</v>
      </c>
      <c r="C17869" s="53" t="s">
        <v>33536</v>
      </c>
      <c r="D17869" s="53" t="s">
        <v>33873</v>
      </c>
    </row>
    <row r="17870" spans="1:4" ht="15" x14ac:dyDescent="0.25">
      <c r="A17870" s="53" t="s">
        <v>22120</v>
      </c>
      <c r="B17870" s="53">
        <v>15</v>
      </c>
      <c r="C17870" s="53" t="s">
        <v>33536</v>
      </c>
      <c r="D17870" s="53" t="s">
        <v>33872</v>
      </c>
    </row>
    <row r="17871" spans="1:4" ht="15" x14ac:dyDescent="0.25">
      <c r="A17871" s="53" t="s">
        <v>22121</v>
      </c>
      <c r="B17871" s="53">
        <v>15</v>
      </c>
      <c r="C17871" s="53" t="s">
        <v>33536</v>
      </c>
      <c r="D17871" s="53" t="s">
        <v>33872</v>
      </c>
    </row>
    <row r="17872" spans="1:4" ht="15" x14ac:dyDescent="0.25">
      <c r="A17872" s="53" t="s">
        <v>22122</v>
      </c>
      <c r="B17872" s="53">
        <v>15</v>
      </c>
      <c r="C17872" s="53" t="s">
        <v>33536</v>
      </c>
      <c r="D17872" s="53" t="s">
        <v>33872</v>
      </c>
    </row>
    <row r="17873" spans="1:4" ht="15" x14ac:dyDescent="0.25">
      <c r="A17873" s="53" t="s">
        <v>22123</v>
      </c>
      <c r="B17873" s="53">
        <v>15</v>
      </c>
      <c r="C17873" s="53" t="s">
        <v>33536</v>
      </c>
      <c r="D17873" s="53" t="s">
        <v>33872</v>
      </c>
    </row>
    <row r="17874" spans="1:4" ht="15" x14ac:dyDescent="0.25">
      <c r="A17874" s="53" t="s">
        <v>22124</v>
      </c>
      <c r="B17874" s="53">
        <v>15</v>
      </c>
      <c r="C17874" s="53" t="s">
        <v>33536</v>
      </c>
      <c r="D17874" s="53" t="s">
        <v>33872</v>
      </c>
    </row>
    <row r="17875" spans="1:4" ht="15" x14ac:dyDescent="0.25">
      <c r="A17875" s="53" t="s">
        <v>22125</v>
      </c>
      <c r="B17875" s="53">
        <v>15</v>
      </c>
      <c r="C17875" s="53" t="s">
        <v>33536</v>
      </c>
      <c r="D17875" s="53" t="s">
        <v>33873</v>
      </c>
    </row>
    <row r="17876" spans="1:4" ht="15" x14ac:dyDescent="0.25">
      <c r="A17876" s="53" t="s">
        <v>22126</v>
      </c>
      <c r="B17876" s="53">
        <v>15</v>
      </c>
      <c r="C17876" s="53" t="s">
        <v>33536</v>
      </c>
      <c r="D17876" s="53" t="s">
        <v>33872</v>
      </c>
    </row>
    <row r="17877" spans="1:4" ht="15" x14ac:dyDescent="0.25">
      <c r="A17877" s="53" t="s">
        <v>22127</v>
      </c>
      <c r="B17877" s="53">
        <v>15</v>
      </c>
      <c r="C17877" s="53" t="s">
        <v>33536</v>
      </c>
      <c r="D17877" s="53" t="s">
        <v>33872</v>
      </c>
    </row>
    <row r="17878" spans="1:4" ht="15" x14ac:dyDescent="0.25">
      <c r="A17878" s="53" t="s">
        <v>22128</v>
      </c>
      <c r="B17878" s="53">
        <v>15</v>
      </c>
      <c r="C17878" s="53" t="s">
        <v>33536</v>
      </c>
      <c r="D17878" s="53" t="s">
        <v>33873</v>
      </c>
    </row>
    <row r="17879" spans="1:4" ht="15" x14ac:dyDescent="0.25">
      <c r="A17879" s="53" t="s">
        <v>22129</v>
      </c>
      <c r="B17879" s="53">
        <v>15</v>
      </c>
      <c r="C17879" s="53" t="s">
        <v>33536</v>
      </c>
      <c r="D17879" s="53" t="s">
        <v>33872</v>
      </c>
    </row>
    <row r="17880" spans="1:4" ht="15" x14ac:dyDescent="0.25">
      <c r="A17880" s="53" t="s">
        <v>22130</v>
      </c>
      <c r="B17880" s="53">
        <v>15</v>
      </c>
      <c r="C17880" s="53" t="s">
        <v>33536</v>
      </c>
      <c r="D17880" s="53" t="s">
        <v>33873</v>
      </c>
    </row>
    <row r="17881" spans="1:4" ht="15" x14ac:dyDescent="0.25">
      <c r="A17881" s="53" t="s">
        <v>22131</v>
      </c>
      <c r="B17881" s="53">
        <v>10</v>
      </c>
      <c r="C17881" s="53"/>
      <c r="D17881" s="53" t="s">
        <v>33872</v>
      </c>
    </row>
    <row r="17882" spans="1:4" ht="15" x14ac:dyDescent="0.25">
      <c r="A17882" s="53" t="s">
        <v>22132</v>
      </c>
      <c r="B17882" s="53">
        <v>10</v>
      </c>
      <c r="C17882" s="53" t="s">
        <v>33536</v>
      </c>
      <c r="D17882" s="53" t="s">
        <v>33872</v>
      </c>
    </row>
    <row r="17883" spans="1:4" ht="15" x14ac:dyDescent="0.25">
      <c r="A17883" s="53" t="s">
        <v>22133</v>
      </c>
      <c r="B17883" s="53">
        <v>10</v>
      </c>
      <c r="C17883" s="53" t="s">
        <v>33536</v>
      </c>
      <c r="D17883" s="53" t="s">
        <v>33872</v>
      </c>
    </row>
    <row r="17884" spans="1:4" ht="15" x14ac:dyDescent="0.25">
      <c r="A17884" s="53" t="s">
        <v>22134</v>
      </c>
      <c r="B17884" s="53">
        <v>10</v>
      </c>
      <c r="C17884" s="53" t="s">
        <v>33536</v>
      </c>
      <c r="D17884" s="53" t="s">
        <v>33872</v>
      </c>
    </row>
    <row r="17885" spans="1:4" ht="15" x14ac:dyDescent="0.25">
      <c r="A17885" s="53" t="s">
        <v>22135</v>
      </c>
      <c r="B17885" s="53">
        <v>10</v>
      </c>
      <c r="C17885" s="53" t="s">
        <v>33536</v>
      </c>
      <c r="D17885" s="53" t="s">
        <v>33872</v>
      </c>
    </row>
    <row r="17886" spans="1:4" ht="15" x14ac:dyDescent="0.25">
      <c r="A17886" s="53" t="s">
        <v>22136</v>
      </c>
      <c r="B17886" s="53">
        <v>10</v>
      </c>
      <c r="C17886" s="53" t="s">
        <v>33536</v>
      </c>
      <c r="D17886" s="53" t="s">
        <v>33872</v>
      </c>
    </row>
    <row r="17887" spans="1:4" ht="15" x14ac:dyDescent="0.25">
      <c r="A17887" s="53" t="s">
        <v>22137</v>
      </c>
      <c r="B17887" s="53">
        <v>10</v>
      </c>
      <c r="C17887" s="53" t="s">
        <v>33536</v>
      </c>
      <c r="D17887" s="53" t="s">
        <v>33872</v>
      </c>
    </row>
    <row r="17888" spans="1:4" ht="15" x14ac:dyDescent="0.25">
      <c r="A17888" s="53" t="s">
        <v>22138</v>
      </c>
      <c r="B17888" s="53">
        <v>10</v>
      </c>
      <c r="C17888" s="53" t="s">
        <v>33536</v>
      </c>
      <c r="D17888" s="53" t="s">
        <v>33872</v>
      </c>
    </row>
    <row r="17889" spans="1:4" ht="15" x14ac:dyDescent="0.25">
      <c r="A17889" s="53" t="s">
        <v>22139</v>
      </c>
      <c r="B17889" s="53">
        <v>10</v>
      </c>
      <c r="C17889" s="53" t="s">
        <v>33536</v>
      </c>
      <c r="D17889" s="53" t="s">
        <v>33872</v>
      </c>
    </row>
    <row r="17890" spans="1:4" ht="15" x14ac:dyDescent="0.25">
      <c r="A17890" s="53" t="s">
        <v>22140</v>
      </c>
      <c r="B17890" s="53">
        <v>10</v>
      </c>
      <c r="C17890" s="53" t="s">
        <v>33536</v>
      </c>
      <c r="D17890" s="53" t="s">
        <v>33872</v>
      </c>
    </row>
    <row r="17891" spans="1:4" ht="15" x14ac:dyDescent="0.25">
      <c r="A17891" s="53" t="s">
        <v>22141</v>
      </c>
      <c r="B17891" s="53">
        <v>30</v>
      </c>
      <c r="C17891" s="53" t="s">
        <v>33536</v>
      </c>
      <c r="D17891" s="53" t="s">
        <v>33872</v>
      </c>
    </row>
    <row r="17892" spans="1:4" ht="15" x14ac:dyDescent="0.25">
      <c r="A17892" s="53" t="s">
        <v>22142</v>
      </c>
      <c r="B17892" s="53">
        <v>30</v>
      </c>
      <c r="C17892" s="53" t="s">
        <v>33536</v>
      </c>
      <c r="D17892" s="53" t="s">
        <v>33872</v>
      </c>
    </row>
    <row r="17893" spans="1:4" ht="15" x14ac:dyDescent="0.25">
      <c r="A17893" s="53" t="s">
        <v>22143</v>
      </c>
      <c r="B17893" s="53">
        <v>30</v>
      </c>
      <c r="C17893" s="53" t="s">
        <v>33536</v>
      </c>
      <c r="D17893" s="53" t="s">
        <v>33872</v>
      </c>
    </row>
    <row r="17894" spans="1:4" ht="15" x14ac:dyDescent="0.25">
      <c r="A17894" s="53" t="s">
        <v>22144</v>
      </c>
      <c r="B17894" s="53">
        <v>30</v>
      </c>
      <c r="C17894" s="53" t="s">
        <v>33536</v>
      </c>
      <c r="D17894" s="53" t="s">
        <v>33872</v>
      </c>
    </row>
    <row r="17895" spans="1:4" ht="15" x14ac:dyDescent="0.25">
      <c r="A17895" s="53" t="s">
        <v>22145</v>
      </c>
      <c r="B17895" s="53">
        <v>30</v>
      </c>
      <c r="C17895" s="53" t="s">
        <v>33536</v>
      </c>
      <c r="D17895" s="53" t="s">
        <v>33872</v>
      </c>
    </row>
    <row r="17896" spans="1:4" ht="15" x14ac:dyDescent="0.25">
      <c r="A17896" s="53" t="s">
        <v>22146</v>
      </c>
      <c r="B17896" s="53">
        <v>30</v>
      </c>
      <c r="C17896" s="53" t="s">
        <v>33536</v>
      </c>
      <c r="D17896" s="53" t="s">
        <v>33872</v>
      </c>
    </row>
    <row r="17897" spans="1:4" ht="15" x14ac:dyDescent="0.25">
      <c r="A17897" s="53" t="s">
        <v>22147</v>
      </c>
      <c r="B17897" s="53">
        <v>15</v>
      </c>
      <c r="C17897" s="53" t="s">
        <v>33536</v>
      </c>
      <c r="D17897" s="53" t="s">
        <v>33872</v>
      </c>
    </row>
    <row r="17898" spans="1:4" ht="15" x14ac:dyDescent="0.25">
      <c r="A17898" s="53" t="s">
        <v>22148</v>
      </c>
      <c r="B17898" s="53">
        <v>15</v>
      </c>
      <c r="C17898" s="53" t="s">
        <v>33536</v>
      </c>
      <c r="D17898" s="53" t="s">
        <v>33872</v>
      </c>
    </row>
    <row r="17899" spans="1:4" ht="15" x14ac:dyDescent="0.25">
      <c r="A17899" s="53" t="s">
        <v>22149</v>
      </c>
      <c r="B17899" s="53">
        <v>30</v>
      </c>
      <c r="C17899" s="53" t="s">
        <v>33536</v>
      </c>
      <c r="D17899" s="53" t="s">
        <v>33872</v>
      </c>
    </row>
    <row r="17900" spans="1:4" ht="15" x14ac:dyDescent="0.25">
      <c r="A17900" s="53" t="s">
        <v>22150</v>
      </c>
      <c r="B17900" s="53">
        <v>15</v>
      </c>
      <c r="C17900" s="53" t="s">
        <v>33536</v>
      </c>
      <c r="D17900" s="53" t="s">
        <v>33872</v>
      </c>
    </row>
    <row r="17901" spans="1:4" ht="15" x14ac:dyDescent="0.25">
      <c r="A17901" s="53" t="s">
        <v>22151</v>
      </c>
      <c r="B17901" s="53">
        <v>20</v>
      </c>
      <c r="C17901" s="53" t="s">
        <v>33536</v>
      </c>
      <c r="D17901" s="53" t="s">
        <v>33872</v>
      </c>
    </row>
    <row r="17902" spans="1:4" ht="15" x14ac:dyDescent="0.25">
      <c r="A17902" s="53" t="s">
        <v>22152</v>
      </c>
      <c r="B17902" s="53">
        <v>15</v>
      </c>
      <c r="C17902" s="53" t="s">
        <v>33536</v>
      </c>
      <c r="D17902" s="53" t="s">
        <v>33872</v>
      </c>
    </row>
    <row r="17903" spans="1:4" ht="15" x14ac:dyDescent="0.25">
      <c r="A17903" s="53" t="s">
        <v>22153</v>
      </c>
      <c r="B17903" s="53">
        <v>15</v>
      </c>
      <c r="C17903" s="53" t="s">
        <v>33536</v>
      </c>
      <c r="D17903" s="53" t="s">
        <v>33872</v>
      </c>
    </row>
    <row r="17904" spans="1:4" ht="15" x14ac:dyDescent="0.25">
      <c r="A17904" s="53" t="s">
        <v>22154</v>
      </c>
      <c r="B17904" s="53">
        <v>15</v>
      </c>
      <c r="C17904" s="53" t="s">
        <v>33536</v>
      </c>
      <c r="D17904" s="53" t="s">
        <v>33872</v>
      </c>
    </row>
    <row r="17905" spans="1:4" ht="15" x14ac:dyDescent="0.25">
      <c r="A17905" s="53" t="s">
        <v>22155</v>
      </c>
      <c r="B17905" s="53">
        <v>15</v>
      </c>
      <c r="C17905" s="53" t="s">
        <v>33536</v>
      </c>
      <c r="D17905" s="53" t="s">
        <v>33872</v>
      </c>
    </row>
    <row r="17906" spans="1:4" ht="15" x14ac:dyDescent="0.25">
      <c r="A17906" s="53" t="s">
        <v>22156</v>
      </c>
      <c r="B17906" s="53">
        <v>15</v>
      </c>
      <c r="C17906" s="53" t="s">
        <v>33536</v>
      </c>
      <c r="D17906" s="53" t="s">
        <v>33872</v>
      </c>
    </row>
    <row r="17907" spans="1:4" ht="15" x14ac:dyDescent="0.25">
      <c r="A17907" s="53" t="s">
        <v>22157</v>
      </c>
      <c r="B17907" s="53">
        <v>15</v>
      </c>
      <c r="C17907" s="53" t="s">
        <v>33536</v>
      </c>
      <c r="D17907" s="53" t="s">
        <v>33872</v>
      </c>
    </row>
    <row r="17908" spans="1:4" ht="15" x14ac:dyDescent="0.25">
      <c r="A17908" s="53" t="s">
        <v>22158</v>
      </c>
      <c r="B17908" s="53">
        <v>15</v>
      </c>
      <c r="C17908" s="53" t="s">
        <v>33536</v>
      </c>
      <c r="D17908" s="53" t="s">
        <v>33872</v>
      </c>
    </row>
    <row r="17909" spans="1:4" ht="15" x14ac:dyDescent="0.25">
      <c r="A17909" s="53" t="s">
        <v>22159</v>
      </c>
      <c r="B17909" s="53">
        <v>15</v>
      </c>
      <c r="C17909" s="53" t="s">
        <v>33536</v>
      </c>
      <c r="D17909" s="53" t="s">
        <v>33872</v>
      </c>
    </row>
    <row r="17910" spans="1:4" ht="15" x14ac:dyDescent="0.25">
      <c r="A17910" s="53" t="s">
        <v>22160</v>
      </c>
      <c r="B17910" s="53">
        <v>20</v>
      </c>
      <c r="C17910" s="53" t="s">
        <v>33536</v>
      </c>
      <c r="D17910" s="53" t="s">
        <v>33872</v>
      </c>
    </row>
    <row r="17911" spans="1:4" ht="15" x14ac:dyDescent="0.25">
      <c r="A17911" s="53" t="s">
        <v>22161</v>
      </c>
      <c r="B17911" s="53">
        <v>20</v>
      </c>
      <c r="C17911" s="53" t="s">
        <v>33536</v>
      </c>
      <c r="D17911" s="53" t="s">
        <v>33872</v>
      </c>
    </row>
    <row r="17912" spans="1:4" ht="15" x14ac:dyDescent="0.25">
      <c r="A17912" s="53" t="s">
        <v>22162</v>
      </c>
      <c r="B17912" s="53">
        <v>20</v>
      </c>
      <c r="C17912" s="53" t="s">
        <v>33536</v>
      </c>
      <c r="D17912" s="53" t="s">
        <v>33872</v>
      </c>
    </row>
    <row r="17913" spans="1:4" ht="15" x14ac:dyDescent="0.25">
      <c r="A17913" s="53" t="s">
        <v>22163</v>
      </c>
      <c r="B17913" s="53">
        <v>20</v>
      </c>
      <c r="C17913" s="53" t="s">
        <v>33536</v>
      </c>
      <c r="D17913" s="53" t="s">
        <v>33872</v>
      </c>
    </row>
    <row r="17914" spans="1:4" ht="15" x14ac:dyDescent="0.25">
      <c r="A17914" s="53" t="s">
        <v>22164</v>
      </c>
      <c r="B17914" s="53">
        <v>20</v>
      </c>
      <c r="C17914" s="53" t="s">
        <v>33536</v>
      </c>
      <c r="D17914" s="53" t="s">
        <v>33872</v>
      </c>
    </row>
    <row r="17915" spans="1:4" ht="15" x14ac:dyDescent="0.25">
      <c r="A17915" s="53" t="s">
        <v>22165</v>
      </c>
      <c r="B17915" s="53">
        <v>30</v>
      </c>
      <c r="C17915" s="53" t="s">
        <v>33536</v>
      </c>
      <c r="D17915" s="53" t="s">
        <v>33872</v>
      </c>
    </row>
    <row r="17916" spans="1:4" ht="15" x14ac:dyDescent="0.25">
      <c r="A17916" s="53" t="s">
        <v>22166</v>
      </c>
      <c r="B17916" s="53">
        <v>30</v>
      </c>
      <c r="C17916" s="53" t="s">
        <v>33536</v>
      </c>
      <c r="D17916" s="53" t="s">
        <v>33872</v>
      </c>
    </row>
    <row r="17917" spans="1:4" ht="15" x14ac:dyDescent="0.25">
      <c r="A17917" s="53" t="s">
        <v>22167</v>
      </c>
      <c r="B17917" s="53">
        <v>30</v>
      </c>
      <c r="C17917" s="53" t="s">
        <v>33536</v>
      </c>
      <c r="D17917" s="53" t="s">
        <v>33872</v>
      </c>
    </row>
    <row r="17918" spans="1:4" ht="15" x14ac:dyDescent="0.25">
      <c r="A17918" s="53" t="s">
        <v>22168</v>
      </c>
      <c r="B17918" s="53">
        <v>30</v>
      </c>
      <c r="C17918" s="53" t="s">
        <v>33536</v>
      </c>
      <c r="D17918" s="53" t="s">
        <v>33872</v>
      </c>
    </row>
    <row r="17919" spans="1:4" ht="15" x14ac:dyDescent="0.25">
      <c r="A17919" s="53" t="s">
        <v>22169</v>
      </c>
      <c r="B17919" s="53">
        <v>15</v>
      </c>
      <c r="C17919" s="53" t="s">
        <v>33536</v>
      </c>
      <c r="D17919" s="53" t="s">
        <v>33872</v>
      </c>
    </row>
    <row r="17920" spans="1:4" ht="15" x14ac:dyDescent="0.25">
      <c r="A17920" s="53" t="s">
        <v>22170</v>
      </c>
      <c r="B17920" s="53">
        <v>15</v>
      </c>
      <c r="C17920" s="53" t="s">
        <v>33536</v>
      </c>
      <c r="D17920" s="53" t="s">
        <v>33872</v>
      </c>
    </row>
    <row r="17921" spans="1:4" ht="15" x14ac:dyDescent="0.25">
      <c r="A17921" s="53" t="s">
        <v>22171</v>
      </c>
      <c r="B17921" s="53">
        <v>15</v>
      </c>
      <c r="C17921" s="53" t="s">
        <v>33536</v>
      </c>
      <c r="D17921" s="53" t="s">
        <v>33872</v>
      </c>
    </row>
    <row r="17922" spans="1:4" ht="15" x14ac:dyDescent="0.25">
      <c r="A17922" s="53" t="s">
        <v>22172</v>
      </c>
      <c r="B17922" s="53">
        <v>15</v>
      </c>
      <c r="C17922" s="53" t="s">
        <v>33536</v>
      </c>
      <c r="D17922" s="53" t="s">
        <v>33872</v>
      </c>
    </row>
    <row r="17923" spans="1:4" ht="15" x14ac:dyDescent="0.25">
      <c r="A17923" s="53" t="s">
        <v>22173</v>
      </c>
      <c r="B17923" s="53">
        <v>15</v>
      </c>
      <c r="C17923" s="53" t="s">
        <v>33536</v>
      </c>
      <c r="D17923" s="53" t="s">
        <v>33872</v>
      </c>
    </row>
    <row r="17924" spans="1:4" ht="15" x14ac:dyDescent="0.25">
      <c r="A17924" s="53" t="s">
        <v>22174</v>
      </c>
      <c r="B17924" s="53">
        <v>15</v>
      </c>
      <c r="C17924" s="53" t="s">
        <v>33536</v>
      </c>
      <c r="D17924" s="53" t="s">
        <v>33872</v>
      </c>
    </row>
    <row r="17925" spans="1:4" ht="15" x14ac:dyDescent="0.25">
      <c r="A17925" s="53" t="s">
        <v>22175</v>
      </c>
      <c r="B17925" s="53">
        <v>15</v>
      </c>
      <c r="C17925" s="53" t="s">
        <v>33536</v>
      </c>
      <c r="D17925" s="53" t="s">
        <v>33872</v>
      </c>
    </row>
    <row r="17926" spans="1:4" ht="15" x14ac:dyDescent="0.25">
      <c r="A17926" s="53" t="s">
        <v>22176</v>
      </c>
      <c r="B17926" s="53">
        <v>15</v>
      </c>
      <c r="C17926" s="53" t="s">
        <v>33536</v>
      </c>
      <c r="D17926" s="53" t="s">
        <v>33872</v>
      </c>
    </row>
    <row r="17927" spans="1:4" ht="15" x14ac:dyDescent="0.25">
      <c r="A17927" s="53" t="s">
        <v>22177</v>
      </c>
      <c r="B17927" s="53">
        <v>15</v>
      </c>
      <c r="C17927" s="53" t="s">
        <v>33536</v>
      </c>
      <c r="D17927" s="53" t="s">
        <v>33872</v>
      </c>
    </row>
    <row r="17928" spans="1:4" ht="15" x14ac:dyDescent="0.25">
      <c r="A17928" s="53" t="s">
        <v>22178</v>
      </c>
      <c r="B17928" s="53">
        <v>15</v>
      </c>
      <c r="C17928" s="53" t="s">
        <v>33536</v>
      </c>
      <c r="D17928" s="53" t="s">
        <v>33872</v>
      </c>
    </row>
    <row r="17929" spans="1:4" ht="15" x14ac:dyDescent="0.25">
      <c r="A17929" s="53" t="s">
        <v>22179</v>
      </c>
      <c r="B17929" s="53">
        <v>20</v>
      </c>
      <c r="C17929" s="53" t="s">
        <v>33536</v>
      </c>
      <c r="D17929" s="53" t="s">
        <v>33872</v>
      </c>
    </row>
    <row r="17930" spans="1:4" ht="15" x14ac:dyDescent="0.25">
      <c r="A17930" s="53" t="s">
        <v>22180</v>
      </c>
      <c r="B17930" s="53">
        <v>20</v>
      </c>
      <c r="C17930" s="53" t="s">
        <v>33536</v>
      </c>
      <c r="D17930" s="53" t="s">
        <v>33872</v>
      </c>
    </row>
    <row r="17931" spans="1:4" ht="15" x14ac:dyDescent="0.25">
      <c r="A17931" s="53" t="s">
        <v>22181</v>
      </c>
      <c r="B17931" s="53">
        <v>20</v>
      </c>
      <c r="C17931" s="53" t="s">
        <v>33536</v>
      </c>
      <c r="D17931" s="53" t="s">
        <v>33872</v>
      </c>
    </row>
    <row r="17932" spans="1:4" ht="15" x14ac:dyDescent="0.25">
      <c r="A17932" s="53" t="s">
        <v>22182</v>
      </c>
      <c r="B17932" s="53">
        <v>20</v>
      </c>
      <c r="C17932" s="53" t="s">
        <v>33536</v>
      </c>
      <c r="D17932" s="53" t="s">
        <v>33872</v>
      </c>
    </row>
    <row r="17933" spans="1:4" ht="15" x14ac:dyDescent="0.25">
      <c r="A17933" s="53" t="s">
        <v>22183</v>
      </c>
      <c r="B17933" s="53">
        <v>20</v>
      </c>
      <c r="C17933" s="53" t="s">
        <v>33536</v>
      </c>
      <c r="D17933" s="53" t="s">
        <v>33872</v>
      </c>
    </row>
    <row r="17934" spans="1:4" ht="15" x14ac:dyDescent="0.25">
      <c r="A17934" s="53" t="s">
        <v>22184</v>
      </c>
      <c r="B17934" s="53">
        <v>20</v>
      </c>
      <c r="C17934" s="53" t="s">
        <v>33536</v>
      </c>
      <c r="D17934" s="53" t="s">
        <v>33872</v>
      </c>
    </row>
    <row r="17935" spans="1:4" ht="15" x14ac:dyDescent="0.25">
      <c r="A17935" s="53" t="s">
        <v>22185</v>
      </c>
      <c r="B17935" s="53">
        <v>20</v>
      </c>
      <c r="C17935" s="53" t="s">
        <v>33536</v>
      </c>
      <c r="D17935" s="53" t="s">
        <v>33872</v>
      </c>
    </row>
    <row r="17936" spans="1:4" ht="15" x14ac:dyDescent="0.25">
      <c r="A17936" s="53" t="s">
        <v>22186</v>
      </c>
      <c r="B17936" s="53">
        <v>20</v>
      </c>
      <c r="C17936" s="53" t="s">
        <v>33536</v>
      </c>
      <c r="D17936" s="53" t="s">
        <v>33872</v>
      </c>
    </row>
    <row r="17937" spans="1:4" ht="15" x14ac:dyDescent="0.25">
      <c r="A17937" s="53" t="s">
        <v>22187</v>
      </c>
      <c r="B17937" s="53">
        <v>20</v>
      </c>
      <c r="C17937" s="53" t="s">
        <v>33536</v>
      </c>
      <c r="D17937" s="53" t="s">
        <v>33872</v>
      </c>
    </row>
    <row r="17938" spans="1:4" ht="15" x14ac:dyDescent="0.25">
      <c r="A17938" s="53" t="s">
        <v>22188</v>
      </c>
      <c r="B17938" s="53">
        <v>30</v>
      </c>
      <c r="C17938" s="53" t="s">
        <v>33536</v>
      </c>
      <c r="D17938" s="53" t="s">
        <v>33872</v>
      </c>
    </row>
    <row r="17939" spans="1:4" ht="15" x14ac:dyDescent="0.25">
      <c r="A17939" s="53" t="s">
        <v>22189</v>
      </c>
      <c r="B17939" s="53">
        <v>30</v>
      </c>
      <c r="C17939" s="53" t="s">
        <v>33536</v>
      </c>
      <c r="D17939" s="53" t="s">
        <v>33872</v>
      </c>
    </row>
    <row r="17940" spans="1:4" ht="15" x14ac:dyDescent="0.25">
      <c r="A17940" s="53" t="s">
        <v>22190</v>
      </c>
      <c r="B17940" s="53">
        <v>30</v>
      </c>
      <c r="C17940" s="53" t="s">
        <v>33536</v>
      </c>
      <c r="D17940" s="53" t="s">
        <v>33872</v>
      </c>
    </row>
    <row r="17941" spans="1:4" ht="15" x14ac:dyDescent="0.25">
      <c r="A17941" s="53" t="s">
        <v>22191</v>
      </c>
      <c r="B17941" s="53">
        <v>30</v>
      </c>
      <c r="C17941" s="53" t="s">
        <v>33536</v>
      </c>
      <c r="D17941" s="53" t="s">
        <v>33872</v>
      </c>
    </row>
    <row r="17942" spans="1:4" ht="15" x14ac:dyDescent="0.25">
      <c r="A17942" s="53" t="s">
        <v>22192</v>
      </c>
      <c r="B17942" s="53">
        <v>30</v>
      </c>
      <c r="C17942" s="53" t="s">
        <v>33536</v>
      </c>
      <c r="D17942" s="53" t="s">
        <v>33872</v>
      </c>
    </row>
    <row r="17943" spans="1:4" ht="15" x14ac:dyDescent="0.25">
      <c r="A17943" s="53" t="s">
        <v>22193</v>
      </c>
      <c r="B17943" s="53">
        <v>20</v>
      </c>
      <c r="C17943" s="53" t="s">
        <v>33536</v>
      </c>
      <c r="D17943" s="53" t="s">
        <v>33872</v>
      </c>
    </row>
    <row r="17944" spans="1:4" ht="15" x14ac:dyDescent="0.25">
      <c r="A17944" s="53" t="s">
        <v>22194</v>
      </c>
      <c r="B17944" s="53">
        <v>20</v>
      </c>
      <c r="C17944" s="53" t="s">
        <v>33536</v>
      </c>
      <c r="D17944" s="53" t="s">
        <v>33872</v>
      </c>
    </row>
    <row r="17945" spans="1:4" ht="15" x14ac:dyDescent="0.25">
      <c r="A17945" s="53" t="s">
        <v>22195</v>
      </c>
      <c r="B17945" s="53">
        <v>20</v>
      </c>
      <c r="C17945" s="53" t="s">
        <v>33536</v>
      </c>
      <c r="D17945" s="53" t="s">
        <v>33872</v>
      </c>
    </row>
    <row r="17946" spans="1:4" ht="15" x14ac:dyDescent="0.25">
      <c r="A17946" s="53" t="s">
        <v>22196</v>
      </c>
      <c r="B17946" s="53">
        <v>20</v>
      </c>
      <c r="C17946" s="53" t="s">
        <v>33536</v>
      </c>
      <c r="D17946" s="53" t="s">
        <v>33872</v>
      </c>
    </row>
    <row r="17947" spans="1:4" ht="15" x14ac:dyDescent="0.25">
      <c r="A17947" s="53" t="s">
        <v>22197</v>
      </c>
      <c r="B17947" s="53">
        <v>20</v>
      </c>
      <c r="C17947" s="53" t="s">
        <v>33536</v>
      </c>
      <c r="D17947" s="53" t="s">
        <v>33872</v>
      </c>
    </row>
    <row r="17948" spans="1:4" ht="15" x14ac:dyDescent="0.25">
      <c r="A17948" s="53" t="s">
        <v>22198</v>
      </c>
      <c r="B17948" s="53">
        <v>20</v>
      </c>
      <c r="C17948" s="53" t="s">
        <v>33536</v>
      </c>
      <c r="D17948" s="53" t="s">
        <v>33872</v>
      </c>
    </row>
    <row r="17949" spans="1:4" ht="15" x14ac:dyDescent="0.25">
      <c r="A17949" s="53" t="s">
        <v>22199</v>
      </c>
      <c r="B17949" s="53">
        <v>20</v>
      </c>
      <c r="C17949" s="53" t="s">
        <v>33536</v>
      </c>
      <c r="D17949" s="53" t="s">
        <v>33872</v>
      </c>
    </row>
    <row r="17950" spans="1:4" ht="15" x14ac:dyDescent="0.25">
      <c r="A17950" s="53" t="s">
        <v>22200</v>
      </c>
      <c r="B17950" s="53">
        <v>20</v>
      </c>
      <c r="C17950" s="53" t="s">
        <v>33536</v>
      </c>
      <c r="D17950" s="53" t="s">
        <v>33872</v>
      </c>
    </row>
    <row r="17951" spans="1:4" ht="15" x14ac:dyDescent="0.25">
      <c r="A17951" s="53" t="s">
        <v>22201</v>
      </c>
      <c r="B17951" s="53">
        <v>15</v>
      </c>
      <c r="C17951" s="53" t="s">
        <v>33536</v>
      </c>
      <c r="D17951" s="53" t="s">
        <v>33872</v>
      </c>
    </row>
    <row r="17952" spans="1:4" ht="15" x14ac:dyDescent="0.25">
      <c r="A17952" s="53" t="s">
        <v>22202</v>
      </c>
      <c r="B17952" s="53">
        <v>10</v>
      </c>
      <c r="C17952" s="53" t="s">
        <v>33536</v>
      </c>
      <c r="D17952" s="53" t="s">
        <v>33872</v>
      </c>
    </row>
    <row r="17953" spans="1:4" ht="15" x14ac:dyDescent="0.25">
      <c r="A17953" s="53" t="s">
        <v>22203</v>
      </c>
      <c r="B17953" s="53">
        <v>15</v>
      </c>
      <c r="C17953" s="53" t="s">
        <v>33536</v>
      </c>
      <c r="D17953" s="53" t="s">
        <v>33872</v>
      </c>
    </row>
    <row r="17954" spans="1:4" ht="15" x14ac:dyDescent="0.25">
      <c r="A17954" s="53" t="s">
        <v>22204</v>
      </c>
      <c r="B17954" s="53">
        <v>20</v>
      </c>
      <c r="C17954" s="53" t="s">
        <v>33536</v>
      </c>
      <c r="D17954" s="53" t="s">
        <v>33872</v>
      </c>
    </row>
    <row r="17955" spans="1:4" ht="15" x14ac:dyDescent="0.25">
      <c r="A17955" s="53" t="s">
        <v>22205</v>
      </c>
      <c r="B17955" s="53">
        <v>30</v>
      </c>
      <c r="C17955" s="53" t="s">
        <v>33536</v>
      </c>
      <c r="D17955" s="53" t="s">
        <v>33872</v>
      </c>
    </row>
    <row r="17956" spans="1:4" ht="15" x14ac:dyDescent="0.25">
      <c r="A17956" s="53" t="s">
        <v>22206</v>
      </c>
      <c r="B17956" s="53">
        <v>30</v>
      </c>
      <c r="C17956" s="53" t="s">
        <v>33536</v>
      </c>
      <c r="D17956" s="53" t="s">
        <v>33872</v>
      </c>
    </row>
    <row r="17957" spans="1:4" ht="15" x14ac:dyDescent="0.25">
      <c r="A17957" s="53" t="s">
        <v>22207</v>
      </c>
      <c r="B17957" s="53">
        <v>60</v>
      </c>
      <c r="C17957" s="53" t="s">
        <v>33542</v>
      </c>
      <c r="D17957" s="53" t="s">
        <v>33873</v>
      </c>
    </row>
    <row r="17958" spans="1:4" ht="15" x14ac:dyDescent="0.25">
      <c r="A17958" s="53" t="s">
        <v>22208</v>
      </c>
      <c r="B17958" s="53">
        <v>15</v>
      </c>
      <c r="C17958" s="53" t="s">
        <v>33536</v>
      </c>
      <c r="D17958" s="53" t="s">
        <v>33873</v>
      </c>
    </row>
    <row r="17959" spans="1:4" ht="15" x14ac:dyDescent="0.25">
      <c r="A17959" s="53" t="s">
        <v>22209</v>
      </c>
      <c r="B17959" s="53">
        <v>15</v>
      </c>
      <c r="C17959" s="53" t="s">
        <v>33536</v>
      </c>
      <c r="D17959" s="53" t="s">
        <v>33873</v>
      </c>
    </row>
    <row r="17960" spans="1:4" ht="15" x14ac:dyDescent="0.25">
      <c r="A17960" s="53" t="s">
        <v>22210</v>
      </c>
      <c r="B17960" s="53">
        <v>15</v>
      </c>
      <c r="C17960" s="53" t="s">
        <v>33536</v>
      </c>
      <c r="D17960" s="53" t="s">
        <v>33873</v>
      </c>
    </row>
    <row r="17961" spans="1:4" ht="15" x14ac:dyDescent="0.25">
      <c r="A17961" s="53" t="s">
        <v>22211</v>
      </c>
      <c r="B17961" s="53">
        <v>15</v>
      </c>
      <c r="C17961" s="53" t="s">
        <v>33536</v>
      </c>
      <c r="D17961" s="53" t="s">
        <v>33873</v>
      </c>
    </row>
    <row r="17962" spans="1:4" ht="15" x14ac:dyDescent="0.25">
      <c r="A17962" s="53" t="s">
        <v>22212</v>
      </c>
      <c r="B17962" s="53">
        <v>15</v>
      </c>
      <c r="C17962" s="53" t="s">
        <v>33536</v>
      </c>
      <c r="D17962" s="53" t="s">
        <v>33873</v>
      </c>
    </row>
    <row r="17963" spans="1:4" ht="15" x14ac:dyDescent="0.25">
      <c r="A17963" s="53" t="s">
        <v>22213</v>
      </c>
      <c r="B17963" s="53">
        <v>15</v>
      </c>
      <c r="C17963" s="53" t="s">
        <v>33536</v>
      </c>
      <c r="D17963" s="53" t="s">
        <v>33873</v>
      </c>
    </row>
    <row r="17964" spans="1:4" ht="15" x14ac:dyDescent="0.25">
      <c r="A17964" s="53" t="s">
        <v>22214</v>
      </c>
      <c r="B17964" s="53">
        <v>15</v>
      </c>
      <c r="C17964" s="53" t="s">
        <v>33536</v>
      </c>
      <c r="D17964" s="53" t="s">
        <v>33873</v>
      </c>
    </row>
    <row r="17965" spans="1:4" ht="15" x14ac:dyDescent="0.25">
      <c r="A17965" s="53" t="s">
        <v>22215</v>
      </c>
      <c r="B17965" s="53">
        <v>15</v>
      </c>
      <c r="C17965" s="53" t="s">
        <v>33538</v>
      </c>
      <c r="D17965" s="53" t="s">
        <v>33873</v>
      </c>
    </row>
    <row r="17966" spans="1:4" ht="15" x14ac:dyDescent="0.25">
      <c r="A17966" s="53" t="s">
        <v>22216</v>
      </c>
      <c r="B17966" s="53">
        <v>90</v>
      </c>
      <c r="C17966" s="53" t="s">
        <v>33536</v>
      </c>
      <c r="D17966" s="53" t="s">
        <v>33872</v>
      </c>
    </row>
    <row r="17967" spans="1:4" ht="15" x14ac:dyDescent="0.25">
      <c r="A17967" s="53" t="s">
        <v>22217</v>
      </c>
      <c r="B17967" s="53"/>
      <c r="C17967" s="53" t="s">
        <v>33536</v>
      </c>
      <c r="D17967" s="53" t="s">
        <v>33872</v>
      </c>
    </row>
    <row r="17968" spans="1:4" ht="15" x14ac:dyDescent="0.25">
      <c r="A17968" s="53" t="s">
        <v>22218</v>
      </c>
      <c r="B17968" s="53">
        <v>15</v>
      </c>
      <c r="C17968" s="53" t="s">
        <v>33536</v>
      </c>
      <c r="D17968" s="53" t="s">
        <v>33872</v>
      </c>
    </row>
    <row r="17969" spans="1:4" ht="15" x14ac:dyDescent="0.25">
      <c r="A17969" s="53" t="s">
        <v>22219</v>
      </c>
      <c r="B17969" s="53">
        <v>30</v>
      </c>
      <c r="C17969" s="53" t="s">
        <v>33536</v>
      </c>
      <c r="D17969" s="53" t="s">
        <v>33872</v>
      </c>
    </row>
    <row r="17970" spans="1:4" ht="15" x14ac:dyDescent="0.25">
      <c r="A17970" s="53" t="s">
        <v>22220</v>
      </c>
      <c r="B17970" s="53">
        <v>30</v>
      </c>
      <c r="C17970" s="53" t="s">
        <v>33536</v>
      </c>
      <c r="D17970" s="53" t="s">
        <v>33873</v>
      </c>
    </row>
    <row r="17971" spans="1:4" ht="15" x14ac:dyDescent="0.25">
      <c r="A17971" s="53" t="s">
        <v>22221</v>
      </c>
      <c r="B17971" s="53">
        <v>30</v>
      </c>
      <c r="C17971" s="53" t="s">
        <v>33536</v>
      </c>
      <c r="D17971" s="53" t="s">
        <v>33872</v>
      </c>
    </row>
    <row r="17972" spans="1:4" ht="15" x14ac:dyDescent="0.25">
      <c r="A17972" s="53" t="s">
        <v>22222</v>
      </c>
      <c r="B17972" s="53">
        <v>30</v>
      </c>
      <c r="C17972" s="53" t="s">
        <v>33536</v>
      </c>
      <c r="D17972" s="53" t="s">
        <v>33873</v>
      </c>
    </row>
    <row r="17973" spans="1:4" ht="15" x14ac:dyDescent="0.25">
      <c r="A17973" s="53" t="s">
        <v>22223</v>
      </c>
      <c r="B17973" s="53">
        <v>30</v>
      </c>
      <c r="C17973" s="53" t="s">
        <v>33536</v>
      </c>
      <c r="D17973" s="53" t="s">
        <v>33872</v>
      </c>
    </row>
    <row r="17974" spans="1:4" ht="15" x14ac:dyDescent="0.25">
      <c r="A17974" s="53" t="s">
        <v>22224</v>
      </c>
      <c r="B17974" s="53">
        <v>30</v>
      </c>
      <c r="C17974" s="53" t="s">
        <v>33536</v>
      </c>
      <c r="D17974" s="53" t="s">
        <v>33872</v>
      </c>
    </row>
    <row r="17975" spans="1:4" ht="15" x14ac:dyDescent="0.25">
      <c r="A17975" s="53" t="s">
        <v>22225</v>
      </c>
      <c r="B17975" s="53">
        <v>30</v>
      </c>
      <c r="C17975" s="53" t="s">
        <v>33536</v>
      </c>
      <c r="D17975" s="53" t="s">
        <v>33872</v>
      </c>
    </row>
    <row r="17976" spans="1:4" ht="15" x14ac:dyDescent="0.25">
      <c r="A17976" s="53" t="s">
        <v>22226</v>
      </c>
      <c r="B17976" s="53">
        <v>30</v>
      </c>
      <c r="C17976" s="53" t="s">
        <v>33536</v>
      </c>
      <c r="D17976" s="53" t="s">
        <v>33872</v>
      </c>
    </row>
    <row r="17977" spans="1:4" ht="15" x14ac:dyDescent="0.25">
      <c r="A17977" s="53" t="s">
        <v>22227</v>
      </c>
      <c r="B17977" s="53">
        <v>15</v>
      </c>
      <c r="C17977" s="53" t="s">
        <v>33536</v>
      </c>
      <c r="D17977" s="53" t="s">
        <v>33872</v>
      </c>
    </row>
    <row r="17978" spans="1:4" ht="15" x14ac:dyDescent="0.25">
      <c r="A17978" s="53" t="s">
        <v>22228</v>
      </c>
      <c r="B17978" s="53">
        <v>15</v>
      </c>
      <c r="C17978" s="53" t="s">
        <v>33536</v>
      </c>
      <c r="D17978" s="53" t="s">
        <v>33872</v>
      </c>
    </row>
    <row r="17979" spans="1:4" ht="15" x14ac:dyDescent="0.25">
      <c r="A17979" s="53" t="s">
        <v>22229</v>
      </c>
      <c r="B17979" s="53">
        <v>15</v>
      </c>
      <c r="C17979" s="53" t="s">
        <v>33536</v>
      </c>
      <c r="D17979" s="53" t="s">
        <v>33872</v>
      </c>
    </row>
    <row r="17980" spans="1:4" ht="15" x14ac:dyDescent="0.25">
      <c r="A17980" s="53" t="s">
        <v>22230</v>
      </c>
      <c r="B17980" s="53">
        <v>15</v>
      </c>
      <c r="C17980" s="53" t="s">
        <v>33536</v>
      </c>
      <c r="D17980" s="53" t="s">
        <v>33872</v>
      </c>
    </row>
    <row r="17981" spans="1:4" ht="15" x14ac:dyDescent="0.25">
      <c r="A17981" s="53" t="s">
        <v>22231</v>
      </c>
      <c r="B17981" s="53">
        <v>30</v>
      </c>
      <c r="C17981" s="53" t="s">
        <v>33536</v>
      </c>
      <c r="D17981" s="53" t="s">
        <v>33872</v>
      </c>
    </row>
    <row r="17982" spans="1:4" ht="15" x14ac:dyDescent="0.25">
      <c r="A17982" s="53" t="s">
        <v>22232</v>
      </c>
      <c r="B17982" s="53">
        <v>15</v>
      </c>
      <c r="C17982" s="53" t="s">
        <v>33536</v>
      </c>
      <c r="D17982" s="53" t="s">
        <v>33872</v>
      </c>
    </row>
    <row r="17983" spans="1:4" ht="15" x14ac:dyDescent="0.25">
      <c r="A17983" s="53" t="s">
        <v>22233</v>
      </c>
      <c r="B17983" s="53">
        <v>30</v>
      </c>
      <c r="C17983" s="53" t="s">
        <v>33536</v>
      </c>
      <c r="D17983" s="53" t="s">
        <v>33872</v>
      </c>
    </row>
    <row r="17984" spans="1:4" ht="15" x14ac:dyDescent="0.25">
      <c r="A17984" s="53" t="s">
        <v>22234</v>
      </c>
      <c r="B17984" s="53">
        <v>15</v>
      </c>
      <c r="C17984" s="53" t="s">
        <v>33536</v>
      </c>
      <c r="D17984" s="53" t="s">
        <v>33872</v>
      </c>
    </row>
    <row r="17985" spans="1:4" ht="15" x14ac:dyDescent="0.25">
      <c r="A17985" s="53" t="s">
        <v>22235</v>
      </c>
      <c r="B17985" s="53">
        <v>30</v>
      </c>
      <c r="C17985" s="53" t="s">
        <v>33536</v>
      </c>
      <c r="D17985" s="53" t="s">
        <v>33872</v>
      </c>
    </row>
    <row r="17986" spans="1:4" ht="15" x14ac:dyDescent="0.25">
      <c r="A17986" s="53" t="s">
        <v>22236</v>
      </c>
      <c r="B17986" s="53">
        <v>30</v>
      </c>
      <c r="C17986" s="53" t="s">
        <v>33536</v>
      </c>
      <c r="D17986" s="53" t="s">
        <v>33873</v>
      </c>
    </row>
    <row r="17987" spans="1:4" ht="15" x14ac:dyDescent="0.25">
      <c r="A17987" s="53" t="s">
        <v>22237</v>
      </c>
      <c r="B17987" s="53">
        <v>30</v>
      </c>
      <c r="C17987" s="53" t="s">
        <v>33536</v>
      </c>
      <c r="D17987" s="53" t="s">
        <v>33872</v>
      </c>
    </row>
    <row r="17988" spans="1:4" ht="15" x14ac:dyDescent="0.25">
      <c r="A17988" s="53" t="s">
        <v>22238</v>
      </c>
      <c r="B17988" s="53">
        <v>15</v>
      </c>
      <c r="C17988" s="53" t="s">
        <v>33536</v>
      </c>
      <c r="D17988" s="53" t="s">
        <v>33873</v>
      </c>
    </row>
    <row r="17989" spans="1:4" ht="15" x14ac:dyDescent="0.25">
      <c r="A17989" s="53" t="s">
        <v>22239</v>
      </c>
      <c r="B17989" s="53">
        <v>15</v>
      </c>
      <c r="C17989" s="53" t="s">
        <v>33536</v>
      </c>
      <c r="D17989" s="53" t="s">
        <v>33872</v>
      </c>
    </row>
    <row r="17990" spans="1:4" ht="15" x14ac:dyDescent="0.25">
      <c r="A17990" s="53" t="s">
        <v>22240</v>
      </c>
      <c r="B17990" s="53">
        <v>15</v>
      </c>
      <c r="C17990" s="53" t="s">
        <v>33536</v>
      </c>
      <c r="D17990" s="53" t="s">
        <v>33872</v>
      </c>
    </row>
    <row r="17991" spans="1:4" ht="15" x14ac:dyDescent="0.25">
      <c r="A17991" s="53" t="s">
        <v>22241</v>
      </c>
      <c r="B17991" s="53">
        <v>15</v>
      </c>
      <c r="C17991" s="53" t="s">
        <v>33536</v>
      </c>
      <c r="D17991" s="53" t="s">
        <v>33872</v>
      </c>
    </row>
    <row r="17992" spans="1:4" ht="15" x14ac:dyDescent="0.25">
      <c r="A17992" s="53" t="s">
        <v>22242</v>
      </c>
      <c r="B17992" s="53">
        <v>15</v>
      </c>
      <c r="C17992" s="53" t="s">
        <v>33536</v>
      </c>
      <c r="D17992" s="53" t="s">
        <v>33872</v>
      </c>
    </row>
    <row r="17993" spans="1:4" ht="15" x14ac:dyDescent="0.25">
      <c r="A17993" s="53" t="s">
        <v>22243</v>
      </c>
      <c r="B17993" s="53">
        <v>30</v>
      </c>
      <c r="C17993" s="53" t="s">
        <v>33536</v>
      </c>
      <c r="D17993" s="53" t="s">
        <v>33872</v>
      </c>
    </row>
    <row r="17994" spans="1:4" ht="15" x14ac:dyDescent="0.25">
      <c r="A17994" s="53" t="s">
        <v>22244</v>
      </c>
      <c r="B17994" s="53">
        <v>0</v>
      </c>
      <c r="C17994" s="53" t="s">
        <v>33537</v>
      </c>
      <c r="D17994" s="53" t="s">
        <v>33872</v>
      </c>
    </row>
    <row r="17995" spans="1:4" ht="15" x14ac:dyDescent="0.25">
      <c r="A17995" s="53" t="s">
        <v>22245</v>
      </c>
      <c r="B17995" s="53">
        <v>15</v>
      </c>
      <c r="C17995" s="53" t="s">
        <v>33536</v>
      </c>
      <c r="D17995" s="53" t="s">
        <v>33873</v>
      </c>
    </row>
    <row r="17996" spans="1:4" ht="15" x14ac:dyDescent="0.25">
      <c r="A17996" s="53" t="s">
        <v>22246</v>
      </c>
      <c r="B17996" s="53">
        <v>0</v>
      </c>
      <c r="C17996" s="53" t="s">
        <v>33537</v>
      </c>
      <c r="D17996" s="53" t="s">
        <v>33872</v>
      </c>
    </row>
    <row r="17997" spans="1:4" ht="15" x14ac:dyDescent="0.25">
      <c r="A17997" s="53" t="s">
        <v>22247</v>
      </c>
      <c r="B17997" s="53">
        <v>15</v>
      </c>
      <c r="C17997" s="53" t="s">
        <v>33536</v>
      </c>
      <c r="D17997" s="53" t="s">
        <v>33873</v>
      </c>
    </row>
    <row r="17998" spans="1:4" ht="15" x14ac:dyDescent="0.25">
      <c r="A17998" s="53" t="s">
        <v>22248</v>
      </c>
      <c r="B17998" s="53">
        <v>15</v>
      </c>
      <c r="C17998" s="53" t="s">
        <v>33536</v>
      </c>
      <c r="D17998" s="53" t="s">
        <v>33872</v>
      </c>
    </row>
    <row r="17999" spans="1:4" ht="15" x14ac:dyDescent="0.25">
      <c r="A17999" s="53" t="s">
        <v>22249</v>
      </c>
      <c r="B17999" s="53">
        <v>15</v>
      </c>
      <c r="C17999" s="53" t="s">
        <v>33536</v>
      </c>
      <c r="D17999" s="53" t="s">
        <v>33872</v>
      </c>
    </row>
    <row r="18000" spans="1:4" ht="15" x14ac:dyDescent="0.25">
      <c r="A18000" s="53" t="s">
        <v>22250</v>
      </c>
      <c r="B18000" s="53">
        <v>15</v>
      </c>
      <c r="C18000" s="53" t="s">
        <v>33536</v>
      </c>
      <c r="D18000" s="53" t="s">
        <v>33873</v>
      </c>
    </row>
    <row r="18001" spans="1:4" ht="15" x14ac:dyDescent="0.25">
      <c r="A18001" s="53" t="s">
        <v>22251</v>
      </c>
      <c r="B18001" s="53">
        <v>15</v>
      </c>
      <c r="C18001" s="53" t="s">
        <v>33536</v>
      </c>
      <c r="D18001" s="53" t="s">
        <v>33873</v>
      </c>
    </row>
    <row r="18002" spans="1:4" ht="15" x14ac:dyDescent="0.25">
      <c r="A18002" s="53" t="s">
        <v>22252</v>
      </c>
      <c r="B18002" s="53">
        <v>30</v>
      </c>
      <c r="C18002" s="53" t="s">
        <v>33536</v>
      </c>
      <c r="D18002" s="53" t="s">
        <v>33873</v>
      </c>
    </row>
    <row r="18003" spans="1:4" ht="15" x14ac:dyDescent="0.25">
      <c r="A18003" s="53" t="s">
        <v>22253</v>
      </c>
      <c r="B18003" s="53">
        <v>30</v>
      </c>
      <c r="C18003" s="53" t="s">
        <v>33536</v>
      </c>
      <c r="D18003" s="53" t="s">
        <v>33872</v>
      </c>
    </row>
    <row r="18004" spans="1:4" ht="15" x14ac:dyDescent="0.25">
      <c r="A18004" s="53" t="s">
        <v>22254</v>
      </c>
      <c r="B18004" s="53">
        <v>30</v>
      </c>
      <c r="C18004" s="53" t="s">
        <v>33536</v>
      </c>
      <c r="D18004" s="53" t="s">
        <v>33873</v>
      </c>
    </row>
    <row r="18005" spans="1:4" ht="15" x14ac:dyDescent="0.25">
      <c r="A18005" s="53" t="s">
        <v>22255</v>
      </c>
      <c r="B18005" s="53">
        <v>15</v>
      </c>
      <c r="C18005" s="53" t="s">
        <v>33536</v>
      </c>
      <c r="D18005" s="53" t="s">
        <v>33872</v>
      </c>
    </row>
    <row r="18006" spans="1:4" ht="15" x14ac:dyDescent="0.25">
      <c r="A18006" s="53" t="s">
        <v>22256</v>
      </c>
      <c r="B18006" s="53">
        <v>15</v>
      </c>
      <c r="C18006" s="53" t="s">
        <v>33536</v>
      </c>
      <c r="D18006" s="53" t="s">
        <v>33872</v>
      </c>
    </row>
    <row r="18007" spans="1:4" ht="15" x14ac:dyDescent="0.25">
      <c r="A18007" s="53" t="s">
        <v>22257</v>
      </c>
      <c r="B18007" s="53">
        <v>30</v>
      </c>
      <c r="C18007" s="53" t="s">
        <v>33536</v>
      </c>
      <c r="D18007" s="53" t="s">
        <v>33872</v>
      </c>
    </row>
    <row r="18008" spans="1:4" ht="15" x14ac:dyDescent="0.25">
      <c r="A18008" s="53" t="s">
        <v>22258</v>
      </c>
      <c r="B18008" s="53">
        <v>15</v>
      </c>
      <c r="C18008" s="53" t="s">
        <v>33536</v>
      </c>
      <c r="D18008" s="53" t="s">
        <v>33873</v>
      </c>
    </row>
    <row r="18009" spans="1:4" ht="15" x14ac:dyDescent="0.25">
      <c r="A18009" s="53" t="s">
        <v>22259</v>
      </c>
      <c r="B18009" s="53">
        <v>15</v>
      </c>
      <c r="C18009" s="53" t="s">
        <v>33536</v>
      </c>
      <c r="D18009" s="53" t="s">
        <v>33873</v>
      </c>
    </row>
    <row r="18010" spans="1:4" ht="15" x14ac:dyDescent="0.25">
      <c r="A18010" s="53" t="s">
        <v>22260</v>
      </c>
      <c r="B18010" s="53">
        <v>0</v>
      </c>
      <c r="C18010" s="53" t="s">
        <v>33537</v>
      </c>
      <c r="D18010" s="53" t="s">
        <v>33872</v>
      </c>
    </row>
    <row r="18011" spans="1:4" ht="15" x14ac:dyDescent="0.25">
      <c r="A18011" s="53" t="s">
        <v>22261</v>
      </c>
      <c r="B18011" s="53">
        <v>0</v>
      </c>
      <c r="C18011" s="53" t="s">
        <v>33537</v>
      </c>
      <c r="D18011" s="53" t="s">
        <v>33873</v>
      </c>
    </row>
    <row r="18012" spans="1:4" ht="15" x14ac:dyDescent="0.25">
      <c r="A18012" s="53" t="s">
        <v>22262</v>
      </c>
      <c r="B18012" s="53">
        <v>0</v>
      </c>
      <c r="C18012" s="53" t="s">
        <v>33537</v>
      </c>
      <c r="D18012" s="53" t="s">
        <v>33872</v>
      </c>
    </row>
    <row r="18013" spans="1:4" ht="15" x14ac:dyDescent="0.25">
      <c r="A18013" s="53" t="s">
        <v>22263</v>
      </c>
      <c r="B18013" s="53">
        <v>0</v>
      </c>
      <c r="C18013" s="53" t="s">
        <v>33539</v>
      </c>
      <c r="D18013" s="53" t="s">
        <v>33873</v>
      </c>
    </row>
    <row r="18014" spans="1:4" ht="15" x14ac:dyDescent="0.25">
      <c r="A18014" s="53" t="s">
        <v>22264</v>
      </c>
      <c r="B18014" s="53">
        <v>0</v>
      </c>
      <c r="C18014" s="53" t="s">
        <v>33537</v>
      </c>
      <c r="D18014" s="53" t="s">
        <v>33872</v>
      </c>
    </row>
    <row r="18015" spans="1:4" ht="15" x14ac:dyDescent="0.25">
      <c r="A18015" s="53" t="s">
        <v>22265</v>
      </c>
      <c r="B18015" s="53">
        <v>0</v>
      </c>
      <c r="C18015" s="53" t="s">
        <v>33539</v>
      </c>
      <c r="D18015" s="53" t="s">
        <v>33872</v>
      </c>
    </row>
    <row r="18016" spans="1:4" ht="15" x14ac:dyDescent="0.25">
      <c r="A18016" s="53" t="s">
        <v>22266</v>
      </c>
      <c r="B18016" s="53">
        <v>0</v>
      </c>
      <c r="C18016" s="53" t="s">
        <v>33539</v>
      </c>
      <c r="D18016" s="53" t="s">
        <v>33872</v>
      </c>
    </row>
    <row r="18017" spans="1:4" ht="15" x14ac:dyDescent="0.25">
      <c r="A18017" s="53" t="s">
        <v>22267</v>
      </c>
      <c r="B18017" s="53">
        <v>0</v>
      </c>
      <c r="C18017" s="53" t="s">
        <v>33537</v>
      </c>
      <c r="D18017" s="53" t="s">
        <v>33873</v>
      </c>
    </row>
    <row r="18018" spans="1:4" ht="15" x14ac:dyDescent="0.25">
      <c r="A18018" s="53" t="s">
        <v>22268</v>
      </c>
      <c r="B18018" s="53">
        <v>0</v>
      </c>
      <c r="C18018" s="53" t="s">
        <v>33539</v>
      </c>
      <c r="D18018" s="53" t="s">
        <v>33872</v>
      </c>
    </row>
    <row r="18019" spans="1:4" ht="15" x14ac:dyDescent="0.25">
      <c r="A18019" s="53" t="s">
        <v>22269</v>
      </c>
      <c r="B18019" s="53">
        <v>0</v>
      </c>
      <c r="C18019" s="53" t="s">
        <v>33537</v>
      </c>
      <c r="D18019" s="53" t="s">
        <v>33873</v>
      </c>
    </row>
    <row r="18020" spans="1:4" ht="15" x14ac:dyDescent="0.25">
      <c r="A18020" s="53" t="s">
        <v>22270</v>
      </c>
      <c r="B18020" s="53">
        <v>0</v>
      </c>
      <c r="C18020" s="53" t="s">
        <v>33537</v>
      </c>
      <c r="D18020" s="53" t="s">
        <v>33872</v>
      </c>
    </row>
    <row r="18021" spans="1:4" ht="15" x14ac:dyDescent="0.25">
      <c r="A18021" s="53" t="s">
        <v>33274</v>
      </c>
      <c r="B18021" s="53">
        <v>0</v>
      </c>
      <c r="C18021" s="53" t="s">
        <v>33537</v>
      </c>
      <c r="D18021" s="53" t="s">
        <v>33873</v>
      </c>
    </row>
    <row r="18022" spans="1:4" ht="15" x14ac:dyDescent="0.25">
      <c r="A18022" s="53" t="s">
        <v>33514</v>
      </c>
      <c r="B18022" s="53">
        <v>0</v>
      </c>
      <c r="C18022" s="53" t="s">
        <v>33537</v>
      </c>
      <c r="D18022" s="53" t="s">
        <v>33873</v>
      </c>
    </row>
    <row r="18023" spans="1:4" ht="15" x14ac:dyDescent="0.25">
      <c r="A18023" s="53" t="s">
        <v>22271</v>
      </c>
      <c r="B18023" s="53">
        <v>10</v>
      </c>
      <c r="C18023" s="53"/>
      <c r="D18023" s="53" t="s">
        <v>33872</v>
      </c>
    </row>
    <row r="18024" spans="1:4" ht="15" x14ac:dyDescent="0.25">
      <c r="A18024" s="53" t="s">
        <v>22272</v>
      </c>
      <c r="B18024" s="53">
        <v>15</v>
      </c>
      <c r="C18024" s="53" t="s">
        <v>33536</v>
      </c>
      <c r="D18024" s="53" t="s">
        <v>33872</v>
      </c>
    </row>
    <row r="18025" spans="1:4" ht="15" x14ac:dyDescent="0.25">
      <c r="A18025" s="53" t="s">
        <v>22273</v>
      </c>
      <c r="B18025" s="53">
        <v>30</v>
      </c>
      <c r="C18025" s="53" t="s">
        <v>33536</v>
      </c>
      <c r="D18025" s="53" t="s">
        <v>33872</v>
      </c>
    </row>
    <row r="18026" spans="1:4" ht="15" x14ac:dyDescent="0.25">
      <c r="A18026" s="53" t="s">
        <v>22274</v>
      </c>
      <c r="B18026" s="53">
        <v>30</v>
      </c>
      <c r="C18026" s="53" t="s">
        <v>33536</v>
      </c>
      <c r="D18026" s="53" t="s">
        <v>33873</v>
      </c>
    </row>
    <row r="18027" spans="1:4" ht="15" x14ac:dyDescent="0.25">
      <c r="A18027" s="53" t="s">
        <v>22275</v>
      </c>
      <c r="B18027" s="53">
        <v>30</v>
      </c>
      <c r="C18027" s="53" t="s">
        <v>33536</v>
      </c>
      <c r="D18027" s="53" t="s">
        <v>33873</v>
      </c>
    </row>
    <row r="18028" spans="1:4" ht="15" x14ac:dyDescent="0.25">
      <c r="A18028" s="53" t="s">
        <v>22276</v>
      </c>
      <c r="B18028" s="53">
        <v>15</v>
      </c>
      <c r="C18028" s="53" t="s">
        <v>33536</v>
      </c>
      <c r="D18028" s="53" t="s">
        <v>33872</v>
      </c>
    </row>
    <row r="18029" spans="1:4" ht="15" x14ac:dyDescent="0.25">
      <c r="A18029" s="53" t="s">
        <v>22277</v>
      </c>
      <c r="B18029" s="53">
        <v>15</v>
      </c>
      <c r="C18029" s="53" t="s">
        <v>33536</v>
      </c>
      <c r="D18029" s="53" t="s">
        <v>33872</v>
      </c>
    </row>
    <row r="18030" spans="1:4" ht="15" x14ac:dyDescent="0.25">
      <c r="A18030" s="53" t="s">
        <v>22278</v>
      </c>
      <c r="B18030" s="53">
        <v>15</v>
      </c>
      <c r="C18030" s="53" t="s">
        <v>33536</v>
      </c>
      <c r="D18030" s="53" t="s">
        <v>33872</v>
      </c>
    </row>
    <row r="18031" spans="1:4" ht="15" x14ac:dyDescent="0.25">
      <c r="A18031" s="53" t="s">
        <v>22279</v>
      </c>
      <c r="B18031" s="53">
        <v>15</v>
      </c>
      <c r="C18031" s="53" t="s">
        <v>33536</v>
      </c>
      <c r="D18031" s="53" t="s">
        <v>33872</v>
      </c>
    </row>
    <row r="18032" spans="1:4" ht="15" x14ac:dyDescent="0.25">
      <c r="A18032" s="53" t="s">
        <v>22280</v>
      </c>
      <c r="B18032" s="53">
        <v>15</v>
      </c>
      <c r="C18032" s="53" t="s">
        <v>33536</v>
      </c>
      <c r="D18032" s="53" t="s">
        <v>33872</v>
      </c>
    </row>
    <row r="18033" spans="1:4" ht="15" x14ac:dyDescent="0.25">
      <c r="A18033" s="53" t="s">
        <v>22281</v>
      </c>
      <c r="B18033" s="53">
        <v>15</v>
      </c>
      <c r="C18033" s="53" t="s">
        <v>33536</v>
      </c>
      <c r="D18033" s="53" t="s">
        <v>33872</v>
      </c>
    </row>
    <row r="18034" spans="1:4" ht="15" x14ac:dyDescent="0.25">
      <c r="A18034" s="53" t="s">
        <v>22282</v>
      </c>
      <c r="B18034" s="53">
        <v>30</v>
      </c>
      <c r="C18034" s="53" t="s">
        <v>33536</v>
      </c>
      <c r="D18034" s="53" t="s">
        <v>33872</v>
      </c>
    </row>
    <row r="18035" spans="1:4" ht="15" x14ac:dyDescent="0.25">
      <c r="A18035" s="53" t="s">
        <v>22283</v>
      </c>
      <c r="B18035" s="53">
        <v>30</v>
      </c>
      <c r="C18035" s="53" t="s">
        <v>33536</v>
      </c>
      <c r="D18035" s="53" t="s">
        <v>33873</v>
      </c>
    </row>
    <row r="18036" spans="1:4" ht="15" x14ac:dyDescent="0.25">
      <c r="A18036" s="53" t="s">
        <v>22284</v>
      </c>
      <c r="B18036" s="53">
        <v>30</v>
      </c>
      <c r="C18036" s="53" t="s">
        <v>33536</v>
      </c>
      <c r="D18036" s="53" t="s">
        <v>33873</v>
      </c>
    </row>
    <row r="18037" spans="1:4" ht="15" x14ac:dyDescent="0.25">
      <c r="A18037" s="53" t="s">
        <v>22285</v>
      </c>
      <c r="B18037" s="53">
        <v>30</v>
      </c>
      <c r="C18037" s="53" t="s">
        <v>33536</v>
      </c>
      <c r="D18037" s="53" t="s">
        <v>33873</v>
      </c>
    </row>
    <row r="18038" spans="1:4" ht="15" x14ac:dyDescent="0.25">
      <c r="A18038" s="53" t="s">
        <v>22286</v>
      </c>
      <c r="B18038" s="53">
        <v>30</v>
      </c>
      <c r="C18038" s="53" t="s">
        <v>33536</v>
      </c>
      <c r="D18038" s="53" t="s">
        <v>33872</v>
      </c>
    </row>
    <row r="18039" spans="1:4" ht="15" x14ac:dyDescent="0.25">
      <c r="A18039" s="53" t="s">
        <v>22287</v>
      </c>
      <c r="B18039" s="53">
        <v>30</v>
      </c>
      <c r="C18039" s="53" t="s">
        <v>33536</v>
      </c>
      <c r="D18039" s="53" t="s">
        <v>33872</v>
      </c>
    </row>
    <row r="18040" spans="1:4" ht="15" x14ac:dyDescent="0.25">
      <c r="A18040" s="53" t="s">
        <v>22288</v>
      </c>
      <c r="B18040" s="53">
        <v>15</v>
      </c>
      <c r="C18040" s="53" t="s">
        <v>33536</v>
      </c>
      <c r="D18040" s="53" t="s">
        <v>33873</v>
      </c>
    </row>
    <row r="18041" spans="1:4" ht="15" x14ac:dyDescent="0.25">
      <c r="A18041" s="53" t="s">
        <v>22289</v>
      </c>
      <c r="B18041" s="53">
        <v>30</v>
      </c>
      <c r="C18041" s="53" t="s">
        <v>33536</v>
      </c>
      <c r="D18041" s="53" t="s">
        <v>33873</v>
      </c>
    </row>
    <row r="18042" spans="1:4" ht="15" x14ac:dyDescent="0.25">
      <c r="A18042" s="53" t="s">
        <v>22290</v>
      </c>
      <c r="B18042" s="53">
        <v>30</v>
      </c>
      <c r="C18042" s="53" t="s">
        <v>33536</v>
      </c>
      <c r="D18042" s="53" t="s">
        <v>33873</v>
      </c>
    </row>
    <row r="18043" spans="1:4" ht="15" x14ac:dyDescent="0.25">
      <c r="A18043" s="53" t="s">
        <v>22291</v>
      </c>
      <c r="B18043" s="53">
        <v>30</v>
      </c>
      <c r="C18043" s="53" t="s">
        <v>33536</v>
      </c>
      <c r="D18043" s="53" t="s">
        <v>33872</v>
      </c>
    </row>
    <row r="18044" spans="1:4" ht="15" x14ac:dyDescent="0.25">
      <c r="A18044" s="53" t="s">
        <v>22292</v>
      </c>
      <c r="B18044" s="53">
        <v>30</v>
      </c>
      <c r="C18044" s="53" t="s">
        <v>33536</v>
      </c>
      <c r="D18044" s="53" t="s">
        <v>33872</v>
      </c>
    </row>
    <row r="18045" spans="1:4" ht="15" x14ac:dyDescent="0.25">
      <c r="A18045" s="53" t="s">
        <v>22293</v>
      </c>
      <c r="B18045" s="53">
        <v>30</v>
      </c>
      <c r="C18045" s="53" t="s">
        <v>33536</v>
      </c>
      <c r="D18045" s="53" t="s">
        <v>33872</v>
      </c>
    </row>
    <row r="18046" spans="1:4" ht="15" x14ac:dyDescent="0.25">
      <c r="A18046" s="53" t="s">
        <v>22294</v>
      </c>
      <c r="B18046" s="53">
        <v>30</v>
      </c>
      <c r="C18046" s="53" t="s">
        <v>33536</v>
      </c>
      <c r="D18046" s="53" t="s">
        <v>33872</v>
      </c>
    </row>
    <row r="18047" spans="1:4" ht="15" x14ac:dyDescent="0.25">
      <c r="A18047" s="53" t="s">
        <v>22295</v>
      </c>
      <c r="B18047" s="53">
        <v>15</v>
      </c>
      <c r="C18047" s="53" t="s">
        <v>33536</v>
      </c>
      <c r="D18047" s="53" t="s">
        <v>33872</v>
      </c>
    </row>
    <row r="18048" spans="1:4" ht="15" x14ac:dyDescent="0.25">
      <c r="A18048" s="53" t="s">
        <v>22296</v>
      </c>
      <c r="B18048" s="53">
        <v>30</v>
      </c>
      <c r="C18048" s="53" t="s">
        <v>33536</v>
      </c>
      <c r="D18048" s="53" t="s">
        <v>33872</v>
      </c>
    </row>
    <row r="18049" spans="1:4" ht="15" x14ac:dyDescent="0.25">
      <c r="A18049" s="53" t="s">
        <v>22297</v>
      </c>
      <c r="B18049" s="53">
        <v>30</v>
      </c>
      <c r="C18049" s="53" t="s">
        <v>33536</v>
      </c>
      <c r="D18049" s="53" t="s">
        <v>33872</v>
      </c>
    </row>
    <row r="18050" spans="1:4" ht="15" x14ac:dyDescent="0.25">
      <c r="A18050" s="53" t="s">
        <v>22298</v>
      </c>
      <c r="B18050" s="53">
        <v>30</v>
      </c>
      <c r="C18050" s="53" t="s">
        <v>33536</v>
      </c>
      <c r="D18050" s="53" t="s">
        <v>33872</v>
      </c>
    </row>
    <row r="18051" spans="1:4" ht="15" x14ac:dyDescent="0.25">
      <c r="A18051" s="53" t="s">
        <v>22299</v>
      </c>
      <c r="B18051" s="53">
        <v>30</v>
      </c>
      <c r="C18051" s="53" t="s">
        <v>33536</v>
      </c>
      <c r="D18051" s="53" t="s">
        <v>33872</v>
      </c>
    </row>
    <row r="18052" spans="1:4" ht="15" x14ac:dyDescent="0.25">
      <c r="A18052" s="53" t="s">
        <v>22300</v>
      </c>
      <c r="B18052" s="53">
        <v>30</v>
      </c>
      <c r="C18052" s="53" t="s">
        <v>33536</v>
      </c>
      <c r="D18052" s="53" t="s">
        <v>33872</v>
      </c>
    </row>
    <row r="18053" spans="1:4" ht="15" x14ac:dyDescent="0.25">
      <c r="A18053" s="53" t="s">
        <v>22301</v>
      </c>
      <c r="B18053" s="53">
        <v>30</v>
      </c>
      <c r="C18053" s="53" t="s">
        <v>33536</v>
      </c>
      <c r="D18053" s="53" t="s">
        <v>33872</v>
      </c>
    </row>
    <row r="18054" spans="1:4" ht="15" x14ac:dyDescent="0.25">
      <c r="A18054" s="53" t="s">
        <v>22302</v>
      </c>
      <c r="B18054" s="53">
        <v>30</v>
      </c>
      <c r="C18054" s="53" t="s">
        <v>33536</v>
      </c>
      <c r="D18054" s="53" t="s">
        <v>33872</v>
      </c>
    </row>
    <row r="18055" spans="1:4" ht="15" x14ac:dyDescent="0.25">
      <c r="A18055" s="53" t="s">
        <v>22303</v>
      </c>
      <c r="B18055" s="53">
        <v>30</v>
      </c>
      <c r="C18055" s="53" t="s">
        <v>33536</v>
      </c>
      <c r="D18055" s="53" t="s">
        <v>33872</v>
      </c>
    </row>
    <row r="18056" spans="1:4" ht="15" x14ac:dyDescent="0.25">
      <c r="A18056" s="53" t="s">
        <v>22304</v>
      </c>
      <c r="B18056" s="53">
        <v>15</v>
      </c>
      <c r="C18056" s="53" t="s">
        <v>33536</v>
      </c>
      <c r="D18056" s="53" t="s">
        <v>33872</v>
      </c>
    </row>
    <row r="18057" spans="1:4" ht="15" x14ac:dyDescent="0.25">
      <c r="A18057" s="53" t="s">
        <v>22305</v>
      </c>
      <c r="B18057" s="53">
        <v>30</v>
      </c>
      <c r="C18057" s="53" t="s">
        <v>33536</v>
      </c>
      <c r="D18057" s="53" t="s">
        <v>33872</v>
      </c>
    </row>
    <row r="18058" spans="1:4" ht="15" x14ac:dyDescent="0.25">
      <c r="A18058" s="53" t="s">
        <v>22306</v>
      </c>
      <c r="B18058" s="53">
        <v>30</v>
      </c>
      <c r="C18058" s="53" t="s">
        <v>33536</v>
      </c>
      <c r="D18058" s="53" t="s">
        <v>33872</v>
      </c>
    </row>
    <row r="18059" spans="1:4" ht="15" x14ac:dyDescent="0.25">
      <c r="A18059" s="53" t="s">
        <v>22307</v>
      </c>
      <c r="B18059" s="53">
        <v>30</v>
      </c>
      <c r="C18059" s="53" t="s">
        <v>33536</v>
      </c>
      <c r="D18059" s="53" t="s">
        <v>33872</v>
      </c>
    </row>
    <row r="18060" spans="1:4" ht="15" x14ac:dyDescent="0.25">
      <c r="A18060" s="53" t="s">
        <v>22308</v>
      </c>
      <c r="B18060" s="53">
        <v>30</v>
      </c>
      <c r="C18060" s="53" t="s">
        <v>33536</v>
      </c>
      <c r="D18060" s="53" t="s">
        <v>33872</v>
      </c>
    </row>
    <row r="18061" spans="1:4" ht="15" x14ac:dyDescent="0.25">
      <c r="A18061" s="53" t="s">
        <v>22309</v>
      </c>
      <c r="B18061" s="53">
        <v>30</v>
      </c>
      <c r="C18061" s="53" t="s">
        <v>33536</v>
      </c>
      <c r="D18061" s="53" t="s">
        <v>33872</v>
      </c>
    </row>
    <row r="18062" spans="1:4" ht="15" x14ac:dyDescent="0.25">
      <c r="A18062" s="53" t="s">
        <v>22310</v>
      </c>
      <c r="B18062" s="53">
        <v>30</v>
      </c>
      <c r="C18062" s="53" t="s">
        <v>33536</v>
      </c>
      <c r="D18062" s="53" t="s">
        <v>33872</v>
      </c>
    </row>
    <row r="18063" spans="1:4" ht="15" x14ac:dyDescent="0.25">
      <c r="A18063" s="53" t="s">
        <v>22311</v>
      </c>
      <c r="B18063" s="53">
        <v>30</v>
      </c>
      <c r="C18063" s="53" t="s">
        <v>33536</v>
      </c>
      <c r="D18063" s="53" t="s">
        <v>33872</v>
      </c>
    </row>
    <row r="18064" spans="1:4" ht="15" x14ac:dyDescent="0.25">
      <c r="A18064" s="53" t="s">
        <v>22312</v>
      </c>
      <c r="B18064" s="53">
        <v>30</v>
      </c>
      <c r="C18064" s="53" t="s">
        <v>33536</v>
      </c>
      <c r="D18064" s="53" t="s">
        <v>33872</v>
      </c>
    </row>
    <row r="18065" spans="1:4" ht="15" x14ac:dyDescent="0.25">
      <c r="A18065" s="53" t="s">
        <v>22313</v>
      </c>
      <c r="B18065" s="53">
        <v>30</v>
      </c>
      <c r="C18065" s="53" t="s">
        <v>33536</v>
      </c>
      <c r="D18065" s="53" t="s">
        <v>33872</v>
      </c>
    </row>
    <row r="18066" spans="1:4" ht="15" x14ac:dyDescent="0.25">
      <c r="A18066" s="53" t="s">
        <v>22314</v>
      </c>
      <c r="B18066" s="53">
        <v>30</v>
      </c>
      <c r="C18066" s="53" t="s">
        <v>33536</v>
      </c>
      <c r="D18066" s="53" t="s">
        <v>33873</v>
      </c>
    </row>
    <row r="18067" spans="1:4" ht="15" x14ac:dyDescent="0.25">
      <c r="A18067" s="53" t="s">
        <v>22315</v>
      </c>
      <c r="B18067" s="53">
        <v>30</v>
      </c>
      <c r="C18067" s="53" t="s">
        <v>33536</v>
      </c>
      <c r="D18067" s="53" t="s">
        <v>33872</v>
      </c>
    </row>
    <row r="18068" spans="1:4" ht="15" x14ac:dyDescent="0.25">
      <c r="A18068" s="53" t="s">
        <v>22316</v>
      </c>
      <c r="B18068" s="53">
        <v>15</v>
      </c>
      <c r="C18068" s="53" t="s">
        <v>33536</v>
      </c>
      <c r="D18068" s="53" t="s">
        <v>33872</v>
      </c>
    </row>
    <row r="18069" spans="1:4" ht="15" x14ac:dyDescent="0.25">
      <c r="A18069" s="53" t="s">
        <v>22317</v>
      </c>
      <c r="B18069" s="53">
        <v>30</v>
      </c>
      <c r="C18069" s="53" t="s">
        <v>33536</v>
      </c>
      <c r="D18069" s="53" t="s">
        <v>33872</v>
      </c>
    </row>
    <row r="18070" spans="1:4" ht="15" x14ac:dyDescent="0.25">
      <c r="A18070" s="53" t="s">
        <v>22318</v>
      </c>
      <c r="B18070" s="53">
        <v>30</v>
      </c>
      <c r="C18070" s="53" t="s">
        <v>33536</v>
      </c>
      <c r="D18070" s="53" t="s">
        <v>33872</v>
      </c>
    </row>
    <row r="18071" spans="1:4" ht="15" x14ac:dyDescent="0.25">
      <c r="A18071" s="53" t="s">
        <v>22319</v>
      </c>
      <c r="B18071" s="53">
        <v>30</v>
      </c>
      <c r="C18071" s="53" t="s">
        <v>33536</v>
      </c>
      <c r="D18071" s="53" t="s">
        <v>33873</v>
      </c>
    </row>
    <row r="18072" spans="1:4" ht="15" x14ac:dyDescent="0.25">
      <c r="A18072" s="53" t="s">
        <v>22320</v>
      </c>
      <c r="B18072" s="53">
        <v>30</v>
      </c>
      <c r="C18072" s="53" t="s">
        <v>33536</v>
      </c>
      <c r="D18072" s="53" t="s">
        <v>33872</v>
      </c>
    </row>
    <row r="18073" spans="1:4" ht="15" x14ac:dyDescent="0.25">
      <c r="A18073" s="53" t="s">
        <v>22321</v>
      </c>
      <c r="B18073" s="53">
        <v>30</v>
      </c>
      <c r="C18073" s="53" t="s">
        <v>33536</v>
      </c>
      <c r="D18073" s="53" t="s">
        <v>33872</v>
      </c>
    </row>
    <row r="18074" spans="1:4" ht="15" x14ac:dyDescent="0.25">
      <c r="A18074" s="53" t="s">
        <v>22322</v>
      </c>
      <c r="B18074" s="53">
        <v>15</v>
      </c>
      <c r="C18074" s="53" t="s">
        <v>33536</v>
      </c>
      <c r="D18074" s="53" t="s">
        <v>33872</v>
      </c>
    </row>
    <row r="18075" spans="1:4" ht="15" x14ac:dyDescent="0.25">
      <c r="A18075" s="53" t="s">
        <v>22323</v>
      </c>
      <c r="B18075" s="53">
        <v>30</v>
      </c>
      <c r="C18075" s="53" t="s">
        <v>33536</v>
      </c>
      <c r="D18075" s="53" t="s">
        <v>33872</v>
      </c>
    </row>
    <row r="18076" spans="1:4" ht="15" x14ac:dyDescent="0.25">
      <c r="A18076" s="53" t="s">
        <v>22324</v>
      </c>
      <c r="B18076" s="53">
        <v>30</v>
      </c>
      <c r="C18076" s="53" t="s">
        <v>33536</v>
      </c>
      <c r="D18076" s="53" t="s">
        <v>33872</v>
      </c>
    </row>
    <row r="18077" spans="1:4" ht="15" x14ac:dyDescent="0.25">
      <c r="A18077" s="53" t="s">
        <v>22325</v>
      </c>
      <c r="B18077" s="53">
        <v>15</v>
      </c>
      <c r="C18077" s="53" t="s">
        <v>33536</v>
      </c>
      <c r="D18077" s="53" t="s">
        <v>33872</v>
      </c>
    </row>
    <row r="18078" spans="1:4" ht="15" x14ac:dyDescent="0.25">
      <c r="A18078" s="53" t="s">
        <v>22326</v>
      </c>
      <c r="B18078" s="53">
        <v>15</v>
      </c>
      <c r="C18078" s="53" t="s">
        <v>33536</v>
      </c>
      <c r="D18078" s="53" t="s">
        <v>33872</v>
      </c>
    </row>
    <row r="18079" spans="1:4" ht="15" x14ac:dyDescent="0.25">
      <c r="A18079" s="53" t="s">
        <v>22327</v>
      </c>
      <c r="B18079" s="53">
        <v>30</v>
      </c>
      <c r="C18079" s="53" t="s">
        <v>33536</v>
      </c>
      <c r="D18079" s="53" t="s">
        <v>33872</v>
      </c>
    </row>
    <row r="18080" spans="1:4" ht="15" x14ac:dyDescent="0.25">
      <c r="A18080" s="53" t="s">
        <v>22328</v>
      </c>
      <c r="B18080" s="53">
        <v>30</v>
      </c>
      <c r="C18080" s="53" t="s">
        <v>33536</v>
      </c>
      <c r="D18080" s="53" t="s">
        <v>33872</v>
      </c>
    </row>
    <row r="18081" spans="1:4" ht="15" x14ac:dyDescent="0.25">
      <c r="A18081" s="53" t="s">
        <v>22329</v>
      </c>
      <c r="B18081" s="53">
        <v>30</v>
      </c>
      <c r="C18081" s="53" t="s">
        <v>33536</v>
      </c>
      <c r="D18081" s="53" t="s">
        <v>33873</v>
      </c>
    </row>
    <row r="18082" spans="1:4" ht="15" x14ac:dyDescent="0.25">
      <c r="A18082" s="53" t="s">
        <v>22330</v>
      </c>
      <c r="B18082" s="53">
        <v>30</v>
      </c>
      <c r="C18082" s="53" t="s">
        <v>33536</v>
      </c>
      <c r="D18082" s="53" t="s">
        <v>33872</v>
      </c>
    </row>
    <row r="18083" spans="1:4" ht="15" x14ac:dyDescent="0.25">
      <c r="A18083" s="53" t="s">
        <v>22331</v>
      </c>
      <c r="B18083" s="53">
        <v>30</v>
      </c>
      <c r="C18083" s="53" t="s">
        <v>33536</v>
      </c>
      <c r="D18083" s="53" t="s">
        <v>33872</v>
      </c>
    </row>
    <row r="18084" spans="1:4" ht="15" x14ac:dyDescent="0.25">
      <c r="A18084" s="53" t="s">
        <v>22332</v>
      </c>
      <c r="B18084" s="53">
        <v>15</v>
      </c>
      <c r="C18084" s="53" t="s">
        <v>33536</v>
      </c>
      <c r="D18084" s="53" t="s">
        <v>33872</v>
      </c>
    </row>
    <row r="18085" spans="1:4" ht="15" x14ac:dyDescent="0.25">
      <c r="A18085" s="53" t="s">
        <v>22333</v>
      </c>
      <c r="B18085" s="53">
        <v>15</v>
      </c>
      <c r="C18085" s="53" t="s">
        <v>33536</v>
      </c>
      <c r="D18085" s="53" t="s">
        <v>33872</v>
      </c>
    </row>
    <row r="18086" spans="1:4" ht="15" x14ac:dyDescent="0.25">
      <c r="A18086" s="53" t="s">
        <v>22334</v>
      </c>
      <c r="B18086" s="53">
        <v>15</v>
      </c>
      <c r="C18086" s="53" t="s">
        <v>33536</v>
      </c>
      <c r="D18086" s="53" t="s">
        <v>33872</v>
      </c>
    </row>
    <row r="18087" spans="1:4" ht="15" x14ac:dyDescent="0.25">
      <c r="A18087" s="53" t="s">
        <v>22335</v>
      </c>
      <c r="B18087" s="53">
        <v>15</v>
      </c>
      <c r="C18087" s="53" t="s">
        <v>33536</v>
      </c>
      <c r="D18087" s="53" t="s">
        <v>33872</v>
      </c>
    </row>
    <row r="18088" spans="1:4" ht="15" x14ac:dyDescent="0.25">
      <c r="A18088" s="53" t="s">
        <v>22336</v>
      </c>
      <c r="B18088" s="53">
        <v>15</v>
      </c>
      <c r="C18088" s="53" t="s">
        <v>33536</v>
      </c>
      <c r="D18088" s="53" t="s">
        <v>33872</v>
      </c>
    </row>
    <row r="18089" spans="1:4" ht="15" x14ac:dyDescent="0.25">
      <c r="A18089" s="53" t="s">
        <v>22337</v>
      </c>
      <c r="B18089" s="53">
        <v>15</v>
      </c>
      <c r="C18089" s="53" t="s">
        <v>33536</v>
      </c>
      <c r="D18089" s="53" t="s">
        <v>33872</v>
      </c>
    </row>
    <row r="18090" spans="1:4" ht="15" x14ac:dyDescent="0.25">
      <c r="A18090" s="53" t="s">
        <v>22338</v>
      </c>
      <c r="B18090" s="53">
        <v>15</v>
      </c>
      <c r="C18090" s="53" t="s">
        <v>33536</v>
      </c>
      <c r="D18090" s="53" t="s">
        <v>33872</v>
      </c>
    </row>
    <row r="18091" spans="1:4" ht="15" x14ac:dyDescent="0.25">
      <c r="A18091" s="53" t="s">
        <v>22339</v>
      </c>
      <c r="B18091" s="53">
        <v>15</v>
      </c>
      <c r="C18091" s="53" t="s">
        <v>33536</v>
      </c>
      <c r="D18091" s="53" t="s">
        <v>33872</v>
      </c>
    </row>
    <row r="18092" spans="1:4" ht="15" x14ac:dyDescent="0.25">
      <c r="A18092" s="53" t="s">
        <v>22340</v>
      </c>
      <c r="B18092" s="53">
        <v>15</v>
      </c>
      <c r="C18092" s="53" t="s">
        <v>33536</v>
      </c>
      <c r="D18092" s="53" t="s">
        <v>33872</v>
      </c>
    </row>
    <row r="18093" spans="1:4" ht="15" x14ac:dyDescent="0.25">
      <c r="A18093" s="53" t="s">
        <v>22341</v>
      </c>
      <c r="B18093" s="53">
        <v>15</v>
      </c>
      <c r="C18093" s="53" t="s">
        <v>33536</v>
      </c>
      <c r="D18093" s="53" t="s">
        <v>33872</v>
      </c>
    </row>
    <row r="18094" spans="1:4" ht="15" x14ac:dyDescent="0.25">
      <c r="A18094" s="53" t="s">
        <v>22342</v>
      </c>
      <c r="B18094" s="53">
        <v>15</v>
      </c>
      <c r="C18094" s="53" t="s">
        <v>33536</v>
      </c>
      <c r="D18094" s="53" t="s">
        <v>33872</v>
      </c>
    </row>
    <row r="18095" spans="1:4" ht="15" x14ac:dyDescent="0.25">
      <c r="A18095" s="53" t="s">
        <v>22343</v>
      </c>
      <c r="B18095" s="53">
        <v>15</v>
      </c>
      <c r="C18095" s="53" t="s">
        <v>33536</v>
      </c>
      <c r="D18095" s="53" t="s">
        <v>33873</v>
      </c>
    </row>
    <row r="18096" spans="1:4" ht="15" x14ac:dyDescent="0.25">
      <c r="A18096" s="53" t="s">
        <v>22344</v>
      </c>
      <c r="B18096" s="53">
        <v>15</v>
      </c>
      <c r="C18096" s="53" t="s">
        <v>33536</v>
      </c>
      <c r="D18096" s="53" t="s">
        <v>33872</v>
      </c>
    </row>
    <row r="18097" spans="1:4" ht="15" x14ac:dyDescent="0.25">
      <c r="A18097" s="53" t="s">
        <v>22345</v>
      </c>
      <c r="B18097" s="53">
        <v>15</v>
      </c>
      <c r="C18097" s="53" t="s">
        <v>33536</v>
      </c>
      <c r="D18097" s="53" t="s">
        <v>33872</v>
      </c>
    </row>
    <row r="18098" spans="1:4" ht="15" x14ac:dyDescent="0.25">
      <c r="A18098" s="53" t="s">
        <v>22346</v>
      </c>
      <c r="B18098" s="53">
        <v>15</v>
      </c>
      <c r="C18098" s="53" t="s">
        <v>33536</v>
      </c>
      <c r="D18098" s="53" t="s">
        <v>33872</v>
      </c>
    </row>
    <row r="18099" spans="1:4" ht="15" x14ac:dyDescent="0.25">
      <c r="A18099" s="53" t="s">
        <v>22347</v>
      </c>
      <c r="B18099" s="53">
        <v>15</v>
      </c>
      <c r="C18099" s="53" t="s">
        <v>33536</v>
      </c>
      <c r="D18099" s="53" t="s">
        <v>33872</v>
      </c>
    </row>
    <row r="18100" spans="1:4" ht="15" x14ac:dyDescent="0.25">
      <c r="A18100" s="53" t="s">
        <v>22348</v>
      </c>
      <c r="B18100" s="53">
        <v>15</v>
      </c>
      <c r="C18100" s="53" t="s">
        <v>33536</v>
      </c>
      <c r="D18100" s="53" t="s">
        <v>33872</v>
      </c>
    </row>
    <row r="18101" spans="1:4" ht="15" x14ac:dyDescent="0.25">
      <c r="A18101" s="53" t="s">
        <v>22349</v>
      </c>
      <c r="B18101" s="53">
        <v>30</v>
      </c>
      <c r="C18101" s="53" t="s">
        <v>33536</v>
      </c>
      <c r="D18101" s="53" t="s">
        <v>33872</v>
      </c>
    </row>
    <row r="18102" spans="1:4" ht="15" x14ac:dyDescent="0.25">
      <c r="A18102" s="53" t="s">
        <v>22350</v>
      </c>
      <c r="B18102" s="53">
        <v>15</v>
      </c>
      <c r="C18102" s="53" t="s">
        <v>33536</v>
      </c>
      <c r="D18102" s="53" t="s">
        <v>33872</v>
      </c>
    </row>
    <row r="18103" spans="1:4" ht="15" x14ac:dyDescent="0.25">
      <c r="A18103" s="53" t="s">
        <v>22351</v>
      </c>
      <c r="B18103" s="53">
        <v>15</v>
      </c>
      <c r="C18103" s="53" t="s">
        <v>33536</v>
      </c>
      <c r="D18103" s="53" t="s">
        <v>33872</v>
      </c>
    </row>
    <row r="18104" spans="1:4" ht="15" x14ac:dyDescent="0.25">
      <c r="A18104" s="53" t="s">
        <v>22352</v>
      </c>
      <c r="B18104" s="53">
        <v>30</v>
      </c>
      <c r="C18104" s="53" t="s">
        <v>33536</v>
      </c>
      <c r="D18104" s="53" t="s">
        <v>33872</v>
      </c>
    </row>
    <row r="18105" spans="1:4" ht="15" x14ac:dyDescent="0.25">
      <c r="A18105" s="53" t="s">
        <v>22353</v>
      </c>
      <c r="B18105" s="53">
        <v>15</v>
      </c>
      <c r="C18105" s="53" t="s">
        <v>33536</v>
      </c>
      <c r="D18105" s="53" t="s">
        <v>33872</v>
      </c>
    </row>
    <row r="18106" spans="1:4" ht="15" x14ac:dyDescent="0.25">
      <c r="A18106" s="53" t="s">
        <v>22354</v>
      </c>
      <c r="B18106" s="53">
        <v>15</v>
      </c>
      <c r="C18106" s="53" t="s">
        <v>33536</v>
      </c>
      <c r="D18106" s="53" t="s">
        <v>33872</v>
      </c>
    </row>
    <row r="18107" spans="1:4" ht="15" x14ac:dyDescent="0.25">
      <c r="A18107" s="53" t="s">
        <v>22355</v>
      </c>
      <c r="B18107" s="53">
        <v>15</v>
      </c>
      <c r="C18107" s="53" t="s">
        <v>33536</v>
      </c>
      <c r="D18107" s="53" t="s">
        <v>33872</v>
      </c>
    </row>
    <row r="18108" spans="1:4" ht="15" x14ac:dyDescent="0.25">
      <c r="A18108" s="53" t="s">
        <v>22356</v>
      </c>
      <c r="B18108" s="53">
        <v>15</v>
      </c>
      <c r="C18108" s="53" t="s">
        <v>33536</v>
      </c>
      <c r="D18108" s="53" t="s">
        <v>33872</v>
      </c>
    </row>
    <row r="18109" spans="1:4" ht="15" x14ac:dyDescent="0.25">
      <c r="A18109" s="53" t="s">
        <v>22357</v>
      </c>
      <c r="B18109" s="53">
        <v>15</v>
      </c>
      <c r="C18109" s="53" t="s">
        <v>33536</v>
      </c>
      <c r="D18109" s="53" t="s">
        <v>33872</v>
      </c>
    </row>
    <row r="18110" spans="1:4" ht="15" x14ac:dyDescent="0.25">
      <c r="A18110" s="53" t="s">
        <v>22358</v>
      </c>
      <c r="B18110" s="53">
        <v>15</v>
      </c>
      <c r="C18110" s="53" t="s">
        <v>33536</v>
      </c>
      <c r="D18110" s="53" t="s">
        <v>33872</v>
      </c>
    </row>
    <row r="18111" spans="1:4" ht="15" x14ac:dyDescent="0.25">
      <c r="A18111" s="53" t="s">
        <v>22359</v>
      </c>
      <c r="B18111" s="53">
        <v>15</v>
      </c>
      <c r="C18111" s="53" t="s">
        <v>33536</v>
      </c>
      <c r="D18111" s="53" t="s">
        <v>33872</v>
      </c>
    </row>
    <row r="18112" spans="1:4" ht="15" x14ac:dyDescent="0.25">
      <c r="A18112" s="53" t="s">
        <v>22360</v>
      </c>
      <c r="B18112" s="53">
        <v>15</v>
      </c>
      <c r="C18112" s="53" t="s">
        <v>33536</v>
      </c>
      <c r="D18112" s="53" t="s">
        <v>33872</v>
      </c>
    </row>
    <row r="18113" spans="1:4" ht="15" x14ac:dyDescent="0.25">
      <c r="A18113" s="53" t="s">
        <v>22361</v>
      </c>
      <c r="B18113" s="53">
        <v>15</v>
      </c>
      <c r="C18113" s="53" t="s">
        <v>33536</v>
      </c>
      <c r="D18113" s="53" t="s">
        <v>33872</v>
      </c>
    </row>
    <row r="18114" spans="1:4" ht="15" x14ac:dyDescent="0.25">
      <c r="A18114" s="53" t="s">
        <v>22362</v>
      </c>
      <c r="B18114" s="53">
        <v>15</v>
      </c>
      <c r="C18114" s="53" t="s">
        <v>33536</v>
      </c>
      <c r="D18114" s="53" t="s">
        <v>33872</v>
      </c>
    </row>
    <row r="18115" spans="1:4" ht="15" x14ac:dyDescent="0.25">
      <c r="A18115" s="53" t="s">
        <v>22363</v>
      </c>
      <c r="B18115" s="53">
        <v>15</v>
      </c>
      <c r="C18115" s="53" t="s">
        <v>33536</v>
      </c>
      <c r="D18115" s="53" t="s">
        <v>33872</v>
      </c>
    </row>
    <row r="18116" spans="1:4" ht="15" x14ac:dyDescent="0.25">
      <c r="A18116" s="53" t="s">
        <v>22364</v>
      </c>
      <c r="B18116" s="53">
        <v>15</v>
      </c>
      <c r="C18116" s="53" t="s">
        <v>33536</v>
      </c>
      <c r="D18116" s="53" t="s">
        <v>33872</v>
      </c>
    </row>
    <row r="18117" spans="1:4" ht="15" x14ac:dyDescent="0.25">
      <c r="A18117" s="53" t="s">
        <v>22365</v>
      </c>
      <c r="B18117" s="53">
        <v>15</v>
      </c>
      <c r="C18117" s="53" t="s">
        <v>33536</v>
      </c>
      <c r="D18117" s="53" t="s">
        <v>33872</v>
      </c>
    </row>
    <row r="18118" spans="1:4" ht="15" x14ac:dyDescent="0.25">
      <c r="A18118" s="53" t="s">
        <v>22366</v>
      </c>
      <c r="B18118" s="53">
        <v>15</v>
      </c>
      <c r="C18118" s="53" t="s">
        <v>33536</v>
      </c>
      <c r="D18118" s="53" t="s">
        <v>33872</v>
      </c>
    </row>
    <row r="18119" spans="1:4" ht="15" x14ac:dyDescent="0.25">
      <c r="A18119" s="53" t="s">
        <v>22367</v>
      </c>
      <c r="B18119" s="53">
        <v>15</v>
      </c>
      <c r="C18119" s="53" t="s">
        <v>33536</v>
      </c>
      <c r="D18119" s="53" t="s">
        <v>33872</v>
      </c>
    </row>
    <row r="18120" spans="1:4" ht="15" x14ac:dyDescent="0.25">
      <c r="A18120" s="53" t="s">
        <v>22368</v>
      </c>
      <c r="B18120" s="53">
        <v>30</v>
      </c>
      <c r="C18120" s="53" t="s">
        <v>33536</v>
      </c>
      <c r="D18120" s="53" t="s">
        <v>33872</v>
      </c>
    </row>
    <row r="18121" spans="1:4" ht="15" x14ac:dyDescent="0.25">
      <c r="A18121" s="53" t="s">
        <v>22369</v>
      </c>
      <c r="B18121" s="53">
        <v>15</v>
      </c>
      <c r="C18121" s="53" t="s">
        <v>33536</v>
      </c>
      <c r="D18121" s="53" t="s">
        <v>33872</v>
      </c>
    </row>
    <row r="18122" spans="1:4" ht="15" x14ac:dyDescent="0.25">
      <c r="A18122" s="53" t="s">
        <v>22370</v>
      </c>
      <c r="B18122" s="53">
        <v>15</v>
      </c>
      <c r="C18122" s="53" t="s">
        <v>33536</v>
      </c>
      <c r="D18122" s="53" t="s">
        <v>33872</v>
      </c>
    </row>
    <row r="18123" spans="1:4" ht="15" x14ac:dyDescent="0.25">
      <c r="A18123" s="53" t="s">
        <v>22371</v>
      </c>
      <c r="B18123" s="53">
        <v>15</v>
      </c>
      <c r="C18123" s="53" t="s">
        <v>33536</v>
      </c>
      <c r="D18123" s="53" t="s">
        <v>33872</v>
      </c>
    </row>
    <row r="18124" spans="1:4" ht="15" x14ac:dyDescent="0.25">
      <c r="A18124" s="53" t="s">
        <v>22372</v>
      </c>
      <c r="B18124" s="53">
        <v>15</v>
      </c>
      <c r="C18124" s="53" t="s">
        <v>33536</v>
      </c>
      <c r="D18124" s="53" t="s">
        <v>33872</v>
      </c>
    </row>
    <row r="18125" spans="1:4" ht="15" x14ac:dyDescent="0.25">
      <c r="A18125" s="53" t="s">
        <v>33779</v>
      </c>
      <c r="B18125" s="53">
        <v>15</v>
      </c>
      <c r="C18125" s="53" t="s">
        <v>33536</v>
      </c>
      <c r="D18125" s="53" t="s">
        <v>33873</v>
      </c>
    </row>
    <row r="18126" spans="1:4" ht="15" x14ac:dyDescent="0.25">
      <c r="A18126" s="53" t="s">
        <v>22373</v>
      </c>
      <c r="B18126" s="53">
        <v>15</v>
      </c>
      <c r="C18126" s="53" t="s">
        <v>33536</v>
      </c>
      <c r="D18126" s="53" t="s">
        <v>33872</v>
      </c>
    </row>
    <row r="18127" spans="1:4" ht="15" x14ac:dyDescent="0.25">
      <c r="A18127" s="53" t="s">
        <v>22374</v>
      </c>
      <c r="B18127" s="53">
        <v>15</v>
      </c>
      <c r="C18127" s="53" t="s">
        <v>33536</v>
      </c>
      <c r="D18127" s="53" t="s">
        <v>33872</v>
      </c>
    </row>
    <row r="18128" spans="1:4" ht="15" x14ac:dyDescent="0.25">
      <c r="A18128" s="53" t="s">
        <v>22375</v>
      </c>
      <c r="B18128" s="53">
        <v>15</v>
      </c>
      <c r="C18128" s="53" t="s">
        <v>33536</v>
      </c>
      <c r="D18128" s="53" t="s">
        <v>33872</v>
      </c>
    </row>
    <row r="18129" spans="1:4" ht="15" x14ac:dyDescent="0.25">
      <c r="A18129" s="53" t="s">
        <v>22376</v>
      </c>
      <c r="B18129" s="53">
        <v>15</v>
      </c>
      <c r="C18129" s="53" t="s">
        <v>33536</v>
      </c>
      <c r="D18129" s="53" t="s">
        <v>33872</v>
      </c>
    </row>
    <row r="18130" spans="1:4" ht="15" x14ac:dyDescent="0.25">
      <c r="A18130" s="53" t="s">
        <v>22377</v>
      </c>
      <c r="B18130" s="53">
        <v>15</v>
      </c>
      <c r="C18130" s="53" t="s">
        <v>33536</v>
      </c>
      <c r="D18130" s="53" t="s">
        <v>33872</v>
      </c>
    </row>
    <row r="18131" spans="1:4" ht="15" x14ac:dyDescent="0.25">
      <c r="A18131" s="53" t="s">
        <v>22378</v>
      </c>
      <c r="B18131" s="53">
        <v>15</v>
      </c>
      <c r="C18131" s="53" t="s">
        <v>33536</v>
      </c>
      <c r="D18131" s="53" t="s">
        <v>33872</v>
      </c>
    </row>
    <row r="18132" spans="1:4" ht="15" x14ac:dyDescent="0.25">
      <c r="A18132" s="53" t="s">
        <v>22379</v>
      </c>
      <c r="B18132" s="53">
        <v>15</v>
      </c>
      <c r="C18132" s="53" t="s">
        <v>33536</v>
      </c>
      <c r="D18132" s="53" t="s">
        <v>33873</v>
      </c>
    </row>
    <row r="18133" spans="1:4" ht="15" x14ac:dyDescent="0.25">
      <c r="A18133" s="53" t="s">
        <v>22380</v>
      </c>
      <c r="B18133" s="53">
        <v>15</v>
      </c>
      <c r="C18133" s="53" t="s">
        <v>33536</v>
      </c>
      <c r="D18133" s="53" t="s">
        <v>33872</v>
      </c>
    </row>
    <row r="18134" spans="1:4" ht="15" x14ac:dyDescent="0.25">
      <c r="A18134" s="53" t="s">
        <v>22381</v>
      </c>
      <c r="B18134" s="53">
        <v>15</v>
      </c>
      <c r="C18134" s="53" t="s">
        <v>33536</v>
      </c>
      <c r="D18134" s="53" t="s">
        <v>33872</v>
      </c>
    </row>
    <row r="18135" spans="1:4" ht="15" x14ac:dyDescent="0.25">
      <c r="A18135" s="53" t="s">
        <v>22382</v>
      </c>
      <c r="B18135" s="53">
        <v>15</v>
      </c>
      <c r="C18135" s="53" t="s">
        <v>33536</v>
      </c>
      <c r="D18135" s="53" t="s">
        <v>33872</v>
      </c>
    </row>
    <row r="18136" spans="1:4" ht="15" x14ac:dyDescent="0.25">
      <c r="A18136" s="53" t="s">
        <v>22383</v>
      </c>
      <c r="B18136" s="53">
        <v>15</v>
      </c>
      <c r="C18136" s="53" t="s">
        <v>33536</v>
      </c>
      <c r="D18136" s="53" t="s">
        <v>33873</v>
      </c>
    </row>
    <row r="18137" spans="1:4" ht="15" x14ac:dyDescent="0.25">
      <c r="A18137" s="53" t="s">
        <v>22384</v>
      </c>
      <c r="B18137" s="53">
        <v>15</v>
      </c>
      <c r="C18137" s="53" t="s">
        <v>33536</v>
      </c>
      <c r="D18137" s="53" t="s">
        <v>33872</v>
      </c>
    </row>
    <row r="18138" spans="1:4" ht="15" x14ac:dyDescent="0.25">
      <c r="A18138" s="53" t="s">
        <v>22385</v>
      </c>
      <c r="B18138" s="53">
        <v>0</v>
      </c>
      <c r="C18138" s="53" t="s">
        <v>33537</v>
      </c>
      <c r="D18138" s="53" t="s">
        <v>33872</v>
      </c>
    </row>
    <row r="18139" spans="1:4" ht="15" x14ac:dyDescent="0.25">
      <c r="A18139" s="53" t="s">
        <v>22386</v>
      </c>
      <c r="B18139" s="53">
        <v>15</v>
      </c>
      <c r="C18139" s="53" t="s">
        <v>33536</v>
      </c>
      <c r="D18139" s="53" t="s">
        <v>33872</v>
      </c>
    </row>
    <row r="18140" spans="1:4" ht="15" x14ac:dyDescent="0.25">
      <c r="A18140" s="53" t="s">
        <v>22387</v>
      </c>
      <c r="B18140" s="53">
        <v>15</v>
      </c>
      <c r="C18140" s="53" t="s">
        <v>33536</v>
      </c>
      <c r="D18140" s="53" t="s">
        <v>33872</v>
      </c>
    </row>
    <row r="18141" spans="1:4" ht="15" x14ac:dyDescent="0.25">
      <c r="A18141" s="53" t="s">
        <v>22388</v>
      </c>
      <c r="B18141" s="53">
        <v>15</v>
      </c>
      <c r="C18141" s="53" t="s">
        <v>33536</v>
      </c>
      <c r="D18141" s="53" t="s">
        <v>33872</v>
      </c>
    </row>
    <row r="18142" spans="1:4" ht="15" x14ac:dyDescent="0.25">
      <c r="A18142" s="53" t="s">
        <v>22389</v>
      </c>
      <c r="B18142" s="53">
        <v>15</v>
      </c>
      <c r="C18142" s="53" t="s">
        <v>33536</v>
      </c>
      <c r="D18142" s="53" t="s">
        <v>33873</v>
      </c>
    </row>
    <row r="18143" spans="1:4" ht="15" x14ac:dyDescent="0.25">
      <c r="A18143" s="53" t="s">
        <v>22390</v>
      </c>
      <c r="B18143" s="53">
        <v>15</v>
      </c>
      <c r="C18143" s="53" t="s">
        <v>33536</v>
      </c>
      <c r="D18143" s="53" t="s">
        <v>33872</v>
      </c>
    </row>
    <row r="18144" spans="1:4" ht="15" x14ac:dyDescent="0.25">
      <c r="A18144" s="53" t="s">
        <v>22391</v>
      </c>
      <c r="B18144" s="53">
        <v>15</v>
      </c>
      <c r="C18144" s="53" t="s">
        <v>33536</v>
      </c>
      <c r="D18144" s="53" t="s">
        <v>33872</v>
      </c>
    </row>
    <row r="18145" spans="1:4" ht="15" x14ac:dyDescent="0.25">
      <c r="A18145" s="53" t="s">
        <v>22392</v>
      </c>
      <c r="B18145" s="53">
        <v>15</v>
      </c>
      <c r="C18145" s="53" t="s">
        <v>33536</v>
      </c>
      <c r="D18145" s="53" t="s">
        <v>33872</v>
      </c>
    </row>
    <row r="18146" spans="1:4" ht="15" x14ac:dyDescent="0.25">
      <c r="A18146" s="53" t="s">
        <v>22393</v>
      </c>
      <c r="B18146" s="53">
        <v>15</v>
      </c>
      <c r="C18146" s="53" t="s">
        <v>33536</v>
      </c>
      <c r="D18146" s="53" t="s">
        <v>33872</v>
      </c>
    </row>
    <row r="18147" spans="1:4" ht="15" x14ac:dyDescent="0.25">
      <c r="A18147" s="53" t="s">
        <v>22394</v>
      </c>
      <c r="B18147" s="53">
        <v>15</v>
      </c>
      <c r="C18147" s="53" t="s">
        <v>33536</v>
      </c>
      <c r="D18147" s="53" t="s">
        <v>33872</v>
      </c>
    </row>
    <row r="18148" spans="1:4" ht="15" x14ac:dyDescent="0.25">
      <c r="A18148" s="53" t="s">
        <v>22395</v>
      </c>
      <c r="B18148" s="53">
        <v>15</v>
      </c>
      <c r="C18148" s="53" t="s">
        <v>33536</v>
      </c>
      <c r="D18148" s="53" t="s">
        <v>33872</v>
      </c>
    </row>
    <row r="18149" spans="1:4" ht="15" x14ac:dyDescent="0.25">
      <c r="A18149" s="53" t="s">
        <v>22396</v>
      </c>
      <c r="B18149" s="53">
        <v>15</v>
      </c>
      <c r="C18149" s="53" t="s">
        <v>33536</v>
      </c>
      <c r="D18149" s="53" t="s">
        <v>33872</v>
      </c>
    </row>
    <row r="18150" spans="1:4" ht="15" x14ac:dyDescent="0.25">
      <c r="A18150" s="53" t="s">
        <v>22397</v>
      </c>
      <c r="B18150" s="53">
        <v>15</v>
      </c>
      <c r="C18150" s="53" t="s">
        <v>33536</v>
      </c>
      <c r="D18150" s="53" t="s">
        <v>33873</v>
      </c>
    </row>
    <row r="18151" spans="1:4" ht="15" x14ac:dyDescent="0.25">
      <c r="A18151" s="53" t="s">
        <v>22398</v>
      </c>
      <c r="B18151" s="53">
        <v>15</v>
      </c>
      <c r="C18151" s="53" t="s">
        <v>33536</v>
      </c>
      <c r="D18151" s="53" t="s">
        <v>33872</v>
      </c>
    </row>
    <row r="18152" spans="1:4" ht="15" x14ac:dyDescent="0.25">
      <c r="A18152" s="53" t="s">
        <v>22399</v>
      </c>
      <c r="B18152" s="53">
        <v>30</v>
      </c>
      <c r="C18152" s="53" t="s">
        <v>33536</v>
      </c>
      <c r="D18152" s="53" t="s">
        <v>33872</v>
      </c>
    </row>
    <row r="18153" spans="1:4" ht="15" x14ac:dyDescent="0.25">
      <c r="A18153" s="53" t="s">
        <v>22400</v>
      </c>
      <c r="B18153" s="53">
        <v>15</v>
      </c>
      <c r="C18153" s="53" t="s">
        <v>33536</v>
      </c>
      <c r="D18153" s="53" t="s">
        <v>33872</v>
      </c>
    </row>
    <row r="18154" spans="1:4" ht="15" x14ac:dyDescent="0.25">
      <c r="A18154" s="53" t="s">
        <v>22401</v>
      </c>
      <c r="B18154" s="53">
        <v>30</v>
      </c>
      <c r="C18154" s="53" t="s">
        <v>33536</v>
      </c>
      <c r="D18154" s="53" t="s">
        <v>33872</v>
      </c>
    </row>
    <row r="18155" spans="1:4" ht="15" x14ac:dyDescent="0.25">
      <c r="A18155" s="53" t="s">
        <v>22402</v>
      </c>
      <c r="B18155" s="53">
        <v>0</v>
      </c>
      <c r="C18155" s="53" t="s">
        <v>33539</v>
      </c>
      <c r="D18155" s="53" t="s">
        <v>33873</v>
      </c>
    </row>
    <row r="18156" spans="1:4" ht="15" x14ac:dyDescent="0.25">
      <c r="A18156" s="53" t="s">
        <v>22403</v>
      </c>
      <c r="B18156" s="53">
        <v>15</v>
      </c>
      <c r="C18156" s="53" t="s">
        <v>33536</v>
      </c>
      <c r="D18156" s="53" t="s">
        <v>33873</v>
      </c>
    </row>
    <row r="18157" spans="1:4" ht="15" x14ac:dyDescent="0.25">
      <c r="A18157" s="53" t="s">
        <v>22404</v>
      </c>
      <c r="B18157" s="53">
        <v>0</v>
      </c>
      <c r="C18157" s="53" t="s">
        <v>33537</v>
      </c>
      <c r="D18157" s="53" t="s">
        <v>33872</v>
      </c>
    </row>
    <row r="18158" spans="1:4" ht="15" x14ac:dyDescent="0.25">
      <c r="A18158" s="53" t="s">
        <v>22405</v>
      </c>
      <c r="B18158" s="53">
        <v>15</v>
      </c>
      <c r="C18158" s="53" t="s">
        <v>33536</v>
      </c>
      <c r="D18158" s="53" t="s">
        <v>33872</v>
      </c>
    </row>
    <row r="18159" spans="1:4" ht="15" x14ac:dyDescent="0.25">
      <c r="A18159" s="53" t="s">
        <v>22406</v>
      </c>
      <c r="B18159" s="53">
        <v>15</v>
      </c>
      <c r="C18159" s="53" t="s">
        <v>33536</v>
      </c>
      <c r="D18159" s="53" t="s">
        <v>33872</v>
      </c>
    </row>
    <row r="18160" spans="1:4" ht="15" x14ac:dyDescent="0.25">
      <c r="A18160" s="53" t="s">
        <v>22407</v>
      </c>
      <c r="B18160" s="53">
        <v>15</v>
      </c>
      <c r="C18160" s="53" t="s">
        <v>33536</v>
      </c>
      <c r="D18160" s="53" t="s">
        <v>33872</v>
      </c>
    </row>
    <row r="18161" spans="1:4" ht="15" x14ac:dyDescent="0.25">
      <c r="A18161" s="53" t="s">
        <v>22408</v>
      </c>
      <c r="B18161" s="53">
        <v>15</v>
      </c>
      <c r="C18161" s="53" t="s">
        <v>33536</v>
      </c>
      <c r="D18161" s="53" t="s">
        <v>33872</v>
      </c>
    </row>
    <row r="18162" spans="1:4" ht="15" x14ac:dyDescent="0.25">
      <c r="A18162" s="53" t="s">
        <v>22409</v>
      </c>
      <c r="B18162" s="53">
        <v>15</v>
      </c>
      <c r="C18162" s="53" t="s">
        <v>33536</v>
      </c>
      <c r="D18162" s="53" t="s">
        <v>33872</v>
      </c>
    </row>
    <row r="18163" spans="1:4" ht="15" x14ac:dyDescent="0.25">
      <c r="A18163" s="53" t="s">
        <v>22410</v>
      </c>
      <c r="B18163" s="53">
        <v>30</v>
      </c>
      <c r="C18163" s="53" t="s">
        <v>33536</v>
      </c>
      <c r="D18163" s="53" t="s">
        <v>33872</v>
      </c>
    </row>
    <row r="18164" spans="1:4" ht="15" x14ac:dyDescent="0.25">
      <c r="A18164" s="53" t="s">
        <v>22411</v>
      </c>
      <c r="B18164" s="53">
        <v>15</v>
      </c>
      <c r="C18164" s="53" t="s">
        <v>33536</v>
      </c>
      <c r="D18164" s="53" t="s">
        <v>33872</v>
      </c>
    </row>
    <row r="18165" spans="1:4" ht="15" x14ac:dyDescent="0.25">
      <c r="A18165" s="53" t="s">
        <v>22412</v>
      </c>
      <c r="B18165" s="53">
        <v>15</v>
      </c>
      <c r="C18165" s="53" t="s">
        <v>33536</v>
      </c>
      <c r="D18165" s="53" t="s">
        <v>33872</v>
      </c>
    </row>
    <row r="18166" spans="1:4" ht="15" x14ac:dyDescent="0.25">
      <c r="A18166" s="53" t="s">
        <v>22413</v>
      </c>
      <c r="B18166" s="53">
        <v>30</v>
      </c>
      <c r="C18166" s="53" t="s">
        <v>33536</v>
      </c>
      <c r="D18166" s="53" t="s">
        <v>33872</v>
      </c>
    </row>
    <row r="18167" spans="1:4" ht="15" x14ac:dyDescent="0.25">
      <c r="A18167" s="53" t="s">
        <v>22414</v>
      </c>
      <c r="B18167" s="53">
        <v>30</v>
      </c>
      <c r="C18167" s="53" t="s">
        <v>33536</v>
      </c>
      <c r="D18167" s="53" t="s">
        <v>33872</v>
      </c>
    </row>
    <row r="18168" spans="1:4" ht="15" x14ac:dyDescent="0.25">
      <c r="A18168" s="53" t="s">
        <v>22415</v>
      </c>
      <c r="B18168" s="53">
        <v>15</v>
      </c>
      <c r="C18168" s="53" t="s">
        <v>33536</v>
      </c>
      <c r="D18168" s="53" t="s">
        <v>33873</v>
      </c>
    </row>
    <row r="18169" spans="1:4" ht="15" x14ac:dyDescent="0.25">
      <c r="A18169" s="53" t="s">
        <v>22416</v>
      </c>
      <c r="B18169" s="53">
        <v>15</v>
      </c>
      <c r="C18169" s="53" t="s">
        <v>33536</v>
      </c>
      <c r="D18169" s="53" t="s">
        <v>33872</v>
      </c>
    </row>
    <row r="18170" spans="1:4" ht="15" x14ac:dyDescent="0.25">
      <c r="A18170" s="53" t="s">
        <v>22417</v>
      </c>
      <c r="B18170" s="53">
        <v>15</v>
      </c>
      <c r="C18170" s="53" t="s">
        <v>33536</v>
      </c>
      <c r="D18170" s="53" t="s">
        <v>33872</v>
      </c>
    </row>
    <row r="18171" spans="1:4" ht="15" x14ac:dyDescent="0.25">
      <c r="A18171" s="53" t="s">
        <v>22418</v>
      </c>
      <c r="B18171" s="53">
        <v>30</v>
      </c>
      <c r="C18171" s="53" t="s">
        <v>33536</v>
      </c>
      <c r="D18171" s="53" t="s">
        <v>33872</v>
      </c>
    </row>
    <row r="18172" spans="1:4" ht="15" x14ac:dyDescent="0.25">
      <c r="A18172" s="53" t="s">
        <v>22419</v>
      </c>
      <c r="B18172" s="53">
        <v>15</v>
      </c>
      <c r="C18172" s="53" t="s">
        <v>33536</v>
      </c>
      <c r="D18172" s="53" t="s">
        <v>33872</v>
      </c>
    </row>
    <row r="18173" spans="1:4" ht="15" x14ac:dyDescent="0.25">
      <c r="A18173" s="53" t="s">
        <v>22420</v>
      </c>
      <c r="B18173" s="53">
        <v>15</v>
      </c>
      <c r="C18173" s="53" t="s">
        <v>33536</v>
      </c>
      <c r="D18173" s="53" t="s">
        <v>33873</v>
      </c>
    </row>
    <row r="18174" spans="1:4" ht="15" x14ac:dyDescent="0.25">
      <c r="A18174" s="53" t="s">
        <v>22421</v>
      </c>
      <c r="B18174" s="53">
        <v>15</v>
      </c>
      <c r="C18174" s="53" t="s">
        <v>33536</v>
      </c>
      <c r="D18174" s="53" t="s">
        <v>33873</v>
      </c>
    </row>
    <row r="18175" spans="1:4" ht="15" x14ac:dyDescent="0.25">
      <c r="A18175" s="53" t="s">
        <v>22422</v>
      </c>
      <c r="B18175" s="53">
        <v>15</v>
      </c>
      <c r="C18175" s="53" t="s">
        <v>33536</v>
      </c>
      <c r="D18175" s="53" t="s">
        <v>33873</v>
      </c>
    </row>
    <row r="18176" spans="1:4" ht="15" x14ac:dyDescent="0.25">
      <c r="A18176" s="53" t="s">
        <v>22423</v>
      </c>
      <c r="B18176" s="53">
        <v>15</v>
      </c>
      <c r="C18176" s="53" t="s">
        <v>33536</v>
      </c>
      <c r="D18176" s="53" t="s">
        <v>33873</v>
      </c>
    </row>
    <row r="18177" spans="1:4" ht="15" x14ac:dyDescent="0.25">
      <c r="A18177" s="53" t="s">
        <v>22424</v>
      </c>
      <c r="B18177" s="53">
        <v>15</v>
      </c>
      <c r="C18177" s="53" t="s">
        <v>33536</v>
      </c>
      <c r="D18177" s="53" t="s">
        <v>33873</v>
      </c>
    </row>
    <row r="18178" spans="1:4" ht="15" x14ac:dyDescent="0.25">
      <c r="A18178" s="53" t="s">
        <v>33780</v>
      </c>
      <c r="B18178" s="53">
        <v>15</v>
      </c>
      <c r="C18178" s="53" t="s">
        <v>33536</v>
      </c>
      <c r="D18178" s="53" t="s">
        <v>33873</v>
      </c>
    </row>
    <row r="18179" spans="1:4" ht="15" x14ac:dyDescent="0.25">
      <c r="A18179" s="53" t="s">
        <v>33781</v>
      </c>
      <c r="B18179" s="53">
        <v>15</v>
      </c>
      <c r="C18179" s="53" t="s">
        <v>33536</v>
      </c>
      <c r="D18179" s="53" t="s">
        <v>33873</v>
      </c>
    </row>
    <row r="18180" spans="1:4" ht="15" x14ac:dyDescent="0.25">
      <c r="A18180" s="53" t="s">
        <v>22425</v>
      </c>
      <c r="B18180" s="53">
        <v>15</v>
      </c>
      <c r="C18180" s="53" t="s">
        <v>33536</v>
      </c>
      <c r="D18180" s="53" t="s">
        <v>33872</v>
      </c>
    </row>
    <row r="18181" spans="1:4" ht="15" x14ac:dyDescent="0.25">
      <c r="A18181" s="53" t="s">
        <v>22426</v>
      </c>
      <c r="B18181" s="53">
        <v>0</v>
      </c>
      <c r="C18181" s="53" t="s">
        <v>33537</v>
      </c>
      <c r="D18181" s="53" t="s">
        <v>33873</v>
      </c>
    </row>
    <row r="18182" spans="1:4" ht="15" x14ac:dyDescent="0.25">
      <c r="A18182" s="53" t="s">
        <v>22427</v>
      </c>
      <c r="B18182" s="53">
        <v>0</v>
      </c>
      <c r="C18182" s="53" t="s">
        <v>33539</v>
      </c>
      <c r="D18182" s="53" t="s">
        <v>33873</v>
      </c>
    </row>
    <row r="18183" spans="1:4" ht="15" x14ac:dyDescent="0.25">
      <c r="A18183" s="53" t="s">
        <v>22428</v>
      </c>
      <c r="B18183" s="53">
        <v>0</v>
      </c>
      <c r="C18183" s="53" t="s">
        <v>33537</v>
      </c>
      <c r="D18183" s="53" t="s">
        <v>33872</v>
      </c>
    </row>
    <row r="18184" spans="1:4" ht="15" x14ac:dyDescent="0.25">
      <c r="A18184" s="53" t="s">
        <v>22429</v>
      </c>
      <c r="B18184" s="53">
        <v>0</v>
      </c>
      <c r="C18184" s="53" t="s">
        <v>33539</v>
      </c>
      <c r="D18184" s="53" t="s">
        <v>33872</v>
      </c>
    </row>
    <row r="18185" spans="1:4" ht="15" x14ac:dyDescent="0.25">
      <c r="A18185" s="53" t="s">
        <v>22430</v>
      </c>
      <c r="B18185" s="53">
        <v>0</v>
      </c>
      <c r="C18185" s="53" t="s">
        <v>33537</v>
      </c>
      <c r="D18185" s="53" t="s">
        <v>33872</v>
      </c>
    </row>
    <row r="18186" spans="1:4" ht="15" x14ac:dyDescent="0.25">
      <c r="A18186" s="53" t="s">
        <v>22431</v>
      </c>
      <c r="B18186" s="53">
        <v>0</v>
      </c>
      <c r="C18186" s="53" t="s">
        <v>33537</v>
      </c>
      <c r="D18186" s="53" t="s">
        <v>33873</v>
      </c>
    </row>
    <row r="18187" spans="1:4" ht="15" x14ac:dyDescent="0.25">
      <c r="A18187" s="53" t="s">
        <v>22432</v>
      </c>
      <c r="B18187" s="53">
        <v>0</v>
      </c>
      <c r="C18187" s="53" t="s">
        <v>33537</v>
      </c>
      <c r="D18187" s="53" t="s">
        <v>33872</v>
      </c>
    </row>
    <row r="18188" spans="1:4" ht="15" x14ac:dyDescent="0.25">
      <c r="A18188" s="53" t="s">
        <v>22433</v>
      </c>
      <c r="B18188" s="53">
        <v>120</v>
      </c>
      <c r="C18188" s="53" t="s">
        <v>33549</v>
      </c>
      <c r="D18188" s="53" t="s">
        <v>33873</v>
      </c>
    </row>
    <row r="18189" spans="1:4" ht="15" x14ac:dyDescent="0.25">
      <c r="A18189" s="53" t="s">
        <v>22434</v>
      </c>
      <c r="B18189" s="53">
        <v>120</v>
      </c>
      <c r="C18189" s="53" t="s">
        <v>33550</v>
      </c>
      <c r="D18189" s="53" t="s">
        <v>33872</v>
      </c>
    </row>
    <row r="18190" spans="1:4" ht="15" x14ac:dyDescent="0.25">
      <c r="A18190" s="53" t="s">
        <v>22435</v>
      </c>
      <c r="B18190" s="53">
        <v>120</v>
      </c>
      <c r="C18190" s="53" t="s">
        <v>33549</v>
      </c>
      <c r="D18190" s="53" t="s">
        <v>33872</v>
      </c>
    </row>
    <row r="18191" spans="1:4" ht="15" x14ac:dyDescent="0.25">
      <c r="A18191" s="53" t="s">
        <v>22436</v>
      </c>
      <c r="B18191" s="53">
        <v>120</v>
      </c>
      <c r="C18191" s="53" t="s">
        <v>33550</v>
      </c>
      <c r="D18191" s="53" t="s">
        <v>33872</v>
      </c>
    </row>
    <row r="18192" spans="1:4" ht="15" x14ac:dyDescent="0.25">
      <c r="A18192" s="53" t="s">
        <v>22437</v>
      </c>
      <c r="B18192" s="53">
        <v>15</v>
      </c>
      <c r="C18192" s="53" t="s">
        <v>33536</v>
      </c>
      <c r="D18192" s="53" t="s">
        <v>33872</v>
      </c>
    </row>
    <row r="18193" spans="1:4" ht="15" x14ac:dyDescent="0.25">
      <c r="A18193" s="53" t="s">
        <v>22438</v>
      </c>
      <c r="B18193" s="53">
        <v>15</v>
      </c>
      <c r="C18193" s="53" t="s">
        <v>33536</v>
      </c>
      <c r="D18193" s="53" t="s">
        <v>33872</v>
      </c>
    </row>
    <row r="18194" spans="1:4" ht="15" x14ac:dyDescent="0.25">
      <c r="A18194" s="53" t="s">
        <v>22439</v>
      </c>
      <c r="B18194" s="53">
        <v>15</v>
      </c>
      <c r="C18194" s="53" t="s">
        <v>33536</v>
      </c>
      <c r="D18194" s="53" t="s">
        <v>33872</v>
      </c>
    </row>
    <row r="18195" spans="1:4" ht="15" x14ac:dyDescent="0.25">
      <c r="A18195" s="53" t="s">
        <v>22440</v>
      </c>
      <c r="B18195" s="53">
        <v>30</v>
      </c>
      <c r="C18195" s="53" t="s">
        <v>33536</v>
      </c>
      <c r="D18195" s="53" t="s">
        <v>33873</v>
      </c>
    </row>
    <row r="18196" spans="1:4" ht="15" x14ac:dyDescent="0.25">
      <c r="A18196" s="53" t="s">
        <v>22441</v>
      </c>
      <c r="B18196" s="53">
        <v>30</v>
      </c>
      <c r="C18196" s="53" t="s">
        <v>33536</v>
      </c>
      <c r="D18196" s="53" t="s">
        <v>33873</v>
      </c>
    </row>
    <row r="18197" spans="1:4" ht="15" x14ac:dyDescent="0.25">
      <c r="A18197" s="53" t="s">
        <v>22442</v>
      </c>
      <c r="B18197" s="53">
        <v>30</v>
      </c>
      <c r="C18197" s="53" t="s">
        <v>33536</v>
      </c>
      <c r="D18197" s="53" t="s">
        <v>33872</v>
      </c>
    </row>
    <row r="18198" spans="1:4" ht="15" x14ac:dyDescent="0.25">
      <c r="A18198" s="53" t="s">
        <v>22443</v>
      </c>
      <c r="B18198" s="53">
        <v>15</v>
      </c>
      <c r="C18198" s="53" t="s">
        <v>33536</v>
      </c>
      <c r="D18198" s="53" t="s">
        <v>33872</v>
      </c>
    </row>
    <row r="18199" spans="1:4" ht="15" x14ac:dyDescent="0.25">
      <c r="A18199" s="53" t="s">
        <v>22444</v>
      </c>
      <c r="B18199" s="53">
        <v>15</v>
      </c>
      <c r="C18199" s="53" t="s">
        <v>33536</v>
      </c>
      <c r="D18199" s="53" t="s">
        <v>33872</v>
      </c>
    </row>
    <row r="18200" spans="1:4" ht="15" x14ac:dyDescent="0.25">
      <c r="A18200" s="53" t="s">
        <v>22445</v>
      </c>
      <c r="B18200" s="53">
        <v>15</v>
      </c>
      <c r="C18200" s="53" t="s">
        <v>33536</v>
      </c>
      <c r="D18200" s="53" t="s">
        <v>33872</v>
      </c>
    </row>
    <row r="18201" spans="1:4" ht="15" x14ac:dyDescent="0.25">
      <c r="A18201" s="53" t="s">
        <v>22446</v>
      </c>
      <c r="B18201" s="53">
        <v>15</v>
      </c>
      <c r="C18201" s="53" t="s">
        <v>33536</v>
      </c>
      <c r="D18201" s="53" t="s">
        <v>33872</v>
      </c>
    </row>
    <row r="18202" spans="1:4" ht="15" x14ac:dyDescent="0.25">
      <c r="A18202" s="53" t="s">
        <v>22447</v>
      </c>
      <c r="B18202" s="53">
        <v>15</v>
      </c>
      <c r="C18202" s="53" t="s">
        <v>33536</v>
      </c>
      <c r="D18202" s="53" t="s">
        <v>33872</v>
      </c>
    </row>
    <row r="18203" spans="1:4" ht="15" x14ac:dyDescent="0.25">
      <c r="A18203" s="53" t="s">
        <v>22448</v>
      </c>
      <c r="B18203" s="53">
        <v>15</v>
      </c>
      <c r="C18203" s="53" t="s">
        <v>33536</v>
      </c>
      <c r="D18203" s="53" t="s">
        <v>33872</v>
      </c>
    </row>
    <row r="18204" spans="1:4" ht="15" x14ac:dyDescent="0.25">
      <c r="A18204" s="53" t="s">
        <v>22449</v>
      </c>
      <c r="B18204" s="53">
        <v>15</v>
      </c>
      <c r="C18204" s="53" t="s">
        <v>33536</v>
      </c>
      <c r="D18204" s="53" t="s">
        <v>33872</v>
      </c>
    </row>
    <row r="18205" spans="1:4" ht="15" x14ac:dyDescent="0.25">
      <c r="A18205" s="53" t="s">
        <v>22450</v>
      </c>
      <c r="B18205" s="53">
        <v>15</v>
      </c>
      <c r="C18205" s="53" t="s">
        <v>33536</v>
      </c>
      <c r="D18205" s="53" t="s">
        <v>33872</v>
      </c>
    </row>
    <row r="18206" spans="1:4" ht="15" x14ac:dyDescent="0.25">
      <c r="A18206" s="53" t="s">
        <v>22451</v>
      </c>
      <c r="B18206" s="53">
        <v>15</v>
      </c>
      <c r="C18206" s="53" t="s">
        <v>33536</v>
      </c>
      <c r="D18206" s="53" t="s">
        <v>33872</v>
      </c>
    </row>
    <row r="18207" spans="1:4" ht="15" x14ac:dyDescent="0.25">
      <c r="A18207" s="53" t="s">
        <v>22452</v>
      </c>
      <c r="B18207" s="53">
        <v>15</v>
      </c>
      <c r="C18207" s="53" t="s">
        <v>33536</v>
      </c>
      <c r="D18207" s="53" t="s">
        <v>33872</v>
      </c>
    </row>
    <row r="18208" spans="1:4" ht="15" x14ac:dyDescent="0.25">
      <c r="A18208" s="53" t="s">
        <v>22453</v>
      </c>
      <c r="B18208" s="53">
        <v>15</v>
      </c>
      <c r="C18208" s="53" t="s">
        <v>33536</v>
      </c>
      <c r="D18208" s="53" t="s">
        <v>33873</v>
      </c>
    </row>
    <row r="18209" spans="1:4" ht="15" x14ac:dyDescent="0.25">
      <c r="A18209" s="53" t="s">
        <v>22454</v>
      </c>
      <c r="B18209" s="53">
        <v>15</v>
      </c>
      <c r="C18209" s="53" t="s">
        <v>33536</v>
      </c>
      <c r="D18209" s="53" t="s">
        <v>33872</v>
      </c>
    </row>
    <row r="18210" spans="1:4" ht="15" x14ac:dyDescent="0.25">
      <c r="A18210" s="53" t="s">
        <v>22455</v>
      </c>
      <c r="B18210" s="53">
        <v>15</v>
      </c>
      <c r="C18210" s="53" t="s">
        <v>33536</v>
      </c>
      <c r="D18210" s="53" t="s">
        <v>33873</v>
      </c>
    </row>
    <row r="18211" spans="1:4" ht="15" x14ac:dyDescent="0.25">
      <c r="A18211" s="53" t="s">
        <v>22456</v>
      </c>
      <c r="B18211" s="53">
        <v>30</v>
      </c>
      <c r="C18211" s="53" t="s">
        <v>33536</v>
      </c>
      <c r="D18211" s="53" t="s">
        <v>33873</v>
      </c>
    </row>
    <row r="18212" spans="1:4" ht="15" x14ac:dyDescent="0.25">
      <c r="A18212" s="53" t="s">
        <v>22457</v>
      </c>
      <c r="B18212" s="53">
        <v>15</v>
      </c>
      <c r="C18212" s="53" t="s">
        <v>33536</v>
      </c>
      <c r="D18212" s="53" t="s">
        <v>33872</v>
      </c>
    </row>
    <row r="18213" spans="1:4" ht="15" x14ac:dyDescent="0.25">
      <c r="A18213" s="53" t="s">
        <v>22458</v>
      </c>
      <c r="B18213" s="53">
        <v>30</v>
      </c>
      <c r="C18213" s="53" t="s">
        <v>33536</v>
      </c>
      <c r="D18213" s="53" t="s">
        <v>33872</v>
      </c>
    </row>
    <row r="18214" spans="1:4" ht="15" x14ac:dyDescent="0.25">
      <c r="A18214" s="53" t="s">
        <v>22459</v>
      </c>
      <c r="B18214" s="53">
        <v>30</v>
      </c>
      <c r="C18214" s="53" t="s">
        <v>33536</v>
      </c>
      <c r="D18214" s="53" t="s">
        <v>33872</v>
      </c>
    </row>
    <row r="18215" spans="1:4" ht="15" x14ac:dyDescent="0.25">
      <c r="A18215" s="53" t="s">
        <v>22460</v>
      </c>
      <c r="B18215" s="53">
        <v>30</v>
      </c>
      <c r="C18215" s="53" t="s">
        <v>33536</v>
      </c>
      <c r="D18215" s="53" t="s">
        <v>33873</v>
      </c>
    </row>
    <row r="18216" spans="1:4" ht="15" x14ac:dyDescent="0.25">
      <c r="A18216" s="53" t="s">
        <v>22461</v>
      </c>
      <c r="B18216" s="53">
        <v>15</v>
      </c>
      <c r="C18216" s="53" t="s">
        <v>33536</v>
      </c>
      <c r="D18216" s="53" t="s">
        <v>33872</v>
      </c>
    </row>
    <row r="18217" spans="1:4" ht="15" x14ac:dyDescent="0.25">
      <c r="A18217" s="53" t="s">
        <v>22462</v>
      </c>
      <c r="B18217" s="53">
        <v>15</v>
      </c>
      <c r="C18217" s="53" t="s">
        <v>33536</v>
      </c>
      <c r="D18217" s="53" t="s">
        <v>33872</v>
      </c>
    </row>
    <row r="18218" spans="1:4" ht="15" x14ac:dyDescent="0.25">
      <c r="A18218" s="53" t="s">
        <v>22463</v>
      </c>
      <c r="B18218" s="53">
        <v>15</v>
      </c>
      <c r="C18218" s="53" t="s">
        <v>33536</v>
      </c>
      <c r="D18218" s="53" t="s">
        <v>33872</v>
      </c>
    </row>
    <row r="18219" spans="1:4" ht="15" x14ac:dyDescent="0.25">
      <c r="A18219" s="53" t="s">
        <v>22464</v>
      </c>
      <c r="B18219" s="53">
        <v>30</v>
      </c>
      <c r="C18219" s="53" t="s">
        <v>33536</v>
      </c>
      <c r="D18219" s="53" t="s">
        <v>33873</v>
      </c>
    </row>
    <row r="18220" spans="1:4" ht="15" x14ac:dyDescent="0.25">
      <c r="A18220" s="53" t="s">
        <v>22465</v>
      </c>
      <c r="B18220" s="53">
        <v>30</v>
      </c>
      <c r="C18220" s="53" t="s">
        <v>33536</v>
      </c>
      <c r="D18220" s="53" t="s">
        <v>33872</v>
      </c>
    </row>
    <row r="18221" spans="1:4" ht="15" x14ac:dyDescent="0.25">
      <c r="A18221" s="53" t="s">
        <v>22466</v>
      </c>
      <c r="B18221" s="53">
        <v>30</v>
      </c>
      <c r="C18221" s="53" t="s">
        <v>33536</v>
      </c>
      <c r="D18221" s="53" t="s">
        <v>33872</v>
      </c>
    </row>
    <row r="18222" spans="1:4" ht="15" x14ac:dyDescent="0.25">
      <c r="A18222" s="53" t="s">
        <v>22467</v>
      </c>
      <c r="B18222" s="53">
        <v>30</v>
      </c>
      <c r="C18222" s="53" t="s">
        <v>33536</v>
      </c>
      <c r="D18222" s="53" t="s">
        <v>33872</v>
      </c>
    </row>
    <row r="18223" spans="1:4" ht="15" x14ac:dyDescent="0.25">
      <c r="A18223" s="53" t="s">
        <v>22468</v>
      </c>
      <c r="B18223" s="53">
        <v>30</v>
      </c>
      <c r="C18223" s="53" t="s">
        <v>33536</v>
      </c>
      <c r="D18223" s="53" t="s">
        <v>33872</v>
      </c>
    </row>
    <row r="18224" spans="1:4" ht="15" x14ac:dyDescent="0.25">
      <c r="A18224" s="53" t="s">
        <v>22469</v>
      </c>
      <c r="B18224" s="53">
        <v>30</v>
      </c>
      <c r="C18224" s="53" t="s">
        <v>33536</v>
      </c>
      <c r="D18224" s="53" t="s">
        <v>33872</v>
      </c>
    </row>
    <row r="18225" spans="1:4" ht="15" x14ac:dyDescent="0.25">
      <c r="A18225" s="53" t="s">
        <v>22470</v>
      </c>
      <c r="B18225" s="53">
        <v>30</v>
      </c>
      <c r="C18225" s="53" t="s">
        <v>33536</v>
      </c>
      <c r="D18225" s="53" t="s">
        <v>33873</v>
      </c>
    </row>
    <row r="18226" spans="1:4" ht="15" x14ac:dyDescent="0.25">
      <c r="A18226" s="53" t="s">
        <v>22471</v>
      </c>
      <c r="B18226" s="53">
        <v>15</v>
      </c>
      <c r="C18226" s="53" t="s">
        <v>33536</v>
      </c>
      <c r="D18226" s="53" t="s">
        <v>33872</v>
      </c>
    </row>
    <row r="18227" spans="1:4" ht="15" x14ac:dyDescent="0.25">
      <c r="A18227" s="53" t="s">
        <v>22472</v>
      </c>
      <c r="B18227" s="53">
        <v>30</v>
      </c>
      <c r="C18227" s="53" t="s">
        <v>33536</v>
      </c>
      <c r="D18227" s="53" t="s">
        <v>33872</v>
      </c>
    </row>
    <row r="18228" spans="1:4" ht="15" x14ac:dyDescent="0.25">
      <c r="A18228" s="53" t="s">
        <v>22473</v>
      </c>
      <c r="B18228" s="53">
        <v>30</v>
      </c>
      <c r="C18228" s="53" t="s">
        <v>33536</v>
      </c>
      <c r="D18228" s="53" t="s">
        <v>33872</v>
      </c>
    </row>
    <row r="18229" spans="1:4" ht="15" x14ac:dyDescent="0.25">
      <c r="A18229" s="53" t="s">
        <v>22474</v>
      </c>
      <c r="B18229" s="53">
        <v>30</v>
      </c>
      <c r="C18229" s="53" t="s">
        <v>33536</v>
      </c>
      <c r="D18229" s="53" t="s">
        <v>33873</v>
      </c>
    </row>
    <row r="18230" spans="1:4" ht="15" x14ac:dyDescent="0.25">
      <c r="A18230" s="53" t="s">
        <v>22475</v>
      </c>
      <c r="B18230" s="53">
        <v>30</v>
      </c>
      <c r="C18230" s="53" t="s">
        <v>33536</v>
      </c>
      <c r="D18230" s="53" t="s">
        <v>33872</v>
      </c>
    </row>
    <row r="18231" spans="1:4" ht="15" x14ac:dyDescent="0.25">
      <c r="A18231" s="53" t="s">
        <v>22476</v>
      </c>
      <c r="B18231" s="53">
        <v>30</v>
      </c>
      <c r="C18231" s="53" t="s">
        <v>33536</v>
      </c>
      <c r="D18231" s="53" t="s">
        <v>33873</v>
      </c>
    </row>
    <row r="18232" spans="1:4" ht="15" x14ac:dyDescent="0.25">
      <c r="A18232" s="53" t="s">
        <v>22477</v>
      </c>
      <c r="B18232" s="53">
        <v>30</v>
      </c>
      <c r="C18232" s="53" t="s">
        <v>33536</v>
      </c>
      <c r="D18232" s="53" t="s">
        <v>33872</v>
      </c>
    </row>
    <row r="18233" spans="1:4" ht="15" x14ac:dyDescent="0.25">
      <c r="A18233" s="53" t="s">
        <v>22478</v>
      </c>
      <c r="B18233" s="53">
        <v>15</v>
      </c>
      <c r="C18233" s="53" t="s">
        <v>33536</v>
      </c>
      <c r="D18233" s="53" t="s">
        <v>33872</v>
      </c>
    </row>
    <row r="18234" spans="1:4" ht="15" x14ac:dyDescent="0.25">
      <c r="A18234" s="53" t="s">
        <v>22479</v>
      </c>
      <c r="B18234" s="53">
        <v>15</v>
      </c>
      <c r="C18234" s="53" t="s">
        <v>33536</v>
      </c>
      <c r="D18234" s="53" t="s">
        <v>33872</v>
      </c>
    </row>
    <row r="18235" spans="1:4" ht="15" x14ac:dyDescent="0.25">
      <c r="A18235" s="53" t="s">
        <v>22480</v>
      </c>
      <c r="B18235" s="53">
        <v>30</v>
      </c>
      <c r="C18235" s="53" t="s">
        <v>33536</v>
      </c>
      <c r="D18235" s="53" t="s">
        <v>33872</v>
      </c>
    </row>
    <row r="18236" spans="1:4" ht="15" x14ac:dyDescent="0.25">
      <c r="A18236" s="53" t="s">
        <v>22481</v>
      </c>
      <c r="B18236" s="53">
        <v>15</v>
      </c>
      <c r="C18236" s="53" t="s">
        <v>33536</v>
      </c>
      <c r="D18236" s="53" t="s">
        <v>33872</v>
      </c>
    </row>
    <row r="18237" spans="1:4" ht="15" x14ac:dyDescent="0.25">
      <c r="A18237" s="53" t="s">
        <v>22482</v>
      </c>
      <c r="B18237" s="53">
        <v>15</v>
      </c>
      <c r="C18237" s="53" t="s">
        <v>33536</v>
      </c>
      <c r="D18237" s="53" t="s">
        <v>33872</v>
      </c>
    </row>
    <row r="18238" spans="1:4" ht="15" x14ac:dyDescent="0.25">
      <c r="A18238" s="53" t="s">
        <v>22483</v>
      </c>
      <c r="B18238" s="53">
        <v>30</v>
      </c>
      <c r="C18238" s="53" t="s">
        <v>33536</v>
      </c>
      <c r="D18238" s="53" t="s">
        <v>33872</v>
      </c>
    </row>
    <row r="18239" spans="1:4" ht="15" x14ac:dyDescent="0.25">
      <c r="A18239" s="53" t="s">
        <v>22484</v>
      </c>
      <c r="B18239" s="53">
        <v>30</v>
      </c>
      <c r="C18239" s="53" t="s">
        <v>33536</v>
      </c>
      <c r="D18239" s="53" t="s">
        <v>33872</v>
      </c>
    </row>
    <row r="18240" spans="1:4" ht="15" x14ac:dyDescent="0.25">
      <c r="A18240" s="53" t="s">
        <v>22485</v>
      </c>
      <c r="B18240" s="53">
        <v>30</v>
      </c>
      <c r="C18240" s="53" t="s">
        <v>33536</v>
      </c>
      <c r="D18240" s="53" t="s">
        <v>33872</v>
      </c>
    </row>
    <row r="18241" spans="1:4" ht="15" x14ac:dyDescent="0.25">
      <c r="A18241" s="53" t="s">
        <v>22486</v>
      </c>
      <c r="B18241" s="53">
        <v>30</v>
      </c>
      <c r="C18241" s="53" t="s">
        <v>33536</v>
      </c>
      <c r="D18241" s="53" t="s">
        <v>33872</v>
      </c>
    </row>
    <row r="18242" spans="1:4" ht="15" x14ac:dyDescent="0.25">
      <c r="A18242" s="53" t="s">
        <v>22487</v>
      </c>
      <c r="B18242" s="53">
        <v>15</v>
      </c>
      <c r="C18242" s="53" t="s">
        <v>33536</v>
      </c>
      <c r="D18242" s="53" t="s">
        <v>33872</v>
      </c>
    </row>
    <row r="18243" spans="1:4" ht="15" x14ac:dyDescent="0.25">
      <c r="A18243" s="53" t="s">
        <v>22488</v>
      </c>
      <c r="B18243" s="53">
        <v>15</v>
      </c>
      <c r="C18243" s="53" t="s">
        <v>33536</v>
      </c>
      <c r="D18243" s="53" t="s">
        <v>33872</v>
      </c>
    </row>
    <row r="18244" spans="1:4" ht="15" x14ac:dyDescent="0.25">
      <c r="A18244" s="53" t="s">
        <v>22489</v>
      </c>
      <c r="B18244" s="53">
        <v>30</v>
      </c>
      <c r="C18244" s="53" t="s">
        <v>33536</v>
      </c>
      <c r="D18244" s="53" t="s">
        <v>33872</v>
      </c>
    </row>
    <row r="18245" spans="1:4" ht="15" x14ac:dyDescent="0.25">
      <c r="A18245" s="53" t="s">
        <v>22490</v>
      </c>
      <c r="B18245" s="53">
        <v>30</v>
      </c>
      <c r="C18245" s="53" t="s">
        <v>33536</v>
      </c>
      <c r="D18245" s="53" t="s">
        <v>33872</v>
      </c>
    </row>
    <row r="18246" spans="1:4" ht="15" x14ac:dyDescent="0.25">
      <c r="A18246" s="53" t="s">
        <v>22491</v>
      </c>
      <c r="B18246" s="53">
        <v>30</v>
      </c>
      <c r="C18246" s="53" t="s">
        <v>33536</v>
      </c>
      <c r="D18246" s="53" t="s">
        <v>33873</v>
      </c>
    </row>
    <row r="18247" spans="1:4" ht="15" x14ac:dyDescent="0.25">
      <c r="A18247" s="53" t="s">
        <v>22492</v>
      </c>
      <c r="B18247" s="53">
        <v>30</v>
      </c>
      <c r="C18247" s="53" t="s">
        <v>33536</v>
      </c>
      <c r="D18247" s="53" t="s">
        <v>33872</v>
      </c>
    </row>
    <row r="18248" spans="1:4" ht="15" x14ac:dyDescent="0.25">
      <c r="A18248" s="53" t="s">
        <v>22493</v>
      </c>
      <c r="B18248" s="53">
        <v>30</v>
      </c>
      <c r="C18248" s="53" t="s">
        <v>33536</v>
      </c>
      <c r="D18248" s="53" t="s">
        <v>33872</v>
      </c>
    </row>
    <row r="18249" spans="1:4" ht="15" x14ac:dyDescent="0.25">
      <c r="A18249" s="53" t="s">
        <v>22494</v>
      </c>
      <c r="B18249" s="53">
        <v>30</v>
      </c>
      <c r="C18249" s="53" t="s">
        <v>33536</v>
      </c>
      <c r="D18249" s="53" t="s">
        <v>33873</v>
      </c>
    </row>
    <row r="18250" spans="1:4" ht="15" x14ac:dyDescent="0.25">
      <c r="A18250" s="53" t="s">
        <v>22495</v>
      </c>
      <c r="B18250" s="53">
        <v>30</v>
      </c>
      <c r="C18250" s="53" t="s">
        <v>33536</v>
      </c>
      <c r="D18250" s="53" t="s">
        <v>33873</v>
      </c>
    </row>
    <row r="18251" spans="1:4" ht="15" x14ac:dyDescent="0.25">
      <c r="A18251" s="53" t="s">
        <v>22496</v>
      </c>
      <c r="B18251" s="53">
        <v>30</v>
      </c>
      <c r="C18251" s="53" t="s">
        <v>33536</v>
      </c>
      <c r="D18251" s="53" t="s">
        <v>33873</v>
      </c>
    </row>
    <row r="18252" spans="1:4" ht="15" x14ac:dyDescent="0.25">
      <c r="A18252" s="53" t="s">
        <v>22497</v>
      </c>
      <c r="B18252" s="53">
        <v>30</v>
      </c>
      <c r="C18252" s="53" t="s">
        <v>33536</v>
      </c>
      <c r="D18252" s="53" t="s">
        <v>33872</v>
      </c>
    </row>
    <row r="18253" spans="1:4" ht="15" x14ac:dyDescent="0.25">
      <c r="A18253" s="53" t="s">
        <v>22498</v>
      </c>
      <c r="B18253" s="53">
        <v>30</v>
      </c>
      <c r="C18253" s="53" t="s">
        <v>33536</v>
      </c>
      <c r="D18253" s="53" t="s">
        <v>33872</v>
      </c>
    </row>
    <row r="18254" spans="1:4" ht="15" x14ac:dyDescent="0.25">
      <c r="A18254" s="53" t="s">
        <v>22499</v>
      </c>
      <c r="B18254" s="53">
        <v>30</v>
      </c>
      <c r="C18254" s="53" t="s">
        <v>33536</v>
      </c>
      <c r="D18254" s="53" t="s">
        <v>33873</v>
      </c>
    </row>
    <row r="18255" spans="1:4" ht="15" x14ac:dyDescent="0.25">
      <c r="A18255" s="53" t="s">
        <v>22500</v>
      </c>
      <c r="B18255" s="53">
        <v>30</v>
      </c>
      <c r="C18255" s="53" t="s">
        <v>33536</v>
      </c>
      <c r="D18255" s="53" t="s">
        <v>33872</v>
      </c>
    </row>
    <row r="18256" spans="1:4" ht="15" x14ac:dyDescent="0.25">
      <c r="A18256" s="53" t="s">
        <v>22501</v>
      </c>
      <c r="B18256" s="53">
        <v>30</v>
      </c>
      <c r="C18256" s="53" t="s">
        <v>33536</v>
      </c>
      <c r="D18256" s="53" t="s">
        <v>33872</v>
      </c>
    </row>
    <row r="18257" spans="1:4" ht="15" x14ac:dyDescent="0.25">
      <c r="A18257" s="53" t="s">
        <v>22502</v>
      </c>
      <c r="B18257" s="53">
        <v>30</v>
      </c>
      <c r="C18257" s="53" t="s">
        <v>33536</v>
      </c>
      <c r="D18257" s="53" t="s">
        <v>33872</v>
      </c>
    </row>
    <row r="18258" spans="1:4" ht="15" x14ac:dyDescent="0.25">
      <c r="A18258" s="53" t="s">
        <v>22503</v>
      </c>
      <c r="B18258" s="53">
        <v>15</v>
      </c>
      <c r="C18258" s="53" t="s">
        <v>33536</v>
      </c>
      <c r="D18258" s="53" t="s">
        <v>33872</v>
      </c>
    </row>
    <row r="18259" spans="1:4" ht="15" x14ac:dyDescent="0.25">
      <c r="A18259" s="53" t="s">
        <v>22504</v>
      </c>
      <c r="B18259" s="53">
        <v>15</v>
      </c>
      <c r="C18259" s="53" t="s">
        <v>33536</v>
      </c>
      <c r="D18259" s="53" t="s">
        <v>33872</v>
      </c>
    </row>
    <row r="18260" spans="1:4" ht="15" x14ac:dyDescent="0.25">
      <c r="A18260" s="53" t="s">
        <v>22505</v>
      </c>
      <c r="B18260" s="53">
        <v>30</v>
      </c>
      <c r="C18260" s="53" t="s">
        <v>33541</v>
      </c>
      <c r="D18260" s="53" t="s">
        <v>33873</v>
      </c>
    </row>
    <row r="18261" spans="1:4" ht="15" x14ac:dyDescent="0.25">
      <c r="A18261" s="53" t="s">
        <v>22506</v>
      </c>
      <c r="B18261" s="53">
        <v>30</v>
      </c>
      <c r="C18261" s="53" t="s">
        <v>33541</v>
      </c>
      <c r="D18261" s="53" t="s">
        <v>33873</v>
      </c>
    </row>
    <row r="18262" spans="1:4" ht="15" x14ac:dyDescent="0.25">
      <c r="A18262" s="53" t="s">
        <v>22507</v>
      </c>
      <c r="B18262" s="53">
        <v>30</v>
      </c>
      <c r="C18262" s="53" t="s">
        <v>33541</v>
      </c>
      <c r="D18262" s="53" t="s">
        <v>33872</v>
      </c>
    </row>
    <row r="18263" spans="1:4" ht="15" x14ac:dyDescent="0.25">
      <c r="A18263" s="53" t="s">
        <v>22508</v>
      </c>
      <c r="B18263" s="53">
        <v>30</v>
      </c>
      <c r="C18263" s="53" t="s">
        <v>33541</v>
      </c>
      <c r="D18263" s="53" t="s">
        <v>33872</v>
      </c>
    </row>
    <row r="18264" spans="1:4" ht="15" x14ac:dyDescent="0.25">
      <c r="A18264" s="53" t="s">
        <v>22509</v>
      </c>
      <c r="B18264" s="53">
        <v>30</v>
      </c>
      <c r="C18264" s="53" t="s">
        <v>33541</v>
      </c>
      <c r="D18264" s="53" t="s">
        <v>33873</v>
      </c>
    </row>
    <row r="18265" spans="1:4" ht="15" x14ac:dyDescent="0.25">
      <c r="A18265" s="53" t="s">
        <v>22510</v>
      </c>
      <c r="B18265" s="53">
        <v>30</v>
      </c>
      <c r="C18265" s="53" t="s">
        <v>33536</v>
      </c>
      <c r="D18265" s="53" t="s">
        <v>33872</v>
      </c>
    </row>
    <row r="18266" spans="1:4" ht="15" x14ac:dyDescent="0.25">
      <c r="A18266" s="53" t="s">
        <v>22511</v>
      </c>
      <c r="B18266" s="53">
        <v>30</v>
      </c>
      <c r="C18266" s="53" t="s">
        <v>33536</v>
      </c>
      <c r="D18266" s="53" t="s">
        <v>33872</v>
      </c>
    </row>
    <row r="18267" spans="1:4" ht="15" x14ac:dyDescent="0.25">
      <c r="A18267" s="53" t="s">
        <v>22512</v>
      </c>
      <c r="B18267" s="53">
        <v>30</v>
      </c>
      <c r="C18267" s="53" t="s">
        <v>33536</v>
      </c>
      <c r="D18267" s="53" t="s">
        <v>33872</v>
      </c>
    </row>
    <row r="18268" spans="1:4" ht="15" x14ac:dyDescent="0.25">
      <c r="A18268" s="53" t="s">
        <v>22513</v>
      </c>
      <c r="B18268" s="53">
        <v>30</v>
      </c>
      <c r="C18268" s="53" t="s">
        <v>33536</v>
      </c>
      <c r="D18268" s="53" t="s">
        <v>33872</v>
      </c>
    </row>
    <row r="18269" spans="1:4" ht="15" x14ac:dyDescent="0.25">
      <c r="A18269" s="53" t="s">
        <v>22514</v>
      </c>
      <c r="B18269" s="53">
        <v>30</v>
      </c>
      <c r="C18269" s="53" t="s">
        <v>33536</v>
      </c>
      <c r="D18269" s="53" t="s">
        <v>33873</v>
      </c>
    </row>
    <row r="18270" spans="1:4" ht="15" x14ac:dyDescent="0.25">
      <c r="A18270" s="53" t="s">
        <v>22515</v>
      </c>
      <c r="B18270" s="53">
        <v>30</v>
      </c>
      <c r="C18270" s="53" t="s">
        <v>33536</v>
      </c>
      <c r="D18270" s="53" t="s">
        <v>33872</v>
      </c>
    </row>
    <row r="18271" spans="1:4" ht="15" x14ac:dyDescent="0.25">
      <c r="A18271" s="53" t="s">
        <v>22516</v>
      </c>
      <c r="B18271" s="53">
        <v>30</v>
      </c>
      <c r="C18271" s="53" t="s">
        <v>33536</v>
      </c>
      <c r="D18271" s="53" t="s">
        <v>33872</v>
      </c>
    </row>
    <row r="18272" spans="1:4" ht="15" x14ac:dyDescent="0.25">
      <c r="A18272" s="53" t="s">
        <v>22517</v>
      </c>
      <c r="B18272" s="53">
        <v>15</v>
      </c>
      <c r="C18272" s="53" t="s">
        <v>33536</v>
      </c>
      <c r="D18272" s="53" t="s">
        <v>33872</v>
      </c>
    </row>
    <row r="18273" spans="1:4" ht="15" x14ac:dyDescent="0.25">
      <c r="A18273" s="53" t="s">
        <v>22518</v>
      </c>
      <c r="B18273" s="53">
        <v>15</v>
      </c>
      <c r="C18273" s="53" t="s">
        <v>33536</v>
      </c>
      <c r="D18273" s="53" t="s">
        <v>33872</v>
      </c>
    </row>
    <row r="18274" spans="1:4" ht="15" x14ac:dyDescent="0.25">
      <c r="A18274" s="53" t="s">
        <v>22519</v>
      </c>
      <c r="B18274" s="53">
        <v>15</v>
      </c>
      <c r="C18274" s="53" t="s">
        <v>33536</v>
      </c>
      <c r="D18274" s="53" t="s">
        <v>33872</v>
      </c>
    </row>
    <row r="18275" spans="1:4" ht="15" x14ac:dyDescent="0.25">
      <c r="A18275" s="53" t="s">
        <v>22520</v>
      </c>
      <c r="B18275" s="53">
        <v>15</v>
      </c>
      <c r="C18275" s="53" t="s">
        <v>33536</v>
      </c>
      <c r="D18275" s="53" t="s">
        <v>33872</v>
      </c>
    </row>
    <row r="18276" spans="1:4" ht="15" x14ac:dyDescent="0.25">
      <c r="A18276" s="53" t="s">
        <v>22521</v>
      </c>
      <c r="B18276" s="53">
        <v>15</v>
      </c>
      <c r="C18276" s="53" t="s">
        <v>33536</v>
      </c>
      <c r="D18276" s="53" t="s">
        <v>33872</v>
      </c>
    </row>
    <row r="18277" spans="1:4" ht="15" x14ac:dyDescent="0.25">
      <c r="A18277" s="53" t="s">
        <v>22522</v>
      </c>
      <c r="B18277" s="53">
        <v>15</v>
      </c>
      <c r="C18277" s="53" t="s">
        <v>33536</v>
      </c>
      <c r="D18277" s="53" t="s">
        <v>33872</v>
      </c>
    </row>
    <row r="18278" spans="1:4" ht="15" x14ac:dyDescent="0.25">
      <c r="A18278" s="53" t="s">
        <v>22523</v>
      </c>
      <c r="B18278" s="53">
        <v>15</v>
      </c>
      <c r="C18278" s="53" t="s">
        <v>33536</v>
      </c>
      <c r="D18278" s="53" t="s">
        <v>33872</v>
      </c>
    </row>
    <row r="18279" spans="1:4" ht="15" x14ac:dyDescent="0.25">
      <c r="A18279" s="53" t="s">
        <v>22524</v>
      </c>
      <c r="B18279" s="53">
        <v>15</v>
      </c>
      <c r="C18279" s="53" t="s">
        <v>33536</v>
      </c>
      <c r="D18279" s="53" t="s">
        <v>33872</v>
      </c>
    </row>
    <row r="18280" spans="1:4" ht="15" x14ac:dyDescent="0.25">
      <c r="A18280" s="53" t="s">
        <v>22525</v>
      </c>
      <c r="B18280" s="53">
        <v>15</v>
      </c>
      <c r="C18280" s="53" t="s">
        <v>33536</v>
      </c>
      <c r="D18280" s="53" t="s">
        <v>33872</v>
      </c>
    </row>
    <row r="18281" spans="1:4" ht="15" x14ac:dyDescent="0.25">
      <c r="A18281" s="53" t="s">
        <v>22526</v>
      </c>
      <c r="B18281" s="53">
        <v>15</v>
      </c>
      <c r="C18281" s="53" t="s">
        <v>33536</v>
      </c>
      <c r="D18281" s="53" t="s">
        <v>33872</v>
      </c>
    </row>
    <row r="18282" spans="1:4" ht="15" x14ac:dyDescent="0.25">
      <c r="A18282" s="53" t="s">
        <v>22527</v>
      </c>
      <c r="B18282" s="53">
        <v>15</v>
      </c>
      <c r="C18282" s="53" t="s">
        <v>33536</v>
      </c>
      <c r="D18282" s="53" t="s">
        <v>33872</v>
      </c>
    </row>
    <row r="18283" spans="1:4" ht="15" x14ac:dyDescent="0.25">
      <c r="A18283" s="53" t="s">
        <v>22528</v>
      </c>
      <c r="B18283" s="53">
        <v>15</v>
      </c>
      <c r="C18283" s="53" t="s">
        <v>33536</v>
      </c>
      <c r="D18283" s="53" t="s">
        <v>33872</v>
      </c>
    </row>
    <row r="18284" spans="1:4" ht="15" x14ac:dyDescent="0.25">
      <c r="A18284" s="53" t="s">
        <v>22529</v>
      </c>
      <c r="B18284" s="53">
        <v>15</v>
      </c>
      <c r="C18284" s="53" t="s">
        <v>33536</v>
      </c>
      <c r="D18284" s="53" t="s">
        <v>33872</v>
      </c>
    </row>
    <row r="18285" spans="1:4" ht="15" x14ac:dyDescent="0.25">
      <c r="A18285" s="53" t="s">
        <v>22530</v>
      </c>
      <c r="B18285" s="53">
        <v>15</v>
      </c>
      <c r="C18285" s="53" t="s">
        <v>33536</v>
      </c>
      <c r="D18285" s="53" t="s">
        <v>33872</v>
      </c>
    </row>
    <row r="18286" spans="1:4" ht="15" x14ac:dyDescent="0.25">
      <c r="A18286" s="53" t="s">
        <v>22531</v>
      </c>
      <c r="B18286" s="53">
        <v>15</v>
      </c>
      <c r="C18286" s="53" t="s">
        <v>33536</v>
      </c>
      <c r="D18286" s="53" t="s">
        <v>33872</v>
      </c>
    </row>
    <row r="18287" spans="1:4" ht="15" x14ac:dyDescent="0.25">
      <c r="A18287" s="53" t="s">
        <v>22532</v>
      </c>
      <c r="B18287" s="53">
        <v>15</v>
      </c>
      <c r="C18287" s="53" t="s">
        <v>33536</v>
      </c>
      <c r="D18287" s="53" t="s">
        <v>33872</v>
      </c>
    </row>
    <row r="18288" spans="1:4" ht="15" x14ac:dyDescent="0.25">
      <c r="A18288" s="53" t="s">
        <v>22533</v>
      </c>
      <c r="B18288" s="53">
        <v>15</v>
      </c>
      <c r="C18288" s="53" t="s">
        <v>33536</v>
      </c>
      <c r="D18288" s="53" t="s">
        <v>33872</v>
      </c>
    </row>
    <row r="18289" spans="1:4" ht="15" x14ac:dyDescent="0.25">
      <c r="A18289" s="53" t="s">
        <v>22534</v>
      </c>
      <c r="B18289" s="53">
        <v>15</v>
      </c>
      <c r="C18289" s="53" t="s">
        <v>33536</v>
      </c>
      <c r="D18289" s="53" t="s">
        <v>33872</v>
      </c>
    </row>
    <row r="18290" spans="1:4" ht="15" x14ac:dyDescent="0.25">
      <c r="A18290" s="53" t="s">
        <v>22535</v>
      </c>
      <c r="B18290" s="53">
        <v>30</v>
      </c>
      <c r="C18290" s="53" t="s">
        <v>33536</v>
      </c>
      <c r="D18290" s="53" t="s">
        <v>33872</v>
      </c>
    </row>
    <row r="18291" spans="1:4" ht="15" x14ac:dyDescent="0.25">
      <c r="A18291" s="53" t="s">
        <v>22536</v>
      </c>
      <c r="B18291" s="53">
        <v>30</v>
      </c>
      <c r="C18291" s="53" t="s">
        <v>33536</v>
      </c>
      <c r="D18291" s="53" t="s">
        <v>33872</v>
      </c>
    </row>
    <row r="18292" spans="1:4" ht="15" x14ac:dyDescent="0.25">
      <c r="A18292" s="53" t="s">
        <v>22537</v>
      </c>
      <c r="B18292" s="53">
        <v>15</v>
      </c>
      <c r="C18292" s="53" t="s">
        <v>33536</v>
      </c>
      <c r="D18292" s="53" t="s">
        <v>33872</v>
      </c>
    </row>
    <row r="18293" spans="1:4" ht="15" x14ac:dyDescent="0.25">
      <c r="A18293" s="53" t="s">
        <v>22538</v>
      </c>
      <c r="B18293" s="53">
        <v>15</v>
      </c>
      <c r="C18293" s="53" t="s">
        <v>33536</v>
      </c>
      <c r="D18293" s="53" t="s">
        <v>33872</v>
      </c>
    </row>
    <row r="18294" spans="1:4" ht="15" x14ac:dyDescent="0.25">
      <c r="A18294" s="53" t="s">
        <v>22539</v>
      </c>
      <c r="B18294" s="53">
        <v>15</v>
      </c>
      <c r="C18294" s="53" t="s">
        <v>33536</v>
      </c>
      <c r="D18294" s="53" t="s">
        <v>33872</v>
      </c>
    </row>
    <row r="18295" spans="1:4" ht="15" x14ac:dyDescent="0.25">
      <c r="A18295" s="53" t="s">
        <v>22540</v>
      </c>
      <c r="B18295" s="53">
        <v>15</v>
      </c>
      <c r="C18295" s="53" t="s">
        <v>33536</v>
      </c>
      <c r="D18295" s="53" t="s">
        <v>33872</v>
      </c>
    </row>
    <row r="18296" spans="1:4" ht="15" x14ac:dyDescent="0.25">
      <c r="A18296" s="53" t="s">
        <v>22541</v>
      </c>
      <c r="B18296" s="53">
        <v>15</v>
      </c>
      <c r="C18296" s="53" t="s">
        <v>33536</v>
      </c>
      <c r="D18296" s="53" t="s">
        <v>33872</v>
      </c>
    </row>
    <row r="18297" spans="1:4" ht="15" x14ac:dyDescent="0.25">
      <c r="A18297" s="53" t="s">
        <v>22542</v>
      </c>
      <c r="B18297" s="53">
        <v>15</v>
      </c>
      <c r="C18297" s="53" t="s">
        <v>33536</v>
      </c>
      <c r="D18297" s="53" t="s">
        <v>33872</v>
      </c>
    </row>
    <row r="18298" spans="1:4" ht="15" x14ac:dyDescent="0.25">
      <c r="A18298" s="53" t="s">
        <v>22543</v>
      </c>
      <c r="B18298" s="53">
        <v>15</v>
      </c>
      <c r="C18298" s="53" t="s">
        <v>33536</v>
      </c>
      <c r="D18298" s="53" t="s">
        <v>33872</v>
      </c>
    </row>
    <row r="18299" spans="1:4" ht="15" x14ac:dyDescent="0.25">
      <c r="A18299" s="53" t="s">
        <v>22544</v>
      </c>
      <c r="B18299" s="53">
        <v>15</v>
      </c>
      <c r="C18299" s="53" t="s">
        <v>33536</v>
      </c>
      <c r="D18299" s="53" t="s">
        <v>33872</v>
      </c>
    </row>
    <row r="18300" spans="1:4" ht="15" x14ac:dyDescent="0.25">
      <c r="A18300" s="53" t="s">
        <v>22545</v>
      </c>
      <c r="B18300" s="53">
        <v>15</v>
      </c>
      <c r="C18300" s="53" t="s">
        <v>33536</v>
      </c>
      <c r="D18300" s="53" t="s">
        <v>33872</v>
      </c>
    </row>
    <row r="18301" spans="1:4" ht="15" x14ac:dyDescent="0.25">
      <c r="A18301" s="53" t="s">
        <v>22546</v>
      </c>
      <c r="B18301" s="53">
        <v>15</v>
      </c>
      <c r="C18301" s="53" t="s">
        <v>33536</v>
      </c>
      <c r="D18301" s="53" t="s">
        <v>33872</v>
      </c>
    </row>
    <row r="18302" spans="1:4" ht="15" x14ac:dyDescent="0.25">
      <c r="A18302" s="53" t="s">
        <v>22547</v>
      </c>
      <c r="B18302" s="53">
        <v>15</v>
      </c>
      <c r="C18302" s="53" t="s">
        <v>33536</v>
      </c>
      <c r="D18302" s="53" t="s">
        <v>33872</v>
      </c>
    </row>
    <row r="18303" spans="1:4" ht="15" x14ac:dyDescent="0.25">
      <c r="A18303" s="53" t="s">
        <v>22548</v>
      </c>
      <c r="B18303" s="53">
        <v>15</v>
      </c>
      <c r="C18303" s="53" t="s">
        <v>33536</v>
      </c>
      <c r="D18303" s="53" t="s">
        <v>33872</v>
      </c>
    </row>
    <row r="18304" spans="1:4" ht="15" x14ac:dyDescent="0.25">
      <c r="A18304" s="53" t="s">
        <v>22549</v>
      </c>
      <c r="B18304" s="53">
        <v>15</v>
      </c>
      <c r="C18304" s="53" t="s">
        <v>33536</v>
      </c>
      <c r="D18304" s="53" t="s">
        <v>33872</v>
      </c>
    </row>
    <row r="18305" spans="1:4" ht="15" x14ac:dyDescent="0.25">
      <c r="A18305" s="53" t="s">
        <v>22550</v>
      </c>
      <c r="B18305" s="53">
        <v>15</v>
      </c>
      <c r="C18305" s="53" t="s">
        <v>33536</v>
      </c>
      <c r="D18305" s="53" t="s">
        <v>33872</v>
      </c>
    </row>
    <row r="18306" spans="1:4" ht="15" x14ac:dyDescent="0.25">
      <c r="A18306" s="53" t="s">
        <v>22551</v>
      </c>
      <c r="B18306" s="53">
        <v>15</v>
      </c>
      <c r="C18306" s="53" t="s">
        <v>33536</v>
      </c>
      <c r="D18306" s="53" t="s">
        <v>33872</v>
      </c>
    </row>
    <row r="18307" spans="1:4" ht="15" x14ac:dyDescent="0.25">
      <c r="A18307" s="53" t="s">
        <v>22552</v>
      </c>
      <c r="B18307" s="53">
        <v>15</v>
      </c>
      <c r="C18307" s="53" t="s">
        <v>33536</v>
      </c>
      <c r="D18307" s="53" t="s">
        <v>33872</v>
      </c>
    </row>
    <row r="18308" spans="1:4" ht="15" x14ac:dyDescent="0.25">
      <c r="A18308" s="53" t="s">
        <v>22553</v>
      </c>
      <c r="B18308" s="53">
        <v>15</v>
      </c>
      <c r="C18308" s="53" t="s">
        <v>33536</v>
      </c>
      <c r="D18308" s="53" t="s">
        <v>33872</v>
      </c>
    </row>
    <row r="18309" spans="1:4" ht="15" x14ac:dyDescent="0.25">
      <c r="A18309" s="53" t="s">
        <v>22554</v>
      </c>
      <c r="B18309" s="53">
        <v>15</v>
      </c>
      <c r="C18309" s="53" t="s">
        <v>33536</v>
      </c>
      <c r="D18309" s="53" t="s">
        <v>33872</v>
      </c>
    </row>
    <row r="18310" spans="1:4" ht="15" x14ac:dyDescent="0.25">
      <c r="A18310" s="53" t="s">
        <v>22555</v>
      </c>
      <c r="B18310" s="53">
        <v>15</v>
      </c>
      <c r="C18310" s="53" t="s">
        <v>33536</v>
      </c>
      <c r="D18310" s="53" t="s">
        <v>33872</v>
      </c>
    </row>
    <row r="18311" spans="1:4" ht="15" x14ac:dyDescent="0.25">
      <c r="A18311" s="53" t="s">
        <v>22556</v>
      </c>
      <c r="B18311" s="53">
        <v>15</v>
      </c>
      <c r="C18311" s="53" t="s">
        <v>33536</v>
      </c>
      <c r="D18311" s="53" t="s">
        <v>33872</v>
      </c>
    </row>
    <row r="18312" spans="1:4" ht="15" x14ac:dyDescent="0.25">
      <c r="A18312" s="53" t="s">
        <v>22557</v>
      </c>
      <c r="B18312" s="53">
        <v>30</v>
      </c>
      <c r="C18312" s="53" t="s">
        <v>33536</v>
      </c>
      <c r="D18312" s="53" t="s">
        <v>33872</v>
      </c>
    </row>
    <row r="18313" spans="1:4" ht="15" x14ac:dyDescent="0.25">
      <c r="A18313" s="53" t="s">
        <v>22558</v>
      </c>
      <c r="B18313" s="53">
        <v>15</v>
      </c>
      <c r="C18313" s="53" t="s">
        <v>33536</v>
      </c>
      <c r="D18313" s="53" t="s">
        <v>33872</v>
      </c>
    </row>
    <row r="18314" spans="1:4" ht="15" x14ac:dyDescent="0.25">
      <c r="A18314" s="53" t="s">
        <v>22559</v>
      </c>
      <c r="B18314" s="53">
        <v>15</v>
      </c>
      <c r="C18314" s="53" t="s">
        <v>33536</v>
      </c>
      <c r="D18314" s="53" t="s">
        <v>33872</v>
      </c>
    </row>
    <row r="18315" spans="1:4" ht="15" x14ac:dyDescent="0.25">
      <c r="A18315" s="53" t="s">
        <v>22560</v>
      </c>
      <c r="B18315" s="53">
        <v>15</v>
      </c>
      <c r="C18315" s="53" t="s">
        <v>33536</v>
      </c>
      <c r="D18315" s="53" t="s">
        <v>33872</v>
      </c>
    </row>
    <row r="18316" spans="1:4" ht="15" x14ac:dyDescent="0.25">
      <c r="A18316" s="53" t="s">
        <v>22561</v>
      </c>
      <c r="B18316" s="53">
        <v>15</v>
      </c>
      <c r="C18316" s="53" t="s">
        <v>33536</v>
      </c>
      <c r="D18316" s="53" t="s">
        <v>33872</v>
      </c>
    </row>
    <row r="18317" spans="1:4" ht="15" x14ac:dyDescent="0.25">
      <c r="A18317" s="53" t="s">
        <v>22562</v>
      </c>
      <c r="B18317" s="53">
        <v>15</v>
      </c>
      <c r="C18317" s="53" t="s">
        <v>33536</v>
      </c>
      <c r="D18317" s="53" t="s">
        <v>33872</v>
      </c>
    </row>
    <row r="18318" spans="1:4" ht="15" x14ac:dyDescent="0.25">
      <c r="A18318" s="53" t="s">
        <v>22563</v>
      </c>
      <c r="B18318" s="53">
        <v>15</v>
      </c>
      <c r="C18318" s="53" t="s">
        <v>33536</v>
      </c>
      <c r="D18318" s="53" t="s">
        <v>33872</v>
      </c>
    </row>
    <row r="18319" spans="1:4" ht="15" x14ac:dyDescent="0.25">
      <c r="A18319" s="53" t="s">
        <v>22564</v>
      </c>
      <c r="B18319" s="53">
        <v>15</v>
      </c>
      <c r="C18319" s="53" t="s">
        <v>33536</v>
      </c>
      <c r="D18319" s="53" t="s">
        <v>33873</v>
      </c>
    </row>
    <row r="18320" spans="1:4" ht="15" x14ac:dyDescent="0.25">
      <c r="A18320" s="53" t="s">
        <v>22565</v>
      </c>
      <c r="B18320" s="53">
        <v>15</v>
      </c>
      <c r="C18320" s="53" t="s">
        <v>33536</v>
      </c>
      <c r="D18320" s="53" t="s">
        <v>33872</v>
      </c>
    </row>
    <row r="18321" spans="1:4" ht="15" x14ac:dyDescent="0.25">
      <c r="A18321" s="53" t="s">
        <v>22566</v>
      </c>
      <c r="B18321" s="53">
        <v>15</v>
      </c>
      <c r="C18321" s="53" t="s">
        <v>33536</v>
      </c>
      <c r="D18321" s="53" t="s">
        <v>33872</v>
      </c>
    </row>
    <row r="18322" spans="1:4" ht="15" x14ac:dyDescent="0.25">
      <c r="A18322" s="53" t="s">
        <v>22567</v>
      </c>
      <c r="B18322" s="53">
        <v>15</v>
      </c>
      <c r="C18322" s="53" t="s">
        <v>33536</v>
      </c>
      <c r="D18322" s="53" t="s">
        <v>33872</v>
      </c>
    </row>
    <row r="18323" spans="1:4" ht="15" x14ac:dyDescent="0.25">
      <c r="A18323" s="53" t="s">
        <v>22568</v>
      </c>
      <c r="B18323" s="53">
        <v>15</v>
      </c>
      <c r="C18323" s="53" t="s">
        <v>33536</v>
      </c>
      <c r="D18323" s="53" t="s">
        <v>33873</v>
      </c>
    </row>
    <row r="18324" spans="1:4" ht="15" x14ac:dyDescent="0.25">
      <c r="A18324" s="53" t="s">
        <v>22569</v>
      </c>
      <c r="B18324" s="53">
        <v>15</v>
      </c>
      <c r="C18324" s="53" t="s">
        <v>33536</v>
      </c>
      <c r="D18324" s="53" t="s">
        <v>33872</v>
      </c>
    </row>
    <row r="18325" spans="1:4" ht="15" x14ac:dyDescent="0.25">
      <c r="A18325" s="53" t="s">
        <v>22570</v>
      </c>
      <c r="B18325" s="53">
        <v>15</v>
      </c>
      <c r="C18325" s="53" t="s">
        <v>33536</v>
      </c>
      <c r="D18325" s="53" t="s">
        <v>33873</v>
      </c>
    </row>
    <row r="18326" spans="1:4" ht="15" x14ac:dyDescent="0.25">
      <c r="A18326" s="53" t="s">
        <v>22571</v>
      </c>
      <c r="B18326" s="53">
        <v>15</v>
      </c>
      <c r="C18326" s="53" t="s">
        <v>33536</v>
      </c>
      <c r="D18326" s="53" t="s">
        <v>33872</v>
      </c>
    </row>
    <row r="18327" spans="1:4" ht="15" x14ac:dyDescent="0.25">
      <c r="A18327" s="53" t="s">
        <v>22572</v>
      </c>
      <c r="B18327" s="53">
        <v>15</v>
      </c>
      <c r="C18327" s="53" t="s">
        <v>33536</v>
      </c>
      <c r="D18327" s="53" t="s">
        <v>33872</v>
      </c>
    </row>
    <row r="18328" spans="1:4" ht="15" x14ac:dyDescent="0.25">
      <c r="A18328" s="53" t="s">
        <v>22573</v>
      </c>
      <c r="B18328" s="53">
        <v>15</v>
      </c>
      <c r="C18328" s="53" t="s">
        <v>33536</v>
      </c>
      <c r="D18328" s="53" t="s">
        <v>33872</v>
      </c>
    </row>
    <row r="18329" spans="1:4" ht="15" x14ac:dyDescent="0.25">
      <c r="A18329" s="53" t="s">
        <v>22574</v>
      </c>
      <c r="B18329" s="53">
        <v>15</v>
      </c>
      <c r="C18329" s="53" t="s">
        <v>33536</v>
      </c>
      <c r="D18329" s="53" t="s">
        <v>33872</v>
      </c>
    </row>
    <row r="18330" spans="1:4" ht="15" x14ac:dyDescent="0.25">
      <c r="A18330" s="53" t="s">
        <v>22575</v>
      </c>
      <c r="B18330" s="53">
        <v>15</v>
      </c>
      <c r="C18330" s="53" t="s">
        <v>33536</v>
      </c>
      <c r="D18330" s="53" t="s">
        <v>33872</v>
      </c>
    </row>
    <row r="18331" spans="1:4" ht="15" x14ac:dyDescent="0.25">
      <c r="A18331" s="53" t="s">
        <v>22576</v>
      </c>
      <c r="B18331" s="53">
        <v>15</v>
      </c>
      <c r="C18331" s="53" t="s">
        <v>33536</v>
      </c>
      <c r="D18331" s="53" t="s">
        <v>33872</v>
      </c>
    </row>
    <row r="18332" spans="1:4" ht="15" x14ac:dyDescent="0.25">
      <c r="A18332" s="53" t="s">
        <v>22577</v>
      </c>
      <c r="B18332" s="53">
        <v>15</v>
      </c>
      <c r="C18332" s="53" t="s">
        <v>33536</v>
      </c>
      <c r="D18332" s="53" t="s">
        <v>33872</v>
      </c>
    </row>
    <row r="18333" spans="1:4" ht="15" x14ac:dyDescent="0.25">
      <c r="A18333" s="53" t="s">
        <v>22578</v>
      </c>
      <c r="B18333" s="53">
        <v>0</v>
      </c>
      <c r="C18333" s="53" t="s">
        <v>33537</v>
      </c>
      <c r="D18333" s="53" t="s">
        <v>33872</v>
      </c>
    </row>
    <row r="18334" spans="1:4" ht="15" x14ac:dyDescent="0.25">
      <c r="A18334" s="53" t="s">
        <v>22579</v>
      </c>
      <c r="B18334" s="53">
        <v>15</v>
      </c>
      <c r="C18334" s="53" t="s">
        <v>33536</v>
      </c>
      <c r="D18334" s="53" t="s">
        <v>33873</v>
      </c>
    </row>
    <row r="18335" spans="1:4" ht="15" x14ac:dyDescent="0.25">
      <c r="A18335" s="53" t="s">
        <v>22580</v>
      </c>
      <c r="B18335" s="53">
        <v>15</v>
      </c>
      <c r="C18335" s="53" t="s">
        <v>33536</v>
      </c>
      <c r="D18335" s="53" t="s">
        <v>33872</v>
      </c>
    </row>
    <row r="18336" spans="1:4" ht="15" x14ac:dyDescent="0.25">
      <c r="A18336" s="53" t="s">
        <v>22581</v>
      </c>
      <c r="B18336" s="53">
        <v>15</v>
      </c>
      <c r="C18336" s="53" t="s">
        <v>33536</v>
      </c>
      <c r="D18336" s="53" t="s">
        <v>33872</v>
      </c>
    </row>
    <row r="18337" spans="1:4" ht="15" x14ac:dyDescent="0.25">
      <c r="A18337" s="53" t="s">
        <v>22582</v>
      </c>
      <c r="B18337" s="53">
        <v>15</v>
      </c>
      <c r="C18337" s="53" t="s">
        <v>33536</v>
      </c>
      <c r="D18337" s="53" t="s">
        <v>33872</v>
      </c>
    </row>
    <row r="18338" spans="1:4" ht="15" x14ac:dyDescent="0.25">
      <c r="A18338" s="53" t="s">
        <v>22583</v>
      </c>
      <c r="B18338" s="53">
        <v>15</v>
      </c>
      <c r="C18338" s="53" t="s">
        <v>33536</v>
      </c>
      <c r="D18338" s="53" t="s">
        <v>33872</v>
      </c>
    </row>
    <row r="18339" spans="1:4" ht="15" x14ac:dyDescent="0.25">
      <c r="A18339" s="53" t="s">
        <v>22584</v>
      </c>
      <c r="B18339" s="53">
        <v>15</v>
      </c>
      <c r="C18339" s="53" t="s">
        <v>33536</v>
      </c>
      <c r="D18339" s="53" t="s">
        <v>33872</v>
      </c>
    </row>
    <row r="18340" spans="1:4" ht="15" x14ac:dyDescent="0.25">
      <c r="A18340" s="53" t="s">
        <v>22585</v>
      </c>
      <c r="B18340" s="53">
        <v>30</v>
      </c>
      <c r="C18340" s="53" t="s">
        <v>33536</v>
      </c>
      <c r="D18340" s="53" t="s">
        <v>33872</v>
      </c>
    </row>
    <row r="18341" spans="1:4" ht="15" x14ac:dyDescent="0.25">
      <c r="A18341" s="53" t="s">
        <v>22586</v>
      </c>
      <c r="B18341" s="53">
        <v>30</v>
      </c>
      <c r="C18341" s="53" t="s">
        <v>33536</v>
      </c>
      <c r="D18341" s="53" t="s">
        <v>33872</v>
      </c>
    </row>
    <row r="18342" spans="1:4" ht="15" x14ac:dyDescent="0.25">
      <c r="A18342" s="53" t="s">
        <v>22587</v>
      </c>
      <c r="B18342" s="53">
        <v>15</v>
      </c>
      <c r="C18342" s="53" t="s">
        <v>33536</v>
      </c>
      <c r="D18342" s="53" t="s">
        <v>33873</v>
      </c>
    </row>
    <row r="18343" spans="1:4" ht="15" x14ac:dyDescent="0.25">
      <c r="A18343" s="53" t="s">
        <v>22588</v>
      </c>
      <c r="B18343" s="53">
        <v>120</v>
      </c>
      <c r="C18343" s="53" t="s">
        <v>33593</v>
      </c>
      <c r="D18343" s="53" t="s">
        <v>33873</v>
      </c>
    </row>
    <row r="18344" spans="1:4" ht="15" x14ac:dyDescent="0.25">
      <c r="A18344" s="53" t="s">
        <v>22589</v>
      </c>
      <c r="B18344" s="53">
        <v>15</v>
      </c>
      <c r="C18344" s="53" t="s">
        <v>33536</v>
      </c>
      <c r="D18344" s="53" t="s">
        <v>33873</v>
      </c>
    </row>
    <row r="18345" spans="1:4" ht="15" x14ac:dyDescent="0.25">
      <c r="A18345" s="53" t="s">
        <v>22590</v>
      </c>
      <c r="B18345" s="53">
        <v>15</v>
      </c>
      <c r="C18345" s="53" t="s">
        <v>33536</v>
      </c>
      <c r="D18345" s="53" t="s">
        <v>33873</v>
      </c>
    </row>
    <row r="18346" spans="1:4" ht="15" x14ac:dyDescent="0.25">
      <c r="A18346" s="53" t="s">
        <v>22591</v>
      </c>
      <c r="B18346" s="53">
        <v>15</v>
      </c>
      <c r="C18346" s="53" t="s">
        <v>33536</v>
      </c>
      <c r="D18346" s="53" t="s">
        <v>33873</v>
      </c>
    </row>
    <row r="18347" spans="1:4" ht="15" x14ac:dyDescent="0.25">
      <c r="A18347" s="53" t="s">
        <v>22592</v>
      </c>
      <c r="B18347" s="53">
        <v>0</v>
      </c>
      <c r="C18347" s="53" t="s">
        <v>33537</v>
      </c>
      <c r="D18347" s="53" t="s">
        <v>33872</v>
      </c>
    </row>
    <row r="18348" spans="1:4" ht="15" x14ac:dyDescent="0.25">
      <c r="A18348" s="53" t="s">
        <v>22593</v>
      </c>
      <c r="B18348" s="53">
        <v>15</v>
      </c>
      <c r="C18348" s="53" t="s">
        <v>33536</v>
      </c>
      <c r="D18348" s="53" t="s">
        <v>33873</v>
      </c>
    </row>
    <row r="18349" spans="1:4" ht="15" x14ac:dyDescent="0.25">
      <c r="A18349" s="53" t="s">
        <v>22594</v>
      </c>
      <c r="B18349" s="53">
        <v>15</v>
      </c>
      <c r="C18349" s="53" t="s">
        <v>33536</v>
      </c>
      <c r="D18349" s="53" t="s">
        <v>33872</v>
      </c>
    </row>
    <row r="18350" spans="1:4" ht="15" x14ac:dyDescent="0.25">
      <c r="A18350" s="53" t="s">
        <v>22595</v>
      </c>
      <c r="B18350" s="53">
        <v>15</v>
      </c>
      <c r="C18350" s="53" t="s">
        <v>33536</v>
      </c>
      <c r="D18350" s="53" t="s">
        <v>33872</v>
      </c>
    </row>
    <row r="18351" spans="1:4" ht="15" x14ac:dyDescent="0.25">
      <c r="A18351" s="53" t="s">
        <v>22596</v>
      </c>
      <c r="B18351" s="53">
        <v>15</v>
      </c>
      <c r="C18351" s="53" t="s">
        <v>33536</v>
      </c>
      <c r="D18351" s="53" t="s">
        <v>33872</v>
      </c>
    </row>
    <row r="18352" spans="1:4" ht="15" x14ac:dyDescent="0.25">
      <c r="A18352" s="53" t="s">
        <v>22597</v>
      </c>
      <c r="B18352" s="53">
        <v>15</v>
      </c>
      <c r="C18352" s="53" t="s">
        <v>33536</v>
      </c>
      <c r="D18352" s="53" t="s">
        <v>33872</v>
      </c>
    </row>
    <row r="18353" spans="1:4" ht="15" x14ac:dyDescent="0.25">
      <c r="A18353" s="53" t="s">
        <v>22598</v>
      </c>
      <c r="B18353" s="53">
        <v>15</v>
      </c>
      <c r="C18353" s="53" t="s">
        <v>33536</v>
      </c>
      <c r="D18353" s="53" t="s">
        <v>33872</v>
      </c>
    </row>
    <row r="18354" spans="1:4" ht="15" x14ac:dyDescent="0.25">
      <c r="A18354" s="53" t="s">
        <v>22599</v>
      </c>
      <c r="B18354" s="53">
        <v>15</v>
      </c>
      <c r="C18354" s="53" t="s">
        <v>33536</v>
      </c>
      <c r="D18354" s="53" t="s">
        <v>33872</v>
      </c>
    </row>
    <row r="18355" spans="1:4" ht="15" x14ac:dyDescent="0.25">
      <c r="A18355" s="53" t="s">
        <v>22600</v>
      </c>
      <c r="B18355" s="53">
        <v>15</v>
      </c>
      <c r="C18355" s="53" t="s">
        <v>33536</v>
      </c>
      <c r="D18355" s="53" t="s">
        <v>33872</v>
      </c>
    </row>
    <row r="18356" spans="1:4" ht="15" x14ac:dyDescent="0.25">
      <c r="A18356" s="53" t="s">
        <v>22601</v>
      </c>
      <c r="B18356" s="53">
        <v>15</v>
      </c>
      <c r="C18356" s="53" t="s">
        <v>33536</v>
      </c>
      <c r="D18356" s="53" t="s">
        <v>33872</v>
      </c>
    </row>
    <row r="18357" spans="1:4" ht="15" x14ac:dyDescent="0.25">
      <c r="A18357" s="53" t="s">
        <v>22602</v>
      </c>
      <c r="B18357" s="53">
        <v>15</v>
      </c>
      <c r="C18357" s="53" t="s">
        <v>33536</v>
      </c>
      <c r="D18357" s="53" t="s">
        <v>33872</v>
      </c>
    </row>
    <row r="18358" spans="1:4" ht="15" x14ac:dyDescent="0.25">
      <c r="A18358" s="53" t="s">
        <v>22603</v>
      </c>
      <c r="B18358" s="53">
        <v>30</v>
      </c>
      <c r="C18358" s="53" t="s">
        <v>33536</v>
      </c>
      <c r="D18358" s="53" t="s">
        <v>33872</v>
      </c>
    </row>
    <row r="18359" spans="1:4" ht="15" x14ac:dyDescent="0.25">
      <c r="A18359" s="53" t="s">
        <v>22604</v>
      </c>
      <c r="B18359" s="53">
        <v>15</v>
      </c>
      <c r="C18359" s="53" t="s">
        <v>33536</v>
      </c>
      <c r="D18359" s="53" t="s">
        <v>33872</v>
      </c>
    </row>
    <row r="18360" spans="1:4" ht="15" x14ac:dyDescent="0.25">
      <c r="A18360" s="53" t="s">
        <v>22605</v>
      </c>
      <c r="B18360" s="53">
        <v>15</v>
      </c>
      <c r="C18360" s="53" t="s">
        <v>33536</v>
      </c>
      <c r="D18360" s="53" t="s">
        <v>33872</v>
      </c>
    </row>
    <row r="18361" spans="1:4" ht="15" x14ac:dyDescent="0.25">
      <c r="A18361" s="53" t="s">
        <v>22606</v>
      </c>
      <c r="B18361" s="53">
        <v>15</v>
      </c>
      <c r="C18361" s="53" t="s">
        <v>33536</v>
      </c>
      <c r="D18361" s="53" t="s">
        <v>33872</v>
      </c>
    </row>
    <row r="18362" spans="1:4" ht="15" x14ac:dyDescent="0.25">
      <c r="A18362" s="53" t="s">
        <v>22607</v>
      </c>
      <c r="B18362" s="53">
        <v>15</v>
      </c>
      <c r="C18362" s="53" t="s">
        <v>33536</v>
      </c>
      <c r="D18362" s="53" t="s">
        <v>33872</v>
      </c>
    </row>
    <row r="18363" spans="1:4" ht="15" x14ac:dyDescent="0.25">
      <c r="A18363" s="53" t="s">
        <v>22608</v>
      </c>
      <c r="B18363" s="53">
        <v>15</v>
      </c>
      <c r="C18363" s="53" t="s">
        <v>33536</v>
      </c>
      <c r="D18363" s="53" t="s">
        <v>33872</v>
      </c>
    </row>
    <row r="18364" spans="1:4" ht="15" x14ac:dyDescent="0.25">
      <c r="A18364" s="53" t="s">
        <v>22609</v>
      </c>
      <c r="B18364" s="53">
        <v>30</v>
      </c>
      <c r="C18364" s="53" t="s">
        <v>33536</v>
      </c>
      <c r="D18364" s="53" t="s">
        <v>33873</v>
      </c>
    </row>
    <row r="18365" spans="1:4" ht="15" x14ac:dyDescent="0.25">
      <c r="A18365" s="53" t="s">
        <v>22610</v>
      </c>
      <c r="B18365" s="53">
        <v>30</v>
      </c>
      <c r="C18365" s="53" t="s">
        <v>33536</v>
      </c>
      <c r="D18365" s="53" t="s">
        <v>33872</v>
      </c>
    </row>
    <row r="18366" spans="1:4" ht="15" x14ac:dyDescent="0.25">
      <c r="A18366" s="53" t="s">
        <v>22611</v>
      </c>
      <c r="B18366" s="53">
        <v>30</v>
      </c>
      <c r="C18366" s="53" t="s">
        <v>33536</v>
      </c>
      <c r="D18366" s="53" t="s">
        <v>33872</v>
      </c>
    </row>
    <row r="18367" spans="1:4" ht="15" x14ac:dyDescent="0.25">
      <c r="A18367" s="53" t="s">
        <v>22612</v>
      </c>
      <c r="B18367" s="53">
        <v>30</v>
      </c>
      <c r="C18367" s="53" t="s">
        <v>33536</v>
      </c>
      <c r="D18367" s="53" t="s">
        <v>33872</v>
      </c>
    </row>
    <row r="18368" spans="1:4" ht="15" x14ac:dyDescent="0.25">
      <c r="A18368" s="53" t="s">
        <v>22613</v>
      </c>
      <c r="B18368" s="53">
        <v>30</v>
      </c>
      <c r="C18368" s="53" t="s">
        <v>33536</v>
      </c>
      <c r="D18368" s="53" t="s">
        <v>33872</v>
      </c>
    </row>
    <row r="18369" spans="1:4" ht="15" x14ac:dyDescent="0.25">
      <c r="A18369" s="53" t="s">
        <v>22614</v>
      </c>
      <c r="B18369" s="53">
        <v>15</v>
      </c>
      <c r="C18369" s="53" t="s">
        <v>33536</v>
      </c>
      <c r="D18369" s="53" t="s">
        <v>33872</v>
      </c>
    </row>
    <row r="18370" spans="1:4" ht="15" x14ac:dyDescent="0.25">
      <c r="A18370" s="53" t="s">
        <v>22615</v>
      </c>
      <c r="B18370" s="53">
        <v>15</v>
      </c>
      <c r="C18370" s="53" t="s">
        <v>33536</v>
      </c>
      <c r="D18370" s="53" t="s">
        <v>33873</v>
      </c>
    </row>
    <row r="18371" spans="1:4" ht="15" x14ac:dyDescent="0.25">
      <c r="A18371" s="53" t="s">
        <v>22616</v>
      </c>
      <c r="B18371" s="53">
        <v>15</v>
      </c>
      <c r="C18371" s="53" t="s">
        <v>33536</v>
      </c>
      <c r="D18371" s="53" t="s">
        <v>33873</v>
      </c>
    </row>
    <row r="18372" spans="1:4" ht="15" x14ac:dyDescent="0.25">
      <c r="A18372" s="53" t="s">
        <v>22617</v>
      </c>
      <c r="B18372" s="53">
        <v>30</v>
      </c>
      <c r="C18372" s="53" t="s">
        <v>33536</v>
      </c>
      <c r="D18372" s="53" t="s">
        <v>33872</v>
      </c>
    </row>
    <row r="18373" spans="1:4" ht="15" x14ac:dyDescent="0.25">
      <c r="A18373" s="53" t="s">
        <v>22618</v>
      </c>
      <c r="B18373" s="53">
        <v>15</v>
      </c>
      <c r="C18373" s="53" t="s">
        <v>33536</v>
      </c>
      <c r="D18373" s="53" t="s">
        <v>33872</v>
      </c>
    </row>
    <row r="18374" spans="1:4" ht="15" x14ac:dyDescent="0.25">
      <c r="A18374" s="53" t="s">
        <v>22619</v>
      </c>
      <c r="B18374" s="53">
        <v>30</v>
      </c>
      <c r="C18374" s="53" t="s">
        <v>33536</v>
      </c>
      <c r="D18374" s="53" t="s">
        <v>33872</v>
      </c>
    </row>
    <row r="18375" spans="1:4" ht="15" x14ac:dyDescent="0.25">
      <c r="A18375" s="53" t="s">
        <v>22620</v>
      </c>
      <c r="B18375" s="53">
        <v>30</v>
      </c>
      <c r="C18375" s="53" t="s">
        <v>33536</v>
      </c>
      <c r="D18375" s="53" t="s">
        <v>33873</v>
      </c>
    </row>
    <row r="18376" spans="1:4" ht="15" x14ac:dyDescent="0.25">
      <c r="A18376" s="53" t="s">
        <v>22621</v>
      </c>
      <c r="B18376" s="53">
        <v>15</v>
      </c>
      <c r="C18376" s="53" t="s">
        <v>33536</v>
      </c>
      <c r="D18376" s="53" t="s">
        <v>33872</v>
      </c>
    </row>
    <row r="18377" spans="1:4" ht="15" x14ac:dyDescent="0.25">
      <c r="A18377" s="53" t="s">
        <v>22622</v>
      </c>
      <c r="B18377" s="53">
        <v>30</v>
      </c>
      <c r="C18377" s="53" t="s">
        <v>33536</v>
      </c>
      <c r="D18377" s="53" t="s">
        <v>33872</v>
      </c>
    </row>
    <row r="18378" spans="1:4" ht="15" x14ac:dyDescent="0.25">
      <c r="A18378" s="53" t="s">
        <v>22623</v>
      </c>
      <c r="B18378" s="53">
        <v>15</v>
      </c>
      <c r="C18378" s="53" t="s">
        <v>33536</v>
      </c>
      <c r="D18378" s="53" t="s">
        <v>33872</v>
      </c>
    </row>
    <row r="18379" spans="1:4" ht="15" x14ac:dyDescent="0.25">
      <c r="A18379" s="53" t="s">
        <v>22624</v>
      </c>
      <c r="B18379" s="53">
        <v>15</v>
      </c>
      <c r="C18379" s="53" t="s">
        <v>33536</v>
      </c>
      <c r="D18379" s="53" t="s">
        <v>33872</v>
      </c>
    </row>
    <row r="18380" spans="1:4" ht="15" x14ac:dyDescent="0.25">
      <c r="A18380" s="53" t="s">
        <v>22625</v>
      </c>
      <c r="B18380" s="53">
        <v>15</v>
      </c>
      <c r="C18380" s="53" t="s">
        <v>33536</v>
      </c>
      <c r="D18380" s="53" t="s">
        <v>33873</v>
      </c>
    </row>
    <row r="18381" spans="1:4" ht="15" x14ac:dyDescent="0.25">
      <c r="A18381" s="53" t="s">
        <v>22626</v>
      </c>
      <c r="B18381" s="53">
        <v>15</v>
      </c>
      <c r="C18381" s="53" t="s">
        <v>33536</v>
      </c>
      <c r="D18381" s="53" t="s">
        <v>33872</v>
      </c>
    </row>
    <row r="18382" spans="1:4" ht="15" x14ac:dyDescent="0.25">
      <c r="A18382" s="53" t="s">
        <v>22627</v>
      </c>
      <c r="B18382" s="53">
        <v>15</v>
      </c>
      <c r="C18382" s="53" t="s">
        <v>33536</v>
      </c>
      <c r="D18382" s="53" t="s">
        <v>33872</v>
      </c>
    </row>
    <row r="18383" spans="1:4" ht="15" x14ac:dyDescent="0.25">
      <c r="A18383" s="53" t="s">
        <v>22628</v>
      </c>
      <c r="B18383" s="53">
        <v>15</v>
      </c>
      <c r="C18383" s="53" t="s">
        <v>33536</v>
      </c>
      <c r="D18383" s="53" t="s">
        <v>33872</v>
      </c>
    </row>
    <row r="18384" spans="1:4" ht="15" x14ac:dyDescent="0.25">
      <c r="A18384" s="53" t="s">
        <v>22629</v>
      </c>
      <c r="B18384" s="53">
        <v>15</v>
      </c>
      <c r="C18384" s="53" t="s">
        <v>33536</v>
      </c>
      <c r="D18384" s="53" t="s">
        <v>33872</v>
      </c>
    </row>
    <row r="18385" spans="1:4" ht="15" x14ac:dyDescent="0.25">
      <c r="A18385" s="53" t="s">
        <v>22630</v>
      </c>
      <c r="B18385" s="53">
        <v>15</v>
      </c>
      <c r="C18385" s="53" t="s">
        <v>33536</v>
      </c>
      <c r="D18385" s="53" t="s">
        <v>33872</v>
      </c>
    </row>
    <row r="18386" spans="1:4" ht="15" x14ac:dyDescent="0.25">
      <c r="A18386" s="53" t="s">
        <v>22631</v>
      </c>
      <c r="B18386" s="53">
        <v>30</v>
      </c>
      <c r="C18386" s="53" t="s">
        <v>33536</v>
      </c>
      <c r="D18386" s="53" t="s">
        <v>33872</v>
      </c>
    </row>
    <row r="18387" spans="1:4" ht="15" x14ac:dyDescent="0.25">
      <c r="A18387" s="53" t="s">
        <v>22632</v>
      </c>
      <c r="B18387" s="53">
        <v>30</v>
      </c>
      <c r="C18387" s="53" t="s">
        <v>33536</v>
      </c>
      <c r="D18387" s="53" t="s">
        <v>33872</v>
      </c>
    </row>
    <row r="18388" spans="1:4" ht="15" x14ac:dyDescent="0.25">
      <c r="A18388" s="53" t="s">
        <v>22633</v>
      </c>
      <c r="B18388" s="53">
        <v>15</v>
      </c>
      <c r="C18388" s="53" t="s">
        <v>33536</v>
      </c>
      <c r="D18388" s="53" t="s">
        <v>33872</v>
      </c>
    </row>
    <row r="18389" spans="1:4" ht="15" x14ac:dyDescent="0.25">
      <c r="A18389" s="53" t="s">
        <v>22634</v>
      </c>
      <c r="B18389" s="53">
        <v>15</v>
      </c>
      <c r="C18389" s="53" t="s">
        <v>33536</v>
      </c>
      <c r="D18389" s="53" t="s">
        <v>33872</v>
      </c>
    </row>
    <row r="18390" spans="1:4" ht="15" x14ac:dyDescent="0.25">
      <c r="A18390" s="53" t="s">
        <v>22635</v>
      </c>
      <c r="B18390" s="53">
        <v>30</v>
      </c>
      <c r="C18390" s="53" t="s">
        <v>33536</v>
      </c>
      <c r="D18390" s="53" t="s">
        <v>33872</v>
      </c>
    </row>
    <row r="18391" spans="1:4" ht="15" x14ac:dyDescent="0.25">
      <c r="A18391" s="53" t="s">
        <v>22636</v>
      </c>
      <c r="B18391" s="53">
        <v>15</v>
      </c>
      <c r="C18391" s="53" t="s">
        <v>33536</v>
      </c>
      <c r="D18391" s="53" t="s">
        <v>33872</v>
      </c>
    </row>
    <row r="18392" spans="1:4" ht="15" x14ac:dyDescent="0.25">
      <c r="A18392" s="53" t="s">
        <v>22637</v>
      </c>
      <c r="B18392" s="53">
        <v>30</v>
      </c>
      <c r="C18392" s="53" t="s">
        <v>33536</v>
      </c>
      <c r="D18392" s="53" t="s">
        <v>33873</v>
      </c>
    </row>
    <row r="18393" spans="1:4" ht="15" x14ac:dyDescent="0.25">
      <c r="A18393" s="53" t="s">
        <v>22638</v>
      </c>
      <c r="B18393" s="53">
        <v>30</v>
      </c>
      <c r="C18393" s="53" t="s">
        <v>33536</v>
      </c>
      <c r="D18393" s="53" t="s">
        <v>33873</v>
      </c>
    </row>
    <row r="18394" spans="1:4" ht="15" x14ac:dyDescent="0.25">
      <c r="A18394" s="53" t="s">
        <v>22639</v>
      </c>
      <c r="B18394" s="53">
        <v>15</v>
      </c>
      <c r="C18394" s="53" t="s">
        <v>33536</v>
      </c>
      <c r="D18394" s="53" t="s">
        <v>33872</v>
      </c>
    </row>
    <row r="18395" spans="1:4" ht="15" x14ac:dyDescent="0.25">
      <c r="A18395" s="53" t="s">
        <v>22640</v>
      </c>
      <c r="B18395" s="53">
        <v>15</v>
      </c>
      <c r="C18395" s="53" t="s">
        <v>33536</v>
      </c>
      <c r="D18395" s="53" t="s">
        <v>33872</v>
      </c>
    </row>
    <row r="18396" spans="1:4" ht="15" x14ac:dyDescent="0.25">
      <c r="A18396" s="53" t="s">
        <v>22641</v>
      </c>
      <c r="B18396" s="53">
        <v>15</v>
      </c>
      <c r="C18396" s="53" t="s">
        <v>33536</v>
      </c>
      <c r="D18396" s="53" t="s">
        <v>33873</v>
      </c>
    </row>
    <row r="18397" spans="1:4" ht="15" x14ac:dyDescent="0.25">
      <c r="A18397" s="53" t="s">
        <v>22642</v>
      </c>
      <c r="B18397" s="53">
        <v>30</v>
      </c>
      <c r="C18397" s="53" t="s">
        <v>33536</v>
      </c>
      <c r="D18397" s="53" t="s">
        <v>33873</v>
      </c>
    </row>
    <row r="18398" spans="1:4" ht="15" x14ac:dyDescent="0.25">
      <c r="A18398" s="53" t="s">
        <v>22643</v>
      </c>
      <c r="B18398" s="53">
        <v>15</v>
      </c>
      <c r="C18398" s="53" t="s">
        <v>33536</v>
      </c>
      <c r="D18398" s="53" t="s">
        <v>33873</v>
      </c>
    </row>
    <row r="18399" spans="1:4" ht="15" x14ac:dyDescent="0.25">
      <c r="A18399" s="53" t="s">
        <v>22644</v>
      </c>
      <c r="B18399" s="53">
        <v>30</v>
      </c>
      <c r="C18399" s="53" t="s">
        <v>33536</v>
      </c>
      <c r="D18399" s="53" t="s">
        <v>33872</v>
      </c>
    </row>
    <row r="18400" spans="1:4" ht="15" x14ac:dyDescent="0.25">
      <c r="A18400" s="53" t="s">
        <v>22645</v>
      </c>
      <c r="B18400" s="53">
        <v>15</v>
      </c>
      <c r="C18400" s="53" t="s">
        <v>33536</v>
      </c>
      <c r="D18400" s="53" t="s">
        <v>33873</v>
      </c>
    </row>
    <row r="18401" spans="1:4" ht="15" x14ac:dyDescent="0.25">
      <c r="A18401" s="53" t="s">
        <v>22646</v>
      </c>
      <c r="B18401" s="53">
        <v>15</v>
      </c>
      <c r="C18401" s="53" t="s">
        <v>33536</v>
      </c>
      <c r="D18401" s="53" t="s">
        <v>33872</v>
      </c>
    </row>
    <row r="18402" spans="1:4" ht="15" x14ac:dyDescent="0.25">
      <c r="A18402" s="53" t="s">
        <v>22647</v>
      </c>
      <c r="B18402" s="53">
        <v>15</v>
      </c>
      <c r="C18402" s="53" t="s">
        <v>33536</v>
      </c>
      <c r="D18402" s="53" t="s">
        <v>33873</v>
      </c>
    </row>
    <row r="18403" spans="1:4" ht="15" x14ac:dyDescent="0.25">
      <c r="A18403" s="53" t="s">
        <v>22648</v>
      </c>
      <c r="B18403" s="53">
        <v>15</v>
      </c>
      <c r="C18403" s="53" t="s">
        <v>33536</v>
      </c>
      <c r="D18403" s="53" t="s">
        <v>33872</v>
      </c>
    </row>
    <row r="18404" spans="1:4" ht="15" x14ac:dyDescent="0.25">
      <c r="A18404" s="53" t="s">
        <v>22649</v>
      </c>
      <c r="B18404" s="53">
        <v>15</v>
      </c>
      <c r="C18404" s="53" t="s">
        <v>33536</v>
      </c>
      <c r="D18404" s="53" t="s">
        <v>33872</v>
      </c>
    </row>
    <row r="18405" spans="1:4" ht="15" x14ac:dyDescent="0.25">
      <c r="A18405" s="53" t="s">
        <v>22650</v>
      </c>
      <c r="B18405" s="53">
        <v>15</v>
      </c>
      <c r="C18405" s="53" t="s">
        <v>33536</v>
      </c>
      <c r="D18405" s="53" t="s">
        <v>33872</v>
      </c>
    </row>
    <row r="18406" spans="1:4" ht="15" x14ac:dyDescent="0.25">
      <c r="A18406" s="53" t="s">
        <v>22651</v>
      </c>
      <c r="B18406" s="53">
        <v>15</v>
      </c>
      <c r="C18406" s="53" t="s">
        <v>33536</v>
      </c>
      <c r="D18406" s="53" t="s">
        <v>33872</v>
      </c>
    </row>
    <row r="18407" spans="1:4" ht="15" x14ac:dyDescent="0.25">
      <c r="A18407" s="53" t="s">
        <v>22652</v>
      </c>
      <c r="B18407" s="53">
        <v>15</v>
      </c>
      <c r="C18407" s="53" t="s">
        <v>33536</v>
      </c>
      <c r="D18407" s="53" t="s">
        <v>33872</v>
      </c>
    </row>
    <row r="18408" spans="1:4" ht="15" x14ac:dyDescent="0.25">
      <c r="A18408" s="53" t="s">
        <v>22653</v>
      </c>
      <c r="B18408" s="53">
        <v>15</v>
      </c>
      <c r="C18408" s="53" t="s">
        <v>33536</v>
      </c>
      <c r="D18408" s="53" t="s">
        <v>33872</v>
      </c>
    </row>
    <row r="18409" spans="1:4" ht="15" x14ac:dyDescent="0.25">
      <c r="A18409" s="53" t="s">
        <v>22654</v>
      </c>
      <c r="B18409" s="53">
        <v>15</v>
      </c>
      <c r="C18409" s="53" t="s">
        <v>33536</v>
      </c>
      <c r="D18409" s="53" t="s">
        <v>33872</v>
      </c>
    </row>
    <row r="18410" spans="1:4" ht="15" x14ac:dyDescent="0.25">
      <c r="A18410" s="53" t="s">
        <v>22655</v>
      </c>
      <c r="B18410" s="53">
        <v>15</v>
      </c>
      <c r="C18410" s="53" t="s">
        <v>33536</v>
      </c>
      <c r="D18410" s="53" t="s">
        <v>33872</v>
      </c>
    </row>
    <row r="18411" spans="1:4" ht="15" x14ac:dyDescent="0.25">
      <c r="A18411" s="53" t="s">
        <v>22656</v>
      </c>
      <c r="B18411" s="53">
        <v>15</v>
      </c>
      <c r="C18411" s="53" t="s">
        <v>33536</v>
      </c>
      <c r="D18411" s="53" t="s">
        <v>33873</v>
      </c>
    </row>
    <row r="18412" spans="1:4" ht="15" x14ac:dyDescent="0.25">
      <c r="A18412" s="53" t="s">
        <v>22657</v>
      </c>
      <c r="B18412" s="53">
        <v>15</v>
      </c>
      <c r="C18412" s="53" t="s">
        <v>33536</v>
      </c>
      <c r="D18412" s="53" t="s">
        <v>33872</v>
      </c>
    </row>
    <row r="18413" spans="1:4" ht="15" x14ac:dyDescent="0.25">
      <c r="A18413" s="53" t="s">
        <v>22658</v>
      </c>
      <c r="B18413" s="53">
        <v>15</v>
      </c>
      <c r="C18413" s="53" t="s">
        <v>33536</v>
      </c>
      <c r="D18413" s="53" t="s">
        <v>33873</v>
      </c>
    </row>
    <row r="18414" spans="1:4" ht="15" x14ac:dyDescent="0.25">
      <c r="A18414" s="53" t="s">
        <v>22659</v>
      </c>
      <c r="B18414" s="53">
        <v>15</v>
      </c>
      <c r="C18414" s="53" t="s">
        <v>33536</v>
      </c>
      <c r="D18414" s="53" t="s">
        <v>33872</v>
      </c>
    </row>
    <row r="18415" spans="1:4" ht="15" x14ac:dyDescent="0.25">
      <c r="A18415" s="53" t="s">
        <v>22660</v>
      </c>
      <c r="B18415" s="53">
        <v>15</v>
      </c>
      <c r="C18415" s="53" t="s">
        <v>33536</v>
      </c>
      <c r="D18415" s="53" t="s">
        <v>33873</v>
      </c>
    </row>
    <row r="18416" spans="1:4" ht="15" x14ac:dyDescent="0.25">
      <c r="A18416" s="53" t="s">
        <v>22661</v>
      </c>
      <c r="B18416" s="53">
        <v>15</v>
      </c>
      <c r="C18416" s="53" t="s">
        <v>33536</v>
      </c>
      <c r="D18416" s="53" t="s">
        <v>33872</v>
      </c>
    </row>
    <row r="18417" spans="1:4" ht="15" x14ac:dyDescent="0.25">
      <c r="A18417" s="53" t="s">
        <v>22662</v>
      </c>
      <c r="B18417" s="53">
        <v>15</v>
      </c>
      <c r="C18417" s="53" t="s">
        <v>33536</v>
      </c>
      <c r="D18417" s="53" t="s">
        <v>33873</v>
      </c>
    </row>
    <row r="18418" spans="1:4" ht="15" x14ac:dyDescent="0.25">
      <c r="A18418" s="53" t="s">
        <v>22663</v>
      </c>
      <c r="B18418" s="53">
        <v>15</v>
      </c>
      <c r="C18418" s="53" t="s">
        <v>33536</v>
      </c>
      <c r="D18418" s="53" t="s">
        <v>33872</v>
      </c>
    </row>
    <row r="18419" spans="1:4" ht="15" x14ac:dyDescent="0.25">
      <c r="A18419" s="53" t="s">
        <v>22664</v>
      </c>
      <c r="B18419" s="53">
        <v>30</v>
      </c>
      <c r="C18419" s="53" t="s">
        <v>33536</v>
      </c>
      <c r="D18419" s="53" t="s">
        <v>33872</v>
      </c>
    </row>
    <row r="18420" spans="1:4" ht="15" x14ac:dyDescent="0.25">
      <c r="A18420" s="53" t="s">
        <v>22665</v>
      </c>
      <c r="B18420" s="53">
        <v>30</v>
      </c>
      <c r="C18420" s="53" t="s">
        <v>33536</v>
      </c>
      <c r="D18420" s="53" t="s">
        <v>33872</v>
      </c>
    </row>
    <row r="18421" spans="1:4" ht="15" x14ac:dyDescent="0.25">
      <c r="A18421" s="53" t="s">
        <v>22666</v>
      </c>
      <c r="B18421" s="53">
        <v>15</v>
      </c>
      <c r="C18421" s="53" t="s">
        <v>33536</v>
      </c>
      <c r="D18421" s="53" t="s">
        <v>33873</v>
      </c>
    </row>
    <row r="18422" spans="1:4" ht="15" x14ac:dyDescent="0.25">
      <c r="A18422" s="53" t="s">
        <v>22667</v>
      </c>
      <c r="B18422" s="53">
        <v>15</v>
      </c>
      <c r="C18422" s="53" t="s">
        <v>33536</v>
      </c>
      <c r="D18422" s="53" t="s">
        <v>33873</v>
      </c>
    </row>
    <row r="18423" spans="1:4" ht="15" x14ac:dyDescent="0.25">
      <c r="A18423" s="53" t="s">
        <v>22668</v>
      </c>
      <c r="B18423" s="53">
        <v>15</v>
      </c>
      <c r="C18423" s="53" t="s">
        <v>33536</v>
      </c>
      <c r="D18423" s="53" t="s">
        <v>33872</v>
      </c>
    </row>
    <row r="18424" spans="1:4" ht="15" x14ac:dyDescent="0.25">
      <c r="A18424" s="53" t="s">
        <v>22669</v>
      </c>
      <c r="B18424" s="53">
        <v>60</v>
      </c>
      <c r="C18424" s="53" t="s">
        <v>33536</v>
      </c>
      <c r="D18424" s="53" t="s">
        <v>33872</v>
      </c>
    </row>
    <row r="18425" spans="1:4" ht="15" x14ac:dyDescent="0.25">
      <c r="A18425" s="53" t="s">
        <v>22670</v>
      </c>
      <c r="B18425" s="53">
        <v>15</v>
      </c>
      <c r="C18425" s="53" t="s">
        <v>33536</v>
      </c>
      <c r="D18425" s="53" t="s">
        <v>33873</v>
      </c>
    </row>
    <row r="18426" spans="1:4" ht="15" x14ac:dyDescent="0.25">
      <c r="A18426" s="53" t="s">
        <v>22671</v>
      </c>
      <c r="B18426" s="53">
        <v>15</v>
      </c>
      <c r="C18426" s="53" t="s">
        <v>33536</v>
      </c>
      <c r="D18426" s="53" t="s">
        <v>33872</v>
      </c>
    </row>
    <row r="18427" spans="1:4" ht="15" x14ac:dyDescent="0.25">
      <c r="A18427" s="53" t="s">
        <v>22672</v>
      </c>
      <c r="B18427" s="53">
        <v>15</v>
      </c>
      <c r="C18427" s="53" t="s">
        <v>33536</v>
      </c>
      <c r="D18427" s="53" t="s">
        <v>33873</v>
      </c>
    </row>
    <row r="18428" spans="1:4" ht="15" x14ac:dyDescent="0.25">
      <c r="A18428" s="53" t="s">
        <v>22673</v>
      </c>
      <c r="B18428" s="53">
        <v>15</v>
      </c>
      <c r="C18428" s="53" t="s">
        <v>33536</v>
      </c>
      <c r="D18428" s="53" t="s">
        <v>33872</v>
      </c>
    </row>
    <row r="18429" spans="1:4" ht="15" x14ac:dyDescent="0.25">
      <c r="A18429" s="53" t="s">
        <v>22674</v>
      </c>
      <c r="B18429" s="53">
        <v>15</v>
      </c>
      <c r="C18429" s="53" t="s">
        <v>33536</v>
      </c>
      <c r="D18429" s="53" t="s">
        <v>33873</v>
      </c>
    </row>
    <row r="18430" spans="1:4" ht="15" x14ac:dyDescent="0.25">
      <c r="A18430" s="53" t="s">
        <v>22675</v>
      </c>
      <c r="B18430" s="53">
        <v>30</v>
      </c>
      <c r="C18430" s="53" t="s">
        <v>33536</v>
      </c>
      <c r="D18430" s="53" t="s">
        <v>33872</v>
      </c>
    </row>
    <row r="18431" spans="1:4" ht="15" x14ac:dyDescent="0.25">
      <c r="A18431" s="53" t="s">
        <v>22676</v>
      </c>
      <c r="B18431" s="53">
        <v>15</v>
      </c>
      <c r="C18431" s="53" t="s">
        <v>33536</v>
      </c>
      <c r="D18431" s="53" t="s">
        <v>33873</v>
      </c>
    </row>
    <row r="18432" spans="1:4" ht="15" x14ac:dyDescent="0.25">
      <c r="A18432" s="53" t="s">
        <v>22677</v>
      </c>
      <c r="B18432" s="53">
        <v>15</v>
      </c>
      <c r="C18432" s="53" t="s">
        <v>33536</v>
      </c>
      <c r="D18432" s="53" t="s">
        <v>33873</v>
      </c>
    </row>
    <row r="18433" spans="1:4" ht="15" x14ac:dyDescent="0.25">
      <c r="A18433" s="53" t="s">
        <v>22678</v>
      </c>
      <c r="B18433" s="53">
        <v>15</v>
      </c>
      <c r="C18433" s="53" t="s">
        <v>33536</v>
      </c>
      <c r="D18433" s="53" t="s">
        <v>33873</v>
      </c>
    </row>
    <row r="18434" spans="1:4" ht="15" x14ac:dyDescent="0.25">
      <c r="A18434" s="53" t="s">
        <v>22679</v>
      </c>
      <c r="B18434" s="53">
        <v>15</v>
      </c>
      <c r="C18434" s="53" t="s">
        <v>33536</v>
      </c>
      <c r="D18434" s="53" t="s">
        <v>33872</v>
      </c>
    </row>
    <row r="18435" spans="1:4" ht="15" x14ac:dyDescent="0.25">
      <c r="A18435" s="53" t="s">
        <v>22680</v>
      </c>
      <c r="B18435" s="53">
        <v>30</v>
      </c>
      <c r="C18435" s="53" t="s">
        <v>33536</v>
      </c>
      <c r="D18435" s="53" t="s">
        <v>33872</v>
      </c>
    </row>
    <row r="18436" spans="1:4" ht="15" x14ac:dyDescent="0.25">
      <c r="A18436" s="53" t="s">
        <v>22681</v>
      </c>
      <c r="B18436" s="53">
        <v>15</v>
      </c>
      <c r="C18436" s="53" t="s">
        <v>33536</v>
      </c>
      <c r="D18436" s="53" t="s">
        <v>33872</v>
      </c>
    </row>
    <row r="18437" spans="1:4" ht="15" x14ac:dyDescent="0.25">
      <c r="A18437" s="53" t="s">
        <v>22682</v>
      </c>
      <c r="B18437" s="53">
        <v>15</v>
      </c>
      <c r="C18437" s="53" t="s">
        <v>33536</v>
      </c>
      <c r="D18437" s="53" t="s">
        <v>33872</v>
      </c>
    </row>
    <row r="18438" spans="1:4" ht="15" x14ac:dyDescent="0.25">
      <c r="A18438" s="53" t="s">
        <v>22683</v>
      </c>
      <c r="B18438" s="53">
        <v>30</v>
      </c>
      <c r="C18438" s="53" t="s">
        <v>33536</v>
      </c>
      <c r="D18438" s="53" t="s">
        <v>33873</v>
      </c>
    </row>
    <row r="18439" spans="1:4" ht="15" x14ac:dyDescent="0.25">
      <c r="A18439" s="53" t="s">
        <v>22684</v>
      </c>
      <c r="B18439" s="53">
        <v>15</v>
      </c>
      <c r="C18439" s="53" t="s">
        <v>33536</v>
      </c>
      <c r="D18439" s="53" t="s">
        <v>33873</v>
      </c>
    </row>
    <row r="18440" spans="1:4" ht="15" x14ac:dyDescent="0.25">
      <c r="A18440" s="53" t="s">
        <v>22685</v>
      </c>
      <c r="B18440" s="53">
        <v>15</v>
      </c>
      <c r="C18440" s="53" t="s">
        <v>33536</v>
      </c>
      <c r="D18440" s="53" t="s">
        <v>33873</v>
      </c>
    </row>
    <row r="18441" spans="1:4" ht="15" x14ac:dyDescent="0.25">
      <c r="A18441" s="53" t="s">
        <v>22686</v>
      </c>
      <c r="B18441" s="53">
        <v>30</v>
      </c>
      <c r="C18441" s="53" t="s">
        <v>33536</v>
      </c>
      <c r="D18441" s="53" t="s">
        <v>33873</v>
      </c>
    </row>
    <row r="18442" spans="1:4" ht="15" x14ac:dyDescent="0.25">
      <c r="A18442" s="53" t="s">
        <v>22687</v>
      </c>
      <c r="B18442" s="53">
        <v>15</v>
      </c>
      <c r="C18442" s="53" t="s">
        <v>33536</v>
      </c>
      <c r="D18442" s="53" t="s">
        <v>33873</v>
      </c>
    </row>
    <row r="18443" spans="1:4" ht="15" x14ac:dyDescent="0.25">
      <c r="A18443" s="53" t="s">
        <v>33782</v>
      </c>
      <c r="B18443" s="53">
        <v>15</v>
      </c>
      <c r="C18443" s="53" t="s">
        <v>33536</v>
      </c>
      <c r="D18443" s="53" t="s">
        <v>33873</v>
      </c>
    </row>
    <row r="18444" spans="1:4" ht="15" x14ac:dyDescent="0.25">
      <c r="A18444" s="53" t="s">
        <v>33783</v>
      </c>
      <c r="B18444" s="53">
        <v>15</v>
      </c>
      <c r="C18444" s="53" t="s">
        <v>33536</v>
      </c>
      <c r="D18444" s="53" t="s">
        <v>33873</v>
      </c>
    </row>
    <row r="18445" spans="1:4" ht="15" x14ac:dyDescent="0.25">
      <c r="A18445" s="53" t="s">
        <v>33275</v>
      </c>
      <c r="B18445" s="53">
        <v>15</v>
      </c>
      <c r="C18445" s="53" t="s">
        <v>33536</v>
      </c>
      <c r="D18445" s="53" t="s">
        <v>33873</v>
      </c>
    </row>
    <row r="18446" spans="1:4" ht="15" x14ac:dyDescent="0.25">
      <c r="A18446" s="53" t="s">
        <v>33784</v>
      </c>
      <c r="B18446" s="53">
        <v>15</v>
      </c>
      <c r="C18446" s="53" t="s">
        <v>33536</v>
      </c>
      <c r="D18446" s="53" t="s">
        <v>33873</v>
      </c>
    </row>
    <row r="18447" spans="1:4" ht="15" x14ac:dyDescent="0.25">
      <c r="A18447" s="53" t="s">
        <v>22688</v>
      </c>
      <c r="B18447" s="53">
        <v>120</v>
      </c>
      <c r="C18447" s="53" t="s">
        <v>33593</v>
      </c>
      <c r="D18447" s="53" t="s">
        <v>33873</v>
      </c>
    </row>
    <row r="18448" spans="1:4" ht="15" x14ac:dyDescent="0.25">
      <c r="A18448" s="53" t="s">
        <v>22689</v>
      </c>
      <c r="B18448" s="53">
        <v>120</v>
      </c>
      <c r="C18448" s="53" t="s">
        <v>33593</v>
      </c>
      <c r="D18448" s="53" t="s">
        <v>33873</v>
      </c>
    </row>
    <row r="18449" spans="1:4" ht="15" x14ac:dyDescent="0.25">
      <c r="A18449" s="53" t="s">
        <v>22690</v>
      </c>
      <c r="B18449" s="53">
        <v>60</v>
      </c>
      <c r="C18449" s="53" t="s">
        <v>33558</v>
      </c>
      <c r="D18449" s="53" t="s">
        <v>33872</v>
      </c>
    </row>
    <row r="18450" spans="1:4" ht="15" x14ac:dyDescent="0.25">
      <c r="A18450" s="53" t="s">
        <v>22691</v>
      </c>
      <c r="B18450" s="53">
        <v>30</v>
      </c>
      <c r="C18450" s="53" t="s">
        <v>33536</v>
      </c>
      <c r="D18450" s="53" t="s">
        <v>33872</v>
      </c>
    </row>
    <row r="18451" spans="1:4" ht="15" x14ac:dyDescent="0.25">
      <c r="A18451" s="53" t="s">
        <v>22692</v>
      </c>
      <c r="B18451" s="53">
        <v>0</v>
      </c>
      <c r="C18451" s="53" t="s">
        <v>33539</v>
      </c>
      <c r="D18451" s="53" t="s">
        <v>33873</v>
      </c>
    </row>
    <row r="18452" spans="1:4" ht="15" x14ac:dyDescent="0.25">
      <c r="A18452" s="53" t="s">
        <v>22693</v>
      </c>
      <c r="B18452" s="53">
        <v>0</v>
      </c>
      <c r="C18452" s="53" t="s">
        <v>33539</v>
      </c>
      <c r="D18452" s="53" t="s">
        <v>33872</v>
      </c>
    </row>
    <row r="18453" spans="1:4" ht="15" x14ac:dyDescent="0.25">
      <c r="A18453" s="53" t="s">
        <v>22694</v>
      </c>
      <c r="B18453" s="53">
        <v>0</v>
      </c>
      <c r="C18453" s="53" t="s">
        <v>33537</v>
      </c>
      <c r="D18453" s="53" t="s">
        <v>33872</v>
      </c>
    </row>
    <row r="18454" spans="1:4" ht="15" x14ac:dyDescent="0.25">
      <c r="A18454" s="53" t="s">
        <v>22695</v>
      </c>
      <c r="B18454" s="53">
        <v>0</v>
      </c>
      <c r="C18454" s="53" t="s">
        <v>33537</v>
      </c>
      <c r="D18454" s="53" t="s">
        <v>33872</v>
      </c>
    </row>
    <row r="18455" spans="1:4" ht="15" x14ac:dyDescent="0.25">
      <c r="A18455" s="53" t="s">
        <v>22696</v>
      </c>
      <c r="B18455" s="53">
        <v>0</v>
      </c>
      <c r="C18455" s="53" t="s">
        <v>33537</v>
      </c>
      <c r="D18455" s="53" t="s">
        <v>33872</v>
      </c>
    </row>
    <row r="18456" spans="1:4" ht="15" x14ac:dyDescent="0.25">
      <c r="A18456" s="53" t="s">
        <v>22697</v>
      </c>
      <c r="B18456" s="53">
        <v>30</v>
      </c>
      <c r="C18456" s="53" t="s">
        <v>33536</v>
      </c>
      <c r="D18456" s="53" t="s">
        <v>33873</v>
      </c>
    </row>
    <row r="18457" spans="1:4" ht="15" x14ac:dyDescent="0.25">
      <c r="A18457" s="53" t="s">
        <v>22698</v>
      </c>
      <c r="B18457" s="53">
        <v>15</v>
      </c>
      <c r="C18457" s="53" t="s">
        <v>33536</v>
      </c>
      <c r="D18457" s="53" t="s">
        <v>33873</v>
      </c>
    </row>
    <row r="18458" spans="1:4" ht="15" x14ac:dyDescent="0.25">
      <c r="A18458" s="53" t="s">
        <v>22699</v>
      </c>
      <c r="B18458" s="53">
        <v>30</v>
      </c>
      <c r="C18458" s="53" t="s">
        <v>33536</v>
      </c>
      <c r="D18458" s="53" t="s">
        <v>33872</v>
      </c>
    </row>
    <row r="18459" spans="1:4" ht="15" x14ac:dyDescent="0.25">
      <c r="A18459" s="53" t="s">
        <v>22700</v>
      </c>
      <c r="B18459" s="53">
        <v>120</v>
      </c>
      <c r="C18459" s="53" t="s">
        <v>33549</v>
      </c>
      <c r="D18459" s="53" t="s">
        <v>33873</v>
      </c>
    </row>
    <row r="18460" spans="1:4" ht="15" x14ac:dyDescent="0.25">
      <c r="A18460" s="53" t="s">
        <v>22701</v>
      </c>
      <c r="B18460" s="53">
        <v>30</v>
      </c>
      <c r="C18460" s="53" t="s">
        <v>33536</v>
      </c>
      <c r="D18460" s="53" t="s">
        <v>33872</v>
      </c>
    </row>
    <row r="18461" spans="1:4" ht="15" x14ac:dyDescent="0.25">
      <c r="A18461" s="53" t="s">
        <v>22702</v>
      </c>
      <c r="B18461" s="53">
        <v>30</v>
      </c>
      <c r="C18461" s="53" t="s">
        <v>33536</v>
      </c>
      <c r="D18461" s="53" t="s">
        <v>33872</v>
      </c>
    </row>
    <row r="18462" spans="1:4" ht="15" x14ac:dyDescent="0.25">
      <c r="A18462" s="53" t="s">
        <v>22703</v>
      </c>
      <c r="B18462" s="53">
        <v>30</v>
      </c>
      <c r="C18462" s="53" t="s">
        <v>33536</v>
      </c>
      <c r="D18462" s="53" t="s">
        <v>33872</v>
      </c>
    </row>
    <row r="18463" spans="1:4" ht="15" x14ac:dyDescent="0.25">
      <c r="A18463" s="53" t="s">
        <v>22704</v>
      </c>
      <c r="B18463" s="53">
        <v>30</v>
      </c>
      <c r="C18463" s="53" t="s">
        <v>33536</v>
      </c>
      <c r="D18463" s="53" t="s">
        <v>33872</v>
      </c>
    </row>
    <row r="18464" spans="1:4" ht="15" x14ac:dyDescent="0.25">
      <c r="A18464" s="53" t="s">
        <v>22705</v>
      </c>
      <c r="B18464" s="53">
        <v>30</v>
      </c>
      <c r="C18464" s="53" t="s">
        <v>33536</v>
      </c>
      <c r="D18464" s="53" t="s">
        <v>33872</v>
      </c>
    </row>
    <row r="18465" spans="1:4" ht="15" x14ac:dyDescent="0.25">
      <c r="A18465" s="53" t="s">
        <v>22706</v>
      </c>
      <c r="B18465" s="53">
        <v>30</v>
      </c>
      <c r="C18465" s="53" t="s">
        <v>33536</v>
      </c>
      <c r="D18465" s="53" t="s">
        <v>33872</v>
      </c>
    </row>
    <row r="18466" spans="1:4" ht="15" x14ac:dyDescent="0.25">
      <c r="A18466" s="53" t="s">
        <v>22707</v>
      </c>
      <c r="B18466" s="53">
        <v>20</v>
      </c>
      <c r="C18466" s="53" t="s">
        <v>33536</v>
      </c>
      <c r="D18466" s="53" t="s">
        <v>33873</v>
      </c>
    </row>
    <row r="18467" spans="1:4" ht="15" x14ac:dyDescent="0.25">
      <c r="A18467" s="53" t="s">
        <v>22708</v>
      </c>
      <c r="B18467" s="53">
        <v>30</v>
      </c>
      <c r="C18467" s="53" t="s">
        <v>33536</v>
      </c>
      <c r="D18467" s="53" t="s">
        <v>33872</v>
      </c>
    </row>
    <row r="18468" spans="1:4" ht="15" x14ac:dyDescent="0.25">
      <c r="A18468" s="53" t="s">
        <v>22709</v>
      </c>
      <c r="B18468" s="53">
        <v>30</v>
      </c>
      <c r="C18468" s="53" t="s">
        <v>33536</v>
      </c>
      <c r="D18468" s="53" t="s">
        <v>33872</v>
      </c>
    </row>
    <row r="18469" spans="1:4" ht="15" x14ac:dyDescent="0.25">
      <c r="A18469" s="53" t="s">
        <v>22710</v>
      </c>
      <c r="B18469" s="53">
        <v>30</v>
      </c>
      <c r="C18469" s="53" t="s">
        <v>33536</v>
      </c>
      <c r="D18469" s="53" t="s">
        <v>33872</v>
      </c>
    </row>
    <row r="18470" spans="1:4" ht="15" x14ac:dyDescent="0.25">
      <c r="A18470" s="53" t="s">
        <v>22711</v>
      </c>
      <c r="B18470" s="53">
        <v>30</v>
      </c>
      <c r="C18470" s="53" t="s">
        <v>33536</v>
      </c>
      <c r="D18470" s="53" t="s">
        <v>33872</v>
      </c>
    </row>
    <row r="18471" spans="1:4" ht="15" x14ac:dyDescent="0.25">
      <c r="A18471" s="53" t="s">
        <v>22712</v>
      </c>
      <c r="B18471" s="53">
        <v>30</v>
      </c>
      <c r="C18471" s="53" t="s">
        <v>33536</v>
      </c>
      <c r="D18471" s="53" t="s">
        <v>33872</v>
      </c>
    </row>
    <row r="18472" spans="1:4" ht="15" x14ac:dyDescent="0.25">
      <c r="A18472" s="53" t="s">
        <v>22713</v>
      </c>
      <c r="B18472" s="53">
        <v>30</v>
      </c>
      <c r="C18472" s="53" t="s">
        <v>33536</v>
      </c>
      <c r="D18472" s="53" t="s">
        <v>33872</v>
      </c>
    </row>
    <row r="18473" spans="1:4" ht="15" x14ac:dyDescent="0.25">
      <c r="A18473" s="53" t="s">
        <v>22714</v>
      </c>
      <c r="B18473" s="53">
        <v>30</v>
      </c>
      <c r="C18473" s="53" t="s">
        <v>33536</v>
      </c>
      <c r="D18473" s="53" t="s">
        <v>33872</v>
      </c>
    </row>
    <row r="18474" spans="1:4" ht="15" x14ac:dyDescent="0.25">
      <c r="A18474" s="53" t="s">
        <v>22715</v>
      </c>
      <c r="B18474" s="53">
        <v>30</v>
      </c>
      <c r="C18474" s="53" t="s">
        <v>33536</v>
      </c>
      <c r="D18474" s="53" t="s">
        <v>33872</v>
      </c>
    </row>
    <row r="18475" spans="1:4" ht="15" x14ac:dyDescent="0.25">
      <c r="A18475" s="53" t="s">
        <v>22716</v>
      </c>
      <c r="B18475" s="53">
        <v>30</v>
      </c>
      <c r="C18475" s="53" t="s">
        <v>33536</v>
      </c>
      <c r="D18475" s="53" t="s">
        <v>33872</v>
      </c>
    </row>
    <row r="18476" spans="1:4" ht="15" x14ac:dyDescent="0.25">
      <c r="A18476" s="53" t="s">
        <v>22717</v>
      </c>
      <c r="B18476" s="53">
        <v>30</v>
      </c>
      <c r="C18476" s="53" t="s">
        <v>33536</v>
      </c>
      <c r="D18476" s="53" t="s">
        <v>33872</v>
      </c>
    </row>
    <row r="18477" spans="1:4" ht="15" x14ac:dyDescent="0.25">
      <c r="A18477" s="53" t="s">
        <v>22718</v>
      </c>
      <c r="B18477" s="53">
        <v>30</v>
      </c>
      <c r="C18477" s="53" t="s">
        <v>33536</v>
      </c>
      <c r="D18477" s="53" t="s">
        <v>33872</v>
      </c>
    </row>
    <row r="18478" spans="1:4" ht="15" x14ac:dyDescent="0.25">
      <c r="A18478" s="53" t="s">
        <v>22719</v>
      </c>
      <c r="B18478" s="53">
        <v>30</v>
      </c>
      <c r="C18478" s="53" t="s">
        <v>33536</v>
      </c>
      <c r="D18478" s="53" t="s">
        <v>33872</v>
      </c>
    </row>
    <row r="18479" spans="1:4" ht="15" x14ac:dyDescent="0.25">
      <c r="A18479" s="53" t="s">
        <v>22720</v>
      </c>
      <c r="B18479" s="53">
        <v>30</v>
      </c>
      <c r="C18479" s="53" t="s">
        <v>33536</v>
      </c>
      <c r="D18479" s="53" t="s">
        <v>33872</v>
      </c>
    </row>
    <row r="18480" spans="1:4" ht="15" x14ac:dyDescent="0.25">
      <c r="A18480" s="53" t="s">
        <v>22721</v>
      </c>
      <c r="B18480" s="53">
        <v>30</v>
      </c>
      <c r="C18480" s="53" t="s">
        <v>33536</v>
      </c>
      <c r="D18480" s="53" t="s">
        <v>33872</v>
      </c>
    </row>
    <row r="18481" spans="1:4" ht="15" x14ac:dyDescent="0.25">
      <c r="A18481" s="53" t="s">
        <v>22722</v>
      </c>
      <c r="B18481" s="53">
        <v>30</v>
      </c>
      <c r="C18481" s="53" t="s">
        <v>33536</v>
      </c>
      <c r="D18481" s="53" t="s">
        <v>33872</v>
      </c>
    </row>
    <row r="18482" spans="1:4" ht="15" x14ac:dyDescent="0.25">
      <c r="A18482" s="53" t="s">
        <v>22723</v>
      </c>
      <c r="B18482" s="53">
        <v>30</v>
      </c>
      <c r="C18482" s="53" t="s">
        <v>33536</v>
      </c>
      <c r="D18482" s="53" t="s">
        <v>33872</v>
      </c>
    </row>
    <row r="18483" spans="1:4" ht="15" x14ac:dyDescent="0.25">
      <c r="A18483" s="53" t="s">
        <v>22724</v>
      </c>
      <c r="B18483" s="53">
        <v>30</v>
      </c>
      <c r="C18483" s="53" t="s">
        <v>33536</v>
      </c>
      <c r="D18483" s="53" t="s">
        <v>33872</v>
      </c>
    </row>
    <row r="18484" spans="1:4" ht="15" x14ac:dyDescent="0.25">
      <c r="A18484" s="53" t="s">
        <v>22725</v>
      </c>
      <c r="B18484" s="53">
        <v>30</v>
      </c>
      <c r="C18484" s="53" t="s">
        <v>33536</v>
      </c>
      <c r="D18484" s="53" t="s">
        <v>33872</v>
      </c>
    </row>
    <row r="18485" spans="1:4" ht="15" x14ac:dyDescent="0.25">
      <c r="A18485" s="53" t="s">
        <v>22726</v>
      </c>
      <c r="B18485" s="53">
        <v>30</v>
      </c>
      <c r="C18485" s="53" t="s">
        <v>33536</v>
      </c>
      <c r="D18485" s="53" t="s">
        <v>33872</v>
      </c>
    </row>
    <row r="18486" spans="1:4" ht="15" x14ac:dyDescent="0.25">
      <c r="A18486" s="53" t="s">
        <v>22727</v>
      </c>
      <c r="B18486" s="53">
        <v>30</v>
      </c>
      <c r="C18486" s="53" t="s">
        <v>33536</v>
      </c>
      <c r="D18486" s="53" t="s">
        <v>33872</v>
      </c>
    </row>
    <row r="18487" spans="1:4" ht="15" x14ac:dyDescent="0.25">
      <c r="A18487" s="53" t="s">
        <v>22728</v>
      </c>
      <c r="B18487" s="53">
        <v>30</v>
      </c>
      <c r="C18487" s="53" t="s">
        <v>33536</v>
      </c>
      <c r="D18487" s="53" t="s">
        <v>33872</v>
      </c>
    </row>
    <row r="18488" spans="1:4" ht="15" x14ac:dyDescent="0.25">
      <c r="A18488" s="53" t="s">
        <v>22729</v>
      </c>
      <c r="B18488" s="53">
        <v>30</v>
      </c>
      <c r="C18488" s="53" t="s">
        <v>33536</v>
      </c>
      <c r="D18488" s="53" t="s">
        <v>33872</v>
      </c>
    </row>
    <row r="18489" spans="1:4" ht="15" x14ac:dyDescent="0.25">
      <c r="A18489" s="53" t="s">
        <v>22730</v>
      </c>
      <c r="B18489" s="53">
        <v>30</v>
      </c>
      <c r="C18489" s="53" t="s">
        <v>33536</v>
      </c>
      <c r="D18489" s="53" t="s">
        <v>33872</v>
      </c>
    </row>
    <row r="18490" spans="1:4" ht="15" x14ac:dyDescent="0.25">
      <c r="A18490" s="53" t="s">
        <v>22731</v>
      </c>
      <c r="B18490" s="53">
        <v>30</v>
      </c>
      <c r="C18490" s="53" t="s">
        <v>33536</v>
      </c>
      <c r="D18490" s="53" t="s">
        <v>33872</v>
      </c>
    </row>
    <row r="18491" spans="1:4" ht="15" x14ac:dyDescent="0.25">
      <c r="A18491" s="53" t="s">
        <v>22732</v>
      </c>
      <c r="B18491" s="53">
        <v>30</v>
      </c>
      <c r="C18491" s="53" t="s">
        <v>33536</v>
      </c>
      <c r="D18491" s="53" t="s">
        <v>33872</v>
      </c>
    </row>
    <row r="18492" spans="1:4" ht="15" x14ac:dyDescent="0.25">
      <c r="A18492" s="53" t="s">
        <v>22733</v>
      </c>
      <c r="B18492" s="53">
        <v>15</v>
      </c>
      <c r="C18492" s="53" t="s">
        <v>33536</v>
      </c>
      <c r="D18492" s="53" t="s">
        <v>33872</v>
      </c>
    </row>
    <row r="18493" spans="1:4" ht="15" x14ac:dyDescent="0.25">
      <c r="A18493" s="53" t="s">
        <v>22734</v>
      </c>
      <c r="B18493" s="53">
        <v>20</v>
      </c>
      <c r="C18493" s="53" t="s">
        <v>33536</v>
      </c>
      <c r="D18493" s="53" t="s">
        <v>33872</v>
      </c>
    </row>
    <row r="18494" spans="1:4" ht="15" x14ac:dyDescent="0.25">
      <c r="A18494" s="53" t="s">
        <v>22735</v>
      </c>
      <c r="B18494" s="53">
        <v>20</v>
      </c>
      <c r="C18494" s="53" t="s">
        <v>33536</v>
      </c>
      <c r="D18494" s="53" t="s">
        <v>33872</v>
      </c>
    </row>
    <row r="18495" spans="1:4" ht="15" x14ac:dyDescent="0.25">
      <c r="A18495" s="53" t="s">
        <v>22736</v>
      </c>
      <c r="B18495" s="53">
        <v>20</v>
      </c>
      <c r="C18495" s="53" t="s">
        <v>33536</v>
      </c>
      <c r="D18495" s="53" t="s">
        <v>33872</v>
      </c>
    </row>
    <row r="18496" spans="1:4" ht="15" x14ac:dyDescent="0.25">
      <c r="A18496" s="53" t="s">
        <v>22737</v>
      </c>
      <c r="B18496" s="53">
        <v>20</v>
      </c>
      <c r="C18496" s="53" t="s">
        <v>33536</v>
      </c>
      <c r="D18496" s="53" t="s">
        <v>33872</v>
      </c>
    </row>
    <row r="18497" spans="1:4" ht="15" x14ac:dyDescent="0.25">
      <c r="A18497" s="53" t="s">
        <v>22738</v>
      </c>
      <c r="B18497" s="53">
        <v>15</v>
      </c>
      <c r="C18497" s="53" t="s">
        <v>33536</v>
      </c>
      <c r="D18497" s="53" t="s">
        <v>33872</v>
      </c>
    </row>
    <row r="18498" spans="1:4" ht="15" x14ac:dyDescent="0.25">
      <c r="A18498" s="53" t="s">
        <v>22739</v>
      </c>
      <c r="B18498" s="53">
        <v>15</v>
      </c>
      <c r="C18498" s="53" t="s">
        <v>33536</v>
      </c>
      <c r="D18498" s="53" t="s">
        <v>33872</v>
      </c>
    </row>
    <row r="18499" spans="1:4" ht="15" x14ac:dyDescent="0.25">
      <c r="A18499" s="53" t="s">
        <v>22740</v>
      </c>
      <c r="B18499" s="53">
        <v>15</v>
      </c>
      <c r="C18499" s="53" t="s">
        <v>33536</v>
      </c>
      <c r="D18499" s="53" t="s">
        <v>33872</v>
      </c>
    </row>
    <row r="18500" spans="1:4" ht="15" x14ac:dyDescent="0.25">
      <c r="A18500" s="53" t="s">
        <v>22741</v>
      </c>
      <c r="B18500" s="53">
        <v>15</v>
      </c>
      <c r="C18500" s="53" t="s">
        <v>33536</v>
      </c>
      <c r="D18500" s="53" t="s">
        <v>33872</v>
      </c>
    </row>
    <row r="18501" spans="1:4" ht="15" x14ac:dyDescent="0.25">
      <c r="A18501" s="53" t="s">
        <v>22742</v>
      </c>
      <c r="B18501" s="53">
        <v>20</v>
      </c>
      <c r="C18501" s="53" t="s">
        <v>33536</v>
      </c>
      <c r="D18501" s="53" t="s">
        <v>33872</v>
      </c>
    </row>
    <row r="18502" spans="1:4" ht="15" x14ac:dyDescent="0.25">
      <c r="A18502" s="53" t="s">
        <v>22743</v>
      </c>
      <c r="B18502" s="53">
        <v>15</v>
      </c>
      <c r="C18502" s="53"/>
      <c r="D18502" s="53" t="s">
        <v>33872</v>
      </c>
    </row>
    <row r="18503" spans="1:4" ht="15" x14ac:dyDescent="0.25">
      <c r="A18503" s="53" t="s">
        <v>22744</v>
      </c>
      <c r="B18503" s="53">
        <v>20</v>
      </c>
      <c r="C18503" s="53" t="s">
        <v>33536</v>
      </c>
      <c r="D18503" s="53" t="s">
        <v>33872</v>
      </c>
    </row>
    <row r="18504" spans="1:4" ht="15" x14ac:dyDescent="0.25">
      <c r="A18504" s="53" t="s">
        <v>22745</v>
      </c>
      <c r="B18504" s="53">
        <v>5</v>
      </c>
      <c r="C18504" s="53" t="s">
        <v>33536</v>
      </c>
      <c r="D18504" s="53" t="s">
        <v>33872</v>
      </c>
    </row>
    <row r="18505" spans="1:4" ht="15" x14ac:dyDescent="0.25">
      <c r="A18505" s="53" t="s">
        <v>22746</v>
      </c>
      <c r="B18505" s="53">
        <v>30</v>
      </c>
      <c r="C18505" s="53" t="s">
        <v>33536</v>
      </c>
      <c r="D18505" s="53" t="s">
        <v>33872</v>
      </c>
    </row>
    <row r="18506" spans="1:4" ht="15" x14ac:dyDescent="0.25">
      <c r="A18506" s="53" t="s">
        <v>22747</v>
      </c>
      <c r="B18506" s="53">
        <v>30</v>
      </c>
      <c r="C18506" s="53" t="s">
        <v>33536</v>
      </c>
      <c r="D18506" s="53" t="s">
        <v>33872</v>
      </c>
    </row>
    <row r="18507" spans="1:4" ht="15" x14ac:dyDescent="0.25">
      <c r="A18507" s="53" t="s">
        <v>22748</v>
      </c>
      <c r="B18507" s="53">
        <v>30</v>
      </c>
      <c r="C18507" s="53" t="s">
        <v>33536</v>
      </c>
      <c r="D18507" s="53" t="s">
        <v>33872</v>
      </c>
    </row>
    <row r="18508" spans="1:4" ht="15" x14ac:dyDescent="0.25">
      <c r="A18508" s="53" t="s">
        <v>22749</v>
      </c>
      <c r="B18508" s="53">
        <v>15</v>
      </c>
      <c r="C18508" s="53" t="s">
        <v>33536</v>
      </c>
      <c r="D18508" s="53" t="s">
        <v>33872</v>
      </c>
    </row>
    <row r="18509" spans="1:4" ht="15" x14ac:dyDescent="0.25">
      <c r="A18509" s="53" t="s">
        <v>22750</v>
      </c>
      <c r="B18509" s="53">
        <v>15</v>
      </c>
      <c r="C18509" s="53" t="s">
        <v>33536</v>
      </c>
      <c r="D18509" s="53" t="s">
        <v>33872</v>
      </c>
    </row>
    <row r="18510" spans="1:4" ht="15" x14ac:dyDescent="0.25">
      <c r="A18510" s="53" t="s">
        <v>22751</v>
      </c>
      <c r="B18510" s="53">
        <v>15</v>
      </c>
      <c r="C18510" s="53" t="s">
        <v>33536</v>
      </c>
      <c r="D18510" s="53" t="s">
        <v>33872</v>
      </c>
    </row>
    <row r="18511" spans="1:4" ht="15" x14ac:dyDescent="0.25">
      <c r="A18511" s="53" t="s">
        <v>22752</v>
      </c>
      <c r="B18511" s="53">
        <v>15</v>
      </c>
      <c r="C18511" s="53" t="s">
        <v>33536</v>
      </c>
      <c r="D18511" s="53" t="s">
        <v>33872</v>
      </c>
    </row>
    <row r="18512" spans="1:4" ht="15" x14ac:dyDescent="0.25">
      <c r="A18512" s="53" t="s">
        <v>22753</v>
      </c>
      <c r="B18512" s="53">
        <v>15</v>
      </c>
      <c r="C18512" s="53" t="s">
        <v>33536</v>
      </c>
      <c r="D18512" s="53" t="s">
        <v>33872</v>
      </c>
    </row>
    <row r="18513" spans="1:4" ht="15" x14ac:dyDescent="0.25">
      <c r="A18513" s="53" t="s">
        <v>22754</v>
      </c>
      <c r="B18513" s="53">
        <v>30</v>
      </c>
      <c r="C18513" s="53" t="s">
        <v>33536</v>
      </c>
      <c r="D18513" s="53" t="s">
        <v>33872</v>
      </c>
    </row>
    <row r="18514" spans="1:4" ht="15" x14ac:dyDescent="0.25">
      <c r="A18514" s="53" t="s">
        <v>22755</v>
      </c>
      <c r="B18514" s="53">
        <v>30</v>
      </c>
      <c r="C18514" s="53" t="s">
        <v>33536</v>
      </c>
      <c r="D18514" s="53" t="s">
        <v>33872</v>
      </c>
    </row>
    <row r="18515" spans="1:4" ht="15" x14ac:dyDescent="0.25">
      <c r="A18515" s="53" t="s">
        <v>22756</v>
      </c>
      <c r="B18515" s="53">
        <v>15</v>
      </c>
      <c r="C18515" s="53" t="s">
        <v>33536</v>
      </c>
      <c r="D18515" s="53" t="s">
        <v>33872</v>
      </c>
    </row>
    <row r="18516" spans="1:4" ht="15" x14ac:dyDescent="0.25">
      <c r="A18516" s="53" t="s">
        <v>22757</v>
      </c>
      <c r="B18516" s="53">
        <v>30</v>
      </c>
      <c r="C18516" s="53" t="s">
        <v>33536</v>
      </c>
      <c r="D18516" s="53" t="s">
        <v>33872</v>
      </c>
    </row>
    <row r="18517" spans="1:4" ht="15" x14ac:dyDescent="0.25">
      <c r="A18517" s="53" t="s">
        <v>22758</v>
      </c>
      <c r="B18517" s="53">
        <v>15</v>
      </c>
      <c r="C18517" s="53" t="s">
        <v>33536</v>
      </c>
      <c r="D18517" s="53" t="s">
        <v>33872</v>
      </c>
    </row>
    <row r="18518" spans="1:4" ht="15" x14ac:dyDescent="0.25">
      <c r="A18518" s="53" t="s">
        <v>22759</v>
      </c>
      <c r="B18518" s="53">
        <v>15</v>
      </c>
      <c r="C18518" s="53" t="s">
        <v>33536</v>
      </c>
      <c r="D18518" s="53" t="s">
        <v>33872</v>
      </c>
    </row>
    <row r="18519" spans="1:4" ht="15" x14ac:dyDescent="0.25">
      <c r="A18519" s="53" t="s">
        <v>22760</v>
      </c>
      <c r="B18519" s="53">
        <v>30</v>
      </c>
      <c r="C18519" s="53" t="s">
        <v>33536</v>
      </c>
      <c r="D18519" s="53" t="s">
        <v>33872</v>
      </c>
    </row>
    <row r="18520" spans="1:4" ht="15" x14ac:dyDescent="0.25">
      <c r="A18520" s="53" t="s">
        <v>22761</v>
      </c>
      <c r="B18520" s="53">
        <v>30</v>
      </c>
      <c r="C18520" s="53" t="s">
        <v>33536</v>
      </c>
      <c r="D18520" s="53" t="s">
        <v>33872</v>
      </c>
    </row>
    <row r="18521" spans="1:4" ht="15" x14ac:dyDescent="0.25">
      <c r="A18521" s="53" t="s">
        <v>22762</v>
      </c>
      <c r="B18521" s="53">
        <v>30</v>
      </c>
      <c r="C18521" s="53" t="s">
        <v>33536</v>
      </c>
      <c r="D18521" s="53" t="s">
        <v>33872</v>
      </c>
    </row>
    <row r="18522" spans="1:4" ht="15" x14ac:dyDescent="0.25">
      <c r="A18522" s="53" t="s">
        <v>22763</v>
      </c>
      <c r="B18522" s="53">
        <v>30</v>
      </c>
      <c r="C18522" s="53"/>
      <c r="D18522" s="53" t="s">
        <v>33872</v>
      </c>
    </row>
    <row r="18523" spans="1:4" ht="15" x14ac:dyDescent="0.25">
      <c r="A18523" s="53" t="s">
        <v>22764</v>
      </c>
      <c r="B18523" s="53">
        <v>15</v>
      </c>
      <c r="C18523" s="53" t="s">
        <v>33536</v>
      </c>
      <c r="D18523" s="53" t="s">
        <v>33872</v>
      </c>
    </row>
    <row r="18524" spans="1:4" ht="15" x14ac:dyDescent="0.25">
      <c r="A18524" s="53" t="s">
        <v>22765</v>
      </c>
      <c r="B18524" s="53">
        <v>15</v>
      </c>
      <c r="C18524" s="53" t="s">
        <v>33536</v>
      </c>
      <c r="D18524" s="53" t="s">
        <v>33872</v>
      </c>
    </row>
    <row r="18525" spans="1:4" ht="15" x14ac:dyDescent="0.25">
      <c r="A18525" s="53" t="s">
        <v>22766</v>
      </c>
      <c r="B18525" s="53">
        <v>15</v>
      </c>
      <c r="C18525" s="53" t="s">
        <v>33536</v>
      </c>
      <c r="D18525" s="53" t="s">
        <v>33872</v>
      </c>
    </row>
    <row r="18526" spans="1:4" ht="15" x14ac:dyDescent="0.25">
      <c r="A18526" s="53" t="s">
        <v>22767</v>
      </c>
      <c r="B18526" s="53">
        <v>30</v>
      </c>
      <c r="C18526" s="53" t="s">
        <v>33536</v>
      </c>
      <c r="D18526" s="53" t="s">
        <v>33872</v>
      </c>
    </row>
    <row r="18527" spans="1:4" ht="15" x14ac:dyDescent="0.25">
      <c r="A18527" s="53" t="s">
        <v>22768</v>
      </c>
      <c r="B18527" s="53">
        <v>15</v>
      </c>
      <c r="C18527" s="53" t="s">
        <v>33536</v>
      </c>
      <c r="D18527" s="53" t="s">
        <v>33872</v>
      </c>
    </row>
    <row r="18528" spans="1:4" ht="15" x14ac:dyDescent="0.25">
      <c r="A18528" s="53" t="s">
        <v>22769</v>
      </c>
      <c r="B18528" s="53">
        <v>15</v>
      </c>
      <c r="C18528" s="53" t="s">
        <v>33536</v>
      </c>
      <c r="D18528" s="53" t="s">
        <v>33872</v>
      </c>
    </row>
    <row r="18529" spans="1:4" ht="15" x14ac:dyDescent="0.25">
      <c r="A18529" s="53" t="s">
        <v>22770</v>
      </c>
      <c r="B18529" s="53">
        <v>15</v>
      </c>
      <c r="C18529" s="53" t="s">
        <v>33536</v>
      </c>
      <c r="D18529" s="53" t="s">
        <v>33872</v>
      </c>
    </row>
    <row r="18530" spans="1:4" ht="15" x14ac:dyDescent="0.25">
      <c r="A18530" s="53" t="s">
        <v>22771</v>
      </c>
      <c r="B18530" s="53">
        <v>30</v>
      </c>
      <c r="C18530" s="53" t="s">
        <v>33536</v>
      </c>
      <c r="D18530" s="53" t="s">
        <v>33872</v>
      </c>
    </row>
    <row r="18531" spans="1:4" ht="15" x14ac:dyDescent="0.25">
      <c r="A18531" s="53" t="s">
        <v>22772</v>
      </c>
      <c r="B18531" s="53">
        <v>30</v>
      </c>
      <c r="C18531" s="53" t="s">
        <v>33536</v>
      </c>
      <c r="D18531" s="53" t="s">
        <v>33872</v>
      </c>
    </row>
    <row r="18532" spans="1:4" ht="15" x14ac:dyDescent="0.25">
      <c r="A18532" s="53" t="s">
        <v>22773</v>
      </c>
      <c r="B18532" s="53">
        <v>15</v>
      </c>
      <c r="C18532" s="53" t="s">
        <v>33536</v>
      </c>
      <c r="D18532" s="53" t="s">
        <v>33872</v>
      </c>
    </row>
    <row r="18533" spans="1:4" ht="15" x14ac:dyDescent="0.25">
      <c r="A18533" s="53" t="s">
        <v>22774</v>
      </c>
      <c r="B18533" s="53">
        <v>15</v>
      </c>
      <c r="C18533" s="53" t="s">
        <v>33536</v>
      </c>
      <c r="D18533" s="53" t="s">
        <v>33872</v>
      </c>
    </row>
    <row r="18534" spans="1:4" ht="15" x14ac:dyDescent="0.25">
      <c r="A18534" s="53" t="s">
        <v>22775</v>
      </c>
      <c r="B18534" s="53">
        <v>15</v>
      </c>
      <c r="C18534" s="53" t="s">
        <v>33536</v>
      </c>
      <c r="D18534" s="53" t="s">
        <v>33872</v>
      </c>
    </row>
    <row r="18535" spans="1:4" ht="15" x14ac:dyDescent="0.25">
      <c r="A18535" s="53" t="s">
        <v>22776</v>
      </c>
      <c r="B18535" s="53">
        <v>15</v>
      </c>
      <c r="C18535" s="53" t="s">
        <v>33536</v>
      </c>
      <c r="D18535" s="53" t="s">
        <v>33872</v>
      </c>
    </row>
    <row r="18536" spans="1:4" ht="15" x14ac:dyDescent="0.25">
      <c r="A18536" s="53" t="s">
        <v>22777</v>
      </c>
      <c r="B18536" s="53">
        <v>40</v>
      </c>
      <c r="C18536" s="53"/>
      <c r="D18536" s="53" t="s">
        <v>33872</v>
      </c>
    </row>
    <row r="18537" spans="1:4" ht="15" x14ac:dyDescent="0.25">
      <c r="A18537" s="53" t="s">
        <v>22778</v>
      </c>
      <c r="B18537" s="53">
        <v>30</v>
      </c>
      <c r="C18537" s="53" t="s">
        <v>33536</v>
      </c>
      <c r="D18537" s="53" t="s">
        <v>33872</v>
      </c>
    </row>
    <row r="18538" spans="1:4" ht="15" x14ac:dyDescent="0.25">
      <c r="A18538" s="53" t="s">
        <v>22779</v>
      </c>
      <c r="B18538" s="53">
        <v>30</v>
      </c>
      <c r="C18538" s="53" t="s">
        <v>33536</v>
      </c>
      <c r="D18538" s="53" t="s">
        <v>33872</v>
      </c>
    </row>
    <row r="18539" spans="1:4" ht="15" x14ac:dyDescent="0.25">
      <c r="A18539" s="53" t="s">
        <v>22780</v>
      </c>
      <c r="B18539" s="53">
        <v>15</v>
      </c>
      <c r="C18539" s="53" t="s">
        <v>33536</v>
      </c>
      <c r="D18539" s="53" t="s">
        <v>33872</v>
      </c>
    </row>
    <row r="18540" spans="1:4" ht="15" x14ac:dyDescent="0.25">
      <c r="A18540" s="53" t="s">
        <v>22781</v>
      </c>
      <c r="B18540" s="53">
        <v>15</v>
      </c>
      <c r="C18540" s="53" t="s">
        <v>33536</v>
      </c>
      <c r="D18540" s="53" t="s">
        <v>33872</v>
      </c>
    </row>
    <row r="18541" spans="1:4" ht="15" x14ac:dyDescent="0.25">
      <c r="A18541" s="53" t="s">
        <v>22782</v>
      </c>
      <c r="B18541" s="53">
        <v>15</v>
      </c>
      <c r="C18541" s="53" t="s">
        <v>33536</v>
      </c>
      <c r="D18541" s="53" t="s">
        <v>33872</v>
      </c>
    </row>
    <row r="18542" spans="1:4" ht="15" x14ac:dyDescent="0.25">
      <c r="A18542" s="53" t="s">
        <v>22783</v>
      </c>
      <c r="B18542" s="53">
        <v>15</v>
      </c>
      <c r="C18542" s="53" t="s">
        <v>33536</v>
      </c>
      <c r="D18542" s="53" t="s">
        <v>33872</v>
      </c>
    </row>
    <row r="18543" spans="1:4" ht="15" x14ac:dyDescent="0.25">
      <c r="A18543" s="53" t="s">
        <v>22784</v>
      </c>
      <c r="B18543" s="53">
        <v>30</v>
      </c>
      <c r="C18543" s="53" t="s">
        <v>33536</v>
      </c>
      <c r="D18543" s="53" t="s">
        <v>33872</v>
      </c>
    </row>
    <row r="18544" spans="1:4" ht="15" x14ac:dyDescent="0.25">
      <c r="A18544" s="53" t="s">
        <v>22785</v>
      </c>
      <c r="B18544" s="53">
        <v>30</v>
      </c>
      <c r="C18544" s="53" t="s">
        <v>33536</v>
      </c>
      <c r="D18544" s="53" t="s">
        <v>33872</v>
      </c>
    </row>
    <row r="18545" spans="1:4" ht="15" x14ac:dyDescent="0.25">
      <c r="A18545" s="53" t="s">
        <v>22786</v>
      </c>
      <c r="B18545" s="53">
        <v>15</v>
      </c>
      <c r="C18545" s="53" t="s">
        <v>33536</v>
      </c>
      <c r="D18545" s="53" t="s">
        <v>33872</v>
      </c>
    </row>
    <row r="18546" spans="1:4" ht="15" x14ac:dyDescent="0.25">
      <c r="A18546" s="53" t="s">
        <v>22787</v>
      </c>
      <c r="B18546" s="53">
        <v>30</v>
      </c>
      <c r="C18546" s="53" t="s">
        <v>33536</v>
      </c>
      <c r="D18546" s="53" t="s">
        <v>33872</v>
      </c>
    </row>
    <row r="18547" spans="1:4" ht="15" x14ac:dyDescent="0.25">
      <c r="A18547" s="53" t="s">
        <v>22788</v>
      </c>
      <c r="B18547" s="53">
        <v>15</v>
      </c>
      <c r="C18547" s="53" t="s">
        <v>33536</v>
      </c>
      <c r="D18547" s="53" t="s">
        <v>33872</v>
      </c>
    </row>
    <row r="18548" spans="1:4" ht="15" x14ac:dyDescent="0.25">
      <c r="A18548" s="53" t="s">
        <v>22789</v>
      </c>
      <c r="B18548" s="53">
        <v>15</v>
      </c>
      <c r="C18548" s="53" t="s">
        <v>33536</v>
      </c>
      <c r="D18548" s="53" t="s">
        <v>33872</v>
      </c>
    </row>
    <row r="18549" spans="1:4" ht="15" x14ac:dyDescent="0.25">
      <c r="A18549" s="53" t="s">
        <v>22790</v>
      </c>
      <c r="B18549" s="53">
        <v>30</v>
      </c>
      <c r="C18549" s="53" t="s">
        <v>33536</v>
      </c>
      <c r="D18549" s="53" t="s">
        <v>33872</v>
      </c>
    </row>
    <row r="18550" spans="1:4" ht="15" x14ac:dyDescent="0.25">
      <c r="A18550" s="53" t="s">
        <v>22791</v>
      </c>
      <c r="B18550" s="53">
        <v>15</v>
      </c>
      <c r="C18550" s="53" t="s">
        <v>33536</v>
      </c>
      <c r="D18550" s="53" t="s">
        <v>33872</v>
      </c>
    </row>
    <row r="18551" spans="1:4" ht="15" x14ac:dyDescent="0.25">
      <c r="A18551" s="53" t="s">
        <v>22792</v>
      </c>
      <c r="B18551" s="53">
        <v>30</v>
      </c>
      <c r="C18551" s="53" t="s">
        <v>33536</v>
      </c>
      <c r="D18551" s="53" t="s">
        <v>33872</v>
      </c>
    </row>
    <row r="18552" spans="1:4" ht="15" x14ac:dyDescent="0.25">
      <c r="A18552" s="53" t="s">
        <v>22793</v>
      </c>
      <c r="B18552" s="53">
        <v>15</v>
      </c>
      <c r="C18552" s="53" t="s">
        <v>33536</v>
      </c>
      <c r="D18552" s="53" t="s">
        <v>33872</v>
      </c>
    </row>
    <row r="18553" spans="1:4" ht="15" x14ac:dyDescent="0.25">
      <c r="A18553" s="53" t="s">
        <v>22794</v>
      </c>
      <c r="B18553" s="53">
        <v>15</v>
      </c>
      <c r="C18553" s="53" t="s">
        <v>33536</v>
      </c>
      <c r="D18553" s="53" t="s">
        <v>33872</v>
      </c>
    </row>
    <row r="18554" spans="1:4" ht="15" x14ac:dyDescent="0.25">
      <c r="A18554" s="53" t="s">
        <v>22795</v>
      </c>
      <c r="B18554" s="53">
        <v>30</v>
      </c>
      <c r="C18554" s="53" t="s">
        <v>33536</v>
      </c>
      <c r="D18554" s="53" t="s">
        <v>33872</v>
      </c>
    </row>
    <row r="18555" spans="1:4" ht="15" x14ac:dyDescent="0.25">
      <c r="A18555" s="53" t="s">
        <v>22796</v>
      </c>
      <c r="B18555" s="53">
        <v>30</v>
      </c>
      <c r="C18555" s="53" t="s">
        <v>33536</v>
      </c>
      <c r="D18555" s="53" t="s">
        <v>33872</v>
      </c>
    </row>
    <row r="18556" spans="1:4" ht="15" x14ac:dyDescent="0.25">
      <c r="A18556" s="53" t="s">
        <v>22797</v>
      </c>
      <c r="B18556" s="53">
        <v>15</v>
      </c>
      <c r="C18556" s="53" t="s">
        <v>33536</v>
      </c>
      <c r="D18556" s="53" t="s">
        <v>33872</v>
      </c>
    </row>
    <row r="18557" spans="1:4" ht="15" x14ac:dyDescent="0.25">
      <c r="A18557" s="53" t="s">
        <v>22798</v>
      </c>
      <c r="B18557" s="53">
        <v>15</v>
      </c>
      <c r="C18557" s="53" t="s">
        <v>33536</v>
      </c>
      <c r="D18557" s="53" t="s">
        <v>33872</v>
      </c>
    </row>
    <row r="18558" spans="1:4" ht="15" x14ac:dyDescent="0.25">
      <c r="A18558" s="53" t="s">
        <v>22799</v>
      </c>
      <c r="B18558" s="53">
        <v>15</v>
      </c>
      <c r="C18558" s="53" t="s">
        <v>33536</v>
      </c>
      <c r="D18558" s="53" t="s">
        <v>33872</v>
      </c>
    </row>
    <row r="18559" spans="1:4" ht="15" x14ac:dyDescent="0.25">
      <c r="A18559" s="53" t="s">
        <v>22800</v>
      </c>
      <c r="B18559" s="53">
        <v>30</v>
      </c>
      <c r="C18559" s="53" t="s">
        <v>33536</v>
      </c>
      <c r="D18559" s="53" t="s">
        <v>33872</v>
      </c>
    </row>
    <row r="18560" spans="1:4" ht="15" x14ac:dyDescent="0.25">
      <c r="A18560" s="53" t="s">
        <v>22801</v>
      </c>
      <c r="B18560" s="53">
        <v>15</v>
      </c>
      <c r="C18560" s="53" t="s">
        <v>33536</v>
      </c>
      <c r="D18560" s="53" t="s">
        <v>33872</v>
      </c>
    </row>
    <row r="18561" spans="1:4" ht="15" x14ac:dyDescent="0.25">
      <c r="A18561" s="53" t="s">
        <v>22802</v>
      </c>
      <c r="B18561" s="53">
        <v>15</v>
      </c>
      <c r="C18561" s="53" t="s">
        <v>33536</v>
      </c>
      <c r="D18561" s="53" t="s">
        <v>33872</v>
      </c>
    </row>
    <row r="18562" spans="1:4" ht="15" x14ac:dyDescent="0.25">
      <c r="A18562" s="53" t="s">
        <v>22803</v>
      </c>
      <c r="B18562" s="53">
        <v>15</v>
      </c>
      <c r="C18562" s="53" t="s">
        <v>33536</v>
      </c>
      <c r="D18562" s="53" t="s">
        <v>33872</v>
      </c>
    </row>
    <row r="18563" spans="1:4" ht="15" x14ac:dyDescent="0.25">
      <c r="A18563" s="53" t="s">
        <v>22804</v>
      </c>
      <c r="B18563" s="53">
        <v>15</v>
      </c>
      <c r="C18563" s="53" t="s">
        <v>33536</v>
      </c>
      <c r="D18563" s="53" t="s">
        <v>33872</v>
      </c>
    </row>
    <row r="18564" spans="1:4" ht="15" x14ac:dyDescent="0.25">
      <c r="A18564" s="53" t="s">
        <v>22805</v>
      </c>
      <c r="B18564" s="53">
        <v>15</v>
      </c>
      <c r="C18564" s="53" t="s">
        <v>33536</v>
      </c>
      <c r="D18564" s="53" t="s">
        <v>33872</v>
      </c>
    </row>
    <row r="18565" spans="1:4" ht="15" x14ac:dyDescent="0.25">
      <c r="A18565" s="53" t="s">
        <v>22806</v>
      </c>
      <c r="B18565" s="53">
        <v>15</v>
      </c>
      <c r="C18565" s="53" t="s">
        <v>33536</v>
      </c>
      <c r="D18565" s="53" t="s">
        <v>33872</v>
      </c>
    </row>
    <row r="18566" spans="1:4" ht="15" x14ac:dyDescent="0.25">
      <c r="A18566" s="53" t="s">
        <v>22807</v>
      </c>
      <c r="B18566" s="53">
        <v>30</v>
      </c>
      <c r="C18566" s="53" t="s">
        <v>33536</v>
      </c>
      <c r="D18566" s="53" t="s">
        <v>33872</v>
      </c>
    </row>
    <row r="18567" spans="1:4" ht="15" x14ac:dyDescent="0.25">
      <c r="A18567" s="53" t="s">
        <v>22808</v>
      </c>
      <c r="B18567" s="53">
        <v>15</v>
      </c>
      <c r="C18567" s="53" t="s">
        <v>33536</v>
      </c>
      <c r="D18567" s="53" t="s">
        <v>33872</v>
      </c>
    </row>
    <row r="18568" spans="1:4" ht="15" x14ac:dyDescent="0.25">
      <c r="A18568" s="53" t="s">
        <v>22809</v>
      </c>
      <c r="B18568" s="53">
        <v>15</v>
      </c>
      <c r="C18568" s="53" t="s">
        <v>33536</v>
      </c>
      <c r="D18568" s="53" t="s">
        <v>33872</v>
      </c>
    </row>
    <row r="18569" spans="1:4" ht="15" x14ac:dyDescent="0.25">
      <c r="A18569" s="53" t="s">
        <v>22810</v>
      </c>
      <c r="B18569" s="53">
        <v>15</v>
      </c>
      <c r="C18569" s="53" t="s">
        <v>33536</v>
      </c>
      <c r="D18569" s="53" t="s">
        <v>33872</v>
      </c>
    </row>
    <row r="18570" spans="1:4" ht="15" x14ac:dyDescent="0.25">
      <c r="A18570" s="53" t="s">
        <v>22811</v>
      </c>
      <c r="B18570" s="53">
        <v>15</v>
      </c>
      <c r="C18570" s="53" t="s">
        <v>33536</v>
      </c>
      <c r="D18570" s="53" t="s">
        <v>33872</v>
      </c>
    </row>
    <row r="18571" spans="1:4" ht="15" x14ac:dyDescent="0.25">
      <c r="A18571" s="53" t="s">
        <v>22812</v>
      </c>
      <c r="B18571" s="53">
        <v>30</v>
      </c>
      <c r="C18571" s="53" t="s">
        <v>33536</v>
      </c>
      <c r="D18571" s="53" t="s">
        <v>33872</v>
      </c>
    </row>
    <row r="18572" spans="1:4" ht="15" x14ac:dyDescent="0.25">
      <c r="A18572" s="53" t="s">
        <v>22813</v>
      </c>
      <c r="B18572" s="53">
        <v>60</v>
      </c>
      <c r="C18572" s="53"/>
      <c r="D18572" s="53" t="s">
        <v>33872</v>
      </c>
    </row>
    <row r="18573" spans="1:4" ht="15" x14ac:dyDescent="0.25">
      <c r="A18573" s="53" t="s">
        <v>22814</v>
      </c>
      <c r="B18573" s="53">
        <v>15</v>
      </c>
      <c r="C18573" s="53" t="s">
        <v>33536</v>
      </c>
      <c r="D18573" s="53" t="s">
        <v>33872</v>
      </c>
    </row>
    <row r="18574" spans="1:4" ht="15" x14ac:dyDescent="0.25">
      <c r="A18574" s="53" t="s">
        <v>22815</v>
      </c>
      <c r="B18574" s="53">
        <v>15</v>
      </c>
      <c r="C18574" s="53" t="s">
        <v>33536</v>
      </c>
      <c r="D18574" s="53" t="s">
        <v>33872</v>
      </c>
    </row>
    <row r="18575" spans="1:4" ht="15" x14ac:dyDescent="0.25">
      <c r="A18575" s="53" t="s">
        <v>22816</v>
      </c>
      <c r="B18575" s="53">
        <v>15</v>
      </c>
      <c r="C18575" s="53" t="s">
        <v>33536</v>
      </c>
      <c r="D18575" s="53" t="s">
        <v>33872</v>
      </c>
    </row>
    <row r="18576" spans="1:4" ht="15" x14ac:dyDescent="0.25">
      <c r="A18576" s="53" t="s">
        <v>22817</v>
      </c>
      <c r="B18576" s="53">
        <v>15</v>
      </c>
      <c r="C18576" s="53" t="s">
        <v>33536</v>
      </c>
      <c r="D18576" s="53" t="s">
        <v>33872</v>
      </c>
    </row>
    <row r="18577" spans="1:4" ht="15" x14ac:dyDescent="0.25">
      <c r="A18577" s="53" t="s">
        <v>22818</v>
      </c>
      <c r="B18577" s="53">
        <v>30</v>
      </c>
      <c r="C18577" s="53" t="s">
        <v>33536</v>
      </c>
      <c r="D18577" s="53" t="s">
        <v>33872</v>
      </c>
    </row>
    <row r="18578" spans="1:4" ht="15" x14ac:dyDescent="0.25">
      <c r="A18578" s="53" t="s">
        <v>22819</v>
      </c>
      <c r="B18578" s="53">
        <v>30</v>
      </c>
      <c r="C18578" s="53" t="s">
        <v>33536</v>
      </c>
      <c r="D18578" s="53" t="s">
        <v>33872</v>
      </c>
    </row>
    <row r="18579" spans="1:4" ht="15" x14ac:dyDescent="0.25">
      <c r="A18579" s="53" t="s">
        <v>22820</v>
      </c>
      <c r="B18579" s="53">
        <v>15</v>
      </c>
      <c r="C18579" s="53" t="s">
        <v>33536</v>
      </c>
      <c r="D18579" s="53" t="s">
        <v>33872</v>
      </c>
    </row>
    <row r="18580" spans="1:4" ht="15" x14ac:dyDescent="0.25">
      <c r="A18580" s="53" t="s">
        <v>22821</v>
      </c>
      <c r="B18580" s="53">
        <v>15</v>
      </c>
      <c r="C18580" s="53" t="s">
        <v>33536</v>
      </c>
      <c r="D18580" s="53" t="s">
        <v>33872</v>
      </c>
    </row>
    <row r="18581" spans="1:4" ht="15" x14ac:dyDescent="0.25">
      <c r="A18581" s="53" t="s">
        <v>22822</v>
      </c>
      <c r="B18581" s="53">
        <v>15</v>
      </c>
      <c r="C18581" s="53" t="s">
        <v>33536</v>
      </c>
      <c r="D18581" s="53" t="s">
        <v>33872</v>
      </c>
    </row>
    <row r="18582" spans="1:4" ht="15" x14ac:dyDescent="0.25">
      <c r="A18582" s="53" t="s">
        <v>22823</v>
      </c>
      <c r="B18582" s="53">
        <v>30</v>
      </c>
      <c r="C18582" s="53" t="s">
        <v>33536</v>
      </c>
      <c r="D18582" s="53" t="s">
        <v>33872</v>
      </c>
    </row>
    <row r="18583" spans="1:4" ht="15" x14ac:dyDescent="0.25">
      <c r="A18583" s="53" t="s">
        <v>22824</v>
      </c>
      <c r="B18583" s="53">
        <v>15</v>
      </c>
      <c r="C18583" s="53" t="s">
        <v>33536</v>
      </c>
      <c r="D18583" s="53" t="s">
        <v>33872</v>
      </c>
    </row>
    <row r="18584" spans="1:4" ht="15" x14ac:dyDescent="0.25">
      <c r="A18584" s="53" t="s">
        <v>22825</v>
      </c>
      <c r="B18584" s="53">
        <v>15</v>
      </c>
      <c r="C18584" s="53"/>
      <c r="D18584" s="53" t="s">
        <v>33872</v>
      </c>
    </row>
    <row r="18585" spans="1:4" ht="15" x14ac:dyDescent="0.25">
      <c r="A18585" s="53" t="s">
        <v>22826</v>
      </c>
      <c r="B18585" s="53">
        <v>30</v>
      </c>
      <c r="C18585" s="53" t="s">
        <v>33536</v>
      </c>
      <c r="D18585" s="53" t="s">
        <v>33872</v>
      </c>
    </row>
    <row r="18586" spans="1:4" ht="15" x14ac:dyDescent="0.25">
      <c r="A18586" s="53" t="s">
        <v>22827</v>
      </c>
      <c r="B18586" s="53">
        <v>30</v>
      </c>
      <c r="C18586" s="53" t="s">
        <v>33536</v>
      </c>
      <c r="D18586" s="53" t="s">
        <v>33872</v>
      </c>
    </row>
    <row r="18587" spans="1:4" ht="15" x14ac:dyDescent="0.25">
      <c r="A18587" s="53" t="s">
        <v>22828</v>
      </c>
      <c r="B18587" s="53">
        <v>30</v>
      </c>
      <c r="C18587" s="53" t="s">
        <v>33536</v>
      </c>
      <c r="D18587" s="53" t="s">
        <v>33872</v>
      </c>
    </row>
    <row r="18588" spans="1:4" ht="15" x14ac:dyDescent="0.25">
      <c r="A18588" s="53" t="s">
        <v>22829</v>
      </c>
      <c r="B18588" s="53">
        <v>15</v>
      </c>
      <c r="C18588" s="53" t="s">
        <v>33536</v>
      </c>
      <c r="D18588" s="53" t="s">
        <v>33872</v>
      </c>
    </row>
    <row r="18589" spans="1:4" ht="15" x14ac:dyDescent="0.25">
      <c r="A18589" s="53" t="s">
        <v>22830</v>
      </c>
      <c r="B18589" s="53">
        <v>15</v>
      </c>
      <c r="C18589" s="53" t="s">
        <v>33536</v>
      </c>
      <c r="D18589" s="53" t="s">
        <v>33872</v>
      </c>
    </row>
    <row r="18590" spans="1:4" ht="15" x14ac:dyDescent="0.25">
      <c r="A18590" s="53" t="s">
        <v>22831</v>
      </c>
      <c r="B18590" s="53">
        <v>15</v>
      </c>
      <c r="C18590" s="53" t="s">
        <v>33536</v>
      </c>
      <c r="D18590" s="53" t="s">
        <v>33872</v>
      </c>
    </row>
    <row r="18591" spans="1:4" ht="15" x14ac:dyDescent="0.25">
      <c r="A18591" s="53" t="s">
        <v>22832</v>
      </c>
      <c r="B18591" s="53">
        <v>15</v>
      </c>
      <c r="C18591" s="53" t="s">
        <v>33536</v>
      </c>
      <c r="D18591" s="53" t="s">
        <v>33872</v>
      </c>
    </row>
    <row r="18592" spans="1:4" ht="15" x14ac:dyDescent="0.25">
      <c r="A18592" s="53" t="s">
        <v>22833</v>
      </c>
      <c r="B18592" s="53">
        <v>15</v>
      </c>
      <c r="C18592" s="53" t="s">
        <v>33536</v>
      </c>
      <c r="D18592" s="53" t="s">
        <v>33872</v>
      </c>
    </row>
    <row r="18593" spans="1:4" ht="15" x14ac:dyDescent="0.25">
      <c r="A18593" s="53" t="s">
        <v>22834</v>
      </c>
      <c r="B18593" s="53">
        <v>30</v>
      </c>
      <c r="C18593" s="53" t="s">
        <v>33536</v>
      </c>
      <c r="D18593" s="53" t="s">
        <v>33872</v>
      </c>
    </row>
    <row r="18594" spans="1:4" ht="15" x14ac:dyDescent="0.25">
      <c r="A18594" s="53" t="s">
        <v>22835</v>
      </c>
      <c r="B18594" s="53">
        <v>30</v>
      </c>
      <c r="C18594" s="53" t="s">
        <v>33536</v>
      </c>
      <c r="D18594" s="53" t="s">
        <v>33872</v>
      </c>
    </row>
    <row r="18595" spans="1:4" ht="15" x14ac:dyDescent="0.25">
      <c r="A18595" s="53" t="s">
        <v>22836</v>
      </c>
      <c r="B18595" s="53">
        <v>0</v>
      </c>
      <c r="C18595" s="53" t="s">
        <v>33537</v>
      </c>
      <c r="D18595" s="53" t="s">
        <v>33872</v>
      </c>
    </row>
    <row r="18596" spans="1:4" ht="15" x14ac:dyDescent="0.25">
      <c r="A18596" s="53" t="s">
        <v>22837</v>
      </c>
      <c r="B18596" s="53">
        <v>15</v>
      </c>
      <c r="C18596" s="53" t="s">
        <v>33536</v>
      </c>
      <c r="D18596" s="53" t="s">
        <v>33872</v>
      </c>
    </row>
    <row r="18597" spans="1:4" ht="15" x14ac:dyDescent="0.25">
      <c r="A18597" s="53" t="s">
        <v>22838</v>
      </c>
      <c r="B18597" s="53">
        <v>30</v>
      </c>
      <c r="C18597" s="53" t="s">
        <v>33536</v>
      </c>
      <c r="D18597" s="53" t="s">
        <v>33872</v>
      </c>
    </row>
    <row r="18598" spans="1:4" ht="15" x14ac:dyDescent="0.25">
      <c r="A18598" s="53" t="s">
        <v>22839</v>
      </c>
      <c r="B18598" s="53">
        <v>15</v>
      </c>
      <c r="C18598" s="53" t="s">
        <v>33536</v>
      </c>
      <c r="D18598" s="53" t="s">
        <v>33872</v>
      </c>
    </row>
    <row r="18599" spans="1:4" ht="15" x14ac:dyDescent="0.25">
      <c r="A18599" s="53" t="s">
        <v>22840</v>
      </c>
      <c r="B18599" s="53">
        <v>15</v>
      </c>
      <c r="C18599" s="53" t="s">
        <v>33536</v>
      </c>
      <c r="D18599" s="53" t="s">
        <v>33872</v>
      </c>
    </row>
    <row r="18600" spans="1:4" ht="15" x14ac:dyDescent="0.25">
      <c r="A18600" s="53" t="s">
        <v>22841</v>
      </c>
      <c r="B18600" s="53">
        <v>30</v>
      </c>
      <c r="C18600" s="53" t="s">
        <v>33536</v>
      </c>
      <c r="D18600" s="53" t="s">
        <v>33872</v>
      </c>
    </row>
    <row r="18601" spans="1:4" ht="15" x14ac:dyDescent="0.25">
      <c r="A18601" s="53" t="s">
        <v>22842</v>
      </c>
      <c r="B18601" s="53">
        <v>30</v>
      </c>
      <c r="C18601" s="53" t="s">
        <v>33536</v>
      </c>
      <c r="D18601" s="53" t="s">
        <v>33872</v>
      </c>
    </row>
    <row r="18602" spans="1:4" ht="15" x14ac:dyDescent="0.25">
      <c r="A18602" s="53" t="s">
        <v>22843</v>
      </c>
      <c r="B18602" s="53">
        <v>30</v>
      </c>
      <c r="C18602" s="53" t="s">
        <v>33536</v>
      </c>
      <c r="D18602" s="53" t="s">
        <v>33872</v>
      </c>
    </row>
    <row r="18603" spans="1:4" ht="15" x14ac:dyDescent="0.25">
      <c r="A18603" s="53" t="s">
        <v>22844</v>
      </c>
      <c r="B18603" s="53">
        <v>30</v>
      </c>
      <c r="C18603" s="53" t="s">
        <v>33542</v>
      </c>
      <c r="D18603" s="53" t="s">
        <v>33872</v>
      </c>
    </row>
    <row r="18604" spans="1:4" ht="15" x14ac:dyDescent="0.25">
      <c r="A18604" s="53" t="s">
        <v>22845</v>
      </c>
      <c r="B18604" s="53">
        <v>15</v>
      </c>
      <c r="C18604" s="53" t="s">
        <v>33536</v>
      </c>
      <c r="D18604" s="53" t="s">
        <v>33872</v>
      </c>
    </row>
    <row r="18605" spans="1:4" ht="15" x14ac:dyDescent="0.25">
      <c r="A18605" s="53" t="s">
        <v>22846</v>
      </c>
      <c r="B18605" s="53">
        <v>15</v>
      </c>
      <c r="C18605" s="53" t="s">
        <v>33536</v>
      </c>
      <c r="D18605" s="53" t="s">
        <v>33872</v>
      </c>
    </row>
    <row r="18606" spans="1:4" ht="15" x14ac:dyDescent="0.25">
      <c r="A18606" s="53" t="s">
        <v>22847</v>
      </c>
      <c r="B18606" s="53">
        <v>15</v>
      </c>
      <c r="C18606" s="53" t="s">
        <v>33536</v>
      </c>
      <c r="D18606" s="53" t="s">
        <v>33872</v>
      </c>
    </row>
    <row r="18607" spans="1:4" ht="15" x14ac:dyDescent="0.25">
      <c r="A18607" s="53" t="s">
        <v>22848</v>
      </c>
      <c r="B18607" s="53">
        <v>30</v>
      </c>
      <c r="C18607" s="53" t="s">
        <v>33536</v>
      </c>
      <c r="D18607" s="53" t="s">
        <v>33872</v>
      </c>
    </row>
    <row r="18608" spans="1:4" ht="15" x14ac:dyDescent="0.25">
      <c r="A18608" s="53" t="s">
        <v>22849</v>
      </c>
      <c r="B18608" s="53">
        <v>15</v>
      </c>
      <c r="C18608" s="53" t="s">
        <v>33536</v>
      </c>
      <c r="D18608" s="53" t="s">
        <v>33872</v>
      </c>
    </row>
    <row r="18609" spans="1:4" ht="15" x14ac:dyDescent="0.25">
      <c r="A18609" s="53" t="s">
        <v>22850</v>
      </c>
      <c r="B18609" s="53">
        <v>15</v>
      </c>
      <c r="C18609" s="53" t="s">
        <v>33536</v>
      </c>
      <c r="D18609" s="53" t="s">
        <v>33872</v>
      </c>
    </row>
    <row r="18610" spans="1:4" ht="15" x14ac:dyDescent="0.25">
      <c r="A18610" s="53" t="s">
        <v>22851</v>
      </c>
      <c r="B18610" s="53">
        <v>15</v>
      </c>
      <c r="C18610" s="53" t="s">
        <v>33536</v>
      </c>
      <c r="D18610" s="53" t="s">
        <v>33872</v>
      </c>
    </row>
    <row r="18611" spans="1:4" ht="15" x14ac:dyDescent="0.25">
      <c r="A18611" s="53" t="s">
        <v>22852</v>
      </c>
      <c r="B18611" s="53">
        <v>30</v>
      </c>
      <c r="C18611" s="53" t="s">
        <v>33536</v>
      </c>
      <c r="D18611" s="53" t="s">
        <v>33872</v>
      </c>
    </row>
    <row r="18612" spans="1:4" ht="15" x14ac:dyDescent="0.25">
      <c r="A18612" s="53" t="s">
        <v>22853</v>
      </c>
      <c r="B18612" s="53">
        <v>30</v>
      </c>
      <c r="C18612" s="53" t="s">
        <v>33536</v>
      </c>
      <c r="D18612" s="53" t="s">
        <v>33872</v>
      </c>
    </row>
    <row r="18613" spans="1:4" ht="15" x14ac:dyDescent="0.25">
      <c r="A18613" s="53" t="s">
        <v>22854</v>
      </c>
      <c r="B18613" s="53">
        <v>15</v>
      </c>
      <c r="C18613" s="53" t="s">
        <v>33536</v>
      </c>
      <c r="D18613" s="53" t="s">
        <v>33872</v>
      </c>
    </row>
    <row r="18614" spans="1:4" ht="15" x14ac:dyDescent="0.25">
      <c r="A18614" s="53" t="s">
        <v>22855</v>
      </c>
      <c r="B18614" s="53">
        <v>15</v>
      </c>
      <c r="C18614" s="53" t="s">
        <v>33536</v>
      </c>
      <c r="D18614" s="53" t="s">
        <v>33872</v>
      </c>
    </row>
    <row r="18615" spans="1:4" ht="15" x14ac:dyDescent="0.25">
      <c r="A18615" s="53" t="s">
        <v>22856</v>
      </c>
      <c r="B18615" s="53">
        <v>15</v>
      </c>
      <c r="C18615" s="53" t="s">
        <v>33536</v>
      </c>
      <c r="D18615" s="53" t="s">
        <v>33872</v>
      </c>
    </row>
    <row r="18616" spans="1:4" ht="15" x14ac:dyDescent="0.25">
      <c r="A18616" s="53" t="s">
        <v>22857</v>
      </c>
      <c r="B18616" s="53">
        <v>15</v>
      </c>
      <c r="C18616" s="53" t="s">
        <v>33536</v>
      </c>
      <c r="D18616" s="53" t="s">
        <v>33872</v>
      </c>
    </row>
    <row r="18617" spans="1:4" ht="15" x14ac:dyDescent="0.25">
      <c r="A18617" s="53" t="s">
        <v>22858</v>
      </c>
      <c r="B18617" s="53">
        <v>15</v>
      </c>
      <c r="C18617" s="53" t="s">
        <v>33536</v>
      </c>
      <c r="D18617" s="53" t="s">
        <v>33872</v>
      </c>
    </row>
    <row r="18618" spans="1:4" ht="15" x14ac:dyDescent="0.25">
      <c r="A18618" s="53" t="s">
        <v>22859</v>
      </c>
      <c r="B18618" s="53">
        <v>15</v>
      </c>
      <c r="C18618" s="53" t="s">
        <v>33536</v>
      </c>
      <c r="D18618" s="53" t="s">
        <v>33872</v>
      </c>
    </row>
    <row r="18619" spans="1:4" ht="15" x14ac:dyDescent="0.25">
      <c r="A18619" s="53" t="s">
        <v>22860</v>
      </c>
      <c r="B18619" s="53">
        <v>15</v>
      </c>
      <c r="C18619" s="53" t="s">
        <v>33536</v>
      </c>
      <c r="D18619" s="53" t="s">
        <v>33872</v>
      </c>
    </row>
    <row r="18620" spans="1:4" ht="15" x14ac:dyDescent="0.25">
      <c r="A18620" s="53" t="s">
        <v>22861</v>
      </c>
      <c r="B18620" s="53">
        <v>15</v>
      </c>
      <c r="C18620" s="53" t="s">
        <v>33536</v>
      </c>
      <c r="D18620" s="53" t="s">
        <v>33872</v>
      </c>
    </row>
    <row r="18621" spans="1:4" ht="15" x14ac:dyDescent="0.25">
      <c r="A18621" s="53" t="s">
        <v>22862</v>
      </c>
      <c r="B18621" s="53">
        <v>30</v>
      </c>
      <c r="C18621" s="53" t="s">
        <v>33536</v>
      </c>
      <c r="D18621" s="53" t="s">
        <v>33872</v>
      </c>
    </row>
    <row r="18622" spans="1:4" ht="15" x14ac:dyDescent="0.25">
      <c r="A18622" s="53" t="s">
        <v>22863</v>
      </c>
      <c r="B18622" s="53">
        <v>15</v>
      </c>
      <c r="C18622" s="53" t="s">
        <v>33536</v>
      </c>
      <c r="D18622" s="53" t="s">
        <v>33872</v>
      </c>
    </row>
    <row r="18623" spans="1:4" ht="15" x14ac:dyDescent="0.25">
      <c r="A18623" s="53" t="s">
        <v>22864</v>
      </c>
      <c r="B18623" s="53">
        <v>40</v>
      </c>
      <c r="C18623" s="53" t="s">
        <v>33542</v>
      </c>
      <c r="D18623" s="53" t="s">
        <v>33872</v>
      </c>
    </row>
    <row r="18624" spans="1:4" ht="15" x14ac:dyDescent="0.25">
      <c r="A18624" s="53" t="s">
        <v>22865</v>
      </c>
      <c r="B18624" s="53">
        <v>15</v>
      </c>
      <c r="C18624" s="53" t="s">
        <v>33536</v>
      </c>
      <c r="D18624" s="53" t="s">
        <v>33872</v>
      </c>
    </row>
    <row r="18625" spans="1:4" ht="15" x14ac:dyDescent="0.25">
      <c r="A18625" s="53" t="s">
        <v>22866</v>
      </c>
      <c r="B18625" s="53">
        <v>15</v>
      </c>
      <c r="C18625" s="53" t="s">
        <v>33536</v>
      </c>
      <c r="D18625" s="53" t="s">
        <v>33872</v>
      </c>
    </row>
    <row r="18626" spans="1:4" ht="15" x14ac:dyDescent="0.25">
      <c r="A18626" s="53" t="s">
        <v>22867</v>
      </c>
      <c r="B18626" s="53">
        <v>15</v>
      </c>
      <c r="C18626" s="53" t="s">
        <v>33536</v>
      </c>
      <c r="D18626" s="53" t="s">
        <v>33872</v>
      </c>
    </row>
    <row r="18627" spans="1:4" ht="15" x14ac:dyDescent="0.25">
      <c r="A18627" s="53" t="s">
        <v>22868</v>
      </c>
      <c r="B18627" s="53">
        <v>30</v>
      </c>
      <c r="C18627" s="53" t="s">
        <v>33536</v>
      </c>
      <c r="D18627" s="53" t="s">
        <v>33872</v>
      </c>
    </row>
    <row r="18628" spans="1:4" ht="15" x14ac:dyDescent="0.25">
      <c r="A18628" s="53" t="s">
        <v>22869</v>
      </c>
      <c r="B18628" s="53">
        <v>15</v>
      </c>
      <c r="C18628" s="53" t="s">
        <v>33536</v>
      </c>
      <c r="D18628" s="53" t="s">
        <v>33872</v>
      </c>
    </row>
    <row r="18629" spans="1:4" ht="15" x14ac:dyDescent="0.25">
      <c r="A18629" s="53" t="s">
        <v>22870</v>
      </c>
      <c r="B18629" s="53">
        <v>15</v>
      </c>
      <c r="C18629" s="53" t="s">
        <v>33536</v>
      </c>
      <c r="D18629" s="53" t="s">
        <v>33872</v>
      </c>
    </row>
    <row r="18630" spans="1:4" ht="15" x14ac:dyDescent="0.25">
      <c r="A18630" s="53" t="s">
        <v>22871</v>
      </c>
      <c r="B18630" s="53">
        <v>15</v>
      </c>
      <c r="C18630" s="53" t="s">
        <v>33536</v>
      </c>
      <c r="D18630" s="53" t="s">
        <v>33872</v>
      </c>
    </row>
    <row r="18631" spans="1:4" ht="15" x14ac:dyDescent="0.25">
      <c r="A18631" s="53" t="s">
        <v>22872</v>
      </c>
      <c r="B18631" s="53">
        <v>15</v>
      </c>
      <c r="C18631" s="53" t="s">
        <v>33536</v>
      </c>
      <c r="D18631" s="53" t="s">
        <v>33872</v>
      </c>
    </row>
    <row r="18632" spans="1:4" ht="15" x14ac:dyDescent="0.25">
      <c r="A18632" s="53" t="s">
        <v>22873</v>
      </c>
      <c r="B18632" s="53">
        <v>15</v>
      </c>
      <c r="C18632" s="53" t="s">
        <v>33536</v>
      </c>
      <c r="D18632" s="53" t="s">
        <v>33872</v>
      </c>
    </row>
    <row r="18633" spans="1:4" ht="15" x14ac:dyDescent="0.25">
      <c r="A18633" s="53" t="s">
        <v>22874</v>
      </c>
      <c r="B18633" s="53">
        <v>15</v>
      </c>
      <c r="C18633" s="53" t="s">
        <v>33536</v>
      </c>
      <c r="D18633" s="53" t="s">
        <v>33872</v>
      </c>
    </row>
    <row r="18634" spans="1:4" ht="15" x14ac:dyDescent="0.25">
      <c r="A18634" s="53" t="s">
        <v>22875</v>
      </c>
      <c r="B18634" s="53">
        <v>15</v>
      </c>
      <c r="C18634" s="53" t="s">
        <v>33536</v>
      </c>
      <c r="D18634" s="53" t="s">
        <v>33872</v>
      </c>
    </row>
    <row r="18635" spans="1:4" ht="15" x14ac:dyDescent="0.25">
      <c r="A18635" s="53" t="s">
        <v>22876</v>
      </c>
      <c r="B18635" s="53">
        <v>15</v>
      </c>
      <c r="C18635" s="53" t="s">
        <v>33536</v>
      </c>
      <c r="D18635" s="53" t="s">
        <v>33872</v>
      </c>
    </row>
    <row r="18636" spans="1:4" ht="15" x14ac:dyDescent="0.25">
      <c r="A18636" s="53" t="s">
        <v>22877</v>
      </c>
      <c r="B18636" s="53">
        <v>15</v>
      </c>
      <c r="C18636" s="53" t="s">
        <v>33536</v>
      </c>
      <c r="D18636" s="53" t="s">
        <v>33872</v>
      </c>
    </row>
    <row r="18637" spans="1:4" ht="15" x14ac:dyDescent="0.25">
      <c r="A18637" s="53" t="s">
        <v>22878</v>
      </c>
      <c r="B18637" s="53">
        <v>15</v>
      </c>
      <c r="C18637" s="53" t="s">
        <v>33536</v>
      </c>
      <c r="D18637" s="53" t="s">
        <v>33872</v>
      </c>
    </row>
    <row r="18638" spans="1:4" ht="15" x14ac:dyDescent="0.25">
      <c r="A18638" s="53" t="s">
        <v>22879</v>
      </c>
      <c r="B18638" s="53">
        <v>15</v>
      </c>
      <c r="C18638" s="53" t="s">
        <v>33536</v>
      </c>
      <c r="D18638" s="53" t="s">
        <v>33872</v>
      </c>
    </row>
    <row r="18639" spans="1:4" ht="15" x14ac:dyDescent="0.25">
      <c r="A18639" s="53" t="s">
        <v>22880</v>
      </c>
      <c r="B18639" s="53">
        <v>30</v>
      </c>
      <c r="C18639" s="53" t="s">
        <v>33536</v>
      </c>
      <c r="D18639" s="53" t="s">
        <v>33872</v>
      </c>
    </row>
    <row r="18640" spans="1:4" ht="15" x14ac:dyDescent="0.25">
      <c r="A18640" s="53" t="s">
        <v>22881</v>
      </c>
      <c r="B18640" s="53">
        <v>15</v>
      </c>
      <c r="C18640" s="53" t="s">
        <v>33536</v>
      </c>
      <c r="D18640" s="53" t="s">
        <v>33872</v>
      </c>
    </row>
    <row r="18641" spans="1:4" ht="15" x14ac:dyDescent="0.25">
      <c r="A18641" s="53" t="s">
        <v>22882</v>
      </c>
      <c r="B18641" s="53">
        <v>15</v>
      </c>
      <c r="C18641" s="53" t="s">
        <v>33536</v>
      </c>
      <c r="D18641" s="53" t="s">
        <v>33872</v>
      </c>
    </row>
    <row r="18642" spans="1:4" ht="15" x14ac:dyDescent="0.25">
      <c r="A18642" s="53" t="s">
        <v>22883</v>
      </c>
      <c r="B18642" s="53">
        <v>15</v>
      </c>
      <c r="C18642" s="53" t="s">
        <v>33536</v>
      </c>
      <c r="D18642" s="53" t="s">
        <v>33872</v>
      </c>
    </row>
    <row r="18643" spans="1:4" ht="15" x14ac:dyDescent="0.25">
      <c r="A18643" s="53" t="s">
        <v>22884</v>
      </c>
      <c r="B18643" s="53">
        <v>15</v>
      </c>
      <c r="C18643" s="53" t="s">
        <v>33536</v>
      </c>
      <c r="D18643" s="53" t="s">
        <v>33872</v>
      </c>
    </row>
    <row r="18644" spans="1:4" ht="15" x14ac:dyDescent="0.25">
      <c r="A18644" s="53" t="s">
        <v>22885</v>
      </c>
      <c r="B18644" s="53">
        <v>15</v>
      </c>
      <c r="C18644" s="53" t="s">
        <v>33536</v>
      </c>
      <c r="D18644" s="53" t="s">
        <v>33872</v>
      </c>
    </row>
    <row r="18645" spans="1:4" ht="15" x14ac:dyDescent="0.25">
      <c r="A18645" s="53" t="s">
        <v>22886</v>
      </c>
      <c r="B18645" s="53">
        <v>15</v>
      </c>
      <c r="C18645" s="53" t="s">
        <v>33536</v>
      </c>
      <c r="D18645" s="53" t="s">
        <v>33872</v>
      </c>
    </row>
    <row r="18646" spans="1:4" ht="15" x14ac:dyDescent="0.25">
      <c r="A18646" s="53" t="s">
        <v>22887</v>
      </c>
      <c r="B18646" s="53">
        <v>15</v>
      </c>
      <c r="C18646" s="53" t="s">
        <v>33536</v>
      </c>
      <c r="D18646" s="53" t="s">
        <v>33872</v>
      </c>
    </row>
    <row r="18647" spans="1:4" ht="15" x14ac:dyDescent="0.25">
      <c r="A18647" s="53" t="s">
        <v>22888</v>
      </c>
      <c r="B18647" s="53">
        <v>30</v>
      </c>
      <c r="C18647" s="53" t="s">
        <v>33536</v>
      </c>
      <c r="D18647" s="53" t="s">
        <v>33872</v>
      </c>
    </row>
    <row r="18648" spans="1:4" ht="15" x14ac:dyDescent="0.25">
      <c r="A18648" s="53" t="s">
        <v>22889</v>
      </c>
      <c r="B18648" s="53">
        <v>30</v>
      </c>
      <c r="C18648" s="53" t="s">
        <v>33536</v>
      </c>
      <c r="D18648" s="53" t="s">
        <v>33872</v>
      </c>
    </row>
    <row r="18649" spans="1:4" ht="15" x14ac:dyDescent="0.25">
      <c r="A18649" s="53" t="s">
        <v>22890</v>
      </c>
      <c r="B18649" s="53">
        <v>30</v>
      </c>
      <c r="C18649" s="53" t="s">
        <v>33536</v>
      </c>
      <c r="D18649" s="53" t="s">
        <v>33872</v>
      </c>
    </row>
    <row r="18650" spans="1:4" ht="15" x14ac:dyDescent="0.25">
      <c r="A18650" s="53" t="s">
        <v>22891</v>
      </c>
      <c r="B18650" s="53">
        <v>15</v>
      </c>
      <c r="C18650" s="53" t="s">
        <v>33536</v>
      </c>
      <c r="D18650" s="53" t="s">
        <v>33872</v>
      </c>
    </row>
    <row r="18651" spans="1:4" ht="15" x14ac:dyDescent="0.25">
      <c r="A18651" s="53" t="s">
        <v>22892</v>
      </c>
      <c r="B18651" s="53">
        <v>15</v>
      </c>
      <c r="C18651" s="53" t="s">
        <v>33536</v>
      </c>
      <c r="D18651" s="53" t="s">
        <v>33872</v>
      </c>
    </row>
    <row r="18652" spans="1:4" ht="15" x14ac:dyDescent="0.25">
      <c r="A18652" s="53" t="s">
        <v>22893</v>
      </c>
      <c r="B18652" s="53">
        <v>30</v>
      </c>
      <c r="C18652" s="53" t="s">
        <v>33536</v>
      </c>
      <c r="D18652" s="53" t="s">
        <v>33872</v>
      </c>
    </row>
    <row r="18653" spans="1:4" ht="15" x14ac:dyDescent="0.25">
      <c r="A18653" s="53" t="s">
        <v>22894</v>
      </c>
      <c r="B18653" s="53">
        <v>15</v>
      </c>
      <c r="C18653" s="53" t="s">
        <v>33536</v>
      </c>
      <c r="D18653" s="53" t="s">
        <v>33872</v>
      </c>
    </row>
    <row r="18654" spans="1:4" ht="15" x14ac:dyDescent="0.25">
      <c r="A18654" s="53" t="s">
        <v>22895</v>
      </c>
      <c r="B18654" s="53">
        <v>30</v>
      </c>
      <c r="C18654" s="53" t="s">
        <v>33536</v>
      </c>
      <c r="D18654" s="53" t="s">
        <v>33872</v>
      </c>
    </row>
    <row r="18655" spans="1:4" ht="15" x14ac:dyDescent="0.25">
      <c r="A18655" s="53" t="s">
        <v>22896</v>
      </c>
      <c r="B18655" s="53">
        <v>15</v>
      </c>
      <c r="C18655" s="53" t="s">
        <v>33536</v>
      </c>
      <c r="D18655" s="53" t="s">
        <v>33872</v>
      </c>
    </row>
    <row r="18656" spans="1:4" ht="15" x14ac:dyDescent="0.25">
      <c r="A18656" s="53" t="s">
        <v>22897</v>
      </c>
      <c r="B18656" s="53">
        <v>30</v>
      </c>
      <c r="C18656" s="53" t="s">
        <v>33536</v>
      </c>
      <c r="D18656" s="53" t="s">
        <v>33872</v>
      </c>
    </row>
    <row r="18657" spans="1:4" ht="15" x14ac:dyDescent="0.25">
      <c r="A18657" s="53" t="s">
        <v>22898</v>
      </c>
      <c r="B18657" s="53">
        <v>30</v>
      </c>
      <c r="C18657" s="53" t="s">
        <v>33536</v>
      </c>
      <c r="D18657" s="53" t="s">
        <v>33873</v>
      </c>
    </row>
    <row r="18658" spans="1:4" ht="15" x14ac:dyDescent="0.25">
      <c r="A18658" s="53" t="s">
        <v>22899</v>
      </c>
      <c r="B18658" s="53">
        <v>30</v>
      </c>
      <c r="C18658" s="53" t="s">
        <v>33536</v>
      </c>
      <c r="D18658" s="53" t="s">
        <v>33872</v>
      </c>
    </row>
    <row r="18659" spans="1:4" ht="15" x14ac:dyDescent="0.25">
      <c r="A18659" s="53" t="s">
        <v>22900</v>
      </c>
      <c r="B18659" s="53">
        <v>30</v>
      </c>
      <c r="C18659" s="53" t="s">
        <v>33536</v>
      </c>
      <c r="D18659" s="53" t="s">
        <v>33872</v>
      </c>
    </row>
    <row r="18660" spans="1:4" ht="15" x14ac:dyDescent="0.25">
      <c r="A18660" s="53" t="s">
        <v>22901</v>
      </c>
      <c r="B18660" s="53">
        <v>30</v>
      </c>
      <c r="C18660" s="53" t="s">
        <v>33536</v>
      </c>
      <c r="D18660" s="53" t="s">
        <v>33872</v>
      </c>
    </row>
    <row r="18661" spans="1:4" ht="15" x14ac:dyDescent="0.25">
      <c r="A18661" s="53" t="s">
        <v>22902</v>
      </c>
      <c r="B18661" s="53">
        <v>30</v>
      </c>
      <c r="C18661" s="53" t="s">
        <v>33536</v>
      </c>
      <c r="D18661" s="53" t="s">
        <v>33872</v>
      </c>
    </row>
    <row r="18662" spans="1:4" ht="15" x14ac:dyDescent="0.25">
      <c r="A18662" s="53" t="s">
        <v>22903</v>
      </c>
      <c r="B18662" s="53">
        <v>30</v>
      </c>
      <c r="C18662" s="53" t="s">
        <v>33536</v>
      </c>
      <c r="D18662" s="53" t="s">
        <v>33873</v>
      </c>
    </row>
    <row r="18663" spans="1:4" ht="15" x14ac:dyDescent="0.25">
      <c r="A18663" s="53" t="s">
        <v>22904</v>
      </c>
      <c r="B18663" s="53">
        <v>30</v>
      </c>
      <c r="C18663" s="53" t="s">
        <v>33536</v>
      </c>
      <c r="D18663" s="53" t="s">
        <v>33872</v>
      </c>
    </row>
    <row r="18664" spans="1:4" ht="15" x14ac:dyDescent="0.25">
      <c r="A18664" s="53" t="s">
        <v>22905</v>
      </c>
      <c r="B18664" s="53">
        <v>15</v>
      </c>
      <c r="C18664" s="53" t="s">
        <v>33536</v>
      </c>
      <c r="D18664" s="53" t="s">
        <v>33872</v>
      </c>
    </row>
    <row r="18665" spans="1:4" ht="15" x14ac:dyDescent="0.25">
      <c r="A18665" s="53" t="s">
        <v>22906</v>
      </c>
      <c r="B18665" s="53">
        <v>15</v>
      </c>
      <c r="C18665" s="53" t="s">
        <v>33536</v>
      </c>
      <c r="D18665" s="53" t="s">
        <v>33872</v>
      </c>
    </row>
    <row r="18666" spans="1:4" ht="15" x14ac:dyDescent="0.25">
      <c r="A18666" s="53" t="s">
        <v>22907</v>
      </c>
      <c r="B18666" s="53">
        <v>30</v>
      </c>
      <c r="C18666" s="53" t="s">
        <v>33536</v>
      </c>
      <c r="D18666" s="53" t="s">
        <v>33873</v>
      </c>
    </row>
    <row r="18667" spans="1:4" ht="15" x14ac:dyDescent="0.25">
      <c r="A18667" s="53" t="s">
        <v>22908</v>
      </c>
      <c r="B18667" s="53">
        <v>30</v>
      </c>
      <c r="C18667" s="53" t="s">
        <v>33536</v>
      </c>
      <c r="D18667" s="53" t="s">
        <v>33872</v>
      </c>
    </row>
    <row r="18668" spans="1:4" ht="15" x14ac:dyDescent="0.25">
      <c r="A18668" s="53" t="s">
        <v>22909</v>
      </c>
      <c r="B18668" s="53">
        <v>30</v>
      </c>
      <c r="C18668" s="53" t="s">
        <v>33536</v>
      </c>
      <c r="D18668" s="53" t="s">
        <v>33872</v>
      </c>
    </row>
    <row r="18669" spans="1:4" ht="15" x14ac:dyDescent="0.25">
      <c r="A18669" s="53" t="s">
        <v>22910</v>
      </c>
      <c r="B18669" s="53">
        <v>30</v>
      </c>
      <c r="C18669" s="53" t="s">
        <v>33536</v>
      </c>
      <c r="D18669" s="53" t="s">
        <v>33873</v>
      </c>
    </row>
    <row r="18670" spans="1:4" ht="15" x14ac:dyDescent="0.25">
      <c r="A18670" s="53" t="s">
        <v>22911</v>
      </c>
      <c r="B18670" s="53">
        <v>30</v>
      </c>
      <c r="C18670" s="53" t="s">
        <v>33536</v>
      </c>
      <c r="D18670" s="53" t="s">
        <v>33872</v>
      </c>
    </row>
    <row r="18671" spans="1:4" ht="15" x14ac:dyDescent="0.25">
      <c r="A18671" s="53" t="s">
        <v>22912</v>
      </c>
      <c r="B18671" s="53">
        <v>30</v>
      </c>
      <c r="C18671" s="53" t="s">
        <v>33536</v>
      </c>
      <c r="D18671" s="53" t="s">
        <v>33873</v>
      </c>
    </row>
    <row r="18672" spans="1:4" ht="15" x14ac:dyDescent="0.25">
      <c r="A18672" s="53" t="s">
        <v>22913</v>
      </c>
      <c r="B18672" s="53">
        <v>30</v>
      </c>
      <c r="C18672" s="53" t="s">
        <v>33536</v>
      </c>
      <c r="D18672" s="53" t="s">
        <v>33872</v>
      </c>
    </row>
    <row r="18673" spans="1:4" ht="15" x14ac:dyDescent="0.25">
      <c r="A18673" s="53" t="s">
        <v>22914</v>
      </c>
      <c r="B18673" s="53">
        <v>30</v>
      </c>
      <c r="C18673" s="53" t="s">
        <v>33536</v>
      </c>
      <c r="D18673" s="53" t="s">
        <v>33872</v>
      </c>
    </row>
    <row r="18674" spans="1:4" ht="15" x14ac:dyDescent="0.25">
      <c r="A18674" s="53" t="s">
        <v>22915</v>
      </c>
      <c r="B18674" s="53">
        <v>30</v>
      </c>
      <c r="C18674" s="53" t="s">
        <v>33536</v>
      </c>
      <c r="D18674" s="53" t="s">
        <v>33872</v>
      </c>
    </row>
    <row r="18675" spans="1:4" ht="15" x14ac:dyDescent="0.25">
      <c r="A18675" s="53" t="s">
        <v>22916</v>
      </c>
      <c r="B18675" s="53">
        <v>30</v>
      </c>
      <c r="C18675" s="53" t="s">
        <v>33536</v>
      </c>
      <c r="D18675" s="53" t="s">
        <v>33872</v>
      </c>
    </row>
    <row r="18676" spans="1:4" ht="15" x14ac:dyDescent="0.25">
      <c r="A18676" s="53" t="s">
        <v>22917</v>
      </c>
      <c r="B18676" s="53">
        <v>30</v>
      </c>
      <c r="C18676" s="53" t="s">
        <v>33536</v>
      </c>
      <c r="D18676" s="53" t="s">
        <v>33872</v>
      </c>
    </row>
    <row r="18677" spans="1:4" ht="15" x14ac:dyDescent="0.25">
      <c r="A18677" s="53" t="s">
        <v>22918</v>
      </c>
      <c r="B18677" s="53">
        <v>30</v>
      </c>
      <c r="C18677" s="53" t="s">
        <v>33536</v>
      </c>
      <c r="D18677" s="53" t="s">
        <v>33872</v>
      </c>
    </row>
    <row r="18678" spans="1:4" ht="15" x14ac:dyDescent="0.25">
      <c r="A18678" s="53" t="s">
        <v>22919</v>
      </c>
      <c r="B18678" s="53">
        <v>30</v>
      </c>
      <c r="C18678" s="53" t="s">
        <v>33536</v>
      </c>
      <c r="D18678" s="53" t="s">
        <v>33873</v>
      </c>
    </row>
    <row r="18679" spans="1:4" ht="15" x14ac:dyDescent="0.25">
      <c r="A18679" s="53" t="s">
        <v>22920</v>
      </c>
      <c r="B18679" s="53">
        <v>30</v>
      </c>
      <c r="C18679" s="53" t="s">
        <v>33536</v>
      </c>
      <c r="D18679" s="53" t="s">
        <v>33872</v>
      </c>
    </row>
    <row r="18680" spans="1:4" ht="15" x14ac:dyDescent="0.25">
      <c r="A18680" s="53" t="s">
        <v>22921</v>
      </c>
      <c r="B18680" s="53">
        <v>30</v>
      </c>
      <c r="C18680" s="53" t="s">
        <v>33536</v>
      </c>
      <c r="D18680" s="53" t="s">
        <v>33872</v>
      </c>
    </row>
    <row r="18681" spans="1:4" ht="15" x14ac:dyDescent="0.25">
      <c r="A18681" s="53" t="s">
        <v>22922</v>
      </c>
      <c r="B18681" s="53">
        <v>30</v>
      </c>
      <c r="C18681" s="53" t="s">
        <v>33536</v>
      </c>
      <c r="D18681" s="53" t="s">
        <v>33873</v>
      </c>
    </row>
    <row r="18682" spans="1:4" ht="15" x14ac:dyDescent="0.25">
      <c r="A18682" s="53" t="s">
        <v>22923</v>
      </c>
      <c r="B18682" s="53">
        <v>30</v>
      </c>
      <c r="C18682" s="53" t="s">
        <v>33536</v>
      </c>
      <c r="D18682" s="53" t="s">
        <v>33872</v>
      </c>
    </row>
    <row r="18683" spans="1:4" ht="15" x14ac:dyDescent="0.25">
      <c r="A18683" s="53" t="s">
        <v>22924</v>
      </c>
      <c r="B18683" s="53">
        <v>30</v>
      </c>
      <c r="C18683" s="53" t="s">
        <v>33536</v>
      </c>
      <c r="D18683" s="53" t="s">
        <v>33872</v>
      </c>
    </row>
    <row r="18684" spans="1:4" ht="15" x14ac:dyDescent="0.25">
      <c r="A18684" s="53" t="s">
        <v>22925</v>
      </c>
      <c r="B18684" s="53">
        <v>30</v>
      </c>
      <c r="C18684" s="53" t="s">
        <v>33536</v>
      </c>
      <c r="D18684" s="53" t="s">
        <v>33872</v>
      </c>
    </row>
    <row r="18685" spans="1:4" ht="15" x14ac:dyDescent="0.25">
      <c r="A18685" s="53" t="s">
        <v>22926</v>
      </c>
      <c r="B18685" s="53">
        <v>30</v>
      </c>
      <c r="C18685" s="53" t="s">
        <v>33536</v>
      </c>
      <c r="D18685" s="53" t="s">
        <v>33873</v>
      </c>
    </row>
    <row r="18686" spans="1:4" ht="15" x14ac:dyDescent="0.25">
      <c r="A18686" s="53" t="s">
        <v>22927</v>
      </c>
      <c r="B18686" s="53">
        <v>30</v>
      </c>
      <c r="C18686" s="53" t="s">
        <v>33536</v>
      </c>
      <c r="D18686" s="53" t="s">
        <v>33872</v>
      </c>
    </row>
    <row r="18687" spans="1:4" ht="15" x14ac:dyDescent="0.25">
      <c r="A18687" s="53" t="s">
        <v>22928</v>
      </c>
      <c r="B18687" s="53">
        <v>30</v>
      </c>
      <c r="C18687" s="53" t="s">
        <v>33536</v>
      </c>
      <c r="D18687" s="53" t="s">
        <v>33872</v>
      </c>
    </row>
    <row r="18688" spans="1:4" ht="15" x14ac:dyDescent="0.25">
      <c r="A18688" s="53" t="s">
        <v>22929</v>
      </c>
      <c r="B18688" s="53">
        <v>30</v>
      </c>
      <c r="C18688" s="53" t="s">
        <v>33536</v>
      </c>
      <c r="D18688" s="53" t="s">
        <v>33872</v>
      </c>
    </row>
    <row r="18689" spans="1:4" ht="15" x14ac:dyDescent="0.25">
      <c r="A18689" s="53" t="s">
        <v>22930</v>
      </c>
      <c r="B18689" s="53">
        <v>30</v>
      </c>
      <c r="C18689" s="53" t="s">
        <v>33536</v>
      </c>
      <c r="D18689" s="53" t="s">
        <v>33872</v>
      </c>
    </row>
    <row r="18690" spans="1:4" ht="15" x14ac:dyDescent="0.25">
      <c r="A18690" s="53" t="s">
        <v>22931</v>
      </c>
      <c r="B18690" s="53">
        <v>30</v>
      </c>
      <c r="C18690" s="53" t="s">
        <v>33536</v>
      </c>
      <c r="D18690" s="53" t="s">
        <v>33872</v>
      </c>
    </row>
    <row r="18691" spans="1:4" ht="15" x14ac:dyDescent="0.25">
      <c r="A18691" s="53" t="s">
        <v>22932</v>
      </c>
      <c r="B18691" s="53">
        <v>30</v>
      </c>
      <c r="C18691" s="53" t="s">
        <v>33536</v>
      </c>
      <c r="D18691" s="53" t="s">
        <v>33873</v>
      </c>
    </row>
    <row r="18692" spans="1:4" ht="15" x14ac:dyDescent="0.25">
      <c r="A18692" s="53" t="s">
        <v>22933</v>
      </c>
      <c r="B18692" s="53">
        <v>30</v>
      </c>
      <c r="C18692" s="53" t="s">
        <v>33536</v>
      </c>
      <c r="D18692" s="53" t="s">
        <v>33872</v>
      </c>
    </row>
    <row r="18693" spans="1:4" ht="15" x14ac:dyDescent="0.25">
      <c r="A18693" s="53" t="s">
        <v>22934</v>
      </c>
      <c r="B18693" s="53">
        <v>30</v>
      </c>
      <c r="C18693" s="53" t="s">
        <v>33536</v>
      </c>
      <c r="D18693" s="53" t="s">
        <v>33872</v>
      </c>
    </row>
    <row r="18694" spans="1:4" ht="15" x14ac:dyDescent="0.25">
      <c r="A18694" s="53" t="s">
        <v>22935</v>
      </c>
      <c r="B18694" s="53">
        <v>30</v>
      </c>
      <c r="C18694" s="53" t="s">
        <v>33536</v>
      </c>
      <c r="D18694" s="53" t="s">
        <v>33872</v>
      </c>
    </row>
    <row r="18695" spans="1:4" ht="15" x14ac:dyDescent="0.25">
      <c r="A18695" s="53" t="s">
        <v>22936</v>
      </c>
      <c r="B18695" s="53">
        <v>30</v>
      </c>
      <c r="C18695" s="53" t="s">
        <v>33536</v>
      </c>
      <c r="D18695" s="53" t="s">
        <v>33872</v>
      </c>
    </row>
    <row r="18696" spans="1:4" ht="15" x14ac:dyDescent="0.25">
      <c r="A18696" s="53" t="s">
        <v>22937</v>
      </c>
      <c r="B18696" s="53">
        <v>30</v>
      </c>
      <c r="C18696" s="53" t="s">
        <v>33536</v>
      </c>
      <c r="D18696" s="53" t="s">
        <v>33872</v>
      </c>
    </row>
    <row r="18697" spans="1:4" ht="15" x14ac:dyDescent="0.25">
      <c r="A18697" s="53" t="s">
        <v>22938</v>
      </c>
      <c r="B18697" s="53">
        <v>30</v>
      </c>
      <c r="C18697" s="53" t="s">
        <v>33536</v>
      </c>
      <c r="D18697" s="53" t="s">
        <v>33872</v>
      </c>
    </row>
    <row r="18698" spans="1:4" ht="15" x14ac:dyDescent="0.25">
      <c r="A18698" s="53" t="s">
        <v>22939</v>
      </c>
      <c r="B18698" s="53">
        <v>30</v>
      </c>
      <c r="C18698" s="53" t="s">
        <v>33536</v>
      </c>
      <c r="D18698" s="53" t="s">
        <v>33872</v>
      </c>
    </row>
    <row r="18699" spans="1:4" ht="15" x14ac:dyDescent="0.25">
      <c r="A18699" s="53" t="s">
        <v>22940</v>
      </c>
      <c r="B18699" s="53">
        <v>30</v>
      </c>
      <c r="C18699" s="53" t="s">
        <v>33536</v>
      </c>
      <c r="D18699" s="53" t="s">
        <v>33872</v>
      </c>
    </row>
    <row r="18700" spans="1:4" ht="15" x14ac:dyDescent="0.25">
      <c r="A18700" s="53" t="s">
        <v>22941</v>
      </c>
      <c r="B18700" s="53">
        <v>30</v>
      </c>
      <c r="C18700" s="53" t="s">
        <v>33536</v>
      </c>
      <c r="D18700" s="53" t="s">
        <v>33872</v>
      </c>
    </row>
    <row r="18701" spans="1:4" ht="15" x14ac:dyDescent="0.25">
      <c r="A18701" s="53" t="s">
        <v>22942</v>
      </c>
      <c r="B18701" s="53">
        <v>30</v>
      </c>
      <c r="C18701" s="53" t="s">
        <v>33536</v>
      </c>
      <c r="D18701" s="53" t="s">
        <v>33872</v>
      </c>
    </row>
    <row r="18702" spans="1:4" ht="15" x14ac:dyDescent="0.25">
      <c r="A18702" s="53" t="s">
        <v>22943</v>
      </c>
      <c r="B18702" s="53">
        <v>30</v>
      </c>
      <c r="C18702" s="53" t="s">
        <v>33536</v>
      </c>
      <c r="D18702" s="53" t="s">
        <v>33872</v>
      </c>
    </row>
    <row r="18703" spans="1:4" ht="15" x14ac:dyDescent="0.25">
      <c r="A18703" s="53" t="s">
        <v>22944</v>
      </c>
      <c r="B18703" s="53">
        <v>30</v>
      </c>
      <c r="C18703" s="53" t="s">
        <v>33536</v>
      </c>
      <c r="D18703" s="53" t="s">
        <v>33872</v>
      </c>
    </row>
    <row r="18704" spans="1:4" ht="15" x14ac:dyDescent="0.25">
      <c r="A18704" s="53" t="s">
        <v>22945</v>
      </c>
      <c r="B18704" s="53">
        <v>30</v>
      </c>
      <c r="C18704" s="53" t="s">
        <v>33536</v>
      </c>
      <c r="D18704" s="53" t="s">
        <v>33872</v>
      </c>
    </row>
    <row r="18705" spans="1:4" ht="15" x14ac:dyDescent="0.25">
      <c r="A18705" s="53" t="s">
        <v>22946</v>
      </c>
      <c r="B18705" s="53">
        <v>30</v>
      </c>
      <c r="C18705" s="53" t="s">
        <v>33536</v>
      </c>
      <c r="D18705" s="53" t="s">
        <v>33872</v>
      </c>
    </row>
    <row r="18706" spans="1:4" ht="15" x14ac:dyDescent="0.25">
      <c r="A18706" s="53" t="s">
        <v>22947</v>
      </c>
      <c r="B18706" s="53">
        <v>30</v>
      </c>
      <c r="C18706" s="53" t="s">
        <v>33536</v>
      </c>
      <c r="D18706" s="53" t="s">
        <v>33873</v>
      </c>
    </row>
    <row r="18707" spans="1:4" ht="15" x14ac:dyDescent="0.25">
      <c r="A18707" s="53" t="s">
        <v>22948</v>
      </c>
      <c r="B18707" s="53">
        <v>30</v>
      </c>
      <c r="C18707" s="53" t="s">
        <v>33536</v>
      </c>
      <c r="D18707" s="53" t="s">
        <v>33873</v>
      </c>
    </row>
    <row r="18708" spans="1:4" ht="15" x14ac:dyDescent="0.25">
      <c r="A18708" s="53" t="s">
        <v>22949</v>
      </c>
      <c r="B18708" s="53">
        <v>30</v>
      </c>
      <c r="C18708" s="53" t="s">
        <v>33536</v>
      </c>
      <c r="D18708" s="53" t="s">
        <v>33873</v>
      </c>
    </row>
    <row r="18709" spans="1:4" ht="15" x14ac:dyDescent="0.25">
      <c r="A18709" s="53" t="s">
        <v>22950</v>
      </c>
      <c r="B18709" s="53">
        <v>30</v>
      </c>
      <c r="C18709" s="53" t="s">
        <v>33536</v>
      </c>
      <c r="D18709" s="53" t="s">
        <v>33873</v>
      </c>
    </row>
    <row r="18710" spans="1:4" ht="15" x14ac:dyDescent="0.25">
      <c r="A18710" s="53" t="s">
        <v>22951</v>
      </c>
      <c r="B18710" s="53">
        <v>15</v>
      </c>
      <c r="C18710" s="53" t="s">
        <v>33536</v>
      </c>
      <c r="D18710" s="53" t="s">
        <v>33872</v>
      </c>
    </row>
    <row r="18711" spans="1:4" ht="15" x14ac:dyDescent="0.25">
      <c r="A18711" s="53" t="s">
        <v>22952</v>
      </c>
      <c r="B18711" s="53">
        <v>15</v>
      </c>
      <c r="C18711" s="53" t="s">
        <v>33536</v>
      </c>
      <c r="D18711" s="53" t="s">
        <v>33872</v>
      </c>
    </row>
    <row r="18712" spans="1:4" ht="15" x14ac:dyDescent="0.25">
      <c r="A18712" s="53" t="s">
        <v>22953</v>
      </c>
      <c r="B18712" s="53">
        <v>15</v>
      </c>
      <c r="C18712" s="53" t="s">
        <v>33536</v>
      </c>
      <c r="D18712" s="53" t="s">
        <v>33872</v>
      </c>
    </row>
    <row r="18713" spans="1:4" ht="15" x14ac:dyDescent="0.25">
      <c r="A18713" s="53" t="s">
        <v>22954</v>
      </c>
      <c r="B18713" s="53">
        <v>15</v>
      </c>
      <c r="C18713" s="53" t="s">
        <v>33536</v>
      </c>
      <c r="D18713" s="53" t="s">
        <v>33872</v>
      </c>
    </row>
    <row r="18714" spans="1:4" ht="15" x14ac:dyDescent="0.25">
      <c r="A18714" s="53" t="s">
        <v>22955</v>
      </c>
      <c r="B18714" s="53">
        <v>30</v>
      </c>
      <c r="C18714" s="53" t="s">
        <v>33536</v>
      </c>
      <c r="D18714" s="53" t="s">
        <v>33872</v>
      </c>
    </row>
    <row r="18715" spans="1:4" ht="15" x14ac:dyDescent="0.25">
      <c r="A18715" s="53" t="s">
        <v>22956</v>
      </c>
      <c r="B18715" s="53">
        <v>30</v>
      </c>
      <c r="C18715" s="53" t="s">
        <v>33536</v>
      </c>
      <c r="D18715" s="53" t="s">
        <v>33872</v>
      </c>
    </row>
    <row r="18716" spans="1:4" ht="15" x14ac:dyDescent="0.25">
      <c r="A18716" s="53" t="s">
        <v>22957</v>
      </c>
      <c r="B18716" s="53">
        <v>30</v>
      </c>
      <c r="C18716" s="53" t="s">
        <v>33536</v>
      </c>
      <c r="D18716" s="53" t="s">
        <v>33873</v>
      </c>
    </row>
    <row r="18717" spans="1:4" ht="15" x14ac:dyDescent="0.25">
      <c r="A18717" s="53" t="s">
        <v>22958</v>
      </c>
      <c r="B18717" s="53">
        <v>15</v>
      </c>
      <c r="C18717" s="53" t="s">
        <v>33536</v>
      </c>
      <c r="D18717" s="53" t="s">
        <v>33872</v>
      </c>
    </row>
    <row r="18718" spans="1:4" ht="15" x14ac:dyDescent="0.25">
      <c r="A18718" s="53" t="s">
        <v>22959</v>
      </c>
      <c r="B18718" s="53">
        <v>30</v>
      </c>
      <c r="C18718" s="53" t="s">
        <v>33536</v>
      </c>
      <c r="D18718" s="53" t="s">
        <v>33873</v>
      </c>
    </row>
    <row r="18719" spans="1:4" ht="15" x14ac:dyDescent="0.25">
      <c r="A18719" s="53" t="s">
        <v>22960</v>
      </c>
      <c r="B18719" s="53">
        <v>30</v>
      </c>
      <c r="C18719" s="53" t="s">
        <v>33536</v>
      </c>
      <c r="D18719" s="53" t="s">
        <v>33872</v>
      </c>
    </row>
    <row r="18720" spans="1:4" ht="15" x14ac:dyDescent="0.25">
      <c r="A18720" s="53" t="s">
        <v>22961</v>
      </c>
      <c r="B18720" s="53">
        <v>30</v>
      </c>
      <c r="C18720" s="53" t="s">
        <v>33536</v>
      </c>
      <c r="D18720" s="53" t="s">
        <v>33872</v>
      </c>
    </row>
    <row r="18721" spans="1:4" ht="15" x14ac:dyDescent="0.25">
      <c r="A18721" s="53" t="s">
        <v>22962</v>
      </c>
      <c r="B18721" s="53">
        <v>30</v>
      </c>
      <c r="C18721" s="53" t="s">
        <v>33536</v>
      </c>
      <c r="D18721" s="53" t="s">
        <v>33872</v>
      </c>
    </row>
    <row r="18722" spans="1:4" ht="15" x14ac:dyDescent="0.25">
      <c r="A18722" s="53" t="s">
        <v>22963</v>
      </c>
      <c r="B18722" s="53">
        <v>15</v>
      </c>
      <c r="C18722" s="53" t="s">
        <v>33536</v>
      </c>
      <c r="D18722" s="53" t="s">
        <v>33873</v>
      </c>
    </row>
    <row r="18723" spans="1:4" ht="15" x14ac:dyDescent="0.25">
      <c r="A18723" s="53" t="s">
        <v>22964</v>
      </c>
      <c r="B18723" s="53">
        <v>30</v>
      </c>
      <c r="C18723" s="53" t="s">
        <v>33536</v>
      </c>
      <c r="D18723" s="53" t="s">
        <v>33873</v>
      </c>
    </row>
    <row r="18724" spans="1:4" ht="15" x14ac:dyDescent="0.25">
      <c r="A18724" s="53" t="s">
        <v>22965</v>
      </c>
      <c r="B18724" s="53">
        <v>30</v>
      </c>
      <c r="C18724" s="53" t="s">
        <v>33536</v>
      </c>
      <c r="D18724" s="53" t="s">
        <v>33873</v>
      </c>
    </row>
    <row r="18725" spans="1:4" ht="15" x14ac:dyDescent="0.25">
      <c r="A18725" s="53" t="s">
        <v>22966</v>
      </c>
      <c r="B18725" s="53">
        <v>30</v>
      </c>
      <c r="C18725" s="53" t="s">
        <v>33536</v>
      </c>
      <c r="D18725" s="53" t="s">
        <v>33873</v>
      </c>
    </row>
    <row r="18726" spans="1:4" ht="15" x14ac:dyDescent="0.25">
      <c r="A18726" s="53" t="s">
        <v>22967</v>
      </c>
      <c r="B18726" s="53">
        <v>30</v>
      </c>
      <c r="C18726" s="53" t="s">
        <v>33536</v>
      </c>
      <c r="D18726" s="53" t="s">
        <v>33872</v>
      </c>
    </row>
    <row r="18727" spans="1:4" ht="15" x14ac:dyDescent="0.25">
      <c r="A18727" s="53" t="s">
        <v>22968</v>
      </c>
      <c r="B18727" s="53">
        <v>15</v>
      </c>
      <c r="C18727" s="53" t="s">
        <v>33536</v>
      </c>
      <c r="D18727" s="53" t="s">
        <v>33873</v>
      </c>
    </row>
    <row r="18728" spans="1:4" ht="15" x14ac:dyDescent="0.25">
      <c r="A18728" s="53" t="s">
        <v>22969</v>
      </c>
      <c r="B18728" s="53">
        <v>15</v>
      </c>
      <c r="C18728" s="53" t="s">
        <v>33536</v>
      </c>
      <c r="D18728" s="53" t="s">
        <v>33873</v>
      </c>
    </row>
    <row r="18729" spans="1:4" ht="15" x14ac:dyDescent="0.25">
      <c r="A18729" s="53" t="s">
        <v>33276</v>
      </c>
      <c r="B18729" s="53">
        <v>15</v>
      </c>
      <c r="C18729" s="53" t="s">
        <v>33536</v>
      </c>
      <c r="D18729" s="53" t="s">
        <v>33873</v>
      </c>
    </row>
    <row r="18730" spans="1:4" ht="15" x14ac:dyDescent="0.25">
      <c r="A18730" s="53" t="s">
        <v>33277</v>
      </c>
      <c r="B18730" s="53">
        <v>15</v>
      </c>
      <c r="C18730" s="53" t="s">
        <v>33536</v>
      </c>
      <c r="D18730" s="53" t="s">
        <v>33873</v>
      </c>
    </row>
    <row r="18731" spans="1:4" ht="15" x14ac:dyDescent="0.25">
      <c r="A18731" s="53" t="s">
        <v>33278</v>
      </c>
      <c r="B18731" s="53">
        <v>15</v>
      </c>
      <c r="C18731" s="53" t="s">
        <v>33536</v>
      </c>
      <c r="D18731" s="53" t="s">
        <v>33873</v>
      </c>
    </row>
    <row r="18732" spans="1:4" ht="15" x14ac:dyDescent="0.25">
      <c r="A18732" s="53" t="s">
        <v>33279</v>
      </c>
      <c r="B18732" s="53">
        <v>15</v>
      </c>
      <c r="C18732" s="53" t="s">
        <v>33536</v>
      </c>
      <c r="D18732" s="53" t="s">
        <v>33873</v>
      </c>
    </row>
    <row r="18733" spans="1:4" ht="15" x14ac:dyDescent="0.25">
      <c r="A18733" s="53" t="s">
        <v>33280</v>
      </c>
      <c r="B18733" s="53">
        <v>15</v>
      </c>
      <c r="C18733" s="53" t="s">
        <v>33536</v>
      </c>
      <c r="D18733" s="53" t="s">
        <v>33873</v>
      </c>
    </row>
    <row r="18734" spans="1:4" ht="15" x14ac:dyDescent="0.25">
      <c r="A18734" s="53" t="s">
        <v>33281</v>
      </c>
      <c r="B18734" s="53">
        <v>15</v>
      </c>
      <c r="C18734" s="53" t="s">
        <v>33536</v>
      </c>
      <c r="D18734" s="53" t="s">
        <v>33873</v>
      </c>
    </row>
    <row r="18735" spans="1:4" ht="15" x14ac:dyDescent="0.25">
      <c r="A18735" s="53" t="s">
        <v>33282</v>
      </c>
      <c r="B18735" s="53">
        <v>15</v>
      </c>
      <c r="C18735" s="53" t="s">
        <v>33536</v>
      </c>
      <c r="D18735" s="53" t="s">
        <v>33873</v>
      </c>
    </row>
    <row r="18736" spans="1:4" ht="15" x14ac:dyDescent="0.25">
      <c r="A18736" s="53" t="s">
        <v>33283</v>
      </c>
      <c r="B18736" s="53">
        <v>15</v>
      </c>
      <c r="C18736" s="53" t="s">
        <v>33536</v>
      </c>
      <c r="D18736" s="53" t="s">
        <v>33873</v>
      </c>
    </row>
    <row r="18737" spans="1:4" ht="15" x14ac:dyDescent="0.25">
      <c r="A18737" s="53" t="s">
        <v>33284</v>
      </c>
      <c r="B18737" s="53">
        <v>15</v>
      </c>
      <c r="C18737" s="53" t="s">
        <v>33536</v>
      </c>
      <c r="D18737" s="53" t="s">
        <v>33873</v>
      </c>
    </row>
    <row r="18738" spans="1:4" ht="15" x14ac:dyDescent="0.25">
      <c r="A18738" s="53" t="s">
        <v>33285</v>
      </c>
      <c r="B18738" s="53">
        <v>15</v>
      </c>
      <c r="C18738" s="53" t="s">
        <v>33536</v>
      </c>
      <c r="D18738" s="53" t="s">
        <v>33873</v>
      </c>
    </row>
    <row r="18739" spans="1:4" ht="15" x14ac:dyDescent="0.25">
      <c r="A18739" s="53" t="s">
        <v>33286</v>
      </c>
      <c r="B18739" s="53">
        <v>15</v>
      </c>
      <c r="C18739" s="53" t="s">
        <v>33536</v>
      </c>
      <c r="D18739" s="53" t="s">
        <v>33873</v>
      </c>
    </row>
    <row r="18740" spans="1:4" ht="15" x14ac:dyDescent="0.25">
      <c r="A18740" s="53" t="s">
        <v>33287</v>
      </c>
      <c r="B18740" s="53">
        <v>15</v>
      </c>
      <c r="C18740" s="53" t="s">
        <v>33536</v>
      </c>
      <c r="D18740" s="53" t="s">
        <v>33873</v>
      </c>
    </row>
    <row r="18741" spans="1:4" ht="15" x14ac:dyDescent="0.25">
      <c r="A18741" s="53" t="s">
        <v>33288</v>
      </c>
      <c r="B18741" s="53">
        <v>15</v>
      </c>
      <c r="C18741" s="53" t="s">
        <v>33536</v>
      </c>
      <c r="D18741" s="53" t="s">
        <v>33873</v>
      </c>
    </row>
    <row r="18742" spans="1:4" ht="15" x14ac:dyDescent="0.25">
      <c r="A18742" s="53" t="s">
        <v>33289</v>
      </c>
      <c r="B18742" s="53">
        <v>15</v>
      </c>
      <c r="C18742" s="53" t="s">
        <v>33536</v>
      </c>
      <c r="D18742" s="53" t="s">
        <v>33873</v>
      </c>
    </row>
    <row r="18743" spans="1:4" ht="15" x14ac:dyDescent="0.25">
      <c r="A18743" s="53" t="s">
        <v>33290</v>
      </c>
      <c r="B18743" s="53">
        <v>15</v>
      </c>
      <c r="C18743" s="53" t="s">
        <v>33536</v>
      </c>
      <c r="D18743" s="53" t="s">
        <v>33873</v>
      </c>
    </row>
    <row r="18744" spans="1:4" ht="15" x14ac:dyDescent="0.25">
      <c r="A18744" s="53" t="s">
        <v>33291</v>
      </c>
      <c r="B18744" s="53">
        <v>15</v>
      </c>
      <c r="C18744" s="53" t="s">
        <v>33536</v>
      </c>
      <c r="D18744" s="53" t="s">
        <v>33873</v>
      </c>
    </row>
    <row r="18745" spans="1:4" ht="15" x14ac:dyDescent="0.25">
      <c r="A18745" s="53" t="s">
        <v>33292</v>
      </c>
      <c r="B18745" s="53">
        <v>15</v>
      </c>
      <c r="C18745" s="53" t="s">
        <v>33536</v>
      </c>
      <c r="D18745" s="53" t="s">
        <v>33873</v>
      </c>
    </row>
    <row r="18746" spans="1:4" ht="15" x14ac:dyDescent="0.25">
      <c r="A18746" s="53" t="s">
        <v>33293</v>
      </c>
      <c r="B18746" s="53">
        <v>15</v>
      </c>
      <c r="C18746" s="53" t="s">
        <v>33536</v>
      </c>
      <c r="D18746" s="53" t="s">
        <v>33873</v>
      </c>
    </row>
    <row r="18747" spans="1:4" ht="15" x14ac:dyDescent="0.25">
      <c r="A18747" s="53" t="s">
        <v>33294</v>
      </c>
      <c r="B18747" s="53">
        <v>15</v>
      </c>
      <c r="C18747" s="53" t="s">
        <v>33536</v>
      </c>
      <c r="D18747" s="53" t="s">
        <v>33873</v>
      </c>
    </row>
    <row r="18748" spans="1:4" ht="15" x14ac:dyDescent="0.25">
      <c r="A18748" s="53" t="s">
        <v>33295</v>
      </c>
      <c r="B18748" s="53">
        <v>15</v>
      </c>
      <c r="C18748" s="53" t="s">
        <v>33536</v>
      </c>
      <c r="D18748" s="53" t="s">
        <v>33873</v>
      </c>
    </row>
    <row r="18749" spans="1:4" ht="15" x14ac:dyDescent="0.25">
      <c r="A18749" s="53" t="s">
        <v>33296</v>
      </c>
      <c r="B18749" s="53">
        <v>15</v>
      </c>
      <c r="C18749" s="53" t="s">
        <v>33536</v>
      </c>
      <c r="D18749" s="53" t="s">
        <v>33873</v>
      </c>
    </row>
    <row r="18750" spans="1:4" ht="15" x14ac:dyDescent="0.25">
      <c r="A18750" s="53" t="s">
        <v>33297</v>
      </c>
      <c r="B18750" s="53">
        <v>15</v>
      </c>
      <c r="C18750" s="53" t="s">
        <v>33536</v>
      </c>
      <c r="D18750" s="53" t="s">
        <v>33873</v>
      </c>
    </row>
    <row r="18751" spans="1:4" ht="15" x14ac:dyDescent="0.25">
      <c r="A18751" s="53" t="s">
        <v>33298</v>
      </c>
      <c r="B18751" s="53">
        <v>15</v>
      </c>
      <c r="C18751" s="53" t="s">
        <v>33536</v>
      </c>
      <c r="D18751" s="53" t="s">
        <v>33873</v>
      </c>
    </row>
    <row r="18752" spans="1:4" ht="15" x14ac:dyDescent="0.25">
      <c r="A18752" s="53" t="s">
        <v>33299</v>
      </c>
      <c r="B18752" s="53">
        <v>15</v>
      </c>
      <c r="C18752" s="53" t="s">
        <v>33536</v>
      </c>
      <c r="D18752" s="53" t="s">
        <v>33873</v>
      </c>
    </row>
    <row r="18753" spans="1:4" ht="15" x14ac:dyDescent="0.25">
      <c r="A18753" s="53" t="s">
        <v>33300</v>
      </c>
      <c r="B18753" s="53">
        <v>15</v>
      </c>
      <c r="C18753" s="53" t="s">
        <v>33536</v>
      </c>
      <c r="D18753" s="53" t="s">
        <v>33873</v>
      </c>
    </row>
    <row r="18754" spans="1:4" ht="15" x14ac:dyDescent="0.25">
      <c r="A18754" s="53" t="s">
        <v>33301</v>
      </c>
      <c r="B18754" s="53">
        <v>15</v>
      </c>
      <c r="C18754" s="53" t="s">
        <v>33536</v>
      </c>
      <c r="D18754" s="53" t="s">
        <v>33873</v>
      </c>
    </row>
    <row r="18755" spans="1:4" ht="15" x14ac:dyDescent="0.25">
      <c r="A18755" s="53" t="s">
        <v>33302</v>
      </c>
      <c r="B18755" s="53">
        <v>15</v>
      </c>
      <c r="C18755" s="53" t="s">
        <v>33536</v>
      </c>
      <c r="D18755" s="53" t="s">
        <v>33873</v>
      </c>
    </row>
    <row r="18756" spans="1:4" ht="15" x14ac:dyDescent="0.25">
      <c r="A18756" s="53" t="s">
        <v>33303</v>
      </c>
      <c r="B18756" s="53">
        <v>15</v>
      </c>
      <c r="C18756" s="53" t="s">
        <v>33536</v>
      </c>
      <c r="D18756" s="53" t="s">
        <v>33873</v>
      </c>
    </row>
    <row r="18757" spans="1:4" ht="15" x14ac:dyDescent="0.25">
      <c r="A18757" s="53" t="s">
        <v>33304</v>
      </c>
      <c r="B18757" s="53">
        <v>15</v>
      </c>
      <c r="C18757" s="53" t="s">
        <v>33536</v>
      </c>
      <c r="D18757" s="53" t="s">
        <v>33873</v>
      </c>
    </row>
    <row r="18758" spans="1:4" ht="15" x14ac:dyDescent="0.25">
      <c r="A18758" s="53" t="s">
        <v>33305</v>
      </c>
      <c r="B18758" s="53">
        <v>15</v>
      </c>
      <c r="C18758" s="53" t="s">
        <v>33536</v>
      </c>
      <c r="D18758" s="53" t="s">
        <v>33873</v>
      </c>
    </row>
    <row r="18759" spans="1:4" ht="15" x14ac:dyDescent="0.25">
      <c r="A18759" s="53" t="s">
        <v>33306</v>
      </c>
      <c r="B18759" s="53">
        <v>15</v>
      </c>
      <c r="C18759" s="53" t="s">
        <v>33536</v>
      </c>
      <c r="D18759" s="53" t="s">
        <v>33873</v>
      </c>
    </row>
    <row r="18760" spans="1:4" ht="15" x14ac:dyDescent="0.25">
      <c r="A18760" s="53" t="s">
        <v>33307</v>
      </c>
      <c r="B18760" s="53">
        <v>15</v>
      </c>
      <c r="C18760" s="53" t="s">
        <v>33536</v>
      </c>
      <c r="D18760" s="53" t="s">
        <v>33873</v>
      </c>
    </row>
    <row r="18761" spans="1:4" ht="15" x14ac:dyDescent="0.25">
      <c r="A18761" s="53" t="s">
        <v>33308</v>
      </c>
      <c r="B18761" s="53">
        <v>15</v>
      </c>
      <c r="C18761" s="53" t="s">
        <v>33536</v>
      </c>
      <c r="D18761" s="53" t="s">
        <v>33873</v>
      </c>
    </row>
    <row r="18762" spans="1:4" ht="15" x14ac:dyDescent="0.25">
      <c r="A18762" s="53" t="s">
        <v>33309</v>
      </c>
      <c r="B18762" s="53">
        <v>15</v>
      </c>
      <c r="C18762" s="53" t="s">
        <v>33536</v>
      </c>
      <c r="D18762" s="53" t="s">
        <v>33873</v>
      </c>
    </row>
    <row r="18763" spans="1:4" ht="15" x14ac:dyDescent="0.25">
      <c r="A18763" s="53" t="s">
        <v>33310</v>
      </c>
      <c r="B18763" s="53">
        <v>15</v>
      </c>
      <c r="C18763" s="53" t="s">
        <v>33536</v>
      </c>
      <c r="D18763" s="53" t="s">
        <v>33873</v>
      </c>
    </row>
    <row r="18764" spans="1:4" ht="15" x14ac:dyDescent="0.25">
      <c r="A18764" s="53" t="s">
        <v>33311</v>
      </c>
      <c r="B18764" s="53">
        <v>15</v>
      </c>
      <c r="C18764" s="53" t="s">
        <v>33536</v>
      </c>
      <c r="D18764" s="53" t="s">
        <v>33873</v>
      </c>
    </row>
    <row r="18765" spans="1:4" ht="15" x14ac:dyDescent="0.25">
      <c r="A18765" s="53" t="s">
        <v>33312</v>
      </c>
      <c r="B18765" s="53">
        <v>15</v>
      </c>
      <c r="C18765" s="53" t="s">
        <v>33536</v>
      </c>
      <c r="D18765" s="53" t="s">
        <v>33873</v>
      </c>
    </row>
    <row r="18766" spans="1:4" ht="15" x14ac:dyDescent="0.25">
      <c r="A18766" s="53" t="s">
        <v>22970</v>
      </c>
      <c r="B18766" s="53">
        <v>30</v>
      </c>
      <c r="C18766" s="53" t="s">
        <v>33536</v>
      </c>
      <c r="D18766" s="53" t="s">
        <v>33872</v>
      </c>
    </row>
    <row r="18767" spans="1:4" ht="15" x14ac:dyDescent="0.25">
      <c r="A18767" s="53" t="s">
        <v>22971</v>
      </c>
      <c r="B18767" s="53">
        <v>30</v>
      </c>
      <c r="C18767" s="53" t="s">
        <v>33536</v>
      </c>
      <c r="D18767" s="53" t="s">
        <v>33872</v>
      </c>
    </row>
    <row r="18768" spans="1:4" ht="15" x14ac:dyDescent="0.25">
      <c r="A18768" s="53" t="s">
        <v>22972</v>
      </c>
      <c r="B18768" s="53">
        <v>15</v>
      </c>
      <c r="C18768" s="53" t="s">
        <v>33536</v>
      </c>
      <c r="D18768" s="53" t="s">
        <v>33872</v>
      </c>
    </row>
    <row r="18769" spans="1:4" ht="15" x14ac:dyDescent="0.25">
      <c r="A18769" s="53" t="s">
        <v>22973</v>
      </c>
      <c r="B18769" s="53">
        <v>15</v>
      </c>
      <c r="C18769" s="53" t="s">
        <v>33536</v>
      </c>
      <c r="D18769" s="53" t="s">
        <v>33872</v>
      </c>
    </row>
    <row r="18770" spans="1:4" ht="15" x14ac:dyDescent="0.25">
      <c r="A18770" s="53" t="s">
        <v>22974</v>
      </c>
      <c r="B18770" s="53">
        <v>15</v>
      </c>
      <c r="C18770" s="53" t="s">
        <v>33536</v>
      </c>
      <c r="D18770" s="53" t="s">
        <v>33872</v>
      </c>
    </row>
    <row r="18771" spans="1:4" ht="15" x14ac:dyDescent="0.25">
      <c r="A18771" s="53" t="s">
        <v>22975</v>
      </c>
      <c r="B18771" s="53">
        <v>15</v>
      </c>
      <c r="C18771" s="53" t="s">
        <v>33536</v>
      </c>
      <c r="D18771" s="53" t="s">
        <v>33872</v>
      </c>
    </row>
    <row r="18772" spans="1:4" ht="15" x14ac:dyDescent="0.25">
      <c r="A18772" s="53" t="s">
        <v>22976</v>
      </c>
      <c r="B18772" s="53">
        <v>30</v>
      </c>
      <c r="C18772" s="53" t="s">
        <v>33536</v>
      </c>
      <c r="D18772" s="53" t="s">
        <v>33872</v>
      </c>
    </row>
    <row r="18773" spans="1:4" ht="15" x14ac:dyDescent="0.25">
      <c r="A18773" s="53" t="s">
        <v>22977</v>
      </c>
      <c r="B18773" s="53">
        <v>30</v>
      </c>
      <c r="C18773" s="53" t="s">
        <v>33536</v>
      </c>
      <c r="D18773" s="53" t="s">
        <v>33872</v>
      </c>
    </row>
    <row r="18774" spans="1:4" ht="15" x14ac:dyDescent="0.25">
      <c r="A18774" s="53" t="s">
        <v>22978</v>
      </c>
      <c r="B18774" s="53">
        <v>15</v>
      </c>
      <c r="C18774" s="53" t="s">
        <v>33536</v>
      </c>
      <c r="D18774" s="53" t="s">
        <v>33872</v>
      </c>
    </row>
    <row r="18775" spans="1:4" ht="15" x14ac:dyDescent="0.25">
      <c r="A18775" s="53" t="s">
        <v>22979</v>
      </c>
      <c r="B18775" s="53">
        <v>30</v>
      </c>
      <c r="C18775" s="53" t="s">
        <v>33536</v>
      </c>
      <c r="D18775" s="53" t="s">
        <v>33872</v>
      </c>
    </row>
    <row r="18776" spans="1:4" ht="15" x14ac:dyDescent="0.25">
      <c r="A18776" s="53" t="s">
        <v>22980</v>
      </c>
      <c r="B18776" s="53">
        <v>30</v>
      </c>
      <c r="C18776" s="53" t="s">
        <v>33536</v>
      </c>
      <c r="D18776" s="53" t="s">
        <v>33872</v>
      </c>
    </row>
    <row r="18777" spans="1:4" ht="15" x14ac:dyDescent="0.25">
      <c r="A18777" s="53" t="s">
        <v>22981</v>
      </c>
      <c r="B18777" s="53">
        <v>15</v>
      </c>
      <c r="C18777" s="53" t="s">
        <v>33536</v>
      </c>
      <c r="D18777" s="53" t="s">
        <v>33872</v>
      </c>
    </row>
    <row r="18778" spans="1:4" ht="15" x14ac:dyDescent="0.25">
      <c r="A18778" s="53" t="s">
        <v>22982</v>
      </c>
      <c r="B18778" s="53">
        <v>15</v>
      </c>
      <c r="C18778" s="53" t="s">
        <v>33536</v>
      </c>
      <c r="D18778" s="53" t="s">
        <v>33872</v>
      </c>
    </row>
    <row r="18779" spans="1:4" ht="15" x14ac:dyDescent="0.25">
      <c r="A18779" s="53" t="s">
        <v>22983</v>
      </c>
      <c r="B18779" s="53">
        <v>30</v>
      </c>
      <c r="C18779" s="53" t="s">
        <v>33536</v>
      </c>
      <c r="D18779" s="53" t="s">
        <v>33872</v>
      </c>
    </row>
    <row r="18780" spans="1:4" ht="15" x14ac:dyDescent="0.25">
      <c r="A18780" s="53" t="s">
        <v>22984</v>
      </c>
      <c r="B18780" s="53">
        <v>15</v>
      </c>
      <c r="C18780" s="53" t="s">
        <v>33536</v>
      </c>
      <c r="D18780" s="53" t="s">
        <v>33872</v>
      </c>
    </row>
    <row r="18781" spans="1:4" ht="15" x14ac:dyDescent="0.25">
      <c r="A18781" s="53" t="s">
        <v>22985</v>
      </c>
      <c r="B18781" s="53">
        <v>30</v>
      </c>
      <c r="C18781" s="53" t="s">
        <v>33536</v>
      </c>
      <c r="D18781" s="53" t="s">
        <v>33872</v>
      </c>
    </row>
    <row r="18782" spans="1:4" ht="15" x14ac:dyDescent="0.25">
      <c r="A18782" s="53" t="s">
        <v>22986</v>
      </c>
      <c r="B18782" s="53">
        <v>15</v>
      </c>
      <c r="C18782" s="53" t="s">
        <v>33536</v>
      </c>
      <c r="D18782" s="53" t="s">
        <v>33872</v>
      </c>
    </row>
    <row r="18783" spans="1:4" ht="15" x14ac:dyDescent="0.25">
      <c r="A18783" s="53" t="s">
        <v>22987</v>
      </c>
      <c r="B18783" s="53">
        <v>15</v>
      </c>
      <c r="C18783" s="53" t="s">
        <v>33536</v>
      </c>
      <c r="D18783" s="53" t="s">
        <v>33872</v>
      </c>
    </row>
    <row r="18784" spans="1:4" ht="15" x14ac:dyDescent="0.25">
      <c r="A18784" s="53" t="s">
        <v>22988</v>
      </c>
      <c r="B18784" s="53">
        <v>15</v>
      </c>
      <c r="C18784" s="53" t="s">
        <v>33536</v>
      </c>
      <c r="D18784" s="53" t="s">
        <v>33872</v>
      </c>
    </row>
    <row r="18785" spans="1:4" ht="15" x14ac:dyDescent="0.25">
      <c r="A18785" s="53" t="s">
        <v>22989</v>
      </c>
      <c r="B18785" s="53">
        <v>15</v>
      </c>
      <c r="C18785" s="53" t="s">
        <v>33536</v>
      </c>
      <c r="D18785" s="53" t="s">
        <v>33872</v>
      </c>
    </row>
    <row r="18786" spans="1:4" ht="15" x14ac:dyDescent="0.25">
      <c r="A18786" s="53" t="s">
        <v>22990</v>
      </c>
      <c r="B18786" s="53">
        <v>30</v>
      </c>
      <c r="C18786" s="53" t="s">
        <v>33536</v>
      </c>
      <c r="D18786" s="53" t="s">
        <v>33872</v>
      </c>
    </row>
    <row r="18787" spans="1:4" ht="15" x14ac:dyDescent="0.25">
      <c r="A18787" s="53" t="s">
        <v>22991</v>
      </c>
      <c r="B18787" s="53">
        <v>30</v>
      </c>
      <c r="C18787" s="53" t="s">
        <v>33536</v>
      </c>
      <c r="D18787" s="53" t="s">
        <v>33872</v>
      </c>
    </row>
    <row r="18788" spans="1:4" ht="15" x14ac:dyDescent="0.25">
      <c r="A18788" s="53" t="s">
        <v>22992</v>
      </c>
      <c r="B18788" s="53">
        <v>15</v>
      </c>
      <c r="C18788" s="53" t="s">
        <v>33536</v>
      </c>
      <c r="D18788" s="53" t="s">
        <v>33872</v>
      </c>
    </row>
    <row r="18789" spans="1:4" ht="15" x14ac:dyDescent="0.25">
      <c r="A18789" s="53" t="s">
        <v>22993</v>
      </c>
      <c r="B18789" s="53">
        <v>15</v>
      </c>
      <c r="C18789" s="53" t="s">
        <v>33536</v>
      </c>
      <c r="D18789" s="53" t="s">
        <v>33872</v>
      </c>
    </row>
    <row r="18790" spans="1:4" ht="15" x14ac:dyDescent="0.25">
      <c r="A18790" s="53" t="s">
        <v>22994</v>
      </c>
      <c r="B18790" s="53">
        <v>15</v>
      </c>
      <c r="C18790" s="53" t="s">
        <v>33536</v>
      </c>
      <c r="D18790" s="53" t="s">
        <v>33872</v>
      </c>
    </row>
    <row r="18791" spans="1:4" ht="15" x14ac:dyDescent="0.25">
      <c r="A18791" s="53" t="s">
        <v>22995</v>
      </c>
      <c r="B18791" s="53">
        <v>30</v>
      </c>
      <c r="C18791" s="53" t="s">
        <v>33536</v>
      </c>
      <c r="D18791" s="53" t="s">
        <v>33872</v>
      </c>
    </row>
    <row r="18792" spans="1:4" ht="15" x14ac:dyDescent="0.25">
      <c r="A18792" s="53" t="s">
        <v>22996</v>
      </c>
      <c r="B18792" s="53">
        <v>15</v>
      </c>
      <c r="C18792" s="53" t="s">
        <v>33536</v>
      </c>
      <c r="D18792" s="53" t="s">
        <v>33872</v>
      </c>
    </row>
    <row r="18793" spans="1:4" ht="15" x14ac:dyDescent="0.25">
      <c r="A18793" s="53" t="s">
        <v>22997</v>
      </c>
      <c r="B18793" s="53">
        <v>15</v>
      </c>
      <c r="C18793" s="53" t="s">
        <v>33536</v>
      </c>
      <c r="D18793" s="53" t="s">
        <v>33872</v>
      </c>
    </row>
    <row r="18794" spans="1:4" ht="15" x14ac:dyDescent="0.25">
      <c r="A18794" s="53" t="s">
        <v>22998</v>
      </c>
      <c r="B18794" s="53">
        <v>15</v>
      </c>
      <c r="C18794" s="53" t="s">
        <v>33536</v>
      </c>
      <c r="D18794" s="53" t="s">
        <v>33872</v>
      </c>
    </row>
    <row r="18795" spans="1:4" ht="15" x14ac:dyDescent="0.25">
      <c r="A18795" s="53" t="s">
        <v>22999</v>
      </c>
      <c r="B18795" s="53">
        <v>15</v>
      </c>
      <c r="C18795" s="53" t="s">
        <v>33536</v>
      </c>
      <c r="D18795" s="53" t="s">
        <v>33872</v>
      </c>
    </row>
    <row r="18796" spans="1:4" ht="15" x14ac:dyDescent="0.25">
      <c r="A18796" s="53" t="s">
        <v>23000</v>
      </c>
      <c r="B18796" s="53">
        <v>15</v>
      </c>
      <c r="C18796" s="53" t="s">
        <v>33536</v>
      </c>
      <c r="D18796" s="53" t="s">
        <v>33872</v>
      </c>
    </row>
    <row r="18797" spans="1:4" ht="15" x14ac:dyDescent="0.25">
      <c r="A18797" s="53" t="s">
        <v>23001</v>
      </c>
      <c r="B18797" s="53">
        <v>15</v>
      </c>
      <c r="C18797" s="53" t="s">
        <v>33536</v>
      </c>
      <c r="D18797" s="53" t="s">
        <v>33872</v>
      </c>
    </row>
    <row r="18798" spans="1:4" ht="15" x14ac:dyDescent="0.25">
      <c r="A18798" s="53" t="s">
        <v>23002</v>
      </c>
      <c r="B18798" s="53">
        <v>30</v>
      </c>
      <c r="C18798" s="53" t="s">
        <v>33536</v>
      </c>
      <c r="D18798" s="53" t="s">
        <v>33872</v>
      </c>
    </row>
    <row r="18799" spans="1:4" ht="15" x14ac:dyDescent="0.25">
      <c r="A18799" s="53" t="s">
        <v>23003</v>
      </c>
      <c r="B18799" s="53">
        <v>15</v>
      </c>
      <c r="C18799" s="53" t="s">
        <v>33536</v>
      </c>
      <c r="D18799" s="53" t="s">
        <v>33872</v>
      </c>
    </row>
    <row r="18800" spans="1:4" ht="15" x14ac:dyDescent="0.25">
      <c r="A18800" s="53" t="s">
        <v>23004</v>
      </c>
      <c r="B18800" s="53">
        <v>15</v>
      </c>
      <c r="C18800" s="53" t="s">
        <v>33536</v>
      </c>
      <c r="D18800" s="53" t="s">
        <v>33872</v>
      </c>
    </row>
    <row r="18801" spans="1:4" ht="15" x14ac:dyDescent="0.25">
      <c r="A18801" s="53" t="s">
        <v>23005</v>
      </c>
      <c r="B18801" s="53">
        <v>15</v>
      </c>
      <c r="C18801" s="53" t="s">
        <v>33536</v>
      </c>
      <c r="D18801" s="53" t="s">
        <v>33872</v>
      </c>
    </row>
    <row r="18802" spans="1:4" ht="15" x14ac:dyDescent="0.25">
      <c r="A18802" s="53" t="s">
        <v>23006</v>
      </c>
      <c r="B18802" s="53">
        <v>15</v>
      </c>
      <c r="C18802" s="53" t="s">
        <v>33536</v>
      </c>
      <c r="D18802" s="53" t="s">
        <v>33872</v>
      </c>
    </row>
    <row r="18803" spans="1:4" ht="15" x14ac:dyDescent="0.25">
      <c r="A18803" s="53" t="s">
        <v>23007</v>
      </c>
      <c r="B18803" s="53">
        <v>30</v>
      </c>
      <c r="C18803" s="53" t="s">
        <v>33536</v>
      </c>
      <c r="D18803" s="53" t="s">
        <v>33872</v>
      </c>
    </row>
    <row r="18804" spans="1:4" ht="15" x14ac:dyDescent="0.25">
      <c r="A18804" s="53" t="s">
        <v>23008</v>
      </c>
      <c r="B18804" s="53">
        <v>60</v>
      </c>
      <c r="C18804" s="53" t="s">
        <v>33542</v>
      </c>
      <c r="D18804" s="53" t="s">
        <v>33873</v>
      </c>
    </row>
    <row r="18805" spans="1:4" ht="15" x14ac:dyDescent="0.25">
      <c r="A18805" s="53" t="s">
        <v>23009</v>
      </c>
      <c r="B18805" s="53">
        <v>15</v>
      </c>
      <c r="C18805" s="53" t="s">
        <v>33536</v>
      </c>
      <c r="D18805" s="53" t="s">
        <v>33872</v>
      </c>
    </row>
    <row r="18806" spans="1:4" ht="15" x14ac:dyDescent="0.25">
      <c r="A18806" s="53" t="s">
        <v>23010</v>
      </c>
      <c r="B18806" s="53">
        <v>15</v>
      </c>
      <c r="C18806" s="53" t="s">
        <v>33536</v>
      </c>
      <c r="D18806" s="53" t="s">
        <v>33872</v>
      </c>
    </row>
    <row r="18807" spans="1:4" ht="15" x14ac:dyDescent="0.25">
      <c r="A18807" s="53" t="s">
        <v>23011</v>
      </c>
      <c r="B18807" s="53">
        <v>15</v>
      </c>
      <c r="C18807" s="53" t="s">
        <v>33536</v>
      </c>
      <c r="D18807" s="53" t="s">
        <v>33872</v>
      </c>
    </row>
    <row r="18808" spans="1:4" ht="15" x14ac:dyDescent="0.25">
      <c r="A18808" s="53" t="s">
        <v>23012</v>
      </c>
      <c r="B18808" s="53">
        <v>15</v>
      </c>
      <c r="C18808" s="53" t="s">
        <v>33536</v>
      </c>
      <c r="D18808" s="53" t="s">
        <v>33872</v>
      </c>
    </row>
    <row r="18809" spans="1:4" ht="15" x14ac:dyDescent="0.25">
      <c r="A18809" s="53" t="s">
        <v>23013</v>
      </c>
      <c r="B18809" s="53">
        <v>15</v>
      </c>
      <c r="C18809" s="53" t="s">
        <v>33536</v>
      </c>
      <c r="D18809" s="53" t="s">
        <v>33872</v>
      </c>
    </row>
    <row r="18810" spans="1:4" ht="15" x14ac:dyDescent="0.25">
      <c r="A18810" s="53" t="s">
        <v>23014</v>
      </c>
      <c r="B18810" s="53">
        <v>15</v>
      </c>
      <c r="C18810" s="53" t="s">
        <v>33536</v>
      </c>
      <c r="D18810" s="53" t="s">
        <v>33872</v>
      </c>
    </row>
    <row r="18811" spans="1:4" ht="15" x14ac:dyDescent="0.25">
      <c r="A18811" s="53" t="s">
        <v>23015</v>
      </c>
      <c r="B18811" s="53">
        <v>30</v>
      </c>
      <c r="C18811" s="53" t="s">
        <v>33536</v>
      </c>
      <c r="D18811" s="53" t="s">
        <v>33872</v>
      </c>
    </row>
    <row r="18812" spans="1:4" ht="15" x14ac:dyDescent="0.25">
      <c r="A18812" s="53" t="s">
        <v>23016</v>
      </c>
      <c r="B18812" s="53">
        <v>15</v>
      </c>
      <c r="C18812" s="53" t="s">
        <v>33536</v>
      </c>
      <c r="D18812" s="53" t="s">
        <v>33872</v>
      </c>
    </row>
    <row r="18813" spans="1:4" ht="15" x14ac:dyDescent="0.25">
      <c r="A18813" s="53" t="s">
        <v>23017</v>
      </c>
      <c r="B18813" s="53">
        <v>15</v>
      </c>
      <c r="C18813" s="53" t="s">
        <v>33536</v>
      </c>
      <c r="D18813" s="53" t="s">
        <v>33872</v>
      </c>
    </row>
    <row r="18814" spans="1:4" ht="15" x14ac:dyDescent="0.25">
      <c r="A18814" s="53" t="s">
        <v>23018</v>
      </c>
      <c r="B18814" s="53">
        <v>15</v>
      </c>
      <c r="C18814" s="53" t="s">
        <v>33536</v>
      </c>
      <c r="D18814" s="53" t="s">
        <v>33872</v>
      </c>
    </row>
    <row r="18815" spans="1:4" ht="15" x14ac:dyDescent="0.25">
      <c r="A18815" s="53" t="s">
        <v>23019</v>
      </c>
      <c r="B18815" s="53">
        <v>15</v>
      </c>
      <c r="C18815" s="53" t="s">
        <v>33536</v>
      </c>
      <c r="D18815" s="53" t="s">
        <v>33872</v>
      </c>
    </row>
    <row r="18816" spans="1:4" ht="15" x14ac:dyDescent="0.25">
      <c r="A18816" s="53" t="s">
        <v>23020</v>
      </c>
      <c r="B18816" s="53">
        <v>15</v>
      </c>
      <c r="C18816" s="53" t="s">
        <v>33536</v>
      </c>
      <c r="D18816" s="53" t="s">
        <v>33872</v>
      </c>
    </row>
    <row r="18817" spans="1:4" ht="15" x14ac:dyDescent="0.25">
      <c r="A18817" s="53" t="s">
        <v>23021</v>
      </c>
      <c r="B18817" s="53">
        <v>15</v>
      </c>
      <c r="C18817" s="53" t="s">
        <v>33536</v>
      </c>
      <c r="D18817" s="53" t="s">
        <v>33872</v>
      </c>
    </row>
    <row r="18818" spans="1:4" ht="15" x14ac:dyDescent="0.25">
      <c r="A18818" s="53" t="s">
        <v>23022</v>
      </c>
      <c r="B18818" s="53">
        <v>30</v>
      </c>
      <c r="C18818" s="53"/>
      <c r="D18818" s="53" t="s">
        <v>33872</v>
      </c>
    </row>
    <row r="18819" spans="1:4" ht="15" x14ac:dyDescent="0.25">
      <c r="A18819" s="53" t="s">
        <v>23023</v>
      </c>
      <c r="B18819" s="53">
        <v>15</v>
      </c>
      <c r="C18819" s="53"/>
      <c r="D18819" s="53" t="s">
        <v>33872</v>
      </c>
    </row>
    <row r="18820" spans="1:4" ht="15" x14ac:dyDescent="0.25">
      <c r="A18820" s="53" t="s">
        <v>23024</v>
      </c>
      <c r="B18820" s="53">
        <v>30</v>
      </c>
      <c r="C18820" s="53"/>
      <c r="D18820" s="53" t="s">
        <v>33872</v>
      </c>
    </row>
    <row r="18821" spans="1:4" ht="15" x14ac:dyDescent="0.25">
      <c r="A18821" s="53" t="s">
        <v>23025</v>
      </c>
      <c r="B18821" s="53">
        <v>15</v>
      </c>
      <c r="C18821" s="53" t="s">
        <v>33536</v>
      </c>
      <c r="D18821" s="53" t="s">
        <v>33872</v>
      </c>
    </row>
    <row r="18822" spans="1:4" ht="15" x14ac:dyDescent="0.25">
      <c r="A18822" s="53" t="s">
        <v>23026</v>
      </c>
      <c r="B18822" s="53">
        <v>15</v>
      </c>
      <c r="C18822" s="53" t="s">
        <v>33536</v>
      </c>
      <c r="D18822" s="53" t="s">
        <v>33872</v>
      </c>
    </row>
    <row r="18823" spans="1:4" ht="15" x14ac:dyDescent="0.25">
      <c r="A18823" s="53" t="s">
        <v>23027</v>
      </c>
      <c r="B18823" s="53">
        <v>15</v>
      </c>
      <c r="C18823" s="53" t="s">
        <v>33536</v>
      </c>
      <c r="D18823" s="53" t="s">
        <v>33872</v>
      </c>
    </row>
    <row r="18824" spans="1:4" ht="15" x14ac:dyDescent="0.25">
      <c r="A18824" s="53" t="s">
        <v>23028</v>
      </c>
      <c r="B18824" s="53">
        <v>30</v>
      </c>
      <c r="C18824" s="53" t="s">
        <v>33536</v>
      </c>
      <c r="D18824" s="53" t="s">
        <v>33872</v>
      </c>
    </row>
    <row r="18825" spans="1:4" ht="15" x14ac:dyDescent="0.25">
      <c r="A18825" s="53" t="s">
        <v>23029</v>
      </c>
      <c r="B18825" s="53">
        <v>15</v>
      </c>
      <c r="C18825" s="53" t="s">
        <v>33536</v>
      </c>
      <c r="D18825" s="53" t="s">
        <v>33872</v>
      </c>
    </row>
    <row r="18826" spans="1:4" ht="15" x14ac:dyDescent="0.25">
      <c r="A18826" s="53" t="s">
        <v>23030</v>
      </c>
      <c r="B18826" s="53">
        <v>15</v>
      </c>
      <c r="C18826" s="53" t="s">
        <v>33536</v>
      </c>
      <c r="D18826" s="53" t="s">
        <v>33872</v>
      </c>
    </row>
    <row r="18827" spans="1:4" ht="15" x14ac:dyDescent="0.25">
      <c r="A18827" s="53" t="s">
        <v>23031</v>
      </c>
      <c r="B18827" s="53">
        <v>15</v>
      </c>
      <c r="C18827" s="53" t="s">
        <v>33536</v>
      </c>
      <c r="D18827" s="53" t="s">
        <v>33872</v>
      </c>
    </row>
    <row r="18828" spans="1:4" ht="15" x14ac:dyDescent="0.25">
      <c r="A18828" s="53" t="s">
        <v>23032</v>
      </c>
      <c r="B18828" s="53">
        <v>15</v>
      </c>
      <c r="C18828" s="53" t="s">
        <v>33536</v>
      </c>
      <c r="D18828" s="53" t="s">
        <v>33872</v>
      </c>
    </row>
    <row r="18829" spans="1:4" ht="15" x14ac:dyDescent="0.25">
      <c r="A18829" s="53" t="s">
        <v>23033</v>
      </c>
      <c r="B18829" s="53">
        <v>30</v>
      </c>
      <c r="C18829" s="53" t="s">
        <v>33536</v>
      </c>
      <c r="D18829" s="53" t="s">
        <v>33872</v>
      </c>
    </row>
    <row r="18830" spans="1:4" ht="15" x14ac:dyDescent="0.25">
      <c r="A18830" s="53" t="s">
        <v>23034</v>
      </c>
      <c r="B18830" s="53">
        <v>30</v>
      </c>
      <c r="C18830" s="53" t="s">
        <v>33536</v>
      </c>
      <c r="D18830" s="53" t="s">
        <v>33872</v>
      </c>
    </row>
    <row r="18831" spans="1:4" ht="15" x14ac:dyDescent="0.25">
      <c r="A18831" s="53" t="s">
        <v>23035</v>
      </c>
      <c r="B18831" s="53">
        <v>15</v>
      </c>
      <c r="C18831" s="53" t="s">
        <v>33536</v>
      </c>
      <c r="D18831" s="53" t="s">
        <v>33872</v>
      </c>
    </row>
    <row r="18832" spans="1:4" ht="15" x14ac:dyDescent="0.25">
      <c r="A18832" s="53" t="s">
        <v>23036</v>
      </c>
      <c r="B18832" s="53">
        <v>15</v>
      </c>
      <c r="C18832" s="53" t="s">
        <v>33536</v>
      </c>
      <c r="D18832" s="53" t="s">
        <v>33872</v>
      </c>
    </row>
    <row r="18833" spans="1:4" ht="15" x14ac:dyDescent="0.25">
      <c r="A18833" s="53" t="s">
        <v>23037</v>
      </c>
      <c r="B18833" s="53">
        <v>15</v>
      </c>
      <c r="C18833" s="53" t="s">
        <v>33536</v>
      </c>
      <c r="D18833" s="53" t="s">
        <v>33872</v>
      </c>
    </row>
    <row r="18834" spans="1:4" ht="15" x14ac:dyDescent="0.25">
      <c r="A18834" s="53" t="s">
        <v>23038</v>
      </c>
      <c r="B18834" s="53">
        <v>15</v>
      </c>
      <c r="C18834" s="53" t="s">
        <v>33536</v>
      </c>
      <c r="D18834" s="53" t="s">
        <v>33872</v>
      </c>
    </row>
    <row r="18835" spans="1:4" ht="15" x14ac:dyDescent="0.25">
      <c r="A18835" s="53" t="s">
        <v>23039</v>
      </c>
      <c r="B18835" s="53">
        <v>30</v>
      </c>
      <c r="C18835" s="53" t="s">
        <v>33536</v>
      </c>
      <c r="D18835" s="53" t="s">
        <v>33872</v>
      </c>
    </row>
    <row r="18836" spans="1:4" ht="15" x14ac:dyDescent="0.25">
      <c r="A18836" s="53" t="s">
        <v>23040</v>
      </c>
      <c r="B18836" s="53">
        <v>30</v>
      </c>
      <c r="C18836" s="53" t="s">
        <v>33536</v>
      </c>
      <c r="D18836" s="53" t="s">
        <v>33873</v>
      </c>
    </row>
    <row r="18837" spans="1:4" ht="15" x14ac:dyDescent="0.25">
      <c r="A18837" s="53" t="s">
        <v>23041</v>
      </c>
      <c r="B18837" s="53">
        <v>15</v>
      </c>
      <c r="C18837" s="53" t="s">
        <v>33536</v>
      </c>
      <c r="D18837" s="53" t="s">
        <v>33872</v>
      </c>
    </row>
    <row r="18838" spans="1:4" ht="15" x14ac:dyDescent="0.25">
      <c r="A18838" s="53" t="s">
        <v>23042</v>
      </c>
      <c r="B18838" s="53">
        <v>15</v>
      </c>
      <c r="C18838" s="53" t="s">
        <v>33536</v>
      </c>
      <c r="D18838" s="53" t="s">
        <v>33872</v>
      </c>
    </row>
    <row r="18839" spans="1:4" ht="15" x14ac:dyDescent="0.25">
      <c r="A18839" s="53" t="s">
        <v>23043</v>
      </c>
      <c r="B18839" s="53">
        <v>30</v>
      </c>
      <c r="C18839" s="53" t="s">
        <v>33536</v>
      </c>
      <c r="D18839" s="53" t="s">
        <v>33872</v>
      </c>
    </row>
    <row r="18840" spans="1:4" ht="15" x14ac:dyDescent="0.25">
      <c r="A18840" s="53" t="s">
        <v>23044</v>
      </c>
      <c r="B18840" s="53">
        <v>15</v>
      </c>
      <c r="C18840" s="53" t="s">
        <v>33536</v>
      </c>
      <c r="D18840" s="53" t="s">
        <v>33872</v>
      </c>
    </row>
    <row r="18841" spans="1:4" ht="15" x14ac:dyDescent="0.25">
      <c r="A18841" s="53" t="s">
        <v>23045</v>
      </c>
      <c r="B18841" s="53">
        <v>15</v>
      </c>
      <c r="C18841" s="53" t="s">
        <v>33536</v>
      </c>
      <c r="D18841" s="53" t="s">
        <v>33872</v>
      </c>
    </row>
    <row r="18842" spans="1:4" ht="15" x14ac:dyDescent="0.25">
      <c r="A18842" s="53" t="s">
        <v>23046</v>
      </c>
      <c r="B18842" s="53">
        <v>30</v>
      </c>
      <c r="C18842" s="53" t="s">
        <v>33536</v>
      </c>
      <c r="D18842" s="53" t="s">
        <v>33872</v>
      </c>
    </row>
    <row r="18843" spans="1:4" ht="15" x14ac:dyDescent="0.25">
      <c r="A18843" s="53" t="s">
        <v>23047</v>
      </c>
      <c r="B18843" s="53">
        <v>15</v>
      </c>
      <c r="C18843" s="53" t="s">
        <v>33536</v>
      </c>
      <c r="D18843" s="53" t="s">
        <v>33872</v>
      </c>
    </row>
    <row r="18844" spans="1:4" ht="15" x14ac:dyDescent="0.25">
      <c r="A18844" s="53" t="s">
        <v>23048</v>
      </c>
      <c r="B18844" s="53">
        <v>15</v>
      </c>
      <c r="C18844" s="53" t="s">
        <v>33536</v>
      </c>
      <c r="D18844" s="53" t="s">
        <v>33872</v>
      </c>
    </row>
    <row r="18845" spans="1:4" ht="15" x14ac:dyDescent="0.25">
      <c r="A18845" s="53" t="s">
        <v>23049</v>
      </c>
      <c r="B18845" s="53">
        <v>30</v>
      </c>
      <c r="C18845" s="53" t="s">
        <v>33536</v>
      </c>
      <c r="D18845" s="53" t="s">
        <v>33872</v>
      </c>
    </row>
    <row r="18846" spans="1:4" ht="15" x14ac:dyDescent="0.25">
      <c r="A18846" s="53" t="s">
        <v>23050</v>
      </c>
      <c r="B18846" s="53">
        <v>15</v>
      </c>
      <c r="C18846" s="53" t="s">
        <v>33536</v>
      </c>
      <c r="D18846" s="53" t="s">
        <v>33872</v>
      </c>
    </row>
    <row r="18847" spans="1:4" ht="15" x14ac:dyDescent="0.25">
      <c r="A18847" s="53" t="s">
        <v>23051</v>
      </c>
      <c r="B18847" s="53">
        <v>30</v>
      </c>
      <c r="C18847" s="53" t="s">
        <v>33536</v>
      </c>
      <c r="D18847" s="53" t="s">
        <v>33872</v>
      </c>
    </row>
    <row r="18848" spans="1:4" ht="15" x14ac:dyDescent="0.25">
      <c r="A18848" s="53" t="s">
        <v>23052</v>
      </c>
      <c r="B18848" s="53">
        <v>30</v>
      </c>
      <c r="C18848" s="53"/>
      <c r="D18848" s="53" t="s">
        <v>33872</v>
      </c>
    </row>
    <row r="18849" spans="1:4" ht="15" x14ac:dyDescent="0.25">
      <c r="A18849" s="53" t="s">
        <v>23053</v>
      </c>
      <c r="B18849" s="53">
        <v>15</v>
      </c>
      <c r="C18849" s="53"/>
      <c r="D18849" s="53" t="s">
        <v>33872</v>
      </c>
    </row>
    <row r="18850" spans="1:4" ht="15" x14ac:dyDescent="0.25">
      <c r="A18850" s="53" t="s">
        <v>23054</v>
      </c>
      <c r="B18850" s="53">
        <v>30</v>
      </c>
      <c r="C18850" s="53" t="s">
        <v>33536</v>
      </c>
      <c r="D18850" s="53" t="s">
        <v>33873</v>
      </c>
    </row>
    <row r="18851" spans="1:4" ht="15" x14ac:dyDescent="0.25">
      <c r="A18851" s="53" t="s">
        <v>23055</v>
      </c>
      <c r="B18851" s="53">
        <v>15</v>
      </c>
      <c r="C18851" s="53" t="s">
        <v>33536</v>
      </c>
      <c r="D18851" s="53" t="s">
        <v>33872</v>
      </c>
    </row>
    <row r="18852" spans="1:4" ht="15" x14ac:dyDescent="0.25">
      <c r="A18852" s="53" t="s">
        <v>23056</v>
      </c>
      <c r="B18852" s="53">
        <v>30</v>
      </c>
      <c r="C18852" s="53" t="s">
        <v>33536</v>
      </c>
      <c r="D18852" s="53" t="s">
        <v>33872</v>
      </c>
    </row>
    <row r="18853" spans="1:4" ht="15" x14ac:dyDescent="0.25">
      <c r="A18853" s="53" t="s">
        <v>23057</v>
      </c>
      <c r="B18853" s="53">
        <v>15</v>
      </c>
      <c r="C18853" s="53" t="s">
        <v>33536</v>
      </c>
      <c r="D18853" s="53" t="s">
        <v>33873</v>
      </c>
    </row>
    <row r="18854" spans="1:4" ht="15" x14ac:dyDescent="0.25">
      <c r="A18854" s="53" t="s">
        <v>23058</v>
      </c>
      <c r="B18854" s="53">
        <v>30</v>
      </c>
      <c r="C18854" s="53" t="s">
        <v>33536</v>
      </c>
      <c r="D18854" s="53" t="s">
        <v>33873</v>
      </c>
    </row>
    <row r="18855" spans="1:4" ht="15" x14ac:dyDescent="0.25">
      <c r="A18855" s="53" t="s">
        <v>23059</v>
      </c>
      <c r="B18855" s="53">
        <v>15</v>
      </c>
      <c r="C18855" s="53"/>
      <c r="D18855" s="53" t="s">
        <v>33872</v>
      </c>
    </row>
    <row r="18856" spans="1:4" ht="15" x14ac:dyDescent="0.25">
      <c r="A18856" s="53" t="s">
        <v>23060</v>
      </c>
      <c r="B18856" s="53">
        <v>15</v>
      </c>
      <c r="C18856" s="53" t="s">
        <v>33536</v>
      </c>
      <c r="D18856" s="53" t="s">
        <v>33873</v>
      </c>
    </row>
    <row r="18857" spans="1:4" ht="15" x14ac:dyDescent="0.25">
      <c r="A18857" s="53" t="s">
        <v>23061</v>
      </c>
      <c r="B18857" s="53">
        <v>15</v>
      </c>
      <c r="C18857" s="53" t="s">
        <v>33536</v>
      </c>
      <c r="D18857" s="53" t="s">
        <v>33872</v>
      </c>
    </row>
    <row r="18858" spans="1:4" ht="15" x14ac:dyDescent="0.25">
      <c r="A18858" s="53" t="s">
        <v>23062</v>
      </c>
      <c r="B18858" s="53">
        <v>15</v>
      </c>
      <c r="C18858" s="53" t="s">
        <v>33536</v>
      </c>
      <c r="D18858" s="53" t="s">
        <v>33872</v>
      </c>
    </row>
    <row r="18859" spans="1:4" ht="15" x14ac:dyDescent="0.25">
      <c r="A18859" s="53" t="s">
        <v>23063</v>
      </c>
      <c r="B18859" s="53">
        <v>15</v>
      </c>
      <c r="C18859" s="53" t="s">
        <v>33536</v>
      </c>
      <c r="D18859" s="53" t="s">
        <v>33872</v>
      </c>
    </row>
    <row r="18860" spans="1:4" ht="15" x14ac:dyDescent="0.25">
      <c r="A18860" s="53" t="s">
        <v>23064</v>
      </c>
      <c r="B18860" s="53">
        <v>30</v>
      </c>
      <c r="C18860" s="53" t="s">
        <v>33536</v>
      </c>
      <c r="D18860" s="53" t="s">
        <v>33872</v>
      </c>
    </row>
    <row r="18861" spans="1:4" ht="15" x14ac:dyDescent="0.25">
      <c r="A18861" s="53" t="s">
        <v>23065</v>
      </c>
      <c r="B18861" s="53">
        <v>15</v>
      </c>
      <c r="C18861" s="53" t="s">
        <v>33536</v>
      </c>
      <c r="D18861" s="53" t="s">
        <v>33872</v>
      </c>
    </row>
    <row r="18862" spans="1:4" ht="15" x14ac:dyDescent="0.25">
      <c r="A18862" s="53" t="s">
        <v>23066</v>
      </c>
      <c r="B18862" s="53">
        <v>15</v>
      </c>
      <c r="C18862" s="53" t="s">
        <v>33536</v>
      </c>
      <c r="D18862" s="53" t="s">
        <v>33872</v>
      </c>
    </row>
    <row r="18863" spans="1:4" ht="15" x14ac:dyDescent="0.25">
      <c r="A18863" s="53" t="s">
        <v>23067</v>
      </c>
      <c r="B18863" s="53">
        <v>15</v>
      </c>
      <c r="C18863" s="53" t="s">
        <v>33536</v>
      </c>
      <c r="D18863" s="53" t="s">
        <v>33872</v>
      </c>
    </row>
    <row r="18864" spans="1:4" ht="15" x14ac:dyDescent="0.25">
      <c r="A18864" s="53" t="s">
        <v>23068</v>
      </c>
      <c r="B18864" s="53">
        <v>15</v>
      </c>
      <c r="C18864" s="53"/>
      <c r="D18864" s="53" t="s">
        <v>33872</v>
      </c>
    </row>
    <row r="18865" spans="1:4" ht="15" x14ac:dyDescent="0.25">
      <c r="A18865" s="53" t="s">
        <v>23069</v>
      </c>
      <c r="B18865" s="53">
        <v>15</v>
      </c>
      <c r="C18865" s="53" t="s">
        <v>33536</v>
      </c>
      <c r="D18865" s="53" t="s">
        <v>33872</v>
      </c>
    </row>
    <row r="18866" spans="1:4" ht="15" x14ac:dyDescent="0.25">
      <c r="A18866" s="53" t="s">
        <v>23070</v>
      </c>
      <c r="B18866" s="53">
        <v>15</v>
      </c>
      <c r="C18866" s="53" t="s">
        <v>33536</v>
      </c>
      <c r="D18866" s="53" t="s">
        <v>33872</v>
      </c>
    </row>
    <row r="18867" spans="1:4" ht="15" x14ac:dyDescent="0.25">
      <c r="A18867" s="53" t="s">
        <v>23071</v>
      </c>
      <c r="B18867" s="53">
        <v>15</v>
      </c>
      <c r="C18867" s="53" t="s">
        <v>33536</v>
      </c>
      <c r="D18867" s="53" t="s">
        <v>33872</v>
      </c>
    </row>
    <row r="18868" spans="1:4" ht="15" x14ac:dyDescent="0.25">
      <c r="A18868" s="53" t="s">
        <v>23072</v>
      </c>
      <c r="B18868" s="53">
        <v>15</v>
      </c>
      <c r="C18868" s="53" t="s">
        <v>33536</v>
      </c>
      <c r="D18868" s="53" t="s">
        <v>33872</v>
      </c>
    </row>
    <row r="18869" spans="1:4" ht="15" x14ac:dyDescent="0.25">
      <c r="A18869" s="53" t="s">
        <v>23073</v>
      </c>
      <c r="B18869" s="53">
        <v>15</v>
      </c>
      <c r="C18869" s="53" t="s">
        <v>33536</v>
      </c>
      <c r="D18869" s="53" t="s">
        <v>33872</v>
      </c>
    </row>
    <row r="18870" spans="1:4" ht="15" x14ac:dyDescent="0.25">
      <c r="A18870" s="53" t="s">
        <v>23074</v>
      </c>
      <c r="B18870" s="53">
        <v>15</v>
      </c>
      <c r="C18870" s="53" t="s">
        <v>33536</v>
      </c>
      <c r="D18870" s="53" t="s">
        <v>33872</v>
      </c>
    </row>
    <row r="18871" spans="1:4" ht="15" x14ac:dyDescent="0.25">
      <c r="A18871" s="53" t="s">
        <v>23075</v>
      </c>
      <c r="B18871" s="53">
        <v>15</v>
      </c>
      <c r="C18871" s="53" t="s">
        <v>33536</v>
      </c>
      <c r="D18871" s="53" t="s">
        <v>33872</v>
      </c>
    </row>
    <row r="18872" spans="1:4" ht="15" x14ac:dyDescent="0.25">
      <c r="A18872" s="53" t="s">
        <v>23076</v>
      </c>
      <c r="B18872" s="53">
        <v>15</v>
      </c>
      <c r="C18872" s="53" t="s">
        <v>33536</v>
      </c>
      <c r="D18872" s="53" t="s">
        <v>33872</v>
      </c>
    </row>
    <row r="18873" spans="1:4" ht="15" x14ac:dyDescent="0.25">
      <c r="A18873" s="53" t="s">
        <v>23077</v>
      </c>
      <c r="B18873" s="53">
        <v>15</v>
      </c>
      <c r="C18873" s="53" t="s">
        <v>33536</v>
      </c>
      <c r="D18873" s="53" t="s">
        <v>33872</v>
      </c>
    </row>
    <row r="18874" spans="1:4" ht="15" x14ac:dyDescent="0.25">
      <c r="A18874" s="53" t="s">
        <v>23078</v>
      </c>
      <c r="B18874" s="53">
        <v>15</v>
      </c>
      <c r="C18874" s="53" t="s">
        <v>33536</v>
      </c>
      <c r="D18874" s="53" t="s">
        <v>33872</v>
      </c>
    </row>
    <row r="18875" spans="1:4" ht="15" x14ac:dyDescent="0.25">
      <c r="A18875" s="53" t="s">
        <v>23079</v>
      </c>
      <c r="B18875" s="53">
        <v>15</v>
      </c>
      <c r="C18875" s="53" t="s">
        <v>33536</v>
      </c>
      <c r="D18875" s="53" t="s">
        <v>33872</v>
      </c>
    </row>
    <row r="18876" spans="1:4" ht="15" x14ac:dyDescent="0.25">
      <c r="A18876" s="53" t="s">
        <v>23080</v>
      </c>
      <c r="B18876" s="53">
        <v>15</v>
      </c>
      <c r="C18876" s="53" t="s">
        <v>33536</v>
      </c>
      <c r="D18876" s="53" t="s">
        <v>33872</v>
      </c>
    </row>
    <row r="18877" spans="1:4" ht="15" x14ac:dyDescent="0.25">
      <c r="A18877" s="53" t="s">
        <v>23081</v>
      </c>
      <c r="B18877" s="53">
        <v>15</v>
      </c>
      <c r="C18877" s="53" t="s">
        <v>33536</v>
      </c>
      <c r="D18877" s="53" t="s">
        <v>33872</v>
      </c>
    </row>
    <row r="18878" spans="1:4" ht="15" x14ac:dyDescent="0.25">
      <c r="A18878" s="53" t="s">
        <v>23082</v>
      </c>
      <c r="B18878" s="53">
        <v>30</v>
      </c>
      <c r="C18878" s="53" t="s">
        <v>33536</v>
      </c>
      <c r="D18878" s="53" t="s">
        <v>33872</v>
      </c>
    </row>
    <row r="18879" spans="1:4" ht="15" x14ac:dyDescent="0.25">
      <c r="A18879" s="53" t="s">
        <v>23083</v>
      </c>
      <c r="B18879" s="53">
        <v>30</v>
      </c>
      <c r="C18879" s="53" t="s">
        <v>33536</v>
      </c>
      <c r="D18879" s="53" t="s">
        <v>33872</v>
      </c>
    </row>
    <row r="18880" spans="1:4" ht="15" x14ac:dyDescent="0.25">
      <c r="A18880" s="53" t="s">
        <v>23084</v>
      </c>
      <c r="B18880" s="53">
        <v>30</v>
      </c>
      <c r="C18880" s="53" t="s">
        <v>33536</v>
      </c>
      <c r="D18880" s="53" t="s">
        <v>33872</v>
      </c>
    </row>
    <row r="18881" spans="1:4" ht="15" x14ac:dyDescent="0.25">
      <c r="A18881" s="53" t="s">
        <v>23085</v>
      </c>
      <c r="B18881" s="53">
        <v>30</v>
      </c>
      <c r="C18881" s="53" t="s">
        <v>33536</v>
      </c>
      <c r="D18881" s="53" t="s">
        <v>33872</v>
      </c>
    </row>
    <row r="18882" spans="1:4" ht="15" x14ac:dyDescent="0.25">
      <c r="A18882" s="53" t="s">
        <v>23086</v>
      </c>
      <c r="B18882" s="53">
        <v>30</v>
      </c>
      <c r="C18882" s="53" t="s">
        <v>33536</v>
      </c>
      <c r="D18882" s="53" t="s">
        <v>33873</v>
      </c>
    </row>
    <row r="18883" spans="1:4" ht="15" x14ac:dyDescent="0.25">
      <c r="A18883" s="53" t="s">
        <v>23087</v>
      </c>
      <c r="B18883" s="53">
        <v>30</v>
      </c>
      <c r="C18883" s="53" t="s">
        <v>33536</v>
      </c>
      <c r="D18883" s="53" t="s">
        <v>33872</v>
      </c>
    </row>
    <row r="18884" spans="1:4" ht="15" x14ac:dyDescent="0.25">
      <c r="A18884" s="53" t="s">
        <v>33313</v>
      </c>
      <c r="B18884" s="53">
        <v>0</v>
      </c>
      <c r="C18884" s="53" t="s">
        <v>33539</v>
      </c>
      <c r="D18884" s="53" t="s">
        <v>33873</v>
      </c>
    </row>
    <row r="18885" spans="1:4" ht="15" x14ac:dyDescent="0.25">
      <c r="A18885" s="53" t="s">
        <v>23088</v>
      </c>
      <c r="B18885" s="53">
        <v>0</v>
      </c>
      <c r="C18885" s="53" t="s">
        <v>33539</v>
      </c>
      <c r="D18885" s="53" t="s">
        <v>33873</v>
      </c>
    </row>
    <row r="18886" spans="1:4" ht="15" x14ac:dyDescent="0.25">
      <c r="A18886" s="53" t="s">
        <v>23089</v>
      </c>
      <c r="B18886" s="53">
        <v>0</v>
      </c>
      <c r="C18886" s="53" t="s">
        <v>33539</v>
      </c>
      <c r="D18886" s="53" t="s">
        <v>33873</v>
      </c>
    </row>
    <row r="18887" spans="1:4" ht="15" x14ac:dyDescent="0.25">
      <c r="A18887" s="53" t="s">
        <v>33314</v>
      </c>
      <c r="B18887" s="53">
        <v>0</v>
      </c>
      <c r="C18887" s="53" t="s">
        <v>33539</v>
      </c>
      <c r="D18887" s="53" t="s">
        <v>33873</v>
      </c>
    </row>
    <row r="18888" spans="1:4" ht="15" x14ac:dyDescent="0.25">
      <c r="A18888" s="53" t="s">
        <v>23090</v>
      </c>
      <c r="B18888" s="53">
        <v>0</v>
      </c>
      <c r="C18888" s="53" t="s">
        <v>33537</v>
      </c>
      <c r="D18888" s="53" t="s">
        <v>33872</v>
      </c>
    </row>
    <row r="18889" spans="1:4" ht="15" x14ac:dyDescent="0.25">
      <c r="A18889" s="53" t="s">
        <v>23091</v>
      </c>
      <c r="B18889" s="53">
        <v>0</v>
      </c>
      <c r="C18889" s="53" t="s">
        <v>33537</v>
      </c>
      <c r="D18889" s="53" t="s">
        <v>33873</v>
      </c>
    </row>
    <row r="18890" spans="1:4" ht="15" x14ac:dyDescent="0.25">
      <c r="A18890" s="53" t="s">
        <v>23092</v>
      </c>
      <c r="B18890" s="53">
        <v>0</v>
      </c>
      <c r="C18890" s="53" t="s">
        <v>33537</v>
      </c>
      <c r="D18890" s="53" t="s">
        <v>33872</v>
      </c>
    </row>
    <row r="18891" spans="1:4" ht="15" x14ac:dyDescent="0.25">
      <c r="A18891" s="53" t="s">
        <v>23093</v>
      </c>
      <c r="B18891" s="53">
        <v>15</v>
      </c>
      <c r="C18891" s="53" t="s">
        <v>33538</v>
      </c>
      <c r="D18891" s="53" t="s">
        <v>33872</v>
      </c>
    </row>
    <row r="18892" spans="1:4" ht="15" x14ac:dyDescent="0.25">
      <c r="A18892" s="53" t="s">
        <v>23094</v>
      </c>
      <c r="B18892" s="53">
        <v>15</v>
      </c>
      <c r="C18892" s="53" t="s">
        <v>33558</v>
      </c>
      <c r="D18892" s="53" t="s">
        <v>33873</v>
      </c>
    </row>
    <row r="18893" spans="1:4" ht="15" x14ac:dyDescent="0.25">
      <c r="A18893" s="53" t="s">
        <v>23095</v>
      </c>
      <c r="B18893" s="53">
        <v>0</v>
      </c>
      <c r="C18893" s="53" t="s">
        <v>33537</v>
      </c>
      <c r="D18893" s="53" t="s">
        <v>33873</v>
      </c>
    </row>
    <row r="18894" spans="1:4" ht="15" x14ac:dyDescent="0.25">
      <c r="A18894" s="53" t="s">
        <v>23096</v>
      </c>
      <c r="B18894" s="53">
        <v>0</v>
      </c>
      <c r="C18894" s="53" t="s">
        <v>33537</v>
      </c>
      <c r="D18894" s="53" t="s">
        <v>33873</v>
      </c>
    </row>
    <row r="18895" spans="1:4" ht="15" x14ac:dyDescent="0.25">
      <c r="A18895" s="53" t="s">
        <v>23097</v>
      </c>
      <c r="B18895" s="53">
        <v>0</v>
      </c>
      <c r="C18895" s="53" t="s">
        <v>33537</v>
      </c>
      <c r="D18895" s="53" t="s">
        <v>33872</v>
      </c>
    </row>
    <row r="18896" spans="1:4" ht="15" x14ac:dyDescent="0.25">
      <c r="A18896" s="53" t="s">
        <v>23098</v>
      </c>
      <c r="B18896" s="53">
        <v>5</v>
      </c>
      <c r="C18896" s="53" t="s">
        <v>33536</v>
      </c>
      <c r="D18896" s="53" t="s">
        <v>33873</v>
      </c>
    </row>
    <row r="18897" spans="1:4" ht="15" x14ac:dyDescent="0.25">
      <c r="A18897" s="53" t="s">
        <v>23099</v>
      </c>
      <c r="B18897" s="53">
        <v>120</v>
      </c>
      <c r="C18897" s="53" t="s">
        <v>33593</v>
      </c>
      <c r="D18897" s="53" t="s">
        <v>33873</v>
      </c>
    </row>
    <row r="18898" spans="1:4" ht="15" x14ac:dyDescent="0.25">
      <c r="A18898" s="53" t="s">
        <v>23100</v>
      </c>
      <c r="B18898" s="53">
        <v>0</v>
      </c>
      <c r="C18898" s="53" t="s">
        <v>33537</v>
      </c>
      <c r="D18898" s="53" t="s">
        <v>33873</v>
      </c>
    </row>
    <row r="18899" spans="1:4" ht="15" x14ac:dyDescent="0.25">
      <c r="A18899" s="53" t="s">
        <v>23101</v>
      </c>
      <c r="B18899" s="53">
        <v>5</v>
      </c>
      <c r="C18899" s="53" t="s">
        <v>33558</v>
      </c>
      <c r="D18899" s="53" t="s">
        <v>33873</v>
      </c>
    </row>
    <row r="18900" spans="1:4" ht="15" x14ac:dyDescent="0.25">
      <c r="A18900" s="53" t="s">
        <v>23102</v>
      </c>
      <c r="B18900" s="53">
        <v>0</v>
      </c>
      <c r="C18900" s="53" t="s">
        <v>33537</v>
      </c>
      <c r="D18900" s="53" t="s">
        <v>33872</v>
      </c>
    </row>
    <row r="18901" spans="1:4" ht="15" x14ac:dyDescent="0.25">
      <c r="A18901" s="53" t="s">
        <v>23103</v>
      </c>
      <c r="B18901" s="53">
        <v>15</v>
      </c>
      <c r="C18901" s="53" t="s">
        <v>33536</v>
      </c>
      <c r="D18901" s="53" t="s">
        <v>33872</v>
      </c>
    </row>
    <row r="18902" spans="1:4" ht="15" x14ac:dyDescent="0.25">
      <c r="A18902" s="53" t="s">
        <v>23104</v>
      </c>
      <c r="B18902" s="53">
        <v>30</v>
      </c>
      <c r="C18902" s="53" t="s">
        <v>33538</v>
      </c>
      <c r="D18902" s="53" t="s">
        <v>33872</v>
      </c>
    </row>
    <row r="18903" spans="1:4" ht="15" x14ac:dyDescent="0.25">
      <c r="A18903" s="53" t="s">
        <v>23105</v>
      </c>
      <c r="B18903" s="53">
        <v>15</v>
      </c>
      <c r="C18903" s="53" t="s">
        <v>33536</v>
      </c>
      <c r="D18903" s="53" t="s">
        <v>33873</v>
      </c>
    </row>
    <row r="18904" spans="1:4" ht="15" x14ac:dyDescent="0.25">
      <c r="A18904" s="53" t="s">
        <v>23106</v>
      </c>
      <c r="B18904" s="53">
        <v>15</v>
      </c>
      <c r="C18904" s="53" t="s">
        <v>33536</v>
      </c>
      <c r="D18904" s="53" t="s">
        <v>33873</v>
      </c>
    </row>
    <row r="18905" spans="1:4" ht="15" x14ac:dyDescent="0.25">
      <c r="A18905" s="53" t="s">
        <v>23107</v>
      </c>
      <c r="B18905" s="53">
        <v>15</v>
      </c>
      <c r="C18905" s="53" t="s">
        <v>33536</v>
      </c>
      <c r="D18905" s="53" t="s">
        <v>33873</v>
      </c>
    </row>
    <row r="18906" spans="1:4" ht="15" x14ac:dyDescent="0.25">
      <c r="A18906" s="53" t="s">
        <v>23108</v>
      </c>
      <c r="B18906" s="53">
        <v>30</v>
      </c>
      <c r="C18906" s="53" t="s">
        <v>33536</v>
      </c>
      <c r="D18906" s="53" t="s">
        <v>33873</v>
      </c>
    </row>
    <row r="18907" spans="1:4" ht="15" x14ac:dyDescent="0.25">
      <c r="A18907" s="53" t="s">
        <v>23109</v>
      </c>
      <c r="B18907" s="53">
        <v>30</v>
      </c>
      <c r="C18907" s="53" t="s">
        <v>33536</v>
      </c>
      <c r="D18907" s="53" t="s">
        <v>33873</v>
      </c>
    </row>
    <row r="18908" spans="1:4" ht="15" x14ac:dyDescent="0.25">
      <c r="A18908" s="53" t="s">
        <v>23110</v>
      </c>
      <c r="B18908" s="53">
        <v>30</v>
      </c>
      <c r="C18908" s="53" t="s">
        <v>33536</v>
      </c>
      <c r="D18908" s="53" t="s">
        <v>33873</v>
      </c>
    </row>
    <row r="18909" spans="1:4" ht="15" x14ac:dyDescent="0.25">
      <c r="A18909" s="53" t="s">
        <v>23111</v>
      </c>
      <c r="B18909" s="53">
        <v>0</v>
      </c>
      <c r="C18909" s="53" t="s">
        <v>33537</v>
      </c>
      <c r="D18909" s="53" t="s">
        <v>33873</v>
      </c>
    </row>
    <row r="18910" spans="1:4" ht="15" x14ac:dyDescent="0.25">
      <c r="A18910" s="53" t="s">
        <v>23112</v>
      </c>
      <c r="B18910" s="53">
        <v>5</v>
      </c>
      <c r="C18910" s="53" t="s">
        <v>33558</v>
      </c>
      <c r="D18910" s="53" t="s">
        <v>33873</v>
      </c>
    </row>
    <row r="18911" spans="1:4" ht="15" x14ac:dyDescent="0.25">
      <c r="A18911" s="53" t="s">
        <v>23113</v>
      </c>
      <c r="B18911" s="53">
        <v>15</v>
      </c>
      <c r="C18911" s="53" t="s">
        <v>33536</v>
      </c>
      <c r="D18911" s="53" t="s">
        <v>33872</v>
      </c>
    </row>
    <row r="18912" spans="1:4" ht="15" x14ac:dyDescent="0.25">
      <c r="A18912" s="53" t="s">
        <v>23114</v>
      </c>
      <c r="B18912" s="53">
        <v>15</v>
      </c>
      <c r="C18912" s="53" t="s">
        <v>33536</v>
      </c>
      <c r="D18912" s="53" t="s">
        <v>33872</v>
      </c>
    </row>
    <row r="18913" spans="1:4" ht="15" x14ac:dyDescent="0.25">
      <c r="A18913" s="53" t="s">
        <v>23115</v>
      </c>
      <c r="B18913" s="53">
        <v>15</v>
      </c>
      <c r="C18913" s="53" t="s">
        <v>33536</v>
      </c>
      <c r="D18913" s="53" t="s">
        <v>33872</v>
      </c>
    </row>
    <row r="18914" spans="1:4" ht="15" x14ac:dyDescent="0.25">
      <c r="A18914" s="53" t="s">
        <v>23116</v>
      </c>
      <c r="B18914" s="53">
        <v>15</v>
      </c>
      <c r="C18914" s="53" t="s">
        <v>33536</v>
      </c>
      <c r="D18914" s="53" t="s">
        <v>33872</v>
      </c>
    </row>
    <row r="18915" spans="1:4" ht="15" x14ac:dyDescent="0.25">
      <c r="A18915" s="53" t="s">
        <v>23117</v>
      </c>
      <c r="B18915" s="53">
        <v>15</v>
      </c>
      <c r="C18915" s="53" t="s">
        <v>33536</v>
      </c>
      <c r="D18915" s="53" t="s">
        <v>33872</v>
      </c>
    </row>
    <row r="18916" spans="1:4" ht="15" x14ac:dyDescent="0.25">
      <c r="A18916" s="53" t="s">
        <v>23118</v>
      </c>
      <c r="B18916" s="53">
        <v>15</v>
      </c>
      <c r="C18916" s="53" t="s">
        <v>33536</v>
      </c>
      <c r="D18916" s="53" t="s">
        <v>33872</v>
      </c>
    </row>
    <row r="18917" spans="1:4" ht="15" x14ac:dyDescent="0.25">
      <c r="A18917" s="53" t="s">
        <v>23119</v>
      </c>
      <c r="B18917" s="53">
        <v>15</v>
      </c>
      <c r="C18917" s="53" t="s">
        <v>33536</v>
      </c>
      <c r="D18917" s="53" t="s">
        <v>33872</v>
      </c>
    </row>
    <row r="18918" spans="1:4" ht="15" x14ac:dyDescent="0.25">
      <c r="A18918" s="53" t="s">
        <v>23120</v>
      </c>
      <c r="B18918" s="53">
        <v>0</v>
      </c>
      <c r="C18918" s="53" t="s">
        <v>33536</v>
      </c>
      <c r="D18918" s="53" t="s">
        <v>33872</v>
      </c>
    </row>
    <row r="18919" spans="1:4" ht="15" x14ac:dyDescent="0.25">
      <c r="A18919" s="53" t="s">
        <v>23121</v>
      </c>
      <c r="B18919" s="53">
        <v>15</v>
      </c>
      <c r="C18919" s="53" t="s">
        <v>33536</v>
      </c>
      <c r="D18919" s="53" t="s">
        <v>33872</v>
      </c>
    </row>
    <row r="18920" spans="1:4" ht="15" x14ac:dyDescent="0.25">
      <c r="A18920" s="53" t="s">
        <v>23122</v>
      </c>
      <c r="B18920" s="53">
        <v>10</v>
      </c>
      <c r="C18920" s="53" t="s">
        <v>33536</v>
      </c>
      <c r="D18920" s="53" t="s">
        <v>33872</v>
      </c>
    </row>
    <row r="18921" spans="1:4" ht="15" x14ac:dyDescent="0.25">
      <c r="A18921" s="53" t="s">
        <v>23123</v>
      </c>
      <c r="B18921" s="53">
        <v>10</v>
      </c>
      <c r="C18921" s="53" t="s">
        <v>33536</v>
      </c>
      <c r="D18921" s="53" t="s">
        <v>33872</v>
      </c>
    </row>
    <row r="18922" spans="1:4" ht="15" x14ac:dyDescent="0.25">
      <c r="A18922" s="53" t="s">
        <v>23124</v>
      </c>
      <c r="B18922" s="53">
        <v>0</v>
      </c>
      <c r="C18922" s="53" t="s">
        <v>33536</v>
      </c>
      <c r="D18922" s="53" t="s">
        <v>33872</v>
      </c>
    </row>
    <row r="18923" spans="1:4" ht="15" x14ac:dyDescent="0.25">
      <c r="A18923" s="53" t="s">
        <v>23125</v>
      </c>
      <c r="B18923" s="53">
        <v>10</v>
      </c>
      <c r="C18923" s="53" t="s">
        <v>33536</v>
      </c>
      <c r="D18923" s="53" t="s">
        <v>33872</v>
      </c>
    </row>
    <row r="18924" spans="1:4" ht="15" x14ac:dyDescent="0.25">
      <c r="A18924" s="53" t="s">
        <v>23126</v>
      </c>
      <c r="B18924" s="53">
        <v>10</v>
      </c>
      <c r="C18924" s="53" t="s">
        <v>33536</v>
      </c>
      <c r="D18924" s="53" t="s">
        <v>33872</v>
      </c>
    </row>
    <row r="18925" spans="1:4" ht="15" x14ac:dyDescent="0.25">
      <c r="A18925" s="53" t="s">
        <v>23127</v>
      </c>
      <c r="B18925" s="53">
        <v>10</v>
      </c>
      <c r="C18925" s="53" t="s">
        <v>33536</v>
      </c>
      <c r="D18925" s="53" t="s">
        <v>33872</v>
      </c>
    </row>
    <row r="18926" spans="1:4" ht="15" x14ac:dyDescent="0.25">
      <c r="A18926" s="53" t="s">
        <v>23128</v>
      </c>
      <c r="B18926" s="53">
        <v>10</v>
      </c>
      <c r="C18926" s="53" t="s">
        <v>33536</v>
      </c>
      <c r="D18926" s="53" t="s">
        <v>33872</v>
      </c>
    </row>
    <row r="18927" spans="1:4" ht="15" x14ac:dyDescent="0.25">
      <c r="A18927" s="53" t="s">
        <v>23129</v>
      </c>
      <c r="B18927" s="53">
        <v>5</v>
      </c>
      <c r="C18927" s="53" t="s">
        <v>33536</v>
      </c>
      <c r="D18927" s="53" t="s">
        <v>33872</v>
      </c>
    </row>
    <row r="18928" spans="1:4" ht="15" x14ac:dyDescent="0.25">
      <c r="A18928" s="53" t="s">
        <v>23130</v>
      </c>
      <c r="B18928" s="53">
        <v>5</v>
      </c>
      <c r="C18928" s="53" t="s">
        <v>33536</v>
      </c>
      <c r="D18928" s="53" t="s">
        <v>33872</v>
      </c>
    </row>
    <row r="18929" spans="1:4" ht="15" x14ac:dyDescent="0.25">
      <c r="A18929" s="53" t="s">
        <v>23131</v>
      </c>
      <c r="B18929" s="53">
        <v>10</v>
      </c>
      <c r="C18929" s="53" t="s">
        <v>33536</v>
      </c>
      <c r="D18929" s="53" t="s">
        <v>33872</v>
      </c>
    </row>
    <row r="18930" spans="1:4" ht="15" x14ac:dyDescent="0.25">
      <c r="A18930" s="53" t="s">
        <v>23132</v>
      </c>
      <c r="B18930" s="53">
        <v>40</v>
      </c>
      <c r="C18930" s="53"/>
      <c r="D18930" s="53" t="s">
        <v>33872</v>
      </c>
    </row>
    <row r="18931" spans="1:4" ht="15" x14ac:dyDescent="0.25">
      <c r="A18931" s="53" t="s">
        <v>23133</v>
      </c>
      <c r="B18931" s="53">
        <v>10</v>
      </c>
      <c r="C18931" s="53" t="s">
        <v>33536</v>
      </c>
      <c r="D18931" s="53" t="s">
        <v>33872</v>
      </c>
    </row>
    <row r="18932" spans="1:4" ht="15" x14ac:dyDescent="0.25">
      <c r="A18932" s="53" t="s">
        <v>23134</v>
      </c>
      <c r="B18932" s="53">
        <v>10</v>
      </c>
      <c r="C18932" s="53" t="s">
        <v>33536</v>
      </c>
      <c r="D18932" s="53" t="s">
        <v>33872</v>
      </c>
    </row>
    <row r="18933" spans="1:4" ht="15" x14ac:dyDescent="0.25">
      <c r="A18933" s="53" t="s">
        <v>23135</v>
      </c>
      <c r="B18933" s="53">
        <v>10</v>
      </c>
      <c r="C18933" s="53" t="s">
        <v>33536</v>
      </c>
      <c r="D18933" s="53" t="s">
        <v>33872</v>
      </c>
    </row>
    <row r="18934" spans="1:4" ht="15" x14ac:dyDescent="0.25">
      <c r="A18934" s="53" t="s">
        <v>23136</v>
      </c>
      <c r="B18934" s="53">
        <v>10</v>
      </c>
      <c r="C18934" s="53" t="s">
        <v>33536</v>
      </c>
      <c r="D18934" s="53" t="s">
        <v>33872</v>
      </c>
    </row>
    <row r="18935" spans="1:4" ht="15" x14ac:dyDescent="0.25">
      <c r="A18935" s="53" t="s">
        <v>23137</v>
      </c>
      <c r="B18935" s="53">
        <v>0</v>
      </c>
      <c r="C18935" s="53" t="s">
        <v>33536</v>
      </c>
      <c r="D18935" s="53" t="s">
        <v>33872</v>
      </c>
    </row>
    <row r="18936" spans="1:4" ht="15" x14ac:dyDescent="0.25">
      <c r="A18936" s="53" t="s">
        <v>23138</v>
      </c>
      <c r="B18936" s="53">
        <v>10</v>
      </c>
      <c r="C18936" s="53" t="s">
        <v>33536</v>
      </c>
      <c r="D18936" s="53" t="s">
        <v>33872</v>
      </c>
    </row>
    <row r="18937" spans="1:4" ht="15" x14ac:dyDescent="0.25">
      <c r="A18937" s="53" t="s">
        <v>23139</v>
      </c>
      <c r="B18937" s="53">
        <v>10</v>
      </c>
      <c r="C18937" s="53" t="s">
        <v>33536</v>
      </c>
      <c r="D18937" s="53" t="s">
        <v>33872</v>
      </c>
    </row>
    <row r="18938" spans="1:4" ht="15" x14ac:dyDescent="0.25">
      <c r="A18938" s="53" t="s">
        <v>23140</v>
      </c>
      <c r="B18938" s="53">
        <v>10</v>
      </c>
      <c r="C18938" s="53" t="s">
        <v>33536</v>
      </c>
      <c r="D18938" s="53" t="s">
        <v>33872</v>
      </c>
    </row>
    <row r="18939" spans="1:4" ht="15" x14ac:dyDescent="0.25">
      <c r="A18939" s="53" t="s">
        <v>23141</v>
      </c>
      <c r="B18939" s="53">
        <v>10</v>
      </c>
      <c r="C18939" s="53" t="s">
        <v>33536</v>
      </c>
      <c r="D18939" s="53" t="s">
        <v>33872</v>
      </c>
    </row>
    <row r="18940" spans="1:4" ht="15" x14ac:dyDescent="0.25">
      <c r="A18940" s="53" t="s">
        <v>23142</v>
      </c>
      <c r="B18940" s="53">
        <v>5</v>
      </c>
      <c r="C18940" s="53" t="s">
        <v>33536</v>
      </c>
      <c r="D18940" s="53" t="s">
        <v>33872</v>
      </c>
    </row>
    <row r="18941" spans="1:4" ht="15" x14ac:dyDescent="0.25">
      <c r="A18941" s="53" t="s">
        <v>23143</v>
      </c>
      <c r="B18941" s="53">
        <v>5</v>
      </c>
      <c r="C18941" s="53" t="s">
        <v>33536</v>
      </c>
      <c r="D18941" s="53" t="s">
        <v>33872</v>
      </c>
    </row>
    <row r="18942" spans="1:4" ht="15" x14ac:dyDescent="0.25">
      <c r="A18942" s="53" t="s">
        <v>23144</v>
      </c>
      <c r="B18942" s="53">
        <v>10</v>
      </c>
      <c r="C18942" s="53" t="s">
        <v>33536</v>
      </c>
      <c r="D18942" s="53" t="s">
        <v>33872</v>
      </c>
    </row>
    <row r="18943" spans="1:4" ht="15" x14ac:dyDescent="0.25">
      <c r="A18943" s="53" t="s">
        <v>23145</v>
      </c>
      <c r="B18943" s="53">
        <v>40</v>
      </c>
      <c r="C18943" s="53" t="s">
        <v>33542</v>
      </c>
      <c r="D18943" s="53" t="s">
        <v>33872</v>
      </c>
    </row>
    <row r="18944" spans="1:4" ht="15" x14ac:dyDescent="0.25">
      <c r="A18944" s="53" t="s">
        <v>23146</v>
      </c>
      <c r="B18944" s="53">
        <v>10</v>
      </c>
      <c r="C18944" s="53" t="s">
        <v>33536</v>
      </c>
      <c r="D18944" s="53" t="s">
        <v>33872</v>
      </c>
    </row>
    <row r="18945" spans="1:4" ht="15" x14ac:dyDescent="0.25">
      <c r="A18945" s="53" t="s">
        <v>23147</v>
      </c>
      <c r="B18945" s="53">
        <v>10</v>
      </c>
      <c r="C18945" s="53" t="s">
        <v>33536</v>
      </c>
      <c r="D18945" s="53" t="s">
        <v>33872</v>
      </c>
    </row>
    <row r="18946" spans="1:4" ht="15" x14ac:dyDescent="0.25">
      <c r="A18946" s="53" t="s">
        <v>23148</v>
      </c>
      <c r="B18946" s="53">
        <v>30</v>
      </c>
      <c r="C18946" s="53" t="s">
        <v>33536</v>
      </c>
      <c r="D18946" s="53" t="s">
        <v>33872</v>
      </c>
    </row>
    <row r="18947" spans="1:4" ht="15" x14ac:dyDescent="0.25">
      <c r="A18947" s="53" t="s">
        <v>23149</v>
      </c>
      <c r="B18947" s="53">
        <v>30</v>
      </c>
      <c r="C18947" s="53" t="s">
        <v>33536</v>
      </c>
      <c r="D18947" s="53" t="s">
        <v>33872</v>
      </c>
    </row>
    <row r="18948" spans="1:4" ht="15" x14ac:dyDescent="0.25">
      <c r="A18948" s="53" t="s">
        <v>23150</v>
      </c>
      <c r="B18948" s="53">
        <v>30</v>
      </c>
      <c r="C18948" s="53" t="s">
        <v>33536</v>
      </c>
      <c r="D18948" s="53" t="s">
        <v>33872</v>
      </c>
    </row>
    <row r="18949" spans="1:4" ht="15" x14ac:dyDescent="0.25">
      <c r="A18949" s="53" t="s">
        <v>23151</v>
      </c>
      <c r="B18949" s="53">
        <v>15</v>
      </c>
      <c r="C18949" s="53" t="s">
        <v>33536</v>
      </c>
      <c r="D18949" s="53" t="s">
        <v>33872</v>
      </c>
    </row>
    <row r="18950" spans="1:4" ht="15" x14ac:dyDescent="0.25">
      <c r="A18950" s="53" t="s">
        <v>23152</v>
      </c>
      <c r="B18950" s="53">
        <v>15</v>
      </c>
      <c r="C18950" s="53" t="s">
        <v>33536</v>
      </c>
      <c r="D18950" s="53" t="s">
        <v>33872</v>
      </c>
    </row>
    <row r="18951" spans="1:4" ht="15" x14ac:dyDescent="0.25">
      <c r="A18951" s="53" t="s">
        <v>23153</v>
      </c>
      <c r="B18951" s="53">
        <v>15</v>
      </c>
      <c r="C18951" s="53" t="s">
        <v>33536</v>
      </c>
      <c r="D18951" s="53" t="s">
        <v>33872</v>
      </c>
    </row>
    <row r="18952" spans="1:4" ht="15" x14ac:dyDescent="0.25">
      <c r="A18952" s="53" t="s">
        <v>23154</v>
      </c>
      <c r="B18952" s="53">
        <v>15</v>
      </c>
      <c r="C18952" s="53" t="s">
        <v>33536</v>
      </c>
      <c r="D18952" s="53" t="s">
        <v>33872</v>
      </c>
    </row>
    <row r="18953" spans="1:4" ht="15" x14ac:dyDescent="0.25">
      <c r="A18953" s="53" t="s">
        <v>23155</v>
      </c>
      <c r="B18953" s="53">
        <v>30</v>
      </c>
      <c r="C18953" s="53" t="s">
        <v>33536</v>
      </c>
      <c r="D18953" s="53" t="s">
        <v>33873</v>
      </c>
    </row>
    <row r="18954" spans="1:4" ht="15" x14ac:dyDescent="0.25">
      <c r="A18954" s="53" t="s">
        <v>23156</v>
      </c>
      <c r="B18954" s="53">
        <v>0</v>
      </c>
      <c r="C18954" s="53" t="s">
        <v>33537</v>
      </c>
      <c r="D18954" s="53" t="s">
        <v>33872</v>
      </c>
    </row>
    <row r="18955" spans="1:4" ht="15" x14ac:dyDescent="0.25">
      <c r="A18955" s="53" t="s">
        <v>23157</v>
      </c>
      <c r="B18955" s="53">
        <v>0</v>
      </c>
      <c r="C18955" s="53" t="s">
        <v>33539</v>
      </c>
      <c r="D18955" s="53" t="s">
        <v>33873</v>
      </c>
    </row>
    <row r="18956" spans="1:4" ht="15" x14ac:dyDescent="0.25">
      <c r="A18956" s="53" t="s">
        <v>23158</v>
      </c>
      <c r="B18956" s="53">
        <v>0</v>
      </c>
      <c r="C18956" s="53" t="s">
        <v>33539</v>
      </c>
      <c r="D18956" s="53" t="s">
        <v>33873</v>
      </c>
    </row>
    <row r="18957" spans="1:4" ht="15" x14ac:dyDescent="0.25">
      <c r="A18957" s="53" t="s">
        <v>23159</v>
      </c>
      <c r="B18957" s="53">
        <v>0</v>
      </c>
      <c r="C18957" s="53" t="s">
        <v>33537</v>
      </c>
      <c r="D18957" s="53" t="s">
        <v>33872</v>
      </c>
    </row>
    <row r="18958" spans="1:4" ht="15" x14ac:dyDescent="0.25">
      <c r="A18958" s="53" t="s">
        <v>23160</v>
      </c>
      <c r="B18958" s="53">
        <v>15</v>
      </c>
      <c r="C18958" s="53" t="s">
        <v>33536</v>
      </c>
      <c r="D18958" s="53" t="s">
        <v>33873</v>
      </c>
    </row>
    <row r="18959" spans="1:4" ht="15" x14ac:dyDescent="0.25">
      <c r="A18959" s="53" t="s">
        <v>23161</v>
      </c>
      <c r="B18959" s="53">
        <v>15</v>
      </c>
      <c r="C18959" s="53" t="s">
        <v>33536</v>
      </c>
      <c r="D18959" s="53" t="s">
        <v>33872</v>
      </c>
    </row>
    <row r="18960" spans="1:4" ht="15" x14ac:dyDescent="0.25">
      <c r="A18960" s="53" t="s">
        <v>23162</v>
      </c>
      <c r="B18960" s="53">
        <v>0</v>
      </c>
      <c r="C18960" s="53" t="s">
        <v>33539</v>
      </c>
      <c r="D18960" s="53" t="s">
        <v>33873</v>
      </c>
    </row>
    <row r="18961" spans="1:4" ht="15" x14ac:dyDescent="0.25">
      <c r="A18961" s="53" t="s">
        <v>23163</v>
      </c>
      <c r="B18961" s="53">
        <v>0</v>
      </c>
      <c r="C18961" s="53" t="s">
        <v>33537</v>
      </c>
      <c r="D18961" s="53" t="s">
        <v>33872</v>
      </c>
    </row>
    <row r="18962" spans="1:4" ht="15" x14ac:dyDescent="0.25">
      <c r="A18962" s="53" t="s">
        <v>23164</v>
      </c>
      <c r="B18962" s="53">
        <v>30</v>
      </c>
      <c r="C18962" s="53" t="s">
        <v>33541</v>
      </c>
      <c r="D18962" s="53" t="s">
        <v>33873</v>
      </c>
    </row>
    <row r="18963" spans="1:4" ht="15" x14ac:dyDescent="0.25">
      <c r="A18963" s="53" t="s">
        <v>23165</v>
      </c>
      <c r="B18963" s="53">
        <v>0</v>
      </c>
      <c r="C18963" s="53" t="s">
        <v>33539</v>
      </c>
      <c r="D18963" s="53" t="s">
        <v>33873</v>
      </c>
    </row>
    <row r="18964" spans="1:4" ht="15" x14ac:dyDescent="0.25">
      <c r="A18964" s="53" t="s">
        <v>23166</v>
      </c>
      <c r="B18964" s="53">
        <v>0</v>
      </c>
      <c r="C18964" s="53" t="s">
        <v>33537</v>
      </c>
      <c r="D18964" s="53" t="s">
        <v>33872</v>
      </c>
    </row>
    <row r="18965" spans="1:4" ht="15" x14ac:dyDescent="0.25">
      <c r="A18965" s="53" t="s">
        <v>23167</v>
      </c>
      <c r="B18965" s="53">
        <v>20</v>
      </c>
      <c r="C18965" s="53" t="s">
        <v>33536</v>
      </c>
      <c r="D18965" s="53" t="s">
        <v>33872</v>
      </c>
    </row>
    <row r="18966" spans="1:4" ht="15" x14ac:dyDescent="0.25">
      <c r="A18966" s="53" t="s">
        <v>23168</v>
      </c>
      <c r="B18966" s="53">
        <v>20</v>
      </c>
      <c r="C18966" s="53" t="s">
        <v>33536</v>
      </c>
      <c r="D18966" s="53" t="s">
        <v>33872</v>
      </c>
    </row>
    <row r="18967" spans="1:4" ht="15" x14ac:dyDescent="0.25">
      <c r="A18967" s="53" t="s">
        <v>23169</v>
      </c>
      <c r="B18967" s="53">
        <v>30</v>
      </c>
      <c r="C18967" s="53" t="s">
        <v>33536</v>
      </c>
      <c r="D18967" s="53" t="s">
        <v>33872</v>
      </c>
    </row>
    <row r="18968" spans="1:4" ht="15" x14ac:dyDescent="0.25">
      <c r="A18968" s="53" t="s">
        <v>23170</v>
      </c>
      <c r="B18968" s="53">
        <v>30</v>
      </c>
      <c r="C18968" s="53" t="s">
        <v>33536</v>
      </c>
      <c r="D18968" s="53" t="s">
        <v>33872</v>
      </c>
    </row>
    <row r="18969" spans="1:4" ht="15" x14ac:dyDescent="0.25">
      <c r="A18969" s="53" t="s">
        <v>23171</v>
      </c>
      <c r="B18969" s="53">
        <v>30</v>
      </c>
      <c r="C18969" s="53" t="s">
        <v>33536</v>
      </c>
      <c r="D18969" s="53" t="s">
        <v>33872</v>
      </c>
    </row>
    <row r="18970" spans="1:4" ht="15" x14ac:dyDescent="0.25">
      <c r="A18970" s="53" t="s">
        <v>23172</v>
      </c>
      <c r="B18970" s="53">
        <v>30</v>
      </c>
      <c r="C18970" s="53" t="s">
        <v>33536</v>
      </c>
      <c r="D18970" s="53" t="s">
        <v>33872</v>
      </c>
    </row>
    <row r="18971" spans="1:4" ht="15" x14ac:dyDescent="0.25">
      <c r="A18971" s="53" t="s">
        <v>23173</v>
      </c>
      <c r="B18971" s="53">
        <v>20</v>
      </c>
      <c r="C18971" s="53" t="s">
        <v>33536</v>
      </c>
      <c r="D18971" s="53" t="s">
        <v>33872</v>
      </c>
    </row>
    <row r="18972" spans="1:4" ht="15" x14ac:dyDescent="0.25">
      <c r="A18972" s="53" t="s">
        <v>23174</v>
      </c>
      <c r="B18972" s="53">
        <v>20</v>
      </c>
      <c r="C18972" s="53" t="s">
        <v>33536</v>
      </c>
      <c r="D18972" s="53" t="s">
        <v>33872</v>
      </c>
    </row>
    <row r="18973" spans="1:4" ht="15" x14ac:dyDescent="0.25">
      <c r="A18973" s="53" t="s">
        <v>23175</v>
      </c>
      <c r="B18973" s="53">
        <v>20</v>
      </c>
      <c r="C18973" s="53" t="s">
        <v>33536</v>
      </c>
      <c r="D18973" s="53" t="s">
        <v>33872</v>
      </c>
    </row>
    <row r="18974" spans="1:4" ht="15" x14ac:dyDescent="0.25">
      <c r="A18974" s="53" t="s">
        <v>23176</v>
      </c>
      <c r="B18974" s="53">
        <v>20</v>
      </c>
      <c r="C18974" s="53" t="s">
        <v>33536</v>
      </c>
      <c r="D18974" s="53" t="s">
        <v>33872</v>
      </c>
    </row>
    <row r="18975" spans="1:4" ht="15" x14ac:dyDescent="0.25">
      <c r="A18975" s="53" t="s">
        <v>23177</v>
      </c>
      <c r="B18975" s="53">
        <v>20</v>
      </c>
      <c r="C18975" s="53" t="s">
        <v>33536</v>
      </c>
      <c r="D18975" s="53" t="s">
        <v>33872</v>
      </c>
    </row>
    <row r="18976" spans="1:4" ht="15" x14ac:dyDescent="0.25">
      <c r="A18976" s="53" t="s">
        <v>23178</v>
      </c>
      <c r="B18976" s="53">
        <v>20</v>
      </c>
      <c r="C18976" s="53" t="s">
        <v>33536</v>
      </c>
      <c r="D18976" s="53" t="s">
        <v>33872</v>
      </c>
    </row>
    <row r="18977" spans="1:4" ht="15" x14ac:dyDescent="0.25">
      <c r="A18977" s="53" t="s">
        <v>23179</v>
      </c>
      <c r="B18977" s="53">
        <v>20</v>
      </c>
      <c r="C18977" s="53" t="s">
        <v>33536</v>
      </c>
      <c r="D18977" s="53" t="s">
        <v>33872</v>
      </c>
    </row>
    <row r="18978" spans="1:4" ht="15" x14ac:dyDescent="0.25">
      <c r="A18978" s="53" t="s">
        <v>23180</v>
      </c>
      <c r="B18978" s="53">
        <v>20</v>
      </c>
      <c r="C18978" s="53" t="s">
        <v>33536</v>
      </c>
      <c r="D18978" s="53" t="s">
        <v>33872</v>
      </c>
    </row>
    <row r="18979" spans="1:4" ht="15" x14ac:dyDescent="0.25">
      <c r="A18979" s="53" t="s">
        <v>23181</v>
      </c>
      <c r="B18979" s="53">
        <v>20</v>
      </c>
      <c r="C18979" s="53" t="s">
        <v>33536</v>
      </c>
      <c r="D18979" s="53" t="s">
        <v>33872</v>
      </c>
    </row>
    <row r="18980" spans="1:4" ht="15" x14ac:dyDescent="0.25">
      <c r="A18980" s="53" t="s">
        <v>23182</v>
      </c>
      <c r="B18980" s="53">
        <v>20</v>
      </c>
      <c r="C18980" s="53" t="s">
        <v>33536</v>
      </c>
      <c r="D18980" s="53" t="s">
        <v>33872</v>
      </c>
    </row>
    <row r="18981" spans="1:4" ht="15" x14ac:dyDescent="0.25">
      <c r="A18981" s="53" t="s">
        <v>23183</v>
      </c>
      <c r="B18981" s="53">
        <v>20</v>
      </c>
      <c r="C18981" s="53" t="s">
        <v>33536</v>
      </c>
      <c r="D18981" s="53" t="s">
        <v>33872</v>
      </c>
    </row>
    <row r="18982" spans="1:4" ht="15" x14ac:dyDescent="0.25">
      <c r="A18982" s="53" t="s">
        <v>23184</v>
      </c>
      <c r="B18982" s="53">
        <v>20</v>
      </c>
      <c r="C18982" s="53" t="s">
        <v>33536</v>
      </c>
      <c r="D18982" s="53" t="s">
        <v>33872</v>
      </c>
    </row>
    <row r="18983" spans="1:4" ht="15" x14ac:dyDescent="0.25">
      <c r="A18983" s="53" t="s">
        <v>23185</v>
      </c>
      <c r="B18983" s="53">
        <v>20</v>
      </c>
      <c r="C18983" s="53" t="s">
        <v>33536</v>
      </c>
      <c r="D18983" s="53" t="s">
        <v>33872</v>
      </c>
    </row>
    <row r="18984" spans="1:4" ht="15" x14ac:dyDescent="0.25">
      <c r="A18984" s="53" t="s">
        <v>23186</v>
      </c>
      <c r="B18984" s="53">
        <v>20</v>
      </c>
      <c r="C18984" s="53" t="s">
        <v>33536</v>
      </c>
      <c r="D18984" s="53" t="s">
        <v>33872</v>
      </c>
    </row>
    <row r="18985" spans="1:4" ht="15" x14ac:dyDescent="0.25">
      <c r="A18985" s="53" t="s">
        <v>23187</v>
      </c>
      <c r="B18985" s="53">
        <v>20</v>
      </c>
      <c r="C18985" s="53" t="s">
        <v>33536</v>
      </c>
      <c r="D18985" s="53" t="s">
        <v>33872</v>
      </c>
    </row>
    <row r="18986" spans="1:4" ht="15" x14ac:dyDescent="0.25">
      <c r="A18986" s="53" t="s">
        <v>23188</v>
      </c>
      <c r="B18986" s="53">
        <v>20</v>
      </c>
      <c r="C18986" s="53" t="s">
        <v>33536</v>
      </c>
      <c r="D18986" s="53" t="s">
        <v>33872</v>
      </c>
    </row>
    <row r="18987" spans="1:4" ht="15" x14ac:dyDescent="0.25">
      <c r="A18987" s="53" t="s">
        <v>23189</v>
      </c>
      <c r="B18987" s="53">
        <v>30</v>
      </c>
      <c r="C18987" s="53" t="s">
        <v>33536</v>
      </c>
      <c r="D18987" s="53" t="s">
        <v>33872</v>
      </c>
    </row>
    <row r="18988" spans="1:4" ht="15" x14ac:dyDescent="0.25">
      <c r="A18988" s="53" t="s">
        <v>23190</v>
      </c>
      <c r="B18988" s="53">
        <v>30</v>
      </c>
      <c r="C18988" s="53" t="s">
        <v>33536</v>
      </c>
      <c r="D18988" s="53" t="s">
        <v>33872</v>
      </c>
    </row>
    <row r="18989" spans="1:4" ht="15" x14ac:dyDescent="0.25">
      <c r="A18989" s="53" t="s">
        <v>23191</v>
      </c>
      <c r="B18989" s="53">
        <v>30</v>
      </c>
      <c r="C18989" s="53" t="s">
        <v>33536</v>
      </c>
      <c r="D18989" s="53" t="s">
        <v>33872</v>
      </c>
    </row>
    <row r="18990" spans="1:4" ht="15" x14ac:dyDescent="0.25">
      <c r="A18990" s="53" t="s">
        <v>23192</v>
      </c>
      <c r="B18990" s="53">
        <v>20</v>
      </c>
      <c r="C18990" s="53" t="s">
        <v>33536</v>
      </c>
      <c r="D18990" s="53" t="s">
        <v>33872</v>
      </c>
    </row>
    <row r="18991" spans="1:4" ht="15" x14ac:dyDescent="0.25">
      <c r="A18991" s="53" t="s">
        <v>23193</v>
      </c>
      <c r="B18991" s="53">
        <v>20</v>
      </c>
      <c r="C18991" s="53" t="s">
        <v>33536</v>
      </c>
      <c r="D18991" s="53" t="s">
        <v>33872</v>
      </c>
    </row>
    <row r="18992" spans="1:4" ht="15" x14ac:dyDescent="0.25">
      <c r="A18992" s="53" t="s">
        <v>23194</v>
      </c>
      <c r="B18992" s="53">
        <v>20</v>
      </c>
      <c r="C18992" s="53" t="s">
        <v>33536</v>
      </c>
      <c r="D18992" s="53" t="s">
        <v>33872</v>
      </c>
    </row>
    <row r="18993" spans="1:4" ht="15" x14ac:dyDescent="0.25">
      <c r="A18993" s="53" t="s">
        <v>23195</v>
      </c>
      <c r="B18993" s="53">
        <v>20</v>
      </c>
      <c r="C18993" s="53" t="s">
        <v>33536</v>
      </c>
      <c r="D18993" s="53" t="s">
        <v>33872</v>
      </c>
    </row>
    <row r="18994" spans="1:4" ht="15" x14ac:dyDescent="0.25">
      <c r="A18994" s="53" t="s">
        <v>23196</v>
      </c>
      <c r="B18994" s="53">
        <v>20</v>
      </c>
      <c r="C18994" s="53" t="s">
        <v>33536</v>
      </c>
      <c r="D18994" s="53" t="s">
        <v>33872</v>
      </c>
    </row>
    <row r="18995" spans="1:4" ht="15" x14ac:dyDescent="0.25">
      <c r="A18995" s="53" t="s">
        <v>23197</v>
      </c>
      <c r="B18995" s="53">
        <v>20</v>
      </c>
      <c r="C18995" s="53" t="s">
        <v>33536</v>
      </c>
      <c r="D18995" s="53" t="s">
        <v>33872</v>
      </c>
    </row>
    <row r="18996" spans="1:4" ht="15" x14ac:dyDescent="0.25">
      <c r="A18996" s="53" t="s">
        <v>23198</v>
      </c>
      <c r="B18996" s="53">
        <v>20</v>
      </c>
      <c r="C18996" s="53" t="s">
        <v>33536</v>
      </c>
      <c r="D18996" s="53" t="s">
        <v>33872</v>
      </c>
    </row>
    <row r="18997" spans="1:4" ht="15" x14ac:dyDescent="0.25">
      <c r="A18997" s="53" t="s">
        <v>23199</v>
      </c>
      <c r="B18997" s="53">
        <v>30</v>
      </c>
      <c r="C18997" s="53" t="s">
        <v>33536</v>
      </c>
      <c r="D18997" s="53" t="s">
        <v>33872</v>
      </c>
    </row>
    <row r="18998" spans="1:4" ht="15" x14ac:dyDescent="0.25">
      <c r="A18998" s="53" t="s">
        <v>23200</v>
      </c>
      <c r="B18998" s="53">
        <v>30</v>
      </c>
      <c r="C18998" s="53" t="s">
        <v>33536</v>
      </c>
      <c r="D18998" s="53" t="s">
        <v>33872</v>
      </c>
    </row>
    <row r="18999" spans="1:4" ht="15" x14ac:dyDescent="0.25">
      <c r="A18999" s="53" t="s">
        <v>23201</v>
      </c>
      <c r="B18999" s="53">
        <v>30</v>
      </c>
      <c r="C18999" s="53" t="s">
        <v>33536</v>
      </c>
      <c r="D18999" s="53" t="s">
        <v>33872</v>
      </c>
    </row>
    <row r="19000" spans="1:4" ht="15" x14ac:dyDescent="0.25">
      <c r="A19000" s="53" t="s">
        <v>23202</v>
      </c>
      <c r="B19000" s="53">
        <v>30</v>
      </c>
      <c r="C19000" s="53" t="s">
        <v>33536</v>
      </c>
      <c r="D19000" s="53" t="s">
        <v>33872</v>
      </c>
    </row>
    <row r="19001" spans="1:4" ht="15" x14ac:dyDescent="0.25">
      <c r="A19001" s="53" t="s">
        <v>23203</v>
      </c>
      <c r="B19001" s="53">
        <v>30</v>
      </c>
      <c r="C19001" s="53" t="s">
        <v>33536</v>
      </c>
      <c r="D19001" s="53" t="s">
        <v>33872</v>
      </c>
    </row>
    <row r="19002" spans="1:4" ht="15" x14ac:dyDescent="0.25">
      <c r="A19002" s="53" t="s">
        <v>23204</v>
      </c>
      <c r="B19002" s="53">
        <v>30</v>
      </c>
      <c r="C19002" s="53" t="s">
        <v>33536</v>
      </c>
      <c r="D19002" s="53" t="s">
        <v>33872</v>
      </c>
    </row>
    <row r="19003" spans="1:4" ht="15" x14ac:dyDescent="0.25">
      <c r="A19003" s="53" t="s">
        <v>23205</v>
      </c>
      <c r="B19003" s="53">
        <v>30</v>
      </c>
      <c r="C19003" s="53" t="s">
        <v>33536</v>
      </c>
      <c r="D19003" s="53" t="s">
        <v>33872</v>
      </c>
    </row>
    <row r="19004" spans="1:4" ht="15" x14ac:dyDescent="0.25">
      <c r="A19004" s="53" t="s">
        <v>23206</v>
      </c>
      <c r="B19004" s="53">
        <v>30</v>
      </c>
      <c r="C19004" s="53" t="s">
        <v>33536</v>
      </c>
      <c r="D19004" s="53" t="s">
        <v>33872</v>
      </c>
    </row>
    <row r="19005" spans="1:4" ht="15" x14ac:dyDescent="0.25">
      <c r="A19005" s="53" t="s">
        <v>23207</v>
      </c>
      <c r="B19005" s="53">
        <v>30</v>
      </c>
      <c r="C19005" s="53" t="s">
        <v>33536</v>
      </c>
      <c r="D19005" s="53" t="s">
        <v>33872</v>
      </c>
    </row>
    <row r="19006" spans="1:4" ht="15" x14ac:dyDescent="0.25">
      <c r="A19006" s="53" t="s">
        <v>23208</v>
      </c>
      <c r="B19006" s="53">
        <v>30</v>
      </c>
      <c r="C19006" s="53" t="s">
        <v>33536</v>
      </c>
      <c r="D19006" s="53" t="s">
        <v>33872</v>
      </c>
    </row>
    <row r="19007" spans="1:4" ht="15" x14ac:dyDescent="0.25">
      <c r="A19007" s="53" t="s">
        <v>23209</v>
      </c>
      <c r="B19007" s="53">
        <v>30</v>
      </c>
      <c r="C19007" s="53" t="s">
        <v>33536</v>
      </c>
      <c r="D19007" s="53" t="s">
        <v>33872</v>
      </c>
    </row>
    <row r="19008" spans="1:4" ht="15" x14ac:dyDescent="0.25">
      <c r="A19008" s="53" t="s">
        <v>23210</v>
      </c>
      <c r="B19008" s="53">
        <v>30</v>
      </c>
      <c r="C19008" s="53" t="s">
        <v>33536</v>
      </c>
      <c r="D19008" s="53" t="s">
        <v>33872</v>
      </c>
    </row>
    <row r="19009" spans="1:4" ht="15" x14ac:dyDescent="0.25">
      <c r="A19009" s="53" t="s">
        <v>23211</v>
      </c>
      <c r="B19009" s="53">
        <v>30</v>
      </c>
      <c r="C19009" s="53" t="s">
        <v>33536</v>
      </c>
      <c r="D19009" s="53" t="s">
        <v>33872</v>
      </c>
    </row>
    <row r="19010" spans="1:4" ht="15" x14ac:dyDescent="0.25">
      <c r="A19010" s="53" t="s">
        <v>23212</v>
      </c>
      <c r="B19010" s="53">
        <v>10</v>
      </c>
      <c r="C19010" s="53" t="s">
        <v>33536</v>
      </c>
      <c r="D19010" s="53" t="s">
        <v>33872</v>
      </c>
    </row>
    <row r="19011" spans="1:4" ht="15" x14ac:dyDescent="0.25">
      <c r="A19011" s="53" t="s">
        <v>23213</v>
      </c>
      <c r="B19011" s="53">
        <v>10</v>
      </c>
      <c r="C19011" s="53" t="s">
        <v>33536</v>
      </c>
      <c r="D19011" s="53" t="s">
        <v>33872</v>
      </c>
    </row>
    <row r="19012" spans="1:4" ht="15" x14ac:dyDescent="0.25">
      <c r="A19012" s="53" t="s">
        <v>23214</v>
      </c>
      <c r="B19012" s="53">
        <v>10</v>
      </c>
      <c r="C19012" s="53" t="s">
        <v>33536</v>
      </c>
      <c r="D19012" s="53" t="s">
        <v>33872</v>
      </c>
    </row>
    <row r="19013" spans="1:4" ht="15" x14ac:dyDescent="0.25">
      <c r="A19013" s="53" t="s">
        <v>23215</v>
      </c>
      <c r="B19013" s="53">
        <v>20</v>
      </c>
      <c r="C19013" s="53" t="s">
        <v>33536</v>
      </c>
      <c r="D19013" s="53" t="s">
        <v>33872</v>
      </c>
    </row>
    <row r="19014" spans="1:4" ht="15" x14ac:dyDescent="0.25">
      <c r="A19014" s="53" t="s">
        <v>23216</v>
      </c>
      <c r="B19014" s="53">
        <v>10</v>
      </c>
      <c r="C19014" s="53" t="s">
        <v>33536</v>
      </c>
      <c r="D19014" s="53" t="s">
        <v>33872</v>
      </c>
    </row>
    <row r="19015" spans="1:4" ht="15" x14ac:dyDescent="0.25">
      <c r="A19015" s="53" t="s">
        <v>23217</v>
      </c>
      <c r="B19015" s="53">
        <v>10</v>
      </c>
      <c r="C19015" s="53" t="s">
        <v>33536</v>
      </c>
      <c r="D19015" s="53" t="s">
        <v>33872</v>
      </c>
    </row>
    <row r="19016" spans="1:4" ht="15" x14ac:dyDescent="0.25">
      <c r="A19016" s="53" t="s">
        <v>23218</v>
      </c>
      <c r="B19016" s="53">
        <v>10</v>
      </c>
      <c r="C19016" s="53" t="s">
        <v>33536</v>
      </c>
      <c r="D19016" s="53" t="s">
        <v>33872</v>
      </c>
    </row>
    <row r="19017" spans="1:4" ht="15" x14ac:dyDescent="0.25">
      <c r="A19017" s="53" t="s">
        <v>23219</v>
      </c>
      <c r="B19017" s="53">
        <v>10</v>
      </c>
      <c r="C19017" s="53" t="s">
        <v>33536</v>
      </c>
      <c r="D19017" s="53" t="s">
        <v>33872</v>
      </c>
    </row>
    <row r="19018" spans="1:4" ht="15" x14ac:dyDescent="0.25">
      <c r="A19018" s="53" t="s">
        <v>23220</v>
      </c>
      <c r="B19018" s="53">
        <v>10</v>
      </c>
      <c r="C19018" s="53" t="s">
        <v>33536</v>
      </c>
      <c r="D19018" s="53" t="s">
        <v>33872</v>
      </c>
    </row>
    <row r="19019" spans="1:4" ht="15" x14ac:dyDescent="0.25">
      <c r="A19019" s="53" t="s">
        <v>23221</v>
      </c>
      <c r="B19019" s="53">
        <v>10</v>
      </c>
      <c r="C19019" s="53" t="s">
        <v>33536</v>
      </c>
      <c r="D19019" s="53" t="s">
        <v>33872</v>
      </c>
    </row>
    <row r="19020" spans="1:4" ht="15" x14ac:dyDescent="0.25">
      <c r="A19020" s="53" t="s">
        <v>23222</v>
      </c>
      <c r="B19020" s="53">
        <v>10</v>
      </c>
      <c r="C19020" s="53" t="s">
        <v>33536</v>
      </c>
      <c r="D19020" s="53" t="s">
        <v>33872</v>
      </c>
    </row>
    <row r="19021" spans="1:4" ht="15" x14ac:dyDescent="0.25">
      <c r="A19021" s="53" t="s">
        <v>23223</v>
      </c>
      <c r="B19021" s="53">
        <v>10</v>
      </c>
      <c r="C19021" s="53" t="s">
        <v>33536</v>
      </c>
      <c r="D19021" s="53" t="s">
        <v>33872</v>
      </c>
    </row>
    <row r="19022" spans="1:4" ht="15" x14ac:dyDescent="0.25">
      <c r="A19022" s="53" t="s">
        <v>23224</v>
      </c>
      <c r="B19022" s="53">
        <v>10</v>
      </c>
      <c r="C19022" s="53" t="s">
        <v>33536</v>
      </c>
      <c r="D19022" s="53" t="s">
        <v>33872</v>
      </c>
    </row>
    <row r="19023" spans="1:4" ht="15" x14ac:dyDescent="0.25">
      <c r="A19023" s="53" t="s">
        <v>23225</v>
      </c>
      <c r="B19023" s="53">
        <v>10</v>
      </c>
      <c r="C19023" s="53" t="s">
        <v>33536</v>
      </c>
      <c r="D19023" s="53" t="s">
        <v>33872</v>
      </c>
    </row>
    <row r="19024" spans="1:4" ht="15" x14ac:dyDescent="0.25">
      <c r="A19024" s="53" t="s">
        <v>23226</v>
      </c>
      <c r="B19024" s="53">
        <v>20</v>
      </c>
      <c r="C19024" s="53" t="s">
        <v>33536</v>
      </c>
      <c r="D19024" s="53" t="s">
        <v>33872</v>
      </c>
    </row>
    <row r="19025" spans="1:4" ht="15" x14ac:dyDescent="0.25">
      <c r="A19025" s="53" t="s">
        <v>23227</v>
      </c>
      <c r="B19025" s="53">
        <v>20</v>
      </c>
      <c r="C19025" s="53" t="s">
        <v>33536</v>
      </c>
      <c r="D19025" s="53" t="s">
        <v>33872</v>
      </c>
    </row>
    <row r="19026" spans="1:4" ht="15" x14ac:dyDescent="0.25">
      <c r="A19026" s="53" t="s">
        <v>23228</v>
      </c>
      <c r="B19026" s="53">
        <v>20</v>
      </c>
      <c r="C19026" s="53" t="s">
        <v>33536</v>
      </c>
      <c r="D19026" s="53" t="s">
        <v>33872</v>
      </c>
    </row>
    <row r="19027" spans="1:4" ht="15" x14ac:dyDescent="0.25">
      <c r="A19027" s="53" t="s">
        <v>23229</v>
      </c>
      <c r="B19027" s="53">
        <v>20</v>
      </c>
      <c r="C19027" s="53" t="s">
        <v>33536</v>
      </c>
      <c r="D19027" s="53" t="s">
        <v>33872</v>
      </c>
    </row>
    <row r="19028" spans="1:4" ht="15" x14ac:dyDescent="0.25">
      <c r="A19028" s="53" t="s">
        <v>23230</v>
      </c>
      <c r="B19028" s="53">
        <v>20</v>
      </c>
      <c r="C19028" s="53" t="s">
        <v>33536</v>
      </c>
      <c r="D19028" s="53" t="s">
        <v>33872</v>
      </c>
    </row>
    <row r="19029" spans="1:4" ht="15" x14ac:dyDescent="0.25">
      <c r="A19029" s="53" t="s">
        <v>23231</v>
      </c>
      <c r="B19029" s="53">
        <v>20</v>
      </c>
      <c r="C19029" s="53" t="s">
        <v>33536</v>
      </c>
      <c r="D19029" s="53" t="s">
        <v>33872</v>
      </c>
    </row>
    <row r="19030" spans="1:4" ht="15" x14ac:dyDescent="0.25">
      <c r="A19030" s="53" t="s">
        <v>23232</v>
      </c>
      <c r="B19030" s="53">
        <v>20</v>
      </c>
      <c r="C19030" s="53" t="s">
        <v>33536</v>
      </c>
      <c r="D19030" s="53" t="s">
        <v>33872</v>
      </c>
    </row>
    <row r="19031" spans="1:4" ht="15" x14ac:dyDescent="0.25">
      <c r="A19031" s="53" t="s">
        <v>23233</v>
      </c>
      <c r="B19031" s="53">
        <v>20</v>
      </c>
      <c r="C19031" s="53" t="s">
        <v>33536</v>
      </c>
      <c r="D19031" s="53" t="s">
        <v>33872</v>
      </c>
    </row>
    <row r="19032" spans="1:4" ht="15" x14ac:dyDescent="0.25">
      <c r="A19032" s="53" t="s">
        <v>23234</v>
      </c>
      <c r="B19032" s="53">
        <v>30</v>
      </c>
      <c r="C19032" s="53" t="s">
        <v>33536</v>
      </c>
      <c r="D19032" s="53" t="s">
        <v>33872</v>
      </c>
    </row>
    <row r="19033" spans="1:4" ht="15" x14ac:dyDescent="0.25">
      <c r="A19033" s="53" t="s">
        <v>23235</v>
      </c>
      <c r="B19033" s="53">
        <v>20</v>
      </c>
      <c r="C19033" s="53" t="s">
        <v>33536</v>
      </c>
      <c r="D19033" s="53" t="s">
        <v>33872</v>
      </c>
    </row>
    <row r="19034" spans="1:4" ht="15" x14ac:dyDescent="0.25">
      <c r="A19034" s="53" t="s">
        <v>23236</v>
      </c>
      <c r="B19034" s="53">
        <v>20</v>
      </c>
      <c r="C19034" s="53" t="s">
        <v>33536</v>
      </c>
      <c r="D19034" s="53" t="s">
        <v>33872</v>
      </c>
    </row>
    <row r="19035" spans="1:4" ht="15" x14ac:dyDescent="0.25">
      <c r="A19035" s="53" t="s">
        <v>23237</v>
      </c>
      <c r="B19035" s="53">
        <v>30</v>
      </c>
      <c r="C19035" s="53" t="s">
        <v>33536</v>
      </c>
      <c r="D19035" s="53" t="s">
        <v>33872</v>
      </c>
    </row>
    <row r="19036" spans="1:4" ht="15" x14ac:dyDescent="0.25">
      <c r="A19036" s="53" t="s">
        <v>23238</v>
      </c>
      <c r="B19036" s="53">
        <v>20</v>
      </c>
      <c r="C19036" s="53" t="s">
        <v>33536</v>
      </c>
      <c r="D19036" s="53" t="s">
        <v>33872</v>
      </c>
    </row>
    <row r="19037" spans="1:4" ht="15" x14ac:dyDescent="0.25">
      <c r="A19037" s="53" t="s">
        <v>23239</v>
      </c>
      <c r="B19037" s="53">
        <v>20</v>
      </c>
      <c r="C19037" s="53" t="s">
        <v>33536</v>
      </c>
      <c r="D19037" s="53" t="s">
        <v>33872</v>
      </c>
    </row>
    <row r="19038" spans="1:4" ht="15" x14ac:dyDescent="0.25">
      <c r="A19038" s="53" t="s">
        <v>23240</v>
      </c>
      <c r="B19038" s="53">
        <v>20</v>
      </c>
      <c r="C19038" s="53" t="s">
        <v>33536</v>
      </c>
      <c r="D19038" s="53" t="s">
        <v>33872</v>
      </c>
    </row>
    <row r="19039" spans="1:4" ht="15" x14ac:dyDescent="0.25">
      <c r="A19039" s="53" t="s">
        <v>23241</v>
      </c>
      <c r="B19039" s="53">
        <v>20</v>
      </c>
      <c r="C19039" s="53" t="s">
        <v>33536</v>
      </c>
      <c r="D19039" s="53" t="s">
        <v>33872</v>
      </c>
    </row>
    <row r="19040" spans="1:4" ht="15" x14ac:dyDescent="0.25">
      <c r="A19040" s="53" t="s">
        <v>23242</v>
      </c>
      <c r="B19040" s="53">
        <v>20</v>
      </c>
      <c r="C19040" s="53" t="s">
        <v>33536</v>
      </c>
      <c r="D19040" s="53" t="s">
        <v>33872</v>
      </c>
    </row>
    <row r="19041" spans="1:4" ht="15" x14ac:dyDescent="0.25">
      <c r="A19041" s="53" t="s">
        <v>23243</v>
      </c>
      <c r="B19041" s="53">
        <v>20</v>
      </c>
      <c r="C19041" s="53" t="s">
        <v>33536</v>
      </c>
      <c r="D19041" s="53" t="s">
        <v>33872</v>
      </c>
    </row>
    <row r="19042" spans="1:4" ht="15" x14ac:dyDescent="0.25">
      <c r="A19042" s="53" t="s">
        <v>23244</v>
      </c>
      <c r="B19042" s="53">
        <v>20</v>
      </c>
      <c r="C19042" s="53" t="s">
        <v>33536</v>
      </c>
      <c r="D19042" s="53" t="s">
        <v>33872</v>
      </c>
    </row>
    <row r="19043" spans="1:4" ht="15" x14ac:dyDescent="0.25">
      <c r="A19043" s="53" t="s">
        <v>23245</v>
      </c>
      <c r="B19043" s="53">
        <v>20</v>
      </c>
      <c r="C19043" s="53" t="s">
        <v>33536</v>
      </c>
      <c r="D19043" s="53" t="s">
        <v>33872</v>
      </c>
    </row>
    <row r="19044" spans="1:4" ht="15" x14ac:dyDescent="0.25">
      <c r="A19044" s="53" t="s">
        <v>23246</v>
      </c>
      <c r="B19044" s="53">
        <v>20</v>
      </c>
      <c r="C19044" s="53" t="s">
        <v>33536</v>
      </c>
      <c r="D19044" s="53" t="s">
        <v>33872</v>
      </c>
    </row>
    <row r="19045" spans="1:4" ht="15" x14ac:dyDescent="0.25">
      <c r="A19045" s="53" t="s">
        <v>23247</v>
      </c>
      <c r="B19045" s="53">
        <v>20</v>
      </c>
      <c r="C19045" s="53" t="s">
        <v>33536</v>
      </c>
      <c r="D19045" s="53" t="s">
        <v>33872</v>
      </c>
    </row>
    <row r="19046" spans="1:4" ht="15" x14ac:dyDescent="0.25">
      <c r="A19046" s="53" t="s">
        <v>23248</v>
      </c>
      <c r="B19046" s="53">
        <v>20</v>
      </c>
      <c r="C19046" s="53" t="s">
        <v>33536</v>
      </c>
      <c r="D19046" s="53" t="s">
        <v>33872</v>
      </c>
    </row>
    <row r="19047" spans="1:4" ht="15" x14ac:dyDescent="0.25">
      <c r="A19047" s="53" t="s">
        <v>23249</v>
      </c>
      <c r="B19047" s="53">
        <v>20</v>
      </c>
      <c r="C19047" s="53" t="s">
        <v>33536</v>
      </c>
      <c r="D19047" s="53" t="s">
        <v>33872</v>
      </c>
    </row>
    <row r="19048" spans="1:4" ht="15" x14ac:dyDescent="0.25">
      <c r="A19048" s="53" t="s">
        <v>23250</v>
      </c>
      <c r="B19048" s="53">
        <v>20</v>
      </c>
      <c r="C19048" s="53" t="s">
        <v>33536</v>
      </c>
      <c r="D19048" s="53" t="s">
        <v>33872</v>
      </c>
    </row>
    <row r="19049" spans="1:4" ht="15" x14ac:dyDescent="0.25">
      <c r="A19049" s="53" t="s">
        <v>23251</v>
      </c>
      <c r="B19049" s="53">
        <v>20</v>
      </c>
      <c r="C19049" s="53" t="s">
        <v>33536</v>
      </c>
      <c r="D19049" s="53" t="s">
        <v>33872</v>
      </c>
    </row>
    <row r="19050" spans="1:4" ht="15" x14ac:dyDescent="0.25">
      <c r="A19050" s="53" t="s">
        <v>23252</v>
      </c>
      <c r="B19050" s="53">
        <v>20</v>
      </c>
      <c r="C19050" s="53" t="s">
        <v>33536</v>
      </c>
      <c r="D19050" s="53" t="s">
        <v>33872</v>
      </c>
    </row>
    <row r="19051" spans="1:4" ht="15" x14ac:dyDescent="0.25">
      <c r="A19051" s="53" t="s">
        <v>23253</v>
      </c>
      <c r="B19051" s="53">
        <v>20</v>
      </c>
      <c r="C19051" s="53" t="s">
        <v>33536</v>
      </c>
      <c r="D19051" s="53" t="s">
        <v>33872</v>
      </c>
    </row>
    <row r="19052" spans="1:4" ht="15" x14ac:dyDescent="0.25">
      <c r="A19052" s="53" t="s">
        <v>23254</v>
      </c>
      <c r="B19052" s="53">
        <v>20</v>
      </c>
      <c r="C19052" s="53" t="s">
        <v>33536</v>
      </c>
      <c r="D19052" s="53" t="s">
        <v>33872</v>
      </c>
    </row>
    <row r="19053" spans="1:4" ht="15" x14ac:dyDescent="0.25">
      <c r="A19053" s="53" t="s">
        <v>23255</v>
      </c>
      <c r="B19053" s="53">
        <v>20</v>
      </c>
      <c r="C19053" s="53" t="s">
        <v>33536</v>
      </c>
      <c r="D19053" s="53" t="s">
        <v>33872</v>
      </c>
    </row>
    <row r="19054" spans="1:4" ht="15" x14ac:dyDescent="0.25">
      <c r="A19054" s="53" t="s">
        <v>23256</v>
      </c>
      <c r="B19054" s="53">
        <v>20</v>
      </c>
      <c r="C19054" s="53" t="s">
        <v>33536</v>
      </c>
      <c r="D19054" s="53" t="s">
        <v>33872</v>
      </c>
    </row>
    <row r="19055" spans="1:4" ht="15" x14ac:dyDescent="0.25">
      <c r="A19055" s="53" t="s">
        <v>23257</v>
      </c>
      <c r="B19055" s="53">
        <v>20</v>
      </c>
      <c r="C19055" s="53" t="s">
        <v>33536</v>
      </c>
      <c r="D19055" s="53" t="s">
        <v>33872</v>
      </c>
    </row>
    <row r="19056" spans="1:4" ht="15" x14ac:dyDescent="0.25">
      <c r="A19056" s="53" t="s">
        <v>23258</v>
      </c>
      <c r="B19056" s="53">
        <v>20</v>
      </c>
      <c r="C19056" s="53" t="s">
        <v>33536</v>
      </c>
      <c r="D19056" s="53" t="s">
        <v>33872</v>
      </c>
    </row>
    <row r="19057" spans="1:4" ht="15" x14ac:dyDescent="0.25">
      <c r="A19057" s="53" t="s">
        <v>23259</v>
      </c>
      <c r="B19057" s="53">
        <v>20</v>
      </c>
      <c r="C19057" s="53" t="s">
        <v>33536</v>
      </c>
      <c r="D19057" s="53" t="s">
        <v>33872</v>
      </c>
    </row>
    <row r="19058" spans="1:4" ht="15" x14ac:dyDescent="0.25">
      <c r="A19058" s="53" t="s">
        <v>23260</v>
      </c>
      <c r="B19058" s="53">
        <v>20</v>
      </c>
      <c r="C19058" s="53" t="s">
        <v>33536</v>
      </c>
      <c r="D19058" s="53" t="s">
        <v>33872</v>
      </c>
    </row>
    <row r="19059" spans="1:4" ht="15" x14ac:dyDescent="0.25">
      <c r="A19059" s="53" t="s">
        <v>23261</v>
      </c>
      <c r="B19059" s="53">
        <v>20</v>
      </c>
      <c r="C19059" s="53" t="s">
        <v>33536</v>
      </c>
      <c r="D19059" s="53" t="s">
        <v>33872</v>
      </c>
    </row>
    <row r="19060" spans="1:4" ht="15" x14ac:dyDescent="0.25">
      <c r="A19060" s="53" t="s">
        <v>23262</v>
      </c>
      <c r="B19060" s="53">
        <v>20</v>
      </c>
      <c r="C19060" s="53" t="s">
        <v>33536</v>
      </c>
      <c r="D19060" s="53" t="s">
        <v>33872</v>
      </c>
    </row>
    <row r="19061" spans="1:4" ht="15" x14ac:dyDescent="0.25">
      <c r="A19061" s="53" t="s">
        <v>23263</v>
      </c>
      <c r="B19061" s="53">
        <v>20</v>
      </c>
      <c r="C19061" s="53" t="s">
        <v>33536</v>
      </c>
      <c r="D19061" s="53" t="s">
        <v>33872</v>
      </c>
    </row>
    <row r="19062" spans="1:4" ht="15" x14ac:dyDescent="0.25">
      <c r="A19062" s="53" t="s">
        <v>23264</v>
      </c>
      <c r="B19062" s="53">
        <v>20</v>
      </c>
      <c r="C19062" s="53" t="s">
        <v>33536</v>
      </c>
      <c r="D19062" s="53" t="s">
        <v>33872</v>
      </c>
    </row>
    <row r="19063" spans="1:4" ht="15" x14ac:dyDescent="0.25">
      <c r="A19063" s="53" t="s">
        <v>23265</v>
      </c>
      <c r="B19063" s="53">
        <v>20</v>
      </c>
      <c r="C19063" s="53" t="s">
        <v>33536</v>
      </c>
      <c r="D19063" s="53" t="s">
        <v>33872</v>
      </c>
    </row>
    <row r="19064" spans="1:4" ht="15" x14ac:dyDescent="0.25">
      <c r="A19064" s="53" t="s">
        <v>23266</v>
      </c>
      <c r="B19064" s="53">
        <v>20</v>
      </c>
      <c r="C19064" s="53" t="s">
        <v>33536</v>
      </c>
      <c r="D19064" s="53" t="s">
        <v>33872</v>
      </c>
    </row>
    <row r="19065" spans="1:4" ht="15" x14ac:dyDescent="0.25">
      <c r="A19065" s="53" t="s">
        <v>23267</v>
      </c>
      <c r="B19065" s="53">
        <v>20</v>
      </c>
      <c r="C19065" s="53" t="s">
        <v>33536</v>
      </c>
      <c r="D19065" s="53" t="s">
        <v>33872</v>
      </c>
    </row>
    <row r="19066" spans="1:4" ht="15" x14ac:dyDescent="0.25">
      <c r="A19066" s="53" t="s">
        <v>23268</v>
      </c>
      <c r="B19066" s="53">
        <v>20</v>
      </c>
      <c r="C19066" s="53" t="s">
        <v>33536</v>
      </c>
      <c r="D19066" s="53" t="s">
        <v>33872</v>
      </c>
    </row>
    <row r="19067" spans="1:4" ht="15" x14ac:dyDescent="0.25">
      <c r="A19067" s="53" t="s">
        <v>23269</v>
      </c>
      <c r="B19067" s="53">
        <v>20</v>
      </c>
      <c r="C19067" s="53" t="s">
        <v>33536</v>
      </c>
      <c r="D19067" s="53" t="s">
        <v>33872</v>
      </c>
    </row>
    <row r="19068" spans="1:4" ht="15" x14ac:dyDescent="0.25">
      <c r="A19068" s="53" t="s">
        <v>23270</v>
      </c>
      <c r="B19068" s="53">
        <v>20</v>
      </c>
      <c r="C19068" s="53" t="s">
        <v>33536</v>
      </c>
      <c r="D19068" s="53" t="s">
        <v>33872</v>
      </c>
    </row>
    <row r="19069" spans="1:4" ht="15" x14ac:dyDescent="0.25">
      <c r="A19069" s="53" t="s">
        <v>23271</v>
      </c>
      <c r="B19069" s="53">
        <v>20</v>
      </c>
      <c r="C19069" s="53" t="s">
        <v>33536</v>
      </c>
      <c r="D19069" s="53" t="s">
        <v>33872</v>
      </c>
    </row>
    <row r="19070" spans="1:4" ht="15" x14ac:dyDescent="0.25">
      <c r="A19070" s="53" t="s">
        <v>23272</v>
      </c>
      <c r="B19070" s="53">
        <v>20</v>
      </c>
      <c r="C19070" s="53" t="s">
        <v>33536</v>
      </c>
      <c r="D19070" s="53" t="s">
        <v>33872</v>
      </c>
    </row>
    <row r="19071" spans="1:4" ht="15" x14ac:dyDescent="0.25">
      <c r="A19071" s="53" t="s">
        <v>23273</v>
      </c>
      <c r="B19071" s="53">
        <v>30</v>
      </c>
      <c r="C19071" s="53" t="s">
        <v>33536</v>
      </c>
      <c r="D19071" s="53" t="s">
        <v>33872</v>
      </c>
    </row>
    <row r="19072" spans="1:4" ht="15" x14ac:dyDescent="0.25">
      <c r="A19072" s="53" t="s">
        <v>23274</v>
      </c>
      <c r="B19072" s="53">
        <v>30</v>
      </c>
      <c r="C19072" s="53" t="s">
        <v>33536</v>
      </c>
      <c r="D19072" s="53" t="s">
        <v>33872</v>
      </c>
    </row>
    <row r="19073" spans="1:4" ht="15" x14ac:dyDescent="0.25">
      <c r="A19073" s="53" t="s">
        <v>23275</v>
      </c>
      <c r="B19073" s="53">
        <v>30</v>
      </c>
      <c r="C19073" s="53" t="s">
        <v>33536</v>
      </c>
      <c r="D19073" s="53" t="s">
        <v>33872</v>
      </c>
    </row>
    <row r="19074" spans="1:4" ht="15" x14ac:dyDescent="0.25">
      <c r="A19074" s="53" t="s">
        <v>23276</v>
      </c>
      <c r="B19074" s="53">
        <v>30</v>
      </c>
      <c r="C19074" s="53" t="s">
        <v>33536</v>
      </c>
      <c r="D19074" s="53" t="s">
        <v>33872</v>
      </c>
    </row>
    <row r="19075" spans="1:4" ht="15" x14ac:dyDescent="0.25">
      <c r="A19075" s="53" t="s">
        <v>23277</v>
      </c>
      <c r="B19075" s="53">
        <v>30</v>
      </c>
      <c r="C19075" s="53" t="s">
        <v>33536</v>
      </c>
      <c r="D19075" s="53" t="s">
        <v>33872</v>
      </c>
    </row>
    <row r="19076" spans="1:4" ht="15" x14ac:dyDescent="0.25">
      <c r="A19076" s="53" t="s">
        <v>23278</v>
      </c>
      <c r="B19076" s="53">
        <v>30</v>
      </c>
      <c r="C19076" s="53" t="s">
        <v>33536</v>
      </c>
      <c r="D19076" s="53" t="s">
        <v>33872</v>
      </c>
    </row>
    <row r="19077" spans="1:4" ht="15" x14ac:dyDescent="0.25">
      <c r="A19077" s="53" t="s">
        <v>23279</v>
      </c>
      <c r="B19077" s="53">
        <v>30</v>
      </c>
      <c r="C19077" s="53" t="s">
        <v>33536</v>
      </c>
      <c r="D19077" s="53" t="s">
        <v>33872</v>
      </c>
    </row>
    <row r="19078" spans="1:4" ht="15" x14ac:dyDescent="0.25">
      <c r="A19078" s="53" t="s">
        <v>23280</v>
      </c>
      <c r="B19078" s="53">
        <v>30</v>
      </c>
      <c r="C19078" s="53" t="s">
        <v>33536</v>
      </c>
      <c r="D19078" s="53" t="s">
        <v>33872</v>
      </c>
    </row>
    <row r="19079" spans="1:4" ht="15" x14ac:dyDescent="0.25">
      <c r="A19079" s="53" t="s">
        <v>23281</v>
      </c>
      <c r="B19079" s="53">
        <v>30</v>
      </c>
      <c r="C19079" s="53" t="s">
        <v>33536</v>
      </c>
      <c r="D19079" s="53" t="s">
        <v>33872</v>
      </c>
    </row>
    <row r="19080" spans="1:4" ht="15" x14ac:dyDescent="0.25">
      <c r="A19080" s="53" t="s">
        <v>23282</v>
      </c>
      <c r="B19080" s="53">
        <v>30</v>
      </c>
      <c r="C19080" s="53" t="s">
        <v>33536</v>
      </c>
      <c r="D19080" s="53" t="s">
        <v>33872</v>
      </c>
    </row>
    <row r="19081" spans="1:4" ht="15" x14ac:dyDescent="0.25">
      <c r="A19081" s="53" t="s">
        <v>23283</v>
      </c>
      <c r="B19081" s="53">
        <v>30</v>
      </c>
      <c r="C19081" s="53" t="s">
        <v>33536</v>
      </c>
      <c r="D19081" s="53" t="s">
        <v>33872</v>
      </c>
    </row>
    <row r="19082" spans="1:4" ht="15" x14ac:dyDescent="0.25">
      <c r="A19082" s="53" t="s">
        <v>23284</v>
      </c>
      <c r="B19082" s="53">
        <v>30</v>
      </c>
      <c r="C19082" s="53" t="s">
        <v>33536</v>
      </c>
      <c r="D19082" s="53" t="s">
        <v>33872</v>
      </c>
    </row>
    <row r="19083" spans="1:4" ht="15" x14ac:dyDescent="0.25">
      <c r="A19083" s="53" t="s">
        <v>23285</v>
      </c>
      <c r="B19083" s="53">
        <v>30</v>
      </c>
      <c r="C19083" s="53" t="s">
        <v>33536</v>
      </c>
      <c r="D19083" s="53" t="s">
        <v>33872</v>
      </c>
    </row>
    <row r="19084" spans="1:4" ht="15" x14ac:dyDescent="0.25">
      <c r="A19084" s="53" t="s">
        <v>23286</v>
      </c>
      <c r="B19084" s="53">
        <v>30</v>
      </c>
      <c r="C19084" s="53" t="s">
        <v>33536</v>
      </c>
      <c r="D19084" s="53" t="s">
        <v>33872</v>
      </c>
    </row>
    <row r="19085" spans="1:4" ht="15" x14ac:dyDescent="0.25">
      <c r="A19085" s="53" t="s">
        <v>23287</v>
      </c>
      <c r="B19085" s="53">
        <v>30</v>
      </c>
      <c r="C19085" s="53" t="s">
        <v>33536</v>
      </c>
      <c r="D19085" s="53" t="s">
        <v>33872</v>
      </c>
    </row>
    <row r="19086" spans="1:4" ht="15" x14ac:dyDescent="0.25">
      <c r="A19086" s="53" t="s">
        <v>23288</v>
      </c>
      <c r="B19086" s="53">
        <v>30</v>
      </c>
      <c r="C19086" s="53" t="s">
        <v>33536</v>
      </c>
      <c r="D19086" s="53" t="s">
        <v>33872</v>
      </c>
    </row>
    <row r="19087" spans="1:4" ht="15" x14ac:dyDescent="0.25">
      <c r="A19087" s="53" t="s">
        <v>23289</v>
      </c>
      <c r="B19087" s="53">
        <v>30</v>
      </c>
      <c r="C19087" s="53" t="s">
        <v>33536</v>
      </c>
      <c r="D19087" s="53" t="s">
        <v>33872</v>
      </c>
    </row>
    <row r="19088" spans="1:4" ht="15" x14ac:dyDescent="0.25">
      <c r="A19088" s="53" t="s">
        <v>23290</v>
      </c>
      <c r="B19088" s="53">
        <v>30</v>
      </c>
      <c r="C19088" s="53" t="s">
        <v>33536</v>
      </c>
      <c r="D19088" s="53" t="s">
        <v>33872</v>
      </c>
    </row>
    <row r="19089" spans="1:4" ht="15" x14ac:dyDescent="0.25">
      <c r="A19089" s="53" t="s">
        <v>23291</v>
      </c>
      <c r="B19089" s="53">
        <v>30</v>
      </c>
      <c r="C19089" s="53" t="s">
        <v>33536</v>
      </c>
      <c r="D19089" s="53" t="s">
        <v>33872</v>
      </c>
    </row>
    <row r="19090" spans="1:4" ht="15" x14ac:dyDescent="0.25">
      <c r="A19090" s="53" t="s">
        <v>23292</v>
      </c>
      <c r="B19090" s="53">
        <v>30</v>
      </c>
      <c r="C19090" s="53" t="s">
        <v>33536</v>
      </c>
      <c r="D19090" s="53" t="s">
        <v>33872</v>
      </c>
    </row>
    <row r="19091" spans="1:4" ht="15" x14ac:dyDescent="0.25">
      <c r="A19091" s="53" t="s">
        <v>23293</v>
      </c>
      <c r="B19091" s="53">
        <v>30</v>
      </c>
      <c r="C19091" s="53" t="s">
        <v>33536</v>
      </c>
      <c r="D19091" s="53" t="s">
        <v>33872</v>
      </c>
    </row>
    <row r="19092" spans="1:4" ht="15" x14ac:dyDescent="0.25">
      <c r="A19092" s="53" t="s">
        <v>23294</v>
      </c>
      <c r="B19092" s="53">
        <v>30</v>
      </c>
      <c r="C19092" s="53" t="s">
        <v>33536</v>
      </c>
      <c r="D19092" s="53" t="s">
        <v>33872</v>
      </c>
    </row>
    <row r="19093" spans="1:4" ht="15" x14ac:dyDescent="0.25">
      <c r="A19093" s="53" t="s">
        <v>23295</v>
      </c>
      <c r="B19093" s="53">
        <v>30</v>
      </c>
      <c r="C19093" s="53" t="s">
        <v>33536</v>
      </c>
      <c r="D19093" s="53" t="s">
        <v>33872</v>
      </c>
    </row>
    <row r="19094" spans="1:4" ht="15" x14ac:dyDescent="0.25">
      <c r="A19094" s="53" t="s">
        <v>23296</v>
      </c>
      <c r="B19094" s="53">
        <v>20</v>
      </c>
      <c r="C19094" s="53" t="s">
        <v>33536</v>
      </c>
      <c r="D19094" s="53" t="s">
        <v>33872</v>
      </c>
    </row>
    <row r="19095" spans="1:4" ht="15" x14ac:dyDescent="0.25">
      <c r="A19095" s="53" t="s">
        <v>23297</v>
      </c>
      <c r="B19095" s="53">
        <v>20</v>
      </c>
      <c r="C19095" s="53" t="s">
        <v>33536</v>
      </c>
      <c r="D19095" s="53" t="s">
        <v>33872</v>
      </c>
    </row>
    <row r="19096" spans="1:4" ht="15" x14ac:dyDescent="0.25">
      <c r="A19096" s="53" t="s">
        <v>23298</v>
      </c>
      <c r="B19096" s="53">
        <v>20</v>
      </c>
      <c r="C19096" s="53" t="s">
        <v>33536</v>
      </c>
      <c r="D19096" s="53" t="s">
        <v>33872</v>
      </c>
    </row>
    <row r="19097" spans="1:4" ht="15" x14ac:dyDescent="0.25">
      <c r="A19097" s="53" t="s">
        <v>23299</v>
      </c>
      <c r="B19097" s="53">
        <v>20</v>
      </c>
      <c r="C19097" s="53" t="s">
        <v>33536</v>
      </c>
      <c r="D19097" s="53" t="s">
        <v>33872</v>
      </c>
    </row>
    <row r="19098" spans="1:4" ht="15" x14ac:dyDescent="0.25">
      <c r="A19098" s="53" t="s">
        <v>23300</v>
      </c>
      <c r="B19098" s="53">
        <v>20</v>
      </c>
      <c r="C19098" s="53" t="s">
        <v>33536</v>
      </c>
      <c r="D19098" s="53" t="s">
        <v>33872</v>
      </c>
    </row>
    <row r="19099" spans="1:4" ht="15" x14ac:dyDescent="0.25">
      <c r="A19099" s="53" t="s">
        <v>23301</v>
      </c>
      <c r="B19099" s="53">
        <v>20</v>
      </c>
      <c r="C19099" s="53" t="s">
        <v>33536</v>
      </c>
      <c r="D19099" s="53" t="s">
        <v>33872</v>
      </c>
    </row>
    <row r="19100" spans="1:4" ht="15" x14ac:dyDescent="0.25">
      <c r="A19100" s="53" t="s">
        <v>23302</v>
      </c>
      <c r="B19100" s="53">
        <v>20</v>
      </c>
      <c r="C19100" s="53" t="s">
        <v>33536</v>
      </c>
      <c r="D19100" s="53" t="s">
        <v>33872</v>
      </c>
    </row>
    <row r="19101" spans="1:4" ht="15" x14ac:dyDescent="0.25">
      <c r="A19101" s="53" t="s">
        <v>23303</v>
      </c>
      <c r="B19101" s="53">
        <v>30</v>
      </c>
      <c r="C19101" s="53" t="s">
        <v>33536</v>
      </c>
      <c r="D19101" s="53" t="s">
        <v>33872</v>
      </c>
    </row>
    <row r="19102" spans="1:4" ht="15" x14ac:dyDescent="0.25">
      <c r="A19102" s="53" t="s">
        <v>23304</v>
      </c>
      <c r="B19102" s="53">
        <v>20</v>
      </c>
      <c r="C19102" s="53" t="s">
        <v>33536</v>
      </c>
      <c r="D19102" s="53" t="s">
        <v>33872</v>
      </c>
    </row>
    <row r="19103" spans="1:4" ht="15" x14ac:dyDescent="0.25">
      <c r="A19103" s="53" t="s">
        <v>23305</v>
      </c>
      <c r="B19103" s="53">
        <v>30</v>
      </c>
      <c r="C19103" s="53" t="s">
        <v>33536</v>
      </c>
      <c r="D19103" s="53" t="s">
        <v>33872</v>
      </c>
    </row>
    <row r="19104" spans="1:4" ht="15" x14ac:dyDescent="0.25">
      <c r="A19104" s="53" t="s">
        <v>23306</v>
      </c>
      <c r="B19104" s="53">
        <v>20</v>
      </c>
      <c r="C19104" s="53" t="s">
        <v>33536</v>
      </c>
      <c r="D19104" s="53" t="s">
        <v>33872</v>
      </c>
    </row>
    <row r="19105" spans="1:4" ht="15" x14ac:dyDescent="0.25">
      <c r="A19105" s="53" t="s">
        <v>23307</v>
      </c>
      <c r="B19105" s="53">
        <v>20</v>
      </c>
      <c r="C19105" s="53" t="s">
        <v>33536</v>
      </c>
      <c r="D19105" s="53" t="s">
        <v>33872</v>
      </c>
    </row>
    <row r="19106" spans="1:4" ht="15" x14ac:dyDescent="0.25">
      <c r="A19106" s="53" t="s">
        <v>23308</v>
      </c>
      <c r="B19106" s="53">
        <v>20</v>
      </c>
      <c r="C19106" s="53" t="s">
        <v>33536</v>
      </c>
      <c r="D19106" s="53" t="s">
        <v>33872</v>
      </c>
    </row>
    <row r="19107" spans="1:4" ht="15" x14ac:dyDescent="0.25">
      <c r="A19107" s="53" t="s">
        <v>23309</v>
      </c>
      <c r="B19107" s="53">
        <v>20</v>
      </c>
      <c r="C19107" s="53" t="s">
        <v>33536</v>
      </c>
      <c r="D19107" s="53" t="s">
        <v>33872</v>
      </c>
    </row>
    <row r="19108" spans="1:4" ht="15" x14ac:dyDescent="0.25">
      <c r="A19108" s="53" t="s">
        <v>23310</v>
      </c>
      <c r="B19108" s="53">
        <v>20</v>
      </c>
      <c r="C19108" s="53" t="s">
        <v>33536</v>
      </c>
      <c r="D19108" s="53" t="s">
        <v>33872</v>
      </c>
    </row>
    <row r="19109" spans="1:4" ht="15" x14ac:dyDescent="0.25">
      <c r="A19109" s="53" t="s">
        <v>23311</v>
      </c>
      <c r="B19109" s="53">
        <v>20</v>
      </c>
      <c r="C19109" s="53" t="s">
        <v>33536</v>
      </c>
      <c r="D19109" s="53" t="s">
        <v>33872</v>
      </c>
    </row>
    <row r="19110" spans="1:4" ht="15" x14ac:dyDescent="0.25">
      <c r="A19110" s="53" t="s">
        <v>23312</v>
      </c>
      <c r="B19110" s="53">
        <v>20</v>
      </c>
      <c r="C19110" s="53" t="s">
        <v>33536</v>
      </c>
      <c r="D19110" s="53" t="s">
        <v>33872</v>
      </c>
    </row>
    <row r="19111" spans="1:4" ht="15" x14ac:dyDescent="0.25">
      <c r="A19111" s="53" t="s">
        <v>23313</v>
      </c>
      <c r="B19111" s="53">
        <v>30</v>
      </c>
      <c r="C19111" s="53" t="s">
        <v>33536</v>
      </c>
      <c r="D19111" s="53" t="s">
        <v>33872</v>
      </c>
    </row>
    <row r="19112" spans="1:4" ht="15" x14ac:dyDescent="0.25">
      <c r="A19112" s="53" t="s">
        <v>23314</v>
      </c>
      <c r="B19112" s="53">
        <v>30</v>
      </c>
      <c r="C19112" s="53" t="s">
        <v>33536</v>
      </c>
      <c r="D19112" s="53" t="s">
        <v>33872</v>
      </c>
    </row>
    <row r="19113" spans="1:4" ht="15" x14ac:dyDescent="0.25">
      <c r="A19113" s="53" t="s">
        <v>23315</v>
      </c>
      <c r="B19113" s="53">
        <v>30</v>
      </c>
      <c r="C19113" s="53" t="s">
        <v>33536</v>
      </c>
      <c r="D19113" s="53" t="s">
        <v>33872</v>
      </c>
    </row>
    <row r="19114" spans="1:4" ht="15" x14ac:dyDescent="0.25">
      <c r="A19114" s="53" t="s">
        <v>23316</v>
      </c>
      <c r="B19114" s="53">
        <v>30</v>
      </c>
      <c r="C19114" s="53" t="s">
        <v>33536</v>
      </c>
      <c r="D19114" s="53" t="s">
        <v>33872</v>
      </c>
    </row>
    <row r="19115" spans="1:4" ht="15" x14ac:dyDescent="0.25">
      <c r="A19115" s="53" t="s">
        <v>23317</v>
      </c>
      <c r="B19115" s="53">
        <v>30</v>
      </c>
      <c r="C19115" s="53" t="s">
        <v>33536</v>
      </c>
      <c r="D19115" s="53" t="s">
        <v>33872</v>
      </c>
    </row>
    <row r="19116" spans="1:4" ht="15" x14ac:dyDescent="0.25">
      <c r="A19116" s="53" t="s">
        <v>23318</v>
      </c>
      <c r="B19116" s="53">
        <v>30</v>
      </c>
      <c r="C19116" s="53" t="s">
        <v>33536</v>
      </c>
      <c r="D19116" s="53" t="s">
        <v>33872</v>
      </c>
    </row>
    <row r="19117" spans="1:4" ht="15" x14ac:dyDescent="0.25">
      <c r="A19117" s="53" t="s">
        <v>23319</v>
      </c>
      <c r="B19117" s="53">
        <v>30</v>
      </c>
      <c r="C19117" s="53" t="s">
        <v>33536</v>
      </c>
      <c r="D19117" s="53" t="s">
        <v>33872</v>
      </c>
    </row>
    <row r="19118" spans="1:4" ht="15" x14ac:dyDescent="0.25">
      <c r="A19118" s="53" t="s">
        <v>23320</v>
      </c>
      <c r="B19118" s="53">
        <v>30</v>
      </c>
      <c r="C19118" s="53" t="s">
        <v>33536</v>
      </c>
      <c r="D19118" s="53" t="s">
        <v>33872</v>
      </c>
    </row>
    <row r="19119" spans="1:4" ht="15" x14ac:dyDescent="0.25">
      <c r="A19119" s="53" t="s">
        <v>23321</v>
      </c>
      <c r="B19119" s="53">
        <v>30</v>
      </c>
      <c r="C19119" s="53" t="s">
        <v>33536</v>
      </c>
      <c r="D19119" s="53" t="s">
        <v>33872</v>
      </c>
    </row>
    <row r="19120" spans="1:4" ht="15" x14ac:dyDescent="0.25">
      <c r="A19120" s="53" t="s">
        <v>23322</v>
      </c>
      <c r="B19120" s="53">
        <v>30</v>
      </c>
      <c r="C19120" s="53" t="s">
        <v>33536</v>
      </c>
      <c r="D19120" s="53" t="s">
        <v>33872</v>
      </c>
    </row>
    <row r="19121" spans="1:4" ht="15" x14ac:dyDescent="0.25">
      <c r="A19121" s="53" t="s">
        <v>23323</v>
      </c>
      <c r="B19121" s="53">
        <v>30</v>
      </c>
      <c r="C19121" s="53" t="s">
        <v>33536</v>
      </c>
      <c r="D19121" s="53" t="s">
        <v>33872</v>
      </c>
    </row>
    <row r="19122" spans="1:4" ht="15" x14ac:dyDescent="0.25">
      <c r="A19122" s="53" t="s">
        <v>23324</v>
      </c>
      <c r="B19122" s="53">
        <v>30</v>
      </c>
      <c r="C19122" s="53" t="s">
        <v>33536</v>
      </c>
      <c r="D19122" s="53" t="s">
        <v>33872</v>
      </c>
    </row>
    <row r="19123" spans="1:4" ht="15" x14ac:dyDescent="0.25">
      <c r="A19123" s="53" t="s">
        <v>23325</v>
      </c>
      <c r="B19123" s="53">
        <v>30</v>
      </c>
      <c r="C19123" s="53" t="s">
        <v>33536</v>
      </c>
      <c r="D19123" s="53" t="s">
        <v>33872</v>
      </c>
    </row>
    <row r="19124" spans="1:4" ht="15" x14ac:dyDescent="0.25">
      <c r="A19124" s="53" t="s">
        <v>23326</v>
      </c>
      <c r="B19124" s="53">
        <v>30</v>
      </c>
      <c r="C19124" s="53" t="s">
        <v>33536</v>
      </c>
      <c r="D19124" s="53" t="s">
        <v>33872</v>
      </c>
    </row>
    <row r="19125" spans="1:4" ht="15" x14ac:dyDescent="0.25">
      <c r="A19125" s="53" t="s">
        <v>23327</v>
      </c>
      <c r="B19125" s="53">
        <v>30</v>
      </c>
      <c r="C19125" s="53" t="s">
        <v>33536</v>
      </c>
      <c r="D19125" s="53" t="s">
        <v>33872</v>
      </c>
    </row>
    <row r="19126" spans="1:4" ht="15" x14ac:dyDescent="0.25">
      <c r="A19126" s="53" t="s">
        <v>23328</v>
      </c>
      <c r="B19126" s="53">
        <v>30</v>
      </c>
      <c r="C19126" s="53" t="s">
        <v>33536</v>
      </c>
      <c r="D19126" s="53" t="s">
        <v>33872</v>
      </c>
    </row>
    <row r="19127" spans="1:4" ht="15" x14ac:dyDescent="0.25">
      <c r="A19127" s="53" t="s">
        <v>23329</v>
      </c>
      <c r="B19127" s="53">
        <v>30</v>
      </c>
      <c r="C19127" s="53" t="s">
        <v>33536</v>
      </c>
      <c r="D19127" s="53" t="s">
        <v>33872</v>
      </c>
    </row>
    <row r="19128" spans="1:4" ht="15" x14ac:dyDescent="0.25">
      <c r="A19128" s="53" t="s">
        <v>23330</v>
      </c>
      <c r="B19128" s="53">
        <v>30</v>
      </c>
      <c r="C19128" s="53" t="s">
        <v>33536</v>
      </c>
      <c r="D19128" s="53" t="s">
        <v>33872</v>
      </c>
    </row>
    <row r="19129" spans="1:4" ht="15" x14ac:dyDescent="0.25">
      <c r="A19129" s="53" t="s">
        <v>23331</v>
      </c>
      <c r="B19129" s="53">
        <v>30</v>
      </c>
      <c r="C19129" s="53" t="s">
        <v>33536</v>
      </c>
      <c r="D19129" s="53" t="s">
        <v>33872</v>
      </c>
    </row>
    <row r="19130" spans="1:4" ht="15" x14ac:dyDescent="0.25">
      <c r="A19130" s="53" t="s">
        <v>23332</v>
      </c>
      <c r="B19130" s="53">
        <v>30</v>
      </c>
      <c r="C19130" s="53" t="s">
        <v>33536</v>
      </c>
      <c r="D19130" s="53" t="s">
        <v>33872</v>
      </c>
    </row>
    <row r="19131" spans="1:4" ht="15" x14ac:dyDescent="0.25">
      <c r="A19131" s="53" t="s">
        <v>23333</v>
      </c>
      <c r="B19131" s="53">
        <v>30</v>
      </c>
      <c r="C19131" s="53" t="s">
        <v>33536</v>
      </c>
      <c r="D19131" s="53" t="s">
        <v>33872</v>
      </c>
    </row>
    <row r="19132" spans="1:4" ht="15" x14ac:dyDescent="0.25">
      <c r="A19132" s="53" t="s">
        <v>23334</v>
      </c>
      <c r="B19132" s="53">
        <v>30</v>
      </c>
      <c r="C19132" s="53" t="s">
        <v>33536</v>
      </c>
      <c r="D19132" s="53" t="s">
        <v>33872</v>
      </c>
    </row>
    <row r="19133" spans="1:4" ht="15" x14ac:dyDescent="0.25">
      <c r="A19133" s="53" t="s">
        <v>23335</v>
      </c>
      <c r="B19133" s="53">
        <v>30</v>
      </c>
      <c r="C19133" s="53" t="s">
        <v>33536</v>
      </c>
      <c r="D19133" s="53" t="s">
        <v>33872</v>
      </c>
    </row>
    <row r="19134" spans="1:4" ht="15" x14ac:dyDescent="0.25">
      <c r="A19134" s="53" t="s">
        <v>23336</v>
      </c>
      <c r="B19134" s="53">
        <v>30</v>
      </c>
      <c r="C19134" s="53" t="s">
        <v>33536</v>
      </c>
      <c r="D19134" s="53" t="s">
        <v>33872</v>
      </c>
    </row>
    <row r="19135" spans="1:4" ht="15" x14ac:dyDescent="0.25">
      <c r="A19135" s="53" t="s">
        <v>23337</v>
      </c>
      <c r="B19135" s="53">
        <v>30</v>
      </c>
      <c r="C19135" s="53" t="s">
        <v>33536</v>
      </c>
      <c r="D19135" s="53" t="s">
        <v>33872</v>
      </c>
    </row>
    <row r="19136" spans="1:4" ht="15" x14ac:dyDescent="0.25">
      <c r="A19136" s="53" t="s">
        <v>23338</v>
      </c>
      <c r="B19136" s="53">
        <v>30</v>
      </c>
      <c r="C19136" s="53" t="s">
        <v>33536</v>
      </c>
      <c r="D19136" s="53" t="s">
        <v>33872</v>
      </c>
    </row>
    <row r="19137" spans="1:4" ht="15" x14ac:dyDescent="0.25">
      <c r="A19137" s="53" t="s">
        <v>23339</v>
      </c>
      <c r="B19137" s="53">
        <v>30</v>
      </c>
      <c r="C19137" s="53" t="s">
        <v>33536</v>
      </c>
      <c r="D19137" s="53" t="s">
        <v>33872</v>
      </c>
    </row>
    <row r="19138" spans="1:4" ht="15" x14ac:dyDescent="0.25">
      <c r="A19138" s="53" t="s">
        <v>23340</v>
      </c>
      <c r="B19138" s="53">
        <v>30</v>
      </c>
      <c r="C19138" s="53" t="s">
        <v>33536</v>
      </c>
      <c r="D19138" s="53" t="s">
        <v>33872</v>
      </c>
    </row>
    <row r="19139" spans="1:4" ht="15" x14ac:dyDescent="0.25">
      <c r="A19139" s="53" t="s">
        <v>23341</v>
      </c>
      <c r="B19139" s="53">
        <v>30</v>
      </c>
      <c r="C19139" s="53" t="s">
        <v>33536</v>
      </c>
      <c r="D19139" s="53" t="s">
        <v>33872</v>
      </c>
    </row>
    <row r="19140" spans="1:4" ht="15" x14ac:dyDescent="0.25">
      <c r="A19140" s="53" t="s">
        <v>23342</v>
      </c>
      <c r="B19140" s="53">
        <v>30</v>
      </c>
      <c r="C19140" s="53" t="s">
        <v>33536</v>
      </c>
      <c r="D19140" s="53" t="s">
        <v>33872</v>
      </c>
    </row>
    <row r="19141" spans="1:4" ht="15" x14ac:dyDescent="0.25">
      <c r="A19141" s="53" t="s">
        <v>23343</v>
      </c>
      <c r="B19141" s="53">
        <v>30</v>
      </c>
      <c r="C19141" s="53" t="s">
        <v>33536</v>
      </c>
      <c r="D19141" s="53" t="s">
        <v>33872</v>
      </c>
    </row>
    <row r="19142" spans="1:4" ht="15" x14ac:dyDescent="0.25">
      <c r="A19142" s="53" t="s">
        <v>23344</v>
      </c>
      <c r="B19142" s="53">
        <v>30</v>
      </c>
      <c r="C19142" s="53" t="s">
        <v>33536</v>
      </c>
      <c r="D19142" s="53" t="s">
        <v>33872</v>
      </c>
    </row>
    <row r="19143" spans="1:4" ht="15" x14ac:dyDescent="0.25">
      <c r="A19143" s="53" t="s">
        <v>23345</v>
      </c>
      <c r="B19143" s="53">
        <v>30</v>
      </c>
      <c r="C19143" s="53" t="s">
        <v>33536</v>
      </c>
      <c r="D19143" s="53" t="s">
        <v>33872</v>
      </c>
    </row>
    <row r="19144" spans="1:4" ht="15" x14ac:dyDescent="0.25">
      <c r="A19144" s="53" t="s">
        <v>23346</v>
      </c>
      <c r="B19144" s="53">
        <v>30</v>
      </c>
      <c r="C19144" s="53" t="s">
        <v>33536</v>
      </c>
      <c r="D19144" s="53" t="s">
        <v>33872</v>
      </c>
    </row>
    <row r="19145" spans="1:4" ht="15" x14ac:dyDescent="0.25">
      <c r="A19145" s="53" t="s">
        <v>23347</v>
      </c>
      <c r="B19145" s="53">
        <v>30</v>
      </c>
      <c r="C19145" s="53" t="s">
        <v>33536</v>
      </c>
      <c r="D19145" s="53" t="s">
        <v>33872</v>
      </c>
    </row>
    <row r="19146" spans="1:4" ht="15" x14ac:dyDescent="0.25">
      <c r="A19146" s="53" t="s">
        <v>23348</v>
      </c>
      <c r="B19146" s="53">
        <v>30</v>
      </c>
      <c r="C19146" s="53" t="s">
        <v>33536</v>
      </c>
      <c r="D19146" s="53" t="s">
        <v>33872</v>
      </c>
    </row>
    <row r="19147" spans="1:4" ht="15" x14ac:dyDescent="0.25">
      <c r="A19147" s="53" t="s">
        <v>23349</v>
      </c>
      <c r="B19147" s="53">
        <v>30</v>
      </c>
      <c r="C19147" s="53" t="s">
        <v>33536</v>
      </c>
      <c r="D19147" s="53" t="s">
        <v>33872</v>
      </c>
    </row>
    <row r="19148" spans="1:4" ht="15" x14ac:dyDescent="0.25">
      <c r="A19148" s="53" t="s">
        <v>23350</v>
      </c>
      <c r="B19148" s="53">
        <v>30</v>
      </c>
      <c r="C19148" s="53" t="s">
        <v>33536</v>
      </c>
      <c r="D19148" s="53" t="s">
        <v>33872</v>
      </c>
    </row>
    <row r="19149" spans="1:4" ht="15" x14ac:dyDescent="0.25">
      <c r="A19149" s="53" t="s">
        <v>23351</v>
      </c>
      <c r="B19149" s="53">
        <v>30</v>
      </c>
      <c r="C19149" s="53" t="s">
        <v>33536</v>
      </c>
      <c r="D19149" s="53" t="s">
        <v>33872</v>
      </c>
    </row>
    <row r="19150" spans="1:4" ht="15" x14ac:dyDescent="0.25">
      <c r="A19150" s="53" t="s">
        <v>23352</v>
      </c>
      <c r="B19150" s="53">
        <v>30</v>
      </c>
      <c r="C19150" s="53" t="s">
        <v>33536</v>
      </c>
      <c r="D19150" s="53" t="s">
        <v>33872</v>
      </c>
    </row>
    <row r="19151" spans="1:4" ht="15" x14ac:dyDescent="0.25">
      <c r="A19151" s="53" t="s">
        <v>23353</v>
      </c>
      <c r="B19151" s="53">
        <v>30</v>
      </c>
      <c r="C19151" s="53" t="s">
        <v>33536</v>
      </c>
      <c r="D19151" s="53" t="s">
        <v>33872</v>
      </c>
    </row>
    <row r="19152" spans="1:4" ht="15" x14ac:dyDescent="0.25">
      <c r="A19152" s="53" t="s">
        <v>23354</v>
      </c>
      <c r="B19152" s="53">
        <v>30</v>
      </c>
      <c r="C19152" s="53" t="s">
        <v>33536</v>
      </c>
      <c r="D19152" s="53" t="s">
        <v>33872</v>
      </c>
    </row>
    <row r="19153" spans="1:4" ht="15" x14ac:dyDescent="0.25">
      <c r="A19153" s="53" t="s">
        <v>23355</v>
      </c>
      <c r="B19153" s="53">
        <v>30</v>
      </c>
      <c r="C19153" s="53" t="s">
        <v>33536</v>
      </c>
      <c r="D19153" s="53" t="s">
        <v>33872</v>
      </c>
    </row>
    <row r="19154" spans="1:4" ht="15" x14ac:dyDescent="0.25">
      <c r="A19154" s="53" t="s">
        <v>23356</v>
      </c>
      <c r="B19154" s="53">
        <v>30</v>
      </c>
      <c r="C19154" s="53" t="s">
        <v>33536</v>
      </c>
      <c r="D19154" s="53" t="s">
        <v>33872</v>
      </c>
    </row>
    <row r="19155" spans="1:4" ht="15" x14ac:dyDescent="0.25">
      <c r="A19155" s="53" t="s">
        <v>23357</v>
      </c>
      <c r="B19155" s="53">
        <v>30</v>
      </c>
      <c r="C19155" s="53" t="s">
        <v>33536</v>
      </c>
      <c r="D19155" s="53" t="s">
        <v>33872</v>
      </c>
    </row>
    <row r="19156" spans="1:4" ht="15" x14ac:dyDescent="0.25">
      <c r="A19156" s="53" t="s">
        <v>23358</v>
      </c>
      <c r="B19156" s="53">
        <v>30</v>
      </c>
      <c r="C19156" s="53" t="s">
        <v>33536</v>
      </c>
      <c r="D19156" s="53" t="s">
        <v>33872</v>
      </c>
    </row>
    <row r="19157" spans="1:4" ht="15" x14ac:dyDescent="0.25">
      <c r="A19157" s="53" t="s">
        <v>23359</v>
      </c>
      <c r="B19157" s="53">
        <v>30</v>
      </c>
      <c r="C19157" s="53" t="s">
        <v>33536</v>
      </c>
      <c r="D19157" s="53" t="s">
        <v>33872</v>
      </c>
    </row>
    <row r="19158" spans="1:4" ht="15" x14ac:dyDescent="0.25">
      <c r="A19158" s="53" t="s">
        <v>23360</v>
      </c>
      <c r="B19158" s="53">
        <v>30</v>
      </c>
      <c r="C19158" s="53" t="s">
        <v>33536</v>
      </c>
      <c r="D19158" s="53" t="s">
        <v>33872</v>
      </c>
    </row>
    <row r="19159" spans="1:4" ht="15" x14ac:dyDescent="0.25">
      <c r="A19159" s="53" t="s">
        <v>23361</v>
      </c>
      <c r="B19159" s="53">
        <v>30</v>
      </c>
      <c r="C19159" s="53" t="s">
        <v>33536</v>
      </c>
      <c r="D19159" s="53" t="s">
        <v>33872</v>
      </c>
    </row>
    <row r="19160" spans="1:4" ht="15" x14ac:dyDescent="0.25">
      <c r="A19160" s="53" t="s">
        <v>23362</v>
      </c>
      <c r="B19160" s="53">
        <v>30</v>
      </c>
      <c r="C19160" s="53" t="s">
        <v>33536</v>
      </c>
      <c r="D19160" s="53" t="s">
        <v>33872</v>
      </c>
    </row>
    <row r="19161" spans="1:4" ht="15" x14ac:dyDescent="0.25">
      <c r="A19161" s="53" t="s">
        <v>23363</v>
      </c>
      <c r="B19161" s="53">
        <v>30</v>
      </c>
      <c r="C19161" s="53" t="s">
        <v>33536</v>
      </c>
      <c r="D19161" s="53" t="s">
        <v>33872</v>
      </c>
    </row>
    <row r="19162" spans="1:4" ht="15" x14ac:dyDescent="0.25">
      <c r="A19162" s="53" t="s">
        <v>23364</v>
      </c>
      <c r="B19162" s="53">
        <v>30</v>
      </c>
      <c r="C19162" s="53" t="s">
        <v>33536</v>
      </c>
      <c r="D19162" s="53" t="s">
        <v>33872</v>
      </c>
    </row>
    <row r="19163" spans="1:4" ht="15" x14ac:dyDescent="0.25">
      <c r="A19163" s="53" t="s">
        <v>23365</v>
      </c>
      <c r="B19163" s="53">
        <v>30</v>
      </c>
      <c r="C19163" s="53" t="s">
        <v>33536</v>
      </c>
      <c r="D19163" s="53" t="s">
        <v>33872</v>
      </c>
    </row>
    <row r="19164" spans="1:4" ht="15" x14ac:dyDescent="0.25">
      <c r="A19164" s="53" t="s">
        <v>23366</v>
      </c>
      <c r="B19164" s="53">
        <v>30</v>
      </c>
      <c r="C19164" s="53" t="s">
        <v>33536</v>
      </c>
      <c r="D19164" s="53" t="s">
        <v>33872</v>
      </c>
    </row>
    <row r="19165" spans="1:4" ht="15" x14ac:dyDescent="0.25">
      <c r="A19165" s="53" t="s">
        <v>23367</v>
      </c>
      <c r="B19165" s="53">
        <v>30</v>
      </c>
      <c r="C19165" s="53" t="s">
        <v>33536</v>
      </c>
      <c r="D19165" s="53" t="s">
        <v>33872</v>
      </c>
    </row>
    <row r="19166" spans="1:4" ht="15" x14ac:dyDescent="0.25">
      <c r="A19166" s="53" t="s">
        <v>23368</v>
      </c>
      <c r="B19166" s="53">
        <v>30</v>
      </c>
      <c r="C19166" s="53" t="s">
        <v>33536</v>
      </c>
      <c r="D19166" s="53" t="s">
        <v>33872</v>
      </c>
    </row>
    <row r="19167" spans="1:4" ht="15" x14ac:dyDescent="0.25">
      <c r="A19167" s="53" t="s">
        <v>23369</v>
      </c>
      <c r="B19167" s="53">
        <v>30</v>
      </c>
      <c r="C19167" s="53" t="s">
        <v>33536</v>
      </c>
      <c r="D19167" s="53" t="s">
        <v>33872</v>
      </c>
    </row>
    <row r="19168" spans="1:4" ht="15" x14ac:dyDescent="0.25">
      <c r="A19168" s="53" t="s">
        <v>23370</v>
      </c>
      <c r="B19168" s="53">
        <v>15</v>
      </c>
      <c r="C19168" s="53" t="s">
        <v>33536</v>
      </c>
      <c r="D19168" s="53" t="s">
        <v>33872</v>
      </c>
    </row>
    <row r="19169" spans="1:4" ht="15" x14ac:dyDescent="0.25">
      <c r="A19169" s="53" t="s">
        <v>23371</v>
      </c>
      <c r="B19169" s="53">
        <v>15</v>
      </c>
      <c r="C19169" s="53" t="s">
        <v>33536</v>
      </c>
      <c r="D19169" s="53" t="s">
        <v>33872</v>
      </c>
    </row>
    <row r="19170" spans="1:4" ht="15" x14ac:dyDescent="0.25">
      <c r="A19170" s="53" t="s">
        <v>23372</v>
      </c>
      <c r="B19170" s="53">
        <v>15</v>
      </c>
      <c r="C19170" s="53" t="s">
        <v>33536</v>
      </c>
      <c r="D19170" s="53" t="s">
        <v>33872</v>
      </c>
    </row>
    <row r="19171" spans="1:4" ht="15" x14ac:dyDescent="0.25">
      <c r="A19171" s="53" t="s">
        <v>23373</v>
      </c>
      <c r="B19171" s="53">
        <v>30</v>
      </c>
      <c r="C19171" s="53" t="s">
        <v>33536</v>
      </c>
      <c r="D19171" s="53" t="s">
        <v>33872</v>
      </c>
    </row>
    <row r="19172" spans="1:4" ht="15" x14ac:dyDescent="0.25">
      <c r="A19172" s="53" t="s">
        <v>23374</v>
      </c>
      <c r="B19172" s="53">
        <v>30</v>
      </c>
      <c r="C19172" s="53" t="s">
        <v>33536</v>
      </c>
      <c r="D19172" s="53" t="s">
        <v>33872</v>
      </c>
    </row>
    <row r="19173" spans="1:4" ht="15" x14ac:dyDescent="0.25">
      <c r="A19173" s="53" t="s">
        <v>23375</v>
      </c>
      <c r="B19173" s="53">
        <v>30</v>
      </c>
      <c r="C19173" s="53" t="s">
        <v>33536</v>
      </c>
      <c r="D19173" s="53" t="s">
        <v>33872</v>
      </c>
    </row>
    <row r="19174" spans="1:4" ht="15" x14ac:dyDescent="0.25">
      <c r="A19174" s="53" t="s">
        <v>23376</v>
      </c>
      <c r="B19174" s="53">
        <v>30</v>
      </c>
      <c r="C19174" s="53" t="s">
        <v>33536</v>
      </c>
      <c r="D19174" s="53" t="s">
        <v>33872</v>
      </c>
    </row>
    <row r="19175" spans="1:4" ht="15" x14ac:dyDescent="0.25">
      <c r="A19175" s="53" t="s">
        <v>23377</v>
      </c>
      <c r="B19175" s="53">
        <v>30</v>
      </c>
      <c r="C19175" s="53" t="s">
        <v>33536</v>
      </c>
      <c r="D19175" s="53" t="s">
        <v>33872</v>
      </c>
    </row>
    <row r="19176" spans="1:4" ht="15" x14ac:dyDescent="0.25">
      <c r="A19176" s="53" t="s">
        <v>23378</v>
      </c>
      <c r="B19176" s="53">
        <v>10</v>
      </c>
      <c r="C19176" s="53" t="s">
        <v>33536</v>
      </c>
      <c r="D19176" s="53" t="s">
        <v>33872</v>
      </c>
    </row>
    <row r="19177" spans="1:4" ht="15" x14ac:dyDescent="0.25">
      <c r="A19177" s="53" t="s">
        <v>23379</v>
      </c>
      <c r="B19177" s="53">
        <v>20</v>
      </c>
      <c r="C19177" s="53" t="s">
        <v>33536</v>
      </c>
      <c r="D19177" s="53" t="s">
        <v>33872</v>
      </c>
    </row>
    <row r="19178" spans="1:4" ht="15" x14ac:dyDescent="0.25">
      <c r="A19178" s="53" t="s">
        <v>23380</v>
      </c>
      <c r="B19178" s="53">
        <v>20</v>
      </c>
      <c r="C19178" s="53" t="s">
        <v>33536</v>
      </c>
      <c r="D19178" s="53" t="s">
        <v>33872</v>
      </c>
    </row>
    <row r="19179" spans="1:4" ht="15" x14ac:dyDescent="0.25">
      <c r="A19179" s="53" t="s">
        <v>23381</v>
      </c>
      <c r="B19179" s="53">
        <v>30</v>
      </c>
      <c r="C19179" s="53" t="s">
        <v>33536</v>
      </c>
      <c r="D19179" s="53" t="s">
        <v>33872</v>
      </c>
    </row>
    <row r="19180" spans="1:4" ht="15" x14ac:dyDescent="0.25">
      <c r="A19180" s="53" t="s">
        <v>23382</v>
      </c>
      <c r="B19180" s="53">
        <v>20</v>
      </c>
      <c r="C19180" s="53" t="s">
        <v>33536</v>
      </c>
      <c r="D19180" s="53" t="s">
        <v>33872</v>
      </c>
    </row>
    <row r="19181" spans="1:4" ht="15" x14ac:dyDescent="0.25">
      <c r="A19181" s="53" t="s">
        <v>23383</v>
      </c>
      <c r="B19181" s="53">
        <v>30</v>
      </c>
      <c r="C19181" s="53" t="s">
        <v>33536</v>
      </c>
      <c r="D19181" s="53" t="s">
        <v>33872</v>
      </c>
    </row>
    <row r="19182" spans="1:4" ht="15" x14ac:dyDescent="0.25">
      <c r="A19182" s="53" t="s">
        <v>23384</v>
      </c>
      <c r="B19182" s="53">
        <v>10</v>
      </c>
      <c r="C19182" s="53" t="s">
        <v>33536</v>
      </c>
      <c r="D19182" s="53" t="s">
        <v>33872</v>
      </c>
    </row>
    <row r="19183" spans="1:4" ht="15" x14ac:dyDescent="0.25">
      <c r="A19183" s="53" t="s">
        <v>23385</v>
      </c>
      <c r="B19183" s="53">
        <v>30</v>
      </c>
      <c r="C19183" s="53" t="s">
        <v>33536</v>
      </c>
      <c r="D19183" s="53" t="s">
        <v>33872</v>
      </c>
    </row>
    <row r="19184" spans="1:4" ht="15" x14ac:dyDescent="0.25">
      <c r="A19184" s="53" t="s">
        <v>23386</v>
      </c>
      <c r="B19184" s="53">
        <v>30</v>
      </c>
      <c r="C19184" s="53" t="s">
        <v>33536</v>
      </c>
      <c r="D19184" s="53" t="s">
        <v>33872</v>
      </c>
    </row>
    <row r="19185" spans="1:4" ht="15" x14ac:dyDescent="0.25">
      <c r="A19185" s="53" t="s">
        <v>23387</v>
      </c>
      <c r="B19185" s="53">
        <v>30</v>
      </c>
      <c r="C19185" s="53" t="s">
        <v>33536</v>
      </c>
      <c r="D19185" s="53" t="s">
        <v>33872</v>
      </c>
    </row>
    <row r="19186" spans="1:4" ht="15" x14ac:dyDescent="0.25">
      <c r="A19186" s="53" t="s">
        <v>23388</v>
      </c>
      <c r="B19186" s="53">
        <v>30</v>
      </c>
      <c r="C19186" s="53" t="s">
        <v>33536</v>
      </c>
      <c r="D19186" s="53" t="s">
        <v>33872</v>
      </c>
    </row>
    <row r="19187" spans="1:4" ht="15" x14ac:dyDescent="0.25">
      <c r="A19187" s="53" t="s">
        <v>23389</v>
      </c>
      <c r="B19187" s="53">
        <v>30</v>
      </c>
      <c r="C19187" s="53" t="s">
        <v>33536</v>
      </c>
      <c r="D19187" s="53" t="s">
        <v>33872</v>
      </c>
    </row>
    <row r="19188" spans="1:4" ht="15" x14ac:dyDescent="0.25">
      <c r="A19188" s="53" t="s">
        <v>23390</v>
      </c>
      <c r="B19188" s="53">
        <v>30</v>
      </c>
      <c r="C19188" s="53" t="s">
        <v>33536</v>
      </c>
      <c r="D19188" s="53" t="s">
        <v>33872</v>
      </c>
    </row>
    <row r="19189" spans="1:4" ht="15" x14ac:dyDescent="0.25">
      <c r="A19189" s="53" t="s">
        <v>23391</v>
      </c>
      <c r="B19189" s="53">
        <v>30</v>
      </c>
      <c r="C19189" s="53" t="s">
        <v>33536</v>
      </c>
      <c r="D19189" s="53" t="s">
        <v>33872</v>
      </c>
    </row>
    <row r="19190" spans="1:4" ht="15" x14ac:dyDescent="0.25">
      <c r="A19190" s="53" t="s">
        <v>23392</v>
      </c>
      <c r="B19190" s="53">
        <v>20</v>
      </c>
      <c r="C19190" s="53" t="s">
        <v>33536</v>
      </c>
      <c r="D19190" s="53" t="s">
        <v>33872</v>
      </c>
    </row>
    <row r="19191" spans="1:4" ht="15" x14ac:dyDescent="0.25">
      <c r="A19191" s="53" t="s">
        <v>23393</v>
      </c>
      <c r="B19191" s="53">
        <v>30</v>
      </c>
      <c r="C19191" s="53" t="s">
        <v>33536</v>
      </c>
      <c r="D19191" s="53" t="s">
        <v>33872</v>
      </c>
    </row>
    <row r="19192" spans="1:4" ht="15" x14ac:dyDescent="0.25">
      <c r="A19192" s="53" t="s">
        <v>23394</v>
      </c>
      <c r="B19192" s="53">
        <v>30</v>
      </c>
      <c r="C19192" s="53" t="s">
        <v>33536</v>
      </c>
      <c r="D19192" s="53" t="s">
        <v>33872</v>
      </c>
    </row>
    <row r="19193" spans="1:4" ht="15" x14ac:dyDescent="0.25">
      <c r="A19193" s="53" t="s">
        <v>23395</v>
      </c>
      <c r="B19193" s="53">
        <v>30</v>
      </c>
      <c r="C19193" s="53" t="s">
        <v>33536</v>
      </c>
      <c r="D19193" s="53" t="s">
        <v>33872</v>
      </c>
    </row>
    <row r="19194" spans="1:4" ht="15" x14ac:dyDescent="0.25">
      <c r="A19194" s="53" t="s">
        <v>23396</v>
      </c>
      <c r="B19194" s="53">
        <v>30</v>
      </c>
      <c r="C19194" s="53" t="s">
        <v>33536</v>
      </c>
      <c r="D19194" s="53" t="s">
        <v>33872</v>
      </c>
    </row>
    <row r="19195" spans="1:4" ht="15" x14ac:dyDescent="0.25">
      <c r="A19195" s="53" t="s">
        <v>23397</v>
      </c>
      <c r="B19195" s="53">
        <v>30</v>
      </c>
      <c r="C19195" s="53" t="s">
        <v>33536</v>
      </c>
      <c r="D19195" s="53" t="s">
        <v>33872</v>
      </c>
    </row>
    <row r="19196" spans="1:4" ht="15" x14ac:dyDescent="0.25">
      <c r="A19196" s="53" t="s">
        <v>23398</v>
      </c>
      <c r="B19196" s="53">
        <v>30</v>
      </c>
      <c r="C19196" s="53" t="s">
        <v>33536</v>
      </c>
      <c r="D19196" s="53" t="s">
        <v>33872</v>
      </c>
    </row>
    <row r="19197" spans="1:4" ht="15" x14ac:dyDescent="0.25">
      <c r="A19197" s="53" t="s">
        <v>23399</v>
      </c>
      <c r="B19197" s="53">
        <v>30</v>
      </c>
      <c r="C19197" s="53" t="s">
        <v>33536</v>
      </c>
      <c r="D19197" s="53" t="s">
        <v>33872</v>
      </c>
    </row>
    <row r="19198" spans="1:4" ht="15" x14ac:dyDescent="0.25">
      <c r="A19198" s="53" t="s">
        <v>23400</v>
      </c>
      <c r="B19198" s="53">
        <v>30</v>
      </c>
      <c r="C19198" s="53" t="s">
        <v>33536</v>
      </c>
      <c r="D19198" s="53" t="s">
        <v>33872</v>
      </c>
    </row>
    <row r="19199" spans="1:4" ht="15" x14ac:dyDescent="0.25">
      <c r="A19199" s="53" t="s">
        <v>23401</v>
      </c>
      <c r="B19199" s="53">
        <v>30</v>
      </c>
      <c r="C19199" s="53" t="s">
        <v>33536</v>
      </c>
      <c r="D19199" s="53" t="s">
        <v>33872</v>
      </c>
    </row>
    <row r="19200" spans="1:4" ht="15" x14ac:dyDescent="0.25">
      <c r="A19200" s="53" t="s">
        <v>23402</v>
      </c>
      <c r="B19200" s="53">
        <v>30</v>
      </c>
      <c r="C19200" s="53"/>
      <c r="D19200" s="53" t="s">
        <v>33872</v>
      </c>
    </row>
    <row r="19201" spans="1:4" ht="15" x14ac:dyDescent="0.25">
      <c r="A19201" s="53" t="s">
        <v>23403</v>
      </c>
      <c r="B19201" s="53">
        <v>30</v>
      </c>
      <c r="C19201" s="53" t="s">
        <v>33536</v>
      </c>
      <c r="D19201" s="53" t="s">
        <v>33872</v>
      </c>
    </row>
    <row r="19202" spans="1:4" ht="15" x14ac:dyDescent="0.25">
      <c r="A19202" s="53" t="s">
        <v>23404</v>
      </c>
      <c r="B19202" s="53">
        <v>30</v>
      </c>
      <c r="C19202" s="53" t="s">
        <v>33536</v>
      </c>
      <c r="D19202" s="53" t="s">
        <v>33872</v>
      </c>
    </row>
    <row r="19203" spans="1:4" ht="15" x14ac:dyDescent="0.25">
      <c r="A19203" s="53" t="s">
        <v>23405</v>
      </c>
      <c r="B19203" s="53">
        <v>30</v>
      </c>
      <c r="C19203" s="53" t="s">
        <v>33536</v>
      </c>
      <c r="D19203" s="53" t="s">
        <v>33872</v>
      </c>
    </row>
    <row r="19204" spans="1:4" ht="15" x14ac:dyDescent="0.25">
      <c r="A19204" s="53" t="s">
        <v>23406</v>
      </c>
      <c r="B19204" s="53">
        <v>30</v>
      </c>
      <c r="C19204" s="53" t="s">
        <v>33536</v>
      </c>
      <c r="D19204" s="53" t="s">
        <v>33872</v>
      </c>
    </row>
    <row r="19205" spans="1:4" ht="15" x14ac:dyDescent="0.25">
      <c r="A19205" s="53" t="s">
        <v>23407</v>
      </c>
      <c r="B19205" s="53">
        <v>30</v>
      </c>
      <c r="C19205" s="53" t="s">
        <v>33536</v>
      </c>
      <c r="D19205" s="53" t="s">
        <v>33872</v>
      </c>
    </row>
    <row r="19206" spans="1:4" ht="15" x14ac:dyDescent="0.25">
      <c r="A19206" s="53" t="s">
        <v>23408</v>
      </c>
      <c r="B19206" s="53">
        <v>30</v>
      </c>
      <c r="C19206" s="53" t="s">
        <v>33536</v>
      </c>
      <c r="D19206" s="53" t="s">
        <v>33872</v>
      </c>
    </row>
    <row r="19207" spans="1:4" ht="15" x14ac:dyDescent="0.25">
      <c r="A19207" s="53" t="s">
        <v>23409</v>
      </c>
      <c r="B19207" s="53">
        <v>30</v>
      </c>
      <c r="C19207" s="53" t="s">
        <v>33536</v>
      </c>
      <c r="D19207" s="53" t="s">
        <v>33872</v>
      </c>
    </row>
    <row r="19208" spans="1:4" ht="15" x14ac:dyDescent="0.25">
      <c r="A19208" s="53" t="s">
        <v>23410</v>
      </c>
      <c r="B19208" s="53">
        <v>30</v>
      </c>
      <c r="C19208" s="53" t="s">
        <v>33536</v>
      </c>
      <c r="D19208" s="53" t="s">
        <v>33872</v>
      </c>
    </row>
    <row r="19209" spans="1:4" ht="15" x14ac:dyDescent="0.25">
      <c r="A19209" s="53" t="s">
        <v>23411</v>
      </c>
      <c r="B19209" s="53">
        <v>30</v>
      </c>
      <c r="C19209" s="53" t="s">
        <v>33536</v>
      </c>
      <c r="D19209" s="53" t="s">
        <v>33872</v>
      </c>
    </row>
    <row r="19210" spans="1:4" ht="15" x14ac:dyDescent="0.25">
      <c r="A19210" s="53" t="s">
        <v>23412</v>
      </c>
      <c r="B19210" s="53">
        <v>30</v>
      </c>
      <c r="C19210" s="53" t="s">
        <v>33536</v>
      </c>
      <c r="D19210" s="53" t="s">
        <v>33872</v>
      </c>
    </row>
    <row r="19211" spans="1:4" ht="15" x14ac:dyDescent="0.25">
      <c r="A19211" s="53" t="s">
        <v>23413</v>
      </c>
      <c r="B19211" s="53">
        <v>30</v>
      </c>
      <c r="C19211" s="53" t="s">
        <v>33536</v>
      </c>
      <c r="D19211" s="53" t="s">
        <v>33872</v>
      </c>
    </row>
    <row r="19212" spans="1:4" ht="15" x14ac:dyDescent="0.25">
      <c r="A19212" s="53" t="s">
        <v>23414</v>
      </c>
      <c r="B19212" s="53">
        <v>30</v>
      </c>
      <c r="C19212" s="53"/>
      <c r="D19212" s="53" t="s">
        <v>33872</v>
      </c>
    </row>
    <row r="19213" spans="1:4" ht="15" x14ac:dyDescent="0.25">
      <c r="A19213" s="53" t="s">
        <v>23415</v>
      </c>
      <c r="B19213" s="53">
        <v>30</v>
      </c>
      <c r="C19213" s="53" t="s">
        <v>33536</v>
      </c>
      <c r="D19213" s="53" t="s">
        <v>33872</v>
      </c>
    </row>
    <row r="19214" spans="1:4" ht="15" x14ac:dyDescent="0.25">
      <c r="A19214" s="53" t="s">
        <v>23416</v>
      </c>
      <c r="B19214" s="53">
        <v>30</v>
      </c>
      <c r="C19214" s="53" t="s">
        <v>33536</v>
      </c>
      <c r="D19214" s="53" t="s">
        <v>33872</v>
      </c>
    </row>
    <row r="19215" spans="1:4" ht="15" x14ac:dyDescent="0.25">
      <c r="A19215" s="53" t="s">
        <v>23417</v>
      </c>
      <c r="B19215" s="53">
        <v>30</v>
      </c>
      <c r="C19215" s="53" t="s">
        <v>33536</v>
      </c>
      <c r="D19215" s="53" t="s">
        <v>33872</v>
      </c>
    </row>
    <row r="19216" spans="1:4" ht="15" x14ac:dyDescent="0.25">
      <c r="A19216" s="53" t="s">
        <v>23418</v>
      </c>
      <c r="B19216" s="53">
        <v>30</v>
      </c>
      <c r="C19216" s="53" t="s">
        <v>33536</v>
      </c>
      <c r="D19216" s="53" t="s">
        <v>33872</v>
      </c>
    </row>
    <row r="19217" spans="1:4" ht="15" x14ac:dyDescent="0.25">
      <c r="A19217" s="53" t="s">
        <v>23419</v>
      </c>
      <c r="B19217" s="53">
        <v>30</v>
      </c>
      <c r="C19217" s="53" t="s">
        <v>33536</v>
      </c>
      <c r="D19217" s="53" t="s">
        <v>33872</v>
      </c>
    </row>
    <row r="19218" spans="1:4" ht="15" x14ac:dyDescent="0.25">
      <c r="A19218" s="53" t="s">
        <v>23420</v>
      </c>
      <c r="B19218" s="53">
        <v>30</v>
      </c>
      <c r="C19218" s="53" t="s">
        <v>33536</v>
      </c>
      <c r="D19218" s="53" t="s">
        <v>33872</v>
      </c>
    </row>
    <row r="19219" spans="1:4" ht="15" x14ac:dyDescent="0.25">
      <c r="A19219" s="53" t="s">
        <v>23421</v>
      </c>
      <c r="B19219" s="53">
        <v>30</v>
      </c>
      <c r="C19219" s="53" t="s">
        <v>33536</v>
      </c>
      <c r="D19219" s="53" t="s">
        <v>33872</v>
      </c>
    </row>
    <row r="19220" spans="1:4" ht="15" x14ac:dyDescent="0.25">
      <c r="A19220" s="53" t="s">
        <v>23422</v>
      </c>
      <c r="B19220" s="53">
        <v>30</v>
      </c>
      <c r="C19220" s="53" t="s">
        <v>33536</v>
      </c>
      <c r="D19220" s="53" t="s">
        <v>33872</v>
      </c>
    </row>
    <row r="19221" spans="1:4" ht="15" x14ac:dyDescent="0.25">
      <c r="A19221" s="53" t="s">
        <v>23423</v>
      </c>
      <c r="B19221" s="53">
        <v>30</v>
      </c>
      <c r="C19221" s="53" t="s">
        <v>33536</v>
      </c>
      <c r="D19221" s="53" t="s">
        <v>33872</v>
      </c>
    </row>
    <row r="19222" spans="1:4" ht="15" x14ac:dyDescent="0.25">
      <c r="A19222" s="53" t="s">
        <v>23424</v>
      </c>
      <c r="B19222" s="53">
        <v>30</v>
      </c>
      <c r="C19222" s="53" t="s">
        <v>33536</v>
      </c>
      <c r="D19222" s="53" t="s">
        <v>33872</v>
      </c>
    </row>
    <row r="19223" spans="1:4" ht="15" x14ac:dyDescent="0.25">
      <c r="A19223" s="53" t="s">
        <v>23425</v>
      </c>
      <c r="B19223" s="53">
        <v>30</v>
      </c>
      <c r="C19223" s="53" t="s">
        <v>33536</v>
      </c>
      <c r="D19223" s="53" t="s">
        <v>33872</v>
      </c>
    </row>
    <row r="19224" spans="1:4" ht="15" x14ac:dyDescent="0.25">
      <c r="A19224" s="53" t="s">
        <v>23426</v>
      </c>
      <c r="B19224" s="53">
        <v>30</v>
      </c>
      <c r="C19224" s="53" t="s">
        <v>33536</v>
      </c>
      <c r="D19224" s="53" t="s">
        <v>33872</v>
      </c>
    </row>
    <row r="19225" spans="1:4" ht="15" x14ac:dyDescent="0.25">
      <c r="A19225" s="53" t="s">
        <v>23427</v>
      </c>
      <c r="B19225" s="53">
        <v>30</v>
      </c>
      <c r="C19225" s="53" t="s">
        <v>33536</v>
      </c>
      <c r="D19225" s="53" t="s">
        <v>33872</v>
      </c>
    </row>
    <row r="19226" spans="1:4" ht="15" x14ac:dyDescent="0.25">
      <c r="A19226" s="53" t="s">
        <v>23428</v>
      </c>
      <c r="B19226" s="53">
        <v>30</v>
      </c>
      <c r="C19226" s="53" t="s">
        <v>33536</v>
      </c>
      <c r="D19226" s="53" t="s">
        <v>33872</v>
      </c>
    </row>
    <row r="19227" spans="1:4" ht="15" x14ac:dyDescent="0.25">
      <c r="A19227" s="53" t="s">
        <v>23429</v>
      </c>
      <c r="B19227" s="53">
        <v>30</v>
      </c>
      <c r="C19227" s="53" t="s">
        <v>33536</v>
      </c>
      <c r="D19227" s="53" t="s">
        <v>33872</v>
      </c>
    </row>
    <row r="19228" spans="1:4" ht="15" x14ac:dyDescent="0.25">
      <c r="A19228" s="53" t="s">
        <v>23430</v>
      </c>
      <c r="B19228" s="53">
        <v>30</v>
      </c>
      <c r="C19228" s="53" t="s">
        <v>33536</v>
      </c>
      <c r="D19228" s="53" t="s">
        <v>33872</v>
      </c>
    </row>
    <row r="19229" spans="1:4" ht="15" x14ac:dyDescent="0.25">
      <c r="A19229" s="53" t="s">
        <v>23431</v>
      </c>
      <c r="B19229" s="53">
        <v>30</v>
      </c>
      <c r="C19229" s="53" t="s">
        <v>33536</v>
      </c>
      <c r="D19229" s="53" t="s">
        <v>33872</v>
      </c>
    </row>
    <row r="19230" spans="1:4" ht="15" x14ac:dyDescent="0.25">
      <c r="A19230" s="53" t="s">
        <v>23432</v>
      </c>
      <c r="B19230" s="53">
        <v>30</v>
      </c>
      <c r="C19230" s="53" t="s">
        <v>33536</v>
      </c>
      <c r="D19230" s="53" t="s">
        <v>33872</v>
      </c>
    </row>
    <row r="19231" spans="1:4" ht="15" x14ac:dyDescent="0.25">
      <c r="A19231" s="53" t="s">
        <v>23433</v>
      </c>
      <c r="B19231" s="53">
        <v>30</v>
      </c>
      <c r="C19231" s="53" t="s">
        <v>33536</v>
      </c>
      <c r="D19231" s="53" t="s">
        <v>33872</v>
      </c>
    </row>
    <row r="19232" spans="1:4" ht="15" x14ac:dyDescent="0.25">
      <c r="A19232" s="53" t="s">
        <v>23434</v>
      </c>
      <c r="B19232" s="53">
        <v>30</v>
      </c>
      <c r="C19232" s="53" t="s">
        <v>33536</v>
      </c>
      <c r="D19232" s="53" t="s">
        <v>33872</v>
      </c>
    </row>
    <row r="19233" spans="1:4" ht="15" x14ac:dyDescent="0.25">
      <c r="A19233" s="53" t="s">
        <v>23435</v>
      </c>
      <c r="B19233" s="53">
        <v>30</v>
      </c>
      <c r="C19233" s="53" t="s">
        <v>33536</v>
      </c>
      <c r="D19233" s="53" t="s">
        <v>33872</v>
      </c>
    </row>
    <row r="19234" spans="1:4" ht="15" x14ac:dyDescent="0.25">
      <c r="A19234" s="53" t="s">
        <v>23436</v>
      </c>
      <c r="B19234" s="53">
        <v>30</v>
      </c>
      <c r="C19234" s="53" t="s">
        <v>33536</v>
      </c>
      <c r="D19234" s="53" t="s">
        <v>33872</v>
      </c>
    </row>
    <row r="19235" spans="1:4" ht="15" x14ac:dyDescent="0.25">
      <c r="A19235" s="53" t="s">
        <v>23437</v>
      </c>
      <c r="B19235" s="53">
        <v>30</v>
      </c>
      <c r="C19235" s="53" t="s">
        <v>33536</v>
      </c>
      <c r="D19235" s="53" t="s">
        <v>33872</v>
      </c>
    </row>
    <row r="19236" spans="1:4" ht="15" x14ac:dyDescent="0.25">
      <c r="A19236" s="53" t="s">
        <v>23438</v>
      </c>
      <c r="B19236" s="53">
        <v>30</v>
      </c>
      <c r="C19236" s="53" t="s">
        <v>33536</v>
      </c>
      <c r="D19236" s="53" t="s">
        <v>33872</v>
      </c>
    </row>
    <row r="19237" spans="1:4" ht="15" x14ac:dyDescent="0.25">
      <c r="A19237" s="53" t="s">
        <v>23439</v>
      </c>
      <c r="B19237" s="53">
        <v>30</v>
      </c>
      <c r="C19237" s="53" t="s">
        <v>33536</v>
      </c>
      <c r="D19237" s="53" t="s">
        <v>33872</v>
      </c>
    </row>
    <row r="19238" spans="1:4" ht="15" x14ac:dyDescent="0.25">
      <c r="A19238" s="53" t="s">
        <v>23440</v>
      </c>
      <c r="B19238" s="53">
        <v>30</v>
      </c>
      <c r="C19238" s="53" t="s">
        <v>33536</v>
      </c>
      <c r="D19238" s="53" t="s">
        <v>33872</v>
      </c>
    </row>
    <row r="19239" spans="1:4" ht="15" x14ac:dyDescent="0.25">
      <c r="A19239" s="53" t="s">
        <v>23441</v>
      </c>
      <c r="B19239" s="53">
        <v>30</v>
      </c>
      <c r="C19239" s="53" t="s">
        <v>33536</v>
      </c>
      <c r="D19239" s="53" t="s">
        <v>33872</v>
      </c>
    </row>
    <row r="19240" spans="1:4" ht="15" x14ac:dyDescent="0.25">
      <c r="A19240" s="53" t="s">
        <v>23442</v>
      </c>
      <c r="B19240" s="53">
        <v>30</v>
      </c>
      <c r="C19240" s="53" t="s">
        <v>33536</v>
      </c>
      <c r="D19240" s="53" t="s">
        <v>33872</v>
      </c>
    </row>
    <row r="19241" spans="1:4" ht="15" x14ac:dyDescent="0.25">
      <c r="A19241" s="53" t="s">
        <v>23443</v>
      </c>
      <c r="B19241" s="53">
        <v>30</v>
      </c>
      <c r="C19241" s="53" t="s">
        <v>33536</v>
      </c>
      <c r="D19241" s="53" t="s">
        <v>33872</v>
      </c>
    </row>
    <row r="19242" spans="1:4" ht="15" x14ac:dyDescent="0.25">
      <c r="A19242" s="53" t="s">
        <v>23444</v>
      </c>
      <c r="B19242" s="53">
        <v>30</v>
      </c>
      <c r="C19242" s="53" t="s">
        <v>33536</v>
      </c>
      <c r="D19242" s="53" t="s">
        <v>33872</v>
      </c>
    </row>
    <row r="19243" spans="1:4" ht="15" x14ac:dyDescent="0.25">
      <c r="A19243" s="53" t="s">
        <v>23445</v>
      </c>
      <c r="B19243" s="53">
        <v>30</v>
      </c>
      <c r="C19243" s="53" t="s">
        <v>33536</v>
      </c>
      <c r="D19243" s="53" t="s">
        <v>33872</v>
      </c>
    </row>
    <row r="19244" spans="1:4" ht="15" x14ac:dyDescent="0.25">
      <c r="A19244" s="53" t="s">
        <v>23446</v>
      </c>
      <c r="B19244" s="53">
        <v>30</v>
      </c>
      <c r="C19244" s="53" t="s">
        <v>33536</v>
      </c>
      <c r="D19244" s="53" t="s">
        <v>33872</v>
      </c>
    </row>
    <row r="19245" spans="1:4" ht="15" x14ac:dyDescent="0.25">
      <c r="A19245" s="53" t="s">
        <v>23447</v>
      </c>
      <c r="B19245" s="53">
        <v>20</v>
      </c>
      <c r="C19245" s="53" t="s">
        <v>33536</v>
      </c>
      <c r="D19245" s="53" t="s">
        <v>33872</v>
      </c>
    </row>
    <row r="19246" spans="1:4" ht="15" x14ac:dyDescent="0.25">
      <c r="A19246" s="53" t="s">
        <v>23448</v>
      </c>
      <c r="B19246" s="53">
        <v>20</v>
      </c>
      <c r="C19246" s="53" t="s">
        <v>33536</v>
      </c>
      <c r="D19246" s="53" t="s">
        <v>33872</v>
      </c>
    </row>
    <row r="19247" spans="1:4" ht="15" x14ac:dyDescent="0.25">
      <c r="A19247" s="53" t="s">
        <v>23449</v>
      </c>
      <c r="B19247" s="53">
        <v>20</v>
      </c>
      <c r="C19247" s="53" t="s">
        <v>33536</v>
      </c>
      <c r="D19247" s="53" t="s">
        <v>33872</v>
      </c>
    </row>
    <row r="19248" spans="1:4" ht="15" x14ac:dyDescent="0.25">
      <c r="A19248" s="53" t="s">
        <v>23450</v>
      </c>
      <c r="B19248" s="53">
        <v>20</v>
      </c>
      <c r="C19248" s="53" t="s">
        <v>33536</v>
      </c>
      <c r="D19248" s="53" t="s">
        <v>33872</v>
      </c>
    </row>
    <row r="19249" spans="1:4" ht="15" x14ac:dyDescent="0.25">
      <c r="A19249" s="53" t="s">
        <v>23451</v>
      </c>
      <c r="B19249" s="53">
        <v>20</v>
      </c>
      <c r="C19249" s="53" t="s">
        <v>33536</v>
      </c>
      <c r="D19249" s="53" t="s">
        <v>33872</v>
      </c>
    </row>
    <row r="19250" spans="1:4" ht="15" x14ac:dyDescent="0.25">
      <c r="A19250" s="53" t="s">
        <v>23452</v>
      </c>
      <c r="B19250" s="53">
        <v>20</v>
      </c>
      <c r="C19250" s="53" t="s">
        <v>33536</v>
      </c>
      <c r="D19250" s="53" t="s">
        <v>33872</v>
      </c>
    </row>
    <row r="19251" spans="1:4" ht="15" x14ac:dyDescent="0.25">
      <c r="A19251" s="53" t="s">
        <v>23453</v>
      </c>
      <c r="B19251" s="53">
        <v>20</v>
      </c>
      <c r="C19251" s="53" t="s">
        <v>33536</v>
      </c>
      <c r="D19251" s="53" t="s">
        <v>33872</v>
      </c>
    </row>
    <row r="19252" spans="1:4" ht="15" x14ac:dyDescent="0.25">
      <c r="A19252" s="53" t="s">
        <v>23454</v>
      </c>
      <c r="B19252" s="53">
        <v>20</v>
      </c>
      <c r="C19252" s="53" t="s">
        <v>33536</v>
      </c>
      <c r="D19252" s="53" t="s">
        <v>33872</v>
      </c>
    </row>
    <row r="19253" spans="1:4" ht="15" x14ac:dyDescent="0.25">
      <c r="A19253" s="53" t="s">
        <v>23455</v>
      </c>
      <c r="B19253" s="53">
        <v>20</v>
      </c>
      <c r="C19253" s="53" t="s">
        <v>33536</v>
      </c>
      <c r="D19253" s="53" t="s">
        <v>33872</v>
      </c>
    </row>
    <row r="19254" spans="1:4" ht="15" x14ac:dyDescent="0.25">
      <c r="A19254" s="53" t="s">
        <v>23456</v>
      </c>
      <c r="B19254" s="53">
        <v>20</v>
      </c>
      <c r="C19254" s="53" t="s">
        <v>33536</v>
      </c>
      <c r="D19254" s="53" t="s">
        <v>33872</v>
      </c>
    </row>
    <row r="19255" spans="1:4" ht="15" x14ac:dyDescent="0.25">
      <c r="A19255" s="53" t="s">
        <v>23457</v>
      </c>
      <c r="B19255" s="53">
        <v>20</v>
      </c>
      <c r="C19255" s="53" t="s">
        <v>33536</v>
      </c>
      <c r="D19255" s="53" t="s">
        <v>33872</v>
      </c>
    </row>
    <row r="19256" spans="1:4" ht="15" x14ac:dyDescent="0.25">
      <c r="A19256" s="53" t="s">
        <v>23458</v>
      </c>
      <c r="B19256" s="53">
        <v>20</v>
      </c>
      <c r="C19256" s="53" t="s">
        <v>33536</v>
      </c>
      <c r="D19256" s="53" t="s">
        <v>33872</v>
      </c>
    </row>
    <row r="19257" spans="1:4" ht="15" x14ac:dyDescent="0.25">
      <c r="A19257" s="53" t="s">
        <v>23459</v>
      </c>
      <c r="B19257" s="53">
        <v>30</v>
      </c>
      <c r="C19257" s="53" t="s">
        <v>33536</v>
      </c>
      <c r="D19257" s="53" t="s">
        <v>33872</v>
      </c>
    </row>
    <row r="19258" spans="1:4" ht="15" x14ac:dyDescent="0.25">
      <c r="A19258" s="53" t="s">
        <v>23460</v>
      </c>
      <c r="B19258" s="53">
        <v>30</v>
      </c>
      <c r="C19258" s="53" t="s">
        <v>33536</v>
      </c>
      <c r="D19258" s="53" t="s">
        <v>33872</v>
      </c>
    </row>
    <row r="19259" spans="1:4" ht="15" x14ac:dyDescent="0.25">
      <c r="A19259" s="53" t="s">
        <v>23461</v>
      </c>
      <c r="B19259" s="53">
        <v>30</v>
      </c>
      <c r="C19259" s="53" t="s">
        <v>33536</v>
      </c>
      <c r="D19259" s="53" t="s">
        <v>33872</v>
      </c>
    </row>
    <row r="19260" spans="1:4" ht="15" x14ac:dyDescent="0.25">
      <c r="A19260" s="53" t="s">
        <v>23462</v>
      </c>
      <c r="B19260" s="53">
        <v>20</v>
      </c>
      <c r="C19260" s="53" t="s">
        <v>33536</v>
      </c>
      <c r="D19260" s="53" t="s">
        <v>33872</v>
      </c>
    </row>
    <row r="19261" spans="1:4" ht="15" x14ac:dyDescent="0.25">
      <c r="A19261" s="53" t="s">
        <v>23463</v>
      </c>
      <c r="B19261" s="53">
        <v>30</v>
      </c>
      <c r="C19261" s="53" t="s">
        <v>33536</v>
      </c>
      <c r="D19261" s="53" t="s">
        <v>33872</v>
      </c>
    </row>
    <row r="19262" spans="1:4" ht="15" x14ac:dyDescent="0.25">
      <c r="A19262" s="53" t="s">
        <v>23464</v>
      </c>
      <c r="B19262" s="53">
        <v>30</v>
      </c>
      <c r="C19262" s="53"/>
      <c r="D19262" s="53" t="s">
        <v>33872</v>
      </c>
    </row>
    <row r="19263" spans="1:4" ht="15" x14ac:dyDescent="0.25">
      <c r="A19263" s="53" t="s">
        <v>23465</v>
      </c>
      <c r="B19263" s="53">
        <v>30</v>
      </c>
      <c r="C19263" s="53" t="s">
        <v>33536</v>
      </c>
      <c r="D19263" s="53" t="s">
        <v>33872</v>
      </c>
    </row>
    <row r="19264" spans="1:4" ht="15" x14ac:dyDescent="0.25">
      <c r="A19264" s="53" t="s">
        <v>23466</v>
      </c>
      <c r="B19264" s="53">
        <v>30</v>
      </c>
      <c r="C19264" s="53" t="s">
        <v>33536</v>
      </c>
      <c r="D19264" s="53" t="s">
        <v>33872</v>
      </c>
    </row>
    <row r="19265" spans="1:4" ht="15" x14ac:dyDescent="0.25">
      <c r="A19265" s="53" t="s">
        <v>23467</v>
      </c>
      <c r="B19265" s="53">
        <v>30</v>
      </c>
      <c r="C19265" s="53" t="s">
        <v>33536</v>
      </c>
      <c r="D19265" s="53" t="s">
        <v>33872</v>
      </c>
    </row>
    <row r="19266" spans="1:4" ht="15" x14ac:dyDescent="0.25">
      <c r="A19266" s="53" t="s">
        <v>23468</v>
      </c>
      <c r="B19266" s="53">
        <v>30</v>
      </c>
      <c r="C19266" s="53" t="s">
        <v>33536</v>
      </c>
      <c r="D19266" s="53" t="s">
        <v>33872</v>
      </c>
    </row>
    <row r="19267" spans="1:4" ht="15" x14ac:dyDescent="0.25">
      <c r="A19267" s="53" t="s">
        <v>23469</v>
      </c>
      <c r="B19267" s="53">
        <v>30</v>
      </c>
      <c r="C19267" s="53" t="s">
        <v>33536</v>
      </c>
      <c r="D19267" s="53" t="s">
        <v>33872</v>
      </c>
    </row>
    <row r="19268" spans="1:4" ht="15" x14ac:dyDescent="0.25">
      <c r="A19268" s="53" t="s">
        <v>23470</v>
      </c>
      <c r="B19268" s="53">
        <v>30</v>
      </c>
      <c r="C19268" s="53" t="s">
        <v>33536</v>
      </c>
      <c r="D19268" s="53" t="s">
        <v>33872</v>
      </c>
    </row>
    <row r="19269" spans="1:4" ht="15" x14ac:dyDescent="0.25">
      <c r="A19269" s="53" t="s">
        <v>23471</v>
      </c>
      <c r="B19269" s="53">
        <v>30</v>
      </c>
      <c r="C19269" s="53" t="s">
        <v>33536</v>
      </c>
      <c r="D19269" s="53" t="s">
        <v>33872</v>
      </c>
    </row>
    <row r="19270" spans="1:4" ht="15" x14ac:dyDescent="0.25">
      <c r="A19270" s="53" t="s">
        <v>23472</v>
      </c>
      <c r="B19270" s="53">
        <v>30</v>
      </c>
      <c r="C19270" s="53" t="s">
        <v>33536</v>
      </c>
      <c r="D19270" s="53" t="s">
        <v>33872</v>
      </c>
    </row>
    <row r="19271" spans="1:4" ht="15" x14ac:dyDescent="0.25">
      <c r="A19271" s="53" t="s">
        <v>23473</v>
      </c>
      <c r="B19271" s="53">
        <v>30</v>
      </c>
      <c r="C19271" s="53" t="s">
        <v>33536</v>
      </c>
      <c r="D19271" s="53" t="s">
        <v>33872</v>
      </c>
    </row>
    <row r="19272" spans="1:4" ht="15" x14ac:dyDescent="0.25">
      <c r="A19272" s="53" t="s">
        <v>23474</v>
      </c>
      <c r="B19272" s="53">
        <v>30</v>
      </c>
      <c r="C19272" s="53" t="s">
        <v>33536</v>
      </c>
      <c r="D19272" s="53" t="s">
        <v>33872</v>
      </c>
    </row>
    <row r="19273" spans="1:4" ht="15" x14ac:dyDescent="0.25">
      <c r="A19273" s="53" t="s">
        <v>23475</v>
      </c>
      <c r="B19273" s="53">
        <v>30</v>
      </c>
      <c r="C19273" s="53" t="s">
        <v>33536</v>
      </c>
      <c r="D19273" s="53" t="s">
        <v>33872</v>
      </c>
    </row>
    <row r="19274" spans="1:4" ht="15" x14ac:dyDescent="0.25">
      <c r="A19274" s="53" t="s">
        <v>23476</v>
      </c>
      <c r="B19274" s="53">
        <v>30</v>
      </c>
      <c r="C19274" s="53" t="s">
        <v>33536</v>
      </c>
      <c r="D19274" s="53" t="s">
        <v>33872</v>
      </c>
    </row>
    <row r="19275" spans="1:4" ht="15" x14ac:dyDescent="0.25">
      <c r="A19275" s="53" t="s">
        <v>23477</v>
      </c>
      <c r="B19275" s="53">
        <v>30</v>
      </c>
      <c r="C19275" s="53" t="s">
        <v>33536</v>
      </c>
      <c r="D19275" s="53" t="s">
        <v>33872</v>
      </c>
    </row>
    <row r="19276" spans="1:4" ht="15" x14ac:dyDescent="0.25">
      <c r="A19276" s="53" t="s">
        <v>23478</v>
      </c>
      <c r="B19276" s="53">
        <v>30</v>
      </c>
      <c r="C19276" s="53"/>
      <c r="D19276" s="53" t="s">
        <v>33872</v>
      </c>
    </row>
    <row r="19277" spans="1:4" ht="15" x14ac:dyDescent="0.25">
      <c r="A19277" s="53" t="s">
        <v>23479</v>
      </c>
      <c r="B19277" s="53">
        <v>30</v>
      </c>
      <c r="C19277" s="53"/>
      <c r="D19277" s="53" t="s">
        <v>33872</v>
      </c>
    </row>
    <row r="19278" spans="1:4" ht="15" x14ac:dyDescent="0.25">
      <c r="A19278" s="53" t="s">
        <v>23480</v>
      </c>
      <c r="B19278" s="53">
        <v>30</v>
      </c>
      <c r="C19278" s="53"/>
      <c r="D19278" s="53" t="s">
        <v>33872</v>
      </c>
    </row>
    <row r="19279" spans="1:4" ht="15" x14ac:dyDescent="0.25">
      <c r="A19279" s="53" t="s">
        <v>23481</v>
      </c>
      <c r="B19279" s="53">
        <v>30</v>
      </c>
      <c r="C19279" s="53"/>
      <c r="D19279" s="53" t="s">
        <v>33872</v>
      </c>
    </row>
    <row r="19280" spans="1:4" ht="15" x14ac:dyDescent="0.25">
      <c r="A19280" s="53" t="s">
        <v>23482</v>
      </c>
      <c r="B19280" s="53">
        <v>30</v>
      </c>
      <c r="C19280" s="53"/>
      <c r="D19280" s="53" t="s">
        <v>33872</v>
      </c>
    </row>
    <row r="19281" spans="1:4" ht="15" x14ac:dyDescent="0.25">
      <c r="A19281" s="53" t="s">
        <v>23483</v>
      </c>
      <c r="B19281" s="53">
        <v>30</v>
      </c>
      <c r="C19281" s="53" t="s">
        <v>33536</v>
      </c>
      <c r="D19281" s="53" t="s">
        <v>33872</v>
      </c>
    </row>
    <row r="19282" spans="1:4" ht="15" x14ac:dyDescent="0.25">
      <c r="A19282" s="53" t="s">
        <v>23484</v>
      </c>
      <c r="B19282" s="53">
        <v>30</v>
      </c>
      <c r="C19282" s="53"/>
      <c r="D19282" s="53" t="s">
        <v>33872</v>
      </c>
    </row>
    <row r="19283" spans="1:4" ht="15" x14ac:dyDescent="0.25">
      <c r="A19283" s="53" t="s">
        <v>23485</v>
      </c>
      <c r="B19283" s="53">
        <v>10</v>
      </c>
      <c r="C19283" s="53" t="s">
        <v>33536</v>
      </c>
      <c r="D19283" s="53" t="s">
        <v>33872</v>
      </c>
    </row>
    <row r="19284" spans="1:4" ht="15" x14ac:dyDescent="0.25">
      <c r="A19284" s="53" t="s">
        <v>23486</v>
      </c>
      <c r="B19284" s="53">
        <v>10</v>
      </c>
      <c r="C19284" s="53" t="s">
        <v>33536</v>
      </c>
      <c r="D19284" s="53" t="s">
        <v>33872</v>
      </c>
    </row>
    <row r="19285" spans="1:4" ht="15" x14ac:dyDescent="0.25">
      <c r="A19285" s="53" t="s">
        <v>23487</v>
      </c>
      <c r="B19285" s="53">
        <v>10</v>
      </c>
      <c r="C19285" s="53" t="s">
        <v>33536</v>
      </c>
      <c r="D19285" s="53" t="s">
        <v>33872</v>
      </c>
    </row>
    <row r="19286" spans="1:4" ht="15" x14ac:dyDescent="0.25">
      <c r="A19286" s="53" t="s">
        <v>23488</v>
      </c>
      <c r="B19286" s="53">
        <v>10</v>
      </c>
      <c r="C19286" s="53" t="s">
        <v>33536</v>
      </c>
      <c r="D19286" s="53" t="s">
        <v>33872</v>
      </c>
    </row>
    <row r="19287" spans="1:4" ht="15" x14ac:dyDescent="0.25">
      <c r="A19287" s="53" t="s">
        <v>23489</v>
      </c>
      <c r="B19287" s="53">
        <v>10</v>
      </c>
      <c r="C19287" s="53" t="s">
        <v>33536</v>
      </c>
      <c r="D19287" s="53" t="s">
        <v>33872</v>
      </c>
    </row>
    <row r="19288" spans="1:4" ht="15" x14ac:dyDescent="0.25">
      <c r="A19288" s="53" t="s">
        <v>23490</v>
      </c>
      <c r="B19288" s="53">
        <v>10</v>
      </c>
      <c r="C19288" s="53" t="s">
        <v>33536</v>
      </c>
      <c r="D19288" s="53" t="s">
        <v>33872</v>
      </c>
    </row>
    <row r="19289" spans="1:4" ht="15" x14ac:dyDescent="0.25">
      <c r="A19289" s="53" t="s">
        <v>23491</v>
      </c>
      <c r="B19289" s="53">
        <v>10</v>
      </c>
      <c r="C19289" s="53" t="s">
        <v>33536</v>
      </c>
      <c r="D19289" s="53" t="s">
        <v>33872</v>
      </c>
    </row>
    <row r="19290" spans="1:4" ht="15" x14ac:dyDescent="0.25">
      <c r="A19290" s="53" t="s">
        <v>23492</v>
      </c>
      <c r="B19290" s="53">
        <v>10</v>
      </c>
      <c r="C19290" s="53" t="s">
        <v>33536</v>
      </c>
      <c r="D19290" s="53" t="s">
        <v>33872</v>
      </c>
    </row>
    <row r="19291" spans="1:4" ht="15" x14ac:dyDescent="0.25">
      <c r="A19291" s="53" t="s">
        <v>23493</v>
      </c>
      <c r="B19291" s="53">
        <v>10</v>
      </c>
      <c r="C19291" s="53" t="s">
        <v>33536</v>
      </c>
      <c r="D19291" s="53" t="s">
        <v>33872</v>
      </c>
    </row>
    <row r="19292" spans="1:4" ht="15" x14ac:dyDescent="0.25">
      <c r="A19292" s="53" t="s">
        <v>23494</v>
      </c>
      <c r="B19292" s="53">
        <v>10</v>
      </c>
      <c r="C19292" s="53" t="s">
        <v>33536</v>
      </c>
      <c r="D19292" s="53" t="s">
        <v>33872</v>
      </c>
    </row>
    <row r="19293" spans="1:4" ht="15" x14ac:dyDescent="0.25">
      <c r="A19293" s="53" t="s">
        <v>23495</v>
      </c>
      <c r="B19293" s="53">
        <v>10</v>
      </c>
      <c r="C19293" s="53" t="s">
        <v>33536</v>
      </c>
      <c r="D19293" s="53" t="s">
        <v>33872</v>
      </c>
    </row>
    <row r="19294" spans="1:4" ht="15" x14ac:dyDescent="0.25">
      <c r="A19294" s="53" t="s">
        <v>23496</v>
      </c>
      <c r="B19294" s="53">
        <v>10</v>
      </c>
      <c r="C19294" s="53" t="s">
        <v>33536</v>
      </c>
      <c r="D19294" s="53" t="s">
        <v>33872</v>
      </c>
    </row>
    <row r="19295" spans="1:4" ht="15" x14ac:dyDescent="0.25">
      <c r="A19295" s="53" t="s">
        <v>23497</v>
      </c>
      <c r="B19295" s="53">
        <v>10</v>
      </c>
      <c r="C19295" s="53" t="s">
        <v>33536</v>
      </c>
      <c r="D19295" s="53" t="s">
        <v>33872</v>
      </c>
    </row>
    <row r="19296" spans="1:4" ht="15" x14ac:dyDescent="0.25">
      <c r="A19296" s="53" t="s">
        <v>23498</v>
      </c>
      <c r="B19296" s="53">
        <v>10</v>
      </c>
      <c r="C19296" s="53" t="s">
        <v>33536</v>
      </c>
      <c r="D19296" s="53" t="s">
        <v>33872</v>
      </c>
    </row>
    <row r="19297" spans="1:4" ht="15" x14ac:dyDescent="0.25">
      <c r="A19297" s="53" t="s">
        <v>23499</v>
      </c>
      <c r="B19297" s="53">
        <v>10</v>
      </c>
      <c r="C19297" s="53" t="s">
        <v>33536</v>
      </c>
      <c r="D19297" s="53" t="s">
        <v>33872</v>
      </c>
    </row>
    <row r="19298" spans="1:4" ht="15" x14ac:dyDescent="0.25">
      <c r="A19298" s="53" t="s">
        <v>23500</v>
      </c>
      <c r="B19298" s="53">
        <v>10</v>
      </c>
      <c r="C19298" s="53" t="s">
        <v>33536</v>
      </c>
      <c r="D19298" s="53" t="s">
        <v>33872</v>
      </c>
    </row>
    <row r="19299" spans="1:4" ht="15" x14ac:dyDescent="0.25">
      <c r="A19299" s="53" t="s">
        <v>23501</v>
      </c>
      <c r="B19299" s="53">
        <v>10</v>
      </c>
      <c r="C19299" s="53" t="s">
        <v>33536</v>
      </c>
      <c r="D19299" s="53" t="s">
        <v>33872</v>
      </c>
    </row>
    <row r="19300" spans="1:4" ht="15" x14ac:dyDescent="0.25">
      <c r="A19300" s="53" t="s">
        <v>23502</v>
      </c>
      <c r="B19300" s="53">
        <v>110</v>
      </c>
      <c r="C19300" s="53" t="s">
        <v>33536</v>
      </c>
      <c r="D19300" s="53" t="s">
        <v>33872</v>
      </c>
    </row>
    <row r="19301" spans="1:4" ht="15" x14ac:dyDescent="0.25">
      <c r="A19301" s="53" t="s">
        <v>23503</v>
      </c>
      <c r="B19301" s="53">
        <v>10</v>
      </c>
      <c r="C19301" s="53" t="s">
        <v>33536</v>
      </c>
      <c r="D19301" s="53" t="s">
        <v>33872</v>
      </c>
    </row>
    <row r="19302" spans="1:4" ht="15" x14ac:dyDescent="0.25">
      <c r="A19302" s="53" t="s">
        <v>23504</v>
      </c>
      <c r="B19302" s="53">
        <v>10</v>
      </c>
      <c r="C19302" s="53" t="s">
        <v>33536</v>
      </c>
      <c r="D19302" s="53" t="s">
        <v>33872</v>
      </c>
    </row>
    <row r="19303" spans="1:4" ht="15" x14ac:dyDescent="0.25">
      <c r="A19303" s="53" t="s">
        <v>23505</v>
      </c>
      <c r="B19303" s="53">
        <v>10</v>
      </c>
      <c r="C19303" s="53" t="s">
        <v>33536</v>
      </c>
      <c r="D19303" s="53" t="s">
        <v>33872</v>
      </c>
    </row>
    <row r="19304" spans="1:4" ht="15" x14ac:dyDescent="0.25">
      <c r="A19304" s="53" t="s">
        <v>23506</v>
      </c>
      <c r="B19304" s="53">
        <v>120</v>
      </c>
      <c r="C19304" s="53" t="s">
        <v>33536</v>
      </c>
      <c r="D19304" s="53" t="s">
        <v>33872</v>
      </c>
    </row>
    <row r="19305" spans="1:4" ht="15" x14ac:dyDescent="0.25">
      <c r="A19305" s="53" t="s">
        <v>23507</v>
      </c>
      <c r="B19305" s="53">
        <v>120</v>
      </c>
      <c r="C19305" s="53" t="s">
        <v>33536</v>
      </c>
      <c r="D19305" s="53" t="s">
        <v>33872</v>
      </c>
    </row>
    <row r="19306" spans="1:4" ht="15" x14ac:dyDescent="0.25">
      <c r="A19306" s="53" t="s">
        <v>23508</v>
      </c>
      <c r="B19306" s="53">
        <v>140</v>
      </c>
      <c r="C19306" s="53" t="s">
        <v>33536</v>
      </c>
      <c r="D19306" s="53" t="s">
        <v>33872</v>
      </c>
    </row>
    <row r="19307" spans="1:4" ht="15" x14ac:dyDescent="0.25">
      <c r="A19307" s="53" t="s">
        <v>23509</v>
      </c>
      <c r="B19307" s="53">
        <v>150</v>
      </c>
      <c r="C19307" s="53" t="s">
        <v>33536</v>
      </c>
      <c r="D19307" s="53" t="s">
        <v>33872</v>
      </c>
    </row>
    <row r="19308" spans="1:4" ht="15" x14ac:dyDescent="0.25">
      <c r="A19308" s="53" t="s">
        <v>23510</v>
      </c>
      <c r="B19308" s="53">
        <v>90</v>
      </c>
      <c r="C19308" s="53" t="s">
        <v>33536</v>
      </c>
      <c r="D19308" s="53" t="s">
        <v>33872</v>
      </c>
    </row>
    <row r="19309" spans="1:4" ht="15" x14ac:dyDescent="0.25">
      <c r="A19309" s="53" t="s">
        <v>23511</v>
      </c>
      <c r="B19309" s="53">
        <v>10</v>
      </c>
      <c r="C19309" s="53" t="s">
        <v>33536</v>
      </c>
      <c r="D19309" s="53" t="s">
        <v>33872</v>
      </c>
    </row>
    <row r="19310" spans="1:4" ht="15" x14ac:dyDescent="0.25">
      <c r="A19310" s="53" t="s">
        <v>23512</v>
      </c>
      <c r="B19310" s="53">
        <v>10</v>
      </c>
      <c r="C19310" s="53" t="s">
        <v>33536</v>
      </c>
      <c r="D19310" s="53" t="s">
        <v>33872</v>
      </c>
    </row>
    <row r="19311" spans="1:4" ht="15" x14ac:dyDescent="0.25">
      <c r="A19311" s="53" t="s">
        <v>23513</v>
      </c>
      <c r="B19311" s="53">
        <v>10</v>
      </c>
      <c r="C19311" s="53" t="s">
        <v>33536</v>
      </c>
      <c r="D19311" s="53" t="s">
        <v>33872</v>
      </c>
    </row>
    <row r="19312" spans="1:4" ht="15" x14ac:dyDescent="0.25">
      <c r="A19312" s="53" t="s">
        <v>23514</v>
      </c>
      <c r="B19312" s="53">
        <v>10</v>
      </c>
      <c r="C19312" s="53" t="s">
        <v>33536</v>
      </c>
      <c r="D19312" s="53" t="s">
        <v>33872</v>
      </c>
    </row>
    <row r="19313" spans="1:4" ht="15" x14ac:dyDescent="0.25">
      <c r="A19313" s="53" t="s">
        <v>23515</v>
      </c>
      <c r="B19313" s="53">
        <v>10</v>
      </c>
      <c r="C19313" s="53" t="s">
        <v>33536</v>
      </c>
      <c r="D19313" s="53" t="s">
        <v>33872</v>
      </c>
    </row>
    <row r="19314" spans="1:4" ht="15" x14ac:dyDescent="0.25">
      <c r="A19314" s="53" t="s">
        <v>23516</v>
      </c>
      <c r="B19314" s="53">
        <v>10</v>
      </c>
      <c r="C19314" s="53" t="s">
        <v>33536</v>
      </c>
      <c r="D19314" s="53" t="s">
        <v>33872</v>
      </c>
    </row>
    <row r="19315" spans="1:4" ht="15" x14ac:dyDescent="0.25">
      <c r="A19315" s="53" t="s">
        <v>23517</v>
      </c>
      <c r="B19315" s="53">
        <v>10</v>
      </c>
      <c r="C19315" s="53" t="s">
        <v>33536</v>
      </c>
      <c r="D19315" s="53" t="s">
        <v>33872</v>
      </c>
    </row>
    <row r="19316" spans="1:4" ht="15" x14ac:dyDescent="0.25">
      <c r="A19316" s="53" t="s">
        <v>23518</v>
      </c>
      <c r="B19316" s="53">
        <v>10</v>
      </c>
      <c r="C19316" s="53" t="s">
        <v>33536</v>
      </c>
      <c r="D19316" s="53" t="s">
        <v>33872</v>
      </c>
    </row>
    <row r="19317" spans="1:4" ht="15" x14ac:dyDescent="0.25">
      <c r="A19317" s="53" t="s">
        <v>23519</v>
      </c>
      <c r="B19317" s="53">
        <v>10</v>
      </c>
      <c r="C19317" s="53" t="s">
        <v>33536</v>
      </c>
      <c r="D19317" s="53" t="s">
        <v>33872</v>
      </c>
    </row>
    <row r="19318" spans="1:4" ht="15" x14ac:dyDescent="0.25">
      <c r="A19318" s="53" t="s">
        <v>23520</v>
      </c>
      <c r="B19318" s="53">
        <v>120</v>
      </c>
      <c r="C19318" s="53" t="s">
        <v>33536</v>
      </c>
      <c r="D19318" s="53" t="s">
        <v>33872</v>
      </c>
    </row>
    <row r="19319" spans="1:4" ht="15" x14ac:dyDescent="0.25">
      <c r="A19319" s="53" t="s">
        <v>23521</v>
      </c>
      <c r="B19319" s="53">
        <v>10</v>
      </c>
      <c r="C19319" s="53" t="s">
        <v>33536</v>
      </c>
      <c r="D19319" s="53" t="s">
        <v>33872</v>
      </c>
    </row>
    <row r="19320" spans="1:4" ht="15" x14ac:dyDescent="0.25">
      <c r="A19320" s="53" t="s">
        <v>23522</v>
      </c>
      <c r="B19320" s="53">
        <v>10</v>
      </c>
      <c r="C19320" s="53" t="s">
        <v>33536</v>
      </c>
      <c r="D19320" s="53" t="s">
        <v>33872</v>
      </c>
    </row>
    <row r="19321" spans="1:4" ht="15" x14ac:dyDescent="0.25">
      <c r="A19321" s="53" t="s">
        <v>23523</v>
      </c>
      <c r="B19321" s="53">
        <v>10</v>
      </c>
      <c r="C19321" s="53" t="s">
        <v>33536</v>
      </c>
      <c r="D19321" s="53" t="s">
        <v>33872</v>
      </c>
    </row>
    <row r="19322" spans="1:4" ht="15" x14ac:dyDescent="0.25">
      <c r="A19322" s="53" t="s">
        <v>23524</v>
      </c>
      <c r="B19322" s="53">
        <v>10</v>
      </c>
      <c r="C19322" s="53" t="s">
        <v>33536</v>
      </c>
      <c r="D19322" s="53" t="s">
        <v>33872</v>
      </c>
    </row>
    <row r="19323" spans="1:4" ht="15" x14ac:dyDescent="0.25">
      <c r="A19323" s="53" t="s">
        <v>23525</v>
      </c>
      <c r="B19323" s="53">
        <v>10</v>
      </c>
      <c r="C19323" s="53" t="s">
        <v>33536</v>
      </c>
      <c r="D19323" s="53" t="s">
        <v>33872</v>
      </c>
    </row>
    <row r="19324" spans="1:4" ht="15" x14ac:dyDescent="0.25">
      <c r="A19324" s="53" t="s">
        <v>23526</v>
      </c>
      <c r="B19324" s="53">
        <v>10</v>
      </c>
      <c r="C19324" s="53" t="s">
        <v>33536</v>
      </c>
      <c r="D19324" s="53" t="s">
        <v>33872</v>
      </c>
    </row>
    <row r="19325" spans="1:4" ht="15" x14ac:dyDescent="0.25">
      <c r="A19325" s="53" t="s">
        <v>23527</v>
      </c>
      <c r="B19325" s="53">
        <v>20</v>
      </c>
      <c r="C19325" s="53" t="s">
        <v>33536</v>
      </c>
      <c r="D19325" s="53" t="s">
        <v>33872</v>
      </c>
    </row>
    <row r="19326" spans="1:4" ht="15" x14ac:dyDescent="0.25">
      <c r="A19326" s="53" t="s">
        <v>23528</v>
      </c>
      <c r="B19326" s="53">
        <v>30</v>
      </c>
      <c r="C19326" s="53" t="s">
        <v>33536</v>
      </c>
      <c r="D19326" s="53" t="s">
        <v>33872</v>
      </c>
    </row>
    <row r="19327" spans="1:4" ht="15" x14ac:dyDescent="0.25">
      <c r="A19327" s="53" t="s">
        <v>23529</v>
      </c>
      <c r="B19327" s="53">
        <v>30</v>
      </c>
      <c r="C19327" s="53" t="s">
        <v>33536</v>
      </c>
      <c r="D19327" s="53" t="s">
        <v>33872</v>
      </c>
    </row>
    <row r="19328" spans="1:4" ht="15" x14ac:dyDescent="0.25">
      <c r="A19328" s="53" t="s">
        <v>23530</v>
      </c>
      <c r="B19328" s="53">
        <v>15</v>
      </c>
      <c r="C19328" s="53" t="s">
        <v>33536</v>
      </c>
      <c r="D19328" s="53" t="s">
        <v>33872</v>
      </c>
    </row>
    <row r="19329" spans="1:4" ht="15" x14ac:dyDescent="0.25">
      <c r="A19329" s="53" t="s">
        <v>23531</v>
      </c>
      <c r="B19329" s="53">
        <v>30</v>
      </c>
      <c r="C19329" s="53" t="s">
        <v>33542</v>
      </c>
      <c r="D19329" s="53" t="s">
        <v>33872</v>
      </c>
    </row>
    <row r="19330" spans="1:4" ht="15" x14ac:dyDescent="0.25">
      <c r="A19330" s="53" t="s">
        <v>23532</v>
      </c>
      <c r="B19330" s="53">
        <v>30</v>
      </c>
      <c r="C19330" s="53" t="s">
        <v>33542</v>
      </c>
      <c r="D19330" s="53" t="s">
        <v>33872</v>
      </c>
    </row>
    <row r="19331" spans="1:4" ht="15" x14ac:dyDescent="0.25">
      <c r="A19331" s="53" t="s">
        <v>23533</v>
      </c>
      <c r="B19331" s="53">
        <v>30</v>
      </c>
      <c r="C19331" s="53" t="s">
        <v>33536</v>
      </c>
      <c r="D19331" s="53" t="s">
        <v>33872</v>
      </c>
    </row>
    <row r="19332" spans="1:4" ht="15" x14ac:dyDescent="0.25">
      <c r="A19332" s="53" t="s">
        <v>23534</v>
      </c>
      <c r="B19332" s="53">
        <v>30</v>
      </c>
      <c r="C19332" s="53" t="s">
        <v>33536</v>
      </c>
      <c r="D19332" s="53" t="s">
        <v>33872</v>
      </c>
    </row>
    <row r="19333" spans="1:4" ht="15" x14ac:dyDescent="0.25">
      <c r="A19333" s="53" t="s">
        <v>23535</v>
      </c>
      <c r="B19333" s="53">
        <v>30</v>
      </c>
      <c r="C19333" s="53"/>
      <c r="D19333" s="53" t="s">
        <v>33872</v>
      </c>
    </row>
    <row r="19334" spans="1:4" ht="15" x14ac:dyDescent="0.25">
      <c r="A19334" s="53" t="s">
        <v>23536</v>
      </c>
      <c r="B19334" s="53">
        <v>15</v>
      </c>
      <c r="C19334" s="53" t="s">
        <v>33536</v>
      </c>
      <c r="D19334" s="53" t="s">
        <v>33872</v>
      </c>
    </row>
    <row r="19335" spans="1:4" ht="15" x14ac:dyDescent="0.25">
      <c r="A19335" s="53" t="s">
        <v>23537</v>
      </c>
      <c r="B19335" s="53">
        <v>15</v>
      </c>
      <c r="C19335" s="53" t="s">
        <v>33536</v>
      </c>
      <c r="D19335" s="53" t="s">
        <v>33872</v>
      </c>
    </row>
    <row r="19336" spans="1:4" ht="15" x14ac:dyDescent="0.25">
      <c r="A19336" s="53" t="s">
        <v>23538</v>
      </c>
      <c r="B19336" s="53">
        <v>20</v>
      </c>
      <c r="C19336" s="53" t="s">
        <v>33536</v>
      </c>
      <c r="D19336" s="53" t="s">
        <v>33872</v>
      </c>
    </row>
    <row r="19337" spans="1:4" ht="15" x14ac:dyDescent="0.25">
      <c r="A19337" s="53" t="s">
        <v>23539</v>
      </c>
      <c r="B19337" s="53">
        <v>20</v>
      </c>
      <c r="C19337" s="53" t="s">
        <v>33536</v>
      </c>
      <c r="D19337" s="53" t="s">
        <v>33872</v>
      </c>
    </row>
    <row r="19338" spans="1:4" ht="15" x14ac:dyDescent="0.25">
      <c r="A19338" s="53" t="s">
        <v>23540</v>
      </c>
      <c r="B19338" s="53">
        <v>20</v>
      </c>
      <c r="C19338" s="53" t="s">
        <v>33536</v>
      </c>
      <c r="D19338" s="53" t="s">
        <v>33872</v>
      </c>
    </row>
    <row r="19339" spans="1:4" ht="15" x14ac:dyDescent="0.25">
      <c r="A19339" s="53" t="s">
        <v>23541</v>
      </c>
      <c r="B19339" s="53">
        <v>20</v>
      </c>
      <c r="C19339" s="53" t="s">
        <v>33536</v>
      </c>
      <c r="D19339" s="53" t="s">
        <v>33872</v>
      </c>
    </row>
    <row r="19340" spans="1:4" ht="15" x14ac:dyDescent="0.25">
      <c r="A19340" s="53" t="s">
        <v>23542</v>
      </c>
      <c r="B19340" s="53">
        <v>20</v>
      </c>
      <c r="C19340" s="53" t="s">
        <v>33536</v>
      </c>
      <c r="D19340" s="53" t="s">
        <v>33872</v>
      </c>
    </row>
    <row r="19341" spans="1:4" ht="15" x14ac:dyDescent="0.25">
      <c r="A19341" s="53" t="s">
        <v>23543</v>
      </c>
      <c r="B19341" s="53">
        <v>20</v>
      </c>
      <c r="C19341" s="53" t="s">
        <v>33536</v>
      </c>
      <c r="D19341" s="53" t="s">
        <v>33872</v>
      </c>
    </row>
    <row r="19342" spans="1:4" ht="15" x14ac:dyDescent="0.25">
      <c r="A19342" s="53" t="s">
        <v>23544</v>
      </c>
      <c r="B19342" s="53">
        <v>20</v>
      </c>
      <c r="C19342" s="53" t="s">
        <v>33536</v>
      </c>
      <c r="D19342" s="53" t="s">
        <v>33872</v>
      </c>
    </row>
    <row r="19343" spans="1:4" ht="15" x14ac:dyDescent="0.25">
      <c r="A19343" s="53" t="s">
        <v>23545</v>
      </c>
      <c r="B19343" s="53">
        <v>20</v>
      </c>
      <c r="C19343" s="53" t="s">
        <v>33536</v>
      </c>
      <c r="D19343" s="53" t="s">
        <v>33872</v>
      </c>
    </row>
    <row r="19344" spans="1:4" ht="15" x14ac:dyDescent="0.25">
      <c r="A19344" s="53" t="s">
        <v>23546</v>
      </c>
      <c r="B19344" s="53">
        <v>20</v>
      </c>
      <c r="C19344" s="53" t="s">
        <v>33536</v>
      </c>
      <c r="D19344" s="53" t="s">
        <v>33872</v>
      </c>
    </row>
    <row r="19345" spans="1:4" ht="15" x14ac:dyDescent="0.25">
      <c r="A19345" s="53" t="s">
        <v>23547</v>
      </c>
      <c r="B19345" s="53">
        <v>20</v>
      </c>
      <c r="C19345" s="53" t="s">
        <v>33536</v>
      </c>
      <c r="D19345" s="53" t="s">
        <v>33872</v>
      </c>
    </row>
    <row r="19346" spans="1:4" ht="15" x14ac:dyDescent="0.25">
      <c r="A19346" s="53" t="s">
        <v>23548</v>
      </c>
      <c r="B19346" s="53">
        <v>20</v>
      </c>
      <c r="C19346" s="53" t="s">
        <v>33536</v>
      </c>
      <c r="D19346" s="53" t="s">
        <v>33872</v>
      </c>
    </row>
    <row r="19347" spans="1:4" ht="15" x14ac:dyDescent="0.25">
      <c r="A19347" s="53" t="s">
        <v>23549</v>
      </c>
      <c r="B19347" s="53">
        <v>20</v>
      </c>
      <c r="C19347" s="53" t="s">
        <v>33536</v>
      </c>
      <c r="D19347" s="53" t="s">
        <v>33872</v>
      </c>
    </row>
    <row r="19348" spans="1:4" ht="15" x14ac:dyDescent="0.25">
      <c r="A19348" s="53" t="s">
        <v>23550</v>
      </c>
      <c r="B19348" s="53">
        <v>20</v>
      </c>
      <c r="C19348" s="53" t="s">
        <v>33536</v>
      </c>
      <c r="D19348" s="53" t="s">
        <v>33872</v>
      </c>
    </row>
    <row r="19349" spans="1:4" ht="15" x14ac:dyDescent="0.25">
      <c r="A19349" s="53" t="s">
        <v>23551</v>
      </c>
      <c r="B19349" s="53">
        <v>20</v>
      </c>
      <c r="C19349" s="53" t="s">
        <v>33536</v>
      </c>
      <c r="D19349" s="53" t="s">
        <v>33872</v>
      </c>
    </row>
    <row r="19350" spans="1:4" ht="15" x14ac:dyDescent="0.25">
      <c r="A19350" s="53" t="s">
        <v>23552</v>
      </c>
      <c r="B19350" s="53">
        <v>20</v>
      </c>
      <c r="C19350" s="53" t="s">
        <v>33536</v>
      </c>
      <c r="D19350" s="53" t="s">
        <v>33872</v>
      </c>
    </row>
    <row r="19351" spans="1:4" ht="15" x14ac:dyDescent="0.25">
      <c r="A19351" s="53" t="s">
        <v>23553</v>
      </c>
      <c r="B19351" s="53">
        <v>20</v>
      </c>
      <c r="C19351" s="53" t="s">
        <v>33536</v>
      </c>
      <c r="D19351" s="53" t="s">
        <v>33872</v>
      </c>
    </row>
    <row r="19352" spans="1:4" ht="15" x14ac:dyDescent="0.25">
      <c r="A19352" s="53" t="s">
        <v>23554</v>
      </c>
      <c r="B19352" s="53">
        <v>20</v>
      </c>
      <c r="C19352" s="53" t="s">
        <v>33536</v>
      </c>
      <c r="D19352" s="53" t="s">
        <v>33872</v>
      </c>
    </row>
    <row r="19353" spans="1:4" ht="15" x14ac:dyDescent="0.25">
      <c r="A19353" s="53" t="s">
        <v>23555</v>
      </c>
      <c r="B19353" s="53">
        <v>30</v>
      </c>
      <c r="C19353" s="53" t="s">
        <v>33536</v>
      </c>
      <c r="D19353" s="53" t="s">
        <v>33872</v>
      </c>
    </row>
    <row r="19354" spans="1:4" ht="15" x14ac:dyDescent="0.25">
      <c r="A19354" s="53" t="s">
        <v>23556</v>
      </c>
      <c r="B19354" s="53">
        <v>40</v>
      </c>
      <c r="C19354" s="53" t="s">
        <v>33536</v>
      </c>
      <c r="D19354" s="53" t="s">
        <v>33872</v>
      </c>
    </row>
    <row r="19355" spans="1:4" ht="15" x14ac:dyDescent="0.25">
      <c r="A19355" s="53" t="s">
        <v>23557</v>
      </c>
      <c r="B19355" s="53">
        <v>30</v>
      </c>
      <c r="C19355" s="53" t="s">
        <v>33536</v>
      </c>
      <c r="D19355" s="53" t="s">
        <v>33872</v>
      </c>
    </row>
    <row r="19356" spans="1:4" ht="15" x14ac:dyDescent="0.25">
      <c r="A19356" s="53" t="s">
        <v>23558</v>
      </c>
      <c r="B19356" s="53">
        <v>30</v>
      </c>
      <c r="C19356" s="53" t="s">
        <v>33536</v>
      </c>
      <c r="D19356" s="53" t="s">
        <v>33872</v>
      </c>
    </row>
    <row r="19357" spans="1:4" ht="15" x14ac:dyDescent="0.25">
      <c r="A19357" s="53" t="s">
        <v>23559</v>
      </c>
      <c r="B19357" s="53">
        <v>10</v>
      </c>
      <c r="C19357" s="53"/>
      <c r="D19357" s="53" t="s">
        <v>33872</v>
      </c>
    </row>
    <row r="19358" spans="1:4" ht="15" x14ac:dyDescent="0.25">
      <c r="A19358" s="53" t="s">
        <v>23560</v>
      </c>
      <c r="B19358" s="53">
        <v>20</v>
      </c>
      <c r="C19358" s="53" t="s">
        <v>33536</v>
      </c>
      <c r="D19358" s="53" t="s">
        <v>33872</v>
      </c>
    </row>
    <row r="19359" spans="1:4" ht="15" x14ac:dyDescent="0.25">
      <c r="A19359" s="53" t="s">
        <v>23561</v>
      </c>
      <c r="B19359" s="53">
        <v>20</v>
      </c>
      <c r="C19359" s="53" t="s">
        <v>33536</v>
      </c>
      <c r="D19359" s="53" t="s">
        <v>33872</v>
      </c>
    </row>
    <row r="19360" spans="1:4" ht="15" x14ac:dyDescent="0.25">
      <c r="A19360" s="53" t="s">
        <v>23562</v>
      </c>
      <c r="B19360" s="53">
        <v>10</v>
      </c>
      <c r="C19360" s="53" t="s">
        <v>33536</v>
      </c>
      <c r="D19360" s="53" t="s">
        <v>33872</v>
      </c>
    </row>
    <row r="19361" spans="1:4" ht="15" x14ac:dyDescent="0.25">
      <c r="A19361" s="53" t="s">
        <v>23563</v>
      </c>
      <c r="B19361" s="53">
        <v>10</v>
      </c>
      <c r="C19361" s="53"/>
      <c r="D19361" s="53" t="s">
        <v>33872</v>
      </c>
    </row>
    <row r="19362" spans="1:4" ht="15" x14ac:dyDescent="0.25">
      <c r="A19362" s="53" t="s">
        <v>23564</v>
      </c>
      <c r="B19362" s="53">
        <v>20</v>
      </c>
      <c r="C19362" s="53"/>
      <c r="D19362" s="53" t="s">
        <v>33872</v>
      </c>
    </row>
    <row r="19363" spans="1:4" ht="15" x14ac:dyDescent="0.25">
      <c r="A19363" s="53" t="s">
        <v>23565</v>
      </c>
      <c r="B19363" s="53">
        <v>20</v>
      </c>
      <c r="C19363" s="53" t="s">
        <v>33536</v>
      </c>
      <c r="D19363" s="53" t="s">
        <v>33872</v>
      </c>
    </row>
    <row r="19364" spans="1:4" ht="15" x14ac:dyDescent="0.25">
      <c r="A19364" s="53" t="s">
        <v>23566</v>
      </c>
      <c r="B19364" s="53">
        <v>20</v>
      </c>
      <c r="C19364" s="53" t="s">
        <v>33536</v>
      </c>
      <c r="D19364" s="53" t="s">
        <v>33872</v>
      </c>
    </row>
    <row r="19365" spans="1:4" ht="15" x14ac:dyDescent="0.25">
      <c r="A19365" s="53" t="s">
        <v>23567</v>
      </c>
      <c r="B19365" s="53">
        <v>10</v>
      </c>
      <c r="C19365" s="53" t="s">
        <v>33536</v>
      </c>
      <c r="D19365" s="53" t="s">
        <v>33872</v>
      </c>
    </row>
    <row r="19366" spans="1:4" ht="15" x14ac:dyDescent="0.25">
      <c r="A19366" s="53" t="s">
        <v>23568</v>
      </c>
      <c r="B19366" s="53">
        <v>10</v>
      </c>
      <c r="C19366" s="53" t="s">
        <v>33536</v>
      </c>
      <c r="D19366" s="53" t="s">
        <v>33872</v>
      </c>
    </row>
    <row r="19367" spans="1:4" ht="15" x14ac:dyDescent="0.25">
      <c r="A19367" s="53" t="s">
        <v>23569</v>
      </c>
      <c r="B19367" s="53">
        <v>20</v>
      </c>
      <c r="C19367" s="53" t="s">
        <v>33536</v>
      </c>
      <c r="D19367" s="53" t="s">
        <v>33872</v>
      </c>
    </row>
    <row r="19368" spans="1:4" ht="15" x14ac:dyDescent="0.25">
      <c r="A19368" s="53" t="s">
        <v>23570</v>
      </c>
      <c r="B19368" s="53">
        <v>40</v>
      </c>
      <c r="C19368" s="53" t="s">
        <v>33536</v>
      </c>
      <c r="D19368" s="53" t="s">
        <v>33872</v>
      </c>
    </row>
    <row r="19369" spans="1:4" ht="15" x14ac:dyDescent="0.25">
      <c r="A19369" s="53" t="s">
        <v>23571</v>
      </c>
      <c r="B19369" s="53">
        <v>30</v>
      </c>
      <c r="C19369" s="53" t="s">
        <v>33536</v>
      </c>
      <c r="D19369" s="53" t="s">
        <v>33872</v>
      </c>
    </row>
    <row r="19370" spans="1:4" ht="15" x14ac:dyDescent="0.25">
      <c r="A19370" s="53" t="s">
        <v>23572</v>
      </c>
      <c r="B19370" s="53">
        <v>20</v>
      </c>
      <c r="C19370" s="53" t="s">
        <v>33536</v>
      </c>
      <c r="D19370" s="53" t="s">
        <v>33872</v>
      </c>
    </row>
    <row r="19371" spans="1:4" ht="15" x14ac:dyDescent="0.25">
      <c r="A19371" s="53" t="s">
        <v>23573</v>
      </c>
      <c r="B19371" s="53">
        <v>30</v>
      </c>
      <c r="C19371" s="53" t="s">
        <v>33536</v>
      </c>
      <c r="D19371" s="53" t="s">
        <v>33872</v>
      </c>
    </row>
    <row r="19372" spans="1:4" ht="15" x14ac:dyDescent="0.25">
      <c r="A19372" s="53" t="s">
        <v>23574</v>
      </c>
      <c r="B19372" s="53">
        <v>30</v>
      </c>
      <c r="C19372" s="53" t="s">
        <v>33536</v>
      </c>
      <c r="D19372" s="53" t="s">
        <v>33872</v>
      </c>
    </row>
    <row r="19373" spans="1:4" ht="15" x14ac:dyDescent="0.25">
      <c r="A19373" s="53" t="s">
        <v>23575</v>
      </c>
      <c r="B19373" s="53">
        <v>30</v>
      </c>
      <c r="C19373" s="53" t="s">
        <v>33536</v>
      </c>
      <c r="D19373" s="53" t="s">
        <v>33872</v>
      </c>
    </row>
    <row r="19374" spans="1:4" ht="15" x14ac:dyDescent="0.25">
      <c r="A19374" s="53" t="s">
        <v>23576</v>
      </c>
      <c r="B19374" s="53">
        <v>20</v>
      </c>
      <c r="C19374" s="53" t="s">
        <v>33536</v>
      </c>
      <c r="D19374" s="53" t="s">
        <v>33872</v>
      </c>
    </row>
    <row r="19375" spans="1:4" ht="15" x14ac:dyDescent="0.25">
      <c r="A19375" s="53" t="s">
        <v>23577</v>
      </c>
      <c r="B19375" s="53">
        <v>20</v>
      </c>
      <c r="C19375" s="53" t="s">
        <v>33536</v>
      </c>
      <c r="D19375" s="53" t="s">
        <v>33872</v>
      </c>
    </row>
    <row r="19376" spans="1:4" ht="15" x14ac:dyDescent="0.25">
      <c r="A19376" s="53" t="s">
        <v>23578</v>
      </c>
      <c r="B19376" s="53">
        <v>20</v>
      </c>
      <c r="C19376" s="53" t="s">
        <v>33536</v>
      </c>
      <c r="D19376" s="53" t="s">
        <v>33872</v>
      </c>
    </row>
    <row r="19377" spans="1:4" ht="15" x14ac:dyDescent="0.25">
      <c r="A19377" s="53" t="s">
        <v>23579</v>
      </c>
      <c r="B19377" s="53">
        <v>10</v>
      </c>
      <c r="C19377" s="53"/>
      <c r="D19377" s="53" t="s">
        <v>33872</v>
      </c>
    </row>
    <row r="19378" spans="1:4" ht="15" x14ac:dyDescent="0.25">
      <c r="A19378" s="53" t="s">
        <v>23580</v>
      </c>
      <c r="B19378" s="53">
        <v>10</v>
      </c>
      <c r="C19378" s="53" t="s">
        <v>33536</v>
      </c>
      <c r="D19378" s="53" t="s">
        <v>33872</v>
      </c>
    </row>
    <row r="19379" spans="1:4" ht="15" x14ac:dyDescent="0.25">
      <c r="A19379" s="53" t="s">
        <v>23581</v>
      </c>
      <c r="B19379" s="53">
        <v>10</v>
      </c>
      <c r="C19379" s="53" t="s">
        <v>33536</v>
      </c>
      <c r="D19379" s="53" t="s">
        <v>33872</v>
      </c>
    </row>
    <row r="19380" spans="1:4" ht="15" x14ac:dyDescent="0.25">
      <c r="A19380" s="53" t="s">
        <v>23582</v>
      </c>
      <c r="B19380" s="53">
        <v>10</v>
      </c>
      <c r="C19380" s="53" t="s">
        <v>33536</v>
      </c>
      <c r="D19380" s="53" t="s">
        <v>33872</v>
      </c>
    </row>
    <row r="19381" spans="1:4" ht="15" x14ac:dyDescent="0.25">
      <c r="A19381" s="53" t="s">
        <v>23583</v>
      </c>
      <c r="B19381" s="53">
        <v>10</v>
      </c>
      <c r="C19381" s="53" t="s">
        <v>33536</v>
      </c>
      <c r="D19381" s="53" t="s">
        <v>33872</v>
      </c>
    </row>
    <row r="19382" spans="1:4" ht="15" x14ac:dyDescent="0.25">
      <c r="A19382" s="53" t="s">
        <v>23584</v>
      </c>
      <c r="B19382" s="53">
        <v>10</v>
      </c>
      <c r="C19382" s="53" t="s">
        <v>33536</v>
      </c>
      <c r="D19382" s="53" t="s">
        <v>33872</v>
      </c>
    </row>
    <row r="19383" spans="1:4" ht="15" x14ac:dyDescent="0.25">
      <c r="A19383" s="53" t="s">
        <v>23585</v>
      </c>
      <c r="B19383" s="53">
        <v>10</v>
      </c>
      <c r="C19383" s="53" t="s">
        <v>33536</v>
      </c>
      <c r="D19383" s="53" t="s">
        <v>33872</v>
      </c>
    </row>
    <row r="19384" spans="1:4" ht="15" x14ac:dyDescent="0.25">
      <c r="A19384" s="53" t="s">
        <v>23586</v>
      </c>
      <c r="B19384" s="53">
        <v>10</v>
      </c>
      <c r="C19384" s="53" t="s">
        <v>33536</v>
      </c>
      <c r="D19384" s="53" t="s">
        <v>33872</v>
      </c>
    </row>
    <row r="19385" spans="1:4" ht="15" x14ac:dyDescent="0.25">
      <c r="A19385" s="53" t="s">
        <v>23587</v>
      </c>
      <c r="B19385" s="53">
        <v>10</v>
      </c>
      <c r="C19385" s="53" t="s">
        <v>33536</v>
      </c>
      <c r="D19385" s="53" t="s">
        <v>33872</v>
      </c>
    </row>
    <row r="19386" spans="1:4" ht="15" x14ac:dyDescent="0.25">
      <c r="A19386" s="53" t="s">
        <v>23588</v>
      </c>
      <c r="B19386" s="53">
        <v>10</v>
      </c>
      <c r="C19386" s="53" t="s">
        <v>33536</v>
      </c>
      <c r="D19386" s="53" t="s">
        <v>33872</v>
      </c>
    </row>
    <row r="19387" spans="1:4" ht="15" x14ac:dyDescent="0.25">
      <c r="A19387" s="53" t="s">
        <v>23589</v>
      </c>
      <c r="B19387" s="53">
        <v>30</v>
      </c>
      <c r="C19387" s="53" t="s">
        <v>33536</v>
      </c>
      <c r="D19387" s="53" t="s">
        <v>33872</v>
      </c>
    </row>
    <row r="19388" spans="1:4" ht="15" x14ac:dyDescent="0.25">
      <c r="A19388" s="53" t="s">
        <v>23590</v>
      </c>
      <c r="B19388" s="53">
        <v>30</v>
      </c>
      <c r="C19388" s="53" t="s">
        <v>33536</v>
      </c>
      <c r="D19388" s="53" t="s">
        <v>33872</v>
      </c>
    </row>
    <row r="19389" spans="1:4" ht="15" x14ac:dyDescent="0.25">
      <c r="A19389" s="53" t="s">
        <v>23591</v>
      </c>
      <c r="B19389" s="53">
        <v>30</v>
      </c>
      <c r="C19389" s="53" t="s">
        <v>33536</v>
      </c>
      <c r="D19389" s="53" t="s">
        <v>33872</v>
      </c>
    </row>
    <row r="19390" spans="1:4" ht="15" x14ac:dyDescent="0.25">
      <c r="A19390" s="53" t="s">
        <v>23592</v>
      </c>
      <c r="B19390" s="53">
        <v>30</v>
      </c>
      <c r="C19390" s="53" t="s">
        <v>33536</v>
      </c>
      <c r="D19390" s="53" t="s">
        <v>33872</v>
      </c>
    </row>
    <row r="19391" spans="1:4" ht="15" x14ac:dyDescent="0.25">
      <c r="A19391" s="53" t="s">
        <v>23593</v>
      </c>
      <c r="B19391" s="53">
        <v>30</v>
      </c>
      <c r="C19391" s="53" t="s">
        <v>33536</v>
      </c>
      <c r="D19391" s="53" t="s">
        <v>33872</v>
      </c>
    </row>
    <row r="19392" spans="1:4" ht="15" x14ac:dyDescent="0.25">
      <c r="A19392" s="53" t="s">
        <v>23594</v>
      </c>
      <c r="B19392" s="53">
        <v>30</v>
      </c>
      <c r="C19392" s="53" t="s">
        <v>33536</v>
      </c>
      <c r="D19392" s="53" t="s">
        <v>33872</v>
      </c>
    </row>
    <row r="19393" spans="1:4" ht="15" x14ac:dyDescent="0.25">
      <c r="A19393" s="53" t="s">
        <v>23595</v>
      </c>
      <c r="B19393" s="53">
        <v>15</v>
      </c>
      <c r="C19393" s="53" t="s">
        <v>33536</v>
      </c>
      <c r="D19393" s="53" t="s">
        <v>33872</v>
      </c>
    </row>
    <row r="19394" spans="1:4" ht="15" x14ac:dyDescent="0.25">
      <c r="A19394" s="53" t="s">
        <v>23596</v>
      </c>
      <c r="B19394" s="53">
        <v>30</v>
      </c>
      <c r="C19394" s="53" t="s">
        <v>33536</v>
      </c>
      <c r="D19394" s="53" t="s">
        <v>33872</v>
      </c>
    </row>
    <row r="19395" spans="1:4" ht="15" x14ac:dyDescent="0.25">
      <c r="A19395" s="53" t="s">
        <v>23597</v>
      </c>
      <c r="B19395" s="53">
        <v>30</v>
      </c>
      <c r="C19395" s="53" t="s">
        <v>33536</v>
      </c>
      <c r="D19395" s="53" t="s">
        <v>33872</v>
      </c>
    </row>
    <row r="19396" spans="1:4" ht="15" x14ac:dyDescent="0.25">
      <c r="A19396" s="53" t="s">
        <v>23598</v>
      </c>
      <c r="B19396" s="53">
        <v>30</v>
      </c>
      <c r="C19396" s="53" t="s">
        <v>33536</v>
      </c>
      <c r="D19396" s="53" t="s">
        <v>33872</v>
      </c>
    </row>
    <row r="19397" spans="1:4" ht="15" x14ac:dyDescent="0.25">
      <c r="A19397" s="53" t="s">
        <v>23599</v>
      </c>
      <c r="B19397" s="53">
        <v>30</v>
      </c>
      <c r="C19397" s="53" t="s">
        <v>33536</v>
      </c>
      <c r="D19397" s="53" t="s">
        <v>33872</v>
      </c>
    </row>
    <row r="19398" spans="1:4" ht="15" x14ac:dyDescent="0.25">
      <c r="A19398" s="53" t="s">
        <v>23600</v>
      </c>
      <c r="B19398" s="53">
        <v>30</v>
      </c>
      <c r="C19398" s="53" t="s">
        <v>33536</v>
      </c>
      <c r="D19398" s="53" t="s">
        <v>33872</v>
      </c>
    </row>
    <row r="19399" spans="1:4" ht="15" x14ac:dyDescent="0.25">
      <c r="A19399" s="53" t="s">
        <v>23601</v>
      </c>
      <c r="B19399" s="53">
        <v>30</v>
      </c>
      <c r="C19399" s="53" t="s">
        <v>33536</v>
      </c>
      <c r="D19399" s="53" t="s">
        <v>33872</v>
      </c>
    </row>
    <row r="19400" spans="1:4" ht="15" x14ac:dyDescent="0.25">
      <c r="A19400" s="53" t="s">
        <v>23602</v>
      </c>
      <c r="B19400" s="53">
        <v>30</v>
      </c>
      <c r="C19400" s="53" t="s">
        <v>33536</v>
      </c>
      <c r="D19400" s="53" t="s">
        <v>33872</v>
      </c>
    </row>
    <row r="19401" spans="1:4" ht="15" x14ac:dyDescent="0.25">
      <c r="A19401" s="53" t="s">
        <v>23603</v>
      </c>
      <c r="B19401" s="53">
        <v>30</v>
      </c>
      <c r="C19401" s="53" t="s">
        <v>33536</v>
      </c>
      <c r="D19401" s="53" t="s">
        <v>33872</v>
      </c>
    </row>
    <row r="19402" spans="1:4" ht="15" x14ac:dyDescent="0.25">
      <c r="A19402" s="53" t="s">
        <v>23604</v>
      </c>
      <c r="B19402" s="53">
        <v>30</v>
      </c>
      <c r="C19402" s="53"/>
      <c r="D19402" s="53" t="s">
        <v>33872</v>
      </c>
    </row>
    <row r="19403" spans="1:4" ht="15" x14ac:dyDescent="0.25">
      <c r="A19403" s="53" t="s">
        <v>23605</v>
      </c>
      <c r="B19403" s="53">
        <v>20</v>
      </c>
      <c r="C19403" s="53" t="s">
        <v>33536</v>
      </c>
      <c r="D19403" s="53" t="s">
        <v>33872</v>
      </c>
    </row>
    <row r="19404" spans="1:4" ht="15" x14ac:dyDescent="0.25">
      <c r="A19404" s="53" t="s">
        <v>23606</v>
      </c>
      <c r="B19404" s="53">
        <v>10</v>
      </c>
      <c r="C19404" s="53"/>
      <c r="D19404" s="53" t="s">
        <v>33872</v>
      </c>
    </row>
    <row r="19405" spans="1:4" ht="15" x14ac:dyDescent="0.25">
      <c r="A19405" s="53" t="s">
        <v>23607</v>
      </c>
      <c r="B19405" s="53">
        <v>10</v>
      </c>
      <c r="C19405" s="53"/>
      <c r="D19405" s="53" t="s">
        <v>33872</v>
      </c>
    </row>
    <row r="19406" spans="1:4" ht="15" x14ac:dyDescent="0.25">
      <c r="A19406" s="53" t="s">
        <v>23608</v>
      </c>
      <c r="B19406" s="53">
        <v>30</v>
      </c>
      <c r="C19406" s="53" t="s">
        <v>33536</v>
      </c>
      <c r="D19406" s="53" t="s">
        <v>33872</v>
      </c>
    </row>
    <row r="19407" spans="1:4" ht="15" x14ac:dyDescent="0.25">
      <c r="A19407" s="53" t="s">
        <v>23609</v>
      </c>
      <c r="B19407" s="53">
        <v>30</v>
      </c>
      <c r="C19407" s="53" t="s">
        <v>33536</v>
      </c>
      <c r="D19407" s="53" t="s">
        <v>33872</v>
      </c>
    </row>
    <row r="19408" spans="1:4" ht="15" x14ac:dyDescent="0.25">
      <c r="A19408" s="53" t="s">
        <v>23610</v>
      </c>
      <c r="B19408" s="53">
        <v>30</v>
      </c>
      <c r="C19408" s="53" t="s">
        <v>33536</v>
      </c>
      <c r="D19408" s="53" t="s">
        <v>33872</v>
      </c>
    </row>
    <row r="19409" spans="1:4" ht="15" x14ac:dyDescent="0.25">
      <c r="A19409" s="53" t="s">
        <v>23611</v>
      </c>
      <c r="B19409" s="53">
        <v>30</v>
      </c>
      <c r="C19409" s="53" t="s">
        <v>33536</v>
      </c>
      <c r="D19409" s="53" t="s">
        <v>33872</v>
      </c>
    </row>
    <row r="19410" spans="1:4" ht="15" x14ac:dyDescent="0.25">
      <c r="A19410" s="53" t="s">
        <v>23612</v>
      </c>
      <c r="B19410" s="53">
        <v>30</v>
      </c>
      <c r="C19410" s="53" t="s">
        <v>33536</v>
      </c>
      <c r="D19410" s="53" t="s">
        <v>33872</v>
      </c>
    </row>
    <row r="19411" spans="1:4" ht="15" x14ac:dyDescent="0.25">
      <c r="A19411" s="53" t="s">
        <v>23613</v>
      </c>
      <c r="B19411" s="53">
        <v>45</v>
      </c>
      <c r="C19411" s="53" t="s">
        <v>33536</v>
      </c>
      <c r="D19411" s="53" t="s">
        <v>33872</v>
      </c>
    </row>
    <row r="19412" spans="1:4" ht="15" x14ac:dyDescent="0.25">
      <c r="A19412" s="53" t="s">
        <v>23614</v>
      </c>
      <c r="B19412" s="53">
        <v>30</v>
      </c>
      <c r="C19412" s="53" t="s">
        <v>33536</v>
      </c>
      <c r="D19412" s="53" t="s">
        <v>33872</v>
      </c>
    </row>
    <row r="19413" spans="1:4" ht="15" x14ac:dyDescent="0.25">
      <c r="A19413" s="53" t="s">
        <v>23615</v>
      </c>
      <c r="B19413" s="53">
        <v>30</v>
      </c>
      <c r="C19413" s="53" t="s">
        <v>33536</v>
      </c>
      <c r="D19413" s="53" t="s">
        <v>33872</v>
      </c>
    </row>
    <row r="19414" spans="1:4" ht="15" x14ac:dyDescent="0.25">
      <c r="A19414" s="53" t="s">
        <v>23616</v>
      </c>
      <c r="B19414" s="53">
        <v>30</v>
      </c>
      <c r="C19414" s="53" t="s">
        <v>33536</v>
      </c>
      <c r="D19414" s="53" t="s">
        <v>33872</v>
      </c>
    </row>
    <row r="19415" spans="1:4" ht="15" x14ac:dyDescent="0.25">
      <c r="A19415" s="53" t="s">
        <v>23617</v>
      </c>
      <c r="B19415" s="53">
        <v>15</v>
      </c>
      <c r="C19415" s="53" t="s">
        <v>33536</v>
      </c>
      <c r="D19415" s="53" t="s">
        <v>33872</v>
      </c>
    </row>
    <row r="19416" spans="1:4" ht="15" x14ac:dyDescent="0.25">
      <c r="A19416" s="53" t="s">
        <v>23618</v>
      </c>
      <c r="B19416" s="53">
        <v>15</v>
      </c>
      <c r="C19416" s="53" t="s">
        <v>33536</v>
      </c>
      <c r="D19416" s="53" t="s">
        <v>33872</v>
      </c>
    </row>
    <row r="19417" spans="1:4" ht="15" x14ac:dyDescent="0.25">
      <c r="A19417" s="53" t="s">
        <v>23619</v>
      </c>
      <c r="B19417" s="53">
        <v>15</v>
      </c>
      <c r="C19417" s="53" t="s">
        <v>33536</v>
      </c>
      <c r="D19417" s="53" t="s">
        <v>33872</v>
      </c>
    </row>
    <row r="19418" spans="1:4" ht="15" x14ac:dyDescent="0.25">
      <c r="A19418" s="53" t="s">
        <v>23620</v>
      </c>
      <c r="B19418" s="53">
        <v>15</v>
      </c>
      <c r="C19418" s="53" t="s">
        <v>33536</v>
      </c>
      <c r="D19418" s="53" t="s">
        <v>33872</v>
      </c>
    </row>
    <row r="19419" spans="1:4" ht="15" x14ac:dyDescent="0.25">
      <c r="A19419" s="53" t="s">
        <v>23621</v>
      </c>
      <c r="B19419" s="53">
        <v>15</v>
      </c>
      <c r="C19419" s="53" t="s">
        <v>33536</v>
      </c>
      <c r="D19419" s="53" t="s">
        <v>33872</v>
      </c>
    </row>
    <row r="19420" spans="1:4" ht="15" x14ac:dyDescent="0.25">
      <c r="A19420" s="53" t="s">
        <v>23622</v>
      </c>
      <c r="B19420" s="53">
        <v>15</v>
      </c>
      <c r="C19420" s="53" t="s">
        <v>33536</v>
      </c>
      <c r="D19420" s="53" t="s">
        <v>33872</v>
      </c>
    </row>
    <row r="19421" spans="1:4" ht="15" x14ac:dyDescent="0.25">
      <c r="A19421" s="53" t="s">
        <v>23623</v>
      </c>
      <c r="B19421" s="53">
        <v>15</v>
      </c>
      <c r="C19421" s="53" t="s">
        <v>33536</v>
      </c>
      <c r="D19421" s="53" t="s">
        <v>33872</v>
      </c>
    </row>
    <row r="19422" spans="1:4" ht="15" x14ac:dyDescent="0.25">
      <c r="A19422" s="53" t="s">
        <v>23624</v>
      </c>
      <c r="B19422" s="53">
        <v>15</v>
      </c>
      <c r="C19422" s="53" t="s">
        <v>33536</v>
      </c>
      <c r="D19422" s="53" t="s">
        <v>33872</v>
      </c>
    </row>
    <row r="19423" spans="1:4" ht="15" x14ac:dyDescent="0.25">
      <c r="A19423" s="53" t="s">
        <v>23625</v>
      </c>
      <c r="B19423" s="53">
        <v>15</v>
      </c>
      <c r="C19423" s="53" t="s">
        <v>33536</v>
      </c>
      <c r="D19423" s="53" t="s">
        <v>33872</v>
      </c>
    </row>
    <row r="19424" spans="1:4" ht="15" x14ac:dyDescent="0.25">
      <c r="A19424" s="53" t="s">
        <v>23626</v>
      </c>
      <c r="B19424" s="53">
        <v>15</v>
      </c>
      <c r="C19424" s="53"/>
      <c r="D19424" s="53" t="s">
        <v>33872</v>
      </c>
    </row>
    <row r="19425" spans="1:4" ht="15" x14ac:dyDescent="0.25">
      <c r="A19425" s="53" t="s">
        <v>23627</v>
      </c>
      <c r="B19425" s="53">
        <v>15</v>
      </c>
      <c r="C19425" s="53" t="s">
        <v>33536</v>
      </c>
      <c r="D19425" s="53" t="s">
        <v>33872</v>
      </c>
    </row>
    <row r="19426" spans="1:4" ht="15" x14ac:dyDescent="0.25">
      <c r="A19426" s="53" t="s">
        <v>23628</v>
      </c>
      <c r="B19426" s="53">
        <v>15</v>
      </c>
      <c r="C19426" s="53" t="s">
        <v>33536</v>
      </c>
      <c r="D19426" s="53" t="s">
        <v>33872</v>
      </c>
    </row>
    <row r="19427" spans="1:4" ht="15" x14ac:dyDescent="0.25">
      <c r="A19427" s="53" t="s">
        <v>23629</v>
      </c>
      <c r="B19427" s="53">
        <v>15</v>
      </c>
      <c r="C19427" s="53" t="s">
        <v>33536</v>
      </c>
      <c r="D19427" s="53" t="s">
        <v>33872</v>
      </c>
    </row>
    <row r="19428" spans="1:4" ht="15" x14ac:dyDescent="0.25">
      <c r="A19428" s="53" t="s">
        <v>23630</v>
      </c>
      <c r="B19428" s="53">
        <v>15</v>
      </c>
      <c r="C19428" s="53" t="s">
        <v>33536</v>
      </c>
      <c r="D19428" s="53" t="s">
        <v>33872</v>
      </c>
    </row>
    <row r="19429" spans="1:4" ht="15" x14ac:dyDescent="0.25">
      <c r="A19429" s="53" t="s">
        <v>23631</v>
      </c>
      <c r="B19429" s="53">
        <v>15</v>
      </c>
      <c r="C19429" s="53" t="s">
        <v>33536</v>
      </c>
      <c r="D19429" s="53" t="s">
        <v>33872</v>
      </c>
    </row>
    <row r="19430" spans="1:4" ht="15" x14ac:dyDescent="0.25">
      <c r="A19430" s="53" t="s">
        <v>23632</v>
      </c>
      <c r="B19430" s="53">
        <v>15</v>
      </c>
      <c r="C19430" s="53" t="s">
        <v>33536</v>
      </c>
      <c r="D19430" s="53" t="s">
        <v>33872</v>
      </c>
    </row>
    <row r="19431" spans="1:4" ht="15" x14ac:dyDescent="0.25">
      <c r="A19431" s="53" t="s">
        <v>23633</v>
      </c>
      <c r="B19431" s="53">
        <v>30</v>
      </c>
      <c r="C19431" s="53"/>
      <c r="D19431" s="53" t="s">
        <v>33872</v>
      </c>
    </row>
    <row r="19432" spans="1:4" ht="15" x14ac:dyDescent="0.25">
      <c r="A19432" s="53" t="s">
        <v>23634</v>
      </c>
      <c r="B19432" s="53">
        <v>30</v>
      </c>
      <c r="C19432" s="53" t="s">
        <v>33536</v>
      </c>
      <c r="D19432" s="53" t="s">
        <v>33872</v>
      </c>
    </row>
    <row r="19433" spans="1:4" ht="15" x14ac:dyDescent="0.25">
      <c r="A19433" s="53" t="s">
        <v>23635</v>
      </c>
      <c r="B19433" s="53">
        <v>30</v>
      </c>
      <c r="C19433" s="53" t="s">
        <v>33536</v>
      </c>
      <c r="D19433" s="53" t="s">
        <v>33872</v>
      </c>
    </row>
    <row r="19434" spans="1:4" ht="15" x14ac:dyDescent="0.25">
      <c r="A19434" s="53" t="s">
        <v>23636</v>
      </c>
      <c r="B19434" s="53">
        <v>30</v>
      </c>
      <c r="C19434" s="53" t="s">
        <v>33536</v>
      </c>
      <c r="D19434" s="53" t="s">
        <v>33872</v>
      </c>
    </row>
    <row r="19435" spans="1:4" ht="15" x14ac:dyDescent="0.25">
      <c r="A19435" s="53" t="s">
        <v>23637</v>
      </c>
      <c r="B19435" s="53">
        <v>30</v>
      </c>
      <c r="C19435" s="53" t="s">
        <v>33536</v>
      </c>
      <c r="D19435" s="53" t="s">
        <v>33872</v>
      </c>
    </row>
    <row r="19436" spans="1:4" ht="15" x14ac:dyDescent="0.25">
      <c r="A19436" s="53" t="s">
        <v>23638</v>
      </c>
      <c r="B19436" s="53">
        <v>30</v>
      </c>
      <c r="C19436" s="53" t="s">
        <v>33536</v>
      </c>
      <c r="D19436" s="53" t="s">
        <v>33872</v>
      </c>
    </row>
    <row r="19437" spans="1:4" ht="15" x14ac:dyDescent="0.25">
      <c r="A19437" s="53" t="s">
        <v>23639</v>
      </c>
      <c r="B19437" s="53">
        <v>30</v>
      </c>
      <c r="C19437" s="53" t="s">
        <v>33536</v>
      </c>
      <c r="D19437" s="53" t="s">
        <v>33872</v>
      </c>
    </row>
    <row r="19438" spans="1:4" ht="15" x14ac:dyDescent="0.25">
      <c r="A19438" s="53" t="s">
        <v>23640</v>
      </c>
      <c r="B19438" s="53">
        <v>30</v>
      </c>
      <c r="C19438" s="53" t="s">
        <v>33536</v>
      </c>
      <c r="D19438" s="53" t="s">
        <v>33872</v>
      </c>
    </row>
    <row r="19439" spans="1:4" ht="15" x14ac:dyDescent="0.25">
      <c r="A19439" s="53" t="s">
        <v>23641</v>
      </c>
      <c r="B19439" s="53">
        <v>30</v>
      </c>
      <c r="C19439" s="53" t="s">
        <v>33536</v>
      </c>
      <c r="D19439" s="53" t="s">
        <v>33872</v>
      </c>
    </row>
    <row r="19440" spans="1:4" ht="15" x14ac:dyDescent="0.25">
      <c r="A19440" s="53" t="s">
        <v>23642</v>
      </c>
      <c r="B19440" s="53">
        <v>30</v>
      </c>
      <c r="C19440" s="53" t="s">
        <v>33536</v>
      </c>
      <c r="D19440" s="53" t="s">
        <v>33872</v>
      </c>
    </row>
    <row r="19441" spans="1:4" ht="15" x14ac:dyDescent="0.25">
      <c r="A19441" s="53" t="s">
        <v>23643</v>
      </c>
      <c r="B19441" s="53">
        <v>30</v>
      </c>
      <c r="C19441" s="53" t="s">
        <v>33536</v>
      </c>
      <c r="D19441" s="53" t="s">
        <v>33872</v>
      </c>
    </row>
    <row r="19442" spans="1:4" ht="15" x14ac:dyDescent="0.25">
      <c r="A19442" s="53" t="s">
        <v>23644</v>
      </c>
      <c r="B19442" s="53">
        <v>30</v>
      </c>
      <c r="C19442" s="53" t="s">
        <v>33536</v>
      </c>
      <c r="D19442" s="53" t="s">
        <v>33872</v>
      </c>
    </row>
    <row r="19443" spans="1:4" ht="15" x14ac:dyDescent="0.25">
      <c r="A19443" s="53" t="s">
        <v>23645</v>
      </c>
      <c r="B19443" s="53">
        <v>30</v>
      </c>
      <c r="C19443" s="53" t="s">
        <v>33536</v>
      </c>
      <c r="D19443" s="53" t="s">
        <v>33872</v>
      </c>
    </row>
    <row r="19444" spans="1:4" ht="15" x14ac:dyDescent="0.25">
      <c r="A19444" s="53" t="s">
        <v>23646</v>
      </c>
      <c r="B19444" s="53">
        <v>10</v>
      </c>
      <c r="C19444" s="53" t="s">
        <v>33536</v>
      </c>
      <c r="D19444" s="53" t="s">
        <v>33872</v>
      </c>
    </row>
    <row r="19445" spans="1:4" ht="15" x14ac:dyDescent="0.25">
      <c r="A19445" s="53" t="s">
        <v>23647</v>
      </c>
      <c r="B19445" s="53">
        <v>30</v>
      </c>
      <c r="C19445" s="53" t="s">
        <v>33536</v>
      </c>
      <c r="D19445" s="53" t="s">
        <v>33872</v>
      </c>
    </row>
    <row r="19446" spans="1:4" ht="15" x14ac:dyDescent="0.25">
      <c r="A19446" s="53" t="s">
        <v>23648</v>
      </c>
      <c r="B19446" s="53">
        <v>30</v>
      </c>
      <c r="C19446" s="53" t="s">
        <v>33536</v>
      </c>
      <c r="D19446" s="53" t="s">
        <v>33872</v>
      </c>
    </row>
    <row r="19447" spans="1:4" ht="15" x14ac:dyDescent="0.25">
      <c r="A19447" s="53" t="s">
        <v>23649</v>
      </c>
      <c r="B19447" s="53">
        <v>30</v>
      </c>
      <c r="C19447" s="53" t="s">
        <v>33536</v>
      </c>
      <c r="D19447" s="53" t="s">
        <v>33872</v>
      </c>
    </row>
    <row r="19448" spans="1:4" ht="15" x14ac:dyDescent="0.25">
      <c r="A19448" s="53" t="s">
        <v>23650</v>
      </c>
      <c r="B19448" s="53">
        <v>30</v>
      </c>
      <c r="C19448" s="53" t="s">
        <v>33536</v>
      </c>
      <c r="D19448" s="53" t="s">
        <v>33872</v>
      </c>
    </row>
    <row r="19449" spans="1:4" ht="15" x14ac:dyDescent="0.25">
      <c r="A19449" s="53" t="s">
        <v>23651</v>
      </c>
      <c r="B19449" s="53">
        <v>45</v>
      </c>
      <c r="C19449" s="53" t="s">
        <v>33536</v>
      </c>
      <c r="D19449" s="53" t="s">
        <v>33872</v>
      </c>
    </row>
    <row r="19450" spans="1:4" ht="15" x14ac:dyDescent="0.25">
      <c r="A19450" s="53" t="s">
        <v>23652</v>
      </c>
      <c r="B19450" s="53">
        <v>30</v>
      </c>
      <c r="C19450" s="53" t="s">
        <v>33536</v>
      </c>
      <c r="D19450" s="53" t="s">
        <v>33872</v>
      </c>
    </row>
    <row r="19451" spans="1:4" ht="15" x14ac:dyDescent="0.25">
      <c r="A19451" s="53" t="s">
        <v>23653</v>
      </c>
      <c r="B19451" s="53">
        <v>30</v>
      </c>
      <c r="C19451" s="53" t="s">
        <v>33536</v>
      </c>
      <c r="D19451" s="53" t="s">
        <v>33872</v>
      </c>
    </row>
    <row r="19452" spans="1:4" ht="15" x14ac:dyDescent="0.25">
      <c r="A19452" s="53" t="s">
        <v>23654</v>
      </c>
      <c r="B19452" s="53">
        <v>30</v>
      </c>
      <c r="C19452" s="53" t="s">
        <v>33536</v>
      </c>
      <c r="D19452" s="53" t="s">
        <v>33872</v>
      </c>
    </row>
    <row r="19453" spans="1:4" ht="15" x14ac:dyDescent="0.25">
      <c r="A19453" s="53" t="s">
        <v>23655</v>
      </c>
      <c r="B19453" s="53">
        <v>15</v>
      </c>
      <c r="C19453" s="53" t="s">
        <v>33536</v>
      </c>
      <c r="D19453" s="53" t="s">
        <v>33872</v>
      </c>
    </row>
    <row r="19454" spans="1:4" ht="15" x14ac:dyDescent="0.25">
      <c r="A19454" s="53" t="s">
        <v>23656</v>
      </c>
      <c r="B19454" s="53">
        <v>15</v>
      </c>
      <c r="C19454" s="53" t="s">
        <v>33536</v>
      </c>
      <c r="D19454" s="53" t="s">
        <v>33872</v>
      </c>
    </row>
    <row r="19455" spans="1:4" ht="15" x14ac:dyDescent="0.25">
      <c r="A19455" s="53" t="s">
        <v>23657</v>
      </c>
      <c r="B19455" s="53">
        <v>15</v>
      </c>
      <c r="C19455" s="53" t="s">
        <v>33536</v>
      </c>
      <c r="D19455" s="53" t="s">
        <v>33872</v>
      </c>
    </row>
    <row r="19456" spans="1:4" ht="15" x14ac:dyDescent="0.25">
      <c r="A19456" s="53" t="s">
        <v>23658</v>
      </c>
      <c r="B19456" s="53">
        <v>15</v>
      </c>
      <c r="C19456" s="53" t="s">
        <v>33536</v>
      </c>
      <c r="D19456" s="53" t="s">
        <v>33872</v>
      </c>
    </row>
    <row r="19457" spans="1:4" ht="15" x14ac:dyDescent="0.25">
      <c r="A19457" s="53" t="s">
        <v>23659</v>
      </c>
      <c r="B19457" s="53">
        <v>15</v>
      </c>
      <c r="C19457" s="53" t="s">
        <v>33536</v>
      </c>
      <c r="D19457" s="53" t="s">
        <v>33872</v>
      </c>
    </row>
    <row r="19458" spans="1:4" ht="15" x14ac:dyDescent="0.25">
      <c r="A19458" s="53" t="s">
        <v>23660</v>
      </c>
      <c r="B19458" s="53">
        <v>15</v>
      </c>
      <c r="C19458" s="53" t="s">
        <v>33536</v>
      </c>
      <c r="D19458" s="53" t="s">
        <v>33872</v>
      </c>
    </row>
    <row r="19459" spans="1:4" ht="15" x14ac:dyDescent="0.25">
      <c r="A19459" s="53" t="s">
        <v>23661</v>
      </c>
      <c r="B19459" s="53">
        <v>15</v>
      </c>
      <c r="C19459" s="53" t="s">
        <v>33536</v>
      </c>
      <c r="D19459" s="53" t="s">
        <v>33872</v>
      </c>
    </row>
    <row r="19460" spans="1:4" ht="15" x14ac:dyDescent="0.25">
      <c r="A19460" s="53" t="s">
        <v>23662</v>
      </c>
      <c r="B19460" s="53">
        <v>15</v>
      </c>
      <c r="C19460" s="53"/>
      <c r="D19460" s="53" t="s">
        <v>33872</v>
      </c>
    </row>
    <row r="19461" spans="1:4" ht="15" x14ac:dyDescent="0.25">
      <c r="A19461" s="53" t="s">
        <v>23663</v>
      </c>
      <c r="B19461" s="53">
        <v>15</v>
      </c>
      <c r="C19461" s="53" t="s">
        <v>33536</v>
      </c>
      <c r="D19461" s="53" t="s">
        <v>33872</v>
      </c>
    </row>
    <row r="19462" spans="1:4" ht="15" x14ac:dyDescent="0.25">
      <c r="A19462" s="53" t="s">
        <v>23664</v>
      </c>
      <c r="B19462" s="53">
        <v>15</v>
      </c>
      <c r="C19462" s="53" t="s">
        <v>33536</v>
      </c>
      <c r="D19462" s="53" t="s">
        <v>33872</v>
      </c>
    </row>
    <row r="19463" spans="1:4" ht="15" x14ac:dyDescent="0.25">
      <c r="A19463" s="53" t="s">
        <v>23665</v>
      </c>
      <c r="B19463" s="53">
        <v>15</v>
      </c>
      <c r="C19463" s="53" t="s">
        <v>33536</v>
      </c>
      <c r="D19463" s="53" t="s">
        <v>33872</v>
      </c>
    </row>
    <row r="19464" spans="1:4" ht="15" x14ac:dyDescent="0.25">
      <c r="A19464" s="53" t="s">
        <v>23666</v>
      </c>
      <c r="B19464" s="53">
        <v>15</v>
      </c>
      <c r="C19464" s="53" t="s">
        <v>33536</v>
      </c>
      <c r="D19464" s="53" t="s">
        <v>33872</v>
      </c>
    </row>
    <row r="19465" spans="1:4" ht="15" x14ac:dyDescent="0.25">
      <c r="A19465" s="53" t="s">
        <v>23667</v>
      </c>
      <c r="B19465" s="53">
        <v>15</v>
      </c>
      <c r="C19465" s="53" t="s">
        <v>33536</v>
      </c>
      <c r="D19465" s="53" t="s">
        <v>33872</v>
      </c>
    </row>
    <row r="19466" spans="1:4" ht="15" x14ac:dyDescent="0.25">
      <c r="A19466" s="53" t="s">
        <v>23668</v>
      </c>
      <c r="B19466" s="53">
        <v>15</v>
      </c>
      <c r="C19466" s="53" t="s">
        <v>33536</v>
      </c>
      <c r="D19466" s="53" t="s">
        <v>33872</v>
      </c>
    </row>
    <row r="19467" spans="1:4" ht="15" x14ac:dyDescent="0.25">
      <c r="A19467" s="53" t="s">
        <v>23669</v>
      </c>
      <c r="B19467" s="53">
        <v>30</v>
      </c>
      <c r="C19467" s="53" t="s">
        <v>33536</v>
      </c>
      <c r="D19467" s="53" t="s">
        <v>33872</v>
      </c>
    </row>
    <row r="19468" spans="1:4" ht="15" x14ac:dyDescent="0.25">
      <c r="A19468" s="53" t="s">
        <v>23670</v>
      </c>
      <c r="B19468" s="53">
        <v>30</v>
      </c>
      <c r="C19468" s="53" t="s">
        <v>33536</v>
      </c>
      <c r="D19468" s="53" t="s">
        <v>33872</v>
      </c>
    </row>
    <row r="19469" spans="1:4" ht="15" x14ac:dyDescent="0.25">
      <c r="A19469" s="53" t="s">
        <v>23671</v>
      </c>
      <c r="B19469" s="53">
        <v>10</v>
      </c>
      <c r="C19469" s="53" t="s">
        <v>33536</v>
      </c>
      <c r="D19469" s="53" t="s">
        <v>33872</v>
      </c>
    </row>
    <row r="19470" spans="1:4" ht="15" x14ac:dyDescent="0.25">
      <c r="A19470" s="53" t="s">
        <v>23672</v>
      </c>
      <c r="B19470" s="53">
        <v>10</v>
      </c>
      <c r="C19470" s="53" t="s">
        <v>33536</v>
      </c>
      <c r="D19470" s="53" t="s">
        <v>33872</v>
      </c>
    </row>
    <row r="19471" spans="1:4" ht="15" x14ac:dyDescent="0.25">
      <c r="A19471" s="53" t="s">
        <v>23673</v>
      </c>
      <c r="B19471" s="53">
        <v>15</v>
      </c>
      <c r="C19471" s="53" t="s">
        <v>33536</v>
      </c>
      <c r="D19471" s="53" t="s">
        <v>33872</v>
      </c>
    </row>
    <row r="19472" spans="1:4" ht="15" x14ac:dyDescent="0.25">
      <c r="A19472" s="53" t="s">
        <v>23674</v>
      </c>
      <c r="B19472" s="53">
        <v>15</v>
      </c>
      <c r="C19472" s="53" t="s">
        <v>33536</v>
      </c>
      <c r="D19472" s="53" t="s">
        <v>33872</v>
      </c>
    </row>
    <row r="19473" spans="1:4" ht="15" x14ac:dyDescent="0.25">
      <c r="A19473" s="53" t="s">
        <v>23675</v>
      </c>
      <c r="B19473" s="53">
        <v>15</v>
      </c>
      <c r="C19473" s="53" t="s">
        <v>33536</v>
      </c>
      <c r="D19473" s="53" t="s">
        <v>33872</v>
      </c>
    </row>
    <row r="19474" spans="1:4" ht="15" x14ac:dyDescent="0.25">
      <c r="A19474" s="53" t="s">
        <v>23676</v>
      </c>
      <c r="B19474" s="53">
        <v>15</v>
      </c>
      <c r="C19474" s="53" t="s">
        <v>33536</v>
      </c>
      <c r="D19474" s="53" t="s">
        <v>33872</v>
      </c>
    </row>
    <row r="19475" spans="1:4" ht="15" x14ac:dyDescent="0.25">
      <c r="A19475" s="53" t="s">
        <v>23677</v>
      </c>
      <c r="B19475" s="53">
        <v>10</v>
      </c>
      <c r="C19475" s="53" t="s">
        <v>33536</v>
      </c>
      <c r="D19475" s="53" t="s">
        <v>33872</v>
      </c>
    </row>
    <row r="19476" spans="1:4" ht="15" x14ac:dyDescent="0.25">
      <c r="A19476" s="53" t="s">
        <v>23678</v>
      </c>
      <c r="B19476" s="53">
        <v>30</v>
      </c>
      <c r="C19476" s="53" t="s">
        <v>33536</v>
      </c>
      <c r="D19476" s="53" t="s">
        <v>33872</v>
      </c>
    </row>
    <row r="19477" spans="1:4" ht="15" x14ac:dyDescent="0.25">
      <c r="A19477" s="53" t="s">
        <v>23679</v>
      </c>
      <c r="B19477" s="53">
        <v>15</v>
      </c>
      <c r="C19477" s="53" t="s">
        <v>33536</v>
      </c>
      <c r="D19477" s="53" t="s">
        <v>33872</v>
      </c>
    </row>
    <row r="19478" spans="1:4" ht="15" x14ac:dyDescent="0.25">
      <c r="A19478" s="53" t="s">
        <v>23680</v>
      </c>
      <c r="B19478" s="53">
        <v>15</v>
      </c>
      <c r="C19478" s="53" t="s">
        <v>33536</v>
      </c>
      <c r="D19478" s="53" t="s">
        <v>33872</v>
      </c>
    </row>
    <row r="19479" spans="1:4" ht="15" x14ac:dyDescent="0.25">
      <c r="A19479" s="53" t="s">
        <v>23681</v>
      </c>
      <c r="B19479" s="53">
        <v>10</v>
      </c>
      <c r="C19479" s="53" t="s">
        <v>33536</v>
      </c>
      <c r="D19479" s="53" t="s">
        <v>33872</v>
      </c>
    </row>
    <row r="19480" spans="1:4" ht="15" x14ac:dyDescent="0.25">
      <c r="A19480" s="53" t="s">
        <v>23682</v>
      </c>
      <c r="B19480" s="53">
        <v>10</v>
      </c>
      <c r="C19480" s="53" t="s">
        <v>33536</v>
      </c>
      <c r="D19480" s="53" t="s">
        <v>33872</v>
      </c>
    </row>
    <row r="19481" spans="1:4" ht="15" x14ac:dyDescent="0.25">
      <c r="A19481" s="53" t="s">
        <v>23683</v>
      </c>
      <c r="B19481" s="53">
        <v>10</v>
      </c>
      <c r="C19481" s="53" t="s">
        <v>33536</v>
      </c>
      <c r="D19481" s="53" t="s">
        <v>33872</v>
      </c>
    </row>
    <row r="19482" spans="1:4" ht="15" x14ac:dyDescent="0.25">
      <c r="A19482" s="53" t="s">
        <v>23684</v>
      </c>
      <c r="B19482" s="53">
        <v>10</v>
      </c>
      <c r="C19482" s="53" t="s">
        <v>33536</v>
      </c>
      <c r="D19482" s="53" t="s">
        <v>33872</v>
      </c>
    </row>
    <row r="19483" spans="1:4" ht="15" x14ac:dyDescent="0.25">
      <c r="A19483" s="53" t="s">
        <v>23685</v>
      </c>
      <c r="B19483" s="53">
        <v>10</v>
      </c>
      <c r="C19483" s="53" t="s">
        <v>33536</v>
      </c>
      <c r="D19483" s="53" t="s">
        <v>33872</v>
      </c>
    </row>
    <row r="19484" spans="1:4" ht="15" x14ac:dyDescent="0.25">
      <c r="A19484" s="53" t="s">
        <v>23686</v>
      </c>
      <c r="B19484" s="53">
        <v>30</v>
      </c>
      <c r="C19484" s="53" t="s">
        <v>33536</v>
      </c>
      <c r="D19484" s="53" t="s">
        <v>33872</v>
      </c>
    </row>
    <row r="19485" spans="1:4" ht="15" x14ac:dyDescent="0.25">
      <c r="A19485" s="53" t="s">
        <v>23687</v>
      </c>
      <c r="B19485" s="53">
        <v>10</v>
      </c>
      <c r="C19485" s="53" t="s">
        <v>33536</v>
      </c>
      <c r="D19485" s="53" t="s">
        <v>33872</v>
      </c>
    </row>
    <row r="19486" spans="1:4" ht="15" x14ac:dyDescent="0.25">
      <c r="A19486" s="53" t="s">
        <v>23688</v>
      </c>
      <c r="B19486" s="53">
        <v>10</v>
      </c>
      <c r="C19486" s="53" t="s">
        <v>33536</v>
      </c>
      <c r="D19486" s="53" t="s">
        <v>33872</v>
      </c>
    </row>
    <row r="19487" spans="1:4" ht="15" x14ac:dyDescent="0.25">
      <c r="A19487" s="53" t="s">
        <v>23689</v>
      </c>
      <c r="B19487" s="53">
        <v>10</v>
      </c>
      <c r="C19487" s="53" t="s">
        <v>33536</v>
      </c>
      <c r="D19487" s="53" t="s">
        <v>33872</v>
      </c>
    </row>
    <row r="19488" spans="1:4" ht="15" x14ac:dyDescent="0.25">
      <c r="A19488" s="53" t="s">
        <v>23690</v>
      </c>
      <c r="B19488" s="53">
        <v>10</v>
      </c>
      <c r="C19488" s="53" t="s">
        <v>33536</v>
      </c>
      <c r="D19488" s="53" t="s">
        <v>33872</v>
      </c>
    </row>
    <row r="19489" spans="1:4" ht="15" x14ac:dyDescent="0.25">
      <c r="A19489" s="53" t="s">
        <v>23691</v>
      </c>
      <c r="B19489" s="53">
        <v>10</v>
      </c>
      <c r="C19489" s="53" t="s">
        <v>33536</v>
      </c>
      <c r="D19489" s="53" t="s">
        <v>33872</v>
      </c>
    </row>
    <row r="19490" spans="1:4" ht="15" x14ac:dyDescent="0.25">
      <c r="A19490" s="53" t="s">
        <v>23692</v>
      </c>
      <c r="B19490" s="53">
        <v>30</v>
      </c>
      <c r="C19490" s="53" t="s">
        <v>33536</v>
      </c>
      <c r="D19490" s="53" t="s">
        <v>33872</v>
      </c>
    </row>
    <row r="19491" spans="1:4" ht="15" x14ac:dyDescent="0.25">
      <c r="A19491" s="53" t="s">
        <v>23693</v>
      </c>
      <c r="B19491" s="53">
        <v>30</v>
      </c>
      <c r="C19491" s="53" t="s">
        <v>33536</v>
      </c>
      <c r="D19491" s="53" t="s">
        <v>33872</v>
      </c>
    </row>
    <row r="19492" spans="1:4" ht="15" x14ac:dyDescent="0.25">
      <c r="A19492" s="53" t="s">
        <v>23694</v>
      </c>
      <c r="B19492" s="53">
        <v>20</v>
      </c>
      <c r="C19492" s="53" t="s">
        <v>33536</v>
      </c>
      <c r="D19492" s="53" t="s">
        <v>33872</v>
      </c>
    </row>
    <row r="19493" spans="1:4" ht="15" x14ac:dyDescent="0.25">
      <c r="A19493" s="53" t="s">
        <v>23695</v>
      </c>
      <c r="B19493" s="53">
        <v>30</v>
      </c>
      <c r="C19493" s="53" t="s">
        <v>33536</v>
      </c>
      <c r="D19493" s="53" t="s">
        <v>33872</v>
      </c>
    </row>
    <row r="19494" spans="1:4" ht="15" x14ac:dyDescent="0.25">
      <c r="A19494" s="53" t="s">
        <v>23696</v>
      </c>
      <c r="B19494" s="53">
        <v>30</v>
      </c>
      <c r="C19494" s="53" t="s">
        <v>33536</v>
      </c>
      <c r="D19494" s="53" t="s">
        <v>33872</v>
      </c>
    </row>
    <row r="19495" spans="1:4" ht="15" x14ac:dyDescent="0.25">
      <c r="A19495" s="53" t="s">
        <v>23697</v>
      </c>
      <c r="B19495" s="53">
        <v>30</v>
      </c>
      <c r="C19495" s="53" t="s">
        <v>33536</v>
      </c>
      <c r="D19495" s="53" t="s">
        <v>33872</v>
      </c>
    </row>
    <row r="19496" spans="1:4" ht="15" x14ac:dyDescent="0.25">
      <c r="A19496" s="53" t="s">
        <v>23698</v>
      </c>
      <c r="B19496" s="53">
        <v>30</v>
      </c>
      <c r="C19496" s="53" t="s">
        <v>33536</v>
      </c>
      <c r="D19496" s="53" t="s">
        <v>33872</v>
      </c>
    </row>
    <row r="19497" spans="1:4" ht="15" x14ac:dyDescent="0.25">
      <c r="A19497" s="53" t="s">
        <v>23699</v>
      </c>
      <c r="B19497" s="53">
        <v>30</v>
      </c>
      <c r="C19497" s="53" t="s">
        <v>33536</v>
      </c>
      <c r="D19497" s="53" t="s">
        <v>33872</v>
      </c>
    </row>
    <row r="19498" spans="1:4" ht="15" x14ac:dyDescent="0.25">
      <c r="A19498" s="53" t="s">
        <v>23700</v>
      </c>
      <c r="B19498" s="53">
        <v>30</v>
      </c>
      <c r="C19498" s="53" t="s">
        <v>33536</v>
      </c>
      <c r="D19498" s="53" t="s">
        <v>33872</v>
      </c>
    </row>
    <row r="19499" spans="1:4" ht="15" x14ac:dyDescent="0.25">
      <c r="A19499" s="53" t="s">
        <v>23701</v>
      </c>
      <c r="B19499" s="53">
        <v>30</v>
      </c>
      <c r="C19499" s="53" t="s">
        <v>33536</v>
      </c>
      <c r="D19499" s="53" t="s">
        <v>33872</v>
      </c>
    </row>
    <row r="19500" spans="1:4" ht="15" x14ac:dyDescent="0.25">
      <c r="A19500" s="53" t="s">
        <v>23702</v>
      </c>
      <c r="B19500" s="53">
        <v>30</v>
      </c>
      <c r="C19500" s="53" t="s">
        <v>33536</v>
      </c>
      <c r="D19500" s="53" t="s">
        <v>33872</v>
      </c>
    </row>
    <row r="19501" spans="1:4" ht="15" x14ac:dyDescent="0.25">
      <c r="A19501" s="53" t="s">
        <v>23703</v>
      </c>
      <c r="B19501" s="53">
        <v>30</v>
      </c>
      <c r="C19501" s="53" t="s">
        <v>33536</v>
      </c>
      <c r="D19501" s="53" t="s">
        <v>33872</v>
      </c>
    </row>
    <row r="19502" spans="1:4" ht="15" x14ac:dyDescent="0.25">
      <c r="A19502" s="53" t="s">
        <v>23704</v>
      </c>
      <c r="B19502" s="53">
        <v>30</v>
      </c>
      <c r="C19502" s="53" t="s">
        <v>33536</v>
      </c>
      <c r="D19502" s="53" t="s">
        <v>33872</v>
      </c>
    </row>
    <row r="19503" spans="1:4" ht="15" x14ac:dyDescent="0.25">
      <c r="A19503" s="53" t="s">
        <v>23705</v>
      </c>
      <c r="B19503" s="53">
        <v>30</v>
      </c>
      <c r="C19503" s="53" t="s">
        <v>33536</v>
      </c>
      <c r="D19503" s="53" t="s">
        <v>33872</v>
      </c>
    </row>
    <row r="19504" spans="1:4" ht="15" x14ac:dyDescent="0.25">
      <c r="A19504" s="53" t="s">
        <v>23706</v>
      </c>
      <c r="B19504" s="53">
        <v>15</v>
      </c>
      <c r="C19504" s="53" t="s">
        <v>33536</v>
      </c>
      <c r="D19504" s="53" t="s">
        <v>33872</v>
      </c>
    </row>
    <row r="19505" spans="1:4" ht="15" x14ac:dyDescent="0.25">
      <c r="A19505" s="53" t="s">
        <v>23707</v>
      </c>
      <c r="B19505" s="53">
        <v>15</v>
      </c>
      <c r="C19505" s="53" t="s">
        <v>33536</v>
      </c>
      <c r="D19505" s="53" t="s">
        <v>33872</v>
      </c>
    </row>
    <row r="19506" spans="1:4" ht="15" x14ac:dyDescent="0.25">
      <c r="A19506" s="53" t="s">
        <v>23708</v>
      </c>
      <c r="B19506" s="53">
        <v>15</v>
      </c>
      <c r="C19506" s="53" t="s">
        <v>33536</v>
      </c>
      <c r="D19506" s="53" t="s">
        <v>33872</v>
      </c>
    </row>
    <row r="19507" spans="1:4" ht="15" x14ac:dyDescent="0.25">
      <c r="A19507" s="53" t="s">
        <v>23709</v>
      </c>
      <c r="B19507" s="53">
        <v>30</v>
      </c>
      <c r="C19507" s="53" t="s">
        <v>33536</v>
      </c>
      <c r="D19507" s="53" t="s">
        <v>33872</v>
      </c>
    </row>
    <row r="19508" spans="1:4" ht="15" x14ac:dyDescent="0.25">
      <c r="A19508" s="53" t="s">
        <v>23710</v>
      </c>
      <c r="B19508" s="53">
        <v>30</v>
      </c>
      <c r="C19508" s="53" t="s">
        <v>33536</v>
      </c>
      <c r="D19508" s="53" t="s">
        <v>33872</v>
      </c>
    </row>
    <row r="19509" spans="1:4" ht="15" x14ac:dyDescent="0.25">
      <c r="A19509" s="53" t="s">
        <v>23711</v>
      </c>
      <c r="B19509" s="53">
        <v>30</v>
      </c>
      <c r="C19509" s="53" t="s">
        <v>33536</v>
      </c>
      <c r="D19509" s="53" t="s">
        <v>33872</v>
      </c>
    </row>
    <row r="19510" spans="1:4" ht="15" x14ac:dyDescent="0.25">
      <c r="A19510" s="53" t="s">
        <v>23712</v>
      </c>
      <c r="B19510" s="53">
        <v>30</v>
      </c>
      <c r="C19510" s="53" t="s">
        <v>33536</v>
      </c>
      <c r="D19510" s="53" t="s">
        <v>33872</v>
      </c>
    </row>
    <row r="19511" spans="1:4" ht="15" x14ac:dyDescent="0.25">
      <c r="A19511" s="53" t="s">
        <v>23713</v>
      </c>
      <c r="B19511" s="53">
        <v>30</v>
      </c>
      <c r="C19511" s="53" t="s">
        <v>33536</v>
      </c>
      <c r="D19511" s="53" t="s">
        <v>33872</v>
      </c>
    </row>
    <row r="19512" spans="1:4" ht="15" x14ac:dyDescent="0.25">
      <c r="A19512" s="53" t="s">
        <v>23714</v>
      </c>
      <c r="B19512" s="53">
        <v>30</v>
      </c>
      <c r="C19512" s="53" t="s">
        <v>33536</v>
      </c>
      <c r="D19512" s="53" t="s">
        <v>33872</v>
      </c>
    </row>
    <row r="19513" spans="1:4" ht="15" x14ac:dyDescent="0.25">
      <c r="A19513" s="53" t="s">
        <v>23715</v>
      </c>
      <c r="B19513" s="53">
        <v>30</v>
      </c>
      <c r="C19513" s="53" t="s">
        <v>33536</v>
      </c>
      <c r="D19513" s="53" t="s">
        <v>33872</v>
      </c>
    </row>
    <row r="19514" spans="1:4" ht="15" x14ac:dyDescent="0.25">
      <c r="A19514" s="53" t="s">
        <v>23716</v>
      </c>
      <c r="B19514" s="53">
        <v>15</v>
      </c>
      <c r="C19514" s="53" t="s">
        <v>33536</v>
      </c>
      <c r="D19514" s="53" t="s">
        <v>33872</v>
      </c>
    </row>
    <row r="19515" spans="1:4" ht="15" x14ac:dyDescent="0.25">
      <c r="A19515" s="53" t="s">
        <v>23717</v>
      </c>
      <c r="B19515" s="53">
        <v>15</v>
      </c>
      <c r="C19515" s="53" t="s">
        <v>33536</v>
      </c>
      <c r="D19515" s="53" t="s">
        <v>33872</v>
      </c>
    </row>
    <row r="19516" spans="1:4" ht="15" x14ac:dyDescent="0.25">
      <c r="A19516" s="53" t="s">
        <v>23718</v>
      </c>
      <c r="B19516" s="53">
        <v>30</v>
      </c>
      <c r="C19516" s="53" t="s">
        <v>33536</v>
      </c>
      <c r="D19516" s="53" t="s">
        <v>33872</v>
      </c>
    </row>
    <row r="19517" spans="1:4" ht="15" x14ac:dyDescent="0.25">
      <c r="A19517" s="53" t="s">
        <v>23719</v>
      </c>
      <c r="B19517" s="53">
        <v>30</v>
      </c>
      <c r="C19517" s="53" t="s">
        <v>33536</v>
      </c>
      <c r="D19517" s="53" t="s">
        <v>33872</v>
      </c>
    </row>
    <row r="19518" spans="1:4" ht="15" x14ac:dyDescent="0.25">
      <c r="A19518" s="53" t="s">
        <v>23720</v>
      </c>
      <c r="B19518" s="53">
        <v>30</v>
      </c>
      <c r="C19518" s="53" t="s">
        <v>33536</v>
      </c>
      <c r="D19518" s="53" t="s">
        <v>33872</v>
      </c>
    </row>
    <row r="19519" spans="1:4" ht="15" x14ac:dyDescent="0.25">
      <c r="A19519" s="53" t="s">
        <v>23721</v>
      </c>
      <c r="B19519" s="53">
        <v>30</v>
      </c>
      <c r="C19519" s="53" t="s">
        <v>33536</v>
      </c>
      <c r="D19519" s="53" t="s">
        <v>33872</v>
      </c>
    </row>
    <row r="19520" spans="1:4" ht="15" x14ac:dyDescent="0.25">
      <c r="A19520" s="53" t="s">
        <v>23722</v>
      </c>
      <c r="B19520" s="53">
        <v>20</v>
      </c>
      <c r="C19520" s="53" t="s">
        <v>33536</v>
      </c>
      <c r="D19520" s="53" t="s">
        <v>33872</v>
      </c>
    </row>
    <row r="19521" spans="1:4" ht="15" x14ac:dyDescent="0.25">
      <c r="A19521" s="53" t="s">
        <v>23723</v>
      </c>
      <c r="B19521" s="53">
        <v>10</v>
      </c>
      <c r="C19521" s="53" t="s">
        <v>33536</v>
      </c>
      <c r="D19521" s="53" t="s">
        <v>33872</v>
      </c>
    </row>
    <row r="19522" spans="1:4" ht="15" x14ac:dyDescent="0.25">
      <c r="A19522" s="53" t="s">
        <v>23724</v>
      </c>
      <c r="B19522" s="53">
        <v>20</v>
      </c>
      <c r="C19522" s="53" t="s">
        <v>33536</v>
      </c>
      <c r="D19522" s="53" t="s">
        <v>33872</v>
      </c>
    </row>
    <row r="19523" spans="1:4" ht="15" x14ac:dyDescent="0.25">
      <c r="A19523" s="53" t="s">
        <v>23725</v>
      </c>
      <c r="B19523" s="53">
        <v>20</v>
      </c>
      <c r="C19523" s="53" t="s">
        <v>33536</v>
      </c>
      <c r="D19523" s="53" t="s">
        <v>33872</v>
      </c>
    </row>
    <row r="19524" spans="1:4" ht="15" x14ac:dyDescent="0.25">
      <c r="A19524" s="53" t="s">
        <v>23726</v>
      </c>
      <c r="B19524" s="53">
        <v>0</v>
      </c>
      <c r="C19524" s="53" t="s">
        <v>33537</v>
      </c>
      <c r="D19524" s="53" t="s">
        <v>33872</v>
      </c>
    </row>
    <row r="19525" spans="1:4" ht="15" x14ac:dyDescent="0.25">
      <c r="A19525" s="53" t="s">
        <v>23727</v>
      </c>
      <c r="B19525" s="53">
        <v>0</v>
      </c>
      <c r="C19525" s="53" t="s">
        <v>33537</v>
      </c>
      <c r="D19525" s="53" t="s">
        <v>33872</v>
      </c>
    </row>
    <row r="19526" spans="1:4" ht="15" x14ac:dyDescent="0.25">
      <c r="A19526" s="53" t="s">
        <v>23728</v>
      </c>
      <c r="B19526" s="53">
        <v>0</v>
      </c>
      <c r="C19526" s="53" t="s">
        <v>33537</v>
      </c>
      <c r="D19526" s="53" t="s">
        <v>33872</v>
      </c>
    </row>
    <row r="19527" spans="1:4" ht="15" x14ac:dyDescent="0.25">
      <c r="A19527" s="53" t="s">
        <v>23729</v>
      </c>
      <c r="B19527" s="53">
        <v>0</v>
      </c>
      <c r="C19527" s="53" t="s">
        <v>33537</v>
      </c>
      <c r="D19527" s="53" t="s">
        <v>33872</v>
      </c>
    </row>
    <row r="19528" spans="1:4" ht="15" x14ac:dyDescent="0.25">
      <c r="A19528" s="53" t="s">
        <v>23730</v>
      </c>
      <c r="B19528" s="53">
        <v>0</v>
      </c>
      <c r="C19528" s="53" t="s">
        <v>33537</v>
      </c>
      <c r="D19528" s="53" t="s">
        <v>33872</v>
      </c>
    </row>
    <row r="19529" spans="1:4" ht="15" x14ac:dyDescent="0.25">
      <c r="A19529" s="53" t="s">
        <v>23731</v>
      </c>
      <c r="B19529" s="53">
        <v>0</v>
      </c>
      <c r="C19529" s="53" t="s">
        <v>33537</v>
      </c>
      <c r="D19529" s="53" t="s">
        <v>33872</v>
      </c>
    </row>
    <row r="19530" spans="1:4" ht="15" x14ac:dyDescent="0.25">
      <c r="A19530" s="53" t="s">
        <v>23732</v>
      </c>
      <c r="B19530" s="53">
        <v>0</v>
      </c>
      <c r="C19530" s="53" t="s">
        <v>33537</v>
      </c>
      <c r="D19530" s="53" t="s">
        <v>33872</v>
      </c>
    </row>
    <row r="19531" spans="1:4" ht="15" x14ac:dyDescent="0.25">
      <c r="A19531" s="53" t="s">
        <v>23733</v>
      </c>
      <c r="B19531" s="53">
        <v>0</v>
      </c>
      <c r="C19531" s="53" t="s">
        <v>33537</v>
      </c>
      <c r="D19531" s="53" t="s">
        <v>33872</v>
      </c>
    </row>
    <row r="19532" spans="1:4" ht="15" x14ac:dyDescent="0.25">
      <c r="A19532" s="53" t="s">
        <v>23734</v>
      </c>
      <c r="B19532" s="53">
        <v>0</v>
      </c>
      <c r="C19532" s="53" t="s">
        <v>33537</v>
      </c>
      <c r="D19532" s="53" t="s">
        <v>33872</v>
      </c>
    </row>
    <row r="19533" spans="1:4" ht="15" x14ac:dyDescent="0.25">
      <c r="A19533" s="53" t="s">
        <v>23735</v>
      </c>
      <c r="B19533" s="53">
        <v>0</v>
      </c>
      <c r="C19533" s="53" t="s">
        <v>33537</v>
      </c>
      <c r="D19533" s="53" t="s">
        <v>33872</v>
      </c>
    </row>
    <row r="19534" spans="1:4" ht="15" x14ac:dyDescent="0.25">
      <c r="A19534" s="53" t="s">
        <v>23736</v>
      </c>
      <c r="B19534" s="53">
        <v>0</v>
      </c>
      <c r="C19534" s="53" t="s">
        <v>33537</v>
      </c>
      <c r="D19534" s="53" t="s">
        <v>33872</v>
      </c>
    </row>
    <row r="19535" spans="1:4" ht="15" x14ac:dyDescent="0.25">
      <c r="A19535" s="53" t="s">
        <v>23737</v>
      </c>
      <c r="B19535" s="53">
        <v>0</v>
      </c>
      <c r="C19535" s="53" t="s">
        <v>33537</v>
      </c>
      <c r="D19535" s="53" t="s">
        <v>33872</v>
      </c>
    </row>
    <row r="19536" spans="1:4" ht="15" x14ac:dyDescent="0.25">
      <c r="A19536" s="53" t="s">
        <v>23738</v>
      </c>
      <c r="B19536" s="53">
        <v>0</v>
      </c>
      <c r="C19536" s="53" t="s">
        <v>33537</v>
      </c>
      <c r="D19536" s="53" t="s">
        <v>33872</v>
      </c>
    </row>
    <row r="19537" spans="1:4" ht="15" x14ac:dyDescent="0.25">
      <c r="A19537" s="53" t="s">
        <v>23739</v>
      </c>
      <c r="B19537" s="53">
        <v>0</v>
      </c>
      <c r="C19537" s="53" t="s">
        <v>33537</v>
      </c>
      <c r="D19537" s="53" t="s">
        <v>33872</v>
      </c>
    </row>
    <row r="19538" spans="1:4" ht="15" x14ac:dyDescent="0.25">
      <c r="A19538" s="53" t="s">
        <v>23740</v>
      </c>
      <c r="B19538" s="53">
        <v>0</v>
      </c>
      <c r="C19538" s="53" t="s">
        <v>33537</v>
      </c>
      <c r="D19538" s="53" t="s">
        <v>33872</v>
      </c>
    </row>
    <row r="19539" spans="1:4" ht="15" x14ac:dyDescent="0.25">
      <c r="A19539" s="53" t="s">
        <v>23741</v>
      </c>
      <c r="B19539" s="53">
        <v>0</v>
      </c>
      <c r="C19539" s="53" t="s">
        <v>33537</v>
      </c>
      <c r="D19539" s="53" t="s">
        <v>33872</v>
      </c>
    </row>
    <row r="19540" spans="1:4" ht="15" x14ac:dyDescent="0.25">
      <c r="A19540" s="53" t="s">
        <v>23742</v>
      </c>
      <c r="B19540" s="53">
        <v>0</v>
      </c>
      <c r="C19540" s="53" t="s">
        <v>33537</v>
      </c>
      <c r="D19540" s="53" t="s">
        <v>33872</v>
      </c>
    </row>
    <row r="19541" spans="1:4" ht="15" x14ac:dyDescent="0.25">
      <c r="A19541" s="53" t="s">
        <v>23743</v>
      </c>
      <c r="B19541" s="53">
        <v>0</v>
      </c>
      <c r="C19541" s="53" t="s">
        <v>33537</v>
      </c>
      <c r="D19541" s="53" t="s">
        <v>33872</v>
      </c>
    </row>
    <row r="19542" spans="1:4" ht="15" x14ac:dyDescent="0.25">
      <c r="A19542" s="53" t="s">
        <v>23744</v>
      </c>
      <c r="B19542" s="53">
        <v>0</v>
      </c>
      <c r="C19542" s="53" t="s">
        <v>33537</v>
      </c>
      <c r="D19542" s="53" t="s">
        <v>33872</v>
      </c>
    </row>
    <row r="19543" spans="1:4" ht="15" x14ac:dyDescent="0.25">
      <c r="A19543" s="53" t="s">
        <v>23745</v>
      </c>
      <c r="B19543" s="53">
        <v>0</v>
      </c>
      <c r="C19543" s="53" t="s">
        <v>33537</v>
      </c>
      <c r="D19543" s="53" t="s">
        <v>33872</v>
      </c>
    </row>
    <row r="19544" spans="1:4" ht="15" x14ac:dyDescent="0.25">
      <c r="A19544" s="53" t="s">
        <v>23746</v>
      </c>
      <c r="B19544" s="53">
        <v>0</v>
      </c>
      <c r="C19544" s="53" t="s">
        <v>33537</v>
      </c>
      <c r="D19544" s="53" t="s">
        <v>33872</v>
      </c>
    </row>
    <row r="19545" spans="1:4" ht="15" x14ac:dyDescent="0.25">
      <c r="A19545" s="53" t="s">
        <v>23747</v>
      </c>
      <c r="B19545" s="53">
        <v>0</v>
      </c>
      <c r="C19545" s="53" t="s">
        <v>33537</v>
      </c>
      <c r="D19545" s="53" t="s">
        <v>33872</v>
      </c>
    </row>
    <row r="19546" spans="1:4" ht="15" x14ac:dyDescent="0.25">
      <c r="A19546" s="53" t="s">
        <v>23748</v>
      </c>
      <c r="B19546" s="53">
        <v>0</v>
      </c>
      <c r="C19546" s="53" t="s">
        <v>33537</v>
      </c>
      <c r="D19546" s="53" t="s">
        <v>33872</v>
      </c>
    </row>
    <row r="19547" spans="1:4" ht="15" x14ac:dyDescent="0.25">
      <c r="A19547" s="53" t="s">
        <v>23749</v>
      </c>
      <c r="B19547" s="53">
        <v>0</v>
      </c>
      <c r="C19547" s="53" t="s">
        <v>33536</v>
      </c>
      <c r="D19547" s="53" t="s">
        <v>33872</v>
      </c>
    </row>
    <row r="19548" spans="1:4" ht="15" x14ac:dyDescent="0.25">
      <c r="A19548" s="53" t="s">
        <v>23750</v>
      </c>
      <c r="B19548" s="53">
        <v>0</v>
      </c>
      <c r="C19548" s="53" t="s">
        <v>33537</v>
      </c>
      <c r="D19548" s="53" t="s">
        <v>33872</v>
      </c>
    </row>
    <row r="19549" spans="1:4" ht="15" x14ac:dyDescent="0.25">
      <c r="A19549" s="53" t="s">
        <v>23751</v>
      </c>
      <c r="B19549" s="53">
        <v>0</v>
      </c>
      <c r="C19549" s="53" t="s">
        <v>33537</v>
      </c>
      <c r="D19549" s="53" t="s">
        <v>33872</v>
      </c>
    </row>
    <row r="19550" spans="1:4" ht="15" x14ac:dyDescent="0.25">
      <c r="A19550" s="53" t="s">
        <v>23752</v>
      </c>
      <c r="B19550" s="53">
        <v>0</v>
      </c>
      <c r="C19550" s="53" t="s">
        <v>33537</v>
      </c>
      <c r="D19550" s="53" t="s">
        <v>33872</v>
      </c>
    </row>
    <row r="19551" spans="1:4" ht="15" x14ac:dyDescent="0.25">
      <c r="A19551" s="53" t="s">
        <v>23753</v>
      </c>
      <c r="B19551" s="53">
        <v>0</v>
      </c>
      <c r="C19551" s="53" t="s">
        <v>33537</v>
      </c>
      <c r="D19551" s="53" t="s">
        <v>33872</v>
      </c>
    </row>
    <row r="19552" spans="1:4" ht="15" x14ac:dyDescent="0.25">
      <c r="A19552" s="53" t="s">
        <v>23754</v>
      </c>
      <c r="B19552" s="53">
        <v>0</v>
      </c>
      <c r="C19552" s="53" t="s">
        <v>33537</v>
      </c>
      <c r="D19552" s="53" t="s">
        <v>33872</v>
      </c>
    </row>
    <row r="19553" spans="1:4" ht="15" x14ac:dyDescent="0.25">
      <c r="A19553" s="53" t="s">
        <v>23755</v>
      </c>
      <c r="B19553" s="53">
        <v>0</v>
      </c>
      <c r="C19553" s="53" t="s">
        <v>33537</v>
      </c>
      <c r="D19553" s="53" t="s">
        <v>33872</v>
      </c>
    </row>
    <row r="19554" spans="1:4" ht="15" x14ac:dyDescent="0.25">
      <c r="A19554" s="53" t="s">
        <v>23756</v>
      </c>
      <c r="B19554" s="53">
        <v>0</v>
      </c>
      <c r="C19554" s="53" t="s">
        <v>33537</v>
      </c>
      <c r="D19554" s="53" t="s">
        <v>33872</v>
      </c>
    </row>
    <row r="19555" spans="1:4" ht="15" x14ac:dyDescent="0.25">
      <c r="A19555" s="53" t="s">
        <v>23757</v>
      </c>
      <c r="B19555" s="53">
        <v>0</v>
      </c>
      <c r="C19555" s="53" t="s">
        <v>33537</v>
      </c>
      <c r="D19555" s="53" t="s">
        <v>33872</v>
      </c>
    </row>
    <row r="19556" spans="1:4" ht="15" x14ac:dyDescent="0.25">
      <c r="A19556" s="53" t="s">
        <v>23758</v>
      </c>
      <c r="B19556" s="53">
        <v>0</v>
      </c>
      <c r="C19556" s="53" t="s">
        <v>33537</v>
      </c>
      <c r="D19556" s="53" t="s">
        <v>33872</v>
      </c>
    </row>
    <row r="19557" spans="1:4" ht="15" x14ac:dyDescent="0.25">
      <c r="A19557" s="53" t="s">
        <v>23759</v>
      </c>
      <c r="B19557" s="53">
        <v>0</v>
      </c>
      <c r="C19557" s="53" t="s">
        <v>33537</v>
      </c>
      <c r="D19557" s="53" t="s">
        <v>33872</v>
      </c>
    </row>
    <row r="19558" spans="1:4" ht="15" x14ac:dyDescent="0.25">
      <c r="A19558" s="53" t="s">
        <v>23760</v>
      </c>
      <c r="B19558" s="53">
        <v>0</v>
      </c>
      <c r="C19558" s="53" t="s">
        <v>33537</v>
      </c>
      <c r="D19558" s="53" t="s">
        <v>33872</v>
      </c>
    </row>
    <row r="19559" spans="1:4" ht="15" x14ac:dyDescent="0.25">
      <c r="A19559" s="53" t="s">
        <v>23761</v>
      </c>
      <c r="B19559" s="53">
        <v>0</v>
      </c>
      <c r="C19559" s="53" t="s">
        <v>33537</v>
      </c>
      <c r="D19559" s="53" t="s">
        <v>33872</v>
      </c>
    </row>
    <row r="19560" spans="1:4" ht="15" x14ac:dyDescent="0.25">
      <c r="A19560" s="53" t="s">
        <v>23762</v>
      </c>
      <c r="B19560" s="53">
        <v>0</v>
      </c>
      <c r="C19560" s="53" t="s">
        <v>33537</v>
      </c>
      <c r="D19560" s="53" t="s">
        <v>33872</v>
      </c>
    </row>
    <row r="19561" spans="1:4" ht="15" x14ac:dyDescent="0.25">
      <c r="A19561" s="53" t="s">
        <v>23763</v>
      </c>
      <c r="B19561" s="53">
        <v>0</v>
      </c>
      <c r="C19561" s="53" t="s">
        <v>33537</v>
      </c>
      <c r="D19561" s="53" t="s">
        <v>33872</v>
      </c>
    </row>
    <row r="19562" spans="1:4" ht="15" x14ac:dyDescent="0.25">
      <c r="A19562" s="53" t="s">
        <v>23764</v>
      </c>
      <c r="B19562" s="53">
        <v>0</v>
      </c>
      <c r="C19562" s="53" t="s">
        <v>33537</v>
      </c>
      <c r="D19562" s="53" t="s">
        <v>33872</v>
      </c>
    </row>
    <row r="19563" spans="1:4" ht="15" x14ac:dyDescent="0.25">
      <c r="A19563" s="53" t="s">
        <v>23765</v>
      </c>
      <c r="B19563" s="53">
        <v>0</v>
      </c>
      <c r="C19563" s="53" t="s">
        <v>33537</v>
      </c>
      <c r="D19563" s="53" t="s">
        <v>33872</v>
      </c>
    </row>
    <row r="19564" spans="1:4" ht="15" x14ac:dyDescent="0.25">
      <c r="A19564" s="53" t="s">
        <v>23766</v>
      </c>
      <c r="B19564" s="53">
        <v>0</v>
      </c>
      <c r="C19564" s="53" t="s">
        <v>33537</v>
      </c>
      <c r="D19564" s="53" t="s">
        <v>33872</v>
      </c>
    </row>
    <row r="19565" spans="1:4" ht="15" x14ac:dyDescent="0.25">
      <c r="A19565" s="53" t="s">
        <v>23767</v>
      </c>
      <c r="B19565" s="53">
        <v>0</v>
      </c>
      <c r="C19565" s="53" t="s">
        <v>33536</v>
      </c>
      <c r="D19565" s="53" t="s">
        <v>33872</v>
      </c>
    </row>
    <row r="19566" spans="1:4" ht="15" x14ac:dyDescent="0.25">
      <c r="A19566" s="53" t="s">
        <v>23768</v>
      </c>
      <c r="B19566" s="53">
        <v>0</v>
      </c>
      <c r="C19566" s="53" t="s">
        <v>33537</v>
      </c>
      <c r="D19566" s="53" t="s">
        <v>33872</v>
      </c>
    </row>
    <row r="19567" spans="1:4" ht="15" x14ac:dyDescent="0.25">
      <c r="A19567" s="53" t="s">
        <v>23769</v>
      </c>
      <c r="B19567" s="53">
        <v>0</v>
      </c>
      <c r="C19567" s="53" t="s">
        <v>33537</v>
      </c>
      <c r="D19567" s="53" t="s">
        <v>33872</v>
      </c>
    </row>
    <row r="19568" spans="1:4" ht="15" x14ac:dyDescent="0.25">
      <c r="A19568" s="53" t="s">
        <v>23770</v>
      </c>
      <c r="B19568" s="53">
        <v>0</v>
      </c>
      <c r="C19568" s="53" t="s">
        <v>33537</v>
      </c>
      <c r="D19568" s="53" t="s">
        <v>33872</v>
      </c>
    </row>
    <row r="19569" spans="1:4" ht="15" x14ac:dyDescent="0.25">
      <c r="A19569" s="53" t="s">
        <v>23771</v>
      </c>
      <c r="B19569" s="53">
        <v>0</v>
      </c>
      <c r="C19569" s="53" t="s">
        <v>33537</v>
      </c>
      <c r="D19569" s="53" t="s">
        <v>33872</v>
      </c>
    </row>
    <row r="19570" spans="1:4" ht="15" x14ac:dyDescent="0.25">
      <c r="A19570" s="53" t="s">
        <v>23772</v>
      </c>
      <c r="B19570" s="53">
        <v>0</v>
      </c>
      <c r="C19570" s="53" t="s">
        <v>33537</v>
      </c>
      <c r="D19570" s="53" t="s">
        <v>33872</v>
      </c>
    </row>
    <row r="19571" spans="1:4" ht="15" x14ac:dyDescent="0.25">
      <c r="A19571" s="53" t="s">
        <v>23773</v>
      </c>
      <c r="B19571" s="53">
        <v>0</v>
      </c>
      <c r="C19571" s="53" t="s">
        <v>33537</v>
      </c>
      <c r="D19571" s="53" t="s">
        <v>33872</v>
      </c>
    </row>
    <row r="19572" spans="1:4" ht="15" x14ac:dyDescent="0.25">
      <c r="A19572" s="53" t="s">
        <v>23774</v>
      </c>
      <c r="B19572" s="53">
        <v>0</v>
      </c>
      <c r="C19572" s="53" t="s">
        <v>33537</v>
      </c>
      <c r="D19572" s="53" t="s">
        <v>33872</v>
      </c>
    </row>
    <row r="19573" spans="1:4" ht="15" x14ac:dyDescent="0.25">
      <c r="A19573" s="53" t="s">
        <v>23775</v>
      </c>
      <c r="B19573" s="53">
        <v>0</v>
      </c>
      <c r="C19573" s="53"/>
      <c r="D19573" s="53" t="s">
        <v>33872</v>
      </c>
    </row>
    <row r="19574" spans="1:4" ht="15" x14ac:dyDescent="0.25">
      <c r="A19574" s="53" t="s">
        <v>23776</v>
      </c>
      <c r="B19574" s="53">
        <v>0</v>
      </c>
      <c r="C19574" s="53" t="s">
        <v>33537</v>
      </c>
      <c r="D19574" s="53" t="s">
        <v>33872</v>
      </c>
    </row>
    <row r="19575" spans="1:4" ht="15" x14ac:dyDescent="0.25">
      <c r="A19575" s="53" t="s">
        <v>23777</v>
      </c>
      <c r="B19575" s="53">
        <v>0</v>
      </c>
      <c r="C19575" s="53" t="s">
        <v>33537</v>
      </c>
      <c r="D19575" s="53" t="s">
        <v>33872</v>
      </c>
    </row>
    <row r="19576" spans="1:4" ht="15" x14ac:dyDescent="0.25">
      <c r="A19576" s="53" t="s">
        <v>23778</v>
      </c>
      <c r="B19576" s="53">
        <v>0</v>
      </c>
      <c r="C19576" s="53" t="s">
        <v>33537</v>
      </c>
      <c r="D19576" s="53" t="s">
        <v>33872</v>
      </c>
    </row>
    <row r="19577" spans="1:4" ht="15" x14ac:dyDescent="0.25">
      <c r="A19577" s="53" t="s">
        <v>23779</v>
      </c>
      <c r="B19577" s="53">
        <v>0</v>
      </c>
      <c r="C19577" s="53" t="s">
        <v>33537</v>
      </c>
      <c r="D19577" s="53" t="s">
        <v>33872</v>
      </c>
    </row>
    <row r="19578" spans="1:4" ht="15" x14ac:dyDescent="0.25">
      <c r="A19578" s="53" t="s">
        <v>23780</v>
      </c>
      <c r="B19578" s="53">
        <v>0</v>
      </c>
      <c r="C19578" s="53" t="s">
        <v>33537</v>
      </c>
      <c r="D19578" s="53" t="s">
        <v>33872</v>
      </c>
    </row>
    <row r="19579" spans="1:4" ht="15" x14ac:dyDescent="0.25">
      <c r="A19579" s="53" t="s">
        <v>23781</v>
      </c>
      <c r="B19579" s="53">
        <v>0</v>
      </c>
      <c r="C19579" s="53" t="s">
        <v>33537</v>
      </c>
      <c r="D19579" s="53" t="s">
        <v>33872</v>
      </c>
    </row>
    <row r="19580" spans="1:4" ht="15" x14ac:dyDescent="0.25">
      <c r="A19580" s="53" t="s">
        <v>23782</v>
      </c>
      <c r="B19580" s="53">
        <v>0</v>
      </c>
      <c r="C19580" s="53" t="s">
        <v>33536</v>
      </c>
      <c r="D19580" s="53" t="s">
        <v>33872</v>
      </c>
    </row>
    <row r="19581" spans="1:4" ht="15" x14ac:dyDescent="0.25">
      <c r="A19581" s="53" t="s">
        <v>23783</v>
      </c>
      <c r="B19581" s="53">
        <v>0</v>
      </c>
      <c r="C19581" s="53" t="s">
        <v>33536</v>
      </c>
      <c r="D19581" s="53" t="s">
        <v>33872</v>
      </c>
    </row>
    <row r="19582" spans="1:4" ht="15" x14ac:dyDescent="0.25">
      <c r="A19582" s="53" t="s">
        <v>23784</v>
      </c>
      <c r="B19582" s="53">
        <v>0</v>
      </c>
      <c r="C19582" s="53" t="s">
        <v>33536</v>
      </c>
      <c r="D19582" s="53" t="s">
        <v>33872</v>
      </c>
    </row>
    <row r="19583" spans="1:4" ht="15" x14ac:dyDescent="0.25">
      <c r="A19583" s="53" t="s">
        <v>23785</v>
      </c>
      <c r="B19583" s="53">
        <v>0</v>
      </c>
      <c r="C19583" s="53" t="s">
        <v>33536</v>
      </c>
      <c r="D19583" s="53" t="s">
        <v>33872</v>
      </c>
    </row>
    <row r="19584" spans="1:4" ht="15" x14ac:dyDescent="0.25">
      <c r="A19584" s="53" t="s">
        <v>23786</v>
      </c>
      <c r="B19584" s="53">
        <v>0</v>
      </c>
      <c r="C19584" s="53" t="s">
        <v>33536</v>
      </c>
      <c r="D19584" s="53" t="s">
        <v>33872</v>
      </c>
    </row>
    <row r="19585" spans="1:4" ht="15" x14ac:dyDescent="0.25">
      <c r="A19585" s="53" t="s">
        <v>23787</v>
      </c>
      <c r="B19585" s="53">
        <v>0</v>
      </c>
      <c r="C19585" s="53" t="s">
        <v>33536</v>
      </c>
      <c r="D19585" s="53" t="s">
        <v>33872</v>
      </c>
    </row>
    <row r="19586" spans="1:4" ht="15" x14ac:dyDescent="0.25">
      <c r="A19586" s="53" t="s">
        <v>23788</v>
      </c>
      <c r="B19586" s="53">
        <v>0</v>
      </c>
      <c r="C19586" s="53" t="s">
        <v>33536</v>
      </c>
      <c r="D19586" s="53" t="s">
        <v>33872</v>
      </c>
    </row>
    <row r="19587" spans="1:4" ht="15" x14ac:dyDescent="0.25">
      <c r="A19587" s="53" t="s">
        <v>23789</v>
      </c>
      <c r="B19587" s="53">
        <v>0</v>
      </c>
      <c r="C19587" s="53" t="s">
        <v>33536</v>
      </c>
      <c r="D19587" s="53" t="s">
        <v>33872</v>
      </c>
    </row>
    <row r="19588" spans="1:4" ht="15" x14ac:dyDescent="0.25">
      <c r="A19588" s="53" t="s">
        <v>23790</v>
      </c>
      <c r="B19588" s="53">
        <v>0</v>
      </c>
      <c r="C19588" s="53" t="s">
        <v>33536</v>
      </c>
      <c r="D19588" s="53" t="s">
        <v>33872</v>
      </c>
    </row>
    <row r="19589" spans="1:4" ht="15" x14ac:dyDescent="0.25">
      <c r="A19589" s="53" t="s">
        <v>23791</v>
      </c>
      <c r="B19589" s="53">
        <v>0</v>
      </c>
      <c r="C19589" s="53" t="s">
        <v>33536</v>
      </c>
      <c r="D19589" s="53" t="s">
        <v>33872</v>
      </c>
    </row>
    <row r="19590" spans="1:4" ht="15" x14ac:dyDescent="0.25">
      <c r="A19590" s="53" t="s">
        <v>23792</v>
      </c>
      <c r="B19590" s="53">
        <v>0</v>
      </c>
      <c r="C19590" s="53" t="s">
        <v>33536</v>
      </c>
      <c r="D19590" s="53" t="s">
        <v>33872</v>
      </c>
    </row>
    <row r="19591" spans="1:4" ht="15" x14ac:dyDescent="0.25">
      <c r="A19591" s="53" t="s">
        <v>23793</v>
      </c>
      <c r="B19591" s="53">
        <v>0</v>
      </c>
      <c r="C19591" s="53" t="s">
        <v>33536</v>
      </c>
      <c r="D19591" s="53" t="s">
        <v>33872</v>
      </c>
    </row>
    <row r="19592" spans="1:4" ht="15" x14ac:dyDescent="0.25">
      <c r="A19592" s="53" t="s">
        <v>23794</v>
      </c>
      <c r="B19592" s="53">
        <v>0</v>
      </c>
      <c r="C19592" s="53" t="s">
        <v>33536</v>
      </c>
      <c r="D19592" s="53" t="s">
        <v>33872</v>
      </c>
    </row>
    <row r="19593" spans="1:4" ht="15" x14ac:dyDescent="0.25">
      <c r="A19593" s="53" t="s">
        <v>23795</v>
      </c>
      <c r="B19593" s="53">
        <v>0</v>
      </c>
      <c r="C19593" s="53" t="s">
        <v>33536</v>
      </c>
      <c r="D19593" s="53" t="s">
        <v>33872</v>
      </c>
    </row>
    <row r="19594" spans="1:4" ht="15" x14ac:dyDescent="0.25">
      <c r="A19594" s="53" t="s">
        <v>23796</v>
      </c>
      <c r="B19594" s="53">
        <v>0</v>
      </c>
      <c r="C19594" s="53" t="s">
        <v>33536</v>
      </c>
      <c r="D19594" s="53" t="s">
        <v>33872</v>
      </c>
    </row>
    <row r="19595" spans="1:4" ht="15" x14ac:dyDescent="0.25">
      <c r="A19595" s="53" t="s">
        <v>23797</v>
      </c>
      <c r="B19595" s="53">
        <v>0</v>
      </c>
      <c r="C19595" s="53" t="s">
        <v>33536</v>
      </c>
      <c r="D19595" s="53" t="s">
        <v>33872</v>
      </c>
    </row>
    <row r="19596" spans="1:4" ht="15" x14ac:dyDescent="0.25">
      <c r="A19596" s="53" t="s">
        <v>23798</v>
      </c>
      <c r="B19596" s="53">
        <v>0</v>
      </c>
      <c r="C19596" s="53" t="s">
        <v>33536</v>
      </c>
      <c r="D19596" s="53" t="s">
        <v>33872</v>
      </c>
    </row>
    <row r="19597" spans="1:4" ht="15" x14ac:dyDescent="0.25">
      <c r="A19597" s="53" t="s">
        <v>23799</v>
      </c>
      <c r="B19597" s="53">
        <v>0</v>
      </c>
      <c r="C19597" s="53" t="s">
        <v>33536</v>
      </c>
      <c r="D19597" s="53" t="s">
        <v>33872</v>
      </c>
    </row>
    <row r="19598" spans="1:4" ht="15" x14ac:dyDescent="0.25">
      <c r="A19598" s="53" t="s">
        <v>23800</v>
      </c>
      <c r="B19598" s="53">
        <v>0</v>
      </c>
      <c r="C19598" s="53" t="s">
        <v>33536</v>
      </c>
      <c r="D19598" s="53" t="s">
        <v>33872</v>
      </c>
    </row>
    <row r="19599" spans="1:4" ht="15" x14ac:dyDescent="0.25">
      <c r="A19599" s="53" t="s">
        <v>23801</v>
      </c>
      <c r="B19599" s="53">
        <v>0</v>
      </c>
      <c r="C19599" s="53" t="s">
        <v>33536</v>
      </c>
      <c r="D19599" s="53" t="s">
        <v>33872</v>
      </c>
    </row>
    <row r="19600" spans="1:4" ht="15" x14ac:dyDescent="0.25">
      <c r="A19600" s="53" t="s">
        <v>23802</v>
      </c>
      <c r="B19600" s="53">
        <v>0</v>
      </c>
      <c r="C19600" s="53" t="s">
        <v>33536</v>
      </c>
      <c r="D19600" s="53" t="s">
        <v>33872</v>
      </c>
    </row>
    <row r="19601" spans="1:4" ht="15" x14ac:dyDescent="0.25">
      <c r="A19601" s="53" t="s">
        <v>23803</v>
      </c>
      <c r="B19601" s="53">
        <v>0</v>
      </c>
      <c r="C19601" s="53" t="s">
        <v>33536</v>
      </c>
      <c r="D19601" s="53" t="s">
        <v>33872</v>
      </c>
    </row>
    <row r="19602" spans="1:4" ht="15" x14ac:dyDescent="0.25">
      <c r="A19602" s="53" t="s">
        <v>23804</v>
      </c>
      <c r="B19602" s="53">
        <v>0</v>
      </c>
      <c r="C19602" s="53" t="s">
        <v>33536</v>
      </c>
      <c r="D19602" s="53" t="s">
        <v>33872</v>
      </c>
    </row>
    <row r="19603" spans="1:4" ht="15" x14ac:dyDescent="0.25">
      <c r="A19603" s="53" t="s">
        <v>23805</v>
      </c>
      <c r="B19603" s="53">
        <v>0</v>
      </c>
      <c r="C19603" s="53" t="s">
        <v>33536</v>
      </c>
      <c r="D19603" s="53" t="s">
        <v>33872</v>
      </c>
    </row>
    <row r="19604" spans="1:4" ht="15" x14ac:dyDescent="0.25">
      <c r="A19604" s="53" t="s">
        <v>23806</v>
      </c>
      <c r="B19604" s="53">
        <v>0</v>
      </c>
      <c r="C19604" s="53" t="s">
        <v>33536</v>
      </c>
      <c r="D19604" s="53" t="s">
        <v>33872</v>
      </c>
    </row>
    <row r="19605" spans="1:4" ht="15" x14ac:dyDescent="0.25">
      <c r="A19605" s="53" t="s">
        <v>23807</v>
      </c>
      <c r="B19605" s="53">
        <v>0</v>
      </c>
      <c r="C19605" s="53" t="s">
        <v>33564</v>
      </c>
      <c r="D19605" s="53" t="s">
        <v>33872</v>
      </c>
    </row>
    <row r="19606" spans="1:4" ht="15" x14ac:dyDescent="0.25">
      <c r="A19606" s="53" t="s">
        <v>23808</v>
      </c>
      <c r="B19606" s="53">
        <v>0</v>
      </c>
      <c r="C19606" s="53" t="s">
        <v>33536</v>
      </c>
      <c r="D19606" s="53" t="s">
        <v>33872</v>
      </c>
    </row>
    <row r="19607" spans="1:4" ht="15" x14ac:dyDescent="0.25">
      <c r="A19607" s="53" t="s">
        <v>23809</v>
      </c>
      <c r="B19607" s="53">
        <v>0</v>
      </c>
      <c r="C19607" s="53" t="s">
        <v>33536</v>
      </c>
      <c r="D19607" s="53" t="s">
        <v>33872</v>
      </c>
    </row>
    <row r="19608" spans="1:4" ht="15" x14ac:dyDescent="0.25">
      <c r="A19608" s="53" t="s">
        <v>23810</v>
      </c>
      <c r="B19608" s="53">
        <v>0</v>
      </c>
      <c r="C19608" s="53" t="s">
        <v>33536</v>
      </c>
      <c r="D19608" s="53" t="s">
        <v>33872</v>
      </c>
    </row>
    <row r="19609" spans="1:4" ht="15" x14ac:dyDescent="0.25">
      <c r="A19609" s="53" t="s">
        <v>23811</v>
      </c>
      <c r="B19609" s="53">
        <v>0</v>
      </c>
      <c r="C19609" s="53" t="s">
        <v>33536</v>
      </c>
      <c r="D19609" s="53" t="s">
        <v>33872</v>
      </c>
    </row>
    <row r="19610" spans="1:4" ht="15" x14ac:dyDescent="0.25">
      <c r="A19610" s="53" t="s">
        <v>23812</v>
      </c>
      <c r="B19610" s="53">
        <v>0</v>
      </c>
      <c r="C19610" s="53" t="s">
        <v>33536</v>
      </c>
      <c r="D19610" s="53" t="s">
        <v>33872</v>
      </c>
    </row>
    <row r="19611" spans="1:4" ht="15" x14ac:dyDescent="0.25">
      <c r="A19611" s="53" t="s">
        <v>23813</v>
      </c>
      <c r="B19611" s="53">
        <v>0</v>
      </c>
      <c r="C19611" s="53" t="s">
        <v>33536</v>
      </c>
      <c r="D19611" s="53" t="s">
        <v>33872</v>
      </c>
    </row>
    <row r="19612" spans="1:4" ht="15" x14ac:dyDescent="0.25">
      <c r="A19612" s="53" t="s">
        <v>23814</v>
      </c>
      <c r="B19612" s="53">
        <v>0</v>
      </c>
      <c r="C19612" s="53" t="s">
        <v>33536</v>
      </c>
      <c r="D19612" s="53" t="s">
        <v>33872</v>
      </c>
    </row>
    <row r="19613" spans="1:4" ht="15" x14ac:dyDescent="0.25">
      <c r="A19613" s="53" t="s">
        <v>23815</v>
      </c>
      <c r="B19613" s="53">
        <v>0</v>
      </c>
      <c r="C19613" s="53" t="s">
        <v>33536</v>
      </c>
      <c r="D19613" s="53" t="s">
        <v>33872</v>
      </c>
    </row>
    <row r="19614" spans="1:4" ht="15" x14ac:dyDescent="0.25">
      <c r="A19614" s="53" t="s">
        <v>23816</v>
      </c>
      <c r="B19614" s="53">
        <v>0</v>
      </c>
      <c r="C19614" s="53" t="s">
        <v>33536</v>
      </c>
      <c r="D19614" s="53" t="s">
        <v>33872</v>
      </c>
    </row>
    <row r="19615" spans="1:4" ht="15" x14ac:dyDescent="0.25">
      <c r="A19615" s="53" t="s">
        <v>23817</v>
      </c>
      <c r="B19615" s="53">
        <v>0</v>
      </c>
      <c r="C19615" s="53" t="s">
        <v>33536</v>
      </c>
      <c r="D19615" s="53" t="s">
        <v>33872</v>
      </c>
    </row>
    <row r="19616" spans="1:4" ht="15" x14ac:dyDescent="0.25">
      <c r="A19616" s="53" t="s">
        <v>23818</v>
      </c>
      <c r="B19616" s="53">
        <v>0</v>
      </c>
      <c r="C19616" s="53" t="s">
        <v>33536</v>
      </c>
      <c r="D19616" s="53" t="s">
        <v>33872</v>
      </c>
    </row>
    <row r="19617" spans="1:4" ht="15" x14ac:dyDescent="0.25">
      <c r="A19617" s="53" t="s">
        <v>23819</v>
      </c>
      <c r="B19617" s="53">
        <v>0</v>
      </c>
      <c r="C19617" s="53" t="s">
        <v>33536</v>
      </c>
      <c r="D19617" s="53" t="s">
        <v>33872</v>
      </c>
    </row>
    <row r="19618" spans="1:4" ht="15" x14ac:dyDescent="0.25">
      <c r="A19618" s="53" t="s">
        <v>23820</v>
      </c>
      <c r="B19618" s="53">
        <v>0</v>
      </c>
      <c r="C19618" s="53" t="s">
        <v>33536</v>
      </c>
      <c r="D19618" s="53" t="s">
        <v>33872</v>
      </c>
    </row>
    <row r="19619" spans="1:4" ht="15" x14ac:dyDescent="0.25">
      <c r="A19619" s="53" t="s">
        <v>23821</v>
      </c>
      <c r="B19619" s="53">
        <v>0</v>
      </c>
      <c r="C19619" s="53" t="s">
        <v>33536</v>
      </c>
      <c r="D19619" s="53" t="s">
        <v>33872</v>
      </c>
    </row>
    <row r="19620" spans="1:4" ht="15" x14ac:dyDescent="0.25">
      <c r="A19620" s="53" t="s">
        <v>23822</v>
      </c>
      <c r="B19620" s="53">
        <v>0</v>
      </c>
      <c r="C19620" s="53" t="s">
        <v>33536</v>
      </c>
      <c r="D19620" s="53" t="s">
        <v>33872</v>
      </c>
    </row>
    <row r="19621" spans="1:4" ht="15" x14ac:dyDescent="0.25">
      <c r="A19621" s="53" t="s">
        <v>23823</v>
      </c>
      <c r="B19621" s="53">
        <v>0</v>
      </c>
      <c r="C19621" s="53" t="s">
        <v>33536</v>
      </c>
      <c r="D19621" s="53" t="s">
        <v>33872</v>
      </c>
    </row>
    <row r="19622" spans="1:4" ht="15" x14ac:dyDescent="0.25">
      <c r="A19622" s="53" t="s">
        <v>23824</v>
      </c>
      <c r="B19622" s="53">
        <v>0</v>
      </c>
      <c r="C19622" s="53" t="s">
        <v>33536</v>
      </c>
      <c r="D19622" s="53" t="s">
        <v>33872</v>
      </c>
    </row>
    <row r="19623" spans="1:4" ht="15" x14ac:dyDescent="0.25">
      <c r="A19623" s="53" t="s">
        <v>23825</v>
      </c>
      <c r="B19623" s="53">
        <v>0</v>
      </c>
      <c r="C19623" s="53" t="s">
        <v>33536</v>
      </c>
      <c r="D19623" s="53" t="s">
        <v>33872</v>
      </c>
    </row>
    <row r="19624" spans="1:4" ht="15" x14ac:dyDescent="0.25">
      <c r="A19624" s="53" t="s">
        <v>23826</v>
      </c>
      <c r="B19624" s="53">
        <v>15</v>
      </c>
      <c r="C19624" s="53" t="s">
        <v>33536</v>
      </c>
      <c r="D19624" s="53" t="s">
        <v>33872</v>
      </c>
    </row>
    <row r="19625" spans="1:4" ht="15" x14ac:dyDescent="0.25">
      <c r="A19625" s="53" t="s">
        <v>23827</v>
      </c>
      <c r="B19625" s="53">
        <v>15</v>
      </c>
      <c r="C19625" s="53" t="s">
        <v>33536</v>
      </c>
      <c r="D19625" s="53" t="s">
        <v>33872</v>
      </c>
    </row>
    <row r="19626" spans="1:4" ht="15" x14ac:dyDescent="0.25">
      <c r="A19626" s="53" t="s">
        <v>23828</v>
      </c>
      <c r="B19626" s="53">
        <v>15</v>
      </c>
      <c r="C19626" s="53" t="s">
        <v>33536</v>
      </c>
      <c r="D19626" s="53" t="s">
        <v>33872</v>
      </c>
    </row>
    <row r="19627" spans="1:4" ht="15" x14ac:dyDescent="0.25">
      <c r="A19627" s="53" t="s">
        <v>23829</v>
      </c>
      <c r="B19627" s="53">
        <v>15</v>
      </c>
      <c r="C19627" s="53" t="s">
        <v>33536</v>
      </c>
      <c r="D19627" s="53" t="s">
        <v>33872</v>
      </c>
    </row>
    <row r="19628" spans="1:4" ht="15" x14ac:dyDescent="0.25">
      <c r="A19628" s="53" t="s">
        <v>23830</v>
      </c>
      <c r="B19628" s="53">
        <v>15</v>
      </c>
      <c r="C19628" s="53" t="s">
        <v>33536</v>
      </c>
      <c r="D19628" s="53" t="s">
        <v>33872</v>
      </c>
    </row>
    <row r="19629" spans="1:4" ht="15" x14ac:dyDescent="0.25">
      <c r="A19629" s="53" t="s">
        <v>23831</v>
      </c>
      <c r="B19629" s="53">
        <v>15</v>
      </c>
      <c r="C19629" s="53" t="s">
        <v>33536</v>
      </c>
      <c r="D19629" s="53" t="s">
        <v>33872</v>
      </c>
    </row>
    <row r="19630" spans="1:4" ht="15" x14ac:dyDescent="0.25">
      <c r="A19630" s="53" t="s">
        <v>23832</v>
      </c>
      <c r="B19630" s="53">
        <v>15</v>
      </c>
      <c r="C19630" s="53" t="s">
        <v>33536</v>
      </c>
      <c r="D19630" s="53" t="s">
        <v>33872</v>
      </c>
    </row>
    <row r="19631" spans="1:4" ht="15" x14ac:dyDescent="0.25">
      <c r="A19631" s="53" t="s">
        <v>23833</v>
      </c>
      <c r="B19631" s="53">
        <v>15</v>
      </c>
      <c r="C19631" s="53" t="s">
        <v>33536</v>
      </c>
      <c r="D19631" s="53" t="s">
        <v>33872</v>
      </c>
    </row>
    <row r="19632" spans="1:4" ht="15" x14ac:dyDescent="0.25">
      <c r="A19632" s="53" t="s">
        <v>23834</v>
      </c>
      <c r="B19632" s="53">
        <v>15</v>
      </c>
      <c r="C19632" s="53" t="s">
        <v>33536</v>
      </c>
      <c r="D19632" s="53" t="s">
        <v>33872</v>
      </c>
    </row>
    <row r="19633" spans="1:4" ht="15" x14ac:dyDescent="0.25">
      <c r="A19633" s="53" t="s">
        <v>23835</v>
      </c>
      <c r="B19633" s="53">
        <v>15</v>
      </c>
      <c r="C19633" s="53" t="s">
        <v>33536</v>
      </c>
      <c r="D19633" s="53" t="s">
        <v>33872</v>
      </c>
    </row>
    <row r="19634" spans="1:4" ht="15" x14ac:dyDescent="0.25">
      <c r="A19634" s="53" t="s">
        <v>23836</v>
      </c>
      <c r="B19634" s="53">
        <v>10</v>
      </c>
      <c r="C19634" s="53" t="s">
        <v>33536</v>
      </c>
      <c r="D19634" s="53" t="s">
        <v>33872</v>
      </c>
    </row>
    <row r="19635" spans="1:4" ht="15" x14ac:dyDescent="0.25">
      <c r="A19635" s="53" t="s">
        <v>23837</v>
      </c>
      <c r="B19635" s="53">
        <v>15</v>
      </c>
      <c r="C19635" s="53" t="s">
        <v>33536</v>
      </c>
      <c r="D19635" s="53" t="s">
        <v>33872</v>
      </c>
    </row>
    <row r="19636" spans="1:4" ht="15" x14ac:dyDescent="0.25">
      <c r="A19636" s="53" t="s">
        <v>23838</v>
      </c>
      <c r="B19636" s="53">
        <v>15</v>
      </c>
      <c r="C19636" s="53" t="s">
        <v>33536</v>
      </c>
      <c r="D19636" s="53" t="s">
        <v>33872</v>
      </c>
    </row>
    <row r="19637" spans="1:4" ht="15" x14ac:dyDescent="0.25">
      <c r="A19637" s="53" t="s">
        <v>23839</v>
      </c>
      <c r="B19637" s="53">
        <v>15</v>
      </c>
      <c r="C19637" s="53" t="s">
        <v>33536</v>
      </c>
      <c r="D19637" s="53" t="s">
        <v>33872</v>
      </c>
    </row>
    <row r="19638" spans="1:4" ht="15" x14ac:dyDescent="0.25">
      <c r="A19638" s="53" t="s">
        <v>23840</v>
      </c>
      <c r="B19638" s="53">
        <v>15</v>
      </c>
      <c r="C19638" s="53" t="s">
        <v>33536</v>
      </c>
      <c r="D19638" s="53" t="s">
        <v>33872</v>
      </c>
    </row>
    <row r="19639" spans="1:4" ht="15" x14ac:dyDescent="0.25">
      <c r="A19639" s="53" t="s">
        <v>23841</v>
      </c>
      <c r="B19639" s="53">
        <v>15</v>
      </c>
      <c r="C19639" s="53" t="s">
        <v>33536</v>
      </c>
      <c r="D19639" s="53" t="s">
        <v>33872</v>
      </c>
    </row>
    <row r="19640" spans="1:4" ht="15" x14ac:dyDescent="0.25">
      <c r="A19640" s="53" t="s">
        <v>23842</v>
      </c>
      <c r="B19640" s="53">
        <v>15</v>
      </c>
      <c r="C19640" s="53" t="s">
        <v>33536</v>
      </c>
      <c r="D19640" s="53" t="s">
        <v>33872</v>
      </c>
    </row>
    <row r="19641" spans="1:4" ht="15" x14ac:dyDescent="0.25">
      <c r="A19641" s="53" t="s">
        <v>23843</v>
      </c>
      <c r="B19641" s="53">
        <v>15</v>
      </c>
      <c r="C19641" s="53" t="s">
        <v>33536</v>
      </c>
      <c r="D19641" s="53" t="s">
        <v>33872</v>
      </c>
    </row>
    <row r="19642" spans="1:4" ht="15" x14ac:dyDescent="0.25">
      <c r="A19642" s="53" t="s">
        <v>23844</v>
      </c>
      <c r="B19642" s="53">
        <v>15</v>
      </c>
      <c r="C19642" s="53" t="s">
        <v>33536</v>
      </c>
      <c r="D19642" s="53" t="s">
        <v>33872</v>
      </c>
    </row>
    <row r="19643" spans="1:4" ht="15" x14ac:dyDescent="0.25">
      <c r="A19643" s="53" t="s">
        <v>23845</v>
      </c>
      <c r="B19643" s="53">
        <v>15</v>
      </c>
      <c r="C19643" s="53" t="s">
        <v>33536</v>
      </c>
      <c r="D19643" s="53" t="s">
        <v>33872</v>
      </c>
    </row>
    <row r="19644" spans="1:4" ht="15" x14ac:dyDescent="0.25">
      <c r="A19644" s="53" t="s">
        <v>23846</v>
      </c>
      <c r="B19644" s="53">
        <v>15</v>
      </c>
      <c r="C19644" s="53" t="s">
        <v>33536</v>
      </c>
      <c r="D19644" s="53" t="s">
        <v>33872</v>
      </c>
    </row>
    <row r="19645" spans="1:4" ht="15" x14ac:dyDescent="0.25">
      <c r="A19645" s="53" t="s">
        <v>23847</v>
      </c>
      <c r="B19645" s="53">
        <v>15</v>
      </c>
      <c r="C19645" s="53" t="s">
        <v>33536</v>
      </c>
      <c r="D19645" s="53" t="s">
        <v>33872</v>
      </c>
    </row>
    <row r="19646" spans="1:4" ht="15" x14ac:dyDescent="0.25">
      <c r="A19646" s="53" t="s">
        <v>23848</v>
      </c>
      <c r="B19646" s="53">
        <v>15</v>
      </c>
      <c r="C19646" s="53" t="s">
        <v>33536</v>
      </c>
      <c r="D19646" s="53" t="s">
        <v>33872</v>
      </c>
    </row>
    <row r="19647" spans="1:4" ht="15" x14ac:dyDescent="0.25">
      <c r="A19647" s="53" t="s">
        <v>23849</v>
      </c>
      <c r="B19647" s="53">
        <v>15</v>
      </c>
      <c r="C19647" s="53" t="s">
        <v>33536</v>
      </c>
      <c r="D19647" s="53" t="s">
        <v>33872</v>
      </c>
    </row>
    <row r="19648" spans="1:4" ht="15" x14ac:dyDescent="0.25">
      <c r="A19648" s="53" t="s">
        <v>23850</v>
      </c>
      <c r="B19648" s="53">
        <v>15</v>
      </c>
      <c r="C19648" s="53" t="s">
        <v>33536</v>
      </c>
      <c r="D19648" s="53" t="s">
        <v>33872</v>
      </c>
    </row>
    <row r="19649" spans="1:4" ht="15" x14ac:dyDescent="0.25">
      <c r="A19649" s="53" t="s">
        <v>23851</v>
      </c>
      <c r="B19649" s="53">
        <v>15</v>
      </c>
      <c r="C19649" s="53" t="s">
        <v>33536</v>
      </c>
      <c r="D19649" s="53" t="s">
        <v>33872</v>
      </c>
    </row>
    <row r="19650" spans="1:4" ht="15" x14ac:dyDescent="0.25">
      <c r="A19650" s="53" t="s">
        <v>23852</v>
      </c>
      <c r="B19650" s="53">
        <v>15</v>
      </c>
      <c r="C19650" s="53" t="s">
        <v>33536</v>
      </c>
      <c r="D19650" s="53" t="s">
        <v>33872</v>
      </c>
    </row>
    <row r="19651" spans="1:4" ht="15" x14ac:dyDescent="0.25">
      <c r="A19651" s="53" t="s">
        <v>23853</v>
      </c>
      <c r="B19651" s="53">
        <v>15</v>
      </c>
      <c r="C19651" s="53" t="s">
        <v>33536</v>
      </c>
      <c r="D19651" s="53" t="s">
        <v>33872</v>
      </c>
    </row>
    <row r="19652" spans="1:4" ht="15" x14ac:dyDescent="0.25">
      <c r="A19652" s="53" t="s">
        <v>23854</v>
      </c>
      <c r="B19652" s="53">
        <v>15</v>
      </c>
      <c r="C19652" s="53" t="s">
        <v>33536</v>
      </c>
      <c r="D19652" s="53" t="s">
        <v>33872</v>
      </c>
    </row>
    <row r="19653" spans="1:4" ht="15" x14ac:dyDescent="0.25">
      <c r="A19653" s="53" t="s">
        <v>23855</v>
      </c>
      <c r="B19653" s="53">
        <v>15</v>
      </c>
      <c r="C19653" s="53" t="s">
        <v>33536</v>
      </c>
      <c r="D19653" s="53" t="s">
        <v>33872</v>
      </c>
    </row>
    <row r="19654" spans="1:4" ht="15" x14ac:dyDescent="0.25">
      <c r="A19654" s="53" t="s">
        <v>23856</v>
      </c>
      <c r="B19654" s="53">
        <v>15</v>
      </c>
      <c r="C19654" s="53" t="s">
        <v>33536</v>
      </c>
      <c r="D19654" s="53" t="s">
        <v>33872</v>
      </c>
    </row>
    <row r="19655" spans="1:4" ht="15" x14ac:dyDescent="0.25">
      <c r="A19655" s="53" t="s">
        <v>23857</v>
      </c>
      <c r="B19655" s="53">
        <v>15</v>
      </c>
      <c r="C19655" s="53" t="s">
        <v>33536</v>
      </c>
      <c r="D19655" s="53" t="s">
        <v>33872</v>
      </c>
    </row>
    <row r="19656" spans="1:4" ht="15" x14ac:dyDescent="0.25">
      <c r="A19656" s="53" t="s">
        <v>23858</v>
      </c>
      <c r="B19656" s="53">
        <v>15</v>
      </c>
      <c r="C19656" s="53" t="s">
        <v>33536</v>
      </c>
      <c r="D19656" s="53" t="s">
        <v>33872</v>
      </c>
    </row>
    <row r="19657" spans="1:4" ht="15" x14ac:dyDescent="0.25">
      <c r="A19657" s="53" t="s">
        <v>23859</v>
      </c>
      <c r="B19657" s="53">
        <v>15</v>
      </c>
      <c r="C19657" s="53" t="s">
        <v>33536</v>
      </c>
      <c r="D19657" s="53" t="s">
        <v>33872</v>
      </c>
    </row>
    <row r="19658" spans="1:4" ht="15" x14ac:dyDescent="0.25">
      <c r="A19658" s="53" t="s">
        <v>23860</v>
      </c>
      <c r="B19658" s="53">
        <v>15</v>
      </c>
      <c r="C19658" s="53" t="s">
        <v>33536</v>
      </c>
      <c r="D19658" s="53" t="s">
        <v>33872</v>
      </c>
    </row>
    <row r="19659" spans="1:4" ht="15" x14ac:dyDescent="0.25">
      <c r="A19659" s="53" t="s">
        <v>23861</v>
      </c>
      <c r="B19659" s="53">
        <v>15</v>
      </c>
      <c r="C19659" s="53"/>
      <c r="D19659" s="53" t="s">
        <v>33872</v>
      </c>
    </row>
    <row r="19660" spans="1:4" ht="15" x14ac:dyDescent="0.25">
      <c r="A19660" s="53" t="s">
        <v>23862</v>
      </c>
      <c r="B19660" s="53">
        <v>15</v>
      </c>
      <c r="C19660" s="53"/>
      <c r="D19660" s="53" t="s">
        <v>33872</v>
      </c>
    </row>
    <row r="19661" spans="1:4" ht="15" x14ac:dyDescent="0.25">
      <c r="A19661" s="53" t="s">
        <v>23863</v>
      </c>
      <c r="B19661" s="53">
        <v>15</v>
      </c>
      <c r="C19661" s="53"/>
      <c r="D19661" s="53" t="s">
        <v>33872</v>
      </c>
    </row>
    <row r="19662" spans="1:4" ht="15" x14ac:dyDescent="0.25">
      <c r="A19662" s="53" t="s">
        <v>23864</v>
      </c>
      <c r="B19662" s="53">
        <v>15</v>
      </c>
      <c r="C19662" s="53"/>
      <c r="D19662" s="53" t="s">
        <v>33872</v>
      </c>
    </row>
    <row r="19663" spans="1:4" ht="15" x14ac:dyDescent="0.25">
      <c r="A19663" s="53" t="s">
        <v>23865</v>
      </c>
      <c r="B19663" s="53">
        <v>15</v>
      </c>
      <c r="C19663" s="53"/>
      <c r="D19663" s="53" t="s">
        <v>33872</v>
      </c>
    </row>
    <row r="19664" spans="1:4" ht="15" x14ac:dyDescent="0.25">
      <c r="A19664" s="53" t="s">
        <v>23866</v>
      </c>
      <c r="B19664" s="53">
        <v>15</v>
      </c>
      <c r="C19664" s="53"/>
      <c r="D19664" s="53" t="s">
        <v>33872</v>
      </c>
    </row>
    <row r="19665" spans="1:4" ht="15" x14ac:dyDescent="0.25">
      <c r="A19665" s="53" t="s">
        <v>23867</v>
      </c>
      <c r="B19665" s="53">
        <v>15</v>
      </c>
      <c r="C19665" s="53"/>
      <c r="D19665" s="53" t="s">
        <v>33872</v>
      </c>
    </row>
    <row r="19666" spans="1:4" ht="15" x14ac:dyDescent="0.25">
      <c r="A19666" s="53" t="s">
        <v>23868</v>
      </c>
      <c r="B19666" s="53">
        <v>15</v>
      </c>
      <c r="C19666" s="53"/>
      <c r="D19666" s="53" t="s">
        <v>33872</v>
      </c>
    </row>
    <row r="19667" spans="1:4" ht="15" x14ac:dyDescent="0.25">
      <c r="A19667" s="53" t="s">
        <v>23869</v>
      </c>
      <c r="B19667" s="53">
        <v>15</v>
      </c>
      <c r="C19667" s="53"/>
      <c r="D19667" s="53" t="s">
        <v>33872</v>
      </c>
    </row>
    <row r="19668" spans="1:4" ht="15" x14ac:dyDescent="0.25">
      <c r="A19668" s="53" t="s">
        <v>23870</v>
      </c>
      <c r="B19668" s="53">
        <v>15</v>
      </c>
      <c r="C19668" s="53" t="s">
        <v>33536</v>
      </c>
      <c r="D19668" s="53" t="s">
        <v>33872</v>
      </c>
    </row>
    <row r="19669" spans="1:4" ht="15" x14ac:dyDescent="0.25">
      <c r="A19669" s="53" t="s">
        <v>23871</v>
      </c>
      <c r="B19669" s="53">
        <v>15</v>
      </c>
      <c r="C19669" s="53" t="s">
        <v>33536</v>
      </c>
      <c r="D19669" s="53" t="s">
        <v>33872</v>
      </c>
    </row>
    <row r="19670" spans="1:4" ht="15" x14ac:dyDescent="0.25">
      <c r="A19670" s="53" t="s">
        <v>23872</v>
      </c>
      <c r="B19670" s="53">
        <v>15</v>
      </c>
      <c r="C19670" s="53" t="s">
        <v>33536</v>
      </c>
      <c r="D19670" s="53" t="s">
        <v>33872</v>
      </c>
    </row>
    <row r="19671" spans="1:4" ht="15" x14ac:dyDescent="0.25">
      <c r="A19671" s="53" t="s">
        <v>23873</v>
      </c>
      <c r="B19671" s="53">
        <v>15</v>
      </c>
      <c r="C19671" s="53" t="s">
        <v>33536</v>
      </c>
      <c r="D19671" s="53" t="s">
        <v>33872</v>
      </c>
    </row>
    <row r="19672" spans="1:4" ht="15" x14ac:dyDescent="0.25">
      <c r="A19672" s="53" t="s">
        <v>23874</v>
      </c>
      <c r="B19672" s="53">
        <v>15</v>
      </c>
      <c r="C19672" s="53" t="s">
        <v>33536</v>
      </c>
      <c r="D19672" s="53" t="s">
        <v>33872</v>
      </c>
    </row>
    <row r="19673" spans="1:4" ht="15" x14ac:dyDescent="0.25">
      <c r="A19673" s="53" t="s">
        <v>23875</v>
      </c>
      <c r="B19673" s="53">
        <v>15</v>
      </c>
      <c r="C19673" s="53" t="s">
        <v>33536</v>
      </c>
      <c r="D19673" s="53" t="s">
        <v>33872</v>
      </c>
    </row>
    <row r="19674" spans="1:4" ht="15" x14ac:dyDescent="0.25">
      <c r="A19674" s="53" t="s">
        <v>23876</v>
      </c>
      <c r="B19674" s="53">
        <v>15</v>
      </c>
      <c r="C19674" s="53" t="s">
        <v>33536</v>
      </c>
      <c r="D19674" s="53" t="s">
        <v>33872</v>
      </c>
    </row>
    <row r="19675" spans="1:4" ht="15" x14ac:dyDescent="0.25">
      <c r="A19675" s="53" t="s">
        <v>23877</v>
      </c>
      <c r="B19675" s="53">
        <v>15</v>
      </c>
      <c r="C19675" s="53" t="s">
        <v>33536</v>
      </c>
      <c r="D19675" s="53" t="s">
        <v>33872</v>
      </c>
    </row>
    <row r="19676" spans="1:4" ht="15" x14ac:dyDescent="0.25">
      <c r="A19676" s="53" t="s">
        <v>23878</v>
      </c>
      <c r="B19676" s="53">
        <v>15</v>
      </c>
      <c r="C19676" s="53" t="s">
        <v>33536</v>
      </c>
      <c r="D19676" s="53" t="s">
        <v>33872</v>
      </c>
    </row>
    <row r="19677" spans="1:4" ht="15" x14ac:dyDescent="0.25">
      <c r="A19677" s="53" t="s">
        <v>23879</v>
      </c>
      <c r="B19677" s="53">
        <v>15</v>
      </c>
      <c r="C19677" s="53" t="s">
        <v>33536</v>
      </c>
      <c r="D19677" s="53" t="s">
        <v>33872</v>
      </c>
    </row>
    <row r="19678" spans="1:4" ht="15" x14ac:dyDescent="0.25">
      <c r="A19678" s="53" t="s">
        <v>23880</v>
      </c>
      <c r="B19678" s="53">
        <v>15</v>
      </c>
      <c r="C19678" s="53" t="s">
        <v>33536</v>
      </c>
      <c r="D19678" s="53" t="s">
        <v>33872</v>
      </c>
    </row>
    <row r="19679" spans="1:4" ht="15" x14ac:dyDescent="0.25">
      <c r="A19679" s="53" t="s">
        <v>23881</v>
      </c>
      <c r="B19679" s="53">
        <v>15</v>
      </c>
      <c r="C19679" s="53" t="s">
        <v>33536</v>
      </c>
      <c r="D19679" s="53" t="s">
        <v>33872</v>
      </c>
    </row>
    <row r="19680" spans="1:4" ht="15" x14ac:dyDescent="0.25">
      <c r="A19680" s="53" t="s">
        <v>23882</v>
      </c>
      <c r="B19680" s="53">
        <v>15</v>
      </c>
      <c r="C19680" s="53" t="s">
        <v>33536</v>
      </c>
      <c r="D19680" s="53" t="s">
        <v>33872</v>
      </c>
    </row>
    <row r="19681" spans="1:4" ht="15" x14ac:dyDescent="0.25">
      <c r="A19681" s="53" t="s">
        <v>23883</v>
      </c>
      <c r="B19681" s="53">
        <v>15</v>
      </c>
      <c r="C19681" s="53" t="s">
        <v>33536</v>
      </c>
      <c r="D19681" s="53" t="s">
        <v>33872</v>
      </c>
    </row>
    <row r="19682" spans="1:4" ht="15" x14ac:dyDescent="0.25">
      <c r="A19682" s="53" t="s">
        <v>23884</v>
      </c>
      <c r="B19682" s="53">
        <v>15</v>
      </c>
      <c r="C19682" s="53" t="s">
        <v>33536</v>
      </c>
      <c r="D19682" s="53" t="s">
        <v>33872</v>
      </c>
    </row>
    <row r="19683" spans="1:4" ht="15" x14ac:dyDescent="0.25">
      <c r="A19683" s="53" t="s">
        <v>23885</v>
      </c>
      <c r="B19683" s="53">
        <v>15</v>
      </c>
      <c r="C19683" s="53" t="s">
        <v>33536</v>
      </c>
      <c r="D19683" s="53" t="s">
        <v>33872</v>
      </c>
    </row>
    <row r="19684" spans="1:4" ht="15" x14ac:dyDescent="0.25">
      <c r="A19684" s="53" t="s">
        <v>23886</v>
      </c>
      <c r="B19684" s="53">
        <v>15</v>
      </c>
      <c r="C19684" s="53" t="s">
        <v>33536</v>
      </c>
      <c r="D19684" s="53" t="s">
        <v>33872</v>
      </c>
    </row>
    <row r="19685" spans="1:4" ht="15" x14ac:dyDescent="0.25">
      <c r="A19685" s="53" t="s">
        <v>23887</v>
      </c>
      <c r="B19685" s="53">
        <v>15</v>
      </c>
      <c r="C19685" s="53" t="s">
        <v>33536</v>
      </c>
      <c r="D19685" s="53" t="s">
        <v>33872</v>
      </c>
    </row>
    <row r="19686" spans="1:4" ht="15" x14ac:dyDescent="0.25">
      <c r="A19686" s="53" t="s">
        <v>23888</v>
      </c>
      <c r="B19686" s="53">
        <v>15</v>
      </c>
      <c r="C19686" s="53" t="s">
        <v>33536</v>
      </c>
      <c r="D19686" s="53" t="s">
        <v>33872</v>
      </c>
    </row>
    <row r="19687" spans="1:4" ht="15" x14ac:dyDescent="0.25">
      <c r="A19687" s="53" t="s">
        <v>23889</v>
      </c>
      <c r="B19687" s="53">
        <v>15</v>
      </c>
      <c r="C19687" s="53" t="s">
        <v>33536</v>
      </c>
      <c r="D19687" s="53" t="s">
        <v>33872</v>
      </c>
    </row>
    <row r="19688" spans="1:4" ht="15" x14ac:dyDescent="0.25">
      <c r="A19688" s="53" t="s">
        <v>23890</v>
      </c>
      <c r="B19688" s="53">
        <v>15</v>
      </c>
      <c r="C19688" s="53" t="s">
        <v>33536</v>
      </c>
      <c r="D19688" s="53" t="s">
        <v>33872</v>
      </c>
    </row>
    <row r="19689" spans="1:4" ht="15" x14ac:dyDescent="0.25">
      <c r="A19689" s="53" t="s">
        <v>23891</v>
      </c>
      <c r="B19689" s="53">
        <v>15</v>
      </c>
      <c r="C19689" s="53" t="s">
        <v>33536</v>
      </c>
      <c r="D19689" s="53" t="s">
        <v>33872</v>
      </c>
    </row>
    <row r="19690" spans="1:4" ht="15" x14ac:dyDescent="0.25">
      <c r="A19690" s="53" t="s">
        <v>23892</v>
      </c>
      <c r="B19690" s="53">
        <v>15</v>
      </c>
      <c r="C19690" s="53" t="s">
        <v>33536</v>
      </c>
      <c r="D19690" s="53" t="s">
        <v>33872</v>
      </c>
    </row>
    <row r="19691" spans="1:4" ht="15" x14ac:dyDescent="0.25">
      <c r="A19691" s="53" t="s">
        <v>23893</v>
      </c>
      <c r="B19691" s="53">
        <v>15</v>
      </c>
      <c r="C19691" s="53" t="s">
        <v>33536</v>
      </c>
      <c r="D19691" s="53" t="s">
        <v>33872</v>
      </c>
    </row>
    <row r="19692" spans="1:4" ht="15" x14ac:dyDescent="0.25">
      <c r="A19692" s="53" t="s">
        <v>23894</v>
      </c>
      <c r="B19692" s="53">
        <v>15</v>
      </c>
      <c r="C19692" s="53" t="s">
        <v>33536</v>
      </c>
      <c r="D19692" s="53" t="s">
        <v>33872</v>
      </c>
    </row>
    <row r="19693" spans="1:4" ht="15" x14ac:dyDescent="0.25">
      <c r="A19693" s="53" t="s">
        <v>23895</v>
      </c>
      <c r="B19693" s="53">
        <v>15</v>
      </c>
      <c r="C19693" s="53" t="s">
        <v>33536</v>
      </c>
      <c r="D19693" s="53" t="s">
        <v>33872</v>
      </c>
    </row>
    <row r="19694" spans="1:4" ht="15" x14ac:dyDescent="0.25">
      <c r="A19694" s="53" t="s">
        <v>23896</v>
      </c>
      <c r="B19694" s="53">
        <v>15</v>
      </c>
      <c r="C19694" s="53" t="s">
        <v>33536</v>
      </c>
      <c r="D19694" s="53" t="s">
        <v>33872</v>
      </c>
    </row>
    <row r="19695" spans="1:4" ht="15" x14ac:dyDescent="0.25">
      <c r="A19695" s="53" t="s">
        <v>23897</v>
      </c>
      <c r="B19695" s="53">
        <v>15</v>
      </c>
      <c r="C19695" s="53" t="s">
        <v>33536</v>
      </c>
      <c r="D19695" s="53" t="s">
        <v>33872</v>
      </c>
    </row>
    <row r="19696" spans="1:4" ht="15" x14ac:dyDescent="0.25">
      <c r="A19696" s="53" t="s">
        <v>23898</v>
      </c>
      <c r="B19696" s="53">
        <v>15</v>
      </c>
      <c r="C19696" s="53" t="s">
        <v>33536</v>
      </c>
      <c r="D19696" s="53" t="s">
        <v>33872</v>
      </c>
    </row>
    <row r="19697" spans="1:4" ht="15" x14ac:dyDescent="0.25">
      <c r="A19697" s="53" t="s">
        <v>23899</v>
      </c>
      <c r="B19697" s="53">
        <v>15</v>
      </c>
      <c r="C19697" s="53" t="s">
        <v>33536</v>
      </c>
      <c r="D19697" s="53" t="s">
        <v>33872</v>
      </c>
    </row>
    <row r="19698" spans="1:4" ht="15" x14ac:dyDescent="0.25">
      <c r="A19698" s="53" t="s">
        <v>23900</v>
      </c>
      <c r="B19698" s="53">
        <v>120</v>
      </c>
      <c r="C19698" s="53" t="s">
        <v>33550</v>
      </c>
      <c r="D19698" s="53" t="s">
        <v>33872</v>
      </c>
    </row>
    <row r="19699" spans="1:4" ht="15" x14ac:dyDescent="0.25">
      <c r="A19699" s="53" t="s">
        <v>23901</v>
      </c>
      <c r="B19699" s="53">
        <v>60</v>
      </c>
      <c r="C19699" s="53" t="s">
        <v>33536</v>
      </c>
      <c r="D19699" s="53" t="s">
        <v>33872</v>
      </c>
    </row>
    <row r="19700" spans="1:4" ht="15" x14ac:dyDescent="0.25">
      <c r="A19700" s="53" t="s">
        <v>23902</v>
      </c>
      <c r="B19700" s="53">
        <v>60</v>
      </c>
      <c r="C19700" s="53" t="s">
        <v>33536</v>
      </c>
      <c r="D19700" s="53" t="s">
        <v>33872</v>
      </c>
    </row>
    <row r="19701" spans="1:4" ht="15" x14ac:dyDescent="0.25">
      <c r="A19701" s="53" t="s">
        <v>23903</v>
      </c>
      <c r="B19701" s="53">
        <v>15</v>
      </c>
      <c r="C19701" s="53" t="s">
        <v>33536</v>
      </c>
      <c r="D19701" s="53" t="s">
        <v>33872</v>
      </c>
    </row>
    <row r="19702" spans="1:4" ht="15" x14ac:dyDescent="0.25">
      <c r="A19702" s="53" t="s">
        <v>23904</v>
      </c>
      <c r="B19702" s="53">
        <v>15</v>
      </c>
      <c r="C19702" s="53" t="s">
        <v>33536</v>
      </c>
      <c r="D19702" s="53" t="s">
        <v>33872</v>
      </c>
    </row>
    <row r="19703" spans="1:4" ht="15" x14ac:dyDescent="0.25">
      <c r="A19703" s="53" t="s">
        <v>23905</v>
      </c>
      <c r="B19703" s="53">
        <v>15</v>
      </c>
      <c r="C19703" s="53" t="s">
        <v>33536</v>
      </c>
      <c r="D19703" s="53" t="s">
        <v>33872</v>
      </c>
    </row>
    <row r="19704" spans="1:4" ht="15" x14ac:dyDescent="0.25">
      <c r="A19704" s="53" t="s">
        <v>23906</v>
      </c>
      <c r="B19704" s="53">
        <v>15</v>
      </c>
      <c r="C19704" s="53" t="s">
        <v>33536</v>
      </c>
      <c r="D19704" s="53" t="s">
        <v>33872</v>
      </c>
    </row>
    <row r="19705" spans="1:4" ht="15" x14ac:dyDescent="0.25">
      <c r="A19705" s="53" t="s">
        <v>23907</v>
      </c>
      <c r="B19705" s="53">
        <v>15</v>
      </c>
      <c r="C19705" s="53" t="s">
        <v>33536</v>
      </c>
      <c r="D19705" s="53" t="s">
        <v>33872</v>
      </c>
    </row>
    <row r="19706" spans="1:4" ht="15" x14ac:dyDescent="0.25">
      <c r="A19706" s="53" t="s">
        <v>23908</v>
      </c>
      <c r="B19706" s="53">
        <v>15</v>
      </c>
      <c r="C19706" s="53" t="s">
        <v>33536</v>
      </c>
      <c r="D19706" s="53" t="s">
        <v>33872</v>
      </c>
    </row>
    <row r="19707" spans="1:4" ht="15" x14ac:dyDescent="0.25">
      <c r="A19707" s="53" t="s">
        <v>23909</v>
      </c>
      <c r="B19707" s="53">
        <v>15</v>
      </c>
      <c r="C19707" s="53" t="s">
        <v>33536</v>
      </c>
      <c r="D19707" s="53" t="s">
        <v>33872</v>
      </c>
    </row>
    <row r="19708" spans="1:4" ht="15" x14ac:dyDescent="0.25">
      <c r="A19708" s="53" t="s">
        <v>23910</v>
      </c>
      <c r="B19708" s="53">
        <v>15</v>
      </c>
      <c r="C19708" s="53" t="s">
        <v>33536</v>
      </c>
      <c r="D19708" s="53" t="s">
        <v>33872</v>
      </c>
    </row>
    <row r="19709" spans="1:4" ht="15" x14ac:dyDescent="0.25">
      <c r="A19709" s="53" t="s">
        <v>23911</v>
      </c>
      <c r="B19709" s="53">
        <v>15</v>
      </c>
      <c r="C19709" s="53" t="s">
        <v>33536</v>
      </c>
      <c r="D19709" s="53" t="s">
        <v>33872</v>
      </c>
    </row>
    <row r="19710" spans="1:4" ht="15" x14ac:dyDescent="0.25">
      <c r="A19710" s="53" t="s">
        <v>23912</v>
      </c>
      <c r="B19710" s="53">
        <v>15</v>
      </c>
      <c r="C19710" s="53" t="s">
        <v>33536</v>
      </c>
      <c r="D19710" s="53" t="s">
        <v>33872</v>
      </c>
    </row>
    <row r="19711" spans="1:4" ht="15" x14ac:dyDescent="0.25">
      <c r="A19711" s="53" t="s">
        <v>23913</v>
      </c>
      <c r="B19711" s="53">
        <v>15</v>
      </c>
      <c r="C19711" s="53" t="s">
        <v>33536</v>
      </c>
      <c r="D19711" s="53" t="s">
        <v>33872</v>
      </c>
    </row>
    <row r="19712" spans="1:4" ht="15" x14ac:dyDescent="0.25">
      <c r="A19712" s="53" t="s">
        <v>23914</v>
      </c>
      <c r="B19712" s="53">
        <v>10</v>
      </c>
      <c r="C19712" s="53" t="s">
        <v>33536</v>
      </c>
      <c r="D19712" s="53" t="s">
        <v>33872</v>
      </c>
    </row>
    <row r="19713" spans="1:4" ht="15" x14ac:dyDescent="0.25">
      <c r="A19713" s="53" t="s">
        <v>23915</v>
      </c>
      <c r="B19713" s="53">
        <v>15</v>
      </c>
      <c r="C19713" s="53"/>
      <c r="D19713" s="53" t="s">
        <v>33872</v>
      </c>
    </row>
    <row r="19714" spans="1:4" ht="15" x14ac:dyDescent="0.25">
      <c r="A19714" s="53" t="s">
        <v>23916</v>
      </c>
      <c r="B19714" s="53">
        <v>60</v>
      </c>
      <c r="C19714" s="53"/>
      <c r="D19714" s="53" t="s">
        <v>33872</v>
      </c>
    </row>
    <row r="19715" spans="1:4" ht="15" x14ac:dyDescent="0.25">
      <c r="A19715" s="53" t="s">
        <v>23917</v>
      </c>
      <c r="B19715" s="53">
        <v>15</v>
      </c>
      <c r="C19715" s="53"/>
      <c r="D19715" s="53" t="s">
        <v>33872</v>
      </c>
    </row>
    <row r="19716" spans="1:4" ht="15" x14ac:dyDescent="0.25">
      <c r="A19716" s="53" t="s">
        <v>23918</v>
      </c>
      <c r="B19716" s="53">
        <v>15</v>
      </c>
      <c r="C19716" s="53" t="s">
        <v>33536</v>
      </c>
      <c r="D19716" s="53" t="s">
        <v>33872</v>
      </c>
    </row>
    <row r="19717" spans="1:4" ht="15" x14ac:dyDescent="0.25">
      <c r="A19717" s="53" t="s">
        <v>23919</v>
      </c>
      <c r="B19717" s="53">
        <v>15</v>
      </c>
      <c r="C19717" s="53" t="s">
        <v>33536</v>
      </c>
      <c r="D19717" s="53" t="s">
        <v>33872</v>
      </c>
    </row>
    <row r="19718" spans="1:4" ht="15" x14ac:dyDescent="0.25">
      <c r="A19718" s="53" t="s">
        <v>23920</v>
      </c>
      <c r="B19718" s="53">
        <v>15</v>
      </c>
      <c r="C19718" s="53" t="s">
        <v>33536</v>
      </c>
      <c r="D19718" s="53" t="s">
        <v>33872</v>
      </c>
    </row>
    <row r="19719" spans="1:4" ht="15" x14ac:dyDescent="0.25">
      <c r="A19719" s="53" t="s">
        <v>23921</v>
      </c>
      <c r="B19719" s="53">
        <v>15</v>
      </c>
      <c r="C19719" s="53" t="s">
        <v>33536</v>
      </c>
      <c r="D19719" s="53" t="s">
        <v>33872</v>
      </c>
    </row>
    <row r="19720" spans="1:4" ht="15" x14ac:dyDescent="0.25">
      <c r="A19720" s="53" t="s">
        <v>23922</v>
      </c>
      <c r="B19720" s="53">
        <v>15</v>
      </c>
      <c r="C19720" s="53" t="s">
        <v>33536</v>
      </c>
      <c r="D19720" s="53" t="s">
        <v>33872</v>
      </c>
    </row>
    <row r="19721" spans="1:4" ht="15" x14ac:dyDescent="0.25">
      <c r="A19721" s="53" t="s">
        <v>23923</v>
      </c>
      <c r="B19721" s="53">
        <v>15</v>
      </c>
      <c r="C19721" s="53" t="s">
        <v>33536</v>
      </c>
      <c r="D19721" s="53" t="s">
        <v>33872</v>
      </c>
    </row>
    <row r="19722" spans="1:4" ht="15" x14ac:dyDescent="0.25">
      <c r="A19722" s="53" t="s">
        <v>23924</v>
      </c>
      <c r="B19722" s="53">
        <v>30</v>
      </c>
      <c r="C19722" s="53" t="s">
        <v>33536</v>
      </c>
      <c r="D19722" s="53" t="s">
        <v>33872</v>
      </c>
    </row>
    <row r="19723" spans="1:4" ht="15" x14ac:dyDescent="0.25">
      <c r="A19723" s="53" t="s">
        <v>23925</v>
      </c>
      <c r="B19723" s="53">
        <v>15</v>
      </c>
      <c r="C19723" s="53" t="s">
        <v>33536</v>
      </c>
      <c r="D19723" s="53" t="s">
        <v>33872</v>
      </c>
    </row>
    <row r="19724" spans="1:4" ht="15" x14ac:dyDescent="0.25">
      <c r="A19724" s="53" t="s">
        <v>23926</v>
      </c>
      <c r="B19724" s="53">
        <v>15</v>
      </c>
      <c r="C19724" s="53" t="s">
        <v>33536</v>
      </c>
      <c r="D19724" s="53" t="s">
        <v>33872</v>
      </c>
    </row>
    <row r="19725" spans="1:4" ht="15" x14ac:dyDescent="0.25">
      <c r="A19725" s="53" t="s">
        <v>23927</v>
      </c>
      <c r="B19725" s="53">
        <v>15</v>
      </c>
      <c r="C19725" s="53"/>
      <c r="D19725" s="53" t="s">
        <v>33872</v>
      </c>
    </row>
    <row r="19726" spans="1:4" ht="15" x14ac:dyDescent="0.25">
      <c r="A19726" s="53" t="s">
        <v>23928</v>
      </c>
      <c r="B19726" s="53">
        <v>15</v>
      </c>
      <c r="C19726" s="53"/>
      <c r="D19726" s="53" t="s">
        <v>33872</v>
      </c>
    </row>
    <row r="19727" spans="1:4" ht="15" x14ac:dyDescent="0.25">
      <c r="A19727" s="53" t="s">
        <v>23929</v>
      </c>
      <c r="B19727" s="53">
        <v>15</v>
      </c>
      <c r="C19727" s="53"/>
      <c r="D19727" s="53" t="s">
        <v>33872</v>
      </c>
    </row>
    <row r="19728" spans="1:4" ht="15" x14ac:dyDescent="0.25">
      <c r="A19728" s="53" t="s">
        <v>23930</v>
      </c>
      <c r="B19728" s="53">
        <v>15</v>
      </c>
      <c r="C19728" s="53" t="s">
        <v>33536</v>
      </c>
      <c r="D19728" s="53" t="s">
        <v>33872</v>
      </c>
    </row>
    <row r="19729" spans="1:4" ht="15" x14ac:dyDescent="0.25">
      <c r="A19729" s="53" t="s">
        <v>23931</v>
      </c>
      <c r="B19729" s="53">
        <v>15</v>
      </c>
      <c r="C19729" s="53" t="s">
        <v>33536</v>
      </c>
      <c r="D19729" s="53" t="s">
        <v>33872</v>
      </c>
    </row>
    <row r="19730" spans="1:4" ht="15" x14ac:dyDescent="0.25">
      <c r="A19730" s="53" t="s">
        <v>23932</v>
      </c>
      <c r="B19730" s="53">
        <v>15</v>
      </c>
      <c r="C19730" s="53"/>
      <c r="D19730" s="53" t="s">
        <v>33872</v>
      </c>
    </row>
    <row r="19731" spans="1:4" ht="15" x14ac:dyDescent="0.25">
      <c r="A19731" s="53" t="s">
        <v>23933</v>
      </c>
      <c r="B19731" s="53">
        <v>30</v>
      </c>
      <c r="C19731" s="53"/>
      <c r="D19731" s="53" t="s">
        <v>33872</v>
      </c>
    </row>
    <row r="19732" spans="1:4" ht="15" x14ac:dyDescent="0.25">
      <c r="A19732" s="53" t="s">
        <v>23934</v>
      </c>
      <c r="B19732" s="53">
        <v>30</v>
      </c>
      <c r="C19732" s="53" t="s">
        <v>33536</v>
      </c>
      <c r="D19732" s="53" t="s">
        <v>33872</v>
      </c>
    </row>
    <row r="19733" spans="1:4" ht="15" x14ac:dyDescent="0.25">
      <c r="A19733" s="53" t="s">
        <v>23935</v>
      </c>
      <c r="B19733" s="53">
        <v>30</v>
      </c>
      <c r="C19733" s="53" t="s">
        <v>33536</v>
      </c>
      <c r="D19733" s="53" t="s">
        <v>33872</v>
      </c>
    </row>
    <row r="19734" spans="1:4" ht="15" x14ac:dyDescent="0.25">
      <c r="A19734" s="53" t="s">
        <v>23936</v>
      </c>
      <c r="B19734" s="53">
        <v>20</v>
      </c>
      <c r="C19734" s="53"/>
      <c r="D19734" s="53" t="s">
        <v>33872</v>
      </c>
    </row>
    <row r="19735" spans="1:4" ht="15" x14ac:dyDescent="0.25">
      <c r="A19735" s="53" t="s">
        <v>23937</v>
      </c>
      <c r="B19735" s="53">
        <v>60</v>
      </c>
      <c r="C19735" s="53" t="s">
        <v>33542</v>
      </c>
      <c r="D19735" s="53" t="s">
        <v>33872</v>
      </c>
    </row>
    <row r="19736" spans="1:4" ht="15" x14ac:dyDescent="0.25">
      <c r="A19736" s="53" t="s">
        <v>23938</v>
      </c>
      <c r="B19736" s="53">
        <v>40</v>
      </c>
      <c r="C19736" s="53" t="s">
        <v>33542</v>
      </c>
      <c r="D19736" s="53" t="s">
        <v>33872</v>
      </c>
    </row>
    <row r="19737" spans="1:4" ht="15" x14ac:dyDescent="0.25">
      <c r="A19737" s="53" t="s">
        <v>23939</v>
      </c>
      <c r="B19737" s="53">
        <v>15</v>
      </c>
      <c r="C19737" s="53"/>
      <c r="D19737" s="53" t="s">
        <v>33872</v>
      </c>
    </row>
    <row r="19738" spans="1:4" ht="15" x14ac:dyDescent="0.25">
      <c r="A19738" s="53" t="s">
        <v>23940</v>
      </c>
      <c r="B19738" s="53">
        <v>15</v>
      </c>
      <c r="C19738" s="53" t="s">
        <v>33536</v>
      </c>
      <c r="D19738" s="53" t="s">
        <v>33872</v>
      </c>
    </row>
    <row r="19739" spans="1:4" ht="15" x14ac:dyDescent="0.25">
      <c r="A19739" s="53" t="s">
        <v>23941</v>
      </c>
      <c r="B19739" s="53">
        <v>15</v>
      </c>
      <c r="C19739" s="53" t="s">
        <v>33536</v>
      </c>
      <c r="D19739" s="53" t="s">
        <v>33872</v>
      </c>
    </row>
    <row r="19740" spans="1:4" ht="15" x14ac:dyDescent="0.25">
      <c r="A19740" s="53" t="s">
        <v>23942</v>
      </c>
      <c r="B19740" s="53">
        <v>15</v>
      </c>
      <c r="C19740" s="53"/>
      <c r="D19740" s="53" t="s">
        <v>33872</v>
      </c>
    </row>
    <row r="19741" spans="1:4" ht="15" x14ac:dyDescent="0.25">
      <c r="A19741" s="53" t="s">
        <v>23943</v>
      </c>
      <c r="B19741" s="53">
        <v>15</v>
      </c>
      <c r="C19741" s="53" t="s">
        <v>33536</v>
      </c>
      <c r="D19741" s="53" t="s">
        <v>33872</v>
      </c>
    </row>
    <row r="19742" spans="1:4" ht="15" x14ac:dyDescent="0.25">
      <c r="A19742" s="53" t="s">
        <v>23944</v>
      </c>
      <c r="B19742" s="53">
        <v>15</v>
      </c>
      <c r="C19742" s="53" t="s">
        <v>33536</v>
      </c>
      <c r="D19742" s="53" t="s">
        <v>33872</v>
      </c>
    </row>
    <row r="19743" spans="1:4" ht="15" x14ac:dyDescent="0.25">
      <c r="A19743" s="53" t="s">
        <v>23945</v>
      </c>
      <c r="B19743" s="53">
        <v>15</v>
      </c>
      <c r="C19743" s="53"/>
      <c r="D19743" s="53" t="s">
        <v>33872</v>
      </c>
    </row>
    <row r="19744" spans="1:4" ht="15" x14ac:dyDescent="0.25">
      <c r="A19744" s="53" t="s">
        <v>23946</v>
      </c>
      <c r="B19744" s="53">
        <v>15</v>
      </c>
      <c r="C19744" s="53" t="s">
        <v>33536</v>
      </c>
      <c r="D19744" s="53" t="s">
        <v>33872</v>
      </c>
    </row>
    <row r="19745" spans="1:4" ht="15" x14ac:dyDescent="0.25">
      <c r="A19745" s="53" t="s">
        <v>23947</v>
      </c>
      <c r="B19745" s="53">
        <v>15</v>
      </c>
      <c r="C19745" s="53" t="s">
        <v>33536</v>
      </c>
      <c r="D19745" s="53" t="s">
        <v>33872</v>
      </c>
    </row>
    <row r="19746" spans="1:4" ht="15" x14ac:dyDescent="0.25">
      <c r="A19746" s="53" t="s">
        <v>23948</v>
      </c>
      <c r="B19746" s="53">
        <v>30</v>
      </c>
      <c r="C19746" s="53"/>
      <c r="D19746" s="53" t="s">
        <v>33872</v>
      </c>
    </row>
    <row r="19747" spans="1:4" ht="15" x14ac:dyDescent="0.25">
      <c r="A19747" s="53" t="s">
        <v>23949</v>
      </c>
      <c r="B19747" s="53">
        <v>15</v>
      </c>
      <c r="C19747" s="53"/>
      <c r="D19747" s="53" t="s">
        <v>33872</v>
      </c>
    </row>
    <row r="19748" spans="1:4" ht="15" x14ac:dyDescent="0.25">
      <c r="A19748" s="53" t="s">
        <v>23950</v>
      </c>
      <c r="B19748" s="53">
        <v>15</v>
      </c>
      <c r="C19748" s="53"/>
      <c r="D19748" s="53" t="s">
        <v>33872</v>
      </c>
    </row>
    <row r="19749" spans="1:4" ht="15" x14ac:dyDescent="0.25">
      <c r="A19749" s="53" t="s">
        <v>23951</v>
      </c>
      <c r="B19749" s="53">
        <v>15</v>
      </c>
      <c r="C19749" s="53"/>
      <c r="D19749" s="53" t="s">
        <v>33872</v>
      </c>
    </row>
    <row r="19750" spans="1:4" ht="15" x14ac:dyDescent="0.25">
      <c r="A19750" s="53" t="s">
        <v>23952</v>
      </c>
      <c r="B19750" s="53">
        <v>15</v>
      </c>
      <c r="C19750" s="53"/>
      <c r="D19750" s="53" t="s">
        <v>33872</v>
      </c>
    </row>
    <row r="19751" spans="1:4" ht="15" x14ac:dyDescent="0.25">
      <c r="A19751" s="53" t="s">
        <v>23953</v>
      </c>
      <c r="B19751" s="53">
        <v>15</v>
      </c>
      <c r="C19751" s="53"/>
      <c r="D19751" s="53" t="s">
        <v>33872</v>
      </c>
    </row>
    <row r="19752" spans="1:4" ht="15" x14ac:dyDescent="0.25">
      <c r="A19752" s="53" t="s">
        <v>23954</v>
      </c>
      <c r="B19752" s="53">
        <v>15</v>
      </c>
      <c r="C19752" s="53"/>
      <c r="D19752" s="53" t="s">
        <v>33872</v>
      </c>
    </row>
    <row r="19753" spans="1:4" ht="15" x14ac:dyDescent="0.25">
      <c r="A19753" s="53" t="s">
        <v>23955</v>
      </c>
      <c r="B19753" s="53">
        <v>15</v>
      </c>
      <c r="C19753" s="53"/>
      <c r="D19753" s="53" t="s">
        <v>33872</v>
      </c>
    </row>
    <row r="19754" spans="1:4" ht="15" x14ac:dyDescent="0.25">
      <c r="A19754" s="53" t="s">
        <v>23956</v>
      </c>
      <c r="B19754" s="53">
        <v>15</v>
      </c>
      <c r="C19754" s="53"/>
      <c r="D19754" s="53" t="s">
        <v>33872</v>
      </c>
    </row>
    <row r="19755" spans="1:4" ht="15" x14ac:dyDescent="0.25">
      <c r="A19755" s="53" t="s">
        <v>23957</v>
      </c>
      <c r="B19755" s="53">
        <v>60</v>
      </c>
      <c r="C19755" s="53" t="s">
        <v>33542</v>
      </c>
      <c r="D19755" s="53" t="s">
        <v>33872</v>
      </c>
    </row>
    <row r="19756" spans="1:4" ht="15" x14ac:dyDescent="0.25">
      <c r="A19756" s="53" t="s">
        <v>23958</v>
      </c>
      <c r="B19756" s="53">
        <v>20</v>
      </c>
      <c r="C19756" s="53" t="s">
        <v>33536</v>
      </c>
      <c r="D19756" s="53" t="s">
        <v>33872</v>
      </c>
    </row>
    <row r="19757" spans="1:4" ht="15" x14ac:dyDescent="0.25">
      <c r="A19757" s="53" t="s">
        <v>23959</v>
      </c>
      <c r="B19757" s="53">
        <v>10</v>
      </c>
      <c r="C19757" s="53" t="s">
        <v>33536</v>
      </c>
      <c r="D19757" s="53" t="s">
        <v>33872</v>
      </c>
    </row>
    <row r="19758" spans="1:4" ht="15" x14ac:dyDescent="0.25">
      <c r="A19758" s="53" t="s">
        <v>23960</v>
      </c>
      <c r="B19758" s="53">
        <v>10</v>
      </c>
      <c r="C19758" s="53" t="s">
        <v>33536</v>
      </c>
      <c r="D19758" s="53" t="s">
        <v>33872</v>
      </c>
    </row>
    <row r="19759" spans="1:4" ht="15" x14ac:dyDescent="0.25">
      <c r="A19759" s="53" t="s">
        <v>23961</v>
      </c>
      <c r="B19759" s="53">
        <v>20</v>
      </c>
      <c r="C19759" s="53" t="s">
        <v>33536</v>
      </c>
      <c r="D19759" s="53" t="s">
        <v>33872</v>
      </c>
    </row>
    <row r="19760" spans="1:4" ht="15" x14ac:dyDescent="0.25">
      <c r="A19760" s="53" t="s">
        <v>23962</v>
      </c>
      <c r="B19760" s="53">
        <v>10</v>
      </c>
      <c r="C19760" s="53" t="s">
        <v>33536</v>
      </c>
      <c r="D19760" s="53" t="s">
        <v>33872</v>
      </c>
    </row>
    <row r="19761" spans="1:4" ht="15" x14ac:dyDescent="0.25">
      <c r="A19761" s="53" t="s">
        <v>23963</v>
      </c>
      <c r="B19761" s="53">
        <v>0</v>
      </c>
      <c r="C19761" s="53" t="s">
        <v>33536</v>
      </c>
      <c r="D19761" s="53" t="s">
        <v>33872</v>
      </c>
    </row>
    <row r="19762" spans="1:4" ht="15" x14ac:dyDescent="0.25">
      <c r="A19762" s="53" t="s">
        <v>23964</v>
      </c>
      <c r="B19762" s="53">
        <v>10</v>
      </c>
      <c r="C19762" s="53" t="s">
        <v>33536</v>
      </c>
      <c r="D19762" s="53" t="s">
        <v>33872</v>
      </c>
    </row>
    <row r="19763" spans="1:4" ht="15" x14ac:dyDescent="0.25">
      <c r="A19763" s="53" t="s">
        <v>23965</v>
      </c>
      <c r="B19763" s="53">
        <v>20</v>
      </c>
      <c r="C19763" s="53" t="s">
        <v>33536</v>
      </c>
      <c r="D19763" s="53" t="s">
        <v>33872</v>
      </c>
    </row>
    <row r="19764" spans="1:4" ht="15" x14ac:dyDescent="0.25">
      <c r="A19764" s="53" t="s">
        <v>23966</v>
      </c>
      <c r="B19764" s="53">
        <v>40</v>
      </c>
      <c r="C19764" s="53" t="s">
        <v>33536</v>
      </c>
      <c r="D19764" s="53" t="s">
        <v>33872</v>
      </c>
    </row>
    <row r="19765" spans="1:4" ht="15" x14ac:dyDescent="0.25">
      <c r="A19765" s="53" t="s">
        <v>23967</v>
      </c>
      <c r="B19765" s="53">
        <v>15</v>
      </c>
      <c r="C19765" s="53" t="s">
        <v>33536</v>
      </c>
      <c r="D19765" s="53" t="s">
        <v>33872</v>
      </c>
    </row>
    <row r="19766" spans="1:4" ht="15" x14ac:dyDescent="0.25">
      <c r="A19766" s="53" t="s">
        <v>23968</v>
      </c>
      <c r="B19766" s="53">
        <v>15</v>
      </c>
      <c r="C19766" s="53" t="s">
        <v>33536</v>
      </c>
      <c r="D19766" s="53" t="s">
        <v>33872</v>
      </c>
    </row>
    <row r="19767" spans="1:4" ht="15" x14ac:dyDescent="0.25">
      <c r="A19767" s="53" t="s">
        <v>23969</v>
      </c>
      <c r="B19767" s="53">
        <v>5</v>
      </c>
      <c r="C19767" s="53" t="s">
        <v>33536</v>
      </c>
      <c r="D19767" s="53" t="s">
        <v>33872</v>
      </c>
    </row>
    <row r="19768" spans="1:4" ht="15" x14ac:dyDescent="0.25">
      <c r="A19768" s="53" t="s">
        <v>23970</v>
      </c>
      <c r="B19768" s="53">
        <v>15</v>
      </c>
      <c r="C19768" s="53" t="s">
        <v>33536</v>
      </c>
      <c r="D19768" s="53" t="s">
        <v>33872</v>
      </c>
    </row>
    <row r="19769" spans="1:4" ht="15" x14ac:dyDescent="0.25">
      <c r="A19769" s="53" t="s">
        <v>23971</v>
      </c>
      <c r="B19769" s="53">
        <v>10</v>
      </c>
      <c r="C19769" s="53" t="s">
        <v>33536</v>
      </c>
      <c r="D19769" s="53" t="s">
        <v>33872</v>
      </c>
    </row>
    <row r="19770" spans="1:4" ht="15" x14ac:dyDescent="0.25">
      <c r="A19770" s="53" t="s">
        <v>23972</v>
      </c>
      <c r="B19770" s="53">
        <v>10</v>
      </c>
      <c r="C19770" s="53" t="s">
        <v>33536</v>
      </c>
      <c r="D19770" s="53" t="s">
        <v>33872</v>
      </c>
    </row>
    <row r="19771" spans="1:4" ht="15" x14ac:dyDescent="0.25">
      <c r="A19771" s="53" t="s">
        <v>23973</v>
      </c>
      <c r="B19771" s="53">
        <v>10</v>
      </c>
      <c r="C19771" s="53" t="s">
        <v>33536</v>
      </c>
      <c r="D19771" s="53" t="s">
        <v>33872</v>
      </c>
    </row>
    <row r="19772" spans="1:4" ht="15" x14ac:dyDescent="0.25">
      <c r="A19772" s="53" t="s">
        <v>23974</v>
      </c>
      <c r="B19772" s="53">
        <v>10</v>
      </c>
      <c r="C19772" s="53" t="s">
        <v>33536</v>
      </c>
      <c r="D19772" s="53" t="s">
        <v>33872</v>
      </c>
    </row>
    <row r="19773" spans="1:4" ht="15" x14ac:dyDescent="0.25">
      <c r="A19773" s="53" t="s">
        <v>23975</v>
      </c>
      <c r="B19773" s="53">
        <v>10</v>
      </c>
      <c r="C19773" s="53" t="s">
        <v>33536</v>
      </c>
      <c r="D19773" s="53" t="s">
        <v>33872</v>
      </c>
    </row>
    <row r="19774" spans="1:4" ht="15" x14ac:dyDescent="0.25">
      <c r="A19774" s="53" t="s">
        <v>23976</v>
      </c>
      <c r="B19774" s="53">
        <v>10</v>
      </c>
      <c r="C19774" s="53" t="s">
        <v>33536</v>
      </c>
      <c r="D19774" s="53" t="s">
        <v>33872</v>
      </c>
    </row>
    <row r="19775" spans="1:4" ht="15" x14ac:dyDescent="0.25">
      <c r="A19775" s="53" t="s">
        <v>23977</v>
      </c>
      <c r="B19775" s="53">
        <v>10</v>
      </c>
      <c r="C19775" s="53" t="s">
        <v>33536</v>
      </c>
      <c r="D19775" s="53" t="s">
        <v>33872</v>
      </c>
    </row>
    <row r="19776" spans="1:4" ht="15" x14ac:dyDescent="0.25">
      <c r="A19776" s="53" t="s">
        <v>23978</v>
      </c>
      <c r="B19776" s="53">
        <v>10</v>
      </c>
      <c r="C19776" s="53" t="s">
        <v>33536</v>
      </c>
      <c r="D19776" s="53" t="s">
        <v>33872</v>
      </c>
    </row>
    <row r="19777" spans="1:4" ht="15" x14ac:dyDescent="0.25">
      <c r="A19777" s="53" t="s">
        <v>23979</v>
      </c>
      <c r="B19777" s="53">
        <v>10</v>
      </c>
      <c r="C19777" s="53" t="s">
        <v>33536</v>
      </c>
      <c r="D19777" s="53" t="s">
        <v>33872</v>
      </c>
    </row>
    <row r="19778" spans="1:4" ht="15" x14ac:dyDescent="0.25">
      <c r="A19778" s="53" t="s">
        <v>23980</v>
      </c>
      <c r="B19778" s="53">
        <v>10</v>
      </c>
      <c r="C19778" s="53" t="s">
        <v>33536</v>
      </c>
      <c r="D19778" s="53" t="s">
        <v>33872</v>
      </c>
    </row>
    <row r="19779" spans="1:4" ht="15" x14ac:dyDescent="0.25">
      <c r="A19779" s="53" t="s">
        <v>23981</v>
      </c>
      <c r="B19779" s="53">
        <v>15</v>
      </c>
      <c r="C19779" s="53" t="s">
        <v>33536</v>
      </c>
      <c r="D19779" s="53" t="s">
        <v>33872</v>
      </c>
    </row>
    <row r="19780" spans="1:4" ht="15" x14ac:dyDescent="0.25">
      <c r="A19780" s="53" t="s">
        <v>23982</v>
      </c>
      <c r="B19780" s="53">
        <v>15</v>
      </c>
      <c r="C19780" s="53" t="s">
        <v>33536</v>
      </c>
      <c r="D19780" s="53" t="s">
        <v>33872</v>
      </c>
    </row>
    <row r="19781" spans="1:4" ht="15" x14ac:dyDescent="0.25">
      <c r="A19781" s="53" t="s">
        <v>23983</v>
      </c>
      <c r="B19781" s="53">
        <v>15</v>
      </c>
      <c r="C19781" s="53" t="s">
        <v>33536</v>
      </c>
      <c r="D19781" s="53" t="s">
        <v>33872</v>
      </c>
    </row>
    <row r="19782" spans="1:4" ht="15" x14ac:dyDescent="0.25">
      <c r="A19782" s="53" t="s">
        <v>23984</v>
      </c>
      <c r="B19782" s="53">
        <v>15</v>
      </c>
      <c r="C19782" s="53" t="s">
        <v>33536</v>
      </c>
      <c r="D19782" s="53" t="s">
        <v>33872</v>
      </c>
    </row>
    <row r="19783" spans="1:4" ht="15" x14ac:dyDescent="0.25">
      <c r="A19783" s="53" t="s">
        <v>23985</v>
      </c>
      <c r="B19783" s="53">
        <v>15</v>
      </c>
      <c r="C19783" s="53" t="s">
        <v>33536</v>
      </c>
      <c r="D19783" s="53" t="s">
        <v>33872</v>
      </c>
    </row>
    <row r="19784" spans="1:4" ht="15" x14ac:dyDescent="0.25">
      <c r="A19784" s="53" t="s">
        <v>23986</v>
      </c>
      <c r="B19784" s="53">
        <v>15</v>
      </c>
      <c r="C19784" s="53" t="s">
        <v>33536</v>
      </c>
      <c r="D19784" s="53" t="s">
        <v>33872</v>
      </c>
    </row>
    <row r="19785" spans="1:4" ht="15" x14ac:dyDescent="0.25">
      <c r="A19785" s="53" t="s">
        <v>23987</v>
      </c>
      <c r="B19785" s="53">
        <v>15</v>
      </c>
      <c r="C19785" s="53" t="s">
        <v>33536</v>
      </c>
      <c r="D19785" s="53" t="s">
        <v>33872</v>
      </c>
    </row>
    <row r="19786" spans="1:4" ht="15" x14ac:dyDescent="0.25">
      <c r="A19786" s="53" t="s">
        <v>23988</v>
      </c>
      <c r="B19786" s="53">
        <v>10</v>
      </c>
      <c r="C19786" s="53" t="s">
        <v>33536</v>
      </c>
      <c r="D19786" s="53" t="s">
        <v>33872</v>
      </c>
    </row>
    <row r="19787" spans="1:4" ht="15" x14ac:dyDescent="0.25">
      <c r="A19787" s="53" t="s">
        <v>23989</v>
      </c>
      <c r="B19787" s="53">
        <v>10</v>
      </c>
      <c r="C19787" s="53" t="s">
        <v>33536</v>
      </c>
      <c r="D19787" s="53" t="s">
        <v>33872</v>
      </c>
    </row>
    <row r="19788" spans="1:4" ht="15" x14ac:dyDescent="0.25">
      <c r="A19788" s="53" t="s">
        <v>23990</v>
      </c>
      <c r="B19788" s="53">
        <v>0</v>
      </c>
      <c r="C19788" s="53" t="s">
        <v>33537</v>
      </c>
      <c r="D19788" s="53" t="s">
        <v>33872</v>
      </c>
    </row>
    <row r="19789" spans="1:4" ht="15" x14ac:dyDescent="0.25">
      <c r="A19789" s="53" t="s">
        <v>23991</v>
      </c>
      <c r="B19789" s="53">
        <v>0</v>
      </c>
      <c r="C19789" s="53" t="s">
        <v>33539</v>
      </c>
      <c r="D19789" s="53" t="s">
        <v>33873</v>
      </c>
    </row>
    <row r="19790" spans="1:4" ht="15" x14ac:dyDescent="0.25">
      <c r="A19790" s="53" t="s">
        <v>23992</v>
      </c>
      <c r="B19790" s="53">
        <v>0</v>
      </c>
      <c r="C19790" s="53" t="s">
        <v>33539</v>
      </c>
      <c r="D19790" s="53" t="s">
        <v>33873</v>
      </c>
    </row>
    <row r="19791" spans="1:4" ht="15" x14ac:dyDescent="0.25">
      <c r="A19791" s="53" t="s">
        <v>23993</v>
      </c>
      <c r="B19791" s="53">
        <v>0</v>
      </c>
      <c r="C19791" s="53" t="s">
        <v>33539</v>
      </c>
      <c r="D19791" s="53" t="s">
        <v>33873</v>
      </c>
    </row>
    <row r="19792" spans="1:4" ht="15" x14ac:dyDescent="0.25">
      <c r="A19792" s="53" t="s">
        <v>23994</v>
      </c>
      <c r="B19792" s="53">
        <v>0</v>
      </c>
      <c r="C19792" s="53" t="s">
        <v>33539</v>
      </c>
      <c r="D19792" s="53" t="s">
        <v>33873</v>
      </c>
    </row>
    <row r="19793" spans="1:4" ht="15" x14ac:dyDescent="0.25">
      <c r="A19793" s="53" t="s">
        <v>23995</v>
      </c>
      <c r="B19793" s="53">
        <v>0</v>
      </c>
      <c r="C19793" s="53" t="s">
        <v>33539</v>
      </c>
      <c r="D19793" s="53" t="s">
        <v>33872</v>
      </c>
    </row>
    <row r="19794" spans="1:4" ht="15" x14ac:dyDescent="0.25">
      <c r="A19794" s="53" t="s">
        <v>23996</v>
      </c>
      <c r="B19794" s="53">
        <v>0</v>
      </c>
      <c r="C19794" s="53" t="s">
        <v>33539</v>
      </c>
      <c r="D19794" s="53" t="s">
        <v>33873</v>
      </c>
    </row>
    <row r="19795" spans="1:4" ht="15" x14ac:dyDescent="0.25">
      <c r="A19795" s="53" t="s">
        <v>23997</v>
      </c>
      <c r="B19795" s="53">
        <v>0</v>
      </c>
      <c r="C19795" s="53" t="s">
        <v>33539</v>
      </c>
      <c r="D19795" s="53" t="s">
        <v>33872</v>
      </c>
    </row>
    <row r="19796" spans="1:4" ht="15" x14ac:dyDescent="0.25">
      <c r="A19796" s="53" t="s">
        <v>23998</v>
      </c>
      <c r="B19796" s="53">
        <v>0</v>
      </c>
      <c r="C19796" s="53" t="s">
        <v>33539</v>
      </c>
      <c r="D19796" s="53" t="s">
        <v>33873</v>
      </c>
    </row>
    <row r="19797" spans="1:4" ht="15" x14ac:dyDescent="0.25">
      <c r="A19797" s="53" t="s">
        <v>23999</v>
      </c>
      <c r="B19797" s="53">
        <v>0</v>
      </c>
      <c r="C19797" s="53" t="s">
        <v>33539</v>
      </c>
      <c r="D19797" s="53" t="s">
        <v>33873</v>
      </c>
    </row>
    <row r="19798" spans="1:4" ht="15" x14ac:dyDescent="0.25">
      <c r="A19798" s="53" t="s">
        <v>24000</v>
      </c>
      <c r="B19798" s="53">
        <v>0</v>
      </c>
      <c r="C19798" s="53" t="s">
        <v>33539</v>
      </c>
      <c r="D19798" s="53" t="s">
        <v>33873</v>
      </c>
    </row>
    <row r="19799" spans="1:4" ht="15" x14ac:dyDescent="0.25">
      <c r="A19799" s="53" t="s">
        <v>24001</v>
      </c>
      <c r="B19799" s="53">
        <v>0</v>
      </c>
      <c r="C19799" s="53" t="s">
        <v>33539</v>
      </c>
      <c r="D19799" s="53" t="s">
        <v>33873</v>
      </c>
    </row>
    <row r="19800" spans="1:4" ht="15" x14ac:dyDescent="0.25">
      <c r="A19800" s="53" t="s">
        <v>24002</v>
      </c>
      <c r="B19800" s="53">
        <v>15</v>
      </c>
      <c r="C19800" s="53" t="s">
        <v>33536</v>
      </c>
      <c r="D19800" s="53" t="s">
        <v>33872</v>
      </c>
    </row>
    <row r="19801" spans="1:4" ht="15" x14ac:dyDescent="0.25">
      <c r="A19801" s="53" t="s">
        <v>24003</v>
      </c>
      <c r="B19801" s="53">
        <v>10</v>
      </c>
      <c r="C19801" s="53" t="s">
        <v>33536</v>
      </c>
      <c r="D19801" s="53" t="s">
        <v>33872</v>
      </c>
    </row>
    <row r="19802" spans="1:4" ht="15" x14ac:dyDescent="0.25">
      <c r="A19802" s="53" t="s">
        <v>24004</v>
      </c>
      <c r="B19802" s="53">
        <v>10</v>
      </c>
      <c r="C19802" s="53" t="s">
        <v>33536</v>
      </c>
      <c r="D19802" s="53" t="s">
        <v>33872</v>
      </c>
    </row>
    <row r="19803" spans="1:4" ht="15" x14ac:dyDescent="0.25">
      <c r="A19803" s="53" t="s">
        <v>24005</v>
      </c>
      <c r="B19803" s="53">
        <v>10</v>
      </c>
      <c r="C19803" s="53" t="s">
        <v>33536</v>
      </c>
      <c r="D19803" s="53" t="s">
        <v>33872</v>
      </c>
    </row>
    <row r="19804" spans="1:4" ht="15" x14ac:dyDescent="0.25">
      <c r="A19804" s="53" t="s">
        <v>24006</v>
      </c>
      <c r="B19804" s="53">
        <v>10</v>
      </c>
      <c r="C19804" s="53" t="s">
        <v>33536</v>
      </c>
      <c r="D19804" s="53" t="s">
        <v>33872</v>
      </c>
    </row>
    <row r="19805" spans="1:4" ht="15" x14ac:dyDescent="0.25">
      <c r="A19805" s="53" t="s">
        <v>24007</v>
      </c>
      <c r="B19805" s="53">
        <v>10</v>
      </c>
      <c r="C19805" s="53" t="s">
        <v>33536</v>
      </c>
      <c r="D19805" s="53" t="s">
        <v>33872</v>
      </c>
    </row>
    <row r="19806" spans="1:4" ht="15" x14ac:dyDescent="0.25">
      <c r="A19806" s="53" t="s">
        <v>24008</v>
      </c>
      <c r="B19806" s="53">
        <v>10</v>
      </c>
      <c r="C19806" s="53" t="s">
        <v>33536</v>
      </c>
      <c r="D19806" s="53" t="s">
        <v>33872</v>
      </c>
    </row>
    <row r="19807" spans="1:4" ht="15" x14ac:dyDescent="0.25">
      <c r="A19807" s="53" t="s">
        <v>24009</v>
      </c>
      <c r="B19807" s="53">
        <v>10</v>
      </c>
      <c r="C19807" s="53" t="s">
        <v>33536</v>
      </c>
      <c r="D19807" s="53" t="s">
        <v>33872</v>
      </c>
    </row>
    <row r="19808" spans="1:4" ht="15" x14ac:dyDescent="0.25">
      <c r="A19808" s="53" t="s">
        <v>24010</v>
      </c>
      <c r="B19808" s="53">
        <v>15</v>
      </c>
      <c r="C19808" s="53" t="s">
        <v>33536</v>
      </c>
      <c r="D19808" s="53" t="s">
        <v>33872</v>
      </c>
    </row>
    <row r="19809" spans="1:4" ht="15" x14ac:dyDescent="0.25">
      <c r="A19809" s="53" t="s">
        <v>24011</v>
      </c>
      <c r="B19809" s="53">
        <v>10</v>
      </c>
      <c r="C19809" s="53" t="s">
        <v>33536</v>
      </c>
      <c r="D19809" s="53" t="s">
        <v>33872</v>
      </c>
    </row>
    <row r="19810" spans="1:4" ht="15" x14ac:dyDescent="0.25">
      <c r="A19810" s="53" t="s">
        <v>24012</v>
      </c>
      <c r="B19810" s="53">
        <v>10</v>
      </c>
      <c r="C19810" s="53" t="s">
        <v>33536</v>
      </c>
      <c r="D19810" s="53" t="s">
        <v>33872</v>
      </c>
    </row>
    <row r="19811" spans="1:4" ht="15" x14ac:dyDescent="0.25">
      <c r="A19811" s="53" t="s">
        <v>24013</v>
      </c>
      <c r="B19811" s="53">
        <v>10</v>
      </c>
      <c r="C19811" s="53" t="s">
        <v>33536</v>
      </c>
      <c r="D19811" s="53" t="s">
        <v>33872</v>
      </c>
    </row>
    <row r="19812" spans="1:4" ht="15" x14ac:dyDescent="0.25">
      <c r="A19812" s="53" t="s">
        <v>24014</v>
      </c>
      <c r="B19812" s="53">
        <v>10</v>
      </c>
      <c r="C19812" s="53" t="s">
        <v>33536</v>
      </c>
      <c r="D19812" s="53" t="s">
        <v>33872</v>
      </c>
    </row>
    <row r="19813" spans="1:4" ht="15" x14ac:dyDescent="0.25">
      <c r="A19813" s="53" t="s">
        <v>24015</v>
      </c>
      <c r="B19813" s="53">
        <v>10</v>
      </c>
      <c r="C19813" s="53" t="s">
        <v>33536</v>
      </c>
      <c r="D19813" s="53" t="s">
        <v>33872</v>
      </c>
    </row>
    <row r="19814" spans="1:4" ht="15" x14ac:dyDescent="0.25">
      <c r="A19814" s="53" t="s">
        <v>24016</v>
      </c>
      <c r="B19814" s="53">
        <v>10</v>
      </c>
      <c r="C19814" s="53" t="s">
        <v>33536</v>
      </c>
      <c r="D19814" s="53" t="s">
        <v>33872</v>
      </c>
    </row>
    <row r="19815" spans="1:4" ht="15" x14ac:dyDescent="0.25">
      <c r="A19815" s="53" t="s">
        <v>24017</v>
      </c>
      <c r="B19815" s="53">
        <v>10</v>
      </c>
      <c r="C19815" s="53" t="s">
        <v>33536</v>
      </c>
      <c r="D19815" s="53" t="s">
        <v>33872</v>
      </c>
    </row>
    <row r="19816" spans="1:4" ht="15" x14ac:dyDescent="0.25">
      <c r="A19816" s="53" t="s">
        <v>24018</v>
      </c>
      <c r="B19816" s="53">
        <v>10</v>
      </c>
      <c r="C19816" s="53" t="s">
        <v>33536</v>
      </c>
      <c r="D19816" s="53" t="s">
        <v>33872</v>
      </c>
    </row>
    <row r="19817" spans="1:4" ht="15" x14ac:dyDescent="0.25">
      <c r="A19817" s="53" t="s">
        <v>24019</v>
      </c>
      <c r="B19817" s="53">
        <v>10</v>
      </c>
      <c r="C19817" s="53" t="s">
        <v>33536</v>
      </c>
      <c r="D19817" s="53" t="s">
        <v>33872</v>
      </c>
    </row>
    <row r="19818" spans="1:4" ht="15" x14ac:dyDescent="0.25">
      <c r="A19818" s="53" t="s">
        <v>24020</v>
      </c>
      <c r="B19818" s="53">
        <v>10</v>
      </c>
      <c r="C19818" s="53" t="s">
        <v>33536</v>
      </c>
      <c r="D19818" s="53" t="s">
        <v>33872</v>
      </c>
    </row>
    <row r="19819" spans="1:4" ht="15" x14ac:dyDescent="0.25">
      <c r="A19819" s="53" t="s">
        <v>24021</v>
      </c>
      <c r="B19819" s="53">
        <v>10</v>
      </c>
      <c r="C19819" s="53" t="s">
        <v>33536</v>
      </c>
      <c r="D19819" s="53" t="s">
        <v>33872</v>
      </c>
    </row>
    <row r="19820" spans="1:4" ht="15" x14ac:dyDescent="0.25">
      <c r="A19820" s="53" t="s">
        <v>24022</v>
      </c>
      <c r="B19820" s="53">
        <v>10</v>
      </c>
      <c r="C19820" s="53" t="s">
        <v>33536</v>
      </c>
      <c r="D19820" s="53" t="s">
        <v>33872</v>
      </c>
    </row>
    <row r="19821" spans="1:4" ht="15" x14ac:dyDescent="0.25">
      <c r="A19821" s="53" t="s">
        <v>24023</v>
      </c>
      <c r="B19821" s="53">
        <v>20</v>
      </c>
      <c r="C19821" s="53" t="s">
        <v>33536</v>
      </c>
      <c r="D19821" s="53" t="s">
        <v>33872</v>
      </c>
    </row>
    <row r="19822" spans="1:4" ht="15" x14ac:dyDescent="0.25">
      <c r="A19822" s="53" t="s">
        <v>24024</v>
      </c>
      <c r="B19822" s="53">
        <v>10</v>
      </c>
      <c r="C19822" s="53" t="s">
        <v>33536</v>
      </c>
      <c r="D19822" s="53" t="s">
        <v>33872</v>
      </c>
    </row>
    <row r="19823" spans="1:4" ht="15" x14ac:dyDescent="0.25">
      <c r="A19823" s="53" t="s">
        <v>24025</v>
      </c>
      <c r="B19823" s="53">
        <v>10</v>
      </c>
      <c r="C19823" s="53" t="s">
        <v>33536</v>
      </c>
      <c r="D19823" s="53" t="s">
        <v>33872</v>
      </c>
    </row>
    <row r="19824" spans="1:4" ht="15" x14ac:dyDescent="0.25">
      <c r="A19824" s="53" t="s">
        <v>24026</v>
      </c>
      <c r="B19824" s="53">
        <v>10</v>
      </c>
      <c r="C19824" s="53" t="s">
        <v>33536</v>
      </c>
      <c r="D19824" s="53" t="s">
        <v>33872</v>
      </c>
    </row>
    <row r="19825" spans="1:4" ht="15" x14ac:dyDescent="0.25">
      <c r="A19825" s="53" t="s">
        <v>24027</v>
      </c>
      <c r="B19825" s="53">
        <v>10</v>
      </c>
      <c r="C19825" s="53" t="s">
        <v>33536</v>
      </c>
      <c r="D19825" s="53" t="s">
        <v>33872</v>
      </c>
    </row>
    <row r="19826" spans="1:4" ht="15" x14ac:dyDescent="0.25">
      <c r="A19826" s="53" t="s">
        <v>24028</v>
      </c>
      <c r="B19826" s="53">
        <v>10</v>
      </c>
      <c r="C19826" s="53" t="s">
        <v>33536</v>
      </c>
      <c r="D19826" s="53" t="s">
        <v>33872</v>
      </c>
    </row>
    <row r="19827" spans="1:4" ht="15" x14ac:dyDescent="0.25">
      <c r="A19827" s="53" t="s">
        <v>24029</v>
      </c>
      <c r="B19827" s="53">
        <v>20</v>
      </c>
      <c r="C19827" s="53" t="s">
        <v>33536</v>
      </c>
      <c r="D19827" s="53" t="s">
        <v>33872</v>
      </c>
    </row>
    <row r="19828" spans="1:4" ht="15" x14ac:dyDescent="0.25">
      <c r="A19828" s="53" t="s">
        <v>24030</v>
      </c>
      <c r="B19828" s="53">
        <v>15</v>
      </c>
      <c r="C19828" s="53" t="s">
        <v>33536</v>
      </c>
      <c r="D19828" s="53" t="s">
        <v>33872</v>
      </c>
    </row>
    <row r="19829" spans="1:4" ht="15" x14ac:dyDescent="0.25">
      <c r="A19829" s="53" t="s">
        <v>24031</v>
      </c>
      <c r="B19829" s="53">
        <v>15</v>
      </c>
      <c r="C19829" s="53" t="s">
        <v>33536</v>
      </c>
      <c r="D19829" s="53" t="s">
        <v>33872</v>
      </c>
    </row>
    <row r="19830" spans="1:4" ht="15" x14ac:dyDescent="0.25">
      <c r="A19830" s="53" t="s">
        <v>24032</v>
      </c>
      <c r="B19830" s="53">
        <v>15</v>
      </c>
      <c r="C19830" s="53" t="s">
        <v>33536</v>
      </c>
      <c r="D19830" s="53" t="s">
        <v>33872</v>
      </c>
    </row>
    <row r="19831" spans="1:4" ht="15" x14ac:dyDescent="0.25">
      <c r="A19831" s="53" t="s">
        <v>24033</v>
      </c>
      <c r="B19831" s="53">
        <v>15</v>
      </c>
      <c r="C19831" s="53" t="s">
        <v>33536</v>
      </c>
      <c r="D19831" s="53" t="s">
        <v>33872</v>
      </c>
    </row>
    <row r="19832" spans="1:4" ht="15" x14ac:dyDescent="0.25">
      <c r="A19832" s="53" t="s">
        <v>24034</v>
      </c>
      <c r="B19832" s="53">
        <v>15</v>
      </c>
      <c r="C19832" s="53" t="s">
        <v>33536</v>
      </c>
      <c r="D19832" s="53" t="s">
        <v>33872</v>
      </c>
    </row>
    <row r="19833" spans="1:4" ht="15" x14ac:dyDescent="0.25">
      <c r="A19833" s="53" t="s">
        <v>24035</v>
      </c>
      <c r="B19833" s="53">
        <v>15</v>
      </c>
      <c r="C19833" s="53" t="s">
        <v>33536</v>
      </c>
      <c r="D19833" s="53" t="s">
        <v>33872</v>
      </c>
    </row>
    <row r="19834" spans="1:4" ht="15" x14ac:dyDescent="0.25">
      <c r="A19834" s="53" t="s">
        <v>24036</v>
      </c>
      <c r="B19834" s="53">
        <v>15</v>
      </c>
      <c r="C19834" s="53" t="s">
        <v>33536</v>
      </c>
      <c r="D19834" s="53" t="s">
        <v>33872</v>
      </c>
    </row>
    <row r="19835" spans="1:4" ht="15" x14ac:dyDescent="0.25">
      <c r="A19835" s="53" t="s">
        <v>24037</v>
      </c>
      <c r="B19835" s="53">
        <v>15</v>
      </c>
      <c r="C19835" s="53" t="s">
        <v>33536</v>
      </c>
      <c r="D19835" s="53" t="s">
        <v>33872</v>
      </c>
    </row>
    <row r="19836" spans="1:4" ht="15" x14ac:dyDescent="0.25">
      <c r="A19836" s="53" t="s">
        <v>24038</v>
      </c>
      <c r="B19836" s="53">
        <v>15</v>
      </c>
      <c r="C19836" s="53" t="s">
        <v>33536</v>
      </c>
      <c r="D19836" s="53" t="s">
        <v>33872</v>
      </c>
    </row>
    <row r="19837" spans="1:4" ht="15" x14ac:dyDescent="0.25">
      <c r="A19837" s="53" t="s">
        <v>24039</v>
      </c>
      <c r="B19837" s="53">
        <v>0</v>
      </c>
      <c r="C19837" s="53" t="s">
        <v>33539</v>
      </c>
      <c r="D19837" s="53" t="s">
        <v>33873</v>
      </c>
    </row>
    <row r="19838" spans="1:4" ht="15" x14ac:dyDescent="0.25">
      <c r="A19838" s="53" t="s">
        <v>24040</v>
      </c>
      <c r="B19838" s="53">
        <v>0</v>
      </c>
      <c r="C19838" s="53" t="s">
        <v>33539</v>
      </c>
      <c r="D19838" s="53" t="s">
        <v>33873</v>
      </c>
    </row>
    <row r="19839" spans="1:4" ht="15" x14ac:dyDescent="0.25">
      <c r="A19839" s="53" t="s">
        <v>24041</v>
      </c>
      <c r="B19839" s="53">
        <v>60</v>
      </c>
      <c r="C19839" s="53" t="s">
        <v>33536</v>
      </c>
      <c r="D19839" s="53" t="s">
        <v>33872</v>
      </c>
    </row>
    <row r="19840" spans="1:4" ht="15" x14ac:dyDescent="0.25">
      <c r="A19840" s="53" t="s">
        <v>24042</v>
      </c>
      <c r="B19840" s="53">
        <v>15</v>
      </c>
      <c r="C19840" s="53" t="s">
        <v>33536</v>
      </c>
      <c r="D19840" s="53" t="s">
        <v>33872</v>
      </c>
    </row>
    <row r="19841" spans="1:4" ht="15" x14ac:dyDescent="0.25">
      <c r="A19841" s="53" t="s">
        <v>24043</v>
      </c>
      <c r="B19841" s="53">
        <v>15</v>
      </c>
      <c r="C19841" s="53" t="s">
        <v>33536</v>
      </c>
      <c r="D19841" s="53" t="s">
        <v>33872</v>
      </c>
    </row>
    <row r="19842" spans="1:4" ht="15" x14ac:dyDescent="0.25">
      <c r="A19842" s="53" t="s">
        <v>24044</v>
      </c>
      <c r="B19842" s="53">
        <v>15</v>
      </c>
      <c r="C19842" s="53" t="s">
        <v>33536</v>
      </c>
      <c r="D19842" s="53" t="s">
        <v>33872</v>
      </c>
    </row>
    <row r="19843" spans="1:4" ht="15" x14ac:dyDescent="0.25">
      <c r="A19843" s="53" t="s">
        <v>24045</v>
      </c>
      <c r="B19843" s="53">
        <v>15</v>
      </c>
      <c r="C19843" s="53" t="s">
        <v>33536</v>
      </c>
      <c r="D19843" s="53" t="s">
        <v>33872</v>
      </c>
    </row>
    <row r="19844" spans="1:4" ht="15" x14ac:dyDescent="0.25">
      <c r="A19844" s="53" t="s">
        <v>24046</v>
      </c>
      <c r="B19844" s="53">
        <v>15</v>
      </c>
      <c r="C19844" s="53" t="s">
        <v>33536</v>
      </c>
      <c r="D19844" s="53" t="s">
        <v>33872</v>
      </c>
    </row>
    <row r="19845" spans="1:4" ht="15" x14ac:dyDescent="0.25">
      <c r="A19845" s="53" t="s">
        <v>24047</v>
      </c>
      <c r="B19845" s="53">
        <v>10</v>
      </c>
      <c r="C19845" s="53" t="s">
        <v>33536</v>
      </c>
      <c r="D19845" s="53" t="s">
        <v>33872</v>
      </c>
    </row>
    <row r="19846" spans="1:4" ht="15" x14ac:dyDescent="0.25">
      <c r="A19846" s="53" t="s">
        <v>24048</v>
      </c>
      <c r="B19846" s="53">
        <v>10</v>
      </c>
      <c r="C19846" s="53" t="s">
        <v>33536</v>
      </c>
      <c r="D19846" s="53" t="s">
        <v>33872</v>
      </c>
    </row>
    <row r="19847" spans="1:4" ht="15" x14ac:dyDescent="0.25">
      <c r="A19847" s="53" t="s">
        <v>24049</v>
      </c>
      <c r="B19847" s="53">
        <v>10</v>
      </c>
      <c r="C19847" s="53" t="s">
        <v>33536</v>
      </c>
      <c r="D19847" s="53" t="s">
        <v>33872</v>
      </c>
    </row>
    <row r="19848" spans="1:4" ht="15" x14ac:dyDescent="0.25">
      <c r="A19848" s="53" t="s">
        <v>24050</v>
      </c>
      <c r="B19848" s="53">
        <v>10</v>
      </c>
      <c r="C19848" s="53" t="s">
        <v>33536</v>
      </c>
      <c r="D19848" s="53" t="s">
        <v>33872</v>
      </c>
    </row>
    <row r="19849" spans="1:4" ht="15" x14ac:dyDescent="0.25">
      <c r="A19849" s="53" t="s">
        <v>24051</v>
      </c>
      <c r="B19849" s="53">
        <v>10</v>
      </c>
      <c r="C19849" s="53" t="s">
        <v>33536</v>
      </c>
      <c r="D19849" s="53" t="s">
        <v>33872</v>
      </c>
    </row>
    <row r="19850" spans="1:4" ht="15" x14ac:dyDescent="0.25">
      <c r="A19850" s="53" t="s">
        <v>24052</v>
      </c>
      <c r="B19850" s="53">
        <v>10</v>
      </c>
      <c r="C19850" s="53" t="s">
        <v>33536</v>
      </c>
      <c r="D19850" s="53" t="s">
        <v>33872</v>
      </c>
    </row>
    <row r="19851" spans="1:4" ht="15" x14ac:dyDescent="0.25">
      <c r="A19851" s="53" t="s">
        <v>24053</v>
      </c>
      <c r="B19851" s="53">
        <v>10</v>
      </c>
      <c r="C19851" s="53" t="s">
        <v>33536</v>
      </c>
      <c r="D19851" s="53" t="s">
        <v>33872</v>
      </c>
    </row>
    <row r="19852" spans="1:4" ht="15" x14ac:dyDescent="0.25">
      <c r="A19852" s="53" t="s">
        <v>24054</v>
      </c>
      <c r="B19852" s="53">
        <v>10</v>
      </c>
      <c r="C19852" s="53" t="s">
        <v>33536</v>
      </c>
      <c r="D19852" s="53" t="s">
        <v>33872</v>
      </c>
    </row>
    <row r="19853" spans="1:4" ht="15" x14ac:dyDescent="0.25">
      <c r="A19853" s="53" t="s">
        <v>24055</v>
      </c>
      <c r="B19853" s="53">
        <v>10</v>
      </c>
      <c r="C19853" s="53" t="s">
        <v>33536</v>
      </c>
      <c r="D19853" s="53" t="s">
        <v>33872</v>
      </c>
    </row>
    <row r="19854" spans="1:4" ht="15" x14ac:dyDescent="0.25">
      <c r="A19854" s="53" t="s">
        <v>24056</v>
      </c>
      <c r="B19854" s="53">
        <v>10</v>
      </c>
      <c r="C19854" s="53" t="s">
        <v>33536</v>
      </c>
      <c r="D19854" s="53" t="s">
        <v>33872</v>
      </c>
    </row>
    <row r="19855" spans="1:4" ht="15" x14ac:dyDescent="0.25">
      <c r="A19855" s="53" t="s">
        <v>24057</v>
      </c>
      <c r="B19855" s="53">
        <v>10</v>
      </c>
      <c r="C19855" s="53" t="s">
        <v>33536</v>
      </c>
      <c r="D19855" s="53" t="s">
        <v>33872</v>
      </c>
    </row>
    <row r="19856" spans="1:4" ht="15" x14ac:dyDescent="0.25">
      <c r="A19856" s="53" t="s">
        <v>24058</v>
      </c>
      <c r="B19856" s="53">
        <v>10</v>
      </c>
      <c r="C19856" s="53" t="s">
        <v>33536</v>
      </c>
      <c r="D19856" s="53" t="s">
        <v>33872</v>
      </c>
    </row>
    <row r="19857" spans="1:4" ht="15" x14ac:dyDescent="0.25">
      <c r="A19857" s="53" t="s">
        <v>24059</v>
      </c>
      <c r="B19857" s="53">
        <v>10</v>
      </c>
      <c r="C19857" s="53" t="s">
        <v>33536</v>
      </c>
      <c r="D19857" s="53" t="s">
        <v>33872</v>
      </c>
    </row>
    <row r="19858" spans="1:4" ht="15" x14ac:dyDescent="0.25">
      <c r="A19858" s="53" t="s">
        <v>24060</v>
      </c>
      <c r="B19858" s="53">
        <v>10</v>
      </c>
      <c r="C19858" s="53" t="s">
        <v>33536</v>
      </c>
      <c r="D19858" s="53" t="s">
        <v>33872</v>
      </c>
    </row>
    <row r="19859" spans="1:4" ht="15" x14ac:dyDescent="0.25">
      <c r="A19859" s="53" t="s">
        <v>24061</v>
      </c>
      <c r="B19859" s="53">
        <v>10</v>
      </c>
      <c r="C19859" s="53" t="s">
        <v>33536</v>
      </c>
      <c r="D19859" s="53" t="s">
        <v>33872</v>
      </c>
    </row>
    <row r="19860" spans="1:4" ht="15" x14ac:dyDescent="0.25">
      <c r="A19860" s="53" t="s">
        <v>24062</v>
      </c>
      <c r="B19860" s="53">
        <v>10</v>
      </c>
      <c r="C19860" s="53" t="s">
        <v>33536</v>
      </c>
      <c r="D19860" s="53" t="s">
        <v>33872</v>
      </c>
    </row>
    <row r="19861" spans="1:4" ht="15" x14ac:dyDescent="0.25">
      <c r="A19861" s="53" t="s">
        <v>24063</v>
      </c>
      <c r="B19861" s="53">
        <v>10</v>
      </c>
      <c r="C19861" s="53" t="s">
        <v>33536</v>
      </c>
      <c r="D19861" s="53" t="s">
        <v>33872</v>
      </c>
    </row>
    <row r="19862" spans="1:4" ht="15" x14ac:dyDescent="0.25">
      <c r="A19862" s="53" t="s">
        <v>24064</v>
      </c>
      <c r="B19862" s="53">
        <v>10</v>
      </c>
      <c r="C19862" s="53" t="s">
        <v>33536</v>
      </c>
      <c r="D19862" s="53" t="s">
        <v>33872</v>
      </c>
    </row>
    <row r="19863" spans="1:4" ht="15" x14ac:dyDescent="0.25">
      <c r="A19863" s="53" t="s">
        <v>24065</v>
      </c>
      <c r="B19863" s="53">
        <v>10</v>
      </c>
      <c r="C19863" s="53" t="s">
        <v>33536</v>
      </c>
      <c r="D19863" s="53" t="s">
        <v>33872</v>
      </c>
    </row>
    <row r="19864" spans="1:4" ht="15" x14ac:dyDescent="0.25">
      <c r="A19864" s="53" t="s">
        <v>24066</v>
      </c>
      <c r="B19864" s="53">
        <v>10</v>
      </c>
      <c r="C19864" s="53" t="s">
        <v>33536</v>
      </c>
      <c r="D19864" s="53" t="s">
        <v>33872</v>
      </c>
    </row>
    <row r="19865" spans="1:4" ht="15" x14ac:dyDescent="0.25">
      <c r="A19865" s="53" t="s">
        <v>24067</v>
      </c>
      <c r="B19865" s="53">
        <v>10</v>
      </c>
      <c r="C19865" s="53" t="s">
        <v>33536</v>
      </c>
      <c r="D19865" s="53" t="s">
        <v>33872</v>
      </c>
    </row>
    <row r="19866" spans="1:4" ht="15" x14ac:dyDescent="0.25">
      <c r="A19866" s="53" t="s">
        <v>24068</v>
      </c>
      <c r="B19866" s="53">
        <v>10</v>
      </c>
      <c r="C19866" s="53" t="s">
        <v>33536</v>
      </c>
      <c r="D19866" s="53" t="s">
        <v>33872</v>
      </c>
    </row>
    <row r="19867" spans="1:4" ht="15" x14ac:dyDescent="0.25">
      <c r="A19867" s="53" t="s">
        <v>24069</v>
      </c>
      <c r="B19867" s="53">
        <v>10</v>
      </c>
      <c r="C19867" s="53" t="s">
        <v>33536</v>
      </c>
      <c r="D19867" s="53" t="s">
        <v>33872</v>
      </c>
    </row>
    <row r="19868" spans="1:4" ht="15" x14ac:dyDescent="0.25">
      <c r="A19868" s="53" t="s">
        <v>24070</v>
      </c>
      <c r="B19868" s="53">
        <v>10</v>
      </c>
      <c r="C19868" s="53" t="s">
        <v>33536</v>
      </c>
      <c r="D19868" s="53" t="s">
        <v>33872</v>
      </c>
    </row>
    <row r="19869" spans="1:4" ht="15" x14ac:dyDescent="0.25">
      <c r="A19869" s="53" t="s">
        <v>24071</v>
      </c>
      <c r="B19869" s="53">
        <v>10</v>
      </c>
      <c r="C19869" s="53" t="s">
        <v>33536</v>
      </c>
      <c r="D19869" s="53" t="s">
        <v>33872</v>
      </c>
    </row>
    <row r="19870" spans="1:4" ht="15" x14ac:dyDescent="0.25">
      <c r="A19870" s="53" t="s">
        <v>24072</v>
      </c>
      <c r="B19870" s="53">
        <v>10</v>
      </c>
      <c r="C19870" s="53" t="s">
        <v>33536</v>
      </c>
      <c r="D19870" s="53" t="s">
        <v>33872</v>
      </c>
    </row>
    <row r="19871" spans="1:4" ht="15" x14ac:dyDescent="0.25">
      <c r="A19871" s="53" t="s">
        <v>24073</v>
      </c>
      <c r="B19871" s="53">
        <v>15</v>
      </c>
      <c r="C19871" s="53" t="s">
        <v>33536</v>
      </c>
      <c r="D19871" s="53" t="s">
        <v>33872</v>
      </c>
    </row>
    <row r="19872" spans="1:4" ht="15" x14ac:dyDescent="0.25">
      <c r="A19872" s="53" t="s">
        <v>24074</v>
      </c>
      <c r="B19872" s="53">
        <v>15</v>
      </c>
      <c r="C19872" s="53" t="s">
        <v>33536</v>
      </c>
      <c r="D19872" s="53" t="s">
        <v>33872</v>
      </c>
    </row>
    <row r="19873" spans="1:4" ht="15" x14ac:dyDescent="0.25">
      <c r="A19873" s="53" t="s">
        <v>24075</v>
      </c>
      <c r="B19873" s="53">
        <v>15</v>
      </c>
      <c r="C19873" s="53" t="s">
        <v>33536</v>
      </c>
      <c r="D19873" s="53" t="s">
        <v>33872</v>
      </c>
    </row>
    <row r="19874" spans="1:4" ht="15" x14ac:dyDescent="0.25">
      <c r="A19874" s="53" t="s">
        <v>24076</v>
      </c>
      <c r="B19874" s="53">
        <v>15</v>
      </c>
      <c r="C19874" s="53" t="s">
        <v>33536</v>
      </c>
      <c r="D19874" s="53" t="s">
        <v>33872</v>
      </c>
    </row>
    <row r="19875" spans="1:4" ht="15" x14ac:dyDescent="0.25">
      <c r="A19875" s="53" t="s">
        <v>24077</v>
      </c>
      <c r="B19875" s="53">
        <v>15</v>
      </c>
      <c r="C19875" s="53" t="s">
        <v>33536</v>
      </c>
      <c r="D19875" s="53" t="s">
        <v>33872</v>
      </c>
    </row>
    <row r="19876" spans="1:4" ht="15" x14ac:dyDescent="0.25">
      <c r="A19876" s="53" t="s">
        <v>24078</v>
      </c>
      <c r="B19876" s="53">
        <v>15</v>
      </c>
      <c r="C19876" s="53" t="s">
        <v>33536</v>
      </c>
      <c r="D19876" s="53" t="s">
        <v>33872</v>
      </c>
    </row>
    <row r="19877" spans="1:4" ht="15" x14ac:dyDescent="0.25">
      <c r="A19877" s="53" t="s">
        <v>24079</v>
      </c>
      <c r="B19877" s="53">
        <v>15</v>
      </c>
      <c r="C19877" s="53" t="s">
        <v>33536</v>
      </c>
      <c r="D19877" s="53" t="s">
        <v>33872</v>
      </c>
    </row>
    <row r="19878" spans="1:4" ht="15" x14ac:dyDescent="0.25">
      <c r="A19878" s="53" t="s">
        <v>24080</v>
      </c>
      <c r="B19878" s="53">
        <v>15</v>
      </c>
      <c r="C19878" s="53" t="s">
        <v>33536</v>
      </c>
      <c r="D19878" s="53" t="s">
        <v>33872</v>
      </c>
    </row>
    <row r="19879" spans="1:4" ht="15" x14ac:dyDescent="0.25">
      <c r="A19879" s="53" t="s">
        <v>24081</v>
      </c>
      <c r="B19879" s="53">
        <v>15</v>
      </c>
      <c r="C19879" s="53" t="s">
        <v>33536</v>
      </c>
      <c r="D19879" s="53" t="s">
        <v>33872</v>
      </c>
    </row>
    <row r="19880" spans="1:4" ht="15" x14ac:dyDescent="0.25">
      <c r="A19880" s="53" t="s">
        <v>24082</v>
      </c>
      <c r="B19880" s="53">
        <v>15</v>
      </c>
      <c r="C19880" s="53" t="s">
        <v>33536</v>
      </c>
      <c r="D19880" s="53" t="s">
        <v>33872</v>
      </c>
    </row>
    <row r="19881" spans="1:4" ht="15" x14ac:dyDescent="0.25">
      <c r="A19881" s="53" t="s">
        <v>24083</v>
      </c>
      <c r="B19881" s="53">
        <v>15</v>
      </c>
      <c r="C19881" s="53" t="s">
        <v>33536</v>
      </c>
      <c r="D19881" s="53" t="s">
        <v>33872</v>
      </c>
    </row>
    <row r="19882" spans="1:4" ht="15" x14ac:dyDescent="0.25">
      <c r="A19882" s="53" t="s">
        <v>24084</v>
      </c>
      <c r="B19882" s="53">
        <v>15</v>
      </c>
      <c r="C19882" s="53" t="s">
        <v>33536</v>
      </c>
      <c r="D19882" s="53" t="s">
        <v>33872</v>
      </c>
    </row>
    <row r="19883" spans="1:4" ht="15" x14ac:dyDescent="0.25">
      <c r="A19883" s="53" t="s">
        <v>24085</v>
      </c>
      <c r="B19883" s="53">
        <v>15</v>
      </c>
      <c r="C19883" s="53" t="s">
        <v>33536</v>
      </c>
      <c r="D19883" s="53" t="s">
        <v>33872</v>
      </c>
    </row>
    <row r="19884" spans="1:4" ht="15" x14ac:dyDescent="0.25">
      <c r="A19884" s="53" t="s">
        <v>24086</v>
      </c>
      <c r="B19884" s="53">
        <v>15</v>
      </c>
      <c r="C19884" s="53" t="s">
        <v>33536</v>
      </c>
      <c r="D19884" s="53" t="s">
        <v>33872</v>
      </c>
    </row>
    <row r="19885" spans="1:4" ht="15" x14ac:dyDescent="0.25">
      <c r="A19885" s="53" t="s">
        <v>24087</v>
      </c>
      <c r="B19885" s="53">
        <v>15</v>
      </c>
      <c r="C19885" s="53" t="s">
        <v>33536</v>
      </c>
      <c r="D19885" s="53" t="s">
        <v>33872</v>
      </c>
    </row>
    <row r="19886" spans="1:4" ht="15" x14ac:dyDescent="0.25">
      <c r="A19886" s="53" t="s">
        <v>24088</v>
      </c>
      <c r="B19886" s="53">
        <v>15</v>
      </c>
      <c r="C19886" s="53" t="s">
        <v>33536</v>
      </c>
      <c r="D19886" s="53" t="s">
        <v>33872</v>
      </c>
    </row>
    <row r="19887" spans="1:4" ht="15" x14ac:dyDescent="0.25">
      <c r="A19887" s="53" t="s">
        <v>24089</v>
      </c>
      <c r="B19887" s="53">
        <v>15</v>
      </c>
      <c r="C19887" s="53" t="s">
        <v>33536</v>
      </c>
      <c r="D19887" s="53" t="s">
        <v>33872</v>
      </c>
    </row>
    <row r="19888" spans="1:4" ht="15" x14ac:dyDescent="0.25">
      <c r="A19888" s="53" t="s">
        <v>24090</v>
      </c>
      <c r="B19888" s="53">
        <v>15</v>
      </c>
      <c r="C19888" s="53" t="s">
        <v>33536</v>
      </c>
      <c r="D19888" s="53" t="s">
        <v>33872</v>
      </c>
    </row>
    <row r="19889" spans="1:4" ht="15" x14ac:dyDescent="0.25">
      <c r="A19889" s="53" t="s">
        <v>24091</v>
      </c>
      <c r="B19889" s="53">
        <v>15</v>
      </c>
      <c r="C19889" s="53" t="s">
        <v>33536</v>
      </c>
      <c r="D19889" s="53" t="s">
        <v>33872</v>
      </c>
    </row>
    <row r="19890" spans="1:4" ht="15" x14ac:dyDescent="0.25">
      <c r="A19890" s="53" t="s">
        <v>24092</v>
      </c>
      <c r="B19890" s="53">
        <v>15</v>
      </c>
      <c r="C19890" s="53" t="s">
        <v>33536</v>
      </c>
      <c r="D19890" s="53" t="s">
        <v>33872</v>
      </c>
    </row>
    <row r="19891" spans="1:4" ht="15" x14ac:dyDescent="0.25">
      <c r="A19891" s="53" t="s">
        <v>24093</v>
      </c>
      <c r="B19891" s="53">
        <v>15</v>
      </c>
      <c r="C19891" s="53" t="s">
        <v>33536</v>
      </c>
      <c r="D19891" s="53" t="s">
        <v>33872</v>
      </c>
    </row>
    <row r="19892" spans="1:4" ht="15" x14ac:dyDescent="0.25">
      <c r="A19892" s="53" t="s">
        <v>24094</v>
      </c>
      <c r="B19892" s="53">
        <v>15</v>
      </c>
      <c r="C19892" s="53" t="s">
        <v>33536</v>
      </c>
      <c r="D19892" s="53" t="s">
        <v>33872</v>
      </c>
    </row>
    <row r="19893" spans="1:4" ht="15" x14ac:dyDescent="0.25">
      <c r="A19893" s="53" t="s">
        <v>24095</v>
      </c>
      <c r="B19893" s="53">
        <v>15</v>
      </c>
      <c r="C19893" s="53" t="s">
        <v>33536</v>
      </c>
      <c r="D19893" s="53" t="s">
        <v>33872</v>
      </c>
    </row>
    <row r="19894" spans="1:4" ht="15" x14ac:dyDescent="0.25">
      <c r="A19894" s="53" t="s">
        <v>24096</v>
      </c>
      <c r="B19894" s="53">
        <v>15</v>
      </c>
      <c r="C19894" s="53" t="s">
        <v>33536</v>
      </c>
      <c r="D19894" s="53" t="s">
        <v>33872</v>
      </c>
    </row>
    <row r="19895" spans="1:4" ht="15" x14ac:dyDescent="0.25">
      <c r="A19895" s="53" t="s">
        <v>24097</v>
      </c>
      <c r="B19895" s="53">
        <v>15</v>
      </c>
      <c r="C19895" s="53" t="s">
        <v>33536</v>
      </c>
      <c r="D19895" s="53" t="s">
        <v>33872</v>
      </c>
    </row>
    <row r="19896" spans="1:4" ht="15" x14ac:dyDescent="0.25">
      <c r="A19896" s="53" t="s">
        <v>24098</v>
      </c>
      <c r="B19896" s="53">
        <v>15</v>
      </c>
      <c r="C19896" s="53" t="s">
        <v>33536</v>
      </c>
      <c r="D19896" s="53" t="s">
        <v>33872</v>
      </c>
    </row>
    <row r="19897" spans="1:4" ht="15" x14ac:dyDescent="0.25">
      <c r="A19897" s="53" t="s">
        <v>24099</v>
      </c>
      <c r="B19897" s="53">
        <v>15</v>
      </c>
      <c r="C19897" s="53" t="s">
        <v>33536</v>
      </c>
      <c r="D19897" s="53" t="s">
        <v>33872</v>
      </c>
    </row>
    <row r="19898" spans="1:4" ht="15" x14ac:dyDescent="0.25">
      <c r="A19898" s="53" t="s">
        <v>24100</v>
      </c>
      <c r="B19898" s="53">
        <v>15</v>
      </c>
      <c r="C19898" s="53" t="s">
        <v>33536</v>
      </c>
      <c r="D19898" s="53" t="s">
        <v>33872</v>
      </c>
    </row>
    <row r="19899" spans="1:4" ht="15" x14ac:dyDescent="0.25">
      <c r="A19899" s="53" t="s">
        <v>24101</v>
      </c>
      <c r="B19899" s="53">
        <v>15</v>
      </c>
      <c r="C19899" s="53" t="s">
        <v>33536</v>
      </c>
      <c r="D19899" s="53" t="s">
        <v>33872</v>
      </c>
    </row>
    <row r="19900" spans="1:4" ht="15" x14ac:dyDescent="0.25">
      <c r="A19900" s="53" t="s">
        <v>24102</v>
      </c>
      <c r="B19900" s="53">
        <v>15</v>
      </c>
      <c r="C19900" s="53" t="s">
        <v>33536</v>
      </c>
      <c r="D19900" s="53" t="s">
        <v>33872</v>
      </c>
    </row>
    <row r="19901" spans="1:4" ht="15" x14ac:dyDescent="0.25">
      <c r="A19901" s="53" t="s">
        <v>24103</v>
      </c>
      <c r="B19901" s="53">
        <v>15</v>
      </c>
      <c r="C19901" s="53" t="s">
        <v>33536</v>
      </c>
      <c r="D19901" s="53" t="s">
        <v>33872</v>
      </c>
    </row>
    <row r="19902" spans="1:4" ht="15" x14ac:dyDescent="0.25">
      <c r="A19902" s="53" t="s">
        <v>24104</v>
      </c>
      <c r="B19902" s="53">
        <v>15</v>
      </c>
      <c r="C19902" s="53" t="s">
        <v>33536</v>
      </c>
      <c r="D19902" s="53" t="s">
        <v>33872</v>
      </c>
    </row>
    <row r="19903" spans="1:4" ht="15" x14ac:dyDescent="0.25">
      <c r="A19903" s="53" t="s">
        <v>24105</v>
      </c>
      <c r="B19903" s="53">
        <v>0</v>
      </c>
      <c r="C19903" s="53" t="s">
        <v>33539</v>
      </c>
      <c r="D19903" s="53" t="s">
        <v>33873</v>
      </c>
    </row>
    <row r="19904" spans="1:4" ht="15" x14ac:dyDescent="0.25">
      <c r="A19904" s="53" t="s">
        <v>24106</v>
      </c>
      <c r="B19904" s="53">
        <v>0</v>
      </c>
      <c r="C19904" s="53" t="s">
        <v>33539</v>
      </c>
      <c r="D19904" s="53" t="s">
        <v>33873</v>
      </c>
    </row>
    <row r="19905" spans="1:4" ht="15" x14ac:dyDescent="0.25">
      <c r="A19905" s="53" t="s">
        <v>24107</v>
      </c>
      <c r="B19905" s="53">
        <v>0</v>
      </c>
      <c r="C19905" s="53" t="s">
        <v>33539</v>
      </c>
      <c r="D19905" s="53" t="s">
        <v>33873</v>
      </c>
    </row>
    <row r="19906" spans="1:4" ht="15" x14ac:dyDescent="0.25">
      <c r="A19906" s="53" t="s">
        <v>24108</v>
      </c>
      <c r="B19906" s="53">
        <v>0</v>
      </c>
      <c r="C19906" s="53" t="s">
        <v>33537</v>
      </c>
      <c r="D19906" s="53" t="s">
        <v>33872</v>
      </c>
    </row>
    <row r="19907" spans="1:4" ht="15" x14ac:dyDescent="0.25">
      <c r="A19907" s="53" t="s">
        <v>24109</v>
      </c>
      <c r="B19907" s="53">
        <v>15</v>
      </c>
      <c r="C19907" s="53" t="s">
        <v>33536</v>
      </c>
      <c r="D19907" s="53" t="s">
        <v>33872</v>
      </c>
    </row>
    <row r="19908" spans="1:4" ht="15" x14ac:dyDescent="0.25">
      <c r="A19908" s="53" t="s">
        <v>24110</v>
      </c>
      <c r="B19908" s="53">
        <v>15</v>
      </c>
      <c r="C19908" s="53" t="s">
        <v>33536</v>
      </c>
      <c r="D19908" s="53" t="s">
        <v>33872</v>
      </c>
    </row>
    <row r="19909" spans="1:4" ht="15" x14ac:dyDescent="0.25">
      <c r="A19909" s="53" t="s">
        <v>24111</v>
      </c>
      <c r="B19909" s="53">
        <v>15</v>
      </c>
      <c r="C19909" s="53" t="s">
        <v>33536</v>
      </c>
      <c r="D19909" s="53" t="s">
        <v>33872</v>
      </c>
    </row>
    <row r="19910" spans="1:4" ht="15" x14ac:dyDescent="0.25">
      <c r="A19910" s="53" t="s">
        <v>24112</v>
      </c>
      <c r="B19910" s="53">
        <v>15</v>
      </c>
      <c r="C19910" s="53" t="s">
        <v>33536</v>
      </c>
      <c r="D19910" s="53" t="s">
        <v>33872</v>
      </c>
    </row>
    <row r="19911" spans="1:4" ht="15" x14ac:dyDescent="0.25">
      <c r="A19911" s="53" t="s">
        <v>24113</v>
      </c>
      <c r="B19911" s="53">
        <v>15</v>
      </c>
      <c r="C19911" s="53" t="s">
        <v>33536</v>
      </c>
      <c r="D19911" s="53" t="s">
        <v>33872</v>
      </c>
    </row>
    <row r="19912" spans="1:4" ht="15" x14ac:dyDescent="0.25">
      <c r="A19912" s="53" t="s">
        <v>24114</v>
      </c>
      <c r="B19912" s="53">
        <v>15</v>
      </c>
      <c r="C19912" s="53" t="s">
        <v>33536</v>
      </c>
      <c r="D19912" s="53" t="s">
        <v>33872</v>
      </c>
    </row>
    <row r="19913" spans="1:4" ht="15" x14ac:dyDescent="0.25">
      <c r="A19913" s="53" t="s">
        <v>24115</v>
      </c>
      <c r="B19913" s="53">
        <v>15</v>
      </c>
      <c r="C19913" s="53" t="s">
        <v>33536</v>
      </c>
      <c r="D19913" s="53" t="s">
        <v>33872</v>
      </c>
    </row>
    <row r="19914" spans="1:4" ht="15" x14ac:dyDescent="0.25">
      <c r="A19914" s="53" t="s">
        <v>24116</v>
      </c>
      <c r="B19914" s="53">
        <v>15</v>
      </c>
      <c r="C19914" s="53" t="s">
        <v>33536</v>
      </c>
      <c r="D19914" s="53" t="s">
        <v>33872</v>
      </c>
    </row>
    <row r="19915" spans="1:4" ht="15" x14ac:dyDescent="0.25">
      <c r="A19915" s="53" t="s">
        <v>24117</v>
      </c>
      <c r="B19915" s="53">
        <v>15</v>
      </c>
      <c r="C19915" s="53" t="s">
        <v>33536</v>
      </c>
      <c r="D19915" s="53" t="s">
        <v>33872</v>
      </c>
    </row>
    <row r="19916" spans="1:4" ht="15" x14ac:dyDescent="0.25">
      <c r="A19916" s="53" t="s">
        <v>24118</v>
      </c>
      <c r="B19916" s="53">
        <v>0</v>
      </c>
      <c r="C19916" s="53" t="s">
        <v>33539</v>
      </c>
      <c r="D19916" s="53" t="s">
        <v>33873</v>
      </c>
    </row>
    <row r="19917" spans="1:4" ht="15" x14ac:dyDescent="0.25">
      <c r="A19917" s="53" t="s">
        <v>24119</v>
      </c>
      <c r="B19917" s="53">
        <v>20</v>
      </c>
      <c r="C19917" s="53" t="s">
        <v>33536</v>
      </c>
      <c r="D19917" s="53" t="s">
        <v>33872</v>
      </c>
    </row>
    <row r="19918" spans="1:4" ht="15" x14ac:dyDescent="0.25">
      <c r="A19918" s="53" t="s">
        <v>24120</v>
      </c>
      <c r="B19918" s="53">
        <v>20</v>
      </c>
      <c r="C19918" s="53" t="s">
        <v>33536</v>
      </c>
      <c r="D19918" s="53" t="s">
        <v>33872</v>
      </c>
    </row>
    <row r="19919" spans="1:4" ht="15" x14ac:dyDescent="0.25">
      <c r="A19919" s="53" t="s">
        <v>24121</v>
      </c>
      <c r="B19919" s="53">
        <v>20</v>
      </c>
      <c r="C19919" s="53" t="s">
        <v>33536</v>
      </c>
      <c r="D19919" s="53" t="s">
        <v>33872</v>
      </c>
    </row>
    <row r="19920" spans="1:4" ht="15" x14ac:dyDescent="0.25">
      <c r="A19920" s="53" t="s">
        <v>24122</v>
      </c>
      <c r="B19920" s="53">
        <v>40</v>
      </c>
      <c r="C19920" s="53"/>
      <c r="D19920" s="53" t="s">
        <v>33872</v>
      </c>
    </row>
    <row r="19921" spans="1:4" ht="15" x14ac:dyDescent="0.25">
      <c r="A19921" s="53" t="s">
        <v>24123</v>
      </c>
      <c r="B19921" s="53">
        <v>15</v>
      </c>
      <c r="C19921" s="53" t="s">
        <v>33536</v>
      </c>
      <c r="D19921" s="53" t="s">
        <v>33872</v>
      </c>
    </row>
    <row r="19922" spans="1:4" ht="15" x14ac:dyDescent="0.25">
      <c r="A19922" s="53" t="s">
        <v>24124</v>
      </c>
      <c r="B19922" s="53">
        <v>15</v>
      </c>
      <c r="C19922" s="53" t="s">
        <v>33536</v>
      </c>
      <c r="D19922" s="53" t="s">
        <v>33872</v>
      </c>
    </row>
    <row r="19923" spans="1:4" ht="15" x14ac:dyDescent="0.25">
      <c r="A19923" s="53" t="s">
        <v>24125</v>
      </c>
      <c r="B19923" s="53">
        <v>10</v>
      </c>
      <c r="C19923" s="53" t="s">
        <v>33536</v>
      </c>
      <c r="D19923" s="53" t="s">
        <v>33872</v>
      </c>
    </row>
    <row r="19924" spans="1:4" ht="15" x14ac:dyDescent="0.25">
      <c r="A19924" s="53" t="s">
        <v>24126</v>
      </c>
      <c r="B19924" s="53">
        <v>15</v>
      </c>
      <c r="C19924" s="53" t="s">
        <v>33536</v>
      </c>
      <c r="D19924" s="53" t="s">
        <v>33872</v>
      </c>
    </row>
    <row r="19925" spans="1:4" ht="15" x14ac:dyDescent="0.25">
      <c r="A19925" s="53" t="s">
        <v>24127</v>
      </c>
      <c r="B19925" s="53">
        <v>40</v>
      </c>
      <c r="C19925" s="53" t="s">
        <v>33536</v>
      </c>
      <c r="D19925" s="53" t="s">
        <v>33872</v>
      </c>
    </row>
    <row r="19926" spans="1:4" ht="15" x14ac:dyDescent="0.25">
      <c r="A19926" s="53" t="s">
        <v>24128</v>
      </c>
      <c r="B19926" s="53">
        <v>40</v>
      </c>
      <c r="C19926" s="53" t="s">
        <v>33536</v>
      </c>
      <c r="D19926" s="53" t="s">
        <v>33872</v>
      </c>
    </row>
    <row r="19927" spans="1:4" ht="15" x14ac:dyDescent="0.25">
      <c r="A19927" s="53" t="s">
        <v>24129</v>
      </c>
      <c r="B19927" s="53">
        <v>40</v>
      </c>
      <c r="C19927" s="53" t="s">
        <v>33536</v>
      </c>
      <c r="D19927" s="53" t="s">
        <v>33872</v>
      </c>
    </row>
    <row r="19928" spans="1:4" ht="15" x14ac:dyDescent="0.25">
      <c r="A19928" s="53" t="s">
        <v>24130</v>
      </c>
      <c r="B19928" s="53">
        <v>20</v>
      </c>
      <c r="C19928" s="53" t="s">
        <v>33536</v>
      </c>
      <c r="D19928" s="53" t="s">
        <v>33872</v>
      </c>
    </row>
    <row r="19929" spans="1:4" ht="15" x14ac:dyDescent="0.25">
      <c r="A19929" s="53" t="s">
        <v>24131</v>
      </c>
      <c r="B19929" s="53">
        <v>10</v>
      </c>
      <c r="C19929" s="53" t="s">
        <v>33536</v>
      </c>
      <c r="D19929" s="53" t="s">
        <v>33872</v>
      </c>
    </row>
    <row r="19930" spans="1:4" ht="15" x14ac:dyDescent="0.25">
      <c r="A19930" s="53" t="s">
        <v>24132</v>
      </c>
      <c r="B19930" s="53">
        <v>40</v>
      </c>
      <c r="C19930" s="53" t="s">
        <v>33536</v>
      </c>
      <c r="D19930" s="53" t="s">
        <v>33872</v>
      </c>
    </row>
    <row r="19931" spans="1:4" ht="15" x14ac:dyDescent="0.25">
      <c r="A19931" s="53" t="s">
        <v>24133</v>
      </c>
      <c r="B19931" s="53">
        <v>40</v>
      </c>
      <c r="C19931" s="53" t="s">
        <v>33536</v>
      </c>
      <c r="D19931" s="53" t="s">
        <v>33872</v>
      </c>
    </row>
    <row r="19932" spans="1:4" ht="15" x14ac:dyDescent="0.25">
      <c r="A19932" s="53" t="s">
        <v>24134</v>
      </c>
      <c r="B19932" s="53">
        <v>40</v>
      </c>
      <c r="C19932" s="53" t="s">
        <v>33536</v>
      </c>
      <c r="D19932" s="53" t="s">
        <v>33872</v>
      </c>
    </row>
    <row r="19933" spans="1:4" ht="15" x14ac:dyDescent="0.25">
      <c r="A19933" s="53" t="s">
        <v>24135</v>
      </c>
      <c r="B19933" s="53">
        <v>20</v>
      </c>
      <c r="C19933" s="53" t="s">
        <v>33536</v>
      </c>
      <c r="D19933" s="53" t="s">
        <v>33872</v>
      </c>
    </row>
    <row r="19934" spans="1:4" ht="15" x14ac:dyDescent="0.25">
      <c r="A19934" s="53" t="s">
        <v>24136</v>
      </c>
      <c r="B19934" s="53">
        <v>20</v>
      </c>
      <c r="C19934" s="53" t="s">
        <v>33536</v>
      </c>
      <c r="D19934" s="53" t="s">
        <v>33872</v>
      </c>
    </row>
    <row r="19935" spans="1:4" ht="15" x14ac:dyDescent="0.25">
      <c r="A19935" s="53" t="s">
        <v>24137</v>
      </c>
      <c r="B19935" s="53">
        <v>20</v>
      </c>
      <c r="C19935" s="53" t="s">
        <v>33536</v>
      </c>
      <c r="D19935" s="53" t="s">
        <v>33872</v>
      </c>
    </row>
    <row r="19936" spans="1:4" ht="15" x14ac:dyDescent="0.25">
      <c r="A19936" s="53" t="s">
        <v>24138</v>
      </c>
      <c r="B19936" s="53">
        <v>40</v>
      </c>
      <c r="C19936" s="53" t="s">
        <v>33542</v>
      </c>
      <c r="D19936" s="53" t="s">
        <v>33872</v>
      </c>
    </row>
    <row r="19937" spans="1:4" ht="15" x14ac:dyDescent="0.25">
      <c r="A19937" s="53" t="s">
        <v>24139</v>
      </c>
      <c r="B19937" s="53">
        <v>15</v>
      </c>
      <c r="C19937" s="53" t="s">
        <v>33536</v>
      </c>
      <c r="D19937" s="53" t="s">
        <v>33872</v>
      </c>
    </row>
    <row r="19938" spans="1:4" ht="15" x14ac:dyDescent="0.25">
      <c r="A19938" s="53" t="s">
        <v>24140</v>
      </c>
      <c r="B19938" s="53">
        <v>15</v>
      </c>
      <c r="C19938" s="53" t="s">
        <v>33536</v>
      </c>
      <c r="D19938" s="53" t="s">
        <v>33872</v>
      </c>
    </row>
    <row r="19939" spans="1:4" ht="15" x14ac:dyDescent="0.25">
      <c r="A19939" s="53" t="s">
        <v>24141</v>
      </c>
      <c r="B19939" s="53">
        <v>10</v>
      </c>
      <c r="C19939" s="53" t="s">
        <v>33536</v>
      </c>
      <c r="D19939" s="53" t="s">
        <v>33872</v>
      </c>
    </row>
    <row r="19940" spans="1:4" ht="15" x14ac:dyDescent="0.25">
      <c r="A19940" s="53" t="s">
        <v>24142</v>
      </c>
      <c r="B19940" s="53">
        <v>15</v>
      </c>
      <c r="C19940" s="53" t="s">
        <v>33536</v>
      </c>
      <c r="D19940" s="53" t="s">
        <v>33872</v>
      </c>
    </row>
    <row r="19941" spans="1:4" ht="15" x14ac:dyDescent="0.25">
      <c r="A19941" s="53" t="s">
        <v>24143</v>
      </c>
      <c r="B19941" s="53">
        <v>40</v>
      </c>
      <c r="C19941" s="53" t="s">
        <v>33542</v>
      </c>
      <c r="D19941" s="53" t="s">
        <v>33872</v>
      </c>
    </row>
    <row r="19942" spans="1:4" ht="15" x14ac:dyDescent="0.25">
      <c r="A19942" s="53" t="s">
        <v>24144</v>
      </c>
      <c r="B19942" s="53">
        <v>40</v>
      </c>
      <c r="C19942" s="53" t="s">
        <v>33536</v>
      </c>
      <c r="D19942" s="53" t="s">
        <v>33872</v>
      </c>
    </row>
    <row r="19943" spans="1:4" ht="15" x14ac:dyDescent="0.25">
      <c r="A19943" s="53" t="s">
        <v>24145</v>
      </c>
      <c r="B19943" s="53">
        <v>40</v>
      </c>
      <c r="C19943" s="53" t="s">
        <v>33536</v>
      </c>
      <c r="D19943" s="53" t="s">
        <v>33872</v>
      </c>
    </row>
    <row r="19944" spans="1:4" ht="15" x14ac:dyDescent="0.25">
      <c r="A19944" s="53" t="s">
        <v>24146</v>
      </c>
      <c r="B19944" s="53">
        <v>20</v>
      </c>
      <c r="C19944" s="53" t="s">
        <v>33536</v>
      </c>
      <c r="D19944" s="53" t="s">
        <v>33872</v>
      </c>
    </row>
    <row r="19945" spans="1:4" ht="15" x14ac:dyDescent="0.25">
      <c r="A19945" s="53" t="s">
        <v>24147</v>
      </c>
      <c r="B19945" s="53">
        <v>10</v>
      </c>
      <c r="C19945" s="53" t="s">
        <v>33536</v>
      </c>
      <c r="D19945" s="53" t="s">
        <v>33872</v>
      </c>
    </row>
    <row r="19946" spans="1:4" ht="15" x14ac:dyDescent="0.25">
      <c r="A19946" s="53" t="s">
        <v>24148</v>
      </c>
      <c r="B19946" s="53">
        <v>40</v>
      </c>
      <c r="C19946" s="53" t="s">
        <v>33542</v>
      </c>
      <c r="D19946" s="53" t="s">
        <v>33872</v>
      </c>
    </row>
    <row r="19947" spans="1:4" ht="15" x14ac:dyDescent="0.25">
      <c r="A19947" s="53" t="s">
        <v>24149</v>
      </c>
      <c r="B19947" s="53">
        <v>40</v>
      </c>
      <c r="C19947" s="53" t="s">
        <v>33536</v>
      </c>
      <c r="D19947" s="53" t="s">
        <v>33872</v>
      </c>
    </row>
    <row r="19948" spans="1:4" ht="15" x14ac:dyDescent="0.25">
      <c r="A19948" s="53" t="s">
        <v>24150</v>
      </c>
      <c r="B19948" s="53">
        <v>40</v>
      </c>
      <c r="C19948" s="53" t="s">
        <v>33536</v>
      </c>
      <c r="D19948" s="53" t="s">
        <v>33872</v>
      </c>
    </row>
    <row r="19949" spans="1:4" ht="15" x14ac:dyDescent="0.25">
      <c r="A19949" s="53" t="s">
        <v>24151</v>
      </c>
      <c r="B19949" s="53">
        <v>0</v>
      </c>
      <c r="C19949" s="53" t="s">
        <v>33539</v>
      </c>
      <c r="D19949" s="53" t="s">
        <v>33873</v>
      </c>
    </row>
    <row r="19950" spans="1:4" ht="15" x14ac:dyDescent="0.25">
      <c r="A19950" s="53" t="s">
        <v>24152</v>
      </c>
      <c r="B19950" s="53">
        <v>0</v>
      </c>
      <c r="C19950" s="53" t="s">
        <v>33539</v>
      </c>
      <c r="D19950" s="53" t="s">
        <v>33873</v>
      </c>
    </row>
    <row r="19951" spans="1:4" ht="15" x14ac:dyDescent="0.25">
      <c r="A19951" s="53" t="s">
        <v>24153</v>
      </c>
      <c r="B19951" s="53">
        <v>0</v>
      </c>
      <c r="C19951" s="53" t="s">
        <v>33537</v>
      </c>
      <c r="D19951" s="53" t="s">
        <v>33872</v>
      </c>
    </row>
    <row r="19952" spans="1:4" ht="15" x14ac:dyDescent="0.25">
      <c r="A19952" s="53" t="s">
        <v>24154</v>
      </c>
      <c r="B19952" s="53">
        <v>0</v>
      </c>
      <c r="C19952" s="53" t="s">
        <v>33536</v>
      </c>
      <c r="D19952" s="53" t="s">
        <v>33872</v>
      </c>
    </row>
    <row r="19953" spans="1:4" ht="15" x14ac:dyDescent="0.25">
      <c r="A19953" s="53" t="s">
        <v>24155</v>
      </c>
      <c r="B19953" s="53">
        <v>0</v>
      </c>
      <c r="C19953" s="53" t="s">
        <v>33536</v>
      </c>
      <c r="D19953" s="53" t="s">
        <v>33872</v>
      </c>
    </row>
    <row r="19954" spans="1:4" ht="15" x14ac:dyDescent="0.25">
      <c r="A19954" s="53" t="s">
        <v>24156</v>
      </c>
      <c r="B19954" s="53">
        <v>0</v>
      </c>
      <c r="C19954" s="53" t="s">
        <v>33536</v>
      </c>
      <c r="D19954" s="53" t="s">
        <v>33872</v>
      </c>
    </row>
    <row r="19955" spans="1:4" ht="15" x14ac:dyDescent="0.25">
      <c r="A19955" s="53" t="s">
        <v>24157</v>
      </c>
      <c r="B19955" s="53">
        <v>0</v>
      </c>
      <c r="C19955" s="53" t="s">
        <v>33536</v>
      </c>
      <c r="D19955" s="53" t="s">
        <v>33872</v>
      </c>
    </row>
    <row r="19956" spans="1:4" ht="15" x14ac:dyDescent="0.25">
      <c r="A19956" s="53" t="s">
        <v>24158</v>
      </c>
      <c r="B19956" s="53">
        <v>0</v>
      </c>
      <c r="C19956" s="53" t="s">
        <v>33536</v>
      </c>
      <c r="D19956" s="53" t="s">
        <v>33872</v>
      </c>
    </row>
    <row r="19957" spans="1:4" ht="15" x14ac:dyDescent="0.25">
      <c r="A19957" s="53" t="s">
        <v>24159</v>
      </c>
      <c r="B19957" s="53">
        <v>0</v>
      </c>
      <c r="C19957" s="53" t="s">
        <v>33536</v>
      </c>
      <c r="D19957" s="53" t="s">
        <v>33872</v>
      </c>
    </row>
    <row r="19958" spans="1:4" ht="15" x14ac:dyDescent="0.25">
      <c r="A19958" s="53" t="s">
        <v>24160</v>
      </c>
      <c r="B19958" s="53">
        <v>0</v>
      </c>
      <c r="C19958" s="53" t="s">
        <v>33536</v>
      </c>
      <c r="D19958" s="53" t="s">
        <v>33872</v>
      </c>
    </row>
    <row r="19959" spans="1:4" ht="15" x14ac:dyDescent="0.25">
      <c r="A19959" s="53" t="s">
        <v>24161</v>
      </c>
      <c r="B19959" s="53">
        <v>0</v>
      </c>
      <c r="C19959" s="53" t="s">
        <v>33536</v>
      </c>
      <c r="D19959" s="53" t="s">
        <v>33872</v>
      </c>
    </row>
    <row r="19960" spans="1:4" ht="15" x14ac:dyDescent="0.25">
      <c r="A19960" s="53" t="s">
        <v>24162</v>
      </c>
      <c r="B19960" s="53">
        <v>0</v>
      </c>
      <c r="C19960" s="53" t="s">
        <v>33536</v>
      </c>
      <c r="D19960" s="53" t="s">
        <v>33872</v>
      </c>
    </row>
    <row r="19961" spans="1:4" ht="15" x14ac:dyDescent="0.25">
      <c r="A19961" s="53" t="s">
        <v>24163</v>
      </c>
      <c r="B19961" s="53">
        <v>0</v>
      </c>
      <c r="C19961" s="53" t="s">
        <v>33536</v>
      </c>
      <c r="D19961" s="53" t="s">
        <v>33872</v>
      </c>
    </row>
    <row r="19962" spans="1:4" ht="15" x14ac:dyDescent="0.25">
      <c r="A19962" s="53" t="s">
        <v>24164</v>
      </c>
      <c r="B19962" s="53">
        <v>0</v>
      </c>
      <c r="C19962" s="53" t="s">
        <v>33536</v>
      </c>
      <c r="D19962" s="53" t="s">
        <v>33872</v>
      </c>
    </row>
    <row r="19963" spans="1:4" ht="15" x14ac:dyDescent="0.25">
      <c r="A19963" s="53" t="s">
        <v>24165</v>
      </c>
      <c r="B19963" s="53">
        <v>0</v>
      </c>
      <c r="C19963" s="53" t="s">
        <v>33536</v>
      </c>
      <c r="D19963" s="53" t="s">
        <v>33872</v>
      </c>
    </row>
    <row r="19964" spans="1:4" ht="15" x14ac:dyDescent="0.25">
      <c r="A19964" s="53" t="s">
        <v>24166</v>
      </c>
      <c r="B19964" s="53">
        <v>0</v>
      </c>
      <c r="C19964" s="53" t="s">
        <v>33536</v>
      </c>
      <c r="D19964" s="53" t="s">
        <v>33872</v>
      </c>
    </row>
    <row r="19965" spans="1:4" ht="15" x14ac:dyDescent="0.25">
      <c r="A19965" s="53" t="s">
        <v>24167</v>
      </c>
      <c r="B19965" s="53">
        <v>0</v>
      </c>
      <c r="C19965" s="53" t="s">
        <v>33536</v>
      </c>
      <c r="D19965" s="53" t="s">
        <v>33872</v>
      </c>
    </row>
    <row r="19966" spans="1:4" ht="15" x14ac:dyDescent="0.25">
      <c r="A19966" s="53" t="s">
        <v>24168</v>
      </c>
      <c r="B19966" s="53">
        <v>0</v>
      </c>
      <c r="C19966" s="53" t="s">
        <v>33536</v>
      </c>
      <c r="D19966" s="53" t="s">
        <v>33872</v>
      </c>
    </row>
    <row r="19967" spans="1:4" ht="15" x14ac:dyDescent="0.25">
      <c r="A19967" s="53" t="s">
        <v>24169</v>
      </c>
      <c r="B19967" s="53">
        <v>0</v>
      </c>
      <c r="C19967" s="53" t="s">
        <v>33536</v>
      </c>
      <c r="D19967" s="53" t="s">
        <v>33872</v>
      </c>
    </row>
    <row r="19968" spans="1:4" ht="15" x14ac:dyDescent="0.25">
      <c r="A19968" s="53" t="s">
        <v>24170</v>
      </c>
      <c r="B19968" s="53">
        <v>12</v>
      </c>
      <c r="C19968" s="53" t="s">
        <v>33536</v>
      </c>
      <c r="D19968" s="53" t="s">
        <v>33872</v>
      </c>
    </row>
    <row r="19969" spans="1:4" ht="15" x14ac:dyDescent="0.25">
      <c r="A19969" s="53" t="s">
        <v>24171</v>
      </c>
      <c r="B19969" s="53">
        <v>15</v>
      </c>
      <c r="C19969" s="53" t="s">
        <v>33536</v>
      </c>
      <c r="D19969" s="53" t="s">
        <v>33872</v>
      </c>
    </row>
    <row r="19970" spans="1:4" ht="15" x14ac:dyDescent="0.25">
      <c r="A19970" s="53" t="s">
        <v>24172</v>
      </c>
      <c r="B19970" s="53">
        <v>12</v>
      </c>
      <c r="C19970" s="53" t="s">
        <v>33536</v>
      </c>
      <c r="D19970" s="53" t="s">
        <v>33872</v>
      </c>
    </row>
    <row r="19971" spans="1:4" ht="15" x14ac:dyDescent="0.25">
      <c r="A19971" s="53" t="s">
        <v>24173</v>
      </c>
      <c r="B19971" s="53">
        <v>12</v>
      </c>
      <c r="C19971" s="53" t="s">
        <v>33536</v>
      </c>
      <c r="D19971" s="53" t="s">
        <v>33872</v>
      </c>
    </row>
    <row r="19972" spans="1:4" ht="15" x14ac:dyDescent="0.25">
      <c r="A19972" s="53" t="s">
        <v>24174</v>
      </c>
      <c r="B19972" s="53">
        <v>12</v>
      </c>
      <c r="C19972" s="53" t="s">
        <v>33536</v>
      </c>
      <c r="D19972" s="53" t="s">
        <v>33872</v>
      </c>
    </row>
    <row r="19973" spans="1:4" ht="15" x14ac:dyDescent="0.25">
      <c r="A19973" s="53" t="s">
        <v>24175</v>
      </c>
      <c r="B19973" s="53">
        <v>12</v>
      </c>
      <c r="C19973" s="53" t="s">
        <v>33536</v>
      </c>
      <c r="D19973" s="53" t="s">
        <v>33872</v>
      </c>
    </row>
    <row r="19974" spans="1:4" ht="15" x14ac:dyDescent="0.25">
      <c r="A19974" s="53" t="s">
        <v>24176</v>
      </c>
      <c r="B19974" s="53">
        <v>12</v>
      </c>
      <c r="C19974" s="53" t="s">
        <v>33536</v>
      </c>
      <c r="D19974" s="53" t="s">
        <v>33872</v>
      </c>
    </row>
    <row r="19975" spans="1:4" ht="15" x14ac:dyDescent="0.25">
      <c r="A19975" s="53" t="s">
        <v>24177</v>
      </c>
      <c r="B19975" s="53">
        <v>12</v>
      </c>
      <c r="C19975" s="53" t="s">
        <v>33536</v>
      </c>
      <c r="D19975" s="53" t="s">
        <v>33872</v>
      </c>
    </row>
    <row r="19976" spans="1:4" ht="15" x14ac:dyDescent="0.25">
      <c r="A19976" s="53" t="s">
        <v>24178</v>
      </c>
      <c r="B19976" s="53">
        <v>12</v>
      </c>
      <c r="C19976" s="53" t="s">
        <v>33536</v>
      </c>
      <c r="D19976" s="53" t="s">
        <v>33872</v>
      </c>
    </row>
    <row r="19977" spans="1:4" ht="15" x14ac:dyDescent="0.25">
      <c r="A19977" s="53" t="s">
        <v>24179</v>
      </c>
      <c r="B19977" s="53">
        <v>12</v>
      </c>
      <c r="C19977" s="53" t="s">
        <v>33536</v>
      </c>
      <c r="D19977" s="53" t="s">
        <v>33872</v>
      </c>
    </row>
    <row r="19978" spans="1:4" ht="15" x14ac:dyDescent="0.25">
      <c r="A19978" s="53" t="s">
        <v>24180</v>
      </c>
      <c r="B19978" s="53">
        <v>12</v>
      </c>
      <c r="C19978" s="53" t="s">
        <v>33536</v>
      </c>
      <c r="D19978" s="53" t="s">
        <v>33872</v>
      </c>
    </row>
    <row r="19979" spans="1:4" ht="15" x14ac:dyDescent="0.25">
      <c r="A19979" s="53" t="s">
        <v>24181</v>
      </c>
      <c r="B19979" s="53">
        <v>24</v>
      </c>
      <c r="C19979" s="53" t="s">
        <v>33536</v>
      </c>
      <c r="D19979" s="53" t="s">
        <v>33872</v>
      </c>
    </row>
    <row r="19980" spans="1:4" ht="15" x14ac:dyDescent="0.25">
      <c r="A19980" s="53" t="s">
        <v>24182</v>
      </c>
      <c r="B19980" s="53">
        <v>24</v>
      </c>
      <c r="C19980" s="53" t="s">
        <v>33542</v>
      </c>
      <c r="D19980" s="53" t="s">
        <v>33872</v>
      </c>
    </row>
    <row r="19981" spans="1:4" ht="15" x14ac:dyDescent="0.25">
      <c r="A19981" s="53" t="s">
        <v>24183</v>
      </c>
      <c r="B19981" s="53">
        <v>12</v>
      </c>
      <c r="C19981" s="53" t="s">
        <v>33536</v>
      </c>
      <c r="D19981" s="53" t="s">
        <v>33872</v>
      </c>
    </row>
    <row r="19982" spans="1:4" ht="15" x14ac:dyDescent="0.25">
      <c r="A19982" s="53" t="s">
        <v>24184</v>
      </c>
      <c r="B19982" s="53">
        <v>12</v>
      </c>
      <c r="C19982" s="53" t="s">
        <v>33536</v>
      </c>
      <c r="D19982" s="53" t="s">
        <v>33872</v>
      </c>
    </row>
    <row r="19983" spans="1:4" ht="15" x14ac:dyDescent="0.25">
      <c r="A19983" s="53" t="s">
        <v>24185</v>
      </c>
      <c r="B19983" s="53">
        <v>15</v>
      </c>
      <c r="C19983" s="53" t="s">
        <v>33536</v>
      </c>
      <c r="D19983" s="53" t="s">
        <v>33872</v>
      </c>
    </row>
    <row r="19984" spans="1:4" ht="15" x14ac:dyDescent="0.25">
      <c r="A19984" s="53" t="s">
        <v>24186</v>
      </c>
      <c r="B19984" s="53">
        <v>12</v>
      </c>
      <c r="C19984" s="53" t="s">
        <v>33536</v>
      </c>
      <c r="D19984" s="53" t="s">
        <v>33872</v>
      </c>
    </row>
    <row r="19985" spans="1:4" ht="15" x14ac:dyDescent="0.25">
      <c r="A19985" s="53" t="s">
        <v>24187</v>
      </c>
      <c r="B19985" s="53">
        <v>12</v>
      </c>
      <c r="C19985" s="53" t="s">
        <v>33536</v>
      </c>
      <c r="D19985" s="53" t="s">
        <v>33872</v>
      </c>
    </row>
    <row r="19986" spans="1:4" ht="15" x14ac:dyDescent="0.25">
      <c r="A19986" s="53" t="s">
        <v>24188</v>
      </c>
      <c r="B19986" s="53">
        <v>12</v>
      </c>
      <c r="C19986" s="53" t="s">
        <v>33536</v>
      </c>
      <c r="D19986" s="53" t="s">
        <v>33872</v>
      </c>
    </row>
    <row r="19987" spans="1:4" ht="15" x14ac:dyDescent="0.25">
      <c r="A19987" s="53" t="s">
        <v>24189</v>
      </c>
      <c r="B19987" s="53">
        <v>12</v>
      </c>
      <c r="C19987" s="53" t="s">
        <v>33536</v>
      </c>
      <c r="D19987" s="53" t="s">
        <v>33872</v>
      </c>
    </row>
    <row r="19988" spans="1:4" ht="15" x14ac:dyDescent="0.25">
      <c r="A19988" s="53" t="s">
        <v>24190</v>
      </c>
      <c r="B19988" s="53">
        <v>12</v>
      </c>
      <c r="C19988" s="53" t="s">
        <v>33536</v>
      </c>
      <c r="D19988" s="53" t="s">
        <v>33872</v>
      </c>
    </row>
    <row r="19989" spans="1:4" ht="15" x14ac:dyDescent="0.25">
      <c r="A19989" s="53" t="s">
        <v>24191</v>
      </c>
      <c r="B19989" s="53">
        <v>12</v>
      </c>
      <c r="C19989" s="53" t="s">
        <v>33536</v>
      </c>
      <c r="D19989" s="53" t="s">
        <v>33872</v>
      </c>
    </row>
    <row r="19990" spans="1:4" ht="15" x14ac:dyDescent="0.25">
      <c r="A19990" s="53" t="s">
        <v>24192</v>
      </c>
      <c r="B19990" s="53">
        <v>12</v>
      </c>
      <c r="C19990" s="53" t="s">
        <v>33536</v>
      </c>
      <c r="D19990" s="53" t="s">
        <v>33872</v>
      </c>
    </row>
    <row r="19991" spans="1:4" ht="15" x14ac:dyDescent="0.25">
      <c r="A19991" s="53" t="s">
        <v>24193</v>
      </c>
      <c r="B19991" s="53">
        <v>12</v>
      </c>
      <c r="C19991" s="53" t="s">
        <v>33536</v>
      </c>
      <c r="D19991" s="53" t="s">
        <v>33872</v>
      </c>
    </row>
    <row r="19992" spans="1:4" ht="15" x14ac:dyDescent="0.25">
      <c r="A19992" s="53" t="s">
        <v>24194</v>
      </c>
      <c r="B19992" s="53">
        <v>12</v>
      </c>
      <c r="C19992" s="53" t="s">
        <v>33536</v>
      </c>
      <c r="D19992" s="53" t="s">
        <v>33872</v>
      </c>
    </row>
    <row r="19993" spans="1:4" ht="15" x14ac:dyDescent="0.25">
      <c r="A19993" s="53" t="s">
        <v>24195</v>
      </c>
      <c r="B19993" s="53">
        <v>12</v>
      </c>
      <c r="C19993" s="53" t="s">
        <v>33536</v>
      </c>
      <c r="D19993" s="53" t="s">
        <v>33872</v>
      </c>
    </row>
    <row r="19994" spans="1:4" ht="15" x14ac:dyDescent="0.25">
      <c r="A19994" s="53" t="s">
        <v>24196</v>
      </c>
      <c r="B19994" s="53">
        <v>12</v>
      </c>
      <c r="C19994" s="53" t="s">
        <v>33536</v>
      </c>
      <c r="D19994" s="53" t="s">
        <v>33872</v>
      </c>
    </row>
    <row r="19995" spans="1:4" ht="15" x14ac:dyDescent="0.25">
      <c r="A19995" s="53" t="s">
        <v>24197</v>
      </c>
      <c r="B19995" s="53">
        <v>12</v>
      </c>
      <c r="C19995" s="53" t="s">
        <v>33536</v>
      </c>
      <c r="D19995" s="53" t="s">
        <v>33872</v>
      </c>
    </row>
    <row r="19996" spans="1:4" ht="15" x14ac:dyDescent="0.25">
      <c r="A19996" s="53" t="s">
        <v>24198</v>
      </c>
      <c r="B19996" s="53">
        <v>24</v>
      </c>
      <c r="C19996" s="53" t="s">
        <v>33536</v>
      </c>
      <c r="D19996" s="53" t="s">
        <v>33872</v>
      </c>
    </row>
    <row r="19997" spans="1:4" ht="15" x14ac:dyDescent="0.25">
      <c r="A19997" s="53" t="s">
        <v>24199</v>
      </c>
      <c r="B19997" s="53">
        <v>12</v>
      </c>
      <c r="C19997" s="53" t="s">
        <v>33536</v>
      </c>
      <c r="D19997" s="53" t="s">
        <v>33872</v>
      </c>
    </row>
    <row r="19998" spans="1:4" ht="15" x14ac:dyDescent="0.25">
      <c r="A19998" s="53" t="s">
        <v>24200</v>
      </c>
      <c r="B19998" s="53">
        <v>12</v>
      </c>
      <c r="C19998" s="53" t="s">
        <v>33536</v>
      </c>
      <c r="D19998" s="53" t="s">
        <v>33872</v>
      </c>
    </row>
    <row r="19999" spans="1:4" ht="15" x14ac:dyDescent="0.25">
      <c r="A19999" s="53" t="s">
        <v>24201</v>
      </c>
      <c r="B19999" s="53">
        <v>12</v>
      </c>
      <c r="C19999" s="53" t="s">
        <v>33536</v>
      </c>
      <c r="D19999" s="53" t="s">
        <v>33872</v>
      </c>
    </row>
    <row r="20000" spans="1:4" ht="15" x14ac:dyDescent="0.25">
      <c r="A20000" s="53" t="s">
        <v>24202</v>
      </c>
      <c r="B20000" s="53">
        <v>12</v>
      </c>
      <c r="C20000" s="53" t="s">
        <v>33536</v>
      </c>
      <c r="D20000" s="53" t="s">
        <v>33872</v>
      </c>
    </row>
    <row r="20001" spans="1:4" ht="15" x14ac:dyDescent="0.25">
      <c r="A20001" s="53" t="s">
        <v>24203</v>
      </c>
      <c r="B20001" s="53">
        <v>12</v>
      </c>
      <c r="C20001" s="53" t="s">
        <v>33536</v>
      </c>
      <c r="D20001" s="53" t="s">
        <v>33872</v>
      </c>
    </row>
    <row r="20002" spans="1:4" ht="15" x14ac:dyDescent="0.25">
      <c r="A20002" s="53" t="s">
        <v>24204</v>
      </c>
      <c r="B20002" s="53">
        <v>12</v>
      </c>
      <c r="C20002" s="53" t="s">
        <v>33536</v>
      </c>
      <c r="D20002" s="53" t="s">
        <v>33872</v>
      </c>
    </row>
    <row r="20003" spans="1:4" ht="15" x14ac:dyDescent="0.25">
      <c r="A20003" s="53" t="s">
        <v>24205</v>
      </c>
      <c r="B20003" s="53">
        <v>12</v>
      </c>
      <c r="C20003" s="53" t="s">
        <v>33536</v>
      </c>
      <c r="D20003" s="53" t="s">
        <v>33872</v>
      </c>
    </row>
    <row r="20004" spans="1:4" ht="15" x14ac:dyDescent="0.25">
      <c r="A20004" s="53" t="s">
        <v>24206</v>
      </c>
      <c r="B20004" s="53">
        <v>12</v>
      </c>
      <c r="C20004" s="53" t="s">
        <v>33536</v>
      </c>
      <c r="D20004" s="53" t="s">
        <v>33872</v>
      </c>
    </row>
    <row r="20005" spans="1:4" ht="15" x14ac:dyDescent="0.25">
      <c r="A20005" s="53" t="s">
        <v>24207</v>
      </c>
      <c r="B20005" s="53">
        <v>0</v>
      </c>
      <c r="C20005" s="53" t="s">
        <v>33536</v>
      </c>
      <c r="D20005" s="53" t="s">
        <v>33872</v>
      </c>
    </row>
    <row r="20006" spans="1:4" ht="15" x14ac:dyDescent="0.25">
      <c r="A20006" s="53" t="s">
        <v>24208</v>
      </c>
      <c r="B20006" s="53">
        <v>0</v>
      </c>
      <c r="C20006" s="53" t="s">
        <v>33536</v>
      </c>
      <c r="D20006" s="53" t="s">
        <v>33872</v>
      </c>
    </row>
    <row r="20007" spans="1:4" ht="15" x14ac:dyDescent="0.25">
      <c r="A20007" s="53" t="s">
        <v>24209</v>
      </c>
      <c r="B20007" s="53">
        <v>12</v>
      </c>
      <c r="C20007" s="53" t="s">
        <v>33552</v>
      </c>
      <c r="D20007" s="53" t="s">
        <v>33872</v>
      </c>
    </row>
    <row r="20008" spans="1:4" ht="15" x14ac:dyDescent="0.25">
      <c r="A20008" s="53" t="s">
        <v>24210</v>
      </c>
      <c r="B20008" s="53">
        <v>12</v>
      </c>
      <c r="C20008" s="53" t="s">
        <v>33536</v>
      </c>
      <c r="D20008" s="53" t="s">
        <v>33872</v>
      </c>
    </row>
    <row r="20009" spans="1:4" ht="15" x14ac:dyDescent="0.25">
      <c r="A20009" s="53" t="s">
        <v>24211</v>
      </c>
      <c r="B20009" s="53">
        <v>12</v>
      </c>
      <c r="C20009" s="53" t="s">
        <v>33536</v>
      </c>
      <c r="D20009" s="53" t="s">
        <v>33872</v>
      </c>
    </row>
    <row r="20010" spans="1:4" ht="15" x14ac:dyDescent="0.25">
      <c r="A20010" s="53" t="s">
        <v>24212</v>
      </c>
      <c r="B20010" s="53">
        <v>12</v>
      </c>
      <c r="C20010" s="53" t="s">
        <v>33536</v>
      </c>
      <c r="D20010" s="53" t="s">
        <v>33872</v>
      </c>
    </row>
    <row r="20011" spans="1:4" ht="15" x14ac:dyDescent="0.25">
      <c r="A20011" s="53" t="s">
        <v>24213</v>
      </c>
      <c r="B20011" s="53">
        <v>12</v>
      </c>
      <c r="C20011" s="53" t="s">
        <v>33536</v>
      </c>
      <c r="D20011" s="53" t="s">
        <v>33872</v>
      </c>
    </row>
    <row r="20012" spans="1:4" ht="15" x14ac:dyDescent="0.25">
      <c r="A20012" s="53" t="s">
        <v>24214</v>
      </c>
      <c r="B20012" s="53">
        <v>0</v>
      </c>
      <c r="C20012" s="53" t="s">
        <v>33537</v>
      </c>
      <c r="D20012" s="53" t="s">
        <v>33872</v>
      </c>
    </row>
    <row r="20013" spans="1:4" ht="15" x14ac:dyDescent="0.25">
      <c r="A20013" s="53" t="s">
        <v>33315</v>
      </c>
      <c r="B20013" s="53">
        <v>5</v>
      </c>
      <c r="C20013" s="53" t="s">
        <v>33536</v>
      </c>
      <c r="D20013" s="53" t="s">
        <v>33873</v>
      </c>
    </row>
    <row r="20014" spans="1:4" ht="15" x14ac:dyDescent="0.25">
      <c r="A20014" s="53" t="s">
        <v>33316</v>
      </c>
      <c r="B20014" s="53">
        <v>10</v>
      </c>
      <c r="C20014" s="53" t="s">
        <v>33536</v>
      </c>
      <c r="D20014" s="53" t="s">
        <v>33873</v>
      </c>
    </row>
    <row r="20015" spans="1:4" ht="15" x14ac:dyDescent="0.25">
      <c r="A20015" s="53" t="s">
        <v>33317</v>
      </c>
      <c r="B20015" s="53">
        <v>5</v>
      </c>
      <c r="C20015" s="53" t="s">
        <v>33536</v>
      </c>
      <c r="D20015" s="53" t="s">
        <v>33873</v>
      </c>
    </row>
    <row r="20016" spans="1:4" ht="15" x14ac:dyDescent="0.25">
      <c r="A20016" s="53" t="s">
        <v>33318</v>
      </c>
      <c r="B20016" s="53">
        <v>5</v>
      </c>
      <c r="C20016" s="53" t="s">
        <v>33536</v>
      </c>
      <c r="D20016" s="53" t="s">
        <v>33873</v>
      </c>
    </row>
    <row r="20017" spans="1:4" ht="15" x14ac:dyDescent="0.25">
      <c r="A20017" s="53" t="s">
        <v>33319</v>
      </c>
      <c r="B20017" s="53">
        <v>5</v>
      </c>
      <c r="C20017" s="53" t="s">
        <v>33536</v>
      </c>
      <c r="D20017" s="53" t="s">
        <v>33873</v>
      </c>
    </row>
    <row r="20018" spans="1:4" ht="15" x14ac:dyDescent="0.25">
      <c r="A20018" s="53" t="s">
        <v>33320</v>
      </c>
      <c r="B20018" s="53">
        <v>10</v>
      </c>
      <c r="C20018" s="53" t="s">
        <v>33536</v>
      </c>
      <c r="D20018" s="53" t="s">
        <v>33873</v>
      </c>
    </row>
    <row r="20019" spans="1:4" ht="15" x14ac:dyDescent="0.25">
      <c r="A20019" s="53" t="s">
        <v>33321</v>
      </c>
      <c r="B20019" s="53">
        <v>10</v>
      </c>
      <c r="C20019" s="53" t="s">
        <v>33536</v>
      </c>
      <c r="D20019" s="53" t="s">
        <v>33873</v>
      </c>
    </row>
    <row r="20020" spans="1:4" ht="15" x14ac:dyDescent="0.25">
      <c r="A20020" s="53" t="s">
        <v>33322</v>
      </c>
      <c r="B20020" s="53">
        <v>10</v>
      </c>
      <c r="C20020" s="53" t="s">
        <v>33536</v>
      </c>
      <c r="D20020" s="53" t="s">
        <v>33873</v>
      </c>
    </row>
    <row r="20021" spans="1:4" ht="15" x14ac:dyDescent="0.25">
      <c r="A20021" s="53" t="s">
        <v>33323</v>
      </c>
      <c r="B20021" s="53">
        <v>10</v>
      </c>
      <c r="C20021" s="53" t="s">
        <v>33536</v>
      </c>
      <c r="D20021" s="53" t="s">
        <v>33873</v>
      </c>
    </row>
    <row r="20022" spans="1:4" ht="15" x14ac:dyDescent="0.25">
      <c r="A20022" s="53" t="s">
        <v>33324</v>
      </c>
      <c r="B20022" s="53">
        <v>5</v>
      </c>
      <c r="C20022" s="53" t="s">
        <v>33536</v>
      </c>
      <c r="D20022" s="53" t="s">
        <v>33873</v>
      </c>
    </row>
    <row r="20023" spans="1:4" ht="15" x14ac:dyDescent="0.25">
      <c r="A20023" s="53" t="s">
        <v>33325</v>
      </c>
      <c r="B20023" s="53">
        <v>5</v>
      </c>
      <c r="C20023" s="53" t="s">
        <v>33536</v>
      </c>
      <c r="D20023" s="53" t="s">
        <v>33873</v>
      </c>
    </row>
    <row r="20024" spans="1:4" ht="15" x14ac:dyDescent="0.25">
      <c r="A20024" s="53" t="s">
        <v>33326</v>
      </c>
      <c r="B20024" s="53">
        <v>10</v>
      </c>
      <c r="C20024" s="53" t="s">
        <v>33536</v>
      </c>
      <c r="D20024" s="53" t="s">
        <v>33873</v>
      </c>
    </row>
    <row r="20025" spans="1:4" ht="15" x14ac:dyDescent="0.25">
      <c r="A20025" s="53" t="s">
        <v>33327</v>
      </c>
      <c r="B20025" s="53">
        <v>10</v>
      </c>
      <c r="C20025" s="53" t="s">
        <v>33536</v>
      </c>
      <c r="D20025" s="53" t="s">
        <v>33873</v>
      </c>
    </row>
    <row r="20026" spans="1:4" ht="15" x14ac:dyDescent="0.25">
      <c r="A20026" s="53" t="s">
        <v>24215</v>
      </c>
      <c r="B20026" s="53">
        <v>0</v>
      </c>
      <c r="C20026" s="53" t="s">
        <v>33537</v>
      </c>
      <c r="D20026" s="53" t="s">
        <v>33873</v>
      </c>
    </row>
    <row r="20027" spans="1:4" ht="15" x14ac:dyDescent="0.25">
      <c r="A20027" s="53" t="s">
        <v>24216</v>
      </c>
      <c r="B20027" s="53">
        <v>0</v>
      </c>
      <c r="C20027" s="53" t="s">
        <v>33537</v>
      </c>
      <c r="D20027" s="53" t="s">
        <v>33872</v>
      </c>
    </row>
    <row r="20028" spans="1:4" ht="15" x14ac:dyDescent="0.25">
      <c r="A20028" s="53" t="s">
        <v>24217</v>
      </c>
      <c r="B20028" s="53">
        <v>0</v>
      </c>
      <c r="C20028" s="53" t="s">
        <v>33537</v>
      </c>
      <c r="D20028" s="53" t="s">
        <v>33873</v>
      </c>
    </row>
    <row r="20029" spans="1:4" ht="15" x14ac:dyDescent="0.25">
      <c r="A20029" s="53" t="s">
        <v>24218</v>
      </c>
      <c r="B20029" s="53">
        <v>10</v>
      </c>
      <c r="C20029" s="53" t="s">
        <v>33536</v>
      </c>
      <c r="D20029" s="53" t="s">
        <v>33872</v>
      </c>
    </row>
    <row r="20030" spans="1:4" ht="15" x14ac:dyDescent="0.25">
      <c r="A20030" s="53" t="s">
        <v>24219</v>
      </c>
      <c r="B20030" s="53">
        <v>12</v>
      </c>
      <c r="C20030" s="53" t="s">
        <v>33536</v>
      </c>
      <c r="D20030" s="53" t="s">
        <v>33872</v>
      </c>
    </row>
    <row r="20031" spans="1:4" ht="15" x14ac:dyDescent="0.25">
      <c r="A20031" s="53" t="s">
        <v>24220</v>
      </c>
      <c r="B20031" s="53">
        <v>10</v>
      </c>
      <c r="C20031" s="53" t="s">
        <v>33536</v>
      </c>
      <c r="D20031" s="53" t="s">
        <v>33872</v>
      </c>
    </row>
    <row r="20032" spans="1:4" ht="15" x14ac:dyDescent="0.25">
      <c r="A20032" s="53" t="s">
        <v>24221</v>
      </c>
      <c r="B20032" s="53">
        <v>12</v>
      </c>
      <c r="C20032" s="53" t="s">
        <v>33536</v>
      </c>
      <c r="D20032" s="53" t="s">
        <v>33872</v>
      </c>
    </row>
    <row r="20033" spans="1:4" ht="15" x14ac:dyDescent="0.25">
      <c r="A20033" s="53" t="s">
        <v>24222</v>
      </c>
      <c r="B20033" s="53">
        <v>10</v>
      </c>
      <c r="C20033" s="53" t="s">
        <v>33536</v>
      </c>
      <c r="D20033" s="53" t="s">
        <v>33872</v>
      </c>
    </row>
    <row r="20034" spans="1:4" ht="15" x14ac:dyDescent="0.25">
      <c r="A20034" s="53" t="s">
        <v>24223</v>
      </c>
      <c r="B20034" s="53">
        <v>12</v>
      </c>
      <c r="C20034" s="53" t="s">
        <v>33536</v>
      </c>
      <c r="D20034" s="53" t="s">
        <v>33872</v>
      </c>
    </row>
    <row r="20035" spans="1:4" ht="15" x14ac:dyDescent="0.25">
      <c r="A20035" s="53" t="s">
        <v>24224</v>
      </c>
      <c r="B20035" s="53">
        <v>10</v>
      </c>
      <c r="C20035" s="53" t="s">
        <v>33536</v>
      </c>
      <c r="D20035" s="53" t="s">
        <v>33872</v>
      </c>
    </row>
    <row r="20036" spans="1:4" ht="15" x14ac:dyDescent="0.25">
      <c r="A20036" s="53" t="s">
        <v>24225</v>
      </c>
      <c r="B20036" s="53">
        <v>12</v>
      </c>
      <c r="C20036" s="53" t="s">
        <v>33536</v>
      </c>
      <c r="D20036" s="53" t="s">
        <v>33872</v>
      </c>
    </row>
    <row r="20037" spans="1:4" ht="15" x14ac:dyDescent="0.25">
      <c r="A20037" s="53" t="s">
        <v>24226</v>
      </c>
      <c r="B20037" s="53">
        <v>10</v>
      </c>
      <c r="C20037" s="53" t="s">
        <v>33536</v>
      </c>
      <c r="D20037" s="53" t="s">
        <v>33872</v>
      </c>
    </row>
    <row r="20038" spans="1:4" ht="15" x14ac:dyDescent="0.25">
      <c r="A20038" s="53" t="s">
        <v>24227</v>
      </c>
      <c r="B20038" s="53">
        <v>12</v>
      </c>
      <c r="C20038" s="53" t="s">
        <v>33536</v>
      </c>
      <c r="D20038" s="53" t="s">
        <v>33872</v>
      </c>
    </row>
    <row r="20039" spans="1:4" ht="15" x14ac:dyDescent="0.25">
      <c r="A20039" s="53" t="s">
        <v>24228</v>
      </c>
      <c r="B20039" s="53">
        <v>10</v>
      </c>
      <c r="C20039" s="53" t="s">
        <v>33536</v>
      </c>
      <c r="D20039" s="53" t="s">
        <v>33872</v>
      </c>
    </row>
    <row r="20040" spans="1:4" ht="15" x14ac:dyDescent="0.25">
      <c r="A20040" s="53" t="s">
        <v>24229</v>
      </c>
      <c r="B20040" s="53">
        <v>12</v>
      </c>
      <c r="C20040" s="53" t="s">
        <v>33536</v>
      </c>
      <c r="D20040" s="53" t="s">
        <v>33872</v>
      </c>
    </row>
    <row r="20041" spans="1:4" ht="15" x14ac:dyDescent="0.25">
      <c r="A20041" s="53" t="s">
        <v>24230</v>
      </c>
      <c r="B20041" s="53">
        <v>10</v>
      </c>
      <c r="C20041" s="53" t="s">
        <v>33536</v>
      </c>
      <c r="D20041" s="53" t="s">
        <v>33872</v>
      </c>
    </row>
    <row r="20042" spans="1:4" ht="15" x14ac:dyDescent="0.25">
      <c r="A20042" s="53" t="s">
        <v>24231</v>
      </c>
      <c r="B20042" s="53">
        <v>12</v>
      </c>
      <c r="C20042" s="53" t="s">
        <v>33536</v>
      </c>
      <c r="D20042" s="53" t="s">
        <v>33872</v>
      </c>
    </row>
    <row r="20043" spans="1:4" ht="15" x14ac:dyDescent="0.25">
      <c r="A20043" s="53" t="s">
        <v>24232</v>
      </c>
      <c r="B20043" s="53">
        <v>15</v>
      </c>
      <c r="C20043" s="53" t="s">
        <v>33536</v>
      </c>
      <c r="D20043" s="53" t="s">
        <v>33872</v>
      </c>
    </row>
    <row r="20044" spans="1:4" ht="15" x14ac:dyDescent="0.25">
      <c r="A20044" s="53" t="s">
        <v>24233</v>
      </c>
      <c r="B20044" s="53">
        <v>24</v>
      </c>
      <c r="C20044" s="53" t="s">
        <v>33536</v>
      </c>
      <c r="D20044" s="53" t="s">
        <v>33872</v>
      </c>
    </row>
    <row r="20045" spans="1:4" ht="15" x14ac:dyDescent="0.25">
      <c r="A20045" s="53" t="s">
        <v>24234</v>
      </c>
      <c r="B20045" s="53">
        <v>10</v>
      </c>
      <c r="C20045" s="53" t="s">
        <v>33536</v>
      </c>
      <c r="D20045" s="53" t="s">
        <v>33872</v>
      </c>
    </row>
    <row r="20046" spans="1:4" ht="15" x14ac:dyDescent="0.25">
      <c r="A20046" s="53" t="s">
        <v>24235</v>
      </c>
      <c r="B20046" s="53">
        <v>12</v>
      </c>
      <c r="C20046" s="53" t="s">
        <v>33536</v>
      </c>
      <c r="D20046" s="53" t="s">
        <v>33872</v>
      </c>
    </row>
    <row r="20047" spans="1:4" ht="15" x14ac:dyDescent="0.25">
      <c r="A20047" s="53" t="s">
        <v>24236</v>
      </c>
      <c r="B20047" s="53">
        <v>10</v>
      </c>
      <c r="C20047" s="53" t="s">
        <v>33536</v>
      </c>
      <c r="D20047" s="53" t="s">
        <v>33872</v>
      </c>
    </row>
    <row r="20048" spans="1:4" ht="15" x14ac:dyDescent="0.25">
      <c r="A20048" s="53" t="s">
        <v>24237</v>
      </c>
      <c r="B20048" s="53">
        <v>12</v>
      </c>
      <c r="C20048" s="53" t="s">
        <v>33536</v>
      </c>
      <c r="D20048" s="53" t="s">
        <v>33872</v>
      </c>
    </row>
    <row r="20049" spans="1:4" ht="15" x14ac:dyDescent="0.25">
      <c r="A20049" s="53" t="s">
        <v>24238</v>
      </c>
      <c r="B20049" s="53">
        <v>15</v>
      </c>
      <c r="C20049" s="53" t="s">
        <v>33536</v>
      </c>
      <c r="D20049" s="53" t="s">
        <v>33872</v>
      </c>
    </row>
    <row r="20050" spans="1:4" ht="15" x14ac:dyDescent="0.25">
      <c r="A20050" s="53" t="s">
        <v>24239</v>
      </c>
      <c r="B20050" s="53">
        <v>10</v>
      </c>
      <c r="C20050" s="53" t="s">
        <v>33536</v>
      </c>
      <c r="D20050" s="53" t="s">
        <v>33872</v>
      </c>
    </row>
    <row r="20051" spans="1:4" ht="15" x14ac:dyDescent="0.25">
      <c r="A20051" s="53" t="s">
        <v>24240</v>
      </c>
      <c r="B20051" s="53">
        <v>12</v>
      </c>
      <c r="C20051" s="53" t="s">
        <v>33536</v>
      </c>
      <c r="D20051" s="53" t="s">
        <v>33872</v>
      </c>
    </row>
    <row r="20052" spans="1:4" ht="15" x14ac:dyDescent="0.25">
      <c r="A20052" s="53" t="s">
        <v>24241</v>
      </c>
      <c r="B20052" s="53">
        <v>10</v>
      </c>
      <c r="C20052" s="53" t="s">
        <v>33536</v>
      </c>
      <c r="D20052" s="53" t="s">
        <v>33872</v>
      </c>
    </row>
    <row r="20053" spans="1:4" ht="15" x14ac:dyDescent="0.25">
      <c r="A20053" s="53" t="s">
        <v>24242</v>
      </c>
      <c r="B20053" s="53">
        <v>12</v>
      </c>
      <c r="C20053" s="53" t="s">
        <v>33536</v>
      </c>
      <c r="D20053" s="53" t="s">
        <v>33872</v>
      </c>
    </row>
    <row r="20054" spans="1:4" ht="15" x14ac:dyDescent="0.25">
      <c r="A20054" s="53" t="s">
        <v>24243</v>
      </c>
      <c r="B20054" s="53">
        <v>20</v>
      </c>
      <c r="C20054" s="53" t="s">
        <v>33542</v>
      </c>
      <c r="D20054" s="53" t="s">
        <v>33873</v>
      </c>
    </row>
    <row r="20055" spans="1:4" ht="15" x14ac:dyDescent="0.25">
      <c r="A20055" s="53" t="s">
        <v>24244</v>
      </c>
      <c r="B20055" s="53">
        <v>24</v>
      </c>
      <c r="C20055" s="53" t="s">
        <v>33542</v>
      </c>
      <c r="D20055" s="53" t="s">
        <v>33872</v>
      </c>
    </row>
    <row r="20056" spans="1:4" ht="15" x14ac:dyDescent="0.25">
      <c r="A20056" s="53" t="s">
        <v>24245</v>
      </c>
      <c r="B20056" s="53">
        <v>30</v>
      </c>
      <c r="C20056" s="53" t="s">
        <v>33542</v>
      </c>
      <c r="D20056" s="53" t="s">
        <v>33872</v>
      </c>
    </row>
    <row r="20057" spans="1:4" ht="15" x14ac:dyDescent="0.25">
      <c r="A20057" s="53" t="s">
        <v>24246</v>
      </c>
      <c r="B20057" s="53">
        <v>10</v>
      </c>
      <c r="C20057" s="53" t="s">
        <v>33536</v>
      </c>
      <c r="D20057" s="53" t="s">
        <v>33872</v>
      </c>
    </row>
    <row r="20058" spans="1:4" ht="15" x14ac:dyDescent="0.25">
      <c r="A20058" s="53" t="s">
        <v>24247</v>
      </c>
      <c r="B20058" s="53">
        <v>12</v>
      </c>
      <c r="C20058" s="53" t="s">
        <v>33536</v>
      </c>
      <c r="D20058" s="53" t="s">
        <v>33872</v>
      </c>
    </row>
    <row r="20059" spans="1:4" ht="15" x14ac:dyDescent="0.25">
      <c r="A20059" s="53" t="s">
        <v>24248</v>
      </c>
      <c r="B20059" s="53">
        <v>15</v>
      </c>
      <c r="C20059" s="53" t="s">
        <v>33536</v>
      </c>
      <c r="D20059" s="53" t="s">
        <v>33872</v>
      </c>
    </row>
    <row r="20060" spans="1:4" ht="15" x14ac:dyDescent="0.25">
      <c r="A20060" s="53" t="s">
        <v>24249</v>
      </c>
      <c r="B20060" s="53">
        <v>10</v>
      </c>
      <c r="C20060" s="53" t="s">
        <v>33536</v>
      </c>
      <c r="D20060" s="53" t="s">
        <v>33872</v>
      </c>
    </row>
    <row r="20061" spans="1:4" ht="15" x14ac:dyDescent="0.25">
      <c r="A20061" s="53" t="s">
        <v>24250</v>
      </c>
      <c r="B20061" s="53">
        <v>12</v>
      </c>
      <c r="C20061" s="53" t="s">
        <v>33536</v>
      </c>
      <c r="D20061" s="53" t="s">
        <v>33872</v>
      </c>
    </row>
    <row r="20062" spans="1:4" ht="15" x14ac:dyDescent="0.25">
      <c r="A20062" s="53" t="s">
        <v>24251</v>
      </c>
      <c r="B20062" s="53">
        <v>10</v>
      </c>
      <c r="C20062" s="53" t="s">
        <v>33536</v>
      </c>
      <c r="D20062" s="53" t="s">
        <v>33872</v>
      </c>
    </row>
    <row r="20063" spans="1:4" ht="15" x14ac:dyDescent="0.25">
      <c r="A20063" s="53" t="s">
        <v>24252</v>
      </c>
      <c r="B20063" s="53">
        <v>12</v>
      </c>
      <c r="C20063" s="53" t="s">
        <v>33536</v>
      </c>
      <c r="D20063" s="53" t="s">
        <v>33872</v>
      </c>
    </row>
    <row r="20064" spans="1:4" ht="15" x14ac:dyDescent="0.25">
      <c r="A20064" s="53" t="s">
        <v>24253</v>
      </c>
      <c r="B20064" s="53">
        <v>10</v>
      </c>
      <c r="C20064" s="53" t="s">
        <v>33536</v>
      </c>
      <c r="D20064" s="53" t="s">
        <v>33872</v>
      </c>
    </row>
    <row r="20065" spans="1:4" ht="15" x14ac:dyDescent="0.25">
      <c r="A20065" s="53" t="s">
        <v>24254</v>
      </c>
      <c r="B20065" s="53">
        <v>12</v>
      </c>
      <c r="C20065" s="53" t="s">
        <v>33536</v>
      </c>
      <c r="D20065" s="53" t="s">
        <v>33872</v>
      </c>
    </row>
    <row r="20066" spans="1:4" ht="15" x14ac:dyDescent="0.25">
      <c r="A20066" s="53" t="s">
        <v>24255</v>
      </c>
      <c r="B20066" s="53">
        <v>10</v>
      </c>
      <c r="C20066" s="53" t="s">
        <v>33536</v>
      </c>
      <c r="D20066" s="53" t="s">
        <v>33872</v>
      </c>
    </row>
    <row r="20067" spans="1:4" ht="15" x14ac:dyDescent="0.25">
      <c r="A20067" s="53" t="s">
        <v>24256</v>
      </c>
      <c r="B20067" s="53">
        <v>12</v>
      </c>
      <c r="C20067" s="53" t="s">
        <v>33536</v>
      </c>
      <c r="D20067" s="53" t="s">
        <v>33872</v>
      </c>
    </row>
    <row r="20068" spans="1:4" ht="15" x14ac:dyDescent="0.25">
      <c r="A20068" s="53" t="s">
        <v>24257</v>
      </c>
      <c r="B20068" s="53">
        <v>15</v>
      </c>
      <c r="C20068" s="53" t="s">
        <v>33536</v>
      </c>
      <c r="D20068" s="53" t="s">
        <v>33872</v>
      </c>
    </row>
    <row r="20069" spans="1:4" ht="15" x14ac:dyDescent="0.25">
      <c r="A20069" s="53" t="s">
        <v>24258</v>
      </c>
      <c r="B20069" s="53">
        <v>24</v>
      </c>
      <c r="C20069" s="53" t="s">
        <v>33536</v>
      </c>
      <c r="D20069" s="53" t="s">
        <v>33872</v>
      </c>
    </row>
    <row r="20070" spans="1:4" ht="15" x14ac:dyDescent="0.25">
      <c r="A20070" s="53" t="s">
        <v>24259</v>
      </c>
      <c r="B20070" s="53">
        <v>10</v>
      </c>
      <c r="C20070" s="53" t="s">
        <v>33536</v>
      </c>
      <c r="D20070" s="53" t="s">
        <v>33872</v>
      </c>
    </row>
    <row r="20071" spans="1:4" ht="15" x14ac:dyDescent="0.25">
      <c r="A20071" s="53" t="s">
        <v>24260</v>
      </c>
      <c r="B20071" s="53">
        <v>12</v>
      </c>
      <c r="C20071" s="53" t="s">
        <v>33536</v>
      </c>
      <c r="D20071" s="53" t="s">
        <v>33872</v>
      </c>
    </row>
    <row r="20072" spans="1:4" ht="15" x14ac:dyDescent="0.25">
      <c r="A20072" s="53" t="s">
        <v>24261</v>
      </c>
      <c r="B20072" s="53">
        <v>10</v>
      </c>
      <c r="C20072" s="53" t="s">
        <v>33536</v>
      </c>
      <c r="D20072" s="53" t="s">
        <v>33872</v>
      </c>
    </row>
    <row r="20073" spans="1:4" ht="15" x14ac:dyDescent="0.25">
      <c r="A20073" s="53" t="s">
        <v>24262</v>
      </c>
      <c r="B20073" s="53">
        <v>12</v>
      </c>
      <c r="C20073" s="53" t="s">
        <v>33536</v>
      </c>
      <c r="D20073" s="53" t="s">
        <v>33872</v>
      </c>
    </row>
    <row r="20074" spans="1:4" ht="15" x14ac:dyDescent="0.25">
      <c r="A20074" s="53" t="s">
        <v>24263</v>
      </c>
      <c r="B20074" s="53">
        <v>10</v>
      </c>
      <c r="C20074" s="53" t="s">
        <v>33536</v>
      </c>
      <c r="D20074" s="53" t="s">
        <v>33872</v>
      </c>
    </row>
    <row r="20075" spans="1:4" ht="15" x14ac:dyDescent="0.25">
      <c r="A20075" s="53" t="s">
        <v>24264</v>
      </c>
      <c r="B20075" s="53">
        <v>12</v>
      </c>
      <c r="C20075" s="53" t="s">
        <v>33536</v>
      </c>
      <c r="D20075" s="53" t="s">
        <v>33872</v>
      </c>
    </row>
    <row r="20076" spans="1:4" ht="15" x14ac:dyDescent="0.25">
      <c r="A20076" s="53" t="s">
        <v>24265</v>
      </c>
      <c r="B20076" s="53">
        <v>10</v>
      </c>
      <c r="C20076" s="53" t="s">
        <v>33536</v>
      </c>
      <c r="D20076" s="53" t="s">
        <v>33872</v>
      </c>
    </row>
    <row r="20077" spans="1:4" ht="15" x14ac:dyDescent="0.25">
      <c r="A20077" s="53" t="s">
        <v>24266</v>
      </c>
      <c r="B20077" s="53">
        <v>12</v>
      </c>
      <c r="C20077" s="53" t="s">
        <v>33536</v>
      </c>
      <c r="D20077" s="53" t="s">
        <v>33872</v>
      </c>
    </row>
    <row r="20078" spans="1:4" ht="15" x14ac:dyDescent="0.25">
      <c r="A20078" s="53" t="s">
        <v>24267</v>
      </c>
      <c r="B20078" s="53">
        <v>10</v>
      </c>
      <c r="C20078" s="53" t="s">
        <v>33536</v>
      </c>
      <c r="D20078" s="53" t="s">
        <v>33872</v>
      </c>
    </row>
    <row r="20079" spans="1:4" ht="15" x14ac:dyDescent="0.25">
      <c r="A20079" s="53" t="s">
        <v>24268</v>
      </c>
      <c r="B20079" s="53">
        <v>12</v>
      </c>
      <c r="C20079" s="53" t="s">
        <v>33536</v>
      </c>
      <c r="D20079" s="53" t="s">
        <v>33872</v>
      </c>
    </row>
    <row r="20080" spans="1:4" ht="15" x14ac:dyDescent="0.25">
      <c r="A20080" s="53" t="s">
        <v>24269</v>
      </c>
      <c r="B20080" s="53">
        <v>10</v>
      </c>
      <c r="C20080" s="53" t="s">
        <v>33536</v>
      </c>
      <c r="D20080" s="53" t="s">
        <v>33872</v>
      </c>
    </row>
    <row r="20081" spans="1:4" ht="15" x14ac:dyDescent="0.25">
      <c r="A20081" s="53" t="s">
        <v>24270</v>
      </c>
      <c r="B20081" s="53">
        <v>12</v>
      </c>
      <c r="C20081" s="53" t="s">
        <v>33536</v>
      </c>
      <c r="D20081" s="53" t="s">
        <v>33872</v>
      </c>
    </row>
    <row r="20082" spans="1:4" ht="15" x14ac:dyDescent="0.25">
      <c r="A20082" s="53" t="s">
        <v>24271</v>
      </c>
      <c r="B20082" s="53">
        <v>10</v>
      </c>
      <c r="C20082" s="53" t="s">
        <v>33536</v>
      </c>
      <c r="D20082" s="53" t="s">
        <v>33872</v>
      </c>
    </row>
    <row r="20083" spans="1:4" ht="15" x14ac:dyDescent="0.25">
      <c r="A20083" s="53" t="s">
        <v>24272</v>
      </c>
      <c r="B20083" s="53">
        <v>12</v>
      </c>
      <c r="C20083" s="53" t="s">
        <v>33536</v>
      </c>
      <c r="D20083" s="53" t="s">
        <v>33872</v>
      </c>
    </row>
    <row r="20084" spans="1:4" ht="15" x14ac:dyDescent="0.25">
      <c r="A20084" s="53" t="s">
        <v>24273</v>
      </c>
      <c r="B20084" s="53">
        <v>15</v>
      </c>
      <c r="C20084" s="53" t="s">
        <v>33536</v>
      </c>
      <c r="D20084" s="53" t="s">
        <v>33873</v>
      </c>
    </row>
    <row r="20085" spans="1:4" ht="15" x14ac:dyDescent="0.25">
      <c r="A20085" s="53" t="s">
        <v>24274</v>
      </c>
      <c r="B20085" s="53">
        <v>10</v>
      </c>
      <c r="C20085" s="53" t="s">
        <v>33538</v>
      </c>
      <c r="D20085" s="53" t="s">
        <v>33872</v>
      </c>
    </row>
    <row r="20086" spans="1:4" ht="15" x14ac:dyDescent="0.25">
      <c r="A20086" s="53" t="s">
        <v>24275</v>
      </c>
      <c r="B20086" s="53">
        <v>12</v>
      </c>
      <c r="C20086" s="53" t="s">
        <v>33538</v>
      </c>
      <c r="D20086" s="53" t="s">
        <v>33872</v>
      </c>
    </row>
    <row r="20087" spans="1:4" ht="15" x14ac:dyDescent="0.25">
      <c r="A20087" s="53" t="s">
        <v>24276</v>
      </c>
      <c r="B20087" s="53">
        <v>15</v>
      </c>
      <c r="C20087" s="53" t="s">
        <v>33536</v>
      </c>
      <c r="D20087" s="53" t="s">
        <v>33872</v>
      </c>
    </row>
    <row r="20088" spans="1:4" ht="15" x14ac:dyDescent="0.25">
      <c r="A20088" s="53" t="s">
        <v>24277</v>
      </c>
      <c r="B20088" s="53">
        <v>10</v>
      </c>
      <c r="C20088" s="53" t="s">
        <v>33558</v>
      </c>
      <c r="D20088" s="53" t="s">
        <v>33872</v>
      </c>
    </row>
    <row r="20089" spans="1:4" ht="15" x14ac:dyDescent="0.25">
      <c r="A20089" s="53" t="s">
        <v>24278</v>
      </c>
      <c r="B20089" s="53">
        <v>12</v>
      </c>
      <c r="C20089" s="53" t="s">
        <v>33558</v>
      </c>
      <c r="D20089" s="53" t="s">
        <v>33872</v>
      </c>
    </row>
    <row r="20090" spans="1:4" ht="15" x14ac:dyDescent="0.25">
      <c r="A20090" s="53" t="s">
        <v>24279</v>
      </c>
      <c r="B20090" s="53">
        <v>15</v>
      </c>
      <c r="C20090" s="53" t="s">
        <v>33558</v>
      </c>
      <c r="D20090" s="53" t="s">
        <v>33872</v>
      </c>
    </row>
    <row r="20091" spans="1:4" ht="15" x14ac:dyDescent="0.25">
      <c r="A20091" s="53" t="s">
        <v>24280</v>
      </c>
      <c r="B20091" s="53">
        <v>10</v>
      </c>
      <c r="C20091" s="53" t="s">
        <v>33536</v>
      </c>
      <c r="D20091" s="53" t="s">
        <v>33872</v>
      </c>
    </row>
    <row r="20092" spans="1:4" ht="15" x14ac:dyDescent="0.25">
      <c r="A20092" s="53" t="s">
        <v>24281</v>
      </c>
      <c r="B20092" s="53">
        <v>12</v>
      </c>
      <c r="C20092" s="53" t="s">
        <v>33536</v>
      </c>
      <c r="D20092" s="53" t="s">
        <v>33872</v>
      </c>
    </row>
    <row r="20093" spans="1:4" ht="15" x14ac:dyDescent="0.25">
      <c r="A20093" s="53" t="s">
        <v>24282</v>
      </c>
      <c r="B20093" s="53">
        <v>10</v>
      </c>
      <c r="C20093" s="53" t="s">
        <v>33536</v>
      </c>
      <c r="D20093" s="53" t="s">
        <v>33872</v>
      </c>
    </row>
    <row r="20094" spans="1:4" ht="15" x14ac:dyDescent="0.25">
      <c r="A20094" s="53" t="s">
        <v>24283</v>
      </c>
      <c r="B20094" s="53">
        <v>12</v>
      </c>
      <c r="C20094" s="53" t="s">
        <v>33536</v>
      </c>
      <c r="D20094" s="53" t="s">
        <v>33872</v>
      </c>
    </row>
    <row r="20095" spans="1:4" ht="15" x14ac:dyDescent="0.25">
      <c r="A20095" s="53" t="s">
        <v>24284</v>
      </c>
      <c r="B20095" s="53">
        <v>10</v>
      </c>
      <c r="C20095" s="53" t="s">
        <v>33538</v>
      </c>
      <c r="D20095" s="53" t="s">
        <v>33872</v>
      </c>
    </row>
    <row r="20096" spans="1:4" ht="15" x14ac:dyDescent="0.25">
      <c r="A20096" s="53" t="s">
        <v>24285</v>
      </c>
      <c r="B20096" s="53">
        <v>12</v>
      </c>
      <c r="C20096" s="53" t="s">
        <v>33538</v>
      </c>
      <c r="D20096" s="53" t="s">
        <v>33872</v>
      </c>
    </row>
    <row r="20097" spans="1:4" ht="15" x14ac:dyDescent="0.25">
      <c r="A20097" s="53" t="s">
        <v>24286</v>
      </c>
      <c r="B20097" s="53">
        <v>15</v>
      </c>
      <c r="C20097" s="53" t="s">
        <v>33536</v>
      </c>
      <c r="D20097" s="53" t="s">
        <v>33872</v>
      </c>
    </row>
    <row r="20098" spans="1:4" ht="15" x14ac:dyDescent="0.25">
      <c r="A20098" s="53" t="s">
        <v>24287</v>
      </c>
      <c r="B20098" s="53">
        <v>10</v>
      </c>
      <c r="C20098" s="53" t="s">
        <v>33536</v>
      </c>
      <c r="D20098" s="53" t="s">
        <v>33872</v>
      </c>
    </row>
    <row r="20099" spans="1:4" ht="15" x14ac:dyDescent="0.25">
      <c r="A20099" s="53" t="s">
        <v>24288</v>
      </c>
      <c r="B20099" s="53">
        <v>10</v>
      </c>
      <c r="C20099" s="53" t="s">
        <v>33536</v>
      </c>
      <c r="D20099" s="53" t="s">
        <v>33872</v>
      </c>
    </row>
    <row r="20100" spans="1:4" ht="15" x14ac:dyDescent="0.25">
      <c r="A20100" s="53" t="s">
        <v>24289</v>
      </c>
      <c r="B20100" s="53">
        <v>10</v>
      </c>
      <c r="C20100" s="53" t="s">
        <v>33536</v>
      </c>
      <c r="D20100" s="53" t="s">
        <v>33872</v>
      </c>
    </row>
    <row r="20101" spans="1:4" ht="15" x14ac:dyDescent="0.25">
      <c r="A20101" s="53" t="s">
        <v>24290</v>
      </c>
      <c r="B20101" s="53">
        <v>12</v>
      </c>
      <c r="C20101" s="53" t="s">
        <v>33536</v>
      </c>
      <c r="D20101" s="53" t="s">
        <v>33872</v>
      </c>
    </row>
    <row r="20102" spans="1:4" ht="15" x14ac:dyDescent="0.25">
      <c r="A20102" s="53" t="s">
        <v>24291</v>
      </c>
      <c r="B20102" s="53">
        <v>15</v>
      </c>
      <c r="C20102" s="53" t="s">
        <v>33536</v>
      </c>
      <c r="D20102" s="53" t="s">
        <v>33872</v>
      </c>
    </row>
    <row r="20103" spans="1:4" ht="15" x14ac:dyDescent="0.25">
      <c r="A20103" s="53" t="s">
        <v>24292</v>
      </c>
      <c r="B20103" s="53">
        <v>10</v>
      </c>
      <c r="C20103" s="53" t="s">
        <v>33536</v>
      </c>
      <c r="D20103" s="53" t="s">
        <v>33872</v>
      </c>
    </row>
    <row r="20104" spans="1:4" ht="15" x14ac:dyDescent="0.25">
      <c r="A20104" s="53" t="s">
        <v>24293</v>
      </c>
      <c r="B20104" s="53">
        <v>10</v>
      </c>
      <c r="C20104" s="53" t="s">
        <v>33536</v>
      </c>
      <c r="D20104" s="53" t="s">
        <v>33872</v>
      </c>
    </row>
    <row r="20105" spans="1:4" ht="15" x14ac:dyDescent="0.25">
      <c r="A20105" s="53" t="s">
        <v>24294</v>
      </c>
      <c r="B20105" s="53">
        <v>10</v>
      </c>
      <c r="C20105" s="53" t="s">
        <v>33536</v>
      </c>
      <c r="D20105" s="53" t="s">
        <v>33872</v>
      </c>
    </row>
    <row r="20106" spans="1:4" ht="15" x14ac:dyDescent="0.25">
      <c r="A20106" s="53" t="s">
        <v>24295</v>
      </c>
      <c r="B20106" s="53">
        <v>10</v>
      </c>
      <c r="C20106" s="53" t="s">
        <v>33536</v>
      </c>
      <c r="D20106" s="53" t="s">
        <v>33872</v>
      </c>
    </row>
    <row r="20107" spans="1:4" ht="15" x14ac:dyDescent="0.25">
      <c r="A20107" s="53" t="s">
        <v>24296</v>
      </c>
      <c r="B20107" s="53">
        <v>10</v>
      </c>
      <c r="C20107" s="53" t="s">
        <v>33538</v>
      </c>
      <c r="D20107" s="53" t="s">
        <v>33872</v>
      </c>
    </row>
    <row r="20108" spans="1:4" ht="15" x14ac:dyDescent="0.25">
      <c r="A20108" s="53" t="s">
        <v>24297</v>
      </c>
      <c r="B20108" s="53">
        <v>15</v>
      </c>
      <c r="C20108" s="53" t="s">
        <v>33538</v>
      </c>
      <c r="D20108" s="53" t="s">
        <v>33872</v>
      </c>
    </row>
    <row r="20109" spans="1:4" ht="15" x14ac:dyDescent="0.25">
      <c r="A20109" s="53" t="s">
        <v>24298</v>
      </c>
      <c r="B20109" s="53">
        <v>10</v>
      </c>
      <c r="C20109" s="53" t="s">
        <v>33536</v>
      </c>
      <c r="D20109" s="53" t="s">
        <v>33872</v>
      </c>
    </row>
    <row r="20110" spans="1:4" ht="15" x14ac:dyDescent="0.25">
      <c r="A20110" s="53" t="s">
        <v>24299</v>
      </c>
      <c r="B20110" s="53">
        <v>5</v>
      </c>
      <c r="C20110" s="53" t="s">
        <v>33536</v>
      </c>
      <c r="D20110" s="53" t="s">
        <v>33872</v>
      </c>
    </row>
    <row r="20111" spans="1:4" ht="15" x14ac:dyDescent="0.25">
      <c r="A20111" s="53" t="s">
        <v>24300</v>
      </c>
      <c r="B20111" s="53">
        <v>10</v>
      </c>
      <c r="C20111" s="53" t="s">
        <v>33536</v>
      </c>
      <c r="D20111" s="53" t="s">
        <v>33872</v>
      </c>
    </row>
    <row r="20112" spans="1:4" ht="15" x14ac:dyDescent="0.25">
      <c r="A20112" s="53" t="s">
        <v>24301</v>
      </c>
      <c r="B20112" s="53">
        <v>5</v>
      </c>
      <c r="C20112" s="53" t="s">
        <v>33536</v>
      </c>
      <c r="D20112" s="53" t="s">
        <v>33872</v>
      </c>
    </row>
    <row r="20113" spans="1:4" ht="15" x14ac:dyDescent="0.25">
      <c r="A20113" s="53" t="s">
        <v>24302</v>
      </c>
      <c r="B20113" s="53">
        <v>10</v>
      </c>
      <c r="C20113" s="53" t="s">
        <v>33536</v>
      </c>
      <c r="D20113" s="53" t="s">
        <v>33872</v>
      </c>
    </row>
    <row r="20114" spans="1:4" ht="15" x14ac:dyDescent="0.25">
      <c r="A20114" s="53" t="s">
        <v>24303</v>
      </c>
      <c r="B20114" s="53">
        <v>10</v>
      </c>
      <c r="C20114" s="53" t="s">
        <v>33536</v>
      </c>
      <c r="D20114" s="53" t="s">
        <v>33872</v>
      </c>
    </row>
    <row r="20115" spans="1:4" ht="15" x14ac:dyDescent="0.25">
      <c r="A20115" s="53" t="s">
        <v>24304</v>
      </c>
      <c r="B20115" s="53">
        <v>10</v>
      </c>
      <c r="C20115" s="53" t="s">
        <v>33536</v>
      </c>
      <c r="D20115" s="53" t="s">
        <v>33872</v>
      </c>
    </row>
    <row r="20116" spans="1:4" ht="15" x14ac:dyDescent="0.25">
      <c r="A20116" s="53" t="s">
        <v>24305</v>
      </c>
      <c r="B20116" s="53">
        <v>10</v>
      </c>
      <c r="C20116" s="53" t="s">
        <v>33536</v>
      </c>
      <c r="D20116" s="53" t="s">
        <v>33872</v>
      </c>
    </row>
    <row r="20117" spans="1:4" ht="15" x14ac:dyDescent="0.25">
      <c r="A20117" s="53" t="s">
        <v>24306</v>
      </c>
      <c r="B20117" s="53">
        <v>15</v>
      </c>
      <c r="C20117" s="53" t="s">
        <v>33536</v>
      </c>
      <c r="D20117" s="53" t="s">
        <v>33873</v>
      </c>
    </row>
    <row r="20118" spans="1:4" ht="15" x14ac:dyDescent="0.25">
      <c r="A20118" s="53" t="s">
        <v>24307</v>
      </c>
      <c r="B20118" s="53">
        <v>10</v>
      </c>
      <c r="C20118" s="53" t="s">
        <v>33536</v>
      </c>
      <c r="D20118" s="53" t="s">
        <v>33872</v>
      </c>
    </row>
    <row r="20119" spans="1:4" ht="15" x14ac:dyDescent="0.25">
      <c r="A20119" s="53" t="s">
        <v>24308</v>
      </c>
      <c r="B20119" s="53">
        <v>15</v>
      </c>
      <c r="C20119" s="53" t="s">
        <v>33536</v>
      </c>
      <c r="D20119" s="53" t="s">
        <v>33872</v>
      </c>
    </row>
    <row r="20120" spans="1:4" ht="15" x14ac:dyDescent="0.25">
      <c r="A20120" s="53" t="s">
        <v>24309</v>
      </c>
      <c r="B20120" s="53">
        <v>10</v>
      </c>
      <c r="C20120" s="53" t="s">
        <v>33536</v>
      </c>
      <c r="D20120" s="53" t="s">
        <v>33872</v>
      </c>
    </row>
    <row r="20121" spans="1:4" ht="15" x14ac:dyDescent="0.25">
      <c r="A20121" s="53" t="s">
        <v>24310</v>
      </c>
      <c r="B20121" s="53">
        <v>10</v>
      </c>
      <c r="C20121" s="53" t="s">
        <v>33536</v>
      </c>
      <c r="D20121" s="53" t="s">
        <v>33872</v>
      </c>
    </row>
    <row r="20122" spans="1:4" ht="15" x14ac:dyDescent="0.25">
      <c r="A20122" s="53" t="s">
        <v>24311</v>
      </c>
      <c r="B20122" s="53">
        <v>15</v>
      </c>
      <c r="C20122" s="53" t="s">
        <v>33536</v>
      </c>
      <c r="D20122" s="53" t="s">
        <v>33872</v>
      </c>
    </row>
    <row r="20123" spans="1:4" ht="15" x14ac:dyDescent="0.25">
      <c r="A20123" s="53" t="s">
        <v>24312</v>
      </c>
      <c r="B20123" s="53">
        <v>10</v>
      </c>
      <c r="C20123" s="53" t="s">
        <v>33536</v>
      </c>
      <c r="D20123" s="53" t="s">
        <v>33872</v>
      </c>
    </row>
    <row r="20124" spans="1:4" ht="15" x14ac:dyDescent="0.25">
      <c r="A20124" s="53" t="s">
        <v>24313</v>
      </c>
      <c r="B20124" s="53">
        <v>15</v>
      </c>
      <c r="C20124" s="53" t="s">
        <v>33536</v>
      </c>
      <c r="D20124" s="53" t="s">
        <v>33872</v>
      </c>
    </row>
    <row r="20125" spans="1:4" ht="15" x14ac:dyDescent="0.25">
      <c r="A20125" s="53" t="s">
        <v>24314</v>
      </c>
      <c r="B20125" s="53">
        <v>30</v>
      </c>
      <c r="C20125" s="53" t="s">
        <v>33536</v>
      </c>
      <c r="D20125" s="53" t="s">
        <v>33873</v>
      </c>
    </row>
    <row r="20126" spans="1:4" ht="15" x14ac:dyDescent="0.25">
      <c r="A20126" s="53" t="s">
        <v>24315</v>
      </c>
      <c r="B20126" s="53">
        <v>20</v>
      </c>
      <c r="C20126" s="53" t="s">
        <v>33536</v>
      </c>
      <c r="D20126" s="53" t="s">
        <v>33873</v>
      </c>
    </row>
    <row r="20127" spans="1:4" ht="15" x14ac:dyDescent="0.25">
      <c r="A20127" s="53" t="s">
        <v>24316</v>
      </c>
      <c r="B20127" s="53">
        <v>30</v>
      </c>
      <c r="C20127" s="53" t="s">
        <v>33536</v>
      </c>
      <c r="D20127" s="53" t="s">
        <v>33872</v>
      </c>
    </row>
    <row r="20128" spans="1:4" ht="15" x14ac:dyDescent="0.25">
      <c r="A20128" s="53" t="s">
        <v>24317</v>
      </c>
      <c r="B20128" s="53">
        <v>20</v>
      </c>
      <c r="C20128" s="53" t="s">
        <v>33536</v>
      </c>
      <c r="D20128" s="53" t="s">
        <v>33873</v>
      </c>
    </row>
    <row r="20129" spans="1:4" ht="15" x14ac:dyDescent="0.25">
      <c r="A20129" s="53" t="s">
        <v>24318</v>
      </c>
      <c r="B20129" s="53">
        <v>30</v>
      </c>
      <c r="C20129" s="53" t="s">
        <v>33536</v>
      </c>
      <c r="D20129" s="53" t="s">
        <v>33873</v>
      </c>
    </row>
    <row r="20130" spans="1:4" ht="15" x14ac:dyDescent="0.25">
      <c r="A20130" s="53" t="s">
        <v>24319</v>
      </c>
      <c r="B20130" s="53">
        <v>30</v>
      </c>
      <c r="C20130" s="53" t="s">
        <v>33536</v>
      </c>
      <c r="D20130" s="53" t="s">
        <v>33873</v>
      </c>
    </row>
    <row r="20131" spans="1:4" ht="15" x14ac:dyDescent="0.25">
      <c r="A20131" s="53" t="s">
        <v>24320</v>
      </c>
      <c r="B20131" s="53">
        <v>10</v>
      </c>
      <c r="C20131" s="53" t="s">
        <v>33536</v>
      </c>
      <c r="D20131" s="53" t="s">
        <v>33872</v>
      </c>
    </row>
    <row r="20132" spans="1:4" ht="15" x14ac:dyDescent="0.25">
      <c r="A20132" s="53" t="s">
        <v>24321</v>
      </c>
      <c r="B20132" s="53">
        <v>15</v>
      </c>
      <c r="C20132" s="53" t="s">
        <v>33536</v>
      </c>
      <c r="D20132" s="53" t="s">
        <v>33872</v>
      </c>
    </row>
    <row r="20133" spans="1:4" ht="15" x14ac:dyDescent="0.25">
      <c r="A20133" s="53" t="s">
        <v>24322</v>
      </c>
      <c r="B20133" s="53">
        <v>10</v>
      </c>
      <c r="C20133" s="53" t="s">
        <v>33536</v>
      </c>
      <c r="D20133" s="53" t="s">
        <v>33872</v>
      </c>
    </row>
    <row r="20134" spans="1:4" ht="15" x14ac:dyDescent="0.25">
      <c r="A20134" s="53" t="s">
        <v>24323</v>
      </c>
      <c r="B20134" s="53">
        <v>15</v>
      </c>
      <c r="C20134" s="53" t="s">
        <v>33536</v>
      </c>
      <c r="D20134" s="53" t="s">
        <v>33872</v>
      </c>
    </row>
    <row r="20135" spans="1:4" ht="15" x14ac:dyDescent="0.25">
      <c r="A20135" s="53" t="s">
        <v>24324</v>
      </c>
      <c r="B20135" s="53">
        <v>10</v>
      </c>
      <c r="C20135" s="53" t="s">
        <v>33536</v>
      </c>
      <c r="D20135" s="53" t="s">
        <v>33872</v>
      </c>
    </row>
    <row r="20136" spans="1:4" ht="15" x14ac:dyDescent="0.25">
      <c r="A20136" s="53" t="s">
        <v>24325</v>
      </c>
      <c r="B20136" s="53">
        <v>15</v>
      </c>
      <c r="C20136" s="53" t="s">
        <v>33536</v>
      </c>
      <c r="D20136" s="53" t="s">
        <v>33872</v>
      </c>
    </row>
    <row r="20137" spans="1:4" ht="15" x14ac:dyDescent="0.25">
      <c r="A20137" s="53" t="s">
        <v>24326</v>
      </c>
      <c r="B20137" s="53">
        <v>15</v>
      </c>
      <c r="C20137" s="53" t="s">
        <v>33536</v>
      </c>
      <c r="D20137" s="53" t="s">
        <v>33873</v>
      </c>
    </row>
    <row r="20138" spans="1:4" ht="15" x14ac:dyDescent="0.25">
      <c r="A20138" s="53" t="s">
        <v>24327</v>
      </c>
      <c r="B20138" s="53">
        <v>15</v>
      </c>
      <c r="C20138" s="53" t="s">
        <v>33536</v>
      </c>
      <c r="D20138" s="53" t="s">
        <v>33873</v>
      </c>
    </row>
    <row r="20139" spans="1:4" ht="15" x14ac:dyDescent="0.25">
      <c r="A20139" s="53" t="s">
        <v>33328</v>
      </c>
      <c r="B20139" s="53">
        <v>10</v>
      </c>
      <c r="C20139" s="53" t="s">
        <v>33536</v>
      </c>
      <c r="D20139" s="53" t="s">
        <v>33873</v>
      </c>
    </row>
    <row r="20140" spans="1:4" ht="15" x14ac:dyDescent="0.25">
      <c r="A20140" s="53" t="s">
        <v>24328</v>
      </c>
      <c r="B20140" s="53">
        <v>120</v>
      </c>
      <c r="C20140" s="53" t="s">
        <v>33536</v>
      </c>
      <c r="D20140" s="53" t="s">
        <v>33872</v>
      </c>
    </row>
    <row r="20141" spans="1:4" ht="15" x14ac:dyDescent="0.25">
      <c r="A20141" s="53" t="s">
        <v>24329</v>
      </c>
      <c r="B20141" s="53">
        <v>120</v>
      </c>
      <c r="C20141" s="53" t="s">
        <v>33536</v>
      </c>
      <c r="D20141" s="53" t="s">
        <v>33873</v>
      </c>
    </row>
    <row r="20142" spans="1:4" ht="15" x14ac:dyDescent="0.25">
      <c r="A20142" s="53" t="s">
        <v>24330</v>
      </c>
      <c r="B20142" s="53">
        <v>0</v>
      </c>
      <c r="C20142" s="53" t="s">
        <v>33539</v>
      </c>
      <c r="D20142" s="53" t="s">
        <v>33873</v>
      </c>
    </row>
    <row r="20143" spans="1:4" ht="15" x14ac:dyDescent="0.25">
      <c r="A20143" s="53" t="s">
        <v>24331</v>
      </c>
      <c r="B20143" s="53">
        <v>0</v>
      </c>
      <c r="C20143" s="53" t="s">
        <v>33539</v>
      </c>
      <c r="D20143" s="53" t="s">
        <v>33873</v>
      </c>
    </row>
    <row r="20144" spans="1:4" ht="15" x14ac:dyDescent="0.25">
      <c r="A20144" s="53" t="s">
        <v>24332</v>
      </c>
      <c r="B20144" s="53">
        <v>0</v>
      </c>
      <c r="C20144" s="53" t="s">
        <v>33539</v>
      </c>
      <c r="D20144" s="53" t="s">
        <v>33873</v>
      </c>
    </row>
    <row r="20145" spans="1:4" ht="15" x14ac:dyDescent="0.25">
      <c r="A20145" s="53" t="s">
        <v>24333</v>
      </c>
      <c r="B20145" s="53">
        <v>0</v>
      </c>
      <c r="C20145" s="53" t="s">
        <v>33539</v>
      </c>
      <c r="D20145" s="53" t="s">
        <v>33873</v>
      </c>
    </row>
    <row r="20146" spans="1:4" ht="15" x14ac:dyDescent="0.25">
      <c r="A20146" s="53" t="s">
        <v>24334</v>
      </c>
      <c r="B20146" s="53">
        <v>0</v>
      </c>
      <c r="C20146" s="53" t="s">
        <v>33539</v>
      </c>
      <c r="D20146" s="53" t="s">
        <v>33873</v>
      </c>
    </row>
    <row r="20147" spans="1:4" ht="15" x14ac:dyDescent="0.25">
      <c r="A20147" s="53" t="s">
        <v>24335</v>
      </c>
      <c r="B20147" s="53">
        <v>0</v>
      </c>
      <c r="C20147" s="53" t="s">
        <v>33539</v>
      </c>
      <c r="D20147" s="53" t="s">
        <v>33873</v>
      </c>
    </row>
    <row r="20148" spans="1:4" ht="15" x14ac:dyDescent="0.25">
      <c r="A20148" s="53" t="s">
        <v>24336</v>
      </c>
      <c r="B20148" s="53">
        <v>0</v>
      </c>
      <c r="C20148" s="53" t="s">
        <v>33539</v>
      </c>
      <c r="D20148" s="53" t="s">
        <v>33873</v>
      </c>
    </row>
    <row r="20149" spans="1:4" ht="15" x14ac:dyDescent="0.25">
      <c r="A20149" s="53" t="s">
        <v>24337</v>
      </c>
      <c r="B20149" s="53">
        <v>0</v>
      </c>
      <c r="C20149" s="53" t="s">
        <v>33539</v>
      </c>
      <c r="D20149" s="53" t="s">
        <v>33873</v>
      </c>
    </row>
    <row r="20150" spans="1:4" ht="15" x14ac:dyDescent="0.25">
      <c r="A20150" s="53" t="s">
        <v>24338</v>
      </c>
      <c r="B20150" s="53">
        <v>0</v>
      </c>
      <c r="C20150" s="53" t="s">
        <v>33539</v>
      </c>
      <c r="D20150" s="53" t="s">
        <v>33873</v>
      </c>
    </row>
    <row r="20151" spans="1:4" ht="15" x14ac:dyDescent="0.25">
      <c r="A20151" s="53" t="s">
        <v>24339</v>
      </c>
      <c r="B20151" s="53">
        <v>0</v>
      </c>
      <c r="C20151" s="53" t="s">
        <v>33536</v>
      </c>
      <c r="D20151" s="53" t="s">
        <v>33872</v>
      </c>
    </row>
    <row r="20152" spans="1:4" ht="15" x14ac:dyDescent="0.25">
      <c r="A20152" s="53" t="s">
        <v>24340</v>
      </c>
      <c r="B20152" s="53">
        <v>0</v>
      </c>
      <c r="C20152" s="53" t="s">
        <v>33536</v>
      </c>
      <c r="D20152" s="53" t="s">
        <v>33872</v>
      </c>
    </row>
    <row r="20153" spans="1:4" ht="15" x14ac:dyDescent="0.25">
      <c r="A20153" s="53" t="s">
        <v>24341</v>
      </c>
      <c r="B20153" s="53">
        <v>0</v>
      </c>
      <c r="C20153" s="53" t="s">
        <v>33536</v>
      </c>
      <c r="D20153" s="53" t="s">
        <v>33872</v>
      </c>
    </row>
    <row r="20154" spans="1:4" ht="15" x14ac:dyDescent="0.25">
      <c r="A20154" s="53" t="s">
        <v>24342</v>
      </c>
      <c r="B20154" s="53">
        <v>0</v>
      </c>
      <c r="C20154" s="53" t="s">
        <v>33536</v>
      </c>
      <c r="D20154" s="53" t="s">
        <v>33872</v>
      </c>
    </row>
    <row r="20155" spans="1:4" ht="15" x14ac:dyDescent="0.25">
      <c r="A20155" s="53" t="s">
        <v>24343</v>
      </c>
      <c r="B20155" s="53">
        <v>0</v>
      </c>
      <c r="C20155" s="53" t="s">
        <v>33536</v>
      </c>
      <c r="D20155" s="53" t="s">
        <v>33872</v>
      </c>
    </row>
    <row r="20156" spans="1:4" ht="15" x14ac:dyDescent="0.25">
      <c r="A20156" s="53" t="s">
        <v>24344</v>
      </c>
      <c r="B20156" s="53">
        <v>0</v>
      </c>
      <c r="C20156" s="53" t="s">
        <v>33539</v>
      </c>
      <c r="D20156" s="53" t="s">
        <v>33873</v>
      </c>
    </row>
    <row r="20157" spans="1:4" ht="15" x14ac:dyDescent="0.25">
      <c r="A20157" s="53" t="s">
        <v>24345</v>
      </c>
      <c r="B20157" s="53">
        <v>0</v>
      </c>
      <c r="C20157" s="53" t="s">
        <v>33536</v>
      </c>
      <c r="D20157" s="53" t="s">
        <v>33872</v>
      </c>
    </row>
    <row r="20158" spans="1:4" ht="15" x14ac:dyDescent="0.25">
      <c r="A20158" s="53" t="s">
        <v>24346</v>
      </c>
      <c r="B20158" s="53">
        <v>0</v>
      </c>
      <c r="C20158" s="53" t="s">
        <v>33536</v>
      </c>
      <c r="D20158" s="53" t="s">
        <v>33872</v>
      </c>
    </row>
    <row r="20159" spans="1:4" ht="15" x14ac:dyDescent="0.25">
      <c r="A20159" s="53" t="s">
        <v>24347</v>
      </c>
      <c r="B20159" s="53">
        <v>0</v>
      </c>
      <c r="C20159" s="53" t="s">
        <v>33536</v>
      </c>
      <c r="D20159" s="53" t="s">
        <v>33872</v>
      </c>
    </row>
    <row r="20160" spans="1:4" ht="15" x14ac:dyDescent="0.25">
      <c r="A20160" s="53" t="s">
        <v>24348</v>
      </c>
      <c r="B20160" s="53">
        <v>0</v>
      </c>
      <c r="C20160" s="53" t="s">
        <v>33536</v>
      </c>
      <c r="D20160" s="53" t="s">
        <v>33872</v>
      </c>
    </row>
    <row r="20161" spans="1:4" ht="15" x14ac:dyDescent="0.25">
      <c r="A20161" s="53" t="s">
        <v>24349</v>
      </c>
      <c r="B20161" s="53">
        <v>0</v>
      </c>
      <c r="C20161" s="53" t="s">
        <v>33536</v>
      </c>
      <c r="D20161" s="53" t="s">
        <v>33872</v>
      </c>
    </row>
    <row r="20162" spans="1:4" ht="15" x14ac:dyDescent="0.25">
      <c r="A20162" s="53" t="s">
        <v>24350</v>
      </c>
      <c r="B20162" s="53">
        <v>0</v>
      </c>
      <c r="C20162" s="53" t="s">
        <v>33536</v>
      </c>
      <c r="D20162" s="53" t="s">
        <v>33872</v>
      </c>
    </row>
    <row r="20163" spans="1:4" ht="15" x14ac:dyDescent="0.25">
      <c r="A20163" s="53" t="s">
        <v>24351</v>
      </c>
      <c r="B20163" s="53">
        <v>0</v>
      </c>
      <c r="C20163" s="53" t="s">
        <v>33539</v>
      </c>
      <c r="D20163" s="53" t="s">
        <v>33873</v>
      </c>
    </row>
    <row r="20164" spans="1:4" ht="15" x14ac:dyDescent="0.25">
      <c r="A20164" s="53" t="s">
        <v>24352</v>
      </c>
      <c r="B20164" s="53">
        <v>0</v>
      </c>
      <c r="C20164" s="53" t="s">
        <v>33539</v>
      </c>
      <c r="D20164" s="53" t="s">
        <v>33873</v>
      </c>
    </row>
    <row r="20165" spans="1:4" ht="15" x14ac:dyDescent="0.25">
      <c r="A20165" s="53" t="s">
        <v>24353</v>
      </c>
      <c r="B20165" s="53">
        <v>0</v>
      </c>
      <c r="C20165" s="53" t="s">
        <v>33539</v>
      </c>
      <c r="D20165" s="53" t="s">
        <v>33873</v>
      </c>
    </row>
    <row r="20166" spans="1:4" ht="15" x14ac:dyDescent="0.25">
      <c r="A20166" s="53" t="s">
        <v>24354</v>
      </c>
      <c r="B20166" s="53">
        <v>0</v>
      </c>
      <c r="C20166" s="53" t="s">
        <v>33539</v>
      </c>
      <c r="D20166" s="53" t="s">
        <v>33872</v>
      </c>
    </row>
    <row r="20167" spans="1:4" ht="15" x14ac:dyDescent="0.25">
      <c r="A20167" s="53" t="s">
        <v>24355</v>
      </c>
      <c r="B20167" s="53">
        <v>0</v>
      </c>
      <c r="C20167" s="53" t="s">
        <v>33539</v>
      </c>
      <c r="D20167" s="53" t="s">
        <v>33872</v>
      </c>
    </row>
    <row r="20168" spans="1:4" ht="15" x14ac:dyDescent="0.25">
      <c r="A20168" s="53" t="s">
        <v>24356</v>
      </c>
      <c r="B20168" s="53">
        <v>0</v>
      </c>
      <c r="C20168" s="53" t="s">
        <v>33539</v>
      </c>
      <c r="D20168" s="53" t="s">
        <v>33872</v>
      </c>
    </row>
    <row r="20169" spans="1:4" ht="15" x14ac:dyDescent="0.25">
      <c r="A20169" s="53" t="s">
        <v>24357</v>
      </c>
      <c r="B20169" s="53">
        <v>0</v>
      </c>
      <c r="C20169" s="53" t="s">
        <v>33539</v>
      </c>
      <c r="D20169" s="53" t="s">
        <v>33873</v>
      </c>
    </row>
    <row r="20170" spans="1:4" ht="15" x14ac:dyDescent="0.25">
      <c r="A20170" s="53" t="s">
        <v>24358</v>
      </c>
      <c r="B20170" s="53">
        <v>0</v>
      </c>
      <c r="C20170" s="53" t="s">
        <v>33539</v>
      </c>
      <c r="D20170" s="53" t="s">
        <v>33873</v>
      </c>
    </row>
    <row r="20171" spans="1:4" ht="15" x14ac:dyDescent="0.25">
      <c r="A20171" s="53" t="s">
        <v>24359</v>
      </c>
      <c r="B20171" s="53">
        <v>0</v>
      </c>
      <c r="C20171" s="53" t="s">
        <v>33539</v>
      </c>
      <c r="D20171" s="53" t="s">
        <v>33872</v>
      </c>
    </row>
    <row r="20172" spans="1:4" ht="15" x14ac:dyDescent="0.25">
      <c r="A20172" s="53" t="s">
        <v>24360</v>
      </c>
      <c r="B20172" s="53">
        <v>120</v>
      </c>
      <c r="C20172" s="53" t="s">
        <v>33536</v>
      </c>
      <c r="D20172" s="53" t="s">
        <v>33872</v>
      </c>
    </row>
    <row r="20173" spans="1:4" ht="15" x14ac:dyDescent="0.25">
      <c r="A20173" s="53" t="s">
        <v>24361</v>
      </c>
      <c r="B20173" s="53">
        <v>120</v>
      </c>
      <c r="C20173" s="53" t="s">
        <v>33536</v>
      </c>
      <c r="D20173" s="53" t="s">
        <v>33873</v>
      </c>
    </row>
    <row r="20174" spans="1:4" ht="15" x14ac:dyDescent="0.25">
      <c r="A20174" s="53" t="s">
        <v>24362</v>
      </c>
      <c r="B20174" s="53">
        <v>0</v>
      </c>
      <c r="C20174" s="53" t="s">
        <v>33539</v>
      </c>
      <c r="D20174" s="53" t="s">
        <v>33873</v>
      </c>
    </row>
    <row r="20175" spans="1:4" ht="15" x14ac:dyDescent="0.25">
      <c r="A20175" s="53" t="s">
        <v>24363</v>
      </c>
      <c r="B20175" s="53">
        <v>0</v>
      </c>
      <c r="C20175" s="53" t="s">
        <v>33539</v>
      </c>
      <c r="D20175" s="53" t="s">
        <v>33872</v>
      </c>
    </row>
    <row r="20176" spans="1:4" ht="15" x14ac:dyDescent="0.25">
      <c r="A20176" s="53" t="s">
        <v>24364</v>
      </c>
      <c r="B20176" s="53">
        <v>0</v>
      </c>
      <c r="C20176" s="53" t="s">
        <v>33539</v>
      </c>
      <c r="D20176" s="53" t="s">
        <v>33873</v>
      </c>
    </row>
    <row r="20177" spans="1:4" ht="15" x14ac:dyDescent="0.25">
      <c r="A20177" s="53" t="s">
        <v>24365</v>
      </c>
      <c r="B20177" s="53">
        <v>0</v>
      </c>
      <c r="C20177" s="53" t="s">
        <v>33539</v>
      </c>
      <c r="D20177" s="53" t="s">
        <v>33872</v>
      </c>
    </row>
    <row r="20178" spans="1:4" ht="15" x14ac:dyDescent="0.25">
      <c r="A20178" s="53" t="s">
        <v>24366</v>
      </c>
      <c r="B20178" s="53">
        <v>0</v>
      </c>
      <c r="C20178" s="53" t="s">
        <v>33539</v>
      </c>
      <c r="D20178" s="53" t="s">
        <v>33873</v>
      </c>
    </row>
    <row r="20179" spans="1:4" ht="15" x14ac:dyDescent="0.25">
      <c r="A20179" s="53" t="s">
        <v>24367</v>
      </c>
      <c r="B20179" s="53">
        <v>0</v>
      </c>
      <c r="C20179" s="53" t="s">
        <v>33539</v>
      </c>
      <c r="D20179" s="53" t="s">
        <v>33872</v>
      </c>
    </row>
    <row r="20180" spans="1:4" ht="15" x14ac:dyDescent="0.25">
      <c r="A20180" s="53" t="s">
        <v>24368</v>
      </c>
      <c r="B20180" s="53">
        <v>0</v>
      </c>
      <c r="C20180" s="53" t="s">
        <v>33539</v>
      </c>
      <c r="D20180" s="53" t="s">
        <v>33873</v>
      </c>
    </row>
    <row r="20181" spans="1:4" ht="15" x14ac:dyDescent="0.25">
      <c r="A20181" s="53" t="s">
        <v>24369</v>
      </c>
      <c r="B20181" s="53">
        <v>0</v>
      </c>
      <c r="C20181" s="53" t="s">
        <v>33539</v>
      </c>
      <c r="D20181" s="53" t="s">
        <v>33872</v>
      </c>
    </row>
    <row r="20182" spans="1:4" ht="15" x14ac:dyDescent="0.25">
      <c r="A20182" s="53" t="s">
        <v>24370</v>
      </c>
      <c r="B20182" s="53">
        <v>0</v>
      </c>
      <c r="C20182" s="53" t="s">
        <v>33539</v>
      </c>
      <c r="D20182" s="53" t="s">
        <v>33873</v>
      </c>
    </row>
    <row r="20183" spans="1:4" ht="15" x14ac:dyDescent="0.25">
      <c r="A20183" s="53" t="s">
        <v>24371</v>
      </c>
      <c r="B20183" s="53">
        <v>0</v>
      </c>
      <c r="C20183" s="53" t="s">
        <v>33539</v>
      </c>
      <c r="D20183" s="53" t="s">
        <v>33872</v>
      </c>
    </row>
    <row r="20184" spans="1:4" ht="15" x14ac:dyDescent="0.25">
      <c r="A20184" s="53" t="s">
        <v>24372</v>
      </c>
      <c r="B20184" s="53">
        <v>0</v>
      </c>
      <c r="C20184" s="53" t="s">
        <v>33539</v>
      </c>
      <c r="D20184" s="53" t="s">
        <v>33873</v>
      </c>
    </row>
    <row r="20185" spans="1:4" ht="15" x14ac:dyDescent="0.25">
      <c r="A20185" s="53" t="s">
        <v>24373</v>
      </c>
      <c r="B20185" s="53">
        <v>0</v>
      </c>
      <c r="C20185" s="53" t="s">
        <v>33539</v>
      </c>
      <c r="D20185" s="53" t="s">
        <v>33872</v>
      </c>
    </row>
    <row r="20186" spans="1:4" ht="15" x14ac:dyDescent="0.25">
      <c r="A20186" s="53" t="s">
        <v>24374</v>
      </c>
      <c r="B20186" s="53">
        <v>0</v>
      </c>
      <c r="C20186" s="53" t="s">
        <v>33539</v>
      </c>
      <c r="D20186" s="53" t="s">
        <v>33873</v>
      </c>
    </row>
    <row r="20187" spans="1:4" ht="15" x14ac:dyDescent="0.25">
      <c r="A20187" s="53" t="s">
        <v>24375</v>
      </c>
      <c r="B20187" s="53">
        <v>0</v>
      </c>
      <c r="C20187" s="53" t="s">
        <v>33539</v>
      </c>
      <c r="D20187" s="53" t="s">
        <v>33872</v>
      </c>
    </row>
    <row r="20188" spans="1:4" ht="15" x14ac:dyDescent="0.25">
      <c r="A20188" s="53" t="s">
        <v>24376</v>
      </c>
      <c r="B20188" s="53">
        <v>0</v>
      </c>
      <c r="C20188" s="53" t="s">
        <v>33539</v>
      </c>
      <c r="D20188" s="53" t="s">
        <v>33873</v>
      </c>
    </row>
    <row r="20189" spans="1:4" ht="15" x14ac:dyDescent="0.25">
      <c r="A20189" s="53" t="s">
        <v>24377</v>
      </c>
      <c r="B20189" s="53">
        <v>0</v>
      </c>
      <c r="C20189" s="53" t="s">
        <v>33539</v>
      </c>
      <c r="D20189" s="53" t="s">
        <v>33872</v>
      </c>
    </row>
    <row r="20190" spans="1:4" ht="15" x14ac:dyDescent="0.25">
      <c r="A20190" s="53" t="s">
        <v>24378</v>
      </c>
      <c r="B20190" s="53">
        <v>0</v>
      </c>
      <c r="C20190" s="53" t="s">
        <v>33539</v>
      </c>
      <c r="D20190" s="53" t="s">
        <v>33873</v>
      </c>
    </row>
    <row r="20191" spans="1:4" ht="15" x14ac:dyDescent="0.25">
      <c r="A20191" s="53" t="s">
        <v>24379</v>
      </c>
      <c r="B20191" s="53">
        <v>0</v>
      </c>
      <c r="C20191" s="53" t="s">
        <v>33539</v>
      </c>
      <c r="D20191" s="53" t="s">
        <v>33872</v>
      </c>
    </row>
    <row r="20192" spans="1:4" ht="15" x14ac:dyDescent="0.25">
      <c r="A20192" s="53" t="s">
        <v>24380</v>
      </c>
      <c r="B20192" s="53">
        <v>0</v>
      </c>
      <c r="C20192" s="53" t="s">
        <v>33539</v>
      </c>
      <c r="D20192" s="53" t="s">
        <v>33873</v>
      </c>
    </row>
    <row r="20193" spans="1:4" ht="15" x14ac:dyDescent="0.25">
      <c r="A20193" s="53" t="s">
        <v>24381</v>
      </c>
      <c r="B20193" s="53">
        <v>0</v>
      </c>
      <c r="C20193" s="53" t="s">
        <v>33539</v>
      </c>
      <c r="D20193" s="53" t="s">
        <v>33873</v>
      </c>
    </row>
    <row r="20194" spans="1:4" ht="15" x14ac:dyDescent="0.25">
      <c r="A20194" s="53" t="s">
        <v>24382</v>
      </c>
      <c r="B20194" s="53">
        <v>0</v>
      </c>
      <c r="C20194" s="53" t="s">
        <v>33536</v>
      </c>
      <c r="D20194" s="53" t="s">
        <v>33872</v>
      </c>
    </row>
    <row r="20195" spans="1:4" ht="15" x14ac:dyDescent="0.25">
      <c r="A20195" s="53" t="s">
        <v>24383</v>
      </c>
      <c r="B20195" s="53">
        <v>0</v>
      </c>
      <c r="C20195" s="53" t="s">
        <v>33536</v>
      </c>
      <c r="D20195" s="53" t="s">
        <v>33872</v>
      </c>
    </row>
    <row r="20196" spans="1:4" ht="15" x14ac:dyDescent="0.25">
      <c r="A20196" s="53" t="s">
        <v>24384</v>
      </c>
      <c r="B20196" s="53">
        <v>0</v>
      </c>
      <c r="C20196" s="53" t="s">
        <v>33536</v>
      </c>
      <c r="D20196" s="53" t="s">
        <v>33872</v>
      </c>
    </row>
    <row r="20197" spans="1:4" ht="15" x14ac:dyDescent="0.25">
      <c r="A20197" s="53" t="s">
        <v>24385</v>
      </c>
      <c r="B20197" s="53">
        <v>0</v>
      </c>
      <c r="C20197" s="53" t="s">
        <v>33536</v>
      </c>
      <c r="D20197" s="53" t="s">
        <v>33872</v>
      </c>
    </row>
    <row r="20198" spans="1:4" ht="15" x14ac:dyDescent="0.25">
      <c r="A20198" s="53" t="s">
        <v>24386</v>
      </c>
      <c r="B20198" s="53">
        <v>0</v>
      </c>
      <c r="C20198" s="53" t="s">
        <v>33536</v>
      </c>
      <c r="D20198" s="53" t="s">
        <v>33872</v>
      </c>
    </row>
    <row r="20199" spans="1:4" ht="15" x14ac:dyDescent="0.25">
      <c r="A20199" s="53" t="s">
        <v>24387</v>
      </c>
      <c r="B20199" s="53">
        <v>0</v>
      </c>
      <c r="C20199" s="53" t="s">
        <v>33539</v>
      </c>
      <c r="D20199" s="53" t="s">
        <v>33873</v>
      </c>
    </row>
    <row r="20200" spans="1:4" ht="15" x14ac:dyDescent="0.25">
      <c r="A20200" s="53" t="s">
        <v>24388</v>
      </c>
      <c r="B20200" s="53">
        <v>0</v>
      </c>
      <c r="C20200" s="53" t="s">
        <v>33539</v>
      </c>
      <c r="D20200" s="53" t="s">
        <v>33872</v>
      </c>
    </row>
    <row r="20201" spans="1:4" ht="15" x14ac:dyDescent="0.25">
      <c r="A20201" s="53" t="s">
        <v>24389</v>
      </c>
      <c r="B20201" s="53">
        <v>0</v>
      </c>
      <c r="C20201" s="53" t="s">
        <v>33536</v>
      </c>
      <c r="D20201" s="53" t="s">
        <v>33872</v>
      </c>
    </row>
    <row r="20202" spans="1:4" ht="15" x14ac:dyDescent="0.25">
      <c r="A20202" s="53" t="s">
        <v>24390</v>
      </c>
      <c r="B20202" s="53">
        <v>0</v>
      </c>
      <c r="C20202" s="53" t="s">
        <v>33536</v>
      </c>
      <c r="D20202" s="53" t="s">
        <v>33872</v>
      </c>
    </row>
    <row r="20203" spans="1:4" ht="15" x14ac:dyDescent="0.25">
      <c r="A20203" s="53" t="s">
        <v>24391</v>
      </c>
      <c r="B20203" s="53">
        <v>0</v>
      </c>
      <c r="C20203" s="53" t="s">
        <v>33536</v>
      </c>
      <c r="D20203" s="53" t="s">
        <v>33872</v>
      </c>
    </row>
    <row r="20204" spans="1:4" ht="15" x14ac:dyDescent="0.25">
      <c r="A20204" s="53" t="s">
        <v>24392</v>
      </c>
      <c r="B20204" s="53">
        <v>0</v>
      </c>
      <c r="C20204" s="53" t="s">
        <v>33536</v>
      </c>
      <c r="D20204" s="53" t="s">
        <v>33872</v>
      </c>
    </row>
    <row r="20205" spans="1:4" ht="15" x14ac:dyDescent="0.25">
      <c r="A20205" s="53" t="s">
        <v>24393</v>
      </c>
      <c r="B20205" s="53">
        <v>0</v>
      </c>
      <c r="C20205" s="53" t="s">
        <v>33536</v>
      </c>
      <c r="D20205" s="53" t="s">
        <v>33872</v>
      </c>
    </row>
    <row r="20206" spans="1:4" ht="15" x14ac:dyDescent="0.25">
      <c r="A20206" s="53" t="s">
        <v>24394</v>
      </c>
      <c r="B20206" s="53">
        <v>0</v>
      </c>
      <c r="C20206" s="53" t="s">
        <v>33536</v>
      </c>
      <c r="D20206" s="53" t="s">
        <v>33872</v>
      </c>
    </row>
    <row r="20207" spans="1:4" ht="15" x14ac:dyDescent="0.25">
      <c r="A20207" s="53" t="s">
        <v>24395</v>
      </c>
      <c r="B20207" s="53">
        <v>0</v>
      </c>
      <c r="C20207" s="53" t="s">
        <v>33536</v>
      </c>
      <c r="D20207" s="53" t="s">
        <v>33872</v>
      </c>
    </row>
    <row r="20208" spans="1:4" ht="15" x14ac:dyDescent="0.25">
      <c r="A20208" s="53" t="s">
        <v>24396</v>
      </c>
      <c r="B20208" s="53">
        <v>0</v>
      </c>
      <c r="C20208" s="53" t="s">
        <v>33536</v>
      </c>
      <c r="D20208" s="53" t="s">
        <v>33872</v>
      </c>
    </row>
    <row r="20209" spans="1:4" ht="15" x14ac:dyDescent="0.25">
      <c r="A20209" s="53" t="s">
        <v>24397</v>
      </c>
      <c r="B20209" s="53">
        <v>0</v>
      </c>
      <c r="C20209" s="53" t="s">
        <v>33536</v>
      </c>
      <c r="D20209" s="53" t="s">
        <v>33872</v>
      </c>
    </row>
    <row r="20210" spans="1:4" ht="15" x14ac:dyDescent="0.25">
      <c r="A20210" s="53" t="s">
        <v>24398</v>
      </c>
      <c r="B20210" s="53">
        <v>0</v>
      </c>
      <c r="C20210" s="53" t="s">
        <v>33539</v>
      </c>
      <c r="D20210" s="53" t="s">
        <v>33873</v>
      </c>
    </row>
    <row r="20211" spans="1:4" ht="15" x14ac:dyDescent="0.25">
      <c r="A20211" s="53" t="s">
        <v>24399</v>
      </c>
      <c r="B20211" s="53">
        <v>0</v>
      </c>
      <c r="C20211" s="53" t="s">
        <v>33539</v>
      </c>
      <c r="D20211" s="53" t="s">
        <v>33873</v>
      </c>
    </row>
    <row r="20212" spans="1:4" ht="15" x14ac:dyDescent="0.25">
      <c r="A20212" s="53" t="s">
        <v>24400</v>
      </c>
      <c r="B20212" s="53">
        <v>0</v>
      </c>
      <c r="C20212" s="53" t="s">
        <v>33539</v>
      </c>
      <c r="D20212" s="53" t="s">
        <v>33872</v>
      </c>
    </row>
    <row r="20213" spans="1:4" ht="15" x14ac:dyDescent="0.25">
      <c r="A20213" s="53" t="s">
        <v>24401</v>
      </c>
      <c r="B20213" s="53">
        <v>0</v>
      </c>
      <c r="C20213" s="53" t="s">
        <v>33539</v>
      </c>
      <c r="D20213" s="53" t="s">
        <v>33872</v>
      </c>
    </row>
    <row r="20214" spans="1:4" ht="15" x14ac:dyDescent="0.25">
      <c r="A20214" s="53" t="s">
        <v>24402</v>
      </c>
      <c r="B20214" s="53">
        <v>0</v>
      </c>
      <c r="C20214" s="53" t="s">
        <v>33539</v>
      </c>
      <c r="D20214" s="53" t="s">
        <v>33872</v>
      </c>
    </row>
    <row r="20215" spans="1:4" ht="15" x14ac:dyDescent="0.25">
      <c r="A20215" s="53" t="s">
        <v>24403</v>
      </c>
      <c r="B20215" s="53">
        <v>0</v>
      </c>
      <c r="C20215" s="53" t="s">
        <v>33539</v>
      </c>
      <c r="D20215" s="53" t="s">
        <v>33872</v>
      </c>
    </row>
    <row r="20216" spans="1:4" ht="15" x14ac:dyDescent="0.25">
      <c r="A20216" s="53" t="s">
        <v>24404</v>
      </c>
      <c r="B20216" s="53">
        <v>120</v>
      </c>
      <c r="C20216" s="53" t="s">
        <v>33536</v>
      </c>
      <c r="D20216" s="53" t="s">
        <v>33872</v>
      </c>
    </row>
    <row r="20217" spans="1:4" ht="15" x14ac:dyDescent="0.25">
      <c r="A20217" s="53" t="s">
        <v>24405</v>
      </c>
      <c r="B20217" s="53">
        <v>120</v>
      </c>
      <c r="C20217" s="53" t="s">
        <v>33536</v>
      </c>
      <c r="D20217" s="53" t="s">
        <v>33873</v>
      </c>
    </row>
    <row r="20218" spans="1:4" ht="15" x14ac:dyDescent="0.25">
      <c r="A20218" s="53" t="s">
        <v>24406</v>
      </c>
      <c r="B20218" s="53">
        <v>0</v>
      </c>
      <c r="C20218" s="53" t="s">
        <v>33539</v>
      </c>
      <c r="D20218" s="53" t="s">
        <v>33873</v>
      </c>
    </row>
    <row r="20219" spans="1:4" ht="15" x14ac:dyDescent="0.25">
      <c r="A20219" s="53" t="s">
        <v>24407</v>
      </c>
      <c r="B20219" s="53">
        <v>0</v>
      </c>
      <c r="C20219" s="53" t="s">
        <v>33539</v>
      </c>
      <c r="D20219" s="53" t="s">
        <v>33872</v>
      </c>
    </row>
    <row r="20220" spans="1:4" ht="15" x14ac:dyDescent="0.25">
      <c r="A20220" s="53" t="s">
        <v>33329</v>
      </c>
      <c r="B20220" s="53">
        <v>0</v>
      </c>
      <c r="C20220" s="53" t="s">
        <v>33539</v>
      </c>
      <c r="D20220" s="53" t="s">
        <v>33873</v>
      </c>
    </row>
    <row r="20221" spans="1:4" ht="15" x14ac:dyDescent="0.25">
      <c r="A20221" s="53" t="s">
        <v>24408</v>
      </c>
      <c r="B20221" s="53">
        <v>0</v>
      </c>
      <c r="C20221" s="53" t="s">
        <v>33539</v>
      </c>
      <c r="D20221" s="53" t="s">
        <v>33873</v>
      </c>
    </row>
    <row r="20222" spans="1:4" ht="15" x14ac:dyDescent="0.25">
      <c r="A20222" s="53" t="s">
        <v>24409</v>
      </c>
      <c r="B20222" s="53">
        <v>0</v>
      </c>
      <c r="C20222" s="53" t="s">
        <v>33539</v>
      </c>
      <c r="D20222" s="53" t="s">
        <v>33872</v>
      </c>
    </row>
    <row r="20223" spans="1:4" ht="15" x14ac:dyDescent="0.25">
      <c r="A20223" s="53" t="s">
        <v>33330</v>
      </c>
      <c r="B20223" s="53">
        <v>0</v>
      </c>
      <c r="C20223" s="53" t="s">
        <v>33539</v>
      </c>
      <c r="D20223" s="53" t="s">
        <v>33873</v>
      </c>
    </row>
    <row r="20224" spans="1:4" ht="15" x14ac:dyDescent="0.25">
      <c r="A20224" s="53" t="s">
        <v>24410</v>
      </c>
      <c r="B20224" s="53">
        <v>0</v>
      </c>
      <c r="C20224" s="53" t="s">
        <v>33539</v>
      </c>
      <c r="D20224" s="53" t="s">
        <v>33873</v>
      </c>
    </row>
    <row r="20225" spans="1:4" ht="15" x14ac:dyDescent="0.25">
      <c r="A20225" s="53" t="s">
        <v>24411</v>
      </c>
      <c r="B20225" s="53">
        <v>0</v>
      </c>
      <c r="C20225" s="53" t="s">
        <v>33539</v>
      </c>
      <c r="D20225" s="53" t="s">
        <v>33872</v>
      </c>
    </row>
    <row r="20226" spans="1:4" ht="15" x14ac:dyDescent="0.25">
      <c r="A20226" s="53" t="s">
        <v>33331</v>
      </c>
      <c r="B20226" s="53">
        <v>0</v>
      </c>
      <c r="C20226" s="53" t="s">
        <v>33539</v>
      </c>
      <c r="D20226" s="53" t="s">
        <v>33873</v>
      </c>
    </row>
    <row r="20227" spans="1:4" ht="15" x14ac:dyDescent="0.25">
      <c r="A20227" s="53" t="s">
        <v>24412</v>
      </c>
      <c r="B20227" s="53">
        <v>0</v>
      </c>
      <c r="C20227" s="53" t="s">
        <v>33539</v>
      </c>
      <c r="D20227" s="53" t="s">
        <v>33873</v>
      </c>
    </row>
    <row r="20228" spans="1:4" ht="15" x14ac:dyDescent="0.25">
      <c r="A20228" s="53" t="s">
        <v>24413</v>
      </c>
      <c r="B20228" s="53">
        <v>0</v>
      </c>
      <c r="C20228" s="53" t="s">
        <v>33539</v>
      </c>
      <c r="D20228" s="53" t="s">
        <v>33872</v>
      </c>
    </row>
    <row r="20229" spans="1:4" ht="15" x14ac:dyDescent="0.25">
      <c r="A20229" s="53" t="s">
        <v>24414</v>
      </c>
      <c r="B20229" s="53">
        <v>0</v>
      </c>
      <c r="C20229" s="53" t="s">
        <v>33539</v>
      </c>
      <c r="D20229" s="53" t="s">
        <v>33873</v>
      </c>
    </row>
    <row r="20230" spans="1:4" ht="15" x14ac:dyDescent="0.25">
      <c r="A20230" s="53" t="s">
        <v>24415</v>
      </c>
      <c r="B20230" s="53">
        <v>0</v>
      </c>
      <c r="C20230" s="53" t="s">
        <v>33539</v>
      </c>
      <c r="D20230" s="53" t="s">
        <v>33872</v>
      </c>
    </row>
    <row r="20231" spans="1:4" ht="15" x14ac:dyDescent="0.25">
      <c r="A20231" s="53" t="s">
        <v>24416</v>
      </c>
      <c r="B20231" s="53">
        <v>0</v>
      </c>
      <c r="C20231" s="53" t="s">
        <v>33539</v>
      </c>
      <c r="D20231" s="53" t="s">
        <v>33873</v>
      </c>
    </row>
    <row r="20232" spans="1:4" ht="15" x14ac:dyDescent="0.25">
      <c r="A20232" s="53" t="s">
        <v>24417</v>
      </c>
      <c r="B20232" s="53">
        <v>0</v>
      </c>
      <c r="C20232" s="53" t="s">
        <v>33539</v>
      </c>
      <c r="D20232" s="53" t="s">
        <v>33872</v>
      </c>
    </row>
    <row r="20233" spans="1:4" ht="15" x14ac:dyDescent="0.25">
      <c r="A20233" s="53" t="s">
        <v>24418</v>
      </c>
      <c r="B20233" s="53">
        <v>0</v>
      </c>
      <c r="C20233" s="53" t="s">
        <v>33539</v>
      </c>
      <c r="D20233" s="53" t="s">
        <v>33873</v>
      </c>
    </row>
    <row r="20234" spans="1:4" ht="15" x14ac:dyDescent="0.25">
      <c r="A20234" s="53" t="s">
        <v>24419</v>
      </c>
      <c r="B20234" s="53">
        <v>0</v>
      </c>
      <c r="C20234" s="53" t="s">
        <v>33539</v>
      </c>
      <c r="D20234" s="53" t="s">
        <v>33872</v>
      </c>
    </row>
    <row r="20235" spans="1:4" ht="15" x14ac:dyDescent="0.25">
      <c r="A20235" s="53" t="s">
        <v>24420</v>
      </c>
      <c r="B20235" s="53">
        <v>0</v>
      </c>
      <c r="C20235" s="53" t="s">
        <v>33539</v>
      </c>
      <c r="D20235" s="53" t="s">
        <v>33873</v>
      </c>
    </row>
    <row r="20236" spans="1:4" ht="15" x14ac:dyDescent="0.25">
      <c r="A20236" s="53" t="s">
        <v>24421</v>
      </c>
      <c r="B20236" s="53">
        <v>0</v>
      </c>
      <c r="C20236" s="53" t="s">
        <v>33539</v>
      </c>
      <c r="D20236" s="53" t="s">
        <v>33872</v>
      </c>
    </row>
    <row r="20237" spans="1:4" ht="15" x14ac:dyDescent="0.25">
      <c r="A20237" s="53" t="s">
        <v>24422</v>
      </c>
      <c r="B20237" s="53">
        <v>0</v>
      </c>
      <c r="C20237" s="53" t="s">
        <v>33539</v>
      </c>
      <c r="D20237" s="53" t="s">
        <v>33873</v>
      </c>
    </row>
    <row r="20238" spans="1:4" ht="15" x14ac:dyDescent="0.25">
      <c r="A20238" s="53" t="s">
        <v>24423</v>
      </c>
      <c r="B20238" s="53">
        <v>0</v>
      </c>
      <c r="C20238" s="53" t="s">
        <v>33539</v>
      </c>
      <c r="D20238" s="53" t="s">
        <v>33872</v>
      </c>
    </row>
    <row r="20239" spans="1:4" ht="15" x14ac:dyDescent="0.25">
      <c r="A20239" s="53" t="s">
        <v>24424</v>
      </c>
      <c r="B20239" s="53">
        <v>0</v>
      </c>
      <c r="C20239" s="53" t="s">
        <v>33539</v>
      </c>
      <c r="D20239" s="53" t="s">
        <v>33873</v>
      </c>
    </row>
    <row r="20240" spans="1:4" ht="15" x14ac:dyDescent="0.25">
      <c r="A20240" s="53" t="s">
        <v>24425</v>
      </c>
      <c r="B20240" s="53">
        <v>0</v>
      </c>
      <c r="C20240" s="53" t="s">
        <v>33539</v>
      </c>
      <c r="D20240" s="53" t="s">
        <v>33873</v>
      </c>
    </row>
    <row r="20241" spans="1:4" ht="15" x14ac:dyDescent="0.25">
      <c r="A20241" s="53" t="s">
        <v>24426</v>
      </c>
      <c r="B20241" s="53">
        <v>0</v>
      </c>
      <c r="C20241" s="53" t="s">
        <v>33539</v>
      </c>
      <c r="D20241" s="53" t="s">
        <v>33873</v>
      </c>
    </row>
    <row r="20242" spans="1:4" ht="15" x14ac:dyDescent="0.25">
      <c r="A20242" s="53" t="s">
        <v>24427</v>
      </c>
      <c r="B20242" s="53">
        <v>0</v>
      </c>
      <c r="C20242" s="53" t="s">
        <v>33539</v>
      </c>
      <c r="D20242" s="53" t="s">
        <v>33873</v>
      </c>
    </row>
    <row r="20243" spans="1:4" ht="15" x14ac:dyDescent="0.25">
      <c r="A20243" s="53" t="s">
        <v>24428</v>
      </c>
      <c r="B20243" s="53">
        <v>0</v>
      </c>
      <c r="C20243" s="53" t="s">
        <v>33539</v>
      </c>
      <c r="D20243" s="53" t="s">
        <v>33873</v>
      </c>
    </row>
    <row r="20244" spans="1:4" ht="15" x14ac:dyDescent="0.25">
      <c r="A20244" s="53" t="s">
        <v>24429</v>
      </c>
      <c r="B20244" s="53">
        <v>0</v>
      </c>
      <c r="C20244" s="53" t="s">
        <v>33539</v>
      </c>
      <c r="D20244" s="53" t="s">
        <v>33873</v>
      </c>
    </row>
    <row r="20245" spans="1:4" ht="15" x14ac:dyDescent="0.25">
      <c r="A20245" s="53" t="s">
        <v>24430</v>
      </c>
      <c r="B20245" s="53">
        <v>0</v>
      </c>
      <c r="C20245" s="53" t="s">
        <v>33539</v>
      </c>
      <c r="D20245" s="53" t="s">
        <v>33873</v>
      </c>
    </row>
    <row r="20246" spans="1:4" ht="15" x14ac:dyDescent="0.25">
      <c r="A20246" s="53" t="s">
        <v>33332</v>
      </c>
      <c r="B20246" s="53">
        <v>0</v>
      </c>
      <c r="C20246" s="53" t="s">
        <v>33539</v>
      </c>
      <c r="D20246" s="53" t="s">
        <v>33873</v>
      </c>
    </row>
    <row r="20247" spans="1:4" ht="15" x14ac:dyDescent="0.25">
      <c r="A20247" s="53" t="s">
        <v>33333</v>
      </c>
      <c r="B20247" s="53">
        <v>0</v>
      </c>
      <c r="C20247" s="53" t="s">
        <v>33539</v>
      </c>
      <c r="D20247" s="53" t="s">
        <v>33873</v>
      </c>
    </row>
    <row r="20248" spans="1:4" ht="15" x14ac:dyDescent="0.25">
      <c r="A20248" s="53" t="s">
        <v>33334</v>
      </c>
      <c r="B20248" s="53">
        <v>0</v>
      </c>
      <c r="C20248" s="53" t="s">
        <v>33539</v>
      </c>
      <c r="D20248" s="53" t="s">
        <v>33873</v>
      </c>
    </row>
    <row r="20249" spans="1:4" ht="15" x14ac:dyDescent="0.25">
      <c r="A20249" s="53" t="s">
        <v>33335</v>
      </c>
      <c r="B20249" s="53">
        <v>0</v>
      </c>
      <c r="C20249" s="53" t="s">
        <v>33539</v>
      </c>
      <c r="D20249" s="53" t="s">
        <v>33873</v>
      </c>
    </row>
    <row r="20250" spans="1:4" ht="15" x14ac:dyDescent="0.25">
      <c r="A20250" s="53" t="s">
        <v>33336</v>
      </c>
      <c r="B20250" s="53">
        <v>0</v>
      </c>
      <c r="C20250" s="53" t="s">
        <v>33539</v>
      </c>
      <c r="D20250" s="53" t="s">
        <v>33873</v>
      </c>
    </row>
    <row r="20251" spans="1:4" ht="15" x14ac:dyDescent="0.25">
      <c r="A20251" s="53" t="s">
        <v>33337</v>
      </c>
      <c r="B20251" s="53">
        <v>0</v>
      </c>
      <c r="C20251" s="53" t="s">
        <v>33539</v>
      </c>
      <c r="D20251" s="53" t="s">
        <v>33873</v>
      </c>
    </row>
    <row r="20252" spans="1:4" ht="15" x14ac:dyDescent="0.25">
      <c r="A20252" s="53" t="s">
        <v>24431</v>
      </c>
      <c r="B20252" s="53">
        <v>0</v>
      </c>
      <c r="C20252" s="53" t="s">
        <v>33537</v>
      </c>
      <c r="D20252" s="53" t="s">
        <v>33872</v>
      </c>
    </row>
    <row r="20253" spans="1:4" ht="15" x14ac:dyDescent="0.25">
      <c r="A20253" s="53" t="s">
        <v>24432</v>
      </c>
      <c r="B20253" s="53">
        <v>120</v>
      </c>
      <c r="C20253" s="53" t="s">
        <v>33536</v>
      </c>
      <c r="D20253" s="53" t="s">
        <v>33872</v>
      </c>
    </row>
    <row r="20254" spans="1:4" ht="15" x14ac:dyDescent="0.25">
      <c r="A20254" s="53" t="s">
        <v>24433</v>
      </c>
      <c r="B20254" s="53">
        <v>120</v>
      </c>
      <c r="C20254" s="53" t="s">
        <v>33536</v>
      </c>
      <c r="D20254" s="53" t="s">
        <v>33873</v>
      </c>
    </row>
    <row r="20255" spans="1:4" ht="15" x14ac:dyDescent="0.25">
      <c r="A20255" s="53" t="s">
        <v>24434</v>
      </c>
      <c r="B20255" s="53">
        <v>0</v>
      </c>
      <c r="C20255" s="53" t="s">
        <v>33539</v>
      </c>
      <c r="D20255" s="53" t="s">
        <v>33873</v>
      </c>
    </row>
    <row r="20256" spans="1:4" ht="15" x14ac:dyDescent="0.25">
      <c r="A20256" s="53" t="s">
        <v>24435</v>
      </c>
      <c r="B20256" s="53">
        <v>0</v>
      </c>
      <c r="C20256" s="53" t="s">
        <v>33539</v>
      </c>
      <c r="D20256" s="53" t="s">
        <v>33872</v>
      </c>
    </row>
    <row r="20257" spans="1:4" ht="15" x14ac:dyDescent="0.25">
      <c r="A20257" s="53" t="s">
        <v>33338</v>
      </c>
      <c r="B20257" s="53">
        <v>0</v>
      </c>
      <c r="C20257" s="53" t="s">
        <v>33539</v>
      </c>
      <c r="D20257" s="53" t="s">
        <v>33873</v>
      </c>
    </row>
    <row r="20258" spans="1:4" ht="15" x14ac:dyDescent="0.25">
      <c r="A20258" s="53" t="s">
        <v>24436</v>
      </c>
      <c r="B20258" s="53">
        <v>0</v>
      </c>
      <c r="C20258" s="53" t="s">
        <v>33539</v>
      </c>
      <c r="D20258" s="53" t="s">
        <v>33873</v>
      </c>
    </row>
    <row r="20259" spans="1:4" ht="15" x14ac:dyDescent="0.25">
      <c r="A20259" s="53" t="s">
        <v>24437</v>
      </c>
      <c r="B20259" s="53">
        <v>0</v>
      </c>
      <c r="C20259" s="53" t="s">
        <v>33539</v>
      </c>
      <c r="D20259" s="53" t="s">
        <v>33872</v>
      </c>
    </row>
    <row r="20260" spans="1:4" ht="15" x14ac:dyDescent="0.25">
      <c r="A20260" s="53" t="s">
        <v>33339</v>
      </c>
      <c r="B20260" s="53">
        <v>0</v>
      </c>
      <c r="C20260" s="53" t="s">
        <v>33539</v>
      </c>
      <c r="D20260" s="53" t="s">
        <v>33873</v>
      </c>
    </row>
    <row r="20261" spans="1:4" ht="15" x14ac:dyDescent="0.25">
      <c r="A20261" s="53" t="s">
        <v>24438</v>
      </c>
      <c r="B20261" s="53">
        <v>0</v>
      </c>
      <c r="C20261" s="53" t="s">
        <v>33539</v>
      </c>
      <c r="D20261" s="53" t="s">
        <v>33873</v>
      </c>
    </row>
    <row r="20262" spans="1:4" ht="15" x14ac:dyDescent="0.25">
      <c r="A20262" s="53" t="s">
        <v>24439</v>
      </c>
      <c r="B20262" s="53">
        <v>0</v>
      </c>
      <c r="C20262" s="53" t="s">
        <v>33539</v>
      </c>
      <c r="D20262" s="53" t="s">
        <v>33872</v>
      </c>
    </row>
    <row r="20263" spans="1:4" ht="15" x14ac:dyDescent="0.25">
      <c r="A20263" s="53" t="s">
        <v>33340</v>
      </c>
      <c r="B20263" s="53">
        <v>0</v>
      </c>
      <c r="C20263" s="53" t="s">
        <v>33539</v>
      </c>
      <c r="D20263" s="53" t="s">
        <v>33873</v>
      </c>
    </row>
    <row r="20264" spans="1:4" ht="15" x14ac:dyDescent="0.25">
      <c r="A20264" s="53" t="s">
        <v>24440</v>
      </c>
      <c r="B20264" s="53">
        <v>0</v>
      </c>
      <c r="C20264" s="53" t="s">
        <v>33539</v>
      </c>
      <c r="D20264" s="53" t="s">
        <v>33873</v>
      </c>
    </row>
    <row r="20265" spans="1:4" ht="15" x14ac:dyDescent="0.25">
      <c r="A20265" s="53" t="s">
        <v>24441</v>
      </c>
      <c r="B20265" s="53">
        <v>0</v>
      </c>
      <c r="C20265" s="53" t="s">
        <v>33539</v>
      </c>
      <c r="D20265" s="53" t="s">
        <v>33872</v>
      </c>
    </row>
    <row r="20266" spans="1:4" ht="15" x14ac:dyDescent="0.25">
      <c r="A20266" s="53" t="s">
        <v>24442</v>
      </c>
      <c r="B20266" s="53">
        <v>0</v>
      </c>
      <c r="C20266" s="53" t="s">
        <v>33539</v>
      </c>
      <c r="D20266" s="53" t="s">
        <v>33873</v>
      </c>
    </row>
    <row r="20267" spans="1:4" ht="15" x14ac:dyDescent="0.25">
      <c r="A20267" s="53" t="s">
        <v>24443</v>
      </c>
      <c r="B20267" s="53">
        <v>0</v>
      </c>
      <c r="C20267" s="53" t="s">
        <v>33539</v>
      </c>
      <c r="D20267" s="53" t="s">
        <v>33872</v>
      </c>
    </row>
    <row r="20268" spans="1:4" ht="15" x14ac:dyDescent="0.25">
      <c r="A20268" s="53" t="s">
        <v>24444</v>
      </c>
      <c r="B20268" s="53">
        <v>0</v>
      </c>
      <c r="C20268" s="53" t="s">
        <v>33539</v>
      </c>
      <c r="D20268" s="53" t="s">
        <v>33873</v>
      </c>
    </row>
    <row r="20269" spans="1:4" ht="15" x14ac:dyDescent="0.25">
      <c r="A20269" s="53" t="s">
        <v>24445</v>
      </c>
      <c r="B20269" s="53">
        <v>0</v>
      </c>
      <c r="C20269" s="53" t="s">
        <v>33539</v>
      </c>
      <c r="D20269" s="53" t="s">
        <v>33872</v>
      </c>
    </row>
    <row r="20270" spans="1:4" ht="15" x14ac:dyDescent="0.25">
      <c r="A20270" s="53" t="s">
        <v>24446</v>
      </c>
      <c r="B20270" s="53">
        <v>0</v>
      </c>
      <c r="C20270" s="53" t="s">
        <v>33539</v>
      </c>
      <c r="D20270" s="53" t="s">
        <v>33873</v>
      </c>
    </row>
    <row r="20271" spans="1:4" ht="15" x14ac:dyDescent="0.25">
      <c r="A20271" s="53" t="s">
        <v>24447</v>
      </c>
      <c r="B20271" s="53">
        <v>0</v>
      </c>
      <c r="C20271" s="53" t="s">
        <v>33539</v>
      </c>
      <c r="D20271" s="53" t="s">
        <v>33872</v>
      </c>
    </row>
    <row r="20272" spans="1:4" ht="15" x14ac:dyDescent="0.25">
      <c r="A20272" s="53" t="s">
        <v>24448</v>
      </c>
      <c r="B20272" s="53">
        <v>0</v>
      </c>
      <c r="C20272" s="53" t="s">
        <v>33539</v>
      </c>
      <c r="D20272" s="53" t="s">
        <v>33873</v>
      </c>
    </row>
    <row r="20273" spans="1:4" ht="15" x14ac:dyDescent="0.25">
      <c r="A20273" s="53" t="s">
        <v>24449</v>
      </c>
      <c r="B20273" s="53">
        <v>0</v>
      </c>
      <c r="C20273" s="53" t="s">
        <v>33539</v>
      </c>
      <c r="D20273" s="53" t="s">
        <v>33872</v>
      </c>
    </row>
    <row r="20274" spans="1:4" ht="15" x14ac:dyDescent="0.25">
      <c r="A20274" s="53" t="s">
        <v>24450</v>
      </c>
      <c r="B20274" s="53">
        <v>0</v>
      </c>
      <c r="C20274" s="53" t="s">
        <v>33539</v>
      </c>
      <c r="D20274" s="53" t="s">
        <v>33873</v>
      </c>
    </row>
    <row r="20275" spans="1:4" ht="15" x14ac:dyDescent="0.25">
      <c r="A20275" s="53" t="s">
        <v>24451</v>
      </c>
      <c r="B20275" s="53">
        <v>0</v>
      </c>
      <c r="C20275" s="53" t="s">
        <v>33539</v>
      </c>
      <c r="D20275" s="53" t="s">
        <v>33872</v>
      </c>
    </row>
    <row r="20276" spans="1:4" ht="15" x14ac:dyDescent="0.25">
      <c r="A20276" s="53" t="s">
        <v>24452</v>
      </c>
      <c r="B20276" s="53">
        <v>0</v>
      </c>
      <c r="C20276" s="53" t="s">
        <v>33539</v>
      </c>
      <c r="D20276" s="53" t="s">
        <v>33873</v>
      </c>
    </row>
    <row r="20277" spans="1:4" ht="15" x14ac:dyDescent="0.25">
      <c r="A20277" s="53" t="s">
        <v>24453</v>
      </c>
      <c r="B20277" s="53">
        <v>0</v>
      </c>
      <c r="C20277" s="53" t="s">
        <v>33539</v>
      </c>
      <c r="D20277" s="53" t="s">
        <v>33873</v>
      </c>
    </row>
    <row r="20278" spans="1:4" ht="15" x14ac:dyDescent="0.25">
      <c r="A20278" s="53" t="s">
        <v>24454</v>
      </c>
      <c r="B20278" s="53">
        <v>0</v>
      </c>
      <c r="C20278" s="53" t="s">
        <v>33539</v>
      </c>
      <c r="D20278" s="53" t="s">
        <v>33873</v>
      </c>
    </row>
    <row r="20279" spans="1:4" ht="15" x14ac:dyDescent="0.25">
      <c r="A20279" s="53" t="s">
        <v>24455</v>
      </c>
      <c r="B20279" s="53">
        <v>0</v>
      </c>
      <c r="C20279" s="53" t="s">
        <v>33539</v>
      </c>
      <c r="D20279" s="53" t="s">
        <v>33873</v>
      </c>
    </row>
    <row r="20280" spans="1:4" ht="15" x14ac:dyDescent="0.25">
      <c r="A20280" s="53" t="s">
        <v>24456</v>
      </c>
      <c r="B20280" s="53">
        <v>0</v>
      </c>
      <c r="C20280" s="53" t="s">
        <v>33539</v>
      </c>
      <c r="D20280" s="53" t="s">
        <v>33873</v>
      </c>
    </row>
    <row r="20281" spans="1:4" ht="15" x14ac:dyDescent="0.25">
      <c r="A20281" s="53" t="s">
        <v>24457</v>
      </c>
      <c r="B20281" s="53">
        <v>0</v>
      </c>
      <c r="C20281" s="53" t="s">
        <v>33539</v>
      </c>
      <c r="D20281" s="53" t="s">
        <v>33873</v>
      </c>
    </row>
    <row r="20282" spans="1:4" ht="15" x14ac:dyDescent="0.25">
      <c r="A20282" s="53" t="s">
        <v>24458</v>
      </c>
      <c r="B20282" s="53">
        <v>0</v>
      </c>
      <c r="C20282" s="53" t="s">
        <v>33539</v>
      </c>
      <c r="D20282" s="53" t="s">
        <v>33873</v>
      </c>
    </row>
    <row r="20283" spans="1:4" ht="15" x14ac:dyDescent="0.25">
      <c r="A20283" s="53" t="s">
        <v>33341</v>
      </c>
      <c r="B20283" s="53">
        <v>0</v>
      </c>
      <c r="C20283" s="53" t="s">
        <v>33539</v>
      </c>
      <c r="D20283" s="53" t="s">
        <v>33873</v>
      </c>
    </row>
    <row r="20284" spans="1:4" ht="15" x14ac:dyDescent="0.25">
      <c r="A20284" s="53" t="s">
        <v>33342</v>
      </c>
      <c r="B20284" s="53">
        <v>0</v>
      </c>
      <c r="C20284" s="53" t="s">
        <v>33539</v>
      </c>
      <c r="D20284" s="53" t="s">
        <v>33873</v>
      </c>
    </row>
    <row r="20285" spans="1:4" ht="15" x14ac:dyDescent="0.25">
      <c r="A20285" s="53" t="s">
        <v>33343</v>
      </c>
      <c r="B20285" s="53">
        <v>0</v>
      </c>
      <c r="C20285" s="53" t="s">
        <v>33539</v>
      </c>
      <c r="D20285" s="53" t="s">
        <v>33873</v>
      </c>
    </row>
    <row r="20286" spans="1:4" ht="15" x14ac:dyDescent="0.25">
      <c r="A20286" s="53" t="s">
        <v>33344</v>
      </c>
      <c r="B20286" s="53">
        <v>0</v>
      </c>
      <c r="C20286" s="53" t="s">
        <v>33539</v>
      </c>
      <c r="D20286" s="53" t="s">
        <v>33873</v>
      </c>
    </row>
    <row r="20287" spans="1:4" ht="15" x14ac:dyDescent="0.25">
      <c r="A20287" s="53" t="s">
        <v>33345</v>
      </c>
      <c r="B20287" s="53">
        <v>0</v>
      </c>
      <c r="C20287" s="53" t="s">
        <v>33539</v>
      </c>
      <c r="D20287" s="53" t="s">
        <v>33873</v>
      </c>
    </row>
    <row r="20288" spans="1:4" ht="15" x14ac:dyDescent="0.25">
      <c r="A20288" s="53" t="s">
        <v>33346</v>
      </c>
      <c r="B20288" s="53">
        <v>0</v>
      </c>
      <c r="C20288" s="53" t="s">
        <v>33539</v>
      </c>
      <c r="D20288" s="53" t="s">
        <v>33873</v>
      </c>
    </row>
    <row r="20289" spans="1:4" ht="15" x14ac:dyDescent="0.25">
      <c r="A20289" s="53" t="s">
        <v>24459</v>
      </c>
      <c r="B20289" s="53">
        <v>120</v>
      </c>
      <c r="C20289" s="53" t="s">
        <v>33536</v>
      </c>
      <c r="D20289" s="53" t="s">
        <v>33872</v>
      </c>
    </row>
    <row r="20290" spans="1:4" ht="15" x14ac:dyDescent="0.25">
      <c r="A20290" s="53" t="s">
        <v>24460</v>
      </c>
      <c r="B20290" s="53">
        <v>145</v>
      </c>
      <c r="C20290" s="53" t="s">
        <v>33536</v>
      </c>
      <c r="D20290" s="53" t="s">
        <v>33873</v>
      </c>
    </row>
    <row r="20291" spans="1:4" ht="15" x14ac:dyDescent="0.25">
      <c r="A20291" s="53" t="s">
        <v>24461</v>
      </c>
      <c r="B20291" s="53">
        <v>0</v>
      </c>
      <c r="C20291" s="53" t="s">
        <v>33539</v>
      </c>
      <c r="D20291" s="53" t="s">
        <v>33873</v>
      </c>
    </row>
    <row r="20292" spans="1:4" ht="15" x14ac:dyDescent="0.25">
      <c r="A20292" s="53" t="s">
        <v>24462</v>
      </c>
      <c r="B20292" s="53">
        <v>0</v>
      </c>
      <c r="C20292" s="53" t="s">
        <v>33539</v>
      </c>
      <c r="D20292" s="53" t="s">
        <v>33872</v>
      </c>
    </row>
    <row r="20293" spans="1:4" ht="15" x14ac:dyDescent="0.25">
      <c r="A20293" s="53" t="s">
        <v>24463</v>
      </c>
      <c r="B20293" s="53">
        <v>0</v>
      </c>
      <c r="C20293" s="53" t="s">
        <v>33539</v>
      </c>
      <c r="D20293" s="53" t="s">
        <v>33873</v>
      </c>
    </row>
    <row r="20294" spans="1:4" ht="15" x14ac:dyDescent="0.25">
      <c r="A20294" s="53" t="s">
        <v>24464</v>
      </c>
      <c r="B20294" s="53">
        <v>0</v>
      </c>
      <c r="C20294" s="53" t="s">
        <v>33539</v>
      </c>
      <c r="D20294" s="53" t="s">
        <v>33872</v>
      </c>
    </row>
    <row r="20295" spans="1:4" ht="15" x14ac:dyDescent="0.25">
      <c r="A20295" s="53" t="s">
        <v>24465</v>
      </c>
      <c r="B20295" s="53">
        <v>0</v>
      </c>
      <c r="C20295" s="53" t="s">
        <v>33539</v>
      </c>
      <c r="D20295" s="53" t="s">
        <v>33873</v>
      </c>
    </row>
    <row r="20296" spans="1:4" ht="15" x14ac:dyDescent="0.25">
      <c r="A20296" s="53" t="s">
        <v>24466</v>
      </c>
      <c r="B20296" s="53">
        <v>0</v>
      </c>
      <c r="C20296" s="53" t="s">
        <v>33539</v>
      </c>
      <c r="D20296" s="53" t="s">
        <v>33872</v>
      </c>
    </row>
    <row r="20297" spans="1:4" ht="15" x14ac:dyDescent="0.25">
      <c r="A20297" s="53" t="s">
        <v>24467</v>
      </c>
      <c r="B20297" s="53">
        <v>0</v>
      </c>
      <c r="C20297" s="53" t="s">
        <v>33539</v>
      </c>
      <c r="D20297" s="53" t="s">
        <v>33873</v>
      </c>
    </row>
    <row r="20298" spans="1:4" ht="15" x14ac:dyDescent="0.25">
      <c r="A20298" s="53" t="s">
        <v>24468</v>
      </c>
      <c r="B20298" s="53">
        <v>0</v>
      </c>
      <c r="C20298" s="53" t="s">
        <v>33539</v>
      </c>
      <c r="D20298" s="53" t="s">
        <v>33872</v>
      </c>
    </row>
    <row r="20299" spans="1:4" ht="15" x14ac:dyDescent="0.25">
      <c r="A20299" s="53" t="s">
        <v>24469</v>
      </c>
      <c r="B20299" s="53">
        <v>0</v>
      </c>
      <c r="C20299" s="53" t="s">
        <v>33539</v>
      </c>
      <c r="D20299" s="53" t="s">
        <v>33873</v>
      </c>
    </row>
    <row r="20300" spans="1:4" ht="15" x14ac:dyDescent="0.25">
      <c r="A20300" s="53" t="s">
        <v>24470</v>
      </c>
      <c r="B20300" s="53">
        <v>0</v>
      </c>
      <c r="C20300" s="53" t="s">
        <v>33539</v>
      </c>
      <c r="D20300" s="53" t="s">
        <v>33872</v>
      </c>
    </row>
    <row r="20301" spans="1:4" ht="15" x14ac:dyDescent="0.25">
      <c r="A20301" s="53" t="s">
        <v>24471</v>
      </c>
      <c r="B20301" s="53">
        <v>0</v>
      </c>
      <c r="C20301" s="53" t="s">
        <v>33539</v>
      </c>
      <c r="D20301" s="53" t="s">
        <v>33873</v>
      </c>
    </row>
    <row r="20302" spans="1:4" ht="15" x14ac:dyDescent="0.25">
      <c r="A20302" s="53" t="s">
        <v>24472</v>
      </c>
      <c r="B20302" s="53">
        <v>0</v>
      </c>
      <c r="C20302" s="53" t="s">
        <v>33539</v>
      </c>
      <c r="D20302" s="53" t="s">
        <v>33872</v>
      </c>
    </row>
    <row r="20303" spans="1:4" ht="15" x14ac:dyDescent="0.25">
      <c r="A20303" s="53" t="s">
        <v>24473</v>
      </c>
      <c r="B20303" s="53">
        <v>0</v>
      </c>
      <c r="C20303" s="53" t="s">
        <v>33539</v>
      </c>
      <c r="D20303" s="53" t="s">
        <v>33873</v>
      </c>
    </row>
    <row r="20304" spans="1:4" ht="15" x14ac:dyDescent="0.25">
      <c r="A20304" s="53" t="s">
        <v>24474</v>
      </c>
      <c r="B20304" s="53">
        <v>0</v>
      </c>
      <c r="C20304" s="53" t="s">
        <v>33539</v>
      </c>
      <c r="D20304" s="53" t="s">
        <v>33873</v>
      </c>
    </row>
    <row r="20305" spans="1:4" ht="15" x14ac:dyDescent="0.25">
      <c r="A20305" s="53" t="s">
        <v>24475</v>
      </c>
      <c r="B20305" s="53">
        <v>0</v>
      </c>
      <c r="C20305" s="53" t="s">
        <v>33539</v>
      </c>
      <c r="D20305" s="53" t="s">
        <v>33873</v>
      </c>
    </row>
    <row r="20306" spans="1:4" ht="15" x14ac:dyDescent="0.25">
      <c r="A20306" s="53" t="s">
        <v>24476</v>
      </c>
      <c r="B20306" s="53">
        <v>0</v>
      </c>
      <c r="C20306" s="53" t="s">
        <v>33539</v>
      </c>
      <c r="D20306" s="53" t="s">
        <v>33873</v>
      </c>
    </row>
    <row r="20307" spans="1:4" ht="15" x14ac:dyDescent="0.25">
      <c r="A20307" s="53" t="s">
        <v>24477</v>
      </c>
      <c r="B20307" s="53">
        <v>0</v>
      </c>
      <c r="C20307" s="53" t="s">
        <v>33539</v>
      </c>
      <c r="D20307" s="53" t="s">
        <v>33873</v>
      </c>
    </row>
    <row r="20308" spans="1:4" ht="15" x14ac:dyDescent="0.25">
      <c r="A20308" s="53" t="s">
        <v>24478</v>
      </c>
      <c r="B20308" s="53">
        <v>0</v>
      </c>
      <c r="C20308" s="53" t="s">
        <v>33539</v>
      </c>
      <c r="D20308" s="53" t="s">
        <v>33873</v>
      </c>
    </row>
    <row r="20309" spans="1:4" ht="15" x14ac:dyDescent="0.25">
      <c r="A20309" s="53" t="s">
        <v>24479</v>
      </c>
      <c r="B20309" s="53">
        <v>0</v>
      </c>
      <c r="C20309" s="53" t="s">
        <v>33539</v>
      </c>
      <c r="D20309" s="53" t="s">
        <v>33873</v>
      </c>
    </row>
    <row r="20310" spans="1:4" ht="15" x14ac:dyDescent="0.25">
      <c r="A20310" s="53" t="s">
        <v>24480</v>
      </c>
      <c r="B20310" s="53">
        <v>0</v>
      </c>
      <c r="C20310" s="53" t="s">
        <v>33537</v>
      </c>
      <c r="D20310" s="53" t="s">
        <v>33872</v>
      </c>
    </row>
    <row r="20311" spans="1:4" ht="15" x14ac:dyDescent="0.25">
      <c r="A20311" s="53" t="s">
        <v>24481</v>
      </c>
      <c r="B20311" s="53">
        <v>0</v>
      </c>
      <c r="C20311" s="53" t="s">
        <v>33537</v>
      </c>
      <c r="D20311" s="53" t="s">
        <v>33872</v>
      </c>
    </row>
    <row r="20312" spans="1:4" ht="15" x14ac:dyDescent="0.25">
      <c r="A20312" s="53" t="s">
        <v>24482</v>
      </c>
      <c r="B20312" s="53">
        <v>0</v>
      </c>
      <c r="C20312" s="53" t="s">
        <v>33537</v>
      </c>
      <c r="D20312" s="53" t="s">
        <v>33872</v>
      </c>
    </row>
    <row r="20313" spans="1:4" ht="15" x14ac:dyDescent="0.25">
      <c r="A20313" s="53" t="s">
        <v>24483</v>
      </c>
      <c r="B20313" s="53">
        <v>0</v>
      </c>
      <c r="C20313" s="53" t="s">
        <v>33537</v>
      </c>
      <c r="D20313" s="53" t="s">
        <v>33872</v>
      </c>
    </row>
    <row r="20314" spans="1:4" ht="15" x14ac:dyDescent="0.25">
      <c r="A20314" s="53" t="s">
        <v>24484</v>
      </c>
      <c r="B20314" s="53">
        <v>0</v>
      </c>
      <c r="C20314" s="53" t="s">
        <v>33537</v>
      </c>
      <c r="D20314" s="53" t="s">
        <v>33872</v>
      </c>
    </row>
    <row r="20315" spans="1:4" ht="15" x14ac:dyDescent="0.25">
      <c r="A20315" s="53" t="s">
        <v>24485</v>
      </c>
      <c r="B20315" s="53">
        <v>40</v>
      </c>
      <c r="C20315" s="53" t="s">
        <v>33536</v>
      </c>
      <c r="D20315" s="53" t="s">
        <v>33872</v>
      </c>
    </row>
    <row r="20316" spans="1:4" ht="15" x14ac:dyDescent="0.25">
      <c r="A20316" s="53" t="s">
        <v>24486</v>
      </c>
      <c r="B20316" s="53">
        <v>60</v>
      </c>
      <c r="C20316" s="53"/>
      <c r="D20316" s="53" t="s">
        <v>33872</v>
      </c>
    </row>
    <row r="20317" spans="1:4" ht="15" x14ac:dyDescent="0.25">
      <c r="A20317" s="53" t="s">
        <v>24487</v>
      </c>
      <c r="B20317" s="53">
        <v>30</v>
      </c>
      <c r="C20317" s="53" t="s">
        <v>33536</v>
      </c>
      <c r="D20317" s="53" t="s">
        <v>33872</v>
      </c>
    </row>
    <row r="20318" spans="1:4" ht="15" x14ac:dyDescent="0.25">
      <c r="A20318" s="53" t="s">
        <v>24488</v>
      </c>
      <c r="B20318" s="53">
        <v>30</v>
      </c>
      <c r="C20318" s="53" t="s">
        <v>33536</v>
      </c>
      <c r="D20318" s="53" t="s">
        <v>33872</v>
      </c>
    </row>
    <row r="20319" spans="1:4" ht="15" x14ac:dyDescent="0.25">
      <c r="A20319" s="53" t="s">
        <v>24489</v>
      </c>
      <c r="B20319" s="53">
        <v>20</v>
      </c>
      <c r="C20319" s="53"/>
      <c r="D20319" s="53" t="s">
        <v>33872</v>
      </c>
    </row>
    <row r="20320" spans="1:4" ht="15" x14ac:dyDescent="0.25">
      <c r="A20320" s="53" t="s">
        <v>24490</v>
      </c>
      <c r="B20320" s="53">
        <v>20</v>
      </c>
      <c r="C20320" s="53"/>
      <c r="D20320" s="53" t="s">
        <v>33872</v>
      </c>
    </row>
    <row r="20321" spans="1:4" ht="15" x14ac:dyDescent="0.25">
      <c r="A20321" s="53" t="s">
        <v>24491</v>
      </c>
      <c r="B20321" s="53">
        <v>20</v>
      </c>
      <c r="C20321" s="53"/>
      <c r="D20321" s="53" t="s">
        <v>33872</v>
      </c>
    </row>
    <row r="20322" spans="1:4" ht="15" x14ac:dyDescent="0.25">
      <c r="A20322" s="53" t="s">
        <v>24492</v>
      </c>
      <c r="B20322" s="53">
        <v>20</v>
      </c>
      <c r="C20322" s="53" t="s">
        <v>33536</v>
      </c>
      <c r="D20322" s="53" t="s">
        <v>33872</v>
      </c>
    </row>
    <row r="20323" spans="1:4" ht="15" x14ac:dyDescent="0.25">
      <c r="A20323" s="53" t="s">
        <v>24493</v>
      </c>
      <c r="B20323" s="53">
        <v>20</v>
      </c>
      <c r="C20323" s="53" t="s">
        <v>33536</v>
      </c>
      <c r="D20323" s="53" t="s">
        <v>33872</v>
      </c>
    </row>
    <row r="20324" spans="1:4" ht="15" x14ac:dyDescent="0.25">
      <c r="A20324" s="53" t="s">
        <v>24494</v>
      </c>
      <c r="B20324" s="53">
        <v>40</v>
      </c>
      <c r="C20324" s="53"/>
      <c r="D20324" s="53" t="s">
        <v>33872</v>
      </c>
    </row>
    <row r="20325" spans="1:4" ht="15" x14ac:dyDescent="0.25">
      <c r="A20325" s="53" t="s">
        <v>24495</v>
      </c>
      <c r="B20325" s="53">
        <v>40</v>
      </c>
      <c r="C20325" s="53" t="s">
        <v>33536</v>
      </c>
      <c r="D20325" s="53" t="s">
        <v>33872</v>
      </c>
    </row>
    <row r="20326" spans="1:4" ht="15" x14ac:dyDescent="0.25">
      <c r="A20326" s="53" t="s">
        <v>24496</v>
      </c>
      <c r="B20326" s="53">
        <v>60</v>
      </c>
      <c r="C20326" s="53" t="s">
        <v>33542</v>
      </c>
      <c r="D20326" s="53" t="s">
        <v>33872</v>
      </c>
    </row>
    <row r="20327" spans="1:4" ht="15" x14ac:dyDescent="0.25">
      <c r="A20327" s="53" t="s">
        <v>24497</v>
      </c>
      <c r="B20327" s="53">
        <v>30</v>
      </c>
      <c r="C20327" s="53" t="s">
        <v>33536</v>
      </c>
      <c r="D20327" s="53" t="s">
        <v>33872</v>
      </c>
    </row>
    <row r="20328" spans="1:4" ht="15" x14ac:dyDescent="0.25">
      <c r="A20328" s="53" t="s">
        <v>24498</v>
      </c>
      <c r="B20328" s="53">
        <v>30</v>
      </c>
      <c r="C20328" s="53" t="s">
        <v>33536</v>
      </c>
      <c r="D20328" s="53" t="s">
        <v>33872</v>
      </c>
    </row>
    <row r="20329" spans="1:4" ht="15" x14ac:dyDescent="0.25">
      <c r="A20329" s="53" t="s">
        <v>24499</v>
      </c>
      <c r="B20329" s="53">
        <v>20</v>
      </c>
      <c r="C20329" s="53" t="s">
        <v>33536</v>
      </c>
      <c r="D20329" s="53" t="s">
        <v>33872</v>
      </c>
    </row>
    <row r="20330" spans="1:4" ht="15" x14ac:dyDescent="0.25">
      <c r="A20330" s="53" t="s">
        <v>24500</v>
      </c>
      <c r="B20330" s="53">
        <v>30</v>
      </c>
      <c r="C20330" s="53" t="s">
        <v>33536</v>
      </c>
      <c r="D20330" s="53" t="s">
        <v>33872</v>
      </c>
    </row>
    <row r="20331" spans="1:4" ht="15" x14ac:dyDescent="0.25">
      <c r="A20331" s="53" t="s">
        <v>24501</v>
      </c>
      <c r="B20331" s="53">
        <v>20</v>
      </c>
      <c r="C20331" s="53" t="s">
        <v>33536</v>
      </c>
      <c r="D20331" s="53" t="s">
        <v>33872</v>
      </c>
    </row>
    <row r="20332" spans="1:4" ht="15" x14ac:dyDescent="0.25">
      <c r="A20332" s="53" t="s">
        <v>24502</v>
      </c>
      <c r="B20332" s="53">
        <v>20</v>
      </c>
      <c r="C20332" s="53" t="s">
        <v>33536</v>
      </c>
      <c r="D20332" s="53" t="s">
        <v>33872</v>
      </c>
    </row>
    <row r="20333" spans="1:4" ht="15" x14ac:dyDescent="0.25">
      <c r="A20333" s="53" t="s">
        <v>24503</v>
      </c>
      <c r="B20333" s="53">
        <v>20</v>
      </c>
      <c r="C20333" s="53" t="s">
        <v>33536</v>
      </c>
      <c r="D20333" s="53" t="s">
        <v>33872</v>
      </c>
    </row>
    <row r="20334" spans="1:4" ht="15" x14ac:dyDescent="0.25">
      <c r="A20334" s="53" t="s">
        <v>24504</v>
      </c>
      <c r="B20334" s="53">
        <v>60</v>
      </c>
      <c r="C20334" s="53" t="s">
        <v>33536</v>
      </c>
      <c r="D20334" s="53" t="s">
        <v>33872</v>
      </c>
    </row>
    <row r="20335" spans="1:4" ht="15" x14ac:dyDescent="0.25">
      <c r="A20335" s="53" t="s">
        <v>24505</v>
      </c>
      <c r="B20335" s="53">
        <v>20</v>
      </c>
      <c r="C20335" s="53" t="s">
        <v>33536</v>
      </c>
      <c r="D20335" s="53" t="s">
        <v>33872</v>
      </c>
    </row>
    <row r="20336" spans="1:4" ht="15" x14ac:dyDescent="0.25">
      <c r="A20336" s="53" t="s">
        <v>24506</v>
      </c>
      <c r="B20336" s="53">
        <v>20</v>
      </c>
      <c r="C20336" s="53" t="s">
        <v>33536</v>
      </c>
      <c r="D20336" s="53" t="s">
        <v>33872</v>
      </c>
    </row>
    <row r="20337" spans="1:4" ht="15" x14ac:dyDescent="0.25">
      <c r="A20337" s="53" t="s">
        <v>24507</v>
      </c>
      <c r="B20337" s="53">
        <v>40</v>
      </c>
      <c r="C20337" s="53" t="s">
        <v>33542</v>
      </c>
      <c r="D20337" s="53" t="s">
        <v>33872</v>
      </c>
    </row>
    <row r="20338" spans="1:4" ht="15" x14ac:dyDescent="0.25">
      <c r="A20338" s="53" t="s">
        <v>24508</v>
      </c>
      <c r="B20338" s="53">
        <v>30</v>
      </c>
      <c r="C20338" s="53" t="s">
        <v>33536</v>
      </c>
      <c r="D20338" s="53" t="s">
        <v>33872</v>
      </c>
    </row>
    <row r="20339" spans="1:4" ht="15" x14ac:dyDescent="0.25">
      <c r="A20339" s="53" t="s">
        <v>24509</v>
      </c>
      <c r="B20339" s="53">
        <v>30</v>
      </c>
      <c r="C20339" s="53" t="s">
        <v>33536</v>
      </c>
      <c r="D20339" s="53" t="s">
        <v>33872</v>
      </c>
    </row>
    <row r="20340" spans="1:4" ht="15" x14ac:dyDescent="0.25">
      <c r="A20340" s="53" t="s">
        <v>24510</v>
      </c>
      <c r="B20340" s="53">
        <v>30</v>
      </c>
      <c r="C20340" s="53" t="s">
        <v>33536</v>
      </c>
      <c r="D20340" s="53" t="s">
        <v>33872</v>
      </c>
    </row>
    <row r="20341" spans="1:4" ht="15" x14ac:dyDescent="0.25">
      <c r="A20341" s="53" t="s">
        <v>24511</v>
      </c>
      <c r="B20341" s="53">
        <v>30</v>
      </c>
      <c r="C20341" s="53" t="s">
        <v>33536</v>
      </c>
      <c r="D20341" s="53" t="s">
        <v>33872</v>
      </c>
    </row>
    <row r="20342" spans="1:4" ht="15" x14ac:dyDescent="0.25">
      <c r="A20342" s="53" t="s">
        <v>24512</v>
      </c>
      <c r="B20342" s="53">
        <v>20</v>
      </c>
      <c r="C20342" s="53" t="s">
        <v>33536</v>
      </c>
      <c r="D20342" s="53" t="s">
        <v>33872</v>
      </c>
    </row>
    <row r="20343" spans="1:4" ht="15" x14ac:dyDescent="0.25">
      <c r="A20343" s="53" t="s">
        <v>24513</v>
      </c>
      <c r="B20343" s="53">
        <v>30</v>
      </c>
      <c r="C20343" s="53" t="s">
        <v>33536</v>
      </c>
      <c r="D20343" s="53" t="s">
        <v>33872</v>
      </c>
    </row>
    <row r="20344" spans="1:4" ht="15" x14ac:dyDescent="0.25">
      <c r="A20344" s="53" t="s">
        <v>24514</v>
      </c>
      <c r="B20344" s="53">
        <v>40</v>
      </c>
      <c r="C20344" s="53" t="s">
        <v>33536</v>
      </c>
      <c r="D20344" s="53" t="s">
        <v>33872</v>
      </c>
    </row>
    <row r="20345" spans="1:4" ht="15" x14ac:dyDescent="0.25">
      <c r="A20345" s="53" t="s">
        <v>24515</v>
      </c>
      <c r="B20345" s="53">
        <v>40</v>
      </c>
      <c r="C20345" s="53" t="s">
        <v>33536</v>
      </c>
      <c r="D20345" s="53" t="s">
        <v>33872</v>
      </c>
    </row>
    <row r="20346" spans="1:4" ht="15" x14ac:dyDescent="0.25">
      <c r="A20346" s="53" t="s">
        <v>24516</v>
      </c>
      <c r="B20346" s="53">
        <v>40</v>
      </c>
      <c r="C20346" s="53" t="s">
        <v>33536</v>
      </c>
      <c r="D20346" s="53" t="s">
        <v>33872</v>
      </c>
    </row>
    <row r="20347" spans="1:4" ht="15" x14ac:dyDescent="0.25">
      <c r="A20347" s="53" t="s">
        <v>24517</v>
      </c>
      <c r="B20347" s="53">
        <v>20</v>
      </c>
      <c r="C20347" s="53" t="s">
        <v>33536</v>
      </c>
      <c r="D20347" s="53" t="s">
        <v>33872</v>
      </c>
    </row>
    <row r="20348" spans="1:4" ht="15" x14ac:dyDescent="0.25">
      <c r="A20348" s="53" t="s">
        <v>24518</v>
      </c>
      <c r="B20348" s="53">
        <v>40</v>
      </c>
      <c r="C20348" s="53"/>
      <c r="D20348" s="53" t="s">
        <v>33872</v>
      </c>
    </row>
    <row r="20349" spans="1:4" ht="15" x14ac:dyDescent="0.25">
      <c r="A20349" s="53" t="s">
        <v>24519</v>
      </c>
      <c r="B20349" s="53">
        <v>30</v>
      </c>
      <c r="C20349" s="53" t="s">
        <v>33536</v>
      </c>
      <c r="D20349" s="53" t="s">
        <v>33872</v>
      </c>
    </row>
    <row r="20350" spans="1:4" ht="15" x14ac:dyDescent="0.25">
      <c r="A20350" s="53" t="s">
        <v>24520</v>
      </c>
      <c r="B20350" s="53">
        <v>30</v>
      </c>
      <c r="C20350" s="53" t="s">
        <v>33536</v>
      </c>
      <c r="D20350" s="53" t="s">
        <v>33872</v>
      </c>
    </row>
    <row r="20351" spans="1:4" ht="15" x14ac:dyDescent="0.25">
      <c r="A20351" s="53" t="s">
        <v>24521</v>
      </c>
      <c r="B20351" s="53">
        <v>30</v>
      </c>
      <c r="C20351" s="53" t="s">
        <v>33536</v>
      </c>
      <c r="D20351" s="53" t="s">
        <v>33872</v>
      </c>
    </row>
    <row r="20352" spans="1:4" ht="15" x14ac:dyDescent="0.25">
      <c r="A20352" s="53" t="s">
        <v>24522</v>
      </c>
      <c r="B20352" s="53">
        <v>30</v>
      </c>
      <c r="C20352" s="53" t="s">
        <v>33536</v>
      </c>
      <c r="D20352" s="53" t="s">
        <v>33872</v>
      </c>
    </row>
    <row r="20353" spans="1:4" ht="15" x14ac:dyDescent="0.25">
      <c r="A20353" s="53" t="s">
        <v>24523</v>
      </c>
      <c r="B20353" s="53">
        <v>20</v>
      </c>
      <c r="C20353" s="53" t="s">
        <v>33536</v>
      </c>
      <c r="D20353" s="53" t="s">
        <v>33872</v>
      </c>
    </row>
    <row r="20354" spans="1:4" ht="15" x14ac:dyDescent="0.25">
      <c r="A20354" s="53" t="s">
        <v>24524</v>
      </c>
      <c r="B20354" s="53">
        <v>30</v>
      </c>
      <c r="C20354" s="53" t="s">
        <v>33536</v>
      </c>
      <c r="D20354" s="53" t="s">
        <v>33872</v>
      </c>
    </row>
    <row r="20355" spans="1:4" ht="15" x14ac:dyDescent="0.25">
      <c r="A20355" s="53" t="s">
        <v>24525</v>
      </c>
      <c r="B20355" s="53">
        <v>40</v>
      </c>
      <c r="C20355" s="53" t="s">
        <v>33536</v>
      </c>
      <c r="D20355" s="53" t="s">
        <v>33872</v>
      </c>
    </row>
    <row r="20356" spans="1:4" ht="15" x14ac:dyDescent="0.25">
      <c r="A20356" s="53" t="s">
        <v>24526</v>
      </c>
      <c r="B20356" s="53">
        <v>40</v>
      </c>
      <c r="C20356" s="53" t="s">
        <v>33536</v>
      </c>
      <c r="D20356" s="53" t="s">
        <v>33872</v>
      </c>
    </row>
    <row r="20357" spans="1:4" ht="15" x14ac:dyDescent="0.25">
      <c r="A20357" s="53" t="s">
        <v>24527</v>
      </c>
      <c r="B20357" s="53">
        <v>40</v>
      </c>
      <c r="C20357" s="53" t="s">
        <v>33536</v>
      </c>
      <c r="D20357" s="53" t="s">
        <v>33872</v>
      </c>
    </row>
    <row r="20358" spans="1:4" ht="15" x14ac:dyDescent="0.25">
      <c r="A20358" s="53" t="s">
        <v>24528</v>
      </c>
      <c r="B20358" s="53">
        <v>20</v>
      </c>
      <c r="C20358" s="53" t="s">
        <v>33536</v>
      </c>
      <c r="D20358" s="53" t="s">
        <v>33872</v>
      </c>
    </row>
    <row r="20359" spans="1:4" ht="15" x14ac:dyDescent="0.25">
      <c r="A20359" s="53" t="s">
        <v>24529</v>
      </c>
      <c r="B20359" s="53">
        <v>40</v>
      </c>
      <c r="C20359" s="53" t="s">
        <v>33542</v>
      </c>
      <c r="D20359" s="53" t="s">
        <v>33872</v>
      </c>
    </row>
    <row r="20360" spans="1:4" ht="15" x14ac:dyDescent="0.25">
      <c r="A20360" s="53" t="s">
        <v>24530</v>
      </c>
      <c r="B20360" s="53">
        <v>30</v>
      </c>
      <c r="C20360" s="53" t="s">
        <v>33536</v>
      </c>
      <c r="D20360" s="53" t="s">
        <v>33872</v>
      </c>
    </row>
    <row r="20361" spans="1:4" ht="15" x14ac:dyDescent="0.25">
      <c r="A20361" s="53" t="s">
        <v>24531</v>
      </c>
      <c r="B20361" s="53">
        <v>0</v>
      </c>
      <c r="C20361" s="53" t="s">
        <v>33537</v>
      </c>
      <c r="D20361" s="53" t="s">
        <v>33872</v>
      </c>
    </row>
    <row r="20362" spans="1:4" ht="15" x14ac:dyDescent="0.25">
      <c r="A20362" s="53" t="s">
        <v>24532</v>
      </c>
      <c r="B20362" s="53">
        <v>0</v>
      </c>
      <c r="C20362" s="53" t="s">
        <v>33537</v>
      </c>
      <c r="D20362" s="53" t="s">
        <v>33872</v>
      </c>
    </row>
    <row r="20363" spans="1:4" ht="15" x14ac:dyDescent="0.25">
      <c r="A20363" s="53" t="s">
        <v>24533</v>
      </c>
      <c r="B20363" s="53">
        <v>0</v>
      </c>
      <c r="C20363" s="53" t="s">
        <v>33537</v>
      </c>
      <c r="D20363" s="53" t="s">
        <v>33872</v>
      </c>
    </row>
    <row r="20364" spans="1:4" ht="15" x14ac:dyDescent="0.25">
      <c r="A20364" s="53" t="s">
        <v>24534</v>
      </c>
      <c r="B20364" s="53">
        <v>10</v>
      </c>
      <c r="C20364" s="53" t="s">
        <v>33536</v>
      </c>
      <c r="D20364" s="53" t="s">
        <v>33872</v>
      </c>
    </row>
    <row r="20365" spans="1:4" ht="15" x14ac:dyDescent="0.25">
      <c r="A20365" s="53" t="s">
        <v>24535</v>
      </c>
      <c r="B20365" s="53">
        <v>15</v>
      </c>
      <c r="C20365" s="53" t="s">
        <v>33536</v>
      </c>
      <c r="D20365" s="53" t="s">
        <v>33872</v>
      </c>
    </row>
    <row r="20366" spans="1:4" ht="15" x14ac:dyDescent="0.25">
      <c r="A20366" s="53" t="s">
        <v>24536</v>
      </c>
      <c r="B20366" s="53">
        <v>15</v>
      </c>
      <c r="C20366" s="53" t="s">
        <v>33536</v>
      </c>
      <c r="D20366" s="53" t="s">
        <v>33872</v>
      </c>
    </row>
    <row r="20367" spans="1:4" ht="15" x14ac:dyDescent="0.25">
      <c r="A20367" s="53" t="s">
        <v>24537</v>
      </c>
      <c r="B20367" s="53">
        <v>15</v>
      </c>
      <c r="C20367" s="53" t="s">
        <v>33536</v>
      </c>
      <c r="D20367" s="53" t="s">
        <v>33872</v>
      </c>
    </row>
    <row r="20368" spans="1:4" ht="15" x14ac:dyDescent="0.25">
      <c r="A20368" s="53" t="s">
        <v>24538</v>
      </c>
      <c r="B20368" s="53">
        <v>10</v>
      </c>
      <c r="C20368" s="53" t="s">
        <v>33536</v>
      </c>
      <c r="D20368" s="53" t="s">
        <v>33872</v>
      </c>
    </row>
    <row r="20369" spans="1:4" ht="15" x14ac:dyDescent="0.25">
      <c r="A20369" s="53" t="s">
        <v>24539</v>
      </c>
      <c r="B20369" s="53">
        <v>15</v>
      </c>
      <c r="C20369" s="53" t="s">
        <v>33536</v>
      </c>
      <c r="D20369" s="53" t="s">
        <v>33872</v>
      </c>
    </row>
    <row r="20370" spans="1:4" ht="15" x14ac:dyDescent="0.25">
      <c r="A20370" s="53" t="s">
        <v>24540</v>
      </c>
      <c r="B20370" s="53">
        <v>15</v>
      </c>
      <c r="C20370" s="53" t="s">
        <v>33536</v>
      </c>
      <c r="D20370" s="53" t="s">
        <v>33872</v>
      </c>
    </row>
    <row r="20371" spans="1:4" ht="15" x14ac:dyDescent="0.25">
      <c r="A20371" s="53" t="s">
        <v>24541</v>
      </c>
      <c r="B20371" s="53">
        <v>40</v>
      </c>
      <c r="C20371" s="53" t="s">
        <v>33536</v>
      </c>
      <c r="D20371" s="53" t="s">
        <v>33872</v>
      </c>
    </row>
    <row r="20372" spans="1:4" ht="15" x14ac:dyDescent="0.25">
      <c r="A20372" s="53" t="s">
        <v>24542</v>
      </c>
      <c r="B20372" s="53">
        <v>30</v>
      </c>
      <c r="C20372" s="53" t="s">
        <v>33536</v>
      </c>
      <c r="D20372" s="53" t="s">
        <v>33872</v>
      </c>
    </row>
    <row r="20373" spans="1:4" ht="15" x14ac:dyDescent="0.25">
      <c r="A20373" s="53" t="s">
        <v>24543</v>
      </c>
      <c r="B20373" s="53">
        <v>15</v>
      </c>
      <c r="C20373" s="53" t="s">
        <v>33536</v>
      </c>
      <c r="D20373" s="53" t="s">
        <v>33872</v>
      </c>
    </row>
    <row r="20374" spans="1:4" ht="15" x14ac:dyDescent="0.25">
      <c r="A20374" s="53" t="s">
        <v>24544</v>
      </c>
      <c r="B20374" s="53">
        <v>25</v>
      </c>
      <c r="C20374" s="53" t="s">
        <v>33536</v>
      </c>
      <c r="D20374" s="53" t="s">
        <v>33872</v>
      </c>
    </row>
    <row r="20375" spans="1:4" ht="15" x14ac:dyDescent="0.25">
      <c r="A20375" s="53" t="s">
        <v>24545</v>
      </c>
      <c r="B20375" s="53">
        <v>25</v>
      </c>
      <c r="C20375" s="53"/>
      <c r="D20375" s="53" t="s">
        <v>33872</v>
      </c>
    </row>
    <row r="20376" spans="1:4" ht="15" x14ac:dyDescent="0.25">
      <c r="A20376" s="53" t="s">
        <v>24546</v>
      </c>
      <c r="B20376" s="53">
        <v>10</v>
      </c>
      <c r="C20376" s="53" t="s">
        <v>33536</v>
      </c>
      <c r="D20376" s="53" t="s">
        <v>33872</v>
      </c>
    </row>
    <row r="20377" spans="1:4" ht="15" x14ac:dyDescent="0.25">
      <c r="A20377" s="53" t="s">
        <v>24547</v>
      </c>
      <c r="B20377" s="53">
        <v>15</v>
      </c>
      <c r="C20377" s="53" t="s">
        <v>33536</v>
      </c>
      <c r="D20377" s="53" t="s">
        <v>33872</v>
      </c>
    </row>
    <row r="20378" spans="1:4" ht="15" x14ac:dyDescent="0.25">
      <c r="A20378" s="53" t="s">
        <v>24548</v>
      </c>
      <c r="B20378" s="53">
        <v>15</v>
      </c>
      <c r="C20378" s="53" t="s">
        <v>33536</v>
      </c>
      <c r="D20378" s="53" t="s">
        <v>33872</v>
      </c>
    </row>
    <row r="20379" spans="1:4" ht="15" x14ac:dyDescent="0.25">
      <c r="A20379" s="53" t="s">
        <v>24549</v>
      </c>
      <c r="B20379" s="53">
        <v>15</v>
      </c>
      <c r="C20379" s="53" t="s">
        <v>33536</v>
      </c>
      <c r="D20379" s="53" t="s">
        <v>33872</v>
      </c>
    </row>
    <row r="20380" spans="1:4" ht="15" x14ac:dyDescent="0.25">
      <c r="A20380" s="53" t="s">
        <v>24550</v>
      </c>
      <c r="B20380" s="53">
        <v>10</v>
      </c>
      <c r="C20380" s="53" t="s">
        <v>33536</v>
      </c>
      <c r="D20380" s="53" t="s">
        <v>33872</v>
      </c>
    </row>
    <row r="20381" spans="1:4" ht="15" x14ac:dyDescent="0.25">
      <c r="A20381" s="53" t="s">
        <v>24551</v>
      </c>
      <c r="B20381" s="53">
        <v>15</v>
      </c>
      <c r="C20381" s="53" t="s">
        <v>33536</v>
      </c>
      <c r="D20381" s="53" t="s">
        <v>33872</v>
      </c>
    </row>
    <row r="20382" spans="1:4" ht="15" x14ac:dyDescent="0.25">
      <c r="A20382" s="53" t="s">
        <v>24552</v>
      </c>
      <c r="B20382" s="53">
        <v>15</v>
      </c>
      <c r="C20382" s="53" t="s">
        <v>33536</v>
      </c>
      <c r="D20382" s="53" t="s">
        <v>33872</v>
      </c>
    </row>
    <row r="20383" spans="1:4" ht="15" x14ac:dyDescent="0.25">
      <c r="A20383" s="53" t="s">
        <v>24553</v>
      </c>
      <c r="B20383" s="53">
        <v>40</v>
      </c>
      <c r="C20383" s="53" t="s">
        <v>33536</v>
      </c>
      <c r="D20383" s="53" t="s">
        <v>33872</v>
      </c>
    </row>
    <row r="20384" spans="1:4" ht="15" x14ac:dyDescent="0.25">
      <c r="A20384" s="53" t="s">
        <v>24554</v>
      </c>
      <c r="B20384" s="53">
        <v>30</v>
      </c>
      <c r="C20384" s="53" t="s">
        <v>33536</v>
      </c>
      <c r="D20384" s="53" t="s">
        <v>33872</v>
      </c>
    </row>
    <row r="20385" spans="1:4" ht="15" x14ac:dyDescent="0.25">
      <c r="A20385" s="53" t="s">
        <v>24555</v>
      </c>
      <c r="B20385" s="53">
        <v>15</v>
      </c>
      <c r="C20385" s="53" t="s">
        <v>33536</v>
      </c>
      <c r="D20385" s="53" t="s">
        <v>33872</v>
      </c>
    </row>
    <row r="20386" spans="1:4" ht="15" x14ac:dyDescent="0.25">
      <c r="A20386" s="53" t="s">
        <v>24556</v>
      </c>
      <c r="B20386" s="53">
        <v>25</v>
      </c>
      <c r="C20386" s="53" t="s">
        <v>33536</v>
      </c>
      <c r="D20386" s="53" t="s">
        <v>33872</v>
      </c>
    </row>
    <row r="20387" spans="1:4" ht="15" x14ac:dyDescent="0.25">
      <c r="A20387" s="53" t="s">
        <v>24557</v>
      </c>
      <c r="B20387" s="53">
        <v>25</v>
      </c>
      <c r="C20387" s="53" t="s">
        <v>33542</v>
      </c>
      <c r="D20387" s="53" t="s">
        <v>33872</v>
      </c>
    </row>
    <row r="20388" spans="1:4" ht="15" x14ac:dyDescent="0.25">
      <c r="A20388" s="53" t="s">
        <v>24558</v>
      </c>
      <c r="B20388" s="53">
        <v>15</v>
      </c>
      <c r="C20388" s="53" t="s">
        <v>33536</v>
      </c>
      <c r="D20388" s="53" t="s">
        <v>33872</v>
      </c>
    </row>
    <row r="20389" spans="1:4" ht="15" x14ac:dyDescent="0.25">
      <c r="A20389" s="53" t="s">
        <v>24559</v>
      </c>
      <c r="B20389" s="53">
        <v>15</v>
      </c>
      <c r="C20389" s="53" t="s">
        <v>33536</v>
      </c>
      <c r="D20389" s="53" t="s">
        <v>33872</v>
      </c>
    </row>
    <row r="20390" spans="1:4" ht="15" x14ac:dyDescent="0.25">
      <c r="A20390" s="53" t="s">
        <v>24560</v>
      </c>
      <c r="B20390" s="53">
        <v>15</v>
      </c>
      <c r="C20390" s="53" t="s">
        <v>33536</v>
      </c>
      <c r="D20390" s="53" t="s">
        <v>33872</v>
      </c>
    </row>
    <row r="20391" spans="1:4" ht="15" x14ac:dyDescent="0.25">
      <c r="A20391" s="53" t="s">
        <v>24561</v>
      </c>
      <c r="B20391" s="53">
        <v>20</v>
      </c>
      <c r="C20391" s="53" t="s">
        <v>33536</v>
      </c>
      <c r="D20391" s="53" t="s">
        <v>33872</v>
      </c>
    </row>
    <row r="20392" spans="1:4" ht="15" x14ac:dyDescent="0.25">
      <c r="A20392" s="53" t="s">
        <v>24562</v>
      </c>
      <c r="B20392" s="53">
        <v>20</v>
      </c>
      <c r="C20392" s="53" t="s">
        <v>33536</v>
      </c>
      <c r="D20392" s="53" t="s">
        <v>33872</v>
      </c>
    </row>
    <row r="20393" spans="1:4" ht="15" x14ac:dyDescent="0.25">
      <c r="A20393" s="53" t="s">
        <v>24563</v>
      </c>
      <c r="B20393" s="53">
        <v>20</v>
      </c>
      <c r="C20393" s="53" t="s">
        <v>33536</v>
      </c>
      <c r="D20393" s="53" t="s">
        <v>33872</v>
      </c>
    </row>
    <row r="20394" spans="1:4" ht="15" x14ac:dyDescent="0.25">
      <c r="A20394" s="53" t="s">
        <v>24564</v>
      </c>
      <c r="B20394" s="53">
        <v>15</v>
      </c>
      <c r="C20394" s="53" t="s">
        <v>33536</v>
      </c>
      <c r="D20394" s="53" t="s">
        <v>33872</v>
      </c>
    </row>
    <row r="20395" spans="1:4" ht="15" x14ac:dyDescent="0.25">
      <c r="A20395" s="53" t="s">
        <v>24565</v>
      </c>
      <c r="B20395" s="53">
        <v>15</v>
      </c>
      <c r="C20395" s="53" t="s">
        <v>33536</v>
      </c>
      <c r="D20395" s="53" t="s">
        <v>33872</v>
      </c>
    </row>
    <row r="20396" spans="1:4" ht="15" x14ac:dyDescent="0.25">
      <c r="A20396" s="53" t="s">
        <v>24566</v>
      </c>
      <c r="B20396" s="53">
        <v>15</v>
      </c>
      <c r="C20396" s="53" t="s">
        <v>33536</v>
      </c>
      <c r="D20396" s="53" t="s">
        <v>33872</v>
      </c>
    </row>
    <row r="20397" spans="1:4" ht="15" x14ac:dyDescent="0.25">
      <c r="A20397" s="53" t="s">
        <v>24567</v>
      </c>
      <c r="B20397" s="53">
        <v>15</v>
      </c>
      <c r="C20397" s="53" t="s">
        <v>33536</v>
      </c>
      <c r="D20397" s="53" t="s">
        <v>33872</v>
      </c>
    </row>
    <row r="20398" spans="1:4" ht="15" x14ac:dyDescent="0.25">
      <c r="A20398" s="53" t="s">
        <v>24568</v>
      </c>
      <c r="B20398" s="53">
        <v>15</v>
      </c>
      <c r="C20398" s="53" t="s">
        <v>33536</v>
      </c>
      <c r="D20398" s="53" t="s">
        <v>33872</v>
      </c>
    </row>
    <row r="20399" spans="1:4" ht="15" x14ac:dyDescent="0.25">
      <c r="A20399" s="53" t="s">
        <v>24569</v>
      </c>
      <c r="B20399" s="53">
        <v>15</v>
      </c>
      <c r="C20399" s="53" t="s">
        <v>33536</v>
      </c>
      <c r="D20399" s="53" t="s">
        <v>33872</v>
      </c>
    </row>
    <row r="20400" spans="1:4" ht="15" x14ac:dyDescent="0.25">
      <c r="A20400" s="53" t="s">
        <v>24570</v>
      </c>
      <c r="B20400" s="53">
        <v>15</v>
      </c>
      <c r="C20400" s="53" t="s">
        <v>33536</v>
      </c>
      <c r="D20400" s="53" t="s">
        <v>33872</v>
      </c>
    </row>
    <row r="20401" spans="1:4" ht="15" x14ac:dyDescent="0.25">
      <c r="A20401" s="53" t="s">
        <v>24571</v>
      </c>
      <c r="B20401" s="53">
        <v>15</v>
      </c>
      <c r="C20401" s="53" t="s">
        <v>33536</v>
      </c>
      <c r="D20401" s="53" t="s">
        <v>33872</v>
      </c>
    </row>
    <row r="20402" spans="1:4" ht="15" x14ac:dyDescent="0.25">
      <c r="A20402" s="53" t="s">
        <v>24572</v>
      </c>
      <c r="B20402" s="53">
        <v>20</v>
      </c>
      <c r="C20402" s="53" t="s">
        <v>33536</v>
      </c>
      <c r="D20402" s="53" t="s">
        <v>33872</v>
      </c>
    </row>
    <row r="20403" spans="1:4" ht="15" x14ac:dyDescent="0.25">
      <c r="A20403" s="53" t="s">
        <v>24573</v>
      </c>
      <c r="B20403" s="53">
        <v>20</v>
      </c>
      <c r="C20403" s="53" t="s">
        <v>33536</v>
      </c>
      <c r="D20403" s="53" t="s">
        <v>33872</v>
      </c>
    </row>
    <row r="20404" spans="1:4" ht="15" x14ac:dyDescent="0.25">
      <c r="A20404" s="53" t="s">
        <v>24574</v>
      </c>
      <c r="B20404" s="53">
        <v>20</v>
      </c>
      <c r="C20404" s="53" t="s">
        <v>33536</v>
      </c>
      <c r="D20404" s="53" t="s">
        <v>33872</v>
      </c>
    </row>
    <row r="20405" spans="1:4" ht="15" x14ac:dyDescent="0.25">
      <c r="A20405" s="53" t="s">
        <v>24575</v>
      </c>
      <c r="B20405" s="53">
        <v>20</v>
      </c>
      <c r="C20405" s="53" t="s">
        <v>33536</v>
      </c>
      <c r="D20405" s="53" t="s">
        <v>33872</v>
      </c>
    </row>
    <row r="20406" spans="1:4" ht="15" x14ac:dyDescent="0.25">
      <c r="A20406" s="53" t="s">
        <v>24576</v>
      </c>
      <c r="B20406" s="53">
        <v>20</v>
      </c>
      <c r="C20406" s="53" t="s">
        <v>33536</v>
      </c>
      <c r="D20406" s="53" t="s">
        <v>33872</v>
      </c>
    </row>
    <row r="20407" spans="1:4" ht="15" x14ac:dyDescent="0.25">
      <c r="A20407" s="53" t="s">
        <v>24577</v>
      </c>
      <c r="B20407" s="53">
        <v>20</v>
      </c>
      <c r="C20407" s="53" t="s">
        <v>33536</v>
      </c>
      <c r="D20407" s="53" t="s">
        <v>33872</v>
      </c>
    </row>
    <row r="20408" spans="1:4" ht="15" x14ac:dyDescent="0.25">
      <c r="A20408" s="53" t="s">
        <v>24578</v>
      </c>
      <c r="B20408" s="53">
        <v>20</v>
      </c>
      <c r="C20408" s="53" t="s">
        <v>33536</v>
      </c>
      <c r="D20408" s="53" t="s">
        <v>33872</v>
      </c>
    </row>
    <row r="20409" spans="1:4" ht="15" x14ac:dyDescent="0.25">
      <c r="A20409" s="53" t="s">
        <v>24579</v>
      </c>
      <c r="B20409" s="53">
        <v>20</v>
      </c>
      <c r="C20409" s="53" t="s">
        <v>33536</v>
      </c>
      <c r="D20409" s="53" t="s">
        <v>33872</v>
      </c>
    </row>
    <row r="20410" spans="1:4" ht="15" x14ac:dyDescent="0.25">
      <c r="A20410" s="53" t="s">
        <v>24580</v>
      </c>
      <c r="B20410" s="53">
        <v>30</v>
      </c>
      <c r="C20410" s="53" t="s">
        <v>33536</v>
      </c>
      <c r="D20410" s="53" t="s">
        <v>33872</v>
      </c>
    </row>
    <row r="20411" spans="1:4" ht="15" x14ac:dyDescent="0.25">
      <c r="A20411" s="53" t="s">
        <v>24581</v>
      </c>
      <c r="B20411" s="53">
        <v>15</v>
      </c>
      <c r="C20411" s="53" t="s">
        <v>33536</v>
      </c>
      <c r="D20411" s="53" t="s">
        <v>33872</v>
      </c>
    </row>
    <row r="20412" spans="1:4" ht="15" x14ac:dyDescent="0.25">
      <c r="A20412" s="53" t="s">
        <v>24582</v>
      </c>
      <c r="B20412" s="53">
        <v>15</v>
      </c>
      <c r="C20412" s="53" t="s">
        <v>33536</v>
      </c>
      <c r="D20412" s="53" t="s">
        <v>33872</v>
      </c>
    </row>
    <row r="20413" spans="1:4" ht="15" x14ac:dyDescent="0.25">
      <c r="A20413" s="53" t="s">
        <v>24583</v>
      </c>
      <c r="B20413" s="53">
        <v>15</v>
      </c>
      <c r="C20413" s="53" t="s">
        <v>33536</v>
      </c>
      <c r="D20413" s="53" t="s">
        <v>33872</v>
      </c>
    </row>
    <row r="20414" spans="1:4" ht="15" x14ac:dyDescent="0.25">
      <c r="A20414" s="53" t="s">
        <v>24584</v>
      </c>
      <c r="B20414" s="53">
        <v>15</v>
      </c>
      <c r="C20414" s="53" t="s">
        <v>33536</v>
      </c>
      <c r="D20414" s="53" t="s">
        <v>33872</v>
      </c>
    </row>
    <row r="20415" spans="1:4" ht="15" x14ac:dyDescent="0.25">
      <c r="A20415" s="53" t="s">
        <v>24585</v>
      </c>
      <c r="B20415" s="53">
        <v>15</v>
      </c>
      <c r="C20415" s="53" t="s">
        <v>33536</v>
      </c>
      <c r="D20415" s="53" t="s">
        <v>33872</v>
      </c>
    </row>
    <row r="20416" spans="1:4" ht="15" x14ac:dyDescent="0.25">
      <c r="A20416" s="53" t="s">
        <v>24586</v>
      </c>
      <c r="B20416" s="53">
        <v>15</v>
      </c>
      <c r="C20416" s="53" t="s">
        <v>33536</v>
      </c>
      <c r="D20416" s="53" t="s">
        <v>33872</v>
      </c>
    </row>
    <row r="20417" spans="1:4" ht="15" x14ac:dyDescent="0.25">
      <c r="A20417" s="53" t="s">
        <v>24587</v>
      </c>
      <c r="B20417" s="53">
        <v>15</v>
      </c>
      <c r="C20417" s="53" t="s">
        <v>33536</v>
      </c>
      <c r="D20417" s="53" t="s">
        <v>33872</v>
      </c>
    </row>
    <row r="20418" spans="1:4" ht="15" x14ac:dyDescent="0.25">
      <c r="A20418" s="53" t="s">
        <v>24588</v>
      </c>
      <c r="B20418" s="53">
        <v>15</v>
      </c>
      <c r="C20418" s="53" t="s">
        <v>33536</v>
      </c>
      <c r="D20418" s="53" t="s">
        <v>33872</v>
      </c>
    </row>
    <row r="20419" spans="1:4" ht="15" x14ac:dyDescent="0.25">
      <c r="A20419" s="53" t="s">
        <v>24589</v>
      </c>
      <c r="B20419" s="53">
        <v>15</v>
      </c>
      <c r="C20419" s="53" t="s">
        <v>33536</v>
      </c>
      <c r="D20419" s="53" t="s">
        <v>33872</v>
      </c>
    </row>
    <row r="20420" spans="1:4" ht="15" x14ac:dyDescent="0.25">
      <c r="A20420" s="53" t="s">
        <v>24590</v>
      </c>
      <c r="B20420" s="53">
        <v>15</v>
      </c>
      <c r="C20420" s="53" t="s">
        <v>33536</v>
      </c>
      <c r="D20420" s="53" t="s">
        <v>33872</v>
      </c>
    </row>
    <row r="20421" spans="1:4" ht="15" x14ac:dyDescent="0.25">
      <c r="A20421" s="53" t="s">
        <v>24591</v>
      </c>
      <c r="B20421" s="53">
        <v>15</v>
      </c>
      <c r="C20421" s="53" t="s">
        <v>33536</v>
      </c>
      <c r="D20421" s="53" t="s">
        <v>33872</v>
      </c>
    </row>
    <row r="20422" spans="1:4" ht="15" x14ac:dyDescent="0.25">
      <c r="A20422" s="53" t="s">
        <v>24592</v>
      </c>
      <c r="B20422" s="53">
        <v>15</v>
      </c>
      <c r="C20422" s="53" t="s">
        <v>33536</v>
      </c>
      <c r="D20422" s="53" t="s">
        <v>33872</v>
      </c>
    </row>
    <row r="20423" spans="1:4" ht="15" x14ac:dyDescent="0.25">
      <c r="A20423" s="53" t="s">
        <v>24593</v>
      </c>
      <c r="B20423" s="53">
        <v>20</v>
      </c>
      <c r="C20423" s="53" t="s">
        <v>33536</v>
      </c>
      <c r="D20423" s="53" t="s">
        <v>33872</v>
      </c>
    </row>
    <row r="20424" spans="1:4" ht="15" x14ac:dyDescent="0.25">
      <c r="A20424" s="53" t="s">
        <v>24594</v>
      </c>
      <c r="B20424" s="53">
        <v>20</v>
      </c>
      <c r="C20424" s="53" t="s">
        <v>33536</v>
      </c>
      <c r="D20424" s="53" t="s">
        <v>33872</v>
      </c>
    </row>
    <row r="20425" spans="1:4" ht="15" x14ac:dyDescent="0.25">
      <c r="A20425" s="53" t="s">
        <v>24595</v>
      </c>
      <c r="B20425" s="53">
        <v>20</v>
      </c>
      <c r="C20425" s="53" t="s">
        <v>33536</v>
      </c>
      <c r="D20425" s="53" t="s">
        <v>33872</v>
      </c>
    </row>
    <row r="20426" spans="1:4" ht="15" x14ac:dyDescent="0.25">
      <c r="A20426" s="53" t="s">
        <v>24596</v>
      </c>
      <c r="B20426" s="53">
        <v>20</v>
      </c>
      <c r="C20426" s="53" t="s">
        <v>33536</v>
      </c>
      <c r="D20426" s="53" t="s">
        <v>33872</v>
      </c>
    </row>
    <row r="20427" spans="1:4" ht="15" x14ac:dyDescent="0.25">
      <c r="A20427" s="53" t="s">
        <v>24597</v>
      </c>
      <c r="B20427" s="53">
        <v>20</v>
      </c>
      <c r="C20427" s="53" t="s">
        <v>33536</v>
      </c>
      <c r="D20427" s="53" t="s">
        <v>33872</v>
      </c>
    </row>
    <row r="20428" spans="1:4" ht="15" x14ac:dyDescent="0.25">
      <c r="A20428" s="53" t="s">
        <v>24598</v>
      </c>
      <c r="B20428" s="53">
        <v>20</v>
      </c>
      <c r="C20428" s="53" t="s">
        <v>33536</v>
      </c>
      <c r="D20428" s="53" t="s">
        <v>33872</v>
      </c>
    </row>
    <row r="20429" spans="1:4" ht="15" x14ac:dyDescent="0.25">
      <c r="A20429" s="53" t="s">
        <v>24599</v>
      </c>
      <c r="B20429" s="53">
        <v>20</v>
      </c>
      <c r="C20429" s="53" t="s">
        <v>33536</v>
      </c>
      <c r="D20429" s="53" t="s">
        <v>33872</v>
      </c>
    </row>
    <row r="20430" spans="1:4" ht="15" x14ac:dyDescent="0.25">
      <c r="A20430" s="53" t="s">
        <v>24600</v>
      </c>
      <c r="B20430" s="53">
        <v>20</v>
      </c>
      <c r="C20430" s="53" t="s">
        <v>33536</v>
      </c>
      <c r="D20430" s="53" t="s">
        <v>33872</v>
      </c>
    </row>
    <row r="20431" spans="1:4" ht="15" x14ac:dyDescent="0.25">
      <c r="A20431" s="53" t="s">
        <v>24601</v>
      </c>
      <c r="B20431" s="53">
        <v>20</v>
      </c>
      <c r="C20431" s="53" t="s">
        <v>33536</v>
      </c>
      <c r="D20431" s="53" t="s">
        <v>33872</v>
      </c>
    </row>
    <row r="20432" spans="1:4" ht="15" x14ac:dyDescent="0.25">
      <c r="A20432" s="53" t="s">
        <v>24602</v>
      </c>
      <c r="B20432" s="53">
        <v>20</v>
      </c>
      <c r="C20432" s="53" t="s">
        <v>33536</v>
      </c>
      <c r="D20432" s="53" t="s">
        <v>33872</v>
      </c>
    </row>
    <row r="20433" spans="1:4" ht="15" x14ac:dyDescent="0.25">
      <c r="A20433" s="53" t="s">
        <v>24603</v>
      </c>
      <c r="B20433" s="53">
        <v>20</v>
      </c>
      <c r="C20433" s="53" t="s">
        <v>33536</v>
      </c>
      <c r="D20433" s="53" t="s">
        <v>33872</v>
      </c>
    </row>
    <row r="20434" spans="1:4" ht="15" x14ac:dyDescent="0.25">
      <c r="A20434" s="53" t="s">
        <v>24604</v>
      </c>
      <c r="B20434" s="53">
        <v>20</v>
      </c>
      <c r="C20434" s="53" t="s">
        <v>33536</v>
      </c>
      <c r="D20434" s="53" t="s">
        <v>33872</v>
      </c>
    </row>
    <row r="20435" spans="1:4" ht="15" x14ac:dyDescent="0.25">
      <c r="A20435" s="53" t="s">
        <v>24605</v>
      </c>
      <c r="B20435" s="53">
        <v>30</v>
      </c>
      <c r="C20435" s="53" t="s">
        <v>33536</v>
      </c>
      <c r="D20435" s="53" t="s">
        <v>33872</v>
      </c>
    </row>
    <row r="20436" spans="1:4" ht="15" x14ac:dyDescent="0.25">
      <c r="A20436" s="53" t="s">
        <v>24606</v>
      </c>
      <c r="B20436" s="53">
        <v>30</v>
      </c>
      <c r="C20436" s="53" t="s">
        <v>33536</v>
      </c>
      <c r="D20436" s="53" t="s">
        <v>33872</v>
      </c>
    </row>
    <row r="20437" spans="1:4" ht="15" x14ac:dyDescent="0.25">
      <c r="A20437" s="53" t="s">
        <v>24607</v>
      </c>
      <c r="B20437" s="53">
        <v>30</v>
      </c>
      <c r="C20437" s="53" t="s">
        <v>33536</v>
      </c>
      <c r="D20437" s="53" t="s">
        <v>33872</v>
      </c>
    </row>
    <row r="20438" spans="1:4" ht="15" x14ac:dyDescent="0.25">
      <c r="A20438" s="53" t="s">
        <v>24608</v>
      </c>
      <c r="B20438" s="53">
        <v>30</v>
      </c>
      <c r="C20438" s="53" t="s">
        <v>33536</v>
      </c>
      <c r="D20438" s="53" t="s">
        <v>33872</v>
      </c>
    </row>
    <row r="20439" spans="1:4" ht="15" x14ac:dyDescent="0.25">
      <c r="A20439" s="53" t="s">
        <v>24609</v>
      </c>
      <c r="B20439" s="53">
        <v>10</v>
      </c>
      <c r="C20439" s="53" t="s">
        <v>33536</v>
      </c>
      <c r="D20439" s="53" t="s">
        <v>33872</v>
      </c>
    </row>
    <row r="20440" spans="1:4" ht="15" x14ac:dyDescent="0.25">
      <c r="A20440" s="53" t="s">
        <v>24610</v>
      </c>
      <c r="B20440" s="53">
        <v>15</v>
      </c>
      <c r="C20440" s="53" t="s">
        <v>33536</v>
      </c>
      <c r="D20440" s="53" t="s">
        <v>33872</v>
      </c>
    </row>
    <row r="20441" spans="1:4" ht="15" x14ac:dyDescent="0.25">
      <c r="A20441" s="53" t="s">
        <v>24611</v>
      </c>
      <c r="B20441" s="53">
        <v>20</v>
      </c>
      <c r="C20441" s="53" t="s">
        <v>33536</v>
      </c>
      <c r="D20441" s="53" t="s">
        <v>33872</v>
      </c>
    </row>
    <row r="20442" spans="1:4" ht="15" x14ac:dyDescent="0.25">
      <c r="A20442" s="53" t="s">
        <v>24612</v>
      </c>
      <c r="B20442" s="53">
        <v>25</v>
      </c>
      <c r="C20442" s="53" t="s">
        <v>33536</v>
      </c>
      <c r="D20442" s="53" t="s">
        <v>33872</v>
      </c>
    </row>
    <row r="20443" spans="1:4" ht="15" x14ac:dyDescent="0.25">
      <c r="A20443" s="53" t="s">
        <v>24613</v>
      </c>
      <c r="B20443" s="53">
        <v>30</v>
      </c>
      <c r="C20443" s="53" t="s">
        <v>33536</v>
      </c>
      <c r="D20443" s="53" t="s">
        <v>33872</v>
      </c>
    </row>
    <row r="20444" spans="1:4" ht="15" x14ac:dyDescent="0.25">
      <c r="A20444" s="53" t="s">
        <v>24614</v>
      </c>
      <c r="B20444" s="53">
        <v>20</v>
      </c>
      <c r="C20444" s="53" t="s">
        <v>33536</v>
      </c>
      <c r="D20444" s="53" t="s">
        <v>33872</v>
      </c>
    </row>
    <row r="20445" spans="1:4" ht="15" x14ac:dyDescent="0.25">
      <c r="A20445" s="53" t="s">
        <v>24615</v>
      </c>
      <c r="B20445" s="53">
        <v>30</v>
      </c>
      <c r="C20445" s="53" t="s">
        <v>33536</v>
      </c>
      <c r="D20445" s="53" t="s">
        <v>33872</v>
      </c>
    </row>
    <row r="20446" spans="1:4" ht="15" x14ac:dyDescent="0.25">
      <c r="A20446" s="53" t="s">
        <v>24616</v>
      </c>
      <c r="B20446" s="53">
        <v>20</v>
      </c>
      <c r="C20446" s="53" t="s">
        <v>33536</v>
      </c>
      <c r="D20446" s="53" t="s">
        <v>33872</v>
      </c>
    </row>
    <row r="20447" spans="1:4" ht="15" x14ac:dyDescent="0.25">
      <c r="A20447" s="53" t="s">
        <v>24617</v>
      </c>
      <c r="B20447" s="53">
        <v>20</v>
      </c>
      <c r="C20447" s="53" t="s">
        <v>33536</v>
      </c>
      <c r="D20447" s="53" t="s">
        <v>33872</v>
      </c>
    </row>
    <row r="20448" spans="1:4" ht="15" x14ac:dyDescent="0.25">
      <c r="A20448" s="53" t="s">
        <v>24618</v>
      </c>
      <c r="B20448" s="53">
        <v>20</v>
      </c>
      <c r="C20448" s="53" t="s">
        <v>33536</v>
      </c>
      <c r="D20448" s="53" t="s">
        <v>33872</v>
      </c>
    </row>
    <row r="20449" spans="1:4" ht="15" x14ac:dyDescent="0.25">
      <c r="A20449" s="53" t="s">
        <v>24619</v>
      </c>
      <c r="B20449" s="53">
        <v>30</v>
      </c>
      <c r="C20449" s="53" t="s">
        <v>33536</v>
      </c>
      <c r="D20449" s="53" t="s">
        <v>33872</v>
      </c>
    </row>
    <row r="20450" spans="1:4" ht="15" x14ac:dyDescent="0.25">
      <c r="A20450" s="53" t="s">
        <v>24620</v>
      </c>
      <c r="B20450" s="53">
        <v>20</v>
      </c>
      <c r="C20450" s="53" t="s">
        <v>33536</v>
      </c>
      <c r="D20450" s="53" t="s">
        <v>33872</v>
      </c>
    </row>
    <row r="20451" spans="1:4" ht="15" x14ac:dyDescent="0.25">
      <c r="A20451" s="53" t="s">
        <v>24621</v>
      </c>
      <c r="B20451" s="53">
        <v>30</v>
      </c>
      <c r="C20451" s="53" t="s">
        <v>33536</v>
      </c>
      <c r="D20451" s="53" t="s">
        <v>33872</v>
      </c>
    </row>
    <row r="20452" spans="1:4" ht="15" x14ac:dyDescent="0.25">
      <c r="A20452" s="53" t="s">
        <v>24622</v>
      </c>
      <c r="B20452" s="53">
        <v>20</v>
      </c>
      <c r="C20452" s="53" t="s">
        <v>33536</v>
      </c>
      <c r="D20452" s="53" t="s">
        <v>33872</v>
      </c>
    </row>
    <row r="20453" spans="1:4" ht="15" x14ac:dyDescent="0.25">
      <c r="A20453" s="53" t="s">
        <v>24623</v>
      </c>
      <c r="B20453" s="53">
        <v>30</v>
      </c>
      <c r="C20453" s="53" t="s">
        <v>33536</v>
      </c>
      <c r="D20453" s="53" t="s">
        <v>33872</v>
      </c>
    </row>
    <row r="20454" spans="1:4" ht="15" x14ac:dyDescent="0.25">
      <c r="A20454" s="53" t="s">
        <v>24624</v>
      </c>
      <c r="B20454" s="53">
        <v>75</v>
      </c>
      <c r="C20454" s="53" t="s">
        <v>33536</v>
      </c>
      <c r="D20454" s="53" t="s">
        <v>33872</v>
      </c>
    </row>
    <row r="20455" spans="1:4" ht="15" x14ac:dyDescent="0.25">
      <c r="A20455" s="53" t="s">
        <v>24625</v>
      </c>
      <c r="B20455" s="53">
        <v>15</v>
      </c>
      <c r="C20455" s="53" t="s">
        <v>33536</v>
      </c>
      <c r="D20455" s="53" t="s">
        <v>33872</v>
      </c>
    </row>
    <row r="20456" spans="1:4" ht="15" x14ac:dyDescent="0.25">
      <c r="A20456" s="53" t="s">
        <v>24626</v>
      </c>
      <c r="B20456" s="53">
        <v>15</v>
      </c>
      <c r="C20456" s="53" t="s">
        <v>33536</v>
      </c>
      <c r="D20456" s="53" t="s">
        <v>33872</v>
      </c>
    </row>
    <row r="20457" spans="1:4" ht="15" x14ac:dyDescent="0.25">
      <c r="A20457" s="53" t="s">
        <v>24627</v>
      </c>
      <c r="B20457" s="53">
        <v>15</v>
      </c>
      <c r="C20457" s="53" t="s">
        <v>33536</v>
      </c>
      <c r="D20457" s="53" t="s">
        <v>33872</v>
      </c>
    </row>
    <row r="20458" spans="1:4" ht="15" x14ac:dyDescent="0.25">
      <c r="A20458" s="53" t="s">
        <v>24628</v>
      </c>
      <c r="B20458" s="53">
        <v>20</v>
      </c>
      <c r="C20458" s="53" t="s">
        <v>33536</v>
      </c>
      <c r="D20458" s="53" t="s">
        <v>33872</v>
      </c>
    </row>
    <row r="20459" spans="1:4" ht="15" x14ac:dyDescent="0.25">
      <c r="A20459" s="53" t="s">
        <v>24629</v>
      </c>
      <c r="B20459" s="53">
        <v>15</v>
      </c>
      <c r="C20459" s="53" t="s">
        <v>33536</v>
      </c>
      <c r="D20459" s="53" t="s">
        <v>33872</v>
      </c>
    </row>
    <row r="20460" spans="1:4" ht="15" x14ac:dyDescent="0.25">
      <c r="A20460" s="53" t="s">
        <v>24630</v>
      </c>
      <c r="B20460" s="53">
        <v>15</v>
      </c>
      <c r="C20460" s="53" t="s">
        <v>33536</v>
      </c>
      <c r="D20460" s="53" t="s">
        <v>33872</v>
      </c>
    </row>
    <row r="20461" spans="1:4" ht="15" x14ac:dyDescent="0.25">
      <c r="A20461" s="53" t="s">
        <v>24631</v>
      </c>
      <c r="B20461" s="53">
        <v>75</v>
      </c>
      <c r="C20461" s="53" t="s">
        <v>33536</v>
      </c>
      <c r="D20461" s="53" t="s">
        <v>33872</v>
      </c>
    </row>
    <row r="20462" spans="1:4" ht="15" x14ac:dyDescent="0.25">
      <c r="A20462" s="53" t="s">
        <v>24632</v>
      </c>
      <c r="B20462" s="53">
        <v>30</v>
      </c>
      <c r="C20462" s="53" t="s">
        <v>33536</v>
      </c>
      <c r="D20462" s="53" t="s">
        <v>33872</v>
      </c>
    </row>
    <row r="20463" spans="1:4" ht="15" x14ac:dyDescent="0.25">
      <c r="A20463" s="53" t="s">
        <v>24633</v>
      </c>
      <c r="B20463" s="53">
        <v>30</v>
      </c>
      <c r="C20463" s="53" t="s">
        <v>33536</v>
      </c>
      <c r="D20463" s="53" t="s">
        <v>33872</v>
      </c>
    </row>
    <row r="20464" spans="1:4" ht="15" x14ac:dyDescent="0.25">
      <c r="A20464" s="53" t="s">
        <v>24634</v>
      </c>
      <c r="B20464" s="53">
        <v>30</v>
      </c>
      <c r="C20464" s="53" t="s">
        <v>33536</v>
      </c>
      <c r="D20464" s="53" t="s">
        <v>33872</v>
      </c>
    </row>
    <row r="20465" spans="1:4" ht="15" x14ac:dyDescent="0.25">
      <c r="A20465" s="53" t="s">
        <v>24635</v>
      </c>
      <c r="B20465" s="53">
        <v>30</v>
      </c>
      <c r="C20465" s="53" t="s">
        <v>33536</v>
      </c>
      <c r="D20465" s="53" t="s">
        <v>33872</v>
      </c>
    </row>
    <row r="20466" spans="1:4" ht="15" x14ac:dyDescent="0.25">
      <c r="A20466" s="53" t="s">
        <v>24636</v>
      </c>
      <c r="B20466" s="53">
        <v>30</v>
      </c>
      <c r="C20466" s="53" t="s">
        <v>33536</v>
      </c>
      <c r="D20466" s="53" t="s">
        <v>33872</v>
      </c>
    </row>
    <row r="20467" spans="1:4" ht="15" x14ac:dyDescent="0.25">
      <c r="A20467" s="53" t="s">
        <v>24637</v>
      </c>
      <c r="B20467" s="53">
        <v>30</v>
      </c>
      <c r="C20467" s="53" t="s">
        <v>33536</v>
      </c>
      <c r="D20467" s="53" t="s">
        <v>33872</v>
      </c>
    </row>
    <row r="20468" spans="1:4" ht="15" x14ac:dyDescent="0.25">
      <c r="A20468" s="53" t="s">
        <v>24638</v>
      </c>
      <c r="B20468" s="53">
        <v>30</v>
      </c>
      <c r="C20468" s="53" t="s">
        <v>33536</v>
      </c>
      <c r="D20468" s="53" t="s">
        <v>33872</v>
      </c>
    </row>
    <row r="20469" spans="1:4" ht="15" x14ac:dyDescent="0.25">
      <c r="A20469" s="53" t="s">
        <v>24639</v>
      </c>
      <c r="B20469" s="53">
        <v>30</v>
      </c>
      <c r="C20469" s="53" t="s">
        <v>33536</v>
      </c>
      <c r="D20469" s="53" t="s">
        <v>33872</v>
      </c>
    </row>
    <row r="20470" spans="1:4" ht="15" x14ac:dyDescent="0.25">
      <c r="A20470" s="53" t="s">
        <v>24640</v>
      </c>
      <c r="B20470" s="53">
        <v>30</v>
      </c>
      <c r="C20470" s="53" t="s">
        <v>33536</v>
      </c>
      <c r="D20470" s="53" t="s">
        <v>33872</v>
      </c>
    </row>
    <row r="20471" spans="1:4" ht="15" x14ac:dyDescent="0.25">
      <c r="A20471" s="53" t="s">
        <v>24641</v>
      </c>
      <c r="B20471" s="53">
        <v>30</v>
      </c>
      <c r="C20471" s="53" t="s">
        <v>33536</v>
      </c>
      <c r="D20471" s="53" t="s">
        <v>33872</v>
      </c>
    </row>
    <row r="20472" spans="1:4" ht="15" x14ac:dyDescent="0.25">
      <c r="A20472" s="53" t="s">
        <v>24642</v>
      </c>
      <c r="B20472" s="53">
        <v>30</v>
      </c>
      <c r="C20472" s="53" t="s">
        <v>33536</v>
      </c>
      <c r="D20472" s="53" t="s">
        <v>33872</v>
      </c>
    </row>
    <row r="20473" spans="1:4" ht="15" x14ac:dyDescent="0.25">
      <c r="A20473" s="53" t="s">
        <v>24643</v>
      </c>
      <c r="B20473" s="53">
        <v>40</v>
      </c>
      <c r="C20473" s="53" t="s">
        <v>33536</v>
      </c>
      <c r="D20473" s="53" t="s">
        <v>33872</v>
      </c>
    </row>
    <row r="20474" spans="1:4" ht="15" x14ac:dyDescent="0.25">
      <c r="A20474" s="53" t="s">
        <v>24644</v>
      </c>
      <c r="B20474" s="53">
        <v>15</v>
      </c>
      <c r="C20474" s="53" t="s">
        <v>33536</v>
      </c>
      <c r="D20474" s="53" t="s">
        <v>33872</v>
      </c>
    </row>
    <row r="20475" spans="1:4" ht="15" x14ac:dyDescent="0.25">
      <c r="A20475" s="53" t="s">
        <v>24645</v>
      </c>
      <c r="B20475" s="53">
        <v>15</v>
      </c>
      <c r="C20475" s="53" t="s">
        <v>33536</v>
      </c>
      <c r="D20475" s="53" t="s">
        <v>33872</v>
      </c>
    </row>
    <row r="20476" spans="1:4" ht="15" x14ac:dyDescent="0.25">
      <c r="A20476" s="53" t="s">
        <v>24646</v>
      </c>
      <c r="B20476" s="53">
        <v>15</v>
      </c>
      <c r="C20476" s="53" t="s">
        <v>33536</v>
      </c>
      <c r="D20476" s="53" t="s">
        <v>33872</v>
      </c>
    </row>
    <row r="20477" spans="1:4" ht="15" x14ac:dyDescent="0.25">
      <c r="A20477" s="53" t="s">
        <v>24647</v>
      </c>
      <c r="B20477" s="53">
        <v>15</v>
      </c>
      <c r="C20477" s="53" t="s">
        <v>33536</v>
      </c>
      <c r="D20477" s="53" t="s">
        <v>33872</v>
      </c>
    </row>
    <row r="20478" spans="1:4" ht="15" x14ac:dyDescent="0.25">
      <c r="A20478" s="53" t="s">
        <v>24648</v>
      </c>
      <c r="B20478" s="53">
        <v>30</v>
      </c>
      <c r="C20478" s="53" t="s">
        <v>33536</v>
      </c>
      <c r="D20478" s="53" t="s">
        <v>33872</v>
      </c>
    </row>
    <row r="20479" spans="1:4" ht="15" x14ac:dyDescent="0.25">
      <c r="A20479" s="53" t="s">
        <v>24649</v>
      </c>
      <c r="B20479" s="53">
        <v>30</v>
      </c>
      <c r="C20479" s="53" t="s">
        <v>33536</v>
      </c>
      <c r="D20479" s="53" t="s">
        <v>33872</v>
      </c>
    </row>
    <row r="20480" spans="1:4" ht="15" x14ac:dyDescent="0.25">
      <c r="A20480" s="53" t="s">
        <v>24650</v>
      </c>
      <c r="B20480" s="53">
        <v>30</v>
      </c>
      <c r="C20480" s="53" t="s">
        <v>33536</v>
      </c>
      <c r="D20480" s="53" t="s">
        <v>33872</v>
      </c>
    </row>
    <row r="20481" spans="1:4" ht="15" x14ac:dyDescent="0.25">
      <c r="A20481" s="53" t="s">
        <v>24651</v>
      </c>
      <c r="B20481" s="53">
        <v>30</v>
      </c>
      <c r="C20481" s="53" t="s">
        <v>33536</v>
      </c>
      <c r="D20481" s="53" t="s">
        <v>33872</v>
      </c>
    </row>
    <row r="20482" spans="1:4" ht="15" x14ac:dyDescent="0.25">
      <c r="A20482" s="53" t="s">
        <v>24652</v>
      </c>
      <c r="B20482" s="53">
        <v>30</v>
      </c>
      <c r="C20482" s="53" t="s">
        <v>33536</v>
      </c>
      <c r="D20482" s="53" t="s">
        <v>33872</v>
      </c>
    </row>
    <row r="20483" spans="1:4" ht="15" x14ac:dyDescent="0.25">
      <c r="A20483" s="53" t="s">
        <v>24653</v>
      </c>
      <c r="B20483" s="53">
        <v>30</v>
      </c>
      <c r="C20483" s="53" t="s">
        <v>33536</v>
      </c>
      <c r="D20483" s="53" t="s">
        <v>33872</v>
      </c>
    </row>
    <row r="20484" spans="1:4" ht="15" x14ac:dyDescent="0.25">
      <c r="A20484" s="53" t="s">
        <v>24654</v>
      </c>
      <c r="B20484" s="53">
        <v>15</v>
      </c>
      <c r="C20484" s="53" t="s">
        <v>33536</v>
      </c>
      <c r="D20484" s="53" t="s">
        <v>33872</v>
      </c>
    </row>
    <row r="20485" spans="1:4" ht="15" x14ac:dyDescent="0.25">
      <c r="A20485" s="53" t="s">
        <v>24655</v>
      </c>
      <c r="B20485" s="53">
        <v>15</v>
      </c>
      <c r="C20485" s="53" t="s">
        <v>33536</v>
      </c>
      <c r="D20485" s="53" t="s">
        <v>33872</v>
      </c>
    </row>
    <row r="20486" spans="1:4" ht="15" x14ac:dyDescent="0.25">
      <c r="A20486" s="53" t="s">
        <v>24656</v>
      </c>
      <c r="B20486" s="53">
        <v>15</v>
      </c>
      <c r="C20486" s="53" t="s">
        <v>33536</v>
      </c>
      <c r="D20486" s="53" t="s">
        <v>33872</v>
      </c>
    </row>
    <row r="20487" spans="1:4" ht="15" x14ac:dyDescent="0.25">
      <c r="A20487" s="53" t="s">
        <v>24657</v>
      </c>
      <c r="B20487" s="53">
        <v>15</v>
      </c>
      <c r="C20487" s="53" t="s">
        <v>33536</v>
      </c>
      <c r="D20487" s="53" t="s">
        <v>33872</v>
      </c>
    </row>
    <row r="20488" spans="1:4" ht="15" x14ac:dyDescent="0.25">
      <c r="A20488" s="53" t="s">
        <v>24658</v>
      </c>
      <c r="B20488" s="53">
        <v>60</v>
      </c>
      <c r="C20488" s="53" t="s">
        <v>33536</v>
      </c>
      <c r="D20488" s="53" t="s">
        <v>33872</v>
      </c>
    </row>
    <row r="20489" spans="1:4" ht="15" x14ac:dyDescent="0.25">
      <c r="A20489" s="53" t="s">
        <v>24659</v>
      </c>
      <c r="B20489" s="53">
        <v>30</v>
      </c>
      <c r="C20489" s="53" t="s">
        <v>33536</v>
      </c>
      <c r="D20489" s="53" t="s">
        <v>33872</v>
      </c>
    </row>
    <row r="20490" spans="1:4" ht="15" x14ac:dyDescent="0.25">
      <c r="A20490" s="53" t="s">
        <v>24660</v>
      </c>
      <c r="B20490" s="53">
        <v>30</v>
      </c>
      <c r="C20490" s="53" t="s">
        <v>33536</v>
      </c>
      <c r="D20490" s="53" t="s">
        <v>33872</v>
      </c>
    </row>
    <row r="20491" spans="1:4" ht="15" x14ac:dyDescent="0.25">
      <c r="A20491" s="53" t="s">
        <v>24661</v>
      </c>
      <c r="B20491" s="53">
        <v>30</v>
      </c>
      <c r="C20491" s="53" t="s">
        <v>33536</v>
      </c>
      <c r="D20491" s="53" t="s">
        <v>33872</v>
      </c>
    </row>
    <row r="20492" spans="1:4" ht="15" x14ac:dyDescent="0.25">
      <c r="A20492" s="53" t="s">
        <v>24662</v>
      </c>
      <c r="B20492" s="53">
        <v>30</v>
      </c>
      <c r="C20492" s="53" t="s">
        <v>33536</v>
      </c>
      <c r="D20492" s="53" t="s">
        <v>33872</v>
      </c>
    </row>
    <row r="20493" spans="1:4" ht="15" x14ac:dyDescent="0.25">
      <c r="A20493" s="53" t="s">
        <v>24663</v>
      </c>
      <c r="B20493" s="53">
        <v>30</v>
      </c>
      <c r="C20493" s="53" t="s">
        <v>33536</v>
      </c>
      <c r="D20493" s="53" t="s">
        <v>33872</v>
      </c>
    </row>
    <row r="20494" spans="1:4" ht="15" x14ac:dyDescent="0.25">
      <c r="A20494" s="53" t="s">
        <v>24664</v>
      </c>
      <c r="B20494" s="53">
        <v>30</v>
      </c>
      <c r="C20494" s="53" t="s">
        <v>33536</v>
      </c>
      <c r="D20494" s="53" t="s">
        <v>33872</v>
      </c>
    </row>
    <row r="20495" spans="1:4" ht="15" x14ac:dyDescent="0.25">
      <c r="A20495" s="53" t="s">
        <v>24665</v>
      </c>
      <c r="B20495" s="53">
        <v>30</v>
      </c>
      <c r="C20495" s="53" t="s">
        <v>33536</v>
      </c>
      <c r="D20495" s="53" t="s">
        <v>33872</v>
      </c>
    </row>
    <row r="20496" spans="1:4" ht="15" x14ac:dyDescent="0.25">
      <c r="A20496" s="53" t="s">
        <v>24666</v>
      </c>
      <c r="B20496" s="53">
        <v>30</v>
      </c>
      <c r="C20496" s="53" t="s">
        <v>33536</v>
      </c>
      <c r="D20496" s="53" t="s">
        <v>33872</v>
      </c>
    </row>
    <row r="20497" spans="1:4" ht="15" x14ac:dyDescent="0.25">
      <c r="A20497" s="53" t="s">
        <v>24667</v>
      </c>
      <c r="B20497" s="53">
        <v>30</v>
      </c>
      <c r="C20497" s="53" t="s">
        <v>33536</v>
      </c>
      <c r="D20497" s="53" t="s">
        <v>33872</v>
      </c>
    </row>
    <row r="20498" spans="1:4" ht="15" x14ac:dyDescent="0.25">
      <c r="A20498" s="53" t="s">
        <v>24668</v>
      </c>
      <c r="B20498" s="53">
        <v>30</v>
      </c>
      <c r="C20498" s="53" t="s">
        <v>33536</v>
      </c>
      <c r="D20498" s="53" t="s">
        <v>33872</v>
      </c>
    </row>
    <row r="20499" spans="1:4" ht="15" x14ac:dyDescent="0.25">
      <c r="A20499" s="53" t="s">
        <v>24669</v>
      </c>
      <c r="B20499" s="53">
        <v>30</v>
      </c>
      <c r="C20499" s="53" t="s">
        <v>33536</v>
      </c>
      <c r="D20499" s="53" t="s">
        <v>33872</v>
      </c>
    </row>
    <row r="20500" spans="1:4" ht="15" x14ac:dyDescent="0.25">
      <c r="A20500" s="53" t="s">
        <v>24670</v>
      </c>
      <c r="B20500" s="53">
        <v>30</v>
      </c>
      <c r="C20500" s="53" t="s">
        <v>33536</v>
      </c>
      <c r="D20500" s="53" t="s">
        <v>33872</v>
      </c>
    </row>
    <row r="20501" spans="1:4" ht="15" x14ac:dyDescent="0.25">
      <c r="A20501" s="53" t="s">
        <v>24671</v>
      </c>
      <c r="B20501" s="53">
        <v>30</v>
      </c>
      <c r="C20501" s="53" t="s">
        <v>33536</v>
      </c>
      <c r="D20501" s="53" t="s">
        <v>33872</v>
      </c>
    </row>
    <row r="20502" spans="1:4" ht="15" x14ac:dyDescent="0.25">
      <c r="A20502" s="53" t="s">
        <v>24672</v>
      </c>
      <c r="B20502" s="53">
        <v>30</v>
      </c>
      <c r="C20502" s="53" t="s">
        <v>33536</v>
      </c>
      <c r="D20502" s="53" t="s">
        <v>33872</v>
      </c>
    </row>
    <row r="20503" spans="1:4" ht="15" x14ac:dyDescent="0.25">
      <c r="A20503" s="53" t="s">
        <v>24673</v>
      </c>
      <c r="B20503" s="53">
        <v>30</v>
      </c>
      <c r="C20503" s="53" t="s">
        <v>33536</v>
      </c>
      <c r="D20503" s="53" t="s">
        <v>33872</v>
      </c>
    </row>
    <row r="20504" spans="1:4" ht="15" x14ac:dyDescent="0.25">
      <c r="A20504" s="53" t="s">
        <v>24674</v>
      </c>
      <c r="B20504" s="53">
        <v>30</v>
      </c>
      <c r="C20504" s="53" t="s">
        <v>33536</v>
      </c>
      <c r="D20504" s="53" t="s">
        <v>33872</v>
      </c>
    </row>
    <row r="20505" spans="1:4" ht="15" x14ac:dyDescent="0.25">
      <c r="A20505" s="53" t="s">
        <v>24675</v>
      </c>
      <c r="B20505" s="53">
        <v>30</v>
      </c>
      <c r="C20505" s="53" t="s">
        <v>33536</v>
      </c>
      <c r="D20505" s="53" t="s">
        <v>33872</v>
      </c>
    </row>
    <row r="20506" spans="1:4" ht="15" x14ac:dyDescent="0.25">
      <c r="A20506" s="53" t="s">
        <v>24676</v>
      </c>
      <c r="B20506" s="53">
        <v>30</v>
      </c>
      <c r="C20506" s="53"/>
      <c r="D20506" s="53" t="s">
        <v>33872</v>
      </c>
    </row>
    <row r="20507" spans="1:4" ht="15" x14ac:dyDescent="0.25">
      <c r="A20507" s="53" t="s">
        <v>24677</v>
      </c>
      <c r="B20507" s="53">
        <v>30</v>
      </c>
      <c r="C20507" s="53" t="s">
        <v>33536</v>
      </c>
      <c r="D20507" s="53" t="s">
        <v>33872</v>
      </c>
    </row>
    <row r="20508" spans="1:4" ht="15" x14ac:dyDescent="0.25">
      <c r="A20508" s="53" t="s">
        <v>24678</v>
      </c>
      <c r="B20508" s="53">
        <v>30</v>
      </c>
      <c r="C20508" s="53" t="s">
        <v>33536</v>
      </c>
      <c r="D20508" s="53" t="s">
        <v>33872</v>
      </c>
    </row>
    <row r="20509" spans="1:4" ht="15" x14ac:dyDescent="0.25">
      <c r="A20509" s="53" t="s">
        <v>24679</v>
      </c>
      <c r="B20509" s="53">
        <v>30</v>
      </c>
      <c r="C20509" s="53" t="s">
        <v>33536</v>
      </c>
      <c r="D20509" s="53" t="s">
        <v>33872</v>
      </c>
    </row>
    <row r="20510" spans="1:4" ht="15" x14ac:dyDescent="0.25">
      <c r="A20510" s="53" t="s">
        <v>24680</v>
      </c>
      <c r="B20510" s="53">
        <v>30</v>
      </c>
      <c r="C20510" s="53" t="s">
        <v>33536</v>
      </c>
      <c r="D20510" s="53" t="s">
        <v>33872</v>
      </c>
    </row>
    <row r="20511" spans="1:4" ht="15" x14ac:dyDescent="0.25">
      <c r="A20511" s="53" t="s">
        <v>24681</v>
      </c>
      <c r="B20511" s="53">
        <v>30</v>
      </c>
      <c r="C20511" s="53" t="s">
        <v>33536</v>
      </c>
      <c r="D20511" s="53" t="s">
        <v>33872</v>
      </c>
    </row>
    <row r="20512" spans="1:4" ht="15" x14ac:dyDescent="0.25">
      <c r="A20512" s="53" t="s">
        <v>24682</v>
      </c>
      <c r="B20512" s="53">
        <v>30</v>
      </c>
      <c r="C20512" s="53" t="s">
        <v>33536</v>
      </c>
      <c r="D20512" s="53" t="s">
        <v>33872</v>
      </c>
    </row>
    <row r="20513" spans="1:4" ht="15" x14ac:dyDescent="0.25">
      <c r="A20513" s="53" t="s">
        <v>24683</v>
      </c>
      <c r="B20513" s="53">
        <v>30</v>
      </c>
      <c r="C20513" s="53" t="s">
        <v>33536</v>
      </c>
      <c r="D20513" s="53" t="s">
        <v>33872</v>
      </c>
    </row>
    <row r="20514" spans="1:4" ht="15" x14ac:dyDescent="0.25">
      <c r="A20514" s="53" t="s">
        <v>24684</v>
      </c>
      <c r="B20514" s="53">
        <v>30</v>
      </c>
      <c r="C20514" s="53" t="s">
        <v>33536</v>
      </c>
      <c r="D20514" s="53" t="s">
        <v>33872</v>
      </c>
    </row>
    <row r="20515" spans="1:4" ht="15" x14ac:dyDescent="0.25">
      <c r="A20515" s="53" t="s">
        <v>24685</v>
      </c>
      <c r="B20515" s="53">
        <v>30</v>
      </c>
      <c r="C20515" s="53" t="s">
        <v>33536</v>
      </c>
      <c r="D20515" s="53" t="s">
        <v>33872</v>
      </c>
    </row>
    <row r="20516" spans="1:4" ht="15" x14ac:dyDescent="0.25">
      <c r="A20516" s="53" t="s">
        <v>24686</v>
      </c>
      <c r="B20516" s="53">
        <v>15</v>
      </c>
      <c r="C20516" s="53" t="s">
        <v>33536</v>
      </c>
      <c r="D20516" s="53" t="s">
        <v>33872</v>
      </c>
    </row>
    <row r="20517" spans="1:4" ht="15" x14ac:dyDescent="0.25">
      <c r="A20517" s="53" t="s">
        <v>24687</v>
      </c>
      <c r="B20517" s="53">
        <v>15</v>
      </c>
      <c r="C20517" s="53" t="s">
        <v>33536</v>
      </c>
      <c r="D20517" s="53" t="s">
        <v>33872</v>
      </c>
    </row>
    <row r="20518" spans="1:4" ht="15" x14ac:dyDescent="0.25">
      <c r="A20518" s="53" t="s">
        <v>24688</v>
      </c>
      <c r="B20518" s="53">
        <v>15</v>
      </c>
      <c r="C20518" s="53" t="s">
        <v>33536</v>
      </c>
      <c r="D20518" s="53" t="s">
        <v>33872</v>
      </c>
    </row>
    <row r="20519" spans="1:4" ht="15" x14ac:dyDescent="0.25">
      <c r="A20519" s="53" t="s">
        <v>24689</v>
      </c>
      <c r="B20519" s="53">
        <v>30</v>
      </c>
      <c r="C20519" s="53" t="s">
        <v>33536</v>
      </c>
      <c r="D20519" s="53" t="s">
        <v>33872</v>
      </c>
    </row>
    <row r="20520" spans="1:4" ht="15" x14ac:dyDescent="0.25">
      <c r="A20520" s="53" t="s">
        <v>24690</v>
      </c>
      <c r="B20520" s="53">
        <v>30</v>
      </c>
      <c r="C20520" s="53" t="s">
        <v>33536</v>
      </c>
      <c r="D20520" s="53" t="s">
        <v>33872</v>
      </c>
    </row>
    <row r="20521" spans="1:4" ht="15" x14ac:dyDescent="0.25">
      <c r="A20521" s="53" t="s">
        <v>24691</v>
      </c>
      <c r="B20521" s="53">
        <v>30</v>
      </c>
      <c r="C20521" s="53" t="s">
        <v>33536</v>
      </c>
      <c r="D20521" s="53" t="s">
        <v>33872</v>
      </c>
    </row>
    <row r="20522" spans="1:4" ht="15" x14ac:dyDescent="0.25">
      <c r="A20522" s="53" t="s">
        <v>24692</v>
      </c>
      <c r="B20522" s="53">
        <v>30</v>
      </c>
      <c r="C20522" s="53" t="s">
        <v>33536</v>
      </c>
      <c r="D20522" s="53" t="s">
        <v>33872</v>
      </c>
    </row>
    <row r="20523" spans="1:4" ht="15" x14ac:dyDescent="0.25">
      <c r="A20523" s="53" t="s">
        <v>24693</v>
      </c>
      <c r="B20523" s="53">
        <v>30</v>
      </c>
      <c r="C20523" s="53" t="s">
        <v>33536</v>
      </c>
      <c r="D20523" s="53" t="s">
        <v>33872</v>
      </c>
    </row>
    <row r="20524" spans="1:4" ht="15" x14ac:dyDescent="0.25">
      <c r="A20524" s="53" t="s">
        <v>24694</v>
      </c>
      <c r="B20524" s="53">
        <v>30</v>
      </c>
      <c r="C20524" s="53" t="s">
        <v>33536</v>
      </c>
      <c r="D20524" s="53" t="s">
        <v>33872</v>
      </c>
    </row>
    <row r="20525" spans="1:4" ht="15" x14ac:dyDescent="0.25">
      <c r="A20525" s="53" t="s">
        <v>24695</v>
      </c>
      <c r="B20525" s="53">
        <v>30</v>
      </c>
      <c r="C20525" s="53" t="s">
        <v>33536</v>
      </c>
      <c r="D20525" s="53" t="s">
        <v>33872</v>
      </c>
    </row>
    <row r="20526" spans="1:4" ht="15" x14ac:dyDescent="0.25">
      <c r="A20526" s="53" t="s">
        <v>24696</v>
      </c>
      <c r="B20526" s="53">
        <v>30</v>
      </c>
      <c r="C20526" s="53" t="s">
        <v>33536</v>
      </c>
      <c r="D20526" s="53" t="s">
        <v>33872</v>
      </c>
    </row>
    <row r="20527" spans="1:4" ht="15" x14ac:dyDescent="0.25">
      <c r="A20527" s="53" t="s">
        <v>24697</v>
      </c>
      <c r="B20527" s="53">
        <v>30</v>
      </c>
      <c r="C20527" s="53" t="s">
        <v>33536</v>
      </c>
      <c r="D20527" s="53" t="s">
        <v>33872</v>
      </c>
    </row>
    <row r="20528" spans="1:4" ht="15" x14ac:dyDescent="0.25">
      <c r="A20528" s="53" t="s">
        <v>24698</v>
      </c>
      <c r="B20528" s="53">
        <v>30</v>
      </c>
      <c r="C20528" s="53" t="s">
        <v>33536</v>
      </c>
      <c r="D20528" s="53" t="s">
        <v>33872</v>
      </c>
    </row>
    <row r="20529" spans="1:4" ht="15" x14ac:dyDescent="0.25">
      <c r="A20529" s="53" t="s">
        <v>24699</v>
      </c>
      <c r="B20529" s="53">
        <v>30</v>
      </c>
      <c r="C20529" s="53" t="s">
        <v>33536</v>
      </c>
      <c r="D20529" s="53" t="s">
        <v>33872</v>
      </c>
    </row>
    <row r="20530" spans="1:4" ht="15" x14ac:dyDescent="0.25">
      <c r="A20530" s="53" t="s">
        <v>24700</v>
      </c>
      <c r="B20530" s="53">
        <v>30</v>
      </c>
      <c r="C20530" s="53" t="s">
        <v>33536</v>
      </c>
      <c r="D20530" s="53" t="s">
        <v>33872</v>
      </c>
    </row>
    <row r="20531" spans="1:4" ht="15" x14ac:dyDescent="0.25">
      <c r="A20531" s="53" t="s">
        <v>24701</v>
      </c>
      <c r="B20531" s="53">
        <v>30</v>
      </c>
      <c r="C20531" s="53" t="s">
        <v>33536</v>
      </c>
      <c r="D20531" s="53" t="s">
        <v>33872</v>
      </c>
    </row>
    <row r="20532" spans="1:4" ht="15" x14ac:dyDescent="0.25">
      <c r="A20532" s="53" t="s">
        <v>24702</v>
      </c>
      <c r="B20532" s="53">
        <v>15</v>
      </c>
      <c r="C20532" s="53" t="s">
        <v>33536</v>
      </c>
      <c r="D20532" s="53" t="s">
        <v>33872</v>
      </c>
    </row>
    <row r="20533" spans="1:4" ht="15" x14ac:dyDescent="0.25">
      <c r="A20533" s="53" t="s">
        <v>24703</v>
      </c>
      <c r="B20533" s="53">
        <v>30</v>
      </c>
      <c r="C20533" s="53" t="s">
        <v>33536</v>
      </c>
      <c r="D20533" s="53" t="s">
        <v>33872</v>
      </c>
    </row>
    <row r="20534" spans="1:4" ht="15" x14ac:dyDescent="0.25">
      <c r="A20534" s="53" t="s">
        <v>24704</v>
      </c>
      <c r="B20534" s="53">
        <v>15</v>
      </c>
      <c r="C20534" s="53" t="s">
        <v>33536</v>
      </c>
      <c r="D20534" s="53" t="s">
        <v>33872</v>
      </c>
    </row>
    <row r="20535" spans="1:4" ht="15" x14ac:dyDescent="0.25">
      <c r="A20535" s="53" t="s">
        <v>24705</v>
      </c>
      <c r="B20535" s="53">
        <v>30</v>
      </c>
      <c r="C20535" s="53" t="s">
        <v>33536</v>
      </c>
      <c r="D20535" s="53" t="s">
        <v>33872</v>
      </c>
    </row>
    <row r="20536" spans="1:4" ht="15" x14ac:dyDescent="0.25">
      <c r="A20536" s="53" t="s">
        <v>24706</v>
      </c>
      <c r="B20536" s="53">
        <v>30</v>
      </c>
      <c r="C20536" s="53" t="s">
        <v>33536</v>
      </c>
      <c r="D20536" s="53" t="s">
        <v>33872</v>
      </c>
    </row>
    <row r="20537" spans="1:4" ht="15" x14ac:dyDescent="0.25">
      <c r="A20537" s="53" t="s">
        <v>24707</v>
      </c>
      <c r="B20537" s="53">
        <v>30</v>
      </c>
      <c r="C20537" s="53" t="s">
        <v>33536</v>
      </c>
      <c r="D20537" s="53" t="s">
        <v>33872</v>
      </c>
    </row>
    <row r="20538" spans="1:4" ht="15" x14ac:dyDescent="0.25">
      <c r="A20538" s="53" t="s">
        <v>24708</v>
      </c>
      <c r="B20538" s="53">
        <v>30</v>
      </c>
      <c r="C20538" s="53" t="s">
        <v>33536</v>
      </c>
      <c r="D20538" s="53" t="s">
        <v>33872</v>
      </c>
    </row>
    <row r="20539" spans="1:4" ht="15" x14ac:dyDescent="0.25">
      <c r="A20539" s="53" t="s">
        <v>24709</v>
      </c>
      <c r="B20539" s="53">
        <v>30</v>
      </c>
      <c r="C20539" s="53" t="s">
        <v>33536</v>
      </c>
      <c r="D20539" s="53" t="s">
        <v>33872</v>
      </c>
    </row>
    <row r="20540" spans="1:4" ht="15" x14ac:dyDescent="0.25">
      <c r="A20540" s="53" t="s">
        <v>24710</v>
      </c>
      <c r="B20540" s="53">
        <v>30</v>
      </c>
      <c r="C20540" s="53" t="s">
        <v>33536</v>
      </c>
      <c r="D20540" s="53" t="s">
        <v>33872</v>
      </c>
    </row>
    <row r="20541" spans="1:4" ht="15" x14ac:dyDescent="0.25">
      <c r="A20541" s="53" t="s">
        <v>24711</v>
      </c>
      <c r="B20541" s="53">
        <v>30</v>
      </c>
      <c r="C20541" s="53" t="s">
        <v>33536</v>
      </c>
      <c r="D20541" s="53" t="s">
        <v>33873</v>
      </c>
    </row>
    <row r="20542" spans="1:4" ht="15" x14ac:dyDescent="0.25">
      <c r="A20542" s="53" t="s">
        <v>24712</v>
      </c>
      <c r="B20542" s="53">
        <v>15</v>
      </c>
      <c r="C20542" s="53" t="s">
        <v>33536</v>
      </c>
      <c r="D20542" s="53" t="s">
        <v>33872</v>
      </c>
    </row>
    <row r="20543" spans="1:4" ht="15" x14ac:dyDescent="0.25">
      <c r="A20543" s="53" t="s">
        <v>24713</v>
      </c>
      <c r="B20543" s="53">
        <v>15</v>
      </c>
      <c r="C20543" s="53" t="s">
        <v>33536</v>
      </c>
      <c r="D20543" s="53" t="s">
        <v>33872</v>
      </c>
    </row>
    <row r="20544" spans="1:4" ht="15" x14ac:dyDescent="0.25">
      <c r="A20544" s="53" t="s">
        <v>24714</v>
      </c>
      <c r="B20544" s="53">
        <v>15</v>
      </c>
      <c r="C20544" s="53" t="s">
        <v>33536</v>
      </c>
      <c r="D20544" s="53" t="s">
        <v>33872</v>
      </c>
    </row>
    <row r="20545" spans="1:4" ht="15" x14ac:dyDescent="0.25">
      <c r="A20545" s="53" t="s">
        <v>24715</v>
      </c>
      <c r="B20545" s="53">
        <v>15</v>
      </c>
      <c r="C20545" s="53" t="s">
        <v>33536</v>
      </c>
      <c r="D20545" s="53" t="s">
        <v>33872</v>
      </c>
    </row>
    <row r="20546" spans="1:4" ht="15" x14ac:dyDescent="0.25">
      <c r="A20546" s="53" t="s">
        <v>24716</v>
      </c>
      <c r="B20546" s="53">
        <v>15</v>
      </c>
      <c r="C20546" s="53" t="s">
        <v>33536</v>
      </c>
      <c r="D20546" s="53" t="s">
        <v>33872</v>
      </c>
    </row>
    <row r="20547" spans="1:4" ht="15" x14ac:dyDescent="0.25">
      <c r="A20547" s="53" t="s">
        <v>24717</v>
      </c>
      <c r="B20547" s="53">
        <v>15</v>
      </c>
      <c r="C20547" s="53" t="s">
        <v>33536</v>
      </c>
      <c r="D20547" s="53" t="s">
        <v>33872</v>
      </c>
    </row>
    <row r="20548" spans="1:4" ht="15" x14ac:dyDescent="0.25">
      <c r="A20548" s="53" t="s">
        <v>24718</v>
      </c>
      <c r="B20548" s="53">
        <v>15</v>
      </c>
      <c r="C20548" s="53" t="s">
        <v>33536</v>
      </c>
      <c r="D20548" s="53" t="s">
        <v>33872</v>
      </c>
    </row>
    <row r="20549" spans="1:4" ht="15" x14ac:dyDescent="0.25">
      <c r="A20549" s="53" t="s">
        <v>24719</v>
      </c>
      <c r="B20549" s="53">
        <v>15</v>
      </c>
      <c r="C20549" s="53" t="s">
        <v>33536</v>
      </c>
      <c r="D20549" s="53" t="s">
        <v>33872</v>
      </c>
    </row>
    <row r="20550" spans="1:4" ht="15" x14ac:dyDescent="0.25">
      <c r="A20550" s="53" t="s">
        <v>24720</v>
      </c>
      <c r="B20550" s="53">
        <v>15</v>
      </c>
      <c r="C20550" s="53" t="s">
        <v>33536</v>
      </c>
      <c r="D20550" s="53" t="s">
        <v>33872</v>
      </c>
    </row>
    <row r="20551" spans="1:4" ht="15" x14ac:dyDescent="0.25">
      <c r="A20551" s="53" t="s">
        <v>24721</v>
      </c>
      <c r="B20551" s="53">
        <v>15</v>
      </c>
      <c r="C20551" s="53" t="s">
        <v>33536</v>
      </c>
      <c r="D20551" s="53" t="s">
        <v>33872</v>
      </c>
    </row>
    <row r="20552" spans="1:4" ht="15" x14ac:dyDescent="0.25">
      <c r="A20552" s="53" t="s">
        <v>24722</v>
      </c>
      <c r="B20552" s="53">
        <v>15</v>
      </c>
      <c r="C20552" s="53" t="s">
        <v>33536</v>
      </c>
      <c r="D20552" s="53" t="s">
        <v>33872</v>
      </c>
    </row>
    <row r="20553" spans="1:4" ht="15" x14ac:dyDescent="0.25">
      <c r="A20553" s="53" t="s">
        <v>24723</v>
      </c>
      <c r="B20553" s="53">
        <v>15</v>
      </c>
      <c r="C20553" s="53" t="s">
        <v>33536</v>
      </c>
      <c r="D20553" s="53" t="s">
        <v>33872</v>
      </c>
    </row>
    <row r="20554" spans="1:4" ht="15" x14ac:dyDescent="0.25">
      <c r="A20554" s="53" t="s">
        <v>24724</v>
      </c>
      <c r="B20554" s="53">
        <v>15</v>
      </c>
      <c r="C20554" s="53" t="s">
        <v>33536</v>
      </c>
      <c r="D20554" s="53" t="s">
        <v>33872</v>
      </c>
    </row>
    <row r="20555" spans="1:4" ht="15" x14ac:dyDescent="0.25">
      <c r="A20555" s="53" t="s">
        <v>24725</v>
      </c>
      <c r="B20555" s="53">
        <v>15</v>
      </c>
      <c r="C20555" s="53" t="s">
        <v>33536</v>
      </c>
      <c r="D20555" s="53" t="s">
        <v>33872</v>
      </c>
    </row>
    <row r="20556" spans="1:4" ht="15" x14ac:dyDescent="0.25">
      <c r="A20556" s="53" t="s">
        <v>24726</v>
      </c>
      <c r="B20556" s="53">
        <v>30</v>
      </c>
      <c r="C20556" s="53" t="s">
        <v>33536</v>
      </c>
      <c r="D20556" s="53" t="s">
        <v>33872</v>
      </c>
    </row>
    <row r="20557" spans="1:4" ht="15" x14ac:dyDescent="0.25">
      <c r="A20557" s="53" t="s">
        <v>24727</v>
      </c>
      <c r="B20557" s="53">
        <v>15</v>
      </c>
      <c r="C20557" s="53" t="s">
        <v>33536</v>
      </c>
      <c r="D20557" s="53" t="s">
        <v>33873</v>
      </c>
    </row>
    <row r="20558" spans="1:4" ht="15" x14ac:dyDescent="0.25">
      <c r="A20558" s="53" t="s">
        <v>33347</v>
      </c>
      <c r="B20558" s="53">
        <v>15</v>
      </c>
      <c r="C20558" s="53" t="s">
        <v>33536</v>
      </c>
      <c r="D20558" s="53" t="s">
        <v>33873</v>
      </c>
    </row>
    <row r="20559" spans="1:4" ht="15" x14ac:dyDescent="0.25">
      <c r="A20559" s="53" t="s">
        <v>24728</v>
      </c>
      <c r="B20559" s="53">
        <v>30</v>
      </c>
      <c r="C20559" s="53" t="s">
        <v>33536</v>
      </c>
      <c r="D20559" s="53" t="s">
        <v>33873</v>
      </c>
    </row>
    <row r="20560" spans="1:4" ht="15" x14ac:dyDescent="0.25">
      <c r="A20560" s="53" t="s">
        <v>24729</v>
      </c>
      <c r="B20560" s="53">
        <v>15</v>
      </c>
      <c r="C20560" s="53" t="s">
        <v>33536</v>
      </c>
      <c r="D20560" s="53" t="s">
        <v>33872</v>
      </c>
    </row>
    <row r="20561" spans="1:4" ht="15" x14ac:dyDescent="0.25">
      <c r="A20561" s="53" t="s">
        <v>24730</v>
      </c>
      <c r="B20561" s="53">
        <v>15</v>
      </c>
      <c r="C20561" s="53" t="s">
        <v>33536</v>
      </c>
      <c r="D20561" s="53" t="s">
        <v>33873</v>
      </c>
    </row>
    <row r="20562" spans="1:4" ht="15" x14ac:dyDescent="0.25">
      <c r="A20562" s="53" t="s">
        <v>24731</v>
      </c>
      <c r="B20562" s="53">
        <v>15</v>
      </c>
      <c r="C20562" s="53" t="s">
        <v>33536</v>
      </c>
      <c r="D20562" s="53" t="s">
        <v>33872</v>
      </c>
    </row>
    <row r="20563" spans="1:4" ht="15" x14ac:dyDescent="0.25">
      <c r="A20563" s="53" t="s">
        <v>24732</v>
      </c>
      <c r="B20563" s="53">
        <v>15</v>
      </c>
      <c r="C20563" s="53" t="s">
        <v>33536</v>
      </c>
      <c r="D20563" s="53" t="s">
        <v>33873</v>
      </c>
    </row>
    <row r="20564" spans="1:4" ht="15" x14ac:dyDescent="0.25">
      <c r="A20564" s="53" t="s">
        <v>24733</v>
      </c>
      <c r="B20564" s="53">
        <v>15</v>
      </c>
      <c r="C20564" s="53" t="s">
        <v>33536</v>
      </c>
      <c r="D20564" s="53" t="s">
        <v>33872</v>
      </c>
    </row>
    <row r="20565" spans="1:4" ht="15" x14ac:dyDescent="0.25">
      <c r="A20565" s="53" t="s">
        <v>24734</v>
      </c>
      <c r="B20565" s="53">
        <v>15</v>
      </c>
      <c r="C20565" s="53" t="s">
        <v>33536</v>
      </c>
      <c r="D20565" s="53" t="s">
        <v>33872</v>
      </c>
    </row>
    <row r="20566" spans="1:4" ht="15" x14ac:dyDescent="0.25">
      <c r="A20566" s="53" t="s">
        <v>24735</v>
      </c>
      <c r="B20566" s="53">
        <v>15</v>
      </c>
      <c r="C20566" s="53" t="s">
        <v>33536</v>
      </c>
      <c r="D20566" s="53" t="s">
        <v>33872</v>
      </c>
    </row>
    <row r="20567" spans="1:4" ht="15" x14ac:dyDescent="0.25">
      <c r="A20567" s="53" t="s">
        <v>24736</v>
      </c>
      <c r="B20567" s="53">
        <v>15</v>
      </c>
      <c r="C20567" s="53" t="s">
        <v>33536</v>
      </c>
      <c r="D20567" s="53" t="s">
        <v>33872</v>
      </c>
    </row>
    <row r="20568" spans="1:4" ht="15" x14ac:dyDescent="0.25">
      <c r="A20568" s="53" t="s">
        <v>24737</v>
      </c>
      <c r="B20568" s="53">
        <v>15</v>
      </c>
      <c r="C20568" s="53" t="s">
        <v>33536</v>
      </c>
      <c r="D20568" s="53" t="s">
        <v>33872</v>
      </c>
    </row>
    <row r="20569" spans="1:4" ht="15" x14ac:dyDescent="0.25">
      <c r="A20569" s="53" t="s">
        <v>24738</v>
      </c>
      <c r="B20569" s="53">
        <v>60</v>
      </c>
      <c r="C20569" s="53" t="s">
        <v>33536</v>
      </c>
      <c r="D20569" s="53" t="s">
        <v>33872</v>
      </c>
    </row>
    <row r="20570" spans="1:4" ht="15" x14ac:dyDescent="0.25">
      <c r="A20570" s="53" t="s">
        <v>24739</v>
      </c>
      <c r="B20570" s="53">
        <v>15</v>
      </c>
      <c r="C20570" s="53" t="s">
        <v>33536</v>
      </c>
      <c r="D20570" s="53" t="s">
        <v>33872</v>
      </c>
    </row>
    <row r="20571" spans="1:4" ht="15" x14ac:dyDescent="0.25">
      <c r="A20571" s="53" t="s">
        <v>24740</v>
      </c>
      <c r="B20571" s="53">
        <v>15</v>
      </c>
      <c r="C20571" s="53" t="s">
        <v>33536</v>
      </c>
      <c r="D20571" s="53" t="s">
        <v>33872</v>
      </c>
    </row>
    <row r="20572" spans="1:4" ht="15" x14ac:dyDescent="0.25">
      <c r="A20572" s="53" t="s">
        <v>24741</v>
      </c>
      <c r="B20572" s="53">
        <v>15</v>
      </c>
      <c r="C20572" s="53" t="s">
        <v>33536</v>
      </c>
      <c r="D20572" s="53" t="s">
        <v>33872</v>
      </c>
    </row>
    <row r="20573" spans="1:4" ht="15" x14ac:dyDescent="0.25">
      <c r="A20573" s="53" t="s">
        <v>24742</v>
      </c>
      <c r="B20573" s="53">
        <v>15</v>
      </c>
      <c r="C20573" s="53" t="s">
        <v>33536</v>
      </c>
      <c r="D20573" s="53" t="s">
        <v>33872</v>
      </c>
    </row>
    <row r="20574" spans="1:4" ht="15" x14ac:dyDescent="0.25">
      <c r="A20574" s="53" t="s">
        <v>24743</v>
      </c>
      <c r="B20574" s="53">
        <v>30</v>
      </c>
      <c r="C20574" s="53" t="s">
        <v>33536</v>
      </c>
      <c r="D20574" s="53" t="s">
        <v>33872</v>
      </c>
    </row>
    <row r="20575" spans="1:4" ht="15" x14ac:dyDescent="0.25">
      <c r="A20575" s="53" t="s">
        <v>24744</v>
      </c>
      <c r="B20575" s="53">
        <v>15</v>
      </c>
      <c r="C20575" s="53" t="s">
        <v>33536</v>
      </c>
      <c r="D20575" s="53" t="s">
        <v>33873</v>
      </c>
    </row>
    <row r="20576" spans="1:4" ht="15" x14ac:dyDescent="0.25">
      <c r="A20576" s="53" t="s">
        <v>24745</v>
      </c>
      <c r="B20576" s="53">
        <v>30</v>
      </c>
      <c r="C20576" s="53" t="s">
        <v>33536</v>
      </c>
      <c r="D20576" s="53" t="s">
        <v>33873</v>
      </c>
    </row>
    <row r="20577" spans="1:4" ht="15" x14ac:dyDescent="0.25">
      <c r="A20577" s="53" t="s">
        <v>24746</v>
      </c>
      <c r="B20577" s="53">
        <v>30</v>
      </c>
      <c r="C20577" s="53" t="s">
        <v>33536</v>
      </c>
      <c r="D20577" s="53" t="s">
        <v>33872</v>
      </c>
    </row>
    <row r="20578" spans="1:4" ht="15" x14ac:dyDescent="0.25">
      <c r="A20578" s="53" t="s">
        <v>24747</v>
      </c>
      <c r="B20578" s="53">
        <v>15</v>
      </c>
      <c r="C20578" s="53" t="s">
        <v>33536</v>
      </c>
      <c r="D20578" s="53" t="s">
        <v>33872</v>
      </c>
    </row>
    <row r="20579" spans="1:4" ht="15" x14ac:dyDescent="0.25">
      <c r="A20579" s="53" t="s">
        <v>24748</v>
      </c>
      <c r="B20579" s="53">
        <v>15</v>
      </c>
      <c r="C20579" s="53" t="s">
        <v>33536</v>
      </c>
      <c r="D20579" s="53" t="s">
        <v>33872</v>
      </c>
    </row>
    <row r="20580" spans="1:4" ht="15" x14ac:dyDescent="0.25">
      <c r="A20580" s="53" t="s">
        <v>24749</v>
      </c>
      <c r="B20580" s="53">
        <v>15</v>
      </c>
      <c r="C20580" s="53" t="s">
        <v>33536</v>
      </c>
      <c r="D20580" s="53" t="s">
        <v>33873</v>
      </c>
    </row>
    <row r="20581" spans="1:4" ht="15" x14ac:dyDescent="0.25">
      <c r="A20581" s="53" t="s">
        <v>33785</v>
      </c>
      <c r="B20581" s="53">
        <v>15</v>
      </c>
      <c r="C20581" s="53" t="s">
        <v>33536</v>
      </c>
      <c r="D20581" s="53" t="s">
        <v>33873</v>
      </c>
    </row>
    <row r="20582" spans="1:4" ht="15" x14ac:dyDescent="0.25">
      <c r="A20582" s="53" t="s">
        <v>24750</v>
      </c>
      <c r="B20582" s="53">
        <v>15</v>
      </c>
      <c r="C20582" s="53" t="s">
        <v>33536</v>
      </c>
      <c r="D20582" s="53" t="s">
        <v>33872</v>
      </c>
    </row>
    <row r="20583" spans="1:4" ht="15" x14ac:dyDescent="0.25">
      <c r="A20583" s="53" t="s">
        <v>24751</v>
      </c>
      <c r="B20583" s="53">
        <v>15</v>
      </c>
      <c r="C20583" s="53" t="s">
        <v>33536</v>
      </c>
      <c r="D20583" s="53" t="s">
        <v>33873</v>
      </c>
    </row>
    <row r="20584" spans="1:4" ht="15" x14ac:dyDescent="0.25">
      <c r="A20584" s="53" t="s">
        <v>24752</v>
      </c>
      <c r="B20584" s="53">
        <v>15</v>
      </c>
      <c r="C20584" s="53" t="s">
        <v>33536</v>
      </c>
      <c r="D20584" s="53" t="s">
        <v>33872</v>
      </c>
    </row>
    <row r="20585" spans="1:4" ht="15" x14ac:dyDescent="0.25">
      <c r="A20585" s="53" t="s">
        <v>24753</v>
      </c>
      <c r="B20585" s="53">
        <v>15</v>
      </c>
      <c r="C20585" s="53" t="s">
        <v>33536</v>
      </c>
      <c r="D20585" s="53" t="s">
        <v>33872</v>
      </c>
    </row>
    <row r="20586" spans="1:4" ht="15" x14ac:dyDescent="0.25">
      <c r="A20586" s="53" t="s">
        <v>24754</v>
      </c>
      <c r="B20586" s="53">
        <v>15</v>
      </c>
      <c r="C20586" s="53" t="s">
        <v>33536</v>
      </c>
      <c r="D20586" s="53" t="s">
        <v>33872</v>
      </c>
    </row>
    <row r="20587" spans="1:4" ht="15" x14ac:dyDescent="0.25">
      <c r="A20587" s="53" t="s">
        <v>24755</v>
      </c>
      <c r="B20587" s="53">
        <v>15</v>
      </c>
      <c r="C20587" s="53" t="s">
        <v>33536</v>
      </c>
      <c r="D20587" s="53" t="s">
        <v>33872</v>
      </c>
    </row>
    <row r="20588" spans="1:4" ht="15" x14ac:dyDescent="0.25">
      <c r="A20588" s="53" t="s">
        <v>24756</v>
      </c>
      <c r="B20588" s="53">
        <v>15</v>
      </c>
      <c r="C20588" s="53" t="s">
        <v>33536</v>
      </c>
      <c r="D20588" s="53" t="s">
        <v>33872</v>
      </c>
    </row>
    <row r="20589" spans="1:4" ht="15" x14ac:dyDescent="0.25">
      <c r="A20589" s="53" t="s">
        <v>24757</v>
      </c>
      <c r="B20589" s="53">
        <v>15</v>
      </c>
      <c r="C20589" s="53" t="s">
        <v>33536</v>
      </c>
      <c r="D20589" s="53" t="s">
        <v>33872</v>
      </c>
    </row>
    <row r="20590" spans="1:4" ht="15" x14ac:dyDescent="0.25">
      <c r="A20590" s="53" t="s">
        <v>24758</v>
      </c>
      <c r="B20590" s="53">
        <v>15</v>
      </c>
      <c r="C20590" s="53" t="s">
        <v>33536</v>
      </c>
      <c r="D20590" s="53" t="s">
        <v>33872</v>
      </c>
    </row>
    <row r="20591" spans="1:4" ht="15" x14ac:dyDescent="0.25">
      <c r="A20591" s="53" t="s">
        <v>24759</v>
      </c>
      <c r="B20591" s="53">
        <v>15</v>
      </c>
      <c r="C20591" s="53" t="s">
        <v>33536</v>
      </c>
      <c r="D20591" s="53" t="s">
        <v>33872</v>
      </c>
    </row>
    <row r="20592" spans="1:4" ht="15" x14ac:dyDescent="0.25">
      <c r="A20592" s="53" t="s">
        <v>24760</v>
      </c>
      <c r="B20592" s="53">
        <v>15</v>
      </c>
      <c r="C20592" s="53" t="s">
        <v>33536</v>
      </c>
      <c r="D20592" s="53" t="s">
        <v>33872</v>
      </c>
    </row>
    <row r="20593" spans="1:4" ht="15" x14ac:dyDescent="0.25">
      <c r="A20593" s="53" t="s">
        <v>24761</v>
      </c>
      <c r="B20593" s="53">
        <v>15</v>
      </c>
      <c r="C20593" s="53" t="s">
        <v>33536</v>
      </c>
      <c r="D20593" s="53" t="s">
        <v>33872</v>
      </c>
    </row>
    <row r="20594" spans="1:4" ht="15" x14ac:dyDescent="0.25">
      <c r="A20594" s="53" t="s">
        <v>24762</v>
      </c>
      <c r="B20594" s="53">
        <v>15</v>
      </c>
      <c r="C20594" s="53" t="s">
        <v>33536</v>
      </c>
      <c r="D20594" s="53" t="s">
        <v>33872</v>
      </c>
    </row>
    <row r="20595" spans="1:4" ht="15" x14ac:dyDescent="0.25">
      <c r="A20595" s="53" t="s">
        <v>24763</v>
      </c>
      <c r="B20595" s="53">
        <v>15</v>
      </c>
      <c r="C20595" s="53" t="s">
        <v>33536</v>
      </c>
      <c r="D20595" s="53" t="s">
        <v>33872</v>
      </c>
    </row>
    <row r="20596" spans="1:4" ht="15" x14ac:dyDescent="0.25">
      <c r="A20596" s="53" t="s">
        <v>24764</v>
      </c>
      <c r="B20596" s="53">
        <v>15</v>
      </c>
      <c r="C20596" s="53" t="s">
        <v>33536</v>
      </c>
      <c r="D20596" s="53" t="s">
        <v>33872</v>
      </c>
    </row>
    <row r="20597" spans="1:4" ht="15" x14ac:dyDescent="0.25">
      <c r="A20597" s="53" t="s">
        <v>24765</v>
      </c>
      <c r="B20597" s="53">
        <v>15</v>
      </c>
      <c r="C20597" s="53" t="s">
        <v>33536</v>
      </c>
      <c r="D20597" s="53" t="s">
        <v>33872</v>
      </c>
    </row>
    <row r="20598" spans="1:4" ht="15" x14ac:dyDescent="0.25">
      <c r="A20598" s="53" t="s">
        <v>24766</v>
      </c>
      <c r="B20598" s="53">
        <v>15</v>
      </c>
      <c r="C20598" s="53" t="s">
        <v>33536</v>
      </c>
      <c r="D20598" s="53" t="s">
        <v>33872</v>
      </c>
    </row>
    <row r="20599" spans="1:4" ht="15" x14ac:dyDescent="0.25">
      <c r="A20599" s="53" t="s">
        <v>24767</v>
      </c>
      <c r="B20599" s="53">
        <v>15</v>
      </c>
      <c r="C20599" s="53" t="s">
        <v>33536</v>
      </c>
      <c r="D20599" s="53" t="s">
        <v>33872</v>
      </c>
    </row>
    <row r="20600" spans="1:4" ht="15" x14ac:dyDescent="0.25">
      <c r="A20600" s="53" t="s">
        <v>24768</v>
      </c>
      <c r="B20600" s="53">
        <v>15</v>
      </c>
      <c r="C20600" s="53" t="s">
        <v>33536</v>
      </c>
      <c r="D20600" s="53" t="s">
        <v>33873</v>
      </c>
    </row>
    <row r="20601" spans="1:4" ht="15" x14ac:dyDescent="0.25">
      <c r="A20601" s="53" t="s">
        <v>24769</v>
      </c>
      <c r="B20601" s="53">
        <v>15</v>
      </c>
      <c r="C20601" s="53" t="s">
        <v>33536</v>
      </c>
      <c r="D20601" s="53" t="s">
        <v>33872</v>
      </c>
    </row>
    <row r="20602" spans="1:4" ht="15" x14ac:dyDescent="0.25">
      <c r="A20602" s="53" t="s">
        <v>24770</v>
      </c>
      <c r="B20602" s="53">
        <v>15</v>
      </c>
      <c r="C20602" s="53" t="s">
        <v>33536</v>
      </c>
      <c r="D20602" s="53" t="s">
        <v>33872</v>
      </c>
    </row>
    <row r="20603" spans="1:4" ht="15" x14ac:dyDescent="0.25">
      <c r="A20603" s="53" t="s">
        <v>24771</v>
      </c>
      <c r="B20603" s="53">
        <v>15</v>
      </c>
      <c r="C20603" s="53" t="s">
        <v>33536</v>
      </c>
      <c r="D20603" s="53" t="s">
        <v>33872</v>
      </c>
    </row>
    <row r="20604" spans="1:4" ht="15" x14ac:dyDescent="0.25">
      <c r="A20604" s="53" t="s">
        <v>24772</v>
      </c>
      <c r="B20604" s="53">
        <v>15</v>
      </c>
      <c r="C20604" s="53" t="s">
        <v>33536</v>
      </c>
      <c r="D20604" s="53" t="s">
        <v>33872</v>
      </c>
    </row>
    <row r="20605" spans="1:4" ht="15" x14ac:dyDescent="0.25">
      <c r="A20605" s="53" t="s">
        <v>24773</v>
      </c>
      <c r="B20605" s="53">
        <v>15</v>
      </c>
      <c r="C20605" s="53" t="s">
        <v>33536</v>
      </c>
      <c r="D20605" s="53" t="s">
        <v>33872</v>
      </c>
    </row>
    <row r="20606" spans="1:4" ht="15" x14ac:dyDescent="0.25">
      <c r="A20606" s="53" t="s">
        <v>24774</v>
      </c>
      <c r="B20606" s="53">
        <v>15</v>
      </c>
      <c r="C20606" s="53" t="s">
        <v>33536</v>
      </c>
      <c r="D20606" s="53" t="s">
        <v>33872</v>
      </c>
    </row>
    <row r="20607" spans="1:4" ht="15" x14ac:dyDescent="0.25">
      <c r="A20607" s="53" t="s">
        <v>24775</v>
      </c>
      <c r="B20607" s="53">
        <v>15</v>
      </c>
      <c r="C20607" s="53" t="s">
        <v>33536</v>
      </c>
      <c r="D20607" s="53" t="s">
        <v>33872</v>
      </c>
    </row>
    <row r="20608" spans="1:4" ht="15" x14ac:dyDescent="0.25">
      <c r="A20608" s="53" t="s">
        <v>24776</v>
      </c>
      <c r="B20608" s="53">
        <v>15</v>
      </c>
      <c r="C20608" s="53" t="s">
        <v>33536</v>
      </c>
      <c r="D20608" s="53" t="s">
        <v>33872</v>
      </c>
    </row>
    <row r="20609" spans="1:4" ht="15" x14ac:dyDescent="0.25">
      <c r="A20609" s="53" t="s">
        <v>24777</v>
      </c>
      <c r="B20609" s="53">
        <v>15</v>
      </c>
      <c r="C20609" s="53" t="s">
        <v>33536</v>
      </c>
      <c r="D20609" s="53" t="s">
        <v>33872</v>
      </c>
    </row>
    <row r="20610" spans="1:4" ht="15" x14ac:dyDescent="0.25">
      <c r="A20610" s="53" t="s">
        <v>24778</v>
      </c>
      <c r="B20610" s="53">
        <v>15</v>
      </c>
      <c r="C20610" s="53" t="s">
        <v>33536</v>
      </c>
      <c r="D20610" s="53" t="s">
        <v>33872</v>
      </c>
    </row>
    <row r="20611" spans="1:4" ht="15" x14ac:dyDescent="0.25">
      <c r="A20611" s="53" t="s">
        <v>24779</v>
      </c>
      <c r="B20611" s="53">
        <v>15</v>
      </c>
      <c r="C20611" s="53" t="s">
        <v>33536</v>
      </c>
      <c r="D20611" s="53" t="s">
        <v>33872</v>
      </c>
    </row>
    <row r="20612" spans="1:4" ht="15" x14ac:dyDescent="0.25">
      <c r="A20612" s="53" t="s">
        <v>24780</v>
      </c>
      <c r="B20612" s="53">
        <v>15</v>
      </c>
      <c r="C20612" s="53" t="s">
        <v>33536</v>
      </c>
      <c r="D20612" s="53" t="s">
        <v>33872</v>
      </c>
    </row>
    <row r="20613" spans="1:4" ht="15" x14ac:dyDescent="0.25">
      <c r="A20613" s="53" t="s">
        <v>24781</v>
      </c>
      <c r="B20613" s="53">
        <v>15</v>
      </c>
      <c r="C20613" s="53" t="s">
        <v>33536</v>
      </c>
      <c r="D20613" s="53" t="s">
        <v>33872</v>
      </c>
    </row>
    <row r="20614" spans="1:4" ht="15" x14ac:dyDescent="0.25">
      <c r="A20614" s="53" t="s">
        <v>24782</v>
      </c>
      <c r="B20614" s="53">
        <v>15</v>
      </c>
      <c r="C20614" s="53" t="s">
        <v>33536</v>
      </c>
      <c r="D20614" s="53" t="s">
        <v>33872</v>
      </c>
    </row>
    <row r="20615" spans="1:4" ht="15" x14ac:dyDescent="0.25">
      <c r="A20615" s="53" t="s">
        <v>24783</v>
      </c>
      <c r="B20615" s="53">
        <v>30</v>
      </c>
      <c r="C20615" s="53" t="s">
        <v>33536</v>
      </c>
      <c r="D20615" s="53" t="s">
        <v>33872</v>
      </c>
    </row>
    <row r="20616" spans="1:4" ht="15" x14ac:dyDescent="0.25">
      <c r="A20616" s="53" t="s">
        <v>24784</v>
      </c>
      <c r="B20616" s="53">
        <v>15</v>
      </c>
      <c r="C20616" s="53"/>
      <c r="D20616" s="53" t="s">
        <v>33872</v>
      </c>
    </row>
    <row r="20617" spans="1:4" ht="15" x14ac:dyDescent="0.25">
      <c r="A20617" s="53" t="s">
        <v>24785</v>
      </c>
      <c r="B20617" s="53">
        <v>15</v>
      </c>
      <c r="C20617" s="53"/>
      <c r="D20617" s="53" t="s">
        <v>33872</v>
      </c>
    </row>
    <row r="20618" spans="1:4" ht="15" x14ac:dyDescent="0.25">
      <c r="A20618" s="53" t="s">
        <v>24786</v>
      </c>
      <c r="B20618" s="53">
        <v>15</v>
      </c>
      <c r="C20618" s="53"/>
      <c r="D20618" s="53" t="s">
        <v>33872</v>
      </c>
    </row>
    <row r="20619" spans="1:4" ht="15" x14ac:dyDescent="0.25">
      <c r="A20619" s="53" t="s">
        <v>24787</v>
      </c>
      <c r="B20619" s="53">
        <v>15</v>
      </c>
      <c r="C20619" s="53" t="s">
        <v>33536</v>
      </c>
      <c r="D20619" s="53" t="s">
        <v>33872</v>
      </c>
    </row>
    <row r="20620" spans="1:4" ht="15" x14ac:dyDescent="0.25">
      <c r="A20620" s="53" t="s">
        <v>24788</v>
      </c>
      <c r="B20620" s="53">
        <v>15</v>
      </c>
      <c r="C20620" s="53" t="s">
        <v>33536</v>
      </c>
      <c r="D20620" s="53" t="s">
        <v>33872</v>
      </c>
    </row>
    <row r="20621" spans="1:4" ht="15" x14ac:dyDescent="0.25">
      <c r="A20621" s="53" t="s">
        <v>24789</v>
      </c>
      <c r="B20621" s="53">
        <v>15</v>
      </c>
      <c r="C20621" s="53" t="s">
        <v>33536</v>
      </c>
      <c r="D20621" s="53" t="s">
        <v>33872</v>
      </c>
    </row>
    <row r="20622" spans="1:4" ht="15" x14ac:dyDescent="0.25">
      <c r="A20622" s="53" t="s">
        <v>24790</v>
      </c>
      <c r="B20622" s="53">
        <v>15</v>
      </c>
      <c r="C20622" s="53" t="s">
        <v>33536</v>
      </c>
      <c r="D20622" s="53" t="s">
        <v>33872</v>
      </c>
    </row>
    <row r="20623" spans="1:4" ht="15" x14ac:dyDescent="0.25">
      <c r="A20623" s="53" t="s">
        <v>24791</v>
      </c>
      <c r="B20623" s="53">
        <v>15</v>
      </c>
      <c r="C20623" s="53" t="s">
        <v>33536</v>
      </c>
      <c r="D20623" s="53" t="s">
        <v>33872</v>
      </c>
    </row>
    <row r="20624" spans="1:4" ht="15" x14ac:dyDescent="0.25">
      <c r="A20624" s="53" t="s">
        <v>24792</v>
      </c>
      <c r="B20624" s="53">
        <v>15</v>
      </c>
      <c r="C20624" s="53" t="s">
        <v>33536</v>
      </c>
      <c r="D20624" s="53" t="s">
        <v>33872</v>
      </c>
    </row>
    <row r="20625" spans="1:4" ht="15" x14ac:dyDescent="0.25">
      <c r="A20625" s="53" t="s">
        <v>24793</v>
      </c>
      <c r="B20625" s="53">
        <v>15</v>
      </c>
      <c r="C20625" s="53" t="s">
        <v>33536</v>
      </c>
      <c r="D20625" s="53" t="s">
        <v>33872</v>
      </c>
    </row>
    <row r="20626" spans="1:4" ht="15" x14ac:dyDescent="0.25">
      <c r="A20626" s="53" t="s">
        <v>24794</v>
      </c>
      <c r="B20626" s="53">
        <v>15</v>
      </c>
      <c r="C20626" s="53" t="s">
        <v>33536</v>
      </c>
      <c r="D20626" s="53" t="s">
        <v>33872</v>
      </c>
    </row>
    <row r="20627" spans="1:4" ht="15" x14ac:dyDescent="0.25">
      <c r="A20627" s="53" t="s">
        <v>24795</v>
      </c>
      <c r="B20627" s="53">
        <v>15</v>
      </c>
      <c r="C20627" s="53" t="s">
        <v>33536</v>
      </c>
      <c r="D20627" s="53" t="s">
        <v>33873</v>
      </c>
    </row>
    <row r="20628" spans="1:4" ht="15" x14ac:dyDescent="0.25">
      <c r="A20628" s="53" t="s">
        <v>24796</v>
      </c>
      <c r="B20628" s="53">
        <v>15</v>
      </c>
      <c r="C20628" s="53" t="s">
        <v>33536</v>
      </c>
      <c r="D20628" s="53" t="s">
        <v>33872</v>
      </c>
    </row>
    <row r="20629" spans="1:4" ht="15" x14ac:dyDescent="0.25">
      <c r="A20629" s="53" t="s">
        <v>24797</v>
      </c>
      <c r="B20629" s="53">
        <v>15</v>
      </c>
      <c r="C20629" s="53" t="s">
        <v>33536</v>
      </c>
      <c r="D20629" s="53" t="s">
        <v>33872</v>
      </c>
    </row>
    <row r="20630" spans="1:4" ht="15" x14ac:dyDescent="0.25">
      <c r="A20630" s="53" t="s">
        <v>24798</v>
      </c>
      <c r="B20630" s="53">
        <v>15</v>
      </c>
      <c r="C20630" s="53" t="s">
        <v>33536</v>
      </c>
      <c r="D20630" s="53" t="s">
        <v>33872</v>
      </c>
    </row>
    <row r="20631" spans="1:4" ht="15" x14ac:dyDescent="0.25">
      <c r="A20631" s="53" t="s">
        <v>24799</v>
      </c>
      <c r="B20631" s="53">
        <v>15</v>
      </c>
      <c r="C20631" s="53" t="s">
        <v>33536</v>
      </c>
      <c r="D20631" s="53" t="s">
        <v>33872</v>
      </c>
    </row>
    <row r="20632" spans="1:4" ht="15" x14ac:dyDescent="0.25">
      <c r="A20632" s="53" t="s">
        <v>24800</v>
      </c>
      <c r="B20632" s="53">
        <v>15</v>
      </c>
      <c r="C20632" s="53" t="s">
        <v>33536</v>
      </c>
      <c r="D20632" s="53" t="s">
        <v>33872</v>
      </c>
    </row>
    <row r="20633" spans="1:4" ht="15" x14ac:dyDescent="0.25">
      <c r="A20633" s="53" t="s">
        <v>24801</v>
      </c>
      <c r="B20633" s="53">
        <v>15</v>
      </c>
      <c r="C20633" s="53" t="s">
        <v>33536</v>
      </c>
      <c r="D20633" s="53" t="s">
        <v>33872</v>
      </c>
    </row>
    <row r="20634" spans="1:4" ht="15" x14ac:dyDescent="0.25">
      <c r="A20634" s="53" t="s">
        <v>24802</v>
      </c>
      <c r="B20634" s="53">
        <v>15</v>
      </c>
      <c r="C20634" s="53" t="s">
        <v>33536</v>
      </c>
      <c r="D20634" s="53" t="s">
        <v>33872</v>
      </c>
    </row>
    <row r="20635" spans="1:4" ht="15" x14ac:dyDescent="0.25">
      <c r="A20635" s="53" t="s">
        <v>24803</v>
      </c>
      <c r="B20635" s="53">
        <v>15</v>
      </c>
      <c r="C20635" s="53" t="s">
        <v>33536</v>
      </c>
      <c r="D20635" s="53" t="s">
        <v>33872</v>
      </c>
    </row>
    <row r="20636" spans="1:4" ht="15" x14ac:dyDescent="0.25">
      <c r="A20636" s="53" t="s">
        <v>24804</v>
      </c>
      <c r="B20636" s="53">
        <v>15</v>
      </c>
      <c r="C20636" s="53" t="s">
        <v>33536</v>
      </c>
      <c r="D20636" s="53" t="s">
        <v>33872</v>
      </c>
    </row>
    <row r="20637" spans="1:4" ht="15" x14ac:dyDescent="0.25">
      <c r="A20637" s="53" t="s">
        <v>24805</v>
      </c>
      <c r="B20637" s="53">
        <v>15</v>
      </c>
      <c r="C20637" s="53" t="s">
        <v>33536</v>
      </c>
      <c r="D20637" s="53" t="s">
        <v>33873</v>
      </c>
    </row>
    <row r="20638" spans="1:4" ht="15" x14ac:dyDescent="0.25">
      <c r="A20638" s="53" t="s">
        <v>24806</v>
      </c>
      <c r="B20638" s="53">
        <v>15</v>
      </c>
      <c r="C20638" s="53" t="s">
        <v>33536</v>
      </c>
      <c r="D20638" s="53" t="s">
        <v>33872</v>
      </c>
    </row>
    <row r="20639" spans="1:4" ht="15" x14ac:dyDescent="0.25">
      <c r="A20639" s="53" t="s">
        <v>24807</v>
      </c>
      <c r="B20639" s="53">
        <v>15</v>
      </c>
      <c r="C20639" s="53" t="s">
        <v>33536</v>
      </c>
      <c r="D20639" s="53" t="s">
        <v>33872</v>
      </c>
    </row>
    <row r="20640" spans="1:4" ht="15" x14ac:dyDescent="0.25">
      <c r="A20640" s="53" t="s">
        <v>24808</v>
      </c>
      <c r="B20640" s="53">
        <v>15</v>
      </c>
      <c r="C20640" s="53" t="s">
        <v>33536</v>
      </c>
      <c r="D20640" s="53" t="s">
        <v>33873</v>
      </c>
    </row>
    <row r="20641" spans="1:4" ht="15" x14ac:dyDescent="0.25">
      <c r="A20641" s="53" t="s">
        <v>24809</v>
      </c>
      <c r="B20641" s="53">
        <v>15</v>
      </c>
      <c r="C20641" s="53" t="s">
        <v>33536</v>
      </c>
      <c r="D20641" s="53" t="s">
        <v>33873</v>
      </c>
    </row>
    <row r="20642" spans="1:4" ht="15" x14ac:dyDescent="0.25">
      <c r="A20642" s="53" t="s">
        <v>24810</v>
      </c>
      <c r="B20642" s="53">
        <v>15</v>
      </c>
      <c r="C20642" s="53" t="s">
        <v>33536</v>
      </c>
      <c r="D20642" s="53" t="s">
        <v>33872</v>
      </c>
    </row>
    <row r="20643" spans="1:4" ht="15" x14ac:dyDescent="0.25">
      <c r="A20643" s="53" t="s">
        <v>24811</v>
      </c>
      <c r="B20643" s="53">
        <v>15</v>
      </c>
      <c r="C20643" s="53" t="s">
        <v>33536</v>
      </c>
      <c r="D20643" s="53" t="s">
        <v>33872</v>
      </c>
    </row>
    <row r="20644" spans="1:4" ht="15" x14ac:dyDescent="0.25">
      <c r="A20644" s="53" t="s">
        <v>24812</v>
      </c>
      <c r="B20644" s="53">
        <v>15</v>
      </c>
      <c r="C20644" s="53" t="s">
        <v>33536</v>
      </c>
      <c r="D20644" s="53" t="s">
        <v>33873</v>
      </c>
    </row>
    <row r="20645" spans="1:4" ht="15" x14ac:dyDescent="0.25">
      <c r="A20645" s="53" t="s">
        <v>24813</v>
      </c>
      <c r="B20645" s="53">
        <v>15</v>
      </c>
      <c r="C20645" s="53" t="s">
        <v>33536</v>
      </c>
      <c r="D20645" s="53" t="s">
        <v>33872</v>
      </c>
    </row>
    <row r="20646" spans="1:4" ht="15" x14ac:dyDescent="0.25">
      <c r="A20646" s="53" t="s">
        <v>24814</v>
      </c>
      <c r="B20646" s="53">
        <v>15</v>
      </c>
      <c r="C20646" s="53" t="s">
        <v>33536</v>
      </c>
      <c r="D20646" s="53" t="s">
        <v>33873</v>
      </c>
    </row>
    <row r="20647" spans="1:4" ht="15" x14ac:dyDescent="0.25">
      <c r="A20647" s="53" t="s">
        <v>24815</v>
      </c>
      <c r="B20647" s="53">
        <v>30</v>
      </c>
      <c r="C20647" s="53" t="s">
        <v>33536</v>
      </c>
      <c r="D20647" s="53" t="s">
        <v>33873</v>
      </c>
    </row>
    <row r="20648" spans="1:4" ht="15" x14ac:dyDescent="0.25">
      <c r="A20648" s="53" t="s">
        <v>24816</v>
      </c>
      <c r="B20648" s="53">
        <v>15</v>
      </c>
      <c r="C20648" s="53" t="s">
        <v>33536</v>
      </c>
      <c r="D20648" s="53" t="s">
        <v>33872</v>
      </c>
    </row>
    <row r="20649" spans="1:4" ht="15" x14ac:dyDescent="0.25">
      <c r="A20649" s="53" t="s">
        <v>24817</v>
      </c>
      <c r="B20649" s="53">
        <v>15</v>
      </c>
      <c r="C20649" s="53" t="s">
        <v>33536</v>
      </c>
      <c r="D20649" s="53" t="s">
        <v>33872</v>
      </c>
    </row>
    <row r="20650" spans="1:4" ht="15" x14ac:dyDescent="0.25">
      <c r="A20650" s="53" t="s">
        <v>24818</v>
      </c>
      <c r="B20650" s="53">
        <v>15</v>
      </c>
      <c r="C20650" s="53" t="s">
        <v>33536</v>
      </c>
      <c r="D20650" s="53" t="s">
        <v>33872</v>
      </c>
    </row>
    <row r="20651" spans="1:4" ht="15" x14ac:dyDescent="0.25">
      <c r="A20651" s="53" t="s">
        <v>24819</v>
      </c>
      <c r="B20651" s="53">
        <v>15</v>
      </c>
      <c r="C20651" s="53" t="s">
        <v>33536</v>
      </c>
      <c r="D20651" s="53" t="s">
        <v>33872</v>
      </c>
    </row>
    <row r="20652" spans="1:4" ht="15" x14ac:dyDescent="0.25">
      <c r="A20652" s="53" t="s">
        <v>24820</v>
      </c>
      <c r="B20652" s="53">
        <v>15</v>
      </c>
      <c r="C20652" s="53" t="s">
        <v>33536</v>
      </c>
      <c r="D20652" s="53" t="s">
        <v>33872</v>
      </c>
    </row>
    <row r="20653" spans="1:4" ht="15" x14ac:dyDescent="0.25">
      <c r="A20653" s="53" t="s">
        <v>24821</v>
      </c>
      <c r="B20653" s="53">
        <v>15</v>
      </c>
      <c r="C20653" s="53" t="s">
        <v>33536</v>
      </c>
      <c r="D20653" s="53" t="s">
        <v>33872</v>
      </c>
    </row>
    <row r="20654" spans="1:4" ht="15" x14ac:dyDescent="0.25">
      <c r="A20654" s="53" t="s">
        <v>24822</v>
      </c>
      <c r="B20654" s="53">
        <v>15</v>
      </c>
      <c r="C20654" s="53" t="s">
        <v>33536</v>
      </c>
      <c r="D20654" s="53" t="s">
        <v>33872</v>
      </c>
    </row>
    <row r="20655" spans="1:4" ht="15" x14ac:dyDescent="0.25">
      <c r="A20655" s="53" t="s">
        <v>24823</v>
      </c>
      <c r="B20655" s="53">
        <v>15</v>
      </c>
      <c r="C20655" s="53" t="s">
        <v>33536</v>
      </c>
      <c r="D20655" s="53" t="s">
        <v>33873</v>
      </c>
    </row>
    <row r="20656" spans="1:4" ht="15" x14ac:dyDescent="0.25">
      <c r="A20656" s="53" t="s">
        <v>33786</v>
      </c>
      <c r="B20656" s="53">
        <v>15</v>
      </c>
      <c r="C20656" s="53" t="s">
        <v>33536</v>
      </c>
      <c r="D20656" s="53" t="s">
        <v>33873</v>
      </c>
    </row>
    <row r="20657" spans="1:4" ht="15" x14ac:dyDescent="0.25">
      <c r="A20657" s="53" t="s">
        <v>24824</v>
      </c>
      <c r="B20657" s="53">
        <v>15</v>
      </c>
      <c r="C20657" s="53" t="s">
        <v>33536</v>
      </c>
      <c r="D20657" s="53" t="s">
        <v>33872</v>
      </c>
    </row>
    <row r="20658" spans="1:4" ht="15" x14ac:dyDescent="0.25">
      <c r="A20658" s="53" t="s">
        <v>24825</v>
      </c>
      <c r="B20658" s="53">
        <v>15</v>
      </c>
      <c r="C20658" s="53" t="s">
        <v>33536</v>
      </c>
      <c r="D20658" s="53" t="s">
        <v>33872</v>
      </c>
    </row>
    <row r="20659" spans="1:4" ht="15" x14ac:dyDescent="0.25">
      <c r="A20659" s="53" t="s">
        <v>24826</v>
      </c>
      <c r="B20659" s="53">
        <v>15</v>
      </c>
      <c r="C20659" s="53" t="s">
        <v>33536</v>
      </c>
      <c r="D20659" s="53" t="s">
        <v>33872</v>
      </c>
    </row>
    <row r="20660" spans="1:4" ht="15" x14ac:dyDescent="0.25">
      <c r="A20660" s="53" t="s">
        <v>24827</v>
      </c>
      <c r="B20660" s="53">
        <v>15</v>
      </c>
      <c r="C20660" s="53" t="s">
        <v>33536</v>
      </c>
      <c r="D20660" s="53" t="s">
        <v>33872</v>
      </c>
    </row>
    <row r="20661" spans="1:4" ht="15" x14ac:dyDescent="0.25">
      <c r="A20661" s="53" t="s">
        <v>24828</v>
      </c>
      <c r="B20661" s="53">
        <v>15</v>
      </c>
      <c r="C20661" s="53" t="s">
        <v>33536</v>
      </c>
      <c r="D20661" s="53" t="s">
        <v>33872</v>
      </c>
    </row>
    <row r="20662" spans="1:4" ht="15" x14ac:dyDescent="0.25">
      <c r="A20662" s="53" t="s">
        <v>24829</v>
      </c>
      <c r="B20662" s="53">
        <v>15</v>
      </c>
      <c r="C20662" s="53" t="s">
        <v>33536</v>
      </c>
      <c r="D20662" s="53" t="s">
        <v>33872</v>
      </c>
    </row>
    <row r="20663" spans="1:4" ht="15" x14ac:dyDescent="0.25">
      <c r="A20663" s="53" t="s">
        <v>24830</v>
      </c>
      <c r="B20663" s="53">
        <v>15</v>
      </c>
      <c r="C20663" s="53" t="s">
        <v>33536</v>
      </c>
      <c r="D20663" s="53" t="s">
        <v>33872</v>
      </c>
    </row>
    <row r="20664" spans="1:4" ht="15" x14ac:dyDescent="0.25">
      <c r="A20664" s="53" t="s">
        <v>24831</v>
      </c>
      <c r="B20664" s="53">
        <v>15</v>
      </c>
      <c r="C20664" s="53" t="s">
        <v>33536</v>
      </c>
      <c r="D20664" s="53" t="s">
        <v>33872</v>
      </c>
    </row>
    <row r="20665" spans="1:4" ht="15" x14ac:dyDescent="0.25">
      <c r="A20665" s="53" t="s">
        <v>24832</v>
      </c>
      <c r="B20665" s="53">
        <v>15</v>
      </c>
      <c r="C20665" s="53" t="s">
        <v>33536</v>
      </c>
      <c r="D20665" s="53" t="s">
        <v>33872</v>
      </c>
    </row>
    <row r="20666" spans="1:4" ht="15" x14ac:dyDescent="0.25">
      <c r="A20666" s="53" t="s">
        <v>24833</v>
      </c>
      <c r="B20666" s="53">
        <v>15</v>
      </c>
      <c r="C20666" s="53" t="s">
        <v>33536</v>
      </c>
      <c r="D20666" s="53" t="s">
        <v>33872</v>
      </c>
    </row>
    <row r="20667" spans="1:4" ht="15" x14ac:dyDescent="0.25">
      <c r="A20667" s="53" t="s">
        <v>24834</v>
      </c>
      <c r="B20667" s="53">
        <v>15</v>
      </c>
      <c r="C20667" s="53" t="s">
        <v>33536</v>
      </c>
      <c r="D20667" s="53" t="s">
        <v>33872</v>
      </c>
    </row>
    <row r="20668" spans="1:4" ht="15" x14ac:dyDescent="0.25">
      <c r="A20668" s="53" t="s">
        <v>24835</v>
      </c>
      <c r="B20668" s="53">
        <v>15</v>
      </c>
      <c r="C20668" s="53" t="s">
        <v>33536</v>
      </c>
      <c r="D20668" s="53" t="s">
        <v>33872</v>
      </c>
    </row>
    <row r="20669" spans="1:4" ht="15" x14ac:dyDescent="0.25">
      <c r="A20669" s="53" t="s">
        <v>24836</v>
      </c>
      <c r="B20669" s="53">
        <v>15</v>
      </c>
      <c r="C20669" s="53" t="s">
        <v>33536</v>
      </c>
      <c r="D20669" s="53" t="s">
        <v>33872</v>
      </c>
    </row>
    <row r="20670" spans="1:4" ht="15" x14ac:dyDescent="0.25">
      <c r="A20670" s="53" t="s">
        <v>24837</v>
      </c>
      <c r="B20670" s="53">
        <v>15</v>
      </c>
      <c r="C20670" s="53" t="s">
        <v>33536</v>
      </c>
      <c r="D20670" s="53" t="s">
        <v>33872</v>
      </c>
    </row>
    <row r="20671" spans="1:4" ht="15" x14ac:dyDescent="0.25">
      <c r="A20671" s="53" t="s">
        <v>24838</v>
      </c>
      <c r="B20671" s="53">
        <v>15</v>
      </c>
      <c r="C20671" s="53" t="s">
        <v>33536</v>
      </c>
      <c r="D20671" s="53" t="s">
        <v>33872</v>
      </c>
    </row>
    <row r="20672" spans="1:4" ht="15" x14ac:dyDescent="0.25">
      <c r="A20672" s="53" t="s">
        <v>24839</v>
      </c>
      <c r="B20672" s="53">
        <v>15</v>
      </c>
      <c r="C20672" s="53" t="s">
        <v>33536</v>
      </c>
      <c r="D20672" s="53" t="s">
        <v>33872</v>
      </c>
    </row>
    <row r="20673" spans="1:4" ht="15" x14ac:dyDescent="0.25">
      <c r="A20673" s="53" t="s">
        <v>24840</v>
      </c>
      <c r="B20673" s="53">
        <v>15</v>
      </c>
      <c r="C20673" s="53" t="s">
        <v>33536</v>
      </c>
      <c r="D20673" s="53" t="s">
        <v>33872</v>
      </c>
    </row>
    <row r="20674" spans="1:4" ht="15" x14ac:dyDescent="0.25">
      <c r="A20674" s="53" t="s">
        <v>24841</v>
      </c>
      <c r="B20674" s="53">
        <v>15</v>
      </c>
      <c r="C20674" s="53" t="s">
        <v>33536</v>
      </c>
      <c r="D20674" s="53" t="s">
        <v>33872</v>
      </c>
    </row>
    <row r="20675" spans="1:4" ht="15" x14ac:dyDescent="0.25">
      <c r="A20675" s="53" t="s">
        <v>24842</v>
      </c>
      <c r="B20675" s="53">
        <v>15</v>
      </c>
      <c r="C20675" s="53" t="s">
        <v>33536</v>
      </c>
      <c r="D20675" s="53" t="s">
        <v>33872</v>
      </c>
    </row>
    <row r="20676" spans="1:4" ht="15" x14ac:dyDescent="0.25">
      <c r="A20676" s="53" t="s">
        <v>24843</v>
      </c>
      <c r="B20676" s="53">
        <v>15</v>
      </c>
      <c r="C20676" s="53" t="s">
        <v>33536</v>
      </c>
      <c r="D20676" s="53" t="s">
        <v>33872</v>
      </c>
    </row>
    <row r="20677" spans="1:4" ht="15" x14ac:dyDescent="0.25">
      <c r="A20677" s="53" t="s">
        <v>24844</v>
      </c>
      <c r="B20677" s="53">
        <v>15</v>
      </c>
      <c r="C20677" s="53" t="s">
        <v>33536</v>
      </c>
      <c r="D20677" s="53" t="s">
        <v>33872</v>
      </c>
    </row>
    <row r="20678" spans="1:4" ht="15" x14ac:dyDescent="0.25">
      <c r="A20678" s="53" t="s">
        <v>24845</v>
      </c>
      <c r="B20678" s="53">
        <v>15</v>
      </c>
      <c r="C20678" s="53" t="s">
        <v>33536</v>
      </c>
      <c r="D20678" s="53" t="s">
        <v>33872</v>
      </c>
    </row>
    <row r="20679" spans="1:4" ht="15" x14ac:dyDescent="0.25">
      <c r="A20679" s="53" t="s">
        <v>24846</v>
      </c>
      <c r="B20679" s="53">
        <v>15</v>
      </c>
      <c r="C20679" s="53" t="s">
        <v>33536</v>
      </c>
      <c r="D20679" s="53" t="s">
        <v>33872</v>
      </c>
    </row>
    <row r="20680" spans="1:4" ht="15" x14ac:dyDescent="0.25">
      <c r="A20680" s="53" t="s">
        <v>24847</v>
      </c>
      <c r="B20680" s="53">
        <v>15</v>
      </c>
      <c r="C20680" s="53" t="s">
        <v>33536</v>
      </c>
      <c r="D20680" s="53" t="s">
        <v>33873</v>
      </c>
    </row>
    <row r="20681" spans="1:4" ht="15" x14ac:dyDescent="0.25">
      <c r="A20681" s="53" t="s">
        <v>24848</v>
      </c>
      <c r="B20681" s="53">
        <v>15</v>
      </c>
      <c r="C20681" s="53" t="s">
        <v>33536</v>
      </c>
      <c r="D20681" s="53" t="s">
        <v>33872</v>
      </c>
    </row>
    <row r="20682" spans="1:4" ht="15" x14ac:dyDescent="0.25">
      <c r="A20682" s="53" t="s">
        <v>24849</v>
      </c>
      <c r="B20682" s="53">
        <v>15</v>
      </c>
      <c r="C20682" s="53" t="s">
        <v>33536</v>
      </c>
      <c r="D20682" s="53" t="s">
        <v>33872</v>
      </c>
    </row>
    <row r="20683" spans="1:4" ht="15" x14ac:dyDescent="0.25">
      <c r="A20683" s="53" t="s">
        <v>24850</v>
      </c>
      <c r="B20683" s="53">
        <v>15</v>
      </c>
      <c r="C20683" s="53" t="s">
        <v>33536</v>
      </c>
      <c r="D20683" s="53" t="s">
        <v>33872</v>
      </c>
    </row>
    <row r="20684" spans="1:4" ht="15" x14ac:dyDescent="0.25">
      <c r="A20684" s="53" t="s">
        <v>24851</v>
      </c>
      <c r="B20684" s="53">
        <v>15</v>
      </c>
      <c r="C20684" s="53" t="s">
        <v>33536</v>
      </c>
      <c r="D20684" s="53" t="s">
        <v>33872</v>
      </c>
    </row>
    <row r="20685" spans="1:4" ht="15" x14ac:dyDescent="0.25">
      <c r="A20685" s="53" t="s">
        <v>24852</v>
      </c>
      <c r="B20685" s="53">
        <v>15</v>
      </c>
      <c r="C20685" s="53" t="s">
        <v>33536</v>
      </c>
      <c r="D20685" s="53" t="s">
        <v>33872</v>
      </c>
    </row>
    <row r="20686" spans="1:4" ht="15" x14ac:dyDescent="0.25">
      <c r="A20686" s="53" t="s">
        <v>24853</v>
      </c>
      <c r="B20686" s="53">
        <v>15</v>
      </c>
      <c r="C20686" s="53" t="s">
        <v>33536</v>
      </c>
      <c r="D20686" s="53" t="s">
        <v>33872</v>
      </c>
    </row>
    <row r="20687" spans="1:4" ht="15" x14ac:dyDescent="0.25">
      <c r="A20687" s="53" t="s">
        <v>24854</v>
      </c>
      <c r="B20687" s="53">
        <v>15</v>
      </c>
      <c r="C20687" s="53" t="s">
        <v>33536</v>
      </c>
      <c r="D20687" s="53" t="s">
        <v>33872</v>
      </c>
    </row>
    <row r="20688" spans="1:4" ht="15" x14ac:dyDescent="0.25">
      <c r="A20688" s="53" t="s">
        <v>24855</v>
      </c>
      <c r="B20688" s="53">
        <v>15</v>
      </c>
      <c r="C20688" s="53" t="s">
        <v>33536</v>
      </c>
      <c r="D20688" s="53" t="s">
        <v>33872</v>
      </c>
    </row>
    <row r="20689" spans="1:4" ht="15" x14ac:dyDescent="0.25">
      <c r="A20689" s="53" t="s">
        <v>24856</v>
      </c>
      <c r="B20689" s="53">
        <v>15</v>
      </c>
      <c r="C20689" s="53" t="s">
        <v>33536</v>
      </c>
      <c r="D20689" s="53" t="s">
        <v>33872</v>
      </c>
    </row>
    <row r="20690" spans="1:4" ht="15" x14ac:dyDescent="0.25">
      <c r="A20690" s="53" t="s">
        <v>24857</v>
      </c>
      <c r="B20690" s="53">
        <v>15</v>
      </c>
      <c r="C20690" s="53" t="s">
        <v>33536</v>
      </c>
      <c r="D20690" s="53" t="s">
        <v>33872</v>
      </c>
    </row>
    <row r="20691" spans="1:4" ht="15" x14ac:dyDescent="0.25">
      <c r="A20691" s="53" t="s">
        <v>24858</v>
      </c>
      <c r="B20691" s="53">
        <v>15</v>
      </c>
      <c r="C20691" s="53" t="s">
        <v>33536</v>
      </c>
      <c r="D20691" s="53" t="s">
        <v>33872</v>
      </c>
    </row>
    <row r="20692" spans="1:4" ht="15" x14ac:dyDescent="0.25">
      <c r="A20692" s="53" t="s">
        <v>24859</v>
      </c>
      <c r="B20692" s="53">
        <v>15</v>
      </c>
      <c r="C20692" s="53" t="s">
        <v>33536</v>
      </c>
      <c r="D20692" s="53" t="s">
        <v>33873</v>
      </c>
    </row>
    <row r="20693" spans="1:4" ht="15" x14ac:dyDescent="0.25">
      <c r="A20693" s="53" t="s">
        <v>24860</v>
      </c>
      <c r="B20693" s="53">
        <v>15</v>
      </c>
      <c r="C20693" s="53" t="s">
        <v>33536</v>
      </c>
      <c r="D20693" s="53" t="s">
        <v>33872</v>
      </c>
    </row>
    <row r="20694" spans="1:4" ht="15" x14ac:dyDescent="0.25">
      <c r="A20694" s="53" t="s">
        <v>24861</v>
      </c>
      <c r="B20694" s="53">
        <v>15</v>
      </c>
      <c r="C20694" s="53"/>
      <c r="D20694" s="53" t="s">
        <v>33872</v>
      </c>
    </row>
    <row r="20695" spans="1:4" ht="15" x14ac:dyDescent="0.25">
      <c r="A20695" s="53" t="s">
        <v>24862</v>
      </c>
      <c r="B20695" s="53">
        <v>15</v>
      </c>
      <c r="C20695" s="53"/>
      <c r="D20695" s="53" t="s">
        <v>33872</v>
      </c>
    </row>
    <row r="20696" spans="1:4" ht="15" x14ac:dyDescent="0.25">
      <c r="A20696" s="53" t="s">
        <v>24863</v>
      </c>
      <c r="B20696" s="53">
        <v>15</v>
      </c>
      <c r="C20696" s="53" t="s">
        <v>33536</v>
      </c>
      <c r="D20696" s="53" t="s">
        <v>33873</v>
      </c>
    </row>
    <row r="20697" spans="1:4" ht="15" x14ac:dyDescent="0.25">
      <c r="A20697" s="53" t="s">
        <v>24864</v>
      </c>
      <c r="B20697" s="53">
        <v>15</v>
      </c>
      <c r="C20697" s="53"/>
      <c r="D20697" s="53" t="s">
        <v>33872</v>
      </c>
    </row>
    <row r="20698" spans="1:4" ht="15" x14ac:dyDescent="0.25">
      <c r="A20698" s="53" t="s">
        <v>24865</v>
      </c>
      <c r="B20698" s="53">
        <v>15</v>
      </c>
      <c r="C20698" s="53"/>
      <c r="D20698" s="53" t="s">
        <v>33872</v>
      </c>
    </row>
    <row r="20699" spans="1:4" ht="15" x14ac:dyDescent="0.25">
      <c r="A20699" s="53" t="s">
        <v>24866</v>
      </c>
      <c r="B20699" s="53">
        <v>15</v>
      </c>
      <c r="C20699" s="53" t="s">
        <v>33536</v>
      </c>
      <c r="D20699" s="53" t="s">
        <v>33872</v>
      </c>
    </row>
    <row r="20700" spans="1:4" ht="15" x14ac:dyDescent="0.25">
      <c r="A20700" s="53" t="s">
        <v>24867</v>
      </c>
      <c r="B20700" s="53">
        <v>15</v>
      </c>
      <c r="C20700" s="53" t="s">
        <v>33536</v>
      </c>
      <c r="D20700" s="53" t="s">
        <v>33872</v>
      </c>
    </row>
    <row r="20701" spans="1:4" ht="15" x14ac:dyDescent="0.25">
      <c r="A20701" s="53" t="s">
        <v>24868</v>
      </c>
      <c r="B20701" s="53">
        <v>15</v>
      </c>
      <c r="C20701" s="53" t="s">
        <v>33536</v>
      </c>
      <c r="D20701" s="53" t="s">
        <v>33872</v>
      </c>
    </row>
    <row r="20702" spans="1:4" ht="15" x14ac:dyDescent="0.25">
      <c r="A20702" s="53" t="s">
        <v>24869</v>
      </c>
      <c r="B20702" s="53">
        <v>15</v>
      </c>
      <c r="C20702" s="53" t="s">
        <v>33536</v>
      </c>
      <c r="D20702" s="53" t="s">
        <v>33872</v>
      </c>
    </row>
    <row r="20703" spans="1:4" ht="15" x14ac:dyDescent="0.25">
      <c r="A20703" s="53" t="s">
        <v>24870</v>
      </c>
      <c r="B20703" s="53">
        <v>15</v>
      </c>
      <c r="C20703" s="53" t="s">
        <v>33536</v>
      </c>
      <c r="D20703" s="53" t="s">
        <v>33872</v>
      </c>
    </row>
    <row r="20704" spans="1:4" ht="15" x14ac:dyDescent="0.25">
      <c r="A20704" s="53" t="s">
        <v>24871</v>
      </c>
      <c r="B20704" s="53">
        <v>15</v>
      </c>
      <c r="C20704" s="53" t="s">
        <v>33536</v>
      </c>
      <c r="D20704" s="53" t="s">
        <v>33872</v>
      </c>
    </row>
    <row r="20705" spans="1:4" ht="15" x14ac:dyDescent="0.25">
      <c r="A20705" s="53" t="s">
        <v>24872</v>
      </c>
      <c r="B20705" s="53">
        <v>15</v>
      </c>
      <c r="C20705" s="53" t="s">
        <v>33536</v>
      </c>
      <c r="D20705" s="53" t="s">
        <v>33872</v>
      </c>
    </row>
    <row r="20706" spans="1:4" ht="15" x14ac:dyDescent="0.25">
      <c r="A20706" s="53" t="s">
        <v>24873</v>
      </c>
      <c r="B20706" s="53">
        <v>15</v>
      </c>
      <c r="C20706" s="53" t="s">
        <v>33536</v>
      </c>
      <c r="D20706" s="53" t="s">
        <v>33872</v>
      </c>
    </row>
    <row r="20707" spans="1:4" ht="15" x14ac:dyDescent="0.25">
      <c r="A20707" s="53" t="s">
        <v>24874</v>
      </c>
      <c r="B20707" s="53">
        <v>15</v>
      </c>
      <c r="C20707" s="53" t="s">
        <v>33536</v>
      </c>
      <c r="D20707" s="53" t="s">
        <v>33872</v>
      </c>
    </row>
    <row r="20708" spans="1:4" ht="15" x14ac:dyDescent="0.25">
      <c r="A20708" s="53" t="s">
        <v>24875</v>
      </c>
      <c r="B20708" s="53">
        <v>15</v>
      </c>
      <c r="C20708" s="53" t="s">
        <v>33536</v>
      </c>
      <c r="D20708" s="53" t="s">
        <v>33872</v>
      </c>
    </row>
    <row r="20709" spans="1:4" ht="15" x14ac:dyDescent="0.25">
      <c r="A20709" s="53" t="s">
        <v>24876</v>
      </c>
      <c r="B20709" s="53">
        <v>15</v>
      </c>
      <c r="C20709" s="53" t="s">
        <v>33536</v>
      </c>
      <c r="D20709" s="53" t="s">
        <v>33872</v>
      </c>
    </row>
    <row r="20710" spans="1:4" ht="15" x14ac:dyDescent="0.25">
      <c r="A20710" s="53" t="s">
        <v>24877</v>
      </c>
      <c r="B20710" s="53">
        <v>15</v>
      </c>
      <c r="C20710" s="53" t="s">
        <v>33536</v>
      </c>
      <c r="D20710" s="53" t="s">
        <v>33872</v>
      </c>
    </row>
    <row r="20711" spans="1:4" ht="15" x14ac:dyDescent="0.25">
      <c r="A20711" s="53" t="s">
        <v>24878</v>
      </c>
      <c r="B20711" s="53">
        <v>15</v>
      </c>
      <c r="C20711" s="53" t="s">
        <v>33536</v>
      </c>
      <c r="D20711" s="53" t="s">
        <v>33872</v>
      </c>
    </row>
    <row r="20712" spans="1:4" ht="15" x14ac:dyDescent="0.25">
      <c r="A20712" s="53" t="s">
        <v>24879</v>
      </c>
      <c r="B20712" s="53">
        <v>15</v>
      </c>
      <c r="C20712" s="53" t="s">
        <v>33536</v>
      </c>
      <c r="D20712" s="53" t="s">
        <v>33872</v>
      </c>
    </row>
    <row r="20713" spans="1:4" ht="15" x14ac:dyDescent="0.25">
      <c r="A20713" s="53" t="s">
        <v>24880</v>
      </c>
      <c r="B20713" s="53">
        <v>15</v>
      </c>
      <c r="C20713" s="53" t="s">
        <v>33536</v>
      </c>
      <c r="D20713" s="53" t="s">
        <v>33872</v>
      </c>
    </row>
    <row r="20714" spans="1:4" ht="15" x14ac:dyDescent="0.25">
      <c r="A20714" s="53" t="s">
        <v>24881</v>
      </c>
      <c r="B20714" s="53">
        <v>15</v>
      </c>
      <c r="C20714" s="53" t="s">
        <v>33536</v>
      </c>
      <c r="D20714" s="53" t="s">
        <v>33872</v>
      </c>
    </row>
    <row r="20715" spans="1:4" ht="15" x14ac:dyDescent="0.25">
      <c r="A20715" s="53" t="s">
        <v>24882</v>
      </c>
      <c r="B20715" s="53">
        <v>15</v>
      </c>
      <c r="C20715" s="53" t="s">
        <v>33536</v>
      </c>
      <c r="D20715" s="53" t="s">
        <v>33872</v>
      </c>
    </row>
    <row r="20716" spans="1:4" ht="15" x14ac:dyDescent="0.25">
      <c r="A20716" s="53" t="s">
        <v>24883</v>
      </c>
      <c r="B20716" s="53">
        <v>15</v>
      </c>
      <c r="C20716" s="53" t="s">
        <v>33536</v>
      </c>
      <c r="D20716" s="53" t="s">
        <v>33872</v>
      </c>
    </row>
    <row r="20717" spans="1:4" ht="15" x14ac:dyDescent="0.25">
      <c r="A20717" s="53" t="s">
        <v>24884</v>
      </c>
      <c r="B20717" s="53">
        <v>15</v>
      </c>
      <c r="C20717" s="53" t="s">
        <v>33536</v>
      </c>
      <c r="D20717" s="53" t="s">
        <v>33872</v>
      </c>
    </row>
    <row r="20718" spans="1:4" ht="15" x14ac:dyDescent="0.25">
      <c r="A20718" s="53" t="s">
        <v>24885</v>
      </c>
      <c r="B20718" s="53">
        <v>15</v>
      </c>
      <c r="C20718" s="53" t="s">
        <v>33536</v>
      </c>
      <c r="D20718" s="53" t="s">
        <v>33872</v>
      </c>
    </row>
    <row r="20719" spans="1:4" ht="15" x14ac:dyDescent="0.25">
      <c r="A20719" s="53" t="s">
        <v>24886</v>
      </c>
      <c r="B20719" s="53">
        <v>15</v>
      </c>
      <c r="C20719" s="53" t="s">
        <v>33536</v>
      </c>
      <c r="D20719" s="53" t="s">
        <v>33872</v>
      </c>
    </row>
    <row r="20720" spans="1:4" ht="15" x14ac:dyDescent="0.25">
      <c r="A20720" s="53" t="s">
        <v>24887</v>
      </c>
      <c r="B20720" s="53">
        <v>15</v>
      </c>
      <c r="C20720" s="53" t="s">
        <v>33536</v>
      </c>
      <c r="D20720" s="53" t="s">
        <v>33872</v>
      </c>
    </row>
    <row r="20721" spans="1:4" ht="15" x14ac:dyDescent="0.25">
      <c r="A20721" s="53" t="s">
        <v>24888</v>
      </c>
      <c r="B20721" s="53">
        <v>15</v>
      </c>
      <c r="C20721" s="53" t="s">
        <v>33536</v>
      </c>
      <c r="D20721" s="53" t="s">
        <v>33873</v>
      </c>
    </row>
    <row r="20722" spans="1:4" ht="15" x14ac:dyDescent="0.25">
      <c r="A20722" s="53" t="s">
        <v>24889</v>
      </c>
      <c r="B20722" s="53">
        <v>15</v>
      </c>
      <c r="C20722" s="53" t="s">
        <v>33536</v>
      </c>
      <c r="D20722" s="53" t="s">
        <v>33872</v>
      </c>
    </row>
    <row r="20723" spans="1:4" ht="15" x14ac:dyDescent="0.25">
      <c r="A20723" s="53" t="s">
        <v>24890</v>
      </c>
      <c r="B20723" s="53">
        <v>15</v>
      </c>
      <c r="C20723" s="53" t="s">
        <v>33536</v>
      </c>
      <c r="D20723" s="53" t="s">
        <v>33872</v>
      </c>
    </row>
    <row r="20724" spans="1:4" ht="15" x14ac:dyDescent="0.25">
      <c r="A20724" s="53" t="s">
        <v>24891</v>
      </c>
      <c r="B20724" s="53">
        <v>15</v>
      </c>
      <c r="C20724" s="53" t="s">
        <v>33536</v>
      </c>
      <c r="D20724" s="53" t="s">
        <v>33873</v>
      </c>
    </row>
    <row r="20725" spans="1:4" ht="15" x14ac:dyDescent="0.25">
      <c r="A20725" s="53" t="s">
        <v>24892</v>
      </c>
      <c r="B20725" s="53">
        <v>15</v>
      </c>
      <c r="C20725" s="53" t="s">
        <v>33536</v>
      </c>
      <c r="D20725" s="53" t="s">
        <v>33873</v>
      </c>
    </row>
    <row r="20726" spans="1:4" ht="15" x14ac:dyDescent="0.25">
      <c r="A20726" s="53" t="s">
        <v>24893</v>
      </c>
      <c r="B20726" s="53">
        <v>15</v>
      </c>
      <c r="C20726" s="53" t="s">
        <v>33536</v>
      </c>
      <c r="D20726" s="53" t="s">
        <v>33873</v>
      </c>
    </row>
    <row r="20727" spans="1:4" ht="15" x14ac:dyDescent="0.25">
      <c r="A20727" s="53" t="s">
        <v>24894</v>
      </c>
      <c r="B20727" s="53">
        <v>15</v>
      </c>
      <c r="C20727" s="53" t="s">
        <v>33536</v>
      </c>
      <c r="D20727" s="53" t="s">
        <v>33873</v>
      </c>
    </row>
    <row r="20728" spans="1:4" ht="15" x14ac:dyDescent="0.25">
      <c r="A20728" s="53" t="s">
        <v>24895</v>
      </c>
      <c r="B20728" s="53">
        <v>30</v>
      </c>
      <c r="C20728" s="53" t="s">
        <v>33536</v>
      </c>
      <c r="D20728" s="53" t="s">
        <v>33872</v>
      </c>
    </row>
    <row r="20729" spans="1:4" ht="15" x14ac:dyDescent="0.25">
      <c r="A20729" s="53" t="s">
        <v>24896</v>
      </c>
      <c r="B20729" s="53">
        <v>15</v>
      </c>
      <c r="C20729" s="53" t="s">
        <v>33536</v>
      </c>
      <c r="D20729" s="53" t="s">
        <v>33872</v>
      </c>
    </row>
    <row r="20730" spans="1:4" ht="15" x14ac:dyDescent="0.25">
      <c r="A20730" s="53" t="s">
        <v>24897</v>
      </c>
      <c r="B20730" s="53">
        <v>15</v>
      </c>
      <c r="C20730" s="53" t="s">
        <v>33536</v>
      </c>
      <c r="D20730" s="53" t="s">
        <v>33872</v>
      </c>
    </row>
    <row r="20731" spans="1:4" ht="15" x14ac:dyDescent="0.25">
      <c r="A20731" s="53" t="s">
        <v>24898</v>
      </c>
      <c r="B20731" s="53">
        <v>30</v>
      </c>
      <c r="C20731" s="53" t="s">
        <v>33536</v>
      </c>
      <c r="D20731" s="53" t="s">
        <v>33872</v>
      </c>
    </row>
    <row r="20732" spans="1:4" ht="15" x14ac:dyDescent="0.25">
      <c r="A20732" s="53" t="s">
        <v>24899</v>
      </c>
      <c r="B20732" s="53">
        <v>15</v>
      </c>
      <c r="C20732" s="53" t="s">
        <v>33536</v>
      </c>
      <c r="D20732" s="53" t="s">
        <v>33872</v>
      </c>
    </row>
    <row r="20733" spans="1:4" ht="15" x14ac:dyDescent="0.25">
      <c r="A20733" s="53" t="s">
        <v>24900</v>
      </c>
      <c r="B20733" s="53">
        <v>15</v>
      </c>
      <c r="C20733" s="53" t="s">
        <v>33536</v>
      </c>
      <c r="D20733" s="53" t="s">
        <v>33872</v>
      </c>
    </row>
    <row r="20734" spans="1:4" ht="15" x14ac:dyDescent="0.25">
      <c r="A20734" s="53" t="s">
        <v>24901</v>
      </c>
      <c r="B20734" s="53">
        <v>30</v>
      </c>
      <c r="C20734" s="53" t="s">
        <v>33536</v>
      </c>
      <c r="D20734" s="53" t="s">
        <v>33873</v>
      </c>
    </row>
    <row r="20735" spans="1:4" ht="15" x14ac:dyDescent="0.25">
      <c r="A20735" s="53" t="s">
        <v>24902</v>
      </c>
      <c r="B20735" s="53">
        <v>15</v>
      </c>
      <c r="C20735" s="53" t="s">
        <v>33536</v>
      </c>
      <c r="D20735" s="53" t="s">
        <v>33872</v>
      </c>
    </row>
    <row r="20736" spans="1:4" ht="15" x14ac:dyDescent="0.25">
      <c r="A20736" s="53" t="s">
        <v>24903</v>
      </c>
      <c r="B20736" s="53">
        <v>30</v>
      </c>
      <c r="C20736" s="53" t="s">
        <v>33536</v>
      </c>
      <c r="D20736" s="53" t="s">
        <v>33872</v>
      </c>
    </row>
    <row r="20737" spans="1:4" ht="15" x14ac:dyDescent="0.25">
      <c r="A20737" s="53" t="s">
        <v>24904</v>
      </c>
      <c r="B20737" s="53">
        <v>30</v>
      </c>
      <c r="C20737" s="53" t="s">
        <v>33536</v>
      </c>
      <c r="D20737" s="53" t="s">
        <v>33872</v>
      </c>
    </row>
    <row r="20738" spans="1:4" ht="15" x14ac:dyDescent="0.25">
      <c r="A20738" s="53" t="s">
        <v>24905</v>
      </c>
      <c r="B20738" s="53">
        <v>30</v>
      </c>
      <c r="C20738" s="53" t="s">
        <v>33536</v>
      </c>
      <c r="D20738" s="53" t="s">
        <v>33872</v>
      </c>
    </row>
    <row r="20739" spans="1:4" ht="15" x14ac:dyDescent="0.25">
      <c r="A20739" s="53" t="s">
        <v>24906</v>
      </c>
      <c r="B20739" s="53">
        <v>15</v>
      </c>
      <c r="C20739" s="53" t="s">
        <v>33536</v>
      </c>
      <c r="D20739" s="53" t="s">
        <v>33872</v>
      </c>
    </row>
    <row r="20740" spans="1:4" ht="15" x14ac:dyDescent="0.25">
      <c r="A20740" s="53" t="s">
        <v>24907</v>
      </c>
      <c r="B20740" s="53">
        <v>15</v>
      </c>
      <c r="C20740" s="53" t="s">
        <v>33536</v>
      </c>
      <c r="D20740" s="53" t="s">
        <v>33872</v>
      </c>
    </row>
    <row r="20741" spans="1:4" ht="15" x14ac:dyDescent="0.25">
      <c r="A20741" s="53" t="s">
        <v>24908</v>
      </c>
      <c r="B20741" s="53">
        <v>15</v>
      </c>
      <c r="C20741" s="53" t="s">
        <v>33536</v>
      </c>
      <c r="D20741" s="53" t="s">
        <v>33872</v>
      </c>
    </row>
    <row r="20742" spans="1:4" ht="15" x14ac:dyDescent="0.25">
      <c r="A20742" s="53" t="s">
        <v>24909</v>
      </c>
      <c r="B20742" s="53">
        <v>15</v>
      </c>
      <c r="C20742" s="53" t="s">
        <v>33536</v>
      </c>
      <c r="D20742" s="53" t="s">
        <v>33872</v>
      </c>
    </row>
    <row r="20743" spans="1:4" ht="15" x14ac:dyDescent="0.25">
      <c r="A20743" s="53" t="s">
        <v>24910</v>
      </c>
      <c r="B20743" s="53">
        <v>15</v>
      </c>
      <c r="C20743" s="53" t="s">
        <v>33536</v>
      </c>
      <c r="D20743" s="53" t="s">
        <v>33872</v>
      </c>
    </row>
    <row r="20744" spans="1:4" ht="15" x14ac:dyDescent="0.25">
      <c r="A20744" s="53" t="s">
        <v>24911</v>
      </c>
      <c r="B20744" s="53">
        <v>15</v>
      </c>
      <c r="C20744" s="53" t="s">
        <v>33536</v>
      </c>
      <c r="D20744" s="53" t="s">
        <v>33872</v>
      </c>
    </row>
    <row r="20745" spans="1:4" ht="15" x14ac:dyDescent="0.25">
      <c r="A20745" s="53" t="s">
        <v>24912</v>
      </c>
      <c r="B20745" s="53">
        <v>15</v>
      </c>
      <c r="C20745" s="53" t="s">
        <v>33536</v>
      </c>
      <c r="D20745" s="53" t="s">
        <v>33872</v>
      </c>
    </row>
    <row r="20746" spans="1:4" ht="15" x14ac:dyDescent="0.25">
      <c r="A20746" s="53" t="s">
        <v>24913</v>
      </c>
      <c r="B20746" s="53">
        <v>15</v>
      </c>
      <c r="C20746" s="53" t="s">
        <v>33536</v>
      </c>
      <c r="D20746" s="53" t="s">
        <v>33872</v>
      </c>
    </row>
    <row r="20747" spans="1:4" ht="15" x14ac:dyDescent="0.25">
      <c r="A20747" s="53" t="s">
        <v>24914</v>
      </c>
      <c r="B20747" s="53">
        <v>15</v>
      </c>
      <c r="C20747" s="53" t="s">
        <v>33536</v>
      </c>
      <c r="D20747" s="53" t="s">
        <v>33872</v>
      </c>
    </row>
    <row r="20748" spans="1:4" ht="15" x14ac:dyDescent="0.25">
      <c r="A20748" s="53" t="s">
        <v>24915</v>
      </c>
      <c r="B20748" s="53">
        <v>15</v>
      </c>
      <c r="C20748" s="53" t="s">
        <v>33536</v>
      </c>
      <c r="D20748" s="53" t="s">
        <v>33872</v>
      </c>
    </row>
    <row r="20749" spans="1:4" ht="15" x14ac:dyDescent="0.25">
      <c r="A20749" s="53" t="s">
        <v>24916</v>
      </c>
      <c r="B20749" s="53">
        <v>15</v>
      </c>
      <c r="C20749" s="53" t="s">
        <v>33536</v>
      </c>
      <c r="D20749" s="53" t="s">
        <v>33872</v>
      </c>
    </row>
    <row r="20750" spans="1:4" ht="15" x14ac:dyDescent="0.25">
      <c r="A20750" s="53" t="s">
        <v>24917</v>
      </c>
      <c r="B20750" s="53">
        <v>15</v>
      </c>
      <c r="C20750" s="53" t="s">
        <v>33536</v>
      </c>
      <c r="D20750" s="53" t="s">
        <v>33872</v>
      </c>
    </row>
    <row r="20751" spans="1:4" ht="15" x14ac:dyDescent="0.25">
      <c r="A20751" s="53" t="s">
        <v>24918</v>
      </c>
      <c r="B20751" s="53">
        <v>15</v>
      </c>
      <c r="C20751" s="53" t="s">
        <v>33536</v>
      </c>
      <c r="D20751" s="53" t="s">
        <v>33872</v>
      </c>
    </row>
    <row r="20752" spans="1:4" ht="15" x14ac:dyDescent="0.25">
      <c r="A20752" s="53" t="s">
        <v>24919</v>
      </c>
      <c r="B20752" s="53">
        <v>15</v>
      </c>
      <c r="C20752" s="53" t="s">
        <v>33536</v>
      </c>
      <c r="D20752" s="53" t="s">
        <v>33872</v>
      </c>
    </row>
    <row r="20753" spans="1:4" ht="15" x14ac:dyDescent="0.25">
      <c r="A20753" s="53" t="s">
        <v>24920</v>
      </c>
      <c r="B20753" s="53">
        <v>15</v>
      </c>
      <c r="C20753" s="53" t="s">
        <v>33536</v>
      </c>
      <c r="D20753" s="53" t="s">
        <v>33872</v>
      </c>
    </row>
    <row r="20754" spans="1:4" ht="15" x14ac:dyDescent="0.25">
      <c r="A20754" s="53" t="s">
        <v>24921</v>
      </c>
      <c r="B20754" s="53">
        <v>15</v>
      </c>
      <c r="C20754" s="53" t="s">
        <v>33536</v>
      </c>
      <c r="D20754" s="53" t="s">
        <v>33872</v>
      </c>
    </row>
    <row r="20755" spans="1:4" ht="15" x14ac:dyDescent="0.25">
      <c r="A20755" s="53" t="s">
        <v>24922</v>
      </c>
      <c r="B20755" s="53">
        <v>15</v>
      </c>
      <c r="C20755" s="53" t="s">
        <v>33536</v>
      </c>
      <c r="D20755" s="53" t="s">
        <v>33872</v>
      </c>
    </row>
    <row r="20756" spans="1:4" ht="15" x14ac:dyDescent="0.25">
      <c r="A20756" s="53" t="s">
        <v>24923</v>
      </c>
      <c r="B20756" s="53">
        <v>15</v>
      </c>
      <c r="C20756" s="53" t="s">
        <v>33536</v>
      </c>
      <c r="D20756" s="53" t="s">
        <v>33872</v>
      </c>
    </row>
    <row r="20757" spans="1:4" ht="15" x14ac:dyDescent="0.25">
      <c r="A20757" s="53" t="s">
        <v>24924</v>
      </c>
      <c r="B20757" s="53">
        <v>15</v>
      </c>
      <c r="C20757" s="53" t="s">
        <v>33536</v>
      </c>
      <c r="D20757" s="53" t="s">
        <v>33872</v>
      </c>
    </row>
    <row r="20758" spans="1:4" ht="15" x14ac:dyDescent="0.25">
      <c r="A20758" s="53" t="s">
        <v>24925</v>
      </c>
      <c r="B20758" s="53">
        <v>15</v>
      </c>
      <c r="C20758" s="53" t="s">
        <v>33536</v>
      </c>
      <c r="D20758" s="53" t="s">
        <v>33872</v>
      </c>
    </row>
    <row r="20759" spans="1:4" ht="15" x14ac:dyDescent="0.25">
      <c r="A20759" s="53" t="s">
        <v>24926</v>
      </c>
      <c r="B20759" s="53">
        <v>15</v>
      </c>
      <c r="C20759" s="53" t="s">
        <v>33536</v>
      </c>
      <c r="D20759" s="53" t="s">
        <v>33872</v>
      </c>
    </row>
    <row r="20760" spans="1:4" ht="15" x14ac:dyDescent="0.25">
      <c r="A20760" s="53" t="s">
        <v>24927</v>
      </c>
      <c r="B20760" s="53">
        <v>15</v>
      </c>
      <c r="C20760" s="53" t="s">
        <v>33536</v>
      </c>
      <c r="D20760" s="53" t="s">
        <v>33872</v>
      </c>
    </row>
    <row r="20761" spans="1:4" ht="15" x14ac:dyDescent="0.25">
      <c r="A20761" s="53" t="s">
        <v>24928</v>
      </c>
      <c r="B20761" s="53">
        <v>15</v>
      </c>
      <c r="C20761" s="53" t="s">
        <v>33536</v>
      </c>
      <c r="D20761" s="53" t="s">
        <v>33872</v>
      </c>
    </row>
    <row r="20762" spans="1:4" ht="15" x14ac:dyDescent="0.25">
      <c r="A20762" s="53" t="s">
        <v>24929</v>
      </c>
      <c r="B20762" s="53">
        <v>15</v>
      </c>
      <c r="C20762" s="53" t="s">
        <v>33536</v>
      </c>
      <c r="D20762" s="53" t="s">
        <v>33872</v>
      </c>
    </row>
    <row r="20763" spans="1:4" ht="15" x14ac:dyDescent="0.25">
      <c r="A20763" s="53" t="s">
        <v>24930</v>
      </c>
      <c r="B20763" s="53">
        <v>15</v>
      </c>
      <c r="C20763" s="53" t="s">
        <v>33536</v>
      </c>
      <c r="D20763" s="53" t="s">
        <v>33872</v>
      </c>
    </row>
    <row r="20764" spans="1:4" ht="15" x14ac:dyDescent="0.25">
      <c r="A20764" s="53" t="s">
        <v>24931</v>
      </c>
      <c r="B20764" s="53">
        <v>15</v>
      </c>
      <c r="C20764" s="53" t="s">
        <v>33536</v>
      </c>
      <c r="D20764" s="53" t="s">
        <v>33872</v>
      </c>
    </row>
    <row r="20765" spans="1:4" ht="15" x14ac:dyDescent="0.25">
      <c r="A20765" s="53" t="s">
        <v>24932</v>
      </c>
      <c r="B20765" s="53">
        <v>15</v>
      </c>
      <c r="C20765" s="53" t="s">
        <v>33536</v>
      </c>
      <c r="D20765" s="53" t="s">
        <v>33872</v>
      </c>
    </row>
    <row r="20766" spans="1:4" ht="15" x14ac:dyDescent="0.25">
      <c r="A20766" s="53" t="s">
        <v>24933</v>
      </c>
      <c r="B20766" s="53">
        <v>15</v>
      </c>
      <c r="C20766" s="53" t="s">
        <v>33536</v>
      </c>
      <c r="D20766" s="53" t="s">
        <v>33872</v>
      </c>
    </row>
    <row r="20767" spans="1:4" ht="15" x14ac:dyDescent="0.25">
      <c r="A20767" s="53" t="s">
        <v>24934</v>
      </c>
      <c r="B20767" s="53">
        <v>15</v>
      </c>
      <c r="C20767" s="53" t="s">
        <v>33536</v>
      </c>
      <c r="D20767" s="53" t="s">
        <v>33872</v>
      </c>
    </row>
    <row r="20768" spans="1:4" ht="15" x14ac:dyDescent="0.25">
      <c r="A20768" s="53" t="s">
        <v>24935</v>
      </c>
      <c r="B20768" s="53">
        <v>15</v>
      </c>
      <c r="C20768" s="53" t="s">
        <v>33536</v>
      </c>
      <c r="D20768" s="53" t="s">
        <v>33872</v>
      </c>
    </row>
    <row r="20769" spans="1:4" ht="15" x14ac:dyDescent="0.25">
      <c r="A20769" s="53" t="s">
        <v>24936</v>
      </c>
      <c r="B20769" s="53">
        <v>15</v>
      </c>
      <c r="C20769" s="53" t="s">
        <v>33536</v>
      </c>
      <c r="D20769" s="53" t="s">
        <v>33872</v>
      </c>
    </row>
    <row r="20770" spans="1:4" ht="15" x14ac:dyDescent="0.25">
      <c r="A20770" s="53" t="s">
        <v>24937</v>
      </c>
      <c r="B20770" s="53">
        <v>15</v>
      </c>
      <c r="C20770" s="53" t="s">
        <v>33536</v>
      </c>
      <c r="D20770" s="53" t="s">
        <v>33872</v>
      </c>
    </row>
    <row r="20771" spans="1:4" ht="15" x14ac:dyDescent="0.25">
      <c r="A20771" s="53" t="s">
        <v>24938</v>
      </c>
      <c r="B20771" s="53">
        <v>15</v>
      </c>
      <c r="C20771" s="53" t="s">
        <v>33536</v>
      </c>
      <c r="D20771" s="53" t="s">
        <v>33872</v>
      </c>
    </row>
    <row r="20772" spans="1:4" ht="15" x14ac:dyDescent="0.25">
      <c r="A20772" s="53" t="s">
        <v>24939</v>
      </c>
      <c r="B20772" s="53">
        <v>15</v>
      </c>
      <c r="C20772" s="53" t="s">
        <v>33536</v>
      </c>
      <c r="D20772" s="53" t="s">
        <v>33872</v>
      </c>
    </row>
    <row r="20773" spans="1:4" ht="15" x14ac:dyDescent="0.25">
      <c r="A20773" s="53" t="s">
        <v>24940</v>
      </c>
      <c r="B20773" s="53">
        <v>15</v>
      </c>
      <c r="C20773" s="53" t="s">
        <v>33536</v>
      </c>
      <c r="D20773" s="53" t="s">
        <v>33872</v>
      </c>
    </row>
    <row r="20774" spans="1:4" ht="15" x14ac:dyDescent="0.25">
      <c r="A20774" s="53" t="s">
        <v>24941</v>
      </c>
      <c r="B20774" s="53">
        <v>15</v>
      </c>
      <c r="C20774" s="53" t="s">
        <v>33536</v>
      </c>
      <c r="D20774" s="53" t="s">
        <v>33872</v>
      </c>
    </row>
    <row r="20775" spans="1:4" ht="15" x14ac:dyDescent="0.25">
      <c r="A20775" s="53" t="s">
        <v>24942</v>
      </c>
      <c r="B20775" s="53">
        <v>15</v>
      </c>
      <c r="C20775" s="53" t="s">
        <v>33536</v>
      </c>
      <c r="D20775" s="53" t="s">
        <v>33872</v>
      </c>
    </row>
    <row r="20776" spans="1:4" ht="15" x14ac:dyDescent="0.25">
      <c r="A20776" s="53" t="s">
        <v>24943</v>
      </c>
      <c r="B20776" s="53">
        <v>15</v>
      </c>
      <c r="C20776" s="53" t="s">
        <v>33536</v>
      </c>
      <c r="D20776" s="53" t="s">
        <v>33872</v>
      </c>
    </row>
    <row r="20777" spans="1:4" ht="15" x14ac:dyDescent="0.25">
      <c r="A20777" s="53" t="s">
        <v>24944</v>
      </c>
      <c r="B20777" s="53">
        <v>15</v>
      </c>
      <c r="C20777" s="53" t="s">
        <v>33536</v>
      </c>
      <c r="D20777" s="53" t="s">
        <v>33872</v>
      </c>
    </row>
    <row r="20778" spans="1:4" ht="15" x14ac:dyDescent="0.25">
      <c r="A20778" s="53" t="s">
        <v>24945</v>
      </c>
      <c r="B20778" s="53">
        <v>15</v>
      </c>
      <c r="C20778" s="53"/>
      <c r="D20778" s="53" t="s">
        <v>33872</v>
      </c>
    </row>
    <row r="20779" spans="1:4" ht="15" x14ac:dyDescent="0.25">
      <c r="A20779" s="53" t="s">
        <v>24946</v>
      </c>
      <c r="B20779" s="53">
        <v>15</v>
      </c>
      <c r="C20779" s="53"/>
      <c r="D20779" s="53" t="s">
        <v>33872</v>
      </c>
    </row>
    <row r="20780" spans="1:4" ht="15" x14ac:dyDescent="0.25">
      <c r="A20780" s="53" t="s">
        <v>24947</v>
      </c>
      <c r="B20780" s="53">
        <v>15</v>
      </c>
      <c r="C20780" s="53"/>
      <c r="D20780" s="53" t="s">
        <v>33872</v>
      </c>
    </row>
    <row r="20781" spans="1:4" ht="15" x14ac:dyDescent="0.25">
      <c r="A20781" s="53" t="s">
        <v>24948</v>
      </c>
      <c r="B20781" s="53">
        <v>15</v>
      </c>
      <c r="C20781" s="53"/>
      <c r="D20781" s="53" t="s">
        <v>33872</v>
      </c>
    </row>
    <row r="20782" spans="1:4" ht="15" x14ac:dyDescent="0.25">
      <c r="A20782" s="53" t="s">
        <v>24949</v>
      </c>
      <c r="B20782" s="53">
        <v>15</v>
      </c>
      <c r="C20782" s="53" t="s">
        <v>33536</v>
      </c>
      <c r="D20782" s="53" t="s">
        <v>33872</v>
      </c>
    </row>
    <row r="20783" spans="1:4" ht="15" x14ac:dyDescent="0.25">
      <c r="A20783" s="53" t="s">
        <v>24950</v>
      </c>
      <c r="B20783" s="53">
        <v>45</v>
      </c>
      <c r="C20783" s="53" t="s">
        <v>33536</v>
      </c>
      <c r="D20783" s="53" t="s">
        <v>33872</v>
      </c>
    </row>
    <row r="20784" spans="1:4" ht="15" x14ac:dyDescent="0.25">
      <c r="A20784" s="53" t="s">
        <v>24951</v>
      </c>
      <c r="B20784" s="53">
        <v>45</v>
      </c>
      <c r="C20784" s="53" t="s">
        <v>33536</v>
      </c>
      <c r="D20784" s="53" t="s">
        <v>33872</v>
      </c>
    </row>
    <row r="20785" spans="1:4" ht="15" x14ac:dyDescent="0.25">
      <c r="A20785" s="53" t="s">
        <v>24952</v>
      </c>
      <c r="B20785" s="53">
        <v>10</v>
      </c>
      <c r="C20785" s="53" t="s">
        <v>33536</v>
      </c>
      <c r="D20785" s="53" t="s">
        <v>33872</v>
      </c>
    </row>
    <row r="20786" spans="1:4" ht="15" x14ac:dyDescent="0.25">
      <c r="A20786" s="53" t="s">
        <v>24953</v>
      </c>
      <c r="B20786" s="53">
        <v>40</v>
      </c>
      <c r="C20786" s="53"/>
      <c r="D20786" s="53" t="s">
        <v>33872</v>
      </c>
    </row>
    <row r="20787" spans="1:4" ht="15" x14ac:dyDescent="0.25">
      <c r="A20787" s="53" t="s">
        <v>24954</v>
      </c>
      <c r="B20787" s="53">
        <v>45</v>
      </c>
      <c r="C20787" s="53" t="s">
        <v>33536</v>
      </c>
      <c r="D20787" s="53" t="s">
        <v>33872</v>
      </c>
    </row>
    <row r="20788" spans="1:4" ht="15" x14ac:dyDescent="0.25">
      <c r="A20788" s="53" t="s">
        <v>24955</v>
      </c>
      <c r="B20788" s="53">
        <v>40</v>
      </c>
      <c r="C20788" s="53" t="s">
        <v>33536</v>
      </c>
      <c r="D20788" s="53" t="s">
        <v>33872</v>
      </c>
    </row>
    <row r="20789" spans="1:4" ht="15" x14ac:dyDescent="0.25">
      <c r="A20789" s="53" t="s">
        <v>24956</v>
      </c>
      <c r="B20789" s="53">
        <v>40</v>
      </c>
      <c r="C20789" s="53"/>
      <c r="D20789" s="53" t="s">
        <v>33872</v>
      </c>
    </row>
    <row r="20790" spans="1:4" ht="15" x14ac:dyDescent="0.25">
      <c r="A20790" s="53" t="s">
        <v>24957</v>
      </c>
      <c r="B20790" s="53">
        <v>20</v>
      </c>
      <c r="C20790" s="53" t="s">
        <v>33536</v>
      </c>
      <c r="D20790" s="53" t="s">
        <v>33872</v>
      </c>
    </row>
    <row r="20791" spans="1:4" ht="15" x14ac:dyDescent="0.25">
      <c r="A20791" s="53" t="s">
        <v>24958</v>
      </c>
      <c r="B20791" s="53">
        <v>30</v>
      </c>
      <c r="C20791" s="53" t="s">
        <v>33536</v>
      </c>
      <c r="D20791" s="53" t="s">
        <v>33872</v>
      </c>
    </row>
    <row r="20792" spans="1:4" ht="15" x14ac:dyDescent="0.25">
      <c r="A20792" s="53" t="s">
        <v>24959</v>
      </c>
      <c r="B20792" s="53">
        <v>30</v>
      </c>
      <c r="C20792" s="53" t="s">
        <v>33536</v>
      </c>
      <c r="D20792" s="53" t="s">
        <v>33872</v>
      </c>
    </row>
    <row r="20793" spans="1:4" ht="15" x14ac:dyDescent="0.25">
      <c r="A20793" s="53" t="s">
        <v>24960</v>
      </c>
      <c r="B20793" s="53">
        <v>20</v>
      </c>
      <c r="C20793" s="53" t="s">
        <v>33536</v>
      </c>
      <c r="D20793" s="53" t="s">
        <v>33872</v>
      </c>
    </row>
    <row r="20794" spans="1:4" ht="15" x14ac:dyDescent="0.25">
      <c r="A20794" s="53" t="s">
        <v>24961</v>
      </c>
      <c r="B20794" s="53">
        <v>20</v>
      </c>
      <c r="C20794" s="53" t="s">
        <v>33536</v>
      </c>
      <c r="D20794" s="53" t="s">
        <v>33872</v>
      </c>
    </row>
    <row r="20795" spans="1:4" ht="15" x14ac:dyDescent="0.25">
      <c r="A20795" s="53" t="s">
        <v>24962</v>
      </c>
      <c r="B20795" s="53">
        <v>20</v>
      </c>
      <c r="C20795" s="53" t="s">
        <v>33536</v>
      </c>
      <c r="D20795" s="53" t="s">
        <v>33872</v>
      </c>
    </row>
    <row r="20796" spans="1:4" ht="15" x14ac:dyDescent="0.25">
      <c r="A20796" s="53" t="s">
        <v>24963</v>
      </c>
      <c r="B20796" s="53">
        <v>20</v>
      </c>
      <c r="C20796" s="53" t="s">
        <v>33536</v>
      </c>
      <c r="D20796" s="53" t="s">
        <v>33872</v>
      </c>
    </row>
    <row r="20797" spans="1:4" ht="15" x14ac:dyDescent="0.25">
      <c r="A20797" s="53" t="s">
        <v>24964</v>
      </c>
      <c r="B20797" s="53">
        <v>20</v>
      </c>
      <c r="C20797" s="53" t="s">
        <v>33536</v>
      </c>
      <c r="D20797" s="53" t="s">
        <v>33872</v>
      </c>
    </row>
    <row r="20798" spans="1:4" ht="15" x14ac:dyDescent="0.25">
      <c r="A20798" s="53" t="s">
        <v>24965</v>
      </c>
      <c r="B20798" s="53">
        <v>20</v>
      </c>
      <c r="C20798" s="53" t="s">
        <v>33536</v>
      </c>
      <c r="D20798" s="53" t="s">
        <v>33872</v>
      </c>
    </row>
    <row r="20799" spans="1:4" ht="15" x14ac:dyDescent="0.25">
      <c r="A20799" s="53" t="s">
        <v>24966</v>
      </c>
      <c r="B20799" s="53">
        <v>20</v>
      </c>
      <c r="C20799" s="53" t="s">
        <v>33536</v>
      </c>
      <c r="D20799" s="53" t="s">
        <v>33872</v>
      </c>
    </row>
    <row r="20800" spans="1:4" ht="15" x14ac:dyDescent="0.25">
      <c r="A20800" s="53" t="s">
        <v>24967</v>
      </c>
      <c r="B20800" s="53">
        <v>45</v>
      </c>
      <c r="C20800" s="53" t="s">
        <v>33536</v>
      </c>
      <c r="D20800" s="53" t="s">
        <v>33872</v>
      </c>
    </row>
    <row r="20801" spans="1:4" ht="15" x14ac:dyDescent="0.25">
      <c r="A20801" s="53" t="s">
        <v>24968</v>
      </c>
      <c r="B20801" s="53">
        <v>45</v>
      </c>
      <c r="C20801" s="53" t="s">
        <v>33536</v>
      </c>
      <c r="D20801" s="53" t="s">
        <v>33872</v>
      </c>
    </row>
    <row r="20802" spans="1:4" ht="15" x14ac:dyDescent="0.25">
      <c r="A20802" s="53" t="s">
        <v>24969</v>
      </c>
      <c r="B20802" s="53">
        <v>10</v>
      </c>
      <c r="C20802" s="53" t="s">
        <v>33536</v>
      </c>
      <c r="D20802" s="53" t="s">
        <v>33872</v>
      </c>
    </row>
    <row r="20803" spans="1:4" ht="15" x14ac:dyDescent="0.25">
      <c r="A20803" s="53" t="s">
        <v>24970</v>
      </c>
      <c r="B20803" s="53">
        <v>40</v>
      </c>
      <c r="C20803" s="53" t="s">
        <v>33542</v>
      </c>
      <c r="D20803" s="53" t="s">
        <v>33872</v>
      </c>
    </row>
    <row r="20804" spans="1:4" ht="15" x14ac:dyDescent="0.25">
      <c r="A20804" s="53" t="s">
        <v>24971</v>
      </c>
      <c r="B20804" s="53">
        <v>40</v>
      </c>
      <c r="C20804" s="53" t="s">
        <v>33536</v>
      </c>
      <c r="D20804" s="53" t="s">
        <v>33872</v>
      </c>
    </row>
    <row r="20805" spans="1:4" ht="15" x14ac:dyDescent="0.25">
      <c r="A20805" s="53" t="s">
        <v>24972</v>
      </c>
      <c r="B20805" s="53">
        <v>40</v>
      </c>
      <c r="C20805" s="53" t="s">
        <v>33536</v>
      </c>
      <c r="D20805" s="53" t="s">
        <v>33872</v>
      </c>
    </row>
    <row r="20806" spans="1:4" ht="15" x14ac:dyDescent="0.25">
      <c r="A20806" s="53" t="s">
        <v>24973</v>
      </c>
      <c r="B20806" s="53">
        <v>40</v>
      </c>
      <c r="C20806" s="53" t="s">
        <v>33542</v>
      </c>
      <c r="D20806" s="53" t="s">
        <v>33872</v>
      </c>
    </row>
    <row r="20807" spans="1:4" ht="15" x14ac:dyDescent="0.25">
      <c r="A20807" s="53" t="s">
        <v>24974</v>
      </c>
      <c r="B20807" s="53">
        <v>20</v>
      </c>
      <c r="C20807" s="53" t="s">
        <v>33536</v>
      </c>
      <c r="D20807" s="53" t="s">
        <v>33872</v>
      </c>
    </row>
    <row r="20808" spans="1:4" ht="15" x14ac:dyDescent="0.25">
      <c r="A20808" s="53" t="s">
        <v>24975</v>
      </c>
      <c r="B20808" s="53">
        <v>30</v>
      </c>
      <c r="C20808" s="53" t="s">
        <v>33536</v>
      </c>
      <c r="D20808" s="53" t="s">
        <v>33872</v>
      </c>
    </row>
    <row r="20809" spans="1:4" ht="15" x14ac:dyDescent="0.25">
      <c r="A20809" s="53" t="s">
        <v>24976</v>
      </c>
      <c r="B20809" s="53">
        <v>30</v>
      </c>
      <c r="C20809" s="53" t="s">
        <v>33536</v>
      </c>
      <c r="D20809" s="53" t="s">
        <v>33872</v>
      </c>
    </row>
    <row r="20810" spans="1:4" ht="15" x14ac:dyDescent="0.25">
      <c r="A20810" s="53" t="s">
        <v>24977</v>
      </c>
      <c r="B20810" s="53">
        <v>20</v>
      </c>
      <c r="C20810" s="53" t="s">
        <v>33536</v>
      </c>
      <c r="D20810" s="53" t="s">
        <v>33872</v>
      </c>
    </row>
    <row r="20811" spans="1:4" ht="15" x14ac:dyDescent="0.25">
      <c r="A20811" s="53" t="s">
        <v>24978</v>
      </c>
      <c r="B20811" s="53">
        <v>20</v>
      </c>
      <c r="C20811" s="53" t="s">
        <v>33536</v>
      </c>
      <c r="D20811" s="53" t="s">
        <v>33872</v>
      </c>
    </row>
    <row r="20812" spans="1:4" ht="15" x14ac:dyDescent="0.25">
      <c r="A20812" s="53" t="s">
        <v>24979</v>
      </c>
      <c r="B20812" s="53">
        <v>20</v>
      </c>
      <c r="C20812" s="53" t="s">
        <v>33536</v>
      </c>
      <c r="D20812" s="53" t="s">
        <v>33872</v>
      </c>
    </row>
    <row r="20813" spans="1:4" ht="15" x14ac:dyDescent="0.25">
      <c r="A20813" s="53" t="s">
        <v>24980</v>
      </c>
      <c r="B20813" s="53">
        <v>20</v>
      </c>
      <c r="C20813" s="53" t="s">
        <v>33536</v>
      </c>
      <c r="D20813" s="53" t="s">
        <v>33872</v>
      </c>
    </row>
    <row r="20814" spans="1:4" ht="15" x14ac:dyDescent="0.25">
      <c r="A20814" s="53" t="s">
        <v>24981</v>
      </c>
      <c r="B20814" s="53">
        <v>20</v>
      </c>
      <c r="C20814" s="53" t="s">
        <v>33536</v>
      </c>
      <c r="D20814" s="53" t="s">
        <v>33872</v>
      </c>
    </row>
    <row r="20815" spans="1:4" ht="15" x14ac:dyDescent="0.25">
      <c r="A20815" s="53" t="s">
        <v>24982</v>
      </c>
      <c r="B20815" s="53">
        <v>20</v>
      </c>
      <c r="C20815" s="53" t="s">
        <v>33536</v>
      </c>
      <c r="D20815" s="53" t="s">
        <v>33872</v>
      </c>
    </row>
    <row r="20816" spans="1:4" ht="15" x14ac:dyDescent="0.25">
      <c r="A20816" s="53" t="s">
        <v>24983</v>
      </c>
      <c r="B20816" s="53">
        <v>20</v>
      </c>
      <c r="C20816" s="53" t="s">
        <v>33536</v>
      </c>
      <c r="D20816" s="53" t="s">
        <v>33872</v>
      </c>
    </row>
    <row r="20817" spans="1:4" ht="15" x14ac:dyDescent="0.25">
      <c r="A20817" s="53" t="s">
        <v>24984</v>
      </c>
      <c r="B20817" s="53">
        <v>20</v>
      </c>
      <c r="C20817" s="53" t="s">
        <v>33536</v>
      </c>
      <c r="D20817" s="53" t="s">
        <v>33872</v>
      </c>
    </row>
    <row r="20818" spans="1:4" ht="15" x14ac:dyDescent="0.25">
      <c r="A20818" s="53" t="s">
        <v>24985</v>
      </c>
      <c r="B20818" s="53">
        <v>30</v>
      </c>
      <c r="C20818" s="53" t="s">
        <v>33536</v>
      </c>
      <c r="D20818" s="53" t="s">
        <v>33872</v>
      </c>
    </row>
    <row r="20819" spans="1:4" ht="15" x14ac:dyDescent="0.25">
      <c r="A20819" s="53" t="s">
        <v>24986</v>
      </c>
      <c r="B20819" s="53">
        <v>30</v>
      </c>
      <c r="C20819" s="53" t="s">
        <v>33536</v>
      </c>
      <c r="D20819" s="53" t="s">
        <v>33872</v>
      </c>
    </row>
    <row r="20820" spans="1:4" ht="15" x14ac:dyDescent="0.25">
      <c r="A20820" s="53" t="s">
        <v>24987</v>
      </c>
      <c r="B20820" s="53">
        <v>30</v>
      </c>
      <c r="C20820" s="53" t="s">
        <v>33536</v>
      </c>
      <c r="D20820" s="53" t="s">
        <v>33873</v>
      </c>
    </row>
    <row r="20821" spans="1:4" ht="15" x14ac:dyDescent="0.25">
      <c r="A20821" s="53" t="s">
        <v>24988</v>
      </c>
      <c r="B20821" s="53">
        <v>15</v>
      </c>
      <c r="C20821" s="53" t="s">
        <v>33536</v>
      </c>
      <c r="D20821" s="53" t="s">
        <v>33872</v>
      </c>
    </row>
    <row r="20822" spans="1:4" ht="15" x14ac:dyDescent="0.25">
      <c r="A20822" s="53" t="s">
        <v>24989</v>
      </c>
      <c r="B20822" s="53">
        <v>15</v>
      </c>
      <c r="C20822" s="53" t="s">
        <v>33536</v>
      </c>
      <c r="D20822" s="53" t="s">
        <v>33872</v>
      </c>
    </row>
    <row r="20823" spans="1:4" ht="15" x14ac:dyDescent="0.25">
      <c r="A20823" s="53" t="s">
        <v>24990</v>
      </c>
      <c r="B20823" s="53">
        <v>15</v>
      </c>
      <c r="C20823" s="53" t="s">
        <v>33536</v>
      </c>
      <c r="D20823" s="53" t="s">
        <v>33872</v>
      </c>
    </row>
    <row r="20824" spans="1:4" ht="15" x14ac:dyDescent="0.25">
      <c r="A20824" s="53" t="s">
        <v>24991</v>
      </c>
      <c r="B20824" s="53">
        <v>15</v>
      </c>
      <c r="C20824" s="53" t="s">
        <v>33536</v>
      </c>
      <c r="D20824" s="53" t="s">
        <v>33872</v>
      </c>
    </row>
    <row r="20825" spans="1:4" ht="15" x14ac:dyDescent="0.25">
      <c r="A20825" s="53" t="s">
        <v>24992</v>
      </c>
      <c r="B20825" s="53">
        <v>15</v>
      </c>
      <c r="C20825" s="53" t="s">
        <v>33536</v>
      </c>
      <c r="D20825" s="53" t="s">
        <v>33872</v>
      </c>
    </row>
    <row r="20826" spans="1:4" ht="15" x14ac:dyDescent="0.25">
      <c r="A20826" s="53" t="s">
        <v>24993</v>
      </c>
      <c r="B20826" s="53">
        <v>15</v>
      </c>
      <c r="C20826" s="53" t="s">
        <v>33536</v>
      </c>
      <c r="D20826" s="53" t="s">
        <v>33872</v>
      </c>
    </row>
    <row r="20827" spans="1:4" ht="15" x14ac:dyDescent="0.25">
      <c r="A20827" s="53" t="s">
        <v>24994</v>
      </c>
      <c r="B20827" s="53">
        <v>30</v>
      </c>
      <c r="C20827" s="53" t="s">
        <v>33536</v>
      </c>
      <c r="D20827" s="53" t="s">
        <v>33872</v>
      </c>
    </row>
    <row r="20828" spans="1:4" ht="15" x14ac:dyDescent="0.25">
      <c r="A20828" s="53" t="s">
        <v>24995</v>
      </c>
      <c r="B20828" s="53">
        <v>15</v>
      </c>
      <c r="C20828" s="53" t="s">
        <v>33536</v>
      </c>
      <c r="D20828" s="53" t="s">
        <v>33872</v>
      </c>
    </row>
    <row r="20829" spans="1:4" ht="15" x14ac:dyDescent="0.25">
      <c r="A20829" s="53" t="s">
        <v>24996</v>
      </c>
      <c r="B20829" s="53">
        <v>15</v>
      </c>
      <c r="C20829" s="53" t="s">
        <v>33536</v>
      </c>
      <c r="D20829" s="53" t="s">
        <v>33872</v>
      </c>
    </row>
    <row r="20830" spans="1:4" ht="15" x14ac:dyDescent="0.25">
      <c r="A20830" s="53" t="s">
        <v>24997</v>
      </c>
      <c r="B20830" s="53">
        <v>15</v>
      </c>
      <c r="C20830" s="53" t="s">
        <v>33536</v>
      </c>
      <c r="D20830" s="53" t="s">
        <v>33872</v>
      </c>
    </row>
    <row r="20831" spans="1:4" ht="15" x14ac:dyDescent="0.25">
      <c r="A20831" s="53" t="s">
        <v>24998</v>
      </c>
      <c r="B20831" s="53">
        <v>15</v>
      </c>
      <c r="C20831" s="53" t="s">
        <v>33536</v>
      </c>
      <c r="D20831" s="53" t="s">
        <v>33872</v>
      </c>
    </row>
    <row r="20832" spans="1:4" ht="15" x14ac:dyDescent="0.25">
      <c r="A20832" s="53" t="s">
        <v>24999</v>
      </c>
      <c r="B20832" s="53">
        <v>15</v>
      </c>
      <c r="C20832" s="53" t="s">
        <v>33536</v>
      </c>
      <c r="D20832" s="53" t="s">
        <v>33872</v>
      </c>
    </row>
    <row r="20833" spans="1:4" ht="15" x14ac:dyDescent="0.25">
      <c r="A20833" s="53" t="s">
        <v>25000</v>
      </c>
      <c r="B20833" s="53">
        <v>15</v>
      </c>
      <c r="C20833" s="53" t="s">
        <v>33536</v>
      </c>
      <c r="D20833" s="53" t="s">
        <v>33873</v>
      </c>
    </row>
    <row r="20834" spans="1:4" ht="15" x14ac:dyDescent="0.25">
      <c r="A20834" s="53" t="s">
        <v>25001</v>
      </c>
      <c r="B20834" s="53">
        <v>15</v>
      </c>
      <c r="C20834" s="53" t="s">
        <v>33536</v>
      </c>
      <c r="D20834" s="53" t="s">
        <v>33872</v>
      </c>
    </row>
    <row r="20835" spans="1:4" ht="15" x14ac:dyDescent="0.25">
      <c r="A20835" s="53" t="s">
        <v>25002</v>
      </c>
      <c r="B20835" s="53">
        <v>15</v>
      </c>
      <c r="C20835" s="53" t="s">
        <v>33536</v>
      </c>
      <c r="D20835" s="53" t="s">
        <v>33872</v>
      </c>
    </row>
    <row r="20836" spans="1:4" ht="15" x14ac:dyDescent="0.25">
      <c r="A20836" s="53" t="s">
        <v>25003</v>
      </c>
      <c r="B20836" s="53">
        <v>15</v>
      </c>
      <c r="C20836" s="53" t="s">
        <v>33536</v>
      </c>
      <c r="D20836" s="53" t="s">
        <v>33873</v>
      </c>
    </row>
    <row r="20837" spans="1:4" ht="15" x14ac:dyDescent="0.25">
      <c r="A20837" s="53" t="s">
        <v>25004</v>
      </c>
      <c r="B20837" s="53">
        <v>15</v>
      </c>
      <c r="C20837" s="53" t="s">
        <v>33536</v>
      </c>
      <c r="D20837" s="53" t="s">
        <v>33872</v>
      </c>
    </row>
    <row r="20838" spans="1:4" ht="15" x14ac:dyDescent="0.25">
      <c r="A20838" s="53" t="s">
        <v>25005</v>
      </c>
      <c r="B20838" s="53">
        <v>15</v>
      </c>
      <c r="C20838" s="53" t="s">
        <v>33536</v>
      </c>
      <c r="D20838" s="53" t="s">
        <v>33872</v>
      </c>
    </row>
    <row r="20839" spans="1:4" ht="15" x14ac:dyDescent="0.25">
      <c r="A20839" s="53" t="s">
        <v>25006</v>
      </c>
      <c r="B20839" s="53">
        <v>15</v>
      </c>
      <c r="C20839" s="53" t="s">
        <v>33536</v>
      </c>
      <c r="D20839" s="53" t="s">
        <v>33873</v>
      </c>
    </row>
    <row r="20840" spans="1:4" ht="15" x14ac:dyDescent="0.25">
      <c r="A20840" s="53" t="s">
        <v>25007</v>
      </c>
      <c r="B20840" s="53">
        <v>15</v>
      </c>
      <c r="C20840" s="53" t="s">
        <v>33536</v>
      </c>
      <c r="D20840" s="53" t="s">
        <v>33873</v>
      </c>
    </row>
    <row r="20841" spans="1:4" ht="15" x14ac:dyDescent="0.25">
      <c r="A20841" s="53" t="s">
        <v>25008</v>
      </c>
      <c r="B20841" s="53">
        <v>45</v>
      </c>
      <c r="C20841" s="53" t="s">
        <v>33536</v>
      </c>
      <c r="D20841" s="53" t="s">
        <v>33872</v>
      </c>
    </row>
    <row r="20842" spans="1:4" ht="15" x14ac:dyDescent="0.25">
      <c r="A20842" s="53" t="s">
        <v>25009</v>
      </c>
      <c r="B20842" s="53">
        <v>30</v>
      </c>
      <c r="C20842" s="53" t="s">
        <v>33536</v>
      </c>
      <c r="D20842" s="53" t="s">
        <v>33873</v>
      </c>
    </row>
    <row r="20843" spans="1:4" ht="15" x14ac:dyDescent="0.25">
      <c r="A20843" s="53" t="s">
        <v>25010</v>
      </c>
      <c r="B20843" s="53">
        <v>30</v>
      </c>
      <c r="C20843" s="53" t="s">
        <v>33536</v>
      </c>
      <c r="D20843" s="53" t="s">
        <v>33873</v>
      </c>
    </row>
    <row r="20844" spans="1:4" ht="15" x14ac:dyDescent="0.25">
      <c r="A20844" s="53" t="s">
        <v>25011</v>
      </c>
      <c r="B20844" s="53">
        <v>15</v>
      </c>
      <c r="C20844" s="53" t="s">
        <v>33536</v>
      </c>
      <c r="D20844" s="53" t="s">
        <v>33872</v>
      </c>
    </row>
    <row r="20845" spans="1:4" ht="15" x14ac:dyDescent="0.25">
      <c r="A20845" s="53" t="s">
        <v>25012</v>
      </c>
      <c r="B20845" s="53">
        <v>15</v>
      </c>
      <c r="C20845" s="53" t="s">
        <v>33536</v>
      </c>
      <c r="D20845" s="53" t="s">
        <v>33873</v>
      </c>
    </row>
    <row r="20846" spans="1:4" ht="15" x14ac:dyDescent="0.25">
      <c r="A20846" s="53" t="s">
        <v>25013</v>
      </c>
      <c r="B20846" s="53">
        <v>15</v>
      </c>
      <c r="C20846" s="53" t="s">
        <v>33536</v>
      </c>
      <c r="D20846" s="53" t="s">
        <v>33872</v>
      </c>
    </row>
    <row r="20847" spans="1:4" ht="15" x14ac:dyDescent="0.25">
      <c r="A20847" s="53" t="s">
        <v>25014</v>
      </c>
      <c r="B20847" s="53">
        <v>15</v>
      </c>
      <c r="C20847" s="53" t="s">
        <v>33536</v>
      </c>
      <c r="D20847" s="53" t="s">
        <v>33872</v>
      </c>
    </row>
    <row r="20848" spans="1:4" ht="15" x14ac:dyDescent="0.25">
      <c r="A20848" s="53" t="s">
        <v>25015</v>
      </c>
      <c r="B20848" s="53">
        <v>15</v>
      </c>
      <c r="C20848" s="53" t="s">
        <v>33536</v>
      </c>
      <c r="D20848" s="53" t="s">
        <v>33872</v>
      </c>
    </row>
    <row r="20849" spans="1:4" ht="15" x14ac:dyDescent="0.25">
      <c r="A20849" s="53" t="s">
        <v>25016</v>
      </c>
      <c r="B20849" s="53">
        <v>15</v>
      </c>
      <c r="C20849" s="53" t="s">
        <v>33536</v>
      </c>
      <c r="D20849" s="53" t="s">
        <v>33872</v>
      </c>
    </row>
    <row r="20850" spans="1:4" ht="15" x14ac:dyDescent="0.25">
      <c r="A20850" s="53" t="s">
        <v>25017</v>
      </c>
      <c r="B20850" s="53">
        <v>15</v>
      </c>
      <c r="C20850" s="53" t="s">
        <v>33536</v>
      </c>
      <c r="D20850" s="53" t="s">
        <v>33872</v>
      </c>
    </row>
    <row r="20851" spans="1:4" ht="15" x14ac:dyDescent="0.25">
      <c r="A20851" s="53" t="s">
        <v>25018</v>
      </c>
      <c r="B20851" s="53">
        <v>15</v>
      </c>
      <c r="C20851" s="53" t="s">
        <v>33536</v>
      </c>
      <c r="D20851" s="53" t="s">
        <v>33872</v>
      </c>
    </row>
    <row r="20852" spans="1:4" ht="15" x14ac:dyDescent="0.25">
      <c r="A20852" s="53" t="s">
        <v>25019</v>
      </c>
      <c r="B20852" s="53">
        <v>15</v>
      </c>
      <c r="C20852" s="53" t="s">
        <v>33536</v>
      </c>
      <c r="D20852" s="53" t="s">
        <v>33873</v>
      </c>
    </row>
    <row r="20853" spans="1:4" ht="15" x14ac:dyDescent="0.25">
      <c r="A20853" s="53" t="s">
        <v>25020</v>
      </c>
      <c r="B20853" s="53">
        <v>15</v>
      </c>
      <c r="C20853" s="53" t="s">
        <v>33536</v>
      </c>
      <c r="D20853" s="53" t="s">
        <v>33873</v>
      </c>
    </row>
    <row r="20854" spans="1:4" ht="15" x14ac:dyDescent="0.25">
      <c r="A20854" s="53" t="s">
        <v>25021</v>
      </c>
      <c r="B20854" s="53">
        <v>15</v>
      </c>
      <c r="C20854" s="53" t="s">
        <v>33536</v>
      </c>
      <c r="D20854" s="53" t="s">
        <v>33872</v>
      </c>
    </row>
    <row r="20855" spans="1:4" ht="15" x14ac:dyDescent="0.25">
      <c r="A20855" s="53" t="s">
        <v>25022</v>
      </c>
      <c r="B20855" s="53">
        <v>15</v>
      </c>
      <c r="C20855" s="53" t="s">
        <v>33536</v>
      </c>
      <c r="D20855" s="53" t="s">
        <v>33872</v>
      </c>
    </row>
    <row r="20856" spans="1:4" ht="15" x14ac:dyDescent="0.25">
      <c r="A20856" s="53" t="s">
        <v>25023</v>
      </c>
      <c r="B20856" s="53">
        <v>15</v>
      </c>
      <c r="C20856" s="53" t="s">
        <v>33536</v>
      </c>
      <c r="D20856" s="53" t="s">
        <v>33872</v>
      </c>
    </row>
    <row r="20857" spans="1:4" ht="15" x14ac:dyDescent="0.25">
      <c r="A20857" s="53" t="s">
        <v>25024</v>
      </c>
      <c r="B20857" s="53">
        <v>15</v>
      </c>
      <c r="C20857" s="53" t="s">
        <v>33536</v>
      </c>
      <c r="D20857" s="53" t="s">
        <v>33872</v>
      </c>
    </row>
    <row r="20858" spans="1:4" ht="15" x14ac:dyDescent="0.25">
      <c r="A20858" s="53" t="s">
        <v>25025</v>
      </c>
      <c r="B20858" s="53">
        <v>15</v>
      </c>
      <c r="C20858" s="53" t="s">
        <v>33536</v>
      </c>
      <c r="D20858" s="53" t="s">
        <v>33872</v>
      </c>
    </row>
    <row r="20859" spans="1:4" ht="15" x14ac:dyDescent="0.25">
      <c r="A20859" s="53" t="s">
        <v>25026</v>
      </c>
      <c r="B20859" s="53">
        <v>15</v>
      </c>
      <c r="C20859" s="53" t="s">
        <v>33536</v>
      </c>
      <c r="D20859" s="53" t="s">
        <v>33872</v>
      </c>
    </row>
    <row r="20860" spans="1:4" ht="15" x14ac:dyDescent="0.25">
      <c r="A20860" s="53" t="s">
        <v>25027</v>
      </c>
      <c r="B20860" s="53">
        <v>15</v>
      </c>
      <c r="C20860" s="53" t="s">
        <v>33536</v>
      </c>
      <c r="D20860" s="53" t="s">
        <v>33872</v>
      </c>
    </row>
    <row r="20861" spans="1:4" ht="15" x14ac:dyDescent="0.25">
      <c r="A20861" s="53" t="s">
        <v>25028</v>
      </c>
      <c r="B20861" s="53">
        <v>15</v>
      </c>
      <c r="C20861" s="53" t="s">
        <v>33536</v>
      </c>
      <c r="D20861" s="53" t="s">
        <v>33872</v>
      </c>
    </row>
    <row r="20862" spans="1:4" ht="15" x14ac:dyDescent="0.25">
      <c r="A20862" s="53" t="s">
        <v>25029</v>
      </c>
      <c r="B20862" s="53">
        <v>15</v>
      </c>
      <c r="C20862" s="53" t="s">
        <v>33536</v>
      </c>
      <c r="D20862" s="53" t="s">
        <v>33872</v>
      </c>
    </row>
    <row r="20863" spans="1:4" ht="15" x14ac:dyDescent="0.25">
      <c r="A20863" s="53" t="s">
        <v>25030</v>
      </c>
      <c r="B20863" s="53">
        <v>15</v>
      </c>
      <c r="C20863" s="53" t="s">
        <v>33536</v>
      </c>
      <c r="D20863" s="53" t="s">
        <v>33872</v>
      </c>
    </row>
    <row r="20864" spans="1:4" ht="15" x14ac:dyDescent="0.25">
      <c r="A20864" s="53" t="s">
        <v>25031</v>
      </c>
      <c r="B20864" s="53">
        <v>15</v>
      </c>
      <c r="C20864" s="53"/>
      <c r="D20864" s="53" t="s">
        <v>33872</v>
      </c>
    </row>
    <row r="20865" spans="1:4" ht="15" x14ac:dyDescent="0.25">
      <c r="A20865" s="53" t="s">
        <v>25032</v>
      </c>
      <c r="B20865" s="53">
        <v>15</v>
      </c>
      <c r="C20865" s="53" t="s">
        <v>33536</v>
      </c>
      <c r="D20865" s="53" t="s">
        <v>33872</v>
      </c>
    </row>
    <row r="20866" spans="1:4" ht="15" x14ac:dyDescent="0.25">
      <c r="A20866" s="53" t="s">
        <v>25033</v>
      </c>
      <c r="B20866" s="53">
        <v>15</v>
      </c>
      <c r="C20866" s="53"/>
      <c r="D20866" s="53" t="s">
        <v>33872</v>
      </c>
    </row>
    <row r="20867" spans="1:4" ht="15" x14ac:dyDescent="0.25">
      <c r="A20867" s="53" t="s">
        <v>25034</v>
      </c>
      <c r="B20867" s="53">
        <v>15</v>
      </c>
      <c r="C20867" s="53"/>
      <c r="D20867" s="53" t="s">
        <v>33872</v>
      </c>
    </row>
    <row r="20868" spans="1:4" ht="15" x14ac:dyDescent="0.25">
      <c r="A20868" s="53" t="s">
        <v>25035</v>
      </c>
      <c r="B20868" s="53">
        <v>15</v>
      </c>
      <c r="C20868" s="53"/>
      <c r="D20868" s="53" t="s">
        <v>33872</v>
      </c>
    </row>
    <row r="20869" spans="1:4" ht="15" x14ac:dyDescent="0.25">
      <c r="A20869" s="53" t="s">
        <v>25036</v>
      </c>
      <c r="B20869" s="53">
        <v>15</v>
      </c>
      <c r="C20869" s="53" t="s">
        <v>33536</v>
      </c>
      <c r="D20869" s="53" t="s">
        <v>33872</v>
      </c>
    </row>
    <row r="20870" spans="1:4" ht="15" x14ac:dyDescent="0.25">
      <c r="A20870" s="53" t="s">
        <v>25037</v>
      </c>
      <c r="B20870" s="53">
        <v>15</v>
      </c>
      <c r="C20870" s="53"/>
      <c r="D20870" s="53" t="s">
        <v>33872</v>
      </c>
    </row>
    <row r="20871" spans="1:4" ht="15" x14ac:dyDescent="0.25">
      <c r="A20871" s="53" t="s">
        <v>25038</v>
      </c>
      <c r="B20871" s="53">
        <v>15</v>
      </c>
      <c r="C20871" s="53"/>
      <c r="D20871" s="53" t="s">
        <v>33872</v>
      </c>
    </row>
    <row r="20872" spans="1:4" ht="15" x14ac:dyDescent="0.25">
      <c r="A20872" s="53" t="s">
        <v>25039</v>
      </c>
      <c r="B20872" s="53">
        <v>15</v>
      </c>
      <c r="C20872" s="53" t="s">
        <v>33536</v>
      </c>
      <c r="D20872" s="53" t="s">
        <v>33872</v>
      </c>
    </row>
    <row r="20873" spans="1:4" ht="15" x14ac:dyDescent="0.25">
      <c r="A20873" s="53" t="s">
        <v>25040</v>
      </c>
      <c r="B20873" s="53">
        <v>15</v>
      </c>
      <c r="C20873" s="53"/>
      <c r="D20873" s="53" t="s">
        <v>33872</v>
      </c>
    </row>
    <row r="20874" spans="1:4" ht="15" x14ac:dyDescent="0.25">
      <c r="A20874" s="53" t="s">
        <v>25041</v>
      </c>
      <c r="B20874" s="53">
        <v>15</v>
      </c>
      <c r="C20874" s="53" t="s">
        <v>33536</v>
      </c>
      <c r="D20874" s="53" t="s">
        <v>33872</v>
      </c>
    </row>
    <row r="20875" spans="1:4" ht="15" x14ac:dyDescent="0.25">
      <c r="A20875" s="53" t="s">
        <v>25042</v>
      </c>
      <c r="B20875" s="53">
        <v>30</v>
      </c>
      <c r="C20875" s="53" t="s">
        <v>33536</v>
      </c>
      <c r="D20875" s="53" t="s">
        <v>33873</v>
      </c>
    </row>
    <row r="20876" spans="1:4" ht="15" x14ac:dyDescent="0.25">
      <c r="A20876" s="53" t="s">
        <v>25043</v>
      </c>
      <c r="B20876" s="53">
        <v>120</v>
      </c>
      <c r="C20876" s="53" t="s">
        <v>33550</v>
      </c>
      <c r="D20876" s="53" t="s">
        <v>33872</v>
      </c>
    </row>
    <row r="20877" spans="1:4" ht="15" x14ac:dyDescent="0.25">
      <c r="A20877" s="53" t="s">
        <v>25044</v>
      </c>
      <c r="B20877" s="53">
        <v>15</v>
      </c>
      <c r="C20877" s="53" t="s">
        <v>33536</v>
      </c>
      <c r="D20877" s="53" t="s">
        <v>33872</v>
      </c>
    </row>
    <row r="20878" spans="1:4" ht="15" x14ac:dyDescent="0.25">
      <c r="A20878" s="53" t="s">
        <v>25045</v>
      </c>
      <c r="B20878" s="53">
        <v>15</v>
      </c>
      <c r="C20878" s="53" t="s">
        <v>33536</v>
      </c>
      <c r="D20878" s="53" t="s">
        <v>33872</v>
      </c>
    </row>
    <row r="20879" spans="1:4" ht="15" x14ac:dyDescent="0.25">
      <c r="A20879" s="53" t="s">
        <v>25046</v>
      </c>
      <c r="B20879" s="53">
        <v>15</v>
      </c>
      <c r="C20879" s="53" t="s">
        <v>33536</v>
      </c>
      <c r="D20879" s="53" t="s">
        <v>33872</v>
      </c>
    </row>
    <row r="20880" spans="1:4" ht="15" x14ac:dyDescent="0.25">
      <c r="A20880" s="53" t="s">
        <v>25047</v>
      </c>
      <c r="B20880" s="53">
        <v>15</v>
      </c>
      <c r="C20880" s="53" t="s">
        <v>33536</v>
      </c>
      <c r="D20880" s="53" t="s">
        <v>33872</v>
      </c>
    </row>
    <row r="20881" spans="1:4" ht="15" x14ac:dyDescent="0.25">
      <c r="A20881" s="53" t="s">
        <v>25048</v>
      </c>
      <c r="B20881" s="53">
        <v>15</v>
      </c>
      <c r="C20881" s="53" t="s">
        <v>33536</v>
      </c>
      <c r="D20881" s="53" t="s">
        <v>33872</v>
      </c>
    </row>
    <row r="20882" spans="1:4" ht="15" x14ac:dyDescent="0.25">
      <c r="A20882" s="53" t="s">
        <v>25049</v>
      </c>
      <c r="B20882" s="53">
        <v>15</v>
      </c>
      <c r="C20882" s="53" t="s">
        <v>33536</v>
      </c>
      <c r="D20882" s="53" t="s">
        <v>33872</v>
      </c>
    </row>
    <row r="20883" spans="1:4" ht="15" x14ac:dyDescent="0.25">
      <c r="A20883" s="53" t="s">
        <v>25050</v>
      </c>
      <c r="B20883" s="53">
        <v>15</v>
      </c>
      <c r="C20883" s="53" t="s">
        <v>33536</v>
      </c>
      <c r="D20883" s="53" t="s">
        <v>33872</v>
      </c>
    </row>
    <row r="20884" spans="1:4" ht="15" x14ac:dyDescent="0.25">
      <c r="A20884" s="53" t="s">
        <v>25051</v>
      </c>
      <c r="B20884" s="53">
        <v>15</v>
      </c>
      <c r="C20884" s="53" t="s">
        <v>33536</v>
      </c>
      <c r="D20884" s="53" t="s">
        <v>33872</v>
      </c>
    </row>
    <row r="20885" spans="1:4" ht="15" x14ac:dyDescent="0.25">
      <c r="A20885" s="53" t="s">
        <v>25052</v>
      </c>
      <c r="B20885" s="53">
        <v>15</v>
      </c>
      <c r="C20885" s="53" t="s">
        <v>33536</v>
      </c>
      <c r="D20885" s="53" t="s">
        <v>33872</v>
      </c>
    </row>
    <row r="20886" spans="1:4" ht="15" x14ac:dyDescent="0.25">
      <c r="A20886" s="53" t="s">
        <v>25053</v>
      </c>
      <c r="B20886" s="53">
        <v>15</v>
      </c>
      <c r="C20886" s="53" t="s">
        <v>33536</v>
      </c>
      <c r="D20886" s="53" t="s">
        <v>33872</v>
      </c>
    </row>
    <row r="20887" spans="1:4" ht="15" x14ac:dyDescent="0.25">
      <c r="A20887" s="53" t="s">
        <v>25054</v>
      </c>
      <c r="B20887" s="53">
        <v>15</v>
      </c>
      <c r="C20887" s="53" t="s">
        <v>33536</v>
      </c>
      <c r="D20887" s="53" t="s">
        <v>33872</v>
      </c>
    </row>
    <row r="20888" spans="1:4" ht="15" x14ac:dyDescent="0.25">
      <c r="A20888" s="53" t="s">
        <v>25055</v>
      </c>
      <c r="B20888" s="53">
        <v>15</v>
      </c>
      <c r="C20888" s="53" t="s">
        <v>33536</v>
      </c>
      <c r="D20888" s="53" t="s">
        <v>33872</v>
      </c>
    </row>
    <row r="20889" spans="1:4" ht="15" x14ac:dyDescent="0.25">
      <c r="A20889" s="53" t="s">
        <v>25056</v>
      </c>
      <c r="B20889" s="53">
        <v>15</v>
      </c>
      <c r="C20889" s="53" t="s">
        <v>33536</v>
      </c>
      <c r="D20889" s="53" t="s">
        <v>33872</v>
      </c>
    </row>
    <row r="20890" spans="1:4" ht="15" x14ac:dyDescent="0.25">
      <c r="A20890" s="53" t="s">
        <v>25057</v>
      </c>
      <c r="B20890" s="53">
        <v>15</v>
      </c>
      <c r="C20890" s="53" t="s">
        <v>33536</v>
      </c>
      <c r="D20890" s="53" t="s">
        <v>33872</v>
      </c>
    </row>
    <row r="20891" spans="1:4" ht="15" x14ac:dyDescent="0.25">
      <c r="A20891" s="53" t="s">
        <v>25058</v>
      </c>
      <c r="B20891" s="53">
        <v>15</v>
      </c>
      <c r="C20891" s="53" t="s">
        <v>33536</v>
      </c>
      <c r="D20891" s="53" t="s">
        <v>33872</v>
      </c>
    </row>
    <row r="20892" spans="1:4" ht="15" x14ac:dyDescent="0.25">
      <c r="A20892" s="53" t="s">
        <v>25059</v>
      </c>
      <c r="B20892" s="53">
        <v>15</v>
      </c>
      <c r="C20892" s="53" t="s">
        <v>33536</v>
      </c>
      <c r="D20892" s="53" t="s">
        <v>33872</v>
      </c>
    </row>
    <row r="20893" spans="1:4" ht="15" x14ac:dyDescent="0.25">
      <c r="A20893" s="53" t="s">
        <v>25060</v>
      </c>
      <c r="B20893" s="53">
        <v>15</v>
      </c>
      <c r="C20893" s="53" t="s">
        <v>33536</v>
      </c>
      <c r="D20893" s="53" t="s">
        <v>33872</v>
      </c>
    </row>
    <row r="20894" spans="1:4" ht="15" x14ac:dyDescent="0.25">
      <c r="A20894" s="53" t="s">
        <v>25061</v>
      </c>
      <c r="B20894" s="53">
        <v>15</v>
      </c>
      <c r="C20894" s="53" t="s">
        <v>33536</v>
      </c>
      <c r="D20894" s="53" t="s">
        <v>33872</v>
      </c>
    </row>
    <row r="20895" spans="1:4" ht="15" x14ac:dyDescent="0.25">
      <c r="A20895" s="53" t="s">
        <v>25062</v>
      </c>
      <c r="B20895" s="53">
        <v>15</v>
      </c>
      <c r="C20895" s="53" t="s">
        <v>33536</v>
      </c>
      <c r="D20895" s="53" t="s">
        <v>33872</v>
      </c>
    </row>
    <row r="20896" spans="1:4" ht="15" x14ac:dyDescent="0.25">
      <c r="A20896" s="53" t="s">
        <v>25063</v>
      </c>
      <c r="B20896" s="53">
        <v>15</v>
      </c>
      <c r="C20896" s="53" t="s">
        <v>33536</v>
      </c>
      <c r="D20896" s="53" t="s">
        <v>33872</v>
      </c>
    </row>
    <row r="20897" spans="1:4" ht="15" x14ac:dyDescent="0.25">
      <c r="A20897" s="53" t="s">
        <v>25064</v>
      </c>
      <c r="B20897" s="53">
        <v>15</v>
      </c>
      <c r="C20897" s="53" t="s">
        <v>33536</v>
      </c>
      <c r="D20897" s="53" t="s">
        <v>33872</v>
      </c>
    </row>
    <row r="20898" spans="1:4" ht="15" x14ac:dyDescent="0.25">
      <c r="A20898" s="53" t="s">
        <v>25065</v>
      </c>
      <c r="B20898" s="53">
        <v>15</v>
      </c>
      <c r="C20898" s="53" t="s">
        <v>33536</v>
      </c>
      <c r="D20898" s="53" t="s">
        <v>33872</v>
      </c>
    </row>
    <row r="20899" spans="1:4" ht="15" x14ac:dyDescent="0.25">
      <c r="A20899" s="53" t="s">
        <v>25066</v>
      </c>
      <c r="B20899" s="53">
        <v>15</v>
      </c>
      <c r="C20899" s="53"/>
      <c r="D20899" s="53" t="s">
        <v>33872</v>
      </c>
    </row>
    <row r="20900" spans="1:4" ht="15" x14ac:dyDescent="0.25">
      <c r="A20900" s="53" t="s">
        <v>25067</v>
      </c>
      <c r="B20900" s="53">
        <v>15</v>
      </c>
      <c r="C20900" s="53"/>
      <c r="D20900" s="53" t="s">
        <v>33872</v>
      </c>
    </row>
    <row r="20901" spans="1:4" ht="15" x14ac:dyDescent="0.25">
      <c r="A20901" s="53" t="s">
        <v>25068</v>
      </c>
      <c r="B20901" s="53">
        <v>15</v>
      </c>
      <c r="C20901" s="53" t="s">
        <v>33536</v>
      </c>
      <c r="D20901" s="53" t="s">
        <v>33872</v>
      </c>
    </row>
    <row r="20902" spans="1:4" ht="15" x14ac:dyDescent="0.25">
      <c r="A20902" s="53" t="s">
        <v>25069</v>
      </c>
      <c r="B20902" s="53">
        <v>15</v>
      </c>
      <c r="C20902" s="53"/>
      <c r="D20902" s="53" t="s">
        <v>33872</v>
      </c>
    </row>
    <row r="20903" spans="1:4" ht="15" x14ac:dyDescent="0.25">
      <c r="A20903" s="53" t="s">
        <v>25070</v>
      </c>
      <c r="B20903" s="53">
        <v>15</v>
      </c>
      <c r="C20903" s="53" t="s">
        <v>33536</v>
      </c>
      <c r="D20903" s="53" t="s">
        <v>33872</v>
      </c>
    </row>
    <row r="20904" spans="1:4" ht="15" x14ac:dyDescent="0.25">
      <c r="A20904" s="53" t="s">
        <v>25071</v>
      </c>
      <c r="B20904" s="53">
        <v>15</v>
      </c>
      <c r="C20904" s="53"/>
      <c r="D20904" s="53" t="s">
        <v>33872</v>
      </c>
    </row>
    <row r="20905" spans="1:4" ht="15" x14ac:dyDescent="0.25">
      <c r="A20905" s="53" t="s">
        <v>25072</v>
      </c>
      <c r="B20905" s="53">
        <v>15</v>
      </c>
      <c r="C20905" s="53"/>
      <c r="D20905" s="53" t="s">
        <v>33872</v>
      </c>
    </row>
    <row r="20906" spans="1:4" ht="15" x14ac:dyDescent="0.25">
      <c r="A20906" s="53" t="s">
        <v>25073</v>
      </c>
      <c r="B20906" s="53">
        <v>15</v>
      </c>
      <c r="C20906" s="53"/>
      <c r="D20906" s="53" t="s">
        <v>33872</v>
      </c>
    </row>
    <row r="20907" spans="1:4" ht="15" x14ac:dyDescent="0.25">
      <c r="A20907" s="53" t="s">
        <v>25074</v>
      </c>
      <c r="B20907" s="53">
        <v>15</v>
      </c>
      <c r="C20907" s="53"/>
      <c r="D20907" s="53" t="s">
        <v>33872</v>
      </c>
    </row>
    <row r="20908" spans="1:4" ht="15" x14ac:dyDescent="0.25">
      <c r="A20908" s="53" t="s">
        <v>25075</v>
      </c>
      <c r="B20908" s="53">
        <v>15</v>
      </c>
      <c r="C20908" s="53"/>
      <c r="D20908" s="53" t="s">
        <v>33872</v>
      </c>
    </row>
    <row r="20909" spans="1:4" ht="15" x14ac:dyDescent="0.25">
      <c r="A20909" s="53" t="s">
        <v>25076</v>
      </c>
      <c r="B20909" s="53">
        <v>30</v>
      </c>
      <c r="C20909" s="53"/>
      <c r="D20909" s="53" t="s">
        <v>33872</v>
      </c>
    </row>
    <row r="20910" spans="1:4" ht="15" x14ac:dyDescent="0.25">
      <c r="A20910" s="53" t="s">
        <v>25077</v>
      </c>
      <c r="B20910" s="53">
        <v>15</v>
      </c>
      <c r="C20910" s="53" t="s">
        <v>33536</v>
      </c>
      <c r="D20910" s="53" t="s">
        <v>33872</v>
      </c>
    </row>
    <row r="20911" spans="1:4" ht="15" x14ac:dyDescent="0.25">
      <c r="A20911" s="53" t="s">
        <v>25078</v>
      </c>
      <c r="B20911" s="53">
        <v>15</v>
      </c>
      <c r="C20911" s="53" t="s">
        <v>33536</v>
      </c>
      <c r="D20911" s="53" t="s">
        <v>33873</v>
      </c>
    </row>
    <row r="20912" spans="1:4" ht="15" x14ac:dyDescent="0.25">
      <c r="A20912" s="53" t="s">
        <v>25079</v>
      </c>
      <c r="B20912" s="53">
        <v>15</v>
      </c>
      <c r="C20912" s="53" t="s">
        <v>33536</v>
      </c>
      <c r="D20912" s="53" t="s">
        <v>33873</v>
      </c>
    </row>
    <row r="20913" spans="1:4" ht="15" x14ac:dyDescent="0.25">
      <c r="A20913" s="53" t="s">
        <v>25080</v>
      </c>
      <c r="B20913" s="53">
        <v>15</v>
      </c>
      <c r="C20913" s="53" t="s">
        <v>33536</v>
      </c>
      <c r="D20913" s="53" t="s">
        <v>33872</v>
      </c>
    </row>
    <row r="20914" spans="1:4" ht="15" x14ac:dyDescent="0.25">
      <c r="A20914" s="53" t="s">
        <v>25081</v>
      </c>
      <c r="B20914" s="53">
        <v>15</v>
      </c>
      <c r="C20914" s="53" t="s">
        <v>33536</v>
      </c>
      <c r="D20914" s="53" t="s">
        <v>33872</v>
      </c>
    </row>
    <row r="20915" spans="1:4" ht="15" x14ac:dyDescent="0.25">
      <c r="A20915" s="53" t="s">
        <v>25082</v>
      </c>
      <c r="B20915" s="53">
        <v>15</v>
      </c>
      <c r="C20915" s="53" t="s">
        <v>33536</v>
      </c>
      <c r="D20915" s="53" t="s">
        <v>33873</v>
      </c>
    </row>
    <row r="20916" spans="1:4" ht="15" x14ac:dyDescent="0.25">
      <c r="A20916" s="53" t="s">
        <v>25083</v>
      </c>
      <c r="B20916" s="53">
        <v>30</v>
      </c>
      <c r="C20916" s="53" t="s">
        <v>33536</v>
      </c>
      <c r="D20916" s="53" t="s">
        <v>33872</v>
      </c>
    </row>
    <row r="20917" spans="1:4" ht="15" x14ac:dyDescent="0.25">
      <c r="A20917" s="53" t="s">
        <v>25084</v>
      </c>
      <c r="B20917" s="53">
        <v>15</v>
      </c>
      <c r="C20917" s="53" t="s">
        <v>33536</v>
      </c>
      <c r="D20917" s="53" t="s">
        <v>33872</v>
      </c>
    </row>
    <row r="20918" spans="1:4" ht="15" x14ac:dyDescent="0.25">
      <c r="A20918" s="53" t="s">
        <v>25085</v>
      </c>
      <c r="B20918" s="53">
        <v>15</v>
      </c>
      <c r="C20918" s="53" t="s">
        <v>33536</v>
      </c>
      <c r="D20918" s="53" t="s">
        <v>33872</v>
      </c>
    </row>
    <row r="20919" spans="1:4" ht="15" x14ac:dyDescent="0.25">
      <c r="A20919" s="53" t="s">
        <v>25086</v>
      </c>
      <c r="B20919" s="53">
        <v>15</v>
      </c>
      <c r="C20919" s="53" t="s">
        <v>33536</v>
      </c>
      <c r="D20919" s="53" t="s">
        <v>33872</v>
      </c>
    </row>
    <row r="20920" spans="1:4" ht="15" x14ac:dyDescent="0.25">
      <c r="A20920" s="53" t="s">
        <v>25087</v>
      </c>
      <c r="B20920" s="53">
        <v>15</v>
      </c>
      <c r="C20920" s="53" t="s">
        <v>33536</v>
      </c>
      <c r="D20920" s="53" t="s">
        <v>33872</v>
      </c>
    </row>
    <row r="20921" spans="1:4" ht="15" x14ac:dyDescent="0.25">
      <c r="A20921" s="53" t="s">
        <v>25088</v>
      </c>
      <c r="B20921" s="53">
        <v>30</v>
      </c>
      <c r="C20921" s="53" t="s">
        <v>33536</v>
      </c>
      <c r="D20921" s="53" t="s">
        <v>33872</v>
      </c>
    </row>
    <row r="20922" spans="1:4" ht="15" x14ac:dyDescent="0.25">
      <c r="A20922" s="53" t="s">
        <v>25089</v>
      </c>
      <c r="B20922" s="53">
        <v>15</v>
      </c>
      <c r="C20922" s="53" t="s">
        <v>33536</v>
      </c>
      <c r="D20922" s="53" t="s">
        <v>33872</v>
      </c>
    </row>
    <row r="20923" spans="1:4" ht="15" x14ac:dyDescent="0.25">
      <c r="A20923" s="53" t="s">
        <v>25090</v>
      </c>
      <c r="B20923" s="53">
        <v>30</v>
      </c>
      <c r="C20923" s="53" t="s">
        <v>33536</v>
      </c>
      <c r="D20923" s="53" t="s">
        <v>33873</v>
      </c>
    </row>
    <row r="20924" spans="1:4" ht="15" x14ac:dyDescent="0.25">
      <c r="A20924" s="53" t="s">
        <v>25091</v>
      </c>
      <c r="B20924" s="53">
        <v>15</v>
      </c>
      <c r="C20924" s="53" t="s">
        <v>33536</v>
      </c>
      <c r="D20924" s="53" t="s">
        <v>33872</v>
      </c>
    </row>
    <row r="20925" spans="1:4" ht="15" x14ac:dyDescent="0.25">
      <c r="A20925" s="53" t="s">
        <v>25092</v>
      </c>
      <c r="B20925" s="53">
        <v>30</v>
      </c>
      <c r="C20925" s="53" t="s">
        <v>33536</v>
      </c>
      <c r="D20925" s="53" t="s">
        <v>33872</v>
      </c>
    </row>
    <row r="20926" spans="1:4" ht="15" x14ac:dyDescent="0.25">
      <c r="A20926" s="53" t="s">
        <v>25093</v>
      </c>
      <c r="B20926" s="53">
        <v>30</v>
      </c>
      <c r="C20926" s="53" t="s">
        <v>33536</v>
      </c>
      <c r="D20926" s="53" t="s">
        <v>33872</v>
      </c>
    </row>
    <row r="20927" spans="1:4" ht="15" x14ac:dyDescent="0.25">
      <c r="A20927" s="53" t="s">
        <v>25094</v>
      </c>
      <c r="B20927" s="53">
        <v>30</v>
      </c>
      <c r="C20927" s="53" t="s">
        <v>33536</v>
      </c>
      <c r="D20927" s="53" t="s">
        <v>33872</v>
      </c>
    </row>
    <row r="20928" spans="1:4" ht="15" x14ac:dyDescent="0.25">
      <c r="A20928" s="53" t="s">
        <v>25095</v>
      </c>
      <c r="B20928" s="53">
        <v>15</v>
      </c>
      <c r="C20928" s="53" t="s">
        <v>33536</v>
      </c>
      <c r="D20928" s="53" t="s">
        <v>33872</v>
      </c>
    </row>
    <row r="20929" spans="1:4" ht="15" x14ac:dyDescent="0.25">
      <c r="A20929" s="53" t="s">
        <v>25096</v>
      </c>
      <c r="B20929" s="53">
        <v>15</v>
      </c>
      <c r="C20929" s="53" t="s">
        <v>33536</v>
      </c>
      <c r="D20929" s="53" t="s">
        <v>33872</v>
      </c>
    </row>
    <row r="20930" spans="1:4" ht="15" x14ac:dyDescent="0.25">
      <c r="A20930" s="53" t="s">
        <v>25097</v>
      </c>
      <c r="B20930" s="53">
        <v>15</v>
      </c>
      <c r="C20930" s="53" t="s">
        <v>33536</v>
      </c>
      <c r="D20930" s="53" t="s">
        <v>33872</v>
      </c>
    </row>
    <row r="20931" spans="1:4" ht="15" x14ac:dyDescent="0.25">
      <c r="A20931" s="53" t="s">
        <v>25098</v>
      </c>
      <c r="B20931" s="53">
        <v>15</v>
      </c>
      <c r="C20931" s="53" t="s">
        <v>33536</v>
      </c>
      <c r="D20931" s="53" t="s">
        <v>33872</v>
      </c>
    </row>
    <row r="20932" spans="1:4" ht="15" x14ac:dyDescent="0.25">
      <c r="A20932" s="53" t="s">
        <v>25099</v>
      </c>
      <c r="B20932" s="53">
        <v>15</v>
      </c>
      <c r="C20932" s="53" t="s">
        <v>33536</v>
      </c>
      <c r="D20932" s="53" t="s">
        <v>33872</v>
      </c>
    </row>
    <row r="20933" spans="1:4" ht="15" x14ac:dyDescent="0.25">
      <c r="A20933" s="53" t="s">
        <v>25100</v>
      </c>
      <c r="B20933" s="53">
        <v>15</v>
      </c>
      <c r="C20933" s="53" t="s">
        <v>33536</v>
      </c>
      <c r="D20933" s="53" t="s">
        <v>33872</v>
      </c>
    </row>
    <row r="20934" spans="1:4" ht="15" x14ac:dyDescent="0.25">
      <c r="A20934" s="53" t="s">
        <v>25101</v>
      </c>
      <c r="B20934" s="53">
        <v>15</v>
      </c>
      <c r="C20934" s="53" t="s">
        <v>33536</v>
      </c>
      <c r="D20934" s="53" t="s">
        <v>33872</v>
      </c>
    </row>
    <row r="20935" spans="1:4" ht="15" x14ac:dyDescent="0.25">
      <c r="A20935" s="53" t="s">
        <v>25102</v>
      </c>
      <c r="B20935" s="53">
        <v>15</v>
      </c>
      <c r="C20935" s="53" t="s">
        <v>33536</v>
      </c>
      <c r="D20935" s="53" t="s">
        <v>33872</v>
      </c>
    </row>
    <row r="20936" spans="1:4" ht="15" x14ac:dyDescent="0.25">
      <c r="A20936" s="53" t="s">
        <v>25103</v>
      </c>
      <c r="B20936" s="53">
        <v>15</v>
      </c>
      <c r="C20936" s="53" t="s">
        <v>33536</v>
      </c>
      <c r="D20936" s="53" t="s">
        <v>33872</v>
      </c>
    </row>
    <row r="20937" spans="1:4" ht="15" x14ac:dyDescent="0.25">
      <c r="A20937" s="53" t="s">
        <v>25104</v>
      </c>
      <c r="B20937" s="53">
        <v>15</v>
      </c>
      <c r="C20937" s="53" t="s">
        <v>33536</v>
      </c>
      <c r="D20937" s="53" t="s">
        <v>33872</v>
      </c>
    </row>
    <row r="20938" spans="1:4" ht="15" x14ac:dyDescent="0.25">
      <c r="A20938" s="53" t="s">
        <v>25105</v>
      </c>
      <c r="B20938" s="53">
        <v>15</v>
      </c>
      <c r="C20938" s="53" t="s">
        <v>33536</v>
      </c>
      <c r="D20938" s="53" t="s">
        <v>33872</v>
      </c>
    </row>
    <row r="20939" spans="1:4" ht="15" x14ac:dyDescent="0.25">
      <c r="A20939" s="53" t="s">
        <v>25106</v>
      </c>
      <c r="B20939" s="53">
        <v>15</v>
      </c>
      <c r="C20939" s="53" t="s">
        <v>33536</v>
      </c>
      <c r="D20939" s="53" t="s">
        <v>33872</v>
      </c>
    </row>
    <row r="20940" spans="1:4" ht="15" x14ac:dyDescent="0.25">
      <c r="A20940" s="53" t="s">
        <v>25107</v>
      </c>
      <c r="B20940" s="53">
        <v>15</v>
      </c>
      <c r="C20940" s="53" t="s">
        <v>33536</v>
      </c>
      <c r="D20940" s="53" t="s">
        <v>33872</v>
      </c>
    </row>
    <row r="20941" spans="1:4" ht="15" x14ac:dyDescent="0.25">
      <c r="A20941" s="53" t="s">
        <v>25108</v>
      </c>
      <c r="B20941" s="53">
        <v>15</v>
      </c>
      <c r="C20941" s="53" t="s">
        <v>33536</v>
      </c>
      <c r="D20941" s="53" t="s">
        <v>33872</v>
      </c>
    </row>
    <row r="20942" spans="1:4" ht="15" x14ac:dyDescent="0.25">
      <c r="A20942" s="53" t="s">
        <v>25109</v>
      </c>
      <c r="B20942" s="53">
        <v>15</v>
      </c>
      <c r="C20942" s="53" t="s">
        <v>33536</v>
      </c>
      <c r="D20942" s="53" t="s">
        <v>33872</v>
      </c>
    </row>
    <row r="20943" spans="1:4" ht="15" x14ac:dyDescent="0.25">
      <c r="A20943" s="53" t="s">
        <v>25110</v>
      </c>
      <c r="B20943" s="53">
        <v>15</v>
      </c>
      <c r="C20943" s="53" t="s">
        <v>33536</v>
      </c>
      <c r="D20943" s="53" t="s">
        <v>33872</v>
      </c>
    </row>
    <row r="20944" spans="1:4" ht="15" x14ac:dyDescent="0.25">
      <c r="A20944" s="53" t="s">
        <v>25111</v>
      </c>
      <c r="B20944" s="53">
        <v>15</v>
      </c>
      <c r="C20944" s="53" t="s">
        <v>33536</v>
      </c>
      <c r="D20944" s="53" t="s">
        <v>33872</v>
      </c>
    </row>
    <row r="20945" spans="1:4" ht="15" x14ac:dyDescent="0.25">
      <c r="A20945" s="53" t="s">
        <v>25112</v>
      </c>
      <c r="B20945" s="53">
        <v>15</v>
      </c>
      <c r="C20945" s="53" t="s">
        <v>33536</v>
      </c>
      <c r="D20945" s="53" t="s">
        <v>33872</v>
      </c>
    </row>
    <row r="20946" spans="1:4" ht="15" x14ac:dyDescent="0.25">
      <c r="A20946" s="53" t="s">
        <v>25113</v>
      </c>
      <c r="B20946" s="53">
        <v>15</v>
      </c>
      <c r="C20946" s="53" t="s">
        <v>33536</v>
      </c>
      <c r="D20946" s="53" t="s">
        <v>33872</v>
      </c>
    </row>
    <row r="20947" spans="1:4" ht="15" x14ac:dyDescent="0.25">
      <c r="A20947" s="53" t="s">
        <v>25114</v>
      </c>
      <c r="B20947" s="53">
        <v>15</v>
      </c>
      <c r="C20947" s="53" t="s">
        <v>33536</v>
      </c>
      <c r="D20947" s="53" t="s">
        <v>33872</v>
      </c>
    </row>
    <row r="20948" spans="1:4" ht="15" x14ac:dyDescent="0.25">
      <c r="A20948" s="53" t="s">
        <v>25115</v>
      </c>
      <c r="B20948" s="53">
        <v>15</v>
      </c>
      <c r="C20948" s="53" t="s">
        <v>33536</v>
      </c>
      <c r="D20948" s="53" t="s">
        <v>33872</v>
      </c>
    </row>
    <row r="20949" spans="1:4" ht="15" x14ac:dyDescent="0.25">
      <c r="A20949" s="53" t="s">
        <v>25116</v>
      </c>
      <c r="B20949" s="53">
        <v>15</v>
      </c>
      <c r="C20949" s="53" t="s">
        <v>33536</v>
      </c>
      <c r="D20949" s="53" t="s">
        <v>33872</v>
      </c>
    </row>
    <row r="20950" spans="1:4" ht="15" x14ac:dyDescent="0.25">
      <c r="A20950" s="53" t="s">
        <v>25117</v>
      </c>
      <c r="B20950" s="53">
        <v>15</v>
      </c>
      <c r="C20950" s="53" t="s">
        <v>33536</v>
      </c>
      <c r="D20950" s="53" t="s">
        <v>33872</v>
      </c>
    </row>
    <row r="20951" spans="1:4" ht="15" x14ac:dyDescent="0.25">
      <c r="A20951" s="53" t="s">
        <v>25118</v>
      </c>
      <c r="B20951" s="53">
        <v>15</v>
      </c>
      <c r="C20951" s="53" t="s">
        <v>33536</v>
      </c>
      <c r="D20951" s="53" t="s">
        <v>33872</v>
      </c>
    </row>
    <row r="20952" spans="1:4" ht="15" x14ac:dyDescent="0.25">
      <c r="A20952" s="53" t="s">
        <v>25119</v>
      </c>
      <c r="B20952" s="53">
        <v>15</v>
      </c>
      <c r="C20952" s="53"/>
      <c r="D20952" s="53" t="s">
        <v>33872</v>
      </c>
    </row>
    <row r="20953" spans="1:4" ht="15" x14ac:dyDescent="0.25">
      <c r="A20953" s="53" t="s">
        <v>25120</v>
      </c>
      <c r="B20953" s="53">
        <v>15</v>
      </c>
      <c r="C20953" s="53"/>
      <c r="D20953" s="53" t="s">
        <v>33872</v>
      </c>
    </row>
    <row r="20954" spans="1:4" ht="15" x14ac:dyDescent="0.25">
      <c r="A20954" s="53" t="s">
        <v>25121</v>
      </c>
      <c r="B20954" s="53">
        <v>15</v>
      </c>
      <c r="C20954" s="53"/>
      <c r="D20954" s="53" t="s">
        <v>33872</v>
      </c>
    </row>
    <row r="20955" spans="1:4" ht="15" x14ac:dyDescent="0.25">
      <c r="A20955" s="53" t="s">
        <v>25122</v>
      </c>
      <c r="B20955" s="53">
        <v>15</v>
      </c>
      <c r="C20955" s="53"/>
      <c r="D20955" s="53" t="s">
        <v>33872</v>
      </c>
    </row>
    <row r="20956" spans="1:4" ht="15" x14ac:dyDescent="0.25">
      <c r="A20956" s="53" t="s">
        <v>25123</v>
      </c>
      <c r="B20956" s="53">
        <v>15</v>
      </c>
      <c r="C20956" s="53"/>
      <c r="D20956" s="53" t="s">
        <v>33872</v>
      </c>
    </row>
    <row r="20957" spans="1:4" ht="15" x14ac:dyDescent="0.25">
      <c r="A20957" s="53" t="s">
        <v>25124</v>
      </c>
      <c r="B20957" s="53">
        <v>30</v>
      </c>
      <c r="C20957" s="53" t="s">
        <v>33536</v>
      </c>
      <c r="D20957" s="53" t="s">
        <v>33872</v>
      </c>
    </row>
    <row r="20958" spans="1:4" ht="15" x14ac:dyDescent="0.25">
      <c r="A20958" s="53" t="s">
        <v>25125</v>
      </c>
      <c r="B20958" s="53">
        <v>30</v>
      </c>
      <c r="C20958" s="53" t="s">
        <v>33536</v>
      </c>
      <c r="D20958" s="53" t="s">
        <v>33872</v>
      </c>
    </row>
    <row r="20959" spans="1:4" ht="15" x14ac:dyDescent="0.25">
      <c r="A20959" s="53" t="s">
        <v>25126</v>
      </c>
      <c r="B20959" s="53">
        <v>30</v>
      </c>
      <c r="C20959" s="53" t="s">
        <v>33536</v>
      </c>
      <c r="D20959" s="53" t="s">
        <v>33872</v>
      </c>
    </row>
    <row r="20960" spans="1:4" ht="15" x14ac:dyDescent="0.25">
      <c r="A20960" s="53" t="s">
        <v>25127</v>
      </c>
      <c r="B20960" s="53">
        <v>40</v>
      </c>
      <c r="C20960" s="53" t="s">
        <v>33536</v>
      </c>
      <c r="D20960" s="53" t="s">
        <v>33872</v>
      </c>
    </row>
    <row r="20961" spans="1:4" ht="15" x14ac:dyDescent="0.25">
      <c r="A20961" s="53" t="s">
        <v>25128</v>
      </c>
      <c r="B20961" s="53">
        <v>40</v>
      </c>
      <c r="C20961" s="53" t="s">
        <v>33536</v>
      </c>
      <c r="D20961" s="53" t="s">
        <v>33872</v>
      </c>
    </row>
    <row r="20962" spans="1:4" ht="15" x14ac:dyDescent="0.25">
      <c r="A20962" s="53" t="s">
        <v>25129</v>
      </c>
      <c r="B20962" s="53">
        <v>20</v>
      </c>
      <c r="C20962" s="53" t="s">
        <v>33536</v>
      </c>
      <c r="D20962" s="53" t="s">
        <v>33872</v>
      </c>
    </row>
    <row r="20963" spans="1:4" ht="15" x14ac:dyDescent="0.25">
      <c r="A20963" s="53" t="s">
        <v>25130</v>
      </c>
      <c r="B20963" s="53">
        <v>30</v>
      </c>
      <c r="C20963" s="53" t="s">
        <v>33536</v>
      </c>
      <c r="D20963" s="53" t="s">
        <v>33872</v>
      </c>
    </row>
    <row r="20964" spans="1:4" ht="15" x14ac:dyDescent="0.25">
      <c r="A20964" s="53" t="s">
        <v>25131</v>
      </c>
      <c r="B20964" s="53">
        <v>30</v>
      </c>
      <c r="C20964" s="53" t="s">
        <v>33536</v>
      </c>
      <c r="D20964" s="53" t="s">
        <v>33872</v>
      </c>
    </row>
    <row r="20965" spans="1:4" ht="15" x14ac:dyDescent="0.25">
      <c r="A20965" s="53" t="s">
        <v>25132</v>
      </c>
      <c r="B20965" s="53">
        <v>30</v>
      </c>
      <c r="C20965" s="53" t="s">
        <v>33536</v>
      </c>
      <c r="D20965" s="53" t="s">
        <v>33872</v>
      </c>
    </row>
    <row r="20966" spans="1:4" ht="15" x14ac:dyDescent="0.25">
      <c r="A20966" s="53" t="s">
        <v>25133</v>
      </c>
      <c r="B20966" s="53">
        <v>40</v>
      </c>
      <c r="C20966" s="53" t="s">
        <v>33536</v>
      </c>
      <c r="D20966" s="53" t="s">
        <v>33872</v>
      </c>
    </row>
    <row r="20967" spans="1:4" ht="15" x14ac:dyDescent="0.25">
      <c r="A20967" s="53" t="s">
        <v>25134</v>
      </c>
      <c r="B20967" s="53">
        <v>40</v>
      </c>
      <c r="C20967" s="53" t="s">
        <v>33536</v>
      </c>
      <c r="D20967" s="53" t="s">
        <v>33872</v>
      </c>
    </row>
    <row r="20968" spans="1:4" ht="15" x14ac:dyDescent="0.25">
      <c r="A20968" s="53" t="s">
        <v>25135</v>
      </c>
      <c r="B20968" s="53">
        <v>20</v>
      </c>
      <c r="C20968" s="53" t="s">
        <v>33536</v>
      </c>
      <c r="D20968" s="53" t="s">
        <v>33872</v>
      </c>
    </row>
    <row r="20969" spans="1:4" ht="15" x14ac:dyDescent="0.25">
      <c r="A20969" s="53" t="s">
        <v>25136</v>
      </c>
      <c r="B20969" s="53">
        <v>30</v>
      </c>
      <c r="C20969" s="53" t="s">
        <v>33536</v>
      </c>
      <c r="D20969" s="53" t="s">
        <v>33872</v>
      </c>
    </row>
    <row r="20970" spans="1:4" ht="15" x14ac:dyDescent="0.25">
      <c r="A20970" s="53" t="s">
        <v>25137</v>
      </c>
      <c r="B20970" s="53">
        <v>30</v>
      </c>
      <c r="C20970" s="53" t="s">
        <v>33536</v>
      </c>
      <c r="D20970" s="53" t="s">
        <v>33873</v>
      </c>
    </row>
    <row r="20971" spans="1:4" ht="15" x14ac:dyDescent="0.25">
      <c r="A20971" s="53" t="s">
        <v>25138</v>
      </c>
      <c r="B20971" s="53">
        <v>15</v>
      </c>
      <c r="C20971" s="53" t="s">
        <v>33536</v>
      </c>
      <c r="D20971" s="53" t="s">
        <v>33872</v>
      </c>
    </row>
    <row r="20972" spans="1:4" ht="15" x14ac:dyDescent="0.25">
      <c r="A20972" s="53" t="s">
        <v>25139</v>
      </c>
      <c r="B20972" s="53">
        <v>15</v>
      </c>
      <c r="C20972" s="53" t="s">
        <v>33536</v>
      </c>
      <c r="D20972" s="53" t="s">
        <v>33872</v>
      </c>
    </row>
    <row r="20973" spans="1:4" ht="15" x14ac:dyDescent="0.25">
      <c r="A20973" s="53" t="s">
        <v>25140</v>
      </c>
      <c r="B20973" s="53">
        <v>15</v>
      </c>
      <c r="C20973" s="53" t="s">
        <v>33536</v>
      </c>
      <c r="D20973" s="53" t="s">
        <v>33872</v>
      </c>
    </row>
    <row r="20974" spans="1:4" ht="15" x14ac:dyDescent="0.25">
      <c r="A20974" s="53" t="s">
        <v>25141</v>
      </c>
      <c r="B20974" s="53">
        <v>15</v>
      </c>
      <c r="C20974" s="53" t="s">
        <v>33536</v>
      </c>
      <c r="D20974" s="53" t="s">
        <v>33872</v>
      </c>
    </row>
    <row r="20975" spans="1:4" ht="15" x14ac:dyDescent="0.25">
      <c r="A20975" s="53" t="s">
        <v>25142</v>
      </c>
      <c r="B20975" s="53">
        <v>15</v>
      </c>
      <c r="C20975" s="53" t="s">
        <v>33536</v>
      </c>
      <c r="D20975" s="53" t="s">
        <v>33872</v>
      </c>
    </row>
    <row r="20976" spans="1:4" ht="15" x14ac:dyDescent="0.25">
      <c r="A20976" s="53" t="s">
        <v>25143</v>
      </c>
      <c r="B20976" s="53">
        <v>15</v>
      </c>
      <c r="C20976" s="53" t="s">
        <v>33536</v>
      </c>
      <c r="D20976" s="53" t="s">
        <v>33872</v>
      </c>
    </row>
    <row r="20977" spans="1:4" ht="15" x14ac:dyDescent="0.25">
      <c r="A20977" s="53" t="s">
        <v>25144</v>
      </c>
      <c r="B20977" s="53">
        <v>15</v>
      </c>
      <c r="C20977" s="53" t="s">
        <v>33536</v>
      </c>
      <c r="D20977" s="53" t="s">
        <v>33872</v>
      </c>
    </row>
    <row r="20978" spans="1:4" ht="15" x14ac:dyDescent="0.25">
      <c r="A20978" s="53" t="s">
        <v>25145</v>
      </c>
      <c r="B20978" s="53">
        <v>15</v>
      </c>
      <c r="C20978" s="53" t="s">
        <v>33536</v>
      </c>
      <c r="D20978" s="53" t="s">
        <v>33872</v>
      </c>
    </row>
    <row r="20979" spans="1:4" ht="15" x14ac:dyDescent="0.25">
      <c r="A20979" s="53" t="s">
        <v>25146</v>
      </c>
      <c r="B20979" s="53">
        <v>15</v>
      </c>
      <c r="C20979" s="53" t="s">
        <v>33536</v>
      </c>
      <c r="D20979" s="53" t="s">
        <v>33872</v>
      </c>
    </row>
    <row r="20980" spans="1:4" ht="15" x14ac:dyDescent="0.25">
      <c r="A20980" s="53" t="s">
        <v>25147</v>
      </c>
      <c r="B20980" s="53">
        <v>15</v>
      </c>
      <c r="C20980" s="53" t="s">
        <v>33536</v>
      </c>
      <c r="D20980" s="53" t="s">
        <v>33872</v>
      </c>
    </row>
    <row r="20981" spans="1:4" ht="15" x14ac:dyDescent="0.25">
      <c r="A20981" s="53" t="s">
        <v>25148</v>
      </c>
      <c r="B20981" s="53">
        <v>15</v>
      </c>
      <c r="C20981" s="53" t="s">
        <v>33536</v>
      </c>
      <c r="D20981" s="53" t="s">
        <v>33872</v>
      </c>
    </row>
    <row r="20982" spans="1:4" ht="15" x14ac:dyDescent="0.25">
      <c r="A20982" s="53" t="s">
        <v>25149</v>
      </c>
      <c r="B20982" s="53">
        <v>15</v>
      </c>
      <c r="C20982" s="53" t="s">
        <v>33536</v>
      </c>
      <c r="D20982" s="53" t="s">
        <v>33872</v>
      </c>
    </row>
    <row r="20983" spans="1:4" ht="15" x14ac:dyDescent="0.25">
      <c r="A20983" s="53" t="s">
        <v>25150</v>
      </c>
      <c r="B20983" s="53">
        <v>15</v>
      </c>
      <c r="C20983" s="53"/>
      <c r="D20983" s="53" t="s">
        <v>33872</v>
      </c>
    </row>
    <row r="20984" spans="1:4" ht="15" x14ac:dyDescent="0.25">
      <c r="A20984" s="53" t="s">
        <v>25151</v>
      </c>
      <c r="B20984" s="53">
        <v>15</v>
      </c>
      <c r="C20984" s="53"/>
      <c r="D20984" s="53" t="s">
        <v>33872</v>
      </c>
    </row>
    <row r="20985" spans="1:4" ht="15" x14ac:dyDescent="0.25">
      <c r="A20985" s="53" t="s">
        <v>25152</v>
      </c>
      <c r="B20985" s="53">
        <v>15</v>
      </c>
      <c r="C20985" s="53" t="s">
        <v>33536</v>
      </c>
      <c r="D20985" s="53" t="s">
        <v>33873</v>
      </c>
    </row>
    <row r="20986" spans="1:4" ht="15" x14ac:dyDescent="0.25">
      <c r="A20986" s="53" t="s">
        <v>25153</v>
      </c>
      <c r="B20986" s="53">
        <v>15</v>
      </c>
      <c r="C20986" s="53"/>
      <c r="D20986" s="53" t="s">
        <v>33872</v>
      </c>
    </row>
    <row r="20987" spans="1:4" ht="15" x14ac:dyDescent="0.25">
      <c r="A20987" s="53" t="s">
        <v>25154</v>
      </c>
      <c r="B20987" s="53">
        <v>15</v>
      </c>
      <c r="C20987" s="53"/>
      <c r="D20987" s="53" t="s">
        <v>33872</v>
      </c>
    </row>
    <row r="20988" spans="1:4" ht="15" x14ac:dyDescent="0.25">
      <c r="A20988" s="53" t="s">
        <v>25155</v>
      </c>
      <c r="B20988" s="53">
        <v>15</v>
      </c>
      <c r="C20988" s="53"/>
      <c r="D20988" s="53" t="s">
        <v>33872</v>
      </c>
    </row>
    <row r="20989" spans="1:4" ht="15" x14ac:dyDescent="0.25">
      <c r="A20989" s="53" t="s">
        <v>25156</v>
      </c>
      <c r="B20989" s="53">
        <v>45</v>
      </c>
      <c r="C20989" s="53" t="s">
        <v>33536</v>
      </c>
      <c r="D20989" s="53" t="s">
        <v>33872</v>
      </c>
    </row>
    <row r="20990" spans="1:4" ht="15" x14ac:dyDescent="0.25">
      <c r="A20990" s="53" t="s">
        <v>25157</v>
      </c>
      <c r="B20990" s="53">
        <v>30</v>
      </c>
      <c r="C20990" s="53" t="s">
        <v>33536</v>
      </c>
      <c r="D20990" s="53" t="s">
        <v>33873</v>
      </c>
    </row>
    <row r="20991" spans="1:4" ht="15" x14ac:dyDescent="0.25">
      <c r="A20991" s="53" t="s">
        <v>25158</v>
      </c>
      <c r="B20991" s="53">
        <v>15</v>
      </c>
      <c r="C20991" s="53" t="s">
        <v>33536</v>
      </c>
      <c r="D20991" s="53" t="s">
        <v>33872</v>
      </c>
    </row>
    <row r="20992" spans="1:4" ht="15" x14ac:dyDescent="0.25">
      <c r="A20992" s="53" t="s">
        <v>25159</v>
      </c>
      <c r="B20992" s="53">
        <v>15</v>
      </c>
      <c r="C20992" s="53" t="s">
        <v>33536</v>
      </c>
      <c r="D20992" s="53" t="s">
        <v>33872</v>
      </c>
    </row>
    <row r="20993" spans="1:4" ht="15" x14ac:dyDescent="0.25">
      <c r="A20993" s="53" t="s">
        <v>25160</v>
      </c>
      <c r="B20993" s="53">
        <v>15</v>
      </c>
      <c r="C20993" s="53" t="s">
        <v>33536</v>
      </c>
      <c r="D20993" s="53" t="s">
        <v>33872</v>
      </c>
    </row>
    <row r="20994" spans="1:4" ht="15" x14ac:dyDescent="0.25">
      <c r="A20994" s="53" t="s">
        <v>25161</v>
      </c>
      <c r="B20994" s="53">
        <v>15</v>
      </c>
      <c r="C20994" s="53" t="s">
        <v>33536</v>
      </c>
      <c r="D20994" s="53" t="s">
        <v>33872</v>
      </c>
    </row>
    <row r="20995" spans="1:4" ht="15" x14ac:dyDescent="0.25">
      <c r="A20995" s="53" t="s">
        <v>25162</v>
      </c>
      <c r="B20995" s="53">
        <v>15</v>
      </c>
      <c r="C20995" s="53" t="s">
        <v>33536</v>
      </c>
      <c r="D20995" s="53" t="s">
        <v>33872</v>
      </c>
    </row>
    <row r="20996" spans="1:4" ht="15" x14ac:dyDescent="0.25">
      <c r="A20996" s="53" t="s">
        <v>25163</v>
      </c>
      <c r="B20996" s="53">
        <v>15</v>
      </c>
      <c r="C20996" s="53" t="s">
        <v>33536</v>
      </c>
      <c r="D20996" s="53" t="s">
        <v>33872</v>
      </c>
    </row>
    <row r="20997" spans="1:4" ht="15" x14ac:dyDescent="0.25">
      <c r="A20997" s="53" t="s">
        <v>25164</v>
      </c>
      <c r="B20997" s="53">
        <v>15</v>
      </c>
      <c r="C20997" s="53" t="s">
        <v>33536</v>
      </c>
      <c r="D20997" s="53" t="s">
        <v>33873</v>
      </c>
    </row>
    <row r="20998" spans="1:4" ht="15" x14ac:dyDescent="0.25">
      <c r="A20998" s="53" t="s">
        <v>25165</v>
      </c>
      <c r="B20998" s="53">
        <v>15</v>
      </c>
      <c r="C20998" s="53" t="s">
        <v>33536</v>
      </c>
      <c r="D20998" s="53" t="s">
        <v>33872</v>
      </c>
    </row>
    <row r="20999" spans="1:4" ht="15" x14ac:dyDescent="0.25">
      <c r="A20999" s="53" t="s">
        <v>25166</v>
      </c>
      <c r="B20999" s="53">
        <v>30</v>
      </c>
      <c r="C20999" s="53" t="s">
        <v>33536</v>
      </c>
      <c r="D20999" s="53" t="s">
        <v>33872</v>
      </c>
    </row>
    <row r="21000" spans="1:4" ht="15" x14ac:dyDescent="0.25">
      <c r="A21000" s="53" t="s">
        <v>25167</v>
      </c>
      <c r="B21000" s="53">
        <v>15</v>
      </c>
      <c r="C21000" s="53" t="s">
        <v>33536</v>
      </c>
      <c r="D21000" s="53" t="s">
        <v>33872</v>
      </c>
    </row>
    <row r="21001" spans="1:4" ht="15" x14ac:dyDescent="0.25">
      <c r="A21001" s="53" t="s">
        <v>25168</v>
      </c>
      <c r="B21001" s="53">
        <v>30</v>
      </c>
      <c r="C21001" s="53" t="s">
        <v>33536</v>
      </c>
      <c r="D21001" s="53" t="s">
        <v>33873</v>
      </c>
    </row>
    <row r="21002" spans="1:4" ht="15" x14ac:dyDescent="0.25">
      <c r="A21002" s="53" t="s">
        <v>25169</v>
      </c>
      <c r="B21002" s="53">
        <v>15</v>
      </c>
      <c r="C21002" s="53" t="s">
        <v>33536</v>
      </c>
      <c r="D21002" s="53" t="s">
        <v>33872</v>
      </c>
    </row>
    <row r="21003" spans="1:4" ht="15" x14ac:dyDescent="0.25">
      <c r="A21003" s="53" t="s">
        <v>25170</v>
      </c>
      <c r="B21003" s="53">
        <v>15</v>
      </c>
      <c r="C21003" s="53" t="s">
        <v>33536</v>
      </c>
      <c r="D21003" s="53" t="s">
        <v>33872</v>
      </c>
    </row>
    <row r="21004" spans="1:4" ht="15" x14ac:dyDescent="0.25">
      <c r="A21004" s="53" t="s">
        <v>33787</v>
      </c>
      <c r="B21004" s="53">
        <v>15</v>
      </c>
      <c r="C21004" s="53" t="s">
        <v>33536</v>
      </c>
      <c r="D21004" s="53" t="s">
        <v>33873</v>
      </c>
    </row>
    <row r="21005" spans="1:4" ht="15" x14ac:dyDescent="0.25">
      <c r="A21005" s="53" t="s">
        <v>25171</v>
      </c>
      <c r="B21005" s="53">
        <v>15</v>
      </c>
      <c r="C21005" s="53" t="s">
        <v>33536</v>
      </c>
      <c r="D21005" s="53" t="s">
        <v>33872</v>
      </c>
    </row>
    <row r="21006" spans="1:4" ht="15" x14ac:dyDescent="0.25">
      <c r="A21006" s="53" t="s">
        <v>25172</v>
      </c>
      <c r="B21006" s="53">
        <v>15</v>
      </c>
      <c r="C21006" s="53" t="s">
        <v>33536</v>
      </c>
      <c r="D21006" s="53" t="s">
        <v>33872</v>
      </c>
    </row>
    <row r="21007" spans="1:4" ht="15" x14ac:dyDescent="0.25">
      <c r="A21007" s="53" t="s">
        <v>25173</v>
      </c>
      <c r="B21007" s="53">
        <v>15</v>
      </c>
      <c r="C21007" s="53" t="s">
        <v>33536</v>
      </c>
      <c r="D21007" s="53" t="s">
        <v>33872</v>
      </c>
    </row>
    <row r="21008" spans="1:4" ht="15" x14ac:dyDescent="0.25">
      <c r="A21008" s="53" t="s">
        <v>25174</v>
      </c>
      <c r="B21008" s="53">
        <v>15</v>
      </c>
      <c r="C21008" s="53" t="s">
        <v>33536</v>
      </c>
      <c r="D21008" s="53" t="s">
        <v>33872</v>
      </c>
    </row>
    <row r="21009" spans="1:4" ht="15" x14ac:dyDescent="0.25">
      <c r="A21009" s="53" t="s">
        <v>25175</v>
      </c>
      <c r="B21009" s="53">
        <v>15</v>
      </c>
      <c r="C21009" s="53" t="s">
        <v>33536</v>
      </c>
      <c r="D21009" s="53" t="s">
        <v>33872</v>
      </c>
    </row>
    <row r="21010" spans="1:4" ht="15" x14ac:dyDescent="0.25">
      <c r="A21010" s="53" t="s">
        <v>25176</v>
      </c>
      <c r="B21010" s="53">
        <v>15</v>
      </c>
      <c r="C21010" s="53" t="s">
        <v>33536</v>
      </c>
      <c r="D21010" s="53" t="s">
        <v>33872</v>
      </c>
    </row>
    <row r="21011" spans="1:4" ht="15" x14ac:dyDescent="0.25">
      <c r="A21011" s="53" t="s">
        <v>25177</v>
      </c>
      <c r="B21011" s="53">
        <v>15</v>
      </c>
      <c r="C21011" s="53" t="s">
        <v>33536</v>
      </c>
      <c r="D21011" s="53" t="s">
        <v>33872</v>
      </c>
    </row>
    <row r="21012" spans="1:4" ht="15" x14ac:dyDescent="0.25">
      <c r="A21012" s="53" t="s">
        <v>25178</v>
      </c>
      <c r="B21012" s="53">
        <v>15</v>
      </c>
      <c r="C21012" s="53" t="s">
        <v>33536</v>
      </c>
      <c r="D21012" s="53" t="s">
        <v>33872</v>
      </c>
    </row>
    <row r="21013" spans="1:4" ht="15" x14ac:dyDescent="0.25">
      <c r="A21013" s="53" t="s">
        <v>25179</v>
      </c>
      <c r="B21013" s="53">
        <v>15</v>
      </c>
      <c r="C21013" s="53" t="s">
        <v>33536</v>
      </c>
      <c r="D21013" s="53" t="s">
        <v>33872</v>
      </c>
    </row>
    <row r="21014" spans="1:4" ht="15" x14ac:dyDescent="0.25">
      <c r="A21014" s="53" t="s">
        <v>25180</v>
      </c>
      <c r="B21014" s="53">
        <v>15</v>
      </c>
      <c r="C21014" s="53" t="s">
        <v>33536</v>
      </c>
      <c r="D21014" s="53" t="s">
        <v>33872</v>
      </c>
    </row>
    <row r="21015" spans="1:4" ht="15" x14ac:dyDescent="0.25">
      <c r="A21015" s="53" t="s">
        <v>25181</v>
      </c>
      <c r="B21015" s="53">
        <v>15</v>
      </c>
      <c r="C21015" s="53"/>
      <c r="D21015" s="53" t="s">
        <v>33872</v>
      </c>
    </row>
    <row r="21016" spans="1:4" ht="15" x14ac:dyDescent="0.25">
      <c r="A21016" s="53" t="s">
        <v>25182</v>
      </c>
      <c r="B21016" s="53">
        <v>15</v>
      </c>
      <c r="C21016" s="53" t="s">
        <v>33536</v>
      </c>
      <c r="D21016" s="53" t="s">
        <v>33872</v>
      </c>
    </row>
    <row r="21017" spans="1:4" ht="15" x14ac:dyDescent="0.25">
      <c r="A21017" s="53" t="s">
        <v>25183</v>
      </c>
      <c r="B21017" s="53">
        <v>15</v>
      </c>
      <c r="C21017" s="53" t="s">
        <v>33536</v>
      </c>
      <c r="D21017" s="53" t="s">
        <v>33872</v>
      </c>
    </row>
    <row r="21018" spans="1:4" ht="15" x14ac:dyDescent="0.25">
      <c r="A21018" s="53" t="s">
        <v>25184</v>
      </c>
      <c r="B21018" s="53">
        <v>15</v>
      </c>
      <c r="C21018" s="53" t="s">
        <v>33536</v>
      </c>
      <c r="D21018" s="53" t="s">
        <v>33873</v>
      </c>
    </row>
    <row r="21019" spans="1:4" ht="15" x14ac:dyDescent="0.25">
      <c r="A21019" s="53" t="s">
        <v>25185</v>
      </c>
      <c r="B21019" s="53">
        <v>15</v>
      </c>
      <c r="C21019" s="53" t="s">
        <v>33536</v>
      </c>
      <c r="D21019" s="53" t="s">
        <v>33873</v>
      </c>
    </row>
    <row r="21020" spans="1:4" ht="15" x14ac:dyDescent="0.25">
      <c r="A21020" s="53" t="s">
        <v>25186</v>
      </c>
      <c r="B21020" s="53">
        <v>15</v>
      </c>
      <c r="C21020" s="53"/>
      <c r="D21020" s="53" t="s">
        <v>33872</v>
      </c>
    </row>
    <row r="21021" spans="1:4" ht="15" x14ac:dyDescent="0.25">
      <c r="A21021" s="53" t="s">
        <v>25187</v>
      </c>
      <c r="B21021" s="53">
        <v>15</v>
      </c>
      <c r="C21021" s="53"/>
      <c r="D21021" s="53" t="s">
        <v>33872</v>
      </c>
    </row>
    <row r="21022" spans="1:4" ht="15" x14ac:dyDescent="0.25">
      <c r="A21022" s="53" t="s">
        <v>25188</v>
      </c>
      <c r="B21022" s="53">
        <v>15</v>
      </c>
      <c r="C21022" s="53" t="s">
        <v>33536</v>
      </c>
      <c r="D21022" s="53" t="s">
        <v>33872</v>
      </c>
    </row>
    <row r="21023" spans="1:4" ht="15" x14ac:dyDescent="0.25">
      <c r="A21023" s="53" t="s">
        <v>25189</v>
      </c>
      <c r="B21023" s="53">
        <v>15</v>
      </c>
      <c r="C21023" s="53" t="s">
        <v>33536</v>
      </c>
      <c r="D21023" s="53" t="s">
        <v>33872</v>
      </c>
    </row>
    <row r="21024" spans="1:4" ht="15" x14ac:dyDescent="0.25">
      <c r="A21024" s="53" t="s">
        <v>25190</v>
      </c>
      <c r="B21024" s="53">
        <v>15</v>
      </c>
      <c r="C21024" s="53"/>
      <c r="D21024" s="53" t="s">
        <v>33872</v>
      </c>
    </row>
    <row r="21025" spans="1:4" ht="15" x14ac:dyDescent="0.25">
      <c r="A21025" s="53" t="s">
        <v>25191</v>
      </c>
      <c r="B21025" s="53">
        <v>30</v>
      </c>
      <c r="C21025" s="53" t="s">
        <v>33536</v>
      </c>
      <c r="D21025" s="53" t="s">
        <v>33873</v>
      </c>
    </row>
    <row r="21026" spans="1:4" ht="15" x14ac:dyDescent="0.25">
      <c r="A21026" s="53" t="s">
        <v>25192</v>
      </c>
      <c r="B21026" s="53">
        <v>15</v>
      </c>
      <c r="C21026" s="53" t="s">
        <v>33536</v>
      </c>
      <c r="D21026" s="53" t="s">
        <v>33872</v>
      </c>
    </row>
    <row r="21027" spans="1:4" ht="15" x14ac:dyDescent="0.25">
      <c r="A21027" s="53" t="s">
        <v>25193</v>
      </c>
      <c r="B21027" s="53">
        <v>15</v>
      </c>
      <c r="C21027" s="53" t="s">
        <v>33536</v>
      </c>
      <c r="D21027" s="53" t="s">
        <v>33872</v>
      </c>
    </row>
    <row r="21028" spans="1:4" ht="15" x14ac:dyDescent="0.25">
      <c r="A21028" s="53" t="s">
        <v>25194</v>
      </c>
      <c r="B21028" s="53">
        <v>15</v>
      </c>
      <c r="C21028" s="53" t="s">
        <v>33536</v>
      </c>
      <c r="D21028" s="53" t="s">
        <v>33872</v>
      </c>
    </row>
    <row r="21029" spans="1:4" ht="15" x14ac:dyDescent="0.25">
      <c r="A21029" s="53" t="s">
        <v>25195</v>
      </c>
      <c r="B21029" s="53">
        <v>60</v>
      </c>
      <c r="C21029" s="53" t="s">
        <v>33536</v>
      </c>
      <c r="D21029" s="53" t="s">
        <v>33872</v>
      </c>
    </row>
    <row r="21030" spans="1:4" ht="15" x14ac:dyDescent="0.25">
      <c r="A21030" s="53" t="s">
        <v>25196</v>
      </c>
      <c r="B21030" s="53">
        <v>60</v>
      </c>
      <c r="C21030" s="53" t="s">
        <v>33536</v>
      </c>
      <c r="D21030" s="53" t="s">
        <v>33872</v>
      </c>
    </row>
    <row r="21031" spans="1:4" ht="15" x14ac:dyDescent="0.25">
      <c r="A21031" s="53" t="s">
        <v>25197</v>
      </c>
      <c r="B21031" s="53">
        <v>15</v>
      </c>
      <c r="C21031" s="53" t="s">
        <v>33536</v>
      </c>
      <c r="D21031" s="53" t="s">
        <v>33872</v>
      </c>
    </row>
    <row r="21032" spans="1:4" ht="15" x14ac:dyDescent="0.25">
      <c r="A21032" s="53" t="s">
        <v>25198</v>
      </c>
      <c r="B21032" s="53">
        <v>30</v>
      </c>
      <c r="C21032" s="53" t="s">
        <v>33536</v>
      </c>
      <c r="D21032" s="53" t="s">
        <v>33872</v>
      </c>
    </row>
    <row r="21033" spans="1:4" ht="15" x14ac:dyDescent="0.25">
      <c r="A21033" s="53" t="s">
        <v>25199</v>
      </c>
      <c r="B21033" s="53">
        <v>15</v>
      </c>
      <c r="C21033" s="53" t="s">
        <v>33536</v>
      </c>
      <c r="D21033" s="53" t="s">
        <v>33872</v>
      </c>
    </row>
    <row r="21034" spans="1:4" ht="15" x14ac:dyDescent="0.25">
      <c r="A21034" s="53" t="s">
        <v>25200</v>
      </c>
      <c r="B21034" s="53">
        <v>15</v>
      </c>
      <c r="C21034" s="53" t="s">
        <v>33536</v>
      </c>
      <c r="D21034" s="53" t="s">
        <v>33872</v>
      </c>
    </row>
    <row r="21035" spans="1:4" ht="15" x14ac:dyDescent="0.25">
      <c r="A21035" s="53" t="s">
        <v>25201</v>
      </c>
      <c r="B21035" s="53">
        <v>15</v>
      </c>
      <c r="C21035" s="53" t="s">
        <v>33536</v>
      </c>
      <c r="D21035" s="53" t="s">
        <v>33872</v>
      </c>
    </row>
    <row r="21036" spans="1:4" ht="15" x14ac:dyDescent="0.25">
      <c r="A21036" s="53" t="s">
        <v>25202</v>
      </c>
      <c r="B21036" s="53">
        <v>15</v>
      </c>
      <c r="C21036" s="53" t="s">
        <v>33536</v>
      </c>
      <c r="D21036" s="53" t="s">
        <v>33872</v>
      </c>
    </row>
    <row r="21037" spans="1:4" ht="15" x14ac:dyDescent="0.25">
      <c r="A21037" s="53" t="s">
        <v>25203</v>
      </c>
      <c r="B21037" s="53">
        <v>15</v>
      </c>
      <c r="C21037" s="53" t="s">
        <v>33536</v>
      </c>
      <c r="D21037" s="53" t="s">
        <v>33872</v>
      </c>
    </row>
    <row r="21038" spans="1:4" ht="15" x14ac:dyDescent="0.25">
      <c r="A21038" s="53" t="s">
        <v>25204</v>
      </c>
      <c r="B21038" s="53">
        <v>15</v>
      </c>
      <c r="C21038" s="53" t="s">
        <v>33536</v>
      </c>
      <c r="D21038" s="53" t="s">
        <v>33872</v>
      </c>
    </row>
    <row r="21039" spans="1:4" ht="15" x14ac:dyDescent="0.25">
      <c r="A21039" s="53" t="s">
        <v>25205</v>
      </c>
      <c r="B21039" s="53">
        <v>15</v>
      </c>
      <c r="C21039" s="53" t="s">
        <v>33536</v>
      </c>
      <c r="D21039" s="53" t="s">
        <v>33872</v>
      </c>
    </row>
    <row r="21040" spans="1:4" ht="15" x14ac:dyDescent="0.25">
      <c r="A21040" s="53" t="s">
        <v>25206</v>
      </c>
      <c r="B21040" s="53">
        <v>15</v>
      </c>
      <c r="C21040" s="53" t="s">
        <v>33536</v>
      </c>
      <c r="D21040" s="53" t="s">
        <v>33872</v>
      </c>
    </row>
    <row r="21041" spans="1:4" ht="15" x14ac:dyDescent="0.25">
      <c r="A21041" s="53" t="s">
        <v>25207</v>
      </c>
      <c r="B21041" s="53">
        <v>15</v>
      </c>
      <c r="C21041" s="53" t="s">
        <v>33536</v>
      </c>
      <c r="D21041" s="53" t="s">
        <v>33872</v>
      </c>
    </row>
    <row r="21042" spans="1:4" ht="15" x14ac:dyDescent="0.25">
      <c r="A21042" s="53" t="s">
        <v>25208</v>
      </c>
      <c r="B21042" s="53">
        <v>15</v>
      </c>
      <c r="C21042" s="53" t="s">
        <v>33536</v>
      </c>
      <c r="D21042" s="53" t="s">
        <v>33872</v>
      </c>
    </row>
    <row r="21043" spans="1:4" ht="15" x14ac:dyDescent="0.25">
      <c r="A21043" s="53" t="s">
        <v>25209</v>
      </c>
      <c r="B21043" s="53">
        <v>15</v>
      </c>
      <c r="C21043" s="53" t="s">
        <v>33536</v>
      </c>
      <c r="D21043" s="53" t="s">
        <v>33872</v>
      </c>
    </row>
    <row r="21044" spans="1:4" ht="15" x14ac:dyDescent="0.25">
      <c r="A21044" s="53" t="s">
        <v>25210</v>
      </c>
      <c r="B21044" s="53">
        <v>15</v>
      </c>
      <c r="C21044" s="53" t="s">
        <v>33536</v>
      </c>
      <c r="D21044" s="53" t="s">
        <v>33872</v>
      </c>
    </row>
    <row r="21045" spans="1:4" ht="15" x14ac:dyDescent="0.25">
      <c r="A21045" s="53" t="s">
        <v>25211</v>
      </c>
      <c r="B21045" s="53">
        <v>15</v>
      </c>
      <c r="C21045" s="53" t="s">
        <v>33536</v>
      </c>
      <c r="D21045" s="53" t="s">
        <v>33872</v>
      </c>
    </row>
    <row r="21046" spans="1:4" ht="15" x14ac:dyDescent="0.25">
      <c r="A21046" s="53" t="s">
        <v>25212</v>
      </c>
      <c r="B21046" s="53">
        <v>15</v>
      </c>
      <c r="C21046" s="53" t="s">
        <v>33536</v>
      </c>
      <c r="D21046" s="53" t="s">
        <v>33872</v>
      </c>
    </row>
    <row r="21047" spans="1:4" ht="15" x14ac:dyDescent="0.25">
      <c r="A21047" s="53" t="s">
        <v>25213</v>
      </c>
      <c r="B21047" s="53">
        <v>15</v>
      </c>
      <c r="C21047" s="53" t="s">
        <v>33536</v>
      </c>
      <c r="D21047" s="53" t="s">
        <v>33872</v>
      </c>
    </row>
    <row r="21048" spans="1:4" ht="15" x14ac:dyDescent="0.25">
      <c r="A21048" s="53" t="s">
        <v>25214</v>
      </c>
      <c r="B21048" s="53">
        <v>15</v>
      </c>
      <c r="C21048" s="53" t="s">
        <v>33536</v>
      </c>
      <c r="D21048" s="53" t="s">
        <v>33872</v>
      </c>
    </row>
    <row r="21049" spans="1:4" ht="15" x14ac:dyDescent="0.25">
      <c r="A21049" s="53" t="s">
        <v>25215</v>
      </c>
      <c r="B21049" s="53">
        <v>15</v>
      </c>
      <c r="C21049" s="53" t="s">
        <v>33536</v>
      </c>
      <c r="D21049" s="53" t="s">
        <v>33872</v>
      </c>
    </row>
    <row r="21050" spans="1:4" ht="15" x14ac:dyDescent="0.25">
      <c r="A21050" s="53" t="s">
        <v>25216</v>
      </c>
      <c r="B21050" s="53">
        <v>15</v>
      </c>
      <c r="C21050" s="53" t="s">
        <v>33536</v>
      </c>
      <c r="D21050" s="53" t="s">
        <v>33872</v>
      </c>
    </row>
    <row r="21051" spans="1:4" ht="15" x14ac:dyDescent="0.25">
      <c r="A21051" s="53" t="s">
        <v>25217</v>
      </c>
      <c r="B21051" s="53">
        <v>15</v>
      </c>
      <c r="C21051" s="53" t="s">
        <v>33536</v>
      </c>
      <c r="D21051" s="53" t="s">
        <v>33872</v>
      </c>
    </row>
    <row r="21052" spans="1:4" ht="15" x14ac:dyDescent="0.25">
      <c r="A21052" s="53" t="s">
        <v>25218</v>
      </c>
      <c r="B21052" s="53">
        <v>15</v>
      </c>
      <c r="C21052" s="53" t="s">
        <v>33536</v>
      </c>
      <c r="D21052" s="53" t="s">
        <v>33872</v>
      </c>
    </row>
    <row r="21053" spans="1:4" ht="15" x14ac:dyDescent="0.25">
      <c r="A21053" s="53" t="s">
        <v>25219</v>
      </c>
      <c r="B21053" s="53">
        <v>15</v>
      </c>
      <c r="C21053" s="53" t="s">
        <v>33536</v>
      </c>
      <c r="D21053" s="53" t="s">
        <v>33872</v>
      </c>
    </row>
    <row r="21054" spans="1:4" ht="15" x14ac:dyDescent="0.25">
      <c r="A21054" s="53" t="s">
        <v>25220</v>
      </c>
      <c r="B21054" s="53">
        <v>15</v>
      </c>
      <c r="C21054" s="53" t="s">
        <v>33536</v>
      </c>
      <c r="D21054" s="53" t="s">
        <v>33872</v>
      </c>
    </row>
    <row r="21055" spans="1:4" ht="15" x14ac:dyDescent="0.25">
      <c r="A21055" s="53" t="s">
        <v>25221</v>
      </c>
      <c r="B21055" s="53">
        <v>15</v>
      </c>
      <c r="C21055" s="53" t="s">
        <v>33536</v>
      </c>
      <c r="D21055" s="53" t="s">
        <v>33872</v>
      </c>
    </row>
    <row r="21056" spans="1:4" ht="15" x14ac:dyDescent="0.25">
      <c r="A21056" s="53" t="s">
        <v>25222</v>
      </c>
      <c r="B21056" s="53">
        <v>15</v>
      </c>
      <c r="C21056" s="53" t="s">
        <v>33536</v>
      </c>
      <c r="D21056" s="53" t="s">
        <v>33872</v>
      </c>
    </row>
    <row r="21057" spans="1:4" ht="15" x14ac:dyDescent="0.25">
      <c r="A21057" s="53" t="s">
        <v>25223</v>
      </c>
      <c r="B21057" s="53">
        <v>15</v>
      </c>
      <c r="C21057" s="53" t="s">
        <v>33536</v>
      </c>
      <c r="D21057" s="53" t="s">
        <v>33872</v>
      </c>
    </row>
    <row r="21058" spans="1:4" ht="15" x14ac:dyDescent="0.25">
      <c r="A21058" s="53" t="s">
        <v>25224</v>
      </c>
      <c r="B21058" s="53">
        <v>15</v>
      </c>
      <c r="C21058" s="53" t="s">
        <v>33536</v>
      </c>
      <c r="D21058" s="53" t="s">
        <v>33872</v>
      </c>
    </row>
    <row r="21059" spans="1:4" ht="15" x14ac:dyDescent="0.25">
      <c r="A21059" s="53" t="s">
        <v>25225</v>
      </c>
      <c r="B21059" s="53">
        <v>30</v>
      </c>
      <c r="C21059" s="53" t="s">
        <v>33536</v>
      </c>
      <c r="D21059" s="53" t="s">
        <v>33872</v>
      </c>
    </row>
    <row r="21060" spans="1:4" ht="15" x14ac:dyDescent="0.25">
      <c r="A21060" s="53" t="s">
        <v>25226</v>
      </c>
      <c r="B21060" s="53">
        <v>15</v>
      </c>
      <c r="C21060" s="53" t="s">
        <v>33536</v>
      </c>
      <c r="D21060" s="53" t="s">
        <v>33872</v>
      </c>
    </row>
    <row r="21061" spans="1:4" ht="15" x14ac:dyDescent="0.25">
      <c r="A21061" s="53" t="s">
        <v>25227</v>
      </c>
      <c r="B21061" s="53">
        <v>15</v>
      </c>
      <c r="C21061" s="53" t="s">
        <v>33536</v>
      </c>
      <c r="D21061" s="53" t="s">
        <v>33872</v>
      </c>
    </row>
    <row r="21062" spans="1:4" ht="15" x14ac:dyDescent="0.25">
      <c r="A21062" s="53" t="s">
        <v>25228</v>
      </c>
      <c r="B21062" s="53">
        <v>15</v>
      </c>
      <c r="C21062" s="53" t="s">
        <v>33536</v>
      </c>
      <c r="D21062" s="53" t="s">
        <v>33872</v>
      </c>
    </row>
    <row r="21063" spans="1:4" ht="15" x14ac:dyDescent="0.25">
      <c r="A21063" s="53" t="s">
        <v>25229</v>
      </c>
      <c r="B21063" s="53">
        <v>15</v>
      </c>
      <c r="C21063" s="53" t="s">
        <v>33536</v>
      </c>
      <c r="D21063" s="53" t="s">
        <v>33873</v>
      </c>
    </row>
    <row r="21064" spans="1:4" ht="15" x14ac:dyDescent="0.25">
      <c r="A21064" s="53" t="s">
        <v>25230</v>
      </c>
      <c r="B21064" s="53">
        <v>30</v>
      </c>
      <c r="C21064" s="53" t="s">
        <v>33536</v>
      </c>
      <c r="D21064" s="53" t="s">
        <v>33872</v>
      </c>
    </row>
    <row r="21065" spans="1:4" ht="15" x14ac:dyDescent="0.25">
      <c r="A21065" s="53" t="s">
        <v>25231</v>
      </c>
      <c r="B21065" s="53">
        <v>15</v>
      </c>
      <c r="C21065" s="53" t="s">
        <v>33536</v>
      </c>
      <c r="D21065" s="53" t="s">
        <v>33872</v>
      </c>
    </row>
    <row r="21066" spans="1:4" ht="15" x14ac:dyDescent="0.25">
      <c r="A21066" s="53" t="s">
        <v>25232</v>
      </c>
      <c r="B21066" s="53">
        <v>15</v>
      </c>
      <c r="C21066" s="53" t="s">
        <v>33536</v>
      </c>
      <c r="D21066" s="53" t="s">
        <v>33872</v>
      </c>
    </row>
    <row r="21067" spans="1:4" ht="15" x14ac:dyDescent="0.25">
      <c r="A21067" s="53" t="s">
        <v>25233</v>
      </c>
      <c r="B21067" s="53">
        <v>15</v>
      </c>
      <c r="C21067" s="53"/>
      <c r="D21067" s="53" t="s">
        <v>33872</v>
      </c>
    </row>
    <row r="21068" spans="1:4" ht="15" x14ac:dyDescent="0.25">
      <c r="A21068" s="53" t="s">
        <v>25234</v>
      </c>
      <c r="B21068" s="53">
        <v>30</v>
      </c>
      <c r="C21068" s="53" t="s">
        <v>33536</v>
      </c>
      <c r="D21068" s="53" t="s">
        <v>33872</v>
      </c>
    </row>
    <row r="21069" spans="1:4" ht="15" x14ac:dyDescent="0.25">
      <c r="A21069" s="53" t="s">
        <v>25235</v>
      </c>
      <c r="B21069" s="53">
        <v>15</v>
      </c>
      <c r="C21069" s="53" t="s">
        <v>33536</v>
      </c>
      <c r="D21069" s="53" t="s">
        <v>33872</v>
      </c>
    </row>
    <row r="21070" spans="1:4" ht="15" x14ac:dyDescent="0.25">
      <c r="A21070" s="53" t="s">
        <v>25236</v>
      </c>
      <c r="B21070" s="53">
        <v>15</v>
      </c>
      <c r="C21070" s="53" t="s">
        <v>33536</v>
      </c>
      <c r="D21070" s="53" t="s">
        <v>33872</v>
      </c>
    </row>
    <row r="21071" spans="1:4" ht="15" x14ac:dyDescent="0.25">
      <c r="A21071" s="53" t="s">
        <v>25237</v>
      </c>
      <c r="B21071" s="53">
        <v>15</v>
      </c>
      <c r="C21071" s="53" t="s">
        <v>33536</v>
      </c>
      <c r="D21071" s="53" t="s">
        <v>33872</v>
      </c>
    </row>
    <row r="21072" spans="1:4" ht="15" x14ac:dyDescent="0.25">
      <c r="A21072" s="53" t="s">
        <v>25238</v>
      </c>
      <c r="B21072" s="53">
        <v>30</v>
      </c>
      <c r="C21072" s="53" t="s">
        <v>33536</v>
      </c>
      <c r="D21072" s="53" t="s">
        <v>33873</v>
      </c>
    </row>
    <row r="21073" spans="1:4" ht="15" x14ac:dyDescent="0.25">
      <c r="A21073" s="53" t="s">
        <v>25239</v>
      </c>
      <c r="B21073" s="53">
        <v>15</v>
      </c>
      <c r="C21073" s="53" t="s">
        <v>33536</v>
      </c>
      <c r="D21073" s="53" t="s">
        <v>33873</v>
      </c>
    </row>
    <row r="21074" spans="1:4" ht="15" x14ac:dyDescent="0.25">
      <c r="A21074" s="53" t="s">
        <v>25240</v>
      </c>
      <c r="B21074" s="53">
        <v>30</v>
      </c>
      <c r="C21074" s="53" t="s">
        <v>33536</v>
      </c>
      <c r="D21074" s="53" t="s">
        <v>33872</v>
      </c>
    </row>
    <row r="21075" spans="1:4" ht="15" x14ac:dyDescent="0.25">
      <c r="A21075" s="53" t="s">
        <v>25241</v>
      </c>
      <c r="B21075" s="53">
        <v>30</v>
      </c>
      <c r="C21075" s="53" t="s">
        <v>33536</v>
      </c>
      <c r="D21075" s="53" t="s">
        <v>33872</v>
      </c>
    </row>
    <row r="21076" spans="1:4" ht="15" x14ac:dyDescent="0.25">
      <c r="A21076" s="53" t="s">
        <v>25242</v>
      </c>
      <c r="B21076" s="53">
        <v>15</v>
      </c>
      <c r="C21076" s="53" t="s">
        <v>33536</v>
      </c>
      <c r="D21076" s="53" t="s">
        <v>33872</v>
      </c>
    </row>
    <row r="21077" spans="1:4" ht="15" x14ac:dyDescent="0.25">
      <c r="A21077" s="53" t="s">
        <v>25243</v>
      </c>
      <c r="B21077" s="53">
        <v>15</v>
      </c>
      <c r="C21077" s="53" t="s">
        <v>33536</v>
      </c>
      <c r="D21077" s="53" t="s">
        <v>33872</v>
      </c>
    </row>
    <row r="21078" spans="1:4" ht="15" x14ac:dyDescent="0.25">
      <c r="A21078" s="53" t="s">
        <v>25244</v>
      </c>
      <c r="B21078" s="53">
        <v>15</v>
      </c>
      <c r="C21078" s="53" t="s">
        <v>33536</v>
      </c>
      <c r="D21078" s="53" t="s">
        <v>33872</v>
      </c>
    </row>
    <row r="21079" spans="1:4" ht="15" x14ac:dyDescent="0.25">
      <c r="A21079" s="53" t="s">
        <v>25245</v>
      </c>
      <c r="B21079" s="53">
        <v>15</v>
      </c>
      <c r="C21079" s="53" t="s">
        <v>33536</v>
      </c>
      <c r="D21079" s="53" t="s">
        <v>33872</v>
      </c>
    </row>
    <row r="21080" spans="1:4" ht="15" x14ac:dyDescent="0.25">
      <c r="A21080" s="53" t="s">
        <v>25246</v>
      </c>
      <c r="B21080" s="53">
        <v>30</v>
      </c>
      <c r="C21080" s="53" t="s">
        <v>33536</v>
      </c>
      <c r="D21080" s="53" t="s">
        <v>33872</v>
      </c>
    </row>
    <row r="21081" spans="1:4" ht="15" x14ac:dyDescent="0.25">
      <c r="A21081" s="53" t="s">
        <v>25247</v>
      </c>
      <c r="B21081" s="53">
        <v>15</v>
      </c>
      <c r="C21081" s="53" t="s">
        <v>33536</v>
      </c>
      <c r="D21081" s="53" t="s">
        <v>33872</v>
      </c>
    </row>
    <row r="21082" spans="1:4" ht="15" x14ac:dyDescent="0.25">
      <c r="A21082" s="53" t="s">
        <v>25248</v>
      </c>
      <c r="B21082" s="53">
        <v>15</v>
      </c>
      <c r="C21082" s="53" t="s">
        <v>33536</v>
      </c>
      <c r="D21082" s="53" t="s">
        <v>33872</v>
      </c>
    </row>
    <row r="21083" spans="1:4" ht="15" x14ac:dyDescent="0.25">
      <c r="A21083" s="53" t="s">
        <v>25249</v>
      </c>
      <c r="B21083" s="53">
        <v>15</v>
      </c>
      <c r="C21083" s="53" t="s">
        <v>33536</v>
      </c>
      <c r="D21083" s="53" t="s">
        <v>33872</v>
      </c>
    </row>
    <row r="21084" spans="1:4" ht="15" x14ac:dyDescent="0.25">
      <c r="A21084" s="53" t="s">
        <v>25250</v>
      </c>
      <c r="B21084" s="53">
        <v>15</v>
      </c>
      <c r="C21084" s="53" t="s">
        <v>33536</v>
      </c>
      <c r="D21084" s="53" t="s">
        <v>33872</v>
      </c>
    </row>
    <row r="21085" spans="1:4" ht="15" x14ac:dyDescent="0.25">
      <c r="A21085" s="53" t="s">
        <v>25251</v>
      </c>
      <c r="B21085" s="53">
        <v>15</v>
      </c>
      <c r="C21085" s="53" t="s">
        <v>33536</v>
      </c>
      <c r="D21085" s="53" t="s">
        <v>33872</v>
      </c>
    </row>
    <row r="21086" spans="1:4" ht="15" x14ac:dyDescent="0.25">
      <c r="A21086" s="53" t="s">
        <v>25252</v>
      </c>
      <c r="B21086" s="53">
        <v>15</v>
      </c>
      <c r="C21086" s="53" t="s">
        <v>33536</v>
      </c>
      <c r="D21086" s="53" t="s">
        <v>33872</v>
      </c>
    </row>
    <row r="21087" spans="1:4" ht="15" x14ac:dyDescent="0.25">
      <c r="A21087" s="53" t="s">
        <v>25253</v>
      </c>
      <c r="B21087" s="53">
        <v>15</v>
      </c>
      <c r="C21087" s="53" t="s">
        <v>33536</v>
      </c>
      <c r="D21087" s="53" t="s">
        <v>33872</v>
      </c>
    </row>
    <row r="21088" spans="1:4" ht="15" x14ac:dyDescent="0.25">
      <c r="A21088" s="53" t="s">
        <v>25254</v>
      </c>
      <c r="B21088" s="53">
        <v>15</v>
      </c>
      <c r="C21088" s="53" t="s">
        <v>33536</v>
      </c>
      <c r="D21088" s="53" t="s">
        <v>33872</v>
      </c>
    </row>
    <row r="21089" spans="1:4" ht="15" x14ac:dyDescent="0.25">
      <c r="A21089" s="53" t="s">
        <v>25255</v>
      </c>
      <c r="B21089" s="53">
        <v>15</v>
      </c>
      <c r="C21089" s="53" t="s">
        <v>33536</v>
      </c>
      <c r="D21089" s="53" t="s">
        <v>33872</v>
      </c>
    </row>
    <row r="21090" spans="1:4" ht="15" x14ac:dyDescent="0.25">
      <c r="A21090" s="53" t="s">
        <v>25256</v>
      </c>
      <c r="B21090" s="53">
        <v>15</v>
      </c>
      <c r="C21090" s="53" t="s">
        <v>33536</v>
      </c>
      <c r="D21090" s="53" t="s">
        <v>33872</v>
      </c>
    </row>
    <row r="21091" spans="1:4" ht="15" x14ac:dyDescent="0.25">
      <c r="A21091" s="53" t="s">
        <v>25257</v>
      </c>
      <c r="B21091" s="53">
        <v>15</v>
      </c>
      <c r="C21091" s="53" t="s">
        <v>33536</v>
      </c>
      <c r="D21091" s="53" t="s">
        <v>33872</v>
      </c>
    </row>
    <row r="21092" spans="1:4" ht="15" x14ac:dyDescent="0.25">
      <c r="A21092" s="53" t="s">
        <v>25258</v>
      </c>
      <c r="B21092" s="53">
        <v>15</v>
      </c>
      <c r="C21092" s="53" t="s">
        <v>33536</v>
      </c>
      <c r="D21092" s="53" t="s">
        <v>33872</v>
      </c>
    </row>
    <row r="21093" spans="1:4" ht="15" x14ac:dyDescent="0.25">
      <c r="A21093" s="53" t="s">
        <v>25259</v>
      </c>
      <c r="B21093" s="53">
        <v>15</v>
      </c>
      <c r="C21093" s="53" t="s">
        <v>33536</v>
      </c>
      <c r="D21093" s="53" t="s">
        <v>33872</v>
      </c>
    </row>
    <row r="21094" spans="1:4" ht="15" x14ac:dyDescent="0.25">
      <c r="A21094" s="53" t="s">
        <v>25260</v>
      </c>
      <c r="B21094" s="53">
        <v>15</v>
      </c>
      <c r="C21094" s="53" t="s">
        <v>33536</v>
      </c>
      <c r="D21094" s="53" t="s">
        <v>33872</v>
      </c>
    </row>
    <row r="21095" spans="1:4" ht="15" x14ac:dyDescent="0.25">
      <c r="A21095" s="53" t="s">
        <v>25261</v>
      </c>
      <c r="B21095" s="53">
        <v>15</v>
      </c>
      <c r="C21095" s="53" t="s">
        <v>33536</v>
      </c>
      <c r="D21095" s="53" t="s">
        <v>33872</v>
      </c>
    </row>
    <row r="21096" spans="1:4" ht="15" x14ac:dyDescent="0.25">
      <c r="A21096" s="53" t="s">
        <v>25262</v>
      </c>
      <c r="B21096" s="53">
        <v>15</v>
      </c>
      <c r="C21096" s="53" t="s">
        <v>33536</v>
      </c>
      <c r="D21096" s="53" t="s">
        <v>33872</v>
      </c>
    </row>
    <row r="21097" spans="1:4" ht="15" x14ac:dyDescent="0.25">
      <c r="A21097" s="53" t="s">
        <v>25263</v>
      </c>
      <c r="B21097" s="53">
        <v>15</v>
      </c>
      <c r="C21097" s="53" t="s">
        <v>33536</v>
      </c>
      <c r="D21097" s="53" t="s">
        <v>33872</v>
      </c>
    </row>
    <row r="21098" spans="1:4" ht="15" x14ac:dyDescent="0.25">
      <c r="A21098" s="53" t="s">
        <v>25264</v>
      </c>
      <c r="B21098" s="53">
        <v>15</v>
      </c>
      <c r="C21098" s="53" t="s">
        <v>33536</v>
      </c>
      <c r="D21098" s="53" t="s">
        <v>33872</v>
      </c>
    </row>
    <row r="21099" spans="1:4" ht="15" x14ac:dyDescent="0.25">
      <c r="A21099" s="53" t="s">
        <v>25265</v>
      </c>
      <c r="B21099" s="53">
        <v>15</v>
      </c>
      <c r="C21099" s="53" t="s">
        <v>33536</v>
      </c>
      <c r="D21099" s="53" t="s">
        <v>33872</v>
      </c>
    </row>
    <row r="21100" spans="1:4" ht="15" x14ac:dyDescent="0.25">
      <c r="A21100" s="53" t="s">
        <v>25266</v>
      </c>
      <c r="B21100" s="53">
        <v>15</v>
      </c>
      <c r="C21100" s="53" t="s">
        <v>33536</v>
      </c>
      <c r="D21100" s="53" t="s">
        <v>33872</v>
      </c>
    </row>
    <row r="21101" spans="1:4" ht="15" x14ac:dyDescent="0.25">
      <c r="A21101" s="53" t="s">
        <v>25267</v>
      </c>
      <c r="B21101" s="53">
        <v>30</v>
      </c>
      <c r="C21101" s="53" t="s">
        <v>33536</v>
      </c>
      <c r="D21101" s="53" t="s">
        <v>33872</v>
      </c>
    </row>
    <row r="21102" spans="1:4" ht="15" x14ac:dyDescent="0.25">
      <c r="A21102" s="53" t="s">
        <v>25268</v>
      </c>
      <c r="B21102" s="53">
        <v>15</v>
      </c>
      <c r="C21102" s="53" t="s">
        <v>33536</v>
      </c>
      <c r="D21102" s="53" t="s">
        <v>33872</v>
      </c>
    </row>
    <row r="21103" spans="1:4" ht="15" x14ac:dyDescent="0.25">
      <c r="A21103" s="53" t="s">
        <v>25269</v>
      </c>
      <c r="B21103" s="53">
        <v>30</v>
      </c>
      <c r="C21103" s="53" t="s">
        <v>33536</v>
      </c>
      <c r="D21103" s="53" t="s">
        <v>33872</v>
      </c>
    </row>
    <row r="21104" spans="1:4" ht="15" x14ac:dyDescent="0.25">
      <c r="A21104" s="53" t="s">
        <v>25270</v>
      </c>
      <c r="B21104" s="53">
        <v>15</v>
      </c>
      <c r="C21104" s="53"/>
      <c r="D21104" s="53" t="s">
        <v>33872</v>
      </c>
    </row>
    <row r="21105" spans="1:4" ht="15" x14ac:dyDescent="0.25">
      <c r="A21105" s="53" t="s">
        <v>25271</v>
      </c>
      <c r="B21105" s="53">
        <v>30</v>
      </c>
      <c r="C21105" s="53" t="s">
        <v>33536</v>
      </c>
      <c r="D21105" s="53" t="s">
        <v>33872</v>
      </c>
    </row>
    <row r="21106" spans="1:4" ht="15" x14ac:dyDescent="0.25">
      <c r="A21106" s="53" t="s">
        <v>25272</v>
      </c>
      <c r="B21106" s="53">
        <v>30</v>
      </c>
      <c r="C21106" s="53" t="s">
        <v>33536</v>
      </c>
      <c r="D21106" s="53" t="s">
        <v>33872</v>
      </c>
    </row>
    <row r="21107" spans="1:4" ht="15" x14ac:dyDescent="0.25">
      <c r="A21107" s="53" t="s">
        <v>25273</v>
      </c>
      <c r="B21107" s="53">
        <v>40</v>
      </c>
      <c r="C21107" s="53" t="s">
        <v>33536</v>
      </c>
      <c r="D21107" s="53" t="s">
        <v>33872</v>
      </c>
    </row>
    <row r="21108" spans="1:4" ht="15" x14ac:dyDescent="0.25">
      <c r="A21108" s="53" t="s">
        <v>25274</v>
      </c>
      <c r="B21108" s="53">
        <v>20</v>
      </c>
      <c r="C21108" s="53" t="s">
        <v>33536</v>
      </c>
      <c r="D21108" s="53" t="s">
        <v>33872</v>
      </c>
    </row>
    <row r="21109" spans="1:4" ht="15" x14ac:dyDescent="0.25">
      <c r="A21109" s="53" t="s">
        <v>25275</v>
      </c>
      <c r="B21109" s="53">
        <v>40</v>
      </c>
      <c r="C21109" s="53" t="s">
        <v>33536</v>
      </c>
      <c r="D21109" s="53" t="s">
        <v>33872</v>
      </c>
    </row>
    <row r="21110" spans="1:4" ht="15" x14ac:dyDescent="0.25">
      <c r="A21110" s="53" t="s">
        <v>25276</v>
      </c>
      <c r="B21110" s="53">
        <v>30</v>
      </c>
      <c r="C21110" s="53" t="s">
        <v>33536</v>
      </c>
      <c r="D21110" s="53" t="s">
        <v>33872</v>
      </c>
    </row>
    <row r="21111" spans="1:4" ht="15" x14ac:dyDescent="0.25">
      <c r="A21111" s="53" t="s">
        <v>25277</v>
      </c>
      <c r="B21111" s="53">
        <v>30</v>
      </c>
      <c r="C21111" s="53" t="s">
        <v>33536</v>
      </c>
      <c r="D21111" s="53" t="s">
        <v>33872</v>
      </c>
    </row>
    <row r="21112" spans="1:4" ht="15" x14ac:dyDescent="0.25">
      <c r="A21112" s="53" t="s">
        <v>25278</v>
      </c>
      <c r="B21112" s="53">
        <v>20</v>
      </c>
      <c r="C21112" s="53" t="s">
        <v>33536</v>
      </c>
      <c r="D21112" s="53" t="s">
        <v>33872</v>
      </c>
    </row>
    <row r="21113" spans="1:4" ht="15" x14ac:dyDescent="0.25">
      <c r="A21113" s="53" t="s">
        <v>25279</v>
      </c>
      <c r="B21113" s="53">
        <v>20</v>
      </c>
      <c r="C21113" s="53" t="s">
        <v>33536</v>
      </c>
      <c r="D21113" s="53" t="s">
        <v>33872</v>
      </c>
    </row>
    <row r="21114" spans="1:4" ht="15" x14ac:dyDescent="0.25">
      <c r="A21114" s="53" t="s">
        <v>25280</v>
      </c>
      <c r="B21114" s="53">
        <v>30</v>
      </c>
      <c r="C21114" s="53" t="s">
        <v>33536</v>
      </c>
      <c r="D21114" s="53" t="s">
        <v>33872</v>
      </c>
    </row>
    <row r="21115" spans="1:4" ht="15" x14ac:dyDescent="0.25">
      <c r="A21115" s="53" t="s">
        <v>25281</v>
      </c>
      <c r="B21115" s="53">
        <v>30</v>
      </c>
      <c r="C21115" s="53" t="s">
        <v>33536</v>
      </c>
      <c r="D21115" s="53" t="s">
        <v>33872</v>
      </c>
    </row>
    <row r="21116" spans="1:4" ht="15" x14ac:dyDescent="0.25">
      <c r="A21116" s="53" t="s">
        <v>25282</v>
      </c>
      <c r="B21116" s="53">
        <v>40</v>
      </c>
      <c r="C21116" s="53" t="s">
        <v>33542</v>
      </c>
      <c r="D21116" s="53" t="s">
        <v>33872</v>
      </c>
    </row>
    <row r="21117" spans="1:4" ht="15" x14ac:dyDescent="0.25">
      <c r="A21117" s="53" t="s">
        <v>25283</v>
      </c>
      <c r="B21117" s="53">
        <v>20</v>
      </c>
      <c r="C21117" s="53" t="s">
        <v>33536</v>
      </c>
      <c r="D21117" s="53" t="s">
        <v>33872</v>
      </c>
    </row>
    <row r="21118" spans="1:4" ht="15" x14ac:dyDescent="0.25">
      <c r="A21118" s="53" t="s">
        <v>25284</v>
      </c>
      <c r="B21118" s="53">
        <v>40</v>
      </c>
      <c r="C21118" s="53" t="s">
        <v>33536</v>
      </c>
      <c r="D21118" s="53" t="s">
        <v>33872</v>
      </c>
    </row>
    <row r="21119" spans="1:4" ht="15" x14ac:dyDescent="0.25">
      <c r="A21119" s="53" t="s">
        <v>25285</v>
      </c>
      <c r="B21119" s="53">
        <v>30</v>
      </c>
      <c r="C21119" s="53" t="s">
        <v>33536</v>
      </c>
      <c r="D21119" s="53" t="s">
        <v>33872</v>
      </c>
    </row>
    <row r="21120" spans="1:4" ht="15" x14ac:dyDescent="0.25">
      <c r="A21120" s="53" t="s">
        <v>25286</v>
      </c>
      <c r="B21120" s="53">
        <v>30</v>
      </c>
      <c r="C21120" s="53" t="s">
        <v>33536</v>
      </c>
      <c r="D21120" s="53" t="s">
        <v>33872</v>
      </c>
    </row>
    <row r="21121" spans="1:4" ht="15" x14ac:dyDescent="0.25">
      <c r="A21121" s="53" t="s">
        <v>25287</v>
      </c>
      <c r="B21121" s="53">
        <v>20</v>
      </c>
      <c r="C21121" s="53"/>
      <c r="D21121" s="53" t="s">
        <v>33872</v>
      </c>
    </row>
    <row r="21122" spans="1:4" ht="15" x14ac:dyDescent="0.25">
      <c r="A21122" s="53" t="s">
        <v>25288</v>
      </c>
      <c r="B21122" s="53">
        <v>40</v>
      </c>
      <c r="C21122" s="53" t="s">
        <v>33536</v>
      </c>
      <c r="D21122" s="53" t="s">
        <v>33872</v>
      </c>
    </row>
    <row r="21123" spans="1:4" ht="15" x14ac:dyDescent="0.25">
      <c r="A21123" s="53" t="s">
        <v>25289</v>
      </c>
      <c r="B21123" s="53">
        <v>20</v>
      </c>
      <c r="C21123" s="53" t="s">
        <v>33536</v>
      </c>
      <c r="D21123" s="53" t="s">
        <v>33872</v>
      </c>
    </row>
    <row r="21124" spans="1:4" ht="15" x14ac:dyDescent="0.25">
      <c r="A21124" s="53" t="s">
        <v>25290</v>
      </c>
      <c r="B21124" s="53">
        <v>30</v>
      </c>
      <c r="C21124" s="53" t="s">
        <v>33536</v>
      </c>
      <c r="D21124" s="53" t="s">
        <v>33872</v>
      </c>
    </row>
    <row r="21125" spans="1:4" ht="15" x14ac:dyDescent="0.25">
      <c r="A21125" s="53" t="s">
        <v>25291</v>
      </c>
      <c r="B21125" s="53">
        <v>30</v>
      </c>
      <c r="C21125" s="53" t="s">
        <v>33536</v>
      </c>
      <c r="D21125" s="53" t="s">
        <v>33872</v>
      </c>
    </row>
    <row r="21126" spans="1:4" ht="15" x14ac:dyDescent="0.25">
      <c r="A21126" s="53" t="s">
        <v>25292</v>
      </c>
      <c r="B21126" s="53">
        <v>30</v>
      </c>
      <c r="C21126" s="53" t="s">
        <v>33536</v>
      </c>
      <c r="D21126" s="53" t="s">
        <v>33872</v>
      </c>
    </row>
    <row r="21127" spans="1:4" ht="15" x14ac:dyDescent="0.25">
      <c r="A21127" s="53" t="s">
        <v>25293</v>
      </c>
      <c r="B21127" s="53">
        <v>15</v>
      </c>
      <c r="C21127" s="53" t="s">
        <v>33536</v>
      </c>
      <c r="D21127" s="53" t="s">
        <v>33873</v>
      </c>
    </row>
    <row r="21128" spans="1:4" ht="15" x14ac:dyDescent="0.25">
      <c r="A21128" s="53" t="s">
        <v>25294</v>
      </c>
      <c r="B21128" s="53">
        <v>15</v>
      </c>
      <c r="C21128" s="53" t="s">
        <v>33536</v>
      </c>
      <c r="D21128" s="53" t="s">
        <v>33872</v>
      </c>
    </row>
    <row r="21129" spans="1:4" ht="15" x14ac:dyDescent="0.25">
      <c r="A21129" s="53" t="s">
        <v>25295</v>
      </c>
      <c r="B21129" s="53">
        <v>15</v>
      </c>
      <c r="C21129" s="53" t="s">
        <v>33536</v>
      </c>
      <c r="D21129" s="53" t="s">
        <v>33872</v>
      </c>
    </row>
    <row r="21130" spans="1:4" ht="15" x14ac:dyDescent="0.25">
      <c r="A21130" s="53" t="s">
        <v>25296</v>
      </c>
      <c r="B21130" s="53">
        <v>15</v>
      </c>
      <c r="C21130" s="53" t="s">
        <v>33536</v>
      </c>
      <c r="D21130" s="53" t="s">
        <v>33873</v>
      </c>
    </row>
    <row r="21131" spans="1:4" ht="15" x14ac:dyDescent="0.25">
      <c r="A21131" s="53" t="s">
        <v>25297</v>
      </c>
      <c r="B21131" s="53">
        <v>30</v>
      </c>
      <c r="C21131" s="53" t="s">
        <v>33536</v>
      </c>
      <c r="D21131" s="53" t="s">
        <v>33873</v>
      </c>
    </row>
    <row r="21132" spans="1:4" ht="15" x14ac:dyDescent="0.25">
      <c r="A21132" s="53" t="s">
        <v>25298</v>
      </c>
      <c r="B21132" s="53">
        <v>15</v>
      </c>
      <c r="C21132" s="53" t="s">
        <v>33536</v>
      </c>
      <c r="D21132" s="53" t="s">
        <v>33873</v>
      </c>
    </row>
    <row r="21133" spans="1:4" ht="15" x14ac:dyDescent="0.25">
      <c r="A21133" s="53" t="s">
        <v>25299</v>
      </c>
      <c r="B21133" s="53">
        <v>15</v>
      </c>
      <c r="C21133" s="53" t="s">
        <v>33536</v>
      </c>
      <c r="D21133" s="53" t="s">
        <v>33873</v>
      </c>
    </row>
    <row r="21134" spans="1:4" ht="15" x14ac:dyDescent="0.25">
      <c r="A21134" s="53" t="s">
        <v>33788</v>
      </c>
      <c r="B21134" s="53">
        <v>15</v>
      </c>
      <c r="C21134" s="53" t="s">
        <v>33536</v>
      </c>
      <c r="D21134" s="53" t="s">
        <v>33873</v>
      </c>
    </row>
    <row r="21135" spans="1:4" ht="15" x14ac:dyDescent="0.25">
      <c r="A21135" s="53" t="s">
        <v>25300</v>
      </c>
      <c r="B21135" s="53">
        <v>15</v>
      </c>
      <c r="C21135" s="53" t="s">
        <v>33536</v>
      </c>
      <c r="D21135" s="53" t="s">
        <v>33872</v>
      </c>
    </row>
    <row r="21136" spans="1:4" ht="15" x14ac:dyDescent="0.25">
      <c r="A21136" s="53" t="s">
        <v>25301</v>
      </c>
      <c r="B21136" s="53">
        <v>15</v>
      </c>
      <c r="C21136" s="53" t="s">
        <v>33536</v>
      </c>
      <c r="D21136" s="53" t="s">
        <v>33873</v>
      </c>
    </row>
    <row r="21137" spans="1:4" ht="15" x14ac:dyDescent="0.25">
      <c r="A21137" s="53" t="s">
        <v>25302</v>
      </c>
      <c r="B21137" s="53">
        <v>15</v>
      </c>
      <c r="C21137" s="53" t="s">
        <v>33536</v>
      </c>
      <c r="D21137" s="53" t="s">
        <v>33872</v>
      </c>
    </row>
    <row r="21138" spans="1:4" ht="15" x14ac:dyDescent="0.25">
      <c r="A21138" s="53" t="s">
        <v>25303</v>
      </c>
      <c r="B21138" s="53">
        <v>15</v>
      </c>
      <c r="C21138" s="53" t="s">
        <v>33536</v>
      </c>
      <c r="D21138" s="53" t="s">
        <v>33872</v>
      </c>
    </row>
    <row r="21139" spans="1:4" ht="15" x14ac:dyDescent="0.25">
      <c r="A21139" s="53" t="s">
        <v>25304</v>
      </c>
      <c r="B21139" s="53">
        <v>30</v>
      </c>
      <c r="C21139" s="53" t="s">
        <v>33536</v>
      </c>
      <c r="D21139" s="53" t="s">
        <v>33873</v>
      </c>
    </row>
    <row r="21140" spans="1:4" ht="15" x14ac:dyDescent="0.25">
      <c r="A21140" s="53" t="s">
        <v>25305</v>
      </c>
      <c r="B21140" s="53">
        <v>15</v>
      </c>
      <c r="C21140" s="53" t="s">
        <v>33536</v>
      </c>
      <c r="D21140" s="53" t="s">
        <v>33873</v>
      </c>
    </row>
    <row r="21141" spans="1:4" ht="15" x14ac:dyDescent="0.25">
      <c r="A21141" s="53" t="s">
        <v>25306</v>
      </c>
      <c r="B21141" s="53">
        <v>15</v>
      </c>
      <c r="C21141" s="53" t="s">
        <v>33536</v>
      </c>
      <c r="D21141" s="53" t="s">
        <v>33873</v>
      </c>
    </row>
    <row r="21142" spans="1:4" ht="15" x14ac:dyDescent="0.25">
      <c r="A21142" s="53" t="s">
        <v>25307</v>
      </c>
      <c r="B21142" s="53">
        <v>15</v>
      </c>
      <c r="C21142" s="53" t="s">
        <v>33536</v>
      </c>
      <c r="D21142" s="53" t="s">
        <v>33872</v>
      </c>
    </row>
    <row r="21143" spans="1:4" ht="15" x14ac:dyDescent="0.25">
      <c r="A21143" s="53" t="s">
        <v>25308</v>
      </c>
      <c r="B21143" s="53">
        <v>15</v>
      </c>
      <c r="C21143" s="53" t="s">
        <v>33536</v>
      </c>
      <c r="D21143" s="53" t="s">
        <v>33873</v>
      </c>
    </row>
    <row r="21144" spans="1:4" ht="15" x14ac:dyDescent="0.25">
      <c r="A21144" s="53" t="s">
        <v>25309</v>
      </c>
      <c r="B21144" s="53">
        <v>15</v>
      </c>
      <c r="C21144" s="53" t="s">
        <v>33536</v>
      </c>
      <c r="D21144" s="53" t="s">
        <v>33872</v>
      </c>
    </row>
    <row r="21145" spans="1:4" ht="15" x14ac:dyDescent="0.25">
      <c r="A21145" s="53" t="s">
        <v>25310</v>
      </c>
      <c r="B21145" s="53">
        <v>30</v>
      </c>
      <c r="C21145" s="53" t="s">
        <v>33536</v>
      </c>
      <c r="D21145" s="53" t="s">
        <v>33873</v>
      </c>
    </row>
    <row r="21146" spans="1:4" ht="15" x14ac:dyDescent="0.25">
      <c r="A21146" s="53" t="s">
        <v>25311</v>
      </c>
      <c r="B21146" s="53">
        <v>15</v>
      </c>
      <c r="C21146" s="53" t="s">
        <v>33536</v>
      </c>
      <c r="D21146" s="53" t="s">
        <v>33873</v>
      </c>
    </row>
    <row r="21147" spans="1:4" ht="15" x14ac:dyDescent="0.25">
      <c r="A21147" s="53" t="s">
        <v>25312</v>
      </c>
      <c r="B21147" s="53">
        <v>15</v>
      </c>
      <c r="C21147" s="53" t="s">
        <v>33536</v>
      </c>
      <c r="D21147" s="53" t="s">
        <v>33872</v>
      </c>
    </row>
    <row r="21148" spans="1:4" ht="15" x14ac:dyDescent="0.25">
      <c r="A21148" s="53" t="s">
        <v>25313</v>
      </c>
      <c r="B21148" s="53">
        <v>30</v>
      </c>
      <c r="C21148" s="53" t="s">
        <v>33536</v>
      </c>
      <c r="D21148" s="53" t="s">
        <v>33873</v>
      </c>
    </row>
    <row r="21149" spans="1:4" ht="15" x14ac:dyDescent="0.25">
      <c r="A21149" s="53" t="s">
        <v>25314</v>
      </c>
      <c r="B21149" s="53">
        <v>15</v>
      </c>
      <c r="C21149" s="53" t="s">
        <v>33536</v>
      </c>
      <c r="D21149" s="53" t="s">
        <v>33873</v>
      </c>
    </row>
    <row r="21150" spans="1:4" ht="15" x14ac:dyDescent="0.25">
      <c r="A21150" s="53" t="s">
        <v>25315</v>
      </c>
      <c r="B21150" s="53">
        <v>15</v>
      </c>
      <c r="C21150" s="53" t="s">
        <v>33536</v>
      </c>
      <c r="D21150" s="53" t="s">
        <v>33872</v>
      </c>
    </row>
    <row r="21151" spans="1:4" ht="15" x14ac:dyDescent="0.25">
      <c r="A21151" s="53" t="s">
        <v>25316</v>
      </c>
      <c r="B21151" s="53">
        <v>15</v>
      </c>
      <c r="C21151" s="53" t="s">
        <v>33536</v>
      </c>
      <c r="D21151" s="53" t="s">
        <v>33872</v>
      </c>
    </row>
    <row r="21152" spans="1:4" ht="15" x14ac:dyDescent="0.25">
      <c r="A21152" s="53" t="s">
        <v>25317</v>
      </c>
      <c r="B21152" s="53">
        <v>15</v>
      </c>
      <c r="C21152" s="53" t="s">
        <v>33536</v>
      </c>
      <c r="D21152" s="53" t="s">
        <v>33872</v>
      </c>
    </row>
    <row r="21153" spans="1:4" ht="15" x14ac:dyDescent="0.25">
      <c r="A21153" s="53" t="s">
        <v>25318</v>
      </c>
      <c r="B21153" s="53">
        <v>15</v>
      </c>
      <c r="C21153" s="53" t="s">
        <v>33536</v>
      </c>
      <c r="D21153" s="53" t="s">
        <v>33872</v>
      </c>
    </row>
    <row r="21154" spans="1:4" ht="15" x14ac:dyDescent="0.25">
      <c r="A21154" s="53" t="s">
        <v>25319</v>
      </c>
      <c r="B21154" s="53">
        <v>30</v>
      </c>
      <c r="C21154" s="53" t="s">
        <v>33536</v>
      </c>
      <c r="D21154" s="53" t="s">
        <v>33873</v>
      </c>
    </row>
    <row r="21155" spans="1:4" ht="15" x14ac:dyDescent="0.25">
      <c r="A21155" s="53" t="s">
        <v>25320</v>
      </c>
      <c r="B21155" s="53">
        <v>15</v>
      </c>
      <c r="C21155" s="53" t="s">
        <v>33536</v>
      </c>
      <c r="D21155" s="53" t="s">
        <v>33872</v>
      </c>
    </row>
    <row r="21156" spans="1:4" ht="15" x14ac:dyDescent="0.25">
      <c r="A21156" s="53" t="s">
        <v>25321</v>
      </c>
      <c r="B21156" s="53">
        <v>15</v>
      </c>
      <c r="C21156" s="53" t="s">
        <v>33536</v>
      </c>
      <c r="D21156" s="53" t="s">
        <v>33872</v>
      </c>
    </row>
    <row r="21157" spans="1:4" ht="15" x14ac:dyDescent="0.25">
      <c r="A21157" s="53" t="s">
        <v>25322</v>
      </c>
      <c r="B21157" s="53">
        <v>15</v>
      </c>
      <c r="C21157" s="53" t="s">
        <v>33536</v>
      </c>
      <c r="D21157" s="53" t="s">
        <v>33872</v>
      </c>
    </row>
    <row r="21158" spans="1:4" ht="15" x14ac:dyDescent="0.25">
      <c r="A21158" s="53" t="s">
        <v>25323</v>
      </c>
      <c r="B21158" s="53">
        <v>15</v>
      </c>
      <c r="C21158" s="53" t="s">
        <v>33536</v>
      </c>
      <c r="D21158" s="53" t="s">
        <v>33873</v>
      </c>
    </row>
    <row r="21159" spans="1:4" ht="15" x14ac:dyDescent="0.25">
      <c r="A21159" s="53" t="s">
        <v>25324</v>
      </c>
      <c r="B21159" s="53">
        <v>15</v>
      </c>
      <c r="C21159" s="53" t="s">
        <v>33536</v>
      </c>
      <c r="D21159" s="53" t="s">
        <v>33872</v>
      </c>
    </row>
    <row r="21160" spans="1:4" ht="15" x14ac:dyDescent="0.25">
      <c r="A21160" s="53" t="s">
        <v>25325</v>
      </c>
      <c r="B21160" s="53">
        <v>15</v>
      </c>
      <c r="C21160" s="53" t="s">
        <v>33536</v>
      </c>
      <c r="D21160" s="53" t="s">
        <v>33872</v>
      </c>
    </row>
    <row r="21161" spans="1:4" ht="15" x14ac:dyDescent="0.25">
      <c r="A21161" s="53" t="s">
        <v>25326</v>
      </c>
      <c r="B21161" s="53">
        <v>15</v>
      </c>
      <c r="C21161" s="53" t="s">
        <v>33536</v>
      </c>
      <c r="D21161" s="53" t="s">
        <v>33872</v>
      </c>
    </row>
    <row r="21162" spans="1:4" ht="15" x14ac:dyDescent="0.25">
      <c r="A21162" s="53" t="s">
        <v>25327</v>
      </c>
      <c r="B21162" s="53">
        <v>15</v>
      </c>
      <c r="C21162" s="53" t="s">
        <v>33536</v>
      </c>
      <c r="D21162" s="53" t="s">
        <v>33873</v>
      </c>
    </row>
    <row r="21163" spans="1:4" ht="15" x14ac:dyDescent="0.25">
      <c r="A21163" s="53" t="s">
        <v>25328</v>
      </c>
      <c r="B21163" s="53">
        <v>30</v>
      </c>
      <c r="C21163" s="53" t="s">
        <v>33536</v>
      </c>
      <c r="D21163" s="53" t="s">
        <v>33873</v>
      </c>
    </row>
    <row r="21164" spans="1:4" ht="15" x14ac:dyDescent="0.25">
      <c r="A21164" s="53" t="s">
        <v>25329</v>
      </c>
      <c r="B21164" s="53">
        <v>30</v>
      </c>
      <c r="C21164" s="53" t="s">
        <v>33536</v>
      </c>
      <c r="D21164" s="53" t="s">
        <v>33873</v>
      </c>
    </row>
    <row r="21165" spans="1:4" ht="15" x14ac:dyDescent="0.25">
      <c r="A21165" s="53" t="s">
        <v>25330</v>
      </c>
      <c r="B21165" s="53">
        <v>20</v>
      </c>
      <c r="C21165" s="53" t="s">
        <v>33536</v>
      </c>
      <c r="D21165" s="53" t="s">
        <v>33872</v>
      </c>
    </row>
    <row r="21166" spans="1:4" ht="15" x14ac:dyDescent="0.25">
      <c r="A21166" s="53" t="s">
        <v>25331</v>
      </c>
      <c r="B21166" s="53">
        <v>30</v>
      </c>
      <c r="C21166" s="53" t="s">
        <v>33536</v>
      </c>
      <c r="D21166" s="53" t="s">
        <v>33872</v>
      </c>
    </row>
    <row r="21167" spans="1:4" ht="15" x14ac:dyDescent="0.25">
      <c r="A21167" s="53" t="s">
        <v>25332</v>
      </c>
      <c r="B21167" s="53">
        <v>15</v>
      </c>
      <c r="C21167" s="53" t="s">
        <v>33536</v>
      </c>
      <c r="D21167" s="53" t="s">
        <v>33872</v>
      </c>
    </row>
    <row r="21168" spans="1:4" ht="15" x14ac:dyDescent="0.25">
      <c r="A21168" s="53" t="s">
        <v>25333</v>
      </c>
      <c r="B21168" s="53">
        <v>30</v>
      </c>
      <c r="C21168" s="53" t="s">
        <v>33536</v>
      </c>
      <c r="D21168" s="53" t="s">
        <v>33872</v>
      </c>
    </row>
    <row r="21169" spans="1:4" ht="15" x14ac:dyDescent="0.25">
      <c r="A21169" s="53" t="s">
        <v>25334</v>
      </c>
      <c r="B21169" s="53">
        <v>15</v>
      </c>
      <c r="C21169" s="53" t="s">
        <v>33536</v>
      </c>
      <c r="D21169" s="53" t="s">
        <v>33873</v>
      </c>
    </row>
    <row r="21170" spans="1:4" ht="15" x14ac:dyDescent="0.25">
      <c r="A21170" s="53" t="s">
        <v>33348</v>
      </c>
      <c r="B21170" s="53">
        <v>15</v>
      </c>
      <c r="C21170" s="53" t="s">
        <v>33536</v>
      </c>
      <c r="D21170" s="53" t="s">
        <v>33873</v>
      </c>
    </row>
    <row r="21171" spans="1:4" ht="15" x14ac:dyDescent="0.25">
      <c r="A21171" s="53" t="s">
        <v>25335</v>
      </c>
      <c r="B21171" s="53">
        <v>15</v>
      </c>
      <c r="C21171" s="53" t="s">
        <v>33536</v>
      </c>
      <c r="D21171" s="53" t="s">
        <v>33872</v>
      </c>
    </row>
    <row r="21172" spans="1:4" ht="15" x14ac:dyDescent="0.25">
      <c r="A21172" s="53" t="s">
        <v>25336</v>
      </c>
      <c r="B21172" s="53">
        <v>30</v>
      </c>
      <c r="C21172" s="53" t="s">
        <v>33536</v>
      </c>
      <c r="D21172" s="53" t="s">
        <v>33872</v>
      </c>
    </row>
    <row r="21173" spans="1:4" ht="15" x14ac:dyDescent="0.25">
      <c r="A21173" s="53" t="s">
        <v>25337</v>
      </c>
      <c r="B21173" s="53">
        <v>15</v>
      </c>
      <c r="C21173" s="53" t="s">
        <v>33536</v>
      </c>
      <c r="D21173" s="53" t="s">
        <v>33872</v>
      </c>
    </row>
    <row r="21174" spans="1:4" ht="15" x14ac:dyDescent="0.25">
      <c r="A21174" s="53" t="s">
        <v>25338</v>
      </c>
      <c r="B21174" s="53">
        <v>15</v>
      </c>
      <c r="C21174" s="53" t="s">
        <v>33536</v>
      </c>
      <c r="D21174" s="53" t="s">
        <v>33872</v>
      </c>
    </row>
    <row r="21175" spans="1:4" ht="15" x14ac:dyDescent="0.25">
      <c r="A21175" s="53" t="s">
        <v>25339</v>
      </c>
      <c r="B21175" s="53">
        <v>30</v>
      </c>
      <c r="C21175" s="53" t="s">
        <v>33536</v>
      </c>
      <c r="D21175" s="53" t="s">
        <v>33872</v>
      </c>
    </row>
    <row r="21176" spans="1:4" ht="15" x14ac:dyDescent="0.25">
      <c r="A21176" s="53" t="s">
        <v>25340</v>
      </c>
      <c r="B21176" s="53">
        <v>15</v>
      </c>
      <c r="C21176" s="53" t="s">
        <v>33536</v>
      </c>
      <c r="D21176" s="53" t="s">
        <v>33873</v>
      </c>
    </row>
    <row r="21177" spans="1:4" ht="15" x14ac:dyDescent="0.25">
      <c r="A21177" s="53" t="s">
        <v>25341</v>
      </c>
      <c r="B21177" s="53">
        <v>15</v>
      </c>
      <c r="C21177" s="53" t="s">
        <v>33536</v>
      </c>
      <c r="D21177" s="53" t="s">
        <v>33872</v>
      </c>
    </row>
    <row r="21178" spans="1:4" ht="15" x14ac:dyDescent="0.25">
      <c r="A21178" s="53" t="s">
        <v>25342</v>
      </c>
      <c r="B21178" s="53">
        <v>15</v>
      </c>
      <c r="C21178" s="53" t="s">
        <v>33536</v>
      </c>
      <c r="D21178" s="53" t="s">
        <v>33872</v>
      </c>
    </row>
    <row r="21179" spans="1:4" ht="15" x14ac:dyDescent="0.25">
      <c r="A21179" s="53" t="s">
        <v>25343</v>
      </c>
      <c r="B21179" s="53">
        <v>30</v>
      </c>
      <c r="C21179" s="53" t="s">
        <v>33536</v>
      </c>
      <c r="D21179" s="53" t="s">
        <v>33873</v>
      </c>
    </row>
    <row r="21180" spans="1:4" ht="15" x14ac:dyDescent="0.25">
      <c r="A21180" s="53" t="s">
        <v>25344</v>
      </c>
      <c r="B21180" s="53">
        <v>15</v>
      </c>
      <c r="C21180" s="53" t="s">
        <v>33536</v>
      </c>
      <c r="D21180" s="53" t="s">
        <v>33872</v>
      </c>
    </row>
    <row r="21181" spans="1:4" ht="15" x14ac:dyDescent="0.25">
      <c r="A21181" s="53" t="s">
        <v>25345</v>
      </c>
      <c r="B21181" s="53">
        <v>15</v>
      </c>
      <c r="C21181" s="53" t="s">
        <v>33536</v>
      </c>
      <c r="D21181" s="53" t="s">
        <v>33872</v>
      </c>
    </row>
    <row r="21182" spans="1:4" ht="15" x14ac:dyDescent="0.25">
      <c r="A21182" s="53" t="s">
        <v>25346</v>
      </c>
      <c r="B21182" s="53">
        <v>20</v>
      </c>
      <c r="C21182" s="53" t="s">
        <v>33536</v>
      </c>
      <c r="D21182" s="53" t="s">
        <v>33872</v>
      </c>
    </row>
    <row r="21183" spans="1:4" ht="15" x14ac:dyDescent="0.25">
      <c r="A21183" s="53" t="s">
        <v>25347</v>
      </c>
      <c r="B21183" s="53">
        <v>25</v>
      </c>
      <c r="C21183" s="53" t="s">
        <v>33536</v>
      </c>
      <c r="D21183" s="53" t="s">
        <v>33872</v>
      </c>
    </row>
    <row r="21184" spans="1:4" ht="15" x14ac:dyDescent="0.25">
      <c r="A21184" s="53" t="s">
        <v>25348</v>
      </c>
      <c r="B21184" s="53">
        <v>30</v>
      </c>
      <c r="C21184" s="53" t="s">
        <v>33536</v>
      </c>
      <c r="D21184" s="53" t="s">
        <v>33873</v>
      </c>
    </row>
    <row r="21185" spans="1:4" ht="15" x14ac:dyDescent="0.25">
      <c r="A21185" s="53" t="s">
        <v>25349</v>
      </c>
      <c r="B21185" s="53">
        <v>20</v>
      </c>
      <c r="C21185" s="53" t="s">
        <v>33536</v>
      </c>
      <c r="D21185" s="53" t="s">
        <v>33872</v>
      </c>
    </row>
    <row r="21186" spans="1:4" ht="15" x14ac:dyDescent="0.25">
      <c r="A21186" s="53" t="s">
        <v>25350</v>
      </c>
      <c r="B21186" s="53">
        <v>15</v>
      </c>
      <c r="C21186" s="53" t="s">
        <v>33536</v>
      </c>
      <c r="D21186" s="53" t="s">
        <v>33872</v>
      </c>
    </row>
    <row r="21187" spans="1:4" ht="15" x14ac:dyDescent="0.25">
      <c r="A21187" s="53" t="s">
        <v>25351</v>
      </c>
      <c r="B21187" s="53">
        <v>15</v>
      </c>
      <c r="C21187" s="53" t="s">
        <v>33536</v>
      </c>
      <c r="D21187" s="53" t="s">
        <v>33872</v>
      </c>
    </row>
    <row r="21188" spans="1:4" ht="15" x14ac:dyDescent="0.25">
      <c r="A21188" s="53" t="s">
        <v>25352</v>
      </c>
      <c r="B21188" s="53">
        <v>15</v>
      </c>
      <c r="C21188" s="53" t="s">
        <v>33536</v>
      </c>
      <c r="D21188" s="53" t="s">
        <v>33872</v>
      </c>
    </row>
    <row r="21189" spans="1:4" ht="15" x14ac:dyDescent="0.25">
      <c r="A21189" s="53" t="s">
        <v>25353</v>
      </c>
      <c r="B21189" s="53">
        <v>15</v>
      </c>
      <c r="C21189" s="53" t="s">
        <v>33536</v>
      </c>
      <c r="D21189" s="53" t="s">
        <v>33872</v>
      </c>
    </row>
    <row r="21190" spans="1:4" ht="15" x14ac:dyDescent="0.25">
      <c r="A21190" s="53" t="s">
        <v>25354</v>
      </c>
      <c r="B21190" s="53">
        <v>15</v>
      </c>
      <c r="C21190" s="53" t="s">
        <v>33536</v>
      </c>
      <c r="D21190" s="53" t="s">
        <v>33872</v>
      </c>
    </row>
    <row r="21191" spans="1:4" ht="15" x14ac:dyDescent="0.25">
      <c r="A21191" s="53" t="s">
        <v>25355</v>
      </c>
      <c r="B21191" s="53">
        <v>15</v>
      </c>
      <c r="C21191" s="53" t="s">
        <v>33536</v>
      </c>
      <c r="D21191" s="53" t="s">
        <v>33872</v>
      </c>
    </row>
    <row r="21192" spans="1:4" ht="15" x14ac:dyDescent="0.25">
      <c r="A21192" s="53" t="s">
        <v>25356</v>
      </c>
      <c r="B21192" s="53">
        <v>15</v>
      </c>
      <c r="C21192" s="53" t="s">
        <v>33536</v>
      </c>
      <c r="D21192" s="53" t="s">
        <v>33872</v>
      </c>
    </row>
    <row r="21193" spans="1:4" ht="15" x14ac:dyDescent="0.25">
      <c r="A21193" s="53" t="s">
        <v>25357</v>
      </c>
      <c r="B21193" s="53">
        <v>15</v>
      </c>
      <c r="C21193" s="53" t="s">
        <v>33536</v>
      </c>
      <c r="D21193" s="53" t="s">
        <v>33872</v>
      </c>
    </row>
    <row r="21194" spans="1:4" ht="15" x14ac:dyDescent="0.25">
      <c r="A21194" s="53" t="s">
        <v>25358</v>
      </c>
      <c r="B21194" s="53">
        <v>15</v>
      </c>
      <c r="C21194" s="53" t="s">
        <v>33536</v>
      </c>
      <c r="D21194" s="53" t="s">
        <v>33872</v>
      </c>
    </row>
    <row r="21195" spans="1:4" ht="15" x14ac:dyDescent="0.25">
      <c r="A21195" s="53" t="s">
        <v>25359</v>
      </c>
      <c r="B21195" s="53">
        <v>30</v>
      </c>
      <c r="C21195" s="53"/>
      <c r="D21195" s="53" t="s">
        <v>33872</v>
      </c>
    </row>
    <row r="21196" spans="1:4" ht="15" x14ac:dyDescent="0.25">
      <c r="A21196" s="53" t="s">
        <v>25360</v>
      </c>
      <c r="B21196" s="53">
        <v>30</v>
      </c>
      <c r="C21196" s="53" t="s">
        <v>33536</v>
      </c>
      <c r="D21196" s="53" t="s">
        <v>33872</v>
      </c>
    </row>
    <row r="21197" spans="1:4" ht="15" x14ac:dyDescent="0.25">
      <c r="A21197" s="53" t="s">
        <v>25361</v>
      </c>
      <c r="B21197" s="53">
        <v>15</v>
      </c>
      <c r="C21197" s="53" t="s">
        <v>33536</v>
      </c>
      <c r="D21197" s="53" t="s">
        <v>33872</v>
      </c>
    </row>
    <row r="21198" spans="1:4" ht="15" x14ac:dyDescent="0.25">
      <c r="A21198" s="53" t="s">
        <v>25362</v>
      </c>
      <c r="B21198" s="53">
        <v>15</v>
      </c>
      <c r="C21198" s="53" t="s">
        <v>33536</v>
      </c>
      <c r="D21198" s="53" t="s">
        <v>33872</v>
      </c>
    </row>
    <row r="21199" spans="1:4" ht="15" x14ac:dyDescent="0.25">
      <c r="A21199" s="53" t="s">
        <v>25363</v>
      </c>
      <c r="B21199" s="53">
        <v>15</v>
      </c>
      <c r="C21199" s="53" t="s">
        <v>33536</v>
      </c>
      <c r="D21199" s="53" t="s">
        <v>33872</v>
      </c>
    </row>
    <row r="21200" spans="1:4" ht="15" x14ac:dyDescent="0.25">
      <c r="A21200" s="53" t="s">
        <v>25364</v>
      </c>
      <c r="B21200" s="53">
        <v>15</v>
      </c>
      <c r="C21200" s="53" t="s">
        <v>33536</v>
      </c>
      <c r="D21200" s="53" t="s">
        <v>33872</v>
      </c>
    </row>
    <row r="21201" spans="1:4" ht="15" x14ac:dyDescent="0.25">
      <c r="A21201" s="53" t="s">
        <v>25365</v>
      </c>
      <c r="B21201" s="53">
        <v>15</v>
      </c>
      <c r="C21201" s="53" t="s">
        <v>33536</v>
      </c>
      <c r="D21201" s="53" t="s">
        <v>33872</v>
      </c>
    </row>
    <row r="21202" spans="1:4" ht="15" x14ac:dyDescent="0.25">
      <c r="A21202" s="53" t="s">
        <v>25366</v>
      </c>
      <c r="B21202" s="53">
        <v>15</v>
      </c>
      <c r="C21202" s="53" t="s">
        <v>33536</v>
      </c>
      <c r="D21202" s="53" t="s">
        <v>33872</v>
      </c>
    </row>
    <row r="21203" spans="1:4" ht="15" x14ac:dyDescent="0.25">
      <c r="A21203" s="53" t="s">
        <v>25367</v>
      </c>
      <c r="B21203" s="53">
        <v>15</v>
      </c>
      <c r="C21203" s="53" t="s">
        <v>33536</v>
      </c>
      <c r="D21203" s="53" t="s">
        <v>33873</v>
      </c>
    </row>
    <row r="21204" spans="1:4" ht="15" x14ac:dyDescent="0.25">
      <c r="A21204" s="53" t="s">
        <v>25368</v>
      </c>
      <c r="B21204" s="53">
        <v>15</v>
      </c>
      <c r="C21204" s="53" t="s">
        <v>33536</v>
      </c>
      <c r="D21204" s="53" t="s">
        <v>33872</v>
      </c>
    </row>
    <row r="21205" spans="1:4" ht="15" x14ac:dyDescent="0.25">
      <c r="A21205" s="53" t="s">
        <v>25369</v>
      </c>
      <c r="B21205" s="53">
        <v>15</v>
      </c>
      <c r="C21205" s="53" t="s">
        <v>33536</v>
      </c>
      <c r="D21205" s="53" t="s">
        <v>33873</v>
      </c>
    </row>
    <row r="21206" spans="1:4" ht="15" x14ac:dyDescent="0.25">
      <c r="A21206" s="53" t="s">
        <v>25370</v>
      </c>
      <c r="B21206" s="53">
        <v>15</v>
      </c>
      <c r="C21206" s="53" t="s">
        <v>33536</v>
      </c>
      <c r="D21206" s="53" t="s">
        <v>33873</v>
      </c>
    </row>
    <row r="21207" spans="1:4" ht="15" x14ac:dyDescent="0.25">
      <c r="A21207" s="53" t="s">
        <v>33789</v>
      </c>
      <c r="B21207" s="53">
        <v>15</v>
      </c>
      <c r="C21207" s="53" t="s">
        <v>33536</v>
      </c>
      <c r="D21207" s="53" t="s">
        <v>33873</v>
      </c>
    </row>
    <row r="21208" spans="1:4" ht="15" x14ac:dyDescent="0.25">
      <c r="A21208" s="53" t="s">
        <v>33790</v>
      </c>
      <c r="B21208" s="53">
        <v>15</v>
      </c>
      <c r="C21208" s="53" t="s">
        <v>33536</v>
      </c>
      <c r="D21208" s="53" t="s">
        <v>33873</v>
      </c>
    </row>
    <row r="21209" spans="1:4" ht="15" x14ac:dyDescent="0.25">
      <c r="A21209" s="53" t="s">
        <v>25371</v>
      </c>
      <c r="B21209" s="53">
        <v>30</v>
      </c>
      <c r="C21209" s="53" t="s">
        <v>33536</v>
      </c>
      <c r="D21209" s="53" t="s">
        <v>33873</v>
      </c>
    </row>
    <row r="21210" spans="1:4" ht="15" x14ac:dyDescent="0.25">
      <c r="A21210" s="53" t="s">
        <v>25372</v>
      </c>
      <c r="B21210" s="53">
        <v>20</v>
      </c>
      <c r="C21210" s="53" t="s">
        <v>33536</v>
      </c>
      <c r="D21210" s="53" t="s">
        <v>33872</v>
      </c>
    </row>
    <row r="21211" spans="1:4" ht="15" x14ac:dyDescent="0.25">
      <c r="A21211" s="53" t="s">
        <v>25373</v>
      </c>
      <c r="B21211" s="53">
        <v>25</v>
      </c>
      <c r="C21211" s="53" t="s">
        <v>33536</v>
      </c>
      <c r="D21211" s="53" t="s">
        <v>33872</v>
      </c>
    </row>
    <row r="21212" spans="1:4" ht="15" x14ac:dyDescent="0.25">
      <c r="A21212" s="53" t="s">
        <v>25374</v>
      </c>
      <c r="B21212" s="53">
        <v>15</v>
      </c>
      <c r="C21212" s="53" t="s">
        <v>33536</v>
      </c>
      <c r="D21212" s="53" t="s">
        <v>33872</v>
      </c>
    </row>
    <row r="21213" spans="1:4" ht="15" x14ac:dyDescent="0.25">
      <c r="A21213" s="53" t="s">
        <v>25375</v>
      </c>
      <c r="B21213" s="53">
        <v>30</v>
      </c>
      <c r="C21213" s="53" t="s">
        <v>33536</v>
      </c>
      <c r="D21213" s="53" t="s">
        <v>33872</v>
      </c>
    </row>
    <row r="21214" spans="1:4" ht="15" x14ac:dyDescent="0.25">
      <c r="A21214" s="53" t="s">
        <v>25376</v>
      </c>
      <c r="B21214" s="53">
        <v>30</v>
      </c>
      <c r="C21214" s="53" t="s">
        <v>33536</v>
      </c>
      <c r="D21214" s="53" t="s">
        <v>33872</v>
      </c>
    </row>
    <row r="21215" spans="1:4" ht="15" x14ac:dyDescent="0.25">
      <c r="A21215" s="53" t="s">
        <v>25377</v>
      </c>
      <c r="B21215" s="53">
        <v>15</v>
      </c>
      <c r="C21215" s="53" t="s">
        <v>33536</v>
      </c>
      <c r="D21215" s="53" t="s">
        <v>33872</v>
      </c>
    </row>
    <row r="21216" spans="1:4" ht="15" x14ac:dyDescent="0.25">
      <c r="A21216" s="53" t="s">
        <v>25378</v>
      </c>
      <c r="B21216" s="53">
        <v>15</v>
      </c>
      <c r="C21216" s="53" t="s">
        <v>33536</v>
      </c>
      <c r="D21216" s="53" t="s">
        <v>33872</v>
      </c>
    </row>
    <row r="21217" spans="1:4" ht="15" x14ac:dyDescent="0.25">
      <c r="A21217" s="53" t="s">
        <v>25379</v>
      </c>
      <c r="B21217" s="53">
        <v>15</v>
      </c>
      <c r="C21217" s="53" t="s">
        <v>33536</v>
      </c>
      <c r="D21217" s="53" t="s">
        <v>33872</v>
      </c>
    </row>
    <row r="21218" spans="1:4" ht="15" x14ac:dyDescent="0.25">
      <c r="A21218" s="53" t="s">
        <v>25380</v>
      </c>
      <c r="B21218" s="53">
        <v>15</v>
      </c>
      <c r="C21218" s="53" t="s">
        <v>33536</v>
      </c>
      <c r="D21218" s="53" t="s">
        <v>33872</v>
      </c>
    </row>
    <row r="21219" spans="1:4" ht="15" x14ac:dyDescent="0.25">
      <c r="A21219" s="53" t="s">
        <v>25381</v>
      </c>
      <c r="B21219" s="53">
        <v>15</v>
      </c>
      <c r="C21219" s="53" t="s">
        <v>33536</v>
      </c>
      <c r="D21219" s="53" t="s">
        <v>33872</v>
      </c>
    </row>
    <row r="21220" spans="1:4" ht="15" x14ac:dyDescent="0.25">
      <c r="A21220" s="53" t="s">
        <v>25382</v>
      </c>
      <c r="B21220" s="53">
        <v>15</v>
      </c>
      <c r="C21220" s="53" t="s">
        <v>33536</v>
      </c>
      <c r="D21220" s="53" t="s">
        <v>33872</v>
      </c>
    </row>
    <row r="21221" spans="1:4" ht="15" x14ac:dyDescent="0.25">
      <c r="A21221" s="53" t="s">
        <v>25383</v>
      </c>
      <c r="B21221" s="53">
        <v>15</v>
      </c>
      <c r="C21221" s="53" t="s">
        <v>33536</v>
      </c>
      <c r="D21221" s="53" t="s">
        <v>33872</v>
      </c>
    </row>
    <row r="21222" spans="1:4" ht="15" x14ac:dyDescent="0.25">
      <c r="A21222" s="53" t="s">
        <v>25384</v>
      </c>
      <c r="B21222" s="53">
        <v>15</v>
      </c>
      <c r="C21222" s="53" t="s">
        <v>33536</v>
      </c>
      <c r="D21222" s="53" t="s">
        <v>33872</v>
      </c>
    </row>
    <row r="21223" spans="1:4" ht="15" x14ac:dyDescent="0.25">
      <c r="A21223" s="53" t="s">
        <v>25385</v>
      </c>
      <c r="B21223" s="53">
        <v>15</v>
      </c>
      <c r="C21223" s="53" t="s">
        <v>33536</v>
      </c>
      <c r="D21223" s="53" t="s">
        <v>33872</v>
      </c>
    </row>
    <row r="21224" spans="1:4" ht="15" x14ac:dyDescent="0.25">
      <c r="A21224" s="53" t="s">
        <v>25386</v>
      </c>
      <c r="B21224" s="53">
        <v>15</v>
      </c>
      <c r="C21224" s="53" t="s">
        <v>33536</v>
      </c>
      <c r="D21224" s="53" t="s">
        <v>33872</v>
      </c>
    </row>
    <row r="21225" spans="1:4" ht="15" x14ac:dyDescent="0.25">
      <c r="A21225" s="53" t="s">
        <v>25387</v>
      </c>
      <c r="B21225" s="53">
        <v>30</v>
      </c>
      <c r="C21225" s="53" t="s">
        <v>33536</v>
      </c>
      <c r="D21225" s="53" t="s">
        <v>33872</v>
      </c>
    </row>
    <row r="21226" spans="1:4" ht="15" x14ac:dyDescent="0.25">
      <c r="A21226" s="53" t="s">
        <v>25388</v>
      </c>
      <c r="B21226" s="53">
        <v>30</v>
      </c>
      <c r="C21226" s="53" t="s">
        <v>33536</v>
      </c>
      <c r="D21226" s="53" t="s">
        <v>33872</v>
      </c>
    </row>
    <row r="21227" spans="1:4" ht="15" x14ac:dyDescent="0.25">
      <c r="A21227" s="53" t="s">
        <v>25389</v>
      </c>
      <c r="B21227" s="53">
        <v>15</v>
      </c>
      <c r="C21227" s="53" t="s">
        <v>33536</v>
      </c>
      <c r="D21227" s="53" t="s">
        <v>33872</v>
      </c>
    </row>
    <row r="21228" spans="1:4" ht="15" x14ac:dyDescent="0.25">
      <c r="A21228" s="53" t="s">
        <v>25390</v>
      </c>
      <c r="B21228" s="53">
        <v>15</v>
      </c>
      <c r="C21228" s="53" t="s">
        <v>33536</v>
      </c>
      <c r="D21228" s="53" t="s">
        <v>33872</v>
      </c>
    </row>
    <row r="21229" spans="1:4" ht="15" x14ac:dyDescent="0.25">
      <c r="A21229" s="53" t="s">
        <v>25391</v>
      </c>
      <c r="B21229" s="53">
        <v>30</v>
      </c>
      <c r="C21229" s="53"/>
      <c r="D21229" s="53" t="s">
        <v>33872</v>
      </c>
    </row>
    <row r="21230" spans="1:4" ht="15" x14ac:dyDescent="0.25">
      <c r="A21230" s="53" t="s">
        <v>25392</v>
      </c>
      <c r="B21230" s="53">
        <v>15</v>
      </c>
      <c r="C21230" s="53" t="s">
        <v>33536</v>
      </c>
      <c r="D21230" s="53" t="s">
        <v>33872</v>
      </c>
    </row>
    <row r="21231" spans="1:4" ht="15" x14ac:dyDescent="0.25">
      <c r="A21231" s="53" t="s">
        <v>25393</v>
      </c>
      <c r="B21231" s="53">
        <v>15</v>
      </c>
      <c r="C21231" s="53" t="s">
        <v>33536</v>
      </c>
      <c r="D21231" s="53" t="s">
        <v>33872</v>
      </c>
    </row>
    <row r="21232" spans="1:4" ht="15" x14ac:dyDescent="0.25">
      <c r="A21232" s="53" t="s">
        <v>25394</v>
      </c>
      <c r="B21232" s="53">
        <v>20</v>
      </c>
      <c r="C21232" s="53" t="s">
        <v>33536</v>
      </c>
      <c r="D21232" s="53" t="s">
        <v>33872</v>
      </c>
    </row>
    <row r="21233" spans="1:4" ht="15" x14ac:dyDescent="0.25">
      <c r="A21233" s="53" t="s">
        <v>25395</v>
      </c>
      <c r="B21233" s="53">
        <v>30</v>
      </c>
      <c r="C21233" s="53" t="s">
        <v>33536</v>
      </c>
      <c r="D21233" s="53" t="s">
        <v>33872</v>
      </c>
    </row>
    <row r="21234" spans="1:4" ht="15" x14ac:dyDescent="0.25">
      <c r="A21234" s="53" t="s">
        <v>25396</v>
      </c>
      <c r="B21234" s="53">
        <v>30</v>
      </c>
      <c r="C21234" s="53" t="s">
        <v>33536</v>
      </c>
      <c r="D21234" s="53" t="s">
        <v>33872</v>
      </c>
    </row>
    <row r="21235" spans="1:4" ht="15" x14ac:dyDescent="0.25">
      <c r="A21235" s="53" t="s">
        <v>25397</v>
      </c>
      <c r="B21235" s="53">
        <v>15</v>
      </c>
      <c r="C21235" s="53" t="s">
        <v>33536</v>
      </c>
      <c r="D21235" s="53" t="s">
        <v>33872</v>
      </c>
    </row>
    <row r="21236" spans="1:4" ht="15" x14ac:dyDescent="0.25">
      <c r="A21236" s="53" t="s">
        <v>25398</v>
      </c>
      <c r="B21236" s="53">
        <v>15</v>
      </c>
      <c r="C21236" s="53" t="s">
        <v>33536</v>
      </c>
      <c r="D21236" s="53" t="s">
        <v>33872</v>
      </c>
    </row>
    <row r="21237" spans="1:4" ht="15" x14ac:dyDescent="0.25">
      <c r="A21237" s="53" t="s">
        <v>25399</v>
      </c>
      <c r="B21237" s="53">
        <v>30</v>
      </c>
      <c r="C21237" s="53" t="s">
        <v>33536</v>
      </c>
      <c r="D21237" s="53" t="s">
        <v>33872</v>
      </c>
    </row>
    <row r="21238" spans="1:4" ht="15" x14ac:dyDescent="0.25">
      <c r="A21238" s="53" t="s">
        <v>25400</v>
      </c>
      <c r="B21238" s="53">
        <v>30</v>
      </c>
      <c r="C21238" s="53" t="s">
        <v>33536</v>
      </c>
      <c r="D21238" s="53" t="s">
        <v>33872</v>
      </c>
    </row>
    <row r="21239" spans="1:4" ht="15" x14ac:dyDescent="0.25">
      <c r="A21239" s="53" t="s">
        <v>25401</v>
      </c>
      <c r="B21239" s="53">
        <v>30</v>
      </c>
      <c r="C21239" s="53" t="s">
        <v>33536</v>
      </c>
      <c r="D21239" s="53" t="s">
        <v>33872</v>
      </c>
    </row>
    <row r="21240" spans="1:4" ht="15" x14ac:dyDescent="0.25">
      <c r="A21240" s="53" t="s">
        <v>25402</v>
      </c>
      <c r="B21240" s="53">
        <v>15</v>
      </c>
      <c r="C21240" s="53" t="s">
        <v>33536</v>
      </c>
      <c r="D21240" s="53" t="s">
        <v>33873</v>
      </c>
    </row>
    <row r="21241" spans="1:4" ht="15" x14ac:dyDescent="0.25">
      <c r="A21241" s="53" t="s">
        <v>25403</v>
      </c>
      <c r="B21241" s="53">
        <v>30</v>
      </c>
      <c r="C21241" s="53" t="s">
        <v>33536</v>
      </c>
      <c r="D21241" s="53" t="s">
        <v>33872</v>
      </c>
    </row>
    <row r="21242" spans="1:4" ht="15" x14ac:dyDescent="0.25">
      <c r="A21242" s="53" t="s">
        <v>25404</v>
      </c>
      <c r="B21242" s="53">
        <v>15</v>
      </c>
      <c r="C21242" s="53" t="s">
        <v>33536</v>
      </c>
      <c r="D21242" s="53" t="s">
        <v>33873</v>
      </c>
    </row>
    <row r="21243" spans="1:4" ht="15" x14ac:dyDescent="0.25">
      <c r="A21243" s="53" t="s">
        <v>25405</v>
      </c>
      <c r="B21243" s="53">
        <v>15</v>
      </c>
      <c r="C21243" s="53" t="s">
        <v>33536</v>
      </c>
      <c r="D21243" s="53" t="s">
        <v>33873</v>
      </c>
    </row>
    <row r="21244" spans="1:4" ht="15" x14ac:dyDescent="0.25">
      <c r="A21244" s="53" t="s">
        <v>25406</v>
      </c>
      <c r="B21244" s="53">
        <v>15</v>
      </c>
      <c r="C21244" s="53" t="s">
        <v>33536</v>
      </c>
      <c r="D21244" s="53" t="s">
        <v>33873</v>
      </c>
    </row>
    <row r="21245" spans="1:4" ht="15" x14ac:dyDescent="0.25">
      <c r="A21245" s="53" t="s">
        <v>25407</v>
      </c>
      <c r="B21245" s="53">
        <v>15</v>
      </c>
      <c r="C21245" s="53" t="s">
        <v>33536</v>
      </c>
      <c r="D21245" s="53" t="s">
        <v>33872</v>
      </c>
    </row>
    <row r="21246" spans="1:4" ht="15" x14ac:dyDescent="0.25">
      <c r="A21246" s="53" t="s">
        <v>25408</v>
      </c>
      <c r="B21246" s="53">
        <v>30</v>
      </c>
      <c r="C21246" s="53" t="s">
        <v>33536</v>
      </c>
      <c r="D21246" s="53" t="s">
        <v>33872</v>
      </c>
    </row>
    <row r="21247" spans="1:4" ht="15" x14ac:dyDescent="0.25">
      <c r="A21247" s="53" t="s">
        <v>25409</v>
      </c>
      <c r="B21247" s="53">
        <v>15</v>
      </c>
      <c r="C21247" s="53" t="s">
        <v>33536</v>
      </c>
      <c r="D21247" s="53" t="s">
        <v>33872</v>
      </c>
    </row>
    <row r="21248" spans="1:4" ht="15" x14ac:dyDescent="0.25">
      <c r="A21248" s="53" t="s">
        <v>25410</v>
      </c>
      <c r="B21248" s="53">
        <v>15</v>
      </c>
      <c r="C21248" s="53" t="s">
        <v>33536</v>
      </c>
      <c r="D21248" s="53" t="s">
        <v>33872</v>
      </c>
    </row>
    <row r="21249" spans="1:4" ht="15" x14ac:dyDescent="0.25">
      <c r="A21249" s="53" t="s">
        <v>25411</v>
      </c>
      <c r="B21249" s="53">
        <v>15</v>
      </c>
      <c r="C21249" s="53" t="s">
        <v>33536</v>
      </c>
      <c r="D21249" s="53" t="s">
        <v>33872</v>
      </c>
    </row>
    <row r="21250" spans="1:4" ht="15" x14ac:dyDescent="0.25">
      <c r="A21250" s="53" t="s">
        <v>25412</v>
      </c>
      <c r="B21250" s="53">
        <v>30</v>
      </c>
      <c r="C21250" s="53" t="s">
        <v>33536</v>
      </c>
      <c r="D21250" s="53" t="s">
        <v>33873</v>
      </c>
    </row>
    <row r="21251" spans="1:4" ht="15" x14ac:dyDescent="0.25">
      <c r="A21251" s="53" t="s">
        <v>33791</v>
      </c>
      <c r="B21251" s="53">
        <v>30</v>
      </c>
      <c r="C21251" s="53" t="s">
        <v>33536</v>
      </c>
      <c r="D21251" s="53" t="s">
        <v>33873</v>
      </c>
    </row>
    <row r="21252" spans="1:4" ht="15" x14ac:dyDescent="0.25">
      <c r="A21252" s="53" t="s">
        <v>33792</v>
      </c>
      <c r="B21252" s="53">
        <v>15</v>
      </c>
      <c r="C21252" s="53" t="s">
        <v>33536</v>
      </c>
      <c r="D21252" s="53" t="s">
        <v>33873</v>
      </c>
    </row>
    <row r="21253" spans="1:4" ht="15" x14ac:dyDescent="0.25">
      <c r="A21253" s="53" t="s">
        <v>33793</v>
      </c>
      <c r="B21253" s="53">
        <v>15</v>
      </c>
      <c r="C21253" s="53" t="s">
        <v>33536</v>
      </c>
      <c r="D21253" s="53" t="s">
        <v>33873</v>
      </c>
    </row>
    <row r="21254" spans="1:4" ht="15" x14ac:dyDescent="0.25">
      <c r="A21254" s="53" t="s">
        <v>25413</v>
      </c>
      <c r="B21254" s="53">
        <v>30</v>
      </c>
      <c r="C21254" s="53" t="s">
        <v>33536</v>
      </c>
      <c r="D21254" s="53" t="s">
        <v>33872</v>
      </c>
    </row>
    <row r="21255" spans="1:4" ht="15" x14ac:dyDescent="0.25">
      <c r="A21255" s="53" t="s">
        <v>25414</v>
      </c>
      <c r="B21255" s="53">
        <v>15</v>
      </c>
      <c r="C21255" s="53" t="s">
        <v>33536</v>
      </c>
      <c r="D21255" s="53" t="s">
        <v>33872</v>
      </c>
    </row>
    <row r="21256" spans="1:4" ht="15" x14ac:dyDescent="0.25">
      <c r="A21256" s="53" t="s">
        <v>25415</v>
      </c>
      <c r="B21256" s="53">
        <v>30</v>
      </c>
      <c r="C21256" s="53" t="s">
        <v>33536</v>
      </c>
      <c r="D21256" s="53" t="s">
        <v>33872</v>
      </c>
    </row>
    <row r="21257" spans="1:4" ht="15" x14ac:dyDescent="0.25">
      <c r="A21257" s="53" t="s">
        <v>25416</v>
      </c>
      <c r="B21257" s="53">
        <v>15</v>
      </c>
      <c r="C21257" s="53" t="s">
        <v>33536</v>
      </c>
      <c r="D21257" s="53" t="s">
        <v>33872</v>
      </c>
    </row>
    <row r="21258" spans="1:4" ht="15" x14ac:dyDescent="0.25">
      <c r="A21258" s="53" t="s">
        <v>25417</v>
      </c>
      <c r="B21258" s="53">
        <v>15</v>
      </c>
      <c r="C21258" s="53" t="s">
        <v>33536</v>
      </c>
      <c r="D21258" s="53" t="s">
        <v>33872</v>
      </c>
    </row>
    <row r="21259" spans="1:4" ht="15" x14ac:dyDescent="0.25">
      <c r="A21259" s="53" t="s">
        <v>25418</v>
      </c>
      <c r="B21259" s="53">
        <v>15</v>
      </c>
      <c r="C21259" s="53" t="s">
        <v>33536</v>
      </c>
      <c r="D21259" s="53" t="s">
        <v>33872</v>
      </c>
    </row>
    <row r="21260" spans="1:4" ht="15" x14ac:dyDescent="0.25">
      <c r="A21260" s="53" t="s">
        <v>25419</v>
      </c>
      <c r="B21260" s="53">
        <v>15</v>
      </c>
      <c r="C21260" s="53" t="s">
        <v>33536</v>
      </c>
      <c r="D21260" s="53" t="s">
        <v>33872</v>
      </c>
    </row>
    <row r="21261" spans="1:4" ht="15" x14ac:dyDescent="0.25">
      <c r="A21261" s="53" t="s">
        <v>25420</v>
      </c>
      <c r="B21261" s="53">
        <v>15</v>
      </c>
      <c r="C21261" s="53" t="s">
        <v>33536</v>
      </c>
      <c r="D21261" s="53" t="s">
        <v>33872</v>
      </c>
    </row>
    <row r="21262" spans="1:4" ht="15" x14ac:dyDescent="0.25">
      <c r="A21262" s="53" t="s">
        <v>25421</v>
      </c>
      <c r="B21262" s="53">
        <v>15</v>
      </c>
      <c r="C21262" s="53" t="s">
        <v>33536</v>
      </c>
      <c r="D21262" s="53" t="s">
        <v>33872</v>
      </c>
    </row>
    <row r="21263" spans="1:4" ht="15" x14ac:dyDescent="0.25">
      <c r="A21263" s="53" t="s">
        <v>25422</v>
      </c>
      <c r="B21263" s="53">
        <v>15</v>
      </c>
      <c r="C21263" s="53" t="s">
        <v>33536</v>
      </c>
      <c r="D21263" s="53" t="s">
        <v>33872</v>
      </c>
    </row>
    <row r="21264" spans="1:4" ht="15" x14ac:dyDescent="0.25">
      <c r="A21264" s="53" t="s">
        <v>25423</v>
      </c>
      <c r="B21264" s="53">
        <v>15</v>
      </c>
      <c r="C21264" s="53" t="s">
        <v>33536</v>
      </c>
      <c r="D21264" s="53" t="s">
        <v>33872</v>
      </c>
    </row>
    <row r="21265" spans="1:4" ht="15" x14ac:dyDescent="0.25">
      <c r="A21265" s="53" t="s">
        <v>25424</v>
      </c>
      <c r="B21265" s="53">
        <v>15</v>
      </c>
      <c r="C21265" s="53" t="s">
        <v>33536</v>
      </c>
      <c r="D21265" s="53" t="s">
        <v>33872</v>
      </c>
    </row>
    <row r="21266" spans="1:4" ht="15" x14ac:dyDescent="0.25">
      <c r="A21266" s="53" t="s">
        <v>25425</v>
      </c>
      <c r="B21266" s="53">
        <v>15</v>
      </c>
      <c r="C21266" s="53" t="s">
        <v>33536</v>
      </c>
      <c r="D21266" s="53" t="s">
        <v>33872</v>
      </c>
    </row>
    <row r="21267" spans="1:4" ht="15" x14ac:dyDescent="0.25">
      <c r="A21267" s="53" t="s">
        <v>25426</v>
      </c>
      <c r="B21267" s="53">
        <v>15</v>
      </c>
      <c r="C21267" s="53" t="s">
        <v>33536</v>
      </c>
      <c r="D21267" s="53" t="s">
        <v>33872</v>
      </c>
    </row>
    <row r="21268" spans="1:4" ht="15" x14ac:dyDescent="0.25">
      <c r="A21268" s="53" t="s">
        <v>25427</v>
      </c>
      <c r="B21268" s="53">
        <v>15</v>
      </c>
      <c r="C21268" s="53" t="s">
        <v>33536</v>
      </c>
      <c r="D21268" s="53" t="s">
        <v>33872</v>
      </c>
    </row>
    <row r="21269" spans="1:4" ht="15" x14ac:dyDescent="0.25">
      <c r="A21269" s="53" t="s">
        <v>25428</v>
      </c>
      <c r="B21269" s="53">
        <v>30</v>
      </c>
      <c r="C21269" s="53" t="s">
        <v>33536</v>
      </c>
      <c r="D21269" s="53" t="s">
        <v>33872</v>
      </c>
    </row>
    <row r="21270" spans="1:4" ht="15" x14ac:dyDescent="0.25">
      <c r="A21270" s="53" t="s">
        <v>25429</v>
      </c>
      <c r="B21270" s="53">
        <v>15</v>
      </c>
      <c r="C21270" s="53" t="s">
        <v>33536</v>
      </c>
      <c r="D21270" s="53" t="s">
        <v>33872</v>
      </c>
    </row>
    <row r="21271" spans="1:4" ht="15" x14ac:dyDescent="0.25">
      <c r="A21271" s="53" t="s">
        <v>25430</v>
      </c>
      <c r="B21271" s="53">
        <v>15</v>
      </c>
      <c r="C21271" s="53" t="s">
        <v>33536</v>
      </c>
      <c r="D21271" s="53" t="s">
        <v>33872</v>
      </c>
    </row>
    <row r="21272" spans="1:4" ht="15" x14ac:dyDescent="0.25">
      <c r="A21272" s="53" t="s">
        <v>25431</v>
      </c>
      <c r="B21272" s="53">
        <v>30</v>
      </c>
      <c r="C21272" s="53"/>
      <c r="D21272" s="53" t="s">
        <v>33872</v>
      </c>
    </row>
    <row r="21273" spans="1:4" ht="15" x14ac:dyDescent="0.25">
      <c r="A21273" s="53" t="s">
        <v>25432</v>
      </c>
      <c r="B21273" s="53">
        <v>15</v>
      </c>
      <c r="C21273" s="53" t="s">
        <v>33536</v>
      </c>
      <c r="D21273" s="53" t="s">
        <v>33872</v>
      </c>
    </row>
    <row r="21274" spans="1:4" ht="15" x14ac:dyDescent="0.25">
      <c r="A21274" s="53" t="s">
        <v>25433</v>
      </c>
      <c r="B21274" s="53">
        <v>15</v>
      </c>
      <c r="C21274" s="53" t="s">
        <v>33536</v>
      </c>
      <c r="D21274" s="53" t="s">
        <v>33872</v>
      </c>
    </row>
    <row r="21275" spans="1:4" ht="15" x14ac:dyDescent="0.25">
      <c r="A21275" s="53" t="s">
        <v>25434</v>
      </c>
      <c r="B21275" s="53">
        <v>20</v>
      </c>
      <c r="C21275" s="53" t="s">
        <v>33536</v>
      </c>
      <c r="D21275" s="53" t="s">
        <v>33872</v>
      </c>
    </row>
    <row r="21276" spans="1:4" ht="15" x14ac:dyDescent="0.25">
      <c r="A21276" s="53" t="s">
        <v>25435</v>
      </c>
      <c r="B21276" s="53">
        <v>15</v>
      </c>
      <c r="C21276" s="53" t="s">
        <v>33536</v>
      </c>
      <c r="D21276" s="53" t="s">
        <v>33872</v>
      </c>
    </row>
    <row r="21277" spans="1:4" ht="15" x14ac:dyDescent="0.25">
      <c r="A21277" s="53" t="s">
        <v>25436</v>
      </c>
      <c r="B21277" s="53">
        <v>15</v>
      </c>
      <c r="C21277" s="53" t="s">
        <v>33536</v>
      </c>
      <c r="D21277" s="53" t="s">
        <v>33872</v>
      </c>
    </row>
    <row r="21278" spans="1:4" ht="15" x14ac:dyDescent="0.25">
      <c r="A21278" s="53" t="s">
        <v>25437</v>
      </c>
      <c r="B21278" s="53">
        <v>15</v>
      </c>
      <c r="C21278" s="53" t="s">
        <v>33536</v>
      </c>
      <c r="D21278" s="53" t="s">
        <v>33872</v>
      </c>
    </row>
    <row r="21279" spans="1:4" ht="15" x14ac:dyDescent="0.25">
      <c r="A21279" s="53" t="s">
        <v>25438</v>
      </c>
      <c r="B21279" s="53">
        <v>40</v>
      </c>
      <c r="C21279" s="53" t="s">
        <v>33536</v>
      </c>
      <c r="D21279" s="53" t="s">
        <v>33872</v>
      </c>
    </row>
    <row r="21280" spans="1:4" ht="15" x14ac:dyDescent="0.25">
      <c r="A21280" s="53" t="s">
        <v>25439</v>
      </c>
      <c r="B21280" s="53">
        <v>60</v>
      </c>
      <c r="C21280" s="53" t="s">
        <v>33536</v>
      </c>
      <c r="D21280" s="53" t="s">
        <v>33872</v>
      </c>
    </row>
    <row r="21281" spans="1:4" ht="15" x14ac:dyDescent="0.25">
      <c r="A21281" s="53" t="s">
        <v>25440</v>
      </c>
      <c r="B21281" s="53">
        <v>40</v>
      </c>
      <c r="C21281" s="53"/>
      <c r="D21281" s="53" t="s">
        <v>33872</v>
      </c>
    </row>
    <row r="21282" spans="1:4" ht="15" x14ac:dyDescent="0.25">
      <c r="A21282" s="53" t="s">
        <v>25441</v>
      </c>
      <c r="B21282" s="53">
        <v>40</v>
      </c>
      <c r="C21282" s="53" t="s">
        <v>33536</v>
      </c>
      <c r="D21282" s="53" t="s">
        <v>33872</v>
      </c>
    </row>
    <row r="21283" spans="1:4" ht="15" x14ac:dyDescent="0.25">
      <c r="A21283" s="53" t="s">
        <v>25442</v>
      </c>
      <c r="B21283" s="53">
        <v>40</v>
      </c>
      <c r="C21283" s="53" t="s">
        <v>33536</v>
      </c>
      <c r="D21283" s="53" t="s">
        <v>33872</v>
      </c>
    </row>
    <row r="21284" spans="1:4" ht="15" x14ac:dyDescent="0.25">
      <c r="A21284" s="53" t="s">
        <v>25443</v>
      </c>
      <c r="B21284" s="53">
        <v>60</v>
      </c>
      <c r="C21284" s="53" t="s">
        <v>33536</v>
      </c>
      <c r="D21284" s="53" t="s">
        <v>33872</v>
      </c>
    </row>
    <row r="21285" spans="1:4" ht="15" x14ac:dyDescent="0.25">
      <c r="A21285" s="53" t="s">
        <v>25444</v>
      </c>
      <c r="B21285" s="53">
        <v>40</v>
      </c>
      <c r="C21285" s="53" t="s">
        <v>33542</v>
      </c>
      <c r="D21285" s="53" t="s">
        <v>33872</v>
      </c>
    </row>
    <row r="21286" spans="1:4" ht="15" x14ac:dyDescent="0.25">
      <c r="A21286" s="53" t="s">
        <v>25445</v>
      </c>
      <c r="B21286" s="53">
        <v>40</v>
      </c>
      <c r="C21286" s="53" t="s">
        <v>33536</v>
      </c>
      <c r="D21286" s="53" t="s">
        <v>33872</v>
      </c>
    </row>
    <row r="21287" spans="1:4" ht="15" x14ac:dyDescent="0.25">
      <c r="A21287" s="53" t="s">
        <v>25446</v>
      </c>
      <c r="B21287" s="53">
        <v>30</v>
      </c>
      <c r="C21287" s="53" t="s">
        <v>33536</v>
      </c>
      <c r="D21287" s="53" t="s">
        <v>33872</v>
      </c>
    </row>
    <row r="21288" spans="1:4" ht="15" x14ac:dyDescent="0.25">
      <c r="A21288" s="53" t="s">
        <v>25447</v>
      </c>
      <c r="B21288" s="53">
        <v>30</v>
      </c>
      <c r="C21288" s="53" t="s">
        <v>33536</v>
      </c>
      <c r="D21288" s="53" t="s">
        <v>33873</v>
      </c>
    </row>
    <row r="21289" spans="1:4" ht="15" x14ac:dyDescent="0.25">
      <c r="A21289" s="53" t="s">
        <v>25448</v>
      </c>
      <c r="B21289" s="53">
        <v>15</v>
      </c>
      <c r="C21289" s="53" t="s">
        <v>33536</v>
      </c>
      <c r="D21289" s="53" t="s">
        <v>33872</v>
      </c>
    </row>
    <row r="21290" spans="1:4" ht="15" x14ac:dyDescent="0.25">
      <c r="A21290" s="53" t="s">
        <v>25449</v>
      </c>
      <c r="B21290" s="53">
        <v>15</v>
      </c>
      <c r="C21290" s="53" t="s">
        <v>33536</v>
      </c>
      <c r="D21290" s="53" t="s">
        <v>33872</v>
      </c>
    </row>
    <row r="21291" spans="1:4" ht="15" x14ac:dyDescent="0.25">
      <c r="A21291" s="53" t="s">
        <v>25450</v>
      </c>
      <c r="B21291" s="53">
        <v>15</v>
      </c>
      <c r="C21291" s="53" t="s">
        <v>33536</v>
      </c>
      <c r="D21291" s="53" t="s">
        <v>33872</v>
      </c>
    </row>
    <row r="21292" spans="1:4" ht="15" x14ac:dyDescent="0.25">
      <c r="A21292" s="53" t="s">
        <v>25451</v>
      </c>
      <c r="B21292" s="53">
        <v>15</v>
      </c>
      <c r="C21292" s="53" t="s">
        <v>33536</v>
      </c>
      <c r="D21292" s="53" t="s">
        <v>33872</v>
      </c>
    </row>
    <row r="21293" spans="1:4" ht="15" x14ac:dyDescent="0.25">
      <c r="A21293" s="53" t="s">
        <v>25452</v>
      </c>
      <c r="B21293" s="53">
        <v>15</v>
      </c>
      <c r="C21293" s="53" t="s">
        <v>33536</v>
      </c>
      <c r="D21293" s="53" t="s">
        <v>33872</v>
      </c>
    </row>
    <row r="21294" spans="1:4" ht="15" x14ac:dyDescent="0.25">
      <c r="A21294" s="53" t="s">
        <v>25453</v>
      </c>
      <c r="B21294" s="53">
        <v>15</v>
      </c>
      <c r="C21294" s="53" t="s">
        <v>33536</v>
      </c>
      <c r="D21294" s="53" t="s">
        <v>33872</v>
      </c>
    </row>
    <row r="21295" spans="1:4" ht="15" x14ac:dyDescent="0.25">
      <c r="A21295" s="53" t="s">
        <v>25454</v>
      </c>
      <c r="B21295" s="53">
        <v>30</v>
      </c>
      <c r="C21295" s="53" t="s">
        <v>33536</v>
      </c>
      <c r="D21295" s="53" t="s">
        <v>33872</v>
      </c>
    </row>
    <row r="21296" spans="1:4" ht="15" x14ac:dyDescent="0.25">
      <c r="A21296" s="53" t="s">
        <v>25455</v>
      </c>
      <c r="B21296" s="53">
        <v>15</v>
      </c>
      <c r="C21296" s="53" t="s">
        <v>33536</v>
      </c>
      <c r="D21296" s="53" t="s">
        <v>33872</v>
      </c>
    </row>
    <row r="21297" spans="1:4" ht="15" x14ac:dyDescent="0.25">
      <c r="A21297" s="53" t="s">
        <v>25456</v>
      </c>
      <c r="B21297" s="53">
        <v>15</v>
      </c>
      <c r="C21297" s="53" t="s">
        <v>33536</v>
      </c>
      <c r="D21297" s="53" t="s">
        <v>33872</v>
      </c>
    </row>
    <row r="21298" spans="1:4" ht="15" x14ac:dyDescent="0.25">
      <c r="A21298" s="53" t="s">
        <v>25457</v>
      </c>
      <c r="B21298" s="53">
        <v>15</v>
      </c>
      <c r="C21298" s="53" t="s">
        <v>33536</v>
      </c>
      <c r="D21298" s="53" t="s">
        <v>33872</v>
      </c>
    </row>
    <row r="21299" spans="1:4" ht="15" x14ac:dyDescent="0.25">
      <c r="A21299" s="53" t="s">
        <v>25458</v>
      </c>
      <c r="B21299" s="53">
        <v>15</v>
      </c>
      <c r="C21299" s="53" t="s">
        <v>33536</v>
      </c>
      <c r="D21299" s="53" t="s">
        <v>33872</v>
      </c>
    </row>
    <row r="21300" spans="1:4" ht="15" x14ac:dyDescent="0.25">
      <c r="A21300" s="53" t="s">
        <v>25459</v>
      </c>
      <c r="B21300" s="53">
        <v>30</v>
      </c>
      <c r="C21300" s="53" t="s">
        <v>33536</v>
      </c>
      <c r="D21300" s="53" t="s">
        <v>33872</v>
      </c>
    </row>
    <row r="21301" spans="1:4" ht="15" x14ac:dyDescent="0.25">
      <c r="A21301" s="53" t="s">
        <v>25460</v>
      </c>
      <c r="B21301" s="53">
        <v>30</v>
      </c>
      <c r="C21301" s="53" t="s">
        <v>33536</v>
      </c>
      <c r="D21301" s="53" t="s">
        <v>33872</v>
      </c>
    </row>
    <row r="21302" spans="1:4" ht="15" x14ac:dyDescent="0.25">
      <c r="A21302" s="53" t="s">
        <v>25461</v>
      </c>
      <c r="B21302" s="53">
        <v>15</v>
      </c>
      <c r="C21302" s="53" t="s">
        <v>33536</v>
      </c>
      <c r="D21302" s="53" t="s">
        <v>33872</v>
      </c>
    </row>
    <row r="21303" spans="1:4" ht="15" x14ac:dyDescent="0.25">
      <c r="A21303" s="53" t="s">
        <v>25462</v>
      </c>
      <c r="B21303" s="53">
        <v>15</v>
      </c>
      <c r="C21303" s="53" t="s">
        <v>33536</v>
      </c>
      <c r="D21303" s="53" t="s">
        <v>33873</v>
      </c>
    </row>
    <row r="21304" spans="1:4" ht="15" x14ac:dyDescent="0.25">
      <c r="A21304" s="53" t="s">
        <v>25463</v>
      </c>
      <c r="B21304" s="53">
        <v>15</v>
      </c>
      <c r="C21304" s="53" t="s">
        <v>33536</v>
      </c>
      <c r="D21304" s="53" t="s">
        <v>33872</v>
      </c>
    </row>
    <row r="21305" spans="1:4" ht="15" x14ac:dyDescent="0.25">
      <c r="A21305" s="53" t="s">
        <v>25464</v>
      </c>
      <c r="B21305" s="53">
        <v>15</v>
      </c>
      <c r="C21305" s="53" t="s">
        <v>33536</v>
      </c>
      <c r="D21305" s="53" t="s">
        <v>33872</v>
      </c>
    </row>
    <row r="21306" spans="1:4" ht="15" x14ac:dyDescent="0.25">
      <c r="A21306" s="53" t="s">
        <v>25465</v>
      </c>
      <c r="B21306" s="53">
        <v>15</v>
      </c>
      <c r="C21306" s="53" t="s">
        <v>33536</v>
      </c>
      <c r="D21306" s="53" t="s">
        <v>33872</v>
      </c>
    </row>
    <row r="21307" spans="1:4" ht="15" x14ac:dyDescent="0.25">
      <c r="A21307" s="53" t="s">
        <v>25466</v>
      </c>
      <c r="B21307" s="53">
        <v>15</v>
      </c>
      <c r="C21307" s="53" t="s">
        <v>33536</v>
      </c>
      <c r="D21307" s="53" t="s">
        <v>33872</v>
      </c>
    </row>
    <row r="21308" spans="1:4" ht="15" x14ac:dyDescent="0.25">
      <c r="A21308" s="53" t="s">
        <v>25467</v>
      </c>
      <c r="B21308" s="53">
        <v>15</v>
      </c>
      <c r="C21308" s="53" t="s">
        <v>33536</v>
      </c>
      <c r="D21308" s="53" t="s">
        <v>33872</v>
      </c>
    </row>
    <row r="21309" spans="1:4" ht="15" x14ac:dyDescent="0.25">
      <c r="A21309" s="53" t="s">
        <v>25468</v>
      </c>
      <c r="B21309" s="53">
        <v>15</v>
      </c>
      <c r="C21309" s="53" t="s">
        <v>33536</v>
      </c>
      <c r="D21309" s="53" t="s">
        <v>33872</v>
      </c>
    </row>
    <row r="21310" spans="1:4" ht="15" x14ac:dyDescent="0.25">
      <c r="A21310" s="53" t="s">
        <v>25469</v>
      </c>
      <c r="B21310" s="53">
        <v>15</v>
      </c>
      <c r="C21310" s="53" t="s">
        <v>33536</v>
      </c>
      <c r="D21310" s="53" t="s">
        <v>33872</v>
      </c>
    </row>
    <row r="21311" spans="1:4" ht="15" x14ac:dyDescent="0.25">
      <c r="A21311" s="53" t="s">
        <v>25470</v>
      </c>
      <c r="B21311" s="53">
        <v>15</v>
      </c>
      <c r="C21311" s="53" t="s">
        <v>33536</v>
      </c>
      <c r="D21311" s="53" t="s">
        <v>33872</v>
      </c>
    </row>
    <row r="21312" spans="1:4" ht="15" x14ac:dyDescent="0.25">
      <c r="A21312" s="53" t="s">
        <v>25471</v>
      </c>
      <c r="B21312" s="53">
        <v>15</v>
      </c>
      <c r="C21312" s="53" t="s">
        <v>33536</v>
      </c>
      <c r="D21312" s="53" t="s">
        <v>33872</v>
      </c>
    </row>
    <row r="21313" spans="1:4" ht="15" x14ac:dyDescent="0.25">
      <c r="A21313" s="53" t="s">
        <v>25472</v>
      </c>
      <c r="B21313" s="53">
        <v>15</v>
      </c>
      <c r="C21313" s="53" t="s">
        <v>33536</v>
      </c>
      <c r="D21313" s="53" t="s">
        <v>33872</v>
      </c>
    </row>
    <row r="21314" spans="1:4" ht="15" x14ac:dyDescent="0.25">
      <c r="A21314" s="53" t="s">
        <v>25473</v>
      </c>
      <c r="B21314" s="53">
        <v>15</v>
      </c>
      <c r="C21314" s="53" t="s">
        <v>33536</v>
      </c>
      <c r="D21314" s="53" t="s">
        <v>33872</v>
      </c>
    </row>
    <row r="21315" spans="1:4" ht="15" x14ac:dyDescent="0.25">
      <c r="A21315" s="53" t="s">
        <v>25474</v>
      </c>
      <c r="B21315" s="53">
        <v>15</v>
      </c>
      <c r="C21315" s="53" t="s">
        <v>33536</v>
      </c>
      <c r="D21315" s="53" t="s">
        <v>33872</v>
      </c>
    </row>
    <row r="21316" spans="1:4" ht="15" x14ac:dyDescent="0.25">
      <c r="A21316" s="53" t="s">
        <v>25475</v>
      </c>
      <c r="B21316" s="53">
        <v>45</v>
      </c>
      <c r="C21316" s="53" t="s">
        <v>33536</v>
      </c>
      <c r="D21316" s="53" t="s">
        <v>33872</v>
      </c>
    </row>
    <row r="21317" spans="1:4" ht="15" x14ac:dyDescent="0.25">
      <c r="A21317" s="53" t="s">
        <v>25476</v>
      </c>
      <c r="B21317" s="53">
        <v>30</v>
      </c>
      <c r="C21317" s="53" t="s">
        <v>33536</v>
      </c>
      <c r="D21317" s="53" t="s">
        <v>33872</v>
      </c>
    </row>
    <row r="21318" spans="1:4" ht="15" x14ac:dyDescent="0.25">
      <c r="A21318" s="53" t="s">
        <v>25477</v>
      </c>
      <c r="B21318" s="53">
        <v>15</v>
      </c>
      <c r="C21318" s="53" t="s">
        <v>33536</v>
      </c>
      <c r="D21318" s="53" t="s">
        <v>33872</v>
      </c>
    </row>
    <row r="21319" spans="1:4" ht="15" x14ac:dyDescent="0.25">
      <c r="A21319" s="53" t="s">
        <v>25478</v>
      </c>
      <c r="B21319" s="53">
        <v>15</v>
      </c>
      <c r="C21319" s="53" t="s">
        <v>33536</v>
      </c>
      <c r="D21319" s="53" t="s">
        <v>33872</v>
      </c>
    </row>
    <row r="21320" spans="1:4" ht="15" x14ac:dyDescent="0.25">
      <c r="A21320" s="53" t="s">
        <v>25479</v>
      </c>
      <c r="B21320" s="53">
        <v>15</v>
      </c>
      <c r="C21320" s="53" t="s">
        <v>33536</v>
      </c>
      <c r="D21320" s="53" t="s">
        <v>33872</v>
      </c>
    </row>
    <row r="21321" spans="1:4" ht="15" x14ac:dyDescent="0.25">
      <c r="A21321" s="53" t="s">
        <v>25480</v>
      </c>
      <c r="B21321" s="53">
        <v>15</v>
      </c>
      <c r="C21321" s="53" t="s">
        <v>33536</v>
      </c>
      <c r="D21321" s="53" t="s">
        <v>33872</v>
      </c>
    </row>
    <row r="21322" spans="1:4" ht="15" x14ac:dyDescent="0.25">
      <c r="A21322" s="53" t="s">
        <v>25481</v>
      </c>
      <c r="B21322" s="53">
        <v>15</v>
      </c>
      <c r="C21322" s="53" t="s">
        <v>33536</v>
      </c>
      <c r="D21322" s="53" t="s">
        <v>33872</v>
      </c>
    </row>
    <row r="21323" spans="1:4" ht="15" x14ac:dyDescent="0.25">
      <c r="A21323" s="53" t="s">
        <v>25482</v>
      </c>
      <c r="B21323" s="53">
        <v>30</v>
      </c>
      <c r="C21323" s="53" t="s">
        <v>33536</v>
      </c>
      <c r="D21323" s="53" t="s">
        <v>33873</v>
      </c>
    </row>
    <row r="21324" spans="1:4" ht="15" x14ac:dyDescent="0.25">
      <c r="A21324" s="53" t="s">
        <v>25483</v>
      </c>
      <c r="B21324" s="53">
        <v>15</v>
      </c>
      <c r="C21324" s="53" t="s">
        <v>33536</v>
      </c>
      <c r="D21324" s="53" t="s">
        <v>33872</v>
      </c>
    </row>
    <row r="21325" spans="1:4" ht="15" x14ac:dyDescent="0.25">
      <c r="A21325" s="53" t="s">
        <v>25484</v>
      </c>
      <c r="B21325" s="53">
        <v>30</v>
      </c>
      <c r="C21325" s="53" t="s">
        <v>33536</v>
      </c>
      <c r="D21325" s="53" t="s">
        <v>33872</v>
      </c>
    </row>
    <row r="21326" spans="1:4" ht="15" x14ac:dyDescent="0.25">
      <c r="A21326" s="53" t="s">
        <v>25485</v>
      </c>
      <c r="B21326" s="53">
        <v>15</v>
      </c>
      <c r="C21326" s="53" t="s">
        <v>33536</v>
      </c>
      <c r="D21326" s="53" t="s">
        <v>33872</v>
      </c>
    </row>
    <row r="21327" spans="1:4" ht="15" x14ac:dyDescent="0.25">
      <c r="A21327" s="53" t="s">
        <v>25486</v>
      </c>
      <c r="B21327" s="53">
        <v>15</v>
      </c>
      <c r="C21327" s="53" t="s">
        <v>33536</v>
      </c>
      <c r="D21327" s="53" t="s">
        <v>33872</v>
      </c>
    </row>
    <row r="21328" spans="1:4" ht="15" x14ac:dyDescent="0.25">
      <c r="A21328" s="53" t="s">
        <v>25487</v>
      </c>
      <c r="B21328" s="53">
        <v>15</v>
      </c>
      <c r="C21328" s="53" t="s">
        <v>33536</v>
      </c>
      <c r="D21328" s="53" t="s">
        <v>33873</v>
      </c>
    </row>
    <row r="21329" spans="1:4" ht="15" x14ac:dyDescent="0.25">
      <c r="A21329" s="53" t="s">
        <v>25488</v>
      </c>
      <c r="B21329" s="53">
        <v>15</v>
      </c>
      <c r="C21329" s="53" t="s">
        <v>33536</v>
      </c>
      <c r="D21329" s="53" t="s">
        <v>33872</v>
      </c>
    </row>
    <row r="21330" spans="1:4" ht="15" x14ac:dyDescent="0.25">
      <c r="A21330" s="53" t="s">
        <v>25489</v>
      </c>
      <c r="B21330" s="53">
        <v>15</v>
      </c>
      <c r="C21330" s="53" t="s">
        <v>33536</v>
      </c>
      <c r="D21330" s="53" t="s">
        <v>33873</v>
      </c>
    </row>
    <row r="21331" spans="1:4" ht="15" x14ac:dyDescent="0.25">
      <c r="A21331" s="53" t="s">
        <v>25490</v>
      </c>
      <c r="B21331" s="53">
        <v>15</v>
      </c>
      <c r="C21331" s="53" t="s">
        <v>33536</v>
      </c>
      <c r="D21331" s="53" t="s">
        <v>33873</v>
      </c>
    </row>
    <row r="21332" spans="1:4" ht="15" x14ac:dyDescent="0.25">
      <c r="A21332" s="53" t="s">
        <v>25491</v>
      </c>
      <c r="B21332" s="53">
        <v>15</v>
      </c>
      <c r="C21332" s="53" t="s">
        <v>33536</v>
      </c>
      <c r="D21332" s="53" t="s">
        <v>33873</v>
      </c>
    </row>
    <row r="21333" spans="1:4" ht="15" x14ac:dyDescent="0.25">
      <c r="A21333" s="53" t="s">
        <v>33349</v>
      </c>
      <c r="B21333" s="53">
        <v>15</v>
      </c>
      <c r="C21333" s="53" t="s">
        <v>33536</v>
      </c>
      <c r="D21333" s="53" t="s">
        <v>33873</v>
      </c>
    </row>
    <row r="21334" spans="1:4" ht="15" x14ac:dyDescent="0.25">
      <c r="A21334" s="53" t="s">
        <v>25492</v>
      </c>
      <c r="B21334" s="53">
        <v>30</v>
      </c>
      <c r="C21334" s="53" t="s">
        <v>33536</v>
      </c>
      <c r="D21334" s="53" t="s">
        <v>33873</v>
      </c>
    </row>
    <row r="21335" spans="1:4" ht="15" x14ac:dyDescent="0.25">
      <c r="A21335" s="53" t="s">
        <v>25493</v>
      </c>
      <c r="B21335" s="53">
        <v>15</v>
      </c>
      <c r="C21335" s="53" t="s">
        <v>33536</v>
      </c>
      <c r="D21335" s="53" t="s">
        <v>33872</v>
      </c>
    </row>
    <row r="21336" spans="1:4" ht="15" x14ac:dyDescent="0.25">
      <c r="A21336" s="53" t="s">
        <v>25494</v>
      </c>
      <c r="B21336" s="53">
        <v>15</v>
      </c>
      <c r="C21336" s="53" t="s">
        <v>33536</v>
      </c>
      <c r="D21336" s="53" t="s">
        <v>33872</v>
      </c>
    </row>
    <row r="21337" spans="1:4" ht="15" x14ac:dyDescent="0.25">
      <c r="A21337" s="53" t="s">
        <v>25495</v>
      </c>
      <c r="B21337" s="53">
        <v>15</v>
      </c>
      <c r="C21337" s="53" t="s">
        <v>33536</v>
      </c>
      <c r="D21337" s="53" t="s">
        <v>33872</v>
      </c>
    </row>
    <row r="21338" spans="1:4" ht="15" x14ac:dyDescent="0.25">
      <c r="A21338" s="53" t="s">
        <v>25496</v>
      </c>
      <c r="B21338" s="53">
        <v>15</v>
      </c>
      <c r="C21338" s="53" t="s">
        <v>33536</v>
      </c>
      <c r="D21338" s="53" t="s">
        <v>33872</v>
      </c>
    </row>
    <row r="21339" spans="1:4" ht="15" x14ac:dyDescent="0.25">
      <c r="A21339" s="53" t="s">
        <v>25497</v>
      </c>
      <c r="B21339" s="53">
        <v>15</v>
      </c>
      <c r="C21339" s="53" t="s">
        <v>33536</v>
      </c>
      <c r="D21339" s="53" t="s">
        <v>33872</v>
      </c>
    </row>
    <row r="21340" spans="1:4" ht="15" x14ac:dyDescent="0.25">
      <c r="A21340" s="53" t="s">
        <v>25498</v>
      </c>
      <c r="B21340" s="53">
        <v>15</v>
      </c>
      <c r="C21340" s="53" t="s">
        <v>33536</v>
      </c>
      <c r="D21340" s="53" t="s">
        <v>33872</v>
      </c>
    </row>
    <row r="21341" spans="1:4" ht="15" x14ac:dyDescent="0.25">
      <c r="A21341" s="53" t="s">
        <v>25499</v>
      </c>
      <c r="B21341" s="53">
        <v>15</v>
      </c>
      <c r="C21341" s="53" t="s">
        <v>33536</v>
      </c>
      <c r="D21341" s="53" t="s">
        <v>33872</v>
      </c>
    </row>
    <row r="21342" spans="1:4" ht="15" x14ac:dyDescent="0.25">
      <c r="A21342" s="53" t="s">
        <v>25500</v>
      </c>
      <c r="B21342" s="53">
        <v>15</v>
      </c>
      <c r="C21342" s="53" t="s">
        <v>33536</v>
      </c>
      <c r="D21342" s="53" t="s">
        <v>33872</v>
      </c>
    </row>
    <row r="21343" spans="1:4" ht="15" x14ac:dyDescent="0.25">
      <c r="A21343" s="53" t="s">
        <v>25501</v>
      </c>
      <c r="B21343" s="53">
        <v>15</v>
      </c>
      <c r="C21343" s="53" t="s">
        <v>33536</v>
      </c>
      <c r="D21343" s="53" t="s">
        <v>33872</v>
      </c>
    </row>
    <row r="21344" spans="1:4" ht="15" x14ac:dyDescent="0.25">
      <c r="A21344" s="53" t="s">
        <v>25502</v>
      </c>
      <c r="B21344" s="53">
        <v>15</v>
      </c>
      <c r="C21344" s="53" t="s">
        <v>33536</v>
      </c>
      <c r="D21344" s="53" t="s">
        <v>33872</v>
      </c>
    </row>
    <row r="21345" spans="1:4" ht="15" x14ac:dyDescent="0.25">
      <c r="A21345" s="53" t="s">
        <v>25503</v>
      </c>
      <c r="B21345" s="53">
        <v>15</v>
      </c>
      <c r="C21345" s="53" t="s">
        <v>33536</v>
      </c>
      <c r="D21345" s="53" t="s">
        <v>33872</v>
      </c>
    </row>
    <row r="21346" spans="1:4" ht="15" x14ac:dyDescent="0.25">
      <c r="A21346" s="53" t="s">
        <v>25504</v>
      </c>
      <c r="B21346" s="53">
        <v>15</v>
      </c>
      <c r="C21346" s="53" t="s">
        <v>33536</v>
      </c>
      <c r="D21346" s="53" t="s">
        <v>33872</v>
      </c>
    </row>
    <row r="21347" spans="1:4" ht="15" x14ac:dyDescent="0.25">
      <c r="A21347" s="53" t="s">
        <v>25505</v>
      </c>
      <c r="B21347" s="53">
        <v>15</v>
      </c>
      <c r="C21347" s="53" t="s">
        <v>33536</v>
      </c>
      <c r="D21347" s="53" t="s">
        <v>33872</v>
      </c>
    </row>
    <row r="21348" spans="1:4" ht="15" x14ac:dyDescent="0.25">
      <c r="A21348" s="53" t="s">
        <v>25506</v>
      </c>
      <c r="B21348" s="53">
        <v>15</v>
      </c>
      <c r="C21348" s="53" t="s">
        <v>33536</v>
      </c>
      <c r="D21348" s="53" t="s">
        <v>33872</v>
      </c>
    </row>
    <row r="21349" spans="1:4" ht="15" x14ac:dyDescent="0.25">
      <c r="A21349" s="53" t="s">
        <v>25507</v>
      </c>
      <c r="B21349" s="53">
        <v>15</v>
      </c>
      <c r="C21349" s="53" t="s">
        <v>33536</v>
      </c>
      <c r="D21349" s="53" t="s">
        <v>33872</v>
      </c>
    </row>
    <row r="21350" spans="1:4" ht="15" x14ac:dyDescent="0.25">
      <c r="A21350" s="53" t="s">
        <v>25508</v>
      </c>
      <c r="B21350" s="53">
        <v>15</v>
      </c>
      <c r="C21350" s="53" t="s">
        <v>33536</v>
      </c>
      <c r="D21350" s="53" t="s">
        <v>33872</v>
      </c>
    </row>
    <row r="21351" spans="1:4" ht="15" x14ac:dyDescent="0.25">
      <c r="A21351" s="53" t="s">
        <v>25509</v>
      </c>
      <c r="B21351" s="53">
        <v>15</v>
      </c>
      <c r="C21351" s="53" t="s">
        <v>33536</v>
      </c>
      <c r="D21351" s="53" t="s">
        <v>33872</v>
      </c>
    </row>
    <row r="21352" spans="1:4" ht="15" x14ac:dyDescent="0.25">
      <c r="A21352" s="53" t="s">
        <v>25510</v>
      </c>
      <c r="B21352" s="53">
        <v>15</v>
      </c>
      <c r="C21352" s="53" t="s">
        <v>33536</v>
      </c>
      <c r="D21352" s="53" t="s">
        <v>33872</v>
      </c>
    </row>
    <row r="21353" spans="1:4" ht="15" x14ac:dyDescent="0.25">
      <c r="A21353" s="53" t="s">
        <v>25511</v>
      </c>
      <c r="B21353" s="53">
        <v>15</v>
      </c>
      <c r="C21353" s="53" t="s">
        <v>33536</v>
      </c>
      <c r="D21353" s="53" t="s">
        <v>33872</v>
      </c>
    </row>
    <row r="21354" spans="1:4" ht="15" x14ac:dyDescent="0.25">
      <c r="A21354" s="53" t="s">
        <v>25512</v>
      </c>
      <c r="B21354" s="53">
        <v>15</v>
      </c>
      <c r="C21354" s="53" t="s">
        <v>33536</v>
      </c>
      <c r="D21354" s="53" t="s">
        <v>33872</v>
      </c>
    </row>
    <row r="21355" spans="1:4" ht="15" x14ac:dyDescent="0.25">
      <c r="A21355" s="53" t="s">
        <v>25513</v>
      </c>
      <c r="B21355" s="53">
        <v>15</v>
      </c>
      <c r="C21355" s="53" t="s">
        <v>33536</v>
      </c>
      <c r="D21355" s="53" t="s">
        <v>33872</v>
      </c>
    </row>
    <row r="21356" spans="1:4" ht="15" x14ac:dyDescent="0.25">
      <c r="A21356" s="53" t="s">
        <v>25514</v>
      </c>
      <c r="B21356" s="53">
        <v>15</v>
      </c>
      <c r="C21356" s="53" t="s">
        <v>33536</v>
      </c>
      <c r="D21356" s="53" t="s">
        <v>33872</v>
      </c>
    </row>
    <row r="21357" spans="1:4" ht="15" x14ac:dyDescent="0.25">
      <c r="A21357" s="53" t="s">
        <v>25515</v>
      </c>
      <c r="B21357" s="53">
        <v>15</v>
      </c>
      <c r="C21357" s="53" t="s">
        <v>33536</v>
      </c>
      <c r="D21357" s="53" t="s">
        <v>33872</v>
      </c>
    </row>
    <row r="21358" spans="1:4" ht="15" x14ac:dyDescent="0.25">
      <c r="A21358" s="53" t="s">
        <v>25516</v>
      </c>
      <c r="B21358" s="53">
        <v>15</v>
      </c>
      <c r="C21358" s="53" t="s">
        <v>33536</v>
      </c>
      <c r="D21358" s="53" t="s">
        <v>33872</v>
      </c>
    </row>
    <row r="21359" spans="1:4" ht="15" x14ac:dyDescent="0.25">
      <c r="A21359" s="53" t="s">
        <v>25517</v>
      </c>
      <c r="B21359" s="53">
        <v>15</v>
      </c>
      <c r="C21359" s="53" t="s">
        <v>33536</v>
      </c>
      <c r="D21359" s="53" t="s">
        <v>33872</v>
      </c>
    </row>
    <row r="21360" spans="1:4" ht="15" x14ac:dyDescent="0.25">
      <c r="A21360" s="53" t="s">
        <v>25518</v>
      </c>
      <c r="B21360" s="53">
        <v>15</v>
      </c>
      <c r="C21360" s="53" t="s">
        <v>33536</v>
      </c>
      <c r="D21360" s="53" t="s">
        <v>33872</v>
      </c>
    </row>
    <row r="21361" spans="1:4" ht="15" x14ac:dyDescent="0.25">
      <c r="A21361" s="53" t="s">
        <v>25519</v>
      </c>
      <c r="B21361" s="53">
        <v>30</v>
      </c>
      <c r="C21361" s="53" t="s">
        <v>33536</v>
      </c>
      <c r="D21361" s="53" t="s">
        <v>33872</v>
      </c>
    </row>
    <row r="21362" spans="1:4" ht="15" x14ac:dyDescent="0.25">
      <c r="A21362" s="53" t="s">
        <v>25520</v>
      </c>
      <c r="B21362" s="53">
        <v>15</v>
      </c>
      <c r="C21362" s="53" t="s">
        <v>33536</v>
      </c>
      <c r="D21362" s="53" t="s">
        <v>33872</v>
      </c>
    </row>
    <row r="21363" spans="1:4" ht="15" x14ac:dyDescent="0.25">
      <c r="A21363" s="53" t="s">
        <v>25521</v>
      </c>
      <c r="B21363" s="53">
        <v>15</v>
      </c>
      <c r="C21363" s="53" t="s">
        <v>33536</v>
      </c>
      <c r="D21363" s="53" t="s">
        <v>33872</v>
      </c>
    </row>
    <row r="21364" spans="1:4" ht="15" x14ac:dyDescent="0.25">
      <c r="A21364" s="53" t="s">
        <v>25522</v>
      </c>
      <c r="B21364" s="53">
        <v>15</v>
      </c>
      <c r="C21364" s="53" t="s">
        <v>33536</v>
      </c>
      <c r="D21364" s="53" t="s">
        <v>33872</v>
      </c>
    </row>
    <row r="21365" spans="1:4" ht="15" x14ac:dyDescent="0.25">
      <c r="A21365" s="53" t="s">
        <v>25523</v>
      </c>
      <c r="B21365" s="53">
        <v>15</v>
      </c>
      <c r="C21365" s="53" t="s">
        <v>33536</v>
      </c>
      <c r="D21365" s="53" t="s">
        <v>33872</v>
      </c>
    </row>
    <row r="21366" spans="1:4" ht="15" x14ac:dyDescent="0.25">
      <c r="A21366" s="53" t="s">
        <v>25524</v>
      </c>
      <c r="B21366" s="53">
        <v>15</v>
      </c>
      <c r="C21366" s="53" t="s">
        <v>33536</v>
      </c>
      <c r="D21366" s="53" t="s">
        <v>33872</v>
      </c>
    </row>
    <row r="21367" spans="1:4" ht="15" x14ac:dyDescent="0.25">
      <c r="A21367" s="53" t="s">
        <v>25525</v>
      </c>
      <c r="B21367" s="53">
        <v>15</v>
      </c>
      <c r="C21367" s="53" t="s">
        <v>33536</v>
      </c>
      <c r="D21367" s="53" t="s">
        <v>33872</v>
      </c>
    </row>
    <row r="21368" spans="1:4" ht="15" x14ac:dyDescent="0.25">
      <c r="A21368" s="53" t="s">
        <v>25526</v>
      </c>
      <c r="B21368" s="53">
        <v>15</v>
      </c>
      <c r="C21368" s="53" t="s">
        <v>33536</v>
      </c>
      <c r="D21368" s="53" t="s">
        <v>33872</v>
      </c>
    </row>
    <row r="21369" spans="1:4" ht="15" x14ac:dyDescent="0.25">
      <c r="A21369" s="53" t="s">
        <v>25527</v>
      </c>
      <c r="B21369" s="53">
        <v>15</v>
      </c>
      <c r="C21369" s="53" t="s">
        <v>33536</v>
      </c>
      <c r="D21369" s="53" t="s">
        <v>33872</v>
      </c>
    </row>
    <row r="21370" spans="1:4" ht="15" x14ac:dyDescent="0.25">
      <c r="A21370" s="53" t="s">
        <v>25528</v>
      </c>
      <c r="B21370" s="53">
        <v>15</v>
      </c>
      <c r="C21370" s="53" t="s">
        <v>33536</v>
      </c>
      <c r="D21370" s="53" t="s">
        <v>33872</v>
      </c>
    </row>
    <row r="21371" spans="1:4" ht="15" x14ac:dyDescent="0.25">
      <c r="A21371" s="53" t="s">
        <v>25529</v>
      </c>
      <c r="B21371" s="53">
        <v>15</v>
      </c>
      <c r="C21371" s="53" t="s">
        <v>33536</v>
      </c>
      <c r="D21371" s="53" t="s">
        <v>33872</v>
      </c>
    </row>
    <row r="21372" spans="1:4" ht="15" x14ac:dyDescent="0.25">
      <c r="A21372" s="53" t="s">
        <v>25530</v>
      </c>
      <c r="B21372" s="53">
        <v>15</v>
      </c>
      <c r="C21372" s="53" t="s">
        <v>33536</v>
      </c>
      <c r="D21372" s="53" t="s">
        <v>33872</v>
      </c>
    </row>
    <row r="21373" spans="1:4" ht="15" x14ac:dyDescent="0.25">
      <c r="A21373" s="53" t="s">
        <v>25531</v>
      </c>
      <c r="B21373" s="53">
        <v>15</v>
      </c>
      <c r="C21373" s="53" t="s">
        <v>33536</v>
      </c>
      <c r="D21373" s="53" t="s">
        <v>33872</v>
      </c>
    </row>
    <row r="21374" spans="1:4" ht="15" x14ac:dyDescent="0.25">
      <c r="A21374" s="53" t="s">
        <v>25532</v>
      </c>
      <c r="B21374" s="53">
        <v>15</v>
      </c>
      <c r="C21374" s="53"/>
      <c r="D21374" s="53" t="s">
        <v>33872</v>
      </c>
    </row>
    <row r="21375" spans="1:4" ht="15" x14ac:dyDescent="0.25">
      <c r="A21375" s="53" t="s">
        <v>25533</v>
      </c>
      <c r="B21375" s="53">
        <v>15</v>
      </c>
      <c r="C21375" s="53"/>
      <c r="D21375" s="53" t="s">
        <v>33872</v>
      </c>
    </row>
    <row r="21376" spans="1:4" ht="15" x14ac:dyDescent="0.25">
      <c r="A21376" s="53" t="s">
        <v>25534</v>
      </c>
      <c r="B21376" s="53">
        <v>15</v>
      </c>
      <c r="C21376" s="53" t="s">
        <v>33536</v>
      </c>
      <c r="D21376" s="53" t="s">
        <v>33872</v>
      </c>
    </row>
    <row r="21377" spans="1:4" ht="15" x14ac:dyDescent="0.25">
      <c r="A21377" s="53" t="s">
        <v>33794</v>
      </c>
      <c r="B21377" s="53">
        <v>15</v>
      </c>
      <c r="C21377" s="53" t="s">
        <v>33536</v>
      </c>
      <c r="D21377" s="53" t="s">
        <v>33873</v>
      </c>
    </row>
    <row r="21378" spans="1:4" ht="15" x14ac:dyDescent="0.25">
      <c r="A21378" s="53" t="s">
        <v>25535</v>
      </c>
      <c r="B21378" s="53">
        <v>15</v>
      </c>
      <c r="C21378" s="53" t="s">
        <v>33536</v>
      </c>
      <c r="D21378" s="53" t="s">
        <v>33873</v>
      </c>
    </row>
    <row r="21379" spans="1:4" ht="15" x14ac:dyDescent="0.25">
      <c r="A21379" s="53" t="s">
        <v>25536</v>
      </c>
      <c r="B21379" s="53">
        <v>15</v>
      </c>
      <c r="C21379" s="53"/>
      <c r="D21379" s="53" t="s">
        <v>33872</v>
      </c>
    </row>
    <row r="21380" spans="1:4" ht="15" x14ac:dyDescent="0.25">
      <c r="A21380" s="53" t="s">
        <v>25537</v>
      </c>
      <c r="B21380" s="53">
        <v>15</v>
      </c>
      <c r="C21380" s="53"/>
      <c r="D21380" s="53" t="s">
        <v>33872</v>
      </c>
    </row>
    <row r="21381" spans="1:4" ht="15" x14ac:dyDescent="0.25">
      <c r="A21381" s="53" t="s">
        <v>25538</v>
      </c>
      <c r="B21381" s="53">
        <v>15</v>
      </c>
      <c r="C21381" s="53"/>
      <c r="D21381" s="53" t="s">
        <v>33872</v>
      </c>
    </row>
    <row r="21382" spans="1:4" ht="15" x14ac:dyDescent="0.25">
      <c r="A21382" s="53" t="s">
        <v>25539</v>
      </c>
      <c r="B21382" s="53">
        <v>30</v>
      </c>
      <c r="C21382" s="53" t="s">
        <v>33536</v>
      </c>
      <c r="D21382" s="53" t="s">
        <v>33872</v>
      </c>
    </row>
    <row r="21383" spans="1:4" ht="15" x14ac:dyDescent="0.25">
      <c r="A21383" s="53" t="s">
        <v>25540</v>
      </c>
      <c r="B21383" s="53">
        <v>30</v>
      </c>
      <c r="C21383" s="53" t="s">
        <v>33536</v>
      </c>
      <c r="D21383" s="53" t="s">
        <v>33872</v>
      </c>
    </row>
    <row r="21384" spans="1:4" ht="15" x14ac:dyDescent="0.25">
      <c r="A21384" s="53" t="s">
        <v>25541</v>
      </c>
      <c r="B21384" s="53">
        <v>15</v>
      </c>
      <c r="C21384" s="53" t="s">
        <v>33536</v>
      </c>
      <c r="D21384" s="53" t="s">
        <v>33872</v>
      </c>
    </row>
    <row r="21385" spans="1:4" ht="15" x14ac:dyDescent="0.25">
      <c r="A21385" s="53" t="s">
        <v>25542</v>
      </c>
      <c r="B21385" s="53">
        <v>15</v>
      </c>
      <c r="C21385" s="53" t="s">
        <v>33536</v>
      </c>
      <c r="D21385" s="53" t="s">
        <v>33872</v>
      </c>
    </row>
    <row r="21386" spans="1:4" ht="15" x14ac:dyDescent="0.25">
      <c r="A21386" s="53" t="s">
        <v>25543</v>
      </c>
      <c r="B21386" s="53">
        <v>15</v>
      </c>
      <c r="C21386" s="53" t="s">
        <v>33536</v>
      </c>
      <c r="D21386" s="53" t="s">
        <v>33872</v>
      </c>
    </row>
    <row r="21387" spans="1:4" ht="15" x14ac:dyDescent="0.25">
      <c r="A21387" s="53" t="s">
        <v>25544</v>
      </c>
      <c r="B21387" s="53">
        <v>30</v>
      </c>
      <c r="C21387" s="53" t="s">
        <v>33536</v>
      </c>
      <c r="D21387" s="53" t="s">
        <v>33872</v>
      </c>
    </row>
    <row r="21388" spans="1:4" ht="15" x14ac:dyDescent="0.25">
      <c r="A21388" s="53" t="s">
        <v>25545</v>
      </c>
      <c r="B21388" s="53">
        <v>15</v>
      </c>
      <c r="C21388" s="53" t="s">
        <v>33536</v>
      </c>
      <c r="D21388" s="53" t="s">
        <v>33872</v>
      </c>
    </row>
    <row r="21389" spans="1:4" ht="15" x14ac:dyDescent="0.25">
      <c r="A21389" s="53" t="s">
        <v>25546</v>
      </c>
      <c r="B21389" s="53">
        <v>15</v>
      </c>
      <c r="C21389" s="53" t="s">
        <v>33536</v>
      </c>
      <c r="D21389" s="53" t="s">
        <v>33872</v>
      </c>
    </row>
    <row r="21390" spans="1:4" ht="15" x14ac:dyDescent="0.25">
      <c r="A21390" s="53" t="s">
        <v>25547</v>
      </c>
      <c r="B21390" s="53">
        <v>30</v>
      </c>
      <c r="C21390" s="53" t="s">
        <v>33536</v>
      </c>
      <c r="D21390" s="53" t="s">
        <v>33872</v>
      </c>
    </row>
    <row r="21391" spans="1:4" ht="15" x14ac:dyDescent="0.25">
      <c r="A21391" s="53" t="s">
        <v>25548</v>
      </c>
      <c r="B21391" s="53">
        <v>30</v>
      </c>
      <c r="C21391" s="53" t="s">
        <v>33536</v>
      </c>
      <c r="D21391" s="53" t="s">
        <v>33872</v>
      </c>
    </row>
    <row r="21392" spans="1:4" ht="15" x14ac:dyDescent="0.25">
      <c r="A21392" s="53" t="s">
        <v>25549</v>
      </c>
      <c r="B21392" s="53">
        <v>15</v>
      </c>
      <c r="C21392" s="53" t="s">
        <v>33536</v>
      </c>
      <c r="D21392" s="53" t="s">
        <v>33872</v>
      </c>
    </row>
    <row r="21393" spans="1:4" ht="15" x14ac:dyDescent="0.25">
      <c r="A21393" s="53" t="s">
        <v>25550</v>
      </c>
      <c r="B21393" s="53">
        <v>15</v>
      </c>
      <c r="C21393" s="53" t="s">
        <v>33536</v>
      </c>
      <c r="D21393" s="53" t="s">
        <v>33872</v>
      </c>
    </row>
    <row r="21394" spans="1:4" ht="15" x14ac:dyDescent="0.25">
      <c r="A21394" s="53" t="s">
        <v>25551</v>
      </c>
      <c r="B21394" s="53">
        <v>15</v>
      </c>
      <c r="C21394" s="53" t="s">
        <v>33536</v>
      </c>
      <c r="D21394" s="53" t="s">
        <v>33873</v>
      </c>
    </row>
    <row r="21395" spans="1:4" ht="15" x14ac:dyDescent="0.25">
      <c r="A21395" s="53" t="s">
        <v>25552</v>
      </c>
      <c r="B21395" s="53">
        <v>15</v>
      </c>
      <c r="C21395" s="53" t="s">
        <v>33536</v>
      </c>
      <c r="D21395" s="53" t="s">
        <v>33872</v>
      </c>
    </row>
    <row r="21396" spans="1:4" ht="15" x14ac:dyDescent="0.25">
      <c r="A21396" s="53" t="s">
        <v>25553</v>
      </c>
      <c r="B21396" s="53">
        <v>30</v>
      </c>
      <c r="C21396" s="53" t="s">
        <v>33536</v>
      </c>
      <c r="D21396" s="53" t="s">
        <v>33872</v>
      </c>
    </row>
    <row r="21397" spans="1:4" ht="15" x14ac:dyDescent="0.25">
      <c r="A21397" s="53" t="s">
        <v>25554</v>
      </c>
      <c r="B21397" s="53">
        <v>15</v>
      </c>
      <c r="C21397" s="53" t="s">
        <v>33536</v>
      </c>
      <c r="D21397" s="53" t="s">
        <v>33872</v>
      </c>
    </row>
    <row r="21398" spans="1:4" ht="15" x14ac:dyDescent="0.25">
      <c r="A21398" s="53" t="s">
        <v>25555</v>
      </c>
      <c r="B21398" s="53">
        <v>15</v>
      </c>
      <c r="C21398" s="53" t="s">
        <v>33536</v>
      </c>
      <c r="D21398" s="53" t="s">
        <v>33872</v>
      </c>
    </row>
    <row r="21399" spans="1:4" ht="15" x14ac:dyDescent="0.25">
      <c r="A21399" s="53" t="s">
        <v>25556</v>
      </c>
      <c r="B21399" s="53">
        <v>15</v>
      </c>
      <c r="C21399" s="53" t="s">
        <v>33536</v>
      </c>
      <c r="D21399" s="53" t="s">
        <v>33872</v>
      </c>
    </row>
    <row r="21400" spans="1:4" ht="15" x14ac:dyDescent="0.25">
      <c r="A21400" s="53" t="s">
        <v>25557</v>
      </c>
      <c r="B21400" s="53">
        <v>15</v>
      </c>
      <c r="C21400" s="53" t="s">
        <v>33536</v>
      </c>
      <c r="D21400" s="53" t="s">
        <v>33873</v>
      </c>
    </row>
    <row r="21401" spans="1:4" ht="15" x14ac:dyDescent="0.25">
      <c r="A21401" s="53" t="s">
        <v>25558</v>
      </c>
      <c r="B21401" s="53">
        <v>15</v>
      </c>
      <c r="C21401" s="53" t="s">
        <v>33536</v>
      </c>
      <c r="D21401" s="53" t="s">
        <v>33872</v>
      </c>
    </row>
    <row r="21402" spans="1:4" ht="15" x14ac:dyDescent="0.25">
      <c r="A21402" s="53" t="s">
        <v>25559</v>
      </c>
      <c r="B21402" s="53">
        <v>15</v>
      </c>
      <c r="C21402" s="53" t="s">
        <v>33536</v>
      </c>
      <c r="D21402" s="53" t="s">
        <v>33872</v>
      </c>
    </row>
    <row r="21403" spans="1:4" ht="15" x14ac:dyDescent="0.25">
      <c r="A21403" s="53" t="s">
        <v>25560</v>
      </c>
      <c r="B21403" s="53">
        <v>15</v>
      </c>
      <c r="C21403" s="53" t="s">
        <v>33536</v>
      </c>
      <c r="D21403" s="53" t="s">
        <v>33873</v>
      </c>
    </row>
    <row r="21404" spans="1:4" ht="15" x14ac:dyDescent="0.25">
      <c r="A21404" s="53" t="s">
        <v>25561</v>
      </c>
      <c r="B21404" s="53">
        <v>15</v>
      </c>
      <c r="C21404" s="53" t="s">
        <v>33536</v>
      </c>
      <c r="D21404" s="53" t="s">
        <v>33872</v>
      </c>
    </row>
    <row r="21405" spans="1:4" ht="15" x14ac:dyDescent="0.25">
      <c r="A21405" s="53" t="s">
        <v>25562</v>
      </c>
      <c r="B21405" s="53">
        <v>15</v>
      </c>
      <c r="C21405" s="53" t="s">
        <v>33536</v>
      </c>
      <c r="D21405" s="53" t="s">
        <v>33873</v>
      </c>
    </row>
    <row r="21406" spans="1:4" ht="15" x14ac:dyDescent="0.25">
      <c r="A21406" s="53" t="s">
        <v>25563</v>
      </c>
      <c r="B21406" s="53">
        <v>15</v>
      </c>
      <c r="C21406" s="53" t="s">
        <v>33536</v>
      </c>
      <c r="D21406" s="53" t="s">
        <v>33873</v>
      </c>
    </row>
    <row r="21407" spans="1:4" ht="15" x14ac:dyDescent="0.25">
      <c r="A21407" s="53" t="s">
        <v>25564</v>
      </c>
      <c r="B21407" s="53">
        <v>30</v>
      </c>
      <c r="C21407" s="53" t="s">
        <v>33536</v>
      </c>
      <c r="D21407" s="53" t="s">
        <v>33873</v>
      </c>
    </row>
    <row r="21408" spans="1:4" ht="15" x14ac:dyDescent="0.25">
      <c r="A21408" s="53" t="s">
        <v>25565</v>
      </c>
      <c r="B21408" s="53">
        <v>15</v>
      </c>
      <c r="C21408" s="53" t="s">
        <v>33536</v>
      </c>
      <c r="D21408" s="53" t="s">
        <v>33872</v>
      </c>
    </row>
    <row r="21409" spans="1:4" ht="15" x14ac:dyDescent="0.25">
      <c r="A21409" s="53" t="s">
        <v>25566</v>
      </c>
      <c r="B21409" s="53">
        <v>15</v>
      </c>
      <c r="C21409" s="53" t="s">
        <v>33536</v>
      </c>
      <c r="D21409" s="53" t="s">
        <v>33873</v>
      </c>
    </row>
    <row r="21410" spans="1:4" ht="15" x14ac:dyDescent="0.25">
      <c r="A21410" s="53" t="s">
        <v>25567</v>
      </c>
      <c r="B21410" s="53">
        <v>15</v>
      </c>
      <c r="C21410" s="53" t="s">
        <v>33536</v>
      </c>
      <c r="D21410" s="53" t="s">
        <v>33872</v>
      </c>
    </row>
    <row r="21411" spans="1:4" ht="15" x14ac:dyDescent="0.25">
      <c r="A21411" s="53" t="s">
        <v>25568</v>
      </c>
      <c r="B21411" s="53">
        <v>15</v>
      </c>
      <c r="C21411" s="53" t="s">
        <v>33536</v>
      </c>
      <c r="D21411" s="53" t="s">
        <v>33873</v>
      </c>
    </row>
    <row r="21412" spans="1:4" ht="15" x14ac:dyDescent="0.25">
      <c r="A21412" s="53" t="s">
        <v>25569</v>
      </c>
      <c r="B21412" s="53">
        <v>30</v>
      </c>
      <c r="C21412" s="53" t="s">
        <v>33536</v>
      </c>
      <c r="D21412" s="53" t="s">
        <v>33872</v>
      </c>
    </row>
    <row r="21413" spans="1:4" ht="15" x14ac:dyDescent="0.25">
      <c r="A21413" s="53" t="s">
        <v>25570</v>
      </c>
      <c r="B21413" s="53">
        <v>30</v>
      </c>
      <c r="C21413" s="53" t="s">
        <v>33536</v>
      </c>
      <c r="D21413" s="53" t="s">
        <v>33872</v>
      </c>
    </row>
    <row r="21414" spans="1:4" ht="15" x14ac:dyDescent="0.25">
      <c r="A21414" s="53" t="s">
        <v>25571</v>
      </c>
      <c r="B21414" s="53">
        <v>120</v>
      </c>
      <c r="C21414" s="53" t="s">
        <v>33550</v>
      </c>
      <c r="D21414" s="53" t="s">
        <v>33872</v>
      </c>
    </row>
    <row r="21415" spans="1:4" ht="15" x14ac:dyDescent="0.25">
      <c r="A21415" s="53" t="s">
        <v>25572</v>
      </c>
      <c r="B21415" s="53">
        <v>15</v>
      </c>
      <c r="C21415" s="53" t="s">
        <v>33536</v>
      </c>
      <c r="D21415" s="53" t="s">
        <v>33872</v>
      </c>
    </row>
    <row r="21416" spans="1:4" ht="15" x14ac:dyDescent="0.25">
      <c r="A21416" s="53" t="s">
        <v>25573</v>
      </c>
      <c r="B21416" s="53">
        <v>15</v>
      </c>
      <c r="C21416" s="53" t="s">
        <v>33536</v>
      </c>
      <c r="D21416" s="53" t="s">
        <v>33872</v>
      </c>
    </row>
    <row r="21417" spans="1:4" ht="15" x14ac:dyDescent="0.25">
      <c r="A21417" s="53" t="s">
        <v>25574</v>
      </c>
      <c r="B21417" s="53">
        <v>30</v>
      </c>
      <c r="C21417" s="53" t="s">
        <v>33536</v>
      </c>
      <c r="D21417" s="53" t="s">
        <v>33872</v>
      </c>
    </row>
    <row r="21418" spans="1:4" ht="15" x14ac:dyDescent="0.25">
      <c r="A21418" s="53" t="s">
        <v>25575</v>
      </c>
      <c r="B21418" s="53">
        <v>15</v>
      </c>
      <c r="C21418" s="53" t="s">
        <v>33536</v>
      </c>
      <c r="D21418" s="53" t="s">
        <v>33872</v>
      </c>
    </row>
    <row r="21419" spans="1:4" ht="15" x14ac:dyDescent="0.25">
      <c r="A21419" s="53" t="s">
        <v>25576</v>
      </c>
      <c r="B21419" s="53">
        <v>15</v>
      </c>
      <c r="C21419" s="53" t="s">
        <v>33536</v>
      </c>
      <c r="D21419" s="53" t="s">
        <v>33872</v>
      </c>
    </row>
    <row r="21420" spans="1:4" ht="15" x14ac:dyDescent="0.25">
      <c r="A21420" s="53" t="s">
        <v>25577</v>
      </c>
      <c r="B21420" s="53">
        <v>15</v>
      </c>
      <c r="C21420" s="53" t="s">
        <v>33536</v>
      </c>
      <c r="D21420" s="53" t="s">
        <v>33872</v>
      </c>
    </row>
    <row r="21421" spans="1:4" ht="15" x14ac:dyDescent="0.25">
      <c r="A21421" s="53" t="s">
        <v>25578</v>
      </c>
      <c r="B21421" s="53">
        <v>15</v>
      </c>
      <c r="C21421" s="53" t="s">
        <v>33536</v>
      </c>
      <c r="D21421" s="53" t="s">
        <v>33872</v>
      </c>
    </row>
    <row r="21422" spans="1:4" ht="15" x14ac:dyDescent="0.25">
      <c r="A21422" s="53" t="s">
        <v>25579</v>
      </c>
      <c r="B21422" s="53">
        <v>15</v>
      </c>
      <c r="C21422" s="53" t="s">
        <v>33536</v>
      </c>
      <c r="D21422" s="53" t="s">
        <v>33872</v>
      </c>
    </row>
    <row r="21423" spans="1:4" ht="15" x14ac:dyDescent="0.25">
      <c r="A21423" s="53" t="s">
        <v>25580</v>
      </c>
      <c r="B21423" s="53">
        <v>15</v>
      </c>
      <c r="C21423" s="53" t="s">
        <v>33536</v>
      </c>
      <c r="D21423" s="53" t="s">
        <v>33872</v>
      </c>
    </row>
    <row r="21424" spans="1:4" ht="15" x14ac:dyDescent="0.25">
      <c r="A21424" s="53" t="s">
        <v>25581</v>
      </c>
      <c r="B21424" s="53">
        <v>15</v>
      </c>
      <c r="C21424" s="53" t="s">
        <v>33536</v>
      </c>
      <c r="D21424" s="53" t="s">
        <v>33872</v>
      </c>
    </row>
    <row r="21425" spans="1:4" ht="15" x14ac:dyDescent="0.25">
      <c r="A21425" s="53" t="s">
        <v>25582</v>
      </c>
      <c r="B21425" s="53">
        <v>15</v>
      </c>
      <c r="C21425" s="53" t="s">
        <v>33536</v>
      </c>
      <c r="D21425" s="53" t="s">
        <v>33872</v>
      </c>
    </row>
    <row r="21426" spans="1:4" ht="15" x14ac:dyDescent="0.25">
      <c r="A21426" s="53" t="s">
        <v>25583</v>
      </c>
      <c r="B21426" s="53">
        <v>15</v>
      </c>
      <c r="C21426" s="53" t="s">
        <v>33536</v>
      </c>
      <c r="D21426" s="53" t="s">
        <v>33872</v>
      </c>
    </row>
    <row r="21427" spans="1:4" ht="15" x14ac:dyDescent="0.25">
      <c r="A21427" s="53" t="s">
        <v>25584</v>
      </c>
      <c r="B21427" s="53">
        <v>15</v>
      </c>
      <c r="C21427" s="53" t="s">
        <v>33536</v>
      </c>
      <c r="D21427" s="53" t="s">
        <v>33872</v>
      </c>
    </row>
    <row r="21428" spans="1:4" ht="15" x14ac:dyDescent="0.25">
      <c r="A21428" s="53" t="s">
        <v>25585</v>
      </c>
      <c r="B21428" s="53">
        <v>15</v>
      </c>
      <c r="C21428" s="53" t="s">
        <v>33536</v>
      </c>
      <c r="D21428" s="53" t="s">
        <v>33872</v>
      </c>
    </row>
    <row r="21429" spans="1:4" ht="15" x14ac:dyDescent="0.25">
      <c r="A21429" s="53" t="s">
        <v>25586</v>
      </c>
      <c r="B21429" s="53">
        <v>15</v>
      </c>
      <c r="C21429" s="53" t="s">
        <v>33536</v>
      </c>
      <c r="D21429" s="53" t="s">
        <v>33872</v>
      </c>
    </row>
    <row r="21430" spans="1:4" ht="15" x14ac:dyDescent="0.25">
      <c r="A21430" s="53" t="s">
        <v>25587</v>
      </c>
      <c r="B21430" s="53">
        <v>15</v>
      </c>
      <c r="C21430" s="53" t="s">
        <v>33536</v>
      </c>
      <c r="D21430" s="53" t="s">
        <v>33872</v>
      </c>
    </row>
    <row r="21431" spans="1:4" ht="15" x14ac:dyDescent="0.25">
      <c r="A21431" s="53" t="s">
        <v>25588</v>
      </c>
      <c r="B21431" s="53">
        <v>15</v>
      </c>
      <c r="C21431" s="53" t="s">
        <v>33536</v>
      </c>
      <c r="D21431" s="53" t="s">
        <v>33872</v>
      </c>
    </row>
    <row r="21432" spans="1:4" ht="15" x14ac:dyDescent="0.25">
      <c r="A21432" s="53" t="s">
        <v>25589</v>
      </c>
      <c r="B21432" s="53">
        <v>15</v>
      </c>
      <c r="C21432" s="53" t="s">
        <v>33536</v>
      </c>
      <c r="D21432" s="53" t="s">
        <v>33872</v>
      </c>
    </row>
    <row r="21433" spans="1:4" ht="15" x14ac:dyDescent="0.25">
      <c r="A21433" s="53" t="s">
        <v>25590</v>
      </c>
      <c r="B21433" s="53">
        <v>15</v>
      </c>
      <c r="C21433" s="53" t="s">
        <v>33536</v>
      </c>
      <c r="D21433" s="53" t="s">
        <v>33872</v>
      </c>
    </row>
    <row r="21434" spans="1:4" ht="15" x14ac:dyDescent="0.25">
      <c r="A21434" s="53" t="s">
        <v>25591</v>
      </c>
      <c r="B21434" s="53">
        <v>15</v>
      </c>
      <c r="C21434" s="53" t="s">
        <v>33536</v>
      </c>
      <c r="D21434" s="53" t="s">
        <v>33872</v>
      </c>
    </row>
    <row r="21435" spans="1:4" ht="15" x14ac:dyDescent="0.25">
      <c r="A21435" s="53" t="s">
        <v>25592</v>
      </c>
      <c r="B21435" s="53">
        <v>15</v>
      </c>
      <c r="C21435" s="53" t="s">
        <v>33536</v>
      </c>
      <c r="D21435" s="53" t="s">
        <v>33872</v>
      </c>
    </row>
    <row r="21436" spans="1:4" ht="15" x14ac:dyDescent="0.25">
      <c r="A21436" s="53" t="s">
        <v>25593</v>
      </c>
      <c r="B21436" s="53">
        <v>15</v>
      </c>
      <c r="C21436" s="53" t="s">
        <v>33536</v>
      </c>
      <c r="D21436" s="53" t="s">
        <v>33872</v>
      </c>
    </row>
    <row r="21437" spans="1:4" ht="15" x14ac:dyDescent="0.25">
      <c r="A21437" s="53" t="s">
        <v>25594</v>
      </c>
      <c r="B21437" s="53">
        <v>15</v>
      </c>
      <c r="C21437" s="53" t="s">
        <v>33536</v>
      </c>
      <c r="D21437" s="53" t="s">
        <v>33872</v>
      </c>
    </row>
    <row r="21438" spans="1:4" ht="15" x14ac:dyDescent="0.25">
      <c r="A21438" s="53" t="s">
        <v>25595</v>
      </c>
      <c r="B21438" s="53">
        <v>15</v>
      </c>
      <c r="C21438" s="53" t="s">
        <v>33536</v>
      </c>
      <c r="D21438" s="53" t="s">
        <v>33872</v>
      </c>
    </row>
    <row r="21439" spans="1:4" ht="15" x14ac:dyDescent="0.25">
      <c r="A21439" s="53" t="s">
        <v>25596</v>
      </c>
      <c r="B21439" s="53">
        <v>15</v>
      </c>
      <c r="C21439" s="53" t="s">
        <v>33536</v>
      </c>
      <c r="D21439" s="53" t="s">
        <v>33872</v>
      </c>
    </row>
    <row r="21440" spans="1:4" ht="15" x14ac:dyDescent="0.25">
      <c r="A21440" s="53" t="s">
        <v>25597</v>
      </c>
      <c r="B21440" s="53">
        <v>15</v>
      </c>
      <c r="C21440" s="53" t="s">
        <v>33536</v>
      </c>
      <c r="D21440" s="53" t="s">
        <v>33872</v>
      </c>
    </row>
    <row r="21441" spans="1:4" ht="15" x14ac:dyDescent="0.25">
      <c r="A21441" s="53" t="s">
        <v>25598</v>
      </c>
      <c r="B21441" s="53">
        <v>15</v>
      </c>
      <c r="C21441" s="53" t="s">
        <v>33536</v>
      </c>
      <c r="D21441" s="53" t="s">
        <v>33872</v>
      </c>
    </row>
    <row r="21442" spans="1:4" ht="15" x14ac:dyDescent="0.25">
      <c r="A21442" s="53" t="s">
        <v>25599</v>
      </c>
      <c r="B21442" s="53">
        <v>15</v>
      </c>
      <c r="C21442" s="53" t="s">
        <v>33536</v>
      </c>
      <c r="D21442" s="53" t="s">
        <v>33872</v>
      </c>
    </row>
    <row r="21443" spans="1:4" ht="15" x14ac:dyDescent="0.25">
      <c r="A21443" s="53" t="s">
        <v>25600</v>
      </c>
      <c r="B21443" s="53">
        <v>15</v>
      </c>
      <c r="C21443" s="53" t="s">
        <v>33536</v>
      </c>
      <c r="D21443" s="53" t="s">
        <v>33872</v>
      </c>
    </row>
    <row r="21444" spans="1:4" ht="15" x14ac:dyDescent="0.25">
      <c r="A21444" s="53" t="s">
        <v>25601</v>
      </c>
      <c r="B21444" s="53">
        <v>15</v>
      </c>
      <c r="C21444" s="53" t="s">
        <v>33536</v>
      </c>
      <c r="D21444" s="53" t="s">
        <v>33872</v>
      </c>
    </row>
    <row r="21445" spans="1:4" ht="15" x14ac:dyDescent="0.25">
      <c r="A21445" s="53" t="s">
        <v>25602</v>
      </c>
      <c r="B21445" s="53">
        <v>15</v>
      </c>
      <c r="C21445" s="53" t="s">
        <v>33536</v>
      </c>
      <c r="D21445" s="53" t="s">
        <v>33872</v>
      </c>
    </row>
    <row r="21446" spans="1:4" ht="15" x14ac:dyDescent="0.25">
      <c r="A21446" s="53" t="s">
        <v>25603</v>
      </c>
      <c r="B21446" s="53">
        <v>15</v>
      </c>
      <c r="C21446" s="53" t="s">
        <v>33536</v>
      </c>
      <c r="D21446" s="53" t="s">
        <v>33872</v>
      </c>
    </row>
    <row r="21447" spans="1:4" ht="15" x14ac:dyDescent="0.25">
      <c r="A21447" s="53" t="s">
        <v>25604</v>
      </c>
      <c r="B21447" s="53">
        <v>15</v>
      </c>
      <c r="C21447" s="53" t="s">
        <v>33536</v>
      </c>
      <c r="D21447" s="53" t="s">
        <v>33872</v>
      </c>
    </row>
    <row r="21448" spans="1:4" ht="15" x14ac:dyDescent="0.25">
      <c r="A21448" s="53" t="s">
        <v>25605</v>
      </c>
      <c r="B21448" s="53">
        <v>15</v>
      </c>
      <c r="C21448" s="53" t="s">
        <v>33536</v>
      </c>
      <c r="D21448" s="53" t="s">
        <v>33872</v>
      </c>
    </row>
    <row r="21449" spans="1:4" ht="15" x14ac:dyDescent="0.25">
      <c r="A21449" s="53" t="s">
        <v>25606</v>
      </c>
      <c r="B21449" s="53">
        <v>15</v>
      </c>
      <c r="C21449" s="53" t="s">
        <v>33536</v>
      </c>
      <c r="D21449" s="53" t="s">
        <v>33872</v>
      </c>
    </row>
    <row r="21450" spans="1:4" ht="15" x14ac:dyDescent="0.25">
      <c r="A21450" s="53" t="s">
        <v>25607</v>
      </c>
      <c r="B21450" s="53">
        <v>15</v>
      </c>
      <c r="C21450" s="53" t="s">
        <v>33536</v>
      </c>
      <c r="D21450" s="53" t="s">
        <v>33872</v>
      </c>
    </row>
    <row r="21451" spans="1:4" ht="15" x14ac:dyDescent="0.25">
      <c r="A21451" s="53" t="s">
        <v>25608</v>
      </c>
      <c r="B21451" s="53">
        <v>15</v>
      </c>
      <c r="C21451" s="53" t="s">
        <v>33536</v>
      </c>
      <c r="D21451" s="53" t="s">
        <v>33872</v>
      </c>
    </row>
    <row r="21452" spans="1:4" ht="15" x14ac:dyDescent="0.25">
      <c r="A21452" s="53" t="s">
        <v>25609</v>
      </c>
      <c r="B21452" s="53">
        <v>15</v>
      </c>
      <c r="C21452" s="53" t="s">
        <v>33536</v>
      </c>
      <c r="D21452" s="53" t="s">
        <v>33872</v>
      </c>
    </row>
    <row r="21453" spans="1:4" ht="15" x14ac:dyDescent="0.25">
      <c r="A21453" s="53" t="s">
        <v>25610</v>
      </c>
      <c r="B21453" s="53">
        <v>15</v>
      </c>
      <c r="C21453" s="53"/>
      <c r="D21453" s="53" t="s">
        <v>33872</v>
      </c>
    </row>
    <row r="21454" spans="1:4" ht="15" x14ac:dyDescent="0.25">
      <c r="A21454" s="53" t="s">
        <v>25611</v>
      </c>
      <c r="B21454" s="53">
        <v>15</v>
      </c>
      <c r="C21454" s="53" t="s">
        <v>33536</v>
      </c>
      <c r="D21454" s="53" t="s">
        <v>33873</v>
      </c>
    </row>
    <row r="21455" spans="1:4" ht="15" x14ac:dyDescent="0.25">
      <c r="A21455" s="53" t="s">
        <v>25612</v>
      </c>
      <c r="B21455" s="53">
        <v>15</v>
      </c>
      <c r="C21455" s="53"/>
      <c r="D21455" s="53" t="s">
        <v>33872</v>
      </c>
    </row>
    <row r="21456" spans="1:4" ht="15" x14ac:dyDescent="0.25">
      <c r="A21456" s="53" t="s">
        <v>25613</v>
      </c>
      <c r="B21456" s="53">
        <v>15</v>
      </c>
      <c r="C21456" s="53"/>
      <c r="D21456" s="53" t="s">
        <v>33872</v>
      </c>
    </row>
    <row r="21457" spans="1:4" ht="15" x14ac:dyDescent="0.25">
      <c r="A21457" s="53" t="s">
        <v>25614</v>
      </c>
      <c r="B21457" s="53">
        <v>15</v>
      </c>
      <c r="C21457" s="53"/>
      <c r="D21457" s="53" t="s">
        <v>33872</v>
      </c>
    </row>
    <row r="21458" spans="1:4" ht="15" x14ac:dyDescent="0.25">
      <c r="A21458" s="53" t="s">
        <v>25615</v>
      </c>
      <c r="B21458" s="53">
        <v>15</v>
      </c>
      <c r="C21458" s="53"/>
      <c r="D21458" s="53" t="s">
        <v>33872</v>
      </c>
    </row>
    <row r="21459" spans="1:4" ht="15" x14ac:dyDescent="0.25">
      <c r="A21459" s="53" t="s">
        <v>25616</v>
      </c>
      <c r="B21459" s="53">
        <v>30</v>
      </c>
      <c r="C21459" s="53" t="s">
        <v>33536</v>
      </c>
      <c r="D21459" s="53" t="s">
        <v>33872</v>
      </c>
    </row>
    <row r="21460" spans="1:4" ht="15" x14ac:dyDescent="0.25">
      <c r="A21460" s="53" t="s">
        <v>25617</v>
      </c>
      <c r="B21460" s="53">
        <v>30</v>
      </c>
      <c r="C21460" s="53" t="s">
        <v>33536</v>
      </c>
      <c r="D21460" s="53" t="s">
        <v>33872</v>
      </c>
    </row>
    <row r="21461" spans="1:4" ht="15" x14ac:dyDescent="0.25">
      <c r="A21461" s="53" t="s">
        <v>25618</v>
      </c>
      <c r="B21461" s="53">
        <v>30</v>
      </c>
      <c r="C21461" s="53" t="s">
        <v>33536</v>
      </c>
      <c r="D21461" s="53" t="s">
        <v>33872</v>
      </c>
    </row>
    <row r="21462" spans="1:4" ht="15" x14ac:dyDescent="0.25">
      <c r="A21462" s="53" t="s">
        <v>25619</v>
      </c>
      <c r="B21462" s="53">
        <v>15</v>
      </c>
      <c r="C21462" s="53" t="s">
        <v>33536</v>
      </c>
      <c r="D21462" s="53" t="s">
        <v>33872</v>
      </c>
    </row>
    <row r="21463" spans="1:4" ht="15" x14ac:dyDescent="0.25">
      <c r="A21463" s="53" t="s">
        <v>25620</v>
      </c>
      <c r="B21463" s="53">
        <v>15</v>
      </c>
      <c r="C21463" s="53" t="s">
        <v>33536</v>
      </c>
      <c r="D21463" s="53" t="s">
        <v>33872</v>
      </c>
    </row>
    <row r="21464" spans="1:4" ht="15" x14ac:dyDescent="0.25">
      <c r="A21464" s="53" t="s">
        <v>25621</v>
      </c>
      <c r="B21464" s="53">
        <v>15</v>
      </c>
      <c r="C21464" s="53" t="s">
        <v>33536</v>
      </c>
      <c r="D21464" s="53" t="s">
        <v>33872</v>
      </c>
    </row>
    <row r="21465" spans="1:4" ht="15" x14ac:dyDescent="0.25">
      <c r="A21465" s="53" t="s">
        <v>25622</v>
      </c>
      <c r="B21465" s="53">
        <v>15</v>
      </c>
      <c r="C21465" s="53" t="s">
        <v>33536</v>
      </c>
      <c r="D21465" s="53" t="s">
        <v>33872</v>
      </c>
    </row>
    <row r="21466" spans="1:4" ht="15" x14ac:dyDescent="0.25">
      <c r="A21466" s="53" t="s">
        <v>25623</v>
      </c>
      <c r="B21466" s="53">
        <v>30</v>
      </c>
      <c r="C21466" s="53" t="s">
        <v>33536</v>
      </c>
      <c r="D21466" s="53" t="s">
        <v>33872</v>
      </c>
    </row>
    <row r="21467" spans="1:4" ht="15" x14ac:dyDescent="0.25">
      <c r="A21467" s="53" t="s">
        <v>25624</v>
      </c>
      <c r="B21467" s="53">
        <v>15</v>
      </c>
      <c r="C21467" s="53" t="s">
        <v>33536</v>
      </c>
      <c r="D21467" s="53" t="s">
        <v>33872</v>
      </c>
    </row>
    <row r="21468" spans="1:4" ht="15" x14ac:dyDescent="0.25">
      <c r="A21468" s="53" t="s">
        <v>25625</v>
      </c>
      <c r="B21468" s="53">
        <v>15</v>
      </c>
      <c r="C21468" s="53" t="s">
        <v>33536</v>
      </c>
      <c r="D21468" s="53" t="s">
        <v>33872</v>
      </c>
    </row>
    <row r="21469" spans="1:4" ht="15" x14ac:dyDescent="0.25">
      <c r="A21469" s="53" t="s">
        <v>25626</v>
      </c>
      <c r="B21469" s="53">
        <v>15</v>
      </c>
      <c r="C21469" s="53" t="s">
        <v>33536</v>
      </c>
      <c r="D21469" s="53" t="s">
        <v>33872</v>
      </c>
    </row>
    <row r="21470" spans="1:4" ht="15" x14ac:dyDescent="0.25">
      <c r="A21470" s="53" t="s">
        <v>25627</v>
      </c>
      <c r="B21470" s="53">
        <v>15</v>
      </c>
      <c r="C21470" s="53" t="s">
        <v>33536</v>
      </c>
      <c r="D21470" s="53" t="s">
        <v>33872</v>
      </c>
    </row>
    <row r="21471" spans="1:4" ht="15" x14ac:dyDescent="0.25">
      <c r="A21471" s="53" t="s">
        <v>25628</v>
      </c>
      <c r="B21471" s="53">
        <v>30</v>
      </c>
      <c r="C21471" s="53" t="s">
        <v>33536</v>
      </c>
      <c r="D21471" s="53" t="s">
        <v>33872</v>
      </c>
    </row>
    <row r="21472" spans="1:4" ht="15" x14ac:dyDescent="0.25">
      <c r="A21472" s="53" t="s">
        <v>25629</v>
      </c>
      <c r="B21472" s="53">
        <v>15</v>
      </c>
      <c r="C21472" s="53" t="s">
        <v>33536</v>
      </c>
      <c r="D21472" s="53" t="s">
        <v>33872</v>
      </c>
    </row>
    <row r="21473" spans="1:4" ht="15" x14ac:dyDescent="0.25">
      <c r="A21473" s="53" t="s">
        <v>25630</v>
      </c>
      <c r="B21473" s="53">
        <v>15</v>
      </c>
      <c r="C21473" s="53" t="s">
        <v>33536</v>
      </c>
      <c r="D21473" s="53" t="s">
        <v>33872</v>
      </c>
    </row>
    <row r="21474" spans="1:4" ht="15" x14ac:dyDescent="0.25">
      <c r="A21474" s="53" t="s">
        <v>25631</v>
      </c>
      <c r="B21474" s="53">
        <v>15</v>
      </c>
      <c r="C21474" s="53" t="s">
        <v>33536</v>
      </c>
      <c r="D21474" s="53" t="s">
        <v>33873</v>
      </c>
    </row>
    <row r="21475" spans="1:4" ht="15" x14ac:dyDescent="0.25">
      <c r="A21475" s="53" t="s">
        <v>25632</v>
      </c>
      <c r="B21475" s="53">
        <v>30</v>
      </c>
      <c r="C21475" s="53" t="s">
        <v>33536</v>
      </c>
      <c r="D21475" s="53" t="s">
        <v>33872</v>
      </c>
    </row>
    <row r="21476" spans="1:4" ht="15" x14ac:dyDescent="0.25">
      <c r="A21476" s="53" t="s">
        <v>25633</v>
      </c>
      <c r="B21476" s="53">
        <v>15</v>
      </c>
      <c r="C21476" s="53" t="s">
        <v>33536</v>
      </c>
      <c r="D21476" s="53" t="s">
        <v>33872</v>
      </c>
    </row>
    <row r="21477" spans="1:4" ht="15" x14ac:dyDescent="0.25">
      <c r="A21477" s="53" t="s">
        <v>25634</v>
      </c>
      <c r="B21477" s="53">
        <v>15</v>
      </c>
      <c r="C21477" s="53" t="s">
        <v>33536</v>
      </c>
      <c r="D21477" s="53" t="s">
        <v>33872</v>
      </c>
    </row>
    <row r="21478" spans="1:4" ht="15" x14ac:dyDescent="0.25">
      <c r="A21478" s="53" t="s">
        <v>25635</v>
      </c>
      <c r="B21478" s="53">
        <v>15</v>
      </c>
      <c r="C21478" s="53" t="s">
        <v>33536</v>
      </c>
      <c r="D21478" s="53" t="s">
        <v>33872</v>
      </c>
    </row>
    <row r="21479" spans="1:4" ht="15" x14ac:dyDescent="0.25">
      <c r="A21479" s="53" t="s">
        <v>25636</v>
      </c>
      <c r="B21479" s="53">
        <v>15</v>
      </c>
      <c r="C21479" s="53" t="s">
        <v>33536</v>
      </c>
      <c r="D21479" s="53" t="s">
        <v>33872</v>
      </c>
    </row>
    <row r="21480" spans="1:4" ht="15" x14ac:dyDescent="0.25">
      <c r="A21480" s="53" t="s">
        <v>25637</v>
      </c>
      <c r="B21480" s="53">
        <v>15</v>
      </c>
      <c r="C21480" s="53" t="s">
        <v>33536</v>
      </c>
      <c r="D21480" s="53" t="s">
        <v>33872</v>
      </c>
    </row>
    <row r="21481" spans="1:4" ht="15" x14ac:dyDescent="0.25">
      <c r="A21481" s="53" t="s">
        <v>25638</v>
      </c>
      <c r="B21481" s="53">
        <v>15</v>
      </c>
      <c r="C21481" s="53" t="s">
        <v>33536</v>
      </c>
      <c r="D21481" s="53" t="s">
        <v>33872</v>
      </c>
    </row>
    <row r="21482" spans="1:4" ht="15" x14ac:dyDescent="0.25">
      <c r="A21482" s="53" t="s">
        <v>25639</v>
      </c>
      <c r="B21482" s="53">
        <v>15</v>
      </c>
      <c r="C21482" s="53" t="s">
        <v>33536</v>
      </c>
      <c r="D21482" s="53" t="s">
        <v>33872</v>
      </c>
    </row>
    <row r="21483" spans="1:4" ht="15" x14ac:dyDescent="0.25">
      <c r="A21483" s="53" t="s">
        <v>25640</v>
      </c>
      <c r="B21483" s="53">
        <v>15</v>
      </c>
      <c r="C21483" s="53" t="s">
        <v>33536</v>
      </c>
      <c r="D21483" s="53" t="s">
        <v>33873</v>
      </c>
    </row>
    <row r="21484" spans="1:4" ht="15" x14ac:dyDescent="0.25">
      <c r="A21484" s="53" t="s">
        <v>25641</v>
      </c>
      <c r="B21484" s="53">
        <v>15</v>
      </c>
      <c r="C21484" s="53" t="s">
        <v>33536</v>
      </c>
      <c r="D21484" s="53" t="s">
        <v>33873</v>
      </c>
    </row>
    <row r="21485" spans="1:4" ht="15" x14ac:dyDescent="0.25">
      <c r="A21485" s="53" t="s">
        <v>25642</v>
      </c>
      <c r="B21485" s="53">
        <v>15</v>
      </c>
      <c r="C21485" s="53" t="s">
        <v>33536</v>
      </c>
      <c r="D21485" s="53" t="s">
        <v>33873</v>
      </c>
    </row>
    <row r="21486" spans="1:4" ht="15" x14ac:dyDescent="0.25">
      <c r="A21486" s="53" t="s">
        <v>25643</v>
      </c>
      <c r="B21486" s="53">
        <v>15</v>
      </c>
      <c r="C21486" s="53" t="s">
        <v>33536</v>
      </c>
      <c r="D21486" s="53" t="s">
        <v>33873</v>
      </c>
    </row>
    <row r="21487" spans="1:4" ht="15" x14ac:dyDescent="0.25">
      <c r="A21487" s="53" t="s">
        <v>25644</v>
      </c>
      <c r="B21487" s="53">
        <v>15</v>
      </c>
      <c r="C21487" s="53" t="s">
        <v>33536</v>
      </c>
      <c r="D21487" s="53" t="s">
        <v>33872</v>
      </c>
    </row>
    <row r="21488" spans="1:4" ht="15" x14ac:dyDescent="0.25">
      <c r="A21488" s="53" t="s">
        <v>25645</v>
      </c>
      <c r="B21488" s="53">
        <v>15</v>
      </c>
      <c r="C21488" s="53" t="s">
        <v>33536</v>
      </c>
      <c r="D21488" s="53" t="s">
        <v>33873</v>
      </c>
    </row>
    <row r="21489" spans="1:4" ht="15" x14ac:dyDescent="0.25">
      <c r="A21489" s="53" t="s">
        <v>33795</v>
      </c>
      <c r="B21489" s="53">
        <v>15</v>
      </c>
      <c r="C21489" s="53" t="s">
        <v>33536</v>
      </c>
      <c r="D21489" s="53" t="s">
        <v>33873</v>
      </c>
    </row>
    <row r="21490" spans="1:4" ht="15" x14ac:dyDescent="0.25">
      <c r="A21490" s="53" t="s">
        <v>25646</v>
      </c>
      <c r="B21490" s="53">
        <v>30</v>
      </c>
      <c r="C21490" s="53" t="s">
        <v>33536</v>
      </c>
      <c r="D21490" s="53" t="s">
        <v>33872</v>
      </c>
    </row>
    <row r="21491" spans="1:4" ht="15" x14ac:dyDescent="0.25">
      <c r="A21491" s="53" t="s">
        <v>25647</v>
      </c>
      <c r="B21491" s="53">
        <v>15</v>
      </c>
      <c r="C21491" s="53" t="s">
        <v>33536</v>
      </c>
      <c r="D21491" s="53" t="s">
        <v>33872</v>
      </c>
    </row>
    <row r="21492" spans="1:4" ht="15" x14ac:dyDescent="0.25">
      <c r="A21492" s="53" t="s">
        <v>25648</v>
      </c>
      <c r="B21492" s="53">
        <v>15</v>
      </c>
      <c r="C21492" s="53" t="s">
        <v>33536</v>
      </c>
      <c r="D21492" s="53" t="s">
        <v>33872</v>
      </c>
    </row>
    <row r="21493" spans="1:4" ht="15" x14ac:dyDescent="0.25">
      <c r="A21493" s="53" t="s">
        <v>25649</v>
      </c>
      <c r="B21493" s="53">
        <v>30</v>
      </c>
      <c r="C21493" s="53" t="s">
        <v>33536</v>
      </c>
      <c r="D21493" s="53" t="s">
        <v>33872</v>
      </c>
    </row>
    <row r="21494" spans="1:4" ht="15" x14ac:dyDescent="0.25">
      <c r="A21494" s="53" t="s">
        <v>25650</v>
      </c>
      <c r="B21494" s="53">
        <v>15</v>
      </c>
      <c r="C21494" s="53" t="s">
        <v>33536</v>
      </c>
      <c r="D21494" s="53" t="s">
        <v>33872</v>
      </c>
    </row>
    <row r="21495" spans="1:4" ht="15" x14ac:dyDescent="0.25">
      <c r="A21495" s="53" t="s">
        <v>25651</v>
      </c>
      <c r="B21495" s="53">
        <v>15</v>
      </c>
      <c r="C21495" s="53" t="s">
        <v>33536</v>
      </c>
      <c r="D21495" s="53" t="s">
        <v>33872</v>
      </c>
    </row>
    <row r="21496" spans="1:4" ht="15" x14ac:dyDescent="0.25">
      <c r="A21496" s="53" t="s">
        <v>25652</v>
      </c>
      <c r="B21496" s="53">
        <v>30</v>
      </c>
      <c r="C21496" s="53" t="s">
        <v>33536</v>
      </c>
      <c r="D21496" s="53" t="s">
        <v>33873</v>
      </c>
    </row>
    <row r="21497" spans="1:4" ht="15" x14ac:dyDescent="0.25">
      <c r="A21497" s="53" t="s">
        <v>25653</v>
      </c>
      <c r="B21497" s="53">
        <v>15</v>
      </c>
      <c r="C21497" s="53" t="s">
        <v>33536</v>
      </c>
      <c r="D21497" s="53" t="s">
        <v>33873</v>
      </c>
    </row>
    <row r="21498" spans="1:4" ht="15" x14ac:dyDescent="0.25">
      <c r="A21498" s="53" t="s">
        <v>25654</v>
      </c>
      <c r="B21498" s="53">
        <v>30</v>
      </c>
      <c r="C21498" s="53" t="s">
        <v>33536</v>
      </c>
      <c r="D21498" s="53" t="s">
        <v>33872</v>
      </c>
    </row>
    <row r="21499" spans="1:4" ht="15" x14ac:dyDescent="0.25">
      <c r="A21499" s="53" t="s">
        <v>25655</v>
      </c>
      <c r="B21499" s="53">
        <v>10</v>
      </c>
      <c r="C21499" s="53" t="s">
        <v>33536</v>
      </c>
      <c r="D21499" s="53" t="s">
        <v>33872</v>
      </c>
    </row>
    <row r="21500" spans="1:4" ht="15" x14ac:dyDescent="0.25">
      <c r="A21500" s="53" t="s">
        <v>25656</v>
      </c>
      <c r="B21500" s="53">
        <v>15</v>
      </c>
      <c r="C21500" s="53" t="s">
        <v>33536</v>
      </c>
      <c r="D21500" s="53" t="s">
        <v>33872</v>
      </c>
    </row>
    <row r="21501" spans="1:4" ht="15" x14ac:dyDescent="0.25">
      <c r="A21501" s="53" t="s">
        <v>25657</v>
      </c>
      <c r="B21501" s="53">
        <v>20</v>
      </c>
      <c r="C21501" s="53" t="s">
        <v>33536</v>
      </c>
      <c r="D21501" s="53" t="s">
        <v>33872</v>
      </c>
    </row>
    <row r="21502" spans="1:4" ht="15" x14ac:dyDescent="0.25">
      <c r="A21502" s="53" t="s">
        <v>25658</v>
      </c>
      <c r="B21502" s="53">
        <v>25</v>
      </c>
      <c r="C21502" s="53" t="s">
        <v>33536</v>
      </c>
      <c r="D21502" s="53" t="s">
        <v>33872</v>
      </c>
    </row>
    <row r="21503" spans="1:4" ht="15" x14ac:dyDescent="0.25">
      <c r="A21503" s="53" t="s">
        <v>25659</v>
      </c>
      <c r="B21503" s="53">
        <v>30</v>
      </c>
      <c r="C21503" s="53" t="s">
        <v>33536</v>
      </c>
      <c r="D21503" s="53" t="s">
        <v>33872</v>
      </c>
    </row>
    <row r="21504" spans="1:4" ht="15" x14ac:dyDescent="0.25">
      <c r="A21504" s="53" t="s">
        <v>25660</v>
      </c>
      <c r="B21504" s="53">
        <v>30</v>
      </c>
      <c r="C21504" s="53" t="s">
        <v>33536</v>
      </c>
      <c r="D21504" s="53" t="s">
        <v>33872</v>
      </c>
    </row>
    <row r="21505" spans="1:4" ht="15" x14ac:dyDescent="0.25">
      <c r="A21505" s="53" t="s">
        <v>25661</v>
      </c>
      <c r="B21505" s="53">
        <v>15</v>
      </c>
      <c r="C21505" s="53" t="s">
        <v>33536</v>
      </c>
      <c r="D21505" s="53" t="s">
        <v>33872</v>
      </c>
    </row>
    <row r="21506" spans="1:4" ht="15" x14ac:dyDescent="0.25">
      <c r="A21506" s="53" t="s">
        <v>25662</v>
      </c>
      <c r="B21506" s="53">
        <v>15</v>
      </c>
      <c r="C21506" s="53" t="s">
        <v>33536</v>
      </c>
      <c r="D21506" s="53" t="s">
        <v>33872</v>
      </c>
    </row>
    <row r="21507" spans="1:4" ht="15" x14ac:dyDescent="0.25">
      <c r="A21507" s="53" t="s">
        <v>25663</v>
      </c>
      <c r="B21507" s="53">
        <v>30</v>
      </c>
      <c r="C21507" s="53" t="s">
        <v>33536</v>
      </c>
      <c r="D21507" s="53" t="s">
        <v>33872</v>
      </c>
    </row>
    <row r="21508" spans="1:4" ht="15" x14ac:dyDescent="0.25">
      <c r="A21508" s="53" t="s">
        <v>25664</v>
      </c>
      <c r="B21508" s="53">
        <v>15</v>
      </c>
      <c r="C21508" s="53" t="s">
        <v>33536</v>
      </c>
      <c r="D21508" s="53" t="s">
        <v>33872</v>
      </c>
    </row>
    <row r="21509" spans="1:4" ht="15" x14ac:dyDescent="0.25">
      <c r="A21509" s="53" t="s">
        <v>25665</v>
      </c>
      <c r="B21509" s="53">
        <v>15</v>
      </c>
      <c r="C21509" s="53" t="s">
        <v>33536</v>
      </c>
      <c r="D21509" s="53" t="s">
        <v>33872</v>
      </c>
    </row>
    <row r="21510" spans="1:4" ht="15" x14ac:dyDescent="0.25">
      <c r="A21510" s="53" t="s">
        <v>25666</v>
      </c>
      <c r="B21510" s="53">
        <v>30</v>
      </c>
      <c r="C21510" s="53" t="s">
        <v>33536</v>
      </c>
      <c r="D21510" s="53" t="s">
        <v>33872</v>
      </c>
    </row>
    <row r="21511" spans="1:4" ht="15" x14ac:dyDescent="0.25">
      <c r="A21511" s="53" t="s">
        <v>25667</v>
      </c>
      <c r="B21511" s="53">
        <v>15</v>
      </c>
      <c r="C21511" s="53" t="s">
        <v>33536</v>
      </c>
      <c r="D21511" s="53" t="s">
        <v>33872</v>
      </c>
    </row>
    <row r="21512" spans="1:4" ht="15" x14ac:dyDescent="0.25">
      <c r="A21512" s="53" t="s">
        <v>25668</v>
      </c>
      <c r="B21512" s="53">
        <v>15</v>
      </c>
      <c r="C21512" s="53" t="s">
        <v>33536</v>
      </c>
      <c r="D21512" s="53" t="s">
        <v>33872</v>
      </c>
    </row>
    <row r="21513" spans="1:4" ht="15" x14ac:dyDescent="0.25">
      <c r="A21513" s="53" t="s">
        <v>25669</v>
      </c>
      <c r="B21513" s="53">
        <v>15</v>
      </c>
      <c r="C21513" s="53" t="s">
        <v>33536</v>
      </c>
      <c r="D21513" s="53" t="s">
        <v>33872</v>
      </c>
    </row>
    <row r="21514" spans="1:4" ht="15" x14ac:dyDescent="0.25">
      <c r="A21514" s="53" t="s">
        <v>25670</v>
      </c>
      <c r="B21514" s="53">
        <v>15</v>
      </c>
      <c r="C21514" s="53" t="s">
        <v>33536</v>
      </c>
      <c r="D21514" s="53" t="s">
        <v>33872</v>
      </c>
    </row>
    <row r="21515" spans="1:4" ht="15" x14ac:dyDescent="0.25">
      <c r="A21515" s="53" t="s">
        <v>25671</v>
      </c>
      <c r="B21515" s="53">
        <v>15</v>
      </c>
      <c r="C21515" s="53" t="s">
        <v>33536</v>
      </c>
      <c r="D21515" s="53" t="s">
        <v>33872</v>
      </c>
    </row>
    <row r="21516" spans="1:4" ht="15" x14ac:dyDescent="0.25">
      <c r="A21516" s="53" t="s">
        <v>25672</v>
      </c>
      <c r="B21516" s="53">
        <v>15</v>
      </c>
      <c r="C21516" s="53" t="s">
        <v>33536</v>
      </c>
      <c r="D21516" s="53" t="s">
        <v>33872</v>
      </c>
    </row>
    <row r="21517" spans="1:4" ht="15" x14ac:dyDescent="0.25">
      <c r="A21517" s="53" t="s">
        <v>25673</v>
      </c>
      <c r="B21517" s="53">
        <v>15</v>
      </c>
      <c r="C21517" s="53" t="s">
        <v>33536</v>
      </c>
      <c r="D21517" s="53" t="s">
        <v>33872</v>
      </c>
    </row>
    <row r="21518" spans="1:4" ht="15" x14ac:dyDescent="0.25">
      <c r="A21518" s="53" t="s">
        <v>25674</v>
      </c>
      <c r="B21518" s="53">
        <v>15</v>
      </c>
      <c r="C21518" s="53" t="s">
        <v>33536</v>
      </c>
      <c r="D21518" s="53" t="s">
        <v>33872</v>
      </c>
    </row>
    <row r="21519" spans="1:4" ht="15" x14ac:dyDescent="0.25">
      <c r="A21519" s="53" t="s">
        <v>25675</v>
      </c>
      <c r="B21519" s="53">
        <v>15</v>
      </c>
      <c r="C21519" s="53" t="s">
        <v>33536</v>
      </c>
      <c r="D21519" s="53" t="s">
        <v>33872</v>
      </c>
    </row>
    <row r="21520" spans="1:4" ht="15" x14ac:dyDescent="0.25">
      <c r="A21520" s="53" t="s">
        <v>25676</v>
      </c>
      <c r="B21520" s="53">
        <v>15</v>
      </c>
      <c r="C21520" s="53" t="s">
        <v>33536</v>
      </c>
      <c r="D21520" s="53" t="s">
        <v>33872</v>
      </c>
    </row>
    <row r="21521" spans="1:4" ht="15" x14ac:dyDescent="0.25">
      <c r="A21521" s="53" t="s">
        <v>25677</v>
      </c>
      <c r="B21521" s="53">
        <v>15</v>
      </c>
      <c r="C21521" s="53" t="s">
        <v>33536</v>
      </c>
      <c r="D21521" s="53" t="s">
        <v>33872</v>
      </c>
    </row>
    <row r="21522" spans="1:4" ht="15" x14ac:dyDescent="0.25">
      <c r="A21522" s="53" t="s">
        <v>25678</v>
      </c>
      <c r="B21522" s="53">
        <v>15</v>
      </c>
      <c r="C21522" s="53" t="s">
        <v>33536</v>
      </c>
      <c r="D21522" s="53" t="s">
        <v>33872</v>
      </c>
    </row>
    <row r="21523" spans="1:4" ht="15" x14ac:dyDescent="0.25">
      <c r="A21523" s="53" t="s">
        <v>25679</v>
      </c>
      <c r="B21523" s="53">
        <v>15</v>
      </c>
      <c r="C21523" s="53" t="s">
        <v>33536</v>
      </c>
      <c r="D21523" s="53" t="s">
        <v>33872</v>
      </c>
    </row>
    <row r="21524" spans="1:4" ht="15" x14ac:dyDescent="0.25">
      <c r="A21524" s="53" t="s">
        <v>25680</v>
      </c>
      <c r="B21524" s="53">
        <v>15</v>
      </c>
      <c r="C21524" s="53" t="s">
        <v>33536</v>
      </c>
      <c r="D21524" s="53" t="s">
        <v>33872</v>
      </c>
    </row>
    <row r="21525" spans="1:4" ht="15" x14ac:dyDescent="0.25">
      <c r="A21525" s="53" t="s">
        <v>25681</v>
      </c>
      <c r="B21525" s="53">
        <v>15</v>
      </c>
      <c r="C21525" s="53" t="s">
        <v>33536</v>
      </c>
      <c r="D21525" s="53" t="s">
        <v>33872</v>
      </c>
    </row>
    <row r="21526" spans="1:4" ht="15" x14ac:dyDescent="0.25">
      <c r="A21526" s="53" t="s">
        <v>25682</v>
      </c>
      <c r="B21526" s="53">
        <v>15</v>
      </c>
      <c r="C21526" s="53" t="s">
        <v>33536</v>
      </c>
      <c r="D21526" s="53" t="s">
        <v>33872</v>
      </c>
    </row>
    <row r="21527" spans="1:4" ht="15" x14ac:dyDescent="0.25">
      <c r="A21527" s="53" t="s">
        <v>25683</v>
      </c>
      <c r="B21527" s="53">
        <v>15</v>
      </c>
      <c r="C21527" s="53" t="s">
        <v>33536</v>
      </c>
      <c r="D21527" s="53" t="s">
        <v>33872</v>
      </c>
    </row>
    <row r="21528" spans="1:4" ht="15" x14ac:dyDescent="0.25">
      <c r="A21528" s="53" t="s">
        <v>25684</v>
      </c>
      <c r="B21528" s="53">
        <v>15</v>
      </c>
      <c r="C21528" s="53" t="s">
        <v>33536</v>
      </c>
      <c r="D21528" s="53" t="s">
        <v>33872</v>
      </c>
    </row>
    <row r="21529" spans="1:4" ht="15" x14ac:dyDescent="0.25">
      <c r="A21529" s="53" t="s">
        <v>25685</v>
      </c>
      <c r="B21529" s="53">
        <v>15</v>
      </c>
      <c r="C21529" s="53" t="s">
        <v>33536</v>
      </c>
      <c r="D21529" s="53" t="s">
        <v>33872</v>
      </c>
    </row>
    <row r="21530" spans="1:4" ht="15" x14ac:dyDescent="0.25">
      <c r="A21530" s="53" t="s">
        <v>25686</v>
      </c>
      <c r="B21530" s="53">
        <v>15</v>
      </c>
      <c r="C21530" s="53" t="s">
        <v>33536</v>
      </c>
      <c r="D21530" s="53" t="s">
        <v>33872</v>
      </c>
    </row>
    <row r="21531" spans="1:4" ht="15" x14ac:dyDescent="0.25">
      <c r="A21531" s="53" t="s">
        <v>25687</v>
      </c>
      <c r="B21531" s="53">
        <v>15</v>
      </c>
      <c r="C21531" s="53" t="s">
        <v>33536</v>
      </c>
      <c r="D21531" s="53" t="s">
        <v>33872</v>
      </c>
    </row>
    <row r="21532" spans="1:4" ht="15" x14ac:dyDescent="0.25">
      <c r="A21532" s="53" t="s">
        <v>25688</v>
      </c>
      <c r="B21532" s="53">
        <v>15</v>
      </c>
      <c r="C21532" s="53" t="s">
        <v>33536</v>
      </c>
      <c r="D21532" s="53" t="s">
        <v>33872</v>
      </c>
    </row>
    <row r="21533" spans="1:4" ht="15" x14ac:dyDescent="0.25">
      <c r="A21533" s="53" t="s">
        <v>25689</v>
      </c>
      <c r="B21533" s="53">
        <v>15</v>
      </c>
      <c r="C21533" s="53" t="s">
        <v>33536</v>
      </c>
      <c r="D21533" s="53" t="s">
        <v>33872</v>
      </c>
    </row>
    <row r="21534" spans="1:4" ht="15" x14ac:dyDescent="0.25">
      <c r="A21534" s="53" t="s">
        <v>25690</v>
      </c>
      <c r="B21534" s="53">
        <v>15</v>
      </c>
      <c r="C21534" s="53" t="s">
        <v>33536</v>
      </c>
      <c r="D21534" s="53" t="s">
        <v>33872</v>
      </c>
    </row>
    <row r="21535" spans="1:4" ht="15" x14ac:dyDescent="0.25">
      <c r="A21535" s="53" t="s">
        <v>25691</v>
      </c>
      <c r="B21535" s="53">
        <v>15</v>
      </c>
      <c r="C21535" s="53" t="s">
        <v>33536</v>
      </c>
      <c r="D21535" s="53" t="s">
        <v>33872</v>
      </c>
    </row>
    <row r="21536" spans="1:4" ht="15" x14ac:dyDescent="0.25">
      <c r="A21536" s="53" t="s">
        <v>25692</v>
      </c>
      <c r="B21536" s="53">
        <v>15</v>
      </c>
      <c r="C21536" s="53" t="s">
        <v>33536</v>
      </c>
      <c r="D21536" s="53" t="s">
        <v>33872</v>
      </c>
    </row>
    <row r="21537" spans="1:4" ht="15" x14ac:dyDescent="0.25">
      <c r="A21537" s="53" t="s">
        <v>25693</v>
      </c>
      <c r="B21537" s="53">
        <v>15</v>
      </c>
      <c r="C21537" s="53" t="s">
        <v>33536</v>
      </c>
      <c r="D21537" s="53" t="s">
        <v>33872</v>
      </c>
    </row>
    <row r="21538" spans="1:4" ht="15" x14ac:dyDescent="0.25">
      <c r="A21538" s="53" t="s">
        <v>25694</v>
      </c>
      <c r="B21538" s="53">
        <v>15</v>
      </c>
      <c r="C21538" s="53" t="s">
        <v>33536</v>
      </c>
      <c r="D21538" s="53" t="s">
        <v>33872</v>
      </c>
    </row>
    <row r="21539" spans="1:4" ht="15" x14ac:dyDescent="0.25">
      <c r="A21539" s="53" t="s">
        <v>25695</v>
      </c>
      <c r="B21539" s="53">
        <v>15</v>
      </c>
      <c r="C21539" s="53" t="s">
        <v>33536</v>
      </c>
      <c r="D21539" s="53" t="s">
        <v>33872</v>
      </c>
    </row>
    <row r="21540" spans="1:4" ht="15" x14ac:dyDescent="0.25">
      <c r="A21540" s="53" t="s">
        <v>25696</v>
      </c>
      <c r="B21540" s="53">
        <v>15</v>
      </c>
      <c r="C21540" s="53" t="s">
        <v>33536</v>
      </c>
      <c r="D21540" s="53" t="s">
        <v>33872</v>
      </c>
    </row>
    <row r="21541" spans="1:4" ht="15" x14ac:dyDescent="0.25">
      <c r="A21541" s="53" t="s">
        <v>25697</v>
      </c>
      <c r="B21541" s="53">
        <v>15</v>
      </c>
      <c r="C21541" s="53" t="s">
        <v>33536</v>
      </c>
      <c r="D21541" s="53" t="s">
        <v>33872</v>
      </c>
    </row>
    <row r="21542" spans="1:4" ht="15" x14ac:dyDescent="0.25">
      <c r="A21542" s="53" t="s">
        <v>25698</v>
      </c>
      <c r="B21542" s="53">
        <v>15</v>
      </c>
      <c r="C21542" s="53" t="s">
        <v>33536</v>
      </c>
      <c r="D21542" s="53" t="s">
        <v>33872</v>
      </c>
    </row>
    <row r="21543" spans="1:4" ht="15" x14ac:dyDescent="0.25">
      <c r="A21543" s="53" t="s">
        <v>25699</v>
      </c>
      <c r="B21543" s="53">
        <v>15</v>
      </c>
      <c r="C21543" s="53" t="s">
        <v>33536</v>
      </c>
      <c r="D21543" s="53" t="s">
        <v>33872</v>
      </c>
    </row>
    <row r="21544" spans="1:4" ht="15" x14ac:dyDescent="0.25">
      <c r="A21544" s="53" t="s">
        <v>25700</v>
      </c>
      <c r="B21544" s="53">
        <v>15</v>
      </c>
      <c r="C21544" s="53" t="s">
        <v>33536</v>
      </c>
      <c r="D21544" s="53" t="s">
        <v>33872</v>
      </c>
    </row>
    <row r="21545" spans="1:4" ht="15" x14ac:dyDescent="0.25">
      <c r="A21545" s="53" t="s">
        <v>25701</v>
      </c>
      <c r="B21545" s="53">
        <v>15</v>
      </c>
      <c r="C21545" s="53" t="s">
        <v>33536</v>
      </c>
      <c r="D21545" s="53" t="s">
        <v>33872</v>
      </c>
    </row>
    <row r="21546" spans="1:4" ht="15" x14ac:dyDescent="0.25">
      <c r="A21546" s="53" t="s">
        <v>25702</v>
      </c>
      <c r="B21546" s="53">
        <v>15</v>
      </c>
      <c r="C21546" s="53"/>
      <c r="D21546" s="53" t="s">
        <v>33872</v>
      </c>
    </row>
    <row r="21547" spans="1:4" ht="15" x14ac:dyDescent="0.25">
      <c r="A21547" s="53" t="s">
        <v>25703</v>
      </c>
      <c r="B21547" s="53">
        <v>15</v>
      </c>
      <c r="C21547" s="53"/>
      <c r="D21547" s="53" t="s">
        <v>33872</v>
      </c>
    </row>
    <row r="21548" spans="1:4" ht="15" x14ac:dyDescent="0.25">
      <c r="A21548" s="53" t="s">
        <v>25704</v>
      </c>
      <c r="B21548" s="53">
        <v>15</v>
      </c>
      <c r="C21548" s="53"/>
      <c r="D21548" s="53" t="s">
        <v>33872</v>
      </c>
    </row>
    <row r="21549" spans="1:4" ht="15" x14ac:dyDescent="0.25">
      <c r="A21549" s="53" t="s">
        <v>25705</v>
      </c>
      <c r="B21549" s="53">
        <v>15</v>
      </c>
      <c r="C21549" s="53"/>
      <c r="D21549" s="53" t="s">
        <v>33872</v>
      </c>
    </row>
    <row r="21550" spans="1:4" ht="15" x14ac:dyDescent="0.25">
      <c r="A21550" s="53" t="s">
        <v>25706</v>
      </c>
      <c r="B21550" s="53">
        <v>15</v>
      </c>
      <c r="C21550" s="53"/>
      <c r="D21550" s="53" t="s">
        <v>33872</v>
      </c>
    </row>
    <row r="21551" spans="1:4" ht="15" x14ac:dyDescent="0.25">
      <c r="A21551" s="53" t="s">
        <v>25707</v>
      </c>
      <c r="B21551" s="53">
        <v>15</v>
      </c>
      <c r="C21551" s="53"/>
      <c r="D21551" s="53" t="s">
        <v>33872</v>
      </c>
    </row>
    <row r="21552" spans="1:4" ht="15" x14ac:dyDescent="0.25">
      <c r="A21552" s="53" t="s">
        <v>25708</v>
      </c>
      <c r="B21552" s="53">
        <v>15</v>
      </c>
      <c r="C21552" s="53"/>
      <c r="D21552" s="53" t="s">
        <v>33872</v>
      </c>
    </row>
    <row r="21553" spans="1:4" ht="15" x14ac:dyDescent="0.25">
      <c r="A21553" s="53" t="s">
        <v>25709</v>
      </c>
      <c r="B21553" s="53">
        <v>60</v>
      </c>
      <c r="C21553" s="53" t="s">
        <v>33536</v>
      </c>
      <c r="D21553" s="53" t="s">
        <v>33872</v>
      </c>
    </row>
    <row r="21554" spans="1:4" ht="15" x14ac:dyDescent="0.25">
      <c r="A21554" s="53" t="s">
        <v>25710</v>
      </c>
      <c r="B21554" s="53">
        <v>20</v>
      </c>
      <c r="C21554" s="53" t="s">
        <v>33536</v>
      </c>
      <c r="D21554" s="53" t="s">
        <v>33872</v>
      </c>
    </row>
    <row r="21555" spans="1:4" ht="15" x14ac:dyDescent="0.25">
      <c r="A21555" s="53" t="s">
        <v>25711</v>
      </c>
      <c r="B21555" s="53">
        <v>20</v>
      </c>
      <c r="C21555" s="53" t="s">
        <v>33536</v>
      </c>
      <c r="D21555" s="53" t="s">
        <v>33872</v>
      </c>
    </row>
    <row r="21556" spans="1:4" ht="15" x14ac:dyDescent="0.25">
      <c r="A21556" s="53" t="s">
        <v>25712</v>
      </c>
      <c r="B21556" s="53">
        <v>20</v>
      </c>
      <c r="C21556" s="53"/>
      <c r="D21556" s="53" t="s">
        <v>33872</v>
      </c>
    </row>
    <row r="21557" spans="1:4" ht="15" x14ac:dyDescent="0.25">
      <c r="A21557" s="53" t="s">
        <v>25713</v>
      </c>
      <c r="B21557" s="53">
        <v>40</v>
      </c>
      <c r="C21557" s="53"/>
      <c r="D21557" s="53" t="s">
        <v>33872</v>
      </c>
    </row>
    <row r="21558" spans="1:4" ht="15" x14ac:dyDescent="0.25">
      <c r="A21558" s="53" t="s">
        <v>25714</v>
      </c>
      <c r="B21558" s="53">
        <v>40</v>
      </c>
      <c r="C21558" s="53" t="s">
        <v>33536</v>
      </c>
      <c r="D21558" s="53" t="s">
        <v>33872</v>
      </c>
    </row>
    <row r="21559" spans="1:4" ht="15" x14ac:dyDescent="0.25">
      <c r="A21559" s="53" t="s">
        <v>25715</v>
      </c>
      <c r="B21559" s="53">
        <v>40</v>
      </c>
      <c r="C21559" s="53" t="s">
        <v>33536</v>
      </c>
      <c r="D21559" s="53" t="s">
        <v>33872</v>
      </c>
    </row>
    <row r="21560" spans="1:4" ht="15" x14ac:dyDescent="0.25">
      <c r="A21560" s="53" t="s">
        <v>25716</v>
      </c>
      <c r="B21560" s="53">
        <v>40</v>
      </c>
      <c r="C21560" s="53"/>
      <c r="D21560" s="53" t="s">
        <v>33872</v>
      </c>
    </row>
    <row r="21561" spans="1:4" ht="15" x14ac:dyDescent="0.25">
      <c r="A21561" s="53" t="s">
        <v>25717</v>
      </c>
      <c r="B21561" s="53">
        <v>40</v>
      </c>
      <c r="C21561" s="53"/>
      <c r="D21561" s="53" t="s">
        <v>33872</v>
      </c>
    </row>
    <row r="21562" spans="1:4" ht="15" x14ac:dyDescent="0.25">
      <c r="A21562" s="53" t="s">
        <v>25718</v>
      </c>
      <c r="B21562" s="53">
        <v>40</v>
      </c>
      <c r="C21562" s="53"/>
      <c r="D21562" s="53" t="s">
        <v>33872</v>
      </c>
    </row>
    <row r="21563" spans="1:4" ht="15" x14ac:dyDescent="0.25">
      <c r="A21563" s="53" t="s">
        <v>25719</v>
      </c>
      <c r="B21563" s="53">
        <v>30</v>
      </c>
      <c r="C21563" s="53" t="s">
        <v>33536</v>
      </c>
      <c r="D21563" s="53" t="s">
        <v>33872</v>
      </c>
    </row>
    <row r="21564" spans="1:4" ht="15" x14ac:dyDescent="0.25">
      <c r="A21564" s="53" t="s">
        <v>25720</v>
      </c>
      <c r="B21564" s="53">
        <v>20</v>
      </c>
      <c r="C21564" s="53"/>
      <c r="D21564" s="53" t="s">
        <v>33872</v>
      </c>
    </row>
    <row r="21565" spans="1:4" ht="15" x14ac:dyDescent="0.25">
      <c r="A21565" s="53" t="s">
        <v>25721</v>
      </c>
      <c r="B21565" s="53">
        <v>30</v>
      </c>
      <c r="C21565" s="53" t="s">
        <v>33536</v>
      </c>
      <c r="D21565" s="53" t="s">
        <v>33872</v>
      </c>
    </row>
    <row r="21566" spans="1:4" ht="15" x14ac:dyDescent="0.25">
      <c r="A21566" s="53" t="s">
        <v>25722</v>
      </c>
      <c r="B21566" s="53">
        <v>20</v>
      </c>
      <c r="C21566" s="53" t="s">
        <v>33536</v>
      </c>
      <c r="D21566" s="53" t="s">
        <v>33872</v>
      </c>
    </row>
    <row r="21567" spans="1:4" ht="15" x14ac:dyDescent="0.25">
      <c r="A21567" s="53" t="s">
        <v>25723</v>
      </c>
      <c r="B21567" s="53">
        <v>20</v>
      </c>
      <c r="C21567" s="53"/>
      <c r="D21567" s="53" t="s">
        <v>33872</v>
      </c>
    </row>
    <row r="21568" spans="1:4" ht="15" x14ac:dyDescent="0.25">
      <c r="A21568" s="53" t="s">
        <v>25724</v>
      </c>
      <c r="B21568" s="53">
        <v>0</v>
      </c>
      <c r="C21568" s="53" t="s">
        <v>33536</v>
      </c>
      <c r="D21568" s="53" t="s">
        <v>33872</v>
      </c>
    </row>
    <row r="21569" spans="1:4" ht="15" x14ac:dyDescent="0.25">
      <c r="A21569" s="53" t="s">
        <v>25725</v>
      </c>
      <c r="B21569" s="53">
        <v>0</v>
      </c>
      <c r="C21569" s="53" t="s">
        <v>33536</v>
      </c>
      <c r="D21569" s="53" t="s">
        <v>33872</v>
      </c>
    </row>
    <row r="21570" spans="1:4" ht="15" x14ac:dyDescent="0.25">
      <c r="A21570" s="53" t="s">
        <v>25726</v>
      </c>
      <c r="B21570" s="53">
        <v>20</v>
      </c>
      <c r="C21570" s="53"/>
      <c r="D21570" s="53" t="s">
        <v>33872</v>
      </c>
    </row>
    <row r="21571" spans="1:4" ht="15" x14ac:dyDescent="0.25">
      <c r="A21571" s="53" t="s">
        <v>25727</v>
      </c>
      <c r="B21571" s="53">
        <v>20</v>
      </c>
      <c r="C21571" s="53"/>
      <c r="D21571" s="53" t="s">
        <v>33872</v>
      </c>
    </row>
    <row r="21572" spans="1:4" ht="15" x14ac:dyDescent="0.25">
      <c r="A21572" s="53" t="s">
        <v>25728</v>
      </c>
      <c r="B21572" s="53">
        <v>20</v>
      </c>
      <c r="C21572" s="53"/>
      <c r="D21572" s="53" t="s">
        <v>33872</v>
      </c>
    </row>
    <row r="21573" spans="1:4" ht="15" x14ac:dyDescent="0.25">
      <c r="A21573" s="53" t="s">
        <v>25729</v>
      </c>
      <c r="B21573" s="53">
        <v>60</v>
      </c>
      <c r="C21573" s="53" t="s">
        <v>33536</v>
      </c>
      <c r="D21573" s="53" t="s">
        <v>33872</v>
      </c>
    </row>
    <row r="21574" spans="1:4" ht="15" x14ac:dyDescent="0.25">
      <c r="A21574" s="53" t="s">
        <v>25730</v>
      </c>
      <c r="B21574" s="53">
        <v>20</v>
      </c>
      <c r="C21574" s="53" t="s">
        <v>33536</v>
      </c>
      <c r="D21574" s="53" t="s">
        <v>33872</v>
      </c>
    </row>
    <row r="21575" spans="1:4" ht="15" x14ac:dyDescent="0.25">
      <c r="A21575" s="53" t="s">
        <v>25731</v>
      </c>
      <c r="B21575" s="53">
        <v>20</v>
      </c>
      <c r="C21575" s="53" t="s">
        <v>33536</v>
      </c>
      <c r="D21575" s="53" t="s">
        <v>33872</v>
      </c>
    </row>
    <row r="21576" spans="1:4" ht="15" x14ac:dyDescent="0.25">
      <c r="A21576" s="53" t="s">
        <v>25732</v>
      </c>
      <c r="B21576" s="53">
        <v>20</v>
      </c>
      <c r="C21576" s="53"/>
      <c r="D21576" s="53" t="s">
        <v>33872</v>
      </c>
    </row>
    <row r="21577" spans="1:4" ht="15" x14ac:dyDescent="0.25">
      <c r="A21577" s="53" t="s">
        <v>25733</v>
      </c>
      <c r="B21577" s="53">
        <v>40</v>
      </c>
      <c r="C21577" s="53" t="s">
        <v>33542</v>
      </c>
      <c r="D21577" s="53" t="s">
        <v>33872</v>
      </c>
    </row>
    <row r="21578" spans="1:4" ht="15" x14ac:dyDescent="0.25">
      <c r="A21578" s="53" t="s">
        <v>25734</v>
      </c>
      <c r="B21578" s="53">
        <v>40</v>
      </c>
      <c r="C21578" s="53" t="s">
        <v>33536</v>
      </c>
      <c r="D21578" s="53" t="s">
        <v>33872</v>
      </c>
    </row>
    <row r="21579" spans="1:4" ht="15" x14ac:dyDescent="0.25">
      <c r="A21579" s="53" t="s">
        <v>25735</v>
      </c>
      <c r="B21579" s="53">
        <v>40</v>
      </c>
      <c r="C21579" s="53" t="s">
        <v>33536</v>
      </c>
      <c r="D21579" s="53" t="s">
        <v>33872</v>
      </c>
    </row>
    <row r="21580" spans="1:4" ht="15" x14ac:dyDescent="0.25">
      <c r="A21580" s="53" t="s">
        <v>25736</v>
      </c>
      <c r="B21580" s="53">
        <v>40</v>
      </c>
      <c r="C21580" s="53"/>
      <c r="D21580" s="53" t="s">
        <v>33872</v>
      </c>
    </row>
    <row r="21581" spans="1:4" ht="15" x14ac:dyDescent="0.25">
      <c r="A21581" s="53" t="s">
        <v>25737</v>
      </c>
      <c r="B21581" s="53">
        <v>40</v>
      </c>
      <c r="C21581" s="53" t="s">
        <v>33542</v>
      </c>
      <c r="D21581" s="53" t="s">
        <v>33872</v>
      </c>
    </row>
    <row r="21582" spans="1:4" ht="15" x14ac:dyDescent="0.25">
      <c r="A21582" s="53" t="s">
        <v>25738</v>
      </c>
      <c r="B21582" s="53">
        <v>40</v>
      </c>
      <c r="C21582" s="53"/>
      <c r="D21582" s="53" t="s">
        <v>33872</v>
      </c>
    </row>
    <row r="21583" spans="1:4" ht="15" x14ac:dyDescent="0.25">
      <c r="A21583" s="53" t="s">
        <v>25739</v>
      </c>
      <c r="B21583" s="53">
        <v>30</v>
      </c>
      <c r="C21583" s="53" t="s">
        <v>33536</v>
      </c>
      <c r="D21583" s="53" t="s">
        <v>33872</v>
      </c>
    </row>
    <row r="21584" spans="1:4" ht="15" x14ac:dyDescent="0.25">
      <c r="A21584" s="53" t="s">
        <v>25740</v>
      </c>
      <c r="B21584" s="53">
        <v>20</v>
      </c>
      <c r="C21584" s="53"/>
      <c r="D21584" s="53" t="s">
        <v>33872</v>
      </c>
    </row>
    <row r="21585" spans="1:4" ht="15" x14ac:dyDescent="0.25">
      <c r="A21585" s="53" t="s">
        <v>25741</v>
      </c>
      <c r="B21585" s="53">
        <v>40</v>
      </c>
      <c r="C21585" s="53" t="s">
        <v>33536</v>
      </c>
      <c r="D21585" s="53" t="s">
        <v>33872</v>
      </c>
    </row>
    <row r="21586" spans="1:4" ht="15" x14ac:dyDescent="0.25">
      <c r="A21586" s="53" t="s">
        <v>25742</v>
      </c>
      <c r="B21586" s="53">
        <v>20</v>
      </c>
      <c r="C21586" s="53" t="s">
        <v>33536</v>
      </c>
      <c r="D21586" s="53" t="s">
        <v>33872</v>
      </c>
    </row>
    <row r="21587" spans="1:4" ht="15" x14ac:dyDescent="0.25">
      <c r="A21587" s="53" t="s">
        <v>25743</v>
      </c>
      <c r="B21587" s="53">
        <v>30</v>
      </c>
      <c r="C21587" s="53" t="s">
        <v>33536</v>
      </c>
      <c r="D21587" s="53" t="s">
        <v>33872</v>
      </c>
    </row>
    <row r="21588" spans="1:4" ht="15" x14ac:dyDescent="0.25">
      <c r="A21588" s="53" t="s">
        <v>25744</v>
      </c>
      <c r="B21588" s="53">
        <v>20</v>
      </c>
      <c r="C21588" s="53" t="s">
        <v>33536</v>
      </c>
      <c r="D21588" s="53" t="s">
        <v>33872</v>
      </c>
    </row>
    <row r="21589" spans="1:4" ht="15" x14ac:dyDescent="0.25">
      <c r="A21589" s="53" t="s">
        <v>25745</v>
      </c>
      <c r="B21589" s="53">
        <v>20</v>
      </c>
      <c r="C21589" s="53"/>
      <c r="D21589" s="53" t="s">
        <v>33872</v>
      </c>
    </row>
    <row r="21590" spans="1:4" ht="15" x14ac:dyDescent="0.25">
      <c r="A21590" s="53" t="s">
        <v>25746</v>
      </c>
      <c r="B21590" s="53">
        <v>0</v>
      </c>
      <c r="C21590" s="53" t="s">
        <v>33536</v>
      </c>
      <c r="D21590" s="53" t="s">
        <v>33872</v>
      </c>
    </row>
    <row r="21591" spans="1:4" ht="15" x14ac:dyDescent="0.25">
      <c r="A21591" s="53" t="s">
        <v>25747</v>
      </c>
      <c r="B21591" s="53">
        <v>0</v>
      </c>
      <c r="C21591" s="53" t="s">
        <v>33536</v>
      </c>
      <c r="D21591" s="53" t="s">
        <v>33872</v>
      </c>
    </row>
    <row r="21592" spans="1:4" ht="15" x14ac:dyDescent="0.25">
      <c r="A21592" s="53" t="s">
        <v>25748</v>
      </c>
      <c r="B21592" s="53">
        <v>20</v>
      </c>
      <c r="C21592" s="53"/>
      <c r="D21592" s="53" t="s">
        <v>33872</v>
      </c>
    </row>
    <row r="21593" spans="1:4" ht="15" x14ac:dyDescent="0.25">
      <c r="A21593" s="53" t="s">
        <v>25749</v>
      </c>
      <c r="B21593" s="53">
        <v>20</v>
      </c>
      <c r="C21593" s="53"/>
      <c r="D21593" s="53" t="s">
        <v>33872</v>
      </c>
    </row>
    <row r="21594" spans="1:4" ht="15" x14ac:dyDescent="0.25">
      <c r="A21594" s="53" t="s">
        <v>25750</v>
      </c>
      <c r="B21594" s="53">
        <v>20</v>
      </c>
      <c r="C21594" s="53"/>
      <c r="D21594" s="53" t="s">
        <v>33872</v>
      </c>
    </row>
    <row r="21595" spans="1:4" ht="15" x14ac:dyDescent="0.25">
      <c r="A21595" s="53" t="s">
        <v>25751</v>
      </c>
      <c r="B21595" s="53">
        <v>30</v>
      </c>
      <c r="C21595" s="53" t="s">
        <v>33536</v>
      </c>
      <c r="D21595" s="53" t="s">
        <v>33872</v>
      </c>
    </row>
    <row r="21596" spans="1:4" ht="15" x14ac:dyDescent="0.25">
      <c r="A21596" s="53" t="s">
        <v>25752</v>
      </c>
      <c r="B21596" s="53">
        <v>30</v>
      </c>
      <c r="C21596" s="53" t="s">
        <v>33536</v>
      </c>
      <c r="D21596" s="53" t="s">
        <v>33872</v>
      </c>
    </row>
    <row r="21597" spans="1:4" ht="15" x14ac:dyDescent="0.25">
      <c r="A21597" s="53" t="s">
        <v>25753</v>
      </c>
      <c r="B21597" s="53">
        <v>30</v>
      </c>
      <c r="C21597" s="53" t="s">
        <v>33536</v>
      </c>
      <c r="D21597" s="53" t="s">
        <v>33872</v>
      </c>
    </row>
    <row r="21598" spans="1:4" ht="15" x14ac:dyDescent="0.25">
      <c r="A21598" s="53" t="s">
        <v>25754</v>
      </c>
      <c r="B21598" s="53">
        <v>0</v>
      </c>
      <c r="C21598" s="53" t="s">
        <v>33539</v>
      </c>
      <c r="D21598" s="53" t="s">
        <v>33873</v>
      </c>
    </row>
    <row r="21599" spans="1:4" ht="15" x14ac:dyDescent="0.25">
      <c r="A21599" s="53" t="s">
        <v>25755</v>
      </c>
      <c r="B21599" s="53">
        <v>0</v>
      </c>
      <c r="C21599" s="53" t="s">
        <v>33537</v>
      </c>
      <c r="D21599" s="53" t="s">
        <v>33872</v>
      </c>
    </row>
    <row r="21600" spans="1:4" ht="15" x14ac:dyDescent="0.25">
      <c r="A21600" s="53" t="s">
        <v>25756</v>
      </c>
      <c r="B21600" s="53">
        <v>0</v>
      </c>
      <c r="C21600" s="53" t="s">
        <v>33539</v>
      </c>
      <c r="D21600" s="53" t="s">
        <v>33873</v>
      </c>
    </row>
    <row r="21601" spans="1:4" ht="15" x14ac:dyDescent="0.25">
      <c r="A21601" s="53" t="s">
        <v>25757</v>
      </c>
      <c r="B21601" s="53">
        <v>0</v>
      </c>
      <c r="C21601" s="53" t="s">
        <v>33539</v>
      </c>
      <c r="D21601" s="53" t="s">
        <v>33873</v>
      </c>
    </row>
    <row r="21602" spans="1:4" ht="15" x14ac:dyDescent="0.25">
      <c r="A21602" s="53" t="s">
        <v>25758</v>
      </c>
      <c r="B21602" s="53">
        <v>0</v>
      </c>
      <c r="C21602" s="53" t="s">
        <v>33537</v>
      </c>
      <c r="D21602" s="53" t="s">
        <v>33872</v>
      </c>
    </row>
    <row r="21603" spans="1:4" ht="15" x14ac:dyDescent="0.25">
      <c r="A21603" s="53" t="s">
        <v>25759</v>
      </c>
      <c r="B21603" s="53">
        <v>0</v>
      </c>
      <c r="C21603" s="53" t="s">
        <v>33537</v>
      </c>
      <c r="D21603" s="53" t="s">
        <v>33873</v>
      </c>
    </row>
    <row r="21604" spans="1:4" ht="15" x14ac:dyDescent="0.25">
      <c r="A21604" s="53" t="s">
        <v>25760</v>
      </c>
      <c r="B21604" s="53">
        <v>0</v>
      </c>
      <c r="C21604" s="53" t="s">
        <v>33539</v>
      </c>
      <c r="D21604" s="53" t="s">
        <v>33873</v>
      </c>
    </row>
    <row r="21605" spans="1:4" ht="15" x14ac:dyDescent="0.25">
      <c r="A21605" s="53" t="s">
        <v>25761</v>
      </c>
      <c r="B21605" s="53">
        <v>0</v>
      </c>
      <c r="C21605" s="53" t="s">
        <v>33537</v>
      </c>
      <c r="D21605" s="53" t="s">
        <v>33872</v>
      </c>
    </row>
    <row r="21606" spans="1:4" ht="15" x14ac:dyDescent="0.25">
      <c r="A21606" s="53" t="s">
        <v>33350</v>
      </c>
      <c r="B21606" s="53">
        <v>0</v>
      </c>
      <c r="C21606" s="53" t="s">
        <v>33537</v>
      </c>
      <c r="D21606" s="53" t="s">
        <v>33873</v>
      </c>
    </row>
    <row r="21607" spans="1:4" ht="15" x14ac:dyDescent="0.25">
      <c r="A21607" s="53" t="s">
        <v>25762</v>
      </c>
      <c r="B21607" s="53">
        <v>0</v>
      </c>
      <c r="C21607" s="53" t="s">
        <v>33539</v>
      </c>
      <c r="D21607" s="53" t="s">
        <v>33873</v>
      </c>
    </row>
    <row r="21608" spans="1:4" ht="15" x14ac:dyDescent="0.25">
      <c r="A21608" s="53" t="s">
        <v>25763</v>
      </c>
      <c r="B21608" s="53">
        <v>0</v>
      </c>
      <c r="C21608" s="53" t="s">
        <v>33537</v>
      </c>
      <c r="D21608" s="53" t="s">
        <v>33872</v>
      </c>
    </row>
    <row r="21609" spans="1:4" ht="15" x14ac:dyDescent="0.25">
      <c r="A21609" s="53" t="s">
        <v>25764</v>
      </c>
      <c r="B21609" s="53">
        <v>0</v>
      </c>
      <c r="C21609" s="53" t="s">
        <v>33539</v>
      </c>
      <c r="D21609" s="53" t="s">
        <v>33873</v>
      </c>
    </row>
    <row r="21610" spans="1:4" ht="15" x14ac:dyDescent="0.25">
      <c r="A21610" s="53" t="s">
        <v>25765</v>
      </c>
      <c r="B21610" s="53">
        <v>0</v>
      </c>
      <c r="C21610" s="53" t="s">
        <v>33539</v>
      </c>
      <c r="D21610" s="53" t="s">
        <v>33873</v>
      </c>
    </row>
    <row r="21611" spans="1:4" ht="15" x14ac:dyDescent="0.25">
      <c r="A21611" s="53" t="s">
        <v>25766</v>
      </c>
      <c r="B21611" s="53">
        <v>15</v>
      </c>
      <c r="C21611" s="53" t="s">
        <v>33536</v>
      </c>
      <c r="D21611" s="53" t="s">
        <v>33872</v>
      </c>
    </row>
    <row r="21612" spans="1:4" ht="15" x14ac:dyDescent="0.25">
      <c r="A21612" s="53" t="s">
        <v>25767</v>
      </c>
      <c r="B21612" s="53">
        <v>10</v>
      </c>
      <c r="C21612" s="53" t="s">
        <v>33536</v>
      </c>
      <c r="D21612" s="53" t="s">
        <v>33872</v>
      </c>
    </row>
    <row r="21613" spans="1:4" ht="15" x14ac:dyDescent="0.25">
      <c r="A21613" s="53" t="s">
        <v>25768</v>
      </c>
      <c r="B21613" s="53">
        <v>10</v>
      </c>
      <c r="C21613" s="53" t="s">
        <v>33536</v>
      </c>
      <c r="D21613" s="53" t="s">
        <v>33872</v>
      </c>
    </row>
    <row r="21614" spans="1:4" ht="15" x14ac:dyDescent="0.25">
      <c r="A21614" s="53" t="s">
        <v>25769</v>
      </c>
      <c r="B21614" s="53">
        <v>15</v>
      </c>
      <c r="C21614" s="53" t="s">
        <v>33536</v>
      </c>
      <c r="D21614" s="53" t="s">
        <v>33872</v>
      </c>
    </row>
    <row r="21615" spans="1:4" ht="15" x14ac:dyDescent="0.25">
      <c r="A21615" s="53" t="s">
        <v>25770</v>
      </c>
      <c r="B21615" s="53">
        <v>15</v>
      </c>
      <c r="C21615" s="53" t="s">
        <v>33536</v>
      </c>
      <c r="D21615" s="53" t="s">
        <v>33872</v>
      </c>
    </row>
    <row r="21616" spans="1:4" ht="15" x14ac:dyDescent="0.25">
      <c r="A21616" s="53" t="s">
        <v>25771</v>
      </c>
      <c r="B21616" s="53">
        <v>15</v>
      </c>
      <c r="C21616" s="53" t="s">
        <v>33536</v>
      </c>
      <c r="D21616" s="53" t="s">
        <v>33872</v>
      </c>
    </row>
    <row r="21617" spans="1:4" ht="15" x14ac:dyDescent="0.25">
      <c r="A21617" s="53" t="s">
        <v>25772</v>
      </c>
      <c r="B21617" s="53">
        <v>15</v>
      </c>
      <c r="C21617" s="53" t="s">
        <v>33536</v>
      </c>
      <c r="D21617" s="53" t="s">
        <v>33872</v>
      </c>
    </row>
    <row r="21618" spans="1:4" ht="15" x14ac:dyDescent="0.25">
      <c r="A21618" s="53" t="s">
        <v>25773</v>
      </c>
      <c r="B21618" s="53">
        <v>10</v>
      </c>
      <c r="C21618" s="53" t="s">
        <v>33536</v>
      </c>
      <c r="D21618" s="53" t="s">
        <v>33872</v>
      </c>
    </row>
    <row r="21619" spans="1:4" ht="15" x14ac:dyDescent="0.25">
      <c r="A21619" s="53" t="s">
        <v>25774</v>
      </c>
      <c r="B21619" s="53">
        <v>15</v>
      </c>
      <c r="C21619" s="53" t="s">
        <v>33536</v>
      </c>
      <c r="D21619" s="53" t="s">
        <v>33872</v>
      </c>
    </row>
    <row r="21620" spans="1:4" ht="15" x14ac:dyDescent="0.25">
      <c r="A21620" s="53" t="s">
        <v>25775</v>
      </c>
      <c r="B21620" s="53">
        <v>15</v>
      </c>
      <c r="C21620" s="53" t="s">
        <v>33536</v>
      </c>
      <c r="D21620" s="53" t="s">
        <v>33872</v>
      </c>
    </row>
    <row r="21621" spans="1:4" ht="15" x14ac:dyDescent="0.25">
      <c r="A21621" s="53" t="s">
        <v>25776</v>
      </c>
      <c r="B21621" s="53">
        <v>10</v>
      </c>
      <c r="C21621" s="53" t="s">
        <v>33536</v>
      </c>
      <c r="D21621" s="53" t="s">
        <v>33872</v>
      </c>
    </row>
    <row r="21622" spans="1:4" ht="15" x14ac:dyDescent="0.25">
      <c r="A21622" s="53" t="s">
        <v>25777</v>
      </c>
      <c r="B21622" s="53">
        <v>0</v>
      </c>
      <c r="C21622" s="53" t="s">
        <v>33536</v>
      </c>
      <c r="D21622" s="53" t="s">
        <v>33872</v>
      </c>
    </row>
    <row r="21623" spans="1:4" ht="15" x14ac:dyDescent="0.25">
      <c r="A21623" s="53" t="s">
        <v>25778</v>
      </c>
      <c r="B21623" s="53">
        <v>0</v>
      </c>
      <c r="C21623" s="53" t="s">
        <v>33536</v>
      </c>
      <c r="D21623" s="53" t="s">
        <v>33872</v>
      </c>
    </row>
    <row r="21624" spans="1:4" ht="15" x14ac:dyDescent="0.25">
      <c r="A21624" s="53" t="s">
        <v>25779</v>
      </c>
      <c r="B21624" s="53">
        <v>20</v>
      </c>
      <c r="C21624" s="53" t="s">
        <v>33536</v>
      </c>
      <c r="D21624" s="53" t="s">
        <v>33872</v>
      </c>
    </row>
    <row r="21625" spans="1:4" ht="15" x14ac:dyDescent="0.25">
      <c r="A21625" s="53" t="s">
        <v>25780</v>
      </c>
      <c r="B21625" s="53">
        <v>10</v>
      </c>
      <c r="C21625" s="53" t="s">
        <v>33536</v>
      </c>
      <c r="D21625" s="53" t="s">
        <v>33872</v>
      </c>
    </row>
    <row r="21626" spans="1:4" ht="15" x14ac:dyDescent="0.25">
      <c r="A21626" s="53" t="s">
        <v>25781</v>
      </c>
      <c r="B21626" s="53">
        <v>10</v>
      </c>
      <c r="C21626" s="53" t="s">
        <v>33536</v>
      </c>
      <c r="D21626" s="53" t="s">
        <v>33872</v>
      </c>
    </row>
    <row r="21627" spans="1:4" ht="15" x14ac:dyDescent="0.25">
      <c r="A21627" s="53" t="s">
        <v>25782</v>
      </c>
      <c r="B21627" s="53">
        <v>10</v>
      </c>
      <c r="C21627" s="53" t="s">
        <v>33536</v>
      </c>
      <c r="D21627" s="53" t="s">
        <v>33872</v>
      </c>
    </row>
    <row r="21628" spans="1:4" ht="15" x14ac:dyDescent="0.25">
      <c r="A21628" s="53" t="s">
        <v>25783</v>
      </c>
      <c r="B21628" s="53">
        <v>20</v>
      </c>
      <c r="C21628" s="53" t="s">
        <v>33536</v>
      </c>
      <c r="D21628" s="53" t="s">
        <v>33872</v>
      </c>
    </row>
    <row r="21629" spans="1:4" ht="15" x14ac:dyDescent="0.25">
      <c r="A21629" s="53" t="s">
        <v>25784</v>
      </c>
      <c r="B21629" s="53">
        <v>20</v>
      </c>
      <c r="C21629" s="53" t="s">
        <v>33536</v>
      </c>
      <c r="D21629" s="53" t="s">
        <v>33872</v>
      </c>
    </row>
    <row r="21630" spans="1:4" ht="15" x14ac:dyDescent="0.25">
      <c r="A21630" s="53" t="s">
        <v>25785</v>
      </c>
      <c r="B21630" s="53">
        <v>10</v>
      </c>
      <c r="C21630" s="53" t="s">
        <v>33536</v>
      </c>
      <c r="D21630" s="53" t="s">
        <v>33872</v>
      </c>
    </row>
    <row r="21631" spans="1:4" ht="15" x14ac:dyDescent="0.25">
      <c r="A21631" s="53" t="s">
        <v>25786</v>
      </c>
      <c r="B21631" s="53">
        <v>20</v>
      </c>
      <c r="C21631" s="53" t="s">
        <v>33536</v>
      </c>
      <c r="D21631" s="53" t="s">
        <v>33872</v>
      </c>
    </row>
    <row r="21632" spans="1:4" ht="15" x14ac:dyDescent="0.25">
      <c r="A21632" s="53" t="s">
        <v>25787</v>
      </c>
      <c r="B21632" s="53">
        <v>10</v>
      </c>
      <c r="C21632" s="53" t="s">
        <v>33536</v>
      </c>
      <c r="D21632" s="53" t="s">
        <v>33872</v>
      </c>
    </row>
    <row r="21633" spans="1:4" ht="15" x14ac:dyDescent="0.25">
      <c r="A21633" s="53" t="s">
        <v>25788</v>
      </c>
      <c r="B21633" s="53">
        <v>5</v>
      </c>
      <c r="C21633" s="53" t="s">
        <v>33536</v>
      </c>
      <c r="D21633" s="53" t="s">
        <v>33872</v>
      </c>
    </row>
    <row r="21634" spans="1:4" ht="15" x14ac:dyDescent="0.25">
      <c r="A21634" s="53" t="s">
        <v>25789</v>
      </c>
      <c r="B21634" s="53">
        <v>10</v>
      </c>
      <c r="C21634" s="53" t="s">
        <v>33536</v>
      </c>
      <c r="D21634" s="53" t="s">
        <v>33872</v>
      </c>
    </row>
    <row r="21635" spans="1:4" ht="15" x14ac:dyDescent="0.25">
      <c r="A21635" s="53" t="s">
        <v>25790</v>
      </c>
      <c r="B21635" s="53">
        <v>10</v>
      </c>
      <c r="C21635" s="53" t="s">
        <v>33536</v>
      </c>
      <c r="D21635" s="53" t="s">
        <v>33872</v>
      </c>
    </row>
    <row r="21636" spans="1:4" ht="15" x14ac:dyDescent="0.25">
      <c r="A21636" s="53" t="s">
        <v>25791</v>
      </c>
      <c r="B21636" s="53">
        <v>5</v>
      </c>
      <c r="C21636" s="53" t="s">
        <v>33536</v>
      </c>
      <c r="D21636" s="53" t="s">
        <v>33872</v>
      </c>
    </row>
    <row r="21637" spans="1:4" ht="15" x14ac:dyDescent="0.25">
      <c r="A21637" s="53" t="s">
        <v>25792</v>
      </c>
      <c r="B21637" s="53">
        <v>10</v>
      </c>
      <c r="C21637" s="53" t="s">
        <v>33536</v>
      </c>
      <c r="D21637" s="53" t="s">
        <v>33872</v>
      </c>
    </row>
    <row r="21638" spans="1:4" ht="15" x14ac:dyDescent="0.25">
      <c r="A21638" s="53" t="s">
        <v>25793</v>
      </c>
      <c r="B21638" s="53">
        <v>20</v>
      </c>
      <c r="C21638" s="53" t="s">
        <v>33536</v>
      </c>
      <c r="D21638" s="53" t="s">
        <v>33872</v>
      </c>
    </row>
    <row r="21639" spans="1:4" ht="15" x14ac:dyDescent="0.25">
      <c r="A21639" s="53" t="s">
        <v>25794</v>
      </c>
      <c r="B21639" s="53">
        <v>20</v>
      </c>
      <c r="C21639" s="53" t="s">
        <v>33536</v>
      </c>
      <c r="D21639" s="53" t="s">
        <v>33872</v>
      </c>
    </row>
    <row r="21640" spans="1:4" ht="15" x14ac:dyDescent="0.25">
      <c r="A21640" s="53" t="s">
        <v>25795</v>
      </c>
      <c r="B21640" s="53">
        <v>20</v>
      </c>
      <c r="C21640" s="53" t="s">
        <v>33536</v>
      </c>
      <c r="D21640" s="53" t="s">
        <v>33872</v>
      </c>
    </row>
    <row r="21641" spans="1:4" ht="15" x14ac:dyDescent="0.25">
      <c r="A21641" s="53" t="s">
        <v>25796</v>
      </c>
      <c r="B21641" s="53">
        <v>10</v>
      </c>
      <c r="C21641" s="53" t="s">
        <v>33536</v>
      </c>
      <c r="D21641" s="53" t="s">
        <v>33872</v>
      </c>
    </row>
    <row r="21642" spans="1:4" ht="15" x14ac:dyDescent="0.25">
      <c r="A21642" s="53" t="s">
        <v>25797</v>
      </c>
      <c r="B21642" s="53">
        <v>20</v>
      </c>
      <c r="C21642" s="53" t="s">
        <v>33536</v>
      </c>
      <c r="D21642" s="53" t="s">
        <v>33872</v>
      </c>
    </row>
    <row r="21643" spans="1:4" ht="15" x14ac:dyDescent="0.25">
      <c r="A21643" s="53" t="s">
        <v>25798</v>
      </c>
      <c r="B21643" s="53">
        <v>10</v>
      </c>
      <c r="C21643" s="53" t="s">
        <v>33536</v>
      </c>
      <c r="D21643" s="53" t="s">
        <v>33872</v>
      </c>
    </row>
    <row r="21644" spans="1:4" ht="15" x14ac:dyDescent="0.25">
      <c r="A21644" s="53" t="s">
        <v>25799</v>
      </c>
      <c r="B21644" s="53">
        <v>10</v>
      </c>
      <c r="C21644" s="53" t="s">
        <v>33536</v>
      </c>
      <c r="D21644" s="53" t="s">
        <v>33872</v>
      </c>
    </row>
    <row r="21645" spans="1:4" ht="15" x14ac:dyDescent="0.25">
      <c r="A21645" s="53" t="s">
        <v>25800</v>
      </c>
      <c r="B21645" s="53">
        <v>20</v>
      </c>
      <c r="C21645" s="53" t="s">
        <v>33536</v>
      </c>
      <c r="D21645" s="53" t="s">
        <v>33872</v>
      </c>
    </row>
    <row r="21646" spans="1:4" ht="15" x14ac:dyDescent="0.25">
      <c r="A21646" s="53" t="s">
        <v>25801</v>
      </c>
      <c r="B21646" s="53">
        <v>10</v>
      </c>
      <c r="C21646" s="53" t="s">
        <v>33536</v>
      </c>
      <c r="D21646" s="53" t="s">
        <v>33872</v>
      </c>
    </row>
    <row r="21647" spans="1:4" ht="15" x14ac:dyDescent="0.25">
      <c r="A21647" s="53" t="s">
        <v>25802</v>
      </c>
      <c r="B21647" s="53">
        <v>15</v>
      </c>
      <c r="C21647" s="53" t="s">
        <v>33536</v>
      </c>
      <c r="D21647" s="53" t="s">
        <v>33872</v>
      </c>
    </row>
    <row r="21648" spans="1:4" ht="15" x14ac:dyDescent="0.25">
      <c r="A21648" s="53" t="s">
        <v>25803</v>
      </c>
      <c r="B21648" s="53">
        <v>10</v>
      </c>
      <c r="C21648" s="53" t="s">
        <v>33536</v>
      </c>
      <c r="D21648" s="53" t="s">
        <v>33872</v>
      </c>
    </row>
    <row r="21649" spans="1:4" ht="15" x14ac:dyDescent="0.25">
      <c r="A21649" s="53" t="s">
        <v>25804</v>
      </c>
      <c r="B21649" s="53">
        <v>20</v>
      </c>
      <c r="C21649" s="53" t="s">
        <v>33536</v>
      </c>
      <c r="D21649" s="53" t="s">
        <v>33872</v>
      </c>
    </row>
    <row r="21650" spans="1:4" ht="15" x14ac:dyDescent="0.25">
      <c r="A21650" s="53" t="s">
        <v>25805</v>
      </c>
      <c r="B21650" s="53">
        <v>10</v>
      </c>
      <c r="C21650" s="53" t="s">
        <v>33536</v>
      </c>
      <c r="D21650" s="53" t="s">
        <v>33872</v>
      </c>
    </row>
    <row r="21651" spans="1:4" ht="15" x14ac:dyDescent="0.25">
      <c r="A21651" s="53" t="s">
        <v>25806</v>
      </c>
      <c r="B21651" s="53">
        <v>15</v>
      </c>
      <c r="C21651" s="53" t="s">
        <v>33536</v>
      </c>
      <c r="D21651" s="53" t="s">
        <v>33872</v>
      </c>
    </row>
    <row r="21652" spans="1:4" ht="15" x14ac:dyDescent="0.25">
      <c r="A21652" s="53" t="s">
        <v>25807</v>
      </c>
      <c r="B21652" s="53">
        <v>10</v>
      </c>
      <c r="C21652" s="53" t="s">
        <v>33536</v>
      </c>
      <c r="D21652" s="53" t="s">
        <v>33872</v>
      </c>
    </row>
    <row r="21653" spans="1:4" ht="15" x14ac:dyDescent="0.25">
      <c r="A21653" s="53" t="s">
        <v>25808</v>
      </c>
      <c r="B21653" s="53">
        <v>15</v>
      </c>
      <c r="C21653" s="53" t="s">
        <v>33536</v>
      </c>
      <c r="D21653" s="53" t="s">
        <v>33872</v>
      </c>
    </row>
    <row r="21654" spans="1:4" ht="15" x14ac:dyDescent="0.25">
      <c r="A21654" s="53" t="s">
        <v>25809</v>
      </c>
      <c r="B21654" s="53">
        <v>15</v>
      </c>
      <c r="C21654" s="53" t="s">
        <v>33536</v>
      </c>
      <c r="D21654" s="53" t="s">
        <v>33872</v>
      </c>
    </row>
    <row r="21655" spans="1:4" ht="15" x14ac:dyDescent="0.25">
      <c r="A21655" s="53" t="s">
        <v>25810</v>
      </c>
      <c r="B21655" s="53">
        <v>15</v>
      </c>
      <c r="C21655" s="53" t="s">
        <v>33536</v>
      </c>
      <c r="D21655" s="53" t="s">
        <v>33872</v>
      </c>
    </row>
    <row r="21656" spans="1:4" ht="15" x14ac:dyDescent="0.25">
      <c r="A21656" s="53" t="s">
        <v>25811</v>
      </c>
      <c r="B21656" s="53">
        <v>15</v>
      </c>
      <c r="C21656" s="53" t="s">
        <v>33536</v>
      </c>
      <c r="D21656" s="53" t="s">
        <v>33872</v>
      </c>
    </row>
    <row r="21657" spans="1:4" ht="15" x14ac:dyDescent="0.25">
      <c r="A21657" s="53" t="s">
        <v>25812</v>
      </c>
      <c r="B21657" s="53">
        <v>15</v>
      </c>
      <c r="C21657" s="53" t="s">
        <v>33536</v>
      </c>
      <c r="D21657" s="53" t="s">
        <v>33872</v>
      </c>
    </row>
    <row r="21658" spans="1:4" ht="15" x14ac:dyDescent="0.25">
      <c r="A21658" s="53" t="s">
        <v>25813</v>
      </c>
      <c r="B21658" s="53">
        <v>15</v>
      </c>
      <c r="C21658" s="53" t="s">
        <v>33536</v>
      </c>
      <c r="D21658" s="53" t="s">
        <v>33872</v>
      </c>
    </row>
    <row r="21659" spans="1:4" ht="15" x14ac:dyDescent="0.25">
      <c r="A21659" s="53" t="s">
        <v>25814</v>
      </c>
      <c r="B21659" s="53">
        <v>15</v>
      </c>
      <c r="C21659" s="53" t="s">
        <v>33536</v>
      </c>
      <c r="D21659" s="53" t="s">
        <v>33872</v>
      </c>
    </row>
    <row r="21660" spans="1:4" ht="15" x14ac:dyDescent="0.25">
      <c r="A21660" s="53" t="s">
        <v>25815</v>
      </c>
      <c r="B21660" s="53">
        <v>15</v>
      </c>
      <c r="C21660" s="53" t="s">
        <v>33536</v>
      </c>
      <c r="D21660" s="53" t="s">
        <v>33872</v>
      </c>
    </row>
    <row r="21661" spans="1:4" ht="15" x14ac:dyDescent="0.25">
      <c r="A21661" s="53" t="s">
        <v>25816</v>
      </c>
      <c r="B21661" s="53">
        <v>15</v>
      </c>
      <c r="C21661" s="53" t="s">
        <v>33536</v>
      </c>
      <c r="D21661" s="53" t="s">
        <v>33872</v>
      </c>
    </row>
    <row r="21662" spans="1:4" ht="15" x14ac:dyDescent="0.25">
      <c r="A21662" s="53" t="s">
        <v>25817</v>
      </c>
      <c r="B21662" s="53">
        <v>0</v>
      </c>
      <c r="C21662" s="53" t="s">
        <v>33536</v>
      </c>
      <c r="D21662" s="53" t="s">
        <v>33872</v>
      </c>
    </row>
    <row r="21663" spans="1:4" ht="15" x14ac:dyDescent="0.25">
      <c r="A21663" s="53" t="s">
        <v>25818</v>
      </c>
      <c r="B21663" s="53">
        <v>20</v>
      </c>
      <c r="C21663" s="53" t="s">
        <v>33536</v>
      </c>
      <c r="D21663" s="53" t="s">
        <v>33872</v>
      </c>
    </row>
    <row r="21664" spans="1:4" ht="15" x14ac:dyDescent="0.25">
      <c r="A21664" s="53" t="s">
        <v>25819</v>
      </c>
      <c r="B21664" s="53">
        <v>10</v>
      </c>
      <c r="C21664" s="53" t="s">
        <v>33536</v>
      </c>
      <c r="D21664" s="53" t="s">
        <v>33872</v>
      </c>
    </row>
    <row r="21665" spans="1:4" ht="15" x14ac:dyDescent="0.25">
      <c r="A21665" s="53" t="s">
        <v>25820</v>
      </c>
      <c r="B21665" s="53">
        <v>10</v>
      </c>
      <c r="C21665" s="53" t="s">
        <v>33536</v>
      </c>
      <c r="D21665" s="53" t="s">
        <v>33872</v>
      </c>
    </row>
    <row r="21666" spans="1:4" ht="15" x14ac:dyDescent="0.25">
      <c r="A21666" s="53" t="s">
        <v>25821</v>
      </c>
      <c r="B21666" s="53">
        <v>20</v>
      </c>
      <c r="C21666" s="53" t="s">
        <v>33536</v>
      </c>
      <c r="D21666" s="53" t="s">
        <v>33872</v>
      </c>
    </row>
    <row r="21667" spans="1:4" ht="15" x14ac:dyDescent="0.25">
      <c r="A21667" s="53" t="s">
        <v>25822</v>
      </c>
      <c r="B21667" s="53">
        <v>10</v>
      </c>
      <c r="C21667" s="53" t="s">
        <v>33536</v>
      </c>
      <c r="D21667" s="53" t="s">
        <v>33872</v>
      </c>
    </row>
    <row r="21668" spans="1:4" ht="15" x14ac:dyDescent="0.25">
      <c r="A21668" s="53" t="s">
        <v>25823</v>
      </c>
      <c r="B21668" s="53">
        <v>10</v>
      </c>
      <c r="C21668" s="53" t="s">
        <v>33536</v>
      </c>
      <c r="D21668" s="53" t="s">
        <v>33872</v>
      </c>
    </row>
    <row r="21669" spans="1:4" ht="15" x14ac:dyDescent="0.25">
      <c r="A21669" s="53" t="s">
        <v>25824</v>
      </c>
      <c r="B21669" s="53">
        <v>10</v>
      </c>
      <c r="C21669" s="53" t="s">
        <v>33536</v>
      </c>
      <c r="D21669" s="53" t="s">
        <v>33872</v>
      </c>
    </row>
    <row r="21670" spans="1:4" ht="15" x14ac:dyDescent="0.25">
      <c r="A21670" s="53" t="s">
        <v>25825</v>
      </c>
      <c r="B21670" s="53">
        <v>20</v>
      </c>
      <c r="C21670" s="53" t="s">
        <v>33536</v>
      </c>
      <c r="D21670" s="53" t="s">
        <v>33872</v>
      </c>
    </row>
    <row r="21671" spans="1:4" ht="15" x14ac:dyDescent="0.25">
      <c r="A21671" s="53" t="s">
        <v>25826</v>
      </c>
      <c r="B21671" s="53">
        <v>0</v>
      </c>
      <c r="C21671" s="53" t="s">
        <v>33536</v>
      </c>
      <c r="D21671" s="53" t="s">
        <v>33872</v>
      </c>
    </row>
    <row r="21672" spans="1:4" ht="15" x14ac:dyDescent="0.25">
      <c r="A21672" s="53" t="s">
        <v>25827</v>
      </c>
      <c r="B21672" s="53">
        <v>10</v>
      </c>
      <c r="C21672" s="53" t="s">
        <v>33536</v>
      </c>
      <c r="D21672" s="53" t="s">
        <v>33872</v>
      </c>
    </row>
    <row r="21673" spans="1:4" ht="15" x14ac:dyDescent="0.25">
      <c r="A21673" s="53" t="s">
        <v>25828</v>
      </c>
      <c r="B21673" s="53">
        <v>10</v>
      </c>
      <c r="C21673" s="53" t="s">
        <v>33536</v>
      </c>
      <c r="D21673" s="53" t="s">
        <v>33872</v>
      </c>
    </row>
    <row r="21674" spans="1:4" ht="15" x14ac:dyDescent="0.25">
      <c r="A21674" s="53" t="s">
        <v>25829</v>
      </c>
      <c r="B21674" s="53">
        <v>10</v>
      </c>
      <c r="C21674" s="53" t="s">
        <v>33536</v>
      </c>
      <c r="D21674" s="53" t="s">
        <v>33872</v>
      </c>
    </row>
    <row r="21675" spans="1:4" ht="15" x14ac:dyDescent="0.25">
      <c r="A21675" s="53" t="s">
        <v>25830</v>
      </c>
      <c r="B21675" s="53">
        <v>10</v>
      </c>
      <c r="C21675" s="53" t="s">
        <v>33536</v>
      </c>
      <c r="D21675" s="53" t="s">
        <v>33872</v>
      </c>
    </row>
    <row r="21676" spans="1:4" ht="15" x14ac:dyDescent="0.25">
      <c r="A21676" s="53" t="s">
        <v>25831</v>
      </c>
      <c r="B21676" s="53">
        <v>10</v>
      </c>
      <c r="C21676" s="53" t="s">
        <v>33536</v>
      </c>
      <c r="D21676" s="53" t="s">
        <v>33872</v>
      </c>
    </row>
    <row r="21677" spans="1:4" ht="15" x14ac:dyDescent="0.25">
      <c r="A21677" s="53" t="s">
        <v>25832</v>
      </c>
      <c r="B21677" s="53">
        <v>10</v>
      </c>
      <c r="C21677" s="53" t="s">
        <v>33536</v>
      </c>
      <c r="D21677" s="53" t="s">
        <v>33872</v>
      </c>
    </row>
    <row r="21678" spans="1:4" ht="15" x14ac:dyDescent="0.25">
      <c r="A21678" s="53" t="s">
        <v>25833</v>
      </c>
      <c r="B21678" s="53">
        <v>10</v>
      </c>
      <c r="C21678" s="53" t="s">
        <v>33536</v>
      </c>
      <c r="D21678" s="53" t="s">
        <v>33872</v>
      </c>
    </row>
    <row r="21679" spans="1:4" ht="15" x14ac:dyDescent="0.25">
      <c r="A21679" s="53" t="s">
        <v>25834</v>
      </c>
      <c r="B21679" s="53">
        <v>10</v>
      </c>
      <c r="C21679" s="53" t="s">
        <v>33536</v>
      </c>
      <c r="D21679" s="53" t="s">
        <v>33872</v>
      </c>
    </row>
    <row r="21680" spans="1:4" ht="15" x14ac:dyDescent="0.25">
      <c r="A21680" s="53" t="s">
        <v>25835</v>
      </c>
      <c r="B21680" s="53">
        <v>10</v>
      </c>
      <c r="C21680" s="53" t="s">
        <v>33536</v>
      </c>
      <c r="D21680" s="53" t="s">
        <v>33872</v>
      </c>
    </row>
    <row r="21681" spans="1:4" ht="15" x14ac:dyDescent="0.25">
      <c r="A21681" s="53" t="s">
        <v>25836</v>
      </c>
      <c r="B21681" s="53">
        <v>10</v>
      </c>
      <c r="C21681" s="53" t="s">
        <v>33536</v>
      </c>
      <c r="D21681" s="53" t="s">
        <v>33872</v>
      </c>
    </row>
    <row r="21682" spans="1:4" ht="15" x14ac:dyDescent="0.25">
      <c r="A21682" s="53" t="s">
        <v>25837</v>
      </c>
      <c r="B21682" s="53">
        <v>10</v>
      </c>
      <c r="C21682" s="53" t="s">
        <v>33536</v>
      </c>
      <c r="D21682" s="53" t="s">
        <v>33872</v>
      </c>
    </row>
    <row r="21683" spans="1:4" ht="15" x14ac:dyDescent="0.25">
      <c r="A21683" s="53" t="s">
        <v>25838</v>
      </c>
      <c r="B21683" s="53">
        <v>20</v>
      </c>
      <c r="C21683" s="53" t="s">
        <v>33536</v>
      </c>
      <c r="D21683" s="53" t="s">
        <v>33872</v>
      </c>
    </row>
    <row r="21684" spans="1:4" ht="15" x14ac:dyDescent="0.25">
      <c r="A21684" s="53" t="s">
        <v>25839</v>
      </c>
      <c r="B21684" s="53">
        <v>20</v>
      </c>
      <c r="C21684" s="53" t="s">
        <v>33536</v>
      </c>
      <c r="D21684" s="53" t="s">
        <v>33872</v>
      </c>
    </row>
    <row r="21685" spans="1:4" ht="15" x14ac:dyDescent="0.25">
      <c r="A21685" s="53" t="s">
        <v>25840</v>
      </c>
      <c r="B21685" s="53">
        <v>20</v>
      </c>
      <c r="C21685" s="53" t="s">
        <v>33536</v>
      </c>
      <c r="D21685" s="53" t="s">
        <v>33872</v>
      </c>
    </row>
    <row r="21686" spans="1:4" ht="15" x14ac:dyDescent="0.25">
      <c r="A21686" s="53" t="s">
        <v>25841</v>
      </c>
      <c r="B21686" s="53">
        <v>20</v>
      </c>
      <c r="C21686" s="53" t="s">
        <v>33536</v>
      </c>
      <c r="D21686" s="53" t="s">
        <v>33872</v>
      </c>
    </row>
    <row r="21687" spans="1:4" ht="15" x14ac:dyDescent="0.25">
      <c r="A21687" s="53" t="s">
        <v>25842</v>
      </c>
      <c r="B21687" s="53">
        <v>20</v>
      </c>
      <c r="C21687" s="53" t="s">
        <v>33536</v>
      </c>
      <c r="D21687" s="53" t="s">
        <v>33872</v>
      </c>
    </row>
    <row r="21688" spans="1:4" ht="15" x14ac:dyDescent="0.25">
      <c r="A21688" s="53" t="s">
        <v>25843</v>
      </c>
      <c r="B21688" s="53">
        <v>15</v>
      </c>
      <c r="C21688" s="53" t="s">
        <v>33536</v>
      </c>
      <c r="D21688" s="53" t="s">
        <v>33872</v>
      </c>
    </row>
    <row r="21689" spans="1:4" ht="15" x14ac:dyDescent="0.25">
      <c r="A21689" s="53" t="s">
        <v>25844</v>
      </c>
      <c r="B21689" s="53">
        <v>15</v>
      </c>
      <c r="C21689" s="53" t="s">
        <v>33536</v>
      </c>
      <c r="D21689" s="53" t="s">
        <v>33872</v>
      </c>
    </row>
    <row r="21690" spans="1:4" ht="15" x14ac:dyDescent="0.25">
      <c r="A21690" s="53" t="s">
        <v>25845</v>
      </c>
      <c r="B21690" s="53">
        <v>15</v>
      </c>
      <c r="C21690" s="53" t="s">
        <v>33536</v>
      </c>
      <c r="D21690" s="53" t="s">
        <v>33872</v>
      </c>
    </row>
    <row r="21691" spans="1:4" ht="15" x14ac:dyDescent="0.25">
      <c r="A21691" s="53" t="s">
        <v>25846</v>
      </c>
      <c r="B21691" s="53">
        <v>15</v>
      </c>
      <c r="C21691" s="53" t="s">
        <v>33536</v>
      </c>
      <c r="D21691" s="53" t="s">
        <v>33872</v>
      </c>
    </row>
    <row r="21692" spans="1:4" ht="15" x14ac:dyDescent="0.25">
      <c r="A21692" s="53" t="s">
        <v>25847</v>
      </c>
      <c r="B21692" s="53">
        <v>15</v>
      </c>
      <c r="C21692" s="53" t="s">
        <v>33536</v>
      </c>
      <c r="D21692" s="53" t="s">
        <v>33872</v>
      </c>
    </row>
    <row r="21693" spans="1:4" ht="15" x14ac:dyDescent="0.25">
      <c r="A21693" s="53" t="s">
        <v>25848</v>
      </c>
      <c r="B21693" s="53">
        <v>15</v>
      </c>
      <c r="C21693" s="53" t="s">
        <v>33536</v>
      </c>
      <c r="D21693" s="53" t="s">
        <v>33872</v>
      </c>
    </row>
    <row r="21694" spans="1:4" ht="15" x14ac:dyDescent="0.25">
      <c r="A21694" s="53" t="s">
        <v>25849</v>
      </c>
      <c r="B21694" s="53">
        <v>15</v>
      </c>
      <c r="C21694" s="53" t="s">
        <v>33536</v>
      </c>
      <c r="D21694" s="53" t="s">
        <v>33872</v>
      </c>
    </row>
    <row r="21695" spans="1:4" ht="15" x14ac:dyDescent="0.25">
      <c r="A21695" s="53" t="s">
        <v>25850</v>
      </c>
      <c r="B21695" s="53">
        <v>15</v>
      </c>
      <c r="C21695" s="53" t="s">
        <v>33536</v>
      </c>
      <c r="D21695" s="53" t="s">
        <v>33872</v>
      </c>
    </row>
    <row r="21696" spans="1:4" ht="15" x14ac:dyDescent="0.25">
      <c r="A21696" s="53" t="s">
        <v>25851</v>
      </c>
      <c r="B21696" s="53">
        <v>15</v>
      </c>
      <c r="C21696" s="53" t="s">
        <v>33536</v>
      </c>
      <c r="D21696" s="53" t="s">
        <v>33872</v>
      </c>
    </row>
    <row r="21697" spans="1:4" ht="15" x14ac:dyDescent="0.25">
      <c r="A21697" s="53" t="s">
        <v>25852</v>
      </c>
      <c r="B21697" s="53">
        <v>15</v>
      </c>
      <c r="C21697" s="53" t="s">
        <v>33536</v>
      </c>
      <c r="D21697" s="53" t="s">
        <v>33872</v>
      </c>
    </row>
    <row r="21698" spans="1:4" ht="15" x14ac:dyDescent="0.25">
      <c r="A21698" s="53" t="s">
        <v>25853</v>
      </c>
      <c r="B21698" s="53">
        <v>15</v>
      </c>
      <c r="C21698" s="53" t="s">
        <v>33536</v>
      </c>
      <c r="D21698" s="53" t="s">
        <v>33872</v>
      </c>
    </row>
    <row r="21699" spans="1:4" ht="15" x14ac:dyDescent="0.25">
      <c r="A21699" s="53" t="s">
        <v>25854</v>
      </c>
      <c r="B21699" s="53">
        <v>15</v>
      </c>
      <c r="C21699" s="53" t="s">
        <v>33536</v>
      </c>
      <c r="D21699" s="53" t="s">
        <v>33872</v>
      </c>
    </row>
    <row r="21700" spans="1:4" ht="15" x14ac:dyDescent="0.25">
      <c r="A21700" s="53" t="s">
        <v>25855</v>
      </c>
      <c r="B21700" s="53">
        <v>15</v>
      </c>
      <c r="C21700" s="53" t="s">
        <v>33536</v>
      </c>
      <c r="D21700" s="53" t="s">
        <v>33872</v>
      </c>
    </row>
    <row r="21701" spans="1:4" ht="15" x14ac:dyDescent="0.25">
      <c r="A21701" s="53" t="s">
        <v>25856</v>
      </c>
      <c r="B21701" s="53">
        <v>120</v>
      </c>
      <c r="C21701" s="53" t="s">
        <v>33550</v>
      </c>
      <c r="D21701" s="53" t="s">
        <v>33872</v>
      </c>
    </row>
    <row r="21702" spans="1:4" ht="15" x14ac:dyDescent="0.25">
      <c r="A21702" s="53" t="s">
        <v>25857</v>
      </c>
      <c r="B21702" s="53">
        <v>15</v>
      </c>
      <c r="C21702" s="53" t="s">
        <v>33536</v>
      </c>
      <c r="D21702" s="53" t="s">
        <v>33872</v>
      </c>
    </row>
    <row r="21703" spans="1:4" ht="15" x14ac:dyDescent="0.25">
      <c r="A21703" s="53" t="s">
        <v>25858</v>
      </c>
      <c r="B21703" s="53">
        <v>15</v>
      </c>
      <c r="C21703" s="53" t="s">
        <v>33536</v>
      </c>
      <c r="D21703" s="53" t="s">
        <v>33872</v>
      </c>
    </row>
    <row r="21704" spans="1:4" ht="15" x14ac:dyDescent="0.25">
      <c r="A21704" s="53" t="s">
        <v>25859</v>
      </c>
      <c r="B21704" s="53">
        <v>15</v>
      </c>
      <c r="C21704" s="53" t="s">
        <v>33536</v>
      </c>
      <c r="D21704" s="53" t="s">
        <v>33872</v>
      </c>
    </row>
    <row r="21705" spans="1:4" ht="15" x14ac:dyDescent="0.25">
      <c r="A21705" s="53" t="s">
        <v>25860</v>
      </c>
      <c r="B21705" s="53">
        <v>15</v>
      </c>
      <c r="C21705" s="53" t="s">
        <v>33536</v>
      </c>
      <c r="D21705" s="53" t="s">
        <v>33872</v>
      </c>
    </row>
    <row r="21706" spans="1:4" ht="15" x14ac:dyDescent="0.25">
      <c r="A21706" s="53" t="s">
        <v>25861</v>
      </c>
      <c r="B21706" s="53">
        <v>20</v>
      </c>
      <c r="C21706" s="53" t="s">
        <v>33536</v>
      </c>
      <c r="D21706" s="53" t="s">
        <v>33872</v>
      </c>
    </row>
    <row r="21707" spans="1:4" ht="15" x14ac:dyDescent="0.25">
      <c r="A21707" s="53" t="s">
        <v>25862</v>
      </c>
      <c r="B21707" s="53">
        <v>10</v>
      </c>
      <c r="C21707" s="53" t="s">
        <v>33536</v>
      </c>
      <c r="D21707" s="53" t="s">
        <v>33872</v>
      </c>
    </row>
    <row r="21708" spans="1:4" ht="15" x14ac:dyDescent="0.25">
      <c r="A21708" s="53" t="s">
        <v>25863</v>
      </c>
      <c r="B21708" s="53">
        <v>10</v>
      </c>
      <c r="C21708" s="53" t="s">
        <v>33536</v>
      </c>
      <c r="D21708" s="53" t="s">
        <v>33872</v>
      </c>
    </row>
    <row r="21709" spans="1:4" ht="15" x14ac:dyDescent="0.25">
      <c r="A21709" s="53" t="s">
        <v>25864</v>
      </c>
      <c r="B21709" s="53">
        <v>10</v>
      </c>
      <c r="C21709" s="53" t="s">
        <v>33536</v>
      </c>
      <c r="D21709" s="53" t="s">
        <v>33872</v>
      </c>
    </row>
    <row r="21710" spans="1:4" ht="15" x14ac:dyDescent="0.25">
      <c r="A21710" s="53" t="s">
        <v>25865</v>
      </c>
      <c r="B21710" s="53">
        <v>10</v>
      </c>
      <c r="C21710" s="53" t="s">
        <v>33536</v>
      </c>
      <c r="D21710" s="53" t="s">
        <v>33872</v>
      </c>
    </row>
    <row r="21711" spans="1:4" ht="15" x14ac:dyDescent="0.25">
      <c r="A21711" s="53" t="s">
        <v>25866</v>
      </c>
      <c r="B21711" s="53">
        <v>10</v>
      </c>
      <c r="C21711" s="53" t="s">
        <v>33536</v>
      </c>
      <c r="D21711" s="53" t="s">
        <v>33872</v>
      </c>
    </row>
    <row r="21712" spans="1:4" ht="15" x14ac:dyDescent="0.25">
      <c r="A21712" s="53" t="s">
        <v>25867</v>
      </c>
      <c r="B21712" s="53">
        <v>20</v>
      </c>
      <c r="C21712" s="53" t="s">
        <v>33536</v>
      </c>
      <c r="D21712" s="53" t="s">
        <v>33872</v>
      </c>
    </row>
    <row r="21713" spans="1:4" ht="15" x14ac:dyDescent="0.25">
      <c r="A21713" s="53" t="s">
        <v>25868</v>
      </c>
      <c r="B21713" s="53">
        <v>20</v>
      </c>
      <c r="C21713" s="53" t="s">
        <v>33536</v>
      </c>
      <c r="D21713" s="53" t="s">
        <v>33872</v>
      </c>
    </row>
    <row r="21714" spans="1:4" ht="15" x14ac:dyDescent="0.25">
      <c r="A21714" s="53" t="s">
        <v>25869</v>
      </c>
      <c r="B21714" s="53">
        <v>10</v>
      </c>
      <c r="C21714" s="53" t="s">
        <v>33536</v>
      </c>
      <c r="D21714" s="53" t="s">
        <v>33872</v>
      </c>
    </row>
    <row r="21715" spans="1:4" ht="15" x14ac:dyDescent="0.25">
      <c r="A21715" s="53" t="s">
        <v>25870</v>
      </c>
      <c r="B21715" s="53">
        <v>20</v>
      </c>
      <c r="C21715" s="53" t="s">
        <v>33536</v>
      </c>
      <c r="D21715" s="53" t="s">
        <v>33872</v>
      </c>
    </row>
    <row r="21716" spans="1:4" ht="15" x14ac:dyDescent="0.25">
      <c r="A21716" s="53" t="s">
        <v>25871</v>
      </c>
      <c r="B21716" s="53">
        <v>15</v>
      </c>
      <c r="C21716" s="53" t="s">
        <v>33536</v>
      </c>
      <c r="D21716" s="53" t="s">
        <v>33872</v>
      </c>
    </row>
    <row r="21717" spans="1:4" ht="15" x14ac:dyDescent="0.25">
      <c r="A21717" s="53" t="s">
        <v>25872</v>
      </c>
      <c r="B21717" s="53">
        <v>15</v>
      </c>
      <c r="C21717" s="53" t="s">
        <v>33536</v>
      </c>
      <c r="D21717" s="53" t="s">
        <v>33872</v>
      </c>
    </row>
    <row r="21718" spans="1:4" ht="15" x14ac:dyDescent="0.25">
      <c r="A21718" s="53" t="s">
        <v>25873</v>
      </c>
      <c r="B21718" s="53">
        <v>30</v>
      </c>
      <c r="C21718" s="53" t="s">
        <v>33536</v>
      </c>
      <c r="D21718" s="53" t="s">
        <v>33873</v>
      </c>
    </row>
    <row r="21719" spans="1:4" ht="15" x14ac:dyDescent="0.25">
      <c r="A21719" s="53" t="s">
        <v>25874</v>
      </c>
      <c r="B21719" s="53">
        <v>30</v>
      </c>
      <c r="C21719" s="53" t="s">
        <v>33536</v>
      </c>
      <c r="D21719" s="53" t="s">
        <v>33873</v>
      </c>
    </row>
    <row r="21720" spans="1:4" ht="15" x14ac:dyDescent="0.25">
      <c r="A21720" s="53" t="s">
        <v>25875</v>
      </c>
      <c r="B21720" s="53">
        <v>15</v>
      </c>
      <c r="C21720" s="53" t="s">
        <v>33536</v>
      </c>
      <c r="D21720" s="53" t="s">
        <v>33873</v>
      </c>
    </row>
    <row r="21721" spans="1:4" ht="15" x14ac:dyDescent="0.25">
      <c r="A21721" s="53" t="s">
        <v>25876</v>
      </c>
      <c r="B21721" s="53">
        <v>15</v>
      </c>
      <c r="C21721" s="53" t="s">
        <v>33536</v>
      </c>
      <c r="D21721" s="53" t="s">
        <v>33873</v>
      </c>
    </row>
    <row r="21722" spans="1:4" ht="15" x14ac:dyDescent="0.25">
      <c r="A21722" s="53" t="s">
        <v>25877</v>
      </c>
      <c r="B21722" s="53">
        <v>30</v>
      </c>
      <c r="C21722" s="53" t="s">
        <v>33536</v>
      </c>
      <c r="D21722" s="53" t="s">
        <v>33873</v>
      </c>
    </row>
    <row r="21723" spans="1:4" ht="15" x14ac:dyDescent="0.25">
      <c r="A21723" s="53" t="s">
        <v>33351</v>
      </c>
      <c r="B21723" s="53">
        <v>15</v>
      </c>
      <c r="C21723" s="53" t="s">
        <v>33536</v>
      </c>
      <c r="D21723" s="53" t="s">
        <v>33873</v>
      </c>
    </row>
    <row r="21724" spans="1:4" ht="15" x14ac:dyDescent="0.25">
      <c r="A21724" s="53" t="s">
        <v>33352</v>
      </c>
      <c r="B21724" s="53">
        <v>15</v>
      </c>
      <c r="C21724" s="53" t="s">
        <v>33536</v>
      </c>
      <c r="D21724" s="53" t="s">
        <v>33873</v>
      </c>
    </row>
    <row r="21725" spans="1:4" ht="15" x14ac:dyDescent="0.25">
      <c r="A21725" s="53" t="s">
        <v>25878</v>
      </c>
      <c r="B21725" s="53">
        <v>0</v>
      </c>
      <c r="C21725" s="53" t="s">
        <v>33539</v>
      </c>
      <c r="D21725" s="53" t="s">
        <v>33873</v>
      </c>
    </row>
    <row r="21726" spans="1:4" ht="15" x14ac:dyDescent="0.25">
      <c r="A21726" s="53" t="s">
        <v>25879</v>
      </c>
      <c r="B21726" s="53">
        <v>0</v>
      </c>
      <c r="C21726" s="53" t="s">
        <v>33539</v>
      </c>
      <c r="D21726" s="53" t="s">
        <v>33873</v>
      </c>
    </row>
    <row r="21727" spans="1:4" ht="15" x14ac:dyDescent="0.25">
      <c r="A21727" s="53" t="s">
        <v>25880</v>
      </c>
      <c r="B21727" s="53">
        <v>0</v>
      </c>
      <c r="C21727" s="53" t="s">
        <v>33539</v>
      </c>
      <c r="D21727" s="53" t="s">
        <v>33873</v>
      </c>
    </row>
    <row r="21728" spans="1:4" ht="15" x14ac:dyDescent="0.25">
      <c r="A21728" s="53" t="s">
        <v>25881</v>
      </c>
      <c r="B21728" s="53">
        <v>0</v>
      </c>
      <c r="C21728" s="53" t="s">
        <v>33537</v>
      </c>
      <c r="D21728" s="53" t="s">
        <v>33873</v>
      </c>
    </row>
    <row r="21729" spans="1:4" ht="15" x14ac:dyDescent="0.25">
      <c r="A21729" s="53" t="s">
        <v>25882</v>
      </c>
      <c r="B21729" s="53">
        <v>30</v>
      </c>
      <c r="C21729" s="53" t="s">
        <v>33536</v>
      </c>
      <c r="D21729" s="53" t="s">
        <v>33873</v>
      </c>
    </row>
    <row r="21730" spans="1:4" ht="15" x14ac:dyDescent="0.25">
      <c r="A21730" s="53" t="s">
        <v>25883</v>
      </c>
      <c r="B21730" s="53">
        <v>30</v>
      </c>
      <c r="C21730" s="53" t="s">
        <v>33536</v>
      </c>
      <c r="D21730" s="53" t="s">
        <v>33873</v>
      </c>
    </row>
    <row r="21731" spans="1:4" ht="15" x14ac:dyDescent="0.25">
      <c r="A21731" s="53" t="s">
        <v>25884</v>
      </c>
      <c r="B21731" s="53">
        <v>30</v>
      </c>
      <c r="C21731" s="53" t="s">
        <v>33536</v>
      </c>
      <c r="D21731" s="53" t="s">
        <v>33873</v>
      </c>
    </row>
    <row r="21732" spans="1:4" ht="15" x14ac:dyDescent="0.25">
      <c r="A21732" s="53" t="s">
        <v>25885</v>
      </c>
      <c r="B21732" s="53">
        <v>30</v>
      </c>
      <c r="C21732" s="53" t="s">
        <v>33536</v>
      </c>
      <c r="D21732" s="53" t="s">
        <v>33873</v>
      </c>
    </row>
    <row r="21733" spans="1:4" ht="15" x14ac:dyDescent="0.25">
      <c r="A21733" s="53" t="s">
        <v>25886</v>
      </c>
      <c r="B21733" s="53">
        <v>0</v>
      </c>
      <c r="C21733" s="53" t="s">
        <v>33537</v>
      </c>
      <c r="D21733" s="53" t="s">
        <v>33873</v>
      </c>
    </row>
    <row r="21734" spans="1:4" ht="15" x14ac:dyDescent="0.25">
      <c r="A21734" s="53" t="s">
        <v>25887</v>
      </c>
      <c r="B21734" s="53">
        <v>30</v>
      </c>
      <c r="C21734" s="53" t="s">
        <v>33536</v>
      </c>
      <c r="D21734" s="53" t="s">
        <v>33872</v>
      </c>
    </row>
    <row r="21735" spans="1:4" ht="15" x14ac:dyDescent="0.25">
      <c r="A21735" s="53" t="s">
        <v>25888</v>
      </c>
      <c r="B21735" s="53">
        <v>30</v>
      </c>
      <c r="C21735" s="53" t="s">
        <v>33536</v>
      </c>
      <c r="D21735" s="53" t="s">
        <v>33872</v>
      </c>
    </row>
    <row r="21736" spans="1:4" ht="15" x14ac:dyDescent="0.25">
      <c r="A21736" s="53" t="s">
        <v>25889</v>
      </c>
      <c r="B21736" s="53">
        <v>15</v>
      </c>
      <c r="C21736" s="53" t="s">
        <v>33536</v>
      </c>
      <c r="D21736" s="53" t="s">
        <v>33873</v>
      </c>
    </row>
    <row r="21737" spans="1:4" ht="15" x14ac:dyDescent="0.25">
      <c r="A21737" s="53" t="s">
        <v>25890</v>
      </c>
      <c r="B21737" s="53">
        <v>15</v>
      </c>
      <c r="C21737" s="53" t="s">
        <v>33536</v>
      </c>
      <c r="D21737" s="53" t="s">
        <v>33873</v>
      </c>
    </row>
    <row r="21738" spans="1:4" ht="15" x14ac:dyDescent="0.25">
      <c r="A21738" s="53" t="s">
        <v>25891</v>
      </c>
      <c r="B21738" s="53">
        <v>30</v>
      </c>
      <c r="C21738" s="53" t="s">
        <v>33536</v>
      </c>
      <c r="D21738" s="53" t="s">
        <v>33873</v>
      </c>
    </row>
    <row r="21739" spans="1:4" ht="15" x14ac:dyDescent="0.25">
      <c r="A21739" s="53" t="s">
        <v>25892</v>
      </c>
      <c r="B21739" s="53">
        <v>30</v>
      </c>
      <c r="C21739" s="53" t="s">
        <v>33536</v>
      </c>
      <c r="D21739" s="53" t="s">
        <v>33873</v>
      </c>
    </row>
    <row r="21740" spans="1:4" ht="15" x14ac:dyDescent="0.25">
      <c r="A21740" s="53" t="s">
        <v>25893</v>
      </c>
      <c r="B21740" s="53">
        <v>15</v>
      </c>
      <c r="C21740" s="53" t="s">
        <v>33536</v>
      </c>
      <c r="D21740" s="53" t="s">
        <v>33873</v>
      </c>
    </row>
    <row r="21741" spans="1:4" ht="15" x14ac:dyDescent="0.25">
      <c r="A21741" s="53" t="s">
        <v>25894</v>
      </c>
      <c r="B21741" s="53">
        <v>15</v>
      </c>
      <c r="C21741" s="53" t="s">
        <v>33536</v>
      </c>
      <c r="D21741" s="53" t="s">
        <v>33873</v>
      </c>
    </row>
    <row r="21742" spans="1:4" ht="15" x14ac:dyDescent="0.25">
      <c r="A21742" s="53" t="s">
        <v>25895</v>
      </c>
      <c r="B21742" s="53">
        <v>15</v>
      </c>
      <c r="C21742" s="53" t="s">
        <v>33536</v>
      </c>
      <c r="D21742" s="53" t="s">
        <v>33873</v>
      </c>
    </row>
    <row r="21743" spans="1:4" ht="15" x14ac:dyDescent="0.25">
      <c r="A21743" s="53" t="s">
        <v>25896</v>
      </c>
      <c r="B21743" s="53">
        <v>15</v>
      </c>
      <c r="C21743" s="53" t="s">
        <v>33536</v>
      </c>
      <c r="D21743" s="53" t="s">
        <v>33873</v>
      </c>
    </row>
    <row r="21744" spans="1:4" ht="15" x14ac:dyDescent="0.25">
      <c r="A21744" s="53" t="s">
        <v>25897</v>
      </c>
      <c r="B21744" s="53">
        <v>15</v>
      </c>
      <c r="C21744" s="53" t="s">
        <v>33536</v>
      </c>
      <c r="D21744" s="53" t="s">
        <v>33873</v>
      </c>
    </row>
    <row r="21745" spans="1:4" ht="15" x14ac:dyDescent="0.25">
      <c r="A21745" s="53" t="s">
        <v>25898</v>
      </c>
      <c r="B21745" s="53">
        <v>0</v>
      </c>
      <c r="C21745" s="53" t="s">
        <v>33537</v>
      </c>
      <c r="D21745" s="53" t="s">
        <v>33873</v>
      </c>
    </row>
    <row r="21746" spans="1:4" ht="15" x14ac:dyDescent="0.25">
      <c r="A21746" s="53" t="s">
        <v>25899</v>
      </c>
      <c r="B21746" s="53">
        <v>15</v>
      </c>
      <c r="C21746" s="53" t="s">
        <v>33536</v>
      </c>
      <c r="D21746" s="53" t="s">
        <v>33873</v>
      </c>
    </row>
    <row r="21747" spans="1:4" ht="15" x14ac:dyDescent="0.25">
      <c r="A21747" s="53" t="s">
        <v>25900</v>
      </c>
      <c r="B21747" s="53">
        <v>15</v>
      </c>
      <c r="C21747" s="53" t="s">
        <v>33536</v>
      </c>
      <c r="D21747" s="53" t="s">
        <v>33873</v>
      </c>
    </row>
    <row r="21748" spans="1:4" ht="15" x14ac:dyDescent="0.25">
      <c r="A21748" s="53" t="s">
        <v>25901</v>
      </c>
      <c r="B21748" s="53">
        <v>15</v>
      </c>
      <c r="C21748" s="53" t="s">
        <v>33536</v>
      </c>
      <c r="D21748" s="53" t="s">
        <v>33873</v>
      </c>
    </row>
    <row r="21749" spans="1:4" ht="15" x14ac:dyDescent="0.25">
      <c r="A21749" s="53" t="s">
        <v>25902</v>
      </c>
      <c r="B21749" s="53">
        <v>15</v>
      </c>
      <c r="C21749" s="53" t="s">
        <v>33536</v>
      </c>
      <c r="D21749" s="53" t="s">
        <v>33873</v>
      </c>
    </row>
    <row r="21750" spans="1:4" ht="15" x14ac:dyDescent="0.25">
      <c r="A21750" s="53" t="s">
        <v>25903</v>
      </c>
      <c r="B21750" s="53">
        <v>15</v>
      </c>
      <c r="C21750" s="53" t="s">
        <v>33536</v>
      </c>
      <c r="D21750" s="53" t="s">
        <v>33873</v>
      </c>
    </row>
    <row r="21751" spans="1:4" ht="15" x14ac:dyDescent="0.25">
      <c r="A21751" s="53" t="s">
        <v>25904</v>
      </c>
      <c r="B21751" s="53">
        <v>15</v>
      </c>
      <c r="C21751" s="53" t="s">
        <v>33536</v>
      </c>
      <c r="D21751" s="53" t="s">
        <v>33873</v>
      </c>
    </row>
    <row r="21752" spans="1:4" ht="15" x14ac:dyDescent="0.25">
      <c r="A21752" s="53" t="s">
        <v>25905</v>
      </c>
      <c r="B21752" s="53">
        <v>15</v>
      </c>
      <c r="C21752" s="53" t="s">
        <v>33536</v>
      </c>
      <c r="D21752" s="53" t="s">
        <v>33872</v>
      </c>
    </row>
    <row r="21753" spans="1:4" ht="15" x14ac:dyDescent="0.25">
      <c r="A21753" s="53" t="s">
        <v>25906</v>
      </c>
      <c r="B21753" s="53">
        <v>15</v>
      </c>
      <c r="C21753" s="53" t="s">
        <v>33536</v>
      </c>
      <c r="D21753" s="53" t="s">
        <v>33873</v>
      </c>
    </row>
    <row r="21754" spans="1:4" ht="15" x14ac:dyDescent="0.25">
      <c r="A21754" s="53" t="s">
        <v>25907</v>
      </c>
      <c r="B21754" s="53">
        <v>15</v>
      </c>
      <c r="C21754" s="53" t="s">
        <v>33536</v>
      </c>
      <c r="D21754" s="53" t="s">
        <v>33873</v>
      </c>
    </row>
    <row r="21755" spans="1:4" ht="15" x14ac:dyDescent="0.25">
      <c r="A21755" s="53" t="s">
        <v>25908</v>
      </c>
      <c r="B21755" s="53">
        <v>15</v>
      </c>
      <c r="C21755" s="53" t="s">
        <v>33536</v>
      </c>
      <c r="D21755" s="53" t="s">
        <v>33873</v>
      </c>
    </row>
    <row r="21756" spans="1:4" ht="15" x14ac:dyDescent="0.25">
      <c r="A21756" s="53" t="s">
        <v>25909</v>
      </c>
      <c r="B21756" s="53">
        <v>15</v>
      </c>
      <c r="C21756" s="53" t="s">
        <v>33536</v>
      </c>
      <c r="D21756" s="53" t="s">
        <v>33873</v>
      </c>
    </row>
    <row r="21757" spans="1:4" ht="15" x14ac:dyDescent="0.25">
      <c r="A21757" s="53" t="s">
        <v>25910</v>
      </c>
      <c r="B21757" s="53">
        <v>15</v>
      </c>
      <c r="C21757" s="53" t="s">
        <v>33536</v>
      </c>
      <c r="D21757" s="53" t="s">
        <v>33873</v>
      </c>
    </row>
    <row r="21758" spans="1:4" ht="15" x14ac:dyDescent="0.25">
      <c r="A21758" s="53" t="s">
        <v>25911</v>
      </c>
      <c r="B21758" s="53">
        <v>60</v>
      </c>
      <c r="C21758" s="53" t="s">
        <v>33536</v>
      </c>
      <c r="D21758" s="53" t="s">
        <v>33873</v>
      </c>
    </row>
    <row r="21759" spans="1:4" ht="15" x14ac:dyDescent="0.25">
      <c r="A21759" s="53" t="s">
        <v>25912</v>
      </c>
      <c r="B21759" s="53">
        <v>15</v>
      </c>
      <c r="C21759" s="53" t="s">
        <v>33536</v>
      </c>
      <c r="D21759" s="53" t="s">
        <v>33873</v>
      </c>
    </row>
    <row r="21760" spans="1:4" ht="15" x14ac:dyDescent="0.25">
      <c r="A21760" s="53" t="s">
        <v>25913</v>
      </c>
      <c r="B21760" s="53">
        <v>15</v>
      </c>
      <c r="C21760" s="53" t="s">
        <v>33536</v>
      </c>
      <c r="D21760" s="53" t="s">
        <v>33873</v>
      </c>
    </row>
    <row r="21761" spans="1:4" ht="15" x14ac:dyDescent="0.25">
      <c r="A21761" s="53" t="s">
        <v>25914</v>
      </c>
      <c r="B21761" s="53">
        <v>15</v>
      </c>
      <c r="C21761" s="53" t="s">
        <v>33536</v>
      </c>
      <c r="D21761" s="53" t="s">
        <v>33873</v>
      </c>
    </row>
    <row r="21762" spans="1:4" ht="15" x14ac:dyDescent="0.25">
      <c r="A21762" s="53" t="s">
        <v>25915</v>
      </c>
      <c r="B21762" s="53">
        <v>15</v>
      </c>
      <c r="C21762" s="53" t="s">
        <v>33536</v>
      </c>
      <c r="D21762" s="53" t="s">
        <v>33873</v>
      </c>
    </row>
    <row r="21763" spans="1:4" ht="15" x14ac:dyDescent="0.25">
      <c r="A21763" s="53" t="s">
        <v>25916</v>
      </c>
      <c r="B21763" s="53">
        <v>15</v>
      </c>
      <c r="C21763" s="53" t="s">
        <v>33536</v>
      </c>
      <c r="D21763" s="53" t="s">
        <v>33873</v>
      </c>
    </row>
    <row r="21764" spans="1:4" ht="15" x14ac:dyDescent="0.25">
      <c r="A21764" s="53" t="s">
        <v>25917</v>
      </c>
      <c r="B21764" s="53">
        <v>15</v>
      </c>
      <c r="C21764" s="53" t="s">
        <v>33536</v>
      </c>
      <c r="D21764" s="53" t="s">
        <v>33873</v>
      </c>
    </row>
    <row r="21765" spans="1:4" ht="15" x14ac:dyDescent="0.25">
      <c r="A21765" s="53" t="s">
        <v>25918</v>
      </c>
      <c r="B21765" s="53">
        <v>15</v>
      </c>
      <c r="C21765" s="53" t="s">
        <v>33536</v>
      </c>
      <c r="D21765" s="53" t="s">
        <v>33872</v>
      </c>
    </row>
    <row r="21766" spans="1:4" ht="15" x14ac:dyDescent="0.25">
      <c r="A21766" s="53" t="s">
        <v>25919</v>
      </c>
      <c r="B21766" s="53">
        <v>15</v>
      </c>
      <c r="C21766" s="53" t="s">
        <v>33536</v>
      </c>
      <c r="D21766" s="53" t="s">
        <v>33873</v>
      </c>
    </row>
    <row r="21767" spans="1:4" ht="15" x14ac:dyDescent="0.25">
      <c r="A21767" s="53" t="s">
        <v>25920</v>
      </c>
      <c r="B21767" s="53">
        <v>15</v>
      </c>
      <c r="C21767" s="53" t="s">
        <v>33536</v>
      </c>
      <c r="D21767" s="53" t="s">
        <v>33873</v>
      </c>
    </row>
    <row r="21768" spans="1:4" ht="15" x14ac:dyDescent="0.25">
      <c r="A21768" s="53" t="s">
        <v>25921</v>
      </c>
      <c r="B21768" s="53">
        <v>15</v>
      </c>
      <c r="C21768" s="53" t="s">
        <v>33536</v>
      </c>
      <c r="D21768" s="53" t="s">
        <v>33873</v>
      </c>
    </row>
    <row r="21769" spans="1:4" ht="15" x14ac:dyDescent="0.25">
      <c r="A21769" s="53" t="s">
        <v>25922</v>
      </c>
      <c r="B21769" s="53">
        <v>15</v>
      </c>
      <c r="C21769" s="53" t="s">
        <v>33536</v>
      </c>
      <c r="D21769" s="53" t="s">
        <v>33873</v>
      </c>
    </row>
    <row r="21770" spans="1:4" ht="15" x14ac:dyDescent="0.25">
      <c r="A21770" s="53" t="s">
        <v>25923</v>
      </c>
      <c r="B21770" s="53">
        <v>15</v>
      </c>
      <c r="C21770" s="53" t="s">
        <v>33536</v>
      </c>
      <c r="D21770" s="53" t="s">
        <v>33873</v>
      </c>
    </row>
    <row r="21771" spans="1:4" ht="15" x14ac:dyDescent="0.25">
      <c r="A21771" s="53" t="s">
        <v>25924</v>
      </c>
      <c r="B21771" s="53">
        <v>15</v>
      </c>
      <c r="C21771" s="53" t="s">
        <v>33536</v>
      </c>
      <c r="D21771" s="53" t="s">
        <v>33872</v>
      </c>
    </row>
    <row r="21772" spans="1:4" ht="15" x14ac:dyDescent="0.25">
      <c r="A21772" s="53" t="s">
        <v>25925</v>
      </c>
      <c r="B21772" s="53">
        <v>15</v>
      </c>
      <c r="C21772" s="53" t="s">
        <v>33536</v>
      </c>
      <c r="D21772" s="53" t="s">
        <v>33873</v>
      </c>
    </row>
    <row r="21773" spans="1:4" ht="15" x14ac:dyDescent="0.25">
      <c r="A21773" s="53" t="s">
        <v>25926</v>
      </c>
      <c r="B21773" s="53">
        <v>15</v>
      </c>
      <c r="C21773" s="53" t="s">
        <v>33536</v>
      </c>
      <c r="D21773" s="53" t="s">
        <v>33873</v>
      </c>
    </row>
    <row r="21774" spans="1:4" ht="15" x14ac:dyDescent="0.25">
      <c r="A21774" s="53" t="s">
        <v>25927</v>
      </c>
      <c r="B21774" s="53">
        <v>15</v>
      </c>
      <c r="C21774" s="53" t="s">
        <v>33536</v>
      </c>
      <c r="D21774" s="53" t="s">
        <v>33872</v>
      </c>
    </row>
    <row r="21775" spans="1:4" ht="15" x14ac:dyDescent="0.25">
      <c r="A21775" s="53" t="s">
        <v>25928</v>
      </c>
      <c r="B21775" s="53">
        <v>15</v>
      </c>
      <c r="C21775" s="53" t="s">
        <v>33536</v>
      </c>
      <c r="D21775" s="53" t="s">
        <v>33873</v>
      </c>
    </row>
    <row r="21776" spans="1:4" ht="15" x14ac:dyDescent="0.25">
      <c r="A21776" s="53" t="s">
        <v>25929</v>
      </c>
      <c r="B21776" s="53">
        <v>15</v>
      </c>
      <c r="C21776" s="53" t="s">
        <v>33588</v>
      </c>
      <c r="D21776" s="53" t="s">
        <v>33873</v>
      </c>
    </row>
    <row r="21777" spans="1:4" ht="15" x14ac:dyDescent="0.25">
      <c r="A21777" s="53" t="s">
        <v>25930</v>
      </c>
      <c r="B21777" s="53">
        <v>15</v>
      </c>
      <c r="C21777" s="53" t="s">
        <v>33536</v>
      </c>
      <c r="D21777" s="53" t="s">
        <v>33872</v>
      </c>
    </row>
    <row r="21778" spans="1:4" ht="15" x14ac:dyDescent="0.25">
      <c r="A21778" s="53" t="s">
        <v>33515</v>
      </c>
      <c r="B21778" s="53">
        <v>15</v>
      </c>
      <c r="C21778" s="53" t="s">
        <v>33536</v>
      </c>
      <c r="D21778" s="53" t="s">
        <v>33873</v>
      </c>
    </row>
    <row r="21779" spans="1:4" ht="15" x14ac:dyDescent="0.25">
      <c r="A21779" s="53" t="s">
        <v>25931</v>
      </c>
      <c r="B21779" s="53">
        <v>120</v>
      </c>
      <c r="C21779" s="53" t="s">
        <v>33593</v>
      </c>
      <c r="D21779" s="53" t="s">
        <v>33873</v>
      </c>
    </row>
    <row r="21780" spans="1:4" ht="15" x14ac:dyDescent="0.25">
      <c r="A21780" s="53" t="s">
        <v>25932</v>
      </c>
      <c r="B21780" s="53">
        <v>15</v>
      </c>
      <c r="C21780" s="53" t="s">
        <v>33536</v>
      </c>
      <c r="D21780" s="53" t="s">
        <v>33872</v>
      </c>
    </row>
    <row r="21781" spans="1:4" ht="15" x14ac:dyDescent="0.25">
      <c r="A21781" s="53" t="s">
        <v>25933</v>
      </c>
      <c r="B21781" s="53">
        <v>15</v>
      </c>
      <c r="C21781" s="53" t="s">
        <v>33536</v>
      </c>
      <c r="D21781" s="53" t="s">
        <v>33872</v>
      </c>
    </row>
    <row r="21782" spans="1:4" ht="15" x14ac:dyDescent="0.25">
      <c r="A21782" s="53" t="s">
        <v>25934</v>
      </c>
      <c r="B21782" s="53">
        <v>15</v>
      </c>
      <c r="C21782" s="53" t="s">
        <v>33536</v>
      </c>
      <c r="D21782" s="53" t="s">
        <v>33873</v>
      </c>
    </row>
    <row r="21783" spans="1:4" ht="15" x14ac:dyDescent="0.25">
      <c r="A21783" s="53" t="s">
        <v>25935</v>
      </c>
      <c r="B21783" s="53">
        <v>15</v>
      </c>
      <c r="C21783" s="53" t="s">
        <v>33536</v>
      </c>
      <c r="D21783" s="53" t="s">
        <v>33873</v>
      </c>
    </row>
    <row r="21784" spans="1:4" ht="15" x14ac:dyDescent="0.25">
      <c r="A21784" s="53" t="s">
        <v>25936</v>
      </c>
      <c r="B21784" s="53">
        <v>15</v>
      </c>
      <c r="C21784" s="53" t="s">
        <v>33536</v>
      </c>
      <c r="D21784" s="53" t="s">
        <v>33873</v>
      </c>
    </row>
    <row r="21785" spans="1:4" ht="15" x14ac:dyDescent="0.25">
      <c r="A21785" s="53" t="s">
        <v>25937</v>
      </c>
      <c r="B21785" s="53">
        <v>15</v>
      </c>
      <c r="C21785" s="53" t="s">
        <v>33536</v>
      </c>
      <c r="D21785" s="53" t="s">
        <v>33872</v>
      </c>
    </row>
    <row r="21786" spans="1:4" ht="15" x14ac:dyDescent="0.25">
      <c r="A21786" s="53" t="s">
        <v>25938</v>
      </c>
      <c r="B21786" s="53">
        <v>30</v>
      </c>
      <c r="C21786" s="53" t="s">
        <v>33542</v>
      </c>
      <c r="D21786" s="53" t="s">
        <v>33873</v>
      </c>
    </row>
    <row r="21787" spans="1:4" ht="15" x14ac:dyDescent="0.25">
      <c r="A21787" s="53" t="s">
        <v>25939</v>
      </c>
      <c r="B21787" s="53">
        <v>15</v>
      </c>
      <c r="C21787" s="53" t="s">
        <v>33536</v>
      </c>
      <c r="D21787" s="53" t="s">
        <v>33873</v>
      </c>
    </row>
    <row r="21788" spans="1:4" ht="15" x14ac:dyDescent="0.25">
      <c r="A21788" s="53" t="s">
        <v>25940</v>
      </c>
      <c r="B21788" s="53">
        <v>15</v>
      </c>
      <c r="C21788" s="53" t="s">
        <v>33536</v>
      </c>
      <c r="D21788" s="53" t="s">
        <v>33873</v>
      </c>
    </row>
    <row r="21789" spans="1:4" ht="15" x14ac:dyDescent="0.25">
      <c r="A21789" s="53" t="s">
        <v>25941</v>
      </c>
      <c r="B21789" s="53">
        <v>15</v>
      </c>
      <c r="C21789" s="53" t="s">
        <v>33536</v>
      </c>
      <c r="D21789" s="53" t="s">
        <v>33873</v>
      </c>
    </row>
    <row r="21790" spans="1:4" ht="15" x14ac:dyDescent="0.25">
      <c r="A21790" s="53" t="s">
        <v>25942</v>
      </c>
      <c r="B21790" s="53">
        <v>15</v>
      </c>
      <c r="C21790" s="53" t="s">
        <v>33536</v>
      </c>
      <c r="D21790" s="53" t="s">
        <v>33873</v>
      </c>
    </row>
    <row r="21791" spans="1:4" ht="15" x14ac:dyDescent="0.25">
      <c r="A21791" s="53" t="s">
        <v>25943</v>
      </c>
      <c r="B21791" s="53">
        <v>15</v>
      </c>
      <c r="C21791" s="53" t="s">
        <v>33536</v>
      </c>
      <c r="D21791" s="53" t="s">
        <v>33873</v>
      </c>
    </row>
    <row r="21792" spans="1:4" ht="15" x14ac:dyDescent="0.25">
      <c r="A21792" s="53" t="s">
        <v>25944</v>
      </c>
      <c r="B21792" s="53">
        <v>15</v>
      </c>
      <c r="C21792" s="53" t="s">
        <v>33536</v>
      </c>
      <c r="D21792" s="53" t="s">
        <v>33873</v>
      </c>
    </row>
    <row r="21793" spans="1:4" ht="15" x14ac:dyDescent="0.25">
      <c r="A21793" s="53" t="s">
        <v>25945</v>
      </c>
      <c r="B21793" s="53">
        <v>15</v>
      </c>
      <c r="C21793" s="53" t="s">
        <v>33536</v>
      </c>
      <c r="D21793" s="53" t="s">
        <v>33873</v>
      </c>
    </row>
    <row r="21794" spans="1:4" ht="15" x14ac:dyDescent="0.25">
      <c r="A21794" s="53" t="s">
        <v>25946</v>
      </c>
      <c r="B21794" s="53">
        <v>15</v>
      </c>
      <c r="C21794" s="53" t="s">
        <v>33536</v>
      </c>
      <c r="D21794" s="53" t="s">
        <v>33873</v>
      </c>
    </row>
    <row r="21795" spans="1:4" ht="15" x14ac:dyDescent="0.25">
      <c r="A21795" s="53" t="s">
        <v>25947</v>
      </c>
      <c r="B21795" s="53">
        <v>15</v>
      </c>
      <c r="C21795" s="53" t="s">
        <v>33536</v>
      </c>
      <c r="D21795" s="53" t="s">
        <v>33872</v>
      </c>
    </row>
    <row r="21796" spans="1:4" ht="15" x14ac:dyDescent="0.25">
      <c r="A21796" s="53" t="s">
        <v>25948</v>
      </c>
      <c r="B21796" s="53">
        <v>15</v>
      </c>
      <c r="C21796" s="53" t="s">
        <v>33536</v>
      </c>
      <c r="D21796" s="53" t="s">
        <v>33873</v>
      </c>
    </row>
    <row r="21797" spans="1:4" ht="15" x14ac:dyDescent="0.25">
      <c r="A21797" s="53" t="s">
        <v>25949</v>
      </c>
      <c r="B21797" s="53">
        <v>15</v>
      </c>
      <c r="C21797" s="53" t="s">
        <v>33536</v>
      </c>
      <c r="D21797" s="53" t="s">
        <v>33873</v>
      </c>
    </row>
    <row r="21798" spans="1:4" ht="15" x14ac:dyDescent="0.25">
      <c r="A21798" s="53" t="s">
        <v>25950</v>
      </c>
      <c r="B21798" s="53">
        <v>60</v>
      </c>
      <c r="C21798" s="53" t="s">
        <v>33542</v>
      </c>
      <c r="D21798" s="53" t="s">
        <v>33873</v>
      </c>
    </row>
    <row r="21799" spans="1:4" ht="15" x14ac:dyDescent="0.25">
      <c r="A21799" s="53" t="s">
        <v>25951</v>
      </c>
      <c r="B21799" s="53">
        <v>15</v>
      </c>
      <c r="C21799" s="53" t="s">
        <v>33536</v>
      </c>
      <c r="D21799" s="53" t="s">
        <v>33872</v>
      </c>
    </row>
    <row r="21800" spans="1:4" ht="15" x14ac:dyDescent="0.25">
      <c r="A21800" s="53" t="s">
        <v>25952</v>
      </c>
      <c r="B21800" s="53">
        <v>15</v>
      </c>
      <c r="C21800" s="53" t="s">
        <v>33536</v>
      </c>
      <c r="D21800" s="53" t="s">
        <v>33873</v>
      </c>
    </row>
    <row r="21801" spans="1:4" ht="15" x14ac:dyDescent="0.25">
      <c r="A21801" s="53" t="s">
        <v>25953</v>
      </c>
      <c r="B21801" s="53">
        <v>15</v>
      </c>
      <c r="C21801" s="53" t="s">
        <v>33536</v>
      </c>
      <c r="D21801" s="53" t="s">
        <v>33872</v>
      </c>
    </row>
    <row r="21802" spans="1:4" ht="15" x14ac:dyDescent="0.25">
      <c r="A21802" s="53" t="s">
        <v>25954</v>
      </c>
      <c r="B21802" s="53">
        <v>15</v>
      </c>
      <c r="C21802" s="53" t="s">
        <v>33536</v>
      </c>
      <c r="D21802" s="53" t="s">
        <v>33872</v>
      </c>
    </row>
    <row r="21803" spans="1:4" ht="15" x14ac:dyDescent="0.25">
      <c r="A21803" s="53" t="s">
        <v>25955</v>
      </c>
      <c r="B21803" s="53">
        <v>15</v>
      </c>
      <c r="C21803" s="53" t="s">
        <v>33536</v>
      </c>
      <c r="D21803" s="53" t="s">
        <v>33873</v>
      </c>
    </row>
    <row r="21804" spans="1:4" ht="15" x14ac:dyDescent="0.25">
      <c r="A21804" s="53" t="s">
        <v>25956</v>
      </c>
      <c r="B21804" s="53">
        <v>15</v>
      </c>
      <c r="C21804" s="53" t="s">
        <v>33536</v>
      </c>
      <c r="D21804" s="53" t="s">
        <v>33873</v>
      </c>
    </row>
    <row r="21805" spans="1:4" ht="15" x14ac:dyDescent="0.25">
      <c r="A21805" s="53" t="s">
        <v>25957</v>
      </c>
      <c r="B21805" s="53">
        <v>15</v>
      </c>
      <c r="C21805" s="53" t="s">
        <v>33536</v>
      </c>
      <c r="D21805" s="53" t="s">
        <v>33873</v>
      </c>
    </row>
    <row r="21806" spans="1:4" ht="15" x14ac:dyDescent="0.25">
      <c r="A21806" s="53" t="s">
        <v>25958</v>
      </c>
      <c r="B21806" s="53">
        <v>15</v>
      </c>
      <c r="C21806" s="53" t="s">
        <v>33536</v>
      </c>
      <c r="D21806" s="53" t="s">
        <v>33873</v>
      </c>
    </row>
    <row r="21807" spans="1:4" ht="15" x14ac:dyDescent="0.25">
      <c r="A21807" s="53" t="s">
        <v>25959</v>
      </c>
      <c r="B21807" s="53">
        <v>30</v>
      </c>
      <c r="C21807" s="53" t="s">
        <v>33536</v>
      </c>
      <c r="D21807" s="53" t="s">
        <v>33873</v>
      </c>
    </row>
    <row r="21808" spans="1:4" ht="15" x14ac:dyDescent="0.25">
      <c r="A21808" s="53" t="s">
        <v>25960</v>
      </c>
      <c r="B21808" s="53">
        <v>15</v>
      </c>
      <c r="C21808" s="53" t="s">
        <v>33536</v>
      </c>
      <c r="D21808" s="53" t="s">
        <v>33873</v>
      </c>
    </row>
    <row r="21809" spans="1:4" ht="15" x14ac:dyDescent="0.25">
      <c r="A21809" s="53" t="s">
        <v>25961</v>
      </c>
      <c r="B21809" s="53">
        <v>15</v>
      </c>
      <c r="C21809" s="53" t="s">
        <v>33536</v>
      </c>
      <c r="D21809" s="53" t="s">
        <v>33873</v>
      </c>
    </row>
    <row r="21810" spans="1:4" ht="15" x14ac:dyDescent="0.25">
      <c r="A21810" s="53" t="s">
        <v>25962</v>
      </c>
      <c r="B21810" s="53">
        <v>15</v>
      </c>
      <c r="C21810" s="53" t="s">
        <v>33536</v>
      </c>
      <c r="D21810" s="53" t="s">
        <v>33872</v>
      </c>
    </row>
    <row r="21811" spans="1:4" ht="15" x14ac:dyDescent="0.25">
      <c r="A21811" s="53" t="s">
        <v>25963</v>
      </c>
      <c r="B21811" s="53">
        <v>15</v>
      </c>
      <c r="C21811" s="53" t="s">
        <v>33536</v>
      </c>
      <c r="D21811" s="53" t="s">
        <v>33872</v>
      </c>
    </row>
    <row r="21812" spans="1:4" ht="15" x14ac:dyDescent="0.25">
      <c r="A21812" s="53" t="s">
        <v>25964</v>
      </c>
      <c r="B21812" s="53">
        <v>15</v>
      </c>
      <c r="C21812" s="53" t="s">
        <v>33536</v>
      </c>
      <c r="D21812" s="53" t="s">
        <v>33872</v>
      </c>
    </row>
    <row r="21813" spans="1:4" ht="15" x14ac:dyDescent="0.25">
      <c r="A21813" s="53" t="s">
        <v>25965</v>
      </c>
      <c r="B21813" s="53">
        <v>45</v>
      </c>
      <c r="C21813" s="53" t="s">
        <v>33542</v>
      </c>
      <c r="D21813" s="53" t="s">
        <v>33873</v>
      </c>
    </row>
    <row r="21814" spans="1:4" ht="15" x14ac:dyDescent="0.25">
      <c r="A21814" s="53" t="s">
        <v>25966</v>
      </c>
      <c r="B21814" s="53">
        <v>15</v>
      </c>
      <c r="C21814" s="53" t="s">
        <v>33536</v>
      </c>
      <c r="D21814" s="53" t="s">
        <v>33873</v>
      </c>
    </row>
    <row r="21815" spans="1:4" ht="15" x14ac:dyDescent="0.25">
      <c r="A21815" s="53" t="s">
        <v>25967</v>
      </c>
      <c r="B21815" s="53">
        <v>15</v>
      </c>
      <c r="C21815" s="53" t="s">
        <v>33536</v>
      </c>
      <c r="D21815" s="53" t="s">
        <v>33872</v>
      </c>
    </row>
    <row r="21816" spans="1:4" ht="15" x14ac:dyDescent="0.25">
      <c r="A21816" s="53" t="s">
        <v>25968</v>
      </c>
      <c r="B21816" s="53">
        <v>15</v>
      </c>
      <c r="C21816" s="53" t="s">
        <v>33536</v>
      </c>
      <c r="D21816" s="53" t="s">
        <v>33872</v>
      </c>
    </row>
    <row r="21817" spans="1:4" ht="15" x14ac:dyDescent="0.25">
      <c r="A21817" s="53" t="s">
        <v>25969</v>
      </c>
      <c r="B21817" s="53">
        <v>45</v>
      </c>
      <c r="C21817" s="53" t="s">
        <v>33541</v>
      </c>
      <c r="D21817" s="53" t="s">
        <v>33873</v>
      </c>
    </row>
    <row r="21818" spans="1:4" ht="15" x14ac:dyDescent="0.25">
      <c r="A21818" s="53" t="s">
        <v>25970</v>
      </c>
      <c r="B21818" s="53">
        <v>15</v>
      </c>
      <c r="C21818" s="53" t="s">
        <v>33536</v>
      </c>
      <c r="D21818" s="53" t="s">
        <v>33873</v>
      </c>
    </row>
    <row r="21819" spans="1:4" ht="15" x14ac:dyDescent="0.25">
      <c r="A21819" s="53" t="s">
        <v>25971</v>
      </c>
      <c r="B21819" s="53">
        <v>15</v>
      </c>
      <c r="C21819" s="53" t="s">
        <v>33536</v>
      </c>
      <c r="D21819" s="53" t="s">
        <v>33872</v>
      </c>
    </row>
    <row r="21820" spans="1:4" ht="15" x14ac:dyDescent="0.25">
      <c r="A21820" s="53" t="s">
        <v>25972</v>
      </c>
      <c r="B21820" s="53">
        <v>15</v>
      </c>
      <c r="C21820" s="53" t="s">
        <v>33536</v>
      </c>
      <c r="D21820" s="53" t="s">
        <v>33872</v>
      </c>
    </row>
    <row r="21821" spans="1:4" ht="15" x14ac:dyDescent="0.25">
      <c r="A21821" s="53" t="s">
        <v>25973</v>
      </c>
      <c r="B21821" s="53">
        <v>15</v>
      </c>
      <c r="C21821" s="53" t="s">
        <v>33536</v>
      </c>
      <c r="D21821" s="53" t="s">
        <v>33873</v>
      </c>
    </row>
    <row r="21822" spans="1:4" ht="15" x14ac:dyDescent="0.25">
      <c r="A21822" s="53" t="s">
        <v>25974</v>
      </c>
      <c r="B21822" s="53">
        <v>15</v>
      </c>
      <c r="C21822" s="53" t="s">
        <v>33536</v>
      </c>
      <c r="D21822" s="53" t="s">
        <v>33873</v>
      </c>
    </row>
    <row r="21823" spans="1:4" ht="15" x14ac:dyDescent="0.25">
      <c r="A21823" s="53" t="s">
        <v>25975</v>
      </c>
      <c r="B21823" s="53">
        <v>15</v>
      </c>
      <c r="C21823" s="53" t="s">
        <v>33536</v>
      </c>
      <c r="D21823" s="53" t="s">
        <v>33872</v>
      </c>
    </row>
    <row r="21824" spans="1:4" ht="15" x14ac:dyDescent="0.25">
      <c r="A21824" s="53" t="s">
        <v>25976</v>
      </c>
      <c r="B21824" s="53">
        <v>60</v>
      </c>
      <c r="C21824" s="53" t="s">
        <v>33542</v>
      </c>
      <c r="D21824" s="53" t="s">
        <v>33873</v>
      </c>
    </row>
    <row r="21825" spans="1:4" ht="15" x14ac:dyDescent="0.25">
      <c r="A21825" s="53" t="s">
        <v>25977</v>
      </c>
      <c r="B21825" s="53">
        <v>15</v>
      </c>
      <c r="C21825" s="53" t="s">
        <v>33536</v>
      </c>
      <c r="D21825" s="53" t="s">
        <v>33873</v>
      </c>
    </row>
    <row r="21826" spans="1:4" ht="15" x14ac:dyDescent="0.25">
      <c r="A21826" s="53" t="s">
        <v>25978</v>
      </c>
      <c r="B21826" s="53">
        <v>15</v>
      </c>
      <c r="C21826" s="53" t="s">
        <v>33536</v>
      </c>
      <c r="D21826" s="53" t="s">
        <v>33873</v>
      </c>
    </row>
    <row r="21827" spans="1:4" ht="15" x14ac:dyDescent="0.25">
      <c r="A21827" s="53" t="s">
        <v>25979</v>
      </c>
      <c r="B21827" s="53">
        <v>60</v>
      </c>
      <c r="C21827" s="53" t="s">
        <v>33593</v>
      </c>
      <c r="D21827" s="53" t="s">
        <v>33873</v>
      </c>
    </row>
    <row r="21828" spans="1:4" ht="15" x14ac:dyDescent="0.25">
      <c r="A21828" s="53" t="s">
        <v>25980</v>
      </c>
      <c r="B21828" s="53">
        <v>15</v>
      </c>
      <c r="C21828" s="53" t="s">
        <v>33536</v>
      </c>
      <c r="D21828" s="53" t="s">
        <v>33873</v>
      </c>
    </row>
    <row r="21829" spans="1:4" ht="15" x14ac:dyDescent="0.25">
      <c r="A21829" s="53" t="s">
        <v>25981</v>
      </c>
      <c r="B21829" s="53">
        <v>15</v>
      </c>
      <c r="C21829" s="53" t="s">
        <v>33536</v>
      </c>
      <c r="D21829" s="53" t="s">
        <v>33873</v>
      </c>
    </row>
    <row r="21830" spans="1:4" ht="15" x14ac:dyDescent="0.25">
      <c r="A21830" s="53" t="s">
        <v>25982</v>
      </c>
      <c r="B21830" s="53">
        <v>15</v>
      </c>
      <c r="C21830" s="53" t="s">
        <v>33536</v>
      </c>
      <c r="D21830" s="53" t="s">
        <v>33873</v>
      </c>
    </row>
    <row r="21831" spans="1:4" ht="15" x14ac:dyDescent="0.25">
      <c r="A21831" s="53" t="s">
        <v>33353</v>
      </c>
      <c r="B21831" s="53">
        <v>30</v>
      </c>
      <c r="C21831" s="53" t="s">
        <v>33536</v>
      </c>
      <c r="D21831" s="53" t="s">
        <v>33873</v>
      </c>
    </row>
    <row r="21832" spans="1:4" ht="15" x14ac:dyDescent="0.25">
      <c r="A21832" s="53" t="s">
        <v>33354</v>
      </c>
      <c r="B21832" s="53">
        <v>60</v>
      </c>
      <c r="C21832" s="53" t="s">
        <v>33542</v>
      </c>
      <c r="D21832" s="53" t="s">
        <v>33873</v>
      </c>
    </row>
    <row r="21833" spans="1:4" ht="15" x14ac:dyDescent="0.25">
      <c r="A21833" s="53" t="s">
        <v>33355</v>
      </c>
      <c r="B21833" s="53">
        <v>30</v>
      </c>
      <c r="C21833" s="53" t="s">
        <v>33536</v>
      </c>
      <c r="D21833" s="53" t="s">
        <v>33873</v>
      </c>
    </row>
    <row r="21834" spans="1:4" ht="15" x14ac:dyDescent="0.25">
      <c r="A21834" s="53" t="s">
        <v>33356</v>
      </c>
      <c r="B21834" s="53">
        <v>60</v>
      </c>
      <c r="C21834" s="53" t="s">
        <v>33536</v>
      </c>
      <c r="D21834" s="53" t="s">
        <v>33873</v>
      </c>
    </row>
    <row r="21835" spans="1:4" ht="15" x14ac:dyDescent="0.25">
      <c r="A21835" s="53" t="s">
        <v>33432</v>
      </c>
      <c r="B21835" s="53">
        <v>15</v>
      </c>
      <c r="C21835" s="53" t="s">
        <v>33536</v>
      </c>
      <c r="D21835" s="53" t="s">
        <v>33873</v>
      </c>
    </row>
    <row r="21836" spans="1:4" ht="15" x14ac:dyDescent="0.25">
      <c r="A21836" s="53" t="s">
        <v>33433</v>
      </c>
      <c r="B21836" s="53">
        <v>15</v>
      </c>
      <c r="C21836" s="53" t="s">
        <v>33536</v>
      </c>
      <c r="D21836" s="53" t="s">
        <v>33873</v>
      </c>
    </row>
    <row r="21837" spans="1:4" ht="15" x14ac:dyDescent="0.25">
      <c r="A21837" s="53" t="s">
        <v>33434</v>
      </c>
      <c r="B21837" s="53">
        <v>15</v>
      </c>
      <c r="C21837" s="53" t="s">
        <v>33536</v>
      </c>
      <c r="D21837" s="53" t="s">
        <v>33873</v>
      </c>
    </row>
    <row r="21838" spans="1:4" ht="15" x14ac:dyDescent="0.25">
      <c r="A21838" s="53" t="s">
        <v>25983</v>
      </c>
      <c r="B21838" s="53">
        <v>15</v>
      </c>
      <c r="C21838" s="53" t="s">
        <v>33536</v>
      </c>
      <c r="D21838" s="53" t="s">
        <v>33873</v>
      </c>
    </row>
    <row r="21839" spans="1:4" ht="15" x14ac:dyDescent="0.25">
      <c r="A21839" s="53" t="s">
        <v>25984</v>
      </c>
      <c r="B21839" s="53">
        <v>15</v>
      </c>
      <c r="C21839" s="53" t="s">
        <v>33536</v>
      </c>
      <c r="D21839" s="53" t="s">
        <v>33872</v>
      </c>
    </row>
    <row r="21840" spans="1:4" ht="15" x14ac:dyDescent="0.25">
      <c r="A21840" s="53" t="s">
        <v>25985</v>
      </c>
      <c r="B21840" s="53">
        <v>15</v>
      </c>
      <c r="C21840" s="53" t="s">
        <v>33536</v>
      </c>
      <c r="D21840" s="53" t="s">
        <v>33873</v>
      </c>
    </row>
    <row r="21841" spans="1:4" ht="15" x14ac:dyDescent="0.25">
      <c r="A21841" s="53" t="s">
        <v>25986</v>
      </c>
      <c r="B21841" s="53">
        <v>15</v>
      </c>
      <c r="C21841" s="53" t="s">
        <v>33536</v>
      </c>
      <c r="D21841" s="53" t="s">
        <v>33872</v>
      </c>
    </row>
    <row r="21842" spans="1:4" ht="15" x14ac:dyDescent="0.25">
      <c r="A21842" s="53" t="s">
        <v>25987</v>
      </c>
      <c r="B21842" s="53">
        <v>15</v>
      </c>
      <c r="C21842" s="53" t="s">
        <v>33536</v>
      </c>
      <c r="D21842" s="53" t="s">
        <v>33873</v>
      </c>
    </row>
    <row r="21843" spans="1:4" ht="15" x14ac:dyDescent="0.25">
      <c r="A21843" s="53" t="s">
        <v>25988</v>
      </c>
      <c r="B21843" s="53">
        <v>15</v>
      </c>
      <c r="C21843" s="53" t="s">
        <v>33536</v>
      </c>
      <c r="D21843" s="53" t="s">
        <v>33872</v>
      </c>
    </row>
    <row r="21844" spans="1:4" ht="15" x14ac:dyDescent="0.25">
      <c r="A21844" s="53" t="s">
        <v>25989</v>
      </c>
      <c r="B21844" s="53">
        <v>60</v>
      </c>
      <c r="C21844" s="53" t="s">
        <v>33542</v>
      </c>
      <c r="D21844" s="53" t="s">
        <v>33873</v>
      </c>
    </row>
    <row r="21845" spans="1:4" ht="15" x14ac:dyDescent="0.25">
      <c r="A21845" s="53" t="s">
        <v>25990</v>
      </c>
      <c r="B21845" s="53">
        <v>60</v>
      </c>
      <c r="C21845" s="53" t="s">
        <v>33542</v>
      </c>
      <c r="D21845" s="53" t="s">
        <v>33872</v>
      </c>
    </row>
    <row r="21846" spans="1:4" ht="15" x14ac:dyDescent="0.25">
      <c r="A21846" s="53" t="s">
        <v>25991</v>
      </c>
      <c r="B21846" s="53">
        <v>15</v>
      </c>
      <c r="C21846" s="53" t="s">
        <v>33536</v>
      </c>
      <c r="D21846" s="53" t="s">
        <v>33873</v>
      </c>
    </row>
    <row r="21847" spans="1:4" ht="15" x14ac:dyDescent="0.25">
      <c r="A21847" s="53" t="s">
        <v>25992</v>
      </c>
      <c r="B21847" s="53">
        <v>15</v>
      </c>
      <c r="C21847" s="53" t="s">
        <v>33536</v>
      </c>
      <c r="D21847" s="53" t="s">
        <v>33872</v>
      </c>
    </row>
    <row r="21848" spans="1:4" ht="15" x14ac:dyDescent="0.25">
      <c r="A21848" s="53" t="s">
        <v>25993</v>
      </c>
      <c r="B21848" s="53">
        <v>15</v>
      </c>
      <c r="C21848" s="53" t="s">
        <v>33536</v>
      </c>
      <c r="D21848" s="53" t="s">
        <v>33873</v>
      </c>
    </row>
    <row r="21849" spans="1:4" ht="15" x14ac:dyDescent="0.25">
      <c r="A21849" s="53" t="s">
        <v>25994</v>
      </c>
      <c r="B21849" s="53">
        <v>15</v>
      </c>
      <c r="C21849" s="53" t="s">
        <v>33536</v>
      </c>
      <c r="D21849" s="53" t="s">
        <v>33872</v>
      </c>
    </row>
    <row r="21850" spans="1:4" ht="15" x14ac:dyDescent="0.25">
      <c r="A21850" s="53" t="s">
        <v>25995</v>
      </c>
      <c r="B21850" s="53">
        <v>15</v>
      </c>
      <c r="C21850" s="53" t="s">
        <v>33536</v>
      </c>
      <c r="D21850" s="53" t="s">
        <v>33873</v>
      </c>
    </row>
    <row r="21851" spans="1:4" ht="15" x14ac:dyDescent="0.25">
      <c r="A21851" s="53" t="s">
        <v>25996</v>
      </c>
      <c r="B21851" s="53">
        <v>15</v>
      </c>
      <c r="C21851" s="53" t="s">
        <v>33536</v>
      </c>
      <c r="D21851" s="53" t="s">
        <v>33872</v>
      </c>
    </row>
    <row r="21852" spans="1:4" ht="15" x14ac:dyDescent="0.25">
      <c r="A21852" s="53" t="s">
        <v>25997</v>
      </c>
      <c r="B21852" s="53">
        <v>15</v>
      </c>
      <c r="C21852" s="53" t="s">
        <v>33536</v>
      </c>
      <c r="D21852" s="53" t="s">
        <v>33873</v>
      </c>
    </row>
    <row r="21853" spans="1:4" ht="15" x14ac:dyDescent="0.25">
      <c r="A21853" s="53" t="s">
        <v>25998</v>
      </c>
      <c r="B21853" s="53">
        <v>30</v>
      </c>
      <c r="C21853" s="53" t="s">
        <v>33536</v>
      </c>
      <c r="D21853" s="53" t="s">
        <v>33873</v>
      </c>
    </row>
    <row r="21854" spans="1:4" ht="15" x14ac:dyDescent="0.25">
      <c r="A21854" s="53" t="s">
        <v>25999</v>
      </c>
      <c r="B21854" s="53">
        <v>15</v>
      </c>
      <c r="C21854" s="53" t="s">
        <v>33536</v>
      </c>
      <c r="D21854" s="53" t="s">
        <v>33873</v>
      </c>
    </row>
    <row r="21855" spans="1:4" ht="15" x14ac:dyDescent="0.25">
      <c r="A21855" s="53" t="s">
        <v>26000</v>
      </c>
      <c r="B21855" s="53">
        <v>60</v>
      </c>
      <c r="C21855" s="53" t="s">
        <v>33536</v>
      </c>
      <c r="D21855" s="53" t="s">
        <v>33873</v>
      </c>
    </row>
    <row r="21856" spans="1:4" ht="15" x14ac:dyDescent="0.25">
      <c r="A21856" s="53" t="s">
        <v>26001</v>
      </c>
      <c r="B21856" s="53">
        <v>30</v>
      </c>
      <c r="C21856" s="53" t="s">
        <v>33536</v>
      </c>
      <c r="D21856" s="53" t="s">
        <v>33873</v>
      </c>
    </row>
    <row r="21857" spans="1:4" ht="15" x14ac:dyDescent="0.25">
      <c r="A21857" s="53" t="s">
        <v>26002</v>
      </c>
      <c r="B21857" s="53">
        <v>15</v>
      </c>
      <c r="C21857" s="53" t="s">
        <v>33536</v>
      </c>
      <c r="D21857" s="53" t="s">
        <v>33873</v>
      </c>
    </row>
    <row r="21858" spans="1:4" ht="15" x14ac:dyDescent="0.25">
      <c r="A21858" s="53" t="s">
        <v>26003</v>
      </c>
      <c r="B21858" s="53">
        <v>15</v>
      </c>
      <c r="C21858" s="53" t="s">
        <v>33536</v>
      </c>
      <c r="D21858" s="53" t="s">
        <v>33873</v>
      </c>
    </row>
    <row r="21859" spans="1:4" ht="15" x14ac:dyDescent="0.25">
      <c r="A21859" s="53" t="s">
        <v>26004</v>
      </c>
      <c r="B21859" s="53">
        <v>30</v>
      </c>
      <c r="C21859" s="53" t="s">
        <v>33536</v>
      </c>
      <c r="D21859" s="53" t="s">
        <v>33873</v>
      </c>
    </row>
    <row r="21860" spans="1:4" ht="15" x14ac:dyDescent="0.25">
      <c r="A21860" s="53" t="s">
        <v>26005</v>
      </c>
      <c r="B21860" s="53">
        <v>15</v>
      </c>
      <c r="C21860" s="53" t="s">
        <v>33536</v>
      </c>
      <c r="D21860" s="53" t="s">
        <v>33872</v>
      </c>
    </row>
    <row r="21861" spans="1:4" ht="15" x14ac:dyDescent="0.25">
      <c r="A21861" s="53" t="s">
        <v>26006</v>
      </c>
      <c r="B21861" s="53">
        <v>15</v>
      </c>
      <c r="C21861" s="53" t="s">
        <v>33536</v>
      </c>
      <c r="D21861" s="53" t="s">
        <v>33872</v>
      </c>
    </row>
    <row r="21862" spans="1:4" ht="15" x14ac:dyDescent="0.25">
      <c r="A21862" s="53" t="s">
        <v>26007</v>
      </c>
      <c r="B21862" s="53">
        <v>15</v>
      </c>
      <c r="C21862" s="53" t="s">
        <v>33536</v>
      </c>
      <c r="D21862" s="53" t="s">
        <v>33872</v>
      </c>
    </row>
    <row r="21863" spans="1:4" ht="15" x14ac:dyDescent="0.25">
      <c r="A21863" s="53" t="s">
        <v>26008</v>
      </c>
      <c r="B21863" s="53">
        <v>15</v>
      </c>
      <c r="C21863" s="53" t="s">
        <v>33536</v>
      </c>
      <c r="D21863" s="53" t="s">
        <v>33873</v>
      </c>
    </row>
    <row r="21864" spans="1:4" ht="15" x14ac:dyDescent="0.25">
      <c r="A21864" s="53" t="s">
        <v>26009</v>
      </c>
      <c r="B21864" s="53">
        <v>60</v>
      </c>
      <c r="C21864" s="53" t="s">
        <v>33536</v>
      </c>
      <c r="D21864" s="53" t="s">
        <v>33873</v>
      </c>
    </row>
    <row r="21865" spans="1:4" ht="15" x14ac:dyDescent="0.25">
      <c r="A21865" s="53" t="s">
        <v>26010</v>
      </c>
      <c r="B21865" s="53">
        <v>20</v>
      </c>
      <c r="C21865" s="53" t="s">
        <v>33536</v>
      </c>
      <c r="D21865" s="53" t="s">
        <v>33872</v>
      </c>
    </row>
    <row r="21866" spans="1:4" ht="15" x14ac:dyDescent="0.25">
      <c r="A21866" s="53" t="s">
        <v>26011</v>
      </c>
      <c r="B21866" s="53">
        <v>20</v>
      </c>
      <c r="C21866" s="53" t="s">
        <v>33536</v>
      </c>
      <c r="D21866" s="53" t="s">
        <v>33872</v>
      </c>
    </row>
    <row r="21867" spans="1:4" ht="15" x14ac:dyDescent="0.25">
      <c r="A21867" s="53" t="s">
        <v>26012</v>
      </c>
      <c r="B21867" s="53">
        <v>20</v>
      </c>
      <c r="C21867" s="53" t="s">
        <v>33536</v>
      </c>
      <c r="D21867" s="53" t="s">
        <v>33872</v>
      </c>
    </row>
    <row r="21868" spans="1:4" ht="15" x14ac:dyDescent="0.25">
      <c r="A21868" s="53" t="s">
        <v>26013</v>
      </c>
      <c r="B21868" s="53">
        <v>20</v>
      </c>
      <c r="C21868" s="53" t="s">
        <v>33536</v>
      </c>
      <c r="D21868" s="53" t="s">
        <v>33872</v>
      </c>
    </row>
    <row r="21869" spans="1:4" ht="15" x14ac:dyDescent="0.25">
      <c r="A21869" s="53" t="s">
        <v>26014</v>
      </c>
      <c r="B21869" s="53">
        <v>10</v>
      </c>
      <c r="C21869" s="53" t="s">
        <v>33536</v>
      </c>
      <c r="D21869" s="53" t="s">
        <v>33872</v>
      </c>
    </row>
    <row r="21870" spans="1:4" ht="15" x14ac:dyDescent="0.25">
      <c r="A21870" s="53" t="s">
        <v>26015</v>
      </c>
      <c r="B21870" s="53">
        <v>10</v>
      </c>
      <c r="C21870" s="53" t="s">
        <v>33536</v>
      </c>
      <c r="D21870" s="53" t="s">
        <v>33872</v>
      </c>
    </row>
    <row r="21871" spans="1:4" ht="15" x14ac:dyDescent="0.25">
      <c r="A21871" s="53" t="s">
        <v>26016</v>
      </c>
      <c r="B21871" s="53">
        <v>10</v>
      </c>
      <c r="C21871" s="53" t="s">
        <v>33536</v>
      </c>
      <c r="D21871" s="53" t="s">
        <v>33872</v>
      </c>
    </row>
    <row r="21872" spans="1:4" ht="15" x14ac:dyDescent="0.25">
      <c r="A21872" s="53" t="s">
        <v>26017</v>
      </c>
      <c r="B21872" s="53">
        <v>10</v>
      </c>
      <c r="C21872" s="53" t="s">
        <v>33536</v>
      </c>
      <c r="D21872" s="53" t="s">
        <v>33872</v>
      </c>
    </row>
    <row r="21873" spans="1:4" ht="15" x14ac:dyDescent="0.25">
      <c r="A21873" s="53" t="s">
        <v>26018</v>
      </c>
      <c r="B21873" s="53">
        <v>30</v>
      </c>
      <c r="C21873" s="53" t="s">
        <v>33536</v>
      </c>
      <c r="D21873" s="53" t="s">
        <v>33872</v>
      </c>
    </row>
    <row r="21874" spans="1:4" ht="15" x14ac:dyDescent="0.25">
      <c r="A21874" s="53" t="s">
        <v>26019</v>
      </c>
      <c r="B21874" s="53">
        <v>15</v>
      </c>
      <c r="C21874" s="53" t="s">
        <v>33536</v>
      </c>
      <c r="D21874" s="53" t="s">
        <v>33872</v>
      </c>
    </row>
    <row r="21875" spans="1:4" ht="15" x14ac:dyDescent="0.25">
      <c r="A21875" s="53" t="s">
        <v>26020</v>
      </c>
      <c r="B21875" s="53">
        <v>15</v>
      </c>
      <c r="C21875" s="53" t="s">
        <v>33536</v>
      </c>
      <c r="D21875" s="53" t="s">
        <v>33872</v>
      </c>
    </row>
    <row r="21876" spans="1:4" ht="15" x14ac:dyDescent="0.25">
      <c r="A21876" s="53" t="s">
        <v>26021</v>
      </c>
      <c r="B21876" s="53">
        <v>15</v>
      </c>
      <c r="C21876" s="53" t="s">
        <v>33536</v>
      </c>
      <c r="D21876" s="53" t="s">
        <v>33872</v>
      </c>
    </row>
    <row r="21877" spans="1:4" ht="15" x14ac:dyDescent="0.25">
      <c r="A21877" s="53" t="s">
        <v>26022</v>
      </c>
      <c r="B21877" s="53">
        <v>15</v>
      </c>
      <c r="C21877" s="53" t="s">
        <v>33536</v>
      </c>
      <c r="D21877" s="53" t="s">
        <v>33872</v>
      </c>
    </row>
    <row r="21878" spans="1:4" ht="15" x14ac:dyDescent="0.25">
      <c r="A21878" s="53" t="s">
        <v>26023</v>
      </c>
      <c r="B21878" s="53">
        <v>15</v>
      </c>
      <c r="C21878" s="53" t="s">
        <v>33536</v>
      </c>
      <c r="D21878" s="53" t="s">
        <v>33872</v>
      </c>
    </row>
    <row r="21879" spans="1:4" ht="15" x14ac:dyDescent="0.25">
      <c r="A21879" s="53" t="s">
        <v>26024</v>
      </c>
      <c r="B21879" s="53">
        <v>15</v>
      </c>
      <c r="C21879" s="53" t="s">
        <v>33536</v>
      </c>
      <c r="D21879" s="53" t="s">
        <v>33872</v>
      </c>
    </row>
    <row r="21880" spans="1:4" ht="15" x14ac:dyDescent="0.25">
      <c r="A21880" s="53" t="s">
        <v>26025</v>
      </c>
      <c r="B21880" s="53">
        <v>15</v>
      </c>
      <c r="C21880" s="53" t="s">
        <v>33536</v>
      </c>
      <c r="D21880" s="53" t="s">
        <v>33872</v>
      </c>
    </row>
    <row r="21881" spans="1:4" ht="15" x14ac:dyDescent="0.25">
      <c r="A21881" s="53" t="s">
        <v>26026</v>
      </c>
      <c r="B21881" s="53">
        <v>15</v>
      </c>
      <c r="C21881" s="53" t="s">
        <v>33536</v>
      </c>
      <c r="D21881" s="53" t="s">
        <v>33872</v>
      </c>
    </row>
    <row r="21882" spans="1:4" ht="15" x14ac:dyDescent="0.25">
      <c r="A21882" s="53" t="s">
        <v>26027</v>
      </c>
      <c r="B21882" s="53">
        <v>15</v>
      </c>
      <c r="C21882" s="53" t="s">
        <v>33536</v>
      </c>
      <c r="D21882" s="53" t="s">
        <v>33872</v>
      </c>
    </row>
    <row r="21883" spans="1:4" ht="15" x14ac:dyDescent="0.25">
      <c r="A21883" s="53" t="s">
        <v>26028</v>
      </c>
      <c r="B21883" s="53">
        <v>15</v>
      </c>
      <c r="C21883" s="53" t="s">
        <v>33536</v>
      </c>
      <c r="D21883" s="53" t="s">
        <v>33872</v>
      </c>
    </row>
    <row r="21884" spans="1:4" ht="15" x14ac:dyDescent="0.25">
      <c r="A21884" s="53" t="s">
        <v>26029</v>
      </c>
      <c r="B21884" s="53">
        <v>15</v>
      </c>
      <c r="C21884" s="53" t="s">
        <v>33536</v>
      </c>
      <c r="D21884" s="53" t="s">
        <v>33872</v>
      </c>
    </row>
    <row r="21885" spans="1:4" ht="15" x14ac:dyDescent="0.25">
      <c r="A21885" s="53" t="s">
        <v>26030</v>
      </c>
      <c r="B21885" s="53">
        <v>15</v>
      </c>
      <c r="C21885" s="53" t="s">
        <v>33536</v>
      </c>
      <c r="D21885" s="53" t="s">
        <v>33872</v>
      </c>
    </row>
    <row r="21886" spans="1:4" ht="15" x14ac:dyDescent="0.25">
      <c r="A21886" s="53" t="s">
        <v>26031</v>
      </c>
      <c r="B21886" s="53">
        <v>15</v>
      </c>
      <c r="C21886" s="53" t="s">
        <v>33536</v>
      </c>
      <c r="D21886" s="53" t="s">
        <v>33872</v>
      </c>
    </row>
    <row r="21887" spans="1:4" ht="15" x14ac:dyDescent="0.25">
      <c r="A21887" s="53" t="s">
        <v>26032</v>
      </c>
      <c r="B21887" s="53">
        <v>15</v>
      </c>
      <c r="C21887" s="53" t="s">
        <v>33536</v>
      </c>
      <c r="D21887" s="53" t="s">
        <v>33872</v>
      </c>
    </row>
    <row r="21888" spans="1:4" ht="15" x14ac:dyDescent="0.25">
      <c r="A21888" s="53" t="s">
        <v>26033</v>
      </c>
      <c r="B21888" s="53">
        <v>20</v>
      </c>
      <c r="C21888" s="53" t="s">
        <v>33536</v>
      </c>
      <c r="D21888" s="53" t="s">
        <v>33872</v>
      </c>
    </row>
    <row r="21889" spans="1:4" ht="15" x14ac:dyDescent="0.25">
      <c r="A21889" s="53" t="s">
        <v>26034</v>
      </c>
      <c r="B21889" s="53">
        <v>20</v>
      </c>
      <c r="C21889" s="53" t="s">
        <v>33536</v>
      </c>
      <c r="D21889" s="53" t="s">
        <v>33872</v>
      </c>
    </row>
    <row r="21890" spans="1:4" ht="15" x14ac:dyDescent="0.25">
      <c r="A21890" s="53" t="s">
        <v>26035</v>
      </c>
      <c r="B21890" s="53">
        <v>20</v>
      </c>
      <c r="C21890" s="53" t="s">
        <v>33536</v>
      </c>
      <c r="D21890" s="53" t="s">
        <v>33872</v>
      </c>
    </row>
    <row r="21891" spans="1:4" ht="15" x14ac:dyDescent="0.25">
      <c r="A21891" s="53" t="s">
        <v>26036</v>
      </c>
      <c r="B21891" s="53">
        <v>20</v>
      </c>
      <c r="C21891" s="53" t="s">
        <v>33536</v>
      </c>
      <c r="D21891" s="53" t="s">
        <v>33872</v>
      </c>
    </row>
    <row r="21892" spans="1:4" ht="15" x14ac:dyDescent="0.25">
      <c r="A21892" s="53" t="s">
        <v>26037</v>
      </c>
      <c r="B21892" s="53">
        <v>20</v>
      </c>
      <c r="C21892" s="53" t="s">
        <v>33536</v>
      </c>
      <c r="D21892" s="53" t="s">
        <v>33872</v>
      </c>
    </row>
    <row r="21893" spans="1:4" ht="15" x14ac:dyDescent="0.25">
      <c r="A21893" s="53" t="s">
        <v>26038</v>
      </c>
      <c r="B21893" s="53">
        <v>20</v>
      </c>
      <c r="C21893" s="53" t="s">
        <v>33536</v>
      </c>
      <c r="D21893" s="53" t="s">
        <v>33872</v>
      </c>
    </row>
    <row r="21894" spans="1:4" ht="15" x14ac:dyDescent="0.25">
      <c r="A21894" s="53" t="s">
        <v>26039</v>
      </c>
      <c r="B21894" s="53">
        <v>10</v>
      </c>
      <c r="C21894" s="53" t="s">
        <v>33536</v>
      </c>
      <c r="D21894" s="53" t="s">
        <v>33872</v>
      </c>
    </row>
    <row r="21895" spans="1:4" ht="15" x14ac:dyDescent="0.25">
      <c r="A21895" s="53" t="s">
        <v>26040</v>
      </c>
      <c r="B21895" s="53">
        <v>10</v>
      </c>
      <c r="C21895" s="53" t="s">
        <v>33536</v>
      </c>
      <c r="D21895" s="53" t="s">
        <v>33872</v>
      </c>
    </row>
    <row r="21896" spans="1:4" ht="15" x14ac:dyDescent="0.25">
      <c r="A21896" s="53" t="s">
        <v>26041</v>
      </c>
      <c r="B21896" s="53">
        <v>10</v>
      </c>
      <c r="C21896" s="53" t="s">
        <v>33536</v>
      </c>
      <c r="D21896" s="53" t="s">
        <v>33872</v>
      </c>
    </row>
    <row r="21897" spans="1:4" ht="15" x14ac:dyDescent="0.25">
      <c r="A21897" s="53" t="s">
        <v>26042</v>
      </c>
      <c r="B21897" s="53">
        <v>10</v>
      </c>
      <c r="C21897" s="53" t="s">
        <v>33536</v>
      </c>
      <c r="D21897" s="53" t="s">
        <v>33872</v>
      </c>
    </row>
    <row r="21898" spans="1:4" ht="15" x14ac:dyDescent="0.25">
      <c r="A21898" s="53" t="s">
        <v>26043</v>
      </c>
      <c r="B21898" s="53">
        <v>15</v>
      </c>
      <c r="C21898" s="53" t="s">
        <v>33536</v>
      </c>
      <c r="D21898" s="53" t="s">
        <v>33872</v>
      </c>
    </row>
    <row r="21899" spans="1:4" ht="15" x14ac:dyDescent="0.25">
      <c r="A21899" s="53" t="s">
        <v>26044</v>
      </c>
      <c r="B21899" s="53">
        <v>15</v>
      </c>
      <c r="C21899" s="53" t="s">
        <v>33536</v>
      </c>
      <c r="D21899" s="53" t="s">
        <v>33872</v>
      </c>
    </row>
    <row r="21900" spans="1:4" ht="15" x14ac:dyDescent="0.25">
      <c r="A21900" s="53" t="s">
        <v>26045</v>
      </c>
      <c r="B21900" s="53">
        <v>15</v>
      </c>
      <c r="C21900" s="53" t="s">
        <v>33536</v>
      </c>
      <c r="D21900" s="53" t="s">
        <v>33872</v>
      </c>
    </row>
    <row r="21901" spans="1:4" ht="15" x14ac:dyDescent="0.25">
      <c r="A21901" s="53" t="s">
        <v>26046</v>
      </c>
      <c r="B21901" s="53">
        <v>15</v>
      </c>
      <c r="C21901" s="53" t="s">
        <v>33536</v>
      </c>
      <c r="D21901" s="53" t="s">
        <v>33872</v>
      </c>
    </row>
    <row r="21902" spans="1:4" ht="15" x14ac:dyDescent="0.25">
      <c r="A21902" s="53" t="s">
        <v>26047</v>
      </c>
      <c r="B21902" s="53">
        <v>15</v>
      </c>
      <c r="C21902" s="53" t="s">
        <v>33536</v>
      </c>
      <c r="D21902" s="53" t="s">
        <v>33872</v>
      </c>
    </row>
    <row r="21903" spans="1:4" ht="15" x14ac:dyDescent="0.25">
      <c r="A21903" s="53" t="s">
        <v>26048</v>
      </c>
      <c r="B21903" s="53">
        <v>15</v>
      </c>
      <c r="C21903" s="53" t="s">
        <v>33536</v>
      </c>
      <c r="D21903" s="53" t="s">
        <v>33872</v>
      </c>
    </row>
    <row r="21904" spans="1:4" ht="15" x14ac:dyDescent="0.25">
      <c r="A21904" s="53" t="s">
        <v>26049</v>
      </c>
      <c r="B21904" s="53">
        <v>15</v>
      </c>
      <c r="C21904" s="53" t="s">
        <v>33536</v>
      </c>
      <c r="D21904" s="53" t="s">
        <v>33872</v>
      </c>
    </row>
    <row r="21905" spans="1:4" ht="15" x14ac:dyDescent="0.25">
      <c r="A21905" s="53" t="s">
        <v>26050</v>
      </c>
      <c r="B21905" s="53">
        <v>15</v>
      </c>
      <c r="C21905" s="53" t="s">
        <v>33536</v>
      </c>
      <c r="D21905" s="53" t="s">
        <v>33872</v>
      </c>
    </row>
    <row r="21906" spans="1:4" ht="15" x14ac:dyDescent="0.25">
      <c r="A21906" s="53" t="s">
        <v>26051</v>
      </c>
      <c r="B21906" s="53">
        <v>15</v>
      </c>
      <c r="C21906" s="53" t="s">
        <v>33536</v>
      </c>
      <c r="D21906" s="53" t="s">
        <v>33872</v>
      </c>
    </row>
    <row r="21907" spans="1:4" ht="15" x14ac:dyDescent="0.25">
      <c r="A21907" s="53" t="s">
        <v>26052</v>
      </c>
      <c r="B21907" s="53">
        <v>15</v>
      </c>
      <c r="C21907" s="53" t="s">
        <v>33536</v>
      </c>
      <c r="D21907" s="53" t="s">
        <v>33872</v>
      </c>
    </row>
    <row r="21908" spans="1:4" ht="15" x14ac:dyDescent="0.25">
      <c r="A21908" s="53" t="s">
        <v>26053</v>
      </c>
      <c r="B21908" s="53">
        <v>15</v>
      </c>
      <c r="C21908" s="53" t="s">
        <v>33536</v>
      </c>
      <c r="D21908" s="53" t="s">
        <v>33872</v>
      </c>
    </row>
    <row r="21909" spans="1:4" ht="15" x14ac:dyDescent="0.25">
      <c r="A21909" s="53" t="s">
        <v>26054</v>
      </c>
      <c r="B21909" s="53">
        <v>15</v>
      </c>
      <c r="C21909" s="53" t="s">
        <v>33536</v>
      </c>
      <c r="D21909" s="53" t="s">
        <v>33872</v>
      </c>
    </row>
    <row r="21910" spans="1:4" ht="15" x14ac:dyDescent="0.25">
      <c r="A21910" s="53" t="s">
        <v>26055</v>
      </c>
      <c r="B21910" s="53">
        <v>15</v>
      </c>
      <c r="C21910" s="53" t="s">
        <v>33536</v>
      </c>
      <c r="D21910" s="53" t="s">
        <v>33872</v>
      </c>
    </row>
    <row r="21911" spans="1:4" ht="15" x14ac:dyDescent="0.25">
      <c r="A21911" s="53" t="s">
        <v>26056</v>
      </c>
      <c r="B21911" s="53">
        <v>15</v>
      </c>
      <c r="C21911" s="53" t="s">
        <v>33536</v>
      </c>
      <c r="D21911" s="53" t="s">
        <v>33872</v>
      </c>
    </row>
    <row r="21912" spans="1:4" ht="15" x14ac:dyDescent="0.25">
      <c r="A21912" s="53" t="s">
        <v>26057</v>
      </c>
      <c r="B21912" s="53">
        <v>15</v>
      </c>
      <c r="C21912" s="53" t="s">
        <v>33536</v>
      </c>
      <c r="D21912" s="53" t="s">
        <v>33872</v>
      </c>
    </row>
    <row r="21913" spans="1:4" ht="15" x14ac:dyDescent="0.25">
      <c r="A21913" s="53" t="s">
        <v>26058</v>
      </c>
      <c r="B21913" s="53">
        <v>15</v>
      </c>
      <c r="C21913" s="53" t="s">
        <v>33536</v>
      </c>
      <c r="D21913" s="53" t="s">
        <v>33872</v>
      </c>
    </row>
    <row r="21914" spans="1:4" ht="15" x14ac:dyDescent="0.25">
      <c r="A21914" s="53" t="s">
        <v>26059</v>
      </c>
      <c r="B21914" s="53">
        <v>15</v>
      </c>
      <c r="C21914" s="53" t="s">
        <v>33536</v>
      </c>
      <c r="D21914" s="53" t="s">
        <v>33872</v>
      </c>
    </row>
    <row r="21915" spans="1:4" ht="15" x14ac:dyDescent="0.25">
      <c r="A21915" s="53" t="s">
        <v>26060</v>
      </c>
      <c r="B21915" s="53">
        <v>15</v>
      </c>
      <c r="C21915" s="53" t="s">
        <v>33536</v>
      </c>
      <c r="D21915" s="53" t="s">
        <v>33872</v>
      </c>
    </row>
    <row r="21916" spans="1:4" ht="15" x14ac:dyDescent="0.25">
      <c r="A21916" s="53" t="s">
        <v>26061</v>
      </c>
      <c r="B21916" s="53">
        <v>15</v>
      </c>
      <c r="C21916" s="53" t="s">
        <v>33536</v>
      </c>
      <c r="D21916" s="53" t="s">
        <v>33872</v>
      </c>
    </row>
    <row r="21917" spans="1:4" ht="15" x14ac:dyDescent="0.25">
      <c r="A21917" s="53" t="s">
        <v>26062</v>
      </c>
      <c r="B21917" s="53">
        <v>15</v>
      </c>
      <c r="C21917" s="53" t="s">
        <v>33536</v>
      </c>
      <c r="D21917" s="53" t="s">
        <v>33872</v>
      </c>
    </row>
    <row r="21918" spans="1:4" ht="15" x14ac:dyDescent="0.25">
      <c r="A21918" s="53" t="s">
        <v>26063</v>
      </c>
      <c r="B21918" s="53">
        <v>30</v>
      </c>
      <c r="C21918" s="53" t="s">
        <v>33536</v>
      </c>
      <c r="D21918" s="53" t="s">
        <v>33872</v>
      </c>
    </row>
    <row r="21919" spans="1:4" ht="15" x14ac:dyDescent="0.25">
      <c r="A21919" s="53" t="s">
        <v>26064</v>
      </c>
      <c r="B21919" s="53">
        <v>15</v>
      </c>
      <c r="C21919" s="53" t="s">
        <v>33536</v>
      </c>
      <c r="D21919" s="53" t="s">
        <v>33872</v>
      </c>
    </row>
    <row r="21920" spans="1:4" ht="15" x14ac:dyDescent="0.25">
      <c r="A21920" s="53" t="s">
        <v>26065</v>
      </c>
      <c r="B21920" s="53">
        <v>15</v>
      </c>
      <c r="C21920" s="53" t="s">
        <v>33536</v>
      </c>
      <c r="D21920" s="53" t="s">
        <v>33872</v>
      </c>
    </row>
    <row r="21921" spans="1:4" ht="15" x14ac:dyDescent="0.25">
      <c r="A21921" s="53" t="s">
        <v>26066</v>
      </c>
      <c r="B21921" s="53">
        <v>15</v>
      </c>
      <c r="C21921" s="53" t="s">
        <v>33536</v>
      </c>
      <c r="D21921" s="53" t="s">
        <v>33872</v>
      </c>
    </row>
    <row r="21922" spans="1:4" ht="15" x14ac:dyDescent="0.25">
      <c r="A21922" s="53" t="s">
        <v>26067</v>
      </c>
      <c r="B21922" s="53">
        <v>30</v>
      </c>
      <c r="C21922" s="53" t="s">
        <v>33536</v>
      </c>
      <c r="D21922" s="53" t="s">
        <v>33872</v>
      </c>
    </row>
    <row r="21923" spans="1:4" ht="15" x14ac:dyDescent="0.25">
      <c r="A21923" s="53" t="s">
        <v>26068</v>
      </c>
      <c r="B21923" s="53">
        <v>15</v>
      </c>
      <c r="C21923" s="53" t="s">
        <v>33536</v>
      </c>
      <c r="D21923" s="53" t="s">
        <v>33872</v>
      </c>
    </row>
    <row r="21924" spans="1:4" ht="15" x14ac:dyDescent="0.25">
      <c r="A21924" s="53" t="s">
        <v>26069</v>
      </c>
      <c r="B21924" s="53">
        <v>15</v>
      </c>
      <c r="C21924" s="53" t="s">
        <v>33536</v>
      </c>
      <c r="D21924" s="53" t="s">
        <v>33872</v>
      </c>
    </row>
    <row r="21925" spans="1:4" ht="15" x14ac:dyDescent="0.25">
      <c r="A21925" s="53" t="s">
        <v>26070</v>
      </c>
      <c r="B21925" s="53">
        <v>15</v>
      </c>
      <c r="C21925" s="53" t="s">
        <v>33536</v>
      </c>
      <c r="D21925" s="53" t="s">
        <v>33872</v>
      </c>
    </row>
    <row r="21926" spans="1:4" ht="15" x14ac:dyDescent="0.25">
      <c r="A21926" s="53" t="s">
        <v>26071</v>
      </c>
      <c r="B21926" s="53">
        <v>15</v>
      </c>
      <c r="C21926" s="53" t="s">
        <v>33536</v>
      </c>
      <c r="D21926" s="53" t="s">
        <v>33872</v>
      </c>
    </row>
    <row r="21927" spans="1:4" ht="15" x14ac:dyDescent="0.25">
      <c r="A21927" s="53" t="s">
        <v>26072</v>
      </c>
      <c r="B21927" s="53">
        <v>15</v>
      </c>
      <c r="C21927" s="53" t="s">
        <v>33536</v>
      </c>
      <c r="D21927" s="53" t="s">
        <v>33872</v>
      </c>
    </row>
    <row r="21928" spans="1:4" ht="15" x14ac:dyDescent="0.25">
      <c r="A21928" s="53" t="s">
        <v>26073</v>
      </c>
      <c r="B21928" s="53">
        <v>15</v>
      </c>
      <c r="C21928" s="53" t="s">
        <v>33536</v>
      </c>
      <c r="D21928" s="53" t="s">
        <v>33872</v>
      </c>
    </row>
    <row r="21929" spans="1:4" ht="15" x14ac:dyDescent="0.25">
      <c r="A21929" s="53" t="s">
        <v>26074</v>
      </c>
      <c r="B21929" s="53">
        <v>15</v>
      </c>
      <c r="C21929" s="53" t="s">
        <v>33536</v>
      </c>
      <c r="D21929" s="53" t="s">
        <v>33872</v>
      </c>
    </row>
    <row r="21930" spans="1:4" ht="15" x14ac:dyDescent="0.25">
      <c r="A21930" s="53" t="s">
        <v>26075</v>
      </c>
      <c r="B21930" s="53">
        <v>15</v>
      </c>
      <c r="C21930" s="53" t="s">
        <v>33536</v>
      </c>
      <c r="D21930" s="53" t="s">
        <v>33872</v>
      </c>
    </row>
    <row r="21931" spans="1:4" ht="15" x14ac:dyDescent="0.25">
      <c r="A21931" s="53" t="s">
        <v>26076</v>
      </c>
      <c r="B21931" s="53">
        <v>15</v>
      </c>
      <c r="C21931" s="53" t="s">
        <v>33536</v>
      </c>
      <c r="D21931" s="53" t="s">
        <v>33872</v>
      </c>
    </row>
    <row r="21932" spans="1:4" ht="15" x14ac:dyDescent="0.25">
      <c r="A21932" s="53" t="s">
        <v>26077</v>
      </c>
      <c r="B21932" s="53">
        <v>15</v>
      </c>
      <c r="C21932" s="53" t="s">
        <v>33536</v>
      </c>
      <c r="D21932" s="53" t="s">
        <v>33872</v>
      </c>
    </row>
    <row r="21933" spans="1:4" ht="15" x14ac:dyDescent="0.25">
      <c r="A21933" s="53" t="s">
        <v>26078</v>
      </c>
      <c r="B21933" s="53">
        <v>15</v>
      </c>
      <c r="C21933" s="53" t="s">
        <v>33536</v>
      </c>
      <c r="D21933" s="53" t="s">
        <v>33872</v>
      </c>
    </row>
    <row r="21934" spans="1:4" ht="15" x14ac:dyDescent="0.25">
      <c r="A21934" s="53" t="s">
        <v>26079</v>
      </c>
      <c r="B21934" s="53">
        <v>15</v>
      </c>
      <c r="C21934" s="53" t="s">
        <v>33536</v>
      </c>
      <c r="D21934" s="53" t="s">
        <v>33872</v>
      </c>
    </row>
    <row r="21935" spans="1:4" ht="15" x14ac:dyDescent="0.25">
      <c r="A21935" s="53" t="s">
        <v>26080</v>
      </c>
      <c r="B21935" s="53">
        <v>15</v>
      </c>
      <c r="C21935" s="53" t="s">
        <v>33536</v>
      </c>
      <c r="D21935" s="53" t="s">
        <v>33872</v>
      </c>
    </row>
    <row r="21936" spans="1:4" ht="15" x14ac:dyDescent="0.25">
      <c r="A21936" s="53" t="s">
        <v>26081</v>
      </c>
      <c r="B21936" s="53">
        <v>45</v>
      </c>
      <c r="C21936" s="53" t="s">
        <v>33536</v>
      </c>
      <c r="D21936" s="53" t="s">
        <v>33872</v>
      </c>
    </row>
    <row r="21937" spans="1:4" ht="15" x14ac:dyDescent="0.25">
      <c r="A21937" s="53" t="s">
        <v>26082</v>
      </c>
      <c r="B21937" s="53">
        <v>45</v>
      </c>
      <c r="C21937" s="53"/>
      <c r="D21937" s="53" t="s">
        <v>33872</v>
      </c>
    </row>
    <row r="21938" spans="1:4" ht="15" x14ac:dyDescent="0.25">
      <c r="A21938" s="53" t="s">
        <v>26083</v>
      </c>
      <c r="B21938" s="53">
        <v>30</v>
      </c>
      <c r="C21938" s="53"/>
      <c r="D21938" s="53" t="s">
        <v>33872</v>
      </c>
    </row>
    <row r="21939" spans="1:4" ht="15" x14ac:dyDescent="0.25">
      <c r="A21939" s="53" t="s">
        <v>26084</v>
      </c>
      <c r="B21939" s="53">
        <v>15</v>
      </c>
      <c r="C21939" s="53"/>
      <c r="D21939" s="53" t="s">
        <v>33872</v>
      </c>
    </row>
    <row r="21940" spans="1:4" ht="15" x14ac:dyDescent="0.25">
      <c r="A21940" s="53" t="s">
        <v>26085</v>
      </c>
      <c r="B21940" s="53">
        <v>15</v>
      </c>
      <c r="C21940" s="53"/>
      <c r="D21940" s="53" t="s">
        <v>33872</v>
      </c>
    </row>
    <row r="21941" spans="1:4" ht="15" x14ac:dyDescent="0.25">
      <c r="A21941" s="53" t="s">
        <v>26086</v>
      </c>
      <c r="B21941" s="53">
        <v>15</v>
      </c>
      <c r="C21941" s="53"/>
      <c r="D21941" s="53" t="s">
        <v>33872</v>
      </c>
    </row>
    <row r="21942" spans="1:4" ht="15" x14ac:dyDescent="0.25">
      <c r="A21942" s="53" t="s">
        <v>26087</v>
      </c>
      <c r="B21942" s="53">
        <v>15</v>
      </c>
      <c r="C21942" s="53"/>
      <c r="D21942" s="53" t="s">
        <v>33872</v>
      </c>
    </row>
    <row r="21943" spans="1:4" ht="15" x14ac:dyDescent="0.25">
      <c r="A21943" s="53" t="s">
        <v>26088</v>
      </c>
      <c r="B21943" s="53">
        <v>15</v>
      </c>
      <c r="C21943" s="53"/>
      <c r="D21943" s="53" t="s">
        <v>33872</v>
      </c>
    </row>
    <row r="21944" spans="1:4" ht="15" x14ac:dyDescent="0.25">
      <c r="A21944" s="53" t="s">
        <v>26089</v>
      </c>
      <c r="B21944" s="53">
        <v>15</v>
      </c>
      <c r="C21944" s="53"/>
      <c r="D21944" s="53" t="s">
        <v>33872</v>
      </c>
    </row>
    <row r="21945" spans="1:4" ht="15" x14ac:dyDescent="0.25">
      <c r="A21945" s="53" t="s">
        <v>26090</v>
      </c>
      <c r="B21945" s="53">
        <v>15</v>
      </c>
      <c r="C21945" s="53"/>
      <c r="D21945" s="53" t="s">
        <v>33872</v>
      </c>
    </row>
    <row r="21946" spans="1:4" ht="15" x14ac:dyDescent="0.25">
      <c r="A21946" s="53" t="s">
        <v>26091</v>
      </c>
      <c r="B21946" s="53">
        <v>15</v>
      </c>
      <c r="C21946" s="53"/>
      <c r="D21946" s="53" t="s">
        <v>33872</v>
      </c>
    </row>
    <row r="21947" spans="1:4" ht="15" x14ac:dyDescent="0.25">
      <c r="A21947" s="53" t="s">
        <v>26092</v>
      </c>
      <c r="B21947" s="53">
        <v>15</v>
      </c>
      <c r="C21947" s="53"/>
      <c r="D21947" s="53" t="s">
        <v>33872</v>
      </c>
    </row>
    <row r="21948" spans="1:4" ht="15" x14ac:dyDescent="0.25">
      <c r="A21948" s="53" t="s">
        <v>26093</v>
      </c>
      <c r="B21948" s="53">
        <v>15</v>
      </c>
      <c r="C21948" s="53"/>
      <c r="D21948" s="53" t="s">
        <v>33872</v>
      </c>
    </row>
    <row r="21949" spans="1:4" ht="15" x14ac:dyDescent="0.25">
      <c r="A21949" s="53" t="s">
        <v>26094</v>
      </c>
      <c r="B21949" s="53">
        <v>15</v>
      </c>
      <c r="C21949" s="53"/>
      <c r="D21949" s="53" t="s">
        <v>33872</v>
      </c>
    </row>
    <row r="21950" spans="1:4" ht="15" x14ac:dyDescent="0.25">
      <c r="A21950" s="53" t="s">
        <v>26095</v>
      </c>
      <c r="B21950" s="53">
        <v>15</v>
      </c>
      <c r="C21950" s="53"/>
      <c r="D21950" s="53" t="s">
        <v>33872</v>
      </c>
    </row>
    <row r="21951" spans="1:4" ht="15" x14ac:dyDescent="0.25">
      <c r="A21951" s="53" t="s">
        <v>26096</v>
      </c>
      <c r="B21951" s="53">
        <v>15</v>
      </c>
      <c r="C21951" s="53"/>
      <c r="D21951" s="53" t="s">
        <v>33872</v>
      </c>
    </row>
    <row r="21952" spans="1:4" ht="15" x14ac:dyDescent="0.25">
      <c r="A21952" s="53" t="s">
        <v>26097</v>
      </c>
      <c r="B21952" s="53">
        <v>15</v>
      </c>
      <c r="C21952" s="53"/>
      <c r="D21952" s="53" t="s">
        <v>33872</v>
      </c>
    </row>
    <row r="21953" spans="1:4" ht="15" x14ac:dyDescent="0.25">
      <c r="A21953" s="53" t="s">
        <v>26098</v>
      </c>
      <c r="B21953" s="53">
        <v>15</v>
      </c>
      <c r="C21953" s="53"/>
      <c r="D21953" s="53" t="s">
        <v>33872</v>
      </c>
    </row>
    <row r="21954" spans="1:4" ht="15" x14ac:dyDescent="0.25">
      <c r="A21954" s="53" t="s">
        <v>26099</v>
      </c>
      <c r="B21954" s="53">
        <v>15</v>
      </c>
      <c r="C21954" s="53"/>
      <c r="D21954" s="53" t="s">
        <v>33872</v>
      </c>
    </row>
    <row r="21955" spans="1:4" ht="15" x14ac:dyDescent="0.25">
      <c r="A21955" s="53" t="s">
        <v>26100</v>
      </c>
      <c r="B21955" s="53">
        <v>15</v>
      </c>
      <c r="C21955" s="53"/>
      <c r="D21955" s="53" t="s">
        <v>33872</v>
      </c>
    </row>
    <row r="21956" spans="1:4" ht="15" x14ac:dyDescent="0.25">
      <c r="A21956" s="53" t="s">
        <v>26101</v>
      </c>
      <c r="B21956" s="53">
        <v>15</v>
      </c>
      <c r="C21956" s="53"/>
      <c r="D21956" s="53" t="s">
        <v>33872</v>
      </c>
    </row>
    <row r="21957" spans="1:4" ht="15" x14ac:dyDescent="0.25">
      <c r="A21957" s="53" t="s">
        <v>26102</v>
      </c>
      <c r="B21957" s="53">
        <v>15</v>
      </c>
      <c r="C21957" s="53"/>
      <c r="D21957" s="53" t="s">
        <v>33872</v>
      </c>
    </row>
    <row r="21958" spans="1:4" ht="15" x14ac:dyDescent="0.25">
      <c r="A21958" s="53" t="s">
        <v>26103</v>
      </c>
      <c r="B21958" s="53">
        <v>15</v>
      </c>
      <c r="C21958" s="53"/>
      <c r="D21958" s="53" t="s">
        <v>33872</v>
      </c>
    </row>
    <row r="21959" spans="1:4" ht="15" x14ac:dyDescent="0.25">
      <c r="A21959" s="53" t="s">
        <v>26104</v>
      </c>
      <c r="B21959" s="53">
        <v>15</v>
      </c>
      <c r="C21959" s="53"/>
      <c r="D21959" s="53" t="s">
        <v>33872</v>
      </c>
    </row>
    <row r="21960" spans="1:4" ht="15" x14ac:dyDescent="0.25">
      <c r="A21960" s="53" t="s">
        <v>26105</v>
      </c>
      <c r="B21960" s="53">
        <v>15</v>
      </c>
      <c r="C21960" s="53"/>
      <c r="D21960" s="53" t="s">
        <v>33872</v>
      </c>
    </row>
    <row r="21961" spans="1:4" ht="15" x14ac:dyDescent="0.25">
      <c r="A21961" s="53" t="s">
        <v>26106</v>
      </c>
      <c r="B21961" s="53">
        <v>15</v>
      </c>
      <c r="C21961" s="53"/>
      <c r="D21961" s="53" t="s">
        <v>33872</v>
      </c>
    </row>
    <row r="21962" spans="1:4" ht="15" x14ac:dyDescent="0.25">
      <c r="A21962" s="53" t="s">
        <v>26107</v>
      </c>
      <c r="B21962" s="53">
        <v>15</v>
      </c>
      <c r="C21962" s="53"/>
      <c r="D21962" s="53" t="s">
        <v>33872</v>
      </c>
    </row>
    <row r="21963" spans="1:4" ht="15" x14ac:dyDescent="0.25">
      <c r="A21963" s="53" t="s">
        <v>26108</v>
      </c>
      <c r="B21963" s="53">
        <v>15</v>
      </c>
      <c r="C21963" s="53"/>
      <c r="D21963" s="53" t="s">
        <v>33872</v>
      </c>
    </row>
    <row r="21964" spans="1:4" ht="15" x14ac:dyDescent="0.25">
      <c r="A21964" s="53" t="s">
        <v>26109</v>
      </c>
      <c r="B21964" s="53">
        <v>15</v>
      </c>
      <c r="C21964" s="53"/>
      <c r="D21964" s="53" t="s">
        <v>33872</v>
      </c>
    </row>
    <row r="21965" spans="1:4" ht="15" x14ac:dyDescent="0.25">
      <c r="A21965" s="53" t="s">
        <v>26110</v>
      </c>
      <c r="B21965" s="53">
        <v>15</v>
      </c>
      <c r="C21965" s="53"/>
      <c r="D21965" s="53" t="s">
        <v>33872</v>
      </c>
    </row>
    <row r="21966" spans="1:4" ht="15" x14ac:dyDescent="0.25">
      <c r="A21966" s="53" t="s">
        <v>26111</v>
      </c>
      <c r="B21966" s="53">
        <v>15</v>
      </c>
      <c r="C21966" s="53"/>
      <c r="D21966" s="53" t="s">
        <v>33872</v>
      </c>
    </row>
    <row r="21967" spans="1:4" ht="15" x14ac:dyDescent="0.25">
      <c r="A21967" s="53" t="s">
        <v>26112</v>
      </c>
      <c r="B21967" s="53">
        <v>15</v>
      </c>
      <c r="C21967" s="53"/>
      <c r="D21967" s="53" t="s">
        <v>33872</v>
      </c>
    </row>
    <row r="21968" spans="1:4" ht="15" x14ac:dyDescent="0.25">
      <c r="A21968" s="53" t="s">
        <v>26113</v>
      </c>
      <c r="B21968" s="53">
        <v>15</v>
      </c>
      <c r="C21968" s="53" t="s">
        <v>33536</v>
      </c>
      <c r="D21968" s="53" t="s">
        <v>33872</v>
      </c>
    </row>
    <row r="21969" spans="1:4" ht="15" x14ac:dyDescent="0.25">
      <c r="A21969" s="53" t="s">
        <v>26114</v>
      </c>
      <c r="B21969" s="53">
        <v>15</v>
      </c>
      <c r="C21969" s="53" t="s">
        <v>33536</v>
      </c>
      <c r="D21969" s="53" t="s">
        <v>33872</v>
      </c>
    </row>
    <row r="21970" spans="1:4" ht="15" x14ac:dyDescent="0.25">
      <c r="A21970" s="53" t="s">
        <v>26115</v>
      </c>
      <c r="B21970" s="53">
        <v>15</v>
      </c>
      <c r="C21970" s="53" t="s">
        <v>33536</v>
      </c>
      <c r="D21970" s="53" t="s">
        <v>33872</v>
      </c>
    </row>
    <row r="21971" spans="1:4" ht="15" x14ac:dyDescent="0.25">
      <c r="A21971" s="53" t="s">
        <v>26116</v>
      </c>
      <c r="B21971" s="53">
        <v>15</v>
      </c>
      <c r="C21971" s="53" t="s">
        <v>33536</v>
      </c>
      <c r="D21971" s="53" t="s">
        <v>33872</v>
      </c>
    </row>
    <row r="21972" spans="1:4" ht="15" x14ac:dyDescent="0.25">
      <c r="A21972" s="53" t="s">
        <v>26117</v>
      </c>
      <c r="B21972" s="53">
        <v>15</v>
      </c>
      <c r="C21972" s="53" t="s">
        <v>33536</v>
      </c>
      <c r="D21972" s="53" t="s">
        <v>33872</v>
      </c>
    </row>
    <row r="21973" spans="1:4" ht="15" x14ac:dyDescent="0.25">
      <c r="A21973" s="53" t="s">
        <v>26118</v>
      </c>
      <c r="B21973" s="53">
        <v>15</v>
      </c>
      <c r="C21973" s="53" t="s">
        <v>33536</v>
      </c>
      <c r="D21973" s="53" t="s">
        <v>33872</v>
      </c>
    </row>
    <row r="21974" spans="1:4" ht="15" x14ac:dyDescent="0.25">
      <c r="A21974" s="53" t="s">
        <v>26119</v>
      </c>
      <c r="B21974" s="53">
        <v>15</v>
      </c>
      <c r="C21974" s="53" t="s">
        <v>33536</v>
      </c>
      <c r="D21974" s="53" t="s">
        <v>33872</v>
      </c>
    </row>
    <row r="21975" spans="1:4" ht="15" x14ac:dyDescent="0.25">
      <c r="A21975" s="53" t="s">
        <v>26120</v>
      </c>
      <c r="B21975" s="53">
        <v>15</v>
      </c>
      <c r="C21975" s="53" t="s">
        <v>33536</v>
      </c>
      <c r="D21975" s="53" t="s">
        <v>33872</v>
      </c>
    </row>
    <row r="21976" spans="1:4" ht="15" x14ac:dyDescent="0.25">
      <c r="A21976" s="53" t="s">
        <v>26121</v>
      </c>
      <c r="B21976" s="53">
        <v>20</v>
      </c>
      <c r="C21976" s="53" t="s">
        <v>33536</v>
      </c>
      <c r="D21976" s="53" t="s">
        <v>33872</v>
      </c>
    </row>
    <row r="21977" spans="1:4" ht="15" x14ac:dyDescent="0.25">
      <c r="A21977" s="53" t="s">
        <v>26122</v>
      </c>
      <c r="B21977" s="53">
        <v>20</v>
      </c>
      <c r="C21977" s="53" t="s">
        <v>33536</v>
      </c>
      <c r="D21977" s="53" t="s">
        <v>33872</v>
      </c>
    </row>
    <row r="21978" spans="1:4" ht="15" x14ac:dyDescent="0.25">
      <c r="A21978" s="53" t="s">
        <v>26123</v>
      </c>
      <c r="B21978" s="53">
        <v>20</v>
      </c>
      <c r="C21978" s="53" t="s">
        <v>33536</v>
      </c>
      <c r="D21978" s="53" t="s">
        <v>33872</v>
      </c>
    </row>
    <row r="21979" spans="1:4" ht="15" x14ac:dyDescent="0.25">
      <c r="A21979" s="53" t="s">
        <v>26124</v>
      </c>
      <c r="B21979" s="53">
        <v>20</v>
      </c>
      <c r="C21979" s="53" t="s">
        <v>33536</v>
      </c>
      <c r="D21979" s="53" t="s">
        <v>33872</v>
      </c>
    </row>
    <row r="21980" spans="1:4" ht="15" x14ac:dyDescent="0.25">
      <c r="A21980" s="53" t="s">
        <v>26125</v>
      </c>
      <c r="B21980" s="53">
        <v>20</v>
      </c>
      <c r="C21980" s="53" t="s">
        <v>33536</v>
      </c>
      <c r="D21980" s="53" t="s">
        <v>33872</v>
      </c>
    </row>
    <row r="21981" spans="1:4" ht="15" x14ac:dyDescent="0.25">
      <c r="A21981" s="53" t="s">
        <v>26126</v>
      </c>
      <c r="B21981" s="53">
        <v>20</v>
      </c>
      <c r="C21981" s="53" t="s">
        <v>33536</v>
      </c>
      <c r="D21981" s="53" t="s">
        <v>33872</v>
      </c>
    </row>
    <row r="21982" spans="1:4" ht="15" x14ac:dyDescent="0.25">
      <c r="A21982" s="53" t="s">
        <v>26127</v>
      </c>
      <c r="B21982" s="53">
        <v>20</v>
      </c>
      <c r="C21982" s="53" t="s">
        <v>33536</v>
      </c>
      <c r="D21982" s="53" t="s">
        <v>33872</v>
      </c>
    </row>
    <row r="21983" spans="1:4" ht="15" x14ac:dyDescent="0.25">
      <c r="A21983" s="53" t="s">
        <v>26128</v>
      </c>
      <c r="B21983" s="53">
        <v>20</v>
      </c>
      <c r="C21983" s="53" t="s">
        <v>33536</v>
      </c>
      <c r="D21983" s="53" t="s">
        <v>33872</v>
      </c>
    </row>
    <row r="21984" spans="1:4" ht="15" x14ac:dyDescent="0.25">
      <c r="A21984" s="53" t="s">
        <v>26129</v>
      </c>
      <c r="B21984" s="53">
        <v>20</v>
      </c>
      <c r="C21984" s="53" t="s">
        <v>33536</v>
      </c>
      <c r="D21984" s="53" t="s">
        <v>33872</v>
      </c>
    </row>
    <row r="21985" spans="1:4" ht="15" x14ac:dyDescent="0.25">
      <c r="A21985" s="53" t="s">
        <v>26130</v>
      </c>
      <c r="B21985" s="53">
        <v>20</v>
      </c>
      <c r="C21985" s="53" t="s">
        <v>33536</v>
      </c>
      <c r="D21985" s="53" t="s">
        <v>33872</v>
      </c>
    </row>
    <row r="21986" spans="1:4" ht="15" x14ac:dyDescent="0.25">
      <c r="A21986" s="53" t="s">
        <v>26131</v>
      </c>
      <c r="B21986" s="53">
        <v>20</v>
      </c>
      <c r="C21986" s="53" t="s">
        <v>33536</v>
      </c>
      <c r="D21986" s="53" t="s">
        <v>33872</v>
      </c>
    </row>
    <row r="21987" spans="1:4" ht="15" x14ac:dyDescent="0.25">
      <c r="A21987" s="53" t="s">
        <v>26132</v>
      </c>
      <c r="B21987" s="53">
        <v>20</v>
      </c>
      <c r="C21987" s="53" t="s">
        <v>33536</v>
      </c>
      <c r="D21987" s="53" t="s">
        <v>33872</v>
      </c>
    </row>
    <row r="21988" spans="1:4" ht="15" x14ac:dyDescent="0.25">
      <c r="A21988" s="53" t="s">
        <v>26133</v>
      </c>
      <c r="B21988" s="53">
        <v>20</v>
      </c>
      <c r="C21988" s="53" t="s">
        <v>33536</v>
      </c>
      <c r="D21988" s="53" t="s">
        <v>33872</v>
      </c>
    </row>
    <row r="21989" spans="1:4" ht="15" x14ac:dyDescent="0.25">
      <c r="A21989" s="53" t="s">
        <v>26134</v>
      </c>
      <c r="B21989" s="53">
        <v>10</v>
      </c>
      <c r="C21989" s="53" t="s">
        <v>33536</v>
      </c>
      <c r="D21989" s="53" t="s">
        <v>33872</v>
      </c>
    </row>
    <row r="21990" spans="1:4" ht="15" x14ac:dyDescent="0.25">
      <c r="A21990" s="53" t="s">
        <v>26135</v>
      </c>
      <c r="B21990" s="53">
        <v>10</v>
      </c>
      <c r="C21990" s="53" t="s">
        <v>33536</v>
      </c>
      <c r="D21990" s="53" t="s">
        <v>33872</v>
      </c>
    </row>
    <row r="21991" spans="1:4" ht="15" x14ac:dyDescent="0.25">
      <c r="A21991" s="53" t="s">
        <v>26136</v>
      </c>
      <c r="B21991" s="53">
        <v>10</v>
      </c>
      <c r="C21991" s="53" t="s">
        <v>33536</v>
      </c>
      <c r="D21991" s="53" t="s">
        <v>33872</v>
      </c>
    </row>
    <row r="21992" spans="1:4" ht="15" x14ac:dyDescent="0.25">
      <c r="A21992" s="53" t="s">
        <v>26137</v>
      </c>
      <c r="B21992" s="53">
        <v>10</v>
      </c>
      <c r="C21992" s="53" t="s">
        <v>33536</v>
      </c>
      <c r="D21992" s="53" t="s">
        <v>33872</v>
      </c>
    </row>
    <row r="21993" spans="1:4" ht="15" x14ac:dyDescent="0.25">
      <c r="A21993" s="53" t="s">
        <v>26138</v>
      </c>
      <c r="B21993" s="53">
        <v>10</v>
      </c>
      <c r="C21993" s="53" t="s">
        <v>33536</v>
      </c>
      <c r="D21993" s="53" t="s">
        <v>33872</v>
      </c>
    </row>
    <row r="21994" spans="1:4" ht="15" x14ac:dyDescent="0.25">
      <c r="A21994" s="53" t="s">
        <v>26139</v>
      </c>
      <c r="B21994" s="53">
        <v>20</v>
      </c>
      <c r="C21994" s="53" t="s">
        <v>33536</v>
      </c>
      <c r="D21994" s="53" t="s">
        <v>33872</v>
      </c>
    </row>
    <row r="21995" spans="1:4" ht="15" x14ac:dyDescent="0.25">
      <c r="A21995" s="53" t="s">
        <v>26140</v>
      </c>
      <c r="B21995" s="53">
        <v>20</v>
      </c>
      <c r="C21995" s="53" t="s">
        <v>33536</v>
      </c>
      <c r="D21995" s="53" t="s">
        <v>33872</v>
      </c>
    </row>
    <row r="21996" spans="1:4" ht="15" x14ac:dyDescent="0.25">
      <c r="A21996" s="53" t="s">
        <v>26141</v>
      </c>
      <c r="B21996" s="53">
        <v>40</v>
      </c>
      <c r="C21996" s="53" t="s">
        <v>33536</v>
      </c>
      <c r="D21996" s="53" t="s">
        <v>33872</v>
      </c>
    </row>
    <row r="21997" spans="1:4" ht="15" x14ac:dyDescent="0.25">
      <c r="A21997" s="53" t="s">
        <v>26142</v>
      </c>
      <c r="B21997" s="53">
        <v>15</v>
      </c>
      <c r="C21997" s="53" t="s">
        <v>33536</v>
      </c>
      <c r="D21997" s="53" t="s">
        <v>33872</v>
      </c>
    </row>
    <row r="21998" spans="1:4" ht="15" x14ac:dyDescent="0.25">
      <c r="A21998" s="53" t="s">
        <v>26143</v>
      </c>
      <c r="B21998" s="53">
        <v>15</v>
      </c>
      <c r="C21998" s="53" t="s">
        <v>33536</v>
      </c>
      <c r="D21998" s="53" t="s">
        <v>33872</v>
      </c>
    </row>
    <row r="21999" spans="1:4" ht="15" x14ac:dyDescent="0.25">
      <c r="A21999" s="53" t="s">
        <v>26144</v>
      </c>
      <c r="B21999" s="53">
        <v>15</v>
      </c>
      <c r="C21999" s="53" t="s">
        <v>33536</v>
      </c>
      <c r="D21999" s="53" t="s">
        <v>33872</v>
      </c>
    </row>
    <row r="22000" spans="1:4" ht="15" x14ac:dyDescent="0.25">
      <c r="A22000" s="53" t="s">
        <v>26145</v>
      </c>
      <c r="B22000" s="53">
        <v>15</v>
      </c>
      <c r="C22000" s="53" t="s">
        <v>33536</v>
      </c>
      <c r="D22000" s="53" t="s">
        <v>33872</v>
      </c>
    </row>
    <row r="22001" spans="1:4" ht="15" x14ac:dyDescent="0.25">
      <c r="A22001" s="53" t="s">
        <v>26146</v>
      </c>
      <c r="B22001" s="53">
        <v>15</v>
      </c>
      <c r="C22001" s="53" t="s">
        <v>33536</v>
      </c>
      <c r="D22001" s="53" t="s">
        <v>33872</v>
      </c>
    </row>
    <row r="22002" spans="1:4" ht="15" x14ac:dyDescent="0.25">
      <c r="A22002" s="53" t="s">
        <v>26147</v>
      </c>
      <c r="B22002" s="53">
        <v>15</v>
      </c>
      <c r="C22002" s="53" t="s">
        <v>33536</v>
      </c>
      <c r="D22002" s="53" t="s">
        <v>33872</v>
      </c>
    </row>
    <row r="22003" spans="1:4" ht="15" x14ac:dyDescent="0.25">
      <c r="A22003" s="53" t="s">
        <v>26148</v>
      </c>
      <c r="B22003" s="53">
        <v>15</v>
      </c>
      <c r="C22003" s="53" t="s">
        <v>33536</v>
      </c>
      <c r="D22003" s="53" t="s">
        <v>33872</v>
      </c>
    </row>
    <row r="22004" spans="1:4" ht="15" x14ac:dyDescent="0.25">
      <c r="A22004" s="53" t="s">
        <v>26149</v>
      </c>
      <c r="B22004" s="53">
        <v>15</v>
      </c>
      <c r="C22004" s="53" t="s">
        <v>33536</v>
      </c>
      <c r="D22004" s="53" t="s">
        <v>33872</v>
      </c>
    </row>
    <row r="22005" spans="1:4" ht="15" x14ac:dyDescent="0.25">
      <c r="A22005" s="53" t="s">
        <v>26150</v>
      </c>
      <c r="B22005" s="53">
        <v>15</v>
      </c>
      <c r="C22005" s="53" t="s">
        <v>33536</v>
      </c>
      <c r="D22005" s="53" t="s">
        <v>33872</v>
      </c>
    </row>
    <row r="22006" spans="1:4" ht="15" x14ac:dyDescent="0.25">
      <c r="A22006" s="53" t="s">
        <v>26151</v>
      </c>
      <c r="B22006" s="53">
        <v>15</v>
      </c>
      <c r="C22006" s="53" t="s">
        <v>33536</v>
      </c>
      <c r="D22006" s="53" t="s">
        <v>33872</v>
      </c>
    </row>
    <row r="22007" spans="1:4" ht="15" x14ac:dyDescent="0.25">
      <c r="A22007" s="53" t="s">
        <v>26152</v>
      </c>
      <c r="B22007" s="53">
        <v>15</v>
      </c>
      <c r="C22007" s="53" t="s">
        <v>33536</v>
      </c>
      <c r="D22007" s="53" t="s">
        <v>33872</v>
      </c>
    </row>
    <row r="22008" spans="1:4" ht="15" x14ac:dyDescent="0.25">
      <c r="A22008" s="53" t="s">
        <v>26153</v>
      </c>
      <c r="B22008" s="53">
        <v>15</v>
      </c>
      <c r="C22008" s="53" t="s">
        <v>33536</v>
      </c>
      <c r="D22008" s="53" t="s">
        <v>33872</v>
      </c>
    </row>
    <row r="22009" spans="1:4" ht="15" x14ac:dyDescent="0.25">
      <c r="A22009" s="53" t="s">
        <v>26154</v>
      </c>
      <c r="B22009" s="53">
        <v>15</v>
      </c>
      <c r="C22009" s="53" t="s">
        <v>33536</v>
      </c>
      <c r="D22009" s="53" t="s">
        <v>33872</v>
      </c>
    </row>
    <row r="22010" spans="1:4" ht="15" x14ac:dyDescent="0.25">
      <c r="A22010" s="53" t="s">
        <v>26155</v>
      </c>
      <c r="B22010" s="53">
        <v>15</v>
      </c>
      <c r="C22010" s="53" t="s">
        <v>33536</v>
      </c>
      <c r="D22010" s="53" t="s">
        <v>33872</v>
      </c>
    </row>
    <row r="22011" spans="1:4" ht="15" x14ac:dyDescent="0.25">
      <c r="A22011" s="53" t="s">
        <v>26156</v>
      </c>
      <c r="B22011" s="53">
        <v>15</v>
      </c>
      <c r="C22011" s="53" t="s">
        <v>33536</v>
      </c>
      <c r="D22011" s="53" t="s">
        <v>33872</v>
      </c>
    </row>
    <row r="22012" spans="1:4" ht="15" x14ac:dyDescent="0.25">
      <c r="A22012" s="53" t="s">
        <v>26157</v>
      </c>
      <c r="B22012" s="53">
        <v>15</v>
      </c>
      <c r="C22012" s="53" t="s">
        <v>33536</v>
      </c>
      <c r="D22012" s="53" t="s">
        <v>33872</v>
      </c>
    </row>
    <row r="22013" spans="1:4" ht="15" x14ac:dyDescent="0.25">
      <c r="A22013" s="53" t="s">
        <v>26158</v>
      </c>
      <c r="B22013" s="53">
        <v>15</v>
      </c>
      <c r="C22013" s="53" t="s">
        <v>33536</v>
      </c>
      <c r="D22013" s="53" t="s">
        <v>33872</v>
      </c>
    </row>
    <row r="22014" spans="1:4" ht="15" x14ac:dyDescent="0.25">
      <c r="A22014" s="53" t="s">
        <v>26159</v>
      </c>
      <c r="B22014" s="53">
        <v>15</v>
      </c>
      <c r="C22014" s="53" t="s">
        <v>33536</v>
      </c>
      <c r="D22014" s="53" t="s">
        <v>33872</v>
      </c>
    </row>
    <row r="22015" spans="1:4" ht="15" x14ac:dyDescent="0.25">
      <c r="A22015" s="53" t="s">
        <v>26160</v>
      </c>
      <c r="B22015" s="53">
        <v>15</v>
      </c>
      <c r="C22015" s="53" t="s">
        <v>33536</v>
      </c>
      <c r="D22015" s="53" t="s">
        <v>33872</v>
      </c>
    </row>
    <row r="22016" spans="1:4" ht="15" x14ac:dyDescent="0.25">
      <c r="A22016" s="53" t="s">
        <v>26161</v>
      </c>
      <c r="B22016" s="53">
        <v>15</v>
      </c>
      <c r="C22016" s="53" t="s">
        <v>33536</v>
      </c>
      <c r="D22016" s="53" t="s">
        <v>33872</v>
      </c>
    </row>
    <row r="22017" spans="1:4" ht="15" x14ac:dyDescent="0.25">
      <c r="A22017" s="53" t="s">
        <v>26162</v>
      </c>
      <c r="B22017" s="53">
        <v>15</v>
      </c>
      <c r="C22017" s="53" t="s">
        <v>33536</v>
      </c>
      <c r="D22017" s="53" t="s">
        <v>33872</v>
      </c>
    </row>
    <row r="22018" spans="1:4" ht="15" x14ac:dyDescent="0.25">
      <c r="A22018" s="53" t="s">
        <v>26163</v>
      </c>
      <c r="B22018" s="53">
        <v>15</v>
      </c>
      <c r="C22018" s="53" t="s">
        <v>33536</v>
      </c>
      <c r="D22018" s="53" t="s">
        <v>33872</v>
      </c>
    </row>
    <row r="22019" spans="1:4" ht="15" x14ac:dyDescent="0.25">
      <c r="A22019" s="53" t="s">
        <v>26164</v>
      </c>
      <c r="B22019" s="53">
        <v>15</v>
      </c>
      <c r="C22019" s="53" t="s">
        <v>33536</v>
      </c>
      <c r="D22019" s="53" t="s">
        <v>33872</v>
      </c>
    </row>
    <row r="22020" spans="1:4" ht="15" x14ac:dyDescent="0.25">
      <c r="A22020" s="53" t="s">
        <v>26165</v>
      </c>
      <c r="B22020" s="53">
        <v>15</v>
      </c>
      <c r="C22020" s="53" t="s">
        <v>33536</v>
      </c>
      <c r="D22020" s="53" t="s">
        <v>33872</v>
      </c>
    </row>
    <row r="22021" spans="1:4" ht="15" x14ac:dyDescent="0.25">
      <c r="A22021" s="53" t="s">
        <v>26166</v>
      </c>
      <c r="B22021" s="53">
        <v>15</v>
      </c>
      <c r="C22021" s="53" t="s">
        <v>33536</v>
      </c>
      <c r="D22021" s="53" t="s">
        <v>33872</v>
      </c>
    </row>
    <row r="22022" spans="1:4" ht="15" x14ac:dyDescent="0.25">
      <c r="A22022" s="53" t="s">
        <v>26167</v>
      </c>
      <c r="B22022" s="53">
        <v>15</v>
      </c>
      <c r="C22022" s="53" t="s">
        <v>33536</v>
      </c>
      <c r="D22022" s="53" t="s">
        <v>33872</v>
      </c>
    </row>
    <row r="22023" spans="1:4" ht="15" x14ac:dyDescent="0.25">
      <c r="A22023" s="53" t="s">
        <v>26168</v>
      </c>
      <c r="B22023" s="53">
        <v>45</v>
      </c>
      <c r="C22023" s="53" t="s">
        <v>33536</v>
      </c>
      <c r="D22023" s="53" t="s">
        <v>33872</v>
      </c>
    </row>
    <row r="22024" spans="1:4" ht="15" x14ac:dyDescent="0.25">
      <c r="A22024" s="53" t="s">
        <v>26169</v>
      </c>
      <c r="B22024" s="53">
        <v>30</v>
      </c>
      <c r="C22024" s="53" t="s">
        <v>33536</v>
      </c>
      <c r="D22024" s="53" t="s">
        <v>33872</v>
      </c>
    </row>
    <row r="22025" spans="1:4" ht="15" x14ac:dyDescent="0.25">
      <c r="A22025" s="53" t="s">
        <v>26170</v>
      </c>
      <c r="B22025" s="53">
        <v>45</v>
      </c>
      <c r="C22025" s="53" t="s">
        <v>33536</v>
      </c>
      <c r="D22025" s="53" t="s">
        <v>33872</v>
      </c>
    </row>
    <row r="22026" spans="1:4" ht="15" x14ac:dyDescent="0.25">
      <c r="A22026" s="53" t="s">
        <v>26171</v>
      </c>
      <c r="B22026" s="53">
        <v>45</v>
      </c>
      <c r="C22026" s="53" t="s">
        <v>33536</v>
      </c>
      <c r="D22026" s="53" t="s">
        <v>33872</v>
      </c>
    </row>
    <row r="22027" spans="1:4" ht="15" x14ac:dyDescent="0.25">
      <c r="A22027" s="53" t="s">
        <v>26172</v>
      </c>
      <c r="B22027" s="53">
        <v>15</v>
      </c>
      <c r="C22027" s="53" t="s">
        <v>33536</v>
      </c>
      <c r="D22027" s="53" t="s">
        <v>33872</v>
      </c>
    </row>
    <row r="22028" spans="1:4" ht="15" x14ac:dyDescent="0.25">
      <c r="A22028" s="53" t="s">
        <v>26173</v>
      </c>
      <c r="B22028" s="53">
        <v>15</v>
      </c>
      <c r="C22028" s="53" t="s">
        <v>33536</v>
      </c>
      <c r="D22028" s="53" t="s">
        <v>33872</v>
      </c>
    </row>
    <row r="22029" spans="1:4" ht="15" x14ac:dyDescent="0.25">
      <c r="A22029" s="53" t="s">
        <v>26174</v>
      </c>
      <c r="B22029" s="53">
        <v>15</v>
      </c>
      <c r="C22029" s="53" t="s">
        <v>33536</v>
      </c>
      <c r="D22029" s="53" t="s">
        <v>33872</v>
      </c>
    </row>
    <row r="22030" spans="1:4" ht="15" x14ac:dyDescent="0.25">
      <c r="A22030" s="53" t="s">
        <v>26175</v>
      </c>
      <c r="B22030" s="53">
        <v>45</v>
      </c>
      <c r="C22030" s="53"/>
      <c r="D22030" s="53" t="s">
        <v>33872</v>
      </c>
    </row>
    <row r="22031" spans="1:4" ht="15" x14ac:dyDescent="0.25">
      <c r="A22031" s="53" t="s">
        <v>26176</v>
      </c>
      <c r="B22031" s="53">
        <v>45</v>
      </c>
      <c r="C22031" s="53"/>
      <c r="D22031" s="53" t="s">
        <v>33872</v>
      </c>
    </row>
    <row r="22032" spans="1:4" ht="15" x14ac:dyDescent="0.25">
      <c r="A22032" s="53" t="s">
        <v>26177</v>
      </c>
      <c r="B22032" s="53">
        <v>45</v>
      </c>
      <c r="C22032" s="53" t="s">
        <v>33536</v>
      </c>
      <c r="D22032" s="53" t="s">
        <v>33872</v>
      </c>
    </row>
    <row r="22033" spans="1:4" ht="15" x14ac:dyDescent="0.25">
      <c r="A22033" s="53" t="s">
        <v>26178</v>
      </c>
      <c r="B22033" s="53">
        <v>30</v>
      </c>
      <c r="C22033" s="53" t="s">
        <v>33536</v>
      </c>
      <c r="D22033" s="53" t="s">
        <v>33872</v>
      </c>
    </row>
    <row r="22034" spans="1:4" ht="15" x14ac:dyDescent="0.25">
      <c r="A22034" s="53" t="s">
        <v>26179</v>
      </c>
      <c r="B22034" s="53">
        <v>30</v>
      </c>
      <c r="C22034" s="53" t="s">
        <v>33536</v>
      </c>
      <c r="D22034" s="53" t="s">
        <v>33872</v>
      </c>
    </row>
    <row r="22035" spans="1:4" ht="15" x14ac:dyDescent="0.25">
      <c r="A22035" s="53" t="s">
        <v>26180</v>
      </c>
      <c r="B22035" s="53">
        <v>30</v>
      </c>
      <c r="C22035" s="53" t="s">
        <v>33536</v>
      </c>
      <c r="D22035" s="53" t="s">
        <v>33872</v>
      </c>
    </row>
    <row r="22036" spans="1:4" ht="15" x14ac:dyDescent="0.25">
      <c r="A22036" s="53" t="s">
        <v>26181</v>
      </c>
      <c r="B22036" s="53">
        <v>15</v>
      </c>
      <c r="C22036" s="53" t="s">
        <v>33536</v>
      </c>
      <c r="D22036" s="53" t="s">
        <v>33872</v>
      </c>
    </row>
    <row r="22037" spans="1:4" ht="15" x14ac:dyDescent="0.25">
      <c r="A22037" s="53" t="s">
        <v>26182</v>
      </c>
      <c r="B22037" s="53">
        <v>15</v>
      </c>
      <c r="C22037" s="53" t="s">
        <v>33536</v>
      </c>
      <c r="D22037" s="53" t="s">
        <v>33872</v>
      </c>
    </row>
    <row r="22038" spans="1:4" ht="15" x14ac:dyDescent="0.25">
      <c r="A22038" s="53" t="s">
        <v>26183</v>
      </c>
      <c r="B22038" s="53">
        <v>15</v>
      </c>
      <c r="C22038" s="53" t="s">
        <v>33536</v>
      </c>
      <c r="D22038" s="53" t="s">
        <v>33872</v>
      </c>
    </row>
    <row r="22039" spans="1:4" ht="15" x14ac:dyDescent="0.25">
      <c r="A22039" s="53" t="s">
        <v>26184</v>
      </c>
      <c r="B22039" s="53">
        <v>15</v>
      </c>
      <c r="C22039" s="53" t="s">
        <v>33536</v>
      </c>
      <c r="D22039" s="53" t="s">
        <v>33872</v>
      </c>
    </row>
    <row r="22040" spans="1:4" ht="15" x14ac:dyDescent="0.25">
      <c r="A22040" s="53" t="s">
        <v>26185</v>
      </c>
      <c r="B22040" s="53">
        <v>15</v>
      </c>
      <c r="C22040" s="53" t="s">
        <v>33536</v>
      </c>
      <c r="D22040" s="53" t="s">
        <v>33872</v>
      </c>
    </row>
    <row r="22041" spans="1:4" ht="15" x14ac:dyDescent="0.25">
      <c r="A22041" s="53" t="s">
        <v>26186</v>
      </c>
      <c r="B22041" s="53">
        <v>30</v>
      </c>
      <c r="C22041" s="53" t="s">
        <v>33536</v>
      </c>
      <c r="D22041" s="53" t="s">
        <v>33872</v>
      </c>
    </row>
    <row r="22042" spans="1:4" ht="15" x14ac:dyDescent="0.25">
      <c r="A22042" s="53" t="s">
        <v>26187</v>
      </c>
      <c r="B22042" s="53">
        <v>45</v>
      </c>
      <c r="C22042" s="53" t="s">
        <v>33536</v>
      </c>
      <c r="D22042" s="53" t="s">
        <v>33872</v>
      </c>
    </row>
    <row r="22043" spans="1:4" ht="15" x14ac:dyDescent="0.25">
      <c r="A22043" s="53" t="s">
        <v>26188</v>
      </c>
      <c r="B22043" s="53">
        <v>15</v>
      </c>
      <c r="C22043" s="53" t="s">
        <v>33536</v>
      </c>
      <c r="D22043" s="53" t="s">
        <v>33872</v>
      </c>
    </row>
    <row r="22044" spans="1:4" ht="15" x14ac:dyDescent="0.25">
      <c r="A22044" s="53" t="s">
        <v>26189</v>
      </c>
      <c r="B22044" s="53">
        <v>15</v>
      </c>
      <c r="C22044" s="53" t="s">
        <v>33536</v>
      </c>
      <c r="D22044" s="53" t="s">
        <v>33872</v>
      </c>
    </row>
    <row r="22045" spans="1:4" ht="15" x14ac:dyDescent="0.25">
      <c r="A22045" s="53" t="s">
        <v>26190</v>
      </c>
      <c r="B22045" s="53">
        <v>15</v>
      </c>
      <c r="C22045" s="53" t="s">
        <v>33536</v>
      </c>
      <c r="D22045" s="53" t="s">
        <v>33872</v>
      </c>
    </row>
    <row r="22046" spans="1:4" ht="15" x14ac:dyDescent="0.25">
      <c r="A22046" s="53" t="s">
        <v>26191</v>
      </c>
      <c r="B22046" s="53">
        <v>15</v>
      </c>
      <c r="C22046" s="53" t="s">
        <v>33536</v>
      </c>
      <c r="D22046" s="53" t="s">
        <v>33872</v>
      </c>
    </row>
    <row r="22047" spans="1:4" ht="15" x14ac:dyDescent="0.25">
      <c r="A22047" s="53" t="s">
        <v>26192</v>
      </c>
      <c r="B22047" s="53">
        <v>15</v>
      </c>
      <c r="C22047" s="53" t="s">
        <v>33536</v>
      </c>
      <c r="D22047" s="53" t="s">
        <v>33872</v>
      </c>
    </row>
    <row r="22048" spans="1:4" ht="15" x14ac:dyDescent="0.25">
      <c r="A22048" s="53" t="s">
        <v>26193</v>
      </c>
      <c r="B22048" s="53">
        <v>15</v>
      </c>
      <c r="C22048" s="53" t="s">
        <v>33536</v>
      </c>
      <c r="D22048" s="53" t="s">
        <v>33872</v>
      </c>
    </row>
    <row r="22049" spans="1:4" ht="15" x14ac:dyDescent="0.25">
      <c r="A22049" s="53" t="s">
        <v>26194</v>
      </c>
      <c r="B22049" s="53">
        <v>15</v>
      </c>
      <c r="C22049" s="53" t="s">
        <v>33536</v>
      </c>
      <c r="D22049" s="53" t="s">
        <v>33872</v>
      </c>
    </row>
    <row r="22050" spans="1:4" ht="15" x14ac:dyDescent="0.25">
      <c r="A22050" s="53" t="s">
        <v>26195</v>
      </c>
      <c r="B22050" s="53">
        <v>15</v>
      </c>
      <c r="C22050" s="53" t="s">
        <v>33536</v>
      </c>
      <c r="D22050" s="53" t="s">
        <v>33872</v>
      </c>
    </row>
    <row r="22051" spans="1:4" ht="15" x14ac:dyDescent="0.25">
      <c r="A22051" s="53" t="s">
        <v>26196</v>
      </c>
      <c r="B22051" s="53">
        <v>15</v>
      </c>
      <c r="C22051" s="53" t="s">
        <v>33536</v>
      </c>
      <c r="D22051" s="53" t="s">
        <v>33872</v>
      </c>
    </row>
    <row r="22052" spans="1:4" ht="15" x14ac:dyDescent="0.25">
      <c r="A22052" s="53" t="s">
        <v>26197</v>
      </c>
      <c r="B22052" s="53">
        <v>15</v>
      </c>
      <c r="C22052" s="53" t="s">
        <v>33536</v>
      </c>
      <c r="D22052" s="53" t="s">
        <v>33872</v>
      </c>
    </row>
    <row r="22053" spans="1:4" ht="15" x14ac:dyDescent="0.25">
      <c r="A22053" s="53" t="s">
        <v>26198</v>
      </c>
      <c r="B22053" s="53">
        <v>15</v>
      </c>
      <c r="C22053" s="53" t="s">
        <v>33536</v>
      </c>
      <c r="D22053" s="53" t="s">
        <v>33872</v>
      </c>
    </row>
    <row r="22054" spans="1:4" ht="15" x14ac:dyDescent="0.25">
      <c r="A22054" s="53" t="s">
        <v>26199</v>
      </c>
      <c r="B22054" s="53">
        <v>15</v>
      </c>
      <c r="C22054" s="53" t="s">
        <v>33536</v>
      </c>
      <c r="D22054" s="53" t="s">
        <v>33872</v>
      </c>
    </row>
    <row r="22055" spans="1:4" ht="15" x14ac:dyDescent="0.25">
      <c r="A22055" s="53" t="s">
        <v>26200</v>
      </c>
      <c r="B22055" s="53">
        <v>15</v>
      </c>
      <c r="C22055" s="53" t="s">
        <v>33536</v>
      </c>
      <c r="D22055" s="53" t="s">
        <v>33872</v>
      </c>
    </row>
    <row r="22056" spans="1:4" ht="15" x14ac:dyDescent="0.25">
      <c r="A22056" s="53" t="s">
        <v>26201</v>
      </c>
      <c r="B22056" s="53">
        <v>15</v>
      </c>
      <c r="C22056" s="53" t="s">
        <v>33536</v>
      </c>
      <c r="D22056" s="53" t="s">
        <v>33872</v>
      </c>
    </row>
    <row r="22057" spans="1:4" ht="15" x14ac:dyDescent="0.25">
      <c r="A22057" s="53" t="s">
        <v>26202</v>
      </c>
      <c r="B22057" s="53">
        <v>15</v>
      </c>
      <c r="C22057" s="53" t="s">
        <v>33536</v>
      </c>
      <c r="D22057" s="53" t="s">
        <v>33872</v>
      </c>
    </row>
    <row r="22058" spans="1:4" ht="15" x14ac:dyDescent="0.25">
      <c r="A22058" s="53" t="s">
        <v>26203</v>
      </c>
      <c r="B22058" s="53">
        <v>15</v>
      </c>
      <c r="C22058" s="53" t="s">
        <v>33536</v>
      </c>
      <c r="D22058" s="53" t="s">
        <v>33872</v>
      </c>
    </row>
    <row r="22059" spans="1:4" ht="15" x14ac:dyDescent="0.25">
      <c r="A22059" s="53" t="s">
        <v>26204</v>
      </c>
      <c r="B22059" s="53">
        <v>15</v>
      </c>
      <c r="C22059" s="53" t="s">
        <v>33536</v>
      </c>
      <c r="D22059" s="53" t="s">
        <v>33872</v>
      </c>
    </row>
    <row r="22060" spans="1:4" ht="15" x14ac:dyDescent="0.25">
      <c r="A22060" s="53" t="s">
        <v>26205</v>
      </c>
      <c r="B22060" s="53">
        <v>15</v>
      </c>
      <c r="C22060" s="53" t="s">
        <v>33536</v>
      </c>
      <c r="D22060" s="53" t="s">
        <v>33872</v>
      </c>
    </row>
    <row r="22061" spans="1:4" ht="15" x14ac:dyDescent="0.25">
      <c r="A22061" s="53" t="s">
        <v>26206</v>
      </c>
      <c r="B22061" s="53">
        <v>15</v>
      </c>
      <c r="C22061" s="53" t="s">
        <v>33536</v>
      </c>
      <c r="D22061" s="53" t="s">
        <v>33872</v>
      </c>
    </row>
    <row r="22062" spans="1:4" ht="15" x14ac:dyDescent="0.25">
      <c r="A22062" s="53" t="s">
        <v>26207</v>
      </c>
      <c r="B22062" s="53">
        <v>15</v>
      </c>
      <c r="C22062" s="53" t="s">
        <v>33536</v>
      </c>
      <c r="D22062" s="53" t="s">
        <v>33872</v>
      </c>
    </row>
    <row r="22063" spans="1:4" ht="15" x14ac:dyDescent="0.25">
      <c r="A22063" s="53" t="s">
        <v>26208</v>
      </c>
      <c r="B22063" s="53">
        <v>20</v>
      </c>
      <c r="C22063" s="53" t="s">
        <v>33536</v>
      </c>
      <c r="D22063" s="53" t="s">
        <v>33872</v>
      </c>
    </row>
    <row r="22064" spans="1:4" ht="15" x14ac:dyDescent="0.25">
      <c r="A22064" s="53" t="s">
        <v>26209</v>
      </c>
      <c r="B22064" s="53">
        <v>20</v>
      </c>
      <c r="C22064" s="53" t="s">
        <v>33536</v>
      </c>
      <c r="D22064" s="53" t="s">
        <v>33872</v>
      </c>
    </row>
    <row r="22065" spans="1:4" ht="15" x14ac:dyDescent="0.25">
      <c r="A22065" s="53" t="s">
        <v>26210</v>
      </c>
      <c r="B22065" s="53">
        <v>20</v>
      </c>
      <c r="C22065" s="53" t="s">
        <v>33536</v>
      </c>
      <c r="D22065" s="53" t="s">
        <v>33872</v>
      </c>
    </row>
    <row r="22066" spans="1:4" ht="15" x14ac:dyDescent="0.25">
      <c r="A22066" s="53" t="s">
        <v>26211</v>
      </c>
      <c r="B22066" s="53">
        <v>20</v>
      </c>
      <c r="C22066" s="53" t="s">
        <v>33536</v>
      </c>
      <c r="D22066" s="53" t="s">
        <v>33872</v>
      </c>
    </row>
    <row r="22067" spans="1:4" ht="15" x14ac:dyDescent="0.25">
      <c r="A22067" s="53" t="s">
        <v>26212</v>
      </c>
      <c r="B22067" s="53">
        <v>20</v>
      </c>
      <c r="C22067" s="53" t="s">
        <v>33536</v>
      </c>
      <c r="D22067" s="53" t="s">
        <v>33872</v>
      </c>
    </row>
    <row r="22068" spans="1:4" ht="15" x14ac:dyDescent="0.25">
      <c r="A22068" s="53" t="s">
        <v>26213</v>
      </c>
      <c r="B22068" s="53">
        <v>40</v>
      </c>
      <c r="C22068" s="53" t="s">
        <v>33536</v>
      </c>
      <c r="D22068" s="53" t="s">
        <v>33872</v>
      </c>
    </row>
    <row r="22069" spans="1:4" ht="15" x14ac:dyDescent="0.25">
      <c r="A22069" s="53" t="s">
        <v>26214</v>
      </c>
      <c r="B22069" s="53">
        <v>20</v>
      </c>
      <c r="C22069" s="53" t="s">
        <v>33536</v>
      </c>
      <c r="D22069" s="53" t="s">
        <v>33872</v>
      </c>
    </row>
    <row r="22070" spans="1:4" ht="15" x14ac:dyDescent="0.25">
      <c r="A22070" s="53" t="s">
        <v>26215</v>
      </c>
      <c r="B22070" s="53">
        <v>45</v>
      </c>
      <c r="C22070" s="53" t="s">
        <v>33536</v>
      </c>
      <c r="D22070" s="53" t="s">
        <v>33872</v>
      </c>
    </row>
    <row r="22071" spans="1:4" ht="15" x14ac:dyDescent="0.25">
      <c r="A22071" s="53" t="s">
        <v>26216</v>
      </c>
      <c r="B22071" s="53">
        <v>45</v>
      </c>
      <c r="C22071" s="53" t="s">
        <v>33536</v>
      </c>
      <c r="D22071" s="53" t="s">
        <v>33872</v>
      </c>
    </row>
    <row r="22072" spans="1:4" ht="15" x14ac:dyDescent="0.25">
      <c r="A22072" s="53" t="s">
        <v>26217</v>
      </c>
      <c r="B22072" s="53">
        <v>70</v>
      </c>
      <c r="C22072" s="53" t="s">
        <v>33536</v>
      </c>
      <c r="D22072" s="53" t="s">
        <v>33872</v>
      </c>
    </row>
    <row r="22073" spans="1:4" ht="15" x14ac:dyDescent="0.25">
      <c r="A22073" s="53" t="s">
        <v>26218</v>
      </c>
      <c r="B22073" s="53">
        <v>30</v>
      </c>
      <c r="C22073" s="53" t="s">
        <v>33536</v>
      </c>
      <c r="D22073" s="53" t="s">
        <v>33872</v>
      </c>
    </row>
    <row r="22074" spans="1:4" ht="15" x14ac:dyDescent="0.25">
      <c r="A22074" s="53" t="s">
        <v>26219</v>
      </c>
      <c r="B22074" s="53">
        <v>30</v>
      </c>
      <c r="C22074" s="53" t="s">
        <v>33536</v>
      </c>
      <c r="D22074" s="53" t="s">
        <v>33872</v>
      </c>
    </row>
    <row r="22075" spans="1:4" ht="15" x14ac:dyDescent="0.25">
      <c r="A22075" s="53" t="s">
        <v>26220</v>
      </c>
      <c r="B22075" s="53">
        <v>30</v>
      </c>
      <c r="C22075" s="53" t="s">
        <v>33536</v>
      </c>
      <c r="D22075" s="53" t="s">
        <v>33872</v>
      </c>
    </row>
    <row r="22076" spans="1:4" ht="15" x14ac:dyDescent="0.25">
      <c r="A22076" s="53" t="s">
        <v>26221</v>
      </c>
      <c r="B22076" s="53">
        <v>90</v>
      </c>
      <c r="C22076" s="53" t="s">
        <v>33536</v>
      </c>
      <c r="D22076" s="53" t="s">
        <v>33872</v>
      </c>
    </row>
    <row r="22077" spans="1:4" ht="15" x14ac:dyDescent="0.25">
      <c r="A22077" s="53" t="s">
        <v>26222</v>
      </c>
      <c r="B22077" s="53">
        <v>45</v>
      </c>
      <c r="C22077" s="53" t="s">
        <v>33536</v>
      </c>
      <c r="D22077" s="53" t="s">
        <v>33872</v>
      </c>
    </row>
    <row r="22078" spans="1:4" ht="15" x14ac:dyDescent="0.25">
      <c r="A22078" s="53" t="s">
        <v>26223</v>
      </c>
      <c r="B22078" s="53">
        <v>60</v>
      </c>
      <c r="C22078" s="53" t="s">
        <v>33536</v>
      </c>
      <c r="D22078" s="53" t="s">
        <v>33872</v>
      </c>
    </row>
    <row r="22079" spans="1:4" ht="15" x14ac:dyDescent="0.25">
      <c r="A22079" s="53" t="s">
        <v>26224</v>
      </c>
      <c r="B22079" s="53">
        <v>30</v>
      </c>
      <c r="C22079" s="53" t="s">
        <v>33536</v>
      </c>
      <c r="D22079" s="53" t="s">
        <v>33872</v>
      </c>
    </row>
    <row r="22080" spans="1:4" ht="15" x14ac:dyDescent="0.25">
      <c r="A22080" s="53" t="s">
        <v>26225</v>
      </c>
      <c r="B22080" s="53">
        <v>20</v>
      </c>
      <c r="C22080" s="53" t="s">
        <v>33536</v>
      </c>
      <c r="D22080" s="53" t="s">
        <v>33872</v>
      </c>
    </row>
    <row r="22081" spans="1:4" ht="15" x14ac:dyDescent="0.25">
      <c r="A22081" s="53" t="s">
        <v>26226</v>
      </c>
      <c r="B22081" s="53">
        <v>30</v>
      </c>
      <c r="C22081" s="53" t="s">
        <v>33536</v>
      </c>
      <c r="D22081" s="53" t="s">
        <v>33872</v>
      </c>
    </row>
    <row r="22082" spans="1:4" ht="15" x14ac:dyDescent="0.25">
      <c r="A22082" s="53" t="s">
        <v>26227</v>
      </c>
      <c r="B22082" s="53">
        <v>30</v>
      </c>
      <c r="C22082" s="53" t="s">
        <v>33536</v>
      </c>
      <c r="D22082" s="53" t="s">
        <v>33872</v>
      </c>
    </row>
    <row r="22083" spans="1:4" ht="15" x14ac:dyDescent="0.25">
      <c r="A22083" s="53" t="s">
        <v>26228</v>
      </c>
      <c r="B22083" s="53">
        <v>30</v>
      </c>
      <c r="C22083" s="53" t="s">
        <v>33536</v>
      </c>
      <c r="D22083" s="53" t="s">
        <v>33872</v>
      </c>
    </row>
    <row r="22084" spans="1:4" ht="15" x14ac:dyDescent="0.25">
      <c r="A22084" s="53" t="s">
        <v>26229</v>
      </c>
      <c r="B22084" s="53">
        <v>20</v>
      </c>
      <c r="C22084" s="53" t="s">
        <v>33536</v>
      </c>
      <c r="D22084" s="53" t="s">
        <v>33872</v>
      </c>
    </row>
    <row r="22085" spans="1:4" ht="15" x14ac:dyDescent="0.25">
      <c r="A22085" s="53" t="s">
        <v>26230</v>
      </c>
      <c r="B22085" s="53">
        <v>60</v>
      </c>
      <c r="C22085" s="53" t="s">
        <v>33536</v>
      </c>
      <c r="D22085" s="53" t="s">
        <v>33872</v>
      </c>
    </row>
    <row r="22086" spans="1:4" ht="15" x14ac:dyDescent="0.25">
      <c r="A22086" s="53" t="s">
        <v>26231</v>
      </c>
      <c r="B22086" s="53">
        <v>60</v>
      </c>
      <c r="C22086" s="53" t="s">
        <v>33536</v>
      </c>
      <c r="D22086" s="53" t="s">
        <v>33872</v>
      </c>
    </row>
    <row r="22087" spans="1:4" ht="15" x14ac:dyDescent="0.25">
      <c r="A22087" s="53" t="s">
        <v>26232</v>
      </c>
      <c r="B22087" s="53">
        <v>70</v>
      </c>
      <c r="C22087" s="53" t="s">
        <v>33536</v>
      </c>
      <c r="D22087" s="53" t="s">
        <v>33872</v>
      </c>
    </row>
    <row r="22088" spans="1:4" ht="15" x14ac:dyDescent="0.25">
      <c r="A22088" s="53" t="s">
        <v>26233</v>
      </c>
      <c r="B22088" s="53">
        <v>20</v>
      </c>
      <c r="C22088" s="53" t="s">
        <v>33536</v>
      </c>
      <c r="D22088" s="53" t="s">
        <v>33872</v>
      </c>
    </row>
    <row r="22089" spans="1:4" ht="15" x14ac:dyDescent="0.25">
      <c r="A22089" s="53" t="s">
        <v>26234</v>
      </c>
      <c r="B22089" s="53">
        <v>20</v>
      </c>
      <c r="C22089" s="53" t="s">
        <v>33536</v>
      </c>
      <c r="D22089" s="53" t="s">
        <v>33872</v>
      </c>
    </row>
    <row r="22090" spans="1:4" ht="15" x14ac:dyDescent="0.25">
      <c r="A22090" s="53" t="s">
        <v>26235</v>
      </c>
      <c r="B22090" s="53">
        <v>20</v>
      </c>
      <c r="C22090" s="53" t="s">
        <v>33536</v>
      </c>
      <c r="D22090" s="53" t="s">
        <v>33872</v>
      </c>
    </row>
    <row r="22091" spans="1:4" ht="15" x14ac:dyDescent="0.25">
      <c r="A22091" s="53" t="s">
        <v>26236</v>
      </c>
      <c r="B22091" s="53">
        <v>20</v>
      </c>
      <c r="C22091" s="53" t="s">
        <v>33536</v>
      </c>
      <c r="D22091" s="53" t="s">
        <v>33872</v>
      </c>
    </row>
    <row r="22092" spans="1:4" ht="15" x14ac:dyDescent="0.25">
      <c r="A22092" s="53" t="s">
        <v>26237</v>
      </c>
      <c r="B22092" s="53">
        <v>20</v>
      </c>
      <c r="C22092" s="53" t="s">
        <v>33536</v>
      </c>
      <c r="D22092" s="53" t="s">
        <v>33872</v>
      </c>
    </row>
    <row r="22093" spans="1:4" ht="15" x14ac:dyDescent="0.25">
      <c r="A22093" s="53" t="s">
        <v>26238</v>
      </c>
      <c r="B22093" s="53">
        <v>40</v>
      </c>
      <c r="C22093" s="53" t="s">
        <v>33536</v>
      </c>
      <c r="D22093" s="53" t="s">
        <v>33872</v>
      </c>
    </row>
    <row r="22094" spans="1:4" ht="15" x14ac:dyDescent="0.25">
      <c r="A22094" s="53" t="s">
        <v>26239</v>
      </c>
      <c r="B22094" s="53">
        <v>20</v>
      </c>
      <c r="C22094" s="53" t="s">
        <v>33536</v>
      </c>
      <c r="D22094" s="53" t="s">
        <v>33872</v>
      </c>
    </row>
    <row r="22095" spans="1:4" ht="15" x14ac:dyDescent="0.25">
      <c r="A22095" s="53" t="s">
        <v>26240</v>
      </c>
      <c r="B22095" s="53">
        <v>45</v>
      </c>
      <c r="C22095" s="53" t="s">
        <v>33536</v>
      </c>
      <c r="D22095" s="53" t="s">
        <v>33872</v>
      </c>
    </row>
    <row r="22096" spans="1:4" ht="15" x14ac:dyDescent="0.25">
      <c r="A22096" s="53" t="s">
        <v>26241</v>
      </c>
      <c r="B22096" s="53">
        <v>45</v>
      </c>
      <c r="C22096" s="53" t="s">
        <v>33536</v>
      </c>
      <c r="D22096" s="53" t="s">
        <v>33872</v>
      </c>
    </row>
    <row r="22097" spans="1:4" ht="15" x14ac:dyDescent="0.25">
      <c r="A22097" s="53" t="s">
        <v>26242</v>
      </c>
      <c r="B22097" s="53">
        <v>70</v>
      </c>
      <c r="C22097" s="53" t="s">
        <v>33542</v>
      </c>
      <c r="D22097" s="53" t="s">
        <v>33872</v>
      </c>
    </row>
    <row r="22098" spans="1:4" ht="15" x14ac:dyDescent="0.25">
      <c r="A22098" s="53" t="s">
        <v>26243</v>
      </c>
      <c r="B22098" s="53">
        <v>30</v>
      </c>
      <c r="C22098" s="53" t="s">
        <v>33536</v>
      </c>
      <c r="D22098" s="53" t="s">
        <v>33872</v>
      </c>
    </row>
    <row r="22099" spans="1:4" ht="15" x14ac:dyDescent="0.25">
      <c r="A22099" s="53" t="s">
        <v>26244</v>
      </c>
      <c r="B22099" s="53">
        <v>30</v>
      </c>
      <c r="C22099" s="53" t="s">
        <v>33536</v>
      </c>
      <c r="D22099" s="53" t="s">
        <v>33872</v>
      </c>
    </row>
    <row r="22100" spans="1:4" ht="15" x14ac:dyDescent="0.25">
      <c r="A22100" s="53" t="s">
        <v>26245</v>
      </c>
      <c r="B22100" s="53">
        <v>30</v>
      </c>
      <c r="C22100" s="53" t="s">
        <v>33536</v>
      </c>
      <c r="D22100" s="53" t="s">
        <v>33872</v>
      </c>
    </row>
    <row r="22101" spans="1:4" ht="15" x14ac:dyDescent="0.25">
      <c r="A22101" s="53" t="s">
        <v>26246</v>
      </c>
      <c r="B22101" s="53">
        <v>90</v>
      </c>
      <c r="C22101" s="53" t="s">
        <v>33536</v>
      </c>
      <c r="D22101" s="53" t="s">
        <v>33872</v>
      </c>
    </row>
    <row r="22102" spans="1:4" ht="15" x14ac:dyDescent="0.25">
      <c r="A22102" s="53" t="s">
        <v>26247</v>
      </c>
      <c r="B22102" s="53">
        <v>45</v>
      </c>
      <c r="C22102" s="53" t="s">
        <v>33536</v>
      </c>
      <c r="D22102" s="53" t="s">
        <v>33872</v>
      </c>
    </row>
    <row r="22103" spans="1:4" ht="15" x14ac:dyDescent="0.25">
      <c r="A22103" s="53" t="s">
        <v>26248</v>
      </c>
      <c r="B22103" s="53">
        <v>60</v>
      </c>
      <c r="C22103" s="53" t="s">
        <v>33536</v>
      </c>
      <c r="D22103" s="53" t="s">
        <v>33872</v>
      </c>
    </row>
    <row r="22104" spans="1:4" ht="15" x14ac:dyDescent="0.25">
      <c r="A22104" s="53" t="s">
        <v>26249</v>
      </c>
      <c r="B22104" s="53">
        <v>30</v>
      </c>
      <c r="C22104" s="53" t="s">
        <v>33536</v>
      </c>
      <c r="D22104" s="53" t="s">
        <v>33872</v>
      </c>
    </row>
    <row r="22105" spans="1:4" ht="15" x14ac:dyDescent="0.25">
      <c r="A22105" s="53" t="s">
        <v>26250</v>
      </c>
      <c r="B22105" s="53">
        <v>20</v>
      </c>
      <c r="C22105" s="53" t="s">
        <v>33536</v>
      </c>
      <c r="D22105" s="53" t="s">
        <v>33872</v>
      </c>
    </row>
    <row r="22106" spans="1:4" ht="15" x14ac:dyDescent="0.25">
      <c r="A22106" s="53" t="s">
        <v>26251</v>
      </c>
      <c r="B22106" s="53">
        <v>30</v>
      </c>
      <c r="C22106" s="53" t="s">
        <v>33536</v>
      </c>
      <c r="D22106" s="53" t="s">
        <v>33872</v>
      </c>
    </row>
    <row r="22107" spans="1:4" ht="15" x14ac:dyDescent="0.25">
      <c r="A22107" s="53" t="s">
        <v>26252</v>
      </c>
      <c r="B22107" s="53">
        <v>30</v>
      </c>
      <c r="C22107" s="53" t="s">
        <v>33536</v>
      </c>
      <c r="D22107" s="53" t="s">
        <v>33872</v>
      </c>
    </row>
    <row r="22108" spans="1:4" ht="15" x14ac:dyDescent="0.25">
      <c r="A22108" s="53" t="s">
        <v>26253</v>
      </c>
      <c r="B22108" s="53">
        <v>30</v>
      </c>
      <c r="C22108" s="53" t="s">
        <v>33536</v>
      </c>
      <c r="D22108" s="53" t="s">
        <v>33872</v>
      </c>
    </row>
    <row r="22109" spans="1:4" ht="15" x14ac:dyDescent="0.25">
      <c r="A22109" s="53" t="s">
        <v>26254</v>
      </c>
      <c r="B22109" s="53">
        <v>20</v>
      </c>
      <c r="C22109" s="53" t="s">
        <v>33536</v>
      </c>
      <c r="D22109" s="53" t="s">
        <v>33872</v>
      </c>
    </row>
    <row r="22110" spans="1:4" ht="15" x14ac:dyDescent="0.25">
      <c r="A22110" s="53" t="s">
        <v>26255</v>
      </c>
      <c r="B22110" s="53">
        <v>60</v>
      </c>
      <c r="C22110" s="53" t="s">
        <v>33536</v>
      </c>
      <c r="D22110" s="53" t="s">
        <v>33872</v>
      </c>
    </row>
    <row r="22111" spans="1:4" ht="15" x14ac:dyDescent="0.25">
      <c r="A22111" s="53" t="s">
        <v>26256</v>
      </c>
      <c r="B22111" s="53">
        <v>60</v>
      </c>
      <c r="C22111" s="53" t="s">
        <v>33536</v>
      </c>
      <c r="D22111" s="53" t="s">
        <v>33872</v>
      </c>
    </row>
    <row r="22112" spans="1:4" ht="15" x14ac:dyDescent="0.25">
      <c r="A22112" s="53" t="s">
        <v>26257</v>
      </c>
      <c r="B22112" s="53">
        <v>70</v>
      </c>
      <c r="C22112" s="53" t="s">
        <v>33536</v>
      </c>
      <c r="D22112" s="53" t="s">
        <v>33872</v>
      </c>
    </row>
    <row r="22113" spans="1:4" ht="15" x14ac:dyDescent="0.25">
      <c r="A22113" s="53" t="s">
        <v>26258</v>
      </c>
      <c r="B22113" s="53">
        <v>40</v>
      </c>
      <c r="C22113" s="53"/>
      <c r="D22113" s="53" t="s">
        <v>33872</v>
      </c>
    </row>
    <row r="22114" spans="1:4" ht="15" x14ac:dyDescent="0.25">
      <c r="A22114" s="53" t="s">
        <v>26259</v>
      </c>
      <c r="B22114" s="53">
        <v>40</v>
      </c>
      <c r="C22114" s="53"/>
      <c r="D22114" s="53" t="s">
        <v>33872</v>
      </c>
    </row>
    <row r="22115" spans="1:4" ht="15" x14ac:dyDescent="0.25">
      <c r="A22115" s="53" t="s">
        <v>26260</v>
      </c>
      <c r="B22115" s="53">
        <v>40</v>
      </c>
      <c r="C22115" s="53"/>
      <c r="D22115" s="53" t="s">
        <v>33872</v>
      </c>
    </row>
    <row r="22116" spans="1:4" ht="15" x14ac:dyDescent="0.25">
      <c r="A22116" s="53" t="s">
        <v>26261</v>
      </c>
      <c r="B22116" s="53">
        <v>40</v>
      </c>
      <c r="C22116" s="53"/>
      <c r="D22116" s="53" t="s">
        <v>33872</v>
      </c>
    </row>
    <row r="22117" spans="1:4" ht="15" x14ac:dyDescent="0.25">
      <c r="A22117" s="53" t="s">
        <v>26262</v>
      </c>
      <c r="B22117" s="53">
        <v>40</v>
      </c>
      <c r="C22117" s="53"/>
      <c r="D22117" s="53" t="s">
        <v>33872</v>
      </c>
    </row>
    <row r="22118" spans="1:4" ht="15" x14ac:dyDescent="0.25">
      <c r="A22118" s="53" t="s">
        <v>26263</v>
      </c>
      <c r="B22118" s="53">
        <v>40</v>
      </c>
      <c r="C22118" s="53"/>
      <c r="D22118" s="53" t="s">
        <v>33872</v>
      </c>
    </row>
    <row r="22119" spans="1:4" ht="15" x14ac:dyDescent="0.25">
      <c r="A22119" s="53" t="s">
        <v>26264</v>
      </c>
      <c r="B22119" s="53">
        <v>40</v>
      </c>
      <c r="C22119" s="53"/>
      <c r="D22119" s="53" t="s">
        <v>33872</v>
      </c>
    </row>
    <row r="22120" spans="1:4" ht="15" x14ac:dyDescent="0.25">
      <c r="A22120" s="53" t="s">
        <v>26265</v>
      </c>
      <c r="B22120" s="53">
        <v>40</v>
      </c>
      <c r="C22120" s="53"/>
      <c r="D22120" s="53" t="s">
        <v>33872</v>
      </c>
    </row>
    <row r="22121" spans="1:4" ht="15" x14ac:dyDescent="0.25">
      <c r="A22121" s="53" t="s">
        <v>26266</v>
      </c>
      <c r="B22121" s="53">
        <v>40</v>
      </c>
      <c r="C22121" s="53"/>
      <c r="D22121" s="53" t="s">
        <v>33872</v>
      </c>
    </row>
    <row r="22122" spans="1:4" ht="15" x14ac:dyDescent="0.25">
      <c r="A22122" s="53" t="s">
        <v>26267</v>
      </c>
      <c r="B22122" s="53">
        <v>40</v>
      </c>
      <c r="C22122" s="53"/>
      <c r="D22122" s="53" t="s">
        <v>33872</v>
      </c>
    </row>
    <row r="22123" spans="1:4" ht="15" x14ac:dyDescent="0.25">
      <c r="A22123" s="53" t="s">
        <v>26268</v>
      </c>
      <c r="B22123" s="53">
        <v>40</v>
      </c>
      <c r="C22123" s="53"/>
      <c r="D22123" s="53" t="s">
        <v>33872</v>
      </c>
    </row>
    <row r="22124" spans="1:4" ht="15" x14ac:dyDescent="0.25">
      <c r="A22124" s="53" t="s">
        <v>26269</v>
      </c>
      <c r="B22124" s="53">
        <v>40</v>
      </c>
      <c r="C22124" s="53"/>
      <c r="D22124" s="53" t="s">
        <v>33872</v>
      </c>
    </row>
    <row r="22125" spans="1:4" ht="15" x14ac:dyDescent="0.25">
      <c r="A22125" s="53" t="s">
        <v>26270</v>
      </c>
      <c r="B22125" s="53">
        <v>40</v>
      </c>
      <c r="C22125" s="53"/>
      <c r="D22125" s="53" t="s">
        <v>33872</v>
      </c>
    </row>
    <row r="22126" spans="1:4" ht="15" x14ac:dyDescent="0.25">
      <c r="A22126" s="53" t="s">
        <v>26271</v>
      </c>
      <c r="B22126" s="53">
        <v>40</v>
      </c>
      <c r="C22126" s="53"/>
      <c r="D22126" s="53" t="s">
        <v>33872</v>
      </c>
    </row>
    <row r="22127" spans="1:4" ht="15" x14ac:dyDescent="0.25">
      <c r="A22127" s="53" t="s">
        <v>26272</v>
      </c>
      <c r="B22127" s="53">
        <v>40</v>
      </c>
      <c r="C22127" s="53"/>
      <c r="D22127" s="53" t="s">
        <v>33872</v>
      </c>
    </row>
    <row r="22128" spans="1:4" ht="15" x14ac:dyDescent="0.25">
      <c r="A22128" s="53" t="s">
        <v>26273</v>
      </c>
      <c r="B22128" s="53">
        <v>60</v>
      </c>
      <c r="C22128" s="53" t="s">
        <v>33542</v>
      </c>
      <c r="D22128" s="53" t="s">
        <v>33872</v>
      </c>
    </row>
    <row r="22129" spans="1:4" ht="15" x14ac:dyDescent="0.25">
      <c r="A22129" s="53" t="s">
        <v>26274</v>
      </c>
      <c r="B22129" s="53">
        <v>60</v>
      </c>
      <c r="C22129" s="53"/>
      <c r="D22129" s="53" t="s">
        <v>33872</v>
      </c>
    </row>
    <row r="22130" spans="1:4" ht="15" x14ac:dyDescent="0.25">
      <c r="A22130" s="53" t="s">
        <v>26275</v>
      </c>
      <c r="B22130" s="53">
        <v>60</v>
      </c>
      <c r="C22130" s="53"/>
      <c r="D22130" s="53" t="s">
        <v>33872</v>
      </c>
    </row>
    <row r="22131" spans="1:4" ht="15" x14ac:dyDescent="0.25">
      <c r="A22131" s="53" t="s">
        <v>26276</v>
      </c>
      <c r="B22131" s="53">
        <v>60</v>
      </c>
      <c r="C22131" s="53"/>
      <c r="D22131" s="53" t="s">
        <v>33872</v>
      </c>
    </row>
    <row r="22132" spans="1:4" ht="15" x14ac:dyDescent="0.25">
      <c r="A22132" s="53" t="s">
        <v>26277</v>
      </c>
      <c r="B22132" s="53">
        <v>60</v>
      </c>
      <c r="C22132" s="53"/>
      <c r="D22132" s="53" t="s">
        <v>33872</v>
      </c>
    </row>
    <row r="22133" spans="1:4" ht="15" x14ac:dyDescent="0.25">
      <c r="A22133" s="53" t="s">
        <v>26278</v>
      </c>
      <c r="B22133" s="53">
        <v>60</v>
      </c>
      <c r="C22133" s="53"/>
      <c r="D22133" s="53" t="s">
        <v>33872</v>
      </c>
    </row>
    <row r="22134" spans="1:4" ht="15" x14ac:dyDescent="0.25">
      <c r="A22134" s="53" t="s">
        <v>26279</v>
      </c>
      <c r="B22134" s="53">
        <v>10</v>
      </c>
      <c r="C22134" s="53" t="s">
        <v>33536</v>
      </c>
      <c r="D22134" s="53" t="s">
        <v>33872</v>
      </c>
    </row>
    <row r="22135" spans="1:4" ht="15" x14ac:dyDescent="0.25">
      <c r="A22135" s="53" t="s">
        <v>26280</v>
      </c>
      <c r="B22135" s="53">
        <v>0</v>
      </c>
      <c r="C22135" s="53" t="s">
        <v>33536</v>
      </c>
      <c r="D22135" s="53" t="s">
        <v>33872</v>
      </c>
    </row>
    <row r="22136" spans="1:4" ht="15" x14ac:dyDescent="0.25">
      <c r="A22136" s="53" t="s">
        <v>26281</v>
      </c>
      <c r="B22136" s="53">
        <v>30</v>
      </c>
      <c r="C22136" s="53" t="s">
        <v>33536</v>
      </c>
      <c r="D22136" s="53" t="s">
        <v>33872</v>
      </c>
    </row>
    <row r="22137" spans="1:4" ht="15" x14ac:dyDescent="0.25">
      <c r="A22137" s="53" t="s">
        <v>26282</v>
      </c>
      <c r="B22137" s="53">
        <v>15</v>
      </c>
      <c r="C22137" s="53" t="s">
        <v>33536</v>
      </c>
      <c r="D22137" s="53" t="s">
        <v>33873</v>
      </c>
    </row>
    <row r="22138" spans="1:4" ht="15" x14ac:dyDescent="0.25">
      <c r="A22138" s="53" t="s">
        <v>26283</v>
      </c>
      <c r="B22138" s="53">
        <v>15</v>
      </c>
      <c r="C22138" s="53" t="s">
        <v>33536</v>
      </c>
      <c r="D22138" s="53" t="s">
        <v>33873</v>
      </c>
    </row>
    <row r="22139" spans="1:4" ht="15" x14ac:dyDescent="0.25">
      <c r="A22139" s="53" t="s">
        <v>26284</v>
      </c>
      <c r="B22139" s="53">
        <v>15</v>
      </c>
      <c r="C22139" s="53" t="s">
        <v>33536</v>
      </c>
      <c r="D22139" s="53" t="s">
        <v>33873</v>
      </c>
    </row>
    <row r="22140" spans="1:4" ht="15" x14ac:dyDescent="0.25">
      <c r="A22140" s="53" t="s">
        <v>26285</v>
      </c>
      <c r="B22140" s="53">
        <v>15</v>
      </c>
      <c r="C22140" s="53" t="s">
        <v>33536</v>
      </c>
      <c r="D22140" s="53" t="s">
        <v>33873</v>
      </c>
    </row>
    <row r="22141" spans="1:4" ht="15" x14ac:dyDescent="0.25">
      <c r="A22141" s="53" t="s">
        <v>26286</v>
      </c>
      <c r="B22141" s="53">
        <v>30</v>
      </c>
      <c r="C22141" s="53" t="s">
        <v>33536</v>
      </c>
      <c r="D22141" s="53" t="s">
        <v>33873</v>
      </c>
    </row>
    <row r="22142" spans="1:4" ht="15" x14ac:dyDescent="0.25">
      <c r="A22142" s="53" t="s">
        <v>26287</v>
      </c>
      <c r="B22142" s="53">
        <v>0</v>
      </c>
      <c r="C22142" s="53" t="s">
        <v>33539</v>
      </c>
      <c r="D22142" s="53" t="s">
        <v>33873</v>
      </c>
    </row>
    <row r="22143" spans="1:4" ht="15" x14ac:dyDescent="0.25">
      <c r="A22143" s="53" t="s">
        <v>26288</v>
      </c>
      <c r="B22143" s="53">
        <v>0</v>
      </c>
      <c r="C22143" s="53" t="s">
        <v>33539</v>
      </c>
      <c r="D22143" s="53" t="s">
        <v>33873</v>
      </c>
    </row>
    <row r="22144" spans="1:4" ht="15" x14ac:dyDescent="0.25">
      <c r="A22144" s="53" t="s">
        <v>26289</v>
      </c>
      <c r="B22144" s="53">
        <v>0</v>
      </c>
      <c r="C22144" s="53" t="s">
        <v>33539</v>
      </c>
      <c r="D22144" s="53" t="s">
        <v>33873</v>
      </c>
    </row>
    <row r="22145" spans="1:4" ht="15" x14ac:dyDescent="0.25">
      <c r="A22145" s="53" t="s">
        <v>26290</v>
      </c>
      <c r="B22145" s="53">
        <v>30</v>
      </c>
      <c r="C22145" s="53" t="s">
        <v>33536</v>
      </c>
      <c r="D22145" s="53" t="s">
        <v>33873</v>
      </c>
    </row>
    <row r="22146" spans="1:4" ht="15" x14ac:dyDescent="0.25">
      <c r="A22146" s="53" t="s">
        <v>26291</v>
      </c>
      <c r="B22146" s="53">
        <v>15</v>
      </c>
      <c r="C22146" s="53" t="s">
        <v>33536</v>
      </c>
      <c r="D22146" s="53" t="s">
        <v>33873</v>
      </c>
    </row>
    <row r="22147" spans="1:4" ht="15" x14ac:dyDescent="0.25">
      <c r="A22147" s="53" t="s">
        <v>26292</v>
      </c>
      <c r="B22147" s="53">
        <v>15</v>
      </c>
      <c r="C22147" s="53" t="s">
        <v>33536</v>
      </c>
      <c r="D22147" s="53" t="s">
        <v>33873</v>
      </c>
    </row>
    <row r="22148" spans="1:4" ht="15" x14ac:dyDescent="0.25">
      <c r="A22148" s="53" t="s">
        <v>26293</v>
      </c>
      <c r="B22148" s="53">
        <v>15</v>
      </c>
      <c r="C22148" s="53" t="s">
        <v>33536</v>
      </c>
      <c r="D22148" s="53" t="s">
        <v>33873</v>
      </c>
    </row>
    <row r="22149" spans="1:4" ht="15" x14ac:dyDescent="0.25">
      <c r="A22149" s="53" t="s">
        <v>26294</v>
      </c>
      <c r="B22149" s="53">
        <v>15</v>
      </c>
      <c r="C22149" s="53" t="s">
        <v>33536</v>
      </c>
      <c r="D22149" s="53" t="s">
        <v>33873</v>
      </c>
    </row>
    <row r="22150" spans="1:4" ht="15" x14ac:dyDescent="0.25">
      <c r="A22150" s="53" t="s">
        <v>26295</v>
      </c>
      <c r="B22150" s="53">
        <v>15</v>
      </c>
      <c r="C22150" s="53" t="s">
        <v>33536</v>
      </c>
      <c r="D22150" s="53" t="s">
        <v>33873</v>
      </c>
    </row>
    <row r="22151" spans="1:4" ht="15" x14ac:dyDescent="0.25">
      <c r="A22151" s="53" t="s">
        <v>26296</v>
      </c>
      <c r="B22151" s="53">
        <v>0</v>
      </c>
      <c r="C22151" s="53" t="s">
        <v>33539</v>
      </c>
      <c r="D22151" s="53" t="s">
        <v>33873</v>
      </c>
    </row>
    <row r="22152" spans="1:4" ht="15" x14ac:dyDescent="0.25">
      <c r="A22152" s="53" t="s">
        <v>26297</v>
      </c>
      <c r="B22152" s="53">
        <v>0</v>
      </c>
      <c r="C22152" s="53" t="s">
        <v>33539</v>
      </c>
      <c r="D22152" s="53" t="s">
        <v>33873</v>
      </c>
    </row>
    <row r="22153" spans="1:4" ht="15" x14ac:dyDescent="0.25">
      <c r="A22153" s="53" t="s">
        <v>26298</v>
      </c>
      <c r="B22153" s="53">
        <v>0</v>
      </c>
      <c r="C22153" s="53" t="s">
        <v>33539</v>
      </c>
      <c r="D22153" s="53" t="s">
        <v>33873</v>
      </c>
    </row>
    <row r="22154" spans="1:4" ht="15" x14ac:dyDescent="0.25">
      <c r="A22154" s="53" t="s">
        <v>26299</v>
      </c>
      <c r="B22154" s="53">
        <v>45</v>
      </c>
      <c r="C22154" s="53" t="s">
        <v>33541</v>
      </c>
      <c r="D22154" s="53" t="s">
        <v>33873</v>
      </c>
    </row>
    <row r="22155" spans="1:4" ht="15" x14ac:dyDescent="0.25">
      <c r="A22155" s="53" t="s">
        <v>26300</v>
      </c>
      <c r="B22155" s="53">
        <v>15</v>
      </c>
      <c r="C22155" s="53" t="s">
        <v>33536</v>
      </c>
      <c r="D22155" s="53" t="s">
        <v>33873</v>
      </c>
    </row>
    <row r="22156" spans="1:4" ht="15" x14ac:dyDescent="0.25">
      <c r="A22156" s="53" t="s">
        <v>26301</v>
      </c>
      <c r="B22156" s="53">
        <v>30</v>
      </c>
      <c r="C22156" s="53" t="s">
        <v>33536</v>
      </c>
      <c r="D22156" s="53" t="s">
        <v>33873</v>
      </c>
    </row>
    <row r="22157" spans="1:4" ht="15" x14ac:dyDescent="0.25">
      <c r="A22157" s="53" t="s">
        <v>26302</v>
      </c>
      <c r="B22157" s="53">
        <v>15</v>
      </c>
      <c r="C22157" s="53" t="s">
        <v>33536</v>
      </c>
      <c r="D22157" s="53" t="s">
        <v>33873</v>
      </c>
    </row>
    <row r="22158" spans="1:4" ht="15" x14ac:dyDescent="0.25">
      <c r="A22158" s="53" t="s">
        <v>26303</v>
      </c>
      <c r="B22158" s="53">
        <v>15</v>
      </c>
      <c r="C22158" s="53" t="s">
        <v>33536</v>
      </c>
      <c r="D22158" s="53" t="s">
        <v>33873</v>
      </c>
    </row>
    <row r="22159" spans="1:4" ht="15" x14ac:dyDescent="0.25">
      <c r="A22159" s="53" t="s">
        <v>26304</v>
      </c>
      <c r="B22159" s="53">
        <v>15</v>
      </c>
      <c r="C22159" s="53" t="s">
        <v>33536</v>
      </c>
      <c r="D22159" s="53" t="s">
        <v>33872</v>
      </c>
    </row>
    <row r="22160" spans="1:4" ht="15" x14ac:dyDescent="0.25">
      <c r="A22160" s="53" t="s">
        <v>26305</v>
      </c>
      <c r="B22160" s="53">
        <v>15</v>
      </c>
      <c r="C22160" s="53" t="s">
        <v>33536</v>
      </c>
      <c r="D22160" s="53" t="s">
        <v>33872</v>
      </c>
    </row>
    <row r="22161" spans="1:4" ht="15" x14ac:dyDescent="0.25">
      <c r="A22161" s="53" t="s">
        <v>26306</v>
      </c>
      <c r="B22161" s="53">
        <v>15</v>
      </c>
      <c r="C22161" s="53" t="s">
        <v>33536</v>
      </c>
      <c r="D22161" s="53" t="s">
        <v>33873</v>
      </c>
    </row>
    <row r="22162" spans="1:4" ht="15" x14ac:dyDescent="0.25">
      <c r="A22162" s="53" t="s">
        <v>26307</v>
      </c>
      <c r="B22162" s="53">
        <v>15</v>
      </c>
      <c r="C22162" s="53" t="s">
        <v>33536</v>
      </c>
      <c r="D22162" s="53" t="s">
        <v>33873</v>
      </c>
    </row>
    <row r="22163" spans="1:4" ht="15" x14ac:dyDescent="0.25">
      <c r="A22163" s="53" t="s">
        <v>26308</v>
      </c>
      <c r="B22163" s="53">
        <v>15</v>
      </c>
      <c r="C22163" s="53" t="s">
        <v>33536</v>
      </c>
      <c r="D22163" s="53" t="s">
        <v>33873</v>
      </c>
    </row>
    <row r="22164" spans="1:4" ht="15" x14ac:dyDescent="0.25">
      <c r="A22164" s="53" t="s">
        <v>26309</v>
      </c>
      <c r="B22164" s="53">
        <v>0</v>
      </c>
      <c r="C22164" s="53" t="s">
        <v>33539</v>
      </c>
      <c r="D22164" s="53" t="s">
        <v>33873</v>
      </c>
    </row>
    <row r="22165" spans="1:4" ht="15" x14ac:dyDescent="0.25">
      <c r="A22165" s="53" t="s">
        <v>26310</v>
      </c>
      <c r="B22165" s="53">
        <v>0</v>
      </c>
      <c r="C22165" s="53" t="s">
        <v>33539</v>
      </c>
      <c r="D22165" s="53" t="s">
        <v>33873</v>
      </c>
    </row>
    <row r="22166" spans="1:4" ht="15" x14ac:dyDescent="0.25">
      <c r="A22166" s="53" t="s">
        <v>26311</v>
      </c>
      <c r="B22166" s="53">
        <v>0</v>
      </c>
      <c r="C22166" s="53" t="s">
        <v>33539</v>
      </c>
      <c r="D22166" s="53" t="s">
        <v>33873</v>
      </c>
    </row>
    <row r="22167" spans="1:4" ht="15" x14ac:dyDescent="0.25">
      <c r="A22167" s="53" t="s">
        <v>26312</v>
      </c>
      <c r="B22167" s="53">
        <v>30</v>
      </c>
      <c r="C22167" s="53" t="s">
        <v>33536</v>
      </c>
      <c r="D22167" s="53" t="s">
        <v>33873</v>
      </c>
    </row>
    <row r="22168" spans="1:4" ht="15" x14ac:dyDescent="0.25">
      <c r="A22168" s="53" t="s">
        <v>26313</v>
      </c>
      <c r="B22168" s="53">
        <v>15</v>
      </c>
      <c r="C22168" s="53" t="s">
        <v>33536</v>
      </c>
      <c r="D22168" s="53" t="s">
        <v>33873</v>
      </c>
    </row>
    <row r="22169" spans="1:4" ht="15" x14ac:dyDescent="0.25">
      <c r="A22169" s="53" t="s">
        <v>26314</v>
      </c>
      <c r="B22169" s="53">
        <v>15</v>
      </c>
      <c r="C22169" s="53" t="s">
        <v>33536</v>
      </c>
      <c r="D22169" s="53" t="s">
        <v>33873</v>
      </c>
    </row>
    <row r="22170" spans="1:4" ht="15" x14ac:dyDescent="0.25">
      <c r="A22170" s="53" t="s">
        <v>26315</v>
      </c>
      <c r="B22170" s="53">
        <v>15</v>
      </c>
      <c r="C22170" s="53" t="s">
        <v>33536</v>
      </c>
      <c r="D22170" s="53" t="s">
        <v>33873</v>
      </c>
    </row>
    <row r="22171" spans="1:4" ht="15" x14ac:dyDescent="0.25">
      <c r="A22171" s="53" t="s">
        <v>26316</v>
      </c>
      <c r="B22171" s="53">
        <v>15</v>
      </c>
      <c r="C22171" s="53" t="s">
        <v>33536</v>
      </c>
      <c r="D22171" s="53" t="s">
        <v>33873</v>
      </c>
    </row>
    <row r="22172" spans="1:4" ht="15" x14ac:dyDescent="0.25">
      <c r="A22172" s="53" t="s">
        <v>26317</v>
      </c>
      <c r="B22172" s="53">
        <v>90</v>
      </c>
      <c r="C22172" s="53" t="s">
        <v>33542</v>
      </c>
      <c r="D22172" s="53" t="s">
        <v>33873</v>
      </c>
    </row>
    <row r="22173" spans="1:4" ht="15" x14ac:dyDescent="0.25">
      <c r="A22173" s="53" t="s">
        <v>26318</v>
      </c>
      <c r="B22173" s="53">
        <v>30</v>
      </c>
      <c r="C22173" s="53" t="s">
        <v>33536</v>
      </c>
      <c r="D22173" s="53" t="s">
        <v>33872</v>
      </c>
    </row>
    <row r="22174" spans="1:4" ht="15" x14ac:dyDescent="0.25">
      <c r="A22174" s="53" t="s">
        <v>26319</v>
      </c>
      <c r="B22174" s="53">
        <v>30</v>
      </c>
      <c r="C22174" s="53" t="s">
        <v>33536</v>
      </c>
      <c r="D22174" s="53" t="s">
        <v>33873</v>
      </c>
    </row>
    <row r="22175" spans="1:4" ht="15" x14ac:dyDescent="0.25">
      <c r="A22175" s="53" t="s">
        <v>26320</v>
      </c>
      <c r="B22175" s="53">
        <v>60</v>
      </c>
      <c r="C22175" s="53" t="s">
        <v>33536</v>
      </c>
      <c r="D22175" s="53" t="s">
        <v>33873</v>
      </c>
    </row>
    <row r="22176" spans="1:4" ht="15" x14ac:dyDescent="0.25">
      <c r="A22176" s="53" t="s">
        <v>26321</v>
      </c>
      <c r="B22176" s="53">
        <v>15</v>
      </c>
      <c r="C22176" s="53" t="s">
        <v>33536</v>
      </c>
      <c r="D22176" s="53" t="s">
        <v>33873</v>
      </c>
    </row>
    <row r="22177" spans="1:4" ht="15" x14ac:dyDescent="0.25">
      <c r="A22177" s="53" t="s">
        <v>26322</v>
      </c>
      <c r="B22177" s="53">
        <v>15</v>
      </c>
      <c r="C22177" s="53" t="s">
        <v>33536</v>
      </c>
      <c r="D22177" s="53" t="s">
        <v>33873</v>
      </c>
    </row>
    <row r="22178" spans="1:4" ht="15" x14ac:dyDescent="0.25">
      <c r="A22178" s="53" t="s">
        <v>26323</v>
      </c>
      <c r="B22178" s="53">
        <v>0</v>
      </c>
      <c r="C22178" s="53" t="s">
        <v>33537</v>
      </c>
      <c r="D22178" s="53" t="s">
        <v>33872</v>
      </c>
    </row>
    <row r="22179" spans="1:4" ht="15" x14ac:dyDescent="0.25">
      <c r="A22179" s="53" t="s">
        <v>26324</v>
      </c>
      <c r="B22179" s="53">
        <v>0</v>
      </c>
      <c r="C22179" s="53" t="s">
        <v>33537</v>
      </c>
      <c r="D22179" s="53" t="s">
        <v>33873</v>
      </c>
    </row>
    <row r="22180" spans="1:4" ht="15" x14ac:dyDescent="0.25">
      <c r="A22180" s="53" t="s">
        <v>26325</v>
      </c>
      <c r="B22180" s="53">
        <v>0</v>
      </c>
      <c r="C22180" s="53" t="s">
        <v>33537</v>
      </c>
      <c r="D22180" s="53" t="s">
        <v>33873</v>
      </c>
    </row>
    <row r="22181" spans="1:4" ht="15" x14ac:dyDescent="0.25">
      <c r="A22181" s="53" t="s">
        <v>26326</v>
      </c>
      <c r="B22181" s="53">
        <v>0</v>
      </c>
      <c r="C22181" s="53" t="s">
        <v>33537</v>
      </c>
      <c r="D22181" s="53" t="s">
        <v>33872</v>
      </c>
    </row>
    <row r="22182" spans="1:4" ht="15" x14ac:dyDescent="0.25">
      <c r="A22182" s="53" t="s">
        <v>26327</v>
      </c>
      <c r="B22182" s="53">
        <v>30</v>
      </c>
      <c r="C22182" s="53" t="s">
        <v>33536</v>
      </c>
      <c r="D22182" s="53" t="s">
        <v>33873</v>
      </c>
    </row>
    <row r="22183" spans="1:4" ht="15" x14ac:dyDescent="0.25">
      <c r="A22183" s="53" t="s">
        <v>26328</v>
      </c>
      <c r="B22183" s="53">
        <v>15</v>
      </c>
      <c r="C22183" s="53" t="s">
        <v>33536</v>
      </c>
      <c r="D22183" s="53" t="s">
        <v>33873</v>
      </c>
    </row>
    <row r="22184" spans="1:4" ht="15" x14ac:dyDescent="0.25">
      <c r="A22184" s="53" t="s">
        <v>26329</v>
      </c>
      <c r="B22184" s="53">
        <v>15</v>
      </c>
      <c r="C22184" s="53" t="s">
        <v>33536</v>
      </c>
      <c r="D22184" s="53" t="s">
        <v>33873</v>
      </c>
    </row>
    <row r="22185" spans="1:4" ht="15" x14ac:dyDescent="0.25">
      <c r="A22185" s="53" t="s">
        <v>26330</v>
      </c>
      <c r="B22185" s="53">
        <v>0</v>
      </c>
      <c r="C22185" s="53" t="s">
        <v>33537</v>
      </c>
      <c r="D22185" s="53" t="s">
        <v>33873</v>
      </c>
    </row>
    <row r="22186" spans="1:4" ht="15" x14ac:dyDescent="0.25">
      <c r="A22186" s="53" t="s">
        <v>26331</v>
      </c>
      <c r="B22186" s="53">
        <v>0</v>
      </c>
      <c r="C22186" s="53" t="s">
        <v>33537</v>
      </c>
      <c r="D22186" s="53" t="s">
        <v>33872</v>
      </c>
    </row>
    <row r="22187" spans="1:4" ht="15" x14ac:dyDescent="0.25">
      <c r="A22187" s="53" t="s">
        <v>26332</v>
      </c>
      <c r="B22187" s="53">
        <v>30</v>
      </c>
      <c r="C22187" s="53" t="s">
        <v>33541</v>
      </c>
      <c r="D22187" s="53" t="s">
        <v>33873</v>
      </c>
    </row>
    <row r="22188" spans="1:4" ht="15" x14ac:dyDescent="0.25">
      <c r="A22188" s="53" t="s">
        <v>26333</v>
      </c>
      <c r="B22188" s="53">
        <v>30</v>
      </c>
      <c r="C22188" s="53" t="s">
        <v>33541</v>
      </c>
      <c r="D22188" s="53" t="s">
        <v>33873</v>
      </c>
    </row>
    <row r="22189" spans="1:4" ht="15" x14ac:dyDescent="0.25">
      <c r="A22189" s="53" t="s">
        <v>26334</v>
      </c>
      <c r="B22189" s="53">
        <v>30</v>
      </c>
      <c r="C22189" s="53" t="s">
        <v>33541</v>
      </c>
      <c r="D22189" s="53" t="s">
        <v>33873</v>
      </c>
    </row>
    <row r="22190" spans="1:4" ht="15" x14ac:dyDescent="0.25">
      <c r="A22190" s="53" t="s">
        <v>26335</v>
      </c>
      <c r="B22190" s="53">
        <v>60</v>
      </c>
      <c r="C22190" s="53" t="s">
        <v>33552</v>
      </c>
      <c r="D22190" s="53" t="s">
        <v>33873</v>
      </c>
    </row>
    <row r="22191" spans="1:4" ht="15" x14ac:dyDescent="0.25">
      <c r="A22191" s="53" t="s">
        <v>26336</v>
      </c>
      <c r="B22191" s="53">
        <v>30</v>
      </c>
      <c r="C22191" s="53" t="s">
        <v>33552</v>
      </c>
      <c r="D22191" s="53" t="s">
        <v>33872</v>
      </c>
    </row>
    <row r="22192" spans="1:4" ht="15" x14ac:dyDescent="0.25">
      <c r="A22192" s="53" t="s">
        <v>26337</v>
      </c>
      <c r="B22192" s="53">
        <v>15</v>
      </c>
      <c r="C22192" s="53" t="s">
        <v>33536</v>
      </c>
      <c r="D22192" s="53" t="s">
        <v>33872</v>
      </c>
    </row>
    <row r="22193" spans="1:4" ht="15" x14ac:dyDescent="0.25">
      <c r="A22193" s="53" t="s">
        <v>26338</v>
      </c>
      <c r="B22193" s="53">
        <v>15</v>
      </c>
      <c r="C22193" s="53" t="s">
        <v>33536</v>
      </c>
      <c r="D22193" s="53" t="s">
        <v>33873</v>
      </c>
    </row>
    <row r="22194" spans="1:4" ht="15" x14ac:dyDescent="0.25">
      <c r="A22194" s="53" t="s">
        <v>26339</v>
      </c>
      <c r="B22194" s="53">
        <v>15</v>
      </c>
      <c r="C22194" s="53" t="s">
        <v>33536</v>
      </c>
      <c r="D22194" s="53" t="s">
        <v>33873</v>
      </c>
    </row>
    <row r="22195" spans="1:4" ht="15" x14ac:dyDescent="0.25">
      <c r="A22195" s="53" t="s">
        <v>26340</v>
      </c>
      <c r="B22195" s="53">
        <v>15</v>
      </c>
      <c r="C22195" s="53" t="s">
        <v>33536</v>
      </c>
      <c r="D22195" s="53" t="s">
        <v>33873</v>
      </c>
    </row>
    <row r="22196" spans="1:4" ht="15" x14ac:dyDescent="0.25">
      <c r="A22196" s="53" t="s">
        <v>26341</v>
      </c>
      <c r="B22196" s="53">
        <v>15</v>
      </c>
      <c r="C22196" s="53" t="s">
        <v>33536</v>
      </c>
      <c r="D22196" s="53" t="s">
        <v>33873</v>
      </c>
    </row>
    <row r="22197" spans="1:4" ht="15" x14ac:dyDescent="0.25">
      <c r="A22197" s="53" t="s">
        <v>26342</v>
      </c>
      <c r="B22197" s="53">
        <v>0</v>
      </c>
      <c r="C22197" s="53" t="s">
        <v>33537</v>
      </c>
      <c r="D22197" s="53" t="s">
        <v>33873</v>
      </c>
    </row>
    <row r="22198" spans="1:4" ht="15" x14ac:dyDescent="0.25">
      <c r="A22198" s="53" t="s">
        <v>26343</v>
      </c>
      <c r="B22198" s="53">
        <v>0</v>
      </c>
      <c r="C22198" s="53" t="s">
        <v>33537</v>
      </c>
      <c r="D22198" s="53" t="s">
        <v>33872</v>
      </c>
    </row>
    <row r="22199" spans="1:4" ht="15" x14ac:dyDescent="0.25">
      <c r="A22199" s="53" t="s">
        <v>26344</v>
      </c>
      <c r="B22199" s="53">
        <v>60</v>
      </c>
      <c r="C22199" s="53" t="s">
        <v>33542</v>
      </c>
      <c r="D22199" s="53" t="s">
        <v>33873</v>
      </c>
    </row>
    <row r="22200" spans="1:4" ht="15" x14ac:dyDescent="0.25">
      <c r="A22200" s="53" t="s">
        <v>26345</v>
      </c>
      <c r="B22200" s="53">
        <v>15</v>
      </c>
      <c r="C22200" s="53" t="s">
        <v>33536</v>
      </c>
      <c r="D22200" s="53" t="s">
        <v>33873</v>
      </c>
    </row>
    <row r="22201" spans="1:4" ht="15" x14ac:dyDescent="0.25">
      <c r="A22201" s="53" t="s">
        <v>26346</v>
      </c>
      <c r="B22201" s="53">
        <v>15</v>
      </c>
      <c r="C22201" s="53" t="s">
        <v>33536</v>
      </c>
      <c r="D22201" s="53" t="s">
        <v>33872</v>
      </c>
    </row>
    <row r="22202" spans="1:4" ht="15" x14ac:dyDescent="0.25">
      <c r="A22202" s="53" t="s">
        <v>26347</v>
      </c>
      <c r="B22202" s="53">
        <v>15</v>
      </c>
      <c r="C22202" s="53" t="s">
        <v>33536</v>
      </c>
      <c r="D22202" s="53" t="s">
        <v>33872</v>
      </c>
    </row>
    <row r="22203" spans="1:4" ht="15" x14ac:dyDescent="0.25">
      <c r="A22203" s="53" t="s">
        <v>26348</v>
      </c>
      <c r="B22203" s="53">
        <v>15</v>
      </c>
      <c r="C22203" s="53" t="s">
        <v>33536</v>
      </c>
      <c r="D22203" s="53" t="s">
        <v>33873</v>
      </c>
    </row>
    <row r="22204" spans="1:4" ht="15" x14ac:dyDescent="0.25">
      <c r="A22204" s="53" t="s">
        <v>26349</v>
      </c>
      <c r="B22204" s="53">
        <v>15</v>
      </c>
      <c r="C22204" s="53" t="s">
        <v>33536</v>
      </c>
      <c r="D22204" s="53" t="s">
        <v>33873</v>
      </c>
    </row>
    <row r="22205" spans="1:4" ht="15" x14ac:dyDescent="0.25">
      <c r="A22205" s="53" t="s">
        <v>26350</v>
      </c>
      <c r="B22205" s="53">
        <v>15</v>
      </c>
      <c r="C22205" s="53" t="s">
        <v>33536</v>
      </c>
      <c r="D22205" s="53" t="s">
        <v>33873</v>
      </c>
    </row>
    <row r="22206" spans="1:4" ht="15" x14ac:dyDescent="0.25">
      <c r="A22206" s="53" t="s">
        <v>26351</v>
      </c>
      <c r="B22206" s="53">
        <v>15</v>
      </c>
      <c r="C22206" s="53" t="s">
        <v>33536</v>
      </c>
      <c r="D22206" s="53" t="s">
        <v>33872</v>
      </c>
    </row>
    <row r="22207" spans="1:4" ht="15" x14ac:dyDescent="0.25">
      <c r="A22207" s="53" t="s">
        <v>26352</v>
      </c>
      <c r="B22207" s="53">
        <v>0</v>
      </c>
      <c r="C22207" s="53" t="s">
        <v>33539</v>
      </c>
      <c r="D22207" s="53" t="s">
        <v>33873</v>
      </c>
    </row>
    <row r="22208" spans="1:4" ht="15" x14ac:dyDescent="0.25">
      <c r="A22208" s="53" t="s">
        <v>26353</v>
      </c>
      <c r="B22208" s="53">
        <v>60</v>
      </c>
      <c r="C22208" s="53" t="s">
        <v>33578</v>
      </c>
      <c r="D22208" s="53" t="s">
        <v>33873</v>
      </c>
    </row>
    <row r="22209" spans="1:4" ht="15" x14ac:dyDescent="0.25">
      <c r="A22209" s="53" t="s">
        <v>33357</v>
      </c>
      <c r="B22209" s="53">
        <v>15</v>
      </c>
      <c r="C22209" s="53" t="s">
        <v>33536</v>
      </c>
      <c r="D22209" s="53" t="s">
        <v>33873</v>
      </c>
    </row>
    <row r="22210" spans="1:4" ht="15" x14ac:dyDescent="0.25">
      <c r="A22210" s="53" t="s">
        <v>33358</v>
      </c>
      <c r="B22210" s="53">
        <v>15</v>
      </c>
      <c r="C22210" s="53" t="s">
        <v>33536</v>
      </c>
      <c r="D22210" s="53" t="s">
        <v>33873</v>
      </c>
    </row>
    <row r="22211" spans="1:4" ht="15" x14ac:dyDescent="0.25">
      <c r="A22211" s="53" t="s">
        <v>33359</v>
      </c>
      <c r="B22211" s="53">
        <v>30</v>
      </c>
      <c r="C22211" s="53" t="s">
        <v>33536</v>
      </c>
      <c r="D22211" s="53" t="s">
        <v>33873</v>
      </c>
    </row>
    <row r="22212" spans="1:4" ht="15" x14ac:dyDescent="0.25">
      <c r="A22212" s="53" t="s">
        <v>26354</v>
      </c>
      <c r="B22212" s="53">
        <v>60</v>
      </c>
      <c r="C22212" s="53" t="s">
        <v>33536</v>
      </c>
      <c r="D22212" s="53" t="s">
        <v>33873</v>
      </c>
    </row>
    <row r="22213" spans="1:4" ht="15" x14ac:dyDescent="0.25">
      <c r="A22213" s="53" t="s">
        <v>26355</v>
      </c>
      <c r="B22213" s="53">
        <v>0</v>
      </c>
      <c r="C22213" s="53" t="s">
        <v>33539</v>
      </c>
      <c r="D22213" s="53" t="s">
        <v>33873</v>
      </c>
    </row>
    <row r="22214" spans="1:4" ht="15" x14ac:dyDescent="0.25">
      <c r="A22214" s="53" t="s">
        <v>26356</v>
      </c>
      <c r="B22214" s="53">
        <v>0</v>
      </c>
      <c r="C22214" s="53" t="s">
        <v>33539</v>
      </c>
      <c r="D22214" s="53" t="s">
        <v>33873</v>
      </c>
    </row>
    <row r="22215" spans="1:4" ht="15" x14ac:dyDescent="0.25">
      <c r="A22215" s="53" t="s">
        <v>26357</v>
      </c>
      <c r="B22215" s="53">
        <v>60</v>
      </c>
      <c r="C22215" s="53" t="s">
        <v>33578</v>
      </c>
      <c r="D22215" s="53" t="s">
        <v>33873</v>
      </c>
    </row>
    <row r="22216" spans="1:4" ht="15" x14ac:dyDescent="0.25">
      <c r="A22216" s="53" t="s">
        <v>33360</v>
      </c>
      <c r="B22216" s="53">
        <v>30</v>
      </c>
      <c r="C22216" s="53" t="s">
        <v>33536</v>
      </c>
      <c r="D22216" s="53" t="s">
        <v>33873</v>
      </c>
    </row>
    <row r="22217" spans="1:4" ht="15" x14ac:dyDescent="0.25">
      <c r="A22217" s="53" t="s">
        <v>33361</v>
      </c>
      <c r="B22217" s="53">
        <v>30</v>
      </c>
      <c r="C22217" s="53" t="s">
        <v>33536</v>
      </c>
      <c r="D22217" s="53" t="s">
        <v>33873</v>
      </c>
    </row>
    <row r="22218" spans="1:4" ht="15" x14ac:dyDescent="0.25">
      <c r="A22218" s="53" t="s">
        <v>26358</v>
      </c>
      <c r="B22218" s="53">
        <v>60</v>
      </c>
      <c r="C22218" s="53" t="s">
        <v>33536</v>
      </c>
      <c r="D22218" s="53" t="s">
        <v>33873</v>
      </c>
    </row>
    <row r="22219" spans="1:4" ht="15" x14ac:dyDescent="0.25">
      <c r="A22219" s="53" t="s">
        <v>26359</v>
      </c>
      <c r="B22219" s="53">
        <v>0</v>
      </c>
      <c r="C22219" s="53" t="s">
        <v>33539</v>
      </c>
      <c r="D22219" s="53" t="s">
        <v>33873</v>
      </c>
    </row>
    <row r="22220" spans="1:4" ht="15" x14ac:dyDescent="0.25">
      <c r="A22220" s="53" t="s">
        <v>26360</v>
      </c>
      <c r="B22220" s="53">
        <v>60</v>
      </c>
      <c r="C22220" s="53" t="s">
        <v>33578</v>
      </c>
      <c r="D22220" s="53" t="s">
        <v>33873</v>
      </c>
    </row>
    <row r="22221" spans="1:4" ht="15" x14ac:dyDescent="0.25">
      <c r="A22221" s="53" t="s">
        <v>33362</v>
      </c>
      <c r="B22221" s="53">
        <v>15</v>
      </c>
      <c r="C22221" s="53" t="s">
        <v>33536</v>
      </c>
      <c r="D22221" s="53" t="s">
        <v>33873</v>
      </c>
    </row>
    <row r="22222" spans="1:4" ht="15" x14ac:dyDescent="0.25">
      <c r="A22222" s="53" t="s">
        <v>33363</v>
      </c>
      <c r="B22222" s="53">
        <v>30</v>
      </c>
      <c r="C22222" s="53" t="s">
        <v>33536</v>
      </c>
      <c r="D22222" s="53" t="s">
        <v>33873</v>
      </c>
    </row>
    <row r="22223" spans="1:4" ht="15" x14ac:dyDescent="0.25">
      <c r="A22223" s="53" t="s">
        <v>33364</v>
      </c>
      <c r="B22223" s="53">
        <v>15</v>
      </c>
      <c r="C22223" s="53" t="s">
        <v>33536</v>
      </c>
      <c r="D22223" s="53" t="s">
        <v>33873</v>
      </c>
    </row>
    <row r="22224" spans="1:4" ht="15" x14ac:dyDescent="0.25">
      <c r="A22224" s="53" t="s">
        <v>33365</v>
      </c>
      <c r="B22224" s="53">
        <v>15</v>
      </c>
      <c r="C22224" s="53" t="s">
        <v>33536</v>
      </c>
      <c r="D22224" s="53" t="s">
        <v>33873</v>
      </c>
    </row>
    <row r="22225" spans="1:4" ht="15" x14ac:dyDescent="0.25">
      <c r="A22225" s="53" t="s">
        <v>33366</v>
      </c>
      <c r="B22225" s="53">
        <v>15</v>
      </c>
      <c r="C22225" s="53" t="s">
        <v>33536</v>
      </c>
      <c r="D22225" s="53" t="s">
        <v>33873</v>
      </c>
    </row>
    <row r="22226" spans="1:4" ht="15" x14ac:dyDescent="0.25">
      <c r="A22226" s="53" t="s">
        <v>33367</v>
      </c>
      <c r="B22226" s="53">
        <v>15</v>
      </c>
      <c r="C22226" s="53" t="s">
        <v>33536</v>
      </c>
      <c r="D22226" s="53" t="s">
        <v>33873</v>
      </c>
    </row>
    <row r="22227" spans="1:4" ht="15" x14ac:dyDescent="0.25">
      <c r="A22227" s="53" t="s">
        <v>26361</v>
      </c>
      <c r="B22227" s="53">
        <v>60</v>
      </c>
      <c r="C22227" s="53" t="s">
        <v>33578</v>
      </c>
      <c r="D22227" s="53" t="s">
        <v>33873</v>
      </c>
    </row>
    <row r="22228" spans="1:4" ht="15" x14ac:dyDescent="0.25">
      <c r="A22228" s="53" t="s">
        <v>26362</v>
      </c>
      <c r="B22228" s="53">
        <v>30</v>
      </c>
      <c r="C22228" s="53" t="s">
        <v>33536</v>
      </c>
      <c r="D22228" s="53" t="s">
        <v>33872</v>
      </c>
    </row>
    <row r="22229" spans="1:4" ht="15" x14ac:dyDescent="0.25">
      <c r="A22229" s="53" t="s">
        <v>26363</v>
      </c>
      <c r="B22229" s="53">
        <v>0</v>
      </c>
      <c r="C22229" s="53" t="s">
        <v>33539</v>
      </c>
      <c r="D22229" s="53" t="s">
        <v>33873</v>
      </c>
    </row>
    <row r="22230" spans="1:4" ht="15" x14ac:dyDescent="0.25">
      <c r="A22230" s="53" t="s">
        <v>26364</v>
      </c>
      <c r="B22230" s="53">
        <v>30</v>
      </c>
      <c r="C22230" s="53" t="s">
        <v>33536</v>
      </c>
      <c r="D22230" s="53" t="s">
        <v>33873</v>
      </c>
    </row>
    <row r="22231" spans="1:4" ht="15" x14ac:dyDescent="0.25">
      <c r="A22231" s="53" t="s">
        <v>26365</v>
      </c>
      <c r="B22231" s="53">
        <v>15</v>
      </c>
      <c r="C22231" s="53" t="s">
        <v>33536</v>
      </c>
      <c r="D22231" s="53" t="s">
        <v>33873</v>
      </c>
    </row>
    <row r="22232" spans="1:4" ht="15" x14ac:dyDescent="0.25">
      <c r="A22232" s="53" t="s">
        <v>26366</v>
      </c>
      <c r="B22232" s="53">
        <v>30</v>
      </c>
      <c r="C22232" s="53" t="s">
        <v>33536</v>
      </c>
      <c r="D22232" s="53" t="s">
        <v>33872</v>
      </c>
    </row>
    <row r="22233" spans="1:4" ht="15" x14ac:dyDescent="0.25">
      <c r="A22233" s="53" t="s">
        <v>26367</v>
      </c>
      <c r="B22233" s="53">
        <v>0</v>
      </c>
      <c r="C22233" s="53" t="s">
        <v>33539</v>
      </c>
      <c r="D22233" s="53" t="s">
        <v>33873</v>
      </c>
    </row>
    <row r="22234" spans="1:4" ht="15" x14ac:dyDescent="0.25">
      <c r="A22234" s="53" t="s">
        <v>26368</v>
      </c>
      <c r="B22234" s="53">
        <v>30</v>
      </c>
      <c r="C22234" s="53" t="s">
        <v>33536</v>
      </c>
      <c r="D22234" s="53" t="s">
        <v>33873</v>
      </c>
    </row>
    <row r="22235" spans="1:4" ht="15" x14ac:dyDescent="0.25">
      <c r="A22235" s="53" t="s">
        <v>26369</v>
      </c>
      <c r="B22235" s="53">
        <v>15</v>
      </c>
      <c r="C22235" s="53" t="s">
        <v>33536</v>
      </c>
      <c r="D22235" s="53" t="s">
        <v>33872</v>
      </c>
    </row>
    <row r="22236" spans="1:4" ht="15" x14ac:dyDescent="0.25">
      <c r="A22236" s="53" t="s">
        <v>26370</v>
      </c>
      <c r="B22236" s="53">
        <v>15</v>
      </c>
      <c r="C22236" s="53" t="s">
        <v>33536</v>
      </c>
      <c r="D22236" s="53" t="s">
        <v>33872</v>
      </c>
    </row>
    <row r="22237" spans="1:4" ht="15" x14ac:dyDescent="0.25">
      <c r="A22237" s="53" t="s">
        <v>26371</v>
      </c>
      <c r="B22237" s="53">
        <v>15</v>
      </c>
      <c r="C22237" s="53" t="s">
        <v>33536</v>
      </c>
      <c r="D22237" s="53" t="s">
        <v>33873</v>
      </c>
    </row>
    <row r="22238" spans="1:4" ht="15" x14ac:dyDescent="0.25">
      <c r="A22238" s="53" t="s">
        <v>26372</v>
      </c>
      <c r="B22238" s="53">
        <v>30</v>
      </c>
      <c r="C22238" s="53" t="s">
        <v>33536</v>
      </c>
      <c r="D22238" s="53" t="s">
        <v>33873</v>
      </c>
    </row>
    <row r="22239" spans="1:4" ht="15" x14ac:dyDescent="0.25">
      <c r="A22239" s="53" t="s">
        <v>26373</v>
      </c>
      <c r="B22239" s="53">
        <v>0</v>
      </c>
      <c r="C22239" s="53" t="s">
        <v>33539</v>
      </c>
      <c r="D22239" s="53" t="s">
        <v>33873</v>
      </c>
    </row>
    <row r="22240" spans="1:4" ht="15" x14ac:dyDescent="0.25">
      <c r="A22240" s="53" t="s">
        <v>26374</v>
      </c>
      <c r="B22240" s="53">
        <v>60</v>
      </c>
      <c r="C22240" s="53" t="s">
        <v>33578</v>
      </c>
      <c r="D22240" s="53" t="s">
        <v>33873</v>
      </c>
    </row>
    <row r="22241" spans="1:4" ht="15" x14ac:dyDescent="0.25">
      <c r="A22241" s="53" t="s">
        <v>26375</v>
      </c>
      <c r="B22241" s="53">
        <v>30</v>
      </c>
      <c r="C22241" s="53" t="s">
        <v>33578</v>
      </c>
      <c r="D22241" s="53" t="s">
        <v>33873</v>
      </c>
    </row>
    <row r="22242" spans="1:4" ht="15" x14ac:dyDescent="0.25">
      <c r="A22242" s="53" t="s">
        <v>26376</v>
      </c>
      <c r="B22242" s="53">
        <v>30</v>
      </c>
      <c r="C22242" s="53" t="s">
        <v>33536</v>
      </c>
      <c r="D22242" s="53" t="s">
        <v>33872</v>
      </c>
    </row>
    <row r="22243" spans="1:4" ht="15" x14ac:dyDescent="0.25">
      <c r="A22243" s="53" t="s">
        <v>26377</v>
      </c>
      <c r="B22243" s="53">
        <v>30</v>
      </c>
      <c r="C22243" s="53" t="s">
        <v>33536</v>
      </c>
      <c r="D22243" s="53" t="s">
        <v>33872</v>
      </c>
    </row>
    <row r="22244" spans="1:4" ht="15" x14ac:dyDescent="0.25">
      <c r="A22244" s="53" t="s">
        <v>26378</v>
      </c>
      <c r="B22244" s="53">
        <v>30</v>
      </c>
      <c r="C22244" s="53" t="s">
        <v>33536</v>
      </c>
      <c r="D22244" s="53" t="s">
        <v>33872</v>
      </c>
    </row>
    <row r="22245" spans="1:4" ht="15" x14ac:dyDescent="0.25">
      <c r="A22245" s="53" t="s">
        <v>26379</v>
      </c>
      <c r="B22245" s="53">
        <v>30</v>
      </c>
      <c r="C22245" s="53" t="s">
        <v>33536</v>
      </c>
      <c r="D22245" s="53" t="s">
        <v>33872</v>
      </c>
    </row>
    <row r="22246" spans="1:4" ht="15" x14ac:dyDescent="0.25">
      <c r="A22246" s="53" t="s">
        <v>26380</v>
      </c>
      <c r="B22246" s="53">
        <v>30</v>
      </c>
      <c r="C22246" s="53" t="s">
        <v>33536</v>
      </c>
      <c r="D22246" s="53" t="s">
        <v>33872</v>
      </c>
    </row>
    <row r="22247" spans="1:4" ht="15" x14ac:dyDescent="0.25">
      <c r="A22247" s="53" t="s">
        <v>26381</v>
      </c>
      <c r="B22247" s="53">
        <v>30</v>
      </c>
      <c r="C22247" s="53" t="s">
        <v>33536</v>
      </c>
      <c r="D22247" s="53" t="s">
        <v>33872</v>
      </c>
    </row>
    <row r="22248" spans="1:4" ht="15" x14ac:dyDescent="0.25">
      <c r="A22248" s="53" t="s">
        <v>26382</v>
      </c>
      <c r="B22248" s="53">
        <v>30</v>
      </c>
      <c r="C22248" s="53" t="s">
        <v>33536</v>
      </c>
      <c r="D22248" s="53" t="s">
        <v>33872</v>
      </c>
    </row>
    <row r="22249" spans="1:4" ht="15" x14ac:dyDescent="0.25">
      <c r="A22249" s="53" t="s">
        <v>26383</v>
      </c>
      <c r="B22249" s="53">
        <v>15</v>
      </c>
      <c r="C22249" s="53" t="s">
        <v>33536</v>
      </c>
      <c r="D22249" s="53" t="s">
        <v>33873</v>
      </c>
    </row>
    <row r="22250" spans="1:4" ht="15" x14ac:dyDescent="0.25">
      <c r="A22250" s="53" t="s">
        <v>26384</v>
      </c>
      <c r="B22250" s="53">
        <v>30</v>
      </c>
      <c r="C22250" s="53" t="s">
        <v>33536</v>
      </c>
      <c r="D22250" s="53" t="s">
        <v>33873</v>
      </c>
    </row>
    <row r="22251" spans="1:4" ht="15" x14ac:dyDescent="0.25">
      <c r="A22251" s="53" t="s">
        <v>26385</v>
      </c>
      <c r="B22251" s="53">
        <v>30</v>
      </c>
      <c r="C22251" s="53" t="s">
        <v>33536</v>
      </c>
      <c r="D22251" s="53" t="s">
        <v>33873</v>
      </c>
    </row>
    <row r="22252" spans="1:4" ht="15" x14ac:dyDescent="0.25">
      <c r="A22252" s="53" t="s">
        <v>26386</v>
      </c>
      <c r="B22252" s="53">
        <v>30</v>
      </c>
      <c r="C22252" s="53" t="s">
        <v>33536</v>
      </c>
      <c r="D22252" s="53" t="s">
        <v>33872</v>
      </c>
    </row>
    <row r="22253" spans="1:4" ht="15" x14ac:dyDescent="0.25">
      <c r="A22253" s="53" t="s">
        <v>26387</v>
      </c>
      <c r="B22253" s="53">
        <v>30</v>
      </c>
      <c r="C22253" s="53" t="s">
        <v>33536</v>
      </c>
      <c r="D22253" s="53" t="s">
        <v>33873</v>
      </c>
    </row>
    <row r="22254" spans="1:4" ht="15" x14ac:dyDescent="0.25">
      <c r="A22254" s="53" t="s">
        <v>26388</v>
      </c>
      <c r="B22254" s="53">
        <v>30</v>
      </c>
      <c r="C22254" s="53" t="s">
        <v>33536</v>
      </c>
      <c r="D22254" s="53" t="s">
        <v>33872</v>
      </c>
    </row>
    <row r="22255" spans="1:4" ht="15" x14ac:dyDescent="0.25">
      <c r="A22255" s="53" t="s">
        <v>33368</v>
      </c>
      <c r="B22255" s="53">
        <v>30</v>
      </c>
      <c r="C22255" s="53" t="s">
        <v>33536</v>
      </c>
      <c r="D22255" s="53" t="s">
        <v>33873</v>
      </c>
    </row>
    <row r="22256" spans="1:4" ht="15" x14ac:dyDescent="0.25">
      <c r="A22256" s="53" t="s">
        <v>26389</v>
      </c>
      <c r="B22256" s="53">
        <v>0</v>
      </c>
      <c r="C22256" s="53" t="s">
        <v>33539</v>
      </c>
      <c r="D22256" s="53" t="s">
        <v>33873</v>
      </c>
    </row>
    <row r="22257" spans="1:4" ht="15" x14ac:dyDescent="0.25">
      <c r="A22257" s="53" t="s">
        <v>26390</v>
      </c>
      <c r="B22257" s="53">
        <v>10</v>
      </c>
      <c r="C22257" s="53" t="s">
        <v>33536</v>
      </c>
      <c r="D22257" s="53" t="s">
        <v>33872</v>
      </c>
    </row>
    <row r="22258" spans="1:4" ht="15" x14ac:dyDescent="0.25">
      <c r="A22258" s="53" t="s">
        <v>26391</v>
      </c>
      <c r="B22258" s="53">
        <v>15</v>
      </c>
      <c r="C22258" s="53" t="s">
        <v>33536</v>
      </c>
      <c r="D22258" s="53" t="s">
        <v>33873</v>
      </c>
    </row>
    <row r="22259" spans="1:4" ht="15" x14ac:dyDescent="0.25">
      <c r="A22259" s="53" t="s">
        <v>26392</v>
      </c>
      <c r="B22259" s="53">
        <v>20</v>
      </c>
      <c r="C22259" s="53" t="s">
        <v>33536</v>
      </c>
      <c r="D22259" s="53" t="s">
        <v>33872</v>
      </c>
    </row>
    <row r="22260" spans="1:4" ht="15" x14ac:dyDescent="0.25">
      <c r="A22260" s="53" t="s">
        <v>26393</v>
      </c>
      <c r="B22260" s="53">
        <v>30</v>
      </c>
      <c r="C22260" s="53" t="s">
        <v>33536</v>
      </c>
      <c r="D22260" s="53" t="s">
        <v>33873</v>
      </c>
    </row>
    <row r="22261" spans="1:4" ht="15" x14ac:dyDescent="0.25">
      <c r="A22261" s="53" t="s">
        <v>26394</v>
      </c>
      <c r="B22261" s="53">
        <v>40</v>
      </c>
      <c r="C22261" s="53" t="s">
        <v>33536</v>
      </c>
      <c r="D22261" s="53" t="s">
        <v>33872</v>
      </c>
    </row>
    <row r="22262" spans="1:4" ht="15" x14ac:dyDescent="0.25">
      <c r="A22262" s="53" t="s">
        <v>26395</v>
      </c>
      <c r="B22262" s="53">
        <v>45</v>
      </c>
      <c r="C22262" s="53" t="s">
        <v>33536</v>
      </c>
      <c r="D22262" s="53" t="s">
        <v>33873</v>
      </c>
    </row>
    <row r="22263" spans="1:4" ht="15" x14ac:dyDescent="0.25">
      <c r="A22263" s="53" t="s">
        <v>26396</v>
      </c>
      <c r="B22263" s="53">
        <v>60</v>
      </c>
      <c r="C22263" s="53" t="s">
        <v>33536</v>
      </c>
      <c r="D22263" s="53" t="s">
        <v>33873</v>
      </c>
    </row>
    <row r="22264" spans="1:4" ht="15" x14ac:dyDescent="0.25">
      <c r="A22264" s="53" t="s">
        <v>26397</v>
      </c>
      <c r="B22264" s="53">
        <v>90</v>
      </c>
      <c r="C22264" s="53" t="s">
        <v>33536</v>
      </c>
      <c r="D22264" s="53" t="s">
        <v>33873</v>
      </c>
    </row>
    <row r="22265" spans="1:4" ht="15" x14ac:dyDescent="0.25">
      <c r="A22265" s="53" t="s">
        <v>26398</v>
      </c>
      <c r="B22265" s="53">
        <v>120</v>
      </c>
      <c r="C22265" s="53" t="s">
        <v>33536</v>
      </c>
      <c r="D22265" s="53" t="s">
        <v>33873</v>
      </c>
    </row>
    <row r="22266" spans="1:4" ht="15" x14ac:dyDescent="0.25">
      <c r="A22266" s="53" t="s">
        <v>26399</v>
      </c>
      <c r="B22266" s="53">
        <v>30</v>
      </c>
      <c r="C22266" s="53" t="s">
        <v>33796</v>
      </c>
      <c r="D22266" s="53" t="s">
        <v>33872</v>
      </c>
    </row>
    <row r="22267" spans="1:4" ht="15" x14ac:dyDescent="0.25">
      <c r="A22267" s="53" t="s">
        <v>26400</v>
      </c>
      <c r="B22267" s="53">
        <v>2</v>
      </c>
      <c r="C22267" s="53" t="s">
        <v>33536</v>
      </c>
      <c r="D22267" s="53" t="s">
        <v>33872</v>
      </c>
    </row>
    <row r="22268" spans="1:4" ht="15" x14ac:dyDescent="0.25">
      <c r="A22268" s="53" t="s">
        <v>26401</v>
      </c>
      <c r="B22268" s="53">
        <v>2</v>
      </c>
      <c r="C22268" s="53" t="s">
        <v>33536</v>
      </c>
      <c r="D22268" s="53" t="s">
        <v>33872</v>
      </c>
    </row>
    <row r="22269" spans="1:4" ht="15" x14ac:dyDescent="0.25">
      <c r="A22269" s="53" t="s">
        <v>26402</v>
      </c>
      <c r="B22269" s="53">
        <v>4</v>
      </c>
      <c r="C22269" s="53" t="s">
        <v>33536</v>
      </c>
      <c r="D22269" s="53" t="s">
        <v>33872</v>
      </c>
    </row>
    <row r="22270" spans="1:4" ht="15" x14ac:dyDescent="0.25">
      <c r="A22270" s="53" t="s">
        <v>26403</v>
      </c>
      <c r="B22270" s="53">
        <v>4</v>
      </c>
      <c r="C22270" s="53" t="s">
        <v>33536</v>
      </c>
      <c r="D22270" s="53" t="s">
        <v>33872</v>
      </c>
    </row>
    <row r="22271" spans="1:4" ht="15" x14ac:dyDescent="0.25">
      <c r="A22271" s="53" t="s">
        <v>26404</v>
      </c>
      <c r="B22271" s="53">
        <v>6</v>
      </c>
      <c r="C22271" s="53" t="s">
        <v>33536</v>
      </c>
      <c r="D22271" s="53" t="s">
        <v>33872</v>
      </c>
    </row>
    <row r="22272" spans="1:4" ht="15" x14ac:dyDescent="0.25">
      <c r="A22272" s="53" t="s">
        <v>26405</v>
      </c>
      <c r="B22272" s="53">
        <v>6</v>
      </c>
      <c r="C22272" s="53" t="s">
        <v>33536</v>
      </c>
      <c r="D22272" s="53" t="s">
        <v>33872</v>
      </c>
    </row>
    <row r="22273" spans="1:4" ht="15" x14ac:dyDescent="0.25">
      <c r="A22273" s="53" t="s">
        <v>26406</v>
      </c>
      <c r="B22273" s="53">
        <v>6</v>
      </c>
      <c r="C22273" s="53" t="s">
        <v>33536</v>
      </c>
      <c r="D22273" s="53" t="s">
        <v>33872</v>
      </c>
    </row>
    <row r="22274" spans="1:4" ht="15" x14ac:dyDescent="0.25">
      <c r="A22274" s="53" t="s">
        <v>26407</v>
      </c>
      <c r="B22274" s="53">
        <v>6</v>
      </c>
      <c r="C22274" s="53" t="s">
        <v>33536</v>
      </c>
      <c r="D22274" s="53" t="s">
        <v>33872</v>
      </c>
    </row>
    <row r="22275" spans="1:4" ht="15" x14ac:dyDescent="0.25">
      <c r="A22275" s="53" t="s">
        <v>26408</v>
      </c>
      <c r="B22275" s="53">
        <v>6</v>
      </c>
      <c r="C22275" s="53" t="s">
        <v>33536</v>
      </c>
      <c r="D22275" s="53" t="s">
        <v>33872</v>
      </c>
    </row>
    <row r="22276" spans="1:4" ht="15" x14ac:dyDescent="0.25">
      <c r="A22276" s="53" t="s">
        <v>26409</v>
      </c>
      <c r="B22276" s="53">
        <v>6</v>
      </c>
      <c r="C22276" s="53" t="s">
        <v>33536</v>
      </c>
      <c r="D22276" s="53" t="s">
        <v>33872</v>
      </c>
    </row>
    <row r="22277" spans="1:4" ht="15" x14ac:dyDescent="0.25">
      <c r="A22277" s="53" t="s">
        <v>26410</v>
      </c>
      <c r="B22277" s="53">
        <v>6</v>
      </c>
      <c r="C22277" s="53" t="s">
        <v>33536</v>
      </c>
      <c r="D22277" s="53" t="s">
        <v>33872</v>
      </c>
    </row>
    <row r="22278" spans="1:4" ht="15" x14ac:dyDescent="0.25">
      <c r="A22278" s="53" t="s">
        <v>26411</v>
      </c>
      <c r="B22278" s="53">
        <v>6</v>
      </c>
      <c r="C22278" s="53" t="s">
        <v>33536</v>
      </c>
      <c r="D22278" s="53" t="s">
        <v>33872</v>
      </c>
    </row>
    <row r="22279" spans="1:4" ht="15" x14ac:dyDescent="0.25">
      <c r="A22279" s="53" t="s">
        <v>26412</v>
      </c>
      <c r="B22279" s="53">
        <v>10</v>
      </c>
      <c r="C22279" s="53" t="s">
        <v>33536</v>
      </c>
      <c r="D22279" s="53" t="s">
        <v>33873</v>
      </c>
    </row>
    <row r="22280" spans="1:4" ht="15" x14ac:dyDescent="0.25">
      <c r="A22280" s="53" t="s">
        <v>26413</v>
      </c>
      <c r="B22280" s="53">
        <v>12</v>
      </c>
      <c r="C22280" s="53" t="s">
        <v>33536</v>
      </c>
      <c r="D22280" s="53" t="s">
        <v>33872</v>
      </c>
    </row>
    <row r="22281" spans="1:4" ht="15" x14ac:dyDescent="0.25">
      <c r="A22281" s="53" t="s">
        <v>26414</v>
      </c>
      <c r="B22281" s="53">
        <v>12</v>
      </c>
      <c r="C22281" s="53" t="s">
        <v>33536</v>
      </c>
      <c r="D22281" s="53" t="s">
        <v>33872</v>
      </c>
    </row>
    <row r="22282" spans="1:4" ht="15" x14ac:dyDescent="0.25">
      <c r="A22282" s="53" t="s">
        <v>26415</v>
      </c>
      <c r="B22282" s="53">
        <v>12</v>
      </c>
      <c r="C22282" s="53" t="s">
        <v>33536</v>
      </c>
      <c r="D22282" s="53" t="s">
        <v>33872</v>
      </c>
    </row>
    <row r="22283" spans="1:4" ht="15" x14ac:dyDescent="0.25">
      <c r="A22283" s="53" t="s">
        <v>26416</v>
      </c>
      <c r="B22283" s="53">
        <v>12</v>
      </c>
      <c r="C22283" s="53" t="s">
        <v>33536</v>
      </c>
      <c r="D22283" s="53" t="s">
        <v>33872</v>
      </c>
    </row>
    <row r="22284" spans="1:4" ht="15" x14ac:dyDescent="0.25">
      <c r="A22284" s="53" t="s">
        <v>26417</v>
      </c>
      <c r="B22284" s="53">
        <v>12</v>
      </c>
      <c r="C22284" s="53" t="s">
        <v>33536</v>
      </c>
      <c r="D22284" s="53" t="s">
        <v>33872</v>
      </c>
    </row>
    <row r="22285" spans="1:4" ht="15" x14ac:dyDescent="0.25">
      <c r="A22285" s="53" t="s">
        <v>26418</v>
      </c>
      <c r="B22285" s="53">
        <v>12</v>
      </c>
      <c r="C22285" s="53" t="s">
        <v>33536</v>
      </c>
      <c r="D22285" s="53" t="s">
        <v>33872</v>
      </c>
    </row>
    <row r="22286" spans="1:4" ht="15" x14ac:dyDescent="0.25">
      <c r="A22286" s="53" t="s">
        <v>26419</v>
      </c>
      <c r="B22286" s="53">
        <v>12</v>
      </c>
      <c r="C22286" s="53" t="s">
        <v>33536</v>
      </c>
      <c r="D22286" s="53" t="s">
        <v>33872</v>
      </c>
    </row>
    <row r="22287" spans="1:4" ht="15" x14ac:dyDescent="0.25">
      <c r="A22287" s="53" t="s">
        <v>26420</v>
      </c>
      <c r="B22287" s="53">
        <v>12</v>
      </c>
      <c r="C22287" s="53" t="s">
        <v>33536</v>
      </c>
      <c r="D22287" s="53" t="s">
        <v>33872</v>
      </c>
    </row>
    <row r="22288" spans="1:4" ht="15" x14ac:dyDescent="0.25">
      <c r="A22288" s="53" t="s">
        <v>26421</v>
      </c>
      <c r="B22288" s="53">
        <v>12</v>
      </c>
      <c r="C22288" s="53" t="s">
        <v>33536</v>
      </c>
      <c r="D22288" s="53" t="s">
        <v>33872</v>
      </c>
    </row>
    <row r="22289" spans="1:4" ht="15" x14ac:dyDescent="0.25">
      <c r="A22289" s="53" t="s">
        <v>26422</v>
      </c>
      <c r="B22289" s="53">
        <v>12</v>
      </c>
      <c r="C22289" s="53" t="s">
        <v>33536</v>
      </c>
      <c r="D22289" s="53" t="s">
        <v>33872</v>
      </c>
    </row>
    <row r="22290" spans="1:4" ht="15" x14ac:dyDescent="0.25">
      <c r="A22290" s="53" t="s">
        <v>26423</v>
      </c>
      <c r="B22290" s="53">
        <v>12</v>
      </c>
      <c r="C22290" s="53" t="s">
        <v>33536</v>
      </c>
      <c r="D22290" s="53" t="s">
        <v>33872</v>
      </c>
    </row>
    <row r="22291" spans="1:4" ht="15" x14ac:dyDescent="0.25">
      <c r="A22291" s="53" t="s">
        <v>26424</v>
      </c>
      <c r="B22291" s="53">
        <v>12</v>
      </c>
      <c r="C22291" s="53" t="s">
        <v>33536</v>
      </c>
      <c r="D22291" s="53" t="s">
        <v>33872</v>
      </c>
    </row>
    <row r="22292" spans="1:4" ht="15" x14ac:dyDescent="0.25">
      <c r="A22292" s="53" t="s">
        <v>26425</v>
      </c>
      <c r="B22292" s="53">
        <v>12</v>
      </c>
      <c r="C22292" s="53" t="s">
        <v>33536</v>
      </c>
      <c r="D22292" s="53" t="s">
        <v>33872</v>
      </c>
    </row>
    <row r="22293" spans="1:4" ht="15" x14ac:dyDescent="0.25">
      <c r="A22293" s="53" t="s">
        <v>26426</v>
      </c>
      <c r="B22293" s="53">
        <v>15</v>
      </c>
      <c r="C22293" s="53" t="s">
        <v>33536</v>
      </c>
      <c r="D22293" s="53" t="s">
        <v>33873</v>
      </c>
    </row>
    <row r="22294" spans="1:4" ht="15" x14ac:dyDescent="0.25">
      <c r="A22294" s="53" t="s">
        <v>26427</v>
      </c>
      <c r="B22294" s="53">
        <v>18</v>
      </c>
      <c r="C22294" s="53" t="s">
        <v>33536</v>
      </c>
      <c r="D22294" s="53" t="s">
        <v>33872</v>
      </c>
    </row>
    <row r="22295" spans="1:4" ht="15" x14ac:dyDescent="0.25">
      <c r="A22295" s="53" t="s">
        <v>26428</v>
      </c>
      <c r="B22295" s="53">
        <v>18</v>
      </c>
      <c r="C22295" s="53" t="s">
        <v>33536</v>
      </c>
      <c r="D22295" s="53" t="s">
        <v>33872</v>
      </c>
    </row>
    <row r="22296" spans="1:4" ht="15" x14ac:dyDescent="0.25">
      <c r="A22296" s="53" t="s">
        <v>26429</v>
      </c>
      <c r="B22296" s="53">
        <v>18</v>
      </c>
      <c r="C22296" s="53" t="s">
        <v>33536</v>
      </c>
      <c r="D22296" s="53" t="s">
        <v>33872</v>
      </c>
    </row>
    <row r="22297" spans="1:4" ht="15" x14ac:dyDescent="0.25">
      <c r="A22297" s="53" t="s">
        <v>26430</v>
      </c>
      <c r="B22297" s="53">
        <v>20</v>
      </c>
      <c r="C22297" s="53" t="s">
        <v>33536</v>
      </c>
      <c r="D22297" s="53" t="s">
        <v>33873</v>
      </c>
    </row>
    <row r="22298" spans="1:4" ht="15" x14ac:dyDescent="0.25">
      <c r="A22298" s="53" t="s">
        <v>33369</v>
      </c>
      <c r="B22298" s="53">
        <v>20</v>
      </c>
      <c r="C22298" s="53" t="s">
        <v>33536</v>
      </c>
      <c r="D22298" s="53" t="s">
        <v>33872</v>
      </c>
    </row>
    <row r="22299" spans="1:4" ht="15" x14ac:dyDescent="0.25">
      <c r="A22299" s="53" t="s">
        <v>33370</v>
      </c>
      <c r="B22299" s="53">
        <v>20</v>
      </c>
      <c r="C22299" s="53" t="s">
        <v>33536</v>
      </c>
      <c r="D22299" s="53" t="s">
        <v>33872</v>
      </c>
    </row>
    <row r="22300" spans="1:4" ht="15" x14ac:dyDescent="0.25">
      <c r="A22300" s="53" t="s">
        <v>33371</v>
      </c>
      <c r="B22300" s="53">
        <v>20</v>
      </c>
      <c r="C22300" s="53" t="s">
        <v>33536</v>
      </c>
      <c r="D22300" s="53" t="s">
        <v>33872</v>
      </c>
    </row>
    <row r="22301" spans="1:4" ht="15" x14ac:dyDescent="0.25">
      <c r="A22301" s="53" t="s">
        <v>33372</v>
      </c>
      <c r="B22301" s="53">
        <v>20</v>
      </c>
      <c r="C22301" s="53" t="s">
        <v>33536</v>
      </c>
      <c r="D22301" s="53" t="s">
        <v>33872</v>
      </c>
    </row>
    <row r="22302" spans="1:4" ht="15" x14ac:dyDescent="0.25">
      <c r="A22302" s="53" t="s">
        <v>33373</v>
      </c>
      <c r="B22302" s="53">
        <v>20</v>
      </c>
      <c r="C22302" s="53" t="s">
        <v>33536</v>
      </c>
      <c r="D22302" s="53" t="s">
        <v>33872</v>
      </c>
    </row>
    <row r="22303" spans="1:4" ht="15" x14ac:dyDescent="0.25">
      <c r="A22303" s="53" t="s">
        <v>26431</v>
      </c>
      <c r="B22303" s="53">
        <v>30</v>
      </c>
      <c r="C22303" s="53" t="s">
        <v>33536</v>
      </c>
      <c r="D22303" s="53" t="s">
        <v>33873</v>
      </c>
    </row>
    <row r="22304" spans="1:4" ht="15" x14ac:dyDescent="0.25">
      <c r="A22304" s="53" t="s">
        <v>26432</v>
      </c>
      <c r="B22304" s="53">
        <v>40</v>
      </c>
      <c r="C22304" s="53" t="s">
        <v>33536</v>
      </c>
      <c r="D22304" s="53" t="s">
        <v>33872</v>
      </c>
    </row>
    <row r="22305" spans="1:4" ht="15" x14ac:dyDescent="0.25">
      <c r="A22305" s="53" t="s">
        <v>26433</v>
      </c>
      <c r="B22305" s="53">
        <v>45</v>
      </c>
      <c r="C22305" s="53" t="s">
        <v>33536</v>
      </c>
      <c r="D22305" s="53" t="s">
        <v>33873</v>
      </c>
    </row>
    <row r="22306" spans="1:4" ht="15" x14ac:dyDescent="0.25">
      <c r="A22306" s="53" t="s">
        <v>26434</v>
      </c>
      <c r="B22306" s="53">
        <v>60</v>
      </c>
      <c r="C22306" s="53" t="s">
        <v>33536</v>
      </c>
      <c r="D22306" s="53" t="s">
        <v>33873</v>
      </c>
    </row>
    <row r="22307" spans="1:4" ht="15" x14ac:dyDescent="0.25">
      <c r="A22307" s="53" t="s">
        <v>26435</v>
      </c>
      <c r="B22307" s="53">
        <v>120</v>
      </c>
      <c r="C22307" s="53" t="s">
        <v>33536</v>
      </c>
      <c r="D22307" s="53" t="s">
        <v>33873</v>
      </c>
    </row>
    <row r="22308" spans="1:4" ht="15" x14ac:dyDescent="0.25">
      <c r="A22308" s="53" t="s">
        <v>26436</v>
      </c>
      <c r="B22308" s="53">
        <v>4</v>
      </c>
      <c r="C22308" s="53" t="s">
        <v>33536</v>
      </c>
      <c r="D22308" s="53" t="s">
        <v>33872</v>
      </c>
    </row>
    <row r="22309" spans="1:4" ht="15" x14ac:dyDescent="0.25">
      <c r="A22309" s="53" t="s">
        <v>26437</v>
      </c>
      <c r="B22309" s="53">
        <v>4</v>
      </c>
      <c r="C22309" s="53" t="s">
        <v>33536</v>
      </c>
      <c r="D22309" s="53" t="s">
        <v>33872</v>
      </c>
    </row>
    <row r="22310" spans="1:4" ht="15" x14ac:dyDescent="0.25">
      <c r="A22310" s="53" t="s">
        <v>26438</v>
      </c>
      <c r="B22310" s="53">
        <v>4</v>
      </c>
      <c r="C22310" s="53" t="s">
        <v>33536</v>
      </c>
      <c r="D22310" s="53" t="s">
        <v>33872</v>
      </c>
    </row>
    <row r="22311" spans="1:4" ht="15" x14ac:dyDescent="0.25">
      <c r="A22311" s="53" t="s">
        <v>26439</v>
      </c>
      <c r="B22311" s="53">
        <v>4</v>
      </c>
      <c r="C22311" s="53" t="s">
        <v>33536</v>
      </c>
      <c r="D22311" s="53" t="s">
        <v>33872</v>
      </c>
    </row>
    <row r="22312" spans="1:4" ht="15" x14ac:dyDescent="0.25">
      <c r="A22312" s="53" t="s">
        <v>26440</v>
      </c>
      <c r="B22312" s="53">
        <v>6</v>
      </c>
      <c r="C22312" s="53" t="s">
        <v>33536</v>
      </c>
      <c r="D22312" s="53" t="s">
        <v>33872</v>
      </c>
    </row>
    <row r="22313" spans="1:4" ht="15" x14ac:dyDescent="0.25">
      <c r="A22313" s="53" t="s">
        <v>26441</v>
      </c>
      <c r="B22313" s="53">
        <v>6</v>
      </c>
      <c r="C22313" s="53" t="s">
        <v>33536</v>
      </c>
      <c r="D22313" s="53" t="s">
        <v>33872</v>
      </c>
    </row>
    <row r="22314" spans="1:4" ht="15" x14ac:dyDescent="0.25">
      <c r="A22314" s="53" t="s">
        <v>26442</v>
      </c>
      <c r="B22314" s="53">
        <v>6</v>
      </c>
      <c r="C22314" s="53" t="s">
        <v>33536</v>
      </c>
      <c r="D22314" s="53" t="s">
        <v>33872</v>
      </c>
    </row>
    <row r="22315" spans="1:4" ht="15" x14ac:dyDescent="0.25">
      <c r="A22315" s="53" t="s">
        <v>26443</v>
      </c>
      <c r="B22315" s="53">
        <v>6</v>
      </c>
      <c r="C22315" s="53" t="s">
        <v>33536</v>
      </c>
      <c r="D22315" s="53" t="s">
        <v>33872</v>
      </c>
    </row>
    <row r="22316" spans="1:4" ht="15" x14ac:dyDescent="0.25">
      <c r="A22316" s="53" t="s">
        <v>26444</v>
      </c>
      <c r="B22316" s="53">
        <v>12</v>
      </c>
      <c r="C22316" s="53" t="s">
        <v>33536</v>
      </c>
      <c r="D22316" s="53" t="s">
        <v>33872</v>
      </c>
    </row>
    <row r="22317" spans="1:4" ht="15" x14ac:dyDescent="0.25">
      <c r="A22317" s="53" t="s">
        <v>26445</v>
      </c>
      <c r="B22317" s="53">
        <v>12</v>
      </c>
      <c r="C22317" s="53" t="s">
        <v>33536</v>
      </c>
      <c r="D22317" s="53" t="s">
        <v>33872</v>
      </c>
    </row>
    <row r="22318" spans="1:4" ht="15" x14ac:dyDescent="0.25">
      <c r="A22318" s="53" t="s">
        <v>26446</v>
      </c>
      <c r="B22318" s="53">
        <v>12</v>
      </c>
      <c r="C22318" s="53" t="s">
        <v>33536</v>
      </c>
      <c r="D22318" s="53" t="s">
        <v>33872</v>
      </c>
    </row>
    <row r="22319" spans="1:4" ht="15" x14ac:dyDescent="0.25">
      <c r="A22319" s="53" t="s">
        <v>26447</v>
      </c>
      <c r="B22319" s="53">
        <v>12</v>
      </c>
      <c r="C22319" s="53" t="s">
        <v>33536</v>
      </c>
      <c r="D22319" s="53" t="s">
        <v>33872</v>
      </c>
    </row>
    <row r="22320" spans="1:4" ht="15" x14ac:dyDescent="0.25">
      <c r="A22320" s="53" t="s">
        <v>26448</v>
      </c>
      <c r="B22320" s="53">
        <v>12</v>
      </c>
      <c r="C22320" s="53" t="s">
        <v>33536</v>
      </c>
      <c r="D22320" s="53" t="s">
        <v>33872</v>
      </c>
    </row>
    <row r="22321" spans="1:4" ht="15" x14ac:dyDescent="0.25">
      <c r="A22321" s="53" t="s">
        <v>26449</v>
      </c>
      <c r="B22321" s="53">
        <v>12</v>
      </c>
      <c r="C22321" s="53" t="s">
        <v>33536</v>
      </c>
      <c r="D22321" s="53" t="s">
        <v>33872</v>
      </c>
    </row>
    <row r="22322" spans="1:4" ht="15" x14ac:dyDescent="0.25">
      <c r="A22322" s="53" t="s">
        <v>26450</v>
      </c>
      <c r="B22322" s="53">
        <v>12</v>
      </c>
      <c r="C22322" s="53" t="s">
        <v>33536</v>
      </c>
      <c r="D22322" s="53" t="s">
        <v>33872</v>
      </c>
    </row>
    <row r="22323" spans="1:4" ht="15" x14ac:dyDescent="0.25">
      <c r="A22323" s="53" t="s">
        <v>26451</v>
      </c>
      <c r="B22323" s="53">
        <v>12</v>
      </c>
      <c r="C22323" s="53" t="s">
        <v>33536</v>
      </c>
      <c r="D22323" s="53" t="s">
        <v>33872</v>
      </c>
    </row>
    <row r="22324" spans="1:4" ht="15" x14ac:dyDescent="0.25">
      <c r="A22324" s="53" t="s">
        <v>26452</v>
      </c>
      <c r="B22324" s="53">
        <v>15</v>
      </c>
      <c r="C22324" s="53" t="s">
        <v>33536</v>
      </c>
      <c r="D22324" s="53" t="s">
        <v>33873</v>
      </c>
    </row>
    <row r="22325" spans="1:4" ht="15" x14ac:dyDescent="0.25">
      <c r="A22325" s="53" t="s">
        <v>26453</v>
      </c>
      <c r="B22325" s="53">
        <v>18</v>
      </c>
      <c r="C22325" s="53" t="s">
        <v>33536</v>
      </c>
      <c r="D22325" s="53" t="s">
        <v>33872</v>
      </c>
    </row>
    <row r="22326" spans="1:4" ht="15" x14ac:dyDescent="0.25">
      <c r="A22326" s="53" t="s">
        <v>26454</v>
      </c>
      <c r="B22326" s="53">
        <v>24</v>
      </c>
      <c r="C22326" s="53" t="s">
        <v>33536</v>
      </c>
      <c r="D22326" s="53" t="s">
        <v>33872</v>
      </c>
    </row>
    <row r="22327" spans="1:4" ht="15" x14ac:dyDescent="0.25">
      <c r="A22327" s="53" t="s">
        <v>26455</v>
      </c>
      <c r="B22327" s="53">
        <v>30</v>
      </c>
      <c r="C22327" s="53" t="s">
        <v>33536</v>
      </c>
      <c r="D22327" s="53" t="s">
        <v>33873</v>
      </c>
    </row>
    <row r="22328" spans="1:4" ht="15" x14ac:dyDescent="0.25">
      <c r="A22328" s="53" t="s">
        <v>26456</v>
      </c>
      <c r="B22328" s="53">
        <v>36</v>
      </c>
      <c r="C22328" s="53" t="s">
        <v>33536</v>
      </c>
      <c r="D22328" s="53" t="s">
        <v>33872</v>
      </c>
    </row>
    <row r="22329" spans="1:4" ht="15" x14ac:dyDescent="0.25">
      <c r="A22329" s="53" t="s">
        <v>26457</v>
      </c>
      <c r="B22329" s="53">
        <v>45</v>
      </c>
      <c r="C22329" s="53" t="s">
        <v>33536</v>
      </c>
      <c r="D22329" s="53" t="s">
        <v>33873</v>
      </c>
    </row>
    <row r="22330" spans="1:4" ht="15" x14ac:dyDescent="0.25">
      <c r="A22330" s="53" t="s">
        <v>26458</v>
      </c>
      <c r="B22330" s="53">
        <v>60</v>
      </c>
      <c r="C22330" s="53" t="s">
        <v>33536</v>
      </c>
      <c r="D22330" s="53" t="s">
        <v>33873</v>
      </c>
    </row>
    <row r="22331" spans="1:4" ht="15" x14ac:dyDescent="0.25">
      <c r="A22331" s="53" t="s">
        <v>26459</v>
      </c>
      <c r="B22331" s="53">
        <v>120</v>
      </c>
      <c r="C22331" s="53" t="s">
        <v>33536</v>
      </c>
      <c r="D22331" s="53" t="s">
        <v>33873</v>
      </c>
    </row>
    <row r="22332" spans="1:4" ht="15" x14ac:dyDescent="0.25">
      <c r="A22332" s="53" t="s">
        <v>26460</v>
      </c>
      <c r="B22332" s="53">
        <v>240</v>
      </c>
      <c r="C22332" s="53" t="s">
        <v>33536</v>
      </c>
      <c r="D22332" s="53" t="s">
        <v>33872</v>
      </c>
    </row>
    <row r="22333" spans="1:4" ht="15" x14ac:dyDescent="0.25">
      <c r="A22333" s="53" t="s">
        <v>26461</v>
      </c>
      <c r="B22333" s="53">
        <v>12</v>
      </c>
      <c r="C22333" s="53" t="s">
        <v>33536</v>
      </c>
      <c r="D22333" s="53" t="s">
        <v>33872</v>
      </c>
    </row>
    <row r="22334" spans="1:4" ht="15" x14ac:dyDescent="0.25">
      <c r="A22334" s="53" t="s">
        <v>26462</v>
      </c>
      <c r="B22334" s="53">
        <v>15</v>
      </c>
      <c r="C22334" s="53" t="s">
        <v>33536</v>
      </c>
      <c r="D22334" s="53" t="s">
        <v>33873</v>
      </c>
    </row>
    <row r="22335" spans="1:4" ht="15" x14ac:dyDescent="0.25">
      <c r="A22335" s="53" t="s">
        <v>26463</v>
      </c>
      <c r="B22335" s="53">
        <v>20</v>
      </c>
      <c r="C22335" s="53" t="s">
        <v>33536</v>
      </c>
      <c r="D22335" s="53" t="s">
        <v>33872</v>
      </c>
    </row>
    <row r="22336" spans="1:4" ht="15" x14ac:dyDescent="0.25">
      <c r="A22336" s="53" t="s">
        <v>26464</v>
      </c>
      <c r="B22336" s="53">
        <v>30</v>
      </c>
      <c r="C22336" s="53" t="s">
        <v>33536</v>
      </c>
      <c r="D22336" s="53" t="s">
        <v>33873</v>
      </c>
    </row>
    <row r="22337" spans="1:4" ht="15" x14ac:dyDescent="0.25">
      <c r="A22337" s="53" t="s">
        <v>26465</v>
      </c>
      <c r="B22337" s="53">
        <v>30</v>
      </c>
      <c r="C22337" s="53" t="s">
        <v>33536</v>
      </c>
      <c r="D22337" s="53" t="s">
        <v>33872</v>
      </c>
    </row>
    <row r="22338" spans="1:4" ht="15" x14ac:dyDescent="0.25">
      <c r="A22338" s="53" t="s">
        <v>26466</v>
      </c>
      <c r="B22338" s="53">
        <v>30</v>
      </c>
      <c r="C22338" s="53" t="s">
        <v>33536</v>
      </c>
      <c r="D22338" s="53" t="s">
        <v>33872</v>
      </c>
    </row>
    <row r="22339" spans="1:4" ht="15" x14ac:dyDescent="0.25">
      <c r="A22339" s="53" t="s">
        <v>26467</v>
      </c>
      <c r="B22339" s="53">
        <v>30</v>
      </c>
      <c r="C22339" s="53" t="s">
        <v>33536</v>
      </c>
      <c r="D22339" s="53" t="s">
        <v>33872</v>
      </c>
    </row>
    <row r="22340" spans="1:4" ht="15" x14ac:dyDescent="0.25">
      <c r="A22340" s="53" t="s">
        <v>26468</v>
      </c>
      <c r="B22340" s="53">
        <v>36</v>
      </c>
      <c r="C22340" s="53" t="s">
        <v>33536</v>
      </c>
      <c r="D22340" s="53" t="s">
        <v>33872</v>
      </c>
    </row>
    <row r="22341" spans="1:4" ht="15" x14ac:dyDescent="0.25">
      <c r="A22341" s="53" t="s">
        <v>26469</v>
      </c>
      <c r="B22341" s="53">
        <v>40</v>
      </c>
      <c r="C22341" s="53" t="s">
        <v>33536</v>
      </c>
      <c r="D22341" s="53" t="s">
        <v>33872</v>
      </c>
    </row>
    <row r="22342" spans="1:4" ht="15" x14ac:dyDescent="0.25">
      <c r="A22342" s="53" t="s">
        <v>26470</v>
      </c>
      <c r="B22342" s="53">
        <v>45</v>
      </c>
      <c r="C22342" s="53" t="s">
        <v>33536</v>
      </c>
      <c r="D22342" s="53" t="s">
        <v>33873</v>
      </c>
    </row>
    <row r="22343" spans="1:4" ht="15" x14ac:dyDescent="0.25">
      <c r="A22343" s="53" t="s">
        <v>26471</v>
      </c>
      <c r="B22343" s="53">
        <v>60</v>
      </c>
      <c r="C22343" s="53" t="s">
        <v>33536</v>
      </c>
      <c r="D22343" s="53" t="s">
        <v>33873</v>
      </c>
    </row>
    <row r="22344" spans="1:4" ht="15" x14ac:dyDescent="0.25">
      <c r="A22344" s="53" t="s">
        <v>26472</v>
      </c>
      <c r="B22344" s="53">
        <v>75</v>
      </c>
      <c r="C22344" s="53" t="s">
        <v>33536</v>
      </c>
      <c r="D22344" s="53" t="s">
        <v>33873</v>
      </c>
    </row>
    <row r="22345" spans="1:4" ht="15" x14ac:dyDescent="0.25">
      <c r="A22345" s="53" t="s">
        <v>26473</v>
      </c>
      <c r="B22345" s="53">
        <v>80</v>
      </c>
      <c r="C22345" s="53" t="s">
        <v>33536</v>
      </c>
      <c r="D22345" s="53" t="s">
        <v>33873</v>
      </c>
    </row>
    <row r="22346" spans="1:4" ht="15" x14ac:dyDescent="0.25">
      <c r="A22346" s="53" t="s">
        <v>26474</v>
      </c>
      <c r="B22346" s="53">
        <v>90</v>
      </c>
      <c r="C22346" s="53" t="s">
        <v>33536</v>
      </c>
      <c r="D22346" s="53" t="s">
        <v>33873</v>
      </c>
    </row>
    <row r="22347" spans="1:4" ht="15" x14ac:dyDescent="0.25">
      <c r="A22347" s="53" t="s">
        <v>26475</v>
      </c>
      <c r="B22347" s="53">
        <v>100</v>
      </c>
      <c r="C22347" s="53" t="s">
        <v>33536</v>
      </c>
      <c r="D22347" s="53" t="s">
        <v>33873</v>
      </c>
    </row>
    <row r="22348" spans="1:4" ht="15" x14ac:dyDescent="0.25">
      <c r="A22348" s="53" t="s">
        <v>26476</v>
      </c>
      <c r="B22348" s="53">
        <v>120</v>
      </c>
      <c r="C22348" s="53" t="s">
        <v>33536</v>
      </c>
      <c r="D22348" s="53" t="s">
        <v>33873</v>
      </c>
    </row>
    <row r="22349" spans="1:4" ht="15" x14ac:dyDescent="0.25">
      <c r="A22349" s="53" t="s">
        <v>26477</v>
      </c>
      <c r="B22349" s="53">
        <v>135</v>
      </c>
      <c r="C22349" s="53" t="s">
        <v>33536</v>
      </c>
      <c r="D22349" s="53" t="s">
        <v>33872</v>
      </c>
    </row>
    <row r="22350" spans="1:4" ht="15" x14ac:dyDescent="0.25">
      <c r="A22350" s="53" t="s">
        <v>26478</v>
      </c>
      <c r="B22350" s="53">
        <v>150</v>
      </c>
      <c r="C22350" s="53" t="s">
        <v>33536</v>
      </c>
      <c r="D22350" s="53" t="s">
        <v>33873</v>
      </c>
    </row>
    <row r="22351" spans="1:4" ht="15" x14ac:dyDescent="0.25">
      <c r="A22351" s="53" t="s">
        <v>26479</v>
      </c>
      <c r="B22351" s="53">
        <v>165</v>
      </c>
      <c r="C22351" s="53" t="s">
        <v>33536</v>
      </c>
      <c r="D22351" s="53" t="s">
        <v>33872</v>
      </c>
    </row>
    <row r="22352" spans="1:4" ht="15" x14ac:dyDescent="0.25">
      <c r="A22352" s="53" t="s">
        <v>26480</v>
      </c>
      <c r="B22352" s="53">
        <v>135</v>
      </c>
      <c r="C22352" s="53" t="s">
        <v>33536</v>
      </c>
      <c r="D22352" s="53" t="s">
        <v>33873</v>
      </c>
    </row>
    <row r="22353" spans="1:4" ht="15" x14ac:dyDescent="0.25">
      <c r="A22353" s="53" t="s">
        <v>26481</v>
      </c>
      <c r="B22353" s="53">
        <v>20</v>
      </c>
      <c r="C22353" s="53"/>
      <c r="D22353" s="53" t="s">
        <v>33872</v>
      </c>
    </row>
    <row r="22354" spans="1:4" ht="15" x14ac:dyDescent="0.25">
      <c r="A22354" s="53" t="s">
        <v>26482</v>
      </c>
      <c r="B22354" s="53">
        <v>20</v>
      </c>
      <c r="C22354" s="53"/>
      <c r="D22354" s="53" t="s">
        <v>33872</v>
      </c>
    </row>
    <row r="22355" spans="1:4" ht="15" x14ac:dyDescent="0.25">
      <c r="A22355" s="53" t="s">
        <v>26483</v>
      </c>
      <c r="B22355" s="53">
        <v>20</v>
      </c>
      <c r="C22355" s="53"/>
      <c r="D22355" s="53" t="s">
        <v>33872</v>
      </c>
    </row>
    <row r="22356" spans="1:4" ht="15" x14ac:dyDescent="0.25">
      <c r="A22356" s="53" t="s">
        <v>26484</v>
      </c>
      <c r="B22356" s="53">
        <v>10</v>
      </c>
      <c r="C22356" s="53"/>
      <c r="D22356" s="53" t="s">
        <v>33872</v>
      </c>
    </row>
    <row r="22357" spans="1:4" ht="15" x14ac:dyDescent="0.25">
      <c r="A22357" s="53" t="s">
        <v>26485</v>
      </c>
      <c r="B22357" s="53">
        <v>10</v>
      </c>
      <c r="C22357" s="53"/>
      <c r="D22357" s="53" t="s">
        <v>33872</v>
      </c>
    </row>
    <row r="22358" spans="1:4" ht="15" x14ac:dyDescent="0.25">
      <c r="A22358" s="53" t="s">
        <v>26486</v>
      </c>
      <c r="B22358" s="53">
        <v>10</v>
      </c>
      <c r="C22358" s="53"/>
      <c r="D22358" s="53" t="s">
        <v>33872</v>
      </c>
    </row>
    <row r="22359" spans="1:4" ht="15" x14ac:dyDescent="0.25">
      <c r="A22359" s="53" t="s">
        <v>26487</v>
      </c>
      <c r="B22359" s="53">
        <v>30</v>
      </c>
      <c r="C22359" s="53" t="s">
        <v>33558</v>
      </c>
      <c r="D22359" s="53" t="s">
        <v>33873</v>
      </c>
    </row>
    <row r="22360" spans="1:4" ht="15" x14ac:dyDescent="0.25">
      <c r="A22360" s="53" t="s">
        <v>26488</v>
      </c>
      <c r="B22360" s="53">
        <v>10</v>
      </c>
      <c r="C22360" s="53" t="s">
        <v>33536</v>
      </c>
      <c r="D22360" s="53" t="s">
        <v>33872</v>
      </c>
    </row>
    <row r="22361" spans="1:4" ht="15" x14ac:dyDescent="0.25">
      <c r="A22361" s="53" t="s">
        <v>26489</v>
      </c>
      <c r="B22361" s="53">
        <v>20</v>
      </c>
      <c r="C22361" s="53" t="s">
        <v>33536</v>
      </c>
      <c r="D22361" s="53" t="s">
        <v>33872</v>
      </c>
    </row>
    <row r="22362" spans="1:4" ht="15" x14ac:dyDescent="0.25">
      <c r="A22362" s="53" t="s">
        <v>26490</v>
      </c>
      <c r="B22362" s="53">
        <v>20</v>
      </c>
      <c r="C22362" s="53" t="s">
        <v>33536</v>
      </c>
      <c r="D22362" s="53" t="s">
        <v>33872</v>
      </c>
    </row>
    <row r="22363" spans="1:4" ht="15" x14ac:dyDescent="0.25">
      <c r="A22363" s="53" t="s">
        <v>26491</v>
      </c>
      <c r="B22363" s="53">
        <v>10</v>
      </c>
      <c r="C22363" s="53" t="s">
        <v>33536</v>
      </c>
      <c r="D22363" s="53" t="s">
        <v>33872</v>
      </c>
    </row>
    <row r="22364" spans="1:4" ht="15" x14ac:dyDescent="0.25">
      <c r="A22364" s="53" t="s">
        <v>26492</v>
      </c>
      <c r="B22364" s="53">
        <v>20</v>
      </c>
      <c r="C22364" s="53" t="s">
        <v>33536</v>
      </c>
      <c r="D22364" s="53" t="s">
        <v>33872</v>
      </c>
    </row>
    <row r="22365" spans="1:4" ht="15" x14ac:dyDescent="0.25">
      <c r="A22365" s="53" t="s">
        <v>26493</v>
      </c>
      <c r="B22365" s="53">
        <v>10</v>
      </c>
      <c r="C22365" s="53" t="s">
        <v>33536</v>
      </c>
      <c r="D22365" s="53" t="s">
        <v>33872</v>
      </c>
    </row>
    <row r="22366" spans="1:4" ht="15" x14ac:dyDescent="0.25">
      <c r="A22366" s="53" t="s">
        <v>26494</v>
      </c>
      <c r="B22366" s="53">
        <v>10</v>
      </c>
      <c r="C22366" s="53" t="s">
        <v>33536</v>
      </c>
      <c r="D22366" s="53" t="s">
        <v>33872</v>
      </c>
    </row>
    <row r="22367" spans="1:4" ht="15" x14ac:dyDescent="0.25">
      <c r="A22367" s="53" t="s">
        <v>26495</v>
      </c>
      <c r="B22367" s="53">
        <v>15</v>
      </c>
      <c r="C22367" s="53" t="s">
        <v>33536</v>
      </c>
      <c r="D22367" s="53" t="s">
        <v>33873</v>
      </c>
    </row>
    <row r="22368" spans="1:4" ht="15" x14ac:dyDescent="0.25">
      <c r="A22368" s="53" t="s">
        <v>26496</v>
      </c>
      <c r="B22368" s="53">
        <v>15</v>
      </c>
      <c r="C22368" s="53" t="s">
        <v>33536</v>
      </c>
      <c r="D22368" s="53" t="s">
        <v>33872</v>
      </c>
    </row>
    <row r="22369" spans="1:4" ht="15" x14ac:dyDescent="0.25">
      <c r="A22369" s="53" t="s">
        <v>26497</v>
      </c>
      <c r="B22369" s="53">
        <v>15</v>
      </c>
      <c r="C22369" s="53" t="s">
        <v>33536</v>
      </c>
      <c r="D22369" s="53" t="s">
        <v>33873</v>
      </c>
    </row>
    <row r="22370" spans="1:4" ht="15" x14ac:dyDescent="0.25">
      <c r="A22370" s="53" t="s">
        <v>26498</v>
      </c>
      <c r="B22370" s="53">
        <v>30</v>
      </c>
      <c r="C22370" s="53" t="s">
        <v>33536</v>
      </c>
      <c r="D22370" s="53" t="s">
        <v>33873</v>
      </c>
    </row>
    <row r="22371" spans="1:4" ht="15" x14ac:dyDescent="0.25">
      <c r="A22371" s="53" t="s">
        <v>26499</v>
      </c>
      <c r="B22371" s="53">
        <v>30</v>
      </c>
      <c r="C22371" s="53" t="s">
        <v>33536</v>
      </c>
      <c r="D22371" s="53" t="s">
        <v>33873</v>
      </c>
    </row>
    <row r="22372" spans="1:4" ht="15" x14ac:dyDescent="0.25">
      <c r="A22372" s="53" t="s">
        <v>26500</v>
      </c>
      <c r="B22372" s="53">
        <v>15</v>
      </c>
      <c r="C22372" s="53"/>
      <c r="D22372" s="53" t="s">
        <v>33872</v>
      </c>
    </row>
    <row r="22373" spans="1:4" ht="15" x14ac:dyDescent="0.25">
      <c r="A22373" s="53" t="s">
        <v>26501</v>
      </c>
      <c r="B22373" s="53">
        <v>20</v>
      </c>
      <c r="C22373" s="53"/>
      <c r="D22373" s="53" t="s">
        <v>33872</v>
      </c>
    </row>
    <row r="22374" spans="1:4" ht="15" x14ac:dyDescent="0.25">
      <c r="A22374" s="53" t="s">
        <v>26502</v>
      </c>
      <c r="B22374" s="53">
        <v>15</v>
      </c>
      <c r="C22374" s="53" t="s">
        <v>33536</v>
      </c>
      <c r="D22374" s="53" t="s">
        <v>33872</v>
      </c>
    </row>
    <row r="22375" spans="1:4" ht="15" x14ac:dyDescent="0.25">
      <c r="A22375" s="53" t="s">
        <v>26503</v>
      </c>
      <c r="B22375" s="53">
        <v>20</v>
      </c>
      <c r="C22375" s="53" t="s">
        <v>33536</v>
      </c>
      <c r="D22375" s="53" t="s">
        <v>33872</v>
      </c>
    </row>
    <row r="22376" spans="1:4" ht="15" x14ac:dyDescent="0.25">
      <c r="A22376" s="53" t="s">
        <v>26504</v>
      </c>
      <c r="B22376" s="53">
        <v>20</v>
      </c>
      <c r="C22376" s="53" t="s">
        <v>33536</v>
      </c>
      <c r="D22376" s="53" t="s">
        <v>33872</v>
      </c>
    </row>
    <row r="22377" spans="1:4" ht="15" x14ac:dyDescent="0.25">
      <c r="A22377" s="53" t="s">
        <v>26505</v>
      </c>
      <c r="B22377" s="53">
        <v>30</v>
      </c>
      <c r="C22377" s="53" t="s">
        <v>33558</v>
      </c>
      <c r="D22377" s="53" t="s">
        <v>33873</v>
      </c>
    </row>
    <row r="22378" spans="1:4" ht="15" x14ac:dyDescent="0.25">
      <c r="A22378" s="53" t="s">
        <v>26506</v>
      </c>
      <c r="B22378" s="53">
        <v>15</v>
      </c>
      <c r="C22378" s="53" t="s">
        <v>33536</v>
      </c>
      <c r="D22378" s="53" t="s">
        <v>33873</v>
      </c>
    </row>
    <row r="22379" spans="1:4" ht="15" x14ac:dyDescent="0.25">
      <c r="A22379" s="53" t="s">
        <v>26507</v>
      </c>
      <c r="B22379" s="53">
        <v>15</v>
      </c>
      <c r="C22379" s="53" t="s">
        <v>33536</v>
      </c>
      <c r="D22379" s="53" t="s">
        <v>33873</v>
      </c>
    </row>
    <row r="22380" spans="1:4" ht="15" x14ac:dyDescent="0.25">
      <c r="A22380" s="53" t="s">
        <v>26508</v>
      </c>
      <c r="B22380" s="53">
        <v>20</v>
      </c>
      <c r="C22380" s="53" t="s">
        <v>33536</v>
      </c>
      <c r="D22380" s="53" t="s">
        <v>33872</v>
      </c>
    </row>
    <row r="22381" spans="1:4" ht="15" x14ac:dyDescent="0.25">
      <c r="A22381" s="53" t="s">
        <v>26509</v>
      </c>
      <c r="B22381" s="53">
        <v>30</v>
      </c>
      <c r="C22381" s="53" t="s">
        <v>33536</v>
      </c>
      <c r="D22381" s="53" t="s">
        <v>33873</v>
      </c>
    </row>
    <row r="22382" spans="1:4" ht="15" x14ac:dyDescent="0.25">
      <c r="A22382" s="53" t="s">
        <v>26510</v>
      </c>
      <c r="B22382" s="53">
        <v>30</v>
      </c>
      <c r="C22382" s="53" t="s">
        <v>33536</v>
      </c>
      <c r="D22382" s="53" t="s">
        <v>33873</v>
      </c>
    </row>
    <row r="22383" spans="1:4" ht="15" x14ac:dyDescent="0.25">
      <c r="A22383" s="53" t="s">
        <v>26511</v>
      </c>
      <c r="B22383" s="53">
        <v>15</v>
      </c>
      <c r="C22383" s="53" t="s">
        <v>33536</v>
      </c>
      <c r="D22383" s="53" t="s">
        <v>33872</v>
      </c>
    </row>
    <row r="22384" spans="1:4" ht="15" x14ac:dyDescent="0.25">
      <c r="A22384" s="53" t="s">
        <v>26512</v>
      </c>
      <c r="B22384" s="53">
        <v>20</v>
      </c>
      <c r="C22384" s="53"/>
      <c r="D22384" s="53" t="s">
        <v>33872</v>
      </c>
    </row>
    <row r="22385" spans="1:4" ht="15" x14ac:dyDescent="0.25">
      <c r="A22385" s="53" t="s">
        <v>26513</v>
      </c>
      <c r="B22385" s="53">
        <v>15</v>
      </c>
      <c r="C22385" s="53"/>
      <c r="D22385" s="53" t="s">
        <v>33872</v>
      </c>
    </row>
    <row r="22386" spans="1:4" ht="15" x14ac:dyDescent="0.25">
      <c r="A22386" s="53" t="s">
        <v>26514</v>
      </c>
      <c r="B22386" s="53">
        <v>20</v>
      </c>
      <c r="C22386" s="53"/>
      <c r="D22386" s="53" t="s">
        <v>33872</v>
      </c>
    </row>
    <row r="22387" spans="1:4" ht="15" x14ac:dyDescent="0.25">
      <c r="A22387" s="53" t="s">
        <v>26515</v>
      </c>
      <c r="B22387" s="53">
        <v>30</v>
      </c>
      <c r="C22387" s="53" t="s">
        <v>33541</v>
      </c>
      <c r="D22387" s="53" t="s">
        <v>33873</v>
      </c>
    </row>
    <row r="22388" spans="1:4" ht="15" x14ac:dyDescent="0.25">
      <c r="A22388" s="53" t="s">
        <v>26516</v>
      </c>
      <c r="B22388" s="53">
        <v>35</v>
      </c>
      <c r="C22388" s="53" t="s">
        <v>33558</v>
      </c>
      <c r="D22388" s="53" t="s">
        <v>33872</v>
      </c>
    </row>
    <row r="22389" spans="1:4" ht="15" x14ac:dyDescent="0.25">
      <c r="A22389" s="53" t="s">
        <v>26517</v>
      </c>
      <c r="B22389" s="53">
        <v>0</v>
      </c>
      <c r="C22389" s="53" t="s">
        <v>33537</v>
      </c>
      <c r="D22389" s="53" t="s">
        <v>33872</v>
      </c>
    </row>
    <row r="22390" spans="1:4" ht="15" x14ac:dyDescent="0.25">
      <c r="A22390" s="53" t="s">
        <v>26518</v>
      </c>
      <c r="B22390" s="53">
        <v>20</v>
      </c>
      <c r="C22390" s="53" t="s">
        <v>33536</v>
      </c>
      <c r="D22390" s="53" t="s">
        <v>33872</v>
      </c>
    </row>
    <row r="22391" spans="1:4" ht="15" x14ac:dyDescent="0.25">
      <c r="A22391" s="53" t="s">
        <v>26519</v>
      </c>
      <c r="B22391" s="53">
        <v>0</v>
      </c>
      <c r="C22391" s="53" t="s">
        <v>33537</v>
      </c>
      <c r="D22391" s="53" t="s">
        <v>33872</v>
      </c>
    </row>
    <row r="22392" spans="1:4" ht="15" x14ac:dyDescent="0.25">
      <c r="A22392" s="53" t="s">
        <v>26520</v>
      </c>
      <c r="B22392" s="53">
        <v>20</v>
      </c>
      <c r="C22392" s="53" t="s">
        <v>33536</v>
      </c>
      <c r="D22392" s="53" t="s">
        <v>33872</v>
      </c>
    </row>
    <row r="22393" spans="1:4" ht="15" x14ac:dyDescent="0.25">
      <c r="A22393" s="53" t="s">
        <v>26521</v>
      </c>
      <c r="B22393" s="53">
        <v>15</v>
      </c>
      <c r="C22393" s="53" t="s">
        <v>33536</v>
      </c>
      <c r="D22393" s="53" t="s">
        <v>33873</v>
      </c>
    </row>
    <row r="22394" spans="1:4" ht="15" x14ac:dyDescent="0.25">
      <c r="A22394" s="53" t="s">
        <v>26522</v>
      </c>
      <c r="B22394" s="53">
        <v>20</v>
      </c>
      <c r="C22394" s="53" t="s">
        <v>33536</v>
      </c>
      <c r="D22394" s="53" t="s">
        <v>33872</v>
      </c>
    </row>
    <row r="22395" spans="1:4" ht="15" x14ac:dyDescent="0.25">
      <c r="A22395" s="53" t="s">
        <v>26523</v>
      </c>
      <c r="B22395" s="53">
        <v>35</v>
      </c>
      <c r="C22395" s="53" t="s">
        <v>33558</v>
      </c>
      <c r="D22395" s="53" t="s">
        <v>33872</v>
      </c>
    </row>
    <row r="22396" spans="1:4" ht="15" x14ac:dyDescent="0.25">
      <c r="A22396" s="53" t="s">
        <v>26524</v>
      </c>
      <c r="B22396" s="53">
        <v>20</v>
      </c>
      <c r="C22396" s="53" t="s">
        <v>33536</v>
      </c>
      <c r="D22396" s="53" t="s">
        <v>33872</v>
      </c>
    </row>
    <row r="22397" spans="1:4" ht="15" x14ac:dyDescent="0.25">
      <c r="A22397" s="53" t="s">
        <v>26525</v>
      </c>
      <c r="B22397" s="53">
        <v>0</v>
      </c>
      <c r="C22397" s="53" t="s">
        <v>33539</v>
      </c>
      <c r="D22397" s="53" t="s">
        <v>33872</v>
      </c>
    </row>
    <row r="22398" spans="1:4" ht="15" x14ac:dyDescent="0.25">
      <c r="A22398" s="53" t="s">
        <v>26526</v>
      </c>
      <c r="B22398" s="53">
        <v>30</v>
      </c>
      <c r="C22398" s="53" t="s">
        <v>33541</v>
      </c>
      <c r="D22398" s="53" t="s">
        <v>33873</v>
      </c>
    </row>
    <row r="22399" spans="1:4" ht="15" x14ac:dyDescent="0.25">
      <c r="A22399" s="53" t="s">
        <v>26527</v>
      </c>
      <c r="B22399" s="53">
        <v>30</v>
      </c>
      <c r="C22399" s="53" t="s">
        <v>33541</v>
      </c>
      <c r="D22399" s="53" t="s">
        <v>33873</v>
      </c>
    </row>
    <row r="22400" spans="1:4" ht="15" x14ac:dyDescent="0.25">
      <c r="A22400" s="53" t="s">
        <v>26528</v>
      </c>
      <c r="B22400" s="53">
        <v>30</v>
      </c>
      <c r="C22400" s="53" t="s">
        <v>33558</v>
      </c>
      <c r="D22400" s="53" t="s">
        <v>33873</v>
      </c>
    </row>
    <row r="22401" spans="1:4" ht="15" x14ac:dyDescent="0.25">
      <c r="A22401" s="53" t="s">
        <v>26529</v>
      </c>
      <c r="B22401" s="53">
        <v>30</v>
      </c>
      <c r="C22401" s="53" t="s">
        <v>33536</v>
      </c>
      <c r="D22401" s="53" t="s">
        <v>33873</v>
      </c>
    </row>
    <row r="22402" spans="1:4" ht="15" x14ac:dyDescent="0.25">
      <c r="A22402" s="53" t="s">
        <v>26530</v>
      </c>
      <c r="B22402" s="53">
        <v>15</v>
      </c>
      <c r="C22402" s="53" t="s">
        <v>33536</v>
      </c>
      <c r="D22402" s="53" t="s">
        <v>33873</v>
      </c>
    </row>
    <row r="22403" spans="1:4" ht="15" x14ac:dyDescent="0.25">
      <c r="A22403" s="53" t="s">
        <v>26531</v>
      </c>
      <c r="B22403" s="53">
        <v>30</v>
      </c>
      <c r="C22403" s="53" t="s">
        <v>33536</v>
      </c>
      <c r="D22403" s="53" t="s">
        <v>33873</v>
      </c>
    </row>
    <row r="22404" spans="1:4" ht="15" x14ac:dyDescent="0.25">
      <c r="A22404" s="53" t="s">
        <v>26532</v>
      </c>
      <c r="B22404" s="53">
        <v>15</v>
      </c>
      <c r="C22404" s="53" t="s">
        <v>33536</v>
      </c>
      <c r="D22404" s="53" t="s">
        <v>33872</v>
      </c>
    </row>
    <row r="22405" spans="1:4" ht="15" x14ac:dyDescent="0.25">
      <c r="A22405" s="53" t="s">
        <v>26533</v>
      </c>
      <c r="B22405" s="53">
        <v>15</v>
      </c>
      <c r="C22405" s="53" t="s">
        <v>33536</v>
      </c>
      <c r="D22405" s="53" t="s">
        <v>33872</v>
      </c>
    </row>
    <row r="22406" spans="1:4" ht="15" x14ac:dyDescent="0.25">
      <c r="A22406" s="53" t="s">
        <v>26534</v>
      </c>
      <c r="B22406" s="53">
        <v>30</v>
      </c>
      <c r="C22406" s="53" t="s">
        <v>33536</v>
      </c>
      <c r="D22406" s="53" t="s">
        <v>33872</v>
      </c>
    </row>
    <row r="22407" spans="1:4" ht="15" x14ac:dyDescent="0.25">
      <c r="A22407" s="53" t="s">
        <v>26535</v>
      </c>
      <c r="B22407" s="53">
        <v>30</v>
      </c>
      <c r="C22407" s="53" t="s">
        <v>33536</v>
      </c>
      <c r="D22407" s="53" t="s">
        <v>33872</v>
      </c>
    </row>
    <row r="22408" spans="1:4" ht="15" x14ac:dyDescent="0.25">
      <c r="A22408" s="53" t="s">
        <v>26536</v>
      </c>
      <c r="B22408" s="53">
        <v>30</v>
      </c>
      <c r="C22408" s="53" t="s">
        <v>33536</v>
      </c>
      <c r="D22408" s="53" t="s">
        <v>33872</v>
      </c>
    </row>
    <row r="22409" spans="1:4" ht="15" x14ac:dyDescent="0.25">
      <c r="A22409" s="53" t="s">
        <v>26537</v>
      </c>
      <c r="B22409" s="53">
        <v>60</v>
      </c>
      <c r="C22409" s="53" t="s">
        <v>33542</v>
      </c>
      <c r="D22409" s="53" t="s">
        <v>33872</v>
      </c>
    </row>
    <row r="22410" spans="1:4" ht="15" x14ac:dyDescent="0.25">
      <c r="A22410" s="53" t="s">
        <v>26538</v>
      </c>
      <c r="B22410" s="53">
        <v>15</v>
      </c>
      <c r="C22410" s="53" t="s">
        <v>33536</v>
      </c>
      <c r="D22410" s="53" t="s">
        <v>33872</v>
      </c>
    </row>
    <row r="22411" spans="1:4" ht="15" x14ac:dyDescent="0.25">
      <c r="A22411" s="53" t="s">
        <v>26539</v>
      </c>
      <c r="B22411" s="53">
        <v>15</v>
      </c>
      <c r="C22411" s="53" t="s">
        <v>33536</v>
      </c>
      <c r="D22411" s="53" t="s">
        <v>33872</v>
      </c>
    </row>
    <row r="22412" spans="1:4" ht="15" x14ac:dyDescent="0.25">
      <c r="A22412" s="53" t="s">
        <v>26540</v>
      </c>
      <c r="B22412" s="53">
        <v>15</v>
      </c>
      <c r="C22412" s="53" t="s">
        <v>33536</v>
      </c>
      <c r="D22412" s="53" t="s">
        <v>33872</v>
      </c>
    </row>
    <row r="22413" spans="1:4" ht="15" x14ac:dyDescent="0.25">
      <c r="A22413" s="53" t="s">
        <v>26541</v>
      </c>
      <c r="B22413" s="53">
        <v>15</v>
      </c>
      <c r="C22413" s="53" t="s">
        <v>33536</v>
      </c>
      <c r="D22413" s="53" t="s">
        <v>33872</v>
      </c>
    </row>
    <row r="22414" spans="1:4" ht="15" x14ac:dyDescent="0.25">
      <c r="A22414" s="53" t="s">
        <v>26542</v>
      </c>
      <c r="B22414" s="53">
        <v>15</v>
      </c>
      <c r="C22414" s="53" t="s">
        <v>33536</v>
      </c>
      <c r="D22414" s="53" t="s">
        <v>33872</v>
      </c>
    </row>
    <row r="22415" spans="1:4" ht="15" x14ac:dyDescent="0.25">
      <c r="A22415" s="53" t="s">
        <v>26543</v>
      </c>
      <c r="B22415" s="53">
        <v>15</v>
      </c>
      <c r="C22415" s="53" t="s">
        <v>33536</v>
      </c>
      <c r="D22415" s="53" t="s">
        <v>33873</v>
      </c>
    </row>
    <row r="22416" spans="1:4" ht="15" x14ac:dyDescent="0.25">
      <c r="A22416" s="53" t="s">
        <v>26544</v>
      </c>
      <c r="B22416" s="53">
        <v>30</v>
      </c>
      <c r="C22416" s="53" t="s">
        <v>33536</v>
      </c>
      <c r="D22416" s="53" t="s">
        <v>33873</v>
      </c>
    </row>
    <row r="22417" spans="1:4" ht="15" x14ac:dyDescent="0.25">
      <c r="A22417" s="53" t="s">
        <v>26545</v>
      </c>
      <c r="B22417" s="53">
        <v>30</v>
      </c>
      <c r="C22417" s="53" t="s">
        <v>33536</v>
      </c>
      <c r="D22417" s="53" t="s">
        <v>33873</v>
      </c>
    </row>
    <row r="22418" spans="1:4" ht="15" x14ac:dyDescent="0.25">
      <c r="A22418" s="53" t="s">
        <v>26546</v>
      </c>
      <c r="B22418" s="53">
        <v>15</v>
      </c>
      <c r="C22418" s="53" t="s">
        <v>33536</v>
      </c>
      <c r="D22418" s="53" t="s">
        <v>33873</v>
      </c>
    </row>
    <row r="22419" spans="1:4" ht="15" x14ac:dyDescent="0.25">
      <c r="A22419" s="53" t="s">
        <v>26547</v>
      </c>
      <c r="B22419" s="53">
        <v>0</v>
      </c>
      <c r="C22419" s="53" t="s">
        <v>33536</v>
      </c>
      <c r="D22419" s="53" t="s">
        <v>33872</v>
      </c>
    </row>
    <row r="22420" spans="1:4" ht="15" x14ac:dyDescent="0.25">
      <c r="A22420" s="53" t="s">
        <v>26548</v>
      </c>
      <c r="B22420" s="53">
        <v>30</v>
      </c>
      <c r="C22420" s="53" t="s">
        <v>33536</v>
      </c>
      <c r="D22420" s="53" t="s">
        <v>33872</v>
      </c>
    </row>
    <row r="22421" spans="1:4" ht="15" x14ac:dyDescent="0.25">
      <c r="A22421" s="53" t="s">
        <v>26549</v>
      </c>
      <c r="B22421" s="53">
        <v>15</v>
      </c>
      <c r="C22421" s="53" t="s">
        <v>33536</v>
      </c>
      <c r="D22421" s="53" t="s">
        <v>33873</v>
      </c>
    </row>
    <row r="22422" spans="1:4" ht="15" x14ac:dyDescent="0.25">
      <c r="A22422" s="53" t="s">
        <v>26550</v>
      </c>
      <c r="B22422" s="53">
        <v>15</v>
      </c>
      <c r="C22422" s="53" t="s">
        <v>33536</v>
      </c>
      <c r="D22422" s="53" t="s">
        <v>33873</v>
      </c>
    </row>
    <row r="22423" spans="1:4" ht="15" x14ac:dyDescent="0.25">
      <c r="A22423" s="53" t="s">
        <v>26551</v>
      </c>
      <c r="B22423" s="53">
        <v>15</v>
      </c>
      <c r="C22423" s="53" t="s">
        <v>33536</v>
      </c>
      <c r="D22423" s="53" t="s">
        <v>33872</v>
      </c>
    </row>
    <row r="22424" spans="1:4" ht="15" x14ac:dyDescent="0.25">
      <c r="A22424" s="53" t="s">
        <v>26552</v>
      </c>
      <c r="B22424" s="53">
        <v>15</v>
      </c>
      <c r="C22424" s="53" t="s">
        <v>33536</v>
      </c>
      <c r="D22424" s="53" t="s">
        <v>33873</v>
      </c>
    </row>
    <row r="22425" spans="1:4" ht="15" x14ac:dyDescent="0.25">
      <c r="A22425" s="53" t="s">
        <v>26553</v>
      </c>
      <c r="B22425" s="53">
        <v>15</v>
      </c>
      <c r="C22425" s="53" t="s">
        <v>33536</v>
      </c>
      <c r="D22425" s="53" t="s">
        <v>33873</v>
      </c>
    </row>
    <row r="22426" spans="1:4" ht="15" x14ac:dyDescent="0.25">
      <c r="A22426" s="53" t="s">
        <v>26554</v>
      </c>
      <c r="B22426" s="53">
        <v>15</v>
      </c>
      <c r="C22426" s="53" t="s">
        <v>33536</v>
      </c>
      <c r="D22426" s="53" t="s">
        <v>33872</v>
      </c>
    </row>
    <row r="22427" spans="1:4" ht="15" x14ac:dyDescent="0.25">
      <c r="A22427" s="53" t="s">
        <v>26555</v>
      </c>
      <c r="B22427" s="53">
        <v>15</v>
      </c>
      <c r="C22427" s="53" t="s">
        <v>33536</v>
      </c>
      <c r="D22427" s="53" t="s">
        <v>33873</v>
      </c>
    </row>
    <row r="22428" spans="1:4" ht="15" x14ac:dyDescent="0.25">
      <c r="A22428" s="53" t="s">
        <v>26556</v>
      </c>
      <c r="B22428" s="53">
        <v>15</v>
      </c>
      <c r="C22428" s="53" t="s">
        <v>33536</v>
      </c>
      <c r="D22428" s="53" t="s">
        <v>33873</v>
      </c>
    </row>
    <row r="22429" spans="1:4" ht="15" x14ac:dyDescent="0.25">
      <c r="A22429" s="53" t="s">
        <v>26557</v>
      </c>
      <c r="B22429" s="53">
        <v>15</v>
      </c>
      <c r="C22429" s="53" t="s">
        <v>33536</v>
      </c>
      <c r="D22429" s="53" t="s">
        <v>33873</v>
      </c>
    </row>
    <row r="22430" spans="1:4" ht="15" x14ac:dyDescent="0.25">
      <c r="A22430" s="53" t="s">
        <v>26558</v>
      </c>
      <c r="B22430" s="53">
        <v>15</v>
      </c>
      <c r="C22430" s="53" t="s">
        <v>33536</v>
      </c>
      <c r="D22430" s="53" t="s">
        <v>33873</v>
      </c>
    </row>
    <row r="22431" spans="1:4" ht="15" x14ac:dyDescent="0.25">
      <c r="A22431" s="53" t="s">
        <v>26559</v>
      </c>
      <c r="B22431" s="53">
        <v>15</v>
      </c>
      <c r="C22431" s="53" t="s">
        <v>33536</v>
      </c>
      <c r="D22431" s="53" t="s">
        <v>33873</v>
      </c>
    </row>
    <row r="22432" spans="1:4" ht="15" x14ac:dyDescent="0.25">
      <c r="A22432" s="53" t="s">
        <v>26560</v>
      </c>
      <c r="B22432" s="53">
        <v>30</v>
      </c>
      <c r="C22432" s="53" t="s">
        <v>33536</v>
      </c>
      <c r="D22432" s="53" t="s">
        <v>33872</v>
      </c>
    </row>
    <row r="22433" spans="1:4" ht="15" x14ac:dyDescent="0.25">
      <c r="A22433" s="53" t="s">
        <v>26561</v>
      </c>
      <c r="B22433" s="53">
        <v>15</v>
      </c>
      <c r="C22433" s="53" t="s">
        <v>33536</v>
      </c>
      <c r="D22433" s="53" t="s">
        <v>33872</v>
      </c>
    </row>
    <row r="22434" spans="1:4" ht="15" x14ac:dyDescent="0.25">
      <c r="A22434" s="53" t="s">
        <v>26562</v>
      </c>
      <c r="B22434" s="53">
        <v>15</v>
      </c>
      <c r="C22434" s="53" t="s">
        <v>33536</v>
      </c>
      <c r="D22434" s="53" t="s">
        <v>33873</v>
      </c>
    </row>
    <row r="22435" spans="1:4" ht="15" x14ac:dyDescent="0.25">
      <c r="A22435" s="53" t="s">
        <v>26563</v>
      </c>
      <c r="B22435" s="53">
        <v>15</v>
      </c>
      <c r="C22435" s="53" t="s">
        <v>33536</v>
      </c>
      <c r="D22435" s="53" t="s">
        <v>33872</v>
      </c>
    </row>
    <row r="22436" spans="1:4" ht="15" x14ac:dyDescent="0.25">
      <c r="A22436" s="53" t="s">
        <v>26564</v>
      </c>
      <c r="B22436" s="53">
        <v>15</v>
      </c>
      <c r="C22436" s="53" t="s">
        <v>33536</v>
      </c>
      <c r="D22436" s="53" t="s">
        <v>33872</v>
      </c>
    </row>
    <row r="22437" spans="1:4" ht="15" x14ac:dyDescent="0.25">
      <c r="A22437" s="53" t="s">
        <v>26565</v>
      </c>
      <c r="B22437" s="53">
        <v>15</v>
      </c>
      <c r="C22437" s="53" t="s">
        <v>33536</v>
      </c>
      <c r="D22437" s="53" t="s">
        <v>33873</v>
      </c>
    </row>
    <row r="22438" spans="1:4" ht="15" x14ac:dyDescent="0.25">
      <c r="A22438" s="53" t="s">
        <v>26566</v>
      </c>
      <c r="B22438" s="53">
        <v>15</v>
      </c>
      <c r="C22438" s="53" t="s">
        <v>33536</v>
      </c>
      <c r="D22438" s="53" t="s">
        <v>33872</v>
      </c>
    </row>
    <row r="22439" spans="1:4" ht="15" x14ac:dyDescent="0.25">
      <c r="A22439" s="53" t="s">
        <v>26567</v>
      </c>
      <c r="B22439" s="53">
        <v>0</v>
      </c>
      <c r="C22439" s="53" t="s">
        <v>33537</v>
      </c>
      <c r="D22439" s="53" t="s">
        <v>33872</v>
      </c>
    </row>
    <row r="22440" spans="1:4" ht="15" x14ac:dyDescent="0.25">
      <c r="A22440" s="53" t="s">
        <v>26568</v>
      </c>
      <c r="B22440" s="53">
        <v>15</v>
      </c>
      <c r="C22440" s="53" t="s">
        <v>33536</v>
      </c>
      <c r="D22440" s="53" t="s">
        <v>33873</v>
      </c>
    </row>
    <row r="22441" spans="1:4" ht="15" x14ac:dyDescent="0.25">
      <c r="A22441" s="53" t="s">
        <v>26569</v>
      </c>
      <c r="B22441" s="53">
        <v>0</v>
      </c>
      <c r="C22441" s="53" t="s">
        <v>33537</v>
      </c>
      <c r="D22441" s="53" t="s">
        <v>33872</v>
      </c>
    </row>
    <row r="22442" spans="1:4" ht="15" x14ac:dyDescent="0.25">
      <c r="A22442" s="53" t="s">
        <v>26570</v>
      </c>
      <c r="B22442" s="53">
        <v>0</v>
      </c>
      <c r="C22442" s="53" t="s">
        <v>33539</v>
      </c>
      <c r="D22442" s="53" t="s">
        <v>33873</v>
      </c>
    </row>
    <row r="22443" spans="1:4" ht="15" x14ac:dyDescent="0.25">
      <c r="A22443" s="53" t="s">
        <v>26571</v>
      </c>
      <c r="B22443" s="53">
        <v>0</v>
      </c>
      <c r="C22443" s="53" t="s">
        <v>33537</v>
      </c>
      <c r="D22443" s="53" t="s">
        <v>33873</v>
      </c>
    </row>
    <row r="22444" spans="1:4" ht="15" x14ac:dyDescent="0.25">
      <c r="A22444" s="53" t="s">
        <v>26572</v>
      </c>
      <c r="B22444" s="53">
        <v>0</v>
      </c>
      <c r="C22444" s="53" t="s">
        <v>33539</v>
      </c>
      <c r="D22444" s="53" t="s">
        <v>33873</v>
      </c>
    </row>
    <row r="22445" spans="1:4" ht="15" x14ac:dyDescent="0.25">
      <c r="A22445" s="53" t="s">
        <v>26573</v>
      </c>
      <c r="B22445" s="53">
        <v>15</v>
      </c>
      <c r="C22445" s="53" t="s">
        <v>33536</v>
      </c>
      <c r="D22445" s="53" t="s">
        <v>33873</v>
      </c>
    </row>
    <row r="22446" spans="1:4" ht="15" x14ac:dyDescent="0.25">
      <c r="A22446" s="53" t="s">
        <v>26574</v>
      </c>
      <c r="B22446" s="53">
        <v>15</v>
      </c>
      <c r="C22446" s="53" t="s">
        <v>33536</v>
      </c>
      <c r="D22446" s="53" t="s">
        <v>33873</v>
      </c>
    </row>
    <row r="22447" spans="1:4" ht="15" x14ac:dyDescent="0.25">
      <c r="A22447" s="53" t="s">
        <v>26575</v>
      </c>
      <c r="B22447" s="53">
        <v>30</v>
      </c>
      <c r="C22447" s="53"/>
      <c r="D22447" s="53" t="s">
        <v>33872</v>
      </c>
    </row>
    <row r="22448" spans="1:4" ht="15" x14ac:dyDescent="0.25">
      <c r="A22448" s="53" t="s">
        <v>26576</v>
      </c>
      <c r="B22448" s="53">
        <v>15</v>
      </c>
      <c r="C22448" s="53"/>
      <c r="D22448" s="53" t="s">
        <v>33872</v>
      </c>
    </row>
    <row r="22449" spans="1:4" ht="15" x14ac:dyDescent="0.25">
      <c r="A22449" s="53" t="s">
        <v>26577</v>
      </c>
      <c r="B22449" s="53">
        <v>15</v>
      </c>
      <c r="C22449" s="53"/>
      <c r="D22449" s="53" t="s">
        <v>33872</v>
      </c>
    </row>
    <row r="22450" spans="1:4" ht="15" x14ac:dyDescent="0.25">
      <c r="A22450" s="53" t="s">
        <v>26578</v>
      </c>
      <c r="B22450" s="53">
        <v>15</v>
      </c>
      <c r="C22450" s="53"/>
      <c r="D22450" s="53" t="s">
        <v>33872</v>
      </c>
    </row>
    <row r="22451" spans="1:4" ht="15" x14ac:dyDescent="0.25">
      <c r="A22451" s="53" t="s">
        <v>26579</v>
      </c>
      <c r="B22451" s="53">
        <v>15</v>
      </c>
      <c r="C22451" s="53"/>
      <c r="D22451" s="53" t="s">
        <v>33872</v>
      </c>
    </row>
    <row r="22452" spans="1:4" ht="15" x14ac:dyDescent="0.25">
      <c r="A22452" s="53" t="s">
        <v>26580</v>
      </c>
      <c r="B22452" s="53">
        <v>15</v>
      </c>
      <c r="C22452" s="53"/>
      <c r="D22452" s="53" t="s">
        <v>33872</v>
      </c>
    </row>
    <row r="22453" spans="1:4" ht="15" x14ac:dyDescent="0.25">
      <c r="A22453" s="53" t="s">
        <v>26581</v>
      </c>
      <c r="B22453" s="53">
        <v>15</v>
      </c>
      <c r="C22453" s="53"/>
      <c r="D22453" s="53" t="s">
        <v>33872</v>
      </c>
    </row>
    <row r="22454" spans="1:4" ht="15" x14ac:dyDescent="0.25">
      <c r="A22454" s="53" t="s">
        <v>26582</v>
      </c>
      <c r="B22454" s="53">
        <v>15</v>
      </c>
      <c r="C22454" s="53" t="s">
        <v>33536</v>
      </c>
      <c r="D22454" s="53" t="s">
        <v>33872</v>
      </c>
    </row>
    <row r="22455" spans="1:4" ht="15" x14ac:dyDescent="0.25">
      <c r="A22455" s="53" t="s">
        <v>26583</v>
      </c>
      <c r="B22455" s="53">
        <v>15</v>
      </c>
      <c r="C22455" s="53" t="s">
        <v>33536</v>
      </c>
      <c r="D22455" s="53" t="s">
        <v>33873</v>
      </c>
    </row>
    <row r="22456" spans="1:4" ht="15" x14ac:dyDescent="0.25">
      <c r="A22456" s="53" t="s">
        <v>26584</v>
      </c>
      <c r="B22456" s="53">
        <v>15</v>
      </c>
      <c r="C22456" s="53" t="s">
        <v>33536</v>
      </c>
      <c r="D22456" s="53" t="s">
        <v>33872</v>
      </c>
    </row>
    <row r="22457" spans="1:4" ht="15" x14ac:dyDescent="0.25">
      <c r="A22457" s="53" t="s">
        <v>26585</v>
      </c>
      <c r="B22457" s="53">
        <v>30</v>
      </c>
      <c r="C22457" s="53" t="s">
        <v>33536</v>
      </c>
      <c r="D22457" s="53" t="s">
        <v>33872</v>
      </c>
    </row>
    <row r="22458" spans="1:4" ht="15" x14ac:dyDescent="0.25">
      <c r="A22458" s="53" t="s">
        <v>26586</v>
      </c>
      <c r="B22458" s="53">
        <v>15</v>
      </c>
      <c r="C22458" s="53" t="s">
        <v>33536</v>
      </c>
      <c r="D22458" s="53" t="s">
        <v>33873</v>
      </c>
    </row>
    <row r="22459" spans="1:4" ht="15" x14ac:dyDescent="0.25">
      <c r="A22459" s="53" t="s">
        <v>26587</v>
      </c>
      <c r="B22459" s="53">
        <v>15</v>
      </c>
      <c r="C22459" s="53" t="s">
        <v>33536</v>
      </c>
      <c r="D22459" s="53" t="s">
        <v>33872</v>
      </c>
    </row>
    <row r="22460" spans="1:4" ht="15" x14ac:dyDescent="0.25">
      <c r="A22460" s="53" t="s">
        <v>26588</v>
      </c>
      <c r="B22460" s="53">
        <v>15</v>
      </c>
      <c r="C22460" s="53" t="s">
        <v>33536</v>
      </c>
      <c r="D22460" s="53" t="s">
        <v>33872</v>
      </c>
    </row>
    <row r="22461" spans="1:4" ht="15" x14ac:dyDescent="0.25">
      <c r="A22461" s="53" t="s">
        <v>26589</v>
      </c>
      <c r="B22461" s="53">
        <v>15</v>
      </c>
      <c r="C22461" s="53" t="s">
        <v>33536</v>
      </c>
      <c r="D22461" s="53" t="s">
        <v>33872</v>
      </c>
    </row>
    <row r="22462" spans="1:4" ht="15" x14ac:dyDescent="0.25">
      <c r="A22462" s="53" t="s">
        <v>26590</v>
      </c>
      <c r="B22462" s="53">
        <v>15</v>
      </c>
      <c r="C22462" s="53" t="s">
        <v>33536</v>
      </c>
      <c r="D22462" s="53" t="s">
        <v>33872</v>
      </c>
    </row>
    <row r="22463" spans="1:4" ht="15" x14ac:dyDescent="0.25">
      <c r="A22463" s="53" t="s">
        <v>26591</v>
      </c>
      <c r="B22463" s="53">
        <v>15</v>
      </c>
      <c r="C22463" s="53" t="s">
        <v>33536</v>
      </c>
      <c r="D22463" s="53" t="s">
        <v>33873</v>
      </c>
    </row>
    <row r="22464" spans="1:4" ht="15" x14ac:dyDescent="0.25">
      <c r="A22464" s="53" t="s">
        <v>26592</v>
      </c>
      <c r="B22464" s="53">
        <v>15</v>
      </c>
      <c r="C22464" s="53" t="s">
        <v>33536</v>
      </c>
      <c r="D22464" s="53" t="s">
        <v>33873</v>
      </c>
    </row>
    <row r="22465" spans="1:4" ht="15" x14ac:dyDescent="0.25">
      <c r="A22465" s="53" t="s">
        <v>26593</v>
      </c>
      <c r="B22465" s="53">
        <v>15</v>
      </c>
      <c r="C22465" s="53" t="s">
        <v>33536</v>
      </c>
      <c r="D22465" s="53" t="s">
        <v>33872</v>
      </c>
    </row>
    <row r="22466" spans="1:4" ht="15" x14ac:dyDescent="0.25">
      <c r="A22466" s="53" t="s">
        <v>26594</v>
      </c>
      <c r="B22466" s="53">
        <v>15</v>
      </c>
      <c r="C22466" s="53" t="s">
        <v>33536</v>
      </c>
      <c r="D22466" s="53" t="s">
        <v>33873</v>
      </c>
    </row>
    <row r="22467" spans="1:4" ht="15" x14ac:dyDescent="0.25">
      <c r="A22467" s="53" t="s">
        <v>26595</v>
      </c>
      <c r="B22467" s="53">
        <v>30</v>
      </c>
      <c r="C22467" s="53" t="s">
        <v>33536</v>
      </c>
      <c r="D22467" s="53" t="s">
        <v>33872</v>
      </c>
    </row>
    <row r="22468" spans="1:4" ht="15" x14ac:dyDescent="0.25">
      <c r="A22468" s="53" t="s">
        <v>26596</v>
      </c>
      <c r="B22468" s="53">
        <v>15</v>
      </c>
      <c r="C22468" s="53" t="s">
        <v>33536</v>
      </c>
      <c r="D22468" s="53" t="s">
        <v>33873</v>
      </c>
    </row>
    <row r="22469" spans="1:4" ht="15" x14ac:dyDescent="0.25">
      <c r="A22469" s="53" t="s">
        <v>26597</v>
      </c>
      <c r="B22469" s="53">
        <v>15</v>
      </c>
      <c r="C22469" s="53" t="s">
        <v>33536</v>
      </c>
      <c r="D22469" s="53" t="s">
        <v>33873</v>
      </c>
    </row>
    <row r="22470" spans="1:4" ht="15" x14ac:dyDescent="0.25">
      <c r="A22470" s="53" t="s">
        <v>26598</v>
      </c>
      <c r="B22470" s="53">
        <v>15</v>
      </c>
      <c r="C22470" s="53" t="s">
        <v>33536</v>
      </c>
      <c r="D22470" s="53" t="s">
        <v>33873</v>
      </c>
    </row>
    <row r="22471" spans="1:4" ht="15" x14ac:dyDescent="0.25">
      <c r="A22471" s="53" t="s">
        <v>26599</v>
      </c>
      <c r="B22471" s="53">
        <v>15</v>
      </c>
      <c r="C22471" s="53" t="s">
        <v>33536</v>
      </c>
      <c r="D22471" s="53" t="s">
        <v>33873</v>
      </c>
    </row>
    <row r="22472" spans="1:4" ht="15" x14ac:dyDescent="0.25">
      <c r="A22472" s="53" t="s">
        <v>26600</v>
      </c>
      <c r="B22472" s="53">
        <v>15</v>
      </c>
      <c r="C22472" s="53" t="s">
        <v>33536</v>
      </c>
      <c r="D22472" s="53" t="s">
        <v>33873</v>
      </c>
    </row>
    <row r="22473" spans="1:4" ht="15" x14ac:dyDescent="0.25">
      <c r="A22473" s="53" t="s">
        <v>26601</v>
      </c>
      <c r="B22473" s="53">
        <v>15</v>
      </c>
      <c r="C22473" s="53" t="s">
        <v>33536</v>
      </c>
      <c r="D22473" s="53" t="s">
        <v>33873</v>
      </c>
    </row>
    <row r="22474" spans="1:4" ht="15" x14ac:dyDescent="0.25">
      <c r="A22474" s="53" t="s">
        <v>26602</v>
      </c>
      <c r="B22474" s="53">
        <v>15</v>
      </c>
      <c r="C22474" s="53" t="s">
        <v>33536</v>
      </c>
      <c r="D22474" s="53" t="s">
        <v>33872</v>
      </c>
    </row>
    <row r="22475" spans="1:4" ht="15" x14ac:dyDescent="0.25">
      <c r="A22475" s="53" t="s">
        <v>26603</v>
      </c>
      <c r="B22475" s="53">
        <v>15</v>
      </c>
      <c r="C22475" s="53" t="s">
        <v>33536</v>
      </c>
      <c r="D22475" s="53" t="s">
        <v>33872</v>
      </c>
    </row>
    <row r="22476" spans="1:4" ht="15" x14ac:dyDescent="0.25">
      <c r="A22476" s="53" t="s">
        <v>26604</v>
      </c>
      <c r="B22476" s="53">
        <v>30</v>
      </c>
      <c r="C22476" s="53" t="s">
        <v>33536</v>
      </c>
      <c r="D22476" s="53" t="s">
        <v>33872</v>
      </c>
    </row>
    <row r="22477" spans="1:4" ht="15" x14ac:dyDescent="0.25">
      <c r="A22477" s="53" t="s">
        <v>26605</v>
      </c>
      <c r="B22477" s="53">
        <v>15</v>
      </c>
      <c r="C22477" s="53" t="s">
        <v>33536</v>
      </c>
      <c r="D22477" s="53" t="s">
        <v>33872</v>
      </c>
    </row>
    <row r="22478" spans="1:4" ht="15" x14ac:dyDescent="0.25">
      <c r="A22478" s="53" t="s">
        <v>26606</v>
      </c>
      <c r="B22478" s="53">
        <v>15</v>
      </c>
      <c r="C22478" s="53" t="s">
        <v>33536</v>
      </c>
      <c r="D22478" s="53" t="s">
        <v>33872</v>
      </c>
    </row>
    <row r="22479" spans="1:4" ht="15" x14ac:dyDescent="0.25">
      <c r="A22479" s="53" t="s">
        <v>26607</v>
      </c>
      <c r="B22479" s="53">
        <v>15</v>
      </c>
      <c r="C22479" s="53" t="s">
        <v>33536</v>
      </c>
      <c r="D22479" s="53" t="s">
        <v>33872</v>
      </c>
    </row>
    <row r="22480" spans="1:4" ht="15" x14ac:dyDescent="0.25">
      <c r="A22480" s="53" t="s">
        <v>26608</v>
      </c>
      <c r="B22480" s="53">
        <v>15</v>
      </c>
      <c r="C22480" s="53" t="s">
        <v>33536</v>
      </c>
      <c r="D22480" s="53" t="s">
        <v>33872</v>
      </c>
    </row>
    <row r="22481" spans="1:4" ht="15" x14ac:dyDescent="0.25">
      <c r="A22481" s="53" t="s">
        <v>26609</v>
      </c>
      <c r="B22481" s="53">
        <v>15</v>
      </c>
      <c r="C22481" s="53" t="s">
        <v>33536</v>
      </c>
      <c r="D22481" s="53" t="s">
        <v>33872</v>
      </c>
    </row>
    <row r="22482" spans="1:4" ht="15" x14ac:dyDescent="0.25">
      <c r="A22482" s="53" t="s">
        <v>26610</v>
      </c>
      <c r="B22482" s="53">
        <v>15</v>
      </c>
      <c r="C22482" s="53" t="s">
        <v>33536</v>
      </c>
      <c r="D22482" s="53" t="s">
        <v>33872</v>
      </c>
    </row>
    <row r="22483" spans="1:4" ht="15" x14ac:dyDescent="0.25">
      <c r="A22483" s="53" t="s">
        <v>26611</v>
      </c>
      <c r="B22483" s="53">
        <v>15</v>
      </c>
      <c r="C22483" s="53" t="s">
        <v>33536</v>
      </c>
      <c r="D22483" s="53" t="s">
        <v>33872</v>
      </c>
    </row>
    <row r="22484" spans="1:4" ht="15" x14ac:dyDescent="0.25">
      <c r="A22484" s="53" t="s">
        <v>26612</v>
      </c>
      <c r="B22484" s="53">
        <v>15</v>
      </c>
      <c r="C22484" s="53" t="s">
        <v>33536</v>
      </c>
      <c r="D22484" s="53" t="s">
        <v>33873</v>
      </c>
    </row>
    <row r="22485" spans="1:4" ht="15" x14ac:dyDescent="0.25">
      <c r="A22485" s="53" t="s">
        <v>26613</v>
      </c>
      <c r="B22485" s="53">
        <v>15</v>
      </c>
      <c r="C22485" s="53" t="s">
        <v>33536</v>
      </c>
      <c r="D22485" s="53" t="s">
        <v>33872</v>
      </c>
    </row>
    <row r="22486" spans="1:4" ht="15" x14ac:dyDescent="0.25">
      <c r="A22486" s="53" t="s">
        <v>26614</v>
      </c>
      <c r="B22486" s="53">
        <v>15</v>
      </c>
      <c r="C22486" s="53" t="s">
        <v>33536</v>
      </c>
      <c r="D22486" s="53" t="s">
        <v>33873</v>
      </c>
    </row>
    <row r="22487" spans="1:4" ht="15" x14ac:dyDescent="0.25">
      <c r="A22487" s="53" t="s">
        <v>26615</v>
      </c>
      <c r="B22487" s="53">
        <v>15</v>
      </c>
      <c r="C22487" s="53" t="s">
        <v>33536</v>
      </c>
      <c r="D22487" s="53" t="s">
        <v>33873</v>
      </c>
    </row>
    <row r="22488" spans="1:4" ht="15" x14ac:dyDescent="0.25">
      <c r="A22488" s="53" t="s">
        <v>26616</v>
      </c>
      <c r="B22488" s="53">
        <v>15</v>
      </c>
      <c r="C22488" s="53" t="s">
        <v>33536</v>
      </c>
      <c r="D22488" s="53" t="s">
        <v>33873</v>
      </c>
    </row>
    <row r="22489" spans="1:4" ht="15" x14ac:dyDescent="0.25">
      <c r="A22489" s="53" t="s">
        <v>33797</v>
      </c>
      <c r="B22489" s="53">
        <v>15</v>
      </c>
      <c r="C22489" s="53" t="s">
        <v>33536</v>
      </c>
      <c r="D22489" s="53" t="s">
        <v>33873</v>
      </c>
    </row>
    <row r="22490" spans="1:4" ht="15" x14ac:dyDescent="0.25">
      <c r="A22490" s="53" t="s">
        <v>26617</v>
      </c>
      <c r="B22490" s="53">
        <v>15</v>
      </c>
      <c r="C22490" s="53" t="s">
        <v>33536</v>
      </c>
      <c r="D22490" s="53" t="s">
        <v>33873</v>
      </c>
    </row>
    <row r="22491" spans="1:4" ht="15" x14ac:dyDescent="0.25">
      <c r="A22491" s="53" t="s">
        <v>26618</v>
      </c>
      <c r="B22491" s="53">
        <v>15</v>
      </c>
      <c r="C22491" s="53" t="s">
        <v>33536</v>
      </c>
      <c r="D22491" s="53" t="s">
        <v>33872</v>
      </c>
    </row>
    <row r="22492" spans="1:4" ht="15" x14ac:dyDescent="0.25">
      <c r="A22492" s="53" t="s">
        <v>26619</v>
      </c>
      <c r="B22492" s="53">
        <v>30</v>
      </c>
      <c r="C22492" s="53" t="s">
        <v>33536</v>
      </c>
      <c r="D22492" s="53" t="s">
        <v>33873</v>
      </c>
    </row>
    <row r="22493" spans="1:4" ht="15" x14ac:dyDescent="0.25">
      <c r="A22493" s="53" t="s">
        <v>26620</v>
      </c>
      <c r="B22493" s="53">
        <v>15</v>
      </c>
      <c r="C22493" s="53" t="s">
        <v>33536</v>
      </c>
      <c r="D22493" s="53" t="s">
        <v>33872</v>
      </c>
    </row>
    <row r="22494" spans="1:4" ht="15" x14ac:dyDescent="0.25">
      <c r="A22494" s="53" t="s">
        <v>26621</v>
      </c>
      <c r="B22494" s="53">
        <v>15</v>
      </c>
      <c r="C22494" s="53" t="s">
        <v>33536</v>
      </c>
      <c r="D22494" s="53" t="s">
        <v>33872</v>
      </c>
    </row>
    <row r="22495" spans="1:4" ht="15" x14ac:dyDescent="0.25">
      <c r="A22495" s="53" t="s">
        <v>26622</v>
      </c>
      <c r="B22495" s="53">
        <v>15</v>
      </c>
      <c r="C22495" s="53" t="s">
        <v>33536</v>
      </c>
      <c r="D22495" s="53" t="s">
        <v>33873</v>
      </c>
    </row>
    <row r="22496" spans="1:4" ht="15" x14ac:dyDescent="0.25">
      <c r="A22496" s="53" t="s">
        <v>26623</v>
      </c>
      <c r="B22496" s="53">
        <v>15</v>
      </c>
      <c r="C22496" s="53" t="s">
        <v>33536</v>
      </c>
      <c r="D22496" s="53" t="s">
        <v>33873</v>
      </c>
    </row>
    <row r="22497" spans="1:4" ht="15" x14ac:dyDescent="0.25">
      <c r="A22497" s="53" t="s">
        <v>26624</v>
      </c>
      <c r="B22497" s="53">
        <v>15</v>
      </c>
      <c r="C22497" s="53" t="s">
        <v>33536</v>
      </c>
      <c r="D22497" s="53" t="s">
        <v>33873</v>
      </c>
    </row>
    <row r="22498" spans="1:4" ht="15" x14ac:dyDescent="0.25">
      <c r="A22498" s="53" t="s">
        <v>26625</v>
      </c>
      <c r="B22498" s="53">
        <v>15</v>
      </c>
      <c r="C22498" s="53" t="s">
        <v>33536</v>
      </c>
      <c r="D22498" s="53" t="s">
        <v>33873</v>
      </c>
    </row>
    <row r="22499" spans="1:4" ht="15" x14ac:dyDescent="0.25">
      <c r="A22499" s="53" t="s">
        <v>26626</v>
      </c>
      <c r="B22499" s="53">
        <v>15</v>
      </c>
      <c r="C22499" s="53" t="s">
        <v>33536</v>
      </c>
      <c r="D22499" s="53" t="s">
        <v>33873</v>
      </c>
    </row>
    <row r="22500" spans="1:4" ht="15" x14ac:dyDescent="0.25">
      <c r="A22500" s="53" t="s">
        <v>26627</v>
      </c>
      <c r="B22500" s="53">
        <v>15</v>
      </c>
      <c r="C22500" s="53" t="s">
        <v>33536</v>
      </c>
      <c r="D22500" s="53" t="s">
        <v>33873</v>
      </c>
    </row>
    <row r="22501" spans="1:4" ht="15" x14ac:dyDescent="0.25">
      <c r="A22501" s="53" t="s">
        <v>26628</v>
      </c>
      <c r="B22501" s="53">
        <v>15</v>
      </c>
      <c r="C22501" s="53" t="s">
        <v>33536</v>
      </c>
      <c r="D22501" s="53" t="s">
        <v>33873</v>
      </c>
    </row>
    <row r="22502" spans="1:4" ht="15" x14ac:dyDescent="0.25">
      <c r="A22502" s="53" t="s">
        <v>26629</v>
      </c>
      <c r="B22502" s="53">
        <v>30</v>
      </c>
      <c r="C22502" s="53" t="s">
        <v>33536</v>
      </c>
      <c r="D22502" s="53" t="s">
        <v>33872</v>
      </c>
    </row>
    <row r="22503" spans="1:4" ht="15" x14ac:dyDescent="0.25">
      <c r="A22503" s="53" t="s">
        <v>26630</v>
      </c>
      <c r="B22503" s="53">
        <v>15</v>
      </c>
      <c r="C22503" s="53" t="s">
        <v>33536</v>
      </c>
      <c r="D22503" s="53" t="s">
        <v>33872</v>
      </c>
    </row>
    <row r="22504" spans="1:4" ht="15" x14ac:dyDescent="0.25">
      <c r="A22504" s="53" t="s">
        <v>26631</v>
      </c>
      <c r="B22504" s="53">
        <v>15</v>
      </c>
      <c r="C22504" s="53" t="s">
        <v>33536</v>
      </c>
      <c r="D22504" s="53" t="s">
        <v>33872</v>
      </c>
    </row>
    <row r="22505" spans="1:4" ht="15" x14ac:dyDescent="0.25">
      <c r="A22505" s="53" t="s">
        <v>26632</v>
      </c>
      <c r="B22505" s="53">
        <v>30</v>
      </c>
      <c r="C22505" s="53" t="s">
        <v>33536</v>
      </c>
      <c r="D22505" s="53" t="s">
        <v>33872</v>
      </c>
    </row>
    <row r="22506" spans="1:4" ht="15" x14ac:dyDescent="0.25">
      <c r="A22506" s="53" t="s">
        <v>26633</v>
      </c>
      <c r="B22506" s="53">
        <v>15</v>
      </c>
      <c r="C22506" s="53" t="s">
        <v>33536</v>
      </c>
      <c r="D22506" s="53" t="s">
        <v>33873</v>
      </c>
    </row>
    <row r="22507" spans="1:4" ht="15" x14ac:dyDescent="0.25">
      <c r="A22507" s="53" t="s">
        <v>26634</v>
      </c>
      <c r="B22507" s="53">
        <v>15</v>
      </c>
      <c r="C22507" s="53" t="s">
        <v>33536</v>
      </c>
      <c r="D22507" s="53" t="s">
        <v>33872</v>
      </c>
    </row>
    <row r="22508" spans="1:4" ht="15" x14ac:dyDescent="0.25">
      <c r="A22508" s="53" t="s">
        <v>26635</v>
      </c>
      <c r="B22508" s="53">
        <v>15</v>
      </c>
      <c r="C22508" s="53" t="s">
        <v>33536</v>
      </c>
      <c r="D22508" s="53" t="s">
        <v>33872</v>
      </c>
    </row>
    <row r="22509" spans="1:4" ht="15" x14ac:dyDescent="0.25">
      <c r="A22509" s="53" t="s">
        <v>26636</v>
      </c>
      <c r="B22509" s="53">
        <v>15</v>
      </c>
      <c r="C22509" s="53" t="s">
        <v>33536</v>
      </c>
      <c r="D22509" s="53" t="s">
        <v>33873</v>
      </c>
    </row>
    <row r="22510" spans="1:4" ht="15" x14ac:dyDescent="0.25">
      <c r="A22510" s="53" t="s">
        <v>26637</v>
      </c>
      <c r="B22510" s="53">
        <v>15</v>
      </c>
      <c r="C22510" s="53" t="s">
        <v>33536</v>
      </c>
      <c r="D22510" s="53" t="s">
        <v>33872</v>
      </c>
    </row>
    <row r="22511" spans="1:4" ht="15" x14ac:dyDescent="0.25">
      <c r="A22511" s="53" t="s">
        <v>26638</v>
      </c>
      <c r="B22511" s="53">
        <v>30</v>
      </c>
      <c r="C22511" s="53" t="s">
        <v>33536</v>
      </c>
      <c r="D22511" s="53" t="s">
        <v>33873</v>
      </c>
    </row>
    <row r="22512" spans="1:4" ht="15" x14ac:dyDescent="0.25">
      <c r="A22512" s="53" t="s">
        <v>26639</v>
      </c>
      <c r="B22512" s="53">
        <v>15</v>
      </c>
      <c r="C22512" s="53" t="s">
        <v>33536</v>
      </c>
      <c r="D22512" s="53" t="s">
        <v>33873</v>
      </c>
    </row>
    <row r="22513" spans="1:4" ht="15" x14ac:dyDescent="0.25">
      <c r="A22513" s="53" t="s">
        <v>26640</v>
      </c>
      <c r="B22513" s="53">
        <v>15</v>
      </c>
      <c r="C22513" s="53" t="s">
        <v>33536</v>
      </c>
      <c r="D22513" s="53" t="s">
        <v>33873</v>
      </c>
    </row>
    <row r="22514" spans="1:4" ht="15" x14ac:dyDescent="0.25">
      <c r="A22514" s="53" t="s">
        <v>26641</v>
      </c>
      <c r="B22514" s="53">
        <v>15</v>
      </c>
      <c r="C22514" s="53" t="s">
        <v>33536</v>
      </c>
      <c r="D22514" s="53" t="s">
        <v>33873</v>
      </c>
    </row>
    <row r="22515" spans="1:4" ht="15" x14ac:dyDescent="0.25">
      <c r="A22515" s="53" t="s">
        <v>26642</v>
      </c>
      <c r="B22515" s="53">
        <v>15</v>
      </c>
      <c r="C22515" s="53" t="s">
        <v>33536</v>
      </c>
      <c r="D22515" s="53" t="s">
        <v>33872</v>
      </c>
    </row>
    <row r="22516" spans="1:4" ht="15" x14ac:dyDescent="0.25">
      <c r="A22516" s="53" t="s">
        <v>26643</v>
      </c>
      <c r="B22516" s="53">
        <v>15</v>
      </c>
      <c r="C22516" s="53" t="s">
        <v>33536</v>
      </c>
      <c r="D22516" s="53" t="s">
        <v>33872</v>
      </c>
    </row>
    <row r="22517" spans="1:4" ht="15" x14ac:dyDescent="0.25">
      <c r="A22517" s="53" t="s">
        <v>26644</v>
      </c>
      <c r="B22517" s="53">
        <v>15</v>
      </c>
      <c r="C22517" s="53" t="s">
        <v>33536</v>
      </c>
      <c r="D22517" s="53" t="s">
        <v>33873</v>
      </c>
    </row>
    <row r="22518" spans="1:4" ht="15" x14ac:dyDescent="0.25">
      <c r="A22518" s="53" t="s">
        <v>26645</v>
      </c>
      <c r="B22518" s="53">
        <v>15</v>
      </c>
      <c r="C22518" s="53" t="s">
        <v>33536</v>
      </c>
      <c r="D22518" s="53" t="s">
        <v>33873</v>
      </c>
    </row>
    <row r="22519" spans="1:4" ht="15" x14ac:dyDescent="0.25">
      <c r="A22519" s="53" t="s">
        <v>26646</v>
      </c>
      <c r="B22519" s="53">
        <v>15</v>
      </c>
      <c r="C22519" s="53" t="s">
        <v>33536</v>
      </c>
      <c r="D22519" s="53" t="s">
        <v>33873</v>
      </c>
    </row>
    <row r="22520" spans="1:4" ht="15" x14ac:dyDescent="0.25">
      <c r="A22520" s="53" t="s">
        <v>26647</v>
      </c>
      <c r="B22520" s="53">
        <v>15</v>
      </c>
      <c r="C22520" s="53" t="s">
        <v>33536</v>
      </c>
      <c r="D22520" s="53" t="s">
        <v>33873</v>
      </c>
    </row>
    <row r="22521" spans="1:4" ht="15" x14ac:dyDescent="0.25">
      <c r="A22521" s="53" t="s">
        <v>26648</v>
      </c>
      <c r="B22521" s="53">
        <v>15</v>
      </c>
      <c r="C22521" s="53" t="s">
        <v>33536</v>
      </c>
      <c r="D22521" s="53" t="s">
        <v>33873</v>
      </c>
    </row>
    <row r="22522" spans="1:4" ht="15" x14ac:dyDescent="0.25">
      <c r="A22522" s="53" t="s">
        <v>26649</v>
      </c>
      <c r="B22522" s="53">
        <v>15</v>
      </c>
      <c r="C22522" s="53" t="s">
        <v>33536</v>
      </c>
      <c r="D22522" s="53" t="s">
        <v>33873</v>
      </c>
    </row>
    <row r="22523" spans="1:4" ht="15" x14ac:dyDescent="0.25">
      <c r="A22523" s="53" t="s">
        <v>26650</v>
      </c>
      <c r="B22523" s="53">
        <v>15</v>
      </c>
      <c r="C22523" s="53" t="s">
        <v>33536</v>
      </c>
      <c r="D22523" s="53" t="s">
        <v>33873</v>
      </c>
    </row>
    <row r="22524" spans="1:4" ht="15" x14ac:dyDescent="0.25">
      <c r="A22524" s="53" t="s">
        <v>26651</v>
      </c>
      <c r="B22524" s="53">
        <v>15</v>
      </c>
      <c r="C22524" s="53" t="s">
        <v>33536</v>
      </c>
      <c r="D22524" s="53" t="s">
        <v>33873</v>
      </c>
    </row>
    <row r="22525" spans="1:4" ht="15" x14ac:dyDescent="0.25">
      <c r="A22525" s="53" t="s">
        <v>26652</v>
      </c>
      <c r="B22525" s="53">
        <v>15</v>
      </c>
      <c r="C22525" s="53" t="s">
        <v>33536</v>
      </c>
      <c r="D22525" s="53" t="s">
        <v>33873</v>
      </c>
    </row>
    <row r="22526" spans="1:4" ht="15" x14ac:dyDescent="0.25">
      <c r="A22526" s="53" t="s">
        <v>26653</v>
      </c>
      <c r="B22526" s="53">
        <v>15</v>
      </c>
      <c r="C22526" s="53" t="s">
        <v>33536</v>
      </c>
      <c r="D22526" s="53" t="s">
        <v>33873</v>
      </c>
    </row>
    <row r="22527" spans="1:4" ht="15" x14ac:dyDescent="0.25">
      <c r="A22527" s="53" t="s">
        <v>26654</v>
      </c>
      <c r="B22527" s="53">
        <v>15</v>
      </c>
      <c r="C22527" s="53" t="s">
        <v>33536</v>
      </c>
      <c r="D22527" s="53" t="s">
        <v>33873</v>
      </c>
    </row>
    <row r="22528" spans="1:4" ht="15" x14ac:dyDescent="0.25">
      <c r="A22528" s="53" t="s">
        <v>33516</v>
      </c>
      <c r="B22528" s="53">
        <v>15</v>
      </c>
      <c r="C22528" s="53" t="s">
        <v>33536</v>
      </c>
      <c r="D22528" s="53" t="s">
        <v>33873</v>
      </c>
    </row>
    <row r="22529" spans="1:4" ht="15" x14ac:dyDescent="0.25">
      <c r="A22529" s="53" t="s">
        <v>33517</v>
      </c>
      <c r="B22529" s="53">
        <v>15</v>
      </c>
      <c r="C22529" s="53" t="s">
        <v>33536</v>
      </c>
      <c r="D22529" s="53" t="s">
        <v>33873</v>
      </c>
    </row>
    <row r="22530" spans="1:4" ht="15" x14ac:dyDescent="0.25">
      <c r="A22530" s="53" t="s">
        <v>33798</v>
      </c>
      <c r="B22530" s="53">
        <v>15</v>
      </c>
      <c r="C22530" s="53" t="s">
        <v>33536</v>
      </c>
      <c r="D22530" s="53" t="s">
        <v>33873</v>
      </c>
    </row>
    <row r="22531" spans="1:4" ht="15" x14ac:dyDescent="0.25">
      <c r="A22531" s="53" t="s">
        <v>26655</v>
      </c>
      <c r="B22531" s="53">
        <v>0</v>
      </c>
      <c r="C22531" s="53" t="s">
        <v>33537</v>
      </c>
      <c r="D22531" s="53" t="s">
        <v>33872</v>
      </c>
    </row>
    <row r="22532" spans="1:4" ht="15" x14ac:dyDescent="0.25">
      <c r="A22532" s="53" t="s">
        <v>26656</v>
      </c>
      <c r="B22532" s="53">
        <v>0</v>
      </c>
      <c r="C22532" s="53" t="s">
        <v>33539</v>
      </c>
      <c r="D22532" s="53" t="s">
        <v>33873</v>
      </c>
    </row>
    <row r="22533" spans="1:4" ht="15" x14ac:dyDescent="0.25">
      <c r="A22533" s="53" t="s">
        <v>26657</v>
      </c>
      <c r="B22533" s="53">
        <v>0</v>
      </c>
      <c r="C22533" s="53" t="s">
        <v>33539</v>
      </c>
      <c r="D22533" s="53" t="s">
        <v>33873</v>
      </c>
    </row>
    <row r="22534" spans="1:4" ht="15" x14ac:dyDescent="0.25">
      <c r="A22534" s="53" t="s">
        <v>26658</v>
      </c>
      <c r="B22534" s="53">
        <v>15</v>
      </c>
      <c r="C22534" s="53" t="s">
        <v>33536</v>
      </c>
      <c r="D22534" s="53" t="s">
        <v>33873</v>
      </c>
    </row>
    <row r="22535" spans="1:4" ht="15" x14ac:dyDescent="0.25">
      <c r="A22535" s="53" t="s">
        <v>26659</v>
      </c>
      <c r="B22535" s="53">
        <v>15</v>
      </c>
      <c r="C22535" s="53" t="s">
        <v>33536</v>
      </c>
      <c r="D22535" s="53" t="s">
        <v>33873</v>
      </c>
    </row>
    <row r="22536" spans="1:4" ht="15" x14ac:dyDescent="0.25">
      <c r="A22536" s="53" t="s">
        <v>26660</v>
      </c>
      <c r="B22536" s="53">
        <v>15</v>
      </c>
      <c r="C22536" s="53"/>
      <c r="D22536" s="53" t="s">
        <v>33872</v>
      </c>
    </row>
    <row r="22537" spans="1:4" ht="15" x14ac:dyDescent="0.25">
      <c r="A22537" s="53" t="s">
        <v>26661</v>
      </c>
      <c r="B22537" s="53">
        <v>30</v>
      </c>
      <c r="C22537" s="53"/>
      <c r="D22537" s="53" t="s">
        <v>33872</v>
      </c>
    </row>
    <row r="22538" spans="1:4" ht="15" x14ac:dyDescent="0.25">
      <c r="A22538" s="53" t="s">
        <v>26662</v>
      </c>
      <c r="B22538" s="53">
        <v>30</v>
      </c>
      <c r="C22538" s="53"/>
      <c r="D22538" s="53" t="s">
        <v>33872</v>
      </c>
    </row>
    <row r="22539" spans="1:4" ht="15" x14ac:dyDescent="0.25">
      <c r="A22539" s="53" t="s">
        <v>26663</v>
      </c>
      <c r="B22539" s="53">
        <v>15</v>
      </c>
      <c r="C22539" s="53" t="s">
        <v>33536</v>
      </c>
      <c r="D22539" s="53" t="s">
        <v>33872</v>
      </c>
    </row>
    <row r="22540" spans="1:4" ht="15" x14ac:dyDescent="0.25">
      <c r="A22540" s="53" t="s">
        <v>26664</v>
      </c>
      <c r="B22540" s="53">
        <v>15</v>
      </c>
      <c r="C22540" s="53" t="s">
        <v>33536</v>
      </c>
      <c r="D22540" s="53" t="s">
        <v>33873</v>
      </c>
    </row>
    <row r="22541" spans="1:4" ht="15" x14ac:dyDescent="0.25">
      <c r="A22541" s="53" t="s">
        <v>26665</v>
      </c>
      <c r="B22541" s="53">
        <v>15</v>
      </c>
      <c r="C22541" s="53" t="s">
        <v>33536</v>
      </c>
      <c r="D22541" s="53" t="s">
        <v>33873</v>
      </c>
    </row>
    <row r="22542" spans="1:4" ht="15" x14ac:dyDescent="0.25">
      <c r="A22542" s="53" t="s">
        <v>26666</v>
      </c>
      <c r="B22542" s="53">
        <v>15</v>
      </c>
      <c r="C22542" s="53"/>
      <c r="D22542" s="53" t="s">
        <v>33872</v>
      </c>
    </row>
    <row r="22543" spans="1:4" ht="15" x14ac:dyDescent="0.25">
      <c r="A22543" s="53" t="s">
        <v>26667</v>
      </c>
      <c r="B22543" s="53">
        <v>15</v>
      </c>
      <c r="C22543" s="53" t="s">
        <v>33536</v>
      </c>
      <c r="D22543" s="53" t="s">
        <v>33872</v>
      </c>
    </row>
    <row r="22544" spans="1:4" ht="15" x14ac:dyDescent="0.25">
      <c r="A22544" s="53" t="s">
        <v>26668</v>
      </c>
      <c r="B22544" s="53">
        <v>15</v>
      </c>
      <c r="C22544" s="53"/>
      <c r="D22544" s="53" t="s">
        <v>33872</v>
      </c>
    </row>
    <row r="22545" spans="1:4" ht="15" x14ac:dyDescent="0.25">
      <c r="A22545" s="53" t="s">
        <v>26669</v>
      </c>
      <c r="B22545" s="53">
        <v>15</v>
      </c>
      <c r="C22545" s="53" t="s">
        <v>33536</v>
      </c>
      <c r="D22545" s="53" t="s">
        <v>33873</v>
      </c>
    </row>
    <row r="22546" spans="1:4" ht="15" x14ac:dyDescent="0.25">
      <c r="A22546" s="53" t="s">
        <v>26670</v>
      </c>
      <c r="B22546" s="53">
        <v>15</v>
      </c>
      <c r="C22546" s="53"/>
      <c r="D22546" s="53" t="s">
        <v>33872</v>
      </c>
    </row>
    <row r="22547" spans="1:4" ht="15" x14ac:dyDescent="0.25">
      <c r="A22547" s="53" t="s">
        <v>26671</v>
      </c>
      <c r="B22547" s="53">
        <v>15</v>
      </c>
      <c r="C22547" s="53"/>
      <c r="D22547" s="53" t="s">
        <v>33872</v>
      </c>
    </row>
    <row r="22548" spans="1:4" ht="15" x14ac:dyDescent="0.25">
      <c r="A22548" s="53" t="s">
        <v>26672</v>
      </c>
      <c r="B22548" s="53">
        <v>15</v>
      </c>
      <c r="C22548" s="53"/>
      <c r="D22548" s="53" t="s">
        <v>33872</v>
      </c>
    </row>
    <row r="22549" spans="1:4" ht="15" x14ac:dyDescent="0.25">
      <c r="A22549" s="53" t="s">
        <v>26673</v>
      </c>
      <c r="B22549" s="53">
        <v>15</v>
      </c>
      <c r="C22549" s="53"/>
      <c r="D22549" s="53" t="s">
        <v>33872</v>
      </c>
    </row>
    <row r="22550" spans="1:4" ht="15" x14ac:dyDescent="0.25">
      <c r="A22550" s="53" t="s">
        <v>26674</v>
      </c>
      <c r="B22550" s="53">
        <v>15</v>
      </c>
      <c r="C22550" s="53"/>
      <c r="D22550" s="53" t="s">
        <v>33872</v>
      </c>
    </row>
    <row r="22551" spans="1:4" ht="15" x14ac:dyDescent="0.25">
      <c r="A22551" s="53" t="s">
        <v>26675</v>
      </c>
      <c r="B22551" s="53">
        <v>15</v>
      </c>
      <c r="C22551" s="53" t="s">
        <v>33536</v>
      </c>
      <c r="D22551" s="53" t="s">
        <v>33872</v>
      </c>
    </row>
    <row r="22552" spans="1:4" ht="15" x14ac:dyDescent="0.25">
      <c r="A22552" s="53" t="s">
        <v>26676</v>
      </c>
      <c r="B22552" s="53">
        <v>15</v>
      </c>
      <c r="C22552" s="53" t="s">
        <v>33536</v>
      </c>
      <c r="D22552" s="53" t="s">
        <v>33873</v>
      </c>
    </row>
    <row r="22553" spans="1:4" ht="15" x14ac:dyDescent="0.25">
      <c r="A22553" s="53" t="s">
        <v>26677</v>
      </c>
      <c r="B22553" s="53">
        <v>15</v>
      </c>
      <c r="C22553" s="53" t="s">
        <v>33536</v>
      </c>
      <c r="D22553" s="53" t="s">
        <v>33872</v>
      </c>
    </row>
    <row r="22554" spans="1:4" ht="15" x14ac:dyDescent="0.25">
      <c r="A22554" s="53" t="s">
        <v>26678</v>
      </c>
      <c r="B22554" s="53">
        <v>15</v>
      </c>
      <c r="C22554" s="53" t="s">
        <v>33536</v>
      </c>
      <c r="D22554" s="53" t="s">
        <v>33872</v>
      </c>
    </row>
    <row r="22555" spans="1:4" ht="15" x14ac:dyDescent="0.25">
      <c r="A22555" s="53" t="s">
        <v>26679</v>
      </c>
      <c r="B22555" s="53">
        <v>15</v>
      </c>
      <c r="C22555" s="53" t="s">
        <v>33536</v>
      </c>
      <c r="D22555" s="53" t="s">
        <v>33873</v>
      </c>
    </row>
    <row r="22556" spans="1:4" ht="15" x14ac:dyDescent="0.25">
      <c r="A22556" s="53" t="s">
        <v>26680</v>
      </c>
      <c r="B22556" s="53">
        <v>15</v>
      </c>
      <c r="C22556" s="53" t="s">
        <v>33536</v>
      </c>
      <c r="D22556" s="53" t="s">
        <v>33872</v>
      </c>
    </row>
    <row r="22557" spans="1:4" ht="15" x14ac:dyDescent="0.25">
      <c r="A22557" s="53" t="s">
        <v>26681</v>
      </c>
      <c r="B22557" s="53">
        <v>15</v>
      </c>
      <c r="C22557" s="53" t="s">
        <v>33536</v>
      </c>
      <c r="D22557" s="53" t="s">
        <v>33873</v>
      </c>
    </row>
    <row r="22558" spans="1:4" ht="15" x14ac:dyDescent="0.25">
      <c r="A22558" s="53" t="s">
        <v>26682</v>
      </c>
      <c r="B22558" s="53">
        <v>15</v>
      </c>
      <c r="C22558" s="53" t="s">
        <v>33536</v>
      </c>
      <c r="D22558" s="53" t="s">
        <v>33872</v>
      </c>
    </row>
    <row r="22559" spans="1:4" ht="15" x14ac:dyDescent="0.25">
      <c r="A22559" s="53" t="s">
        <v>26683</v>
      </c>
      <c r="B22559" s="53">
        <v>15</v>
      </c>
      <c r="C22559" s="53" t="s">
        <v>33536</v>
      </c>
      <c r="D22559" s="53" t="s">
        <v>33872</v>
      </c>
    </row>
    <row r="22560" spans="1:4" ht="15" x14ac:dyDescent="0.25">
      <c r="A22560" s="53" t="s">
        <v>26684</v>
      </c>
      <c r="B22560" s="53">
        <v>30</v>
      </c>
      <c r="C22560" s="53" t="s">
        <v>33536</v>
      </c>
      <c r="D22560" s="53" t="s">
        <v>33872</v>
      </c>
    </row>
    <row r="22561" spans="1:4" ht="15" x14ac:dyDescent="0.25">
      <c r="A22561" s="53" t="s">
        <v>26685</v>
      </c>
      <c r="B22561" s="53">
        <v>15</v>
      </c>
      <c r="C22561" s="53" t="s">
        <v>33536</v>
      </c>
      <c r="D22561" s="53" t="s">
        <v>33872</v>
      </c>
    </row>
    <row r="22562" spans="1:4" ht="15" x14ac:dyDescent="0.25">
      <c r="A22562" s="53" t="s">
        <v>26686</v>
      </c>
      <c r="B22562" s="53">
        <v>15</v>
      </c>
      <c r="C22562" s="53" t="s">
        <v>33536</v>
      </c>
      <c r="D22562" s="53" t="s">
        <v>33872</v>
      </c>
    </row>
    <row r="22563" spans="1:4" ht="15" x14ac:dyDescent="0.25">
      <c r="A22563" s="53" t="s">
        <v>26687</v>
      </c>
      <c r="B22563" s="53">
        <v>15</v>
      </c>
      <c r="C22563" s="53" t="s">
        <v>33536</v>
      </c>
      <c r="D22563" s="53" t="s">
        <v>33872</v>
      </c>
    </row>
    <row r="22564" spans="1:4" ht="15" x14ac:dyDescent="0.25">
      <c r="A22564" s="53" t="s">
        <v>26688</v>
      </c>
      <c r="B22564" s="53">
        <v>15</v>
      </c>
      <c r="C22564" s="53" t="s">
        <v>33536</v>
      </c>
      <c r="D22564" s="53" t="s">
        <v>33872</v>
      </c>
    </row>
    <row r="22565" spans="1:4" ht="15" x14ac:dyDescent="0.25">
      <c r="A22565" s="53" t="s">
        <v>26689</v>
      </c>
      <c r="B22565" s="53">
        <v>15</v>
      </c>
      <c r="C22565" s="53" t="s">
        <v>33536</v>
      </c>
      <c r="D22565" s="53" t="s">
        <v>33872</v>
      </c>
    </row>
    <row r="22566" spans="1:4" ht="15" x14ac:dyDescent="0.25">
      <c r="A22566" s="53" t="s">
        <v>26690</v>
      </c>
      <c r="B22566" s="53">
        <v>30</v>
      </c>
      <c r="C22566" s="53" t="s">
        <v>33536</v>
      </c>
      <c r="D22566" s="53" t="s">
        <v>33872</v>
      </c>
    </row>
    <row r="22567" spans="1:4" ht="15" x14ac:dyDescent="0.25">
      <c r="A22567" s="53" t="s">
        <v>26691</v>
      </c>
      <c r="B22567" s="53">
        <v>15</v>
      </c>
      <c r="C22567" s="53" t="s">
        <v>33536</v>
      </c>
      <c r="D22567" s="53" t="s">
        <v>33872</v>
      </c>
    </row>
    <row r="22568" spans="1:4" ht="15" x14ac:dyDescent="0.25">
      <c r="A22568" s="53" t="s">
        <v>26692</v>
      </c>
      <c r="B22568" s="53">
        <v>15</v>
      </c>
      <c r="C22568" s="53" t="s">
        <v>33536</v>
      </c>
      <c r="D22568" s="53" t="s">
        <v>33872</v>
      </c>
    </row>
    <row r="22569" spans="1:4" ht="15" x14ac:dyDescent="0.25">
      <c r="A22569" s="53" t="s">
        <v>26693</v>
      </c>
      <c r="B22569" s="53">
        <v>15</v>
      </c>
      <c r="C22569" s="53" t="s">
        <v>33536</v>
      </c>
      <c r="D22569" s="53" t="s">
        <v>33872</v>
      </c>
    </row>
    <row r="22570" spans="1:4" ht="15" x14ac:dyDescent="0.25">
      <c r="A22570" s="53" t="s">
        <v>26694</v>
      </c>
      <c r="B22570" s="53">
        <v>15</v>
      </c>
      <c r="C22570" s="53" t="s">
        <v>33536</v>
      </c>
      <c r="D22570" s="53" t="s">
        <v>33873</v>
      </c>
    </row>
    <row r="22571" spans="1:4" ht="15" x14ac:dyDescent="0.25">
      <c r="A22571" s="53" t="s">
        <v>26695</v>
      </c>
      <c r="B22571" s="53">
        <v>15</v>
      </c>
      <c r="C22571" s="53" t="s">
        <v>33536</v>
      </c>
      <c r="D22571" s="53" t="s">
        <v>33872</v>
      </c>
    </row>
    <row r="22572" spans="1:4" ht="15" x14ac:dyDescent="0.25">
      <c r="A22572" s="53" t="s">
        <v>26696</v>
      </c>
      <c r="B22572" s="53">
        <v>30</v>
      </c>
      <c r="C22572" s="53" t="s">
        <v>33541</v>
      </c>
      <c r="D22572" s="53" t="s">
        <v>33873</v>
      </c>
    </row>
    <row r="22573" spans="1:4" ht="15" x14ac:dyDescent="0.25">
      <c r="A22573" s="53" t="s">
        <v>26697</v>
      </c>
      <c r="B22573" s="53">
        <v>15</v>
      </c>
      <c r="C22573" s="53" t="s">
        <v>33536</v>
      </c>
      <c r="D22573" s="53" t="s">
        <v>33872</v>
      </c>
    </row>
    <row r="22574" spans="1:4" ht="15" x14ac:dyDescent="0.25">
      <c r="A22574" s="53" t="s">
        <v>26698</v>
      </c>
      <c r="B22574" s="53">
        <v>15</v>
      </c>
      <c r="C22574" s="53" t="s">
        <v>33536</v>
      </c>
      <c r="D22574" s="53" t="s">
        <v>33872</v>
      </c>
    </row>
    <row r="22575" spans="1:4" ht="15" x14ac:dyDescent="0.25">
      <c r="A22575" s="53" t="s">
        <v>26699</v>
      </c>
      <c r="B22575" s="53">
        <v>15</v>
      </c>
      <c r="C22575" s="53" t="s">
        <v>33536</v>
      </c>
      <c r="D22575" s="53" t="s">
        <v>33872</v>
      </c>
    </row>
    <row r="22576" spans="1:4" ht="15" x14ac:dyDescent="0.25">
      <c r="A22576" s="53" t="s">
        <v>26700</v>
      </c>
      <c r="B22576" s="53">
        <v>15</v>
      </c>
      <c r="C22576" s="53" t="s">
        <v>33536</v>
      </c>
      <c r="D22576" s="53" t="s">
        <v>33872</v>
      </c>
    </row>
    <row r="22577" spans="1:4" ht="15" x14ac:dyDescent="0.25">
      <c r="A22577" s="53" t="s">
        <v>26701</v>
      </c>
      <c r="B22577" s="53">
        <v>15</v>
      </c>
      <c r="C22577" s="53" t="s">
        <v>33536</v>
      </c>
      <c r="D22577" s="53" t="s">
        <v>33873</v>
      </c>
    </row>
    <row r="22578" spans="1:4" ht="15" x14ac:dyDescent="0.25">
      <c r="A22578" s="53" t="s">
        <v>26702</v>
      </c>
      <c r="B22578" s="53">
        <v>15</v>
      </c>
      <c r="C22578" s="53" t="s">
        <v>33536</v>
      </c>
      <c r="D22578" s="53" t="s">
        <v>33872</v>
      </c>
    </row>
    <row r="22579" spans="1:4" ht="15" x14ac:dyDescent="0.25">
      <c r="A22579" s="53" t="s">
        <v>26703</v>
      </c>
      <c r="B22579" s="53">
        <v>30</v>
      </c>
      <c r="C22579" s="53" t="s">
        <v>33536</v>
      </c>
      <c r="D22579" s="53" t="s">
        <v>33873</v>
      </c>
    </row>
    <row r="22580" spans="1:4" ht="15" x14ac:dyDescent="0.25">
      <c r="A22580" s="53" t="s">
        <v>26704</v>
      </c>
      <c r="B22580" s="53">
        <v>15</v>
      </c>
      <c r="C22580" s="53" t="s">
        <v>33536</v>
      </c>
      <c r="D22580" s="53" t="s">
        <v>33872</v>
      </c>
    </row>
    <row r="22581" spans="1:4" ht="15" x14ac:dyDescent="0.25">
      <c r="A22581" s="53" t="s">
        <v>26705</v>
      </c>
      <c r="B22581" s="53">
        <v>15</v>
      </c>
      <c r="C22581" s="53" t="s">
        <v>33536</v>
      </c>
      <c r="D22581" s="53" t="s">
        <v>33872</v>
      </c>
    </row>
    <row r="22582" spans="1:4" ht="15" x14ac:dyDescent="0.25">
      <c r="A22582" s="53" t="s">
        <v>26706</v>
      </c>
      <c r="B22582" s="53">
        <v>15</v>
      </c>
      <c r="C22582" s="53" t="s">
        <v>33536</v>
      </c>
      <c r="D22582" s="53" t="s">
        <v>33872</v>
      </c>
    </row>
    <row r="22583" spans="1:4" ht="15" x14ac:dyDescent="0.25">
      <c r="A22583" s="53" t="s">
        <v>26707</v>
      </c>
      <c r="B22583" s="53">
        <v>15</v>
      </c>
      <c r="C22583" s="53" t="s">
        <v>33536</v>
      </c>
      <c r="D22583" s="53" t="s">
        <v>33872</v>
      </c>
    </row>
    <row r="22584" spans="1:4" ht="15" x14ac:dyDescent="0.25">
      <c r="A22584" s="53" t="s">
        <v>26708</v>
      </c>
      <c r="B22584" s="53">
        <v>15</v>
      </c>
      <c r="C22584" s="53" t="s">
        <v>33536</v>
      </c>
      <c r="D22584" s="53" t="s">
        <v>33872</v>
      </c>
    </row>
    <row r="22585" spans="1:4" ht="15" x14ac:dyDescent="0.25">
      <c r="A22585" s="53" t="s">
        <v>26709</v>
      </c>
      <c r="B22585" s="53">
        <v>15</v>
      </c>
      <c r="C22585" s="53" t="s">
        <v>33536</v>
      </c>
      <c r="D22585" s="53" t="s">
        <v>33873</v>
      </c>
    </row>
    <row r="22586" spans="1:4" ht="15" x14ac:dyDescent="0.25">
      <c r="A22586" s="53" t="s">
        <v>26710</v>
      </c>
      <c r="B22586" s="53">
        <v>15</v>
      </c>
      <c r="C22586" s="53" t="s">
        <v>33536</v>
      </c>
      <c r="D22586" s="53" t="s">
        <v>33873</v>
      </c>
    </row>
    <row r="22587" spans="1:4" ht="15" x14ac:dyDescent="0.25">
      <c r="A22587" s="53" t="s">
        <v>26711</v>
      </c>
      <c r="B22587" s="53">
        <v>15</v>
      </c>
      <c r="C22587" s="53" t="s">
        <v>33536</v>
      </c>
      <c r="D22587" s="53" t="s">
        <v>33873</v>
      </c>
    </row>
    <row r="22588" spans="1:4" ht="15" x14ac:dyDescent="0.25">
      <c r="A22588" s="53" t="s">
        <v>26712</v>
      </c>
      <c r="B22588" s="53">
        <v>15</v>
      </c>
      <c r="C22588" s="53" t="s">
        <v>33536</v>
      </c>
      <c r="D22588" s="53" t="s">
        <v>33873</v>
      </c>
    </row>
    <row r="22589" spans="1:4" ht="15" x14ac:dyDescent="0.25">
      <c r="A22589" s="53" t="s">
        <v>26713</v>
      </c>
      <c r="B22589" s="53">
        <v>15</v>
      </c>
      <c r="C22589" s="53" t="s">
        <v>33536</v>
      </c>
      <c r="D22589" s="53" t="s">
        <v>33873</v>
      </c>
    </row>
    <row r="22590" spans="1:4" ht="15" x14ac:dyDescent="0.25">
      <c r="A22590" s="53" t="s">
        <v>26714</v>
      </c>
      <c r="B22590" s="53">
        <v>15</v>
      </c>
      <c r="C22590" s="53" t="s">
        <v>33536</v>
      </c>
      <c r="D22590" s="53" t="s">
        <v>33873</v>
      </c>
    </row>
    <row r="22591" spans="1:4" ht="15" x14ac:dyDescent="0.25">
      <c r="A22591" s="53" t="s">
        <v>26715</v>
      </c>
      <c r="B22591" s="53">
        <v>30</v>
      </c>
      <c r="C22591" s="53" t="s">
        <v>33536</v>
      </c>
      <c r="D22591" s="53" t="s">
        <v>33872</v>
      </c>
    </row>
    <row r="22592" spans="1:4" ht="15" x14ac:dyDescent="0.25">
      <c r="A22592" s="53" t="s">
        <v>26716</v>
      </c>
      <c r="B22592" s="53">
        <v>15</v>
      </c>
      <c r="C22592" s="53" t="s">
        <v>33536</v>
      </c>
      <c r="D22592" s="53" t="s">
        <v>33872</v>
      </c>
    </row>
    <row r="22593" spans="1:4" ht="15" x14ac:dyDescent="0.25">
      <c r="A22593" s="53" t="s">
        <v>26717</v>
      </c>
      <c r="B22593" s="53">
        <v>15</v>
      </c>
      <c r="C22593" s="53" t="s">
        <v>33536</v>
      </c>
      <c r="D22593" s="53" t="s">
        <v>33872</v>
      </c>
    </row>
    <row r="22594" spans="1:4" ht="15" x14ac:dyDescent="0.25">
      <c r="A22594" s="53" t="s">
        <v>26718</v>
      </c>
      <c r="B22594" s="53">
        <v>15</v>
      </c>
      <c r="C22594" s="53" t="s">
        <v>33536</v>
      </c>
      <c r="D22594" s="53" t="s">
        <v>33873</v>
      </c>
    </row>
    <row r="22595" spans="1:4" ht="15" x14ac:dyDescent="0.25">
      <c r="A22595" s="53" t="s">
        <v>26719</v>
      </c>
      <c r="B22595" s="53">
        <v>15</v>
      </c>
      <c r="C22595" s="53" t="s">
        <v>33536</v>
      </c>
      <c r="D22595" s="53" t="s">
        <v>33873</v>
      </c>
    </row>
    <row r="22596" spans="1:4" ht="15" x14ac:dyDescent="0.25">
      <c r="A22596" s="53" t="s">
        <v>26720</v>
      </c>
      <c r="B22596" s="53">
        <v>15</v>
      </c>
      <c r="C22596" s="53" t="s">
        <v>33536</v>
      </c>
      <c r="D22596" s="53" t="s">
        <v>33873</v>
      </c>
    </row>
    <row r="22597" spans="1:4" ht="15" x14ac:dyDescent="0.25">
      <c r="A22597" s="53" t="s">
        <v>26721</v>
      </c>
      <c r="B22597" s="53">
        <v>15</v>
      </c>
      <c r="C22597" s="53" t="s">
        <v>33536</v>
      </c>
      <c r="D22597" s="53" t="s">
        <v>33873</v>
      </c>
    </row>
    <row r="22598" spans="1:4" ht="15" x14ac:dyDescent="0.25">
      <c r="A22598" s="53" t="s">
        <v>26722</v>
      </c>
      <c r="B22598" s="53">
        <v>30</v>
      </c>
      <c r="C22598" s="53" t="s">
        <v>33536</v>
      </c>
      <c r="D22598" s="53" t="s">
        <v>33872</v>
      </c>
    </row>
    <row r="22599" spans="1:4" ht="15" x14ac:dyDescent="0.25">
      <c r="A22599" s="53" t="s">
        <v>26723</v>
      </c>
      <c r="B22599" s="53">
        <v>15</v>
      </c>
      <c r="C22599" s="53" t="s">
        <v>33536</v>
      </c>
      <c r="D22599" s="53" t="s">
        <v>33873</v>
      </c>
    </row>
    <row r="22600" spans="1:4" ht="15" x14ac:dyDescent="0.25">
      <c r="A22600" s="53" t="s">
        <v>26724</v>
      </c>
      <c r="B22600" s="53">
        <v>15</v>
      </c>
      <c r="C22600" s="53" t="s">
        <v>33536</v>
      </c>
      <c r="D22600" s="53" t="s">
        <v>33872</v>
      </c>
    </row>
    <row r="22601" spans="1:4" ht="15" x14ac:dyDescent="0.25">
      <c r="A22601" s="53" t="s">
        <v>26725</v>
      </c>
      <c r="B22601" s="53">
        <v>15</v>
      </c>
      <c r="C22601" s="53" t="s">
        <v>33536</v>
      </c>
      <c r="D22601" s="53" t="s">
        <v>33873</v>
      </c>
    </row>
    <row r="22602" spans="1:4" ht="15" x14ac:dyDescent="0.25">
      <c r="A22602" s="53" t="s">
        <v>26726</v>
      </c>
      <c r="B22602" s="53">
        <v>15</v>
      </c>
      <c r="C22602" s="53" t="s">
        <v>33536</v>
      </c>
      <c r="D22602" s="53" t="s">
        <v>33872</v>
      </c>
    </row>
    <row r="22603" spans="1:4" ht="15" x14ac:dyDescent="0.25">
      <c r="A22603" s="53" t="s">
        <v>26727</v>
      </c>
      <c r="B22603" s="53">
        <v>30</v>
      </c>
      <c r="C22603" s="53" t="s">
        <v>33536</v>
      </c>
      <c r="D22603" s="53" t="s">
        <v>33873</v>
      </c>
    </row>
    <row r="22604" spans="1:4" ht="15" x14ac:dyDescent="0.25">
      <c r="A22604" s="53" t="s">
        <v>26728</v>
      </c>
      <c r="B22604" s="53">
        <v>15</v>
      </c>
      <c r="C22604" s="53" t="s">
        <v>33536</v>
      </c>
      <c r="D22604" s="53" t="s">
        <v>33873</v>
      </c>
    </row>
    <row r="22605" spans="1:4" ht="15" x14ac:dyDescent="0.25">
      <c r="A22605" s="53" t="s">
        <v>26729</v>
      </c>
      <c r="B22605" s="53">
        <v>15</v>
      </c>
      <c r="C22605" s="53" t="s">
        <v>33536</v>
      </c>
      <c r="D22605" s="53" t="s">
        <v>33873</v>
      </c>
    </row>
    <row r="22606" spans="1:4" ht="15" x14ac:dyDescent="0.25">
      <c r="A22606" s="53" t="s">
        <v>26730</v>
      </c>
      <c r="B22606" s="53">
        <v>15</v>
      </c>
      <c r="C22606" s="53" t="s">
        <v>33536</v>
      </c>
      <c r="D22606" s="53" t="s">
        <v>33873</v>
      </c>
    </row>
    <row r="22607" spans="1:4" ht="15" x14ac:dyDescent="0.25">
      <c r="A22607" s="53" t="s">
        <v>26731</v>
      </c>
      <c r="B22607" s="53">
        <v>15</v>
      </c>
      <c r="C22607" s="53" t="s">
        <v>33536</v>
      </c>
      <c r="D22607" s="53" t="s">
        <v>33873</v>
      </c>
    </row>
    <row r="22608" spans="1:4" ht="15" x14ac:dyDescent="0.25">
      <c r="A22608" s="53" t="s">
        <v>26732</v>
      </c>
      <c r="B22608" s="53">
        <v>15</v>
      </c>
      <c r="C22608" s="53" t="s">
        <v>33536</v>
      </c>
      <c r="D22608" s="53" t="s">
        <v>33872</v>
      </c>
    </row>
    <row r="22609" spans="1:4" ht="15" x14ac:dyDescent="0.25">
      <c r="A22609" s="53" t="s">
        <v>26733</v>
      </c>
      <c r="B22609" s="53">
        <v>15</v>
      </c>
      <c r="C22609" s="53" t="s">
        <v>33536</v>
      </c>
      <c r="D22609" s="53" t="s">
        <v>33872</v>
      </c>
    </row>
    <row r="22610" spans="1:4" ht="15" x14ac:dyDescent="0.25">
      <c r="A22610" s="53" t="s">
        <v>26734</v>
      </c>
      <c r="B22610" s="53">
        <v>15</v>
      </c>
      <c r="C22610" s="53" t="s">
        <v>33536</v>
      </c>
      <c r="D22610" s="53" t="s">
        <v>33873</v>
      </c>
    </row>
    <row r="22611" spans="1:4" ht="15" x14ac:dyDescent="0.25">
      <c r="A22611" s="53" t="s">
        <v>26735</v>
      </c>
      <c r="B22611" s="53">
        <v>15</v>
      </c>
      <c r="C22611" s="53" t="s">
        <v>33536</v>
      </c>
      <c r="D22611" s="53" t="s">
        <v>33873</v>
      </c>
    </row>
    <row r="22612" spans="1:4" ht="15" x14ac:dyDescent="0.25">
      <c r="A22612" s="53" t="s">
        <v>26736</v>
      </c>
      <c r="B22612" s="53">
        <v>15</v>
      </c>
      <c r="C22612" s="53" t="s">
        <v>33536</v>
      </c>
      <c r="D22612" s="53" t="s">
        <v>33873</v>
      </c>
    </row>
    <row r="22613" spans="1:4" ht="15" x14ac:dyDescent="0.25">
      <c r="A22613" s="53" t="s">
        <v>26737</v>
      </c>
      <c r="B22613" s="53">
        <v>15</v>
      </c>
      <c r="C22613" s="53" t="s">
        <v>33536</v>
      </c>
      <c r="D22613" s="53" t="s">
        <v>33873</v>
      </c>
    </row>
    <row r="22614" spans="1:4" ht="15" x14ac:dyDescent="0.25">
      <c r="A22614" s="53" t="s">
        <v>26738</v>
      </c>
      <c r="B22614" s="53">
        <v>15</v>
      </c>
      <c r="C22614" s="53" t="s">
        <v>33536</v>
      </c>
      <c r="D22614" s="53" t="s">
        <v>33873</v>
      </c>
    </row>
    <row r="22615" spans="1:4" ht="15" x14ac:dyDescent="0.25">
      <c r="A22615" s="53" t="s">
        <v>26739</v>
      </c>
      <c r="B22615" s="53">
        <v>15</v>
      </c>
      <c r="C22615" s="53" t="s">
        <v>33536</v>
      </c>
      <c r="D22615" s="53" t="s">
        <v>33873</v>
      </c>
    </row>
    <row r="22616" spans="1:4" ht="15" x14ac:dyDescent="0.25">
      <c r="A22616" s="53" t="s">
        <v>26740</v>
      </c>
      <c r="B22616" s="53">
        <v>15</v>
      </c>
      <c r="C22616" s="53" t="s">
        <v>33536</v>
      </c>
      <c r="D22616" s="53" t="s">
        <v>33873</v>
      </c>
    </row>
    <row r="22617" spans="1:4" ht="15" x14ac:dyDescent="0.25">
      <c r="A22617" s="53" t="s">
        <v>26741</v>
      </c>
      <c r="B22617" s="53">
        <v>15</v>
      </c>
      <c r="C22617" s="53" t="s">
        <v>33536</v>
      </c>
      <c r="D22617" s="53" t="s">
        <v>33873</v>
      </c>
    </row>
    <row r="22618" spans="1:4" ht="15" x14ac:dyDescent="0.25">
      <c r="A22618" s="53" t="s">
        <v>26742</v>
      </c>
      <c r="B22618" s="53">
        <v>15</v>
      </c>
      <c r="C22618" s="53" t="s">
        <v>33536</v>
      </c>
      <c r="D22618" s="53" t="s">
        <v>33873</v>
      </c>
    </row>
    <row r="22619" spans="1:4" ht="15" x14ac:dyDescent="0.25">
      <c r="A22619" s="53" t="s">
        <v>26743</v>
      </c>
      <c r="B22619" s="53">
        <v>15</v>
      </c>
      <c r="C22619" s="53" t="s">
        <v>33536</v>
      </c>
      <c r="D22619" s="53" t="s">
        <v>33873</v>
      </c>
    </row>
    <row r="22620" spans="1:4" ht="15" x14ac:dyDescent="0.25">
      <c r="A22620" s="53" t="s">
        <v>26744</v>
      </c>
      <c r="B22620" s="53">
        <v>15</v>
      </c>
      <c r="C22620" s="53" t="s">
        <v>33536</v>
      </c>
      <c r="D22620" s="53" t="s">
        <v>33873</v>
      </c>
    </row>
    <row r="22621" spans="1:4" ht="15" x14ac:dyDescent="0.25">
      <c r="A22621" s="53" t="s">
        <v>26745</v>
      </c>
      <c r="B22621" s="53">
        <v>15</v>
      </c>
      <c r="C22621" s="53" t="s">
        <v>33536</v>
      </c>
      <c r="D22621" s="53" t="s">
        <v>33873</v>
      </c>
    </row>
    <row r="22622" spans="1:4" ht="15" x14ac:dyDescent="0.25">
      <c r="A22622" s="53" t="s">
        <v>33518</v>
      </c>
      <c r="B22622" s="53">
        <v>15</v>
      </c>
      <c r="C22622" s="53" t="s">
        <v>33536</v>
      </c>
      <c r="D22622" s="53" t="s">
        <v>33873</v>
      </c>
    </row>
    <row r="22623" spans="1:4" ht="15" x14ac:dyDescent="0.25">
      <c r="A22623" s="53" t="s">
        <v>26746</v>
      </c>
      <c r="B22623" s="53">
        <v>0</v>
      </c>
      <c r="C22623" s="53" t="s">
        <v>33537</v>
      </c>
      <c r="D22623" s="53" t="s">
        <v>33872</v>
      </c>
    </row>
    <row r="22624" spans="1:4" ht="15" x14ac:dyDescent="0.25">
      <c r="A22624" s="53" t="s">
        <v>26747</v>
      </c>
      <c r="B22624" s="53">
        <v>15</v>
      </c>
      <c r="C22624" s="53" t="s">
        <v>33536</v>
      </c>
      <c r="D22624" s="53" t="s">
        <v>33872</v>
      </c>
    </row>
    <row r="22625" spans="1:4" ht="15" x14ac:dyDescent="0.25">
      <c r="A22625" s="53" t="s">
        <v>26748</v>
      </c>
      <c r="B22625" s="53">
        <v>30</v>
      </c>
      <c r="C22625" s="53" t="s">
        <v>33536</v>
      </c>
      <c r="D22625" s="53" t="s">
        <v>33872</v>
      </c>
    </row>
    <row r="22626" spans="1:4" ht="15" x14ac:dyDescent="0.25">
      <c r="A22626" s="53" t="s">
        <v>26749</v>
      </c>
      <c r="B22626" s="53">
        <v>0</v>
      </c>
      <c r="C22626" s="53" t="s">
        <v>33539</v>
      </c>
      <c r="D22626" s="53" t="s">
        <v>33873</v>
      </c>
    </row>
    <row r="22627" spans="1:4" ht="15" x14ac:dyDescent="0.25">
      <c r="A22627" s="53" t="s">
        <v>26750</v>
      </c>
      <c r="B22627" s="53">
        <v>0</v>
      </c>
      <c r="C22627" s="53" t="s">
        <v>33537</v>
      </c>
      <c r="D22627" s="53" t="s">
        <v>33872</v>
      </c>
    </row>
    <row r="22628" spans="1:4" ht="15" x14ac:dyDescent="0.25">
      <c r="A22628" s="53" t="s">
        <v>26751</v>
      </c>
      <c r="B22628" s="53">
        <v>30</v>
      </c>
      <c r="C22628" s="53"/>
      <c r="D22628" s="53" t="s">
        <v>33872</v>
      </c>
    </row>
    <row r="22629" spans="1:4" ht="15" x14ac:dyDescent="0.25">
      <c r="A22629" s="53" t="s">
        <v>26752</v>
      </c>
      <c r="B22629" s="53">
        <v>30</v>
      </c>
      <c r="C22629" s="53"/>
      <c r="D22629" s="53" t="s">
        <v>33872</v>
      </c>
    </row>
    <row r="22630" spans="1:4" ht="15" x14ac:dyDescent="0.25">
      <c r="A22630" s="53" t="s">
        <v>26753</v>
      </c>
      <c r="B22630" s="53">
        <v>30</v>
      </c>
      <c r="C22630" s="53"/>
      <c r="D22630" s="53" t="s">
        <v>33872</v>
      </c>
    </row>
    <row r="22631" spans="1:4" ht="15" x14ac:dyDescent="0.25">
      <c r="A22631" s="53" t="s">
        <v>26754</v>
      </c>
      <c r="B22631" s="53">
        <v>30</v>
      </c>
      <c r="C22631" s="53" t="s">
        <v>33536</v>
      </c>
      <c r="D22631" s="53" t="s">
        <v>33872</v>
      </c>
    </row>
    <row r="22632" spans="1:4" ht="15" x14ac:dyDescent="0.25">
      <c r="A22632" s="53" t="s">
        <v>26755</v>
      </c>
      <c r="B22632" s="53">
        <v>30</v>
      </c>
      <c r="C22632" s="53" t="s">
        <v>33536</v>
      </c>
      <c r="D22632" s="53" t="s">
        <v>33872</v>
      </c>
    </row>
    <row r="22633" spans="1:4" ht="15" x14ac:dyDescent="0.25">
      <c r="A22633" s="53" t="s">
        <v>26756</v>
      </c>
      <c r="B22633" s="53">
        <v>30</v>
      </c>
      <c r="C22633" s="53" t="s">
        <v>33536</v>
      </c>
      <c r="D22633" s="53" t="s">
        <v>33873</v>
      </c>
    </row>
    <row r="22634" spans="1:4" ht="15" x14ac:dyDescent="0.25">
      <c r="A22634" s="53" t="s">
        <v>26757</v>
      </c>
      <c r="B22634" s="53">
        <v>30</v>
      </c>
      <c r="C22634" s="53" t="s">
        <v>33536</v>
      </c>
      <c r="D22634" s="53" t="s">
        <v>33873</v>
      </c>
    </row>
    <row r="22635" spans="1:4" ht="15" x14ac:dyDescent="0.25">
      <c r="A22635" s="53" t="s">
        <v>26758</v>
      </c>
      <c r="B22635" s="53">
        <v>30</v>
      </c>
      <c r="C22635" s="53" t="s">
        <v>33536</v>
      </c>
      <c r="D22635" s="53" t="s">
        <v>33873</v>
      </c>
    </row>
    <row r="22636" spans="1:4" ht="15" x14ac:dyDescent="0.25">
      <c r="A22636" s="53" t="s">
        <v>26759</v>
      </c>
      <c r="B22636" s="53">
        <v>60</v>
      </c>
      <c r="C22636" s="53" t="s">
        <v>33542</v>
      </c>
      <c r="D22636" s="53" t="s">
        <v>33873</v>
      </c>
    </row>
    <row r="22637" spans="1:4" ht="15" x14ac:dyDescent="0.25">
      <c r="A22637" s="53" t="s">
        <v>26760</v>
      </c>
      <c r="B22637" s="53">
        <v>30</v>
      </c>
      <c r="C22637" s="53" t="s">
        <v>33536</v>
      </c>
      <c r="D22637" s="53" t="s">
        <v>33873</v>
      </c>
    </row>
    <row r="22638" spans="1:4" ht="15" x14ac:dyDescent="0.25">
      <c r="A22638" s="53" t="s">
        <v>26761</v>
      </c>
      <c r="B22638" s="53">
        <v>15</v>
      </c>
      <c r="C22638" s="53" t="s">
        <v>33536</v>
      </c>
      <c r="D22638" s="53" t="s">
        <v>33873</v>
      </c>
    </row>
    <row r="22639" spans="1:4" ht="15" x14ac:dyDescent="0.25">
      <c r="A22639" s="53" t="s">
        <v>26762</v>
      </c>
      <c r="B22639" s="53">
        <v>30</v>
      </c>
      <c r="C22639" s="53" t="s">
        <v>33536</v>
      </c>
      <c r="D22639" s="53" t="s">
        <v>33873</v>
      </c>
    </row>
    <row r="22640" spans="1:4" ht="15" x14ac:dyDescent="0.25">
      <c r="A22640" s="53" t="s">
        <v>26763</v>
      </c>
      <c r="B22640" s="53">
        <v>15</v>
      </c>
      <c r="C22640" s="53" t="s">
        <v>33536</v>
      </c>
      <c r="D22640" s="53" t="s">
        <v>33873</v>
      </c>
    </row>
    <row r="22641" spans="1:4" ht="15" x14ac:dyDescent="0.25">
      <c r="A22641" s="53" t="s">
        <v>26764</v>
      </c>
      <c r="B22641" s="53">
        <v>30</v>
      </c>
      <c r="C22641" s="53" t="s">
        <v>33536</v>
      </c>
      <c r="D22641" s="53" t="s">
        <v>33873</v>
      </c>
    </row>
    <row r="22642" spans="1:4" ht="15" x14ac:dyDescent="0.25">
      <c r="A22642" s="53" t="s">
        <v>26765</v>
      </c>
      <c r="B22642" s="53">
        <v>15</v>
      </c>
      <c r="C22642" s="53" t="s">
        <v>33536</v>
      </c>
      <c r="D22642" s="53" t="s">
        <v>33873</v>
      </c>
    </row>
    <row r="22643" spans="1:4" ht="15" x14ac:dyDescent="0.25">
      <c r="A22643" s="53" t="s">
        <v>26766</v>
      </c>
      <c r="B22643" s="53">
        <v>0</v>
      </c>
      <c r="C22643" s="53" t="s">
        <v>33537</v>
      </c>
      <c r="D22643" s="53" t="s">
        <v>33873</v>
      </c>
    </row>
    <row r="22644" spans="1:4" ht="15" x14ac:dyDescent="0.25">
      <c r="A22644" s="53" t="s">
        <v>26767</v>
      </c>
      <c r="B22644" s="53">
        <v>10</v>
      </c>
      <c r="C22644" s="53" t="s">
        <v>33536</v>
      </c>
      <c r="D22644" s="53" t="s">
        <v>33872</v>
      </c>
    </row>
    <row r="22645" spans="1:4" ht="15" x14ac:dyDescent="0.25">
      <c r="A22645" s="53" t="s">
        <v>26768</v>
      </c>
      <c r="B22645" s="53">
        <v>10</v>
      </c>
      <c r="C22645" s="53" t="s">
        <v>33536</v>
      </c>
      <c r="D22645" s="53" t="s">
        <v>33872</v>
      </c>
    </row>
    <row r="22646" spans="1:4" ht="15" x14ac:dyDescent="0.25">
      <c r="A22646" s="53" t="s">
        <v>26769</v>
      </c>
      <c r="B22646" s="53">
        <v>10</v>
      </c>
      <c r="C22646" s="53" t="s">
        <v>33536</v>
      </c>
      <c r="D22646" s="53" t="s">
        <v>33872</v>
      </c>
    </row>
    <row r="22647" spans="1:4" ht="15" x14ac:dyDescent="0.25">
      <c r="A22647" s="53" t="s">
        <v>26770</v>
      </c>
      <c r="B22647" s="53">
        <v>10</v>
      </c>
      <c r="C22647" s="53" t="s">
        <v>33536</v>
      </c>
      <c r="D22647" s="53" t="s">
        <v>33872</v>
      </c>
    </row>
    <row r="22648" spans="1:4" ht="15" x14ac:dyDescent="0.25">
      <c r="A22648" s="53" t="s">
        <v>26771</v>
      </c>
      <c r="B22648" s="53">
        <v>10</v>
      </c>
      <c r="C22648" s="53" t="s">
        <v>33536</v>
      </c>
      <c r="D22648" s="53" t="s">
        <v>33872</v>
      </c>
    </row>
    <row r="22649" spans="1:4" ht="15" x14ac:dyDescent="0.25">
      <c r="A22649" s="53" t="s">
        <v>26772</v>
      </c>
      <c r="B22649" s="53">
        <v>10</v>
      </c>
      <c r="C22649" s="53" t="s">
        <v>33536</v>
      </c>
      <c r="D22649" s="53" t="s">
        <v>33872</v>
      </c>
    </row>
    <row r="22650" spans="1:4" ht="15" x14ac:dyDescent="0.25">
      <c r="A22650" s="53" t="s">
        <v>26773</v>
      </c>
      <c r="B22650" s="53">
        <v>10</v>
      </c>
      <c r="C22650" s="53" t="s">
        <v>33536</v>
      </c>
      <c r="D22650" s="53" t="s">
        <v>33872</v>
      </c>
    </row>
    <row r="22651" spans="1:4" ht="15" x14ac:dyDescent="0.25">
      <c r="A22651" s="53" t="s">
        <v>26774</v>
      </c>
      <c r="B22651" s="53">
        <v>10</v>
      </c>
      <c r="C22651" s="53" t="s">
        <v>33536</v>
      </c>
      <c r="D22651" s="53" t="s">
        <v>33872</v>
      </c>
    </row>
    <row r="22652" spans="1:4" ht="15" x14ac:dyDescent="0.25">
      <c r="A22652" s="53" t="s">
        <v>26775</v>
      </c>
      <c r="B22652" s="53">
        <v>20</v>
      </c>
      <c r="C22652" s="53" t="s">
        <v>33536</v>
      </c>
      <c r="D22652" s="53" t="s">
        <v>33872</v>
      </c>
    </row>
    <row r="22653" spans="1:4" ht="15" x14ac:dyDescent="0.25">
      <c r="A22653" s="53" t="s">
        <v>26776</v>
      </c>
      <c r="B22653" s="53">
        <v>20</v>
      </c>
      <c r="C22653" s="53" t="s">
        <v>33536</v>
      </c>
      <c r="D22653" s="53" t="s">
        <v>33872</v>
      </c>
    </row>
    <row r="22654" spans="1:4" ht="15" x14ac:dyDescent="0.25">
      <c r="A22654" s="53" t="s">
        <v>26777</v>
      </c>
      <c r="B22654" s="53">
        <v>10</v>
      </c>
      <c r="C22654" s="53" t="s">
        <v>33536</v>
      </c>
      <c r="D22654" s="53" t="s">
        <v>33872</v>
      </c>
    </row>
    <row r="22655" spans="1:4" ht="15" x14ac:dyDescent="0.25">
      <c r="A22655" s="53" t="s">
        <v>26778</v>
      </c>
      <c r="B22655" s="53">
        <v>10</v>
      </c>
      <c r="C22655" s="53" t="s">
        <v>33536</v>
      </c>
      <c r="D22655" s="53" t="s">
        <v>33872</v>
      </c>
    </row>
    <row r="22656" spans="1:4" ht="15" x14ac:dyDescent="0.25">
      <c r="A22656" s="53" t="s">
        <v>26779</v>
      </c>
      <c r="B22656" s="53">
        <v>10</v>
      </c>
      <c r="C22656" s="53" t="s">
        <v>33536</v>
      </c>
      <c r="D22656" s="53" t="s">
        <v>33872</v>
      </c>
    </row>
    <row r="22657" spans="1:4" ht="15" x14ac:dyDescent="0.25">
      <c r="A22657" s="53" t="s">
        <v>26780</v>
      </c>
      <c r="B22657" s="53">
        <v>10</v>
      </c>
      <c r="C22657" s="53" t="s">
        <v>33536</v>
      </c>
      <c r="D22657" s="53" t="s">
        <v>33872</v>
      </c>
    </row>
    <row r="22658" spans="1:4" ht="15" x14ac:dyDescent="0.25">
      <c r="A22658" s="53" t="s">
        <v>26781</v>
      </c>
      <c r="B22658" s="53">
        <v>20</v>
      </c>
      <c r="C22658" s="53" t="s">
        <v>33536</v>
      </c>
      <c r="D22658" s="53" t="s">
        <v>33872</v>
      </c>
    </row>
    <row r="22659" spans="1:4" ht="15" x14ac:dyDescent="0.25">
      <c r="A22659" s="53" t="s">
        <v>26782</v>
      </c>
      <c r="B22659" s="53">
        <v>20</v>
      </c>
      <c r="C22659" s="53" t="s">
        <v>33536</v>
      </c>
      <c r="D22659" s="53" t="s">
        <v>33872</v>
      </c>
    </row>
    <row r="22660" spans="1:4" ht="15" x14ac:dyDescent="0.25">
      <c r="A22660" s="53" t="s">
        <v>26783</v>
      </c>
      <c r="B22660" s="53">
        <v>15</v>
      </c>
      <c r="C22660" s="53" t="s">
        <v>33536</v>
      </c>
      <c r="D22660" s="53" t="s">
        <v>33873</v>
      </c>
    </row>
    <row r="22661" spans="1:4" ht="15" x14ac:dyDescent="0.25">
      <c r="A22661" s="53" t="s">
        <v>26784</v>
      </c>
      <c r="B22661" s="53">
        <v>15</v>
      </c>
      <c r="C22661" s="53" t="s">
        <v>33536</v>
      </c>
      <c r="D22661" s="53" t="s">
        <v>33873</v>
      </c>
    </row>
    <row r="22662" spans="1:4" ht="15" x14ac:dyDescent="0.25">
      <c r="A22662" s="53" t="s">
        <v>26785</v>
      </c>
      <c r="B22662" s="53">
        <v>15</v>
      </c>
      <c r="C22662" s="53" t="s">
        <v>33536</v>
      </c>
      <c r="D22662" s="53" t="s">
        <v>33873</v>
      </c>
    </row>
    <row r="22663" spans="1:4" ht="15" x14ac:dyDescent="0.25">
      <c r="A22663" s="53" t="s">
        <v>26786</v>
      </c>
      <c r="B22663" s="53">
        <v>15</v>
      </c>
      <c r="C22663" s="53" t="s">
        <v>33536</v>
      </c>
      <c r="D22663" s="53" t="s">
        <v>33873</v>
      </c>
    </row>
    <row r="22664" spans="1:4" ht="15" x14ac:dyDescent="0.25">
      <c r="A22664" s="53" t="s">
        <v>26787</v>
      </c>
      <c r="B22664" s="53">
        <v>15</v>
      </c>
      <c r="C22664" s="53" t="s">
        <v>33536</v>
      </c>
      <c r="D22664" s="53" t="s">
        <v>33873</v>
      </c>
    </row>
    <row r="22665" spans="1:4" ht="15" x14ac:dyDescent="0.25">
      <c r="A22665" s="53" t="s">
        <v>26788</v>
      </c>
      <c r="B22665" s="53">
        <v>15</v>
      </c>
      <c r="C22665" s="53" t="s">
        <v>33536</v>
      </c>
      <c r="D22665" s="53" t="s">
        <v>33873</v>
      </c>
    </row>
    <row r="22666" spans="1:4" ht="15" x14ac:dyDescent="0.25">
      <c r="A22666" s="53" t="s">
        <v>26789</v>
      </c>
      <c r="B22666" s="53">
        <v>15</v>
      </c>
      <c r="C22666" s="53" t="s">
        <v>33536</v>
      </c>
      <c r="D22666" s="53" t="s">
        <v>33873</v>
      </c>
    </row>
    <row r="22667" spans="1:4" ht="15" x14ac:dyDescent="0.25">
      <c r="A22667" s="53" t="s">
        <v>26790</v>
      </c>
      <c r="B22667" s="53">
        <v>15</v>
      </c>
      <c r="C22667" s="53" t="s">
        <v>33536</v>
      </c>
      <c r="D22667" s="53" t="s">
        <v>33872</v>
      </c>
    </row>
    <row r="22668" spans="1:4" ht="15" x14ac:dyDescent="0.25">
      <c r="A22668" s="53" t="s">
        <v>26791</v>
      </c>
      <c r="B22668" s="53">
        <v>15</v>
      </c>
      <c r="C22668" s="53" t="s">
        <v>33536</v>
      </c>
      <c r="D22668" s="53" t="s">
        <v>33872</v>
      </c>
    </row>
    <row r="22669" spans="1:4" ht="15" x14ac:dyDescent="0.25">
      <c r="A22669" s="53" t="s">
        <v>26792</v>
      </c>
      <c r="B22669" s="53">
        <v>15</v>
      </c>
      <c r="C22669" s="53" t="s">
        <v>33536</v>
      </c>
      <c r="D22669" s="53" t="s">
        <v>33873</v>
      </c>
    </row>
    <row r="22670" spans="1:4" ht="15" x14ac:dyDescent="0.25">
      <c r="A22670" s="53" t="s">
        <v>26793</v>
      </c>
      <c r="B22670" s="53">
        <v>15</v>
      </c>
      <c r="C22670" s="53" t="s">
        <v>33536</v>
      </c>
      <c r="D22670" s="53" t="s">
        <v>33873</v>
      </c>
    </row>
    <row r="22671" spans="1:4" ht="15" x14ac:dyDescent="0.25">
      <c r="A22671" s="53" t="s">
        <v>26794</v>
      </c>
      <c r="B22671" s="53">
        <v>10</v>
      </c>
      <c r="C22671" s="53" t="s">
        <v>33536</v>
      </c>
      <c r="D22671" s="53" t="s">
        <v>33872</v>
      </c>
    </row>
    <row r="22672" spans="1:4" ht="15" x14ac:dyDescent="0.25">
      <c r="A22672" s="53" t="s">
        <v>26795</v>
      </c>
      <c r="B22672" s="53">
        <v>10</v>
      </c>
      <c r="C22672" s="53" t="s">
        <v>33536</v>
      </c>
      <c r="D22672" s="53" t="s">
        <v>33872</v>
      </c>
    </row>
    <row r="22673" spans="1:4" ht="15" x14ac:dyDescent="0.25">
      <c r="A22673" s="53" t="s">
        <v>26796</v>
      </c>
      <c r="B22673" s="53">
        <v>10</v>
      </c>
      <c r="C22673" s="53" t="s">
        <v>33536</v>
      </c>
      <c r="D22673" s="53" t="s">
        <v>33872</v>
      </c>
    </row>
    <row r="22674" spans="1:4" ht="15" x14ac:dyDescent="0.25">
      <c r="A22674" s="53" t="s">
        <v>26797</v>
      </c>
      <c r="B22674" s="53">
        <v>10</v>
      </c>
      <c r="C22674" s="53" t="s">
        <v>33536</v>
      </c>
      <c r="D22674" s="53" t="s">
        <v>33872</v>
      </c>
    </row>
    <row r="22675" spans="1:4" ht="15" x14ac:dyDescent="0.25">
      <c r="A22675" s="53" t="s">
        <v>26798</v>
      </c>
      <c r="B22675" s="53">
        <v>10</v>
      </c>
      <c r="C22675" s="53" t="s">
        <v>33536</v>
      </c>
      <c r="D22675" s="53" t="s">
        <v>33872</v>
      </c>
    </row>
    <row r="22676" spans="1:4" ht="15" x14ac:dyDescent="0.25">
      <c r="A22676" s="53" t="s">
        <v>26799</v>
      </c>
      <c r="B22676" s="53">
        <v>20</v>
      </c>
      <c r="C22676" s="53" t="s">
        <v>33536</v>
      </c>
      <c r="D22676" s="53" t="s">
        <v>33872</v>
      </c>
    </row>
    <row r="22677" spans="1:4" ht="15" x14ac:dyDescent="0.25">
      <c r="A22677" s="53" t="s">
        <v>26800</v>
      </c>
      <c r="B22677" s="53">
        <v>10</v>
      </c>
      <c r="C22677" s="53" t="s">
        <v>33536</v>
      </c>
      <c r="D22677" s="53" t="s">
        <v>33872</v>
      </c>
    </row>
    <row r="22678" spans="1:4" ht="15" x14ac:dyDescent="0.25">
      <c r="A22678" s="53" t="s">
        <v>26801</v>
      </c>
      <c r="B22678" s="53">
        <v>20</v>
      </c>
      <c r="C22678" s="53" t="s">
        <v>33536</v>
      </c>
      <c r="D22678" s="53" t="s">
        <v>33872</v>
      </c>
    </row>
    <row r="22679" spans="1:4" ht="15" x14ac:dyDescent="0.25">
      <c r="A22679" s="53" t="s">
        <v>26802</v>
      </c>
      <c r="B22679" s="53">
        <v>20</v>
      </c>
      <c r="C22679" s="53" t="s">
        <v>33536</v>
      </c>
      <c r="D22679" s="53" t="s">
        <v>33872</v>
      </c>
    </row>
    <row r="22680" spans="1:4" ht="15" x14ac:dyDescent="0.25">
      <c r="A22680" s="53" t="s">
        <v>26803</v>
      </c>
      <c r="B22680" s="53">
        <v>10</v>
      </c>
      <c r="C22680" s="53"/>
      <c r="D22680" s="53" t="s">
        <v>33872</v>
      </c>
    </row>
    <row r="22681" spans="1:4" ht="15" x14ac:dyDescent="0.25">
      <c r="A22681" s="53" t="s">
        <v>26804</v>
      </c>
      <c r="B22681" s="53">
        <v>10</v>
      </c>
      <c r="C22681" s="53"/>
      <c r="D22681" s="53" t="s">
        <v>33872</v>
      </c>
    </row>
    <row r="22682" spans="1:4" ht="15" x14ac:dyDescent="0.25">
      <c r="A22682" s="53" t="s">
        <v>26805</v>
      </c>
      <c r="B22682" s="53">
        <v>20</v>
      </c>
      <c r="C22682" s="53" t="s">
        <v>33536</v>
      </c>
      <c r="D22682" s="53" t="s">
        <v>33872</v>
      </c>
    </row>
    <row r="22683" spans="1:4" ht="15" x14ac:dyDescent="0.25">
      <c r="A22683" s="53" t="s">
        <v>26806</v>
      </c>
      <c r="B22683" s="53">
        <v>0</v>
      </c>
      <c r="C22683" s="53" t="s">
        <v>33537</v>
      </c>
      <c r="D22683" s="53" t="s">
        <v>33872</v>
      </c>
    </row>
    <row r="22684" spans="1:4" ht="15" x14ac:dyDescent="0.25">
      <c r="A22684" s="53" t="s">
        <v>26807</v>
      </c>
      <c r="B22684" s="53">
        <v>0</v>
      </c>
      <c r="C22684" s="53" t="s">
        <v>33539</v>
      </c>
      <c r="D22684" s="53" t="s">
        <v>33873</v>
      </c>
    </row>
    <row r="22685" spans="1:4" ht="15" x14ac:dyDescent="0.25">
      <c r="A22685" s="53" t="s">
        <v>26808</v>
      </c>
      <c r="B22685" s="53">
        <v>0</v>
      </c>
      <c r="C22685" s="53" t="s">
        <v>33539</v>
      </c>
      <c r="D22685" s="53" t="s">
        <v>33873</v>
      </c>
    </row>
    <row r="22686" spans="1:4" ht="15" x14ac:dyDescent="0.25">
      <c r="A22686" s="53" t="s">
        <v>26809</v>
      </c>
      <c r="B22686" s="53">
        <v>0</v>
      </c>
      <c r="C22686" s="53" t="s">
        <v>33537</v>
      </c>
      <c r="D22686" s="53" t="s">
        <v>33872</v>
      </c>
    </row>
    <row r="22687" spans="1:4" ht="15" x14ac:dyDescent="0.25">
      <c r="A22687" s="53" t="s">
        <v>26810</v>
      </c>
      <c r="B22687" s="53">
        <v>10</v>
      </c>
      <c r="C22687" s="53" t="s">
        <v>33536</v>
      </c>
      <c r="D22687" s="53" t="s">
        <v>33872</v>
      </c>
    </row>
    <row r="22688" spans="1:4" ht="15" x14ac:dyDescent="0.25">
      <c r="A22688" s="53" t="s">
        <v>26811</v>
      </c>
      <c r="B22688" s="53">
        <v>10</v>
      </c>
      <c r="C22688" s="53" t="s">
        <v>33536</v>
      </c>
      <c r="D22688" s="53" t="s">
        <v>33872</v>
      </c>
    </row>
    <row r="22689" spans="1:4" ht="15" x14ac:dyDescent="0.25">
      <c r="A22689" s="53" t="s">
        <v>26812</v>
      </c>
      <c r="B22689" s="53">
        <v>10</v>
      </c>
      <c r="C22689" s="53" t="s">
        <v>33536</v>
      </c>
      <c r="D22689" s="53" t="s">
        <v>33872</v>
      </c>
    </row>
    <row r="22690" spans="1:4" ht="15" x14ac:dyDescent="0.25">
      <c r="A22690" s="53" t="s">
        <v>26813</v>
      </c>
      <c r="B22690" s="53">
        <v>10</v>
      </c>
      <c r="C22690" s="53" t="s">
        <v>33536</v>
      </c>
      <c r="D22690" s="53" t="s">
        <v>33872</v>
      </c>
    </row>
    <row r="22691" spans="1:4" ht="15" x14ac:dyDescent="0.25">
      <c r="A22691" s="53" t="s">
        <v>26814</v>
      </c>
      <c r="B22691" s="53">
        <v>10</v>
      </c>
      <c r="C22691" s="53" t="s">
        <v>33536</v>
      </c>
      <c r="D22691" s="53" t="s">
        <v>33872</v>
      </c>
    </row>
    <row r="22692" spans="1:4" ht="15" x14ac:dyDescent="0.25">
      <c r="A22692" s="53" t="s">
        <v>26815</v>
      </c>
      <c r="B22692" s="53">
        <v>10</v>
      </c>
      <c r="C22692" s="53" t="s">
        <v>33536</v>
      </c>
      <c r="D22692" s="53" t="s">
        <v>33872</v>
      </c>
    </row>
    <row r="22693" spans="1:4" ht="15" x14ac:dyDescent="0.25">
      <c r="A22693" s="53" t="s">
        <v>26816</v>
      </c>
      <c r="B22693" s="53">
        <v>10</v>
      </c>
      <c r="C22693" s="53" t="s">
        <v>33536</v>
      </c>
      <c r="D22693" s="53" t="s">
        <v>33872</v>
      </c>
    </row>
    <row r="22694" spans="1:4" ht="15" x14ac:dyDescent="0.25">
      <c r="A22694" s="53" t="s">
        <v>26817</v>
      </c>
      <c r="B22694" s="53">
        <v>10</v>
      </c>
      <c r="C22694" s="53" t="s">
        <v>33536</v>
      </c>
      <c r="D22694" s="53" t="s">
        <v>33872</v>
      </c>
    </row>
    <row r="22695" spans="1:4" ht="15" x14ac:dyDescent="0.25">
      <c r="A22695" s="53" t="s">
        <v>26818</v>
      </c>
      <c r="B22695" s="53">
        <v>20</v>
      </c>
      <c r="C22695" s="53" t="s">
        <v>33536</v>
      </c>
      <c r="D22695" s="53" t="s">
        <v>33872</v>
      </c>
    </row>
    <row r="22696" spans="1:4" ht="15" x14ac:dyDescent="0.25">
      <c r="A22696" s="53" t="s">
        <v>26819</v>
      </c>
      <c r="B22696" s="53">
        <v>20</v>
      </c>
      <c r="C22696" s="53" t="s">
        <v>33536</v>
      </c>
      <c r="D22696" s="53" t="s">
        <v>33872</v>
      </c>
    </row>
    <row r="22697" spans="1:4" ht="15" x14ac:dyDescent="0.25">
      <c r="A22697" s="53" t="s">
        <v>26820</v>
      </c>
      <c r="B22697" s="53">
        <v>10</v>
      </c>
      <c r="C22697" s="53" t="s">
        <v>33536</v>
      </c>
      <c r="D22697" s="53" t="s">
        <v>33872</v>
      </c>
    </row>
    <row r="22698" spans="1:4" ht="15" x14ac:dyDescent="0.25">
      <c r="A22698" s="53" t="s">
        <v>26821</v>
      </c>
      <c r="B22698" s="53">
        <v>10</v>
      </c>
      <c r="C22698" s="53" t="s">
        <v>33536</v>
      </c>
      <c r="D22698" s="53" t="s">
        <v>33872</v>
      </c>
    </row>
    <row r="22699" spans="1:4" ht="15" x14ac:dyDescent="0.25">
      <c r="A22699" s="53" t="s">
        <v>26822</v>
      </c>
      <c r="B22699" s="53">
        <v>15</v>
      </c>
      <c r="C22699" s="53" t="s">
        <v>33536</v>
      </c>
      <c r="D22699" s="53" t="s">
        <v>33873</v>
      </c>
    </row>
    <row r="22700" spans="1:4" ht="15" x14ac:dyDescent="0.25">
      <c r="A22700" s="53" t="s">
        <v>26823</v>
      </c>
      <c r="B22700" s="53">
        <v>15</v>
      </c>
      <c r="C22700" s="53" t="s">
        <v>33536</v>
      </c>
      <c r="D22700" s="53" t="s">
        <v>33873</v>
      </c>
    </row>
    <row r="22701" spans="1:4" ht="15" x14ac:dyDescent="0.25">
      <c r="A22701" s="53" t="s">
        <v>26824</v>
      </c>
      <c r="B22701" s="53">
        <v>15</v>
      </c>
      <c r="C22701" s="53" t="s">
        <v>33536</v>
      </c>
      <c r="D22701" s="53" t="s">
        <v>33873</v>
      </c>
    </row>
    <row r="22702" spans="1:4" ht="15" x14ac:dyDescent="0.25">
      <c r="A22702" s="53" t="s">
        <v>26825</v>
      </c>
      <c r="B22702" s="53">
        <v>15</v>
      </c>
      <c r="C22702" s="53" t="s">
        <v>33536</v>
      </c>
      <c r="D22702" s="53" t="s">
        <v>33873</v>
      </c>
    </row>
    <row r="22703" spans="1:4" ht="15" x14ac:dyDescent="0.25">
      <c r="A22703" s="53" t="s">
        <v>26826</v>
      </c>
      <c r="B22703" s="53">
        <v>15</v>
      </c>
      <c r="C22703" s="53" t="s">
        <v>33536</v>
      </c>
      <c r="D22703" s="53" t="s">
        <v>33873</v>
      </c>
    </row>
    <row r="22704" spans="1:4" ht="15" x14ac:dyDescent="0.25">
      <c r="A22704" s="53" t="s">
        <v>26827</v>
      </c>
      <c r="B22704" s="53">
        <v>15</v>
      </c>
      <c r="C22704" s="53" t="s">
        <v>33536</v>
      </c>
      <c r="D22704" s="53" t="s">
        <v>33873</v>
      </c>
    </row>
    <row r="22705" spans="1:4" ht="15" x14ac:dyDescent="0.25">
      <c r="A22705" s="53" t="s">
        <v>26828</v>
      </c>
      <c r="B22705" s="53">
        <v>15</v>
      </c>
      <c r="C22705" s="53" t="s">
        <v>33536</v>
      </c>
      <c r="D22705" s="53" t="s">
        <v>33873</v>
      </c>
    </row>
    <row r="22706" spans="1:4" ht="15" x14ac:dyDescent="0.25">
      <c r="A22706" s="53" t="s">
        <v>26829</v>
      </c>
      <c r="B22706" s="53">
        <v>15</v>
      </c>
      <c r="C22706" s="53" t="s">
        <v>33536</v>
      </c>
      <c r="D22706" s="53" t="s">
        <v>33872</v>
      </c>
    </row>
    <row r="22707" spans="1:4" ht="15" x14ac:dyDescent="0.25">
      <c r="A22707" s="53" t="s">
        <v>26830</v>
      </c>
      <c r="B22707" s="53">
        <v>15</v>
      </c>
      <c r="C22707" s="53" t="s">
        <v>33536</v>
      </c>
      <c r="D22707" s="53" t="s">
        <v>33873</v>
      </c>
    </row>
    <row r="22708" spans="1:4" ht="15" x14ac:dyDescent="0.25">
      <c r="A22708" s="53" t="s">
        <v>26831</v>
      </c>
      <c r="B22708" s="53">
        <v>15</v>
      </c>
      <c r="C22708" s="53" t="s">
        <v>33536</v>
      </c>
      <c r="D22708" s="53" t="s">
        <v>33873</v>
      </c>
    </row>
    <row r="22709" spans="1:4" ht="15" x14ac:dyDescent="0.25">
      <c r="A22709" s="53" t="s">
        <v>26832</v>
      </c>
      <c r="B22709" s="53">
        <v>15</v>
      </c>
      <c r="C22709" s="53" t="s">
        <v>33536</v>
      </c>
      <c r="D22709" s="53" t="s">
        <v>33872</v>
      </c>
    </row>
    <row r="22710" spans="1:4" ht="15" x14ac:dyDescent="0.25">
      <c r="A22710" s="53" t="s">
        <v>26833</v>
      </c>
      <c r="B22710" s="53">
        <v>15</v>
      </c>
      <c r="C22710" s="53" t="s">
        <v>33536</v>
      </c>
      <c r="D22710" s="53" t="s">
        <v>33873</v>
      </c>
    </row>
    <row r="22711" spans="1:4" ht="15" x14ac:dyDescent="0.25">
      <c r="A22711" s="53" t="s">
        <v>26834</v>
      </c>
      <c r="B22711" s="53">
        <v>15</v>
      </c>
      <c r="C22711" s="53" t="s">
        <v>33536</v>
      </c>
      <c r="D22711" s="53" t="s">
        <v>33873</v>
      </c>
    </row>
    <row r="22712" spans="1:4" ht="15" x14ac:dyDescent="0.25">
      <c r="A22712" s="53" t="s">
        <v>26835</v>
      </c>
      <c r="B22712" s="53">
        <v>15</v>
      </c>
      <c r="C22712" s="53" t="s">
        <v>33536</v>
      </c>
      <c r="D22712" s="53" t="s">
        <v>33873</v>
      </c>
    </row>
    <row r="22713" spans="1:4" ht="15" x14ac:dyDescent="0.25">
      <c r="A22713" s="53" t="s">
        <v>26836</v>
      </c>
      <c r="B22713" s="53">
        <v>15</v>
      </c>
      <c r="C22713" s="53" t="s">
        <v>33536</v>
      </c>
      <c r="D22713" s="53" t="s">
        <v>33872</v>
      </c>
    </row>
    <row r="22714" spans="1:4" ht="15" x14ac:dyDescent="0.25">
      <c r="A22714" s="53" t="s">
        <v>26837</v>
      </c>
      <c r="B22714" s="53">
        <v>15</v>
      </c>
      <c r="C22714" s="53" t="s">
        <v>33536</v>
      </c>
      <c r="D22714" s="53" t="s">
        <v>33873</v>
      </c>
    </row>
    <row r="22715" spans="1:4" ht="15" x14ac:dyDescent="0.25">
      <c r="A22715" s="53" t="s">
        <v>26838</v>
      </c>
      <c r="B22715" s="53">
        <v>60</v>
      </c>
      <c r="C22715" s="53" t="s">
        <v>33552</v>
      </c>
      <c r="D22715" s="53" t="s">
        <v>33873</v>
      </c>
    </row>
    <row r="22716" spans="1:4" ht="15" x14ac:dyDescent="0.25">
      <c r="A22716" s="53" t="s">
        <v>26839</v>
      </c>
      <c r="B22716" s="53">
        <v>15</v>
      </c>
      <c r="C22716" s="53" t="s">
        <v>33536</v>
      </c>
      <c r="D22716" s="53" t="s">
        <v>33873</v>
      </c>
    </row>
    <row r="22717" spans="1:4" ht="15" x14ac:dyDescent="0.25">
      <c r="A22717" s="53" t="s">
        <v>26840</v>
      </c>
      <c r="B22717" s="53">
        <v>0</v>
      </c>
      <c r="C22717" s="53" t="s">
        <v>33537</v>
      </c>
      <c r="D22717" s="53" t="s">
        <v>33873</v>
      </c>
    </row>
    <row r="22718" spans="1:4" ht="15" x14ac:dyDescent="0.25">
      <c r="A22718" s="53" t="s">
        <v>26841</v>
      </c>
      <c r="B22718" s="53">
        <v>10</v>
      </c>
      <c r="C22718" s="53" t="s">
        <v>33536</v>
      </c>
      <c r="D22718" s="53" t="s">
        <v>33872</v>
      </c>
    </row>
    <row r="22719" spans="1:4" ht="15" x14ac:dyDescent="0.25">
      <c r="A22719" s="53" t="s">
        <v>26842</v>
      </c>
      <c r="B22719" s="53">
        <v>10</v>
      </c>
      <c r="C22719" s="53" t="s">
        <v>33536</v>
      </c>
      <c r="D22719" s="53" t="s">
        <v>33872</v>
      </c>
    </row>
    <row r="22720" spans="1:4" ht="15" x14ac:dyDescent="0.25">
      <c r="A22720" s="53" t="s">
        <v>26843</v>
      </c>
      <c r="B22720" s="53">
        <v>10</v>
      </c>
      <c r="C22720" s="53" t="s">
        <v>33536</v>
      </c>
      <c r="D22720" s="53" t="s">
        <v>33872</v>
      </c>
    </row>
    <row r="22721" spans="1:4" ht="15" x14ac:dyDescent="0.25">
      <c r="A22721" s="53" t="s">
        <v>26844</v>
      </c>
      <c r="B22721" s="53">
        <v>10</v>
      </c>
      <c r="C22721" s="53" t="s">
        <v>33536</v>
      </c>
      <c r="D22721" s="53" t="s">
        <v>33872</v>
      </c>
    </row>
    <row r="22722" spans="1:4" ht="15" x14ac:dyDescent="0.25">
      <c r="A22722" s="53" t="s">
        <v>26845</v>
      </c>
      <c r="B22722" s="53">
        <v>10</v>
      </c>
      <c r="C22722" s="53" t="s">
        <v>33536</v>
      </c>
      <c r="D22722" s="53" t="s">
        <v>33872</v>
      </c>
    </row>
    <row r="22723" spans="1:4" ht="15" x14ac:dyDescent="0.25">
      <c r="A22723" s="53" t="s">
        <v>26846</v>
      </c>
      <c r="B22723" s="53">
        <v>10</v>
      </c>
      <c r="C22723" s="53" t="s">
        <v>33536</v>
      </c>
      <c r="D22723" s="53" t="s">
        <v>33872</v>
      </c>
    </row>
    <row r="22724" spans="1:4" ht="15" x14ac:dyDescent="0.25">
      <c r="A22724" s="53" t="s">
        <v>26847</v>
      </c>
      <c r="B22724" s="53">
        <v>10</v>
      </c>
      <c r="C22724" s="53" t="s">
        <v>33536</v>
      </c>
      <c r="D22724" s="53" t="s">
        <v>33872</v>
      </c>
    </row>
    <row r="22725" spans="1:4" ht="15" x14ac:dyDescent="0.25">
      <c r="A22725" s="53" t="s">
        <v>26848</v>
      </c>
      <c r="B22725" s="53">
        <v>10</v>
      </c>
      <c r="C22725" s="53" t="s">
        <v>33536</v>
      </c>
      <c r="D22725" s="53" t="s">
        <v>33872</v>
      </c>
    </row>
    <row r="22726" spans="1:4" ht="15" x14ac:dyDescent="0.25">
      <c r="A22726" s="53" t="s">
        <v>26849</v>
      </c>
      <c r="B22726" s="53">
        <v>10</v>
      </c>
      <c r="C22726" s="53" t="s">
        <v>33536</v>
      </c>
      <c r="D22726" s="53" t="s">
        <v>33872</v>
      </c>
    </row>
    <row r="22727" spans="1:4" ht="15" x14ac:dyDescent="0.25">
      <c r="A22727" s="53" t="s">
        <v>26850</v>
      </c>
      <c r="B22727" s="53">
        <v>10</v>
      </c>
      <c r="C22727" s="53" t="s">
        <v>33536</v>
      </c>
      <c r="D22727" s="53" t="s">
        <v>33872</v>
      </c>
    </row>
    <row r="22728" spans="1:4" ht="15" x14ac:dyDescent="0.25">
      <c r="A22728" s="53" t="s">
        <v>26851</v>
      </c>
      <c r="B22728" s="53">
        <v>10</v>
      </c>
      <c r="C22728" s="53" t="s">
        <v>33536</v>
      </c>
      <c r="D22728" s="53" t="s">
        <v>33872</v>
      </c>
    </row>
    <row r="22729" spans="1:4" ht="15" x14ac:dyDescent="0.25">
      <c r="A22729" s="53" t="s">
        <v>26852</v>
      </c>
      <c r="B22729" s="53">
        <v>10</v>
      </c>
      <c r="C22729" s="53" t="s">
        <v>33536</v>
      </c>
      <c r="D22729" s="53" t="s">
        <v>33872</v>
      </c>
    </row>
    <row r="22730" spans="1:4" ht="15" x14ac:dyDescent="0.25">
      <c r="A22730" s="53" t="s">
        <v>26853</v>
      </c>
      <c r="B22730" s="53">
        <v>10</v>
      </c>
      <c r="C22730" s="53" t="s">
        <v>33536</v>
      </c>
      <c r="D22730" s="53" t="s">
        <v>33872</v>
      </c>
    </row>
    <row r="22731" spans="1:4" ht="15" x14ac:dyDescent="0.25">
      <c r="A22731" s="53" t="s">
        <v>26854</v>
      </c>
      <c r="B22731" s="53">
        <v>10</v>
      </c>
      <c r="C22731" s="53" t="s">
        <v>33536</v>
      </c>
      <c r="D22731" s="53" t="s">
        <v>33872</v>
      </c>
    </row>
    <row r="22732" spans="1:4" ht="15" x14ac:dyDescent="0.25">
      <c r="A22732" s="53" t="s">
        <v>26855</v>
      </c>
      <c r="B22732" s="53">
        <v>30</v>
      </c>
      <c r="C22732" s="53" t="s">
        <v>33536</v>
      </c>
      <c r="D22732" s="53" t="s">
        <v>33872</v>
      </c>
    </row>
    <row r="22733" spans="1:4" ht="15" x14ac:dyDescent="0.25">
      <c r="A22733" s="53" t="s">
        <v>26856</v>
      </c>
      <c r="B22733" s="53">
        <v>10</v>
      </c>
      <c r="C22733" s="53" t="s">
        <v>33536</v>
      </c>
      <c r="D22733" s="53" t="s">
        <v>33872</v>
      </c>
    </row>
    <row r="22734" spans="1:4" ht="15" x14ac:dyDescent="0.25">
      <c r="A22734" s="53" t="s">
        <v>26857</v>
      </c>
      <c r="B22734" s="53">
        <v>20</v>
      </c>
      <c r="C22734" s="53" t="s">
        <v>33536</v>
      </c>
      <c r="D22734" s="53" t="s">
        <v>33872</v>
      </c>
    </row>
    <row r="22735" spans="1:4" ht="15" x14ac:dyDescent="0.25">
      <c r="A22735" s="53" t="s">
        <v>26858</v>
      </c>
      <c r="B22735" s="53">
        <v>20</v>
      </c>
      <c r="C22735" s="53" t="s">
        <v>33536</v>
      </c>
      <c r="D22735" s="53" t="s">
        <v>33872</v>
      </c>
    </row>
    <row r="22736" spans="1:4" ht="15" x14ac:dyDescent="0.25">
      <c r="A22736" s="53" t="s">
        <v>26859</v>
      </c>
      <c r="B22736" s="53">
        <v>15</v>
      </c>
      <c r="C22736" s="53" t="s">
        <v>33536</v>
      </c>
      <c r="D22736" s="53" t="s">
        <v>33872</v>
      </c>
    </row>
    <row r="22737" spans="1:4" ht="15" x14ac:dyDescent="0.25">
      <c r="A22737" s="53" t="s">
        <v>26860</v>
      </c>
      <c r="B22737" s="53">
        <v>20</v>
      </c>
      <c r="C22737" s="53" t="s">
        <v>33536</v>
      </c>
      <c r="D22737" s="53" t="s">
        <v>33872</v>
      </c>
    </row>
    <row r="22738" spans="1:4" ht="15" x14ac:dyDescent="0.25">
      <c r="A22738" s="53" t="s">
        <v>26861</v>
      </c>
      <c r="B22738" s="53">
        <v>15</v>
      </c>
      <c r="C22738" s="53" t="s">
        <v>33536</v>
      </c>
      <c r="D22738" s="53" t="s">
        <v>33872</v>
      </c>
    </row>
    <row r="22739" spans="1:4" ht="15" x14ac:dyDescent="0.25">
      <c r="A22739" s="53" t="s">
        <v>26862</v>
      </c>
      <c r="B22739" s="53">
        <v>25</v>
      </c>
      <c r="C22739" s="53"/>
      <c r="D22739" s="53" t="s">
        <v>33872</v>
      </c>
    </row>
    <row r="22740" spans="1:4" ht="15" x14ac:dyDescent="0.25">
      <c r="A22740" s="53" t="s">
        <v>26863</v>
      </c>
      <c r="B22740" s="53">
        <v>15</v>
      </c>
      <c r="C22740" s="53" t="s">
        <v>33536</v>
      </c>
      <c r="D22740" s="53" t="s">
        <v>33873</v>
      </c>
    </row>
    <row r="22741" spans="1:4" ht="15" x14ac:dyDescent="0.25">
      <c r="A22741" s="53" t="s">
        <v>26864</v>
      </c>
      <c r="B22741" s="53">
        <v>0</v>
      </c>
      <c r="C22741" s="53" t="s">
        <v>33539</v>
      </c>
      <c r="D22741" s="53" t="s">
        <v>33873</v>
      </c>
    </row>
    <row r="22742" spans="1:4" ht="15" x14ac:dyDescent="0.25">
      <c r="A22742" s="53" t="s">
        <v>26865</v>
      </c>
      <c r="B22742" s="53">
        <v>0</v>
      </c>
      <c r="C22742" s="53" t="s">
        <v>33537</v>
      </c>
      <c r="D22742" s="53" t="s">
        <v>33872</v>
      </c>
    </row>
    <row r="22743" spans="1:4" ht="15" x14ac:dyDescent="0.25">
      <c r="A22743" s="53" t="s">
        <v>26866</v>
      </c>
      <c r="B22743" s="53">
        <v>90</v>
      </c>
      <c r="C22743" s="53" t="s">
        <v>33536</v>
      </c>
      <c r="D22743" s="53" t="s">
        <v>33872</v>
      </c>
    </row>
    <row r="22744" spans="1:4" ht="15" x14ac:dyDescent="0.25">
      <c r="A22744" s="53" t="s">
        <v>26867</v>
      </c>
      <c r="B22744" s="53">
        <v>10</v>
      </c>
      <c r="C22744" s="53" t="s">
        <v>33536</v>
      </c>
      <c r="D22744" s="53" t="s">
        <v>33872</v>
      </c>
    </row>
    <row r="22745" spans="1:4" ht="15" x14ac:dyDescent="0.25">
      <c r="A22745" s="53" t="s">
        <v>26868</v>
      </c>
      <c r="B22745" s="53">
        <v>15</v>
      </c>
      <c r="C22745" s="53" t="s">
        <v>33536</v>
      </c>
      <c r="D22745" s="53" t="s">
        <v>33873</v>
      </c>
    </row>
    <row r="22746" spans="1:4" ht="15" x14ac:dyDescent="0.25">
      <c r="A22746" s="53" t="s">
        <v>26869</v>
      </c>
      <c r="B22746" s="53">
        <v>15</v>
      </c>
      <c r="C22746" s="53" t="s">
        <v>33536</v>
      </c>
      <c r="D22746" s="53" t="s">
        <v>33873</v>
      </c>
    </row>
    <row r="22747" spans="1:4" ht="15" x14ac:dyDescent="0.25">
      <c r="A22747" s="53" t="s">
        <v>26870</v>
      </c>
      <c r="B22747" s="53">
        <v>15</v>
      </c>
      <c r="C22747" s="53" t="s">
        <v>33536</v>
      </c>
      <c r="D22747" s="53" t="s">
        <v>33873</v>
      </c>
    </row>
    <row r="22748" spans="1:4" ht="15" x14ac:dyDescent="0.25">
      <c r="A22748" s="53" t="s">
        <v>26871</v>
      </c>
      <c r="B22748" s="53">
        <v>15</v>
      </c>
      <c r="C22748" s="53" t="s">
        <v>33536</v>
      </c>
      <c r="D22748" s="53" t="s">
        <v>33872</v>
      </c>
    </row>
    <row r="22749" spans="1:4" ht="15" x14ac:dyDescent="0.25">
      <c r="A22749" s="53" t="s">
        <v>26872</v>
      </c>
      <c r="B22749" s="53">
        <v>15</v>
      </c>
      <c r="C22749" s="53" t="s">
        <v>33536</v>
      </c>
      <c r="D22749" s="53" t="s">
        <v>33873</v>
      </c>
    </row>
    <row r="22750" spans="1:4" ht="15" x14ac:dyDescent="0.25">
      <c r="A22750" s="53" t="s">
        <v>26873</v>
      </c>
      <c r="B22750" s="53">
        <v>15</v>
      </c>
      <c r="C22750" s="53" t="s">
        <v>33536</v>
      </c>
      <c r="D22750" s="53" t="s">
        <v>33872</v>
      </c>
    </row>
    <row r="22751" spans="1:4" ht="15" x14ac:dyDescent="0.25">
      <c r="A22751" s="53" t="s">
        <v>26874</v>
      </c>
      <c r="B22751" s="53">
        <v>15</v>
      </c>
      <c r="C22751" s="53" t="s">
        <v>33536</v>
      </c>
      <c r="D22751" s="53" t="s">
        <v>33873</v>
      </c>
    </row>
    <row r="22752" spans="1:4" ht="15" x14ac:dyDescent="0.25">
      <c r="A22752" s="53" t="s">
        <v>26875</v>
      </c>
      <c r="B22752" s="53">
        <v>15</v>
      </c>
      <c r="C22752" s="53" t="s">
        <v>33536</v>
      </c>
      <c r="D22752" s="53" t="s">
        <v>33873</v>
      </c>
    </row>
    <row r="22753" spans="1:4" ht="15" x14ac:dyDescent="0.25">
      <c r="A22753" s="53" t="s">
        <v>26876</v>
      </c>
      <c r="B22753" s="53">
        <v>15</v>
      </c>
      <c r="C22753" s="53" t="s">
        <v>33536</v>
      </c>
      <c r="D22753" s="53" t="s">
        <v>33872</v>
      </c>
    </row>
    <row r="22754" spans="1:4" ht="15" x14ac:dyDescent="0.25">
      <c r="A22754" s="53" t="s">
        <v>26877</v>
      </c>
      <c r="B22754" s="53">
        <v>15</v>
      </c>
      <c r="C22754" s="53" t="s">
        <v>33536</v>
      </c>
      <c r="D22754" s="53" t="s">
        <v>33873</v>
      </c>
    </row>
    <row r="22755" spans="1:4" ht="15" x14ac:dyDescent="0.25">
      <c r="A22755" s="53" t="s">
        <v>26878</v>
      </c>
      <c r="B22755" s="53">
        <v>15</v>
      </c>
      <c r="C22755" s="53" t="s">
        <v>33536</v>
      </c>
      <c r="D22755" s="53" t="s">
        <v>33872</v>
      </c>
    </row>
    <row r="22756" spans="1:4" ht="15" x14ac:dyDescent="0.25">
      <c r="A22756" s="53" t="s">
        <v>26879</v>
      </c>
      <c r="B22756" s="53">
        <v>15</v>
      </c>
      <c r="C22756" s="53" t="s">
        <v>33536</v>
      </c>
      <c r="D22756" s="53" t="s">
        <v>33873</v>
      </c>
    </row>
    <row r="22757" spans="1:4" ht="15" x14ac:dyDescent="0.25">
      <c r="A22757" s="53" t="s">
        <v>26880</v>
      </c>
      <c r="B22757" s="53">
        <v>15</v>
      </c>
      <c r="C22757" s="53" t="s">
        <v>33536</v>
      </c>
      <c r="D22757" s="53" t="s">
        <v>33873</v>
      </c>
    </row>
    <row r="22758" spans="1:4" ht="15" x14ac:dyDescent="0.25">
      <c r="A22758" s="53" t="s">
        <v>26881</v>
      </c>
      <c r="B22758" s="53">
        <v>15</v>
      </c>
      <c r="C22758" s="53" t="s">
        <v>33536</v>
      </c>
      <c r="D22758" s="53" t="s">
        <v>33873</v>
      </c>
    </row>
    <row r="22759" spans="1:4" ht="15" x14ac:dyDescent="0.25">
      <c r="A22759" s="53" t="s">
        <v>26882</v>
      </c>
      <c r="B22759" s="53">
        <v>15</v>
      </c>
      <c r="C22759" s="53" t="s">
        <v>33536</v>
      </c>
      <c r="D22759" s="53" t="s">
        <v>33872</v>
      </c>
    </row>
    <row r="22760" spans="1:4" ht="15" x14ac:dyDescent="0.25">
      <c r="A22760" s="53" t="s">
        <v>26883</v>
      </c>
      <c r="B22760" s="53">
        <v>15</v>
      </c>
      <c r="C22760" s="53" t="s">
        <v>33536</v>
      </c>
      <c r="D22760" s="53" t="s">
        <v>33873</v>
      </c>
    </row>
    <row r="22761" spans="1:4" ht="15" x14ac:dyDescent="0.25">
      <c r="A22761" s="53" t="s">
        <v>26884</v>
      </c>
      <c r="B22761" s="53">
        <v>15</v>
      </c>
      <c r="C22761" s="53" t="s">
        <v>33536</v>
      </c>
      <c r="D22761" s="53" t="s">
        <v>33873</v>
      </c>
    </row>
    <row r="22762" spans="1:4" ht="15" x14ac:dyDescent="0.25">
      <c r="A22762" s="53" t="s">
        <v>26885</v>
      </c>
      <c r="B22762" s="53">
        <v>10</v>
      </c>
      <c r="C22762" s="53" t="s">
        <v>33536</v>
      </c>
      <c r="D22762" s="53" t="s">
        <v>33872</v>
      </c>
    </row>
    <row r="22763" spans="1:4" ht="15" x14ac:dyDescent="0.25">
      <c r="A22763" s="53" t="s">
        <v>26886</v>
      </c>
      <c r="B22763" s="53">
        <v>10</v>
      </c>
      <c r="C22763" s="53" t="s">
        <v>33536</v>
      </c>
      <c r="D22763" s="53" t="s">
        <v>33872</v>
      </c>
    </row>
    <row r="22764" spans="1:4" ht="15" x14ac:dyDescent="0.25">
      <c r="A22764" s="53" t="s">
        <v>26887</v>
      </c>
      <c r="B22764" s="53">
        <v>10</v>
      </c>
      <c r="C22764" s="53" t="s">
        <v>33536</v>
      </c>
      <c r="D22764" s="53" t="s">
        <v>33872</v>
      </c>
    </row>
    <row r="22765" spans="1:4" ht="15" x14ac:dyDescent="0.25">
      <c r="A22765" s="53" t="s">
        <v>26888</v>
      </c>
      <c r="B22765" s="53">
        <v>10</v>
      </c>
      <c r="C22765" s="53" t="s">
        <v>33536</v>
      </c>
      <c r="D22765" s="53" t="s">
        <v>33872</v>
      </c>
    </row>
    <row r="22766" spans="1:4" ht="15" x14ac:dyDescent="0.25">
      <c r="A22766" s="53" t="s">
        <v>26889</v>
      </c>
      <c r="B22766" s="53">
        <v>10</v>
      </c>
      <c r="C22766" s="53" t="s">
        <v>33536</v>
      </c>
      <c r="D22766" s="53" t="s">
        <v>33872</v>
      </c>
    </row>
    <row r="22767" spans="1:4" ht="15" x14ac:dyDescent="0.25">
      <c r="A22767" s="53" t="s">
        <v>26890</v>
      </c>
      <c r="B22767" s="53">
        <v>10</v>
      </c>
      <c r="C22767" s="53" t="s">
        <v>33536</v>
      </c>
      <c r="D22767" s="53" t="s">
        <v>33872</v>
      </c>
    </row>
    <row r="22768" spans="1:4" ht="15" x14ac:dyDescent="0.25">
      <c r="A22768" s="53" t="s">
        <v>26891</v>
      </c>
      <c r="B22768" s="53">
        <v>10</v>
      </c>
      <c r="C22768" s="53" t="s">
        <v>33536</v>
      </c>
      <c r="D22768" s="53" t="s">
        <v>33872</v>
      </c>
    </row>
    <row r="22769" spans="1:4" ht="15" x14ac:dyDescent="0.25">
      <c r="A22769" s="53" t="s">
        <v>26892</v>
      </c>
      <c r="B22769" s="53">
        <v>10</v>
      </c>
      <c r="C22769" s="53" t="s">
        <v>33536</v>
      </c>
      <c r="D22769" s="53" t="s">
        <v>33872</v>
      </c>
    </row>
    <row r="22770" spans="1:4" ht="15" x14ac:dyDescent="0.25">
      <c r="A22770" s="53" t="s">
        <v>26893</v>
      </c>
      <c r="B22770" s="53">
        <v>10</v>
      </c>
      <c r="C22770" s="53" t="s">
        <v>33536</v>
      </c>
      <c r="D22770" s="53" t="s">
        <v>33872</v>
      </c>
    </row>
    <row r="22771" spans="1:4" ht="15" x14ac:dyDescent="0.25">
      <c r="A22771" s="53" t="s">
        <v>26894</v>
      </c>
      <c r="B22771" s="53">
        <v>10</v>
      </c>
      <c r="C22771" s="53" t="s">
        <v>33536</v>
      </c>
      <c r="D22771" s="53" t="s">
        <v>33872</v>
      </c>
    </row>
    <row r="22772" spans="1:4" ht="15" x14ac:dyDescent="0.25">
      <c r="A22772" s="53" t="s">
        <v>26895</v>
      </c>
      <c r="B22772" s="53">
        <v>10</v>
      </c>
      <c r="C22772" s="53" t="s">
        <v>33536</v>
      </c>
      <c r="D22772" s="53" t="s">
        <v>33872</v>
      </c>
    </row>
    <row r="22773" spans="1:4" ht="15" x14ac:dyDescent="0.25">
      <c r="A22773" s="53" t="s">
        <v>26896</v>
      </c>
      <c r="B22773" s="53">
        <v>10</v>
      </c>
      <c r="C22773" s="53" t="s">
        <v>33536</v>
      </c>
      <c r="D22773" s="53" t="s">
        <v>33872</v>
      </c>
    </row>
    <row r="22774" spans="1:4" ht="15" x14ac:dyDescent="0.25">
      <c r="A22774" s="53" t="s">
        <v>26897</v>
      </c>
      <c r="B22774" s="53">
        <v>10</v>
      </c>
      <c r="C22774" s="53" t="s">
        <v>33536</v>
      </c>
      <c r="D22774" s="53" t="s">
        <v>33872</v>
      </c>
    </row>
    <row r="22775" spans="1:4" ht="15" x14ac:dyDescent="0.25">
      <c r="A22775" s="53" t="s">
        <v>26898</v>
      </c>
      <c r="B22775" s="53">
        <v>10</v>
      </c>
      <c r="C22775" s="53" t="s">
        <v>33536</v>
      </c>
      <c r="D22775" s="53" t="s">
        <v>33872</v>
      </c>
    </row>
    <row r="22776" spans="1:4" ht="15" x14ac:dyDescent="0.25">
      <c r="A22776" s="53" t="s">
        <v>26899</v>
      </c>
      <c r="B22776" s="53">
        <v>10</v>
      </c>
      <c r="C22776" s="53" t="s">
        <v>33536</v>
      </c>
      <c r="D22776" s="53" t="s">
        <v>33872</v>
      </c>
    </row>
    <row r="22777" spans="1:4" ht="15" x14ac:dyDescent="0.25">
      <c r="A22777" s="53" t="s">
        <v>26900</v>
      </c>
      <c r="B22777" s="53">
        <v>10</v>
      </c>
      <c r="C22777" s="53" t="s">
        <v>33536</v>
      </c>
      <c r="D22777" s="53" t="s">
        <v>33872</v>
      </c>
    </row>
    <row r="22778" spans="1:4" ht="15" x14ac:dyDescent="0.25">
      <c r="A22778" s="53" t="s">
        <v>26901</v>
      </c>
      <c r="B22778" s="53">
        <v>10</v>
      </c>
      <c r="C22778" s="53" t="s">
        <v>33536</v>
      </c>
      <c r="D22778" s="53" t="s">
        <v>33872</v>
      </c>
    </row>
    <row r="22779" spans="1:4" ht="15" x14ac:dyDescent="0.25">
      <c r="A22779" s="53" t="s">
        <v>26902</v>
      </c>
      <c r="B22779" s="53">
        <v>10</v>
      </c>
      <c r="C22779" s="53" t="s">
        <v>33536</v>
      </c>
      <c r="D22779" s="53" t="s">
        <v>33872</v>
      </c>
    </row>
    <row r="22780" spans="1:4" ht="15" x14ac:dyDescent="0.25">
      <c r="A22780" s="53" t="s">
        <v>26903</v>
      </c>
      <c r="B22780" s="53">
        <v>10</v>
      </c>
      <c r="C22780" s="53" t="s">
        <v>33536</v>
      </c>
      <c r="D22780" s="53" t="s">
        <v>33872</v>
      </c>
    </row>
    <row r="22781" spans="1:4" ht="15" x14ac:dyDescent="0.25">
      <c r="A22781" s="53" t="s">
        <v>26904</v>
      </c>
      <c r="B22781" s="53">
        <v>10</v>
      </c>
      <c r="C22781" s="53" t="s">
        <v>33536</v>
      </c>
      <c r="D22781" s="53" t="s">
        <v>33872</v>
      </c>
    </row>
    <row r="22782" spans="1:4" ht="15" x14ac:dyDescent="0.25">
      <c r="A22782" s="53" t="s">
        <v>26905</v>
      </c>
      <c r="B22782" s="53">
        <v>40</v>
      </c>
      <c r="C22782" s="53" t="s">
        <v>33536</v>
      </c>
      <c r="D22782" s="53" t="s">
        <v>33872</v>
      </c>
    </row>
    <row r="22783" spans="1:4" ht="15" x14ac:dyDescent="0.25">
      <c r="A22783" s="53" t="s">
        <v>26906</v>
      </c>
      <c r="B22783" s="53">
        <v>30</v>
      </c>
      <c r="C22783" s="53" t="s">
        <v>33541</v>
      </c>
      <c r="D22783" s="53" t="s">
        <v>33873</v>
      </c>
    </row>
    <row r="22784" spans="1:4" ht="15" x14ac:dyDescent="0.25">
      <c r="A22784" s="53" t="s">
        <v>26907</v>
      </c>
      <c r="B22784" s="53">
        <v>20</v>
      </c>
      <c r="C22784" s="53" t="s">
        <v>33536</v>
      </c>
      <c r="D22784" s="53" t="s">
        <v>33872</v>
      </c>
    </row>
    <row r="22785" spans="1:4" ht="15" x14ac:dyDescent="0.25">
      <c r="A22785" s="53" t="s">
        <v>26908</v>
      </c>
      <c r="B22785" s="53">
        <v>0</v>
      </c>
      <c r="C22785" s="53" t="s">
        <v>33536</v>
      </c>
      <c r="D22785" s="53" t="s">
        <v>33872</v>
      </c>
    </row>
    <row r="22786" spans="1:4" ht="15" x14ac:dyDescent="0.25">
      <c r="A22786" s="53" t="s">
        <v>26909</v>
      </c>
      <c r="B22786" s="53">
        <v>0</v>
      </c>
      <c r="C22786" s="53" t="s">
        <v>33536</v>
      </c>
      <c r="D22786" s="53" t="s">
        <v>33872</v>
      </c>
    </row>
    <row r="22787" spans="1:4" ht="15" x14ac:dyDescent="0.25">
      <c r="A22787" s="53" t="s">
        <v>26910</v>
      </c>
      <c r="B22787" s="53">
        <v>10</v>
      </c>
      <c r="C22787" s="53" t="s">
        <v>33536</v>
      </c>
      <c r="D22787" s="53" t="s">
        <v>33872</v>
      </c>
    </row>
    <row r="22788" spans="1:4" ht="15" x14ac:dyDescent="0.25">
      <c r="A22788" s="53" t="s">
        <v>26911</v>
      </c>
      <c r="B22788" s="53">
        <v>10</v>
      </c>
      <c r="C22788" s="53" t="s">
        <v>33536</v>
      </c>
      <c r="D22788" s="53" t="s">
        <v>33872</v>
      </c>
    </row>
    <row r="22789" spans="1:4" ht="15" x14ac:dyDescent="0.25">
      <c r="A22789" s="53" t="s">
        <v>26912</v>
      </c>
      <c r="B22789" s="53">
        <v>10</v>
      </c>
      <c r="C22789" s="53" t="s">
        <v>33536</v>
      </c>
      <c r="D22789" s="53" t="s">
        <v>33872</v>
      </c>
    </row>
    <row r="22790" spans="1:4" ht="15" x14ac:dyDescent="0.25">
      <c r="A22790" s="53" t="s">
        <v>26913</v>
      </c>
      <c r="B22790" s="53">
        <v>10</v>
      </c>
      <c r="C22790" s="53" t="s">
        <v>33536</v>
      </c>
      <c r="D22790" s="53" t="s">
        <v>33872</v>
      </c>
    </row>
    <row r="22791" spans="1:4" ht="15" x14ac:dyDescent="0.25">
      <c r="A22791" s="53" t="s">
        <v>26914</v>
      </c>
      <c r="B22791" s="53">
        <v>10</v>
      </c>
      <c r="C22791" s="53" t="s">
        <v>33536</v>
      </c>
      <c r="D22791" s="53" t="s">
        <v>33872</v>
      </c>
    </row>
    <row r="22792" spans="1:4" ht="15" x14ac:dyDescent="0.25">
      <c r="A22792" s="53" t="s">
        <v>26915</v>
      </c>
      <c r="B22792" s="53">
        <v>10</v>
      </c>
      <c r="C22792" s="53" t="s">
        <v>33536</v>
      </c>
      <c r="D22792" s="53" t="s">
        <v>33872</v>
      </c>
    </row>
    <row r="22793" spans="1:4" ht="15" x14ac:dyDescent="0.25">
      <c r="A22793" s="53" t="s">
        <v>26916</v>
      </c>
      <c r="B22793" s="53">
        <v>10</v>
      </c>
      <c r="C22793" s="53" t="s">
        <v>33536</v>
      </c>
      <c r="D22793" s="53" t="s">
        <v>33872</v>
      </c>
    </row>
    <row r="22794" spans="1:4" ht="15" x14ac:dyDescent="0.25">
      <c r="A22794" s="53" t="s">
        <v>26917</v>
      </c>
      <c r="B22794" s="53">
        <v>30</v>
      </c>
      <c r="C22794" s="53" t="s">
        <v>33536</v>
      </c>
      <c r="D22794" s="53" t="s">
        <v>33872</v>
      </c>
    </row>
    <row r="22795" spans="1:4" ht="15" x14ac:dyDescent="0.25">
      <c r="A22795" s="53" t="s">
        <v>26918</v>
      </c>
      <c r="B22795" s="53">
        <v>10</v>
      </c>
      <c r="C22795" s="53" t="s">
        <v>33536</v>
      </c>
      <c r="D22795" s="53" t="s">
        <v>33872</v>
      </c>
    </row>
    <row r="22796" spans="1:4" ht="15" x14ac:dyDescent="0.25">
      <c r="A22796" s="53" t="s">
        <v>26919</v>
      </c>
      <c r="B22796" s="53">
        <v>10</v>
      </c>
      <c r="C22796" s="53" t="s">
        <v>33536</v>
      </c>
      <c r="D22796" s="53" t="s">
        <v>33872</v>
      </c>
    </row>
    <row r="22797" spans="1:4" ht="15" x14ac:dyDescent="0.25">
      <c r="A22797" s="53" t="s">
        <v>26920</v>
      </c>
      <c r="B22797" s="53">
        <v>10</v>
      </c>
      <c r="C22797" s="53" t="s">
        <v>33536</v>
      </c>
      <c r="D22797" s="53" t="s">
        <v>33872</v>
      </c>
    </row>
    <row r="22798" spans="1:4" ht="15" x14ac:dyDescent="0.25">
      <c r="A22798" s="53" t="s">
        <v>26921</v>
      </c>
      <c r="B22798" s="53">
        <v>20</v>
      </c>
      <c r="C22798" s="53" t="s">
        <v>33536</v>
      </c>
      <c r="D22798" s="53" t="s">
        <v>33872</v>
      </c>
    </row>
    <row r="22799" spans="1:4" ht="15" x14ac:dyDescent="0.25">
      <c r="A22799" s="53" t="s">
        <v>26922</v>
      </c>
      <c r="B22799" s="53">
        <v>30</v>
      </c>
      <c r="C22799" s="53" t="s">
        <v>33541</v>
      </c>
      <c r="D22799" s="53" t="s">
        <v>33873</v>
      </c>
    </row>
    <row r="22800" spans="1:4" ht="15" x14ac:dyDescent="0.25">
      <c r="A22800" s="53" t="s">
        <v>26923</v>
      </c>
      <c r="B22800" s="53">
        <v>0</v>
      </c>
      <c r="C22800" s="53" t="s">
        <v>33536</v>
      </c>
      <c r="D22800" s="53" t="s">
        <v>33872</v>
      </c>
    </row>
    <row r="22801" spans="1:4" ht="15" x14ac:dyDescent="0.25">
      <c r="A22801" s="53" t="s">
        <v>26924</v>
      </c>
      <c r="B22801" s="53">
        <v>10</v>
      </c>
      <c r="C22801" s="53" t="s">
        <v>33536</v>
      </c>
      <c r="D22801" s="53" t="s">
        <v>33872</v>
      </c>
    </row>
    <row r="22802" spans="1:4" ht="15" x14ac:dyDescent="0.25">
      <c r="A22802" s="53" t="s">
        <v>26925</v>
      </c>
      <c r="B22802" s="53">
        <v>10</v>
      </c>
      <c r="C22802" s="53" t="s">
        <v>33536</v>
      </c>
      <c r="D22802" s="53" t="s">
        <v>33872</v>
      </c>
    </row>
    <row r="22803" spans="1:4" ht="15" x14ac:dyDescent="0.25">
      <c r="A22803" s="53" t="s">
        <v>26926</v>
      </c>
      <c r="B22803" s="53">
        <v>10</v>
      </c>
      <c r="C22803" s="53" t="s">
        <v>33536</v>
      </c>
      <c r="D22803" s="53" t="s">
        <v>33872</v>
      </c>
    </row>
    <row r="22804" spans="1:4" ht="15" x14ac:dyDescent="0.25">
      <c r="A22804" s="53" t="s">
        <v>26927</v>
      </c>
      <c r="B22804" s="53">
        <v>10</v>
      </c>
      <c r="C22804" s="53" t="s">
        <v>33536</v>
      </c>
      <c r="D22804" s="53" t="s">
        <v>33872</v>
      </c>
    </row>
    <row r="22805" spans="1:4" ht="15" x14ac:dyDescent="0.25">
      <c r="A22805" s="53" t="s">
        <v>26928</v>
      </c>
      <c r="B22805" s="53">
        <v>10</v>
      </c>
      <c r="C22805" s="53" t="s">
        <v>33536</v>
      </c>
      <c r="D22805" s="53" t="s">
        <v>33872</v>
      </c>
    </row>
    <row r="22806" spans="1:4" ht="15" x14ac:dyDescent="0.25">
      <c r="A22806" s="53" t="s">
        <v>26929</v>
      </c>
      <c r="B22806" s="53">
        <v>10</v>
      </c>
      <c r="C22806" s="53" t="s">
        <v>33536</v>
      </c>
      <c r="D22806" s="53" t="s">
        <v>33872</v>
      </c>
    </row>
    <row r="22807" spans="1:4" ht="15" x14ac:dyDescent="0.25">
      <c r="A22807" s="53" t="s">
        <v>26930</v>
      </c>
      <c r="B22807" s="53">
        <v>10</v>
      </c>
      <c r="C22807" s="53" t="s">
        <v>33536</v>
      </c>
      <c r="D22807" s="53" t="s">
        <v>33872</v>
      </c>
    </row>
    <row r="22808" spans="1:4" ht="15" x14ac:dyDescent="0.25">
      <c r="A22808" s="53" t="s">
        <v>26931</v>
      </c>
      <c r="B22808" s="53">
        <v>15</v>
      </c>
      <c r="C22808" s="53" t="s">
        <v>33536</v>
      </c>
      <c r="D22808" s="53" t="s">
        <v>33873</v>
      </c>
    </row>
    <row r="22809" spans="1:4" ht="15" x14ac:dyDescent="0.25">
      <c r="A22809" s="53" t="s">
        <v>26932</v>
      </c>
      <c r="B22809" s="53">
        <v>10</v>
      </c>
      <c r="C22809" s="53" t="s">
        <v>33536</v>
      </c>
      <c r="D22809" s="53" t="s">
        <v>33872</v>
      </c>
    </row>
    <row r="22810" spans="1:4" ht="15" x14ac:dyDescent="0.25">
      <c r="A22810" s="53" t="s">
        <v>26933</v>
      </c>
      <c r="B22810" s="53">
        <v>10</v>
      </c>
      <c r="C22810" s="53" t="s">
        <v>33536</v>
      </c>
      <c r="D22810" s="53" t="s">
        <v>33872</v>
      </c>
    </row>
    <row r="22811" spans="1:4" ht="15" x14ac:dyDescent="0.25">
      <c r="A22811" s="53" t="s">
        <v>26934</v>
      </c>
      <c r="B22811" s="53">
        <v>15</v>
      </c>
      <c r="C22811" s="53" t="s">
        <v>33536</v>
      </c>
      <c r="D22811" s="53" t="s">
        <v>33873</v>
      </c>
    </row>
    <row r="22812" spans="1:4" ht="15" x14ac:dyDescent="0.25">
      <c r="A22812" s="53" t="s">
        <v>26935</v>
      </c>
      <c r="B22812" s="53">
        <v>15</v>
      </c>
      <c r="C22812" s="53" t="s">
        <v>33536</v>
      </c>
      <c r="D22812" s="53" t="s">
        <v>33872</v>
      </c>
    </row>
    <row r="22813" spans="1:4" ht="15" x14ac:dyDescent="0.25">
      <c r="A22813" s="53" t="s">
        <v>26936</v>
      </c>
      <c r="B22813" s="53">
        <v>15</v>
      </c>
      <c r="C22813" s="53" t="s">
        <v>33536</v>
      </c>
      <c r="D22813" s="53" t="s">
        <v>33872</v>
      </c>
    </row>
    <row r="22814" spans="1:4" ht="15" x14ac:dyDescent="0.25">
      <c r="A22814" s="53" t="s">
        <v>26937</v>
      </c>
      <c r="B22814" s="53">
        <v>15</v>
      </c>
      <c r="C22814" s="53" t="s">
        <v>33536</v>
      </c>
      <c r="D22814" s="53" t="s">
        <v>33872</v>
      </c>
    </row>
    <row r="22815" spans="1:4" ht="15" x14ac:dyDescent="0.25">
      <c r="A22815" s="53" t="s">
        <v>26938</v>
      </c>
      <c r="B22815" s="53">
        <v>15</v>
      </c>
      <c r="C22815" s="53" t="s">
        <v>33536</v>
      </c>
      <c r="D22815" s="53" t="s">
        <v>33872</v>
      </c>
    </row>
    <row r="22816" spans="1:4" ht="15" x14ac:dyDescent="0.25">
      <c r="A22816" s="53" t="s">
        <v>26939</v>
      </c>
      <c r="B22816" s="53">
        <v>15</v>
      </c>
      <c r="C22816" s="53" t="s">
        <v>33536</v>
      </c>
      <c r="D22816" s="53" t="s">
        <v>33872</v>
      </c>
    </row>
    <row r="22817" spans="1:4" ht="15" x14ac:dyDescent="0.25">
      <c r="A22817" s="53" t="s">
        <v>26940</v>
      </c>
      <c r="B22817" s="53">
        <v>15</v>
      </c>
      <c r="C22817" s="53" t="s">
        <v>33536</v>
      </c>
      <c r="D22817" s="53" t="s">
        <v>33872</v>
      </c>
    </row>
    <row r="22818" spans="1:4" ht="15" x14ac:dyDescent="0.25">
      <c r="A22818" s="53" t="s">
        <v>26941</v>
      </c>
      <c r="B22818" s="53">
        <v>15</v>
      </c>
      <c r="C22818" s="53" t="s">
        <v>33536</v>
      </c>
      <c r="D22818" s="53" t="s">
        <v>33872</v>
      </c>
    </row>
    <row r="22819" spans="1:4" ht="15" x14ac:dyDescent="0.25">
      <c r="A22819" s="53" t="s">
        <v>26942</v>
      </c>
      <c r="B22819" s="53">
        <v>15</v>
      </c>
      <c r="C22819" s="53" t="s">
        <v>33536</v>
      </c>
      <c r="D22819" s="53" t="s">
        <v>33872</v>
      </c>
    </row>
    <row r="22820" spans="1:4" ht="15" x14ac:dyDescent="0.25">
      <c r="A22820" s="53" t="s">
        <v>26943</v>
      </c>
      <c r="B22820" s="53">
        <v>15</v>
      </c>
      <c r="C22820" s="53" t="s">
        <v>33536</v>
      </c>
      <c r="D22820" s="53" t="s">
        <v>33872</v>
      </c>
    </row>
    <row r="22821" spans="1:4" ht="15" x14ac:dyDescent="0.25">
      <c r="A22821" s="53" t="s">
        <v>26944</v>
      </c>
      <c r="B22821" s="53">
        <v>15</v>
      </c>
      <c r="C22821" s="53" t="s">
        <v>33536</v>
      </c>
      <c r="D22821" s="53" t="s">
        <v>33872</v>
      </c>
    </row>
    <row r="22822" spans="1:4" ht="15" x14ac:dyDescent="0.25">
      <c r="A22822" s="53" t="s">
        <v>26945</v>
      </c>
      <c r="B22822" s="53">
        <v>15</v>
      </c>
      <c r="C22822" s="53" t="s">
        <v>33552</v>
      </c>
      <c r="D22822" s="53" t="s">
        <v>33872</v>
      </c>
    </row>
    <row r="22823" spans="1:4" ht="15" x14ac:dyDescent="0.25">
      <c r="A22823" s="53" t="s">
        <v>26946</v>
      </c>
      <c r="B22823" s="53">
        <v>15</v>
      </c>
      <c r="C22823" s="53" t="s">
        <v>33552</v>
      </c>
      <c r="D22823" s="53" t="s">
        <v>33872</v>
      </c>
    </row>
    <row r="22824" spans="1:4" ht="15" x14ac:dyDescent="0.25">
      <c r="A22824" s="53" t="s">
        <v>26947</v>
      </c>
      <c r="B22824" s="53">
        <v>15</v>
      </c>
      <c r="C22824" s="53" t="s">
        <v>33552</v>
      </c>
      <c r="D22824" s="53" t="s">
        <v>33872</v>
      </c>
    </row>
    <row r="22825" spans="1:4" ht="15" x14ac:dyDescent="0.25">
      <c r="A22825" s="53" t="s">
        <v>26948</v>
      </c>
      <c r="B22825" s="53">
        <v>15</v>
      </c>
      <c r="C22825" s="53" t="s">
        <v>33536</v>
      </c>
      <c r="D22825" s="53" t="s">
        <v>33872</v>
      </c>
    </row>
    <row r="22826" spans="1:4" ht="15" x14ac:dyDescent="0.25">
      <c r="A22826" s="53" t="s">
        <v>26949</v>
      </c>
      <c r="B22826" s="53">
        <v>15</v>
      </c>
      <c r="C22826" s="53" t="s">
        <v>33536</v>
      </c>
      <c r="D22826" s="53" t="s">
        <v>33872</v>
      </c>
    </row>
    <row r="22827" spans="1:4" ht="15" x14ac:dyDescent="0.25">
      <c r="A22827" s="53" t="s">
        <v>26950</v>
      </c>
      <c r="B22827" s="53">
        <v>15</v>
      </c>
      <c r="C22827" s="53" t="s">
        <v>33552</v>
      </c>
      <c r="D22827" s="53" t="s">
        <v>33872</v>
      </c>
    </row>
    <row r="22828" spans="1:4" ht="15" x14ac:dyDescent="0.25">
      <c r="A22828" s="53" t="s">
        <v>26951</v>
      </c>
      <c r="B22828" s="53">
        <v>15</v>
      </c>
      <c r="C22828" s="53" t="s">
        <v>33552</v>
      </c>
      <c r="D22828" s="53" t="s">
        <v>33872</v>
      </c>
    </row>
    <row r="22829" spans="1:4" ht="15" x14ac:dyDescent="0.25">
      <c r="A22829" s="53" t="s">
        <v>26952</v>
      </c>
      <c r="B22829" s="53">
        <v>60</v>
      </c>
      <c r="C22829" s="53" t="s">
        <v>33552</v>
      </c>
      <c r="D22829" s="53" t="s">
        <v>33873</v>
      </c>
    </row>
    <row r="22830" spans="1:4" ht="15" x14ac:dyDescent="0.25">
      <c r="A22830" s="53" t="s">
        <v>26953</v>
      </c>
      <c r="B22830" s="53">
        <v>15</v>
      </c>
      <c r="C22830" s="53" t="s">
        <v>33536</v>
      </c>
      <c r="D22830" s="53" t="s">
        <v>33873</v>
      </c>
    </row>
    <row r="22831" spans="1:4" ht="15" x14ac:dyDescent="0.25">
      <c r="A22831" s="53" t="s">
        <v>26954</v>
      </c>
      <c r="B22831" s="53">
        <v>120</v>
      </c>
      <c r="C22831" s="53" t="s">
        <v>33549</v>
      </c>
      <c r="D22831" s="53" t="s">
        <v>33873</v>
      </c>
    </row>
    <row r="22832" spans="1:4" ht="15" x14ac:dyDescent="0.25">
      <c r="A22832" s="53" t="s">
        <v>26955</v>
      </c>
      <c r="B22832" s="53">
        <v>15</v>
      </c>
      <c r="C22832" s="53" t="s">
        <v>33536</v>
      </c>
      <c r="D22832" s="53" t="s">
        <v>33873</v>
      </c>
    </row>
    <row r="22833" spans="1:4" ht="15" x14ac:dyDescent="0.25">
      <c r="A22833" s="53" t="s">
        <v>26956</v>
      </c>
      <c r="B22833" s="53">
        <v>30</v>
      </c>
      <c r="C22833" s="53" t="s">
        <v>33536</v>
      </c>
      <c r="D22833" s="53" t="s">
        <v>33872</v>
      </c>
    </row>
    <row r="22834" spans="1:4" ht="15" x14ac:dyDescent="0.25">
      <c r="A22834" s="53" t="s">
        <v>26957</v>
      </c>
      <c r="B22834" s="53">
        <v>90</v>
      </c>
      <c r="C22834" s="53" t="s">
        <v>33536</v>
      </c>
      <c r="D22834" s="53" t="s">
        <v>33872</v>
      </c>
    </row>
    <row r="22835" spans="1:4" ht="15" x14ac:dyDescent="0.25">
      <c r="A22835" s="53" t="s">
        <v>26958</v>
      </c>
      <c r="B22835" s="53">
        <v>90</v>
      </c>
      <c r="C22835" s="53" t="s">
        <v>33536</v>
      </c>
      <c r="D22835" s="53" t="s">
        <v>33872</v>
      </c>
    </row>
    <row r="22836" spans="1:4" ht="15" x14ac:dyDescent="0.25">
      <c r="A22836" s="53" t="s">
        <v>26959</v>
      </c>
      <c r="B22836" s="53">
        <v>10</v>
      </c>
      <c r="C22836" s="53" t="s">
        <v>33536</v>
      </c>
      <c r="D22836" s="53" t="s">
        <v>33872</v>
      </c>
    </row>
    <row r="22837" spans="1:4" ht="15" x14ac:dyDescent="0.25">
      <c r="A22837" s="53" t="s">
        <v>26960</v>
      </c>
      <c r="B22837" s="53">
        <v>10</v>
      </c>
      <c r="C22837" s="53" t="s">
        <v>33536</v>
      </c>
      <c r="D22837" s="53" t="s">
        <v>33872</v>
      </c>
    </row>
    <row r="22838" spans="1:4" ht="15" x14ac:dyDescent="0.25">
      <c r="A22838" s="53" t="s">
        <v>26961</v>
      </c>
      <c r="B22838" s="53">
        <v>75</v>
      </c>
      <c r="C22838" s="53" t="s">
        <v>33558</v>
      </c>
      <c r="D22838" s="53" t="s">
        <v>33873</v>
      </c>
    </row>
    <row r="22839" spans="1:4" ht="15" x14ac:dyDescent="0.25">
      <c r="A22839" s="53" t="s">
        <v>26962</v>
      </c>
      <c r="B22839" s="53">
        <v>15</v>
      </c>
      <c r="C22839" s="53" t="s">
        <v>33536</v>
      </c>
      <c r="D22839" s="53" t="s">
        <v>33873</v>
      </c>
    </row>
    <row r="22840" spans="1:4" ht="15" x14ac:dyDescent="0.25">
      <c r="A22840" s="53" t="s">
        <v>26963</v>
      </c>
      <c r="B22840" s="53">
        <v>120</v>
      </c>
      <c r="C22840" s="53" t="s">
        <v>33593</v>
      </c>
      <c r="D22840" s="53" t="s">
        <v>33873</v>
      </c>
    </row>
    <row r="22841" spans="1:4" ht="15" x14ac:dyDescent="0.25">
      <c r="A22841" s="53" t="s">
        <v>26964</v>
      </c>
      <c r="B22841" s="53">
        <v>0</v>
      </c>
      <c r="C22841" s="53" t="s">
        <v>33539</v>
      </c>
      <c r="D22841" s="53" t="s">
        <v>33873</v>
      </c>
    </row>
    <row r="22842" spans="1:4" ht="15" x14ac:dyDescent="0.25">
      <c r="A22842" s="53" t="s">
        <v>26965</v>
      </c>
      <c r="B22842" s="53">
        <v>0</v>
      </c>
      <c r="C22842" s="53" t="s">
        <v>33537</v>
      </c>
      <c r="D22842" s="53" t="s">
        <v>33872</v>
      </c>
    </row>
    <row r="22843" spans="1:4" ht="15" x14ac:dyDescent="0.25">
      <c r="A22843" s="53" t="s">
        <v>26966</v>
      </c>
      <c r="B22843" s="53">
        <v>120</v>
      </c>
      <c r="C22843" s="53" t="s">
        <v>33550</v>
      </c>
      <c r="D22843" s="53" t="s">
        <v>33872</v>
      </c>
    </row>
    <row r="22844" spans="1:4" ht="15" x14ac:dyDescent="0.25">
      <c r="A22844" s="53" t="s">
        <v>26967</v>
      </c>
      <c r="B22844" s="53">
        <v>15</v>
      </c>
      <c r="C22844" s="53" t="s">
        <v>33536</v>
      </c>
      <c r="D22844" s="53" t="s">
        <v>33872</v>
      </c>
    </row>
    <row r="22845" spans="1:4" ht="15" x14ac:dyDescent="0.25">
      <c r="A22845" s="53" t="s">
        <v>26968</v>
      </c>
      <c r="B22845" s="53">
        <v>10</v>
      </c>
      <c r="C22845" s="53" t="s">
        <v>33536</v>
      </c>
      <c r="D22845" s="53" t="s">
        <v>33872</v>
      </c>
    </row>
    <row r="22846" spans="1:4" ht="15" x14ac:dyDescent="0.25">
      <c r="A22846" s="53" t="s">
        <v>26969</v>
      </c>
      <c r="B22846" s="53">
        <v>10</v>
      </c>
      <c r="C22846" s="53" t="s">
        <v>33536</v>
      </c>
      <c r="D22846" s="53" t="s">
        <v>33872</v>
      </c>
    </row>
    <row r="22847" spans="1:4" ht="15" x14ac:dyDescent="0.25">
      <c r="A22847" s="53" t="s">
        <v>26970</v>
      </c>
      <c r="B22847" s="53">
        <v>10</v>
      </c>
      <c r="C22847" s="53" t="s">
        <v>33536</v>
      </c>
      <c r="D22847" s="53" t="s">
        <v>33872</v>
      </c>
    </row>
    <row r="22848" spans="1:4" ht="15" x14ac:dyDescent="0.25">
      <c r="A22848" s="53" t="s">
        <v>26971</v>
      </c>
      <c r="B22848" s="53">
        <v>10</v>
      </c>
      <c r="C22848" s="53" t="s">
        <v>33536</v>
      </c>
      <c r="D22848" s="53" t="s">
        <v>33872</v>
      </c>
    </row>
    <row r="22849" spans="1:4" ht="15" x14ac:dyDescent="0.25">
      <c r="A22849" s="53" t="s">
        <v>26972</v>
      </c>
      <c r="B22849" s="53">
        <v>10</v>
      </c>
      <c r="C22849" s="53" t="s">
        <v>33536</v>
      </c>
      <c r="D22849" s="53" t="s">
        <v>33872</v>
      </c>
    </row>
    <row r="22850" spans="1:4" ht="15" x14ac:dyDescent="0.25">
      <c r="A22850" s="53" t="s">
        <v>26973</v>
      </c>
      <c r="B22850" s="53">
        <v>10</v>
      </c>
      <c r="C22850" s="53" t="s">
        <v>33536</v>
      </c>
      <c r="D22850" s="53" t="s">
        <v>33872</v>
      </c>
    </row>
    <row r="22851" spans="1:4" ht="15" x14ac:dyDescent="0.25">
      <c r="A22851" s="53" t="s">
        <v>26974</v>
      </c>
      <c r="B22851" s="53">
        <v>10</v>
      </c>
      <c r="C22851" s="53" t="s">
        <v>33536</v>
      </c>
      <c r="D22851" s="53" t="s">
        <v>33872</v>
      </c>
    </row>
    <row r="22852" spans="1:4" ht="15" x14ac:dyDescent="0.25">
      <c r="A22852" s="53" t="s">
        <v>26975</v>
      </c>
      <c r="B22852" s="53">
        <v>10</v>
      </c>
      <c r="C22852" s="53" t="s">
        <v>33536</v>
      </c>
      <c r="D22852" s="53" t="s">
        <v>33872</v>
      </c>
    </row>
    <row r="22853" spans="1:4" ht="15" x14ac:dyDescent="0.25">
      <c r="A22853" s="53" t="s">
        <v>26976</v>
      </c>
      <c r="B22853" s="53">
        <v>10</v>
      </c>
      <c r="C22853" s="53" t="s">
        <v>33536</v>
      </c>
      <c r="D22853" s="53" t="s">
        <v>33872</v>
      </c>
    </row>
    <row r="22854" spans="1:4" ht="15" x14ac:dyDescent="0.25">
      <c r="A22854" s="53" t="s">
        <v>26977</v>
      </c>
      <c r="B22854" s="53">
        <v>10</v>
      </c>
      <c r="C22854" s="53" t="s">
        <v>33536</v>
      </c>
      <c r="D22854" s="53" t="s">
        <v>33872</v>
      </c>
    </row>
    <row r="22855" spans="1:4" ht="15" x14ac:dyDescent="0.25">
      <c r="A22855" s="53" t="s">
        <v>26978</v>
      </c>
      <c r="B22855" s="53">
        <v>10</v>
      </c>
      <c r="C22855" s="53" t="s">
        <v>33536</v>
      </c>
      <c r="D22855" s="53" t="s">
        <v>33872</v>
      </c>
    </row>
    <row r="22856" spans="1:4" ht="15" x14ac:dyDescent="0.25">
      <c r="A22856" s="53" t="s">
        <v>26979</v>
      </c>
      <c r="B22856" s="53">
        <v>10</v>
      </c>
      <c r="C22856" s="53" t="s">
        <v>33536</v>
      </c>
      <c r="D22856" s="53" t="s">
        <v>33872</v>
      </c>
    </row>
    <row r="22857" spans="1:4" ht="15" x14ac:dyDescent="0.25">
      <c r="A22857" s="53" t="s">
        <v>26980</v>
      </c>
      <c r="B22857" s="53">
        <v>10</v>
      </c>
      <c r="C22857" s="53" t="s">
        <v>33536</v>
      </c>
      <c r="D22857" s="53" t="s">
        <v>33872</v>
      </c>
    </row>
    <row r="22858" spans="1:4" ht="15" x14ac:dyDescent="0.25">
      <c r="A22858" s="53" t="s">
        <v>26981</v>
      </c>
      <c r="B22858" s="53">
        <v>10</v>
      </c>
      <c r="C22858" s="53" t="s">
        <v>33536</v>
      </c>
      <c r="D22858" s="53" t="s">
        <v>33872</v>
      </c>
    </row>
    <row r="22859" spans="1:4" ht="15" x14ac:dyDescent="0.25">
      <c r="A22859" s="53" t="s">
        <v>26982</v>
      </c>
      <c r="B22859" s="53">
        <v>40</v>
      </c>
      <c r="C22859" s="53" t="s">
        <v>33536</v>
      </c>
      <c r="D22859" s="53" t="s">
        <v>33872</v>
      </c>
    </row>
    <row r="22860" spans="1:4" ht="15" x14ac:dyDescent="0.25">
      <c r="A22860" s="53" t="s">
        <v>26983</v>
      </c>
      <c r="B22860" s="53">
        <v>60</v>
      </c>
      <c r="C22860" s="53" t="s">
        <v>33536</v>
      </c>
      <c r="D22860" s="53" t="s">
        <v>33872</v>
      </c>
    </row>
    <row r="22861" spans="1:4" ht="15" x14ac:dyDescent="0.25">
      <c r="A22861" s="53" t="s">
        <v>26984</v>
      </c>
      <c r="B22861" s="53">
        <v>10</v>
      </c>
      <c r="C22861" s="53" t="s">
        <v>33536</v>
      </c>
      <c r="D22861" s="53" t="s">
        <v>33872</v>
      </c>
    </row>
    <row r="22862" spans="1:4" ht="15" x14ac:dyDescent="0.25">
      <c r="A22862" s="53" t="s">
        <v>26985</v>
      </c>
      <c r="B22862" s="53">
        <v>50</v>
      </c>
      <c r="C22862" s="53" t="s">
        <v>33536</v>
      </c>
      <c r="D22862" s="53" t="s">
        <v>33872</v>
      </c>
    </row>
    <row r="22863" spans="1:4" ht="15" x14ac:dyDescent="0.25">
      <c r="A22863" s="53" t="s">
        <v>26986</v>
      </c>
      <c r="B22863" s="53">
        <v>10</v>
      </c>
      <c r="C22863" s="53" t="s">
        <v>33536</v>
      </c>
      <c r="D22863" s="53" t="s">
        <v>33872</v>
      </c>
    </row>
    <row r="22864" spans="1:4" ht="15" x14ac:dyDescent="0.25">
      <c r="A22864" s="53" t="s">
        <v>26987</v>
      </c>
      <c r="B22864" s="53">
        <v>10</v>
      </c>
      <c r="C22864" s="53" t="s">
        <v>33536</v>
      </c>
      <c r="D22864" s="53" t="s">
        <v>33872</v>
      </c>
    </row>
    <row r="22865" spans="1:4" ht="15" x14ac:dyDescent="0.25">
      <c r="A22865" s="53" t="s">
        <v>26988</v>
      </c>
      <c r="B22865" s="53">
        <v>10</v>
      </c>
      <c r="C22865" s="53" t="s">
        <v>33536</v>
      </c>
      <c r="D22865" s="53" t="s">
        <v>33872</v>
      </c>
    </row>
    <row r="22866" spans="1:4" ht="15" x14ac:dyDescent="0.25">
      <c r="A22866" s="53" t="s">
        <v>26989</v>
      </c>
      <c r="B22866" s="53">
        <v>10</v>
      </c>
      <c r="C22866" s="53" t="s">
        <v>33536</v>
      </c>
      <c r="D22866" s="53" t="s">
        <v>33872</v>
      </c>
    </row>
    <row r="22867" spans="1:4" ht="15" x14ac:dyDescent="0.25">
      <c r="A22867" s="53" t="s">
        <v>26990</v>
      </c>
      <c r="B22867" s="53">
        <v>10</v>
      </c>
      <c r="C22867" s="53" t="s">
        <v>33536</v>
      </c>
      <c r="D22867" s="53" t="s">
        <v>33872</v>
      </c>
    </row>
    <row r="22868" spans="1:4" ht="15" x14ac:dyDescent="0.25">
      <c r="A22868" s="53" t="s">
        <v>26991</v>
      </c>
      <c r="B22868" s="53">
        <v>10</v>
      </c>
      <c r="C22868" s="53" t="s">
        <v>33536</v>
      </c>
      <c r="D22868" s="53" t="s">
        <v>33872</v>
      </c>
    </row>
    <row r="22869" spans="1:4" ht="15" x14ac:dyDescent="0.25">
      <c r="A22869" s="53" t="s">
        <v>26992</v>
      </c>
      <c r="B22869" s="53">
        <v>10</v>
      </c>
      <c r="C22869" s="53" t="s">
        <v>33536</v>
      </c>
      <c r="D22869" s="53" t="s">
        <v>33872</v>
      </c>
    </row>
    <row r="22870" spans="1:4" ht="15" x14ac:dyDescent="0.25">
      <c r="A22870" s="53" t="s">
        <v>26993</v>
      </c>
      <c r="B22870" s="53">
        <v>10</v>
      </c>
      <c r="C22870" s="53" t="s">
        <v>33536</v>
      </c>
      <c r="D22870" s="53" t="s">
        <v>33872</v>
      </c>
    </row>
    <row r="22871" spans="1:4" ht="15" x14ac:dyDescent="0.25">
      <c r="A22871" s="53" t="s">
        <v>26994</v>
      </c>
      <c r="B22871" s="53">
        <v>20</v>
      </c>
      <c r="C22871" s="53" t="s">
        <v>33536</v>
      </c>
      <c r="D22871" s="53" t="s">
        <v>33872</v>
      </c>
    </row>
    <row r="22872" spans="1:4" ht="15" x14ac:dyDescent="0.25">
      <c r="A22872" s="53" t="s">
        <v>26995</v>
      </c>
      <c r="B22872" s="53">
        <v>10</v>
      </c>
      <c r="C22872" s="53" t="s">
        <v>33536</v>
      </c>
      <c r="D22872" s="53" t="s">
        <v>33872</v>
      </c>
    </row>
    <row r="22873" spans="1:4" ht="15" x14ac:dyDescent="0.25">
      <c r="A22873" s="53" t="s">
        <v>26996</v>
      </c>
      <c r="B22873" s="53">
        <v>10</v>
      </c>
      <c r="C22873" s="53" t="s">
        <v>33536</v>
      </c>
      <c r="D22873" s="53" t="s">
        <v>33872</v>
      </c>
    </row>
    <row r="22874" spans="1:4" ht="15" x14ac:dyDescent="0.25">
      <c r="A22874" s="53" t="s">
        <v>26997</v>
      </c>
      <c r="B22874" s="53">
        <v>10</v>
      </c>
      <c r="C22874" s="53" t="s">
        <v>33536</v>
      </c>
      <c r="D22874" s="53" t="s">
        <v>33872</v>
      </c>
    </row>
    <row r="22875" spans="1:4" ht="15" x14ac:dyDescent="0.25">
      <c r="A22875" s="53" t="s">
        <v>26998</v>
      </c>
      <c r="B22875" s="53">
        <v>10</v>
      </c>
      <c r="C22875" s="53" t="s">
        <v>33536</v>
      </c>
      <c r="D22875" s="53" t="s">
        <v>33872</v>
      </c>
    </row>
    <row r="22876" spans="1:4" ht="15" x14ac:dyDescent="0.25">
      <c r="A22876" s="53" t="s">
        <v>26999</v>
      </c>
      <c r="B22876" s="53">
        <v>10</v>
      </c>
      <c r="C22876" s="53"/>
      <c r="D22876" s="53" t="s">
        <v>33872</v>
      </c>
    </row>
    <row r="22877" spans="1:4" ht="15" x14ac:dyDescent="0.25">
      <c r="A22877" s="53" t="s">
        <v>27000</v>
      </c>
      <c r="B22877" s="53">
        <v>10</v>
      </c>
      <c r="C22877" s="53" t="s">
        <v>33536</v>
      </c>
      <c r="D22877" s="53" t="s">
        <v>33872</v>
      </c>
    </row>
    <row r="22878" spans="1:4" ht="15" x14ac:dyDescent="0.25">
      <c r="A22878" s="53" t="s">
        <v>27001</v>
      </c>
      <c r="B22878" s="53">
        <v>50</v>
      </c>
      <c r="C22878" s="53" t="s">
        <v>33536</v>
      </c>
      <c r="D22878" s="53" t="s">
        <v>33872</v>
      </c>
    </row>
    <row r="22879" spans="1:4" ht="15" x14ac:dyDescent="0.25">
      <c r="A22879" s="53" t="s">
        <v>27002</v>
      </c>
      <c r="B22879" s="53">
        <v>50</v>
      </c>
      <c r="C22879" s="53" t="s">
        <v>33536</v>
      </c>
      <c r="D22879" s="53" t="s">
        <v>33872</v>
      </c>
    </row>
    <row r="22880" spans="1:4" ht="15" x14ac:dyDescent="0.25">
      <c r="A22880" s="53" t="s">
        <v>27003</v>
      </c>
      <c r="B22880" s="53">
        <v>50</v>
      </c>
      <c r="C22880" s="53" t="s">
        <v>33536</v>
      </c>
      <c r="D22880" s="53" t="s">
        <v>33872</v>
      </c>
    </row>
    <row r="22881" spans="1:4" ht="15" x14ac:dyDescent="0.25">
      <c r="A22881" s="53" t="s">
        <v>27004</v>
      </c>
      <c r="B22881" s="53">
        <v>50</v>
      </c>
      <c r="C22881" s="53" t="s">
        <v>33536</v>
      </c>
      <c r="D22881" s="53" t="s">
        <v>33872</v>
      </c>
    </row>
    <row r="22882" spans="1:4" ht="15" x14ac:dyDescent="0.25">
      <c r="A22882" s="53" t="s">
        <v>27005</v>
      </c>
      <c r="B22882" s="53">
        <v>50</v>
      </c>
      <c r="C22882" s="53" t="s">
        <v>33536</v>
      </c>
      <c r="D22882" s="53" t="s">
        <v>33872</v>
      </c>
    </row>
    <row r="22883" spans="1:4" ht="15" x14ac:dyDescent="0.25">
      <c r="A22883" s="53" t="s">
        <v>27006</v>
      </c>
      <c r="B22883" s="53">
        <v>20</v>
      </c>
      <c r="C22883" s="53"/>
      <c r="D22883" s="53" t="s">
        <v>33872</v>
      </c>
    </row>
    <row r="22884" spans="1:4" ht="15" x14ac:dyDescent="0.25">
      <c r="A22884" s="53" t="s">
        <v>27007</v>
      </c>
      <c r="B22884" s="53">
        <v>20</v>
      </c>
      <c r="C22884" s="53" t="s">
        <v>33536</v>
      </c>
      <c r="D22884" s="53" t="s">
        <v>33872</v>
      </c>
    </row>
    <row r="22885" spans="1:4" ht="15" x14ac:dyDescent="0.25">
      <c r="A22885" s="53" t="s">
        <v>27008</v>
      </c>
      <c r="B22885" s="53">
        <v>50</v>
      </c>
      <c r="C22885" s="53" t="s">
        <v>33536</v>
      </c>
      <c r="D22885" s="53" t="s">
        <v>33872</v>
      </c>
    </row>
    <row r="22886" spans="1:4" ht="15" x14ac:dyDescent="0.25">
      <c r="A22886" s="53" t="s">
        <v>27009</v>
      </c>
      <c r="B22886" s="53">
        <v>15</v>
      </c>
      <c r="C22886" s="53" t="s">
        <v>33536</v>
      </c>
      <c r="D22886" s="53" t="s">
        <v>33872</v>
      </c>
    </row>
    <row r="22887" spans="1:4" ht="15" x14ac:dyDescent="0.25">
      <c r="A22887" s="53" t="s">
        <v>27010</v>
      </c>
      <c r="B22887" s="53">
        <v>15</v>
      </c>
      <c r="C22887" s="53" t="s">
        <v>33536</v>
      </c>
      <c r="D22887" s="53" t="s">
        <v>33872</v>
      </c>
    </row>
    <row r="22888" spans="1:4" ht="15" x14ac:dyDescent="0.25">
      <c r="A22888" s="53" t="s">
        <v>27011</v>
      </c>
      <c r="B22888" s="53">
        <v>15</v>
      </c>
      <c r="C22888" s="53" t="s">
        <v>33536</v>
      </c>
      <c r="D22888" s="53" t="s">
        <v>33872</v>
      </c>
    </row>
    <row r="22889" spans="1:4" ht="15" x14ac:dyDescent="0.25">
      <c r="A22889" s="53" t="s">
        <v>27012</v>
      </c>
      <c r="B22889" s="53">
        <v>15</v>
      </c>
      <c r="C22889" s="53" t="s">
        <v>33536</v>
      </c>
      <c r="D22889" s="53" t="s">
        <v>33872</v>
      </c>
    </row>
    <row r="22890" spans="1:4" ht="15" x14ac:dyDescent="0.25">
      <c r="A22890" s="53" t="s">
        <v>27013</v>
      </c>
      <c r="B22890" s="53">
        <v>15</v>
      </c>
      <c r="C22890" s="53" t="s">
        <v>33536</v>
      </c>
      <c r="D22890" s="53" t="s">
        <v>33872</v>
      </c>
    </row>
    <row r="22891" spans="1:4" ht="15" x14ac:dyDescent="0.25">
      <c r="A22891" s="53" t="s">
        <v>27014</v>
      </c>
      <c r="B22891" s="53">
        <v>15</v>
      </c>
      <c r="C22891" s="53" t="s">
        <v>33536</v>
      </c>
      <c r="D22891" s="53" t="s">
        <v>33872</v>
      </c>
    </row>
    <row r="22892" spans="1:4" ht="15" x14ac:dyDescent="0.25">
      <c r="A22892" s="53" t="s">
        <v>27015</v>
      </c>
      <c r="B22892" s="53">
        <v>45</v>
      </c>
      <c r="C22892" s="53" t="s">
        <v>33536</v>
      </c>
      <c r="D22892" s="53" t="s">
        <v>33872</v>
      </c>
    </row>
    <row r="22893" spans="1:4" ht="15" x14ac:dyDescent="0.25">
      <c r="A22893" s="53" t="s">
        <v>27016</v>
      </c>
      <c r="B22893" s="53">
        <v>20</v>
      </c>
      <c r="C22893" s="53" t="s">
        <v>33536</v>
      </c>
      <c r="D22893" s="53" t="s">
        <v>33872</v>
      </c>
    </row>
    <row r="22894" spans="1:4" ht="15" x14ac:dyDescent="0.25">
      <c r="A22894" s="53" t="s">
        <v>27017</v>
      </c>
      <c r="B22894" s="53">
        <v>25</v>
      </c>
      <c r="C22894" s="53" t="s">
        <v>33536</v>
      </c>
      <c r="D22894" s="53" t="s">
        <v>33872</v>
      </c>
    </row>
    <row r="22895" spans="1:4" ht="15" x14ac:dyDescent="0.25">
      <c r="A22895" s="53" t="s">
        <v>27018</v>
      </c>
      <c r="B22895" s="53">
        <v>20</v>
      </c>
      <c r="C22895" s="53" t="s">
        <v>33536</v>
      </c>
      <c r="D22895" s="53" t="s">
        <v>33872</v>
      </c>
    </row>
    <row r="22896" spans="1:4" ht="15" x14ac:dyDescent="0.25">
      <c r="A22896" s="53" t="s">
        <v>27019</v>
      </c>
      <c r="B22896" s="53">
        <v>20</v>
      </c>
      <c r="C22896" s="53" t="s">
        <v>33536</v>
      </c>
      <c r="D22896" s="53" t="s">
        <v>33872</v>
      </c>
    </row>
    <row r="22897" spans="1:4" ht="15" x14ac:dyDescent="0.25">
      <c r="A22897" s="53" t="s">
        <v>27020</v>
      </c>
      <c r="B22897" s="53">
        <v>25</v>
      </c>
      <c r="C22897" s="53" t="s">
        <v>33536</v>
      </c>
      <c r="D22897" s="53" t="s">
        <v>33872</v>
      </c>
    </row>
    <row r="22898" spans="1:4" ht="15" x14ac:dyDescent="0.25">
      <c r="A22898" s="53" t="s">
        <v>27021</v>
      </c>
      <c r="B22898" s="53">
        <v>25</v>
      </c>
      <c r="C22898" s="53" t="s">
        <v>33536</v>
      </c>
      <c r="D22898" s="53" t="s">
        <v>33872</v>
      </c>
    </row>
    <row r="22899" spans="1:4" ht="15" x14ac:dyDescent="0.25">
      <c r="A22899" s="53" t="s">
        <v>27022</v>
      </c>
      <c r="B22899" s="53">
        <v>70</v>
      </c>
      <c r="C22899" s="53" t="s">
        <v>33536</v>
      </c>
      <c r="D22899" s="53" t="s">
        <v>33872</v>
      </c>
    </row>
    <row r="22900" spans="1:4" ht="15" x14ac:dyDescent="0.25">
      <c r="A22900" s="53" t="s">
        <v>27023</v>
      </c>
      <c r="B22900" s="53">
        <v>15</v>
      </c>
      <c r="C22900" s="53" t="s">
        <v>33536</v>
      </c>
      <c r="D22900" s="53" t="s">
        <v>33873</v>
      </c>
    </row>
    <row r="22901" spans="1:4" ht="15" x14ac:dyDescent="0.25">
      <c r="A22901" s="53" t="s">
        <v>27024</v>
      </c>
      <c r="B22901" s="53">
        <v>15</v>
      </c>
      <c r="C22901" s="53" t="s">
        <v>33536</v>
      </c>
      <c r="D22901" s="53" t="s">
        <v>33873</v>
      </c>
    </row>
    <row r="22902" spans="1:4" ht="15" x14ac:dyDescent="0.25">
      <c r="A22902" s="53" t="s">
        <v>27025</v>
      </c>
      <c r="B22902" s="53">
        <v>15</v>
      </c>
      <c r="C22902" s="53" t="s">
        <v>33536</v>
      </c>
      <c r="D22902" s="53" t="s">
        <v>33872</v>
      </c>
    </row>
    <row r="22903" spans="1:4" ht="15" x14ac:dyDescent="0.25">
      <c r="A22903" s="53" t="s">
        <v>27026</v>
      </c>
      <c r="B22903" s="53">
        <v>15</v>
      </c>
      <c r="C22903" s="53" t="s">
        <v>33536</v>
      </c>
      <c r="D22903" s="53" t="s">
        <v>33872</v>
      </c>
    </row>
    <row r="22904" spans="1:4" ht="15" x14ac:dyDescent="0.25">
      <c r="A22904" s="53" t="s">
        <v>27027</v>
      </c>
      <c r="B22904" s="53">
        <v>15</v>
      </c>
      <c r="C22904" s="53" t="s">
        <v>33536</v>
      </c>
      <c r="D22904" s="53" t="s">
        <v>33873</v>
      </c>
    </row>
    <row r="22905" spans="1:4" ht="15" x14ac:dyDescent="0.25">
      <c r="A22905" s="53" t="s">
        <v>27028</v>
      </c>
      <c r="B22905" s="53">
        <v>15</v>
      </c>
      <c r="C22905" s="53" t="s">
        <v>33536</v>
      </c>
      <c r="D22905" s="53" t="s">
        <v>33873</v>
      </c>
    </row>
    <row r="22906" spans="1:4" ht="15" x14ac:dyDescent="0.25">
      <c r="A22906" s="53" t="s">
        <v>27029</v>
      </c>
      <c r="B22906" s="53">
        <v>15</v>
      </c>
      <c r="C22906" s="53" t="s">
        <v>33536</v>
      </c>
      <c r="D22906" s="53" t="s">
        <v>33873</v>
      </c>
    </row>
    <row r="22907" spans="1:4" ht="15" x14ac:dyDescent="0.25">
      <c r="A22907" s="53" t="s">
        <v>27030</v>
      </c>
      <c r="B22907" s="53">
        <v>15</v>
      </c>
      <c r="C22907" s="53" t="s">
        <v>33536</v>
      </c>
      <c r="D22907" s="53" t="s">
        <v>33873</v>
      </c>
    </row>
    <row r="22908" spans="1:4" ht="15" x14ac:dyDescent="0.25">
      <c r="A22908" s="53" t="s">
        <v>27031</v>
      </c>
      <c r="B22908" s="53">
        <v>15</v>
      </c>
      <c r="C22908" s="53" t="s">
        <v>33536</v>
      </c>
      <c r="D22908" s="53" t="s">
        <v>33872</v>
      </c>
    </row>
    <row r="22909" spans="1:4" ht="15" x14ac:dyDescent="0.25">
      <c r="A22909" s="53" t="s">
        <v>27032</v>
      </c>
      <c r="B22909" s="53">
        <v>15</v>
      </c>
      <c r="C22909" s="53" t="s">
        <v>33536</v>
      </c>
      <c r="D22909" s="53" t="s">
        <v>33873</v>
      </c>
    </row>
    <row r="22910" spans="1:4" ht="15" x14ac:dyDescent="0.25">
      <c r="A22910" s="53" t="s">
        <v>27033</v>
      </c>
      <c r="B22910" s="53">
        <v>45</v>
      </c>
      <c r="C22910" s="53" t="s">
        <v>33542</v>
      </c>
      <c r="D22910" s="53" t="s">
        <v>33873</v>
      </c>
    </row>
    <row r="22911" spans="1:4" ht="15" x14ac:dyDescent="0.25">
      <c r="A22911" s="53" t="s">
        <v>27034</v>
      </c>
      <c r="B22911" s="53">
        <v>60</v>
      </c>
      <c r="C22911" s="53" t="s">
        <v>33542</v>
      </c>
      <c r="D22911" s="53" t="s">
        <v>33873</v>
      </c>
    </row>
    <row r="22912" spans="1:4" ht="15" x14ac:dyDescent="0.25">
      <c r="A22912" s="53" t="s">
        <v>27035</v>
      </c>
      <c r="B22912" s="53">
        <v>15</v>
      </c>
      <c r="C22912" s="53" t="s">
        <v>33536</v>
      </c>
      <c r="D22912" s="53" t="s">
        <v>33872</v>
      </c>
    </row>
    <row r="22913" spans="1:4" ht="15" x14ac:dyDescent="0.25">
      <c r="A22913" s="53" t="s">
        <v>27036</v>
      </c>
      <c r="B22913" s="53">
        <v>15</v>
      </c>
      <c r="C22913" s="53" t="s">
        <v>33536</v>
      </c>
      <c r="D22913" s="53" t="s">
        <v>33873</v>
      </c>
    </row>
    <row r="22914" spans="1:4" ht="15" x14ac:dyDescent="0.25">
      <c r="A22914" s="53" t="s">
        <v>27037</v>
      </c>
      <c r="B22914" s="53">
        <v>15</v>
      </c>
      <c r="C22914" s="53" t="s">
        <v>33536</v>
      </c>
      <c r="D22914" s="53" t="s">
        <v>33873</v>
      </c>
    </row>
    <row r="22915" spans="1:4" ht="15" x14ac:dyDescent="0.25">
      <c r="A22915" s="53" t="s">
        <v>27038</v>
      </c>
      <c r="B22915" s="53">
        <v>15</v>
      </c>
      <c r="C22915" s="53" t="s">
        <v>33536</v>
      </c>
      <c r="D22915" s="53" t="s">
        <v>33872</v>
      </c>
    </row>
    <row r="22916" spans="1:4" ht="15" x14ac:dyDescent="0.25">
      <c r="A22916" s="53" t="s">
        <v>27039</v>
      </c>
      <c r="B22916" s="53">
        <v>15</v>
      </c>
      <c r="C22916" s="53" t="s">
        <v>33536</v>
      </c>
      <c r="D22916" s="53" t="s">
        <v>33873</v>
      </c>
    </row>
    <row r="22917" spans="1:4" ht="15" x14ac:dyDescent="0.25">
      <c r="A22917" s="53" t="s">
        <v>33374</v>
      </c>
      <c r="B22917" s="53">
        <v>15</v>
      </c>
      <c r="C22917" s="53" t="s">
        <v>33536</v>
      </c>
      <c r="D22917" s="53" t="s">
        <v>33873</v>
      </c>
    </row>
    <row r="22918" spans="1:4" ht="15" x14ac:dyDescent="0.25">
      <c r="A22918" s="53" t="s">
        <v>33375</v>
      </c>
      <c r="B22918" s="53">
        <v>15</v>
      </c>
      <c r="C22918" s="53" t="s">
        <v>33536</v>
      </c>
      <c r="D22918" s="53" t="s">
        <v>33873</v>
      </c>
    </row>
    <row r="22919" spans="1:4" ht="15" x14ac:dyDescent="0.25">
      <c r="A22919" s="53" t="s">
        <v>33376</v>
      </c>
      <c r="B22919" s="53">
        <v>15</v>
      </c>
      <c r="C22919" s="53" t="s">
        <v>33536</v>
      </c>
      <c r="D22919" s="53" t="s">
        <v>33873</v>
      </c>
    </row>
    <row r="22920" spans="1:4" ht="15" x14ac:dyDescent="0.25">
      <c r="A22920" s="53" t="s">
        <v>33377</v>
      </c>
      <c r="B22920" s="53">
        <v>60</v>
      </c>
      <c r="C22920" s="53" t="s">
        <v>33536</v>
      </c>
      <c r="D22920" s="53" t="s">
        <v>33873</v>
      </c>
    </row>
    <row r="22921" spans="1:4" ht="15" x14ac:dyDescent="0.25">
      <c r="A22921" s="53" t="s">
        <v>27040</v>
      </c>
      <c r="B22921" s="53">
        <v>15</v>
      </c>
      <c r="C22921" s="53" t="s">
        <v>33536</v>
      </c>
      <c r="D22921" s="53" t="s">
        <v>33872</v>
      </c>
    </row>
    <row r="22922" spans="1:4" ht="15" x14ac:dyDescent="0.25">
      <c r="A22922" s="53" t="s">
        <v>27041</v>
      </c>
      <c r="B22922" s="53">
        <v>15</v>
      </c>
      <c r="C22922" s="53" t="s">
        <v>33536</v>
      </c>
      <c r="D22922" s="53" t="s">
        <v>33872</v>
      </c>
    </row>
    <row r="22923" spans="1:4" ht="15" x14ac:dyDescent="0.25">
      <c r="A22923" s="53" t="s">
        <v>27042</v>
      </c>
      <c r="B22923" s="53">
        <v>15</v>
      </c>
      <c r="C22923" s="53" t="s">
        <v>33536</v>
      </c>
      <c r="D22923" s="53" t="s">
        <v>33872</v>
      </c>
    </row>
    <row r="22924" spans="1:4" ht="15" x14ac:dyDescent="0.25">
      <c r="A22924" s="53" t="s">
        <v>27043</v>
      </c>
      <c r="B22924" s="53">
        <v>15</v>
      </c>
      <c r="C22924" s="53" t="s">
        <v>33536</v>
      </c>
      <c r="D22924" s="53" t="s">
        <v>33872</v>
      </c>
    </row>
    <row r="22925" spans="1:4" ht="15" x14ac:dyDescent="0.25">
      <c r="A22925" s="53" t="s">
        <v>27044</v>
      </c>
      <c r="B22925" s="53">
        <v>15</v>
      </c>
      <c r="C22925" s="53" t="s">
        <v>33536</v>
      </c>
      <c r="D22925" s="53" t="s">
        <v>33872</v>
      </c>
    </row>
    <row r="22926" spans="1:4" ht="15" x14ac:dyDescent="0.25">
      <c r="A22926" s="53" t="s">
        <v>27045</v>
      </c>
      <c r="B22926" s="53">
        <v>15</v>
      </c>
      <c r="C22926" s="53" t="s">
        <v>33536</v>
      </c>
      <c r="D22926" s="53" t="s">
        <v>33872</v>
      </c>
    </row>
    <row r="22927" spans="1:4" ht="15" x14ac:dyDescent="0.25">
      <c r="A22927" s="53" t="s">
        <v>27046</v>
      </c>
      <c r="B22927" s="53">
        <v>45</v>
      </c>
      <c r="C22927" s="53" t="s">
        <v>33536</v>
      </c>
      <c r="D22927" s="53" t="s">
        <v>33872</v>
      </c>
    </row>
    <row r="22928" spans="1:4" ht="15" x14ac:dyDescent="0.25">
      <c r="A22928" s="53" t="s">
        <v>27047</v>
      </c>
      <c r="B22928" s="53">
        <v>20</v>
      </c>
      <c r="C22928" s="53" t="s">
        <v>33536</v>
      </c>
      <c r="D22928" s="53" t="s">
        <v>33872</v>
      </c>
    </row>
    <row r="22929" spans="1:4" ht="15" x14ac:dyDescent="0.25">
      <c r="A22929" s="53" t="s">
        <v>27048</v>
      </c>
      <c r="B22929" s="53">
        <v>25</v>
      </c>
      <c r="C22929" s="53" t="s">
        <v>33536</v>
      </c>
      <c r="D22929" s="53" t="s">
        <v>33872</v>
      </c>
    </row>
    <row r="22930" spans="1:4" ht="15" x14ac:dyDescent="0.25">
      <c r="A22930" s="53" t="s">
        <v>27049</v>
      </c>
      <c r="B22930" s="53">
        <v>20</v>
      </c>
      <c r="C22930" s="53" t="s">
        <v>33536</v>
      </c>
      <c r="D22930" s="53" t="s">
        <v>33872</v>
      </c>
    </row>
    <row r="22931" spans="1:4" ht="15" x14ac:dyDescent="0.25">
      <c r="A22931" s="53" t="s">
        <v>27050</v>
      </c>
      <c r="B22931" s="53">
        <v>20</v>
      </c>
      <c r="C22931" s="53" t="s">
        <v>33536</v>
      </c>
      <c r="D22931" s="53" t="s">
        <v>33872</v>
      </c>
    </row>
    <row r="22932" spans="1:4" ht="15" x14ac:dyDescent="0.25">
      <c r="A22932" s="53" t="s">
        <v>27051</v>
      </c>
      <c r="B22932" s="53">
        <v>25</v>
      </c>
      <c r="C22932" s="53" t="s">
        <v>33542</v>
      </c>
      <c r="D22932" s="53" t="s">
        <v>33872</v>
      </c>
    </row>
    <row r="22933" spans="1:4" ht="15" x14ac:dyDescent="0.25">
      <c r="A22933" s="53" t="s">
        <v>27052</v>
      </c>
      <c r="B22933" s="53">
        <v>25</v>
      </c>
      <c r="C22933" s="53" t="s">
        <v>33536</v>
      </c>
      <c r="D22933" s="53" t="s">
        <v>33872</v>
      </c>
    </row>
    <row r="22934" spans="1:4" ht="15" x14ac:dyDescent="0.25">
      <c r="A22934" s="53" t="s">
        <v>27053</v>
      </c>
      <c r="B22934" s="53">
        <v>70</v>
      </c>
      <c r="C22934" s="53" t="s">
        <v>33536</v>
      </c>
      <c r="D22934" s="53" t="s">
        <v>33872</v>
      </c>
    </row>
    <row r="22935" spans="1:4" ht="15" x14ac:dyDescent="0.25">
      <c r="A22935" s="53" t="s">
        <v>27054</v>
      </c>
      <c r="B22935" s="53">
        <v>15</v>
      </c>
      <c r="C22935" s="53" t="s">
        <v>33536</v>
      </c>
      <c r="D22935" s="53" t="s">
        <v>33872</v>
      </c>
    </row>
    <row r="22936" spans="1:4" ht="15" x14ac:dyDescent="0.25">
      <c r="A22936" s="53" t="s">
        <v>27055</v>
      </c>
      <c r="B22936" s="53">
        <v>15</v>
      </c>
      <c r="C22936" s="53" t="s">
        <v>33536</v>
      </c>
      <c r="D22936" s="53" t="s">
        <v>33872</v>
      </c>
    </row>
    <row r="22937" spans="1:4" ht="15" x14ac:dyDescent="0.25">
      <c r="A22937" s="53" t="s">
        <v>27056</v>
      </c>
      <c r="B22937" s="53">
        <v>15</v>
      </c>
      <c r="C22937" s="53" t="s">
        <v>33536</v>
      </c>
      <c r="D22937" s="53" t="s">
        <v>33872</v>
      </c>
    </row>
    <row r="22938" spans="1:4" ht="15" x14ac:dyDescent="0.25">
      <c r="A22938" s="53" t="s">
        <v>27057</v>
      </c>
      <c r="B22938" s="53">
        <v>30</v>
      </c>
      <c r="C22938" s="53" t="s">
        <v>33536</v>
      </c>
      <c r="D22938" s="53" t="s">
        <v>33872</v>
      </c>
    </row>
    <row r="22939" spans="1:4" ht="15" x14ac:dyDescent="0.25">
      <c r="A22939" s="53" t="s">
        <v>27058</v>
      </c>
      <c r="B22939" s="53">
        <v>10</v>
      </c>
      <c r="C22939" s="53" t="s">
        <v>33536</v>
      </c>
      <c r="D22939" s="53" t="s">
        <v>33872</v>
      </c>
    </row>
    <row r="22940" spans="1:4" ht="15" x14ac:dyDescent="0.25">
      <c r="A22940" s="53" t="s">
        <v>27059</v>
      </c>
      <c r="B22940" s="53">
        <v>10</v>
      </c>
      <c r="C22940" s="53" t="s">
        <v>33536</v>
      </c>
      <c r="D22940" s="53" t="s">
        <v>33872</v>
      </c>
    </row>
    <row r="22941" spans="1:4" ht="15" x14ac:dyDescent="0.25">
      <c r="A22941" s="53" t="s">
        <v>27060</v>
      </c>
      <c r="B22941" s="53">
        <v>40</v>
      </c>
      <c r="C22941" s="53" t="s">
        <v>33536</v>
      </c>
      <c r="D22941" s="53" t="s">
        <v>33872</v>
      </c>
    </row>
    <row r="22942" spans="1:4" ht="15" x14ac:dyDescent="0.25">
      <c r="A22942" s="53" t="s">
        <v>27061</v>
      </c>
      <c r="B22942" s="53">
        <v>60</v>
      </c>
      <c r="C22942" s="53" t="s">
        <v>33536</v>
      </c>
      <c r="D22942" s="53" t="s">
        <v>33872</v>
      </c>
    </row>
    <row r="22943" spans="1:4" ht="15" x14ac:dyDescent="0.25">
      <c r="A22943" s="53" t="s">
        <v>27062</v>
      </c>
      <c r="B22943" s="53">
        <v>50</v>
      </c>
      <c r="C22943" s="53" t="s">
        <v>33536</v>
      </c>
      <c r="D22943" s="53" t="s">
        <v>33872</v>
      </c>
    </row>
    <row r="22944" spans="1:4" ht="15" x14ac:dyDescent="0.25">
      <c r="A22944" s="53" t="s">
        <v>27063</v>
      </c>
      <c r="B22944" s="53">
        <v>10</v>
      </c>
      <c r="C22944" s="53" t="s">
        <v>33536</v>
      </c>
      <c r="D22944" s="53" t="s">
        <v>33872</v>
      </c>
    </row>
    <row r="22945" spans="1:4" ht="15" x14ac:dyDescent="0.25">
      <c r="A22945" s="53" t="s">
        <v>27064</v>
      </c>
      <c r="B22945" s="53">
        <v>10</v>
      </c>
      <c r="C22945" s="53" t="s">
        <v>33536</v>
      </c>
      <c r="D22945" s="53" t="s">
        <v>33872</v>
      </c>
    </row>
    <row r="22946" spans="1:4" ht="15" x14ac:dyDescent="0.25">
      <c r="A22946" s="53" t="s">
        <v>27065</v>
      </c>
      <c r="B22946" s="53">
        <v>10</v>
      </c>
      <c r="C22946" s="53" t="s">
        <v>33536</v>
      </c>
      <c r="D22946" s="53" t="s">
        <v>33872</v>
      </c>
    </row>
    <row r="22947" spans="1:4" ht="15" x14ac:dyDescent="0.25">
      <c r="A22947" s="53" t="s">
        <v>27066</v>
      </c>
      <c r="B22947" s="53">
        <v>10</v>
      </c>
      <c r="C22947" s="53" t="s">
        <v>33536</v>
      </c>
      <c r="D22947" s="53" t="s">
        <v>33872</v>
      </c>
    </row>
    <row r="22948" spans="1:4" ht="15" x14ac:dyDescent="0.25">
      <c r="A22948" s="53" t="s">
        <v>27067</v>
      </c>
      <c r="B22948" s="53">
        <v>10</v>
      </c>
      <c r="C22948" s="53" t="s">
        <v>33536</v>
      </c>
      <c r="D22948" s="53" t="s">
        <v>33872</v>
      </c>
    </row>
    <row r="22949" spans="1:4" ht="15" x14ac:dyDescent="0.25">
      <c r="A22949" s="53" t="s">
        <v>27068</v>
      </c>
      <c r="B22949" s="53">
        <v>20</v>
      </c>
      <c r="C22949" s="53" t="s">
        <v>33536</v>
      </c>
      <c r="D22949" s="53" t="s">
        <v>33872</v>
      </c>
    </row>
    <row r="22950" spans="1:4" ht="15" x14ac:dyDescent="0.25">
      <c r="A22950" s="53" t="s">
        <v>27069</v>
      </c>
      <c r="B22950" s="53">
        <v>10</v>
      </c>
      <c r="C22950" s="53" t="s">
        <v>33536</v>
      </c>
      <c r="D22950" s="53" t="s">
        <v>33872</v>
      </c>
    </row>
    <row r="22951" spans="1:4" ht="15" x14ac:dyDescent="0.25">
      <c r="A22951" s="53" t="s">
        <v>27070</v>
      </c>
      <c r="B22951" s="53">
        <v>10</v>
      </c>
      <c r="C22951" s="53" t="s">
        <v>33536</v>
      </c>
      <c r="D22951" s="53" t="s">
        <v>33872</v>
      </c>
    </row>
    <row r="22952" spans="1:4" ht="15" x14ac:dyDescent="0.25">
      <c r="A22952" s="53" t="s">
        <v>27071</v>
      </c>
      <c r="B22952" s="53">
        <v>10</v>
      </c>
      <c r="C22952" s="53" t="s">
        <v>33536</v>
      </c>
      <c r="D22952" s="53" t="s">
        <v>33872</v>
      </c>
    </row>
    <row r="22953" spans="1:4" ht="15" x14ac:dyDescent="0.25">
      <c r="A22953" s="53" t="s">
        <v>27072</v>
      </c>
      <c r="B22953" s="53">
        <v>10</v>
      </c>
      <c r="C22953" s="53" t="s">
        <v>33536</v>
      </c>
      <c r="D22953" s="53" t="s">
        <v>33872</v>
      </c>
    </row>
    <row r="22954" spans="1:4" ht="15" x14ac:dyDescent="0.25">
      <c r="A22954" s="53" t="s">
        <v>27073</v>
      </c>
      <c r="B22954" s="53">
        <v>10</v>
      </c>
      <c r="C22954" s="53" t="s">
        <v>33536</v>
      </c>
      <c r="D22954" s="53" t="s">
        <v>33872</v>
      </c>
    </row>
    <row r="22955" spans="1:4" ht="15" x14ac:dyDescent="0.25">
      <c r="A22955" s="53" t="s">
        <v>27074</v>
      </c>
      <c r="B22955" s="53">
        <v>10</v>
      </c>
      <c r="C22955" s="53" t="s">
        <v>33536</v>
      </c>
      <c r="D22955" s="53" t="s">
        <v>33872</v>
      </c>
    </row>
    <row r="22956" spans="1:4" ht="15" x14ac:dyDescent="0.25">
      <c r="A22956" s="53" t="s">
        <v>27075</v>
      </c>
      <c r="B22956" s="53">
        <v>15</v>
      </c>
      <c r="C22956" s="53" t="s">
        <v>33536</v>
      </c>
      <c r="D22956" s="53" t="s">
        <v>33873</v>
      </c>
    </row>
    <row r="22957" spans="1:4" ht="15" x14ac:dyDescent="0.25">
      <c r="A22957" s="53" t="s">
        <v>27076</v>
      </c>
      <c r="B22957" s="53">
        <v>90</v>
      </c>
      <c r="C22957" s="53" t="s">
        <v>33536</v>
      </c>
      <c r="D22957" s="53" t="s">
        <v>33873</v>
      </c>
    </row>
    <row r="22958" spans="1:4" ht="15" x14ac:dyDescent="0.25">
      <c r="A22958" s="53" t="s">
        <v>27077</v>
      </c>
      <c r="B22958" s="53">
        <v>30</v>
      </c>
      <c r="C22958" s="53" t="s">
        <v>33536</v>
      </c>
      <c r="D22958" s="53" t="s">
        <v>33873</v>
      </c>
    </row>
    <row r="22959" spans="1:4" ht="15" x14ac:dyDescent="0.25">
      <c r="A22959" s="53" t="s">
        <v>27078</v>
      </c>
      <c r="B22959" s="53">
        <v>30</v>
      </c>
      <c r="C22959" s="53" t="s">
        <v>33536</v>
      </c>
      <c r="D22959" s="53" t="s">
        <v>33873</v>
      </c>
    </row>
    <row r="22960" spans="1:4" ht="15" x14ac:dyDescent="0.25">
      <c r="A22960" s="53" t="s">
        <v>27079</v>
      </c>
      <c r="B22960" s="53">
        <v>15</v>
      </c>
      <c r="C22960" s="53" t="s">
        <v>33536</v>
      </c>
      <c r="D22960" s="53" t="s">
        <v>33873</v>
      </c>
    </row>
    <row r="22961" spans="1:4" ht="15" x14ac:dyDescent="0.25">
      <c r="A22961" s="53" t="s">
        <v>27080</v>
      </c>
      <c r="B22961" s="53">
        <v>30</v>
      </c>
      <c r="C22961" s="53" t="s">
        <v>33536</v>
      </c>
      <c r="D22961" s="53" t="s">
        <v>33873</v>
      </c>
    </row>
    <row r="22962" spans="1:4" ht="15" x14ac:dyDescent="0.25">
      <c r="A22962" s="53" t="s">
        <v>27081</v>
      </c>
      <c r="B22962" s="53">
        <v>15</v>
      </c>
      <c r="C22962" s="53" t="s">
        <v>33536</v>
      </c>
      <c r="D22962" s="53" t="s">
        <v>33873</v>
      </c>
    </row>
    <row r="22963" spans="1:4" ht="15" x14ac:dyDescent="0.25">
      <c r="A22963" s="53" t="s">
        <v>27082</v>
      </c>
      <c r="B22963" s="53">
        <v>30</v>
      </c>
      <c r="C22963" s="53" t="s">
        <v>33536</v>
      </c>
      <c r="D22963" s="53" t="s">
        <v>33873</v>
      </c>
    </row>
    <row r="22964" spans="1:4" ht="15" x14ac:dyDescent="0.25">
      <c r="A22964" s="53" t="s">
        <v>27083</v>
      </c>
      <c r="B22964" s="53">
        <v>15</v>
      </c>
      <c r="C22964" s="53" t="s">
        <v>33536</v>
      </c>
      <c r="D22964" s="53" t="s">
        <v>33873</v>
      </c>
    </row>
    <row r="22965" spans="1:4" ht="15" x14ac:dyDescent="0.25">
      <c r="A22965" s="53" t="s">
        <v>27084</v>
      </c>
      <c r="B22965" s="53">
        <v>30</v>
      </c>
      <c r="C22965" s="53" t="s">
        <v>33536</v>
      </c>
      <c r="D22965" s="53" t="s">
        <v>33873</v>
      </c>
    </row>
    <row r="22966" spans="1:4" ht="15" x14ac:dyDescent="0.25">
      <c r="A22966" s="53" t="s">
        <v>27085</v>
      </c>
      <c r="B22966" s="53">
        <v>15</v>
      </c>
      <c r="C22966" s="53" t="s">
        <v>33536</v>
      </c>
      <c r="D22966" s="53" t="s">
        <v>33873</v>
      </c>
    </row>
    <row r="22967" spans="1:4" ht="15" x14ac:dyDescent="0.25">
      <c r="A22967" s="53" t="s">
        <v>27086</v>
      </c>
      <c r="B22967" s="53">
        <v>30</v>
      </c>
      <c r="C22967" s="53" t="s">
        <v>33536</v>
      </c>
      <c r="D22967" s="53" t="s">
        <v>33873</v>
      </c>
    </row>
    <row r="22968" spans="1:4" ht="15" x14ac:dyDescent="0.25">
      <c r="A22968" s="53" t="s">
        <v>27087</v>
      </c>
      <c r="B22968" s="53">
        <v>15</v>
      </c>
      <c r="C22968" s="53" t="s">
        <v>33536</v>
      </c>
      <c r="D22968" s="53" t="s">
        <v>33873</v>
      </c>
    </row>
    <row r="22969" spans="1:4" ht="15" x14ac:dyDescent="0.25">
      <c r="A22969" s="53" t="s">
        <v>27088</v>
      </c>
      <c r="B22969" s="53">
        <v>30</v>
      </c>
      <c r="C22969" s="53" t="s">
        <v>33536</v>
      </c>
      <c r="D22969" s="53" t="s">
        <v>33873</v>
      </c>
    </row>
    <row r="22970" spans="1:4" ht="15" x14ac:dyDescent="0.25">
      <c r="A22970" s="53" t="s">
        <v>33799</v>
      </c>
      <c r="B22970" s="53">
        <v>30</v>
      </c>
      <c r="C22970" s="53" t="s">
        <v>33536</v>
      </c>
      <c r="D22970" s="53" t="s">
        <v>33873</v>
      </c>
    </row>
    <row r="22971" spans="1:4" ht="15" x14ac:dyDescent="0.25">
      <c r="A22971" s="53" t="s">
        <v>27089</v>
      </c>
      <c r="B22971" s="53">
        <v>15</v>
      </c>
      <c r="C22971" s="53" t="s">
        <v>33536</v>
      </c>
      <c r="D22971" s="53" t="s">
        <v>33873</v>
      </c>
    </row>
    <row r="22972" spans="1:4" ht="15" x14ac:dyDescent="0.25">
      <c r="A22972" s="53" t="s">
        <v>27090</v>
      </c>
      <c r="B22972" s="53">
        <v>30</v>
      </c>
      <c r="C22972" s="53" t="s">
        <v>33536</v>
      </c>
      <c r="D22972" s="53" t="s">
        <v>33873</v>
      </c>
    </row>
    <row r="22973" spans="1:4" ht="15" x14ac:dyDescent="0.25">
      <c r="A22973" s="53" t="s">
        <v>27091</v>
      </c>
      <c r="B22973" s="53">
        <v>15</v>
      </c>
      <c r="C22973" s="53" t="s">
        <v>33536</v>
      </c>
      <c r="D22973" s="53" t="s">
        <v>33873</v>
      </c>
    </row>
    <row r="22974" spans="1:4" ht="15" x14ac:dyDescent="0.25">
      <c r="A22974" s="53" t="s">
        <v>27092</v>
      </c>
      <c r="B22974" s="53">
        <v>30</v>
      </c>
      <c r="C22974" s="53" t="s">
        <v>33536</v>
      </c>
      <c r="D22974" s="53" t="s">
        <v>33873</v>
      </c>
    </row>
    <row r="22975" spans="1:4" ht="15" x14ac:dyDescent="0.25">
      <c r="A22975" s="53" t="s">
        <v>27093</v>
      </c>
      <c r="B22975" s="53">
        <v>15</v>
      </c>
      <c r="C22975" s="53" t="s">
        <v>33536</v>
      </c>
      <c r="D22975" s="53" t="s">
        <v>33873</v>
      </c>
    </row>
    <row r="22976" spans="1:4" ht="15" x14ac:dyDescent="0.25">
      <c r="A22976" s="53" t="s">
        <v>27094</v>
      </c>
      <c r="B22976" s="53">
        <v>30</v>
      </c>
      <c r="C22976" s="53" t="s">
        <v>33536</v>
      </c>
      <c r="D22976" s="53" t="s">
        <v>33873</v>
      </c>
    </row>
    <row r="22977" spans="1:4" ht="15" x14ac:dyDescent="0.25">
      <c r="A22977" s="53" t="s">
        <v>27095</v>
      </c>
      <c r="B22977" s="53">
        <v>30</v>
      </c>
      <c r="C22977" s="53" t="s">
        <v>33536</v>
      </c>
      <c r="D22977" s="53" t="s">
        <v>33873</v>
      </c>
    </row>
    <row r="22978" spans="1:4" ht="15" x14ac:dyDescent="0.25">
      <c r="A22978" s="53" t="s">
        <v>27096</v>
      </c>
      <c r="B22978" s="53">
        <v>30</v>
      </c>
      <c r="C22978" s="53" t="s">
        <v>33536</v>
      </c>
      <c r="D22978" s="53" t="s">
        <v>33873</v>
      </c>
    </row>
    <row r="22979" spans="1:4" ht="15" x14ac:dyDescent="0.25">
      <c r="A22979" s="53" t="s">
        <v>27097</v>
      </c>
      <c r="B22979" s="53">
        <v>15</v>
      </c>
      <c r="C22979" s="53" t="s">
        <v>33536</v>
      </c>
      <c r="D22979" s="53" t="s">
        <v>33873</v>
      </c>
    </row>
    <row r="22980" spans="1:4" ht="15" x14ac:dyDescent="0.25">
      <c r="A22980" s="53" t="s">
        <v>27098</v>
      </c>
      <c r="B22980" s="53">
        <v>30</v>
      </c>
      <c r="C22980" s="53" t="s">
        <v>33536</v>
      </c>
      <c r="D22980" s="53" t="s">
        <v>33873</v>
      </c>
    </row>
    <row r="22981" spans="1:4" ht="15" x14ac:dyDescent="0.25">
      <c r="A22981" s="53" t="s">
        <v>27099</v>
      </c>
      <c r="B22981" s="53">
        <v>15</v>
      </c>
      <c r="C22981" s="53" t="s">
        <v>33536</v>
      </c>
      <c r="D22981" s="53" t="s">
        <v>33873</v>
      </c>
    </row>
    <row r="22982" spans="1:4" ht="15" x14ac:dyDescent="0.25">
      <c r="A22982" s="53" t="s">
        <v>27100</v>
      </c>
      <c r="B22982" s="53">
        <v>30</v>
      </c>
      <c r="C22982" s="53" t="s">
        <v>33536</v>
      </c>
      <c r="D22982" s="53" t="s">
        <v>33873</v>
      </c>
    </row>
    <row r="22983" spans="1:4" ht="15" x14ac:dyDescent="0.25">
      <c r="A22983" s="53" t="s">
        <v>27101</v>
      </c>
      <c r="B22983" s="53">
        <v>15</v>
      </c>
      <c r="C22983" s="53" t="s">
        <v>33536</v>
      </c>
      <c r="D22983" s="53" t="s">
        <v>33873</v>
      </c>
    </row>
    <row r="22984" spans="1:4" ht="15" x14ac:dyDescent="0.25">
      <c r="A22984" s="53" t="s">
        <v>27102</v>
      </c>
      <c r="B22984" s="53">
        <v>30</v>
      </c>
      <c r="C22984" s="53" t="s">
        <v>33536</v>
      </c>
      <c r="D22984" s="53" t="s">
        <v>33873</v>
      </c>
    </row>
    <row r="22985" spans="1:4" ht="15" x14ac:dyDescent="0.25">
      <c r="A22985" s="53" t="s">
        <v>27103</v>
      </c>
      <c r="B22985" s="53">
        <v>15</v>
      </c>
      <c r="C22985" s="53" t="s">
        <v>33536</v>
      </c>
      <c r="D22985" s="53" t="s">
        <v>33873</v>
      </c>
    </row>
    <row r="22986" spans="1:4" ht="15" x14ac:dyDescent="0.25">
      <c r="A22986" s="53" t="s">
        <v>27104</v>
      </c>
      <c r="B22986" s="53">
        <v>30</v>
      </c>
      <c r="C22986" s="53" t="s">
        <v>33536</v>
      </c>
      <c r="D22986" s="53" t="s">
        <v>33873</v>
      </c>
    </row>
    <row r="22987" spans="1:4" ht="15" x14ac:dyDescent="0.25">
      <c r="A22987" s="53" t="s">
        <v>27105</v>
      </c>
      <c r="B22987" s="53">
        <v>15</v>
      </c>
      <c r="C22987" s="53" t="s">
        <v>33536</v>
      </c>
      <c r="D22987" s="53" t="s">
        <v>33873</v>
      </c>
    </row>
    <row r="22988" spans="1:4" ht="15" x14ac:dyDescent="0.25">
      <c r="A22988" s="53" t="s">
        <v>27106</v>
      </c>
      <c r="B22988" s="53">
        <v>30</v>
      </c>
      <c r="C22988" s="53" t="s">
        <v>33536</v>
      </c>
      <c r="D22988" s="53" t="s">
        <v>33873</v>
      </c>
    </row>
    <row r="22989" spans="1:4" ht="15" x14ac:dyDescent="0.25">
      <c r="A22989" s="53" t="s">
        <v>27107</v>
      </c>
      <c r="B22989" s="53">
        <v>15</v>
      </c>
      <c r="C22989" s="53" t="s">
        <v>33536</v>
      </c>
      <c r="D22989" s="53" t="s">
        <v>33873</v>
      </c>
    </row>
    <row r="22990" spans="1:4" ht="15" x14ac:dyDescent="0.25">
      <c r="A22990" s="53" t="s">
        <v>27108</v>
      </c>
      <c r="B22990" s="53">
        <v>30</v>
      </c>
      <c r="C22990" s="53" t="s">
        <v>33536</v>
      </c>
      <c r="D22990" s="53" t="s">
        <v>33873</v>
      </c>
    </row>
    <row r="22991" spans="1:4" ht="15" x14ac:dyDescent="0.25">
      <c r="A22991" s="53" t="s">
        <v>33800</v>
      </c>
      <c r="B22991" s="53">
        <v>30</v>
      </c>
      <c r="C22991" s="53" t="s">
        <v>33536</v>
      </c>
      <c r="D22991" s="53" t="s">
        <v>33873</v>
      </c>
    </row>
    <row r="22992" spans="1:4" ht="15" x14ac:dyDescent="0.25">
      <c r="A22992" s="53" t="s">
        <v>27109</v>
      </c>
      <c r="B22992" s="53">
        <v>20</v>
      </c>
      <c r="C22992" s="53" t="s">
        <v>33536</v>
      </c>
      <c r="D22992" s="53" t="s">
        <v>33872</v>
      </c>
    </row>
    <row r="22993" spans="1:4" ht="15" x14ac:dyDescent="0.25">
      <c r="A22993" s="53" t="s">
        <v>27110</v>
      </c>
      <c r="B22993" s="53">
        <v>0</v>
      </c>
      <c r="C22993" s="53" t="s">
        <v>33536</v>
      </c>
      <c r="D22993" s="53" t="s">
        <v>33872</v>
      </c>
    </row>
    <row r="22994" spans="1:4" ht="15" x14ac:dyDescent="0.25">
      <c r="A22994" s="53" t="s">
        <v>27111</v>
      </c>
      <c r="B22994" s="53">
        <v>0</v>
      </c>
      <c r="C22994" s="53" t="s">
        <v>33536</v>
      </c>
      <c r="D22994" s="53" t="s">
        <v>33872</v>
      </c>
    </row>
    <row r="22995" spans="1:4" ht="15" x14ac:dyDescent="0.25">
      <c r="A22995" s="53" t="s">
        <v>27112</v>
      </c>
      <c r="B22995" s="53">
        <v>10</v>
      </c>
      <c r="C22995" s="53" t="s">
        <v>33536</v>
      </c>
      <c r="D22995" s="53" t="s">
        <v>33872</v>
      </c>
    </row>
    <row r="22996" spans="1:4" ht="15" x14ac:dyDescent="0.25">
      <c r="A22996" s="53" t="s">
        <v>27113</v>
      </c>
      <c r="B22996" s="53">
        <v>0</v>
      </c>
      <c r="C22996" s="53"/>
      <c r="D22996" s="53" t="s">
        <v>33872</v>
      </c>
    </row>
    <row r="22997" spans="1:4" ht="15" x14ac:dyDescent="0.25">
      <c r="A22997" s="53" t="s">
        <v>27114</v>
      </c>
      <c r="B22997" s="53">
        <v>0</v>
      </c>
      <c r="C22997" s="53" t="s">
        <v>33536</v>
      </c>
      <c r="D22997" s="53" t="s">
        <v>33872</v>
      </c>
    </row>
    <row r="22998" spans="1:4" ht="15" x14ac:dyDescent="0.25">
      <c r="A22998" s="53" t="s">
        <v>27115</v>
      </c>
      <c r="B22998" s="53">
        <v>0</v>
      </c>
      <c r="C22998" s="53" t="s">
        <v>33536</v>
      </c>
      <c r="D22998" s="53" t="s">
        <v>33872</v>
      </c>
    </row>
    <row r="22999" spans="1:4" ht="15" x14ac:dyDescent="0.25">
      <c r="A22999" s="53" t="s">
        <v>27116</v>
      </c>
      <c r="B22999" s="53">
        <v>10</v>
      </c>
      <c r="C22999" s="53" t="s">
        <v>33536</v>
      </c>
      <c r="D22999" s="53" t="s">
        <v>33872</v>
      </c>
    </row>
    <row r="23000" spans="1:4" ht="15" x14ac:dyDescent="0.25">
      <c r="A23000" s="53" t="s">
        <v>27117</v>
      </c>
      <c r="B23000" s="53">
        <v>0</v>
      </c>
      <c r="C23000" s="53" t="s">
        <v>33542</v>
      </c>
      <c r="D23000" s="53" t="s">
        <v>33872</v>
      </c>
    </row>
    <row r="23001" spans="1:4" ht="15" x14ac:dyDescent="0.25">
      <c r="A23001" s="53" t="s">
        <v>27118</v>
      </c>
      <c r="B23001" s="53">
        <v>20</v>
      </c>
      <c r="C23001" s="53" t="s">
        <v>33536</v>
      </c>
      <c r="D23001" s="53" t="s">
        <v>33872</v>
      </c>
    </row>
    <row r="23002" spans="1:4" ht="15" x14ac:dyDescent="0.25">
      <c r="A23002" s="53" t="s">
        <v>27119</v>
      </c>
      <c r="B23002" s="53">
        <v>20</v>
      </c>
      <c r="C23002" s="53" t="s">
        <v>33536</v>
      </c>
      <c r="D23002" s="53" t="s">
        <v>33872</v>
      </c>
    </row>
    <row r="23003" spans="1:4" ht="15" x14ac:dyDescent="0.25">
      <c r="A23003" s="53" t="s">
        <v>27120</v>
      </c>
      <c r="B23003" s="53">
        <v>20</v>
      </c>
      <c r="C23003" s="53" t="s">
        <v>33536</v>
      </c>
      <c r="D23003" s="53" t="s">
        <v>33872</v>
      </c>
    </row>
    <row r="23004" spans="1:4" ht="15" x14ac:dyDescent="0.25">
      <c r="A23004" s="53" t="s">
        <v>27121</v>
      </c>
      <c r="B23004" s="53">
        <v>45</v>
      </c>
      <c r="C23004" s="53" t="s">
        <v>33536</v>
      </c>
      <c r="D23004" s="53" t="s">
        <v>33872</v>
      </c>
    </row>
    <row r="23005" spans="1:4" ht="15" x14ac:dyDescent="0.25">
      <c r="A23005" s="53" t="s">
        <v>27122</v>
      </c>
      <c r="B23005" s="53">
        <v>45</v>
      </c>
      <c r="C23005" s="53" t="s">
        <v>33536</v>
      </c>
      <c r="D23005" s="53" t="s">
        <v>33872</v>
      </c>
    </row>
    <row r="23006" spans="1:4" ht="15" x14ac:dyDescent="0.25">
      <c r="A23006" s="53" t="s">
        <v>27123</v>
      </c>
      <c r="B23006" s="53">
        <v>45</v>
      </c>
      <c r="C23006" s="53" t="s">
        <v>33536</v>
      </c>
      <c r="D23006" s="53" t="s">
        <v>33872</v>
      </c>
    </row>
    <row r="23007" spans="1:4" ht="15" x14ac:dyDescent="0.25">
      <c r="A23007" s="53" t="s">
        <v>27124</v>
      </c>
      <c r="B23007" s="53">
        <v>45</v>
      </c>
      <c r="C23007" s="53" t="s">
        <v>33536</v>
      </c>
      <c r="D23007" s="53" t="s">
        <v>33872</v>
      </c>
    </row>
    <row r="23008" spans="1:4" ht="15" x14ac:dyDescent="0.25">
      <c r="A23008" s="53" t="s">
        <v>27125</v>
      </c>
      <c r="B23008" s="53">
        <v>0</v>
      </c>
      <c r="C23008" s="53" t="s">
        <v>33536</v>
      </c>
      <c r="D23008" s="53" t="s">
        <v>33872</v>
      </c>
    </row>
    <row r="23009" spans="1:4" ht="15" x14ac:dyDescent="0.25">
      <c r="A23009" s="53" t="s">
        <v>27126</v>
      </c>
      <c r="B23009" s="53">
        <v>20</v>
      </c>
      <c r="C23009" s="53" t="s">
        <v>33536</v>
      </c>
      <c r="D23009" s="53" t="s">
        <v>33872</v>
      </c>
    </row>
    <row r="23010" spans="1:4" ht="15" x14ac:dyDescent="0.25">
      <c r="A23010" s="53" t="s">
        <v>27127</v>
      </c>
      <c r="B23010" s="53">
        <v>15</v>
      </c>
      <c r="C23010" s="53" t="s">
        <v>33536</v>
      </c>
      <c r="D23010" s="53" t="s">
        <v>33872</v>
      </c>
    </row>
    <row r="23011" spans="1:4" ht="15" x14ac:dyDescent="0.25">
      <c r="A23011" s="53" t="s">
        <v>27128</v>
      </c>
      <c r="B23011" s="53">
        <v>10</v>
      </c>
      <c r="C23011" s="53" t="s">
        <v>33536</v>
      </c>
      <c r="D23011" s="53" t="s">
        <v>33872</v>
      </c>
    </row>
    <row r="23012" spans="1:4" ht="15" x14ac:dyDescent="0.25">
      <c r="A23012" s="53" t="s">
        <v>27129</v>
      </c>
      <c r="B23012" s="53">
        <v>15</v>
      </c>
      <c r="C23012" s="53" t="s">
        <v>33536</v>
      </c>
      <c r="D23012" s="53" t="s">
        <v>33872</v>
      </c>
    </row>
    <row r="23013" spans="1:4" ht="15" x14ac:dyDescent="0.25">
      <c r="A23013" s="53" t="s">
        <v>27130</v>
      </c>
      <c r="B23013" s="53">
        <v>15</v>
      </c>
      <c r="C23013" s="53" t="s">
        <v>33536</v>
      </c>
      <c r="D23013" s="53" t="s">
        <v>33872</v>
      </c>
    </row>
    <row r="23014" spans="1:4" ht="15" x14ac:dyDescent="0.25">
      <c r="A23014" s="53" t="s">
        <v>27131</v>
      </c>
      <c r="B23014" s="53">
        <v>15</v>
      </c>
      <c r="C23014" s="53" t="s">
        <v>33536</v>
      </c>
      <c r="D23014" s="53" t="s">
        <v>33872</v>
      </c>
    </row>
    <row r="23015" spans="1:4" ht="15" x14ac:dyDescent="0.25">
      <c r="A23015" s="53" t="s">
        <v>27132</v>
      </c>
      <c r="B23015" s="53">
        <v>15</v>
      </c>
      <c r="C23015" s="53" t="s">
        <v>33536</v>
      </c>
      <c r="D23015" s="53" t="s">
        <v>33872</v>
      </c>
    </row>
    <row r="23016" spans="1:4" ht="15" x14ac:dyDescent="0.25">
      <c r="A23016" s="53" t="s">
        <v>27133</v>
      </c>
      <c r="B23016" s="53">
        <v>10</v>
      </c>
      <c r="C23016" s="53" t="s">
        <v>33536</v>
      </c>
      <c r="D23016" s="53" t="s">
        <v>33872</v>
      </c>
    </row>
    <row r="23017" spans="1:4" ht="15" x14ac:dyDescent="0.25">
      <c r="A23017" s="53" t="s">
        <v>27134</v>
      </c>
      <c r="B23017" s="53">
        <v>10</v>
      </c>
      <c r="C23017" s="53" t="s">
        <v>33536</v>
      </c>
      <c r="D23017" s="53" t="s">
        <v>33872</v>
      </c>
    </row>
    <row r="23018" spans="1:4" ht="15" x14ac:dyDescent="0.25">
      <c r="A23018" s="53" t="s">
        <v>27135</v>
      </c>
      <c r="B23018" s="53">
        <v>10</v>
      </c>
      <c r="C23018" s="53" t="s">
        <v>33536</v>
      </c>
      <c r="D23018" s="53" t="s">
        <v>33872</v>
      </c>
    </row>
    <row r="23019" spans="1:4" ht="15" x14ac:dyDescent="0.25">
      <c r="A23019" s="53" t="s">
        <v>27136</v>
      </c>
      <c r="B23019" s="53">
        <v>10</v>
      </c>
      <c r="C23019" s="53" t="s">
        <v>33536</v>
      </c>
      <c r="D23019" s="53" t="s">
        <v>33872</v>
      </c>
    </row>
    <row r="23020" spans="1:4" ht="15" x14ac:dyDescent="0.25">
      <c r="A23020" s="53" t="s">
        <v>27137</v>
      </c>
      <c r="B23020" s="53">
        <v>10</v>
      </c>
      <c r="C23020" s="53" t="s">
        <v>33536</v>
      </c>
      <c r="D23020" s="53" t="s">
        <v>33872</v>
      </c>
    </row>
    <row r="23021" spans="1:4" ht="15" x14ac:dyDescent="0.25">
      <c r="A23021" s="53" t="s">
        <v>27138</v>
      </c>
      <c r="B23021" s="53">
        <v>10</v>
      </c>
      <c r="C23021" s="53" t="s">
        <v>33536</v>
      </c>
      <c r="D23021" s="53" t="s">
        <v>33872</v>
      </c>
    </row>
    <row r="23022" spans="1:4" ht="15" x14ac:dyDescent="0.25">
      <c r="A23022" s="53" t="s">
        <v>27139</v>
      </c>
      <c r="B23022" s="53">
        <v>10</v>
      </c>
      <c r="C23022" s="53" t="s">
        <v>33536</v>
      </c>
      <c r="D23022" s="53" t="s">
        <v>33872</v>
      </c>
    </row>
    <row r="23023" spans="1:4" ht="15" x14ac:dyDescent="0.25">
      <c r="A23023" s="53" t="s">
        <v>27140</v>
      </c>
      <c r="B23023" s="53">
        <v>30</v>
      </c>
      <c r="C23023" s="53" t="s">
        <v>33536</v>
      </c>
      <c r="D23023" s="53" t="s">
        <v>33872</v>
      </c>
    </row>
    <row r="23024" spans="1:4" ht="15" x14ac:dyDescent="0.25">
      <c r="A23024" s="53" t="s">
        <v>27141</v>
      </c>
      <c r="B23024" s="53">
        <v>15</v>
      </c>
      <c r="C23024" s="53" t="s">
        <v>33536</v>
      </c>
      <c r="D23024" s="53" t="s">
        <v>33872</v>
      </c>
    </row>
    <row r="23025" spans="1:4" ht="15" x14ac:dyDescent="0.25">
      <c r="A23025" s="53" t="s">
        <v>27142</v>
      </c>
      <c r="B23025" s="53">
        <v>0</v>
      </c>
      <c r="C23025" s="53" t="s">
        <v>33536</v>
      </c>
      <c r="D23025" s="53" t="s">
        <v>33872</v>
      </c>
    </row>
    <row r="23026" spans="1:4" ht="15" x14ac:dyDescent="0.25">
      <c r="A23026" s="53" t="s">
        <v>27143</v>
      </c>
      <c r="B23026" s="53">
        <v>0</v>
      </c>
      <c r="C23026" s="53" t="s">
        <v>33536</v>
      </c>
      <c r="D23026" s="53" t="s">
        <v>33872</v>
      </c>
    </row>
    <row r="23027" spans="1:4" ht="15" x14ac:dyDescent="0.25">
      <c r="A23027" s="53" t="s">
        <v>27144</v>
      </c>
      <c r="B23027" s="53">
        <v>30</v>
      </c>
      <c r="C23027" s="53" t="s">
        <v>33536</v>
      </c>
      <c r="D23027" s="53" t="s">
        <v>33872</v>
      </c>
    </row>
    <row r="23028" spans="1:4" ht="15" x14ac:dyDescent="0.25">
      <c r="A23028" s="53" t="s">
        <v>27145</v>
      </c>
      <c r="B23028" s="53">
        <v>30</v>
      </c>
      <c r="C23028" s="53" t="s">
        <v>33536</v>
      </c>
      <c r="D23028" s="53" t="s">
        <v>33872</v>
      </c>
    </row>
    <row r="23029" spans="1:4" ht="15" x14ac:dyDescent="0.25">
      <c r="A23029" s="53" t="s">
        <v>27146</v>
      </c>
      <c r="B23029" s="53">
        <v>10</v>
      </c>
      <c r="C23029" s="53" t="s">
        <v>33536</v>
      </c>
      <c r="D23029" s="53" t="s">
        <v>33872</v>
      </c>
    </row>
    <row r="23030" spans="1:4" ht="15" x14ac:dyDescent="0.25">
      <c r="A23030" s="53" t="s">
        <v>27147</v>
      </c>
      <c r="B23030" s="53">
        <v>10</v>
      </c>
      <c r="C23030" s="53" t="s">
        <v>33536</v>
      </c>
      <c r="D23030" s="53" t="s">
        <v>33872</v>
      </c>
    </row>
    <row r="23031" spans="1:4" ht="15" x14ac:dyDescent="0.25">
      <c r="A23031" s="53" t="s">
        <v>27148</v>
      </c>
      <c r="B23031" s="53">
        <v>15</v>
      </c>
      <c r="C23031" s="53" t="s">
        <v>33536</v>
      </c>
      <c r="D23031" s="53" t="s">
        <v>33872</v>
      </c>
    </row>
    <row r="23032" spans="1:4" ht="15" x14ac:dyDescent="0.25">
      <c r="A23032" s="53" t="s">
        <v>27149</v>
      </c>
      <c r="B23032" s="53">
        <v>15</v>
      </c>
      <c r="C23032" s="53" t="s">
        <v>33536</v>
      </c>
      <c r="D23032" s="53" t="s">
        <v>33872</v>
      </c>
    </row>
    <row r="23033" spans="1:4" ht="15" x14ac:dyDescent="0.25">
      <c r="A23033" s="53" t="s">
        <v>27150</v>
      </c>
      <c r="B23033" s="53">
        <v>15</v>
      </c>
      <c r="C23033" s="53" t="s">
        <v>33536</v>
      </c>
      <c r="D23033" s="53" t="s">
        <v>33872</v>
      </c>
    </row>
    <row r="23034" spans="1:4" ht="15" x14ac:dyDescent="0.25">
      <c r="A23034" s="53" t="s">
        <v>27151</v>
      </c>
      <c r="B23034" s="53">
        <v>15</v>
      </c>
      <c r="C23034" s="53" t="s">
        <v>33536</v>
      </c>
      <c r="D23034" s="53" t="s">
        <v>33872</v>
      </c>
    </row>
    <row r="23035" spans="1:4" ht="15" x14ac:dyDescent="0.25">
      <c r="A23035" s="53" t="s">
        <v>27152</v>
      </c>
      <c r="B23035" s="53">
        <v>10</v>
      </c>
      <c r="C23035" s="53"/>
      <c r="D23035" s="53" t="s">
        <v>33872</v>
      </c>
    </row>
    <row r="23036" spans="1:4" ht="15" x14ac:dyDescent="0.25">
      <c r="A23036" s="53" t="s">
        <v>27153</v>
      </c>
      <c r="B23036" s="53">
        <v>30</v>
      </c>
      <c r="C23036" s="53"/>
      <c r="D23036" s="53" t="s">
        <v>33872</v>
      </c>
    </row>
    <row r="23037" spans="1:4" ht="15" x14ac:dyDescent="0.25">
      <c r="A23037" s="53" t="s">
        <v>27154</v>
      </c>
      <c r="B23037" s="53">
        <v>45</v>
      </c>
      <c r="C23037" s="53" t="s">
        <v>33536</v>
      </c>
      <c r="D23037" s="53" t="s">
        <v>33872</v>
      </c>
    </row>
    <row r="23038" spans="1:4" ht="15" x14ac:dyDescent="0.25">
      <c r="A23038" s="53" t="s">
        <v>27155</v>
      </c>
      <c r="B23038" s="53">
        <v>30</v>
      </c>
      <c r="C23038" s="53" t="s">
        <v>33536</v>
      </c>
      <c r="D23038" s="53" t="s">
        <v>33872</v>
      </c>
    </row>
    <row r="23039" spans="1:4" ht="15" x14ac:dyDescent="0.25">
      <c r="A23039" s="53" t="s">
        <v>27156</v>
      </c>
      <c r="B23039" s="53">
        <v>15</v>
      </c>
      <c r="C23039" s="53" t="s">
        <v>33536</v>
      </c>
      <c r="D23039" s="53" t="s">
        <v>33872</v>
      </c>
    </row>
    <row r="23040" spans="1:4" ht="15" x14ac:dyDescent="0.25">
      <c r="A23040" s="53" t="s">
        <v>27157</v>
      </c>
      <c r="B23040" s="53">
        <v>15</v>
      </c>
      <c r="C23040" s="53" t="s">
        <v>33536</v>
      </c>
      <c r="D23040" s="53" t="s">
        <v>33872</v>
      </c>
    </row>
    <row r="23041" spans="1:4" ht="15" x14ac:dyDescent="0.25">
      <c r="A23041" s="53" t="s">
        <v>27158</v>
      </c>
      <c r="B23041" s="53">
        <v>15</v>
      </c>
      <c r="C23041" s="53" t="s">
        <v>33536</v>
      </c>
      <c r="D23041" s="53" t="s">
        <v>33872</v>
      </c>
    </row>
    <row r="23042" spans="1:4" ht="15" x14ac:dyDescent="0.25">
      <c r="A23042" s="53" t="s">
        <v>27159</v>
      </c>
      <c r="B23042" s="53">
        <v>10</v>
      </c>
      <c r="C23042" s="53" t="s">
        <v>33536</v>
      </c>
      <c r="D23042" s="53" t="s">
        <v>33872</v>
      </c>
    </row>
    <row r="23043" spans="1:4" ht="15" x14ac:dyDescent="0.25">
      <c r="A23043" s="53" t="s">
        <v>27160</v>
      </c>
      <c r="B23043" s="53">
        <v>10</v>
      </c>
      <c r="C23043" s="53" t="s">
        <v>33536</v>
      </c>
      <c r="D23043" s="53" t="s">
        <v>33872</v>
      </c>
    </row>
    <row r="23044" spans="1:4" ht="15" x14ac:dyDescent="0.25">
      <c r="A23044" s="53" t="s">
        <v>27161</v>
      </c>
      <c r="B23044" s="53">
        <v>10</v>
      </c>
      <c r="C23044" s="53" t="s">
        <v>33536</v>
      </c>
      <c r="D23044" s="53" t="s">
        <v>33872</v>
      </c>
    </row>
    <row r="23045" spans="1:4" ht="15" x14ac:dyDescent="0.25">
      <c r="A23045" s="53" t="s">
        <v>27162</v>
      </c>
      <c r="B23045" s="53">
        <v>10</v>
      </c>
      <c r="C23045" s="53" t="s">
        <v>33536</v>
      </c>
      <c r="D23045" s="53" t="s">
        <v>33872</v>
      </c>
    </row>
    <row r="23046" spans="1:4" ht="15" x14ac:dyDescent="0.25">
      <c r="A23046" s="53" t="s">
        <v>27163</v>
      </c>
      <c r="B23046" s="53">
        <v>10</v>
      </c>
      <c r="C23046" s="53" t="s">
        <v>33536</v>
      </c>
      <c r="D23046" s="53" t="s">
        <v>33872</v>
      </c>
    </row>
    <row r="23047" spans="1:4" ht="15" x14ac:dyDescent="0.25">
      <c r="A23047" s="53" t="s">
        <v>27164</v>
      </c>
      <c r="B23047" s="53">
        <v>15</v>
      </c>
      <c r="C23047" s="53" t="s">
        <v>33536</v>
      </c>
      <c r="D23047" s="53" t="s">
        <v>33872</v>
      </c>
    </row>
    <row r="23048" spans="1:4" ht="15" x14ac:dyDescent="0.25">
      <c r="A23048" s="53" t="s">
        <v>27165</v>
      </c>
      <c r="B23048" s="53">
        <v>15</v>
      </c>
      <c r="C23048" s="53" t="s">
        <v>33536</v>
      </c>
      <c r="D23048" s="53" t="s">
        <v>33872</v>
      </c>
    </row>
    <row r="23049" spans="1:4" ht="15" x14ac:dyDescent="0.25">
      <c r="A23049" s="53" t="s">
        <v>27166</v>
      </c>
      <c r="B23049" s="53">
        <v>10</v>
      </c>
      <c r="C23049" s="53" t="s">
        <v>33536</v>
      </c>
      <c r="D23049" s="53" t="s">
        <v>33872</v>
      </c>
    </row>
    <row r="23050" spans="1:4" ht="15" x14ac:dyDescent="0.25">
      <c r="A23050" s="53" t="s">
        <v>27167</v>
      </c>
      <c r="B23050" s="53">
        <v>15</v>
      </c>
      <c r="C23050" s="53" t="s">
        <v>33536</v>
      </c>
      <c r="D23050" s="53" t="s">
        <v>33872</v>
      </c>
    </row>
    <row r="23051" spans="1:4" ht="15" x14ac:dyDescent="0.25">
      <c r="A23051" s="53" t="s">
        <v>27168</v>
      </c>
      <c r="B23051" s="53">
        <v>15</v>
      </c>
      <c r="C23051" s="53" t="s">
        <v>33536</v>
      </c>
      <c r="D23051" s="53" t="s">
        <v>33872</v>
      </c>
    </row>
    <row r="23052" spans="1:4" ht="15" x14ac:dyDescent="0.25">
      <c r="A23052" s="53" t="s">
        <v>27169</v>
      </c>
      <c r="B23052" s="53">
        <v>15</v>
      </c>
      <c r="C23052" s="53" t="s">
        <v>33536</v>
      </c>
      <c r="D23052" s="53" t="s">
        <v>33872</v>
      </c>
    </row>
    <row r="23053" spans="1:4" ht="15" x14ac:dyDescent="0.25">
      <c r="A23053" s="53" t="s">
        <v>27170</v>
      </c>
      <c r="B23053" s="53">
        <v>15</v>
      </c>
      <c r="C23053" s="53" t="s">
        <v>33536</v>
      </c>
      <c r="D23053" s="53" t="s">
        <v>33872</v>
      </c>
    </row>
    <row r="23054" spans="1:4" ht="15" x14ac:dyDescent="0.25">
      <c r="A23054" s="53" t="s">
        <v>27171</v>
      </c>
      <c r="B23054" s="53">
        <v>15</v>
      </c>
      <c r="C23054" s="53" t="s">
        <v>33536</v>
      </c>
      <c r="D23054" s="53" t="s">
        <v>33872</v>
      </c>
    </row>
    <row r="23055" spans="1:4" ht="15" x14ac:dyDescent="0.25">
      <c r="A23055" s="53" t="s">
        <v>27172</v>
      </c>
      <c r="B23055" s="53">
        <v>30</v>
      </c>
      <c r="C23055" s="53" t="s">
        <v>33536</v>
      </c>
      <c r="D23055" s="53" t="s">
        <v>33872</v>
      </c>
    </row>
    <row r="23056" spans="1:4" ht="15" x14ac:dyDescent="0.25">
      <c r="A23056" s="53" t="s">
        <v>27173</v>
      </c>
      <c r="B23056" s="53">
        <v>10</v>
      </c>
      <c r="C23056" s="53" t="s">
        <v>33536</v>
      </c>
      <c r="D23056" s="53" t="s">
        <v>33872</v>
      </c>
    </row>
    <row r="23057" spans="1:4" ht="15" x14ac:dyDescent="0.25">
      <c r="A23057" s="53" t="s">
        <v>27174</v>
      </c>
      <c r="B23057" s="53">
        <v>30</v>
      </c>
      <c r="C23057" s="53" t="s">
        <v>33536</v>
      </c>
      <c r="D23057" s="53" t="s">
        <v>33872</v>
      </c>
    </row>
    <row r="23058" spans="1:4" ht="15" x14ac:dyDescent="0.25">
      <c r="A23058" s="53" t="s">
        <v>27175</v>
      </c>
      <c r="B23058" s="53">
        <v>15</v>
      </c>
      <c r="C23058" s="53" t="s">
        <v>33536</v>
      </c>
      <c r="D23058" s="53" t="s">
        <v>33872</v>
      </c>
    </row>
    <row r="23059" spans="1:4" ht="15" x14ac:dyDescent="0.25">
      <c r="A23059" s="53" t="s">
        <v>27176</v>
      </c>
      <c r="B23059" s="53">
        <v>15</v>
      </c>
      <c r="C23059" s="53" t="s">
        <v>33536</v>
      </c>
      <c r="D23059" s="53" t="s">
        <v>33872</v>
      </c>
    </row>
    <row r="23060" spans="1:4" ht="15" x14ac:dyDescent="0.25">
      <c r="A23060" s="53" t="s">
        <v>27177</v>
      </c>
      <c r="B23060" s="53">
        <v>10</v>
      </c>
      <c r="C23060" s="53" t="s">
        <v>33536</v>
      </c>
      <c r="D23060" s="53" t="s">
        <v>33872</v>
      </c>
    </row>
    <row r="23061" spans="1:4" ht="15" x14ac:dyDescent="0.25">
      <c r="A23061" s="53" t="s">
        <v>27178</v>
      </c>
      <c r="B23061" s="53">
        <v>10</v>
      </c>
      <c r="C23061" s="53" t="s">
        <v>33536</v>
      </c>
      <c r="D23061" s="53" t="s">
        <v>33872</v>
      </c>
    </row>
    <row r="23062" spans="1:4" ht="15" x14ac:dyDescent="0.25">
      <c r="A23062" s="53" t="s">
        <v>27179</v>
      </c>
      <c r="B23062" s="53">
        <v>15</v>
      </c>
      <c r="C23062" s="53" t="s">
        <v>33536</v>
      </c>
      <c r="D23062" s="53" t="s">
        <v>33872</v>
      </c>
    </row>
    <row r="23063" spans="1:4" ht="15" x14ac:dyDescent="0.25">
      <c r="A23063" s="53" t="s">
        <v>27180</v>
      </c>
      <c r="B23063" s="53">
        <v>15</v>
      </c>
      <c r="C23063" s="53" t="s">
        <v>33536</v>
      </c>
      <c r="D23063" s="53" t="s">
        <v>33872</v>
      </c>
    </row>
    <row r="23064" spans="1:4" ht="15" x14ac:dyDescent="0.25">
      <c r="A23064" s="53" t="s">
        <v>27181</v>
      </c>
      <c r="B23064" s="53">
        <v>15</v>
      </c>
      <c r="C23064" s="53" t="s">
        <v>33536</v>
      </c>
      <c r="D23064" s="53" t="s">
        <v>33872</v>
      </c>
    </row>
    <row r="23065" spans="1:4" ht="15" x14ac:dyDescent="0.25">
      <c r="A23065" s="53" t="s">
        <v>27182</v>
      </c>
      <c r="B23065" s="53">
        <v>15</v>
      </c>
      <c r="C23065" s="53" t="s">
        <v>33536</v>
      </c>
      <c r="D23065" s="53" t="s">
        <v>33872</v>
      </c>
    </row>
    <row r="23066" spans="1:4" ht="15" x14ac:dyDescent="0.25">
      <c r="A23066" s="53" t="s">
        <v>27183</v>
      </c>
      <c r="B23066" s="53">
        <v>10</v>
      </c>
      <c r="C23066" s="53" t="s">
        <v>33536</v>
      </c>
      <c r="D23066" s="53" t="s">
        <v>33872</v>
      </c>
    </row>
    <row r="23067" spans="1:4" ht="15" x14ac:dyDescent="0.25">
      <c r="A23067" s="53" t="s">
        <v>27184</v>
      </c>
      <c r="B23067" s="53">
        <v>15</v>
      </c>
      <c r="C23067" s="53" t="s">
        <v>33536</v>
      </c>
      <c r="D23067" s="53" t="s">
        <v>33872</v>
      </c>
    </row>
    <row r="23068" spans="1:4" ht="15" x14ac:dyDescent="0.25">
      <c r="A23068" s="53" t="s">
        <v>27185</v>
      </c>
      <c r="B23068" s="53">
        <v>15</v>
      </c>
      <c r="C23068" s="53" t="s">
        <v>33536</v>
      </c>
      <c r="D23068" s="53" t="s">
        <v>33872</v>
      </c>
    </row>
    <row r="23069" spans="1:4" ht="15" x14ac:dyDescent="0.25">
      <c r="A23069" s="53" t="s">
        <v>27186</v>
      </c>
      <c r="B23069" s="53">
        <v>15</v>
      </c>
      <c r="C23069" s="53" t="s">
        <v>33536</v>
      </c>
      <c r="D23069" s="53" t="s">
        <v>33872</v>
      </c>
    </row>
    <row r="23070" spans="1:4" ht="15" x14ac:dyDescent="0.25">
      <c r="A23070" s="53" t="s">
        <v>27187</v>
      </c>
      <c r="B23070" s="53">
        <v>15</v>
      </c>
      <c r="C23070" s="53" t="s">
        <v>33536</v>
      </c>
      <c r="D23070" s="53" t="s">
        <v>33872</v>
      </c>
    </row>
    <row r="23071" spans="1:4" ht="15" x14ac:dyDescent="0.25">
      <c r="A23071" s="53" t="s">
        <v>27188</v>
      </c>
      <c r="B23071" s="53">
        <v>15</v>
      </c>
      <c r="C23071" s="53" t="s">
        <v>33536</v>
      </c>
      <c r="D23071" s="53" t="s">
        <v>33872</v>
      </c>
    </row>
    <row r="23072" spans="1:4" ht="15" x14ac:dyDescent="0.25">
      <c r="A23072" s="53" t="s">
        <v>27189</v>
      </c>
      <c r="B23072" s="53">
        <v>15</v>
      </c>
      <c r="C23072" s="53" t="s">
        <v>33536</v>
      </c>
      <c r="D23072" s="53" t="s">
        <v>33872</v>
      </c>
    </row>
    <row r="23073" spans="1:4" ht="15" x14ac:dyDescent="0.25">
      <c r="A23073" s="53" t="s">
        <v>27190</v>
      </c>
      <c r="B23073" s="53">
        <v>15</v>
      </c>
      <c r="C23073" s="53" t="s">
        <v>33536</v>
      </c>
      <c r="D23073" s="53" t="s">
        <v>33872</v>
      </c>
    </row>
    <row r="23074" spans="1:4" ht="15" x14ac:dyDescent="0.25">
      <c r="A23074" s="53" t="s">
        <v>27191</v>
      </c>
      <c r="B23074" s="53">
        <v>30</v>
      </c>
      <c r="C23074" s="53" t="s">
        <v>33536</v>
      </c>
      <c r="D23074" s="53" t="s">
        <v>33872</v>
      </c>
    </row>
    <row r="23075" spans="1:4" ht="15" x14ac:dyDescent="0.25">
      <c r="A23075" s="53" t="s">
        <v>27192</v>
      </c>
      <c r="B23075" s="53">
        <v>15</v>
      </c>
      <c r="C23075" s="53" t="s">
        <v>33536</v>
      </c>
      <c r="D23075" s="53" t="s">
        <v>33872</v>
      </c>
    </row>
    <row r="23076" spans="1:4" ht="15" x14ac:dyDescent="0.25">
      <c r="A23076" s="53" t="s">
        <v>27193</v>
      </c>
      <c r="B23076" s="53">
        <v>30</v>
      </c>
      <c r="C23076" s="53" t="s">
        <v>33536</v>
      </c>
      <c r="D23076" s="53" t="s">
        <v>33872</v>
      </c>
    </row>
    <row r="23077" spans="1:4" ht="15" x14ac:dyDescent="0.25">
      <c r="A23077" s="53" t="s">
        <v>27194</v>
      </c>
      <c r="B23077" s="53">
        <v>15</v>
      </c>
      <c r="C23077" s="53" t="s">
        <v>33536</v>
      </c>
      <c r="D23077" s="53" t="s">
        <v>33872</v>
      </c>
    </row>
    <row r="23078" spans="1:4" ht="15" x14ac:dyDescent="0.25">
      <c r="A23078" s="53" t="s">
        <v>27195</v>
      </c>
      <c r="B23078" s="53">
        <v>30</v>
      </c>
      <c r="C23078" s="53" t="s">
        <v>33536</v>
      </c>
      <c r="D23078" s="53" t="s">
        <v>33872</v>
      </c>
    </row>
    <row r="23079" spans="1:4" ht="15" x14ac:dyDescent="0.25">
      <c r="A23079" s="53" t="s">
        <v>27196</v>
      </c>
      <c r="B23079" s="53">
        <v>105</v>
      </c>
      <c r="C23079" s="53" t="s">
        <v>33536</v>
      </c>
      <c r="D23079" s="53" t="s">
        <v>33872</v>
      </c>
    </row>
    <row r="23080" spans="1:4" ht="15" x14ac:dyDescent="0.25">
      <c r="A23080" s="53" t="s">
        <v>27197</v>
      </c>
      <c r="B23080" s="53">
        <v>15</v>
      </c>
      <c r="C23080" s="53" t="s">
        <v>33536</v>
      </c>
      <c r="D23080" s="53" t="s">
        <v>33872</v>
      </c>
    </row>
    <row r="23081" spans="1:4" ht="15" x14ac:dyDescent="0.25">
      <c r="A23081" s="53" t="s">
        <v>27198</v>
      </c>
      <c r="B23081" s="53">
        <v>30</v>
      </c>
      <c r="C23081" s="53" t="s">
        <v>33536</v>
      </c>
      <c r="D23081" s="53" t="s">
        <v>33872</v>
      </c>
    </row>
    <row r="23082" spans="1:4" ht="15" x14ac:dyDescent="0.25">
      <c r="A23082" s="53" t="s">
        <v>27199</v>
      </c>
      <c r="B23082" s="53">
        <v>45</v>
      </c>
      <c r="C23082" s="53" t="s">
        <v>33536</v>
      </c>
      <c r="D23082" s="53" t="s">
        <v>33872</v>
      </c>
    </row>
    <row r="23083" spans="1:4" ht="15" x14ac:dyDescent="0.25">
      <c r="A23083" s="53" t="s">
        <v>27200</v>
      </c>
      <c r="B23083" s="53">
        <v>15</v>
      </c>
      <c r="C23083" s="53" t="s">
        <v>33536</v>
      </c>
      <c r="D23083" s="53" t="s">
        <v>33872</v>
      </c>
    </row>
    <row r="23084" spans="1:4" ht="15" x14ac:dyDescent="0.25">
      <c r="A23084" s="53" t="s">
        <v>27201</v>
      </c>
      <c r="B23084" s="53">
        <v>20</v>
      </c>
      <c r="C23084" s="53" t="s">
        <v>33536</v>
      </c>
      <c r="D23084" s="53" t="s">
        <v>33872</v>
      </c>
    </row>
    <row r="23085" spans="1:4" ht="15" x14ac:dyDescent="0.25">
      <c r="A23085" s="53" t="s">
        <v>27202</v>
      </c>
      <c r="B23085" s="53">
        <v>20</v>
      </c>
      <c r="C23085" s="53" t="s">
        <v>33536</v>
      </c>
      <c r="D23085" s="53" t="s">
        <v>33872</v>
      </c>
    </row>
    <row r="23086" spans="1:4" ht="15" x14ac:dyDescent="0.25">
      <c r="A23086" s="53" t="s">
        <v>27203</v>
      </c>
      <c r="B23086" s="53">
        <v>20</v>
      </c>
      <c r="C23086" s="53" t="s">
        <v>33536</v>
      </c>
      <c r="D23086" s="53" t="s">
        <v>33872</v>
      </c>
    </row>
    <row r="23087" spans="1:4" ht="15" x14ac:dyDescent="0.25">
      <c r="A23087" s="53" t="s">
        <v>27204</v>
      </c>
      <c r="B23087" s="53">
        <v>20</v>
      </c>
      <c r="C23087" s="53" t="s">
        <v>33536</v>
      </c>
      <c r="D23087" s="53" t="s">
        <v>33872</v>
      </c>
    </row>
    <row r="23088" spans="1:4" ht="15" x14ac:dyDescent="0.25">
      <c r="A23088" s="53" t="s">
        <v>27205</v>
      </c>
      <c r="B23088" s="53">
        <v>20</v>
      </c>
      <c r="C23088" s="53" t="s">
        <v>33536</v>
      </c>
      <c r="D23088" s="53" t="s">
        <v>33872</v>
      </c>
    </row>
    <row r="23089" spans="1:4" ht="15" x14ac:dyDescent="0.25">
      <c r="A23089" s="53" t="s">
        <v>27206</v>
      </c>
      <c r="B23089" s="53">
        <v>20</v>
      </c>
      <c r="C23089" s="53" t="s">
        <v>33536</v>
      </c>
      <c r="D23089" s="53" t="s">
        <v>33872</v>
      </c>
    </row>
    <row r="23090" spans="1:4" ht="15" x14ac:dyDescent="0.25">
      <c r="A23090" s="53" t="s">
        <v>27207</v>
      </c>
      <c r="B23090" s="53">
        <v>40</v>
      </c>
      <c r="C23090" s="53" t="s">
        <v>33536</v>
      </c>
      <c r="D23090" s="53" t="s">
        <v>33872</v>
      </c>
    </row>
    <row r="23091" spans="1:4" ht="15" x14ac:dyDescent="0.25">
      <c r="A23091" s="53" t="s">
        <v>27208</v>
      </c>
      <c r="B23091" s="53">
        <v>20</v>
      </c>
      <c r="C23091" s="53" t="s">
        <v>33536</v>
      </c>
      <c r="D23091" s="53" t="s">
        <v>33872</v>
      </c>
    </row>
    <row r="23092" spans="1:4" ht="15" x14ac:dyDescent="0.25">
      <c r="A23092" s="53" t="s">
        <v>27209</v>
      </c>
      <c r="B23092" s="53">
        <v>20</v>
      </c>
      <c r="C23092" s="53" t="s">
        <v>33536</v>
      </c>
      <c r="D23092" s="53" t="s">
        <v>33872</v>
      </c>
    </row>
    <row r="23093" spans="1:4" ht="15" x14ac:dyDescent="0.25">
      <c r="A23093" s="53" t="s">
        <v>27210</v>
      </c>
      <c r="B23093" s="53">
        <v>20</v>
      </c>
      <c r="C23093" s="53" t="s">
        <v>33536</v>
      </c>
      <c r="D23093" s="53" t="s">
        <v>33872</v>
      </c>
    </row>
    <row r="23094" spans="1:4" ht="15" x14ac:dyDescent="0.25">
      <c r="A23094" s="53" t="s">
        <v>27211</v>
      </c>
      <c r="B23094" s="53">
        <v>20</v>
      </c>
      <c r="C23094" s="53" t="s">
        <v>33536</v>
      </c>
      <c r="D23094" s="53" t="s">
        <v>33872</v>
      </c>
    </row>
    <row r="23095" spans="1:4" ht="15" x14ac:dyDescent="0.25">
      <c r="A23095" s="53" t="s">
        <v>27212</v>
      </c>
      <c r="B23095" s="53">
        <v>10</v>
      </c>
      <c r="C23095" s="53" t="s">
        <v>33536</v>
      </c>
      <c r="D23095" s="53" t="s">
        <v>33872</v>
      </c>
    </row>
    <row r="23096" spans="1:4" ht="15" x14ac:dyDescent="0.25">
      <c r="A23096" s="53" t="s">
        <v>27213</v>
      </c>
      <c r="B23096" s="53">
        <v>20</v>
      </c>
      <c r="C23096" s="53" t="s">
        <v>33536</v>
      </c>
      <c r="D23096" s="53" t="s">
        <v>33872</v>
      </c>
    </row>
    <row r="23097" spans="1:4" ht="15" x14ac:dyDescent="0.25">
      <c r="A23097" s="53" t="s">
        <v>27214</v>
      </c>
      <c r="B23097" s="53">
        <v>10</v>
      </c>
      <c r="C23097" s="53" t="s">
        <v>33536</v>
      </c>
      <c r="D23097" s="53" t="s">
        <v>33872</v>
      </c>
    </row>
    <row r="23098" spans="1:4" ht="15" x14ac:dyDescent="0.25">
      <c r="A23098" s="53" t="s">
        <v>27215</v>
      </c>
      <c r="B23098" s="53">
        <v>10</v>
      </c>
      <c r="C23098" s="53" t="s">
        <v>33536</v>
      </c>
      <c r="D23098" s="53" t="s">
        <v>33872</v>
      </c>
    </row>
    <row r="23099" spans="1:4" ht="15" x14ac:dyDescent="0.25">
      <c r="A23099" s="53" t="s">
        <v>27216</v>
      </c>
      <c r="B23099" s="53">
        <v>20</v>
      </c>
      <c r="C23099" s="53" t="s">
        <v>33536</v>
      </c>
      <c r="D23099" s="53" t="s">
        <v>33872</v>
      </c>
    </row>
    <row r="23100" spans="1:4" ht="15" x14ac:dyDescent="0.25">
      <c r="A23100" s="53" t="s">
        <v>27217</v>
      </c>
      <c r="B23100" s="53">
        <v>0</v>
      </c>
      <c r="C23100" s="53" t="s">
        <v>33536</v>
      </c>
      <c r="D23100" s="53" t="s">
        <v>33872</v>
      </c>
    </row>
    <row r="23101" spans="1:4" ht="15" x14ac:dyDescent="0.25">
      <c r="A23101" s="53" t="s">
        <v>27218</v>
      </c>
      <c r="B23101" s="53">
        <v>0</v>
      </c>
      <c r="C23101" s="53" t="s">
        <v>33536</v>
      </c>
      <c r="D23101" s="53" t="s">
        <v>33872</v>
      </c>
    </row>
    <row r="23102" spans="1:4" ht="15" x14ac:dyDescent="0.25">
      <c r="A23102" s="53" t="s">
        <v>27219</v>
      </c>
      <c r="B23102" s="53">
        <v>0</v>
      </c>
      <c r="C23102" s="53" t="s">
        <v>33536</v>
      </c>
      <c r="D23102" s="53" t="s">
        <v>33872</v>
      </c>
    </row>
    <row r="23103" spans="1:4" ht="15" x14ac:dyDescent="0.25">
      <c r="A23103" s="53" t="s">
        <v>27220</v>
      </c>
      <c r="B23103" s="53">
        <v>0</v>
      </c>
      <c r="C23103" s="53" t="s">
        <v>33536</v>
      </c>
      <c r="D23103" s="53" t="s">
        <v>33872</v>
      </c>
    </row>
    <row r="23104" spans="1:4" ht="15" x14ac:dyDescent="0.25">
      <c r="A23104" s="53" t="s">
        <v>27221</v>
      </c>
      <c r="B23104" s="53">
        <v>0</v>
      </c>
      <c r="C23104" s="53" t="s">
        <v>33536</v>
      </c>
      <c r="D23104" s="53" t="s">
        <v>33872</v>
      </c>
    </row>
    <row r="23105" spans="1:4" ht="15" x14ac:dyDescent="0.25">
      <c r="A23105" s="53" t="s">
        <v>27222</v>
      </c>
      <c r="B23105" s="53">
        <v>0</v>
      </c>
      <c r="C23105" s="53" t="s">
        <v>33536</v>
      </c>
      <c r="D23105" s="53" t="s">
        <v>33872</v>
      </c>
    </row>
    <row r="23106" spans="1:4" ht="15" x14ac:dyDescent="0.25">
      <c r="A23106" s="53" t="s">
        <v>27223</v>
      </c>
      <c r="B23106" s="53">
        <v>0</v>
      </c>
      <c r="C23106" s="53" t="s">
        <v>33536</v>
      </c>
      <c r="D23106" s="53" t="s">
        <v>33872</v>
      </c>
    </row>
    <row r="23107" spans="1:4" ht="15" x14ac:dyDescent="0.25">
      <c r="A23107" s="53" t="s">
        <v>27224</v>
      </c>
      <c r="B23107" s="53">
        <v>0</v>
      </c>
      <c r="C23107" s="53" t="s">
        <v>33536</v>
      </c>
      <c r="D23107" s="53" t="s">
        <v>33872</v>
      </c>
    </row>
    <row r="23108" spans="1:4" ht="15" x14ac:dyDescent="0.25">
      <c r="A23108" s="53" t="s">
        <v>27225</v>
      </c>
      <c r="B23108" s="53">
        <v>0</v>
      </c>
      <c r="C23108" s="53" t="s">
        <v>33536</v>
      </c>
      <c r="D23108" s="53" t="s">
        <v>33872</v>
      </c>
    </row>
    <row r="23109" spans="1:4" ht="15" x14ac:dyDescent="0.25">
      <c r="A23109" s="53" t="s">
        <v>27226</v>
      </c>
      <c r="B23109" s="53">
        <v>0</v>
      </c>
      <c r="C23109" s="53" t="s">
        <v>33536</v>
      </c>
      <c r="D23109" s="53" t="s">
        <v>33872</v>
      </c>
    </row>
    <row r="23110" spans="1:4" ht="15" x14ac:dyDescent="0.25">
      <c r="A23110" s="53" t="s">
        <v>27227</v>
      </c>
      <c r="B23110" s="53">
        <v>0</v>
      </c>
      <c r="C23110" s="53" t="s">
        <v>33536</v>
      </c>
      <c r="D23110" s="53" t="s">
        <v>33872</v>
      </c>
    </row>
    <row r="23111" spans="1:4" ht="15" x14ac:dyDescent="0.25">
      <c r="A23111" s="53" t="s">
        <v>27228</v>
      </c>
      <c r="B23111" s="53">
        <v>0</v>
      </c>
      <c r="C23111" s="53" t="s">
        <v>33536</v>
      </c>
      <c r="D23111" s="53" t="s">
        <v>33872</v>
      </c>
    </row>
    <row r="23112" spans="1:4" ht="15" x14ac:dyDescent="0.25">
      <c r="A23112" s="53" t="s">
        <v>27229</v>
      </c>
      <c r="B23112" s="53">
        <v>0</v>
      </c>
      <c r="C23112" s="53" t="s">
        <v>33536</v>
      </c>
      <c r="D23112" s="53" t="s">
        <v>33872</v>
      </c>
    </row>
    <row r="23113" spans="1:4" ht="15" x14ac:dyDescent="0.25">
      <c r="A23113" s="53" t="s">
        <v>27230</v>
      </c>
      <c r="B23113" s="53">
        <v>0</v>
      </c>
      <c r="C23113" s="53" t="s">
        <v>33536</v>
      </c>
      <c r="D23113" s="53" t="s">
        <v>33872</v>
      </c>
    </row>
    <row r="23114" spans="1:4" ht="15" x14ac:dyDescent="0.25">
      <c r="A23114" s="53" t="s">
        <v>27231</v>
      </c>
      <c r="B23114" s="53">
        <v>10</v>
      </c>
      <c r="C23114" s="53" t="s">
        <v>33536</v>
      </c>
      <c r="D23114" s="53" t="s">
        <v>33872</v>
      </c>
    </row>
    <row r="23115" spans="1:4" ht="15" x14ac:dyDescent="0.25">
      <c r="A23115" s="53" t="s">
        <v>27232</v>
      </c>
      <c r="B23115" s="53">
        <v>10</v>
      </c>
      <c r="C23115" s="53" t="s">
        <v>33536</v>
      </c>
      <c r="D23115" s="53" t="s">
        <v>33872</v>
      </c>
    </row>
    <row r="23116" spans="1:4" ht="15" x14ac:dyDescent="0.25">
      <c r="A23116" s="53" t="s">
        <v>27233</v>
      </c>
      <c r="B23116" s="53">
        <v>10</v>
      </c>
      <c r="C23116" s="53" t="s">
        <v>33536</v>
      </c>
      <c r="D23116" s="53" t="s">
        <v>33872</v>
      </c>
    </row>
    <row r="23117" spans="1:4" ht="15" x14ac:dyDescent="0.25">
      <c r="A23117" s="53" t="s">
        <v>27234</v>
      </c>
      <c r="B23117" s="53">
        <v>10</v>
      </c>
      <c r="C23117" s="53" t="s">
        <v>33536</v>
      </c>
      <c r="D23117" s="53" t="s">
        <v>33872</v>
      </c>
    </row>
    <row r="23118" spans="1:4" ht="15" x14ac:dyDescent="0.25">
      <c r="A23118" s="53" t="s">
        <v>27235</v>
      </c>
      <c r="B23118" s="53">
        <v>10</v>
      </c>
      <c r="C23118" s="53" t="s">
        <v>33536</v>
      </c>
      <c r="D23118" s="53" t="s">
        <v>33872</v>
      </c>
    </row>
    <row r="23119" spans="1:4" ht="15" x14ac:dyDescent="0.25">
      <c r="A23119" s="53" t="s">
        <v>27236</v>
      </c>
      <c r="B23119" s="53">
        <v>10</v>
      </c>
      <c r="C23119" s="53" t="s">
        <v>33536</v>
      </c>
      <c r="D23119" s="53" t="s">
        <v>33872</v>
      </c>
    </row>
    <row r="23120" spans="1:4" ht="15" x14ac:dyDescent="0.25">
      <c r="A23120" s="53" t="s">
        <v>27237</v>
      </c>
      <c r="B23120" s="53">
        <v>10</v>
      </c>
      <c r="C23120" s="53" t="s">
        <v>33536</v>
      </c>
      <c r="D23120" s="53" t="s">
        <v>33872</v>
      </c>
    </row>
    <row r="23121" spans="1:4" ht="15" x14ac:dyDescent="0.25">
      <c r="A23121" s="53" t="s">
        <v>27238</v>
      </c>
      <c r="B23121" s="53">
        <v>45</v>
      </c>
      <c r="C23121" s="53" t="s">
        <v>33536</v>
      </c>
      <c r="D23121" s="53" t="s">
        <v>33872</v>
      </c>
    </row>
    <row r="23122" spans="1:4" ht="15" x14ac:dyDescent="0.25">
      <c r="A23122" s="53" t="s">
        <v>27239</v>
      </c>
      <c r="B23122" s="53">
        <v>45</v>
      </c>
      <c r="C23122" s="53" t="s">
        <v>33536</v>
      </c>
      <c r="D23122" s="53" t="s">
        <v>33872</v>
      </c>
    </row>
    <row r="23123" spans="1:4" ht="15" x14ac:dyDescent="0.25">
      <c r="A23123" s="53" t="s">
        <v>27240</v>
      </c>
      <c r="B23123" s="53">
        <v>30</v>
      </c>
      <c r="C23123" s="53" t="s">
        <v>33536</v>
      </c>
      <c r="D23123" s="53" t="s">
        <v>33872</v>
      </c>
    </row>
    <row r="23124" spans="1:4" ht="15" x14ac:dyDescent="0.25">
      <c r="A23124" s="53" t="s">
        <v>27241</v>
      </c>
      <c r="B23124" s="53">
        <v>30</v>
      </c>
      <c r="C23124" s="53" t="s">
        <v>33536</v>
      </c>
      <c r="D23124" s="53" t="s">
        <v>33872</v>
      </c>
    </row>
    <row r="23125" spans="1:4" ht="15" x14ac:dyDescent="0.25">
      <c r="A23125" s="53" t="s">
        <v>27242</v>
      </c>
      <c r="B23125" s="53">
        <v>30</v>
      </c>
      <c r="C23125" s="53" t="s">
        <v>33536</v>
      </c>
      <c r="D23125" s="53" t="s">
        <v>33872</v>
      </c>
    </row>
    <row r="23126" spans="1:4" ht="15" x14ac:dyDescent="0.25">
      <c r="A23126" s="53" t="s">
        <v>27243</v>
      </c>
      <c r="B23126" s="53">
        <v>20</v>
      </c>
      <c r="C23126" s="53" t="s">
        <v>33536</v>
      </c>
      <c r="D23126" s="53" t="s">
        <v>33872</v>
      </c>
    </row>
    <row r="23127" spans="1:4" ht="15" x14ac:dyDescent="0.25">
      <c r="A23127" s="53" t="s">
        <v>27244</v>
      </c>
      <c r="B23127" s="53">
        <v>30</v>
      </c>
      <c r="C23127" s="53" t="s">
        <v>33536</v>
      </c>
      <c r="D23127" s="53" t="s">
        <v>33872</v>
      </c>
    </row>
    <row r="23128" spans="1:4" ht="15" x14ac:dyDescent="0.25">
      <c r="A23128" s="53" t="s">
        <v>27245</v>
      </c>
      <c r="B23128" s="53">
        <v>20</v>
      </c>
      <c r="C23128" s="53" t="s">
        <v>33536</v>
      </c>
      <c r="D23128" s="53" t="s">
        <v>33872</v>
      </c>
    </row>
    <row r="23129" spans="1:4" ht="15" x14ac:dyDescent="0.25">
      <c r="A23129" s="53" t="s">
        <v>27246</v>
      </c>
      <c r="B23129" s="53">
        <v>20</v>
      </c>
      <c r="C23129" s="53" t="s">
        <v>33536</v>
      </c>
      <c r="D23129" s="53" t="s">
        <v>33872</v>
      </c>
    </row>
    <row r="23130" spans="1:4" ht="15" x14ac:dyDescent="0.25">
      <c r="A23130" s="53" t="s">
        <v>27247</v>
      </c>
      <c r="B23130" s="53">
        <v>20</v>
      </c>
      <c r="C23130" s="53" t="s">
        <v>33536</v>
      </c>
      <c r="D23130" s="53" t="s">
        <v>33872</v>
      </c>
    </row>
    <row r="23131" spans="1:4" ht="15" x14ac:dyDescent="0.25">
      <c r="A23131" s="53" t="s">
        <v>27248</v>
      </c>
      <c r="B23131" s="53">
        <v>0</v>
      </c>
      <c r="C23131" s="53" t="s">
        <v>33536</v>
      </c>
      <c r="D23131" s="53" t="s">
        <v>33872</v>
      </c>
    </row>
    <row r="23132" spans="1:4" ht="15" x14ac:dyDescent="0.25">
      <c r="A23132" s="53" t="s">
        <v>27249</v>
      </c>
      <c r="B23132" s="53">
        <v>20</v>
      </c>
      <c r="C23132" s="53" t="s">
        <v>33536</v>
      </c>
      <c r="D23132" s="53" t="s">
        <v>33872</v>
      </c>
    </row>
    <row r="23133" spans="1:4" ht="15" x14ac:dyDescent="0.25">
      <c r="A23133" s="53" t="s">
        <v>27250</v>
      </c>
      <c r="B23133" s="53">
        <v>20</v>
      </c>
      <c r="C23133" s="53" t="s">
        <v>33536</v>
      </c>
      <c r="D23133" s="53" t="s">
        <v>33872</v>
      </c>
    </row>
    <row r="23134" spans="1:4" ht="15" x14ac:dyDescent="0.25">
      <c r="A23134" s="53" t="s">
        <v>27251</v>
      </c>
      <c r="B23134" s="53">
        <v>0</v>
      </c>
      <c r="C23134" s="53" t="s">
        <v>33536</v>
      </c>
      <c r="D23134" s="53" t="s">
        <v>33872</v>
      </c>
    </row>
    <row r="23135" spans="1:4" ht="15" x14ac:dyDescent="0.25">
      <c r="A23135" s="53" t="s">
        <v>27252</v>
      </c>
      <c r="B23135" s="53">
        <v>0</v>
      </c>
      <c r="C23135" s="53" t="s">
        <v>33536</v>
      </c>
      <c r="D23135" s="53" t="s">
        <v>33872</v>
      </c>
    </row>
    <row r="23136" spans="1:4" ht="15" x14ac:dyDescent="0.25">
      <c r="A23136" s="53" t="s">
        <v>27253</v>
      </c>
      <c r="B23136" s="53">
        <v>20</v>
      </c>
      <c r="C23136" s="53" t="s">
        <v>33536</v>
      </c>
      <c r="D23136" s="53" t="s">
        <v>33872</v>
      </c>
    </row>
    <row r="23137" spans="1:4" ht="15" x14ac:dyDescent="0.25">
      <c r="A23137" s="53" t="s">
        <v>27254</v>
      </c>
      <c r="B23137" s="53">
        <v>20</v>
      </c>
      <c r="C23137" s="53" t="s">
        <v>33536</v>
      </c>
      <c r="D23137" s="53" t="s">
        <v>33872</v>
      </c>
    </row>
    <row r="23138" spans="1:4" ht="15" x14ac:dyDescent="0.25">
      <c r="A23138" s="53" t="s">
        <v>27255</v>
      </c>
      <c r="B23138" s="53">
        <v>20</v>
      </c>
      <c r="C23138" s="53" t="s">
        <v>33536</v>
      </c>
      <c r="D23138" s="53" t="s">
        <v>33872</v>
      </c>
    </row>
    <row r="23139" spans="1:4" ht="15" x14ac:dyDescent="0.25">
      <c r="A23139" s="53" t="s">
        <v>27256</v>
      </c>
      <c r="B23139" s="53">
        <v>20</v>
      </c>
      <c r="C23139" s="53" t="s">
        <v>33536</v>
      </c>
      <c r="D23139" s="53" t="s">
        <v>33872</v>
      </c>
    </row>
    <row r="23140" spans="1:4" ht="15" x14ac:dyDescent="0.25">
      <c r="A23140" s="53" t="s">
        <v>27257</v>
      </c>
      <c r="B23140" s="53">
        <v>10</v>
      </c>
      <c r="C23140" s="53" t="s">
        <v>33536</v>
      </c>
      <c r="D23140" s="53" t="s">
        <v>33872</v>
      </c>
    </row>
    <row r="23141" spans="1:4" ht="15" x14ac:dyDescent="0.25">
      <c r="A23141" s="53" t="s">
        <v>27258</v>
      </c>
      <c r="B23141" s="53">
        <v>30</v>
      </c>
      <c r="C23141" s="53" t="s">
        <v>33536</v>
      </c>
      <c r="D23141" s="53" t="s">
        <v>33872</v>
      </c>
    </row>
    <row r="23142" spans="1:4" ht="15" x14ac:dyDescent="0.25">
      <c r="A23142" s="53" t="s">
        <v>27259</v>
      </c>
      <c r="B23142" s="53">
        <v>20</v>
      </c>
      <c r="C23142" s="53"/>
      <c r="D23142" s="53" t="s">
        <v>33872</v>
      </c>
    </row>
    <row r="23143" spans="1:4" ht="15" x14ac:dyDescent="0.25">
      <c r="A23143" s="53" t="s">
        <v>27260</v>
      </c>
      <c r="B23143" s="53">
        <v>20</v>
      </c>
      <c r="C23143" s="53" t="s">
        <v>33536</v>
      </c>
      <c r="D23143" s="53" t="s">
        <v>33872</v>
      </c>
    </row>
    <row r="23144" spans="1:4" ht="15" x14ac:dyDescent="0.25">
      <c r="A23144" s="53" t="s">
        <v>27261</v>
      </c>
      <c r="B23144" s="53">
        <v>20</v>
      </c>
      <c r="C23144" s="53" t="s">
        <v>33536</v>
      </c>
      <c r="D23144" s="53" t="s">
        <v>33872</v>
      </c>
    </row>
    <row r="23145" spans="1:4" ht="15" x14ac:dyDescent="0.25">
      <c r="A23145" s="53" t="s">
        <v>27262</v>
      </c>
      <c r="B23145" s="53">
        <v>20</v>
      </c>
      <c r="C23145" s="53" t="s">
        <v>33536</v>
      </c>
      <c r="D23145" s="53" t="s">
        <v>33872</v>
      </c>
    </row>
    <row r="23146" spans="1:4" ht="15" x14ac:dyDescent="0.25">
      <c r="A23146" s="53" t="s">
        <v>27263</v>
      </c>
      <c r="B23146" s="53">
        <v>0</v>
      </c>
      <c r="C23146" s="53" t="s">
        <v>33536</v>
      </c>
      <c r="D23146" s="53" t="s">
        <v>33872</v>
      </c>
    </row>
    <row r="23147" spans="1:4" ht="15" x14ac:dyDescent="0.25">
      <c r="A23147" s="53" t="s">
        <v>27264</v>
      </c>
      <c r="B23147" s="53">
        <v>20</v>
      </c>
      <c r="C23147" s="53" t="s">
        <v>33536</v>
      </c>
      <c r="D23147" s="53" t="s">
        <v>33872</v>
      </c>
    </row>
    <row r="23148" spans="1:4" ht="15" x14ac:dyDescent="0.25">
      <c r="A23148" s="53" t="s">
        <v>27265</v>
      </c>
      <c r="B23148" s="53">
        <v>20</v>
      </c>
      <c r="C23148" s="53" t="s">
        <v>33536</v>
      </c>
      <c r="D23148" s="53" t="s">
        <v>33872</v>
      </c>
    </row>
    <row r="23149" spans="1:4" ht="15" x14ac:dyDescent="0.25">
      <c r="A23149" s="53" t="s">
        <v>27266</v>
      </c>
      <c r="B23149" s="53">
        <v>0</v>
      </c>
      <c r="C23149" s="53" t="s">
        <v>33536</v>
      </c>
      <c r="D23149" s="53" t="s">
        <v>33872</v>
      </c>
    </row>
    <row r="23150" spans="1:4" ht="15" x14ac:dyDescent="0.25">
      <c r="A23150" s="53" t="s">
        <v>27267</v>
      </c>
      <c r="B23150" s="53">
        <v>0</v>
      </c>
      <c r="C23150" s="53" t="s">
        <v>33536</v>
      </c>
      <c r="D23150" s="53" t="s">
        <v>33872</v>
      </c>
    </row>
    <row r="23151" spans="1:4" ht="15" x14ac:dyDescent="0.25">
      <c r="A23151" s="53" t="s">
        <v>27268</v>
      </c>
      <c r="B23151" s="53">
        <v>20</v>
      </c>
      <c r="C23151" s="53" t="s">
        <v>33536</v>
      </c>
      <c r="D23151" s="53" t="s">
        <v>33872</v>
      </c>
    </row>
    <row r="23152" spans="1:4" ht="15" x14ac:dyDescent="0.25">
      <c r="A23152" s="53" t="s">
        <v>27269</v>
      </c>
      <c r="B23152" s="53">
        <v>20</v>
      </c>
      <c r="C23152" s="53" t="s">
        <v>33536</v>
      </c>
      <c r="D23152" s="53" t="s">
        <v>33872</v>
      </c>
    </row>
    <row r="23153" spans="1:4" ht="15" x14ac:dyDescent="0.25">
      <c r="A23153" s="53" t="s">
        <v>27270</v>
      </c>
      <c r="B23153" s="53">
        <v>20</v>
      </c>
      <c r="C23153" s="53" t="s">
        <v>33536</v>
      </c>
      <c r="D23153" s="53" t="s">
        <v>33872</v>
      </c>
    </row>
    <row r="23154" spans="1:4" ht="15" x14ac:dyDescent="0.25">
      <c r="A23154" s="53" t="s">
        <v>27271</v>
      </c>
      <c r="B23154" s="53">
        <v>20</v>
      </c>
      <c r="C23154" s="53" t="s">
        <v>33536</v>
      </c>
      <c r="D23154" s="53" t="s">
        <v>33872</v>
      </c>
    </row>
    <row r="23155" spans="1:4" ht="15" x14ac:dyDescent="0.25">
      <c r="A23155" s="53" t="s">
        <v>27272</v>
      </c>
      <c r="B23155" s="53">
        <v>10</v>
      </c>
      <c r="C23155" s="53" t="s">
        <v>33536</v>
      </c>
      <c r="D23155" s="53" t="s">
        <v>33872</v>
      </c>
    </row>
    <row r="23156" spans="1:4" ht="15" x14ac:dyDescent="0.25">
      <c r="A23156" s="53" t="s">
        <v>27273</v>
      </c>
      <c r="B23156" s="53">
        <v>60</v>
      </c>
      <c r="C23156" s="53" t="s">
        <v>33542</v>
      </c>
      <c r="D23156" s="53" t="s">
        <v>33872</v>
      </c>
    </row>
    <row r="23157" spans="1:4" ht="15" x14ac:dyDescent="0.25">
      <c r="A23157" s="53" t="s">
        <v>27274</v>
      </c>
      <c r="B23157" s="53">
        <v>30</v>
      </c>
      <c r="C23157" s="53" t="s">
        <v>33536</v>
      </c>
      <c r="D23157" s="53" t="s">
        <v>33872</v>
      </c>
    </row>
    <row r="23158" spans="1:4" ht="15" x14ac:dyDescent="0.25">
      <c r="A23158" s="53" t="s">
        <v>27275</v>
      </c>
      <c r="B23158" s="53">
        <v>20</v>
      </c>
      <c r="C23158" s="53" t="s">
        <v>33542</v>
      </c>
      <c r="D23158" s="53" t="s">
        <v>33872</v>
      </c>
    </row>
    <row r="23159" spans="1:4" ht="15" x14ac:dyDescent="0.25">
      <c r="A23159" s="53" t="s">
        <v>27276</v>
      </c>
      <c r="B23159" s="53">
        <v>15</v>
      </c>
      <c r="C23159" s="53" t="s">
        <v>33536</v>
      </c>
      <c r="D23159" s="53" t="s">
        <v>33872</v>
      </c>
    </row>
    <row r="23160" spans="1:4" ht="15" x14ac:dyDescent="0.25">
      <c r="A23160" s="53" t="s">
        <v>27277</v>
      </c>
      <c r="B23160" s="53">
        <v>15</v>
      </c>
      <c r="C23160" s="53" t="s">
        <v>33536</v>
      </c>
      <c r="D23160" s="53" t="s">
        <v>33872</v>
      </c>
    </row>
    <row r="23161" spans="1:4" ht="15" x14ac:dyDescent="0.25">
      <c r="A23161" s="53" t="s">
        <v>27278</v>
      </c>
      <c r="B23161" s="53">
        <v>15</v>
      </c>
      <c r="C23161" s="53" t="s">
        <v>33536</v>
      </c>
      <c r="D23161" s="53" t="s">
        <v>33873</v>
      </c>
    </row>
    <row r="23162" spans="1:4" ht="15" x14ac:dyDescent="0.25">
      <c r="A23162" s="53" t="s">
        <v>27279</v>
      </c>
      <c r="B23162" s="53">
        <v>15</v>
      </c>
      <c r="C23162" s="53" t="s">
        <v>33536</v>
      </c>
      <c r="D23162" s="53" t="s">
        <v>33872</v>
      </c>
    </row>
    <row r="23163" spans="1:4" ht="15" x14ac:dyDescent="0.25">
      <c r="A23163" s="53" t="s">
        <v>27280</v>
      </c>
      <c r="B23163" s="53">
        <v>15</v>
      </c>
      <c r="C23163" s="53" t="s">
        <v>33536</v>
      </c>
      <c r="D23163" s="53" t="s">
        <v>33872</v>
      </c>
    </row>
    <row r="23164" spans="1:4" ht="15" x14ac:dyDescent="0.25">
      <c r="A23164" s="53" t="s">
        <v>27281</v>
      </c>
      <c r="B23164" s="53">
        <v>15</v>
      </c>
      <c r="C23164" s="53" t="s">
        <v>33536</v>
      </c>
      <c r="D23164" s="53" t="s">
        <v>33872</v>
      </c>
    </row>
    <row r="23165" spans="1:4" ht="15" x14ac:dyDescent="0.25">
      <c r="A23165" s="53" t="s">
        <v>27282</v>
      </c>
      <c r="B23165" s="53">
        <v>15</v>
      </c>
      <c r="C23165" s="53" t="s">
        <v>33536</v>
      </c>
      <c r="D23165" s="53" t="s">
        <v>33872</v>
      </c>
    </row>
    <row r="23166" spans="1:4" ht="15" x14ac:dyDescent="0.25">
      <c r="A23166" s="53" t="s">
        <v>27283</v>
      </c>
      <c r="B23166" s="53">
        <v>15</v>
      </c>
      <c r="C23166" s="53" t="s">
        <v>33536</v>
      </c>
      <c r="D23166" s="53" t="s">
        <v>33872</v>
      </c>
    </row>
    <row r="23167" spans="1:4" ht="15" x14ac:dyDescent="0.25">
      <c r="A23167" s="53" t="s">
        <v>27284</v>
      </c>
      <c r="B23167" s="53">
        <v>15</v>
      </c>
      <c r="C23167" s="53" t="s">
        <v>33536</v>
      </c>
      <c r="D23167" s="53" t="s">
        <v>33872</v>
      </c>
    </row>
    <row r="23168" spans="1:4" ht="15" x14ac:dyDescent="0.25">
      <c r="A23168" s="53" t="s">
        <v>27285</v>
      </c>
      <c r="B23168" s="53">
        <v>15</v>
      </c>
      <c r="C23168" s="53" t="s">
        <v>33536</v>
      </c>
      <c r="D23168" s="53" t="s">
        <v>33872</v>
      </c>
    </row>
    <row r="23169" spans="1:4" ht="15" x14ac:dyDescent="0.25">
      <c r="A23169" s="53" t="s">
        <v>27286</v>
      </c>
      <c r="B23169" s="53">
        <v>15</v>
      </c>
      <c r="C23169" s="53" t="s">
        <v>33536</v>
      </c>
      <c r="D23169" s="53" t="s">
        <v>33872</v>
      </c>
    </row>
    <row r="23170" spans="1:4" ht="15" x14ac:dyDescent="0.25">
      <c r="A23170" s="53" t="s">
        <v>27287</v>
      </c>
      <c r="B23170" s="53">
        <v>15</v>
      </c>
      <c r="C23170" s="53" t="s">
        <v>33536</v>
      </c>
      <c r="D23170" s="53" t="s">
        <v>33872</v>
      </c>
    </row>
    <row r="23171" spans="1:4" ht="15" x14ac:dyDescent="0.25">
      <c r="A23171" s="53" t="s">
        <v>27288</v>
      </c>
      <c r="B23171" s="53">
        <v>0</v>
      </c>
      <c r="C23171" s="53" t="s">
        <v>33537</v>
      </c>
      <c r="D23171" s="53" t="s">
        <v>33872</v>
      </c>
    </row>
    <row r="23172" spans="1:4" ht="15" x14ac:dyDescent="0.25">
      <c r="A23172" s="53" t="s">
        <v>27289</v>
      </c>
      <c r="B23172" s="53">
        <v>15</v>
      </c>
      <c r="C23172" s="53" t="s">
        <v>33536</v>
      </c>
      <c r="D23172" s="53" t="s">
        <v>33873</v>
      </c>
    </row>
    <row r="23173" spans="1:4" ht="15" x14ac:dyDescent="0.25">
      <c r="A23173" s="53" t="s">
        <v>27290</v>
      </c>
      <c r="B23173" s="53">
        <v>15</v>
      </c>
      <c r="C23173" s="53" t="s">
        <v>33536</v>
      </c>
      <c r="D23173" s="53" t="s">
        <v>33872</v>
      </c>
    </row>
    <row r="23174" spans="1:4" ht="15" x14ac:dyDescent="0.25">
      <c r="A23174" s="53" t="s">
        <v>27291</v>
      </c>
      <c r="B23174" s="53">
        <v>15</v>
      </c>
      <c r="C23174" s="53" t="s">
        <v>33536</v>
      </c>
      <c r="D23174" s="53" t="s">
        <v>33872</v>
      </c>
    </row>
    <row r="23175" spans="1:4" ht="15" x14ac:dyDescent="0.25">
      <c r="A23175" s="53" t="s">
        <v>27292</v>
      </c>
      <c r="B23175" s="53">
        <v>15</v>
      </c>
      <c r="C23175" s="53" t="s">
        <v>33536</v>
      </c>
      <c r="D23175" s="53" t="s">
        <v>33872</v>
      </c>
    </row>
    <row r="23176" spans="1:4" ht="15" x14ac:dyDescent="0.25">
      <c r="A23176" s="53" t="s">
        <v>27293</v>
      </c>
      <c r="B23176" s="53">
        <v>15</v>
      </c>
      <c r="C23176" s="53" t="s">
        <v>33536</v>
      </c>
      <c r="D23176" s="53" t="s">
        <v>33872</v>
      </c>
    </row>
    <row r="23177" spans="1:4" ht="15" x14ac:dyDescent="0.25">
      <c r="A23177" s="53" t="s">
        <v>27294</v>
      </c>
      <c r="B23177" s="53">
        <v>15</v>
      </c>
      <c r="C23177" s="53" t="s">
        <v>33536</v>
      </c>
      <c r="D23177" s="53" t="s">
        <v>33872</v>
      </c>
    </row>
    <row r="23178" spans="1:4" ht="15" x14ac:dyDescent="0.25">
      <c r="A23178" s="53" t="s">
        <v>27295</v>
      </c>
      <c r="B23178" s="53">
        <v>15</v>
      </c>
      <c r="C23178" s="53" t="s">
        <v>33536</v>
      </c>
      <c r="D23178" s="53" t="s">
        <v>33872</v>
      </c>
    </row>
    <row r="23179" spans="1:4" ht="15" x14ac:dyDescent="0.25">
      <c r="A23179" s="53" t="s">
        <v>27296</v>
      </c>
      <c r="B23179" s="53">
        <v>15</v>
      </c>
      <c r="C23179" s="53" t="s">
        <v>33536</v>
      </c>
      <c r="D23179" s="53" t="s">
        <v>33873</v>
      </c>
    </row>
    <row r="23180" spans="1:4" ht="15" x14ac:dyDescent="0.25">
      <c r="A23180" s="53" t="s">
        <v>27297</v>
      </c>
      <c r="B23180" s="53">
        <v>15</v>
      </c>
      <c r="C23180" s="53" t="s">
        <v>33536</v>
      </c>
      <c r="D23180" s="53" t="s">
        <v>33873</v>
      </c>
    </row>
    <row r="23181" spans="1:4" ht="15" x14ac:dyDescent="0.25">
      <c r="A23181" s="53" t="s">
        <v>27298</v>
      </c>
      <c r="B23181" s="53">
        <v>15</v>
      </c>
      <c r="C23181" s="53" t="s">
        <v>33536</v>
      </c>
      <c r="D23181" s="53" t="s">
        <v>33873</v>
      </c>
    </row>
    <row r="23182" spans="1:4" ht="15" x14ac:dyDescent="0.25">
      <c r="A23182" s="53" t="s">
        <v>27299</v>
      </c>
      <c r="B23182" s="53">
        <v>15</v>
      </c>
      <c r="C23182" s="53" t="s">
        <v>33536</v>
      </c>
      <c r="D23182" s="53" t="s">
        <v>33872</v>
      </c>
    </row>
    <row r="23183" spans="1:4" ht="15" x14ac:dyDescent="0.25">
      <c r="A23183" s="53" t="s">
        <v>27300</v>
      </c>
      <c r="B23183" s="53">
        <v>15</v>
      </c>
      <c r="C23183" s="53" t="s">
        <v>33536</v>
      </c>
      <c r="D23183" s="53" t="s">
        <v>33873</v>
      </c>
    </row>
    <row r="23184" spans="1:4" ht="15" x14ac:dyDescent="0.25">
      <c r="A23184" s="53" t="s">
        <v>27301</v>
      </c>
      <c r="B23184" s="53">
        <v>15</v>
      </c>
      <c r="C23184" s="53" t="s">
        <v>33536</v>
      </c>
      <c r="D23184" s="53" t="s">
        <v>33872</v>
      </c>
    </row>
    <row r="23185" spans="1:4" ht="15" x14ac:dyDescent="0.25">
      <c r="A23185" s="53" t="s">
        <v>27302</v>
      </c>
      <c r="B23185" s="53">
        <v>15</v>
      </c>
      <c r="C23185" s="53" t="s">
        <v>33536</v>
      </c>
      <c r="D23185" s="53" t="s">
        <v>33873</v>
      </c>
    </row>
    <row r="23186" spans="1:4" ht="15" x14ac:dyDescent="0.25">
      <c r="A23186" s="53" t="s">
        <v>27303</v>
      </c>
      <c r="B23186" s="53">
        <v>15</v>
      </c>
      <c r="C23186" s="53" t="s">
        <v>33536</v>
      </c>
      <c r="D23186" s="53" t="s">
        <v>33872</v>
      </c>
    </row>
    <row r="23187" spans="1:4" ht="15" x14ac:dyDescent="0.25">
      <c r="A23187" s="53" t="s">
        <v>27304</v>
      </c>
      <c r="B23187" s="53">
        <v>15</v>
      </c>
      <c r="C23187" s="53" t="s">
        <v>33558</v>
      </c>
      <c r="D23187" s="53" t="s">
        <v>33873</v>
      </c>
    </row>
    <row r="23188" spans="1:4" ht="15" x14ac:dyDescent="0.25">
      <c r="A23188" s="53" t="s">
        <v>27305</v>
      </c>
      <c r="B23188" s="53">
        <v>15</v>
      </c>
      <c r="C23188" s="53" t="s">
        <v>33536</v>
      </c>
      <c r="D23188" s="53" t="s">
        <v>33872</v>
      </c>
    </row>
    <row r="23189" spans="1:4" ht="15" x14ac:dyDescent="0.25">
      <c r="A23189" s="53" t="s">
        <v>27306</v>
      </c>
      <c r="B23189" s="53">
        <v>15</v>
      </c>
      <c r="C23189" s="53" t="s">
        <v>33536</v>
      </c>
      <c r="D23189" s="53" t="s">
        <v>33873</v>
      </c>
    </row>
    <row r="23190" spans="1:4" ht="15" x14ac:dyDescent="0.25">
      <c r="A23190" s="53" t="s">
        <v>27307</v>
      </c>
      <c r="B23190" s="53">
        <v>15</v>
      </c>
      <c r="C23190" s="53" t="s">
        <v>33536</v>
      </c>
      <c r="D23190" s="53" t="s">
        <v>33872</v>
      </c>
    </row>
    <row r="23191" spans="1:4" ht="15" x14ac:dyDescent="0.25">
      <c r="A23191" s="53" t="s">
        <v>33801</v>
      </c>
      <c r="B23191" s="53">
        <v>30</v>
      </c>
      <c r="C23191" s="53" t="s">
        <v>33536</v>
      </c>
      <c r="D23191" s="53" t="s">
        <v>33873</v>
      </c>
    </row>
    <row r="23192" spans="1:4" ht="15" x14ac:dyDescent="0.25">
      <c r="A23192" s="53" t="s">
        <v>33802</v>
      </c>
      <c r="B23192" s="53">
        <v>30</v>
      </c>
      <c r="C23192" s="53" t="s">
        <v>33536</v>
      </c>
      <c r="D23192" s="53" t="s">
        <v>33873</v>
      </c>
    </row>
    <row r="23193" spans="1:4" ht="15" x14ac:dyDescent="0.25">
      <c r="A23193" s="53" t="s">
        <v>27308</v>
      </c>
      <c r="B23193" s="53">
        <v>0</v>
      </c>
      <c r="C23193" s="53" t="s">
        <v>33539</v>
      </c>
      <c r="D23193" s="53" t="s">
        <v>33872</v>
      </c>
    </row>
    <row r="23194" spans="1:4" ht="15" x14ac:dyDescent="0.25">
      <c r="A23194" s="53" t="s">
        <v>27309</v>
      </c>
      <c r="B23194" s="53">
        <v>0</v>
      </c>
      <c r="C23194" s="53" t="s">
        <v>33539</v>
      </c>
      <c r="D23194" s="53" t="s">
        <v>33872</v>
      </c>
    </row>
    <row r="23195" spans="1:4" ht="15" x14ac:dyDescent="0.25">
      <c r="A23195" s="53" t="s">
        <v>27310</v>
      </c>
      <c r="B23195" s="53">
        <v>0</v>
      </c>
      <c r="C23195" s="53" t="s">
        <v>33539</v>
      </c>
      <c r="D23195" s="53" t="s">
        <v>33873</v>
      </c>
    </row>
    <row r="23196" spans="1:4" ht="15" x14ac:dyDescent="0.25">
      <c r="A23196" s="53" t="s">
        <v>27311</v>
      </c>
      <c r="B23196" s="53">
        <v>0</v>
      </c>
      <c r="C23196" s="53" t="s">
        <v>33537</v>
      </c>
      <c r="D23196" s="53" t="s">
        <v>33872</v>
      </c>
    </row>
    <row r="23197" spans="1:4" ht="15" x14ac:dyDescent="0.25">
      <c r="A23197" s="53" t="s">
        <v>27312</v>
      </c>
      <c r="B23197" s="53">
        <v>15</v>
      </c>
      <c r="C23197" s="53" t="s">
        <v>33536</v>
      </c>
      <c r="D23197" s="53" t="s">
        <v>33872</v>
      </c>
    </row>
    <row r="23198" spans="1:4" ht="15" x14ac:dyDescent="0.25">
      <c r="A23198" s="53" t="s">
        <v>27313</v>
      </c>
      <c r="B23198" s="53">
        <v>15</v>
      </c>
      <c r="C23198" s="53" t="s">
        <v>33536</v>
      </c>
      <c r="D23198" s="53" t="s">
        <v>33872</v>
      </c>
    </row>
    <row r="23199" spans="1:4" ht="15" x14ac:dyDescent="0.25">
      <c r="A23199" s="53" t="s">
        <v>27314</v>
      </c>
      <c r="B23199" s="53">
        <v>15</v>
      </c>
      <c r="C23199" s="53" t="s">
        <v>33536</v>
      </c>
      <c r="D23199" s="53" t="s">
        <v>33872</v>
      </c>
    </row>
    <row r="23200" spans="1:4" ht="15" x14ac:dyDescent="0.25">
      <c r="A23200" s="53" t="s">
        <v>27315</v>
      </c>
      <c r="B23200" s="53">
        <v>15</v>
      </c>
      <c r="C23200" s="53" t="s">
        <v>33536</v>
      </c>
      <c r="D23200" s="53" t="s">
        <v>33872</v>
      </c>
    </row>
    <row r="23201" spans="1:4" ht="15" x14ac:dyDescent="0.25">
      <c r="A23201" s="53" t="s">
        <v>27316</v>
      </c>
      <c r="B23201" s="53">
        <v>15</v>
      </c>
      <c r="C23201" s="53" t="s">
        <v>33536</v>
      </c>
      <c r="D23201" s="53" t="s">
        <v>33872</v>
      </c>
    </row>
    <row r="23202" spans="1:4" ht="15" x14ac:dyDescent="0.25">
      <c r="A23202" s="53" t="s">
        <v>27317</v>
      </c>
      <c r="B23202" s="53">
        <v>15</v>
      </c>
      <c r="C23202" s="53" t="s">
        <v>33536</v>
      </c>
      <c r="D23202" s="53" t="s">
        <v>33873</v>
      </c>
    </row>
    <row r="23203" spans="1:4" ht="15" x14ac:dyDescent="0.25">
      <c r="A23203" s="53" t="s">
        <v>27318</v>
      </c>
      <c r="B23203" s="53">
        <v>15</v>
      </c>
      <c r="C23203" s="53" t="s">
        <v>33536</v>
      </c>
      <c r="D23203" s="53" t="s">
        <v>33872</v>
      </c>
    </row>
    <row r="23204" spans="1:4" ht="15" x14ac:dyDescent="0.25">
      <c r="A23204" s="53" t="s">
        <v>27319</v>
      </c>
      <c r="B23204" s="53">
        <v>15</v>
      </c>
      <c r="C23204" s="53" t="s">
        <v>33536</v>
      </c>
      <c r="D23204" s="53" t="s">
        <v>33872</v>
      </c>
    </row>
    <row r="23205" spans="1:4" ht="15" x14ac:dyDescent="0.25">
      <c r="A23205" s="53" t="s">
        <v>27320</v>
      </c>
      <c r="B23205" s="53">
        <v>15</v>
      </c>
      <c r="C23205" s="53" t="s">
        <v>33536</v>
      </c>
      <c r="D23205" s="53" t="s">
        <v>33872</v>
      </c>
    </row>
    <row r="23206" spans="1:4" ht="15" x14ac:dyDescent="0.25">
      <c r="A23206" s="53" t="s">
        <v>27321</v>
      </c>
      <c r="B23206" s="53">
        <v>15</v>
      </c>
      <c r="C23206" s="53" t="s">
        <v>33536</v>
      </c>
      <c r="D23206" s="53" t="s">
        <v>33872</v>
      </c>
    </row>
    <row r="23207" spans="1:4" ht="15" x14ac:dyDescent="0.25">
      <c r="A23207" s="53" t="s">
        <v>27322</v>
      </c>
      <c r="B23207" s="53">
        <v>15</v>
      </c>
      <c r="C23207" s="53" t="s">
        <v>33536</v>
      </c>
      <c r="D23207" s="53" t="s">
        <v>33872</v>
      </c>
    </row>
    <row r="23208" spans="1:4" ht="15" x14ac:dyDescent="0.25">
      <c r="A23208" s="53" t="s">
        <v>27323</v>
      </c>
      <c r="B23208" s="53">
        <v>15</v>
      </c>
      <c r="C23208" s="53" t="s">
        <v>33536</v>
      </c>
      <c r="D23208" s="53" t="s">
        <v>33872</v>
      </c>
    </row>
    <row r="23209" spans="1:4" ht="15" x14ac:dyDescent="0.25">
      <c r="A23209" s="53" t="s">
        <v>27324</v>
      </c>
      <c r="B23209" s="53">
        <v>15</v>
      </c>
      <c r="C23209" s="53" t="s">
        <v>33536</v>
      </c>
      <c r="D23209" s="53" t="s">
        <v>33873</v>
      </c>
    </row>
    <row r="23210" spans="1:4" ht="15" x14ac:dyDescent="0.25">
      <c r="A23210" s="53" t="s">
        <v>27325</v>
      </c>
      <c r="B23210" s="53">
        <v>15</v>
      </c>
      <c r="C23210" s="53" t="s">
        <v>33536</v>
      </c>
      <c r="D23210" s="53" t="s">
        <v>33872</v>
      </c>
    </row>
    <row r="23211" spans="1:4" ht="15" x14ac:dyDescent="0.25">
      <c r="A23211" s="53" t="s">
        <v>27326</v>
      </c>
      <c r="B23211" s="53">
        <v>15</v>
      </c>
      <c r="C23211" s="53" t="s">
        <v>33536</v>
      </c>
      <c r="D23211" s="53" t="s">
        <v>33872</v>
      </c>
    </row>
    <row r="23212" spans="1:4" ht="15" x14ac:dyDescent="0.25">
      <c r="A23212" s="53" t="s">
        <v>27327</v>
      </c>
      <c r="B23212" s="53">
        <v>15</v>
      </c>
      <c r="C23212" s="53" t="s">
        <v>33536</v>
      </c>
      <c r="D23212" s="53" t="s">
        <v>33872</v>
      </c>
    </row>
    <row r="23213" spans="1:4" ht="15" x14ac:dyDescent="0.25">
      <c r="A23213" s="53" t="s">
        <v>27328</v>
      </c>
      <c r="B23213" s="53">
        <v>15</v>
      </c>
      <c r="C23213" s="53" t="s">
        <v>33536</v>
      </c>
      <c r="D23213" s="53" t="s">
        <v>33872</v>
      </c>
    </row>
    <row r="23214" spans="1:4" ht="15" x14ac:dyDescent="0.25">
      <c r="A23214" s="53" t="s">
        <v>27329</v>
      </c>
      <c r="B23214" s="53">
        <v>15</v>
      </c>
      <c r="C23214" s="53" t="s">
        <v>33536</v>
      </c>
      <c r="D23214" s="53" t="s">
        <v>33872</v>
      </c>
    </row>
    <row r="23215" spans="1:4" ht="15" x14ac:dyDescent="0.25">
      <c r="A23215" s="53" t="s">
        <v>27330</v>
      </c>
      <c r="B23215" s="53">
        <v>15</v>
      </c>
      <c r="C23215" s="53" t="s">
        <v>33536</v>
      </c>
      <c r="D23215" s="53" t="s">
        <v>33873</v>
      </c>
    </row>
    <row r="23216" spans="1:4" ht="15" x14ac:dyDescent="0.25">
      <c r="A23216" s="53" t="s">
        <v>27331</v>
      </c>
      <c r="B23216" s="53">
        <v>15</v>
      </c>
      <c r="C23216" s="53" t="s">
        <v>33536</v>
      </c>
      <c r="D23216" s="53" t="s">
        <v>33872</v>
      </c>
    </row>
    <row r="23217" spans="1:4" ht="15" x14ac:dyDescent="0.25">
      <c r="A23217" s="53" t="s">
        <v>27332</v>
      </c>
      <c r="B23217" s="53">
        <v>15</v>
      </c>
      <c r="C23217" s="53" t="s">
        <v>33536</v>
      </c>
      <c r="D23217" s="53" t="s">
        <v>33872</v>
      </c>
    </row>
    <row r="23218" spans="1:4" ht="15" x14ac:dyDescent="0.25">
      <c r="A23218" s="53" t="s">
        <v>27333</v>
      </c>
      <c r="B23218" s="53">
        <v>15</v>
      </c>
      <c r="C23218" s="53" t="s">
        <v>33536</v>
      </c>
      <c r="D23218" s="53" t="s">
        <v>33872</v>
      </c>
    </row>
    <row r="23219" spans="1:4" ht="15" x14ac:dyDescent="0.25">
      <c r="A23219" s="53" t="s">
        <v>27334</v>
      </c>
      <c r="B23219" s="53">
        <v>15</v>
      </c>
      <c r="C23219" s="53" t="s">
        <v>33536</v>
      </c>
      <c r="D23219" s="53" t="s">
        <v>33872</v>
      </c>
    </row>
    <row r="23220" spans="1:4" ht="15" x14ac:dyDescent="0.25">
      <c r="A23220" s="53" t="s">
        <v>27335</v>
      </c>
      <c r="B23220" s="53">
        <v>30</v>
      </c>
      <c r="C23220" s="53" t="s">
        <v>33536</v>
      </c>
      <c r="D23220" s="53" t="s">
        <v>33872</v>
      </c>
    </row>
    <row r="23221" spans="1:4" ht="15" x14ac:dyDescent="0.25">
      <c r="A23221" s="53" t="s">
        <v>27336</v>
      </c>
      <c r="B23221" s="53">
        <v>15</v>
      </c>
      <c r="C23221" s="53" t="s">
        <v>33536</v>
      </c>
      <c r="D23221" s="53" t="s">
        <v>33872</v>
      </c>
    </row>
    <row r="23222" spans="1:4" ht="15" x14ac:dyDescent="0.25">
      <c r="A23222" s="53" t="s">
        <v>27337</v>
      </c>
      <c r="B23222" s="53">
        <v>15</v>
      </c>
      <c r="C23222" s="53" t="s">
        <v>33536</v>
      </c>
      <c r="D23222" s="53" t="s">
        <v>33872</v>
      </c>
    </row>
    <row r="23223" spans="1:4" ht="15" x14ac:dyDescent="0.25">
      <c r="A23223" s="53" t="s">
        <v>27338</v>
      </c>
      <c r="B23223" s="53">
        <v>30</v>
      </c>
      <c r="C23223" s="53" t="s">
        <v>33536</v>
      </c>
      <c r="D23223" s="53" t="s">
        <v>33872</v>
      </c>
    </row>
    <row r="23224" spans="1:4" ht="15" x14ac:dyDescent="0.25">
      <c r="A23224" s="53" t="s">
        <v>27339</v>
      </c>
      <c r="B23224" s="53">
        <v>30</v>
      </c>
      <c r="C23224" s="53" t="s">
        <v>33536</v>
      </c>
      <c r="D23224" s="53" t="s">
        <v>33872</v>
      </c>
    </row>
    <row r="23225" spans="1:4" ht="15" x14ac:dyDescent="0.25">
      <c r="A23225" s="53" t="s">
        <v>27340</v>
      </c>
      <c r="B23225" s="53">
        <v>30</v>
      </c>
      <c r="C23225" s="53" t="s">
        <v>33536</v>
      </c>
      <c r="D23225" s="53" t="s">
        <v>33872</v>
      </c>
    </row>
    <row r="23226" spans="1:4" ht="15" x14ac:dyDescent="0.25">
      <c r="A23226" s="53" t="s">
        <v>27341</v>
      </c>
      <c r="B23226" s="53">
        <v>30</v>
      </c>
      <c r="C23226" s="53" t="s">
        <v>33536</v>
      </c>
      <c r="D23226" s="53" t="s">
        <v>33872</v>
      </c>
    </row>
    <row r="23227" spans="1:4" ht="15" x14ac:dyDescent="0.25">
      <c r="A23227" s="53" t="s">
        <v>27342</v>
      </c>
      <c r="B23227" s="53">
        <v>30</v>
      </c>
      <c r="C23227" s="53" t="s">
        <v>33536</v>
      </c>
      <c r="D23227" s="53" t="s">
        <v>33872</v>
      </c>
    </row>
    <row r="23228" spans="1:4" ht="15" x14ac:dyDescent="0.25">
      <c r="A23228" s="53" t="s">
        <v>27343</v>
      </c>
      <c r="B23228" s="53">
        <v>30</v>
      </c>
      <c r="C23228" s="53" t="s">
        <v>33536</v>
      </c>
      <c r="D23228" s="53" t="s">
        <v>33872</v>
      </c>
    </row>
    <row r="23229" spans="1:4" ht="15" x14ac:dyDescent="0.25">
      <c r="A23229" s="53" t="s">
        <v>27344</v>
      </c>
      <c r="B23229" s="53">
        <v>30</v>
      </c>
      <c r="C23229" s="53" t="s">
        <v>33536</v>
      </c>
      <c r="D23229" s="53" t="s">
        <v>33872</v>
      </c>
    </row>
    <row r="23230" spans="1:4" ht="15" x14ac:dyDescent="0.25">
      <c r="A23230" s="53" t="s">
        <v>27345</v>
      </c>
      <c r="B23230" s="53">
        <v>30</v>
      </c>
      <c r="C23230" s="53" t="s">
        <v>33536</v>
      </c>
      <c r="D23230" s="53" t="s">
        <v>33872</v>
      </c>
    </row>
    <row r="23231" spans="1:4" ht="15" x14ac:dyDescent="0.25">
      <c r="A23231" s="53" t="s">
        <v>27346</v>
      </c>
      <c r="B23231" s="53">
        <v>30</v>
      </c>
      <c r="C23231" s="53" t="s">
        <v>33536</v>
      </c>
      <c r="D23231" s="53" t="s">
        <v>33872</v>
      </c>
    </row>
    <row r="23232" spans="1:4" ht="15" x14ac:dyDescent="0.25">
      <c r="A23232" s="53" t="s">
        <v>27347</v>
      </c>
      <c r="B23232" s="53">
        <v>30</v>
      </c>
      <c r="C23232" s="53" t="s">
        <v>33536</v>
      </c>
      <c r="D23232" s="53" t="s">
        <v>33872</v>
      </c>
    </row>
    <row r="23233" spans="1:4" ht="15" x14ac:dyDescent="0.25">
      <c r="A23233" s="53" t="s">
        <v>27348</v>
      </c>
      <c r="B23233" s="53">
        <v>30</v>
      </c>
      <c r="C23233" s="53" t="s">
        <v>33536</v>
      </c>
      <c r="D23233" s="53" t="s">
        <v>33872</v>
      </c>
    </row>
    <row r="23234" spans="1:4" ht="15" x14ac:dyDescent="0.25">
      <c r="A23234" s="53" t="s">
        <v>27349</v>
      </c>
      <c r="B23234" s="53">
        <v>15</v>
      </c>
      <c r="C23234" s="53" t="s">
        <v>33536</v>
      </c>
      <c r="D23234" s="53" t="s">
        <v>33872</v>
      </c>
    </row>
    <row r="23235" spans="1:4" ht="15" x14ac:dyDescent="0.25">
      <c r="A23235" s="53" t="s">
        <v>27350</v>
      </c>
      <c r="B23235" s="53">
        <v>30</v>
      </c>
      <c r="C23235" s="53" t="s">
        <v>33536</v>
      </c>
      <c r="D23235" s="53" t="s">
        <v>33872</v>
      </c>
    </row>
    <row r="23236" spans="1:4" ht="15" x14ac:dyDescent="0.25">
      <c r="A23236" s="53" t="s">
        <v>27351</v>
      </c>
      <c r="B23236" s="53">
        <v>0</v>
      </c>
      <c r="C23236" s="53" t="s">
        <v>33537</v>
      </c>
      <c r="D23236" s="53" t="s">
        <v>33872</v>
      </c>
    </row>
    <row r="23237" spans="1:4" ht="15" x14ac:dyDescent="0.25">
      <c r="A23237" s="53" t="s">
        <v>27352</v>
      </c>
      <c r="B23237" s="53">
        <v>15</v>
      </c>
      <c r="C23237" s="53" t="s">
        <v>33536</v>
      </c>
      <c r="D23237" s="53" t="s">
        <v>33873</v>
      </c>
    </row>
    <row r="23238" spans="1:4" ht="15" x14ac:dyDescent="0.25">
      <c r="A23238" s="53" t="s">
        <v>27353</v>
      </c>
      <c r="B23238" s="53">
        <v>15</v>
      </c>
      <c r="C23238" s="53" t="s">
        <v>33536</v>
      </c>
      <c r="D23238" s="53" t="s">
        <v>33872</v>
      </c>
    </row>
    <row r="23239" spans="1:4" ht="15" x14ac:dyDescent="0.25">
      <c r="A23239" s="53" t="s">
        <v>27354</v>
      </c>
      <c r="B23239" s="53">
        <v>30</v>
      </c>
      <c r="C23239" s="53"/>
      <c r="D23239" s="53" t="s">
        <v>33872</v>
      </c>
    </row>
    <row r="23240" spans="1:4" ht="15" x14ac:dyDescent="0.25">
      <c r="A23240" s="53" t="s">
        <v>27355</v>
      </c>
      <c r="B23240" s="53">
        <v>30</v>
      </c>
      <c r="C23240" s="53" t="s">
        <v>33536</v>
      </c>
      <c r="D23240" s="53" t="s">
        <v>33872</v>
      </c>
    </row>
    <row r="23241" spans="1:4" ht="15" x14ac:dyDescent="0.25">
      <c r="A23241" s="53" t="s">
        <v>27356</v>
      </c>
      <c r="B23241" s="53">
        <v>30</v>
      </c>
      <c r="C23241" s="53" t="s">
        <v>33536</v>
      </c>
      <c r="D23241" s="53" t="s">
        <v>33872</v>
      </c>
    </row>
    <row r="23242" spans="1:4" ht="15" x14ac:dyDescent="0.25">
      <c r="A23242" s="53" t="s">
        <v>27357</v>
      </c>
      <c r="B23242" s="53">
        <v>30</v>
      </c>
      <c r="C23242" s="53"/>
      <c r="D23242" s="53" t="s">
        <v>33872</v>
      </c>
    </row>
    <row r="23243" spans="1:4" ht="15" x14ac:dyDescent="0.25">
      <c r="A23243" s="53" t="s">
        <v>27358</v>
      </c>
      <c r="B23243" s="53">
        <v>15</v>
      </c>
      <c r="C23243" s="53" t="s">
        <v>33558</v>
      </c>
      <c r="D23243" s="53" t="s">
        <v>33873</v>
      </c>
    </row>
    <row r="23244" spans="1:4" ht="15" x14ac:dyDescent="0.25">
      <c r="A23244" s="53" t="s">
        <v>27359</v>
      </c>
      <c r="B23244" s="53">
        <v>15</v>
      </c>
      <c r="C23244" s="53" t="s">
        <v>33536</v>
      </c>
      <c r="D23244" s="53" t="s">
        <v>33872</v>
      </c>
    </row>
    <row r="23245" spans="1:4" ht="15" x14ac:dyDescent="0.25">
      <c r="A23245" s="53" t="s">
        <v>27360</v>
      </c>
      <c r="B23245" s="53">
        <v>15</v>
      </c>
      <c r="C23245" s="53" t="s">
        <v>33536</v>
      </c>
      <c r="D23245" s="53" t="s">
        <v>33872</v>
      </c>
    </row>
    <row r="23246" spans="1:4" ht="15" x14ac:dyDescent="0.25">
      <c r="A23246" s="53" t="s">
        <v>27361</v>
      </c>
      <c r="B23246" s="53">
        <v>15</v>
      </c>
      <c r="C23246" s="53" t="s">
        <v>33536</v>
      </c>
      <c r="D23246" s="53" t="s">
        <v>33872</v>
      </c>
    </row>
    <row r="23247" spans="1:4" ht="15" x14ac:dyDescent="0.25">
      <c r="A23247" s="53" t="s">
        <v>27362</v>
      </c>
      <c r="B23247" s="53">
        <v>15</v>
      </c>
      <c r="C23247" s="53" t="s">
        <v>33536</v>
      </c>
      <c r="D23247" s="53" t="s">
        <v>33872</v>
      </c>
    </row>
    <row r="23248" spans="1:4" ht="15" x14ac:dyDescent="0.25">
      <c r="A23248" s="53" t="s">
        <v>27363</v>
      </c>
      <c r="B23248" s="53">
        <v>15</v>
      </c>
      <c r="C23248" s="53" t="s">
        <v>33536</v>
      </c>
      <c r="D23248" s="53" t="s">
        <v>33872</v>
      </c>
    </row>
    <row r="23249" spans="1:4" ht="15" x14ac:dyDescent="0.25">
      <c r="A23249" s="53" t="s">
        <v>27364</v>
      </c>
      <c r="B23249" s="53">
        <v>15</v>
      </c>
      <c r="C23249" s="53" t="s">
        <v>33536</v>
      </c>
      <c r="D23249" s="53" t="s">
        <v>33872</v>
      </c>
    </row>
    <row r="23250" spans="1:4" ht="15" x14ac:dyDescent="0.25">
      <c r="A23250" s="53" t="s">
        <v>27365</v>
      </c>
      <c r="B23250" s="53">
        <v>15</v>
      </c>
      <c r="C23250" s="53" t="s">
        <v>33536</v>
      </c>
      <c r="D23250" s="53" t="s">
        <v>33872</v>
      </c>
    </row>
    <row r="23251" spans="1:4" ht="15" x14ac:dyDescent="0.25">
      <c r="A23251" s="53" t="s">
        <v>27366</v>
      </c>
      <c r="B23251" s="53">
        <v>15</v>
      </c>
      <c r="C23251" s="53" t="s">
        <v>33536</v>
      </c>
      <c r="D23251" s="53" t="s">
        <v>33872</v>
      </c>
    </row>
    <row r="23252" spans="1:4" ht="15" x14ac:dyDescent="0.25">
      <c r="A23252" s="53" t="s">
        <v>27367</v>
      </c>
      <c r="B23252" s="53">
        <v>15</v>
      </c>
      <c r="C23252" s="53" t="s">
        <v>33536</v>
      </c>
      <c r="D23252" s="53" t="s">
        <v>33872</v>
      </c>
    </row>
    <row r="23253" spans="1:4" ht="15" x14ac:dyDescent="0.25">
      <c r="A23253" s="53" t="s">
        <v>27368</v>
      </c>
      <c r="B23253" s="53">
        <v>15</v>
      </c>
      <c r="C23253" s="53" t="s">
        <v>33536</v>
      </c>
      <c r="D23253" s="53" t="s">
        <v>33872</v>
      </c>
    </row>
    <row r="23254" spans="1:4" ht="15" x14ac:dyDescent="0.25">
      <c r="A23254" s="53" t="s">
        <v>27369</v>
      </c>
      <c r="B23254" s="53">
        <v>15</v>
      </c>
      <c r="C23254" s="53" t="s">
        <v>33536</v>
      </c>
      <c r="D23254" s="53" t="s">
        <v>33872</v>
      </c>
    </row>
    <row r="23255" spans="1:4" ht="15" x14ac:dyDescent="0.25">
      <c r="A23255" s="53" t="s">
        <v>27370</v>
      </c>
      <c r="B23255" s="53">
        <v>15</v>
      </c>
      <c r="C23255" s="53" t="s">
        <v>33536</v>
      </c>
      <c r="D23255" s="53" t="s">
        <v>33872</v>
      </c>
    </row>
    <row r="23256" spans="1:4" ht="15" x14ac:dyDescent="0.25">
      <c r="A23256" s="53" t="s">
        <v>27371</v>
      </c>
      <c r="B23256" s="53">
        <v>15</v>
      </c>
      <c r="C23256" s="53" t="s">
        <v>33536</v>
      </c>
      <c r="D23256" s="53" t="s">
        <v>33872</v>
      </c>
    </row>
    <row r="23257" spans="1:4" ht="15" x14ac:dyDescent="0.25">
      <c r="A23257" s="53" t="s">
        <v>27372</v>
      </c>
      <c r="B23257" s="53">
        <v>15</v>
      </c>
      <c r="C23257" s="53" t="s">
        <v>33536</v>
      </c>
      <c r="D23257" s="53" t="s">
        <v>33872</v>
      </c>
    </row>
    <row r="23258" spans="1:4" ht="15" x14ac:dyDescent="0.25">
      <c r="A23258" s="53" t="s">
        <v>27373</v>
      </c>
      <c r="B23258" s="53">
        <v>15</v>
      </c>
      <c r="C23258" s="53" t="s">
        <v>33536</v>
      </c>
      <c r="D23258" s="53" t="s">
        <v>33872</v>
      </c>
    </row>
    <row r="23259" spans="1:4" ht="15" x14ac:dyDescent="0.25">
      <c r="A23259" s="53" t="s">
        <v>27374</v>
      </c>
      <c r="B23259" s="53">
        <v>30</v>
      </c>
      <c r="C23259" s="53" t="s">
        <v>33536</v>
      </c>
      <c r="D23259" s="53" t="s">
        <v>33872</v>
      </c>
    </row>
    <row r="23260" spans="1:4" ht="15" x14ac:dyDescent="0.25">
      <c r="A23260" s="53" t="s">
        <v>27375</v>
      </c>
      <c r="B23260" s="53">
        <v>30</v>
      </c>
      <c r="C23260" s="53" t="s">
        <v>33536</v>
      </c>
      <c r="D23260" s="53" t="s">
        <v>33872</v>
      </c>
    </row>
    <row r="23261" spans="1:4" ht="15" x14ac:dyDescent="0.25">
      <c r="A23261" s="53" t="s">
        <v>27376</v>
      </c>
      <c r="B23261" s="53">
        <v>15</v>
      </c>
      <c r="C23261" s="53" t="s">
        <v>33536</v>
      </c>
      <c r="D23261" s="53" t="s">
        <v>33872</v>
      </c>
    </row>
    <row r="23262" spans="1:4" ht="15" x14ac:dyDescent="0.25">
      <c r="A23262" s="53" t="s">
        <v>27377</v>
      </c>
      <c r="B23262" s="53">
        <v>15</v>
      </c>
      <c r="C23262" s="53" t="s">
        <v>33536</v>
      </c>
      <c r="D23262" s="53" t="s">
        <v>33872</v>
      </c>
    </row>
    <row r="23263" spans="1:4" ht="15" x14ac:dyDescent="0.25">
      <c r="A23263" s="53" t="s">
        <v>27378</v>
      </c>
      <c r="B23263" s="53">
        <v>15</v>
      </c>
      <c r="C23263" s="53" t="s">
        <v>33536</v>
      </c>
      <c r="D23263" s="53" t="s">
        <v>33872</v>
      </c>
    </row>
    <row r="23264" spans="1:4" ht="15" x14ac:dyDescent="0.25">
      <c r="A23264" s="53" t="s">
        <v>27379</v>
      </c>
      <c r="B23264" s="53">
        <v>15</v>
      </c>
      <c r="C23264" s="53" t="s">
        <v>33536</v>
      </c>
      <c r="D23264" s="53" t="s">
        <v>33872</v>
      </c>
    </row>
    <row r="23265" spans="1:4" ht="15" x14ac:dyDescent="0.25">
      <c r="A23265" s="53" t="s">
        <v>27380</v>
      </c>
      <c r="B23265" s="53">
        <v>15</v>
      </c>
      <c r="C23265" s="53" t="s">
        <v>33536</v>
      </c>
      <c r="D23265" s="53" t="s">
        <v>33873</v>
      </c>
    </row>
    <row r="23266" spans="1:4" ht="15" x14ac:dyDescent="0.25">
      <c r="A23266" s="53" t="s">
        <v>27381</v>
      </c>
      <c r="B23266" s="53">
        <v>15</v>
      </c>
      <c r="C23266" s="53" t="s">
        <v>33536</v>
      </c>
      <c r="D23266" s="53" t="s">
        <v>33872</v>
      </c>
    </row>
    <row r="23267" spans="1:4" ht="15" x14ac:dyDescent="0.25">
      <c r="A23267" s="53" t="s">
        <v>27382</v>
      </c>
      <c r="B23267" s="53">
        <v>15</v>
      </c>
      <c r="C23267" s="53" t="s">
        <v>33536</v>
      </c>
      <c r="D23267" s="53" t="s">
        <v>33872</v>
      </c>
    </row>
    <row r="23268" spans="1:4" ht="15" x14ac:dyDescent="0.25">
      <c r="A23268" s="53" t="s">
        <v>27383</v>
      </c>
      <c r="B23268" s="53">
        <v>15</v>
      </c>
      <c r="C23268" s="53" t="s">
        <v>33536</v>
      </c>
      <c r="D23268" s="53" t="s">
        <v>33872</v>
      </c>
    </row>
    <row r="23269" spans="1:4" ht="15" x14ac:dyDescent="0.25">
      <c r="A23269" s="53" t="s">
        <v>27384</v>
      </c>
      <c r="B23269" s="53">
        <v>15</v>
      </c>
      <c r="C23269" s="53" t="s">
        <v>33536</v>
      </c>
      <c r="D23269" s="53" t="s">
        <v>33872</v>
      </c>
    </row>
    <row r="23270" spans="1:4" ht="15" x14ac:dyDescent="0.25">
      <c r="A23270" s="53" t="s">
        <v>27385</v>
      </c>
      <c r="B23270" s="53">
        <v>15</v>
      </c>
      <c r="C23270" s="53" t="s">
        <v>33536</v>
      </c>
      <c r="D23270" s="53" t="s">
        <v>33872</v>
      </c>
    </row>
    <row r="23271" spans="1:4" ht="15" x14ac:dyDescent="0.25">
      <c r="A23271" s="53" t="s">
        <v>27386</v>
      </c>
      <c r="B23271" s="53">
        <v>15</v>
      </c>
      <c r="C23271" s="53" t="s">
        <v>33536</v>
      </c>
      <c r="D23271" s="53" t="s">
        <v>33872</v>
      </c>
    </row>
    <row r="23272" spans="1:4" ht="15" x14ac:dyDescent="0.25">
      <c r="A23272" s="53" t="s">
        <v>27387</v>
      </c>
      <c r="B23272" s="53">
        <v>15</v>
      </c>
      <c r="C23272" s="53" t="s">
        <v>33536</v>
      </c>
      <c r="D23272" s="53" t="s">
        <v>33872</v>
      </c>
    </row>
    <row r="23273" spans="1:4" ht="15" x14ac:dyDescent="0.25">
      <c r="A23273" s="53" t="s">
        <v>27388</v>
      </c>
      <c r="B23273" s="53">
        <v>15</v>
      </c>
      <c r="C23273" s="53" t="s">
        <v>33536</v>
      </c>
      <c r="D23273" s="53" t="s">
        <v>33872</v>
      </c>
    </row>
    <row r="23274" spans="1:4" ht="15" x14ac:dyDescent="0.25">
      <c r="A23274" s="53" t="s">
        <v>27389</v>
      </c>
      <c r="B23274" s="53">
        <v>15</v>
      </c>
      <c r="C23274" s="53" t="s">
        <v>33536</v>
      </c>
      <c r="D23274" s="53" t="s">
        <v>33872</v>
      </c>
    </row>
    <row r="23275" spans="1:4" ht="15" x14ac:dyDescent="0.25">
      <c r="A23275" s="53" t="s">
        <v>27390</v>
      </c>
      <c r="B23275" s="53">
        <v>15</v>
      </c>
      <c r="C23275" s="53" t="s">
        <v>33536</v>
      </c>
      <c r="D23275" s="53" t="s">
        <v>33872</v>
      </c>
    </row>
    <row r="23276" spans="1:4" ht="15" x14ac:dyDescent="0.25">
      <c r="A23276" s="53" t="s">
        <v>27391</v>
      </c>
      <c r="B23276" s="53">
        <v>30</v>
      </c>
      <c r="C23276" s="53" t="s">
        <v>33536</v>
      </c>
      <c r="D23276" s="53" t="s">
        <v>33872</v>
      </c>
    </row>
    <row r="23277" spans="1:4" ht="15" x14ac:dyDescent="0.25">
      <c r="A23277" s="53" t="s">
        <v>27392</v>
      </c>
      <c r="B23277" s="53">
        <v>15</v>
      </c>
      <c r="C23277" s="53" t="s">
        <v>33536</v>
      </c>
      <c r="D23277" s="53" t="s">
        <v>33872</v>
      </c>
    </row>
    <row r="23278" spans="1:4" ht="15" x14ac:dyDescent="0.25">
      <c r="A23278" s="53" t="s">
        <v>27393</v>
      </c>
      <c r="B23278" s="53">
        <v>15</v>
      </c>
      <c r="C23278" s="53" t="s">
        <v>33536</v>
      </c>
      <c r="D23278" s="53" t="s">
        <v>33873</v>
      </c>
    </row>
    <row r="23279" spans="1:4" ht="15" x14ac:dyDescent="0.25">
      <c r="A23279" s="53" t="s">
        <v>27394</v>
      </c>
      <c r="B23279" s="53">
        <v>15</v>
      </c>
      <c r="C23279" s="53" t="s">
        <v>33536</v>
      </c>
      <c r="D23279" s="53" t="s">
        <v>33872</v>
      </c>
    </row>
    <row r="23280" spans="1:4" ht="15" x14ac:dyDescent="0.25">
      <c r="A23280" s="53" t="s">
        <v>27395</v>
      </c>
      <c r="B23280" s="53">
        <v>15</v>
      </c>
      <c r="C23280" s="53" t="s">
        <v>33536</v>
      </c>
      <c r="D23280" s="53" t="s">
        <v>33873</v>
      </c>
    </row>
    <row r="23281" spans="1:4" ht="15" x14ac:dyDescent="0.25">
      <c r="A23281" s="53" t="s">
        <v>27396</v>
      </c>
      <c r="B23281" s="53">
        <v>15</v>
      </c>
      <c r="C23281" s="53" t="s">
        <v>33536</v>
      </c>
      <c r="D23281" s="53" t="s">
        <v>33873</v>
      </c>
    </row>
    <row r="23282" spans="1:4" ht="15" x14ac:dyDescent="0.25">
      <c r="A23282" s="53" t="s">
        <v>27397</v>
      </c>
      <c r="B23282" s="53">
        <v>30</v>
      </c>
      <c r="C23282" s="53" t="s">
        <v>33536</v>
      </c>
      <c r="D23282" s="53" t="s">
        <v>33872</v>
      </c>
    </row>
    <row r="23283" spans="1:4" ht="15" x14ac:dyDescent="0.25">
      <c r="A23283" s="53" t="s">
        <v>27398</v>
      </c>
      <c r="B23283" s="53">
        <v>15</v>
      </c>
      <c r="C23283" s="53" t="s">
        <v>33536</v>
      </c>
      <c r="D23283" s="53" t="s">
        <v>33872</v>
      </c>
    </row>
    <row r="23284" spans="1:4" ht="15" x14ac:dyDescent="0.25">
      <c r="A23284" s="53" t="s">
        <v>27399</v>
      </c>
      <c r="B23284" s="53">
        <v>15</v>
      </c>
      <c r="C23284" s="53" t="s">
        <v>33536</v>
      </c>
      <c r="D23284" s="53" t="s">
        <v>33872</v>
      </c>
    </row>
    <row r="23285" spans="1:4" ht="15" x14ac:dyDescent="0.25">
      <c r="A23285" s="53" t="s">
        <v>27400</v>
      </c>
      <c r="B23285" s="53">
        <v>15</v>
      </c>
      <c r="C23285" s="53" t="s">
        <v>33536</v>
      </c>
      <c r="D23285" s="53" t="s">
        <v>33872</v>
      </c>
    </row>
    <row r="23286" spans="1:4" ht="15" x14ac:dyDescent="0.25">
      <c r="A23286" s="53" t="s">
        <v>27401</v>
      </c>
      <c r="B23286" s="53">
        <v>15</v>
      </c>
      <c r="C23286" s="53" t="s">
        <v>33536</v>
      </c>
      <c r="D23286" s="53" t="s">
        <v>33872</v>
      </c>
    </row>
    <row r="23287" spans="1:4" ht="15" x14ac:dyDescent="0.25">
      <c r="A23287" s="53" t="s">
        <v>27402</v>
      </c>
      <c r="B23287" s="53">
        <v>15</v>
      </c>
      <c r="C23287" s="53" t="s">
        <v>33536</v>
      </c>
      <c r="D23287" s="53" t="s">
        <v>33872</v>
      </c>
    </row>
    <row r="23288" spans="1:4" ht="15" x14ac:dyDescent="0.25">
      <c r="A23288" s="53" t="s">
        <v>27403</v>
      </c>
      <c r="B23288" s="53">
        <v>15</v>
      </c>
      <c r="C23288" s="53" t="s">
        <v>33536</v>
      </c>
      <c r="D23288" s="53" t="s">
        <v>33872</v>
      </c>
    </row>
    <row r="23289" spans="1:4" ht="15" x14ac:dyDescent="0.25">
      <c r="A23289" s="53" t="s">
        <v>27404</v>
      </c>
      <c r="B23289" s="53">
        <v>15</v>
      </c>
      <c r="C23289" s="53" t="s">
        <v>33536</v>
      </c>
      <c r="D23289" s="53" t="s">
        <v>33872</v>
      </c>
    </row>
    <row r="23290" spans="1:4" ht="15" x14ac:dyDescent="0.25">
      <c r="A23290" s="53" t="s">
        <v>27405</v>
      </c>
      <c r="B23290" s="53">
        <v>15</v>
      </c>
      <c r="C23290" s="53" t="s">
        <v>33536</v>
      </c>
      <c r="D23290" s="53" t="s">
        <v>33872</v>
      </c>
    </row>
    <row r="23291" spans="1:4" ht="15" x14ac:dyDescent="0.25">
      <c r="A23291" s="53" t="s">
        <v>27406</v>
      </c>
      <c r="B23291" s="53">
        <v>15</v>
      </c>
      <c r="C23291" s="53" t="s">
        <v>33536</v>
      </c>
      <c r="D23291" s="53" t="s">
        <v>33873</v>
      </c>
    </row>
    <row r="23292" spans="1:4" ht="15" x14ac:dyDescent="0.25">
      <c r="A23292" s="53" t="s">
        <v>27407</v>
      </c>
      <c r="B23292" s="53">
        <v>15</v>
      </c>
      <c r="C23292" s="53" t="s">
        <v>33536</v>
      </c>
      <c r="D23292" s="53" t="s">
        <v>33872</v>
      </c>
    </row>
    <row r="23293" spans="1:4" ht="15" x14ac:dyDescent="0.25">
      <c r="A23293" s="53" t="s">
        <v>27408</v>
      </c>
      <c r="B23293" s="53">
        <v>15</v>
      </c>
      <c r="C23293" s="53" t="s">
        <v>33536</v>
      </c>
      <c r="D23293" s="53" t="s">
        <v>33873</v>
      </c>
    </row>
    <row r="23294" spans="1:4" ht="15" x14ac:dyDescent="0.25">
      <c r="A23294" s="53" t="s">
        <v>27409</v>
      </c>
      <c r="B23294" s="53">
        <v>30</v>
      </c>
      <c r="C23294" s="53" t="s">
        <v>33536</v>
      </c>
      <c r="D23294" s="53" t="s">
        <v>33872</v>
      </c>
    </row>
    <row r="23295" spans="1:4" ht="15" x14ac:dyDescent="0.25">
      <c r="A23295" s="53" t="s">
        <v>27410</v>
      </c>
      <c r="B23295" s="53">
        <v>15</v>
      </c>
      <c r="C23295" s="53" t="s">
        <v>33536</v>
      </c>
      <c r="D23295" s="53" t="s">
        <v>33873</v>
      </c>
    </row>
    <row r="23296" spans="1:4" ht="15" x14ac:dyDescent="0.25">
      <c r="A23296" s="53" t="s">
        <v>27411</v>
      </c>
      <c r="B23296" s="53">
        <v>15</v>
      </c>
      <c r="C23296" s="53" t="s">
        <v>33536</v>
      </c>
      <c r="D23296" s="53" t="s">
        <v>33873</v>
      </c>
    </row>
    <row r="23297" spans="1:4" ht="15" x14ac:dyDescent="0.25">
      <c r="A23297" s="53" t="s">
        <v>27412</v>
      </c>
      <c r="B23297" s="53">
        <v>15</v>
      </c>
      <c r="C23297" s="53" t="s">
        <v>33536</v>
      </c>
      <c r="D23297" s="53" t="s">
        <v>33872</v>
      </c>
    </row>
    <row r="23298" spans="1:4" ht="15" x14ac:dyDescent="0.25">
      <c r="A23298" s="53" t="s">
        <v>27413</v>
      </c>
      <c r="B23298" s="53">
        <v>15</v>
      </c>
      <c r="C23298" s="53" t="s">
        <v>33536</v>
      </c>
      <c r="D23298" s="53" t="s">
        <v>33872</v>
      </c>
    </row>
    <row r="23299" spans="1:4" ht="15" x14ac:dyDescent="0.25">
      <c r="A23299" s="53" t="s">
        <v>27414</v>
      </c>
      <c r="B23299" s="53">
        <v>15</v>
      </c>
      <c r="C23299" s="53" t="s">
        <v>33536</v>
      </c>
      <c r="D23299" s="53" t="s">
        <v>33872</v>
      </c>
    </row>
    <row r="23300" spans="1:4" ht="15" x14ac:dyDescent="0.25">
      <c r="A23300" s="53" t="s">
        <v>27415</v>
      </c>
      <c r="B23300" s="53">
        <v>15</v>
      </c>
      <c r="C23300" s="53" t="s">
        <v>33536</v>
      </c>
      <c r="D23300" s="53" t="s">
        <v>33872</v>
      </c>
    </row>
    <row r="23301" spans="1:4" ht="15" x14ac:dyDescent="0.25">
      <c r="A23301" s="53" t="s">
        <v>27416</v>
      </c>
      <c r="B23301" s="53">
        <v>15</v>
      </c>
      <c r="C23301" s="53" t="s">
        <v>33536</v>
      </c>
      <c r="D23301" s="53" t="s">
        <v>33873</v>
      </c>
    </row>
    <row r="23302" spans="1:4" ht="15" x14ac:dyDescent="0.25">
      <c r="A23302" s="53" t="s">
        <v>27417</v>
      </c>
      <c r="B23302" s="53">
        <v>15</v>
      </c>
      <c r="C23302" s="53" t="s">
        <v>33536</v>
      </c>
      <c r="D23302" s="53" t="s">
        <v>33873</v>
      </c>
    </row>
    <row r="23303" spans="1:4" ht="15" x14ac:dyDescent="0.25">
      <c r="A23303" s="53" t="s">
        <v>27418</v>
      </c>
      <c r="B23303" s="53">
        <v>15</v>
      </c>
      <c r="C23303" s="53" t="s">
        <v>33536</v>
      </c>
      <c r="D23303" s="53" t="s">
        <v>33873</v>
      </c>
    </row>
    <row r="23304" spans="1:4" ht="15" x14ac:dyDescent="0.25">
      <c r="A23304" s="53" t="s">
        <v>27419</v>
      </c>
      <c r="B23304" s="53">
        <v>15</v>
      </c>
      <c r="C23304" s="53" t="s">
        <v>33536</v>
      </c>
      <c r="D23304" s="53" t="s">
        <v>33873</v>
      </c>
    </row>
    <row r="23305" spans="1:4" ht="15" x14ac:dyDescent="0.25">
      <c r="A23305" s="53" t="s">
        <v>27420</v>
      </c>
      <c r="B23305" s="53">
        <v>15</v>
      </c>
      <c r="C23305" s="53" t="s">
        <v>33536</v>
      </c>
      <c r="D23305" s="53" t="s">
        <v>33872</v>
      </c>
    </row>
    <row r="23306" spans="1:4" ht="15" x14ac:dyDescent="0.25">
      <c r="A23306" s="53" t="s">
        <v>27421</v>
      </c>
      <c r="B23306" s="53">
        <v>15</v>
      </c>
      <c r="C23306" s="53" t="s">
        <v>33536</v>
      </c>
      <c r="D23306" s="53" t="s">
        <v>33873</v>
      </c>
    </row>
    <row r="23307" spans="1:4" ht="15" x14ac:dyDescent="0.25">
      <c r="A23307" s="53" t="s">
        <v>27422</v>
      </c>
      <c r="B23307" s="53">
        <v>15</v>
      </c>
      <c r="C23307" s="53" t="s">
        <v>33536</v>
      </c>
      <c r="D23307" s="53" t="s">
        <v>33872</v>
      </c>
    </row>
    <row r="23308" spans="1:4" ht="15" x14ac:dyDescent="0.25">
      <c r="A23308" s="53" t="s">
        <v>27423</v>
      </c>
      <c r="B23308" s="53">
        <v>15</v>
      </c>
      <c r="C23308" s="53" t="s">
        <v>33536</v>
      </c>
      <c r="D23308" s="53" t="s">
        <v>33872</v>
      </c>
    </row>
    <row r="23309" spans="1:4" ht="15" x14ac:dyDescent="0.25">
      <c r="A23309" s="53" t="s">
        <v>27424</v>
      </c>
      <c r="B23309" s="53">
        <v>15</v>
      </c>
      <c r="C23309" s="53" t="s">
        <v>33536</v>
      </c>
      <c r="D23309" s="53" t="s">
        <v>33873</v>
      </c>
    </row>
    <row r="23310" spans="1:4" ht="15" x14ac:dyDescent="0.25">
      <c r="A23310" s="53" t="s">
        <v>27425</v>
      </c>
      <c r="B23310" s="53">
        <v>15</v>
      </c>
      <c r="C23310" s="53" t="s">
        <v>33536</v>
      </c>
      <c r="D23310" s="53" t="s">
        <v>33873</v>
      </c>
    </row>
    <row r="23311" spans="1:4" ht="15" x14ac:dyDescent="0.25">
      <c r="A23311" s="53" t="s">
        <v>27426</v>
      </c>
      <c r="B23311" s="53">
        <v>15</v>
      </c>
      <c r="C23311" s="53" t="s">
        <v>33536</v>
      </c>
      <c r="D23311" s="53" t="s">
        <v>33873</v>
      </c>
    </row>
    <row r="23312" spans="1:4" ht="15" x14ac:dyDescent="0.25">
      <c r="A23312" s="53" t="s">
        <v>27427</v>
      </c>
      <c r="B23312" s="53">
        <v>15</v>
      </c>
      <c r="C23312" s="53" t="s">
        <v>33536</v>
      </c>
      <c r="D23312" s="53" t="s">
        <v>33872</v>
      </c>
    </row>
    <row r="23313" spans="1:4" ht="15" x14ac:dyDescent="0.25">
      <c r="A23313" s="53" t="s">
        <v>27428</v>
      </c>
      <c r="B23313" s="53">
        <v>15</v>
      </c>
      <c r="C23313" s="53" t="s">
        <v>33536</v>
      </c>
      <c r="D23313" s="53" t="s">
        <v>33872</v>
      </c>
    </row>
    <row r="23314" spans="1:4" ht="15" x14ac:dyDescent="0.25">
      <c r="A23314" s="53" t="s">
        <v>27429</v>
      </c>
      <c r="B23314" s="53">
        <v>15</v>
      </c>
      <c r="C23314" s="53" t="s">
        <v>33536</v>
      </c>
      <c r="D23314" s="53" t="s">
        <v>33873</v>
      </c>
    </row>
    <row r="23315" spans="1:4" ht="15" x14ac:dyDescent="0.25">
      <c r="A23315" s="53" t="s">
        <v>27430</v>
      </c>
      <c r="B23315" s="53">
        <v>15</v>
      </c>
      <c r="C23315" s="53" t="s">
        <v>33536</v>
      </c>
      <c r="D23315" s="53" t="s">
        <v>33873</v>
      </c>
    </row>
    <row r="23316" spans="1:4" ht="15" x14ac:dyDescent="0.25">
      <c r="A23316" s="53" t="s">
        <v>27431</v>
      </c>
      <c r="B23316" s="53">
        <v>15</v>
      </c>
      <c r="C23316" s="53" t="s">
        <v>33536</v>
      </c>
      <c r="D23316" s="53" t="s">
        <v>33873</v>
      </c>
    </row>
    <row r="23317" spans="1:4" ht="15" x14ac:dyDescent="0.25">
      <c r="A23317" s="53" t="s">
        <v>27432</v>
      </c>
      <c r="B23317" s="53">
        <v>15</v>
      </c>
      <c r="C23317" s="53" t="s">
        <v>33536</v>
      </c>
      <c r="D23317" s="53" t="s">
        <v>33873</v>
      </c>
    </row>
    <row r="23318" spans="1:4" ht="15" x14ac:dyDescent="0.25">
      <c r="A23318" s="53" t="s">
        <v>27433</v>
      </c>
      <c r="B23318" s="53">
        <v>15</v>
      </c>
      <c r="C23318" s="53" t="s">
        <v>33536</v>
      </c>
      <c r="D23318" s="53" t="s">
        <v>33873</v>
      </c>
    </row>
    <row r="23319" spans="1:4" ht="15" x14ac:dyDescent="0.25">
      <c r="A23319" s="53" t="s">
        <v>33803</v>
      </c>
      <c r="B23319" s="53">
        <v>15</v>
      </c>
      <c r="C23319" s="53" t="s">
        <v>33536</v>
      </c>
      <c r="D23319" s="53" t="s">
        <v>33873</v>
      </c>
    </row>
    <row r="23320" spans="1:4" ht="15" x14ac:dyDescent="0.25">
      <c r="A23320" s="53" t="s">
        <v>33804</v>
      </c>
      <c r="B23320" s="53">
        <v>15</v>
      </c>
      <c r="C23320" s="53" t="s">
        <v>33536</v>
      </c>
      <c r="D23320" s="53" t="s">
        <v>33873</v>
      </c>
    </row>
    <row r="23321" spans="1:4" ht="15" x14ac:dyDescent="0.25">
      <c r="A23321" s="53" t="s">
        <v>33805</v>
      </c>
      <c r="B23321" s="53">
        <v>15</v>
      </c>
      <c r="C23321" s="53" t="s">
        <v>33536</v>
      </c>
      <c r="D23321" s="53" t="s">
        <v>33873</v>
      </c>
    </row>
    <row r="23322" spans="1:4" ht="15" x14ac:dyDescent="0.25">
      <c r="A23322" s="53" t="s">
        <v>27434</v>
      </c>
      <c r="B23322" s="53">
        <v>0</v>
      </c>
      <c r="C23322" s="53" t="s">
        <v>33539</v>
      </c>
      <c r="D23322" s="53" t="s">
        <v>33872</v>
      </c>
    </row>
    <row r="23323" spans="1:4" ht="15" x14ac:dyDescent="0.25">
      <c r="A23323" s="53" t="s">
        <v>27435</v>
      </c>
      <c r="B23323" s="53">
        <v>0</v>
      </c>
      <c r="C23323" s="53" t="s">
        <v>33537</v>
      </c>
      <c r="D23323" s="53" t="s">
        <v>33872</v>
      </c>
    </row>
    <row r="23324" spans="1:4" ht="15" x14ac:dyDescent="0.25">
      <c r="A23324" s="53" t="s">
        <v>27436</v>
      </c>
      <c r="B23324" s="53">
        <v>30</v>
      </c>
      <c r="C23324" s="53" t="s">
        <v>33536</v>
      </c>
      <c r="D23324" s="53" t="s">
        <v>33872</v>
      </c>
    </row>
    <row r="23325" spans="1:4" ht="15" x14ac:dyDescent="0.25">
      <c r="A23325" s="53" t="s">
        <v>27437</v>
      </c>
      <c r="B23325" s="53">
        <v>15</v>
      </c>
      <c r="C23325" s="53" t="s">
        <v>33536</v>
      </c>
      <c r="D23325" s="53" t="s">
        <v>33872</v>
      </c>
    </row>
    <row r="23326" spans="1:4" ht="15" x14ac:dyDescent="0.25">
      <c r="A23326" s="53" t="s">
        <v>27438</v>
      </c>
      <c r="B23326" s="53">
        <v>30</v>
      </c>
      <c r="C23326" s="53" t="s">
        <v>33536</v>
      </c>
      <c r="D23326" s="53" t="s">
        <v>33872</v>
      </c>
    </row>
    <row r="23327" spans="1:4" ht="15" x14ac:dyDescent="0.25">
      <c r="A23327" s="53" t="s">
        <v>27439</v>
      </c>
      <c r="B23327" s="53">
        <v>30</v>
      </c>
      <c r="C23327" s="53" t="s">
        <v>33536</v>
      </c>
      <c r="D23327" s="53" t="s">
        <v>33872</v>
      </c>
    </row>
    <row r="23328" spans="1:4" ht="15" x14ac:dyDescent="0.25">
      <c r="A23328" s="53" t="s">
        <v>27440</v>
      </c>
      <c r="B23328" s="53">
        <v>30</v>
      </c>
      <c r="C23328" s="53" t="s">
        <v>33536</v>
      </c>
      <c r="D23328" s="53" t="s">
        <v>33872</v>
      </c>
    </row>
    <row r="23329" spans="1:4" ht="15" x14ac:dyDescent="0.25">
      <c r="A23329" s="53" t="s">
        <v>27441</v>
      </c>
      <c r="B23329" s="53">
        <v>30</v>
      </c>
      <c r="C23329" s="53" t="s">
        <v>33536</v>
      </c>
      <c r="D23329" s="53" t="s">
        <v>33872</v>
      </c>
    </row>
    <row r="23330" spans="1:4" ht="15" x14ac:dyDescent="0.25">
      <c r="A23330" s="53" t="s">
        <v>27442</v>
      </c>
      <c r="B23330" s="53">
        <v>30</v>
      </c>
      <c r="C23330" s="53" t="s">
        <v>33536</v>
      </c>
      <c r="D23330" s="53" t="s">
        <v>33872</v>
      </c>
    </row>
    <row r="23331" spans="1:4" ht="15" x14ac:dyDescent="0.25">
      <c r="A23331" s="53" t="s">
        <v>27443</v>
      </c>
      <c r="B23331" s="53">
        <v>30</v>
      </c>
      <c r="C23331" s="53" t="s">
        <v>33536</v>
      </c>
      <c r="D23331" s="53" t="s">
        <v>33872</v>
      </c>
    </row>
    <row r="23332" spans="1:4" ht="15" x14ac:dyDescent="0.25">
      <c r="A23332" s="53" t="s">
        <v>27444</v>
      </c>
      <c r="B23332" s="53">
        <v>30</v>
      </c>
      <c r="C23332" s="53" t="s">
        <v>33536</v>
      </c>
      <c r="D23332" s="53" t="s">
        <v>33872</v>
      </c>
    </row>
    <row r="23333" spans="1:4" ht="15" x14ac:dyDescent="0.25">
      <c r="A23333" s="53" t="s">
        <v>27445</v>
      </c>
      <c r="B23333" s="53">
        <v>15</v>
      </c>
      <c r="C23333" s="53" t="s">
        <v>33536</v>
      </c>
      <c r="D23333" s="53" t="s">
        <v>33872</v>
      </c>
    </row>
    <row r="23334" spans="1:4" ht="15" x14ac:dyDescent="0.25">
      <c r="A23334" s="53" t="s">
        <v>27446</v>
      </c>
      <c r="B23334" s="53">
        <v>30</v>
      </c>
      <c r="C23334" s="53" t="s">
        <v>33536</v>
      </c>
      <c r="D23334" s="53" t="s">
        <v>33872</v>
      </c>
    </row>
    <row r="23335" spans="1:4" ht="15" x14ac:dyDescent="0.25">
      <c r="A23335" s="53" t="s">
        <v>27447</v>
      </c>
      <c r="B23335" s="53">
        <v>30</v>
      </c>
      <c r="C23335" s="53" t="s">
        <v>33536</v>
      </c>
      <c r="D23335" s="53" t="s">
        <v>33872</v>
      </c>
    </row>
    <row r="23336" spans="1:4" ht="15" x14ac:dyDescent="0.25">
      <c r="A23336" s="53" t="s">
        <v>27448</v>
      </c>
      <c r="B23336" s="53">
        <v>30</v>
      </c>
      <c r="C23336" s="53" t="s">
        <v>33536</v>
      </c>
      <c r="D23336" s="53" t="s">
        <v>33872</v>
      </c>
    </row>
    <row r="23337" spans="1:4" ht="15" x14ac:dyDescent="0.25">
      <c r="A23337" s="53" t="s">
        <v>27449</v>
      </c>
      <c r="B23337" s="53">
        <v>30</v>
      </c>
      <c r="C23337" s="53" t="s">
        <v>33536</v>
      </c>
      <c r="D23337" s="53" t="s">
        <v>33872</v>
      </c>
    </row>
    <row r="23338" spans="1:4" ht="15" x14ac:dyDescent="0.25">
      <c r="A23338" s="53" t="s">
        <v>27450</v>
      </c>
      <c r="B23338" s="53">
        <v>30</v>
      </c>
      <c r="C23338" s="53" t="s">
        <v>33536</v>
      </c>
      <c r="D23338" s="53" t="s">
        <v>33872</v>
      </c>
    </row>
    <row r="23339" spans="1:4" ht="15" x14ac:dyDescent="0.25">
      <c r="A23339" s="53" t="s">
        <v>27451</v>
      </c>
      <c r="B23339" s="53">
        <v>30</v>
      </c>
      <c r="C23339" s="53" t="s">
        <v>33536</v>
      </c>
      <c r="D23339" s="53" t="s">
        <v>33872</v>
      </c>
    </row>
    <row r="23340" spans="1:4" ht="15" x14ac:dyDescent="0.25">
      <c r="A23340" s="53" t="s">
        <v>27452</v>
      </c>
      <c r="B23340" s="53">
        <v>30</v>
      </c>
      <c r="C23340" s="53" t="s">
        <v>33536</v>
      </c>
      <c r="D23340" s="53" t="s">
        <v>33872</v>
      </c>
    </row>
    <row r="23341" spans="1:4" ht="15" x14ac:dyDescent="0.25">
      <c r="A23341" s="53" t="s">
        <v>27453</v>
      </c>
      <c r="B23341" s="53">
        <v>15</v>
      </c>
      <c r="C23341" s="53" t="s">
        <v>33536</v>
      </c>
      <c r="D23341" s="53" t="s">
        <v>33872</v>
      </c>
    </row>
    <row r="23342" spans="1:4" ht="15" x14ac:dyDescent="0.25">
      <c r="A23342" s="53" t="s">
        <v>27454</v>
      </c>
      <c r="B23342" s="53">
        <v>30</v>
      </c>
      <c r="C23342" s="53" t="s">
        <v>33536</v>
      </c>
      <c r="D23342" s="53" t="s">
        <v>33872</v>
      </c>
    </row>
    <row r="23343" spans="1:4" ht="15" x14ac:dyDescent="0.25">
      <c r="A23343" s="53" t="s">
        <v>27455</v>
      </c>
      <c r="B23343" s="53">
        <v>30</v>
      </c>
      <c r="C23343" s="53" t="s">
        <v>33536</v>
      </c>
      <c r="D23343" s="53" t="s">
        <v>33873</v>
      </c>
    </row>
    <row r="23344" spans="1:4" ht="15" x14ac:dyDescent="0.25">
      <c r="A23344" s="53" t="s">
        <v>27456</v>
      </c>
      <c r="B23344" s="53">
        <v>30</v>
      </c>
      <c r="C23344" s="53" t="s">
        <v>33536</v>
      </c>
      <c r="D23344" s="53" t="s">
        <v>33872</v>
      </c>
    </row>
    <row r="23345" spans="1:4" ht="15" x14ac:dyDescent="0.25">
      <c r="A23345" s="53" t="s">
        <v>27457</v>
      </c>
      <c r="B23345" s="53">
        <v>30</v>
      </c>
      <c r="C23345" s="53" t="s">
        <v>33536</v>
      </c>
      <c r="D23345" s="53" t="s">
        <v>33872</v>
      </c>
    </row>
    <row r="23346" spans="1:4" ht="15" x14ac:dyDescent="0.25">
      <c r="A23346" s="53" t="s">
        <v>27458</v>
      </c>
      <c r="B23346" s="53">
        <v>15</v>
      </c>
      <c r="C23346" s="53" t="s">
        <v>33536</v>
      </c>
      <c r="D23346" s="53" t="s">
        <v>33873</v>
      </c>
    </row>
    <row r="23347" spans="1:4" ht="15" x14ac:dyDescent="0.25">
      <c r="A23347" s="53" t="s">
        <v>27459</v>
      </c>
      <c r="B23347" s="53">
        <v>30</v>
      </c>
      <c r="C23347" s="53" t="s">
        <v>33536</v>
      </c>
      <c r="D23347" s="53" t="s">
        <v>33872</v>
      </c>
    </row>
    <row r="23348" spans="1:4" ht="15" x14ac:dyDescent="0.25">
      <c r="A23348" s="53" t="s">
        <v>27460</v>
      </c>
      <c r="B23348" s="53">
        <v>15</v>
      </c>
      <c r="C23348" s="53" t="s">
        <v>33536</v>
      </c>
      <c r="D23348" s="53" t="s">
        <v>33872</v>
      </c>
    </row>
    <row r="23349" spans="1:4" ht="15" x14ac:dyDescent="0.25">
      <c r="A23349" s="53" t="s">
        <v>27461</v>
      </c>
      <c r="B23349" s="53">
        <v>15</v>
      </c>
      <c r="C23349" s="53" t="s">
        <v>33536</v>
      </c>
      <c r="D23349" s="53" t="s">
        <v>33873</v>
      </c>
    </row>
    <row r="23350" spans="1:4" ht="15" x14ac:dyDescent="0.25">
      <c r="A23350" s="53" t="s">
        <v>27462</v>
      </c>
      <c r="B23350" s="53">
        <v>30</v>
      </c>
      <c r="C23350" s="53" t="s">
        <v>33536</v>
      </c>
      <c r="D23350" s="53" t="s">
        <v>33872</v>
      </c>
    </row>
    <row r="23351" spans="1:4" ht="15" x14ac:dyDescent="0.25">
      <c r="A23351" s="53" t="s">
        <v>27463</v>
      </c>
      <c r="B23351" s="53">
        <v>30</v>
      </c>
      <c r="C23351" s="53" t="s">
        <v>33536</v>
      </c>
      <c r="D23351" s="53" t="s">
        <v>33872</v>
      </c>
    </row>
    <row r="23352" spans="1:4" ht="15" x14ac:dyDescent="0.25">
      <c r="A23352" s="53" t="s">
        <v>27464</v>
      </c>
      <c r="B23352" s="53">
        <v>30</v>
      </c>
      <c r="C23352" s="53" t="s">
        <v>33536</v>
      </c>
      <c r="D23352" s="53" t="s">
        <v>33872</v>
      </c>
    </row>
    <row r="23353" spans="1:4" ht="15" x14ac:dyDescent="0.25">
      <c r="A23353" s="53" t="s">
        <v>27465</v>
      </c>
      <c r="B23353" s="53">
        <v>30</v>
      </c>
      <c r="C23353" s="53" t="s">
        <v>33536</v>
      </c>
      <c r="D23353" s="53" t="s">
        <v>33872</v>
      </c>
    </row>
    <row r="23354" spans="1:4" ht="15" x14ac:dyDescent="0.25">
      <c r="A23354" s="53" t="s">
        <v>27466</v>
      </c>
      <c r="B23354" s="53">
        <v>30</v>
      </c>
      <c r="C23354" s="53" t="s">
        <v>33536</v>
      </c>
      <c r="D23354" s="53" t="s">
        <v>33872</v>
      </c>
    </row>
    <row r="23355" spans="1:4" ht="15" x14ac:dyDescent="0.25">
      <c r="A23355" s="53" t="s">
        <v>27467</v>
      </c>
      <c r="B23355" s="53">
        <v>30</v>
      </c>
      <c r="C23355" s="53" t="s">
        <v>33536</v>
      </c>
      <c r="D23355" s="53" t="s">
        <v>33872</v>
      </c>
    </row>
    <row r="23356" spans="1:4" ht="15" x14ac:dyDescent="0.25">
      <c r="A23356" s="53" t="s">
        <v>27468</v>
      </c>
      <c r="B23356" s="53">
        <v>30</v>
      </c>
      <c r="C23356" s="53" t="s">
        <v>33541</v>
      </c>
      <c r="D23356" s="53" t="s">
        <v>33873</v>
      </c>
    </row>
    <row r="23357" spans="1:4" ht="15" x14ac:dyDescent="0.25">
      <c r="A23357" s="53" t="s">
        <v>27469</v>
      </c>
      <c r="B23357" s="53">
        <v>15</v>
      </c>
      <c r="C23357" s="53" t="s">
        <v>33536</v>
      </c>
      <c r="D23357" s="53" t="s">
        <v>33872</v>
      </c>
    </row>
    <row r="23358" spans="1:4" ht="15" x14ac:dyDescent="0.25">
      <c r="A23358" s="53" t="s">
        <v>27470</v>
      </c>
      <c r="B23358" s="53">
        <v>30</v>
      </c>
      <c r="C23358" s="53"/>
      <c r="D23358" s="53" t="s">
        <v>33872</v>
      </c>
    </row>
    <row r="23359" spans="1:4" ht="15" x14ac:dyDescent="0.25">
      <c r="A23359" s="53" t="s">
        <v>27471</v>
      </c>
      <c r="B23359" s="53">
        <v>30</v>
      </c>
      <c r="C23359" s="53" t="s">
        <v>33536</v>
      </c>
      <c r="D23359" s="53" t="s">
        <v>33872</v>
      </c>
    </row>
    <row r="23360" spans="1:4" ht="15" x14ac:dyDescent="0.25">
      <c r="A23360" s="53" t="s">
        <v>27472</v>
      </c>
      <c r="B23360" s="53">
        <v>30</v>
      </c>
      <c r="C23360" s="53" t="s">
        <v>33536</v>
      </c>
      <c r="D23360" s="53" t="s">
        <v>33872</v>
      </c>
    </row>
    <row r="23361" spans="1:4" ht="15" x14ac:dyDescent="0.25">
      <c r="A23361" s="53" t="s">
        <v>27473</v>
      </c>
      <c r="B23361" s="53">
        <v>30</v>
      </c>
      <c r="C23361" s="53" t="s">
        <v>33536</v>
      </c>
      <c r="D23361" s="53" t="s">
        <v>33872</v>
      </c>
    </row>
    <row r="23362" spans="1:4" ht="15" x14ac:dyDescent="0.25">
      <c r="A23362" s="53" t="s">
        <v>27474</v>
      </c>
      <c r="B23362" s="53">
        <v>30</v>
      </c>
      <c r="C23362" s="53"/>
      <c r="D23362" s="53" t="s">
        <v>33872</v>
      </c>
    </row>
    <row r="23363" spans="1:4" ht="15" x14ac:dyDescent="0.25">
      <c r="A23363" s="53" t="s">
        <v>27475</v>
      </c>
      <c r="B23363" s="53">
        <v>15</v>
      </c>
      <c r="C23363" s="53" t="s">
        <v>33558</v>
      </c>
      <c r="D23363" s="53" t="s">
        <v>33872</v>
      </c>
    </row>
    <row r="23364" spans="1:4" ht="15" x14ac:dyDescent="0.25">
      <c r="A23364" s="53" t="s">
        <v>27476</v>
      </c>
      <c r="B23364" s="53">
        <v>30</v>
      </c>
      <c r="C23364" s="53" t="s">
        <v>33538</v>
      </c>
      <c r="D23364" s="53" t="s">
        <v>33872</v>
      </c>
    </row>
    <row r="23365" spans="1:4" ht="15" x14ac:dyDescent="0.25">
      <c r="A23365" s="53" t="s">
        <v>27477</v>
      </c>
      <c r="B23365" s="53">
        <v>15</v>
      </c>
      <c r="C23365" s="53" t="s">
        <v>33536</v>
      </c>
      <c r="D23365" s="53" t="s">
        <v>33872</v>
      </c>
    </row>
    <row r="23366" spans="1:4" ht="15" x14ac:dyDescent="0.25">
      <c r="A23366" s="53" t="s">
        <v>27478</v>
      </c>
      <c r="B23366" s="53">
        <v>15</v>
      </c>
      <c r="C23366" s="53" t="s">
        <v>33536</v>
      </c>
      <c r="D23366" s="53" t="s">
        <v>33872</v>
      </c>
    </row>
    <row r="23367" spans="1:4" ht="15" x14ac:dyDescent="0.25">
      <c r="A23367" s="53" t="s">
        <v>27479</v>
      </c>
      <c r="B23367" s="53">
        <v>15</v>
      </c>
      <c r="C23367" s="53" t="s">
        <v>33536</v>
      </c>
      <c r="D23367" s="53" t="s">
        <v>33873</v>
      </c>
    </row>
    <row r="23368" spans="1:4" ht="15" x14ac:dyDescent="0.25">
      <c r="A23368" s="53" t="s">
        <v>27480</v>
      </c>
      <c r="B23368" s="53">
        <v>15</v>
      </c>
      <c r="C23368" s="53" t="s">
        <v>33536</v>
      </c>
      <c r="D23368" s="53" t="s">
        <v>33872</v>
      </c>
    </row>
    <row r="23369" spans="1:4" ht="15" x14ac:dyDescent="0.25">
      <c r="A23369" s="53" t="s">
        <v>27481</v>
      </c>
      <c r="B23369" s="53">
        <v>15</v>
      </c>
      <c r="C23369" s="53" t="s">
        <v>33536</v>
      </c>
      <c r="D23369" s="53" t="s">
        <v>33872</v>
      </c>
    </row>
    <row r="23370" spans="1:4" ht="15" x14ac:dyDescent="0.25">
      <c r="A23370" s="53" t="s">
        <v>27482</v>
      </c>
      <c r="B23370" s="53">
        <v>15</v>
      </c>
      <c r="C23370" s="53" t="s">
        <v>33536</v>
      </c>
      <c r="D23370" s="53" t="s">
        <v>33872</v>
      </c>
    </row>
    <row r="23371" spans="1:4" ht="15" x14ac:dyDescent="0.25">
      <c r="A23371" s="53" t="s">
        <v>27483</v>
      </c>
      <c r="B23371" s="53">
        <v>15</v>
      </c>
      <c r="C23371" s="53" t="s">
        <v>33536</v>
      </c>
      <c r="D23371" s="53" t="s">
        <v>33872</v>
      </c>
    </row>
    <row r="23372" spans="1:4" ht="15" x14ac:dyDescent="0.25">
      <c r="A23372" s="53" t="s">
        <v>27484</v>
      </c>
      <c r="B23372" s="53">
        <v>15</v>
      </c>
      <c r="C23372" s="53" t="s">
        <v>33536</v>
      </c>
      <c r="D23372" s="53" t="s">
        <v>33872</v>
      </c>
    </row>
    <row r="23373" spans="1:4" ht="15" x14ac:dyDescent="0.25">
      <c r="A23373" s="53" t="s">
        <v>27485</v>
      </c>
      <c r="B23373" s="53">
        <v>15</v>
      </c>
      <c r="C23373" s="53" t="s">
        <v>33536</v>
      </c>
      <c r="D23373" s="53" t="s">
        <v>33872</v>
      </c>
    </row>
    <row r="23374" spans="1:4" ht="15" x14ac:dyDescent="0.25">
      <c r="A23374" s="53" t="s">
        <v>27486</v>
      </c>
      <c r="B23374" s="53">
        <v>15</v>
      </c>
      <c r="C23374" s="53" t="s">
        <v>33536</v>
      </c>
      <c r="D23374" s="53" t="s">
        <v>33872</v>
      </c>
    </row>
    <row r="23375" spans="1:4" ht="15" x14ac:dyDescent="0.25">
      <c r="A23375" s="53" t="s">
        <v>27487</v>
      </c>
      <c r="B23375" s="53">
        <v>15</v>
      </c>
      <c r="C23375" s="53" t="s">
        <v>33536</v>
      </c>
      <c r="D23375" s="53" t="s">
        <v>33872</v>
      </c>
    </row>
    <row r="23376" spans="1:4" ht="15" x14ac:dyDescent="0.25">
      <c r="A23376" s="53" t="s">
        <v>27488</v>
      </c>
      <c r="B23376" s="53">
        <v>15</v>
      </c>
      <c r="C23376" s="53" t="s">
        <v>33536</v>
      </c>
      <c r="D23376" s="53" t="s">
        <v>33872</v>
      </c>
    </row>
    <row r="23377" spans="1:4" ht="15" x14ac:dyDescent="0.25">
      <c r="A23377" s="53" t="s">
        <v>27489</v>
      </c>
      <c r="B23377" s="53">
        <v>15</v>
      </c>
      <c r="C23377" s="53" t="s">
        <v>33536</v>
      </c>
      <c r="D23377" s="53" t="s">
        <v>33872</v>
      </c>
    </row>
    <row r="23378" spans="1:4" ht="15" x14ac:dyDescent="0.25">
      <c r="A23378" s="53" t="s">
        <v>27490</v>
      </c>
      <c r="B23378" s="53">
        <v>15</v>
      </c>
      <c r="C23378" s="53" t="s">
        <v>33536</v>
      </c>
      <c r="D23378" s="53" t="s">
        <v>33872</v>
      </c>
    </row>
    <row r="23379" spans="1:4" ht="15" x14ac:dyDescent="0.25">
      <c r="A23379" s="53" t="s">
        <v>27491</v>
      </c>
      <c r="B23379" s="53">
        <v>30</v>
      </c>
      <c r="C23379" s="53" t="s">
        <v>33536</v>
      </c>
      <c r="D23379" s="53" t="s">
        <v>33872</v>
      </c>
    </row>
    <row r="23380" spans="1:4" ht="15" x14ac:dyDescent="0.25">
      <c r="A23380" s="53" t="s">
        <v>27492</v>
      </c>
      <c r="B23380" s="53">
        <v>30</v>
      </c>
      <c r="C23380" s="53" t="s">
        <v>33536</v>
      </c>
      <c r="D23380" s="53" t="s">
        <v>33872</v>
      </c>
    </row>
    <row r="23381" spans="1:4" ht="15" x14ac:dyDescent="0.25">
      <c r="A23381" s="53" t="s">
        <v>27493</v>
      </c>
      <c r="B23381" s="53">
        <v>15</v>
      </c>
      <c r="C23381" s="53" t="s">
        <v>33536</v>
      </c>
      <c r="D23381" s="53" t="s">
        <v>33872</v>
      </c>
    </row>
    <row r="23382" spans="1:4" ht="15" x14ac:dyDescent="0.25">
      <c r="A23382" s="53" t="s">
        <v>27494</v>
      </c>
      <c r="B23382" s="53">
        <v>30</v>
      </c>
      <c r="C23382" s="53" t="s">
        <v>33536</v>
      </c>
      <c r="D23382" s="53" t="s">
        <v>33872</v>
      </c>
    </row>
    <row r="23383" spans="1:4" ht="15" x14ac:dyDescent="0.25">
      <c r="A23383" s="53" t="s">
        <v>27495</v>
      </c>
      <c r="B23383" s="53">
        <v>15</v>
      </c>
      <c r="C23383" s="53" t="s">
        <v>33536</v>
      </c>
      <c r="D23383" s="53" t="s">
        <v>33872</v>
      </c>
    </row>
    <row r="23384" spans="1:4" ht="15" x14ac:dyDescent="0.25">
      <c r="A23384" s="53" t="s">
        <v>27496</v>
      </c>
      <c r="B23384" s="53">
        <v>15</v>
      </c>
      <c r="C23384" s="53" t="s">
        <v>33536</v>
      </c>
      <c r="D23384" s="53" t="s">
        <v>33872</v>
      </c>
    </row>
    <row r="23385" spans="1:4" ht="15" x14ac:dyDescent="0.25">
      <c r="A23385" s="53" t="s">
        <v>27497</v>
      </c>
      <c r="B23385" s="53">
        <v>15</v>
      </c>
      <c r="C23385" s="53" t="s">
        <v>33536</v>
      </c>
      <c r="D23385" s="53" t="s">
        <v>33872</v>
      </c>
    </row>
    <row r="23386" spans="1:4" ht="15" x14ac:dyDescent="0.25">
      <c r="A23386" s="53" t="s">
        <v>27498</v>
      </c>
      <c r="B23386" s="53">
        <v>15</v>
      </c>
      <c r="C23386" s="53" t="s">
        <v>33536</v>
      </c>
      <c r="D23386" s="53" t="s">
        <v>33872</v>
      </c>
    </row>
    <row r="23387" spans="1:4" ht="15" x14ac:dyDescent="0.25">
      <c r="A23387" s="53" t="s">
        <v>27499</v>
      </c>
      <c r="B23387" s="53">
        <v>30</v>
      </c>
      <c r="C23387" s="53" t="s">
        <v>33536</v>
      </c>
      <c r="D23387" s="53" t="s">
        <v>33872</v>
      </c>
    </row>
    <row r="23388" spans="1:4" ht="15" x14ac:dyDescent="0.25">
      <c r="A23388" s="53" t="s">
        <v>27500</v>
      </c>
      <c r="B23388" s="53">
        <v>15</v>
      </c>
      <c r="C23388" s="53" t="s">
        <v>33536</v>
      </c>
      <c r="D23388" s="53" t="s">
        <v>33872</v>
      </c>
    </row>
    <row r="23389" spans="1:4" ht="15" x14ac:dyDescent="0.25">
      <c r="A23389" s="53" t="s">
        <v>27501</v>
      </c>
      <c r="B23389" s="53">
        <v>15</v>
      </c>
      <c r="C23389" s="53" t="s">
        <v>33536</v>
      </c>
      <c r="D23389" s="53" t="s">
        <v>33873</v>
      </c>
    </row>
    <row r="23390" spans="1:4" ht="15" x14ac:dyDescent="0.25">
      <c r="A23390" s="53" t="s">
        <v>27502</v>
      </c>
      <c r="B23390" s="53">
        <v>15</v>
      </c>
      <c r="C23390" s="53" t="s">
        <v>33536</v>
      </c>
      <c r="D23390" s="53" t="s">
        <v>33872</v>
      </c>
    </row>
    <row r="23391" spans="1:4" ht="15" x14ac:dyDescent="0.25">
      <c r="A23391" s="53" t="s">
        <v>27503</v>
      </c>
      <c r="B23391" s="53">
        <v>15</v>
      </c>
      <c r="C23391" s="53" t="s">
        <v>33536</v>
      </c>
      <c r="D23391" s="53" t="s">
        <v>33872</v>
      </c>
    </row>
    <row r="23392" spans="1:4" ht="15" x14ac:dyDescent="0.25">
      <c r="A23392" s="53" t="s">
        <v>27504</v>
      </c>
      <c r="B23392" s="53">
        <v>15</v>
      </c>
      <c r="C23392" s="53" t="s">
        <v>33536</v>
      </c>
      <c r="D23392" s="53" t="s">
        <v>33872</v>
      </c>
    </row>
    <row r="23393" spans="1:4" ht="15" x14ac:dyDescent="0.25">
      <c r="A23393" s="53" t="s">
        <v>27505</v>
      </c>
      <c r="B23393" s="53">
        <v>15</v>
      </c>
      <c r="C23393" s="53" t="s">
        <v>33536</v>
      </c>
      <c r="D23393" s="53" t="s">
        <v>33872</v>
      </c>
    </row>
    <row r="23394" spans="1:4" ht="15" x14ac:dyDescent="0.25">
      <c r="A23394" s="53" t="s">
        <v>27506</v>
      </c>
      <c r="B23394" s="53">
        <v>15</v>
      </c>
      <c r="C23394" s="53" t="s">
        <v>33536</v>
      </c>
      <c r="D23394" s="53" t="s">
        <v>33872</v>
      </c>
    </row>
    <row r="23395" spans="1:4" ht="15" x14ac:dyDescent="0.25">
      <c r="A23395" s="53" t="s">
        <v>27507</v>
      </c>
      <c r="B23395" s="53">
        <v>15</v>
      </c>
      <c r="C23395" s="53" t="s">
        <v>33536</v>
      </c>
      <c r="D23395" s="53" t="s">
        <v>33872</v>
      </c>
    </row>
    <row r="23396" spans="1:4" ht="15" x14ac:dyDescent="0.25">
      <c r="A23396" s="53" t="s">
        <v>27508</v>
      </c>
      <c r="B23396" s="53">
        <v>15</v>
      </c>
      <c r="C23396" s="53" t="s">
        <v>33536</v>
      </c>
      <c r="D23396" s="53" t="s">
        <v>33872</v>
      </c>
    </row>
    <row r="23397" spans="1:4" ht="15" x14ac:dyDescent="0.25">
      <c r="A23397" s="53" t="s">
        <v>27509</v>
      </c>
      <c r="B23397" s="53">
        <v>15</v>
      </c>
      <c r="C23397" s="53" t="s">
        <v>33536</v>
      </c>
      <c r="D23397" s="53" t="s">
        <v>33872</v>
      </c>
    </row>
    <row r="23398" spans="1:4" ht="15" x14ac:dyDescent="0.25">
      <c r="A23398" s="53" t="s">
        <v>27510</v>
      </c>
      <c r="B23398" s="53">
        <v>15</v>
      </c>
      <c r="C23398" s="53" t="s">
        <v>33536</v>
      </c>
      <c r="D23398" s="53" t="s">
        <v>33872</v>
      </c>
    </row>
    <row r="23399" spans="1:4" ht="15" x14ac:dyDescent="0.25">
      <c r="A23399" s="53" t="s">
        <v>27511</v>
      </c>
      <c r="B23399" s="53">
        <v>15</v>
      </c>
      <c r="C23399" s="53" t="s">
        <v>33536</v>
      </c>
      <c r="D23399" s="53" t="s">
        <v>33872</v>
      </c>
    </row>
    <row r="23400" spans="1:4" ht="15" x14ac:dyDescent="0.25">
      <c r="A23400" s="53" t="s">
        <v>27512</v>
      </c>
      <c r="B23400" s="53">
        <v>0</v>
      </c>
      <c r="C23400" s="53" t="s">
        <v>33537</v>
      </c>
      <c r="D23400" s="53" t="s">
        <v>33872</v>
      </c>
    </row>
    <row r="23401" spans="1:4" ht="15" x14ac:dyDescent="0.25">
      <c r="A23401" s="53" t="s">
        <v>27513</v>
      </c>
      <c r="B23401" s="53">
        <v>15</v>
      </c>
      <c r="C23401" s="53" t="s">
        <v>33536</v>
      </c>
      <c r="D23401" s="53" t="s">
        <v>33872</v>
      </c>
    </row>
    <row r="23402" spans="1:4" ht="15" x14ac:dyDescent="0.25">
      <c r="A23402" s="53" t="s">
        <v>27514</v>
      </c>
      <c r="B23402" s="53">
        <v>15</v>
      </c>
      <c r="C23402" s="53" t="s">
        <v>33536</v>
      </c>
      <c r="D23402" s="53" t="s">
        <v>33873</v>
      </c>
    </row>
    <row r="23403" spans="1:4" ht="15" x14ac:dyDescent="0.25">
      <c r="A23403" s="53" t="s">
        <v>27515</v>
      </c>
      <c r="B23403" s="53">
        <v>15</v>
      </c>
      <c r="C23403" s="53" t="s">
        <v>33536</v>
      </c>
      <c r="D23403" s="53" t="s">
        <v>33872</v>
      </c>
    </row>
    <row r="23404" spans="1:4" ht="15" x14ac:dyDescent="0.25">
      <c r="A23404" s="53" t="s">
        <v>27516</v>
      </c>
      <c r="B23404" s="53">
        <v>15</v>
      </c>
      <c r="C23404" s="53" t="s">
        <v>33536</v>
      </c>
      <c r="D23404" s="53" t="s">
        <v>33872</v>
      </c>
    </row>
    <row r="23405" spans="1:4" ht="15" x14ac:dyDescent="0.25">
      <c r="A23405" s="53" t="s">
        <v>27517</v>
      </c>
      <c r="B23405" s="53">
        <v>15</v>
      </c>
      <c r="C23405" s="53" t="s">
        <v>33536</v>
      </c>
      <c r="D23405" s="53" t="s">
        <v>33873</v>
      </c>
    </row>
    <row r="23406" spans="1:4" ht="15" x14ac:dyDescent="0.25">
      <c r="A23406" s="53" t="s">
        <v>27518</v>
      </c>
      <c r="B23406" s="53">
        <v>30</v>
      </c>
      <c r="C23406" s="53" t="s">
        <v>33536</v>
      </c>
      <c r="D23406" s="53" t="s">
        <v>33872</v>
      </c>
    </row>
    <row r="23407" spans="1:4" ht="15" x14ac:dyDescent="0.25">
      <c r="A23407" s="53" t="s">
        <v>27519</v>
      </c>
      <c r="B23407" s="53">
        <v>15</v>
      </c>
      <c r="C23407" s="53" t="s">
        <v>33536</v>
      </c>
      <c r="D23407" s="53" t="s">
        <v>33872</v>
      </c>
    </row>
    <row r="23408" spans="1:4" ht="15" x14ac:dyDescent="0.25">
      <c r="A23408" s="53" t="s">
        <v>27520</v>
      </c>
      <c r="B23408" s="53">
        <v>15</v>
      </c>
      <c r="C23408" s="53" t="s">
        <v>33536</v>
      </c>
      <c r="D23408" s="53" t="s">
        <v>33872</v>
      </c>
    </row>
    <row r="23409" spans="1:4" ht="15" x14ac:dyDescent="0.25">
      <c r="A23409" s="53" t="s">
        <v>27521</v>
      </c>
      <c r="B23409" s="53">
        <v>15</v>
      </c>
      <c r="C23409" s="53" t="s">
        <v>33536</v>
      </c>
      <c r="D23409" s="53" t="s">
        <v>33872</v>
      </c>
    </row>
    <row r="23410" spans="1:4" ht="15" x14ac:dyDescent="0.25">
      <c r="A23410" s="53" t="s">
        <v>27522</v>
      </c>
      <c r="B23410" s="53">
        <v>15</v>
      </c>
      <c r="C23410" s="53" t="s">
        <v>33536</v>
      </c>
      <c r="D23410" s="53" t="s">
        <v>33872</v>
      </c>
    </row>
    <row r="23411" spans="1:4" ht="15" x14ac:dyDescent="0.25">
      <c r="A23411" s="53" t="s">
        <v>27523</v>
      </c>
      <c r="B23411" s="53">
        <v>15</v>
      </c>
      <c r="C23411" s="53" t="s">
        <v>33536</v>
      </c>
      <c r="D23411" s="53" t="s">
        <v>33873</v>
      </c>
    </row>
    <row r="23412" spans="1:4" ht="15" x14ac:dyDescent="0.25">
      <c r="A23412" s="53" t="s">
        <v>27524</v>
      </c>
      <c r="B23412" s="53">
        <v>15</v>
      </c>
      <c r="C23412" s="53" t="s">
        <v>33536</v>
      </c>
      <c r="D23412" s="53" t="s">
        <v>33873</v>
      </c>
    </row>
    <row r="23413" spans="1:4" ht="15" x14ac:dyDescent="0.25">
      <c r="A23413" s="53" t="s">
        <v>27525</v>
      </c>
      <c r="B23413" s="53">
        <v>15</v>
      </c>
      <c r="C23413" s="53" t="s">
        <v>33536</v>
      </c>
      <c r="D23413" s="53" t="s">
        <v>33872</v>
      </c>
    </row>
    <row r="23414" spans="1:4" ht="15" x14ac:dyDescent="0.25">
      <c r="A23414" s="53" t="s">
        <v>27526</v>
      </c>
      <c r="B23414" s="53">
        <v>15</v>
      </c>
      <c r="C23414" s="53" t="s">
        <v>33536</v>
      </c>
      <c r="D23414" s="53" t="s">
        <v>33873</v>
      </c>
    </row>
    <row r="23415" spans="1:4" ht="15" x14ac:dyDescent="0.25">
      <c r="A23415" s="53" t="s">
        <v>27527</v>
      </c>
      <c r="B23415" s="53">
        <v>30</v>
      </c>
      <c r="C23415" s="53" t="s">
        <v>33536</v>
      </c>
      <c r="D23415" s="53" t="s">
        <v>33872</v>
      </c>
    </row>
    <row r="23416" spans="1:4" ht="15" x14ac:dyDescent="0.25">
      <c r="A23416" s="53" t="s">
        <v>27528</v>
      </c>
      <c r="B23416" s="53">
        <v>15</v>
      </c>
      <c r="C23416" s="53" t="s">
        <v>33536</v>
      </c>
      <c r="D23416" s="53" t="s">
        <v>33872</v>
      </c>
    </row>
    <row r="23417" spans="1:4" ht="15" x14ac:dyDescent="0.25">
      <c r="A23417" s="53" t="s">
        <v>27529</v>
      </c>
      <c r="B23417" s="53">
        <v>15</v>
      </c>
      <c r="C23417" s="53" t="s">
        <v>33536</v>
      </c>
      <c r="D23417" s="53" t="s">
        <v>33873</v>
      </c>
    </row>
    <row r="23418" spans="1:4" ht="15" x14ac:dyDescent="0.25">
      <c r="A23418" s="53" t="s">
        <v>27530</v>
      </c>
      <c r="B23418" s="53">
        <v>15</v>
      </c>
      <c r="C23418" s="53" t="s">
        <v>33536</v>
      </c>
      <c r="D23418" s="53" t="s">
        <v>33872</v>
      </c>
    </row>
    <row r="23419" spans="1:4" ht="15" x14ac:dyDescent="0.25">
      <c r="A23419" s="53" t="s">
        <v>27531</v>
      </c>
      <c r="B23419" s="53">
        <v>15</v>
      </c>
      <c r="C23419" s="53" t="s">
        <v>33536</v>
      </c>
      <c r="D23419" s="53" t="s">
        <v>33872</v>
      </c>
    </row>
    <row r="23420" spans="1:4" ht="15" x14ac:dyDescent="0.25">
      <c r="A23420" s="53" t="s">
        <v>27532</v>
      </c>
      <c r="B23420" s="53">
        <v>30</v>
      </c>
      <c r="C23420" s="53" t="s">
        <v>33536</v>
      </c>
      <c r="D23420" s="53" t="s">
        <v>33872</v>
      </c>
    </row>
    <row r="23421" spans="1:4" ht="15" x14ac:dyDescent="0.25">
      <c r="A23421" s="53" t="s">
        <v>27533</v>
      </c>
      <c r="B23421" s="53">
        <v>15</v>
      </c>
      <c r="C23421" s="53" t="s">
        <v>33536</v>
      </c>
      <c r="D23421" s="53" t="s">
        <v>33873</v>
      </c>
    </row>
    <row r="23422" spans="1:4" ht="15" x14ac:dyDescent="0.25">
      <c r="A23422" s="53" t="s">
        <v>27534</v>
      </c>
      <c r="B23422" s="53">
        <v>30</v>
      </c>
      <c r="C23422" s="53" t="s">
        <v>33536</v>
      </c>
      <c r="D23422" s="53" t="s">
        <v>33872</v>
      </c>
    </row>
    <row r="23423" spans="1:4" ht="15" x14ac:dyDescent="0.25">
      <c r="A23423" s="53" t="s">
        <v>27535</v>
      </c>
      <c r="B23423" s="53">
        <v>15</v>
      </c>
      <c r="C23423" s="53" t="s">
        <v>33536</v>
      </c>
      <c r="D23423" s="53" t="s">
        <v>33873</v>
      </c>
    </row>
    <row r="23424" spans="1:4" ht="15" x14ac:dyDescent="0.25">
      <c r="A23424" s="53" t="s">
        <v>27536</v>
      </c>
      <c r="B23424" s="53">
        <v>15</v>
      </c>
      <c r="C23424" s="53" t="s">
        <v>33536</v>
      </c>
      <c r="D23424" s="53" t="s">
        <v>33873</v>
      </c>
    </row>
    <row r="23425" spans="1:4" ht="15" x14ac:dyDescent="0.25">
      <c r="A23425" s="53" t="s">
        <v>27537</v>
      </c>
      <c r="B23425" s="53">
        <v>15</v>
      </c>
      <c r="C23425" s="53" t="s">
        <v>33536</v>
      </c>
      <c r="D23425" s="53" t="s">
        <v>33873</v>
      </c>
    </row>
    <row r="23426" spans="1:4" ht="15" x14ac:dyDescent="0.25">
      <c r="A23426" s="53" t="s">
        <v>27538</v>
      </c>
      <c r="B23426" s="53">
        <v>15</v>
      </c>
      <c r="C23426" s="53" t="s">
        <v>33536</v>
      </c>
      <c r="D23426" s="53" t="s">
        <v>33872</v>
      </c>
    </row>
    <row r="23427" spans="1:4" ht="15" x14ac:dyDescent="0.25">
      <c r="A23427" s="53" t="s">
        <v>27539</v>
      </c>
      <c r="B23427" s="53">
        <v>15</v>
      </c>
      <c r="C23427" s="53" t="s">
        <v>33536</v>
      </c>
      <c r="D23427" s="53" t="s">
        <v>33873</v>
      </c>
    </row>
    <row r="23428" spans="1:4" ht="15" x14ac:dyDescent="0.25">
      <c r="A23428" s="53" t="s">
        <v>27540</v>
      </c>
      <c r="B23428" s="53">
        <v>15</v>
      </c>
      <c r="C23428" s="53" t="s">
        <v>33536</v>
      </c>
      <c r="D23428" s="53" t="s">
        <v>33873</v>
      </c>
    </row>
    <row r="23429" spans="1:4" ht="15" x14ac:dyDescent="0.25">
      <c r="A23429" s="53" t="s">
        <v>27541</v>
      </c>
      <c r="B23429" s="53">
        <v>15</v>
      </c>
      <c r="C23429" s="53" t="s">
        <v>33536</v>
      </c>
      <c r="D23429" s="53" t="s">
        <v>33873</v>
      </c>
    </row>
    <row r="23430" spans="1:4" ht="15" x14ac:dyDescent="0.25">
      <c r="A23430" s="53" t="s">
        <v>27542</v>
      </c>
      <c r="B23430" s="53">
        <v>15</v>
      </c>
      <c r="C23430" s="53" t="s">
        <v>33536</v>
      </c>
      <c r="D23430" s="53" t="s">
        <v>33873</v>
      </c>
    </row>
    <row r="23431" spans="1:4" ht="15" x14ac:dyDescent="0.25">
      <c r="A23431" s="53" t="s">
        <v>27543</v>
      </c>
      <c r="B23431" s="53">
        <v>15</v>
      </c>
      <c r="C23431" s="53" t="s">
        <v>33536</v>
      </c>
      <c r="D23431" s="53" t="s">
        <v>33873</v>
      </c>
    </row>
    <row r="23432" spans="1:4" ht="15" x14ac:dyDescent="0.25">
      <c r="A23432" s="53" t="s">
        <v>27544</v>
      </c>
      <c r="B23432" s="53">
        <v>15</v>
      </c>
      <c r="C23432" s="53" t="s">
        <v>33536</v>
      </c>
      <c r="D23432" s="53" t="s">
        <v>33873</v>
      </c>
    </row>
    <row r="23433" spans="1:4" ht="15" x14ac:dyDescent="0.25">
      <c r="A23433" s="53" t="s">
        <v>27545</v>
      </c>
      <c r="B23433" s="53">
        <v>15</v>
      </c>
      <c r="C23433" s="53" t="s">
        <v>33536</v>
      </c>
      <c r="D23433" s="53" t="s">
        <v>33872</v>
      </c>
    </row>
    <row r="23434" spans="1:4" ht="15" x14ac:dyDescent="0.25">
      <c r="A23434" s="53" t="s">
        <v>27546</v>
      </c>
      <c r="B23434" s="53">
        <v>15</v>
      </c>
      <c r="C23434" s="53" t="s">
        <v>33536</v>
      </c>
      <c r="D23434" s="53" t="s">
        <v>33872</v>
      </c>
    </row>
    <row r="23435" spans="1:4" ht="15" x14ac:dyDescent="0.25">
      <c r="A23435" s="53" t="s">
        <v>27547</v>
      </c>
      <c r="B23435" s="53">
        <v>15</v>
      </c>
      <c r="C23435" s="53" t="s">
        <v>33536</v>
      </c>
      <c r="D23435" s="53" t="s">
        <v>33873</v>
      </c>
    </row>
    <row r="23436" spans="1:4" ht="15" x14ac:dyDescent="0.25">
      <c r="A23436" s="53" t="s">
        <v>27548</v>
      </c>
      <c r="B23436" s="53">
        <v>15</v>
      </c>
      <c r="C23436" s="53" t="s">
        <v>33536</v>
      </c>
      <c r="D23436" s="53" t="s">
        <v>33872</v>
      </c>
    </row>
    <row r="23437" spans="1:4" ht="15" x14ac:dyDescent="0.25">
      <c r="A23437" s="53" t="s">
        <v>27549</v>
      </c>
      <c r="B23437" s="53">
        <v>15</v>
      </c>
      <c r="C23437" s="53" t="s">
        <v>33536</v>
      </c>
      <c r="D23437" s="53" t="s">
        <v>33872</v>
      </c>
    </row>
    <row r="23438" spans="1:4" ht="15" x14ac:dyDescent="0.25">
      <c r="A23438" s="53" t="s">
        <v>27550</v>
      </c>
      <c r="B23438" s="53">
        <v>15</v>
      </c>
      <c r="C23438" s="53" t="s">
        <v>33536</v>
      </c>
      <c r="D23438" s="53" t="s">
        <v>33872</v>
      </c>
    </row>
    <row r="23439" spans="1:4" ht="15" x14ac:dyDescent="0.25">
      <c r="A23439" s="53" t="s">
        <v>27551</v>
      </c>
      <c r="B23439" s="53">
        <v>15</v>
      </c>
      <c r="C23439" s="53" t="s">
        <v>33536</v>
      </c>
      <c r="D23439" s="53" t="s">
        <v>33873</v>
      </c>
    </row>
    <row r="23440" spans="1:4" ht="15" x14ac:dyDescent="0.25">
      <c r="A23440" s="53" t="s">
        <v>27552</v>
      </c>
      <c r="B23440" s="53">
        <v>15</v>
      </c>
      <c r="C23440" s="53" t="s">
        <v>33536</v>
      </c>
      <c r="D23440" s="53" t="s">
        <v>33872</v>
      </c>
    </row>
    <row r="23441" spans="1:4" ht="15" x14ac:dyDescent="0.25">
      <c r="A23441" s="53" t="s">
        <v>27553</v>
      </c>
      <c r="B23441" s="53">
        <v>30</v>
      </c>
      <c r="C23441" s="53" t="s">
        <v>33538</v>
      </c>
      <c r="D23441" s="53" t="s">
        <v>33872</v>
      </c>
    </row>
    <row r="23442" spans="1:4" ht="15" x14ac:dyDescent="0.25">
      <c r="A23442" s="53" t="s">
        <v>27554</v>
      </c>
      <c r="B23442" s="53">
        <v>15</v>
      </c>
      <c r="C23442" s="53" t="s">
        <v>33536</v>
      </c>
      <c r="D23442" s="53" t="s">
        <v>33873</v>
      </c>
    </row>
    <row r="23443" spans="1:4" ht="15" x14ac:dyDescent="0.25">
      <c r="A23443" s="53" t="s">
        <v>27555</v>
      </c>
      <c r="B23443" s="53">
        <v>15</v>
      </c>
      <c r="C23443" s="53" t="s">
        <v>33536</v>
      </c>
      <c r="D23443" s="53" t="s">
        <v>33873</v>
      </c>
    </row>
    <row r="23444" spans="1:4" ht="15" x14ac:dyDescent="0.25">
      <c r="A23444" s="53" t="s">
        <v>27556</v>
      </c>
      <c r="B23444" s="53">
        <v>15</v>
      </c>
      <c r="C23444" s="53" t="s">
        <v>33536</v>
      </c>
      <c r="D23444" s="53" t="s">
        <v>33872</v>
      </c>
    </row>
    <row r="23445" spans="1:4" ht="15" x14ac:dyDescent="0.25">
      <c r="A23445" s="53" t="s">
        <v>27557</v>
      </c>
      <c r="B23445" s="53">
        <v>15</v>
      </c>
      <c r="C23445" s="53" t="s">
        <v>33536</v>
      </c>
      <c r="D23445" s="53" t="s">
        <v>33873</v>
      </c>
    </row>
    <row r="23446" spans="1:4" ht="15" x14ac:dyDescent="0.25">
      <c r="A23446" s="53" t="s">
        <v>27558</v>
      </c>
      <c r="B23446" s="53">
        <v>15</v>
      </c>
      <c r="C23446" s="53" t="s">
        <v>33536</v>
      </c>
      <c r="D23446" s="53" t="s">
        <v>33873</v>
      </c>
    </row>
    <row r="23447" spans="1:4" ht="15" x14ac:dyDescent="0.25">
      <c r="A23447" s="53" t="s">
        <v>27559</v>
      </c>
      <c r="B23447" s="53">
        <v>15</v>
      </c>
      <c r="C23447" s="53" t="s">
        <v>33536</v>
      </c>
      <c r="D23447" s="53" t="s">
        <v>33873</v>
      </c>
    </row>
    <row r="23448" spans="1:4" ht="15" x14ac:dyDescent="0.25">
      <c r="A23448" s="53" t="s">
        <v>27560</v>
      </c>
      <c r="B23448" s="53">
        <v>15</v>
      </c>
      <c r="C23448" s="53" t="s">
        <v>33536</v>
      </c>
      <c r="D23448" s="53" t="s">
        <v>33873</v>
      </c>
    </row>
    <row r="23449" spans="1:4" ht="15" x14ac:dyDescent="0.25">
      <c r="A23449" s="53" t="s">
        <v>27561</v>
      </c>
      <c r="B23449" s="53">
        <v>15</v>
      </c>
      <c r="C23449" s="53" t="s">
        <v>33536</v>
      </c>
      <c r="D23449" s="53" t="s">
        <v>33873</v>
      </c>
    </row>
    <row r="23450" spans="1:4" ht="15" x14ac:dyDescent="0.25">
      <c r="A23450" s="53" t="s">
        <v>27562</v>
      </c>
      <c r="B23450" s="53">
        <v>15</v>
      </c>
      <c r="C23450" s="53" t="s">
        <v>33536</v>
      </c>
      <c r="D23450" s="53" t="s">
        <v>33872</v>
      </c>
    </row>
    <row r="23451" spans="1:4" ht="15" x14ac:dyDescent="0.25">
      <c r="A23451" s="53" t="s">
        <v>27563</v>
      </c>
      <c r="B23451" s="53">
        <v>30</v>
      </c>
      <c r="C23451" s="53" t="s">
        <v>33536</v>
      </c>
      <c r="D23451" s="53" t="s">
        <v>33873</v>
      </c>
    </row>
    <row r="23452" spans="1:4" ht="15" x14ac:dyDescent="0.25">
      <c r="A23452" s="53" t="s">
        <v>27564</v>
      </c>
      <c r="B23452" s="53">
        <v>15</v>
      </c>
      <c r="C23452" s="53" t="s">
        <v>33536</v>
      </c>
      <c r="D23452" s="53" t="s">
        <v>33873</v>
      </c>
    </row>
    <row r="23453" spans="1:4" ht="15" x14ac:dyDescent="0.25">
      <c r="A23453" s="53" t="s">
        <v>27565</v>
      </c>
      <c r="B23453" s="53">
        <v>15</v>
      </c>
      <c r="C23453" s="53" t="s">
        <v>33538</v>
      </c>
      <c r="D23453" s="53" t="s">
        <v>33873</v>
      </c>
    </row>
    <row r="23454" spans="1:4" ht="15" x14ac:dyDescent="0.25">
      <c r="A23454" s="53" t="s">
        <v>27566</v>
      </c>
      <c r="B23454" s="53">
        <v>15</v>
      </c>
      <c r="C23454" s="53" t="s">
        <v>33536</v>
      </c>
      <c r="D23454" s="53" t="s">
        <v>33873</v>
      </c>
    </row>
    <row r="23455" spans="1:4" ht="15" x14ac:dyDescent="0.25">
      <c r="A23455" s="53" t="s">
        <v>27567</v>
      </c>
      <c r="B23455" s="53">
        <v>15</v>
      </c>
      <c r="C23455" s="53" t="s">
        <v>33536</v>
      </c>
      <c r="D23455" s="53" t="s">
        <v>33873</v>
      </c>
    </row>
    <row r="23456" spans="1:4" ht="15" x14ac:dyDescent="0.25">
      <c r="A23456" s="53" t="s">
        <v>27568</v>
      </c>
      <c r="B23456" s="53">
        <v>15</v>
      </c>
      <c r="C23456" s="53" t="s">
        <v>33536</v>
      </c>
      <c r="D23456" s="53" t="s">
        <v>33873</v>
      </c>
    </row>
    <row r="23457" spans="1:4" ht="15" x14ac:dyDescent="0.25">
      <c r="A23457" s="53" t="s">
        <v>27569</v>
      </c>
      <c r="B23457" s="53">
        <v>15</v>
      </c>
      <c r="C23457" s="53" t="s">
        <v>33536</v>
      </c>
      <c r="D23457" s="53" t="s">
        <v>33873</v>
      </c>
    </row>
    <row r="23458" spans="1:4" ht="15" x14ac:dyDescent="0.25">
      <c r="A23458" s="53" t="s">
        <v>27570</v>
      </c>
      <c r="B23458" s="53">
        <v>15</v>
      </c>
      <c r="C23458" s="53" t="s">
        <v>33536</v>
      </c>
      <c r="D23458" s="53" t="s">
        <v>33873</v>
      </c>
    </row>
    <row r="23459" spans="1:4" ht="15" x14ac:dyDescent="0.25">
      <c r="A23459" s="53" t="s">
        <v>27571</v>
      </c>
      <c r="B23459" s="53">
        <v>15</v>
      </c>
      <c r="C23459" s="53" t="s">
        <v>33536</v>
      </c>
      <c r="D23459" s="53" t="s">
        <v>33873</v>
      </c>
    </row>
    <row r="23460" spans="1:4" ht="15" x14ac:dyDescent="0.25">
      <c r="A23460" s="53" t="s">
        <v>27572</v>
      </c>
      <c r="B23460" s="53">
        <v>15</v>
      </c>
      <c r="C23460" s="53" t="s">
        <v>33536</v>
      </c>
      <c r="D23460" s="53" t="s">
        <v>33873</v>
      </c>
    </row>
    <row r="23461" spans="1:4" ht="15" x14ac:dyDescent="0.25">
      <c r="A23461" s="53" t="s">
        <v>27573</v>
      </c>
      <c r="B23461" s="53">
        <v>15</v>
      </c>
      <c r="C23461" s="53" t="s">
        <v>33536</v>
      </c>
      <c r="D23461" s="53" t="s">
        <v>33873</v>
      </c>
    </row>
    <row r="23462" spans="1:4" ht="15" x14ac:dyDescent="0.25">
      <c r="A23462" s="53" t="s">
        <v>27574</v>
      </c>
      <c r="B23462" s="53">
        <v>15</v>
      </c>
      <c r="C23462" s="53" t="s">
        <v>33536</v>
      </c>
      <c r="D23462" s="53" t="s">
        <v>33873</v>
      </c>
    </row>
    <row r="23463" spans="1:4" ht="15" x14ac:dyDescent="0.25">
      <c r="A23463" s="53" t="s">
        <v>27575</v>
      </c>
      <c r="B23463" s="53">
        <v>15</v>
      </c>
      <c r="C23463" s="53" t="s">
        <v>33536</v>
      </c>
      <c r="D23463" s="53" t="s">
        <v>33873</v>
      </c>
    </row>
    <row r="23464" spans="1:4" ht="15" x14ac:dyDescent="0.25">
      <c r="A23464" s="53" t="s">
        <v>33519</v>
      </c>
      <c r="B23464" s="53">
        <v>15</v>
      </c>
      <c r="C23464" s="53" t="s">
        <v>33536</v>
      </c>
      <c r="D23464" s="53" t="s">
        <v>33873</v>
      </c>
    </row>
    <row r="23465" spans="1:4" ht="15" x14ac:dyDescent="0.25">
      <c r="A23465" s="53" t="s">
        <v>33806</v>
      </c>
      <c r="B23465" s="53">
        <v>15</v>
      </c>
      <c r="C23465" s="53" t="s">
        <v>33536</v>
      </c>
      <c r="D23465" s="53" t="s">
        <v>33873</v>
      </c>
    </row>
    <row r="23466" spans="1:4" ht="15" x14ac:dyDescent="0.25">
      <c r="A23466" s="53" t="s">
        <v>33807</v>
      </c>
      <c r="B23466" s="53">
        <v>15</v>
      </c>
      <c r="C23466" s="53" t="s">
        <v>33536</v>
      </c>
      <c r="D23466" s="53" t="s">
        <v>33873</v>
      </c>
    </row>
    <row r="23467" spans="1:4" ht="15" x14ac:dyDescent="0.25">
      <c r="A23467" s="53" t="s">
        <v>33808</v>
      </c>
      <c r="B23467" s="53">
        <v>15</v>
      </c>
      <c r="C23467" s="53" t="s">
        <v>33536</v>
      </c>
      <c r="D23467" s="53" t="s">
        <v>33873</v>
      </c>
    </row>
    <row r="23468" spans="1:4" ht="15" x14ac:dyDescent="0.25">
      <c r="A23468" s="53" t="s">
        <v>33809</v>
      </c>
      <c r="B23468" s="53">
        <v>15</v>
      </c>
      <c r="C23468" s="53" t="s">
        <v>33536</v>
      </c>
      <c r="D23468" s="53" t="s">
        <v>33873</v>
      </c>
    </row>
    <row r="23469" spans="1:4" ht="15" x14ac:dyDescent="0.25">
      <c r="A23469" s="53" t="s">
        <v>33810</v>
      </c>
      <c r="B23469" s="53">
        <v>15</v>
      </c>
      <c r="C23469" s="53" t="s">
        <v>33536</v>
      </c>
      <c r="D23469" s="53" t="s">
        <v>33873</v>
      </c>
    </row>
    <row r="23470" spans="1:4" ht="15" x14ac:dyDescent="0.25">
      <c r="A23470" s="53" t="s">
        <v>27576</v>
      </c>
      <c r="B23470" s="53">
        <v>30</v>
      </c>
      <c r="C23470" s="53" t="s">
        <v>33536</v>
      </c>
      <c r="D23470" s="53" t="s">
        <v>33872</v>
      </c>
    </row>
    <row r="23471" spans="1:4" ht="15" x14ac:dyDescent="0.25">
      <c r="A23471" s="53" t="s">
        <v>27577</v>
      </c>
      <c r="B23471" s="53">
        <v>0</v>
      </c>
      <c r="C23471" s="53" t="s">
        <v>33539</v>
      </c>
      <c r="D23471" s="53" t="s">
        <v>33872</v>
      </c>
    </row>
    <row r="23472" spans="1:4" ht="15" x14ac:dyDescent="0.25">
      <c r="A23472" s="53" t="s">
        <v>27578</v>
      </c>
      <c r="B23472" s="53">
        <v>0</v>
      </c>
      <c r="C23472" s="53" t="s">
        <v>33537</v>
      </c>
      <c r="D23472" s="53" t="s">
        <v>33872</v>
      </c>
    </row>
    <row r="23473" spans="1:4" ht="15" x14ac:dyDescent="0.25">
      <c r="A23473" s="53" t="s">
        <v>27579</v>
      </c>
      <c r="B23473" s="53">
        <v>15</v>
      </c>
      <c r="C23473" s="53" t="s">
        <v>33536</v>
      </c>
      <c r="D23473" s="53" t="s">
        <v>33872</v>
      </c>
    </row>
    <row r="23474" spans="1:4" ht="15" x14ac:dyDescent="0.25">
      <c r="A23474" s="53" t="s">
        <v>27580</v>
      </c>
      <c r="B23474" s="53">
        <v>15</v>
      </c>
      <c r="C23474" s="53" t="s">
        <v>33536</v>
      </c>
      <c r="D23474" s="53" t="s">
        <v>33872</v>
      </c>
    </row>
    <row r="23475" spans="1:4" ht="15" x14ac:dyDescent="0.25">
      <c r="A23475" s="53" t="s">
        <v>27581</v>
      </c>
      <c r="B23475" s="53">
        <v>30</v>
      </c>
      <c r="C23475" s="53" t="s">
        <v>33536</v>
      </c>
      <c r="D23475" s="53" t="s">
        <v>33873</v>
      </c>
    </row>
    <row r="23476" spans="1:4" ht="15" x14ac:dyDescent="0.25">
      <c r="A23476" s="53" t="s">
        <v>27582</v>
      </c>
      <c r="B23476" s="53">
        <v>30</v>
      </c>
      <c r="C23476" s="53" t="s">
        <v>33536</v>
      </c>
      <c r="D23476" s="53" t="s">
        <v>33873</v>
      </c>
    </row>
    <row r="23477" spans="1:4" ht="15" x14ac:dyDescent="0.25">
      <c r="A23477" s="53" t="s">
        <v>27583</v>
      </c>
      <c r="B23477" s="53">
        <v>30</v>
      </c>
      <c r="C23477" s="53" t="s">
        <v>33536</v>
      </c>
      <c r="D23477" s="53" t="s">
        <v>33873</v>
      </c>
    </row>
    <row r="23478" spans="1:4" ht="15" x14ac:dyDescent="0.25">
      <c r="A23478" s="53" t="s">
        <v>27584</v>
      </c>
      <c r="B23478" s="53">
        <v>30</v>
      </c>
      <c r="C23478" s="53" t="s">
        <v>33536</v>
      </c>
      <c r="D23478" s="53" t="s">
        <v>33873</v>
      </c>
    </row>
    <row r="23479" spans="1:4" ht="15" x14ac:dyDescent="0.25">
      <c r="A23479" s="53" t="s">
        <v>27585</v>
      </c>
      <c r="B23479" s="53">
        <v>30</v>
      </c>
      <c r="C23479" s="53" t="s">
        <v>33536</v>
      </c>
      <c r="D23479" s="53" t="s">
        <v>33873</v>
      </c>
    </row>
    <row r="23480" spans="1:4" ht="15" x14ac:dyDescent="0.25">
      <c r="A23480" s="53" t="s">
        <v>27586</v>
      </c>
      <c r="B23480" s="53">
        <v>30</v>
      </c>
      <c r="C23480" s="53" t="s">
        <v>33536</v>
      </c>
      <c r="D23480" s="53" t="s">
        <v>33873</v>
      </c>
    </row>
    <row r="23481" spans="1:4" ht="15" x14ac:dyDescent="0.25">
      <c r="A23481" s="53" t="s">
        <v>27587</v>
      </c>
      <c r="B23481" s="53">
        <v>30</v>
      </c>
      <c r="C23481" s="53" t="s">
        <v>33536</v>
      </c>
      <c r="D23481" s="53" t="s">
        <v>33873</v>
      </c>
    </row>
    <row r="23482" spans="1:4" ht="15" x14ac:dyDescent="0.25">
      <c r="A23482" s="53" t="s">
        <v>27588</v>
      </c>
      <c r="B23482" s="53">
        <v>30</v>
      </c>
      <c r="C23482" s="53" t="s">
        <v>33536</v>
      </c>
      <c r="D23482" s="53" t="s">
        <v>33873</v>
      </c>
    </row>
    <row r="23483" spans="1:4" ht="15" x14ac:dyDescent="0.25">
      <c r="A23483" s="53" t="s">
        <v>27589</v>
      </c>
      <c r="B23483" s="53">
        <v>60</v>
      </c>
      <c r="C23483" s="53" t="s">
        <v>33542</v>
      </c>
      <c r="D23483" s="53" t="s">
        <v>33873</v>
      </c>
    </row>
    <row r="23484" spans="1:4" ht="15" x14ac:dyDescent="0.25">
      <c r="A23484" s="53" t="s">
        <v>27590</v>
      </c>
      <c r="B23484" s="53">
        <v>15</v>
      </c>
      <c r="C23484" s="53" t="s">
        <v>33536</v>
      </c>
      <c r="D23484" s="53" t="s">
        <v>33873</v>
      </c>
    </row>
    <row r="23485" spans="1:4" ht="15" x14ac:dyDescent="0.25">
      <c r="A23485" s="53" t="s">
        <v>27591</v>
      </c>
      <c r="B23485" s="53">
        <v>15</v>
      </c>
      <c r="C23485" s="53" t="s">
        <v>33536</v>
      </c>
      <c r="D23485" s="53" t="s">
        <v>33873</v>
      </c>
    </row>
    <row r="23486" spans="1:4" ht="15" x14ac:dyDescent="0.25">
      <c r="A23486" s="53" t="s">
        <v>27592</v>
      </c>
      <c r="B23486" s="53">
        <v>15</v>
      </c>
      <c r="C23486" s="53" t="s">
        <v>33536</v>
      </c>
      <c r="D23486" s="53" t="s">
        <v>33873</v>
      </c>
    </row>
    <row r="23487" spans="1:4" ht="15" x14ac:dyDescent="0.25">
      <c r="A23487" s="53" t="s">
        <v>27593</v>
      </c>
      <c r="B23487" s="53">
        <v>15</v>
      </c>
      <c r="C23487" s="53" t="s">
        <v>33536</v>
      </c>
      <c r="D23487" s="53" t="s">
        <v>33873</v>
      </c>
    </row>
    <row r="23488" spans="1:4" ht="15" x14ac:dyDescent="0.25">
      <c r="A23488" s="53" t="s">
        <v>27594</v>
      </c>
      <c r="B23488" s="53">
        <v>15</v>
      </c>
      <c r="C23488" s="53" t="s">
        <v>33536</v>
      </c>
      <c r="D23488" s="53" t="s">
        <v>33873</v>
      </c>
    </row>
    <row r="23489" spans="1:4" ht="15" x14ac:dyDescent="0.25">
      <c r="A23489" s="53" t="s">
        <v>27595</v>
      </c>
      <c r="B23489" s="53">
        <v>30</v>
      </c>
      <c r="C23489" s="53" t="s">
        <v>33536</v>
      </c>
      <c r="D23489" s="53" t="s">
        <v>33873</v>
      </c>
    </row>
    <row r="23490" spans="1:4" ht="15" x14ac:dyDescent="0.25">
      <c r="A23490" s="53" t="s">
        <v>27596</v>
      </c>
      <c r="B23490" s="53">
        <v>15</v>
      </c>
      <c r="C23490" s="53" t="s">
        <v>33536</v>
      </c>
      <c r="D23490" s="53" t="s">
        <v>33873</v>
      </c>
    </row>
    <row r="23491" spans="1:4" ht="15" x14ac:dyDescent="0.25">
      <c r="A23491" s="53" t="s">
        <v>27597</v>
      </c>
      <c r="B23491" s="53">
        <v>15</v>
      </c>
      <c r="C23491" s="53" t="s">
        <v>33536</v>
      </c>
      <c r="D23491" s="53" t="s">
        <v>33873</v>
      </c>
    </row>
    <row r="23492" spans="1:4" ht="15" x14ac:dyDescent="0.25">
      <c r="A23492" s="53" t="s">
        <v>27598</v>
      </c>
      <c r="B23492" s="53">
        <v>15</v>
      </c>
      <c r="C23492" s="53" t="s">
        <v>33536</v>
      </c>
      <c r="D23492" s="53" t="s">
        <v>33873</v>
      </c>
    </row>
    <row r="23493" spans="1:4" ht="15" x14ac:dyDescent="0.25">
      <c r="A23493" s="53" t="s">
        <v>27599</v>
      </c>
      <c r="B23493" s="53">
        <v>15</v>
      </c>
      <c r="C23493" s="53" t="s">
        <v>33536</v>
      </c>
      <c r="D23493" s="53" t="s">
        <v>33873</v>
      </c>
    </row>
    <row r="23494" spans="1:4" ht="15" x14ac:dyDescent="0.25">
      <c r="A23494" s="53" t="s">
        <v>33378</v>
      </c>
      <c r="B23494" s="53">
        <v>15</v>
      </c>
      <c r="C23494" s="53" t="s">
        <v>33536</v>
      </c>
      <c r="D23494" s="53" t="s">
        <v>33873</v>
      </c>
    </row>
    <row r="23495" spans="1:4" ht="15" x14ac:dyDescent="0.25">
      <c r="A23495" s="53" t="s">
        <v>33379</v>
      </c>
      <c r="B23495" s="53">
        <v>15</v>
      </c>
      <c r="C23495" s="53" t="s">
        <v>33536</v>
      </c>
      <c r="D23495" s="53" t="s">
        <v>33872</v>
      </c>
    </row>
    <row r="23496" spans="1:4" ht="15" x14ac:dyDescent="0.25">
      <c r="A23496" s="53" t="s">
        <v>33520</v>
      </c>
      <c r="B23496" s="53">
        <v>15</v>
      </c>
      <c r="C23496" s="53" t="s">
        <v>33536</v>
      </c>
      <c r="D23496" s="53" t="s">
        <v>33873</v>
      </c>
    </row>
    <row r="23497" spans="1:4" ht="15" x14ac:dyDescent="0.25">
      <c r="A23497" s="53" t="s">
        <v>27600</v>
      </c>
      <c r="B23497" s="53">
        <v>15</v>
      </c>
      <c r="C23497" s="53" t="s">
        <v>33588</v>
      </c>
      <c r="D23497" s="53" t="s">
        <v>33873</v>
      </c>
    </row>
    <row r="23498" spans="1:4" ht="15" x14ac:dyDescent="0.25">
      <c r="A23498" s="53" t="s">
        <v>27601</v>
      </c>
      <c r="B23498" s="53">
        <v>15</v>
      </c>
      <c r="C23498" s="53" t="s">
        <v>33536</v>
      </c>
      <c r="D23498" s="53" t="s">
        <v>33873</v>
      </c>
    </row>
    <row r="23499" spans="1:4" ht="15" x14ac:dyDescent="0.25">
      <c r="A23499" s="53" t="s">
        <v>33811</v>
      </c>
      <c r="B23499" s="53">
        <v>15</v>
      </c>
      <c r="C23499" s="53" t="s">
        <v>33536</v>
      </c>
      <c r="D23499" s="53" t="s">
        <v>33873</v>
      </c>
    </row>
    <row r="23500" spans="1:4" ht="15" x14ac:dyDescent="0.25">
      <c r="A23500" s="53" t="s">
        <v>27602</v>
      </c>
      <c r="B23500" s="53">
        <v>0</v>
      </c>
      <c r="C23500" s="53" t="s">
        <v>33537</v>
      </c>
      <c r="D23500" s="53" t="s">
        <v>33872</v>
      </c>
    </row>
    <row r="23501" spans="1:4" ht="15" x14ac:dyDescent="0.25">
      <c r="A23501" s="53" t="s">
        <v>33812</v>
      </c>
      <c r="B23501" s="53">
        <v>15</v>
      </c>
      <c r="C23501" s="53" t="s">
        <v>33536</v>
      </c>
      <c r="D23501" s="53" t="s">
        <v>33873</v>
      </c>
    </row>
    <row r="23502" spans="1:4" ht="15" x14ac:dyDescent="0.25">
      <c r="A23502" s="53" t="s">
        <v>27603</v>
      </c>
      <c r="B23502" s="53">
        <v>30</v>
      </c>
      <c r="C23502" s="53" t="s">
        <v>33536</v>
      </c>
      <c r="D23502" s="53" t="s">
        <v>33872</v>
      </c>
    </row>
    <row r="23503" spans="1:4" ht="15" x14ac:dyDescent="0.25">
      <c r="A23503" s="53" t="s">
        <v>27604</v>
      </c>
      <c r="B23503" s="53">
        <v>15</v>
      </c>
      <c r="C23503" s="53" t="s">
        <v>33536</v>
      </c>
      <c r="D23503" s="53" t="s">
        <v>33872</v>
      </c>
    </row>
    <row r="23504" spans="1:4" ht="15" x14ac:dyDescent="0.25">
      <c r="A23504" s="53" t="s">
        <v>27605</v>
      </c>
      <c r="B23504" s="53">
        <v>15</v>
      </c>
      <c r="C23504" s="53" t="s">
        <v>33536</v>
      </c>
      <c r="D23504" s="53" t="s">
        <v>33872</v>
      </c>
    </row>
    <row r="23505" spans="1:4" ht="15" x14ac:dyDescent="0.25">
      <c r="A23505" s="53" t="s">
        <v>27606</v>
      </c>
      <c r="B23505" s="53">
        <v>15</v>
      </c>
      <c r="C23505" s="53" t="s">
        <v>33536</v>
      </c>
      <c r="D23505" s="53" t="s">
        <v>33872</v>
      </c>
    </row>
    <row r="23506" spans="1:4" ht="15" x14ac:dyDescent="0.25">
      <c r="A23506" s="53" t="s">
        <v>27607</v>
      </c>
      <c r="B23506" s="53">
        <v>15</v>
      </c>
      <c r="C23506" s="53" t="s">
        <v>33536</v>
      </c>
      <c r="D23506" s="53" t="s">
        <v>33872</v>
      </c>
    </row>
    <row r="23507" spans="1:4" ht="15" x14ac:dyDescent="0.25">
      <c r="A23507" s="53" t="s">
        <v>27608</v>
      </c>
      <c r="B23507" s="53">
        <v>30</v>
      </c>
      <c r="C23507" s="53" t="s">
        <v>33536</v>
      </c>
      <c r="D23507" s="53" t="s">
        <v>33872</v>
      </c>
    </row>
    <row r="23508" spans="1:4" ht="15" x14ac:dyDescent="0.25">
      <c r="A23508" s="53" t="s">
        <v>27609</v>
      </c>
      <c r="B23508" s="53">
        <v>15</v>
      </c>
      <c r="C23508" s="53" t="s">
        <v>33536</v>
      </c>
      <c r="D23508" s="53" t="s">
        <v>33872</v>
      </c>
    </row>
    <row r="23509" spans="1:4" ht="15" x14ac:dyDescent="0.25">
      <c r="A23509" s="53" t="s">
        <v>27610</v>
      </c>
      <c r="B23509" s="53">
        <v>15</v>
      </c>
      <c r="C23509" s="53" t="s">
        <v>33536</v>
      </c>
      <c r="D23509" s="53" t="s">
        <v>33872</v>
      </c>
    </row>
    <row r="23510" spans="1:4" ht="15" x14ac:dyDescent="0.25">
      <c r="A23510" s="53" t="s">
        <v>27611</v>
      </c>
      <c r="B23510" s="53">
        <v>30</v>
      </c>
      <c r="C23510" s="53" t="s">
        <v>33536</v>
      </c>
      <c r="D23510" s="53" t="s">
        <v>33872</v>
      </c>
    </row>
    <row r="23511" spans="1:4" ht="15" x14ac:dyDescent="0.25">
      <c r="A23511" s="53" t="s">
        <v>27612</v>
      </c>
      <c r="B23511" s="53">
        <v>15</v>
      </c>
      <c r="C23511" s="53" t="s">
        <v>33536</v>
      </c>
      <c r="D23511" s="53" t="s">
        <v>33872</v>
      </c>
    </row>
    <row r="23512" spans="1:4" ht="15" x14ac:dyDescent="0.25">
      <c r="A23512" s="53" t="s">
        <v>27613</v>
      </c>
      <c r="B23512" s="53">
        <v>30</v>
      </c>
      <c r="C23512" s="53" t="s">
        <v>33536</v>
      </c>
      <c r="D23512" s="53" t="s">
        <v>33872</v>
      </c>
    </row>
    <row r="23513" spans="1:4" ht="15" x14ac:dyDescent="0.25">
      <c r="A23513" s="53" t="s">
        <v>27614</v>
      </c>
      <c r="B23513" s="53">
        <v>15</v>
      </c>
      <c r="C23513" s="53" t="s">
        <v>33536</v>
      </c>
      <c r="D23513" s="53" t="s">
        <v>33872</v>
      </c>
    </row>
    <row r="23514" spans="1:4" ht="15" x14ac:dyDescent="0.25">
      <c r="A23514" s="53" t="s">
        <v>27615</v>
      </c>
      <c r="B23514" s="53">
        <v>30</v>
      </c>
      <c r="C23514" s="53" t="s">
        <v>33536</v>
      </c>
      <c r="D23514" s="53" t="s">
        <v>33872</v>
      </c>
    </row>
    <row r="23515" spans="1:4" ht="15" x14ac:dyDescent="0.25">
      <c r="A23515" s="53" t="s">
        <v>27616</v>
      </c>
      <c r="B23515" s="53">
        <v>30</v>
      </c>
      <c r="C23515" s="53" t="s">
        <v>33536</v>
      </c>
      <c r="D23515" s="53" t="s">
        <v>33872</v>
      </c>
    </row>
    <row r="23516" spans="1:4" ht="15" x14ac:dyDescent="0.25">
      <c r="A23516" s="53" t="s">
        <v>27617</v>
      </c>
      <c r="B23516" s="53">
        <v>15</v>
      </c>
      <c r="C23516" s="53" t="s">
        <v>33536</v>
      </c>
      <c r="D23516" s="53" t="s">
        <v>33872</v>
      </c>
    </row>
    <row r="23517" spans="1:4" ht="15" x14ac:dyDescent="0.25">
      <c r="A23517" s="53" t="s">
        <v>27618</v>
      </c>
      <c r="B23517" s="53">
        <v>15</v>
      </c>
      <c r="C23517" s="53" t="s">
        <v>33536</v>
      </c>
      <c r="D23517" s="53" t="s">
        <v>33872</v>
      </c>
    </row>
    <row r="23518" spans="1:4" ht="15" x14ac:dyDescent="0.25">
      <c r="A23518" s="53" t="s">
        <v>27619</v>
      </c>
      <c r="B23518" s="53">
        <v>15</v>
      </c>
      <c r="C23518" s="53" t="s">
        <v>33536</v>
      </c>
      <c r="D23518" s="53" t="s">
        <v>33872</v>
      </c>
    </row>
    <row r="23519" spans="1:4" ht="15" x14ac:dyDescent="0.25">
      <c r="A23519" s="53" t="s">
        <v>27620</v>
      </c>
      <c r="B23519" s="53">
        <v>15</v>
      </c>
      <c r="C23519" s="53" t="s">
        <v>33536</v>
      </c>
      <c r="D23519" s="53" t="s">
        <v>33872</v>
      </c>
    </row>
    <row r="23520" spans="1:4" ht="15" x14ac:dyDescent="0.25">
      <c r="A23520" s="53" t="s">
        <v>27621</v>
      </c>
      <c r="B23520" s="53">
        <v>15</v>
      </c>
      <c r="C23520" s="53" t="s">
        <v>33536</v>
      </c>
      <c r="D23520" s="53" t="s">
        <v>33872</v>
      </c>
    </row>
    <row r="23521" spans="1:4" ht="15" x14ac:dyDescent="0.25">
      <c r="A23521" s="53" t="s">
        <v>27622</v>
      </c>
      <c r="B23521" s="53">
        <v>15</v>
      </c>
      <c r="C23521" s="53" t="s">
        <v>33536</v>
      </c>
      <c r="D23521" s="53" t="s">
        <v>33872</v>
      </c>
    </row>
    <row r="23522" spans="1:4" ht="15" x14ac:dyDescent="0.25">
      <c r="A23522" s="53" t="s">
        <v>27623</v>
      </c>
      <c r="B23522" s="53">
        <v>15</v>
      </c>
      <c r="C23522" s="53" t="s">
        <v>33536</v>
      </c>
      <c r="D23522" s="53" t="s">
        <v>33872</v>
      </c>
    </row>
    <row r="23523" spans="1:4" ht="15" x14ac:dyDescent="0.25">
      <c r="A23523" s="53" t="s">
        <v>27624</v>
      </c>
      <c r="B23523" s="53">
        <v>15</v>
      </c>
      <c r="C23523" s="53" t="s">
        <v>33536</v>
      </c>
      <c r="D23523" s="53" t="s">
        <v>33873</v>
      </c>
    </row>
    <row r="23524" spans="1:4" ht="15" x14ac:dyDescent="0.25">
      <c r="A23524" s="53" t="s">
        <v>27625</v>
      </c>
      <c r="B23524" s="53">
        <v>15</v>
      </c>
      <c r="C23524" s="53" t="s">
        <v>33536</v>
      </c>
      <c r="D23524" s="53" t="s">
        <v>33873</v>
      </c>
    </row>
    <row r="23525" spans="1:4" ht="15" x14ac:dyDescent="0.25">
      <c r="A23525" s="53" t="s">
        <v>27626</v>
      </c>
      <c r="B23525" s="53">
        <v>15</v>
      </c>
      <c r="C23525" s="53" t="s">
        <v>33536</v>
      </c>
      <c r="D23525" s="53" t="s">
        <v>33873</v>
      </c>
    </row>
    <row r="23526" spans="1:4" ht="15" x14ac:dyDescent="0.25">
      <c r="A23526" s="53" t="s">
        <v>27627</v>
      </c>
      <c r="B23526" s="53">
        <v>15</v>
      </c>
      <c r="C23526" s="53" t="s">
        <v>33536</v>
      </c>
      <c r="D23526" s="53" t="s">
        <v>33873</v>
      </c>
    </row>
    <row r="23527" spans="1:4" ht="15" x14ac:dyDescent="0.25">
      <c r="A23527" s="53" t="s">
        <v>27628</v>
      </c>
      <c r="B23527" s="53">
        <v>15</v>
      </c>
      <c r="C23527" s="53" t="s">
        <v>33536</v>
      </c>
      <c r="D23527" s="53" t="s">
        <v>33872</v>
      </c>
    </row>
    <row r="23528" spans="1:4" ht="15" x14ac:dyDescent="0.25">
      <c r="A23528" s="53" t="s">
        <v>27629</v>
      </c>
      <c r="B23528" s="53">
        <v>0</v>
      </c>
      <c r="C23528" s="53" t="s">
        <v>33536</v>
      </c>
      <c r="D23528" s="53" t="s">
        <v>33872</v>
      </c>
    </row>
    <row r="23529" spans="1:4" ht="15" x14ac:dyDescent="0.25">
      <c r="A23529" s="53" t="s">
        <v>27630</v>
      </c>
      <c r="B23529" s="53">
        <v>15</v>
      </c>
      <c r="C23529" s="53" t="s">
        <v>33536</v>
      </c>
      <c r="D23529" s="53" t="s">
        <v>33872</v>
      </c>
    </row>
    <row r="23530" spans="1:4" ht="15" x14ac:dyDescent="0.25">
      <c r="A23530" s="53" t="s">
        <v>27631</v>
      </c>
      <c r="B23530" s="53">
        <v>15</v>
      </c>
      <c r="C23530" s="53" t="s">
        <v>33536</v>
      </c>
      <c r="D23530" s="53" t="s">
        <v>33872</v>
      </c>
    </row>
    <row r="23531" spans="1:4" ht="15" x14ac:dyDescent="0.25">
      <c r="A23531" s="53" t="s">
        <v>27632</v>
      </c>
      <c r="B23531" s="53">
        <v>15</v>
      </c>
      <c r="C23531" s="53" t="s">
        <v>33536</v>
      </c>
      <c r="D23531" s="53" t="s">
        <v>33873</v>
      </c>
    </row>
    <row r="23532" spans="1:4" ht="15" x14ac:dyDescent="0.25">
      <c r="A23532" s="53" t="s">
        <v>27633</v>
      </c>
      <c r="B23532" s="53">
        <v>15</v>
      </c>
      <c r="C23532" s="53" t="s">
        <v>33536</v>
      </c>
      <c r="D23532" s="53" t="s">
        <v>33873</v>
      </c>
    </row>
    <row r="23533" spans="1:4" ht="15" x14ac:dyDescent="0.25">
      <c r="A23533" s="53" t="s">
        <v>27634</v>
      </c>
      <c r="B23533" s="53">
        <v>15</v>
      </c>
      <c r="C23533" s="53" t="s">
        <v>33536</v>
      </c>
      <c r="D23533" s="53" t="s">
        <v>33872</v>
      </c>
    </row>
    <row r="23534" spans="1:4" ht="15" x14ac:dyDescent="0.25">
      <c r="A23534" s="53" t="s">
        <v>27635</v>
      </c>
      <c r="B23534" s="53">
        <v>15</v>
      </c>
      <c r="C23534" s="53" t="s">
        <v>33536</v>
      </c>
      <c r="D23534" s="53" t="s">
        <v>33873</v>
      </c>
    </row>
    <row r="23535" spans="1:4" ht="15" x14ac:dyDescent="0.25">
      <c r="A23535" s="53" t="s">
        <v>27636</v>
      </c>
      <c r="B23535" s="53">
        <v>15</v>
      </c>
      <c r="C23535" s="53" t="s">
        <v>33536</v>
      </c>
      <c r="D23535" s="53" t="s">
        <v>33873</v>
      </c>
    </row>
    <row r="23536" spans="1:4" ht="15" x14ac:dyDescent="0.25">
      <c r="A23536" s="53" t="s">
        <v>27637</v>
      </c>
      <c r="B23536" s="53">
        <v>15</v>
      </c>
      <c r="C23536" s="53" t="s">
        <v>33536</v>
      </c>
      <c r="D23536" s="53" t="s">
        <v>33872</v>
      </c>
    </row>
    <row r="23537" spans="1:4" ht="15" x14ac:dyDescent="0.25">
      <c r="A23537" s="53" t="s">
        <v>27638</v>
      </c>
      <c r="B23537" s="53">
        <v>15</v>
      </c>
      <c r="C23537" s="53" t="s">
        <v>33536</v>
      </c>
      <c r="D23537" s="53" t="s">
        <v>33872</v>
      </c>
    </row>
    <row r="23538" spans="1:4" ht="15" x14ac:dyDescent="0.25">
      <c r="A23538" s="53" t="s">
        <v>27639</v>
      </c>
      <c r="B23538" s="53">
        <v>15</v>
      </c>
      <c r="C23538" s="53" t="s">
        <v>33536</v>
      </c>
      <c r="D23538" s="53" t="s">
        <v>33872</v>
      </c>
    </row>
    <row r="23539" spans="1:4" ht="15" x14ac:dyDescent="0.25">
      <c r="A23539" s="53" t="s">
        <v>27640</v>
      </c>
      <c r="B23539" s="53">
        <v>15</v>
      </c>
      <c r="C23539" s="53" t="s">
        <v>33536</v>
      </c>
      <c r="D23539" s="53" t="s">
        <v>33872</v>
      </c>
    </row>
    <row r="23540" spans="1:4" ht="15" x14ac:dyDescent="0.25">
      <c r="A23540" s="53" t="s">
        <v>27641</v>
      </c>
      <c r="B23540" s="53">
        <v>15</v>
      </c>
      <c r="C23540" s="53" t="s">
        <v>33536</v>
      </c>
      <c r="D23540" s="53" t="s">
        <v>33873</v>
      </c>
    </row>
    <row r="23541" spans="1:4" ht="15" x14ac:dyDescent="0.25">
      <c r="A23541" s="53" t="s">
        <v>27642</v>
      </c>
      <c r="B23541" s="53">
        <v>15</v>
      </c>
      <c r="C23541" s="53" t="s">
        <v>33536</v>
      </c>
      <c r="D23541" s="53" t="s">
        <v>33873</v>
      </c>
    </row>
    <row r="23542" spans="1:4" ht="15" x14ac:dyDescent="0.25">
      <c r="A23542" s="53" t="s">
        <v>27643</v>
      </c>
      <c r="B23542" s="53">
        <v>15</v>
      </c>
      <c r="C23542" s="53" t="s">
        <v>33536</v>
      </c>
      <c r="D23542" s="53" t="s">
        <v>33873</v>
      </c>
    </row>
    <row r="23543" spans="1:4" ht="15" x14ac:dyDescent="0.25">
      <c r="A23543" s="53" t="s">
        <v>27644</v>
      </c>
      <c r="B23543" s="53">
        <v>15</v>
      </c>
      <c r="C23543" s="53" t="s">
        <v>33536</v>
      </c>
      <c r="D23543" s="53" t="s">
        <v>33873</v>
      </c>
    </row>
    <row r="23544" spans="1:4" ht="15" x14ac:dyDescent="0.25">
      <c r="A23544" s="53" t="s">
        <v>27645</v>
      </c>
      <c r="B23544" s="53">
        <v>0</v>
      </c>
      <c r="C23544" s="53" t="s">
        <v>33537</v>
      </c>
      <c r="D23544" s="53" t="s">
        <v>33872</v>
      </c>
    </row>
    <row r="23545" spans="1:4" ht="15" x14ac:dyDescent="0.25">
      <c r="A23545" s="53" t="s">
        <v>27646</v>
      </c>
      <c r="B23545" s="53">
        <v>0</v>
      </c>
      <c r="C23545" s="53" t="s">
        <v>33537</v>
      </c>
      <c r="D23545" s="53" t="s">
        <v>33872</v>
      </c>
    </row>
    <row r="23546" spans="1:4" ht="15" x14ac:dyDescent="0.25">
      <c r="A23546" s="53" t="s">
        <v>27647</v>
      </c>
      <c r="B23546" s="53">
        <v>0</v>
      </c>
      <c r="C23546" s="53" t="s">
        <v>33539</v>
      </c>
      <c r="D23546" s="53" t="s">
        <v>33873</v>
      </c>
    </row>
    <row r="23547" spans="1:4" ht="15" x14ac:dyDescent="0.25">
      <c r="A23547" s="53" t="s">
        <v>27648</v>
      </c>
      <c r="B23547" s="53">
        <v>0</v>
      </c>
      <c r="C23547" s="53" t="s">
        <v>33536</v>
      </c>
      <c r="D23547" s="53" t="s">
        <v>33872</v>
      </c>
    </row>
    <row r="23548" spans="1:4" ht="15" x14ac:dyDescent="0.25">
      <c r="A23548" s="53" t="s">
        <v>27649</v>
      </c>
      <c r="B23548" s="53">
        <v>0</v>
      </c>
      <c r="C23548" s="53" t="s">
        <v>33537</v>
      </c>
      <c r="D23548" s="53" t="s">
        <v>33872</v>
      </c>
    </row>
    <row r="23549" spans="1:4" ht="15" x14ac:dyDescent="0.25">
      <c r="A23549" s="53" t="s">
        <v>27650</v>
      </c>
      <c r="B23549" s="53">
        <v>0</v>
      </c>
      <c r="C23549" s="53" t="s">
        <v>33539</v>
      </c>
      <c r="D23549" s="53" t="s">
        <v>33873</v>
      </c>
    </row>
    <row r="23550" spans="1:4" ht="15" x14ac:dyDescent="0.25">
      <c r="A23550" s="53" t="s">
        <v>27651</v>
      </c>
      <c r="B23550" s="53">
        <v>0</v>
      </c>
      <c r="C23550" s="53" t="s">
        <v>33539</v>
      </c>
      <c r="D23550" s="53" t="s">
        <v>33873</v>
      </c>
    </row>
    <row r="23551" spans="1:4" ht="15" x14ac:dyDescent="0.25">
      <c r="A23551" s="53" t="s">
        <v>27652</v>
      </c>
      <c r="B23551" s="53">
        <v>0</v>
      </c>
      <c r="C23551" s="53" t="s">
        <v>33539</v>
      </c>
      <c r="D23551" s="53" t="s">
        <v>33873</v>
      </c>
    </row>
    <row r="23552" spans="1:4" ht="15" x14ac:dyDescent="0.25">
      <c r="A23552" s="53" t="s">
        <v>27653</v>
      </c>
      <c r="B23552" s="53">
        <v>0</v>
      </c>
      <c r="C23552" s="53" t="s">
        <v>33539</v>
      </c>
      <c r="D23552" s="53" t="s">
        <v>33873</v>
      </c>
    </row>
    <row r="23553" spans="1:4" ht="15" x14ac:dyDescent="0.25">
      <c r="A23553" s="53" t="s">
        <v>33380</v>
      </c>
      <c r="B23553" s="53">
        <v>0</v>
      </c>
      <c r="C23553" s="53" t="s">
        <v>33539</v>
      </c>
      <c r="D23553" s="53" t="s">
        <v>33873</v>
      </c>
    </row>
    <row r="23554" spans="1:4" ht="15" x14ac:dyDescent="0.25">
      <c r="A23554" s="53" t="s">
        <v>33381</v>
      </c>
      <c r="B23554" s="53">
        <v>0</v>
      </c>
      <c r="C23554" s="53" t="s">
        <v>33539</v>
      </c>
      <c r="D23554" s="53" t="s">
        <v>33873</v>
      </c>
    </row>
    <row r="23555" spans="1:4" ht="15" x14ac:dyDescent="0.25">
      <c r="A23555" s="53" t="s">
        <v>33382</v>
      </c>
      <c r="B23555" s="53">
        <v>0</v>
      </c>
      <c r="C23555" s="53" t="s">
        <v>33539</v>
      </c>
      <c r="D23555" s="53" t="s">
        <v>33873</v>
      </c>
    </row>
    <row r="23556" spans="1:4" ht="15" x14ac:dyDescent="0.25">
      <c r="A23556" s="53" t="s">
        <v>33383</v>
      </c>
      <c r="B23556" s="53">
        <v>0</v>
      </c>
      <c r="C23556" s="53" t="s">
        <v>33539</v>
      </c>
      <c r="D23556" s="53" t="s">
        <v>33873</v>
      </c>
    </row>
    <row r="23557" spans="1:4" ht="15" x14ac:dyDescent="0.25">
      <c r="A23557" s="53" t="s">
        <v>33384</v>
      </c>
      <c r="B23557" s="53">
        <v>0</v>
      </c>
      <c r="C23557" s="53" t="s">
        <v>33539</v>
      </c>
      <c r="D23557" s="53" t="s">
        <v>33873</v>
      </c>
    </row>
    <row r="23558" spans="1:4" ht="15" x14ac:dyDescent="0.25">
      <c r="A23558" s="53" t="s">
        <v>33385</v>
      </c>
      <c r="B23558" s="53">
        <v>0</v>
      </c>
      <c r="C23558" s="53" t="s">
        <v>33539</v>
      </c>
      <c r="D23558" s="53" t="s">
        <v>33872</v>
      </c>
    </row>
    <row r="23559" spans="1:4" ht="15" x14ac:dyDescent="0.25">
      <c r="A23559" s="53" t="s">
        <v>27654</v>
      </c>
      <c r="B23559" s="53">
        <v>0</v>
      </c>
      <c r="C23559" s="53" t="s">
        <v>33539</v>
      </c>
      <c r="D23559" s="53" t="s">
        <v>33873</v>
      </c>
    </row>
    <row r="23560" spans="1:4" ht="15" x14ac:dyDescent="0.25">
      <c r="A23560" s="53" t="s">
        <v>27655</v>
      </c>
      <c r="B23560" s="53">
        <v>30</v>
      </c>
      <c r="C23560" s="53" t="s">
        <v>33536</v>
      </c>
      <c r="D23560" s="53" t="s">
        <v>33872</v>
      </c>
    </row>
    <row r="23561" spans="1:4" ht="15" x14ac:dyDescent="0.25">
      <c r="A23561" s="53" t="s">
        <v>27656</v>
      </c>
      <c r="B23561" s="53">
        <v>15</v>
      </c>
      <c r="C23561" s="53" t="s">
        <v>33536</v>
      </c>
      <c r="D23561" s="53" t="s">
        <v>33872</v>
      </c>
    </row>
    <row r="23562" spans="1:4" ht="15" x14ac:dyDescent="0.25">
      <c r="A23562" s="53" t="s">
        <v>27657</v>
      </c>
      <c r="B23562" s="53">
        <v>15</v>
      </c>
      <c r="C23562" s="53" t="s">
        <v>33536</v>
      </c>
      <c r="D23562" s="53" t="s">
        <v>33872</v>
      </c>
    </row>
    <row r="23563" spans="1:4" ht="15" x14ac:dyDescent="0.25">
      <c r="A23563" s="53" t="s">
        <v>27658</v>
      </c>
      <c r="B23563" s="53">
        <v>15</v>
      </c>
      <c r="C23563" s="53" t="s">
        <v>33536</v>
      </c>
      <c r="D23563" s="53" t="s">
        <v>33872</v>
      </c>
    </row>
    <row r="23564" spans="1:4" ht="15" x14ac:dyDescent="0.25">
      <c r="A23564" s="53" t="s">
        <v>27659</v>
      </c>
      <c r="B23564" s="53">
        <v>30</v>
      </c>
      <c r="C23564" s="53" t="s">
        <v>33536</v>
      </c>
      <c r="D23564" s="53" t="s">
        <v>33872</v>
      </c>
    </row>
    <row r="23565" spans="1:4" ht="15" x14ac:dyDescent="0.25">
      <c r="A23565" s="53" t="s">
        <v>27660</v>
      </c>
      <c r="B23565" s="53">
        <v>30</v>
      </c>
      <c r="C23565" s="53" t="s">
        <v>33536</v>
      </c>
      <c r="D23565" s="53" t="s">
        <v>33872</v>
      </c>
    </row>
    <row r="23566" spans="1:4" ht="15" x14ac:dyDescent="0.25">
      <c r="A23566" s="53" t="s">
        <v>27661</v>
      </c>
      <c r="B23566" s="53">
        <v>15</v>
      </c>
      <c r="C23566" s="53" t="s">
        <v>33536</v>
      </c>
      <c r="D23566" s="53" t="s">
        <v>33872</v>
      </c>
    </row>
    <row r="23567" spans="1:4" ht="15" x14ac:dyDescent="0.25">
      <c r="A23567" s="53" t="s">
        <v>27662</v>
      </c>
      <c r="B23567" s="53">
        <v>15</v>
      </c>
      <c r="C23567" s="53" t="s">
        <v>33536</v>
      </c>
      <c r="D23567" s="53" t="s">
        <v>33872</v>
      </c>
    </row>
    <row r="23568" spans="1:4" ht="15" x14ac:dyDescent="0.25">
      <c r="A23568" s="53" t="s">
        <v>27663</v>
      </c>
      <c r="B23568" s="53">
        <v>15</v>
      </c>
      <c r="C23568" s="53" t="s">
        <v>33536</v>
      </c>
      <c r="D23568" s="53" t="s">
        <v>33872</v>
      </c>
    </row>
    <row r="23569" spans="1:4" ht="15" x14ac:dyDescent="0.25">
      <c r="A23569" s="53" t="s">
        <v>27664</v>
      </c>
      <c r="B23569" s="53">
        <v>15</v>
      </c>
      <c r="C23569" s="53" t="s">
        <v>33536</v>
      </c>
      <c r="D23569" s="53" t="s">
        <v>33872</v>
      </c>
    </row>
    <row r="23570" spans="1:4" ht="15" x14ac:dyDescent="0.25">
      <c r="A23570" s="53" t="s">
        <v>27665</v>
      </c>
      <c r="B23570" s="53">
        <v>15</v>
      </c>
      <c r="C23570" s="53" t="s">
        <v>33536</v>
      </c>
      <c r="D23570" s="53" t="s">
        <v>33872</v>
      </c>
    </row>
    <row r="23571" spans="1:4" ht="15" x14ac:dyDescent="0.25">
      <c r="A23571" s="53" t="s">
        <v>27666</v>
      </c>
      <c r="B23571" s="53">
        <v>15</v>
      </c>
      <c r="C23571" s="53" t="s">
        <v>33536</v>
      </c>
      <c r="D23571" s="53" t="s">
        <v>33872</v>
      </c>
    </row>
    <row r="23572" spans="1:4" ht="15" x14ac:dyDescent="0.25">
      <c r="A23572" s="53" t="s">
        <v>27667</v>
      </c>
      <c r="B23572" s="53">
        <v>15</v>
      </c>
      <c r="C23572" s="53" t="s">
        <v>33536</v>
      </c>
      <c r="D23572" s="53" t="s">
        <v>33872</v>
      </c>
    </row>
    <row r="23573" spans="1:4" ht="15" x14ac:dyDescent="0.25">
      <c r="A23573" s="53" t="s">
        <v>27668</v>
      </c>
      <c r="B23573" s="53">
        <v>15</v>
      </c>
      <c r="C23573" s="53" t="s">
        <v>33536</v>
      </c>
      <c r="D23573" s="53" t="s">
        <v>33872</v>
      </c>
    </row>
    <row r="23574" spans="1:4" ht="15" x14ac:dyDescent="0.25">
      <c r="A23574" s="53" t="s">
        <v>27669</v>
      </c>
      <c r="B23574" s="53">
        <v>30</v>
      </c>
      <c r="C23574" s="53" t="s">
        <v>33536</v>
      </c>
      <c r="D23574" s="53" t="s">
        <v>33872</v>
      </c>
    </row>
    <row r="23575" spans="1:4" ht="15" x14ac:dyDescent="0.25">
      <c r="A23575" s="53" t="s">
        <v>27670</v>
      </c>
      <c r="B23575" s="53">
        <v>15</v>
      </c>
      <c r="C23575" s="53" t="s">
        <v>33536</v>
      </c>
      <c r="D23575" s="53" t="s">
        <v>33872</v>
      </c>
    </row>
    <row r="23576" spans="1:4" ht="15" x14ac:dyDescent="0.25">
      <c r="A23576" s="53" t="s">
        <v>27671</v>
      </c>
      <c r="B23576" s="53">
        <v>15</v>
      </c>
      <c r="C23576" s="53" t="s">
        <v>33536</v>
      </c>
      <c r="D23576" s="53" t="s">
        <v>33872</v>
      </c>
    </row>
    <row r="23577" spans="1:4" ht="15" x14ac:dyDescent="0.25">
      <c r="A23577" s="53" t="s">
        <v>27672</v>
      </c>
      <c r="B23577" s="53">
        <v>15</v>
      </c>
      <c r="C23577" s="53" t="s">
        <v>33536</v>
      </c>
      <c r="D23577" s="53" t="s">
        <v>33872</v>
      </c>
    </row>
    <row r="23578" spans="1:4" ht="15" x14ac:dyDescent="0.25">
      <c r="A23578" s="53" t="s">
        <v>27673</v>
      </c>
      <c r="B23578" s="53">
        <v>15</v>
      </c>
      <c r="C23578" s="53" t="s">
        <v>33536</v>
      </c>
      <c r="D23578" s="53" t="s">
        <v>33872</v>
      </c>
    </row>
    <row r="23579" spans="1:4" ht="15" x14ac:dyDescent="0.25">
      <c r="A23579" s="53" t="s">
        <v>27674</v>
      </c>
      <c r="B23579" s="53">
        <v>15</v>
      </c>
      <c r="C23579" s="53" t="s">
        <v>33536</v>
      </c>
      <c r="D23579" s="53" t="s">
        <v>33872</v>
      </c>
    </row>
    <row r="23580" spans="1:4" ht="15" x14ac:dyDescent="0.25">
      <c r="A23580" s="53" t="s">
        <v>27675</v>
      </c>
      <c r="B23580" s="53">
        <v>15</v>
      </c>
      <c r="C23580" s="53" t="s">
        <v>33536</v>
      </c>
      <c r="D23580" s="53" t="s">
        <v>33872</v>
      </c>
    </row>
    <row r="23581" spans="1:4" ht="15" x14ac:dyDescent="0.25">
      <c r="A23581" s="53" t="s">
        <v>27676</v>
      </c>
      <c r="B23581" s="53">
        <v>15</v>
      </c>
      <c r="C23581" s="53" t="s">
        <v>33536</v>
      </c>
      <c r="D23581" s="53" t="s">
        <v>33872</v>
      </c>
    </row>
    <row r="23582" spans="1:4" ht="15" x14ac:dyDescent="0.25">
      <c r="A23582" s="53" t="s">
        <v>27677</v>
      </c>
      <c r="B23582" s="53">
        <v>15</v>
      </c>
      <c r="C23582" s="53" t="s">
        <v>33536</v>
      </c>
      <c r="D23582" s="53" t="s">
        <v>33872</v>
      </c>
    </row>
    <row r="23583" spans="1:4" ht="15" x14ac:dyDescent="0.25">
      <c r="A23583" s="53" t="s">
        <v>27678</v>
      </c>
      <c r="B23583" s="53">
        <v>15</v>
      </c>
      <c r="C23583" s="53" t="s">
        <v>33536</v>
      </c>
      <c r="D23583" s="53" t="s">
        <v>33872</v>
      </c>
    </row>
    <row r="23584" spans="1:4" ht="15" x14ac:dyDescent="0.25">
      <c r="A23584" s="53" t="s">
        <v>27679</v>
      </c>
      <c r="B23584" s="53">
        <v>30</v>
      </c>
      <c r="C23584" s="53" t="s">
        <v>33536</v>
      </c>
      <c r="D23584" s="53" t="s">
        <v>33872</v>
      </c>
    </row>
    <row r="23585" spans="1:4" ht="15" x14ac:dyDescent="0.25">
      <c r="A23585" s="53" t="s">
        <v>27680</v>
      </c>
      <c r="B23585" s="53">
        <v>30</v>
      </c>
      <c r="C23585" s="53" t="s">
        <v>33536</v>
      </c>
      <c r="D23585" s="53" t="s">
        <v>33872</v>
      </c>
    </row>
    <row r="23586" spans="1:4" ht="15" x14ac:dyDescent="0.25">
      <c r="A23586" s="53" t="s">
        <v>27681</v>
      </c>
      <c r="B23586" s="53">
        <v>15</v>
      </c>
      <c r="C23586" s="53" t="s">
        <v>33536</v>
      </c>
      <c r="D23586" s="53" t="s">
        <v>33872</v>
      </c>
    </row>
    <row r="23587" spans="1:4" ht="15" x14ac:dyDescent="0.25">
      <c r="A23587" s="53" t="s">
        <v>27682</v>
      </c>
      <c r="B23587" s="53">
        <v>15</v>
      </c>
      <c r="C23587" s="53" t="s">
        <v>33536</v>
      </c>
      <c r="D23587" s="53" t="s">
        <v>33873</v>
      </c>
    </row>
    <row r="23588" spans="1:4" ht="15" x14ac:dyDescent="0.25">
      <c r="A23588" s="53" t="s">
        <v>27683</v>
      </c>
      <c r="B23588" s="53">
        <v>15</v>
      </c>
      <c r="C23588" s="53" t="s">
        <v>33536</v>
      </c>
      <c r="D23588" s="53" t="s">
        <v>33872</v>
      </c>
    </row>
    <row r="23589" spans="1:4" ht="15" x14ac:dyDescent="0.25">
      <c r="A23589" s="53" t="s">
        <v>27684</v>
      </c>
      <c r="B23589" s="53">
        <v>15</v>
      </c>
      <c r="C23589" s="53" t="s">
        <v>33536</v>
      </c>
      <c r="D23589" s="53" t="s">
        <v>33872</v>
      </c>
    </row>
    <row r="23590" spans="1:4" ht="15" x14ac:dyDescent="0.25">
      <c r="A23590" s="53" t="s">
        <v>27685</v>
      </c>
      <c r="B23590" s="53">
        <v>15</v>
      </c>
      <c r="C23590" s="53" t="s">
        <v>33536</v>
      </c>
      <c r="D23590" s="53" t="s">
        <v>33872</v>
      </c>
    </row>
    <row r="23591" spans="1:4" ht="15" x14ac:dyDescent="0.25">
      <c r="A23591" s="53" t="s">
        <v>27686</v>
      </c>
      <c r="B23591" s="53">
        <v>15</v>
      </c>
      <c r="C23591" s="53" t="s">
        <v>33536</v>
      </c>
      <c r="D23591" s="53" t="s">
        <v>33872</v>
      </c>
    </row>
    <row r="23592" spans="1:4" ht="15" x14ac:dyDescent="0.25">
      <c r="A23592" s="53" t="s">
        <v>27687</v>
      </c>
      <c r="B23592" s="53">
        <v>15</v>
      </c>
      <c r="C23592" s="53" t="s">
        <v>33536</v>
      </c>
      <c r="D23592" s="53" t="s">
        <v>33873</v>
      </c>
    </row>
    <row r="23593" spans="1:4" ht="15" x14ac:dyDescent="0.25">
      <c r="A23593" s="53" t="s">
        <v>27688</v>
      </c>
      <c r="B23593" s="53">
        <v>15</v>
      </c>
      <c r="C23593" s="53" t="s">
        <v>33536</v>
      </c>
      <c r="D23593" s="53" t="s">
        <v>33873</v>
      </c>
    </row>
    <row r="23594" spans="1:4" ht="15" x14ac:dyDescent="0.25">
      <c r="A23594" s="53" t="s">
        <v>27689</v>
      </c>
      <c r="B23594" s="53">
        <v>15</v>
      </c>
      <c r="C23594" s="53" t="s">
        <v>33536</v>
      </c>
      <c r="D23594" s="53" t="s">
        <v>33873</v>
      </c>
    </row>
    <row r="23595" spans="1:4" ht="15" x14ac:dyDescent="0.25">
      <c r="A23595" s="53" t="s">
        <v>27690</v>
      </c>
      <c r="B23595" s="53">
        <v>15</v>
      </c>
      <c r="C23595" s="53" t="s">
        <v>33536</v>
      </c>
      <c r="D23595" s="53" t="s">
        <v>33872</v>
      </c>
    </row>
    <row r="23596" spans="1:4" ht="15" x14ac:dyDescent="0.25">
      <c r="A23596" s="53" t="s">
        <v>27691</v>
      </c>
      <c r="B23596" s="53">
        <v>30</v>
      </c>
      <c r="C23596" s="53" t="s">
        <v>33536</v>
      </c>
      <c r="D23596" s="53" t="s">
        <v>33872</v>
      </c>
    </row>
    <row r="23597" spans="1:4" ht="15" x14ac:dyDescent="0.25">
      <c r="A23597" s="53" t="s">
        <v>27692</v>
      </c>
      <c r="B23597" s="53">
        <v>15</v>
      </c>
      <c r="C23597" s="53" t="s">
        <v>33536</v>
      </c>
      <c r="D23597" s="53" t="s">
        <v>33872</v>
      </c>
    </row>
    <row r="23598" spans="1:4" ht="15" x14ac:dyDescent="0.25">
      <c r="A23598" s="53" t="s">
        <v>27693</v>
      </c>
      <c r="B23598" s="53">
        <v>30</v>
      </c>
      <c r="C23598" s="53" t="s">
        <v>33536</v>
      </c>
      <c r="D23598" s="53" t="s">
        <v>33872</v>
      </c>
    </row>
    <row r="23599" spans="1:4" ht="15" x14ac:dyDescent="0.25">
      <c r="A23599" s="53" t="s">
        <v>27694</v>
      </c>
      <c r="B23599" s="53">
        <v>15</v>
      </c>
      <c r="C23599" s="53" t="s">
        <v>33536</v>
      </c>
      <c r="D23599" s="53" t="s">
        <v>33872</v>
      </c>
    </row>
    <row r="23600" spans="1:4" ht="15" x14ac:dyDescent="0.25">
      <c r="A23600" s="53" t="s">
        <v>27695</v>
      </c>
      <c r="B23600" s="53">
        <v>15</v>
      </c>
      <c r="C23600" s="53" t="s">
        <v>33536</v>
      </c>
      <c r="D23600" s="53" t="s">
        <v>33872</v>
      </c>
    </row>
    <row r="23601" spans="1:4" ht="15" x14ac:dyDescent="0.25">
      <c r="A23601" s="53" t="s">
        <v>27696</v>
      </c>
      <c r="B23601" s="53">
        <v>30</v>
      </c>
      <c r="C23601" s="53" t="s">
        <v>33536</v>
      </c>
      <c r="D23601" s="53" t="s">
        <v>33872</v>
      </c>
    </row>
    <row r="23602" spans="1:4" ht="15" x14ac:dyDescent="0.25">
      <c r="A23602" s="53" t="s">
        <v>27697</v>
      </c>
      <c r="B23602" s="53">
        <v>15</v>
      </c>
      <c r="C23602" s="53" t="s">
        <v>33536</v>
      </c>
      <c r="D23602" s="53" t="s">
        <v>33872</v>
      </c>
    </row>
    <row r="23603" spans="1:4" ht="15" x14ac:dyDescent="0.25">
      <c r="A23603" s="53" t="s">
        <v>27698</v>
      </c>
      <c r="B23603" s="53">
        <v>15</v>
      </c>
      <c r="C23603" s="53" t="s">
        <v>33536</v>
      </c>
      <c r="D23603" s="53" t="s">
        <v>33872</v>
      </c>
    </row>
    <row r="23604" spans="1:4" ht="15" x14ac:dyDescent="0.25">
      <c r="A23604" s="53" t="s">
        <v>27699</v>
      </c>
      <c r="B23604" s="53">
        <v>15</v>
      </c>
      <c r="C23604" s="53" t="s">
        <v>33536</v>
      </c>
      <c r="D23604" s="53" t="s">
        <v>33872</v>
      </c>
    </row>
    <row r="23605" spans="1:4" ht="15" x14ac:dyDescent="0.25">
      <c r="A23605" s="53" t="s">
        <v>27700</v>
      </c>
      <c r="B23605" s="53">
        <v>30</v>
      </c>
      <c r="C23605" s="53" t="s">
        <v>33536</v>
      </c>
      <c r="D23605" s="53" t="s">
        <v>33872</v>
      </c>
    </row>
    <row r="23606" spans="1:4" ht="15" x14ac:dyDescent="0.25">
      <c r="A23606" s="53" t="s">
        <v>27701</v>
      </c>
      <c r="B23606" s="53">
        <v>15</v>
      </c>
      <c r="C23606" s="53" t="s">
        <v>33536</v>
      </c>
      <c r="D23606" s="53" t="s">
        <v>33872</v>
      </c>
    </row>
    <row r="23607" spans="1:4" ht="15" x14ac:dyDescent="0.25">
      <c r="A23607" s="53" t="s">
        <v>27702</v>
      </c>
      <c r="B23607" s="53">
        <v>15</v>
      </c>
      <c r="C23607" s="53" t="s">
        <v>33536</v>
      </c>
      <c r="D23607" s="53" t="s">
        <v>33872</v>
      </c>
    </row>
    <row r="23608" spans="1:4" ht="15" x14ac:dyDescent="0.25">
      <c r="A23608" s="53" t="s">
        <v>27703</v>
      </c>
      <c r="B23608" s="53">
        <v>15</v>
      </c>
      <c r="C23608" s="53" t="s">
        <v>33536</v>
      </c>
      <c r="D23608" s="53" t="s">
        <v>33872</v>
      </c>
    </row>
    <row r="23609" spans="1:4" ht="15" x14ac:dyDescent="0.25">
      <c r="A23609" s="53" t="s">
        <v>27704</v>
      </c>
      <c r="B23609" s="53">
        <v>15</v>
      </c>
      <c r="C23609" s="53" t="s">
        <v>33536</v>
      </c>
      <c r="D23609" s="53" t="s">
        <v>33872</v>
      </c>
    </row>
    <row r="23610" spans="1:4" ht="15" x14ac:dyDescent="0.25">
      <c r="A23610" s="53" t="s">
        <v>27705</v>
      </c>
      <c r="B23610" s="53">
        <v>15</v>
      </c>
      <c r="C23610" s="53" t="s">
        <v>33536</v>
      </c>
      <c r="D23610" s="53" t="s">
        <v>33872</v>
      </c>
    </row>
    <row r="23611" spans="1:4" ht="15" x14ac:dyDescent="0.25">
      <c r="A23611" s="53" t="s">
        <v>27706</v>
      </c>
      <c r="B23611" s="53">
        <v>15</v>
      </c>
      <c r="C23611" s="53" t="s">
        <v>33536</v>
      </c>
      <c r="D23611" s="53" t="s">
        <v>33872</v>
      </c>
    </row>
    <row r="23612" spans="1:4" ht="15" x14ac:dyDescent="0.25">
      <c r="A23612" s="53" t="s">
        <v>27707</v>
      </c>
      <c r="B23612" s="53">
        <v>15</v>
      </c>
      <c r="C23612" s="53" t="s">
        <v>33536</v>
      </c>
      <c r="D23612" s="53" t="s">
        <v>33872</v>
      </c>
    </row>
    <row r="23613" spans="1:4" ht="15" x14ac:dyDescent="0.25">
      <c r="A23613" s="53" t="s">
        <v>27708</v>
      </c>
      <c r="B23613" s="53">
        <v>15</v>
      </c>
      <c r="C23613" s="53" t="s">
        <v>33536</v>
      </c>
      <c r="D23613" s="53" t="s">
        <v>33872</v>
      </c>
    </row>
    <row r="23614" spans="1:4" ht="15" x14ac:dyDescent="0.25">
      <c r="A23614" s="53" t="s">
        <v>27709</v>
      </c>
      <c r="B23614" s="53">
        <v>15</v>
      </c>
      <c r="C23614" s="53" t="s">
        <v>33536</v>
      </c>
      <c r="D23614" s="53" t="s">
        <v>33872</v>
      </c>
    </row>
    <row r="23615" spans="1:4" ht="15" x14ac:dyDescent="0.25">
      <c r="A23615" s="53" t="s">
        <v>27710</v>
      </c>
      <c r="B23615" s="53">
        <v>15</v>
      </c>
      <c r="C23615" s="53" t="s">
        <v>33536</v>
      </c>
      <c r="D23615" s="53" t="s">
        <v>33873</v>
      </c>
    </row>
    <row r="23616" spans="1:4" ht="15" x14ac:dyDescent="0.25">
      <c r="A23616" s="53" t="s">
        <v>27711</v>
      </c>
      <c r="B23616" s="53">
        <v>15</v>
      </c>
      <c r="C23616" s="53" t="s">
        <v>33536</v>
      </c>
      <c r="D23616" s="53" t="s">
        <v>33873</v>
      </c>
    </row>
    <row r="23617" spans="1:4" ht="15" x14ac:dyDescent="0.25">
      <c r="A23617" s="53" t="s">
        <v>27712</v>
      </c>
      <c r="B23617" s="53">
        <v>15</v>
      </c>
      <c r="C23617" s="53" t="s">
        <v>33536</v>
      </c>
      <c r="D23617" s="53" t="s">
        <v>33872</v>
      </c>
    </row>
    <row r="23618" spans="1:4" ht="15" x14ac:dyDescent="0.25">
      <c r="A23618" s="53" t="s">
        <v>27713</v>
      </c>
      <c r="B23618" s="53">
        <v>15</v>
      </c>
      <c r="C23618" s="53" t="s">
        <v>33536</v>
      </c>
      <c r="D23618" s="53" t="s">
        <v>33872</v>
      </c>
    </row>
    <row r="23619" spans="1:4" ht="15" x14ac:dyDescent="0.25">
      <c r="A23619" s="53" t="s">
        <v>27714</v>
      </c>
      <c r="B23619" s="53">
        <v>15</v>
      </c>
      <c r="C23619" s="53" t="s">
        <v>33536</v>
      </c>
      <c r="D23619" s="53" t="s">
        <v>33873</v>
      </c>
    </row>
    <row r="23620" spans="1:4" ht="15" x14ac:dyDescent="0.25">
      <c r="A23620" s="53" t="s">
        <v>27715</v>
      </c>
      <c r="B23620" s="53">
        <v>15</v>
      </c>
      <c r="C23620" s="53" t="s">
        <v>33536</v>
      </c>
      <c r="D23620" s="53" t="s">
        <v>33872</v>
      </c>
    </row>
    <row r="23621" spans="1:4" ht="15" x14ac:dyDescent="0.25">
      <c r="A23621" s="53" t="s">
        <v>27716</v>
      </c>
      <c r="B23621" s="53">
        <v>15</v>
      </c>
      <c r="C23621" s="53" t="s">
        <v>33536</v>
      </c>
      <c r="D23621" s="53" t="s">
        <v>33872</v>
      </c>
    </row>
    <row r="23622" spans="1:4" ht="15" x14ac:dyDescent="0.25">
      <c r="A23622" s="53" t="s">
        <v>27717</v>
      </c>
      <c r="B23622" s="53">
        <v>15</v>
      </c>
      <c r="C23622" s="53" t="s">
        <v>33536</v>
      </c>
      <c r="D23622" s="53" t="s">
        <v>33872</v>
      </c>
    </row>
    <row r="23623" spans="1:4" ht="15" x14ac:dyDescent="0.25">
      <c r="A23623" s="53" t="s">
        <v>27718</v>
      </c>
      <c r="B23623" s="53">
        <v>15</v>
      </c>
      <c r="C23623" s="53" t="s">
        <v>33536</v>
      </c>
      <c r="D23623" s="53" t="s">
        <v>33872</v>
      </c>
    </row>
    <row r="23624" spans="1:4" ht="15" x14ac:dyDescent="0.25">
      <c r="A23624" s="53" t="s">
        <v>27719</v>
      </c>
      <c r="B23624" s="53">
        <v>15</v>
      </c>
      <c r="C23624" s="53" t="s">
        <v>33536</v>
      </c>
      <c r="D23624" s="53" t="s">
        <v>33872</v>
      </c>
    </row>
    <row r="23625" spans="1:4" ht="15" x14ac:dyDescent="0.25">
      <c r="A23625" s="53" t="s">
        <v>27720</v>
      </c>
      <c r="B23625" s="53">
        <v>15</v>
      </c>
      <c r="C23625" s="53" t="s">
        <v>33536</v>
      </c>
      <c r="D23625" s="53" t="s">
        <v>33872</v>
      </c>
    </row>
    <row r="23626" spans="1:4" ht="15" x14ac:dyDescent="0.25">
      <c r="A23626" s="53" t="s">
        <v>27721</v>
      </c>
      <c r="B23626" s="53">
        <v>15</v>
      </c>
      <c r="C23626" s="53" t="s">
        <v>33536</v>
      </c>
      <c r="D23626" s="53" t="s">
        <v>33873</v>
      </c>
    </row>
    <row r="23627" spans="1:4" ht="15" x14ac:dyDescent="0.25">
      <c r="A23627" s="53" t="s">
        <v>27722</v>
      </c>
      <c r="B23627" s="53">
        <v>15</v>
      </c>
      <c r="C23627" s="53" t="s">
        <v>33536</v>
      </c>
      <c r="D23627" s="53" t="s">
        <v>33872</v>
      </c>
    </row>
    <row r="23628" spans="1:4" ht="15" x14ac:dyDescent="0.25">
      <c r="A23628" s="53" t="s">
        <v>27723</v>
      </c>
      <c r="B23628" s="53">
        <v>15</v>
      </c>
      <c r="C23628" s="53" t="s">
        <v>33536</v>
      </c>
      <c r="D23628" s="53" t="s">
        <v>33873</v>
      </c>
    </row>
    <row r="23629" spans="1:4" ht="15" x14ac:dyDescent="0.25">
      <c r="A23629" s="53" t="s">
        <v>27724</v>
      </c>
      <c r="B23629" s="53">
        <v>15</v>
      </c>
      <c r="C23629" s="53" t="s">
        <v>33536</v>
      </c>
      <c r="D23629" s="53" t="s">
        <v>33872</v>
      </c>
    </row>
    <row r="23630" spans="1:4" ht="15" x14ac:dyDescent="0.25">
      <c r="A23630" s="53" t="s">
        <v>27725</v>
      </c>
      <c r="B23630" s="53">
        <v>15</v>
      </c>
      <c r="C23630" s="53" t="s">
        <v>33536</v>
      </c>
      <c r="D23630" s="53" t="s">
        <v>33872</v>
      </c>
    </row>
    <row r="23631" spans="1:4" ht="15" x14ac:dyDescent="0.25">
      <c r="A23631" s="53" t="s">
        <v>27726</v>
      </c>
      <c r="B23631" s="53">
        <v>15</v>
      </c>
      <c r="C23631" s="53" t="s">
        <v>33536</v>
      </c>
      <c r="D23631" s="53" t="s">
        <v>33872</v>
      </c>
    </row>
    <row r="23632" spans="1:4" ht="15" x14ac:dyDescent="0.25">
      <c r="A23632" s="53" t="s">
        <v>27727</v>
      </c>
      <c r="B23632" s="53">
        <v>15</v>
      </c>
      <c r="C23632" s="53" t="s">
        <v>33536</v>
      </c>
      <c r="D23632" s="53" t="s">
        <v>33872</v>
      </c>
    </row>
    <row r="23633" spans="1:4" ht="15" x14ac:dyDescent="0.25">
      <c r="A23633" s="53" t="s">
        <v>27728</v>
      </c>
      <c r="B23633" s="53">
        <v>15</v>
      </c>
      <c r="C23633" s="53" t="s">
        <v>33536</v>
      </c>
      <c r="D23633" s="53" t="s">
        <v>33872</v>
      </c>
    </row>
    <row r="23634" spans="1:4" ht="15" x14ac:dyDescent="0.25">
      <c r="A23634" s="53" t="s">
        <v>27729</v>
      </c>
      <c r="B23634" s="53">
        <v>15</v>
      </c>
      <c r="C23634" s="53" t="s">
        <v>33536</v>
      </c>
      <c r="D23634" s="53" t="s">
        <v>33872</v>
      </c>
    </row>
    <row r="23635" spans="1:4" ht="15" x14ac:dyDescent="0.25">
      <c r="A23635" s="53" t="s">
        <v>27730</v>
      </c>
      <c r="B23635" s="53">
        <v>15</v>
      </c>
      <c r="C23635" s="53" t="s">
        <v>33536</v>
      </c>
      <c r="D23635" s="53" t="s">
        <v>33872</v>
      </c>
    </row>
    <row r="23636" spans="1:4" ht="15" x14ac:dyDescent="0.25">
      <c r="A23636" s="53" t="s">
        <v>27731</v>
      </c>
      <c r="B23636" s="53">
        <v>15</v>
      </c>
      <c r="C23636" s="53" t="s">
        <v>33536</v>
      </c>
      <c r="D23636" s="53" t="s">
        <v>33872</v>
      </c>
    </row>
    <row r="23637" spans="1:4" ht="15" x14ac:dyDescent="0.25">
      <c r="A23637" s="53" t="s">
        <v>27732</v>
      </c>
      <c r="B23637" s="53">
        <v>15</v>
      </c>
      <c r="C23637" s="53" t="s">
        <v>33536</v>
      </c>
      <c r="D23637" s="53" t="s">
        <v>33872</v>
      </c>
    </row>
    <row r="23638" spans="1:4" ht="15" x14ac:dyDescent="0.25">
      <c r="A23638" s="53" t="s">
        <v>27733</v>
      </c>
      <c r="B23638" s="53">
        <v>15</v>
      </c>
      <c r="C23638" s="53" t="s">
        <v>33536</v>
      </c>
      <c r="D23638" s="53" t="s">
        <v>33872</v>
      </c>
    </row>
    <row r="23639" spans="1:4" ht="15" x14ac:dyDescent="0.25">
      <c r="A23639" s="53" t="s">
        <v>27734</v>
      </c>
      <c r="B23639" s="53">
        <v>15</v>
      </c>
      <c r="C23639" s="53" t="s">
        <v>33536</v>
      </c>
      <c r="D23639" s="53" t="s">
        <v>33872</v>
      </c>
    </row>
    <row r="23640" spans="1:4" ht="15" x14ac:dyDescent="0.25">
      <c r="A23640" s="53" t="s">
        <v>27735</v>
      </c>
      <c r="B23640" s="53">
        <v>15</v>
      </c>
      <c r="C23640" s="53" t="s">
        <v>33536</v>
      </c>
      <c r="D23640" s="53" t="s">
        <v>33872</v>
      </c>
    </row>
    <row r="23641" spans="1:4" ht="15" x14ac:dyDescent="0.25">
      <c r="A23641" s="53" t="s">
        <v>27736</v>
      </c>
      <c r="B23641" s="53">
        <v>15</v>
      </c>
      <c r="C23641" s="53" t="s">
        <v>33536</v>
      </c>
      <c r="D23641" s="53" t="s">
        <v>33872</v>
      </c>
    </row>
    <row r="23642" spans="1:4" ht="15" x14ac:dyDescent="0.25">
      <c r="A23642" s="53" t="s">
        <v>27737</v>
      </c>
      <c r="B23642" s="53">
        <v>15</v>
      </c>
      <c r="C23642" s="53" t="s">
        <v>33536</v>
      </c>
      <c r="D23642" s="53" t="s">
        <v>33872</v>
      </c>
    </row>
    <row r="23643" spans="1:4" ht="15" x14ac:dyDescent="0.25">
      <c r="A23643" s="53" t="s">
        <v>27738</v>
      </c>
      <c r="B23643" s="53">
        <v>15</v>
      </c>
      <c r="C23643" s="53" t="s">
        <v>33536</v>
      </c>
      <c r="D23643" s="53" t="s">
        <v>33872</v>
      </c>
    </row>
    <row r="23644" spans="1:4" ht="15" x14ac:dyDescent="0.25">
      <c r="A23644" s="53" t="s">
        <v>27739</v>
      </c>
      <c r="B23644" s="53">
        <v>15</v>
      </c>
      <c r="C23644" s="53" t="s">
        <v>33536</v>
      </c>
      <c r="D23644" s="53" t="s">
        <v>33872</v>
      </c>
    </row>
    <row r="23645" spans="1:4" ht="15" x14ac:dyDescent="0.25">
      <c r="A23645" s="53" t="s">
        <v>27740</v>
      </c>
      <c r="B23645" s="53">
        <v>15</v>
      </c>
      <c r="C23645" s="53" t="s">
        <v>33536</v>
      </c>
      <c r="D23645" s="53" t="s">
        <v>33873</v>
      </c>
    </row>
    <row r="23646" spans="1:4" ht="15" x14ac:dyDescent="0.25">
      <c r="A23646" s="53" t="s">
        <v>27741</v>
      </c>
      <c r="B23646" s="53">
        <v>15</v>
      </c>
      <c r="C23646" s="53" t="s">
        <v>33536</v>
      </c>
      <c r="D23646" s="53" t="s">
        <v>33872</v>
      </c>
    </row>
    <row r="23647" spans="1:4" ht="15" x14ac:dyDescent="0.25">
      <c r="A23647" s="53" t="s">
        <v>27742</v>
      </c>
      <c r="B23647" s="53">
        <v>15</v>
      </c>
      <c r="C23647" s="53" t="s">
        <v>33536</v>
      </c>
      <c r="D23647" s="53" t="s">
        <v>33872</v>
      </c>
    </row>
    <row r="23648" spans="1:4" ht="15" x14ac:dyDescent="0.25">
      <c r="A23648" s="53" t="s">
        <v>27743</v>
      </c>
      <c r="B23648" s="53">
        <v>15</v>
      </c>
      <c r="C23648" s="53" t="s">
        <v>33536</v>
      </c>
      <c r="D23648" s="53" t="s">
        <v>33873</v>
      </c>
    </row>
    <row r="23649" spans="1:4" ht="15" x14ac:dyDescent="0.25">
      <c r="A23649" s="53" t="s">
        <v>27744</v>
      </c>
      <c r="B23649" s="53">
        <v>15</v>
      </c>
      <c r="C23649" s="53" t="s">
        <v>33536</v>
      </c>
      <c r="D23649" s="53" t="s">
        <v>33873</v>
      </c>
    </row>
    <row r="23650" spans="1:4" ht="15" x14ac:dyDescent="0.25">
      <c r="A23650" s="53" t="s">
        <v>27745</v>
      </c>
      <c r="B23650" s="53">
        <v>15</v>
      </c>
      <c r="C23650" s="53" t="s">
        <v>33536</v>
      </c>
      <c r="D23650" s="53" t="s">
        <v>33873</v>
      </c>
    </row>
    <row r="23651" spans="1:4" ht="15" x14ac:dyDescent="0.25">
      <c r="A23651" s="53" t="s">
        <v>27746</v>
      </c>
      <c r="B23651" s="53">
        <v>15</v>
      </c>
      <c r="C23651" s="53" t="s">
        <v>33536</v>
      </c>
      <c r="D23651" s="53" t="s">
        <v>33872</v>
      </c>
    </row>
    <row r="23652" spans="1:4" ht="15" x14ac:dyDescent="0.25">
      <c r="A23652" s="53" t="s">
        <v>27747</v>
      </c>
      <c r="B23652" s="53">
        <v>15</v>
      </c>
      <c r="C23652" s="53" t="s">
        <v>33536</v>
      </c>
      <c r="D23652" s="53" t="s">
        <v>33872</v>
      </c>
    </row>
    <row r="23653" spans="1:4" ht="15" x14ac:dyDescent="0.25">
      <c r="A23653" s="53" t="s">
        <v>27748</v>
      </c>
      <c r="B23653" s="53">
        <v>15</v>
      </c>
      <c r="C23653" s="53" t="s">
        <v>33536</v>
      </c>
      <c r="D23653" s="53" t="s">
        <v>33872</v>
      </c>
    </row>
    <row r="23654" spans="1:4" ht="15" x14ac:dyDescent="0.25">
      <c r="A23654" s="53" t="s">
        <v>27749</v>
      </c>
      <c r="B23654" s="53">
        <v>15</v>
      </c>
      <c r="C23654" s="53" t="s">
        <v>33536</v>
      </c>
      <c r="D23654" s="53" t="s">
        <v>33873</v>
      </c>
    </row>
    <row r="23655" spans="1:4" ht="15" x14ac:dyDescent="0.25">
      <c r="A23655" s="53" t="s">
        <v>27750</v>
      </c>
      <c r="B23655" s="53">
        <v>15</v>
      </c>
      <c r="C23655" s="53" t="s">
        <v>33536</v>
      </c>
      <c r="D23655" s="53" t="s">
        <v>33872</v>
      </c>
    </row>
    <row r="23656" spans="1:4" ht="15" x14ac:dyDescent="0.25">
      <c r="A23656" s="53" t="s">
        <v>27751</v>
      </c>
      <c r="B23656" s="53">
        <v>15</v>
      </c>
      <c r="C23656" s="53" t="s">
        <v>33536</v>
      </c>
      <c r="D23656" s="53" t="s">
        <v>33872</v>
      </c>
    </row>
    <row r="23657" spans="1:4" ht="15" x14ac:dyDescent="0.25">
      <c r="A23657" s="53" t="s">
        <v>27752</v>
      </c>
      <c r="B23657" s="53">
        <v>15</v>
      </c>
      <c r="C23657" s="53" t="s">
        <v>33536</v>
      </c>
      <c r="D23657" s="53" t="s">
        <v>33872</v>
      </c>
    </row>
    <row r="23658" spans="1:4" ht="15" x14ac:dyDescent="0.25">
      <c r="A23658" s="53" t="s">
        <v>27753</v>
      </c>
      <c r="B23658" s="53">
        <v>15</v>
      </c>
      <c r="C23658" s="53" t="s">
        <v>33536</v>
      </c>
      <c r="D23658" s="53" t="s">
        <v>33872</v>
      </c>
    </row>
    <row r="23659" spans="1:4" ht="15" x14ac:dyDescent="0.25">
      <c r="A23659" s="53" t="s">
        <v>27754</v>
      </c>
      <c r="B23659" s="53">
        <v>15</v>
      </c>
      <c r="C23659" s="53" t="s">
        <v>33536</v>
      </c>
      <c r="D23659" s="53" t="s">
        <v>33872</v>
      </c>
    </row>
    <row r="23660" spans="1:4" ht="15" x14ac:dyDescent="0.25">
      <c r="A23660" s="53" t="s">
        <v>27755</v>
      </c>
      <c r="B23660" s="53">
        <v>15</v>
      </c>
      <c r="C23660" s="53" t="s">
        <v>33536</v>
      </c>
      <c r="D23660" s="53" t="s">
        <v>33872</v>
      </c>
    </row>
    <row r="23661" spans="1:4" ht="15" x14ac:dyDescent="0.25">
      <c r="A23661" s="53" t="s">
        <v>27756</v>
      </c>
      <c r="B23661" s="53">
        <v>15</v>
      </c>
      <c r="C23661" s="53" t="s">
        <v>33536</v>
      </c>
      <c r="D23661" s="53" t="s">
        <v>33872</v>
      </c>
    </row>
    <row r="23662" spans="1:4" ht="15" x14ac:dyDescent="0.25">
      <c r="A23662" s="53" t="s">
        <v>27757</v>
      </c>
      <c r="B23662" s="53">
        <v>15</v>
      </c>
      <c r="C23662" s="53" t="s">
        <v>33536</v>
      </c>
      <c r="D23662" s="53" t="s">
        <v>33873</v>
      </c>
    </row>
    <row r="23663" spans="1:4" ht="15" x14ac:dyDescent="0.25">
      <c r="A23663" s="53" t="s">
        <v>27758</v>
      </c>
      <c r="B23663" s="53">
        <v>15</v>
      </c>
      <c r="C23663" s="53" t="s">
        <v>33536</v>
      </c>
      <c r="D23663" s="53" t="s">
        <v>33872</v>
      </c>
    </row>
    <row r="23664" spans="1:4" ht="15" x14ac:dyDescent="0.25">
      <c r="A23664" s="53" t="s">
        <v>27759</v>
      </c>
      <c r="B23664" s="53">
        <v>15</v>
      </c>
      <c r="C23664" s="53" t="s">
        <v>33536</v>
      </c>
      <c r="D23664" s="53" t="s">
        <v>33873</v>
      </c>
    </row>
    <row r="23665" spans="1:4" ht="15" x14ac:dyDescent="0.25">
      <c r="A23665" s="53" t="s">
        <v>27760</v>
      </c>
      <c r="B23665" s="53">
        <v>15</v>
      </c>
      <c r="C23665" s="53" t="s">
        <v>33536</v>
      </c>
      <c r="D23665" s="53" t="s">
        <v>33872</v>
      </c>
    </row>
    <row r="23666" spans="1:4" ht="15" x14ac:dyDescent="0.25">
      <c r="A23666" s="53" t="s">
        <v>27761</v>
      </c>
      <c r="B23666" s="53">
        <v>15</v>
      </c>
      <c r="C23666" s="53" t="s">
        <v>33536</v>
      </c>
      <c r="D23666" s="53" t="s">
        <v>33873</v>
      </c>
    </row>
    <row r="23667" spans="1:4" ht="15" x14ac:dyDescent="0.25">
      <c r="A23667" s="53" t="s">
        <v>27762</v>
      </c>
      <c r="B23667" s="53">
        <v>15</v>
      </c>
      <c r="C23667" s="53" t="s">
        <v>33536</v>
      </c>
      <c r="D23667" s="53" t="s">
        <v>33872</v>
      </c>
    </row>
    <row r="23668" spans="1:4" ht="15" x14ac:dyDescent="0.25">
      <c r="A23668" s="53" t="s">
        <v>27763</v>
      </c>
      <c r="B23668" s="53">
        <v>15</v>
      </c>
      <c r="C23668" s="53" t="s">
        <v>33536</v>
      </c>
      <c r="D23668" s="53" t="s">
        <v>33873</v>
      </c>
    </row>
    <row r="23669" spans="1:4" ht="15" x14ac:dyDescent="0.25">
      <c r="A23669" s="53" t="s">
        <v>27764</v>
      </c>
      <c r="B23669" s="53">
        <v>15</v>
      </c>
      <c r="C23669" s="53" t="s">
        <v>33536</v>
      </c>
      <c r="D23669" s="53" t="s">
        <v>33872</v>
      </c>
    </row>
    <row r="23670" spans="1:4" ht="15" x14ac:dyDescent="0.25">
      <c r="A23670" s="53" t="s">
        <v>27765</v>
      </c>
      <c r="B23670" s="53">
        <v>15</v>
      </c>
      <c r="C23670" s="53" t="s">
        <v>33536</v>
      </c>
      <c r="D23670" s="53" t="s">
        <v>33873</v>
      </c>
    </row>
    <row r="23671" spans="1:4" ht="15" x14ac:dyDescent="0.25">
      <c r="A23671" s="53" t="s">
        <v>27766</v>
      </c>
      <c r="B23671" s="53">
        <v>15</v>
      </c>
      <c r="C23671" s="53" t="s">
        <v>33536</v>
      </c>
      <c r="D23671" s="53" t="s">
        <v>33873</v>
      </c>
    </row>
    <row r="23672" spans="1:4" ht="15" x14ac:dyDescent="0.25">
      <c r="A23672" s="53" t="s">
        <v>27767</v>
      </c>
      <c r="B23672" s="53">
        <v>15</v>
      </c>
      <c r="C23672" s="53" t="s">
        <v>33536</v>
      </c>
      <c r="D23672" s="53" t="s">
        <v>33872</v>
      </c>
    </row>
    <row r="23673" spans="1:4" ht="15" x14ac:dyDescent="0.25">
      <c r="A23673" s="53" t="s">
        <v>27768</v>
      </c>
      <c r="B23673" s="53">
        <v>15</v>
      </c>
      <c r="C23673" s="53" t="s">
        <v>33536</v>
      </c>
      <c r="D23673" s="53" t="s">
        <v>33872</v>
      </c>
    </row>
    <row r="23674" spans="1:4" ht="15" x14ac:dyDescent="0.25">
      <c r="A23674" s="53" t="s">
        <v>27769</v>
      </c>
      <c r="B23674" s="53">
        <v>15</v>
      </c>
      <c r="C23674" s="53" t="s">
        <v>33536</v>
      </c>
      <c r="D23674" s="53" t="s">
        <v>33872</v>
      </c>
    </row>
    <row r="23675" spans="1:4" ht="15" x14ac:dyDescent="0.25">
      <c r="A23675" s="53" t="s">
        <v>27770</v>
      </c>
      <c r="B23675" s="53">
        <v>15</v>
      </c>
      <c r="C23675" s="53" t="s">
        <v>33536</v>
      </c>
      <c r="D23675" s="53" t="s">
        <v>33872</v>
      </c>
    </row>
    <row r="23676" spans="1:4" ht="15" x14ac:dyDescent="0.25">
      <c r="A23676" s="53" t="s">
        <v>27771</v>
      </c>
      <c r="B23676" s="53">
        <v>15</v>
      </c>
      <c r="C23676" s="53" t="s">
        <v>33536</v>
      </c>
      <c r="D23676" s="53" t="s">
        <v>33873</v>
      </c>
    </row>
    <row r="23677" spans="1:4" ht="15" x14ac:dyDescent="0.25">
      <c r="A23677" s="53" t="s">
        <v>27772</v>
      </c>
      <c r="B23677" s="53">
        <v>15</v>
      </c>
      <c r="C23677" s="53" t="s">
        <v>33536</v>
      </c>
      <c r="D23677" s="53" t="s">
        <v>33873</v>
      </c>
    </row>
    <row r="23678" spans="1:4" ht="15" x14ac:dyDescent="0.25">
      <c r="A23678" s="53" t="s">
        <v>27773</v>
      </c>
      <c r="B23678" s="53">
        <v>15</v>
      </c>
      <c r="C23678" s="53" t="s">
        <v>33536</v>
      </c>
      <c r="D23678" s="53" t="s">
        <v>33873</v>
      </c>
    </row>
    <row r="23679" spans="1:4" ht="15" x14ac:dyDescent="0.25">
      <c r="A23679" s="53" t="s">
        <v>27774</v>
      </c>
      <c r="B23679" s="53">
        <v>15</v>
      </c>
      <c r="C23679" s="53" t="s">
        <v>33536</v>
      </c>
      <c r="D23679" s="53" t="s">
        <v>33873</v>
      </c>
    </row>
    <row r="23680" spans="1:4" ht="15" x14ac:dyDescent="0.25">
      <c r="A23680" s="53" t="s">
        <v>27775</v>
      </c>
      <c r="B23680" s="53">
        <v>15</v>
      </c>
      <c r="C23680" s="53" t="s">
        <v>33536</v>
      </c>
      <c r="D23680" s="53" t="s">
        <v>33873</v>
      </c>
    </row>
    <row r="23681" spans="1:4" ht="15" x14ac:dyDescent="0.25">
      <c r="A23681" s="53" t="s">
        <v>27776</v>
      </c>
      <c r="B23681" s="53">
        <v>15</v>
      </c>
      <c r="C23681" s="53" t="s">
        <v>33536</v>
      </c>
      <c r="D23681" s="53" t="s">
        <v>33873</v>
      </c>
    </row>
    <row r="23682" spans="1:4" ht="15" x14ac:dyDescent="0.25">
      <c r="A23682" s="53" t="s">
        <v>27777</v>
      </c>
      <c r="B23682" s="53">
        <v>15</v>
      </c>
      <c r="C23682" s="53" t="s">
        <v>33536</v>
      </c>
      <c r="D23682" s="53" t="s">
        <v>33872</v>
      </c>
    </row>
    <row r="23683" spans="1:4" ht="15" x14ac:dyDescent="0.25">
      <c r="A23683" s="53" t="s">
        <v>27778</v>
      </c>
      <c r="B23683" s="53">
        <v>15</v>
      </c>
      <c r="C23683" s="53" t="s">
        <v>33536</v>
      </c>
      <c r="D23683" s="53" t="s">
        <v>33873</v>
      </c>
    </row>
    <row r="23684" spans="1:4" ht="15" x14ac:dyDescent="0.25">
      <c r="A23684" s="53" t="s">
        <v>27779</v>
      </c>
      <c r="B23684" s="53">
        <v>15</v>
      </c>
      <c r="C23684" s="53" t="s">
        <v>33536</v>
      </c>
      <c r="D23684" s="53" t="s">
        <v>33873</v>
      </c>
    </row>
    <row r="23685" spans="1:4" ht="15" x14ac:dyDescent="0.25">
      <c r="A23685" s="53" t="s">
        <v>27780</v>
      </c>
      <c r="B23685" s="53">
        <v>15</v>
      </c>
      <c r="C23685" s="53" t="s">
        <v>33536</v>
      </c>
      <c r="D23685" s="53" t="s">
        <v>33873</v>
      </c>
    </row>
    <row r="23686" spans="1:4" ht="15" x14ac:dyDescent="0.25">
      <c r="A23686" s="53" t="s">
        <v>27781</v>
      </c>
      <c r="B23686" s="53">
        <v>15</v>
      </c>
      <c r="C23686" s="53" t="s">
        <v>33536</v>
      </c>
      <c r="D23686" s="53" t="s">
        <v>33873</v>
      </c>
    </row>
    <row r="23687" spans="1:4" ht="15" x14ac:dyDescent="0.25">
      <c r="A23687" s="53" t="s">
        <v>27782</v>
      </c>
      <c r="B23687" s="53">
        <v>15</v>
      </c>
      <c r="C23687" s="53" t="s">
        <v>33536</v>
      </c>
      <c r="D23687" s="53" t="s">
        <v>33873</v>
      </c>
    </row>
    <row r="23688" spans="1:4" ht="15" x14ac:dyDescent="0.25">
      <c r="A23688" s="53" t="s">
        <v>27783</v>
      </c>
      <c r="B23688" s="53">
        <v>15</v>
      </c>
      <c r="C23688" s="53" t="s">
        <v>33536</v>
      </c>
      <c r="D23688" s="53" t="s">
        <v>33873</v>
      </c>
    </row>
    <row r="23689" spans="1:4" ht="15" x14ac:dyDescent="0.25">
      <c r="A23689" s="53" t="s">
        <v>27784</v>
      </c>
      <c r="B23689" s="53">
        <v>15</v>
      </c>
      <c r="C23689" s="53" t="s">
        <v>33536</v>
      </c>
      <c r="D23689" s="53" t="s">
        <v>33872</v>
      </c>
    </row>
    <row r="23690" spans="1:4" ht="15" x14ac:dyDescent="0.25">
      <c r="A23690" s="53" t="s">
        <v>27785</v>
      </c>
      <c r="B23690" s="53">
        <v>15</v>
      </c>
      <c r="C23690" s="53" t="s">
        <v>33536</v>
      </c>
      <c r="D23690" s="53" t="s">
        <v>33873</v>
      </c>
    </row>
    <row r="23691" spans="1:4" ht="15" x14ac:dyDescent="0.25">
      <c r="A23691" s="53" t="s">
        <v>27786</v>
      </c>
      <c r="B23691" s="53">
        <v>15</v>
      </c>
      <c r="C23691" s="53" t="s">
        <v>33536</v>
      </c>
      <c r="D23691" s="53" t="s">
        <v>33873</v>
      </c>
    </row>
    <row r="23692" spans="1:4" ht="15" x14ac:dyDescent="0.25">
      <c r="A23692" s="53" t="s">
        <v>27787</v>
      </c>
      <c r="B23692" s="53">
        <v>15</v>
      </c>
      <c r="C23692" s="53" t="s">
        <v>33536</v>
      </c>
      <c r="D23692" s="53" t="s">
        <v>33873</v>
      </c>
    </row>
    <row r="23693" spans="1:4" ht="15" x14ac:dyDescent="0.25">
      <c r="A23693" s="53" t="s">
        <v>27788</v>
      </c>
      <c r="B23693" s="53">
        <v>15</v>
      </c>
      <c r="C23693" s="53" t="s">
        <v>33536</v>
      </c>
      <c r="D23693" s="53" t="s">
        <v>33872</v>
      </c>
    </row>
    <row r="23694" spans="1:4" ht="15" x14ac:dyDescent="0.25">
      <c r="A23694" s="53" t="s">
        <v>33521</v>
      </c>
      <c r="B23694" s="53">
        <v>15</v>
      </c>
      <c r="C23694" s="53" t="s">
        <v>33536</v>
      </c>
      <c r="D23694" s="53" t="s">
        <v>33873</v>
      </c>
    </row>
    <row r="23695" spans="1:4" ht="15" x14ac:dyDescent="0.25">
      <c r="A23695" s="53" t="s">
        <v>33522</v>
      </c>
      <c r="B23695" s="53">
        <v>15</v>
      </c>
      <c r="C23695" s="53" t="s">
        <v>33536</v>
      </c>
      <c r="D23695" s="53" t="s">
        <v>33873</v>
      </c>
    </row>
    <row r="23696" spans="1:4" ht="15" x14ac:dyDescent="0.25">
      <c r="A23696" s="53" t="s">
        <v>33523</v>
      </c>
      <c r="B23696" s="53">
        <v>15</v>
      </c>
      <c r="C23696" s="53" t="s">
        <v>33536</v>
      </c>
      <c r="D23696" s="53" t="s">
        <v>33873</v>
      </c>
    </row>
    <row r="23697" spans="1:4" ht="15" x14ac:dyDescent="0.25">
      <c r="A23697" s="53" t="s">
        <v>27789</v>
      </c>
      <c r="B23697" s="53">
        <v>15</v>
      </c>
      <c r="C23697" s="53" t="s">
        <v>33536</v>
      </c>
      <c r="D23697" s="53" t="s">
        <v>33872</v>
      </c>
    </row>
    <row r="23698" spans="1:4" ht="15" x14ac:dyDescent="0.25">
      <c r="A23698" s="53" t="s">
        <v>27790</v>
      </c>
      <c r="B23698" s="53">
        <v>30</v>
      </c>
      <c r="C23698" s="53" t="s">
        <v>33536</v>
      </c>
      <c r="D23698" s="53" t="s">
        <v>33872</v>
      </c>
    </row>
    <row r="23699" spans="1:4" ht="15" x14ac:dyDescent="0.25">
      <c r="A23699" s="53" t="s">
        <v>33813</v>
      </c>
      <c r="B23699" s="53">
        <v>15</v>
      </c>
      <c r="C23699" s="53" t="s">
        <v>33536</v>
      </c>
      <c r="D23699" s="53" t="s">
        <v>33873</v>
      </c>
    </row>
    <row r="23700" spans="1:4" ht="15" x14ac:dyDescent="0.25">
      <c r="A23700" s="53" t="s">
        <v>33814</v>
      </c>
      <c r="B23700" s="53">
        <v>15</v>
      </c>
      <c r="C23700" s="53" t="s">
        <v>33536</v>
      </c>
      <c r="D23700" s="53" t="s">
        <v>33873</v>
      </c>
    </row>
    <row r="23701" spans="1:4" ht="15" x14ac:dyDescent="0.25">
      <c r="A23701" s="53" t="s">
        <v>27791</v>
      </c>
      <c r="B23701" s="53">
        <v>0</v>
      </c>
      <c r="C23701" s="53" t="s">
        <v>33537</v>
      </c>
      <c r="D23701" s="53" t="s">
        <v>33872</v>
      </c>
    </row>
    <row r="23702" spans="1:4" ht="15" x14ac:dyDescent="0.25">
      <c r="A23702" s="53" t="s">
        <v>27792</v>
      </c>
      <c r="B23702" s="53">
        <v>0</v>
      </c>
      <c r="C23702" s="53" t="s">
        <v>33539</v>
      </c>
      <c r="D23702" s="53" t="s">
        <v>33873</v>
      </c>
    </row>
    <row r="23703" spans="1:4" ht="15" x14ac:dyDescent="0.25">
      <c r="A23703" s="53" t="s">
        <v>27793</v>
      </c>
      <c r="B23703" s="53">
        <v>0</v>
      </c>
      <c r="C23703" s="53" t="s">
        <v>33539</v>
      </c>
      <c r="D23703" s="53" t="s">
        <v>33873</v>
      </c>
    </row>
    <row r="23704" spans="1:4" ht="15" x14ac:dyDescent="0.25">
      <c r="A23704" s="53" t="s">
        <v>27794</v>
      </c>
      <c r="B23704" s="53">
        <v>15</v>
      </c>
      <c r="C23704" s="53" t="s">
        <v>33536</v>
      </c>
      <c r="D23704" s="53" t="s">
        <v>33873</v>
      </c>
    </row>
    <row r="23705" spans="1:4" ht="15" x14ac:dyDescent="0.25">
      <c r="A23705" s="53" t="s">
        <v>27795</v>
      </c>
      <c r="B23705" s="53">
        <v>30</v>
      </c>
      <c r="C23705" s="53" t="s">
        <v>33536</v>
      </c>
      <c r="D23705" s="53" t="s">
        <v>33872</v>
      </c>
    </row>
    <row r="23706" spans="1:4" ht="15" x14ac:dyDescent="0.25">
      <c r="A23706" s="53" t="s">
        <v>27796</v>
      </c>
      <c r="B23706" s="53">
        <v>30</v>
      </c>
      <c r="C23706" s="53" t="s">
        <v>33536</v>
      </c>
      <c r="D23706" s="53" t="s">
        <v>33872</v>
      </c>
    </row>
    <row r="23707" spans="1:4" ht="15" x14ac:dyDescent="0.25">
      <c r="A23707" s="53" t="s">
        <v>27797</v>
      </c>
      <c r="B23707" s="53">
        <v>30</v>
      </c>
      <c r="C23707" s="53" t="s">
        <v>33536</v>
      </c>
      <c r="D23707" s="53" t="s">
        <v>33872</v>
      </c>
    </row>
    <row r="23708" spans="1:4" ht="15" x14ac:dyDescent="0.25">
      <c r="A23708" s="53" t="s">
        <v>27798</v>
      </c>
      <c r="B23708" s="53">
        <v>30</v>
      </c>
      <c r="C23708" s="53" t="s">
        <v>33536</v>
      </c>
      <c r="D23708" s="53" t="s">
        <v>33872</v>
      </c>
    </row>
    <row r="23709" spans="1:4" ht="15" x14ac:dyDescent="0.25">
      <c r="A23709" s="53" t="s">
        <v>27799</v>
      </c>
      <c r="B23709" s="53">
        <v>30</v>
      </c>
      <c r="C23709" s="53" t="s">
        <v>33536</v>
      </c>
      <c r="D23709" s="53" t="s">
        <v>33872</v>
      </c>
    </row>
    <row r="23710" spans="1:4" ht="15" x14ac:dyDescent="0.25">
      <c r="A23710" s="53" t="s">
        <v>27800</v>
      </c>
      <c r="B23710" s="53">
        <v>30</v>
      </c>
      <c r="C23710" s="53" t="s">
        <v>33536</v>
      </c>
      <c r="D23710" s="53" t="s">
        <v>33872</v>
      </c>
    </row>
    <row r="23711" spans="1:4" ht="15" x14ac:dyDescent="0.25">
      <c r="A23711" s="53" t="s">
        <v>27801</v>
      </c>
      <c r="B23711" s="53">
        <v>30</v>
      </c>
      <c r="C23711" s="53" t="s">
        <v>33536</v>
      </c>
      <c r="D23711" s="53" t="s">
        <v>33872</v>
      </c>
    </row>
    <row r="23712" spans="1:4" ht="15" x14ac:dyDescent="0.25">
      <c r="A23712" s="53" t="s">
        <v>27802</v>
      </c>
      <c r="B23712" s="53">
        <v>30</v>
      </c>
      <c r="C23712" s="53" t="s">
        <v>33536</v>
      </c>
      <c r="D23712" s="53" t="s">
        <v>33872</v>
      </c>
    </row>
    <row r="23713" spans="1:4" ht="15" x14ac:dyDescent="0.25">
      <c r="A23713" s="53" t="s">
        <v>27803</v>
      </c>
      <c r="B23713" s="53">
        <v>30</v>
      </c>
      <c r="C23713" s="53" t="s">
        <v>33536</v>
      </c>
      <c r="D23713" s="53" t="s">
        <v>33872</v>
      </c>
    </row>
    <row r="23714" spans="1:4" ht="15" x14ac:dyDescent="0.25">
      <c r="A23714" s="53" t="s">
        <v>27804</v>
      </c>
      <c r="B23714" s="53">
        <v>30</v>
      </c>
      <c r="C23714" s="53" t="s">
        <v>33536</v>
      </c>
      <c r="D23714" s="53" t="s">
        <v>33872</v>
      </c>
    </row>
    <row r="23715" spans="1:4" ht="15" x14ac:dyDescent="0.25">
      <c r="A23715" s="53" t="s">
        <v>27805</v>
      </c>
      <c r="B23715" s="53">
        <v>30</v>
      </c>
      <c r="C23715" s="53" t="s">
        <v>33536</v>
      </c>
      <c r="D23715" s="53" t="s">
        <v>33872</v>
      </c>
    </row>
    <row r="23716" spans="1:4" ht="15" x14ac:dyDescent="0.25">
      <c r="A23716" s="53" t="s">
        <v>27806</v>
      </c>
      <c r="B23716" s="53">
        <v>15</v>
      </c>
      <c r="C23716" s="53" t="s">
        <v>33536</v>
      </c>
      <c r="D23716" s="53" t="s">
        <v>33872</v>
      </c>
    </row>
    <row r="23717" spans="1:4" ht="15" x14ac:dyDescent="0.25">
      <c r="A23717" s="53" t="s">
        <v>27807</v>
      </c>
      <c r="B23717" s="53">
        <v>30</v>
      </c>
      <c r="C23717" s="53" t="s">
        <v>33536</v>
      </c>
      <c r="D23717" s="53" t="s">
        <v>33872</v>
      </c>
    </row>
    <row r="23718" spans="1:4" ht="15" x14ac:dyDescent="0.25">
      <c r="A23718" s="53" t="s">
        <v>27808</v>
      </c>
      <c r="B23718" s="53">
        <v>30</v>
      </c>
      <c r="C23718" s="53" t="s">
        <v>33536</v>
      </c>
      <c r="D23718" s="53" t="s">
        <v>33872</v>
      </c>
    </row>
    <row r="23719" spans="1:4" ht="15" x14ac:dyDescent="0.25">
      <c r="A23719" s="53" t="s">
        <v>27809</v>
      </c>
      <c r="B23719" s="53">
        <v>30</v>
      </c>
      <c r="C23719" s="53" t="s">
        <v>33536</v>
      </c>
      <c r="D23719" s="53" t="s">
        <v>33872</v>
      </c>
    </row>
    <row r="23720" spans="1:4" ht="15" x14ac:dyDescent="0.25">
      <c r="A23720" s="53" t="s">
        <v>27810</v>
      </c>
      <c r="B23720" s="53">
        <v>30</v>
      </c>
      <c r="C23720" s="53" t="s">
        <v>33536</v>
      </c>
      <c r="D23720" s="53" t="s">
        <v>33872</v>
      </c>
    </row>
    <row r="23721" spans="1:4" ht="15" x14ac:dyDescent="0.25">
      <c r="A23721" s="53" t="s">
        <v>27811</v>
      </c>
      <c r="B23721" s="53">
        <v>30</v>
      </c>
      <c r="C23721" s="53" t="s">
        <v>33536</v>
      </c>
      <c r="D23721" s="53" t="s">
        <v>33872</v>
      </c>
    </row>
    <row r="23722" spans="1:4" ht="15" x14ac:dyDescent="0.25">
      <c r="A23722" s="53" t="s">
        <v>27812</v>
      </c>
      <c r="B23722" s="53">
        <v>30</v>
      </c>
      <c r="C23722" s="53" t="s">
        <v>33536</v>
      </c>
      <c r="D23722" s="53" t="s">
        <v>33872</v>
      </c>
    </row>
    <row r="23723" spans="1:4" ht="15" x14ac:dyDescent="0.25">
      <c r="A23723" s="53" t="s">
        <v>27813</v>
      </c>
      <c r="B23723" s="53">
        <v>30</v>
      </c>
      <c r="C23723" s="53" t="s">
        <v>33536</v>
      </c>
      <c r="D23723" s="53" t="s">
        <v>33872</v>
      </c>
    </row>
    <row r="23724" spans="1:4" ht="15" x14ac:dyDescent="0.25">
      <c r="A23724" s="53" t="s">
        <v>27814</v>
      </c>
      <c r="B23724" s="53">
        <v>30</v>
      </c>
      <c r="C23724" s="53" t="s">
        <v>33536</v>
      </c>
      <c r="D23724" s="53" t="s">
        <v>33872</v>
      </c>
    </row>
    <row r="23725" spans="1:4" ht="15" x14ac:dyDescent="0.25">
      <c r="A23725" s="53" t="s">
        <v>27815</v>
      </c>
      <c r="B23725" s="53">
        <v>30</v>
      </c>
      <c r="C23725" s="53" t="s">
        <v>33536</v>
      </c>
      <c r="D23725" s="53" t="s">
        <v>33872</v>
      </c>
    </row>
    <row r="23726" spans="1:4" ht="15" x14ac:dyDescent="0.25">
      <c r="A23726" s="53" t="s">
        <v>27816</v>
      </c>
      <c r="B23726" s="53">
        <v>30</v>
      </c>
      <c r="C23726" s="53" t="s">
        <v>33536</v>
      </c>
      <c r="D23726" s="53" t="s">
        <v>33872</v>
      </c>
    </row>
    <row r="23727" spans="1:4" ht="15" x14ac:dyDescent="0.25">
      <c r="A23727" s="53" t="s">
        <v>27817</v>
      </c>
      <c r="B23727" s="53">
        <v>30</v>
      </c>
      <c r="C23727" s="53" t="s">
        <v>33536</v>
      </c>
      <c r="D23727" s="53" t="s">
        <v>33872</v>
      </c>
    </row>
    <row r="23728" spans="1:4" ht="15" x14ac:dyDescent="0.25">
      <c r="A23728" s="53" t="s">
        <v>27818</v>
      </c>
      <c r="B23728" s="53">
        <v>30</v>
      </c>
      <c r="C23728" s="53" t="s">
        <v>33536</v>
      </c>
      <c r="D23728" s="53" t="s">
        <v>33872</v>
      </c>
    </row>
    <row r="23729" spans="1:4" ht="15" x14ac:dyDescent="0.25">
      <c r="A23729" s="53" t="s">
        <v>27819</v>
      </c>
      <c r="B23729" s="53">
        <v>30</v>
      </c>
      <c r="C23729" s="53" t="s">
        <v>33536</v>
      </c>
      <c r="D23729" s="53" t="s">
        <v>33872</v>
      </c>
    </row>
    <row r="23730" spans="1:4" ht="15" x14ac:dyDescent="0.25">
      <c r="A23730" s="53" t="s">
        <v>27820</v>
      </c>
      <c r="B23730" s="53">
        <v>30</v>
      </c>
      <c r="C23730" s="53" t="s">
        <v>33536</v>
      </c>
      <c r="D23730" s="53" t="s">
        <v>33872</v>
      </c>
    </row>
    <row r="23731" spans="1:4" ht="15" x14ac:dyDescent="0.25">
      <c r="A23731" s="53" t="s">
        <v>27821</v>
      </c>
      <c r="B23731" s="53">
        <v>30</v>
      </c>
      <c r="C23731" s="53" t="s">
        <v>33536</v>
      </c>
      <c r="D23731" s="53" t="s">
        <v>33872</v>
      </c>
    </row>
    <row r="23732" spans="1:4" ht="15" x14ac:dyDescent="0.25">
      <c r="A23732" s="53" t="s">
        <v>27822</v>
      </c>
      <c r="B23732" s="53">
        <v>30</v>
      </c>
      <c r="C23732" s="53" t="s">
        <v>33536</v>
      </c>
      <c r="D23732" s="53" t="s">
        <v>33872</v>
      </c>
    </row>
    <row r="23733" spans="1:4" ht="15" x14ac:dyDescent="0.25">
      <c r="A23733" s="53" t="s">
        <v>27823</v>
      </c>
      <c r="B23733" s="53">
        <v>30</v>
      </c>
      <c r="C23733" s="53" t="s">
        <v>33536</v>
      </c>
      <c r="D23733" s="53" t="s">
        <v>33872</v>
      </c>
    </row>
    <row r="23734" spans="1:4" ht="15" x14ac:dyDescent="0.25">
      <c r="A23734" s="53" t="s">
        <v>27824</v>
      </c>
      <c r="B23734" s="53">
        <v>30</v>
      </c>
      <c r="C23734" s="53" t="s">
        <v>33536</v>
      </c>
      <c r="D23734" s="53" t="s">
        <v>33872</v>
      </c>
    </row>
    <row r="23735" spans="1:4" ht="15" x14ac:dyDescent="0.25">
      <c r="A23735" s="53" t="s">
        <v>27825</v>
      </c>
      <c r="B23735" s="53">
        <v>30</v>
      </c>
      <c r="C23735" s="53" t="s">
        <v>33536</v>
      </c>
      <c r="D23735" s="53" t="s">
        <v>33872</v>
      </c>
    </row>
    <row r="23736" spans="1:4" ht="15" x14ac:dyDescent="0.25">
      <c r="A23736" s="53" t="s">
        <v>27826</v>
      </c>
      <c r="B23736" s="53">
        <v>30</v>
      </c>
      <c r="C23736" s="53" t="s">
        <v>33536</v>
      </c>
      <c r="D23736" s="53" t="s">
        <v>33872</v>
      </c>
    </row>
    <row r="23737" spans="1:4" ht="15" x14ac:dyDescent="0.25">
      <c r="A23737" s="53" t="s">
        <v>27827</v>
      </c>
      <c r="B23737" s="53">
        <v>30</v>
      </c>
      <c r="C23737" s="53" t="s">
        <v>33536</v>
      </c>
      <c r="D23737" s="53" t="s">
        <v>33872</v>
      </c>
    </row>
    <row r="23738" spans="1:4" ht="15" x14ac:dyDescent="0.25">
      <c r="A23738" s="53" t="s">
        <v>27828</v>
      </c>
      <c r="B23738" s="53">
        <v>30</v>
      </c>
      <c r="C23738" s="53" t="s">
        <v>33536</v>
      </c>
      <c r="D23738" s="53" t="s">
        <v>33872</v>
      </c>
    </row>
    <row r="23739" spans="1:4" ht="15" x14ac:dyDescent="0.25">
      <c r="A23739" s="53" t="s">
        <v>27829</v>
      </c>
      <c r="B23739" s="53">
        <v>30</v>
      </c>
      <c r="C23739" s="53" t="s">
        <v>33536</v>
      </c>
      <c r="D23739" s="53" t="s">
        <v>33872</v>
      </c>
    </row>
    <row r="23740" spans="1:4" ht="15" x14ac:dyDescent="0.25">
      <c r="A23740" s="53" t="s">
        <v>27830</v>
      </c>
      <c r="B23740" s="53">
        <v>30</v>
      </c>
      <c r="C23740" s="53" t="s">
        <v>33536</v>
      </c>
      <c r="D23740" s="53" t="s">
        <v>33872</v>
      </c>
    </row>
    <row r="23741" spans="1:4" ht="15" x14ac:dyDescent="0.25">
      <c r="A23741" s="53" t="s">
        <v>27831</v>
      </c>
      <c r="B23741" s="53">
        <v>30</v>
      </c>
      <c r="C23741" s="53" t="s">
        <v>33536</v>
      </c>
      <c r="D23741" s="53" t="s">
        <v>33872</v>
      </c>
    </row>
    <row r="23742" spans="1:4" ht="15" x14ac:dyDescent="0.25">
      <c r="A23742" s="53" t="s">
        <v>27832</v>
      </c>
      <c r="B23742" s="53">
        <v>30</v>
      </c>
      <c r="C23742" s="53" t="s">
        <v>33536</v>
      </c>
      <c r="D23742" s="53" t="s">
        <v>33872</v>
      </c>
    </row>
    <row r="23743" spans="1:4" ht="15" x14ac:dyDescent="0.25">
      <c r="A23743" s="53" t="s">
        <v>27833</v>
      </c>
      <c r="B23743" s="53">
        <v>30</v>
      </c>
      <c r="C23743" s="53" t="s">
        <v>33536</v>
      </c>
      <c r="D23743" s="53" t="s">
        <v>33872</v>
      </c>
    </row>
    <row r="23744" spans="1:4" ht="15" x14ac:dyDescent="0.25">
      <c r="A23744" s="53" t="s">
        <v>27834</v>
      </c>
      <c r="B23744" s="53">
        <v>15</v>
      </c>
      <c r="C23744" s="53" t="s">
        <v>33536</v>
      </c>
      <c r="D23744" s="53" t="s">
        <v>33872</v>
      </c>
    </row>
    <row r="23745" spans="1:4" ht="15" x14ac:dyDescent="0.25">
      <c r="A23745" s="53" t="s">
        <v>27835</v>
      </c>
      <c r="B23745" s="53">
        <v>30</v>
      </c>
      <c r="C23745" s="53" t="s">
        <v>33536</v>
      </c>
      <c r="D23745" s="53" t="s">
        <v>33872</v>
      </c>
    </row>
    <row r="23746" spans="1:4" ht="15" x14ac:dyDescent="0.25">
      <c r="A23746" s="53" t="s">
        <v>27836</v>
      </c>
      <c r="B23746" s="53">
        <v>30</v>
      </c>
      <c r="C23746" s="53" t="s">
        <v>33541</v>
      </c>
      <c r="D23746" s="53" t="s">
        <v>33873</v>
      </c>
    </row>
    <row r="23747" spans="1:4" ht="15" x14ac:dyDescent="0.25">
      <c r="A23747" s="53" t="s">
        <v>27837</v>
      </c>
      <c r="B23747" s="53">
        <v>30</v>
      </c>
      <c r="C23747" s="53" t="s">
        <v>33536</v>
      </c>
      <c r="D23747" s="53" t="s">
        <v>33872</v>
      </c>
    </row>
    <row r="23748" spans="1:4" ht="15" x14ac:dyDescent="0.25">
      <c r="A23748" s="53" t="s">
        <v>27838</v>
      </c>
      <c r="B23748" s="53">
        <v>30</v>
      </c>
      <c r="C23748" s="53" t="s">
        <v>33536</v>
      </c>
      <c r="D23748" s="53" t="s">
        <v>33872</v>
      </c>
    </row>
    <row r="23749" spans="1:4" ht="15" x14ac:dyDescent="0.25">
      <c r="A23749" s="53" t="s">
        <v>27839</v>
      </c>
      <c r="B23749" s="53">
        <v>15</v>
      </c>
      <c r="C23749" s="53" t="s">
        <v>33536</v>
      </c>
      <c r="D23749" s="53" t="s">
        <v>33872</v>
      </c>
    </row>
    <row r="23750" spans="1:4" ht="15" x14ac:dyDescent="0.25">
      <c r="A23750" s="53" t="s">
        <v>27840</v>
      </c>
      <c r="B23750" s="53">
        <v>15</v>
      </c>
      <c r="C23750" s="53" t="s">
        <v>33536</v>
      </c>
      <c r="D23750" s="53" t="s">
        <v>33872</v>
      </c>
    </row>
    <row r="23751" spans="1:4" ht="15" x14ac:dyDescent="0.25">
      <c r="A23751" s="53" t="s">
        <v>27841</v>
      </c>
      <c r="B23751" s="53">
        <v>30</v>
      </c>
      <c r="C23751" s="53" t="s">
        <v>33536</v>
      </c>
      <c r="D23751" s="53" t="s">
        <v>33872</v>
      </c>
    </row>
    <row r="23752" spans="1:4" ht="15" x14ac:dyDescent="0.25">
      <c r="A23752" s="53" t="s">
        <v>27842</v>
      </c>
      <c r="B23752" s="53">
        <v>15</v>
      </c>
      <c r="C23752" s="53" t="s">
        <v>33536</v>
      </c>
      <c r="D23752" s="53" t="s">
        <v>33872</v>
      </c>
    </row>
    <row r="23753" spans="1:4" ht="15" x14ac:dyDescent="0.25">
      <c r="A23753" s="53" t="s">
        <v>27843</v>
      </c>
      <c r="B23753" s="53">
        <v>15</v>
      </c>
      <c r="C23753" s="53" t="s">
        <v>33536</v>
      </c>
      <c r="D23753" s="53" t="s">
        <v>33872</v>
      </c>
    </row>
    <row r="23754" spans="1:4" ht="15" x14ac:dyDescent="0.25">
      <c r="A23754" s="53" t="s">
        <v>27844</v>
      </c>
      <c r="B23754" s="53">
        <v>30</v>
      </c>
      <c r="C23754" s="53" t="s">
        <v>33536</v>
      </c>
      <c r="D23754" s="53" t="s">
        <v>33872</v>
      </c>
    </row>
    <row r="23755" spans="1:4" ht="15" x14ac:dyDescent="0.25">
      <c r="A23755" s="53" t="s">
        <v>27845</v>
      </c>
      <c r="B23755" s="53">
        <v>30</v>
      </c>
      <c r="C23755" s="53"/>
      <c r="D23755" s="53" t="s">
        <v>33872</v>
      </c>
    </row>
    <row r="23756" spans="1:4" ht="15" x14ac:dyDescent="0.25">
      <c r="A23756" s="53" t="s">
        <v>27846</v>
      </c>
      <c r="B23756" s="53">
        <v>15</v>
      </c>
      <c r="C23756" s="53"/>
      <c r="D23756" s="53" t="s">
        <v>33872</v>
      </c>
    </row>
    <row r="23757" spans="1:4" ht="15" x14ac:dyDescent="0.25">
      <c r="A23757" s="53" t="s">
        <v>27847</v>
      </c>
      <c r="B23757" s="53">
        <v>15</v>
      </c>
      <c r="C23757" s="53"/>
      <c r="D23757" s="53" t="s">
        <v>33872</v>
      </c>
    </row>
    <row r="23758" spans="1:4" ht="15" x14ac:dyDescent="0.25">
      <c r="A23758" s="53" t="s">
        <v>27848</v>
      </c>
      <c r="B23758" s="53">
        <v>30</v>
      </c>
      <c r="C23758" s="53"/>
      <c r="D23758" s="53" t="s">
        <v>33872</v>
      </c>
    </row>
    <row r="23759" spans="1:4" ht="15" x14ac:dyDescent="0.25">
      <c r="A23759" s="53" t="s">
        <v>27849</v>
      </c>
      <c r="B23759" s="53">
        <v>30</v>
      </c>
      <c r="C23759" s="53"/>
      <c r="D23759" s="53" t="s">
        <v>33872</v>
      </c>
    </row>
    <row r="23760" spans="1:4" ht="15" x14ac:dyDescent="0.25">
      <c r="A23760" s="53" t="s">
        <v>27850</v>
      </c>
      <c r="B23760" s="53">
        <v>30</v>
      </c>
      <c r="C23760" s="53"/>
      <c r="D23760" s="53" t="s">
        <v>33872</v>
      </c>
    </row>
    <row r="23761" spans="1:4" ht="15" x14ac:dyDescent="0.25">
      <c r="A23761" s="53" t="s">
        <v>27851</v>
      </c>
      <c r="B23761" s="53">
        <v>30</v>
      </c>
      <c r="C23761" s="53" t="s">
        <v>33536</v>
      </c>
      <c r="D23761" s="53" t="s">
        <v>33872</v>
      </c>
    </row>
    <row r="23762" spans="1:4" ht="15" x14ac:dyDescent="0.25">
      <c r="A23762" s="53" t="s">
        <v>27852</v>
      </c>
      <c r="B23762" s="53">
        <v>30</v>
      </c>
      <c r="C23762" s="53" t="s">
        <v>33536</v>
      </c>
      <c r="D23762" s="53" t="s">
        <v>33873</v>
      </c>
    </row>
    <row r="23763" spans="1:4" ht="15" x14ac:dyDescent="0.25">
      <c r="A23763" s="53" t="s">
        <v>27853</v>
      </c>
      <c r="B23763" s="53">
        <v>15</v>
      </c>
      <c r="C23763" s="53" t="s">
        <v>33536</v>
      </c>
      <c r="D23763" s="53" t="s">
        <v>33872</v>
      </c>
    </row>
    <row r="23764" spans="1:4" ht="15" x14ac:dyDescent="0.25">
      <c r="A23764" s="53" t="s">
        <v>27854</v>
      </c>
      <c r="B23764" s="53">
        <v>15</v>
      </c>
      <c r="C23764" s="53" t="s">
        <v>33536</v>
      </c>
      <c r="D23764" s="53" t="s">
        <v>33872</v>
      </c>
    </row>
    <row r="23765" spans="1:4" ht="15" x14ac:dyDescent="0.25">
      <c r="A23765" s="53" t="s">
        <v>27855</v>
      </c>
      <c r="B23765" s="53">
        <v>15</v>
      </c>
      <c r="C23765" s="53" t="s">
        <v>33536</v>
      </c>
      <c r="D23765" s="53" t="s">
        <v>33873</v>
      </c>
    </row>
    <row r="23766" spans="1:4" ht="15" x14ac:dyDescent="0.25">
      <c r="A23766" s="53" t="s">
        <v>27856</v>
      </c>
      <c r="B23766" s="53">
        <v>30</v>
      </c>
      <c r="C23766" s="53" t="s">
        <v>33536</v>
      </c>
      <c r="D23766" s="53" t="s">
        <v>33872</v>
      </c>
    </row>
    <row r="23767" spans="1:4" ht="15" x14ac:dyDescent="0.25">
      <c r="A23767" s="53" t="s">
        <v>27857</v>
      </c>
      <c r="B23767" s="53">
        <v>30</v>
      </c>
      <c r="C23767" s="53" t="s">
        <v>33536</v>
      </c>
      <c r="D23767" s="53" t="s">
        <v>33872</v>
      </c>
    </row>
    <row r="23768" spans="1:4" ht="15" x14ac:dyDescent="0.25">
      <c r="A23768" s="53" t="s">
        <v>27858</v>
      </c>
      <c r="B23768" s="53">
        <v>30</v>
      </c>
      <c r="C23768" s="53" t="s">
        <v>33536</v>
      </c>
      <c r="D23768" s="53" t="s">
        <v>33872</v>
      </c>
    </row>
    <row r="23769" spans="1:4" ht="15" x14ac:dyDescent="0.25">
      <c r="A23769" s="53" t="s">
        <v>27859</v>
      </c>
      <c r="B23769" s="53">
        <v>30</v>
      </c>
      <c r="C23769" s="53" t="s">
        <v>33536</v>
      </c>
      <c r="D23769" s="53" t="s">
        <v>33872</v>
      </c>
    </row>
    <row r="23770" spans="1:4" ht="15" x14ac:dyDescent="0.25">
      <c r="A23770" s="53" t="s">
        <v>27860</v>
      </c>
      <c r="B23770" s="53">
        <v>30</v>
      </c>
      <c r="C23770" s="53" t="s">
        <v>33536</v>
      </c>
      <c r="D23770" s="53" t="s">
        <v>33872</v>
      </c>
    </row>
    <row r="23771" spans="1:4" ht="15" x14ac:dyDescent="0.25">
      <c r="A23771" s="53" t="s">
        <v>27861</v>
      </c>
      <c r="B23771" s="53">
        <v>30</v>
      </c>
      <c r="C23771" s="53"/>
      <c r="D23771" s="53" t="s">
        <v>33872</v>
      </c>
    </row>
    <row r="23772" spans="1:4" ht="15" x14ac:dyDescent="0.25">
      <c r="A23772" s="53" t="s">
        <v>27862</v>
      </c>
      <c r="B23772" s="53">
        <v>30</v>
      </c>
      <c r="C23772" s="53"/>
      <c r="D23772" s="53" t="s">
        <v>33872</v>
      </c>
    </row>
    <row r="23773" spans="1:4" ht="15" x14ac:dyDescent="0.25">
      <c r="A23773" s="53" t="s">
        <v>27863</v>
      </c>
      <c r="B23773" s="53">
        <v>30</v>
      </c>
      <c r="C23773" s="53" t="s">
        <v>33536</v>
      </c>
      <c r="D23773" s="53" t="s">
        <v>33872</v>
      </c>
    </row>
    <row r="23774" spans="1:4" ht="15" x14ac:dyDescent="0.25">
      <c r="A23774" s="53" t="s">
        <v>27864</v>
      </c>
      <c r="B23774" s="53">
        <v>30</v>
      </c>
      <c r="C23774" s="53"/>
      <c r="D23774" s="53" t="s">
        <v>33872</v>
      </c>
    </row>
    <row r="23775" spans="1:4" ht="15" x14ac:dyDescent="0.25">
      <c r="A23775" s="53" t="s">
        <v>27865</v>
      </c>
      <c r="B23775" s="53">
        <v>30</v>
      </c>
      <c r="C23775" s="53"/>
      <c r="D23775" s="53" t="s">
        <v>33872</v>
      </c>
    </row>
    <row r="23776" spans="1:4" ht="15" x14ac:dyDescent="0.25">
      <c r="A23776" s="53" t="s">
        <v>27866</v>
      </c>
      <c r="B23776" s="53">
        <v>15</v>
      </c>
      <c r="C23776" s="53"/>
      <c r="D23776" s="53" t="s">
        <v>33872</v>
      </c>
    </row>
    <row r="23777" spans="1:4" ht="15" x14ac:dyDescent="0.25">
      <c r="A23777" s="53" t="s">
        <v>27867</v>
      </c>
      <c r="B23777" s="53">
        <v>30</v>
      </c>
      <c r="C23777" s="53"/>
      <c r="D23777" s="53" t="s">
        <v>33872</v>
      </c>
    </row>
    <row r="23778" spans="1:4" ht="15" x14ac:dyDescent="0.25">
      <c r="A23778" s="53" t="s">
        <v>27868</v>
      </c>
      <c r="B23778" s="53">
        <v>30</v>
      </c>
      <c r="C23778" s="53" t="s">
        <v>33536</v>
      </c>
      <c r="D23778" s="53" t="s">
        <v>33872</v>
      </c>
    </row>
    <row r="23779" spans="1:4" ht="15" x14ac:dyDescent="0.25">
      <c r="A23779" s="53" t="s">
        <v>27869</v>
      </c>
      <c r="B23779" s="53">
        <v>30</v>
      </c>
      <c r="C23779" s="53" t="s">
        <v>33536</v>
      </c>
      <c r="D23779" s="53" t="s">
        <v>33873</v>
      </c>
    </row>
    <row r="23780" spans="1:4" ht="15" x14ac:dyDescent="0.25">
      <c r="A23780" s="53" t="s">
        <v>27870</v>
      </c>
      <c r="B23780" s="53">
        <v>30</v>
      </c>
      <c r="C23780" s="53" t="s">
        <v>33536</v>
      </c>
      <c r="D23780" s="53" t="s">
        <v>33872</v>
      </c>
    </row>
    <row r="23781" spans="1:4" ht="15" x14ac:dyDescent="0.25">
      <c r="A23781" s="53" t="s">
        <v>27871</v>
      </c>
      <c r="B23781" s="53">
        <v>30</v>
      </c>
      <c r="C23781" s="53" t="s">
        <v>33536</v>
      </c>
      <c r="D23781" s="53" t="s">
        <v>33872</v>
      </c>
    </row>
    <row r="23782" spans="1:4" ht="15" x14ac:dyDescent="0.25">
      <c r="A23782" s="53" t="s">
        <v>27872</v>
      </c>
      <c r="B23782" s="53">
        <v>30</v>
      </c>
      <c r="C23782" s="53" t="s">
        <v>33536</v>
      </c>
      <c r="D23782" s="53" t="s">
        <v>33872</v>
      </c>
    </row>
    <row r="23783" spans="1:4" ht="15" x14ac:dyDescent="0.25">
      <c r="A23783" s="53" t="s">
        <v>27873</v>
      </c>
      <c r="B23783" s="53">
        <v>30</v>
      </c>
      <c r="C23783" s="53" t="s">
        <v>33536</v>
      </c>
      <c r="D23783" s="53" t="s">
        <v>33872</v>
      </c>
    </row>
    <row r="23784" spans="1:4" ht="15" x14ac:dyDescent="0.25">
      <c r="A23784" s="53" t="s">
        <v>27874</v>
      </c>
      <c r="B23784" s="53">
        <v>30</v>
      </c>
      <c r="C23784" s="53" t="s">
        <v>33536</v>
      </c>
      <c r="D23784" s="53" t="s">
        <v>33872</v>
      </c>
    </row>
    <row r="23785" spans="1:4" ht="15" x14ac:dyDescent="0.25">
      <c r="A23785" s="53" t="s">
        <v>27875</v>
      </c>
      <c r="B23785" s="53">
        <v>30</v>
      </c>
      <c r="C23785" s="53" t="s">
        <v>33536</v>
      </c>
      <c r="D23785" s="53" t="s">
        <v>33872</v>
      </c>
    </row>
    <row r="23786" spans="1:4" ht="15" x14ac:dyDescent="0.25">
      <c r="A23786" s="53" t="s">
        <v>27876</v>
      </c>
      <c r="B23786" s="53">
        <v>30</v>
      </c>
      <c r="C23786" s="53" t="s">
        <v>33541</v>
      </c>
      <c r="D23786" s="53" t="s">
        <v>33872</v>
      </c>
    </row>
    <row r="23787" spans="1:4" ht="15" x14ac:dyDescent="0.25">
      <c r="A23787" s="53" t="s">
        <v>27877</v>
      </c>
      <c r="B23787" s="53">
        <v>30</v>
      </c>
      <c r="C23787" s="53" t="s">
        <v>33536</v>
      </c>
      <c r="D23787" s="53" t="s">
        <v>33873</v>
      </c>
    </row>
    <row r="23788" spans="1:4" ht="15" x14ac:dyDescent="0.25">
      <c r="A23788" s="53" t="s">
        <v>27878</v>
      </c>
      <c r="B23788" s="53">
        <v>30</v>
      </c>
      <c r="C23788" s="53" t="s">
        <v>33536</v>
      </c>
      <c r="D23788" s="53" t="s">
        <v>33872</v>
      </c>
    </row>
    <row r="23789" spans="1:4" ht="15" x14ac:dyDescent="0.25">
      <c r="A23789" s="53" t="s">
        <v>27879</v>
      </c>
      <c r="B23789" s="53">
        <v>30</v>
      </c>
      <c r="C23789" s="53" t="s">
        <v>33536</v>
      </c>
      <c r="D23789" s="53" t="s">
        <v>33872</v>
      </c>
    </row>
    <row r="23790" spans="1:4" ht="15" x14ac:dyDescent="0.25">
      <c r="A23790" s="53" t="s">
        <v>27880</v>
      </c>
      <c r="B23790" s="53">
        <v>30</v>
      </c>
      <c r="C23790" s="53" t="s">
        <v>33536</v>
      </c>
      <c r="D23790" s="53" t="s">
        <v>33872</v>
      </c>
    </row>
    <row r="23791" spans="1:4" ht="15" x14ac:dyDescent="0.25">
      <c r="A23791" s="53" t="s">
        <v>27881</v>
      </c>
      <c r="B23791" s="53">
        <v>30</v>
      </c>
      <c r="C23791" s="53" t="s">
        <v>33536</v>
      </c>
      <c r="D23791" s="53" t="s">
        <v>33872</v>
      </c>
    </row>
    <row r="23792" spans="1:4" ht="15" x14ac:dyDescent="0.25">
      <c r="A23792" s="53" t="s">
        <v>27882</v>
      </c>
      <c r="B23792" s="53">
        <v>30</v>
      </c>
      <c r="C23792" s="53" t="s">
        <v>33536</v>
      </c>
      <c r="D23792" s="53" t="s">
        <v>33872</v>
      </c>
    </row>
    <row r="23793" spans="1:4" ht="15" x14ac:dyDescent="0.25">
      <c r="A23793" s="53" t="s">
        <v>27883</v>
      </c>
      <c r="B23793" s="53">
        <v>30</v>
      </c>
      <c r="C23793" s="53" t="s">
        <v>33536</v>
      </c>
      <c r="D23793" s="53" t="s">
        <v>33872</v>
      </c>
    </row>
    <row r="23794" spans="1:4" ht="15" x14ac:dyDescent="0.25">
      <c r="A23794" s="53" t="s">
        <v>27884</v>
      </c>
      <c r="B23794" s="53">
        <v>30</v>
      </c>
      <c r="C23794" s="53" t="s">
        <v>33536</v>
      </c>
      <c r="D23794" s="53" t="s">
        <v>33872</v>
      </c>
    </row>
    <row r="23795" spans="1:4" ht="15" x14ac:dyDescent="0.25">
      <c r="A23795" s="53" t="s">
        <v>27885</v>
      </c>
      <c r="B23795" s="53">
        <v>15</v>
      </c>
      <c r="C23795" s="53" t="s">
        <v>33536</v>
      </c>
      <c r="D23795" s="53" t="s">
        <v>33872</v>
      </c>
    </row>
    <row r="23796" spans="1:4" ht="15" x14ac:dyDescent="0.25">
      <c r="A23796" s="53" t="s">
        <v>27886</v>
      </c>
      <c r="B23796" s="53">
        <v>15</v>
      </c>
      <c r="C23796" s="53" t="s">
        <v>33536</v>
      </c>
      <c r="D23796" s="53" t="s">
        <v>33872</v>
      </c>
    </row>
    <row r="23797" spans="1:4" ht="15" x14ac:dyDescent="0.25">
      <c r="A23797" s="53" t="s">
        <v>27887</v>
      </c>
      <c r="B23797" s="53">
        <v>15</v>
      </c>
      <c r="C23797" s="53" t="s">
        <v>33536</v>
      </c>
      <c r="D23797" s="53" t="s">
        <v>33872</v>
      </c>
    </row>
    <row r="23798" spans="1:4" ht="15" x14ac:dyDescent="0.25">
      <c r="A23798" s="53" t="s">
        <v>27888</v>
      </c>
      <c r="B23798" s="53">
        <v>30</v>
      </c>
      <c r="C23798" s="53" t="s">
        <v>33536</v>
      </c>
      <c r="D23798" s="53" t="s">
        <v>33872</v>
      </c>
    </row>
    <row r="23799" spans="1:4" ht="15" x14ac:dyDescent="0.25">
      <c r="A23799" s="53" t="s">
        <v>27889</v>
      </c>
      <c r="B23799" s="53">
        <v>30</v>
      </c>
      <c r="C23799" s="53" t="s">
        <v>33536</v>
      </c>
      <c r="D23799" s="53" t="s">
        <v>33872</v>
      </c>
    </row>
    <row r="23800" spans="1:4" ht="15" x14ac:dyDescent="0.25">
      <c r="A23800" s="53" t="s">
        <v>33815</v>
      </c>
      <c r="B23800" s="53">
        <v>15</v>
      </c>
      <c r="C23800" s="53" t="s">
        <v>33536</v>
      </c>
      <c r="D23800" s="53" t="s">
        <v>33873</v>
      </c>
    </row>
    <row r="23801" spans="1:4" ht="15" x14ac:dyDescent="0.25">
      <c r="A23801" s="53" t="s">
        <v>27890</v>
      </c>
      <c r="B23801" s="53">
        <v>15</v>
      </c>
      <c r="C23801" s="53" t="s">
        <v>33536</v>
      </c>
      <c r="D23801" s="53" t="s">
        <v>33872</v>
      </c>
    </row>
    <row r="23802" spans="1:4" ht="15" x14ac:dyDescent="0.25">
      <c r="A23802" s="53" t="s">
        <v>27891</v>
      </c>
      <c r="B23802" s="53">
        <v>15</v>
      </c>
      <c r="C23802" s="53" t="s">
        <v>33536</v>
      </c>
      <c r="D23802" s="53" t="s">
        <v>33872</v>
      </c>
    </row>
    <row r="23803" spans="1:4" ht="15" x14ac:dyDescent="0.25">
      <c r="A23803" s="53" t="s">
        <v>33816</v>
      </c>
      <c r="B23803" s="53">
        <v>45</v>
      </c>
      <c r="C23803" s="53" t="s">
        <v>33541</v>
      </c>
      <c r="D23803" s="53" t="s">
        <v>33873</v>
      </c>
    </row>
    <row r="23804" spans="1:4" ht="15" x14ac:dyDescent="0.25">
      <c r="A23804" s="53" t="s">
        <v>33817</v>
      </c>
      <c r="B23804" s="53">
        <v>15</v>
      </c>
      <c r="C23804" s="53" t="s">
        <v>33536</v>
      </c>
      <c r="D23804" s="53" t="s">
        <v>33873</v>
      </c>
    </row>
    <row r="23805" spans="1:4" ht="15" x14ac:dyDescent="0.25">
      <c r="A23805" s="53" t="s">
        <v>33818</v>
      </c>
      <c r="B23805" s="53">
        <v>15</v>
      </c>
      <c r="C23805" s="53" t="s">
        <v>33536</v>
      </c>
      <c r="D23805" s="53" t="s">
        <v>33873</v>
      </c>
    </row>
    <row r="23806" spans="1:4" ht="15" x14ac:dyDescent="0.25">
      <c r="A23806" s="53" t="s">
        <v>27892</v>
      </c>
      <c r="B23806" s="53">
        <v>30</v>
      </c>
      <c r="C23806" s="53" t="s">
        <v>33536</v>
      </c>
      <c r="D23806" s="53" t="s">
        <v>33873</v>
      </c>
    </row>
    <row r="23807" spans="1:4" ht="15" x14ac:dyDescent="0.25">
      <c r="A23807" s="53" t="s">
        <v>27893</v>
      </c>
      <c r="B23807" s="53">
        <v>30</v>
      </c>
      <c r="C23807" s="53" t="s">
        <v>33536</v>
      </c>
      <c r="D23807" s="53" t="s">
        <v>33872</v>
      </c>
    </row>
    <row r="23808" spans="1:4" ht="15" x14ac:dyDescent="0.25">
      <c r="A23808" s="53" t="s">
        <v>27894</v>
      </c>
      <c r="B23808" s="53">
        <v>30</v>
      </c>
      <c r="C23808" s="53" t="s">
        <v>33536</v>
      </c>
      <c r="D23808" s="53" t="s">
        <v>33872</v>
      </c>
    </row>
    <row r="23809" spans="1:4" ht="15" x14ac:dyDescent="0.25">
      <c r="A23809" s="53" t="s">
        <v>27895</v>
      </c>
      <c r="B23809" s="53">
        <v>30</v>
      </c>
      <c r="C23809" s="53" t="s">
        <v>33536</v>
      </c>
      <c r="D23809" s="53" t="s">
        <v>33872</v>
      </c>
    </row>
    <row r="23810" spans="1:4" ht="15" x14ac:dyDescent="0.25">
      <c r="A23810" s="53" t="s">
        <v>27896</v>
      </c>
      <c r="B23810" s="53">
        <v>30</v>
      </c>
      <c r="C23810" s="53" t="s">
        <v>33536</v>
      </c>
      <c r="D23810" s="53" t="s">
        <v>33873</v>
      </c>
    </row>
    <row r="23811" spans="1:4" ht="15" x14ac:dyDescent="0.25">
      <c r="A23811" s="53" t="s">
        <v>27897</v>
      </c>
      <c r="B23811" s="53">
        <v>15</v>
      </c>
      <c r="C23811" s="53" t="s">
        <v>33536</v>
      </c>
      <c r="D23811" s="53" t="s">
        <v>33872</v>
      </c>
    </row>
    <row r="23812" spans="1:4" ht="15" x14ac:dyDescent="0.25">
      <c r="A23812" s="53" t="s">
        <v>27898</v>
      </c>
      <c r="B23812" s="53">
        <v>15</v>
      </c>
      <c r="C23812" s="53" t="s">
        <v>33536</v>
      </c>
      <c r="D23812" s="53" t="s">
        <v>33872</v>
      </c>
    </row>
    <row r="23813" spans="1:4" ht="15" x14ac:dyDescent="0.25">
      <c r="A23813" s="53" t="s">
        <v>27899</v>
      </c>
      <c r="B23813" s="53">
        <v>30</v>
      </c>
      <c r="C23813" s="53" t="s">
        <v>33536</v>
      </c>
      <c r="D23813" s="53" t="s">
        <v>33872</v>
      </c>
    </row>
    <row r="23814" spans="1:4" ht="15" x14ac:dyDescent="0.25">
      <c r="A23814" s="53" t="s">
        <v>27900</v>
      </c>
      <c r="B23814" s="53">
        <v>15</v>
      </c>
      <c r="C23814" s="53" t="s">
        <v>33536</v>
      </c>
      <c r="D23814" s="53" t="s">
        <v>33872</v>
      </c>
    </row>
    <row r="23815" spans="1:4" ht="15" x14ac:dyDescent="0.25">
      <c r="A23815" s="53" t="s">
        <v>27901</v>
      </c>
      <c r="B23815" s="53">
        <v>15</v>
      </c>
      <c r="C23815" s="53" t="s">
        <v>33536</v>
      </c>
      <c r="D23815" s="53" t="s">
        <v>33872</v>
      </c>
    </row>
    <row r="23816" spans="1:4" ht="15" x14ac:dyDescent="0.25">
      <c r="A23816" s="53" t="s">
        <v>27902</v>
      </c>
      <c r="B23816" s="53">
        <v>15</v>
      </c>
      <c r="C23816" s="53" t="s">
        <v>33536</v>
      </c>
      <c r="D23816" s="53" t="s">
        <v>33872</v>
      </c>
    </row>
    <row r="23817" spans="1:4" ht="15" x14ac:dyDescent="0.25">
      <c r="A23817" s="53" t="s">
        <v>27903</v>
      </c>
      <c r="B23817" s="53">
        <v>30</v>
      </c>
      <c r="C23817" s="53" t="s">
        <v>33536</v>
      </c>
      <c r="D23817" s="53" t="s">
        <v>33872</v>
      </c>
    </row>
    <row r="23818" spans="1:4" ht="15" x14ac:dyDescent="0.25">
      <c r="A23818" s="53" t="s">
        <v>27904</v>
      </c>
      <c r="B23818" s="53">
        <v>30</v>
      </c>
      <c r="C23818" s="53" t="s">
        <v>33536</v>
      </c>
      <c r="D23818" s="53" t="s">
        <v>33873</v>
      </c>
    </row>
    <row r="23819" spans="1:4" ht="15" x14ac:dyDescent="0.25">
      <c r="A23819" s="53" t="s">
        <v>27905</v>
      </c>
      <c r="B23819" s="53">
        <v>30</v>
      </c>
      <c r="C23819" s="53" t="s">
        <v>33536</v>
      </c>
      <c r="D23819" s="53" t="s">
        <v>33872</v>
      </c>
    </row>
    <row r="23820" spans="1:4" ht="15" x14ac:dyDescent="0.25">
      <c r="A23820" s="53" t="s">
        <v>27906</v>
      </c>
      <c r="B23820" s="53">
        <v>30</v>
      </c>
      <c r="C23820" s="53" t="s">
        <v>33536</v>
      </c>
      <c r="D23820" s="53" t="s">
        <v>33872</v>
      </c>
    </row>
    <row r="23821" spans="1:4" ht="15" x14ac:dyDescent="0.25">
      <c r="A23821" s="53" t="s">
        <v>27907</v>
      </c>
      <c r="B23821" s="53">
        <v>30</v>
      </c>
      <c r="C23821" s="53" t="s">
        <v>33536</v>
      </c>
      <c r="D23821" s="53" t="s">
        <v>33872</v>
      </c>
    </row>
    <row r="23822" spans="1:4" ht="15" x14ac:dyDescent="0.25">
      <c r="A23822" s="53" t="s">
        <v>27908</v>
      </c>
      <c r="B23822" s="53">
        <v>15</v>
      </c>
      <c r="C23822" s="53" t="s">
        <v>33536</v>
      </c>
      <c r="D23822" s="53" t="s">
        <v>33872</v>
      </c>
    </row>
    <row r="23823" spans="1:4" ht="15" x14ac:dyDescent="0.25">
      <c r="A23823" s="53" t="s">
        <v>27909</v>
      </c>
      <c r="B23823" s="53">
        <v>15</v>
      </c>
      <c r="C23823" s="53" t="s">
        <v>33536</v>
      </c>
      <c r="D23823" s="53" t="s">
        <v>33872</v>
      </c>
    </row>
    <row r="23824" spans="1:4" ht="15" x14ac:dyDescent="0.25">
      <c r="A23824" s="53" t="s">
        <v>27910</v>
      </c>
      <c r="B23824" s="53">
        <v>30</v>
      </c>
      <c r="C23824" s="53" t="s">
        <v>33536</v>
      </c>
      <c r="D23824" s="53" t="s">
        <v>33873</v>
      </c>
    </row>
    <row r="23825" spans="1:4" ht="15" x14ac:dyDescent="0.25">
      <c r="A23825" s="53" t="s">
        <v>27911</v>
      </c>
      <c r="B23825" s="53">
        <v>30</v>
      </c>
      <c r="C23825" s="53" t="s">
        <v>33536</v>
      </c>
      <c r="D23825" s="53" t="s">
        <v>33872</v>
      </c>
    </row>
    <row r="23826" spans="1:4" ht="15" x14ac:dyDescent="0.25">
      <c r="A23826" s="53" t="s">
        <v>27912</v>
      </c>
      <c r="B23826" s="53">
        <v>30</v>
      </c>
      <c r="C23826" s="53"/>
      <c r="D23826" s="53" t="s">
        <v>33872</v>
      </c>
    </row>
    <row r="23827" spans="1:4" ht="15" x14ac:dyDescent="0.25">
      <c r="A23827" s="53" t="s">
        <v>27913</v>
      </c>
      <c r="B23827" s="53">
        <v>30</v>
      </c>
      <c r="C23827" s="53"/>
      <c r="D23827" s="53" t="s">
        <v>33872</v>
      </c>
    </row>
    <row r="23828" spans="1:4" ht="15" x14ac:dyDescent="0.25">
      <c r="A23828" s="53" t="s">
        <v>27914</v>
      </c>
      <c r="B23828" s="53">
        <v>30</v>
      </c>
      <c r="C23828" s="53"/>
      <c r="D23828" s="53" t="s">
        <v>33872</v>
      </c>
    </row>
    <row r="23829" spans="1:4" ht="15" x14ac:dyDescent="0.25">
      <c r="A23829" s="53" t="s">
        <v>27915</v>
      </c>
      <c r="B23829" s="53">
        <v>30</v>
      </c>
      <c r="C23829" s="53"/>
      <c r="D23829" s="53" t="s">
        <v>33872</v>
      </c>
    </row>
    <row r="23830" spans="1:4" ht="15" x14ac:dyDescent="0.25">
      <c r="A23830" s="53" t="s">
        <v>27916</v>
      </c>
      <c r="B23830" s="53">
        <v>30</v>
      </c>
      <c r="C23830" s="53"/>
      <c r="D23830" s="53" t="s">
        <v>33872</v>
      </c>
    </row>
    <row r="23831" spans="1:4" ht="15" x14ac:dyDescent="0.25">
      <c r="A23831" s="53" t="s">
        <v>27917</v>
      </c>
      <c r="B23831" s="53">
        <v>30</v>
      </c>
      <c r="C23831" s="53"/>
      <c r="D23831" s="53" t="s">
        <v>33872</v>
      </c>
    </row>
    <row r="23832" spans="1:4" ht="15" x14ac:dyDescent="0.25">
      <c r="A23832" s="53" t="s">
        <v>27918</v>
      </c>
      <c r="B23832" s="53">
        <v>30</v>
      </c>
      <c r="C23832" s="53"/>
      <c r="D23832" s="53" t="s">
        <v>33872</v>
      </c>
    </row>
    <row r="23833" spans="1:4" ht="15" x14ac:dyDescent="0.25">
      <c r="A23833" s="53" t="s">
        <v>27919</v>
      </c>
      <c r="B23833" s="53">
        <v>30</v>
      </c>
      <c r="C23833" s="53"/>
      <c r="D23833" s="53" t="s">
        <v>33872</v>
      </c>
    </row>
    <row r="23834" spans="1:4" ht="15" x14ac:dyDescent="0.25">
      <c r="A23834" s="53" t="s">
        <v>27920</v>
      </c>
      <c r="B23834" s="53">
        <v>30</v>
      </c>
      <c r="C23834" s="53"/>
      <c r="D23834" s="53" t="s">
        <v>33872</v>
      </c>
    </row>
    <row r="23835" spans="1:4" ht="15" x14ac:dyDescent="0.25">
      <c r="A23835" s="53" t="s">
        <v>27921</v>
      </c>
      <c r="B23835" s="53">
        <v>30</v>
      </c>
      <c r="C23835" s="53"/>
      <c r="D23835" s="53" t="s">
        <v>33872</v>
      </c>
    </row>
    <row r="23836" spans="1:4" ht="15" x14ac:dyDescent="0.25">
      <c r="A23836" s="53" t="s">
        <v>27922</v>
      </c>
      <c r="B23836" s="53">
        <v>30</v>
      </c>
      <c r="C23836" s="53" t="s">
        <v>33536</v>
      </c>
      <c r="D23836" s="53" t="s">
        <v>33872</v>
      </c>
    </row>
    <row r="23837" spans="1:4" ht="15" x14ac:dyDescent="0.25">
      <c r="A23837" s="53" t="s">
        <v>27923</v>
      </c>
      <c r="B23837" s="53">
        <v>15</v>
      </c>
      <c r="C23837" s="53" t="s">
        <v>33536</v>
      </c>
      <c r="D23837" s="53" t="s">
        <v>33872</v>
      </c>
    </row>
    <row r="23838" spans="1:4" ht="15" x14ac:dyDescent="0.25">
      <c r="A23838" s="53" t="s">
        <v>27924</v>
      </c>
      <c r="B23838" s="53">
        <v>30</v>
      </c>
      <c r="C23838" s="53" t="s">
        <v>33536</v>
      </c>
      <c r="D23838" s="53" t="s">
        <v>33872</v>
      </c>
    </row>
    <row r="23839" spans="1:4" ht="15" x14ac:dyDescent="0.25">
      <c r="A23839" s="53" t="s">
        <v>27925</v>
      </c>
      <c r="B23839" s="53">
        <v>30</v>
      </c>
      <c r="C23839" s="53" t="s">
        <v>33536</v>
      </c>
      <c r="D23839" s="53" t="s">
        <v>33872</v>
      </c>
    </row>
    <row r="23840" spans="1:4" ht="15" x14ac:dyDescent="0.25">
      <c r="A23840" s="53" t="s">
        <v>27926</v>
      </c>
      <c r="B23840" s="53">
        <v>30</v>
      </c>
      <c r="C23840" s="53" t="s">
        <v>33536</v>
      </c>
      <c r="D23840" s="53" t="s">
        <v>33872</v>
      </c>
    </row>
    <row r="23841" spans="1:4" ht="15" x14ac:dyDescent="0.25">
      <c r="A23841" s="53" t="s">
        <v>27927</v>
      </c>
      <c r="B23841" s="53">
        <v>30</v>
      </c>
      <c r="C23841" s="53" t="s">
        <v>33536</v>
      </c>
      <c r="D23841" s="53" t="s">
        <v>33872</v>
      </c>
    </row>
    <row r="23842" spans="1:4" ht="15" x14ac:dyDescent="0.25">
      <c r="A23842" s="53" t="s">
        <v>27928</v>
      </c>
      <c r="B23842" s="53">
        <v>15</v>
      </c>
      <c r="C23842" s="53" t="s">
        <v>33536</v>
      </c>
      <c r="D23842" s="53" t="s">
        <v>33872</v>
      </c>
    </row>
    <row r="23843" spans="1:4" ht="15" x14ac:dyDescent="0.25">
      <c r="A23843" s="53" t="s">
        <v>27929</v>
      </c>
      <c r="B23843" s="53">
        <v>30</v>
      </c>
      <c r="C23843" s="53" t="s">
        <v>33536</v>
      </c>
      <c r="D23843" s="53" t="s">
        <v>33872</v>
      </c>
    </row>
    <row r="23844" spans="1:4" ht="15" x14ac:dyDescent="0.25">
      <c r="A23844" s="53" t="s">
        <v>27930</v>
      </c>
      <c r="B23844" s="53">
        <v>30</v>
      </c>
      <c r="C23844" s="53" t="s">
        <v>33536</v>
      </c>
      <c r="D23844" s="53" t="s">
        <v>33873</v>
      </c>
    </row>
    <row r="23845" spans="1:4" ht="15" x14ac:dyDescent="0.25">
      <c r="A23845" s="53" t="s">
        <v>27931</v>
      </c>
      <c r="B23845" s="53">
        <v>15</v>
      </c>
      <c r="C23845" s="53" t="s">
        <v>33536</v>
      </c>
      <c r="D23845" s="53" t="s">
        <v>33872</v>
      </c>
    </row>
    <row r="23846" spans="1:4" ht="15" x14ac:dyDescent="0.25">
      <c r="A23846" s="53" t="s">
        <v>27932</v>
      </c>
      <c r="B23846" s="53">
        <v>30</v>
      </c>
      <c r="C23846" s="53" t="s">
        <v>33536</v>
      </c>
      <c r="D23846" s="53" t="s">
        <v>33872</v>
      </c>
    </row>
    <row r="23847" spans="1:4" ht="15" x14ac:dyDescent="0.25">
      <c r="A23847" s="53" t="s">
        <v>27933</v>
      </c>
      <c r="B23847" s="53">
        <v>30</v>
      </c>
      <c r="C23847" s="53" t="s">
        <v>33536</v>
      </c>
      <c r="D23847" s="53" t="s">
        <v>33872</v>
      </c>
    </row>
    <row r="23848" spans="1:4" ht="15" x14ac:dyDescent="0.25">
      <c r="A23848" s="53" t="s">
        <v>27934</v>
      </c>
      <c r="B23848" s="53">
        <v>30</v>
      </c>
      <c r="C23848" s="53" t="s">
        <v>33536</v>
      </c>
      <c r="D23848" s="53" t="s">
        <v>33872</v>
      </c>
    </row>
    <row r="23849" spans="1:4" ht="15" x14ac:dyDescent="0.25">
      <c r="A23849" s="53" t="s">
        <v>27935</v>
      </c>
      <c r="B23849" s="53">
        <v>15</v>
      </c>
      <c r="C23849" s="53" t="s">
        <v>33536</v>
      </c>
      <c r="D23849" s="53" t="s">
        <v>33872</v>
      </c>
    </row>
    <row r="23850" spans="1:4" ht="15" x14ac:dyDescent="0.25">
      <c r="A23850" s="53" t="s">
        <v>27936</v>
      </c>
      <c r="B23850" s="53">
        <v>30</v>
      </c>
      <c r="C23850" s="53" t="s">
        <v>33536</v>
      </c>
      <c r="D23850" s="53" t="s">
        <v>33872</v>
      </c>
    </row>
    <row r="23851" spans="1:4" ht="15" x14ac:dyDescent="0.25">
      <c r="A23851" s="53" t="s">
        <v>27937</v>
      </c>
      <c r="B23851" s="53">
        <v>30</v>
      </c>
      <c r="C23851" s="53" t="s">
        <v>33536</v>
      </c>
      <c r="D23851" s="53" t="s">
        <v>33872</v>
      </c>
    </row>
    <row r="23852" spans="1:4" ht="15" x14ac:dyDescent="0.25">
      <c r="A23852" s="53" t="s">
        <v>27938</v>
      </c>
      <c r="B23852" s="53">
        <v>30</v>
      </c>
      <c r="C23852" s="53" t="s">
        <v>33536</v>
      </c>
      <c r="D23852" s="53" t="s">
        <v>33872</v>
      </c>
    </row>
    <row r="23853" spans="1:4" ht="15" x14ac:dyDescent="0.25">
      <c r="A23853" s="53" t="s">
        <v>27939</v>
      </c>
      <c r="B23853" s="53">
        <v>30</v>
      </c>
      <c r="C23853" s="53" t="s">
        <v>33536</v>
      </c>
      <c r="D23853" s="53" t="s">
        <v>33872</v>
      </c>
    </row>
    <row r="23854" spans="1:4" ht="15" x14ac:dyDescent="0.25">
      <c r="A23854" s="53" t="s">
        <v>27940</v>
      </c>
      <c r="B23854" s="53">
        <v>30</v>
      </c>
      <c r="C23854" s="53" t="s">
        <v>33536</v>
      </c>
      <c r="D23854" s="53" t="s">
        <v>33872</v>
      </c>
    </row>
    <row r="23855" spans="1:4" ht="15" x14ac:dyDescent="0.25">
      <c r="A23855" s="53" t="s">
        <v>27941</v>
      </c>
      <c r="B23855" s="53">
        <v>30</v>
      </c>
      <c r="C23855" s="53" t="s">
        <v>33536</v>
      </c>
      <c r="D23855" s="53" t="s">
        <v>33872</v>
      </c>
    </row>
    <row r="23856" spans="1:4" ht="15" x14ac:dyDescent="0.25">
      <c r="A23856" s="53" t="s">
        <v>27942</v>
      </c>
      <c r="B23856" s="53">
        <v>30</v>
      </c>
      <c r="C23856" s="53" t="s">
        <v>33536</v>
      </c>
      <c r="D23856" s="53" t="s">
        <v>33873</v>
      </c>
    </row>
    <row r="23857" spans="1:4" ht="15" x14ac:dyDescent="0.25">
      <c r="A23857" s="53" t="s">
        <v>27943</v>
      </c>
      <c r="B23857" s="53">
        <v>30</v>
      </c>
      <c r="C23857" s="53" t="s">
        <v>33536</v>
      </c>
      <c r="D23857" s="53" t="s">
        <v>33872</v>
      </c>
    </row>
    <row r="23858" spans="1:4" ht="15" x14ac:dyDescent="0.25">
      <c r="A23858" s="53" t="s">
        <v>27944</v>
      </c>
      <c r="B23858" s="53">
        <v>30</v>
      </c>
      <c r="C23858" s="53" t="s">
        <v>33536</v>
      </c>
      <c r="D23858" s="53" t="s">
        <v>33872</v>
      </c>
    </row>
    <row r="23859" spans="1:4" ht="15" x14ac:dyDescent="0.25">
      <c r="A23859" s="53" t="s">
        <v>27945</v>
      </c>
      <c r="B23859" s="53">
        <v>15</v>
      </c>
      <c r="C23859" s="53" t="s">
        <v>33536</v>
      </c>
      <c r="D23859" s="53" t="s">
        <v>33872</v>
      </c>
    </row>
    <row r="23860" spans="1:4" ht="15" x14ac:dyDescent="0.25">
      <c r="A23860" s="53" t="s">
        <v>27946</v>
      </c>
      <c r="B23860" s="53">
        <v>15</v>
      </c>
      <c r="C23860" s="53" t="s">
        <v>33536</v>
      </c>
      <c r="D23860" s="53" t="s">
        <v>33872</v>
      </c>
    </row>
    <row r="23861" spans="1:4" ht="15" x14ac:dyDescent="0.25">
      <c r="A23861" s="53" t="s">
        <v>27947</v>
      </c>
      <c r="B23861" s="53">
        <v>30</v>
      </c>
      <c r="C23861" s="53" t="s">
        <v>33536</v>
      </c>
      <c r="D23861" s="53" t="s">
        <v>33872</v>
      </c>
    </row>
    <row r="23862" spans="1:4" ht="15" x14ac:dyDescent="0.25">
      <c r="A23862" s="53" t="s">
        <v>27948</v>
      </c>
      <c r="B23862" s="53">
        <v>30</v>
      </c>
      <c r="C23862" s="53" t="s">
        <v>33536</v>
      </c>
      <c r="D23862" s="53" t="s">
        <v>33873</v>
      </c>
    </row>
    <row r="23863" spans="1:4" ht="15" x14ac:dyDescent="0.25">
      <c r="A23863" s="53" t="s">
        <v>27949</v>
      </c>
      <c r="B23863" s="53">
        <v>15</v>
      </c>
      <c r="C23863" s="53" t="s">
        <v>33536</v>
      </c>
      <c r="D23863" s="53" t="s">
        <v>33872</v>
      </c>
    </row>
    <row r="23864" spans="1:4" ht="15" x14ac:dyDescent="0.25">
      <c r="A23864" s="53" t="s">
        <v>27950</v>
      </c>
      <c r="B23864" s="53">
        <v>15</v>
      </c>
      <c r="C23864" s="53" t="s">
        <v>33536</v>
      </c>
      <c r="D23864" s="53" t="s">
        <v>33872</v>
      </c>
    </row>
    <row r="23865" spans="1:4" ht="15" x14ac:dyDescent="0.25">
      <c r="A23865" s="53" t="s">
        <v>27951</v>
      </c>
      <c r="B23865" s="53">
        <v>30</v>
      </c>
      <c r="C23865" s="53" t="s">
        <v>33536</v>
      </c>
      <c r="D23865" s="53" t="s">
        <v>33872</v>
      </c>
    </row>
    <row r="23866" spans="1:4" ht="15" x14ac:dyDescent="0.25">
      <c r="A23866" s="53" t="s">
        <v>27952</v>
      </c>
      <c r="B23866" s="53">
        <v>30</v>
      </c>
      <c r="C23866" s="53" t="s">
        <v>33536</v>
      </c>
      <c r="D23866" s="53" t="s">
        <v>33872</v>
      </c>
    </row>
    <row r="23867" spans="1:4" ht="15" x14ac:dyDescent="0.25">
      <c r="A23867" s="53" t="s">
        <v>27953</v>
      </c>
      <c r="B23867" s="53">
        <v>30</v>
      </c>
      <c r="C23867" s="53" t="s">
        <v>33536</v>
      </c>
      <c r="D23867" s="53" t="s">
        <v>33872</v>
      </c>
    </row>
    <row r="23868" spans="1:4" ht="15" x14ac:dyDescent="0.25">
      <c r="A23868" s="53" t="s">
        <v>27954</v>
      </c>
      <c r="B23868" s="53">
        <v>30</v>
      </c>
      <c r="C23868" s="53" t="s">
        <v>33536</v>
      </c>
      <c r="D23868" s="53" t="s">
        <v>33873</v>
      </c>
    </row>
    <row r="23869" spans="1:4" ht="15" x14ac:dyDescent="0.25">
      <c r="A23869" s="53" t="s">
        <v>27955</v>
      </c>
      <c r="B23869" s="53">
        <v>30</v>
      </c>
      <c r="C23869" s="53" t="s">
        <v>33536</v>
      </c>
      <c r="D23869" s="53" t="s">
        <v>33872</v>
      </c>
    </row>
    <row r="23870" spans="1:4" ht="15" x14ac:dyDescent="0.25">
      <c r="A23870" s="53" t="s">
        <v>27956</v>
      </c>
      <c r="B23870" s="53">
        <v>30</v>
      </c>
      <c r="C23870" s="53" t="s">
        <v>33536</v>
      </c>
      <c r="D23870" s="53" t="s">
        <v>33872</v>
      </c>
    </row>
    <row r="23871" spans="1:4" ht="15" x14ac:dyDescent="0.25">
      <c r="A23871" s="53" t="s">
        <v>27957</v>
      </c>
      <c r="B23871" s="53">
        <v>30</v>
      </c>
      <c r="C23871" s="53" t="s">
        <v>33536</v>
      </c>
      <c r="D23871" s="53" t="s">
        <v>33872</v>
      </c>
    </row>
    <row r="23872" spans="1:4" ht="15" x14ac:dyDescent="0.25">
      <c r="A23872" s="53" t="s">
        <v>27958</v>
      </c>
      <c r="B23872" s="53">
        <v>15</v>
      </c>
      <c r="C23872" s="53" t="s">
        <v>33536</v>
      </c>
      <c r="D23872" s="53" t="s">
        <v>33872</v>
      </c>
    </row>
    <row r="23873" spans="1:4" ht="15" x14ac:dyDescent="0.25">
      <c r="A23873" s="53" t="s">
        <v>27959</v>
      </c>
      <c r="B23873" s="53">
        <v>15</v>
      </c>
      <c r="C23873" s="53" t="s">
        <v>33536</v>
      </c>
      <c r="D23873" s="53" t="s">
        <v>33872</v>
      </c>
    </row>
    <row r="23874" spans="1:4" ht="15" x14ac:dyDescent="0.25">
      <c r="A23874" s="53" t="s">
        <v>27960</v>
      </c>
      <c r="B23874" s="53">
        <v>30</v>
      </c>
      <c r="C23874" s="53" t="s">
        <v>33536</v>
      </c>
      <c r="D23874" s="53" t="s">
        <v>33872</v>
      </c>
    </row>
    <row r="23875" spans="1:4" ht="15" x14ac:dyDescent="0.25">
      <c r="A23875" s="53" t="s">
        <v>27961</v>
      </c>
      <c r="B23875" s="53">
        <v>30</v>
      </c>
      <c r="C23875" s="53" t="s">
        <v>33536</v>
      </c>
      <c r="D23875" s="53" t="s">
        <v>33872</v>
      </c>
    </row>
    <row r="23876" spans="1:4" ht="15" x14ac:dyDescent="0.25">
      <c r="A23876" s="53" t="s">
        <v>27962</v>
      </c>
      <c r="B23876" s="53">
        <v>15</v>
      </c>
      <c r="C23876" s="53" t="s">
        <v>33536</v>
      </c>
      <c r="D23876" s="53" t="s">
        <v>33872</v>
      </c>
    </row>
    <row r="23877" spans="1:4" ht="15" x14ac:dyDescent="0.25">
      <c r="A23877" s="53" t="s">
        <v>27963</v>
      </c>
      <c r="B23877" s="53">
        <v>30</v>
      </c>
      <c r="C23877" s="53" t="s">
        <v>33536</v>
      </c>
      <c r="D23877" s="53" t="s">
        <v>33872</v>
      </c>
    </row>
    <row r="23878" spans="1:4" ht="15" x14ac:dyDescent="0.25">
      <c r="A23878" s="53" t="s">
        <v>27964</v>
      </c>
      <c r="B23878" s="53">
        <v>30</v>
      </c>
      <c r="C23878" s="53" t="s">
        <v>33536</v>
      </c>
      <c r="D23878" s="53" t="s">
        <v>33872</v>
      </c>
    </row>
    <row r="23879" spans="1:4" ht="15" x14ac:dyDescent="0.25">
      <c r="A23879" s="53" t="s">
        <v>27965</v>
      </c>
      <c r="B23879" s="53">
        <v>30</v>
      </c>
      <c r="C23879" s="53" t="s">
        <v>33536</v>
      </c>
      <c r="D23879" s="53" t="s">
        <v>33872</v>
      </c>
    </row>
    <row r="23880" spans="1:4" ht="15" x14ac:dyDescent="0.25">
      <c r="A23880" s="53" t="s">
        <v>27966</v>
      </c>
      <c r="B23880" s="53">
        <v>30</v>
      </c>
      <c r="C23880" s="53" t="s">
        <v>33536</v>
      </c>
      <c r="D23880" s="53" t="s">
        <v>33872</v>
      </c>
    </row>
    <row r="23881" spans="1:4" ht="15" x14ac:dyDescent="0.25">
      <c r="A23881" s="53" t="s">
        <v>27967</v>
      </c>
      <c r="B23881" s="53">
        <v>30</v>
      </c>
      <c r="C23881" s="53" t="s">
        <v>33536</v>
      </c>
      <c r="D23881" s="53" t="s">
        <v>33873</v>
      </c>
    </row>
    <row r="23882" spans="1:4" ht="15" x14ac:dyDescent="0.25">
      <c r="A23882" s="53" t="s">
        <v>27968</v>
      </c>
      <c r="B23882" s="53">
        <v>30</v>
      </c>
      <c r="C23882" s="53" t="s">
        <v>33536</v>
      </c>
      <c r="D23882" s="53" t="s">
        <v>33873</v>
      </c>
    </row>
    <row r="23883" spans="1:4" ht="15" x14ac:dyDescent="0.25">
      <c r="A23883" s="53" t="s">
        <v>27969</v>
      </c>
      <c r="B23883" s="53">
        <v>30</v>
      </c>
      <c r="C23883" s="53" t="s">
        <v>33536</v>
      </c>
      <c r="D23883" s="53" t="s">
        <v>33872</v>
      </c>
    </row>
    <row r="23884" spans="1:4" ht="15" x14ac:dyDescent="0.25">
      <c r="A23884" s="53" t="s">
        <v>27970</v>
      </c>
      <c r="B23884" s="53">
        <v>30</v>
      </c>
      <c r="C23884" s="53" t="s">
        <v>33536</v>
      </c>
      <c r="D23884" s="53" t="s">
        <v>33873</v>
      </c>
    </row>
    <row r="23885" spans="1:4" ht="15" x14ac:dyDescent="0.25">
      <c r="A23885" s="53" t="s">
        <v>27971</v>
      </c>
      <c r="B23885" s="53">
        <v>15</v>
      </c>
      <c r="C23885" s="53" t="s">
        <v>33536</v>
      </c>
      <c r="D23885" s="53" t="s">
        <v>33872</v>
      </c>
    </row>
    <row r="23886" spans="1:4" ht="15" x14ac:dyDescent="0.25">
      <c r="A23886" s="53" t="s">
        <v>27972</v>
      </c>
      <c r="B23886" s="53">
        <v>30</v>
      </c>
      <c r="C23886" s="53" t="s">
        <v>33536</v>
      </c>
      <c r="D23886" s="53" t="s">
        <v>33872</v>
      </c>
    </row>
    <row r="23887" spans="1:4" ht="15" x14ac:dyDescent="0.25">
      <c r="A23887" s="53" t="s">
        <v>27973</v>
      </c>
      <c r="B23887" s="53">
        <v>30</v>
      </c>
      <c r="C23887" s="53" t="s">
        <v>33536</v>
      </c>
      <c r="D23887" s="53" t="s">
        <v>33872</v>
      </c>
    </row>
    <row r="23888" spans="1:4" ht="15" x14ac:dyDescent="0.25">
      <c r="A23888" s="53" t="s">
        <v>27974</v>
      </c>
      <c r="B23888" s="53">
        <v>15</v>
      </c>
      <c r="C23888" s="53" t="s">
        <v>33536</v>
      </c>
      <c r="D23888" s="53" t="s">
        <v>33872</v>
      </c>
    </row>
    <row r="23889" spans="1:4" ht="15" x14ac:dyDescent="0.25">
      <c r="A23889" s="53" t="s">
        <v>27975</v>
      </c>
      <c r="B23889" s="53">
        <v>30</v>
      </c>
      <c r="C23889" s="53" t="s">
        <v>33536</v>
      </c>
      <c r="D23889" s="53" t="s">
        <v>33873</v>
      </c>
    </row>
    <row r="23890" spans="1:4" ht="15" x14ac:dyDescent="0.25">
      <c r="A23890" s="53" t="s">
        <v>27976</v>
      </c>
      <c r="B23890" s="53">
        <v>30</v>
      </c>
      <c r="C23890" s="53" t="s">
        <v>33536</v>
      </c>
      <c r="D23890" s="53" t="s">
        <v>33872</v>
      </c>
    </row>
    <row r="23891" spans="1:4" ht="15" x14ac:dyDescent="0.25">
      <c r="A23891" s="53" t="s">
        <v>27977</v>
      </c>
      <c r="B23891" s="53">
        <v>30</v>
      </c>
      <c r="C23891" s="53" t="s">
        <v>33536</v>
      </c>
      <c r="D23891" s="53" t="s">
        <v>33872</v>
      </c>
    </row>
    <row r="23892" spans="1:4" ht="15" x14ac:dyDescent="0.25">
      <c r="A23892" s="53" t="s">
        <v>27978</v>
      </c>
      <c r="B23892" s="53">
        <v>30</v>
      </c>
      <c r="C23892" s="53" t="s">
        <v>33536</v>
      </c>
      <c r="D23892" s="53" t="s">
        <v>33872</v>
      </c>
    </row>
    <row r="23893" spans="1:4" ht="15" x14ac:dyDescent="0.25">
      <c r="A23893" s="53" t="s">
        <v>27979</v>
      </c>
      <c r="B23893" s="53">
        <v>30</v>
      </c>
      <c r="C23893" s="53" t="s">
        <v>33536</v>
      </c>
      <c r="D23893" s="53" t="s">
        <v>33873</v>
      </c>
    </row>
    <row r="23894" spans="1:4" ht="15" x14ac:dyDescent="0.25">
      <c r="A23894" s="53" t="s">
        <v>27980</v>
      </c>
      <c r="B23894" s="53">
        <v>15</v>
      </c>
      <c r="C23894" s="53" t="s">
        <v>33536</v>
      </c>
      <c r="D23894" s="53" t="s">
        <v>33873</v>
      </c>
    </row>
    <row r="23895" spans="1:4" ht="15" x14ac:dyDescent="0.25">
      <c r="A23895" s="53" t="s">
        <v>27981</v>
      </c>
      <c r="B23895" s="53">
        <v>15</v>
      </c>
      <c r="C23895" s="53" t="s">
        <v>33536</v>
      </c>
      <c r="D23895" s="53" t="s">
        <v>33872</v>
      </c>
    </row>
    <row r="23896" spans="1:4" ht="15" x14ac:dyDescent="0.25">
      <c r="A23896" s="53" t="s">
        <v>27982</v>
      </c>
      <c r="B23896" s="53">
        <v>30</v>
      </c>
      <c r="C23896" s="53" t="s">
        <v>33536</v>
      </c>
      <c r="D23896" s="53" t="s">
        <v>33872</v>
      </c>
    </row>
    <row r="23897" spans="1:4" ht="15" x14ac:dyDescent="0.25">
      <c r="A23897" s="53" t="s">
        <v>27983</v>
      </c>
      <c r="B23897" s="53">
        <v>15</v>
      </c>
      <c r="C23897" s="53" t="s">
        <v>33536</v>
      </c>
      <c r="D23897" s="53" t="s">
        <v>33872</v>
      </c>
    </row>
    <row r="23898" spans="1:4" ht="15" x14ac:dyDescent="0.25">
      <c r="A23898" s="53" t="s">
        <v>27984</v>
      </c>
      <c r="B23898" s="53">
        <v>15</v>
      </c>
      <c r="C23898" s="53" t="s">
        <v>33536</v>
      </c>
      <c r="D23898" s="53" t="s">
        <v>33872</v>
      </c>
    </row>
    <row r="23899" spans="1:4" ht="15" x14ac:dyDescent="0.25">
      <c r="A23899" s="53" t="s">
        <v>27985</v>
      </c>
      <c r="B23899" s="53">
        <v>30</v>
      </c>
      <c r="C23899" s="53" t="s">
        <v>33536</v>
      </c>
      <c r="D23899" s="53" t="s">
        <v>33872</v>
      </c>
    </row>
    <row r="23900" spans="1:4" ht="15" x14ac:dyDescent="0.25">
      <c r="A23900" s="53" t="s">
        <v>27986</v>
      </c>
      <c r="B23900" s="53">
        <v>15</v>
      </c>
      <c r="C23900" s="53" t="s">
        <v>33536</v>
      </c>
      <c r="D23900" s="53" t="s">
        <v>33872</v>
      </c>
    </row>
    <row r="23901" spans="1:4" ht="15" x14ac:dyDescent="0.25">
      <c r="A23901" s="53" t="s">
        <v>27987</v>
      </c>
      <c r="B23901" s="53">
        <v>15</v>
      </c>
      <c r="C23901" s="53" t="s">
        <v>33536</v>
      </c>
      <c r="D23901" s="53" t="s">
        <v>33873</v>
      </c>
    </row>
    <row r="23902" spans="1:4" ht="15" x14ac:dyDescent="0.25">
      <c r="A23902" s="53" t="s">
        <v>27988</v>
      </c>
      <c r="B23902" s="53">
        <v>30</v>
      </c>
      <c r="C23902" s="53" t="s">
        <v>33536</v>
      </c>
      <c r="D23902" s="53" t="s">
        <v>33872</v>
      </c>
    </row>
    <row r="23903" spans="1:4" ht="15" x14ac:dyDescent="0.25">
      <c r="A23903" s="53" t="s">
        <v>27989</v>
      </c>
      <c r="B23903" s="53">
        <v>15</v>
      </c>
      <c r="C23903" s="53" t="s">
        <v>33536</v>
      </c>
      <c r="D23903" s="53" t="s">
        <v>33872</v>
      </c>
    </row>
    <row r="23904" spans="1:4" ht="15" x14ac:dyDescent="0.25">
      <c r="A23904" s="53" t="s">
        <v>27990</v>
      </c>
      <c r="B23904" s="53">
        <v>30</v>
      </c>
      <c r="C23904" s="53" t="s">
        <v>33536</v>
      </c>
      <c r="D23904" s="53" t="s">
        <v>33873</v>
      </c>
    </row>
    <row r="23905" spans="1:4" ht="15" x14ac:dyDescent="0.25">
      <c r="A23905" s="53" t="s">
        <v>27991</v>
      </c>
      <c r="B23905" s="53">
        <v>30</v>
      </c>
      <c r="C23905" s="53" t="s">
        <v>33536</v>
      </c>
      <c r="D23905" s="53" t="s">
        <v>33872</v>
      </c>
    </row>
    <row r="23906" spans="1:4" ht="15" x14ac:dyDescent="0.25">
      <c r="A23906" s="53" t="s">
        <v>27992</v>
      </c>
      <c r="B23906" s="53">
        <v>15</v>
      </c>
      <c r="C23906" s="53" t="s">
        <v>33536</v>
      </c>
      <c r="D23906" s="53" t="s">
        <v>33872</v>
      </c>
    </row>
    <row r="23907" spans="1:4" ht="15" x14ac:dyDescent="0.25">
      <c r="A23907" s="53" t="s">
        <v>27993</v>
      </c>
      <c r="B23907" s="53">
        <v>30</v>
      </c>
      <c r="C23907" s="53" t="s">
        <v>33536</v>
      </c>
      <c r="D23907" s="53" t="s">
        <v>33872</v>
      </c>
    </row>
    <row r="23908" spans="1:4" ht="15" x14ac:dyDescent="0.25">
      <c r="A23908" s="53" t="s">
        <v>27994</v>
      </c>
      <c r="B23908" s="53">
        <v>30</v>
      </c>
      <c r="C23908" s="53" t="s">
        <v>33536</v>
      </c>
      <c r="D23908" s="53" t="s">
        <v>33872</v>
      </c>
    </row>
    <row r="23909" spans="1:4" ht="15" x14ac:dyDescent="0.25">
      <c r="A23909" s="53" t="s">
        <v>27995</v>
      </c>
      <c r="B23909" s="53">
        <v>30</v>
      </c>
      <c r="C23909" s="53" t="s">
        <v>33536</v>
      </c>
      <c r="D23909" s="53" t="s">
        <v>33872</v>
      </c>
    </row>
    <row r="23910" spans="1:4" ht="15" x14ac:dyDescent="0.25">
      <c r="A23910" s="53" t="s">
        <v>27996</v>
      </c>
      <c r="B23910" s="53">
        <v>30</v>
      </c>
      <c r="C23910" s="53" t="s">
        <v>33536</v>
      </c>
      <c r="D23910" s="53" t="s">
        <v>33872</v>
      </c>
    </row>
    <row r="23911" spans="1:4" ht="15" x14ac:dyDescent="0.25">
      <c r="A23911" s="53" t="s">
        <v>27997</v>
      </c>
      <c r="B23911" s="53">
        <v>15</v>
      </c>
      <c r="C23911" s="53" t="s">
        <v>33536</v>
      </c>
      <c r="D23911" s="53" t="s">
        <v>33872</v>
      </c>
    </row>
    <row r="23912" spans="1:4" ht="15" x14ac:dyDescent="0.25">
      <c r="A23912" s="53" t="s">
        <v>27998</v>
      </c>
      <c r="B23912" s="53">
        <v>30</v>
      </c>
      <c r="C23912" s="53" t="s">
        <v>33536</v>
      </c>
      <c r="D23912" s="53" t="s">
        <v>33872</v>
      </c>
    </row>
    <row r="23913" spans="1:4" ht="15" x14ac:dyDescent="0.25">
      <c r="A23913" s="53" t="s">
        <v>27999</v>
      </c>
      <c r="B23913" s="53">
        <v>30</v>
      </c>
      <c r="C23913" s="53" t="s">
        <v>33536</v>
      </c>
      <c r="D23913" s="53" t="s">
        <v>33873</v>
      </c>
    </row>
    <row r="23914" spans="1:4" ht="15" x14ac:dyDescent="0.25">
      <c r="A23914" s="53" t="s">
        <v>28000</v>
      </c>
      <c r="B23914" s="53">
        <v>30</v>
      </c>
      <c r="C23914" s="53" t="s">
        <v>33536</v>
      </c>
      <c r="D23914" s="53" t="s">
        <v>33873</v>
      </c>
    </row>
    <row r="23915" spans="1:4" ht="15" x14ac:dyDescent="0.25">
      <c r="A23915" s="53" t="s">
        <v>28001</v>
      </c>
      <c r="B23915" s="53">
        <v>30</v>
      </c>
      <c r="C23915" s="53" t="s">
        <v>33536</v>
      </c>
      <c r="D23915" s="53" t="s">
        <v>33872</v>
      </c>
    </row>
    <row r="23916" spans="1:4" ht="15" x14ac:dyDescent="0.25">
      <c r="A23916" s="53" t="s">
        <v>28002</v>
      </c>
      <c r="B23916" s="53">
        <v>30</v>
      </c>
      <c r="C23916" s="53" t="s">
        <v>33536</v>
      </c>
      <c r="D23916" s="53" t="s">
        <v>33873</v>
      </c>
    </row>
    <row r="23917" spans="1:4" ht="15" x14ac:dyDescent="0.25">
      <c r="A23917" s="53" t="s">
        <v>28003</v>
      </c>
      <c r="B23917" s="53">
        <v>30</v>
      </c>
      <c r="C23917" s="53" t="s">
        <v>33536</v>
      </c>
      <c r="D23917" s="53" t="s">
        <v>33872</v>
      </c>
    </row>
    <row r="23918" spans="1:4" ht="15" x14ac:dyDescent="0.25">
      <c r="A23918" s="53" t="s">
        <v>28004</v>
      </c>
      <c r="B23918" s="53">
        <v>15</v>
      </c>
      <c r="C23918" s="53" t="s">
        <v>33536</v>
      </c>
      <c r="D23918" s="53" t="s">
        <v>33873</v>
      </c>
    </row>
    <row r="23919" spans="1:4" ht="15" x14ac:dyDescent="0.25">
      <c r="A23919" s="53" t="s">
        <v>33386</v>
      </c>
      <c r="B23919" s="53">
        <v>15</v>
      </c>
      <c r="C23919" s="53" t="s">
        <v>33536</v>
      </c>
      <c r="D23919" s="53" t="s">
        <v>33873</v>
      </c>
    </row>
    <row r="23920" spans="1:4" ht="15" x14ac:dyDescent="0.25">
      <c r="A23920" s="53" t="s">
        <v>28005</v>
      </c>
      <c r="B23920" s="53">
        <v>15</v>
      </c>
      <c r="C23920" s="53" t="s">
        <v>33588</v>
      </c>
      <c r="D23920" s="53" t="s">
        <v>33872</v>
      </c>
    </row>
    <row r="23921" spans="1:4" ht="15" x14ac:dyDescent="0.25">
      <c r="A23921" s="53" t="s">
        <v>28006</v>
      </c>
      <c r="B23921" s="53">
        <v>15</v>
      </c>
      <c r="C23921" s="53" t="s">
        <v>33536</v>
      </c>
      <c r="D23921" s="53" t="s">
        <v>33872</v>
      </c>
    </row>
    <row r="23922" spans="1:4" ht="15" x14ac:dyDescent="0.25">
      <c r="A23922" s="53" t="s">
        <v>28007</v>
      </c>
      <c r="B23922" s="53">
        <v>30</v>
      </c>
      <c r="C23922" s="53" t="s">
        <v>33536</v>
      </c>
      <c r="D23922" s="53" t="s">
        <v>33872</v>
      </c>
    </row>
    <row r="23923" spans="1:4" ht="15" x14ac:dyDescent="0.25">
      <c r="A23923" s="53" t="s">
        <v>28008</v>
      </c>
      <c r="B23923" s="53">
        <v>30</v>
      </c>
      <c r="C23923" s="53" t="s">
        <v>33536</v>
      </c>
      <c r="D23923" s="53" t="s">
        <v>33872</v>
      </c>
    </row>
    <row r="23924" spans="1:4" ht="15" x14ac:dyDescent="0.25">
      <c r="A23924" s="53" t="s">
        <v>28009</v>
      </c>
      <c r="B23924" s="53">
        <v>15</v>
      </c>
      <c r="C23924" s="53" t="s">
        <v>33536</v>
      </c>
      <c r="D23924" s="53" t="s">
        <v>33872</v>
      </c>
    </row>
    <row r="23925" spans="1:4" ht="15" x14ac:dyDescent="0.25">
      <c r="A23925" s="53" t="s">
        <v>28010</v>
      </c>
      <c r="B23925" s="53">
        <v>15</v>
      </c>
      <c r="C23925" s="53" t="s">
        <v>33536</v>
      </c>
      <c r="D23925" s="53" t="s">
        <v>33872</v>
      </c>
    </row>
    <row r="23926" spans="1:4" ht="15" x14ac:dyDescent="0.25">
      <c r="A23926" s="53" t="s">
        <v>28011</v>
      </c>
      <c r="B23926" s="53">
        <v>15</v>
      </c>
      <c r="C23926" s="53" t="s">
        <v>33536</v>
      </c>
      <c r="D23926" s="53" t="s">
        <v>33872</v>
      </c>
    </row>
    <row r="23927" spans="1:4" ht="15" x14ac:dyDescent="0.25">
      <c r="A23927" s="53" t="s">
        <v>28012</v>
      </c>
      <c r="B23927" s="53">
        <v>30</v>
      </c>
      <c r="C23927" s="53" t="s">
        <v>33536</v>
      </c>
      <c r="D23927" s="53" t="s">
        <v>33872</v>
      </c>
    </row>
    <row r="23928" spans="1:4" ht="15" x14ac:dyDescent="0.25">
      <c r="A23928" s="53" t="s">
        <v>28013</v>
      </c>
      <c r="B23928" s="53">
        <v>15</v>
      </c>
      <c r="C23928" s="53" t="s">
        <v>33536</v>
      </c>
      <c r="D23928" s="53" t="s">
        <v>33872</v>
      </c>
    </row>
    <row r="23929" spans="1:4" ht="15" x14ac:dyDescent="0.25">
      <c r="A23929" s="53" t="s">
        <v>28014</v>
      </c>
      <c r="B23929" s="53">
        <v>15</v>
      </c>
      <c r="C23929" s="53" t="s">
        <v>33536</v>
      </c>
      <c r="D23929" s="53" t="s">
        <v>33872</v>
      </c>
    </row>
    <row r="23930" spans="1:4" ht="15" x14ac:dyDescent="0.25">
      <c r="A23930" s="53" t="s">
        <v>28015</v>
      </c>
      <c r="B23930" s="53">
        <v>30</v>
      </c>
      <c r="C23930" s="53" t="s">
        <v>33536</v>
      </c>
      <c r="D23930" s="53" t="s">
        <v>33873</v>
      </c>
    </row>
    <row r="23931" spans="1:4" ht="15" x14ac:dyDescent="0.25">
      <c r="A23931" s="53" t="s">
        <v>28016</v>
      </c>
      <c r="B23931" s="53">
        <v>15</v>
      </c>
      <c r="C23931" s="53" t="s">
        <v>33536</v>
      </c>
      <c r="D23931" s="53" t="s">
        <v>33872</v>
      </c>
    </row>
    <row r="23932" spans="1:4" ht="15" x14ac:dyDescent="0.25">
      <c r="A23932" s="53" t="s">
        <v>28017</v>
      </c>
      <c r="B23932" s="53">
        <v>30</v>
      </c>
      <c r="C23932" s="53" t="s">
        <v>33536</v>
      </c>
      <c r="D23932" s="53" t="s">
        <v>33872</v>
      </c>
    </row>
    <row r="23933" spans="1:4" ht="15" x14ac:dyDescent="0.25">
      <c r="A23933" s="53" t="s">
        <v>28018</v>
      </c>
      <c r="B23933" s="53">
        <v>15</v>
      </c>
      <c r="C23933" s="53" t="s">
        <v>33536</v>
      </c>
      <c r="D23933" s="53" t="s">
        <v>33872</v>
      </c>
    </row>
    <row r="23934" spans="1:4" ht="15" x14ac:dyDescent="0.25">
      <c r="A23934" s="53" t="s">
        <v>28019</v>
      </c>
      <c r="B23934" s="53">
        <v>15</v>
      </c>
      <c r="C23934" s="53" t="s">
        <v>33536</v>
      </c>
      <c r="D23934" s="53" t="s">
        <v>33873</v>
      </c>
    </row>
    <row r="23935" spans="1:4" ht="15" x14ac:dyDescent="0.25">
      <c r="A23935" s="53" t="s">
        <v>28020</v>
      </c>
      <c r="B23935" s="53">
        <v>15</v>
      </c>
      <c r="C23935" s="53" t="s">
        <v>33536</v>
      </c>
      <c r="D23935" s="53" t="s">
        <v>33873</v>
      </c>
    </row>
    <row r="23936" spans="1:4" ht="15" x14ac:dyDescent="0.25">
      <c r="A23936" s="53" t="s">
        <v>28021</v>
      </c>
      <c r="B23936" s="53">
        <v>15</v>
      </c>
      <c r="C23936" s="53" t="s">
        <v>33536</v>
      </c>
      <c r="D23936" s="53" t="s">
        <v>33873</v>
      </c>
    </row>
    <row r="23937" spans="1:4" ht="15" x14ac:dyDescent="0.25">
      <c r="A23937" s="53" t="s">
        <v>28022</v>
      </c>
      <c r="B23937" s="53">
        <v>15</v>
      </c>
      <c r="C23937" s="53" t="s">
        <v>33536</v>
      </c>
      <c r="D23937" s="53" t="s">
        <v>33872</v>
      </c>
    </row>
    <row r="23938" spans="1:4" ht="15" x14ac:dyDescent="0.25">
      <c r="A23938" s="53" t="s">
        <v>28023</v>
      </c>
      <c r="B23938" s="53">
        <v>15</v>
      </c>
      <c r="C23938" s="53" t="s">
        <v>33536</v>
      </c>
      <c r="D23938" s="53" t="s">
        <v>33872</v>
      </c>
    </row>
    <row r="23939" spans="1:4" ht="15" x14ac:dyDescent="0.25">
      <c r="A23939" s="53" t="s">
        <v>28024</v>
      </c>
      <c r="B23939" s="53">
        <v>30</v>
      </c>
      <c r="C23939" s="53" t="s">
        <v>33536</v>
      </c>
      <c r="D23939" s="53" t="s">
        <v>33872</v>
      </c>
    </row>
    <row r="23940" spans="1:4" ht="15" x14ac:dyDescent="0.25">
      <c r="A23940" s="53" t="s">
        <v>28025</v>
      </c>
      <c r="B23940" s="53">
        <v>30</v>
      </c>
      <c r="C23940" s="53" t="s">
        <v>33536</v>
      </c>
      <c r="D23940" s="53" t="s">
        <v>33872</v>
      </c>
    </row>
    <row r="23941" spans="1:4" ht="15" x14ac:dyDescent="0.25">
      <c r="A23941" s="53" t="s">
        <v>28026</v>
      </c>
      <c r="B23941" s="53">
        <v>30</v>
      </c>
      <c r="C23941" s="53" t="s">
        <v>33536</v>
      </c>
      <c r="D23941" s="53" t="s">
        <v>33872</v>
      </c>
    </row>
    <row r="23942" spans="1:4" ht="15" x14ac:dyDescent="0.25">
      <c r="A23942" s="53" t="s">
        <v>28027</v>
      </c>
      <c r="B23942" s="53">
        <v>30</v>
      </c>
      <c r="C23942" s="53" t="s">
        <v>33536</v>
      </c>
      <c r="D23942" s="53" t="s">
        <v>33873</v>
      </c>
    </row>
    <row r="23943" spans="1:4" ht="15" x14ac:dyDescent="0.25">
      <c r="A23943" s="53" t="s">
        <v>28028</v>
      </c>
      <c r="B23943" s="53">
        <v>30</v>
      </c>
      <c r="C23943" s="53" t="s">
        <v>33536</v>
      </c>
      <c r="D23943" s="53" t="s">
        <v>33873</v>
      </c>
    </row>
    <row r="23944" spans="1:4" ht="15" x14ac:dyDescent="0.25">
      <c r="A23944" s="53" t="s">
        <v>28029</v>
      </c>
      <c r="B23944" s="53">
        <v>30</v>
      </c>
      <c r="C23944" s="53" t="s">
        <v>33536</v>
      </c>
      <c r="D23944" s="53" t="s">
        <v>33873</v>
      </c>
    </row>
    <row r="23945" spans="1:4" ht="15" x14ac:dyDescent="0.25">
      <c r="A23945" s="53" t="s">
        <v>28030</v>
      </c>
      <c r="B23945" s="53">
        <v>30</v>
      </c>
      <c r="C23945" s="53" t="s">
        <v>33536</v>
      </c>
      <c r="D23945" s="53" t="s">
        <v>33873</v>
      </c>
    </row>
    <row r="23946" spans="1:4" ht="15" x14ac:dyDescent="0.25">
      <c r="A23946" s="53" t="s">
        <v>28031</v>
      </c>
      <c r="B23946" s="53">
        <v>15</v>
      </c>
      <c r="C23946" s="53" t="s">
        <v>33536</v>
      </c>
      <c r="D23946" s="53" t="s">
        <v>33873</v>
      </c>
    </row>
    <row r="23947" spans="1:4" ht="15" x14ac:dyDescent="0.25">
      <c r="A23947" s="53" t="s">
        <v>28032</v>
      </c>
      <c r="B23947" s="53">
        <v>30</v>
      </c>
      <c r="C23947" s="53" t="s">
        <v>33536</v>
      </c>
      <c r="D23947" s="53" t="s">
        <v>33873</v>
      </c>
    </row>
    <row r="23948" spans="1:4" ht="15" x14ac:dyDescent="0.25">
      <c r="A23948" s="53" t="s">
        <v>28033</v>
      </c>
      <c r="B23948" s="53">
        <v>15</v>
      </c>
      <c r="C23948" s="53" t="s">
        <v>33536</v>
      </c>
      <c r="D23948" s="53" t="s">
        <v>33872</v>
      </c>
    </row>
    <row r="23949" spans="1:4" ht="15" x14ac:dyDescent="0.25">
      <c r="A23949" s="53" t="s">
        <v>28034</v>
      </c>
      <c r="B23949" s="53">
        <v>15</v>
      </c>
      <c r="C23949" s="53" t="s">
        <v>33536</v>
      </c>
      <c r="D23949" s="53" t="s">
        <v>33873</v>
      </c>
    </row>
    <row r="23950" spans="1:4" ht="15" x14ac:dyDescent="0.25">
      <c r="A23950" s="53" t="s">
        <v>28035</v>
      </c>
      <c r="B23950" s="53">
        <v>15</v>
      </c>
      <c r="C23950" s="53" t="s">
        <v>33536</v>
      </c>
      <c r="D23950" s="53" t="s">
        <v>33873</v>
      </c>
    </row>
    <row r="23951" spans="1:4" ht="15" x14ac:dyDescent="0.25">
      <c r="A23951" s="53" t="s">
        <v>28036</v>
      </c>
      <c r="B23951" s="53">
        <v>30</v>
      </c>
      <c r="C23951" s="53" t="s">
        <v>33536</v>
      </c>
      <c r="D23951" s="53" t="s">
        <v>33873</v>
      </c>
    </row>
    <row r="23952" spans="1:4" ht="15" x14ac:dyDescent="0.25">
      <c r="A23952" s="53" t="s">
        <v>28037</v>
      </c>
      <c r="B23952" s="53">
        <v>15</v>
      </c>
      <c r="C23952" s="53" t="s">
        <v>33536</v>
      </c>
      <c r="D23952" s="53" t="s">
        <v>33873</v>
      </c>
    </row>
    <row r="23953" spans="1:4" ht="15" x14ac:dyDescent="0.25">
      <c r="A23953" s="53" t="s">
        <v>28038</v>
      </c>
      <c r="B23953" s="53">
        <v>15</v>
      </c>
      <c r="C23953" s="53" t="s">
        <v>33536</v>
      </c>
      <c r="D23953" s="53" t="s">
        <v>33873</v>
      </c>
    </row>
    <row r="23954" spans="1:4" ht="15" x14ac:dyDescent="0.25">
      <c r="A23954" s="53" t="s">
        <v>28039</v>
      </c>
      <c r="B23954" s="53">
        <v>30</v>
      </c>
      <c r="C23954" s="53" t="s">
        <v>33536</v>
      </c>
      <c r="D23954" s="53" t="s">
        <v>33873</v>
      </c>
    </row>
    <row r="23955" spans="1:4" ht="15" x14ac:dyDescent="0.25">
      <c r="A23955" s="53" t="s">
        <v>28040</v>
      </c>
      <c r="B23955" s="53">
        <v>15</v>
      </c>
      <c r="C23955" s="53" t="s">
        <v>33536</v>
      </c>
      <c r="D23955" s="53" t="s">
        <v>33872</v>
      </c>
    </row>
    <row r="23956" spans="1:4" ht="15" x14ac:dyDescent="0.25">
      <c r="A23956" s="53" t="s">
        <v>28041</v>
      </c>
      <c r="B23956" s="53">
        <v>15</v>
      </c>
      <c r="C23956" s="53" t="s">
        <v>33536</v>
      </c>
      <c r="D23956" s="53" t="s">
        <v>33872</v>
      </c>
    </row>
    <row r="23957" spans="1:4" ht="15" x14ac:dyDescent="0.25">
      <c r="A23957" s="53" t="s">
        <v>28042</v>
      </c>
      <c r="B23957" s="53">
        <v>30</v>
      </c>
      <c r="C23957" s="53" t="s">
        <v>33536</v>
      </c>
      <c r="D23957" s="53" t="s">
        <v>33872</v>
      </c>
    </row>
    <row r="23958" spans="1:4" ht="15" x14ac:dyDescent="0.25">
      <c r="A23958" s="53" t="s">
        <v>28043</v>
      </c>
      <c r="B23958" s="53">
        <v>15</v>
      </c>
      <c r="C23958" s="53" t="s">
        <v>33536</v>
      </c>
      <c r="D23958" s="53" t="s">
        <v>33872</v>
      </c>
    </row>
    <row r="23959" spans="1:4" ht="15" x14ac:dyDescent="0.25">
      <c r="A23959" s="53" t="s">
        <v>28044</v>
      </c>
      <c r="B23959" s="53">
        <v>15</v>
      </c>
      <c r="C23959" s="53" t="s">
        <v>33536</v>
      </c>
      <c r="D23959" s="53" t="s">
        <v>33872</v>
      </c>
    </row>
    <row r="23960" spans="1:4" ht="15" x14ac:dyDescent="0.25">
      <c r="A23960" s="53" t="s">
        <v>28045</v>
      </c>
      <c r="B23960" s="53">
        <v>15</v>
      </c>
      <c r="C23960" s="53" t="s">
        <v>33536</v>
      </c>
      <c r="D23960" s="53" t="s">
        <v>33872</v>
      </c>
    </row>
    <row r="23961" spans="1:4" ht="15" x14ac:dyDescent="0.25">
      <c r="A23961" s="53" t="s">
        <v>28046</v>
      </c>
      <c r="B23961" s="53">
        <v>15</v>
      </c>
      <c r="C23961" s="53" t="s">
        <v>33536</v>
      </c>
      <c r="D23961" s="53" t="s">
        <v>33872</v>
      </c>
    </row>
    <row r="23962" spans="1:4" ht="15" x14ac:dyDescent="0.25">
      <c r="A23962" s="53" t="s">
        <v>28047</v>
      </c>
      <c r="B23962" s="53">
        <v>15</v>
      </c>
      <c r="C23962" s="53" t="s">
        <v>33536</v>
      </c>
      <c r="D23962" s="53" t="s">
        <v>33872</v>
      </c>
    </row>
    <row r="23963" spans="1:4" ht="15" x14ac:dyDescent="0.25">
      <c r="A23963" s="53" t="s">
        <v>28048</v>
      </c>
      <c r="B23963" s="53">
        <v>15</v>
      </c>
      <c r="C23963" s="53" t="s">
        <v>33536</v>
      </c>
      <c r="D23963" s="53" t="s">
        <v>33873</v>
      </c>
    </row>
    <row r="23964" spans="1:4" ht="15" x14ac:dyDescent="0.25">
      <c r="A23964" s="53" t="s">
        <v>28049</v>
      </c>
      <c r="B23964" s="53">
        <v>30</v>
      </c>
      <c r="C23964" s="53" t="s">
        <v>33536</v>
      </c>
      <c r="D23964" s="53" t="s">
        <v>33872</v>
      </c>
    </row>
    <row r="23965" spans="1:4" ht="15" x14ac:dyDescent="0.25">
      <c r="A23965" s="53" t="s">
        <v>28050</v>
      </c>
      <c r="B23965" s="53">
        <v>15</v>
      </c>
      <c r="C23965" s="53" t="s">
        <v>33536</v>
      </c>
      <c r="D23965" s="53" t="s">
        <v>33872</v>
      </c>
    </row>
    <row r="23966" spans="1:4" ht="15" x14ac:dyDescent="0.25">
      <c r="A23966" s="53" t="s">
        <v>28051</v>
      </c>
      <c r="B23966" s="53">
        <v>15</v>
      </c>
      <c r="C23966" s="53" t="s">
        <v>33536</v>
      </c>
      <c r="D23966" s="53" t="s">
        <v>33873</v>
      </c>
    </row>
    <row r="23967" spans="1:4" ht="15" x14ac:dyDescent="0.25">
      <c r="A23967" s="53" t="s">
        <v>28052</v>
      </c>
      <c r="B23967" s="53">
        <v>15</v>
      </c>
      <c r="C23967" s="53" t="s">
        <v>33536</v>
      </c>
      <c r="D23967" s="53" t="s">
        <v>33873</v>
      </c>
    </row>
    <row r="23968" spans="1:4" ht="15" x14ac:dyDescent="0.25">
      <c r="A23968" s="53" t="s">
        <v>28053</v>
      </c>
      <c r="B23968" s="53">
        <v>30</v>
      </c>
      <c r="C23968" s="53" t="s">
        <v>33536</v>
      </c>
      <c r="D23968" s="53" t="s">
        <v>33873</v>
      </c>
    </row>
    <row r="23969" spans="1:4" ht="15" x14ac:dyDescent="0.25">
      <c r="A23969" s="53" t="s">
        <v>28054</v>
      </c>
      <c r="B23969" s="53">
        <v>30</v>
      </c>
      <c r="C23969" s="53" t="s">
        <v>33536</v>
      </c>
      <c r="D23969" s="53" t="s">
        <v>33873</v>
      </c>
    </row>
    <row r="23970" spans="1:4" ht="15" x14ac:dyDescent="0.25">
      <c r="A23970" s="53" t="s">
        <v>28055</v>
      </c>
      <c r="B23970" s="53">
        <v>15</v>
      </c>
      <c r="C23970" s="53" t="s">
        <v>33536</v>
      </c>
      <c r="D23970" s="53" t="s">
        <v>33872</v>
      </c>
    </row>
    <row r="23971" spans="1:4" ht="15" x14ac:dyDescent="0.25">
      <c r="A23971" s="53" t="s">
        <v>28056</v>
      </c>
      <c r="B23971" s="53">
        <v>30</v>
      </c>
      <c r="C23971" s="53" t="s">
        <v>33536</v>
      </c>
      <c r="D23971" s="53" t="s">
        <v>33873</v>
      </c>
    </row>
    <row r="23972" spans="1:4" ht="15" x14ac:dyDescent="0.25">
      <c r="A23972" s="53" t="s">
        <v>28057</v>
      </c>
      <c r="B23972" s="53">
        <v>15</v>
      </c>
      <c r="C23972" s="53" t="s">
        <v>33536</v>
      </c>
      <c r="D23972" s="53" t="s">
        <v>33872</v>
      </c>
    </row>
    <row r="23973" spans="1:4" ht="15" x14ac:dyDescent="0.25">
      <c r="A23973" s="53" t="s">
        <v>28058</v>
      </c>
      <c r="B23973" s="53">
        <v>30</v>
      </c>
      <c r="C23973" s="53" t="s">
        <v>33536</v>
      </c>
      <c r="D23973" s="53" t="s">
        <v>33872</v>
      </c>
    </row>
    <row r="23974" spans="1:4" ht="15" x14ac:dyDescent="0.25">
      <c r="A23974" s="53" t="s">
        <v>28059</v>
      </c>
      <c r="B23974" s="53">
        <v>30</v>
      </c>
      <c r="C23974" s="53" t="s">
        <v>33536</v>
      </c>
      <c r="D23974" s="53" t="s">
        <v>33873</v>
      </c>
    </row>
    <row r="23975" spans="1:4" ht="15" x14ac:dyDescent="0.25">
      <c r="A23975" s="53" t="s">
        <v>28060</v>
      </c>
      <c r="B23975" s="53">
        <v>15</v>
      </c>
      <c r="C23975" s="53" t="s">
        <v>33536</v>
      </c>
      <c r="D23975" s="53" t="s">
        <v>33872</v>
      </c>
    </row>
    <row r="23976" spans="1:4" ht="15" x14ac:dyDescent="0.25">
      <c r="A23976" s="53" t="s">
        <v>28061</v>
      </c>
      <c r="B23976" s="53">
        <v>15</v>
      </c>
      <c r="C23976" s="53" t="s">
        <v>33536</v>
      </c>
      <c r="D23976" s="53" t="s">
        <v>33873</v>
      </c>
    </row>
    <row r="23977" spans="1:4" ht="15" x14ac:dyDescent="0.25">
      <c r="A23977" s="53" t="s">
        <v>28062</v>
      </c>
      <c r="B23977" s="53">
        <v>30</v>
      </c>
      <c r="C23977" s="53" t="s">
        <v>33536</v>
      </c>
      <c r="D23977" s="53" t="s">
        <v>33873</v>
      </c>
    </row>
    <row r="23978" spans="1:4" ht="15" x14ac:dyDescent="0.25">
      <c r="A23978" s="53" t="s">
        <v>28063</v>
      </c>
      <c r="B23978" s="53">
        <v>15</v>
      </c>
      <c r="C23978" s="53" t="s">
        <v>33536</v>
      </c>
      <c r="D23978" s="53" t="s">
        <v>33873</v>
      </c>
    </row>
    <row r="23979" spans="1:4" ht="15" x14ac:dyDescent="0.25">
      <c r="A23979" s="53" t="s">
        <v>28064</v>
      </c>
      <c r="B23979" s="53">
        <v>15</v>
      </c>
      <c r="C23979" s="53" t="s">
        <v>33536</v>
      </c>
      <c r="D23979" s="53" t="s">
        <v>33873</v>
      </c>
    </row>
    <row r="23980" spans="1:4" ht="15" x14ac:dyDescent="0.25">
      <c r="A23980" s="53" t="s">
        <v>28065</v>
      </c>
      <c r="B23980" s="53">
        <v>15</v>
      </c>
      <c r="C23980" s="53" t="s">
        <v>33536</v>
      </c>
      <c r="D23980" s="53" t="s">
        <v>33873</v>
      </c>
    </row>
    <row r="23981" spans="1:4" ht="15" x14ac:dyDescent="0.25">
      <c r="A23981" s="53" t="s">
        <v>28066</v>
      </c>
      <c r="B23981" s="53">
        <v>15</v>
      </c>
      <c r="C23981" s="53" t="s">
        <v>33536</v>
      </c>
      <c r="D23981" s="53" t="s">
        <v>33873</v>
      </c>
    </row>
    <row r="23982" spans="1:4" ht="15" x14ac:dyDescent="0.25">
      <c r="A23982" s="53" t="s">
        <v>28067</v>
      </c>
      <c r="B23982" s="53">
        <v>15</v>
      </c>
      <c r="C23982" s="53" t="s">
        <v>33536</v>
      </c>
      <c r="D23982" s="53" t="s">
        <v>33873</v>
      </c>
    </row>
    <row r="23983" spans="1:4" ht="15" x14ac:dyDescent="0.25">
      <c r="A23983" s="53" t="s">
        <v>28068</v>
      </c>
      <c r="B23983" s="53">
        <v>15</v>
      </c>
      <c r="C23983" s="53" t="s">
        <v>33536</v>
      </c>
      <c r="D23983" s="53" t="s">
        <v>33873</v>
      </c>
    </row>
    <row r="23984" spans="1:4" ht="15" x14ac:dyDescent="0.25">
      <c r="A23984" s="53" t="s">
        <v>28069</v>
      </c>
      <c r="B23984" s="53">
        <v>15</v>
      </c>
      <c r="C23984" s="53" t="s">
        <v>33536</v>
      </c>
      <c r="D23984" s="53" t="s">
        <v>33873</v>
      </c>
    </row>
    <row r="23985" spans="1:4" ht="15" x14ac:dyDescent="0.25">
      <c r="A23985" s="53" t="s">
        <v>28070</v>
      </c>
      <c r="B23985" s="53">
        <v>15</v>
      </c>
      <c r="C23985" s="53" t="s">
        <v>33536</v>
      </c>
      <c r="D23985" s="53" t="s">
        <v>33872</v>
      </c>
    </row>
    <row r="23986" spans="1:4" ht="15" x14ac:dyDescent="0.25">
      <c r="A23986" s="53" t="s">
        <v>28071</v>
      </c>
      <c r="B23986" s="53">
        <v>30</v>
      </c>
      <c r="C23986" s="53" t="s">
        <v>33536</v>
      </c>
      <c r="D23986" s="53" t="s">
        <v>33873</v>
      </c>
    </row>
    <row r="23987" spans="1:4" ht="15" x14ac:dyDescent="0.25">
      <c r="A23987" s="53" t="s">
        <v>33387</v>
      </c>
      <c r="B23987" s="53">
        <v>30</v>
      </c>
      <c r="C23987" s="53" t="s">
        <v>33536</v>
      </c>
      <c r="D23987" s="53" t="s">
        <v>33873</v>
      </c>
    </row>
    <row r="23988" spans="1:4" ht="15" x14ac:dyDescent="0.25">
      <c r="A23988" s="53" t="s">
        <v>33524</v>
      </c>
      <c r="B23988" s="53">
        <v>15</v>
      </c>
      <c r="C23988" s="53" t="s">
        <v>33536</v>
      </c>
      <c r="D23988" s="53" t="s">
        <v>33873</v>
      </c>
    </row>
    <row r="23989" spans="1:4" ht="15" x14ac:dyDescent="0.25">
      <c r="A23989" s="53" t="s">
        <v>33525</v>
      </c>
      <c r="B23989" s="53">
        <v>30</v>
      </c>
      <c r="C23989" s="53" t="s">
        <v>33536</v>
      </c>
      <c r="D23989" s="53" t="s">
        <v>33873</v>
      </c>
    </row>
    <row r="23990" spans="1:4" ht="15" x14ac:dyDescent="0.25">
      <c r="A23990" s="53" t="s">
        <v>33526</v>
      </c>
      <c r="B23990" s="53">
        <v>15</v>
      </c>
      <c r="C23990" s="53" t="s">
        <v>33536</v>
      </c>
      <c r="D23990" s="53" t="s">
        <v>33873</v>
      </c>
    </row>
    <row r="23991" spans="1:4" ht="15" x14ac:dyDescent="0.25">
      <c r="A23991" s="53" t="s">
        <v>33819</v>
      </c>
      <c r="B23991" s="53">
        <v>15</v>
      </c>
      <c r="C23991" s="53" t="s">
        <v>33536</v>
      </c>
      <c r="D23991" s="53" t="s">
        <v>33873</v>
      </c>
    </row>
    <row r="23992" spans="1:4" ht="15" x14ac:dyDescent="0.25">
      <c r="A23992" s="53" t="s">
        <v>33820</v>
      </c>
      <c r="B23992" s="53">
        <v>15</v>
      </c>
      <c r="C23992" s="53" t="s">
        <v>33536</v>
      </c>
      <c r="D23992" s="53" t="s">
        <v>33873</v>
      </c>
    </row>
    <row r="23993" spans="1:4" ht="15" x14ac:dyDescent="0.25">
      <c r="A23993" s="53" t="s">
        <v>33821</v>
      </c>
      <c r="B23993" s="53">
        <v>15</v>
      </c>
      <c r="C23993" s="53" t="s">
        <v>33536</v>
      </c>
      <c r="D23993" s="53" t="s">
        <v>33873</v>
      </c>
    </row>
    <row r="23994" spans="1:4" ht="15" x14ac:dyDescent="0.25">
      <c r="A23994" s="53" t="s">
        <v>33822</v>
      </c>
      <c r="B23994" s="53">
        <v>15</v>
      </c>
      <c r="C23994" s="53" t="s">
        <v>33536</v>
      </c>
      <c r="D23994" s="53" t="s">
        <v>33873</v>
      </c>
    </row>
    <row r="23995" spans="1:4" ht="15" x14ac:dyDescent="0.25">
      <c r="A23995" s="53" t="s">
        <v>33823</v>
      </c>
      <c r="B23995" s="53">
        <v>30</v>
      </c>
      <c r="C23995" s="53" t="s">
        <v>33536</v>
      </c>
      <c r="D23995" s="53" t="s">
        <v>33873</v>
      </c>
    </row>
    <row r="23996" spans="1:4" ht="15" x14ac:dyDescent="0.25">
      <c r="A23996" s="53" t="s">
        <v>33824</v>
      </c>
      <c r="B23996" s="53">
        <v>30</v>
      </c>
      <c r="C23996" s="53" t="s">
        <v>33536</v>
      </c>
      <c r="D23996" s="53" t="s">
        <v>33873</v>
      </c>
    </row>
    <row r="23997" spans="1:4" ht="15" x14ac:dyDescent="0.25">
      <c r="A23997" s="53" t="s">
        <v>33825</v>
      </c>
      <c r="B23997" s="53">
        <v>15</v>
      </c>
      <c r="C23997" s="53" t="s">
        <v>33536</v>
      </c>
      <c r="D23997" s="53" t="s">
        <v>33873</v>
      </c>
    </row>
    <row r="23998" spans="1:4" ht="15" x14ac:dyDescent="0.25">
      <c r="A23998" s="53" t="s">
        <v>33826</v>
      </c>
      <c r="B23998" s="53">
        <v>15</v>
      </c>
      <c r="C23998" s="53" t="s">
        <v>33536</v>
      </c>
      <c r="D23998" s="53" t="s">
        <v>33873</v>
      </c>
    </row>
    <row r="23999" spans="1:4" ht="15" x14ac:dyDescent="0.25">
      <c r="A23999" s="53" t="s">
        <v>28072</v>
      </c>
      <c r="B23999" s="53">
        <v>30</v>
      </c>
      <c r="C23999" s="53" t="s">
        <v>33536</v>
      </c>
      <c r="D23999" s="53" t="s">
        <v>33872</v>
      </c>
    </row>
    <row r="24000" spans="1:4" ht="15" x14ac:dyDescent="0.25">
      <c r="A24000" s="53" t="s">
        <v>28073</v>
      </c>
      <c r="B24000" s="53">
        <v>10</v>
      </c>
      <c r="C24000" s="53" t="s">
        <v>33536</v>
      </c>
      <c r="D24000" s="53" t="s">
        <v>33872</v>
      </c>
    </row>
    <row r="24001" spans="1:4" ht="15" x14ac:dyDescent="0.25">
      <c r="A24001" s="53" t="s">
        <v>28074</v>
      </c>
      <c r="B24001" s="53">
        <v>15</v>
      </c>
      <c r="C24001" s="53" t="s">
        <v>33536</v>
      </c>
      <c r="D24001" s="53" t="s">
        <v>33872</v>
      </c>
    </row>
    <row r="24002" spans="1:4" ht="15" x14ac:dyDescent="0.25">
      <c r="A24002" s="53" t="s">
        <v>28075</v>
      </c>
      <c r="B24002" s="53">
        <v>20</v>
      </c>
      <c r="C24002" s="53" t="s">
        <v>33536</v>
      </c>
      <c r="D24002" s="53" t="s">
        <v>33872</v>
      </c>
    </row>
    <row r="24003" spans="1:4" ht="15" x14ac:dyDescent="0.25">
      <c r="A24003" s="53" t="s">
        <v>28076</v>
      </c>
      <c r="B24003" s="53">
        <v>25</v>
      </c>
      <c r="C24003" s="53" t="s">
        <v>33536</v>
      </c>
      <c r="D24003" s="53" t="s">
        <v>33872</v>
      </c>
    </row>
    <row r="24004" spans="1:4" ht="15" x14ac:dyDescent="0.25">
      <c r="A24004" s="53" t="s">
        <v>28077</v>
      </c>
      <c r="B24004" s="53">
        <v>30</v>
      </c>
      <c r="C24004" s="53" t="s">
        <v>33536</v>
      </c>
      <c r="D24004" s="53" t="s">
        <v>33872</v>
      </c>
    </row>
    <row r="24005" spans="1:4" ht="15" x14ac:dyDescent="0.25">
      <c r="A24005" s="53" t="s">
        <v>28078</v>
      </c>
      <c r="B24005" s="53">
        <v>0</v>
      </c>
      <c r="C24005" s="53" t="s">
        <v>33539</v>
      </c>
      <c r="D24005" s="53" t="s">
        <v>33873</v>
      </c>
    </row>
    <row r="24006" spans="1:4" ht="15" x14ac:dyDescent="0.25">
      <c r="A24006" s="53" t="s">
        <v>28079</v>
      </c>
      <c r="B24006" s="53">
        <v>0</v>
      </c>
      <c r="C24006" s="53" t="s">
        <v>33539</v>
      </c>
      <c r="D24006" s="53" t="s">
        <v>33873</v>
      </c>
    </row>
    <row r="24007" spans="1:4" ht="15" x14ac:dyDescent="0.25">
      <c r="A24007" s="53" t="s">
        <v>28080</v>
      </c>
      <c r="B24007" s="53">
        <v>30</v>
      </c>
      <c r="C24007" s="53" t="s">
        <v>33536</v>
      </c>
      <c r="D24007" s="53" t="s">
        <v>33872</v>
      </c>
    </row>
    <row r="24008" spans="1:4" ht="15" x14ac:dyDescent="0.25">
      <c r="A24008" s="53" t="s">
        <v>28081</v>
      </c>
      <c r="B24008" s="53">
        <v>30</v>
      </c>
      <c r="C24008" s="53" t="s">
        <v>33536</v>
      </c>
      <c r="D24008" s="53" t="s">
        <v>33872</v>
      </c>
    </row>
    <row r="24009" spans="1:4" ht="15" x14ac:dyDescent="0.25">
      <c r="A24009" s="53" t="s">
        <v>28082</v>
      </c>
      <c r="B24009" s="53">
        <v>30</v>
      </c>
      <c r="C24009" s="53" t="s">
        <v>33536</v>
      </c>
      <c r="D24009" s="53" t="s">
        <v>33872</v>
      </c>
    </row>
    <row r="24010" spans="1:4" ht="15" x14ac:dyDescent="0.25">
      <c r="A24010" s="53" t="s">
        <v>28083</v>
      </c>
      <c r="B24010" s="53">
        <v>30</v>
      </c>
      <c r="C24010" s="53" t="s">
        <v>33536</v>
      </c>
      <c r="D24010" s="53" t="s">
        <v>33872</v>
      </c>
    </row>
    <row r="24011" spans="1:4" ht="15" x14ac:dyDescent="0.25">
      <c r="A24011" s="53" t="s">
        <v>28084</v>
      </c>
      <c r="B24011" s="53">
        <v>45</v>
      </c>
      <c r="C24011" s="53" t="s">
        <v>33536</v>
      </c>
      <c r="D24011" s="53" t="s">
        <v>33872</v>
      </c>
    </row>
    <row r="24012" spans="1:4" ht="15" x14ac:dyDescent="0.25">
      <c r="A24012" s="53" t="s">
        <v>28085</v>
      </c>
      <c r="B24012" s="53">
        <v>30</v>
      </c>
      <c r="C24012" s="53" t="s">
        <v>33536</v>
      </c>
      <c r="D24012" s="53" t="s">
        <v>33872</v>
      </c>
    </row>
    <row r="24013" spans="1:4" ht="15" x14ac:dyDescent="0.25">
      <c r="A24013" s="53" t="s">
        <v>28086</v>
      </c>
      <c r="B24013" s="53">
        <v>30</v>
      </c>
      <c r="C24013" s="53" t="s">
        <v>33536</v>
      </c>
      <c r="D24013" s="53" t="s">
        <v>33872</v>
      </c>
    </row>
    <row r="24014" spans="1:4" ht="15" x14ac:dyDescent="0.25">
      <c r="A24014" s="53" t="s">
        <v>28087</v>
      </c>
      <c r="B24014" s="53">
        <v>30</v>
      </c>
      <c r="C24014" s="53" t="s">
        <v>33536</v>
      </c>
      <c r="D24014" s="53" t="s">
        <v>33872</v>
      </c>
    </row>
    <row r="24015" spans="1:4" ht="15" x14ac:dyDescent="0.25">
      <c r="A24015" s="53" t="s">
        <v>28088</v>
      </c>
      <c r="B24015" s="53">
        <v>30</v>
      </c>
      <c r="C24015" s="53" t="s">
        <v>33536</v>
      </c>
      <c r="D24015" s="53" t="s">
        <v>33872</v>
      </c>
    </row>
    <row r="24016" spans="1:4" ht="15" x14ac:dyDescent="0.25">
      <c r="A24016" s="53" t="s">
        <v>28089</v>
      </c>
      <c r="B24016" s="53">
        <v>30</v>
      </c>
      <c r="C24016" s="53" t="s">
        <v>33536</v>
      </c>
      <c r="D24016" s="53" t="s">
        <v>33872</v>
      </c>
    </row>
    <row r="24017" spans="1:4" ht="15" x14ac:dyDescent="0.25">
      <c r="A24017" s="53" t="s">
        <v>28090</v>
      </c>
      <c r="B24017" s="53">
        <v>30</v>
      </c>
      <c r="C24017" s="53" t="s">
        <v>33536</v>
      </c>
      <c r="D24017" s="53" t="s">
        <v>33872</v>
      </c>
    </row>
    <row r="24018" spans="1:4" ht="15" x14ac:dyDescent="0.25">
      <c r="A24018" s="53" t="s">
        <v>28091</v>
      </c>
      <c r="B24018" s="53">
        <v>30</v>
      </c>
      <c r="C24018" s="53" t="s">
        <v>33536</v>
      </c>
      <c r="D24018" s="53" t="s">
        <v>33872</v>
      </c>
    </row>
    <row r="24019" spans="1:4" ht="15" x14ac:dyDescent="0.25">
      <c r="A24019" s="53" t="s">
        <v>28092</v>
      </c>
      <c r="B24019" s="53">
        <v>30</v>
      </c>
      <c r="C24019" s="53" t="s">
        <v>33536</v>
      </c>
      <c r="D24019" s="53" t="s">
        <v>33872</v>
      </c>
    </row>
    <row r="24020" spans="1:4" ht="15" x14ac:dyDescent="0.25">
      <c r="A24020" s="53" t="s">
        <v>28093</v>
      </c>
      <c r="B24020" s="53">
        <v>30</v>
      </c>
      <c r="C24020" s="53" t="s">
        <v>33536</v>
      </c>
      <c r="D24020" s="53" t="s">
        <v>33872</v>
      </c>
    </row>
    <row r="24021" spans="1:4" ht="15" x14ac:dyDescent="0.25">
      <c r="A24021" s="53" t="s">
        <v>28094</v>
      </c>
      <c r="B24021" s="53">
        <v>30</v>
      </c>
      <c r="C24021" s="53" t="s">
        <v>33536</v>
      </c>
      <c r="D24021" s="53" t="s">
        <v>33872</v>
      </c>
    </row>
    <row r="24022" spans="1:4" ht="15" x14ac:dyDescent="0.25">
      <c r="A24022" s="53" t="s">
        <v>28095</v>
      </c>
      <c r="B24022" s="53">
        <v>30</v>
      </c>
      <c r="C24022" s="53" t="s">
        <v>33536</v>
      </c>
      <c r="D24022" s="53" t="s">
        <v>33872</v>
      </c>
    </row>
    <row r="24023" spans="1:4" ht="15" x14ac:dyDescent="0.25">
      <c r="A24023" s="53" t="s">
        <v>28096</v>
      </c>
      <c r="B24023" s="53">
        <v>30</v>
      </c>
      <c r="C24023" s="53" t="s">
        <v>33536</v>
      </c>
      <c r="D24023" s="53" t="s">
        <v>33872</v>
      </c>
    </row>
    <row r="24024" spans="1:4" ht="15" x14ac:dyDescent="0.25">
      <c r="A24024" s="53" t="s">
        <v>28097</v>
      </c>
      <c r="B24024" s="53">
        <v>30</v>
      </c>
      <c r="C24024" s="53" t="s">
        <v>33536</v>
      </c>
      <c r="D24024" s="53" t="s">
        <v>33872</v>
      </c>
    </row>
    <row r="24025" spans="1:4" ht="15" x14ac:dyDescent="0.25">
      <c r="A24025" s="53" t="s">
        <v>28098</v>
      </c>
      <c r="B24025" s="53">
        <v>30</v>
      </c>
      <c r="C24025" s="53" t="s">
        <v>33536</v>
      </c>
      <c r="D24025" s="53" t="s">
        <v>33872</v>
      </c>
    </row>
    <row r="24026" spans="1:4" ht="15" x14ac:dyDescent="0.25">
      <c r="A24026" s="53" t="s">
        <v>28099</v>
      </c>
      <c r="B24026" s="53">
        <v>30</v>
      </c>
      <c r="C24026" s="53" t="s">
        <v>33536</v>
      </c>
      <c r="D24026" s="53" t="s">
        <v>33872</v>
      </c>
    </row>
    <row r="24027" spans="1:4" ht="15" x14ac:dyDescent="0.25">
      <c r="A24027" s="53" t="s">
        <v>28100</v>
      </c>
      <c r="B24027" s="53">
        <v>30</v>
      </c>
      <c r="C24027" s="53" t="s">
        <v>33536</v>
      </c>
      <c r="D24027" s="53" t="s">
        <v>33872</v>
      </c>
    </row>
    <row r="24028" spans="1:4" ht="15" x14ac:dyDescent="0.25">
      <c r="A24028" s="53" t="s">
        <v>28101</v>
      </c>
      <c r="B24028" s="53">
        <v>30</v>
      </c>
      <c r="C24028" s="53" t="s">
        <v>33536</v>
      </c>
      <c r="D24028" s="53" t="s">
        <v>33872</v>
      </c>
    </row>
    <row r="24029" spans="1:4" ht="15" x14ac:dyDescent="0.25">
      <c r="A24029" s="53" t="s">
        <v>28102</v>
      </c>
      <c r="B24029" s="53">
        <v>30</v>
      </c>
      <c r="C24029" s="53" t="s">
        <v>33536</v>
      </c>
      <c r="D24029" s="53" t="s">
        <v>33872</v>
      </c>
    </row>
    <row r="24030" spans="1:4" ht="15" x14ac:dyDescent="0.25">
      <c r="A24030" s="53" t="s">
        <v>28103</v>
      </c>
      <c r="B24030" s="53">
        <v>30</v>
      </c>
      <c r="C24030" s="53" t="s">
        <v>33536</v>
      </c>
      <c r="D24030" s="53" t="s">
        <v>33872</v>
      </c>
    </row>
    <row r="24031" spans="1:4" ht="15" x14ac:dyDescent="0.25">
      <c r="A24031" s="53" t="s">
        <v>28104</v>
      </c>
      <c r="B24031" s="53">
        <v>30</v>
      </c>
      <c r="C24031" s="53" t="s">
        <v>33536</v>
      </c>
      <c r="D24031" s="53" t="s">
        <v>33872</v>
      </c>
    </row>
    <row r="24032" spans="1:4" ht="15" x14ac:dyDescent="0.25">
      <c r="A24032" s="53" t="s">
        <v>28105</v>
      </c>
      <c r="B24032" s="53">
        <v>15</v>
      </c>
      <c r="C24032" s="53" t="s">
        <v>33536</v>
      </c>
      <c r="D24032" s="53" t="s">
        <v>33872</v>
      </c>
    </row>
    <row r="24033" spans="1:4" ht="15" x14ac:dyDescent="0.25">
      <c r="A24033" s="53" t="s">
        <v>28106</v>
      </c>
      <c r="B24033" s="53">
        <v>15</v>
      </c>
      <c r="C24033" s="53" t="s">
        <v>33536</v>
      </c>
      <c r="D24033" s="53" t="s">
        <v>33872</v>
      </c>
    </row>
    <row r="24034" spans="1:4" ht="15" x14ac:dyDescent="0.25">
      <c r="A24034" s="53" t="s">
        <v>28107</v>
      </c>
      <c r="B24034" s="53">
        <v>30</v>
      </c>
      <c r="C24034" s="53"/>
      <c r="D24034" s="53" t="s">
        <v>33872</v>
      </c>
    </row>
    <row r="24035" spans="1:4" ht="15" x14ac:dyDescent="0.25">
      <c r="A24035" s="53" t="s">
        <v>28108</v>
      </c>
      <c r="B24035" s="53">
        <v>30</v>
      </c>
      <c r="C24035" s="53" t="s">
        <v>33536</v>
      </c>
      <c r="D24035" s="53" t="s">
        <v>33872</v>
      </c>
    </row>
    <row r="24036" spans="1:4" ht="15" x14ac:dyDescent="0.25">
      <c r="A24036" s="53" t="s">
        <v>28109</v>
      </c>
      <c r="B24036" s="53">
        <v>10</v>
      </c>
      <c r="C24036" s="53" t="s">
        <v>33536</v>
      </c>
      <c r="D24036" s="53" t="s">
        <v>33872</v>
      </c>
    </row>
    <row r="24037" spans="1:4" ht="15" x14ac:dyDescent="0.25">
      <c r="A24037" s="53" t="s">
        <v>28110</v>
      </c>
      <c r="B24037" s="53">
        <v>20</v>
      </c>
      <c r="C24037" s="53" t="s">
        <v>33536</v>
      </c>
      <c r="D24037" s="53" t="s">
        <v>33872</v>
      </c>
    </row>
    <row r="24038" spans="1:4" ht="15" x14ac:dyDescent="0.25">
      <c r="A24038" s="53" t="s">
        <v>28111</v>
      </c>
      <c r="B24038" s="53">
        <v>20</v>
      </c>
      <c r="C24038" s="53" t="s">
        <v>33536</v>
      </c>
      <c r="D24038" s="53" t="s">
        <v>33872</v>
      </c>
    </row>
    <row r="24039" spans="1:4" ht="15" x14ac:dyDescent="0.25">
      <c r="A24039" s="53" t="s">
        <v>28112</v>
      </c>
      <c r="B24039" s="53">
        <v>20</v>
      </c>
      <c r="C24039" s="53" t="s">
        <v>33536</v>
      </c>
      <c r="D24039" s="53" t="s">
        <v>33872</v>
      </c>
    </row>
    <row r="24040" spans="1:4" ht="15" x14ac:dyDescent="0.25">
      <c r="A24040" s="53" t="s">
        <v>28113</v>
      </c>
      <c r="B24040" s="53">
        <v>20</v>
      </c>
      <c r="C24040" s="53" t="s">
        <v>33536</v>
      </c>
      <c r="D24040" s="53" t="s">
        <v>33872</v>
      </c>
    </row>
    <row r="24041" spans="1:4" ht="15" x14ac:dyDescent="0.25">
      <c r="A24041" s="53" t="s">
        <v>28114</v>
      </c>
      <c r="B24041" s="53">
        <v>20</v>
      </c>
      <c r="C24041" s="53" t="s">
        <v>33536</v>
      </c>
      <c r="D24041" s="53" t="s">
        <v>33872</v>
      </c>
    </row>
    <row r="24042" spans="1:4" ht="15" x14ac:dyDescent="0.25">
      <c r="A24042" s="53" t="s">
        <v>28115</v>
      </c>
      <c r="B24042" s="53">
        <v>20</v>
      </c>
      <c r="C24042" s="53" t="s">
        <v>33536</v>
      </c>
      <c r="D24042" s="53" t="s">
        <v>33872</v>
      </c>
    </row>
    <row r="24043" spans="1:4" ht="15" x14ac:dyDescent="0.25">
      <c r="A24043" s="53" t="s">
        <v>28116</v>
      </c>
      <c r="B24043" s="53">
        <v>20</v>
      </c>
      <c r="C24043" s="53" t="s">
        <v>33536</v>
      </c>
      <c r="D24043" s="53" t="s">
        <v>33872</v>
      </c>
    </row>
    <row r="24044" spans="1:4" ht="15" x14ac:dyDescent="0.25">
      <c r="A24044" s="53" t="s">
        <v>28117</v>
      </c>
      <c r="B24044" s="53">
        <v>20</v>
      </c>
      <c r="C24044" s="53" t="s">
        <v>33536</v>
      </c>
      <c r="D24044" s="53" t="s">
        <v>33872</v>
      </c>
    </row>
    <row r="24045" spans="1:4" ht="15" x14ac:dyDescent="0.25">
      <c r="A24045" s="53" t="s">
        <v>28118</v>
      </c>
      <c r="B24045" s="53">
        <v>20</v>
      </c>
      <c r="C24045" s="53" t="s">
        <v>33536</v>
      </c>
      <c r="D24045" s="53" t="s">
        <v>33872</v>
      </c>
    </row>
    <row r="24046" spans="1:4" ht="15" x14ac:dyDescent="0.25">
      <c r="A24046" s="53" t="s">
        <v>28119</v>
      </c>
      <c r="B24046" s="53">
        <v>20</v>
      </c>
      <c r="C24046" s="53" t="s">
        <v>33536</v>
      </c>
      <c r="D24046" s="53" t="s">
        <v>33872</v>
      </c>
    </row>
    <row r="24047" spans="1:4" ht="15" x14ac:dyDescent="0.25">
      <c r="A24047" s="53" t="s">
        <v>28120</v>
      </c>
      <c r="B24047" s="53">
        <v>20</v>
      </c>
      <c r="C24047" s="53" t="s">
        <v>33536</v>
      </c>
      <c r="D24047" s="53" t="s">
        <v>33872</v>
      </c>
    </row>
    <row r="24048" spans="1:4" ht="15" x14ac:dyDescent="0.25">
      <c r="A24048" s="53" t="s">
        <v>28121</v>
      </c>
      <c r="B24048" s="53">
        <v>20</v>
      </c>
      <c r="C24048" s="53" t="s">
        <v>33536</v>
      </c>
      <c r="D24048" s="53" t="s">
        <v>33872</v>
      </c>
    </row>
    <row r="24049" spans="1:4" ht="15" x14ac:dyDescent="0.25">
      <c r="A24049" s="53" t="s">
        <v>28122</v>
      </c>
      <c r="B24049" s="53">
        <v>60</v>
      </c>
      <c r="C24049" s="53" t="s">
        <v>33542</v>
      </c>
      <c r="D24049" s="53" t="s">
        <v>33873</v>
      </c>
    </row>
    <row r="24050" spans="1:4" ht="15" x14ac:dyDescent="0.25">
      <c r="A24050" s="53" t="s">
        <v>28123</v>
      </c>
      <c r="B24050" s="53">
        <v>60</v>
      </c>
      <c r="C24050" s="53" t="s">
        <v>33542</v>
      </c>
      <c r="D24050" s="53" t="s">
        <v>33873</v>
      </c>
    </row>
    <row r="24051" spans="1:4" ht="15" x14ac:dyDescent="0.25">
      <c r="A24051" s="53" t="s">
        <v>28124</v>
      </c>
      <c r="B24051" s="53">
        <v>20</v>
      </c>
      <c r="C24051" s="53" t="s">
        <v>33536</v>
      </c>
      <c r="D24051" s="53" t="s">
        <v>33872</v>
      </c>
    </row>
    <row r="24052" spans="1:4" ht="15" x14ac:dyDescent="0.25">
      <c r="A24052" s="53" t="s">
        <v>28125</v>
      </c>
      <c r="B24052" s="53">
        <v>15</v>
      </c>
      <c r="C24052" s="53" t="s">
        <v>33536</v>
      </c>
      <c r="D24052" s="53" t="s">
        <v>33873</v>
      </c>
    </row>
    <row r="24053" spans="1:4" ht="15" x14ac:dyDescent="0.25">
      <c r="A24053" s="53" t="s">
        <v>28126</v>
      </c>
      <c r="B24053" s="53">
        <v>20</v>
      </c>
      <c r="C24053" s="53" t="s">
        <v>33536</v>
      </c>
      <c r="D24053" s="53" t="s">
        <v>33872</v>
      </c>
    </row>
    <row r="24054" spans="1:4" ht="15" x14ac:dyDescent="0.25">
      <c r="A24054" s="53" t="s">
        <v>28127</v>
      </c>
      <c r="B24054" s="53">
        <v>30</v>
      </c>
      <c r="C24054" s="53" t="s">
        <v>33536</v>
      </c>
      <c r="D24054" s="53" t="s">
        <v>33872</v>
      </c>
    </row>
    <row r="24055" spans="1:4" ht="15" x14ac:dyDescent="0.25">
      <c r="A24055" s="53" t="s">
        <v>28128</v>
      </c>
      <c r="B24055" s="53">
        <v>30</v>
      </c>
      <c r="C24055" s="53" t="s">
        <v>33536</v>
      </c>
      <c r="D24055" s="53" t="s">
        <v>33873</v>
      </c>
    </row>
    <row r="24056" spans="1:4" ht="15" x14ac:dyDescent="0.25">
      <c r="A24056" s="53" t="s">
        <v>28129</v>
      </c>
      <c r="B24056" s="53">
        <v>30</v>
      </c>
      <c r="C24056" s="53" t="s">
        <v>33536</v>
      </c>
      <c r="D24056" s="53" t="s">
        <v>33873</v>
      </c>
    </row>
    <row r="24057" spans="1:4" ht="15" x14ac:dyDescent="0.25">
      <c r="A24057" s="53" t="s">
        <v>28130</v>
      </c>
      <c r="B24057" s="53">
        <v>30</v>
      </c>
      <c r="C24057" s="53" t="s">
        <v>33536</v>
      </c>
      <c r="D24057" s="53" t="s">
        <v>33873</v>
      </c>
    </row>
    <row r="24058" spans="1:4" ht="15" x14ac:dyDescent="0.25">
      <c r="A24058" s="53" t="s">
        <v>33388</v>
      </c>
      <c r="B24058" s="53">
        <v>30</v>
      </c>
      <c r="C24058" s="53" t="s">
        <v>33536</v>
      </c>
      <c r="D24058" s="53" t="s">
        <v>33873</v>
      </c>
    </row>
    <row r="24059" spans="1:4" ht="15" x14ac:dyDescent="0.25">
      <c r="A24059" s="53" t="s">
        <v>28131</v>
      </c>
      <c r="B24059" s="53">
        <v>15</v>
      </c>
      <c r="C24059" s="53" t="s">
        <v>33536</v>
      </c>
      <c r="D24059" s="53" t="s">
        <v>33873</v>
      </c>
    </row>
    <row r="24060" spans="1:4" ht="15" x14ac:dyDescent="0.25">
      <c r="A24060" s="53" t="s">
        <v>28132</v>
      </c>
      <c r="B24060" s="53">
        <v>30</v>
      </c>
      <c r="C24060" s="53" t="s">
        <v>33536</v>
      </c>
      <c r="D24060" s="53" t="s">
        <v>33872</v>
      </c>
    </row>
    <row r="24061" spans="1:4" ht="15" x14ac:dyDescent="0.25">
      <c r="A24061" s="53" t="s">
        <v>28133</v>
      </c>
      <c r="B24061" s="53">
        <v>15</v>
      </c>
      <c r="C24061" s="53" t="s">
        <v>33536</v>
      </c>
      <c r="D24061" s="53" t="s">
        <v>33872</v>
      </c>
    </row>
    <row r="24062" spans="1:4" ht="15" x14ac:dyDescent="0.25">
      <c r="A24062" s="53" t="s">
        <v>28134</v>
      </c>
      <c r="B24062" s="53">
        <v>30</v>
      </c>
      <c r="C24062" s="53" t="s">
        <v>33536</v>
      </c>
      <c r="D24062" s="53" t="s">
        <v>33872</v>
      </c>
    </row>
    <row r="24063" spans="1:4" ht="15" x14ac:dyDescent="0.25">
      <c r="A24063" s="53" t="s">
        <v>28135</v>
      </c>
      <c r="B24063" s="53">
        <v>15</v>
      </c>
      <c r="C24063" s="53" t="s">
        <v>33536</v>
      </c>
      <c r="D24063" s="53" t="s">
        <v>33872</v>
      </c>
    </row>
    <row r="24064" spans="1:4" ht="15" x14ac:dyDescent="0.25">
      <c r="A24064" s="53" t="s">
        <v>28136</v>
      </c>
      <c r="B24064" s="53">
        <v>60</v>
      </c>
      <c r="C24064" s="53" t="s">
        <v>33542</v>
      </c>
      <c r="D24064" s="53" t="s">
        <v>33872</v>
      </c>
    </row>
    <row r="24065" spans="1:4" ht="15" x14ac:dyDescent="0.25">
      <c r="A24065" s="53" t="s">
        <v>28137</v>
      </c>
      <c r="B24065" s="53">
        <v>30</v>
      </c>
      <c r="C24065" s="53" t="s">
        <v>33536</v>
      </c>
      <c r="D24065" s="53" t="s">
        <v>33872</v>
      </c>
    </row>
    <row r="24066" spans="1:4" ht="15" x14ac:dyDescent="0.25">
      <c r="A24066" s="53" t="s">
        <v>28138</v>
      </c>
      <c r="B24066" s="53">
        <v>15</v>
      </c>
      <c r="C24066" s="53" t="s">
        <v>33536</v>
      </c>
      <c r="D24066" s="53" t="s">
        <v>33872</v>
      </c>
    </row>
    <row r="24067" spans="1:4" ht="15" x14ac:dyDescent="0.25">
      <c r="A24067" s="53" t="s">
        <v>28139</v>
      </c>
      <c r="B24067" s="53">
        <v>15</v>
      </c>
      <c r="C24067" s="53" t="s">
        <v>33536</v>
      </c>
      <c r="D24067" s="53" t="s">
        <v>33872</v>
      </c>
    </row>
    <row r="24068" spans="1:4" ht="15" x14ac:dyDescent="0.25">
      <c r="A24068" s="53" t="s">
        <v>28140</v>
      </c>
      <c r="B24068" s="53">
        <v>15</v>
      </c>
      <c r="C24068" s="53" t="s">
        <v>33536</v>
      </c>
      <c r="D24068" s="53" t="s">
        <v>33872</v>
      </c>
    </row>
    <row r="24069" spans="1:4" ht="15" x14ac:dyDescent="0.25">
      <c r="A24069" s="53" t="s">
        <v>28141</v>
      </c>
      <c r="B24069" s="53">
        <v>15</v>
      </c>
      <c r="C24069" s="53" t="s">
        <v>33536</v>
      </c>
      <c r="D24069" s="53" t="s">
        <v>33872</v>
      </c>
    </row>
    <row r="24070" spans="1:4" ht="15" x14ac:dyDescent="0.25">
      <c r="A24070" s="53" t="s">
        <v>28142</v>
      </c>
      <c r="B24070" s="53">
        <v>15</v>
      </c>
      <c r="C24070" s="53" t="s">
        <v>33536</v>
      </c>
      <c r="D24070" s="53" t="s">
        <v>33872</v>
      </c>
    </row>
    <row r="24071" spans="1:4" ht="15" x14ac:dyDescent="0.25">
      <c r="A24071" s="53" t="s">
        <v>28143</v>
      </c>
      <c r="B24071" s="53">
        <v>30</v>
      </c>
      <c r="C24071" s="53" t="s">
        <v>33536</v>
      </c>
      <c r="D24071" s="53" t="s">
        <v>33872</v>
      </c>
    </row>
    <row r="24072" spans="1:4" ht="15" x14ac:dyDescent="0.25">
      <c r="A24072" s="53" t="s">
        <v>28144</v>
      </c>
      <c r="B24072" s="53">
        <v>30</v>
      </c>
      <c r="C24072" s="53" t="s">
        <v>33536</v>
      </c>
      <c r="D24072" s="53" t="s">
        <v>33872</v>
      </c>
    </row>
    <row r="24073" spans="1:4" ht="15" x14ac:dyDescent="0.25">
      <c r="A24073" s="53" t="s">
        <v>28145</v>
      </c>
      <c r="B24073" s="53">
        <v>30</v>
      </c>
      <c r="C24073" s="53" t="s">
        <v>33536</v>
      </c>
      <c r="D24073" s="53" t="s">
        <v>33872</v>
      </c>
    </row>
    <row r="24074" spans="1:4" ht="15" x14ac:dyDescent="0.25">
      <c r="A24074" s="53" t="s">
        <v>28146</v>
      </c>
      <c r="B24074" s="53">
        <v>15</v>
      </c>
      <c r="C24074" s="53" t="s">
        <v>33536</v>
      </c>
      <c r="D24074" s="53" t="s">
        <v>33872</v>
      </c>
    </row>
    <row r="24075" spans="1:4" ht="15" x14ac:dyDescent="0.25">
      <c r="A24075" s="53" t="s">
        <v>28147</v>
      </c>
      <c r="B24075" s="53">
        <v>30</v>
      </c>
      <c r="C24075" s="53" t="s">
        <v>33536</v>
      </c>
      <c r="D24075" s="53" t="s">
        <v>33872</v>
      </c>
    </row>
    <row r="24076" spans="1:4" ht="15" x14ac:dyDescent="0.25">
      <c r="A24076" s="53" t="s">
        <v>28148</v>
      </c>
      <c r="B24076" s="53">
        <v>15</v>
      </c>
      <c r="C24076" s="53" t="s">
        <v>33536</v>
      </c>
      <c r="D24076" s="53" t="s">
        <v>33872</v>
      </c>
    </row>
    <row r="24077" spans="1:4" ht="15" x14ac:dyDescent="0.25">
      <c r="A24077" s="53" t="s">
        <v>28149</v>
      </c>
      <c r="B24077" s="53">
        <v>15</v>
      </c>
      <c r="C24077" s="53" t="s">
        <v>33536</v>
      </c>
      <c r="D24077" s="53" t="s">
        <v>33872</v>
      </c>
    </row>
    <row r="24078" spans="1:4" ht="15" x14ac:dyDescent="0.25">
      <c r="A24078" s="53" t="s">
        <v>28150</v>
      </c>
      <c r="B24078" s="53">
        <v>15</v>
      </c>
      <c r="C24078" s="53" t="s">
        <v>33536</v>
      </c>
      <c r="D24078" s="53" t="s">
        <v>33872</v>
      </c>
    </row>
    <row r="24079" spans="1:4" ht="15" x14ac:dyDescent="0.25">
      <c r="A24079" s="53" t="s">
        <v>28151</v>
      </c>
      <c r="B24079" s="53">
        <v>30</v>
      </c>
      <c r="C24079" s="53" t="s">
        <v>33536</v>
      </c>
      <c r="D24079" s="53" t="s">
        <v>33872</v>
      </c>
    </row>
    <row r="24080" spans="1:4" ht="15" x14ac:dyDescent="0.25">
      <c r="A24080" s="53" t="s">
        <v>28152</v>
      </c>
      <c r="B24080" s="53">
        <v>30</v>
      </c>
      <c r="C24080" s="53" t="s">
        <v>33536</v>
      </c>
      <c r="D24080" s="53" t="s">
        <v>33872</v>
      </c>
    </row>
    <row r="24081" spans="1:4" ht="15" x14ac:dyDescent="0.25">
      <c r="A24081" s="53" t="s">
        <v>28153</v>
      </c>
      <c r="B24081" s="53">
        <v>30</v>
      </c>
      <c r="C24081" s="53" t="s">
        <v>33536</v>
      </c>
      <c r="D24081" s="53" t="s">
        <v>33873</v>
      </c>
    </row>
    <row r="24082" spans="1:4" ht="15" x14ac:dyDescent="0.25">
      <c r="A24082" s="53" t="s">
        <v>28154</v>
      </c>
      <c r="B24082" s="53">
        <v>30</v>
      </c>
      <c r="C24082" s="53" t="s">
        <v>33536</v>
      </c>
      <c r="D24082" s="53" t="s">
        <v>33872</v>
      </c>
    </row>
    <row r="24083" spans="1:4" ht="15" x14ac:dyDescent="0.25">
      <c r="A24083" s="53" t="s">
        <v>28155</v>
      </c>
      <c r="B24083" s="53">
        <v>30</v>
      </c>
      <c r="C24083" s="53" t="s">
        <v>33536</v>
      </c>
      <c r="D24083" s="53" t="s">
        <v>33872</v>
      </c>
    </row>
    <row r="24084" spans="1:4" ht="15" x14ac:dyDescent="0.25">
      <c r="A24084" s="53" t="s">
        <v>28156</v>
      </c>
      <c r="B24084" s="53">
        <v>30</v>
      </c>
      <c r="C24084" s="53" t="s">
        <v>33536</v>
      </c>
      <c r="D24084" s="53" t="s">
        <v>33872</v>
      </c>
    </row>
    <row r="24085" spans="1:4" ht="15" x14ac:dyDescent="0.25">
      <c r="A24085" s="53" t="s">
        <v>28157</v>
      </c>
      <c r="B24085" s="53">
        <v>30</v>
      </c>
      <c r="C24085" s="53" t="s">
        <v>33536</v>
      </c>
      <c r="D24085" s="53" t="s">
        <v>33872</v>
      </c>
    </row>
    <row r="24086" spans="1:4" ht="15" x14ac:dyDescent="0.25">
      <c r="A24086" s="53" t="s">
        <v>28158</v>
      </c>
      <c r="B24086" s="53">
        <v>30</v>
      </c>
      <c r="C24086" s="53" t="s">
        <v>33536</v>
      </c>
      <c r="D24086" s="53" t="s">
        <v>33872</v>
      </c>
    </row>
    <row r="24087" spans="1:4" ht="15" x14ac:dyDescent="0.25">
      <c r="A24087" s="53" t="s">
        <v>28159</v>
      </c>
      <c r="B24087" s="53">
        <v>15</v>
      </c>
      <c r="C24087" s="53" t="s">
        <v>33536</v>
      </c>
      <c r="D24087" s="53" t="s">
        <v>33873</v>
      </c>
    </row>
    <row r="24088" spans="1:4" ht="15" x14ac:dyDescent="0.25">
      <c r="A24088" s="53" t="s">
        <v>28160</v>
      </c>
      <c r="B24088" s="53">
        <v>15</v>
      </c>
      <c r="C24088" s="53" t="s">
        <v>33536</v>
      </c>
      <c r="D24088" s="53" t="s">
        <v>33872</v>
      </c>
    </row>
    <row r="24089" spans="1:4" ht="15" x14ac:dyDescent="0.25">
      <c r="A24089" s="53" t="s">
        <v>28161</v>
      </c>
      <c r="B24089" s="53">
        <v>15</v>
      </c>
      <c r="C24089" s="53" t="s">
        <v>33536</v>
      </c>
      <c r="D24089" s="53" t="s">
        <v>33872</v>
      </c>
    </row>
    <row r="24090" spans="1:4" ht="15" x14ac:dyDescent="0.25">
      <c r="A24090" s="53" t="s">
        <v>28162</v>
      </c>
      <c r="B24090" s="53">
        <v>60</v>
      </c>
      <c r="C24090" s="53" t="s">
        <v>33542</v>
      </c>
      <c r="D24090" s="53" t="s">
        <v>33872</v>
      </c>
    </row>
    <row r="24091" spans="1:4" ht="15" x14ac:dyDescent="0.25">
      <c r="A24091" s="53" t="s">
        <v>28163</v>
      </c>
      <c r="B24091" s="53">
        <v>30</v>
      </c>
      <c r="C24091" s="53" t="s">
        <v>33536</v>
      </c>
      <c r="D24091" s="53" t="s">
        <v>33873</v>
      </c>
    </row>
    <row r="24092" spans="1:4" ht="15" x14ac:dyDescent="0.25">
      <c r="A24092" s="53" t="s">
        <v>28164</v>
      </c>
      <c r="B24092" s="53">
        <v>15</v>
      </c>
      <c r="C24092" s="53" t="s">
        <v>33536</v>
      </c>
      <c r="D24092" s="53" t="s">
        <v>33872</v>
      </c>
    </row>
    <row r="24093" spans="1:4" ht="15" x14ac:dyDescent="0.25">
      <c r="A24093" s="53" t="s">
        <v>28165</v>
      </c>
      <c r="B24093" s="53">
        <v>30</v>
      </c>
      <c r="C24093" s="53" t="s">
        <v>33536</v>
      </c>
      <c r="D24093" s="53" t="s">
        <v>33872</v>
      </c>
    </row>
    <row r="24094" spans="1:4" ht="15" x14ac:dyDescent="0.25">
      <c r="A24094" s="53" t="s">
        <v>28166</v>
      </c>
      <c r="B24094" s="53">
        <v>15</v>
      </c>
      <c r="C24094" s="53" t="s">
        <v>33536</v>
      </c>
      <c r="D24094" s="53" t="s">
        <v>33872</v>
      </c>
    </row>
    <row r="24095" spans="1:4" ht="15" x14ac:dyDescent="0.25">
      <c r="A24095" s="53" t="s">
        <v>28167</v>
      </c>
      <c r="B24095" s="53">
        <v>30</v>
      </c>
      <c r="C24095" s="53" t="s">
        <v>33536</v>
      </c>
      <c r="D24095" s="53" t="s">
        <v>33872</v>
      </c>
    </row>
    <row r="24096" spans="1:4" ht="15" x14ac:dyDescent="0.25">
      <c r="A24096" s="53" t="s">
        <v>28168</v>
      </c>
      <c r="B24096" s="53">
        <v>30</v>
      </c>
      <c r="C24096" s="53" t="s">
        <v>33536</v>
      </c>
      <c r="D24096" s="53" t="s">
        <v>33872</v>
      </c>
    </row>
    <row r="24097" spans="1:4" ht="15" x14ac:dyDescent="0.25">
      <c r="A24097" s="53" t="s">
        <v>28169</v>
      </c>
      <c r="B24097" s="53">
        <v>15</v>
      </c>
      <c r="C24097" s="53" t="s">
        <v>33536</v>
      </c>
      <c r="D24097" s="53" t="s">
        <v>33873</v>
      </c>
    </row>
    <row r="24098" spans="1:4" ht="15" x14ac:dyDescent="0.25">
      <c r="A24098" s="53" t="s">
        <v>28170</v>
      </c>
      <c r="B24098" s="53">
        <v>15</v>
      </c>
      <c r="C24098" s="53" t="s">
        <v>33536</v>
      </c>
      <c r="D24098" s="53" t="s">
        <v>33872</v>
      </c>
    </row>
    <row r="24099" spans="1:4" ht="15" x14ac:dyDescent="0.25">
      <c r="A24099" s="53" t="s">
        <v>28171</v>
      </c>
      <c r="B24099" s="53">
        <v>30</v>
      </c>
      <c r="C24099" s="53" t="s">
        <v>33536</v>
      </c>
      <c r="D24099" s="53" t="s">
        <v>33872</v>
      </c>
    </row>
    <row r="24100" spans="1:4" ht="15" x14ac:dyDescent="0.25">
      <c r="A24100" s="53" t="s">
        <v>28172</v>
      </c>
      <c r="B24100" s="53">
        <v>30</v>
      </c>
      <c r="C24100" s="53" t="s">
        <v>33536</v>
      </c>
      <c r="D24100" s="53" t="s">
        <v>33872</v>
      </c>
    </row>
    <row r="24101" spans="1:4" ht="15" x14ac:dyDescent="0.25">
      <c r="A24101" s="53" t="s">
        <v>28173</v>
      </c>
      <c r="B24101" s="53">
        <v>30</v>
      </c>
      <c r="C24101" s="53" t="s">
        <v>33536</v>
      </c>
      <c r="D24101" s="53" t="s">
        <v>33872</v>
      </c>
    </row>
    <row r="24102" spans="1:4" ht="15" x14ac:dyDescent="0.25">
      <c r="A24102" s="53" t="s">
        <v>28174</v>
      </c>
      <c r="B24102" s="53">
        <v>15</v>
      </c>
      <c r="C24102" s="53" t="s">
        <v>33536</v>
      </c>
      <c r="D24102" s="53" t="s">
        <v>33872</v>
      </c>
    </row>
    <row r="24103" spans="1:4" ht="15" x14ac:dyDescent="0.25">
      <c r="A24103" s="53" t="s">
        <v>28175</v>
      </c>
      <c r="B24103" s="53">
        <v>30</v>
      </c>
      <c r="C24103" s="53" t="s">
        <v>33536</v>
      </c>
      <c r="D24103" s="53" t="s">
        <v>33872</v>
      </c>
    </row>
    <row r="24104" spans="1:4" ht="15" x14ac:dyDescent="0.25">
      <c r="A24104" s="53" t="s">
        <v>28176</v>
      </c>
      <c r="B24104" s="53">
        <v>30</v>
      </c>
      <c r="C24104" s="53" t="s">
        <v>33536</v>
      </c>
      <c r="D24104" s="53" t="s">
        <v>33872</v>
      </c>
    </row>
    <row r="24105" spans="1:4" ht="15" x14ac:dyDescent="0.25">
      <c r="A24105" s="53" t="s">
        <v>28177</v>
      </c>
      <c r="B24105" s="53">
        <v>30</v>
      </c>
      <c r="C24105" s="53" t="s">
        <v>33536</v>
      </c>
      <c r="D24105" s="53" t="s">
        <v>33872</v>
      </c>
    </row>
    <row r="24106" spans="1:4" ht="15" x14ac:dyDescent="0.25">
      <c r="A24106" s="53" t="s">
        <v>28178</v>
      </c>
      <c r="B24106" s="53">
        <v>30</v>
      </c>
      <c r="C24106" s="53" t="s">
        <v>33536</v>
      </c>
      <c r="D24106" s="53" t="s">
        <v>33873</v>
      </c>
    </row>
    <row r="24107" spans="1:4" ht="15" x14ac:dyDescent="0.25">
      <c r="A24107" s="53" t="s">
        <v>28179</v>
      </c>
      <c r="B24107" s="53">
        <v>30</v>
      </c>
      <c r="C24107" s="53" t="s">
        <v>33536</v>
      </c>
      <c r="D24107" s="53" t="s">
        <v>33872</v>
      </c>
    </row>
    <row r="24108" spans="1:4" ht="15" x14ac:dyDescent="0.25">
      <c r="A24108" s="53" t="s">
        <v>28180</v>
      </c>
      <c r="B24108" s="53">
        <v>30</v>
      </c>
      <c r="C24108" s="53" t="s">
        <v>33536</v>
      </c>
      <c r="D24108" s="53" t="s">
        <v>33873</v>
      </c>
    </row>
    <row r="24109" spans="1:4" ht="15" x14ac:dyDescent="0.25">
      <c r="A24109" s="53" t="s">
        <v>28181</v>
      </c>
      <c r="B24109" s="53">
        <v>30</v>
      </c>
      <c r="C24109" s="53" t="s">
        <v>33573</v>
      </c>
      <c r="D24109" s="53" t="s">
        <v>33873</v>
      </c>
    </row>
    <row r="24110" spans="1:4" ht="15" x14ac:dyDescent="0.25">
      <c r="A24110" s="53" t="s">
        <v>28182</v>
      </c>
      <c r="B24110" s="53">
        <v>30</v>
      </c>
      <c r="C24110" s="53" t="s">
        <v>33536</v>
      </c>
      <c r="D24110" s="53" t="s">
        <v>33873</v>
      </c>
    </row>
    <row r="24111" spans="1:4" ht="15" x14ac:dyDescent="0.25">
      <c r="A24111" s="53" t="s">
        <v>28183</v>
      </c>
      <c r="B24111" s="53">
        <v>30</v>
      </c>
      <c r="C24111" s="53" t="s">
        <v>33536</v>
      </c>
      <c r="D24111" s="53" t="s">
        <v>33872</v>
      </c>
    </row>
    <row r="24112" spans="1:4" ht="15" x14ac:dyDescent="0.25">
      <c r="A24112" s="53" t="s">
        <v>28184</v>
      </c>
      <c r="B24112" s="53">
        <v>30</v>
      </c>
      <c r="C24112" s="53" t="s">
        <v>33536</v>
      </c>
      <c r="D24112" s="53" t="s">
        <v>33873</v>
      </c>
    </row>
    <row r="24113" spans="1:4" ht="15" x14ac:dyDescent="0.25">
      <c r="A24113" s="53" t="s">
        <v>28185</v>
      </c>
      <c r="B24113" s="53">
        <v>30</v>
      </c>
      <c r="C24113" s="53" t="s">
        <v>33536</v>
      </c>
      <c r="D24113" s="53" t="s">
        <v>33873</v>
      </c>
    </row>
    <row r="24114" spans="1:4" ht="15" x14ac:dyDescent="0.25">
      <c r="A24114" s="53" t="s">
        <v>28186</v>
      </c>
      <c r="B24114" s="53">
        <v>30</v>
      </c>
      <c r="C24114" s="53" t="s">
        <v>33536</v>
      </c>
      <c r="D24114" s="53" t="s">
        <v>33872</v>
      </c>
    </row>
    <row r="24115" spans="1:4" ht="15" x14ac:dyDescent="0.25">
      <c r="A24115" s="53" t="s">
        <v>28187</v>
      </c>
      <c r="B24115" s="53">
        <v>30</v>
      </c>
      <c r="C24115" s="53" t="s">
        <v>33536</v>
      </c>
      <c r="D24115" s="53" t="s">
        <v>33872</v>
      </c>
    </row>
    <row r="24116" spans="1:4" ht="15" x14ac:dyDescent="0.25">
      <c r="A24116" s="53" t="s">
        <v>28188</v>
      </c>
      <c r="B24116" s="53">
        <v>30</v>
      </c>
      <c r="C24116" s="53" t="s">
        <v>33536</v>
      </c>
      <c r="D24116" s="53" t="s">
        <v>33872</v>
      </c>
    </row>
    <row r="24117" spans="1:4" ht="15" x14ac:dyDescent="0.25">
      <c r="A24117" s="53" t="s">
        <v>28189</v>
      </c>
      <c r="B24117" s="53">
        <v>30</v>
      </c>
      <c r="C24117" s="53" t="s">
        <v>33536</v>
      </c>
      <c r="D24117" s="53" t="s">
        <v>33872</v>
      </c>
    </row>
    <row r="24118" spans="1:4" ht="15" x14ac:dyDescent="0.25">
      <c r="A24118" s="53" t="s">
        <v>28190</v>
      </c>
      <c r="B24118" s="53">
        <v>60</v>
      </c>
      <c r="C24118" s="53" t="s">
        <v>33542</v>
      </c>
      <c r="D24118" s="53" t="s">
        <v>33873</v>
      </c>
    </row>
    <row r="24119" spans="1:4" ht="15" x14ac:dyDescent="0.25">
      <c r="A24119" s="53" t="s">
        <v>28191</v>
      </c>
      <c r="B24119" s="53">
        <v>30</v>
      </c>
      <c r="C24119" s="53" t="s">
        <v>33536</v>
      </c>
      <c r="D24119" s="53" t="s">
        <v>33872</v>
      </c>
    </row>
    <row r="24120" spans="1:4" ht="15" x14ac:dyDescent="0.25">
      <c r="A24120" s="53" t="s">
        <v>28192</v>
      </c>
      <c r="B24120" s="53">
        <v>30</v>
      </c>
      <c r="C24120" s="53" t="s">
        <v>33536</v>
      </c>
      <c r="D24120" s="53" t="s">
        <v>33872</v>
      </c>
    </row>
    <row r="24121" spans="1:4" ht="15" x14ac:dyDescent="0.25">
      <c r="A24121" s="53" t="s">
        <v>28193</v>
      </c>
      <c r="B24121" s="53">
        <v>30</v>
      </c>
      <c r="C24121" s="53" t="s">
        <v>33536</v>
      </c>
      <c r="D24121" s="53" t="s">
        <v>33872</v>
      </c>
    </row>
    <row r="24122" spans="1:4" ht="15" x14ac:dyDescent="0.25">
      <c r="A24122" s="53" t="s">
        <v>28194</v>
      </c>
      <c r="B24122" s="53">
        <v>30</v>
      </c>
      <c r="C24122" s="53" t="s">
        <v>33536</v>
      </c>
      <c r="D24122" s="53" t="s">
        <v>33873</v>
      </c>
    </row>
    <row r="24123" spans="1:4" ht="15" x14ac:dyDescent="0.25">
      <c r="A24123" s="53" t="s">
        <v>28195</v>
      </c>
      <c r="B24123" s="53">
        <v>30</v>
      </c>
      <c r="C24123" s="53" t="s">
        <v>33536</v>
      </c>
      <c r="D24123" s="53" t="s">
        <v>33872</v>
      </c>
    </row>
    <row r="24124" spans="1:4" ht="15" x14ac:dyDescent="0.25">
      <c r="A24124" s="53" t="s">
        <v>28196</v>
      </c>
      <c r="B24124" s="53">
        <v>15</v>
      </c>
      <c r="C24124" s="53" t="s">
        <v>33536</v>
      </c>
      <c r="D24124" s="53" t="s">
        <v>33872</v>
      </c>
    </row>
    <row r="24125" spans="1:4" ht="15" x14ac:dyDescent="0.25">
      <c r="A24125" s="53" t="s">
        <v>28197</v>
      </c>
      <c r="B24125" s="53">
        <v>15</v>
      </c>
      <c r="C24125" s="53" t="s">
        <v>33536</v>
      </c>
      <c r="D24125" s="53" t="s">
        <v>33872</v>
      </c>
    </row>
    <row r="24126" spans="1:4" ht="15" x14ac:dyDescent="0.25">
      <c r="A24126" s="53" t="s">
        <v>28198</v>
      </c>
      <c r="B24126" s="53">
        <v>15</v>
      </c>
      <c r="C24126" s="53" t="s">
        <v>33536</v>
      </c>
      <c r="D24126" s="53" t="s">
        <v>33872</v>
      </c>
    </row>
    <row r="24127" spans="1:4" ht="15" x14ac:dyDescent="0.25">
      <c r="A24127" s="53" t="s">
        <v>28199</v>
      </c>
      <c r="B24127" s="53">
        <v>15</v>
      </c>
      <c r="C24127" s="53" t="s">
        <v>33536</v>
      </c>
      <c r="D24127" s="53" t="s">
        <v>33872</v>
      </c>
    </row>
    <row r="24128" spans="1:4" ht="15" x14ac:dyDescent="0.25">
      <c r="A24128" s="53" t="s">
        <v>28200</v>
      </c>
      <c r="B24128" s="53">
        <v>15</v>
      </c>
      <c r="C24128" s="53" t="s">
        <v>33536</v>
      </c>
      <c r="D24128" s="53" t="s">
        <v>33872</v>
      </c>
    </row>
    <row r="24129" spans="1:4" ht="15" x14ac:dyDescent="0.25">
      <c r="A24129" s="53" t="s">
        <v>28201</v>
      </c>
      <c r="B24129" s="53">
        <v>15</v>
      </c>
      <c r="C24129" s="53" t="s">
        <v>33536</v>
      </c>
      <c r="D24129" s="53" t="s">
        <v>33872</v>
      </c>
    </row>
    <row r="24130" spans="1:4" ht="15" x14ac:dyDescent="0.25">
      <c r="A24130" s="53" t="s">
        <v>28202</v>
      </c>
      <c r="B24130" s="53">
        <v>15</v>
      </c>
      <c r="C24130" s="53" t="s">
        <v>33536</v>
      </c>
      <c r="D24130" s="53" t="s">
        <v>33872</v>
      </c>
    </row>
    <row r="24131" spans="1:4" ht="15" x14ac:dyDescent="0.25">
      <c r="A24131" s="53" t="s">
        <v>28203</v>
      </c>
      <c r="B24131" s="53">
        <v>15</v>
      </c>
      <c r="C24131" s="53" t="s">
        <v>33536</v>
      </c>
      <c r="D24131" s="53" t="s">
        <v>33872</v>
      </c>
    </row>
    <row r="24132" spans="1:4" ht="15" x14ac:dyDescent="0.25">
      <c r="A24132" s="53" t="s">
        <v>28204</v>
      </c>
      <c r="B24132" s="53">
        <v>15</v>
      </c>
      <c r="C24132" s="53" t="s">
        <v>33536</v>
      </c>
      <c r="D24132" s="53" t="s">
        <v>33872</v>
      </c>
    </row>
    <row r="24133" spans="1:4" ht="15" x14ac:dyDescent="0.25">
      <c r="A24133" s="53" t="s">
        <v>28205</v>
      </c>
      <c r="B24133" s="53">
        <v>15</v>
      </c>
      <c r="C24133" s="53" t="s">
        <v>33536</v>
      </c>
      <c r="D24133" s="53" t="s">
        <v>33872</v>
      </c>
    </row>
    <row r="24134" spans="1:4" ht="15" x14ac:dyDescent="0.25">
      <c r="A24134" s="53" t="s">
        <v>28206</v>
      </c>
      <c r="B24134" s="53">
        <v>15</v>
      </c>
      <c r="C24134" s="53" t="s">
        <v>33536</v>
      </c>
      <c r="D24134" s="53" t="s">
        <v>33872</v>
      </c>
    </row>
    <row r="24135" spans="1:4" ht="15" x14ac:dyDescent="0.25">
      <c r="A24135" s="53" t="s">
        <v>28207</v>
      </c>
      <c r="B24135" s="53">
        <v>15</v>
      </c>
      <c r="C24135" s="53" t="s">
        <v>33536</v>
      </c>
      <c r="D24135" s="53" t="s">
        <v>33872</v>
      </c>
    </row>
    <row r="24136" spans="1:4" ht="15" x14ac:dyDescent="0.25">
      <c r="A24136" s="53" t="s">
        <v>28208</v>
      </c>
      <c r="B24136" s="53">
        <v>15</v>
      </c>
      <c r="C24136" s="53" t="s">
        <v>33536</v>
      </c>
      <c r="D24136" s="53" t="s">
        <v>33872</v>
      </c>
    </row>
    <row r="24137" spans="1:4" ht="15" x14ac:dyDescent="0.25">
      <c r="A24137" s="53" t="s">
        <v>28209</v>
      </c>
      <c r="B24137" s="53">
        <v>15</v>
      </c>
      <c r="C24137" s="53" t="s">
        <v>33536</v>
      </c>
      <c r="D24137" s="53" t="s">
        <v>33872</v>
      </c>
    </row>
    <row r="24138" spans="1:4" ht="15" x14ac:dyDescent="0.25">
      <c r="A24138" s="53" t="s">
        <v>28210</v>
      </c>
      <c r="B24138" s="53">
        <v>15</v>
      </c>
      <c r="C24138" s="53" t="s">
        <v>33536</v>
      </c>
      <c r="D24138" s="53" t="s">
        <v>33872</v>
      </c>
    </row>
    <row r="24139" spans="1:4" ht="15" x14ac:dyDescent="0.25">
      <c r="A24139" s="53" t="s">
        <v>28211</v>
      </c>
      <c r="B24139" s="53">
        <v>15</v>
      </c>
      <c r="C24139" s="53" t="s">
        <v>33536</v>
      </c>
      <c r="D24139" s="53" t="s">
        <v>33872</v>
      </c>
    </row>
    <row r="24140" spans="1:4" ht="15" x14ac:dyDescent="0.25">
      <c r="A24140" s="53" t="s">
        <v>28212</v>
      </c>
      <c r="B24140" s="53">
        <v>15</v>
      </c>
      <c r="C24140" s="53" t="s">
        <v>33536</v>
      </c>
      <c r="D24140" s="53" t="s">
        <v>33872</v>
      </c>
    </row>
    <row r="24141" spans="1:4" ht="15" x14ac:dyDescent="0.25">
      <c r="A24141" s="53" t="s">
        <v>28213</v>
      </c>
      <c r="B24141" s="53">
        <v>15</v>
      </c>
      <c r="C24141" s="53" t="s">
        <v>33536</v>
      </c>
      <c r="D24141" s="53" t="s">
        <v>33872</v>
      </c>
    </row>
    <row r="24142" spans="1:4" ht="15" x14ac:dyDescent="0.25">
      <c r="A24142" s="53" t="s">
        <v>28214</v>
      </c>
      <c r="B24142" s="53">
        <v>15</v>
      </c>
      <c r="C24142" s="53" t="s">
        <v>33536</v>
      </c>
      <c r="D24142" s="53" t="s">
        <v>33872</v>
      </c>
    </row>
    <row r="24143" spans="1:4" ht="15" x14ac:dyDescent="0.25">
      <c r="A24143" s="53" t="s">
        <v>28215</v>
      </c>
      <c r="B24143" s="53">
        <v>60</v>
      </c>
      <c r="C24143" s="53" t="s">
        <v>33536</v>
      </c>
      <c r="D24143" s="53" t="s">
        <v>33872</v>
      </c>
    </row>
    <row r="24144" spans="1:4" ht="15" x14ac:dyDescent="0.25">
      <c r="A24144" s="53" t="s">
        <v>28216</v>
      </c>
      <c r="B24144" s="53">
        <v>15</v>
      </c>
      <c r="C24144" s="53" t="s">
        <v>33536</v>
      </c>
      <c r="D24144" s="53" t="s">
        <v>33872</v>
      </c>
    </row>
    <row r="24145" spans="1:4" ht="15" x14ac:dyDescent="0.25">
      <c r="A24145" s="53" t="s">
        <v>28217</v>
      </c>
      <c r="B24145" s="53">
        <v>15</v>
      </c>
      <c r="C24145" s="53" t="s">
        <v>33536</v>
      </c>
      <c r="D24145" s="53" t="s">
        <v>33872</v>
      </c>
    </row>
    <row r="24146" spans="1:4" ht="15" x14ac:dyDescent="0.25">
      <c r="A24146" s="53" t="s">
        <v>28218</v>
      </c>
      <c r="B24146" s="53">
        <v>15</v>
      </c>
      <c r="C24146" s="53" t="s">
        <v>33536</v>
      </c>
      <c r="D24146" s="53" t="s">
        <v>33872</v>
      </c>
    </row>
    <row r="24147" spans="1:4" ht="15" x14ac:dyDescent="0.25">
      <c r="A24147" s="53" t="s">
        <v>28219</v>
      </c>
      <c r="B24147" s="53">
        <v>60</v>
      </c>
      <c r="C24147" s="53" t="s">
        <v>33542</v>
      </c>
      <c r="D24147" s="53" t="s">
        <v>33872</v>
      </c>
    </row>
    <row r="24148" spans="1:4" ht="15" x14ac:dyDescent="0.25">
      <c r="A24148" s="53" t="s">
        <v>28220</v>
      </c>
      <c r="B24148" s="53">
        <v>30</v>
      </c>
      <c r="C24148" s="53" t="s">
        <v>33536</v>
      </c>
      <c r="D24148" s="53" t="s">
        <v>33872</v>
      </c>
    </row>
    <row r="24149" spans="1:4" ht="15" x14ac:dyDescent="0.25">
      <c r="A24149" s="53" t="s">
        <v>28221</v>
      </c>
      <c r="B24149" s="53">
        <v>30</v>
      </c>
      <c r="C24149" s="53" t="s">
        <v>33536</v>
      </c>
      <c r="D24149" s="53" t="s">
        <v>33873</v>
      </c>
    </row>
    <row r="24150" spans="1:4" ht="15" x14ac:dyDescent="0.25">
      <c r="A24150" s="53" t="s">
        <v>28222</v>
      </c>
      <c r="B24150" s="53">
        <v>30</v>
      </c>
      <c r="C24150" s="53" t="s">
        <v>33536</v>
      </c>
      <c r="D24150" s="53" t="s">
        <v>33872</v>
      </c>
    </row>
    <row r="24151" spans="1:4" ht="15" x14ac:dyDescent="0.25">
      <c r="A24151" s="53" t="s">
        <v>28223</v>
      </c>
      <c r="B24151" s="53">
        <v>30</v>
      </c>
      <c r="C24151" s="53" t="s">
        <v>33536</v>
      </c>
      <c r="D24151" s="53" t="s">
        <v>33872</v>
      </c>
    </row>
    <row r="24152" spans="1:4" ht="15" x14ac:dyDescent="0.25">
      <c r="A24152" s="53" t="s">
        <v>28224</v>
      </c>
      <c r="B24152" s="53">
        <v>30</v>
      </c>
      <c r="C24152" s="53" t="s">
        <v>33536</v>
      </c>
      <c r="D24152" s="53" t="s">
        <v>33872</v>
      </c>
    </row>
    <row r="24153" spans="1:4" ht="15" x14ac:dyDescent="0.25">
      <c r="A24153" s="53" t="s">
        <v>28225</v>
      </c>
      <c r="B24153" s="53">
        <v>30</v>
      </c>
      <c r="C24153" s="53" t="s">
        <v>33536</v>
      </c>
      <c r="D24153" s="53" t="s">
        <v>33873</v>
      </c>
    </row>
    <row r="24154" spans="1:4" ht="15" x14ac:dyDescent="0.25">
      <c r="A24154" s="53" t="s">
        <v>28226</v>
      </c>
      <c r="B24154" s="53">
        <v>30</v>
      </c>
      <c r="C24154" s="53" t="s">
        <v>33536</v>
      </c>
      <c r="D24154" s="53" t="s">
        <v>33872</v>
      </c>
    </row>
    <row r="24155" spans="1:4" ht="15" x14ac:dyDescent="0.25">
      <c r="A24155" s="53" t="s">
        <v>28227</v>
      </c>
      <c r="B24155" s="53">
        <v>30</v>
      </c>
      <c r="C24155" s="53" t="s">
        <v>33536</v>
      </c>
      <c r="D24155" s="53" t="s">
        <v>33872</v>
      </c>
    </row>
    <row r="24156" spans="1:4" ht="15" x14ac:dyDescent="0.25">
      <c r="A24156" s="53" t="s">
        <v>28228</v>
      </c>
      <c r="B24156" s="53">
        <v>30</v>
      </c>
      <c r="C24156" s="53" t="s">
        <v>33536</v>
      </c>
      <c r="D24156" s="53" t="s">
        <v>33872</v>
      </c>
    </row>
    <row r="24157" spans="1:4" ht="15" x14ac:dyDescent="0.25">
      <c r="A24157" s="53" t="s">
        <v>28229</v>
      </c>
      <c r="B24157" s="53">
        <v>30</v>
      </c>
      <c r="C24157" s="53" t="s">
        <v>33536</v>
      </c>
      <c r="D24157" s="53" t="s">
        <v>33873</v>
      </c>
    </row>
    <row r="24158" spans="1:4" ht="15" x14ac:dyDescent="0.25">
      <c r="A24158" s="53" t="s">
        <v>28230</v>
      </c>
      <c r="B24158" s="53">
        <v>15</v>
      </c>
      <c r="C24158" s="53" t="s">
        <v>33536</v>
      </c>
      <c r="D24158" s="53" t="s">
        <v>33873</v>
      </c>
    </row>
    <row r="24159" spans="1:4" ht="15" x14ac:dyDescent="0.25">
      <c r="A24159" s="53" t="s">
        <v>28231</v>
      </c>
      <c r="B24159" s="53">
        <v>30</v>
      </c>
      <c r="C24159" s="53" t="s">
        <v>33536</v>
      </c>
      <c r="D24159" s="53" t="s">
        <v>33872</v>
      </c>
    </row>
    <row r="24160" spans="1:4" ht="15" x14ac:dyDescent="0.25">
      <c r="A24160" s="53" t="s">
        <v>28232</v>
      </c>
      <c r="B24160" s="53">
        <v>30</v>
      </c>
      <c r="C24160" s="53" t="s">
        <v>33536</v>
      </c>
      <c r="D24160" s="53" t="s">
        <v>33873</v>
      </c>
    </row>
    <row r="24161" spans="1:4" ht="15" x14ac:dyDescent="0.25">
      <c r="A24161" s="53" t="s">
        <v>28233</v>
      </c>
      <c r="B24161" s="53">
        <v>15</v>
      </c>
      <c r="C24161" s="53" t="s">
        <v>33536</v>
      </c>
      <c r="D24161" s="53" t="s">
        <v>33872</v>
      </c>
    </row>
    <row r="24162" spans="1:4" ht="15" x14ac:dyDescent="0.25">
      <c r="A24162" s="53" t="s">
        <v>28234</v>
      </c>
      <c r="B24162" s="53">
        <v>30</v>
      </c>
      <c r="C24162" s="53" t="s">
        <v>33536</v>
      </c>
      <c r="D24162" s="53" t="s">
        <v>33872</v>
      </c>
    </row>
    <row r="24163" spans="1:4" ht="15" x14ac:dyDescent="0.25">
      <c r="A24163" s="53" t="s">
        <v>28235</v>
      </c>
      <c r="B24163" s="53">
        <v>30</v>
      </c>
      <c r="C24163" s="53" t="s">
        <v>33536</v>
      </c>
      <c r="D24163" s="53" t="s">
        <v>33872</v>
      </c>
    </row>
    <row r="24164" spans="1:4" ht="15" x14ac:dyDescent="0.25">
      <c r="A24164" s="53" t="s">
        <v>28236</v>
      </c>
      <c r="B24164" s="53">
        <v>30</v>
      </c>
      <c r="C24164" s="53" t="s">
        <v>33536</v>
      </c>
      <c r="D24164" s="53" t="s">
        <v>33873</v>
      </c>
    </row>
    <row r="24165" spans="1:4" ht="15" x14ac:dyDescent="0.25">
      <c r="A24165" s="53" t="s">
        <v>28237</v>
      </c>
      <c r="B24165" s="53">
        <v>30</v>
      </c>
      <c r="C24165" s="53" t="s">
        <v>33536</v>
      </c>
      <c r="D24165" s="53" t="s">
        <v>33872</v>
      </c>
    </row>
    <row r="24166" spans="1:4" ht="15" x14ac:dyDescent="0.25">
      <c r="A24166" s="53" t="s">
        <v>28238</v>
      </c>
      <c r="B24166" s="53">
        <v>30</v>
      </c>
      <c r="C24166" s="53" t="s">
        <v>33536</v>
      </c>
      <c r="D24166" s="53" t="s">
        <v>33873</v>
      </c>
    </row>
    <row r="24167" spans="1:4" ht="15" x14ac:dyDescent="0.25">
      <c r="A24167" s="53" t="s">
        <v>28239</v>
      </c>
      <c r="B24167" s="53">
        <v>30</v>
      </c>
      <c r="C24167" s="53" t="s">
        <v>33536</v>
      </c>
      <c r="D24167" s="53" t="s">
        <v>33872</v>
      </c>
    </row>
    <row r="24168" spans="1:4" ht="15" x14ac:dyDescent="0.25">
      <c r="A24168" s="53" t="s">
        <v>28240</v>
      </c>
      <c r="B24168" s="53">
        <v>30</v>
      </c>
      <c r="C24168" s="53" t="s">
        <v>33536</v>
      </c>
      <c r="D24168" s="53" t="s">
        <v>33872</v>
      </c>
    </row>
    <row r="24169" spans="1:4" ht="15" x14ac:dyDescent="0.25">
      <c r="A24169" s="53" t="s">
        <v>28241</v>
      </c>
      <c r="B24169" s="53">
        <v>30</v>
      </c>
      <c r="C24169" s="53" t="s">
        <v>33536</v>
      </c>
      <c r="D24169" s="53" t="s">
        <v>33873</v>
      </c>
    </row>
    <row r="24170" spans="1:4" ht="15" x14ac:dyDescent="0.25">
      <c r="A24170" s="53" t="s">
        <v>28242</v>
      </c>
      <c r="B24170" s="53">
        <v>15</v>
      </c>
      <c r="C24170" s="53" t="s">
        <v>33536</v>
      </c>
      <c r="D24170" s="53" t="s">
        <v>33872</v>
      </c>
    </row>
    <row r="24171" spans="1:4" ht="15" x14ac:dyDescent="0.25">
      <c r="A24171" s="53" t="s">
        <v>28243</v>
      </c>
      <c r="B24171" s="53">
        <v>15</v>
      </c>
      <c r="C24171" s="53" t="s">
        <v>33536</v>
      </c>
      <c r="D24171" s="53" t="s">
        <v>33872</v>
      </c>
    </row>
    <row r="24172" spans="1:4" ht="15" x14ac:dyDescent="0.25">
      <c r="A24172" s="53" t="s">
        <v>28244</v>
      </c>
      <c r="B24172" s="53">
        <v>30</v>
      </c>
      <c r="C24172" s="53" t="s">
        <v>33536</v>
      </c>
      <c r="D24172" s="53" t="s">
        <v>33872</v>
      </c>
    </row>
    <row r="24173" spans="1:4" ht="15" x14ac:dyDescent="0.25">
      <c r="A24173" s="53" t="s">
        <v>28245</v>
      </c>
      <c r="B24173" s="53">
        <v>15</v>
      </c>
      <c r="C24173" s="53" t="s">
        <v>33536</v>
      </c>
      <c r="D24173" s="53" t="s">
        <v>33872</v>
      </c>
    </row>
    <row r="24174" spans="1:4" ht="15" x14ac:dyDescent="0.25">
      <c r="A24174" s="53" t="s">
        <v>28246</v>
      </c>
      <c r="B24174" s="53">
        <v>60</v>
      </c>
      <c r="C24174" s="53" t="s">
        <v>33542</v>
      </c>
      <c r="D24174" s="53" t="s">
        <v>33872</v>
      </c>
    </row>
    <row r="24175" spans="1:4" ht="15" x14ac:dyDescent="0.25">
      <c r="A24175" s="53" t="s">
        <v>28247</v>
      </c>
      <c r="B24175" s="53">
        <v>30</v>
      </c>
      <c r="C24175" s="53" t="s">
        <v>33536</v>
      </c>
      <c r="D24175" s="53" t="s">
        <v>33873</v>
      </c>
    </row>
    <row r="24176" spans="1:4" ht="15" x14ac:dyDescent="0.25">
      <c r="A24176" s="53" t="s">
        <v>28248</v>
      </c>
      <c r="B24176" s="53">
        <v>30</v>
      </c>
      <c r="C24176" s="53" t="s">
        <v>33536</v>
      </c>
      <c r="D24176" s="53" t="s">
        <v>33873</v>
      </c>
    </row>
    <row r="24177" spans="1:4" ht="15" x14ac:dyDescent="0.25">
      <c r="A24177" s="53" t="s">
        <v>28249</v>
      </c>
      <c r="B24177" s="53">
        <v>30</v>
      </c>
      <c r="C24177" s="53" t="s">
        <v>33536</v>
      </c>
      <c r="D24177" s="53" t="s">
        <v>33872</v>
      </c>
    </row>
    <row r="24178" spans="1:4" ht="15" x14ac:dyDescent="0.25">
      <c r="A24178" s="53" t="s">
        <v>28250</v>
      </c>
      <c r="B24178" s="53">
        <v>30</v>
      </c>
      <c r="C24178" s="53" t="s">
        <v>33536</v>
      </c>
      <c r="D24178" s="53" t="s">
        <v>33872</v>
      </c>
    </row>
    <row r="24179" spans="1:4" ht="15" x14ac:dyDescent="0.25">
      <c r="A24179" s="53" t="s">
        <v>28251</v>
      </c>
      <c r="B24179" s="53">
        <v>30</v>
      </c>
      <c r="C24179" s="53" t="s">
        <v>33536</v>
      </c>
      <c r="D24179" s="53" t="s">
        <v>33873</v>
      </c>
    </row>
    <row r="24180" spans="1:4" ht="15" x14ac:dyDescent="0.25">
      <c r="A24180" s="53" t="s">
        <v>28252</v>
      </c>
      <c r="B24180" s="53">
        <v>30</v>
      </c>
      <c r="C24180" s="53" t="s">
        <v>33536</v>
      </c>
      <c r="D24180" s="53" t="s">
        <v>33872</v>
      </c>
    </row>
    <row r="24181" spans="1:4" ht="15" x14ac:dyDescent="0.25">
      <c r="A24181" s="53" t="s">
        <v>28253</v>
      </c>
      <c r="B24181" s="53">
        <v>30</v>
      </c>
      <c r="C24181" s="53" t="s">
        <v>33536</v>
      </c>
      <c r="D24181" s="53" t="s">
        <v>33873</v>
      </c>
    </row>
    <row r="24182" spans="1:4" ht="15" x14ac:dyDescent="0.25">
      <c r="A24182" s="53" t="s">
        <v>28254</v>
      </c>
      <c r="B24182" s="53">
        <v>30</v>
      </c>
      <c r="C24182" s="53" t="s">
        <v>33536</v>
      </c>
      <c r="D24182" s="53" t="s">
        <v>33873</v>
      </c>
    </row>
    <row r="24183" spans="1:4" ht="15" x14ac:dyDescent="0.25">
      <c r="A24183" s="53" t="s">
        <v>28255</v>
      </c>
      <c r="B24183" s="53">
        <v>30</v>
      </c>
      <c r="C24183" s="53" t="s">
        <v>33536</v>
      </c>
      <c r="D24183" s="53" t="s">
        <v>33873</v>
      </c>
    </row>
    <row r="24184" spans="1:4" ht="15" x14ac:dyDescent="0.25">
      <c r="A24184" s="53" t="s">
        <v>28256</v>
      </c>
      <c r="B24184" s="53">
        <v>15</v>
      </c>
      <c r="C24184" s="53" t="s">
        <v>33536</v>
      </c>
      <c r="D24184" s="53" t="s">
        <v>33872</v>
      </c>
    </row>
    <row r="24185" spans="1:4" ht="15" x14ac:dyDescent="0.25">
      <c r="A24185" s="53" t="s">
        <v>28257</v>
      </c>
      <c r="B24185" s="53">
        <v>15</v>
      </c>
      <c r="C24185" s="53" t="s">
        <v>33536</v>
      </c>
      <c r="D24185" s="53" t="s">
        <v>33872</v>
      </c>
    </row>
    <row r="24186" spans="1:4" ht="15" x14ac:dyDescent="0.25">
      <c r="A24186" s="53" t="s">
        <v>28258</v>
      </c>
      <c r="B24186" s="53">
        <v>60</v>
      </c>
      <c r="C24186" s="53" t="s">
        <v>33542</v>
      </c>
      <c r="D24186" s="53" t="s">
        <v>33872</v>
      </c>
    </row>
    <row r="24187" spans="1:4" ht="15" x14ac:dyDescent="0.25">
      <c r="A24187" s="53" t="s">
        <v>28259</v>
      </c>
      <c r="B24187" s="53">
        <v>30</v>
      </c>
      <c r="C24187" s="53" t="s">
        <v>33536</v>
      </c>
      <c r="D24187" s="53" t="s">
        <v>33872</v>
      </c>
    </row>
    <row r="24188" spans="1:4" ht="15" x14ac:dyDescent="0.25">
      <c r="A24188" s="53" t="s">
        <v>28260</v>
      </c>
      <c r="B24188" s="53">
        <v>30</v>
      </c>
      <c r="C24188" s="53" t="s">
        <v>33536</v>
      </c>
      <c r="D24188" s="53" t="s">
        <v>33872</v>
      </c>
    </row>
    <row r="24189" spans="1:4" ht="15" x14ac:dyDescent="0.25">
      <c r="A24189" s="53" t="s">
        <v>28261</v>
      </c>
      <c r="B24189" s="53">
        <v>15</v>
      </c>
      <c r="C24189" s="53" t="s">
        <v>33536</v>
      </c>
      <c r="D24189" s="53" t="s">
        <v>33872</v>
      </c>
    </row>
    <row r="24190" spans="1:4" ht="15" x14ac:dyDescent="0.25">
      <c r="A24190" s="53" t="s">
        <v>28262</v>
      </c>
      <c r="B24190" s="53">
        <v>15</v>
      </c>
      <c r="C24190" s="53" t="s">
        <v>33536</v>
      </c>
      <c r="D24190" s="53" t="s">
        <v>33872</v>
      </c>
    </row>
    <row r="24191" spans="1:4" ht="15" x14ac:dyDescent="0.25">
      <c r="A24191" s="53" t="s">
        <v>28263</v>
      </c>
      <c r="B24191" s="53">
        <v>15</v>
      </c>
      <c r="C24191" s="53" t="s">
        <v>33536</v>
      </c>
      <c r="D24191" s="53" t="s">
        <v>33872</v>
      </c>
    </row>
    <row r="24192" spans="1:4" ht="15" x14ac:dyDescent="0.25">
      <c r="A24192" s="53" t="s">
        <v>28264</v>
      </c>
      <c r="B24192" s="53">
        <v>15</v>
      </c>
      <c r="C24192" s="53" t="s">
        <v>33536</v>
      </c>
      <c r="D24192" s="53" t="s">
        <v>33872</v>
      </c>
    </row>
    <row r="24193" spans="1:4" ht="15" x14ac:dyDescent="0.25">
      <c r="A24193" s="53" t="s">
        <v>28265</v>
      </c>
      <c r="B24193" s="53">
        <v>15</v>
      </c>
      <c r="C24193" s="53" t="s">
        <v>33536</v>
      </c>
      <c r="D24193" s="53" t="s">
        <v>33872</v>
      </c>
    </row>
    <row r="24194" spans="1:4" ht="15" x14ac:dyDescent="0.25">
      <c r="A24194" s="53" t="s">
        <v>28266</v>
      </c>
      <c r="B24194" s="53">
        <v>15</v>
      </c>
      <c r="C24194" s="53" t="s">
        <v>33536</v>
      </c>
      <c r="D24194" s="53" t="s">
        <v>33872</v>
      </c>
    </row>
    <row r="24195" spans="1:4" ht="15" x14ac:dyDescent="0.25">
      <c r="A24195" s="53" t="s">
        <v>28267</v>
      </c>
      <c r="B24195" s="53">
        <v>15</v>
      </c>
      <c r="C24195" s="53" t="s">
        <v>33536</v>
      </c>
      <c r="D24195" s="53" t="s">
        <v>33872</v>
      </c>
    </row>
    <row r="24196" spans="1:4" ht="15" x14ac:dyDescent="0.25">
      <c r="A24196" s="53" t="s">
        <v>28268</v>
      </c>
      <c r="B24196" s="53">
        <v>60</v>
      </c>
      <c r="C24196" s="53" t="s">
        <v>33536</v>
      </c>
      <c r="D24196" s="53" t="s">
        <v>33872</v>
      </c>
    </row>
    <row r="24197" spans="1:4" ht="15" x14ac:dyDescent="0.25">
      <c r="A24197" s="53" t="s">
        <v>28269</v>
      </c>
      <c r="B24197" s="53">
        <v>30</v>
      </c>
      <c r="C24197" s="53" t="s">
        <v>33536</v>
      </c>
      <c r="D24197" s="53" t="s">
        <v>33872</v>
      </c>
    </row>
    <row r="24198" spans="1:4" ht="15" x14ac:dyDescent="0.25">
      <c r="A24198" s="53" t="s">
        <v>28270</v>
      </c>
      <c r="B24198" s="53">
        <v>30</v>
      </c>
      <c r="C24198" s="53" t="s">
        <v>33536</v>
      </c>
      <c r="D24198" s="53" t="s">
        <v>33872</v>
      </c>
    </row>
    <row r="24199" spans="1:4" ht="15" x14ac:dyDescent="0.25">
      <c r="A24199" s="53" t="s">
        <v>28271</v>
      </c>
      <c r="B24199" s="53">
        <v>15</v>
      </c>
      <c r="C24199" s="53" t="s">
        <v>33536</v>
      </c>
      <c r="D24199" s="53" t="s">
        <v>33872</v>
      </c>
    </row>
    <row r="24200" spans="1:4" ht="15" x14ac:dyDescent="0.25">
      <c r="A24200" s="53" t="s">
        <v>28272</v>
      </c>
      <c r="B24200" s="53">
        <v>15</v>
      </c>
      <c r="C24200" s="53" t="s">
        <v>33536</v>
      </c>
      <c r="D24200" s="53" t="s">
        <v>33872</v>
      </c>
    </row>
    <row r="24201" spans="1:4" ht="15" x14ac:dyDescent="0.25">
      <c r="A24201" s="53" t="s">
        <v>28273</v>
      </c>
      <c r="B24201" s="53">
        <v>30</v>
      </c>
      <c r="C24201" s="53" t="s">
        <v>33536</v>
      </c>
      <c r="D24201" s="53" t="s">
        <v>33873</v>
      </c>
    </row>
    <row r="24202" spans="1:4" ht="15" x14ac:dyDescent="0.25">
      <c r="A24202" s="53" t="s">
        <v>28274</v>
      </c>
      <c r="B24202" s="53">
        <v>30</v>
      </c>
      <c r="C24202" s="53" t="s">
        <v>33536</v>
      </c>
      <c r="D24202" s="53" t="s">
        <v>33872</v>
      </c>
    </row>
    <row r="24203" spans="1:4" ht="15" x14ac:dyDescent="0.25">
      <c r="A24203" s="53" t="s">
        <v>28275</v>
      </c>
      <c r="B24203" s="53">
        <v>30</v>
      </c>
      <c r="C24203" s="53" t="s">
        <v>33536</v>
      </c>
      <c r="D24203" s="53" t="s">
        <v>33872</v>
      </c>
    </row>
    <row r="24204" spans="1:4" ht="15" x14ac:dyDescent="0.25">
      <c r="A24204" s="53" t="s">
        <v>28276</v>
      </c>
      <c r="B24204" s="53">
        <v>30</v>
      </c>
      <c r="C24204" s="53" t="s">
        <v>33536</v>
      </c>
      <c r="D24204" s="53" t="s">
        <v>33873</v>
      </c>
    </row>
    <row r="24205" spans="1:4" ht="15" x14ac:dyDescent="0.25">
      <c r="A24205" s="53" t="s">
        <v>28277</v>
      </c>
      <c r="B24205" s="53">
        <v>15</v>
      </c>
      <c r="C24205" s="53" t="s">
        <v>33536</v>
      </c>
      <c r="D24205" s="53" t="s">
        <v>33872</v>
      </c>
    </row>
    <row r="24206" spans="1:4" ht="15" x14ac:dyDescent="0.25">
      <c r="A24206" s="53" t="s">
        <v>28278</v>
      </c>
      <c r="B24206" s="53">
        <v>30</v>
      </c>
      <c r="C24206" s="53" t="s">
        <v>33536</v>
      </c>
      <c r="D24206" s="53" t="s">
        <v>33873</v>
      </c>
    </row>
    <row r="24207" spans="1:4" ht="15" x14ac:dyDescent="0.25">
      <c r="A24207" s="53" t="s">
        <v>28279</v>
      </c>
      <c r="B24207" s="53">
        <v>30</v>
      </c>
      <c r="C24207" s="53" t="s">
        <v>33536</v>
      </c>
      <c r="D24207" s="53" t="s">
        <v>33872</v>
      </c>
    </row>
    <row r="24208" spans="1:4" ht="15" x14ac:dyDescent="0.25">
      <c r="A24208" s="53" t="s">
        <v>28280</v>
      </c>
      <c r="B24208" s="53">
        <v>30</v>
      </c>
      <c r="C24208" s="53" t="s">
        <v>33536</v>
      </c>
      <c r="D24208" s="53" t="s">
        <v>33872</v>
      </c>
    </row>
    <row r="24209" spans="1:4" ht="15" x14ac:dyDescent="0.25">
      <c r="A24209" s="53" t="s">
        <v>28281</v>
      </c>
      <c r="B24209" s="53">
        <v>30</v>
      </c>
      <c r="C24209" s="53" t="s">
        <v>33536</v>
      </c>
      <c r="D24209" s="53" t="s">
        <v>33872</v>
      </c>
    </row>
    <row r="24210" spans="1:4" ht="15" x14ac:dyDescent="0.25">
      <c r="A24210" s="53" t="s">
        <v>28282</v>
      </c>
      <c r="B24210" s="53">
        <v>15</v>
      </c>
      <c r="C24210" s="53" t="s">
        <v>33536</v>
      </c>
      <c r="D24210" s="53" t="s">
        <v>33872</v>
      </c>
    </row>
    <row r="24211" spans="1:4" ht="15" x14ac:dyDescent="0.25">
      <c r="A24211" s="53" t="s">
        <v>28283</v>
      </c>
      <c r="B24211" s="53">
        <v>30</v>
      </c>
      <c r="C24211" s="53" t="s">
        <v>33536</v>
      </c>
      <c r="D24211" s="53" t="s">
        <v>33873</v>
      </c>
    </row>
    <row r="24212" spans="1:4" ht="15" x14ac:dyDescent="0.25">
      <c r="A24212" s="53" t="s">
        <v>28284</v>
      </c>
      <c r="B24212" s="53">
        <v>30</v>
      </c>
      <c r="C24212" s="53" t="s">
        <v>33536</v>
      </c>
      <c r="D24212" s="53" t="s">
        <v>33873</v>
      </c>
    </row>
    <row r="24213" spans="1:4" ht="15" x14ac:dyDescent="0.25">
      <c r="A24213" s="53" t="s">
        <v>28285</v>
      </c>
      <c r="B24213" s="53">
        <v>15</v>
      </c>
      <c r="C24213" s="53" t="s">
        <v>33536</v>
      </c>
      <c r="D24213" s="53" t="s">
        <v>33872</v>
      </c>
    </row>
    <row r="24214" spans="1:4" ht="15" x14ac:dyDescent="0.25">
      <c r="A24214" s="53" t="s">
        <v>28286</v>
      </c>
      <c r="B24214" s="53">
        <v>30</v>
      </c>
      <c r="C24214" s="53" t="s">
        <v>33536</v>
      </c>
      <c r="D24214" s="53" t="s">
        <v>33873</v>
      </c>
    </row>
    <row r="24215" spans="1:4" ht="15" x14ac:dyDescent="0.25">
      <c r="A24215" s="53" t="s">
        <v>28287</v>
      </c>
      <c r="B24215" s="53">
        <v>30</v>
      </c>
      <c r="C24215" s="53" t="s">
        <v>33536</v>
      </c>
      <c r="D24215" s="53" t="s">
        <v>33873</v>
      </c>
    </row>
    <row r="24216" spans="1:4" ht="15" x14ac:dyDescent="0.25">
      <c r="A24216" s="53" t="s">
        <v>28288</v>
      </c>
      <c r="B24216" s="53">
        <v>30</v>
      </c>
      <c r="C24216" s="53" t="s">
        <v>33536</v>
      </c>
      <c r="D24216" s="53" t="s">
        <v>33872</v>
      </c>
    </row>
    <row r="24217" spans="1:4" ht="15" x14ac:dyDescent="0.25">
      <c r="A24217" s="53" t="s">
        <v>28289</v>
      </c>
      <c r="B24217" s="53">
        <v>30</v>
      </c>
      <c r="C24217" s="53" t="s">
        <v>33536</v>
      </c>
      <c r="D24217" s="53" t="s">
        <v>33872</v>
      </c>
    </row>
    <row r="24218" spans="1:4" ht="15" x14ac:dyDescent="0.25">
      <c r="A24218" s="53" t="s">
        <v>28290</v>
      </c>
      <c r="B24218" s="53">
        <v>30</v>
      </c>
      <c r="C24218" s="53" t="s">
        <v>33536</v>
      </c>
      <c r="D24218" s="53" t="s">
        <v>33872</v>
      </c>
    </row>
    <row r="24219" spans="1:4" ht="15" x14ac:dyDescent="0.25">
      <c r="A24219" s="53" t="s">
        <v>28291</v>
      </c>
      <c r="B24219" s="53">
        <v>30</v>
      </c>
      <c r="C24219" s="53" t="s">
        <v>33536</v>
      </c>
      <c r="D24219" s="53" t="s">
        <v>33872</v>
      </c>
    </row>
    <row r="24220" spans="1:4" ht="15" x14ac:dyDescent="0.25">
      <c r="A24220" s="53" t="s">
        <v>28292</v>
      </c>
      <c r="B24220" s="53">
        <v>30</v>
      </c>
      <c r="C24220" s="53" t="s">
        <v>33536</v>
      </c>
      <c r="D24220" s="53" t="s">
        <v>33873</v>
      </c>
    </row>
    <row r="24221" spans="1:4" ht="15" x14ac:dyDescent="0.25">
      <c r="A24221" s="53" t="s">
        <v>28293</v>
      </c>
      <c r="B24221" s="53">
        <v>30</v>
      </c>
      <c r="C24221" s="53" t="s">
        <v>33536</v>
      </c>
      <c r="D24221" s="53" t="s">
        <v>33872</v>
      </c>
    </row>
    <row r="24222" spans="1:4" ht="15" x14ac:dyDescent="0.25">
      <c r="A24222" s="53" t="s">
        <v>28294</v>
      </c>
      <c r="B24222" s="53">
        <v>30</v>
      </c>
      <c r="C24222" s="53" t="s">
        <v>33536</v>
      </c>
      <c r="D24222" s="53" t="s">
        <v>33873</v>
      </c>
    </row>
    <row r="24223" spans="1:4" ht="15" x14ac:dyDescent="0.25">
      <c r="A24223" s="53" t="s">
        <v>33827</v>
      </c>
      <c r="B24223" s="53">
        <v>30</v>
      </c>
      <c r="C24223" s="53" t="s">
        <v>33536</v>
      </c>
      <c r="D24223" s="53" t="s">
        <v>33873</v>
      </c>
    </row>
    <row r="24224" spans="1:4" ht="15" x14ac:dyDescent="0.25">
      <c r="A24224" s="53" t="s">
        <v>28295</v>
      </c>
      <c r="B24224" s="53">
        <v>30</v>
      </c>
      <c r="C24224" s="53" t="s">
        <v>33536</v>
      </c>
      <c r="D24224" s="53" t="s">
        <v>33872</v>
      </c>
    </row>
    <row r="24225" spans="1:4" ht="15" x14ac:dyDescent="0.25">
      <c r="A24225" s="53" t="s">
        <v>33828</v>
      </c>
      <c r="B24225" s="53">
        <v>30</v>
      </c>
      <c r="C24225" s="53" t="s">
        <v>33536</v>
      </c>
      <c r="D24225" s="53" t="s">
        <v>33873</v>
      </c>
    </row>
    <row r="24226" spans="1:4" ht="15" x14ac:dyDescent="0.25">
      <c r="A24226" s="53" t="s">
        <v>33829</v>
      </c>
      <c r="B24226" s="53">
        <v>30</v>
      </c>
      <c r="C24226" s="53" t="s">
        <v>33536</v>
      </c>
      <c r="D24226" s="53" t="s">
        <v>33873</v>
      </c>
    </row>
    <row r="24227" spans="1:4" ht="15" x14ac:dyDescent="0.25">
      <c r="A24227" s="53" t="s">
        <v>33830</v>
      </c>
      <c r="B24227" s="53">
        <v>15</v>
      </c>
      <c r="C24227" s="53" t="s">
        <v>33536</v>
      </c>
      <c r="D24227" s="53" t="s">
        <v>33873</v>
      </c>
    </row>
    <row r="24228" spans="1:4" ht="15" x14ac:dyDescent="0.25">
      <c r="A24228" s="53" t="s">
        <v>33831</v>
      </c>
      <c r="B24228" s="53">
        <v>30</v>
      </c>
      <c r="C24228" s="53" t="s">
        <v>33536</v>
      </c>
      <c r="D24228" s="53" t="s">
        <v>33873</v>
      </c>
    </row>
    <row r="24229" spans="1:4" ht="15" x14ac:dyDescent="0.25">
      <c r="A24229" s="53" t="s">
        <v>28296</v>
      </c>
      <c r="B24229" s="53">
        <v>30</v>
      </c>
      <c r="C24229" s="53" t="s">
        <v>33536</v>
      </c>
      <c r="D24229" s="53" t="s">
        <v>33872</v>
      </c>
    </row>
    <row r="24230" spans="1:4" ht="15" x14ac:dyDescent="0.25">
      <c r="A24230" s="53" t="s">
        <v>28297</v>
      </c>
      <c r="B24230" s="53">
        <v>30</v>
      </c>
      <c r="C24230" s="53" t="s">
        <v>33536</v>
      </c>
      <c r="D24230" s="53" t="s">
        <v>33873</v>
      </c>
    </row>
    <row r="24231" spans="1:4" ht="15" x14ac:dyDescent="0.25">
      <c r="A24231" s="53" t="s">
        <v>28298</v>
      </c>
      <c r="B24231" s="53">
        <v>30</v>
      </c>
      <c r="C24231" s="53" t="s">
        <v>33536</v>
      </c>
      <c r="D24231" s="53" t="s">
        <v>33873</v>
      </c>
    </row>
    <row r="24232" spans="1:4" ht="15" x14ac:dyDescent="0.25">
      <c r="A24232" s="53" t="s">
        <v>28299</v>
      </c>
      <c r="B24232" s="53">
        <v>30</v>
      </c>
      <c r="C24232" s="53" t="s">
        <v>33536</v>
      </c>
      <c r="D24232" s="53" t="s">
        <v>33872</v>
      </c>
    </row>
    <row r="24233" spans="1:4" ht="15" x14ac:dyDescent="0.25">
      <c r="A24233" s="53" t="s">
        <v>28300</v>
      </c>
      <c r="B24233" s="53">
        <v>15</v>
      </c>
      <c r="C24233" s="53" t="s">
        <v>33536</v>
      </c>
      <c r="D24233" s="53" t="s">
        <v>33872</v>
      </c>
    </row>
    <row r="24234" spans="1:4" ht="15" x14ac:dyDescent="0.25">
      <c r="A24234" s="53" t="s">
        <v>28301</v>
      </c>
      <c r="B24234" s="53">
        <v>30</v>
      </c>
      <c r="C24234" s="53" t="s">
        <v>33536</v>
      </c>
      <c r="D24234" s="53" t="s">
        <v>33872</v>
      </c>
    </row>
    <row r="24235" spans="1:4" ht="15" x14ac:dyDescent="0.25">
      <c r="A24235" s="53" t="s">
        <v>28302</v>
      </c>
      <c r="B24235" s="53">
        <v>15</v>
      </c>
      <c r="C24235" s="53" t="s">
        <v>33536</v>
      </c>
      <c r="D24235" s="53" t="s">
        <v>33872</v>
      </c>
    </row>
    <row r="24236" spans="1:4" ht="15" x14ac:dyDescent="0.25">
      <c r="A24236" s="53" t="s">
        <v>28303</v>
      </c>
      <c r="B24236" s="53">
        <v>15</v>
      </c>
      <c r="C24236" s="53" t="s">
        <v>33536</v>
      </c>
      <c r="D24236" s="53" t="s">
        <v>33872</v>
      </c>
    </row>
    <row r="24237" spans="1:4" ht="15" x14ac:dyDescent="0.25">
      <c r="A24237" s="53" t="s">
        <v>28304</v>
      </c>
      <c r="B24237" s="53">
        <v>30</v>
      </c>
      <c r="C24237" s="53" t="s">
        <v>33536</v>
      </c>
      <c r="D24237" s="53" t="s">
        <v>33872</v>
      </c>
    </row>
    <row r="24238" spans="1:4" ht="15" x14ac:dyDescent="0.25">
      <c r="A24238" s="53" t="s">
        <v>28305</v>
      </c>
      <c r="B24238" s="53">
        <v>15</v>
      </c>
      <c r="C24238" s="53" t="s">
        <v>33536</v>
      </c>
      <c r="D24238" s="53" t="s">
        <v>33872</v>
      </c>
    </row>
    <row r="24239" spans="1:4" ht="15" x14ac:dyDescent="0.25">
      <c r="A24239" s="53" t="s">
        <v>28306</v>
      </c>
      <c r="B24239" s="53">
        <v>30</v>
      </c>
      <c r="C24239" s="53" t="s">
        <v>33536</v>
      </c>
      <c r="D24239" s="53" t="s">
        <v>33872</v>
      </c>
    </row>
    <row r="24240" spans="1:4" ht="15" x14ac:dyDescent="0.25">
      <c r="A24240" s="53" t="s">
        <v>28307</v>
      </c>
      <c r="B24240" s="53">
        <v>15</v>
      </c>
      <c r="C24240" s="53" t="s">
        <v>33536</v>
      </c>
      <c r="D24240" s="53" t="s">
        <v>33872</v>
      </c>
    </row>
    <row r="24241" spans="1:4" ht="15" x14ac:dyDescent="0.25">
      <c r="A24241" s="53" t="s">
        <v>28308</v>
      </c>
      <c r="B24241" s="53">
        <v>30</v>
      </c>
      <c r="C24241" s="53" t="s">
        <v>33536</v>
      </c>
      <c r="D24241" s="53" t="s">
        <v>33872</v>
      </c>
    </row>
    <row r="24242" spans="1:4" ht="15" x14ac:dyDescent="0.25">
      <c r="A24242" s="53" t="s">
        <v>28309</v>
      </c>
      <c r="B24242" s="53">
        <v>30</v>
      </c>
      <c r="C24242" s="53" t="s">
        <v>33536</v>
      </c>
      <c r="D24242" s="53" t="s">
        <v>33872</v>
      </c>
    </row>
    <row r="24243" spans="1:4" ht="15" x14ac:dyDescent="0.25">
      <c r="A24243" s="53" t="s">
        <v>28310</v>
      </c>
      <c r="B24243" s="53">
        <v>30</v>
      </c>
      <c r="C24243" s="53" t="s">
        <v>33536</v>
      </c>
      <c r="D24243" s="53" t="s">
        <v>33872</v>
      </c>
    </row>
    <row r="24244" spans="1:4" ht="15" x14ac:dyDescent="0.25">
      <c r="A24244" s="53" t="s">
        <v>28311</v>
      </c>
      <c r="B24244" s="53">
        <v>30</v>
      </c>
      <c r="C24244" s="53" t="s">
        <v>33536</v>
      </c>
      <c r="D24244" s="53" t="s">
        <v>33873</v>
      </c>
    </row>
    <row r="24245" spans="1:4" ht="15" x14ac:dyDescent="0.25">
      <c r="A24245" s="53" t="s">
        <v>28312</v>
      </c>
      <c r="B24245" s="53">
        <v>30</v>
      </c>
      <c r="C24245" s="53" t="s">
        <v>33536</v>
      </c>
      <c r="D24245" s="53" t="s">
        <v>33872</v>
      </c>
    </row>
    <row r="24246" spans="1:4" ht="15" x14ac:dyDescent="0.25">
      <c r="A24246" s="53" t="s">
        <v>28313</v>
      </c>
      <c r="B24246" s="53">
        <v>30</v>
      </c>
      <c r="C24246" s="53" t="s">
        <v>33536</v>
      </c>
      <c r="D24246" s="53" t="s">
        <v>33872</v>
      </c>
    </row>
    <row r="24247" spans="1:4" ht="15" x14ac:dyDescent="0.25">
      <c r="A24247" s="53" t="s">
        <v>28314</v>
      </c>
      <c r="B24247" s="53">
        <v>30</v>
      </c>
      <c r="C24247" s="53" t="s">
        <v>33536</v>
      </c>
      <c r="D24247" s="53" t="s">
        <v>33872</v>
      </c>
    </row>
    <row r="24248" spans="1:4" ht="15" x14ac:dyDescent="0.25">
      <c r="A24248" s="53" t="s">
        <v>28315</v>
      </c>
      <c r="B24248" s="53">
        <v>15</v>
      </c>
      <c r="C24248" s="53" t="s">
        <v>33536</v>
      </c>
      <c r="D24248" s="53" t="s">
        <v>33872</v>
      </c>
    </row>
    <row r="24249" spans="1:4" ht="15" x14ac:dyDescent="0.25">
      <c r="A24249" s="53" t="s">
        <v>28316</v>
      </c>
      <c r="B24249" s="53">
        <v>30</v>
      </c>
      <c r="C24249" s="53" t="s">
        <v>33536</v>
      </c>
      <c r="D24249" s="53" t="s">
        <v>33872</v>
      </c>
    </row>
    <row r="24250" spans="1:4" ht="15" x14ac:dyDescent="0.25">
      <c r="A24250" s="53" t="s">
        <v>28317</v>
      </c>
      <c r="B24250" s="53">
        <v>30</v>
      </c>
      <c r="C24250" s="53" t="s">
        <v>33536</v>
      </c>
      <c r="D24250" s="53" t="s">
        <v>33872</v>
      </c>
    </row>
    <row r="24251" spans="1:4" ht="15" x14ac:dyDescent="0.25">
      <c r="A24251" s="53" t="s">
        <v>28318</v>
      </c>
      <c r="B24251" s="53">
        <v>30</v>
      </c>
      <c r="C24251" s="53" t="s">
        <v>33536</v>
      </c>
      <c r="D24251" s="53" t="s">
        <v>33872</v>
      </c>
    </row>
    <row r="24252" spans="1:4" ht="15" x14ac:dyDescent="0.25">
      <c r="A24252" s="53" t="s">
        <v>28319</v>
      </c>
      <c r="B24252" s="53">
        <v>30</v>
      </c>
      <c r="C24252" s="53" t="s">
        <v>33536</v>
      </c>
      <c r="D24252" s="53" t="s">
        <v>33872</v>
      </c>
    </row>
    <row r="24253" spans="1:4" ht="15" x14ac:dyDescent="0.25">
      <c r="A24253" s="53" t="s">
        <v>28320</v>
      </c>
      <c r="B24253" s="53">
        <v>30</v>
      </c>
      <c r="C24253" s="53" t="s">
        <v>33536</v>
      </c>
      <c r="D24253" s="53" t="s">
        <v>33873</v>
      </c>
    </row>
    <row r="24254" spans="1:4" ht="15" x14ac:dyDescent="0.25">
      <c r="A24254" s="53" t="s">
        <v>28321</v>
      </c>
      <c r="B24254" s="53">
        <v>15</v>
      </c>
      <c r="C24254" s="53" t="s">
        <v>33536</v>
      </c>
      <c r="D24254" s="53" t="s">
        <v>33872</v>
      </c>
    </row>
    <row r="24255" spans="1:4" ht="15" x14ac:dyDescent="0.25">
      <c r="A24255" s="53" t="s">
        <v>28322</v>
      </c>
      <c r="B24255" s="53">
        <v>15</v>
      </c>
      <c r="C24255" s="53" t="s">
        <v>33536</v>
      </c>
      <c r="D24255" s="53" t="s">
        <v>33872</v>
      </c>
    </row>
    <row r="24256" spans="1:4" ht="15" x14ac:dyDescent="0.25">
      <c r="A24256" s="53" t="s">
        <v>28323</v>
      </c>
      <c r="B24256" s="53">
        <v>15</v>
      </c>
      <c r="C24256" s="53" t="s">
        <v>33536</v>
      </c>
      <c r="D24256" s="53" t="s">
        <v>33873</v>
      </c>
    </row>
    <row r="24257" spans="1:4" ht="15" x14ac:dyDescent="0.25">
      <c r="A24257" s="53" t="s">
        <v>28324</v>
      </c>
      <c r="B24257" s="53">
        <v>15</v>
      </c>
      <c r="C24257" s="53" t="s">
        <v>33536</v>
      </c>
      <c r="D24257" s="53" t="s">
        <v>33872</v>
      </c>
    </row>
    <row r="24258" spans="1:4" ht="15" x14ac:dyDescent="0.25">
      <c r="A24258" s="53" t="s">
        <v>28325</v>
      </c>
      <c r="B24258" s="53">
        <v>15</v>
      </c>
      <c r="C24258" s="53" t="s">
        <v>33536</v>
      </c>
      <c r="D24258" s="53" t="s">
        <v>33873</v>
      </c>
    </row>
    <row r="24259" spans="1:4" ht="15" x14ac:dyDescent="0.25">
      <c r="A24259" s="53" t="s">
        <v>28326</v>
      </c>
      <c r="B24259" s="53">
        <v>15</v>
      </c>
      <c r="C24259" s="53" t="s">
        <v>33536</v>
      </c>
      <c r="D24259" s="53" t="s">
        <v>33873</v>
      </c>
    </row>
    <row r="24260" spans="1:4" ht="15" x14ac:dyDescent="0.25">
      <c r="A24260" s="53" t="s">
        <v>28327</v>
      </c>
      <c r="B24260" s="53">
        <v>30</v>
      </c>
      <c r="C24260" s="53" t="s">
        <v>33536</v>
      </c>
      <c r="D24260" s="53" t="s">
        <v>33872</v>
      </c>
    </row>
    <row r="24261" spans="1:4" ht="15" x14ac:dyDescent="0.25">
      <c r="A24261" s="53" t="s">
        <v>28328</v>
      </c>
      <c r="B24261" s="53">
        <v>30</v>
      </c>
      <c r="C24261" s="53" t="s">
        <v>33536</v>
      </c>
      <c r="D24261" s="53" t="s">
        <v>33872</v>
      </c>
    </row>
    <row r="24262" spans="1:4" ht="15" x14ac:dyDescent="0.25">
      <c r="A24262" s="53" t="s">
        <v>28329</v>
      </c>
      <c r="B24262" s="53">
        <v>30</v>
      </c>
      <c r="C24262" s="53" t="s">
        <v>33536</v>
      </c>
      <c r="D24262" s="53" t="s">
        <v>33872</v>
      </c>
    </row>
    <row r="24263" spans="1:4" ht="15" x14ac:dyDescent="0.25">
      <c r="A24263" s="53" t="s">
        <v>28330</v>
      </c>
      <c r="B24263" s="53">
        <v>30</v>
      </c>
      <c r="C24263" s="53" t="s">
        <v>33536</v>
      </c>
      <c r="D24263" s="53" t="s">
        <v>33872</v>
      </c>
    </row>
    <row r="24264" spans="1:4" ht="15" x14ac:dyDescent="0.25">
      <c r="A24264" s="53" t="s">
        <v>28331</v>
      </c>
      <c r="B24264" s="53">
        <v>15</v>
      </c>
      <c r="C24264" s="53" t="s">
        <v>33536</v>
      </c>
      <c r="D24264" s="53" t="s">
        <v>33872</v>
      </c>
    </row>
    <row r="24265" spans="1:4" ht="15" x14ac:dyDescent="0.25">
      <c r="A24265" s="53" t="s">
        <v>28332</v>
      </c>
      <c r="B24265" s="53">
        <v>15</v>
      </c>
      <c r="C24265" s="53" t="s">
        <v>33542</v>
      </c>
      <c r="D24265" s="53" t="s">
        <v>33873</v>
      </c>
    </row>
    <row r="24266" spans="1:4" ht="15" x14ac:dyDescent="0.25">
      <c r="A24266" s="53" t="s">
        <v>28333</v>
      </c>
      <c r="B24266" s="53">
        <v>45</v>
      </c>
      <c r="C24266" s="53" t="s">
        <v>33542</v>
      </c>
      <c r="D24266" s="53" t="s">
        <v>33873</v>
      </c>
    </row>
    <row r="24267" spans="1:4" ht="15" x14ac:dyDescent="0.25">
      <c r="A24267" s="53" t="s">
        <v>28334</v>
      </c>
      <c r="B24267" s="53">
        <v>30</v>
      </c>
      <c r="C24267" s="53" t="s">
        <v>33536</v>
      </c>
      <c r="D24267" s="53" t="s">
        <v>33872</v>
      </c>
    </row>
    <row r="24268" spans="1:4" ht="15" x14ac:dyDescent="0.25">
      <c r="A24268" s="53" t="s">
        <v>28335</v>
      </c>
      <c r="B24268" s="53">
        <v>15</v>
      </c>
      <c r="C24268" s="53" t="s">
        <v>33536</v>
      </c>
      <c r="D24268" s="53" t="s">
        <v>33872</v>
      </c>
    </row>
    <row r="24269" spans="1:4" ht="15" x14ac:dyDescent="0.25">
      <c r="A24269" s="53" t="s">
        <v>28336</v>
      </c>
      <c r="B24269" s="53">
        <v>30</v>
      </c>
      <c r="C24269" s="53" t="s">
        <v>33562</v>
      </c>
      <c r="D24269" s="53" t="s">
        <v>33873</v>
      </c>
    </row>
    <row r="24270" spans="1:4" ht="15" x14ac:dyDescent="0.25">
      <c r="A24270" s="53" t="s">
        <v>28337</v>
      </c>
      <c r="B24270" s="53">
        <v>30</v>
      </c>
      <c r="C24270" s="53" t="s">
        <v>33562</v>
      </c>
      <c r="D24270" s="53" t="s">
        <v>33873</v>
      </c>
    </row>
    <row r="24271" spans="1:4" ht="15" x14ac:dyDescent="0.25">
      <c r="A24271" s="53" t="s">
        <v>28338</v>
      </c>
      <c r="B24271" s="53">
        <v>30</v>
      </c>
      <c r="C24271" s="53" t="s">
        <v>33562</v>
      </c>
      <c r="D24271" s="53" t="s">
        <v>33873</v>
      </c>
    </row>
    <row r="24272" spans="1:4" ht="15" x14ac:dyDescent="0.25">
      <c r="A24272" s="53" t="s">
        <v>28339</v>
      </c>
      <c r="B24272" s="53">
        <v>30</v>
      </c>
      <c r="C24272" s="53" t="s">
        <v>33562</v>
      </c>
      <c r="D24272" s="53" t="s">
        <v>33873</v>
      </c>
    </row>
    <row r="24273" spans="1:4" ht="15" x14ac:dyDescent="0.25">
      <c r="A24273" s="53" t="s">
        <v>28340</v>
      </c>
      <c r="B24273" s="53">
        <v>30</v>
      </c>
      <c r="C24273" s="53" t="s">
        <v>33562</v>
      </c>
      <c r="D24273" s="53" t="s">
        <v>33873</v>
      </c>
    </row>
    <row r="24274" spans="1:4" ht="15" x14ac:dyDescent="0.25">
      <c r="A24274" s="53" t="s">
        <v>28341</v>
      </c>
      <c r="B24274" s="53">
        <v>30</v>
      </c>
      <c r="C24274" s="53" t="s">
        <v>33562</v>
      </c>
      <c r="D24274" s="53" t="s">
        <v>33873</v>
      </c>
    </row>
    <row r="24275" spans="1:4" ht="15" x14ac:dyDescent="0.25">
      <c r="A24275" s="53" t="s">
        <v>28342</v>
      </c>
      <c r="B24275" s="53">
        <v>60</v>
      </c>
      <c r="C24275" s="53" t="s">
        <v>33542</v>
      </c>
      <c r="D24275" s="53" t="s">
        <v>33873</v>
      </c>
    </row>
    <row r="24276" spans="1:4" ht="15" x14ac:dyDescent="0.25">
      <c r="A24276" s="53" t="s">
        <v>28343</v>
      </c>
      <c r="B24276" s="53">
        <v>0</v>
      </c>
      <c r="C24276" s="53" t="s">
        <v>33537</v>
      </c>
      <c r="D24276" s="53" t="s">
        <v>33873</v>
      </c>
    </row>
    <row r="24277" spans="1:4" ht="15" x14ac:dyDescent="0.25">
      <c r="A24277" s="53" t="s">
        <v>28344</v>
      </c>
      <c r="B24277" s="53">
        <v>30</v>
      </c>
      <c r="C24277" s="53" t="s">
        <v>33536</v>
      </c>
      <c r="D24277" s="53" t="s">
        <v>33873</v>
      </c>
    </row>
    <row r="24278" spans="1:4" ht="15" x14ac:dyDescent="0.25">
      <c r="A24278" s="53" t="s">
        <v>28345</v>
      </c>
      <c r="B24278" s="53">
        <v>30</v>
      </c>
      <c r="C24278" s="53" t="s">
        <v>33536</v>
      </c>
      <c r="D24278" s="53" t="s">
        <v>33872</v>
      </c>
    </row>
    <row r="24279" spans="1:4" ht="15" x14ac:dyDescent="0.25">
      <c r="A24279" s="53" t="s">
        <v>28346</v>
      </c>
      <c r="B24279" s="53">
        <v>30</v>
      </c>
      <c r="C24279" s="53" t="s">
        <v>33536</v>
      </c>
      <c r="D24279" s="53" t="s">
        <v>33872</v>
      </c>
    </row>
    <row r="24280" spans="1:4" ht="15" x14ac:dyDescent="0.25">
      <c r="A24280" s="53" t="s">
        <v>28347</v>
      </c>
      <c r="B24280" s="53">
        <v>30</v>
      </c>
      <c r="C24280" s="53" t="s">
        <v>33536</v>
      </c>
      <c r="D24280" s="53" t="s">
        <v>33873</v>
      </c>
    </row>
    <row r="24281" spans="1:4" ht="15" x14ac:dyDescent="0.25">
      <c r="A24281" s="53" t="s">
        <v>28348</v>
      </c>
      <c r="B24281" s="53">
        <v>30</v>
      </c>
      <c r="C24281" s="53" t="s">
        <v>33562</v>
      </c>
      <c r="D24281" s="53" t="s">
        <v>33873</v>
      </c>
    </row>
    <row r="24282" spans="1:4" ht="15" x14ac:dyDescent="0.25">
      <c r="A24282" s="53" t="s">
        <v>28349</v>
      </c>
      <c r="B24282" s="53">
        <v>30</v>
      </c>
      <c r="C24282" s="53" t="s">
        <v>33562</v>
      </c>
      <c r="D24282" s="53" t="s">
        <v>33873</v>
      </c>
    </row>
    <row r="24283" spans="1:4" ht="15" x14ac:dyDescent="0.25">
      <c r="A24283" s="53" t="s">
        <v>28350</v>
      </c>
      <c r="B24283" s="53">
        <v>30</v>
      </c>
      <c r="C24283" s="53" t="s">
        <v>33562</v>
      </c>
      <c r="D24283" s="53" t="s">
        <v>33873</v>
      </c>
    </row>
    <row r="24284" spans="1:4" ht="15" x14ac:dyDescent="0.25">
      <c r="A24284" s="53" t="s">
        <v>28351</v>
      </c>
      <c r="B24284" s="53">
        <v>30</v>
      </c>
      <c r="C24284" s="53" t="s">
        <v>33562</v>
      </c>
      <c r="D24284" s="53" t="s">
        <v>33873</v>
      </c>
    </row>
    <row r="24285" spans="1:4" ht="15" x14ac:dyDescent="0.25">
      <c r="A24285" s="53" t="s">
        <v>28352</v>
      </c>
      <c r="B24285" s="53">
        <v>30</v>
      </c>
      <c r="C24285" s="53" t="s">
        <v>33562</v>
      </c>
      <c r="D24285" s="53" t="s">
        <v>33873</v>
      </c>
    </row>
    <row r="24286" spans="1:4" ht="15" x14ac:dyDescent="0.25">
      <c r="A24286" s="53" t="s">
        <v>28353</v>
      </c>
      <c r="B24286" s="53">
        <v>30</v>
      </c>
      <c r="C24286" s="53" t="s">
        <v>33562</v>
      </c>
      <c r="D24286" s="53" t="s">
        <v>33873</v>
      </c>
    </row>
    <row r="24287" spans="1:4" ht="15" x14ac:dyDescent="0.25">
      <c r="A24287" s="53" t="s">
        <v>33389</v>
      </c>
      <c r="B24287" s="53">
        <v>15</v>
      </c>
      <c r="C24287" s="53" t="s">
        <v>33536</v>
      </c>
      <c r="D24287" s="53" t="s">
        <v>33873</v>
      </c>
    </row>
    <row r="24288" spans="1:4" ht="15" x14ac:dyDescent="0.25">
      <c r="A24288" s="53" t="s">
        <v>28354</v>
      </c>
      <c r="B24288" s="53">
        <v>0</v>
      </c>
      <c r="C24288" s="53" t="s">
        <v>33539</v>
      </c>
      <c r="D24288" s="53" t="s">
        <v>33873</v>
      </c>
    </row>
    <row r="24289" spans="1:4" ht="15" x14ac:dyDescent="0.25">
      <c r="A24289" s="53" t="s">
        <v>28355</v>
      </c>
      <c r="B24289" s="53">
        <v>30</v>
      </c>
      <c r="C24289" s="53" t="s">
        <v>33536</v>
      </c>
      <c r="D24289" s="53" t="s">
        <v>33872</v>
      </c>
    </row>
    <row r="24290" spans="1:4" ht="15" x14ac:dyDescent="0.25">
      <c r="A24290" s="53" t="s">
        <v>28356</v>
      </c>
      <c r="B24290" s="53">
        <v>30</v>
      </c>
      <c r="C24290" s="53" t="s">
        <v>33536</v>
      </c>
      <c r="D24290" s="53" t="s">
        <v>33872</v>
      </c>
    </row>
    <row r="24291" spans="1:4" ht="15" x14ac:dyDescent="0.25">
      <c r="A24291" s="53" t="s">
        <v>28357</v>
      </c>
      <c r="B24291" s="53">
        <v>0</v>
      </c>
      <c r="C24291" s="53" t="s">
        <v>33536</v>
      </c>
      <c r="D24291" s="53" t="s">
        <v>33872</v>
      </c>
    </row>
    <row r="24292" spans="1:4" ht="15" x14ac:dyDescent="0.25">
      <c r="A24292" s="53" t="s">
        <v>28358</v>
      </c>
      <c r="B24292" s="53">
        <v>0</v>
      </c>
      <c r="C24292" s="53" t="s">
        <v>33536</v>
      </c>
      <c r="D24292" s="53" t="s">
        <v>33872</v>
      </c>
    </row>
    <row r="24293" spans="1:4" ht="15" x14ac:dyDescent="0.25">
      <c r="A24293" s="53" t="s">
        <v>28359</v>
      </c>
      <c r="B24293" s="53">
        <v>0</v>
      </c>
      <c r="C24293" s="53" t="s">
        <v>33536</v>
      </c>
      <c r="D24293" s="53" t="s">
        <v>33872</v>
      </c>
    </row>
    <row r="24294" spans="1:4" ht="15" x14ac:dyDescent="0.25">
      <c r="A24294" s="53" t="s">
        <v>28360</v>
      </c>
      <c r="B24294" s="53">
        <v>0</v>
      </c>
      <c r="C24294" s="53" t="s">
        <v>33536</v>
      </c>
      <c r="D24294" s="53" t="s">
        <v>33872</v>
      </c>
    </row>
    <row r="24295" spans="1:4" ht="15" x14ac:dyDescent="0.25">
      <c r="A24295" s="53" t="s">
        <v>28361</v>
      </c>
      <c r="B24295" s="53">
        <v>0</v>
      </c>
      <c r="C24295" s="53" t="s">
        <v>33536</v>
      </c>
      <c r="D24295" s="53" t="s">
        <v>33872</v>
      </c>
    </row>
    <row r="24296" spans="1:4" ht="15" x14ac:dyDescent="0.25">
      <c r="A24296" s="53" t="s">
        <v>28362</v>
      </c>
      <c r="B24296" s="53">
        <v>0</v>
      </c>
      <c r="C24296" s="53" t="s">
        <v>33536</v>
      </c>
      <c r="D24296" s="53" t="s">
        <v>33872</v>
      </c>
    </row>
    <row r="24297" spans="1:4" ht="15" x14ac:dyDescent="0.25">
      <c r="A24297" s="53" t="s">
        <v>28363</v>
      </c>
      <c r="B24297" s="53">
        <v>0</v>
      </c>
      <c r="C24297" s="53" t="s">
        <v>33536</v>
      </c>
      <c r="D24297" s="53" t="s">
        <v>33872</v>
      </c>
    </row>
    <row r="24298" spans="1:4" ht="15" x14ac:dyDescent="0.25">
      <c r="A24298" s="53" t="s">
        <v>28364</v>
      </c>
      <c r="B24298" s="53">
        <v>0</v>
      </c>
      <c r="C24298" s="53" t="s">
        <v>33536</v>
      </c>
      <c r="D24298" s="53" t="s">
        <v>33872</v>
      </c>
    </row>
    <row r="24299" spans="1:4" ht="15" x14ac:dyDescent="0.25">
      <c r="A24299" s="53" t="s">
        <v>28365</v>
      </c>
      <c r="B24299" s="53">
        <v>0</v>
      </c>
      <c r="C24299" s="53" t="s">
        <v>33536</v>
      </c>
      <c r="D24299" s="53" t="s">
        <v>33872</v>
      </c>
    </row>
    <row r="24300" spans="1:4" ht="15" x14ac:dyDescent="0.25">
      <c r="A24300" s="53" t="s">
        <v>28366</v>
      </c>
      <c r="B24300" s="53">
        <v>0</v>
      </c>
      <c r="C24300" s="53" t="s">
        <v>33536</v>
      </c>
      <c r="D24300" s="53" t="s">
        <v>33872</v>
      </c>
    </row>
    <row r="24301" spans="1:4" ht="15" x14ac:dyDescent="0.25">
      <c r="A24301" s="53" t="s">
        <v>28367</v>
      </c>
      <c r="B24301" s="53">
        <v>0</v>
      </c>
      <c r="C24301" s="53" t="s">
        <v>33536</v>
      </c>
      <c r="D24301" s="53" t="s">
        <v>33872</v>
      </c>
    </row>
    <row r="24302" spans="1:4" ht="15" x14ac:dyDescent="0.25">
      <c r="A24302" s="53" t="s">
        <v>28368</v>
      </c>
      <c r="B24302" s="53">
        <v>0</v>
      </c>
      <c r="C24302" s="53" t="s">
        <v>33536</v>
      </c>
      <c r="D24302" s="53" t="s">
        <v>33872</v>
      </c>
    </row>
    <row r="24303" spans="1:4" ht="15" x14ac:dyDescent="0.25">
      <c r="A24303" s="53" t="s">
        <v>28369</v>
      </c>
      <c r="B24303" s="53">
        <v>0</v>
      </c>
      <c r="C24303" s="53" t="s">
        <v>33536</v>
      </c>
      <c r="D24303" s="53" t="s">
        <v>33872</v>
      </c>
    </row>
    <row r="24304" spans="1:4" ht="15" x14ac:dyDescent="0.25">
      <c r="A24304" s="53" t="s">
        <v>28370</v>
      </c>
      <c r="B24304" s="53">
        <v>0</v>
      </c>
      <c r="C24304" s="53" t="s">
        <v>33536</v>
      </c>
      <c r="D24304" s="53" t="s">
        <v>33872</v>
      </c>
    </row>
    <row r="24305" spans="1:4" ht="15" x14ac:dyDescent="0.25">
      <c r="A24305" s="53" t="s">
        <v>28371</v>
      </c>
      <c r="B24305" s="53">
        <v>0</v>
      </c>
      <c r="C24305" s="53" t="s">
        <v>33536</v>
      </c>
      <c r="D24305" s="53" t="s">
        <v>33872</v>
      </c>
    </row>
    <row r="24306" spans="1:4" ht="15" x14ac:dyDescent="0.25">
      <c r="A24306" s="53" t="s">
        <v>28372</v>
      </c>
      <c r="B24306" s="53">
        <v>0</v>
      </c>
      <c r="C24306" s="53" t="s">
        <v>33536</v>
      </c>
      <c r="D24306" s="53" t="s">
        <v>33872</v>
      </c>
    </row>
    <row r="24307" spans="1:4" ht="15" x14ac:dyDescent="0.25">
      <c r="A24307" s="53" t="s">
        <v>28373</v>
      </c>
      <c r="B24307" s="53">
        <v>0</v>
      </c>
      <c r="C24307" s="53" t="s">
        <v>33536</v>
      </c>
      <c r="D24307" s="53" t="s">
        <v>33872</v>
      </c>
    </row>
    <row r="24308" spans="1:4" ht="15" x14ac:dyDescent="0.25">
      <c r="A24308" s="53" t="s">
        <v>28374</v>
      </c>
      <c r="B24308" s="53">
        <v>0</v>
      </c>
      <c r="C24308" s="53" t="s">
        <v>33536</v>
      </c>
      <c r="D24308" s="53" t="s">
        <v>33872</v>
      </c>
    </row>
    <row r="24309" spans="1:4" ht="15" x14ac:dyDescent="0.25">
      <c r="A24309" s="53" t="s">
        <v>28375</v>
      </c>
      <c r="B24309" s="53">
        <v>20</v>
      </c>
      <c r="C24309" s="53" t="s">
        <v>33536</v>
      </c>
      <c r="D24309" s="53" t="s">
        <v>33872</v>
      </c>
    </row>
    <row r="24310" spans="1:4" ht="15" x14ac:dyDescent="0.25">
      <c r="A24310" s="53" t="s">
        <v>28376</v>
      </c>
      <c r="B24310" s="53">
        <v>20</v>
      </c>
      <c r="C24310" s="53" t="s">
        <v>33536</v>
      </c>
      <c r="D24310" s="53" t="s">
        <v>33872</v>
      </c>
    </row>
    <row r="24311" spans="1:4" ht="15" x14ac:dyDescent="0.25">
      <c r="A24311" s="53" t="s">
        <v>28377</v>
      </c>
      <c r="B24311" s="53">
        <v>20</v>
      </c>
      <c r="C24311" s="53" t="s">
        <v>33536</v>
      </c>
      <c r="D24311" s="53" t="s">
        <v>33872</v>
      </c>
    </row>
    <row r="24312" spans="1:4" ht="15" x14ac:dyDescent="0.25">
      <c r="A24312" s="53" t="s">
        <v>28378</v>
      </c>
      <c r="B24312" s="53">
        <v>25</v>
      </c>
      <c r="C24312" s="53" t="s">
        <v>33536</v>
      </c>
      <c r="D24312" s="53" t="s">
        <v>33872</v>
      </c>
    </row>
    <row r="24313" spans="1:4" ht="15" x14ac:dyDescent="0.25">
      <c r="A24313" s="53" t="s">
        <v>28379</v>
      </c>
      <c r="B24313" s="53">
        <v>15</v>
      </c>
      <c r="C24313" s="53" t="s">
        <v>33536</v>
      </c>
      <c r="D24313" s="53" t="s">
        <v>33872</v>
      </c>
    </row>
    <row r="24314" spans="1:4" ht="15" x14ac:dyDescent="0.25">
      <c r="A24314" s="53" t="s">
        <v>28380</v>
      </c>
      <c r="B24314" s="53">
        <v>10</v>
      </c>
      <c r="C24314" s="53" t="s">
        <v>33536</v>
      </c>
      <c r="D24314" s="53" t="s">
        <v>33872</v>
      </c>
    </row>
    <row r="24315" spans="1:4" ht="15" x14ac:dyDescent="0.25">
      <c r="A24315" s="53" t="s">
        <v>28381</v>
      </c>
      <c r="B24315" s="53">
        <v>30</v>
      </c>
      <c r="C24315" s="53" t="s">
        <v>33536</v>
      </c>
      <c r="D24315" s="53" t="s">
        <v>33872</v>
      </c>
    </row>
    <row r="24316" spans="1:4" ht="15" x14ac:dyDescent="0.25">
      <c r="A24316" s="53" t="s">
        <v>28382</v>
      </c>
      <c r="B24316" s="53">
        <v>30</v>
      </c>
      <c r="C24316" s="53" t="s">
        <v>33536</v>
      </c>
      <c r="D24316" s="53" t="s">
        <v>33872</v>
      </c>
    </row>
    <row r="24317" spans="1:4" ht="15" x14ac:dyDescent="0.25">
      <c r="A24317" s="53" t="s">
        <v>28383</v>
      </c>
      <c r="B24317" s="53">
        <v>15</v>
      </c>
      <c r="C24317" s="53" t="s">
        <v>33536</v>
      </c>
      <c r="D24317" s="53" t="s">
        <v>33872</v>
      </c>
    </row>
    <row r="24318" spans="1:4" ht="15" x14ac:dyDescent="0.25">
      <c r="A24318" s="53" t="s">
        <v>28384</v>
      </c>
      <c r="B24318" s="53">
        <v>10</v>
      </c>
      <c r="C24318" s="53" t="s">
        <v>33536</v>
      </c>
      <c r="D24318" s="53" t="s">
        <v>33872</v>
      </c>
    </row>
    <row r="24319" spans="1:4" ht="15" x14ac:dyDescent="0.25">
      <c r="A24319" s="53" t="s">
        <v>28385</v>
      </c>
      <c r="B24319" s="53">
        <v>10</v>
      </c>
      <c r="C24319" s="53" t="s">
        <v>33536</v>
      </c>
      <c r="D24319" s="53" t="s">
        <v>33872</v>
      </c>
    </row>
    <row r="24320" spans="1:4" ht="15" x14ac:dyDescent="0.25">
      <c r="A24320" s="53" t="s">
        <v>28386</v>
      </c>
      <c r="B24320" s="53">
        <v>15</v>
      </c>
      <c r="C24320" s="53" t="s">
        <v>33536</v>
      </c>
      <c r="D24320" s="53" t="s">
        <v>33872</v>
      </c>
    </row>
    <row r="24321" spans="1:4" ht="15" x14ac:dyDescent="0.25">
      <c r="A24321" s="53" t="s">
        <v>28387</v>
      </c>
      <c r="B24321" s="53">
        <v>15</v>
      </c>
      <c r="C24321" s="53" t="s">
        <v>33536</v>
      </c>
      <c r="D24321" s="53" t="s">
        <v>33872</v>
      </c>
    </row>
    <row r="24322" spans="1:4" ht="15" x14ac:dyDescent="0.25">
      <c r="A24322" s="53" t="s">
        <v>28388</v>
      </c>
      <c r="B24322" s="53">
        <v>15</v>
      </c>
      <c r="C24322" s="53" t="s">
        <v>33536</v>
      </c>
      <c r="D24322" s="53" t="s">
        <v>33872</v>
      </c>
    </row>
    <row r="24323" spans="1:4" ht="15" x14ac:dyDescent="0.25">
      <c r="A24323" s="53" t="s">
        <v>28389</v>
      </c>
      <c r="B24323" s="53">
        <v>0</v>
      </c>
      <c r="C24323" s="53" t="s">
        <v>33536</v>
      </c>
      <c r="D24323" s="53" t="s">
        <v>33872</v>
      </c>
    </row>
    <row r="24324" spans="1:4" ht="15" x14ac:dyDescent="0.25">
      <c r="A24324" s="53" t="s">
        <v>28390</v>
      </c>
      <c r="B24324" s="53">
        <v>5</v>
      </c>
      <c r="C24324" s="53" t="s">
        <v>33536</v>
      </c>
      <c r="D24324" s="53" t="s">
        <v>33872</v>
      </c>
    </row>
    <row r="24325" spans="1:4" ht="15" x14ac:dyDescent="0.25">
      <c r="A24325" s="53" t="s">
        <v>28391</v>
      </c>
      <c r="B24325" s="53">
        <v>5</v>
      </c>
      <c r="C24325" s="53" t="s">
        <v>33536</v>
      </c>
      <c r="D24325" s="53" t="s">
        <v>33872</v>
      </c>
    </row>
    <row r="24326" spans="1:4" ht="15" x14ac:dyDescent="0.25">
      <c r="A24326" s="53" t="s">
        <v>28392</v>
      </c>
      <c r="B24326" s="53">
        <v>10</v>
      </c>
      <c r="C24326" s="53" t="s">
        <v>33536</v>
      </c>
      <c r="D24326" s="53" t="s">
        <v>33872</v>
      </c>
    </row>
    <row r="24327" spans="1:4" ht="15" x14ac:dyDescent="0.25">
      <c r="A24327" s="53" t="s">
        <v>28393</v>
      </c>
      <c r="B24327" s="53">
        <v>15</v>
      </c>
      <c r="C24327" s="53" t="s">
        <v>33536</v>
      </c>
      <c r="D24327" s="53" t="s">
        <v>33872</v>
      </c>
    </row>
    <row r="24328" spans="1:4" ht="15" x14ac:dyDescent="0.25">
      <c r="A24328" s="53" t="s">
        <v>28394</v>
      </c>
      <c r="B24328" s="53">
        <v>15</v>
      </c>
      <c r="C24328" s="53" t="s">
        <v>33536</v>
      </c>
      <c r="D24328" s="53" t="s">
        <v>33872</v>
      </c>
    </row>
    <row r="24329" spans="1:4" ht="15" x14ac:dyDescent="0.25">
      <c r="A24329" s="53" t="s">
        <v>28395</v>
      </c>
      <c r="B24329" s="53">
        <v>15</v>
      </c>
      <c r="C24329" s="53" t="s">
        <v>33536</v>
      </c>
      <c r="D24329" s="53" t="s">
        <v>33872</v>
      </c>
    </row>
    <row r="24330" spans="1:4" ht="15" x14ac:dyDescent="0.25">
      <c r="A24330" s="53" t="s">
        <v>28396</v>
      </c>
      <c r="B24330" s="53">
        <v>15</v>
      </c>
      <c r="C24330" s="53" t="s">
        <v>33536</v>
      </c>
      <c r="D24330" s="53" t="s">
        <v>33872</v>
      </c>
    </row>
    <row r="24331" spans="1:4" ht="15" x14ac:dyDescent="0.25">
      <c r="A24331" s="53" t="s">
        <v>28397</v>
      </c>
      <c r="B24331" s="53">
        <v>15</v>
      </c>
      <c r="C24331" s="53" t="s">
        <v>33536</v>
      </c>
      <c r="D24331" s="53" t="s">
        <v>33872</v>
      </c>
    </row>
    <row r="24332" spans="1:4" ht="15" x14ac:dyDescent="0.25">
      <c r="A24332" s="53" t="s">
        <v>28398</v>
      </c>
      <c r="B24332" s="53">
        <v>15</v>
      </c>
      <c r="C24332" s="53" t="s">
        <v>33536</v>
      </c>
      <c r="D24332" s="53" t="s">
        <v>33873</v>
      </c>
    </row>
    <row r="24333" spans="1:4" ht="15" x14ac:dyDescent="0.25">
      <c r="A24333" s="53" t="s">
        <v>28399</v>
      </c>
      <c r="B24333" s="53">
        <v>10</v>
      </c>
      <c r="C24333" s="53" t="s">
        <v>33536</v>
      </c>
      <c r="D24333" s="53" t="s">
        <v>33872</v>
      </c>
    </row>
    <row r="24334" spans="1:4" ht="15" x14ac:dyDescent="0.25">
      <c r="A24334" s="53" t="s">
        <v>28400</v>
      </c>
      <c r="B24334" s="53">
        <v>15</v>
      </c>
      <c r="C24334" s="53" t="s">
        <v>33536</v>
      </c>
      <c r="D24334" s="53" t="s">
        <v>33872</v>
      </c>
    </row>
    <row r="24335" spans="1:4" ht="15" x14ac:dyDescent="0.25">
      <c r="A24335" s="53" t="s">
        <v>28401</v>
      </c>
      <c r="B24335" s="53">
        <v>15</v>
      </c>
      <c r="C24335" s="53" t="s">
        <v>33536</v>
      </c>
      <c r="D24335" s="53" t="s">
        <v>33872</v>
      </c>
    </row>
    <row r="24336" spans="1:4" ht="15" x14ac:dyDescent="0.25">
      <c r="A24336" s="53" t="s">
        <v>28402</v>
      </c>
      <c r="B24336" s="53">
        <v>15</v>
      </c>
      <c r="C24336" s="53" t="s">
        <v>33536</v>
      </c>
      <c r="D24336" s="53" t="s">
        <v>33872</v>
      </c>
    </row>
    <row r="24337" spans="1:4" ht="15" x14ac:dyDescent="0.25">
      <c r="A24337" s="53" t="s">
        <v>28403</v>
      </c>
      <c r="B24337" s="53">
        <v>20</v>
      </c>
      <c r="C24337" s="53"/>
      <c r="D24337" s="53" t="s">
        <v>33872</v>
      </c>
    </row>
    <row r="24338" spans="1:4" ht="15" x14ac:dyDescent="0.25">
      <c r="A24338" s="53" t="s">
        <v>28404</v>
      </c>
      <c r="B24338" s="53">
        <v>10</v>
      </c>
      <c r="C24338" s="53"/>
      <c r="D24338" s="53" t="s">
        <v>33872</v>
      </c>
    </row>
    <row r="24339" spans="1:4" ht="15" x14ac:dyDescent="0.25">
      <c r="A24339" s="53" t="s">
        <v>28405</v>
      </c>
      <c r="B24339" s="53">
        <v>10</v>
      </c>
      <c r="C24339" s="53"/>
      <c r="D24339" s="53" t="s">
        <v>33872</v>
      </c>
    </row>
    <row r="24340" spans="1:4" ht="15" x14ac:dyDescent="0.25">
      <c r="A24340" s="53" t="s">
        <v>28406</v>
      </c>
      <c r="B24340" s="53">
        <v>10</v>
      </c>
      <c r="C24340" s="53"/>
      <c r="D24340" s="53" t="s">
        <v>33872</v>
      </c>
    </row>
    <row r="24341" spans="1:4" ht="15" x14ac:dyDescent="0.25">
      <c r="A24341" s="53" t="s">
        <v>28407</v>
      </c>
      <c r="B24341" s="53">
        <v>10</v>
      </c>
      <c r="C24341" s="53"/>
      <c r="D24341" s="53" t="s">
        <v>33872</v>
      </c>
    </row>
    <row r="24342" spans="1:4" ht="15" x14ac:dyDescent="0.25">
      <c r="A24342" s="53" t="s">
        <v>28408</v>
      </c>
      <c r="B24342" s="53">
        <v>10</v>
      </c>
      <c r="C24342" s="53"/>
      <c r="D24342" s="53" t="s">
        <v>33872</v>
      </c>
    </row>
    <row r="24343" spans="1:4" ht="15" x14ac:dyDescent="0.25">
      <c r="A24343" s="53" t="s">
        <v>28409</v>
      </c>
      <c r="B24343" s="53">
        <v>10</v>
      </c>
      <c r="C24343" s="53"/>
      <c r="D24343" s="53" t="s">
        <v>33872</v>
      </c>
    </row>
    <row r="24344" spans="1:4" ht="15" x14ac:dyDescent="0.25">
      <c r="A24344" s="53" t="s">
        <v>28410</v>
      </c>
      <c r="B24344" s="53">
        <v>10</v>
      </c>
      <c r="C24344" s="53"/>
      <c r="D24344" s="53" t="s">
        <v>33872</v>
      </c>
    </row>
    <row r="24345" spans="1:4" ht="15" x14ac:dyDescent="0.25">
      <c r="A24345" s="53" t="s">
        <v>28411</v>
      </c>
      <c r="B24345" s="53">
        <v>15</v>
      </c>
      <c r="C24345" s="53"/>
      <c r="D24345" s="53" t="s">
        <v>33872</v>
      </c>
    </row>
    <row r="24346" spans="1:4" ht="15" x14ac:dyDescent="0.25">
      <c r="A24346" s="53" t="s">
        <v>28412</v>
      </c>
      <c r="B24346" s="53">
        <v>15</v>
      </c>
      <c r="C24346" s="53" t="s">
        <v>33536</v>
      </c>
      <c r="D24346" s="53" t="s">
        <v>33873</v>
      </c>
    </row>
    <row r="24347" spans="1:4" ht="15" x14ac:dyDescent="0.25">
      <c r="A24347" s="53" t="s">
        <v>28413</v>
      </c>
      <c r="B24347" s="53">
        <v>10</v>
      </c>
      <c r="C24347" s="53" t="s">
        <v>33536</v>
      </c>
      <c r="D24347" s="53" t="s">
        <v>33872</v>
      </c>
    </row>
    <row r="24348" spans="1:4" ht="15" x14ac:dyDescent="0.25">
      <c r="A24348" s="53" t="s">
        <v>28414</v>
      </c>
      <c r="B24348" s="53">
        <v>10</v>
      </c>
      <c r="C24348" s="53" t="s">
        <v>33536</v>
      </c>
      <c r="D24348" s="53" t="s">
        <v>33872</v>
      </c>
    </row>
    <row r="24349" spans="1:4" ht="15" x14ac:dyDescent="0.25">
      <c r="A24349" s="53" t="s">
        <v>28415</v>
      </c>
      <c r="B24349" s="53">
        <v>15</v>
      </c>
      <c r="C24349" s="53" t="s">
        <v>33536</v>
      </c>
      <c r="D24349" s="53" t="s">
        <v>33872</v>
      </c>
    </row>
    <row r="24350" spans="1:4" ht="15" x14ac:dyDescent="0.25">
      <c r="A24350" s="53" t="s">
        <v>28416</v>
      </c>
      <c r="B24350" s="53">
        <v>10</v>
      </c>
      <c r="C24350" s="53" t="s">
        <v>33536</v>
      </c>
      <c r="D24350" s="53" t="s">
        <v>33872</v>
      </c>
    </row>
    <row r="24351" spans="1:4" ht="15" x14ac:dyDescent="0.25">
      <c r="A24351" s="53" t="s">
        <v>28417</v>
      </c>
      <c r="B24351" s="53">
        <v>15</v>
      </c>
      <c r="C24351" s="53" t="s">
        <v>33536</v>
      </c>
      <c r="D24351" s="53" t="s">
        <v>33872</v>
      </c>
    </row>
    <row r="24352" spans="1:4" ht="15" x14ac:dyDescent="0.25">
      <c r="A24352" s="53" t="s">
        <v>28418</v>
      </c>
      <c r="B24352" s="53">
        <v>15</v>
      </c>
      <c r="C24352" s="53" t="s">
        <v>33536</v>
      </c>
      <c r="D24352" s="53" t="s">
        <v>33873</v>
      </c>
    </row>
    <row r="24353" spans="1:4" ht="15" x14ac:dyDescent="0.25">
      <c r="A24353" s="53" t="s">
        <v>28419</v>
      </c>
      <c r="B24353" s="53">
        <v>15</v>
      </c>
      <c r="C24353" s="53" t="s">
        <v>33536</v>
      </c>
      <c r="D24353" s="53" t="s">
        <v>33873</v>
      </c>
    </row>
    <row r="24354" spans="1:4" ht="15" x14ac:dyDescent="0.25">
      <c r="A24354" s="53" t="s">
        <v>28420</v>
      </c>
      <c r="B24354" s="53">
        <v>15</v>
      </c>
      <c r="C24354" s="53" t="s">
        <v>33536</v>
      </c>
      <c r="D24354" s="53" t="s">
        <v>33873</v>
      </c>
    </row>
    <row r="24355" spans="1:4" ht="15" x14ac:dyDescent="0.25">
      <c r="A24355" s="53" t="s">
        <v>28421</v>
      </c>
      <c r="B24355" s="53">
        <v>15</v>
      </c>
      <c r="C24355" s="53" t="s">
        <v>33536</v>
      </c>
      <c r="D24355" s="53" t="s">
        <v>33873</v>
      </c>
    </row>
    <row r="24356" spans="1:4" ht="15" x14ac:dyDescent="0.25">
      <c r="A24356" s="53" t="s">
        <v>28422</v>
      </c>
      <c r="B24356" s="53">
        <v>15</v>
      </c>
      <c r="C24356" s="53" t="s">
        <v>33536</v>
      </c>
      <c r="D24356" s="53" t="s">
        <v>33872</v>
      </c>
    </row>
    <row r="24357" spans="1:4" ht="15" x14ac:dyDescent="0.25">
      <c r="A24357" s="53" t="s">
        <v>28423</v>
      </c>
      <c r="B24357" s="53">
        <v>15</v>
      </c>
      <c r="C24357" s="53" t="s">
        <v>33536</v>
      </c>
      <c r="D24357" s="53" t="s">
        <v>33873</v>
      </c>
    </row>
    <row r="24358" spans="1:4" ht="15" x14ac:dyDescent="0.25">
      <c r="A24358" s="53" t="s">
        <v>28424</v>
      </c>
      <c r="B24358" s="53">
        <v>15</v>
      </c>
      <c r="C24358" s="53" t="s">
        <v>33536</v>
      </c>
      <c r="D24358" s="53" t="s">
        <v>33873</v>
      </c>
    </row>
    <row r="24359" spans="1:4" ht="15" x14ac:dyDescent="0.25">
      <c r="A24359" s="53" t="s">
        <v>28425</v>
      </c>
      <c r="B24359" s="53">
        <v>15</v>
      </c>
      <c r="C24359" s="53" t="s">
        <v>33558</v>
      </c>
      <c r="D24359" s="53" t="s">
        <v>33873</v>
      </c>
    </row>
    <row r="24360" spans="1:4" ht="15" x14ac:dyDescent="0.25">
      <c r="A24360" s="53" t="s">
        <v>28426</v>
      </c>
      <c r="B24360" s="53">
        <v>15</v>
      </c>
      <c r="C24360" s="53" t="s">
        <v>33536</v>
      </c>
      <c r="D24360" s="53" t="s">
        <v>33872</v>
      </c>
    </row>
    <row r="24361" spans="1:4" ht="15" x14ac:dyDescent="0.25">
      <c r="A24361" s="53" t="s">
        <v>28427</v>
      </c>
      <c r="B24361" s="53">
        <v>15</v>
      </c>
      <c r="C24361" s="53" t="s">
        <v>33536</v>
      </c>
      <c r="D24361" s="53" t="s">
        <v>33872</v>
      </c>
    </row>
    <row r="24362" spans="1:4" ht="15" x14ac:dyDescent="0.25">
      <c r="A24362" s="53" t="s">
        <v>28428</v>
      </c>
      <c r="B24362" s="53">
        <v>15</v>
      </c>
      <c r="C24362" s="53" t="s">
        <v>33536</v>
      </c>
      <c r="D24362" s="53" t="s">
        <v>33872</v>
      </c>
    </row>
    <row r="24363" spans="1:4" ht="15" x14ac:dyDescent="0.25">
      <c r="A24363" s="53" t="s">
        <v>28429</v>
      </c>
      <c r="B24363" s="53">
        <v>15</v>
      </c>
      <c r="C24363" s="53" t="s">
        <v>33536</v>
      </c>
      <c r="D24363" s="53" t="s">
        <v>33872</v>
      </c>
    </row>
    <row r="24364" spans="1:4" ht="15" x14ac:dyDescent="0.25">
      <c r="A24364" s="53" t="s">
        <v>33390</v>
      </c>
      <c r="B24364" s="53">
        <v>0</v>
      </c>
      <c r="C24364" s="53" t="s">
        <v>33537</v>
      </c>
      <c r="D24364" s="53" t="s">
        <v>33873</v>
      </c>
    </row>
    <row r="24365" spans="1:4" ht="15" x14ac:dyDescent="0.25">
      <c r="A24365" s="53" t="s">
        <v>28430</v>
      </c>
      <c r="B24365" s="53">
        <v>0</v>
      </c>
      <c r="C24365" s="53" t="s">
        <v>33537</v>
      </c>
      <c r="D24365" s="53" t="s">
        <v>33872</v>
      </c>
    </row>
    <row r="24366" spans="1:4" ht="15" x14ac:dyDescent="0.25">
      <c r="A24366" s="53" t="s">
        <v>28431</v>
      </c>
      <c r="B24366" s="53">
        <v>0</v>
      </c>
      <c r="C24366" s="53" t="s">
        <v>33539</v>
      </c>
      <c r="D24366" s="53" t="s">
        <v>33873</v>
      </c>
    </row>
    <row r="24367" spans="1:4" ht="15" x14ac:dyDescent="0.25">
      <c r="A24367" s="53" t="s">
        <v>28432</v>
      </c>
      <c r="B24367" s="53">
        <v>0</v>
      </c>
      <c r="C24367" s="53" t="s">
        <v>33539</v>
      </c>
      <c r="D24367" s="53" t="s">
        <v>33873</v>
      </c>
    </row>
    <row r="24368" spans="1:4" ht="15" x14ac:dyDescent="0.25">
      <c r="A24368" s="53" t="s">
        <v>28433</v>
      </c>
      <c r="B24368" s="53">
        <v>0</v>
      </c>
      <c r="C24368" s="53" t="s">
        <v>33537</v>
      </c>
      <c r="D24368" s="53" t="s">
        <v>33872</v>
      </c>
    </row>
    <row r="24369" spans="1:4" ht="15" x14ac:dyDescent="0.25">
      <c r="A24369" s="53" t="s">
        <v>28434</v>
      </c>
      <c r="B24369" s="53">
        <v>20</v>
      </c>
      <c r="C24369" s="53" t="s">
        <v>33536</v>
      </c>
      <c r="D24369" s="53" t="s">
        <v>33872</v>
      </c>
    </row>
    <row r="24370" spans="1:4" ht="15" x14ac:dyDescent="0.25">
      <c r="A24370" s="53" t="s">
        <v>28435</v>
      </c>
      <c r="B24370" s="53">
        <v>20</v>
      </c>
      <c r="C24370" s="53" t="s">
        <v>33536</v>
      </c>
      <c r="D24370" s="53" t="s">
        <v>33872</v>
      </c>
    </row>
    <row r="24371" spans="1:4" ht="15" x14ac:dyDescent="0.25">
      <c r="A24371" s="53" t="s">
        <v>28436</v>
      </c>
      <c r="B24371" s="53">
        <v>20</v>
      </c>
      <c r="C24371" s="53" t="s">
        <v>33536</v>
      </c>
      <c r="D24371" s="53" t="s">
        <v>33872</v>
      </c>
    </row>
    <row r="24372" spans="1:4" ht="15" x14ac:dyDescent="0.25">
      <c r="A24372" s="53" t="s">
        <v>28437</v>
      </c>
      <c r="B24372" s="53">
        <v>10</v>
      </c>
      <c r="C24372" s="53" t="s">
        <v>33536</v>
      </c>
      <c r="D24372" s="53" t="s">
        <v>33872</v>
      </c>
    </row>
    <row r="24373" spans="1:4" ht="15" x14ac:dyDescent="0.25">
      <c r="A24373" s="53" t="s">
        <v>28438</v>
      </c>
      <c r="B24373" s="53">
        <v>10</v>
      </c>
      <c r="C24373" s="53" t="s">
        <v>33536</v>
      </c>
      <c r="D24373" s="53" t="s">
        <v>33872</v>
      </c>
    </row>
    <row r="24374" spans="1:4" ht="15" x14ac:dyDescent="0.25">
      <c r="A24374" s="53" t="s">
        <v>28439</v>
      </c>
      <c r="B24374" s="53">
        <v>50</v>
      </c>
      <c r="C24374" s="53" t="s">
        <v>33536</v>
      </c>
      <c r="D24374" s="53" t="s">
        <v>33872</v>
      </c>
    </row>
    <row r="24375" spans="1:4" ht="15" x14ac:dyDescent="0.25">
      <c r="A24375" s="53" t="s">
        <v>28440</v>
      </c>
      <c r="B24375" s="53">
        <v>20</v>
      </c>
      <c r="C24375" s="53" t="s">
        <v>33536</v>
      </c>
      <c r="D24375" s="53" t="s">
        <v>33872</v>
      </c>
    </row>
    <row r="24376" spans="1:4" ht="15" x14ac:dyDescent="0.25">
      <c r="A24376" s="53" t="s">
        <v>28441</v>
      </c>
      <c r="B24376" s="53">
        <v>10</v>
      </c>
      <c r="C24376" s="53" t="s">
        <v>33536</v>
      </c>
      <c r="D24376" s="53" t="s">
        <v>33872</v>
      </c>
    </row>
    <row r="24377" spans="1:4" ht="15" x14ac:dyDescent="0.25">
      <c r="A24377" s="53" t="s">
        <v>28442</v>
      </c>
      <c r="B24377" s="53">
        <v>10</v>
      </c>
      <c r="C24377" s="53" t="s">
        <v>33536</v>
      </c>
      <c r="D24377" s="53" t="s">
        <v>33872</v>
      </c>
    </row>
    <row r="24378" spans="1:4" ht="15" x14ac:dyDescent="0.25">
      <c r="A24378" s="53" t="s">
        <v>28443</v>
      </c>
      <c r="B24378" s="53">
        <v>35</v>
      </c>
      <c r="C24378" s="53" t="s">
        <v>33536</v>
      </c>
      <c r="D24378" s="53" t="s">
        <v>33872</v>
      </c>
    </row>
    <row r="24379" spans="1:4" ht="15" x14ac:dyDescent="0.25">
      <c r="A24379" s="53" t="s">
        <v>28444</v>
      </c>
      <c r="B24379" s="53">
        <v>20</v>
      </c>
      <c r="C24379" s="53" t="s">
        <v>33536</v>
      </c>
      <c r="D24379" s="53" t="s">
        <v>33872</v>
      </c>
    </row>
    <row r="24380" spans="1:4" ht="15" x14ac:dyDescent="0.25">
      <c r="A24380" s="53" t="s">
        <v>28445</v>
      </c>
      <c r="B24380" s="53">
        <v>30</v>
      </c>
      <c r="C24380" s="53" t="s">
        <v>33536</v>
      </c>
      <c r="D24380" s="53" t="s">
        <v>33872</v>
      </c>
    </row>
    <row r="24381" spans="1:4" ht="15" x14ac:dyDescent="0.25">
      <c r="A24381" s="53" t="s">
        <v>28446</v>
      </c>
      <c r="B24381" s="53">
        <v>10</v>
      </c>
      <c r="C24381" s="53" t="s">
        <v>33536</v>
      </c>
      <c r="D24381" s="53" t="s">
        <v>33872</v>
      </c>
    </row>
    <row r="24382" spans="1:4" ht="15" x14ac:dyDescent="0.25">
      <c r="A24382" s="53" t="s">
        <v>28447</v>
      </c>
      <c r="B24382" s="53">
        <v>15</v>
      </c>
      <c r="C24382" s="53" t="s">
        <v>33536</v>
      </c>
      <c r="D24382" s="53" t="s">
        <v>33872</v>
      </c>
    </row>
    <row r="24383" spans="1:4" ht="15" x14ac:dyDescent="0.25">
      <c r="A24383" s="53" t="s">
        <v>28448</v>
      </c>
      <c r="B24383" s="53">
        <v>10</v>
      </c>
      <c r="C24383" s="53"/>
      <c r="D24383" s="53" t="s">
        <v>33872</v>
      </c>
    </row>
    <row r="24384" spans="1:4" ht="15" x14ac:dyDescent="0.25">
      <c r="A24384" s="53" t="s">
        <v>28449</v>
      </c>
      <c r="B24384" s="53">
        <v>15</v>
      </c>
      <c r="C24384" s="53"/>
      <c r="D24384" s="53" t="s">
        <v>33872</v>
      </c>
    </row>
    <row r="24385" spans="1:4" ht="15" x14ac:dyDescent="0.25">
      <c r="A24385" s="53" t="s">
        <v>28450</v>
      </c>
      <c r="B24385" s="53">
        <v>10</v>
      </c>
      <c r="C24385" s="53"/>
      <c r="D24385" s="53" t="s">
        <v>33872</v>
      </c>
    </row>
    <row r="24386" spans="1:4" ht="15" x14ac:dyDescent="0.25">
      <c r="A24386" s="53" t="s">
        <v>28451</v>
      </c>
      <c r="B24386" s="53">
        <v>10</v>
      </c>
      <c r="C24386" s="53"/>
      <c r="D24386" s="53" t="s">
        <v>33872</v>
      </c>
    </row>
    <row r="24387" spans="1:4" ht="15" x14ac:dyDescent="0.25">
      <c r="A24387" s="53" t="s">
        <v>28452</v>
      </c>
      <c r="B24387" s="53">
        <v>10</v>
      </c>
      <c r="C24387" s="53"/>
      <c r="D24387" s="53" t="s">
        <v>33872</v>
      </c>
    </row>
    <row r="24388" spans="1:4" ht="15" x14ac:dyDescent="0.25">
      <c r="A24388" s="53" t="s">
        <v>28453</v>
      </c>
      <c r="B24388" s="53">
        <v>10</v>
      </c>
      <c r="C24388" s="53"/>
      <c r="D24388" s="53" t="s">
        <v>33872</v>
      </c>
    </row>
    <row r="24389" spans="1:4" ht="15" x14ac:dyDescent="0.25">
      <c r="A24389" s="53" t="s">
        <v>28454</v>
      </c>
      <c r="B24389" s="53">
        <v>10</v>
      </c>
      <c r="C24389" s="53"/>
      <c r="D24389" s="53" t="s">
        <v>33872</v>
      </c>
    </row>
    <row r="24390" spans="1:4" ht="15" x14ac:dyDescent="0.25">
      <c r="A24390" s="53" t="s">
        <v>28455</v>
      </c>
      <c r="B24390" s="53">
        <v>10</v>
      </c>
      <c r="C24390" s="53"/>
      <c r="D24390" s="53" t="s">
        <v>33872</v>
      </c>
    </row>
    <row r="24391" spans="1:4" ht="15" x14ac:dyDescent="0.25">
      <c r="A24391" s="53" t="s">
        <v>28456</v>
      </c>
      <c r="B24391" s="53">
        <v>10</v>
      </c>
      <c r="C24391" s="53"/>
      <c r="D24391" s="53" t="s">
        <v>33872</v>
      </c>
    </row>
    <row r="24392" spans="1:4" ht="15" x14ac:dyDescent="0.25">
      <c r="A24392" s="53" t="s">
        <v>28457</v>
      </c>
      <c r="B24392" s="53">
        <v>10</v>
      </c>
      <c r="C24392" s="53"/>
      <c r="D24392" s="53" t="s">
        <v>33872</v>
      </c>
    </row>
    <row r="24393" spans="1:4" ht="15" x14ac:dyDescent="0.25">
      <c r="A24393" s="53" t="s">
        <v>28458</v>
      </c>
      <c r="B24393" s="53">
        <v>10</v>
      </c>
      <c r="C24393" s="53"/>
      <c r="D24393" s="53" t="s">
        <v>33872</v>
      </c>
    </row>
    <row r="24394" spans="1:4" ht="15" x14ac:dyDescent="0.25">
      <c r="A24394" s="53" t="s">
        <v>28459</v>
      </c>
      <c r="B24394" s="53">
        <v>10</v>
      </c>
      <c r="C24394" s="53"/>
      <c r="D24394" s="53" t="s">
        <v>33872</v>
      </c>
    </row>
    <row r="24395" spans="1:4" ht="15" x14ac:dyDescent="0.25">
      <c r="A24395" s="53" t="s">
        <v>28460</v>
      </c>
      <c r="B24395" s="53">
        <v>10</v>
      </c>
      <c r="C24395" s="53"/>
      <c r="D24395" s="53" t="s">
        <v>33872</v>
      </c>
    </row>
    <row r="24396" spans="1:4" ht="15" x14ac:dyDescent="0.25">
      <c r="A24396" s="53" t="s">
        <v>28461</v>
      </c>
      <c r="B24396" s="53">
        <v>10</v>
      </c>
      <c r="C24396" s="53"/>
      <c r="D24396" s="53" t="s">
        <v>33872</v>
      </c>
    </row>
    <row r="24397" spans="1:4" ht="15" x14ac:dyDescent="0.25">
      <c r="A24397" s="53" t="s">
        <v>28462</v>
      </c>
      <c r="B24397" s="53">
        <v>10</v>
      </c>
      <c r="C24397" s="53"/>
      <c r="D24397" s="53" t="s">
        <v>33872</v>
      </c>
    </row>
    <row r="24398" spans="1:4" ht="15" x14ac:dyDescent="0.25">
      <c r="A24398" s="53" t="s">
        <v>28463</v>
      </c>
      <c r="B24398" s="53">
        <v>15</v>
      </c>
      <c r="C24398" s="53"/>
      <c r="D24398" s="53" t="s">
        <v>33872</v>
      </c>
    </row>
    <row r="24399" spans="1:4" ht="15" x14ac:dyDescent="0.25">
      <c r="A24399" s="53" t="s">
        <v>28464</v>
      </c>
      <c r="B24399" s="53">
        <v>10</v>
      </c>
      <c r="C24399" s="53"/>
      <c r="D24399" s="53" t="s">
        <v>33872</v>
      </c>
    </row>
    <row r="24400" spans="1:4" ht="15" x14ac:dyDescent="0.25">
      <c r="A24400" s="53" t="s">
        <v>28465</v>
      </c>
      <c r="B24400" s="53">
        <v>10</v>
      </c>
      <c r="C24400" s="53"/>
      <c r="D24400" s="53" t="s">
        <v>33872</v>
      </c>
    </row>
    <row r="24401" spans="1:4" ht="15" x14ac:dyDescent="0.25">
      <c r="A24401" s="53" t="s">
        <v>28466</v>
      </c>
      <c r="B24401" s="53">
        <v>10</v>
      </c>
      <c r="C24401" s="53"/>
      <c r="D24401" s="53" t="s">
        <v>33872</v>
      </c>
    </row>
    <row r="24402" spans="1:4" ht="15" x14ac:dyDescent="0.25">
      <c r="A24402" s="53" t="s">
        <v>28467</v>
      </c>
      <c r="B24402" s="53">
        <v>10</v>
      </c>
      <c r="C24402" s="53"/>
      <c r="D24402" s="53" t="s">
        <v>33872</v>
      </c>
    </row>
    <row r="24403" spans="1:4" ht="15" x14ac:dyDescent="0.25">
      <c r="A24403" s="53" t="s">
        <v>28468</v>
      </c>
      <c r="B24403" s="53">
        <v>10</v>
      </c>
      <c r="C24403" s="53"/>
      <c r="D24403" s="53" t="s">
        <v>33872</v>
      </c>
    </row>
    <row r="24404" spans="1:4" ht="15" x14ac:dyDescent="0.25">
      <c r="A24404" s="53" t="s">
        <v>28469</v>
      </c>
      <c r="B24404" s="53">
        <v>10</v>
      </c>
      <c r="C24404" s="53"/>
      <c r="D24404" s="53" t="s">
        <v>33872</v>
      </c>
    </row>
    <row r="24405" spans="1:4" ht="15" x14ac:dyDescent="0.25">
      <c r="A24405" s="53" t="s">
        <v>28470</v>
      </c>
      <c r="B24405" s="53">
        <v>10</v>
      </c>
      <c r="C24405" s="53"/>
      <c r="D24405" s="53" t="s">
        <v>33872</v>
      </c>
    </row>
    <row r="24406" spans="1:4" ht="15" x14ac:dyDescent="0.25">
      <c r="A24406" s="53" t="s">
        <v>28471</v>
      </c>
      <c r="B24406" s="53">
        <v>10</v>
      </c>
      <c r="C24406" s="53" t="s">
        <v>33536</v>
      </c>
      <c r="D24406" s="53" t="s">
        <v>33872</v>
      </c>
    </row>
    <row r="24407" spans="1:4" ht="15" x14ac:dyDescent="0.25">
      <c r="A24407" s="53" t="s">
        <v>28472</v>
      </c>
      <c r="B24407" s="53">
        <v>10</v>
      </c>
      <c r="C24407" s="53" t="s">
        <v>33536</v>
      </c>
      <c r="D24407" s="53" t="s">
        <v>33872</v>
      </c>
    </row>
    <row r="24408" spans="1:4" ht="15" x14ac:dyDescent="0.25">
      <c r="A24408" s="53" t="s">
        <v>28473</v>
      </c>
      <c r="B24408" s="53">
        <v>15</v>
      </c>
      <c r="C24408" s="53" t="s">
        <v>33536</v>
      </c>
      <c r="D24408" s="53" t="s">
        <v>33872</v>
      </c>
    </row>
    <row r="24409" spans="1:4" ht="15" x14ac:dyDescent="0.25">
      <c r="A24409" s="53" t="s">
        <v>28474</v>
      </c>
      <c r="B24409" s="53">
        <v>15</v>
      </c>
      <c r="C24409" s="53" t="s">
        <v>33536</v>
      </c>
      <c r="D24409" s="53" t="s">
        <v>33872</v>
      </c>
    </row>
    <row r="24410" spans="1:4" ht="15" x14ac:dyDescent="0.25">
      <c r="A24410" s="53" t="s">
        <v>28475</v>
      </c>
      <c r="B24410" s="53">
        <v>15</v>
      </c>
      <c r="C24410" s="53" t="s">
        <v>33536</v>
      </c>
      <c r="D24410" s="53" t="s">
        <v>33873</v>
      </c>
    </row>
    <row r="24411" spans="1:4" ht="15" x14ac:dyDescent="0.25">
      <c r="A24411" s="53" t="s">
        <v>28476</v>
      </c>
      <c r="B24411" s="53">
        <v>15</v>
      </c>
      <c r="C24411" s="53" t="s">
        <v>33536</v>
      </c>
      <c r="D24411" s="53" t="s">
        <v>33872</v>
      </c>
    </row>
    <row r="24412" spans="1:4" ht="15" x14ac:dyDescent="0.25">
      <c r="A24412" s="53" t="s">
        <v>28477</v>
      </c>
      <c r="B24412" s="53">
        <v>15</v>
      </c>
      <c r="C24412" s="53" t="s">
        <v>33536</v>
      </c>
      <c r="D24412" s="53" t="s">
        <v>33873</v>
      </c>
    </row>
    <row r="24413" spans="1:4" ht="15" x14ac:dyDescent="0.25">
      <c r="A24413" s="53" t="s">
        <v>28478</v>
      </c>
      <c r="B24413" s="53">
        <v>15</v>
      </c>
      <c r="C24413" s="53" t="s">
        <v>33536</v>
      </c>
      <c r="D24413" s="53" t="s">
        <v>33873</v>
      </c>
    </row>
    <row r="24414" spans="1:4" ht="15" x14ac:dyDescent="0.25">
      <c r="A24414" s="53" t="s">
        <v>28479</v>
      </c>
      <c r="B24414" s="53">
        <v>15</v>
      </c>
      <c r="C24414" s="53" t="s">
        <v>33536</v>
      </c>
      <c r="D24414" s="53" t="s">
        <v>33872</v>
      </c>
    </row>
    <row r="24415" spans="1:4" ht="15" x14ac:dyDescent="0.25">
      <c r="A24415" s="53" t="s">
        <v>28480</v>
      </c>
      <c r="B24415" s="53">
        <v>30</v>
      </c>
      <c r="C24415" s="53" t="s">
        <v>33536</v>
      </c>
      <c r="D24415" s="53" t="s">
        <v>33872</v>
      </c>
    </row>
    <row r="24416" spans="1:4" ht="15" x14ac:dyDescent="0.25">
      <c r="A24416" s="53" t="s">
        <v>28481</v>
      </c>
      <c r="B24416" s="53">
        <v>15</v>
      </c>
      <c r="C24416" s="53" t="s">
        <v>33536</v>
      </c>
      <c r="D24416" s="53" t="s">
        <v>33872</v>
      </c>
    </row>
    <row r="24417" spans="1:4" ht="15" x14ac:dyDescent="0.25">
      <c r="A24417" s="53" t="s">
        <v>28482</v>
      </c>
      <c r="B24417" s="53">
        <v>15</v>
      </c>
      <c r="C24417" s="53" t="s">
        <v>33536</v>
      </c>
      <c r="D24417" s="53" t="s">
        <v>33873</v>
      </c>
    </row>
    <row r="24418" spans="1:4" ht="15" x14ac:dyDescent="0.25">
      <c r="A24418" s="53" t="s">
        <v>28483</v>
      </c>
      <c r="B24418" s="53">
        <v>15</v>
      </c>
      <c r="C24418" s="53" t="s">
        <v>33536</v>
      </c>
      <c r="D24418" s="53" t="s">
        <v>33873</v>
      </c>
    </row>
    <row r="24419" spans="1:4" ht="15" x14ac:dyDescent="0.25">
      <c r="A24419" s="53" t="s">
        <v>28484</v>
      </c>
      <c r="B24419" s="53">
        <v>15</v>
      </c>
      <c r="C24419" s="53" t="s">
        <v>33536</v>
      </c>
      <c r="D24419" s="53" t="s">
        <v>33872</v>
      </c>
    </row>
    <row r="24420" spans="1:4" ht="15" x14ac:dyDescent="0.25">
      <c r="A24420" s="53" t="s">
        <v>28485</v>
      </c>
      <c r="B24420" s="53">
        <v>15</v>
      </c>
      <c r="C24420" s="53" t="s">
        <v>33536</v>
      </c>
      <c r="D24420" s="53" t="s">
        <v>33873</v>
      </c>
    </row>
    <row r="24421" spans="1:4" ht="15" x14ac:dyDescent="0.25">
      <c r="A24421" s="53" t="s">
        <v>28486</v>
      </c>
      <c r="B24421" s="53">
        <v>15</v>
      </c>
      <c r="C24421" s="53" t="s">
        <v>33536</v>
      </c>
      <c r="D24421" s="53" t="s">
        <v>33873</v>
      </c>
    </row>
    <row r="24422" spans="1:4" ht="15" x14ac:dyDescent="0.25">
      <c r="A24422" s="53" t="s">
        <v>28487</v>
      </c>
      <c r="B24422" s="53">
        <v>15</v>
      </c>
      <c r="C24422" s="53" t="s">
        <v>33538</v>
      </c>
      <c r="D24422" s="53" t="s">
        <v>33873</v>
      </c>
    </row>
    <row r="24423" spans="1:4" ht="15" x14ac:dyDescent="0.25">
      <c r="A24423" s="53" t="s">
        <v>28488</v>
      </c>
      <c r="B24423" s="53">
        <v>15</v>
      </c>
      <c r="C24423" s="53" t="s">
        <v>33536</v>
      </c>
      <c r="D24423" s="53" t="s">
        <v>33872</v>
      </c>
    </row>
    <row r="24424" spans="1:4" ht="15" x14ac:dyDescent="0.25">
      <c r="A24424" s="53" t="s">
        <v>28489</v>
      </c>
      <c r="B24424" s="53">
        <v>15</v>
      </c>
      <c r="C24424" s="53" t="s">
        <v>33536</v>
      </c>
      <c r="D24424" s="53" t="s">
        <v>33873</v>
      </c>
    </row>
    <row r="24425" spans="1:4" ht="15" x14ac:dyDescent="0.25">
      <c r="A24425" s="53" t="s">
        <v>28490</v>
      </c>
      <c r="B24425" s="53">
        <v>15</v>
      </c>
      <c r="C24425" s="53" t="s">
        <v>33538</v>
      </c>
      <c r="D24425" s="53" t="s">
        <v>33873</v>
      </c>
    </row>
    <row r="24426" spans="1:4" ht="15" x14ac:dyDescent="0.25">
      <c r="A24426" s="53" t="s">
        <v>28491</v>
      </c>
      <c r="B24426" s="53">
        <v>15</v>
      </c>
      <c r="C24426" s="53" t="s">
        <v>33536</v>
      </c>
      <c r="D24426" s="53" t="s">
        <v>33873</v>
      </c>
    </row>
    <row r="24427" spans="1:4" ht="15" x14ac:dyDescent="0.25">
      <c r="A24427" s="53" t="s">
        <v>28492</v>
      </c>
      <c r="B24427" s="53">
        <v>15</v>
      </c>
      <c r="C24427" s="53" t="s">
        <v>33536</v>
      </c>
      <c r="D24427" s="53" t="s">
        <v>33872</v>
      </c>
    </row>
    <row r="24428" spans="1:4" ht="15" x14ac:dyDescent="0.25">
      <c r="A24428" s="53" t="s">
        <v>28493</v>
      </c>
      <c r="B24428" s="53">
        <v>15</v>
      </c>
      <c r="C24428" s="53" t="s">
        <v>33536</v>
      </c>
      <c r="D24428" s="53" t="s">
        <v>33872</v>
      </c>
    </row>
    <row r="24429" spans="1:4" ht="15" x14ac:dyDescent="0.25">
      <c r="A24429" s="53" t="s">
        <v>28494</v>
      </c>
      <c r="B24429" s="53">
        <v>15</v>
      </c>
      <c r="C24429" s="53" t="s">
        <v>33536</v>
      </c>
      <c r="D24429" s="53" t="s">
        <v>33873</v>
      </c>
    </row>
    <row r="24430" spans="1:4" ht="15" x14ac:dyDescent="0.25">
      <c r="A24430" s="53" t="s">
        <v>28495</v>
      </c>
      <c r="B24430" s="53">
        <v>15</v>
      </c>
      <c r="C24430" s="53" t="s">
        <v>33536</v>
      </c>
      <c r="D24430" s="53" t="s">
        <v>33873</v>
      </c>
    </row>
    <row r="24431" spans="1:4" ht="15" x14ac:dyDescent="0.25">
      <c r="A24431" s="53" t="s">
        <v>28496</v>
      </c>
      <c r="B24431" s="53">
        <v>15</v>
      </c>
      <c r="C24431" s="53" t="s">
        <v>33536</v>
      </c>
      <c r="D24431" s="53" t="s">
        <v>33872</v>
      </c>
    </row>
    <row r="24432" spans="1:4" ht="15" x14ac:dyDescent="0.25">
      <c r="A24432" s="53" t="s">
        <v>28497</v>
      </c>
      <c r="B24432" s="53">
        <v>15</v>
      </c>
      <c r="C24432" s="53" t="s">
        <v>33536</v>
      </c>
      <c r="D24432" s="53" t="s">
        <v>33873</v>
      </c>
    </row>
    <row r="24433" spans="1:4" ht="15" x14ac:dyDescent="0.25">
      <c r="A24433" s="53" t="s">
        <v>33391</v>
      </c>
      <c r="B24433" s="53">
        <v>0</v>
      </c>
      <c r="C24433" s="53" t="s">
        <v>33537</v>
      </c>
      <c r="D24433" s="53" t="s">
        <v>33873</v>
      </c>
    </row>
    <row r="24434" spans="1:4" ht="15" x14ac:dyDescent="0.25">
      <c r="A24434" s="53" t="s">
        <v>28498</v>
      </c>
      <c r="B24434" s="53">
        <v>0</v>
      </c>
      <c r="C24434" s="53" t="s">
        <v>33539</v>
      </c>
      <c r="D24434" s="53" t="s">
        <v>33873</v>
      </c>
    </row>
    <row r="24435" spans="1:4" ht="15" x14ac:dyDescent="0.25">
      <c r="A24435" s="53" t="s">
        <v>28499</v>
      </c>
      <c r="B24435" s="53">
        <v>0</v>
      </c>
      <c r="C24435" s="53" t="s">
        <v>33537</v>
      </c>
      <c r="D24435" s="53" t="s">
        <v>33872</v>
      </c>
    </row>
    <row r="24436" spans="1:4" ht="15" x14ac:dyDescent="0.25">
      <c r="A24436" s="53" t="s">
        <v>28500</v>
      </c>
      <c r="B24436" s="53">
        <v>10</v>
      </c>
      <c r="C24436" s="53"/>
      <c r="D24436" s="53" t="s">
        <v>33872</v>
      </c>
    </row>
    <row r="24437" spans="1:4" ht="15" x14ac:dyDescent="0.25">
      <c r="A24437" s="53" t="s">
        <v>28501</v>
      </c>
      <c r="B24437" s="53">
        <v>20</v>
      </c>
      <c r="C24437" s="53" t="s">
        <v>33536</v>
      </c>
      <c r="D24437" s="53" t="s">
        <v>33872</v>
      </c>
    </row>
    <row r="24438" spans="1:4" ht="15" x14ac:dyDescent="0.25">
      <c r="A24438" s="53" t="s">
        <v>28502</v>
      </c>
      <c r="B24438" s="53">
        <v>20</v>
      </c>
      <c r="C24438" s="53" t="s">
        <v>33536</v>
      </c>
      <c r="D24438" s="53" t="s">
        <v>33872</v>
      </c>
    </row>
    <row r="24439" spans="1:4" ht="15" x14ac:dyDescent="0.25">
      <c r="A24439" s="53" t="s">
        <v>28503</v>
      </c>
      <c r="B24439" s="53">
        <v>20</v>
      </c>
      <c r="C24439" s="53" t="s">
        <v>33536</v>
      </c>
      <c r="D24439" s="53" t="s">
        <v>33872</v>
      </c>
    </row>
    <row r="24440" spans="1:4" ht="15" x14ac:dyDescent="0.25">
      <c r="A24440" s="53" t="s">
        <v>28504</v>
      </c>
      <c r="B24440" s="53">
        <v>20</v>
      </c>
      <c r="C24440" s="53" t="s">
        <v>33536</v>
      </c>
      <c r="D24440" s="53" t="s">
        <v>33872</v>
      </c>
    </row>
    <row r="24441" spans="1:4" ht="15" x14ac:dyDescent="0.25">
      <c r="A24441" s="53" t="s">
        <v>28505</v>
      </c>
      <c r="B24441" s="53">
        <v>10</v>
      </c>
      <c r="C24441" s="53" t="s">
        <v>33536</v>
      </c>
      <c r="D24441" s="53" t="s">
        <v>33872</v>
      </c>
    </row>
    <row r="24442" spans="1:4" ht="15" x14ac:dyDescent="0.25">
      <c r="A24442" s="53" t="s">
        <v>28506</v>
      </c>
      <c r="B24442" s="53">
        <v>30</v>
      </c>
      <c r="C24442" s="53" t="s">
        <v>33536</v>
      </c>
      <c r="D24442" s="53" t="s">
        <v>33872</v>
      </c>
    </row>
    <row r="24443" spans="1:4" ht="15" x14ac:dyDescent="0.25">
      <c r="A24443" s="53" t="s">
        <v>28507</v>
      </c>
      <c r="B24443" s="53">
        <v>120</v>
      </c>
      <c r="C24443" s="53" t="s">
        <v>33550</v>
      </c>
      <c r="D24443" s="53" t="s">
        <v>33872</v>
      </c>
    </row>
    <row r="24444" spans="1:4" ht="15" x14ac:dyDescent="0.25">
      <c r="A24444" s="53" t="s">
        <v>28508</v>
      </c>
      <c r="B24444" s="53">
        <v>25</v>
      </c>
      <c r="C24444" s="53" t="s">
        <v>33536</v>
      </c>
      <c r="D24444" s="53" t="s">
        <v>33872</v>
      </c>
    </row>
    <row r="24445" spans="1:4" ht="15" x14ac:dyDescent="0.25">
      <c r="A24445" s="53" t="s">
        <v>28509</v>
      </c>
      <c r="B24445" s="53">
        <v>30</v>
      </c>
      <c r="C24445" s="53" t="s">
        <v>33536</v>
      </c>
      <c r="D24445" s="53" t="s">
        <v>33872</v>
      </c>
    </row>
    <row r="24446" spans="1:4" ht="15" x14ac:dyDescent="0.25">
      <c r="A24446" s="53" t="s">
        <v>28510</v>
      </c>
      <c r="B24446" s="53">
        <v>10</v>
      </c>
      <c r="C24446" s="53" t="s">
        <v>33536</v>
      </c>
      <c r="D24446" s="53" t="s">
        <v>33872</v>
      </c>
    </row>
    <row r="24447" spans="1:4" ht="15" x14ac:dyDescent="0.25">
      <c r="A24447" s="53" t="s">
        <v>28511</v>
      </c>
      <c r="B24447" s="53">
        <v>10</v>
      </c>
      <c r="C24447" s="53" t="s">
        <v>33536</v>
      </c>
      <c r="D24447" s="53" t="s">
        <v>33872</v>
      </c>
    </row>
    <row r="24448" spans="1:4" ht="15" x14ac:dyDescent="0.25">
      <c r="A24448" s="53" t="s">
        <v>28512</v>
      </c>
      <c r="B24448" s="53">
        <v>15</v>
      </c>
      <c r="C24448" s="53" t="s">
        <v>33536</v>
      </c>
      <c r="D24448" s="53" t="s">
        <v>33872</v>
      </c>
    </row>
    <row r="24449" spans="1:4" ht="15" x14ac:dyDescent="0.25">
      <c r="A24449" s="53" t="s">
        <v>28513</v>
      </c>
      <c r="B24449" s="53">
        <v>15</v>
      </c>
      <c r="C24449" s="53" t="s">
        <v>33536</v>
      </c>
      <c r="D24449" s="53" t="s">
        <v>33872</v>
      </c>
    </row>
    <row r="24450" spans="1:4" ht="15" x14ac:dyDescent="0.25">
      <c r="A24450" s="53" t="s">
        <v>28514</v>
      </c>
      <c r="B24450" s="53">
        <v>15</v>
      </c>
      <c r="C24450" s="53" t="s">
        <v>33536</v>
      </c>
      <c r="D24450" s="53" t="s">
        <v>33872</v>
      </c>
    </row>
    <row r="24451" spans="1:4" ht="15" x14ac:dyDescent="0.25">
      <c r="A24451" s="53" t="s">
        <v>28515</v>
      </c>
      <c r="B24451" s="53">
        <v>15</v>
      </c>
      <c r="C24451" s="53" t="s">
        <v>33536</v>
      </c>
      <c r="D24451" s="53" t="s">
        <v>33872</v>
      </c>
    </row>
    <row r="24452" spans="1:4" ht="15" x14ac:dyDescent="0.25">
      <c r="A24452" s="53" t="s">
        <v>28516</v>
      </c>
      <c r="B24452" s="53">
        <v>15</v>
      </c>
      <c r="C24452" s="53" t="s">
        <v>33536</v>
      </c>
      <c r="D24452" s="53" t="s">
        <v>33872</v>
      </c>
    </row>
    <row r="24453" spans="1:4" ht="15" x14ac:dyDescent="0.25">
      <c r="A24453" s="53" t="s">
        <v>28517</v>
      </c>
      <c r="B24453" s="53">
        <v>15</v>
      </c>
      <c r="C24453" s="53" t="s">
        <v>33536</v>
      </c>
      <c r="D24453" s="53" t="s">
        <v>33872</v>
      </c>
    </row>
    <row r="24454" spans="1:4" ht="15" x14ac:dyDescent="0.25">
      <c r="A24454" s="53" t="s">
        <v>28518</v>
      </c>
      <c r="B24454" s="53">
        <v>15</v>
      </c>
      <c r="C24454" s="53" t="s">
        <v>33536</v>
      </c>
      <c r="D24454" s="53" t="s">
        <v>33872</v>
      </c>
    </row>
    <row r="24455" spans="1:4" ht="15" x14ac:dyDescent="0.25">
      <c r="A24455" s="53" t="s">
        <v>28519</v>
      </c>
      <c r="B24455" s="53">
        <v>15</v>
      </c>
      <c r="C24455" s="53" t="s">
        <v>33536</v>
      </c>
      <c r="D24455" s="53" t="s">
        <v>33872</v>
      </c>
    </row>
    <row r="24456" spans="1:4" ht="15" x14ac:dyDescent="0.25">
      <c r="A24456" s="53" t="s">
        <v>28520</v>
      </c>
      <c r="B24456" s="53">
        <v>15</v>
      </c>
      <c r="C24456" s="53" t="s">
        <v>33536</v>
      </c>
      <c r="D24456" s="53" t="s">
        <v>33872</v>
      </c>
    </row>
    <row r="24457" spans="1:4" ht="15" x14ac:dyDescent="0.25">
      <c r="A24457" s="53" t="s">
        <v>28521</v>
      </c>
      <c r="B24457" s="53">
        <v>15</v>
      </c>
      <c r="C24457" s="53" t="s">
        <v>33536</v>
      </c>
      <c r="D24457" s="53" t="s">
        <v>33872</v>
      </c>
    </row>
    <row r="24458" spans="1:4" ht="15" x14ac:dyDescent="0.25">
      <c r="A24458" s="53" t="s">
        <v>28522</v>
      </c>
      <c r="B24458" s="53">
        <v>15</v>
      </c>
      <c r="C24458" s="53" t="s">
        <v>33536</v>
      </c>
      <c r="D24458" s="53" t="s">
        <v>33872</v>
      </c>
    </row>
    <row r="24459" spans="1:4" ht="15" x14ac:dyDescent="0.25">
      <c r="A24459" s="53" t="s">
        <v>28523</v>
      </c>
      <c r="B24459" s="53">
        <v>15</v>
      </c>
      <c r="C24459" s="53" t="s">
        <v>33536</v>
      </c>
      <c r="D24459" s="53" t="s">
        <v>33872</v>
      </c>
    </row>
    <row r="24460" spans="1:4" ht="15" x14ac:dyDescent="0.25">
      <c r="A24460" s="53" t="s">
        <v>28524</v>
      </c>
      <c r="B24460" s="53">
        <v>15</v>
      </c>
      <c r="C24460" s="53" t="s">
        <v>33536</v>
      </c>
      <c r="D24460" s="53" t="s">
        <v>33872</v>
      </c>
    </row>
    <row r="24461" spans="1:4" ht="15" x14ac:dyDescent="0.25">
      <c r="A24461" s="53" t="s">
        <v>28525</v>
      </c>
      <c r="B24461" s="53">
        <v>15</v>
      </c>
      <c r="C24461" s="53" t="s">
        <v>33536</v>
      </c>
      <c r="D24461" s="53" t="s">
        <v>33872</v>
      </c>
    </row>
    <row r="24462" spans="1:4" ht="15" x14ac:dyDescent="0.25">
      <c r="A24462" s="53" t="s">
        <v>28526</v>
      </c>
      <c r="B24462" s="53">
        <v>15</v>
      </c>
      <c r="C24462" s="53" t="s">
        <v>33536</v>
      </c>
      <c r="D24462" s="53" t="s">
        <v>33872</v>
      </c>
    </row>
    <row r="24463" spans="1:4" ht="15" x14ac:dyDescent="0.25">
      <c r="A24463" s="53" t="s">
        <v>28527</v>
      </c>
      <c r="B24463" s="53">
        <v>15</v>
      </c>
      <c r="C24463" s="53" t="s">
        <v>33536</v>
      </c>
      <c r="D24463" s="53" t="s">
        <v>33872</v>
      </c>
    </row>
    <row r="24464" spans="1:4" ht="15" x14ac:dyDescent="0.25">
      <c r="A24464" s="53" t="s">
        <v>28528</v>
      </c>
      <c r="B24464" s="53">
        <v>15</v>
      </c>
      <c r="C24464" s="53" t="s">
        <v>33536</v>
      </c>
      <c r="D24464" s="53" t="s">
        <v>33872</v>
      </c>
    </row>
    <row r="24465" spans="1:4" ht="15" x14ac:dyDescent="0.25">
      <c r="A24465" s="53" t="s">
        <v>28529</v>
      </c>
      <c r="B24465" s="53">
        <v>15</v>
      </c>
      <c r="C24465" s="53" t="s">
        <v>33536</v>
      </c>
      <c r="D24465" s="53" t="s">
        <v>33872</v>
      </c>
    </row>
    <row r="24466" spans="1:4" ht="15" x14ac:dyDescent="0.25">
      <c r="A24466" s="53" t="s">
        <v>28530</v>
      </c>
      <c r="B24466" s="53">
        <v>15</v>
      </c>
      <c r="C24466" s="53" t="s">
        <v>33536</v>
      </c>
      <c r="D24466" s="53" t="s">
        <v>33872</v>
      </c>
    </row>
    <row r="24467" spans="1:4" ht="15" x14ac:dyDescent="0.25">
      <c r="A24467" s="53" t="s">
        <v>28531</v>
      </c>
      <c r="B24467" s="53">
        <v>15</v>
      </c>
      <c r="C24467" s="53" t="s">
        <v>33536</v>
      </c>
      <c r="D24467" s="53" t="s">
        <v>33872</v>
      </c>
    </row>
    <row r="24468" spans="1:4" ht="15" x14ac:dyDescent="0.25">
      <c r="A24468" s="53" t="s">
        <v>28532</v>
      </c>
      <c r="B24468" s="53">
        <v>15</v>
      </c>
      <c r="C24468" s="53" t="s">
        <v>33536</v>
      </c>
      <c r="D24468" s="53" t="s">
        <v>33872</v>
      </c>
    </row>
    <row r="24469" spans="1:4" ht="15" x14ac:dyDescent="0.25">
      <c r="A24469" s="53" t="s">
        <v>28533</v>
      </c>
      <c r="B24469" s="53">
        <v>0</v>
      </c>
      <c r="C24469" s="53" t="s">
        <v>33536</v>
      </c>
      <c r="D24469" s="53" t="s">
        <v>33872</v>
      </c>
    </row>
    <row r="24470" spans="1:4" ht="15" x14ac:dyDescent="0.25">
      <c r="A24470" s="53" t="s">
        <v>28534</v>
      </c>
      <c r="B24470" s="53">
        <v>15</v>
      </c>
      <c r="C24470" s="53" t="s">
        <v>33536</v>
      </c>
      <c r="D24470" s="53" t="s">
        <v>33872</v>
      </c>
    </row>
    <row r="24471" spans="1:4" ht="15" x14ac:dyDescent="0.25">
      <c r="A24471" s="53" t="s">
        <v>28535</v>
      </c>
      <c r="B24471" s="53">
        <v>15</v>
      </c>
      <c r="C24471" s="53" t="s">
        <v>33536</v>
      </c>
      <c r="D24471" s="53" t="s">
        <v>33872</v>
      </c>
    </row>
    <row r="24472" spans="1:4" ht="15" x14ac:dyDescent="0.25">
      <c r="A24472" s="53" t="s">
        <v>28536</v>
      </c>
      <c r="B24472" s="53">
        <v>15</v>
      </c>
      <c r="C24472" s="53" t="s">
        <v>33536</v>
      </c>
      <c r="D24472" s="53" t="s">
        <v>33872</v>
      </c>
    </row>
    <row r="24473" spans="1:4" ht="15" x14ac:dyDescent="0.25">
      <c r="A24473" s="53" t="s">
        <v>28537</v>
      </c>
      <c r="B24473" s="53">
        <v>15</v>
      </c>
      <c r="C24473" s="53" t="s">
        <v>33536</v>
      </c>
      <c r="D24473" s="53" t="s">
        <v>33872</v>
      </c>
    </row>
    <row r="24474" spans="1:4" ht="15" x14ac:dyDescent="0.25">
      <c r="A24474" s="53" t="s">
        <v>28538</v>
      </c>
      <c r="B24474" s="53">
        <v>15</v>
      </c>
      <c r="C24474" s="53" t="s">
        <v>33536</v>
      </c>
      <c r="D24474" s="53" t="s">
        <v>33872</v>
      </c>
    </row>
    <row r="24475" spans="1:4" ht="15" x14ac:dyDescent="0.25">
      <c r="A24475" s="53" t="s">
        <v>28539</v>
      </c>
      <c r="B24475" s="53">
        <v>15</v>
      </c>
      <c r="C24475" s="53" t="s">
        <v>33536</v>
      </c>
      <c r="D24475" s="53" t="s">
        <v>33872</v>
      </c>
    </row>
    <row r="24476" spans="1:4" ht="15" x14ac:dyDescent="0.25">
      <c r="A24476" s="53" t="s">
        <v>28540</v>
      </c>
      <c r="B24476" s="53">
        <v>15</v>
      </c>
      <c r="C24476" s="53" t="s">
        <v>33536</v>
      </c>
      <c r="D24476" s="53" t="s">
        <v>33872</v>
      </c>
    </row>
    <row r="24477" spans="1:4" ht="15" x14ac:dyDescent="0.25">
      <c r="A24477" s="53" t="s">
        <v>28541</v>
      </c>
      <c r="B24477" s="53">
        <v>30</v>
      </c>
      <c r="C24477" s="53"/>
      <c r="D24477" s="53" t="s">
        <v>33872</v>
      </c>
    </row>
    <row r="24478" spans="1:4" ht="15" x14ac:dyDescent="0.25">
      <c r="A24478" s="53" t="s">
        <v>28542</v>
      </c>
      <c r="B24478" s="53">
        <v>30</v>
      </c>
      <c r="C24478" s="53" t="s">
        <v>33536</v>
      </c>
      <c r="D24478" s="53" t="s">
        <v>33872</v>
      </c>
    </row>
    <row r="24479" spans="1:4" ht="15" x14ac:dyDescent="0.25">
      <c r="A24479" s="53" t="s">
        <v>28543</v>
      </c>
      <c r="B24479" s="53">
        <v>10</v>
      </c>
      <c r="C24479" s="53" t="s">
        <v>33536</v>
      </c>
      <c r="D24479" s="53" t="s">
        <v>33872</v>
      </c>
    </row>
    <row r="24480" spans="1:4" ht="15" x14ac:dyDescent="0.25">
      <c r="A24480" s="53" t="s">
        <v>28544</v>
      </c>
      <c r="B24480" s="53">
        <v>45</v>
      </c>
      <c r="C24480" s="53"/>
      <c r="D24480" s="53" t="s">
        <v>33872</v>
      </c>
    </row>
    <row r="24481" spans="1:4" ht="15" x14ac:dyDescent="0.25">
      <c r="A24481" s="53" t="s">
        <v>28545</v>
      </c>
      <c r="B24481" s="53">
        <v>25</v>
      </c>
      <c r="C24481" s="53"/>
      <c r="D24481" s="53" t="s">
        <v>33872</v>
      </c>
    </row>
    <row r="24482" spans="1:4" ht="15" x14ac:dyDescent="0.25">
      <c r="A24482" s="53" t="s">
        <v>28546</v>
      </c>
      <c r="B24482" s="53">
        <v>25</v>
      </c>
      <c r="C24482" s="53"/>
      <c r="D24482" s="53" t="s">
        <v>33872</v>
      </c>
    </row>
    <row r="24483" spans="1:4" ht="15" x14ac:dyDescent="0.25">
      <c r="A24483" s="53" t="s">
        <v>28547</v>
      </c>
      <c r="B24483" s="53">
        <v>25</v>
      </c>
      <c r="C24483" s="53"/>
      <c r="D24483" s="53" t="s">
        <v>33872</v>
      </c>
    </row>
    <row r="24484" spans="1:4" ht="15" x14ac:dyDescent="0.25">
      <c r="A24484" s="53" t="s">
        <v>28548</v>
      </c>
      <c r="B24484" s="53">
        <v>25</v>
      </c>
      <c r="C24484" s="53"/>
      <c r="D24484" s="53" t="s">
        <v>33872</v>
      </c>
    </row>
    <row r="24485" spans="1:4" ht="15" x14ac:dyDescent="0.25">
      <c r="A24485" s="53" t="s">
        <v>28549</v>
      </c>
      <c r="B24485" s="53">
        <v>25</v>
      </c>
      <c r="C24485" s="53"/>
      <c r="D24485" s="53" t="s">
        <v>33872</v>
      </c>
    </row>
    <row r="24486" spans="1:4" ht="15" x14ac:dyDescent="0.25">
      <c r="A24486" s="53" t="s">
        <v>28550</v>
      </c>
      <c r="B24486" s="53">
        <v>25</v>
      </c>
      <c r="C24486" s="53"/>
      <c r="D24486" s="53" t="s">
        <v>33872</v>
      </c>
    </row>
    <row r="24487" spans="1:4" ht="15" x14ac:dyDescent="0.25">
      <c r="A24487" s="53" t="s">
        <v>28551</v>
      </c>
      <c r="B24487" s="53">
        <v>25</v>
      </c>
      <c r="C24487" s="53"/>
      <c r="D24487" s="53" t="s">
        <v>33872</v>
      </c>
    </row>
    <row r="24488" spans="1:4" ht="15" x14ac:dyDescent="0.25">
      <c r="A24488" s="53" t="s">
        <v>28552</v>
      </c>
      <c r="B24488" s="53">
        <v>25</v>
      </c>
      <c r="C24488" s="53"/>
      <c r="D24488" s="53" t="s">
        <v>33872</v>
      </c>
    </row>
    <row r="24489" spans="1:4" ht="15" x14ac:dyDescent="0.25">
      <c r="A24489" s="53" t="s">
        <v>28553</v>
      </c>
      <c r="B24489" s="53">
        <v>25</v>
      </c>
      <c r="C24489" s="53"/>
      <c r="D24489" s="53" t="s">
        <v>33872</v>
      </c>
    </row>
    <row r="24490" spans="1:4" ht="15" x14ac:dyDescent="0.25">
      <c r="A24490" s="53" t="s">
        <v>28554</v>
      </c>
      <c r="B24490" s="53">
        <v>25</v>
      </c>
      <c r="C24490" s="53"/>
      <c r="D24490" s="53" t="s">
        <v>33872</v>
      </c>
    </row>
    <row r="24491" spans="1:4" ht="15" x14ac:dyDescent="0.25">
      <c r="A24491" s="53" t="s">
        <v>28555</v>
      </c>
      <c r="B24491" s="53">
        <v>25</v>
      </c>
      <c r="C24491" s="53"/>
      <c r="D24491" s="53" t="s">
        <v>33872</v>
      </c>
    </row>
    <row r="24492" spans="1:4" ht="15" x14ac:dyDescent="0.25">
      <c r="A24492" s="53" t="s">
        <v>28556</v>
      </c>
      <c r="B24492" s="53">
        <v>25</v>
      </c>
      <c r="C24492" s="53"/>
      <c r="D24492" s="53" t="s">
        <v>33872</v>
      </c>
    </row>
    <row r="24493" spans="1:4" ht="15" x14ac:dyDescent="0.25">
      <c r="A24493" s="53" t="s">
        <v>28557</v>
      </c>
      <c r="B24493" s="53">
        <v>25</v>
      </c>
      <c r="C24493" s="53"/>
      <c r="D24493" s="53" t="s">
        <v>33872</v>
      </c>
    </row>
    <row r="24494" spans="1:4" ht="15" x14ac:dyDescent="0.25">
      <c r="A24494" s="53" t="s">
        <v>28558</v>
      </c>
      <c r="B24494" s="53">
        <v>25</v>
      </c>
      <c r="C24494" s="53"/>
      <c r="D24494" s="53" t="s">
        <v>33872</v>
      </c>
    </row>
    <row r="24495" spans="1:4" ht="15" x14ac:dyDescent="0.25">
      <c r="A24495" s="53" t="s">
        <v>28559</v>
      </c>
      <c r="B24495" s="53">
        <v>25</v>
      </c>
      <c r="C24495" s="53"/>
      <c r="D24495" s="53" t="s">
        <v>33872</v>
      </c>
    </row>
    <row r="24496" spans="1:4" ht="15" x14ac:dyDescent="0.25">
      <c r="A24496" s="53" t="s">
        <v>28560</v>
      </c>
      <c r="B24496" s="53">
        <v>25</v>
      </c>
      <c r="C24496" s="53"/>
      <c r="D24496" s="53" t="s">
        <v>33872</v>
      </c>
    </row>
    <row r="24497" spans="1:4" ht="15" x14ac:dyDescent="0.25">
      <c r="A24497" s="53" t="s">
        <v>28561</v>
      </c>
      <c r="B24497" s="53">
        <v>25</v>
      </c>
      <c r="C24497" s="53"/>
      <c r="D24497" s="53" t="s">
        <v>33872</v>
      </c>
    </row>
    <row r="24498" spans="1:4" ht="15" x14ac:dyDescent="0.25">
      <c r="A24498" s="53" t="s">
        <v>28562</v>
      </c>
      <c r="B24498" s="53">
        <v>25</v>
      </c>
      <c r="C24498" s="53"/>
      <c r="D24498" s="53" t="s">
        <v>33872</v>
      </c>
    </row>
    <row r="24499" spans="1:4" ht="15" x14ac:dyDescent="0.25">
      <c r="A24499" s="53" t="s">
        <v>28563</v>
      </c>
      <c r="B24499" s="53">
        <v>25</v>
      </c>
      <c r="C24499" s="53"/>
      <c r="D24499" s="53" t="s">
        <v>33872</v>
      </c>
    </row>
    <row r="24500" spans="1:4" ht="15" x14ac:dyDescent="0.25">
      <c r="A24500" s="53" t="s">
        <v>28564</v>
      </c>
      <c r="B24500" s="53">
        <v>25</v>
      </c>
      <c r="C24500" s="53"/>
      <c r="D24500" s="53" t="s">
        <v>33872</v>
      </c>
    </row>
    <row r="24501" spans="1:4" ht="15" x14ac:dyDescent="0.25">
      <c r="A24501" s="53" t="s">
        <v>28565</v>
      </c>
      <c r="B24501" s="53">
        <v>25</v>
      </c>
      <c r="C24501" s="53" t="s">
        <v>33536</v>
      </c>
      <c r="D24501" s="53" t="s">
        <v>33872</v>
      </c>
    </row>
    <row r="24502" spans="1:4" ht="15" x14ac:dyDescent="0.25">
      <c r="A24502" s="53" t="s">
        <v>28566</v>
      </c>
      <c r="B24502" s="53">
        <v>25</v>
      </c>
      <c r="C24502" s="53" t="s">
        <v>33536</v>
      </c>
      <c r="D24502" s="53" t="s">
        <v>33872</v>
      </c>
    </row>
    <row r="24503" spans="1:4" ht="15" x14ac:dyDescent="0.25">
      <c r="A24503" s="53" t="s">
        <v>28567</v>
      </c>
      <c r="B24503" s="53">
        <v>25</v>
      </c>
      <c r="C24503" s="53" t="s">
        <v>33536</v>
      </c>
      <c r="D24503" s="53" t="s">
        <v>33872</v>
      </c>
    </row>
    <row r="24504" spans="1:4" ht="15" x14ac:dyDescent="0.25">
      <c r="A24504" s="53" t="s">
        <v>28568</v>
      </c>
      <c r="B24504" s="53">
        <v>25</v>
      </c>
      <c r="C24504" s="53" t="s">
        <v>33536</v>
      </c>
      <c r="D24504" s="53" t="s">
        <v>33872</v>
      </c>
    </row>
    <row r="24505" spans="1:4" ht="15" x14ac:dyDescent="0.25">
      <c r="A24505" s="53" t="s">
        <v>28569</v>
      </c>
      <c r="B24505" s="53">
        <v>25</v>
      </c>
      <c r="C24505" s="53" t="s">
        <v>33536</v>
      </c>
      <c r="D24505" s="53" t="s">
        <v>33872</v>
      </c>
    </row>
    <row r="24506" spans="1:4" ht="15" x14ac:dyDescent="0.25">
      <c r="A24506" s="53" t="s">
        <v>28570</v>
      </c>
      <c r="B24506" s="53">
        <v>25</v>
      </c>
      <c r="C24506" s="53" t="s">
        <v>33536</v>
      </c>
      <c r="D24506" s="53" t="s">
        <v>33872</v>
      </c>
    </row>
    <row r="24507" spans="1:4" ht="15" x14ac:dyDescent="0.25">
      <c r="A24507" s="53" t="s">
        <v>28571</v>
      </c>
      <c r="B24507" s="53">
        <v>25</v>
      </c>
      <c r="C24507" s="53" t="s">
        <v>33536</v>
      </c>
      <c r="D24507" s="53" t="s">
        <v>33872</v>
      </c>
    </row>
    <row r="24508" spans="1:4" ht="15" x14ac:dyDescent="0.25">
      <c r="A24508" s="53" t="s">
        <v>28572</v>
      </c>
      <c r="B24508" s="53">
        <v>25</v>
      </c>
      <c r="C24508" s="53" t="s">
        <v>33536</v>
      </c>
      <c r="D24508" s="53" t="s">
        <v>33872</v>
      </c>
    </row>
    <row r="24509" spans="1:4" ht="15" x14ac:dyDescent="0.25">
      <c r="A24509" s="53" t="s">
        <v>28573</v>
      </c>
      <c r="B24509" s="53">
        <v>25</v>
      </c>
      <c r="C24509" s="53" t="s">
        <v>33536</v>
      </c>
      <c r="D24509" s="53" t="s">
        <v>33872</v>
      </c>
    </row>
    <row r="24510" spans="1:4" ht="15" x14ac:dyDescent="0.25">
      <c r="A24510" s="53" t="s">
        <v>28574</v>
      </c>
      <c r="B24510" s="53">
        <v>25</v>
      </c>
      <c r="C24510" s="53" t="s">
        <v>33536</v>
      </c>
      <c r="D24510" s="53" t="s">
        <v>33872</v>
      </c>
    </row>
    <row r="24511" spans="1:4" ht="15" x14ac:dyDescent="0.25">
      <c r="A24511" s="53" t="s">
        <v>28575</v>
      </c>
      <c r="B24511" s="53">
        <v>25</v>
      </c>
      <c r="C24511" s="53" t="s">
        <v>33536</v>
      </c>
      <c r="D24511" s="53" t="s">
        <v>33872</v>
      </c>
    </row>
    <row r="24512" spans="1:4" ht="15" x14ac:dyDescent="0.25">
      <c r="A24512" s="53" t="s">
        <v>28576</v>
      </c>
      <c r="B24512" s="53">
        <v>25</v>
      </c>
      <c r="C24512" s="53" t="s">
        <v>33536</v>
      </c>
      <c r="D24512" s="53" t="s">
        <v>33872</v>
      </c>
    </row>
    <row r="24513" spans="1:4" ht="15" x14ac:dyDescent="0.25">
      <c r="A24513" s="53" t="s">
        <v>28577</v>
      </c>
      <c r="B24513" s="53">
        <v>25</v>
      </c>
      <c r="C24513" s="53" t="s">
        <v>33536</v>
      </c>
      <c r="D24513" s="53" t="s">
        <v>33872</v>
      </c>
    </row>
    <row r="24514" spans="1:4" ht="15" x14ac:dyDescent="0.25">
      <c r="A24514" s="53" t="s">
        <v>28578</v>
      </c>
      <c r="B24514" s="53">
        <v>25</v>
      </c>
      <c r="C24514" s="53" t="s">
        <v>33536</v>
      </c>
      <c r="D24514" s="53" t="s">
        <v>33872</v>
      </c>
    </row>
    <row r="24515" spans="1:4" ht="15" x14ac:dyDescent="0.25">
      <c r="A24515" s="53" t="s">
        <v>28579</v>
      </c>
      <c r="B24515" s="53">
        <v>25</v>
      </c>
      <c r="C24515" s="53" t="s">
        <v>33536</v>
      </c>
      <c r="D24515" s="53" t="s">
        <v>33872</v>
      </c>
    </row>
    <row r="24516" spans="1:4" ht="15" x14ac:dyDescent="0.25">
      <c r="A24516" s="53" t="s">
        <v>28580</v>
      </c>
      <c r="B24516" s="53">
        <v>25</v>
      </c>
      <c r="C24516" s="53" t="s">
        <v>33536</v>
      </c>
      <c r="D24516" s="53" t="s">
        <v>33872</v>
      </c>
    </row>
    <row r="24517" spans="1:4" ht="15" x14ac:dyDescent="0.25">
      <c r="A24517" s="53" t="s">
        <v>28581</v>
      </c>
      <c r="B24517" s="53">
        <v>25</v>
      </c>
      <c r="C24517" s="53" t="s">
        <v>33536</v>
      </c>
      <c r="D24517" s="53" t="s">
        <v>33872</v>
      </c>
    </row>
    <row r="24518" spans="1:4" ht="15" x14ac:dyDescent="0.25">
      <c r="A24518" s="53" t="s">
        <v>28582</v>
      </c>
      <c r="B24518" s="53">
        <v>25</v>
      </c>
      <c r="C24518" s="53" t="s">
        <v>33536</v>
      </c>
      <c r="D24518" s="53" t="s">
        <v>33872</v>
      </c>
    </row>
    <row r="24519" spans="1:4" ht="15" x14ac:dyDescent="0.25">
      <c r="A24519" s="53" t="s">
        <v>28583</v>
      </c>
      <c r="B24519" s="53">
        <v>25</v>
      </c>
      <c r="C24519" s="53" t="s">
        <v>33536</v>
      </c>
      <c r="D24519" s="53" t="s">
        <v>33872</v>
      </c>
    </row>
    <row r="24520" spans="1:4" ht="15" x14ac:dyDescent="0.25">
      <c r="A24520" s="53" t="s">
        <v>28584</v>
      </c>
      <c r="B24520" s="53">
        <v>30</v>
      </c>
      <c r="C24520" s="53" t="s">
        <v>33536</v>
      </c>
      <c r="D24520" s="53" t="s">
        <v>33872</v>
      </c>
    </row>
    <row r="24521" spans="1:4" ht="15" x14ac:dyDescent="0.25">
      <c r="A24521" s="53" t="s">
        <v>28585</v>
      </c>
      <c r="B24521" s="53">
        <v>30</v>
      </c>
      <c r="C24521" s="53" t="s">
        <v>33536</v>
      </c>
      <c r="D24521" s="53" t="s">
        <v>33872</v>
      </c>
    </row>
    <row r="24522" spans="1:4" ht="15" x14ac:dyDescent="0.25">
      <c r="A24522" s="53" t="s">
        <v>28586</v>
      </c>
      <c r="B24522" s="53">
        <v>30</v>
      </c>
      <c r="C24522" s="53" t="s">
        <v>33536</v>
      </c>
      <c r="D24522" s="53" t="s">
        <v>33872</v>
      </c>
    </row>
    <row r="24523" spans="1:4" ht="15" x14ac:dyDescent="0.25">
      <c r="A24523" s="53" t="s">
        <v>28587</v>
      </c>
      <c r="B24523" s="53">
        <v>30</v>
      </c>
      <c r="C24523" s="53" t="s">
        <v>33536</v>
      </c>
      <c r="D24523" s="53" t="s">
        <v>33872</v>
      </c>
    </row>
    <row r="24524" spans="1:4" ht="15" x14ac:dyDescent="0.25">
      <c r="A24524" s="53" t="s">
        <v>28588</v>
      </c>
      <c r="B24524" s="53">
        <v>30</v>
      </c>
      <c r="C24524" s="53" t="s">
        <v>33536</v>
      </c>
      <c r="D24524" s="53" t="s">
        <v>33872</v>
      </c>
    </row>
    <row r="24525" spans="1:4" ht="15" x14ac:dyDescent="0.25">
      <c r="A24525" s="53" t="s">
        <v>28589</v>
      </c>
      <c r="B24525" s="53">
        <v>30</v>
      </c>
      <c r="C24525" s="53" t="s">
        <v>33536</v>
      </c>
      <c r="D24525" s="53" t="s">
        <v>33872</v>
      </c>
    </row>
    <row r="24526" spans="1:4" ht="15" x14ac:dyDescent="0.25">
      <c r="A24526" s="53" t="s">
        <v>28590</v>
      </c>
      <c r="B24526" s="53">
        <v>30</v>
      </c>
      <c r="C24526" s="53" t="s">
        <v>33536</v>
      </c>
      <c r="D24526" s="53" t="s">
        <v>33872</v>
      </c>
    </row>
    <row r="24527" spans="1:4" ht="15" x14ac:dyDescent="0.25">
      <c r="A24527" s="53" t="s">
        <v>28591</v>
      </c>
      <c r="B24527" s="53">
        <v>30</v>
      </c>
      <c r="C24527" s="53" t="s">
        <v>33536</v>
      </c>
      <c r="D24527" s="53" t="s">
        <v>33872</v>
      </c>
    </row>
    <row r="24528" spans="1:4" ht="15" x14ac:dyDescent="0.25">
      <c r="A24528" s="53" t="s">
        <v>28592</v>
      </c>
      <c r="B24528" s="53">
        <v>30</v>
      </c>
      <c r="C24528" s="53" t="s">
        <v>33536</v>
      </c>
      <c r="D24528" s="53" t="s">
        <v>33872</v>
      </c>
    </row>
    <row r="24529" spans="1:4" ht="15" x14ac:dyDescent="0.25">
      <c r="A24529" s="53" t="s">
        <v>28593</v>
      </c>
      <c r="B24529" s="53">
        <v>30</v>
      </c>
      <c r="C24529" s="53" t="s">
        <v>33536</v>
      </c>
      <c r="D24529" s="53" t="s">
        <v>33872</v>
      </c>
    </row>
    <row r="24530" spans="1:4" ht="15" x14ac:dyDescent="0.25">
      <c r="A24530" s="53" t="s">
        <v>28594</v>
      </c>
      <c r="B24530" s="53">
        <v>30</v>
      </c>
      <c r="C24530" s="53" t="s">
        <v>33536</v>
      </c>
      <c r="D24530" s="53" t="s">
        <v>33872</v>
      </c>
    </row>
    <row r="24531" spans="1:4" ht="15" x14ac:dyDescent="0.25">
      <c r="A24531" s="53" t="s">
        <v>28595</v>
      </c>
      <c r="B24531" s="53">
        <v>30</v>
      </c>
      <c r="C24531" s="53" t="s">
        <v>33536</v>
      </c>
      <c r="D24531" s="53" t="s">
        <v>33872</v>
      </c>
    </row>
    <row r="24532" spans="1:4" ht="15" x14ac:dyDescent="0.25">
      <c r="A24532" s="53" t="s">
        <v>28596</v>
      </c>
      <c r="B24532" s="53">
        <v>30</v>
      </c>
      <c r="C24532" s="53" t="s">
        <v>33536</v>
      </c>
      <c r="D24532" s="53" t="s">
        <v>33872</v>
      </c>
    </row>
    <row r="24533" spans="1:4" ht="15" x14ac:dyDescent="0.25">
      <c r="A24533" s="53" t="s">
        <v>28597</v>
      </c>
      <c r="B24533" s="53">
        <v>30</v>
      </c>
      <c r="C24533" s="53" t="s">
        <v>33536</v>
      </c>
      <c r="D24533" s="53" t="s">
        <v>33872</v>
      </c>
    </row>
    <row r="24534" spans="1:4" ht="15" x14ac:dyDescent="0.25">
      <c r="A24534" s="53" t="s">
        <v>28598</v>
      </c>
      <c r="B24534" s="53">
        <v>30</v>
      </c>
      <c r="C24534" s="53" t="s">
        <v>33536</v>
      </c>
      <c r="D24534" s="53" t="s">
        <v>33872</v>
      </c>
    </row>
    <row r="24535" spans="1:4" ht="15" x14ac:dyDescent="0.25">
      <c r="A24535" s="53" t="s">
        <v>28599</v>
      </c>
      <c r="B24535" s="53">
        <v>30</v>
      </c>
      <c r="C24535" s="53" t="s">
        <v>33536</v>
      </c>
      <c r="D24535" s="53" t="s">
        <v>33872</v>
      </c>
    </row>
    <row r="24536" spans="1:4" ht="15" x14ac:dyDescent="0.25">
      <c r="A24536" s="53" t="s">
        <v>28600</v>
      </c>
      <c r="B24536" s="53">
        <v>30</v>
      </c>
      <c r="C24536" s="53" t="s">
        <v>33536</v>
      </c>
      <c r="D24536" s="53" t="s">
        <v>33872</v>
      </c>
    </row>
    <row r="24537" spans="1:4" ht="15" x14ac:dyDescent="0.25">
      <c r="A24537" s="53" t="s">
        <v>28601</v>
      </c>
      <c r="B24537" s="53">
        <v>30</v>
      </c>
      <c r="C24537" s="53" t="s">
        <v>33536</v>
      </c>
      <c r="D24537" s="53" t="s">
        <v>33872</v>
      </c>
    </row>
    <row r="24538" spans="1:4" ht="15" x14ac:dyDescent="0.25">
      <c r="A24538" s="53" t="s">
        <v>28602</v>
      </c>
      <c r="B24538" s="53">
        <v>30</v>
      </c>
      <c r="C24538" s="53" t="s">
        <v>33536</v>
      </c>
      <c r="D24538" s="53" t="s">
        <v>33872</v>
      </c>
    </row>
    <row r="24539" spans="1:4" ht="15" x14ac:dyDescent="0.25">
      <c r="A24539" s="53" t="s">
        <v>28603</v>
      </c>
      <c r="B24539" s="53">
        <v>30</v>
      </c>
      <c r="C24539" s="53" t="s">
        <v>33536</v>
      </c>
      <c r="D24539" s="53" t="s">
        <v>33872</v>
      </c>
    </row>
    <row r="24540" spans="1:4" ht="15" x14ac:dyDescent="0.25">
      <c r="A24540" s="53" t="s">
        <v>28604</v>
      </c>
      <c r="B24540" s="53">
        <v>30</v>
      </c>
      <c r="C24540" s="53" t="s">
        <v>33536</v>
      </c>
      <c r="D24540" s="53" t="s">
        <v>33872</v>
      </c>
    </row>
    <row r="24541" spans="1:4" ht="15" x14ac:dyDescent="0.25">
      <c r="A24541" s="53" t="s">
        <v>28605</v>
      </c>
      <c r="B24541" s="53">
        <v>30</v>
      </c>
      <c r="C24541" s="53" t="s">
        <v>33536</v>
      </c>
      <c r="D24541" s="53" t="s">
        <v>33872</v>
      </c>
    </row>
    <row r="24542" spans="1:4" ht="15" x14ac:dyDescent="0.25">
      <c r="A24542" s="53" t="s">
        <v>28606</v>
      </c>
      <c r="B24542" s="53">
        <v>30</v>
      </c>
      <c r="C24542" s="53" t="s">
        <v>33536</v>
      </c>
      <c r="D24542" s="53" t="s">
        <v>33872</v>
      </c>
    </row>
    <row r="24543" spans="1:4" ht="15" x14ac:dyDescent="0.25">
      <c r="A24543" s="53" t="s">
        <v>28607</v>
      </c>
      <c r="B24543" s="53">
        <v>30</v>
      </c>
      <c r="C24543" s="53" t="s">
        <v>33536</v>
      </c>
      <c r="D24543" s="53" t="s">
        <v>33872</v>
      </c>
    </row>
    <row r="24544" spans="1:4" ht="15" x14ac:dyDescent="0.25">
      <c r="A24544" s="53" t="s">
        <v>28608</v>
      </c>
      <c r="B24544" s="53">
        <v>30</v>
      </c>
      <c r="C24544" s="53" t="s">
        <v>33536</v>
      </c>
      <c r="D24544" s="53" t="s">
        <v>33872</v>
      </c>
    </row>
    <row r="24545" spans="1:4" ht="15" x14ac:dyDescent="0.25">
      <c r="A24545" s="53" t="s">
        <v>28609</v>
      </c>
      <c r="B24545" s="53">
        <v>30</v>
      </c>
      <c r="C24545" s="53" t="s">
        <v>33536</v>
      </c>
      <c r="D24545" s="53" t="s">
        <v>33872</v>
      </c>
    </row>
    <row r="24546" spans="1:4" ht="15" x14ac:dyDescent="0.25">
      <c r="A24546" s="53" t="s">
        <v>28610</v>
      </c>
      <c r="B24546" s="53">
        <v>30</v>
      </c>
      <c r="C24546" s="53" t="s">
        <v>33536</v>
      </c>
      <c r="D24546" s="53" t="s">
        <v>33872</v>
      </c>
    </row>
    <row r="24547" spans="1:4" ht="15" x14ac:dyDescent="0.25">
      <c r="A24547" s="53" t="s">
        <v>28611</v>
      </c>
      <c r="B24547" s="53">
        <v>30</v>
      </c>
      <c r="C24547" s="53" t="s">
        <v>33536</v>
      </c>
      <c r="D24547" s="53" t="s">
        <v>33872</v>
      </c>
    </row>
    <row r="24548" spans="1:4" ht="15" x14ac:dyDescent="0.25">
      <c r="A24548" s="53" t="s">
        <v>28612</v>
      </c>
      <c r="B24548" s="53">
        <v>30</v>
      </c>
      <c r="C24548" s="53" t="s">
        <v>33536</v>
      </c>
      <c r="D24548" s="53" t="s">
        <v>33872</v>
      </c>
    </row>
    <row r="24549" spans="1:4" ht="15" x14ac:dyDescent="0.25">
      <c r="A24549" s="53" t="s">
        <v>28613</v>
      </c>
      <c r="B24549" s="53">
        <v>30</v>
      </c>
      <c r="C24549" s="53" t="s">
        <v>33536</v>
      </c>
      <c r="D24549" s="53" t="s">
        <v>33872</v>
      </c>
    </row>
    <row r="24550" spans="1:4" ht="15" x14ac:dyDescent="0.25">
      <c r="A24550" s="53" t="s">
        <v>28614</v>
      </c>
      <c r="B24550" s="53">
        <v>30</v>
      </c>
      <c r="C24550" s="53" t="s">
        <v>33536</v>
      </c>
      <c r="D24550" s="53" t="s">
        <v>33872</v>
      </c>
    </row>
    <row r="24551" spans="1:4" ht="15" x14ac:dyDescent="0.25">
      <c r="A24551" s="53" t="s">
        <v>28615</v>
      </c>
      <c r="B24551" s="53">
        <v>30</v>
      </c>
      <c r="C24551" s="53" t="s">
        <v>33536</v>
      </c>
      <c r="D24551" s="53" t="s">
        <v>33872</v>
      </c>
    </row>
    <row r="24552" spans="1:4" ht="15" x14ac:dyDescent="0.25">
      <c r="A24552" s="53" t="s">
        <v>28616</v>
      </c>
      <c r="B24552" s="53">
        <v>30</v>
      </c>
      <c r="C24552" s="53" t="s">
        <v>33536</v>
      </c>
      <c r="D24552" s="53" t="s">
        <v>33872</v>
      </c>
    </row>
    <row r="24553" spans="1:4" ht="15" x14ac:dyDescent="0.25">
      <c r="A24553" s="53" t="s">
        <v>28617</v>
      </c>
      <c r="B24553" s="53">
        <v>30</v>
      </c>
      <c r="C24553" s="53" t="s">
        <v>33536</v>
      </c>
      <c r="D24553" s="53" t="s">
        <v>33872</v>
      </c>
    </row>
    <row r="24554" spans="1:4" ht="15" x14ac:dyDescent="0.25">
      <c r="A24554" s="53" t="s">
        <v>28618</v>
      </c>
      <c r="B24554" s="53">
        <v>30</v>
      </c>
      <c r="C24554" s="53" t="s">
        <v>33536</v>
      </c>
      <c r="D24554" s="53" t="s">
        <v>33872</v>
      </c>
    </row>
    <row r="24555" spans="1:4" ht="15" x14ac:dyDescent="0.25">
      <c r="A24555" s="53" t="s">
        <v>28619</v>
      </c>
      <c r="B24555" s="53">
        <v>30</v>
      </c>
      <c r="C24555" s="53" t="s">
        <v>33536</v>
      </c>
      <c r="D24555" s="53" t="s">
        <v>33872</v>
      </c>
    </row>
    <row r="24556" spans="1:4" ht="15" x14ac:dyDescent="0.25">
      <c r="A24556" s="53" t="s">
        <v>28620</v>
      </c>
      <c r="B24556" s="53">
        <v>30</v>
      </c>
      <c r="C24556" s="53" t="s">
        <v>33536</v>
      </c>
      <c r="D24556" s="53" t="s">
        <v>33872</v>
      </c>
    </row>
    <row r="24557" spans="1:4" ht="15" x14ac:dyDescent="0.25">
      <c r="A24557" s="53" t="s">
        <v>28621</v>
      </c>
      <c r="B24557" s="53">
        <v>30</v>
      </c>
      <c r="C24557" s="53" t="s">
        <v>33536</v>
      </c>
      <c r="D24557" s="53" t="s">
        <v>33872</v>
      </c>
    </row>
    <row r="24558" spans="1:4" ht="15" x14ac:dyDescent="0.25">
      <c r="A24558" s="53" t="s">
        <v>28622</v>
      </c>
      <c r="B24558" s="53">
        <v>30</v>
      </c>
      <c r="C24558" s="53" t="s">
        <v>33536</v>
      </c>
      <c r="D24558" s="53" t="s">
        <v>33872</v>
      </c>
    </row>
    <row r="24559" spans="1:4" ht="15" x14ac:dyDescent="0.25">
      <c r="A24559" s="53" t="s">
        <v>28623</v>
      </c>
      <c r="B24559" s="53">
        <v>30</v>
      </c>
      <c r="C24559" s="53" t="s">
        <v>33536</v>
      </c>
      <c r="D24559" s="53" t="s">
        <v>33872</v>
      </c>
    </row>
    <row r="24560" spans="1:4" ht="15" x14ac:dyDescent="0.25">
      <c r="A24560" s="53" t="s">
        <v>28624</v>
      </c>
      <c r="B24560" s="53">
        <v>30</v>
      </c>
      <c r="C24560" s="53" t="s">
        <v>33536</v>
      </c>
      <c r="D24560" s="53" t="s">
        <v>33872</v>
      </c>
    </row>
    <row r="24561" spans="1:4" ht="15" x14ac:dyDescent="0.25">
      <c r="A24561" s="53" t="s">
        <v>28625</v>
      </c>
      <c r="B24561" s="53">
        <v>30</v>
      </c>
      <c r="C24561" s="53" t="s">
        <v>33558</v>
      </c>
      <c r="D24561" s="53" t="s">
        <v>33872</v>
      </c>
    </row>
    <row r="24562" spans="1:4" ht="15" x14ac:dyDescent="0.25">
      <c r="A24562" s="53" t="s">
        <v>28626</v>
      </c>
      <c r="B24562" s="53">
        <v>15</v>
      </c>
      <c r="C24562" s="53" t="s">
        <v>33536</v>
      </c>
      <c r="D24562" s="53" t="s">
        <v>33872</v>
      </c>
    </row>
    <row r="24563" spans="1:4" ht="15" x14ac:dyDescent="0.25">
      <c r="A24563" s="53" t="s">
        <v>28627</v>
      </c>
      <c r="B24563" s="53">
        <v>45</v>
      </c>
      <c r="C24563" s="53" t="s">
        <v>33536</v>
      </c>
      <c r="D24563" s="53" t="s">
        <v>33872</v>
      </c>
    </row>
    <row r="24564" spans="1:4" ht="15" x14ac:dyDescent="0.25">
      <c r="A24564" s="53" t="s">
        <v>28628</v>
      </c>
      <c r="B24564" s="53">
        <v>15</v>
      </c>
      <c r="C24564" s="53" t="s">
        <v>33536</v>
      </c>
      <c r="D24564" s="53" t="s">
        <v>33872</v>
      </c>
    </row>
    <row r="24565" spans="1:4" ht="15" x14ac:dyDescent="0.25">
      <c r="A24565" s="53" t="s">
        <v>28629</v>
      </c>
      <c r="B24565" s="53">
        <v>45</v>
      </c>
      <c r="C24565" s="53" t="s">
        <v>33541</v>
      </c>
      <c r="D24565" s="53" t="s">
        <v>33873</v>
      </c>
    </row>
    <row r="24566" spans="1:4" ht="15" x14ac:dyDescent="0.25">
      <c r="A24566" s="53" t="s">
        <v>28630</v>
      </c>
      <c r="B24566" s="53">
        <v>15</v>
      </c>
      <c r="C24566" s="53" t="s">
        <v>33536</v>
      </c>
      <c r="D24566" s="53" t="s">
        <v>33873</v>
      </c>
    </row>
    <row r="24567" spans="1:4" ht="15" x14ac:dyDescent="0.25">
      <c r="A24567" s="53" t="s">
        <v>28631</v>
      </c>
      <c r="B24567" s="53">
        <v>15</v>
      </c>
      <c r="C24567" s="53" t="s">
        <v>33536</v>
      </c>
      <c r="D24567" s="53" t="s">
        <v>33873</v>
      </c>
    </row>
    <row r="24568" spans="1:4" ht="15" x14ac:dyDescent="0.25">
      <c r="A24568" s="53" t="s">
        <v>28632</v>
      </c>
      <c r="B24568" s="53">
        <v>120</v>
      </c>
      <c r="C24568" s="53" t="s">
        <v>33551</v>
      </c>
      <c r="D24568" s="53" t="s">
        <v>33873</v>
      </c>
    </row>
    <row r="24569" spans="1:4" ht="15" x14ac:dyDescent="0.25">
      <c r="A24569" s="53" t="s">
        <v>28633</v>
      </c>
      <c r="B24569" s="53">
        <v>30</v>
      </c>
      <c r="C24569" s="53" t="s">
        <v>33541</v>
      </c>
      <c r="D24569" s="53" t="s">
        <v>33873</v>
      </c>
    </row>
    <row r="24570" spans="1:4" ht="15" x14ac:dyDescent="0.25">
      <c r="A24570" s="53" t="s">
        <v>28634</v>
      </c>
      <c r="B24570" s="53">
        <v>120</v>
      </c>
      <c r="C24570" s="53" t="s">
        <v>33593</v>
      </c>
      <c r="D24570" s="53" t="s">
        <v>33873</v>
      </c>
    </row>
    <row r="24571" spans="1:4" ht="15" x14ac:dyDescent="0.25">
      <c r="A24571" s="53" t="s">
        <v>28635</v>
      </c>
      <c r="B24571" s="53">
        <v>15</v>
      </c>
      <c r="C24571" s="53" t="s">
        <v>33536</v>
      </c>
      <c r="D24571" s="53" t="s">
        <v>33872</v>
      </c>
    </row>
    <row r="24572" spans="1:4" ht="15" x14ac:dyDescent="0.25">
      <c r="A24572" s="53" t="s">
        <v>28636</v>
      </c>
      <c r="B24572" s="53">
        <v>15</v>
      </c>
      <c r="C24572" s="53" t="s">
        <v>33536</v>
      </c>
      <c r="D24572" s="53" t="s">
        <v>33873</v>
      </c>
    </row>
    <row r="24573" spans="1:4" ht="15" x14ac:dyDescent="0.25">
      <c r="A24573" s="53" t="s">
        <v>28637</v>
      </c>
      <c r="B24573" s="53">
        <v>15</v>
      </c>
      <c r="C24573" s="53" t="s">
        <v>33536</v>
      </c>
      <c r="D24573" s="53" t="s">
        <v>33873</v>
      </c>
    </row>
    <row r="24574" spans="1:4" ht="15" x14ac:dyDescent="0.25">
      <c r="A24574" s="53" t="s">
        <v>28638</v>
      </c>
      <c r="B24574" s="53">
        <v>15</v>
      </c>
      <c r="C24574" s="53" t="s">
        <v>33536</v>
      </c>
      <c r="D24574" s="53" t="s">
        <v>33872</v>
      </c>
    </row>
    <row r="24575" spans="1:4" ht="15" x14ac:dyDescent="0.25">
      <c r="A24575" s="53" t="s">
        <v>28639</v>
      </c>
      <c r="B24575" s="53">
        <v>15</v>
      </c>
      <c r="C24575" s="53" t="s">
        <v>33536</v>
      </c>
      <c r="D24575" s="53" t="s">
        <v>33872</v>
      </c>
    </row>
    <row r="24576" spans="1:4" ht="15" x14ac:dyDescent="0.25">
      <c r="A24576" s="53" t="s">
        <v>28640</v>
      </c>
      <c r="B24576" s="53">
        <v>15</v>
      </c>
      <c r="C24576" s="53" t="s">
        <v>33536</v>
      </c>
      <c r="D24576" s="53" t="s">
        <v>33872</v>
      </c>
    </row>
    <row r="24577" spans="1:4" ht="15" x14ac:dyDescent="0.25">
      <c r="A24577" s="53" t="s">
        <v>28641</v>
      </c>
      <c r="B24577" s="53">
        <v>15</v>
      </c>
      <c r="C24577" s="53" t="s">
        <v>33536</v>
      </c>
      <c r="D24577" s="53" t="s">
        <v>33873</v>
      </c>
    </row>
    <row r="24578" spans="1:4" ht="15" x14ac:dyDescent="0.25">
      <c r="A24578" s="53" t="s">
        <v>28642</v>
      </c>
      <c r="B24578" s="53">
        <v>15</v>
      </c>
      <c r="C24578" s="53" t="s">
        <v>33536</v>
      </c>
      <c r="D24578" s="53" t="s">
        <v>33873</v>
      </c>
    </row>
    <row r="24579" spans="1:4" ht="15" x14ac:dyDescent="0.25">
      <c r="A24579" s="53" t="s">
        <v>28643</v>
      </c>
      <c r="B24579" s="53">
        <v>15</v>
      </c>
      <c r="C24579" s="53" t="s">
        <v>33536</v>
      </c>
      <c r="D24579" s="53" t="s">
        <v>33873</v>
      </c>
    </row>
    <row r="24580" spans="1:4" ht="15" x14ac:dyDescent="0.25">
      <c r="A24580" s="53" t="s">
        <v>28644</v>
      </c>
      <c r="B24580" s="53">
        <v>15</v>
      </c>
      <c r="C24580" s="53" t="s">
        <v>33536</v>
      </c>
      <c r="D24580" s="53" t="s">
        <v>33873</v>
      </c>
    </row>
    <row r="24581" spans="1:4" ht="15" x14ac:dyDescent="0.25">
      <c r="A24581" s="53" t="s">
        <v>28645</v>
      </c>
      <c r="B24581" s="53">
        <v>15</v>
      </c>
      <c r="C24581" s="53" t="s">
        <v>33536</v>
      </c>
      <c r="D24581" s="53" t="s">
        <v>33873</v>
      </c>
    </row>
    <row r="24582" spans="1:4" ht="15" x14ac:dyDescent="0.25">
      <c r="A24582" s="53" t="s">
        <v>28646</v>
      </c>
      <c r="B24582" s="53">
        <v>15</v>
      </c>
      <c r="C24582" s="53" t="s">
        <v>33536</v>
      </c>
      <c r="D24582" s="53" t="s">
        <v>33872</v>
      </c>
    </row>
    <row r="24583" spans="1:4" ht="15" x14ac:dyDescent="0.25">
      <c r="A24583" s="53" t="s">
        <v>28647</v>
      </c>
      <c r="B24583" s="53">
        <v>15</v>
      </c>
      <c r="C24583" s="53" t="s">
        <v>33536</v>
      </c>
      <c r="D24583" s="53" t="s">
        <v>33872</v>
      </c>
    </row>
    <row r="24584" spans="1:4" ht="15" x14ac:dyDescent="0.25">
      <c r="A24584" s="53" t="s">
        <v>28648</v>
      </c>
      <c r="B24584" s="53">
        <v>15</v>
      </c>
      <c r="C24584" s="53" t="s">
        <v>33536</v>
      </c>
      <c r="D24584" s="53" t="s">
        <v>33872</v>
      </c>
    </row>
    <row r="24585" spans="1:4" ht="15" x14ac:dyDescent="0.25">
      <c r="A24585" s="53" t="s">
        <v>28649</v>
      </c>
      <c r="B24585" s="53">
        <v>15</v>
      </c>
      <c r="C24585" s="53" t="s">
        <v>33536</v>
      </c>
      <c r="D24585" s="53" t="s">
        <v>33873</v>
      </c>
    </row>
    <row r="24586" spans="1:4" ht="15" x14ac:dyDescent="0.25">
      <c r="A24586" s="53" t="s">
        <v>28650</v>
      </c>
      <c r="B24586" s="53">
        <v>15</v>
      </c>
      <c r="C24586" s="53" t="s">
        <v>33536</v>
      </c>
      <c r="D24586" s="53" t="s">
        <v>33873</v>
      </c>
    </row>
    <row r="24587" spans="1:4" ht="15" x14ac:dyDescent="0.25">
      <c r="A24587" s="53" t="s">
        <v>28651</v>
      </c>
      <c r="B24587" s="53">
        <v>15</v>
      </c>
      <c r="C24587" s="53" t="s">
        <v>33536</v>
      </c>
      <c r="D24587" s="53" t="s">
        <v>33873</v>
      </c>
    </row>
    <row r="24588" spans="1:4" ht="15" x14ac:dyDescent="0.25">
      <c r="A24588" s="53" t="s">
        <v>28652</v>
      </c>
      <c r="B24588" s="53">
        <v>15</v>
      </c>
      <c r="C24588" s="53" t="s">
        <v>33536</v>
      </c>
      <c r="D24588" s="53" t="s">
        <v>33873</v>
      </c>
    </row>
    <row r="24589" spans="1:4" ht="15" x14ac:dyDescent="0.25">
      <c r="A24589" s="53" t="s">
        <v>28653</v>
      </c>
      <c r="B24589" s="53">
        <v>15</v>
      </c>
      <c r="C24589" s="53" t="s">
        <v>33536</v>
      </c>
      <c r="D24589" s="53" t="s">
        <v>33872</v>
      </c>
    </row>
    <row r="24590" spans="1:4" ht="15" x14ac:dyDescent="0.25">
      <c r="A24590" s="53" t="s">
        <v>28654</v>
      </c>
      <c r="B24590" s="53">
        <v>15</v>
      </c>
      <c r="C24590" s="53" t="s">
        <v>33536</v>
      </c>
      <c r="D24590" s="53" t="s">
        <v>33872</v>
      </c>
    </row>
    <row r="24591" spans="1:4" ht="15" x14ac:dyDescent="0.25">
      <c r="A24591" s="53" t="s">
        <v>28655</v>
      </c>
      <c r="B24591" s="53">
        <v>15</v>
      </c>
      <c r="C24591" s="53" t="s">
        <v>33536</v>
      </c>
      <c r="D24591" s="53" t="s">
        <v>33872</v>
      </c>
    </row>
    <row r="24592" spans="1:4" ht="15" x14ac:dyDescent="0.25">
      <c r="A24592" s="53" t="s">
        <v>28656</v>
      </c>
      <c r="B24592" s="53">
        <v>15</v>
      </c>
      <c r="C24592" s="53" t="s">
        <v>33536</v>
      </c>
      <c r="D24592" s="53" t="s">
        <v>33873</v>
      </c>
    </row>
    <row r="24593" spans="1:4" ht="15" x14ac:dyDescent="0.25">
      <c r="A24593" s="53" t="s">
        <v>28657</v>
      </c>
      <c r="B24593" s="53">
        <v>15</v>
      </c>
      <c r="C24593" s="53" t="s">
        <v>33536</v>
      </c>
      <c r="D24593" s="53" t="s">
        <v>33873</v>
      </c>
    </row>
    <row r="24594" spans="1:4" ht="15" x14ac:dyDescent="0.25">
      <c r="A24594" s="53" t="s">
        <v>28658</v>
      </c>
      <c r="B24594" s="53">
        <v>15</v>
      </c>
      <c r="C24594" s="53" t="s">
        <v>33536</v>
      </c>
      <c r="D24594" s="53" t="s">
        <v>33872</v>
      </c>
    </row>
    <row r="24595" spans="1:4" ht="15" x14ac:dyDescent="0.25">
      <c r="A24595" s="53" t="s">
        <v>28659</v>
      </c>
      <c r="B24595" s="53">
        <v>15</v>
      </c>
      <c r="C24595" s="53" t="s">
        <v>33536</v>
      </c>
      <c r="D24595" s="53" t="s">
        <v>33872</v>
      </c>
    </row>
    <row r="24596" spans="1:4" ht="15" x14ac:dyDescent="0.25">
      <c r="A24596" s="53" t="s">
        <v>28660</v>
      </c>
      <c r="B24596" s="53">
        <v>15</v>
      </c>
      <c r="C24596" s="53" t="s">
        <v>33536</v>
      </c>
      <c r="D24596" s="53" t="s">
        <v>33872</v>
      </c>
    </row>
    <row r="24597" spans="1:4" ht="15" x14ac:dyDescent="0.25">
      <c r="A24597" s="53" t="s">
        <v>28661</v>
      </c>
      <c r="B24597" s="53">
        <v>15</v>
      </c>
      <c r="C24597" s="53" t="s">
        <v>33536</v>
      </c>
      <c r="D24597" s="53" t="s">
        <v>33873</v>
      </c>
    </row>
    <row r="24598" spans="1:4" ht="15" x14ac:dyDescent="0.25">
      <c r="A24598" s="53" t="s">
        <v>28662</v>
      </c>
      <c r="B24598" s="53">
        <v>15</v>
      </c>
      <c r="C24598" s="53" t="s">
        <v>33536</v>
      </c>
      <c r="D24598" s="53" t="s">
        <v>33873</v>
      </c>
    </row>
    <row r="24599" spans="1:4" ht="15" x14ac:dyDescent="0.25">
      <c r="A24599" s="53" t="s">
        <v>28663</v>
      </c>
      <c r="B24599" s="53">
        <v>15</v>
      </c>
      <c r="C24599" s="53" t="s">
        <v>33536</v>
      </c>
      <c r="D24599" s="53" t="s">
        <v>33872</v>
      </c>
    </row>
    <row r="24600" spans="1:4" ht="15" x14ac:dyDescent="0.25">
      <c r="A24600" s="53" t="s">
        <v>28664</v>
      </c>
      <c r="B24600" s="53">
        <v>15</v>
      </c>
      <c r="C24600" s="53" t="s">
        <v>33536</v>
      </c>
      <c r="D24600" s="53" t="s">
        <v>33873</v>
      </c>
    </row>
    <row r="24601" spans="1:4" ht="15" x14ac:dyDescent="0.25">
      <c r="A24601" s="53" t="s">
        <v>28665</v>
      </c>
      <c r="B24601" s="53">
        <v>15</v>
      </c>
      <c r="C24601" s="53" t="s">
        <v>33536</v>
      </c>
      <c r="D24601" s="53" t="s">
        <v>33873</v>
      </c>
    </row>
    <row r="24602" spans="1:4" ht="15" x14ac:dyDescent="0.25">
      <c r="A24602" s="53" t="s">
        <v>28666</v>
      </c>
      <c r="B24602" s="53">
        <v>15</v>
      </c>
      <c r="C24602" s="53" t="s">
        <v>33536</v>
      </c>
      <c r="D24602" s="53" t="s">
        <v>33872</v>
      </c>
    </row>
    <row r="24603" spans="1:4" ht="15" x14ac:dyDescent="0.25">
      <c r="A24603" s="53" t="s">
        <v>28667</v>
      </c>
      <c r="B24603" s="53">
        <v>15</v>
      </c>
      <c r="C24603" s="53" t="s">
        <v>33536</v>
      </c>
      <c r="D24603" s="53" t="s">
        <v>33872</v>
      </c>
    </row>
    <row r="24604" spans="1:4" ht="15" x14ac:dyDescent="0.25">
      <c r="A24604" s="53" t="s">
        <v>28668</v>
      </c>
      <c r="B24604" s="53">
        <v>15</v>
      </c>
      <c r="C24604" s="53" t="s">
        <v>33536</v>
      </c>
      <c r="D24604" s="53" t="s">
        <v>33873</v>
      </c>
    </row>
    <row r="24605" spans="1:4" ht="15" x14ac:dyDescent="0.25">
      <c r="A24605" s="53" t="s">
        <v>28669</v>
      </c>
      <c r="B24605" s="53">
        <v>15</v>
      </c>
      <c r="C24605" s="53" t="s">
        <v>33536</v>
      </c>
      <c r="D24605" s="53" t="s">
        <v>33873</v>
      </c>
    </row>
    <row r="24606" spans="1:4" ht="15" x14ac:dyDescent="0.25">
      <c r="A24606" s="53" t="s">
        <v>28670</v>
      </c>
      <c r="B24606" s="53">
        <v>15</v>
      </c>
      <c r="C24606" s="53" t="s">
        <v>33536</v>
      </c>
      <c r="D24606" s="53" t="s">
        <v>33873</v>
      </c>
    </row>
    <row r="24607" spans="1:4" ht="15" x14ac:dyDescent="0.25">
      <c r="A24607" s="53" t="s">
        <v>28671</v>
      </c>
      <c r="B24607" s="53">
        <v>15</v>
      </c>
      <c r="C24607" s="53" t="s">
        <v>33536</v>
      </c>
      <c r="D24607" s="53" t="s">
        <v>33873</v>
      </c>
    </row>
    <row r="24608" spans="1:4" ht="15" x14ac:dyDescent="0.25">
      <c r="A24608" s="53" t="s">
        <v>28672</v>
      </c>
      <c r="B24608" s="53">
        <v>15</v>
      </c>
      <c r="C24608" s="53" t="s">
        <v>33536</v>
      </c>
      <c r="D24608" s="53" t="s">
        <v>33873</v>
      </c>
    </row>
    <row r="24609" spans="1:4" ht="15" x14ac:dyDescent="0.25">
      <c r="A24609" s="53" t="s">
        <v>28673</v>
      </c>
      <c r="B24609" s="53">
        <v>15</v>
      </c>
      <c r="C24609" s="53" t="s">
        <v>33536</v>
      </c>
      <c r="D24609" s="53" t="s">
        <v>33873</v>
      </c>
    </row>
    <row r="24610" spans="1:4" ht="15" x14ac:dyDescent="0.25">
      <c r="A24610" s="53" t="s">
        <v>28674</v>
      </c>
      <c r="B24610" s="53">
        <v>15</v>
      </c>
      <c r="C24610" s="53" t="s">
        <v>33536</v>
      </c>
      <c r="D24610" s="53" t="s">
        <v>33873</v>
      </c>
    </row>
    <row r="24611" spans="1:4" ht="15" x14ac:dyDescent="0.25">
      <c r="A24611" s="53" t="s">
        <v>28675</v>
      </c>
      <c r="B24611" s="53">
        <v>15</v>
      </c>
      <c r="C24611" s="53" t="s">
        <v>33536</v>
      </c>
      <c r="D24611" s="53" t="s">
        <v>33873</v>
      </c>
    </row>
    <row r="24612" spans="1:4" ht="15" x14ac:dyDescent="0.25">
      <c r="A24612" s="53" t="s">
        <v>28676</v>
      </c>
      <c r="B24612" s="53">
        <v>15</v>
      </c>
      <c r="C24612" s="53" t="s">
        <v>33536</v>
      </c>
      <c r="D24612" s="53" t="s">
        <v>33873</v>
      </c>
    </row>
    <row r="24613" spans="1:4" ht="15" x14ac:dyDescent="0.25">
      <c r="A24613" s="53" t="s">
        <v>28677</v>
      </c>
      <c r="B24613" s="53">
        <v>15</v>
      </c>
      <c r="C24613" s="53" t="s">
        <v>33536</v>
      </c>
      <c r="D24613" s="53" t="s">
        <v>33873</v>
      </c>
    </row>
    <row r="24614" spans="1:4" ht="15" x14ac:dyDescent="0.25">
      <c r="A24614" s="53" t="s">
        <v>28678</v>
      </c>
      <c r="B24614" s="53">
        <v>15</v>
      </c>
      <c r="C24614" s="53" t="s">
        <v>33536</v>
      </c>
      <c r="D24614" s="53" t="s">
        <v>33872</v>
      </c>
    </row>
    <row r="24615" spans="1:4" ht="15" x14ac:dyDescent="0.25">
      <c r="A24615" s="53" t="s">
        <v>28679</v>
      </c>
      <c r="B24615" s="53">
        <v>15</v>
      </c>
      <c r="C24615" s="53" t="s">
        <v>33536</v>
      </c>
      <c r="D24615" s="53" t="s">
        <v>33873</v>
      </c>
    </row>
    <row r="24616" spans="1:4" ht="15" x14ac:dyDescent="0.25">
      <c r="A24616" s="53" t="s">
        <v>28680</v>
      </c>
      <c r="B24616" s="53">
        <v>15</v>
      </c>
      <c r="C24616" s="53" t="s">
        <v>33536</v>
      </c>
      <c r="D24616" s="53" t="s">
        <v>33873</v>
      </c>
    </row>
    <row r="24617" spans="1:4" ht="15" x14ac:dyDescent="0.25">
      <c r="A24617" s="53" t="s">
        <v>28681</v>
      </c>
      <c r="B24617" s="53">
        <v>15</v>
      </c>
      <c r="C24617" s="53" t="s">
        <v>33536</v>
      </c>
      <c r="D24617" s="53" t="s">
        <v>33873</v>
      </c>
    </row>
    <row r="24618" spans="1:4" ht="15" x14ac:dyDescent="0.25">
      <c r="A24618" s="53" t="s">
        <v>28682</v>
      </c>
      <c r="B24618" s="53">
        <v>15</v>
      </c>
      <c r="C24618" s="53" t="s">
        <v>33536</v>
      </c>
      <c r="D24618" s="53" t="s">
        <v>33873</v>
      </c>
    </row>
    <row r="24619" spans="1:4" ht="15" x14ac:dyDescent="0.25">
      <c r="A24619" s="53" t="s">
        <v>28683</v>
      </c>
      <c r="B24619" s="53">
        <v>15</v>
      </c>
      <c r="C24619" s="53" t="s">
        <v>33536</v>
      </c>
      <c r="D24619" s="53" t="s">
        <v>33873</v>
      </c>
    </row>
    <row r="24620" spans="1:4" ht="15" x14ac:dyDescent="0.25">
      <c r="A24620" s="53" t="s">
        <v>28684</v>
      </c>
      <c r="B24620" s="53">
        <v>15</v>
      </c>
      <c r="C24620" s="53" t="s">
        <v>33536</v>
      </c>
      <c r="D24620" s="53" t="s">
        <v>33873</v>
      </c>
    </row>
    <row r="24621" spans="1:4" ht="15" x14ac:dyDescent="0.25">
      <c r="A24621" s="53" t="s">
        <v>28685</v>
      </c>
      <c r="B24621" s="53">
        <v>15</v>
      </c>
      <c r="C24621" s="53" t="s">
        <v>33536</v>
      </c>
      <c r="D24621" s="53" t="s">
        <v>33873</v>
      </c>
    </row>
    <row r="24622" spans="1:4" ht="15" x14ac:dyDescent="0.25">
      <c r="A24622" s="53" t="s">
        <v>28686</v>
      </c>
      <c r="B24622" s="53">
        <v>15</v>
      </c>
      <c r="C24622" s="53" t="s">
        <v>33536</v>
      </c>
      <c r="D24622" s="53" t="s">
        <v>33873</v>
      </c>
    </row>
    <row r="24623" spans="1:4" ht="15" x14ac:dyDescent="0.25">
      <c r="A24623" s="53" t="s">
        <v>28687</v>
      </c>
      <c r="B24623" s="53">
        <v>15</v>
      </c>
      <c r="C24623" s="53" t="s">
        <v>33536</v>
      </c>
      <c r="D24623" s="53" t="s">
        <v>33873</v>
      </c>
    </row>
    <row r="24624" spans="1:4" ht="15" x14ac:dyDescent="0.25">
      <c r="A24624" s="53" t="s">
        <v>33392</v>
      </c>
      <c r="B24624" s="53">
        <v>15</v>
      </c>
      <c r="C24624" s="53" t="s">
        <v>33536</v>
      </c>
      <c r="D24624" s="53" t="s">
        <v>33873</v>
      </c>
    </row>
    <row r="24625" spans="1:4" ht="15" x14ac:dyDescent="0.25">
      <c r="A24625" s="53" t="s">
        <v>33393</v>
      </c>
      <c r="B24625" s="53">
        <v>15</v>
      </c>
      <c r="C24625" s="53" t="s">
        <v>33536</v>
      </c>
      <c r="D24625" s="53" t="s">
        <v>33873</v>
      </c>
    </row>
    <row r="24626" spans="1:4" ht="15" x14ac:dyDescent="0.25">
      <c r="A24626" s="53" t="s">
        <v>28688</v>
      </c>
      <c r="B24626" s="53">
        <v>10</v>
      </c>
      <c r="C24626" s="53" t="s">
        <v>33536</v>
      </c>
      <c r="D24626" s="53" t="s">
        <v>33872</v>
      </c>
    </row>
    <row r="24627" spans="1:4" ht="15" x14ac:dyDescent="0.25">
      <c r="A24627" s="53" t="s">
        <v>28689</v>
      </c>
      <c r="B24627" s="53">
        <v>10</v>
      </c>
      <c r="C24627" s="53" t="s">
        <v>33536</v>
      </c>
      <c r="D24627" s="53" t="s">
        <v>33872</v>
      </c>
    </row>
    <row r="24628" spans="1:4" ht="15" x14ac:dyDescent="0.25">
      <c r="A24628" s="53" t="s">
        <v>28690</v>
      </c>
      <c r="B24628" s="53">
        <v>15</v>
      </c>
      <c r="C24628" s="53" t="s">
        <v>33536</v>
      </c>
      <c r="D24628" s="53" t="s">
        <v>33872</v>
      </c>
    </row>
    <row r="24629" spans="1:4" ht="15" x14ac:dyDescent="0.25">
      <c r="A24629" s="53" t="s">
        <v>28691</v>
      </c>
      <c r="B24629" s="53">
        <v>20</v>
      </c>
      <c r="C24629" s="53" t="s">
        <v>33536</v>
      </c>
      <c r="D24629" s="53" t="s">
        <v>33872</v>
      </c>
    </row>
    <row r="24630" spans="1:4" ht="15" x14ac:dyDescent="0.25">
      <c r="A24630" s="53" t="s">
        <v>28692</v>
      </c>
      <c r="B24630" s="53">
        <v>25</v>
      </c>
      <c r="C24630" s="53" t="s">
        <v>33536</v>
      </c>
      <c r="D24630" s="53" t="s">
        <v>33872</v>
      </c>
    </row>
    <row r="24631" spans="1:4" ht="15" x14ac:dyDescent="0.25">
      <c r="A24631" s="53" t="s">
        <v>28693</v>
      </c>
      <c r="B24631" s="53">
        <v>30</v>
      </c>
      <c r="C24631" s="53" t="s">
        <v>33536</v>
      </c>
      <c r="D24631" s="53" t="s">
        <v>33872</v>
      </c>
    </row>
    <row r="24632" spans="1:4" ht="15" x14ac:dyDescent="0.25">
      <c r="A24632" s="53" t="s">
        <v>28694</v>
      </c>
      <c r="B24632" s="53">
        <v>15</v>
      </c>
      <c r="C24632" s="53" t="s">
        <v>33536</v>
      </c>
      <c r="D24632" s="53" t="s">
        <v>33872</v>
      </c>
    </row>
    <row r="24633" spans="1:4" ht="15" x14ac:dyDescent="0.25">
      <c r="A24633" s="53" t="s">
        <v>28695</v>
      </c>
      <c r="B24633" s="53">
        <v>15</v>
      </c>
      <c r="C24633" s="53" t="s">
        <v>33536</v>
      </c>
      <c r="D24633" s="53" t="s">
        <v>33872</v>
      </c>
    </row>
    <row r="24634" spans="1:4" ht="15" x14ac:dyDescent="0.25">
      <c r="A24634" s="53" t="s">
        <v>28696</v>
      </c>
      <c r="B24634" s="53">
        <v>15</v>
      </c>
      <c r="C24634" s="53" t="s">
        <v>33536</v>
      </c>
      <c r="D24634" s="53" t="s">
        <v>33872</v>
      </c>
    </row>
    <row r="24635" spans="1:4" ht="15" x14ac:dyDescent="0.25">
      <c r="A24635" s="53" t="s">
        <v>28697</v>
      </c>
      <c r="B24635" s="53">
        <v>15</v>
      </c>
      <c r="C24635" s="53" t="s">
        <v>33536</v>
      </c>
      <c r="D24635" s="53" t="s">
        <v>33872</v>
      </c>
    </row>
    <row r="24636" spans="1:4" ht="15" x14ac:dyDescent="0.25">
      <c r="A24636" s="53" t="s">
        <v>28698</v>
      </c>
      <c r="B24636" s="53">
        <v>0</v>
      </c>
      <c r="C24636" s="53" t="s">
        <v>33539</v>
      </c>
      <c r="D24636" s="53" t="s">
        <v>33873</v>
      </c>
    </row>
    <row r="24637" spans="1:4" ht="15" x14ac:dyDescent="0.25">
      <c r="A24637" s="53" t="s">
        <v>28699</v>
      </c>
      <c r="B24637" s="53">
        <v>5</v>
      </c>
      <c r="C24637" s="53"/>
      <c r="D24637" s="53" t="s">
        <v>33872</v>
      </c>
    </row>
    <row r="24638" spans="1:4" ht="15" x14ac:dyDescent="0.25">
      <c r="A24638" s="53" t="s">
        <v>28700</v>
      </c>
      <c r="B24638" s="53">
        <v>0</v>
      </c>
      <c r="C24638" s="53" t="s">
        <v>33537</v>
      </c>
      <c r="D24638" s="53" t="s">
        <v>33872</v>
      </c>
    </row>
    <row r="24639" spans="1:4" ht="15" x14ac:dyDescent="0.25">
      <c r="A24639" s="53" t="s">
        <v>28701</v>
      </c>
      <c r="B24639" s="53">
        <v>5</v>
      </c>
      <c r="C24639" s="53" t="s">
        <v>33558</v>
      </c>
      <c r="D24639" s="53" t="s">
        <v>33873</v>
      </c>
    </row>
    <row r="24640" spans="1:4" ht="15" x14ac:dyDescent="0.25">
      <c r="A24640" s="53" t="s">
        <v>28702</v>
      </c>
      <c r="B24640" s="53">
        <v>10</v>
      </c>
      <c r="C24640" s="53" t="s">
        <v>33536</v>
      </c>
      <c r="D24640" s="53" t="s">
        <v>33872</v>
      </c>
    </row>
    <row r="24641" spans="1:4" ht="15" x14ac:dyDescent="0.25">
      <c r="A24641" s="53" t="s">
        <v>28703</v>
      </c>
      <c r="B24641" s="53">
        <v>15</v>
      </c>
      <c r="C24641" s="53" t="s">
        <v>33536</v>
      </c>
      <c r="D24641" s="53" t="s">
        <v>33872</v>
      </c>
    </row>
    <row r="24642" spans="1:4" ht="15" x14ac:dyDescent="0.25">
      <c r="A24642" s="53" t="s">
        <v>28704</v>
      </c>
      <c r="B24642" s="53">
        <v>30</v>
      </c>
      <c r="C24642" s="53" t="s">
        <v>33536</v>
      </c>
      <c r="D24642" s="53" t="s">
        <v>33872</v>
      </c>
    </row>
    <row r="24643" spans="1:4" ht="15" x14ac:dyDescent="0.25">
      <c r="A24643" s="53" t="s">
        <v>28705</v>
      </c>
      <c r="B24643" s="53">
        <v>45</v>
      </c>
      <c r="C24643" s="53" t="s">
        <v>33536</v>
      </c>
      <c r="D24643" s="53" t="s">
        <v>33872</v>
      </c>
    </row>
    <row r="24644" spans="1:4" ht="15" x14ac:dyDescent="0.25">
      <c r="A24644" s="53" t="s">
        <v>28706</v>
      </c>
      <c r="B24644" s="53">
        <v>45</v>
      </c>
      <c r="C24644" s="53" t="s">
        <v>33536</v>
      </c>
      <c r="D24644" s="53" t="s">
        <v>33872</v>
      </c>
    </row>
    <row r="24645" spans="1:4" ht="15" x14ac:dyDescent="0.25">
      <c r="A24645" s="53" t="s">
        <v>28707</v>
      </c>
      <c r="B24645" s="53">
        <v>15</v>
      </c>
      <c r="C24645" s="53" t="s">
        <v>33536</v>
      </c>
      <c r="D24645" s="53" t="s">
        <v>33872</v>
      </c>
    </row>
    <row r="24646" spans="1:4" ht="15" x14ac:dyDescent="0.25">
      <c r="A24646" s="53" t="s">
        <v>28708</v>
      </c>
      <c r="B24646" s="53">
        <v>15</v>
      </c>
      <c r="C24646" s="53" t="s">
        <v>33536</v>
      </c>
      <c r="D24646" s="53" t="s">
        <v>33872</v>
      </c>
    </row>
    <row r="24647" spans="1:4" ht="15" x14ac:dyDescent="0.25">
      <c r="A24647" s="53" t="s">
        <v>28709</v>
      </c>
      <c r="B24647" s="53">
        <v>30</v>
      </c>
      <c r="C24647" s="53" t="s">
        <v>33536</v>
      </c>
      <c r="D24647" s="53" t="s">
        <v>33872</v>
      </c>
    </row>
    <row r="24648" spans="1:4" ht="15" x14ac:dyDescent="0.25">
      <c r="A24648" s="53" t="s">
        <v>28710</v>
      </c>
      <c r="B24648" s="53">
        <v>15</v>
      </c>
      <c r="C24648" s="53" t="s">
        <v>33536</v>
      </c>
      <c r="D24648" s="53" t="s">
        <v>33872</v>
      </c>
    </row>
    <row r="24649" spans="1:4" ht="15" x14ac:dyDescent="0.25">
      <c r="A24649" s="53" t="s">
        <v>28711</v>
      </c>
      <c r="B24649" s="53">
        <v>45</v>
      </c>
      <c r="C24649" s="53" t="s">
        <v>33536</v>
      </c>
      <c r="D24649" s="53" t="s">
        <v>33872</v>
      </c>
    </row>
    <row r="24650" spans="1:4" ht="15" x14ac:dyDescent="0.25">
      <c r="A24650" s="53" t="s">
        <v>28712</v>
      </c>
      <c r="B24650" s="53">
        <v>45</v>
      </c>
      <c r="C24650" s="53"/>
      <c r="D24650" s="53" t="s">
        <v>33872</v>
      </c>
    </row>
    <row r="24651" spans="1:4" ht="15" x14ac:dyDescent="0.25">
      <c r="A24651" s="53" t="s">
        <v>28713</v>
      </c>
      <c r="B24651" s="53">
        <v>40</v>
      </c>
      <c r="C24651" s="53" t="s">
        <v>33536</v>
      </c>
      <c r="D24651" s="53" t="s">
        <v>33872</v>
      </c>
    </row>
    <row r="24652" spans="1:4" ht="15" x14ac:dyDescent="0.25">
      <c r="A24652" s="53" t="s">
        <v>28714</v>
      </c>
      <c r="B24652" s="53">
        <v>50</v>
      </c>
      <c r="C24652" s="53" t="s">
        <v>33536</v>
      </c>
      <c r="D24652" s="53" t="s">
        <v>33872</v>
      </c>
    </row>
    <row r="24653" spans="1:4" ht="15" x14ac:dyDescent="0.25">
      <c r="A24653" s="53" t="s">
        <v>28715</v>
      </c>
      <c r="B24653" s="53">
        <v>40</v>
      </c>
      <c r="C24653" s="53" t="s">
        <v>33536</v>
      </c>
      <c r="D24653" s="53" t="s">
        <v>33872</v>
      </c>
    </row>
    <row r="24654" spans="1:4" ht="15" x14ac:dyDescent="0.25">
      <c r="A24654" s="53" t="s">
        <v>28716</v>
      </c>
      <c r="B24654" s="53">
        <v>50</v>
      </c>
      <c r="C24654" s="53"/>
      <c r="D24654" s="53" t="s">
        <v>33872</v>
      </c>
    </row>
    <row r="24655" spans="1:4" ht="15" x14ac:dyDescent="0.25">
      <c r="A24655" s="53" t="s">
        <v>28717</v>
      </c>
      <c r="B24655" s="53">
        <v>35</v>
      </c>
      <c r="C24655" s="53" t="s">
        <v>33536</v>
      </c>
      <c r="D24655" s="53" t="s">
        <v>33872</v>
      </c>
    </row>
    <row r="24656" spans="1:4" ht="15" x14ac:dyDescent="0.25">
      <c r="A24656" s="53" t="s">
        <v>28718</v>
      </c>
      <c r="B24656" s="53">
        <v>70</v>
      </c>
      <c r="C24656" s="53" t="s">
        <v>33536</v>
      </c>
      <c r="D24656" s="53" t="s">
        <v>33872</v>
      </c>
    </row>
    <row r="24657" spans="1:4" ht="15" x14ac:dyDescent="0.25">
      <c r="A24657" s="53" t="s">
        <v>28719</v>
      </c>
      <c r="B24657" s="53">
        <v>15</v>
      </c>
      <c r="C24657" s="53" t="s">
        <v>33536</v>
      </c>
      <c r="D24657" s="53" t="s">
        <v>33872</v>
      </c>
    </row>
    <row r="24658" spans="1:4" ht="15" x14ac:dyDescent="0.25">
      <c r="A24658" s="53" t="s">
        <v>28720</v>
      </c>
      <c r="B24658" s="53">
        <v>0</v>
      </c>
      <c r="C24658" s="53" t="s">
        <v>33536</v>
      </c>
      <c r="D24658" s="53" t="s">
        <v>33872</v>
      </c>
    </row>
    <row r="24659" spans="1:4" ht="15" x14ac:dyDescent="0.25">
      <c r="A24659" s="53" t="s">
        <v>28721</v>
      </c>
      <c r="B24659" s="53">
        <v>10</v>
      </c>
      <c r="C24659" s="53" t="s">
        <v>33536</v>
      </c>
      <c r="D24659" s="53" t="s">
        <v>33872</v>
      </c>
    </row>
    <row r="24660" spans="1:4" ht="15" x14ac:dyDescent="0.25">
      <c r="A24660" s="53" t="s">
        <v>28722</v>
      </c>
      <c r="B24660" s="53">
        <v>20</v>
      </c>
      <c r="C24660" s="53" t="s">
        <v>33536</v>
      </c>
      <c r="D24660" s="53" t="s">
        <v>33872</v>
      </c>
    </row>
    <row r="24661" spans="1:4" ht="15" x14ac:dyDescent="0.25">
      <c r="A24661" s="53" t="s">
        <v>28723</v>
      </c>
      <c r="B24661" s="53">
        <v>15</v>
      </c>
      <c r="C24661" s="53" t="s">
        <v>33536</v>
      </c>
      <c r="D24661" s="53" t="s">
        <v>33872</v>
      </c>
    </row>
    <row r="24662" spans="1:4" ht="15" x14ac:dyDescent="0.25">
      <c r="A24662" s="53" t="s">
        <v>28724</v>
      </c>
      <c r="B24662" s="53">
        <v>25</v>
      </c>
      <c r="C24662" s="53" t="s">
        <v>33536</v>
      </c>
      <c r="D24662" s="53" t="s">
        <v>33872</v>
      </c>
    </row>
    <row r="24663" spans="1:4" ht="15" x14ac:dyDescent="0.25">
      <c r="A24663" s="53" t="s">
        <v>28725</v>
      </c>
      <c r="B24663" s="53">
        <v>45</v>
      </c>
      <c r="C24663" s="53" t="s">
        <v>33536</v>
      </c>
      <c r="D24663" s="53" t="s">
        <v>33872</v>
      </c>
    </row>
    <row r="24664" spans="1:4" ht="15" x14ac:dyDescent="0.25">
      <c r="A24664" s="53" t="s">
        <v>28726</v>
      </c>
      <c r="B24664" s="53">
        <v>45</v>
      </c>
      <c r="C24664" s="53" t="s">
        <v>33536</v>
      </c>
      <c r="D24664" s="53" t="s">
        <v>33872</v>
      </c>
    </row>
    <row r="24665" spans="1:4" ht="15" x14ac:dyDescent="0.25">
      <c r="A24665" s="53" t="s">
        <v>28727</v>
      </c>
      <c r="B24665" s="53">
        <v>30</v>
      </c>
      <c r="C24665" s="53" t="s">
        <v>33536</v>
      </c>
      <c r="D24665" s="53" t="s">
        <v>33872</v>
      </c>
    </row>
    <row r="24666" spans="1:4" ht="15" x14ac:dyDescent="0.25">
      <c r="A24666" s="53" t="s">
        <v>28728</v>
      </c>
      <c r="B24666" s="53">
        <v>15</v>
      </c>
      <c r="C24666" s="53" t="s">
        <v>33536</v>
      </c>
      <c r="D24666" s="53" t="s">
        <v>33872</v>
      </c>
    </row>
    <row r="24667" spans="1:4" ht="15" x14ac:dyDescent="0.25">
      <c r="A24667" s="53" t="s">
        <v>28729</v>
      </c>
      <c r="B24667" s="53">
        <v>15</v>
      </c>
      <c r="C24667" s="53" t="s">
        <v>33536</v>
      </c>
      <c r="D24667" s="53" t="s">
        <v>33872</v>
      </c>
    </row>
    <row r="24668" spans="1:4" ht="15" x14ac:dyDescent="0.25">
      <c r="A24668" s="53" t="s">
        <v>28730</v>
      </c>
      <c r="B24668" s="53">
        <v>270</v>
      </c>
      <c r="C24668" s="53" t="s">
        <v>33536</v>
      </c>
      <c r="D24668" s="53" t="s">
        <v>33872</v>
      </c>
    </row>
    <row r="24669" spans="1:4" ht="15" x14ac:dyDescent="0.25">
      <c r="A24669" s="53" t="s">
        <v>28731</v>
      </c>
      <c r="B24669" s="53">
        <v>135</v>
      </c>
      <c r="C24669" s="53" t="s">
        <v>33536</v>
      </c>
      <c r="D24669" s="53" t="s">
        <v>33872</v>
      </c>
    </row>
    <row r="24670" spans="1:4" ht="15" x14ac:dyDescent="0.25">
      <c r="A24670" s="53" t="s">
        <v>28732</v>
      </c>
      <c r="B24670" s="53">
        <v>135</v>
      </c>
      <c r="C24670" s="53" t="s">
        <v>33536</v>
      </c>
      <c r="D24670" s="53" t="s">
        <v>33872</v>
      </c>
    </row>
    <row r="24671" spans="1:4" ht="15" x14ac:dyDescent="0.25">
      <c r="A24671" s="53" t="s">
        <v>28733</v>
      </c>
      <c r="B24671" s="53">
        <v>360</v>
      </c>
      <c r="C24671" s="53" t="s">
        <v>33536</v>
      </c>
      <c r="D24671" s="53" t="s">
        <v>33872</v>
      </c>
    </row>
    <row r="24672" spans="1:4" ht="15" x14ac:dyDescent="0.25">
      <c r="A24672" s="53" t="s">
        <v>28734</v>
      </c>
      <c r="B24672" s="53">
        <v>20</v>
      </c>
      <c r="C24672" s="53" t="s">
        <v>33536</v>
      </c>
      <c r="D24672" s="53" t="s">
        <v>33872</v>
      </c>
    </row>
    <row r="24673" spans="1:4" ht="15" x14ac:dyDescent="0.25">
      <c r="A24673" s="53" t="s">
        <v>28735</v>
      </c>
      <c r="B24673" s="53">
        <v>15</v>
      </c>
      <c r="C24673" s="53" t="s">
        <v>33536</v>
      </c>
      <c r="D24673" s="53" t="s">
        <v>33872</v>
      </c>
    </row>
    <row r="24674" spans="1:4" ht="15" x14ac:dyDescent="0.25">
      <c r="A24674" s="53" t="s">
        <v>28736</v>
      </c>
      <c r="B24674" s="53">
        <v>10</v>
      </c>
      <c r="C24674" s="53" t="s">
        <v>33536</v>
      </c>
      <c r="D24674" s="53" t="s">
        <v>33872</v>
      </c>
    </row>
    <row r="24675" spans="1:4" ht="15" x14ac:dyDescent="0.25">
      <c r="A24675" s="53" t="s">
        <v>28737</v>
      </c>
      <c r="B24675" s="53">
        <v>15</v>
      </c>
      <c r="C24675" s="53" t="s">
        <v>33536</v>
      </c>
      <c r="D24675" s="53" t="s">
        <v>33872</v>
      </c>
    </row>
    <row r="24676" spans="1:4" ht="15" x14ac:dyDescent="0.25">
      <c r="A24676" s="53" t="s">
        <v>28738</v>
      </c>
      <c r="B24676" s="53">
        <v>15</v>
      </c>
      <c r="C24676" s="53" t="s">
        <v>33536</v>
      </c>
      <c r="D24676" s="53" t="s">
        <v>33872</v>
      </c>
    </row>
    <row r="24677" spans="1:4" ht="15" x14ac:dyDescent="0.25">
      <c r="A24677" s="53" t="s">
        <v>28739</v>
      </c>
      <c r="B24677" s="53">
        <v>15</v>
      </c>
      <c r="C24677" s="53" t="s">
        <v>33536</v>
      </c>
      <c r="D24677" s="53" t="s">
        <v>33872</v>
      </c>
    </row>
    <row r="24678" spans="1:4" ht="15" x14ac:dyDescent="0.25">
      <c r="A24678" s="53" t="s">
        <v>28740</v>
      </c>
      <c r="B24678" s="53">
        <v>15</v>
      </c>
      <c r="C24678" s="53" t="s">
        <v>33536</v>
      </c>
      <c r="D24678" s="53" t="s">
        <v>33872</v>
      </c>
    </row>
    <row r="24679" spans="1:4" ht="15" x14ac:dyDescent="0.25">
      <c r="A24679" s="53" t="s">
        <v>28741</v>
      </c>
      <c r="B24679" s="53">
        <v>15</v>
      </c>
      <c r="C24679" s="53" t="s">
        <v>33536</v>
      </c>
      <c r="D24679" s="53" t="s">
        <v>33872</v>
      </c>
    </row>
    <row r="24680" spans="1:4" ht="15" x14ac:dyDescent="0.25">
      <c r="A24680" s="53" t="s">
        <v>28742</v>
      </c>
      <c r="B24680" s="53">
        <v>15</v>
      </c>
      <c r="C24680" s="53" t="s">
        <v>33536</v>
      </c>
      <c r="D24680" s="53" t="s">
        <v>33872</v>
      </c>
    </row>
    <row r="24681" spans="1:4" ht="15" x14ac:dyDescent="0.25">
      <c r="A24681" s="53" t="s">
        <v>28743</v>
      </c>
      <c r="B24681" s="53">
        <v>60</v>
      </c>
      <c r="C24681" s="53" t="s">
        <v>33536</v>
      </c>
      <c r="D24681" s="53" t="s">
        <v>33872</v>
      </c>
    </row>
    <row r="24682" spans="1:4" ht="15" x14ac:dyDescent="0.25">
      <c r="A24682" s="53" t="s">
        <v>28744</v>
      </c>
      <c r="B24682" s="53">
        <v>30</v>
      </c>
      <c r="C24682" s="53" t="s">
        <v>33536</v>
      </c>
      <c r="D24682" s="53" t="s">
        <v>33872</v>
      </c>
    </row>
    <row r="24683" spans="1:4" ht="15" x14ac:dyDescent="0.25">
      <c r="A24683" s="53" t="s">
        <v>28745</v>
      </c>
      <c r="B24683" s="53">
        <v>30</v>
      </c>
      <c r="C24683" s="53" t="s">
        <v>33536</v>
      </c>
      <c r="D24683" s="53" t="s">
        <v>33872</v>
      </c>
    </row>
    <row r="24684" spans="1:4" ht="15" x14ac:dyDescent="0.25">
      <c r="A24684" s="53" t="s">
        <v>28746</v>
      </c>
      <c r="B24684" s="53">
        <v>45</v>
      </c>
      <c r="C24684" s="53" t="s">
        <v>33536</v>
      </c>
      <c r="D24684" s="53" t="s">
        <v>33872</v>
      </c>
    </row>
    <row r="24685" spans="1:4" ht="15" x14ac:dyDescent="0.25">
      <c r="A24685" s="53" t="s">
        <v>28747</v>
      </c>
      <c r="B24685" s="53">
        <v>45</v>
      </c>
      <c r="C24685" s="53" t="s">
        <v>33536</v>
      </c>
      <c r="D24685" s="53" t="s">
        <v>33872</v>
      </c>
    </row>
    <row r="24686" spans="1:4" ht="15" x14ac:dyDescent="0.25">
      <c r="A24686" s="53" t="s">
        <v>28748</v>
      </c>
      <c r="B24686" s="53">
        <v>45</v>
      </c>
      <c r="C24686" s="53" t="s">
        <v>33536</v>
      </c>
      <c r="D24686" s="53" t="s">
        <v>33872</v>
      </c>
    </row>
    <row r="24687" spans="1:4" ht="15" x14ac:dyDescent="0.25">
      <c r="A24687" s="53" t="s">
        <v>28749</v>
      </c>
      <c r="B24687" s="53">
        <v>30</v>
      </c>
      <c r="C24687" s="53" t="s">
        <v>33536</v>
      </c>
      <c r="D24687" s="53" t="s">
        <v>33872</v>
      </c>
    </row>
    <row r="24688" spans="1:4" ht="15" x14ac:dyDescent="0.25">
      <c r="A24688" s="53" t="s">
        <v>28750</v>
      </c>
      <c r="B24688" s="53">
        <v>35</v>
      </c>
      <c r="C24688" s="53"/>
      <c r="D24688" s="53" t="s">
        <v>33872</v>
      </c>
    </row>
    <row r="24689" spans="1:4" ht="15" x14ac:dyDescent="0.25">
      <c r="A24689" s="53" t="s">
        <v>28751</v>
      </c>
      <c r="B24689" s="53">
        <v>20</v>
      </c>
      <c r="C24689" s="53"/>
      <c r="D24689" s="53" t="s">
        <v>33872</v>
      </c>
    </row>
    <row r="24690" spans="1:4" ht="15" x14ac:dyDescent="0.25">
      <c r="A24690" s="53" t="s">
        <v>28752</v>
      </c>
      <c r="B24690" s="53">
        <v>10</v>
      </c>
      <c r="C24690" s="53"/>
      <c r="D24690" s="53" t="s">
        <v>33872</v>
      </c>
    </row>
    <row r="24691" spans="1:4" ht="15" x14ac:dyDescent="0.25">
      <c r="A24691" s="53" t="s">
        <v>28753</v>
      </c>
      <c r="B24691" s="53">
        <v>10</v>
      </c>
      <c r="C24691" s="53"/>
      <c r="D24691" s="53" t="s">
        <v>33872</v>
      </c>
    </row>
    <row r="24692" spans="1:4" ht="15" x14ac:dyDescent="0.25">
      <c r="A24692" s="53" t="s">
        <v>28754</v>
      </c>
      <c r="B24692" s="53">
        <v>10</v>
      </c>
      <c r="C24692" s="53"/>
      <c r="D24692" s="53" t="s">
        <v>33872</v>
      </c>
    </row>
    <row r="24693" spans="1:4" ht="15" x14ac:dyDescent="0.25">
      <c r="A24693" s="53" t="s">
        <v>28755</v>
      </c>
      <c r="B24693" s="53">
        <v>10</v>
      </c>
      <c r="C24693" s="53"/>
      <c r="D24693" s="53" t="s">
        <v>33872</v>
      </c>
    </row>
    <row r="24694" spans="1:4" ht="15" x14ac:dyDescent="0.25">
      <c r="A24694" s="53" t="s">
        <v>28756</v>
      </c>
      <c r="B24694" s="53">
        <v>10</v>
      </c>
      <c r="C24694" s="53"/>
      <c r="D24694" s="53" t="s">
        <v>33872</v>
      </c>
    </row>
    <row r="24695" spans="1:4" ht="15" x14ac:dyDescent="0.25">
      <c r="A24695" s="53" t="s">
        <v>28757</v>
      </c>
      <c r="B24695" s="53">
        <v>10</v>
      </c>
      <c r="C24695" s="53"/>
      <c r="D24695" s="53" t="s">
        <v>33872</v>
      </c>
    </row>
    <row r="24696" spans="1:4" ht="15" x14ac:dyDescent="0.25">
      <c r="A24696" s="53" t="s">
        <v>28758</v>
      </c>
      <c r="B24696" s="53">
        <v>10</v>
      </c>
      <c r="C24696" s="53"/>
      <c r="D24696" s="53" t="s">
        <v>33872</v>
      </c>
    </row>
    <row r="24697" spans="1:4" ht="15" x14ac:dyDescent="0.25">
      <c r="A24697" s="53" t="s">
        <v>28759</v>
      </c>
      <c r="B24697" s="53">
        <v>20</v>
      </c>
      <c r="C24697" s="53"/>
      <c r="D24697" s="53" t="s">
        <v>33872</v>
      </c>
    </row>
    <row r="24698" spans="1:4" ht="15" x14ac:dyDescent="0.25">
      <c r="A24698" s="53" t="s">
        <v>28760</v>
      </c>
      <c r="B24698" s="53">
        <v>10</v>
      </c>
      <c r="C24698" s="53"/>
      <c r="D24698" s="53" t="s">
        <v>33872</v>
      </c>
    </row>
    <row r="24699" spans="1:4" ht="15" x14ac:dyDescent="0.25">
      <c r="A24699" s="53" t="s">
        <v>28761</v>
      </c>
      <c r="B24699" s="53">
        <v>10</v>
      </c>
      <c r="C24699" s="53" t="s">
        <v>33536</v>
      </c>
      <c r="D24699" s="53" t="s">
        <v>33872</v>
      </c>
    </row>
    <row r="24700" spans="1:4" ht="15" x14ac:dyDescent="0.25">
      <c r="A24700" s="53" t="s">
        <v>28762</v>
      </c>
      <c r="B24700" s="53">
        <v>10</v>
      </c>
      <c r="C24700" s="53" t="s">
        <v>33536</v>
      </c>
      <c r="D24700" s="53" t="s">
        <v>33872</v>
      </c>
    </row>
    <row r="24701" spans="1:4" ht="15" x14ac:dyDescent="0.25">
      <c r="A24701" s="53" t="s">
        <v>28763</v>
      </c>
      <c r="B24701" s="53">
        <v>15</v>
      </c>
      <c r="C24701" s="53" t="s">
        <v>33536</v>
      </c>
      <c r="D24701" s="53" t="s">
        <v>33872</v>
      </c>
    </row>
    <row r="24702" spans="1:4" ht="15" x14ac:dyDescent="0.25">
      <c r="A24702" s="53" t="s">
        <v>28764</v>
      </c>
      <c r="B24702" s="53">
        <v>15</v>
      </c>
      <c r="C24702" s="53" t="s">
        <v>33536</v>
      </c>
      <c r="D24702" s="53" t="s">
        <v>33872</v>
      </c>
    </row>
    <row r="24703" spans="1:4" ht="15" x14ac:dyDescent="0.25">
      <c r="A24703" s="53" t="s">
        <v>28765</v>
      </c>
      <c r="B24703" s="53">
        <v>15</v>
      </c>
      <c r="C24703" s="53" t="s">
        <v>33536</v>
      </c>
      <c r="D24703" s="53" t="s">
        <v>33872</v>
      </c>
    </row>
    <row r="24704" spans="1:4" ht="15" x14ac:dyDescent="0.25">
      <c r="A24704" s="53" t="s">
        <v>28766</v>
      </c>
      <c r="B24704" s="53">
        <v>10</v>
      </c>
      <c r="C24704" s="53" t="s">
        <v>33536</v>
      </c>
      <c r="D24704" s="53" t="s">
        <v>33872</v>
      </c>
    </row>
    <row r="24705" spans="1:4" ht="15" x14ac:dyDescent="0.25">
      <c r="A24705" s="53" t="s">
        <v>28767</v>
      </c>
      <c r="B24705" s="53">
        <v>10</v>
      </c>
      <c r="C24705" s="53" t="s">
        <v>33536</v>
      </c>
      <c r="D24705" s="53" t="s">
        <v>33872</v>
      </c>
    </row>
    <row r="24706" spans="1:4" ht="15" x14ac:dyDescent="0.25">
      <c r="A24706" s="53" t="s">
        <v>28768</v>
      </c>
      <c r="B24706" s="53">
        <v>10</v>
      </c>
      <c r="C24706" s="53" t="s">
        <v>33536</v>
      </c>
      <c r="D24706" s="53" t="s">
        <v>33872</v>
      </c>
    </row>
    <row r="24707" spans="1:4" ht="15" x14ac:dyDescent="0.25">
      <c r="A24707" s="53" t="s">
        <v>28769</v>
      </c>
      <c r="B24707" s="53">
        <v>270</v>
      </c>
      <c r="C24707" s="53" t="s">
        <v>33536</v>
      </c>
      <c r="D24707" s="53" t="s">
        <v>33873</v>
      </c>
    </row>
    <row r="24708" spans="1:4" ht="15" x14ac:dyDescent="0.25">
      <c r="A24708" s="53" t="s">
        <v>28770</v>
      </c>
      <c r="B24708" s="53">
        <v>135</v>
      </c>
      <c r="C24708" s="53" t="s">
        <v>33536</v>
      </c>
      <c r="D24708" s="53" t="s">
        <v>33873</v>
      </c>
    </row>
    <row r="24709" spans="1:4" ht="15" x14ac:dyDescent="0.25">
      <c r="A24709" s="53" t="s">
        <v>28771</v>
      </c>
      <c r="B24709" s="53">
        <v>135</v>
      </c>
      <c r="C24709" s="53" t="s">
        <v>33536</v>
      </c>
      <c r="D24709" s="53" t="s">
        <v>33873</v>
      </c>
    </row>
    <row r="24710" spans="1:4" ht="15" x14ac:dyDescent="0.25">
      <c r="A24710" s="53" t="s">
        <v>28772</v>
      </c>
      <c r="B24710" s="53">
        <v>180</v>
      </c>
      <c r="C24710" s="53"/>
      <c r="D24710" s="53" t="s">
        <v>33872</v>
      </c>
    </row>
    <row r="24711" spans="1:4" ht="15" x14ac:dyDescent="0.25">
      <c r="A24711" s="53" t="s">
        <v>28773</v>
      </c>
      <c r="B24711" s="53">
        <v>90</v>
      </c>
      <c r="C24711" s="53" t="s">
        <v>33536</v>
      </c>
      <c r="D24711" s="53" t="s">
        <v>33872</v>
      </c>
    </row>
    <row r="24712" spans="1:4" ht="15" x14ac:dyDescent="0.25">
      <c r="A24712" s="53" t="s">
        <v>28774</v>
      </c>
      <c r="B24712" s="53">
        <v>60</v>
      </c>
      <c r="C24712" s="53" t="s">
        <v>33536</v>
      </c>
      <c r="D24712" s="53" t="s">
        <v>33872</v>
      </c>
    </row>
    <row r="24713" spans="1:4" ht="15" x14ac:dyDescent="0.25">
      <c r="A24713" s="53" t="s">
        <v>28775</v>
      </c>
      <c r="B24713" s="53">
        <v>60</v>
      </c>
      <c r="C24713" s="53" t="s">
        <v>33536</v>
      </c>
      <c r="D24713" s="53" t="s">
        <v>33872</v>
      </c>
    </row>
    <row r="24714" spans="1:4" ht="15" x14ac:dyDescent="0.25">
      <c r="A24714" s="53" t="s">
        <v>28776</v>
      </c>
      <c r="B24714" s="53">
        <v>90</v>
      </c>
      <c r="C24714" s="53" t="s">
        <v>33536</v>
      </c>
      <c r="D24714" s="53" t="s">
        <v>33872</v>
      </c>
    </row>
    <row r="24715" spans="1:4" ht="15" x14ac:dyDescent="0.25">
      <c r="A24715" s="53" t="s">
        <v>28777</v>
      </c>
      <c r="B24715" s="53">
        <v>240</v>
      </c>
      <c r="C24715" s="53" t="s">
        <v>33536</v>
      </c>
      <c r="D24715" s="53" t="s">
        <v>33872</v>
      </c>
    </row>
    <row r="24716" spans="1:4" ht="15" x14ac:dyDescent="0.25">
      <c r="A24716" s="53" t="s">
        <v>28778</v>
      </c>
      <c r="B24716" s="53">
        <v>90</v>
      </c>
      <c r="C24716" s="53" t="s">
        <v>33536</v>
      </c>
      <c r="D24716" s="53" t="s">
        <v>33872</v>
      </c>
    </row>
    <row r="24717" spans="1:4" ht="15" x14ac:dyDescent="0.25">
      <c r="A24717" s="53" t="s">
        <v>28779</v>
      </c>
      <c r="B24717" s="53">
        <v>90</v>
      </c>
      <c r="C24717" s="53" t="s">
        <v>33536</v>
      </c>
      <c r="D24717" s="53" t="s">
        <v>33872</v>
      </c>
    </row>
    <row r="24718" spans="1:4" ht="15" x14ac:dyDescent="0.25">
      <c r="A24718" s="53" t="s">
        <v>28780</v>
      </c>
      <c r="B24718" s="53">
        <v>90</v>
      </c>
      <c r="C24718" s="53" t="s">
        <v>33536</v>
      </c>
      <c r="D24718" s="53" t="s">
        <v>33873</v>
      </c>
    </row>
    <row r="24719" spans="1:4" ht="15" x14ac:dyDescent="0.25">
      <c r="A24719" s="53" t="s">
        <v>33394</v>
      </c>
      <c r="B24719" s="53">
        <v>45</v>
      </c>
      <c r="C24719" s="53" t="s">
        <v>33536</v>
      </c>
      <c r="D24719" s="53" t="s">
        <v>33873</v>
      </c>
    </row>
    <row r="24720" spans="1:4" ht="15" x14ac:dyDescent="0.25">
      <c r="A24720" s="53" t="s">
        <v>33395</v>
      </c>
      <c r="B24720" s="53">
        <v>45</v>
      </c>
      <c r="C24720" s="53" t="s">
        <v>33536</v>
      </c>
      <c r="D24720" s="53" t="s">
        <v>33873</v>
      </c>
    </row>
    <row r="24721" spans="1:4" ht="15" x14ac:dyDescent="0.25">
      <c r="A24721" s="53" t="s">
        <v>33396</v>
      </c>
      <c r="B24721" s="53">
        <v>45</v>
      </c>
      <c r="C24721" s="53" t="s">
        <v>33536</v>
      </c>
      <c r="D24721" s="53" t="s">
        <v>33873</v>
      </c>
    </row>
    <row r="24722" spans="1:4" ht="15" x14ac:dyDescent="0.25">
      <c r="A24722" s="53" t="s">
        <v>33397</v>
      </c>
      <c r="B24722" s="53">
        <v>45</v>
      </c>
      <c r="C24722" s="53" t="s">
        <v>33536</v>
      </c>
      <c r="D24722" s="53" t="s">
        <v>33873</v>
      </c>
    </row>
    <row r="24723" spans="1:4" ht="15" x14ac:dyDescent="0.25">
      <c r="A24723" s="53" t="s">
        <v>33398</v>
      </c>
      <c r="B24723" s="53">
        <v>45</v>
      </c>
      <c r="C24723" s="53" t="s">
        <v>33536</v>
      </c>
      <c r="D24723" s="53" t="s">
        <v>33873</v>
      </c>
    </row>
    <row r="24724" spans="1:4" ht="15" x14ac:dyDescent="0.25">
      <c r="A24724" s="53" t="s">
        <v>33399</v>
      </c>
      <c r="B24724" s="53">
        <v>45</v>
      </c>
      <c r="C24724" s="53" t="s">
        <v>33536</v>
      </c>
      <c r="D24724" s="53" t="s">
        <v>33873</v>
      </c>
    </row>
    <row r="24725" spans="1:4" ht="15" x14ac:dyDescent="0.25">
      <c r="A24725" s="53" t="s">
        <v>33400</v>
      </c>
      <c r="B24725" s="53">
        <v>70</v>
      </c>
      <c r="C24725" s="53" t="s">
        <v>33536</v>
      </c>
      <c r="D24725" s="53" t="s">
        <v>33873</v>
      </c>
    </row>
    <row r="24726" spans="1:4" ht="15" x14ac:dyDescent="0.25">
      <c r="A24726" s="53" t="s">
        <v>33401</v>
      </c>
      <c r="B24726" s="53">
        <v>90</v>
      </c>
      <c r="C24726" s="53" t="s">
        <v>33536</v>
      </c>
      <c r="D24726" s="53" t="s">
        <v>33873</v>
      </c>
    </row>
    <row r="24727" spans="1:4" ht="15" x14ac:dyDescent="0.25">
      <c r="A24727" s="53" t="s">
        <v>33402</v>
      </c>
      <c r="B24727" s="53">
        <v>110</v>
      </c>
      <c r="C24727" s="53" t="s">
        <v>33536</v>
      </c>
      <c r="D24727" s="53" t="s">
        <v>33873</v>
      </c>
    </row>
    <row r="24728" spans="1:4" ht="15" x14ac:dyDescent="0.25">
      <c r="A24728" s="53" t="s">
        <v>28781</v>
      </c>
      <c r="B24728" s="53">
        <v>0</v>
      </c>
      <c r="C24728" s="53" t="s">
        <v>33539</v>
      </c>
      <c r="D24728" s="53" t="s">
        <v>33873</v>
      </c>
    </row>
    <row r="24729" spans="1:4" ht="15" x14ac:dyDescent="0.25">
      <c r="A24729" s="53" t="s">
        <v>28782</v>
      </c>
      <c r="B24729" s="53">
        <v>0</v>
      </c>
      <c r="C24729" s="53" t="s">
        <v>33539</v>
      </c>
      <c r="D24729" s="53" t="s">
        <v>33873</v>
      </c>
    </row>
    <row r="24730" spans="1:4" ht="15" x14ac:dyDescent="0.25">
      <c r="A24730" s="53" t="s">
        <v>28783</v>
      </c>
      <c r="B24730" s="53">
        <v>0</v>
      </c>
      <c r="C24730" s="53" t="s">
        <v>33539</v>
      </c>
      <c r="D24730" s="53" t="s">
        <v>33873</v>
      </c>
    </row>
    <row r="24731" spans="1:4" ht="15" x14ac:dyDescent="0.25">
      <c r="A24731" s="53" t="s">
        <v>28784</v>
      </c>
      <c r="B24731" s="53">
        <v>0</v>
      </c>
      <c r="C24731" s="53" t="s">
        <v>33539</v>
      </c>
      <c r="D24731" s="53" t="s">
        <v>33873</v>
      </c>
    </row>
    <row r="24732" spans="1:4" ht="15" x14ac:dyDescent="0.25">
      <c r="A24732" s="53" t="s">
        <v>28785</v>
      </c>
      <c r="B24732" s="53">
        <v>0</v>
      </c>
      <c r="C24732" s="53" t="s">
        <v>33539</v>
      </c>
      <c r="D24732" s="53" t="s">
        <v>33873</v>
      </c>
    </row>
    <row r="24733" spans="1:4" ht="15" x14ac:dyDescent="0.25">
      <c r="A24733" s="53" t="s">
        <v>28786</v>
      </c>
      <c r="B24733" s="53">
        <v>0</v>
      </c>
      <c r="C24733" s="53" t="s">
        <v>33539</v>
      </c>
      <c r="D24733" s="53" t="s">
        <v>33873</v>
      </c>
    </row>
    <row r="24734" spans="1:4" ht="15" x14ac:dyDescent="0.25">
      <c r="A24734" s="53" t="s">
        <v>28787</v>
      </c>
      <c r="B24734" s="53">
        <v>0</v>
      </c>
      <c r="C24734" s="53" t="s">
        <v>33539</v>
      </c>
      <c r="D24734" s="53" t="s">
        <v>33873</v>
      </c>
    </row>
    <row r="24735" spans="1:4" ht="15" x14ac:dyDescent="0.25">
      <c r="A24735" s="53" t="s">
        <v>28788</v>
      </c>
      <c r="B24735" s="53">
        <v>0</v>
      </c>
      <c r="C24735" s="53" t="s">
        <v>33539</v>
      </c>
      <c r="D24735" s="53" t="s">
        <v>33873</v>
      </c>
    </row>
    <row r="24736" spans="1:4" ht="15" x14ac:dyDescent="0.25">
      <c r="A24736" s="53" t="s">
        <v>28789</v>
      </c>
      <c r="B24736" s="53">
        <v>0</v>
      </c>
      <c r="C24736" s="53" t="s">
        <v>33539</v>
      </c>
      <c r="D24736" s="53" t="s">
        <v>33873</v>
      </c>
    </row>
    <row r="24737" spans="1:4" ht="15" x14ac:dyDescent="0.25">
      <c r="A24737" s="53" t="s">
        <v>28790</v>
      </c>
      <c r="B24737" s="53">
        <v>10</v>
      </c>
      <c r="C24737" s="53" t="s">
        <v>33536</v>
      </c>
      <c r="D24737" s="53" t="s">
        <v>33872</v>
      </c>
    </row>
    <row r="24738" spans="1:4" ht="15" x14ac:dyDescent="0.25">
      <c r="A24738" s="53" t="s">
        <v>28791</v>
      </c>
      <c r="B24738" s="53">
        <v>15</v>
      </c>
      <c r="C24738" s="53" t="s">
        <v>33536</v>
      </c>
      <c r="D24738" s="53" t="s">
        <v>33872</v>
      </c>
    </row>
    <row r="24739" spans="1:4" ht="15" x14ac:dyDescent="0.25">
      <c r="A24739" s="53" t="s">
        <v>28792</v>
      </c>
      <c r="B24739" s="53">
        <v>30</v>
      </c>
      <c r="C24739" s="53" t="s">
        <v>33536</v>
      </c>
      <c r="D24739" s="53" t="s">
        <v>33872</v>
      </c>
    </row>
    <row r="24740" spans="1:4" ht="15" x14ac:dyDescent="0.25">
      <c r="A24740" s="53" t="s">
        <v>28793</v>
      </c>
      <c r="B24740" s="53">
        <v>45</v>
      </c>
      <c r="C24740" s="53" t="s">
        <v>33536</v>
      </c>
      <c r="D24740" s="53" t="s">
        <v>33872</v>
      </c>
    </row>
    <row r="24741" spans="1:4" ht="15" x14ac:dyDescent="0.25">
      <c r="A24741" s="53" t="s">
        <v>28794</v>
      </c>
      <c r="B24741" s="53">
        <v>45</v>
      </c>
      <c r="C24741" s="53" t="s">
        <v>33536</v>
      </c>
      <c r="D24741" s="53" t="s">
        <v>33872</v>
      </c>
    </row>
    <row r="24742" spans="1:4" ht="15" x14ac:dyDescent="0.25">
      <c r="A24742" s="53" t="s">
        <v>28795</v>
      </c>
      <c r="B24742" s="53">
        <v>15</v>
      </c>
      <c r="C24742" s="53" t="s">
        <v>33536</v>
      </c>
      <c r="D24742" s="53" t="s">
        <v>33872</v>
      </c>
    </row>
    <row r="24743" spans="1:4" ht="15" x14ac:dyDescent="0.25">
      <c r="A24743" s="53" t="s">
        <v>28796</v>
      </c>
      <c r="B24743" s="53">
        <v>15</v>
      </c>
      <c r="C24743" s="53" t="s">
        <v>33536</v>
      </c>
      <c r="D24743" s="53" t="s">
        <v>33872</v>
      </c>
    </row>
    <row r="24744" spans="1:4" ht="15" x14ac:dyDescent="0.25">
      <c r="A24744" s="53" t="s">
        <v>28797</v>
      </c>
      <c r="B24744" s="53">
        <v>30</v>
      </c>
      <c r="C24744" s="53" t="s">
        <v>33536</v>
      </c>
      <c r="D24744" s="53" t="s">
        <v>33872</v>
      </c>
    </row>
    <row r="24745" spans="1:4" ht="15" x14ac:dyDescent="0.25">
      <c r="A24745" s="53" t="s">
        <v>28798</v>
      </c>
      <c r="B24745" s="53">
        <v>15</v>
      </c>
      <c r="C24745" s="53" t="s">
        <v>33536</v>
      </c>
      <c r="D24745" s="53" t="s">
        <v>33872</v>
      </c>
    </row>
    <row r="24746" spans="1:4" ht="15" x14ac:dyDescent="0.25">
      <c r="A24746" s="53" t="s">
        <v>28799</v>
      </c>
      <c r="B24746" s="53">
        <v>45</v>
      </c>
      <c r="C24746" s="53" t="s">
        <v>33536</v>
      </c>
      <c r="D24746" s="53" t="s">
        <v>33872</v>
      </c>
    </row>
    <row r="24747" spans="1:4" ht="15" x14ac:dyDescent="0.25">
      <c r="A24747" s="53" t="s">
        <v>28800</v>
      </c>
      <c r="B24747" s="53">
        <v>45</v>
      </c>
      <c r="C24747" s="53"/>
      <c r="D24747" s="53" t="s">
        <v>33872</v>
      </c>
    </row>
    <row r="24748" spans="1:4" ht="15" x14ac:dyDescent="0.25">
      <c r="A24748" s="53" t="s">
        <v>28801</v>
      </c>
      <c r="B24748" s="53">
        <v>40</v>
      </c>
      <c r="C24748" s="53" t="s">
        <v>33536</v>
      </c>
      <c r="D24748" s="53" t="s">
        <v>33872</v>
      </c>
    </row>
    <row r="24749" spans="1:4" ht="15" x14ac:dyDescent="0.25">
      <c r="A24749" s="53" t="s">
        <v>28802</v>
      </c>
      <c r="B24749" s="53">
        <v>15</v>
      </c>
      <c r="C24749" s="53" t="s">
        <v>33536</v>
      </c>
      <c r="D24749" s="53" t="s">
        <v>33872</v>
      </c>
    </row>
    <row r="24750" spans="1:4" ht="15" x14ac:dyDescent="0.25">
      <c r="A24750" s="53" t="s">
        <v>28803</v>
      </c>
      <c r="B24750" s="53">
        <v>15</v>
      </c>
      <c r="C24750" s="53" t="s">
        <v>33536</v>
      </c>
      <c r="D24750" s="53" t="s">
        <v>33872</v>
      </c>
    </row>
    <row r="24751" spans="1:4" ht="15" x14ac:dyDescent="0.25">
      <c r="A24751" s="53" t="s">
        <v>28804</v>
      </c>
      <c r="B24751" s="53">
        <v>15</v>
      </c>
      <c r="C24751" s="53" t="s">
        <v>33542</v>
      </c>
      <c r="D24751" s="53" t="s">
        <v>33872</v>
      </c>
    </row>
    <row r="24752" spans="1:4" ht="15" x14ac:dyDescent="0.25">
      <c r="A24752" s="53" t="s">
        <v>28805</v>
      </c>
      <c r="B24752" s="53">
        <v>35</v>
      </c>
      <c r="C24752" s="53" t="s">
        <v>33536</v>
      </c>
      <c r="D24752" s="53" t="s">
        <v>33872</v>
      </c>
    </row>
    <row r="24753" spans="1:4" ht="15" x14ac:dyDescent="0.25">
      <c r="A24753" s="53" t="s">
        <v>28806</v>
      </c>
      <c r="B24753" s="53">
        <v>70</v>
      </c>
      <c r="C24753" s="53" t="s">
        <v>33536</v>
      </c>
      <c r="D24753" s="53" t="s">
        <v>33872</v>
      </c>
    </row>
    <row r="24754" spans="1:4" ht="15" x14ac:dyDescent="0.25">
      <c r="A24754" s="53" t="s">
        <v>28807</v>
      </c>
      <c r="B24754" s="53">
        <v>15</v>
      </c>
      <c r="C24754" s="53" t="s">
        <v>33536</v>
      </c>
      <c r="D24754" s="53" t="s">
        <v>33872</v>
      </c>
    </row>
    <row r="24755" spans="1:4" ht="15" x14ac:dyDescent="0.25">
      <c r="A24755" s="53" t="s">
        <v>28808</v>
      </c>
      <c r="B24755" s="53">
        <v>0</v>
      </c>
      <c r="C24755" s="53" t="s">
        <v>33536</v>
      </c>
      <c r="D24755" s="53" t="s">
        <v>33872</v>
      </c>
    </row>
    <row r="24756" spans="1:4" ht="15" x14ac:dyDescent="0.25">
      <c r="A24756" s="53" t="s">
        <v>28809</v>
      </c>
      <c r="B24756" s="53">
        <v>10</v>
      </c>
      <c r="C24756" s="53" t="s">
        <v>33536</v>
      </c>
      <c r="D24756" s="53" t="s">
        <v>33872</v>
      </c>
    </row>
    <row r="24757" spans="1:4" ht="15" x14ac:dyDescent="0.25">
      <c r="A24757" s="53" t="s">
        <v>28810</v>
      </c>
      <c r="B24757" s="53">
        <v>20</v>
      </c>
      <c r="C24757" s="53" t="s">
        <v>33536</v>
      </c>
      <c r="D24757" s="53" t="s">
        <v>33872</v>
      </c>
    </row>
    <row r="24758" spans="1:4" ht="15" x14ac:dyDescent="0.25">
      <c r="A24758" s="53" t="s">
        <v>28811</v>
      </c>
      <c r="B24758" s="53">
        <v>15</v>
      </c>
      <c r="C24758" s="53" t="s">
        <v>33536</v>
      </c>
      <c r="D24758" s="53" t="s">
        <v>33872</v>
      </c>
    </row>
    <row r="24759" spans="1:4" ht="15" x14ac:dyDescent="0.25">
      <c r="A24759" s="53" t="s">
        <v>28812</v>
      </c>
      <c r="B24759" s="53">
        <v>25</v>
      </c>
      <c r="C24759" s="53" t="s">
        <v>33536</v>
      </c>
      <c r="D24759" s="53" t="s">
        <v>33872</v>
      </c>
    </row>
    <row r="24760" spans="1:4" ht="15" x14ac:dyDescent="0.25">
      <c r="A24760" s="53" t="s">
        <v>28813</v>
      </c>
      <c r="B24760" s="53">
        <v>45</v>
      </c>
      <c r="C24760" s="53" t="s">
        <v>33536</v>
      </c>
      <c r="D24760" s="53" t="s">
        <v>33872</v>
      </c>
    </row>
    <row r="24761" spans="1:4" ht="15" x14ac:dyDescent="0.25">
      <c r="A24761" s="53" t="s">
        <v>28814</v>
      </c>
      <c r="B24761" s="53">
        <v>45</v>
      </c>
      <c r="C24761" s="53" t="s">
        <v>33536</v>
      </c>
      <c r="D24761" s="53" t="s">
        <v>33872</v>
      </c>
    </row>
    <row r="24762" spans="1:4" ht="15" x14ac:dyDescent="0.25">
      <c r="A24762" s="53" t="s">
        <v>28815</v>
      </c>
      <c r="B24762" s="53">
        <v>30</v>
      </c>
      <c r="C24762" s="53" t="s">
        <v>33536</v>
      </c>
      <c r="D24762" s="53" t="s">
        <v>33872</v>
      </c>
    </row>
    <row r="24763" spans="1:4" ht="15" x14ac:dyDescent="0.25">
      <c r="A24763" s="53" t="s">
        <v>28816</v>
      </c>
      <c r="B24763" s="53">
        <v>15</v>
      </c>
      <c r="C24763" s="53" t="s">
        <v>33536</v>
      </c>
      <c r="D24763" s="53" t="s">
        <v>33872</v>
      </c>
    </row>
    <row r="24764" spans="1:4" ht="15" x14ac:dyDescent="0.25">
      <c r="A24764" s="53" t="s">
        <v>28817</v>
      </c>
      <c r="B24764" s="53">
        <v>15</v>
      </c>
      <c r="C24764" s="53" t="s">
        <v>33536</v>
      </c>
      <c r="D24764" s="53" t="s">
        <v>33872</v>
      </c>
    </row>
    <row r="24765" spans="1:4" ht="15" x14ac:dyDescent="0.25">
      <c r="A24765" s="53" t="s">
        <v>28818</v>
      </c>
      <c r="B24765" s="53">
        <v>270</v>
      </c>
      <c r="C24765" s="53" t="s">
        <v>33536</v>
      </c>
      <c r="D24765" s="53" t="s">
        <v>33872</v>
      </c>
    </row>
    <row r="24766" spans="1:4" ht="15" x14ac:dyDescent="0.25">
      <c r="A24766" s="53" t="s">
        <v>28819</v>
      </c>
      <c r="B24766" s="53">
        <v>135</v>
      </c>
      <c r="C24766" s="53" t="s">
        <v>33536</v>
      </c>
      <c r="D24766" s="53" t="s">
        <v>33872</v>
      </c>
    </row>
    <row r="24767" spans="1:4" ht="15" x14ac:dyDescent="0.25">
      <c r="A24767" s="53" t="s">
        <v>28820</v>
      </c>
      <c r="B24767" s="53">
        <v>135</v>
      </c>
      <c r="C24767" s="53" t="s">
        <v>33536</v>
      </c>
      <c r="D24767" s="53" t="s">
        <v>33872</v>
      </c>
    </row>
    <row r="24768" spans="1:4" ht="15" x14ac:dyDescent="0.25">
      <c r="A24768" s="53" t="s">
        <v>28821</v>
      </c>
      <c r="B24768" s="53">
        <v>360</v>
      </c>
      <c r="C24768" s="53" t="s">
        <v>33536</v>
      </c>
      <c r="D24768" s="53" t="s">
        <v>33872</v>
      </c>
    </row>
    <row r="24769" spans="1:4" ht="15" x14ac:dyDescent="0.25">
      <c r="A24769" s="53" t="s">
        <v>28822</v>
      </c>
      <c r="B24769" s="53">
        <v>15</v>
      </c>
      <c r="C24769" s="53" t="s">
        <v>33536</v>
      </c>
      <c r="D24769" s="53" t="s">
        <v>33872</v>
      </c>
    </row>
    <row r="24770" spans="1:4" ht="15" x14ac:dyDescent="0.25">
      <c r="A24770" s="53" t="s">
        <v>28823</v>
      </c>
      <c r="B24770" s="53">
        <v>15</v>
      </c>
      <c r="C24770" s="53" t="s">
        <v>33536</v>
      </c>
      <c r="D24770" s="53" t="s">
        <v>33872</v>
      </c>
    </row>
    <row r="24771" spans="1:4" ht="15" x14ac:dyDescent="0.25">
      <c r="A24771" s="53" t="s">
        <v>28824</v>
      </c>
      <c r="B24771" s="53">
        <v>15</v>
      </c>
      <c r="C24771" s="53" t="s">
        <v>33536</v>
      </c>
      <c r="D24771" s="53" t="s">
        <v>33872</v>
      </c>
    </row>
    <row r="24772" spans="1:4" ht="15" x14ac:dyDescent="0.25">
      <c r="A24772" s="53" t="s">
        <v>28825</v>
      </c>
      <c r="B24772" s="53">
        <v>30</v>
      </c>
      <c r="C24772" s="53" t="s">
        <v>33536</v>
      </c>
      <c r="D24772" s="53" t="s">
        <v>33872</v>
      </c>
    </row>
    <row r="24773" spans="1:4" ht="15" x14ac:dyDescent="0.25">
      <c r="A24773" s="53" t="s">
        <v>28826</v>
      </c>
      <c r="B24773" s="53">
        <v>30</v>
      </c>
      <c r="C24773" s="53" t="s">
        <v>33536</v>
      </c>
      <c r="D24773" s="53" t="s">
        <v>33872</v>
      </c>
    </row>
    <row r="24774" spans="1:4" ht="15" x14ac:dyDescent="0.25">
      <c r="A24774" s="53" t="s">
        <v>28827</v>
      </c>
      <c r="B24774" s="53">
        <v>30</v>
      </c>
      <c r="C24774" s="53" t="s">
        <v>33536</v>
      </c>
      <c r="D24774" s="53" t="s">
        <v>33872</v>
      </c>
    </row>
    <row r="24775" spans="1:4" ht="15" x14ac:dyDescent="0.25">
      <c r="A24775" s="53" t="s">
        <v>28828</v>
      </c>
      <c r="B24775" s="53">
        <v>30</v>
      </c>
      <c r="C24775" s="53" t="s">
        <v>33536</v>
      </c>
      <c r="D24775" s="53" t="s">
        <v>33872</v>
      </c>
    </row>
    <row r="24776" spans="1:4" ht="15" x14ac:dyDescent="0.25">
      <c r="A24776" s="53" t="s">
        <v>28829</v>
      </c>
      <c r="B24776" s="53">
        <v>60</v>
      </c>
      <c r="C24776" s="53"/>
      <c r="D24776" s="53" t="s">
        <v>33872</v>
      </c>
    </row>
    <row r="24777" spans="1:4" ht="15" x14ac:dyDescent="0.25">
      <c r="A24777" s="53" t="s">
        <v>28830</v>
      </c>
      <c r="B24777" s="53">
        <v>60</v>
      </c>
      <c r="C24777" s="53" t="s">
        <v>33536</v>
      </c>
      <c r="D24777" s="53" t="s">
        <v>33872</v>
      </c>
    </row>
    <row r="24778" spans="1:4" ht="15" x14ac:dyDescent="0.25">
      <c r="A24778" s="53" t="s">
        <v>28831</v>
      </c>
      <c r="B24778" s="53">
        <v>20</v>
      </c>
      <c r="C24778" s="53" t="s">
        <v>33536</v>
      </c>
      <c r="D24778" s="53" t="s">
        <v>33872</v>
      </c>
    </row>
    <row r="24779" spans="1:4" ht="15" x14ac:dyDescent="0.25">
      <c r="A24779" s="53" t="s">
        <v>28832</v>
      </c>
      <c r="B24779" s="53">
        <v>15</v>
      </c>
      <c r="C24779" s="53" t="s">
        <v>33536</v>
      </c>
      <c r="D24779" s="53" t="s">
        <v>33872</v>
      </c>
    </row>
    <row r="24780" spans="1:4" ht="15" x14ac:dyDescent="0.25">
      <c r="A24780" s="53" t="s">
        <v>28833</v>
      </c>
      <c r="B24780" s="53">
        <v>15</v>
      </c>
      <c r="C24780" s="53" t="s">
        <v>33536</v>
      </c>
      <c r="D24780" s="53" t="s">
        <v>33872</v>
      </c>
    </row>
    <row r="24781" spans="1:4" ht="15" x14ac:dyDescent="0.25">
      <c r="A24781" s="53" t="s">
        <v>28834</v>
      </c>
      <c r="B24781" s="53">
        <v>15</v>
      </c>
      <c r="C24781" s="53" t="s">
        <v>33536</v>
      </c>
      <c r="D24781" s="53" t="s">
        <v>33872</v>
      </c>
    </row>
    <row r="24782" spans="1:4" ht="15" x14ac:dyDescent="0.25">
      <c r="A24782" s="53" t="s">
        <v>28835</v>
      </c>
      <c r="B24782" s="53">
        <v>10</v>
      </c>
      <c r="C24782" s="53" t="s">
        <v>33536</v>
      </c>
      <c r="D24782" s="53" t="s">
        <v>33872</v>
      </c>
    </row>
    <row r="24783" spans="1:4" ht="15" x14ac:dyDescent="0.25">
      <c r="A24783" s="53" t="s">
        <v>28836</v>
      </c>
      <c r="B24783" s="53">
        <v>15</v>
      </c>
      <c r="C24783" s="53" t="s">
        <v>33536</v>
      </c>
      <c r="D24783" s="53" t="s">
        <v>33872</v>
      </c>
    </row>
    <row r="24784" spans="1:4" ht="15" x14ac:dyDescent="0.25">
      <c r="A24784" s="53" t="s">
        <v>28837</v>
      </c>
      <c r="B24784" s="53">
        <v>15</v>
      </c>
      <c r="C24784" s="53" t="s">
        <v>33536</v>
      </c>
      <c r="D24784" s="53" t="s">
        <v>33872</v>
      </c>
    </row>
    <row r="24785" spans="1:4" ht="15" x14ac:dyDescent="0.25">
      <c r="A24785" s="53" t="s">
        <v>28838</v>
      </c>
      <c r="B24785" s="53">
        <v>15</v>
      </c>
      <c r="C24785" s="53" t="s">
        <v>33536</v>
      </c>
      <c r="D24785" s="53" t="s">
        <v>33872</v>
      </c>
    </row>
    <row r="24786" spans="1:4" ht="15" x14ac:dyDescent="0.25">
      <c r="A24786" s="53" t="s">
        <v>28839</v>
      </c>
      <c r="B24786" s="53">
        <v>15</v>
      </c>
      <c r="C24786" s="53" t="s">
        <v>33536</v>
      </c>
      <c r="D24786" s="53" t="s">
        <v>33872</v>
      </c>
    </row>
    <row r="24787" spans="1:4" ht="15" x14ac:dyDescent="0.25">
      <c r="A24787" s="53" t="s">
        <v>28840</v>
      </c>
      <c r="B24787" s="53">
        <v>15</v>
      </c>
      <c r="C24787" s="53" t="s">
        <v>33536</v>
      </c>
      <c r="D24787" s="53" t="s">
        <v>33872</v>
      </c>
    </row>
    <row r="24788" spans="1:4" ht="15" x14ac:dyDescent="0.25">
      <c r="A24788" s="53" t="s">
        <v>28841</v>
      </c>
      <c r="B24788" s="53">
        <v>15</v>
      </c>
      <c r="C24788" s="53" t="s">
        <v>33536</v>
      </c>
      <c r="D24788" s="53" t="s">
        <v>33872</v>
      </c>
    </row>
    <row r="24789" spans="1:4" ht="15" x14ac:dyDescent="0.25">
      <c r="A24789" s="53" t="s">
        <v>28842</v>
      </c>
      <c r="B24789" s="53">
        <v>60</v>
      </c>
      <c r="C24789" s="53" t="s">
        <v>33536</v>
      </c>
      <c r="D24789" s="53" t="s">
        <v>33872</v>
      </c>
    </row>
    <row r="24790" spans="1:4" ht="15" x14ac:dyDescent="0.25">
      <c r="A24790" s="53" t="s">
        <v>28843</v>
      </c>
      <c r="B24790" s="53">
        <v>30</v>
      </c>
      <c r="C24790" s="53" t="s">
        <v>33536</v>
      </c>
      <c r="D24790" s="53" t="s">
        <v>33872</v>
      </c>
    </row>
    <row r="24791" spans="1:4" ht="15" x14ac:dyDescent="0.25">
      <c r="A24791" s="53" t="s">
        <v>28844</v>
      </c>
      <c r="B24791" s="53">
        <v>30</v>
      </c>
      <c r="C24791" s="53" t="s">
        <v>33536</v>
      </c>
      <c r="D24791" s="53" t="s">
        <v>33872</v>
      </c>
    </row>
    <row r="24792" spans="1:4" ht="15" x14ac:dyDescent="0.25">
      <c r="A24792" s="53" t="s">
        <v>28845</v>
      </c>
      <c r="B24792" s="53">
        <v>45</v>
      </c>
      <c r="C24792" s="53" t="s">
        <v>33536</v>
      </c>
      <c r="D24792" s="53" t="s">
        <v>33872</v>
      </c>
    </row>
    <row r="24793" spans="1:4" ht="15" x14ac:dyDescent="0.25">
      <c r="A24793" s="53" t="s">
        <v>28846</v>
      </c>
      <c r="B24793" s="53">
        <v>45</v>
      </c>
      <c r="C24793" s="53" t="s">
        <v>33536</v>
      </c>
      <c r="D24793" s="53" t="s">
        <v>33872</v>
      </c>
    </row>
    <row r="24794" spans="1:4" ht="15" x14ac:dyDescent="0.25">
      <c r="A24794" s="53" t="s">
        <v>28847</v>
      </c>
      <c r="B24794" s="53">
        <v>45</v>
      </c>
      <c r="C24794" s="53" t="s">
        <v>33536</v>
      </c>
      <c r="D24794" s="53" t="s">
        <v>33872</v>
      </c>
    </row>
    <row r="24795" spans="1:4" ht="15" x14ac:dyDescent="0.25">
      <c r="A24795" s="53" t="s">
        <v>28848</v>
      </c>
      <c r="B24795" s="53">
        <v>30</v>
      </c>
      <c r="C24795" s="53" t="s">
        <v>33536</v>
      </c>
      <c r="D24795" s="53" t="s">
        <v>33872</v>
      </c>
    </row>
    <row r="24796" spans="1:4" ht="15" x14ac:dyDescent="0.25">
      <c r="A24796" s="53" t="s">
        <v>28849</v>
      </c>
      <c r="B24796" s="53">
        <v>35</v>
      </c>
      <c r="C24796" s="53"/>
      <c r="D24796" s="53" t="s">
        <v>33872</v>
      </c>
    </row>
    <row r="24797" spans="1:4" ht="15" x14ac:dyDescent="0.25">
      <c r="A24797" s="53" t="s">
        <v>28850</v>
      </c>
      <c r="B24797" s="53">
        <v>20</v>
      </c>
      <c r="C24797" s="53"/>
      <c r="D24797" s="53" t="s">
        <v>33872</v>
      </c>
    </row>
    <row r="24798" spans="1:4" ht="15" x14ac:dyDescent="0.25">
      <c r="A24798" s="53" t="s">
        <v>28851</v>
      </c>
      <c r="B24798" s="53">
        <v>10</v>
      </c>
      <c r="C24798" s="53"/>
      <c r="D24798" s="53" t="s">
        <v>33872</v>
      </c>
    </row>
    <row r="24799" spans="1:4" ht="15" x14ac:dyDescent="0.25">
      <c r="A24799" s="53" t="s">
        <v>28852</v>
      </c>
      <c r="B24799" s="53">
        <v>10</v>
      </c>
      <c r="C24799" s="53"/>
      <c r="D24799" s="53" t="s">
        <v>33872</v>
      </c>
    </row>
    <row r="24800" spans="1:4" ht="15" x14ac:dyDescent="0.25">
      <c r="A24800" s="53" t="s">
        <v>28853</v>
      </c>
      <c r="B24800" s="53">
        <v>10</v>
      </c>
      <c r="C24800" s="53"/>
      <c r="D24800" s="53" t="s">
        <v>33872</v>
      </c>
    </row>
    <row r="24801" spans="1:4" ht="15" x14ac:dyDescent="0.25">
      <c r="A24801" s="53" t="s">
        <v>28854</v>
      </c>
      <c r="B24801" s="53">
        <v>10</v>
      </c>
      <c r="C24801" s="53"/>
      <c r="D24801" s="53" t="s">
        <v>33872</v>
      </c>
    </row>
    <row r="24802" spans="1:4" ht="15" x14ac:dyDescent="0.25">
      <c r="A24802" s="53" t="s">
        <v>28855</v>
      </c>
      <c r="B24802" s="53">
        <v>10</v>
      </c>
      <c r="C24802" s="53"/>
      <c r="D24802" s="53" t="s">
        <v>33872</v>
      </c>
    </row>
    <row r="24803" spans="1:4" ht="15" x14ac:dyDescent="0.25">
      <c r="A24803" s="53" t="s">
        <v>28856</v>
      </c>
      <c r="B24803" s="53">
        <v>10</v>
      </c>
      <c r="C24803" s="53"/>
      <c r="D24803" s="53" t="s">
        <v>33872</v>
      </c>
    </row>
    <row r="24804" spans="1:4" ht="15" x14ac:dyDescent="0.25">
      <c r="A24804" s="53" t="s">
        <v>28857</v>
      </c>
      <c r="B24804" s="53">
        <v>10</v>
      </c>
      <c r="C24804" s="53"/>
      <c r="D24804" s="53" t="s">
        <v>33872</v>
      </c>
    </row>
    <row r="24805" spans="1:4" ht="15" x14ac:dyDescent="0.25">
      <c r="A24805" s="53" t="s">
        <v>28858</v>
      </c>
      <c r="B24805" s="53">
        <v>20</v>
      </c>
      <c r="C24805" s="53"/>
      <c r="D24805" s="53" t="s">
        <v>33872</v>
      </c>
    </row>
    <row r="24806" spans="1:4" ht="15" x14ac:dyDescent="0.25">
      <c r="A24806" s="53" t="s">
        <v>28859</v>
      </c>
      <c r="B24806" s="53">
        <v>10</v>
      </c>
      <c r="C24806" s="53"/>
      <c r="D24806" s="53" t="s">
        <v>33872</v>
      </c>
    </row>
    <row r="24807" spans="1:4" ht="15" x14ac:dyDescent="0.25">
      <c r="A24807" s="53" t="s">
        <v>28860</v>
      </c>
      <c r="B24807" s="53">
        <v>10</v>
      </c>
      <c r="C24807" s="53"/>
      <c r="D24807" s="53" t="s">
        <v>33872</v>
      </c>
    </row>
    <row r="24808" spans="1:4" ht="15" x14ac:dyDescent="0.25">
      <c r="A24808" s="53" t="s">
        <v>28861</v>
      </c>
      <c r="B24808" s="53">
        <v>10</v>
      </c>
      <c r="C24808" s="53"/>
      <c r="D24808" s="53" t="s">
        <v>33872</v>
      </c>
    </row>
    <row r="24809" spans="1:4" ht="15" x14ac:dyDescent="0.25">
      <c r="A24809" s="53" t="s">
        <v>28862</v>
      </c>
      <c r="B24809" s="53">
        <v>15</v>
      </c>
      <c r="C24809" s="53"/>
      <c r="D24809" s="53" t="s">
        <v>33872</v>
      </c>
    </row>
    <row r="24810" spans="1:4" ht="15" x14ac:dyDescent="0.25">
      <c r="A24810" s="53" t="s">
        <v>28863</v>
      </c>
      <c r="B24810" s="53">
        <v>15</v>
      </c>
      <c r="C24810" s="53"/>
      <c r="D24810" s="53" t="s">
        <v>33872</v>
      </c>
    </row>
    <row r="24811" spans="1:4" ht="15" x14ac:dyDescent="0.25">
      <c r="A24811" s="53" t="s">
        <v>28864</v>
      </c>
      <c r="B24811" s="53">
        <v>15</v>
      </c>
      <c r="C24811" s="53"/>
      <c r="D24811" s="53" t="s">
        <v>33872</v>
      </c>
    </row>
    <row r="24812" spans="1:4" ht="15" x14ac:dyDescent="0.25">
      <c r="A24812" s="53" t="s">
        <v>28865</v>
      </c>
      <c r="B24812" s="53">
        <v>15</v>
      </c>
      <c r="C24812" s="53" t="s">
        <v>33536</v>
      </c>
      <c r="D24812" s="53" t="s">
        <v>33872</v>
      </c>
    </row>
    <row r="24813" spans="1:4" ht="15" x14ac:dyDescent="0.25">
      <c r="A24813" s="53" t="s">
        <v>28866</v>
      </c>
      <c r="B24813" s="53">
        <v>10</v>
      </c>
      <c r="C24813" s="53"/>
      <c r="D24813" s="53" t="s">
        <v>33872</v>
      </c>
    </row>
    <row r="24814" spans="1:4" ht="15" x14ac:dyDescent="0.25">
      <c r="A24814" s="53" t="s">
        <v>28867</v>
      </c>
      <c r="B24814" s="53">
        <v>10</v>
      </c>
      <c r="C24814" s="53"/>
      <c r="D24814" s="53" t="s">
        <v>33872</v>
      </c>
    </row>
    <row r="24815" spans="1:4" ht="15" x14ac:dyDescent="0.25">
      <c r="A24815" s="53" t="s">
        <v>28868</v>
      </c>
      <c r="B24815" s="53">
        <v>10</v>
      </c>
      <c r="C24815" s="53"/>
      <c r="D24815" s="53" t="s">
        <v>33872</v>
      </c>
    </row>
    <row r="24816" spans="1:4" ht="15" x14ac:dyDescent="0.25">
      <c r="A24816" s="53" t="s">
        <v>28869</v>
      </c>
      <c r="B24816" s="53">
        <v>10</v>
      </c>
      <c r="C24816" s="53"/>
      <c r="D24816" s="53" t="s">
        <v>33872</v>
      </c>
    </row>
    <row r="24817" spans="1:4" ht="15" x14ac:dyDescent="0.25">
      <c r="A24817" s="53" t="s">
        <v>28870</v>
      </c>
      <c r="B24817" s="53">
        <v>10</v>
      </c>
      <c r="C24817" s="53"/>
      <c r="D24817" s="53" t="s">
        <v>33872</v>
      </c>
    </row>
    <row r="24818" spans="1:4" ht="15" x14ac:dyDescent="0.25">
      <c r="A24818" s="53" t="s">
        <v>28871</v>
      </c>
      <c r="B24818" s="53">
        <v>30</v>
      </c>
      <c r="C24818" s="53"/>
      <c r="D24818" s="53" t="s">
        <v>33872</v>
      </c>
    </row>
    <row r="24819" spans="1:4" ht="15" x14ac:dyDescent="0.25">
      <c r="A24819" s="53" t="s">
        <v>28872</v>
      </c>
      <c r="B24819" s="53">
        <v>10</v>
      </c>
      <c r="C24819" s="53"/>
      <c r="D24819" s="53" t="s">
        <v>33872</v>
      </c>
    </row>
    <row r="24820" spans="1:4" ht="15" x14ac:dyDescent="0.25">
      <c r="A24820" s="53" t="s">
        <v>28873</v>
      </c>
      <c r="B24820" s="53">
        <v>10</v>
      </c>
      <c r="C24820" s="53"/>
      <c r="D24820" s="53" t="s">
        <v>33872</v>
      </c>
    </row>
    <row r="24821" spans="1:4" ht="15" x14ac:dyDescent="0.25">
      <c r="A24821" s="53" t="s">
        <v>28874</v>
      </c>
      <c r="B24821" s="53">
        <v>10</v>
      </c>
      <c r="C24821" s="53"/>
      <c r="D24821" s="53" t="s">
        <v>33872</v>
      </c>
    </row>
    <row r="24822" spans="1:4" ht="15" x14ac:dyDescent="0.25">
      <c r="A24822" s="53" t="s">
        <v>28875</v>
      </c>
      <c r="B24822" s="53">
        <v>15</v>
      </c>
      <c r="C24822" s="53" t="s">
        <v>33536</v>
      </c>
      <c r="D24822" s="53" t="s">
        <v>33872</v>
      </c>
    </row>
    <row r="24823" spans="1:4" ht="15" x14ac:dyDescent="0.25">
      <c r="A24823" s="53" t="s">
        <v>28876</v>
      </c>
      <c r="B24823" s="53">
        <v>15</v>
      </c>
      <c r="C24823" s="53" t="s">
        <v>33536</v>
      </c>
      <c r="D24823" s="53" t="s">
        <v>33872</v>
      </c>
    </row>
    <row r="24824" spans="1:4" ht="15" x14ac:dyDescent="0.25">
      <c r="A24824" s="53" t="s">
        <v>28877</v>
      </c>
      <c r="B24824" s="53">
        <v>20</v>
      </c>
      <c r="C24824" s="53" t="s">
        <v>33536</v>
      </c>
      <c r="D24824" s="53" t="s">
        <v>33872</v>
      </c>
    </row>
    <row r="24825" spans="1:4" ht="15" x14ac:dyDescent="0.25">
      <c r="A24825" s="53" t="s">
        <v>28878</v>
      </c>
      <c r="B24825" s="53">
        <v>30</v>
      </c>
      <c r="C24825" s="53"/>
      <c r="D24825" s="53" t="s">
        <v>33872</v>
      </c>
    </row>
    <row r="24826" spans="1:4" ht="15" x14ac:dyDescent="0.25">
      <c r="A24826" s="53" t="s">
        <v>28879</v>
      </c>
      <c r="B24826" s="53">
        <v>15</v>
      </c>
      <c r="C24826" s="53" t="s">
        <v>33536</v>
      </c>
      <c r="D24826" s="53" t="s">
        <v>33872</v>
      </c>
    </row>
    <row r="24827" spans="1:4" ht="15" x14ac:dyDescent="0.25">
      <c r="A24827" s="53" t="s">
        <v>28880</v>
      </c>
      <c r="B24827" s="53">
        <v>15</v>
      </c>
      <c r="C24827" s="53" t="s">
        <v>33536</v>
      </c>
      <c r="D24827" s="53" t="s">
        <v>33872</v>
      </c>
    </row>
    <row r="24828" spans="1:4" ht="15" x14ac:dyDescent="0.25">
      <c r="A24828" s="53" t="s">
        <v>28881</v>
      </c>
      <c r="B24828" s="53">
        <v>20</v>
      </c>
      <c r="C24828" s="53" t="s">
        <v>33536</v>
      </c>
      <c r="D24828" s="53" t="s">
        <v>33872</v>
      </c>
    </row>
    <row r="24829" spans="1:4" ht="15" x14ac:dyDescent="0.25">
      <c r="A24829" s="53" t="s">
        <v>28882</v>
      </c>
      <c r="B24829" s="53">
        <v>20</v>
      </c>
      <c r="C24829" s="53" t="s">
        <v>33536</v>
      </c>
      <c r="D24829" s="53" t="s">
        <v>33872</v>
      </c>
    </row>
    <row r="24830" spans="1:4" ht="15" x14ac:dyDescent="0.25">
      <c r="A24830" s="53" t="s">
        <v>28883</v>
      </c>
      <c r="B24830" s="53">
        <v>20</v>
      </c>
      <c r="C24830" s="53" t="s">
        <v>33536</v>
      </c>
      <c r="D24830" s="53" t="s">
        <v>33872</v>
      </c>
    </row>
    <row r="24831" spans="1:4" ht="15" x14ac:dyDescent="0.25">
      <c r="A24831" s="53" t="s">
        <v>28884</v>
      </c>
      <c r="B24831" s="53">
        <v>10</v>
      </c>
      <c r="C24831" s="53" t="s">
        <v>33536</v>
      </c>
      <c r="D24831" s="53" t="s">
        <v>33872</v>
      </c>
    </row>
    <row r="24832" spans="1:4" ht="15" x14ac:dyDescent="0.25">
      <c r="A24832" s="53" t="s">
        <v>28885</v>
      </c>
      <c r="B24832" s="53">
        <v>30</v>
      </c>
      <c r="C24832" s="53" t="s">
        <v>33536</v>
      </c>
      <c r="D24832" s="53" t="s">
        <v>33872</v>
      </c>
    </row>
    <row r="24833" spans="1:4" ht="15" x14ac:dyDescent="0.25">
      <c r="A24833" s="53" t="s">
        <v>28886</v>
      </c>
      <c r="B24833" s="53">
        <v>10</v>
      </c>
      <c r="C24833" s="53" t="s">
        <v>33536</v>
      </c>
      <c r="D24833" s="53" t="s">
        <v>33872</v>
      </c>
    </row>
    <row r="24834" spans="1:4" ht="15" x14ac:dyDescent="0.25">
      <c r="A24834" s="53" t="s">
        <v>28887</v>
      </c>
      <c r="B24834" s="53">
        <v>10</v>
      </c>
      <c r="C24834" s="53" t="s">
        <v>33536</v>
      </c>
      <c r="D24834" s="53" t="s">
        <v>33872</v>
      </c>
    </row>
    <row r="24835" spans="1:4" ht="15" x14ac:dyDescent="0.25">
      <c r="A24835" s="53" t="s">
        <v>28888</v>
      </c>
      <c r="B24835" s="53">
        <v>30</v>
      </c>
      <c r="C24835" s="53" t="s">
        <v>33536</v>
      </c>
      <c r="D24835" s="53" t="s">
        <v>33872</v>
      </c>
    </row>
    <row r="24836" spans="1:4" ht="15" x14ac:dyDescent="0.25">
      <c r="A24836" s="53" t="s">
        <v>28889</v>
      </c>
      <c r="B24836" s="53">
        <v>20</v>
      </c>
      <c r="C24836" s="53" t="s">
        <v>33536</v>
      </c>
      <c r="D24836" s="53" t="s">
        <v>33872</v>
      </c>
    </row>
    <row r="24837" spans="1:4" ht="15" x14ac:dyDescent="0.25">
      <c r="A24837" s="53" t="s">
        <v>28890</v>
      </c>
      <c r="B24837" s="53">
        <v>10</v>
      </c>
      <c r="C24837" s="53" t="s">
        <v>33536</v>
      </c>
      <c r="D24837" s="53" t="s">
        <v>33872</v>
      </c>
    </row>
    <row r="24838" spans="1:4" ht="15" x14ac:dyDescent="0.25">
      <c r="A24838" s="53" t="s">
        <v>28891</v>
      </c>
      <c r="B24838" s="53">
        <v>60</v>
      </c>
      <c r="C24838" s="53" t="s">
        <v>33536</v>
      </c>
      <c r="D24838" s="53" t="s">
        <v>33872</v>
      </c>
    </row>
    <row r="24839" spans="1:4" ht="15" x14ac:dyDescent="0.25">
      <c r="A24839" s="53" t="s">
        <v>28892</v>
      </c>
      <c r="B24839" s="53">
        <v>60</v>
      </c>
      <c r="C24839" s="53" t="s">
        <v>33536</v>
      </c>
      <c r="D24839" s="53" t="s">
        <v>33872</v>
      </c>
    </row>
    <row r="24840" spans="1:4" ht="15" x14ac:dyDescent="0.25">
      <c r="A24840" s="53" t="s">
        <v>28893</v>
      </c>
      <c r="B24840" s="53">
        <v>60</v>
      </c>
      <c r="C24840" s="53" t="s">
        <v>33536</v>
      </c>
      <c r="D24840" s="53" t="s">
        <v>33872</v>
      </c>
    </row>
    <row r="24841" spans="1:4" ht="15" x14ac:dyDescent="0.25">
      <c r="A24841" s="53" t="s">
        <v>28894</v>
      </c>
      <c r="B24841" s="53">
        <v>15</v>
      </c>
      <c r="C24841" s="53"/>
      <c r="D24841" s="53" t="s">
        <v>33872</v>
      </c>
    </row>
    <row r="24842" spans="1:4" ht="15" x14ac:dyDescent="0.25">
      <c r="A24842" s="53" t="s">
        <v>28895</v>
      </c>
      <c r="B24842" s="53">
        <v>15</v>
      </c>
      <c r="C24842" s="53"/>
      <c r="D24842" s="53" t="s">
        <v>33872</v>
      </c>
    </row>
    <row r="24843" spans="1:4" ht="15" x14ac:dyDescent="0.25">
      <c r="A24843" s="53" t="s">
        <v>28896</v>
      </c>
      <c r="B24843" s="53">
        <v>10</v>
      </c>
      <c r="C24843" s="53"/>
      <c r="D24843" s="53" t="s">
        <v>33872</v>
      </c>
    </row>
    <row r="24844" spans="1:4" ht="15" x14ac:dyDescent="0.25">
      <c r="A24844" s="53" t="s">
        <v>28897</v>
      </c>
      <c r="B24844" s="53">
        <v>15</v>
      </c>
      <c r="C24844" s="53" t="s">
        <v>33536</v>
      </c>
      <c r="D24844" s="53" t="s">
        <v>33872</v>
      </c>
    </row>
    <row r="24845" spans="1:4" ht="15" x14ac:dyDescent="0.25">
      <c r="A24845" s="53" t="s">
        <v>28898</v>
      </c>
      <c r="B24845" s="53">
        <v>15</v>
      </c>
      <c r="C24845" s="53" t="s">
        <v>33536</v>
      </c>
      <c r="D24845" s="53" t="s">
        <v>33872</v>
      </c>
    </row>
    <row r="24846" spans="1:4" ht="15" x14ac:dyDescent="0.25">
      <c r="A24846" s="53" t="s">
        <v>28899</v>
      </c>
      <c r="B24846" s="53">
        <v>15</v>
      </c>
      <c r="C24846" s="53" t="s">
        <v>33536</v>
      </c>
      <c r="D24846" s="53" t="s">
        <v>33872</v>
      </c>
    </row>
    <row r="24847" spans="1:4" ht="15" x14ac:dyDescent="0.25">
      <c r="A24847" s="53" t="s">
        <v>28900</v>
      </c>
      <c r="B24847" s="53">
        <v>30</v>
      </c>
      <c r="C24847" s="53"/>
      <c r="D24847" s="53" t="s">
        <v>33872</v>
      </c>
    </row>
    <row r="24848" spans="1:4" ht="15" x14ac:dyDescent="0.25">
      <c r="A24848" s="53" t="s">
        <v>28901</v>
      </c>
      <c r="B24848" s="53">
        <v>15</v>
      </c>
      <c r="C24848" s="53"/>
      <c r="D24848" s="53" t="s">
        <v>33872</v>
      </c>
    </row>
    <row r="24849" spans="1:4" ht="15" x14ac:dyDescent="0.25">
      <c r="A24849" s="53" t="s">
        <v>28902</v>
      </c>
      <c r="B24849" s="53">
        <v>15</v>
      </c>
      <c r="C24849" s="53"/>
      <c r="D24849" s="53" t="s">
        <v>33872</v>
      </c>
    </row>
    <row r="24850" spans="1:4" ht="15" x14ac:dyDescent="0.25">
      <c r="A24850" s="53" t="s">
        <v>28903</v>
      </c>
      <c r="B24850" s="53">
        <v>15</v>
      </c>
      <c r="C24850" s="53"/>
      <c r="D24850" s="53" t="s">
        <v>33872</v>
      </c>
    </row>
    <row r="24851" spans="1:4" ht="15" x14ac:dyDescent="0.25">
      <c r="A24851" s="53" t="s">
        <v>28904</v>
      </c>
      <c r="B24851" s="53">
        <v>15</v>
      </c>
      <c r="C24851" s="53" t="s">
        <v>33536</v>
      </c>
      <c r="D24851" s="53" t="s">
        <v>33872</v>
      </c>
    </row>
    <row r="24852" spans="1:4" ht="15" x14ac:dyDescent="0.25">
      <c r="A24852" s="53" t="s">
        <v>28905</v>
      </c>
      <c r="B24852" s="53">
        <v>15</v>
      </c>
      <c r="C24852" s="53"/>
      <c r="D24852" s="53" t="s">
        <v>33872</v>
      </c>
    </row>
    <row r="24853" spans="1:4" ht="15" x14ac:dyDescent="0.25">
      <c r="A24853" s="53" t="s">
        <v>28906</v>
      </c>
      <c r="B24853" s="53">
        <v>15</v>
      </c>
      <c r="C24853" s="53"/>
      <c r="D24853" s="53" t="s">
        <v>33872</v>
      </c>
    </row>
    <row r="24854" spans="1:4" ht="15" x14ac:dyDescent="0.25">
      <c r="A24854" s="53" t="s">
        <v>28907</v>
      </c>
      <c r="B24854" s="53">
        <v>15</v>
      </c>
      <c r="C24854" s="53"/>
      <c r="D24854" s="53" t="s">
        <v>33872</v>
      </c>
    </row>
    <row r="24855" spans="1:4" ht="15" x14ac:dyDescent="0.25">
      <c r="A24855" s="53" t="s">
        <v>28908</v>
      </c>
      <c r="B24855" s="53">
        <v>15</v>
      </c>
      <c r="C24855" s="53"/>
      <c r="D24855" s="53" t="s">
        <v>33872</v>
      </c>
    </row>
    <row r="24856" spans="1:4" ht="15" x14ac:dyDescent="0.25">
      <c r="A24856" s="53" t="s">
        <v>28909</v>
      </c>
      <c r="B24856" s="53">
        <v>15</v>
      </c>
      <c r="C24856" s="53"/>
      <c r="D24856" s="53" t="s">
        <v>33872</v>
      </c>
    </row>
    <row r="24857" spans="1:4" ht="15" x14ac:dyDescent="0.25">
      <c r="A24857" s="53" t="s">
        <v>28910</v>
      </c>
      <c r="B24857" s="53">
        <v>15</v>
      </c>
      <c r="C24857" s="53"/>
      <c r="D24857" s="53" t="s">
        <v>33872</v>
      </c>
    </row>
    <row r="24858" spans="1:4" ht="15" x14ac:dyDescent="0.25">
      <c r="A24858" s="53" t="s">
        <v>28911</v>
      </c>
      <c r="B24858" s="53">
        <v>15</v>
      </c>
      <c r="C24858" s="53"/>
      <c r="D24858" s="53" t="s">
        <v>33872</v>
      </c>
    </row>
    <row r="24859" spans="1:4" ht="15" x14ac:dyDescent="0.25">
      <c r="A24859" s="53" t="s">
        <v>28912</v>
      </c>
      <c r="B24859" s="53">
        <v>15</v>
      </c>
      <c r="C24859" s="53"/>
      <c r="D24859" s="53" t="s">
        <v>33872</v>
      </c>
    </row>
    <row r="24860" spans="1:4" ht="15" x14ac:dyDescent="0.25">
      <c r="A24860" s="53" t="s">
        <v>28913</v>
      </c>
      <c r="B24860" s="53">
        <v>15</v>
      </c>
      <c r="C24860" s="53"/>
      <c r="D24860" s="53" t="s">
        <v>33872</v>
      </c>
    </row>
    <row r="24861" spans="1:4" ht="15" x14ac:dyDescent="0.25">
      <c r="A24861" s="53" t="s">
        <v>28914</v>
      </c>
      <c r="B24861" s="53">
        <v>15</v>
      </c>
      <c r="C24861" s="53"/>
      <c r="D24861" s="53" t="s">
        <v>33872</v>
      </c>
    </row>
    <row r="24862" spans="1:4" ht="15" x14ac:dyDescent="0.25">
      <c r="A24862" s="53" t="s">
        <v>28915</v>
      </c>
      <c r="B24862" s="53">
        <v>15</v>
      </c>
      <c r="C24862" s="53"/>
      <c r="D24862" s="53" t="s">
        <v>33872</v>
      </c>
    </row>
    <row r="24863" spans="1:4" ht="15" x14ac:dyDescent="0.25">
      <c r="A24863" s="53" t="s">
        <v>28916</v>
      </c>
      <c r="B24863" s="53">
        <v>60</v>
      </c>
      <c r="C24863" s="53"/>
      <c r="D24863" s="53" t="s">
        <v>33872</v>
      </c>
    </row>
    <row r="24864" spans="1:4" ht="15" x14ac:dyDescent="0.25">
      <c r="A24864" s="53" t="s">
        <v>28917</v>
      </c>
      <c r="B24864" s="53">
        <v>15</v>
      </c>
      <c r="C24864" s="53" t="s">
        <v>33536</v>
      </c>
      <c r="D24864" s="53" t="s">
        <v>33872</v>
      </c>
    </row>
    <row r="24865" spans="1:4" ht="15" x14ac:dyDescent="0.25">
      <c r="A24865" s="53" t="s">
        <v>28918</v>
      </c>
      <c r="B24865" s="53">
        <v>15</v>
      </c>
      <c r="C24865" s="53" t="s">
        <v>33536</v>
      </c>
      <c r="D24865" s="53" t="s">
        <v>33872</v>
      </c>
    </row>
    <row r="24866" spans="1:4" ht="15" x14ac:dyDescent="0.25">
      <c r="A24866" s="53" t="s">
        <v>28919</v>
      </c>
      <c r="B24866" s="53">
        <v>15</v>
      </c>
      <c r="C24866" s="53"/>
      <c r="D24866" s="53" t="s">
        <v>33872</v>
      </c>
    </row>
    <row r="24867" spans="1:4" ht="15" x14ac:dyDescent="0.25">
      <c r="A24867" s="53" t="s">
        <v>28920</v>
      </c>
      <c r="B24867" s="53">
        <v>15</v>
      </c>
      <c r="C24867" s="53"/>
      <c r="D24867" s="53" t="s">
        <v>33872</v>
      </c>
    </row>
    <row r="24868" spans="1:4" ht="15" x14ac:dyDescent="0.25">
      <c r="A24868" s="53" t="s">
        <v>28921</v>
      </c>
      <c r="B24868" s="53">
        <v>30</v>
      </c>
      <c r="C24868" s="53"/>
      <c r="D24868" s="53" t="s">
        <v>33872</v>
      </c>
    </row>
    <row r="24869" spans="1:4" ht="15" x14ac:dyDescent="0.25">
      <c r="A24869" s="53" t="s">
        <v>28922</v>
      </c>
      <c r="B24869" s="53">
        <v>15</v>
      </c>
      <c r="C24869" s="53"/>
      <c r="D24869" s="53" t="s">
        <v>33872</v>
      </c>
    </row>
    <row r="24870" spans="1:4" ht="15" x14ac:dyDescent="0.25">
      <c r="A24870" s="53" t="s">
        <v>28923</v>
      </c>
      <c r="B24870" s="53">
        <v>15</v>
      </c>
      <c r="C24870" s="53" t="s">
        <v>33536</v>
      </c>
      <c r="D24870" s="53" t="s">
        <v>33872</v>
      </c>
    </row>
    <row r="24871" spans="1:4" ht="15" x14ac:dyDescent="0.25">
      <c r="A24871" s="53" t="s">
        <v>28924</v>
      </c>
      <c r="B24871" s="53">
        <v>15</v>
      </c>
      <c r="C24871" s="53" t="s">
        <v>33536</v>
      </c>
      <c r="D24871" s="53" t="s">
        <v>33872</v>
      </c>
    </row>
    <row r="24872" spans="1:4" ht="15" x14ac:dyDescent="0.25">
      <c r="A24872" s="53" t="s">
        <v>28925</v>
      </c>
      <c r="B24872" s="53">
        <v>15</v>
      </c>
      <c r="C24872" s="53" t="s">
        <v>33536</v>
      </c>
      <c r="D24872" s="53" t="s">
        <v>33872</v>
      </c>
    </row>
    <row r="24873" spans="1:4" ht="15" x14ac:dyDescent="0.25">
      <c r="A24873" s="53" t="s">
        <v>28926</v>
      </c>
      <c r="B24873" s="53">
        <v>15</v>
      </c>
      <c r="C24873" s="53" t="s">
        <v>33536</v>
      </c>
      <c r="D24873" s="53" t="s">
        <v>33872</v>
      </c>
    </row>
    <row r="24874" spans="1:4" ht="15" x14ac:dyDescent="0.25">
      <c r="A24874" s="53" t="s">
        <v>28927</v>
      </c>
      <c r="B24874" s="53">
        <v>15</v>
      </c>
      <c r="C24874" s="53" t="s">
        <v>33536</v>
      </c>
      <c r="D24874" s="53" t="s">
        <v>33872</v>
      </c>
    </row>
    <row r="24875" spans="1:4" ht="15" x14ac:dyDescent="0.25">
      <c r="A24875" s="53" t="s">
        <v>28928</v>
      </c>
      <c r="B24875" s="53">
        <v>15</v>
      </c>
      <c r="C24875" s="53" t="s">
        <v>33536</v>
      </c>
      <c r="D24875" s="53" t="s">
        <v>33872</v>
      </c>
    </row>
    <row r="24876" spans="1:4" ht="15" x14ac:dyDescent="0.25">
      <c r="A24876" s="53" t="s">
        <v>28929</v>
      </c>
      <c r="B24876" s="53">
        <v>30</v>
      </c>
      <c r="C24876" s="53"/>
      <c r="D24876" s="53" t="s">
        <v>33872</v>
      </c>
    </row>
    <row r="24877" spans="1:4" ht="15" x14ac:dyDescent="0.25">
      <c r="A24877" s="53" t="s">
        <v>28930</v>
      </c>
      <c r="B24877" s="53">
        <v>30</v>
      </c>
      <c r="C24877" s="53"/>
      <c r="D24877" s="53" t="s">
        <v>33872</v>
      </c>
    </row>
    <row r="24878" spans="1:4" ht="15" x14ac:dyDescent="0.25">
      <c r="A24878" s="53" t="s">
        <v>28931</v>
      </c>
      <c r="B24878" s="53">
        <v>30</v>
      </c>
      <c r="C24878" s="53"/>
      <c r="D24878" s="53" t="s">
        <v>33872</v>
      </c>
    </row>
    <row r="24879" spans="1:4" ht="15" x14ac:dyDescent="0.25">
      <c r="A24879" s="53" t="s">
        <v>28932</v>
      </c>
      <c r="B24879" s="53">
        <v>30</v>
      </c>
      <c r="C24879" s="53"/>
      <c r="D24879" s="53" t="s">
        <v>33872</v>
      </c>
    </row>
    <row r="24880" spans="1:4" ht="15" x14ac:dyDescent="0.25">
      <c r="A24880" s="53" t="s">
        <v>28933</v>
      </c>
      <c r="B24880" s="53">
        <v>15</v>
      </c>
      <c r="C24880" s="53"/>
      <c r="D24880" s="53" t="s">
        <v>33872</v>
      </c>
    </row>
    <row r="24881" spans="1:4" ht="15" x14ac:dyDescent="0.25">
      <c r="A24881" s="53" t="s">
        <v>28934</v>
      </c>
      <c r="B24881" s="53">
        <v>30</v>
      </c>
      <c r="C24881" s="53" t="s">
        <v>33536</v>
      </c>
      <c r="D24881" s="53" t="s">
        <v>33872</v>
      </c>
    </row>
    <row r="24882" spans="1:4" ht="15" x14ac:dyDescent="0.25">
      <c r="A24882" s="53" t="s">
        <v>28935</v>
      </c>
      <c r="B24882" s="53">
        <v>30</v>
      </c>
      <c r="C24882" s="53" t="s">
        <v>33536</v>
      </c>
      <c r="D24882" s="53" t="s">
        <v>33872</v>
      </c>
    </row>
    <row r="24883" spans="1:4" ht="15" x14ac:dyDescent="0.25">
      <c r="A24883" s="53" t="s">
        <v>28936</v>
      </c>
      <c r="B24883" s="53">
        <v>60</v>
      </c>
      <c r="C24883" s="53" t="s">
        <v>33536</v>
      </c>
      <c r="D24883" s="53" t="s">
        <v>33872</v>
      </c>
    </row>
    <row r="24884" spans="1:4" ht="15" x14ac:dyDescent="0.25">
      <c r="A24884" s="53" t="s">
        <v>28937</v>
      </c>
      <c r="B24884" s="53">
        <v>60</v>
      </c>
      <c r="C24884" s="53" t="s">
        <v>33536</v>
      </c>
      <c r="D24884" s="53" t="s">
        <v>33872</v>
      </c>
    </row>
    <row r="24885" spans="1:4" ht="15" x14ac:dyDescent="0.25">
      <c r="A24885" s="53" t="s">
        <v>28938</v>
      </c>
      <c r="B24885" s="53">
        <v>15</v>
      </c>
      <c r="C24885" s="53" t="s">
        <v>33536</v>
      </c>
      <c r="D24885" s="53" t="s">
        <v>33872</v>
      </c>
    </row>
    <row r="24886" spans="1:4" ht="15" x14ac:dyDescent="0.25">
      <c r="A24886" s="53" t="s">
        <v>28939</v>
      </c>
      <c r="B24886" s="53">
        <v>15</v>
      </c>
      <c r="C24886" s="53" t="s">
        <v>33536</v>
      </c>
      <c r="D24886" s="53" t="s">
        <v>33872</v>
      </c>
    </row>
    <row r="24887" spans="1:4" ht="15" x14ac:dyDescent="0.25">
      <c r="A24887" s="53" t="s">
        <v>28940</v>
      </c>
      <c r="B24887" s="53">
        <v>15</v>
      </c>
      <c r="C24887" s="53" t="s">
        <v>33536</v>
      </c>
      <c r="D24887" s="53" t="s">
        <v>33872</v>
      </c>
    </row>
    <row r="24888" spans="1:4" ht="15" x14ac:dyDescent="0.25">
      <c r="A24888" s="53" t="s">
        <v>28941</v>
      </c>
      <c r="B24888" s="53">
        <v>15</v>
      </c>
      <c r="C24888" s="53" t="s">
        <v>33536</v>
      </c>
      <c r="D24888" s="53" t="s">
        <v>33872</v>
      </c>
    </row>
    <row r="24889" spans="1:4" ht="15" x14ac:dyDescent="0.25">
      <c r="A24889" s="53" t="s">
        <v>28942</v>
      </c>
      <c r="B24889" s="53">
        <v>30</v>
      </c>
      <c r="C24889" s="53" t="s">
        <v>33536</v>
      </c>
      <c r="D24889" s="53" t="s">
        <v>33872</v>
      </c>
    </row>
    <row r="24890" spans="1:4" ht="15" x14ac:dyDescent="0.25">
      <c r="A24890" s="53" t="s">
        <v>28943</v>
      </c>
      <c r="B24890" s="53">
        <v>30</v>
      </c>
      <c r="C24890" s="53" t="s">
        <v>33536</v>
      </c>
      <c r="D24890" s="53" t="s">
        <v>33872</v>
      </c>
    </row>
    <row r="24891" spans="1:4" ht="15" x14ac:dyDescent="0.25">
      <c r="A24891" s="53" t="s">
        <v>28944</v>
      </c>
      <c r="B24891" s="53">
        <v>30</v>
      </c>
      <c r="C24891" s="53" t="s">
        <v>33536</v>
      </c>
      <c r="D24891" s="53" t="s">
        <v>33872</v>
      </c>
    </row>
    <row r="24892" spans="1:4" ht="15" x14ac:dyDescent="0.25">
      <c r="A24892" s="53" t="s">
        <v>28945</v>
      </c>
      <c r="B24892" s="53">
        <v>30</v>
      </c>
      <c r="C24892" s="53" t="s">
        <v>33536</v>
      </c>
      <c r="D24892" s="53" t="s">
        <v>33872</v>
      </c>
    </row>
    <row r="24893" spans="1:4" ht="15" x14ac:dyDescent="0.25">
      <c r="A24893" s="53" t="s">
        <v>28946</v>
      </c>
      <c r="B24893" s="53">
        <v>15</v>
      </c>
      <c r="C24893" s="53" t="s">
        <v>33536</v>
      </c>
      <c r="D24893" s="53" t="s">
        <v>33872</v>
      </c>
    </row>
    <row r="24894" spans="1:4" ht="15" x14ac:dyDescent="0.25">
      <c r="A24894" s="53" t="s">
        <v>28947</v>
      </c>
      <c r="B24894" s="53">
        <v>15</v>
      </c>
      <c r="C24894" s="53" t="s">
        <v>33536</v>
      </c>
      <c r="D24894" s="53" t="s">
        <v>33872</v>
      </c>
    </row>
    <row r="24895" spans="1:4" ht="15" x14ac:dyDescent="0.25">
      <c r="A24895" s="53" t="s">
        <v>28948</v>
      </c>
      <c r="B24895" s="53">
        <v>15</v>
      </c>
      <c r="C24895" s="53" t="s">
        <v>33536</v>
      </c>
      <c r="D24895" s="53" t="s">
        <v>33872</v>
      </c>
    </row>
    <row r="24896" spans="1:4" ht="15" x14ac:dyDescent="0.25">
      <c r="A24896" s="53" t="s">
        <v>28949</v>
      </c>
      <c r="B24896" s="53">
        <v>15</v>
      </c>
      <c r="C24896" s="53" t="s">
        <v>33536</v>
      </c>
      <c r="D24896" s="53" t="s">
        <v>33872</v>
      </c>
    </row>
    <row r="24897" spans="1:4" ht="15" x14ac:dyDescent="0.25">
      <c r="A24897" s="53" t="s">
        <v>28950</v>
      </c>
      <c r="B24897" s="53">
        <v>45</v>
      </c>
      <c r="C24897" s="53" t="s">
        <v>33542</v>
      </c>
      <c r="D24897" s="53" t="s">
        <v>33872</v>
      </c>
    </row>
    <row r="24898" spans="1:4" ht="15" x14ac:dyDescent="0.25">
      <c r="A24898" s="53" t="s">
        <v>28951</v>
      </c>
      <c r="B24898" s="53">
        <v>15</v>
      </c>
      <c r="C24898" s="53" t="s">
        <v>33536</v>
      </c>
      <c r="D24898" s="53" t="s">
        <v>33872</v>
      </c>
    </row>
    <row r="24899" spans="1:4" ht="15" x14ac:dyDescent="0.25">
      <c r="A24899" s="53" t="s">
        <v>28952</v>
      </c>
      <c r="B24899" s="53">
        <v>30</v>
      </c>
      <c r="C24899" s="53" t="s">
        <v>33536</v>
      </c>
      <c r="D24899" s="53" t="s">
        <v>33872</v>
      </c>
    </row>
    <row r="24900" spans="1:4" ht="15" x14ac:dyDescent="0.25">
      <c r="A24900" s="53" t="s">
        <v>28953</v>
      </c>
      <c r="B24900" s="53">
        <v>15</v>
      </c>
      <c r="C24900" s="53"/>
      <c r="D24900" s="53" t="s">
        <v>33872</v>
      </c>
    </row>
    <row r="24901" spans="1:4" ht="15" x14ac:dyDescent="0.25">
      <c r="A24901" s="53" t="s">
        <v>28954</v>
      </c>
      <c r="B24901" s="53">
        <v>30</v>
      </c>
      <c r="C24901" s="53" t="s">
        <v>33536</v>
      </c>
      <c r="D24901" s="53" t="s">
        <v>33872</v>
      </c>
    </row>
    <row r="24902" spans="1:4" ht="15" x14ac:dyDescent="0.25">
      <c r="A24902" s="53" t="s">
        <v>28955</v>
      </c>
      <c r="B24902" s="53">
        <v>30</v>
      </c>
      <c r="C24902" s="53" t="s">
        <v>33536</v>
      </c>
      <c r="D24902" s="53" t="s">
        <v>33872</v>
      </c>
    </row>
    <row r="24903" spans="1:4" ht="15" x14ac:dyDescent="0.25">
      <c r="A24903" s="53" t="s">
        <v>28956</v>
      </c>
      <c r="B24903" s="53">
        <v>30</v>
      </c>
      <c r="C24903" s="53"/>
      <c r="D24903" s="53" t="s">
        <v>33872</v>
      </c>
    </row>
    <row r="24904" spans="1:4" ht="15" x14ac:dyDescent="0.25">
      <c r="A24904" s="53" t="s">
        <v>28957</v>
      </c>
      <c r="B24904" s="53">
        <v>30</v>
      </c>
      <c r="C24904" s="53" t="s">
        <v>33536</v>
      </c>
      <c r="D24904" s="53" t="s">
        <v>33872</v>
      </c>
    </row>
    <row r="24905" spans="1:4" ht="15" x14ac:dyDescent="0.25">
      <c r="A24905" s="53" t="s">
        <v>28958</v>
      </c>
      <c r="B24905" s="53">
        <v>60</v>
      </c>
      <c r="C24905" s="53" t="s">
        <v>33536</v>
      </c>
      <c r="D24905" s="53" t="s">
        <v>33872</v>
      </c>
    </row>
    <row r="24906" spans="1:4" ht="15" x14ac:dyDescent="0.25">
      <c r="A24906" s="53" t="s">
        <v>28959</v>
      </c>
      <c r="B24906" s="53">
        <v>30</v>
      </c>
      <c r="C24906" s="53" t="s">
        <v>33536</v>
      </c>
      <c r="D24906" s="53" t="s">
        <v>33873</v>
      </c>
    </row>
    <row r="24907" spans="1:4" ht="15" x14ac:dyDescent="0.25">
      <c r="A24907" s="53" t="s">
        <v>28960</v>
      </c>
      <c r="B24907" s="53">
        <v>15</v>
      </c>
      <c r="C24907" s="53" t="s">
        <v>33536</v>
      </c>
      <c r="D24907" s="53" t="s">
        <v>33873</v>
      </c>
    </row>
    <row r="24908" spans="1:4" ht="15" x14ac:dyDescent="0.25">
      <c r="A24908" s="53" t="s">
        <v>28961</v>
      </c>
      <c r="B24908" s="53">
        <v>30</v>
      </c>
      <c r="C24908" s="53"/>
      <c r="D24908" s="53" t="s">
        <v>33872</v>
      </c>
    </row>
    <row r="24909" spans="1:4" ht="15" x14ac:dyDescent="0.25">
      <c r="A24909" s="53" t="s">
        <v>28962</v>
      </c>
      <c r="B24909" s="53">
        <v>30</v>
      </c>
      <c r="C24909" s="53" t="s">
        <v>33536</v>
      </c>
      <c r="D24909" s="53" t="s">
        <v>33873</v>
      </c>
    </row>
    <row r="24910" spans="1:4" ht="15" x14ac:dyDescent="0.25">
      <c r="A24910" s="53" t="s">
        <v>28963</v>
      </c>
      <c r="B24910" s="53">
        <v>30</v>
      </c>
      <c r="C24910" s="53" t="s">
        <v>33536</v>
      </c>
      <c r="D24910" s="53" t="s">
        <v>33873</v>
      </c>
    </row>
    <row r="24911" spans="1:4" ht="15" x14ac:dyDescent="0.25">
      <c r="A24911" s="53" t="s">
        <v>28964</v>
      </c>
      <c r="B24911" s="53">
        <v>15</v>
      </c>
      <c r="C24911" s="53"/>
      <c r="D24911" s="53" t="s">
        <v>33872</v>
      </c>
    </row>
    <row r="24912" spans="1:4" ht="15" x14ac:dyDescent="0.25">
      <c r="A24912" s="53" t="s">
        <v>28965</v>
      </c>
      <c r="B24912" s="53">
        <v>30</v>
      </c>
      <c r="C24912" s="53"/>
      <c r="D24912" s="53" t="s">
        <v>33872</v>
      </c>
    </row>
    <row r="24913" spans="1:4" ht="15" x14ac:dyDescent="0.25">
      <c r="A24913" s="53" t="s">
        <v>28966</v>
      </c>
      <c r="B24913" s="53">
        <v>15</v>
      </c>
      <c r="C24913" s="53" t="s">
        <v>33536</v>
      </c>
      <c r="D24913" s="53" t="s">
        <v>33873</v>
      </c>
    </row>
    <row r="24914" spans="1:4" ht="15" x14ac:dyDescent="0.25">
      <c r="A24914" s="53" t="s">
        <v>28967</v>
      </c>
      <c r="B24914" s="53">
        <v>90</v>
      </c>
      <c r="C24914" s="53" t="s">
        <v>33542</v>
      </c>
      <c r="D24914" s="53" t="s">
        <v>33873</v>
      </c>
    </row>
    <row r="24915" spans="1:4" ht="15" x14ac:dyDescent="0.25">
      <c r="A24915" s="53" t="s">
        <v>28968</v>
      </c>
      <c r="B24915" s="53">
        <v>15</v>
      </c>
      <c r="C24915" s="53" t="s">
        <v>33536</v>
      </c>
      <c r="D24915" s="53" t="s">
        <v>33873</v>
      </c>
    </row>
    <row r="24916" spans="1:4" ht="15" x14ac:dyDescent="0.25">
      <c r="A24916" s="53" t="s">
        <v>28969</v>
      </c>
      <c r="B24916" s="53">
        <v>15</v>
      </c>
      <c r="C24916" s="53" t="s">
        <v>33536</v>
      </c>
      <c r="D24916" s="53" t="s">
        <v>33873</v>
      </c>
    </row>
    <row r="24917" spans="1:4" ht="15" x14ac:dyDescent="0.25">
      <c r="A24917" s="53" t="s">
        <v>28970</v>
      </c>
      <c r="B24917" s="53">
        <v>15</v>
      </c>
      <c r="C24917" s="53" t="s">
        <v>33536</v>
      </c>
      <c r="D24917" s="53" t="s">
        <v>33873</v>
      </c>
    </row>
    <row r="24918" spans="1:4" ht="15" x14ac:dyDescent="0.25">
      <c r="A24918" s="53" t="s">
        <v>28971</v>
      </c>
      <c r="B24918" s="53">
        <v>30</v>
      </c>
      <c r="C24918" s="53" t="s">
        <v>33536</v>
      </c>
      <c r="D24918" s="53" t="s">
        <v>33873</v>
      </c>
    </row>
    <row r="24919" spans="1:4" ht="15" x14ac:dyDescent="0.25">
      <c r="A24919" s="53" t="s">
        <v>28972</v>
      </c>
      <c r="B24919" s="53">
        <v>90</v>
      </c>
      <c r="C24919" s="53" t="s">
        <v>33542</v>
      </c>
      <c r="D24919" s="53" t="s">
        <v>33872</v>
      </c>
    </row>
    <row r="24920" spans="1:4" ht="15" x14ac:dyDescent="0.25">
      <c r="A24920" s="53" t="s">
        <v>28973</v>
      </c>
      <c r="B24920" s="53">
        <v>15</v>
      </c>
      <c r="C24920" s="53" t="s">
        <v>33536</v>
      </c>
      <c r="D24920" s="53" t="s">
        <v>33872</v>
      </c>
    </row>
    <row r="24921" spans="1:4" ht="15" x14ac:dyDescent="0.25">
      <c r="A24921" s="53" t="s">
        <v>28974</v>
      </c>
      <c r="B24921" s="53">
        <v>15</v>
      </c>
      <c r="C24921" s="53" t="s">
        <v>33536</v>
      </c>
      <c r="D24921" s="53" t="s">
        <v>33872</v>
      </c>
    </row>
    <row r="24922" spans="1:4" ht="15" x14ac:dyDescent="0.25">
      <c r="A24922" s="53" t="s">
        <v>28975</v>
      </c>
      <c r="B24922" s="53">
        <v>15</v>
      </c>
      <c r="C24922" s="53" t="s">
        <v>33536</v>
      </c>
      <c r="D24922" s="53" t="s">
        <v>33872</v>
      </c>
    </row>
    <row r="24923" spans="1:4" ht="15" x14ac:dyDescent="0.25">
      <c r="A24923" s="53" t="s">
        <v>28976</v>
      </c>
      <c r="B24923" s="53">
        <v>15</v>
      </c>
      <c r="C24923" s="53" t="s">
        <v>33536</v>
      </c>
      <c r="D24923" s="53" t="s">
        <v>33872</v>
      </c>
    </row>
    <row r="24924" spans="1:4" ht="15" x14ac:dyDescent="0.25">
      <c r="A24924" s="53" t="s">
        <v>28977</v>
      </c>
      <c r="B24924" s="53">
        <v>60</v>
      </c>
      <c r="C24924" s="53" t="s">
        <v>33542</v>
      </c>
      <c r="D24924" s="53" t="s">
        <v>33873</v>
      </c>
    </row>
    <row r="24925" spans="1:4" ht="15" x14ac:dyDescent="0.25">
      <c r="A24925" s="53" t="s">
        <v>28978</v>
      </c>
      <c r="B24925" s="53">
        <v>60</v>
      </c>
      <c r="C24925" s="53" t="s">
        <v>33564</v>
      </c>
      <c r="D24925" s="53" t="s">
        <v>33873</v>
      </c>
    </row>
    <row r="24926" spans="1:4" ht="15" x14ac:dyDescent="0.25">
      <c r="A24926" s="53" t="s">
        <v>28979</v>
      </c>
      <c r="B24926" s="53">
        <v>15</v>
      </c>
      <c r="C24926" s="53" t="s">
        <v>33536</v>
      </c>
      <c r="D24926" s="53" t="s">
        <v>33873</v>
      </c>
    </row>
    <row r="24927" spans="1:4" ht="15" x14ac:dyDescent="0.25">
      <c r="A24927" s="53" t="s">
        <v>28980</v>
      </c>
      <c r="B24927" s="53">
        <v>15</v>
      </c>
      <c r="C24927" s="53" t="s">
        <v>33564</v>
      </c>
      <c r="D24927" s="53" t="s">
        <v>33873</v>
      </c>
    </row>
    <row r="24928" spans="1:4" ht="15" x14ac:dyDescent="0.25">
      <c r="A24928" s="53" t="s">
        <v>28981</v>
      </c>
      <c r="B24928" s="53">
        <v>15</v>
      </c>
      <c r="C24928" s="53" t="s">
        <v>33536</v>
      </c>
      <c r="D24928" s="53" t="s">
        <v>33873</v>
      </c>
    </row>
    <row r="24929" spans="1:4" ht="15" x14ac:dyDescent="0.25">
      <c r="A24929" s="53" t="s">
        <v>28982</v>
      </c>
      <c r="B24929" s="53">
        <v>15</v>
      </c>
      <c r="C24929" s="53" t="s">
        <v>33564</v>
      </c>
      <c r="D24929" s="53" t="s">
        <v>33873</v>
      </c>
    </row>
    <row r="24930" spans="1:4" ht="15" x14ac:dyDescent="0.25">
      <c r="A24930" s="53" t="s">
        <v>28983</v>
      </c>
      <c r="B24930" s="53">
        <v>15</v>
      </c>
      <c r="C24930" s="53" t="s">
        <v>33536</v>
      </c>
      <c r="D24930" s="53" t="s">
        <v>33873</v>
      </c>
    </row>
    <row r="24931" spans="1:4" ht="15" x14ac:dyDescent="0.25">
      <c r="A24931" s="53" t="s">
        <v>28984</v>
      </c>
      <c r="B24931" s="53">
        <v>15</v>
      </c>
      <c r="C24931" s="53" t="s">
        <v>33564</v>
      </c>
      <c r="D24931" s="53" t="s">
        <v>33873</v>
      </c>
    </row>
    <row r="24932" spans="1:4" ht="15" x14ac:dyDescent="0.25">
      <c r="A24932" s="53" t="s">
        <v>28985</v>
      </c>
      <c r="B24932" s="53">
        <v>15</v>
      </c>
      <c r="C24932" s="53" t="s">
        <v>33536</v>
      </c>
      <c r="D24932" s="53" t="s">
        <v>33872</v>
      </c>
    </row>
    <row r="24933" spans="1:4" ht="15" x14ac:dyDescent="0.25">
      <c r="A24933" s="53" t="s">
        <v>28986</v>
      </c>
      <c r="B24933" s="53">
        <v>15</v>
      </c>
      <c r="C24933" s="53" t="s">
        <v>33536</v>
      </c>
      <c r="D24933" s="53" t="s">
        <v>33873</v>
      </c>
    </row>
    <row r="24934" spans="1:4" ht="15" x14ac:dyDescent="0.25">
      <c r="A24934" s="53" t="s">
        <v>28987</v>
      </c>
      <c r="B24934" s="53">
        <v>15</v>
      </c>
      <c r="C24934" s="53" t="s">
        <v>33564</v>
      </c>
      <c r="D24934" s="53" t="s">
        <v>33873</v>
      </c>
    </row>
    <row r="24935" spans="1:4" ht="15" x14ac:dyDescent="0.25">
      <c r="A24935" s="53" t="s">
        <v>28988</v>
      </c>
      <c r="B24935" s="53">
        <v>15</v>
      </c>
      <c r="C24935" s="53" t="s">
        <v>33536</v>
      </c>
      <c r="D24935" s="53" t="s">
        <v>33872</v>
      </c>
    </row>
    <row r="24936" spans="1:4" ht="15" x14ac:dyDescent="0.25">
      <c r="A24936" s="53" t="s">
        <v>28989</v>
      </c>
      <c r="B24936" s="53">
        <v>15</v>
      </c>
      <c r="C24936" s="53" t="s">
        <v>33536</v>
      </c>
      <c r="D24936" s="53" t="s">
        <v>33873</v>
      </c>
    </row>
    <row r="24937" spans="1:4" ht="15" x14ac:dyDescent="0.25">
      <c r="A24937" s="53" t="s">
        <v>28990</v>
      </c>
      <c r="B24937" s="53">
        <v>15</v>
      </c>
      <c r="C24937" s="53" t="s">
        <v>33564</v>
      </c>
      <c r="D24937" s="53" t="s">
        <v>33873</v>
      </c>
    </row>
    <row r="24938" spans="1:4" ht="15" x14ac:dyDescent="0.25">
      <c r="A24938" s="53" t="s">
        <v>28991</v>
      </c>
      <c r="B24938" s="53">
        <v>15</v>
      </c>
      <c r="C24938" s="53" t="s">
        <v>33536</v>
      </c>
      <c r="D24938" s="53" t="s">
        <v>33872</v>
      </c>
    </row>
    <row r="24939" spans="1:4" ht="15" x14ac:dyDescent="0.25">
      <c r="A24939" s="53" t="s">
        <v>28992</v>
      </c>
      <c r="B24939" s="53">
        <v>15</v>
      </c>
      <c r="C24939" s="53" t="s">
        <v>33536</v>
      </c>
      <c r="D24939" s="53" t="s">
        <v>33872</v>
      </c>
    </row>
    <row r="24940" spans="1:4" ht="15" x14ac:dyDescent="0.25">
      <c r="A24940" s="53" t="s">
        <v>28993</v>
      </c>
      <c r="B24940" s="53">
        <v>15</v>
      </c>
      <c r="C24940" s="53" t="s">
        <v>33536</v>
      </c>
      <c r="D24940" s="53" t="s">
        <v>33873</v>
      </c>
    </row>
    <row r="24941" spans="1:4" ht="15" x14ac:dyDescent="0.25">
      <c r="A24941" s="53" t="s">
        <v>28994</v>
      </c>
      <c r="B24941" s="53">
        <v>15</v>
      </c>
      <c r="C24941" s="53" t="s">
        <v>33536</v>
      </c>
      <c r="D24941" s="53" t="s">
        <v>33873</v>
      </c>
    </row>
    <row r="24942" spans="1:4" ht="15" x14ac:dyDescent="0.25">
      <c r="A24942" s="53" t="s">
        <v>28995</v>
      </c>
      <c r="B24942" s="53">
        <v>15</v>
      </c>
      <c r="C24942" s="53" t="s">
        <v>33536</v>
      </c>
      <c r="D24942" s="53" t="s">
        <v>33873</v>
      </c>
    </row>
    <row r="24943" spans="1:4" ht="15" x14ac:dyDescent="0.25">
      <c r="A24943" s="53" t="s">
        <v>28996</v>
      </c>
      <c r="B24943" s="53">
        <v>15</v>
      </c>
      <c r="C24943" s="53" t="s">
        <v>33536</v>
      </c>
      <c r="D24943" s="53" t="s">
        <v>33873</v>
      </c>
    </row>
    <row r="24944" spans="1:4" ht="15" x14ac:dyDescent="0.25">
      <c r="A24944" s="53" t="s">
        <v>33403</v>
      </c>
      <c r="B24944" s="53">
        <v>15</v>
      </c>
      <c r="C24944" s="53" t="s">
        <v>33536</v>
      </c>
      <c r="D24944" s="53" t="s">
        <v>33873</v>
      </c>
    </row>
    <row r="24945" spans="1:4" ht="15" x14ac:dyDescent="0.25">
      <c r="A24945" s="53" t="s">
        <v>33404</v>
      </c>
      <c r="B24945" s="53">
        <v>30</v>
      </c>
      <c r="C24945" s="53" t="s">
        <v>33564</v>
      </c>
      <c r="D24945" s="53" t="s">
        <v>33873</v>
      </c>
    </row>
    <row r="24946" spans="1:4" ht="15" x14ac:dyDescent="0.25">
      <c r="A24946" s="53" t="s">
        <v>33405</v>
      </c>
      <c r="B24946" s="53">
        <v>30</v>
      </c>
      <c r="C24946" s="53" t="s">
        <v>33564</v>
      </c>
      <c r="D24946" s="53" t="s">
        <v>33873</v>
      </c>
    </row>
    <row r="24947" spans="1:4" ht="15" x14ac:dyDescent="0.25">
      <c r="A24947" s="53" t="s">
        <v>33406</v>
      </c>
      <c r="B24947" s="53">
        <v>30</v>
      </c>
      <c r="C24947" s="53" t="s">
        <v>33564</v>
      </c>
      <c r="D24947" s="53" t="s">
        <v>33873</v>
      </c>
    </row>
    <row r="24948" spans="1:4" ht="15" x14ac:dyDescent="0.25">
      <c r="A24948" s="53" t="s">
        <v>33407</v>
      </c>
      <c r="B24948" s="53">
        <v>30</v>
      </c>
      <c r="C24948" s="53" t="s">
        <v>33564</v>
      </c>
      <c r="D24948" s="53" t="s">
        <v>33873</v>
      </c>
    </row>
    <row r="24949" spans="1:4" ht="15" x14ac:dyDescent="0.25">
      <c r="A24949" s="53" t="s">
        <v>33408</v>
      </c>
      <c r="B24949" s="53">
        <v>30</v>
      </c>
      <c r="C24949" s="53" t="s">
        <v>33564</v>
      </c>
      <c r="D24949" s="53" t="s">
        <v>33873</v>
      </c>
    </row>
    <row r="24950" spans="1:4" ht="15" x14ac:dyDescent="0.25">
      <c r="A24950" s="53" t="s">
        <v>33409</v>
      </c>
      <c r="B24950" s="53">
        <v>15</v>
      </c>
      <c r="C24950" s="53" t="s">
        <v>33536</v>
      </c>
      <c r="D24950" s="53" t="s">
        <v>33873</v>
      </c>
    </row>
    <row r="24951" spans="1:4" ht="15" x14ac:dyDescent="0.25">
      <c r="A24951" s="53" t="s">
        <v>28997</v>
      </c>
      <c r="B24951" s="53">
        <v>60</v>
      </c>
      <c r="C24951" s="53" t="s">
        <v>33536</v>
      </c>
      <c r="D24951" s="53" t="s">
        <v>33872</v>
      </c>
    </row>
    <row r="24952" spans="1:4" ht="15" x14ac:dyDescent="0.25">
      <c r="A24952" s="53" t="s">
        <v>28998</v>
      </c>
      <c r="B24952" s="53">
        <v>60</v>
      </c>
      <c r="C24952" s="53" t="s">
        <v>33536</v>
      </c>
      <c r="D24952" s="53" t="s">
        <v>33872</v>
      </c>
    </row>
    <row r="24953" spans="1:4" ht="15" x14ac:dyDescent="0.25">
      <c r="A24953" s="53" t="s">
        <v>28999</v>
      </c>
      <c r="B24953" s="53">
        <v>60</v>
      </c>
      <c r="C24953" s="53" t="s">
        <v>33536</v>
      </c>
      <c r="D24953" s="53" t="s">
        <v>33872</v>
      </c>
    </row>
    <row r="24954" spans="1:4" ht="15" x14ac:dyDescent="0.25">
      <c r="A24954" s="53" t="s">
        <v>29000</v>
      </c>
      <c r="B24954" s="53">
        <v>30</v>
      </c>
      <c r="C24954" s="53" t="s">
        <v>33536</v>
      </c>
      <c r="D24954" s="53" t="s">
        <v>33872</v>
      </c>
    </row>
    <row r="24955" spans="1:4" ht="15" x14ac:dyDescent="0.25">
      <c r="A24955" s="53" t="s">
        <v>29001</v>
      </c>
      <c r="B24955" s="53">
        <v>30</v>
      </c>
      <c r="C24955" s="53" t="s">
        <v>33536</v>
      </c>
      <c r="D24955" s="53" t="s">
        <v>33872</v>
      </c>
    </row>
    <row r="24956" spans="1:4" ht="15" x14ac:dyDescent="0.25">
      <c r="A24956" s="53" t="s">
        <v>29002</v>
      </c>
      <c r="B24956" s="53">
        <v>15</v>
      </c>
      <c r="C24956" s="53" t="s">
        <v>33536</v>
      </c>
      <c r="D24956" s="53" t="s">
        <v>33872</v>
      </c>
    </row>
    <row r="24957" spans="1:4" ht="15" x14ac:dyDescent="0.25">
      <c r="A24957" s="53" t="s">
        <v>29003</v>
      </c>
      <c r="B24957" s="53">
        <v>15</v>
      </c>
      <c r="C24957" s="53" t="s">
        <v>33536</v>
      </c>
      <c r="D24957" s="53" t="s">
        <v>33872</v>
      </c>
    </row>
    <row r="24958" spans="1:4" ht="15" x14ac:dyDescent="0.25">
      <c r="A24958" s="53" t="s">
        <v>29004</v>
      </c>
      <c r="B24958" s="53">
        <v>30</v>
      </c>
      <c r="C24958" s="53" t="s">
        <v>33536</v>
      </c>
      <c r="D24958" s="53" t="s">
        <v>33872</v>
      </c>
    </row>
    <row r="24959" spans="1:4" ht="15" x14ac:dyDescent="0.25">
      <c r="A24959" s="53" t="s">
        <v>29005</v>
      </c>
      <c r="B24959" s="53">
        <v>15</v>
      </c>
      <c r="C24959" s="53"/>
      <c r="D24959" s="53" t="s">
        <v>33872</v>
      </c>
    </row>
    <row r="24960" spans="1:4" ht="15" x14ac:dyDescent="0.25">
      <c r="A24960" s="53" t="s">
        <v>29006</v>
      </c>
      <c r="B24960" s="53">
        <v>15</v>
      </c>
      <c r="C24960" s="53"/>
      <c r="D24960" s="53" t="s">
        <v>33872</v>
      </c>
    </row>
    <row r="24961" spans="1:4" ht="15" x14ac:dyDescent="0.25">
      <c r="A24961" s="53" t="s">
        <v>29007</v>
      </c>
      <c r="B24961" s="53">
        <v>15</v>
      </c>
      <c r="C24961" s="53"/>
      <c r="D24961" s="53" t="s">
        <v>33872</v>
      </c>
    </row>
    <row r="24962" spans="1:4" ht="15" x14ac:dyDescent="0.25">
      <c r="A24962" s="53" t="s">
        <v>29008</v>
      </c>
      <c r="B24962" s="53">
        <v>15</v>
      </c>
      <c r="C24962" s="53"/>
      <c r="D24962" s="53" t="s">
        <v>33872</v>
      </c>
    </row>
    <row r="24963" spans="1:4" ht="15" x14ac:dyDescent="0.25">
      <c r="A24963" s="53" t="s">
        <v>29009</v>
      </c>
      <c r="B24963" s="53">
        <v>15</v>
      </c>
      <c r="C24963" s="53"/>
      <c r="D24963" s="53" t="s">
        <v>33872</v>
      </c>
    </row>
    <row r="24964" spans="1:4" ht="15" x14ac:dyDescent="0.25">
      <c r="A24964" s="53" t="s">
        <v>29010</v>
      </c>
      <c r="B24964" s="53">
        <v>0</v>
      </c>
      <c r="C24964" s="53" t="s">
        <v>33537</v>
      </c>
      <c r="D24964" s="53" t="s">
        <v>33872</v>
      </c>
    </row>
    <row r="24965" spans="1:4" ht="15" x14ac:dyDescent="0.25">
      <c r="A24965" s="53" t="s">
        <v>29011</v>
      </c>
      <c r="B24965" s="53">
        <v>5</v>
      </c>
      <c r="C24965" s="53"/>
      <c r="D24965" s="53" t="s">
        <v>33872</v>
      </c>
    </row>
    <row r="24966" spans="1:4" ht="15" x14ac:dyDescent="0.25">
      <c r="A24966" s="53" t="s">
        <v>29012</v>
      </c>
      <c r="B24966" s="53">
        <v>0</v>
      </c>
      <c r="C24966" s="53" t="s">
        <v>33539</v>
      </c>
      <c r="D24966" s="53" t="s">
        <v>33873</v>
      </c>
    </row>
    <row r="24967" spans="1:4" ht="15" x14ac:dyDescent="0.25">
      <c r="A24967" s="53" t="s">
        <v>29013</v>
      </c>
      <c r="B24967" s="53">
        <v>15</v>
      </c>
      <c r="C24967" s="53" t="s">
        <v>33536</v>
      </c>
      <c r="D24967" s="53" t="s">
        <v>33872</v>
      </c>
    </row>
    <row r="24968" spans="1:4" ht="15" x14ac:dyDescent="0.25">
      <c r="A24968" s="53" t="s">
        <v>29014</v>
      </c>
      <c r="B24968" s="53">
        <v>15</v>
      </c>
      <c r="C24968" s="53" t="s">
        <v>33536</v>
      </c>
      <c r="D24968" s="53" t="s">
        <v>33872</v>
      </c>
    </row>
    <row r="24969" spans="1:4" ht="15" x14ac:dyDescent="0.25">
      <c r="A24969" s="53" t="s">
        <v>29015</v>
      </c>
      <c r="B24969" s="53">
        <v>30</v>
      </c>
      <c r="C24969" s="53" t="s">
        <v>33536</v>
      </c>
      <c r="D24969" s="53" t="s">
        <v>33872</v>
      </c>
    </row>
    <row r="24970" spans="1:4" ht="15" x14ac:dyDescent="0.25">
      <c r="A24970" s="53" t="s">
        <v>29016</v>
      </c>
      <c r="B24970" s="53">
        <v>20</v>
      </c>
      <c r="C24970" s="53" t="s">
        <v>33536</v>
      </c>
      <c r="D24970" s="53" t="s">
        <v>33872</v>
      </c>
    </row>
    <row r="24971" spans="1:4" ht="15" x14ac:dyDescent="0.25">
      <c r="A24971" s="53" t="s">
        <v>29017</v>
      </c>
      <c r="B24971" s="53">
        <v>20</v>
      </c>
      <c r="C24971" s="53" t="s">
        <v>33536</v>
      </c>
      <c r="D24971" s="53" t="s">
        <v>33872</v>
      </c>
    </row>
    <row r="24972" spans="1:4" ht="15" x14ac:dyDescent="0.25">
      <c r="A24972" s="53" t="s">
        <v>29018</v>
      </c>
      <c r="B24972" s="53">
        <v>20</v>
      </c>
      <c r="C24972" s="53" t="s">
        <v>33536</v>
      </c>
      <c r="D24972" s="53" t="s">
        <v>33872</v>
      </c>
    </row>
    <row r="24973" spans="1:4" ht="15" x14ac:dyDescent="0.25">
      <c r="A24973" s="53" t="s">
        <v>29019</v>
      </c>
      <c r="B24973" s="53">
        <v>60</v>
      </c>
      <c r="C24973" s="53" t="s">
        <v>33536</v>
      </c>
      <c r="D24973" s="53" t="s">
        <v>33873</v>
      </c>
    </row>
    <row r="24974" spans="1:4" ht="15" x14ac:dyDescent="0.25">
      <c r="A24974" s="53" t="s">
        <v>29020</v>
      </c>
      <c r="B24974" s="53">
        <v>60</v>
      </c>
      <c r="C24974" s="53" t="s">
        <v>33536</v>
      </c>
      <c r="D24974" s="53" t="s">
        <v>33873</v>
      </c>
    </row>
    <row r="24975" spans="1:4" ht="15" x14ac:dyDescent="0.25">
      <c r="A24975" s="53" t="s">
        <v>29021</v>
      </c>
      <c r="B24975" s="53">
        <v>60</v>
      </c>
      <c r="C24975" s="53" t="s">
        <v>33536</v>
      </c>
      <c r="D24975" s="53" t="s">
        <v>33873</v>
      </c>
    </row>
    <row r="24976" spans="1:4" ht="15" x14ac:dyDescent="0.25">
      <c r="A24976" s="53" t="s">
        <v>29022</v>
      </c>
      <c r="B24976" s="53">
        <v>20</v>
      </c>
      <c r="C24976" s="53" t="s">
        <v>33536</v>
      </c>
      <c r="D24976" s="53" t="s">
        <v>33873</v>
      </c>
    </row>
    <row r="24977" spans="1:4" ht="15" x14ac:dyDescent="0.25">
      <c r="A24977" s="53" t="s">
        <v>29023</v>
      </c>
      <c r="B24977" s="53">
        <v>20</v>
      </c>
      <c r="C24977" s="53" t="s">
        <v>33536</v>
      </c>
      <c r="D24977" s="53" t="s">
        <v>33873</v>
      </c>
    </row>
    <row r="24978" spans="1:4" ht="15" x14ac:dyDescent="0.25">
      <c r="A24978" s="53" t="s">
        <v>29024</v>
      </c>
      <c r="B24978" s="53">
        <v>20</v>
      </c>
      <c r="C24978" s="53" t="s">
        <v>33536</v>
      </c>
      <c r="D24978" s="53" t="s">
        <v>33873</v>
      </c>
    </row>
    <row r="24979" spans="1:4" ht="15" x14ac:dyDescent="0.25">
      <c r="A24979" s="53" t="s">
        <v>29025</v>
      </c>
      <c r="B24979" s="53">
        <v>20</v>
      </c>
      <c r="C24979" s="53" t="s">
        <v>33536</v>
      </c>
      <c r="D24979" s="53" t="s">
        <v>33872</v>
      </c>
    </row>
    <row r="24980" spans="1:4" ht="15" x14ac:dyDescent="0.25">
      <c r="A24980" s="53" t="s">
        <v>29026</v>
      </c>
      <c r="B24980" s="53">
        <v>20</v>
      </c>
      <c r="C24980" s="53" t="s">
        <v>33536</v>
      </c>
      <c r="D24980" s="53" t="s">
        <v>33872</v>
      </c>
    </row>
    <row r="24981" spans="1:4" ht="15" x14ac:dyDescent="0.25">
      <c r="A24981" s="53" t="s">
        <v>29027</v>
      </c>
      <c r="B24981" s="53">
        <v>20</v>
      </c>
      <c r="C24981" s="53" t="s">
        <v>33536</v>
      </c>
      <c r="D24981" s="53" t="s">
        <v>33872</v>
      </c>
    </row>
    <row r="24982" spans="1:4" ht="15" x14ac:dyDescent="0.25">
      <c r="A24982" s="53" t="s">
        <v>29028</v>
      </c>
      <c r="B24982" s="53">
        <v>15</v>
      </c>
      <c r="C24982" s="53" t="s">
        <v>33536</v>
      </c>
      <c r="D24982" s="53" t="s">
        <v>33872</v>
      </c>
    </row>
    <row r="24983" spans="1:4" ht="15" x14ac:dyDescent="0.25">
      <c r="A24983" s="53" t="s">
        <v>29029</v>
      </c>
      <c r="B24983" s="53">
        <v>15</v>
      </c>
      <c r="C24983" s="53" t="s">
        <v>33536</v>
      </c>
      <c r="D24983" s="53" t="s">
        <v>33872</v>
      </c>
    </row>
    <row r="24984" spans="1:4" ht="15" x14ac:dyDescent="0.25">
      <c r="A24984" s="53" t="s">
        <v>29030</v>
      </c>
      <c r="B24984" s="53">
        <v>30</v>
      </c>
      <c r="C24984" s="53" t="s">
        <v>33536</v>
      </c>
      <c r="D24984" s="53" t="s">
        <v>33872</v>
      </c>
    </row>
    <row r="24985" spans="1:4" ht="15" x14ac:dyDescent="0.25">
      <c r="A24985" s="53" t="s">
        <v>29031</v>
      </c>
      <c r="B24985" s="53">
        <v>20</v>
      </c>
      <c r="C24985" s="53" t="s">
        <v>33536</v>
      </c>
      <c r="D24985" s="53" t="s">
        <v>33873</v>
      </c>
    </row>
    <row r="24986" spans="1:4" ht="15" x14ac:dyDescent="0.25">
      <c r="A24986" s="53" t="s">
        <v>29032</v>
      </c>
      <c r="B24986" s="53">
        <v>20</v>
      </c>
      <c r="C24986" s="53" t="s">
        <v>33562</v>
      </c>
      <c r="D24986" s="53" t="s">
        <v>33873</v>
      </c>
    </row>
    <row r="24987" spans="1:4" ht="15" x14ac:dyDescent="0.25">
      <c r="A24987" s="53" t="s">
        <v>29033</v>
      </c>
      <c r="B24987" s="53">
        <v>20</v>
      </c>
      <c r="C24987" s="53" t="s">
        <v>33536</v>
      </c>
      <c r="D24987" s="53" t="s">
        <v>33873</v>
      </c>
    </row>
    <row r="24988" spans="1:4" ht="15" x14ac:dyDescent="0.25">
      <c r="A24988" s="53" t="s">
        <v>29034</v>
      </c>
      <c r="B24988" s="53">
        <v>20</v>
      </c>
      <c r="C24988" s="53" t="s">
        <v>33562</v>
      </c>
      <c r="D24988" s="53" t="s">
        <v>33873</v>
      </c>
    </row>
    <row r="24989" spans="1:4" ht="15" x14ac:dyDescent="0.25">
      <c r="A24989" s="53" t="s">
        <v>29035</v>
      </c>
      <c r="B24989" s="53">
        <v>20</v>
      </c>
      <c r="C24989" s="53" t="s">
        <v>33536</v>
      </c>
      <c r="D24989" s="53" t="s">
        <v>33873</v>
      </c>
    </row>
    <row r="24990" spans="1:4" ht="15" x14ac:dyDescent="0.25">
      <c r="A24990" s="53" t="s">
        <v>29036</v>
      </c>
      <c r="B24990" s="53">
        <v>20</v>
      </c>
      <c r="C24990" s="53" t="s">
        <v>33562</v>
      </c>
      <c r="D24990" s="53" t="s">
        <v>33873</v>
      </c>
    </row>
    <row r="24991" spans="1:4" ht="15" x14ac:dyDescent="0.25">
      <c r="A24991" s="53" t="s">
        <v>29037</v>
      </c>
      <c r="B24991" s="53">
        <v>20</v>
      </c>
      <c r="C24991" s="53" t="s">
        <v>33536</v>
      </c>
      <c r="D24991" s="53" t="s">
        <v>33873</v>
      </c>
    </row>
    <row r="24992" spans="1:4" ht="15" x14ac:dyDescent="0.25">
      <c r="A24992" s="53" t="s">
        <v>29038</v>
      </c>
      <c r="B24992" s="53">
        <v>20</v>
      </c>
      <c r="C24992" s="53" t="s">
        <v>33536</v>
      </c>
      <c r="D24992" s="53" t="s">
        <v>33873</v>
      </c>
    </row>
    <row r="24993" spans="1:4" ht="15" x14ac:dyDescent="0.25">
      <c r="A24993" s="53" t="s">
        <v>29039</v>
      </c>
      <c r="B24993" s="53">
        <v>20</v>
      </c>
      <c r="C24993" s="53" t="s">
        <v>33536</v>
      </c>
      <c r="D24993" s="53" t="s">
        <v>33873</v>
      </c>
    </row>
    <row r="24994" spans="1:4" ht="15" x14ac:dyDescent="0.25">
      <c r="A24994" s="53" t="s">
        <v>29040</v>
      </c>
      <c r="B24994" s="53">
        <v>20</v>
      </c>
      <c r="C24994" s="53" t="s">
        <v>33536</v>
      </c>
      <c r="D24994" s="53" t="s">
        <v>33873</v>
      </c>
    </row>
    <row r="24995" spans="1:4" ht="15" x14ac:dyDescent="0.25">
      <c r="A24995" s="53" t="s">
        <v>29041</v>
      </c>
      <c r="B24995" s="53">
        <v>20</v>
      </c>
      <c r="C24995" s="53" t="s">
        <v>33536</v>
      </c>
      <c r="D24995" s="53" t="s">
        <v>33873</v>
      </c>
    </row>
    <row r="24996" spans="1:4" ht="15" x14ac:dyDescent="0.25">
      <c r="A24996" s="53" t="s">
        <v>29042</v>
      </c>
      <c r="B24996" s="53">
        <v>20</v>
      </c>
      <c r="C24996" s="53" t="s">
        <v>33536</v>
      </c>
      <c r="D24996" s="53" t="s">
        <v>33873</v>
      </c>
    </row>
    <row r="24997" spans="1:4" ht="15" x14ac:dyDescent="0.25">
      <c r="A24997" s="53" t="s">
        <v>29043</v>
      </c>
      <c r="B24997" s="53">
        <v>20</v>
      </c>
      <c r="C24997" s="53" t="s">
        <v>33536</v>
      </c>
      <c r="D24997" s="53" t="s">
        <v>33873</v>
      </c>
    </row>
    <row r="24998" spans="1:4" ht="15" x14ac:dyDescent="0.25">
      <c r="A24998" s="53" t="s">
        <v>29044</v>
      </c>
      <c r="B24998" s="53">
        <v>20</v>
      </c>
      <c r="C24998" s="53" t="s">
        <v>33536</v>
      </c>
      <c r="D24998" s="53" t="s">
        <v>33873</v>
      </c>
    </row>
    <row r="24999" spans="1:4" ht="15" x14ac:dyDescent="0.25">
      <c r="A24999" s="53" t="s">
        <v>29045</v>
      </c>
      <c r="B24999" s="53">
        <v>20</v>
      </c>
      <c r="C24999" s="53" t="s">
        <v>33536</v>
      </c>
      <c r="D24999" s="53" t="s">
        <v>33873</v>
      </c>
    </row>
    <row r="25000" spans="1:4" ht="15" x14ac:dyDescent="0.25">
      <c r="A25000" s="53" t="s">
        <v>29046</v>
      </c>
      <c r="B25000" s="53">
        <v>20</v>
      </c>
      <c r="C25000" s="53" t="s">
        <v>33536</v>
      </c>
      <c r="D25000" s="53" t="s">
        <v>33873</v>
      </c>
    </row>
    <row r="25001" spans="1:4" ht="15" x14ac:dyDescent="0.25">
      <c r="A25001" s="53" t="s">
        <v>29047</v>
      </c>
      <c r="B25001" s="53">
        <v>20</v>
      </c>
      <c r="C25001" s="53" t="s">
        <v>33536</v>
      </c>
      <c r="D25001" s="53" t="s">
        <v>33873</v>
      </c>
    </row>
    <row r="25002" spans="1:4" ht="15" x14ac:dyDescent="0.25">
      <c r="A25002" s="53" t="s">
        <v>29048</v>
      </c>
      <c r="B25002" s="53">
        <v>20</v>
      </c>
      <c r="C25002" s="53" t="s">
        <v>33536</v>
      </c>
      <c r="D25002" s="53" t="s">
        <v>33873</v>
      </c>
    </row>
    <row r="25003" spans="1:4" ht="15" x14ac:dyDescent="0.25">
      <c r="A25003" s="53" t="s">
        <v>29049</v>
      </c>
      <c r="B25003" s="53">
        <v>20</v>
      </c>
      <c r="C25003" s="53" t="s">
        <v>33536</v>
      </c>
      <c r="D25003" s="53" t="s">
        <v>33873</v>
      </c>
    </row>
    <row r="25004" spans="1:4" ht="15" x14ac:dyDescent="0.25">
      <c r="A25004" s="53" t="s">
        <v>29050</v>
      </c>
      <c r="B25004" s="53">
        <v>20</v>
      </c>
      <c r="C25004" s="53" t="s">
        <v>33536</v>
      </c>
      <c r="D25004" s="53" t="s">
        <v>33873</v>
      </c>
    </row>
    <row r="25005" spans="1:4" ht="15" x14ac:dyDescent="0.25">
      <c r="A25005" s="53" t="s">
        <v>29051</v>
      </c>
      <c r="B25005" s="53">
        <v>20</v>
      </c>
      <c r="C25005" s="53" t="s">
        <v>33536</v>
      </c>
      <c r="D25005" s="53" t="s">
        <v>33873</v>
      </c>
    </row>
    <row r="25006" spans="1:4" ht="15" x14ac:dyDescent="0.25">
      <c r="A25006" s="53" t="s">
        <v>29052</v>
      </c>
      <c r="B25006" s="53">
        <v>20</v>
      </c>
      <c r="C25006" s="53" t="s">
        <v>33536</v>
      </c>
      <c r="D25006" s="53" t="s">
        <v>33873</v>
      </c>
    </row>
    <row r="25007" spans="1:4" ht="15" x14ac:dyDescent="0.25">
      <c r="A25007" s="53" t="s">
        <v>29053</v>
      </c>
      <c r="B25007" s="53">
        <v>20</v>
      </c>
      <c r="C25007" s="53" t="s">
        <v>33536</v>
      </c>
      <c r="D25007" s="53" t="s">
        <v>33873</v>
      </c>
    </row>
    <row r="25008" spans="1:4" ht="15" x14ac:dyDescent="0.25">
      <c r="A25008" s="53" t="s">
        <v>29054</v>
      </c>
      <c r="B25008" s="53">
        <v>20</v>
      </c>
      <c r="C25008" s="53" t="s">
        <v>33536</v>
      </c>
      <c r="D25008" s="53" t="s">
        <v>33873</v>
      </c>
    </row>
    <row r="25009" spans="1:4" ht="15" x14ac:dyDescent="0.25">
      <c r="A25009" s="53" t="s">
        <v>29055</v>
      </c>
      <c r="B25009" s="53">
        <v>20</v>
      </c>
      <c r="C25009" s="53" t="s">
        <v>33536</v>
      </c>
      <c r="D25009" s="53" t="s">
        <v>33873</v>
      </c>
    </row>
    <row r="25010" spans="1:4" ht="15" x14ac:dyDescent="0.25">
      <c r="A25010" s="53" t="s">
        <v>29056</v>
      </c>
      <c r="B25010" s="53">
        <v>20</v>
      </c>
      <c r="C25010" s="53" t="s">
        <v>33536</v>
      </c>
      <c r="D25010" s="53" t="s">
        <v>33873</v>
      </c>
    </row>
    <row r="25011" spans="1:4" ht="15" x14ac:dyDescent="0.25">
      <c r="A25011" s="53" t="s">
        <v>29057</v>
      </c>
      <c r="B25011" s="53">
        <v>20</v>
      </c>
      <c r="C25011" s="53" t="s">
        <v>33536</v>
      </c>
      <c r="D25011" s="53" t="s">
        <v>33873</v>
      </c>
    </row>
    <row r="25012" spans="1:4" ht="15" x14ac:dyDescent="0.25">
      <c r="A25012" s="53" t="s">
        <v>29058</v>
      </c>
      <c r="B25012" s="53">
        <v>0</v>
      </c>
      <c r="C25012" s="53" t="s">
        <v>33539</v>
      </c>
      <c r="D25012" s="53" t="s">
        <v>33873</v>
      </c>
    </row>
    <row r="25013" spans="1:4" ht="15" x14ac:dyDescent="0.25">
      <c r="A25013" s="53" t="s">
        <v>29059</v>
      </c>
      <c r="B25013" s="53">
        <v>20</v>
      </c>
      <c r="C25013" s="53" t="s">
        <v>33536</v>
      </c>
      <c r="D25013" s="53" t="s">
        <v>33873</v>
      </c>
    </row>
    <row r="25014" spans="1:4" ht="15" x14ac:dyDescent="0.25">
      <c r="A25014" s="53" t="s">
        <v>29060</v>
      </c>
      <c r="B25014" s="53">
        <v>20</v>
      </c>
      <c r="C25014" s="53" t="s">
        <v>33536</v>
      </c>
      <c r="D25014" s="53" t="s">
        <v>33873</v>
      </c>
    </row>
    <row r="25015" spans="1:4" ht="15" x14ac:dyDescent="0.25">
      <c r="A25015" s="53" t="s">
        <v>29061</v>
      </c>
      <c r="B25015" s="53">
        <v>20</v>
      </c>
      <c r="C25015" s="53" t="s">
        <v>33536</v>
      </c>
      <c r="D25015" s="53" t="s">
        <v>33873</v>
      </c>
    </row>
    <row r="25016" spans="1:4" ht="15" x14ac:dyDescent="0.25">
      <c r="A25016" s="53" t="s">
        <v>29062</v>
      </c>
      <c r="B25016" s="53">
        <v>20</v>
      </c>
      <c r="C25016" s="53" t="s">
        <v>33536</v>
      </c>
      <c r="D25016" s="53" t="s">
        <v>33873</v>
      </c>
    </row>
    <row r="25017" spans="1:4" ht="15" x14ac:dyDescent="0.25">
      <c r="A25017" s="53" t="s">
        <v>29063</v>
      </c>
      <c r="B25017" s="53">
        <v>20</v>
      </c>
      <c r="C25017" s="53" t="s">
        <v>33536</v>
      </c>
      <c r="D25017" s="53" t="s">
        <v>33873</v>
      </c>
    </row>
    <row r="25018" spans="1:4" ht="15" x14ac:dyDescent="0.25">
      <c r="A25018" s="53" t="s">
        <v>29064</v>
      </c>
      <c r="B25018" s="53">
        <v>20</v>
      </c>
      <c r="C25018" s="53" t="s">
        <v>33536</v>
      </c>
      <c r="D25018" s="53" t="s">
        <v>33873</v>
      </c>
    </row>
    <row r="25019" spans="1:4" ht="15" x14ac:dyDescent="0.25">
      <c r="A25019" s="53" t="s">
        <v>29065</v>
      </c>
      <c r="B25019" s="53">
        <v>20</v>
      </c>
      <c r="C25019" s="53" t="s">
        <v>33536</v>
      </c>
      <c r="D25019" s="53" t="s">
        <v>33873</v>
      </c>
    </row>
    <row r="25020" spans="1:4" ht="15" x14ac:dyDescent="0.25">
      <c r="A25020" s="53" t="s">
        <v>29066</v>
      </c>
      <c r="B25020" s="53">
        <v>60</v>
      </c>
      <c r="C25020" s="53" t="s">
        <v>33536</v>
      </c>
      <c r="D25020" s="53" t="s">
        <v>33873</v>
      </c>
    </row>
    <row r="25021" spans="1:4" ht="15" x14ac:dyDescent="0.25">
      <c r="A25021" s="53" t="s">
        <v>29067</v>
      </c>
      <c r="B25021" s="53">
        <v>60</v>
      </c>
      <c r="C25021" s="53" t="s">
        <v>33536</v>
      </c>
      <c r="D25021" s="53" t="s">
        <v>33873</v>
      </c>
    </row>
    <row r="25022" spans="1:4" ht="15" x14ac:dyDescent="0.25">
      <c r="A25022" s="53" t="s">
        <v>29068</v>
      </c>
      <c r="B25022" s="53">
        <v>90</v>
      </c>
      <c r="C25022" s="53" t="s">
        <v>33536</v>
      </c>
      <c r="D25022" s="53" t="s">
        <v>33873</v>
      </c>
    </row>
    <row r="25023" spans="1:4" ht="15" x14ac:dyDescent="0.25">
      <c r="A25023" s="53" t="s">
        <v>29069</v>
      </c>
      <c r="B25023" s="53">
        <v>90</v>
      </c>
      <c r="C25023" s="53" t="s">
        <v>33536</v>
      </c>
      <c r="D25023" s="53" t="s">
        <v>33873</v>
      </c>
    </row>
    <row r="25024" spans="1:4" ht="15" x14ac:dyDescent="0.25">
      <c r="A25024" s="53" t="s">
        <v>29070</v>
      </c>
      <c r="B25024" s="53">
        <v>240</v>
      </c>
      <c r="C25024" s="53" t="s">
        <v>33542</v>
      </c>
      <c r="D25024" s="53" t="s">
        <v>33873</v>
      </c>
    </row>
    <row r="25025" spans="1:4" ht="15" x14ac:dyDescent="0.25">
      <c r="A25025" s="53" t="s">
        <v>29071</v>
      </c>
      <c r="B25025" s="53">
        <v>30</v>
      </c>
      <c r="C25025" s="53" t="s">
        <v>33536</v>
      </c>
      <c r="D25025" s="53" t="s">
        <v>33873</v>
      </c>
    </row>
    <row r="25026" spans="1:4" ht="15" x14ac:dyDescent="0.25">
      <c r="A25026" s="53" t="s">
        <v>33410</v>
      </c>
      <c r="B25026" s="53">
        <v>60</v>
      </c>
      <c r="C25026" s="53" t="s">
        <v>33536</v>
      </c>
      <c r="D25026" s="53" t="s">
        <v>33873</v>
      </c>
    </row>
    <row r="25027" spans="1:4" ht="15" x14ac:dyDescent="0.25">
      <c r="A25027" s="53" t="s">
        <v>29072</v>
      </c>
      <c r="B25027" s="53">
        <v>60</v>
      </c>
      <c r="C25027" s="53" t="s">
        <v>33536</v>
      </c>
      <c r="D25027" s="53" t="s">
        <v>33873</v>
      </c>
    </row>
    <row r="25028" spans="1:4" ht="15" x14ac:dyDescent="0.25">
      <c r="A25028" s="53" t="s">
        <v>29073</v>
      </c>
      <c r="B25028" s="53">
        <v>30</v>
      </c>
      <c r="C25028" s="53" t="s">
        <v>33536</v>
      </c>
      <c r="D25028" s="53" t="s">
        <v>33873</v>
      </c>
    </row>
    <row r="25029" spans="1:4" ht="15" x14ac:dyDescent="0.25">
      <c r="A25029" s="53" t="s">
        <v>29074</v>
      </c>
      <c r="B25029" s="53">
        <v>30</v>
      </c>
      <c r="C25029" s="53" t="s">
        <v>33536</v>
      </c>
      <c r="D25029" s="53" t="s">
        <v>33873</v>
      </c>
    </row>
    <row r="25030" spans="1:4" ht="15" x14ac:dyDescent="0.25">
      <c r="A25030" s="53" t="s">
        <v>29075</v>
      </c>
      <c r="B25030" s="53">
        <v>60</v>
      </c>
      <c r="C25030" s="53" t="s">
        <v>33536</v>
      </c>
      <c r="D25030" s="53" t="s">
        <v>33873</v>
      </c>
    </row>
    <row r="25031" spans="1:4" ht="15" x14ac:dyDescent="0.25">
      <c r="A25031" s="53" t="s">
        <v>29076</v>
      </c>
      <c r="B25031" s="53">
        <v>150</v>
      </c>
      <c r="C25031" s="53" t="s">
        <v>33542</v>
      </c>
      <c r="D25031" s="53" t="s">
        <v>33873</v>
      </c>
    </row>
    <row r="25032" spans="1:4" ht="15" x14ac:dyDescent="0.25">
      <c r="A25032" s="53" t="s">
        <v>29077</v>
      </c>
      <c r="B25032" s="53">
        <v>60</v>
      </c>
      <c r="C25032" s="53" t="s">
        <v>33542</v>
      </c>
      <c r="D25032" s="53" t="s">
        <v>33873</v>
      </c>
    </row>
    <row r="25033" spans="1:4" ht="15" x14ac:dyDescent="0.25">
      <c r="A25033" s="53" t="s">
        <v>29078</v>
      </c>
      <c r="B25033" s="53">
        <v>20</v>
      </c>
      <c r="C25033" s="53" t="s">
        <v>33536</v>
      </c>
      <c r="D25033" s="53" t="s">
        <v>33872</v>
      </c>
    </row>
    <row r="25034" spans="1:4" ht="15" x14ac:dyDescent="0.25">
      <c r="A25034" s="53" t="s">
        <v>29079</v>
      </c>
      <c r="B25034" s="53">
        <v>20</v>
      </c>
      <c r="C25034" s="53" t="s">
        <v>33536</v>
      </c>
      <c r="D25034" s="53" t="s">
        <v>33872</v>
      </c>
    </row>
    <row r="25035" spans="1:4" ht="15" x14ac:dyDescent="0.25">
      <c r="A25035" s="53" t="s">
        <v>29080</v>
      </c>
      <c r="B25035" s="53">
        <v>20</v>
      </c>
      <c r="C25035" s="53" t="s">
        <v>33536</v>
      </c>
      <c r="D25035" s="53" t="s">
        <v>33872</v>
      </c>
    </row>
    <row r="25036" spans="1:4" ht="15" x14ac:dyDescent="0.25">
      <c r="A25036" s="53" t="s">
        <v>29081</v>
      </c>
      <c r="B25036" s="53">
        <v>20</v>
      </c>
      <c r="C25036" s="53"/>
      <c r="D25036" s="53" t="s">
        <v>33872</v>
      </c>
    </row>
    <row r="25037" spans="1:4" ht="15" x14ac:dyDescent="0.25">
      <c r="A25037" s="53" t="s">
        <v>29082</v>
      </c>
      <c r="B25037" s="53">
        <v>20</v>
      </c>
      <c r="C25037" s="53"/>
      <c r="D25037" s="53" t="s">
        <v>33872</v>
      </c>
    </row>
    <row r="25038" spans="1:4" ht="15" x14ac:dyDescent="0.25">
      <c r="A25038" s="53" t="s">
        <v>29083</v>
      </c>
      <c r="B25038" s="53">
        <v>15</v>
      </c>
      <c r="C25038" s="53" t="s">
        <v>33536</v>
      </c>
      <c r="D25038" s="53" t="s">
        <v>33872</v>
      </c>
    </row>
    <row r="25039" spans="1:4" ht="15" x14ac:dyDescent="0.25">
      <c r="A25039" s="53" t="s">
        <v>29084</v>
      </c>
      <c r="B25039" s="53">
        <v>15</v>
      </c>
      <c r="C25039" s="53" t="s">
        <v>33536</v>
      </c>
      <c r="D25039" s="53" t="s">
        <v>33872</v>
      </c>
    </row>
    <row r="25040" spans="1:4" ht="15" x14ac:dyDescent="0.25">
      <c r="A25040" s="53" t="s">
        <v>29085</v>
      </c>
      <c r="B25040" s="53">
        <v>30</v>
      </c>
      <c r="C25040" s="53" t="s">
        <v>33536</v>
      </c>
      <c r="D25040" s="53" t="s">
        <v>33872</v>
      </c>
    </row>
    <row r="25041" spans="1:4" ht="15" x14ac:dyDescent="0.25">
      <c r="A25041" s="53" t="s">
        <v>29086</v>
      </c>
      <c r="B25041" s="53">
        <v>20</v>
      </c>
      <c r="C25041" s="53"/>
      <c r="D25041" s="53" t="s">
        <v>33872</v>
      </c>
    </row>
    <row r="25042" spans="1:4" ht="15" x14ac:dyDescent="0.25">
      <c r="A25042" s="53" t="s">
        <v>29087</v>
      </c>
      <c r="B25042" s="53">
        <v>15</v>
      </c>
      <c r="C25042" s="53" t="s">
        <v>33536</v>
      </c>
      <c r="D25042" s="53" t="s">
        <v>33872</v>
      </c>
    </row>
    <row r="25043" spans="1:4" ht="15" x14ac:dyDescent="0.25">
      <c r="A25043" s="53" t="s">
        <v>29088</v>
      </c>
      <c r="B25043" s="53">
        <v>15</v>
      </c>
      <c r="C25043" s="53" t="s">
        <v>33536</v>
      </c>
      <c r="D25043" s="53" t="s">
        <v>33872</v>
      </c>
    </row>
    <row r="25044" spans="1:4" ht="15" x14ac:dyDescent="0.25">
      <c r="A25044" s="53" t="s">
        <v>29089</v>
      </c>
      <c r="B25044" s="53">
        <v>60</v>
      </c>
      <c r="C25044" s="53" t="s">
        <v>33536</v>
      </c>
      <c r="D25044" s="53" t="s">
        <v>33872</v>
      </c>
    </row>
    <row r="25045" spans="1:4" ht="15" x14ac:dyDescent="0.25">
      <c r="A25045" s="53" t="s">
        <v>29090</v>
      </c>
      <c r="B25045" s="53">
        <v>15</v>
      </c>
      <c r="C25045" s="53" t="s">
        <v>33536</v>
      </c>
      <c r="D25045" s="53" t="s">
        <v>33872</v>
      </c>
    </row>
    <row r="25046" spans="1:4" ht="15" x14ac:dyDescent="0.25">
      <c r="A25046" s="53" t="s">
        <v>29091</v>
      </c>
      <c r="B25046" s="53">
        <v>15</v>
      </c>
      <c r="C25046" s="53" t="s">
        <v>33536</v>
      </c>
      <c r="D25046" s="53" t="s">
        <v>33873</v>
      </c>
    </row>
    <row r="25047" spans="1:4" ht="15" x14ac:dyDescent="0.25">
      <c r="A25047" s="53" t="s">
        <v>29092</v>
      </c>
      <c r="B25047" s="53">
        <v>20</v>
      </c>
      <c r="C25047" s="53" t="s">
        <v>33536</v>
      </c>
      <c r="D25047" s="53" t="s">
        <v>33872</v>
      </c>
    </row>
    <row r="25048" spans="1:4" ht="15" x14ac:dyDescent="0.25">
      <c r="A25048" s="53" t="s">
        <v>29093</v>
      </c>
      <c r="B25048" s="53">
        <v>20</v>
      </c>
      <c r="C25048" s="53" t="s">
        <v>33536</v>
      </c>
      <c r="D25048" s="53" t="s">
        <v>33872</v>
      </c>
    </row>
    <row r="25049" spans="1:4" ht="15" x14ac:dyDescent="0.25">
      <c r="A25049" s="53" t="s">
        <v>29094</v>
      </c>
      <c r="B25049" s="53">
        <v>20</v>
      </c>
      <c r="C25049" s="53" t="s">
        <v>33536</v>
      </c>
      <c r="D25049" s="53" t="s">
        <v>33872</v>
      </c>
    </row>
    <row r="25050" spans="1:4" ht="15" x14ac:dyDescent="0.25">
      <c r="A25050" s="53" t="s">
        <v>29095</v>
      </c>
      <c r="B25050" s="53">
        <v>40</v>
      </c>
      <c r="C25050" s="53" t="s">
        <v>33536</v>
      </c>
      <c r="D25050" s="53" t="s">
        <v>33872</v>
      </c>
    </row>
    <row r="25051" spans="1:4" ht="15" x14ac:dyDescent="0.25">
      <c r="A25051" s="53" t="s">
        <v>29096</v>
      </c>
      <c r="B25051" s="53">
        <v>30</v>
      </c>
      <c r="C25051" s="53" t="s">
        <v>33536</v>
      </c>
      <c r="D25051" s="53" t="s">
        <v>33872</v>
      </c>
    </row>
    <row r="25052" spans="1:4" ht="15" x14ac:dyDescent="0.25">
      <c r="A25052" s="53" t="s">
        <v>29097</v>
      </c>
      <c r="B25052" s="53">
        <v>30</v>
      </c>
      <c r="C25052" s="53" t="s">
        <v>33536</v>
      </c>
      <c r="D25052" s="53" t="s">
        <v>33872</v>
      </c>
    </row>
    <row r="25053" spans="1:4" ht="15" x14ac:dyDescent="0.25">
      <c r="A25053" s="53" t="s">
        <v>29098</v>
      </c>
      <c r="B25053" s="53">
        <v>30</v>
      </c>
      <c r="C25053" s="53" t="s">
        <v>33536</v>
      </c>
      <c r="D25053" s="53" t="s">
        <v>33872</v>
      </c>
    </row>
    <row r="25054" spans="1:4" ht="15" x14ac:dyDescent="0.25">
      <c r="A25054" s="53" t="s">
        <v>29099</v>
      </c>
      <c r="B25054" s="53">
        <v>30</v>
      </c>
      <c r="C25054" s="53" t="s">
        <v>33536</v>
      </c>
      <c r="D25054" s="53" t="s">
        <v>33872</v>
      </c>
    </row>
    <row r="25055" spans="1:4" ht="15" x14ac:dyDescent="0.25">
      <c r="A25055" s="53" t="s">
        <v>29100</v>
      </c>
      <c r="B25055" s="53">
        <v>15</v>
      </c>
      <c r="C25055" s="53" t="s">
        <v>33536</v>
      </c>
      <c r="D25055" s="53" t="s">
        <v>33872</v>
      </c>
    </row>
    <row r="25056" spans="1:4" ht="15" x14ac:dyDescent="0.25">
      <c r="A25056" s="53" t="s">
        <v>29101</v>
      </c>
      <c r="B25056" s="53">
        <v>15</v>
      </c>
      <c r="C25056" s="53" t="s">
        <v>33536</v>
      </c>
      <c r="D25056" s="53" t="s">
        <v>33872</v>
      </c>
    </row>
    <row r="25057" spans="1:4" ht="15" x14ac:dyDescent="0.25">
      <c r="A25057" s="53" t="s">
        <v>29102</v>
      </c>
      <c r="B25057" s="53">
        <v>30</v>
      </c>
      <c r="C25057" s="53" t="s">
        <v>33536</v>
      </c>
      <c r="D25057" s="53" t="s">
        <v>33872</v>
      </c>
    </row>
    <row r="25058" spans="1:4" ht="15" x14ac:dyDescent="0.25">
      <c r="A25058" s="53" t="s">
        <v>29103</v>
      </c>
      <c r="B25058" s="53">
        <v>60</v>
      </c>
      <c r="C25058" s="53" t="s">
        <v>33536</v>
      </c>
      <c r="D25058" s="53" t="s">
        <v>33873</v>
      </c>
    </row>
    <row r="25059" spans="1:4" ht="15" x14ac:dyDescent="0.25">
      <c r="A25059" s="53" t="s">
        <v>29104</v>
      </c>
      <c r="B25059" s="53">
        <v>60</v>
      </c>
      <c r="C25059" s="53" t="s">
        <v>33536</v>
      </c>
      <c r="D25059" s="53" t="s">
        <v>33873</v>
      </c>
    </row>
    <row r="25060" spans="1:4" ht="15" x14ac:dyDescent="0.25">
      <c r="A25060" s="53" t="s">
        <v>29105</v>
      </c>
      <c r="B25060" s="53">
        <v>60</v>
      </c>
      <c r="C25060" s="53" t="s">
        <v>33536</v>
      </c>
      <c r="D25060" s="53" t="s">
        <v>33873</v>
      </c>
    </row>
    <row r="25061" spans="1:4" ht="15" x14ac:dyDescent="0.25">
      <c r="A25061" s="53" t="s">
        <v>29106</v>
      </c>
      <c r="B25061" s="53">
        <v>30</v>
      </c>
      <c r="C25061" s="53" t="s">
        <v>33536</v>
      </c>
      <c r="D25061" s="53" t="s">
        <v>33873</v>
      </c>
    </row>
    <row r="25062" spans="1:4" ht="15" x14ac:dyDescent="0.25">
      <c r="A25062" s="53" t="s">
        <v>29107</v>
      </c>
      <c r="B25062" s="53">
        <v>30</v>
      </c>
      <c r="C25062" s="53" t="s">
        <v>33536</v>
      </c>
      <c r="D25062" s="53" t="s">
        <v>33873</v>
      </c>
    </row>
    <row r="25063" spans="1:4" ht="15" x14ac:dyDescent="0.25">
      <c r="A25063" s="53" t="s">
        <v>29108</v>
      </c>
      <c r="B25063" s="53">
        <v>15</v>
      </c>
      <c r="C25063" s="53" t="s">
        <v>33536</v>
      </c>
      <c r="D25063" s="53" t="s">
        <v>33873</v>
      </c>
    </row>
    <row r="25064" spans="1:4" ht="15" x14ac:dyDescent="0.25">
      <c r="A25064" s="53" t="s">
        <v>29109</v>
      </c>
      <c r="B25064" s="53">
        <v>15</v>
      </c>
      <c r="C25064" s="53" t="s">
        <v>33536</v>
      </c>
      <c r="D25064" s="53" t="s">
        <v>33873</v>
      </c>
    </row>
    <row r="25065" spans="1:4" ht="15" x14ac:dyDescent="0.25">
      <c r="A25065" s="53" t="s">
        <v>29110</v>
      </c>
      <c r="B25065" s="53">
        <v>20</v>
      </c>
      <c r="C25065" s="53" t="s">
        <v>33536</v>
      </c>
      <c r="D25065" s="53" t="s">
        <v>33873</v>
      </c>
    </row>
    <row r="25066" spans="1:4" ht="15" x14ac:dyDescent="0.25">
      <c r="A25066" s="53" t="s">
        <v>29111</v>
      </c>
      <c r="B25066" s="53">
        <v>20</v>
      </c>
      <c r="C25066" s="53" t="s">
        <v>33536</v>
      </c>
      <c r="D25066" s="53" t="s">
        <v>33873</v>
      </c>
    </row>
    <row r="25067" spans="1:4" ht="15" x14ac:dyDescent="0.25">
      <c r="A25067" s="53" t="s">
        <v>29112</v>
      </c>
      <c r="B25067" s="53">
        <v>20</v>
      </c>
      <c r="C25067" s="53" t="s">
        <v>33536</v>
      </c>
      <c r="D25067" s="53" t="s">
        <v>33873</v>
      </c>
    </row>
    <row r="25068" spans="1:4" ht="15" x14ac:dyDescent="0.25">
      <c r="A25068" s="53" t="s">
        <v>29113</v>
      </c>
      <c r="B25068" s="53">
        <v>30</v>
      </c>
      <c r="C25068" s="53" t="s">
        <v>33536</v>
      </c>
      <c r="D25068" s="53" t="s">
        <v>33873</v>
      </c>
    </row>
    <row r="25069" spans="1:4" ht="15" x14ac:dyDescent="0.25">
      <c r="A25069" s="53" t="s">
        <v>29114</v>
      </c>
      <c r="B25069" s="53">
        <v>30</v>
      </c>
      <c r="C25069" s="53" t="s">
        <v>33536</v>
      </c>
      <c r="D25069" s="53" t="s">
        <v>33873</v>
      </c>
    </row>
    <row r="25070" spans="1:4" ht="15" x14ac:dyDescent="0.25">
      <c r="A25070" s="53" t="s">
        <v>29115</v>
      </c>
      <c r="B25070" s="53">
        <v>30</v>
      </c>
      <c r="C25070" s="53" t="s">
        <v>33536</v>
      </c>
      <c r="D25070" s="53" t="s">
        <v>33873</v>
      </c>
    </row>
    <row r="25071" spans="1:4" ht="15" x14ac:dyDescent="0.25">
      <c r="A25071" s="53" t="s">
        <v>29116</v>
      </c>
      <c r="B25071" s="53">
        <v>30</v>
      </c>
      <c r="C25071" s="53" t="s">
        <v>33536</v>
      </c>
      <c r="D25071" s="53" t="s">
        <v>33873</v>
      </c>
    </row>
    <row r="25072" spans="1:4" ht="15" x14ac:dyDescent="0.25">
      <c r="A25072" s="53" t="s">
        <v>29117</v>
      </c>
      <c r="B25072" s="53">
        <v>30</v>
      </c>
      <c r="C25072" s="53" t="s">
        <v>33536</v>
      </c>
      <c r="D25072" s="53" t="s">
        <v>33873</v>
      </c>
    </row>
    <row r="25073" spans="1:4" ht="15" x14ac:dyDescent="0.25">
      <c r="A25073" s="53" t="s">
        <v>29118</v>
      </c>
      <c r="B25073" s="53">
        <v>30</v>
      </c>
      <c r="C25073" s="53" t="s">
        <v>33536</v>
      </c>
      <c r="D25073" s="53" t="s">
        <v>33873</v>
      </c>
    </row>
    <row r="25074" spans="1:4" ht="15" x14ac:dyDescent="0.25">
      <c r="A25074" s="53" t="s">
        <v>29119</v>
      </c>
      <c r="B25074" s="53">
        <v>30</v>
      </c>
      <c r="C25074" s="53" t="s">
        <v>33536</v>
      </c>
      <c r="D25074" s="53" t="s">
        <v>33873</v>
      </c>
    </row>
    <row r="25075" spans="1:4" ht="15" x14ac:dyDescent="0.25">
      <c r="A25075" s="53" t="s">
        <v>29120</v>
      </c>
      <c r="B25075" s="53">
        <v>30</v>
      </c>
      <c r="C25075" s="53" t="s">
        <v>33536</v>
      </c>
      <c r="D25075" s="53" t="s">
        <v>33873</v>
      </c>
    </row>
    <row r="25076" spans="1:4" ht="15" x14ac:dyDescent="0.25">
      <c r="A25076" s="53" t="s">
        <v>29121</v>
      </c>
      <c r="B25076" s="53">
        <v>30</v>
      </c>
      <c r="C25076" s="53" t="s">
        <v>33536</v>
      </c>
      <c r="D25076" s="53" t="s">
        <v>33872</v>
      </c>
    </row>
    <row r="25077" spans="1:4" ht="15" x14ac:dyDescent="0.25">
      <c r="A25077" s="53" t="s">
        <v>29122</v>
      </c>
      <c r="B25077" s="53">
        <v>30</v>
      </c>
      <c r="C25077" s="53" t="s">
        <v>33536</v>
      </c>
      <c r="D25077" s="53" t="s">
        <v>33873</v>
      </c>
    </row>
    <row r="25078" spans="1:4" ht="15" x14ac:dyDescent="0.25">
      <c r="A25078" s="53" t="s">
        <v>29123</v>
      </c>
      <c r="B25078" s="53">
        <v>30</v>
      </c>
      <c r="C25078" s="53" t="s">
        <v>33536</v>
      </c>
      <c r="D25078" s="53" t="s">
        <v>33872</v>
      </c>
    </row>
    <row r="25079" spans="1:4" ht="15" x14ac:dyDescent="0.25">
      <c r="A25079" s="53" t="s">
        <v>29124</v>
      </c>
      <c r="B25079" s="53">
        <v>30</v>
      </c>
      <c r="C25079" s="53" t="s">
        <v>33536</v>
      </c>
      <c r="D25079" s="53" t="s">
        <v>33872</v>
      </c>
    </row>
    <row r="25080" spans="1:4" ht="15" x14ac:dyDescent="0.25">
      <c r="A25080" s="53" t="s">
        <v>29125</v>
      </c>
      <c r="B25080" s="53">
        <v>30</v>
      </c>
      <c r="C25080" s="53" t="s">
        <v>33536</v>
      </c>
      <c r="D25080" s="53" t="s">
        <v>33872</v>
      </c>
    </row>
    <row r="25081" spans="1:4" ht="15" x14ac:dyDescent="0.25">
      <c r="A25081" s="53" t="s">
        <v>29126</v>
      </c>
      <c r="B25081" s="53">
        <v>30</v>
      </c>
      <c r="C25081" s="53" t="s">
        <v>33536</v>
      </c>
      <c r="D25081" s="53" t="s">
        <v>33872</v>
      </c>
    </row>
    <row r="25082" spans="1:4" ht="15" x14ac:dyDescent="0.25">
      <c r="A25082" s="53" t="s">
        <v>29127</v>
      </c>
      <c r="B25082" s="53">
        <v>60</v>
      </c>
      <c r="C25082" s="53" t="s">
        <v>33542</v>
      </c>
      <c r="D25082" s="53" t="s">
        <v>33872</v>
      </c>
    </row>
    <row r="25083" spans="1:4" ht="15" x14ac:dyDescent="0.25">
      <c r="A25083" s="53" t="s">
        <v>29128</v>
      </c>
      <c r="B25083" s="53">
        <v>15</v>
      </c>
      <c r="C25083" s="53" t="s">
        <v>33536</v>
      </c>
      <c r="D25083" s="53" t="s">
        <v>33872</v>
      </c>
    </row>
    <row r="25084" spans="1:4" ht="15" x14ac:dyDescent="0.25">
      <c r="A25084" s="53" t="s">
        <v>29129</v>
      </c>
      <c r="B25084" s="53">
        <v>15</v>
      </c>
      <c r="C25084" s="53" t="s">
        <v>33536</v>
      </c>
      <c r="D25084" s="53" t="s">
        <v>33872</v>
      </c>
    </row>
    <row r="25085" spans="1:4" ht="15" x14ac:dyDescent="0.25">
      <c r="A25085" s="53" t="s">
        <v>29130</v>
      </c>
      <c r="B25085" s="53">
        <v>30</v>
      </c>
      <c r="C25085" s="53" t="s">
        <v>33536</v>
      </c>
      <c r="D25085" s="53" t="s">
        <v>33872</v>
      </c>
    </row>
    <row r="25086" spans="1:4" ht="15" x14ac:dyDescent="0.25">
      <c r="A25086" s="53" t="s">
        <v>29131</v>
      </c>
      <c r="B25086" s="53">
        <v>15</v>
      </c>
      <c r="C25086" s="53" t="s">
        <v>33536</v>
      </c>
      <c r="D25086" s="53" t="s">
        <v>33873</v>
      </c>
    </row>
    <row r="25087" spans="1:4" ht="15" x14ac:dyDescent="0.25">
      <c r="A25087" s="53" t="s">
        <v>29132</v>
      </c>
      <c r="B25087" s="53">
        <v>15</v>
      </c>
      <c r="C25087" s="53" t="s">
        <v>33536</v>
      </c>
      <c r="D25087" s="53" t="s">
        <v>33873</v>
      </c>
    </row>
    <row r="25088" spans="1:4" ht="15" x14ac:dyDescent="0.25">
      <c r="A25088" s="53" t="s">
        <v>29133</v>
      </c>
      <c r="B25088" s="53">
        <v>15</v>
      </c>
      <c r="C25088" s="53" t="s">
        <v>33536</v>
      </c>
      <c r="D25088" s="53" t="s">
        <v>33873</v>
      </c>
    </row>
    <row r="25089" spans="1:4" ht="15" x14ac:dyDescent="0.25">
      <c r="A25089" s="53" t="s">
        <v>29134</v>
      </c>
      <c r="B25089" s="53">
        <v>15</v>
      </c>
      <c r="C25089" s="53" t="s">
        <v>33536</v>
      </c>
      <c r="D25089" s="53" t="s">
        <v>33873</v>
      </c>
    </row>
    <row r="25090" spans="1:4" ht="15" x14ac:dyDescent="0.25">
      <c r="A25090" s="53" t="s">
        <v>29135</v>
      </c>
      <c r="B25090" s="53">
        <v>15</v>
      </c>
      <c r="C25090" s="53" t="s">
        <v>33536</v>
      </c>
      <c r="D25090" s="53" t="s">
        <v>33873</v>
      </c>
    </row>
    <row r="25091" spans="1:4" ht="15" x14ac:dyDescent="0.25">
      <c r="A25091" s="53" t="s">
        <v>29136</v>
      </c>
      <c r="B25091" s="53">
        <v>15</v>
      </c>
      <c r="C25091" s="53" t="s">
        <v>33536</v>
      </c>
      <c r="D25091" s="53" t="s">
        <v>33873</v>
      </c>
    </row>
    <row r="25092" spans="1:4" ht="15" x14ac:dyDescent="0.25">
      <c r="A25092" s="53" t="s">
        <v>29137</v>
      </c>
      <c r="B25092" s="53">
        <v>15</v>
      </c>
      <c r="C25092" s="53" t="s">
        <v>33536</v>
      </c>
      <c r="D25092" s="53" t="s">
        <v>33873</v>
      </c>
    </row>
    <row r="25093" spans="1:4" ht="15" x14ac:dyDescent="0.25">
      <c r="A25093" s="53" t="s">
        <v>29138</v>
      </c>
      <c r="B25093" s="53">
        <v>15</v>
      </c>
      <c r="C25093" s="53" t="s">
        <v>33536</v>
      </c>
      <c r="D25093" s="53" t="s">
        <v>33872</v>
      </c>
    </row>
    <row r="25094" spans="1:4" ht="15" x14ac:dyDescent="0.25">
      <c r="A25094" s="53" t="s">
        <v>29139</v>
      </c>
      <c r="B25094" s="53">
        <v>30</v>
      </c>
      <c r="C25094" s="53" t="s">
        <v>33536</v>
      </c>
      <c r="D25094" s="53" t="s">
        <v>33872</v>
      </c>
    </row>
    <row r="25095" spans="1:4" ht="15" x14ac:dyDescent="0.25">
      <c r="A25095" s="53" t="s">
        <v>29140</v>
      </c>
      <c r="B25095" s="53">
        <v>15</v>
      </c>
      <c r="C25095" s="53" t="s">
        <v>33536</v>
      </c>
      <c r="D25095" s="53" t="s">
        <v>33872</v>
      </c>
    </row>
    <row r="25096" spans="1:4" ht="15" x14ac:dyDescent="0.25">
      <c r="A25096" s="53" t="s">
        <v>29141</v>
      </c>
      <c r="B25096" s="53">
        <v>15</v>
      </c>
      <c r="C25096" s="53" t="s">
        <v>33536</v>
      </c>
      <c r="D25096" s="53" t="s">
        <v>33873</v>
      </c>
    </row>
    <row r="25097" spans="1:4" ht="15" x14ac:dyDescent="0.25">
      <c r="A25097" s="53" t="s">
        <v>29142</v>
      </c>
      <c r="B25097" s="53">
        <v>15</v>
      </c>
      <c r="C25097" s="53" t="s">
        <v>33536</v>
      </c>
      <c r="D25097" s="53" t="s">
        <v>33872</v>
      </c>
    </row>
    <row r="25098" spans="1:4" ht="15" x14ac:dyDescent="0.25">
      <c r="A25098" s="53" t="s">
        <v>29143</v>
      </c>
      <c r="B25098" s="53">
        <v>30</v>
      </c>
      <c r="C25098" s="53" t="s">
        <v>33536</v>
      </c>
      <c r="D25098" s="53" t="s">
        <v>33872</v>
      </c>
    </row>
    <row r="25099" spans="1:4" ht="15" x14ac:dyDescent="0.25">
      <c r="A25099" s="53" t="s">
        <v>29144</v>
      </c>
      <c r="B25099" s="53">
        <v>30</v>
      </c>
      <c r="C25099" s="53" t="s">
        <v>33536</v>
      </c>
      <c r="D25099" s="53" t="s">
        <v>33872</v>
      </c>
    </row>
    <row r="25100" spans="1:4" ht="15" x14ac:dyDescent="0.25">
      <c r="A25100" s="53" t="s">
        <v>29145</v>
      </c>
      <c r="B25100" s="53">
        <v>30</v>
      </c>
      <c r="C25100" s="53" t="s">
        <v>33536</v>
      </c>
      <c r="D25100" s="53" t="s">
        <v>33872</v>
      </c>
    </row>
    <row r="25101" spans="1:4" ht="15" x14ac:dyDescent="0.25">
      <c r="A25101" s="53" t="s">
        <v>29146</v>
      </c>
      <c r="B25101" s="53">
        <v>30</v>
      </c>
      <c r="C25101" s="53" t="s">
        <v>33536</v>
      </c>
      <c r="D25101" s="53" t="s">
        <v>33872</v>
      </c>
    </row>
    <row r="25102" spans="1:4" ht="15" x14ac:dyDescent="0.25">
      <c r="A25102" s="53" t="s">
        <v>29147</v>
      </c>
      <c r="B25102" s="53">
        <v>20</v>
      </c>
      <c r="C25102" s="53" t="s">
        <v>33536</v>
      </c>
      <c r="D25102" s="53" t="s">
        <v>33873</v>
      </c>
    </row>
    <row r="25103" spans="1:4" ht="15" x14ac:dyDescent="0.25">
      <c r="A25103" s="53" t="s">
        <v>29148</v>
      </c>
      <c r="B25103" s="53">
        <v>20</v>
      </c>
      <c r="C25103" s="53" t="s">
        <v>33536</v>
      </c>
      <c r="D25103" s="53" t="s">
        <v>33873</v>
      </c>
    </row>
    <row r="25104" spans="1:4" ht="15" x14ac:dyDescent="0.25">
      <c r="A25104" s="53" t="s">
        <v>29149</v>
      </c>
      <c r="B25104" s="53">
        <v>20</v>
      </c>
      <c r="C25104" s="53" t="s">
        <v>33536</v>
      </c>
      <c r="D25104" s="53" t="s">
        <v>33873</v>
      </c>
    </row>
    <row r="25105" spans="1:4" ht="15" x14ac:dyDescent="0.25">
      <c r="A25105" s="53" t="s">
        <v>29150</v>
      </c>
      <c r="B25105" s="53">
        <v>20</v>
      </c>
      <c r="C25105" s="53" t="s">
        <v>33536</v>
      </c>
      <c r="D25105" s="53" t="s">
        <v>33873</v>
      </c>
    </row>
    <row r="25106" spans="1:4" ht="15" x14ac:dyDescent="0.25">
      <c r="A25106" s="53" t="s">
        <v>29151</v>
      </c>
      <c r="B25106" s="53">
        <v>20</v>
      </c>
      <c r="C25106" s="53" t="s">
        <v>33536</v>
      </c>
      <c r="D25106" s="53" t="s">
        <v>33873</v>
      </c>
    </row>
    <row r="25107" spans="1:4" ht="15" x14ac:dyDescent="0.25">
      <c r="A25107" s="53" t="s">
        <v>29152</v>
      </c>
      <c r="B25107" s="53">
        <v>20</v>
      </c>
      <c r="C25107" s="53" t="s">
        <v>33536</v>
      </c>
      <c r="D25107" s="53" t="s">
        <v>33873</v>
      </c>
    </row>
    <row r="25108" spans="1:4" ht="15" x14ac:dyDescent="0.25">
      <c r="A25108" s="53" t="s">
        <v>29153</v>
      </c>
      <c r="B25108" s="53">
        <v>20</v>
      </c>
      <c r="C25108" s="53" t="s">
        <v>33536</v>
      </c>
      <c r="D25108" s="53" t="s">
        <v>33873</v>
      </c>
    </row>
    <row r="25109" spans="1:4" ht="15" x14ac:dyDescent="0.25">
      <c r="A25109" s="53" t="s">
        <v>29154</v>
      </c>
      <c r="B25109" s="53">
        <v>20</v>
      </c>
      <c r="C25109" s="53" t="s">
        <v>33536</v>
      </c>
      <c r="D25109" s="53" t="s">
        <v>33873</v>
      </c>
    </row>
    <row r="25110" spans="1:4" ht="15" x14ac:dyDescent="0.25">
      <c r="A25110" s="53" t="s">
        <v>29155</v>
      </c>
      <c r="B25110" s="53">
        <v>20</v>
      </c>
      <c r="C25110" s="53" t="s">
        <v>33536</v>
      </c>
      <c r="D25110" s="53" t="s">
        <v>33873</v>
      </c>
    </row>
    <row r="25111" spans="1:4" ht="15" x14ac:dyDescent="0.25">
      <c r="A25111" s="53" t="s">
        <v>29156</v>
      </c>
      <c r="B25111" s="53">
        <v>20</v>
      </c>
      <c r="C25111" s="53" t="s">
        <v>33536</v>
      </c>
      <c r="D25111" s="53" t="s">
        <v>33873</v>
      </c>
    </row>
    <row r="25112" spans="1:4" ht="15" x14ac:dyDescent="0.25">
      <c r="A25112" s="53" t="s">
        <v>29157</v>
      </c>
      <c r="B25112" s="53">
        <v>20</v>
      </c>
      <c r="C25112" s="53" t="s">
        <v>33562</v>
      </c>
      <c r="D25112" s="53" t="s">
        <v>33873</v>
      </c>
    </row>
    <row r="25113" spans="1:4" ht="15" x14ac:dyDescent="0.25">
      <c r="A25113" s="53" t="s">
        <v>29158</v>
      </c>
      <c r="B25113" s="53">
        <v>20</v>
      </c>
      <c r="C25113" s="53" t="s">
        <v>33536</v>
      </c>
      <c r="D25113" s="53" t="s">
        <v>33872</v>
      </c>
    </row>
    <row r="25114" spans="1:4" ht="15" x14ac:dyDescent="0.25">
      <c r="A25114" s="53" t="s">
        <v>29159</v>
      </c>
      <c r="B25114" s="53">
        <v>20</v>
      </c>
      <c r="C25114" s="53" t="s">
        <v>33536</v>
      </c>
      <c r="D25114" s="53" t="s">
        <v>33873</v>
      </c>
    </row>
    <row r="25115" spans="1:4" ht="15" x14ac:dyDescent="0.25">
      <c r="A25115" s="53" t="s">
        <v>29160</v>
      </c>
      <c r="B25115" s="53">
        <v>30</v>
      </c>
      <c r="C25115" s="53" t="s">
        <v>33536</v>
      </c>
      <c r="D25115" s="53" t="s">
        <v>33872</v>
      </c>
    </row>
    <row r="25116" spans="1:4" ht="15" x14ac:dyDescent="0.25">
      <c r="A25116" s="53" t="s">
        <v>29161</v>
      </c>
      <c r="B25116" s="53">
        <v>90</v>
      </c>
      <c r="C25116" s="53" t="s">
        <v>33593</v>
      </c>
      <c r="D25116" s="53" t="s">
        <v>33873</v>
      </c>
    </row>
    <row r="25117" spans="1:4" ht="15" x14ac:dyDescent="0.25">
      <c r="A25117" s="53" t="s">
        <v>29162</v>
      </c>
      <c r="B25117" s="53">
        <v>30</v>
      </c>
      <c r="C25117" s="53" t="s">
        <v>33536</v>
      </c>
      <c r="D25117" s="53" t="s">
        <v>33872</v>
      </c>
    </row>
    <row r="25118" spans="1:4" ht="15" x14ac:dyDescent="0.25">
      <c r="A25118" s="53" t="s">
        <v>29163</v>
      </c>
      <c r="B25118" s="53">
        <v>30</v>
      </c>
      <c r="C25118" s="53" t="s">
        <v>33536</v>
      </c>
      <c r="D25118" s="53" t="s">
        <v>33872</v>
      </c>
    </row>
    <row r="25119" spans="1:4" ht="15" x14ac:dyDescent="0.25">
      <c r="A25119" s="53" t="s">
        <v>29164</v>
      </c>
      <c r="B25119" s="53">
        <v>30</v>
      </c>
      <c r="C25119" s="53" t="s">
        <v>33536</v>
      </c>
      <c r="D25119" s="53" t="s">
        <v>33873</v>
      </c>
    </row>
    <row r="25120" spans="1:4" ht="15" x14ac:dyDescent="0.25">
      <c r="A25120" s="53" t="s">
        <v>29165</v>
      </c>
      <c r="B25120" s="53">
        <v>30</v>
      </c>
      <c r="C25120" s="53" t="s">
        <v>33536</v>
      </c>
      <c r="D25120" s="53" t="s">
        <v>33873</v>
      </c>
    </row>
    <row r="25121" spans="1:4" ht="15" x14ac:dyDescent="0.25">
      <c r="A25121" s="53" t="s">
        <v>29166</v>
      </c>
      <c r="B25121" s="53">
        <v>20</v>
      </c>
      <c r="C25121" s="53" t="s">
        <v>33536</v>
      </c>
      <c r="D25121" s="53" t="s">
        <v>33873</v>
      </c>
    </row>
    <row r="25122" spans="1:4" ht="15" x14ac:dyDescent="0.25">
      <c r="A25122" s="53" t="s">
        <v>29167</v>
      </c>
      <c r="B25122" s="53">
        <v>20</v>
      </c>
      <c r="C25122" s="53" t="s">
        <v>33536</v>
      </c>
      <c r="D25122" s="53" t="s">
        <v>33873</v>
      </c>
    </row>
    <row r="25123" spans="1:4" ht="15" x14ac:dyDescent="0.25">
      <c r="A25123" s="53" t="s">
        <v>29168</v>
      </c>
      <c r="B25123" s="53">
        <v>20</v>
      </c>
      <c r="C25123" s="53" t="s">
        <v>33536</v>
      </c>
      <c r="D25123" s="53" t="s">
        <v>33873</v>
      </c>
    </row>
    <row r="25124" spans="1:4" ht="15" x14ac:dyDescent="0.25">
      <c r="A25124" s="53" t="s">
        <v>29169</v>
      </c>
      <c r="B25124" s="53">
        <v>20</v>
      </c>
      <c r="C25124" s="53" t="s">
        <v>33536</v>
      </c>
      <c r="D25124" s="53" t="s">
        <v>33873</v>
      </c>
    </row>
    <row r="25125" spans="1:4" ht="15" x14ac:dyDescent="0.25">
      <c r="A25125" s="53" t="s">
        <v>29170</v>
      </c>
      <c r="B25125" s="53">
        <v>20</v>
      </c>
      <c r="C25125" s="53" t="s">
        <v>33536</v>
      </c>
      <c r="D25125" s="53" t="s">
        <v>33873</v>
      </c>
    </row>
    <row r="25126" spans="1:4" ht="15" x14ac:dyDescent="0.25">
      <c r="A25126" s="53" t="s">
        <v>29171</v>
      </c>
      <c r="B25126" s="53">
        <v>20</v>
      </c>
      <c r="C25126" s="53" t="s">
        <v>33536</v>
      </c>
      <c r="D25126" s="53" t="s">
        <v>33873</v>
      </c>
    </row>
    <row r="25127" spans="1:4" ht="15" x14ac:dyDescent="0.25">
      <c r="A25127" s="53" t="s">
        <v>29172</v>
      </c>
      <c r="B25127" s="53">
        <v>20</v>
      </c>
      <c r="C25127" s="53" t="s">
        <v>33536</v>
      </c>
      <c r="D25127" s="53" t="s">
        <v>33873</v>
      </c>
    </row>
    <row r="25128" spans="1:4" ht="15" x14ac:dyDescent="0.25">
      <c r="A25128" s="53" t="s">
        <v>29173</v>
      </c>
      <c r="B25128" s="53">
        <v>20</v>
      </c>
      <c r="C25128" s="53" t="s">
        <v>33536</v>
      </c>
      <c r="D25128" s="53" t="s">
        <v>33873</v>
      </c>
    </row>
    <row r="25129" spans="1:4" ht="15" x14ac:dyDescent="0.25">
      <c r="A25129" s="53" t="s">
        <v>29174</v>
      </c>
      <c r="B25129" s="53">
        <v>20</v>
      </c>
      <c r="C25129" s="53" t="s">
        <v>33536</v>
      </c>
      <c r="D25129" s="53" t="s">
        <v>33873</v>
      </c>
    </row>
    <row r="25130" spans="1:4" ht="15" x14ac:dyDescent="0.25">
      <c r="A25130" s="53" t="s">
        <v>29175</v>
      </c>
      <c r="B25130" s="53">
        <v>20</v>
      </c>
      <c r="C25130" s="53" t="s">
        <v>33536</v>
      </c>
      <c r="D25130" s="53" t="s">
        <v>33873</v>
      </c>
    </row>
    <row r="25131" spans="1:4" ht="15" x14ac:dyDescent="0.25">
      <c r="A25131" s="53" t="s">
        <v>29176</v>
      </c>
      <c r="B25131" s="53">
        <v>20</v>
      </c>
      <c r="C25131" s="53" t="s">
        <v>33536</v>
      </c>
      <c r="D25131" s="53" t="s">
        <v>33873</v>
      </c>
    </row>
    <row r="25132" spans="1:4" ht="15" x14ac:dyDescent="0.25">
      <c r="A25132" s="53" t="s">
        <v>29177</v>
      </c>
      <c r="B25132" s="53">
        <v>20</v>
      </c>
      <c r="C25132" s="53" t="s">
        <v>33536</v>
      </c>
      <c r="D25132" s="53" t="s">
        <v>33873</v>
      </c>
    </row>
    <row r="25133" spans="1:4" ht="15" x14ac:dyDescent="0.25">
      <c r="A25133" s="53" t="s">
        <v>29178</v>
      </c>
      <c r="B25133" s="53">
        <v>20</v>
      </c>
      <c r="C25133" s="53" t="s">
        <v>33536</v>
      </c>
      <c r="D25133" s="53" t="s">
        <v>33873</v>
      </c>
    </row>
    <row r="25134" spans="1:4" ht="15" x14ac:dyDescent="0.25">
      <c r="A25134" s="53" t="s">
        <v>29179</v>
      </c>
      <c r="B25134" s="53">
        <v>20</v>
      </c>
      <c r="C25134" s="53" t="s">
        <v>33536</v>
      </c>
      <c r="D25134" s="53" t="s">
        <v>33873</v>
      </c>
    </row>
    <row r="25135" spans="1:4" ht="15" x14ac:dyDescent="0.25">
      <c r="A25135" s="53" t="s">
        <v>29180</v>
      </c>
      <c r="B25135" s="53">
        <v>20</v>
      </c>
      <c r="C25135" s="53" t="s">
        <v>33536</v>
      </c>
      <c r="D25135" s="53" t="s">
        <v>33873</v>
      </c>
    </row>
    <row r="25136" spans="1:4" ht="15" x14ac:dyDescent="0.25">
      <c r="A25136" s="53" t="s">
        <v>29181</v>
      </c>
      <c r="B25136" s="53">
        <v>60</v>
      </c>
      <c r="C25136" s="53" t="s">
        <v>33536</v>
      </c>
      <c r="D25136" s="53" t="s">
        <v>33873</v>
      </c>
    </row>
    <row r="25137" spans="1:4" ht="15" x14ac:dyDescent="0.25">
      <c r="A25137" s="53" t="s">
        <v>29182</v>
      </c>
      <c r="B25137" s="53">
        <v>20</v>
      </c>
      <c r="C25137" s="53" t="s">
        <v>33536</v>
      </c>
      <c r="D25137" s="53" t="s">
        <v>33873</v>
      </c>
    </row>
    <row r="25138" spans="1:4" ht="15" x14ac:dyDescent="0.25">
      <c r="A25138" s="53" t="s">
        <v>29183</v>
      </c>
      <c r="B25138" s="53">
        <v>20</v>
      </c>
      <c r="C25138" s="53" t="s">
        <v>33536</v>
      </c>
      <c r="D25138" s="53" t="s">
        <v>33873</v>
      </c>
    </row>
    <row r="25139" spans="1:4" ht="15" x14ac:dyDescent="0.25">
      <c r="A25139" s="53" t="s">
        <v>29184</v>
      </c>
      <c r="B25139" s="53">
        <v>20</v>
      </c>
      <c r="C25139" s="53" t="s">
        <v>33536</v>
      </c>
      <c r="D25139" s="53" t="s">
        <v>33873</v>
      </c>
    </row>
    <row r="25140" spans="1:4" ht="15" x14ac:dyDescent="0.25">
      <c r="A25140" s="53" t="s">
        <v>29185</v>
      </c>
      <c r="B25140" s="53">
        <v>30</v>
      </c>
      <c r="C25140" s="53" t="s">
        <v>33536</v>
      </c>
      <c r="D25140" s="53" t="s">
        <v>33873</v>
      </c>
    </row>
    <row r="25141" spans="1:4" ht="15" x14ac:dyDescent="0.25">
      <c r="A25141" s="53" t="s">
        <v>29186</v>
      </c>
      <c r="B25141" s="53">
        <v>30</v>
      </c>
      <c r="C25141" s="53" t="s">
        <v>33536</v>
      </c>
      <c r="D25141" s="53" t="s">
        <v>33873</v>
      </c>
    </row>
    <row r="25142" spans="1:4" ht="15" x14ac:dyDescent="0.25">
      <c r="A25142" s="53" t="s">
        <v>29187</v>
      </c>
      <c r="B25142" s="53">
        <v>30</v>
      </c>
      <c r="C25142" s="53" t="s">
        <v>33536</v>
      </c>
      <c r="D25142" s="53" t="s">
        <v>33873</v>
      </c>
    </row>
    <row r="25143" spans="1:4" ht="15" x14ac:dyDescent="0.25">
      <c r="A25143" s="53" t="s">
        <v>29188</v>
      </c>
      <c r="B25143" s="53">
        <v>30</v>
      </c>
      <c r="C25143" s="53" t="s">
        <v>33536</v>
      </c>
      <c r="D25143" s="53" t="s">
        <v>33873</v>
      </c>
    </row>
    <row r="25144" spans="1:4" ht="15" x14ac:dyDescent="0.25">
      <c r="A25144" s="53" t="s">
        <v>29189</v>
      </c>
      <c r="B25144" s="53">
        <v>30</v>
      </c>
      <c r="C25144" s="53" t="s">
        <v>33536</v>
      </c>
      <c r="D25144" s="53" t="s">
        <v>33873</v>
      </c>
    </row>
    <row r="25145" spans="1:4" ht="15" x14ac:dyDescent="0.25">
      <c r="A25145" s="53" t="s">
        <v>29190</v>
      </c>
      <c r="B25145" s="53">
        <v>30</v>
      </c>
      <c r="C25145" s="53" t="s">
        <v>33536</v>
      </c>
      <c r="D25145" s="53" t="s">
        <v>33873</v>
      </c>
    </row>
    <row r="25146" spans="1:4" ht="15" x14ac:dyDescent="0.25">
      <c r="A25146" s="53" t="s">
        <v>29191</v>
      </c>
      <c r="B25146" s="53">
        <v>30</v>
      </c>
      <c r="C25146" s="53" t="s">
        <v>33536</v>
      </c>
      <c r="D25146" s="53" t="s">
        <v>33873</v>
      </c>
    </row>
    <row r="25147" spans="1:4" ht="15" x14ac:dyDescent="0.25">
      <c r="A25147" s="53" t="s">
        <v>29192</v>
      </c>
      <c r="B25147" s="53">
        <v>30</v>
      </c>
      <c r="C25147" s="53" t="s">
        <v>33536</v>
      </c>
      <c r="D25147" s="53" t="s">
        <v>33873</v>
      </c>
    </row>
    <row r="25148" spans="1:4" ht="15" x14ac:dyDescent="0.25">
      <c r="A25148" s="53" t="s">
        <v>33411</v>
      </c>
      <c r="B25148" s="53">
        <v>30</v>
      </c>
      <c r="C25148" s="53" t="s">
        <v>33536</v>
      </c>
      <c r="D25148" s="53" t="s">
        <v>33873</v>
      </c>
    </row>
    <row r="25149" spans="1:4" ht="15" x14ac:dyDescent="0.25">
      <c r="A25149" s="53" t="s">
        <v>33412</v>
      </c>
      <c r="B25149" s="53">
        <v>30</v>
      </c>
      <c r="C25149" s="53" t="s">
        <v>33536</v>
      </c>
      <c r="D25149" s="53" t="s">
        <v>33873</v>
      </c>
    </row>
    <row r="25150" spans="1:4" ht="15" x14ac:dyDescent="0.25">
      <c r="A25150" s="53" t="s">
        <v>29193</v>
      </c>
      <c r="B25150" s="53">
        <v>30</v>
      </c>
      <c r="C25150" s="53" t="s">
        <v>33536</v>
      </c>
      <c r="D25150" s="53" t="s">
        <v>33873</v>
      </c>
    </row>
    <row r="25151" spans="1:4" ht="15" x14ac:dyDescent="0.25">
      <c r="A25151" s="53" t="s">
        <v>29194</v>
      </c>
      <c r="B25151" s="53">
        <v>30</v>
      </c>
      <c r="C25151" s="53" t="s">
        <v>33536</v>
      </c>
      <c r="D25151" s="53" t="s">
        <v>33873</v>
      </c>
    </row>
    <row r="25152" spans="1:4" ht="15" x14ac:dyDescent="0.25">
      <c r="A25152" s="53" t="s">
        <v>29195</v>
      </c>
      <c r="B25152" s="53">
        <v>30</v>
      </c>
      <c r="C25152" s="53" t="s">
        <v>33536</v>
      </c>
      <c r="D25152" s="53" t="s">
        <v>33873</v>
      </c>
    </row>
    <row r="25153" spans="1:4" ht="15" x14ac:dyDescent="0.25">
      <c r="A25153" s="53" t="s">
        <v>29196</v>
      </c>
      <c r="B25153" s="53">
        <v>0</v>
      </c>
      <c r="C25153" s="53" t="s">
        <v>33539</v>
      </c>
      <c r="D25153" s="53" t="s">
        <v>33872</v>
      </c>
    </row>
    <row r="25154" spans="1:4" ht="15" x14ac:dyDescent="0.25">
      <c r="A25154" s="53" t="s">
        <v>29197</v>
      </c>
      <c r="B25154" s="53">
        <v>0</v>
      </c>
      <c r="C25154" s="53" t="s">
        <v>33539</v>
      </c>
      <c r="D25154" s="53" t="s">
        <v>33872</v>
      </c>
    </row>
    <row r="25155" spans="1:4" ht="15" x14ac:dyDescent="0.25">
      <c r="A25155" s="53" t="s">
        <v>29198</v>
      </c>
      <c r="B25155" s="53">
        <v>0</v>
      </c>
      <c r="C25155" s="53" t="s">
        <v>33539</v>
      </c>
      <c r="D25155" s="53" t="s">
        <v>33872</v>
      </c>
    </row>
    <row r="25156" spans="1:4" ht="15" x14ac:dyDescent="0.25">
      <c r="A25156" s="53" t="s">
        <v>29199</v>
      </c>
      <c r="B25156" s="53">
        <v>0</v>
      </c>
      <c r="C25156" s="53" t="s">
        <v>33539</v>
      </c>
      <c r="D25156" s="53" t="s">
        <v>33872</v>
      </c>
    </row>
    <row r="25157" spans="1:4" ht="15" x14ac:dyDescent="0.25">
      <c r="A25157" s="53" t="s">
        <v>29200</v>
      </c>
      <c r="B25157" s="53">
        <v>20</v>
      </c>
      <c r="C25157" s="53" t="s">
        <v>33536</v>
      </c>
      <c r="D25157" s="53" t="s">
        <v>33873</v>
      </c>
    </row>
    <row r="25158" spans="1:4" ht="15" x14ac:dyDescent="0.25">
      <c r="A25158" s="53" t="s">
        <v>29201</v>
      </c>
      <c r="B25158" s="53">
        <v>30</v>
      </c>
      <c r="C25158" s="53" t="s">
        <v>33536</v>
      </c>
      <c r="D25158" s="53" t="s">
        <v>33872</v>
      </c>
    </row>
    <row r="25159" spans="1:4" ht="15" x14ac:dyDescent="0.25">
      <c r="A25159" s="53" t="s">
        <v>29202</v>
      </c>
      <c r="B25159" s="53">
        <v>30</v>
      </c>
      <c r="C25159" s="53" t="s">
        <v>33562</v>
      </c>
      <c r="D25159" s="53" t="s">
        <v>33873</v>
      </c>
    </row>
    <row r="25160" spans="1:4" ht="15" x14ac:dyDescent="0.25">
      <c r="A25160" s="53" t="s">
        <v>29203</v>
      </c>
      <c r="B25160" s="53">
        <v>40</v>
      </c>
      <c r="C25160" s="53" t="s">
        <v>33536</v>
      </c>
      <c r="D25160" s="53" t="s">
        <v>33872</v>
      </c>
    </row>
    <row r="25161" spans="1:4" ht="15" x14ac:dyDescent="0.25">
      <c r="A25161" s="53" t="s">
        <v>29204</v>
      </c>
      <c r="B25161" s="53">
        <v>40</v>
      </c>
      <c r="C25161" s="53" t="s">
        <v>33562</v>
      </c>
      <c r="D25161" s="53" t="s">
        <v>33873</v>
      </c>
    </row>
    <row r="25162" spans="1:4" ht="15" x14ac:dyDescent="0.25">
      <c r="A25162" s="53" t="s">
        <v>29205</v>
      </c>
      <c r="B25162" s="53">
        <v>70</v>
      </c>
      <c r="C25162" s="53" t="s">
        <v>33593</v>
      </c>
      <c r="D25162" s="53" t="s">
        <v>33873</v>
      </c>
    </row>
    <row r="25163" spans="1:4" ht="15" x14ac:dyDescent="0.25">
      <c r="A25163" s="53" t="s">
        <v>29206</v>
      </c>
      <c r="B25163" s="53">
        <v>20</v>
      </c>
      <c r="C25163" s="53" t="s">
        <v>33536</v>
      </c>
      <c r="D25163" s="53" t="s">
        <v>33872</v>
      </c>
    </row>
    <row r="25164" spans="1:4" ht="15" x14ac:dyDescent="0.25">
      <c r="A25164" s="53" t="s">
        <v>29207</v>
      </c>
      <c r="B25164" s="53">
        <v>20</v>
      </c>
      <c r="C25164" s="53" t="s">
        <v>33562</v>
      </c>
      <c r="D25164" s="53" t="s">
        <v>33873</v>
      </c>
    </row>
    <row r="25165" spans="1:4" ht="15" x14ac:dyDescent="0.25">
      <c r="A25165" s="53" t="s">
        <v>29208</v>
      </c>
      <c r="B25165" s="53">
        <v>60</v>
      </c>
      <c r="C25165" s="53" t="s">
        <v>33542</v>
      </c>
      <c r="D25165" s="53" t="s">
        <v>33873</v>
      </c>
    </row>
    <row r="25166" spans="1:4" ht="15" x14ac:dyDescent="0.25">
      <c r="A25166" s="53" t="s">
        <v>29209</v>
      </c>
      <c r="B25166" s="53">
        <v>50</v>
      </c>
      <c r="C25166" s="53" t="s">
        <v>33562</v>
      </c>
      <c r="D25166" s="53" t="s">
        <v>33873</v>
      </c>
    </row>
    <row r="25167" spans="1:4" ht="15" x14ac:dyDescent="0.25">
      <c r="A25167" s="53" t="s">
        <v>29210</v>
      </c>
      <c r="B25167" s="53">
        <v>20</v>
      </c>
      <c r="C25167" s="53" t="s">
        <v>33562</v>
      </c>
      <c r="D25167" s="53" t="s">
        <v>33873</v>
      </c>
    </row>
    <row r="25168" spans="1:4" ht="15" x14ac:dyDescent="0.25">
      <c r="A25168" s="53" t="s">
        <v>29211</v>
      </c>
      <c r="B25168" s="53">
        <v>20</v>
      </c>
      <c r="C25168" s="53" t="s">
        <v>33536</v>
      </c>
      <c r="D25168" s="53" t="s">
        <v>33873</v>
      </c>
    </row>
    <row r="25169" spans="1:4" ht="15" x14ac:dyDescent="0.25">
      <c r="A25169" s="53" t="s">
        <v>29212</v>
      </c>
      <c r="B25169" s="53">
        <v>20</v>
      </c>
      <c r="C25169" s="53" t="s">
        <v>33536</v>
      </c>
      <c r="D25169" s="53" t="s">
        <v>33873</v>
      </c>
    </row>
    <row r="25170" spans="1:4" ht="15" x14ac:dyDescent="0.25">
      <c r="A25170" s="53" t="s">
        <v>29213</v>
      </c>
      <c r="B25170" s="53">
        <v>20</v>
      </c>
      <c r="C25170" s="53" t="s">
        <v>33536</v>
      </c>
      <c r="D25170" s="53" t="s">
        <v>33873</v>
      </c>
    </row>
    <row r="25171" spans="1:4" ht="15" x14ac:dyDescent="0.25">
      <c r="A25171" s="53" t="s">
        <v>29214</v>
      </c>
      <c r="B25171" s="53">
        <v>20</v>
      </c>
      <c r="C25171" s="53" t="s">
        <v>33536</v>
      </c>
      <c r="D25171" s="53" t="s">
        <v>33873</v>
      </c>
    </row>
    <row r="25172" spans="1:4" ht="15" x14ac:dyDescent="0.25">
      <c r="A25172" s="53" t="s">
        <v>29215</v>
      </c>
      <c r="B25172" s="53">
        <v>20</v>
      </c>
      <c r="C25172" s="53" t="s">
        <v>33536</v>
      </c>
      <c r="D25172" s="53" t="s">
        <v>33873</v>
      </c>
    </row>
    <row r="25173" spans="1:4" ht="15" x14ac:dyDescent="0.25">
      <c r="A25173" s="53" t="s">
        <v>29216</v>
      </c>
      <c r="B25173" s="53">
        <v>20</v>
      </c>
      <c r="C25173" s="53" t="s">
        <v>33536</v>
      </c>
      <c r="D25173" s="53" t="s">
        <v>33873</v>
      </c>
    </row>
    <row r="25174" spans="1:4" ht="15" x14ac:dyDescent="0.25">
      <c r="A25174" s="53" t="s">
        <v>29217</v>
      </c>
      <c r="B25174" s="53">
        <v>20</v>
      </c>
      <c r="C25174" s="53" t="s">
        <v>33536</v>
      </c>
      <c r="D25174" s="53" t="s">
        <v>33873</v>
      </c>
    </row>
    <row r="25175" spans="1:4" ht="15" x14ac:dyDescent="0.25">
      <c r="A25175" s="53" t="s">
        <v>29218</v>
      </c>
      <c r="B25175" s="53">
        <v>20</v>
      </c>
      <c r="C25175" s="53" t="s">
        <v>33536</v>
      </c>
      <c r="D25175" s="53" t="s">
        <v>33873</v>
      </c>
    </row>
    <row r="25176" spans="1:4" ht="15" x14ac:dyDescent="0.25">
      <c r="A25176" s="53" t="s">
        <v>29219</v>
      </c>
      <c r="B25176" s="53">
        <v>20</v>
      </c>
      <c r="C25176" s="53" t="s">
        <v>33536</v>
      </c>
      <c r="D25176" s="53" t="s">
        <v>33873</v>
      </c>
    </row>
    <row r="25177" spans="1:4" ht="15" x14ac:dyDescent="0.25">
      <c r="A25177" s="53" t="s">
        <v>29220</v>
      </c>
      <c r="B25177" s="53">
        <v>20</v>
      </c>
      <c r="C25177" s="53" t="s">
        <v>33536</v>
      </c>
      <c r="D25177" s="53" t="s">
        <v>33873</v>
      </c>
    </row>
    <row r="25178" spans="1:4" ht="15" x14ac:dyDescent="0.25">
      <c r="A25178" s="53" t="s">
        <v>29221</v>
      </c>
      <c r="B25178" s="53">
        <v>60</v>
      </c>
      <c r="C25178" s="53" t="s">
        <v>33536</v>
      </c>
      <c r="D25178" s="53" t="s">
        <v>33873</v>
      </c>
    </row>
    <row r="25179" spans="1:4" ht="15" x14ac:dyDescent="0.25">
      <c r="A25179" s="53" t="s">
        <v>29222</v>
      </c>
      <c r="B25179" s="53">
        <v>30</v>
      </c>
      <c r="C25179" s="53" t="s">
        <v>33536</v>
      </c>
      <c r="D25179" s="53" t="s">
        <v>33873</v>
      </c>
    </row>
    <row r="25180" spans="1:4" ht="15" x14ac:dyDescent="0.25">
      <c r="A25180" s="53" t="s">
        <v>29223</v>
      </c>
      <c r="B25180" s="53">
        <v>30</v>
      </c>
      <c r="C25180" s="53" t="s">
        <v>33536</v>
      </c>
      <c r="D25180" s="53" t="s">
        <v>33873</v>
      </c>
    </row>
    <row r="25181" spans="1:4" ht="15" x14ac:dyDescent="0.25">
      <c r="A25181" s="53" t="s">
        <v>29224</v>
      </c>
      <c r="B25181" s="53">
        <v>60</v>
      </c>
      <c r="C25181" s="53" t="s">
        <v>33542</v>
      </c>
      <c r="D25181" s="53" t="s">
        <v>33873</v>
      </c>
    </row>
    <row r="25182" spans="1:4" ht="15" x14ac:dyDescent="0.25">
      <c r="A25182" s="53" t="s">
        <v>29225</v>
      </c>
      <c r="B25182" s="53">
        <v>20</v>
      </c>
      <c r="C25182" s="53" t="s">
        <v>33536</v>
      </c>
      <c r="D25182" s="53" t="s">
        <v>33873</v>
      </c>
    </row>
    <row r="25183" spans="1:4" ht="15" x14ac:dyDescent="0.25">
      <c r="A25183" s="53" t="s">
        <v>29226</v>
      </c>
      <c r="B25183" s="53">
        <v>20</v>
      </c>
      <c r="C25183" s="53" t="s">
        <v>33536</v>
      </c>
      <c r="D25183" s="53" t="s">
        <v>33873</v>
      </c>
    </row>
    <row r="25184" spans="1:4" ht="15" x14ac:dyDescent="0.25">
      <c r="A25184" s="53" t="s">
        <v>29227</v>
      </c>
      <c r="B25184" s="53">
        <v>20</v>
      </c>
      <c r="C25184" s="53" t="s">
        <v>33536</v>
      </c>
      <c r="D25184" s="53" t="s">
        <v>33873</v>
      </c>
    </row>
    <row r="25185" spans="1:4" ht="15" x14ac:dyDescent="0.25">
      <c r="A25185" s="53" t="s">
        <v>29228</v>
      </c>
      <c r="B25185" s="53">
        <v>20</v>
      </c>
      <c r="C25185" s="53" t="s">
        <v>33536</v>
      </c>
      <c r="D25185" s="53" t="s">
        <v>33873</v>
      </c>
    </row>
    <row r="25186" spans="1:4" ht="15" x14ac:dyDescent="0.25">
      <c r="A25186" s="53" t="s">
        <v>29229</v>
      </c>
      <c r="B25186" s="53">
        <v>20</v>
      </c>
      <c r="C25186" s="53" t="s">
        <v>33536</v>
      </c>
      <c r="D25186" s="53" t="s">
        <v>33873</v>
      </c>
    </row>
    <row r="25187" spans="1:4" ht="15" x14ac:dyDescent="0.25">
      <c r="A25187" s="53" t="s">
        <v>29230</v>
      </c>
      <c r="B25187" s="53">
        <v>20</v>
      </c>
      <c r="C25187" s="53" t="s">
        <v>33536</v>
      </c>
      <c r="D25187" s="53" t="s">
        <v>33873</v>
      </c>
    </row>
    <row r="25188" spans="1:4" ht="15" x14ac:dyDescent="0.25">
      <c r="A25188" s="53" t="s">
        <v>29231</v>
      </c>
      <c r="B25188" s="53">
        <v>30</v>
      </c>
      <c r="C25188" s="53" t="s">
        <v>33536</v>
      </c>
      <c r="D25188" s="53" t="s">
        <v>33873</v>
      </c>
    </row>
    <row r="25189" spans="1:4" ht="15" x14ac:dyDescent="0.25">
      <c r="A25189" s="53" t="s">
        <v>29232</v>
      </c>
      <c r="B25189" s="53">
        <v>30</v>
      </c>
      <c r="C25189" s="53" t="s">
        <v>33536</v>
      </c>
      <c r="D25189" s="53" t="s">
        <v>33873</v>
      </c>
    </row>
    <row r="25190" spans="1:4" ht="15" x14ac:dyDescent="0.25">
      <c r="A25190" s="53" t="s">
        <v>29233</v>
      </c>
      <c r="B25190" s="53">
        <v>30</v>
      </c>
      <c r="C25190" s="53" t="s">
        <v>33536</v>
      </c>
      <c r="D25190" s="53" t="s">
        <v>33873</v>
      </c>
    </row>
    <row r="25191" spans="1:4" ht="15" x14ac:dyDescent="0.25">
      <c r="A25191" s="53" t="s">
        <v>29234</v>
      </c>
      <c r="B25191" s="53">
        <v>30</v>
      </c>
      <c r="C25191" s="53" t="s">
        <v>33536</v>
      </c>
      <c r="D25191" s="53" t="s">
        <v>33873</v>
      </c>
    </row>
    <row r="25192" spans="1:4" ht="15" x14ac:dyDescent="0.25">
      <c r="A25192" s="53" t="s">
        <v>33413</v>
      </c>
      <c r="B25192" s="53">
        <v>30</v>
      </c>
      <c r="C25192" s="53" t="s">
        <v>33536</v>
      </c>
      <c r="D25192" s="53" t="s">
        <v>33873</v>
      </c>
    </row>
    <row r="25193" spans="1:4" ht="15" x14ac:dyDescent="0.25">
      <c r="A25193" s="53" t="s">
        <v>29235</v>
      </c>
      <c r="B25193" s="53">
        <v>30</v>
      </c>
      <c r="C25193" s="53" t="s">
        <v>33536</v>
      </c>
      <c r="D25193" s="53" t="s">
        <v>33873</v>
      </c>
    </row>
    <row r="25194" spans="1:4" ht="15" x14ac:dyDescent="0.25">
      <c r="A25194" s="53" t="s">
        <v>29236</v>
      </c>
      <c r="B25194" s="53">
        <v>30</v>
      </c>
      <c r="C25194" s="53" t="s">
        <v>33536</v>
      </c>
      <c r="D25194" s="53" t="s">
        <v>33873</v>
      </c>
    </row>
    <row r="25195" spans="1:4" ht="15" x14ac:dyDescent="0.25">
      <c r="A25195" s="53" t="s">
        <v>29237</v>
      </c>
      <c r="B25195" s="53">
        <v>30</v>
      </c>
      <c r="C25195" s="53" t="s">
        <v>33536</v>
      </c>
      <c r="D25195" s="53" t="s">
        <v>33873</v>
      </c>
    </row>
    <row r="25196" spans="1:4" ht="15" x14ac:dyDescent="0.25">
      <c r="A25196" s="53" t="s">
        <v>29238</v>
      </c>
      <c r="B25196" s="53">
        <v>30</v>
      </c>
      <c r="C25196" s="53" t="s">
        <v>33536</v>
      </c>
      <c r="D25196" s="53" t="s">
        <v>33873</v>
      </c>
    </row>
    <row r="25197" spans="1:4" ht="15" x14ac:dyDescent="0.25">
      <c r="A25197" s="53" t="s">
        <v>29239</v>
      </c>
      <c r="B25197" s="53">
        <v>20</v>
      </c>
      <c r="C25197" s="53" t="s">
        <v>33536</v>
      </c>
      <c r="D25197" s="53" t="s">
        <v>33873</v>
      </c>
    </row>
    <row r="25198" spans="1:4" ht="15" x14ac:dyDescent="0.25">
      <c r="A25198" s="53" t="s">
        <v>29240</v>
      </c>
      <c r="B25198" s="53">
        <v>20</v>
      </c>
      <c r="C25198" s="53" t="s">
        <v>33536</v>
      </c>
      <c r="D25198" s="53" t="s">
        <v>33873</v>
      </c>
    </row>
    <row r="25199" spans="1:4" ht="15" x14ac:dyDescent="0.25">
      <c r="A25199" s="53" t="s">
        <v>29241</v>
      </c>
      <c r="B25199" s="53">
        <v>20</v>
      </c>
      <c r="C25199" s="53" t="s">
        <v>33536</v>
      </c>
      <c r="D25199" s="53" t="s">
        <v>33873</v>
      </c>
    </row>
    <row r="25200" spans="1:4" ht="15" x14ac:dyDescent="0.25">
      <c r="A25200" s="53" t="s">
        <v>29242</v>
      </c>
      <c r="B25200" s="53">
        <v>20</v>
      </c>
      <c r="C25200" s="53" t="s">
        <v>33536</v>
      </c>
      <c r="D25200" s="53" t="s">
        <v>33873</v>
      </c>
    </row>
    <row r="25201" spans="1:4" ht="15" x14ac:dyDescent="0.25">
      <c r="A25201" s="53" t="s">
        <v>29243</v>
      </c>
      <c r="B25201" s="53">
        <v>20</v>
      </c>
      <c r="C25201" s="53" t="s">
        <v>33536</v>
      </c>
      <c r="D25201" s="53" t="s">
        <v>33873</v>
      </c>
    </row>
    <row r="25202" spans="1:4" ht="15" x14ac:dyDescent="0.25">
      <c r="A25202" s="53" t="s">
        <v>29244</v>
      </c>
      <c r="B25202" s="53">
        <v>20</v>
      </c>
      <c r="C25202" s="53" t="s">
        <v>33536</v>
      </c>
      <c r="D25202" s="53" t="s">
        <v>33873</v>
      </c>
    </row>
    <row r="25203" spans="1:4" ht="15" x14ac:dyDescent="0.25">
      <c r="A25203" s="53" t="s">
        <v>29245</v>
      </c>
      <c r="B25203" s="53">
        <v>20</v>
      </c>
      <c r="C25203" s="53" t="s">
        <v>33536</v>
      </c>
      <c r="D25203" s="53" t="s">
        <v>33873</v>
      </c>
    </row>
    <row r="25204" spans="1:4" ht="15" x14ac:dyDescent="0.25">
      <c r="A25204" s="53" t="s">
        <v>33832</v>
      </c>
      <c r="B25204" s="53">
        <v>30</v>
      </c>
      <c r="C25204" s="53" t="s">
        <v>33562</v>
      </c>
      <c r="D25204" s="53" t="s">
        <v>33873</v>
      </c>
    </row>
    <row r="25205" spans="1:4" ht="15" x14ac:dyDescent="0.25">
      <c r="A25205" s="53" t="s">
        <v>33833</v>
      </c>
      <c r="B25205" s="53">
        <v>30</v>
      </c>
      <c r="C25205" s="53" t="s">
        <v>33562</v>
      </c>
      <c r="D25205" s="53" t="s">
        <v>33873</v>
      </c>
    </row>
    <row r="25206" spans="1:4" ht="15" x14ac:dyDescent="0.25">
      <c r="A25206" s="53" t="s">
        <v>29246</v>
      </c>
      <c r="B25206" s="53">
        <v>0</v>
      </c>
      <c r="C25206" s="53" t="s">
        <v>33537</v>
      </c>
      <c r="D25206" s="53" t="s">
        <v>33873</v>
      </c>
    </row>
    <row r="25207" spans="1:4" ht="15" x14ac:dyDescent="0.25">
      <c r="A25207" s="53" t="s">
        <v>29247</v>
      </c>
      <c r="B25207" s="53">
        <v>30</v>
      </c>
      <c r="C25207" s="53" t="s">
        <v>33562</v>
      </c>
      <c r="D25207" s="53" t="s">
        <v>33873</v>
      </c>
    </row>
    <row r="25208" spans="1:4" ht="15" x14ac:dyDescent="0.25">
      <c r="A25208" s="53" t="s">
        <v>29248</v>
      </c>
      <c r="B25208" s="53">
        <v>30</v>
      </c>
      <c r="C25208" s="53" t="s">
        <v>33562</v>
      </c>
      <c r="D25208" s="53" t="s">
        <v>33873</v>
      </c>
    </row>
    <row r="25209" spans="1:4" ht="15" x14ac:dyDescent="0.25">
      <c r="A25209" s="53" t="s">
        <v>29249</v>
      </c>
      <c r="B25209" s="53">
        <v>30</v>
      </c>
      <c r="C25209" s="53" t="s">
        <v>33562</v>
      </c>
      <c r="D25209" s="53" t="s">
        <v>33873</v>
      </c>
    </row>
    <row r="25210" spans="1:4" ht="15" x14ac:dyDescent="0.25">
      <c r="A25210" s="53" t="s">
        <v>29250</v>
      </c>
      <c r="B25210" s="53">
        <v>30</v>
      </c>
      <c r="C25210" s="53" t="s">
        <v>33562</v>
      </c>
      <c r="D25210" s="53" t="s">
        <v>33873</v>
      </c>
    </row>
    <row r="25211" spans="1:4" ht="15" x14ac:dyDescent="0.25">
      <c r="A25211" s="53" t="s">
        <v>29251</v>
      </c>
      <c r="B25211" s="53">
        <v>0</v>
      </c>
      <c r="C25211" s="53" t="s">
        <v>33539</v>
      </c>
      <c r="D25211" s="53" t="s">
        <v>33873</v>
      </c>
    </row>
    <row r="25212" spans="1:4" ht="15" x14ac:dyDescent="0.25">
      <c r="A25212" s="53" t="s">
        <v>29252</v>
      </c>
      <c r="B25212" s="53">
        <v>0</v>
      </c>
      <c r="C25212" s="53" t="s">
        <v>33537</v>
      </c>
      <c r="D25212" s="53" t="s">
        <v>33872</v>
      </c>
    </row>
    <row r="25213" spans="1:4" ht="15" x14ac:dyDescent="0.25">
      <c r="A25213" s="53" t="s">
        <v>29253</v>
      </c>
      <c r="B25213" s="53">
        <v>0</v>
      </c>
      <c r="C25213" s="53" t="s">
        <v>33539</v>
      </c>
      <c r="D25213" s="53" t="s">
        <v>33873</v>
      </c>
    </row>
    <row r="25214" spans="1:4" ht="15" x14ac:dyDescent="0.25">
      <c r="A25214" s="53" t="s">
        <v>29254</v>
      </c>
      <c r="B25214" s="53">
        <v>0</v>
      </c>
      <c r="C25214" s="53" t="s">
        <v>33539</v>
      </c>
      <c r="D25214" s="53" t="s">
        <v>33873</v>
      </c>
    </row>
    <row r="25215" spans="1:4" ht="15" x14ac:dyDescent="0.25">
      <c r="A25215" s="53" t="s">
        <v>29255</v>
      </c>
      <c r="B25215" s="53">
        <v>0</v>
      </c>
      <c r="C25215" s="53" t="s">
        <v>33539</v>
      </c>
      <c r="D25215" s="53" t="s">
        <v>33872</v>
      </c>
    </row>
    <row r="25216" spans="1:4" ht="15" x14ac:dyDescent="0.25">
      <c r="A25216" s="53" t="s">
        <v>29256</v>
      </c>
      <c r="B25216" s="53">
        <v>0</v>
      </c>
      <c r="C25216" s="53" t="s">
        <v>33539</v>
      </c>
      <c r="D25216" s="53" t="s">
        <v>33873</v>
      </c>
    </row>
    <row r="25217" spans="1:4" ht="15" x14ac:dyDescent="0.25">
      <c r="A25217" s="53" t="s">
        <v>29257</v>
      </c>
      <c r="B25217" s="53">
        <v>30</v>
      </c>
      <c r="C25217" s="53" t="s">
        <v>33562</v>
      </c>
      <c r="D25217" s="53" t="s">
        <v>33873</v>
      </c>
    </row>
    <row r="25218" spans="1:4" ht="15" x14ac:dyDescent="0.25">
      <c r="A25218" s="53" t="s">
        <v>29258</v>
      </c>
      <c r="B25218" s="53">
        <v>30</v>
      </c>
      <c r="C25218" s="53" t="s">
        <v>33562</v>
      </c>
      <c r="D25218" s="53" t="s">
        <v>33873</v>
      </c>
    </row>
    <row r="25219" spans="1:4" ht="15" x14ac:dyDescent="0.25">
      <c r="A25219" s="53" t="s">
        <v>29259</v>
      </c>
      <c r="B25219" s="53">
        <v>30</v>
      </c>
      <c r="C25219" s="53" t="s">
        <v>33562</v>
      </c>
      <c r="D25219" s="53" t="s">
        <v>33873</v>
      </c>
    </row>
    <row r="25220" spans="1:4" ht="15" x14ac:dyDescent="0.25">
      <c r="A25220" s="53" t="s">
        <v>29260</v>
      </c>
      <c r="B25220" s="53">
        <v>30</v>
      </c>
      <c r="C25220" s="53" t="s">
        <v>33562</v>
      </c>
      <c r="D25220" s="53" t="s">
        <v>33873</v>
      </c>
    </row>
    <row r="25221" spans="1:4" ht="15" x14ac:dyDescent="0.25">
      <c r="A25221" s="53" t="s">
        <v>29261</v>
      </c>
      <c r="B25221" s="53">
        <v>0</v>
      </c>
      <c r="C25221" s="53" t="s">
        <v>33539</v>
      </c>
      <c r="D25221" s="53" t="s">
        <v>33873</v>
      </c>
    </row>
    <row r="25222" spans="1:4" ht="15" x14ac:dyDescent="0.25">
      <c r="A25222" s="53" t="s">
        <v>29262</v>
      </c>
      <c r="B25222" s="53">
        <v>0</v>
      </c>
      <c r="C25222" s="53" t="s">
        <v>33539</v>
      </c>
      <c r="D25222" s="53" t="s">
        <v>33873</v>
      </c>
    </row>
    <row r="25223" spans="1:4" ht="15" x14ac:dyDescent="0.25">
      <c r="A25223" s="53" t="s">
        <v>29263</v>
      </c>
      <c r="B25223" s="53">
        <v>0</v>
      </c>
      <c r="C25223" s="53" t="s">
        <v>33539</v>
      </c>
      <c r="D25223" s="53" t="s">
        <v>33873</v>
      </c>
    </row>
    <row r="25224" spans="1:4" ht="15" x14ac:dyDescent="0.25">
      <c r="A25224" s="53" t="s">
        <v>29264</v>
      </c>
      <c r="B25224" s="53">
        <v>0</v>
      </c>
      <c r="C25224" s="53" t="s">
        <v>33539</v>
      </c>
      <c r="D25224" s="53" t="s">
        <v>33873</v>
      </c>
    </row>
    <row r="25225" spans="1:4" ht="15" x14ac:dyDescent="0.25">
      <c r="A25225" s="53" t="s">
        <v>29265</v>
      </c>
      <c r="B25225" s="53">
        <v>30</v>
      </c>
      <c r="C25225" s="53" t="s">
        <v>33562</v>
      </c>
      <c r="D25225" s="53" t="s">
        <v>33873</v>
      </c>
    </row>
    <row r="25226" spans="1:4" ht="15" x14ac:dyDescent="0.25">
      <c r="A25226" s="53" t="s">
        <v>29266</v>
      </c>
      <c r="B25226" s="53">
        <v>30</v>
      </c>
      <c r="C25226" s="53" t="s">
        <v>33562</v>
      </c>
      <c r="D25226" s="53" t="s">
        <v>33873</v>
      </c>
    </row>
    <row r="25227" spans="1:4" ht="15" x14ac:dyDescent="0.25">
      <c r="A25227" s="53" t="s">
        <v>29267</v>
      </c>
      <c r="B25227" s="53">
        <v>30</v>
      </c>
      <c r="C25227" s="53" t="s">
        <v>33562</v>
      </c>
      <c r="D25227" s="53" t="s">
        <v>33873</v>
      </c>
    </row>
    <row r="25228" spans="1:4" ht="15" x14ac:dyDescent="0.25">
      <c r="A25228" s="53" t="s">
        <v>29268</v>
      </c>
      <c r="B25228" s="53">
        <v>20</v>
      </c>
      <c r="C25228" s="53" t="s">
        <v>33562</v>
      </c>
      <c r="D25228" s="53" t="s">
        <v>33872</v>
      </c>
    </row>
    <row r="25229" spans="1:4" ht="15" x14ac:dyDescent="0.25">
      <c r="A25229" s="53" t="s">
        <v>29269</v>
      </c>
      <c r="B25229" s="53">
        <v>30</v>
      </c>
      <c r="C25229" s="53" t="s">
        <v>33562</v>
      </c>
      <c r="D25229" s="53" t="s">
        <v>33873</v>
      </c>
    </row>
    <row r="25230" spans="1:4" ht="15" x14ac:dyDescent="0.25">
      <c r="A25230" s="53" t="s">
        <v>29270</v>
      </c>
      <c r="B25230" s="53">
        <v>20</v>
      </c>
      <c r="C25230" s="53" t="s">
        <v>33562</v>
      </c>
      <c r="D25230" s="53" t="s">
        <v>33872</v>
      </c>
    </row>
    <row r="25231" spans="1:4" ht="15" x14ac:dyDescent="0.25">
      <c r="A25231" s="53" t="s">
        <v>29271</v>
      </c>
      <c r="B25231" s="53">
        <v>20</v>
      </c>
      <c r="C25231" s="53" t="s">
        <v>33562</v>
      </c>
      <c r="D25231" s="53" t="s">
        <v>33872</v>
      </c>
    </row>
    <row r="25232" spans="1:4" ht="15" x14ac:dyDescent="0.25">
      <c r="A25232" s="53" t="s">
        <v>29272</v>
      </c>
      <c r="B25232" s="53">
        <v>0</v>
      </c>
      <c r="C25232" s="53" t="s">
        <v>33539</v>
      </c>
      <c r="D25232" s="53" t="s">
        <v>33873</v>
      </c>
    </row>
    <row r="25233" spans="1:4" ht="15" x14ac:dyDescent="0.25">
      <c r="A25233" s="53" t="s">
        <v>29273</v>
      </c>
      <c r="B25233" s="53">
        <v>0</v>
      </c>
      <c r="C25233" s="53" t="s">
        <v>33539</v>
      </c>
      <c r="D25233" s="53" t="s">
        <v>33873</v>
      </c>
    </row>
    <row r="25234" spans="1:4" ht="15" x14ac:dyDescent="0.25">
      <c r="A25234" s="53" t="s">
        <v>29274</v>
      </c>
      <c r="B25234" s="53">
        <v>0</v>
      </c>
      <c r="C25234" s="53" t="s">
        <v>33539</v>
      </c>
      <c r="D25234" s="53" t="s">
        <v>33873</v>
      </c>
    </row>
    <row r="25235" spans="1:4" ht="15" x14ac:dyDescent="0.25">
      <c r="A25235" s="53" t="s">
        <v>29275</v>
      </c>
      <c r="B25235" s="53">
        <v>0</v>
      </c>
      <c r="C25235" s="53" t="s">
        <v>33537</v>
      </c>
      <c r="D25235" s="53" t="s">
        <v>33872</v>
      </c>
    </row>
    <row r="25236" spans="1:4" ht="15" x14ac:dyDescent="0.25">
      <c r="A25236" s="53" t="s">
        <v>29276</v>
      </c>
      <c r="B25236" s="53">
        <v>30</v>
      </c>
      <c r="C25236" s="53" t="s">
        <v>33562</v>
      </c>
      <c r="D25236" s="53" t="s">
        <v>33873</v>
      </c>
    </row>
    <row r="25237" spans="1:4" ht="15" x14ac:dyDescent="0.25">
      <c r="A25237" s="53" t="s">
        <v>29277</v>
      </c>
      <c r="B25237" s="53">
        <v>15</v>
      </c>
      <c r="C25237" s="53" t="s">
        <v>33562</v>
      </c>
      <c r="D25237" s="53" t="s">
        <v>33873</v>
      </c>
    </row>
    <row r="25238" spans="1:4" ht="15" x14ac:dyDescent="0.25">
      <c r="A25238" s="53" t="s">
        <v>29278</v>
      </c>
      <c r="B25238" s="53">
        <v>15</v>
      </c>
      <c r="C25238" s="53" t="s">
        <v>33562</v>
      </c>
      <c r="D25238" s="53" t="s">
        <v>33873</v>
      </c>
    </row>
    <row r="25239" spans="1:4" ht="15" x14ac:dyDescent="0.25">
      <c r="A25239" s="53" t="s">
        <v>29279</v>
      </c>
      <c r="B25239" s="53">
        <v>30</v>
      </c>
      <c r="C25239" s="53" t="s">
        <v>33562</v>
      </c>
      <c r="D25239" s="53" t="s">
        <v>33873</v>
      </c>
    </row>
    <row r="25240" spans="1:4" ht="15" x14ac:dyDescent="0.25">
      <c r="A25240" s="53" t="s">
        <v>29280</v>
      </c>
      <c r="B25240" s="53">
        <v>0</v>
      </c>
      <c r="C25240" s="53" t="s">
        <v>33539</v>
      </c>
      <c r="D25240" s="53" t="s">
        <v>33873</v>
      </c>
    </row>
    <row r="25241" spans="1:4" ht="15" x14ac:dyDescent="0.25">
      <c r="A25241" s="53" t="s">
        <v>29281</v>
      </c>
      <c r="B25241" s="53">
        <v>0</v>
      </c>
      <c r="C25241" s="53" t="s">
        <v>33539</v>
      </c>
      <c r="D25241" s="53" t="s">
        <v>33872</v>
      </c>
    </row>
    <row r="25242" spans="1:4" ht="15" x14ac:dyDescent="0.25">
      <c r="A25242" s="53" t="s">
        <v>29282</v>
      </c>
      <c r="B25242" s="53">
        <v>15</v>
      </c>
      <c r="C25242" s="53" t="s">
        <v>33562</v>
      </c>
      <c r="D25242" s="53" t="s">
        <v>33873</v>
      </c>
    </row>
    <row r="25243" spans="1:4" ht="15" x14ac:dyDescent="0.25">
      <c r="A25243" s="53" t="s">
        <v>29283</v>
      </c>
      <c r="B25243" s="53">
        <v>15</v>
      </c>
      <c r="C25243" s="53" t="s">
        <v>33562</v>
      </c>
      <c r="D25243" s="53" t="s">
        <v>33873</v>
      </c>
    </row>
    <row r="25244" spans="1:4" ht="15" x14ac:dyDescent="0.25">
      <c r="A25244" s="53" t="s">
        <v>29284</v>
      </c>
      <c r="B25244" s="53">
        <v>30</v>
      </c>
      <c r="C25244" s="53" t="s">
        <v>33562</v>
      </c>
      <c r="D25244" s="53" t="s">
        <v>33873</v>
      </c>
    </row>
    <row r="25245" spans="1:4" ht="15" x14ac:dyDescent="0.25">
      <c r="A25245" s="53" t="s">
        <v>29285</v>
      </c>
      <c r="B25245" s="53">
        <v>30</v>
      </c>
      <c r="C25245" s="53" t="s">
        <v>33562</v>
      </c>
      <c r="D25245" s="53" t="s">
        <v>33873</v>
      </c>
    </row>
    <row r="25246" spans="1:4" ht="15" x14ac:dyDescent="0.25">
      <c r="A25246" s="53" t="s">
        <v>29286</v>
      </c>
      <c r="B25246" s="53">
        <v>20</v>
      </c>
      <c r="C25246" s="53" t="s">
        <v>33562</v>
      </c>
      <c r="D25246" s="53" t="s">
        <v>33872</v>
      </c>
    </row>
    <row r="25247" spans="1:4" ht="15" x14ac:dyDescent="0.25">
      <c r="A25247" s="53" t="s">
        <v>29287</v>
      </c>
      <c r="B25247" s="53">
        <v>0</v>
      </c>
      <c r="C25247" s="53" t="s">
        <v>33539</v>
      </c>
      <c r="D25247" s="53" t="s">
        <v>33873</v>
      </c>
    </row>
    <row r="25248" spans="1:4" ht="15" x14ac:dyDescent="0.25">
      <c r="A25248" s="53" t="s">
        <v>29288</v>
      </c>
      <c r="B25248" s="53">
        <v>0</v>
      </c>
      <c r="C25248" s="53" t="s">
        <v>33539</v>
      </c>
      <c r="D25248" s="53" t="s">
        <v>33872</v>
      </c>
    </row>
    <row r="25249" spans="1:4" ht="15" x14ac:dyDescent="0.25">
      <c r="A25249" s="53" t="s">
        <v>29289</v>
      </c>
      <c r="B25249" s="53">
        <v>0</v>
      </c>
      <c r="C25249" s="53"/>
      <c r="D25249" s="53" t="s">
        <v>33872</v>
      </c>
    </row>
    <row r="25250" spans="1:4" ht="15" x14ac:dyDescent="0.25">
      <c r="A25250" s="53" t="s">
        <v>29290</v>
      </c>
      <c r="B25250" s="53">
        <v>15</v>
      </c>
      <c r="C25250" s="53" t="s">
        <v>33536</v>
      </c>
      <c r="D25250" s="53" t="s">
        <v>33872</v>
      </c>
    </row>
    <row r="25251" spans="1:4" ht="15" x14ac:dyDescent="0.25">
      <c r="A25251" s="53" t="s">
        <v>29291</v>
      </c>
      <c r="B25251" s="53">
        <v>20</v>
      </c>
      <c r="C25251" s="53" t="s">
        <v>33536</v>
      </c>
      <c r="D25251" s="53" t="s">
        <v>33872</v>
      </c>
    </row>
    <row r="25252" spans="1:4" ht="15" x14ac:dyDescent="0.25">
      <c r="A25252" s="53" t="s">
        <v>29292</v>
      </c>
      <c r="B25252" s="53">
        <v>120</v>
      </c>
      <c r="C25252" s="53" t="s">
        <v>33550</v>
      </c>
      <c r="D25252" s="53" t="s">
        <v>33872</v>
      </c>
    </row>
    <row r="25253" spans="1:4" ht="15" x14ac:dyDescent="0.25">
      <c r="A25253" s="53" t="s">
        <v>29293</v>
      </c>
      <c r="B25253" s="53">
        <v>30</v>
      </c>
      <c r="C25253" s="53" t="s">
        <v>33550</v>
      </c>
      <c r="D25253" s="53" t="s">
        <v>33872</v>
      </c>
    </row>
    <row r="25254" spans="1:4" ht="15" x14ac:dyDescent="0.25">
      <c r="A25254" s="53" t="s">
        <v>29294</v>
      </c>
      <c r="B25254" s="53">
        <v>120</v>
      </c>
      <c r="C25254" s="53" t="s">
        <v>33536</v>
      </c>
      <c r="D25254" s="53" t="s">
        <v>33872</v>
      </c>
    </row>
    <row r="25255" spans="1:4" ht="15" x14ac:dyDescent="0.25">
      <c r="A25255" s="53" t="s">
        <v>29295</v>
      </c>
      <c r="B25255" s="53">
        <v>120</v>
      </c>
      <c r="C25255" s="53" t="s">
        <v>33536</v>
      </c>
      <c r="D25255" s="53" t="s">
        <v>33872</v>
      </c>
    </row>
    <row r="25256" spans="1:4" ht="15" x14ac:dyDescent="0.25">
      <c r="A25256" s="53" t="s">
        <v>29296</v>
      </c>
      <c r="B25256" s="53">
        <v>15</v>
      </c>
      <c r="C25256" s="53" t="s">
        <v>33536</v>
      </c>
      <c r="D25256" s="53" t="s">
        <v>33872</v>
      </c>
    </row>
    <row r="25257" spans="1:4" ht="15" x14ac:dyDescent="0.25">
      <c r="A25257" s="53" t="s">
        <v>29297</v>
      </c>
      <c r="B25257" s="53">
        <v>15</v>
      </c>
      <c r="C25257" s="53" t="s">
        <v>33536</v>
      </c>
      <c r="D25257" s="53" t="s">
        <v>33872</v>
      </c>
    </row>
    <row r="25258" spans="1:4" ht="15" x14ac:dyDescent="0.25">
      <c r="A25258" s="53" t="s">
        <v>29298</v>
      </c>
      <c r="B25258" s="53">
        <v>15</v>
      </c>
      <c r="C25258" s="53"/>
      <c r="D25258" s="53" t="s">
        <v>33872</v>
      </c>
    </row>
    <row r="25259" spans="1:4" ht="15" x14ac:dyDescent="0.25">
      <c r="A25259" s="53" t="s">
        <v>29299</v>
      </c>
      <c r="B25259" s="53">
        <v>15</v>
      </c>
      <c r="C25259" s="53"/>
      <c r="D25259" s="53" t="s">
        <v>33872</v>
      </c>
    </row>
    <row r="25260" spans="1:4" ht="15" x14ac:dyDescent="0.25">
      <c r="A25260" s="53" t="s">
        <v>29300</v>
      </c>
      <c r="B25260" s="53">
        <v>30</v>
      </c>
      <c r="C25260" s="53"/>
      <c r="D25260" s="53" t="s">
        <v>33872</v>
      </c>
    </row>
    <row r="25261" spans="1:4" ht="15" x14ac:dyDescent="0.25">
      <c r="A25261" s="53" t="s">
        <v>29301</v>
      </c>
      <c r="B25261" s="53">
        <v>30</v>
      </c>
      <c r="C25261" s="53"/>
      <c r="D25261" s="53" t="s">
        <v>33872</v>
      </c>
    </row>
    <row r="25262" spans="1:4" ht="15" x14ac:dyDescent="0.25">
      <c r="A25262" s="53" t="s">
        <v>29302</v>
      </c>
      <c r="B25262" s="53">
        <v>30</v>
      </c>
      <c r="C25262" s="53"/>
      <c r="D25262" s="53" t="s">
        <v>33872</v>
      </c>
    </row>
    <row r="25263" spans="1:4" ht="15" x14ac:dyDescent="0.25">
      <c r="A25263" s="53" t="s">
        <v>29303</v>
      </c>
      <c r="B25263" s="53">
        <v>30</v>
      </c>
      <c r="C25263" s="53" t="s">
        <v>33536</v>
      </c>
      <c r="D25263" s="53" t="s">
        <v>33872</v>
      </c>
    </row>
    <row r="25264" spans="1:4" ht="15" x14ac:dyDescent="0.25">
      <c r="A25264" s="53" t="s">
        <v>29304</v>
      </c>
      <c r="B25264" s="53">
        <v>30</v>
      </c>
      <c r="C25264" s="53" t="s">
        <v>33536</v>
      </c>
      <c r="D25264" s="53" t="s">
        <v>33872</v>
      </c>
    </row>
    <row r="25265" spans="1:4" ht="15" x14ac:dyDescent="0.25">
      <c r="A25265" s="53" t="s">
        <v>29305</v>
      </c>
      <c r="B25265" s="53">
        <v>15</v>
      </c>
      <c r="C25265" s="53" t="s">
        <v>33536</v>
      </c>
      <c r="D25265" s="53" t="s">
        <v>33872</v>
      </c>
    </row>
    <row r="25266" spans="1:4" ht="15" x14ac:dyDescent="0.25">
      <c r="A25266" s="53" t="s">
        <v>29306</v>
      </c>
      <c r="B25266" s="53">
        <v>30</v>
      </c>
      <c r="C25266" s="53" t="s">
        <v>33536</v>
      </c>
      <c r="D25266" s="53" t="s">
        <v>33872</v>
      </c>
    </row>
    <row r="25267" spans="1:4" ht="15" x14ac:dyDescent="0.25">
      <c r="A25267" s="53" t="s">
        <v>29307</v>
      </c>
      <c r="B25267" s="53">
        <v>30</v>
      </c>
      <c r="C25267" s="53" t="s">
        <v>33536</v>
      </c>
      <c r="D25267" s="53" t="s">
        <v>33872</v>
      </c>
    </row>
    <row r="25268" spans="1:4" ht="15" x14ac:dyDescent="0.25">
      <c r="A25268" s="53" t="s">
        <v>29308</v>
      </c>
      <c r="B25268" s="53">
        <v>30</v>
      </c>
      <c r="C25268" s="53" t="s">
        <v>33536</v>
      </c>
      <c r="D25268" s="53" t="s">
        <v>33872</v>
      </c>
    </row>
    <row r="25269" spans="1:4" ht="15" x14ac:dyDescent="0.25">
      <c r="A25269" s="53" t="s">
        <v>29309</v>
      </c>
      <c r="B25269" s="53">
        <v>15</v>
      </c>
      <c r="C25269" s="53" t="s">
        <v>33536</v>
      </c>
      <c r="D25269" s="53" t="s">
        <v>33872</v>
      </c>
    </row>
    <row r="25270" spans="1:4" ht="15" x14ac:dyDescent="0.25">
      <c r="A25270" s="53" t="s">
        <v>29310</v>
      </c>
      <c r="B25270" s="53">
        <v>45</v>
      </c>
      <c r="C25270" s="53" t="s">
        <v>33542</v>
      </c>
      <c r="D25270" s="53" t="s">
        <v>33872</v>
      </c>
    </row>
    <row r="25271" spans="1:4" ht="15" x14ac:dyDescent="0.25">
      <c r="A25271" s="53" t="s">
        <v>29311</v>
      </c>
      <c r="B25271" s="53">
        <v>15</v>
      </c>
      <c r="C25271" s="53" t="s">
        <v>33536</v>
      </c>
      <c r="D25271" s="53" t="s">
        <v>33872</v>
      </c>
    </row>
    <row r="25272" spans="1:4" ht="15" x14ac:dyDescent="0.25">
      <c r="A25272" s="53" t="s">
        <v>29312</v>
      </c>
      <c r="B25272" s="53">
        <v>15</v>
      </c>
      <c r="C25272" s="53" t="s">
        <v>33536</v>
      </c>
      <c r="D25272" s="53" t="s">
        <v>33872</v>
      </c>
    </row>
    <row r="25273" spans="1:4" ht="15" x14ac:dyDescent="0.25">
      <c r="A25273" s="53" t="s">
        <v>29313</v>
      </c>
      <c r="B25273" s="53">
        <v>15</v>
      </c>
      <c r="C25273" s="53" t="s">
        <v>33536</v>
      </c>
      <c r="D25273" s="53" t="s">
        <v>33872</v>
      </c>
    </row>
    <row r="25274" spans="1:4" ht="15" x14ac:dyDescent="0.25">
      <c r="A25274" s="53" t="s">
        <v>29314</v>
      </c>
      <c r="B25274" s="53">
        <v>15</v>
      </c>
      <c r="C25274" s="53" t="s">
        <v>33536</v>
      </c>
      <c r="D25274" s="53" t="s">
        <v>33872</v>
      </c>
    </row>
    <row r="25275" spans="1:4" ht="15" x14ac:dyDescent="0.25">
      <c r="A25275" s="53" t="s">
        <v>29315</v>
      </c>
      <c r="B25275" s="53">
        <v>15</v>
      </c>
      <c r="C25275" s="53" t="s">
        <v>33536</v>
      </c>
      <c r="D25275" s="53" t="s">
        <v>33872</v>
      </c>
    </row>
    <row r="25276" spans="1:4" ht="15" x14ac:dyDescent="0.25">
      <c r="A25276" s="53" t="s">
        <v>29316</v>
      </c>
      <c r="B25276" s="53">
        <v>15</v>
      </c>
      <c r="C25276" s="53" t="s">
        <v>33536</v>
      </c>
      <c r="D25276" s="53" t="s">
        <v>33872</v>
      </c>
    </row>
    <row r="25277" spans="1:4" ht="15" x14ac:dyDescent="0.25">
      <c r="A25277" s="53" t="s">
        <v>29317</v>
      </c>
      <c r="B25277" s="53">
        <v>15</v>
      </c>
      <c r="C25277" s="53" t="s">
        <v>33536</v>
      </c>
      <c r="D25277" s="53" t="s">
        <v>33872</v>
      </c>
    </row>
    <row r="25278" spans="1:4" ht="15" x14ac:dyDescent="0.25">
      <c r="A25278" s="53" t="s">
        <v>29318</v>
      </c>
      <c r="B25278" s="53">
        <v>15</v>
      </c>
      <c r="C25278" s="53" t="s">
        <v>33536</v>
      </c>
      <c r="D25278" s="53" t="s">
        <v>33872</v>
      </c>
    </row>
    <row r="25279" spans="1:4" ht="15" x14ac:dyDescent="0.25">
      <c r="A25279" s="53" t="s">
        <v>29319</v>
      </c>
      <c r="B25279" s="53">
        <v>15</v>
      </c>
      <c r="C25279" s="53" t="s">
        <v>33536</v>
      </c>
      <c r="D25279" s="53" t="s">
        <v>33872</v>
      </c>
    </row>
    <row r="25280" spans="1:4" ht="15" x14ac:dyDescent="0.25">
      <c r="A25280" s="53" t="s">
        <v>29320</v>
      </c>
      <c r="B25280" s="53">
        <v>15</v>
      </c>
      <c r="C25280" s="53" t="s">
        <v>33536</v>
      </c>
      <c r="D25280" s="53" t="s">
        <v>33872</v>
      </c>
    </row>
    <row r="25281" spans="1:4" ht="15" x14ac:dyDescent="0.25">
      <c r="A25281" s="53" t="s">
        <v>29321</v>
      </c>
      <c r="B25281" s="53">
        <v>30</v>
      </c>
      <c r="C25281" s="53" t="s">
        <v>33536</v>
      </c>
      <c r="D25281" s="53" t="s">
        <v>33872</v>
      </c>
    </row>
    <row r="25282" spans="1:4" ht="15" x14ac:dyDescent="0.25">
      <c r="A25282" s="53" t="s">
        <v>29322</v>
      </c>
      <c r="B25282" s="53">
        <v>30</v>
      </c>
      <c r="C25282" s="53" t="s">
        <v>33536</v>
      </c>
      <c r="D25282" s="53" t="s">
        <v>33872</v>
      </c>
    </row>
    <row r="25283" spans="1:4" ht="15" x14ac:dyDescent="0.25">
      <c r="A25283" s="53" t="s">
        <v>29323</v>
      </c>
      <c r="B25283" s="53">
        <v>30</v>
      </c>
      <c r="C25283" s="53" t="s">
        <v>33536</v>
      </c>
      <c r="D25283" s="53" t="s">
        <v>33872</v>
      </c>
    </row>
    <row r="25284" spans="1:4" ht="15" x14ac:dyDescent="0.25">
      <c r="A25284" s="53" t="s">
        <v>29324</v>
      </c>
      <c r="B25284" s="53">
        <v>45</v>
      </c>
      <c r="C25284" s="53" t="s">
        <v>33536</v>
      </c>
      <c r="D25284" s="53" t="s">
        <v>33872</v>
      </c>
    </row>
    <row r="25285" spans="1:4" ht="15" x14ac:dyDescent="0.25">
      <c r="A25285" s="53" t="s">
        <v>29325</v>
      </c>
      <c r="B25285" s="53">
        <v>45</v>
      </c>
      <c r="C25285" s="53" t="s">
        <v>33542</v>
      </c>
      <c r="D25285" s="53" t="s">
        <v>33873</v>
      </c>
    </row>
    <row r="25286" spans="1:4" ht="15" x14ac:dyDescent="0.25">
      <c r="A25286" s="53" t="s">
        <v>29326</v>
      </c>
      <c r="B25286" s="53">
        <v>30</v>
      </c>
      <c r="C25286" s="53" t="s">
        <v>33536</v>
      </c>
      <c r="D25286" s="53" t="s">
        <v>33872</v>
      </c>
    </row>
    <row r="25287" spans="1:4" ht="15" x14ac:dyDescent="0.25">
      <c r="A25287" s="53" t="s">
        <v>29327</v>
      </c>
      <c r="B25287" s="53">
        <v>30</v>
      </c>
      <c r="C25287" s="53" t="s">
        <v>33536</v>
      </c>
      <c r="D25287" s="53" t="s">
        <v>33872</v>
      </c>
    </row>
    <row r="25288" spans="1:4" ht="15" x14ac:dyDescent="0.25">
      <c r="A25288" s="53" t="s">
        <v>29328</v>
      </c>
      <c r="B25288" s="53">
        <v>30</v>
      </c>
      <c r="C25288" s="53" t="s">
        <v>33536</v>
      </c>
      <c r="D25288" s="53" t="s">
        <v>33872</v>
      </c>
    </row>
    <row r="25289" spans="1:4" ht="15" x14ac:dyDescent="0.25">
      <c r="A25289" s="53" t="s">
        <v>29329</v>
      </c>
      <c r="B25289" s="53">
        <v>30</v>
      </c>
      <c r="C25289" s="53" t="s">
        <v>33536</v>
      </c>
      <c r="D25289" s="53" t="s">
        <v>33872</v>
      </c>
    </row>
    <row r="25290" spans="1:4" ht="15" x14ac:dyDescent="0.25">
      <c r="A25290" s="53" t="s">
        <v>33414</v>
      </c>
      <c r="B25290" s="53">
        <v>15</v>
      </c>
      <c r="C25290" s="53" t="s">
        <v>33536</v>
      </c>
      <c r="D25290" s="53" t="s">
        <v>33873</v>
      </c>
    </row>
    <row r="25291" spans="1:4" ht="15" x14ac:dyDescent="0.25">
      <c r="A25291" s="53" t="s">
        <v>33415</v>
      </c>
      <c r="B25291" s="53">
        <v>15</v>
      </c>
      <c r="C25291" s="53" t="s">
        <v>33536</v>
      </c>
      <c r="D25291" s="53" t="s">
        <v>33873</v>
      </c>
    </row>
    <row r="25292" spans="1:4" ht="15" x14ac:dyDescent="0.25">
      <c r="A25292" s="53" t="s">
        <v>33416</v>
      </c>
      <c r="B25292" s="53">
        <v>15</v>
      </c>
      <c r="C25292" s="53" t="s">
        <v>33536</v>
      </c>
      <c r="D25292" s="53" t="s">
        <v>33873</v>
      </c>
    </row>
    <row r="25293" spans="1:4" ht="15" x14ac:dyDescent="0.25">
      <c r="A25293" s="53" t="s">
        <v>33435</v>
      </c>
      <c r="B25293" s="53">
        <v>15</v>
      </c>
      <c r="C25293" s="53" t="s">
        <v>33536</v>
      </c>
      <c r="D25293" s="53" t="s">
        <v>33873</v>
      </c>
    </row>
    <row r="25294" spans="1:4" ht="15" x14ac:dyDescent="0.25">
      <c r="A25294" s="53" t="s">
        <v>29330</v>
      </c>
      <c r="B25294" s="53">
        <v>0</v>
      </c>
      <c r="C25294" s="53" t="s">
        <v>33539</v>
      </c>
      <c r="D25294" s="53" t="s">
        <v>33872</v>
      </c>
    </row>
    <row r="25295" spans="1:4" ht="15" x14ac:dyDescent="0.25">
      <c r="A25295" s="53" t="s">
        <v>29331</v>
      </c>
      <c r="B25295" s="53">
        <v>0</v>
      </c>
      <c r="C25295" s="53" t="s">
        <v>33537</v>
      </c>
      <c r="D25295" s="53" t="s">
        <v>33872</v>
      </c>
    </row>
    <row r="25296" spans="1:4" ht="15" x14ac:dyDescent="0.25">
      <c r="A25296" s="53" t="s">
        <v>29332</v>
      </c>
      <c r="B25296" s="53">
        <v>0</v>
      </c>
      <c r="C25296" s="53" t="s">
        <v>33539</v>
      </c>
      <c r="D25296" s="53" t="s">
        <v>33873</v>
      </c>
    </row>
    <row r="25297" spans="1:4" ht="15" x14ac:dyDescent="0.25">
      <c r="A25297" s="53" t="s">
        <v>29333</v>
      </c>
      <c r="B25297" s="53">
        <v>0</v>
      </c>
      <c r="C25297" s="53" t="s">
        <v>33539</v>
      </c>
      <c r="D25297" s="53" t="s">
        <v>33873</v>
      </c>
    </row>
    <row r="25298" spans="1:4" ht="15" x14ac:dyDescent="0.25">
      <c r="A25298" s="53" t="s">
        <v>29334</v>
      </c>
      <c r="B25298" s="53">
        <v>0</v>
      </c>
      <c r="C25298" s="53" t="s">
        <v>33539</v>
      </c>
      <c r="D25298" s="53" t="s">
        <v>33873</v>
      </c>
    </row>
    <row r="25299" spans="1:4" ht="15" x14ac:dyDescent="0.25">
      <c r="A25299" s="53" t="s">
        <v>29335</v>
      </c>
      <c r="B25299" s="53">
        <v>0</v>
      </c>
      <c r="C25299" s="53" t="s">
        <v>33539</v>
      </c>
      <c r="D25299" s="53" t="s">
        <v>33873</v>
      </c>
    </row>
    <row r="25300" spans="1:4" ht="15" x14ac:dyDescent="0.25">
      <c r="A25300" s="53" t="s">
        <v>29336</v>
      </c>
      <c r="B25300" s="53">
        <v>0</v>
      </c>
      <c r="C25300" s="53" t="s">
        <v>33539</v>
      </c>
      <c r="D25300" s="53" t="s">
        <v>33873</v>
      </c>
    </row>
    <row r="25301" spans="1:4" ht="15" x14ac:dyDescent="0.25">
      <c r="A25301" s="53" t="s">
        <v>29337</v>
      </c>
      <c r="B25301" s="53">
        <v>0</v>
      </c>
      <c r="C25301" s="53" t="s">
        <v>33539</v>
      </c>
      <c r="D25301" s="53" t="s">
        <v>33873</v>
      </c>
    </row>
    <row r="25302" spans="1:4" ht="15" x14ac:dyDescent="0.25">
      <c r="A25302" s="53" t="s">
        <v>29338</v>
      </c>
      <c r="B25302" s="53">
        <v>0</v>
      </c>
      <c r="C25302" s="53" t="s">
        <v>33539</v>
      </c>
      <c r="D25302" s="53" t="s">
        <v>33873</v>
      </c>
    </row>
    <row r="25303" spans="1:4" ht="15" x14ac:dyDescent="0.25">
      <c r="A25303" s="53" t="s">
        <v>29339</v>
      </c>
      <c r="B25303" s="53">
        <v>15</v>
      </c>
      <c r="C25303" s="53"/>
      <c r="D25303" s="53" t="s">
        <v>33872</v>
      </c>
    </row>
    <row r="25304" spans="1:4" ht="15" x14ac:dyDescent="0.25">
      <c r="A25304" s="53" t="s">
        <v>29340</v>
      </c>
      <c r="B25304" s="53">
        <v>15</v>
      </c>
      <c r="C25304" s="53"/>
      <c r="D25304" s="53" t="s">
        <v>33872</v>
      </c>
    </row>
    <row r="25305" spans="1:4" ht="15" x14ac:dyDescent="0.25">
      <c r="A25305" s="53" t="s">
        <v>29341</v>
      </c>
      <c r="B25305" s="53">
        <v>30</v>
      </c>
      <c r="C25305" s="53" t="s">
        <v>33536</v>
      </c>
      <c r="D25305" s="53" t="s">
        <v>33873</v>
      </c>
    </row>
    <row r="25306" spans="1:4" ht="15" x14ac:dyDescent="0.25">
      <c r="A25306" s="53" t="s">
        <v>29342</v>
      </c>
      <c r="B25306" s="53">
        <v>30</v>
      </c>
      <c r="C25306" s="53"/>
      <c r="D25306" s="53" t="s">
        <v>33872</v>
      </c>
    </row>
    <row r="25307" spans="1:4" ht="15" x14ac:dyDescent="0.25">
      <c r="A25307" s="53" t="s">
        <v>29343</v>
      </c>
      <c r="B25307" s="53">
        <v>30</v>
      </c>
      <c r="C25307" s="53" t="s">
        <v>33536</v>
      </c>
      <c r="D25307" s="53" t="s">
        <v>33873</v>
      </c>
    </row>
    <row r="25308" spans="1:4" ht="15" x14ac:dyDescent="0.25">
      <c r="A25308" s="53" t="s">
        <v>29344</v>
      </c>
      <c r="B25308" s="53">
        <v>30</v>
      </c>
      <c r="C25308" s="53" t="s">
        <v>33536</v>
      </c>
      <c r="D25308" s="53" t="s">
        <v>33873</v>
      </c>
    </row>
    <row r="25309" spans="1:4" ht="15" x14ac:dyDescent="0.25">
      <c r="A25309" s="53" t="s">
        <v>29345</v>
      </c>
      <c r="B25309" s="53">
        <v>30</v>
      </c>
      <c r="C25309" s="53"/>
      <c r="D25309" s="53" t="s">
        <v>33872</v>
      </c>
    </row>
    <row r="25310" spans="1:4" ht="15" x14ac:dyDescent="0.25">
      <c r="A25310" s="53" t="s">
        <v>29346</v>
      </c>
      <c r="B25310" s="53">
        <v>30</v>
      </c>
      <c r="C25310" s="53"/>
      <c r="D25310" s="53" t="s">
        <v>33872</v>
      </c>
    </row>
    <row r="25311" spans="1:4" ht="15" x14ac:dyDescent="0.25">
      <c r="A25311" s="53" t="s">
        <v>29347</v>
      </c>
      <c r="B25311" s="53">
        <v>30</v>
      </c>
      <c r="C25311" s="53"/>
      <c r="D25311" s="53" t="s">
        <v>33872</v>
      </c>
    </row>
    <row r="25312" spans="1:4" ht="15" x14ac:dyDescent="0.25">
      <c r="A25312" s="53" t="s">
        <v>29348</v>
      </c>
      <c r="B25312" s="53">
        <v>30</v>
      </c>
      <c r="C25312" s="53"/>
      <c r="D25312" s="53" t="s">
        <v>33872</v>
      </c>
    </row>
    <row r="25313" spans="1:4" ht="15" x14ac:dyDescent="0.25">
      <c r="A25313" s="53" t="s">
        <v>29349</v>
      </c>
      <c r="B25313" s="53">
        <v>30</v>
      </c>
      <c r="C25313" s="53"/>
      <c r="D25313" s="53" t="s">
        <v>33872</v>
      </c>
    </row>
    <row r="25314" spans="1:4" ht="15" x14ac:dyDescent="0.25">
      <c r="A25314" s="53" t="s">
        <v>29350</v>
      </c>
      <c r="B25314" s="53">
        <v>30</v>
      </c>
      <c r="C25314" s="53"/>
      <c r="D25314" s="53" t="s">
        <v>33872</v>
      </c>
    </row>
    <row r="25315" spans="1:4" ht="15" x14ac:dyDescent="0.25">
      <c r="A25315" s="53" t="s">
        <v>29351</v>
      </c>
      <c r="B25315" s="53">
        <v>30</v>
      </c>
      <c r="C25315" s="53"/>
      <c r="D25315" s="53" t="s">
        <v>33872</v>
      </c>
    </row>
    <row r="25316" spans="1:4" ht="15" x14ac:dyDescent="0.25">
      <c r="A25316" s="53" t="s">
        <v>29352</v>
      </c>
      <c r="B25316" s="53">
        <v>30</v>
      </c>
      <c r="C25316" s="53" t="s">
        <v>33536</v>
      </c>
      <c r="D25316" s="53" t="s">
        <v>33873</v>
      </c>
    </row>
    <row r="25317" spans="1:4" ht="15" x14ac:dyDescent="0.25">
      <c r="A25317" s="53" t="s">
        <v>29353</v>
      </c>
      <c r="B25317" s="53">
        <v>60</v>
      </c>
      <c r="C25317" s="53" t="s">
        <v>33542</v>
      </c>
      <c r="D25317" s="53" t="s">
        <v>33872</v>
      </c>
    </row>
    <row r="25318" spans="1:4" ht="15" x14ac:dyDescent="0.25">
      <c r="A25318" s="53" t="s">
        <v>29354</v>
      </c>
      <c r="B25318" s="53">
        <v>30</v>
      </c>
      <c r="C25318" s="53" t="s">
        <v>33536</v>
      </c>
      <c r="D25318" s="53" t="s">
        <v>33872</v>
      </c>
    </row>
    <row r="25319" spans="1:4" ht="15" x14ac:dyDescent="0.25">
      <c r="A25319" s="53" t="s">
        <v>29355</v>
      </c>
      <c r="B25319" s="53">
        <v>30</v>
      </c>
      <c r="C25319" s="53" t="s">
        <v>33536</v>
      </c>
      <c r="D25319" s="53" t="s">
        <v>33872</v>
      </c>
    </row>
    <row r="25320" spans="1:4" ht="15" x14ac:dyDescent="0.25">
      <c r="A25320" s="53" t="s">
        <v>29356</v>
      </c>
      <c r="B25320" s="53">
        <v>30</v>
      </c>
      <c r="C25320" s="53" t="s">
        <v>33536</v>
      </c>
      <c r="D25320" s="53" t="s">
        <v>33872</v>
      </c>
    </row>
    <row r="25321" spans="1:4" ht="15" x14ac:dyDescent="0.25">
      <c r="A25321" s="53" t="s">
        <v>29357</v>
      </c>
      <c r="B25321" s="53">
        <v>30</v>
      </c>
      <c r="C25321" s="53" t="s">
        <v>33536</v>
      </c>
      <c r="D25321" s="53" t="s">
        <v>33872</v>
      </c>
    </row>
    <row r="25322" spans="1:4" ht="15" x14ac:dyDescent="0.25">
      <c r="A25322" s="53" t="s">
        <v>29358</v>
      </c>
      <c r="B25322" s="53">
        <v>30</v>
      </c>
      <c r="C25322" s="53" t="s">
        <v>33536</v>
      </c>
      <c r="D25322" s="53" t="s">
        <v>33872</v>
      </c>
    </row>
    <row r="25323" spans="1:4" ht="15" x14ac:dyDescent="0.25">
      <c r="A25323" s="53" t="s">
        <v>29359</v>
      </c>
      <c r="B25323" s="53">
        <v>30</v>
      </c>
      <c r="C25323" s="53" t="s">
        <v>33536</v>
      </c>
      <c r="D25323" s="53" t="s">
        <v>33872</v>
      </c>
    </row>
    <row r="25324" spans="1:4" ht="15" x14ac:dyDescent="0.25">
      <c r="A25324" s="53" t="s">
        <v>29360</v>
      </c>
      <c r="B25324" s="53">
        <v>30</v>
      </c>
      <c r="C25324" s="53" t="s">
        <v>33536</v>
      </c>
      <c r="D25324" s="53" t="s">
        <v>33873</v>
      </c>
    </row>
    <row r="25325" spans="1:4" ht="15" x14ac:dyDescent="0.25">
      <c r="A25325" s="53" t="s">
        <v>29361</v>
      </c>
      <c r="B25325" s="53">
        <v>30</v>
      </c>
      <c r="C25325" s="53" t="s">
        <v>33536</v>
      </c>
      <c r="D25325" s="53" t="s">
        <v>33873</v>
      </c>
    </row>
    <row r="25326" spans="1:4" ht="15" x14ac:dyDescent="0.25">
      <c r="A25326" s="53" t="s">
        <v>29362</v>
      </c>
      <c r="B25326" s="53">
        <v>30</v>
      </c>
      <c r="C25326" s="53" t="s">
        <v>33536</v>
      </c>
      <c r="D25326" s="53" t="s">
        <v>33873</v>
      </c>
    </row>
    <row r="25327" spans="1:4" ht="15" x14ac:dyDescent="0.25">
      <c r="A25327" s="53" t="s">
        <v>29363</v>
      </c>
      <c r="B25327" s="53">
        <v>60</v>
      </c>
      <c r="C25327" s="53" t="s">
        <v>33542</v>
      </c>
      <c r="D25327" s="53" t="s">
        <v>33873</v>
      </c>
    </row>
    <row r="25328" spans="1:4" ht="15" x14ac:dyDescent="0.25">
      <c r="A25328" s="53" t="s">
        <v>29364</v>
      </c>
      <c r="B25328" s="53">
        <v>30</v>
      </c>
      <c r="C25328" s="53" t="s">
        <v>33536</v>
      </c>
      <c r="D25328" s="53" t="s">
        <v>33872</v>
      </c>
    </row>
    <row r="25329" spans="1:4" ht="15" x14ac:dyDescent="0.25">
      <c r="A25329" s="53" t="s">
        <v>29365</v>
      </c>
      <c r="B25329" s="53">
        <v>30</v>
      </c>
      <c r="C25329" s="53" t="s">
        <v>33536</v>
      </c>
      <c r="D25329" s="53" t="s">
        <v>33872</v>
      </c>
    </row>
    <row r="25330" spans="1:4" ht="15" x14ac:dyDescent="0.25">
      <c r="A25330" s="53" t="s">
        <v>29366</v>
      </c>
      <c r="B25330" s="53">
        <v>30</v>
      </c>
      <c r="C25330" s="53" t="s">
        <v>33536</v>
      </c>
      <c r="D25330" s="53" t="s">
        <v>33872</v>
      </c>
    </row>
    <row r="25331" spans="1:4" ht="15" x14ac:dyDescent="0.25">
      <c r="A25331" s="53" t="s">
        <v>29367</v>
      </c>
      <c r="B25331" s="53">
        <v>60</v>
      </c>
      <c r="C25331" s="53" t="s">
        <v>33542</v>
      </c>
      <c r="D25331" s="53" t="s">
        <v>33873</v>
      </c>
    </row>
    <row r="25332" spans="1:4" ht="15" x14ac:dyDescent="0.25">
      <c r="A25332" s="53" t="s">
        <v>29368</v>
      </c>
      <c r="B25332" s="53">
        <v>15</v>
      </c>
      <c r="C25332" s="53" t="s">
        <v>33536</v>
      </c>
      <c r="D25332" s="53" t="s">
        <v>33873</v>
      </c>
    </row>
    <row r="25333" spans="1:4" ht="15" x14ac:dyDescent="0.25">
      <c r="A25333" s="53" t="s">
        <v>29369</v>
      </c>
      <c r="B25333" s="53">
        <v>15</v>
      </c>
      <c r="C25333" s="53" t="s">
        <v>33536</v>
      </c>
      <c r="D25333" s="53" t="s">
        <v>33873</v>
      </c>
    </row>
    <row r="25334" spans="1:4" ht="15" x14ac:dyDescent="0.25">
      <c r="A25334" s="53" t="s">
        <v>29370</v>
      </c>
      <c r="B25334" s="53">
        <v>30</v>
      </c>
      <c r="C25334" s="53" t="s">
        <v>33536</v>
      </c>
      <c r="D25334" s="53" t="s">
        <v>33872</v>
      </c>
    </row>
    <row r="25335" spans="1:4" ht="15" x14ac:dyDescent="0.25">
      <c r="A25335" s="53" t="s">
        <v>29371</v>
      </c>
      <c r="B25335" s="53">
        <v>30</v>
      </c>
      <c r="C25335" s="53" t="s">
        <v>33536</v>
      </c>
      <c r="D25335" s="53" t="s">
        <v>33872</v>
      </c>
    </row>
    <row r="25336" spans="1:4" ht="15" x14ac:dyDescent="0.25">
      <c r="A25336" s="53" t="s">
        <v>29372</v>
      </c>
      <c r="B25336" s="53">
        <v>30</v>
      </c>
      <c r="C25336" s="53" t="s">
        <v>33536</v>
      </c>
      <c r="D25336" s="53" t="s">
        <v>33872</v>
      </c>
    </row>
    <row r="25337" spans="1:4" ht="15" x14ac:dyDescent="0.25">
      <c r="A25337" s="53" t="s">
        <v>29373</v>
      </c>
      <c r="B25337" s="53">
        <v>15</v>
      </c>
      <c r="C25337" s="53" t="s">
        <v>33536</v>
      </c>
      <c r="D25337" s="53" t="s">
        <v>33873</v>
      </c>
    </row>
    <row r="25338" spans="1:4" ht="15" x14ac:dyDescent="0.25">
      <c r="A25338" s="53" t="s">
        <v>29374</v>
      </c>
      <c r="B25338" s="53">
        <v>15</v>
      </c>
      <c r="C25338" s="53" t="s">
        <v>33536</v>
      </c>
      <c r="D25338" s="53" t="s">
        <v>33873</v>
      </c>
    </row>
    <row r="25339" spans="1:4" ht="15" x14ac:dyDescent="0.25">
      <c r="A25339" s="53" t="s">
        <v>29375</v>
      </c>
      <c r="B25339" s="53">
        <v>15</v>
      </c>
      <c r="C25339" s="53" t="s">
        <v>33536</v>
      </c>
      <c r="D25339" s="53" t="s">
        <v>33873</v>
      </c>
    </row>
    <row r="25340" spans="1:4" ht="15" x14ac:dyDescent="0.25">
      <c r="A25340" s="53" t="s">
        <v>29376</v>
      </c>
      <c r="B25340" s="53">
        <v>30</v>
      </c>
      <c r="C25340" s="53" t="s">
        <v>33536</v>
      </c>
      <c r="D25340" s="53" t="s">
        <v>33872</v>
      </c>
    </row>
    <row r="25341" spans="1:4" ht="15" x14ac:dyDescent="0.25">
      <c r="A25341" s="53" t="s">
        <v>29377</v>
      </c>
      <c r="B25341" s="53">
        <v>30</v>
      </c>
      <c r="C25341" s="53" t="s">
        <v>33536</v>
      </c>
      <c r="D25341" s="53" t="s">
        <v>33873</v>
      </c>
    </row>
    <row r="25342" spans="1:4" ht="15" x14ac:dyDescent="0.25">
      <c r="A25342" s="53" t="s">
        <v>29378</v>
      </c>
      <c r="B25342" s="53">
        <v>15</v>
      </c>
      <c r="C25342" s="53" t="s">
        <v>33536</v>
      </c>
      <c r="D25342" s="53" t="s">
        <v>33873</v>
      </c>
    </row>
    <row r="25343" spans="1:4" ht="15" x14ac:dyDescent="0.25">
      <c r="A25343" s="53" t="s">
        <v>29379</v>
      </c>
      <c r="B25343" s="53">
        <v>30</v>
      </c>
      <c r="C25343" s="53" t="s">
        <v>33542</v>
      </c>
      <c r="D25343" s="53" t="s">
        <v>33873</v>
      </c>
    </row>
    <row r="25344" spans="1:4" ht="15" x14ac:dyDescent="0.25">
      <c r="A25344" s="53" t="s">
        <v>29380</v>
      </c>
      <c r="B25344" s="53">
        <v>15</v>
      </c>
      <c r="C25344" s="53" t="s">
        <v>33536</v>
      </c>
      <c r="D25344" s="53" t="s">
        <v>33873</v>
      </c>
    </row>
    <row r="25345" spans="1:4" ht="15" x14ac:dyDescent="0.25">
      <c r="A25345" s="53" t="s">
        <v>29381</v>
      </c>
      <c r="B25345" s="53">
        <v>15</v>
      </c>
      <c r="C25345" s="53" t="s">
        <v>33536</v>
      </c>
      <c r="D25345" s="53" t="s">
        <v>33873</v>
      </c>
    </row>
    <row r="25346" spans="1:4" ht="15" x14ac:dyDescent="0.25">
      <c r="A25346" s="53" t="s">
        <v>29382</v>
      </c>
      <c r="B25346" s="53">
        <v>15</v>
      </c>
      <c r="C25346" s="53" t="s">
        <v>33536</v>
      </c>
      <c r="D25346" s="53" t="s">
        <v>33873</v>
      </c>
    </row>
    <row r="25347" spans="1:4" ht="15" x14ac:dyDescent="0.25">
      <c r="A25347" s="53" t="s">
        <v>33436</v>
      </c>
      <c r="B25347" s="53">
        <v>30</v>
      </c>
      <c r="C25347" s="53" t="s">
        <v>33536</v>
      </c>
      <c r="D25347" s="53" t="s">
        <v>33873</v>
      </c>
    </row>
    <row r="25348" spans="1:4" ht="15" x14ac:dyDescent="0.25">
      <c r="A25348" s="53" t="s">
        <v>29383</v>
      </c>
      <c r="B25348" s="53">
        <v>0</v>
      </c>
      <c r="C25348" s="53" t="s">
        <v>33539</v>
      </c>
      <c r="D25348" s="53" t="s">
        <v>33873</v>
      </c>
    </row>
    <row r="25349" spans="1:4" ht="15" x14ac:dyDescent="0.25">
      <c r="A25349" s="53" t="s">
        <v>29384</v>
      </c>
      <c r="B25349" s="53">
        <v>15</v>
      </c>
      <c r="C25349" s="53"/>
      <c r="D25349" s="53" t="s">
        <v>33872</v>
      </c>
    </row>
    <row r="25350" spans="1:4" ht="15" x14ac:dyDescent="0.25">
      <c r="A25350" s="53" t="s">
        <v>33417</v>
      </c>
      <c r="B25350" s="53">
        <v>15</v>
      </c>
      <c r="C25350" s="53" t="s">
        <v>33536</v>
      </c>
      <c r="D25350" s="53" t="s">
        <v>33873</v>
      </c>
    </row>
    <row r="25351" spans="1:4" ht="15" x14ac:dyDescent="0.25">
      <c r="A25351" s="53" t="s">
        <v>33418</v>
      </c>
      <c r="B25351" s="53">
        <v>15</v>
      </c>
      <c r="C25351" s="53" t="s">
        <v>33536</v>
      </c>
      <c r="D25351" s="53" t="s">
        <v>33873</v>
      </c>
    </row>
    <row r="25352" spans="1:4" ht="15" x14ac:dyDescent="0.25">
      <c r="A25352" s="53" t="s">
        <v>33419</v>
      </c>
      <c r="B25352" s="53">
        <v>15</v>
      </c>
      <c r="C25352" s="53" t="s">
        <v>33536</v>
      </c>
      <c r="D25352" s="53" t="s">
        <v>33873</v>
      </c>
    </row>
    <row r="25353" spans="1:4" ht="15" x14ac:dyDescent="0.25">
      <c r="A25353" s="53" t="s">
        <v>29385</v>
      </c>
      <c r="B25353" s="53">
        <v>15</v>
      </c>
      <c r="C25353" s="53" t="s">
        <v>33536</v>
      </c>
      <c r="D25353" s="53" t="s">
        <v>33872</v>
      </c>
    </row>
    <row r="25354" spans="1:4" ht="15" x14ac:dyDescent="0.25">
      <c r="A25354" s="53" t="s">
        <v>29386</v>
      </c>
      <c r="B25354" s="53">
        <v>15</v>
      </c>
      <c r="C25354" s="53" t="s">
        <v>33536</v>
      </c>
      <c r="D25354" s="53" t="s">
        <v>33872</v>
      </c>
    </row>
    <row r="25355" spans="1:4" ht="15" x14ac:dyDescent="0.25">
      <c r="A25355" s="53" t="s">
        <v>29387</v>
      </c>
      <c r="B25355" s="53">
        <v>15</v>
      </c>
      <c r="C25355" s="53" t="s">
        <v>33536</v>
      </c>
      <c r="D25355" s="53" t="s">
        <v>33872</v>
      </c>
    </row>
    <row r="25356" spans="1:4" ht="15" x14ac:dyDescent="0.25">
      <c r="A25356" s="53" t="s">
        <v>33420</v>
      </c>
      <c r="B25356" s="53">
        <v>15</v>
      </c>
      <c r="C25356" s="53" t="s">
        <v>33536</v>
      </c>
      <c r="D25356" s="53" t="s">
        <v>33873</v>
      </c>
    </row>
    <row r="25357" spans="1:4" ht="15" x14ac:dyDescent="0.25">
      <c r="A25357" s="53" t="s">
        <v>29388</v>
      </c>
      <c r="B25357" s="53">
        <v>15</v>
      </c>
      <c r="C25357" s="53" t="s">
        <v>33536</v>
      </c>
      <c r="D25357" s="53" t="s">
        <v>33873</v>
      </c>
    </row>
    <row r="25358" spans="1:4" ht="15" x14ac:dyDescent="0.25">
      <c r="A25358" s="53" t="s">
        <v>29389</v>
      </c>
      <c r="B25358" s="53">
        <v>15</v>
      </c>
      <c r="C25358" s="53" t="s">
        <v>33536</v>
      </c>
      <c r="D25358" s="53" t="s">
        <v>33873</v>
      </c>
    </row>
    <row r="25359" spans="1:4" ht="15" x14ac:dyDescent="0.25">
      <c r="A25359" s="53" t="s">
        <v>29390</v>
      </c>
      <c r="B25359" s="53">
        <v>60</v>
      </c>
      <c r="C25359" s="53" t="s">
        <v>33536</v>
      </c>
      <c r="D25359" s="53" t="s">
        <v>33872</v>
      </c>
    </row>
    <row r="25360" spans="1:4" ht="15" x14ac:dyDescent="0.25">
      <c r="A25360" s="53" t="s">
        <v>29391</v>
      </c>
      <c r="B25360" s="53">
        <v>30</v>
      </c>
      <c r="C25360" s="53" t="s">
        <v>33536</v>
      </c>
      <c r="D25360" s="53" t="s">
        <v>33872</v>
      </c>
    </row>
    <row r="25361" spans="1:4" ht="15" x14ac:dyDescent="0.25">
      <c r="A25361" s="53" t="s">
        <v>29392</v>
      </c>
      <c r="B25361" s="53">
        <v>30</v>
      </c>
      <c r="C25361" s="53" t="s">
        <v>33536</v>
      </c>
      <c r="D25361" s="53" t="s">
        <v>33872</v>
      </c>
    </row>
    <row r="25362" spans="1:4" ht="15" x14ac:dyDescent="0.25">
      <c r="A25362" s="53" t="s">
        <v>29393</v>
      </c>
      <c r="B25362" s="53">
        <v>30</v>
      </c>
      <c r="C25362" s="53" t="s">
        <v>33536</v>
      </c>
      <c r="D25362" s="53" t="s">
        <v>33872</v>
      </c>
    </row>
    <row r="25363" spans="1:4" ht="15" x14ac:dyDescent="0.25">
      <c r="A25363" s="53" t="s">
        <v>29394</v>
      </c>
      <c r="B25363" s="53">
        <v>30</v>
      </c>
      <c r="C25363" s="53" t="s">
        <v>33536</v>
      </c>
      <c r="D25363" s="53" t="s">
        <v>33872</v>
      </c>
    </row>
    <row r="25364" spans="1:4" ht="15" x14ac:dyDescent="0.25">
      <c r="A25364" s="53" t="s">
        <v>29395</v>
      </c>
      <c r="B25364" s="53">
        <v>30</v>
      </c>
      <c r="C25364" s="53" t="s">
        <v>33536</v>
      </c>
      <c r="D25364" s="53" t="s">
        <v>33872</v>
      </c>
    </row>
    <row r="25365" spans="1:4" ht="15" x14ac:dyDescent="0.25">
      <c r="A25365" s="53" t="s">
        <v>29396</v>
      </c>
      <c r="B25365" s="53">
        <v>15</v>
      </c>
      <c r="C25365" s="53" t="s">
        <v>33536</v>
      </c>
      <c r="D25365" s="53" t="s">
        <v>33873</v>
      </c>
    </row>
    <row r="25366" spans="1:4" ht="15" x14ac:dyDescent="0.25">
      <c r="A25366" s="53" t="s">
        <v>29397</v>
      </c>
      <c r="B25366" s="53">
        <v>15</v>
      </c>
      <c r="C25366" s="53" t="s">
        <v>33536</v>
      </c>
      <c r="D25366" s="53" t="s">
        <v>33873</v>
      </c>
    </row>
    <row r="25367" spans="1:4" ht="15" x14ac:dyDescent="0.25">
      <c r="A25367" s="53" t="s">
        <v>33421</v>
      </c>
      <c r="B25367" s="53">
        <v>15</v>
      </c>
      <c r="C25367" s="53" t="s">
        <v>33536</v>
      </c>
      <c r="D25367" s="53" t="s">
        <v>33873</v>
      </c>
    </row>
    <row r="25368" spans="1:4" ht="15" x14ac:dyDescent="0.25">
      <c r="A25368" s="53" t="s">
        <v>29398</v>
      </c>
      <c r="B25368" s="53">
        <v>15</v>
      </c>
      <c r="C25368" s="53" t="s">
        <v>33536</v>
      </c>
      <c r="D25368" s="53" t="s">
        <v>33873</v>
      </c>
    </row>
    <row r="25369" spans="1:4" ht="15" x14ac:dyDescent="0.25">
      <c r="A25369" s="53" t="s">
        <v>29399</v>
      </c>
      <c r="B25369" s="53">
        <v>15</v>
      </c>
      <c r="C25369" s="53" t="s">
        <v>33536</v>
      </c>
      <c r="D25369" s="53" t="s">
        <v>33873</v>
      </c>
    </row>
    <row r="25370" spans="1:4" ht="15" x14ac:dyDescent="0.25">
      <c r="A25370" s="53" t="s">
        <v>29400</v>
      </c>
      <c r="B25370" s="53">
        <v>15</v>
      </c>
      <c r="C25370" s="53" t="s">
        <v>33536</v>
      </c>
      <c r="D25370" s="53" t="s">
        <v>33873</v>
      </c>
    </row>
    <row r="25371" spans="1:4" ht="15" x14ac:dyDescent="0.25">
      <c r="A25371" s="53" t="s">
        <v>29401</v>
      </c>
      <c r="B25371" s="53">
        <v>30</v>
      </c>
      <c r="C25371" s="53" t="s">
        <v>33536</v>
      </c>
      <c r="D25371" s="53" t="s">
        <v>33872</v>
      </c>
    </row>
    <row r="25372" spans="1:4" ht="15" x14ac:dyDescent="0.25">
      <c r="A25372" s="53" t="s">
        <v>29402</v>
      </c>
      <c r="B25372" s="53">
        <v>30</v>
      </c>
      <c r="C25372" s="53" t="s">
        <v>33536</v>
      </c>
      <c r="D25372" s="53" t="s">
        <v>33872</v>
      </c>
    </row>
    <row r="25373" spans="1:4" ht="15" x14ac:dyDescent="0.25">
      <c r="A25373" s="53" t="s">
        <v>29403</v>
      </c>
      <c r="B25373" s="53">
        <v>30</v>
      </c>
      <c r="C25373" s="53" t="s">
        <v>33536</v>
      </c>
      <c r="D25373" s="53" t="s">
        <v>33872</v>
      </c>
    </row>
    <row r="25374" spans="1:4" ht="15" x14ac:dyDescent="0.25">
      <c r="A25374" s="53" t="s">
        <v>29404</v>
      </c>
      <c r="B25374" s="53">
        <v>30</v>
      </c>
      <c r="C25374" s="53" t="s">
        <v>33536</v>
      </c>
      <c r="D25374" s="53" t="s">
        <v>33872</v>
      </c>
    </row>
    <row r="25375" spans="1:4" ht="15" x14ac:dyDescent="0.25">
      <c r="A25375" s="53" t="s">
        <v>29405</v>
      </c>
      <c r="B25375" s="53">
        <v>30</v>
      </c>
      <c r="C25375" s="53" t="s">
        <v>33536</v>
      </c>
      <c r="D25375" s="53" t="s">
        <v>33872</v>
      </c>
    </row>
    <row r="25376" spans="1:4" ht="15" x14ac:dyDescent="0.25">
      <c r="A25376" s="53" t="s">
        <v>29406</v>
      </c>
      <c r="B25376" s="53">
        <v>15</v>
      </c>
      <c r="C25376" s="53" t="s">
        <v>33536</v>
      </c>
      <c r="D25376" s="53" t="s">
        <v>33872</v>
      </c>
    </row>
    <row r="25377" spans="1:4" ht="15" x14ac:dyDescent="0.25">
      <c r="A25377" s="53" t="s">
        <v>29407</v>
      </c>
      <c r="B25377" s="53">
        <v>15</v>
      </c>
      <c r="C25377" s="53" t="s">
        <v>33536</v>
      </c>
      <c r="D25377" s="53" t="s">
        <v>33872</v>
      </c>
    </row>
    <row r="25378" spans="1:4" ht="15" x14ac:dyDescent="0.25">
      <c r="A25378" s="53" t="s">
        <v>29408</v>
      </c>
      <c r="B25378" s="53">
        <v>15</v>
      </c>
      <c r="C25378" s="53" t="s">
        <v>33536</v>
      </c>
      <c r="D25378" s="53" t="s">
        <v>33873</v>
      </c>
    </row>
    <row r="25379" spans="1:4" ht="15" x14ac:dyDescent="0.25">
      <c r="A25379" s="53" t="s">
        <v>29409</v>
      </c>
      <c r="B25379" s="53">
        <v>30</v>
      </c>
      <c r="C25379" s="53" t="s">
        <v>33536</v>
      </c>
      <c r="D25379" s="53" t="s">
        <v>33872</v>
      </c>
    </row>
    <row r="25380" spans="1:4" ht="15" x14ac:dyDescent="0.25">
      <c r="A25380" s="53" t="s">
        <v>29410</v>
      </c>
      <c r="B25380" s="53">
        <v>30</v>
      </c>
      <c r="C25380" s="53" t="s">
        <v>33536</v>
      </c>
      <c r="D25380" s="53" t="s">
        <v>33872</v>
      </c>
    </row>
    <row r="25381" spans="1:4" ht="15" x14ac:dyDescent="0.25">
      <c r="A25381" s="53" t="s">
        <v>29411</v>
      </c>
      <c r="B25381" s="53">
        <v>30</v>
      </c>
      <c r="C25381" s="53"/>
      <c r="D25381" s="53" t="s">
        <v>33872</v>
      </c>
    </row>
    <row r="25382" spans="1:4" ht="15" x14ac:dyDescent="0.25">
      <c r="A25382" s="53" t="s">
        <v>29412</v>
      </c>
      <c r="B25382" s="53">
        <v>30</v>
      </c>
      <c r="C25382" s="53" t="s">
        <v>33536</v>
      </c>
      <c r="D25382" s="53" t="s">
        <v>33872</v>
      </c>
    </row>
    <row r="25383" spans="1:4" ht="15" x14ac:dyDescent="0.25">
      <c r="A25383" s="53" t="s">
        <v>29413</v>
      </c>
      <c r="B25383" s="53">
        <v>30</v>
      </c>
      <c r="C25383" s="53" t="s">
        <v>33536</v>
      </c>
      <c r="D25383" s="53" t="s">
        <v>33872</v>
      </c>
    </row>
    <row r="25384" spans="1:4" ht="15" x14ac:dyDescent="0.25">
      <c r="A25384" s="53" t="s">
        <v>29414</v>
      </c>
      <c r="B25384" s="53">
        <v>30</v>
      </c>
      <c r="C25384" s="53" t="s">
        <v>33536</v>
      </c>
      <c r="D25384" s="53" t="s">
        <v>33872</v>
      </c>
    </row>
    <row r="25385" spans="1:4" ht="15" x14ac:dyDescent="0.25">
      <c r="A25385" s="53" t="s">
        <v>29415</v>
      </c>
      <c r="B25385" s="53">
        <v>30</v>
      </c>
      <c r="C25385" s="53" t="s">
        <v>33536</v>
      </c>
      <c r="D25385" s="53" t="s">
        <v>33872</v>
      </c>
    </row>
    <row r="25386" spans="1:4" ht="15" x14ac:dyDescent="0.25">
      <c r="A25386" s="53" t="s">
        <v>29416</v>
      </c>
      <c r="B25386" s="53">
        <v>15</v>
      </c>
      <c r="C25386" s="53" t="s">
        <v>33536</v>
      </c>
      <c r="D25386" s="53" t="s">
        <v>33872</v>
      </c>
    </row>
    <row r="25387" spans="1:4" ht="15" x14ac:dyDescent="0.25">
      <c r="A25387" s="53" t="s">
        <v>29417</v>
      </c>
      <c r="B25387" s="53">
        <v>15</v>
      </c>
      <c r="C25387" s="53" t="s">
        <v>33536</v>
      </c>
      <c r="D25387" s="53" t="s">
        <v>33873</v>
      </c>
    </row>
    <row r="25388" spans="1:4" ht="15" x14ac:dyDescent="0.25">
      <c r="A25388" s="53" t="s">
        <v>29418</v>
      </c>
      <c r="B25388" s="53">
        <v>15</v>
      </c>
      <c r="C25388" s="53" t="s">
        <v>33536</v>
      </c>
      <c r="D25388" s="53" t="s">
        <v>33872</v>
      </c>
    </row>
    <row r="25389" spans="1:4" ht="15" x14ac:dyDescent="0.25">
      <c r="A25389" s="53" t="s">
        <v>29419</v>
      </c>
      <c r="B25389" s="53">
        <v>15</v>
      </c>
      <c r="C25389" s="53" t="s">
        <v>33536</v>
      </c>
      <c r="D25389" s="53" t="s">
        <v>33873</v>
      </c>
    </row>
    <row r="25390" spans="1:4" ht="15" x14ac:dyDescent="0.25">
      <c r="A25390" s="53" t="s">
        <v>29420</v>
      </c>
      <c r="B25390" s="53">
        <v>120</v>
      </c>
      <c r="C25390" s="53" t="s">
        <v>33550</v>
      </c>
      <c r="D25390" s="53" t="s">
        <v>33872</v>
      </c>
    </row>
    <row r="25391" spans="1:4" ht="15" x14ac:dyDescent="0.25">
      <c r="A25391" s="53" t="s">
        <v>29421</v>
      </c>
      <c r="B25391" s="53">
        <v>120</v>
      </c>
      <c r="C25391" s="53" t="s">
        <v>33550</v>
      </c>
      <c r="D25391" s="53" t="s">
        <v>33872</v>
      </c>
    </row>
    <row r="25392" spans="1:4" ht="15" x14ac:dyDescent="0.25">
      <c r="A25392" s="53" t="s">
        <v>29422</v>
      </c>
      <c r="B25392" s="53">
        <v>120</v>
      </c>
      <c r="C25392" s="53" t="s">
        <v>33550</v>
      </c>
      <c r="D25392" s="53" t="s">
        <v>33872</v>
      </c>
    </row>
    <row r="25393" spans="1:4" ht="15" x14ac:dyDescent="0.25">
      <c r="A25393" s="53" t="s">
        <v>29423</v>
      </c>
      <c r="B25393" s="53">
        <v>120</v>
      </c>
      <c r="C25393" s="53" t="s">
        <v>33550</v>
      </c>
      <c r="D25393" s="53" t="s">
        <v>33872</v>
      </c>
    </row>
    <row r="25394" spans="1:4" ht="15" x14ac:dyDescent="0.25">
      <c r="A25394" s="53" t="s">
        <v>29424</v>
      </c>
      <c r="B25394" s="53">
        <v>120</v>
      </c>
      <c r="C25394" s="53" t="s">
        <v>33536</v>
      </c>
      <c r="D25394" s="53" t="s">
        <v>33872</v>
      </c>
    </row>
    <row r="25395" spans="1:4" ht="15" x14ac:dyDescent="0.25">
      <c r="A25395" s="53" t="s">
        <v>29425</v>
      </c>
      <c r="B25395" s="53">
        <v>60</v>
      </c>
      <c r="C25395" s="53" t="s">
        <v>33536</v>
      </c>
      <c r="D25395" s="53" t="s">
        <v>33872</v>
      </c>
    </row>
    <row r="25396" spans="1:4" ht="15" x14ac:dyDescent="0.25">
      <c r="A25396" s="53" t="s">
        <v>29426</v>
      </c>
      <c r="B25396" s="53">
        <v>60</v>
      </c>
      <c r="C25396" s="53" t="s">
        <v>33536</v>
      </c>
      <c r="D25396" s="53" t="s">
        <v>33872</v>
      </c>
    </row>
    <row r="25397" spans="1:4" ht="15" x14ac:dyDescent="0.25">
      <c r="A25397" s="53" t="s">
        <v>29427</v>
      </c>
      <c r="B25397" s="53">
        <v>60</v>
      </c>
      <c r="C25397" s="53" t="s">
        <v>33536</v>
      </c>
      <c r="D25397" s="53" t="s">
        <v>33872</v>
      </c>
    </row>
    <row r="25398" spans="1:4" ht="15" x14ac:dyDescent="0.25">
      <c r="A25398" s="53" t="s">
        <v>29428</v>
      </c>
      <c r="B25398" s="53">
        <v>30</v>
      </c>
      <c r="C25398" s="53" t="s">
        <v>33536</v>
      </c>
      <c r="D25398" s="53" t="s">
        <v>33872</v>
      </c>
    </row>
    <row r="25399" spans="1:4" ht="15" x14ac:dyDescent="0.25">
      <c r="A25399" s="53" t="s">
        <v>29429</v>
      </c>
      <c r="B25399" s="53">
        <v>120</v>
      </c>
      <c r="C25399" s="53"/>
      <c r="D25399" s="53" t="s">
        <v>33872</v>
      </c>
    </row>
    <row r="25400" spans="1:4" ht="15" x14ac:dyDescent="0.25">
      <c r="A25400" s="53" t="s">
        <v>29430</v>
      </c>
      <c r="B25400" s="53">
        <v>30</v>
      </c>
      <c r="C25400" s="53" t="s">
        <v>33536</v>
      </c>
      <c r="D25400" s="53" t="s">
        <v>33872</v>
      </c>
    </row>
    <row r="25401" spans="1:4" ht="15" x14ac:dyDescent="0.25">
      <c r="A25401" s="53" t="s">
        <v>29431</v>
      </c>
      <c r="B25401" s="53">
        <v>30</v>
      </c>
      <c r="C25401" s="53" t="s">
        <v>33536</v>
      </c>
      <c r="D25401" s="53" t="s">
        <v>33872</v>
      </c>
    </row>
    <row r="25402" spans="1:4" ht="15" x14ac:dyDescent="0.25">
      <c r="A25402" s="53" t="s">
        <v>29432</v>
      </c>
      <c r="B25402" s="53">
        <v>120</v>
      </c>
      <c r="C25402" s="53"/>
      <c r="D25402" s="53" t="s">
        <v>33872</v>
      </c>
    </row>
    <row r="25403" spans="1:4" ht="15" x14ac:dyDescent="0.25">
      <c r="A25403" s="53" t="s">
        <v>29433</v>
      </c>
      <c r="B25403" s="53">
        <v>15</v>
      </c>
      <c r="C25403" s="53" t="s">
        <v>33536</v>
      </c>
      <c r="D25403" s="53" t="s">
        <v>33873</v>
      </c>
    </row>
    <row r="25404" spans="1:4" ht="15" x14ac:dyDescent="0.25">
      <c r="A25404" s="53" t="s">
        <v>29434</v>
      </c>
      <c r="B25404" s="53">
        <v>120</v>
      </c>
      <c r="C25404" s="53" t="s">
        <v>33550</v>
      </c>
      <c r="D25404" s="53" t="s">
        <v>33873</v>
      </c>
    </row>
    <row r="25405" spans="1:4" ht="15" x14ac:dyDescent="0.25">
      <c r="A25405" s="53" t="s">
        <v>29435</v>
      </c>
      <c r="B25405" s="53">
        <v>120</v>
      </c>
      <c r="C25405" s="53" t="s">
        <v>33550</v>
      </c>
      <c r="D25405" s="53" t="s">
        <v>33872</v>
      </c>
    </row>
    <row r="25406" spans="1:4" ht="15" x14ac:dyDescent="0.25">
      <c r="A25406" s="53" t="s">
        <v>29436</v>
      </c>
      <c r="B25406" s="53">
        <v>15</v>
      </c>
      <c r="C25406" s="53" t="s">
        <v>33536</v>
      </c>
      <c r="D25406" s="53" t="s">
        <v>33872</v>
      </c>
    </row>
    <row r="25407" spans="1:4" ht="15" x14ac:dyDescent="0.25">
      <c r="A25407" s="53" t="s">
        <v>29437</v>
      </c>
      <c r="B25407" s="53">
        <v>15</v>
      </c>
      <c r="C25407" s="53" t="s">
        <v>33536</v>
      </c>
      <c r="D25407" s="53" t="s">
        <v>33873</v>
      </c>
    </row>
    <row r="25408" spans="1:4" ht="15" x14ac:dyDescent="0.25">
      <c r="A25408" s="53" t="s">
        <v>29438</v>
      </c>
      <c r="B25408" s="53">
        <v>15</v>
      </c>
      <c r="C25408" s="53" t="s">
        <v>33536</v>
      </c>
      <c r="D25408" s="53" t="s">
        <v>33873</v>
      </c>
    </row>
    <row r="25409" spans="1:4" ht="15" x14ac:dyDescent="0.25">
      <c r="A25409" s="53" t="s">
        <v>29439</v>
      </c>
      <c r="B25409" s="53">
        <v>15</v>
      </c>
      <c r="C25409" s="53" t="s">
        <v>33541</v>
      </c>
      <c r="D25409" s="53" t="s">
        <v>33873</v>
      </c>
    </row>
    <row r="25410" spans="1:4" ht="15" x14ac:dyDescent="0.25">
      <c r="A25410" s="53" t="s">
        <v>29440</v>
      </c>
      <c r="B25410" s="53">
        <v>15</v>
      </c>
      <c r="C25410" s="53" t="s">
        <v>33536</v>
      </c>
      <c r="D25410" s="53" t="s">
        <v>33872</v>
      </c>
    </row>
    <row r="25411" spans="1:4" ht="15" x14ac:dyDescent="0.25">
      <c r="A25411" s="53" t="s">
        <v>29441</v>
      </c>
      <c r="B25411" s="53">
        <v>15</v>
      </c>
      <c r="C25411" s="53" t="s">
        <v>33536</v>
      </c>
      <c r="D25411" s="53" t="s">
        <v>33872</v>
      </c>
    </row>
    <row r="25412" spans="1:4" ht="15" x14ac:dyDescent="0.25">
      <c r="A25412" s="53" t="s">
        <v>29442</v>
      </c>
      <c r="B25412" s="53">
        <v>15</v>
      </c>
      <c r="C25412" s="53" t="s">
        <v>33536</v>
      </c>
      <c r="D25412" s="53" t="s">
        <v>33872</v>
      </c>
    </row>
    <row r="25413" spans="1:4" ht="15" x14ac:dyDescent="0.25">
      <c r="A25413" s="53" t="s">
        <v>29443</v>
      </c>
      <c r="B25413" s="53">
        <v>15</v>
      </c>
      <c r="C25413" s="53" t="s">
        <v>33536</v>
      </c>
      <c r="D25413" s="53" t="s">
        <v>33872</v>
      </c>
    </row>
    <row r="25414" spans="1:4" ht="15" x14ac:dyDescent="0.25">
      <c r="A25414" s="53" t="s">
        <v>29444</v>
      </c>
      <c r="B25414" s="53">
        <v>120</v>
      </c>
      <c r="C25414" s="53" t="s">
        <v>33549</v>
      </c>
      <c r="D25414" s="53" t="s">
        <v>33873</v>
      </c>
    </row>
    <row r="25415" spans="1:4" ht="15" x14ac:dyDescent="0.25">
      <c r="A25415" s="53" t="s">
        <v>29445</v>
      </c>
      <c r="B25415" s="53">
        <v>120</v>
      </c>
      <c r="C25415" s="53" t="s">
        <v>33550</v>
      </c>
      <c r="D25415" s="53" t="s">
        <v>33873</v>
      </c>
    </row>
    <row r="25416" spans="1:4" ht="15" x14ac:dyDescent="0.25">
      <c r="A25416" s="53" t="s">
        <v>33834</v>
      </c>
      <c r="B25416" s="53">
        <v>15</v>
      </c>
      <c r="C25416" s="53" t="s">
        <v>33536</v>
      </c>
      <c r="D25416" s="53" t="s">
        <v>33873</v>
      </c>
    </row>
    <row r="25417" spans="1:4" ht="15" x14ac:dyDescent="0.25">
      <c r="A25417" s="53" t="s">
        <v>29446</v>
      </c>
      <c r="B25417" s="53">
        <v>30</v>
      </c>
      <c r="C25417" s="53" t="s">
        <v>33541</v>
      </c>
      <c r="D25417" s="53" t="s">
        <v>33873</v>
      </c>
    </row>
    <row r="25418" spans="1:4" ht="15" x14ac:dyDescent="0.25">
      <c r="A25418" s="53" t="s">
        <v>29447</v>
      </c>
      <c r="B25418" s="53">
        <v>15</v>
      </c>
      <c r="C25418" s="53" t="s">
        <v>33536</v>
      </c>
      <c r="D25418" s="53" t="s">
        <v>33873</v>
      </c>
    </row>
    <row r="25419" spans="1:4" ht="15" x14ac:dyDescent="0.25">
      <c r="A25419" s="53" t="s">
        <v>29448</v>
      </c>
      <c r="B25419" s="53">
        <v>15</v>
      </c>
      <c r="C25419" s="53" t="s">
        <v>33536</v>
      </c>
      <c r="D25419" s="53" t="s">
        <v>33872</v>
      </c>
    </row>
    <row r="25420" spans="1:4" ht="15" x14ac:dyDescent="0.25">
      <c r="A25420" s="53" t="s">
        <v>29449</v>
      </c>
      <c r="B25420" s="53">
        <v>15</v>
      </c>
      <c r="C25420" s="53" t="s">
        <v>33536</v>
      </c>
      <c r="D25420" s="53" t="s">
        <v>33872</v>
      </c>
    </row>
    <row r="25421" spans="1:4" ht="15" x14ac:dyDescent="0.25">
      <c r="A25421" s="53" t="s">
        <v>29450</v>
      </c>
      <c r="B25421" s="53">
        <v>15</v>
      </c>
      <c r="C25421" s="53" t="s">
        <v>33536</v>
      </c>
      <c r="D25421" s="53" t="s">
        <v>33872</v>
      </c>
    </row>
    <row r="25422" spans="1:4" ht="15" x14ac:dyDescent="0.25">
      <c r="A25422" s="53" t="s">
        <v>29451</v>
      </c>
      <c r="B25422" s="53">
        <v>15</v>
      </c>
      <c r="C25422" s="53" t="s">
        <v>33536</v>
      </c>
      <c r="D25422" s="53" t="s">
        <v>33872</v>
      </c>
    </row>
    <row r="25423" spans="1:4" ht="15" x14ac:dyDescent="0.25">
      <c r="A25423" s="53" t="s">
        <v>29452</v>
      </c>
      <c r="B25423" s="53">
        <v>15</v>
      </c>
      <c r="C25423" s="53" t="s">
        <v>33536</v>
      </c>
      <c r="D25423" s="53" t="s">
        <v>33872</v>
      </c>
    </row>
    <row r="25424" spans="1:4" ht="15" x14ac:dyDescent="0.25">
      <c r="A25424" s="53" t="s">
        <v>29453</v>
      </c>
      <c r="B25424" s="53">
        <v>15</v>
      </c>
      <c r="C25424" s="53" t="s">
        <v>33536</v>
      </c>
      <c r="D25424" s="53" t="s">
        <v>33872</v>
      </c>
    </row>
    <row r="25425" spans="1:4" ht="15" x14ac:dyDescent="0.25">
      <c r="A25425" s="53" t="s">
        <v>29454</v>
      </c>
      <c r="B25425" s="53">
        <v>30</v>
      </c>
      <c r="C25425" s="53" t="s">
        <v>33536</v>
      </c>
      <c r="D25425" s="53" t="s">
        <v>33872</v>
      </c>
    </row>
    <row r="25426" spans="1:4" ht="15" x14ac:dyDescent="0.25">
      <c r="A25426" s="53" t="s">
        <v>29455</v>
      </c>
      <c r="B25426" s="53">
        <v>15</v>
      </c>
      <c r="C25426" s="53" t="s">
        <v>33536</v>
      </c>
      <c r="D25426" s="53" t="s">
        <v>33872</v>
      </c>
    </row>
    <row r="25427" spans="1:4" ht="15" x14ac:dyDescent="0.25">
      <c r="A25427" s="53" t="s">
        <v>29456</v>
      </c>
      <c r="B25427" s="53">
        <v>15</v>
      </c>
      <c r="C25427" s="53" t="s">
        <v>33536</v>
      </c>
      <c r="D25427" s="53" t="s">
        <v>33873</v>
      </c>
    </row>
    <row r="25428" spans="1:4" ht="15" x14ac:dyDescent="0.25">
      <c r="A25428" s="53" t="s">
        <v>29457</v>
      </c>
      <c r="B25428" s="53">
        <v>15</v>
      </c>
      <c r="C25428" s="53" t="s">
        <v>33536</v>
      </c>
      <c r="D25428" s="53" t="s">
        <v>33873</v>
      </c>
    </row>
    <row r="25429" spans="1:4" ht="15" x14ac:dyDescent="0.25">
      <c r="A25429" s="53" t="s">
        <v>29458</v>
      </c>
      <c r="B25429" s="53">
        <v>15</v>
      </c>
      <c r="C25429" s="53" t="s">
        <v>33536</v>
      </c>
      <c r="D25429" s="53" t="s">
        <v>33873</v>
      </c>
    </row>
    <row r="25430" spans="1:4" ht="15" x14ac:dyDescent="0.25">
      <c r="A25430" s="53" t="s">
        <v>29459</v>
      </c>
      <c r="B25430" s="53">
        <v>15</v>
      </c>
      <c r="C25430" s="53" t="s">
        <v>33536</v>
      </c>
      <c r="D25430" s="53" t="s">
        <v>33873</v>
      </c>
    </row>
    <row r="25431" spans="1:4" ht="15" x14ac:dyDescent="0.25">
      <c r="A25431" s="53" t="s">
        <v>33835</v>
      </c>
      <c r="B25431" s="53">
        <v>15</v>
      </c>
      <c r="C25431" s="53" t="s">
        <v>33536</v>
      </c>
      <c r="D25431" s="53" t="s">
        <v>33873</v>
      </c>
    </row>
    <row r="25432" spans="1:4" ht="15" x14ac:dyDescent="0.25">
      <c r="A25432" s="53" t="s">
        <v>29460</v>
      </c>
      <c r="B25432" s="53">
        <v>15</v>
      </c>
      <c r="C25432" s="53" t="s">
        <v>33536</v>
      </c>
      <c r="D25432" s="53" t="s">
        <v>33872</v>
      </c>
    </row>
    <row r="25433" spans="1:4" ht="15" x14ac:dyDescent="0.25">
      <c r="A25433" s="53" t="s">
        <v>29461</v>
      </c>
      <c r="B25433" s="53">
        <v>30</v>
      </c>
      <c r="C25433" s="53" t="s">
        <v>33536</v>
      </c>
      <c r="D25433" s="53" t="s">
        <v>33872</v>
      </c>
    </row>
    <row r="25434" spans="1:4" ht="15" x14ac:dyDescent="0.25">
      <c r="A25434" s="53" t="s">
        <v>29462</v>
      </c>
      <c r="B25434" s="53">
        <v>30</v>
      </c>
      <c r="C25434" s="53" t="s">
        <v>33536</v>
      </c>
      <c r="D25434" s="53" t="s">
        <v>33872</v>
      </c>
    </row>
    <row r="25435" spans="1:4" ht="15" x14ac:dyDescent="0.25">
      <c r="A25435" s="53" t="s">
        <v>29463</v>
      </c>
      <c r="B25435" s="53">
        <v>30</v>
      </c>
      <c r="C25435" s="53" t="s">
        <v>33536</v>
      </c>
      <c r="D25435" s="53" t="s">
        <v>33872</v>
      </c>
    </row>
    <row r="25436" spans="1:4" ht="15" x14ac:dyDescent="0.25">
      <c r="A25436" s="53" t="s">
        <v>29464</v>
      </c>
      <c r="B25436" s="53">
        <v>15</v>
      </c>
      <c r="C25436" s="53" t="s">
        <v>33536</v>
      </c>
      <c r="D25436" s="53" t="s">
        <v>33872</v>
      </c>
    </row>
    <row r="25437" spans="1:4" ht="15" x14ac:dyDescent="0.25">
      <c r="A25437" s="53" t="s">
        <v>29465</v>
      </c>
      <c r="B25437" s="53">
        <v>30</v>
      </c>
      <c r="C25437" s="53" t="s">
        <v>33536</v>
      </c>
      <c r="D25437" s="53" t="s">
        <v>33872</v>
      </c>
    </row>
    <row r="25438" spans="1:4" ht="15" x14ac:dyDescent="0.25">
      <c r="A25438" s="53" t="s">
        <v>29466</v>
      </c>
      <c r="B25438" s="53">
        <v>30</v>
      </c>
      <c r="C25438" s="53" t="s">
        <v>33536</v>
      </c>
      <c r="D25438" s="53" t="s">
        <v>33872</v>
      </c>
    </row>
    <row r="25439" spans="1:4" ht="15" x14ac:dyDescent="0.25">
      <c r="A25439" s="53" t="s">
        <v>29467</v>
      </c>
      <c r="B25439" s="53">
        <v>30</v>
      </c>
      <c r="C25439" s="53" t="s">
        <v>33536</v>
      </c>
      <c r="D25439" s="53" t="s">
        <v>33872</v>
      </c>
    </row>
    <row r="25440" spans="1:4" ht="15" x14ac:dyDescent="0.25">
      <c r="A25440" s="53" t="s">
        <v>29468</v>
      </c>
      <c r="B25440" s="53">
        <v>30</v>
      </c>
      <c r="C25440" s="53" t="s">
        <v>33536</v>
      </c>
      <c r="D25440" s="53" t="s">
        <v>33872</v>
      </c>
    </row>
    <row r="25441" spans="1:4" ht="15" x14ac:dyDescent="0.25">
      <c r="A25441" s="53" t="s">
        <v>29469</v>
      </c>
      <c r="B25441" s="53">
        <v>30</v>
      </c>
      <c r="C25441" s="53" t="s">
        <v>33536</v>
      </c>
      <c r="D25441" s="53" t="s">
        <v>33872</v>
      </c>
    </row>
    <row r="25442" spans="1:4" ht="15" x14ac:dyDescent="0.25">
      <c r="A25442" s="53" t="s">
        <v>29470</v>
      </c>
      <c r="B25442" s="53">
        <v>15</v>
      </c>
      <c r="C25442" s="53" t="s">
        <v>33536</v>
      </c>
      <c r="D25442" s="53" t="s">
        <v>33872</v>
      </c>
    </row>
    <row r="25443" spans="1:4" ht="15" x14ac:dyDescent="0.25">
      <c r="A25443" s="53" t="s">
        <v>29471</v>
      </c>
      <c r="B25443" s="53">
        <v>15</v>
      </c>
      <c r="C25443" s="53" t="s">
        <v>33536</v>
      </c>
      <c r="D25443" s="53" t="s">
        <v>33872</v>
      </c>
    </row>
    <row r="25444" spans="1:4" ht="15" x14ac:dyDescent="0.25">
      <c r="A25444" s="53" t="s">
        <v>29472</v>
      </c>
      <c r="B25444" s="53">
        <v>30</v>
      </c>
      <c r="C25444" s="53" t="s">
        <v>33536</v>
      </c>
      <c r="D25444" s="53" t="s">
        <v>33872</v>
      </c>
    </row>
    <row r="25445" spans="1:4" ht="15" x14ac:dyDescent="0.25">
      <c r="A25445" s="53" t="s">
        <v>29473</v>
      </c>
      <c r="B25445" s="53">
        <v>30</v>
      </c>
      <c r="C25445" s="53" t="s">
        <v>33536</v>
      </c>
      <c r="D25445" s="53" t="s">
        <v>33872</v>
      </c>
    </row>
    <row r="25446" spans="1:4" ht="15" x14ac:dyDescent="0.25">
      <c r="A25446" s="53" t="s">
        <v>29474</v>
      </c>
      <c r="B25446" s="53">
        <v>15</v>
      </c>
      <c r="C25446" s="53" t="s">
        <v>33536</v>
      </c>
      <c r="D25446" s="53" t="s">
        <v>33872</v>
      </c>
    </row>
    <row r="25447" spans="1:4" ht="15" x14ac:dyDescent="0.25">
      <c r="A25447" s="53" t="s">
        <v>29475</v>
      </c>
      <c r="B25447" s="53">
        <v>15</v>
      </c>
      <c r="C25447" s="53" t="s">
        <v>33536</v>
      </c>
      <c r="D25447" s="53" t="s">
        <v>33872</v>
      </c>
    </row>
    <row r="25448" spans="1:4" ht="15" x14ac:dyDescent="0.25">
      <c r="A25448" s="53" t="s">
        <v>29476</v>
      </c>
      <c r="B25448" s="53">
        <v>30</v>
      </c>
      <c r="C25448" s="53" t="s">
        <v>33536</v>
      </c>
      <c r="D25448" s="53" t="s">
        <v>33872</v>
      </c>
    </row>
    <row r="25449" spans="1:4" ht="15" x14ac:dyDescent="0.25">
      <c r="A25449" s="53" t="s">
        <v>29477</v>
      </c>
      <c r="B25449" s="53">
        <v>30</v>
      </c>
      <c r="C25449" s="53" t="s">
        <v>33536</v>
      </c>
      <c r="D25449" s="53" t="s">
        <v>33872</v>
      </c>
    </row>
    <row r="25450" spans="1:4" ht="15" x14ac:dyDescent="0.25">
      <c r="A25450" s="53" t="s">
        <v>29478</v>
      </c>
      <c r="B25450" s="53">
        <v>30</v>
      </c>
      <c r="C25450" s="53" t="s">
        <v>33536</v>
      </c>
      <c r="D25450" s="53" t="s">
        <v>33872</v>
      </c>
    </row>
    <row r="25451" spans="1:4" ht="15" x14ac:dyDescent="0.25">
      <c r="A25451" s="53" t="s">
        <v>29479</v>
      </c>
      <c r="B25451" s="53">
        <v>30</v>
      </c>
      <c r="C25451" s="53" t="s">
        <v>33536</v>
      </c>
      <c r="D25451" s="53" t="s">
        <v>33872</v>
      </c>
    </row>
    <row r="25452" spans="1:4" ht="15" x14ac:dyDescent="0.25">
      <c r="A25452" s="53" t="s">
        <v>29480</v>
      </c>
      <c r="B25452" s="53">
        <v>15</v>
      </c>
      <c r="C25452" s="53"/>
      <c r="D25452" s="53" t="s">
        <v>33872</v>
      </c>
    </row>
    <row r="25453" spans="1:4" ht="15" x14ac:dyDescent="0.25">
      <c r="A25453" s="53" t="s">
        <v>29481</v>
      </c>
      <c r="B25453" s="53">
        <v>30</v>
      </c>
      <c r="C25453" s="53" t="s">
        <v>33536</v>
      </c>
      <c r="D25453" s="53" t="s">
        <v>33872</v>
      </c>
    </row>
    <row r="25454" spans="1:4" ht="15" x14ac:dyDescent="0.25">
      <c r="A25454" s="53" t="s">
        <v>29482</v>
      </c>
      <c r="B25454" s="53">
        <v>30</v>
      </c>
      <c r="C25454" s="53" t="s">
        <v>33536</v>
      </c>
      <c r="D25454" s="53" t="s">
        <v>33872</v>
      </c>
    </row>
    <row r="25455" spans="1:4" ht="15" x14ac:dyDescent="0.25">
      <c r="A25455" s="53" t="s">
        <v>29483</v>
      </c>
      <c r="B25455" s="53">
        <v>20</v>
      </c>
      <c r="C25455" s="53" t="s">
        <v>33536</v>
      </c>
      <c r="D25455" s="53" t="s">
        <v>33872</v>
      </c>
    </row>
    <row r="25456" spans="1:4" ht="15" x14ac:dyDescent="0.25">
      <c r="A25456" s="53" t="s">
        <v>29484</v>
      </c>
      <c r="B25456" s="53">
        <v>60</v>
      </c>
      <c r="C25456" s="53" t="s">
        <v>33536</v>
      </c>
      <c r="D25456" s="53" t="s">
        <v>33872</v>
      </c>
    </row>
    <row r="25457" spans="1:4" ht="15" x14ac:dyDescent="0.25">
      <c r="A25457" s="53" t="s">
        <v>29485</v>
      </c>
      <c r="B25457" s="53">
        <v>30</v>
      </c>
      <c r="C25457" s="53" t="s">
        <v>33536</v>
      </c>
      <c r="D25457" s="53" t="s">
        <v>33872</v>
      </c>
    </row>
    <row r="25458" spans="1:4" ht="15" x14ac:dyDescent="0.25">
      <c r="A25458" s="53" t="s">
        <v>29486</v>
      </c>
      <c r="B25458" s="53">
        <v>60</v>
      </c>
      <c r="C25458" s="53"/>
      <c r="D25458" s="53" t="s">
        <v>33872</v>
      </c>
    </row>
    <row r="25459" spans="1:4" ht="15" x14ac:dyDescent="0.25">
      <c r="A25459" s="53" t="s">
        <v>29487</v>
      </c>
      <c r="B25459" s="53">
        <v>10</v>
      </c>
      <c r="C25459" s="53" t="s">
        <v>33536</v>
      </c>
      <c r="D25459" s="53" t="s">
        <v>33872</v>
      </c>
    </row>
    <row r="25460" spans="1:4" ht="15" x14ac:dyDescent="0.25">
      <c r="A25460" s="53" t="s">
        <v>29488</v>
      </c>
      <c r="B25460" s="53">
        <v>40</v>
      </c>
      <c r="C25460" s="53" t="s">
        <v>33536</v>
      </c>
      <c r="D25460" s="53" t="s">
        <v>33872</v>
      </c>
    </row>
    <row r="25461" spans="1:4" ht="15" x14ac:dyDescent="0.25">
      <c r="A25461" s="53" t="s">
        <v>29489</v>
      </c>
      <c r="B25461" s="53">
        <v>60</v>
      </c>
      <c r="C25461" s="53" t="s">
        <v>33536</v>
      </c>
      <c r="D25461" s="53" t="s">
        <v>33872</v>
      </c>
    </row>
    <row r="25462" spans="1:4" ht="15" x14ac:dyDescent="0.25">
      <c r="A25462" s="53" t="s">
        <v>29490</v>
      </c>
      <c r="B25462" s="53">
        <v>60</v>
      </c>
      <c r="C25462" s="53" t="s">
        <v>33536</v>
      </c>
      <c r="D25462" s="53" t="s">
        <v>33872</v>
      </c>
    </row>
    <row r="25463" spans="1:4" ht="15" x14ac:dyDescent="0.25">
      <c r="A25463" s="53" t="s">
        <v>29491</v>
      </c>
      <c r="B25463" s="53">
        <v>20</v>
      </c>
      <c r="C25463" s="53" t="s">
        <v>33536</v>
      </c>
      <c r="D25463" s="53" t="s">
        <v>33872</v>
      </c>
    </row>
    <row r="25464" spans="1:4" ht="15" x14ac:dyDescent="0.25">
      <c r="A25464" s="53" t="s">
        <v>29492</v>
      </c>
      <c r="B25464" s="53">
        <v>20</v>
      </c>
      <c r="C25464" s="53" t="s">
        <v>33536</v>
      </c>
      <c r="D25464" s="53" t="s">
        <v>33872</v>
      </c>
    </row>
    <row r="25465" spans="1:4" ht="15" x14ac:dyDescent="0.25">
      <c r="A25465" s="53" t="s">
        <v>29493</v>
      </c>
      <c r="B25465" s="53">
        <v>20</v>
      </c>
      <c r="C25465" s="53" t="s">
        <v>33536</v>
      </c>
      <c r="D25465" s="53" t="s">
        <v>33872</v>
      </c>
    </row>
    <row r="25466" spans="1:4" ht="15" x14ac:dyDescent="0.25">
      <c r="A25466" s="53" t="s">
        <v>29494</v>
      </c>
      <c r="B25466" s="53">
        <v>20</v>
      </c>
      <c r="C25466" s="53" t="s">
        <v>33536</v>
      </c>
      <c r="D25466" s="53" t="s">
        <v>33872</v>
      </c>
    </row>
    <row r="25467" spans="1:4" ht="15" x14ac:dyDescent="0.25">
      <c r="A25467" s="53" t="s">
        <v>29495</v>
      </c>
      <c r="B25467" s="53">
        <v>20</v>
      </c>
      <c r="C25467" s="53" t="s">
        <v>33536</v>
      </c>
      <c r="D25467" s="53" t="s">
        <v>33872</v>
      </c>
    </row>
    <row r="25468" spans="1:4" ht="15" x14ac:dyDescent="0.25">
      <c r="A25468" s="53" t="s">
        <v>29496</v>
      </c>
      <c r="B25468" s="53">
        <v>20</v>
      </c>
      <c r="C25468" s="53" t="s">
        <v>33536</v>
      </c>
      <c r="D25468" s="53" t="s">
        <v>33872</v>
      </c>
    </row>
    <row r="25469" spans="1:4" ht="15" x14ac:dyDescent="0.25">
      <c r="A25469" s="53" t="s">
        <v>29497</v>
      </c>
      <c r="B25469" s="53">
        <v>20</v>
      </c>
      <c r="C25469" s="53" t="s">
        <v>33536</v>
      </c>
      <c r="D25469" s="53" t="s">
        <v>33872</v>
      </c>
    </row>
    <row r="25470" spans="1:4" ht="15" x14ac:dyDescent="0.25">
      <c r="A25470" s="53" t="s">
        <v>29498</v>
      </c>
      <c r="B25470" s="53">
        <v>20</v>
      </c>
      <c r="C25470" s="53" t="s">
        <v>33536</v>
      </c>
      <c r="D25470" s="53" t="s">
        <v>33872</v>
      </c>
    </row>
    <row r="25471" spans="1:4" ht="15" x14ac:dyDescent="0.25">
      <c r="A25471" s="53" t="s">
        <v>29499</v>
      </c>
      <c r="B25471" s="53">
        <v>20</v>
      </c>
      <c r="C25471" s="53" t="s">
        <v>33536</v>
      </c>
      <c r="D25471" s="53" t="s">
        <v>33872</v>
      </c>
    </row>
    <row r="25472" spans="1:4" ht="15" x14ac:dyDescent="0.25">
      <c r="A25472" s="53" t="s">
        <v>29500</v>
      </c>
      <c r="B25472" s="53">
        <v>30</v>
      </c>
      <c r="C25472" s="53" t="s">
        <v>33536</v>
      </c>
      <c r="D25472" s="53" t="s">
        <v>33872</v>
      </c>
    </row>
    <row r="25473" spans="1:4" ht="15" x14ac:dyDescent="0.25">
      <c r="A25473" s="53" t="s">
        <v>29501</v>
      </c>
      <c r="B25473" s="53">
        <v>30</v>
      </c>
      <c r="C25473" s="53" t="s">
        <v>33536</v>
      </c>
      <c r="D25473" s="53" t="s">
        <v>33872</v>
      </c>
    </row>
    <row r="25474" spans="1:4" ht="15" x14ac:dyDescent="0.25">
      <c r="A25474" s="53" t="s">
        <v>29502</v>
      </c>
      <c r="B25474" s="53">
        <v>30</v>
      </c>
      <c r="C25474" s="53" t="s">
        <v>33536</v>
      </c>
      <c r="D25474" s="53" t="s">
        <v>33872</v>
      </c>
    </row>
    <row r="25475" spans="1:4" ht="15" x14ac:dyDescent="0.25">
      <c r="A25475" s="53" t="s">
        <v>29503</v>
      </c>
      <c r="B25475" s="53">
        <v>40</v>
      </c>
      <c r="C25475" s="53"/>
      <c r="D25475" s="53" t="s">
        <v>33872</v>
      </c>
    </row>
    <row r="25476" spans="1:4" ht="15" x14ac:dyDescent="0.25">
      <c r="A25476" s="53" t="s">
        <v>29504</v>
      </c>
      <c r="B25476" s="53">
        <v>20</v>
      </c>
      <c r="C25476" s="53" t="s">
        <v>33536</v>
      </c>
      <c r="D25476" s="53" t="s">
        <v>33872</v>
      </c>
    </row>
    <row r="25477" spans="1:4" ht="15" x14ac:dyDescent="0.25">
      <c r="A25477" s="53" t="s">
        <v>29505</v>
      </c>
      <c r="B25477" s="53">
        <v>20</v>
      </c>
      <c r="C25477" s="53" t="s">
        <v>33536</v>
      </c>
      <c r="D25477" s="53" t="s">
        <v>33872</v>
      </c>
    </row>
    <row r="25478" spans="1:4" ht="15" x14ac:dyDescent="0.25">
      <c r="A25478" s="53" t="s">
        <v>29506</v>
      </c>
      <c r="B25478" s="53">
        <v>40</v>
      </c>
      <c r="C25478" s="53" t="s">
        <v>33536</v>
      </c>
      <c r="D25478" s="53" t="s">
        <v>33872</v>
      </c>
    </row>
    <row r="25479" spans="1:4" ht="15" x14ac:dyDescent="0.25">
      <c r="A25479" s="53" t="s">
        <v>29507</v>
      </c>
      <c r="B25479" s="53">
        <v>20</v>
      </c>
      <c r="C25479" s="53" t="s">
        <v>33536</v>
      </c>
      <c r="D25479" s="53" t="s">
        <v>33872</v>
      </c>
    </row>
    <row r="25480" spans="1:4" ht="15" x14ac:dyDescent="0.25">
      <c r="A25480" s="53" t="s">
        <v>29508</v>
      </c>
      <c r="B25480" s="53">
        <v>20</v>
      </c>
      <c r="C25480" s="53" t="s">
        <v>33536</v>
      </c>
      <c r="D25480" s="53" t="s">
        <v>33872</v>
      </c>
    </row>
    <row r="25481" spans="1:4" ht="15" x14ac:dyDescent="0.25">
      <c r="A25481" s="53" t="s">
        <v>29509</v>
      </c>
      <c r="B25481" s="53">
        <v>20</v>
      </c>
      <c r="C25481" s="53" t="s">
        <v>33536</v>
      </c>
      <c r="D25481" s="53" t="s">
        <v>33872</v>
      </c>
    </row>
    <row r="25482" spans="1:4" ht="15" x14ac:dyDescent="0.25">
      <c r="A25482" s="53" t="s">
        <v>29510</v>
      </c>
      <c r="B25482" s="53">
        <v>20</v>
      </c>
      <c r="C25482" s="53" t="s">
        <v>33536</v>
      </c>
      <c r="D25482" s="53" t="s">
        <v>33872</v>
      </c>
    </row>
    <row r="25483" spans="1:4" ht="15" x14ac:dyDescent="0.25">
      <c r="A25483" s="53" t="s">
        <v>29511</v>
      </c>
      <c r="B25483" s="53">
        <v>60</v>
      </c>
      <c r="C25483" s="53"/>
      <c r="D25483" s="53" t="s">
        <v>33872</v>
      </c>
    </row>
    <row r="25484" spans="1:4" ht="15" x14ac:dyDescent="0.25">
      <c r="A25484" s="53" t="s">
        <v>29512</v>
      </c>
      <c r="B25484" s="53">
        <v>20</v>
      </c>
      <c r="C25484" s="53"/>
      <c r="D25484" s="53" t="s">
        <v>33872</v>
      </c>
    </row>
    <row r="25485" spans="1:4" ht="15" x14ac:dyDescent="0.25">
      <c r="A25485" s="53" t="s">
        <v>29513</v>
      </c>
      <c r="B25485" s="53">
        <v>60</v>
      </c>
      <c r="C25485" s="53" t="s">
        <v>33536</v>
      </c>
      <c r="D25485" s="53" t="s">
        <v>33872</v>
      </c>
    </row>
    <row r="25486" spans="1:4" ht="15" x14ac:dyDescent="0.25">
      <c r="A25486" s="53" t="s">
        <v>29514</v>
      </c>
      <c r="B25486" s="53">
        <v>40</v>
      </c>
      <c r="C25486" s="53" t="s">
        <v>33536</v>
      </c>
      <c r="D25486" s="53" t="s">
        <v>33872</v>
      </c>
    </row>
    <row r="25487" spans="1:4" ht="15" x14ac:dyDescent="0.25">
      <c r="A25487" s="53" t="s">
        <v>29515</v>
      </c>
      <c r="B25487" s="53">
        <v>0</v>
      </c>
      <c r="C25487" s="53" t="s">
        <v>33536</v>
      </c>
      <c r="D25487" s="53" t="s">
        <v>33872</v>
      </c>
    </row>
    <row r="25488" spans="1:4" ht="15" x14ac:dyDescent="0.25">
      <c r="A25488" s="53" t="s">
        <v>29516</v>
      </c>
      <c r="B25488" s="53">
        <v>0</v>
      </c>
      <c r="C25488" s="53" t="s">
        <v>33536</v>
      </c>
      <c r="D25488" s="53" t="s">
        <v>33872</v>
      </c>
    </row>
    <row r="25489" spans="1:4" ht="15" x14ac:dyDescent="0.25">
      <c r="A25489" s="53" t="s">
        <v>29517</v>
      </c>
      <c r="B25489" s="53">
        <v>0</v>
      </c>
      <c r="C25489" s="53" t="s">
        <v>33536</v>
      </c>
      <c r="D25489" s="53" t="s">
        <v>33872</v>
      </c>
    </row>
    <row r="25490" spans="1:4" ht="15" x14ac:dyDescent="0.25">
      <c r="A25490" s="53" t="s">
        <v>29518</v>
      </c>
      <c r="B25490" s="53">
        <v>0</v>
      </c>
      <c r="C25490" s="53" t="s">
        <v>33536</v>
      </c>
      <c r="D25490" s="53" t="s">
        <v>33872</v>
      </c>
    </row>
    <row r="25491" spans="1:4" ht="15" x14ac:dyDescent="0.25">
      <c r="A25491" s="53" t="s">
        <v>29519</v>
      </c>
      <c r="B25491" s="53">
        <v>0</v>
      </c>
      <c r="C25491" s="53" t="s">
        <v>33536</v>
      </c>
      <c r="D25491" s="53" t="s">
        <v>33872</v>
      </c>
    </row>
    <row r="25492" spans="1:4" ht="15" x14ac:dyDescent="0.25">
      <c r="A25492" s="53" t="s">
        <v>29520</v>
      </c>
      <c r="B25492" s="53">
        <v>0</v>
      </c>
      <c r="C25492" s="53" t="s">
        <v>33536</v>
      </c>
      <c r="D25492" s="53" t="s">
        <v>33872</v>
      </c>
    </row>
    <row r="25493" spans="1:4" ht="15" x14ac:dyDescent="0.25">
      <c r="A25493" s="53" t="s">
        <v>29521</v>
      </c>
      <c r="B25493" s="53">
        <v>0</v>
      </c>
      <c r="C25493" s="53" t="s">
        <v>33536</v>
      </c>
      <c r="D25493" s="53" t="s">
        <v>33872</v>
      </c>
    </row>
    <row r="25494" spans="1:4" ht="15" x14ac:dyDescent="0.25">
      <c r="A25494" s="53" t="s">
        <v>29522</v>
      </c>
      <c r="B25494" s="53">
        <v>0</v>
      </c>
      <c r="C25494" s="53" t="s">
        <v>33536</v>
      </c>
      <c r="D25494" s="53" t="s">
        <v>33872</v>
      </c>
    </row>
    <row r="25495" spans="1:4" ht="15" x14ac:dyDescent="0.25">
      <c r="A25495" s="53" t="s">
        <v>29523</v>
      </c>
      <c r="B25495" s="53">
        <v>0</v>
      </c>
      <c r="C25495" s="53" t="s">
        <v>33536</v>
      </c>
      <c r="D25495" s="53" t="s">
        <v>33872</v>
      </c>
    </row>
    <row r="25496" spans="1:4" ht="15" x14ac:dyDescent="0.25">
      <c r="A25496" s="53" t="s">
        <v>29524</v>
      </c>
      <c r="B25496" s="53">
        <v>0</v>
      </c>
      <c r="C25496" s="53" t="s">
        <v>33536</v>
      </c>
      <c r="D25496" s="53" t="s">
        <v>33872</v>
      </c>
    </row>
    <row r="25497" spans="1:4" ht="15" x14ac:dyDescent="0.25">
      <c r="A25497" s="53" t="s">
        <v>29525</v>
      </c>
      <c r="B25497" s="53">
        <v>20</v>
      </c>
      <c r="C25497" s="53" t="s">
        <v>33536</v>
      </c>
      <c r="D25497" s="53" t="s">
        <v>33872</v>
      </c>
    </row>
    <row r="25498" spans="1:4" ht="15" x14ac:dyDescent="0.25">
      <c r="A25498" s="53" t="s">
        <v>29526</v>
      </c>
      <c r="B25498" s="53">
        <v>40</v>
      </c>
      <c r="C25498" s="53" t="s">
        <v>33536</v>
      </c>
      <c r="D25498" s="53" t="s">
        <v>33872</v>
      </c>
    </row>
    <row r="25499" spans="1:4" ht="15" x14ac:dyDescent="0.25">
      <c r="A25499" s="53" t="s">
        <v>29527</v>
      </c>
      <c r="B25499" s="53">
        <v>20</v>
      </c>
      <c r="C25499" s="53" t="s">
        <v>33536</v>
      </c>
      <c r="D25499" s="53" t="s">
        <v>33872</v>
      </c>
    </row>
    <row r="25500" spans="1:4" ht="15" x14ac:dyDescent="0.25">
      <c r="A25500" s="53" t="s">
        <v>29528</v>
      </c>
      <c r="B25500" s="53">
        <v>20</v>
      </c>
      <c r="C25500" s="53" t="s">
        <v>33536</v>
      </c>
      <c r="D25500" s="53" t="s">
        <v>33872</v>
      </c>
    </row>
    <row r="25501" spans="1:4" ht="15" x14ac:dyDescent="0.25">
      <c r="A25501" s="53" t="s">
        <v>29529</v>
      </c>
      <c r="B25501" s="53">
        <v>120</v>
      </c>
      <c r="C25501" s="53" t="s">
        <v>33536</v>
      </c>
      <c r="D25501" s="53" t="s">
        <v>33872</v>
      </c>
    </row>
    <row r="25502" spans="1:4" ht="15" x14ac:dyDescent="0.25">
      <c r="A25502" s="53" t="s">
        <v>29530</v>
      </c>
      <c r="B25502" s="53">
        <v>20</v>
      </c>
      <c r="C25502" s="53" t="s">
        <v>33536</v>
      </c>
      <c r="D25502" s="53" t="s">
        <v>33872</v>
      </c>
    </row>
    <row r="25503" spans="1:4" ht="15" x14ac:dyDescent="0.25">
      <c r="A25503" s="53" t="s">
        <v>29531</v>
      </c>
      <c r="B25503" s="53">
        <v>0</v>
      </c>
      <c r="C25503" s="53" t="s">
        <v>33536</v>
      </c>
      <c r="D25503" s="53" t="s">
        <v>33872</v>
      </c>
    </row>
    <row r="25504" spans="1:4" ht="15" x14ac:dyDescent="0.25">
      <c r="A25504" s="53" t="s">
        <v>29532</v>
      </c>
      <c r="B25504" s="53">
        <v>0</v>
      </c>
      <c r="C25504" s="53" t="s">
        <v>33536</v>
      </c>
      <c r="D25504" s="53" t="s">
        <v>33872</v>
      </c>
    </row>
    <row r="25505" spans="1:4" ht="15" x14ac:dyDescent="0.25">
      <c r="A25505" s="53" t="s">
        <v>29533</v>
      </c>
      <c r="B25505" s="53">
        <v>0</v>
      </c>
      <c r="C25505" s="53" t="s">
        <v>33536</v>
      </c>
      <c r="D25505" s="53" t="s">
        <v>33872</v>
      </c>
    </row>
    <row r="25506" spans="1:4" ht="15" x14ac:dyDescent="0.25">
      <c r="A25506" s="53" t="s">
        <v>29534</v>
      </c>
      <c r="B25506" s="53">
        <v>0</v>
      </c>
      <c r="C25506" s="53" t="s">
        <v>33536</v>
      </c>
      <c r="D25506" s="53" t="s">
        <v>33872</v>
      </c>
    </row>
    <row r="25507" spans="1:4" ht="15" x14ac:dyDescent="0.25">
      <c r="A25507" s="53" t="s">
        <v>29535</v>
      </c>
      <c r="B25507" s="53">
        <v>0</v>
      </c>
      <c r="C25507" s="53" t="s">
        <v>33536</v>
      </c>
      <c r="D25507" s="53" t="s">
        <v>33872</v>
      </c>
    </row>
    <row r="25508" spans="1:4" ht="15" x14ac:dyDescent="0.25">
      <c r="A25508" s="53" t="s">
        <v>29536</v>
      </c>
      <c r="B25508" s="53">
        <v>0</v>
      </c>
      <c r="C25508" s="53" t="s">
        <v>33536</v>
      </c>
      <c r="D25508" s="53" t="s">
        <v>33872</v>
      </c>
    </row>
    <row r="25509" spans="1:4" ht="15" x14ac:dyDescent="0.25">
      <c r="A25509" s="53" t="s">
        <v>29537</v>
      </c>
      <c r="B25509" s="53">
        <v>0</v>
      </c>
      <c r="C25509" s="53" t="s">
        <v>33536</v>
      </c>
      <c r="D25509" s="53" t="s">
        <v>33872</v>
      </c>
    </row>
    <row r="25510" spans="1:4" ht="15" x14ac:dyDescent="0.25">
      <c r="A25510" s="53" t="s">
        <v>29538</v>
      </c>
      <c r="B25510" s="53">
        <v>0</v>
      </c>
      <c r="C25510" s="53" t="s">
        <v>33536</v>
      </c>
      <c r="D25510" s="53" t="s">
        <v>33872</v>
      </c>
    </row>
    <row r="25511" spans="1:4" ht="15" x14ac:dyDescent="0.25">
      <c r="A25511" s="53" t="s">
        <v>29539</v>
      </c>
      <c r="B25511" s="53">
        <v>20</v>
      </c>
      <c r="C25511" s="53" t="s">
        <v>33536</v>
      </c>
      <c r="D25511" s="53" t="s">
        <v>33872</v>
      </c>
    </row>
    <row r="25512" spans="1:4" ht="15" x14ac:dyDescent="0.25">
      <c r="A25512" s="53" t="s">
        <v>29540</v>
      </c>
      <c r="B25512" s="53">
        <v>20</v>
      </c>
      <c r="C25512" s="53" t="s">
        <v>33536</v>
      </c>
      <c r="D25512" s="53" t="s">
        <v>33872</v>
      </c>
    </row>
    <row r="25513" spans="1:4" ht="15" x14ac:dyDescent="0.25">
      <c r="A25513" s="53" t="s">
        <v>29541</v>
      </c>
      <c r="B25513" s="53">
        <v>20</v>
      </c>
      <c r="C25513" s="53" t="s">
        <v>33536</v>
      </c>
      <c r="D25513" s="53" t="s">
        <v>33872</v>
      </c>
    </row>
    <row r="25514" spans="1:4" ht="15" x14ac:dyDescent="0.25">
      <c r="A25514" s="53" t="s">
        <v>29542</v>
      </c>
      <c r="B25514" s="53">
        <v>20</v>
      </c>
      <c r="C25514" s="53" t="s">
        <v>33536</v>
      </c>
      <c r="D25514" s="53" t="s">
        <v>33872</v>
      </c>
    </row>
    <row r="25515" spans="1:4" ht="15" x14ac:dyDescent="0.25">
      <c r="A25515" s="53" t="s">
        <v>29543</v>
      </c>
      <c r="B25515" s="53">
        <v>40</v>
      </c>
      <c r="C25515" s="53" t="s">
        <v>33536</v>
      </c>
      <c r="D25515" s="53" t="s">
        <v>33872</v>
      </c>
    </row>
    <row r="25516" spans="1:4" ht="15" x14ac:dyDescent="0.25">
      <c r="A25516" s="53" t="s">
        <v>29544</v>
      </c>
      <c r="B25516" s="53">
        <v>20</v>
      </c>
      <c r="C25516" s="53" t="s">
        <v>33536</v>
      </c>
      <c r="D25516" s="53" t="s">
        <v>33872</v>
      </c>
    </row>
    <row r="25517" spans="1:4" ht="15" x14ac:dyDescent="0.25">
      <c r="A25517" s="53" t="s">
        <v>29545</v>
      </c>
      <c r="B25517" s="53">
        <v>40</v>
      </c>
      <c r="C25517" s="53" t="s">
        <v>33536</v>
      </c>
      <c r="D25517" s="53" t="s">
        <v>33872</v>
      </c>
    </row>
    <row r="25518" spans="1:4" ht="15" x14ac:dyDescent="0.25">
      <c r="A25518" s="53" t="s">
        <v>29546</v>
      </c>
      <c r="B25518" s="53">
        <v>10</v>
      </c>
      <c r="C25518" s="53"/>
      <c r="D25518" s="53" t="s">
        <v>33872</v>
      </c>
    </row>
    <row r="25519" spans="1:4" ht="15" x14ac:dyDescent="0.25">
      <c r="A25519" s="53" t="s">
        <v>29547</v>
      </c>
      <c r="B25519" s="53">
        <v>20</v>
      </c>
      <c r="C25519" s="53" t="s">
        <v>33536</v>
      </c>
      <c r="D25519" s="53" t="s">
        <v>33872</v>
      </c>
    </row>
    <row r="25520" spans="1:4" ht="15" x14ac:dyDescent="0.25">
      <c r="A25520" s="53" t="s">
        <v>29548</v>
      </c>
      <c r="B25520" s="53">
        <v>20</v>
      </c>
      <c r="C25520" s="53" t="s">
        <v>33536</v>
      </c>
      <c r="D25520" s="53" t="s">
        <v>33872</v>
      </c>
    </row>
    <row r="25521" spans="1:4" ht="15" x14ac:dyDescent="0.25">
      <c r="A25521" s="53" t="s">
        <v>29549</v>
      </c>
      <c r="B25521" s="53">
        <v>60</v>
      </c>
      <c r="C25521" s="53" t="s">
        <v>33536</v>
      </c>
      <c r="D25521" s="53" t="s">
        <v>33872</v>
      </c>
    </row>
    <row r="25522" spans="1:4" ht="15" x14ac:dyDescent="0.25">
      <c r="A25522" s="53" t="s">
        <v>29550</v>
      </c>
      <c r="B25522" s="53">
        <v>20</v>
      </c>
      <c r="C25522" s="53" t="s">
        <v>33536</v>
      </c>
      <c r="D25522" s="53" t="s">
        <v>33872</v>
      </c>
    </row>
    <row r="25523" spans="1:4" ht="15" x14ac:dyDescent="0.25">
      <c r="A25523" s="53" t="s">
        <v>29551</v>
      </c>
      <c r="B25523" s="53">
        <v>60</v>
      </c>
      <c r="C25523" s="53" t="s">
        <v>33536</v>
      </c>
      <c r="D25523" s="53" t="s">
        <v>33872</v>
      </c>
    </row>
    <row r="25524" spans="1:4" ht="15" x14ac:dyDescent="0.25">
      <c r="A25524" s="53" t="s">
        <v>29552</v>
      </c>
      <c r="B25524" s="53">
        <v>30</v>
      </c>
      <c r="C25524" s="53" t="s">
        <v>33536</v>
      </c>
      <c r="D25524" s="53" t="s">
        <v>33872</v>
      </c>
    </row>
    <row r="25525" spans="1:4" ht="15" x14ac:dyDescent="0.25">
      <c r="A25525" s="53" t="s">
        <v>29553</v>
      </c>
      <c r="B25525" s="53">
        <v>60</v>
      </c>
      <c r="C25525" s="53" t="s">
        <v>33542</v>
      </c>
      <c r="D25525" s="53" t="s">
        <v>33872</v>
      </c>
    </row>
    <row r="25526" spans="1:4" ht="15" x14ac:dyDescent="0.25">
      <c r="A25526" s="53" t="s">
        <v>29554</v>
      </c>
      <c r="B25526" s="53">
        <v>60</v>
      </c>
      <c r="C25526" s="53" t="s">
        <v>33542</v>
      </c>
      <c r="D25526" s="53" t="s">
        <v>33872</v>
      </c>
    </row>
    <row r="25527" spans="1:4" ht="15" x14ac:dyDescent="0.25">
      <c r="A25527" s="53" t="s">
        <v>29555</v>
      </c>
      <c r="B25527" s="53">
        <v>10</v>
      </c>
      <c r="C25527" s="53" t="s">
        <v>33536</v>
      </c>
      <c r="D25527" s="53" t="s">
        <v>33872</v>
      </c>
    </row>
    <row r="25528" spans="1:4" ht="15" x14ac:dyDescent="0.25">
      <c r="A25528" s="53" t="s">
        <v>29556</v>
      </c>
      <c r="B25528" s="53">
        <v>40</v>
      </c>
      <c r="C25528" s="53" t="s">
        <v>33536</v>
      </c>
      <c r="D25528" s="53" t="s">
        <v>33872</v>
      </c>
    </row>
    <row r="25529" spans="1:4" ht="15" x14ac:dyDescent="0.25">
      <c r="A25529" s="53" t="s">
        <v>29557</v>
      </c>
      <c r="B25529" s="53">
        <v>60</v>
      </c>
      <c r="C25529" s="53" t="s">
        <v>33536</v>
      </c>
      <c r="D25529" s="53" t="s">
        <v>33872</v>
      </c>
    </row>
    <row r="25530" spans="1:4" ht="15" x14ac:dyDescent="0.25">
      <c r="A25530" s="53" t="s">
        <v>29558</v>
      </c>
      <c r="B25530" s="53">
        <v>60</v>
      </c>
      <c r="C25530" s="53" t="s">
        <v>33542</v>
      </c>
      <c r="D25530" s="53" t="s">
        <v>33872</v>
      </c>
    </row>
    <row r="25531" spans="1:4" ht="15" x14ac:dyDescent="0.25">
      <c r="A25531" s="53" t="s">
        <v>29559</v>
      </c>
      <c r="B25531" s="53">
        <v>60</v>
      </c>
      <c r="C25531" s="53" t="s">
        <v>33542</v>
      </c>
      <c r="D25531" s="53" t="s">
        <v>33872</v>
      </c>
    </row>
    <row r="25532" spans="1:4" ht="15" x14ac:dyDescent="0.25">
      <c r="A25532" s="53" t="s">
        <v>29560</v>
      </c>
      <c r="B25532" s="53">
        <v>20</v>
      </c>
      <c r="C25532" s="53" t="s">
        <v>33536</v>
      </c>
      <c r="D25532" s="53" t="s">
        <v>33872</v>
      </c>
    </row>
    <row r="25533" spans="1:4" ht="15" x14ac:dyDescent="0.25">
      <c r="A25533" s="53" t="s">
        <v>29561</v>
      </c>
      <c r="B25533" s="53">
        <v>20</v>
      </c>
      <c r="C25533" s="53" t="s">
        <v>33536</v>
      </c>
      <c r="D25533" s="53" t="s">
        <v>33872</v>
      </c>
    </row>
    <row r="25534" spans="1:4" ht="15" x14ac:dyDescent="0.25">
      <c r="A25534" s="53" t="s">
        <v>29562</v>
      </c>
      <c r="B25534" s="53">
        <v>20</v>
      </c>
      <c r="C25534" s="53" t="s">
        <v>33536</v>
      </c>
      <c r="D25534" s="53" t="s">
        <v>33872</v>
      </c>
    </row>
    <row r="25535" spans="1:4" ht="15" x14ac:dyDescent="0.25">
      <c r="A25535" s="53" t="s">
        <v>29563</v>
      </c>
      <c r="B25535" s="53">
        <v>20</v>
      </c>
      <c r="C25535" s="53" t="s">
        <v>33536</v>
      </c>
      <c r="D25535" s="53" t="s">
        <v>33872</v>
      </c>
    </row>
    <row r="25536" spans="1:4" ht="15" x14ac:dyDescent="0.25">
      <c r="A25536" s="53" t="s">
        <v>29564</v>
      </c>
      <c r="B25536" s="53">
        <v>20</v>
      </c>
      <c r="C25536" s="53" t="s">
        <v>33536</v>
      </c>
      <c r="D25536" s="53" t="s">
        <v>33872</v>
      </c>
    </row>
    <row r="25537" spans="1:4" ht="15" x14ac:dyDescent="0.25">
      <c r="A25537" s="53" t="s">
        <v>29565</v>
      </c>
      <c r="B25537" s="53">
        <v>20</v>
      </c>
      <c r="C25537" s="53" t="s">
        <v>33536</v>
      </c>
      <c r="D25537" s="53" t="s">
        <v>33872</v>
      </c>
    </row>
    <row r="25538" spans="1:4" ht="15" x14ac:dyDescent="0.25">
      <c r="A25538" s="53" t="s">
        <v>29566</v>
      </c>
      <c r="B25538" s="53">
        <v>20</v>
      </c>
      <c r="C25538" s="53" t="s">
        <v>33536</v>
      </c>
      <c r="D25538" s="53" t="s">
        <v>33872</v>
      </c>
    </row>
    <row r="25539" spans="1:4" ht="15" x14ac:dyDescent="0.25">
      <c r="A25539" s="53" t="s">
        <v>29567</v>
      </c>
      <c r="B25539" s="53">
        <v>20</v>
      </c>
      <c r="C25539" s="53" t="s">
        <v>33536</v>
      </c>
      <c r="D25539" s="53" t="s">
        <v>33872</v>
      </c>
    </row>
    <row r="25540" spans="1:4" ht="15" x14ac:dyDescent="0.25">
      <c r="A25540" s="53" t="s">
        <v>29568</v>
      </c>
      <c r="B25540" s="53">
        <v>20</v>
      </c>
      <c r="C25540" s="53" t="s">
        <v>33536</v>
      </c>
      <c r="D25540" s="53" t="s">
        <v>33872</v>
      </c>
    </row>
    <row r="25541" spans="1:4" ht="15" x14ac:dyDescent="0.25">
      <c r="A25541" s="53" t="s">
        <v>29569</v>
      </c>
      <c r="B25541" s="53">
        <v>30</v>
      </c>
      <c r="C25541" s="53" t="s">
        <v>33536</v>
      </c>
      <c r="D25541" s="53" t="s">
        <v>33872</v>
      </c>
    </row>
    <row r="25542" spans="1:4" ht="15" x14ac:dyDescent="0.25">
      <c r="A25542" s="53" t="s">
        <v>29570</v>
      </c>
      <c r="B25542" s="53">
        <v>30</v>
      </c>
      <c r="C25542" s="53" t="s">
        <v>33536</v>
      </c>
      <c r="D25542" s="53" t="s">
        <v>33872</v>
      </c>
    </row>
    <row r="25543" spans="1:4" ht="15" x14ac:dyDescent="0.25">
      <c r="A25543" s="53" t="s">
        <v>29571</v>
      </c>
      <c r="B25543" s="53">
        <v>20</v>
      </c>
      <c r="C25543" s="53" t="s">
        <v>33536</v>
      </c>
      <c r="D25543" s="53" t="s">
        <v>33872</v>
      </c>
    </row>
    <row r="25544" spans="1:4" ht="15" x14ac:dyDescent="0.25">
      <c r="A25544" s="53" t="s">
        <v>29572</v>
      </c>
      <c r="B25544" s="53">
        <v>30</v>
      </c>
      <c r="C25544" s="53"/>
      <c r="D25544" s="53" t="s">
        <v>33872</v>
      </c>
    </row>
    <row r="25545" spans="1:4" ht="15" x14ac:dyDescent="0.25">
      <c r="A25545" s="53" t="s">
        <v>29573</v>
      </c>
      <c r="B25545" s="53">
        <v>30</v>
      </c>
      <c r="C25545" s="53"/>
      <c r="D25545" s="53" t="s">
        <v>33872</v>
      </c>
    </row>
    <row r="25546" spans="1:4" ht="15" x14ac:dyDescent="0.25">
      <c r="A25546" s="53" t="s">
        <v>29574</v>
      </c>
      <c r="B25546" s="53">
        <v>20</v>
      </c>
      <c r="C25546" s="53"/>
      <c r="D25546" s="53" t="s">
        <v>33872</v>
      </c>
    </row>
    <row r="25547" spans="1:4" ht="15" x14ac:dyDescent="0.25">
      <c r="A25547" s="53" t="s">
        <v>29575</v>
      </c>
      <c r="B25547" s="53">
        <v>15</v>
      </c>
      <c r="C25547" s="53" t="s">
        <v>33536</v>
      </c>
      <c r="D25547" s="53" t="s">
        <v>33872</v>
      </c>
    </row>
    <row r="25548" spans="1:4" ht="15" x14ac:dyDescent="0.25">
      <c r="A25548" s="53" t="s">
        <v>29576</v>
      </c>
      <c r="B25548" s="53">
        <v>15</v>
      </c>
      <c r="C25548" s="53" t="s">
        <v>33536</v>
      </c>
      <c r="D25548" s="53" t="s">
        <v>33872</v>
      </c>
    </row>
    <row r="25549" spans="1:4" ht="15" x14ac:dyDescent="0.25">
      <c r="A25549" s="53" t="s">
        <v>29577</v>
      </c>
      <c r="B25549" s="53">
        <v>40</v>
      </c>
      <c r="C25549" s="53" t="s">
        <v>33542</v>
      </c>
      <c r="D25549" s="53" t="s">
        <v>33872</v>
      </c>
    </row>
    <row r="25550" spans="1:4" ht="15" x14ac:dyDescent="0.25">
      <c r="A25550" s="53" t="s">
        <v>29578</v>
      </c>
      <c r="B25550" s="53">
        <v>20</v>
      </c>
      <c r="C25550" s="53" t="s">
        <v>33536</v>
      </c>
      <c r="D25550" s="53" t="s">
        <v>33872</v>
      </c>
    </row>
    <row r="25551" spans="1:4" ht="15" x14ac:dyDescent="0.25">
      <c r="A25551" s="53" t="s">
        <v>29579</v>
      </c>
      <c r="B25551" s="53">
        <v>20</v>
      </c>
      <c r="C25551" s="53" t="s">
        <v>33536</v>
      </c>
      <c r="D25551" s="53" t="s">
        <v>33872</v>
      </c>
    </row>
    <row r="25552" spans="1:4" ht="15" x14ac:dyDescent="0.25">
      <c r="A25552" s="53" t="s">
        <v>29580</v>
      </c>
      <c r="B25552" s="53">
        <v>20</v>
      </c>
      <c r="C25552" s="53" t="s">
        <v>33536</v>
      </c>
      <c r="D25552" s="53" t="s">
        <v>33872</v>
      </c>
    </row>
    <row r="25553" spans="1:4" ht="15" x14ac:dyDescent="0.25">
      <c r="A25553" s="53" t="s">
        <v>29581</v>
      </c>
      <c r="B25553" s="53">
        <v>20</v>
      </c>
      <c r="C25553" s="53" t="s">
        <v>33536</v>
      </c>
      <c r="D25553" s="53" t="s">
        <v>33872</v>
      </c>
    </row>
    <row r="25554" spans="1:4" ht="15" x14ac:dyDescent="0.25">
      <c r="A25554" s="53" t="s">
        <v>29582</v>
      </c>
      <c r="B25554" s="53">
        <v>40</v>
      </c>
      <c r="C25554" s="53" t="s">
        <v>33536</v>
      </c>
      <c r="D25554" s="53" t="s">
        <v>33872</v>
      </c>
    </row>
    <row r="25555" spans="1:4" ht="15" x14ac:dyDescent="0.25">
      <c r="A25555" s="53" t="s">
        <v>29583</v>
      </c>
      <c r="B25555" s="53">
        <v>40</v>
      </c>
      <c r="C25555" s="53" t="s">
        <v>33536</v>
      </c>
      <c r="D25555" s="53" t="s">
        <v>33872</v>
      </c>
    </row>
    <row r="25556" spans="1:4" ht="15" x14ac:dyDescent="0.25">
      <c r="A25556" s="53" t="s">
        <v>29584</v>
      </c>
      <c r="B25556" s="53">
        <v>20</v>
      </c>
      <c r="C25556" s="53" t="s">
        <v>33536</v>
      </c>
      <c r="D25556" s="53" t="s">
        <v>33872</v>
      </c>
    </row>
    <row r="25557" spans="1:4" ht="15" x14ac:dyDescent="0.25">
      <c r="A25557" s="53" t="s">
        <v>29585</v>
      </c>
      <c r="B25557" s="53">
        <v>20</v>
      </c>
      <c r="C25557" s="53" t="s">
        <v>33536</v>
      </c>
      <c r="D25557" s="53" t="s">
        <v>33872</v>
      </c>
    </row>
    <row r="25558" spans="1:4" ht="15" x14ac:dyDescent="0.25">
      <c r="A25558" s="53" t="s">
        <v>29586</v>
      </c>
      <c r="B25558" s="53">
        <v>20</v>
      </c>
      <c r="C25558" s="53" t="s">
        <v>33536</v>
      </c>
      <c r="D25558" s="53" t="s">
        <v>33872</v>
      </c>
    </row>
    <row r="25559" spans="1:4" ht="15" x14ac:dyDescent="0.25">
      <c r="A25559" s="53" t="s">
        <v>29587</v>
      </c>
      <c r="B25559" s="53">
        <v>20</v>
      </c>
      <c r="C25559" s="53" t="s">
        <v>33536</v>
      </c>
      <c r="D25559" s="53" t="s">
        <v>33872</v>
      </c>
    </row>
    <row r="25560" spans="1:4" ht="15" x14ac:dyDescent="0.25">
      <c r="A25560" s="53" t="s">
        <v>29588</v>
      </c>
      <c r="B25560" s="53">
        <v>20</v>
      </c>
      <c r="C25560" s="53" t="s">
        <v>33536</v>
      </c>
      <c r="D25560" s="53" t="s">
        <v>33872</v>
      </c>
    </row>
    <row r="25561" spans="1:4" ht="15" x14ac:dyDescent="0.25">
      <c r="A25561" s="53" t="s">
        <v>29589</v>
      </c>
      <c r="B25561" s="53">
        <v>20</v>
      </c>
      <c r="C25561" s="53" t="s">
        <v>33536</v>
      </c>
      <c r="D25561" s="53" t="s">
        <v>33872</v>
      </c>
    </row>
    <row r="25562" spans="1:4" ht="15" x14ac:dyDescent="0.25">
      <c r="A25562" s="53" t="s">
        <v>29590</v>
      </c>
      <c r="B25562" s="53">
        <v>20</v>
      </c>
      <c r="C25562" s="53" t="s">
        <v>33536</v>
      </c>
      <c r="D25562" s="53" t="s">
        <v>33872</v>
      </c>
    </row>
    <row r="25563" spans="1:4" ht="15" x14ac:dyDescent="0.25">
      <c r="A25563" s="53" t="s">
        <v>29591</v>
      </c>
      <c r="B25563" s="53">
        <v>20</v>
      </c>
      <c r="C25563" s="53" t="s">
        <v>33536</v>
      </c>
      <c r="D25563" s="53" t="s">
        <v>33872</v>
      </c>
    </row>
    <row r="25564" spans="1:4" ht="15" x14ac:dyDescent="0.25">
      <c r="A25564" s="53" t="s">
        <v>29592</v>
      </c>
      <c r="B25564" s="53">
        <v>60</v>
      </c>
      <c r="C25564" s="53" t="s">
        <v>33542</v>
      </c>
      <c r="D25564" s="53" t="s">
        <v>33872</v>
      </c>
    </row>
    <row r="25565" spans="1:4" ht="15" x14ac:dyDescent="0.25">
      <c r="A25565" s="53" t="s">
        <v>29593</v>
      </c>
      <c r="B25565" s="53">
        <v>20</v>
      </c>
      <c r="C25565" s="53"/>
      <c r="D25565" s="53" t="s">
        <v>33872</v>
      </c>
    </row>
    <row r="25566" spans="1:4" ht="15" x14ac:dyDescent="0.25">
      <c r="A25566" s="53" t="s">
        <v>29594</v>
      </c>
      <c r="B25566" s="53">
        <v>20</v>
      </c>
      <c r="C25566" s="53"/>
      <c r="D25566" s="53" t="s">
        <v>33872</v>
      </c>
    </row>
    <row r="25567" spans="1:4" ht="15" x14ac:dyDescent="0.25">
      <c r="A25567" s="53" t="s">
        <v>29595</v>
      </c>
      <c r="B25567" s="53">
        <v>20</v>
      </c>
      <c r="C25567" s="53" t="s">
        <v>33536</v>
      </c>
      <c r="D25567" s="53" t="s">
        <v>33872</v>
      </c>
    </row>
    <row r="25568" spans="1:4" ht="15" x14ac:dyDescent="0.25">
      <c r="A25568" s="53" t="s">
        <v>29596</v>
      </c>
      <c r="B25568" s="53">
        <v>20</v>
      </c>
      <c r="C25568" s="53" t="s">
        <v>33536</v>
      </c>
      <c r="D25568" s="53" t="s">
        <v>33872</v>
      </c>
    </row>
    <row r="25569" spans="1:4" ht="15" x14ac:dyDescent="0.25">
      <c r="A25569" s="53" t="s">
        <v>29597</v>
      </c>
      <c r="B25569" s="53">
        <v>30</v>
      </c>
      <c r="C25569" s="53" t="s">
        <v>33536</v>
      </c>
      <c r="D25569" s="53" t="s">
        <v>33872</v>
      </c>
    </row>
    <row r="25570" spans="1:4" ht="15" x14ac:dyDescent="0.25">
      <c r="A25570" s="53" t="s">
        <v>29598</v>
      </c>
      <c r="B25570" s="53">
        <v>40</v>
      </c>
      <c r="C25570" s="53" t="s">
        <v>33536</v>
      </c>
      <c r="D25570" s="53" t="s">
        <v>33872</v>
      </c>
    </row>
    <row r="25571" spans="1:4" ht="15" x14ac:dyDescent="0.25">
      <c r="A25571" s="53" t="s">
        <v>29599</v>
      </c>
      <c r="B25571" s="53">
        <v>20</v>
      </c>
      <c r="C25571" s="53" t="s">
        <v>33536</v>
      </c>
      <c r="D25571" s="53" t="s">
        <v>33872</v>
      </c>
    </row>
    <row r="25572" spans="1:4" ht="15" x14ac:dyDescent="0.25">
      <c r="A25572" s="53" t="s">
        <v>29600</v>
      </c>
      <c r="B25572" s="53">
        <v>40</v>
      </c>
      <c r="C25572" s="53" t="s">
        <v>33536</v>
      </c>
      <c r="D25572" s="53" t="s">
        <v>33872</v>
      </c>
    </row>
    <row r="25573" spans="1:4" ht="15" x14ac:dyDescent="0.25">
      <c r="A25573" s="53" t="s">
        <v>29601</v>
      </c>
      <c r="B25573" s="53">
        <v>40</v>
      </c>
      <c r="C25573" s="53" t="s">
        <v>33536</v>
      </c>
      <c r="D25573" s="53" t="s">
        <v>33872</v>
      </c>
    </row>
    <row r="25574" spans="1:4" ht="15" x14ac:dyDescent="0.25">
      <c r="A25574" s="53" t="s">
        <v>29602</v>
      </c>
      <c r="B25574" s="53">
        <v>20</v>
      </c>
      <c r="C25574" s="53" t="s">
        <v>33536</v>
      </c>
      <c r="D25574" s="53" t="s">
        <v>33872</v>
      </c>
    </row>
    <row r="25575" spans="1:4" ht="15" x14ac:dyDescent="0.25">
      <c r="A25575" s="53" t="s">
        <v>29603</v>
      </c>
      <c r="B25575" s="53">
        <v>40</v>
      </c>
      <c r="C25575" s="53" t="s">
        <v>33536</v>
      </c>
      <c r="D25575" s="53" t="s">
        <v>33872</v>
      </c>
    </row>
    <row r="25576" spans="1:4" ht="15" x14ac:dyDescent="0.25">
      <c r="A25576" s="53" t="s">
        <v>29604</v>
      </c>
      <c r="B25576" s="53">
        <v>0</v>
      </c>
      <c r="C25576" s="53" t="s">
        <v>33536</v>
      </c>
      <c r="D25576" s="53" t="s">
        <v>33872</v>
      </c>
    </row>
    <row r="25577" spans="1:4" ht="15" x14ac:dyDescent="0.25">
      <c r="A25577" s="53" t="s">
        <v>29605</v>
      </c>
      <c r="B25577" s="53">
        <v>0</v>
      </c>
      <c r="C25577" s="53" t="s">
        <v>33536</v>
      </c>
      <c r="D25577" s="53" t="s">
        <v>33872</v>
      </c>
    </row>
    <row r="25578" spans="1:4" ht="15" x14ac:dyDescent="0.25">
      <c r="A25578" s="53" t="s">
        <v>29606</v>
      </c>
      <c r="B25578" s="53">
        <v>0</v>
      </c>
      <c r="C25578" s="53" t="s">
        <v>33536</v>
      </c>
      <c r="D25578" s="53" t="s">
        <v>33872</v>
      </c>
    </row>
    <row r="25579" spans="1:4" ht="15" x14ac:dyDescent="0.25">
      <c r="A25579" s="53" t="s">
        <v>29607</v>
      </c>
      <c r="B25579" s="53">
        <v>0</v>
      </c>
      <c r="C25579" s="53" t="s">
        <v>33536</v>
      </c>
      <c r="D25579" s="53" t="s">
        <v>33872</v>
      </c>
    </row>
    <row r="25580" spans="1:4" ht="15" x14ac:dyDescent="0.25">
      <c r="A25580" s="53" t="s">
        <v>29608</v>
      </c>
      <c r="B25580" s="53">
        <v>0</v>
      </c>
      <c r="C25580" s="53" t="s">
        <v>33536</v>
      </c>
      <c r="D25580" s="53" t="s">
        <v>33872</v>
      </c>
    </row>
    <row r="25581" spans="1:4" ht="15" x14ac:dyDescent="0.25">
      <c r="A25581" s="53" t="s">
        <v>29609</v>
      </c>
      <c r="B25581" s="53">
        <v>0</v>
      </c>
      <c r="C25581" s="53" t="s">
        <v>33536</v>
      </c>
      <c r="D25581" s="53" t="s">
        <v>33872</v>
      </c>
    </row>
    <row r="25582" spans="1:4" ht="15" x14ac:dyDescent="0.25">
      <c r="A25582" s="53" t="s">
        <v>29610</v>
      </c>
      <c r="B25582" s="53">
        <v>0</v>
      </c>
      <c r="C25582" s="53" t="s">
        <v>33536</v>
      </c>
      <c r="D25582" s="53" t="s">
        <v>33872</v>
      </c>
    </row>
    <row r="25583" spans="1:4" ht="15" x14ac:dyDescent="0.25">
      <c r="A25583" s="53" t="s">
        <v>29611</v>
      </c>
      <c r="B25583" s="53">
        <v>0</v>
      </c>
      <c r="C25583" s="53" t="s">
        <v>33536</v>
      </c>
      <c r="D25583" s="53" t="s">
        <v>33872</v>
      </c>
    </row>
    <row r="25584" spans="1:4" ht="15" x14ac:dyDescent="0.25">
      <c r="A25584" s="53" t="s">
        <v>29612</v>
      </c>
      <c r="B25584" s="53">
        <v>20</v>
      </c>
      <c r="C25584" s="53" t="s">
        <v>33536</v>
      </c>
      <c r="D25584" s="53" t="s">
        <v>33872</v>
      </c>
    </row>
    <row r="25585" spans="1:4" ht="15" x14ac:dyDescent="0.25">
      <c r="A25585" s="53" t="s">
        <v>29613</v>
      </c>
      <c r="B25585" s="53">
        <v>40</v>
      </c>
      <c r="C25585" s="53"/>
      <c r="D25585" s="53" t="s">
        <v>33872</v>
      </c>
    </row>
    <row r="25586" spans="1:4" ht="15" x14ac:dyDescent="0.25">
      <c r="A25586" s="53" t="s">
        <v>29614</v>
      </c>
      <c r="B25586" s="53">
        <v>20</v>
      </c>
      <c r="C25586" s="53" t="s">
        <v>33536</v>
      </c>
      <c r="D25586" s="53" t="s">
        <v>33872</v>
      </c>
    </row>
    <row r="25587" spans="1:4" ht="15" x14ac:dyDescent="0.25">
      <c r="A25587" s="53" t="s">
        <v>29615</v>
      </c>
      <c r="B25587" s="53">
        <v>20</v>
      </c>
      <c r="C25587" s="53" t="s">
        <v>33536</v>
      </c>
      <c r="D25587" s="53" t="s">
        <v>33872</v>
      </c>
    </row>
    <row r="25588" spans="1:4" ht="15" x14ac:dyDescent="0.25">
      <c r="A25588" s="53" t="s">
        <v>29616</v>
      </c>
      <c r="B25588" s="53">
        <v>30</v>
      </c>
      <c r="C25588" s="53" t="s">
        <v>33536</v>
      </c>
      <c r="D25588" s="53" t="s">
        <v>33872</v>
      </c>
    </row>
    <row r="25589" spans="1:4" ht="15" x14ac:dyDescent="0.25">
      <c r="A25589" s="53" t="s">
        <v>29617</v>
      </c>
      <c r="B25589" s="53">
        <v>30</v>
      </c>
      <c r="C25589" s="53" t="s">
        <v>33536</v>
      </c>
      <c r="D25589" s="53" t="s">
        <v>33872</v>
      </c>
    </row>
    <row r="25590" spans="1:4" ht="15" x14ac:dyDescent="0.25">
      <c r="A25590" s="53" t="s">
        <v>29618</v>
      </c>
      <c r="B25590" s="53">
        <v>30</v>
      </c>
      <c r="C25590" s="53" t="s">
        <v>33536</v>
      </c>
      <c r="D25590" s="53" t="s">
        <v>33872</v>
      </c>
    </row>
    <row r="25591" spans="1:4" ht="15" x14ac:dyDescent="0.25">
      <c r="A25591" s="53" t="s">
        <v>29619</v>
      </c>
      <c r="B25591" s="53">
        <v>30</v>
      </c>
      <c r="C25591" s="53" t="s">
        <v>33536</v>
      </c>
      <c r="D25591" s="53" t="s">
        <v>33872</v>
      </c>
    </row>
    <row r="25592" spans="1:4" ht="15" x14ac:dyDescent="0.25">
      <c r="A25592" s="53" t="s">
        <v>29620</v>
      </c>
      <c r="B25592" s="53">
        <v>30</v>
      </c>
      <c r="C25592" s="53" t="s">
        <v>33536</v>
      </c>
      <c r="D25592" s="53" t="s">
        <v>33872</v>
      </c>
    </row>
    <row r="25593" spans="1:4" ht="15" x14ac:dyDescent="0.25">
      <c r="A25593" s="53" t="s">
        <v>29621</v>
      </c>
      <c r="B25593" s="53">
        <v>30</v>
      </c>
      <c r="C25593" s="53" t="s">
        <v>33536</v>
      </c>
      <c r="D25593" s="53" t="s">
        <v>33872</v>
      </c>
    </row>
    <row r="25594" spans="1:4" ht="15" x14ac:dyDescent="0.25">
      <c r="A25594" s="53" t="s">
        <v>29622</v>
      </c>
      <c r="B25594" s="53">
        <v>30</v>
      </c>
      <c r="C25594" s="53" t="s">
        <v>33536</v>
      </c>
      <c r="D25594" s="53" t="s">
        <v>33872</v>
      </c>
    </row>
    <row r="25595" spans="1:4" ht="15" x14ac:dyDescent="0.25">
      <c r="A25595" s="53" t="s">
        <v>29623</v>
      </c>
      <c r="B25595" s="53">
        <v>30</v>
      </c>
      <c r="C25595" s="53" t="s">
        <v>33536</v>
      </c>
      <c r="D25595" s="53" t="s">
        <v>33872</v>
      </c>
    </row>
    <row r="25596" spans="1:4" ht="15" x14ac:dyDescent="0.25">
      <c r="A25596" s="53" t="s">
        <v>29624</v>
      </c>
      <c r="B25596" s="53">
        <v>30</v>
      </c>
      <c r="C25596" s="53" t="s">
        <v>33536</v>
      </c>
      <c r="D25596" s="53" t="s">
        <v>33872</v>
      </c>
    </row>
    <row r="25597" spans="1:4" ht="15" x14ac:dyDescent="0.25">
      <c r="A25597" s="53" t="s">
        <v>29625</v>
      </c>
      <c r="B25597" s="53">
        <v>30</v>
      </c>
      <c r="C25597" s="53" t="s">
        <v>33536</v>
      </c>
      <c r="D25597" s="53" t="s">
        <v>33872</v>
      </c>
    </row>
    <row r="25598" spans="1:4" ht="15" x14ac:dyDescent="0.25">
      <c r="A25598" s="53" t="s">
        <v>29626</v>
      </c>
      <c r="B25598" s="53">
        <v>30</v>
      </c>
      <c r="C25598" s="53" t="s">
        <v>33536</v>
      </c>
      <c r="D25598" s="53" t="s">
        <v>33872</v>
      </c>
    </row>
    <row r="25599" spans="1:4" ht="15" x14ac:dyDescent="0.25">
      <c r="A25599" s="53" t="s">
        <v>29627</v>
      </c>
      <c r="B25599" s="53">
        <v>30</v>
      </c>
      <c r="C25599" s="53" t="s">
        <v>33536</v>
      </c>
      <c r="D25599" s="53" t="s">
        <v>33872</v>
      </c>
    </row>
    <row r="25600" spans="1:4" ht="15" x14ac:dyDescent="0.25">
      <c r="A25600" s="53" t="s">
        <v>29628</v>
      </c>
      <c r="B25600" s="53">
        <v>30</v>
      </c>
      <c r="C25600" s="53" t="s">
        <v>33536</v>
      </c>
      <c r="D25600" s="53" t="s">
        <v>33872</v>
      </c>
    </row>
    <row r="25601" spans="1:4" ht="15" x14ac:dyDescent="0.25">
      <c r="A25601" s="53" t="s">
        <v>29629</v>
      </c>
      <c r="B25601" s="53">
        <v>30</v>
      </c>
      <c r="C25601" s="53" t="s">
        <v>33536</v>
      </c>
      <c r="D25601" s="53" t="s">
        <v>33872</v>
      </c>
    </row>
    <row r="25602" spans="1:4" ht="15" x14ac:dyDescent="0.25">
      <c r="A25602" s="53" t="s">
        <v>29630</v>
      </c>
      <c r="B25602" s="53">
        <v>30</v>
      </c>
      <c r="C25602" s="53" t="s">
        <v>33536</v>
      </c>
      <c r="D25602" s="53" t="s">
        <v>33872</v>
      </c>
    </row>
    <row r="25603" spans="1:4" ht="15" x14ac:dyDescent="0.25">
      <c r="A25603" s="53" t="s">
        <v>29631</v>
      </c>
      <c r="B25603" s="53">
        <v>30</v>
      </c>
      <c r="C25603" s="53" t="s">
        <v>33536</v>
      </c>
      <c r="D25603" s="53" t="s">
        <v>33872</v>
      </c>
    </row>
    <row r="25604" spans="1:4" ht="15" x14ac:dyDescent="0.25">
      <c r="A25604" s="53" t="s">
        <v>29632</v>
      </c>
      <c r="B25604" s="53">
        <v>30</v>
      </c>
      <c r="C25604" s="53" t="s">
        <v>33536</v>
      </c>
      <c r="D25604" s="53" t="s">
        <v>33872</v>
      </c>
    </row>
    <row r="25605" spans="1:4" ht="15" x14ac:dyDescent="0.25">
      <c r="A25605" s="53" t="s">
        <v>29633</v>
      </c>
      <c r="B25605" s="53">
        <v>30</v>
      </c>
      <c r="C25605" s="53" t="s">
        <v>33536</v>
      </c>
      <c r="D25605" s="53" t="s">
        <v>33872</v>
      </c>
    </row>
    <row r="25606" spans="1:4" ht="15" x14ac:dyDescent="0.25">
      <c r="A25606" s="53" t="s">
        <v>29634</v>
      </c>
      <c r="B25606" s="53">
        <v>30</v>
      </c>
      <c r="C25606" s="53" t="s">
        <v>33536</v>
      </c>
      <c r="D25606" s="53" t="s">
        <v>33872</v>
      </c>
    </row>
    <row r="25607" spans="1:4" ht="15" x14ac:dyDescent="0.25">
      <c r="A25607" s="53" t="s">
        <v>29635</v>
      </c>
      <c r="B25607" s="53">
        <v>30</v>
      </c>
      <c r="C25607" s="53" t="s">
        <v>33536</v>
      </c>
      <c r="D25607" s="53" t="s">
        <v>33872</v>
      </c>
    </row>
    <row r="25608" spans="1:4" ht="15" x14ac:dyDescent="0.25">
      <c r="A25608" s="53" t="s">
        <v>29636</v>
      </c>
      <c r="B25608" s="53">
        <v>30</v>
      </c>
      <c r="C25608" s="53" t="s">
        <v>33536</v>
      </c>
      <c r="D25608" s="53" t="s">
        <v>33872</v>
      </c>
    </row>
    <row r="25609" spans="1:4" ht="15" x14ac:dyDescent="0.25">
      <c r="A25609" s="53" t="s">
        <v>29637</v>
      </c>
      <c r="B25609" s="53">
        <v>30</v>
      </c>
      <c r="C25609" s="53" t="s">
        <v>33536</v>
      </c>
      <c r="D25609" s="53" t="s">
        <v>33872</v>
      </c>
    </row>
    <row r="25610" spans="1:4" ht="15" x14ac:dyDescent="0.25">
      <c r="A25610" s="53" t="s">
        <v>29638</v>
      </c>
      <c r="B25610" s="53">
        <v>45</v>
      </c>
      <c r="C25610" s="53" t="s">
        <v>33536</v>
      </c>
      <c r="D25610" s="53" t="s">
        <v>33872</v>
      </c>
    </row>
    <row r="25611" spans="1:4" ht="15" x14ac:dyDescent="0.25">
      <c r="A25611" s="53" t="s">
        <v>29639</v>
      </c>
      <c r="B25611" s="53">
        <v>30</v>
      </c>
      <c r="C25611" s="53" t="s">
        <v>33536</v>
      </c>
      <c r="D25611" s="53" t="s">
        <v>33872</v>
      </c>
    </row>
    <row r="25612" spans="1:4" ht="15" x14ac:dyDescent="0.25">
      <c r="A25612" s="53" t="s">
        <v>29640</v>
      </c>
      <c r="B25612" s="53">
        <v>30</v>
      </c>
      <c r="C25612" s="53" t="s">
        <v>33536</v>
      </c>
      <c r="D25612" s="53" t="s">
        <v>33872</v>
      </c>
    </row>
    <row r="25613" spans="1:4" ht="15" x14ac:dyDescent="0.25">
      <c r="A25613" s="53" t="s">
        <v>29641</v>
      </c>
      <c r="B25613" s="53">
        <v>15</v>
      </c>
      <c r="C25613" s="53" t="s">
        <v>33536</v>
      </c>
      <c r="D25613" s="53" t="s">
        <v>33872</v>
      </c>
    </row>
    <row r="25614" spans="1:4" ht="15" x14ac:dyDescent="0.25">
      <c r="A25614" s="53" t="s">
        <v>29642</v>
      </c>
      <c r="B25614" s="53">
        <v>30</v>
      </c>
      <c r="C25614" s="53" t="s">
        <v>33536</v>
      </c>
      <c r="D25614" s="53" t="s">
        <v>33872</v>
      </c>
    </row>
    <row r="25615" spans="1:4" ht="15" x14ac:dyDescent="0.25">
      <c r="A25615" s="53" t="s">
        <v>29643</v>
      </c>
      <c r="B25615" s="53">
        <v>30</v>
      </c>
      <c r="C25615" s="53" t="s">
        <v>33536</v>
      </c>
      <c r="D25615" s="53" t="s">
        <v>33872</v>
      </c>
    </row>
    <row r="25616" spans="1:4" ht="15" x14ac:dyDescent="0.25">
      <c r="A25616" s="53" t="s">
        <v>29644</v>
      </c>
      <c r="B25616" s="53">
        <v>30</v>
      </c>
      <c r="C25616" s="53" t="s">
        <v>33536</v>
      </c>
      <c r="D25616" s="53" t="s">
        <v>33872</v>
      </c>
    </row>
    <row r="25617" spans="1:4" ht="15" x14ac:dyDescent="0.25">
      <c r="A25617" s="53" t="s">
        <v>29645</v>
      </c>
      <c r="B25617" s="53">
        <v>60</v>
      </c>
      <c r="C25617" s="53" t="s">
        <v>33542</v>
      </c>
      <c r="D25617" s="53" t="s">
        <v>33872</v>
      </c>
    </row>
    <row r="25618" spans="1:4" ht="15" x14ac:dyDescent="0.25">
      <c r="A25618" s="53" t="s">
        <v>29646</v>
      </c>
      <c r="B25618" s="53">
        <v>60</v>
      </c>
      <c r="C25618" s="53" t="s">
        <v>33542</v>
      </c>
      <c r="D25618" s="53" t="s">
        <v>33872</v>
      </c>
    </row>
    <row r="25619" spans="1:4" ht="15" x14ac:dyDescent="0.25">
      <c r="A25619" s="53" t="s">
        <v>29647</v>
      </c>
      <c r="B25619" s="53">
        <v>30</v>
      </c>
      <c r="C25619" s="53" t="s">
        <v>33536</v>
      </c>
      <c r="D25619" s="53" t="s">
        <v>33872</v>
      </c>
    </row>
    <row r="25620" spans="1:4" ht="15" x14ac:dyDescent="0.25">
      <c r="A25620" s="53" t="s">
        <v>29648</v>
      </c>
      <c r="B25620" s="53">
        <v>30</v>
      </c>
      <c r="C25620" s="53" t="s">
        <v>33536</v>
      </c>
      <c r="D25620" s="53" t="s">
        <v>33872</v>
      </c>
    </row>
    <row r="25621" spans="1:4" ht="15" x14ac:dyDescent="0.25">
      <c r="A25621" s="53" t="s">
        <v>29649</v>
      </c>
      <c r="B25621" s="53">
        <v>30</v>
      </c>
      <c r="C25621" s="53" t="s">
        <v>33536</v>
      </c>
      <c r="D25621" s="53" t="s">
        <v>33872</v>
      </c>
    </row>
    <row r="25622" spans="1:4" ht="15" x14ac:dyDescent="0.25">
      <c r="A25622" s="53" t="s">
        <v>29650</v>
      </c>
      <c r="B25622" s="53">
        <v>30</v>
      </c>
      <c r="C25622" s="53" t="s">
        <v>33536</v>
      </c>
      <c r="D25622" s="53" t="s">
        <v>33872</v>
      </c>
    </row>
    <row r="25623" spans="1:4" ht="15" x14ac:dyDescent="0.25">
      <c r="A25623" s="53" t="s">
        <v>29651</v>
      </c>
      <c r="B25623" s="53">
        <v>30</v>
      </c>
      <c r="C25623" s="53" t="s">
        <v>33536</v>
      </c>
      <c r="D25623" s="53" t="s">
        <v>33872</v>
      </c>
    </row>
    <row r="25624" spans="1:4" ht="15" x14ac:dyDescent="0.25">
      <c r="A25624" s="53" t="s">
        <v>29652</v>
      </c>
      <c r="B25624" s="53">
        <v>30</v>
      </c>
      <c r="C25624" s="53" t="s">
        <v>33536</v>
      </c>
      <c r="D25624" s="53" t="s">
        <v>33872</v>
      </c>
    </row>
    <row r="25625" spans="1:4" ht="15" x14ac:dyDescent="0.25">
      <c r="A25625" s="53" t="s">
        <v>29653</v>
      </c>
      <c r="B25625" s="53">
        <v>30</v>
      </c>
      <c r="C25625" s="53" t="s">
        <v>33536</v>
      </c>
      <c r="D25625" s="53" t="s">
        <v>33872</v>
      </c>
    </row>
    <row r="25626" spans="1:4" ht="15" x14ac:dyDescent="0.25">
      <c r="A25626" s="53" t="s">
        <v>29654</v>
      </c>
      <c r="B25626" s="53">
        <v>30</v>
      </c>
      <c r="C25626" s="53" t="s">
        <v>33536</v>
      </c>
      <c r="D25626" s="53" t="s">
        <v>33872</v>
      </c>
    </row>
    <row r="25627" spans="1:4" ht="15" x14ac:dyDescent="0.25">
      <c r="A25627" s="53" t="s">
        <v>29655</v>
      </c>
      <c r="B25627" s="53">
        <v>30</v>
      </c>
      <c r="C25627" s="53" t="s">
        <v>33536</v>
      </c>
      <c r="D25627" s="53" t="s">
        <v>33872</v>
      </c>
    </row>
    <row r="25628" spans="1:4" ht="15" x14ac:dyDescent="0.25">
      <c r="A25628" s="53" t="s">
        <v>29656</v>
      </c>
      <c r="B25628" s="53">
        <v>30</v>
      </c>
      <c r="C25628" s="53" t="s">
        <v>33536</v>
      </c>
      <c r="D25628" s="53" t="s">
        <v>33873</v>
      </c>
    </row>
    <row r="25629" spans="1:4" ht="15" x14ac:dyDescent="0.25">
      <c r="A25629" s="53" t="s">
        <v>29657</v>
      </c>
      <c r="B25629" s="53">
        <v>60</v>
      </c>
      <c r="C25629" s="53" t="s">
        <v>33542</v>
      </c>
      <c r="D25629" s="53" t="s">
        <v>33873</v>
      </c>
    </row>
    <row r="25630" spans="1:4" ht="15" x14ac:dyDescent="0.25">
      <c r="A25630" s="53" t="s">
        <v>29658</v>
      </c>
      <c r="B25630" s="53">
        <v>15</v>
      </c>
      <c r="C25630" s="53" t="s">
        <v>33536</v>
      </c>
      <c r="D25630" s="53" t="s">
        <v>33873</v>
      </c>
    </row>
    <row r="25631" spans="1:4" ht="15" x14ac:dyDescent="0.25">
      <c r="A25631" s="53" t="s">
        <v>29659</v>
      </c>
      <c r="B25631" s="53">
        <v>15</v>
      </c>
      <c r="C25631" s="53" t="s">
        <v>33536</v>
      </c>
      <c r="D25631" s="53" t="s">
        <v>33873</v>
      </c>
    </row>
    <row r="25632" spans="1:4" ht="15" x14ac:dyDescent="0.25">
      <c r="A25632" s="53" t="s">
        <v>29660</v>
      </c>
      <c r="B25632" s="53">
        <v>15</v>
      </c>
      <c r="C25632" s="53" t="s">
        <v>33536</v>
      </c>
      <c r="D25632" s="53" t="s">
        <v>33873</v>
      </c>
    </row>
    <row r="25633" spans="1:4" ht="15" x14ac:dyDescent="0.25">
      <c r="A25633" s="53" t="s">
        <v>29661</v>
      </c>
      <c r="B25633" s="53">
        <v>30</v>
      </c>
      <c r="C25633" s="53" t="s">
        <v>33536</v>
      </c>
      <c r="D25633" s="53" t="s">
        <v>33872</v>
      </c>
    </row>
    <row r="25634" spans="1:4" ht="15" x14ac:dyDescent="0.25">
      <c r="A25634" s="53" t="s">
        <v>33422</v>
      </c>
      <c r="B25634" s="53">
        <v>15</v>
      </c>
      <c r="C25634" s="53" t="s">
        <v>33536</v>
      </c>
      <c r="D25634" s="53" t="s">
        <v>33873</v>
      </c>
    </row>
    <row r="25635" spans="1:4" ht="15" x14ac:dyDescent="0.25">
      <c r="A25635" s="53" t="s">
        <v>29662</v>
      </c>
      <c r="B25635" s="53">
        <v>20</v>
      </c>
      <c r="C25635" s="53" t="s">
        <v>33536</v>
      </c>
      <c r="D25635" s="53" t="s">
        <v>33872</v>
      </c>
    </row>
    <row r="25636" spans="1:4" ht="15" x14ac:dyDescent="0.25">
      <c r="A25636" s="53" t="s">
        <v>29663</v>
      </c>
      <c r="B25636" s="53">
        <v>120</v>
      </c>
      <c r="C25636" s="53" t="s">
        <v>33542</v>
      </c>
      <c r="D25636" s="53" t="s">
        <v>33872</v>
      </c>
    </row>
    <row r="25637" spans="1:4" ht="15" x14ac:dyDescent="0.25">
      <c r="A25637" s="53" t="s">
        <v>29664</v>
      </c>
      <c r="B25637" s="53">
        <v>20</v>
      </c>
      <c r="C25637" s="53" t="s">
        <v>33536</v>
      </c>
      <c r="D25637" s="53" t="s">
        <v>33872</v>
      </c>
    </row>
    <row r="25638" spans="1:4" ht="15" x14ac:dyDescent="0.25">
      <c r="A25638" s="53" t="s">
        <v>29665</v>
      </c>
      <c r="B25638" s="53">
        <v>0</v>
      </c>
      <c r="C25638" s="53" t="s">
        <v>33536</v>
      </c>
      <c r="D25638" s="53" t="s">
        <v>33872</v>
      </c>
    </row>
    <row r="25639" spans="1:4" ht="15" x14ac:dyDescent="0.25">
      <c r="A25639" s="53" t="s">
        <v>29666</v>
      </c>
      <c r="B25639" s="53">
        <v>0</v>
      </c>
      <c r="C25639" s="53" t="s">
        <v>33536</v>
      </c>
      <c r="D25639" s="53" t="s">
        <v>33872</v>
      </c>
    </row>
    <row r="25640" spans="1:4" ht="15" x14ac:dyDescent="0.25">
      <c r="A25640" s="53" t="s">
        <v>29667</v>
      </c>
      <c r="B25640" s="53">
        <v>0</v>
      </c>
      <c r="C25640" s="53" t="s">
        <v>33536</v>
      </c>
      <c r="D25640" s="53" t="s">
        <v>33872</v>
      </c>
    </row>
    <row r="25641" spans="1:4" ht="15" x14ac:dyDescent="0.25">
      <c r="A25641" s="53" t="s">
        <v>29668</v>
      </c>
      <c r="B25641" s="53">
        <v>0</v>
      </c>
      <c r="C25641" s="53" t="s">
        <v>33536</v>
      </c>
      <c r="D25641" s="53" t="s">
        <v>33872</v>
      </c>
    </row>
    <row r="25642" spans="1:4" ht="15" x14ac:dyDescent="0.25">
      <c r="A25642" s="53" t="s">
        <v>29669</v>
      </c>
      <c r="B25642" s="53">
        <v>0</v>
      </c>
      <c r="C25642" s="53" t="s">
        <v>33536</v>
      </c>
      <c r="D25642" s="53" t="s">
        <v>33872</v>
      </c>
    </row>
    <row r="25643" spans="1:4" ht="15" x14ac:dyDescent="0.25">
      <c r="A25643" s="53" t="s">
        <v>29670</v>
      </c>
      <c r="B25643" s="53">
        <v>0</v>
      </c>
      <c r="C25643" s="53" t="s">
        <v>33536</v>
      </c>
      <c r="D25643" s="53" t="s">
        <v>33872</v>
      </c>
    </row>
    <row r="25644" spans="1:4" ht="15" x14ac:dyDescent="0.25">
      <c r="A25644" s="53" t="s">
        <v>29671</v>
      </c>
      <c r="B25644" s="53">
        <v>0</v>
      </c>
      <c r="C25644" s="53" t="s">
        <v>33536</v>
      </c>
      <c r="D25644" s="53" t="s">
        <v>33872</v>
      </c>
    </row>
    <row r="25645" spans="1:4" ht="15" x14ac:dyDescent="0.25">
      <c r="A25645" s="53" t="s">
        <v>29672</v>
      </c>
      <c r="B25645" s="53">
        <v>0</v>
      </c>
      <c r="C25645" s="53" t="s">
        <v>33536</v>
      </c>
      <c r="D25645" s="53" t="s">
        <v>33872</v>
      </c>
    </row>
    <row r="25646" spans="1:4" ht="15" x14ac:dyDescent="0.25">
      <c r="A25646" s="53" t="s">
        <v>29673</v>
      </c>
      <c r="B25646" s="53">
        <v>30</v>
      </c>
      <c r="C25646" s="53" t="s">
        <v>33536</v>
      </c>
      <c r="D25646" s="53" t="s">
        <v>33872</v>
      </c>
    </row>
    <row r="25647" spans="1:4" ht="15" x14ac:dyDescent="0.25">
      <c r="A25647" s="53" t="s">
        <v>29674</v>
      </c>
      <c r="B25647" s="53">
        <v>30</v>
      </c>
      <c r="C25647" s="53" t="s">
        <v>33536</v>
      </c>
      <c r="D25647" s="53" t="s">
        <v>33872</v>
      </c>
    </row>
    <row r="25648" spans="1:4" ht="15" x14ac:dyDescent="0.25">
      <c r="A25648" s="53" t="s">
        <v>29675</v>
      </c>
      <c r="B25648" s="53">
        <v>60</v>
      </c>
      <c r="C25648" s="53" t="s">
        <v>33542</v>
      </c>
      <c r="D25648" s="53" t="s">
        <v>33873</v>
      </c>
    </row>
    <row r="25649" spans="1:4" ht="15" x14ac:dyDescent="0.25">
      <c r="A25649" s="53" t="s">
        <v>29676</v>
      </c>
      <c r="B25649" s="53">
        <v>60</v>
      </c>
      <c r="C25649" s="53" t="s">
        <v>33542</v>
      </c>
      <c r="D25649" s="53" t="s">
        <v>33872</v>
      </c>
    </row>
    <row r="25650" spans="1:4" ht="15" x14ac:dyDescent="0.25">
      <c r="A25650" s="53" t="s">
        <v>29677</v>
      </c>
      <c r="B25650" s="53">
        <v>30</v>
      </c>
      <c r="C25650" s="53" t="s">
        <v>33563</v>
      </c>
      <c r="D25650" s="53" t="s">
        <v>33873</v>
      </c>
    </row>
    <row r="25651" spans="1:4" ht="15" x14ac:dyDescent="0.25">
      <c r="A25651" s="53" t="s">
        <v>29678</v>
      </c>
      <c r="B25651" s="53">
        <v>15</v>
      </c>
      <c r="C25651" s="53" t="s">
        <v>33536</v>
      </c>
      <c r="D25651" s="53" t="s">
        <v>33872</v>
      </c>
    </row>
    <row r="25652" spans="1:4" ht="15" x14ac:dyDescent="0.25">
      <c r="A25652" s="53" t="s">
        <v>29679</v>
      </c>
      <c r="B25652" s="53">
        <v>30</v>
      </c>
      <c r="C25652" s="53" t="s">
        <v>33536</v>
      </c>
      <c r="D25652" s="53" t="s">
        <v>33872</v>
      </c>
    </row>
    <row r="25653" spans="1:4" ht="15" x14ac:dyDescent="0.25">
      <c r="A25653" s="53" t="s">
        <v>29680</v>
      </c>
      <c r="B25653" s="53">
        <v>30</v>
      </c>
      <c r="C25653" s="53" t="s">
        <v>33536</v>
      </c>
      <c r="D25653" s="53" t="s">
        <v>33872</v>
      </c>
    </row>
    <row r="25654" spans="1:4" ht="15" x14ac:dyDescent="0.25">
      <c r="A25654" s="53" t="s">
        <v>29681</v>
      </c>
      <c r="B25654" s="53">
        <v>30</v>
      </c>
      <c r="C25654" s="53" t="s">
        <v>33536</v>
      </c>
      <c r="D25654" s="53" t="s">
        <v>33872</v>
      </c>
    </row>
    <row r="25655" spans="1:4" ht="15" x14ac:dyDescent="0.25">
      <c r="A25655" s="53" t="s">
        <v>29682</v>
      </c>
      <c r="B25655" s="53">
        <v>30</v>
      </c>
      <c r="C25655" s="53" t="s">
        <v>33536</v>
      </c>
      <c r="D25655" s="53" t="s">
        <v>33872</v>
      </c>
    </row>
    <row r="25656" spans="1:4" ht="15" x14ac:dyDescent="0.25">
      <c r="A25656" s="53" t="s">
        <v>29683</v>
      </c>
      <c r="B25656" s="53">
        <v>30</v>
      </c>
      <c r="C25656" s="53" t="s">
        <v>33536</v>
      </c>
      <c r="D25656" s="53" t="s">
        <v>33872</v>
      </c>
    </row>
    <row r="25657" spans="1:4" ht="15" x14ac:dyDescent="0.25">
      <c r="A25657" s="53" t="s">
        <v>29684</v>
      </c>
      <c r="B25657" s="53">
        <v>30</v>
      </c>
      <c r="C25657" s="53" t="s">
        <v>33536</v>
      </c>
      <c r="D25657" s="53" t="s">
        <v>33872</v>
      </c>
    </row>
    <row r="25658" spans="1:4" ht="15" x14ac:dyDescent="0.25">
      <c r="A25658" s="53" t="s">
        <v>29685</v>
      </c>
      <c r="B25658" s="53">
        <v>30</v>
      </c>
      <c r="C25658" s="53" t="s">
        <v>33536</v>
      </c>
      <c r="D25658" s="53" t="s">
        <v>33872</v>
      </c>
    </row>
    <row r="25659" spans="1:4" ht="15" x14ac:dyDescent="0.25">
      <c r="A25659" s="53" t="s">
        <v>29686</v>
      </c>
      <c r="B25659" s="53">
        <v>15</v>
      </c>
      <c r="C25659" s="53" t="s">
        <v>33536</v>
      </c>
      <c r="D25659" s="53" t="s">
        <v>33872</v>
      </c>
    </row>
    <row r="25660" spans="1:4" ht="15" x14ac:dyDescent="0.25">
      <c r="A25660" s="53" t="s">
        <v>29687</v>
      </c>
      <c r="B25660" s="53">
        <v>15</v>
      </c>
      <c r="C25660" s="53" t="s">
        <v>33536</v>
      </c>
      <c r="D25660" s="53" t="s">
        <v>33872</v>
      </c>
    </row>
    <row r="25661" spans="1:4" ht="15" x14ac:dyDescent="0.25">
      <c r="A25661" s="53" t="s">
        <v>29688</v>
      </c>
      <c r="B25661" s="53">
        <v>15</v>
      </c>
      <c r="C25661" s="53" t="s">
        <v>33536</v>
      </c>
      <c r="D25661" s="53" t="s">
        <v>33872</v>
      </c>
    </row>
    <row r="25662" spans="1:4" ht="15" x14ac:dyDescent="0.25">
      <c r="A25662" s="53" t="s">
        <v>29689</v>
      </c>
      <c r="B25662" s="53">
        <v>30</v>
      </c>
      <c r="C25662" s="53" t="s">
        <v>33536</v>
      </c>
      <c r="D25662" s="53" t="s">
        <v>33872</v>
      </c>
    </row>
    <row r="25663" spans="1:4" ht="15" x14ac:dyDescent="0.25">
      <c r="A25663" s="53" t="s">
        <v>29690</v>
      </c>
      <c r="B25663" s="53">
        <v>30</v>
      </c>
      <c r="C25663" s="53" t="s">
        <v>33536</v>
      </c>
      <c r="D25663" s="53" t="s">
        <v>33872</v>
      </c>
    </row>
    <row r="25664" spans="1:4" ht="15" x14ac:dyDescent="0.25">
      <c r="A25664" s="53" t="s">
        <v>29691</v>
      </c>
      <c r="B25664" s="53">
        <v>30</v>
      </c>
      <c r="C25664" s="53" t="s">
        <v>33536</v>
      </c>
      <c r="D25664" s="53" t="s">
        <v>33872</v>
      </c>
    </row>
    <row r="25665" spans="1:4" ht="15" x14ac:dyDescent="0.25">
      <c r="A25665" s="53" t="s">
        <v>29692</v>
      </c>
      <c r="B25665" s="53">
        <v>30</v>
      </c>
      <c r="C25665" s="53" t="s">
        <v>33536</v>
      </c>
      <c r="D25665" s="53" t="s">
        <v>33872</v>
      </c>
    </row>
    <row r="25666" spans="1:4" ht="15" x14ac:dyDescent="0.25">
      <c r="A25666" s="53" t="s">
        <v>29693</v>
      </c>
      <c r="B25666" s="53">
        <v>30</v>
      </c>
      <c r="C25666" s="53" t="s">
        <v>33536</v>
      </c>
      <c r="D25666" s="53" t="s">
        <v>33872</v>
      </c>
    </row>
    <row r="25667" spans="1:4" ht="15" x14ac:dyDescent="0.25">
      <c r="A25667" s="53" t="s">
        <v>29694</v>
      </c>
      <c r="B25667" s="53">
        <v>30</v>
      </c>
      <c r="C25667" s="53" t="s">
        <v>33536</v>
      </c>
      <c r="D25667" s="53" t="s">
        <v>33872</v>
      </c>
    </row>
    <row r="25668" spans="1:4" ht="15" x14ac:dyDescent="0.25">
      <c r="A25668" s="53" t="s">
        <v>29695</v>
      </c>
      <c r="B25668" s="53">
        <v>30</v>
      </c>
      <c r="C25668" s="53" t="s">
        <v>33536</v>
      </c>
      <c r="D25668" s="53" t="s">
        <v>33872</v>
      </c>
    </row>
    <row r="25669" spans="1:4" ht="15" x14ac:dyDescent="0.25">
      <c r="A25669" s="53" t="s">
        <v>29696</v>
      </c>
      <c r="B25669" s="53">
        <v>30</v>
      </c>
      <c r="C25669" s="53" t="s">
        <v>33536</v>
      </c>
      <c r="D25669" s="53" t="s">
        <v>33872</v>
      </c>
    </row>
    <row r="25670" spans="1:4" ht="15" x14ac:dyDescent="0.25">
      <c r="A25670" s="53" t="s">
        <v>29697</v>
      </c>
      <c r="B25670" s="53">
        <v>30</v>
      </c>
      <c r="C25670" s="53" t="s">
        <v>33536</v>
      </c>
      <c r="D25670" s="53" t="s">
        <v>33872</v>
      </c>
    </row>
    <row r="25671" spans="1:4" ht="15" x14ac:dyDescent="0.25">
      <c r="A25671" s="53" t="s">
        <v>29698</v>
      </c>
      <c r="B25671" s="53">
        <v>60</v>
      </c>
      <c r="C25671" s="53" t="s">
        <v>33542</v>
      </c>
      <c r="D25671" s="53" t="s">
        <v>33873</v>
      </c>
    </row>
    <row r="25672" spans="1:4" ht="15" x14ac:dyDescent="0.25">
      <c r="A25672" s="53" t="s">
        <v>29699</v>
      </c>
      <c r="B25672" s="53">
        <v>30</v>
      </c>
      <c r="C25672" s="53" t="s">
        <v>33536</v>
      </c>
      <c r="D25672" s="53" t="s">
        <v>33872</v>
      </c>
    </row>
    <row r="25673" spans="1:4" ht="15" x14ac:dyDescent="0.25">
      <c r="A25673" s="53" t="s">
        <v>29700</v>
      </c>
      <c r="B25673" s="53">
        <v>30</v>
      </c>
      <c r="C25673" s="53" t="s">
        <v>33536</v>
      </c>
      <c r="D25673" s="53" t="s">
        <v>33872</v>
      </c>
    </row>
    <row r="25674" spans="1:4" ht="15" x14ac:dyDescent="0.25">
      <c r="A25674" s="53" t="s">
        <v>29701</v>
      </c>
      <c r="B25674" s="53">
        <v>30</v>
      </c>
      <c r="C25674" s="53" t="s">
        <v>33536</v>
      </c>
      <c r="D25674" s="53" t="s">
        <v>33873</v>
      </c>
    </row>
    <row r="25675" spans="1:4" ht="15" x14ac:dyDescent="0.25">
      <c r="A25675" s="53" t="s">
        <v>29702</v>
      </c>
      <c r="B25675" s="53">
        <v>30</v>
      </c>
      <c r="C25675" s="53" t="s">
        <v>33536</v>
      </c>
      <c r="D25675" s="53" t="s">
        <v>33873</v>
      </c>
    </row>
    <row r="25676" spans="1:4" ht="15" x14ac:dyDescent="0.25">
      <c r="A25676" s="53" t="s">
        <v>29703</v>
      </c>
      <c r="B25676" s="53">
        <v>15</v>
      </c>
      <c r="C25676" s="53" t="s">
        <v>33536</v>
      </c>
      <c r="D25676" s="53" t="s">
        <v>33873</v>
      </c>
    </row>
    <row r="25677" spans="1:4" ht="15" x14ac:dyDescent="0.25">
      <c r="A25677" s="53" t="s">
        <v>29704</v>
      </c>
      <c r="B25677" s="53">
        <v>15</v>
      </c>
      <c r="C25677" s="53" t="s">
        <v>33536</v>
      </c>
      <c r="D25677" s="53" t="s">
        <v>33873</v>
      </c>
    </row>
    <row r="25678" spans="1:4" ht="15" x14ac:dyDescent="0.25">
      <c r="A25678" s="53" t="s">
        <v>29705</v>
      </c>
      <c r="B25678" s="53">
        <v>15</v>
      </c>
      <c r="C25678" s="53" t="s">
        <v>33558</v>
      </c>
      <c r="D25678" s="53" t="s">
        <v>33873</v>
      </c>
    </row>
    <row r="25679" spans="1:4" ht="15" x14ac:dyDescent="0.25">
      <c r="A25679" s="53" t="s">
        <v>29706</v>
      </c>
      <c r="B25679" s="53">
        <v>15</v>
      </c>
      <c r="C25679" s="53" t="s">
        <v>33558</v>
      </c>
      <c r="D25679" s="53" t="s">
        <v>33872</v>
      </c>
    </row>
    <row r="25680" spans="1:4" ht="15" x14ac:dyDescent="0.25">
      <c r="A25680" s="53" t="s">
        <v>29707</v>
      </c>
      <c r="B25680" s="53">
        <v>15</v>
      </c>
      <c r="C25680" s="53" t="s">
        <v>33558</v>
      </c>
      <c r="D25680" s="53" t="s">
        <v>33872</v>
      </c>
    </row>
    <row r="25681" spans="1:4" ht="15" x14ac:dyDescent="0.25">
      <c r="A25681" s="53" t="s">
        <v>29708</v>
      </c>
      <c r="B25681" s="53">
        <v>15</v>
      </c>
      <c r="C25681" s="53" t="s">
        <v>33536</v>
      </c>
      <c r="D25681" s="53" t="s">
        <v>33873</v>
      </c>
    </row>
    <row r="25682" spans="1:4" ht="15" x14ac:dyDescent="0.25">
      <c r="A25682" s="53" t="s">
        <v>29709</v>
      </c>
      <c r="B25682" s="53">
        <v>15</v>
      </c>
      <c r="C25682" s="53" t="s">
        <v>33536</v>
      </c>
      <c r="D25682" s="53" t="s">
        <v>33873</v>
      </c>
    </row>
    <row r="25683" spans="1:4" ht="15" x14ac:dyDescent="0.25">
      <c r="A25683" s="53" t="s">
        <v>29710</v>
      </c>
      <c r="B25683" s="53">
        <v>15</v>
      </c>
      <c r="C25683" s="53" t="s">
        <v>33536</v>
      </c>
      <c r="D25683" s="53" t="s">
        <v>33873</v>
      </c>
    </row>
    <row r="25684" spans="1:4" ht="15" x14ac:dyDescent="0.25">
      <c r="A25684" s="53" t="s">
        <v>29711</v>
      </c>
      <c r="B25684" s="53">
        <v>30</v>
      </c>
      <c r="C25684" s="53" t="s">
        <v>33536</v>
      </c>
      <c r="D25684" s="53" t="s">
        <v>33872</v>
      </c>
    </row>
    <row r="25685" spans="1:4" ht="15" x14ac:dyDescent="0.25">
      <c r="A25685" s="53" t="s">
        <v>29712</v>
      </c>
      <c r="B25685" s="53">
        <v>20</v>
      </c>
      <c r="C25685" s="53" t="s">
        <v>33536</v>
      </c>
      <c r="D25685" s="53" t="s">
        <v>33872</v>
      </c>
    </row>
    <row r="25686" spans="1:4" ht="15" x14ac:dyDescent="0.25">
      <c r="A25686" s="53" t="s">
        <v>29713</v>
      </c>
      <c r="B25686" s="53">
        <v>30</v>
      </c>
      <c r="C25686" s="53" t="s">
        <v>33536</v>
      </c>
      <c r="D25686" s="53" t="s">
        <v>33872</v>
      </c>
    </row>
    <row r="25687" spans="1:4" ht="15" x14ac:dyDescent="0.25">
      <c r="A25687" s="53" t="s">
        <v>29714</v>
      </c>
      <c r="B25687" s="53">
        <v>20</v>
      </c>
      <c r="C25687" s="53" t="s">
        <v>33536</v>
      </c>
      <c r="D25687" s="53" t="s">
        <v>33872</v>
      </c>
    </row>
    <row r="25688" spans="1:4" ht="15" x14ac:dyDescent="0.25">
      <c r="A25688" s="53" t="s">
        <v>29715</v>
      </c>
      <c r="B25688" s="53">
        <v>15</v>
      </c>
      <c r="C25688" s="53" t="s">
        <v>33536</v>
      </c>
      <c r="D25688" s="53" t="s">
        <v>33872</v>
      </c>
    </row>
    <row r="25689" spans="1:4" ht="15" x14ac:dyDescent="0.25">
      <c r="A25689" s="53" t="s">
        <v>29716</v>
      </c>
      <c r="B25689" s="53">
        <v>20</v>
      </c>
      <c r="C25689" s="53" t="s">
        <v>33536</v>
      </c>
      <c r="D25689" s="53" t="s">
        <v>33872</v>
      </c>
    </row>
    <row r="25690" spans="1:4" ht="15" x14ac:dyDescent="0.25">
      <c r="A25690" s="53" t="s">
        <v>29717</v>
      </c>
      <c r="B25690" s="53">
        <v>30</v>
      </c>
      <c r="C25690" s="53" t="s">
        <v>33536</v>
      </c>
      <c r="D25690" s="53" t="s">
        <v>33872</v>
      </c>
    </row>
    <row r="25691" spans="1:4" ht="15" x14ac:dyDescent="0.25">
      <c r="A25691" s="53" t="s">
        <v>29718</v>
      </c>
      <c r="B25691" s="53">
        <v>20</v>
      </c>
      <c r="C25691" s="53" t="s">
        <v>33536</v>
      </c>
      <c r="D25691" s="53" t="s">
        <v>33872</v>
      </c>
    </row>
    <row r="25692" spans="1:4" ht="15" x14ac:dyDescent="0.25">
      <c r="A25692" s="53" t="s">
        <v>29719</v>
      </c>
      <c r="B25692" s="53">
        <v>30</v>
      </c>
      <c r="C25692" s="53" t="s">
        <v>33536</v>
      </c>
      <c r="D25692" s="53" t="s">
        <v>33872</v>
      </c>
    </row>
    <row r="25693" spans="1:4" ht="15" x14ac:dyDescent="0.25">
      <c r="A25693" s="53" t="s">
        <v>29720</v>
      </c>
      <c r="B25693" s="53">
        <v>40</v>
      </c>
      <c r="C25693" s="53" t="s">
        <v>33536</v>
      </c>
      <c r="D25693" s="53" t="s">
        <v>33872</v>
      </c>
    </row>
    <row r="25694" spans="1:4" ht="15" x14ac:dyDescent="0.25">
      <c r="A25694" s="53" t="s">
        <v>29721</v>
      </c>
      <c r="B25694" s="53">
        <v>20</v>
      </c>
      <c r="C25694" s="53" t="s">
        <v>33536</v>
      </c>
      <c r="D25694" s="53" t="s">
        <v>33872</v>
      </c>
    </row>
    <row r="25695" spans="1:4" ht="15" x14ac:dyDescent="0.25">
      <c r="A25695" s="53" t="s">
        <v>29722</v>
      </c>
      <c r="B25695" s="53">
        <v>30</v>
      </c>
      <c r="C25695" s="53" t="s">
        <v>33536</v>
      </c>
      <c r="D25695" s="53" t="s">
        <v>33872</v>
      </c>
    </row>
    <row r="25696" spans="1:4" ht="15" x14ac:dyDescent="0.25">
      <c r="A25696" s="53" t="s">
        <v>29723</v>
      </c>
      <c r="B25696" s="53">
        <v>40</v>
      </c>
      <c r="C25696" s="53" t="s">
        <v>33536</v>
      </c>
      <c r="D25696" s="53" t="s">
        <v>33872</v>
      </c>
    </row>
    <row r="25697" spans="1:4" ht="15" x14ac:dyDescent="0.25">
      <c r="A25697" s="53" t="s">
        <v>29724</v>
      </c>
      <c r="B25697" s="53">
        <v>20</v>
      </c>
      <c r="C25697" s="53"/>
      <c r="D25697" s="53" t="s">
        <v>33872</v>
      </c>
    </row>
    <row r="25698" spans="1:4" ht="15" x14ac:dyDescent="0.25">
      <c r="A25698" s="53" t="s">
        <v>29725</v>
      </c>
      <c r="B25698" s="53">
        <v>30</v>
      </c>
      <c r="C25698" s="53"/>
      <c r="D25698" s="53" t="s">
        <v>33872</v>
      </c>
    </row>
    <row r="25699" spans="1:4" ht="15" x14ac:dyDescent="0.25">
      <c r="A25699" s="53" t="s">
        <v>29726</v>
      </c>
      <c r="B25699" s="53">
        <v>20</v>
      </c>
      <c r="C25699" s="53"/>
      <c r="D25699" s="53" t="s">
        <v>33872</v>
      </c>
    </row>
    <row r="25700" spans="1:4" ht="15" x14ac:dyDescent="0.25">
      <c r="A25700" s="53" t="s">
        <v>29727</v>
      </c>
      <c r="B25700" s="53">
        <v>20</v>
      </c>
      <c r="C25700" s="53" t="s">
        <v>33536</v>
      </c>
      <c r="D25700" s="53" t="s">
        <v>33872</v>
      </c>
    </row>
    <row r="25701" spans="1:4" ht="15" x14ac:dyDescent="0.25">
      <c r="A25701" s="53" t="s">
        <v>29728</v>
      </c>
      <c r="B25701" s="53">
        <v>30</v>
      </c>
      <c r="C25701" s="53" t="s">
        <v>33536</v>
      </c>
      <c r="D25701" s="53" t="s">
        <v>33872</v>
      </c>
    </row>
    <row r="25702" spans="1:4" ht="15" x14ac:dyDescent="0.25">
      <c r="A25702" s="53" t="s">
        <v>29729</v>
      </c>
      <c r="B25702" s="53">
        <v>20</v>
      </c>
      <c r="C25702" s="53" t="s">
        <v>33536</v>
      </c>
      <c r="D25702" s="53" t="s">
        <v>33872</v>
      </c>
    </row>
    <row r="25703" spans="1:4" ht="15" x14ac:dyDescent="0.25">
      <c r="A25703" s="53" t="s">
        <v>29730</v>
      </c>
      <c r="B25703" s="53">
        <v>15</v>
      </c>
      <c r="C25703" s="53" t="s">
        <v>33536</v>
      </c>
      <c r="D25703" s="53" t="s">
        <v>33872</v>
      </c>
    </row>
    <row r="25704" spans="1:4" ht="15" x14ac:dyDescent="0.25">
      <c r="A25704" s="53" t="s">
        <v>29731</v>
      </c>
      <c r="B25704" s="53">
        <v>60</v>
      </c>
      <c r="C25704" s="53" t="s">
        <v>33542</v>
      </c>
      <c r="D25704" s="53" t="s">
        <v>33872</v>
      </c>
    </row>
    <row r="25705" spans="1:4" ht="15" x14ac:dyDescent="0.25">
      <c r="A25705" s="53" t="s">
        <v>29732</v>
      </c>
      <c r="B25705" s="53">
        <v>15</v>
      </c>
      <c r="C25705" s="53" t="s">
        <v>33536</v>
      </c>
      <c r="D25705" s="53" t="s">
        <v>33872</v>
      </c>
    </row>
    <row r="25706" spans="1:4" ht="15" x14ac:dyDescent="0.25">
      <c r="A25706" s="53" t="s">
        <v>29733</v>
      </c>
      <c r="B25706" s="53">
        <v>15</v>
      </c>
      <c r="C25706" s="53" t="s">
        <v>33536</v>
      </c>
      <c r="D25706" s="53" t="s">
        <v>33872</v>
      </c>
    </row>
    <row r="25707" spans="1:4" ht="15" x14ac:dyDescent="0.25">
      <c r="A25707" s="53" t="s">
        <v>29734</v>
      </c>
      <c r="B25707" s="53">
        <v>15</v>
      </c>
      <c r="C25707" s="53" t="s">
        <v>33536</v>
      </c>
      <c r="D25707" s="53" t="s">
        <v>33872</v>
      </c>
    </row>
    <row r="25708" spans="1:4" ht="15" x14ac:dyDescent="0.25">
      <c r="A25708" s="53" t="s">
        <v>29735</v>
      </c>
      <c r="B25708" s="53">
        <v>15</v>
      </c>
      <c r="C25708" s="53" t="s">
        <v>33536</v>
      </c>
      <c r="D25708" s="53" t="s">
        <v>33872</v>
      </c>
    </row>
    <row r="25709" spans="1:4" ht="15" x14ac:dyDescent="0.25">
      <c r="A25709" s="53" t="s">
        <v>29736</v>
      </c>
      <c r="B25709" s="53">
        <v>30</v>
      </c>
      <c r="C25709" s="53" t="s">
        <v>33536</v>
      </c>
      <c r="D25709" s="53" t="s">
        <v>33872</v>
      </c>
    </row>
    <row r="25710" spans="1:4" ht="15" x14ac:dyDescent="0.25">
      <c r="A25710" s="53" t="s">
        <v>29737</v>
      </c>
      <c r="B25710" s="53">
        <v>15</v>
      </c>
      <c r="C25710" s="53" t="s">
        <v>33536</v>
      </c>
      <c r="D25710" s="53" t="s">
        <v>33872</v>
      </c>
    </row>
    <row r="25711" spans="1:4" ht="15" x14ac:dyDescent="0.25">
      <c r="A25711" s="53" t="s">
        <v>29738</v>
      </c>
      <c r="B25711" s="53">
        <v>30</v>
      </c>
      <c r="C25711" s="53" t="s">
        <v>33536</v>
      </c>
      <c r="D25711" s="53" t="s">
        <v>33872</v>
      </c>
    </row>
    <row r="25712" spans="1:4" ht="15" x14ac:dyDescent="0.25">
      <c r="A25712" s="53" t="s">
        <v>29739</v>
      </c>
      <c r="B25712" s="53">
        <v>15</v>
      </c>
      <c r="C25712" s="53" t="s">
        <v>33536</v>
      </c>
      <c r="D25712" s="53" t="s">
        <v>33872</v>
      </c>
    </row>
    <row r="25713" spans="1:4" ht="15" x14ac:dyDescent="0.25">
      <c r="A25713" s="53" t="s">
        <v>29740</v>
      </c>
      <c r="B25713" s="53">
        <v>15</v>
      </c>
      <c r="C25713" s="53" t="s">
        <v>33536</v>
      </c>
      <c r="D25713" s="53" t="s">
        <v>33872</v>
      </c>
    </row>
    <row r="25714" spans="1:4" ht="15" x14ac:dyDescent="0.25">
      <c r="A25714" s="53" t="s">
        <v>29741</v>
      </c>
      <c r="B25714" s="53">
        <v>15</v>
      </c>
      <c r="C25714" s="53" t="s">
        <v>33536</v>
      </c>
      <c r="D25714" s="53" t="s">
        <v>33872</v>
      </c>
    </row>
    <row r="25715" spans="1:4" ht="15" x14ac:dyDescent="0.25">
      <c r="A25715" s="53" t="s">
        <v>29742</v>
      </c>
      <c r="B25715" s="53">
        <v>60</v>
      </c>
      <c r="C25715" s="53" t="s">
        <v>33542</v>
      </c>
      <c r="D25715" s="53" t="s">
        <v>33872</v>
      </c>
    </row>
    <row r="25716" spans="1:4" ht="15" x14ac:dyDescent="0.25">
      <c r="A25716" s="53" t="s">
        <v>29743</v>
      </c>
      <c r="B25716" s="53">
        <v>15</v>
      </c>
      <c r="C25716" s="53" t="s">
        <v>33536</v>
      </c>
      <c r="D25716" s="53" t="s">
        <v>33872</v>
      </c>
    </row>
    <row r="25717" spans="1:4" ht="15" x14ac:dyDescent="0.25">
      <c r="A25717" s="53" t="s">
        <v>29744</v>
      </c>
      <c r="B25717" s="53">
        <v>15</v>
      </c>
      <c r="C25717" s="53" t="s">
        <v>33536</v>
      </c>
      <c r="D25717" s="53" t="s">
        <v>33872</v>
      </c>
    </row>
    <row r="25718" spans="1:4" ht="15" x14ac:dyDescent="0.25">
      <c r="A25718" s="53" t="s">
        <v>29745</v>
      </c>
      <c r="B25718" s="53">
        <v>30</v>
      </c>
      <c r="C25718" s="53" t="s">
        <v>33536</v>
      </c>
      <c r="D25718" s="53" t="s">
        <v>33872</v>
      </c>
    </row>
    <row r="25719" spans="1:4" ht="15" x14ac:dyDescent="0.25">
      <c r="A25719" s="53" t="s">
        <v>29746</v>
      </c>
      <c r="B25719" s="53">
        <v>30</v>
      </c>
      <c r="C25719" s="53" t="s">
        <v>33536</v>
      </c>
      <c r="D25719" s="53" t="s">
        <v>33872</v>
      </c>
    </row>
    <row r="25720" spans="1:4" ht="15" x14ac:dyDescent="0.25">
      <c r="A25720" s="53" t="s">
        <v>29747</v>
      </c>
      <c r="B25720" s="53">
        <v>30</v>
      </c>
      <c r="C25720" s="53" t="s">
        <v>33536</v>
      </c>
      <c r="D25720" s="53" t="s">
        <v>33872</v>
      </c>
    </row>
    <row r="25721" spans="1:4" ht="15" x14ac:dyDescent="0.25">
      <c r="A25721" s="53" t="s">
        <v>29748</v>
      </c>
      <c r="B25721" s="53">
        <v>30</v>
      </c>
      <c r="C25721" s="53" t="s">
        <v>33536</v>
      </c>
      <c r="D25721" s="53" t="s">
        <v>33872</v>
      </c>
    </row>
    <row r="25722" spans="1:4" ht="15" x14ac:dyDescent="0.25">
      <c r="A25722" s="53" t="s">
        <v>29749</v>
      </c>
      <c r="B25722" s="53">
        <v>30</v>
      </c>
      <c r="C25722" s="53" t="s">
        <v>33536</v>
      </c>
      <c r="D25722" s="53" t="s">
        <v>33872</v>
      </c>
    </row>
    <row r="25723" spans="1:4" ht="15" x14ac:dyDescent="0.25">
      <c r="A25723" s="53" t="s">
        <v>29750</v>
      </c>
      <c r="B25723" s="53">
        <v>30</v>
      </c>
      <c r="C25723" s="53" t="s">
        <v>33536</v>
      </c>
      <c r="D25723" s="53" t="s">
        <v>33872</v>
      </c>
    </row>
    <row r="25724" spans="1:4" ht="15" x14ac:dyDescent="0.25">
      <c r="A25724" s="53" t="s">
        <v>29751</v>
      </c>
      <c r="B25724" s="53">
        <v>30</v>
      </c>
      <c r="C25724" s="53" t="s">
        <v>33536</v>
      </c>
      <c r="D25724" s="53" t="s">
        <v>33872</v>
      </c>
    </row>
    <row r="25725" spans="1:4" ht="15" x14ac:dyDescent="0.25">
      <c r="A25725" s="53" t="s">
        <v>29752</v>
      </c>
      <c r="B25725" s="53">
        <v>30</v>
      </c>
      <c r="C25725" s="53" t="s">
        <v>33536</v>
      </c>
      <c r="D25725" s="53" t="s">
        <v>33872</v>
      </c>
    </row>
    <row r="25726" spans="1:4" ht="15" x14ac:dyDescent="0.25">
      <c r="A25726" s="53" t="s">
        <v>29753</v>
      </c>
      <c r="B25726" s="53">
        <v>30</v>
      </c>
      <c r="C25726" s="53" t="s">
        <v>33536</v>
      </c>
      <c r="D25726" s="53" t="s">
        <v>33872</v>
      </c>
    </row>
    <row r="25727" spans="1:4" ht="15" x14ac:dyDescent="0.25">
      <c r="A25727" s="53" t="s">
        <v>29754</v>
      </c>
      <c r="B25727" s="53">
        <v>30</v>
      </c>
      <c r="C25727" s="53" t="s">
        <v>33536</v>
      </c>
      <c r="D25727" s="53" t="s">
        <v>33872</v>
      </c>
    </row>
    <row r="25728" spans="1:4" ht="15" x14ac:dyDescent="0.25">
      <c r="A25728" s="53" t="s">
        <v>29755</v>
      </c>
      <c r="B25728" s="53">
        <v>30</v>
      </c>
      <c r="C25728" s="53" t="s">
        <v>33536</v>
      </c>
      <c r="D25728" s="53" t="s">
        <v>33872</v>
      </c>
    </row>
    <row r="25729" spans="1:4" ht="15" x14ac:dyDescent="0.25">
      <c r="A25729" s="53" t="s">
        <v>29756</v>
      </c>
      <c r="B25729" s="53">
        <v>60</v>
      </c>
      <c r="C25729" s="53" t="s">
        <v>33542</v>
      </c>
      <c r="D25729" s="53" t="s">
        <v>33872</v>
      </c>
    </row>
    <row r="25730" spans="1:4" ht="15" x14ac:dyDescent="0.25">
      <c r="A25730" s="53" t="s">
        <v>29757</v>
      </c>
      <c r="B25730" s="53">
        <v>120</v>
      </c>
      <c r="C25730" s="53" t="s">
        <v>33542</v>
      </c>
      <c r="D25730" s="53" t="s">
        <v>33872</v>
      </c>
    </row>
    <row r="25731" spans="1:4" ht="15" x14ac:dyDescent="0.25">
      <c r="A25731" s="53" t="s">
        <v>29758</v>
      </c>
      <c r="B25731" s="53">
        <v>30</v>
      </c>
      <c r="C25731" s="53" t="s">
        <v>33536</v>
      </c>
      <c r="D25731" s="53" t="s">
        <v>33873</v>
      </c>
    </row>
    <row r="25732" spans="1:4" ht="15" x14ac:dyDescent="0.25">
      <c r="A25732" s="53" t="s">
        <v>29759</v>
      </c>
      <c r="B25732" s="53">
        <v>30</v>
      </c>
      <c r="C25732" s="53" t="s">
        <v>33536</v>
      </c>
      <c r="D25732" s="53" t="s">
        <v>33873</v>
      </c>
    </row>
    <row r="25733" spans="1:4" ht="15" x14ac:dyDescent="0.25">
      <c r="A25733" s="53" t="s">
        <v>29760</v>
      </c>
      <c r="B25733" s="53">
        <v>30</v>
      </c>
      <c r="C25733" s="53" t="s">
        <v>33536</v>
      </c>
      <c r="D25733" s="53" t="s">
        <v>33873</v>
      </c>
    </row>
    <row r="25734" spans="1:4" ht="15" x14ac:dyDescent="0.25">
      <c r="A25734" s="53" t="s">
        <v>29761</v>
      </c>
      <c r="B25734" s="53">
        <v>30</v>
      </c>
      <c r="C25734" s="53" t="s">
        <v>33536</v>
      </c>
      <c r="D25734" s="53" t="s">
        <v>33873</v>
      </c>
    </row>
    <row r="25735" spans="1:4" ht="15" x14ac:dyDescent="0.25">
      <c r="A25735" s="53" t="s">
        <v>29762</v>
      </c>
      <c r="B25735" s="53">
        <v>30</v>
      </c>
      <c r="C25735" s="53" t="s">
        <v>33536</v>
      </c>
      <c r="D25735" s="53" t="s">
        <v>33872</v>
      </c>
    </row>
    <row r="25736" spans="1:4" ht="15" x14ac:dyDescent="0.25">
      <c r="A25736" s="53" t="s">
        <v>33836</v>
      </c>
      <c r="B25736" s="53">
        <v>30</v>
      </c>
      <c r="C25736" s="53" t="s">
        <v>33536</v>
      </c>
      <c r="D25736" s="53" t="s">
        <v>33873</v>
      </c>
    </row>
    <row r="25737" spans="1:4" ht="15" x14ac:dyDescent="0.25">
      <c r="A25737" s="53" t="s">
        <v>33837</v>
      </c>
      <c r="B25737" s="53">
        <v>30</v>
      </c>
      <c r="C25737" s="53" t="s">
        <v>33536</v>
      </c>
      <c r="D25737" s="53" t="s">
        <v>33873</v>
      </c>
    </row>
    <row r="25738" spans="1:4" ht="15" x14ac:dyDescent="0.25">
      <c r="A25738" s="53" t="s">
        <v>29763</v>
      </c>
      <c r="B25738" s="53">
        <v>15</v>
      </c>
      <c r="C25738" s="53" t="s">
        <v>33536</v>
      </c>
      <c r="D25738" s="53" t="s">
        <v>33873</v>
      </c>
    </row>
    <row r="25739" spans="1:4" ht="15" x14ac:dyDescent="0.25">
      <c r="A25739" s="53" t="s">
        <v>29764</v>
      </c>
      <c r="B25739" s="53">
        <v>15</v>
      </c>
      <c r="C25739" s="53" t="s">
        <v>33536</v>
      </c>
      <c r="D25739" s="53" t="s">
        <v>33872</v>
      </c>
    </row>
    <row r="25740" spans="1:4" ht="15" x14ac:dyDescent="0.25">
      <c r="A25740" s="53" t="s">
        <v>29765</v>
      </c>
      <c r="B25740" s="53">
        <v>15</v>
      </c>
      <c r="C25740" s="53" t="s">
        <v>33536</v>
      </c>
      <c r="D25740" s="53" t="s">
        <v>33872</v>
      </c>
    </row>
    <row r="25741" spans="1:4" ht="15" x14ac:dyDescent="0.25">
      <c r="A25741" s="53" t="s">
        <v>29766</v>
      </c>
      <c r="B25741" s="53">
        <v>30</v>
      </c>
      <c r="C25741" s="53" t="s">
        <v>33536</v>
      </c>
      <c r="D25741" s="53" t="s">
        <v>33872</v>
      </c>
    </row>
    <row r="25742" spans="1:4" ht="15" x14ac:dyDescent="0.25">
      <c r="A25742" s="53" t="s">
        <v>29767</v>
      </c>
      <c r="B25742" s="53">
        <v>15</v>
      </c>
      <c r="C25742" s="53" t="s">
        <v>33536</v>
      </c>
      <c r="D25742" s="53" t="s">
        <v>33872</v>
      </c>
    </row>
    <row r="25743" spans="1:4" ht="15" x14ac:dyDescent="0.25">
      <c r="A25743" s="53" t="s">
        <v>29768</v>
      </c>
      <c r="B25743" s="53">
        <v>30</v>
      </c>
      <c r="C25743" s="53" t="s">
        <v>33536</v>
      </c>
      <c r="D25743" s="53" t="s">
        <v>33872</v>
      </c>
    </row>
    <row r="25744" spans="1:4" ht="15" x14ac:dyDescent="0.25">
      <c r="A25744" s="53" t="s">
        <v>29769</v>
      </c>
      <c r="B25744" s="53">
        <v>15</v>
      </c>
      <c r="C25744" s="53" t="s">
        <v>33536</v>
      </c>
      <c r="D25744" s="53" t="s">
        <v>33872</v>
      </c>
    </row>
    <row r="25745" spans="1:4" ht="15" x14ac:dyDescent="0.25">
      <c r="A25745" s="53" t="s">
        <v>29770</v>
      </c>
      <c r="B25745" s="53">
        <v>15</v>
      </c>
      <c r="C25745" s="53" t="s">
        <v>33536</v>
      </c>
      <c r="D25745" s="53" t="s">
        <v>33872</v>
      </c>
    </row>
    <row r="25746" spans="1:4" ht="15" x14ac:dyDescent="0.25">
      <c r="A25746" s="53" t="s">
        <v>29771</v>
      </c>
      <c r="B25746" s="53">
        <v>15</v>
      </c>
      <c r="C25746" s="53" t="s">
        <v>33536</v>
      </c>
      <c r="D25746" s="53" t="s">
        <v>33872</v>
      </c>
    </row>
    <row r="25747" spans="1:4" ht="15" x14ac:dyDescent="0.25">
      <c r="A25747" s="53" t="s">
        <v>29772</v>
      </c>
      <c r="B25747" s="53">
        <v>30</v>
      </c>
      <c r="C25747" s="53" t="s">
        <v>33536</v>
      </c>
      <c r="D25747" s="53" t="s">
        <v>33872</v>
      </c>
    </row>
    <row r="25748" spans="1:4" ht="15" x14ac:dyDescent="0.25">
      <c r="A25748" s="53" t="s">
        <v>29773</v>
      </c>
      <c r="B25748" s="53">
        <v>15</v>
      </c>
      <c r="C25748" s="53" t="s">
        <v>33536</v>
      </c>
      <c r="D25748" s="53" t="s">
        <v>33872</v>
      </c>
    </row>
    <row r="25749" spans="1:4" ht="15" x14ac:dyDescent="0.25">
      <c r="A25749" s="53" t="s">
        <v>29774</v>
      </c>
      <c r="B25749" s="53">
        <v>15</v>
      </c>
      <c r="C25749" s="53" t="s">
        <v>33536</v>
      </c>
      <c r="D25749" s="53" t="s">
        <v>33872</v>
      </c>
    </row>
    <row r="25750" spans="1:4" ht="15" x14ac:dyDescent="0.25">
      <c r="A25750" s="53" t="s">
        <v>29775</v>
      </c>
      <c r="B25750" s="53">
        <v>15</v>
      </c>
      <c r="C25750" s="53" t="s">
        <v>33536</v>
      </c>
      <c r="D25750" s="53" t="s">
        <v>33873</v>
      </c>
    </row>
    <row r="25751" spans="1:4" ht="15" x14ac:dyDescent="0.25">
      <c r="A25751" s="53" t="s">
        <v>29776</v>
      </c>
      <c r="B25751" s="53">
        <v>15</v>
      </c>
      <c r="C25751" s="53" t="s">
        <v>33536</v>
      </c>
      <c r="D25751" s="53" t="s">
        <v>33873</v>
      </c>
    </row>
    <row r="25752" spans="1:4" ht="15" x14ac:dyDescent="0.25">
      <c r="A25752" s="53" t="s">
        <v>29777</v>
      </c>
      <c r="B25752" s="53">
        <v>15</v>
      </c>
      <c r="C25752" s="53" t="s">
        <v>33536</v>
      </c>
      <c r="D25752" s="53" t="s">
        <v>33872</v>
      </c>
    </row>
    <row r="25753" spans="1:4" ht="15" x14ac:dyDescent="0.25">
      <c r="A25753" s="53" t="s">
        <v>29778</v>
      </c>
      <c r="B25753" s="53">
        <v>15</v>
      </c>
      <c r="C25753" s="53" t="s">
        <v>33536</v>
      </c>
      <c r="D25753" s="53" t="s">
        <v>33872</v>
      </c>
    </row>
    <row r="25754" spans="1:4" ht="15" x14ac:dyDescent="0.25">
      <c r="A25754" s="53" t="s">
        <v>29779</v>
      </c>
      <c r="B25754" s="53">
        <v>15</v>
      </c>
      <c r="C25754" s="53" t="s">
        <v>33536</v>
      </c>
      <c r="D25754" s="53" t="s">
        <v>33872</v>
      </c>
    </row>
    <row r="25755" spans="1:4" ht="15" x14ac:dyDescent="0.25">
      <c r="A25755" s="53" t="s">
        <v>29780</v>
      </c>
      <c r="B25755" s="53">
        <v>15</v>
      </c>
      <c r="C25755" s="53" t="s">
        <v>33536</v>
      </c>
      <c r="D25755" s="53" t="s">
        <v>33872</v>
      </c>
    </row>
    <row r="25756" spans="1:4" ht="15" x14ac:dyDescent="0.25">
      <c r="A25756" s="53" t="s">
        <v>29781</v>
      </c>
      <c r="B25756" s="53">
        <v>30</v>
      </c>
      <c r="C25756" s="53" t="s">
        <v>33536</v>
      </c>
      <c r="D25756" s="53" t="s">
        <v>33872</v>
      </c>
    </row>
    <row r="25757" spans="1:4" ht="15" x14ac:dyDescent="0.25">
      <c r="A25757" s="53" t="s">
        <v>29782</v>
      </c>
      <c r="B25757" s="53">
        <v>15</v>
      </c>
      <c r="C25757" s="53" t="s">
        <v>33536</v>
      </c>
      <c r="D25757" s="53" t="s">
        <v>33872</v>
      </c>
    </row>
    <row r="25758" spans="1:4" ht="15" x14ac:dyDescent="0.25">
      <c r="A25758" s="53" t="s">
        <v>29783</v>
      </c>
      <c r="B25758" s="53">
        <v>15</v>
      </c>
      <c r="C25758" s="53" t="s">
        <v>33536</v>
      </c>
      <c r="D25758" s="53" t="s">
        <v>33872</v>
      </c>
    </row>
    <row r="25759" spans="1:4" ht="15" x14ac:dyDescent="0.25">
      <c r="A25759" s="53" t="s">
        <v>29784</v>
      </c>
      <c r="B25759" s="53">
        <v>15</v>
      </c>
      <c r="C25759" s="53"/>
      <c r="D25759" s="53" t="s">
        <v>33872</v>
      </c>
    </row>
    <row r="25760" spans="1:4" ht="15" x14ac:dyDescent="0.25">
      <c r="A25760" s="53" t="s">
        <v>29785</v>
      </c>
      <c r="B25760" s="53">
        <v>15</v>
      </c>
      <c r="C25760" s="53" t="s">
        <v>33536</v>
      </c>
      <c r="D25760" s="53" t="s">
        <v>33873</v>
      </c>
    </row>
    <row r="25761" spans="1:4" ht="15" x14ac:dyDescent="0.25">
      <c r="A25761" s="53" t="s">
        <v>29786</v>
      </c>
      <c r="B25761" s="53">
        <v>15</v>
      </c>
      <c r="C25761" s="53"/>
      <c r="D25761" s="53" t="s">
        <v>33872</v>
      </c>
    </row>
    <row r="25762" spans="1:4" ht="15" x14ac:dyDescent="0.25">
      <c r="A25762" s="53" t="s">
        <v>29787</v>
      </c>
      <c r="B25762" s="53">
        <v>30</v>
      </c>
      <c r="C25762" s="53" t="s">
        <v>33536</v>
      </c>
      <c r="D25762" s="53" t="s">
        <v>33872</v>
      </c>
    </row>
    <row r="25763" spans="1:4" ht="15" x14ac:dyDescent="0.25">
      <c r="A25763" s="53" t="s">
        <v>29788</v>
      </c>
      <c r="B25763" s="53">
        <v>15</v>
      </c>
      <c r="C25763" s="53" t="s">
        <v>33536</v>
      </c>
      <c r="D25763" s="53" t="s">
        <v>33872</v>
      </c>
    </row>
    <row r="25764" spans="1:4" ht="15" x14ac:dyDescent="0.25">
      <c r="A25764" s="53" t="s">
        <v>29789</v>
      </c>
      <c r="B25764" s="53">
        <v>15</v>
      </c>
      <c r="C25764" s="53" t="s">
        <v>33536</v>
      </c>
      <c r="D25764" s="53" t="s">
        <v>33872</v>
      </c>
    </row>
    <row r="25765" spans="1:4" ht="15" x14ac:dyDescent="0.25">
      <c r="A25765" s="53" t="s">
        <v>29790</v>
      </c>
      <c r="B25765" s="53">
        <v>15</v>
      </c>
      <c r="C25765" s="53" t="s">
        <v>33536</v>
      </c>
      <c r="D25765" s="53" t="s">
        <v>33872</v>
      </c>
    </row>
    <row r="25766" spans="1:4" ht="15" x14ac:dyDescent="0.25">
      <c r="A25766" s="53" t="s">
        <v>29791</v>
      </c>
      <c r="B25766" s="53">
        <v>15</v>
      </c>
      <c r="C25766" s="53" t="s">
        <v>33536</v>
      </c>
      <c r="D25766" s="53" t="s">
        <v>33872</v>
      </c>
    </row>
    <row r="25767" spans="1:4" ht="15" x14ac:dyDescent="0.25">
      <c r="A25767" s="53" t="s">
        <v>29792</v>
      </c>
      <c r="B25767" s="53">
        <v>0</v>
      </c>
      <c r="C25767" s="53" t="s">
        <v>33537</v>
      </c>
      <c r="D25767" s="53" t="s">
        <v>33872</v>
      </c>
    </row>
    <row r="25768" spans="1:4" ht="15" x14ac:dyDescent="0.25">
      <c r="A25768" s="53" t="s">
        <v>29793</v>
      </c>
      <c r="B25768" s="53">
        <v>30</v>
      </c>
      <c r="C25768" s="53" t="s">
        <v>33536</v>
      </c>
      <c r="D25768" s="53" t="s">
        <v>33872</v>
      </c>
    </row>
    <row r="25769" spans="1:4" ht="15" x14ac:dyDescent="0.25">
      <c r="A25769" s="53" t="s">
        <v>29794</v>
      </c>
      <c r="B25769" s="53">
        <v>15</v>
      </c>
      <c r="C25769" s="53" t="s">
        <v>33536</v>
      </c>
      <c r="D25769" s="53" t="s">
        <v>33872</v>
      </c>
    </row>
    <row r="25770" spans="1:4" ht="15" x14ac:dyDescent="0.25">
      <c r="A25770" s="53" t="s">
        <v>29795</v>
      </c>
      <c r="B25770" s="53">
        <v>15</v>
      </c>
      <c r="C25770" s="53" t="s">
        <v>33536</v>
      </c>
      <c r="D25770" s="53" t="s">
        <v>33872</v>
      </c>
    </row>
    <row r="25771" spans="1:4" ht="15" x14ac:dyDescent="0.25">
      <c r="A25771" s="53" t="s">
        <v>29796</v>
      </c>
      <c r="B25771" s="53">
        <v>15</v>
      </c>
      <c r="C25771" s="53" t="s">
        <v>33536</v>
      </c>
      <c r="D25771" s="53" t="s">
        <v>33872</v>
      </c>
    </row>
    <row r="25772" spans="1:4" ht="15" x14ac:dyDescent="0.25">
      <c r="A25772" s="53" t="s">
        <v>29797</v>
      </c>
      <c r="B25772" s="53">
        <v>15</v>
      </c>
      <c r="C25772" s="53" t="s">
        <v>33536</v>
      </c>
      <c r="D25772" s="53" t="s">
        <v>33873</v>
      </c>
    </row>
    <row r="25773" spans="1:4" ht="15" x14ac:dyDescent="0.25">
      <c r="A25773" s="53" t="s">
        <v>29798</v>
      </c>
      <c r="B25773" s="53">
        <v>15</v>
      </c>
      <c r="C25773" s="53" t="s">
        <v>33536</v>
      </c>
      <c r="D25773" s="53" t="s">
        <v>33873</v>
      </c>
    </row>
    <row r="25774" spans="1:4" ht="15" x14ac:dyDescent="0.25">
      <c r="A25774" s="53" t="s">
        <v>29799</v>
      </c>
      <c r="B25774" s="53">
        <v>15</v>
      </c>
      <c r="C25774" s="53" t="s">
        <v>33536</v>
      </c>
      <c r="D25774" s="53" t="s">
        <v>33872</v>
      </c>
    </row>
    <row r="25775" spans="1:4" ht="15" x14ac:dyDescent="0.25">
      <c r="A25775" s="53" t="s">
        <v>29800</v>
      </c>
      <c r="B25775" s="53">
        <v>15</v>
      </c>
      <c r="C25775" s="53" t="s">
        <v>33536</v>
      </c>
      <c r="D25775" s="53" t="s">
        <v>33872</v>
      </c>
    </row>
    <row r="25776" spans="1:4" ht="15" x14ac:dyDescent="0.25">
      <c r="A25776" s="53" t="s">
        <v>29801</v>
      </c>
      <c r="B25776" s="53">
        <v>15</v>
      </c>
      <c r="C25776" s="53" t="s">
        <v>33536</v>
      </c>
      <c r="D25776" s="53" t="s">
        <v>33872</v>
      </c>
    </row>
    <row r="25777" spans="1:4" ht="15" x14ac:dyDescent="0.25">
      <c r="A25777" s="53" t="s">
        <v>29802</v>
      </c>
      <c r="B25777" s="53">
        <v>15</v>
      </c>
      <c r="C25777" s="53" t="s">
        <v>33536</v>
      </c>
      <c r="D25777" s="53" t="s">
        <v>33873</v>
      </c>
    </row>
    <row r="25778" spans="1:4" ht="15" x14ac:dyDescent="0.25">
      <c r="A25778" s="53" t="s">
        <v>29803</v>
      </c>
      <c r="B25778" s="53">
        <v>15</v>
      </c>
      <c r="C25778" s="53" t="s">
        <v>33536</v>
      </c>
      <c r="D25778" s="53" t="s">
        <v>33872</v>
      </c>
    </row>
    <row r="25779" spans="1:4" ht="15" x14ac:dyDescent="0.25">
      <c r="A25779" s="53" t="s">
        <v>29804</v>
      </c>
      <c r="B25779" s="53">
        <v>15</v>
      </c>
      <c r="C25779" s="53" t="s">
        <v>33536</v>
      </c>
      <c r="D25779" s="53" t="s">
        <v>33873</v>
      </c>
    </row>
    <row r="25780" spans="1:4" ht="15" x14ac:dyDescent="0.25">
      <c r="A25780" s="53" t="s">
        <v>29805</v>
      </c>
      <c r="B25780" s="53">
        <v>15</v>
      </c>
      <c r="C25780" s="53" t="s">
        <v>33536</v>
      </c>
      <c r="D25780" s="53" t="s">
        <v>33873</v>
      </c>
    </row>
    <row r="25781" spans="1:4" ht="15" x14ac:dyDescent="0.25">
      <c r="A25781" s="53" t="s">
        <v>29806</v>
      </c>
      <c r="B25781" s="53">
        <v>15</v>
      </c>
      <c r="C25781" s="53" t="s">
        <v>33536</v>
      </c>
      <c r="D25781" s="53" t="s">
        <v>33873</v>
      </c>
    </row>
    <row r="25782" spans="1:4" ht="15" x14ac:dyDescent="0.25">
      <c r="A25782" s="53" t="s">
        <v>29807</v>
      </c>
      <c r="B25782" s="53">
        <v>15</v>
      </c>
      <c r="C25782" s="53" t="s">
        <v>33536</v>
      </c>
      <c r="D25782" s="53" t="s">
        <v>33872</v>
      </c>
    </row>
    <row r="25783" spans="1:4" ht="15" x14ac:dyDescent="0.25">
      <c r="A25783" s="53" t="s">
        <v>29808</v>
      </c>
      <c r="B25783" s="53">
        <v>15</v>
      </c>
      <c r="C25783" s="53" t="s">
        <v>33536</v>
      </c>
      <c r="D25783" s="53" t="s">
        <v>33873</v>
      </c>
    </row>
    <row r="25784" spans="1:4" ht="15" x14ac:dyDescent="0.25">
      <c r="A25784" s="53" t="s">
        <v>29809</v>
      </c>
      <c r="B25784" s="53">
        <v>15</v>
      </c>
      <c r="C25784" s="53" t="s">
        <v>33536</v>
      </c>
      <c r="D25784" s="53" t="s">
        <v>33872</v>
      </c>
    </row>
    <row r="25785" spans="1:4" ht="15" x14ac:dyDescent="0.25">
      <c r="A25785" s="53" t="s">
        <v>29810</v>
      </c>
      <c r="B25785" s="53">
        <v>0</v>
      </c>
      <c r="C25785" s="53" t="s">
        <v>33537</v>
      </c>
      <c r="D25785" s="53" t="s">
        <v>33872</v>
      </c>
    </row>
    <row r="25786" spans="1:4" ht="15" x14ac:dyDescent="0.25">
      <c r="A25786" s="53" t="s">
        <v>29811</v>
      </c>
      <c r="B25786" s="53">
        <v>0</v>
      </c>
      <c r="C25786" s="53" t="s">
        <v>33537</v>
      </c>
      <c r="D25786" s="53" t="s">
        <v>33872</v>
      </c>
    </row>
    <row r="25787" spans="1:4" ht="15" x14ac:dyDescent="0.25">
      <c r="A25787" s="53" t="s">
        <v>29812</v>
      </c>
      <c r="B25787" s="53">
        <v>0</v>
      </c>
      <c r="C25787" s="53" t="s">
        <v>33539</v>
      </c>
      <c r="D25787" s="53" t="s">
        <v>33873</v>
      </c>
    </row>
    <row r="25788" spans="1:4" ht="15" x14ac:dyDescent="0.25">
      <c r="A25788" s="53" t="s">
        <v>29813</v>
      </c>
      <c r="B25788" s="53">
        <v>0</v>
      </c>
      <c r="C25788" s="53" t="s">
        <v>33537</v>
      </c>
      <c r="D25788" s="53" t="s">
        <v>33873</v>
      </c>
    </row>
    <row r="25789" spans="1:4" ht="15" x14ac:dyDescent="0.25">
      <c r="A25789" s="53" t="s">
        <v>29814</v>
      </c>
      <c r="B25789" s="53">
        <v>0</v>
      </c>
      <c r="C25789" s="53" t="s">
        <v>33537</v>
      </c>
      <c r="D25789" s="53" t="s">
        <v>33873</v>
      </c>
    </row>
    <row r="25790" spans="1:4" ht="15" x14ac:dyDescent="0.25">
      <c r="A25790" s="53" t="s">
        <v>29815</v>
      </c>
      <c r="B25790" s="53">
        <v>30</v>
      </c>
      <c r="C25790" s="53" t="s">
        <v>33536</v>
      </c>
      <c r="D25790" s="53" t="s">
        <v>33872</v>
      </c>
    </row>
    <row r="25791" spans="1:4" ht="15" x14ac:dyDescent="0.25">
      <c r="A25791" s="53" t="s">
        <v>29816</v>
      </c>
      <c r="B25791" s="53">
        <v>30</v>
      </c>
      <c r="C25791" s="53" t="s">
        <v>33536</v>
      </c>
      <c r="D25791" s="53" t="s">
        <v>33872</v>
      </c>
    </row>
    <row r="25792" spans="1:4" ht="15" x14ac:dyDescent="0.25">
      <c r="A25792" s="53" t="s">
        <v>29817</v>
      </c>
      <c r="B25792" s="53">
        <v>15</v>
      </c>
      <c r="C25792" s="53" t="s">
        <v>33536</v>
      </c>
      <c r="D25792" s="53" t="s">
        <v>33872</v>
      </c>
    </row>
    <row r="25793" spans="1:4" ht="15" x14ac:dyDescent="0.25">
      <c r="A25793" s="53" t="s">
        <v>29818</v>
      </c>
      <c r="B25793" s="53">
        <v>15</v>
      </c>
      <c r="C25793" s="53" t="s">
        <v>33536</v>
      </c>
      <c r="D25793" s="53" t="s">
        <v>33872</v>
      </c>
    </row>
    <row r="25794" spans="1:4" ht="15" x14ac:dyDescent="0.25">
      <c r="A25794" s="53" t="s">
        <v>29819</v>
      </c>
      <c r="B25794" s="53">
        <v>15</v>
      </c>
      <c r="C25794" s="53" t="s">
        <v>33538</v>
      </c>
      <c r="D25794" s="53" t="s">
        <v>33873</v>
      </c>
    </row>
    <row r="25795" spans="1:4" ht="15" x14ac:dyDescent="0.25">
      <c r="A25795" s="53" t="s">
        <v>29820</v>
      </c>
      <c r="B25795" s="53">
        <v>30</v>
      </c>
      <c r="C25795" s="53" t="s">
        <v>33536</v>
      </c>
      <c r="D25795" s="53" t="s">
        <v>33873</v>
      </c>
    </row>
    <row r="25796" spans="1:4" ht="15" x14ac:dyDescent="0.25">
      <c r="A25796" s="53" t="s">
        <v>29821</v>
      </c>
      <c r="B25796" s="53">
        <v>15</v>
      </c>
      <c r="C25796" s="53" t="s">
        <v>33536</v>
      </c>
      <c r="D25796" s="53" t="s">
        <v>33872</v>
      </c>
    </row>
    <row r="25797" spans="1:4" ht="15" x14ac:dyDescent="0.25">
      <c r="A25797" s="53" t="s">
        <v>29822</v>
      </c>
      <c r="B25797" s="53">
        <v>30</v>
      </c>
      <c r="C25797" s="53" t="s">
        <v>33536</v>
      </c>
      <c r="D25797" s="53" t="s">
        <v>33872</v>
      </c>
    </row>
    <row r="25798" spans="1:4" ht="15" x14ac:dyDescent="0.25">
      <c r="A25798" s="53" t="s">
        <v>29823</v>
      </c>
      <c r="B25798" s="53">
        <v>15</v>
      </c>
      <c r="C25798" s="53" t="s">
        <v>33536</v>
      </c>
      <c r="D25798" s="53" t="s">
        <v>33872</v>
      </c>
    </row>
    <row r="25799" spans="1:4" ht="15" x14ac:dyDescent="0.25">
      <c r="A25799" s="53" t="s">
        <v>29824</v>
      </c>
      <c r="B25799" s="53">
        <v>30</v>
      </c>
      <c r="C25799" s="53" t="s">
        <v>33536</v>
      </c>
      <c r="D25799" s="53" t="s">
        <v>33872</v>
      </c>
    </row>
    <row r="25800" spans="1:4" ht="15" x14ac:dyDescent="0.25">
      <c r="A25800" s="53" t="s">
        <v>29825</v>
      </c>
      <c r="B25800" s="53">
        <v>15</v>
      </c>
      <c r="C25800" s="53" t="s">
        <v>33536</v>
      </c>
      <c r="D25800" s="53" t="s">
        <v>33873</v>
      </c>
    </row>
    <row r="25801" spans="1:4" ht="15" x14ac:dyDescent="0.25">
      <c r="A25801" s="53" t="s">
        <v>29826</v>
      </c>
      <c r="B25801" s="53">
        <v>30</v>
      </c>
      <c r="C25801" s="53" t="s">
        <v>33536</v>
      </c>
      <c r="D25801" s="53" t="s">
        <v>33872</v>
      </c>
    </row>
    <row r="25802" spans="1:4" ht="15" x14ac:dyDescent="0.25">
      <c r="A25802" s="53" t="s">
        <v>29827</v>
      </c>
      <c r="B25802" s="53">
        <v>30</v>
      </c>
      <c r="C25802" s="53" t="s">
        <v>33536</v>
      </c>
      <c r="D25802" s="53" t="s">
        <v>33872</v>
      </c>
    </row>
    <row r="25803" spans="1:4" ht="15" x14ac:dyDescent="0.25">
      <c r="A25803" s="53" t="s">
        <v>29828</v>
      </c>
      <c r="B25803" s="53">
        <v>30</v>
      </c>
      <c r="C25803" s="53" t="s">
        <v>33536</v>
      </c>
      <c r="D25803" s="53" t="s">
        <v>33872</v>
      </c>
    </row>
    <row r="25804" spans="1:4" ht="15" x14ac:dyDescent="0.25">
      <c r="A25804" s="53" t="s">
        <v>29829</v>
      </c>
      <c r="B25804" s="53">
        <v>15</v>
      </c>
      <c r="C25804" s="53" t="s">
        <v>33536</v>
      </c>
      <c r="D25804" s="53" t="s">
        <v>33872</v>
      </c>
    </row>
    <row r="25805" spans="1:4" ht="15" x14ac:dyDescent="0.25">
      <c r="A25805" s="53" t="s">
        <v>29830</v>
      </c>
      <c r="B25805" s="53">
        <v>30</v>
      </c>
      <c r="C25805" s="53" t="s">
        <v>33536</v>
      </c>
      <c r="D25805" s="53" t="s">
        <v>33872</v>
      </c>
    </row>
    <row r="25806" spans="1:4" ht="15" x14ac:dyDescent="0.25">
      <c r="A25806" s="53" t="s">
        <v>29831</v>
      </c>
      <c r="B25806" s="53">
        <v>30</v>
      </c>
      <c r="C25806" s="53" t="s">
        <v>33536</v>
      </c>
      <c r="D25806" s="53" t="s">
        <v>33872</v>
      </c>
    </row>
    <row r="25807" spans="1:4" ht="15" x14ac:dyDescent="0.25">
      <c r="A25807" s="53" t="s">
        <v>29832</v>
      </c>
      <c r="B25807" s="53">
        <v>30</v>
      </c>
      <c r="C25807" s="53" t="s">
        <v>33536</v>
      </c>
      <c r="D25807" s="53" t="s">
        <v>33872</v>
      </c>
    </row>
    <row r="25808" spans="1:4" ht="15" x14ac:dyDescent="0.25">
      <c r="A25808" s="53" t="s">
        <v>29833</v>
      </c>
      <c r="B25808" s="53">
        <v>30</v>
      </c>
      <c r="C25808" s="53" t="s">
        <v>33536</v>
      </c>
      <c r="D25808" s="53" t="s">
        <v>33872</v>
      </c>
    </row>
    <row r="25809" spans="1:4" ht="15" x14ac:dyDescent="0.25">
      <c r="A25809" s="53" t="s">
        <v>29834</v>
      </c>
      <c r="B25809" s="53">
        <v>15</v>
      </c>
      <c r="C25809" s="53" t="s">
        <v>33536</v>
      </c>
      <c r="D25809" s="53" t="s">
        <v>33872</v>
      </c>
    </row>
    <row r="25810" spans="1:4" ht="15" x14ac:dyDescent="0.25">
      <c r="A25810" s="53" t="s">
        <v>29835</v>
      </c>
      <c r="B25810" s="53">
        <v>30</v>
      </c>
      <c r="C25810" s="53" t="s">
        <v>33536</v>
      </c>
      <c r="D25810" s="53" t="s">
        <v>33872</v>
      </c>
    </row>
    <row r="25811" spans="1:4" ht="15" x14ac:dyDescent="0.25">
      <c r="A25811" s="53" t="s">
        <v>29836</v>
      </c>
      <c r="B25811" s="53">
        <v>15</v>
      </c>
      <c r="C25811" s="53" t="s">
        <v>33536</v>
      </c>
      <c r="D25811" s="53" t="s">
        <v>33872</v>
      </c>
    </row>
    <row r="25812" spans="1:4" ht="15" x14ac:dyDescent="0.25">
      <c r="A25812" s="53" t="s">
        <v>29837</v>
      </c>
      <c r="B25812" s="53">
        <v>30</v>
      </c>
      <c r="C25812" s="53" t="s">
        <v>33536</v>
      </c>
      <c r="D25812" s="53" t="s">
        <v>33872</v>
      </c>
    </row>
    <row r="25813" spans="1:4" ht="15" x14ac:dyDescent="0.25">
      <c r="A25813" s="53" t="s">
        <v>29838</v>
      </c>
      <c r="B25813" s="53">
        <v>30</v>
      </c>
      <c r="C25813" s="53" t="s">
        <v>33536</v>
      </c>
      <c r="D25813" s="53" t="s">
        <v>33872</v>
      </c>
    </row>
    <row r="25814" spans="1:4" ht="15" x14ac:dyDescent="0.25">
      <c r="A25814" s="53" t="s">
        <v>29839</v>
      </c>
      <c r="B25814" s="53">
        <v>15</v>
      </c>
      <c r="C25814" s="53" t="s">
        <v>33536</v>
      </c>
      <c r="D25814" s="53" t="s">
        <v>33873</v>
      </c>
    </row>
    <row r="25815" spans="1:4" ht="15" x14ac:dyDescent="0.25">
      <c r="A25815" s="53" t="s">
        <v>29840</v>
      </c>
      <c r="B25815" s="53">
        <v>15</v>
      </c>
      <c r="C25815" s="53" t="s">
        <v>33536</v>
      </c>
      <c r="D25815" s="53" t="s">
        <v>33873</v>
      </c>
    </row>
    <row r="25816" spans="1:4" ht="15" x14ac:dyDescent="0.25">
      <c r="A25816" s="53" t="s">
        <v>29841</v>
      </c>
      <c r="B25816" s="53">
        <v>15</v>
      </c>
      <c r="C25816" s="53" t="s">
        <v>33536</v>
      </c>
      <c r="D25816" s="53" t="s">
        <v>33872</v>
      </c>
    </row>
    <row r="25817" spans="1:4" ht="15" x14ac:dyDescent="0.25">
      <c r="A25817" s="53" t="s">
        <v>29842</v>
      </c>
      <c r="B25817" s="53">
        <v>30</v>
      </c>
      <c r="C25817" s="53" t="s">
        <v>33536</v>
      </c>
      <c r="D25817" s="53" t="s">
        <v>33872</v>
      </c>
    </row>
    <row r="25818" spans="1:4" ht="15" x14ac:dyDescent="0.25">
      <c r="A25818" s="53" t="s">
        <v>29843</v>
      </c>
      <c r="B25818" s="53">
        <v>15</v>
      </c>
      <c r="C25818" s="53" t="s">
        <v>33536</v>
      </c>
      <c r="D25818" s="53" t="s">
        <v>33872</v>
      </c>
    </row>
    <row r="25819" spans="1:4" ht="15" x14ac:dyDescent="0.25">
      <c r="A25819" s="53" t="s">
        <v>29844</v>
      </c>
      <c r="B25819" s="53">
        <v>15</v>
      </c>
      <c r="C25819" s="53" t="s">
        <v>33536</v>
      </c>
      <c r="D25819" s="53" t="s">
        <v>33873</v>
      </c>
    </row>
    <row r="25820" spans="1:4" ht="15" x14ac:dyDescent="0.25">
      <c r="A25820" s="53" t="s">
        <v>29845</v>
      </c>
      <c r="B25820" s="53">
        <v>30</v>
      </c>
      <c r="C25820" s="53" t="s">
        <v>33536</v>
      </c>
      <c r="D25820" s="53" t="s">
        <v>33873</v>
      </c>
    </row>
    <row r="25821" spans="1:4" ht="15" x14ac:dyDescent="0.25">
      <c r="A25821" s="53" t="s">
        <v>29846</v>
      </c>
      <c r="B25821" s="53">
        <v>15</v>
      </c>
      <c r="C25821" s="53" t="s">
        <v>33536</v>
      </c>
      <c r="D25821" s="53" t="s">
        <v>33872</v>
      </c>
    </row>
    <row r="25822" spans="1:4" ht="15" x14ac:dyDescent="0.25">
      <c r="A25822" s="53" t="s">
        <v>29847</v>
      </c>
      <c r="B25822" s="53">
        <v>15</v>
      </c>
      <c r="C25822" s="53" t="s">
        <v>33536</v>
      </c>
      <c r="D25822" s="53" t="s">
        <v>33873</v>
      </c>
    </row>
    <row r="25823" spans="1:4" ht="15" x14ac:dyDescent="0.25">
      <c r="A25823" s="53" t="s">
        <v>29848</v>
      </c>
      <c r="B25823" s="53">
        <v>15</v>
      </c>
      <c r="C25823" s="53" t="s">
        <v>33536</v>
      </c>
      <c r="D25823" s="53" t="s">
        <v>33873</v>
      </c>
    </row>
    <row r="25824" spans="1:4" ht="15" x14ac:dyDescent="0.25">
      <c r="A25824" s="53" t="s">
        <v>29849</v>
      </c>
      <c r="B25824" s="53">
        <v>15</v>
      </c>
      <c r="C25824" s="53" t="s">
        <v>33536</v>
      </c>
      <c r="D25824" s="53" t="s">
        <v>33873</v>
      </c>
    </row>
    <row r="25825" spans="1:4" ht="15" x14ac:dyDescent="0.25">
      <c r="A25825" s="53" t="s">
        <v>29850</v>
      </c>
      <c r="B25825" s="53">
        <v>15</v>
      </c>
      <c r="C25825" s="53" t="s">
        <v>33536</v>
      </c>
      <c r="D25825" s="53" t="s">
        <v>33873</v>
      </c>
    </row>
    <row r="25826" spans="1:4" ht="15" x14ac:dyDescent="0.25">
      <c r="A25826" s="53" t="s">
        <v>29851</v>
      </c>
      <c r="B25826" s="53">
        <v>15</v>
      </c>
      <c r="C25826" s="53" t="s">
        <v>33536</v>
      </c>
      <c r="D25826" s="53" t="s">
        <v>33873</v>
      </c>
    </row>
    <row r="25827" spans="1:4" ht="15" x14ac:dyDescent="0.25">
      <c r="A25827" s="53" t="s">
        <v>29852</v>
      </c>
      <c r="B25827" s="53">
        <v>15</v>
      </c>
      <c r="C25827" s="53" t="s">
        <v>33536</v>
      </c>
      <c r="D25827" s="53" t="s">
        <v>33873</v>
      </c>
    </row>
    <row r="25828" spans="1:4" ht="15" x14ac:dyDescent="0.25">
      <c r="A25828" s="53" t="s">
        <v>29853</v>
      </c>
      <c r="B25828" s="53">
        <v>15</v>
      </c>
      <c r="C25828" s="53" t="s">
        <v>33536</v>
      </c>
      <c r="D25828" s="53" t="s">
        <v>33873</v>
      </c>
    </row>
    <row r="25829" spans="1:4" ht="15" x14ac:dyDescent="0.25">
      <c r="A25829" s="53" t="s">
        <v>29854</v>
      </c>
      <c r="B25829" s="53">
        <v>15</v>
      </c>
      <c r="C25829" s="53" t="s">
        <v>33536</v>
      </c>
      <c r="D25829" s="53" t="s">
        <v>33872</v>
      </c>
    </row>
    <row r="25830" spans="1:4" ht="15" x14ac:dyDescent="0.25">
      <c r="A25830" s="53" t="s">
        <v>29855</v>
      </c>
      <c r="B25830" s="53">
        <v>15</v>
      </c>
      <c r="C25830" s="53" t="s">
        <v>33536</v>
      </c>
      <c r="D25830" s="53" t="s">
        <v>33872</v>
      </c>
    </row>
    <row r="25831" spans="1:4" ht="15" x14ac:dyDescent="0.25">
      <c r="A25831" s="53" t="s">
        <v>29856</v>
      </c>
      <c r="B25831" s="53">
        <v>15</v>
      </c>
      <c r="C25831" s="53" t="s">
        <v>33536</v>
      </c>
      <c r="D25831" s="53" t="s">
        <v>33872</v>
      </c>
    </row>
    <row r="25832" spans="1:4" ht="15" x14ac:dyDescent="0.25">
      <c r="A25832" s="53" t="s">
        <v>29857</v>
      </c>
      <c r="B25832" s="53">
        <v>30</v>
      </c>
      <c r="C25832" s="53" t="s">
        <v>33536</v>
      </c>
      <c r="D25832" s="53" t="s">
        <v>33873</v>
      </c>
    </row>
    <row r="25833" spans="1:4" ht="15" x14ac:dyDescent="0.25">
      <c r="A25833" s="53" t="s">
        <v>29858</v>
      </c>
      <c r="B25833" s="53">
        <v>30</v>
      </c>
      <c r="C25833" s="53" t="s">
        <v>33536</v>
      </c>
      <c r="D25833" s="53" t="s">
        <v>33872</v>
      </c>
    </row>
    <row r="25834" spans="1:4" ht="15" x14ac:dyDescent="0.25">
      <c r="A25834" s="53" t="s">
        <v>29859</v>
      </c>
      <c r="B25834" s="53">
        <v>15</v>
      </c>
      <c r="C25834" s="53" t="s">
        <v>33536</v>
      </c>
      <c r="D25834" s="53" t="s">
        <v>33873</v>
      </c>
    </row>
    <row r="25835" spans="1:4" ht="15" x14ac:dyDescent="0.25">
      <c r="A25835" s="53" t="s">
        <v>29860</v>
      </c>
      <c r="B25835" s="53">
        <v>15</v>
      </c>
      <c r="C25835" s="53" t="s">
        <v>33536</v>
      </c>
      <c r="D25835" s="53" t="s">
        <v>33872</v>
      </c>
    </row>
    <row r="25836" spans="1:4" ht="15" x14ac:dyDescent="0.25">
      <c r="A25836" s="53" t="s">
        <v>29861</v>
      </c>
      <c r="B25836" s="53">
        <v>15</v>
      </c>
      <c r="C25836" s="53" t="s">
        <v>33536</v>
      </c>
      <c r="D25836" s="53" t="s">
        <v>33873</v>
      </c>
    </row>
    <row r="25837" spans="1:4" ht="15" x14ac:dyDescent="0.25">
      <c r="A25837" s="53" t="s">
        <v>29862</v>
      </c>
      <c r="B25837" s="53">
        <v>15</v>
      </c>
      <c r="C25837" s="53" t="s">
        <v>33536</v>
      </c>
      <c r="D25837" s="53" t="s">
        <v>33872</v>
      </c>
    </row>
    <row r="25838" spans="1:4" ht="15" x14ac:dyDescent="0.25">
      <c r="A25838" s="53" t="s">
        <v>29863</v>
      </c>
      <c r="B25838" s="53">
        <v>30</v>
      </c>
      <c r="C25838" s="53" t="s">
        <v>33536</v>
      </c>
      <c r="D25838" s="53" t="s">
        <v>33872</v>
      </c>
    </row>
    <row r="25839" spans="1:4" ht="15" x14ac:dyDescent="0.25">
      <c r="A25839" s="53" t="s">
        <v>29864</v>
      </c>
      <c r="B25839" s="53">
        <v>15</v>
      </c>
      <c r="C25839" s="53" t="s">
        <v>33536</v>
      </c>
      <c r="D25839" s="53" t="s">
        <v>33873</v>
      </c>
    </row>
    <row r="25840" spans="1:4" ht="15" x14ac:dyDescent="0.25">
      <c r="A25840" s="53" t="s">
        <v>29865</v>
      </c>
      <c r="B25840" s="53">
        <v>15</v>
      </c>
      <c r="C25840" s="53" t="s">
        <v>33536</v>
      </c>
      <c r="D25840" s="53" t="s">
        <v>33873</v>
      </c>
    </row>
    <row r="25841" spans="1:4" ht="15" x14ac:dyDescent="0.25">
      <c r="A25841" s="53" t="s">
        <v>29866</v>
      </c>
      <c r="B25841" s="53">
        <v>15</v>
      </c>
      <c r="C25841" s="53" t="s">
        <v>33536</v>
      </c>
      <c r="D25841" s="53" t="s">
        <v>33873</v>
      </c>
    </row>
    <row r="25842" spans="1:4" ht="15" x14ac:dyDescent="0.25">
      <c r="A25842" s="53" t="s">
        <v>29867</v>
      </c>
      <c r="B25842" s="53">
        <v>30</v>
      </c>
      <c r="C25842" s="53" t="s">
        <v>33536</v>
      </c>
      <c r="D25842" s="53" t="s">
        <v>33873</v>
      </c>
    </row>
    <row r="25843" spans="1:4" ht="15" x14ac:dyDescent="0.25">
      <c r="A25843" s="53" t="s">
        <v>29868</v>
      </c>
      <c r="B25843" s="53">
        <v>15</v>
      </c>
      <c r="C25843" s="53" t="s">
        <v>33536</v>
      </c>
      <c r="D25843" s="53" t="s">
        <v>33872</v>
      </c>
    </row>
    <row r="25844" spans="1:4" ht="15" x14ac:dyDescent="0.25">
      <c r="A25844" s="53" t="s">
        <v>29869</v>
      </c>
      <c r="B25844" s="53">
        <v>15</v>
      </c>
      <c r="C25844" s="53" t="s">
        <v>33536</v>
      </c>
      <c r="D25844" s="53" t="s">
        <v>33873</v>
      </c>
    </row>
    <row r="25845" spans="1:4" ht="15" x14ac:dyDescent="0.25">
      <c r="A25845" s="53" t="s">
        <v>29870</v>
      </c>
      <c r="B25845" s="53">
        <v>15</v>
      </c>
      <c r="C25845" s="53" t="s">
        <v>33536</v>
      </c>
      <c r="D25845" s="53" t="s">
        <v>33873</v>
      </c>
    </row>
    <row r="25846" spans="1:4" ht="15" x14ac:dyDescent="0.25">
      <c r="A25846" s="53" t="s">
        <v>29871</v>
      </c>
      <c r="B25846" s="53">
        <v>15</v>
      </c>
      <c r="C25846" s="53" t="s">
        <v>33536</v>
      </c>
      <c r="D25846" s="53" t="s">
        <v>33873</v>
      </c>
    </row>
    <row r="25847" spans="1:4" ht="15" x14ac:dyDescent="0.25">
      <c r="A25847" s="53" t="s">
        <v>29872</v>
      </c>
      <c r="B25847" s="53">
        <v>30</v>
      </c>
      <c r="C25847" s="53" t="s">
        <v>33536</v>
      </c>
      <c r="D25847" s="53" t="s">
        <v>33872</v>
      </c>
    </row>
    <row r="25848" spans="1:4" ht="15" x14ac:dyDescent="0.25">
      <c r="A25848" s="53" t="s">
        <v>29873</v>
      </c>
      <c r="B25848" s="53">
        <v>15</v>
      </c>
      <c r="C25848" s="53" t="s">
        <v>33536</v>
      </c>
      <c r="D25848" s="53" t="s">
        <v>33872</v>
      </c>
    </row>
    <row r="25849" spans="1:4" ht="15" x14ac:dyDescent="0.25">
      <c r="A25849" s="53" t="s">
        <v>29874</v>
      </c>
      <c r="B25849" s="53">
        <v>15</v>
      </c>
      <c r="C25849" s="53" t="s">
        <v>33536</v>
      </c>
      <c r="D25849" s="53" t="s">
        <v>33872</v>
      </c>
    </row>
    <row r="25850" spans="1:4" ht="15" x14ac:dyDescent="0.25">
      <c r="A25850" s="53" t="s">
        <v>29875</v>
      </c>
      <c r="B25850" s="53">
        <v>15</v>
      </c>
      <c r="C25850" s="53" t="s">
        <v>33536</v>
      </c>
      <c r="D25850" s="53" t="s">
        <v>33872</v>
      </c>
    </row>
    <row r="25851" spans="1:4" ht="15" x14ac:dyDescent="0.25">
      <c r="A25851" s="53" t="s">
        <v>29876</v>
      </c>
      <c r="B25851" s="53">
        <v>15</v>
      </c>
      <c r="C25851" s="53" t="s">
        <v>33536</v>
      </c>
      <c r="D25851" s="53" t="s">
        <v>33872</v>
      </c>
    </row>
    <row r="25852" spans="1:4" ht="15" x14ac:dyDescent="0.25">
      <c r="A25852" s="53" t="s">
        <v>29877</v>
      </c>
      <c r="B25852" s="53">
        <v>15</v>
      </c>
      <c r="C25852" s="53" t="s">
        <v>33536</v>
      </c>
      <c r="D25852" s="53" t="s">
        <v>33872</v>
      </c>
    </row>
    <row r="25853" spans="1:4" ht="15" x14ac:dyDescent="0.25">
      <c r="A25853" s="53" t="s">
        <v>29878</v>
      </c>
      <c r="B25853" s="53">
        <v>15</v>
      </c>
      <c r="C25853" s="53" t="s">
        <v>33536</v>
      </c>
      <c r="D25853" s="53" t="s">
        <v>33873</v>
      </c>
    </row>
    <row r="25854" spans="1:4" ht="15" x14ac:dyDescent="0.25">
      <c r="A25854" s="53" t="s">
        <v>29879</v>
      </c>
      <c r="B25854" s="53">
        <v>30</v>
      </c>
      <c r="C25854" s="53" t="s">
        <v>33536</v>
      </c>
      <c r="D25854" s="53" t="s">
        <v>33873</v>
      </c>
    </row>
    <row r="25855" spans="1:4" ht="15" x14ac:dyDescent="0.25">
      <c r="A25855" s="53" t="s">
        <v>29880</v>
      </c>
      <c r="B25855" s="53">
        <v>15</v>
      </c>
      <c r="C25855" s="53" t="s">
        <v>33536</v>
      </c>
      <c r="D25855" s="53" t="s">
        <v>33873</v>
      </c>
    </row>
    <row r="25856" spans="1:4" ht="15" x14ac:dyDescent="0.25">
      <c r="A25856" s="53" t="s">
        <v>29881</v>
      </c>
      <c r="B25856" s="53">
        <v>15</v>
      </c>
      <c r="C25856" s="53" t="s">
        <v>33536</v>
      </c>
      <c r="D25856" s="53" t="s">
        <v>33873</v>
      </c>
    </row>
    <row r="25857" spans="1:4" ht="15" x14ac:dyDescent="0.25">
      <c r="A25857" s="53" t="s">
        <v>29882</v>
      </c>
      <c r="B25857" s="53">
        <v>15</v>
      </c>
      <c r="C25857" s="53" t="s">
        <v>33536</v>
      </c>
      <c r="D25857" s="53" t="s">
        <v>33872</v>
      </c>
    </row>
    <row r="25858" spans="1:4" ht="15" x14ac:dyDescent="0.25">
      <c r="A25858" s="53" t="s">
        <v>29883</v>
      </c>
      <c r="B25858" s="53">
        <v>15</v>
      </c>
      <c r="C25858" s="53" t="s">
        <v>33536</v>
      </c>
      <c r="D25858" s="53" t="s">
        <v>33872</v>
      </c>
    </row>
    <row r="25859" spans="1:4" ht="15" x14ac:dyDescent="0.25">
      <c r="A25859" s="53" t="s">
        <v>29884</v>
      </c>
      <c r="B25859" s="53">
        <v>15</v>
      </c>
      <c r="C25859" s="53" t="s">
        <v>33536</v>
      </c>
      <c r="D25859" s="53" t="s">
        <v>33873</v>
      </c>
    </row>
    <row r="25860" spans="1:4" ht="15" x14ac:dyDescent="0.25">
      <c r="A25860" s="53" t="s">
        <v>29885</v>
      </c>
      <c r="B25860" s="53">
        <v>15</v>
      </c>
      <c r="C25860" s="53" t="s">
        <v>33536</v>
      </c>
      <c r="D25860" s="53" t="s">
        <v>33872</v>
      </c>
    </row>
    <row r="25861" spans="1:4" ht="15" x14ac:dyDescent="0.25">
      <c r="A25861" s="53" t="s">
        <v>29886</v>
      </c>
      <c r="B25861" s="53">
        <v>15</v>
      </c>
      <c r="C25861" s="53" t="s">
        <v>33536</v>
      </c>
      <c r="D25861" s="53" t="s">
        <v>33872</v>
      </c>
    </row>
    <row r="25862" spans="1:4" ht="15" x14ac:dyDescent="0.25">
      <c r="A25862" s="53" t="s">
        <v>29887</v>
      </c>
      <c r="B25862" s="53">
        <v>30</v>
      </c>
      <c r="C25862" s="53" t="s">
        <v>33536</v>
      </c>
      <c r="D25862" s="53" t="s">
        <v>33872</v>
      </c>
    </row>
    <row r="25863" spans="1:4" ht="15" x14ac:dyDescent="0.25">
      <c r="A25863" s="53" t="s">
        <v>29888</v>
      </c>
      <c r="B25863" s="53">
        <v>15</v>
      </c>
      <c r="C25863" s="53" t="s">
        <v>33536</v>
      </c>
      <c r="D25863" s="53" t="s">
        <v>33873</v>
      </c>
    </row>
    <row r="25864" spans="1:4" ht="15" x14ac:dyDescent="0.25">
      <c r="A25864" s="53" t="s">
        <v>29889</v>
      </c>
      <c r="B25864" s="53">
        <v>15</v>
      </c>
      <c r="C25864" s="53" t="s">
        <v>33536</v>
      </c>
      <c r="D25864" s="53" t="s">
        <v>33873</v>
      </c>
    </row>
    <row r="25865" spans="1:4" ht="15" x14ac:dyDescent="0.25">
      <c r="A25865" s="53" t="s">
        <v>29890</v>
      </c>
      <c r="B25865" s="53">
        <v>15</v>
      </c>
      <c r="C25865" s="53" t="s">
        <v>33536</v>
      </c>
      <c r="D25865" s="53" t="s">
        <v>33873</v>
      </c>
    </row>
    <row r="25866" spans="1:4" ht="15" x14ac:dyDescent="0.25">
      <c r="A25866" s="53" t="s">
        <v>29891</v>
      </c>
      <c r="B25866" s="53">
        <v>15</v>
      </c>
      <c r="C25866" s="53" t="s">
        <v>33536</v>
      </c>
      <c r="D25866" s="53" t="s">
        <v>33872</v>
      </c>
    </row>
    <row r="25867" spans="1:4" ht="15" x14ac:dyDescent="0.25">
      <c r="A25867" s="53" t="s">
        <v>29892</v>
      </c>
      <c r="B25867" s="53">
        <v>15</v>
      </c>
      <c r="C25867" s="53" t="s">
        <v>33536</v>
      </c>
      <c r="D25867" s="53" t="s">
        <v>33873</v>
      </c>
    </row>
    <row r="25868" spans="1:4" ht="15" x14ac:dyDescent="0.25">
      <c r="A25868" s="53" t="s">
        <v>29893</v>
      </c>
      <c r="B25868" s="53">
        <v>15</v>
      </c>
      <c r="C25868" s="53" t="s">
        <v>33536</v>
      </c>
      <c r="D25868" s="53" t="s">
        <v>33872</v>
      </c>
    </row>
    <row r="25869" spans="1:4" ht="15" x14ac:dyDescent="0.25">
      <c r="A25869" s="53" t="s">
        <v>29894</v>
      </c>
      <c r="B25869" s="53">
        <v>15</v>
      </c>
      <c r="C25869" s="53" t="s">
        <v>33536</v>
      </c>
      <c r="D25869" s="53" t="s">
        <v>33873</v>
      </c>
    </row>
    <row r="25870" spans="1:4" ht="15" x14ac:dyDescent="0.25">
      <c r="A25870" s="53" t="s">
        <v>29895</v>
      </c>
      <c r="B25870" s="53">
        <v>15</v>
      </c>
      <c r="C25870" s="53" t="s">
        <v>33536</v>
      </c>
      <c r="D25870" s="53" t="s">
        <v>33873</v>
      </c>
    </row>
    <row r="25871" spans="1:4" ht="15" x14ac:dyDescent="0.25">
      <c r="A25871" s="53" t="s">
        <v>29896</v>
      </c>
      <c r="B25871" s="53">
        <v>15</v>
      </c>
      <c r="C25871" s="53" t="s">
        <v>33536</v>
      </c>
      <c r="D25871" s="53" t="s">
        <v>33873</v>
      </c>
    </row>
    <row r="25872" spans="1:4" ht="15" x14ac:dyDescent="0.25">
      <c r="A25872" s="53" t="s">
        <v>29897</v>
      </c>
      <c r="B25872" s="53">
        <v>15</v>
      </c>
      <c r="C25872" s="53" t="s">
        <v>33536</v>
      </c>
      <c r="D25872" s="53" t="s">
        <v>33873</v>
      </c>
    </row>
    <row r="25873" spans="1:4" ht="15" x14ac:dyDescent="0.25">
      <c r="A25873" s="53" t="s">
        <v>29898</v>
      </c>
      <c r="B25873" s="53">
        <v>15</v>
      </c>
      <c r="C25873" s="53" t="s">
        <v>33536</v>
      </c>
      <c r="D25873" s="53" t="s">
        <v>33873</v>
      </c>
    </row>
    <row r="25874" spans="1:4" ht="15" x14ac:dyDescent="0.25">
      <c r="A25874" s="53" t="s">
        <v>29899</v>
      </c>
      <c r="B25874" s="53">
        <v>30</v>
      </c>
      <c r="C25874" s="53" t="s">
        <v>33536</v>
      </c>
      <c r="D25874" s="53" t="s">
        <v>33873</v>
      </c>
    </row>
    <row r="25875" spans="1:4" ht="15" x14ac:dyDescent="0.25">
      <c r="A25875" s="53" t="s">
        <v>29900</v>
      </c>
      <c r="B25875" s="53">
        <v>15</v>
      </c>
      <c r="C25875" s="53" t="s">
        <v>33536</v>
      </c>
      <c r="D25875" s="53" t="s">
        <v>33873</v>
      </c>
    </row>
    <row r="25876" spans="1:4" ht="15" x14ac:dyDescent="0.25">
      <c r="A25876" s="53" t="s">
        <v>29901</v>
      </c>
      <c r="B25876" s="53">
        <v>15</v>
      </c>
      <c r="C25876" s="53" t="s">
        <v>33536</v>
      </c>
      <c r="D25876" s="53" t="s">
        <v>33873</v>
      </c>
    </row>
    <row r="25877" spans="1:4" ht="15" x14ac:dyDescent="0.25">
      <c r="A25877" s="53" t="s">
        <v>29902</v>
      </c>
      <c r="B25877" s="53">
        <v>15</v>
      </c>
      <c r="C25877" s="53" t="s">
        <v>33536</v>
      </c>
      <c r="D25877" s="53" t="s">
        <v>33873</v>
      </c>
    </row>
    <row r="25878" spans="1:4" ht="15" x14ac:dyDescent="0.25">
      <c r="A25878" s="53" t="s">
        <v>29903</v>
      </c>
      <c r="B25878" s="53">
        <v>15</v>
      </c>
      <c r="C25878" s="53" t="s">
        <v>33536</v>
      </c>
      <c r="D25878" s="53" t="s">
        <v>33873</v>
      </c>
    </row>
    <row r="25879" spans="1:4" ht="15" x14ac:dyDescent="0.25">
      <c r="A25879" s="53" t="s">
        <v>29904</v>
      </c>
      <c r="B25879" s="53">
        <v>15</v>
      </c>
      <c r="C25879" s="53" t="s">
        <v>33536</v>
      </c>
      <c r="D25879" s="53" t="s">
        <v>33872</v>
      </c>
    </row>
    <row r="25880" spans="1:4" ht="15" x14ac:dyDescent="0.25">
      <c r="A25880" s="53" t="s">
        <v>29905</v>
      </c>
      <c r="B25880" s="53">
        <v>15</v>
      </c>
      <c r="C25880" s="53" t="s">
        <v>33536</v>
      </c>
      <c r="D25880" s="53" t="s">
        <v>33873</v>
      </c>
    </row>
    <row r="25881" spans="1:4" ht="15" x14ac:dyDescent="0.25">
      <c r="A25881" s="53" t="s">
        <v>29906</v>
      </c>
      <c r="B25881" s="53">
        <v>15</v>
      </c>
      <c r="C25881" s="53" t="s">
        <v>33536</v>
      </c>
      <c r="D25881" s="53" t="s">
        <v>33873</v>
      </c>
    </row>
    <row r="25882" spans="1:4" ht="15" x14ac:dyDescent="0.25">
      <c r="A25882" s="53" t="s">
        <v>29907</v>
      </c>
      <c r="B25882" s="53">
        <v>15</v>
      </c>
      <c r="C25882" s="53" t="s">
        <v>33536</v>
      </c>
      <c r="D25882" s="53" t="s">
        <v>33873</v>
      </c>
    </row>
    <row r="25883" spans="1:4" ht="15" x14ac:dyDescent="0.25">
      <c r="A25883" s="53" t="s">
        <v>29908</v>
      </c>
      <c r="B25883" s="53">
        <v>15</v>
      </c>
      <c r="C25883" s="53" t="s">
        <v>33536</v>
      </c>
      <c r="D25883" s="53" t="s">
        <v>33873</v>
      </c>
    </row>
    <row r="25884" spans="1:4" ht="15" x14ac:dyDescent="0.25">
      <c r="A25884" s="53" t="s">
        <v>29909</v>
      </c>
      <c r="B25884" s="53">
        <v>15</v>
      </c>
      <c r="C25884" s="53" t="s">
        <v>33536</v>
      </c>
      <c r="D25884" s="53" t="s">
        <v>33873</v>
      </c>
    </row>
    <row r="25885" spans="1:4" ht="15" x14ac:dyDescent="0.25">
      <c r="A25885" s="53" t="s">
        <v>29910</v>
      </c>
      <c r="B25885" s="53">
        <v>15</v>
      </c>
      <c r="C25885" s="53" t="s">
        <v>33536</v>
      </c>
      <c r="D25885" s="53" t="s">
        <v>33873</v>
      </c>
    </row>
    <row r="25886" spans="1:4" ht="15" x14ac:dyDescent="0.25">
      <c r="A25886" s="53" t="s">
        <v>29911</v>
      </c>
      <c r="B25886" s="53">
        <v>15</v>
      </c>
      <c r="C25886" s="53" t="s">
        <v>33536</v>
      </c>
      <c r="D25886" s="53" t="s">
        <v>33873</v>
      </c>
    </row>
    <row r="25887" spans="1:4" ht="15" x14ac:dyDescent="0.25">
      <c r="A25887" s="53" t="s">
        <v>29912</v>
      </c>
      <c r="B25887" s="53">
        <v>15</v>
      </c>
      <c r="C25887" s="53" t="s">
        <v>33536</v>
      </c>
      <c r="D25887" s="53" t="s">
        <v>33873</v>
      </c>
    </row>
    <row r="25888" spans="1:4" ht="15" x14ac:dyDescent="0.25">
      <c r="A25888" s="53" t="s">
        <v>29913</v>
      </c>
      <c r="B25888" s="53">
        <v>15</v>
      </c>
      <c r="C25888" s="53" t="s">
        <v>33536</v>
      </c>
      <c r="D25888" s="53" t="s">
        <v>33873</v>
      </c>
    </row>
    <row r="25889" spans="1:4" ht="15" x14ac:dyDescent="0.25">
      <c r="A25889" s="53" t="s">
        <v>29914</v>
      </c>
      <c r="B25889" s="53">
        <v>15</v>
      </c>
      <c r="C25889" s="53" t="s">
        <v>33536</v>
      </c>
      <c r="D25889" s="53" t="s">
        <v>33873</v>
      </c>
    </row>
    <row r="25890" spans="1:4" ht="15" x14ac:dyDescent="0.25">
      <c r="A25890" s="53" t="s">
        <v>29915</v>
      </c>
      <c r="B25890" s="53">
        <v>15</v>
      </c>
      <c r="C25890" s="53" t="s">
        <v>33536</v>
      </c>
      <c r="D25890" s="53" t="s">
        <v>33873</v>
      </c>
    </row>
    <row r="25891" spans="1:4" ht="15" x14ac:dyDescent="0.25">
      <c r="A25891" s="53" t="s">
        <v>29916</v>
      </c>
      <c r="B25891" s="53">
        <v>15</v>
      </c>
      <c r="C25891" s="53" t="s">
        <v>33536</v>
      </c>
      <c r="D25891" s="53" t="s">
        <v>33873</v>
      </c>
    </row>
    <row r="25892" spans="1:4" ht="15" x14ac:dyDescent="0.25">
      <c r="A25892" s="53" t="s">
        <v>29917</v>
      </c>
      <c r="B25892" s="53">
        <v>15</v>
      </c>
      <c r="C25892" s="53" t="s">
        <v>33536</v>
      </c>
      <c r="D25892" s="53" t="s">
        <v>33873</v>
      </c>
    </row>
    <row r="25893" spans="1:4" ht="15" x14ac:dyDescent="0.25">
      <c r="A25893" s="53" t="s">
        <v>29918</v>
      </c>
      <c r="B25893" s="53">
        <v>15</v>
      </c>
      <c r="C25893" s="53" t="s">
        <v>33536</v>
      </c>
      <c r="D25893" s="53" t="s">
        <v>33873</v>
      </c>
    </row>
    <row r="25894" spans="1:4" ht="15" x14ac:dyDescent="0.25">
      <c r="A25894" s="53" t="s">
        <v>29919</v>
      </c>
      <c r="B25894" s="53">
        <v>15</v>
      </c>
      <c r="C25894" s="53" t="s">
        <v>33536</v>
      </c>
      <c r="D25894" s="53" t="s">
        <v>33873</v>
      </c>
    </row>
    <row r="25895" spans="1:4" ht="15" x14ac:dyDescent="0.25">
      <c r="A25895" s="53" t="s">
        <v>29920</v>
      </c>
      <c r="B25895" s="53">
        <v>15</v>
      </c>
      <c r="C25895" s="53" t="s">
        <v>33536</v>
      </c>
      <c r="D25895" s="53" t="s">
        <v>33873</v>
      </c>
    </row>
    <row r="25896" spans="1:4" ht="15" x14ac:dyDescent="0.25">
      <c r="A25896" s="53" t="s">
        <v>29921</v>
      </c>
      <c r="B25896" s="53">
        <v>15</v>
      </c>
      <c r="C25896" s="53" t="s">
        <v>33536</v>
      </c>
      <c r="D25896" s="53" t="s">
        <v>33873</v>
      </c>
    </row>
    <row r="25897" spans="1:4" ht="15" x14ac:dyDescent="0.25">
      <c r="A25897" s="53" t="s">
        <v>33838</v>
      </c>
      <c r="B25897" s="53">
        <v>15</v>
      </c>
      <c r="C25897" s="53" t="s">
        <v>33536</v>
      </c>
      <c r="D25897" s="53" t="s">
        <v>33873</v>
      </c>
    </row>
    <row r="25898" spans="1:4" ht="15" x14ac:dyDescent="0.25">
      <c r="A25898" s="53" t="s">
        <v>29922</v>
      </c>
      <c r="B25898" s="53">
        <v>0</v>
      </c>
      <c r="C25898" s="53" t="s">
        <v>33537</v>
      </c>
      <c r="D25898" s="53" t="s">
        <v>33872</v>
      </c>
    </row>
    <row r="25899" spans="1:4" ht="15" x14ac:dyDescent="0.25">
      <c r="A25899" s="53" t="s">
        <v>29923</v>
      </c>
      <c r="B25899" s="53">
        <v>0</v>
      </c>
      <c r="C25899" s="53" t="s">
        <v>33539</v>
      </c>
      <c r="D25899" s="53" t="s">
        <v>33873</v>
      </c>
    </row>
    <row r="25900" spans="1:4" ht="15" x14ac:dyDescent="0.25">
      <c r="A25900" s="53" t="s">
        <v>29924</v>
      </c>
      <c r="B25900" s="53">
        <v>0</v>
      </c>
      <c r="C25900" s="53" t="s">
        <v>33539</v>
      </c>
      <c r="D25900" s="53" t="s">
        <v>33873</v>
      </c>
    </row>
    <row r="25901" spans="1:4" ht="15" x14ac:dyDescent="0.25">
      <c r="A25901" s="53" t="s">
        <v>29925</v>
      </c>
      <c r="B25901" s="53">
        <v>30</v>
      </c>
      <c r="C25901" s="53" t="s">
        <v>33536</v>
      </c>
      <c r="D25901" s="53" t="s">
        <v>33872</v>
      </c>
    </row>
    <row r="25902" spans="1:4" ht="15" x14ac:dyDescent="0.25">
      <c r="A25902" s="53" t="s">
        <v>29926</v>
      </c>
      <c r="B25902" s="53">
        <v>30</v>
      </c>
      <c r="C25902" s="53" t="s">
        <v>33536</v>
      </c>
      <c r="D25902" s="53" t="s">
        <v>33872</v>
      </c>
    </row>
    <row r="25903" spans="1:4" ht="15" x14ac:dyDescent="0.25">
      <c r="A25903" s="53" t="s">
        <v>29927</v>
      </c>
      <c r="B25903" s="53">
        <v>15</v>
      </c>
      <c r="C25903" s="53" t="s">
        <v>33536</v>
      </c>
      <c r="D25903" s="53" t="s">
        <v>33873</v>
      </c>
    </row>
    <row r="25904" spans="1:4" ht="15" x14ac:dyDescent="0.25">
      <c r="A25904" s="53" t="s">
        <v>29928</v>
      </c>
      <c r="B25904" s="53">
        <v>30</v>
      </c>
      <c r="C25904" s="53" t="s">
        <v>33536</v>
      </c>
      <c r="D25904" s="53" t="s">
        <v>33872</v>
      </c>
    </row>
    <row r="25905" spans="1:4" ht="15" x14ac:dyDescent="0.25">
      <c r="A25905" s="53" t="s">
        <v>29929</v>
      </c>
      <c r="B25905" s="53">
        <v>30</v>
      </c>
      <c r="C25905" s="53" t="s">
        <v>33536</v>
      </c>
      <c r="D25905" s="53" t="s">
        <v>33872</v>
      </c>
    </row>
    <row r="25906" spans="1:4" ht="15" x14ac:dyDescent="0.25">
      <c r="A25906" s="53" t="s">
        <v>29930</v>
      </c>
      <c r="B25906" s="53">
        <v>15</v>
      </c>
      <c r="C25906" s="53" t="s">
        <v>33536</v>
      </c>
      <c r="D25906" s="53" t="s">
        <v>33872</v>
      </c>
    </row>
    <row r="25907" spans="1:4" ht="15" x14ac:dyDescent="0.25">
      <c r="A25907" s="53" t="s">
        <v>29931</v>
      </c>
      <c r="B25907" s="53">
        <v>30</v>
      </c>
      <c r="C25907" s="53" t="s">
        <v>33536</v>
      </c>
      <c r="D25907" s="53" t="s">
        <v>33872</v>
      </c>
    </row>
    <row r="25908" spans="1:4" ht="15" x14ac:dyDescent="0.25">
      <c r="A25908" s="53" t="s">
        <v>29932</v>
      </c>
      <c r="B25908" s="53">
        <v>15</v>
      </c>
      <c r="C25908" s="53" t="s">
        <v>33536</v>
      </c>
      <c r="D25908" s="53" t="s">
        <v>33872</v>
      </c>
    </row>
    <row r="25909" spans="1:4" ht="15" x14ac:dyDescent="0.25">
      <c r="A25909" s="53" t="s">
        <v>29933</v>
      </c>
      <c r="B25909" s="53">
        <v>30</v>
      </c>
      <c r="C25909" s="53" t="s">
        <v>33536</v>
      </c>
      <c r="D25909" s="53" t="s">
        <v>33872</v>
      </c>
    </row>
    <row r="25910" spans="1:4" ht="15" x14ac:dyDescent="0.25">
      <c r="A25910" s="53" t="s">
        <v>29934</v>
      </c>
      <c r="B25910" s="53">
        <v>30</v>
      </c>
      <c r="C25910" s="53" t="s">
        <v>33536</v>
      </c>
      <c r="D25910" s="53" t="s">
        <v>33872</v>
      </c>
    </row>
    <row r="25911" spans="1:4" ht="15" x14ac:dyDescent="0.25">
      <c r="A25911" s="53" t="s">
        <v>29935</v>
      </c>
      <c r="B25911" s="53">
        <v>30</v>
      </c>
      <c r="C25911" s="53" t="s">
        <v>33536</v>
      </c>
      <c r="D25911" s="53" t="s">
        <v>33872</v>
      </c>
    </row>
    <row r="25912" spans="1:4" ht="15" x14ac:dyDescent="0.25">
      <c r="A25912" s="53" t="s">
        <v>29936</v>
      </c>
      <c r="B25912" s="53">
        <v>30</v>
      </c>
      <c r="C25912" s="53" t="s">
        <v>33536</v>
      </c>
      <c r="D25912" s="53" t="s">
        <v>33872</v>
      </c>
    </row>
    <row r="25913" spans="1:4" ht="15" x14ac:dyDescent="0.25">
      <c r="A25913" s="53" t="s">
        <v>29937</v>
      </c>
      <c r="B25913" s="53">
        <v>30</v>
      </c>
      <c r="C25913" s="53" t="s">
        <v>33536</v>
      </c>
      <c r="D25913" s="53" t="s">
        <v>33872</v>
      </c>
    </row>
    <row r="25914" spans="1:4" ht="15" x14ac:dyDescent="0.25">
      <c r="A25914" s="53" t="s">
        <v>29938</v>
      </c>
      <c r="B25914" s="53">
        <v>15</v>
      </c>
      <c r="C25914" s="53" t="s">
        <v>33536</v>
      </c>
      <c r="D25914" s="53" t="s">
        <v>33872</v>
      </c>
    </row>
    <row r="25915" spans="1:4" ht="15" x14ac:dyDescent="0.25">
      <c r="A25915" s="53" t="s">
        <v>29939</v>
      </c>
      <c r="B25915" s="53">
        <v>30</v>
      </c>
      <c r="C25915" s="53" t="s">
        <v>33536</v>
      </c>
      <c r="D25915" s="53" t="s">
        <v>33872</v>
      </c>
    </row>
    <row r="25916" spans="1:4" ht="15" x14ac:dyDescent="0.25">
      <c r="A25916" s="53" t="s">
        <v>29940</v>
      </c>
      <c r="B25916" s="53">
        <v>15</v>
      </c>
      <c r="C25916" s="53" t="s">
        <v>33536</v>
      </c>
      <c r="D25916" s="53" t="s">
        <v>33873</v>
      </c>
    </row>
    <row r="25917" spans="1:4" ht="15" x14ac:dyDescent="0.25">
      <c r="A25917" s="53" t="s">
        <v>29941</v>
      </c>
      <c r="B25917" s="53">
        <v>30</v>
      </c>
      <c r="C25917" s="53" t="s">
        <v>33536</v>
      </c>
      <c r="D25917" s="53" t="s">
        <v>33872</v>
      </c>
    </row>
    <row r="25918" spans="1:4" ht="15" x14ac:dyDescent="0.25">
      <c r="A25918" s="53" t="s">
        <v>29942</v>
      </c>
      <c r="B25918" s="53">
        <v>15</v>
      </c>
      <c r="C25918" s="53"/>
      <c r="D25918" s="53" t="s">
        <v>33872</v>
      </c>
    </row>
    <row r="25919" spans="1:4" ht="15" x14ac:dyDescent="0.25">
      <c r="A25919" s="53" t="s">
        <v>29943</v>
      </c>
      <c r="B25919" s="53">
        <v>30</v>
      </c>
      <c r="C25919" s="53" t="s">
        <v>33536</v>
      </c>
      <c r="D25919" s="53" t="s">
        <v>33872</v>
      </c>
    </row>
    <row r="25920" spans="1:4" ht="15" x14ac:dyDescent="0.25">
      <c r="A25920" s="53" t="s">
        <v>29944</v>
      </c>
      <c r="B25920" s="53">
        <v>15</v>
      </c>
      <c r="C25920" s="53" t="s">
        <v>33536</v>
      </c>
      <c r="D25920" s="53" t="s">
        <v>33872</v>
      </c>
    </row>
    <row r="25921" spans="1:4" ht="15" x14ac:dyDescent="0.25">
      <c r="A25921" s="53" t="s">
        <v>29945</v>
      </c>
      <c r="B25921" s="53">
        <v>30</v>
      </c>
      <c r="C25921" s="53" t="s">
        <v>33536</v>
      </c>
      <c r="D25921" s="53" t="s">
        <v>33872</v>
      </c>
    </row>
    <row r="25922" spans="1:4" ht="15" x14ac:dyDescent="0.25">
      <c r="A25922" s="53" t="s">
        <v>29946</v>
      </c>
      <c r="B25922" s="53">
        <v>30</v>
      </c>
      <c r="C25922" s="53" t="s">
        <v>33536</v>
      </c>
      <c r="D25922" s="53" t="s">
        <v>33872</v>
      </c>
    </row>
    <row r="25923" spans="1:4" ht="15" x14ac:dyDescent="0.25">
      <c r="A25923" s="53" t="s">
        <v>29947</v>
      </c>
      <c r="B25923" s="53">
        <v>30</v>
      </c>
      <c r="C25923" s="53" t="s">
        <v>33536</v>
      </c>
      <c r="D25923" s="53" t="s">
        <v>33872</v>
      </c>
    </row>
    <row r="25924" spans="1:4" ht="15" x14ac:dyDescent="0.25">
      <c r="A25924" s="53" t="s">
        <v>29948</v>
      </c>
      <c r="B25924" s="53">
        <v>30</v>
      </c>
      <c r="C25924" s="53" t="s">
        <v>33536</v>
      </c>
      <c r="D25924" s="53" t="s">
        <v>33872</v>
      </c>
    </row>
    <row r="25925" spans="1:4" ht="15" x14ac:dyDescent="0.25">
      <c r="A25925" s="53" t="s">
        <v>29949</v>
      </c>
      <c r="B25925" s="53">
        <v>15</v>
      </c>
      <c r="C25925" s="53" t="s">
        <v>33536</v>
      </c>
      <c r="D25925" s="53" t="s">
        <v>33872</v>
      </c>
    </row>
    <row r="25926" spans="1:4" ht="15" x14ac:dyDescent="0.25">
      <c r="A25926" s="53" t="s">
        <v>29950</v>
      </c>
      <c r="B25926" s="53">
        <v>15</v>
      </c>
      <c r="C25926" s="53" t="s">
        <v>33536</v>
      </c>
      <c r="D25926" s="53" t="s">
        <v>33872</v>
      </c>
    </row>
    <row r="25927" spans="1:4" ht="15" x14ac:dyDescent="0.25">
      <c r="A25927" s="53" t="s">
        <v>29951</v>
      </c>
      <c r="B25927" s="53">
        <v>30</v>
      </c>
      <c r="C25927" s="53" t="s">
        <v>33536</v>
      </c>
      <c r="D25927" s="53" t="s">
        <v>33872</v>
      </c>
    </row>
    <row r="25928" spans="1:4" ht="15" x14ac:dyDescent="0.25">
      <c r="A25928" s="53" t="s">
        <v>29952</v>
      </c>
      <c r="B25928" s="53">
        <v>15</v>
      </c>
      <c r="C25928" s="53"/>
      <c r="D25928" s="53" t="s">
        <v>33872</v>
      </c>
    </row>
    <row r="25929" spans="1:4" ht="15" x14ac:dyDescent="0.25">
      <c r="A25929" s="53" t="s">
        <v>29953</v>
      </c>
      <c r="B25929" s="53">
        <v>30</v>
      </c>
      <c r="C25929" s="53" t="s">
        <v>33536</v>
      </c>
      <c r="D25929" s="53" t="s">
        <v>33872</v>
      </c>
    </row>
    <row r="25930" spans="1:4" ht="15" x14ac:dyDescent="0.25">
      <c r="A25930" s="53" t="s">
        <v>29954</v>
      </c>
      <c r="B25930" s="53">
        <v>30</v>
      </c>
      <c r="C25930" s="53" t="s">
        <v>33536</v>
      </c>
      <c r="D25930" s="53" t="s">
        <v>33872</v>
      </c>
    </row>
    <row r="25931" spans="1:4" ht="15" x14ac:dyDescent="0.25">
      <c r="A25931" s="53" t="s">
        <v>29955</v>
      </c>
      <c r="B25931" s="53">
        <v>15</v>
      </c>
      <c r="C25931" s="53"/>
      <c r="D25931" s="53" t="s">
        <v>33872</v>
      </c>
    </row>
    <row r="25932" spans="1:4" ht="15" x14ac:dyDescent="0.25">
      <c r="A25932" s="53" t="s">
        <v>29956</v>
      </c>
      <c r="B25932" s="53">
        <v>15</v>
      </c>
      <c r="C25932" s="53"/>
      <c r="D25932" s="53" t="s">
        <v>33872</v>
      </c>
    </row>
    <row r="25933" spans="1:4" ht="15" x14ac:dyDescent="0.25">
      <c r="A25933" s="53" t="s">
        <v>29957</v>
      </c>
      <c r="B25933" s="53">
        <v>15</v>
      </c>
      <c r="C25933" s="53"/>
      <c r="D25933" s="53" t="s">
        <v>33872</v>
      </c>
    </row>
    <row r="25934" spans="1:4" ht="15" x14ac:dyDescent="0.25">
      <c r="A25934" s="53" t="s">
        <v>29958</v>
      </c>
      <c r="B25934" s="53">
        <v>15</v>
      </c>
      <c r="C25934" s="53"/>
      <c r="D25934" s="53" t="s">
        <v>33872</v>
      </c>
    </row>
    <row r="25935" spans="1:4" ht="15" x14ac:dyDescent="0.25">
      <c r="A25935" s="53" t="s">
        <v>29959</v>
      </c>
      <c r="B25935" s="53">
        <v>30</v>
      </c>
      <c r="C25935" s="53"/>
      <c r="D25935" s="53" t="s">
        <v>33872</v>
      </c>
    </row>
    <row r="25936" spans="1:4" ht="15" x14ac:dyDescent="0.25">
      <c r="A25936" s="53" t="s">
        <v>29960</v>
      </c>
      <c r="B25936" s="53">
        <v>15</v>
      </c>
      <c r="C25936" s="53" t="s">
        <v>33536</v>
      </c>
      <c r="D25936" s="53" t="s">
        <v>33872</v>
      </c>
    </row>
    <row r="25937" spans="1:4" ht="15" x14ac:dyDescent="0.25">
      <c r="A25937" s="53" t="s">
        <v>29961</v>
      </c>
      <c r="B25937" s="53">
        <v>15</v>
      </c>
      <c r="C25937" s="53" t="s">
        <v>33536</v>
      </c>
      <c r="D25937" s="53" t="s">
        <v>33872</v>
      </c>
    </row>
    <row r="25938" spans="1:4" ht="15" x14ac:dyDescent="0.25">
      <c r="A25938" s="53" t="s">
        <v>29962</v>
      </c>
      <c r="B25938" s="53">
        <v>15</v>
      </c>
      <c r="C25938" s="53" t="s">
        <v>33536</v>
      </c>
      <c r="D25938" s="53" t="s">
        <v>33873</v>
      </c>
    </row>
    <row r="25939" spans="1:4" ht="15" x14ac:dyDescent="0.25">
      <c r="A25939" s="53" t="s">
        <v>29963</v>
      </c>
      <c r="B25939" s="53">
        <v>30</v>
      </c>
      <c r="C25939" s="53" t="s">
        <v>33536</v>
      </c>
      <c r="D25939" s="53" t="s">
        <v>33873</v>
      </c>
    </row>
    <row r="25940" spans="1:4" ht="15" x14ac:dyDescent="0.25">
      <c r="A25940" s="53" t="s">
        <v>29964</v>
      </c>
      <c r="B25940" s="53">
        <v>15</v>
      </c>
      <c r="C25940" s="53" t="s">
        <v>33536</v>
      </c>
      <c r="D25940" s="53" t="s">
        <v>33873</v>
      </c>
    </row>
    <row r="25941" spans="1:4" ht="15" x14ac:dyDescent="0.25">
      <c r="A25941" s="53" t="s">
        <v>29965</v>
      </c>
      <c r="B25941" s="53">
        <v>15</v>
      </c>
      <c r="C25941" s="53" t="s">
        <v>33536</v>
      </c>
      <c r="D25941" s="53" t="s">
        <v>33873</v>
      </c>
    </row>
    <row r="25942" spans="1:4" ht="15" x14ac:dyDescent="0.25">
      <c r="A25942" s="53" t="s">
        <v>29966</v>
      </c>
      <c r="B25942" s="53">
        <v>15</v>
      </c>
      <c r="C25942" s="53" t="s">
        <v>33536</v>
      </c>
      <c r="D25942" s="53" t="s">
        <v>33873</v>
      </c>
    </row>
    <row r="25943" spans="1:4" ht="15" x14ac:dyDescent="0.25">
      <c r="A25943" s="53" t="s">
        <v>29967</v>
      </c>
      <c r="B25943" s="53">
        <v>15</v>
      </c>
      <c r="C25943" s="53" t="s">
        <v>33536</v>
      </c>
      <c r="D25943" s="53" t="s">
        <v>33873</v>
      </c>
    </row>
    <row r="25944" spans="1:4" ht="15" x14ac:dyDescent="0.25">
      <c r="A25944" s="53" t="s">
        <v>29968</v>
      </c>
      <c r="B25944" s="53">
        <v>15</v>
      </c>
      <c r="C25944" s="53" t="s">
        <v>33536</v>
      </c>
      <c r="D25944" s="53" t="s">
        <v>33873</v>
      </c>
    </row>
    <row r="25945" spans="1:4" ht="15" x14ac:dyDescent="0.25">
      <c r="A25945" s="53" t="s">
        <v>29969</v>
      </c>
      <c r="B25945" s="53">
        <v>15</v>
      </c>
      <c r="C25945" s="53" t="s">
        <v>33536</v>
      </c>
      <c r="D25945" s="53" t="s">
        <v>33872</v>
      </c>
    </row>
    <row r="25946" spans="1:4" ht="15" x14ac:dyDescent="0.25">
      <c r="A25946" s="53" t="s">
        <v>29970</v>
      </c>
      <c r="B25946" s="53">
        <v>30</v>
      </c>
      <c r="C25946" s="53" t="s">
        <v>33541</v>
      </c>
      <c r="D25946" s="53" t="s">
        <v>33873</v>
      </c>
    </row>
    <row r="25947" spans="1:4" ht="15" x14ac:dyDescent="0.25">
      <c r="A25947" s="53" t="s">
        <v>29971</v>
      </c>
      <c r="B25947" s="53">
        <v>30</v>
      </c>
      <c r="C25947" s="53" t="s">
        <v>33536</v>
      </c>
      <c r="D25947" s="53" t="s">
        <v>33872</v>
      </c>
    </row>
    <row r="25948" spans="1:4" ht="15" x14ac:dyDescent="0.25">
      <c r="A25948" s="53" t="s">
        <v>29972</v>
      </c>
      <c r="B25948" s="53">
        <v>30</v>
      </c>
      <c r="C25948" s="53" t="s">
        <v>33536</v>
      </c>
      <c r="D25948" s="53" t="s">
        <v>33872</v>
      </c>
    </row>
    <row r="25949" spans="1:4" ht="15" x14ac:dyDescent="0.25">
      <c r="A25949" s="53" t="s">
        <v>29973</v>
      </c>
      <c r="B25949" s="53">
        <v>15</v>
      </c>
      <c r="C25949" s="53" t="s">
        <v>33536</v>
      </c>
      <c r="D25949" s="53" t="s">
        <v>33872</v>
      </c>
    </row>
    <row r="25950" spans="1:4" ht="15" x14ac:dyDescent="0.25">
      <c r="A25950" s="53" t="s">
        <v>29974</v>
      </c>
      <c r="B25950" s="53">
        <v>15</v>
      </c>
      <c r="C25950" s="53" t="s">
        <v>33536</v>
      </c>
      <c r="D25950" s="53" t="s">
        <v>33872</v>
      </c>
    </row>
    <row r="25951" spans="1:4" ht="15" x14ac:dyDescent="0.25">
      <c r="A25951" s="53" t="s">
        <v>29975</v>
      </c>
      <c r="B25951" s="53">
        <v>15</v>
      </c>
      <c r="C25951" s="53" t="s">
        <v>33536</v>
      </c>
      <c r="D25951" s="53" t="s">
        <v>33872</v>
      </c>
    </row>
    <row r="25952" spans="1:4" ht="15" x14ac:dyDescent="0.25">
      <c r="A25952" s="53" t="s">
        <v>29976</v>
      </c>
      <c r="B25952" s="53">
        <v>15</v>
      </c>
      <c r="C25952" s="53" t="s">
        <v>33536</v>
      </c>
      <c r="D25952" s="53" t="s">
        <v>33872</v>
      </c>
    </row>
    <row r="25953" spans="1:4" ht="15" x14ac:dyDescent="0.25">
      <c r="A25953" s="53" t="s">
        <v>29977</v>
      </c>
      <c r="B25953" s="53">
        <v>30</v>
      </c>
      <c r="C25953" s="53" t="s">
        <v>33536</v>
      </c>
      <c r="D25953" s="53" t="s">
        <v>33873</v>
      </c>
    </row>
    <row r="25954" spans="1:4" ht="15" x14ac:dyDescent="0.25">
      <c r="A25954" s="53" t="s">
        <v>29978</v>
      </c>
      <c r="B25954" s="53">
        <v>15</v>
      </c>
      <c r="C25954" s="53" t="s">
        <v>33536</v>
      </c>
      <c r="D25954" s="53" t="s">
        <v>33872</v>
      </c>
    </row>
    <row r="25955" spans="1:4" ht="15" x14ac:dyDescent="0.25">
      <c r="A25955" s="53" t="s">
        <v>29979</v>
      </c>
      <c r="B25955" s="53">
        <v>30</v>
      </c>
      <c r="C25955" s="53" t="s">
        <v>33536</v>
      </c>
      <c r="D25955" s="53" t="s">
        <v>33872</v>
      </c>
    </row>
    <row r="25956" spans="1:4" ht="15" x14ac:dyDescent="0.25">
      <c r="A25956" s="53" t="s">
        <v>29980</v>
      </c>
      <c r="B25956" s="53">
        <v>30</v>
      </c>
      <c r="C25956" s="53" t="s">
        <v>33536</v>
      </c>
      <c r="D25956" s="53" t="s">
        <v>33872</v>
      </c>
    </row>
    <row r="25957" spans="1:4" ht="15" x14ac:dyDescent="0.25">
      <c r="A25957" s="53" t="s">
        <v>29981</v>
      </c>
      <c r="B25957" s="53">
        <v>30</v>
      </c>
      <c r="C25957" s="53" t="s">
        <v>33536</v>
      </c>
      <c r="D25957" s="53" t="s">
        <v>33872</v>
      </c>
    </row>
    <row r="25958" spans="1:4" ht="15" x14ac:dyDescent="0.25">
      <c r="A25958" s="53" t="s">
        <v>29982</v>
      </c>
      <c r="B25958" s="53">
        <v>15</v>
      </c>
      <c r="C25958" s="53" t="s">
        <v>33536</v>
      </c>
      <c r="D25958" s="53" t="s">
        <v>33872</v>
      </c>
    </row>
    <row r="25959" spans="1:4" ht="15" x14ac:dyDescent="0.25">
      <c r="A25959" s="53" t="s">
        <v>29983</v>
      </c>
      <c r="B25959" s="53">
        <v>15</v>
      </c>
      <c r="C25959" s="53" t="s">
        <v>33536</v>
      </c>
      <c r="D25959" s="53" t="s">
        <v>33872</v>
      </c>
    </row>
    <row r="25960" spans="1:4" ht="15" x14ac:dyDescent="0.25">
      <c r="A25960" s="53" t="s">
        <v>29984</v>
      </c>
      <c r="B25960" s="53">
        <v>30</v>
      </c>
      <c r="C25960" s="53" t="s">
        <v>33536</v>
      </c>
      <c r="D25960" s="53" t="s">
        <v>33872</v>
      </c>
    </row>
    <row r="25961" spans="1:4" ht="15" x14ac:dyDescent="0.25">
      <c r="A25961" s="53" t="s">
        <v>29985</v>
      </c>
      <c r="B25961" s="53">
        <v>15</v>
      </c>
      <c r="C25961" s="53" t="s">
        <v>33536</v>
      </c>
      <c r="D25961" s="53" t="s">
        <v>33872</v>
      </c>
    </row>
    <row r="25962" spans="1:4" ht="15" x14ac:dyDescent="0.25">
      <c r="A25962" s="53" t="s">
        <v>29986</v>
      </c>
      <c r="B25962" s="53">
        <v>15</v>
      </c>
      <c r="C25962" s="53" t="s">
        <v>33536</v>
      </c>
      <c r="D25962" s="53" t="s">
        <v>33872</v>
      </c>
    </row>
    <row r="25963" spans="1:4" ht="15" x14ac:dyDescent="0.25">
      <c r="A25963" s="53" t="s">
        <v>29987</v>
      </c>
      <c r="B25963" s="53">
        <v>15</v>
      </c>
      <c r="C25963" s="53" t="s">
        <v>33536</v>
      </c>
      <c r="D25963" s="53" t="s">
        <v>33872</v>
      </c>
    </row>
    <row r="25964" spans="1:4" ht="15" x14ac:dyDescent="0.25">
      <c r="A25964" s="53" t="s">
        <v>29988</v>
      </c>
      <c r="B25964" s="53">
        <v>15</v>
      </c>
      <c r="C25964" s="53" t="s">
        <v>33536</v>
      </c>
      <c r="D25964" s="53" t="s">
        <v>33872</v>
      </c>
    </row>
    <row r="25965" spans="1:4" ht="15" x14ac:dyDescent="0.25">
      <c r="A25965" s="53" t="s">
        <v>29989</v>
      </c>
      <c r="B25965" s="53">
        <v>15</v>
      </c>
      <c r="C25965" s="53" t="s">
        <v>33536</v>
      </c>
      <c r="D25965" s="53" t="s">
        <v>33872</v>
      </c>
    </row>
    <row r="25966" spans="1:4" ht="15" x14ac:dyDescent="0.25">
      <c r="A25966" s="53" t="s">
        <v>29990</v>
      </c>
      <c r="B25966" s="53">
        <v>15</v>
      </c>
      <c r="C25966" s="53" t="s">
        <v>33536</v>
      </c>
      <c r="D25966" s="53" t="s">
        <v>33872</v>
      </c>
    </row>
    <row r="25967" spans="1:4" ht="15" x14ac:dyDescent="0.25">
      <c r="A25967" s="53" t="s">
        <v>29991</v>
      </c>
      <c r="B25967" s="53">
        <v>15</v>
      </c>
      <c r="C25967" s="53" t="s">
        <v>33536</v>
      </c>
      <c r="D25967" s="53" t="s">
        <v>33872</v>
      </c>
    </row>
    <row r="25968" spans="1:4" ht="15" x14ac:dyDescent="0.25">
      <c r="A25968" s="53" t="s">
        <v>29992</v>
      </c>
      <c r="B25968" s="53">
        <v>15</v>
      </c>
      <c r="C25968" s="53" t="s">
        <v>33536</v>
      </c>
      <c r="D25968" s="53" t="s">
        <v>33872</v>
      </c>
    </row>
    <row r="25969" spans="1:4" ht="15" x14ac:dyDescent="0.25">
      <c r="A25969" s="53" t="s">
        <v>29993</v>
      </c>
      <c r="B25969" s="53">
        <v>15</v>
      </c>
      <c r="C25969" s="53" t="s">
        <v>33536</v>
      </c>
      <c r="D25969" s="53" t="s">
        <v>33872</v>
      </c>
    </row>
    <row r="25970" spans="1:4" ht="15" x14ac:dyDescent="0.25">
      <c r="A25970" s="53" t="s">
        <v>29994</v>
      </c>
      <c r="B25970" s="53">
        <v>15</v>
      </c>
      <c r="C25970" s="53"/>
      <c r="D25970" s="53" t="s">
        <v>33872</v>
      </c>
    </row>
    <row r="25971" spans="1:4" ht="15" x14ac:dyDescent="0.25">
      <c r="A25971" s="53" t="s">
        <v>29995</v>
      </c>
      <c r="B25971" s="53">
        <v>15</v>
      </c>
      <c r="C25971" s="53" t="s">
        <v>33536</v>
      </c>
      <c r="D25971" s="53" t="s">
        <v>33872</v>
      </c>
    </row>
    <row r="25972" spans="1:4" ht="15" x14ac:dyDescent="0.25">
      <c r="A25972" s="53" t="s">
        <v>29996</v>
      </c>
      <c r="B25972" s="53">
        <v>15</v>
      </c>
      <c r="C25972" s="53" t="s">
        <v>33536</v>
      </c>
      <c r="D25972" s="53" t="s">
        <v>33872</v>
      </c>
    </row>
    <row r="25973" spans="1:4" ht="15" x14ac:dyDescent="0.25">
      <c r="A25973" s="53" t="s">
        <v>29997</v>
      </c>
      <c r="B25973" s="53">
        <v>30</v>
      </c>
      <c r="C25973" s="53" t="s">
        <v>33536</v>
      </c>
      <c r="D25973" s="53" t="s">
        <v>33872</v>
      </c>
    </row>
    <row r="25974" spans="1:4" ht="15" x14ac:dyDescent="0.25">
      <c r="A25974" s="53" t="s">
        <v>29998</v>
      </c>
      <c r="B25974" s="53">
        <v>30</v>
      </c>
      <c r="C25974" s="53" t="s">
        <v>33536</v>
      </c>
      <c r="D25974" s="53" t="s">
        <v>33872</v>
      </c>
    </row>
    <row r="25975" spans="1:4" ht="15" x14ac:dyDescent="0.25">
      <c r="A25975" s="53" t="s">
        <v>29999</v>
      </c>
      <c r="B25975" s="53">
        <v>30</v>
      </c>
      <c r="C25975" s="53" t="s">
        <v>33536</v>
      </c>
      <c r="D25975" s="53" t="s">
        <v>33872</v>
      </c>
    </row>
    <row r="25976" spans="1:4" ht="15" x14ac:dyDescent="0.25">
      <c r="A25976" s="53" t="s">
        <v>30000</v>
      </c>
      <c r="B25976" s="53">
        <v>30</v>
      </c>
      <c r="C25976" s="53" t="s">
        <v>33536</v>
      </c>
      <c r="D25976" s="53" t="s">
        <v>33872</v>
      </c>
    </row>
    <row r="25977" spans="1:4" ht="15" x14ac:dyDescent="0.25">
      <c r="A25977" s="53" t="s">
        <v>30001</v>
      </c>
      <c r="B25977" s="53">
        <v>15</v>
      </c>
      <c r="C25977" s="53" t="s">
        <v>33536</v>
      </c>
      <c r="D25977" s="53" t="s">
        <v>33872</v>
      </c>
    </row>
    <row r="25978" spans="1:4" ht="15" x14ac:dyDescent="0.25">
      <c r="A25978" s="53" t="s">
        <v>30002</v>
      </c>
      <c r="B25978" s="53">
        <v>15</v>
      </c>
      <c r="C25978" s="53" t="s">
        <v>33536</v>
      </c>
      <c r="D25978" s="53" t="s">
        <v>33872</v>
      </c>
    </row>
    <row r="25979" spans="1:4" ht="15" x14ac:dyDescent="0.25">
      <c r="A25979" s="53" t="s">
        <v>30003</v>
      </c>
      <c r="B25979" s="53">
        <v>15</v>
      </c>
      <c r="C25979" s="53" t="s">
        <v>33536</v>
      </c>
      <c r="D25979" s="53" t="s">
        <v>33872</v>
      </c>
    </row>
    <row r="25980" spans="1:4" ht="15" x14ac:dyDescent="0.25">
      <c r="A25980" s="53" t="s">
        <v>30004</v>
      </c>
      <c r="B25980" s="53">
        <v>15</v>
      </c>
      <c r="C25980" s="53" t="s">
        <v>33536</v>
      </c>
      <c r="D25980" s="53" t="s">
        <v>33872</v>
      </c>
    </row>
    <row r="25981" spans="1:4" ht="15" x14ac:dyDescent="0.25">
      <c r="A25981" s="53" t="s">
        <v>30005</v>
      </c>
      <c r="B25981" s="53">
        <v>15</v>
      </c>
      <c r="C25981" s="53" t="s">
        <v>33536</v>
      </c>
      <c r="D25981" s="53" t="s">
        <v>33872</v>
      </c>
    </row>
    <row r="25982" spans="1:4" ht="15" x14ac:dyDescent="0.25">
      <c r="A25982" s="53" t="s">
        <v>30006</v>
      </c>
      <c r="B25982" s="53">
        <v>30</v>
      </c>
      <c r="C25982" s="53" t="s">
        <v>33536</v>
      </c>
      <c r="D25982" s="53" t="s">
        <v>33872</v>
      </c>
    </row>
    <row r="25983" spans="1:4" ht="15" x14ac:dyDescent="0.25">
      <c r="A25983" s="53" t="s">
        <v>30007</v>
      </c>
      <c r="B25983" s="53">
        <v>15</v>
      </c>
      <c r="C25983" s="53" t="s">
        <v>33536</v>
      </c>
      <c r="D25983" s="53" t="s">
        <v>33872</v>
      </c>
    </row>
    <row r="25984" spans="1:4" ht="15" x14ac:dyDescent="0.25">
      <c r="A25984" s="53" t="s">
        <v>30008</v>
      </c>
      <c r="B25984" s="53">
        <v>30</v>
      </c>
      <c r="C25984" s="53" t="s">
        <v>33536</v>
      </c>
      <c r="D25984" s="53" t="s">
        <v>33872</v>
      </c>
    </row>
    <row r="25985" spans="1:4" ht="15" x14ac:dyDescent="0.25">
      <c r="A25985" s="53" t="s">
        <v>30009</v>
      </c>
      <c r="B25985" s="53">
        <v>30</v>
      </c>
      <c r="C25985" s="53" t="s">
        <v>33536</v>
      </c>
      <c r="D25985" s="53" t="s">
        <v>33872</v>
      </c>
    </row>
    <row r="25986" spans="1:4" ht="15" x14ac:dyDescent="0.25">
      <c r="A25986" s="53" t="s">
        <v>30010</v>
      </c>
      <c r="B25986" s="53">
        <v>30</v>
      </c>
      <c r="C25986" s="53" t="s">
        <v>33536</v>
      </c>
      <c r="D25986" s="53" t="s">
        <v>33872</v>
      </c>
    </row>
    <row r="25987" spans="1:4" ht="15" x14ac:dyDescent="0.25">
      <c r="A25987" s="53" t="s">
        <v>30011</v>
      </c>
      <c r="B25987" s="53">
        <v>30</v>
      </c>
      <c r="C25987" s="53" t="s">
        <v>33536</v>
      </c>
      <c r="D25987" s="53" t="s">
        <v>33872</v>
      </c>
    </row>
    <row r="25988" spans="1:4" ht="15" x14ac:dyDescent="0.25">
      <c r="A25988" s="53" t="s">
        <v>30012</v>
      </c>
      <c r="B25988" s="53">
        <v>15</v>
      </c>
      <c r="C25988" s="53" t="s">
        <v>33536</v>
      </c>
      <c r="D25988" s="53" t="s">
        <v>33872</v>
      </c>
    </row>
    <row r="25989" spans="1:4" ht="15" x14ac:dyDescent="0.25">
      <c r="A25989" s="53" t="s">
        <v>30013</v>
      </c>
      <c r="B25989" s="53">
        <v>15</v>
      </c>
      <c r="C25989" s="53" t="s">
        <v>33536</v>
      </c>
      <c r="D25989" s="53" t="s">
        <v>33872</v>
      </c>
    </row>
    <row r="25990" spans="1:4" ht="15" x14ac:dyDescent="0.25">
      <c r="A25990" s="53" t="s">
        <v>30014</v>
      </c>
      <c r="B25990" s="53">
        <v>15</v>
      </c>
      <c r="C25990" s="53" t="s">
        <v>33536</v>
      </c>
      <c r="D25990" s="53" t="s">
        <v>33872</v>
      </c>
    </row>
    <row r="25991" spans="1:4" ht="15" x14ac:dyDescent="0.25">
      <c r="A25991" s="53" t="s">
        <v>30015</v>
      </c>
      <c r="B25991" s="53">
        <v>15</v>
      </c>
      <c r="C25991" s="53" t="s">
        <v>33536</v>
      </c>
      <c r="D25991" s="53" t="s">
        <v>33872</v>
      </c>
    </row>
    <row r="25992" spans="1:4" ht="15" x14ac:dyDescent="0.25">
      <c r="A25992" s="53" t="s">
        <v>30016</v>
      </c>
      <c r="B25992" s="53">
        <v>15</v>
      </c>
      <c r="C25992" s="53" t="s">
        <v>33536</v>
      </c>
      <c r="D25992" s="53" t="s">
        <v>33872</v>
      </c>
    </row>
    <row r="25993" spans="1:4" ht="15" x14ac:dyDescent="0.25">
      <c r="A25993" s="53" t="s">
        <v>30017</v>
      </c>
      <c r="B25993" s="53">
        <v>15</v>
      </c>
      <c r="C25993" s="53" t="s">
        <v>33536</v>
      </c>
      <c r="D25993" s="53" t="s">
        <v>33872</v>
      </c>
    </row>
    <row r="25994" spans="1:4" ht="15" x14ac:dyDescent="0.25">
      <c r="A25994" s="53" t="s">
        <v>30018</v>
      </c>
      <c r="B25994" s="53">
        <v>30</v>
      </c>
      <c r="C25994" s="53" t="s">
        <v>33536</v>
      </c>
      <c r="D25994" s="53" t="s">
        <v>33872</v>
      </c>
    </row>
    <row r="25995" spans="1:4" ht="15" x14ac:dyDescent="0.25">
      <c r="A25995" s="53" t="s">
        <v>30019</v>
      </c>
      <c r="B25995" s="53">
        <v>15</v>
      </c>
      <c r="C25995" s="53" t="s">
        <v>33536</v>
      </c>
      <c r="D25995" s="53" t="s">
        <v>33873</v>
      </c>
    </row>
    <row r="25996" spans="1:4" ht="15" x14ac:dyDescent="0.25">
      <c r="A25996" s="53" t="s">
        <v>30020</v>
      </c>
      <c r="B25996" s="53">
        <v>15</v>
      </c>
      <c r="C25996" s="53" t="s">
        <v>33536</v>
      </c>
      <c r="D25996" s="53" t="s">
        <v>33872</v>
      </c>
    </row>
    <row r="25997" spans="1:4" ht="15" x14ac:dyDescent="0.25">
      <c r="A25997" s="53" t="s">
        <v>30021</v>
      </c>
      <c r="B25997" s="53">
        <v>15</v>
      </c>
      <c r="C25997" s="53" t="s">
        <v>33536</v>
      </c>
      <c r="D25997" s="53" t="s">
        <v>33872</v>
      </c>
    </row>
    <row r="25998" spans="1:4" ht="15" x14ac:dyDescent="0.25">
      <c r="A25998" s="53" t="s">
        <v>30022</v>
      </c>
      <c r="B25998" s="53">
        <v>15</v>
      </c>
      <c r="C25998" s="53" t="s">
        <v>33536</v>
      </c>
      <c r="D25998" s="53" t="s">
        <v>33872</v>
      </c>
    </row>
    <row r="25999" spans="1:4" ht="15" x14ac:dyDescent="0.25">
      <c r="A25999" s="53" t="s">
        <v>30023</v>
      </c>
      <c r="B25999" s="53">
        <v>30</v>
      </c>
      <c r="C25999" s="53" t="s">
        <v>33536</v>
      </c>
      <c r="D25999" s="53" t="s">
        <v>33872</v>
      </c>
    </row>
    <row r="26000" spans="1:4" ht="15" x14ac:dyDescent="0.25">
      <c r="A26000" s="53" t="s">
        <v>30024</v>
      </c>
      <c r="B26000" s="53">
        <v>15</v>
      </c>
      <c r="C26000" s="53" t="s">
        <v>33536</v>
      </c>
      <c r="D26000" s="53" t="s">
        <v>33873</v>
      </c>
    </row>
    <row r="26001" spans="1:4" ht="15" x14ac:dyDescent="0.25">
      <c r="A26001" s="53" t="s">
        <v>30025</v>
      </c>
      <c r="B26001" s="53">
        <v>15</v>
      </c>
      <c r="C26001" s="53" t="s">
        <v>33536</v>
      </c>
      <c r="D26001" s="53" t="s">
        <v>33873</v>
      </c>
    </row>
    <row r="26002" spans="1:4" ht="15" x14ac:dyDescent="0.25">
      <c r="A26002" s="53" t="s">
        <v>30026</v>
      </c>
      <c r="B26002" s="53">
        <v>30</v>
      </c>
      <c r="C26002" s="53" t="s">
        <v>33536</v>
      </c>
      <c r="D26002" s="53" t="s">
        <v>33873</v>
      </c>
    </row>
    <row r="26003" spans="1:4" ht="15" x14ac:dyDescent="0.25">
      <c r="A26003" s="53" t="s">
        <v>30027</v>
      </c>
      <c r="B26003" s="53">
        <v>15</v>
      </c>
      <c r="C26003" s="53" t="s">
        <v>33536</v>
      </c>
      <c r="D26003" s="53" t="s">
        <v>33873</v>
      </c>
    </row>
    <row r="26004" spans="1:4" ht="15" x14ac:dyDescent="0.25">
      <c r="A26004" s="53" t="s">
        <v>30028</v>
      </c>
      <c r="B26004" s="53">
        <v>15</v>
      </c>
      <c r="C26004" s="53" t="s">
        <v>33536</v>
      </c>
      <c r="D26004" s="53" t="s">
        <v>33873</v>
      </c>
    </row>
    <row r="26005" spans="1:4" ht="15" x14ac:dyDescent="0.25">
      <c r="A26005" s="53" t="s">
        <v>30029</v>
      </c>
      <c r="B26005" s="53">
        <v>15</v>
      </c>
      <c r="C26005" s="53" t="s">
        <v>33536</v>
      </c>
      <c r="D26005" s="53" t="s">
        <v>33872</v>
      </c>
    </row>
    <row r="26006" spans="1:4" ht="15" x14ac:dyDescent="0.25">
      <c r="A26006" s="53" t="s">
        <v>30030</v>
      </c>
      <c r="B26006" s="53">
        <v>15</v>
      </c>
      <c r="C26006" s="53" t="s">
        <v>33536</v>
      </c>
      <c r="D26006" s="53" t="s">
        <v>33872</v>
      </c>
    </row>
    <row r="26007" spans="1:4" ht="15" x14ac:dyDescent="0.25">
      <c r="A26007" s="53" t="s">
        <v>30031</v>
      </c>
      <c r="B26007" s="53">
        <v>15</v>
      </c>
      <c r="C26007" s="53" t="s">
        <v>33536</v>
      </c>
      <c r="D26007" s="53" t="s">
        <v>33872</v>
      </c>
    </row>
    <row r="26008" spans="1:4" ht="15" x14ac:dyDescent="0.25">
      <c r="A26008" s="53" t="s">
        <v>30032</v>
      </c>
      <c r="B26008" s="53">
        <v>15</v>
      </c>
      <c r="C26008" s="53" t="s">
        <v>33536</v>
      </c>
      <c r="D26008" s="53" t="s">
        <v>33873</v>
      </c>
    </row>
    <row r="26009" spans="1:4" ht="15" x14ac:dyDescent="0.25">
      <c r="A26009" s="53" t="s">
        <v>30033</v>
      </c>
      <c r="B26009" s="53">
        <v>15</v>
      </c>
      <c r="C26009" s="53" t="s">
        <v>33536</v>
      </c>
      <c r="D26009" s="53" t="s">
        <v>33872</v>
      </c>
    </row>
    <row r="26010" spans="1:4" ht="15" x14ac:dyDescent="0.25">
      <c r="A26010" s="53" t="s">
        <v>30034</v>
      </c>
      <c r="B26010" s="53">
        <v>15</v>
      </c>
      <c r="C26010" s="53" t="s">
        <v>33536</v>
      </c>
      <c r="D26010" s="53" t="s">
        <v>33872</v>
      </c>
    </row>
    <row r="26011" spans="1:4" ht="15" x14ac:dyDescent="0.25">
      <c r="A26011" s="53" t="s">
        <v>30035</v>
      </c>
      <c r="B26011" s="53">
        <v>30</v>
      </c>
      <c r="C26011" s="53" t="s">
        <v>33536</v>
      </c>
      <c r="D26011" s="53" t="s">
        <v>33872</v>
      </c>
    </row>
    <row r="26012" spans="1:4" ht="15" x14ac:dyDescent="0.25">
      <c r="A26012" s="53" t="s">
        <v>30036</v>
      </c>
      <c r="B26012" s="53">
        <v>15</v>
      </c>
      <c r="C26012" s="53" t="s">
        <v>33536</v>
      </c>
      <c r="D26012" s="53" t="s">
        <v>33873</v>
      </c>
    </row>
    <row r="26013" spans="1:4" ht="15" x14ac:dyDescent="0.25">
      <c r="A26013" s="53" t="s">
        <v>30037</v>
      </c>
      <c r="B26013" s="53">
        <v>15</v>
      </c>
      <c r="C26013" s="53" t="s">
        <v>33536</v>
      </c>
      <c r="D26013" s="53" t="s">
        <v>33873</v>
      </c>
    </row>
    <row r="26014" spans="1:4" ht="15" x14ac:dyDescent="0.25">
      <c r="A26014" s="53" t="s">
        <v>30038</v>
      </c>
      <c r="B26014" s="53">
        <v>15</v>
      </c>
      <c r="C26014" s="53" t="s">
        <v>33536</v>
      </c>
      <c r="D26014" s="53" t="s">
        <v>33873</v>
      </c>
    </row>
    <row r="26015" spans="1:4" ht="15" x14ac:dyDescent="0.25">
      <c r="A26015" s="53" t="s">
        <v>30039</v>
      </c>
      <c r="B26015" s="53">
        <v>15</v>
      </c>
      <c r="C26015" s="53" t="s">
        <v>33536</v>
      </c>
      <c r="D26015" s="53" t="s">
        <v>33872</v>
      </c>
    </row>
    <row r="26016" spans="1:4" ht="15" x14ac:dyDescent="0.25">
      <c r="A26016" s="53" t="s">
        <v>30040</v>
      </c>
      <c r="B26016" s="53">
        <v>15</v>
      </c>
      <c r="C26016" s="53" t="s">
        <v>33536</v>
      </c>
      <c r="D26016" s="53" t="s">
        <v>33872</v>
      </c>
    </row>
    <row r="26017" spans="1:4" ht="15" x14ac:dyDescent="0.25">
      <c r="A26017" s="53" t="s">
        <v>30041</v>
      </c>
      <c r="B26017" s="53">
        <v>15</v>
      </c>
      <c r="C26017" s="53" t="s">
        <v>33536</v>
      </c>
      <c r="D26017" s="53" t="s">
        <v>33873</v>
      </c>
    </row>
    <row r="26018" spans="1:4" ht="15" x14ac:dyDescent="0.25">
      <c r="A26018" s="53" t="s">
        <v>30042</v>
      </c>
      <c r="B26018" s="53">
        <v>15</v>
      </c>
      <c r="C26018" s="53" t="s">
        <v>33536</v>
      </c>
      <c r="D26018" s="53" t="s">
        <v>33872</v>
      </c>
    </row>
    <row r="26019" spans="1:4" ht="15" x14ac:dyDescent="0.25">
      <c r="A26019" s="53" t="s">
        <v>30043</v>
      </c>
      <c r="B26019" s="53">
        <v>15</v>
      </c>
      <c r="C26019" s="53" t="s">
        <v>33536</v>
      </c>
      <c r="D26019" s="53" t="s">
        <v>33873</v>
      </c>
    </row>
    <row r="26020" spans="1:4" ht="15" x14ac:dyDescent="0.25">
      <c r="A26020" s="53" t="s">
        <v>30044</v>
      </c>
      <c r="B26020" s="53">
        <v>15</v>
      </c>
      <c r="C26020" s="53" t="s">
        <v>33536</v>
      </c>
      <c r="D26020" s="53" t="s">
        <v>33873</v>
      </c>
    </row>
    <row r="26021" spans="1:4" ht="15" x14ac:dyDescent="0.25">
      <c r="A26021" s="53" t="s">
        <v>30045</v>
      </c>
      <c r="B26021" s="53">
        <v>15</v>
      </c>
      <c r="C26021" s="53" t="s">
        <v>33536</v>
      </c>
      <c r="D26021" s="53" t="s">
        <v>33872</v>
      </c>
    </row>
    <row r="26022" spans="1:4" ht="15" x14ac:dyDescent="0.25">
      <c r="A26022" s="53" t="s">
        <v>30046</v>
      </c>
      <c r="B26022" s="53">
        <v>30</v>
      </c>
      <c r="C26022" s="53" t="s">
        <v>33536</v>
      </c>
      <c r="D26022" s="53" t="s">
        <v>33872</v>
      </c>
    </row>
    <row r="26023" spans="1:4" ht="15" x14ac:dyDescent="0.25">
      <c r="A26023" s="53" t="s">
        <v>30047</v>
      </c>
      <c r="B26023" s="53">
        <v>15</v>
      </c>
      <c r="C26023" s="53" t="s">
        <v>33536</v>
      </c>
      <c r="D26023" s="53" t="s">
        <v>33873</v>
      </c>
    </row>
    <row r="26024" spans="1:4" ht="15" x14ac:dyDescent="0.25">
      <c r="A26024" s="53" t="s">
        <v>30048</v>
      </c>
      <c r="B26024" s="53">
        <v>15</v>
      </c>
      <c r="C26024" s="53" t="s">
        <v>33536</v>
      </c>
      <c r="D26024" s="53" t="s">
        <v>33873</v>
      </c>
    </row>
    <row r="26025" spans="1:4" ht="15" x14ac:dyDescent="0.25">
      <c r="A26025" s="53" t="s">
        <v>30049</v>
      </c>
      <c r="B26025" s="53">
        <v>15</v>
      </c>
      <c r="C26025" s="53" t="s">
        <v>33536</v>
      </c>
      <c r="D26025" s="53" t="s">
        <v>33873</v>
      </c>
    </row>
    <row r="26026" spans="1:4" ht="15" x14ac:dyDescent="0.25">
      <c r="A26026" s="53" t="s">
        <v>30050</v>
      </c>
      <c r="B26026" s="53">
        <v>15</v>
      </c>
      <c r="C26026" s="53" t="s">
        <v>33536</v>
      </c>
      <c r="D26026" s="53" t="s">
        <v>33873</v>
      </c>
    </row>
    <row r="26027" spans="1:4" ht="15" x14ac:dyDescent="0.25">
      <c r="A26027" s="53" t="s">
        <v>30051</v>
      </c>
      <c r="B26027" s="53">
        <v>15</v>
      </c>
      <c r="C26027" s="53" t="s">
        <v>33536</v>
      </c>
      <c r="D26027" s="53" t="s">
        <v>33873</v>
      </c>
    </row>
    <row r="26028" spans="1:4" ht="15" x14ac:dyDescent="0.25">
      <c r="A26028" s="53" t="s">
        <v>30052</v>
      </c>
      <c r="B26028" s="53">
        <v>30</v>
      </c>
      <c r="C26028" s="53" t="s">
        <v>33536</v>
      </c>
      <c r="D26028" s="53" t="s">
        <v>33873</v>
      </c>
    </row>
    <row r="26029" spans="1:4" ht="15" x14ac:dyDescent="0.25">
      <c r="A26029" s="53" t="s">
        <v>30053</v>
      </c>
      <c r="B26029" s="53">
        <v>15</v>
      </c>
      <c r="C26029" s="53" t="s">
        <v>33536</v>
      </c>
      <c r="D26029" s="53" t="s">
        <v>33873</v>
      </c>
    </row>
    <row r="26030" spans="1:4" ht="15" x14ac:dyDescent="0.25">
      <c r="A26030" s="53" t="s">
        <v>30054</v>
      </c>
      <c r="B26030" s="53">
        <v>15</v>
      </c>
      <c r="C26030" s="53" t="s">
        <v>33536</v>
      </c>
      <c r="D26030" s="53" t="s">
        <v>33873</v>
      </c>
    </row>
    <row r="26031" spans="1:4" ht="15" x14ac:dyDescent="0.25">
      <c r="A26031" s="53" t="s">
        <v>30055</v>
      </c>
      <c r="B26031" s="53">
        <v>15</v>
      </c>
      <c r="C26031" s="53" t="s">
        <v>33536</v>
      </c>
      <c r="D26031" s="53" t="s">
        <v>33873</v>
      </c>
    </row>
    <row r="26032" spans="1:4" ht="15" x14ac:dyDescent="0.25">
      <c r="A26032" s="53" t="s">
        <v>30056</v>
      </c>
      <c r="B26032" s="53">
        <v>15</v>
      </c>
      <c r="C26032" s="53" t="s">
        <v>33536</v>
      </c>
      <c r="D26032" s="53" t="s">
        <v>33872</v>
      </c>
    </row>
    <row r="26033" spans="1:4" ht="15" x14ac:dyDescent="0.25">
      <c r="A26033" s="53" t="s">
        <v>30057</v>
      </c>
      <c r="B26033" s="53">
        <v>15</v>
      </c>
      <c r="C26033" s="53" t="s">
        <v>33536</v>
      </c>
      <c r="D26033" s="53" t="s">
        <v>33873</v>
      </c>
    </row>
    <row r="26034" spans="1:4" ht="15" x14ac:dyDescent="0.25">
      <c r="A26034" s="53" t="s">
        <v>30058</v>
      </c>
      <c r="B26034" s="53">
        <v>15</v>
      </c>
      <c r="C26034" s="53" t="s">
        <v>33536</v>
      </c>
      <c r="D26034" s="53" t="s">
        <v>33873</v>
      </c>
    </row>
    <row r="26035" spans="1:4" ht="15" x14ac:dyDescent="0.25">
      <c r="A26035" s="53" t="s">
        <v>30059</v>
      </c>
      <c r="B26035" s="53">
        <v>15</v>
      </c>
      <c r="C26035" s="53" t="s">
        <v>33536</v>
      </c>
      <c r="D26035" s="53" t="s">
        <v>33872</v>
      </c>
    </row>
    <row r="26036" spans="1:4" ht="15" x14ac:dyDescent="0.25">
      <c r="A26036" s="53" t="s">
        <v>30060</v>
      </c>
      <c r="B26036" s="53">
        <v>15</v>
      </c>
      <c r="C26036" s="53" t="s">
        <v>33536</v>
      </c>
      <c r="D26036" s="53" t="s">
        <v>33873</v>
      </c>
    </row>
    <row r="26037" spans="1:4" ht="15" x14ac:dyDescent="0.25">
      <c r="A26037" s="53" t="s">
        <v>30061</v>
      </c>
      <c r="B26037" s="53">
        <v>15</v>
      </c>
      <c r="C26037" s="53" t="s">
        <v>33536</v>
      </c>
      <c r="D26037" s="53" t="s">
        <v>33873</v>
      </c>
    </row>
    <row r="26038" spans="1:4" ht="15" x14ac:dyDescent="0.25">
      <c r="A26038" s="53" t="s">
        <v>30062</v>
      </c>
      <c r="B26038" s="53">
        <v>15</v>
      </c>
      <c r="C26038" s="53" t="s">
        <v>33536</v>
      </c>
      <c r="D26038" s="53" t="s">
        <v>33873</v>
      </c>
    </row>
    <row r="26039" spans="1:4" ht="15" x14ac:dyDescent="0.25">
      <c r="A26039" s="53" t="s">
        <v>30063</v>
      </c>
      <c r="B26039" s="53">
        <v>30</v>
      </c>
      <c r="C26039" s="53" t="s">
        <v>33536</v>
      </c>
      <c r="D26039" s="53" t="s">
        <v>33873</v>
      </c>
    </row>
    <row r="26040" spans="1:4" ht="15" x14ac:dyDescent="0.25">
      <c r="A26040" s="53" t="s">
        <v>30064</v>
      </c>
      <c r="B26040" s="53">
        <v>15</v>
      </c>
      <c r="C26040" s="53" t="s">
        <v>33536</v>
      </c>
      <c r="D26040" s="53" t="s">
        <v>33872</v>
      </c>
    </row>
    <row r="26041" spans="1:4" ht="15" x14ac:dyDescent="0.25">
      <c r="A26041" s="53" t="s">
        <v>30065</v>
      </c>
      <c r="B26041" s="53">
        <v>15</v>
      </c>
      <c r="C26041" s="53" t="s">
        <v>33536</v>
      </c>
      <c r="D26041" s="53" t="s">
        <v>33873</v>
      </c>
    </row>
    <row r="26042" spans="1:4" ht="15" x14ac:dyDescent="0.25">
      <c r="A26042" s="53" t="s">
        <v>30066</v>
      </c>
      <c r="B26042" s="53">
        <v>15</v>
      </c>
      <c r="C26042" s="53" t="s">
        <v>33536</v>
      </c>
      <c r="D26042" s="53" t="s">
        <v>33873</v>
      </c>
    </row>
    <row r="26043" spans="1:4" ht="15" x14ac:dyDescent="0.25">
      <c r="A26043" s="53" t="s">
        <v>30067</v>
      </c>
      <c r="B26043" s="53">
        <v>15</v>
      </c>
      <c r="C26043" s="53" t="s">
        <v>33536</v>
      </c>
      <c r="D26043" s="53" t="s">
        <v>33873</v>
      </c>
    </row>
    <row r="26044" spans="1:4" ht="15" x14ac:dyDescent="0.25">
      <c r="A26044" s="53" t="s">
        <v>30068</v>
      </c>
      <c r="B26044" s="53">
        <v>15</v>
      </c>
      <c r="C26044" s="53" t="s">
        <v>33536</v>
      </c>
      <c r="D26044" s="53" t="s">
        <v>33873</v>
      </c>
    </row>
    <row r="26045" spans="1:4" ht="15" x14ac:dyDescent="0.25">
      <c r="A26045" s="53" t="s">
        <v>30069</v>
      </c>
      <c r="B26045" s="53">
        <v>15</v>
      </c>
      <c r="C26045" s="53" t="s">
        <v>33536</v>
      </c>
      <c r="D26045" s="53" t="s">
        <v>33873</v>
      </c>
    </row>
    <row r="26046" spans="1:4" ht="15" x14ac:dyDescent="0.25">
      <c r="A26046" s="53" t="s">
        <v>30070</v>
      </c>
      <c r="B26046" s="53">
        <v>15</v>
      </c>
      <c r="C26046" s="53" t="s">
        <v>33536</v>
      </c>
      <c r="D26046" s="53" t="s">
        <v>33873</v>
      </c>
    </row>
    <row r="26047" spans="1:4" ht="15" x14ac:dyDescent="0.25">
      <c r="A26047" s="53" t="s">
        <v>30071</v>
      </c>
      <c r="B26047" s="53">
        <v>15</v>
      </c>
      <c r="C26047" s="53" t="s">
        <v>33536</v>
      </c>
      <c r="D26047" s="53" t="s">
        <v>33873</v>
      </c>
    </row>
    <row r="26048" spans="1:4" ht="15" x14ac:dyDescent="0.25">
      <c r="A26048" s="53" t="s">
        <v>30072</v>
      </c>
      <c r="B26048" s="53">
        <v>15</v>
      </c>
      <c r="C26048" s="53" t="s">
        <v>33536</v>
      </c>
      <c r="D26048" s="53" t="s">
        <v>33873</v>
      </c>
    </row>
    <row r="26049" spans="1:4" ht="15" x14ac:dyDescent="0.25">
      <c r="A26049" s="53" t="s">
        <v>30073</v>
      </c>
      <c r="B26049" s="53">
        <v>15</v>
      </c>
      <c r="C26049" s="53" t="s">
        <v>33536</v>
      </c>
      <c r="D26049" s="53" t="s">
        <v>33873</v>
      </c>
    </row>
    <row r="26050" spans="1:4" ht="15" x14ac:dyDescent="0.25">
      <c r="A26050" s="53" t="s">
        <v>30074</v>
      </c>
      <c r="B26050" s="53">
        <v>15</v>
      </c>
      <c r="C26050" s="53" t="s">
        <v>33536</v>
      </c>
      <c r="D26050" s="53" t="s">
        <v>33873</v>
      </c>
    </row>
    <row r="26051" spans="1:4" ht="15" x14ac:dyDescent="0.25">
      <c r="A26051" s="53" t="s">
        <v>30075</v>
      </c>
      <c r="B26051" s="53">
        <v>15</v>
      </c>
      <c r="C26051" s="53" t="s">
        <v>33536</v>
      </c>
      <c r="D26051" s="53" t="s">
        <v>33873</v>
      </c>
    </row>
    <row r="26052" spans="1:4" ht="15" x14ac:dyDescent="0.25">
      <c r="A26052" s="53" t="s">
        <v>30076</v>
      </c>
      <c r="B26052" s="53">
        <v>15</v>
      </c>
      <c r="C26052" s="53" t="s">
        <v>33536</v>
      </c>
      <c r="D26052" s="53" t="s">
        <v>33873</v>
      </c>
    </row>
    <row r="26053" spans="1:4" ht="15" x14ac:dyDescent="0.25">
      <c r="A26053" s="53" t="s">
        <v>30077</v>
      </c>
      <c r="B26053" s="53">
        <v>15</v>
      </c>
      <c r="C26053" s="53" t="s">
        <v>33536</v>
      </c>
      <c r="D26053" s="53" t="s">
        <v>33873</v>
      </c>
    </row>
    <row r="26054" spans="1:4" ht="15" x14ac:dyDescent="0.25">
      <c r="A26054" s="53" t="s">
        <v>30078</v>
      </c>
      <c r="B26054" s="53">
        <v>15</v>
      </c>
      <c r="C26054" s="53" t="s">
        <v>33536</v>
      </c>
      <c r="D26054" s="53" t="s">
        <v>33873</v>
      </c>
    </row>
    <row r="26055" spans="1:4" ht="15" x14ac:dyDescent="0.25">
      <c r="A26055" s="53" t="s">
        <v>30079</v>
      </c>
      <c r="B26055" s="53">
        <v>15</v>
      </c>
      <c r="C26055" s="53" t="s">
        <v>33536</v>
      </c>
      <c r="D26055" s="53" t="s">
        <v>33873</v>
      </c>
    </row>
    <row r="26056" spans="1:4" ht="15" x14ac:dyDescent="0.25">
      <c r="A26056" s="53" t="s">
        <v>30080</v>
      </c>
      <c r="B26056" s="53">
        <v>15</v>
      </c>
      <c r="C26056" s="53" t="s">
        <v>33536</v>
      </c>
      <c r="D26056" s="53" t="s">
        <v>33873</v>
      </c>
    </row>
    <row r="26057" spans="1:4" ht="15" x14ac:dyDescent="0.25">
      <c r="A26057" s="53" t="s">
        <v>30081</v>
      </c>
      <c r="B26057" s="53">
        <v>15</v>
      </c>
      <c r="C26057" s="53" t="s">
        <v>33536</v>
      </c>
      <c r="D26057" s="53" t="s">
        <v>33873</v>
      </c>
    </row>
    <row r="26058" spans="1:4" ht="15" x14ac:dyDescent="0.25">
      <c r="A26058" s="53" t="s">
        <v>30082</v>
      </c>
      <c r="B26058" s="53">
        <v>15</v>
      </c>
      <c r="C26058" s="53" t="s">
        <v>33536</v>
      </c>
      <c r="D26058" s="53" t="s">
        <v>33873</v>
      </c>
    </row>
    <row r="26059" spans="1:4" ht="15" x14ac:dyDescent="0.25">
      <c r="A26059" s="53" t="s">
        <v>30083</v>
      </c>
      <c r="B26059" s="53">
        <v>15</v>
      </c>
      <c r="C26059" s="53" t="s">
        <v>33536</v>
      </c>
      <c r="D26059" s="53" t="s">
        <v>33873</v>
      </c>
    </row>
    <row r="26060" spans="1:4" ht="15" x14ac:dyDescent="0.25">
      <c r="A26060" s="53" t="s">
        <v>30084</v>
      </c>
      <c r="B26060" s="53">
        <v>15</v>
      </c>
      <c r="C26060" s="53" t="s">
        <v>33536</v>
      </c>
      <c r="D26060" s="53" t="s">
        <v>33873</v>
      </c>
    </row>
    <row r="26061" spans="1:4" ht="15" x14ac:dyDescent="0.25">
      <c r="A26061" s="53" t="s">
        <v>30085</v>
      </c>
      <c r="B26061" s="53">
        <v>15</v>
      </c>
      <c r="C26061" s="53" t="s">
        <v>33536</v>
      </c>
      <c r="D26061" s="53" t="s">
        <v>33873</v>
      </c>
    </row>
    <row r="26062" spans="1:4" ht="15" x14ac:dyDescent="0.25">
      <c r="A26062" s="53" t="s">
        <v>30086</v>
      </c>
      <c r="B26062" s="53">
        <v>15</v>
      </c>
      <c r="C26062" s="53" t="s">
        <v>33536</v>
      </c>
      <c r="D26062" s="53" t="s">
        <v>33873</v>
      </c>
    </row>
    <row r="26063" spans="1:4" ht="15" x14ac:dyDescent="0.25">
      <c r="A26063" s="53" t="s">
        <v>30087</v>
      </c>
      <c r="B26063" s="53">
        <v>15</v>
      </c>
      <c r="C26063" s="53" t="s">
        <v>33536</v>
      </c>
      <c r="D26063" s="53" t="s">
        <v>33873</v>
      </c>
    </row>
    <row r="26064" spans="1:4" ht="15" x14ac:dyDescent="0.25">
      <c r="A26064" s="53" t="s">
        <v>33527</v>
      </c>
      <c r="B26064" s="53">
        <v>15</v>
      </c>
      <c r="C26064" s="53" t="s">
        <v>33536</v>
      </c>
      <c r="D26064" s="53" t="s">
        <v>33873</v>
      </c>
    </row>
    <row r="26065" spans="1:4" ht="15" x14ac:dyDescent="0.25">
      <c r="A26065" s="53" t="s">
        <v>33839</v>
      </c>
      <c r="B26065" s="53">
        <v>15</v>
      </c>
      <c r="C26065" s="53" t="s">
        <v>33536</v>
      </c>
      <c r="D26065" s="53" t="s">
        <v>33873</v>
      </c>
    </row>
    <row r="26066" spans="1:4" ht="15" x14ac:dyDescent="0.25">
      <c r="A26066" s="53" t="s">
        <v>30088</v>
      </c>
      <c r="B26066" s="53">
        <v>0</v>
      </c>
      <c r="C26066" s="53" t="s">
        <v>33537</v>
      </c>
      <c r="D26066" s="53" t="s">
        <v>33872</v>
      </c>
    </row>
    <row r="26067" spans="1:4" ht="15" x14ac:dyDescent="0.25">
      <c r="A26067" s="53" t="s">
        <v>30089</v>
      </c>
      <c r="B26067" s="53">
        <v>30</v>
      </c>
      <c r="C26067" s="53" t="s">
        <v>33536</v>
      </c>
      <c r="D26067" s="53" t="s">
        <v>33872</v>
      </c>
    </row>
    <row r="26068" spans="1:4" ht="15" x14ac:dyDescent="0.25">
      <c r="A26068" s="53" t="s">
        <v>30090</v>
      </c>
      <c r="B26068" s="53">
        <v>10</v>
      </c>
      <c r="C26068" s="53" t="s">
        <v>33536</v>
      </c>
      <c r="D26068" s="53" t="s">
        <v>33872</v>
      </c>
    </row>
    <row r="26069" spans="1:4" ht="15" x14ac:dyDescent="0.25">
      <c r="A26069" s="53" t="s">
        <v>30091</v>
      </c>
      <c r="B26069" s="53">
        <v>15</v>
      </c>
      <c r="C26069" s="53" t="s">
        <v>33536</v>
      </c>
      <c r="D26069" s="53" t="s">
        <v>33872</v>
      </c>
    </row>
    <row r="26070" spans="1:4" ht="15" x14ac:dyDescent="0.25">
      <c r="A26070" s="53" t="s">
        <v>30092</v>
      </c>
      <c r="B26070" s="53">
        <v>20</v>
      </c>
      <c r="C26070" s="53" t="s">
        <v>33536</v>
      </c>
      <c r="D26070" s="53" t="s">
        <v>33872</v>
      </c>
    </row>
    <row r="26071" spans="1:4" ht="15" x14ac:dyDescent="0.25">
      <c r="A26071" s="53" t="s">
        <v>30093</v>
      </c>
      <c r="B26071" s="53">
        <v>25</v>
      </c>
      <c r="C26071" s="53" t="s">
        <v>33536</v>
      </c>
      <c r="D26071" s="53" t="s">
        <v>33872</v>
      </c>
    </row>
    <row r="26072" spans="1:4" ht="15" x14ac:dyDescent="0.25">
      <c r="A26072" s="53" t="s">
        <v>30094</v>
      </c>
      <c r="B26072" s="53">
        <v>30</v>
      </c>
      <c r="C26072" s="53" t="s">
        <v>33536</v>
      </c>
      <c r="D26072" s="53" t="s">
        <v>33872</v>
      </c>
    </row>
    <row r="26073" spans="1:4" ht="15" x14ac:dyDescent="0.25">
      <c r="A26073" s="53" t="s">
        <v>30095</v>
      </c>
      <c r="B26073" s="53">
        <v>0</v>
      </c>
      <c r="C26073" s="53" t="s">
        <v>33539</v>
      </c>
      <c r="D26073" s="53" t="s">
        <v>33873</v>
      </c>
    </row>
    <row r="26074" spans="1:4" ht="15" x14ac:dyDescent="0.25">
      <c r="A26074" s="53" t="s">
        <v>30096</v>
      </c>
      <c r="B26074" s="53">
        <v>0</v>
      </c>
      <c r="C26074" s="53" t="s">
        <v>33537</v>
      </c>
      <c r="D26074" s="53" t="s">
        <v>33872</v>
      </c>
    </row>
    <row r="26075" spans="1:4" ht="15" x14ac:dyDescent="0.25">
      <c r="A26075" s="53" t="s">
        <v>30097</v>
      </c>
      <c r="B26075" s="53">
        <v>30</v>
      </c>
      <c r="C26075" s="53" t="s">
        <v>33536</v>
      </c>
      <c r="D26075" s="53" t="s">
        <v>33872</v>
      </c>
    </row>
    <row r="26076" spans="1:4" ht="15" x14ac:dyDescent="0.25">
      <c r="A26076" s="53" t="s">
        <v>30098</v>
      </c>
      <c r="B26076" s="53">
        <v>30</v>
      </c>
      <c r="C26076" s="53" t="s">
        <v>33536</v>
      </c>
      <c r="D26076" s="53" t="s">
        <v>33872</v>
      </c>
    </row>
    <row r="26077" spans="1:4" ht="15" x14ac:dyDescent="0.25">
      <c r="A26077" s="53" t="s">
        <v>30099</v>
      </c>
      <c r="B26077" s="53">
        <v>30</v>
      </c>
      <c r="C26077" s="53" t="s">
        <v>33536</v>
      </c>
      <c r="D26077" s="53" t="s">
        <v>33872</v>
      </c>
    </row>
    <row r="26078" spans="1:4" ht="15" x14ac:dyDescent="0.25">
      <c r="A26078" s="53" t="s">
        <v>30100</v>
      </c>
      <c r="B26078" s="53">
        <v>30</v>
      </c>
      <c r="C26078" s="53" t="s">
        <v>33536</v>
      </c>
      <c r="D26078" s="53" t="s">
        <v>33872</v>
      </c>
    </row>
    <row r="26079" spans="1:4" ht="15" x14ac:dyDescent="0.25">
      <c r="A26079" s="53" t="s">
        <v>30101</v>
      </c>
      <c r="B26079" s="53">
        <v>30</v>
      </c>
      <c r="C26079" s="53" t="s">
        <v>33536</v>
      </c>
      <c r="D26079" s="53" t="s">
        <v>33872</v>
      </c>
    </row>
    <row r="26080" spans="1:4" ht="15" x14ac:dyDescent="0.25">
      <c r="A26080" s="53" t="s">
        <v>30102</v>
      </c>
      <c r="B26080" s="53">
        <v>30</v>
      </c>
      <c r="C26080" s="53" t="s">
        <v>33536</v>
      </c>
      <c r="D26080" s="53" t="s">
        <v>33872</v>
      </c>
    </row>
    <row r="26081" spans="1:4" ht="15" x14ac:dyDescent="0.25">
      <c r="A26081" s="53" t="s">
        <v>30103</v>
      </c>
      <c r="B26081" s="53">
        <v>30</v>
      </c>
      <c r="C26081" s="53" t="s">
        <v>33536</v>
      </c>
      <c r="D26081" s="53" t="s">
        <v>33872</v>
      </c>
    </row>
    <row r="26082" spans="1:4" ht="15" x14ac:dyDescent="0.25">
      <c r="A26082" s="53" t="s">
        <v>30104</v>
      </c>
      <c r="B26082" s="53">
        <v>30</v>
      </c>
      <c r="C26082" s="53" t="s">
        <v>33536</v>
      </c>
      <c r="D26082" s="53" t="s">
        <v>33872</v>
      </c>
    </row>
    <row r="26083" spans="1:4" ht="15" x14ac:dyDescent="0.25">
      <c r="A26083" s="53" t="s">
        <v>30105</v>
      </c>
      <c r="B26083" s="53">
        <v>30</v>
      </c>
      <c r="C26083" s="53" t="s">
        <v>33536</v>
      </c>
      <c r="D26083" s="53" t="s">
        <v>33872</v>
      </c>
    </row>
    <row r="26084" spans="1:4" ht="15" x14ac:dyDescent="0.25">
      <c r="A26084" s="53" t="s">
        <v>30106</v>
      </c>
      <c r="B26084" s="53">
        <v>30</v>
      </c>
      <c r="C26084" s="53"/>
      <c r="D26084" s="53" t="s">
        <v>33872</v>
      </c>
    </row>
    <row r="26085" spans="1:4" ht="15" x14ac:dyDescent="0.25">
      <c r="A26085" s="53" t="s">
        <v>30107</v>
      </c>
      <c r="B26085" s="53">
        <v>45</v>
      </c>
      <c r="C26085" s="53" t="s">
        <v>33536</v>
      </c>
      <c r="D26085" s="53" t="s">
        <v>33872</v>
      </c>
    </row>
    <row r="26086" spans="1:4" ht="15" x14ac:dyDescent="0.25">
      <c r="A26086" s="53" t="s">
        <v>30108</v>
      </c>
      <c r="B26086" s="53">
        <v>45</v>
      </c>
      <c r="C26086" s="53" t="s">
        <v>33536</v>
      </c>
      <c r="D26086" s="53" t="s">
        <v>33872</v>
      </c>
    </row>
    <row r="26087" spans="1:4" ht="15" x14ac:dyDescent="0.25">
      <c r="A26087" s="53" t="s">
        <v>30109</v>
      </c>
      <c r="B26087" s="53">
        <v>15</v>
      </c>
      <c r="C26087" s="53" t="s">
        <v>33536</v>
      </c>
      <c r="D26087" s="53" t="s">
        <v>33873</v>
      </c>
    </row>
    <row r="26088" spans="1:4" ht="15" x14ac:dyDescent="0.25">
      <c r="A26088" s="53" t="s">
        <v>30110</v>
      </c>
      <c r="B26088" s="53">
        <v>30</v>
      </c>
      <c r="C26088" s="53" t="s">
        <v>33536</v>
      </c>
      <c r="D26088" s="53" t="s">
        <v>33873</v>
      </c>
    </row>
    <row r="26089" spans="1:4" ht="15" x14ac:dyDescent="0.25">
      <c r="A26089" s="53" t="s">
        <v>30111</v>
      </c>
      <c r="B26089" s="53">
        <v>30</v>
      </c>
      <c r="C26089" s="53" t="s">
        <v>33536</v>
      </c>
      <c r="D26089" s="53" t="s">
        <v>33872</v>
      </c>
    </row>
    <row r="26090" spans="1:4" ht="15" x14ac:dyDescent="0.25">
      <c r="A26090" s="53" t="s">
        <v>30112</v>
      </c>
      <c r="B26090" s="53">
        <v>30</v>
      </c>
      <c r="C26090" s="53" t="s">
        <v>33536</v>
      </c>
      <c r="D26090" s="53" t="s">
        <v>33872</v>
      </c>
    </row>
    <row r="26091" spans="1:4" ht="15" x14ac:dyDescent="0.25">
      <c r="A26091" s="53" t="s">
        <v>30113</v>
      </c>
      <c r="B26091" s="53">
        <v>30</v>
      </c>
      <c r="C26091" s="53" t="s">
        <v>33536</v>
      </c>
      <c r="D26091" s="53" t="s">
        <v>33872</v>
      </c>
    </row>
    <row r="26092" spans="1:4" ht="15" x14ac:dyDescent="0.25">
      <c r="A26092" s="53" t="s">
        <v>30114</v>
      </c>
      <c r="B26092" s="53">
        <v>30</v>
      </c>
      <c r="C26092" s="53" t="s">
        <v>33536</v>
      </c>
      <c r="D26092" s="53" t="s">
        <v>33872</v>
      </c>
    </row>
    <row r="26093" spans="1:4" ht="15" x14ac:dyDescent="0.25">
      <c r="A26093" s="53" t="s">
        <v>30115</v>
      </c>
      <c r="B26093" s="53">
        <v>30</v>
      </c>
      <c r="C26093" s="53" t="s">
        <v>33536</v>
      </c>
      <c r="D26093" s="53" t="s">
        <v>33872</v>
      </c>
    </row>
    <row r="26094" spans="1:4" ht="15" x14ac:dyDescent="0.25">
      <c r="A26094" s="53" t="s">
        <v>30116</v>
      </c>
      <c r="B26094" s="53">
        <v>15</v>
      </c>
      <c r="C26094" s="53" t="s">
        <v>33536</v>
      </c>
      <c r="D26094" s="53" t="s">
        <v>33872</v>
      </c>
    </row>
    <row r="26095" spans="1:4" ht="15" x14ac:dyDescent="0.25">
      <c r="A26095" s="53" t="s">
        <v>30117</v>
      </c>
      <c r="B26095" s="53">
        <v>30</v>
      </c>
      <c r="C26095" s="53" t="s">
        <v>33536</v>
      </c>
      <c r="D26095" s="53" t="s">
        <v>33872</v>
      </c>
    </row>
    <row r="26096" spans="1:4" ht="15" x14ac:dyDescent="0.25">
      <c r="A26096" s="53" t="s">
        <v>30118</v>
      </c>
      <c r="B26096" s="53">
        <v>15</v>
      </c>
      <c r="C26096" s="53" t="s">
        <v>33536</v>
      </c>
      <c r="D26096" s="53" t="s">
        <v>33872</v>
      </c>
    </row>
    <row r="26097" spans="1:4" ht="15" x14ac:dyDescent="0.25">
      <c r="A26097" s="53" t="s">
        <v>30119</v>
      </c>
      <c r="B26097" s="53">
        <v>30</v>
      </c>
      <c r="C26097" s="53" t="s">
        <v>33536</v>
      </c>
      <c r="D26097" s="53" t="s">
        <v>33872</v>
      </c>
    </row>
    <row r="26098" spans="1:4" ht="15" x14ac:dyDescent="0.25">
      <c r="A26098" s="53" t="s">
        <v>30120</v>
      </c>
      <c r="B26098" s="53">
        <v>15</v>
      </c>
      <c r="C26098" s="53" t="s">
        <v>33536</v>
      </c>
      <c r="D26098" s="53" t="s">
        <v>33872</v>
      </c>
    </row>
    <row r="26099" spans="1:4" ht="15" x14ac:dyDescent="0.25">
      <c r="A26099" s="53" t="s">
        <v>30121</v>
      </c>
      <c r="B26099" s="53">
        <v>30</v>
      </c>
      <c r="C26099" s="53" t="s">
        <v>33536</v>
      </c>
      <c r="D26099" s="53" t="s">
        <v>33873</v>
      </c>
    </row>
    <row r="26100" spans="1:4" ht="15" x14ac:dyDescent="0.25">
      <c r="A26100" s="53" t="s">
        <v>30122</v>
      </c>
      <c r="B26100" s="53">
        <v>30</v>
      </c>
      <c r="C26100" s="53" t="s">
        <v>33536</v>
      </c>
      <c r="D26100" s="53" t="s">
        <v>33872</v>
      </c>
    </row>
    <row r="26101" spans="1:4" ht="15" x14ac:dyDescent="0.25">
      <c r="A26101" s="53" t="s">
        <v>30123</v>
      </c>
      <c r="B26101" s="53">
        <v>30</v>
      </c>
      <c r="C26101" s="53" t="s">
        <v>33536</v>
      </c>
      <c r="D26101" s="53" t="s">
        <v>33872</v>
      </c>
    </row>
    <row r="26102" spans="1:4" ht="15" x14ac:dyDescent="0.25">
      <c r="A26102" s="53" t="s">
        <v>30124</v>
      </c>
      <c r="B26102" s="53">
        <v>30</v>
      </c>
      <c r="C26102" s="53" t="s">
        <v>33536</v>
      </c>
      <c r="D26102" s="53" t="s">
        <v>33873</v>
      </c>
    </row>
    <row r="26103" spans="1:4" ht="15" x14ac:dyDescent="0.25">
      <c r="A26103" s="53" t="s">
        <v>30125</v>
      </c>
      <c r="B26103" s="53">
        <v>30</v>
      </c>
      <c r="C26103" s="53" t="s">
        <v>33536</v>
      </c>
      <c r="D26103" s="53" t="s">
        <v>33872</v>
      </c>
    </row>
    <row r="26104" spans="1:4" ht="15" x14ac:dyDescent="0.25">
      <c r="A26104" s="53" t="s">
        <v>30126</v>
      </c>
      <c r="B26104" s="53">
        <v>30</v>
      </c>
      <c r="C26104" s="53" t="s">
        <v>33536</v>
      </c>
      <c r="D26104" s="53" t="s">
        <v>33872</v>
      </c>
    </row>
    <row r="26105" spans="1:4" ht="15" x14ac:dyDescent="0.25">
      <c r="A26105" s="53" t="s">
        <v>30127</v>
      </c>
      <c r="B26105" s="53">
        <v>30</v>
      </c>
      <c r="C26105" s="53" t="s">
        <v>33536</v>
      </c>
      <c r="D26105" s="53" t="s">
        <v>33872</v>
      </c>
    </row>
    <row r="26106" spans="1:4" ht="15" x14ac:dyDescent="0.25">
      <c r="A26106" s="53" t="s">
        <v>30128</v>
      </c>
      <c r="B26106" s="53">
        <v>15</v>
      </c>
      <c r="C26106" s="53" t="s">
        <v>33536</v>
      </c>
      <c r="D26106" s="53" t="s">
        <v>33873</v>
      </c>
    </row>
    <row r="26107" spans="1:4" ht="15" x14ac:dyDescent="0.25">
      <c r="A26107" s="53" t="s">
        <v>30129</v>
      </c>
      <c r="B26107" s="53">
        <v>30</v>
      </c>
      <c r="C26107" s="53" t="s">
        <v>33536</v>
      </c>
      <c r="D26107" s="53" t="s">
        <v>33873</v>
      </c>
    </row>
    <row r="26108" spans="1:4" ht="15" x14ac:dyDescent="0.25">
      <c r="A26108" s="53" t="s">
        <v>30130</v>
      </c>
      <c r="B26108" s="53">
        <v>30</v>
      </c>
      <c r="C26108" s="53" t="s">
        <v>33536</v>
      </c>
      <c r="D26108" s="53" t="s">
        <v>33873</v>
      </c>
    </row>
    <row r="26109" spans="1:4" ht="15" x14ac:dyDescent="0.25">
      <c r="A26109" s="53" t="s">
        <v>30131</v>
      </c>
      <c r="B26109" s="53">
        <v>30</v>
      </c>
      <c r="C26109" s="53" t="s">
        <v>33536</v>
      </c>
      <c r="D26109" s="53" t="s">
        <v>33873</v>
      </c>
    </row>
    <row r="26110" spans="1:4" ht="15" x14ac:dyDescent="0.25">
      <c r="A26110" s="53" t="s">
        <v>30132</v>
      </c>
      <c r="B26110" s="53">
        <v>15</v>
      </c>
      <c r="C26110" s="53" t="s">
        <v>33536</v>
      </c>
      <c r="D26110" s="53" t="s">
        <v>33873</v>
      </c>
    </row>
    <row r="26111" spans="1:4" ht="15" x14ac:dyDescent="0.25">
      <c r="A26111" s="53" t="s">
        <v>30133</v>
      </c>
      <c r="B26111" s="53">
        <v>30</v>
      </c>
      <c r="C26111" s="53" t="s">
        <v>33536</v>
      </c>
      <c r="D26111" s="53" t="s">
        <v>33872</v>
      </c>
    </row>
    <row r="26112" spans="1:4" ht="15" x14ac:dyDescent="0.25">
      <c r="A26112" s="53" t="s">
        <v>30134</v>
      </c>
      <c r="B26112" s="53">
        <v>15</v>
      </c>
      <c r="C26112" s="53" t="s">
        <v>33536</v>
      </c>
      <c r="D26112" s="53" t="s">
        <v>33872</v>
      </c>
    </row>
    <row r="26113" spans="1:4" ht="15" x14ac:dyDescent="0.25">
      <c r="A26113" s="53" t="s">
        <v>30135</v>
      </c>
      <c r="B26113" s="53">
        <v>15</v>
      </c>
      <c r="C26113" s="53" t="s">
        <v>33536</v>
      </c>
      <c r="D26113" s="53" t="s">
        <v>33872</v>
      </c>
    </row>
    <row r="26114" spans="1:4" ht="15" x14ac:dyDescent="0.25">
      <c r="A26114" s="53" t="s">
        <v>30136</v>
      </c>
      <c r="B26114" s="53">
        <v>30</v>
      </c>
      <c r="C26114" s="53" t="s">
        <v>33536</v>
      </c>
      <c r="D26114" s="53" t="s">
        <v>33873</v>
      </c>
    </row>
    <row r="26115" spans="1:4" ht="15" x14ac:dyDescent="0.25">
      <c r="A26115" s="53" t="s">
        <v>30137</v>
      </c>
      <c r="B26115" s="53">
        <v>30</v>
      </c>
      <c r="C26115" s="53" t="s">
        <v>33536</v>
      </c>
      <c r="D26115" s="53" t="s">
        <v>33872</v>
      </c>
    </row>
    <row r="26116" spans="1:4" ht="15" x14ac:dyDescent="0.25">
      <c r="A26116" s="53" t="s">
        <v>30138</v>
      </c>
      <c r="B26116" s="53">
        <v>15</v>
      </c>
      <c r="C26116" s="53" t="s">
        <v>33536</v>
      </c>
      <c r="D26116" s="53" t="s">
        <v>33873</v>
      </c>
    </row>
    <row r="26117" spans="1:4" ht="15" x14ac:dyDescent="0.25">
      <c r="A26117" s="53" t="s">
        <v>30139</v>
      </c>
      <c r="B26117" s="53">
        <v>30</v>
      </c>
      <c r="C26117" s="53" t="s">
        <v>33536</v>
      </c>
      <c r="D26117" s="53" t="s">
        <v>33873</v>
      </c>
    </row>
    <row r="26118" spans="1:4" ht="15" x14ac:dyDescent="0.25">
      <c r="A26118" s="53" t="s">
        <v>30140</v>
      </c>
      <c r="B26118" s="53">
        <v>15</v>
      </c>
      <c r="C26118" s="53" t="s">
        <v>33536</v>
      </c>
      <c r="D26118" s="53" t="s">
        <v>33873</v>
      </c>
    </row>
    <row r="26119" spans="1:4" ht="15" x14ac:dyDescent="0.25">
      <c r="A26119" s="53" t="s">
        <v>30141</v>
      </c>
      <c r="B26119" s="53">
        <v>30</v>
      </c>
      <c r="C26119" s="53" t="s">
        <v>33536</v>
      </c>
      <c r="D26119" s="53" t="s">
        <v>33873</v>
      </c>
    </row>
    <row r="26120" spans="1:4" ht="15" x14ac:dyDescent="0.25">
      <c r="A26120" s="53" t="s">
        <v>30142</v>
      </c>
      <c r="B26120" s="53">
        <v>15</v>
      </c>
      <c r="C26120" s="53" t="s">
        <v>33536</v>
      </c>
      <c r="D26120" s="53" t="s">
        <v>33873</v>
      </c>
    </row>
    <row r="26121" spans="1:4" ht="15" x14ac:dyDescent="0.25">
      <c r="A26121" s="53" t="s">
        <v>30143</v>
      </c>
      <c r="B26121" s="53">
        <v>30</v>
      </c>
      <c r="C26121" s="53" t="s">
        <v>33536</v>
      </c>
      <c r="D26121" s="53" t="s">
        <v>33873</v>
      </c>
    </row>
    <row r="26122" spans="1:4" ht="15" x14ac:dyDescent="0.25">
      <c r="A26122" s="53" t="s">
        <v>30144</v>
      </c>
      <c r="B26122" s="53">
        <v>30</v>
      </c>
      <c r="C26122" s="53" t="s">
        <v>33536</v>
      </c>
      <c r="D26122" s="53" t="s">
        <v>33872</v>
      </c>
    </row>
    <row r="26123" spans="1:4" ht="15" x14ac:dyDescent="0.25">
      <c r="A26123" s="53" t="s">
        <v>30145</v>
      </c>
      <c r="B26123" s="53">
        <v>15</v>
      </c>
      <c r="C26123" s="53" t="s">
        <v>33536</v>
      </c>
      <c r="D26123" s="53" t="s">
        <v>33872</v>
      </c>
    </row>
    <row r="26124" spans="1:4" ht="15" x14ac:dyDescent="0.25">
      <c r="A26124" s="53" t="s">
        <v>30146</v>
      </c>
      <c r="B26124" s="53">
        <v>30</v>
      </c>
      <c r="C26124" s="53" t="s">
        <v>33536</v>
      </c>
      <c r="D26124" s="53" t="s">
        <v>33872</v>
      </c>
    </row>
    <row r="26125" spans="1:4" ht="15" x14ac:dyDescent="0.25">
      <c r="A26125" s="53" t="s">
        <v>30147</v>
      </c>
      <c r="B26125" s="53">
        <v>30</v>
      </c>
      <c r="C26125" s="53" t="s">
        <v>33536</v>
      </c>
      <c r="D26125" s="53" t="s">
        <v>33873</v>
      </c>
    </row>
    <row r="26126" spans="1:4" ht="15" x14ac:dyDescent="0.25">
      <c r="A26126" s="53" t="s">
        <v>30148</v>
      </c>
      <c r="B26126" s="53">
        <v>30</v>
      </c>
      <c r="C26126" s="53" t="s">
        <v>33536</v>
      </c>
      <c r="D26126" s="53" t="s">
        <v>33873</v>
      </c>
    </row>
    <row r="26127" spans="1:4" ht="15" x14ac:dyDescent="0.25">
      <c r="A26127" s="53" t="s">
        <v>30149</v>
      </c>
      <c r="B26127" s="53">
        <v>15</v>
      </c>
      <c r="C26127" s="53" t="s">
        <v>33536</v>
      </c>
      <c r="D26127" s="53" t="s">
        <v>33873</v>
      </c>
    </row>
    <row r="26128" spans="1:4" ht="15" x14ac:dyDescent="0.25">
      <c r="A26128" s="53" t="s">
        <v>30150</v>
      </c>
      <c r="B26128" s="53">
        <v>15</v>
      </c>
      <c r="C26128" s="53" t="s">
        <v>33536</v>
      </c>
      <c r="D26128" s="53" t="s">
        <v>33872</v>
      </c>
    </row>
    <row r="26129" spans="1:4" ht="15" x14ac:dyDescent="0.25">
      <c r="A26129" s="53" t="s">
        <v>30151</v>
      </c>
      <c r="B26129" s="53">
        <v>15</v>
      </c>
      <c r="C26129" s="53" t="s">
        <v>33536</v>
      </c>
      <c r="D26129" s="53" t="s">
        <v>33873</v>
      </c>
    </row>
    <row r="26130" spans="1:4" ht="15" x14ac:dyDescent="0.25">
      <c r="A26130" s="53" t="s">
        <v>30152</v>
      </c>
      <c r="B26130" s="53">
        <v>30</v>
      </c>
      <c r="C26130" s="53" t="s">
        <v>33536</v>
      </c>
      <c r="D26130" s="53" t="s">
        <v>33873</v>
      </c>
    </row>
    <row r="26131" spans="1:4" ht="15" x14ac:dyDescent="0.25">
      <c r="A26131" s="53" t="s">
        <v>30153</v>
      </c>
      <c r="B26131" s="53">
        <v>30</v>
      </c>
      <c r="C26131" s="53" t="s">
        <v>33536</v>
      </c>
      <c r="D26131" s="53" t="s">
        <v>33873</v>
      </c>
    </row>
    <row r="26132" spans="1:4" ht="15" x14ac:dyDescent="0.25">
      <c r="A26132" s="53" t="s">
        <v>30154</v>
      </c>
      <c r="B26132" s="53">
        <v>15</v>
      </c>
      <c r="C26132" s="53" t="s">
        <v>33536</v>
      </c>
      <c r="D26132" s="53" t="s">
        <v>33873</v>
      </c>
    </row>
    <row r="26133" spans="1:4" ht="15" x14ac:dyDescent="0.25">
      <c r="A26133" s="53" t="s">
        <v>30155</v>
      </c>
      <c r="B26133" s="53">
        <v>30</v>
      </c>
      <c r="C26133" s="53" t="s">
        <v>33536</v>
      </c>
      <c r="D26133" s="53" t="s">
        <v>33873</v>
      </c>
    </row>
    <row r="26134" spans="1:4" ht="15" x14ac:dyDescent="0.25">
      <c r="A26134" s="53" t="s">
        <v>30156</v>
      </c>
      <c r="B26134" s="53">
        <v>30</v>
      </c>
      <c r="C26134" s="53" t="s">
        <v>33536</v>
      </c>
      <c r="D26134" s="53" t="s">
        <v>33873</v>
      </c>
    </row>
    <row r="26135" spans="1:4" ht="15" x14ac:dyDescent="0.25">
      <c r="A26135" s="53" t="s">
        <v>33423</v>
      </c>
      <c r="B26135" s="53">
        <v>30</v>
      </c>
      <c r="C26135" s="53" t="s">
        <v>33536</v>
      </c>
      <c r="D26135" s="53" t="s">
        <v>33873</v>
      </c>
    </row>
    <row r="26136" spans="1:4" ht="15" x14ac:dyDescent="0.25">
      <c r="A26136" s="53" t="s">
        <v>33840</v>
      </c>
      <c r="B26136" s="53">
        <v>15</v>
      </c>
      <c r="C26136" s="53" t="s">
        <v>33536</v>
      </c>
      <c r="D26136" s="53" t="s">
        <v>33873</v>
      </c>
    </row>
    <row r="26137" spans="1:4" ht="15" x14ac:dyDescent="0.25">
      <c r="A26137" s="53" t="s">
        <v>33841</v>
      </c>
      <c r="B26137" s="53">
        <v>15</v>
      </c>
      <c r="C26137" s="53" t="s">
        <v>33536</v>
      </c>
      <c r="D26137" s="53" t="s">
        <v>33873</v>
      </c>
    </row>
    <row r="26138" spans="1:4" ht="15" x14ac:dyDescent="0.25">
      <c r="A26138" s="53" t="s">
        <v>33842</v>
      </c>
      <c r="B26138" s="53">
        <v>15</v>
      </c>
      <c r="C26138" s="53" t="s">
        <v>33536</v>
      </c>
      <c r="D26138" s="53" t="s">
        <v>33873</v>
      </c>
    </row>
    <row r="26139" spans="1:4" ht="15" x14ac:dyDescent="0.25">
      <c r="A26139" s="53" t="s">
        <v>30157</v>
      </c>
      <c r="B26139" s="53">
        <v>60</v>
      </c>
      <c r="C26139" s="53" t="s">
        <v>33542</v>
      </c>
      <c r="D26139" s="53" t="s">
        <v>33873</v>
      </c>
    </row>
    <row r="26140" spans="1:4" ht="15" x14ac:dyDescent="0.25">
      <c r="A26140" s="53" t="s">
        <v>30158</v>
      </c>
      <c r="B26140" s="53">
        <v>0</v>
      </c>
      <c r="C26140" s="53" t="s">
        <v>33539</v>
      </c>
      <c r="D26140" s="53" t="s">
        <v>33873</v>
      </c>
    </row>
    <row r="26141" spans="1:4" ht="15" x14ac:dyDescent="0.25">
      <c r="A26141" s="53" t="s">
        <v>30159</v>
      </c>
      <c r="B26141" s="53">
        <v>30</v>
      </c>
      <c r="C26141" s="53" t="s">
        <v>33536</v>
      </c>
      <c r="D26141" s="53" t="s">
        <v>33873</v>
      </c>
    </row>
    <row r="26142" spans="1:4" ht="15" x14ac:dyDescent="0.25">
      <c r="A26142" s="53" t="s">
        <v>30160</v>
      </c>
      <c r="B26142" s="53">
        <v>30</v>
      </c>
      <c r="C26142" s="53" t="s">
        <v>33536</v>
      </c>
      <c r="D26142" s="53" t="s">
        <v>33873</v>
      </c>
    </row>
    <row r="26143" spans="1:4" ht="15" x14ac:dyDescent="0.25">
      <c r="A26143" s="53" t="s">
        <v>30161</v>
      </c>
      <c r="B26143" s="53">
        <v>30</v>
      </c>
      <c r="C26143" s="53"/>
      <c r="D26143" s="53" t="s">
        <v>33872</v>
      </c>
    </row>
    <row r="26144" spans="1:4" ht="15" x14ac:dyDescent="0.25">
      <c r="A26144" s="53" t="s">
        <v>30162</v>
      </c>
      <c r="B26144" s="53">
        <v>15</v>
      </c>
      <c r="C26144" s="53"/>
      <c r="D26144" s="53" t="s">
        <v>33872</v>
      </c>
    </row>
    <row r="26145" spans="1:4" ht="15" x14ac:dyDescent="0.25">
      <c r="A26145" s="53" t="s">
        <v>30163</v>
      </c>
      <c r="B26145" s="53">
        <v>30</v>
      </c>
      <c r="C26145" s="53"/>
      <c r="D26145" s="53" t="s">
        <v>33872</v>
      </c>
    </row>
    <row r="26146" spans="1:4" ht="15" x14ac:dyDescent="0.25">
      <c r="A26146" s="53" t="s">
        <v>30164</v>
      </c>
      <c r="B26146" s="53">
        <v>15</v>
      </c>
      <c r="C26146" s="53" t="s">
        <v>33536</v>
      </c>
      <c r="D26146" s="53" t="s">
        <v>33872</v>
      </c>
    </row>
    <row r="26147" spans="1:4" ht="15" x14ac:dyDescent="0.25">
      <c r="A26147" s="53" t="s">
        <v>30165</v>
      </c>
      <c r="B26147" s="53">
        <v>15</v>
      </c>
      <c r="C26147" s="53" t="s">
        <v>33536</v>
      </c>
      <c r="D26147" s="53" t="s">
        <v>33872</v>
      </c>
    </row>
    <row r="26148" spans="1:4" ht="15" x14ac:dyDescent="0.25">
      <c r="A26148" s="53" t="s">
        <v>30166</v>
      </c>
      <c r="B26148" s="53">
        <v>25</v>
      </c>
      <c r="C26148" s="53" t="s">
        <v>33536</v>
      </c>
      <c r="D26148" s="53" t="s">
        <v>33872</v>
      </c>
    </row>
    <row r="26149" spans="1:4" ht="15" x14ac:dyDescent="0.25">
      <c r="A26149" s="53" t="s">
        <v>30167</v>
      </c>
      <c r="B26149" s="53">
        <v>25</v>
      </c>
      <c r="C26149" s="53" t="s">
        <v>33536</v>
      </c>
      <c r="D26149" s="53" t="s">
        <v>33872</v>
      </c>
    </row>
    <row r="26150" spans="1:4" ht="15" x14ac:dyDescent="0.25">
      <c r="A26150" s="53" t="s">
        <v>30168</v>
      </c>
      <c r="B26150" s="53">
        <v>25</v>
      </c>
      <c r="C26150" s="53" t="s">
        <v>33536</v>
      </c>
      <c r="D26150" s="53" t="s">
        <v>33872</v>
      </c>
    </row>
    <row r="26151" spans="1:4" ht="15" x14ac:dyDescent="0.25">
      <c r="A26151" s="53" t="s">
        <v>30169</v>
      </c>
      <c r="B26151" s="53">
        <v>25</v>
      </c>
      <c r="C26151" s="53" t="s">
        <v>33536</v>
      </c>
      <c r="D26151" s="53" t="s">
        <v>33872</v>
      </c>
    </row>
    <row r="26152" spans="1:4" ht="15" x14ac:dyDescent="0.25">
      <c r="A26152" s="53" t="s">
        <v>30170</v>
      </c>
      <c r="B26152" s="53">
        <v>15</v>
      </c>
      <c r="C26152" s="53" t="s">
        <v>33536</v>
      </c>
      <c r="D26152" s="53" t="s">
        <v>33872</v>
      </c>
    </row>
    <row r="26153" spans="1:4" ht="15" x14ac:dyDescent="0.25">
      <c r="A26153" s="53" t="s">
        <v>30171</v>
      </c>
      <c r="B26153" s="53">
        <v>15</v>
      </c>
      <c r="C26153" s="53" t="s">
        <v>33536</v>
      </c>
      <c r="D26153" s="53" t="s">
        <v>33872</v>
      </c>
    </row>
    <row r="26154" spans="1:4" ht="15" x14ac:dyDescent="0.25">
      <c r="A26154" s="53" t="s">
        <v>30172</v>
      </c>
      <c r="B26154" s="53">
        <v>20</v>
      </c>
      <c r="C26154" s="53" t="s">
        <v>33536</v>
      </c>
      <c r="D26154" s="53" t="s">
        <v>33872</v>
      </c>
    </row>
    <row r="26155" spans="1:4" ht="15" x14ac:dyDescent="0.25">
      <c r="A26155" s="53" t="s">
        <v>30173</v>
      </c>
      <c r="B26155" s="53">
        <v>15</v>
      </c>
      <c r="C26155" s="53" t="s">
        <v>33536</v>
      </c>
      <c r="D26155" s="53" t="s">
        <v>33872</v>
      </c>
    </row>
    <row r="26156" spans="1:4" ht="15" x14ac:dyDescent="0.25">
      <c r="A26156" s="53" t="s">
        <v>30174</v>
      </c>
      <c r="B26156" s="53">
        <v>10</v>
      </c>
      <c r="C26156" s="53" t="s">
        <v>33536</v>
      </c>
      <c r="D26156" s="53" t="s">
        <v>33872</v>
      </c>
    </row>
    <row r="26157" spans="1:4" ht="15" x14ac:dyDescent="0.25">
      <c r="A26157" s="53" t="s">
        <v>30175</v>
      </c>
      <c r="B26157" s="53">
        <v>10</v>
      </c>
      <c r="C26157" s="53" t="s">
        <v>33536</v>
      </c>
      <c r="D26157" s="53" t="s">
        <v>33872</v>
      </c>
    </row>
    <row r="26158" spans="1:4" ht="15" x14ac:dyDescent="0.25">
      <c r="A26158" s="53" t="s">
        <v>30176</v>
      </c>
      <c r="B26158" s="53">
        <v>15</v>
      </c>
      <c r="C26158" s="53" t="s">
        <v>33536</v>
      </c>
      <c r="D26158" s="53" t="s">
        <v>33872</v>
      </c>
    </row>
    <row r="26159" spans="1:4" ht="15" x14ac:dyDescent="0.25">
      <c r="A26159" s="53" t="s">
        <v>30177</v>
      </c>
      <c r="B26159" s="53">
        <v>15</v>
      </c>
      <c r="C26159" s="53" t="s">
        <v>33536</v>
      </c>
      <c r="D26159" s="53" t="s">
        <v>33872</v>
      </c>
    </row>
    <row r="26160" spans="1:4" ht="15" x14ac:dyDescent="0.25">
      <c r="A26160" s="53" t="s">
        <v>30178</v>
      </c>
      <c r="B26160" s="53">
        <v>15</v>
      </c>
      <c r="C26160" s="53" t="s">
        <v>33536</v>
      </c>
      <c r="D26160" s="53" t="s">
        <v>33872</v>
      </c>
    </row>
    <row r="26161" spans="1:4" ht="15" x14ac:dyDescent="0.25">
      <c r="A26161" s="53" t="s">
        <v>30179</v>
      </c>
      <c r="B26161" s="53">
        <v>15</v>
      </c>
      <c r="C26161" s="53" t="s">
        <v>33536</v>
      </c>
      <c r="D26161" s="53" t="s">
        <v>33872</v>
      </c>
    </row>
    <row r="26162" spans="1:4" ht="15" x14ac:dyDescent="0.25">
      <c r="A26162" s="53" t="s">
        <v>30180</v>
      </c>
      <c r="B26162" s="53">
        <v>15</v>
      </c>
      <c r="C26162" s="53" t="s">
        <v>33536</v>
      </c>
      <c r="D26162" s="53" t="s">
        <v>33872</v>
      </c>
    </row>
    <row r="26163" spans="1:4" ht="15" x14ac:dyDescent="0.25">
      <c r="A26163" s="53" t="s">
        <v>30181</v>
      </c>
      <c r="B26163" s="53">
        <v>15</v>
      </c>
      <c r="C26163" s="53" t="s">
        <v>33536</v>
      </c>
      <c r="D26163" s="53" t="s">
        <v>33872</v>
      </c>
    </row>
    <row r="26164" spans="1:4" ht="15" x14ac:dyDescent="0.25">
      <c r="A26164" s="53" t="s">
        <v>30182</v>
      </c>
      <c r="B26164" s="53">
        <v>35</v>
      </c>
      <c r="C26164" s="53" t="s">
        <v>33536</v>
      </c>
      <c r="D26164" s="53" t="s">
        <v>33872</v>
      </c>
    </row>
    <row r="26165" spans="1:4" ht="15" x14ac:dyDescent="0.25">
      <c r="A26165" s="53" t="s">
        <v>30183</v>
      </c>
      <c r="B26165" s="53">
        <v>10</v>
      </c>
      <c r="C26165" s="53" t="s">
        <v>33536</v>
      </c>
      <c r="D26165" s="53" t="s">
        <v>33872</v>
      </c>
    </row>
    <row r="26166" spans="1:4" ht="15" x14ac:dyDescent="0.25">
      <c r="A26166" s="53" t="s">
        <v>30184</v>
      </c>
      <c r="B26166" s="53">
        <v>10</v>
      </c>
      <c r="C26166" s="53" t="s">
        <v>33536</v>
      </c>
      <c r="D26166" s="53" t="s">
        <v>33872</v>
      </c>
    </row>
    <row r="26167" spans="1:4" ht="15" x14ac:dyDescent="0.25">
      <c r="A26167" s="53" t="s">
        <v>30185</v>
      </c>
      <c r="B26167" s="53">
        <v>40</v>
      </c>
      <c r="C26167" s="53" t="s">
        <v>33536</v>
      </c>
      <c r="D26167" s="53" t="s">
        <v>33872</v>
      </c>
    </row>
    <row r="26168" spans="1:4" ht="15" x14ac:dyDescent="0.25">
      <c r="A26168" s="53" t="s">
        <v>30186</v>
      </c>
      <c r="B26168" s="53">
        <v>25</v>
      </c>
      <c r="C26168" s="53" t="s">
        <v>33536</v>
      </c>
      <c r="D26168" s="53" t="s">
        <v>33872</v>
      </c>
    </row>
    <row r="26169" spans="1:4" ht="15" x14ac:dyDescent="0.25">
      <c r="A26169" s="53" t="s">
        <v>30187</v>
      </c>
      <c r="B26169" s="53">
        <v>25</v>
      </c>
      <c r="C26169" s="53" t="s">
        <v>33536</v>
      </c>
      <c r="D26169" s="53" t="s">
        <v>33872</v>
      </c>
    </row>
    <row r="26170" spans="1:4" ht="15" x14ac:dyDescent="0.25">
      <c r="A26170" s="53" t="s">
        <v>30188</v>
      </c>
      <c r="B26170" s="53">
        <v>20</v>
      </c>
      <c r="C26170" s="53" t="s">
        <v>33536</v>
      </c>
      <c r="D26170" s="53" t="s">
        <v>33872</v>
      </c>
    </row>
    <row r="26171" spans="1:4" ht="15" x14ac:dyDescent="0.25">
      <c r="A26171" s="53" t="s">
        <v>30189</v>
      </c>
      <c r="B26171" s="53">
        <v>20</v>
      </c>
      <c r="C26171" s="53" t="s">
        <v>33536</v>
      </c>
      <c r="D26171" s="53" t="s">
        <v>33872</v>
      </c>
    </row>
    <row r="26172" spans="1:4" ht="15" x14ac:dyDescent="0.25">
      <c r="A26172" s="53" t="s">
        <v>30190</v>
      </c>
      <c r="B26172" s="53">
        <v>20</v>
      </c>
      <c r="C26172" s="53" t="s">
        <v>33536</v>
      </c>
      <c r="D26172" s="53" t="s">
        <v>33872</v>
      </c>
    </row>
    <row r="26173" spans="1:4" ht="15" x14ac:dyDescent="0.25">
      <c r="A26173" s="53" t="s">
        <v>30191</v>
      </c>
      <c r="B26173" s="53">
        <v>20</v>
      </c>
      <c r="C26173" s="53" t="s">
        <v>33536</v>
      </c>
      <c r="D26173" s="53" t="s">
        <v>33872</v>
      </c>
    </row>
    <row r="26174" spans="1:4" ht="15" x14ac:dyDescent="0.25">
      <c r="A26174" s="53" t="s">
        <v>30192</v>
      </c>
      <c r="B26174" s="53">
        <v>15</v>
      </c>
      <c r="C26174" s="53" t="s">
        <v>33536</v>
      </c>
      <c r="D26174" s="53" t="s">
        <v>33872</v>
      </c>
    </row>
    <row r="26175" spans="1:4" ht="15" x14ac:dyDescent="0.25">
      <c r="A26175" s="53" t="s">
        <v>30193</v>
      </c>
      <c r="B26175" s="53">
        <v>30</v>
      </c>
      <c r="C26175" s="53" t="s">
        <v>33536</v>
      </c>
      <c r="D26175" s="53" t="s">
        <v>33872</v>
      </c>
    </row>
    <row r="26176" spans="1:4" ht="15" x14ac:dyDescent="0.25">
      <c r="A26176" s="53" t="s">
        <v>30194</v>
      </c>
      <c r="B26176" s="53">
        <v>45</v>
      </c>
      <c r="C26176" s="53" t="s">
        <v>33536</v>
      </c>
      <c r="D26176" s="53" t="s">
        <v>33872</v>
      </c>
    </row>
    <row r="26177" spans="1:4" ht="15" x14ac:dyDescent="0.25">
      <c r="A26177" s="53" t="s">
        <v>30195</v>
      </c>
      <c r="B26177" s="53">
        <v>30</v>
      </c>
      <c r="C26177" s="53" t="s">
        <v>33536</v>
      </c>
      <c r="D26177" s="53" t="s">
        <v>33872</v>
      </c>
    </row>
    <row r="26178" spans="1:4" ht="15" x14ac:dyDescent="0.25">
      <c r="A26178" s="53" t="s">
        <v>30196</v>
      </c>
      <c r="B26178" s="53">
        <v>30</v>
      </c>
      <c r="C26178" s="53" t="s">
        <v>33536</v>
      </c>
      <c r="D26178" s="53" t="s">
        <v>33872</v>
      </c>
    </row>
    <row r="26179" spans="1:4" ht="15" x14ac:dyDescent="0.25">
      <c r="A26179" s="53" t="s">
        <v>30197</v>
      </c>
      <c r="B26179" s="53">
        <v>15</v>
      </c>
      <c r="C26179" s="53" t="s">
        <v>33536</v>
      </c>
      <c r="D26179" s="53" t="s">
        <v>33872</v>
      </c>
    </row>
    <row r="26180" spans="1:4" ht="15" x14ac:dyDescent="0.25">
      <c r="A26180" s="53" t="s">
        <v>30198</v>
      </c>
      <c r="B26180" s="53">
        <v>30</v>
      </c>
      <c r="C26180" s="53" t="s">
        <v>33536</v>
      </c>
      <c r="D26180" s="53" t="s">
        <v>33872</v>
      </c>
    </row>
    <row r="26181" spans="1:4" ht="15" x14ac:dyDescent="0.25">
      <c r="A26181" s="53" t="s">
        <v>30199</v>
      </c>
      <c r="B26181" s="53">
        <v>15</v>
      </c>
      <c r="C26181" s="53" t="s">
        <v>33536</v>
      </c>
      <c r="D26181" s="53" t="s">
        <v>33872</v>
      </c>
    </row>
    <row r="26182" spans="1:4" ht="15" x14ac:dyDescent="0.25">
      <c r="A26182" s="53" t="s">
        <v>30200</v>
      </c>
      <c r="B26182" s="53">
        <v>15</v>
      </c>
      <c r="C26182" s="53" t="s">
        <v>33536</v>
      </c>
      <c r="D26182" s="53" t="s">
        <v>33872</v>
      </c>
    </row>
    <row r="26183" spans="1:4" ht="15" x14ac:dyDescent="0.25">
      <c r="A26183" s="53" t="s">
        <v>30201</v>
      </c>
      <c r="B26183" s="53">
        <v>15</v>
      </c>
      <c r="C26183" s="53" t="s">
        <v>33536</v>
      </c>
      <c r="D26183" s="53" t="s">
        <v>33872</v>
      </c>
    </row>
    <row r="26184" spans="1:4" ht="15" x14ac:dyDescent="0.25">
      <c r="A26184" s="53" t="s">
        <v>30202</v>
      </c>
      <c r="B26184" s="53">
        <v>15</v>
      </c>
      <c r="C26184" s="53" t="s">
        <v>33536</v>
      </c>
      <c r="D26184" s="53" t="s">
        <v>33872</v>
      </c>
    </row>
    <row r="26185" spans="1:4" ht="15" x14ac:dyDescent="0.25">
      <c r="A26185" s="53" t="s">
        <v>30203</v>
      </c>
      <c r="B26185" s="53">
        <v>10</v>
      </c>
      <c r="C26185" s="53" t="s">
        <v>33536</v>
      </c>
      <c r="D26185" s="53" t="s">
        <v>33872</v>
      </c>
    </row>
    <row r="26186" spans="1:4" ht="15" x14ac:dyDescent="0.25">
      <c r="A26186" s="53" t="s">
        <v>30204</v>
      </c>
      <c r="B26186" s="53">
        <v>10</v>
      </c>
      <c r="C26186" s="53" t="s">
        <v>33536</v>
      </c>
      <c r="D26186" s="53" t="s">
        <v>33872</v>
      </c>
    </row>
    <row r="26187" spans="1:4" ht="15" x14ac:dyDescent="0.25">
      <c r="A26187" s="53" t="s">
        <v>30205</v>
      </c>
      <c r="B26187" s="53">
        <v>10</v>
      </c>
      <c r="C26187" s="53" t="s">
        <v>33536</v>
      </c>
      <c r="D26187" s="53" t="s">
        <v>33872</v>
      </c>
    </row>
    <row r="26188" spans="1:4" ht="15" x14ac:dyDescent="0.25">
      <c r="A26188" s="53" t="s">
        <v>30206</v>
      </c>
      <c r="B26188" s="53">
        <v>10</v>
      </c>
      <c r="C26188" s="53" t="s">
        <v>33536</v>
      </c>
      <c r="D26188" s="53" t="s">
        <v>33872</v>
      </c>
    </row>
    <row r="26189" spans="1:4" ht="15" x14ac:dyDescent="0.25">
      <c r="A26189" s="53" t="s">
        <v>30207</v>
      </c>
      <c r="B26189" s="53">
        <v>10</v>
      </c>
      <c r="C26189" s="53" t="s">
        <v>33536</v>
      </c>
      <c r="D26189" s="53" t="s">
        <v>33872</v>
      </c>
    </row>
    <row r="26190" spans="1:4" ht="15" x14ac:dyDescent="0.25">
      <c r="A26190" s="53" t="s">
        <v>30208</v>
      </c>
      <c r="B26190" s="53">
        <v>10</v>
      </c>
      <c r="C26190" s="53" t="s">
        <v>33536</v>
      </c>
      <c r="D26190" s="53" t="s">
        <v>33872</v>
      </c>
    </row>
    <row r="26191" spans="1:4" ht="15" x14ac:dyDescent="0.25">
      <c r="A26191" s="53" t="s">
        <v>30209</v>
      </c>
      <c r="B26191" s="53">
        <v>10</v>
      </c>
      <c r="C26191" s="53" t="s">
        <v>33536</v>
      </c>
      <c r="D26191" s="53" t="s">
        <v>33872</v>
      </c>
    </row>
    <row r="26192" spans="1:4" ht="15" x14ac:dyDescent="0.25">
      <c r="A26192" s="53" t="s">
        <v>30210</v>
      </c>
      <c r="B26192" s="53">
        <v>25</v>
      </c>
      <c r="C26192" s="53" t="s">
        <v>33536</v>
      </c>
      <c r="D26192" s="53" t="s">
        <v>33872</v>
      </c>
    </row>
    <row r="26193" spans="1:4" ht="15" x14ac:dyDescent="0.25">
      <c r="A26193" s="53" t="s">
        <v>30211</v>
      </c>
      <c r="B26193" s="53">
        <v>25</v>
      </c>
      <c r="C26193" s="53" t="s">
        <v>33536</v>
      </c>
      <c r="D26193" s="53" t="s">
        <v>33872</v>
      </c>
    </row>
    <row r="26194" spans="1:4" ht="15" x14ac:dyDescent="0.25">
      <c r="A26194" s="53" t="s">
        <v>30212</v>
      </c>
      <c r="B26194" s="53">
        <v>15</v>
      </c>
      <c r="C26194" s="53" t="s">
        <v>33536</v>
      </c>
      <c r="D26194" s="53" t="s">
        <v>33872</v>
      </c>
    </row>
    <row r="26195" spans="1:4" ht="15" x14ac:dyDescent="0.25">
      <c r="A26195" s="53" t="s">
        <v>30213</v>
      </c>
      <c r="B26195" s="53">
        <v>40</v>
      </c>
      <c r="C26195" s="53" t="s">
        <v>33536</v>
      </c>
      <c r="D26195" s="53" t="s">
        <v>33872</v>
      </c>
    </row>
    <row r="26196" spans="1:4" ht="15" x14ac:dyDescent="0.25">
      <c r="A26196" s="53" t="s">
        <v>30214</v>
      </c>
      <c r="B26196" s="53">
        <v>10</v>
      </c>
      <c r="C26196" s="53" t="s">
        <v>33536</v>
      </c>
      <c r="D26196" s="53" t="s">
        <v>33872</v>
      </c>
    </row>
    <row r="26197" spans="1:4" ht="15" x14ac:dyDescent="0.25">
      <c r="A26197" s="53" t="s">
        <v>30215</v>
      </c>
      <c r="B26197" s="53">
        <v>10</v>
      </c>
      <c r="C26197" s="53" t="s">
        <v>33536</v>
      </c>
      <c r="D26197" s="53" t="s">
        <v>33872</v>
      </c>
    </row>
    <row r="26198" spans="1:4" ht="15" x14ac:dyDescent="0.25">
      <c r="A26198" s="53" t="s">
        <v>30216</v>
      </c>
      <c r="B26198" s="53">
        <v>10</v>
      </c>
      <c r="C26198" s="53" t="s">
        <v>33536</v>
      </c>
      <c r="D26198" s="53" t="s">
        <v>33872</v>
      </c>
    </row>
    <row r="26199" spans="1:4" ht="15" x14ac:dyDescent="0.25">
      <c r="A26199" s="53" t="s">
        <v>30217</v>
      </c>
      <c r="B26199" s="53">
        <v>10</v>
      </c>
      <c r="C26199" s="53" t="s">
        <v>33536</v>
      </c>
      <c r="D26199" s="53" t="s">
        <v>33872</v>
      </c>
    </row>
    <row r="26200" spans="1:4" ht="15" x14ac:dyDescent="0.25">
      <c r="A26200" s="53" t="s">
        <v>30218</v>
      </c>
      <c r="B26200" s="53">
        <v>15</v>
      </c>
      <c r="C26200" s="53" t="s">
        <v>33536</v>
      </c>
      <c r="D26200" s="53" t="s">
        <v>33872</v>
      </c>
    </row>
    <row r="26201" spans="1:4" ht="15" x14ac:dyDescent="0.25">
      <c r="A26201" s="53" t="s">
        <v>30219</v>
      </c>
      <c r="B26201" s="53">
        <v>15</v>
      </c>
      <c r="C26201" s="53" t="s">
        <v>33536</v>
      </c>
      <c r="D26201" s="53" t="s">
        <v>33872</v>
      </c>
    </row>
    <row r="26202" spans="1:4" ht="15" x14ac:dyDescent="0.25">
      <c r="A26202" s="53" t="s">
        <v>30220</v>
      </c>
      <c r="B26202" s="53">
        <v>15</v>
      </c>
      <c r="C26202" s="53" t="s">
        <v>33536</v>
      </c>
      <c r="D26202" s="53" t="s">
        <v>33872</v>
      </c>
    </row>
    <row r="26203" spans="1:4" ht="15" x14ac:dyDescent="0.25">
      <c r="A26203" s="53" t="s">
        <v>30221</v>
      </c>
      <c r="B26203" s="53">
        <v>40</v>
      </c>
      <c r="C26203" s="53" t="s">
        <v>33536</v>
      </c>
      <c r="D26203" s="53" t="s">
        <v>33872</v>
      </c>
    </row>
    <row r="26204" spans="1:4" ht="15" x14ac:dyDescent="0.25">
      <c r="A26204" s="53" t="s">
        <v>30222</v>
      </c>
      <c r="B26204" s="53">
        <v>15</v>
      </c>
      <c r="C26204" s="53" t="s">
        <v>33536</v>
      </c>
      <c r="D26204" s="53" t="s">
        <v>33872</v>
      </c>
    </row>
    <row r="26205" spans="1:4" ht="15" x14ac:dyDescent="0.25">
      <c r="A26205" s="53" t="s">
        <v>30223</v>
      </c>
      <c r="B26205" s="53">
        <v>10</v>
      </c>
      <c r="C26205" s="53" t="s">
        <v>33536</v>
      </c>
      <c r="D26205" s="53" t="s">
        <v>33872</v>
      </c>
    </row>
    <row r="26206" spans="1:4" ht="15" x14ac:dyDescent="0.25">
      <c r="A26206" s="53" t="s">
        <v>30224</v>
      </c>
      <c r="B26206" s="53">
        <v>15</v>
      </c>
      <c r="C26206" s="53" t="s">
        <v>33536</v>
      </c>
      <c r="D26206" s="53" t="s">
        <v>33872</v>
      </c>
    </row>
    <row r="26207" spans="1:4" ht="15" x14ac:dyDescent="0.25">
      <c r="A26207" s="53" t="s">
        <v>30225</v>
      </c>
      <c r="B26207" s="53">
        <v>10</v>
      </c>
      <c r="C26207" s="53" t="s">
        <v>33536</v>
      </c>
      <c r="D26207" s="53" t="s">
        <v>33872</v>
      </c>
    </row>
    <row r="26208" spans="1:4" ht="15" x14ac:dyDescent="0.25">
      <c r="A26208" s="53" t="s">
        <v>30226</v>
      </c>
      <c r="B26208" s="53">
        <v>15</v>
      </c>
      <c r="C26208" s="53" t="s">
        <v>33536</v>
      </c>
      <c r="D26208" s="53" t="s">
        <v>33872</v>
      </c>
    </row>
    <row r="26209" spans="1:4" ht="15" x14ac:dyDescent="0.25">
      <c r="A26209" s="53" t="s">
        <v>30227</v>
      </c>
      <c r="B26209" s="53">
        <v>10</v>
      </c>
      <c r="C26209" s="53" t="s">
        <v>33536</v>
      </c>
      <c r="D26209" s="53" t="s">
        <v>33872</v>
      </c>
    </row>
    <row r="26210" spans="1:4" ht="15" x14ac:dyDescent="0.25">
      <c r="A26210" s="53" t="s">
        <v>30228</v>
      </c>
      <c r="B26210" s="53">
        <v>10</v>
      </c>
      <c r="C26210" s="53" t="s">
        <v>33536</v>
      </c>
      <c r="D26210" s="53" t="s">
        <v>33872</v>
      </c>
    </row>
    <row r="26211" spans="1:4" ht="15" x14ac:dyDescent="0.25">
      <c r="A26211" s="53" t="s">
        <v>30229</v>
      </c>
      <c r="B26211" s="53">
        <v>10</v>
      </c>
      <c r="C26211" s="53" t="s">
        <v>33536</v>
      </c>
      <c r="D26211" s="53" t="s">
        <v>33872</v>
      </c>
    </row>
    <row r="26212" spans="1:4" ht="15" x14ac:dyDescent="0.25">
      <c r="A26212" s="53" t="s">
        <v>30230</v>
      </c>
      <c r="B26212" s="53">
        <v>10</v>
      </c>
      <c r="C26212" s="53" t="s">
        <v>33536</v>
      </c>
      <c r="D26212" s="53" t="s">
        <v>33872</v>
      </c>
    </row>
    <row r="26213" spans="1:4" ht="15" x14ac:dyDescent="0.25">
      <c r="A26213" s="53" t="s">
        <v>30231</v>
      </c>
      <c r="B26213" s="53">
        <v>15</v>
      </c>
      <c r="C26213" s="53" t="s">
        <v>33536</v>
      </c>
      <c r="D26213" s="53" t="s">
        <v>33872</v>
      </c>
    </row>
    <row r="26214" spans="1:4" ht="15" x14ac:dyDescent="0.25">
      <c r="A26214" s="53" t="s">
        <v>30232</v>
      </c>
      <c r="B26214" s="53">
        <v>10</v>
      </c>
      <c r="C26214" s="53" t="s">
        <v>33536</v>
      </c>
      <c r="D26214" s="53" t="s">
        <v>33872</v>
      </c>
    </row>
    <row r="26215" spans="1:4" ht="15" x14ac:dyDescent="0.25">
      <c r="A26215" s="53" t="s">
        <v>30233</v>
      </c>
      <c r="B26215" s="53">
        <v>15</v>
      </c>
      <c r="C26215" s="53" t="s">
        <v>33536</v>
      </c>
      <c r="D26215" s="53" t="s">
        <v>33872</v>
      </c>
    </row>
    <row r="26216" spans="1:4" ht="15" x14ac:dyDescent="0.25">
      <c r="A26216" s="53" t="s">
        <v>30234</v>
      </c>
      <c r="B26216" s="53">
        <v>10</v>
      </c>
      <c r="C26216" s="53" t="s">
        <v>33536</v>
      </c>
      <c r="D26216" s="53" t="s">
        <v>33872</v>
      </c>
    </row>
    <row r="26217" spans="1:4" ht="15" x14ac:dyDescent="0.25">
      <c r="A26217" s="53" t="s">
        <v>30235</v>
      </c>
      <c r="B26217" s="53">
        <v>10</v>
      </c>
      <c r="C26217" s="53" t="s">
        <v>33536</v>
      </c>
      <c r="D26217" s="53" t="s">
        <v>33872</v>
      </c>
    </row>
    <row r="26218" spans="1:4" ht="15" x14ac:dyDescent="0.25">
      <c r="A26218" s="53" t="s">
        <v>30236</v>
      </c>
      <c r="B26218" s="53">
        <v>15</v>
      </c>
      <c r="C26218" s="53" t="s">
        <v>33536</v>
      </c>
      <c r="D26218" s="53" t="s">
        <v>33872</v>
      </c>
    </row>
    <row r="26219" spans="1:4" ht="15" x14ac:dyDescent="0.25">
      <c r="A26219" s="53" t="s">
        <v>30237</v>
      </c>
      <c r="B26219" s="53">
        <v>15</v>
      </c>
      <c r="C26219" s="53" t="s">
        <v>33536</v>
      </c>
      <c r="D26219" s="53" t="s">
        <v>33872</v>
      </c>
    </row>
    <row r="26220" spans="1:4" ht="15" x14ac:dyDescent="0.25">
      <c r="A26220" s="53" t="s">
        <v>30238</v>
      </c>
      <c r="B26220" s="53">
        <v>15</v>
      </c>
      <c r="C26220" s="53" t="s">
        <v>33536</v>
      </c>
      <c r="D26220" s="53" t="s">
        <v>33872</v>
      </c>
    </row>
    <row r="26221" spans="1:4" ht="15" x14ac:dyDescent="0.25">
      <c r="A26221" s="53" t="s">
        <v>30239</v>
      </c>
      <c r="B26221" s="53">
        <v>15</v>
      </c>
      <c r="C26221" s="53" t="s">
        <v>33536</v>
      </c>
      <c r="D26221" s="53" t="s">
        <v>33872</v>
      </c>
    </row>
    <row r="26222" spans="1:4" ht="15" x14ac:dyDescent="0.25">
      <c r="A26222" s="53" t="s">
        <v>30240</v>
      </c>
      <c r="B26222" s="53">
        <v>15</v>
      </c>
      <c r="C26222" s="53" t="s">
        <v>33536</v>
      </c>
      <c r="D26222" s="53" t="s">
        <v>33872</v>
      </c>
    </row>
    <row r="26223" spans="1:4" ht="15" x14ac:dyDescent="0.25">
      <c r="A26223" s="53" t="s">
        <v>30241</v>
      </c>
      <c r="B26223" s="53">
        <v>15</v>
      </c>
      <c r="C26223" s="53" t="s">
        <v>33536</v>
      </c>
      <c r="D26223" s="53" t="s">
        <v>33872</v>
      </c>
    </row>
    <row r="26224" spans="1:4" ht="15" x14ac:dyDescent="0.25">
      <c r="A26224" s="53" t="s">
        <v>30242</v>
      </c>
      <c r="B26224" s="53">
        <v>15</v>
      </c>
      <c r="C26224" s="53" t="s">
        <v>33536</v>
      </c>
      <c r="D26224" s="53" t="s">
        <v>33872</v>
      </c>
    </row>
    <row r="26225" spans="1:4" ht="15" x14ac:dyDescent="0.25">
      <c r="A26225" s="53" t="s">
        <v>30243</v>
      </c>
      <c r="B26225" s="53">
        <v>15</v>
      </c>
      <c r="C26225" s="53" t="s">
        <v>33536</v>
      </c>
      <c r="D26225" s="53" t="s">
        <v>33872</v>
      </c>
    </row>
    <row r="26226" spans="1:4" ht="15" x14ac:dyDescent="0.25">
      <c r="A26226" s="53" t="s">
        <v>30244</v>
      </c>
      <c r="B26226" s="53">
        <v>15</v>
      </c>
      <c r="C26226" s="53" t="s">
        <v>33536</v>
      </c>
      <c r="D26226" s="53" t="s">
        <v>33872</v>
      </c>
    </row>
    <row r="26227" spans="1:4" ht="15" x14ac:dyDescent="0.25">
      <c r="A26227" s="53" t="s">
        <v>30245</v>
      </c>
      <c r="B26227" s="53">
        <v>15</v>
      </c>
      <c r="C26227" s="53"/>
      <c r="D26227" s="53" t="s">
        <v>33872</v>
      </c>
    </row>
    <row r="26228" spans="1:4" ht="15" x14ac:dyDescent="0.25">
      <c r="A26228" s="53" t="s">
        <v>30246</v>
      </c>
      <c r="B26228" s="53">
        <v>15</v>
      </c>
      <c r="C26228" s="53"/>
      <c r="D26228" s="53" t="s">
        <v>33872</v>
      </c>
    </row>
    <row r="26229" spans="1:4" ht="15" x14ac:dyDescent="0.25">
      <c r="A26229" s="53" t="s">
        <v>30247</v>
      </c>
      <c r="B26229" s="53">
        <v>15</v>
      </c>
      <c r="C26229" s="53" t="s">
        <v>33536</v>
      </c>
      <c r="D26229" s="53" t="s">
        <v>33872</v>
      </c>
    </row>
    <row r="26230" spans="1:4" ht="15" x14ac:dyDescent="0.25">
      <c r="A26230" s="53" t="s">
        <v>30248</v>
      </c>
      <c r="B26230" s="53">
        <v>15</v>
      </c>
      <c r="C26230" s="53" t="s">
        <v>33536</v>
      </c>
      <c r="D26230" s="53" t="s">
        <v>33872</v>
      </c>
    </row>
    <row r="26231" spans="1:4" ht="15" x14ac:dyDescent="0.25">
      <c r="A26231" s="53" t="s">
        <v>30249</v>
      </c>
      <c r="B26231" s="53">
        <v>15</v>
      </c>
      <c r="C26231" s="53" t="s">
        <v>33536</v>
      </c>
      <c r="D26231" s="53" t="s">
        <v>33872</v>
      </c>
    </row>
    <row r="26232" spans="1:4" ht="15" x14ac:dyDescent="0.25">
      <c r="A26232" s="53" t="s">
        <v>30250</v>
      </c>
      <c r="B26232" s="53">
        <v>15</v>
      </c>
      <c r="C26232" s="53" t="s">
        <v>33536</v>
      </c>
      <c r="D26232" s="53" t="s">
        <v>33872</v>
      </c>
    </row>
    <row r="26233" spans="1:4" ht="15" x14ac:dyDescent="0.25">
      <c r="A26233" s="53" t="s">
        <v>30251</v>
      </c>
      <c r="B26233" s="53">
        <v>15</v>
      </c>
      <c r="C26233" s="53" t="s">
        <v>33536</v>
      </c>
      <c r="D26233" s="53" t="s">
        <v>33872</v>
      </c>
    </row>
    <row r="26234" spans="1:4" ht="15" x14ac:dyDescent="0.25">
      <c r="A26234" s="53" t="s">
        <v>30252</v>
      </c>
      <c r="B26234" s="53">
        <v>15</v>
      </c>
      <c r="C26234" s="53" t="s">
        <v>33536</v>
      </c>
      <c r="D26234" s="53" t="s">
        <v>33872</v>
      </c>
    </row>
    <row r="26235" spans="1:4" ht="15" x14ac:dyDescent="0.25">
      <c r="A26235" s="53" t="s">
        <v>30253</v>
      </c>
      <c r="B26235" s="53">
        <v>15</v>
      </c>
      <c r="C26235" s="53" t="s">
        <v>33536</v>
      </c>
      <c r="D26235" s="53" t="s">
        <v>33872</v>
      </c>
    </row>
    <row r="26236" spans="1:4" ht="15" x14ac:dyDescent="0.25">
      <c r="A26236" s="53" t="s">
        <v>30254</v>
      </c>
      <c r="B26236" s="53">
        <v>15</v>
      </c>
      <c r="C26236" s="53" t="s">
        <v>33536</v>
      </c>
      <c r="D26236" s="53" t="s">
        <v>33872</v>
      </c>
    </row>
    <row r="26237" spans="1:4" ht="15" x14ac:dyDescent="0.25">
      <c r="A26237" s="53" t="s">
        <v>30255</v>
      </c>
      <c r="B26237" s="53">
        <v>15</v>
      </c>
      <c r="C26237" s="53" t="s">
        <v>33536</v>
      </c>
      <c r="D26237" s="53" t="s">
        <v>33872</v>
      </c>
    </row>
    <row r="26238" spans="1:4" ht="15" x14ac:dyDescent="0.25">
      <c r="A26238" s="53" t="s">
        <v>30256</v>
      </c>
      <c r="B26238" s="53">
        <v>15</v>
      </c>
      <c r="C26238" s="53" t="s">
        <v>33536</v>
      </c>
      <c r="D26238" s="53" t="s">
        <v>33872</v>
      </c>
    </row>
    <row r="26239" spans="1:4" ht="15" x14ac:dyDescent="0.25">
      <c r="A26239" s="53" t="s">
        <v>30257</v>
      </c>
      <c r="B26239" s="53">
        <v>15</v>
      </c>
      <c r="C26239" s="53" t="s">
        <v>33536</v>
      </c>
      <c r="D26239" s="53" t="s">
        <v>33872</v>
      </c>
    </row>
    <row r="26240" spans="1:4" ht="15" x14ac:dyDescent="0.25">
      <c r="A26240" s="53" t="s">
        <v>30258</v>
      </c>
      <c r="B26240" s="53">
        <v>15</v>
      </c>
      <c r="C26240" s="53" t="s">
        <v>33536</v>
      </c>
      <c r="D26240" s="53" t="s">
        <v>33872</v>
      </c>
    </row>
    <row r="26241" spans="1:4" ht="15" x14ac:dyDescent="0.25">
      <c r="A26241" s="53" t="s">
        <v>30259</v>
      </c>
      <c r="B26241" s="53">
        <v>15</v>
      </c>
      <c r="C26241" s="53" t="s">
        <v>33536</v>
      </c>
      <c r="D26241" s="53" t="s">
        <v>33872</v>
      </c>
    </row>
    <row r="26242" spans="1:4" ht="15" x14ac:dyDescent="0.25">
      <c r="A26242" s="53" t="s">
        <v>30260</v>
      </c>
      <c r="B26242" s="53">
        <v>10</v>
      </c>
      <c r="C26242" s="53" t="s">
        <v>33536</v>
      </c>
      <c r="D26242" s="53" t="s">
        <v>33872</v>
      </c>
    </row>
    <row r="26243" spans="1:4" ht="15" x14ac:dyDescent="0.25">
      <c r="A26243" s="53" t="s">
        <v>30261</v>
      </c>
      <c r="B26243" s="53">
        <v>10</v>
      </c>
      <c r="C26243" s="53" t="s">
        <v>33536</v>
      </c>
      <c r="D26243" s="53" t="s">
        <v>33872</v>
      </c>
    </row>
    <row r="26244" spans="1:4" ht="15" x14ac:dyDescent="0.25">
      <c r="A26244" s="53" t="s">
        <v>30262</v>
      </c>
      <c r="B26244" s="53">
        <v>15</v>
      </c>
      <c r="C26244" s="53" t="s">
        <v>33536</v>
      </c>
      <c r="D26244" s="53" t="s">
        <v>33872</v>
      </c>
    </row>
    <row r="26245" spans="1:4" ht="15" x14ac:dyDescent="0.25">
      <c r="A26245" s="53" t="s">
        <v>30263</v>
      </c>
      <c r="B26245" s="53">
        <v>10</v>
      </c>
      <c r="C26245" s="53" t="s">
        <v>33536</v>
      </c>
      <c r="D26245" s="53" t="s">
        <v>33872</v>
      </c>
    </row>
    <row r="26246" spans="1:4" ht="15" x14ac:dyDescent="0.25">
      <c r="A26246" s="53" t="s">
        <v>30264</v>
      </c>
      <c r="B26246" s="53">
        <v>15</v>
      </c>
      <c r="C26246" s="53" t="s">
        <v>33536</v>
      </c>
      <c r="D26246" s="53" t="s">
        <v>33872</v>
      </c>
    </row>
    <row r="26247" spans="1:4" ht="15" x14ac:dyDescent="0.25">
      <c r="A26247" s="53" t="s">
        <v>30265</v>
      </c>
      <c r="B26247" s="53">
        <v>15</v>
      </c>
      <c r="C26247" s="53" t="s">
        <v>33536</v>
      </c>
      <c r="D26247" s="53" t="s">
        <v>33872</v>
      </c>
    </row>
    <row r="26248" spans="1:4" ht="15" x14ac:dyDescent="0.25">
      <c r="A26248" s="53" t="s">
        <v>30266</v>
      </c>
      <c r="B26248" s="53">
        <v>15</v>
      </c>
      <c r="C26248" s="53" t="s">
        <v>33536</v>
      </c>
      <c r="D26248" s="53" t="s">
        <v>33872</v>
      </c>
    </row>
    <row r="26249" spans="1:4" ht="15" x14ac:dyDescent="0.25">
      <c r="A26249" s="53" t="s">
        <v>30267</v>
      </c>
      <c r="B26249" s="53">
        <v>15</v>
      </c>
      <c r="C26249" s="53" t="s">
        <v>33536</v>
      </c>
      <c r="D26249" s="53" t="s">
        <v>33872</v>
      </c>
    </row>
    <row r="26250" spans="1:4" ht="15" x14ac:dyDescent="0.25">
      <c r="A26250" s="53" t="s">
        <v>30268</v>
      </c>
      <c r="B26250" s="53">
        <v>15</v>
      </c>
      <c r="C26250" s="53" t="s">
        <v>33536</v>
      </c>
      <c r="D26250" s="53" t="s">
        <v>33872</v>
      </c>
    </row>
    <row r="26251" spans="1:4" ht="15" x14ac:dyDescent="0.25">
      <c r="A26251" s="53" t="s">
        <v>30269</v>
      </c>
      <c r="B26251" s="53">
        <v>15</v>
      </c>
      <c r="C26251" s="53" t="s">
        <v>33536</v>
      </c>
      <c r="D26251" s="53" t="s">
        <v>33872</v>
      </c>
    </row>
    <row r="26252" spans="1:4" ht="15" x14ac:dyDescent="0.25">
      <c r="A26252" s="53" t="s">
        <v>30270</v>
      </c>
      <c r="B26252" s="53">
        <v>15</v>
      </c>
      <c r="C26252" s="53" t="s">
        <v>33536</v>
      </c>
      <c r="D26252" s="53" t="s">
        <v>33872</v>
      </c>
    </row>
    <row r="26253" spans="1:4" ht="15" x14ac:dyDescent="0.25">
      <c r="A26253" s="53" t="s">
        <v>30271</v>
      </c>
      <c r="B26253" s="53">
        <v>15</v>
      </c>
      <c r="C26253" s="53" t="s">
        <v>33536</v>
      </c>
      <c r="D26253" s="53" t="s">
        <v>33872</v>
      </c>
    </row>
    <row r="26254" spans="1:4" ht="15" x14ac:dyDescent="0.25">
      <c r="A26254" s="53" t="s">
        <v>30272</v>
      </c>
      <c r="B26254" s="53">
        <v>15</v>
      </c>
      <c r="C26254" s="53" t="s">
        <v>33536</v>
      </c>
      <c r="D26254" s="53" t="s">
        <v>33872</v>
      </c>
    </row>
    <row r="26255" spans="1:4" ht="15" x14ac:dyDescent="0.25">
      <c r="A26255" s="53" t="s">
        <v>30273</v>
      </c>
      <c r="B26255" s="53">
        <v>15</v>
      </c>
      <c r="C26255" s="53" t="s">
        <v>33536</v>
      </c>
      <c r="D26255" s="53" t="s">
        <v>33872</v>
      </c>
    </row>
    <row r="26256" spans="1:4" ht="15" x14ac:dyDescent="0.25">
      <c r="A26256" s="53" t="s">
        <v>30274</v>
      </c>
      <c r="B26256" s="53">
        <v>10</v>
      </c>
      <c r="C26256" s="53" t="s">
        <v>33536</v>
      </c>
      <c r="D26256" s="53" t="s">
        <v>33872</v>
      </c>
    </row>
    <row r="26257" spans="1:4" ht="15" x14ac:dyDescent="0.25">
      <c r="A26257" s="53" t="s">
        <v>30275</v>
      </c>
      <c r="B26257" s="53">
        <v>10</v>
      </c>
      <c r="C26257" s="53" t="s">
        <v>33536</v>
      </c>
      <c r="D26257" s="53" t="s">
        <v>33872</v>
      </c>
    </row>
    <row r="26258" spans="1:4" ht="15" x14ac:dyDescent="0.25">
      <c r="A26258" s="53" t="s">
        <v>30276</v>
      </c>
      <c r="B26258" s="53">
        <v>10</v>
      </c>
      <c r="C26258" s="53" t="s">
        <v>33536</v>
      </c>
      <c r="D26258" s="53" t="s">
        <v>33872</v>
      </c>
    </row>
    <row r="26259" spans="1:4" ht="15" x14ac:dyDescent="0.25">
      <c r="A26259" s="53" t="s">
        <v>30277</v>
      </c>
      <c r="B26259" s="53">
        <v>10</v>
      </c>
      <c r="C26259" s="53" t="s">
        <v>33536</v>
      </c>
      <c r="D26259" s="53" t="s">
        <v>33872</v>
      </c>
    </row>
    <row r="26260" spans="1:4" ht="15" x14ac:dyDescent="0.25">
      <c r="A26260" s="53" t="s">
        <v>30278</v>
      </c>
      <c r="B26260" s="53">
        <v>10</v>
      </c>
      <c r="C26260" s="53" t="s">
        <v>33536</v>
      </c>
      <c r="D26260" s="53" t="s">
        <v>33872</v>
      </c>
    </row>
    <row r="26261" spans="1:4" ht="15" x14ac:dyDescent="0.25">
      <c r="A26261" s="53" t="s">
        <v>30279</v>
      </c>
      <c r="B26261" s="53">
        <v>10</v>
      </c>
      <c r="C26261" s="53" t="s">
        <v>33536</v>
      </c>
      <c r="D26261" s="53" t="s">
        <v>33872</v>
      </c>
    </row>
    <row r="26262" spans="1:4" ht="15" x14ac:dyDescent="0.25">
      <c r="A26262" s="53" t="s">
        <v>30280</v>
      </c>
      <c r="B26262" s="53">
        <v>10</v>
      </c>
      <c r="C26262" s="53" t="s">
        <v>33536</v>
      </c>
      <c r="D26262" s="53" t="s">
        <v>33872</v>
      </c>
    </row>
    <row r="26263" spans="1:4" ht="15" x14ac:dyDescent="0.25">
      <c r="A26263" s="53" t="s">
        <v>30281</v>
      </c>
      <c r="B26263" s="53">
        <v>10</v>
      </c>
      <c r="C26263" s="53" t="s">
        <v>33536</v>
      </c>
      <c r="D26263" s="53" t="s">
        <v>33872</v>
      </c>
    </row>
    <row r="26264" spans="1:4" ht="15" x14ac:dyDescent="0.25">
      <c r="A26264" s="53" t="s">
        <v>30282</v>
      </c>
      <c r="B26264" s="53">
        <v>10</v>
      </c>
      <c r="C26264" s="53" t="s">
        <v>33536</v>
      </c>
      <c r="D26264" s="53" t="s">
        <v>33872</v>
      </c>
    </row>
    <row r="26265" spans="1:4" ht="15" x14ac:dyDescent="0.25">
      <c r="A26265" s="53" t="s">
        <v>30283</v>
      </c>
      <c r="B26265" s="53">
        <v>10</v>
      </c>
      <c r="C26265" s="53" t="s">
        <v>33536</v>
      </c>
      <c r="D26265" s="53" t="s">
        <v>33872</v>
      </c>
    </row>
    <row r="26266" spans="1:4" ht="15" x14ac:dyDescent="0.25">
      <c r="A26266" s="53" t="s">
        <v>30284</v>
      </c>
      <c r="B26266" s="53">
        <v>10</v>
      </c>
      <c r="C26266" s="53" t="s">
        <v>33536</v>
      </c>
      <c r="D26266" s="53" t="s">
        <v>33872</v>
      </c>
    </row>
    <row r="26267" spans="1:4" ht="15" x14ac:dyDescent="0.25">
      <c r="A26267" s="53" t="s">
        <v>30285</v>
      </c>
      <c r="B26267" s="53">
        <v>10</v>
      </c>
      <c r="C26267" s="53" t="s">
        <v>33536</v>
      </c>
      <c r="D26267" s="53" t="s">
        <v>33872</v>
      </c>
    </row>
    <row r="26268" spans="1:4" ht="15" x14ac:dyDescent="0.25">
      <c r="A26268" s="53" t="s">
        <v>30286</v>
      </c>
      <c r="B26268" s="53">
        <v>20</v>
      </c>
      <c r="C26268" s="53" t="s">
        <v>33536</v>
      </c>
      <c r="D26268" s="53" t="s">
        <v>33872</v>
      </c>
    </row>
    <row r="26269" spans="1:4" ht="15" x14ac:dyDescent="0.25">
      <c r="A26269" s="53" t="s">
        <v>30287</v>
      </c>
      <c r="B26269" s="53">
        <v>10</v>
      </c>
      <c r="C26269" s="53" t="s">
        <v>33536</v>
      </c>
      <c r="D26269" s="53" t="s">
        <v>33872</v>
      </c>
    </row>
    <row r="26270" spans="1:4" ht="15" x14ac:dyDescent="0.25">
      <c r="A26270" s="53" t="s">
        <v>30288</v>
      </c>
      <c r="B26270" s="53">
        <v>10</v>
      </c>
      <c r="C26270" s="53" t="s">
        <v>33536</v>
      </c>
      <c r="D26270" s="53" t="s">
        <v>33872</v>
      </c>
    </row>
    <row r="26271" spans="1:4" ht="15" x14ac:dyDescent="0.25">
      <c r="A26271" s="53" t="s">
        <v>30289</v>
      </c>
      <c r="B26271" s="53">
        <v>10</v>
      </c>
      <c r="C26271" s="53" t="s">
        <v>33536</v>
      </c>
      <c r="D26271" s="53" t="s">
        <v>33872</v>
      </c>
    </row>
    <row r="26272" spans="1:4" ht="15" x14ac:dyDescent="0.25">
      <c r="A26272" s="53" t="s">
        <v>30290</v>
      </c>
      <c r="B26272" s="53">
        <v>10</v>
      </c>
      <c r="C26272" s="53" t="s">
        <v>33536</v>
      </c>
      <c r="D26272" s="53" t="s">
        <v>33872</v>
      </c>
    </row>
    <row r="26273" spans="1:4" ht="15" x14ac:dyDescent="0.25">
      <c r="A26273" s="53" t="s">
        <v>30291</v>
      </c>
      <c r="B26273" s="53">
        <v>10</v>
      </c>
      <c r="C26273" s="53" t="s">
        <v>33536</v>
      </c>
      <c r="D26273" s="53" t="s">
        <v>33872</v>
      </c>
    </row>
    <row r="26274" spans="1:4" ht="15" x14ac:dyDescent="0.25">
      <c r="A26274" s="53" t="s">
        <v>30292</v>
      </c>
      <c r="B26274" s="53">
        <v>10</v>
      </c>
      <c r="C26274" s="53" t="s">
        <v>33536</v>
      </c>
      <c r="D26274" s="53" t="s">
        <v>33872</v>
      </c>
    </row>
    <row r="26275" spans="1:4" ht="15" x14ac:dyDescent="0.25">
      <c r="A26275" s="53" t="s">
        <v>30293</v>
      </c>
      <c r="B26275" s="53">
        <v>20</v>
      </c>
      <c r="C26275" s="53" t="s">
        <v>33536</v>
      </c>
      <c r="D26275" s="53" t="s">
        <v>33872</v>
      </c>
    </row>
    <row r="26276" spans="1:4" ht="15" x14ac:dyDescent="0.25">
      <c r="A26276" s="53" t="s">
        <v>30294</v>
      </c>
      <c r="B26276" s="53">
        <v>10</v>
      </c>
      <c r="C26276" s="53" t="s">
        <v>33536</v>
      </c>
      <c r="D26276" s="53" t="s">
        <v>33872</v>
      </c>
    </row>
    <row r="26277" spans="1:4" ht="15" x14ac:dyDescent="0.25">
      <c r="A26277" s="53" t="s">
        <v>30295</v>
      </c>
      <c r="B26277" s="53">
        <v>10</v>
      </c>
      <c r="C26277" s="53" t="s">
        <v>33536</v>
      </c>
      <c r="D26277" s="53" t="s">
        <v>33872</v>
      </c>
    </row>
    <row r="26278" spans="1:4" ht="15" x14ac:dyDescent="0.25">
      <c r="A26278" s="53" t="s">
        <v>30296</v>
      </c>
      <c r="B26278" s="53">
        <v>10</v>
      </c>
      <c r="C26278" s="53" t="s">
        <v>33536</v>
      </c>
      <c r="D26278" s="53" t="s">
        <v>33872</v>
      </c>
    </row>
    <row r="26279" spans="1:4" ht="15" x14ac:dyDescent="0.25">
      <c r="A26279" s="53" t="s">
        <v>30297</v>
      </c>
      <c r="B26279" s="53">
        <v>10</v>
      </c>
      <c r="C26279" s="53" t="s">
        <v>33536</v>
      </c>
      <c r="D26279" s="53" t="s">
        <v>33872</v>
      </c>
    </row>
    <row r="26280" spans="1:4" ht="15" x14ac:dyDescent="0.25">
      <c r="A26280" s="53" t="s">
        <v>30298</v>
      </c>
      <c r="B26280" s="53">
        <v>10</v>
      </c>
      <c r="C26280" s="53" t="s">
        <v>33536</v>
      </c>
      <c r="D26280" s="53" t="s">
        <v>33872</v>
      </c>
    </row>
    <row r="26281" spans="1:4" ht="15" x14ac:dyDescent="0.25">
      <c r="A26281" s="53" t="s">
        <v>30299</v>
      </c>
      <c r="B26281" s="53">
        <v>10</v>
      </c>
      <c r="C26281" s="53" t="s">
        <v>33536</v>
      </c>
      <c r="D26281" s="53" t="s">
        <v>33872</v>
      </c>
    </row>
    <row r="26282" spans="1:4" ht="15" x14ac:dyDescent="0.25">
      <c r="A26282" s="53" t="s">
        <v>30300</v>
      </c>
      <c r="B26282" s="53">
        <v>10</v>
      </c>
      <c r="C26282" s="53" t="s">
        <v>33536</v>
      </c>
      <c r="D26282" s="53" t="s">
        <v>33872</v>
      </c>
    </row>
    <row r="26283" spans="1:4" ht="15" x14ac:dyDescent="0.25">
      <c r="A26283" s="53" t="s">
        <v>30301</v>
      </c>
      <c r="B26283" s="53">
        <v>10</v>
      </c>
      <c r="C26283" s="53" t="s">
        <v>33536</v>
      </c>
      <c r="D26283" s="53" t="s">
        <v>33872</v>
      </c>
    </row>
    <row r="26284" spans="1:4" ht="15" x14ac:dyDescent="0.25">
      <c r="A26284" s="53" t="s">
        <v>30302</v>
      </c>
      <c r="B26284" s="53">
        <v>10</v>
      </c>
      <c r="C26284" s="53" t="s">
        <v>33536</v>
      </c>
      <c r="D26284" s="53" t="s">
        <v>33872</v>
      </c>
    </row>
    <row r="26285" spans="1:4" ht="15" x14ac:dyDescent="0.25">
      <c r="A26285" s="53" t="s">
        <v>30303</v>
      </c>
      <c r="B26285" s="53">
        <v>10</v>
      </c>
      <c r="C26285" s="53" t="s">
        <v>33536</v>
      </c>
      <c r="D26285" s="53" t="s">
        <v>33872</v>
      </c>
    </row>
    <row r="26286" spans="1:4" ht="15" x14ac:dyDescent="0.25">
      <c r="A26286" s="53" t="s">
        <v>30304</v>
      </c>
      <c r="B26286" s="53">
        <v>10</v>
      </c>
      <c r="C26286" s="53" t="s">
        <v>33536</v>
      </c>
      <c r="D26286" s="53" t="s">
        <v>33872</v>
      </c>
    </row>
    <row r="26287" spans="1:4" ht="15" x14ac:dyDescent="0.25">
      <c r="A26287" s="53" t="s">
        <v>30305</v>
      </c>
      <c r="B26287" s="53">
        <v>20</v>
      </c>
      <c r="C26287" s="53" t="s">
        <v>33536</v>
      </c>
      <c r="D26287" s="53" t="s">
        <v>33872</v>
      </c>
    </row>
    <row r="26288" spans="1:4" ht="15" x14ac:dyDescent="0.25">
      <c r="A26288" s="53" t="s">
        <v>30306</v>
      </c>
      <c r="B26288" s="53">
        <v>10</v>
      </c>
      <c r="C26288" s="53" t="s">
        <v>33536</v>
      </c>
      <c r="D26288" s="53" t="s">
        <v>33872</v>
      </c>
    </row>
    <row r="26289" spans="1:4" ht="15" x14ac:dyDescent="0.25">
      <c r="A26289" s="53" t="s">
        <v>30307</v>
      </c>
      <c r="B26289" s="53">
        <v>10</v>
      </c>
      <c r="C26289" s="53" t="s">
        <v>33536</v>
      </c>
      <c r="D26289" s="53" t="s">
        <v>33872</v>
      </c>
    </row>
    <row r="26290" spans="1:4" ht="15" x14ac:dyDescent="0.25">
      <c r="A26290" s="53" t="s">
        <v>30308</v>
      </c>
      <c r="B26290" s="53">
        <v>10</v>
      </c>
      <c r="C26290" s="53" t="s">
        <v>33536</v>
      </c>
      <c r="D26290" s="53" t="s">
        <v>33872</v>
      </c>
    </row>
    <row r="26291" spans="1:4" ht="15" x14ac:dyDescent="0.25">
      <c r="A26291" s="53" t="s">
        <v>30309</v>
      </c>
      <c r="B26291" s="53">
        <v>10</v>
      </c>
      <c r="C26291" s="53" t="s">
        <v>33536</v>
      </c>
      <c r="D26291" s="53" t="s">
        <v>33872</v>
      </c>
    </row>
    <row r="26292" spans="1:4" ht="15" x14ac:dyDescent="0.25">
      <c r="A26292" s="53" t="s">
        <v>30310</v>
      </c>
      <c r="B26292" s="53">
        <v>10</v>
      </c>
      <c r="C26292" s="53" t="s">
        <v>33536</v>
      </c>
      <c r="D26292" s="53" t="s">
        <v>33872</v>
      </c>
    </row>
    <row r="26293" spans="1:4" ht="15" x14ac:dyDescent="0.25">
      <c r="A26293" s="53" t="s">
        <v>30311</v>
      </c>
      <c r="B26293" s="53">
        <v>10</v>
      </c>
      <c r="C26293" s="53" t="s">
        <v>33536</v>
      </c>
      <c r="D26293" s="53" t="s">
        <v>33872</v>
      </c>
    </row>
    <row r="26294" spans="1:4" ht="15" x14ac:dyDescent="0.25">
      <c r="A26294" s="53" t="s">
        <v>30312</v>
      </c>
      <c r="B26294" s="53">
        <v>10</v>
      </c>
      <c r="C26294" s="53" t="s">
        <v>33536</v>
      </c>
      <c r="D26294" s="53" t="s">
        <v>33872</v>
      </c>
    </row>
    <row r="26295" spans="1:4" ht="15" x14ac:dyDescent="0.25">
      <c r="A26295" s="53" t="s">
        <v>30313</v>
      </c>
      <c r="B26295" s="53">
        <v>10</v>
      </c>
      <c r="C26295" s="53" t="s">
        <v>33536</v>
      </c>
      <c r="D26295" s="53" t="s">
        <v>33872</v>
      </c>
    </row>
    <row r="26296" spans="1:4" ht="15" x14ac:dyDescent="0.25">
      <c r="A26296" s="53" t="s">
        <v>30314</v>
      </c>
      <c r="B26296" s="53">
        <v>20</v>
      </c>
      <c r="C26296" s="53" t="s">
        <v>33536</v>
      </c>
      <c r="D26296" s="53" t="s">
        <v>33872</v>
      </c>
    </row>
    <row r="26297" spans="1:4" ht="15" x14ac:dyDescent="0.25">
      <c r="A26297" s="53" t="s">
        <v>30315</v>
      </c>
      <c r="B26297" s="53">
        <v>10</v>
      </c>
      <c r="C26297" s="53" t="s">
        <v>33536</v>
      </c>
      <c r="D26297" s="53" t="s">
        <v>33872</v>
      </c>
    </row>
    <row r="26298" spans="1:4" ht="15" x14ac:dyDescent="0.25">
      <c r="A26298" s="53" t="s">
        <v>30316</v>
      </c>
      <c r="B26298" s="53">
        <v>10</v>
      </c>
      <c r="C26298" s="53" t="s">
        <v>33536</v>
      </c>
      <c r="D26298" s="53" t="s">
        <v>33872</v>
      </c>
    </row>
    <row r="26299" spans="1:4" ht="15" x14ac:dyDescent="0.25">
      <c r="A26299" s="53" t="s">
        <v>30317</v>
      </c>
      <c r="B26299" s="53">
        <v>10</v>
      </c>
      <c r="C26299" s="53" t="s">
        <v>33536</v>
      </c>
      <c r="D26299" s="53" t="s">
        <v>33872</v>
      </c>
    </row>
    <row r="26300" spans="1:4" ht="15" x14ac:dyDescent="0.25">
      <c r="A26300" s="53" t="s">
        <v>30318</v>
      </c>
      <c r="B26300" s="53">
        <v>10</v>
      </c>
      <c r="C26300" s="53" t="s">
        <v>33536</v>
      </c>
      <c r="D26300" s="53" t="s">
        <v>33872</v>
      </c>
    </row>
    <row r="26301" spans="1:4" ht="15" x14ac:dyDescent="0.25">
      <c r="A26301" s="53" t="s">
        <v>30319</v>
      </c>
      <c r="B26301" s="53">
        <v>10</v>
      </c>
      <c r="C26301" s="53" t="s">
        <v>33536</v>
      </c>
      <c r="D26301" s="53" t="s">
        <v>33872</v>
      </c>
    </row>
    <row r="26302" spans="1:4" ht="15" x14ac:dyDescent="0.25">
      <c r="A26302" s="53" t="s">
        <v>30320</v>
      </c>
      <c r="B26302" s="53">
        <v>10</v>
      </c>
      <c r="C26302" s="53" t="s">
        <v>33536</v>
      </c>
      <c r="D26302" s="53" t="s">
        <v>33872</v>
      </c>
    </row>
    <row r="26303" spans="1:4" ht="15" x14ac:dyDescent="0.25">
      <c r="A26303" s="53" t="s">
        <v>30321</v>
      </c>
      <c r="B26303" s="53">
        <v>10</v>
      </c>
      <c r="C26303" s="53" t="s">
        <v>33536</v>
      </c>
      <c r="D26303" s="53" t="s">
        <v>33872</v>
      </c>
    </row>
    <row r="26304" spans="1:4" ht="15" x14ac:dyDescent="0.25">
      <c r="A26304" s="53" t="s">
        <v>30322</v>
      </c>
      <c r="B26304" s="53">
        <v>10</v>
      </c>
      <c r="C26304" s="53" t="s">
        <v>33536</v>
      </c>
      <c r="D26304" s="53" t="s">
        <v>33872</v>
      </c>
    </row>
    <row r="26305" spans="1:4" ht="15" x14ac:dyDescent="0.25">
      <c r="A26305" s="53" t="s">
        <v>30323</v>
      </c>
      <c r="B26305" s="53">
        <v>10</v>
      </c>
      <c r="C26305" s="53" t="s">
        <v>33536</v>
      </c>
      <c r="D26305" s="53" t="s">
        <v>33872</v>
      </c>
    </row>
    <row r="26306" spans="1:4" ht="15" x14ac:dyDescent="0.25">
      <c r="A26306" s="53" t="s">
        <v>30324</v>
      </c>
      <c r="B26306" s="53">
        <v>30</v>
      </c>
      <c r="C26306" s="53" t="s">
        <v>33536</v>
      </c>
      <c r="D26306" s="53" t="s">
        <v>33872</v>
      </c>
    </row>
    <row r="26307" spans="1:4" ht="15" x14ac:dyDescent="0.25">
      <c r="A26307" s="53" t="s">
        <v>30325</v>
      </c>
      <c r="B26307" s="53">
        <v>30</v>
      </c>
      <c r="C26307" s="53" t="s">
        <v>33536</v>
      </c>
      <c r="D26307" s="53" t="s">
        <v>33872</v>
      </c>
    </row>
    <row r="26308" spans="1:4" ht="15" x14ac:dyDescent="0.25">
      <c r="A26308" s="53" t="s">
        <v>30326</v>
      </c>
      <c r="B26308" s="53">
        <v>30</v>
      </c>
      <c r="C26308" s="53" t="s">
        <v>33536</v>
      </c>
      <c r="D26308" s="53" t="s">
        <v>33872</v>
      </c>
    </row>
    <row r="26309" spans="1:4" ht="15" x14ac:dyDescent="0.25">
      <c r="A26309" s="53" t="s">
        <v>30327</v>
      </c>
      <c r="B26309" s="53">
        <v>10</v>
      </c>
      <c r="C26309" s="53" t="s">
        <v>33536</v>
      </c>
      <c r="D26309" s="53" t="s">
        <v>33872</v>
      </c>
    </row>
    <row r="26310" spans="1:4" ht="15" x14ac:dyDescent="0.25">
      <c r="A26310" s="53" t="s">
        <v>30328</v>
      </c>
      <c r="B26310" s="53">
        <v>10</v>
      </c>
      <c r="C26310" s="53" t="s">
        <v>33536</v>
      </c>
      <c r="D26310" s="53" t="s">
        <v>33872</v>
      </c>
    </row>
    <row r="26311" spans="1:4" ht="15" x14ac:dyDescent="0.25">
      <c r="A26311" s="53" t="s">
        <v>30329</v>
      </c>
      <c r="B26311" s="53">
        <v>20</v>
      </c>
      <c r="C26311" s="53" t="s">
        <v>33536</v>
      </c>
      <c r="D26311" s="53" t="s">
        <v>33872</v>
      </c>
    </row>
    <row r="26312" spans="1:4" ht="15" x14ac:dyDescent="0.25">
      <c r="A26312" s="53" t="s">
        <v>30330</v>
      </c>
      <c r="B26312" s="53">
        <v>10</v>
      </c>
      <c r="C26312" s="53" t="s">
        <v>33536</v>
      </c>
      <c r="D26312" s="53" t="s">
        <v>33872</v>
      </c>
    </row>
    <row r="26313" spans="1:4" ht="15" x14ac:dyDescent="0.25">
      <c r="A26313" s="53" t="s">
        <v>30331</v>
      </c>
      <c r="B26313" s="53">
        <v>10</v>
      </c>
      <c r="C26313" s="53" t="s">
        <v>33536</v>
      </c>
      <c r="D26313" s="53" t="s">
        <v>33872</v>
      </c>
    </row>
    <row r="26314" spans="1:4" ht="15" x14ac:dyDescent="0.25">
      <c r="A26314" s="53" t="s">
        <v>30332</v>
      </c>
      <c r="B26314" s="53">
        <v>10</v>
      </c>
      <c r="C26314" s="53" t="s">
        <v>33536</v>
      </c>
      <c r="D26314" s="53" t="s">
        <v>33872</v>
      </c>
    </row>
    <row r="26315" spans="1:4" ht="15" x14ac:dyDescent="0.25">
      <c r="A26315" s="53" t="s">
        <v>30333</v>
      </c>
      <c r="B26315" s="53">
        <v>10</v>
      </c>
      <c r="C26315" s="53" t="s">
        <v>33536</v>
      </c>
      <c r="D26315" s="53" t="s">
        <v>33872</v>
      </c>
    </row>
    <row r="26316" spans="1:4" ht="15" x14ac:dyDescent="0.25">
      <c r="A26316" s="53" t="s">
        <v>30334</v>
      </c>
      <c r="B26316" s="53">
        <v>10</v>
      </c>
      <c r="C26316" s="53" t="s">
        <v>33536</v>
      </c>
      <c r="D26316" s="53" t="s">
        <v>33872</v>
      </c>
    </row>
    <row r="26317" spans="1:4" ht="15" x14ac:dyDescent="0.25">
      <c r="A26317" s="53" t="s">
        <v>30335</v>
      </c>
      <c r="B26317" s="53">
        <v>10</v>
      </c>
      <c r="C26317" s="53" t="s">
        <v>33536</v>
      </c>
      <c r="D26317" s="53" t="s">
        <v>33872</v>
      </c>
    </row>
    <row r="26318" spans="1:4" ht="15" x14ac:dyDescent="0.25">
      <c r="A26318" s="53" t="s">
        <v>30336</v>
      </c>
      <c r="B26318" s="53">
        <v>10</v>
      </c>
      <c r="C26318" s="53" t="s">
        <v>33536</v>
      </c>
      <c r="D26318" s="53" t="s">
        <v>33872</v>
      </c>
    </row>
    <row r="26319" spans="1:4" ht="15" x14ac:dyDescent="0.25">
      <c r="A26319" s="53" t="s">
        <v>30337</v>
      </c>
      <c r="B26319" s="53">
        <v>10</v>
      </c>
      <c r="C26319" s="53" t="s">
        <v>33536</v>
      </c>
      <c r="D26319" s="53" t="s">
        <v>33872</v>
      </c>
    </row>
    <row r="26320" spans="1:4" ht="15" x14ac:dyDescent="0.25">
      <c r="A26320" s="53" t="s">
        <v>30338</v>
      </c>
      <c r="B26320" s="53">
        <v>5</v>
      </c>
      <c r="C26320" s="53" t="s">
        <v>33536</v>
      </c>
      <c r="D26320" s="53" t="s">
        <v>33872</v>
      </c>
    </row>
    <row r="26321" spans="1:4" ht="15" x14ac:dyDescent="0.25">
      <c r="A26321" s="53" t="s">
        <v>30339</v>
      </c>
      <c r="B26321" s="53">
        <v>5</v>
      </c>
      <c r="C26321" s="53" t="s">
        <v>33536</v>
      </c>
      <c r="D26321" s="53" t="s">
        <v>33872</v>
      </c>
    </row>
    <row r="26322" spans="1:4" ht="15" x14ac:dyDescent="0.25">
      <c r="A26322" s="53" t="s">
        <v>30340</v>
      </c>
      <c r="B26322" s="53">
        <v>10</v>
      </c>
      <c r="C26322" s="53" t="s">
        <v>33536</v>
      </c>
      <c r="D26322" s="53" t="s">
        <v>33872</v>
      </c>
    </row>
    <row r="26323" spans="1:4" ht="15" x14ac:dyDescent="0.25">
      <c r="A26323" s="53" t="s">
        <v>30341</v>
      </c>
      <c r="B26323" s="53">
        <v>10</v>
      </c>
      <c r="C26323" s="53" t="s">
        <v>33536</v>
      </c>
      <c r="D26323" s="53" t="s">
        <v>33872</v>
      </c>
    </row>
    <row r="26324" spans="1:4" ht="15" x14ac:dyDescent="0.25">
      <c r="A26324" s="53" t="s">
        <v>30342</v>
      </c>
      <c r="B26324" s="53">
        <v>5</v>
      </c>
      <c r="C26324" s="53" t="s">
        <v>33536</v>
      </c>
      <c r="D26324" s="53" t="s">
        <v>33872</v>
      </c>
    </row>
    <row r="26325" spans="1:4" ht="15" x14ac:dyDescent="0.25">
      <c r="A26325" s="53" t="s">
        <v>30343</v>
      </c>
      <c r="B26325" s="53">
        <v>5</v>
      </c>
      <c r="C26325" s="53" t="s">
        <v>33536</v>
      </c>
      <c r="D26325" s="53" t="s">
        <v>33872</v>
      </c>
    </row>
    <row r="26326" spans="1:4" ht="15" x14ac:dyDescent="0.25">
      <c r="A26326" s="53" t="s">
        <v>30344</v>
      </c>
      <c r="B26326" s="53">
        <v>10</v>
      </c>
      <c r="C26326" s="53" t="s">
        <v>33536</v>
      </c>
      <c r="D26326" s="53" t="s">
        <v>33872</v>
      </c>
    </row>
    <row r="26327" spans="1:4" ht="15" x14ac:dyDescent="0.25">
      <c r="A26327" s="53" t="s">
        <v>30345</v>
      </c>
      <c r="B26327" s="53">
        <v>10</v>
      </c>
      <c r="C26327" s="53" t="s">
        <v>33536</v>
      </c>
      <c r="D26327" s="53" t="s">
        <v>33872</v>
      </c>
    </row>
    <row r="26328" spans="1:4" ht="15" x14ac:dyDescent="0.25">
      <c r="A26328" s="53" t="s">
        <v>30346</v>
      </c>
      <c r="B26328" s="53">
        <v>10</v>
      </c>
      <c r="C26328" s="53" t="s">
        <v>33536</v>
      </c>
      <c r="D26328" s="53" t="s">
        <v>33872</v>
      </c>
    </row>
    <row r="26329" spans="1:4" ht="15" x14ac:dyDescent="0.25">
      <c r="A26329" s="53" t="s">
        <v>30347</v>
      </c>
      <c r="B26329" s="53">
        <v>10</v>
      </c>
      <c r="C26329" s="53" t="s">
        <v>33536</v>
      </c>
      <c r="D26329" s="53" t="s">
        <v>33872</v>
      </c>
    </row>
    <row r="26330" spans="1:4" ht="15" x14ac:dyDescent="0.25">
      <c r="A26330" s="53" t="s">
        <v>30348</v>
      </c>
      <c r="B26330" s="53">
        <v>10</v>
      </c>
      <c r="C26330" s="53" t="s">
        <v>33536</v>
      </c>
      <c r="D26330" s="53" t="s">
        <v>33872</v>
      </c>
    </row>
    <row r="26331" spans="1:4" ht="15" x14ac:dyDescent="0.25">
      <c r="A26331" s="53" t="s">
        <v>30349</v>
      </c>
      <c r="B26331" s="53">
        <v>10</v>
      </c>
      <c r="C26331" s="53" t="s">
        <v>33536</v>
      </c>
      <c r="D26331" s="53" t="s">
        <v>33872</v>
      </c>
    </row>
    <row r="26332" spans="1:4" ht="15" x14ac:dyDescent="0.25">
      <c r="A26332" s="53" t="s">
        <v>30350</v>
      </c>
      <c r="B26332" s="53">
        <v>10</v>
      </c>
      <c r="C26332" s="53" t="s">
        <v>33536</v>
      </c>
      <c r="D26332" s="53" t="s">
        <v>33872</v>
      </c>
    </row>
    <row r="26333" spans="1:4" ht="15" x14ac:dyDescent="0.25">
      <c r="A26333" s="53" t="s">
        <v>30351</v>
      </c>
      <c r="B26333" s="53">
        <v>10</v>
      </c>
      <c r="C26333" s="53" t="s">
        <v>33536</v>
      </c>
      <c r="D26333" s="53" t="s">
        <v>33872</v>
      </c>
    </row>
    <row r="26334" spans="1:4" ht="15" x14ac:dyDescent="0.25">
      <c r="A26334" s="53" t="s">
        <v>30352</v>
      </c>
      <c r="B26334" s="53">
        <v>10</v>
      </c>
      <c r="C26334" s="53" t="s">
        <v>33536</v>
      </c>
      <c r="D26334" s="53" t="s">
        <v>33872</v>
      </c>
    </row>
    <row r="26335" spans="1:4" ht="15" x14ac:dyDescent="0.25">
      <c r="A26335" s="53" t="s">
        <v>30353</v>
      </c>
      <c r="B26335" s="53">
        <v>10</v>
      </c>
      <c r="C26335" s="53" t="s">
        <v>33536</v>
      </c>
      <c r="D26335" s="53" t="s">
        <v>33872</v>
      </c>
    </row>
    <row r="26336" spans="1:4" ht="15" x14ac:dyDescent="0.25">
      <c r="A26336" s="53" t="s">
        <v>30354</v>
      </c>
      <c r="B26336" s="53">
        <v>10</v>
      </c>
      <c r="C26336" s="53" t="s">
        <v>33536</v>
      </c>
      <c r="D26336" s="53" t="s">
        <v>33872</v>
      </c>
    </row>
    <row r="26337" spans="1:4" ht="15" x14ac:dyDescent="0.25">
      <c r="A26337" s="53" t="s">
        <v>30355</v>
      </c>
      <c r="B26337" s="53">
        <v>10</v>
      </c>
      <c r="C26337" s="53" t="s">
        <v>33536</v>
      </c>
      <c r="D26337" s="53" t="s">
        <v>33872</v>
      </c>
    </row>
    <row r="26338" spans="1:4" ht="15" x14ac:dyDescent="0.25">
      <c r="A26338" s="53" t="s">
        <v>30356</v>
      </c>
      <c r="B26338" s="53">
        <v>10</v>
      </c>
      <c r="C26338" s="53" t="s">
        <v>33536</v>
      </c>
      <c r="D26338" s="53" t="s">
        <v>33872</v>
      </c>
    </row>
    <row r="26339" spans="1:4" ht="15" x14ac:dyDescent="0.25">
      <c r="A26339" s="53" t="s">
        <v>30357</v>
      </c>
      <c r="B26339" s="53">
        <v>10</v>
      </c>
      <c r="C26339" s="53" t="s">
        <v>33536</v>
      </c>
      <c r="D26339" s="53" t="s">
        <v>33872</v>
      </c>
    </row>
    <row r="26340" spans="1:4" ht="15" x14ac:dyDescent="0.25">
      <c r="A26340" s="53" t="s">
        <v>30358</v>
      </c>
      <c r="B26340" s="53">
        <v>10</v>
      </c>
      <c r="C26340" s="53" t="s">
        <v>33536</v>
      </c>
      <c r="D26340" s="53" t="s">
        <v>33872</v>
      </c>
    </row>
    <row r="26341" spans="1:4" ht="15" x14ac:dyDescent="0.25">
      <c r="A26341" s="53" t="s">
        <v>30359</v>
      </c>
      <c r="B26341" s="53">
        <v>10</v>
      </c>
      <c r="C26341" s="53" t="s">
        <v>33536</v>
      </c>
      <c r="D26341" s="53" t="s">
        <v>33872</v>
      </c>
    </row>
    <row r="26342" spans="1:4" ht="15" x14ac:dyDescent="0.25">
      <c r="A26342" s="53" t="s">
        <v>30360</v>
      </c>
      <c r="B26342" s="53">
        <v>10</v>
      </c>
      <c r="C26342" s="53" t="s">
        <v>33536</v>
      </c>
      <c r="D26342" s="53" t="s">
        <v>33872</v>
      </c>
    </row>
    <row r="26343" spans="1:4" ht="15" x14ac:dyDescent="0.25">
      <c r="A26343" s="53" t="s">
        <v>30361</v>
      </c>
      <c r="B26343" s="53">
        <v>10</v>
      </c>
      <c r="C26343" s="53" t="s">
        <v>33536</v>
      </c>
      <c r="D26343" s="53" t="s">
        <v>33872</v>
      </c>
    </row>
    <row r="26344" spans="1:4" ht="15" x14ac:dyDescent="0.25">
      <c r="A26344" s="53" t="s">
        <v>30362</v>
      </c>
      <c r="B26344" s="53">
        <v>10</v>
      </c>
      <c r="C26344" s="53" t="s">
        <v>33536</v>
      </c>
      <c r="D26344" s="53" t="s">
        <v>33872</v>
      </c>
    </row>
    <row r="26345" spans="1:4" ht="15" x14ac:dyDescent="0.25">
      <c r="A26345" s="53" t="s">
        <v>30363</v>
      </c>
      <c r="B26345" s="53">
        <v>10</v>
      </c>
      <c r="C26345" s="53" t="s">
        <v>33536</v>
      </c>
      <c r="D26345" s="53" t="s">
        <v>33872</v>
      </c>
    </row>
    <row r="26346" spans="1:4" ht="15" x14ac:dyDescent="0.25">
      <c r="A26346" s="53" t="s">
        <v>30364</v>
      </c>
      <c r="B26346" s="53">
        <v>10</v>
      </c>
      <c r="C26346" s="53" t="s">
        <v>33536</v>
      </c>
      <c r="D26346" s="53" t="s">
        <v>33872</v>
      </c>
    </row>
    <row r="26347" spans="1:4" ht="15" x14ac:dyDescent="0.25">
      <c r="A26347" s="53" t="s">
        <v>30365</v>
      </c>
      <c r="B26347" s="53">
        <v>10</v>
      </c>
      <c r="C26347" s="53" t="s">
        <v>33536</v>
      </c>
      <c r="D26347" s="53" t="s">
        <v>33872</v>
      </c>
    </row>
    <row r="26348" spans="1:4" ht="15" x14ac:dyDescent="0.25">
      <c r="A26348" s="53" t="s">
        <v>30366</v>
      </c>
      <c r="B26348" s="53">
        <v>10</v>
      </c>
      <c r="C26348" s="53" t="s">
        <v>33536</v>
      </c>
      <c r="D26348" s="53" t="s">
        <v>33872</v>
      </c>
    </row>
    <row r="26349" spans="1:4" ht="15" x14ac:dyDescent="0.25">
      <c r="A26349" s="53" t="s">
        <v>30367</v>
      </c>
      <c r="B26349" s="53">
        <v>10</v>
      </c>
      <c r="C26349" s="53" t="s">
        <v>33536</v>
      </c>
      <c r="D26349" s="53" t="s">
        <v>33872</v>
      </c>
    </row>
    <row r="26350" spans="1:4" ht="15" x14ac:dyDescent="0.25">
      <c r="A26350" s="53" t="s">
        <v>30368</v>
      </c>
      <c r="B26350" s="53">
        <v>10</v>
      </c>
      <c r="C26350" s="53" t="s">
        <v>33536</v>
      </c>
      <c r="D26350" s="53" t="s">
        <v>33872</v>
      </c>
    </row>
    <row r="26351" spans="1:4" ht="15" x14ac:dyDescent="0.25">
      <c r="A26351" s="53" t="s">
        <v>30369</v>
      </c>
      <c r="B26351" s="53">
        <v>10</v>
      </c>
      <c r="C26351" s="53" t="s">
        <v>33536</v>
      </c>
      <c r="D26351" s="53" t="s">
        <v>33872</v>
      </c>
    </row>
    <row r="26352" spans="1:4" ht="15" x14ac:dyDescent="0.25">
      <c r="A26352" s="53" t="s">
        <v>30370</v>
      </c>
      <c r="B26352" s="53">
        <v>10</v>
      </c>
      <c r="C26352" s="53" t="s">
        <v>33536</v>
      </c>
      <c r="D26352" s="53" t="s">
        <v>33872</v>
      </c>
    </row>
    <row r="26353" spans="1:4" ht="15" x14ac:dyDescent="0.25">
      <c r="A26353" s="53" t="s">
        <v>30371</v>
      </c>
      <c r="B26353" s="53">
        <v>10</v>
      </c>
      <c r="C26353" s="53" t="s">
        <v>33536</v>
      </c>
      <c r="D26353" s="53" t="s">
        <v>33872</v>
      </c>
    </row>
    <row r="26354" spans="1:4" ht="15" x14ac:dyDescent="0.25">
      <c r="A26354" s="53" t="s">
        <v>30372</v>
      </c>
      <c r="B26354" s="53">
        <v>10</v>
      </c>
      <c r="C26354" s="53" t="s">
        <v>33536</v>
      </c>
      <c r="D26354" s="53" t="s">
        <v>33872</v>
      </c>
    </row>
    <row r="26355" spans="1:4" ht="15" x14ac:dyDescent="0.25">
      <c r="A26355" s="53" t="s">
        <v>30373</v>
      </c>
      <c r="B26355" s="53">
        <v>10</v>
      </c>
      <c r="C26355" s="53" t="s">
        <v>33536</v>
      </c>
      <c r="D26355" s="53" t="s">
        <v>33872</v>
      </c>
    </row>
    <row r="26356" spans="1:4" ht="15" x14ac:dyDescent="0.25">
      <c r="A26356" s="53" t="s">
        <v>30374</v>
      </c>
      <c r="B26356" s="53">
        <v>20</v>
      </c>
      <c r="C26356" s="53" t="s">
        <v>33536</v>
      </c>
      <c r="D26356" s="53" t="s">
        <v>33872</v>
      </c>
    </row>
    <row r="26357" spans="1:4" ht="15" x14ac:dyDescent="0.25">
      <c r="A26357" s="53" t="s">
        <v>30375</v>
      </c>
      <c r="B26357" s="53">
        <v>20</v>
      </c>
      <c r="C26357" s="53" t="s">
        <v>33536</v>
      </c>
      <c r="D26357" s="53" t="s">
        <v>33872</v>
      </c>
    </row>
    <row r="26358" spans="1:4" ht="15" x14ac:dyDescent="0.25">
      <c r="A26358" s="53" t="s">
        <v>30376</v>
      </c>
      <c r="B26358" s="53">
        <v>10</v>
      </c>
      <c r="C26358" s="53" t="s">
        <v>33536</v>
      </c>
      <c r="D26358" s="53" t="s">
        <v>33872</v>
      </c>
    </row>
    <row r="26359" spans="1:4" ht="15" x14ac:dyDescent="0.25">
      <c r="A26359" s="53" t="s">
        <v>30377</v>
      </c>
      <c r="B26359" s="53">
        <v>10</v>
      </c>
      <c r="C26359" s="53" t="s">
        <v>33536</v>
      </c>
      <c r="D26359" s="53" t="s">
        <v>33872</v>
      </c>
    </row>
    <row r="26360" spans="1:4" ht="15" x14ac:dyDescent="0.25">
      <c r="A26360" s="53" t="s">
        <v>30378</v>
      </c>
      <c r="B26360" s="53">
        <v>10</v>
      </c>
      <c r="C26360" s="53" t="s">
        <v>33536</v>
      </c>
      <c r="D26360" s="53" t="s">
        <v>33872</v>
      </c>
    </row>
    <row r="26361" spans="1:4" ht="15" x14ac:dyDescent="0.25">
      <c r="A26361" s="53" t="s">
        <v>30379</v>
      </c>
      <c r="B26361" s="53">
        <v>10</v>
      </c>
      <c r="C26361" s="53" t="s">
        <v>33536</v>
      </c>
      <c r="D26361" s="53" t="s">
        <v>33872</v>
      </c>
    </row>
    <row r="26362" spans="1:4" ht="15" x14ac:dyDescent="0.25">
      <c r="A26362" s="53" t="s">
        <v>30380</v>
      </c>
      <c r="B26362" s="53">
        <v>20</v>
      </c>
      <c r="C26362" s="53" t="s">
        <v>33536</v>
      </c>
      <c r="D26362" s="53" t="s">
        <v>33872</v>
      </c>
    </row>
    <row r="26363" spans="1:4" ht="15" x14ac:dyDescent="0.25">
      <c r="A26363" s="53" t="s">
        <v>30381</v>
      </c>
      <c r="B26363" s="53">
        <v>20</v>
      </c>
      <c r="C26363" s="53" t="s">
        <v>33536</v>
      </c>
      <c r="D26363" s="53" t="s">
        <v>33872</v>
      </c>
    </row>
    <row r="26364" spans="1:4" ht="15" x14ac:dyDescent="0.25">
      <c r="A26364" s="53" t="s">
        <v>30382</v>
      </c>
      <c r="B26364" s="53">
        <v>20</v>
      </c>
      <c r="C26364" s="53" t="s">
        <v>33536</v>
      </c>
      <c r="D26364" s="53" t="s">
        <v>33872</v>
      </c>
    </row>
    <row r="26365" spans="1:4" ht="15" x14ac:dyDescent="0.25">
      <c r="A26365" s="53" t="s">
        <v>30383</v>
      </c>
      <c r="B26365" s="53">
        <v>20</v>
      </c>
      <c r="C26365" s="53" t="s">
        <v>33536</v>
      </c>
      <c r="D26365" s="53" t="s">
        <v>33872</v>
      </c>
    </row>
    <row r="26366" spans="1:4" ht="15" x14ac:dyDescent="0.25">
      <c r="A26366" s="53" t="s">
        <v>30384</v>
      </c>
      <c r="B26366" s="53">
        <v>10</v>
      </c>
      <c r="C26366" s="53" t="s">
        <v>33536</v>
      </c>
      <c r="D26366" s="53" t="s">
        <v>33872</v>
      </c>
    </row>
    <row r="26367" spans="1:4" ht="15" x14ac:dyDescent="0.25">
      <c r="A26367" s="53" t="s">
        <v>30385</v>
      </c>
      <c r="B26367" s="53">
        <v>10</v>
      </c>
      <c r="C26367" s="53" t="s">
        <v>33536</v>
      </c>
      <c r="D26367" s="53" t="s">
        <v>33872</v>
      </c>
    </row>
    <row r="26368" spans="1:4" ht="15" x14ac:dyDescent="0.25">
      <c r="A26368" s="53" t="s">
        <v>30386</v>
      </c>
      <c r="B26368" s="53">
        <v>10</v>
      </c>
      <c r="C26368" s="53" t="s">
        <v>33536</v>
      </c>
      <c r="D26368" s="53" t="s">
        <v>33872</v>
      </c>
    </row>
    <row r="26369" spans="1:4" ht="15" x14ac:dyDescent="0.25">
      <c r="A26369" s="53" t="s">
        <v>30387</v>
      </c>
      <c r="B26369" s="53">
        <v>10</v>
      </c>
      <c r="C26369" s="53" t="s">
        <v>33536</v>
      </c>
      <c r="D26369" s="53" t="s">
        <v>33872</v>
      </c>
    </row>
    <row r="26370" spans="1:4" ht="15" x14ac:dyDescent="0.25">
      <c r="A26370" s="53" t="s">
        <v>30388</v>
      </c>
      <c r="B26370" s="53">
        <v>10</v>
      </c>
      <c r="C26370" s="53" t="s">
        <v>33536</v>
      </c>
      <c r="D26370" s="53" t="s">
        <v>33872</v>
      </c>
    </row>
    <row r="26371" spans="1:4" ht="15" x14ac:dyDescent="0.25">
      <c r="A26371" s="53" t="s">
        <v>30389</v>
      </c>
      <c r="B26371" s="53">
        <v>10</v>
      </c>
      <c r="C26371" s="53" t="s">
        <v>33536</v>
      </c>
      <c r="D26371" s="53" t="s">
        <v>33872</v>
      </c>
    </row>
    <row r="26372" spans="1:4" ht="15" x14ac:dyDescent="0.25">
      <c r="A26372" s="53" t="s">
        <v>30390</v>
      </c>
      <c r="B26372" s="53">
        <v>10</v>
      </c>
      <c r="C26372" s="53" t="s">
        <v>33536</v>
      </c>
      <c r="D26372" s="53" t="s">
        <v>33872</v>
      </c>
    </row>
    <row r="26373" spans="1:4" ht="15" x14ac:dyDescent="0.25">
      <c r="A26373" s="53" t="s">
        <v>30391</v>
      </c>
      <c r="B26373" s="53">
        <v>10</v>
      </c>
      <c r="C26373" s="53" t="s">
        <v>33536</v>
      </c>
      <c r="D26373" s="53" t="s">
        <v>33872</v>
      </c>
    </row>
    <row r="26374" spans="1:4" ht="15" x14ac:dyDescent="0.25">
      <c r="A26374" s="53" t="s">
        <v>30392</v>
      </c>
      <c r="B26374" s="53">
        <v>10</v>
      </c>
      <c r="C26374" s="53" t="s">
        <v>33536</v>
      </c>
      <c r="D26374" s="53" t="s">
        <v>33872</v>
      </c>
    </row>
    <row r="26375" spans="1:4" ht="15" x14ac:dyDescent="0.25">
      <c r="A26375" s="53" t="s">
        <v>30393</v>
      </c>
      <c r="B26375" s="53">
        <v>30</v>
      </c>
      <c r="C26375" s="53" t="s">
        <v>33536</v>
      </c>
      <c r="D26375" s="53" t="s">
        <v>33872</v>
      </c>
    </row>
    <row r="26376" spans="1:4" ht="15" x14ac:dyDescent="0.25">
      <c r="A26376" s="53" t="s">
        <v>30394</v>
      </c>
      <c r="B26376" s="53">
        <v>30</v>
      </c>
      <c r="C26376" s="53" t="s">
        <v>33536</v>
      </c>
      <c r="D26376" s="53" t="s">
        <v>33872</v>
      </c>
    </row>
    <row r="26377" spans="1:4" ht="15" x14ac:dyDescent="0.25">
      <c r="A26377" s="53" t="s">
        <v>30395</v>
      </c>
      <c r="B26377" s="53">
        <v>60</v>
      </c>
      <c r="C26377" s="53" t="s">
        <v>33536</v>
      </c>
      <c r="D26377" s="53" t="s">
        <v>33872</v>
      </c>
    </row>
    <row r="26378" spans="1:4" ht="15" x14ac:dyDescent="0.25">
      <c r="A26378" s="53" t="s">
        <v>30396</v>
      </c>
      <c r="B26378" s="53">
        <v>10</v>
      </c>
      <c r="C26378" s="53" t="s">
        <v>33536</v>
      </c>
      <c r="D26378" s="53" t="s">
        <v>33872</v>
      </c>
    </row>
    <row r="26379" spans="1:4" ht="15" x14ac:dyDescent="0.25">
      <c r="A26379" s="53" t="s">
        <v>30397</v>
      </c>
      <c r="B26379" s="53">
        <v>10</v>
      </c>
      <c r="C26379" s="53" t="s">
        <v>33536</v>
      </c>
      <c r="D26379" s="53" t="s">
        <v>33872</v>
      </c>
    </row>
    <row r="26380" spans="1:4" ht="15" x14ac:dyDescent="0.25">
      <c r="A26380" s="53" t="s">
        <v>30398</v>
      </c>
      <c r="B26380" s="53">
        <v>10</v>
      </c>
      <c r="C26380" s="53" t="s">
        <v>33536</v>
      </c>
      <c r="D26380" s="53" t="s">
        <v>33872</v>
      </c>
    </row>
    <row r="26381" spans="1:4" ht="15" x14ac:dyDescent="0.25">
      <c r="A26381" s="53" t="s">
        <v>30399</v>
      </c>
      <c r="B26381" s="53">
        <v>10</v>
      </c>
      <c r="C26381" s="53" t="s">
        <v>33536</v>
      </c>
      <c r="D26381" s="53" t="s">
        <v>33872</v>
      </c>
    </row>
    <row r="26382" spans="1:4" ht="15" x14ac:dyDescent="0.25">
      <c r="A26382" s="53" t="s">
        <v>30400</v>
      </c>
      <c r="B26382" s="53">
        <v>10</v>
      </c>
      <c r="C26382" s="53" t="s">
        <v>33536</v>
      </c>
      <c r="D26382" s="53" t="s">
        <v>33872</v>
      </c>
    </row>
    <row r="26383" spans="1:4" ht="15" x14ac:dyDescent="0.25">
      <c r="A26383" s="53" t="s">
        <v>30401</v>
      </c>
      <c r="B26383" s="53">
        <v>10</v>
      </c>
      <c r="C26383" s="53" t="s">
        <v>33536</v>
      </c>
      <c r="D26383" s="53" t="s">
        <v>33872</v>
      </c>
    </row>
    <row r="26384" spans="1:4" ht="15" x14ac:dyDescent="0.25">
      <c r="A26384" s="53" t="s">
        <v>30402</v>
      </c>
      <c r="B26384" s="53">
        <v>10</v>
      </c>
      <c r="C26384" s="53" t="s">
        <v>33536</v>
      </c>
      <c r="D26384" s="53" t="s">
        <v>33872</v>
      </c>
    </row>
    <row r="26385" spans="1:4" ht="15" x14ac:dyDescent="0.25">
      <c r="A26385" s="53" t="s">
        <v>30403</v>
      </c>
      <c r="B26385" s="53">
        <v>10</v>
      </c>
      <c r="C26385" s="53" t="s">
        <v>33536</v>
      </c>
      <c r="D26385" s="53" t="s">
        <v>33872</v>
      </c>
    </row>
    <row r="26386" spans="1:4" ht="15" x14ac:dyDescent="0.25">
      <c r="A26386" s="53" t="s">
        <v>30404</v>
      </c>
      <c r="B26386" s="53">
        <v>10</v>
      </c>
      <c r="C26386" s="53" t="s">
        <v>33536</v>
      </c>
      <c r="D26386" s="53" t="s">
        <v>33872</v>
      </c>
    </row>
    <row r="26387" spans="1:4" ht="15" x14ac:dyDescent="0.25">
      <c r="A26387" s="53" t="s">
        <v>30405</v>
      </c>
      <c r="B26387" s="53">
        <v>10</v>
      </c>
      <c r="C26387" s="53"/>
      <c r="D26387" s="53" t="s">
        <v>33872</v>
      </c>
    </row>
    <row r="26388" spans="1:4" ht="15" x14ac:dyDescent="0.25">
      <c r="A26388" s="53" t="s">
        <v>30406</v>
      </c>
      <c r="B26388" s="53">
        <v>10</v>
      </c>
      <c r="C26388" s="53"/>
      <c r="D26388" s="53" t="s">
        <v>33872</v>
      </c>
    </row>
    <row r="26389" spans="1:4" ht="15" x14ac:dyDescent="0.25">
      <c r="A26389" s="53" t="s">
        <v>30407</v>
      </c>
      <c r="B26389" s="53">
        <v>10</v>
      </c>
      <c r="C26389" s="53"/>
      <c r="D26389" s="53" t="s">
        <v>33872</v>
      </c>
    </row>
    <row r="26390" spans="1:4" ht="15" x14ac:dyDescent="0.25">
      <c r="A26390" s="53" t="s">
        <v>30408</v>
      </c>
      <c r="B26390" s="53">
        <v>40</v>
      </c>
      <c r="C26390" s="53"/>
      <c r="D26390" s="53" t="s">
        <v>33872</v>
      </c>
    </row>
    <row r="26391" spans="1:4" ht="15" x14ac:dyDescent="0.25">
      <c r="A26391" s="53" t="s">
        <v>30409</v>
      </c>
      <c r="B26391" s="53">
        <v>40</v>
      </c>
      <c r="C26391" s="53"/>
      <c r="D26391" s="53" t="s">
        <v>33872</v>
      </c>
    </row>
    <row r="26392" spans="1:4" ht="15" x14ac:dyDescent="0.25">
      <c r="A26392" s="53" t="s">
        <v>30410</v>
      </c>
      <c r="B26392" s="53">
        <v>15</v>
      </c>
      <c r="C26392" s="53"/>
      <c r="D26392" s="53" t="s">
        <v>33872</v>
      </c>
    </row>
    <row r="26393" spans="1:4" ht="15" x14ac:dyDescent="0.25">
      <c r="A26393" s="53" t="s">
        <v>30411</v>
      </c>
      <c r="B26393" s="53">
        <v>10</v>
      </c>
      <c r="C26393" s="53" t="s">
        <v>33536</v>
      </c>
      <c r="D26393" s="53" t="s">
        <v>33872</v>
      </c>
    </row>
    <row r="26394" spans="1:4" ht="15" x14ac:dyDescent="0.25">
      <c r="A26394" s="53" t="s">
        <v>30412</v>
      </c>
      <c r="B26394" s="53">
        <v>10</v>
      </c>
      <c r="C26394" s="53" t="s">
        <v>33536</v>
      </c>
      <c r="D26394" s="53" t="s">
        <v>33872</v>
      </c>
    </row>
    <row r="26395" spans="1:4" ht="15" x14ac:dyDescent="0.25">
      <c r="A26395" s="53" t="s">
        <v>30413</v>
      </c>
      <c r="B26395" s="53">
        <v>30</v>
      </c>
      <c r="C26395" s="53" t="s">
        <v>33536</v>
      </c>
      <c r="D26395" s="53" t="s">
        <v>33872</v>
      </c>
    </row>
    <row r="26396" spans="1:4" ht="15" x14ac:dyDescent="0.25">
      <c r="A26396" s="53" t="s">
        <v>30414</v>
      </c>
      <c r="B26396" s="53">
        <v>15</v>
      </c>
      <c r="C26396" s="53"/>
      <c r="D26396" s="53" t="s">
        <v>33872</v>
      </c>
    </row>
    <row r="26397" spans="1:4" ht="15" x14ac:dyDescent="0.25">
      <c r="A26397" s="53" t="s">
        <v>30415</v>
      </c>
      <c r="B26397" s="53">
        <v>15</v>
      </c>
      <c r="C26397" s="53"/>
      <c r="D26397" s="53" t="s">
        <v>33872</v>
      </c>
    </row>
    <row r="26398" spans="1:4" ht="15" x14ac:dyDescent="0.25">
      <c r="A26398" s="53" t="s">
        <v>30416</v>
      </c>
      <c r="B26398" s="53">
        <v>15</v>
      </c>
      <c r="C26398" s="53"/>
      <c r="D26398" s="53" t="s">
        <v>33872</v>
      </c>
    </row>
    <row r="26399" spans="1:4" ht="15" x14ac:dyDescent="0.25">
      <c r="A26399" s="53" t="s">
        <v>30417</v>
      </c>
      <c r="B26399" s="53">
        <v>15</v>
      </c>
      <c r="C26399" s="53"/>
      <c r="D26399" s="53" t="s">
        <v>33872</v>
      </c>
    </row>
    <row r="26400" spans="1:4" ht="15" x14ac:dyDescent="0.25">
      <c r="A26400" s="53" t="s">
        <v>30418</v>
      </c>
      <c r="B26400" s="53">
        <v>15</v>
      </c>
      <c r="C26400" s="53"/>
      <c r="D26400" s="53" t="s">
        <v>33872</v>
      </c>
    </row>
    <row r="26401" spans="1:4" ht="15" x14ac:dyDescent="0.25">
      <c r="A26401" s="53" t="s">
        <v>30419</v>
      </c>
      <c r="B26401" s="53">
        <v>15</v>
      </c>
      <c r="C26401" s="53"/>
      <c r="D26401" s="53" t="s">
        <v>33872</v>
      </c>
    </row>
    <row r="26402" spans="1:4" ht="15" x14ac:dyDescent="0.25">
      <c r="A26402" s="53" t="s">
        <v>30420</v>
      </c>
      <c r="B26402" s="53">
        <v>15</v>
      </c>
      <c r="C26402" s="53"/>
      <c r="D26402" s="53" t="s">
        <v>33872</v>
      </c>
    </row>
    <row r="26403" spans="1:4" ht="15" x14ac:dyDescent="0.25">
      <c r="A26403" s="53" t="s">
        <v>30421</v>
      </c>
      <c r="B26403" s="53">
        <v>15</v>
      </c>
      <c r="C26403" s="53"/>
      <c r="D26403" s="53" t="s">
        <v>33872</v>
      </c>
    </row>
    <row r="26404" spans="1:4" ht="15" x14ac:dyDescent="0.25">
      <c r="A26404" s="53" t="s">
        <v>30422</v>
      </c>
      <c r="B26404" s="53">
        <v>15</v>
      </c>
      <c r="C26404" s="53"/>
      <c r="D26404" s="53" t="s">
        <v>33872</v>
      </c>
    </row>
    <row r="26405" spans="1:4" ht="15" x14ac:dyDescent="0.25">
      <c r="A26405" s="53" t="s">
        <v>30423</v>
      </c>
      <c r="B26405" s="53">
        <v>15</v>
      </c>
      <c r="C26405" s="53"/>
      <c r="D26405" s="53" t="s">
        <v>33872</v>
      </c>
    </row>
    <row r="26406" spans="1:4" ht="15" x14ac:dyDescent="0.25">
      <c r="A26406" s="53" t="s">
        <v>30424</v>
      </c>
      <c r="B26406" s="53">
        <v>15</v>
      </c>
      <c r="C26406" s="53"/>
      <c r="D26406" s="53" t="s">
        <v>33872</v>
      </c>
    </row>
    <row r="26407" spans="1:4" ht="15" x14ac:dyDescent="0.25">
      <c r="A26407" s="53" t="s">
        <v>30425</v>
      </c>
      <c r="B26407" s="53">
        <v>15</v>
      </c>
      <c r="C26407" s="53"/>
      <c r="D26407" s="53" t="s">
        <v>33872</v>
      </c>
    </row>
    <row r="26408" spans="1:4" ht="15" x14ac:dyDescent="0.25">
      <c r="A26408" s="53" t="s">
        <v>30426</v>
      </c>
      <c r="B26408" s="53">
        <v>15</v>
      </c>
      <c r="C26408" s="53"/>
      <c r="D26408" s="53" t="s">
        <v>33872</v>
      </c>
    </row>
    <row r="26409" spans="1:4" ht="15" x14ac:dyDescent="0.25">
      <c r="A26409" s="53" t="s">
        <v>30427</v>
      </c>
      <c r="B26409" s="53">
        <v>15</v>
      </c>
      <c r="C26409" s="53"/>
      <c r="D26409" s="53" t="s">
        <v>33872</v>
      </c>
    </row>
    <row r="26410" spans="1:4" ht="15" x14ac:dyDescent="0.25">
      <c r="A26410" s="53" t="s">
        <v>30428</v>
      </c>
      <c r="B26410" s="53">
        <v>15</v>
      </c>
      <c r="C26410" s="53"/>
      <c r="D26410" s="53" t="s">
        <v>33872</v>
      </c>
    </row>
    <row r="26411" spans="1:4" ht="15" x14ac:dyDescent="0.25">
      <c r="A26411" s="53" t="s">
        <v>30429</v>
      </c>
      <c r="B26411" s="53">
        <v>15</v>
      </c>
      <c r="C26411" s="53"/>
      <c r="D26411" s="53" t="s">
        <v>33872</v>
      </c>
    </row>
    <row r="26412" spans="1:4" ht="15" x14ac:dyDescent="0.25">
      <c r="A26412" s="53" t="s">
        <v>30430</v>
      </c>
      <c r="B26412" s="53">
        <v>15</v>
      </c>
      <c r="C26412" s="53"/>
      <c r="D26412" s="53" t="s">
        <v>33872</v>
      </c>
    </row>
    <row r="26413" spans="1:4" ht="15" x14ac:dyDescent="0.25">
      <c r="A26413" s="53" t="s">
        <v>30431</v>
      </c>
      <c r="B26413" s="53">
        <v>15</v>
      </c>
      <c r="C26413" s="53"/>
      <c r="D26413" s="53" t="s">
        <v>33872</v>
      </c>
    </row>
    <row r="26414" spans="1:4" ht="15" x14ac:dyDescent="0.25">
      <c r="A26414" s="53" t="s">
        <v>30432</v>
      </c>
      <c r="B26414" s="53">
        <v>15</v>
      </c>
      <c r="C26414" s="53"/>
      <c r="D26414" s="53" t="s">
        <v>33872</v>
      </c>
    </row>
    <row r="26415" spans="1:4" ht="15" x14ac:dyDescent="0.25">
      <c r="A26415" s="53" t="s">
        <v>30433</v>
      </c>
      <c r="B26415" s="53">
        <v>15</v>
      </c>
      <c r="C26415" s="53"/>
      <c r="D26415" s="53" t="s">
        <v>33872</v>
      </c>
    </row>
    <row r="26416" spans="1:4" ht="15" x14ac:dyDescent="0.25">
      <c r="A26416" s="53" t="s">
        <v>30434</v>
      </c>
      <c r="B26416" s="53">
        <v>15</v>
      </c>
      <c r="C26416" s="53"/>
      <c r="D26416" s="53" t="s">
        <v>33872</v>
      </c>
    </row>
    <row r="26417" spans="1:4" ht="15" x14ac:dyDescent="0.25">
      <c r="A26417" s="53" t="s">
        <v>30435</v>
      </c>
      <c r="B26417" s="53">
        <v>15</v>
      </c>
      <c r="C26417" s="53"/>
      <c r="D26417" s="53" t="s">
        <v>33872</v>
      </c>
    </row>
    <row r="26418" spans="1:4" ht="15" x14ac:dyDescent="0.25">
      <c r="A26418" s="53" t="s">
        <v>30436</v>
      </c>
      <c r="B26418" s="53">
        <v>15</v>
      </c>
      <c r="C26418" s="53" t="s">
        <v>33536</v>
      </c>
      <c r="D26418" s="53" t="s">
        <v>33872</v>
      </c>
    </row>
    <row r="26419" spans="1:4" ht="15" x14ac:dyDescent="0.25">
      <c r="A26419" s="53" t="s">
        <v>30437</v>
      </c>
      <c r="B26419" s="53">
        <v>15</v>
      </c>
      <c r="C26419" s="53" t="s">
        <v>33536</v>
      </c>
      <c r="D26419" s="53" t="s">
        <v>33872</v>
      </c>
    </row>
    <row r="26420" spans="1:4" ht="15" x14ac:dyDescent="0.25">
      <c r="A26420" s="53" t="s">
        <v>30438</v>
      </c>
      <c r="B26420" s="53">
        <v>15</v>
      </c>
      <c r="C26420" s="53" t="s">
        <v>33536</v>
      </c>
      <c r="D26420" s="53" t="s">
        <v>33872</v>
      </c>
    </row>
    <row r="26421" spans="1:4" ht="15" x14ac:dyDescent="0.25">
      <c r="A26421" s="53" t="s">
        <v>30439</v>
      </c>
      <c r="B26421" s="53">
        <v>15</v>
      </c>
      <c r="C26421" s="53" t="s">
        <v>33536</v>
      </c>
      <c r="D26421" s="53" t="s">
        <v>33872</v>
      </c>
    </row>
    <row r="26422" spans="1:4" ht="15" x14ac:dyDescent="0.25">
      <c r="A26422" s="53" t="s">
        <v>30440</v>
      </c>
      <c r="B26422" s="53">
        <v>15</v>
      </c>
      <c r="C26422" s="53" t="s">
        <v>33536</v>
      </c>
      <c r="D26422" s="53" t="s">
        <v>33872</v>
      </c>
    </row>
    <row r="26423" spans="1:4" ht="15" x14ac:dyDescent="0.25">
      <c r="A26423" s="53" t="s">
        <v>30441</v>
      </c>
      <c r="B26423" s="53">
        <v>15</v>
      </c>
      <c r="C26423" s="53" t="s">
        <v>33536</v>
      </c>
      <c r="D26423" s="53" t="s">
        <v>33872</v>
      </c>
    </row>
    <row r="26424" spans="1:4" ht="15" x14ac:dyDescent="0.25">
      <c r="A26424" s="53" t="s">
        <v>30442</v>
      </c>
      <c r="B26424" s="53">
        <v>15</v>
      </c>
      <c r="C26424" s="53" t="s">
        <v>33536</v>
      </c>
      <c r="D26424" s="53" t="s">
        <v>33872</v>
      </c>
    </row>
    <row r="26425" spans="1:4" ht="15" x14ac:dyDescent="0.25">
      <c r="A26425" s="53" t="s">
        <v>30443</v>
      </c>
      <c r="B26425" s="53">
        <v>15</v>
      </c>
      <c r="C26425" s="53" t="s">
        <v>33536</v>
      </c>
      <c r="D26425" s="53" t="s">
        <v>33872</v>
      </c>
    </row>
    <row r="26426" spans="1:4" ht="15" x14ac:dyDescent="0.25">
      <c r="A26426" s="53" t="s">
        <v>30444</v>
      </c>
      <c r="B26426" s="53">
        <v>15</v>
      </c>
      <c r="C26426" s="53" t="s">
        <v>33536</v>
      </c>
      <c r="D26426" s="53" t="s">
        <v>33872</v>
      </c>
    </row>
    <row r="26427" spans="1:4" ht="15" x14ac:dyDescent="0.25">
      <c r="A26427" s="53" t="s">
        <v>30445</v>
      </c>
      <c r="B26427" s="53">
        <v>15</v>
      </c>
      <c r="C26427" s="53" t="s">
        <v>33536</v>
      </c>
      <c r="D26427" s="53" t="s">
        <v>33872</v>
      </c>
    </row>
    <row r="26428" spans="1:4" ht="15" x14ac:dyDescent="0.25">
      <c r="A26428" s="53" t="s">
        <v>30446</v>
      </c>
      <c r="B26428" s="53">
        <v>15</v>
      </c>
      <c r="C26428" s="53" t="s">
        <v>33536</v>
      </c>
      <c r="D26428" s="53" t="s">
        <v>33872</v>
      </c>
    </row>
    <row r="26429" spans="1:4" ht="15" x14ac:dyDescent="0.25">
      <c r="A26429" s="53" t="s">
        <v>30447</v>
      </c>
      <c r="B26429" s="53">
        <v>15</v>
      </c>
      <c r="C26429" s="53" t="s">
        <v>33536</v>
      </c>
      <c r="D26429" s="53" t="s">
        <v>33872</v>
      </c>
    </row>
    <row r="26430" spans="1:4" ht="15" x14ac:dyDescent="0.25">
      <c r="A26430" s="53" t="s">
        <v>30448</v>
      </c>
      <c r="B26430" s="53">
        <v>15</v>
      </c>
      <c r="C26430" s="53" t="s">
        <v>33536</v>
      </c>
      <c r="D26430" s="53" t="s">
        <v>33872</v>
      </c>
    </row>
    <row r="26431" spans="1:4" ht="15" x14ac:dyDescent="0.25">
      <c r="A26431" s="53" t="s">
        <v>30449</v>
      </c>
      <c r="B26431" s="53">
        <v>15</v>
      </c>
      <c r="C26431" s="53" t="s">
        <v>33536</v>
      </c>
      <c r="D26431" s="53" t="s">
        <v>33872</v>
      </c>
    </row>
    <row r="26432" spans="1:4" ht="15" x14ac:dyDescent="0.25">
      <c r="A26432" s="53" t="s">
        <v>30450</v>
      </c>
      <c r="B26432" s="53">
        <v>45</v>
      </c>
      <c r="C26432" s="53" t="s">
        <v>33536</v>
      </c>
      <c r="D26432" s="53" t="s">
        <v>33872</v>
      </c>
    </row>
    <row r="26433" spans="1:4" ht="15" x14ac:dyDescent="0.25">
      <c r="A26433" s="53" t="s">
        <v>30451</v>
      </c>
      <c r="B26433" s="53">
        <v>45</v>
      </c>
      <c r="C26433" s="53" t="s">
        <v>33536</v>
      </c>
      <c r="D26433" s="53" t="s">
        <v>33872</v>
      </c>
    </row>
    <row r="26434" spans="1:4" ht="15" x14ac:dyDescent="0.25">
      <c r="A26434" s="53" t="s">
        <v>30452</v>
      </c>
      <c r="B26434" s="53">
        <v>15</v>
      </c>
      <c r="C26434" s="53" t="s">
        <v>33536</v>
      </c>
      <c r="D26434" s="53" t="s">
        <v>33872</v>
      </c>
    </row>
    <row r="26435" spans="1:4" ht="15" x14ac:dyDescent="0.25">
      <c r="A26435" s="53" t="s">
        <v>30453</v>
      </c>
      <c r="B26435" s="53">
        <v>15</v>
      </c>
      <c r="C26435" s="53" t="s">
        <v>33536</v>
      </c>
      <c r="D26435" s="53" t="s">
        <v>33872</v>
      </c>
    </row>
    <row r="26436" spans="1:4" ht="15" x14ac:dyDescent="0.25">
      <c r="A26436" s="53" t="s">
        <v>30454</v>
      </c>
      <c r="B26436" s="53">
        <v>15</v>
      </c>
      <c r="C26436" s="53" t="s">
        <v>33536</v>
      </c>
      <c r="D26436" s="53" t="s">
        <v>33872</v>
      </c>
    </row>
    <row r="26437" spans="1:4" ht="15" x14ac:dyDescent="0.25">
      <c r="A26437" s="53" t="s">
        <v>30455</v>
      </c>
      <c r="B26437" s="53">
        <v>15</v>
      </c>
      <c r="C26437" s="53" t="s">
        <v>33536</v>
      </c>
      <c r="D26437" s="53" t="s">
        <v>33872</v>
      </c>
    </row>
    <row r="26438" spans="1:4" ht="15" x14ac:dyDescent="0.25">
      <c r="A26438" s="53" t="s">
        <v>30456</v>
      </c>
      <c r="B26438" s="53">
        <v>15</v>
      </c>
      <c r="C26438" s="53" t="s">
        <v>33536</v>
      </c>
      <c r="D26438" s="53" t="s">
        <v>33872</v>
      </c>
    </row>
    <row r="26439" spans="1:4" ht="15" x14ac:dyDescent="0.25">
      <c r="A26439" s="53" t="s">
        <v>30457</v>
      </c>
      <c r="B26439" s="53">
        <v>15</v>
      </c>
      <c r="C26439" s="53" t="s">
        <v>33536</v>
      </c>
      <c r="D26439" s="53" t="s">
        <v>33872</v>
      </c>
    </row>
    <row r="26440" spans="1:4" ht="15" x14ac:dyDescent="0.25">
      <c r="A26440" s="53" t="s">
        <v>30458</v>
      </c>
      <c r="B26440" s="53">
        <v>15</v>
      </c>
      <c r="C26440" s="53" t="s">
        <v>33536</v>
      </c>
      <c r="D26440" s="53" t="s">
        <v>33872</v>
      </c>
    </row>
    <row r="26441" spans="1:4" ht="15" x14ac:dyDescent="0.25">
      <c r="A26441" s="53" t="s">
        <v>30459</v>
      </c>
      <c r="B26441" s="53">
        <v>15</v>
      </c>
      <c r="C26441" s="53" t="s">
        <v>33536</v>
      </c>
      <c r="D26441" s="53" t="s">
        <v>33872</v>
      </c>
    </row>
    <row r="26442" spans="1:4" ht="15" x14ac:dyDescent="0.25">
      <c r="A26442" s="53" t="s">
        <v>30460</v>
      </c>
      <c r="B26442" s="53">
        <v>15</v>
      </c>
      <c r="C26442" s="53" t="s">
        <v>33536</v>
      </c>
      <c r="D26442" s="53" t="s">
        <v>33872</v>
      </c>
    </row>
    <row r="26443" spans="1:4" ht="15" x14ac:dyDescent="0.25">
      <c r="A26443" s="53" t="s">
        <v>30461</v>
      </c>
      <c r="B26443" s="53">
        <v>15</v>
      </c>
      <c r="C26443" s="53" t="s">
        <v>33536</v>
      </c>
      <c r="D26443" s="53" t="s">
        <v>33872</v>
      </c>
    </row>
    <row r="26444" spans="1:4" ht="15" x14ac:dyDescent="0.25">
      <c r="A26444" s="53" t="s">
        <v>30462</v>
      </c>
      <c r="B26444" s="53">
        <v>45</v>
      </c>
      <c r="C26444" s="53" t="s">
        <v>33536</v>
      </c>
      <c r="D26444" s="53" t="s">
        <v>33872</v>
      </c>
    </row>
    <row r="26445" spans="1:4" ht="15" x14ac:dyDescent="0.25">
      <c r="A26445" s="53" t="s">
        <v>30463</v>
      </c>
      <c r="B26445" s="53">
        <v>15</v>
      </c>
      <c r="C26445" s="53" t="s">
        <v>33536</v>
      </c>
      <c r="D26445" s="53" t="s">
        <v>33872</v>
      </c>
    </row>
    <row r="26446" spans="1:4" ht="15" x14ac:dyDescent="0.25">
      <c r="A26446" s="53" t="s">
        <v>30464</v>
      </c>
      <c r="B26446" s="53">
        <v>10</v>
      </c>
      <c r="C26446" s="53" t="s">
        <v>33536</v>
      </c>
      <c r="D26446" s="53" t="s">
        <v>33872</v>
      </c>
    </row>
    <row r="26447" spans="1:4" ht="15" x14ac:dyDescent="0.25">
      <c r="A26447" s="53" t="s">
        <v>30465</v>
      </c>
      <c r="B26447" s="53">
        <v>10</v>
      </c>
      <c r="C26447" s="53" t="s">
        <v>33536</v>
      </c>
      <c r="D26447" s="53" t="s">
        <v>33872</v>
      </c>
    </row>
    <row r="26448" spans="1:4" ht="15" x14ac:dyDescent="0.25">
      <c r="A26448" s="53" t="s">
        <v>30466</v>
      </c>
      <c r="B26448" s="53">
        <v>10</v>
      </c>
      <c r="C26448" s="53" t="s">
        <v>33536</v>
      </c>
      <c r="D26448" s="53" t="s">
        <v>33872</v>
      </c>
    </row>
    <row r="26449" spans="1:4" ht="15" x14ac:dyDescent="0.25">
      <c r="A26449" s="53" t="s">
        <v>30467</v>
      </c>
      <c r="B26449" s="53">
        <v>10</v>
      </c>
      <c r="C26449" s="53" t="s">
        <v>33536</v>
      </c>
      <c r="D26449" s="53" t="s">
        <v>33872</v>
      </c>
    </row>
    <row r="26450" spans="1:4" ht="15" x14ac:dyDescent="0.25">
      <c r="A26450" s="53" t="s">
        <v>30468</v>
      </c>
      <c r="B26450" s="53">
        <v>10</v>
      </c>
      <c r="C26450" s="53" t="s">
        <v>33536</v>
      </c>
      <c r="D26450" s="53" t="s">
        <v>33872</v>
      </c>
    </row>
    <row r="26451" spans="1:4" ht="15" x14ac:dyDescent="0.25">
      <c r="A26451" s="53" t="s">
        <v>30469</v>
      </c>
      <c r="B26451" s="53">
        <v>10</v>
      </c>
      <c r="C26451" s="53" t="s">
        <v>33536</v>
      </c>
      <c r="D26451" s="53" t="s">
        <v>33872</v>
      </c>
    </row>
    <row r="26452" spans="1:4" ht="15" x14ac:dyDescent="0.25">
      <c r="A26452" s="53" t="s">
        <v>30470</v>
      </c>
      <c r="B26452" s="53">
        <v>10</v>
      </c>
      <c r="C26452" s="53" t="s">
        <v>33536</v>
      </c>
      <c r="D26452" s="53" t="s">
        <v>33872</v>
      </c>
    </row>
    <row r="26453" spans="1:4" ht="15" x14ac:dyDescent="0.25">
      <c r="A26453" s="53" t="s">
        <v>30471</v>
      </c>
      <c r="B26453" s="53">
        <v>10</v>
      </c>
      <c r="C26453" s="53" t="s">
        <v>33536</v>
      </c>
      <c r="D26453" s="53" t="s">
        <v>33872</v>
      </c>
    </row>
    <row r="26454" spans="1:4" ht="15" x14ac:dyDescent="0.25">
      <c r="A26454" s="53" t="s">
        <v>30472</v>
      </c>
      <c r="B26454" s="53">
        <v>10</v>
      </c>
      <c r="C26454" s="53" t="s">
        <v>33536</v>
      </c>
      <c r="D26454" s="53" t="s">
        <v>33872</v>
      </c>
    </row>
    <row r="26455" spans="1:4" ht="15" x14ac:dyDescent="0.25">
      <c r="A26455" s="53" t="s">
        <v>30473</v>
      </c>
      <c r="B26455" s="53">
        <v>10</v>
      </c>
      <c r="C26455" s="53" t="s">
        <v>33536</v>
      </c>
      <c r="D26455" s="53" t="s">
        <v>33872</v>
      </c>
    </row>
    <row r="26456" spans="1:4" ht="15" x14ac:dyDescent="0.25">
      <c r="A26456" s="53" t="s">
        <v>30474</v>
      </c>
      <c r="B26456" s="53">
        <v>10</v>
      </c>
      <c r="C26456" s="53" t="s">
        <v>33536</v>
      </c>
      <c r="D26456" s="53" t="s">
        <v>33872</v>
      </c>
    </row>
    <row r="26457" spans="1:4" ht="15" x14ac:dyDescent="0.25">
      <c r="A26457" s="53" t="s">
        <v>30475</v>
      </c>
      <c r="B26457" s="53">
        <v>10</v>
      </c>
      <c r="C26457" s="53" t="s">
        <v>33536</v>
      </c>
      <c r="D26457" s="53" t="s">
        <v>33872</v>
      </c>
    </row>
    <row r="26458" spans="1:4" ht="15" x14ac:dyDescent="0.25">
      <c r="A26458" s="53" t="s">
        <v>30476</v>
      </c>
      <c r="B26458" s="53">
        <v>10</v>
      </c>
      <c r="C26458" s="53" t="s">
        <v>33536</v>
      </c>
      <c r="D26458" s="53" t="s">
        <v>33872</v>
      </c>
    </row>
    <row r="26459" spans="1:4" ht="15" x14ac:dyDescent="0.25">
      <c r="A26459" s="53" t="s">
        <v>30477</v>
      </c>
      <c r="B26459" s="53">
        <v>10</v>
      </c>
      <c r="C26459" s="53" t="s">
        <v>33536</v>
      </c>
      <c r="D26459" s="53" t="s">
        <v>33872</v>
      </c>
    </row>
    <row r="26460" spans="1:4" ht="15" x14ac:dyDescent="0.25">
      <c r="A26460" s="53" t="s">
        <v>30478</v>
      </c>
      <c r="B26460" s="53">
        <v>10</v>
      </c>
      <c r="C26460" s="53" t="s">
        <v>33536</v>
      </c>
      <c r="D26460" s="53" t="s">
        <v>33872</v>
      </c>
    </row>
    <row r="26461" spans="1:4" ht="15" x14ac:dyDescent="0.25">
      <c r="A26461" s="53" t="s">
        <v>30479</v>
      </c>
      <c r="B26461" s="53">
        <v>10</v>
      </c>
      <c r="C26461" s="53" t="s">
        <v>33536</v>
      </c>
      <c r="D26461" s="53" t="s">
        <v>33872</v>
      </c>
    </row>
    <row r="26462" spans="1:4" ht="15" x14ac:dyDescent="0.25">
      <c r="A26462" s="53" t="s">
        <v>30480</v>
      </c>
      <c r="B26462" s="53">
        <v>10</v>
      </c>
      <c r="C26462" s="53" t="s">
        <v>33536</v>
      </c>
      <c r="D26462" s="53" t="s">
        <v>33872</v>
      </c>
    </row>
    <row r="26463" spans="1:4" ht="15" x14ac:dyDescent="0.25">
      <c r="A26463" s="53" t="s">
        <v>30481</v>
      </c>
      <c r="B26463" s="53">
        <v>10</v>
      </c>
      <c r="C26463" s="53" t="s">
        <v>33536</v>
      </c>
      <c r="D26463" s="53" t="s">
        <v>33872</v>
      </c>
    </row>
    <row r="26464" spans="1:4" ht="15" x14ac:dyDescent="0.25">
      <c r="A26464" s="53" t="s">
        <v>30482</v>
      </c>
      <c r="B26464" s="53">
        <v>20</v>
      </c>
      <c r="C26464" s="53" t="s">
        <v>33536</v>
      </c>
      <c r="D26464" s="53" t="s">
        <v>33872</v>
      </c>
    </row>
    <row r="26465" spans="1:4" ht="15" x14ac:dyDescent="0.25">
      <c r="A26465" s="53" t="s">
        <v>30483</v>
      </c>
      <c r="B26465" s="53">
        <v>10</v>
      </c>
      <c r="C26465" s="53" t="s">
        <v>33536</v>
      </c>
      <c r="D26465" s="53" t="s">
        <v>33872</v>
      </c>
    </row>
    <row r="26466" spans="1:4" ht="15" x14ac:dyDescent="0.25">
      <c r="A26466" s="53" t="s">
        <v>30484</v>
      </c>
      <c r="B26466" s="53">
        <v>10</v>
      </c>
      <c r="C26466" s="53" t="s">
        <v>33536</v>
      </c>
      <c r="D26466" s="53" t="s">
        <v>33872</v>
      </c>
    </row>
    <row r="26467" spans="1:4" ht="15" x14ac:dyDescent="0.25">
      <c r="A26467" s="53" t="s">
        <v>30485</v>
      </c>
      <c r="B26467" s="53">
        <v>15</v>
      </c>
      <c r="C26467" s="53" t="s">
        <v>33536</v>
      </c>
      <c r="D26467" s="53" t="s">
        <v>33872</v>
      </c>
    </row>
    <row r="26468" spans="1:4" ht="15" x14ac:dyDescent="0.25">
      <c r="A26468" s="53" t="s">
        <v>30486</v>
      </c>
      <c r="B26468" s="53">
        <v>60</v>
      </c>
      <c r="C26468" s="53" t="s">
        <v>33536</v>
      </c>
      <c r="D26468" s="53" t="s">
        <v>33872</v>
      </c>
    </row>
    <row r="26469" spans="1:4" ht="15" x14ac:dyDescent="0.25">
      <c r="A26469" s="53" t="s">
        <v>30487</v>
      </c>
      <c r="B26469" s="53">
        <v>15</v>
      </c>
      <c r="C26469" s="53" t="s">
        <v>33536</v>
      </c>
      <c r="D26469" s="53" t="s">
        <v>33872</v>
      </c>
    </row>
    <row r="26470" spans="1:4" ht="15" x14ac:dyDescent="0.25">
      <c r="A26470" s="53" t="s">
        <v>30488</v>
      </c>
      <c r="B26470" s="53">
        <v>15</v>
      </c>
      <c r="C26470" s="53" t="s">
        <v>33536</v>
      </c>
      <c r="D26470" s="53" t="s">
        <v>33872</v>
      </c>
    </row>
    <row r="26471" spans="1:4" ht="15" x14ac:dyDescent="0.25">
      <c r="A26471" s="53" t="s">
        <v>30489</v>
      </c>
      <c r="B26471" s="53">
        <v>15</v>
      </c>
      <c r="C26471" s="53"/>
      <c r="D26471" s="53" t="s">
        <v>33872</v>
      </c>
    </row>
    <row r="26472" spans="1:4" ht="15" x14ac:dyDescent="0.25">
      <c r="A26472" s="53" t="s">
        <v>30490</v>
      </c>
      <c r="B26472" s="53">
        <v>15</v>
      </c>
      <c r="C26472" s="53" t="s">
        <v>33536</v>
      </c>
      <c r="D26472" s="53" t="s">
        <v>33872</v>
      </c>
    </row>
    <row r="26473" spans="1:4" ht="15" x14ac:dyDescent="0.25">
      <c r="A26473" s="53" t="s">
        <v>30491</v>
      </c>
      <c r="B26473" s="53">
        <v>15</v>
      </c>
      <c r="C26473" s="53" t="s">
        <v>33536</v>
      </c>
      <c r="D26473" s="53" t="s">
        <v>33872</v>
      </c>
    </row>
    <row r="26474" spans="1:4" ht="15" x14ac:dyDescent="0.25">
      <c r="A26474" s="53" t="s">
        <v>30492</v>
      </c>
      <c r="B26474" s="53">
        <v>15</v>
      </c>
      <c r="C26474" s="53" t="s">
        <v>33536</v>
      </c>
      <c r="D26474" s="53" t="s">
        <v>33872</v>
      </c>
    </row>
    <row r="26475" spans="1:4" ht="15" x14ac:dyDescent="0.25">
      <c r="A26475" s="53" t="s">
        <v>30493</v>
      </c>
      <c r="B26475" s="53">
        <v>15</v>
      </c>
      <c r="C26475" s="53" t="s">
        <v>33536</v>
      </c>
      <c r="D26475" s="53" t="s">
        <v>33872</v>
      </c>
    </row>
    <row r="26476" spans="1:4" ht="15" x14ac:dyDescent="0.25">
      <c r="A26476" s="53" t="s">
        <v>30494</v>
      </c>
      <c r="B26476" s="53">
        <v>15</v>
      </c>
      <c r="C26476" s="53" t="s">
        <v>33536</v>
      </c>
      <c r="D26476" s="53" t="s">
        <v>33872</v>
      </c>
    </row>
    <row r="26477" spans="1:4" ht="15" x14ac:dyDescent="0.25">
      <c r="A26477" s="53" t="s">
        <v>30495</v>
      </c>
      <c r="B26477" s="53">
        <v>15</v>
      </c>
      <c r="C26477" s="53" t="s">
        <v>33536</v>
      </c>
      <c r="D26477" s="53" t="s">
        <v>33872</v>
      </c>
    </row>
    <row r="26478" spans="1:4" ht="15" x14ac:dyDescent="0.25">
      <c r="A26478" s="53" t="s">
        <v>30496</v>
      </c>
      <c r="B26478" s="53">
        <v>15</v>
      </c>
      <c r="C26478" s="53" t="s">
        <v>33536</v>
      </c>
      <c r="D26478" s="53" t="s">
        <v>33872</v>
      </c>
    </row>
    <row r="26479" spans="1:4" ht="15" x14ac:dyDescent="0.25">
      <c r="A26479" s="53" t="s">
        <v>30497</v>
      </c>
      <c r="B26479" s="53">
        <v>15</v>
      </c>
      <c r="C26479" s="53" t="s">
        <v>33536</v>
      </c>
      <c r="D26479" s="53" t="s">
        <v>33872</v>
      </c>
    </row>
    <row r="26480" spans="1:4" ht="15" x14ac:dyDescent="0.25">
      <c r="A26480" s="53" t="s">
        <v>30498</v>
      </c>
      <c r="B26480" s="53">
        <v>15</v>
      </c>
      <c r="C26480" s="53" t="s">
        <v>33536</v>
      </c>
      <c r="D26480" s="53" t="s">
        <v>33872</v>
      </c>
    </row>
    <row r="26481" spans="1:4" ht="15" x14ac:dyDescent="0.25">
      <c r="A26481" s="53" t="s">
        <v>30499</v>
      </c>
      <c r="B26481" s="53">
        <v>15</v>
      </c>
      <c r="C26481" s="53" t="s">
        <v>33536</v>
      </c>
      <c r="D26481" s="53" t="s">
        <v>33872</v>
      </c>
    </row>
    <row r="26482" spans="1:4" ht="15" x14ac:dyDescent="0.25">
      <c r="A26482" s="53" t="s">
        <v>30500</v>
      </c>
      <c r="B26482" s="53">
        <v>60</v>
      </c>
      <c r="C26482" s="53" t="s">
        <v>33536</v>
      </c>
      <c r="D26482" s="53" t="s">
        <v>33872</v>
      </c>
    </row>
    <row r="26483" spans="1:4" ht="15" x14ac:dyDescent="0.25">
      <c r="A26483" s="53" t="s">
        <v>30501</v>
      </c>
      <c r="B26483" s="53">
        <v>40</v>
      </c>
      <c r="C26483" s="53" t="s">
        <v>33536</v>
      </c>
      <c r="D26483" s="53" t="s">
        <v>33872</v>
      </c>
    </row>
    <row r="26484" spans="1:4" ht="15" x14ac:dyDescent="0.25">
      <c r="A26484" s="53" t="s">
        <v>30502</v>
      </c>
      <c r="B26484" s="53">
        <v>10</v>
      </c>
      <c r="C26484" s="53" t="s">
        <v>33536</v>
      </c>
      <c r="D26484" s="53" t="s">
        <v>33872</v>
      </c>
    </row>
    <row r="26485" spans="1:4" ht="15" x14ac:dyDescent="0.25">
      <c r="A26485" s="53" t="s">
        <v>30503</v>
      </c>
      <c r="B26485" s="53">
        <v>40</v>
      </c>
      <c r="C26485" s="53" t="s">
        <v>33536</v>
      </c>
      <c r="D26485" s="53" t="s">
        <v>33872</v>
      </c>
    </row>
    <row r="26486" spans="1:4" ht="15" x14ac:dyDescent="0.25">
      <c r="A26486" s="53" t="s">
        <v>30504</v>
      </c>
      <c r="B26486" s="53">
        <v>5</v>
      </c>
      <c r="C26486" s="53" t="s">
        <v>33536</v>
      </c>
      <c r="D26486" s="53" t="s">
        <v>33872</v>
      </c>
    </row>
    <row r="26487" spans="1:4" ht="15" x14ac:dyDescent="0.25">
      <c r="A26487" s="53" t="s">
        <v>30505</v>
      </c>
      <c r="B26487" s="53">
        <v>5</v>
      </c>
      <c r="C26487" s="53" t="s">
        <v>33536</v>
      </c>
      <c r="D26487" s="53" t="s">
        <v>33872</v>
      </c>
    </row>
    <row r="26488" spans="1:4" ht="15" x14ac:dyDescent="0.25">
      <c r="A26488" s="53" t="s">
        <v>30506</v>
      </c>
      <c r="B26488" s="53">
        <v>5</v>
      </c>
      <c r="C26488" s="53" t="s">
        <v>33536</v>
      </c>
      <c r="D26488" s="53" t="s">
        <v>33872</v>
      </c>
    </row>
    <row r="26489" spans="1:4" ht="15" x14ac:dyDescent="0.25">
      <c r="A26489" s="53" t="s">
        <v>30507</v>
      </c>
      <c r="B26489" s="53">
        <v>5</v>
      </c>
      <c r="C26489" s="53" t="s">
        <v>33536</v>
      </c>
      <c r="D26489" s="53" t="s">
        <v>33872</v>
      </c>
    </row>
    <row r="26490" spans="1:4" ht="15" x14ac:dyDescent="0.25">
      <c r="A26490" s="53" t="s">
        <v>30508</v>
      </c>
      <c r="B26490" s="53">
        <v>5</v>
      </c>
      <c r="C26490" s="53" t="s">
        <v>33536</v>
      </c>
      <c r="D26490" s="53" t="s">
        <v>33872</v>
      </c>
    </row>
    <row r="26491" spans="1:4" ht="15" x14ac:dyDescent="0.25">
      <c r="A26491" s="53" t="s">
        <v>30509</v>
      </c>
      <c r="B26491" s="53">
        <v>5</v>
      </c>
      <c r="C26491" s="53" t="s">
        <v>33536</v>
      </c>
      <c r="D26491" s="53" t="s">
        <v>33872</v>
      </c>
    </row>
    <row r="26492" spans="1:4" ht="15" x14ac:dyDescent="0.25">
      <c r="A26492" s="53" t="s">
        <v>30510</v>
      </c>
      <c r="B26492" s="53">
        <v>5</v>
      </c>
      <c r="C26492" s="53" t="s">
        <v>33536</v>
      </c>
      <c r="D26492" s="53" t="s">
        <v>33872</v>
      </c>
    </row>
    <row r="26493" spans="1:4" ht="15" x14ac:dyDescent="0.25">
      <c r="A26493" s="53" t="s">
        <v>30511</v>
      </c>
      <c r="B26493" s="53">
        <v>5</v>
      </c>
      <c r="C26493" s="53" t="s">
        <v>33536</v>
      </c>
      <c r="D26493" s="53" t="s">
        <v>33872</v>
      </c>
    </row>
    <row r="26494" spans="1:4" ht="15" x14ac:dyDescent="0.25">
      <c r="A26494" s="53" t="s">
        <v>30512</v>
      </c>
      <c r="B26494" s="53">
        <v>5</v>
      </c>
      <c r="C26494" s="53" t="s">
        <v>33536</v>
      </c>
      <c r="D26494" s="53" t="s">
        <v>33872</v>
      </c>
    </row>
    <row r="26495" spans="1:4" ht="15" x14ac:dyDescent="0.25">
      <c r="A26495" s="53" t="s">
        <v>30513</v>
      </c>
      <c r="B26495" s="53">
        <v>5</v>
      </c>
      <c r="C26495" s="53" t="s">
        <v>33536</v>
      </c>
      <c r="D26495" s="53" t="s">
        <v>33872</v>
      </c>
    </row>
    <row r="26496" spans="1:4" ht="15" x14ac:dyDescent="0.25">
      <c r="A26496" s="53" t="s">
        <v>30514</v>
      </c>
      <c r="B26496" s="53">
        <v>15</v>
      </c>
      <c r="C26496" s="53" t="s">
        <v>33536</v>
      </c>
      <c r="D26496" s="53" t="s">
        <v>33872</v>
      </c>
    </row>
    <row r="26497" spans="1:4" ht="15" x14ac:dyDescent="0.25">
      <c r="A26497" s="53" t="s">
        <v>30515</v>
      </c>
      <c r="B26497" s="53">
        <v>25</v>
      </c>
      <c r="C26497" s="53" t="s">
        <v>33536</v>
      </c>
      <c r="D26497" s="53" t="s">
        <v>33872</v>
      </c>
    </row>
    <row r="26498" spans="1:4" ht="15" x14ac:dyDescent="0.25">
      <c r="A26498" s="53" t="s">
        <v>30516</v>
      </c>
      <c r="B26498" s="53">
        <v>25</v>
      </c>
      <c r="C26498" s="53" t="s">
        <v>33536</v>
      </c>
      <c r="D26498" s="53" t="s">
        <v>33872</v>
      </c>
    </row>
    <row r="26499" spans="1:4" ht="15" x14ac:dyDescent="0.25">
      <c r="A26499" s="53" t="s">
        <v>30517</v>
      </c>
      <c r="B26499" s="53">
        <v>30</v>
      </c>
      <c r="C26499" s="53" t="s">
        <v>33536</v>
      </c>
      <c r="D26499" s="53" t="s">
        <v>33872</v>
      </c>
    </row>
    <row r="26500" spans="1:4" ht="15" x14ac:dyDescent="0.25">
      <c r="A26500" s="53" t="s">
        <v>30518</v>
      </c>
      <c r="B26500" s="53">
        <v>40</v>
      </c>
      <c r="C26500" s="53" t="s">
        <v>33536</v>
      </c>
      <c r="D26500" s="53" t="s">
        <v>33872</v>
      </c>
    </row>
    <row r="26501" spans="1:4" ht="15" x14ac:dyDescent="0.25">
      <c r="A26501" s="53" t="s">
        <v>30519</v>
      </c>
      <c r="B26501" s="53">
        <v>30</v>
      </c>
      <c r="C26501" s="53"/>
      <c r="D26501" s="53" t="s">
        <v>33872</v>
      </c>
    </row>
    <row r="26502" spans="1:4" ht="15" x14ac:dyDescent="0.25">
      <c r="A26502" s="53" t="s">
        <v>30520</v>
      </c>
      <c r="B26502" s="53">
        <v>10</v>
      </c>
      <c r="C26502" s="53" t="s">
        <v>33536</v>
      </c>
      <c r="D26502" s="53" t="s">
        <v>33872</v>
      </c>
    </row>
    <row r="26503" spans="1:4" ht="15" x14ac:dyDescent="0.25">
      <c r="A26503" s="53" t="s">
        <v>30521</v>
      </c>
      <c r="B26503" s="53">
        <v>30</v>
      </c>
      <c r="C26503" s="53" t="s">
        <v>33536</v>
      </c>
      <c r="D26503" s="53" t="s">
        <v>33872</v>
      </c>
    </row>
    <row r="26504" spans="1:4" ht="15" x14ac:dyDescent="0.25">
      <c r="A26504" s="53" t="s">
        <v>30522</v>
      </c>
      <c r="B26504" s="53">
        <v>30</v>
      </c>
      <c r="C26504" s="53" t="s">
        <v>33536</v>
      </c>
      <c r="D26504" s="53" t="s">
        <v>33872</v>
      </c>
    </row>
    <row r="26505" spans="1:4" ht="15" x14ac:dyDescent="0.25">
      <c r="A26505" s="53" t="s">
        <v>30523</v>
      </c>
      <c r="B26505" s="53">
        <v>30</v>
      </c>
      <c r="C26505" s="53" t="s">
        <v>33536</v>
      </c>
      <c r="D26505" s="53" t="s">
        <v>33872</v>
      </c>
    </row>
    <row r="26506" spans="1:4" ht="15" x14ac:dyDescent="0.25">
      <c r="A26506" s="53" t="s">
        <v>30524</v>
      </c>
      <c r="B26506" s="53">
        <v>10</v>
      </c>
      <c r="C26506" s="53" t="s">
        <v>33536</v>
      </c>
      <c r="D26506" s="53" t="s">
        <v>33872</v>
      </c>
    </row>
    <row r="26507" spans="1:4" ht="15" x14ac:dyDescent="0.25">
      <c r="A26507" s="53" t="s">
        <v>30525</v>
      </c>
      <c r="B26507" s="53">
        <v>60</v>
      </c>
      <c r="C26507" s="53" t="s">
        <v>33536</v>
      </c>
      <c r="D26507" s="53" t="s">
        <v>33872</v>
      </c>
    </row>
    <row r="26508" spans="1:4" ht="15" x14ac:dyDescent="0.25">
      <c r="A26508" s="53" t="s">
        <v>30526</v>
      </c>
      <c r="B26508" s="53">
        <v>80</v>
      </c>
      <c r="C26508" s="53" t="s">
        <v>33536</v>
      </c>
      <c r="D26508" s="53" t="s">
        <v>33872</v>
      </c>
    </row>
    <row r="26509" spans="1:4" ht="15" x14ac:dyDescent="0.25">
      <c r="A26509" s="53" t="s">
        <v>30527</v>
      </c>
      <c r="B26509" s="53">
        <v>60</v>
      </c>
      <c r="C26509" s="53" t="s">
        <v>33536</v>
      </c>
      <c r="D26509" s="53" t="s">
        <v>33872</v>
      </c>
    </row>
    <row r="26510" spans="1:4" ht="15" x14ac:dyDescent="0.25">
      <c r="A26510" s="53" t="s">
        <v>30528</v>
      </c>
      <c r="B26510" s="53">
        <v>20</v>
      </c>
      <c r="C26510" s="53" t="s">
        <v>33536</v>
      </c>
      <c r="D26510" s="53" t="s">
        <v>33872</v>
      </c>
    </row>
    <row r="26511" spans="1:4" ht="15" x14ac:dyDescent="0.25">
      <c r="A26511" s="53" t="s">
        <v>30529</v>
      </c>
      <c r="B26511" s="53">
        <v>10</v>
      </c>
      <c r="C26511" s="53" t="s">
        <v>33536</v>
      </c>
      <c r="D26511" s="53" t="s">
        <v>33872</v>
      </c>
    </row>
    <row r="26512" spans="1:4" ht="15" x14ac:dyDescent="0.25">
      <c r="A26512" s="53" t="s">
        <v>30530</v>
      </c>
      <c r="B26512" s="53">
        <v>10</v>
      </c>
      <c r="C26512" s="53" t="s">
        <v>33536</v>
      </c>
      <c r="D26512" s="53" t="s">
        <v>33872</v>
      </c>
    </row>
    <row r="26513" spans="1:4" ht="15" x14ac:dyDescent="0.25">
      <c r="A26513" s="53" t="s">
        <v>30531</v>
      </c>
      <c r="B26513" s="53">
        <v>10</v>
      </c>
      <c r="C26513" s="53" t="s">
        <v>33536</v>
      </c>
      <c r="D26513" s="53" t="s">
        <v>33872</v>
      </c>
    </row>
    <row r="26514" spans="1:4" ht="15" x14ac:dyDescent="0.25">
      <c r="A26514" s="53" t="s">
        <v>30532</v>
      </c>
      <c r="B26514" s="53">
        <v>10</v>
      </c>
      <c r="C26514" s="53" t="s">
        <v>33536</v>
      </c>
      <c r="D26514" s="53" t="s">
        <v>33872</v>
      </c>
    </row>
    <row r="26515" spans="1:4" ht="15" x14ac:dyDescent="0.25">
      <c r="A26515" s="53" t="s">
        <v>30533</v>
      </c>
      <c r="B26515" s="53">
        <v>30</v>
      </c>
      <c r="C26515" s="53" t="s">
        <v>33536</v>
      </c>
      <c r="D26515" s="53" t="s">
        <v>33872</v>
      </c>
    </row>
    <row r="26516" spans="1:4" ht="15" x14ac:dyDescent="0.25">
      <c r="A26516" s="53" t="s">
        <v>30534</v>
      </c>
      <c r="B26516" s="53">
        <v>30</v>
      </c>
      <c r="C26516" s="53" t="s">
        <v>33536</v>
      </c>
      <c r="D26516" s="53" t="s">
        <v>33872</v>
      </c>
    </row>
    <row r="26517" spans="1:4" ht="15" x14ac:dyDescent="0.25">
      <c r="A26517" s="53" t="s">
        <v>30535</v>
      </c>
      <c r="B26517" s="53">
        <v>30</v>
      </c>
      <c r="C26517" s="53" t="s">
        <v>33536</v>
      </c>
      <c r="D26517" s="53" t="s">
        <v>33872</v>
      </c>
    </row>
    <row r="26518" spans="1:4" ht="15" x14ac:dyDescent="0.25">
      <c r="A26518" s="53" t="s">
        <v>30536</v>
      </c>
      <c r="B26518" s="53">
        <v>10</v>
      </c>
      <c r="C26518" s="53" t="s">
        <v>33536</v>
      </c>
      <c r="D26518" s="53" t="s">
        <v>33872</v>
      </c>
    </row>
    <row r="26519" spans="1:4" ht="15" x14ac:dyDescent="0.25">
      <c r="A26519" s="53" t="s">
        <v>30537</v>
      </c>
      <c r="B26519" s="53">
        <v>40</v>
      </c>
      <c r="C26519" s="53" t="s">
        <v>33536</v>
      </c>
      <c r="D26519" s="53" t="s">
        <v>33872</v>
      </c>
    </row>
    <row r="26520" spans="1:4" ht="15" x14ac:dyDescent="0.25">
      <c r="A26520" s="53" t="s">
        <v>30538</v>
      </c>
      <c r="B26520" s="53">
        <v>5</v>
      </c>
      <c r="C26520" s="53" t="s">
        <v>33536</v>
      </c>
      <c r="D26520" s="53" t="s">
        <v>33872</v>
      </c>
    </row>
    <row r="26521" spans="1:4" ht="15" x14ac:dyDescent="0.25">
      <c r="A26521" s="53" t="s">
        <v>30539</v>
      </c>
      <c r="B26521" s="53">
        <v>5</v>
      </c>
      <c r="C26521" s="53" t="s">
        <v>33536</v>
      </c>
      <c r="D26521" s="53" t="s">
        <v>33872</v>
      </c>
    </row>
    <row r="26522" spans="1:4" ht="15" x14ac:dyDescent="0.25">
      <c r="A26522" s="53" t="s">
        <v>30540</v>
      </c>
      <c r="B26522" s="53">
        <v>5</v>
      </c>
      <c r="C26522" s="53" t="s">
        <v>33536</v>
      </c>
      <c r="D26522" s="53" t="s">
        <v>33872</v>
      </c>
    </row>
    <row r="26523" spans="1:4" ht="15" x14ac:dyDescent="0.25">
      <c r="A26523" s="53" t="s">
        <v>30541</v>
      </c>
      <c r="B26523" s="53">
        <v>5</v>
      </c>
      <c r="C26523" s="53" t="s">
        <v>33536</v>
      </c>
      <c r="D26523" s="53" t="s">
        <v>33872</v>
      </c>
    </row>
    <row r="26524" spans="1:4" ht="15" x14ac:dyDescent="0.25">
      <c r="A26524" s="53" t="s">
        <v>30542</v>
      </c>
      <c r="B26524" s="53">
        <v>5</v>
      </c>
      <c r="C26524" s="53" t="s">
        <v>33536</v>
      </c>
      <c r="D26524" s="53" t="s">
        <v>33872</v>
      </c>
    </row>
    <row r="26525" spans="1:4" ht="15" x14ac:dyDescent="0.25">
      <c r="A26525" s="53" t="s">
        <v>30543</v>
      </c>
      <c r="B26525" s="53">
        <v>5</v>
      </c>
      <c r="C26525" s="53" t="s">
        <v>33536</v>
      </c>
      <c r="D26525" s="53" t="s">
        <v>33872</v>
      </c>
    </row>
    <row r="26526" spans="1:4" ht="15" x14ac:dyDescent="0.25">
      <c r="A26526" s="53" t="s">
        <v>30544</v>
      </c>
      <c r="B26526" s="53">
        <v>5</v>
      </c>
      <c r="C26526" s="53" t="s">
        <v>33536</v>
      </c>
      <c r="D26526" s="53" t="s">
        <v>33872</v>
      </c>
    </row>
    <row r="26527" spans="1:4" ht="15" x14ac:dyDescent="0.25">
      <c r="A26527" s="53" t="s">
        <v>30545</v>
      </c>
      <c r="B26527" s="53">
        <v>5</v>
      </c>
      <c r="C26527" s="53" t="s">
        <v>33536</v>
      </c>
      <c r="D26527" s="53" t="s">
        <v>33872</v>
      </c>
    </row>
    <row r="26528" spans="1:4" ht="15" x14ac:dyDescent="0.25">
      <c r="A26528" s="53" t="s">
        <v>30546</v>
      </c>
      <c r="B26528" s="53">
        <v>5</v>
      </c>
      <c r="C26528" s="53" t="s">
        <v>33536</v>
      </c>
      <c r="D26528" s="53" t="s">
        <v>33872</v>
      </c>
    </row>
    <row r="26529" spans="1:4" ht="15" x14ac:dyDescent="0.25">
      <c r="A26529" s="53" t="s">
        <v>30547</v>
      </c>
      <c r="B26529" s="53">
        <v>5</v>
      </c>
      <c r="C26529" s="53" t="s">
        <v>33536</v>
      </c>
      <c r="D26529" s="53" t="s">
        <v>33872</v>
      </c>
    </row>
    <row r="26530" spans="1:4" ht="15" x14ac:dyDescent="0.25">
      <c r="A26530" s="53" t="s">
        <v>30548</v>
      </c>
      <c r="B26530" s="53">
        <v>15</v>
      </c>
      <c r="C26530" s="53" t="s">
        <v>33536</v>
      </c>
      <c r="D26530" s="53" t="s">
        <v>33872</v>
      </c>
    </row>
    <row r="26531" spans="1:4" ht="15" x14ac:dyDescent="0.25">
      <c r="A26531" s="53" t="s">
        <v>30549</v>
      </c>
      <c r="B26531" s="53">
        <v>25</v>
      </c>
      <c r="C26531" s="53" t="s">
        <v>33536</v>
      </c>
      <c r="D26531" s="53" t="s">
        <v>33872</v>
      </c>
    </row>
    <row r="26532" spans="1:4" ht="15" x14ac:dyDescent="0.25">
      <c r="A26532" s="53" t="s">
        <v>30550</v>
      </c>
      <c r="B26532" s="53">
        <v>25</v>
      </c>
      <c r="C26532" s="53" t="s">
        <v>33536</v>
      </c>
      <c r="D26532" s="53" t="s">
        <v>33872</v>
      </c>
    </row>
    <row r="26533" spans="1:4" ht="15" x14ac:dyDescent="0.25">
      <c r="A26533" s="53" t="s">
        <v>30551</v>
      </c>
      <c r="B26533" s="53">
        <v>30</v>
      </c>
      <c r="C26533" s="53" t="s">
        <v>33536</v>
      </c>
      <c r="D26533" s="53" t="s">
        <v>33872</v>
      </c>
    </row>
    <row r="26534" spans="1:4" ht="15" x14ac:dyDescent="0.25">
      <c r="A26534" s="53" t="s">
        <v>30552</v>
      </c>
      <c r="B26534" s="53">
        <v>40</v>
      </c>
      <c r="C26534" s="53" t="s">
        <v>33536</v>
      </c>
      <c r="D26534" s="53" t="s">
        <v>33872</v>
      </c>
    </row>
    <row r="26535" spans="1:4" ht="15" x14ac:dyDescent="0.25">
      <c r="A26535" s="53" t="s">
        <v>30553</v>
      </c>
      <c r="B26535" s="53">
        <v>30</v>
      </c>
      <c r="C26535" s="53" t="s">
        <v>33542</v>
      </c>
      <c r="D26535" s="53" t="s">
        <v>33872</v>
      </c>
    </row>
    <row r="26536" spans="1:4" ht="15" x14ac:dyDescent="0.25">
      <c r="A26536" s="53" t="s">
        <v>30554</v>
      </c>
      <c r="B26536" s="53">
        <v>15</v>
      </c>
      <c r="C26536" s="53" t="s">
        <v>33536</v>
      </c>
      <c r="D26536" s="53" t="s">
        <v>33872</v>
      </c>
    </row>
    <row r="26537" spans="1:4" ht="15" x14ac:dyDescent="0.25">
      <c r="A26537" s="53" t="s">
        <v>30555</v>
      </c>
      <c r="B26537" s="53">
        <v>60</v>
      </c>
      <c r="C26537" s="53" t="s">
        <v>33536</v>
      </c>
      <c r="D26537" s="53" t="s">
        <v>33872</v>
      </c>
    </row>
    <row r="26538" spans="1:4" ht="15" x14ac:dyDescent="0.25">
      <c r="A26538" s="53" t="s">
        <v>30556</v>
      </c>
      <c r="B26538" s="53">
        <v>15</v>
      </c>
      <c r="C26538" s="53" t="s">
        <v>33536</v>
      </c>
      <c r="D26538" s="53" t="s">
        <v>33872</v>
      </c>
    </row>
    <row r="26539" spans="1:4" ht="15" x14ac:dyDescent="0.25">
      <c r="A26539" s="53" t="s">
        <v>30557</v>
      </c>
      <c r="B26539" s="53">
        <v>15</v>
      </c>
      <c r="C26539" s="53" t="s">
        <v>33536</v>
      </c>
      <c r="D26539" s="53" t="s">
        <v>33872</v>
      </c>
    </row>
    <row r="26540" spans="1:4" ht="15" x14ac:dyDescent="0.25">
      <c r="A26540" s="53" t="s">
        <v>30558</v>
      </c>
      <c r="B26540" s="53">
        <v>15</v>
      </c>
      <c r="C26540" s="53"/>
      <c r="D26540" s="53" t="s">
        <v>33872</v>
      </c>
    </row>
    <row r="26541" spans="1:4" ht="15" x14ac:dyDescent="0.25">
      <c r="A26541" s="53" t="s">
        <v>30559</v>
      </c>
      <c r="B26541" s="53">
        <v>15</v>
      </c>
      <c r="C26541" s="53" t="s">
        <v>33536</v>
      </c>
      <c r="D26541" s="53" t="s">
        <v>33872</v>
      </c>
    </row>
    <row r="26542" spans="1:4" ht="15" x14ac:dyDescent="0.25">
      <c r="A26542" s="53" t="s">
        <v>30560</v>
      </c>
      <c r="B26542" s="53">
        <v>15</v>
      </c>
      <c r="C26542" s="53" t="s">
        <v>33536</v>
      </c>
      <c r="D26542" s="53" t="s">
        <v>33872</v>
      </c>
    </row>
    <row r="26543" spans="1:4" ht="15" x14ac:dyDescent="0.25">
      <c r="A26543" s="53" t="s">
        <v>30561</v>
      </c>
      <c r="B26543" s="53">
        <v>15</v>
      </c>
      <c r="C26543" s="53" t="s">
        <v>33536</v>
      </c>
      <c r="D26543" s="53" t="s">
        <v>33872</v>
      </c>
    </row>
    <row r="26544" spans="1:4" ht="15" x14ac:dyDescent="0.25">
      <c r="A26544" s="53" t="s">
        <v>30562</v>
      </c>
      <c r="B26544" s="53">
        <v>15</v>
      </c>
      <c r="C26544" s="53" t="s">
        <v>33536</v>
      </c>
      <c r="D26544" s="53" t="s">
        <v>33872</v>
      </c>
    </row>
    <row r="26545" spans="1:4" ht="15" x14ac:dyDescent="0.25">
      <c r="A26545" s="53" t="s">
        <v>30563</v>
      </c>
      <c r="B26545" s="53">
        <v>15</v>
      </c>
      <c r="C26545" s="53" t="s">
        <v>33536</v>
      </c>
      <c r="D26545" s="53" t="s">
        <v>33872</v>
      </c>
    </row>
    <row r="26546" spans="1:4" ht="15" x14ac:dyDescent="0.25">
      <c r="A26546" s="53" t="s">
        <v>30564</v>
      </c>
      <c r="B26546" s="53">
        <v>15</v>
      </c>
      <c r="C26546" s="53" t="s">
        <v>33536</v>
      </c>
      <c r="D26546" s="53" t="s">
        <v>33872</v>
      </c>
    </row>
    <row r="26547" spans="1:4" ht="15" x14ac:dyDescent="0.25">
      <c r="A26547" s="53" t="s">
        <v>30565</v>
      </c>
      <c r="B26547" s="53">
        <v>15</v>
      </c>
      <c r="C26547" s="53" t="s">
        <v>33536</v>
      </c>
      <c r="D26547" s="53" t="s">
        <v>33872</v>
      </c>
    </row>
    <row r="26548" spans="1:4" ht="15" x14ac:dyDescent="0.25">
      <c r="A26548" s="53" t="s">
        <v>30566</v>
      </c>
      <c r="B26548" s="53">
        <v>15</v>
      </c>
      <c r="C26548" s="53" t="s">
        <v>33536</v>
      </c>
      <c r="D26548" s="53" t="s">
        <v>33872</v>
      </c>
    </row>
    <row r="26549" spans="1:4" ht="15" x14ac:dyDescent="0.25">
      <c r="A26549" s="53" t="s">
        <v>30567</v>
      </c>
      <c r="B26549" s="53">
        <v>15</v>
      </c>
      <c r="C26549" s="53" t="s">
        <v>33536</v>
      </c>
      <c r="D26549" s="53" t="s">
        <v>33872</v>
      </c>
    </row>
    <row r="26550" spans="1:4" ht="15" x14ac:dyDescent="0.25">
      <c r="A26550" s="53" t="s">
        <v>30568</v>
      </c>
      <c r="B26550" s="53">
        <v>15</v>
      </c>
      <c r="C26550" s="53" t="s">
        <v>33536</v>
      </c>
      <c r="D26550" s="53" t="s">
        <v>33872</v>
      </c>
    </row>
    <row r="26551" spans="1:4" ht="15" x14ac:dyDescent="0.25">
      <c r="A26551" s="53" t="s">
        <v>30569</v>
      </c>
      <c r="B26551" s="53">
        <v>60</v>
      </c>
      <c r="C26551" s="53" t="s">
        <v>33536</v>
      </c>
      <c r="D26551" s="53" t="s">
        <v>33872</v>
      </c>
    </row>
    <row r="26552" spans="1:4" ht="15" x14ac:dyDescent="0.25">
      <c r="A26552" s="53" t="s">
        <v>30570</v>
      </c>
      <c r="B26552" s="53">
        <v>15</v>
      </c>
      <c r="C26552" s="53" t="s">
        <v>33536</v>
      </c>
      <c r="D26552" s="53" t="s">
        <v>33872</v>
      </c>
    </row>
    <row r="26553" spans="1:4" ht="15" x14ac:dyDescent="0.25">
      <c r="A26553" s="53" t="s">
        <v>30571</v>
      </c>
      <c r="B26553" s="53">
        <v>10</v>
      </c>
      <c r="C26553" s="53" t="s">
        <v>33536</v>
      </c>
      <c r="D26553" s="53" t="s">
        <v>33872</v>
      </c>
    </row>
    <row r="26554" spans="1:4" ht="15" x14ac:dyDescent="0.25">
      <c r="A26554" s="53" t="s">
        <v>30572</v>
      </c>
      <c r="B26554" s="53">
        <v>30</v>
      </c>
      <c r="C26554" s="53" t="s">
        <v>33536</v>
      </c>
      <c r="D26554" s="53" t="s">
        <v>33872</v>
      </c>
    </row>
    <row r="26555" spans="1:4" ht="15" x14ac:dyDescent="0.25">
      <c r="A26555" s="53" t="s">
        <v>30573</v>
      </c>
      <c r="B26555" s="53">
        <v>30</v>
      </c>
      <c r="C26555" s="53" t="s">
        <v>33536</v>
      </c>
      <c r="D26555" s="53" t="s">
        <v>33872</v>
      </c>
    </row>
    <row r="26556" spans="1:4" ht="15" x14ac:dyDescent="0.25">
      <c r="A26556" s="53" t="s">
        <v>30574</v>
      </c>
      <c r="B26556" s="53">
        <v>30</v>
      </c>
      <c r="C26556" s="53" t="s">
        <v>33536</v>
      </c>
      <c r="D26556" s="53" t="s">
        <v>33872</v>
      </c>
    </row>
    <row r="26557" spans="1:4" ht="15" x14ac:dyDescent="0.25">
      <c r="A26557" s="53" t="s">
        <v>30575</v>
      </c>
      <c r="B26557" s="53">
        <v>10</v>
      </c>
      <c r="C26557" s="53" t="s">
        <v>33536</v>
      </c>
      <c r="D26557" s="53" t="s">
        <v>33872</v>
      </c>
    </row>
    <row r="26558" spans="1:4" ht="15" x14ac:dyDescent="0.25">
      <c r="A26558" s="53" t="s">
        <v>30576</v>
      </c>
      <c r="B26558" s="53">
        <v>60</v>
      </c>
      <c r="C26558" s="53" t="s">
        <v>33536</v>
      </c>
      <c r="D26558" s="53" t="s">
        <v>33872</v>
      </c>
    </row>
    <row r="26559" spans="1:4" ht="15" x14ac:dyDescent="0.25">
      <c r="A26559" s="53" t="s">
        <v>30577</v>
      </c>
      <c r="B26559" s="53">
        <v>80</v>
      </c>
      <c r="C26559" s="53" t="s">
        <v>33536</v>
      </c>
      <c r="D26559" s="53" t="s">
        <v>33872</v>
      </c>
    </row>
    <row r="26560" spans="1:4" ht="15" x14ac:dyDescent="0.25">
      <c r="A26560" s="53" t="s">
        <v>30578</v>
      </c>
      <c r="B26560" s="53">
        <v>60</v>
      </c>
      <c r="C26560" s="53" t="s">
        <v>33536</v>
      </c>
      <c r="D26560" s="53" t="s">
        <v>33872</v>
      </c>
    </row>
    <row r="26561" spans="1:4" ht="15" x14ac:dyDescent="0.25">
      <c r="A26561" s="53" t="s">
        <v>30579</v>
      </c>
      <c r="B26561" s="53">
        <v>20</v>
      </c>
      <c r="C26561" s="53" t="s">
        <v>33536</v>
      </c>
      <c r="D26561" s="53" t="s">
        <v>33872</v>
      </c>
    </row>
    <row r="26562" spans="1:4" ht="15" x14ac:dyDescent="0.25">
      <c r="A26562" s="53" t="s">
        <v>30580</v>
      </c>
      <c r="B26562" s="53">
        <v>10</v>
      </c>
      <c r="C26562" s="53" t="s">
        <v>33536</v>
      </c>
      <c r="D26562" s="53" t="s">
        <v>33872</v>
      </c>
    </row>
    <row r="26563" spans="1:4" ht="15" x14ac:dyDescent="0.25">
      <c r="A26563" s="53" t="s">
        <v>30581</v>
      </c>
      <c r="B26563" s="53">
        <v>10</v>
      </c>
      <c r="C26563" s="53" t="s">
        <v>33536</v>
      </c>
      <c r="D26563" s="53" t="s">
        <v>33872</v>
      </c>
    </row>
    <row r="26564" spans="1:4" ht="15" x14ac:dyDescent="0.25">
      <c r="A26564" s="53" t="s">
        <v>30582</v>
      </c>
      <c r="B26564" s="53">
        <v>10</v>
      </c>
      <c r="C26564" s="53" t="s">
        <v>33542</v>
      </c>
      <c r="D26564" s="53" t="s">
        <v>33872</v>
      </c>
    </row>
    <row r="26565" spans="1:4" ht="15" x14ac:dyDescent="0.25">
      <c r="A26565" s="53" t="s">
        <v>30583</v>
      </c>
      <c r="B26565" s="53">
        <v>10</v>
      </c>
      <c r="C26565" s="53" t="s">
        <v>33536</v>
      </c>
      <c r="D26565" s="53" t="s">
        <v>33872</v>
      </c>
    </row>
    <row r="26566" spans="1:4" ht="15" x14ac:dyDescent="0.25">
      <c r="A26566" s="53" t="s">
        <v>30584</v>
      </c>
      <c r="B26566" s="53">
        <v>15</v>
      </c>
      <c r="C26566" s="53" t="s">
        <v>33536</v>
      </c>
      <c r="D26566" s="53" t="s">
        <v>33872</v>
      </c>
    </row>
    <row r="26567" spans="1:4" ht="15" x14ac:dyDescent="0.25">
      <c r="A26567" s="53" t="s">
        <v>30585</v>
      </c>
      <c r="B26567" s="53">
        <v>15</v>
      </c>
      <c r="C26567" s="53" t="s">
        <v>33536</v>
      </c>
      <c r="D26567" s="53" t="s">
        <v>33872</v>
      </c>
    </row>
    <row r="26568" spans="1:4" ht="15" x14ac:dyDescent="0.25">
      <c r="A26568" s="53" t="s">
        <v>30586</v>
      </c>
      <c r="B26568" s="53">
        <v>30</v>
      </c>
      <c r="C26568" s="53" t="s">
        <v>33536</v>
      </c>
      <c r="D26568" s="53" t="s">
        <v>33872</v>
      </c>
    </row>
    <row r="26569" spans="1:4" ht="15" x14ac:dyDescent="0.25">
      <c r="A26569" s="53" t="s">
        <v>30587</v>
      </c>
      <c r="B26569" s="53">
        <v>30</v>
      </c>
      <c r="C26569" s="53" t="s">
        <v>33536</v>
      </c>
      <c r="D26569" s="53" t="s">
        <v>33872</v>
      </c>
    </row>
    <row r="26570" spans="1:4" ht="15" x14ac:dyDescent="0.25">
      <c r="A26570" s="53" t="s">
        <v>30588</v>
      </c>
      <c r="B26570" s="53">
        <v>30</v>
      </c>
      <c r="C26570" s="53" t="s">
        <v>33536</v>
      </c>
      <c r="D26570" s="53" t="s">
        <v>33872</v>
      </c>
    </row>
    <row r="26571" spans="1:4" ht="15" x14ac:dyDescent="0.25">
      <c r="A26571" s="53" t="s">
        <v>30589</v>
      </c>
      <c r="B26571" s="53">
        <v>30</v>
      </c>
      <c r="C26571" s="53" t="s">
        <v>33536</v>
      </c>
      <c r="D26571" s="53" t="s">
        <v>33872</v>
      </c>
    </row>
    <row r="26572" spans="1:4" ht="15" x14ac:dyDescent="0.25">
      <c r="A26572" s="53" t="s">
        <v>30590</v>
      </c>
      <c r="B26572" s="53">
        <v>30</v>
      </c>
      <c r="C26572" s="53" t="s">
        <v>33536</v>
      </c>
      <c r="D26572" s="53" t="s">
        <v>33872</v>
      </c>
    </row>
    <row r="26573" spans="1:4" ht="15" x14ac:dyDescent="0.25">
      <c r="A26573" s="53" t="s">
        <v>30591</v>
      </c>
      <c r="B26573" s="53">
        <v>15</v>
      </c>
      <c r="C26573" s="53" t="s">
        <v>33536</v>
      </c>
      <c r="D26573" s="53" t="s">
        <v>33872</v>
      </c>
    </row>
    <row r="26574" spans="1:4" ht="15" x14ac:dyDescent="0.25">
      <c r="A26574" s="53" t="s">
        <v>30592</v>
      </c>
      <c r="B26574" s="53">
        <v>60</v>
      </c>
      <c r="C26574" s="53" t="s">
        <v>33542</v>
      </c>
      <c r="D26574" s="53" t="s">
        <v>33872</v>
      </c>
    </row>
    <row r="26575" spans="1:4" ht="15" x14ac:dyDescent="0.25">
      <c r="A26575" s="53" t="s">
        <v>30593</v>
      </c>
      <c r="B26575" s="53">
        <v>15</v>
      </c>
      <c r="C26575" s="53" t="s">
        <v>33536</v>
      </c>
      <c r="D26575" s="53" t="s">
        <v>33872</v>
      </c>
    </row>
    <row r="26576" spans="1:4" ht="15" x14ac:dyDescent="0.25">
      <c r="A26576" s="53" t="s">
        <v>33843</v>
      </c>
      <c r="B26576" s="53">
        <v>30</v>
      </c>
      <c r="C26576" s="53" t="s">
        <v>33536</v>
      </c>
      <c r="D26576" s="53" t="s">
        <v>33873</v>
      </c>
    </row>
    <row r="26577" spans="1:4" ht="15" x14ac:dyDescent="0.25">
      <c r="A26577" s="53" t="s">
        <v>33424</v>
      </c>
      <c r="B26577" s="53">
        <v>15</v>
      </c>
      <c r="C26577" s="53" t="s">
        <v>33536</v>
      </c>
      <c r="D26577" s="53" t="s">
        <v>33873</v>
      </c>
    </row>
    <row r="26578" spans="1:4" ht="15" x14ac:dyDescent="0.25">
      <c r="A26578" s="53" t="s">
        <v>33425</v>
      </c>
      <c r="B26578" s="53">
        <v>0</v>
      </c>
      <c r="C26578" s="53" t="s">
        <v>33539</v>
      </c>
      <c r="D26578" s="53" t="s">
        <v>33873</v>
      </c>
    </row>
    <row r="26579" spans="1:4" ht="15" x14ac:dyDescent="0.25">
      <c r="A26579" s="53" t="s">
        <v>33844</v>
      </c>
      <c r="B26579" s="53">
        <v>30</v>
      </c>
      <c r="C26579" s="53" t="s">
        <v>33536</v>
      </c>
      <c r="D26579" s="53" t="s">
        <v>33873</v>
      </c>
    </row>
    <row r="26580" spans="1:4" ht="15" x14ac:dyDescent="0.25">
      <c r="A26580" s="53" t="s">
        <v>30594</v>
      </c>
      <c r="B26580" s="53">
        <v>15</v>
      </c>
      <c r="C26580" s="53" t="s">
        <v>33536</v>
      </c>
      <c r="D26580" s="53" t="s">
        <v>33873</v>
      </c>
    </row>
    <row r="26581" spans="1:4" ht="15" x14ac:dyDescent="0.25">
      <c r="A26581" s="53" t="s">
        <v>30595</v>
      </c>
      <c r="B26581" s="53">
        <v>15</v>
      </c>
      <c r="C26581" s="53" t="s">
        <v>33536</v>
      </c>
      <c r="D26581" s="53" t="s">
        <v>33872</v>
      </c>
    </row>
    <row r="26582" spans="1:4" ht="15" x14ac:dyDescent="0.25">
      <c r="A26582" s="53" t="s">
        <v>30596</v>
      </c>
      <c r="B26582" s="53">
        <v>15</v>
      </c>
      <c r="C26582" s="53" t="s">
        <v>33536</v>
      </c>
      <c r="D26582" s="53" t="s">
        <v>33873</v>
      </c>
    </row>
    <row r="26583" spans="1:4" ht="15" x14ac:dyDescent="0.25">
      <c r="A26583" s="53" t="s">
        <v>30597</v>
      </c>
      <c r="B26583" s="53">
        <v>15</v>
      </c>
      <c r="C26583" s="53" t="s">
        <v>33536</v>
      </c>
      <c r="D26583" s="53" t="s">
        <v>33873</v>
      </c>
    </row>
    <row r="26584" spans="1:4" ht="15" x14ac:dyDescent="0.25">
      <c r="A26584" s="53" t="s">
        <v>30598</v>
      </c>
      <c r="B26584" s="53">
        <v>15</v>
      </c>
      <c r="C26584" s="53" t="s">
        <v>33536</v>
      </c>
      <c r="D26584" s="53" t="s">
        <v>33873</v>
      </c>
    </row>
    <row r="26585" spans="1:4" ht="15" x14ac:dyDescent="0.25">
      <c r="A26585" s="53" t="s">
        <v>30599</v>
      </c>
      <c r="B26585" s="53">
        <v>15</v>
      </c>
      <c r="C26585" s="53" t="s">
        <v>33536</v>
      </c>
      <c r="D26585" s="53" t="s">
        <v>33873</v>
      </c>
    </row>
    <row r="26586" spans="1:4" ht="15" x14ac:dyDescent="0.25">
      <c r="A26586" s="53" t="s">
        <v>33528</v>
      </c>
      <c r="B26586" s="53">
        <v>15</v>
      </c>
      <c r="C26586" s="53" t="s">
        <v>33536</v>
      </c>
      <c r="D26586" s="53" t="s">
        <v>33873</v>
      </c>
    </row>
    <row r="26587" spans="1:4" ht="15" x14ac:dyDescent="0.25">
      <c r="A26587" s="53" t="s">
        <v>33845</v>
      </c>
      <c r="B26587" s="53">
        <v>15</v>
      </c>
      <c r="C26587" s="53" t="s">
        <v>33536</v>
      </c>
      <c r="D26587" s="53" t="s">
        <v>33873</v>
      </c>
    </row>
    <row r="26588" spans="1:4" ht="15" x14ac:dyDescent="0.25">
      <c r="A26588" s="53" t="s">
        <v>33846</v>
      </c>
      <c r="B26588" s="53">
        <v>15</v>
      </c>
      <c r="C26588" s="53" t="s">
        <v>33536</v>
      </c>
      <c r="D26588" s="53" t="s">
        <v>33873</v>
      </c>
    </row>
    <row r="26589" spans="1:4" ht="15" x14ac:dyDescent="0.25">
      <c r="A26589" s="53" t="s">
        <v>33847</v>
      </c>
      <c r="B26589" s="53">
        <v>15</v>
      </c>
      <c r="C26589" s="53" t="s">
        <v>33536</v>
      </c>
      <c r="D26589" s="53" t="s">
        <v>33873</v>
      </c>
    </row>
    <row r="26590" spans="1:4" ht="15" x14ac:dyDescent="0.25">
      <c r="A26590" s="53" t="s">
        <v>33848</v>
      </c>
      <c r="B26590" s="53">
        <v>15</v>
      </c>
      <c r="C26590" s="53" t="s">
        <v>33536</v>
      </c>
      <c r="D26590" s="53" t="s">
        <v>33873</v>
      </c>
    </row>
    <row r="26591" spans="1:4" ht="15" x14ac:dyDescent="0.25">
      <c r="A26591" s="53" t="s">
        <v>33849</v>
      </c>
      <c r="B26591" s="53">
        <v>15</v>
      </c>
      <c r="C26591" s="53" t="s">
        <v>33536</v>
      </c>
      <c r="D26591" s="53" t="s">
        <v>33873</v>
      </c>
    </row>
    <row r="26592" spans="1:4" ht="15" x14ac:dyDescent="0.25">
      <c r="A26592" s="53" t="s">
        <v>33850</v>
      </c>
      <c r="B26592" s="53">
        <v>15</v>
      </c>
      <c r="C26592" s="53" t="s">
        <v>33536</v>
      </c>
      <c r="D26592" s="53" t="s">
        <v>33873</v>
      </c>
    </row>
    <row r="26593" spans="1:4" ht="15" x14ac:dyDescent="0.25">
      <c r="A26593" s="53" t="s">
        <v>30600</v>
      </c>
      <c r="B26593" s="53">
        <v>15</v>
      </c>
      <c r="C26593" s="53" t="s">
        <v>33536</v>
      </c>
      <c r="D26593" s="53" t="s">
        <v>33873</v>
      </c>
    </row>
    <row r="26594" spans="1:4" ht="15" x14ac:dyDescent="0.25">
      <c r="A26594" s="53" t="s">
        <v>30601</v>
      </c>
      <c r="B26594" s="53">
        <v>15</v>
      </c>
      <c r="C26594" s="53" t="s">
        <v>33536</v>
      </c>
      <c r="D26594" s="53" t="s">
        <v>33873</v>
      </c>
    </row>
    <row r="26595" spans="1:4" ht="15" x14ac:dyDescent="0.25">
      <c r="A26595" s="53" t="s">
        <v>30602</v>
      </c>
      <c r="B26595" s="53">
        <v>15</v>
      </c>
      <c r="C26595" s="53" t="s">
        <v>33536</v>
      </c>
      <c r="D26595" s="53" t="s">
        <v>33873</v>
      </c>
    </row>
    <row r="26596" spans="1:4" ht="15" x14ac:dyDescent="0.25">
      <c r="A26596" s="53" t="s">
        <v>33851</v>
      </c>
      <c r="B26596" s="53">
        <v>15</v>
      </c>
      <c r="C26596" s="53" t="s">
        <v>33536</v>
      </c>
      <c r="D26596" s="53" t="s">
        <v>33873</v>
      </c>
    </row>
    <row r="26597" spans="1:4" ht="15" x14ac:dyDescent="0.25">
      <c r="A26597" s="53" t="s">
        <v>33529</v>
      </c>
      <c r="B26597" s="53">
        <v>15</v>
      </c>
      <c r="C26597" s="53" t="s">
        <v>33536</v>
      </c>
      <c r="D26597" s="53" t="s">
        <v>33873</v>
      </c>
    </row>
    <row r="26598" spans="1:4" ht="15" x14ac:dyDescent="0.25">
      <c r="A26598" s="53" t="s">
        <v>33852</v>
      </c>
      <c r="B26598" s="53">
        <v>15</v>
      </c>
      <c r="C26598" s="53" t="s">
        <v>33536</v>
      </c>
      <c r="D26598" s="53" t="s">
        <v>33873</v>
      </c>
    </row>
    <row r="26599" spans="1:4" ht="15" x14ac:dyDescent="0.25">
      <c r="A26599" s="53" t="s">
        <v>33853</v>
      </c>
      <c r="B26599" s="53">
        <v>15</v>
      </c>
      <c r="C26599" s="53" t="s">
        <v>33536</v>
      </c>
      <c r="D26599" s="53" t="s">
        <v>33873</v>
      </c>
    </row>
    <row r="26600" spans="1:4" ht="15" x14ac:dyDescent="0.25">
      <c r="A26600" s="53" t="s">
        <v>33854</v>
      </c>
      <c r="B26600" s="53">
        <v>15</v>
      </c>
      <c r="C26600" s="53" t="s">
        <v>33536</v>
      </c>
      <c r="D26600" s="53" t="s">
        <v>33873</v>
      </c>
    </row>
    <row r="26601" spans="1:4" ht="15" x14ac:dyDescent="0.25">
      <c r="A26601" s="53" t="s">
        <v>33855</v>
      </c>
      <c r="B26601" s="53">
        <v>15</v>
      </c>
      <c r="C26601" s="53" t="s">
        <v>33536</v>
      </c>
      <c r="D26601" s="53" t="s">
        <v>33873</v>
      </c>
    </row>
    <row r="26602" spans="1:4" ht="15" x14ac:dyDescent="0.25">
      <c r="A26602" s="53" t="s">
        <v>33856</v>
      </c>
      <c r="B26602" s="53">
        <v>15</v>
      </c>
      <c r="C26602" s="53" t="s">
        <v>33536</v>
      </c>
      <c r="D26602" s="53" t="s">
        <v>33873</v>
      </c>
    </row>
    <row r="26603" spans="1:4" ht="15" x14ac:dyDescent="0.25">
      <c r="A26603" s="53" t="s">
        <v>33857</v>
      </c>
      <c r="B26603" s="53">
        <v>15</v>
      </c>
      <c r="C26603" s="53" t="s">
        <v>33536</v>
      </c>
      <c r="D26603" s="53" t="s">
        <v>33873</v>
      </c>
    </row>
    <row r="26604" spans="1:4" ht="15" x14ac:dyDescent="0.25">
      <c r="A26604" s="53" t="s">
        <v>33426</v>
      </c>
      <c r="B26604" s="53">
        <v>15</v>
      </c>
      <c r="C26604" s="53" t="s">
        <v>33536</v>
      </c>
      <c r="D26604" s="53" t="s">
        <v>33873</v>
      </c>
    </row>
    <row r="26605" spans="1:4" ht="15" x14ac:dyDescent="0.25">
      <c r="A26605" s="53" t="s">
        <v>33427</v>
      </c>
      <c r="B26605" s="53">
        <v>30</v>
      </c>
      <c r="C26605" s="53" t="s">
        <v>33536</v>
      </c>
      <c r="D26605" s="53" t="s">
        <v>33873</v>
      </c>
    </row>
    <row r="26606" spans="1:4" ht="15" x14ac:dyDescent="0.25">
      <c r="A26606" s="53" t="s">
        <v>33428</v>
      </c>
      <c r="B26606" s="53">
        <v>15</v>
      </c>
      <c r="C26606" s="53" t="s">
        <v>33536</v>
      </c>
      <c r="D26606" s="53" t="s">
        <v>33873</v>
      </c>
    </row>
    <row r="26607" spans="1:4" ht="15" x14ac:dyDescent="0.25">
      <c r="A26607" s="53" t="s">
        <v>33429</v>
      </c>
      <c r="B26607" s="53">
        <v>15</v>
      </c>
      <c r="C26607" s="53" t="s">
        <v>33536</v>
      </c>
      <c r="D26607" s="53" t="s">
        <v>33873</v>
      </c>
    </row>
    <row r="26608" spans="1:4" ht="15" x14ac:dyDescent="0.25">
      <c r="A26608" s="53" t="s">
        <v>33858</v>
      </c>
      <c r="B26608" s="53">
        <v>15</v>
      </c>
      <c r="C26608" s="53" t="s">
        <v>33562</v>
      </c>
      <c r="D26608" s="53" t="s">
        <v>33873</v>
      </c>
    </row>
    <row r="26609" spans="1:4" ht="15" x14ac:dyDescent="0.25">
      <c r="A26609" s="53" t="s">
        <v>30603</v>
      </c>
      <c r="B26609" s="53">
        <v>0</v>
      </c>
      <c r="C26609" s="53" t="s">
        <v>33537</v>
      </c>
      <c r="D26609" s="53" t="s">
        <v>33872</v>
      </c>
    </row>
    <row r="26610" spans="1:4" ht="15" x14ac:dyDescent="0.25">
      <c r="A26610" s="53" t="s">
        <v>30604</v>
      </c>
      <c r="B26610" s="53">
        <v>0</v>
      </c>
      <c r="C26610" s="53" t="s">
        <v>33537</v>
      </c>
      <c r="D26610" s="53" t="s">
        <v>33872</v>
      </c>
    </row>
    <row r="26611" spans="1:4" ht="15" x14ac:dyDescent="0.25">
      <c r="A26611" s="53" t="s">
        <v>30605</v>
      </c>
      <c r="B26611" s="53">
        <v>0</v>
      </c>
      <c r="C26611" s="53" t="s">
        <v>33537</v>
      </c>
      <c r="D26611" s="53" t="s">
        <v>33872</v>
      </c>
    </row>
    <row r="26612" spans="1:4" ht="15" x14ac:dyDescent="0.25">
      <c r="A26612" s="53" t="s">
        <v>30606</v>
      </c>
      <c r="B26612" s="53">
        <v>0</v>
      </c>
      <c r="C26612" s="53" t="s">
        <v>33537</v>
      </c>
      <c r="D26612" s="53" t="s">
        <v>33872</v>
      </c>
    </row>
    <row r="26613" spans="1:4" ht="15" x14ac:dyDescent="0.25">
      <c r="A26613" s="53" t="s">
        <v>30607</v>
      </c>
      <c r="B26613" s="53">
        <v>15</v>
      </c>
      <c r="C26613" s="53"/>
      <c r="D26613" s="53" t="s">
        <v>33872</v>
      </c>
    </row>
    <row r="26614" spans="1:4" ht="15" x14ac:dyDescent="0.25">
      <c r="A26614" s="53" t="s">
        <v>30608</v>
      </c>
      <c r="B26614" s="53">
        <v>15</v>
      </c>
      <c r="C26614" s="53" t="s">
        <v>33558</v>
      </c>
      <c r="D26614" s="53" t="s">
        <v>33872</v>
      </c>
    </row>
    <row r="26615" spans="1:4" ht="15" x14ac:dyDescent="0.25">
      <c r="A26615" s="53" t="s">
        <v>30609</v>
      </c>
      <c r="B26615" s="53">
        <v>30</v>
      </c>
      <c r="C26615" s="53" t="s">
        <v>33536</v>
      </c>
      <c r="D26615" s="53" t="s">
        <v>33873</v>
      </c>
    </row>
    <row r="26616" spans="1:4" ht="15" x14ac:dyDescent="0.25">
      <c r="A26616" s="53" t="s">
        <v>30610</v>
      </c>
      <c r="B26616" s="53">
        <v>0</v>
      </c>
      <c r="C26616" s="53" t="s">
        <v>33537</v>
      </c>
      <c r="D26616" s="53" t="s">
        <v>33872</v>
      </c>
    </row>
    <row r="26617" spans="1:4" ht="15" x14ac:dyDescent="0.25">
      <c r="A26617" s="53" t="s">
        <v>30611</v>
      </c>
      <c r="B26617" s="53">
        <v>15</v>
      </c>
      <c r="C26617" s="53" t="s">
        <v>33536</v>
      </c>
      <c r="D26617" s="53" t="s">
        <v>33873</v>
      </c>
    </row>
    <row r="26618" spans="1:4" ht="15" x14ac:dyDescent="0.25">
      <c r="A26618" s="53" t="s">
        <v>30612</v>
      </c>
      <c r="B26618" s="53">
        <v>15</v>
      </c>
      <c r="C26618" s="53" t="s">
        <v>33536</v>
      </c>
      <c r="D26618" s="53" t="s">
        <v>33873</v>
      </c>
    </row>
    <row r="26619" spans="1:4" ht="15" x14ac:dyDescent="0.25">
      <c r="A26619" s="53" t="s">
        <v>30613</v>
      </c>
      <c r="B26619" s="53">
        <v>15</v>
      </c>
      <c r="C26619" s="53" t="s">
        <v>33536</v>
      </c>
      <c r="D26619" s="53" t="s">
        <v>33873</v>
      </c>
    </row>
    <row r="26620" spans="1:4" ht="15" x14ac:dyDescent="0.25">
      <c r="A26620" s="53" t="s">
        <v>30614</v>
      </c>
      <c r="B26620" s="53">
        <v>0</v>
      </c>
      <c r="C26620" s="53" t="s">
        <v>33578</v>
      </c>
      <c r="D26620" s="53" t="s">
        <v>33873</v>
      </c>
    </row>
    <row r="26621" spans="1:4" ht="15" x14ac:dyDescent="0.25">
      <c r="A26621" s="53" t="s">
        <v>30615</v>
      </c>
      <c r="B26621" s="53">
        <v>0</v>
      </c>
      <c r="C26621" s="53" t="s">
        <v>33539</v>
      </c>
      <c r="D26621" s="53" t="s">
        <v>33872</v>
      </c>
    </row>
    <row r="26622" spans="1:4" ht="15" x14ac:dyDescent="0.25">
      <c r="A26622" s="53" t="s">
        <v>30616</v>
      </c>
      <c r="B26622" s="53">
        <v>0</v>
      </c>
      <c r="C26622" s="53" t="s">
        <v>33537</v>
      </c>
      <c r="D26622" s="53" t="s">
        <v>33872</v>
      </c>
    </row>
    <row r="26623" spans="1:4" ht="15" x14ac:dyDescent="0.25">
      <c r="A26623" s="53" t="s">
        <v>30617</v>
      </c>
      <c r="B26623" s="53">
        <v>15</v>
      </c>
      <c r="C26623" s="53"/>
      <c r="D26623" s="53" t="s">
        <v>33872</v>
      </c>
    </row>
    <row r="26624" spans="1:4" ht="15" x14ac:dyDescent="0.25">
      <c r="A26624" s="53" t="s">
        <v>30618</v>
      </c>
      <c r="B26624" s="53">
        <v>15</v>
      </c>
      <c r="C26624" s="53" t="s">
        <v>33558</v>
      </c>
      <c r="D26624" s="53" t="s">
        <v>33873</v>
      </c>
    </row>
    <row r="26625" spans="1:4" ht="15" x14ac:dyDescent="0.25">
      <c r="A26625" s="53" t="s">
        <v>30619</v>
      </c>
      <c r="B26625" s="53">
        <v>15</v>
      </c>
      <c r="C26625" s="53" t="s">
        <v>33558</v>
      </c>
      <c r="D26625" s="53" t="s">
        <v>33873</v>
      </c>
    </row>
    <row r="26626" spans="1:4" ht="15" x14ac:dyDescent="0.25">
      <c r="A26626" s="53" t="s">
        <v>30620</v>
      </c>
      <c r="B26626" s="53">
        <v>0</v>
      </c>
      <c r="C26626" s="53" t="s">
        <v>33537</v>
      </c>
      <c r="D26626" s="53" t="s">
        <v>33872</v>
      </c>
    </row>
    <row r="26627" spans="1:4" ht="15" x14ac:dyDescent="0.25">
      <c r="A26627" s="53" t="s">
        <v>30621</v>
      </c>
      <c r="B26627" s="53">
        <v>15</v>
      </c>
      <c r="C26627" s="53" t="s">
        <v>33536</v>
      </c>
      <c r="D26627" s="53" t="s">
        <v>33873</v>
      </c>
    </row>
    <row r="26628" spans="1:4" ht="15" x14ac:dyDescent="0.25">
      <c r="A26628" s="53" t="s">
        <v>30622</v>
      </c>
      <c r="B26628" s="53">
        <v>15</v>
      </c>
      <c r="C26628" s="53" t="s">
        <v>33536</v>
      </c>
      <c r="D26628" s="53" t="s">
        <v>33873</v>
      </c>
    </row>
    <row r="26629" spans="1:4" ht="15" x14ac:dyDescent="0.25">
      <c r="A26629" s="53" t="s">
        <v>30623</v>
      </c>
      <c r="B26629" s="53">
        <v>15</v>
      </c>
      <c r="C26629" s="53" t="s">
        <v>33536</v>
      </c>
      <c r="D26629" s="53" t="s">
        <v>33873</v>
      </c>
    </row>
    <row r="26630" spans="1:4" ht="15" x14ac:dyDescent="0.25">
      <c r="A26630" s="53" t="s">
        <v>30624</v>
      </c>
      <c r="B26630" s="53">
        <v>15</v>
      </c>
      <c r="C26630" s="53" t="s">
        <v>33536</v>
      </c>
      <c r="D26630" s="53" t="s">
        <v>33873</v>
      </c>
    </row>
    <row r="26631" spans="1:4" ht="15" x14ac:dyDescent="0.25">
      <c r="A26631" s="53" t="s">
        <v>30625</v>
      </c>
      <c r="B26631" s="53">
        <v>15</v>
      </c>
      <c r="C26631" s="53" t="s">
        <v>33536</v>
      </c>
      <c r="D26631" s="53" t="s">
        <v>33873</v>
      </c>
    </row>
    <row r="26632" spans="1:4" ht="15" x14ac:dyDescent="0.25">
      <c r="A26632" s="53" t="s">
        <v>30626</v>
      </c>
      <c r="B26632" s="53">
        <v>15</v>
      </c>
      <c r="C26632" s="53" t="s">
        <v>33536</v>
      </c>
      <c r="D26632" s="53" t="s">
        <v>33873</v>
      </c>
    </row>
    <row r="26633" spans="1:4" ht="15" x14ac:dyDescent="0.25">
      <c r="A26633" s="53" t="s">
        <v>30627</v>
      </c>
      <c r="B26633" s="53">
        <v>15</v>
      </c>
      <c r="C26633" s="53" t="s">
        <v>33536</v>
      </c>
      <c r="D26633" s="53" t="s">
        <v>33873</v>
      </c>
    </row>
    <row r="26634" spans="1:4" ht="15" x14ac:dyDescent="0.25">
      <c r="A26634" s="53" t="s">
        <v>30628</v>
      </c>
      <c r="B26634" s="53">
        <v>15</v>
      </c>
      <c r="C26634" s="53" t="s">
        <v>33536</v>
      </c>
      <c r="D26634" s="53" t="s">
        <v>33873</v>
      </c>
    </row>
    <row r="26635" spans="1:4" ht="15" x14ac:dyDescent="0.25">
      <c r="A26635" s="53" t="s">
        <v>30629</v>
      </c>
      <c r="B26635" s="53">
        <v>60</v>
      </c>
      <c r="C26635" s="53" t="s">
        <v>33552</v>
      </c>
      <c r="D26635" s="53" t="s">
        <v>33872</v>
      </c>
    </row>
    <row r="26636" spans="1:4" ht="15" x14ac:dyDescent="0.25">
      <c r="A26636" s="53" t="s">
        <v>30630</v>
      </c>
      <c r="B26636" s="53">
        <v>30</v>
      </c>
      <c r="C26636" s="53"/>
      <c r="D26636" s="53" t="s">
        <v>33872</v>
      </c>
    </row>
    <row r="26637" spans="1:4" ht="15" x14ac:dyDescent="0.25">
      <c r="A26637" s="53" t="s">
        <v>30631</v>
      </c>
      <c r="B26637" s="53">
        <v>15</v>
      </c>
      <c r="C26637" s="53"/>
      <c r="D26637" s="53" t="s">
        <v>33872</v>
      </c>
    </row>
    <row r="26638" spans="1:4" ht="15" x14ac:dyDescent="0.25">
      <c r="A26638" s="53" t="s">
        <v>30632</v>
      </c>
      <c r="B26638" s="53">
        <v>15</v>
      </c>
      <c r="C26638" s="53" t="s">
        <v>33558</v>
      </c>
      <c r="D26638" s="53" t="s">
        <v>33873</v>
      </c>
    </row>
    <row r="26639" spans="1:4" ht="15" x14ac:dyDescent="0.25">
      <c r="A26639" s="53" t="s">
        <v>30633</v>
      </c>
      <c r="B26639" s="53">
        <v>120</v>
      </c>
      <c r="C26639" s="53" t="s">
        <v>33551</v>
      </c>
      <c r="D26639" s="53" t="s">
        <v>33872</v>
      </c>
    </row>
    <row r="26640" spans="1:4" ht="15" x14ac:dyDescent="0.25">
      <c r="A26640" s="53" t="s">
        <v>30634</v>
      </c>
      <c r="B26640" s="53">
        <v>30</v>
      </c>
      <c r="C26640" s="53" t="s">
        <v>33541</v>
      </c>
      <c r="D26640" s="53" t="s">
        <v>33873</v>
      </c>
    </row>
    <row r="26641" spans="1:4" ht="15" x14ac:dyDescent="0.25">
      <c r="A26641" s="53" t="s">
        <v>30635</v>
      </c>
      <c r="B26641" s="53">
        <v>120</v>
      </c>
      <c r="C26641" s="53" t="s">
        <v>33593</v>
      </c>
      <c r="D26641" s="53" t="s">
        <v>33873</v>
      </c>
    </row>
    <row r="26642" spans="1:4" ht="15" x14ac:dyDescent="0.25">
      <c r="A26642" s="53" t="s">
        <v>30636</v>
      </c>
      <c r="B26642" s="53">
        <v>15</v>
      </c>
      <c r="C26642" s="53" t="s">
        <v>33536</v>
      </c>
      <c r="D26642" s="53" t="s">
        <v>33873</v>
      </c>
    </row>
    <row r="26643" spans="1:4" ht="15" x14ac:dyDescent="0.25">
      <c r="A26643" s="53" t="s">
        <v>30637</v>
      </c>
      <c r="B26643" s="53">
        <v>120</v>
      </c>
      <c r="C26643" s="53" t="s">
        <v>33549</v>
      </c>
      <c r="D26643" s="53" t="s">
        <v>33873</v>
      </c>
    </row>
    <row r="26644" spans="1:4" ht="15" x14ac:dyDescent="0.25">
      <c r="A26644" s="53" t="s">
        <v>30638</v>
      </c>
      <c r="B26644" s="53">
        <v>0</v>
      </c>
      <c r="C26644" s="53" t="s">
        <v>33537</v>
      </c>
      <c r="D26644" s="53" t="s">
        <v>33872</v>
      </c>
    </row>
    <row r="26645" spans="1:4" ht="15" x14ac:dyDescent="0.25">
      <c r="A26645" s="53" t="s">
        <v>30639</v>
      </c>
      <c r="B26645" s="53">
        <v>15</v>
      </c>
      <c r="C26645" s="53" t="s">
        <v>33536</v>
      </c>
      <c r="D26645" s="53" t="s">
        <v>33873</v>
      </c>
    </row>
    <row r="26646" spans="1:4" ht="15" x14ac:dyDescent="0.25">
      <c r="A26646" s="53" t="s">
        <v>30640</v>
      </c>
      <c r="B26646" s="53">
        <v>15</v>
      </c>
      <c r="C26646" s="53" t="s">
        <v>33536</v>
      </c>
      <c r="D26646" s="53" t="s">
        <v>33872</v>
      </c>
    </row>
    <row r="26647" spans="1:4" ht="15" x14ac:dyDescent="0.25">
      <c r="A26647" s="53" t="s">
        <v>30641</v>
      </c>
      <c r="B26647" s="53">
        <v>0</v>
      </c>
      <c r="C26647" s="53" t="s">
        <v>33537</v>
      </c>
      <c r="D26647" s="53" t="s">
        <v>33872</v>
      </c>
    </row>
    <row r="26648" spans="1:4" ht="15" x14ac:dyDescent="0.25">
      <c r="A26648" s="53" t="s">
        <v>30642</v>
      </c>
      <c r="B26648" s="53">
        <v>15</v>
      </c>
      <c r="C26648" s="53" t="s">
        <v>33536</v>
      </c>
      <c r="D26648" s="53" t="s">
        <v>33873</v>
      </c>
    </row>
    <row r="26649" spans="1:4" ht="15" x14ac:dyDescent="0.25">
      <c r="A26649" s="53" t="s">
        <v>30643</v>
      </c>
      <c r="B26649" s="53">
        <v>15</v>
      </c>
      <c r="C26649" s="53" t="s">
        <v>33536</v>
      </c>
      <c r="D26649" s="53" t="s">
        <v>33873</v>
      </c>
    </row>
    <row r="26650" spans="1:4" ht="15" x14ac:dyDescent="0.25">
      <c r="A26650" s="53" t="s">
        <v>30644</v>
      </c>
      <c r="B26650" s="53">
        <v>15</v>
      </c>
      <c r="C26650" s="53" t="s">
        <v>33536</v>
      </c>
      <c r="D26650" s="53" t="s">
        <v>33873</v>
      </c>
    </row>
    <row r="26651" spans="1:4" ht="15" x14ac:dyDescent="0.25">
      <c r="A26651" s="53" t="s">
        <v>30645</v>
      </c>
      <c r="B26651" s="53">
        <v>45</v>
      </c>
      <c r="C26651" s="53" t="s">
        <v>33542</v>
      </c>
      <c r="D26651" s="53" t="s">
        <v>33873</v>
      </c>
    </row>
    <row r="26652" spans="1:4" ht="15" x14ac:dyDescent="0.25">
      <c r="A26652" s="53" t="s">
        <v>30646</v>
      </c>
      <c r="B26652" s="53">
        <v>60</v>
      </c>
      <c r="C26652" s="53" t="s">
        <v>33542</v>
      </c>
      <c r="D26652" s="53" t="s">
        <v>33873</v>
      </c>
    </row>
    <row r="26653" spans="1:4" ht="15" x14ac:dyDescent="0.25">
      <c r="A26653" s="53" t="s">
        <v>30647</v>
      </c>
      <c r="B26653" s="53">
        <v>30</v>
      </c>
      <c r="C26653" s="53" t="s">
        <v>33536</v>
      </c>
      <c r="D26653" s="53" t="s">
        <v>33873</v>
      </c>
    </row>
    <row r="26654" spans="1:4" ht="15" x14ac:dyDescent="0.25">
      <c r="A26654" s="53" t="s">
        <v>30648</v>
      </c>
      <c r="B26654" s="53">
        <v>60</v>
      </c>
      <c r="C26654" s="53" t="s">
        <v>33542</v>
      </c>
      <c r="D26654" s="53" t="s">
        <v>33873</v>
      </c>
    </row>
    <row r="26655" spans="1:4" ht="15" x14ac:dyDescent="0.25">
      <c r="A26655" s="53" t="s">
        <v>30649</v>
      </c>
      <c r="B26655" s="53"/>
      <c r="C26655" s="53" t="s">
        <v>33536</v>
      </c>
      <c r="D26655" s="53" t="s">
        <v>33872</v>
      </c>
    </row>
    <row r="26656" spans="1:4" ht="15" x14ac:dyDescent="0.25">
      <c r="A26656" s="53" t="s">
        <v>30650</v>
      </c>
      <c r="B26656" s="53"/>
      <c r="C26656" s="53" t="s">
        <v>33536</v>
      </c>
      <c r="D26656" s="53" t="s">
        <v>33872</v>
      </c>
    </row>
    <row r="26657" spans="1:4" ht="15" x14ac:dyDescent="0.25">
      <c r="A26657" s="53" t="s">
        <v>30651</v>
      </c>
      <c r="B26657" s="53">
        <v>15</v>
      </c>
      <c r="C26657" s="53" t="s">
        <v>33536</v>
      </c>
      <c r="D26657" s="53" t="s">
        <v>33873</v>
      </c>
    </row>
    <row r="26658" spans="1:4" ht="15" x14ac:dyDescent="0.25">
      <c r="A26658" s="53" t="s">
        <v>30652</v>
      </c>
      <c r="B26658" s="53">
        <v>15</v>
      </c>
      <c r="C26658" s="53" t="s">
        <v>33536</v>
      </c>
      <c r="D26658" s="53" t="s">
        <v>33873</v>
      </c>
    </row>
    <row r="26659" spans="1:4" ht="15" x14ac:dyDescent="0.25">
      <c r="A26659" s="53" t="s">
        <v>30653</v>
      </c>
      <c r="B26659" s="53">
        <v>15</v>
      </c>
      <c r="C26659" s="53" t="s">
        <v>33536</v>
      </c>
      <c r="D26659" s="53" t="s">
        <v>33873</v>
      </c>
    </row>
    <row r="26660" spans="1:4" ht="15" x14ac:dyDescent="0.25">
      <c r="A26660" s="53" t="s">
        <v>30654</v>
      </c>
      <c r="B26660" s="53">
        <v>15</v>
      </c>
      <c r="C26660" s="53" t="s">
        <v>33536</v>
      </c>
      <c r="D26660" s="53" t="s">
        <v>33873</v>
      </c>
    </row>
    <row r="26661" spans="1:4" ht="15" x14ac:dyDescent="0.25">
      <c r="A26661" s="53" t="s">
        <v>30655</v>
      </c>
      <c r="B26661" s="53">
        <v>15</v>
      </c>
      <c r="C26661" s="53" t="s">
        <v>33536</v>
      </c>
      <c r="D26661" s="53" t="s">
        <v>33873</v>
      </c>
    </row>
    <row r="26662" spans="1:4" ht="15" x14ac:dyDescent="0.25">
      <c r="A26662" s="53" t="s">
        <v>30656</v>
      </c>
      <c r="B26662" s="53">
        <v>15</v>
      </c>
      <c r="C26662" s="53" t="s">
        <v>33536</v>
      </c>
      <c r="D26662" s="53" t="s">
        <v>33873</v>
      </c>
    </row>
    <row r="26663" spans="1:4" ht="15" x14ac:dyDescent="0.25">
      <c r="A26663" s="53" t="s">
        <v>30657</v>
      </c>
      <c r="B26663" s="53">
        <v>15</v>
      </c>
      <c r="C26663" s="53" t="s">
        <v>33536</v>
      </c>
      <c r="D26663" s="53" t="s">
        <v>33873</v>
      </c>
    </row>
    <row r="26664" spans="1:4" ht="15" x14ac:dyDescent="0.25">
      <c r="A26664" s="53" t="s">
        <v>30658</v>
      </c>
      <c r="B26664" s="53">
        <v>60</v>
      </c>
      <c r="C26664" s="53" t="s">
        <v>33536</v>
      </c>
      <c r="D26664" s="53" t="s">
        <v>33873</v>
      </c>
    </row>
    <row r="26665" spans="1:4" ht="15" x14ac:dyDescent="0.25">
      <c r="A26665" s="53" t="s">
        <v>30659</v>
      </c>
      <c r="B26665" s="53">
        <v>20</v>
      </c>
      <c r="C26665" s="53" t="s">
        <v>33536</v>
      </c>
      <c r="D26665" s="53" t="s">
        <v>33872</v>
      </c>
    </row>
    <row r="26666" spans="1:4" ht="15" x14ac:dyDescent="0.25">
      <c r="A26666" s="53" t="s">
        <v>30660</v>
      </c>
      <c r="B26666" s="53">
        <v>20</v>
      </c>
      <c r="C26666" s="53" t="s">
        <v>33536</v>
      </c>
      <c r="D26666" s="53" t="s">
        <v>33872</v>
      </c>
    </row>
    <row r="26667" spans="1:4" ht="15" x14ac:dyDescent="0.25">
      <c r="A26667" s="53" t="s">
        <v>30661</v>
      </c>
      <c r="B26667" s="53">
        <v>20</v>
      </c>
      <c r="C26667" s="53" t="s">
        <v>33536</v>
      </c>
      <c r="D26667" s="53" t="s">
        <v>33872</v>
      </c>
    </row>
    <row r="26668" spans="1:4" ht="15" x14ac:dyDescent="0.25">
      <c r="A26668" s="53" t="s">
        <v>30662</v>
      </c>
      <c r="B26668" s="53">
        <v>20</v>
      </c>
      <c r="C26668" s="53" t="s">
        <v>33536</v>
      </c>
      <c r="D26668" s="53" t="s">
        <v>33872</v>
      </c>
    </row>
    <row r="26669" spans="1:4" ht="15" x14ac:dyDescent="0.25">
      <c r="A26669" s="53" t="s">
        <v>30663</v>
      </c>
      <c r="B26669" s="53">
        <v>20</v>
      </c>
      <c r="C26669" s="53" t="s">
        <v>33536</v>
      </c>
      <c r="D26669" s="53" t="s">
        <v>33872</v>
      </c>
    </row>
    <row r="26670" spans="1:4" ht="15" x14ac:dyDescent="0.25">
      <c r="A26670" s="53" t="s">
        <v>30664</v>
      </c>
      <c r="B26670" s="53">
        <v>20</v>
      </c>
      <c r="C26670" s="53" t="s">
        <v>33536</v>
      </c>
      <c r="D26670" s="53" t="s">
        <v>33872</v>
      </c>
    </row>
    <row r="26671" spans="1:4" ht="15" x14ac:dyDescent="0.25">
      <c r="A26671" s="53" t="s">
        <v>30665</v>
      </c>
      <c r="B26671" s="53">
        <v>10</v>
      </c>
      <c r="C26671" s="53" t="s">
        <v>33536</v>
      </c>
      <c r="D26671" s="53" t="s">
        <v>33872</v>
      </c>
    </row>
    <row r="26672" spans="1:4" ht="15" x14ac:dyDescent="0.25">
      <c r="A26672" s="53" t="s">
        <v>30666</v>
      </c>
      <c r="B26672" s="53">
        <v>20</v>
      </c>
      <c r="C26672" s="53" t="s">
        <v>33536</v>
      </c>
      <c r="D26672" s="53" t="s">
        <v>33872</v>
      </c>
    </row>
    <row r="26673" spans="1:4" ht="15" x14ac:dyDescent="0.25">
      <c r="A26673" s="53" t="s">
        <v>30667</v>
      </c>
      <c r="B26673" s="53">
        <v>10</v>
      </c>
      <c r="C26673" s="53" t="s">
        <v>33536</v>
      </c>
      <c r="D26673" s="53" t="s">
        <v>33872</v>
      </c>
    </row>
    <row r="26674" spans="1:4" ht="15" x14ac:dyDescent="0.25">
      <c r="A26674" s="53" t="s">
        <v>30668</v>
      </c>
      <c r="B26674" s="53">
        <v>20</v>
      </c>
      <c r="C26674" s="53" t="s">
        <v>33536</v>
      </c>
      <c r="D26674" s="53" t="s">
        <v>33872</v>
      </c>
    </row>
    <row r="26675" spans="1:4" ht="15" x14ac:dyDescent="0.25">
      <c r="A26675" s="53" t="s">
        <v>30669</v>
      </c>
      <c r="B26675" s="53">
        <v>10</v>
      </c>
      <c r="C26675" s="53" t="s">
        <v>33536</v>
      </c>
      <c r="D26675" s="53" t="s">
        <v>33872</v>
      </c>
    </row>
    <row r="26676" spans="1:4" ht="15" x14ac:dyDescent="0.25">
      <c r="A26676" s="53" t="s">
        <v>30670</v>
      </c>
      <c r="B26676" s="53">
        <v>20</v>
      </c>
      <c r="C26676" s="53" t="s">
        <v>33536</v>
      </c>
      <c r="D26676" s="53" t="s">
        <v>33872</v>
      </c>
    </row>
    <row r="26677" spans="1:4" ht="15" x14ac:dyDescent="0.25">
      <c r="A26677" s="53" t="s">
        <v>30671</v>
      </c>
      <c r="B26677" s="53">
        <v>10</v>
      </c>
      <c r="C26677" s="53" t="s">
        <v>33536</v>
      </c>
      <c r="D26677" s="53" t="s">
        <v>33872</v>
      </c>
    </row>
    <row r="26678" spans="1:4" ht="15" x14ac:dyDescent="0.25">
      <c r="A26678" s="53" t="s">
        <v>30672</v>
      </c>
      <c r="B26678" s="53">
        <v>20</v>
      </c>
      <c r="C26678" s="53" t="s">
        <v>33536</v>
      </c>
      <c r="D26678" s="53" t="s">
        <v>33872</v>
      </c>
    </row>
    <row r="26679" spans="1:4" ht="15" x14ac:dyDescent="0.25">
      <c r="A26679" s="53" t="s">
        <v>30673</v>
      </c>
      <c r="B26679" s="53">
        <v>10</v>
      </c>
      <c r="C26679" s="53" t="s">
        <v>33536</v>
      </c>
      <c r="D26679" s="53" t="s">
        <v>33872</v>
      </c>
    </row>
    <row r="26680" spans="1:4" ht="15" x14ac:dyDescent="0.25">
      <c r="A26680" s="53" t="s">
        <v>30674</v>
      </c>
      <c r="B26680" s="53">
        <v>20</v>
      </c>
      <c r="C26680" s="53" t="s">
        <v>33536</v>
      </c>
      <c r="D26680" s="53" t="s">
        <v>33872</v>
      </c>
    </row>
    <row r="26681" spans="1:4" ht="15" x14ac:dyDescent="0.25">
      <c r="A26681" s="53" t="s">
        <v>30675</v>
      </c>
      <c r="B26681" s="53">
        <v>10</v>
      </c>
      <c r="C26681" s="53" t="s">
        <v>33536</v>
      </c>
      <c r="D26681" s="53" t="s">
        <v>33872</v>
      </c>
    </row>
    <row r="26682" spans="1:4" ht="15" x14ac:dyDescent="0.25">
      <c r="A26682" s="53" t="s">
        <v>30676</v>
      </c>
      <c r="B26682" s="53">
        <v>20</v>
      </c>
      <c r="C26682" s="53" t="s">
        <v>33536</v>
      </c>
      <c r="D26682" s="53" t="s">
        <v>33872</v>
      </c>
    </row>
    <row r="26683" spans="1:4" ht="15" x14ac:dyDescent="0.25">
      <c r="A26683" s="53" t="s">
        <v>30677</v>
      </c>
      <c r="B26683" s="53">
        <v>50</v>
      </c>
      <c r="C26683" s="53" t="s">
        <v>33536</v>
      </c>
      <c r="D26683" s="53" t="s">
        <v>33872</v>
      </c>
    </row>
    <row r="26684" spans="1:4" ht="15" x14ac:dyDescent="0.25">
      <c r="A26684" s="53" t="s">
        <v>30678</v>
      </c>
      <c r="B26684" s="53">
        <v>20</v>
      </c>
      <c r="C26684" s="53" t="s">
        <v>33536</v>
      </c>
      <c r="D26684" s="53" t="s">
        <v>33872</v>
      </c>
    </row>
    <row r="26685" spans="1:4" ht="15" x14ac:dyDescent="0.25">
      <c r="A26685" s="53" t="s">
        <v>30679</v>
      </c>
      <c r="B26685" s="53">
        <v>20</v>
      </c>
      <c r="C26685" s="53" t="s">
        <v>33536</v>
      </c>
      <c r="D26685" s="53" t="s">
        <v>33872</v>
      </c>
    </row>
    <row r="26686" spans="1:4" ht="15" x14ac:dyDescent="0.25">
      <c r="A26686" s="53" t="s">
        <v>30680</v>
      </c>
      <c r="B26686" s="53">
        <v>10</v>
      </c>
      <c r="C26686" s="53" t="s">
        <v>33536</v>
      </c>
      <c r="D26686" s="53" t="s">
        <v>33872</v>
      </c>
    </row>
    <row r="26687" spans="1:4" ht="15" x14ac:dyDescent="0.25">
      <c r="A26687" s="53" t="s">
        <v>30681</v>
      </c>
      <c r="B26687" s="53">
        <v>40</v>
      </c>
      <c r="C26687" s="53" t="s">
        <v>33536</v>
      </c>
      <c r="D26687" s="53" t="s">
        <v>33872</v>
      </c>
    </row>
    <row r="26688" spans="1:4" ht="15" x14ac:dyDescent="0.25">
      <c r="A26688" s="53" t="s">
        <v>30682</v>
      </c>
      <c r="B26688" s="53">
        <v>10</v>
      </c>
      <c r="C26688" s="53" t="s">
        <v>33536</v>
      </c>
      <c r="D26688" s="53" t="s">
        <v>33872</v>
      </c>
    </row>
    <row r="26689" spans="1:4" ht="15" x14ac:dyDescent="0.25">
      <c r="A26689" s="53" t="s">
        <v>30683</v>
      </c>
      <c r="B26689" s="53">
        <v>10</v>
      </c>
      <c r="C26689" s="53" t="s">
        <v>33536</v>
      </c>
      <c r="D26689" s="53" t="s">
        <v>33872</v>
      </c>
    </row>
    <row r="26690" spans="1:4" ht="15" x14ac:dyDescent="0.25">
      <c r="A26690" s="53" t="s">
        <v>30684</v>
      </c>
      <c r="B26690" s="53">
        <v>10</v>
      </c>
      <c r="C26690" s="53" t="s">
        <v>33536</v>
      </c>
      <c r="D26690" s="53" t="s">
        <v>33872</v>
      </c>
    </row>
    <row r="26691" spans="1:4" ht="15" x14ac:dyDescent="0.25">
      <c r="A26691" s="53" t="s">
        <v>30685</v>
      </c>
      <c r="B26691" s="53">
        <v>10</v>
      </c>
      <c r="C26691" s="53" t="s">
        <v>33536</v>
      </c>
      <c r="D26691" s="53" t="s">
        <v>33872</v>
      </c>
    </row>
    <row r="26692" spans="1:4" ht="15" x14ac:dyDescent="0.25">
      <c r="A26692" s="53" t="s">
        <v>30686</v>
      </c>
      <c r="B26692" s="53">
        <v>20</v>
      </c>
      <c r="C26692" s="53" t="s">
        <v>33536</v>
      </c>
      <c r="D26692" s="53" t="s">
        <v>33872</v>
      </c>
    </row>
    <row r="26693" spans="1:4" ht="15" x14ac:dyDescent="0.25">
      <c r="A26693" s="53" t="s">
        <v>30687</v>
      </c>
      <c r="B26693" s="53">
        <v>20</v>
      </c>
      <c r="C26693" s="53" t="s">
        <v>33536</v>
      </c>
      <c r="D26693" s="53" t="s">
        <v>33872</v>
      </c>
    </row>
    <row r="26694" spans="1:4" ht="15" x14ac:dyDescent="0.25">
      <c r="A26694" s="53" t="s">
        <v>30688</v>
      </c>
      <c r="B26694" s="53">
        <v>20</v>
      </c>
      <c r="C26694" s="53" t="s">
        <v>33536</v>
      </c>
      <c r="D26694" s="53" t="s">
        <v>33872</v>
      </c>
    </row>
    <row r="26695" spans="1:4" ht="15" x14ac:dyDescent="0.25">
      <c r="A26695" s="53" t="s">
        <v>30689</v>
      </c>
      <c r="B26695" s="53">
        <v>20</v>
      </c>
      <c r="C26695" s="53" t="s">
        <v>33536</v>
      </c>
      <c r="D26695" s="53" t="s">
        <v>33872</v>
      </c>
    </row>
    <row r="26696" spans="1:4" ht="15" x14ac:dyDescent="0.25">
      <c r="A26696" s="53" t="s">
        <v>30690</v>
      </c>
      <c r="B26696" s="53">
        <v>20</v>
      </c>
      <c r="C26696" s="53" t="s">
        <v>33536</v>
      </c>
      <c r="D26696" s="53" t="s">
        <v>33872</v>
      </c>
    </row>
    <row r="26697" spans="1:4" ht="15" x14ac:dyDescent="0.25">
      <c r="A26697" s="53" t="s">
        <v>30691</v>
      </c>
      <c r="B26697" s="53">
        <v>20</v>
      </c>
      <c r="C26697" s="53" t="s">
        <v>33536</v>
      </c>
      <c r="D26697" s="53" t="s">
        <v>33872</v>
      </c>
    </row>
    <row r="26698" spans="1:4" ht="15" x14ac:dyDescent="0.25">
      <c r="A26698" s="53" t="s">
        <v>30692</v>
      </c>
      <c r="B26698" s="53">
        <v>20</v>
      </c>
      <c r="C26698" s="53" t="s">
        <v>33536</v>
      </c>
      <c r="D26698" s="53" t="s">
        <v>33872</v>
      </c>
    </row>
    <row r="26699" spans="1:4" ht="15" x14ac:dyDescent="0.25">
      <c r="A26699" s="53" t="s">
        <v>30693</v>
      </c>
      <c r="B26699" s="53">
        <v>10</v>
      </c>
      <c r="C26699" s="53" t="s">
        <v>33536</v>
      </c>
      <c r="D26699" s="53" t="s">
        <v>33872</v>
      </c>
    </row>
    <row r="26700" spans="1:4" ht="15" x14ac:dyDescent="0.25">
      <c r="A26700" s="53" t="s">
        <v>30694</v>
      </c>
      <c r="B26700" s="53">
        <v>10</v>
      </c>
      <c r="C26700" s="53" t="s">
        <v>33536</v>
      </c>
      <c r="D26700" s="53" t="s">
        <v>33872</v>
      </c>
    </row>
    <row r="26701" spans="1:4" ht="15" x14ac:dyDescent="0.25">
      <c r="A26701" s="53" t="s">
        <v>30695</v>
      </c>
      <c r="B26701" s="53">
        <v>10</v>
      </c>
      <c r="C26701" s="53" t="s">
        <v>33536</v>
      </c>
      <c r="D26701" s="53" t="s">
        <v>33872</v>
      </c>
    </row>
    <row r="26702" spans="1:4" ht="15" x14ac:dyDescent="0.25">
      <c r="A26702" s="53" t="s">
        <v>30696</v>
      </c>
      <c r="B26702" s="53">
        <v>10</v>
      </c>
      <c r="C26702" s="53" t="s">
        <v>33536</v>
      </c>
      <c r="D26702" s="53" t="s">
        <v>33872</v>
      </c>
    </row>
    <row r="26703" spans="1:4" ht="15" x14ac:dyDescent="0.25">
      <c r="A26703" s="53" t="s">
        <v>30697</v>
      </c>
      <c r="B26703" s="53">
        <v>10</v>
      </c>
      <c r="C26703" s="53" t="s">
        <v>33536</v>
      </c>
      <c r="D26703" s="53" t="s">
        <v>33872</v>
      </c>
    </row>
    <row r="26704" spans="1:4" ht="15" x14ac:dyDescent="0.25">
      <c r="A26704" s="53" t="s">
        <v>30698</v>
      </c>
      <c r="B26704" s="53">
        <v>10</v>
      </c>
      <c r="C26704" s="53" t="s">
        <v>33536</v>
      </c>
      <c r="D26704" s="53" t="s">
        <v>33872</v>
      </c>
    </row>
    <row r="26705" spans="1:4" ht="15" x14ac:dyDescent="0.25">
      <c r="A26705" s="53" t="s">
        <v>30699</v>
      </c>
      <c r="B26705" s="53">
        <v>10</v>
      </c>
      <c r="C26705" s="53" t="s">
        <v>33536</v>
      </c>
      <c r="D26705" s="53" t="s">
        <v>33872</v>
      </c>
    </row>
    <row r="26706" spans="1:4" ht="15" x14ac:dyDescent="0.25">
      <c r="A26706" s="53" t="s">
        <v>30700</v>
      </c>
      <c r="B26706" s="53">
        <v>40</v>
      </c>
      <c r="C26706" s="53" t="s">
        <v>33536</v>
      </c>
      <c r="D26706" s="53" t="s">
        <v>33872</v>
      </c>
    </row>
    <row r="26707" spans="1:4" ht="15" x14ac:dyDescent="0.25">
      <c r="A26707" s="53" t="s">
        <v>30701</v>
      </c>
      <c r="B26707" s="53">
        <v>50</v>
      </c>
      <c r="C26707" s="53" t="s">
        <v>33536</v>
      </c>
      <c r="D26707" s="53" t="s">
        <v>33872</v>
      </c>
    </row>
    <row r="26708" spans="1:4" ht="15" x14ac:dyDescent="0.25">
      <c r="A26708" s="53" t="s">
        <v>30702</v>
      </c>
      <c r="B26708" s="53">
        <v>40</v>
      </c>
      <c r="C26708" s="53" t="s">
        <v>33536</v>
      </c>
      <c r="D26708" s="53" t="s">
        <v>33872</v>
      </c>
    </row>
    <row r="26709" spans="1:4" ht="15" x14ac:dyDescent="0.25">
      <c r="A26709" s="53" t="s">
        <v>30703</v>
      </c>
      <c r="B26709" s="53">
        <v>50</v>
      </c>
      <c r="C26709" s="53" t="s">
        <v>33536</v>
      </c>
      <c r="D26709" s="53" t="s">
        <v>33872</v>
      </c>
    </row>
    <row r="26710" spans="1:4" ht="15" x14ac:dyDescent="0.25">
      <c r="A26710" s="53" t="s">
        <v>30704</v>
      </c>
      <c r="B26710" s="53">
        <v>20</v>
      </c>
      <c r="C26710" s="53" t="s">
        <v>33536</v>
      </c>
      <c r="D26710" s="53" t="s">
        <v>33872</v>
      </c>
    </row>
    <row r="26711" spans="1:4" ht="15" x14ac:dyDescent="0.25">
      <c r="A26711" s="53" t="s">
        <v>30705</v>
      </c>
      <c r="B26711" s="53">
        <v>20</v>
      </c>
      <c r="C26711" s="53" t="s">
        <v>33536</v>
      </c>
      <c r="D26711" s="53" t="s">
        <v>33872</v>
      </c>
    </row>
    <row r="26712" spans="1:4" ht="15" x14ac:dyDescent="0.25">
      <c r="A26712" s="53" t="s">
        <v>30706</v>
      </c>
      <c r="B26712" s="53">
        <v>30</v>
      </c>
      <c r="C26712" s="53" t="s">
        <v>33536</v>
      </c>
      <c r="D26712" s="53" t="s">
        <v>33872</v>
      </c>
    </row>
    <row r="26713" spans="1:4" ht="15" x14ac:dyDescent="0.25">
      <c r="A26713" s="53" t="s">
        <v>30707</v>
      </c>
      <c r="B26713" s="53">
        <v>40</v>
      </c>
      <c r="C26713" s="53" t="s">
        <v>33536</v>
      </c>
      <c r="D26713" s="53" t="s">
        <v>33872</v>
      </c>
    </row>
    <row r="26714" spans="1:4" ht="15" x14ac:dyDescent="0.25">
      <c r="A26714" s="53" t="s">
        <v>30708</v>
      </c>
      <c r="B26714" s="53">
        <v>40</v>
      </c>
      <c r="C26714" s="53" t="s">
        <v>33536</v>
      </c>
      <c r="D26714" s="53" t="s">
        <v>33872</v>
      </c>
    </row>
    <row r="26715" spans="1:4" ht="15" x14ac:dyDescent="0.25">
      <c r="A26715" s="53" t="s">
        <v>30709</v>
      </c>
      <c r="B26715" s="53">
        <v>10</v>
      </c>
      <c r="C26715" s="53" t="s">
        <v>33536</v>
      </c>
      <c r="D26715" s="53" t="s">
        <v>33872</v>
      </c>
    </row>
    <row r="26716" spans="1:4" ht="15" x14ac:dyDescent="0.25">
      <c r="A26716" s="53" t="s">
        <v>30710</v>
      </c>
      <c r="B26716" s="53">
        <v>10</v>
      </c>
      <c r="C26716" s="53" t="s">
        <v>33536</v>
      </c>
      <c r="D26716" s="53" t="s">
        <v>33872</v>
      </c>
    </row>
    <row r="26717" spans="1:4" ht="15" x14ac:dyDescent="0.25">
      <c r="A26717" s="53" t="s">
        <v>30711</v>
      </c>
      <c r="B26717" s="53">
        <v>10</v>
      </c>
      <c r="C26717" s="53" t="s">
        <v>33536</v>
      </c>
      <c r="D26717" s="53" t="s">
        <v>33872</v>
      </c>
    </row>
    <row r="26718" spans="1:4" ht="15" x14ac:dyDescent="0.25">
      <c r="A26718" s="53" t="s">
        <v>30712</v>
      </c>
      <c r="B26718" s="53">
        <v>20</v>
      </c>
      <c r="C26718" s="53" t="s">
        <v>33536</v>
      </c>
      <c r="D26718" s="53" t="s">
        <v>33872</v>
      </c>
    </row>
    <row r="26719" spans="1:4" ht="15" x14ac:dyDescent="0.25">
      <c r="A26719" s="53" t="s">
        <v>30713</v>
      </c>
      <c r="B26719" s="53">
        <v>20</v>
      </c>
      <c r="C26719" s="53" t="s">
        <v>33536</v>
      </c>
      <c r="D26719" s="53" t="s">
        <v>33872</v>
      </c>
    </row>
    <row r="26720" spans="1:4" ht="15" x14ac:dyDescent="0.25">
      <c r="A26720" s="53" t="s">
        <v>30714</v>
      </c>
      <c r="B26720" s="53">
        <v>20</v>
      </c>
      <c r="C26720" s="53" t="s">
        <v>33536</v>
      </c>
      <c r="D26720" s="53" t="s">
        <v>33872</v>
      </c>
    </row>
    <row r="26721" spans="1:4" ht="15" x14ac:dyDescent="0.25">
      <c r="A26721" s="53" t="s">
        <v>30715</v>
      </c>
      <c r="B26721" s="53">
        <v>20</v>
      </c>
      <c r="C26721" s="53" t="s">
        <v>33536</v>
      </c>
      <c r="D26721" s="53" t="s">
        <v>33872</v>
      </c>
    </row>
    <row r="26722" spans="1:4" ht="15" x14ac:dyDescent="0.25">
      <c r="A26722" s="53" t="s">
        <v>30716</v>
      </c>
      <c r="B26722" s="53">
        <v>20</v>
      </c>
      <c r="C26722" s="53" t="s">
        <v>33536</v>
      </c>
      <c r="D26722" s="53" t="s">
        <v>33872</v>
      </c>
    </row>
    <row r="26723" spans="1:4" ht="15" x14ac:dyDescent="0.25">
      <c r="A26723" s="53" t="s">
        <v>30717</v>
      </c>
      <c r="B26723" s="53">
        <v>20</v>
      </c>
      <c r="C26723" s="53" t="s">
        <v>33536</v>
      </c>
      <c r="D26723" s="53" t="s">
        <v>33872</v>
      </c>
    </row>
    <row r="26724" spans="1:4" ht="15" x14ac:dyDescent="0.25">
      <c r="A26724" s="53" t="s">
        <v>30718</v>
      </c>
      <c r="B26724" s="53">
        <v>10</v>
      </c>
      <c r="C26724" s="53" t="s">
        <v>33536</v>
      </c>
      <c r="D26724" s="53" t="s">
        <v>33872</v>
      </c>
    </row>
    <row r="26725" spans="1:4" ht="15" x14ac:dyDescent="0.25">
      <c r="A26725" s="53" t="s">
        <v>30719</v>
      </c>
      <c r="B26725" s="53">
        <v>10</v>
      </c>
      <c r="C26725" s="53" t="s">
        <v>33536</v>
      </c>
      <c r="D26725" s="53" t="s">
        <v>33872</v>
      </c>
    </row>
    <row r="26726" spans="1:4" ht="15" x14ac:dyDescent="0.25">
      <c r="A26726" s="53" t="s">
        <v>30720</v>
      </c>
      <c r="B26726" s="53">
        <v>10</v>
      </c>
      <c r="C26726" s="53" t="s">
        <v>33536</v>
      </c>
      <c r="D26726" s="53" t="s">
        <v>33872</v>
      </c>
    </row>
    <row r="26727" spans="1:4" ht="15" x14ac:dyDescent="0.25">
      <c r="A26727" s="53" t="s">
        <v>30721</v>
      </c>
      <c r="B26727" s="53">
        <v>10</v>
      </c>
      <c r="C26727" s="53" t="s">
        <v>33536</v>
      </c>
      <c r="D26727" s="53" t="s">
        <v>33872</v>
      </c>
    </row>
    <row r="26728" spans="1:4" ht="15" x14ac:dyDescent="0.25">
      <c r="A26728" s="53" t="s">
        <v>30722</v>
      </c>
      <c r="B26728" s="53">
        <v>10</v>
      </c>
      <c r="C26728" s="53" t="s">
        <v>33536</v>
      </c>
      <c r="D26728" s="53" t="s">
        <v>33872</v>
      </c>
    </row>
    <row r="26729" spans="1:4" ht="15" x14ac:dyDescent="0.25">
      <c r="A26729" s="53" t="s">
        <v>30723</v>
      </c>
      <c r="B26729" s="53">
        <v>10</v>
      </c>
      <c r="C26729" s="53" t="s">
        <v>33536</v>
      </c>
      <c r="D26729" s="53" t="s">
        <v>33872</v>
      </c>
    </row>
    <row r="26730" spans="1:4" ht="15" x14ac:dyDescent="0.25">
      <c r="A26730" s="53" t="s">
        <v>30724</v>
      </c>
      <c r="B26730" s="53">
        <v>10</v>
      </c>
      <c r="C26730" s="53" t="s">
        <v>33536</v>
      </c>
      <c r="D26730" s="53" t="s">
        <v>33872</v>
      </c>
    </row>
    <row r="26731" spans="1:4" ht="15" x14ac:dyDescent="0.25">
      <c r="A26731" s="53" t="s">
        <v>30725</v>
      </c>
      <c r="B26731" s="53">
        <v>40</v>
      </c>
      <c r="C26731" s="53" t="s">
        <v>33536</v>
      </c>
      <c r="D26731" s="53" t="s">
        <v>33872</v>
      </c>
    </row>
    <row r="26732" spans="1:4" ht="15" x14ac:dyDescent="0.25">
      <c r="A26732" s="53" t="s">
        <v>30726</v>
      </c>
      <c r="B26732" s="53">
        <v>50</v>
      </c>
      <c r="C26732" s="53" t="s">
        <v>33536</v>
      </c>
      <c r="D26732" s="53" t="s">
        <v>33872</v>
      </c>
    </row>
    <row r="26733" spans="1:4" ht="15" x14ac:dyDescent="0.25">
      <c r="A26733" s="53" t="s">
        <v>30727</v>
      </c>
      <c r="B26733" s="53">
        <v>40</v>
      </c>
      <c r="C26733" s="53" t="s">
        <v>33536</v>
      </c>
      <c r="D26733" s="53" t="s">
        <v>33872</v>
      </c>
    </row>
    <row r="26734" spans="1:4" ht="15" x14ac:dyDescent="0.25">
      <c r="A26734" s="53" t="s">
        <v>30728</v>
      </c>
      <c r="B26734" s="53">
        <v>50</v>
      </c>
      <c r="C26734" s="53" t="s">
        <v>33536</v>
      </c>
      <c r="D26734" s="53" t="s">
        <v>33872</v>
      </c>
    </row>
    <row r="26735" spans="1:4" ht="15" x14ac:dyDescent="0.25">
      <c r="A26735" s="53" t="s">
        <v>30729</v>
      </c>
      <c r="B26735" s="53">
        <v>30</v>
      </c>
      <c r="C26735" s="53" t="s">
        <v>33536</v>
      </c>
      <c r="D26735" s="53" t="s">
        <v>33872</v>
      </c>
    </row>
    <row r="26736" spans="1:4" ht="15" x14ac:dyDescent="0.25">
      <c r="A26736" s="53" t="s">
        <v>30730</v>
      </c>
      <c r="B26736" s="53">
        <v>15</v>
      </c>
      <c r="C26736" s="53" t="s">
        <v>33536</v>
      </c>
      <c r="D26736" s="53" t="s">
        <v>33872</v>
      </c>
    </row>
    <row r="26737" spans="1:4" ht="15" x14ac:dyDescent="0.25">
      <c r="A26737" s="53" t="s">
        <v>30731</v>
      </c>
      <c r="B26737" s="53">
        <v>15</v>
      </c>
      <c r="C26737" s="53" t="s">
        <v>33536</v>
      </c>
      <c r="D26737" s="53" t="s">
        <v>33872</v>
      </c>
    </row>
    <row r="26738" spans="1:4" ht="15" x14ac:dyDescent="0.25">
      <c r="A26738" s="53" t="s">
        <v>30732</v>
      </c>
      <c r="B26738" s="53">
        <v>15</v>
      </c>
      <c r="C26738" s="53" t="s">
        <v>33536</v>
      </c>
      <c r="D26738" s="53" t="s">
        <v>33872</v>
      </c>
    </row>
    <row r="26739" spans="1:4" ht="15" x14ac:dyDescent="0.25">
      <c r="A26739" s="53" t="s">
        <v>30733</v>
      </c>
      <c r="B26739" s="53">
        <v>15</v>
      </c>
      <c r="C26739" s="53" t="s">
        <v>33536</v>
      </c>
      <c r="D26739" s="53" t="s">
        <v>33872</v>
      </c>
    </row>
    <row r="26740" spans="1:4" ht="15" x14ac:dyDescent="0.25">
      <c r="A26740" s="53" t="s">
        <v>30734</v>
      </c>
      <c r="B26740" s="53">
        <v>15</v>
      </c>
      <c r="C26740" s="53" t="s">
        <v>33536</v>
      </c>
      <c r="D26740" s="53" t="s">
        <v>33872</v>
      </c>
    </row>
    <row r="26741" spans="1:4" ht="15" x14ac:dyDescent="0.25">
      <c r="A26741" s="53" t="s">
        <v>30735</v>
      </c>
      <c r="B26741" s="53">
        <v>15</v>
      </c>
      <c r="C26741" s="53" t="s">
        <v>33536</v>
      </c>
      <c r="D26741" s="53" t="s">
        <v>33872</v>
      </c>
    </row>
    <row r="26742" spans="1:4" ht="15" x14ac:dyDescent="0.25">
      <c r="A26742" s="53" t="s">
        <v>30736</v>
      </c>
      <c r="B26742" s="53">
        <v>15</v>
      </c>
      <c r="C26742" s="53" t="s">
        <v>33536</v>
      </c>
      <c r="D26742" s="53" t="s">
        <v>33872</v>
      </c>
    </row>
    <row r="26743" spans="1:4" ht="15" x14ac:dyDescent="0.25">
      <c r="A26743" s="53" t="s">
        <v>30737</v>
      </c>
      <c r="B26743" s="53">
        <v>15</v>
      </c>
      <c r="C26743" s="53" t="s">
        <v>33536</v>
      </c>
      <c r="D26743" s="53" t="s">
        <v>33872</v>
      </c>
    </row>
    <row r="26744" spans="1:4" ht="15" x14ac:dyDescent="0.25">
      <c r="A26744" s="53" t="s">
        <v>30738</v>
      </c>
      <c r="B26744" s="53">
        <v>15</v>
      </c>
      <c r="C26744" s="53" t="s">
        <v>33536</v>
      </c>
      <c r="D26744" s="53" t="s">
        <v>33872</v>
      </c>
    </row>
    <row r="26745" spans="1:4" ht="15" x14ac:dyDescent="0.25">
      <c r="A26745" s="53" t="s">
        <v>30739</v>
      </c>
      <c r="B26745" s="53">
        <v>20</v>
      </c>
      <c r="C26745" s="53" t="s">
        <v>33536</v>
      </c>
      <c r="D26745" s="53" t="s">
        <v>33872</v>
      </c>
    </row>
    <row r="26746" spans="1:4" ht="15" x14ac:dyDescent="0.25">
      <c r="A26746" s="53" t="s">
        <v>30740</v>
      </c>
      <c r="B26746" s="53">
        <v>20</v>
      </c>
      <c r="C26746" s="53" t="s">
        <v>33536</v>
      </c>
      <c r="D26746" s="53" t="s">
        <v>33872</v>
      </c>
    </row>
    <row r="26747" spans="1:4" ht="15" x14ac:dyDescent="0.25">
      <c r="A26747" s="53" t="s">
        <v>30741</v>
      </c>
      <c r="B26747" s="53">
        <v>5</v>
      </c>
      <c r="C26747" s="53" t="s">
        <v>33536</v>
      </c>
      <c r="D26747" s="53" t="s">
        <v>33872</v>
      </c>
    </row>
    <row r="26748" spans="1:4" ht="15" x14ac:dyDescent="0.25">
      <c r="A26748" s="53" t="s">
        <v>30742</v>
      </c>
      <c r="B26748" s="53">
        <v>5</v>
      </c>
      <c r="C26748" s="53" t="s">
        <v>33536</v>
      </c>
      <c r="D26748" s="53" t="s">
        <v>33872</v>
      </c>
    </row>
    <row r="26749" spans="1:4" ht="15" x14ac:dyDescent="0.25">
      <c r="A26749" s="53" t="s">
        <v>30743</v>
      </c>
      <c r="B26749" s="53">
        <v>5</v>
      </c>
      <c r="C26749" s="53" t="s">
        <v>33536</v>
      </c>
      <c r="D26749" s="53" t="s">
        <v>33872</v>
      </c>
    </row>
    <row r="26750" spans="1:4" ht="15" x14ac:dyDescent="0.25">
      <c r="A26750" s="53" t="s">
        <v>30744</v>
      </c>
      <c r="B26750" s="53">
        <v>20</v>
      </c>
      <c r="C26750" s="53" t="s">
        <v>33536</v>
      </c>
      <c r="D26750" s="53" t="s">
        <v>33872</v>
      </c>
    </row>
    <row r="26751" spans="1:4" ht="15" x14ac:dyDescent="0.25">
      <c r="A26751" s="53" t="s">
        <v>30745</v>
      </c>
      <c r="B26751" s="53">
        <v>5</v>
      </c>
      <c r="C26751" s="53" t="s">
        <v>33536</v>
      </c>
      <c r="D26751" s="53" t="s">
        <v>33872</v>
      </c>
    </row>
    <row r="26752" spans="1:4" ht="15" x14ac:dyDescent="0.25">
      <c r="A26752" s="53" t="s">
        <v>30746</v>
      </c>
      <c r="B26752" s="53">
        <v>5</v>
      </c>
      <c r="C26752" s="53" t="s">
        <v>33536</v>
      </c>
      <c r="D26752" s="53" t="s">
        <v>33872</v>
      </c>
    </row>
    <row r="26753" spans="1:4" ht="15" x14ac:dyDescent="0.25">
      <c r="A26753" s="53" t="s">
        <v>30747</v>
      </c>
      <c r="B26753" s="53">
        <v>35</v>
      </c>
      <c r="C26753" s="53" t="s">
        <v>33536</v>
      </c>
      <c r="D26753" s="53" t="s">
        <v>33872</v>
      </c>
    </row>
    <row r="26754" spans="1:4" ht="15" x14ac:dyDescent="0.25">
      <c r="A26754" s="53" t="s">
        <v>30748</v>
      </c>
      <c r="B26754" s="53">
        <v>35</v>
      </c>
      <c r="C26754" s="53" t="s">
        <v>33536</v>
      </c>
      <c r="D26754" s="53" t="s">
        <v>33872</v>
      </c>
    </row>
    <row r="26755" spans="1:4" ht="15" x14ac:dyDescent="0.25">
      <c r="A26755" s="53" t="s">
        <v>30749</v>
      </c>
      <c r="B26755" s="53">
        <v>35</v>
      </c>
      <c r="C26755" s="53" t="s">
        <v>33536</v>
      </c>
      <c r="D26755" s="53" t="s">
        <v>33872</v>
      </c>
    </row>
    <row r="26756" spans="1:4" ht="15" x14ac:dyDescent="0.25">
      <c r="A26756" s="53" t="s">
        <v>30750</v>
      </c>
      <c r="B26756" s="53">
        <v>20</v>
      </c>
      <c r="C26756" s="53" t="s">
        <v>33536</v>
      </c>
      <c r="D26756" s="53" t="s">
        <v>33872</v>
      </c>
    </row>
    <row r="26757" spans="1:4" ht="15" x14ac:dyDescent="0.25">
      <c r="A26757" s="53" t="s">
        <v>30751</v>
      </c>
      <c r="B26757" s="53">
        <v>15</v>
      </c>
      <c r="C26757" s="53" t="s">
        <v>33536</v>
      </c>
      <c r="D26757" s="53" t="s">
        <v>33872</v>
      </c>
    </row>
    <row r="26758" spans="1:4" ht="15" x14ac:dyDescent="0.25">
      <c r="A26758" s="53" t="s">
        <v>30752</v>
      </c>
      <c r="B26758" s="53">
        <v>20</v>
      </c>
      <c r="C26758" s="53" t="s">
        <v>33536</v>
      </c>
      <c r="D26758" s="53" t="s">
        <v>33872</v>
      </c>
    </row>
    <row r="26759" spans="1:4" ht="15" x14ac:dyDescent="0.25">
      <c r="A26759" s="53" t="s">
        <v>30753</v>
      </c>
      <c r="B26759" s="53">
        <v>10</v>
      </c>
      <c r="C26759" s="53" t="s">
        <v>33536</v>
      </c>
      <c r="D26759" s="53" t="s">
        <v>33872</v>
      </c>
    </row>
    <row r="26760" spans="1:4" ht="15" x14ac:dyDescent="0.25">
      <c r="A26760" s="53" t="s">
        <v>30754</v>
      </c>
      <c r="B26760" s="53">
        <v>5</v>
      </c>
      <c r="C26760" s="53" t="s">
        <v>33536</v>
      </c>
      <c r="D26760" s="53" t="s">
        <v>33872</v>
      </c>
    </row>
    <row r="26761" spans="1:4" ht="15" x14ac:dyDescent="0.25">
      <c r="A26761" s="53" t="s">
        <v>30755</v>
      </c>
      <c r="B26761" s="53">
        <v>10</v>
      </c>
      <c r="C26761" s="53" t="s">
        <v>33536</v>
      </c>
      <c r="D26761" s="53" t="s">
        <v>33872</v>
      </c>
    </row>
    <row r="26762" spans="1:4" ht="15" x14ac:dyDescent="0.25">
      <c r="A26762" s="53" t="s">
        <v>30756</v>
      </c>
      <c r="B26762" s="53">
        <v>15</v>
      </c>
      <c r="C26762" s="53" t="s">
        <v>33536</v>
      </c>
      <c r="D26762" s="53" t="s">
        <v>33872</v>
      </c>
    </row>
    <row r="26763" spans="1:4" ht="15" x14ac:dyDescent="0.25">
      <c r="A26763" s="53" t="s">
        <v>30757</v>
      </c>
      <c r="B26763" s="53">
        <v>10</v>
      </c>
      <c r="C26763" s="53" t="s">
        <v>33536</v>
      </c>
      <c r="D26763" s="53" t="s">
        <v>33872</v>
      </c>
    </row>
    <row r="26764" spans="1:4" ht="15" x14ac:dyDescent="0.25">
      <c r="A26764" s="53" t="s">
        <v>30758</v>
      </c>
      <c r="B26764" s="53">
        <v>25</v>
      </c>
      <c r="C26764" s="53" t="s">
        <v>33536</v>
      </c>
      <c r="D26764" s="53" t="s">
        <v>33872</v>
      </c>
    </row>
    <row r="26765" spans="1:4" ht="15" x14ac:dyDescent="0.25">
      <c r="A26765" s="53" t="s">
        <v>30759</v>
      </c>
      <c r="B26765" s="53">
        <v>10</v>
      </c>
      <c r="C26765" s="53" t="s">
        <v>33536</v>
      </c>
      <c r="D26765" s="53" t="s">
        <v>33872</v>
      </c>
    </row>
    <row r="26766" spans="1:4" ht="15" x14ac:dyDescent="0.25">
      <c r="A26766" s="53" t="s">
        <v>30760</v>
      </c>
      <c r="B26766" s="53">
        <v>20</v>
      </c>
      <c r="C26766" s="53" t="s">
        <v>33536</v>
      </c>
      <c r="D26766" s="53" t="s">
        <v>33872</v>
      </c>
    </row>
    <row r="26767" spans="1:4" ht="15" x14ac:dyDescent="0.25">
      <c r="A26767" s="53" t="s">
        <v>30761</v>
      </c>
      <c r="B26767" s="53">
        <v>40</v>
      </c>
      <c r="C26767" s="53"/>
      <c r="D26767" s="53" t="s">
        <v>33872</v>
      </c>
    </row>
    <row r="26768" spans="1:4" ht="15" x14ac:dyDescent="0.25">
      <c r="A26768" s="53" t="s">
        <v>30762</v>
      </c>
      <c r="B26768" s="53">
        <v>40</v>
      </c>
      <c r="C26768" s="53" t="s">
        <v>33536</v>
      </c>
      <c r="D26768" s="53" t="s">
        <v>33872</v>
      </c>
    </row>
    <row r="26769" spans="1:4" ht="15" x14ac:dyDescent="0.25">
      <c r="A26769" s="53" t="s">
        <v>30763</v>
      </c>
      <c r="B26769" s="53">
        <v>20</v>
      </c>
      <c r="C26769" s="53" t="s">
        <v>33536</v>
      </c>
      <c r="D26769" s="53" t="s">
        <v>33872</v>
      </c>
    </row>
    <row r="26770" spans="1:4" ht="15" x14ac:dyDescent="0.25">
      <c r="A26770" s="53" t="s">
        <v>30764</v>
      </c>
      <c r="B26770" s="53">
        <v>40</v>
      </c>
      <c r="C26770" s="53" t="s">
        <v>33536</v>
      </c>
      <c r="D26770" s="53" t="s">
        <v>33872</v>
      </c>
    </row>
    <row r="26771" spans="1:4" ht="15" x14ac:dyDescent="0.25">
      <c r="A26771" s="53" t="s">
        <v>30765</v>
      </c>
      <c r="B26771" s="53">
        <v>40</v>
      </c>
      <c r="C26771" s="53" t="s">
        <v>33536</v>
      </c>
      <c r="D26771" s="53" t="s">
        <v>33872</v>
      </c>
    </row>
    <row r="26772" spans="1:4" ht="15" x14ac:dyDescent="0.25">
      <c r="A26772" s="53" t="s">
        <v>30766</v>
      </c>
      <c r="B26772" s="53">
        <v>40</v>
      </c>
      <c r="C26772" s="53" t="s">
        <v>33536</v>
      </c>
      <c r="D26772" s="53" t="s">
        <v>33872</v>
      </c>
    </row>
    <row r="26773" spans="1:4" ht="15" x14ac:dyDescent="0.25">
      <c r="A26773" s="53" t="s">
        <v>30767</v>
      </c>
      <c r="B26773" s="53">
        <v>80</v>
      </c>
      <c r="C26773" s="53" t="s">
        <v>33536</v>
      </c>
      <c r="D26773" s="53" t="s">
        <v>33872</v>
      </c>
    </row>
    <row r="26774" spans="1:4" ht="15" x14ac:dyDescent="0.25">
      <c r="A26774" s="53" t="s">
        <v>30768</v>
      </c>
      <c r="B26774" s="53">
        <v>20</v>
      </c>
      <c r="C26774" s="53" t="s">
        <v>33536</v>
      </c>
      <c r="D26774" s="53" t="s">
        <v>33872</v>
      </c>
    </row>
    <row r="26775" spans="1:4" ht="15" x14ac:dyDescent="0.25">
      <c r="A26775" s="53" t="s">
        <v>30769</v>
      </c>
      <c r="B26775" s="53">
        <v>20</v>
      </c>
      <c r="C26775" s="53" t="s">
        <v>33536</v>
      </c>
      <c r="D26775" s="53" t="s">
        <v>33872</v>
      </c>
    </row>
    <row r="26776" spans="1:4" ht="15" x14ac:dyDescent="0.25">
      <c r="A26776" s="53" t="s">
        <v>30770</v>
      </c>
      <c r="B26776" s="53">
        <v>20</v>
      </c>
      <c r="C26776" s="53" t="s">
        <v>33536</v>
      </c>
      <c r="D26776" s="53" t="s">
        <v>33872</v>
      </c>
    </row>
    <row r="26777" spans="1:4" ht="15" x14ac:dyDescent="0.25">
      <c r="A26777" s="53" t="s">
        <v>30771</v>
      </c>
      <c r="B26777" s="53">
        <v>20</v>
      </c>
      <c r="C26777" s="53" t="s">
        <v>33536</v>
      </c>
      <c r="D26777" s="53" t="s">
        <v>33872</v>
      </c>
    </row>
    <row r="26778" spans="1:4" ht="15" x14ac:dyDescent="0.25">
      <c r="A26778" s="53" t="s">
        <v>30772</v>
      </c>
      <c r="B26778" s="53">
        <v>40</v>
      </c>
      <c r="C26778" s="53" t="s">
        <v>33536</v>
      </c>
      <c r="D26778" s="53" t="s">
        <v>33872</v>
      </c>
    </row>
    <row r="26779" spans="1:4" ht="15" x14ac:dyDescent="0.25">
      <c r="A26779" s="53" t="s">
        <v>30773</v>
      </c>
      <c r="B26779" s="53">
        <v>15</v>
      </c>
      <c r="C26779" s="53" t="s">
        <v>33536</v>
      </c>
      <c r="D26779" s="53" t="s">
        <v>33872</v>
      </c>
    </row>
    <row r="26780" spans="1:4" ht="15" x14ac:dyDescent="0.25">
      <c r="A26780" s="53" t="s">
        <v>30774</v>
      </c>
      <c r="B26780" s="53">
        <v>15</v>
      </c>
      <c r="C26780" s="53" t="s">
        <v>33536</v>
      </c>
      <c r="D26780" s="53" t="s">
        <v>33872</v>
      </c>
    </row>
    <row r="26781" spans="1:4" ht="15" x14ac:dyDescent="0.25">
      <c r="A26781" s="53" t="s">
        <v>30775</v>
      </c>
      <c r="B26781" s="53">
        <v>15</v>
      </c>
      <c r="C26781" s="53" t="s">
        <v>33536</v>
      </c>
      <c r="D26781" s="53" t="s">
        <v>33872</v>
      </c>
    </row>
    <row r="26782" spans="1:4" ht="15" x14ac:dyDescent="0.25">
      <c r="A26782" s="53" t="s">
        <v>30776</v>
      </c>
      <c r="B26782" s="53">
        <v>15</v>
      </c>
      <c r="C26782" s="53" t="s">
        <v>33536</v>
      </c>
      <c r="D26782" s="53" t="s">
        <v>33872</v>
      </c>
    </row>
    <row r="26783" spans="1:4" ht="15" x14ac:dyDescent="0.25">
      <c r="A26783" s="53" t="s">
        <v>30777</v>
      </c>
      <c r="B26783" s="53">
        <v>15</v>
      </c>
      <c r="C26783" s="53" t="s">
        <v>33536</v>
      </c>
      <c r="D26783" s="53" t="s">
        <v>33872</v>
      </c>
    </row>
    <row r="26784" spans="1:4" ht="15" x14ac:dyDescent="0.25">
      <c r="A26784" s="53" t="s">
        <v>30778</v>
      </c>
      <c r="B26784" s="53">
        <v>15</v>
      </c>
      <c r="C26784" s="53" t="s">
        <v>33536</v>
      </c>
      <c r="D26784" s="53" t="s">
        <v>33872</v>
      </c>
    </row>
    <row r="26785" spans="1:4" ht="15" x14ac:dyDescent="0.25">
      <c r="A26785" s="53" t="s">
        <v>30779</v>
      </c>
      <c r="B26785" s="53">
        <v>15</v>
      </c>
      <c r="C26785" s="53" t="s">
        <v>33536</v>
      </c>
      <c r="D26785" s="53" t="s">
        <v>33872</v>
      </c>
    </row>
    <row r="26786" spans="1:4" ht="15" x14ac:dyDescent="0.25">
      <c r="A26786" s="53" t="s">
        <v>30780</v>
      </c>
      <c r="B26786" s="53">
        <v>15</v>
      </c>
      <c r="C26786" s="53" t="s">
        <v>33536</v>
      </c>
      <c r="D26786" s="53" t="s">
        <v>33872</v>
      </c>
    </row>
    <row r="26787" spans="1:4" ht="15" x14ac:dyDescent="0.25">
      <c r="A26787" s="53" t="s">
        <v>30781</v>
      </c>
      <c r="B26787" s="53">
        <v>30</v>
      </c>
      <c r="C26787" s="53" t="s">
        <v>33536</v>
      </c>
      <c r="D26787" s="53" t="s">
        <v>33872</v>
      </c>
    </row>
    <row r="26788" spans="1:4" ht="15" x14ac:dyDescent="0.25">
      <c r="A26788" s="53" t="s">
        <v>30782</v>
      </c>
      <c r="B26788" s="53">
        <v>20</v>
      </c>
      <c r="C26788" s="53" t="s">
        <v>33536</v>
      </c>
      <c r="D26788" s="53" t="s">
        <v>33872</v>
      </c>
    </row>
    <row r="26789" spans="1:4" ht="15" x14ac:dyDescent="0.25">
      <c r="A26789" s="53" t="s">
        <v>30783</v>
      </c>
      <c r="B26789" s="53">
        <v>40</v>
      </c>
      <c r="C26789" s="53"/>
      <c r="D26789" s="53" t="s">
        <v>33872</v>
      </c>
    </row>
    <row r="26790" spans="1:4" ht="15" x14ac:dyDescent="0.25">
      <c r="A26790" s="53" t="s">
        <v>30784</v>
      </c>
      <c r="B26790" s="53">
        <v>40</v>
      </c>
      <c r="C26790" s="53" t="s">
        <v>33536</v>
      </c>
      <c r="D26790" s="53" t="s">
        <v>33872</v>
      </c>
    </row>
    <row r="26791" spans="1:4" ht="15" x14ac:dyDescent="0.25">
      <c r="A26791" s="53" t="s">
        <v>30785</v>
      </c>
      <c r="B26791" s="53">
        <v>20</v>
      </c>
      <c r="C26791" s="53" t="s">
        <v>33536</v>
      </c>
      <c r="D26791" s="53" t="s">
        <v>33872</v>
      </c>
    </row>
    <row r="26792" spans="1:4" ht="15" x14ac:dyDescent="0.25">
      <c r="A26792" s="53" t="s">
        <v>30786</v>
      </c>
      <c r="B26792" s="53">
        <v>30</v>
      </c>
      <c r="C26792" s="53" t="s">
        <v>33536</v>
      </c>
      <c r="D26792" s="53" t="s">
        <v>33872</v>
      </c>
    </row>
    <row r="26793" spans="1:4" ht="15" x14ac:dyDescent="0.25">
      <c r="A26793" s="53" t="s">
        <v>30787</v>
      </c>
      <c r="B26793" s="53">
        <v>20</v>
      </c>
      <c r="C26793" s="53" t="s">
        <v>33536</v>
      </c>
      <c r="D26793" s="53" t="s">
        <v>33872</v>
      </c>
    </row>
    <row r="26794" spans="1:4" ht="15" x14ac:dyDescent="0.25">
      <c r="A26794" s="53" t="s">
        <v>30788</v>
      </c>
      <c r="B26794" s="53">
        <v>20</v>
      </c>
      <c r="C26794" s="53" t="s">
        <v>33536</v>
      </c>
      <c r="D26794" s="53" t="s">
        <v>33872</v>
      </c>
    </row>
    <row r="26795" spans="1:4" ht="15" x14ac:dyDescent="0.25">
      <c r="A26795" s="53" t="s">
        <v>30789</v>
      </c>
      <c r="B26795" s="53">
        <v>40</v>
      </c>
      <c r="C26795" s="53" t="s">
        <v>33536</v>
      </c>
      <c r="D26795" s="53" t="s">
        <v>33872</v>
      </c>
    </row>
    <row r="26796" spans="1:4" ht="15" x14ac:dyDescent="0.25">
      <c r="A26796" s="53" t="s">
        <v>30790</v>
      </c>
      <c r="B26796" s="53">
        <v>15</v>
      </c>
      <c r="C26796" s="53" t="s">
        <v>33536</v>
      </c>
      <c r="D26796" s="53" t="s">
        <v>33872</v>
      </c>
    </row>
    <row r="26797" spans="1:4" ht="15" x14ac:dyDescent="0.25">
      <c r="A26797" s="53" t="s">
        <v>30791</v>
      </c>
      <c r="B26797" s="53">
        <v>15</v>
      </c>
      <c r="C26797" s="53" t="s">
        <v>33536</v>
      </c>
      <c r="D26797" s="53" t="s">
        <v>33872</v>
      </c>
    </row>
    <row r="26798" spans="1:4" ht="15" x14ac:dyDescent="0.25">
      <c r="A26798" s="53" t="s">
        <v>30792</v>
      </c>
      <c r="B26798" s="53">
        <v>15</v>
      </c>
      <c r="C26798" s="53" t="s">
        <v>33536</v>
      </c>
      <c r="D26798" s="53" t="s">
        <v>33872</v>
      </c>
    </row>
    <row r="26799" spans="1:4" ht="15" x14ac:dyDescent="0.25">
      <c r="A26799" s="53" t="s">
        <v>30793</v>
      </c>
      <c r="B26799" s="53">
        <v>15</v>
      </c>
      <c r="C26799" s="53" t="s">
        <v>33536</v>
      </c>
      <c r="D26799" s="53" t="s">
        <v>33872</v>
      </c>
    </row>
    <row r="26800" spans="1:4" ht="15" x14ac:dyDescent="0.25">
      <c r="A26800" s="53" t="s">
        <v>30794</v>
      </c>
      <c r="B26800" s="53">
        <v>10</v>
      </c>
      <c r="C26800" s="53" t="s">
        <v>33536</v>
      </c>
      <c r="D26800" s="53" t="s">
        <v>33872</v>
      </c>
    </row>
    <row r="26801" spans="1:4" ht="15" x14ac:dyDescent="0.25">
      <c r="A26801" s="53" t="s">
        <v>30795</v>
      </c>
      <c r="B26801" s="53">
        <v>15</v>
      </c>
      <c r="C26801" s="53" t="s">
        <v>33536</v>
      </c>
      <c r="D26801" s="53" t="s">
        <v>33872</v>
      </c>
    </row>
    <row r="26802" spans="1:4" ht="15" x14ac:dyDescent="0.25">
      <c r="A26802" s="53" t="s">
        <v>30796</v>
      </c>
      <c r="B26802" s="53">
        <v>15</v>
      </c>
      <c r="C26802" s="53" t="s">
        <v>33536</v>
      </c>
      <c r="D26802" s="53" t="s">
        <v>33872</v>
      </c>
    </row>
    <row r="26803" spans="1:4" ht="15" x14ac:dyDescent="0.25">
      <c r="A26803" s="53" t="s">
        <v>30797</v>
      </c>
      <c r="B26803" s="53">
        <v>30</v>
      </c>
      <c r="C26803" s="53" t="s">
        <v>33536</v>
      </c>
      <c r="D26803" s="53" t="s">
        <v>33872</v>
      </c>
    </row>
    <row r="26804" spans="1:4" ht="15" x14ac:dyDescent="0.25">
      <c r="A26804" s="53" t="s">
        <v>30798</v>
      </c>
      <c r="B26804" s="53">
        <v>20</v>
      </c>
      <c r="C26804" s="53" t="s">
        <v>33536</v>
      </c>
      <c r="D26804" s="53" t="s">
        <v>33872</v>
      </c>
    </row>
    <row r="26805" spans="1:4" ht="15" x14ac:dyDescent="0.25">
      <c r="A26805" s="53" t="s">
        <v>30799</v>
      </c>
      <c r="B26805" s="53">
        <v>20</v>
      </c>
      <c r="C26805" s="53" t="s">
        <v>33536</v>
      </c>
      <c r="D26805" s="53" t="s">
        <v>33872</v>
      </c>
    </row>
    <row r="26806" spans="1:4" ht="15" x14ac:dyDescent="0.25">
      <c r="A26806" s="53" t="s">
        <v>30800</v>
      </c>
      <c r="B26806" s="53">
        <v>40</v>
      </c>
      <c r="C26806" s="53" t="s">
        <v>33542</v>
      </c>
      <c r="D26806" s="53" t="s">
        <v>33872</v>
      </c>
    </row>
    <row r="26807" spans="1:4" ht="15" x14ac:dyDescent="0.25">
      <c r="A26807" s="53" t="s">
        <v>30801</v>
      </c>
      <c r="B26807" s="53">
        <v>40</v>
      </c>
      <c r="C26807" s="53" t="s">
        <v>33536</v>
      </c>
      <c r="D26807" s="53" t="s">
        <v>33872</v>
      </c>
    </row>
    <row r="26808" spans="1:4" ht="15" x14ac:dyDescent="0.25">
      <c r="A26808" s="53" t="s">
        <v>30802</v>
      </c>
      <c r="B26808" s="53">
        <v>30</v>
      </c>
      <c r="C26808" s="53" t="s">
        <v>33536</v>
      </c>
      <c r="D26808" s="53" t="s">
        <v>33872</v>
      </c>
    </row>
    <row r="26809" spans="1:4" ht="15" x14ac:dyDescent="0.25">
      <c r="A26809" s="53" t="s">
        <v>30803</v>
      </c>
      <c r="B26809" s="53">
        <v>30</v>
      </c>
      <c r="C26809" s="53" t="s">
        <v>33536</v>
      </c>
      <c r="D26809" s="53" t="s">
        <v>33872</v>
      </c>
    </row>
    <row r="26810" spans="1:4" ht="15" x14ac:dyDescent="0.25">
      <c r="A26810" s="53" t="s">
        <v>30804</v>
      </c>
      <c r="B26810" s="53">
        <v>10</v>
      </c>
      <c r="C26810" s="53" t="s">
        <v>33536</v>
      </c>
      <c r="D26810" s="53" t="s">
        <v>33872</v>
      </c>
    </row>
    <row r="26811" spans="1:4" ht="15" x14ac:dyDescent="0.25">
      <c r="A26811" s="53" t="s">
        <v>30805</v>
      </c>
      <c r="B26811" s="53">
        <v>15</v>
      </c>
      <c r="C26811" s="53" t="s">
        <v>33536</v>
      </c>
      <c r="D26811" s="53" t="s">
        <v>33872</v>
      </c>
    </row>
    <row r="26812" spans="1:4" ht="15" x14ac:dyDescent="0.25">
      <c r="A26812" s="53" t="s">
        <v>30806</v>
      </c>
      <c r="B26812" s="53">
        <v>15</v>
      </c>
      <c r="C26812" s="53" t="s">
        <v>33536</v>
      </c>
      <c r="D26812" s="53" t="s">
        <v>33872</v>
      </c>
    </row>
    <row r="26813" spans="1:4" ht="15" x14ac:dyDescent="0.25">
      <c r="A26813" s="53" t="s">
        <v>30807</v>
      </c>
      <c r="B26813" s="53">
        <v>15</v>
      </c>
      <c r="C26813" s="53" t="s">
        <v>33536</v>
      </c>
      <c r="D26813" s="53" t="s">
        <v>33872</v>
      </c>
    </row>
    <row r="26814" spans="1:4" ht="15" x14ac:dyDescent="0.25">
      <c r="A26814" s="53" t="s">
        <v>30808</v>
      </c>
      <c r="B26814" s="53">
        <v>15</v>
      </c>
      <c r="C26814" s="53" t="s">
        <v>33536</v>
      </c>
      <c r="D26814" s="53" t="s">
        <v>33872</v>
      </c>
    </row>
    <row r="26815" spans="1:4" ht="15" x14ac:dyDescent="0.25">
      <c r="A26815" s="53" t="s">
        <v>30809</v>
      </c>
      <c r="B26815" s="53">
        <v>30</v>
      </c>
      <c r="C26815" s="53" t="s">
        <v>33536</v>
      </c>
      <c r="D26815" s="53" t="s">
        <v>33872</v>
      </c>
    </row>
    <row r="26816" spans="1:4" ht="15" x14ac:dyDescent="0.25">
      <c r="A26816" s="53" t="s">
        <v>30810</v>
      </c>
      <c r="B26816" s="53">
        <v>30</v>
      </c>
      <c r="C26816" s="53" t="s">
        <v>33536</v>
      </c>
      <c r="D26816" s="53" t="s">
        <v>33872</v>
      </c>
    </row>
    <row r="26817" spans="1:4" ht="15" x14ac:dyDescent="0.25">
      <c r="A26817" s="53" t="s">
        <v>30811</v>
      </c>
      <c r="B26817" s="53">
        <v>10</v>
      </c>
      <c r="C26817" s="53" t="s">
        <v>33536</v>
      </c>
      <c r="D26817" s="53" t="s">
        <v>33872</v>
      </c>
    </row>
    <row r="26818" spans="1:4" ht="15" x14ac:dyDescent="0.25">
      <c r="A26818" s="53" t="s">
        <v>30812</v>
      </c>
      <c r="B26818" s="53">
        <v>10</v>
      </c>
      <c r="C26818" s="53" t="s">
        <v>33536</v>
      </c>
      <c r="D26818" s="53" t="s">
        <v>33872</v>
      </c>
    </row>
    <row r="26819" spans="1:4" ht="15" x14ac:dyDescent="0.25">
      <c r="A26819" s="53" t="s">
        <v>30813</v>
      </c>
      <c r="B26819" s="53">
        <v>30</v>
      </c>
      <c r="C26819" s="53" t="s">
        <v>33536</v>
      </c>
      <c r="D26819" s="53" t="s">
        <v>33872</v>
      </c>
    </row>
    <row r="26820" spans="1:4" ht="15" x14ac:dyDescent="0.25">
      <c r="A26820" s="53" t="s">
        <v>30814</v>
      </c>
      <c r="B26820" s="53">
        <v>30</v>
      </c>
      <c r="C26820" s="53" t="s">
        <v>33536</v>
      </c>
      <c r="D26820" s="53" t="s">
        <v>33872</v>
      </c>
    </row>
    <row r="26821" spans="1:4" ht="15" x14ac:dyDescent="0.25">
      <c r="A26821" s="53" t="s">
        <v>30815</v>
      </c>
      <c r="B26821" s="53">
        <v>30</v>
      </c>
      <c r="C26821" s="53" t="s">
        <v>33536</v>
      </c>
      <c r="D26821" s="53" t="s">
        <v>33872</v>
      </c>
    </row>
    <row r="26822" spans="1:4" ht="15" x14ac:dyDescent="0.25">
      <c r="A26822" s="53" t="s">
        <v>30816</v>
      </c>
      <c r="B26822" s="53">
        <v>30</v>
      </c>
      <c r="C26822" s="53" t="s">
        <v>33536</v>
      </c>
      <c r="D26822" s="53" t="s">
        <v>33872</v>
      </c>
    </row>
    <row r="26823" spans="1:4" ht="15" x14ac:dyDescent="0.25">
      <c r="A26823" s="53" t="s">
        <v>30817</v>
      </c>
      <c r="B26823" s="53">
        <v>15</v>
      </c>
      <c r="C26823" s="53" t="s">
        <v>33536</v>
      </c>
      <c r="D26823" s="53" t="s">
        <v>33872</v>
      </c>
    </row>
    <row r="26824" spans="1:4" ht="15" x14ac:dyDescent="0.25">
      <c r="A26824" s="53" t="s">
        <v>30818</v>
      </c>
      <c r="B26824" s="53">
        <v>15</v>
      </c>
      <c r="C26824" s="53" t="s">
        <v>33536</v>
      </c>
      <c r="D26824" s="53" t="s">
        <v>33872</v>
      </c>
    </row>
    <row r="26825" spans="1:4" ht="15" x14ac:dyDescent="0.25">
      <c r="A26825" s="53" t="s">
        <v>30819</v>
      </c>
      <c r="B26825" s="53">
        <v>15</v>
      </c>
      <c r="C26825" s="53" t="s">
        <v>33536</v>
      </c>
      <c r="D26825" s="53" t="s">
        <v>33872</v>
      </c>
    </row>
    <row r="26826" spans="1:4" ht="15" x14ac:dyDescent="0.25">
      <c r="A26826" s="53" t="s">
        <v>30820</v>
      </c>
      <c r="B26826" s="53">
        <v>15</v>
      </c>
      <c r="C26826" s="53" t="s">
        <v>33536</v>
      </c>
      <c r="D26826" s="53" t="s">
        <v>33873</v>
      </c>
    </row>
    <row r="26827" spans="1:4" ht="15" x14ac:dyDescent="0.25">
      <c r="A26827" s="53" t="s">
        <v>30821</v>
      </c>
      <c r="B26827" s="53">
        <v>15</v>
      </c>
      <c r="C26827" s="53" t="s">
        <v>33536</v>
      </c>
      <c r="D26827" s="53" t="s">
        <v>33873</v>
      </c>
    </row>
    <row r="26828" spans="1:4" ht="15" x14ac:dyDescent="0.25">
      <c r="A26828" s="53" t="s">
        <v>30822</v>
      </c>
      <c r="B26828" s="53">
        <v>15</v>
      </c>
      <c r="C26828" s="53" t="s">
        <v>33536</v>
      </c>
      <c r="D26828" s="53" t="s">
        <v>33872</v>
      </c>
    </row>
    <row r="26829" spans="1:4" ht="15" x14ac:dyDescent="0.25">
      <c r="A26829" s="53" t="s">
        <v>30823</v>
      </c>
      <c r="B26829" s="53">
        <v>20</v>
      </c>
      <c r="C26829" s="53" t="s">
        <v>33536</v>
      </c>
      <c r="D26829" s="53" t="s">
        <v>33872</v>
      </c>
    </row>
    <row r="26830" spans="1:4" ht="15" x14ac:dyDescent="0.25">
      <c r="A26830" s="53" t="s">
        <v>30824</v>
      </c>
      <c r="B26830" s="53">
        <v>15</v>
      </c>
      <c r="C26830" s="53" t="s">
        <v>33536</v>
      </c>
      <c r="D26830" s="53" t="s">
        <v>33872</v>
      </c>
    </row>
    <row r="26831" spans="1:4" ht="15" x14ac:dyDescent="0.25">
      <c r="A26831" s="53" t="s">
        <v>30825</v>
      </c>
      <c r="B26831" s="53">
        <v>20</v>
      </c>
      <c r="C26831" s="53" t="s">
        <v>33536</v>
      </c>
      <c r="D26831" s="53" t="s">
        <v>33872</v>
      </c>
    </row>
    <row r="26832" spans="1:4" ht="15" x14ac:dyDescent="0.25">
      <c r="A26832" s="53" t="s">
        <v>30826</v>
      </c>
      <c r="B26832" s="53">
        <v>15</v>
      </c>
      <c r="C26832" s="53" t="s">
        <v>33536</v>
      </c>
      <c r="D26832" s="53" t="s">
        <v>33872</v>
      </c>
    </row>
    <row r="26833" spans="1:4" ht="15" x14ac:dyDescent="0.25">
      <c r="A26833" s="53" t="s">
        <v>30827</v>
      </c>
      <c r="B26833" s="53">
        <v>20</v>
      </c>
      <c r="C26833" s="53" t="s">
        <v>33536</v>
      </c>
      <c r="D26833" s="53" t="s">
        <v>33872</v>
      </c>
    </row>
    <row r="26834" spans="1:4" ht="15" x14ac:dyDescent="0.25">
      <c r="A26834" s="53" t="s">
        <v>30828</v>
      </c>
      <c r="B26834" s="53">
        <v>15</v>
      </c>
      <c r="C26834" s="53" t="s">
        <v>33536</v>
      </c>
      <c r="D26834" s="53" t="s">
        <v>33872</v>
      </c>
    </row>
    <row r="26835" spans="1:4" ht="15" x14ac:dyDescent="0.25">
      <c r="A26835" s="53" t="s">
        <v>30829</v>
      </c>
      <c r="B26835" s="53">
        <v>20</v>
      </c>
      <c r="C26835" s="53" t="s">
        <v>33536</v>
      </c>
      <c r="D26835" s="53" t="s">
        <v>33872</v>
      </c>
    </row>
    <row r="26836" spans="1:4" ht="15" x14ac:dyDescent="0.25">
      <c r="A26836" s="53" t="s">
        <v>30830</v>
      </c>
      <c r="B26836" s="53">
        <v>15</v>
      </c>
      <c r="C26836" s="53" t="s">
        <v>33536</v>
      </c>
      <c r="D26836" s="53" t="s">
        <v>33872</v>
      </c>
    </row>
    <row r="26837" spans="1:4" ht="15" x14ac:dyDescent="0.25">
      <c r="A26837" s="53" t="s">
        <v>30831</v>
      </c>
      <c r="B26837" s="53">
        <v>15</v>
      </c>
      <c r="C26837" s="53" t="s">
        <v>33536</v>
      </c>
      <c r="D26837" s="53" t="s">
        <v>33872</v>
      </c>
    </row>
    <row r="26838" spans="1:4" ht="15" x14ac:dyDescent="0.25">
      <c r="A26838" s="53" t="s">
        <v>30832</v>
      </c>
      <c r="B26838" s="53">
        <v>20</v>
      </c>
      <c r="C26838" s="53" t="s">
        <v>33536</v>
      </c>
      <c r="D26838" s="53" t="s">
        <v>33872</v>
      </c>
    </row>
    <row r="26839" spans="1:4" ht="15" x14ac:dyDescent="0.25">
      <c r="A26839" s="53" t="s">
        <v>30833</v>
      </c>
      <c r="B26839" s="53">
        <v>15</v>
      </c>
      <c r="C26839" s="53" t="s">
        <v>33536</v>
      </c>
      <c r="D26839" s="53" t="s">
        <v>33872</v>
      </c>
    </row>
    <row r="26840" spans="1:4" ht="15" x14ac:dyDescent="0.25">
      <c r="A26840" s="53" t="s">
        <v>30834</v>
      </c>
      <c r="B26840" s="53">
        <v>20</v>
      </c>
      <c r="C26840" s="53" t="s">
        <v>33536</v>
      </c>
      <c r="D26840" s="53" t="s">
        <v>33872</v>
      </c>
    </row>
    <row r="26841" spans="1:4" ht="15" x14ac:dyDescent="0.25">
      <c r="A26841" s="53" t="s">
        <v>30835</v>
      </c>
      <c r="B26841" s="53">
        <v>15</v>
      </c>
      <c r="C26841" s="53" t="s">
        <v>33536</v>
      </c>
      <c r="D26841" s="53" t="s">
        <v>33872</v>
      </c>
    </row>
    <row r="26842" spans="1:4" ht="15" x14ac:dyDescent="0.25">
      <c r="A26842" s="53" t="s">
        <v>30836</v>
      </c>
      <c r="B26842" s="53">
        <v>20</v>
      </c>
      <c r="C26842" s="53" t="s">
        <v>33536</v>
      </c>
      <c r="D26842" s="53" t="s">
        <v>33872</v>
      </c>
    </row>
    <row r="26843" spans="1:4" ht="15" x14ac:dyDescent="0.25">
      <c r="A26843" s="53" t="s">
        <v>30837</v>
      </c>
      <c r="B26843" s="53">
        <v>15</v>
      </c>
      <c r="C26843" s="53" t="s">
        <v>33536</v>
      </c>
      <c r="D26843" s="53" t="s">
        <v>33872</v>
      </c>
    </row>
    <row r="26844" spans="1:4" ht="15" x14ac:dyDescent="0.25">
      <c r="A26844" s="53" t="s">
        <v>30838</v>
      </c>
      <c r="B26844" s="53">
        <v>20</v>
      </c>
      <c r="C26844" s="53"/>
      <c r="D26844" s="53" t="s">
        <v>33872</v>
      </c>
    </row>
    <row r="26845" spans="1:4" ht="15" x14ac:dyDescent="0.25">
      <c r="A26845" s="53" t="s">
        <v>30839</v>
      </c>
      <c r="B26845" s="53">
        <v>20</v>
      </c>
      <c r="C26845" s="53" t="s">
        <v>33536</v>
      </c>
      <c r="D26845" s="53" t="s">
        <v>33872</v>
      </c>
    </row>
    <row r="26846" spans="1:4" ht="15" x14ac:dyDescent="0.25">
      <c r="A26846" s="53" t="s">
        <v>30840</v>
      </c>
      <c r="B26846" s="53">
        <v>20</v>
      </c>
      <c r="C26846" s="53" t="s">
        <v>33536</v>
      </c>
      <c r="D26846" s="53" t="s">
        <v>33872</v>
      </c>
    </row>
    <row r="26847" spans="1:4" ht="15" x14ac:dyDescent="0.25">
      <c r="A26847" s="53" t="s">
        <v>30841</v>
      </c>
      <c r="B26847" s="53">
        <v>15</v>
      </c>
      <c r="C26847" s="53" t="s">
        <v>33536</v>
      </c>
      <c r="D26847" s="53" t="s">
        <v>33873</v>
      </c>
    </row>
    <row r="26848" spans="1:4" ht="15" x14ac:dyDescent="0.25">
      <c r="A26848" s="53" t="s">
        <v>30842</v>
      </c>
      <c r="B26848" s="53">
        <v>15</v>
      </c>
      <c r="C26848" s="53" t="s">
        <v>33536</v>
      </c>
      <c r="D26848" s="53" t="s">
        <v>33872</v>
      </c>
    </row>
    <row r="26849" spans="1:4" ht="15" x14ac:dyDescent="0.25">
      <c r="A26849" s="53" t="s">
        <v>30843</v>
      </c>
      <c r="B26849" s="53">
        <v>15</v>
      </c>
      <c r="C26849" s="53" t="s">
        <v>33536</v>
      </c>
      <c r="D26849" s="53" t="s">
        <v>33873</v>
      </c>
    </row>
    <row r="26850" spans="1:4" ht="15" x14ac:dyDescent="0.25">
      <c r="A26850" s="53" t="s">
        <v>30844</v>
      </c>
      <c r="B26850" s="53">
        <v>15</v>
      </c>
      <c r="C26850" s="53" t="s">
        <v>33536</v>
      </c>
      <c r="D26850" s="53" t="s">
        <v>33872</v>
      </c>
    </row>
    <row r="26851" spans="1:4" ht="15" x14ac:dyDescent="0.25">
      <c r="A26851" s="53" t="s">
        <v>30845</v>
      </c>
      <c r="B26851" s="53">
        <v>15</v>
      </c>
      <c r="C26851" s="53" t="s">
        <v>33536</v>
      </c>
      <c r="D26851" s="53" t="s">
        <v>33872</v>
      </c>
    </row>
    <row r="26852" spans="1:4" ht="15" x14ac:dyDescent="0.25">
      <c r="A26852" s="53" t="s">
        <v>30846</v>
      </c>
      <c r="B26852" s="53">
        <v>15</v>
      </c>
      <c r="C26852" s="53" t="s">
        <v>33536</v>
      </c>
      <c r="D26852" s="53" t="s">
        <v>33872</v>
      </c>
    </row>
    <row r="26853" spans="1:4" ht="15" x14ac:dyDescent="0.25">
      <c r="A26853" s="53" t="s">
        <v>30847</v>
      </c>
      <c r="B26853" s="53">
        <v>15</v>
      </c>
      <c r="C26853" s="53" t="s">
        <v>33536</v>
      </c>
      <c r="D26853" s="53" t="s">
        <v>33873</v>
      </c>
    </row>
    <row r="26854" spans="1:4" ht="15" x14ac:dyDescent="0.25">
      <c r="A26854" s="53" t="s">
        <v>30848</v>
      </c>
      <c r="B26854" s="53">
        <v>15</v>
      </c>
      <c r="C26854" s="53" t="s">
        <v>33536</v>
      </c>
      <c r="D26854" s="53" t="s">
        <v>33873</v>
      </c>
    </row>
    <row r="26855" spans="1:4" ht="15" x14ac:dyDescent="0.25">
      <c r="A26855" s="53" t="s">
        <v>30849</v>
      </c>
      <c r="B26855" s="53">
        <v>15</v>
      </c>
      <c r="C26855" s="53" t="s">
        <v>33536</v>
      </c>
      <c r="D26855" s="53" t="s">
        <v>33873</v>
      </c>
    </row>
    <row r="26856" spans="1:4" ht="15" x14ac:dyDescent="0.25">
      <c r="A26856" s="53" t="s">
        <v>30850</v>
      </c>
      <c r="B26856" s="53">
        <v>15</v>
      </c>
      <c r="C26856" s="53" t="s">
        <v>33536</v>
      </c>
      <c r="D26856" s="53" t="s">
        <v>33872</v>
      </c>
    </row>
    <row r="26857" spans="1:4" ht="15" x14ac:dyDescent="0.25">
      <c r="A26857" s="53" t="s">
        <v>30851</v>
      </c>
      <c r="B26857" s="53">
        <v>15</v>
      </c>
      <c r="C26857" s="53" t="s">
        <v>33536</v>
      </c>
      <c r="D26857" s="53" t="s">
        <v>33873</v>
      </c>
    </row>
    <row r="26858" spans="1:4" ht="15" x14ac:dyDescent="0.25">
      <c r="A26858" s="53" t="s">
        <v>30852</v>
      </c>
      <c r="B26858" s="53">
        <v>15</v>
      </c>
      <c r="C26858" s="53" t="s">
        <v>33536</v>
      </c>
      <c r="D26858" s="53" t="s">
        <v>33872</v>
      </c>
    </row>
    <row r="26859" spans="1:4" ht="15" x14ac:dyDescent="0.25">
      <c r="A26859" s="53" t="s">
        <v>30853</v>
      </c>
      <c r="B26859" s="53">
        <v>15</v>
      </c>
      <c r="C26859" s="53" t="s">
        <v>33536</v>
      </c>
      <c r="D26859" s="53" t="s">
        <v>33873</v>
      </c>
    </row>
    <row r="26860" spans="1:4" ht="15" x14ac:dyDescent="0.25">
      <c r="A26860" s="53" t="s">
        <v>30854</v>
      </c>
      <c r="B26860" s="53">
        <v>15</v>
      </c>
      <c r="C26860" s="53" t="s">
        <v>33536</v>
      </c>
      <c r="D26860" s="53" t="s">
        <v>33872</v>
      </c>
    </row>
    <row r="26861" spans="1:4" ht="15" x14ac:dyDescent="0.25">
      <c r="A26861" s="53" t="s">
        <v>30855</v>
      </c>
      <c r="B26861" s="53">
        <v>15</v>
      </c>
      <c r="C26861" s="53" t="s">
        <v>33536</v>
      </c>
      <c r="D26861" s="53" t="s">
        <v>33873</v>
      </c>
    </row>
    <row r="26862" spans="1:4" ht="15" x14ac:dyDescent="0.25">
      <c r="A26862" s="53" t="s">
        <v>30856</v>
      </c>
      <c r="B26862" s="53">
        <v>15</v>
      </c>
      <c r="C26862" s="53" t="s">
        <v>33536</v>
      </c>
      <c r="D26862" s="53" t="s">
        <v>33873</v>
      </c>
    </row>
    <row r="26863" spans="1:4" ht="15" x14ac:dyDescent="0.25">
      <c r="A26863" s="53" t="s">
        <v>30857</v>
      </c>
      <c r="B26863" s="53">
        <v>15</v>
      </c>
      <c r="C26863" s="53" t="s">
        <v>33536</v>
      </c>
      <c r="D26863" s="53" t="s">
        <v>33873</v>
      </c>
    </row>
    <row r="26864" spans="1:4" ht="15" x14ac:dyDescent="0.25">
      <c r="A26864" s="53" t="s">
        <v>30858</v>
      </c>
      <c r="B26864" s="53">
        <v>0</v>
      </c>
      <c r="C26864" s="53" t="s">
        <v>33536</v>
      </c>
      <c r="D26864" s="53" t="s">
        <v>33872</v>
      </c>
    </row>
    <row r="26865" spans="1:4" ht="15" x14ac:dyDescent="0.25">
      <c r="A26865" s="53" t="s">
        <v>33859</v>
      </c>
      <c r="B26865" s="53">
        <v>30</v>
      </c>
      <c r="C26865" s="53" t="s">
        <v>33536</v>
      </c>
      <c r="D26865" s="53" t="s">
        <v>33873</v>
      </c>
    </row>
    <row r="26866" spans="1:4" ht="15" x14ac:dyDescent="0.25">
      <c r="A26866" s="53" t="s">
        <v>33860</v>
      </c>
      <c r="B26866" s="53">
        <v>15</v>
      </c>
      <c r="C26866" s="53" t="s">
        <v>33536</v>
      </c>
      <c r="D26866" s="53" t="s">
        <v>33873</v>
      </c>
    </row>
    <row r="26867" spans="1:4" ht="15" x14ac:dyDescent="0.25">
      <c r="A26867" s="53" t="s">
        <v>33861</v>
      </c>
      <c r="B26867" s="53">
        <v>15</v>
      </c>
      <c r="C26867" s="53" t="s">
        <v>33536</v>
      </c>
      <c r="D26867" s="53" t="s">
        <v>33873</v>
      </c>
    </row>
    <row r="26868" spans="1:4" ht="15" x14ac:dyDescent="0.25">
      <c r="A26868" s="53" t="s">
        <v>33862</v>
      </c>
      <c r="B26868" s="53">
        <v>15</v>
      </c>
      <c r="C26868" s="53" t="s">
        <v>33536</v>
      </c>
      <c r="D26868" s="53" t="s">
        <v>33873</v>
      </c>
    </row>
    <row r="26869" spans="1:4" ht="15" x14ac:dyDescent="0.25">
      <c r="A26869" s="53" t="s">
        <v>33863</v>
      </c>
      <c r="B26869" s="53">
        <v>15</v>
      </c>
      <c r="C26869" s="53" t="s">
        <v>33536</v>
      </c>
      <c r="D26869" s="53" t="s">
        <v>33873</v>
      </c>
    </row>
    <row r="26870" spans="1:4" ht="15" x14ac:dyDescent="0.25">
      <c r="A26870" s="53" t="s">
        <v>33864</v>
      </c>
      <c r="B26870" s="53">
        <v>15</v>
      </c>
      <c r="C26870" s="53" t="s">
        <v>33536</v>
      </c>
      <c r="D26870" s="53" t="s">
        <v>33873</v>
      </c>
    </row>
    <row r="26871" spans="1:4" ht="15" x14ac:dyDescent="0.25">
      <c r="A26871" s="53" t="s">
        <v>30859</v>
      </c>
      <c r="B26871" s="53">
        <v>0</v>
      </c>
      <c r="C26871" s="53" t="s">
        <v>33537</v>
      </c>
      <c r="D26871" s="53" t="s">
        <v>33872</v>
      </c>
    </row>
    <row r="26872" spans="1:4" ht="15" x14ac:dyDescent="0.25">
      <c r="A26872" s="53" t="s">
        <v>30860</v>
      </c>
      <c r="B26872" s="53">
        <v>0</v>
      </c>
      <c r="C26872" s="53" t="s">
        <v>33539</v>
      </c>
      <c r="D26872" s="53" t="s">
        <v>33873</v>
      </c>
    </row>
    <row r="26873" spans="1:4" ht="15" x14ac:dyDescent="0.25">
      <c r="A26873" s="53" t="s">
        <v>30861</v>
      </c>
      <c r="B26873" s="53">
        <v>0</v>
      </c>
      <c r="C26873" s="53" t="s">
        <v>33539</v>
      </c>
      <c r="D26873" s="53" t="s">
        <v>33873</v>
      </c>
    </row>
    <row r="26874" spans="1:4" ht="15" x14ac:dyDescent="0.25">
      <c r="A26874" s="53" t="s">
        <v>30862</v>
      </c>
      <c r="B26874" s="53">
        <v>0</v>
      </c>
      <c r="C26874" s="53" t="s">
        <v>33539</v>
      </c>
      <c r="D26874" s="53" t="s">
        <v>33872</v>
      </c>
    </row>
    <row r="26875" spans="1:4" ht="15" x14ac:dyDescent="0.25">
      <c r="A26875" s="53" t="s">
        <v>30863</v>
      </c>
      <c r="B26875" s="53">
        <v>30</v>
      </c>
      <c r="C26875" s="53" t="s">
        <v>33536</v>
      </c>
      <c r="D26875" s="53" t="s">
        <v>33872</v>
      </c>
    </row>
    <row r="26876" spans="1:4" ht="15" x14ac:dyDescent="0.25">
      <c r="A26876" s="53" t="s">
        <v>30864</v>
      </c>
      <c r="B26876" s="53">
        <v>30</v>
      </c>
      <c r="C26876" s="53" t="s">
        <v>33536</v>
      </c>
      <c r="D26876" s="53" t="s">
        <v>33872</v>
      </c>
    </row>
    <row r="26877" spans="1:4" ht="15" x14ac:dyDescent="0.25">
      <c r="A26877" s="53" t="s">
        <v>30865</v>
      </c>
      <c r="B26877" s="53">
        <v>30</v>
      </c>
      <c r="C26877" s="53" t="s">
        <v>33536</v>
      </c>
      <c r="D26877" s="53" t="s">
        <v>33872</v>
      </c>
    </row>
    <row r="26878" spans="1:4" ht="15" x14ac:dyDescent="0.25">
      <c r="A26878" s="53" t="s">
        <v>30866</v>
      </c>
      <c r="B26878" s="53">
        <v>30</v>
      </c>
      <c r="C26878" s="53" t="s">
        <v>33536</v>
      </c>
      <c r="D26878" s="53" t="s">
        <v>33872</v>
      </c>
    </row>
    <row r="26879" spans="1:4" ht="15" x14ac:dyDescent="0.25">
      <c r="A26879" s="53" t="s">
        <v>30867</v>
      </c>
      <c r="B26879" s="53">
        <v>30</v>
      </c>
      <c r="C26879" s="53" t="s">
        <v>33536</v>
      </c>
      <c r="D26879" s="53" t="s">
        <v>33872</v>
      </c>
    </row>
    <row r="26880" spans="1:4" ht="15" x14ac:dyDescent="0.25">
      <c r="A26880" s="53" t="s">
        <v>30868</v>
      </c>
      <c r="B26880" s="53">
        <v>30</v>
      </c>
      <c r="C26880" s="53" t="s">
        <v>33536</v>
      </c>
      <c r="D26880" s="53" t="s">
        <v>33872</v>
      </c>
    </row>
    <row r="26881" spans="1:4" ht="15" x14ac:dyDescent="0.25">
      <c r="A26881" s="53" t="s">
        <v>30869</v>
      </c>
      <c r="B26881" s="53">
        <v>30</v>
      </c>
      <c r="C26881" s="53" t="s">
        <v>33536</v>
      </c>
      <c r="D26881" s="53" t="s">
        <v>33872</v>
      </c>
    </row>
    <row r="26882" spans="1:4" ht="15" x14ac:dyDescent="0.25">
      <c r="A26882" s="53" t="s">
        <v>30870</v>
      </c>
      <c r="B26882" s="53">
        <v>30</v>
      </c>
      <c r="C26882" s="53" t="s">
        <v>33536</v>
      </c>
      <c r="D26882" s="53" t="s">
        <v>33872</v>
      </c>
    </row>
    <row r="26883" spans="1:4" ht="15" x14ac:dyDescent="0.25">
      <c r="A26883" s="53" t="s">
        <v>30871</v>
      </c>
      <c r="B26883" s="53">
        <v>30</v>
      </c>
      <c r="C26883" s="53" t="s">
        <v>33536</v>
      </c>
      <c r="D26883" s="53" t="s">
        <v>33872</v>
      </c>
    </row>
    <row r="26884" spans="1:4" ht="15" x14ac:dyDescent="0.25">
      <c r="A26884" s="53" t="s">
        <v>30872</v>
      </c>
      <c r="B26884" s="53">
        <v>30</v>
      </c>
      <c r="C26884" s="53" t="s">
        <v>33536</v>
      </c>
      <c r="D26884" s="53" t="s">
        <v>33872</v>
      </c>
    </row>
    <row r="26885" spans="1:4" ht="15" x14ac:dyDescent="0.25">
      <c r="A26885" s="53" t="s">
        <v>30873</v>
      </c>
      <c r="B26885" s="53">
        <v>30</v>
      </c>
      <c r="C26885" s="53" t="s">
        <v>33536</v>
      </c>
      <c r="D26885" s="53" t="s">
        <v>33872</v>
      </c>
    </row>
    <row r="26886" spans="1:4" ht="15" x14ac:dyDescent="0.25">
      <c r="A26886" s="53" t="s">
        <v>30874</v>
      </c>
      <c r="B26886" s="53">
        <v>30</v>
      </c>
      <c r="C26886" s="53" t="s">
        <v>33536</v>
      </c>
      <c r="D26886" s="53" t="s">
        <v>33872</v>
      </c>
    </row>
    <row r="26887" spans="1:4" ht="15" x14ac:dyDescent="0.25">
      <c r="A26887" s="53" t="s">
        <v>30875</v>
      </c>
      <c r="B26887" s="53">
        <v>30</v>
      </c>
      <c r="C26887" s="53" t="s">
        <v>33536</v>
      </c>
      <c r="D26887" s="53" t="s">
        <v>33872</v>
      </c>
    </row>
    <row r="26888" spans="1:4" ht="15" x14ac:dyDescent="0.25">
      <c r="A26888" s="53" t="s">
        <v>30876</v>
      </c>
      <c r="B26888" s="53">
        <v>30</v>
      </c>
      <c r="C26888" s="53" t="s">
        <v>33536</v>
      </c>
      <c r="D26888" s="53" t="s">
        <v>33872</v>
      </c>
    </row>
    <row r="26889" spans="1:4" ht="15" x14ac:dyDescent="0.25">
      <c r="A26889" s="53" t="s">
        <v>30877</v>
      </c>
      <c r="B26889" s="53">
        <v>20</v>
      </c>
      <c r="C26889" s="53" t="s">
        <v>33536</v>
      </c>
      <c r="D26889" s="53" t="s">
        <v>33872</v>
      </c>
    </row>
    <row r="26890" spans="1:4" ht="15" x14ac:dyDescent="0.25">
      <c r="A26890" s="53" t="s">
        <v>30878</v>
      </c>
      <c r="B26890" s="53">
        <v>15</v>
      </c>
      <c r="C26890" s="53" t="s">
        <v>33536</v>
      </c>
      <c r="D26890" s="53" t="s">
        <v>33872</v>
      </c>
    </row>
    <row r="26891" spans="1:4" ht="15" x14ac:dyDescent="0.25">
      <c r="A26891" s="53" t="s">
        <v>30879</v>
      </c>
      <c r="B26891" s="53">
        <v>15</v>
      </c>
      <c r="C26891" s="53" t="s">
        <v>33536</v>
      </c>
      <c r="D26891" s="53" t="s">
        <v>33872</v>
      </c>
    </row>
    <row r="26892" spans="1:4" ht="15" x14ac:dyDescent="0.25">
      <c r="A26892" s="53" t="s">
        <v>30880</v>
      </c>
      <c r="B26892" s="53">
        <v>20</v>
      </c>
      <c r="C26892" s="53" t="s">
        <v>33536</v>
      </c>
      <c r="D26892" s="53" t="s">
        <v>33872</v>
      </c>
    </row>
    <row r="26893" spans="1:4" ht="15" x14ac:dyDescent="0.25">
      <c r="A26893" s="53" t="s">
        <v>30881</v>
      </c>
      <c r="B26893" s="53">
        <v>20</v>
      </c>
      <c r="C26893" s="53" t="s">
        <v>33536</v>
      </c>
      <c r="D26893" s="53" t="s">
        <v>33872</v>
      </c>
    </row>
    <row r="26894" spans="1:4" ht="15" x14ac:dyDescent="0.25">
      <c r="A26894" s="53" t="s">
        <v>30882</v>
      </c>
      <c r="B26894" s="53">
        <v>20</v>
      </c>
      <c r="C26894" s="53" t="s">
        <v>33536</v>
      </c>
      <c r="D26894" s="53" t="s">
        <v>33872</v>
      </c>
    </row>
    <row r="26895" spans="1:4" ht="15" x14ac:dyDescent="0.25">
      <c r="A26895" s="53" t="s">
        <v>30883</v>
      </c>
      <c r="B26895" s="53">
        <v>30</v>
      </c>
      <c r="C26895" s="53" t="s">
        <v>33536</v>
      </c>
      <c r="D26895" s="53" t="s">
        <v>33872</v>
      </c>
    </row>
    <row r="26896" spans="1:4" ht="15" x14ac:dyDescent="0.25">
      <c r="A26896" s="53" t="s">
        <v>30884</v>
      </c>
      <c r="B26896" s="53">
        <v>30</v>
      </c>
      <c r="C26896" s="53" t="s">
        <v>33536</v>
      </c>
      <c r="D26896" s="53" t="s">
        <v>33872</v>
      </c>
    </row>
    <row r="26897" spans="1:4" ht="15" x14ac:dyDescent="0.25">
      <c r="A26897" s="53" t="s">
        <v>30885</v>
      </c>
      <c r="B26897" s="53">
        <v>15</v>
      </c>
      <c r="C26897" s="53" t="s">
        <v>33536</v>
      </c>
      <c r="D26897" s="53" t="s">
        <v>33872</v>
      </c>
    </row>
    <row r="26898" spans="1:4" ht="15" x14ac:dyDescent="0.25">
      <c r="A26898" s="53" t="s">
        <v>30886</v>
      </c>
      <c r="B26898" s="53">
        <v>15</v>
      </c>
      <c r="C26898" s="53" t="s">
        <v>33536</v>
      </c>
      <c r="D26898" s="53" t="s">
        <v>33872</v>
      </c>
    </row>
    <row r="26899" spans="1:4" ht="15" x14ac:dyDescent="0.25">
      <c r="A26899" s="53" t="s">
        <v>30887</v>
      </c>
      <c r="B26899" s="53">
        <v>30</v>
      </c>
      <c r="C26899" s="53" t="s">
        <v>33536</v>
      </c>
      <c r="D26899" s="53" t="s">
        <v>33872</v>
      </c>
    </row>
    <row r="26900" spans="1:4" ht="15" x14ac:dyDescent="0.25">
      <c r="A26900" s="53" t="s">
        <v>30888</v>
      </c>
      <c r="B26900" s="53">
        <v>30</v>
      </c>
      <c r="C26900" s="53" t="s">
        <v>33536</v>
      </c>
      <c r="D26900" s="53" t="s">
        <v>33873</v>
      </c>
    </row>
    <row r="26901" spans="1:4" ht="15" x14ac:dyDescent="0.25">
      <c r="A26901" s="53" t="s">
        <v>30889</v>
      </c>
      <c r="B26901" s="53">
        <v>30</v>
      </c>
      <c r="C26901" s="53" t="s">
        <v>33536</v>
      </c>
      <c r="D26901" s="53" t="s">
        <v>33873</v>
      </c>
    </row>
    <row r="26902" spans="1:4" ht="15" x14ac:dyDescent="0.25">
      <c r="A26902" s="53" t="s">
        <v>30890</v>
      </c>
      <c r="B26902" s="53">
        <v>30</v>
      </c>
      <c r="C26902" s="53" t="s">
        <v>33536</v>
      </c>
      <c r="D26902" s="53" t="s">
        <v>33873</v>
      </c>
    </row>
    <row r="26903" spans="1:4" ht="15" x14ac:dyDescent="0.25">
      <c r="A26903" s="53" t="s">
        <v>30891</v>
      </c>
      <c r="B26903" s="53">
        <v>30</v>
      </c>
      <c r="C26903" s="53" t="s">
        <v>33536</v>
      </c>
      <c r="D26903" s="53" t="s">
        <v>33873</v>
      </c>
    </row>
    <row r="26904" spans="1:4" ht="15" x14ac:dyDescent="0.25">
      <c r="A26904" s="53" t="s">
        <v>30892</v>
      </c>
      <c r="B26904" s="53">
        <v>30</v>
      </c>
      <c r="C26904" s="53" t="s">
        <v>33536</v>
      </c>
      <c r="D26904" s="53" t="s">
        <v>33872</v>
      </c>
    </row>
    <row r="26905" spans="1:4" ht="15" x14ac:dyDescent="0.25">
      <c r="A26905" s="53" t="s">
        <v>30893</v>
      </c>
      <c r="B26905" s="53">
        <v>30</v>
      </c>
      <c r="C26905" s="53" t="s">
        <v>33536</v>
      </c>
      <c r="D26905" s="53" t="s">
        <v>33873</v>
      </c>
    </row>
    <row r="26906" spans="1:4" ht="15" x14ac:dyDescent="0.25">
      <c r="A26906" s="53" t="s">
        <v>30894</v>
      </c>
      <c r="B26906" s="53">
        <v>15</v>
      </c>
      <c r="C26906" s="53" t="s">
        <v>33536</v>
      </c>
      <c r="D26906" s="53" t="s">
        <v>33872</v>
      </c>
    </row>
    <row r="26907" spans="1:4" ht="15" x14ac:dyDescent="0.25">
      <c r="A26907" s="53" t="s">
        <v>30895</v>
      </c>
      <c r="B26907" s="53">
        <v>15</v>
      </c>
      <c r="C26907" s="53" t="s">
        <v>33536</v>
      </c>
      <c r="D26907" s="53" t="s">
        <v>33872</v>
      </c>
    </row>
    <row r="26908" spans="1:4" ht="15" x14ac:dyDescent="0.25">
      <c r="A26908" s="53" t="s">
        <v>30896</v>
      </c>
      <c r="B26908" s="53">
        <v>15</v>
      </c>
      <c r="C26908" s="53" t="s">
        <v>33536</v>
      </c>
      <c r="D26908" s="53" t="s">
        <v>33873</v>
      </c>
    </row>
    <row r="26909" spans="1:4" ht="15" x14ac:dyDescent="0.25">
      <c r="A26909" s="53" t="s">
        <v>30897</v>
      </c>
      <c r="B26909" s="53">
        <v>15</v>
      </c>
      <c r="C26909" s="53" t="s">
        <v>33536</v>
      </c>
      <c r="D26909" s="53" t="s">
        <v>33873</v>
      </c>
    </row>
    <row r="26910" spans="1:4" ht="15" x14ac:dyDescent="0.25">
      <c r="A26910" s="53" t="s">
        <v>30898</v>
      </c>
      <c r="B26910" s="53">
        <v>15</v>
      </c>
      <c r="C26910" s="53" t="s">
        <v>33536</v>
      </c>
      <c r="D26910" s="53" t="s">
        <v>33872</v>
      </c>
    </row>
    <row r="26911" spans="1:4" ht="15" x14ac:dyDescent="0.25">
      <c r="A26911" s="53" t="s">
        <v>30899</v>
      </c>
      <c r="B26911" s="53">
        <v>15</v>
      </c>
      <c r="C26911" s="53" t="s">
        <v>33536</v>
      </c>
      <c r="D26911" s="53" t="s">
        <v>33872</v>
      </c>
    </row>
    <row r="26912" spans="1:4" ht="15" x14ac:dyDescent="0.25">
      <c r="A26912" s="53" t="s">
        <v>30900</v>
      </c>
      <c r="B26912" s="53">
        <v>30</v>
      </c>
      <c r="C26912" s="53" t="s">
        <v>33536</v>
      </c>
      <c r="D26912" s="53" t="s">
        <v>33872</v>
      </c>
    </row>
    <row r="26913" spans="1:4" ht="15" x14ac:dyDescent="0.25">
      <c r="A26913" s="53" t="s">
        <v>30901</v>
      </c>
      <c r="B26913" s="53">
        <v>30</v>
      </c>
      <c r="C26913" s="53" t="s">
        <v>33536</v>
      </c>
      <c r="D26913" s="53" t="s">
        <v>33872</v>
      </c>
    </row>
    <row r="26914" spans="1:4" ht="15" x14ac:dyDescent="0.25">
      <c r="A26914" s="53" t="s">
        <v>30902</v>
      </c>
      <c r="B26914" s="53">
        <v>30</v>
      </c>
      <c r="C26914" s="53" t="s">
        <v>33536</v>
      </c>
      <c r="D26914" s="53" t="s">
        <v>33873</v>
      </c>
    </row>
    <row r="26915" spans="1:4" ht="15" x14ac:dyDescent="0.25">
      <c r="A26915" s="53" t="s">
        <v>30903</v>
      </c>
      <c r="B26915" s="53">
        <v>30</v>
      </c>
      <c r="C26915" s="53" t="s">
        <v>33536</v>
      </c>
      <c r="D26915" s="53" t="s">
        <v>33873</v>
      </c>
    </row>
    <row r="26916" spans="1:4" ht="15" x14ac:dyDescent="0.25">
      <c r="A26916" s="53" t="s">
        <v>30904</v>
      </c>
      <c r="B26916" s="53">
        <v>30</v>
      </c>
      <c r="C26916" s="53" t="s">
        <v>33536</v>
      </c>
      <c r="D26916" s="53" t="s">
        <v>33873</v>
      </c>
    </row>
    <row r="26917" spans="1:4" ht="15" x14ac:dyDescent="0.25">
      <c r="A26917" s="53" t="s">
        <v>30905</v>
      </c>
      <c r="B26917" s="53">
        <v>30</v>
      </c>
      <c r="C26917" s="53" t="s">
        <v>33536</v>
      </c>
      <c r="D26917" s="53" t="s">
        <v>33872</v>
      </c>
    </row>
    <row r="26918" spans="1:4" ht="15" x14ac:dyDescent="0.25">
      <c r="A26918" s="53" t="s">
        <v>30906</v>
      </c>
      <c r="B26918" s="53">
        <v>30</v>
      </c>
      <c r="C26918" s="53" t="s">
        <v>33536</v>
      </c>
      <c r="D26918" s="53" t="s">
        <v>33872</v>
      </c>
    </row>
    <row r="26919" spans="1:4" ht="15" x14ac:dyDescent="0.25">
      <c r="A26919" s="53" t="s">
        <v>30907</v>
      </c>
      <c r="B26919" s="53">
        <v>30</v>
      </c>
      <c r="C26919" s="53" t="s">
        <v>33536</v>
      </c>
      <c r="D26919" s="53" t="s">
        <v>33872</v>
      </c>
    </row>
    <row r="26920" spans="1:4" ht="15" x14ac:dyDescent="0.25">
      <c r="A26920" s="53" t="s">
        <v>30908</v>
      </c>
      <c r="B26920" s="53">
        <v>40</v>
      </c>
      <c r="C26920" s="53" t="s">
        <v>33536</v>
      </c>
      <c r="D26920" s="53" t="s">
        <v>33872</v>
      </c>
    </row>
    <row r="26921" spans="1:4" ht="15" x14ac:dyDescent="0.25">
      <c r="A26921" s="53" t="s">
        <v>30909</v>
      </c>
      <c r="B26921" s="53">
        <v>15</v>
      </c>
      <c r="C26921" s="53" t="s">
        <v>33536</v>
      </c>
      <c r="D26921" s="53" t="s">
        <v>33872</v>
      </c>
    </row>
    <row r="26922" spans="1:4" ht="15" x14ac:dyDescent="0.25">
      <c r="A26922" s="53" t="s">
        <v>30910</v>
      </c>
      <c r="B26922" s="53">
        <v>30</v>
      </c>
      <c r="C26922" s="53" t="s">
        <v>33536</v>
      </c>
      <c r="D26922" s="53" t="s">
        <v>33872</v>
      </c>
    </row>
    <row r="26923" spans="1:4" ht="15" x14ac:dyDescent="0.25">
      <c r="A26923" s="53" t="s">
        <v>30911</v>
      </c>
      <c r="B26923" s="53">
        <v>15</v>
      </c>
      <c r="C26923" s="53" t="s">
        <v>33536</v>
      </c>
      <c r="D26923" s="53" t="s">
        <v>33872</v>
      </c>
    </row>
    <row r="26924" spans="1:4" ht="15" x14ac:dyDescent="0.25">
      <c r="A26924" s="53" t="s">
        <v>30912</v>
      </c>
      <c r="B26924" s="53">
        <v>20</v>
      </c>
      <c r="C26924" s="53" t="s">
        <v>33536</v>
      </c>
      <c r="D26924" s="53" t="s">
        <v>33872</v>
      </c>
    </row>
    <row r="26925" spans="1:4" ht="15" x14ac:dyDescent="0.25">
      <c r="A26925" s="53" t="s">
        <v>30913</v>
      </c>
      <c r="B26925" s="53">
        <v>30</v>
      </c>
      <c r="C26925" s="53" t="s">
        <v>33536</v>
      </c>
      <c r="D26925" s="53" t="s">
        <v>33872</v>
      </c>
    </row>
    <row r="26926" spans="1:4" ht="15" x14ac:dyDescent="0.25">
      <c r="A26926" s="53" t="s">
        <v>30914</v>
      </c>
      <c r="B26926" s="53">
        <v>10</v>
      </c>
      <c r="C26926" s="53" t="s">
        <v>33536</v>
      </c>
      <c r="D26926" s="53" t="s">
        <v>33872</v>
      </c>
    </row>
    <row r="26927" spans="1:4" ht="15" x14ac:dyDescent="0.25">
      <c r="A26927" s="53" t="s">
        <v>30915</v>
      </c>
      <c r="B26927" s="53">
        <v>30</v>
      </c>
      <c r="C26927" s="53" t="s">
        <v>33536</v>
      </c>
      <c r="D26927" s="53" t="s">
        <v>33872</v>
      </c>
    </row>
    <row r="26928" spans="1:4" ht="15" x14ac:dyDescent="0.25">
      <c r="A26928" s="53" t="s">
        <v>30916</v>
      </c>
      <c r="B26928" s="53">
        <v>15</v>
      </c>
      <c r="C26928" s="53" t="s">
        <v>33536</v>
      </c>
      <c r="D26928" s="53" t="s">
        <v>33872</v>
      </c>
    </row>
    <row r="26929" spans="1:4" ht="15" x14ac:dyDescent="0.25">
      <c r="A26929" s="53" t="s">
        <v>30917</v>
      </c>
      <c r="B26929" s="53">
        <v>20</v>
      </c>
      <c r="C26929" s="53" t="s">
        <v>33536</v>
      </c>
      <c r="D26929" s="53" t="s">
        <v>33872</v>
      </c>
    </row>
    <row r="26930" spans="1:4" ht="15" x14ac:dyDescent="0.25">
      <c r="A26930" s="53" t="s">
        <v>30918</v>
      </c>
      <c r="B26930" s="53">
        <v>30</v>
      </c>
      <c r="C26930" s="53" t="s">
        <v>33536</v>
      </c>
      <c r="D26930" s="53" t="s">
        <v>33872</v>
      </c>
    </row>
    <row r="26931" spans="1:4" ht="15" x14ac:dyDescent="0.25">
      <c r="A26931" s="53" t="s">
        <v>30919</v>
      </c>
      <c r="B26931" s="53">
        <v>30</v>
      </c>
      <c r="C26931" s="53" t="s">
        <v>33536</v>
      </c>
      <c r="D26931" s="53" t="s">
        <v>33872</v>
      </c>
    </row>
    <row r="26932" spans="1:4" ht="15" x14ac:dyDescent="0.25">
      <c r="A26932" s="53" t="s">
        <v>30920</v>
      </c>
      <c r="B26932" s="53">
        <v>40</v>
      </c>
      <c r="C26932" s="53" t="s">
        <v>33536</v>
      </c>
      <c r="D26932" s="53" t="s">
        <v>33872</v>
      </c>
    </row>
    <row r="26933" spans="1:4" ht="15" x14ac:dyDescent="0.25">
      <c r="A26933" s="53" t="s">
        <v>30921</v>
      </c>
      <c r="B26933" s="53">
        <v>40</v>
      </c>
      <c r="C26933" s="53" t="s">
        <v>33536</v>
      </c>
      <c r="D26933" s="53" t="s">
        <v>33872</v>
      </c>
    </row>
    <row r="26934" spans="1:4" ht="15" x14ac:dyDescent="0.25">
      <c r="A26934" s="53" t="s">
        <v>30922</v>
      </c>
      <c r="B26934" s="53">
        <v>15</v>
      </c>
      <c r="C26934" s="53" t="s">
        <v>33536</v>
      </c>
      <c r="D26934" s="53" t="s">
        <v>33872</v>
      </c>
    </row>
    <row r="26935" spans="1:4" ht="15" x14ac:dyDescent="0.25">
      <c r="A26935" s="53" t="s">
        <v>30923</v>
      </c>
      <c r="B26935" s="53">
        <v>20</v>
      </c>
      <c r="C26935" s="53" t="s">
        <v>33536</v>
      </c>
      <c r="D26935" s="53" t="s">
        <v>33872</v>
      </c>
    </row>
    <row r="26936" spans="1:4" ht="15" x14ac:dyDescent="0.25">
      <c r="A26936" s="53" t="s">
        <v>30924</v>
      </c>
      <c r="B26936" s="53">
        <v>30</v>
      </c>
      <c r="C26936" s="53" t="s">
        <v>33536</v>
      </c>
      <c r="D26936" s="53" t="s">
        <v>33872</v>
      </c>
    </row>
    <row r="26937" spans="1:4" ht="15" x14ac:dyDescent="0.25">
      <c r="A26937" s="53" t="s">
        <v>30925</v>
      </c>
      <c r="B26937" s="53">
        <v>10</v>
      </c>
      <c r="C26937" s="53" t="s">
        <v>33536</v>
      </c>
      <c r="D26937" s="53" t="s">
        <v>33872</v>
      </c>
    </row>
    <row r="26938" spans="1:4" ht="15" x14ac:dyDescent="0.25">
      <c r="A26938" s="53" t="s">
        <v>30926</v>
      </c>
      <c r="B26938" s="53">
        <v>15</v>
      </c>
      <c r="C26938" s="53" t="s">
        <v>33536</v>
      </c>
      <c r="D26938" s="53" t="s">
        <v>33872</v>
      </c>
    </row>
    <row r="26939" spans="1:4" ht="15" x14ac:dyDescent="0.25">
      <c r="A26939" s="53" t="s">
        <v>30927</v>
      </c>
      <c r="B26939" s="53">
        <v>20</v>
      </c>
      <c r="C26939" s="53" t="s">
        <v>33536</v>
      </c>
      <c r="D26939" s="53" t="s">
        <v>33872</v>
      </c>
    </row>
    <row r="26940" spans="1:4" ht="15" x14ac:dyDescent="0.25">
      <c r="A26940" s="53" t="s">
        <v>30928</v>
      </c>
      <c r="B26940" s="53">
        <v>15</v>
      </c>
      <c r="C26940" s="53" t="s">
        <v>33536</v>
      </c>
      <c r="D26940" s="53" t="s">
        <v>33872</v>
      </c>
    </row>
    <row r="26941" spans="1:4" ht="15" x14ac:dyDescent="0.25">
      <c r="A26941" s="53" t="s">
        <v>30929</v>
      </c>
      <c r="B26941" s="53">
        <v>20</v>
      </c>
      <c r="C26941" s="53" t="s">
        <v>33536</v>
      </c>
      <c r="D26941" s="53" t="s">
        <v>33872</v>
      </c>
    </row>
    <row r="26942" spans="1:4" ht="15" x14ac:dyDescent="0.25">
      <c r="A26942" s="53" t="s">
        <v>30930</v>
      </c>
      <c r="B26942" s="53">
        <v>30</v>
      </c>
      <c r="C26942" s="53" t="s">
        <v>33536</v>
      </c>
      <c r="D26942" s="53" t="s">
        <v>33872</v>
      </c>
    </row>
    <row r="26943" spans="1:4" ht="15" x14ac:dyDescent="0.25">
      <c r="A26943" s="53" t="s">
        <v>30931</v>
      </c>
      <c r="B26943" s="53">
        <v>10</v>
      </c>
      <c r="C26943" s="53" t="s">
        <v>33536</v>
      </c>
      <c r="D26943" s="53" t="s">
        <v>33872</v>
      </c>
    </row>
    <row r="26944" spans="1:4" ht="15" x14ac:dyDescent="0.25">
      <c r="A26944" s="53" t="s">
        <v>30932</v>
      </c>
      <c r="B26944" s="53">
        <v>30</v>
      </c>
      <c r="C26944" s="53" t="s">
        <v>33536</v>
      </c>
      <c r="D26944" s="53" t="s">
        <v>33872</v>
      </c>
    </row>
    <row r="26945" spans="1:4" ht="15" x14ac:dyDescent="0.25">
      <c r="A26945" s="53" t="s">
        <v>30933</v>
      </c>
      <c r="B26945" s="53">
        <v>15</v>
      </c>
      <c r="C26945" s="53" t="s">
        <v>33536</v>
      </c>
      <c r="D26945" s="53" t="s">
        <v>33872</v>
      </c>
    </row>
    <row r="26946" spans="1:4" ht="15" x14ac:dyDescent="0.25">
      <c r="A26946" s="53" t="s">
        <v>30934</v>
      </c>
      <c r="B26946" s="53">
        <v>30</v>
      </c>
      <c r="C26946" s="53" t="s">
        <v>33536</v>
      </c>
      <c r="D26946" s="53" t="s">
        <v>33872</v>
      </c>
    </row>
    <row r="26947" spans="1:4" ht="15" x14ac:dyDescent="0.25">
      <c r="A26947" s="53" t="s">
        <v>30935</v>
      </c>
      <c r="B26947" s="53">
        <v>10</v>
      </c>
      <c r="C26947" s="53" t="s">
        <v>33536</v>
      </c>
      <c r="D26947" s="53" t="s">
        <v>33872</v>
      </c>
    </row>
    <row r="26948" spans="1:4" ht="15" x14ac:dyDescent="0.25">
      <c r="A26948" s="53" t="s">
        <v>30936</v>
      </c>
      <c r="B26948" s="53">
        <v>15</v>
      </c>
      <c r="C26948" s="53" t="s">
        <v>33536</v>
      </c>
      <c r="D26948" s="53" t="s">
        <v>33872</v>
      </c>
    </row>
    <row r="26949" spans="1:4" ht="15" x14ac:dyDescent="0.25">
      <c r="A26949" s="53" t="s">
        <v>30937</v>
      </c>
      <c r="B26949" s="53">
        <v>20</v>
      </c>
      <c r="C26949" s="53" t="s">
        <v>33536</v>
      </c>
      <c r="D26949" s="53" t="s">
        <v>33872</v>
      </c>
    </row>
    <row r="26950" spans="1:4" ht="15" x14ac:dyDescent="0.25">
      <c r="A26950" s="53" t="s">
        <v>30938</v>
      </c>
      <c r="B26950" s="53">
        <v>15</v>
      </c>
      <c r="C26950" s="53" t="s">
        <v>33536</v>
      </c>
      <c r="D26950" s="53" t="s">
        <v>33872</v>
      </c>
    </row>
    <row r="26951" spans="1:4" ht="15" x14ac:dyDescent="0.25">
      <c r="A26951" s="53" t="s">
        <v>30939</v>
      </c>
      <c r="B26951" s="53">
        <v>15</v>
      </c>
      <c r="C26951" s="53" t="s">
        <v>33536</v>
      </c>
      <c r="D26951" s="53" t="s">
        <v>33872</v>
      </c>
    </row>
    <row r="26952" spans="1:4" ht="15" x14ac:dyDescent="0.25">
      <c r="A26952" s="53" t="s">
        <v>30940</v>
      </c>
      <c r="B26952" s="53">
        <v>20</v>
      </c>
      <c r="C26952" s="53" t="s">
        <v>33536</v>
      </c>
      <c r="D26952" s="53" t="s">
        <v>33872</v>
      </c>
    </row>
    <row r="26953" spans="1:4" ht="15" x14ac:dyDescent="0.25">
      <c r="A26953" s="53" t="s">
        <v>30941</v>
      </c>
      <c r="B26953" s="53">
        <v>15</v>
      </c>
      <c r="C26953" s="53" t="s">
        <v>33536</v>
      </c>
      <c r="D26953" s="53" t="s">
        <v>33872</v>
      </c>
    </row>
    <row r="26954" spans="1:4" ht="15" x14ac:dyDescent="0.25">
      <c r="A26954" s="53" t="s">
        <v>30942</v>
      </c>
      <c r="B26954" s="53">
        <v>20</v>
      </c>
      <c r="C26954" s="53" t="s">
        <v>33536</v>
      </c>
      <c r="D26954" s="53" t="s">
        <v>33872</v>
      </c>
    </row>
    <row r="26955" spans="1:4" ht="15" x14ac:dyDescent="0.25">
      <c r="A26955" s="53" t="s">
        <v>30943</v>
      </c>
      <c r="B26955" s="53">
        <v>30</v>
      </c>
      <c r="C26955" s="53" t="s">
        <v>33536</v>
      </c>
      <c r="D26955" s="53" t="s">
        <v>33872</v>
      </c>
    </row>
    <row r="26956" spans="1:4" ht="15" x14ac:dyDescent="0.25">
      <c r="A26956" s="53" t="s">
        <v>30944</v>
      </c>
      <c r="B26956" s="53">
        <v>15</v>
      </c>
      <c r="C26956" s="53" t="s">
        <v>33536</v>
      </c>
      <c r="D26956" s="53" t="s">
        <v>33872</v>
      </c>
    </row>
    <row r="26957" spans="1:4" ht="15" x14ac:dyDescent="0.25">
      <c r="A26957" s="53" t="s">
        <v>30945</v>
      </c>
      <c r="B26957" s="53">
        <v>20</v>
      </c>
      <c r="C26957" s="53" t="s">
        <v>33536</v>
      </c>
      <c r="D26957" s="53" t="s">
        <v>33872</v>
      </c>
    </row>
    <row r="26958" spans="1:4" ht="15" x14ac:dyDescent="0.25">
      <c r="A26958" s="53" t="s">
        <v>30946</v>
      </c>
      <c r="B26958" s="53">
        <v>30</v>
      </c>
      <c r="C26958" s="53" t="s">
        <v>33536</v>
      </c>
      <c r="D26958" s="53" t="s">
        <v>33872</v>
      </c>
    </row>
    <row r="26959" spans="1:4" ht="15" x14ac:dyDescent="0.25">
      <c r="A26959" s="53" t="s">
        <v>30947</v>
      </c>
      <c r="B26959" s="53">
        <v>15</v>
      </c>
      <c r="C26959" s="53" t="s">
        <v>33536</v>
      </c>
      <c r="D26959" s="53" t="s">
        <v>33872</v>
      </c>
    </row>
    <row r="26960" spans="1:4" ht="15" x14ac:dyDescent="0.25">
      <c r="A26960" s="53" t="s">
        <v>30948</v>
      </c>
      <c r="B26960" s="53">
        <v>20</v>
      </c>
      <c r="C26960" s="53" t="s">
        <v>33536</v>
      </c>
      <c r="D26960" s="53" t="s">
        <v>33872</v>
      </c>
    </row>
    <row r="26961" spans="1:4" ht="15" x14ac:dyDescent="0.25">
      <c r="A26961" s="53" t="s">
        <v>30949</v>
      </c>
      <c r="B26961" s="53">
        <v>15</v>
      </c>
      <c r="C26961" s="53" t="s">
        <v>33536</v>
      </c>
      <c r="D26961" s="53" t="s">
        <v>33872</v>
      </c>
    </row>
    <row r="26962" spans="1:4" ht="15" x14ac:dyDescent="0.25">
      <c r="A26962" s="53" t="s">
        <v>30950</v>
      </c>
      <c r="B26962" s="53">
        <v>15</v>
      </c>
      <c r="C26962" s="53" t="s">
        <v>33536</v>
      </c>
      <c r="D26962" s="53" t="s">
        <v>33872</v>
      </c>
    </row>
    <row r="26963" spans="1:4" ht="15" x14ac:dyDescent="0.25">
      <c r="A26963" s="53" t="s">
        <v>30951</v>
      </c>
      <c r="B26963" s="53">
        <v>20</v>
      </c>
      <c r="C26963" s="53" t="s">
        <v>33536</v>
      </c>
      <c r="D26963" s="53" t="s">
        <v>33872</v>
      </c>
    </row>
    <row r="26964" spans="1:4" ht="15" x14ac:dyDescent="0.25">
      <c r="A26964" s="53" t="s">
        <v>30952</v>
      </c>
      <c r="B26964" s="53">
        <v>15</v>
      </c>
      <c r="C26964" s="53" t="s">
        <v>33536</v>
      </c>
      <c r="D26964" s="53" t="s">
        <v>33872</v>
      </c>
    </row>
    <row r="26965" spans="1:4" ht="15" x14ac:dyDescent="0.25">
      <c r="A26965" s="53" t="s">
        <v>30953</v>
      </c>
      <c r="B26965" s="53">
        <v>20</v>
      </c>
      <c r="C26965" s="53" t="s">
        <v>33536</v>
      </c>
      <c r="D26965" s="53" t="s">
        <v>33872</v>
      </c>
    </row>
    <row r="26966" spans="1:4" ht="15" x14ac:dyDescent="0.25">
      <c r="A26966" s="53" t="s">
        <v>30954</v>
      </c>
      <c r="B26966" s="53">
        <v>15</v>
      </c>
      <c r="C26966" s="53" t="s">
        <v>33536</v>
      </c>
      <c r="D26966" s="53" t="s">
        <v>33872</v>
      </c>
    </row>
    <row r="26967" spans="1:4" ht="15" x14ac:dyDescent="0.25">
      <c r="A26967" s="53" t="s">
        <v>30955</v>
      </c>
      <c r="B26967" s="53">
        <v>20</v>
      </c>
      <c r="C26967" s="53" t="s">
        <v>33536</v>
      </c>
      <c r="D26967" s="53" t="s">
        <v>33872</v>
      </c>
    </row>
    <row r="26968" spans="1:4" ht="15" x14ac:dyDescent="0.25">
      <c r="A26968" s="53" t="s">
        <v>30956</v>
      </c>
      <c r="B26968" s="53">
        <v>15</v>
      </c>
      <c r="C26968" s="53" t="s">
        <v>33536</v>
      </c>
      <c r="D26968" s="53" t="s">
        <v>33872</v>
      </c>
    </row>
    <row r="26969" spans="1:4" ht="15" x14ac:dyDescent="0.25">
      <c r="A26969" s="53" t="s">
        <v>30957</v>
      </c>
      <c r="B26969" s="53">
        <v>20</v>
      </c>
      <c r="C26969" s="53" t="s">
        <v>33536</v>
      </c>
      <c r="D26969" s="53" t="s">
        <v>33872</v>
      </c>
    </row>
    <row r="26970" spans="1:4" ht="15" x14ac:dyDescent="0.25">
      <c r="A26970" s="53" t="s">
        <v>30958</v>
      </c>
      <c r="B26970" s="53">
        <v>20</v>
      </c>
      <c r="C26970" s="53" t="s">
        <v>33536</v>
      </c>
      <c r="D26970" s="53" t="s">
        <v>33872</v>
      </c>
    </row>
    <row r="26971" spans="1:4" ht="15" x14ac:dyDescent="0.25">
      <c r="A26971" s="53" t="s">
        <v>30959</v>
      </c>
      <c r="B26971" s="53">
        <v>15</v>
      </c>
      <c r="C26971" s="53" t="s">
        <v>33536</v>
      </c>
      <c r="D26971" s="53" t="s">
        <v>33872</v>
      </c>
    </row>
    <row r="26972" spans="1:4" ht="15" x14ac:dyDescent="0.25">
      <c r="A26972" s="53" t="s">
        <v>30960</v>
      </c>
      <c r="B26972" s="53">
        <v>20</v>
      </c>
      <c r="C26972" s="53" t="s">
        <v>33536</v>
      </c>
      <c r="D26972" s="53" t="s">
        <v>33872</v>
      </c>
    </row>
    <row r="26973" spans="1:4" ht="15" x14ac:dyDescent="0.25">
      <c r="A26973" s="53" t="s">
        <v>30961</v>
      </c>
      <c r="B26973" s="53">
        <v>15</v>
      </c>
      <c r="C26973" s="53" t="s">
        <v>33536</v>
      </c>
      <c r="D26973" s="53" t="s">
        <v>33872</v>
      </c>
    </row>
    <row r="26974" spans="1:4" ht="15" x14ac:dyDescent="0.25">
      <c r="A26974" s="53" t="s">
        <v>30962</v>
      </c>
      <c r="B26974" s="53">
        <v>20</v>
      </c>
      <c r="C26974" s="53" t="s">
        <v>33536</v>
      </c>
      <c r="D26974" s="53" t="s">
        <v>33872</v>
      </c>
    </row>
    <row r="26975" spans="1:4" ht="15" x14ac:dyDescent="0.25">
      <c r="A26975" s="53" t="s">
        <v>30963</v>
      </c>
      <c r="B26975" s="53">
        <v>15</v>
      </c>
      <c r="C26975" s="53" t="s">
        <v>33536</v>
      </c>
      <c r="D26975" s="53" t="s">
        <v>33872</v>
      </c>
    </row>
    <row r="26976" spans="1:4" ht="15" x14ac:dyDescent="0.25">
      <c r="A26976" s="53" t="s">
        <v>30964</v>
      </c>
      <c r="B26976" s="53">
        <v>20</v>
      </c>
      <c r="C26976" s="53" t="s">
        <v>33536</v>
      </c>
      <c r="D26976" s="53" t="s">
        <v>33872</v>
      </c>
    </row>
    <row r="26977" spans="1:4" ht="15" x14ac:dyDescent="0.25">
      <c r="A26977" s="53" t="s">
        <v>30965</v>
      </c>
      <c r="B26977" s="53">
        <v>20</v>
      </c>
      <c r="C26977" s="53"/>
      <c r="D26977" s="53" t="s">
        <v>33872</v>
      </c>
    </row>
    <row r="26978" spans="1:4" ht="15" x14ac:dyDescent="0.25">
      <c r="A26978" s="53" t="s">
        <v>30966</v>
      </c>
      <c r="B26978" s="53">
        <v>15</v>
      </c>
      <c r="C26978" s="53" t="s">
        <v>33536</v>
      </c>
      <c r="D26978" s="53" t="s">
        <v>33872</v>
      </c>
    </row>
    <row r="26979" spans="1:4" ht="15" x14ac:dyDescent="0.25">
      <c r="A26979" s="53" t="s">
        <v>30967</v>
      </c>
      <c r="B26979" s="53">
        <v>20</v>
      </c>
      <c r="C26979" s="53" t="s">
        <v>33536</v>
      </c>
      <c r="D26979" s="53" t="s">
        <v>33872</v>
      </c>
    </row>
    <row r="26980" spans="1:4" ht="15" x14ac:dyDescent="0.25">
      <c r="A26980" s="53" t="s">
        <v>30968</v>
      </c>
      <c r="B26980" s="53">
        <v>15</v>
      </c>
      <c r="C26980" s="53" t="s">
        <v>33536</v>
      </c>
      <c r="D26980" s="53" t="s">
        <v>33872</v>
      </c>
    </row>
    <row r="26981" spans="1:4" ht="15" x14ac:dyDescent="0.25">
      <c r="A26981" s="53" t="s">
        <v>30969</v>
      </c>
      <c r="B26981" s="53">
        <v>20</v>
      </c>
      <c r="C26981" s="53" t="s">
        <v>33536</v>
      </c>
      <c r="D26981" s="53" t="s">
        <v>33872</v>
      </c>
    </row>
    <row r="26982" spans="1:4" ht="15" x14ac:dyDescent="0.25">
      <c r="A26982" s="53" t="s">
        <v>30970</v>
      </c>
      <c r="B26982" s="53">
        <v>15</v>
      </c>
      <c r="C26982" s="53" t="s">
        <v>33536</v>
      </c>
      <c r="D26982" s="53" t="s">
        <v>33872</v>
      </c>
    </row>
    <row r="26983" spans="1:4" ht="15" x14ac:dyDescent="0.25">
      <c r="A26983" s="53" t="s">
        <v>30971</v>
      </c>
      <c r="B26983" s="53">
        <v>20</v>
      </c>
      <c r="C26983" s="53" t="s">
        <v>33536</v>
      </c>
      <c r="D26983" s="53" t="s">
        <v>33872</v>
      </c>
    </row>
    <row r="26984" spans="1:4" ht="15" x14ac:dyDescent="0.25">
      <c r="A26984" s="53" t="s">
        <v>30972</v>
      </c>
      <c r="B26984" s="53">
        <v>15</v>
      </c>
      <c r="C26984" s="53"/>
      <c r="D26984" s="53" t="s">
        <v>33872</v>
      </c>
    </row>
    <row r="26985" spans="1:4" ht="15" x14ac:dyDescent="0.25">
      <c r="A26985" s="53" t="s">
        <v>30973</v>
      </c>
      <c r="B26985" s="53">
        <v>20</v>
      </c>
      <c r="C26985" s="53"/>
      <c r="D26985" s="53" t="s">
        <v>33872</v>
      </c>
    </row>
    <row r="26986" spans="1:4" ht="15" x14ac:dyDescent="0.25">
      <c r="A26986" s="53" t="s">
        <v>30974</v>
      </c>
      <c r="B26986" s="53">
        <v>15</v>
      </c>
      <c r="C26986" s="53"/>
      <c r="D26986" s="53" t="s">
        <v>33872</v>
      </c>
    </row>
    <row r="26987" spans="1:4" ht="15" x14ac:dyDescent="0.25">
      <c r="A26987" s="53" t="s">
        <v>30975</v>
      </c>
      <c r="B26987" s="53">
        <v>20</v>
      </c>
      <c r="C26987" s="53"/>
      <c r="D26987" s="53" t="s">
        <v>33872</v>
      </c>
    </row>
    <row r="26988" spans="1:4" ht="15" x14ac:dyDescent="0.25">
      <c r="A26988" s="53" t="s">
        <v>30976</v>
      </c>
      <c r="B26988" s="53">
        <v>15</v>
      </c>
      <c r="C26988" s="53"/>
      <c r="D26988" s="53" t="s">
        <v>33872</v>
      </c>
    </row>
    <row r="26989" spans="1:4" ht="15" x14ac:dyDescent="0.25">
      <c r="A26989" s="53" t="s">
        <v>30977</v>
      </c>
      <c r="B26989" s="53">
        <v>20</v>
      </c>
      <c r="C26989" s="53"/>
      <c r="D26989" s="53" t="s">
        <v>33872</v>
      </c>
    </row>
    <row r="26990" spans="1:4" ht="15" x14ac:dyDescent="0.25">
      <c r="A26990" s="53" t="s">
        <v>30978</v>
      </c>
      <c r="B26990" s="53">
        <v>15</v>
      </c>
      <c r="C26990" s="53"/>
      <c r="D26990" s="53" t="s">
        <v>33872</v>
      </c>
    </row>
    <row r="26991" spans="1:4" ht="15" x14ac:dyDescent="0.25">
      <c r="A26991" s="53" t="s">
        <v>30979</v>
      </c>
      <c r="B26991" s="53">
        <v>20</v>
      </c>
      <c r="C26991" s="53"/>
      <c r="D26991" s="53" t="s">
        <v>33872</v>
      </c>
    </row>
    <row r="26992" spans="1:4" ht="15" x14ac:dyDescent="0.25">
      <c r="A26992" s="53" t="s">
        <v>30980</v>
      </c>
      <c r="B26992" s="53">
        <v>30</v>
      </c>
      <c r="C26992" s="53"/>
      <c r="D26992" s="53" t="s">
        <v>33872</v>
      </c>
    </row>
    <row r="26993" spans="1:4" ht="15" x14ac:dyDescent="0.25">
      <c r="A26993" s="53" t="s">
        <v>30981</v>
      </c>
      <c r="B26993" s="53">
        <v>30</v>
      </c>
      <c r="C26993" s="53" t="s">
        <v>33536</v>
      </c>
      <c r="D26993" s="53" t="s">
        <v>33872</v>
      </c>
    </row>
    <row r="26994" spans="1:4" ht="15" x14ac:dyDescent="0.25">
      <c r="A26994" s="53" t="s">
        <v>30982</v>
      </c>
      <c r="B26994" s="53">
        <v>30</v>
      </c>
      <c r="C26994" s="53" t="s">
        <v>33536</v>
      </c>
      <c r="D26994" s="53" t="s">
        <v>33873</v>
      </c>
    </row>
    <row r="26995" spans="1:4" ht="15" x14ac:dyDescent="0.25">
      <c r="A26995" s="53" t="s">
        <v>30983</v>
      </c>
      <c r="B26995" s="53">
        <v>20</v>
      </c>
      <c r="C26995" s="53" t="s">
        <v>33536</v>
      </c>
      <c r="D26995" s="53" t="s">
        <v>33872</v>
      </c>
    </row>
    <row r="26996" spans="1:4" ht="15" x14ac:dyDescent="0.25">
      <c r="A26996" s="53" t="s">
        <v>30984</v>
      </c>
      <c r="B26996" s="53">
        <v>15</v>
      </c>
      <c r="C26996" s="53" t="s">
        <v>33536</v>
      </c>
      <c r="D26996" s="53" t="s">
        <v>33872</v>
      </c>
    </row>
    <row r="26997" spans="1:4" ht="15" x14ac:dyDescent="0.25">
      <c r="A26997" s="53" t="s">
        <v>30985</v>
      </c>
      <c r="B26997" s="53">
        <v>20</v>
      </c>
      <c r="C26997" s="53" t="s">
        <v>33536</v>
      </c>
      <c r="D26997" s="53" t="s">
        <v>33872</v>
      </c>
    </row>
    <row r="26998" spans="1:4" ht="15" x14ac:dyDescent="0.25">
      <c r="A26998" s="53" t="s">
        <v>30986</v>
      </c>
      <c r="B26998" s="53">
        <v>15</v>
      </c>
      <c r="C26998" s="53" t="s">
        <v>33536</v>
      </c>
      <c r="D26998" s="53" t="s">
        <v>33872</v>
      </c>
    </row>
    <row r="26999" spans="1:4" ht="15" x14ac:dyDescent="0.25">
      <c r="A26999" s="53" t="s">
        <v>30987</v>
      </c>
      <c r="B26999" s="53">
        <v>20</v>
      </c>
      <c r="C26999" s="53" t="s">
        <v>33536</v>
      </c>
      <c r="D26999" s="53" t="s">
        <v>33872</v>
      </c>
    </row>
    <row r="27000" spans="1:4" ht="15" x14ac:dyDescent="0.25">
      <c r="A27000" s="53" t="s">
        <v>30988</v>
      </c>
      <c r="B27000" s="53">
        <v>15</v>
      </c>
      <c r="C27000" s="53" t="s">
        <v>33536</v>
      </c>
      <c r="D27000" s="53" t="s">
        <v>33872</v>
      </c>
    </row>
    <row r="27001" spans="1:4" ht="15" x14ac:dyDescent="0.25">
      <c r="A27001" s="53" t="s">
        <v>30989</v>
      </c>
      <c r="B27001" s="53">
        <v>20</v>
      </c>
      <c r="C27001" s="53" t="s">
        <v>33536</v>
      </c>
      <c r="D27001" s="53" t="s">
        <v>33872</v>
      </c>
    </row>
    <row r="27002" spans="1:4" ht="15" x14ac:dyDescent="0.25">
      <c r="A27002" s="53" t="s">
        <v>30990</v>
      </c>
      <c r="B27002" s="53">
        <v>15</v>
      </c>
      <c r="C27002" s="53" t="s">
        <v>33536</v>
      </c>
      <c r="D27002" s="53" t="s">
        <v>33872</v>
      </c>
    </row>
    <row r="27003" spans="1:4" ht="15" x14ac:dyDescent="0.25">
      <c r="A27003" s="53" t="s">
        <v>30991</v>
      </c>
      <c r="B27003" s="53">
        <v>20</v>
      </c>
      <c r="C27003" s="53" t="s">
        <v>33536</v>
      </c>
      <c r="D27003" s="53" t="s">
        <v>33872</v>
      </c>
    </row>
    <row r="27004" spans="1:4" ht="15" x14ac:dyDescent="0.25">
      <c r="A27004" s="53" t="s">
        <v>30992</v>
      </c>
      <c r="B27004" s="53">
        <v>15</v>
      </c>
      <c r="C27004" s="53" t="s">
        <v>33536</v>
      </c>
      <c r="D27004" s="53" t="s">
        <v>33872</v>
      </c>
    </row>
    <row r="27005" spans="1:4" ht="15" x14ac:dyDescent="0.25">
      <c r="A27005" s="53" t="s">
        <v>30993</v>
      </c>
      <c r="B27005" s="53">
        <v>20</v>
      </c>
      <c r="C27005" s="53" t="s">
        <v>33536</v>
      </c>
      <c r="D27005" s="53" t="s">
        <v>33872</v>
      </c>
    </row>
    <row r="27006" spans="1:4" ht="15" x14ac:dyDescent="0.25">
      <c r="A27006" s="53" t="s">
        <v>30994</v>
      </c>
      <c r="B27006" s="53">
        <v>30</v>
      </c>
      <c r="C27006" s="53" t="s">
        <v>33536</v>
      </c>
      <c r="D27006" s="53" t="s">
        <v>33872</v>
      </c>
    </row>
    <row r="27007" spans="1:4" ht="15" x14ac:dyDescent="0.25">
      <c r="A27007" s="53" t="s">
        <v>30995</v>
      </c>
      <c r="B27007" s="53">
        <v>30</v>
      </c>
      <c r="C27007" s="53" t="s">
        <v>33536</v>
      </c>
      <c r="D27007" s="53" t="s">
        <v>33872</v>
      </c>
    </row>
    <row r="27008" spans="1:4" ht="15" x14ac:dyDescent="0.25">
      <c r="A27008" s="53" t="s">
        <v>30996</v>
      </c>
      <c r="B27008" s="53">
        <v>15</v>
      </c>
      <c r="C27008" s="53" t="s">
        <v>33536</v>
      </c>
      <c r="D27008" s="53" t="s">
        <v>33872</v>
      </c>
    </row>
    <row r="27009" spans="1:4" ht="15" x14ac:dyDescent="0.25">
      <c r="A27009" s="53" t="s">
        <v>30997</v>
      </c>
      <c r="B27009" s="53">
        <v>30</v>
      </c>
      <c r="C27009" s="53" t="s">
        <v>33536</v>
      </c>
      <c r="D27009" s="53" t="s">
        <v>33873</v>
      </c>
    </row>
    <row r="27010" spans="1:4" ht="15" x14ac:dyDescent="0.25">
      <c r="A27010" s="53" t="s">
        <v>30998</v>
      </c>
      <c r="B27010" s="53">
        <v>15</v>
      </c>
      <c r="C27010" s="53" t="s">
        <v>33536</v>
      </c>
      <c r="D27010" s="53" t="s">
        <v>33872</v>
      </c>
    </row>
    <row r="27011" spans="1:4" ht="15" x14ac:dyDescent="0.25">
      <c r="A27011" s="53" t="s">
        <v>30999</v>
      </c>
      <c r="B27011" s="53">
        <v>30</v>
      </c>
      <c r="C27011" s="53" t="s">
        <v>33536</v>
      </c>
      <c r="D27011" s="53" t="s">
        <v>33872</v>
      </c>
    </row>
    <row r="27012" spans="1:4" ht="15" x14ac:dyDescent="0.25">
      <c r="A27012" s="53" t="s">
        <v>31000</v>
      </c>
      <c r="B27012" s="53">
        <v>30</v>
      </c>
      <c r="C27012" s="53" t="s">
        <v>33536</v>
      </c>
      <c r="D27012" s="53" t="s">
        <v>33872</v>
      </c>
    </row>
    <row r="27013" spans="1:4" ht="15" x14ac:dyDescent="0.25">
      <c r="A27013" s="53" t="s">
        <v>31001</v>
      </c>
      <c r="B27013" s="53">
        <v>15</v>
      </c>
      <c r="C27013" s="53" t="s">
        <v>33536</v>
      </c>
      <c r="D27013" s="53" t="s">
        <v>33872</v>
      </c>
    </row>
    <row r="27014" spans="1:4" ht="15" x14ac:dyDescent="0.25">
      <c r="A27014" s="53" t="s">
        <v>31002</v>
      </c>
      <c r="B27014" s="53">
        <v>30</v>
      </c>
      <c r="C27014" s="53" t="s">
        <v>33536</v>
      </c>
      <c r="D27014" s="53" t="s">
        <v>33873</v>
      </c>
    </row>
    <row r="27015" spans="1:4" ht="15" x14ac:dyDescent="0.25">
      <c r="A27015" s="53" t="s">
        <v>31003</v>
      </c>
      <c r="B27015" s="53">
        <v>30</v>
      </c>
      <c r="C27015" s="53" t="s">
        <v>33536</v>
      </c>
      <c r="D27015" s="53" t="s">
        <v>33873</v>
      </c>
    </row>
    <row r="27016" spans="1:4" ht="15" x14ac:dyDescent="0.25">
      <c r="A27016" s="53" t="s">
        <v>31004</v>
      </c>
      <c r="B27016" s="53">
        <v>15</v>
      </c>
      <c r="C27016" s="53" t="s">
        <v>33536</v>
      </c>
      <c r="D27016" s="53" t="s">
        <v>33872</v>
      </c>
    </row>
    <row r="27017" spans="1:4" ht="15" x14ac:dyDescent="0.25">
      <c r="A27017" s="53" t="s">
        <v>31005</v>
      </c>
      <c r="B27017" s="53">
        <v>15</v>
      </c>
      <c r="C27017" s="53" t="s">
        <v>33536</v>
      </c>
      <c r="D27017" s="53" t="s">
        <v>33872</v>
      </c>
    </row>
    <row r="27018" spans="1:4" ht="15" x14ac:dyDescent="0.25">
      <c r="A27018" s="53" t="s">
        <v>31006</v>
      </c>
      <c r="B27018" s="53">
        <v>30</v>
      </c>
      <c r="C27018" s="53" t="s">
        <v>33536</v>
      </c>
      <c r="D27018" s="53" t="s">
        <v>33873</v>
      </c>
    </row>
    <row r="27019" spans="1:4" ht="15" x14ac:dyDescent="0.25">
      <c r="A27019" s="53" t="s">
        <v>31007</v>
      </c>
      <c r="B27019" s="53">
        <v>30</v>
      </c>
      <c r="C27019" s="53" t="s">
        <v>33536</v>
      </c>
      <c r="D27019" s="53" t="s">
        <v>33872</v>
      </c>
    </row>
    <row r="27020" spans="1:4" ht="15" x14ac:dyDescent="0.25">
      <c r="A27020" s="53" t="s">
        <v>31008</v>
      </c>
      <c r="B27020" s="53">
        <v>30</v>
      </c>
      <c r="C27020" s="53" t="s">
        <v>33536</v>
      </c>
      <c r="D27020" s="53" t="s">
        <v>33872</v>
      </c>
    </row>
    <row r="27021" spans="1:4" ht="15" x14ac:dyDescent="0.25">
      <c r="A27021" s="53" t="s">
        <v>31009</v>
      </c>
      <c r="B27021" s="53">
        <v>15</v>
      </c>
      <c r="C27021" s="53" t="s">
        <v>33536</v>
      </c>
      <c r="D27021" s="53" t="s">
        <v>33872</v>
      </c>
    </row>
    <row r="27022" spans="1:4" ht="15" x14ac:dyDescent="0.25">
      <c r="A27022" s="53" t="s">
        <v>31010</v>
      </c>
      <c r="B27022" s="53">
        <v>15</v>
      </c>
      <c r="C27022" s="53" t="s">
        <v>33536</v>
      </c>
      <c r="D27022" s="53" t="s">
        <v>33872</v>
      </c>
    </row>
    <row r="27023" spans="1:4" ht="15" x14ac:dyDescent="0.25">
      <c r="A27023" s="53" t="s">
        <v>31011</v>
      </c>
      <c r="B27023" s="53">
        <v>15</v>
      </c>
      <c r="C27023" s="53" t="s">
        <v>33536</v>
      </c>
      <c r="D27023" s="53" t="s">
        <v>33872</v>
      </c>
    </row>
    <row r="27024" spans="1:4" ht="15" x14ac:dyDescent="0.25">
      <c r="A27024" s="53" t="s">
        <v>31012</v>
      </c>
      <c r="B27024" s="53">
        <v>15</v>
      </c>
      <c r="C27024" s="53" t="s">
        <v>33536</v>
      </c>
      <c r="D27024" s="53" t="s">
        <v>33872</v>
      </c>
    </row>
    <row r="27025" spans="1:4" ht="15" x14ac:dyDescent="0.25">
      <c r="A27025" s="53" t="s">
        <v>31013</v>
      </c>
      <c r="B27025" s="53">
        <v>15</v>
      </c>
      <c r="C27025" s="53" t="s">
        <v>33536</v>
      </c>
      <c r="D27025" s="53" t="s">
        <v>33872</v>
      </c>
    </row>
    <row r="27026" spans="1:4" ht="15" x14ac:dyDescent="0.25">
      <c r="A27026" s="53" t="s">
        <v>31014</v>
      </c>
      <c r="B27026" s="53">
        <v>15</v>
      </c>
      <c r="C27026" s="53" t="s">
        <v>33536</v>
      </c>
      <c r="D27026" s="53" t="s">
        <v>33872</v>
      </c>
    </row>
    <row r="27027" spans="1:4" ht="15" x14ac:dyDescent="0.25">
      <c r="A27027" s="53" t="s">
        <v>31015</v>
      </c>
      <c r="B27027" s="53">
        <v>15</v>
      </c>
      <c r="C27027" s="53" t="s">
        <v>33536</v>
      </c>
      <c r="D27027" s="53" t="s">
        <v>33872</v>
      </c>
    </row>
    <row r="27028" spans="1:4" ht="15" x14ac:dyDescent="0.25">
      <c r="A27028" s="53" t="s">
        <v>31016</v>
      </c>
      <c r="B27028" s="53">
        <v>15</v>
      </c>
      <c r="C27028" s="53" t="s">
        <v>33536</v>
      </c>
      <c r="D27028" s="53" t="s">
        <v>33872</v>
      </c>
    </row>
    <row r="27029" spans="1:4" ht="15" x14ac:dyDescent="0.25">
      <c r="A27029" s="53" t="s">
        <v>31017</v>
      </c>
      <c r="B27029" s="53">
        <v>15</v>
      </c>
      <c r="C27029" s="53" t="s">
        <v>33536</v>
      </c>
      <c r="D27029" s="53" t="s">
        <v>33872</v>
      </c>
    </row>
    <row r="27030" spans="1:4" ht="15" x14ac:dyDescent="0.25">
      <c r="A27030" s="53" t="s">
        <v>31018</v>
      </c>
      <c r="B27030" s="53">
        <v>15</v>
      </c>
      <c r="C27030" s="53" t="s">
        <v>33536</v>
      </c>
      <c r="D27030" s="53" t="s">
        <v>33872</v>
      </c>
    </row>
    <row r="27031" spans="1:4" ht="15" x14ac:dyDescent="0.25">
      <c r="A27031" s="53" t="s">
        <v>31019</v>
      </c>
      <c r="B27031" s="53">
        <v>30</v>
      </c>
      <c r="C27031" s="53" t="s">
        <v>33536</v>
      </c>
      <c r="D27031" s="53" t="s">
        <v>33872</v>
      </c>
    </row>
    <row r="27032" spans="1:4" ht="15" x14ac:dyDescent="0.25">
      <c r="A27032" s="53" t="s">
        <v>31020</v>
      </c>
      <c r="B27032" s="53">
        <v>15</v>
      </c>
      <c r="C27032" s="53" t="s">
        <v>33536</v>
      </c>
      <c r="D27032" s="53" t="s">
        <v>33872</v>
      </c>
    </row>
    <row r="27033" spans="1:4" ht="15" x14ac:dyDescent="0.25">
      <c r="A27033" s="53" t="s">
        <v>31021</v>
      </c>
      <c r="B27033" s="53">
        <v>15</v>
      </c>
      <c r="C27033" s="53" t="s">
        <v>33536</v>
      </c>
      <c r="D27033" s="53" t="s">
        <v>33872</v>
      </c>
    </row>
    <row r="27034" spans="1:4" ht="15" x14ac:dyDescent="0.25">
      <c r="A27034" s="53" t="s">
        <v>31022</v>
      </c>
      <c r="B27034" s="53">
        <v>15</v>
      </c>
      <c r="C27034" s="53" t="s">
        <v>33536</v>
      </c>
      <c r="D27034" s="53" t="s">
        <v>33872</v>
      </c>
    </row>
    <row r="27035" spans="1:4" ht="15" x14ac:dyDescent="0.25">
      <c r="A27035" s="53" t="s">
        <v>31023</v>
      </c>
      <c r="B27035" s="53">
        <v>15</v>
      </c>
      <c r="C27035" s="53" t="s">
        <v>33536</v>
      </c>
      <c r="D27035" s="53" t="s">
        <v>33872</v>
      </c>
    </row>
    <row r="27036" spans="1:4" ht="15" x14ac:dyDescent="0.25">
      <c r="A27036" s="53" t="s">
        <v>31024</v>
      </c>
      <c r="B27036" s="53">
        <v>30</v>
      </c>
      <c r="C27036" s="53" t="s">
        <v>33536</v>
      </c>
      <c r="D27036" s="53" t="s">
        <v>33873</v>
      </c>
    </row>
    <row r="27037" spans="1:4" ht="15" x14ac:dyDescent="0.25">
      <c r="A27037" s="53" t="s">
        <v>31025</v>
      </c>
      <c r="B27037" s="53">
        <v>15</v>
      </c>
      <c r="C27037" s="53" t="s">
        <v>33536</v>
      </c>
      <c r="D27037" s="53" t="s">
        <v>33872</v>
      </c>
    </row>
    <row r="27038" spans="1:4" ht="15" x14ac:dyDescent="0.25">
      <c r="A27038" s="53" t="s">
        <v>31026</v>
      </c>
      <c r="B27038" s="53">
        <v>15</v>
      </c>
      <c r="C27038" s="53" t="s">
        <v>33536</v>
      </c>
      <c r="D27038" s="53" t="s">
        <v>33872</v>
      </c>
    </row>
    <row r="27039" spans="1:4" ht="15" x14ac:dyDescent="0.25">
      <c r="A27039" s="53" t="s">
        <v>31027</v>
      </c>
      <c r="B27039" s="53">
        <v>15</v>
      </c>
      <c r="C27039" s="53" t="s">
        <v>33536</v>
      </c>
      <c r="D27039" s="53" t="s">
        <v>33872</v>
      </c>
    </row>
    <row r="27040" spans="1:4" ht="15" x14ac:dyDescent="0.25">
      <c r="A27040" s="53" t="s">
        <v>31028</v>
      </c>
      <c r="B27040" s="53">
        <v>30</v>
      </c>
      <c r="C27040" s="53" t="s">
        <v>33536</v>
      </c>
      <c r="D27040" s="53" t="s">
        <v>33872</v>
      </c>
    </row>
    <row r="27041" spans="1:4" ht="15" x14ac:dyDescent="0.25">
      <c r="A27041" s="53" t="s">
        <v>31029</v>
      </c>
      <c r="B27041" s="53">
        <v>30</v>
      </c>
      <c r="C27041" s="53" t="s">
        <v>33536</v>
      </c>
      <c r="D27041" s="53" t="s">
        <v>33873</v>
      </c>
    </row>
    <row r="27042" spans="1:4" ht="15" x14ac:dyDescent="0.25">
      <c r="A27042" s="53" t="s">
        <v>31030</v>
      </c>
      <c r="B27042" s="53">
        <v>30</v>
      </c>
      <c r="C27042" s="53" t="s">
        <v>33536</v>
      </c>
      <c r="D27042" s="53" t="s">
        <v>33873</v>
      </c>
    </row>
    <row r="27043" spans="1:4" ht="15" x14ac:dyDescent="0.25">
      <c r="A27043" s="53" t="s">
        <v>31031</v>
      </c>
      <c r="B27043" s="53">
        <v>30</v>
      </c>
      <c r="C27043" s="53" t="s">
        <v>33536</v>
      </c>
      <c r="D27043" s="53" t="s">
        <v>33872</v>
      </c>
    </row>
    <row r="27044" spans="1:4" ht="15" x14ac:dyDescent="0.25">
      <c r="A27044" s="53" t="s">
        <v>31032</v>
      </c>
      <c r="B27044" s="53">
        <v>30</v>
      </c>
      <c r="C27044" s="53" t="s">
        <v>33536</v>
      </c>
      <c r="D27044" s="53" t="s">
        <v>33872</v>
      </c>
    </row>
    <row r="27045" spans="1:4" ht="15" x14ac:dyDescent="0.25">
      <c r="A27045" s="53" t="s">
        <v>31033</v>
      </c>
      <c r="B27045" s="53">
        <v>30</v>
      </c>
      <c r="C27045" s="53" t="s">
        <v>33536</v>
      </c>
      <c r="D27045" s="53" t="s">
        <v>33872</v>
      </c>
    </row>
    <row r="27046" spans="1:4" ht="15" x14ac:dyDescent="0.25">
      <c r="A27046" s="53" t="s">
        <v>31034</v>
      </c>
      <c r="B27046" s="53">
        <v>15</v>
      </c>
      <c r="C27046" s="53" t="s">
        <v>33536</v>
      </c>
      <c r="D27046" s="53" t="s">
        <v>33872</v>
      </c>
    </row>
    <row r="27047" spans="1:4" ht="15" x14ac:dyDescent="0.25">
      <c r="A27047" s="53" t="s">
        <v>31035</v>
      </c>
      <c r="B27047" s="53">
        <v>30</v>
      </c>
      <c r="C27047" s="53" t="s">
        <v>33536</v>
      </c>
      <c r="D27047" s="53" t="s">
        <v>33873</v>
      </c>
    </row>
    <row r="27048" spans="1:4" ht="15" x14ac:dyDescent="0.25">
      <c r="A27048" s="53" t="s">
        <v>31036</v>
      </c>
      <c r="B27048" s="53">
        <v>15</v>
      </c>
      <c r="C27048" s="53" t="s">
        <v>33536</v>
      </c>
      <c r="D27048" s="53" t="s">
        <v>33872</v>
      </c>
    </row>
    <row r="27049" spans="1:4" ht="15" x14ac:dyDescent="0.25">
      <c r="A27049" s="53" t="s">
        <v>31037</v>
      </c>
      <c r="B27049" s="53">
        <v>30</v>
      </c>
      <c r="C27049" s="53" t="s">
        <v>33536</v>
      </c>
      <c r="D27049" s="53" t="s">
        <v>33872</v>
      </c>
    </row>
    <row r="27050" spans="1:4" ht="15" x14ac:dyDescent="0.25">
      <c r="A27050" s="53" t="s">
        <v>31038</v>
      </c>
      <c r="B27050" s="53">
        <v>15</v>
      </c>
      <c r="C27050" s="53" t="s">
        <v>33536</v>
      </c>
      <c r="D27050" s="53" t="s">
        <v>33872</v>
      </c>
    </row>
    <row r="27051" spans="1:4" ht="15" x14ac:dyDescent="0.25">
      <c r="A27051" s="53" t="s">
        <v>31039</v>
      </c>
      <c r="B27051" s="53">
        <v>15</v>
      </c>
      <c r="C27051" s="53" t="s">
        <v>33536</v>
      </c>
      <c r="D27051" s="53" t="s">
        <v>33872</v>
      </c>
    </row>
    <row r="27052" spans="1:4" ht="15" x14ac:dyDescent="0.25">
      <c r="A27052" s="53" t="s">
        <v>31040</v>
      </c>
      <c r="B27052" s="53">
        <v>15</v>
      </c>
      <c r="C27052" s="53" t="s">
        <v>33536</v>
      </c>
      <c r="D27052" s="53" t="s">
        <v>33872</v>
      </c>
    </row>
    <row r="27053" spans="1:4" ht="15" x14ac:dyDescent="0.25">
      <c r="A27053" s="53" t="s">
        <v>31041</v>
      </c>
      <c r="B27053" s="53">
        <v>30</v>
      </c>
      <c r="C27053" s="53" t="s">
        <v>33536</v>
      </c>
      <c r="D27053" s="53" t="s">
        <v>33872</v>
      </c>
    </row>
    <row r="27054" spans="1:4" ht="15" x14ac:dyDescent="0.25">
      <c r="A27054" s="53" t="s">
        <v>31042</v>
      </c>
      <c r="B27054" s="53">
        <v>15</v>
      </c>
      <c r="C27054" s="53" t="s">
        <v>33536</v>
      </c>
      <c r="D27054" s="53" t="s">
        <v>33872</v>
      </c>
    </row>
    <row r="27055" spans="1:4" ht="15" x14ac:dyDescent="0.25">
      <c r="A27055" s="53" t="s">
        <v>31043</v>
      </c>
      <c r="B27055" s="53">
        <v>15</v>
      </c>
      <c r="C27055" s="53" t="s">
        <v>33536</v>
      </c>
      <c r="D27055" s="53" t="s">
        <v>33872</v>
      </c>
    </row>
    <row r="27056" spans="1:4" ht="15" x14ac:dyDescent="0.25">
      <c r="A27056" s="53" t="s">
        <v>31044</v>
      </c>
      <c r="B27056" s="53">
        <v>15</v>
      </c>
      <c r="C27056" s="53" t="s">
        <v>33536</v>
      </c>
      <c r="D27056" s="53" t="s">
        <v>33872</v>
      </c>
    </row>
    <row r="27057" spans="1:4" ht="15" x14ac:dyDescent="0.25">
      <c r="A27057" s="53" t="s">
        <v>31045</v>
      </c>
      <c r="B27057" s="53">
        <v>30</v>
      </c>
      <c r="C27057" s="53" t="s">
        <v>33536</v>
      </c>
      <c r="D27057" s="53" t="s">
        <v>33873</v>
      </c>
    </row>
    <row r="27058" spans="1:4" ht="15" x14ac:dyDescent="0.25">
      <c r="A27058" s="53" t="s">
        <v>31046</v>
      </c>
      <c r="B27058" s="53">
        <v>30</v>
      </c>
      <c r="C27058" s="53" t="s">
        <v>33536</v>
      </c>
      <c r="D27058" s="53" t="s">
        <v>33873</v>
      </c>
    </row>
    <row r="27059" spans="1:4" ht="15" x14ac:dyDescent="0.25">
      <c r="A27059" s="53" t="s">
        <v>31047</v>
      </c>
      <c r="B27059" s="53">
        <v>15</v>
      </c>
      <c r="C27059" s="53" t="s">
        <v>33536</v>
      </c>
      <c r="D27059" s="53" t="s">
        <v>33872</v>
      </c>
    </row>
    <row r="27060" spans="1:4" ht="15" x14ac:dyDescent="0.25">
      <c r="A27060" s="53" t="s">
        <v>31048</v>
      </c>
      <c r="B27060" s="53">
        <v>15</v>
      </c>
      <c r="C27060" s="53" t="s">
        <v>33536</v>
      </c>
      <c r="D27060" s="53" t="s">
        <v>33872</v>
      </c>
    </row>
    <row r="27061" spans="1:4" ht="15" x14ac:dyDescent="0.25">
      <c r="A27061" s="53" t="s">
        <v>31049</v>
      </c>
      <c r="B27061" s="53">
        <v>30</v>
      </c>
      <c r="C27061" s="53" t="s">
        <v>33536</v>
      </c>
      <c r="D27061" s="53" t="s">
        <v>33873</v>
      </c>
    </row>
    <row r="27062" spans="1:4" ht="15" x14ac:dyDescent="0.25">
      <c r="A27062" s="53" t="s">
        <v>31050</v>
      </c>
      <c r="B27062" s="53">
        <v>30</v>
      </c>
      <c r="C27062" s="53" t="s">
        <v>33536</v>
      </c>
      <c r="D27062" s="53" t="s">
        <v>33872</v>
      </c>
    </row>
    <row r="27063" spans="1:4" ht="15" x14ac:dyDescent="0.25">
      <c r="A27063" s="53" t="s">
        <v>31051</v>
      </c>
      <c r="B27063" s="53">
        <v>15</v>
      </c>
      <c r="C27063" s="53" t="s">
        <v>33536</v>
      </c>
      <c r="D27063" s="53" t="s">
        <v>33872</v>
      </c>
    </row>
    <row r="27064" spans="1:4" ht="15" x14ac:dyDescent="0.25">
      <c r="A27064" s="53" t="s">
        <v>31052</v>
      </c>
      <c r="B27064" s="53">
        <v>30</v>
      </c>
      <c r="C27064" s="53" t="s">
        <v>33536</v>
      </c>
      <c r="D27064" s="53" t="s">
        <v>33873</v>
      </c>
    </row>
    <row r="27065" spans="1:4" ht="15" x14ac:dyDescent="0.25">
      <c r="A27065" s="53" t="s">
        <v>31053</v>
      </c>
      <c r="B27065" s="53">
        <v>30</v>
      </c>
      <c r="C27065" s="53" t="s">
        <v>33536</v>
      </c>
      <c r="D27065" s="53" t="s">
        <v>33872</v>
      </c>
    </row>
    <row r="27066" spans="1:4" ht="15" x14ac:dyDescent="0.25">
      <c r="A27066" s="53" t="s">
        <v>31054</v>
      </c>
      <c r="B27066" s="53">
        <v>30</v>
      </c>
      <c r="C27066" s="53" t="s">
        <v>33536</v>
      </c>
      <c r="D27066" s="53" t="s">
        <v>33873</v>
      </c>
    </row>
    <row r="27067" spans="1:4" ht="15" x14ac:dyDescent="0.25">
      <c r="A27067" s="53" t="s">
        <v>31055</v>
      </c>
      <c r="B27067" s="53">
        <v>30</v>
      </c>
      <c r="C27067" s="53" t="s">
        <v>33536</v>
      </c>
      <c r="D27067" s="53" t="s">
        <v>33873</v>
      </c>
    </row>
    <row r="27068" spans="1:4" ht="15" x14ac:dyDescent="0.25">
      <c r="A27068" s="53" t="s">
        <v>31056</v>
      </c>
      <c r="B27068" s="53">
        <v>30</v>
      </c>
      <c r="C27068" s="53" t="s">
        <v>33536</v>
      </c>
      <c r="D27068" s="53" t="s">
        <v>33873</v>
      </c>
    </row>
    <row r="27069" spans="1:4" ht="15" x14ac:dyDescent="0.25">
      <c r="A27069" s="53" t="s">
        <v>31057</v>
      </c>
      <c r="B27069" s="53">
        <v>30</v>
      </c>
      <c r="C27069" s="53" t="s">
        <v>33536</v>
      </c>
      <c r="D27069" s="53" t="s">
        <v>33873</v>
      </c>
    </row>
    <row r="27070" spans="1:4" ht="15" x14ac:dyDescent="0.25">
      <c r="A27070" s="53" t="s">
        <v>31058</v>
      </c>
      <c r="B27070" s="53">
        <v>30</v>
      </c>
      <c r="C27070" s="53" t="s">
        <v>33536</v>
      </c>
      <c r="D27070" s="53" t="s">
        <v>33873</v>
      </c>
    </row>
    <row r="27071" spans="1:4" ht="15" x14ac:dyDescent="0.25">
      <c r="A27071" s="53" t="s">
        <v>31059</v>
      </c>
      <c r="B27071" s="53">
        <v>30</v>
      </c>
      <c r="C27071" s="53" t="s">
        <v>33536</v>
      </c>
      <c r="D27071" s="53" t="s">
        <v>33873</v>
      </c>
    </row>
    <row r="27072" spans="1:4" ht="15" x14ac:dyDescent="0.25">
      <c r="A27072" s="53" t="s">
        <v>31060</v>
      </c>
      <c r="B27072" s="53">
        <v>30</v>
      </c>
      <c r="C27072" s="53" t="s">
        <v>33536</v>
      </c>
      <c r="D27072" s="53" t="s">
        <v>33872</v>
      </c>
    </row>
    <row r="27073" spans="1:4" ht="15" x14ac:dyDescent="0.25">
      <c r="A27073" s="53" t="s">
        <v>31061</v>
      </c>
      <c r="B27073" s="53">
        <v>30</v>
      </c>
      <c r="C27073" s="53" t="s">
        <v>33536</v>
      </c>
      <c r="D27073" s="53" t="s">
        <v>33873</v>
      </c>
    </row>
    <row r="27074" spans="1:4" ht="15" x14ac:dyDescent="0.25">
      <c r="A27074" s="53" t="s">
        <v>31062</v>
      </c>
      <c r="B27074" s="53">
        <v>30</v>
      </c>
      <c r="C27074" s="53" t="s">
        <v>33536</v>
      </c>
      <c r="D27074" s="53" t="s">
        <v>33873</v>
      </c>
    </row>
    <row r="27075" spans="1:4" ht="15" x14ac:dyDescent="0.25">
      <c r="A27075" s="53" t="s">
        <v>31063</v>
      </c>
      <c r="B27075" s="53">
        <v>30</v>
      </c>
      <c r="C27075" s="53" t="s">
        <v>33536</v>
      </c>
      <c r="D27075" s="53" t="s">
        <v>33873</v>
      </c>
    </row>
    <row r="27076" spans="1:4" ht="15" x14ac:dyDescent="0.25">
      <c r="A27076" s="53" t="s">
        <v>31064</v>
      </c>
      <c r="B27076" s="53">
        <v>30</v>
      </c>
      <c r="C27076" s="53" t="s">
        <v>33536</v>
      </c>
      <c r="D27076" s="53" t="s">
        <v>33873</v>
      </c>
    </row>
    <row r="27077" spans="1:4" ht="15" x14ac:dyDescent="0.25">
      <c r="A27077" s="53" t="s">
        <v>31065</v>
      </c>
      <c r="B27077" s="53">
        <v>30</v>
      </c>
      <c r="C27077" s="53" t="s">
        <v>33536</v>
      </c>
      <c r="D27077" s="53" t="s">
        <v>33873</v>
      </c>
    </row>
    <row r="27078" spans="1:4" ht="15" x14ac:dyDescent="0.25">
      <c r="A27078" s="53" t="s">
        <v>31066</v>
      </c>
      <c r="B27078" s="53">
        <v>30</v>
      </c>
      <c r="C27078" s="53" t="s">
        <v>33536</v>
      </c>
      <c r="D27078" s="53" t="s">
        <v>33873</v>
      </c>
    </row>
    <row r="27079" spans="1:4" ht="15" x14ac:dyDescent="0.25">
      <c r="A27079" s="53" t="s">
        <v>31067</v>
      </c>
      <c r="B27079" s="53">
        <v>30</v>
      </c>
      <c r="C27079" s="53" t="s">
        <v>33536</v>
      </c>
      <c r="D27079" s="53" t="s">
        <v>33873</v>
      </c>
    </row>
    <row r="27080" spans="1:4" ht="15" x14ac:dyDescent="0.25">
      <c r="A27080" s="53" t="s">
        <v>33530</v>
      </c>
      <c r="B27080" s="53">
        <v>30</v>
      </c>
      <c r="C27080" s="53" t="s">
        <v>33536</v>
      </c>
      <c r="D27080" s="53" t="s">
        <v>33873</v>
      </c>
    </row>
    <row r="27081" spans="1:4" ht="15" x14ac:dyDescent="0.25">
      <c r="A27081" s="53" t="s">
        <v>33531</v>
      </c>
      <c r="B27081" s="53">
        <v>30</v>
      </c>
      <c r="C27081" s="53" t="s">
        <v>33536</v>
      </c>
      <c r="D27081" s="53" t="s">
        <v>33873</v>
      </c>
    </row>
    <row r="27082" spans="1:4" ht="15" x14ac:dyDescent="0.25">
      <c r="A27082" s="53" t="s">
        <v>33865</v>
      </c>
      <c r="B27082" s="53">
        <v>30</v>
      </c>
      <c r="C27082" s="53" t="s">
        <v>33536</v>
      </c>
      <c r="D27082" s="53" t="s">
        <v>33873</v>
      </c>
    </row>
    <row r="27083" spans="1:4" ht="15" x14ac:dyDescent="0.25">
      <c r="A27083" s="53" t="s">
        <v>33866</v>
      </c>
      <c r="B27083" s="53">
        <v>30</v>
      </c>
      <c r="C27083" s="53" t="s">
        <v>33536</v>
      </c>
      <c r="D27083" s="53" t="s">
        <v>33873</v>
      </c>
    </row>
    <row r="27084" spans="1:4" ht="15" x14ac:dyDescent="0.25">
      <c r="A27084" s="53" t="s">
        <v>31068</v>
      </c>
      <c r="B27084" s="53">
        <v>30</v>
      </c>
      <c r="C27084" s="53" t="s">
        <v>33536</v>
      </c>
      <c r="D27084" s="53" t="s">
        <v>33872</v>
      </c>
    </row>
    <row r="27085" spans="1:4" ht="15" x14ac:dyDescent="0.25">
      <c r="A27085" s="53" t="s">
        <v>31069</v>
      </c>
      <c r="B27085" s="53">
        <v>30</v>
      </c>
      <c r="C27085" s="53" t="s">
        <v>33536</v>
      </c>
      <c r="D27085" s="53" t="s">
        <v>33872</v>
      </c>
    </row>
    <row r="27086" spans="1:4" ht="15" x14ac:dyDescent="0.25">
      <c r="A27086" s="53" t="s">
        <v>31070</v>
      </c>
      <c r="B27086" s="53">
        <v>0</v>
      </c>
      <c r="C27086" s="53" t="s">
        <v>33539</v>
      </c>
      <c r="D27086" s="53" t="s">
        <v>33873</v>
      </c>
    </row>
    <row r="27087" spans="1:4" ht="15" x14ac:dyDescent="0.25">
      <c r="A27087" s="53" t="s">
        <v>31071</v>
      </c>
      <c r="B27087" s="53">
        <v>0</v>
      </c>
      <c r="C27087" s="53" t="s">
        <v>33537</v>
      </c>
      <c r="D27087" s="53" t="s">
        <v>33872</v>
      </c>
    </row>
    <row r="27088" spans="1:4" ht="15" x14ac:dyDescent="0.25">
      <c r="A27088" s="53" t="s">
        <v>31072</v>
      </c>
      <c r="B27088" s="53">
        <v>30</v>
      </c>
      <c r="C27088" s="53" t="s">
        <v>33536</v>
      </c>
      <c r="D27088" s="53" t="s">
        <v>33872</v>
      </c>
    </row>
    <row r="27089" spans="1:4" ht="15" x14ac:dyDescent="0.25">
      <c r="A27089" s="53" t="s">
        <v>31073</v>
      </c>
      <c r="B27089" s="53">
        <v>30</v>
      </c>
      <c r="C27089" s="53" t="s">
        <v>33536</v>
      </c>
      <c r="D27089" s="53" t="s">
        <v>33872</v>
      </c>
    </row>
    <row r="27090" spans="1:4" ht="15" x14ac:dyDescent="0.25">
      <c r="A27090" s="53" t="s">
        <v>31074</v>
      </c>
      <c r="B27090" s="53">
        <v>15</v>
      </c>
      <c r="C27090" s="53" t="s">
        <v>33536</v>
      </c>
      <c r="D27090" s="53" t="s">
        <v>33872</v>
      </c>
    </row>
    <row r="27091" spans="1:4" ht="15" x14ac:dyDescent="0.25">
      <c r="A27091" s="53" t="s">
        <v>31075</v>
      </c>
      <c r="B27091" s="53">
        <v>20</v>
      </c>
      <c r="C27091" s="53" t="s">
        <v>33536</v>
      </c>
      <c r="D27091" s="53" t="s">
        <v>33872</v>
      </c>
    </row>
    <row r="27092" spans="1:4" ht="15" x14ac:dyDescent="0.25">
      <c r="A27092" s="53" t="s">
        <v>31076</v>
      </c>
      <c r="B27092" s="53">
        <v>15</v>
      </c>
      <c r="C27092" s="53" t="s">
        <v>33536</v>
      </c>
      <c r="D27092" s="53" t="s">
        <v>33872</v>
      </c>
    </row>
    <row r="27093" spans="1:4" ht="15" x14ac:dyDescent="0.25">
      <c r="A27093" s="53" t="s">
        <v>31077</v>
      </c>
      <c r="B27093" s="53">
        <v>20</v>
      </c>
      <c r="C27093" s="53" t="s">
        <v>33536</v>
      </c>
      <c r="D27093" s="53" t="s">
        <v>33872</v>
      </c>
    </row>
    <row r="27094" spans="1:4" ht="15" x14ac:dyDescent="0.25">
      <c r="A27094" s="53" t="s">
        <v>31078</v>
      </c>
      <c r="B27094" s="53">
        <v>30</v>
      </c>
      <c r="C27094" s="53" t="s">
        <v>33536</v>
      </c>
      <c r="D27094" s="53" t="s">
        <v>33872</v>
      </c>
    </row>
    <row r="27095" spans="1:4" ht="15" x14ac:dyDescent="0.25">
      <c r="A27095" s="53" t="s">
        <v>31079</v>
      </c>
      <c r="B27095" s="53">
        <v>15</v>
      </c>
      <c r="C27095" s="53" t="s">
        <v>33536</v>
      </c>
      <c r="D27095" s="53" t="s">
        <v>33872</v>
      </c>
    </row>
    <row r="27096" spans="1:4" ht="15" x14ac:dyDescent="0.25">
      <c r="A27096" s="53" t="s">
        <v>31080</v>
      </c>
      <c r="B27096" s="53">
        <v>15</v>
      </c>
      <c r="C27096" s="53" t="s">
        <v>33536</v>
      </c>
      <c r="D27096" s="53" t="s">
        <v>33872</v>
      </c>
    </row>
    <row r="27097" spans="1:4" ht="15" x14ac:dyDescent="0.25">
      <c r="A27097" s="53" t="s">
        <v>31081</v>
      </c>
      <c r="B27097" s="53">
        <v>30</v>
      </c>
      <c r="C27097" s="53" t="s">
        <v>33536</v>
      </c>
      <c r="D27097" s="53" t="s">
        <v>33872</v>
      </c>
    </row>
    <row r="27098" spans="1:4" ht="15" x14ac:dyDescent="0.25">
      <c r="A27098" s="53" t="s">
        <v>31082</v>
      </c>
      <c r="B27098" s="53">
        <v>30</v>
      </c>
      <c r="C27098" s="53" t="s">
        <v>33536</v>
      </c>
      <c r="D27098" s="53" t="s">
        <v>33873</v>
      </c>
    </row>
    <row r="27099" spans="1:4" ht="15" x14ac:dyDescent="0.25">
      <c r="A27099" s="53" t="s">
        <v>31083</v>
      </c>
      <c r="B27099" s="53">
        <v>30</v>
      </c>
      <c r="C27099" s="53" t="s">
        <v>33536</v>
      </c>
      <c r="D27099" s="53" t="s">
        <v>33873</v>
      </c>
    </row>
    <row r="27100" spans="1:4" ht="15" x14ac:dyDescent="0.25">
      <c r="A27100" s="53" t="s">
        <v>31084</v>
      </c>
      <c r="B27100" s="53">
        <v>30</v>
      </c>
      <c r="C27100" s="53" t="s">
        <v>33536</v>
      </c>
      <c r="D27100" s="53" t="s">
        <v>33873</v>
      </c>
    </row>
    <row r="27101" spans="1:4" ht="15" x14ac:dyDescent="0.25">
      <c r="A27101" s="53" t="s">
        <v>31085</v>
      </c>
      <c r="B27101" s="53">
        <v>30</v>
      </c>
      <c r="C27101" s="53" t="s">
        <v>33536</v>
      </c>
      <c r="D27101" s="53" t="s">
        <v>33873</v>
      </c>
    </row>
    <row r="27102" spans="1:4" ht="15" x14ac:dyDescent="0.25">
      <c r="A27102" s="53" t="s">
        <v>31086</v>
      </c>
      <c r="B27102" s="53">
        <v>30</v>
      </c>
      <c r="C27102" s="53" t="s">
        <v>33536</v>
      </c>
      <c r="D27102" s="53" t="s">
        <v>33873</v>
      </c>
    </row>
    <row r="27103" spans="1:4" ht="15" x14ac:dyDescent="0.25">
      <c r="A27103" s="53" t="s">
        <v>31087</v>
      </c>
      <c r="B27103" s="53">
        <v>15</v>
      </c>
      <c r="C27103" s="53" t="s">
        <v>33536</v>
      </c>
      <c r="D27103" s="53" t="s">
        <v>33872</v>
      </c>
    </row>
    <row r="27104" spans="1:4" ht="15" x14ac:dyDescent="0.25">
      <c r="A27104" s="53" t="s">
        <v>31088</v>
      </c>
      <c r="B27104" s="53">
        <v>15</v>
      </c>
      <c r="C27104" s="53" t="s">
        <v>33536</v>
      </c>
      <c r="D27104" s="53" t="s">
        <v>33872</v>
      </c>
    </row>
    <row r="27105" spans="1:4" ht="15" x14ac:dyDescent="0.25">
      <c r="A27105" s="53" t="s">
        <v>31089</v>
      </c>
      <c r="B27105" s="53">
        <v>30</v>
      </c>
      <c r="C27105" s="53" t="s">
        <v>33536</v>
      </c>
      <c r="D27105" s="53" t="s">
        <v>33872</v>
      </c>
    </row>
    <row r="27106" spans="1:4" ht="15" x14ac:dyDescent="0.25">
      <c r="A27106" s="53" t="s">
        <v>31090</v>
      </c>
      <c r="B27106" s="53">
        <v>30</v>
      </c>
      <c r="C27106" s="53" t="s">
        <v>33536</v>
      </c>
      <c r="D27106" s="53" t="s">
        <v>33872</v>
      </c>
    </row>
    <row r="27107" spans="1:4" ht="15" x14ac:dyDescent="0.25">
      <c r="A27107" s="53" t="s">
        <v>31091</v>
      </c>
      <c r="B27107" s="53">
        <v>30</v>
      </c>
      <c r="C27107" s="53" t="s">
        <v>33536</v>
      </c>
      <c r="D27107" s="53" t="s">
        <v>33873</v>
      </c>
    </row>
    <row r="27108" spans="1:4" ht="15" x14ac:dyDescent="0.25">
      <c r="A27108" s="53" t="s">
        <v>31092</v>
      </c>
      <c r="B27108" s="53">
        <v>30</v>
      </c>
      <c r="C27108" s="53" t="s">
        <v>33536</v>
      </c>
      <c r="D27108" s="53" t="s">
        <v>33873</v>
      </c>
    </row>
    <row r="27109" spans="1:4" ht="15" x14ac:dyDescent="0.25">
      <c r="A27109" s="53" t="s">
        <v>31093</v>
      </c>
      <c r="B27109" s="53">
        <v>30</v>
      </c>
      <c r="C27109" s="53" t="s">
        <v>33536</v>
      </c>
      <c r="D27109" s="53" t="s">
        <v>33873</v>
      </c>
    </row>
    <row r="27110" spans="1:4" ht="15" x14ac:dyDescent="0.25">
      <c r="A27110" s="53" t="s">
        <v>31094</v>
      </c>
      <c r="B27110" s="53">
        <v>30</v>
      </c>
      <c r="C27110" s="53" t="s">
        <v>33536</v>
      </c>
      <c r="D27110" s="53" t="s">
        <v>33872</v>
      </c>
    </row>
    <row r="27111" spans="1:4" ht="15" x14ac:dyDescent="0.25">
      <c r="A27111" s="53" t="s">
        <v>31095</v>
      </c>
      <c r="B27111" s="53">
        <v>30</v>
      </c>
      <c r="C27111" s="53" t="s">
        <v>33536</v>
      </c>
      <c r="D27111" s="53" t="s">
        <v>33872</v>
      </c>
    </row>
    <row r="27112" spans="1:4" ht="15" x14ac:dyDescent="0.25">
      <c r="A27112" s="53" t="s">
        <v>31096</v>
      </c>
      <c r="B27112" s="53">
        <v>30</v>
      </c>
      <c r="C27112" s="53" t="s">
        <v>33536</v>
      </c>
      <c r="D27112" s="53" t="s">
        <v>33872</v>
      </c>
    </row>
    <row r="27113" spans="1:4" ht="15" x14ac:dyDescent="0.25">
      <c r="A27113" s="53" t="s">
        <v>31097</v>
      </c>
      <c r="B27113" s="53">
        <v>40</v>
      </c>
      <c r="C27113" s="53" t="s">
        <v>33536</v>
      </c>
      <c r="D27113" s="53" t="s">
        <v>33872</v>
      </c>
    </row>
    <row r="27114" spans="1:4" ht="15" x14ac:dyDescent="0.25">
      <c r="A27114" s="53" t="s">
        <v>31098</v>
      </c>
      <c r="B27114" s="53">
        <v>15</v>
      </c>
      <c r="C27114" s="53" t="s">
        <v>33536</v>
      </c>
      <c r="D27114" s="53" t="s">
        <v>33872</v>
      </c>
    </row>
    <row r="27115" spans="1:4" ht="15" x14ac:dyDescent="0.25">
      <c r="A27115" s="53" t="s">
        <v>31099</v>
      </c>
      <c r="B27115" s="53">
        <v>30</v>
      </c>
      <c r="C27115" s="53" t="s">
        <v>33536</v>
      </c>
      <c r="D27115" s="53" t="s">
        <v>33872</v>
      </c>
    </row>
    <row r="27116" spans="1:4" ht="15" x14ac:dyDescent="0.25">
      <c r="A27116" s="53" t="s">
        <v>31100</v>
      </c>
      <c r="B27116" s="53">
        <v>15</v>
      </c>
      <c r="C27116" s="53" t="s">
        <v>33536</v>
      </c>
      <c r="D27116" s="53" t="s">
        <v>33872</v>
      </c>
    </row>
    <row r="27117" spans="1:4" ht="15" x14ac:dyDescent="0.25">
      <c r="A27117" s="53" t="s">
        <v>31101</v>
      </c>
      <c r="B27117" s="53">
        <v>20</v>
      </c>
      <c r="C27117" s="53" t="s">
        <v>33536</v>
      </c>
      <c r="D27117" s="53" t="s">
        <v>33872</v>
      </c>
    </row>
    <row r="27118" spans="1:4" ht="15" x14ac:dyDescent="0.25">
      <c r="A27118" s="53" t="s">
        <v>31102</v>
      </c>
      <c r="B27118" s="53">
        <v>30</v>
      </c>
      <c r="C27118" s="53" t="s">
        <v>33536</v>
      </c>
      <c r="D27118" s="53" t="s">
        <v>33872</v>
      </c>
    </row>
    <row r="27119" spans="1:4" ht="15" x14ac:dyDescent="0.25">
      <c r="A27119" s="53" t="s">
        <v>31103</v>
      </c>
      <c r="B27119" s="53">
        <v>10</v>
      </c>
      <c r="C27119" s="53" t="s">
        <v>33536</v>
      </c>
      <c r="D27119" s="53" t="s">
        <v>33872</v>
      </c>
    </row>
    <row r="27120" spans="1:4" ht="15" x14ac:dyDescent="0.25">
      <c r="A27120" s="53" t="s">
        <v>31104</v>
      </c>
      <c r="B27120" s="53">
        <v>30</v>
      </c>
      <c r="C27120" s="53" t="s">
        <v>33536</v>
      </c>
      <c r="D27120" s="53" t="s">
        <v>33872</v>
      </c>
    </row>
    <row r="27121" spans="1:4" ht="15" x14ac:dyDescent="0.25">
      <c r="A27121" s="53" t="s">
        <v>31105</v>
      </c>
      <c r="B27121" s="53">
        <v>15</v>
      </c>
      <c r="C27121" s="53" t="s">
        <v>33536</v>
      </c>
      <c r="D27121" s="53" t="s">
        <v>33872</v>
      </c>
    </row>
    <row r="27122" spans="1:4" ht="15" x14ac:dyDescent="0.25">
      <c r="A27122" s="53" t="s">
        <v>31106</v>
      </c>
      <c r="B27122" s="53">
        <v>20</v>
      </c>
      <c r="C27122" s="53" t="s">
        <v>33536</v>
      </c>
      <c r="D27122" s="53" t="s">
        <v>33872</v>
      </c>
    </row>
    <row r="27123" spans="1:4" ht="15" x14ac:dyDescent="0.25">
      <c r="A27123" s="53" t="s">
        <v>31107</v>
      </c>
      <c r="B27123" s="53">
        <v>30</v>
      </c>
      <c r="C27123" s="53" t="s">
        <v>33536</v>
      </c>
      <c r="D27123" s="53" t="s">
        <v>33872</v>
      </c>
    </row>
    <row r="27124" spans="1:4" ht="15" x14ac:dyDescent="0.25">
      <c r="A27124" s="53" t="s">
        <v>31108</v>
      </c>
      <c r="B27124" s="53">
        <v>30</v>
      </c>
      <c r="C27124" s="53" t="s">
        <v>33536</v>
      </c>
      <c r="D27124" s="53" t="s">
        <v>33872</v>
      </c>
    </row>
    <row r="27125" spans="1:4" ht="15" x14ac:dyDescent="0.25">
      <c r="A27125" s="53" t="s">
        <v>31109</v>
      </c>
      <c r="B27125" s="53">
        <v>40</v>
      </c>
      <c r="C27125" s="53" t="s">
        <v>33536</v>
      </c>
      <c r="D27125" s="53" t="s">
        <v>33872</v>
      </c>
    </row>
    <row r="27126" spans="1:4" ht="15" x14ac:dyDescent="0.25">
      <c r="A27126" s="53" t="s">
        <v>31110</v>
      </c>
      <c r="B27126" s="53">
        <v>40</v>
      </c>
      <c r="C27126" s="53" t="s">
        <v>33536</v>
      </c>
      <c r="D27126" s="53" t="s">
        <v>33872</v>
      </c>
    </row>
    <row r="27127" spans="1:4" ht="15" x14ac:dyDescent="0.25">
      <c r="A27127" s="53" t="s">
        <v>31111</v>
      </c>
      <c r="B27127" s="53">
        <v>15</v>
      </c>
      <c r="C27127" s="53" t="s">
        <v>33536</v>
      </c>
      <c r="D27127" s="53" t="s">
        <v>33872</v>
      </c>
    </row>
    <row r="27128" spans="1:4" ht="15" x14ac:dyDescent="0.25">
      <c r="A27128" s="53" t="s">
        <v>31112</v>
      </c>
      <c r="B27128" s="53">
        <v>20</v>
      </c>
      <c r="C27128" s="53" t="s">
        <v>33536</v>
      </c>
      <c r="D27128" s="53" t="s">
        <v>33872</v>
      </c>
    </row>
    <row r="27129" spans="1:4" ht="15" x14ac:dyDescent="0.25">
      <c r="A27129" s="53" t="s">
        <v>31113</v>
      </c>
      <c r="B27129" s="53">
        <v>30</v>
      </c>
      <c r="C27129" s="53" t="s">
        <v>33536</v>
      </c>
      <c r="D27129" s="53" t="s">
        <v>33872</v>
      </c>
    </row>
    <row r="27130" spans="1:4" ht="15" x14ac:dyDescent="0.25">
      <c r="A27130" s="53" t="s">
        <v>31114</v>
      </c>
      <c r="B27130" s="53">
        <v>15</v>
      </c>
      <c r="C27130" s="53" t="s">
        <v>33536</v>
      </c>
      <c r="D27130" s="53" t="s">
        <v>33872</v>
      </c>
    </row>
    <row r="27131" spans="1:4" ht="15" x14ac:dyDescent="0.25">
      <c r="A27131" s="53" t="s">
        <v>31115</v>
      </c>
      <c r="B27131" s="53">
        <v>20</v>
      </c>
      <c r="C27131" s="53" t="s">
        <v>33536</v>
      </c>
      <c r="D27131" s="53" t="s">
        <v>33872</v>
      </c>
    </row>
    <row r="27132" spans="1:4" ht="15" x14ac:dyDescent="0.25">
      <c r="A27132" s="53" t="s">
        <v>31116</v>
      </c>
      <c r="B27132" s="53">
        <v>15</v>
      </c>
      <c r="C27132" s="53" t="s">
        <v>33536</v>
      </c>
      <c r="D27132" s="53" t="s">
        <v>33872</v>
      </c>
    </row>
    <row r="27133" spans="1:4" ht="15" x14ac:dyDescent="0.25">
      <c r="A27133" s="53" t="s">
        <v>31117</v>
      </c>
      <c r="B27133" s="53">
        <v>20</v>
      </c>
      <c r="C27133" s="53" t="s">
        <v>33536</v>
      </c>
      <c r="D27133" s="53" t="s">
        <v>33872</v>
      </c>
    </row>
    <row r="27134" spans="1:4" ht="15" x14ac:dyDescent="0.25">
      <c r="A27134" s="53" t="s">
        <v>31118</v>
      </c>
      <c r="B27134" s="53">
        <v>30</v>
      </c>
      <c r="C27134" s="53" t="s">
        <v>33536</v>
      </c>
      <c r="D27134" s="53" t="s">
        <v>33872</v>
      </c>
    </row>
    <row r="27135" spans="1:4" ht="15" x14ac:dyDescent="0.25">
      <c r="A27135" s="53" t="s">
        <v>31119</v>
      </c>
      <c r="B27135" s="53">
        <v>10</v>
      </c>
      <c r="C27135" s="53" t="s">
        <v>33536</v>
      </c>
      <c r="D27135" s="53" t="s">
        <v>33872</v>
      </c>
    </row>
    <row r="27136" spans="1:4" ht="15" x14ac:dyDescent="0.25">
      <c r="A27136" s="53" t="s">
        <v>31120</v>
      </c>
      <c r="B27136" s="53">
        <v>30</v>
      </c>
      <c r="C27136" s="53" t="s">
        <v>33536</v>
      </c>
      <c r="D27136" s="53" t="s">
        <v>33872</v>
      </c>
    </row>
    <row r="27137" spans="1:4" ht="15" x14ac:dyDescent="0.25">
      <c r="A27137" s="53" t="s">
        <v>31121</v>
      </c>
      <c r="B27137" s="53">
        <v>15</v>
      </c>
      <c r="C27137" s="53" t="s">
        <v>33536</v>
      </c>
      <c r="D27137" s="53" t="s">
        <v>33872</v>
      </c>
    </row>
    <row r="27138" spans="1:4" ht="15" x14ac:dyDescent="0.25">
      <c r="A27138" s="53" t="s">
        <v>31122</v>
      </c>
      <c r="B27138" s="53">
        <v>30</v>
      </c>
      <c r="C27138" s="53" t="s">
        <v>33536</v>
      </c>
      <c r="D27138" s="53" t="s">
        <v>33872</v>
      </c>
    </row>
    <row r="27139" spans="1:4" ht="15" x14ac:dyDescent="0.25">
      <c r="A27139" s="53" t="s">
        <v>31123</v>
      </c>
      <c r="B27139" s="53">
        <v>10</v>
      </c>
      <c r="C27139" s="53" t="s">
        <v>33536</v>
      </c>
      <c r="D27139" s="53" t="s">
        <v>33872</v>
      </c>
    </row>
    <row r="27140" spans="1:4" ht="15" x14ac:dyDescent="0.25">
      <c r="A27140" s="53" t="s">
        <v>31124</v>
      </c>
      <c r="B27140" s="53">
        <v>15</v>
      </c>
      <c r="C27140" s="53" t="s">
        <v>33536</v>
      </c>
      <c r="D27140" s="53" t="s">
        <v>33872</v>
      </c>
    </row>
    <row r="27141" spans="1:4" ht="15" x14ac:dyDescent="0.25">
      <c r="A27141" s="53" t="s">
        <v>31125</v>
      </c>
      <c r="B27141" s="53">
        <v>15</v>
      </c>
      <c r="C27141" s="53" t="s">
        <v>33536</v>
      </c>
      <c r="D27141" s="53" t="s">
        <v>33872</v>
      </c>
    </row>
    <row r="27142" spans="1:4" ht="15" x14ac:dyDescent="0.25">
      <c r="A27142" s="53" t="s">
        <v>31126</v>
      </c>
      <c r="B27142" s="53">
        <v>15</v>
      </c>
      <c r="C27142" s="53" t="s">
        <v>33536</v>
      </c>
      <c r="D27142" s="53" t="s">
        <v>33872</v>
      </c>
    </row>
    <row r="27143" spans="1:4" ht="15" x14ac:dyDescent="0.25">
      <c r="A27143" s="53" t="s">
        <v>31127</v>
      </c>
      <c r="B27143" s="53">
        <v>20</v>
      </c>
      <c r="C27143" s="53" t="s">
        <v>33536</v>
      </c>
      <c r="D27143" s="53" t="s">
        <v>33872</v>
      </c>
    </row>
    <row r="27144" spans="1:4" ht="15" x14ac:dyDescent="0.25">
      <c r="A27144" s="53" t="s">
        <v>31128</v>
      </c>
      <c r="B27144" s="53">
        <v>15</v>
      </c>
      <c r="C27144" s="53" t="s">
        <v>33536</v>
      </c>
      <c r="D27144" s="53" t="s">
        <v>33872</v>
      </c>
    </row>
    <row r="27145" spans="1:4" ht="15" x14ac:dyDescent="0.25">
      <c r="A27145" s="53" t="s">
        <v>31129</v>
      </c>
      <c r="B27145" s="53">
        <v>20</v>
      </c>
      <c r="C27145" s="53" t="s">
        <v>33536</v>
      </c>
      <c r="D27145" s="53" t="s">
        <v>33872</v>
      </c>
    </row>
    <row r="27146" spans="1:4" ht="15" x14ac:dyDescent="0.25">
      <c r="A27146" s="53" t="s">
        <v>31130</v>
      </c>
      <c r="B27146" s="53">
        <v>30</v>
      </c>
      <c r="C27146" s="53" t="s">
        <v>33536</v>
      </c>
      <c r="D27146" s="53" t="s">
        <v>33872</v>
      </c>
    </row>
    <row r="27147" spans="1:4" ht="15" x14ac:dyDescent="0.25">
      <c r="A27147" s="53" t="s">
        <v>31131</v>
      </c>
      <c r="B27147" s="53">
        <v>15</v>
      </c>
      <c r="C27147" s="53" t="s">
        <v>33536</v>
      </c>
      <c r="D27147" s="53" t="s">
        <v>33872</v>
      </c>
    </row>
    <row r="27148" spans="1:4" ht="15" x14ac:dyDescent="0.25">
      <c r="A27148" s="53" t="s">
        <v>31132</v>
      </c>
      <c r="B27148" s="53">
        <v>20</v>
      </c>
      <c r="C27148" s="53" t="s">
        <v>33536</v>
      </c>
      <c r="D27148" s="53" t="s">
        <v>33872</v>
      </c>
    </row>
    <row r="27149" spans="1:4" ht="15" x14ac:dyDescent="0.25">
      <c r="A27149" s="53" t="s">
        <v>31133</v>
      </c>
      <c r="B27149" s="53">
        <v>30</v>
      </c>
      <c r="C27149" s="53" t="s">
        <v>33536</v>
      </c>
      <c r="D27149" s="53" t="s">
        <v>33872</v>
      </c>
    </row>
    <row r="27150" spans="1:4" ht="15" x14ac:dyDescent="0.25">
      <c r="A27150" s="53" t="s">
        <v>31134</v>
      </c>
      <c r="B27150" s="53">
        <v>15</v>
      </c>
      <c r="C27150" s="53" t="s">
        <v>33536</v>
      </c>
      <c r="D27150" s="53" t="s">
        <v>33872</v>
      </c>
    </row>
    <row r="27151" spans="1:4" ht="15" x14ac:dyDescent="0.25">
      <c r="A27151" s="53" t="s">
        <v>31135</v>
      </c>
      <c r="B27151" s="53">
        <v>20</v>
      </c>
      <c r="C27151" s="53" t="s">
        <v>33536</v>
      </c>
      <c r="D27151" s="53" t="s">
        <v>33872</v>
      </c>
    </row>
    <row r="27152" spans="1:4" ht="15" x14ac:dyDescent="0.25">
      <c r="A27152" s="53" t="s">
        <v>31136</v>
      </c>
      <c r="B27152" s="53">
        <v>15</v>
      </c>
      <c r="C27152" s="53" t="s">
        <v>33536</v>
      </c>
      <c r="D27152" s="53" t="s">
        <v>33872</v>
      </c>
    </row>
    <row r="27153" spans="1:4" ht="15" x14ac:dyDescent="0.25">
      <c r="A27153" s="53" t="s">
        <v>31137</v>
      </c>
      <c r="B27153" s="53">
        <v>15</v>
      </c>
      <c r="C27153" s="53" t="s">
        <v>33536</v>
      </c>
      <c r="D27153" s="53" t="s">
        <v>33872</v>
      </c>
    </row>
    <row r="27154" spans="1:4" ht="15" x14ac:dyDescent="0.25">
      <c r="A27154" s="53" t="s">
        <v>31138</v>
      </c>
      <c r="B27154" s="53">
        <v>20</v>
      </c>
      <c r="C27154" s="53" t="s">
        <v>33536</v>
      </c>
      <c r="D27154" s="53" t="s">
        <v>33872</v>
      </c>
    </row>
    <row r="27155" spans="1:4" ht="15" x14ac:dyDescent="0.25">
      <c r="A27155" s="53" t="s">
        <v>31139</v>
      </c>
      <c r="B27155" s="53">
        <v>15</v>
      </c>
      <c r="C27155" s="53" t="s">
        <v>33536</v>
      </c>
      <c r="D27155" s="53" t="s">
        <v>33872</v>
      </c>
    </row>
    <row r="27156" spans="1:4" ht="15" x14ac:dyDescent="0.25">
      <c r="A27156" s="53" t="s">
        <v>31140</v>
      </c>
      <c r="B27156" s="53">
        <v>20</v>
      </c>
      <c r="C27156" s="53" t="s">
        <v>33536</v>
      </c>
      <c r="D27156" s="53" t="s">
        <v>33872</v>
      </c>
    </row>
    <row r="27157" spans="1:4" ht="15" x14ac:dyDescent="0.25">
      <c r="A27157" s="53" t="s">
        <v>31141</v>
      </c>
      <c r="B27157" s="53">
        <v>15</v>
      </c>
      <c r="C27157" s="53" t="s">
        <v>33536</v>
      </c>
      <c r="D27157" s="53" t="s">
        <v>33872</v>
      </c>
    </row>
    <row r="27158" spans="1:4" ht="15" x14ac:dyDescent="0.25">
      <c r="A27158" s="53" t="s">
        <v>31142</v>
      </c>
      <c r="B27158" s="53">
        <v>20</v>
      </c>
      <c r="C27158" s="53" t="s">
        <v>33536</v>
      </c>
      <c r="D27158" s="53" t="s">
        <v>33872</v>
      </c>
    </row>
    <row r="27159" spans="1:4" ht="15" x14ac:dyDescent="0.25">
      <c r="A27159" s="53" t="s">
        <v>31143</v>
      </c>
      <c r="B27159" s="53">
        <v>30</v>
      </c>
      <c r="C27159" s="53" t="s">
        <v>33536</v>
      </c>
      <c r="D27159" s="53" t="s">
        <v>33872</v>
      </c>
    </row>
    <row r="27160" spans="1:4" ht="15" x14ac:dyDescent="0.25">
      <c r="A27160" s="53" t="s">
        <v>31144</v>
      </c>
      <c r="B27160" s="53">
        <v>30</v>
      </c>
      <c r="C27160" s="53" t="s">
        <v>33541</v>
      </c>
      <c r="D27160" s="53" t="s">
        <v>33873</v>
      </c>
    </row>
    <row r="27161" spans="1:4" ht="15" x14ac:dyDescent="0.25">
      <c r="A27161" s="53" t="s">
        <v>31145</v>
      </c>
      <c r="B27161" s="53">
        <v>20</v>
      </c>
      <c r="C27161" s="53" t="s">
        <v>33536</v>
      </c>
      <c r="D27161" s="53" t="s">
        <v>33872</v>
      </c>
    </row>
    <row r="27162" spans="1:4" ht="15" x14ac:dyDescent="0.25">
      <c r="A27162" s="53" t="s">
        <v>31146</v>
      </c>
      <c r="B27162" s="53">
        <v>20</v>
      </c>
      <c r="C27162" s="53" t="s">
        <v>33536</v>
      </c>
      <c r="D27162" s="53" t="s">
        <v>33872</v>
      </c>
    </row>
    <row r="27163" spans="1:4" ht="15" x14ac:dyDescent="0.25">
      <c r="A27163" s="53" t="s">
        <v>31147</v>
      </c>
      <c r="B27163" s="53">
        <v>20</v>
      </c>
      <c r="C27163" s="53" t="s">
        <v>33536</v>
      </c>
      <c r="D27163" s="53" t="s">
        <v>33872</v>
      </c>
    </row>
    <row r="27164" spans="1:4" ht="15" x14ac:dyDescent="0.25">
      <c r="A27164" s="53" t="s">
        <v>31148</v>
      </c>
      <c r="B27164" s="53">
        <v>15</v>
      </c>
      <c r="C27164" s="53" t="s">
        <v>33536</v>
      </c>
      <c r="D27164" s="53" t="s">
        <v>33872</v>
      </c>
    </row>
    <row r="27165" spans="1:4" ht="15" x14ac:dyDescent="0.25">
      <c r="A27165" s="53" t="s">
        <v>31149</v>
      </c>
      <c r="B27165" s="53">
        <v>20</v>
      </c>
      <c r="C27165" s="53" t="s">
        <v>33536</v>
      </c>
      <c r="D27165" s="53" t="s">
        <v>33872</v>
      </c>
    </row>
    <row r="27166" spans="1:4" ht="15" x14ac:dyDescent="0.25">
      <c r="A27166" s="53" t="s">
        <v>31150</v>
      </c>
      <c r="B27166" s="53">
        <v>15</v>
      </c>
      <c r="C27166" s="53" t="s">
        <v>33536</v>
      </c>
      <c r="D27166" s="53" t="s">
        <v>33872</v>
      </c>
    </row>
    <row r="27167" spans="1:4" ht="15" x14ac:dyDescent="0.25">
      <c r="A27167" s="53" t="s">
        <v>31151</v>
      </c>
      <c r="B27167" s="53">
        <v>20</v>
      </c>
      <c r="C27167" s="53" t="s">
        <v>33536</v>
      </c>
      <c r="D27167" s="53" t="s">
        <v>33872</v>
      </c>
    </row>
    <row r="27168" spans="1:4" ht="15" x14ac:dyDescent="0.25">
      <c r="A27168" s="53" t="s">
        <v>31152</v>
      </c>
      <c r="B27168" s="53">
        <v>15</v>
      </c>
      <c r="C27168" s="53" t="s">
        <v>33536</v>
      </c>
      <c r="D27168" s="53" t="s">
        <v>33872</v>
      </c>
    </row>
    <row r="27169" spans="1:4" ht="15" x14ac:dyDescent="0.25">
      <c r="A27169" s="53" t="s">
        <v>31153</v>
      </c>
      <c r="B27169" s="53">
        <v>20</v>
      </c>
      <c r="C27169" s="53" t="s">
        <v>33536</v>
      </c>
      <c r="D27169" s="53" t="s">
        <v>33872</v>
      </c>
    </row>
    <row r="27170" spans="1:4" ht="15" x14ac:dyDescent="0.25">
      <c r="A27170" s="53" t="s">
        <v>31154</v>
      </c>
      <c r="B27170" s="53">
        <v>20</v>
      </c>
      <c r="C27170" s="53"/>
      <c r="D27170" s="53" t="s">
        <v>33872</v>
      </c>
    </row>
    <row r="27171" spans="1:4" ht="15" x14ac:dyDescent="0.25">
      <c r="A27171" s="53" t="s">
        <v>31155</v>
      </c>
      <c r="B27171" s="53">
        <v>15</v>
      </c>
      <c r="C27171" s="53" t="s">
        <v>33536</v>
      </c>
      <c r="D27171" s="53" t="s">
        <v>33872</v>
      </c>
    </row>
    <row r="27172" spans="1:4" ht="15" x14ac:dyDescent="0.25">
      <c r="A27172" s="53" t="s">
        <v>31156</v>
      </c>
      <c r="B27172" s="53">
        <v>20</v>
      </c>
      <c r="C27172" s="53" t="s">
        <v>33536</v>
      </c>
      <c r="D27172" s="53" t="s">
        <v>33872</v>
      </c>
    </row>
    <row r="27173" spans="1:4" ht="15" x14ac:dyDescent="0.25">
      <c r="A27173" s="53" t="s">
        <v>31157</v>
      </c>
      <c r="B27173" s="53">
        <v>15</v>
      </c>
      <c r="C27173" s="53" t="s">
        <v>33536</v>
      </c>
      <c r="D27173" s="53" t="s">
        <v>33872</v>
      </c>
    </row>
    <row r="27174" spans="1:4" ht="15" x14ac:dyDescent="0.25">
      <c r="A27174" s="53" t="s">
        <v>31158</v>
      </c>
      <c r="B27174" s="53">
        <v>20</v>
      </c>
      <c r="C27174" s="53" t="s">
        <v>33536</v>
      </c>
      <c r="D27174" s="53" t="s">
        <v>33872</v>
      </c>
    </row>
    <row r="27175" spans="1:4" ht="15" x14ac:dyDescent="0.25">
      <c r="A27175" s="53" t="s">
        <v>31159</v>
      </c>
      <c r="B27175" s="53">
        <v>15</v>
      </c>
      <c r="C27175" s="53" t="s">
        <v>33536</v>
      </c>
      <c r="D27175" s="53" t="s">
        <v>33872</v>
      </c>
    </row>
    <row r="27176" spans="1:4" ht="15" x14ac:dyDescent="0.25">
      <c r="A27176" s="53" t="s">
        <v>31160</v>
      </c>
      <c r="B27176" s="53">
        <v>20</v>
      </c>
      <c r="C27176" s="53" t="s">
        <v>33536</v>
      </c>
      <c r="D27176" s="53" t="s">
        <v>33872</v>
      </c>
    </row>
    <row r="27177" spans="1:4" ht="15" x14ac:dyDescent="0.25">
      <c r="A27177" s="53" t="s">
        <v>31161</v>
      </c>
      <c r="B27177" s="53">
        <v>15</v>
      </c>
      <c r="C27177" s="53" t="s">
        <v>33536</v>
      </c>
      <c r="D27177" s="53" t="s">
        <v>33872</v>
      </c>
    </row>
    <row r="27178" spans="1:4" ht="15" x14ac:dyDescent="0.25">
      <c r="A27178" s="53" t="s">
        <v>31162</v>
      </c>
      <c r="B27178" s="53">
        <v>15</v>
      </c>
      <c r="C27178" s="53"/>
      <c r="D27178" s="53" t="s">
        <v>33872</v>
      </c>
    </row>
    <row r="27179" spans="1:4" ht="15" x14ac:dyDescent="0.25">
      <c r="A27179" s="53" t="s">
        <v>31163</v>
      </c>
      <c r="B27179" s="53">
        <v>20</v>
      </c>
      <c r="C27179" s="53"/>
      <c r="D27179" s="53" t="s">
        <v>33872</v>
      </c>
    </row>
    <row r="27180" spans="1:4" ht="15" x14ac:dyDescent="0.25">
      <c r="A27180" s="53" t="s">
        <v>31164</v>
      </c>
      <c r="B27180" s="53">
        <v>15</v>
      </c>
      <c r="C27180" s="53"/>
      <c r="D27180" s="53" t="s">
        <v>33872</v>
      </c>
    </row>
    <row r="27181" spans="1:4" ht="15" x14ac:dyDescent="0.25">
      <c r="A27181" s="53" t="s">
        <v>31165</v>
      </c>
      <c r="B27181" s="53">
        <v>20</v>
      </c>
      <c r="C27181" s="53"/>
      <c r="D27181" s="53" t="s">
        <v>33872</v>
      </c>
    </row>
    <row r="27182" spans="1:4" ht="15" x14ac:dyDescent="0.25">
      <c r="A27182" s="53" t="s">
        <v>31166</v>
      </c>
      <c r="B27182" s="53">
        <v>15</v>
      </c>
      <c r="C27182" s="53"/>
      <c r="D27182" s="53" t="s">
        <v>33872</v>
      </c>
    </row>
    <row r="27183" spans="1:4" ht="15" x14ac:dyDescent="0.25">
      <c r="A27183" s="53" t="s">
        <v>31167</v>
      </c>
      <c r="B27183" s="53">
        <v>20</v>
      </c>
      <c r="C27183" s="53" t="s">
        <v>33536</v>
      </c>
      <c r="D27183" s="53" t="s">
        <v>33872</v>
      </c>
    </row>
    <row r="27184" spans="1:4" ht="15" x14ac:dyDescent="0.25">
      <c r="A27184" s="53" t="s">
        <v>31168</v>
      </c>
      <c r="B27184" s="53">
        <v>15</v>
      </c>
      <c r="C27184" s="53" t="s">
        <v>33536</v>
      </c>
      <c r="D27184" s="53" t="s">
        <v>33872</v>
      </c>
    </row>
    <row r="27185" spans="1:4" ht="15" x14ac:dyDescent="0.25">
      <c r="A27185" s="53" t="s">
        <v>31169</v>
      </c>
      <c r="B27185" s="53">
        <v>20</v>
      </c>
      <c r="C27185" s="53" t="s">
        <v>33536</v>
      </c>
      <c r="D27185" s="53" t="s">
        <v>33872</v>
      </c>
    </row>
    <row r="27186" spans="1:4" ht="15" x14ac:dyDescent="0.25">
      <c r="A27186" s="53" t="s">
        <v>31170</v>
      </c>
      <c r="B27186" s="53">
        <v>30</v>
      </c>
      <c r="C27186" s="53" t="s">
        <v>33536</v>
      </c>
      <c r="D27186" s="53" t="s">
        <v>33872</v>
      </c>
    </row>
    <row r="27187" spans="1:4" ht="15" x14ac:dyDescent="0.25">
      <c r="A27187" s="53" t="s">
        <v>31171</v>
      </c>
      <c r="B27187" s="53">
        <v>30</v>
      </c>
      <c r="C27187" s="53" t="s">
        <v>33536</v>
      </c>
      <c r="D27187" s="53" t="s">
        <v>33872</v>
      </c>
    </row>
    <row r="27188" spans="1:4" ht="15" x14ac:dyDescent="0.25">
      <c r="A27188" s="53" t="s">
        <v>31172</v>
      </c>
      <c r="B27188" s="53">
        <v>30</v>
      </c>
      <c r="C27188" s="53" t="s">
        <v>33536</v>
      </c>
      <c r="D27188" s="53" t="s">
        <v>33873</v>
      </c>
    </row>
    <row r="27189" spans="1:4" ht="15" x14ac:dyDescent="0.25">
      <c r="A27189" s="53" t="s">
        <v>31173</v>
      </c>
      <c r="B27189" s="53">
        <v>20</v>
      </c>
      <c r="C27189" s="53" t="s">
        <v>33536</v>
      </c>
      <c r="D27189" s="53" t="s">
        <v>33872</v>
      </c>
    </row>
    <row r="27190" spans="1:4" ht="15" x14ac:dyDescent="0.25">
      <c r="A27190" s="53" t="s">
        <v>31174</v>
      </c>
      <c r="B27190" s="53">
        <v>20</v>
      </c>
      <c r="C27190" s="53" t="s">
        <v>33536</v>
      </c>
      <c r="D27190" s="53" t="s">
        <v>33872</v>
      </c>
    </row>
    <row r="27191" spans="1:4" ht="15" x14ac:dyDescent="0.25">
      <c r="A27191" s="53" t="s">
        <v>33867</v>
      </c>
      <c r="B27191" s="53">
        <v>30</v>
      </c>
      <c r="C27191" s="53" t="s">
        <v>33541</v>
      </c>
      <c r="D27191" s="53" t="s">
        <v>33873</v>
      </c>
    </row>
    <row r="27192" spans="1:4" ht="15" x14ac:dyDescent="0.25">
      <c r="A27192" s="53" t="s">
        <v>31175</v>
      </c>
      <c r="B27192" s="53">
        <v>15</v>
      </c>
      <c r="C27192" s="53" t="s">
        <v>33536</v>
      </c>
      <c r="D27192" s="53" t="s">
        <v>33872</v>
      </c>
    </row>
    <row r="27193" spans="1:4" ht="15" x14ac:dyDescent="0.25">
      <c r="A27193" s="53" t="s">
        <v>31176</v>
      </c>
      <c r="B27193" s="53">
        <v>20</v>
      </c>
      <c r="C27193" s="53" t="s">
        <v>33536</v>
      </c>
      <c r="D27193" s="53" t="s">
        <v>33872</v>
      </c>
    </row>
    <row r="27194" spans="1:4" ht="15" x14ac:dyDescent="0.25">
      <c r="A27194" s="53" t="s">
        <v>31177</v>
      </c>
      <c r="B27194" s="53">
        <v>15</v>
      </c>
      <c r="C27194" s="53" t="s">
        <v>33536</v>
      </c>
      <c r="D27194" s="53" t="s">
        <v>33872</v>
      </c>
    </row>
    <row r="27195" spans="1:4" ht="15" x14ac:dyDescent="0.25">
      <c r="A27195" s="53" t="s">
        <v>31178</v>
      </c>
      <c r="B27195" s="53">
        <v>20</v>
      </c>
      <c r="C27195" s="53" t="s">
        <v>33536</v>
      </c>
      <c r="D27195" s="53" t="s">
        <v>33872</v>
      </c>
    </row>
    <row r="27196" spans="1:4" ht="15" x14ac:dyDescent="0.25">
      <c r="A27196" s="53" t="s">
        <v>31179</v>
      </c>
      <c r="B27196" s="53">
        <v>15</v>
      </c>
      <c r="C27196" s="53" t="s">
        <v>33536</v>
      </c>
      <c r="D27196" s="53" t="s">
        <v>33872</v>
      </c>
    </row>
    <row r="27197" spans="1:4" ht="15" x14ac:dyDescent="0.25">
      <c r="A27197" s="53" t="s">
        <v>31180</v>
      </c>
      <c r="B27197" s="53">
        <v>20</v>
      </c>
      <c r="C27197" s="53" t="s">
        <v>33536</v>
      </c>
      <c r="D27197" s="53" t="s">
        <v>33872</v>
      </c>
    </row>
    <row r="27198" spans="1:4" ht="15" x14ac:dyDescent="0.25">
      <c r="A27198" s="53" t="s">
        <v>31181</v>
      </c>
      <c r="B27198" s="53">
        <v>15</v>
      </c>
      <c r="C27198" s="53" t="s">
        <v>33536</v>
      </c>
      <c r="D27198" s="53" t="s">
        <v>33872</v>
      </c>
    </row>
    <row r="27199" spans="1:4" ht="15" x14ac:dyDescent="0.25">
      <c r="A27199" s="53" t="s">
        <v>31182</v>
      </c>
      <c r="B27199" s="53">
        <v>20</v>
      </c>
      <c r="C27199" s="53" t="s">
        <v>33536</v>
      </c>
      <c r="D27199" s="53" t="s">
        <v>33872</v>
      </c>
    </row>
    <row r="27200" spans="1:4" ht="15" x14ac:dyDescent="0.25">
      <c r="A27200" s="53" t="s">
        <v>31183</v>
      </c>
      <c r="B27200" s="53">
        <v>15</v>
      </c>
      <c r="C27200" s="53" t="s">
        <v>33536</v>
      </c>
      <c r="D27200" s="53" t="s">
        <v>33872</v>
      </c>
    </row>
    <row r="27201" spans="1:4" ht="15" x14ac:dyDescent="0.25">
      <c r="A27201" s="53" t="s">
        <v>31184</v>
      </c>
      <c r="B27201" s="53">
        <v>20</v>
      </c>
      <c r="C27201" s="53" t="s">
        <v>33536</v>
      </c>
      <c r="D27201" s="53" t="s">
        <v>33872</v>
      </c>
    </row>
    <row r="27202" spans="1:4" ht="15" x14ac:dyDescent="0.25">
      <c r="A27202" s="53" t="s">
        <v>31185</v>
      </c>
      <c r="B27202" s="53">
        <v>30</v>
      </c>
      <c r="C27202" s="53" t="s">
        <v>33536</v>
      </c>
      <c r="D27202" s="53" t="s">
        <v>33872</v>
      </c>
    </row>
    <row r="27203" spans="1:4" ht="15" x14ac:dyDescent="0.25">
      <c r="A27203" s="53" t="s">
        <v>31186</v>
      </c>
      <c r="B27203" s="53">
        <v>30</v>
      </c>
      <c r="C27203" s="53" t="s">
        <v>33536</v>
      </c>
      <c r="D27203" s="53" t="s">
        <v>33872</v>
      </c>
    </row>
    <row r="27204" spans="1:4" ht="15" x14ac:dyDescent="0.25">
      <c r="A27204" s="53" t="s">
        <v>31187</v>
      </c>
      <c r="B27204" s="53">
        <v>15</v>
      </c>
      <c r="C27204" s="53" t="s">
        <v>33536</v>
      </c>
      <c r="D27204" s="53" t="s">
        <v>33872</v>
      </c>
    </row>
    <row r="27205" spans="1:4" ht="15" x14ac:dyDescent="0.25">
      <c r="A27205" s="53" t="s">
        <v>31188</v>
      </c>
      <c r="B27205" s="53">
        <v>30</v>
      </c>
      <c r="C27205" s="53" t="s">
        <v>33536</v>
      </c>
      <c r="D27205" s="53" t="s">
        <v>33873</v>
      </c>
    </row>
    <row r="27206" spans="1:4" ht="15" x14ac:dyDescent="0.25">
      <c r="A27206" s="53" t="s">
        <v>31189</v>
      </c>
      <c r="B27206" s="53">
        <v>15</v>
      </c>
      <c r="C27206" s="53" t="s">
        <v>33536</v>
      </c>
      <c r="D27206" s="53" t="s">
        <v>33872</v>
      </c>
    </row>
    <row r="27207" spans="1:4" ht="15" x14ac:dyDescent="0.25">
      <c r="A27207" s="53" t="s">
        <v>31190</v>
      </c>
      <c r="B27207" s="53">
        <v>30</v>
      </c>
      <c r="C27207" s="53" t="s">
        <v>33536</v>
      </c>
      <c r="D27207" s="53" t="s">
        <v>33872</v>
      </c>
    </row>
    <row r="27208" spans="1:4" ht="15" x14ac:dyDescent="0.25">
      <c r="A27208" s="53" t="s">
        <v>31191</v>
      </c>
      <c r="B27208" s="53">
        <v>30</v>
      </c>
      <c r="C27208" s="53" t="s">
        <v>33536</v>
      </c>
      <c r="D27208" s="53" t="s">
        <v>33872</v>
      </c>
    </row>
    <row r="27209" spans="1:4" ht="15" x14ac:dyDescent="0.25">
      <c r="A27209" s="53" t="s">
        <v>31192</v>
      </c>
      <c r="B27209" s="53">
        <v>15</v>
      </c>
      <c r="C27209" s="53" t="s">
        <v>33536</v>
      </c>
      <c r="D27209" s="53" t="s">
        <v>33872</v>
      </c>
    </row>
    <row r="27210" spans="1:4" ht="15" x14ac:dyDescent="0.25">
      <c r="A27210" s="53" t="s">
        <v>31193</v>
      </c>
      <c r="B27210" s="53">
        <v>30</v>
      </c>
      <c r="C27210" s="53" t="s">
        <v>33536</v>
      </c>
      <c r="D27210" s="53" t="s">
        <v>33873</v>
      </c>
    </row>
    <row r="27211" spans="1:4" ht="15" x14ac:dyDescent="0.25">
      <c r="A27211" s="53" t="s">
        <v>31194</v>
      </c>
      <c r="B27211" s="53">
        <v>30</v>
      </c>
      <c r="C27211" s="53" t="s">
        <v>33536</v>
      </c>
      <c r="D27211" s="53" t="s">
        <v>33873</v>
      </c>
    </row>
    <row r="27212" spans="1:4" ht="15" x14ac:dyDescent="0.25">
      <c r="A27212" s="53" t="s">
        <v>31195</v>
      </c>
      <c r="B27212" s="53">
        <v>15</v>
      </c>
      <c r="C27212" s="53" t="s">
        <v>33536</v>
      </c>
      <c r="D27212" s="53" t="s">
        <v>33872</v>
      </c>
    </row>
    <row r="27213" spans="1:4" ht="15" x14ac:dyDescent="0.25">
      <c r="A27213" s="53" t="s">
        <v>31196</v>
      </c>
      <c r="B27213" s="53">
        <v>30</v>
      </c>
      <c r="C27213" s="53" t="s">
        <v>33536</v>
      </c>
      <c r="D27213" s="53" t="s">
        <v>33873</v>
      </c>
    </row>
    <row r="27214" spans="1:4" ht="15" x14ac:dyDescent="0.25">
      <c r="A27214" s="53" t="s">
        <v>31197</v>
      </c>
      <c r="B27214" s="53">
        <v>30</v>
      </c>
      <c r="C27214" s="53" t="s">
        <v>33536</v>
      </c>
      <c r="D27214" s="53" t="s">
        <v>33872</v>
      </c>
    </row>
    <row r="27215" spans="1:4" ht="15" x14ac:dyDescent="0.25">
      <c r="A27215" s="53" t="s">
        <v>31198</v>
      </c>
      <c r="B27215" s="53">
        <v>30</v>
      </c>
      <c r="C27215" s="53" t="s">
        <v>33536</v>
      </c>
      <c r="D27215" s="53" t="s">
        <v>33872</v>
      </c>
    </row>
    <row r="27216" spans="1:4" ht="15" x14ac:dyDescent="0.25">
      <c r="A27216" s="53" t="s">
        <v>31199</v>
      </c>
      <c r="B27216" s="53">
        <v>15</v>
      </c>
      <c r="C27216" s="53" t="s">
        <v>33536</v>
      </c>
      <c r="D27216" s="53" t="s">
        <v>33872</v>
      </c>
    </row>
    <row r="27217" spans="1:4" ht="15" x14ac:dyDescent="0.25">
      <c r="A27217" s="53" t="s">
        <v>31200</v>
      </c>
      <c r="B27217" s="53">
        <v>15</v>
      </c>
      <c r="C27217" s="53" t="s">
        <v>33536</v>
      </c>
      <c r="D27217" s="53" t="s">
        <v>33872</v>
      </c>
    </row>
    <row r="27218" spans="1:4" ht="15" x14ac:dyDescent="0.25">
      <c r="A27218" s="53" t="s">
        <v>31201</v>
      </c>
      <c r="B27218" s="53">
        <v>30</v>
      </c>
      <c r="C27218" s="53" t="s">
        <v>33536</v>
      </c>
      <c r="D27218" s="53" t="s">
        <v>33872</v>
      </c>
    </row>
    <row r="27219" spans="1:4" ht="15" x14ac:dyDescent="0.25">
      <c r="A27219" s="53" t="s">
        <v>31202</v>
      </c>
      <c r="B27219" s="53">
        <v>15</v>
      </c>
      <c r="C27219" s="53" t="s">
        <v>33536</v>
      </c>
      <c r="D27219" s="53" t="s">
        <v>33872</v>
      </c>
    </row>
    <row r="27220" spans="1:4" ht="15" x14ac:dyDescent="0.25">
      <c r="A27220" s="53" t="s">
        <v>31203</v>
      </c>
      <c r="B27220" s="53">
        <v>15</v>
      </c>
      <c r="C27220" s="53" t="s">
        <v>33536</v>
      </c>
      <c r="D27220" s="53" t="s">
        <v>33872</v>
      </c>
    </row>
    <row r="27221" spans="1:4" ht="15" x14ac:dyDescent="0.25">
      <c r="A27221" s="53" t="s">
        <v>31204</v>
      </c>
      <c r="B27221" s="53">
        <v>15</v>
      </c>
      <c r="C27221" s="53" t="s">
        <v>33536</v>
      </c>
      <c r="D27221" s="53" t="s">
        <v>33872</v>
      </c>
    </row>
    <row r="27222" spans="1:4" ht="15" x14ac:dyDescent="0.25">
      <c r="A27222" s="53" t="s">
        <v>31205</v>
      </c>
      <c r="B27222" s="53">
        <v>15</v>
      </c>
      <c r="C27222" s="53" t="s">
        <v>33536</v>
      </c>
      <c r="D27222" s="53" t="s">
        <v>33872</v>
      </c>
    </row>
    <row r="27223" spans="1:4" ht="15" x14ac:dyDescent="0.25">
      <c r="A27223" s="53" t="s">
        <v>31206</v>
      </c>
      <c r="B27223" s="53">
        <v>15</v>
      </c>
      <c r="C27223" s="53" t="s">
        <v>33536</v>
      </c>
      <c r="D27223" s="53" t="s">
        <v>33872</v>
      </c>
    </row>
    <row r="27224" spans="1:4" ht="15" x14ac:dyDescent="0.25">
      <c r="A27224" s="53" t="s">
        <v>31207</v>
      </c>
      <c r="B27224" s="53">
        <v>15</v>
      </c>
      <c r="C27224" s="53" t="s">
        <v>33536</v>
      </c>
      <c r="D27224" s="53" t="s">
        <v>33872</v>
      </c>
    </row>
    <row r="27225" spans="1:4" ht="15" x14ac:dyDescent="0.25">
      <c r="A27225" s="53" t="s">
        <v>31208</v>
      </c>
      <c r="B27225" s="53">
        <v>15</v>
      </c>
      <c r="C27225" s="53" t="s">
        <v>33536</v>
      </c>
      <c r="D27225" s="53" t="s">
        <v>33872</v>
      </c>
    </row>
    <row r="27226" spans="1:4" ht="15" x14ac:dyDescent="0.25">
      <c r="A27226" s="53" t="s">
        <v>31209</v>
      </c>
      <c r="B27226" s="53">
        <v>30</v>
      </c>
      <c r="C27226" s="53" t="s">
        <v>33536</v>
      </c>
      <c r="D27226" s="53" t="s">
        <v>33872</v>
      </c>
    </row>
    <row r="27227" spans="1:4" ht="15" x14ac:dyDescent="0.25">
      <c r="A27227" s="53" t="s">
        <v>31210</v>
      </c>
      <c r="B27227" s="53">
        <v>15</v>
      </c>
      <c r="C27227" s="53" t="s">
        <v>33536</v>
      </c>
      <c r="D27227" s="53" t="s">
        <v>33872</v>
      </c>
    </row>
    <row r="27228" spans="1:4" ht="15" x14ac:dyDescent="0.25">
      <c r="A27228" s="53" t="s">
        <v>31211</v>
      </c>
      <c r="B27228" s="53">
        <v>15</v>
      </c>
      <c r="C27228" s="53" t="s">
        <v>33536</v>
      </c>
      <c r="D27228" s="53" t="s">
        <v>33872</v>
      </c>
    </row>
    <row r="27229" spans="1:4" ht="15" x14ac:dyDescent="0.25">
      <c r="A27229" s="53" t="s">
        <v>31212</v>
      </c>
      <c r="B27229" s="53">
        <v>15</v>
      </c>
      <c r="C27229" s="53" t="s">
        <v>33536</v>
      </c>
      <c r="D27229" s="53" t="s">
        <v>33872</v>
      </c>
    </row>
    <row r="27230" spans="1:4" ht="15" x14ac:dyDescent="0.25">
      <c r="A27230" s="53" t="s">
        <v>31213</v>
      </c>
      <c r="B27230" s="53">
        <v>15</v>
      </c>
      <c r="C27230" s="53" t="s">
        <v>33536</v>
      </c>
      <c r="D27230" s="53" t="s">
        <v>33872</v>
      </c>
    </row>
    <row r="27231" spans="1:4" ht="15" x14ac:dyDescent="0.25">
      <c r="A27231" s="53" t="s">
        <v>31214</v>
      </c>
      <c r="B27231" s="53">
        <v>30</v>
      </c>
      <c r="C27231" s="53" t="s">
        <v>33536</v>
      </c>
      <c r="D27231" s="53" t="s">
        <v>33873</v>
      </c>
    </row>
    <row r="27232" spans="1:4" ht="15" x14ac:dyDescent="0.25">
      <c r="A27232" s="53" t="s">
        <v>31215</v>
      </c>
      <c r="B27232" s="53">
        <v>15</v>
      </c>
      <c r="C27232" s="53" t="s">
        <v>33536</v>
      </c>
      <c r="D27232" s="53" t="s">
        <v>33872</v>
      </c>
    </row>
    <row r="27233" spans="1:4" ht="15" x14ac:dyDescent="0.25">
      <c r="A27233" s="53" t="s">
        <v>31216</v>
      </c>
      <c r="B27233" s="53">
        <v>15</v>
      </c>
      <c r="C27233" s="53" t="s">
        <v>33536</v>
      </c>
      <c r="D27233" s="53" t="s">
        <v>33872</v>
      </c>
    </row>
    <row r="27234" spans="1:4" ht="15" x14ac:dyDescent="0.25">
      <c r="A27234" s="53" t="s">
        <v>31217</v>
      </c>
      <c r="B27234" s="53">
        <v>15</v>
      </c>
      <c r="C27234" s="53" t="s">
        <v>33536</v>
      </c>
      <c r="D27234" s="53" t="s">
        <v>33872</v>
      </c>
    </row>
    <row r="27235" spans="1:4" ht="15" x14ac:dyDescent="0.25">
      <c r="A27235" s="53" t="s">
        <v>31218</v>
      </c>
      <c r="B27235" s="53">
        <v>15</v>
      </c>
      <c r="C27235" s="53" t="s">
        <v>33536</v>
      </c>
      <c r="D27235" s="53" t="s">
        <v>33872</v>
      </c>
    </row>
    <row r="27236" spans="1:4" ht="15" x14ac:dyDescent="0.25">
      <c r="A27236" s="53" t="s">
        <v>31219</v>
      </c>
      <c r="B27236" s="53">
        <v>30</v>
      </c>
      <c r="C27236" s="53" t="s">
        <v>33536</v>
      </c>
      <c r="D27236" s="53" t="s">
        <v>33872</v>
      </c>
    </row>
    <row r="27237" spans="1:4" ht="15" x14ac:dyDescent="0.25">
      <c r="A27237" s="53" t="s">
        <v>31220</v>
      </c>
      <c r="B27237" s="53">
        <v>30</v>
      </c>
      <c r="C27237" s="53" t="s">
        <v>33536</v>
      </c>
      <c r="D27237" s="53" t="s">
        <v>33873</v>
      </c>
    </row>
    <row r="27238" spans="1:4" ht="15" x14ac:dyDescent="0.25">
      <c r="A27238" s="53" t="s">
        <v>31221</v>
      </c>
      <c r="B27238" s="53">
        <v>30</v>
      </c>
      <c r="C27238" s="53" t="s">
        <v>33536</v>
      </c>
      <c r="D27238" s="53" t="s">
        <v>33873</v>
      </c>
    </row>
    <row r="27239" spans="1:4" ht="15" x14ac:dyDescent="0.25">
      <c r="A27239" s="53" t="s">
        <v>31222</v>
      </c>
      <c r="B27239" s="53">
        <v>30</v>
      </c>
      <c r="C27239" s="53" t="s">
        <v>33536</v>
      </c>
      <c r="D27239" s="53" t="s">
        <v>33872</v>
      </c>
    </row>
    <row r="27240" spans="1:4" ht="15" x14ac:dyDescent="0.25">
      <c r="A27240" s="53" t="s">
        <v>31223</v>
      </c>
      <c r="B27240" s="53">
        <v>15</v>
      </c>
      <c r="C27240" s="53" t="s">
        <v>33536</v>
      </c>
      <c r="D27240" s="53" t="s">
        <v>33872</v>
      </c>
    </row>
    <row r="27241" spans="1:4" ht="15" x14ac:dyDescent="0.25">
      <c r="A27241" s="53" t="s">
        <v>31224</v>
      </c>
      <c r="B27241" s="53">
        <v>30</v>
      </c>
      <c r="C27241" s="53" t="s">
        <v>33536</v>
      </c>
      <c r="D27241" s="53" t="s">
        <v>33872</v>
      </c>
    </row>
    <row r="27242" spans="1:4" ht="15" x14ac:dyDescent="0.25">
      <c r="A27242" s="53" t="s">
        <v>31225</v>
      </c>
      <c r="B27242" s="53">
        <v>15</v>
      </c>
      <c r="C27242" s="53" t="s">
        <v>33536</v>
      </c>
      <c r="D27242" s="53" t="s">
        <v>33872</v>
      </c>
    </row>
    <row r="27243" spans="1:4" ht="15" x14ac:dyDescent="0.25">
      <c r="A27243" s="53" t="s">
        <v>31226</v>
      </c>
      <c r="B27243" s="53">
        <v>30</v>
      </c>
      <c r="C27243" s="53" t="s">
        <v>33536</v>
      </c>
      <c r="D27243" s="53" t="s">
        <v>33873</v>
      </c>
    </row>
    <row r="27244" spans="1:4" ht="15" x14ac:dyDescent="0.25">
      <c r="A27244" s="53" t="s">
        <v>31227</v>
      </c>
      <c r="B27244" s="53">
        <v>15</v>
      </c>
      <c r="C27244" s="53" t="s">
        <v>33536</v>
      </c>
      <c r="D27244" s="53" t="s">
        <v>33872</v>
      </c>
    </row>
    <row r="27245" spans="1:4" ht="15" x14ac:dyDescent="0.25">
      <c r="A27245" s="53" t="s">
        <v>31228</v>
      </c>
      <c r="B27245" s="53">
        <v>30</v>
      </c>
      <c r="C27245" s="53" t="s">
        <v>33536</v>
      </c>
      <c r="D27245" s="53" t="s">
        <v>33872</v>
      </c>
    </row>
    <row r="27246" spans="1:4" ht="15" x14ac:dyDescent="0.25">
      <c r="A27246" s="53" t="s">
        <v>31229</v>
      </c>
      <c r="B27246" s="53">
        <v>15</v>
      </c>
      <c r="C27246" s="53" t="s">
        <v>33536</v>
      </c>
      <c r="D27246" s="53" t="s">
        <v>33872</v>
      </c>
    </row>
    <row r="27247" spans="1:4" ht="15" x14ac:dyDescent="0.25">
      <c r="A27247" s="53" t="s">
        <v>31230</v>
      </c>
      <c r="B27247" s="53">
        <v>15</v>
      </c>
      <c r="C27247" s="53" t="s">
        <v>33536</v>
      </c>
      <c r="D27247" s="53" t="s">
        <v>33872</v>
      </c>
    </row>
    <row r="27248" spans="1:4" ht="15" x14ac:dyDescent="0.25">
      <c r="A27248" s="53" t="s">
        <v>31231</v>
      </c>
      <c r="B27248" s="53">
        <v>15</v>
      </c>
      <c r="C27248" s="53" t="s">
        <v>33536</v>
      </c>
      <c r="D27248" s="53" t="s">
        <v>33872</v>
      </c>
    </row>
    <row r="27249" spans="1:4" ht="15" x14ac:dyDescent="0.25">
      <c r="A27249" s="53" t="s">
        <v>31232</v>
      </c>
      <c r="B27249" s="53">
        <v>30</v>
      </c>
      <c r="C27249" s="53" t="s">
        <v>33536</v>
      </c>
      <c r="D27249" s="53" t="s">
        <v>33872</v>
      </c>
    </row>
    <row r="27250" spans="1:4" ht="15" x14ac:dyDescent="0.25">
      <c r="A27250" s="53" t="s">
        <v>31233</v>
      </c>
      <c r="B27250" s="53">
        <v>15</v>
      </c>
      <c r="C27250" s="53" t="s">
        <v>33536</v>
      </c>
      <c r="D27250" s="53" t="s">
        <v>33872</v>
      </c>
    </row>
    <row r="27251" spans="1:4" ht="15" x14ac:dyDescent="0.25">
      <c r="A27251" s="53" t="s">
        <v>31234</v>
      </c>
      <c r="B27251" s="53">
        <v>15</v>
      </c>
      <c r="C27251" s="53" t="s">
        <v>33536</v>
      </c>
      <c r="D27251" s="53" t="s">
        <v>33872</v>
      </c>
    </row>
    <row r="27252" spans="1:4" ht="15" x14ac:dyDescent="0.25">
      <c r="A27252" s="53" t="s">
        <v>31235</v>
      </c>
      <c r="B27252" s="53">
        <v>15</v>
      </c>
      <c r="C27252" s="53" t="s">
        <v>33536</v>
      </c>
      <c r="D27252" s="53" t="s">
        <v>33872</v>
      </c>
    </row>
    <row r="27253" spans="1:4" ht="15" x14ac:dyDescent="0.25">
      <c r="A27253" s="53" t="s">
        <v>31236</v>
      </c>
      <c r="B27253" s="53">
        <v>30</v>
      </c>
      <c r="C27253" s="53" t="s">
        <v>33536</v>
      </c>
      <c r="D27253" s="53" t="s">
        <v>33873</v>
      </c>
    </row>
    <row r="27254" spans="1:4" ht="15" x14ac:dyDescent="0.25">
      <c r="A27254" s="53" t="s">
        <v>31237</v>
      </c>
      <c r="B27254" s="53">
        <v>30</v>
      </c>
      <c r="C27254" s="53" t="s">
        <v>33536</v>
      </c>
      <c r="D27254" s="53" t="s">
        <v>33873</v>
      </c>
    </row>
    <row r="27255" spans="1:4" ht="15" x14ac:dyDescent="0.25">
      <c r="A27255" s="53" t="s">
        <v>31238</v>
      </c>
      <c r="B27255" s="53">
        <v>15</v>
      </c>
      <c r="C27255" s="53" t="s">
        <v>33536</v>
      </c>
      <c r="D27255" s="53" t="s">
        <v>33872</v>
      </c>
    </row>
    <row r="27256" spans="1:4" ht="15" x14ac:dyDescent="0.25">
      <c r="A27256" s="53" t="s">
        <v>31239</v>
      </c>
      <c r="B27256" s="53">
        <v>15</v>
      </c>
      <c r="C27256" s="53" t="s">
        <v>33536</v>
      </c>
      <c r="D27256" s="53" t="s">
        <v>33872</v>
      </c>
    </row>
    <row r="27257" spans="1:4" ht="15" x14ac:dyDescent="0.25">
      <c r="A27257" s="53" t="s">
        <v>31240</v>
      </c>
      <c r="B27257" s="53">
        <v>30</v>
      </c>
      <c r="C27257" s="53" t="s">
        <v>33536</v>
      </c>
      <c r="D27257" s="53" t="s">
        <v>33873</v>
      </c>
    </row>
    <row r="27258" spans="1:4" ht="15" x14ac:dyDescent="0.25">
      <c r="A27258" s="53" t="s">
        <v>31241</v>
      </c>
      <c r="B27258" s="53">
        <v>30</v>
      </c>
      <c r="C27258" s="53" t="s">
        <v>33536</v>
      </c>
      <c r="D27258" s="53" t="s">
        <v>33872</v>
      </c>
    </row>
    <row r="27259" spans="1:4" ht="15" x14ac:dyDescent="0.25">
      <c r="A27259" s="53" t="s">
        <v>31242</v>
      </c>
      <c r="B27259" s="53">
        <v>30</v>
      </c>
      <c r="C27259" s="53" t="s">
        <v>33536</v>
      </c>
      <c r="D27259" s="53" t="s">
        <v>33873</v>
      </c>
    </row>
    <row r="27260" spans="1:4" ht="15" x14ac:dyDescent="0.25">
      <c r="A27260" s="53" t="s">
        <v>31243</v>
      </c>
      <c r="B27260" s="53">
        <v>30</v>
      </c>
      <c r="C27260" s="53" t="s">
        <v>33536</v>
      </c>
      <c r="D27260" s="53" t="s">
        <v>33872</v>
      </c>
    </row>
    <row r="27261" spans="1:4" ht="15" x14ac:dyDescent="0.25">
      <c r="A27261" s="53" t="s">
        <v>31244</v>
      </c>
      <c r="B27261" s="53">
        <v>30</v>
      </c>
      <c r="C27261" s="53" t="s">
        <v>33536</v>
      </c>
      <c r="D27261" s="53" t="s">
        <v>33872</v>
      </c>
    </row>
    <row r="27262" spans="1:4" ht="15" x14ac:dyDescent="0.25">
      <c r="A27262" s="53" t="s">
        <v>31245</v>
      </c>
      <c r="B27262" s="53">
        <v>30</v>
      </c>
      <c r="C27262" s="53" t="s">
        <v>33536</v>
      </c>
      <c r="D27262" s="53" t="s">
        <v>33873</v>
      </c>
    </row>
    <row r="27263" spans="1:4" ht="15" x14ac:dyDescent="0.25">
      <c r="A27263" s="53" t="s">
        <v>31246</v>
      </c>
      <c r="B27263" s="53">
        <v>30</v>
      </c>
      <c r="C27263" s="53" t="s">
        <v>33536</v>
      </c>
      <c r="D27263" s="53" t="s">
        <v>33873</v>
      </c>
    </row>
    <row r="27264" spans="1:4" ht="15" x14ac:dyDescent="0.25">
      <c r="A27264" s="53" t="s">
        <v>31247</v>
      </c>
      <c r="B27264" s="53">
        <v>30</v>
      </c>
      <c r="C27264" s="53" t="s">
        <v>33536</v>
      </c>
      <c r="D27264" s="53" t="s">
        <v>33873</v>
      </c>
    </row>
    <row r="27265" spans="1:4" ht="15" x14ac:dyDescent="0.25">
      <c r="A27265" s="53" t="s">
        <v>31248</v>
      </c>
      <c r="B27265" s="53">
        <v>30</v>
      </c>
      <c r="C27265" s="53" t="s">
        <v>33536</v>
      </c>
      <c r="D27265" s="53" t="s">
        <v>33873</v>
      </c>
    </row>
    <row r="27266" spans="1:4" ht="15" x14ac:dyDescent="0.25">
      <c r="A27266" s="53" t="s">
        <v>31249</v>
      </c>
      <c r="B27266" s="53">
        <v>30</v>
      </c>
      <c r="C27266" s="53" t="s">
        <v>33536</v>
      </c>
      <c r="D27266" s="53" t="s">
        <v>33873</v>
      </c>
    </row>
    <row r="27267" spans="1:4" ht="15" x14ac:dyDescent="0.25">
      <c r="A27267" s="53" t="s">
        <v>31250</v>
      </c>
      <c r="B27267" s="53">
        <v>30</v>
      </c>
      <c r="C27267" s="53" t="s">
        <v>33536</v>
      </c>
      <c r="D27267" s="53" t="s">
        <v>33872</v>
      </c>
    </row>
    <row r="27268" spans="1:4" ht="15" x14ac:dyDescent="0.25">
      <c r="A27268" s="53" t="s">
        <v>31251</v>
      </c>
      <c r="B27268" s="53">
        <v>30</v>
      </c>
      <c r="C27268" s="53" t="s">
        <v>33536</v>
      </c>
      <c r="D27268" s="53" t="s">
        <v>33873</v>
      </c>
    </row>
    <row r="27269" spans="1:4" ht="15" x14ac:dyDescent="0.25">
      <c r="A27269" s="53" t="s">
        <v>31252</v>
      </c>
      <c r="B27269" s="53">
        <v>30</v>
      </c>
      <c r="C27269" s="53" t="s">
        <v>33536</v>
      </c>
      <c r="D27269" s="53" t="s">
        <v>33873</v>
      </c>
    </row>
    <row r="27270" spans="1:4" ht="15" x14ac:dyDescent="0.25">
      <c r="A27270" s="53" t="s">
        <v>31253</v>
      </c>
      <c r="B27270" s="53">
        <v>30</v>
      </c>
      <c r="C27270" s="53" t="s">
        <v>33536</v>
      </c>
      <c r="D27270" s="53" t="s">
        <v>33873</v>
      </c>
    </row>
    <row r="27271" spans="1:4" ht="15" x14ac:dyDescent="0.25">
      <c r="A27271" s="53" t="s">
        <v>31254</v>
      </c>
      <c r="B27271" s="53">
        <v>30</v>
      </c>
      <c r="C27271" s="53" t="s">
        <v>33536</v>
      </c>
      <c r="D27271" s="53" t="s">
        <v>33873</v>
      </c>
    </row>
    <row r="27272" spans="1:4" ht="15" x14ac:dyDescent="0.25">
      <c r="A27272" s="53" t="s">
        <v>31255</v>
      </c>
      <c r="B27272" s="53">
        <v>30</v>
      </c>
      <c r="C27272" s="53" t="s">
        <v>33536</v>
      </c>
      <c r="D27272" s="53" t="s">
        <v>33873</v>
      </c>
    </row>
    <row r="27273" spans="1:4" ht="15" x14ac:dyDescent="0.25">
      <c r="A27273" s="53" t="s">
        <v>31256</v>
      </c>
      <c r="B27273" s="53">
        <v>30</v>
      </c>
      <c r="C27273" s="53" t="s">
        <v>33536</v>
      </c>
      <c r="D27273" s="53" t="s">
        <v>33873</v>
      </c>
    </row>
    <row r="27274" spans="1:4" ht="15" x14ac:dyDescent="0.25">
      <c r="A27274" s="53" t="s">
        <v>31257</v>
      </c>
      <c r="B27274" s="53">
        <v>30</v>
      </c>
      <c r="C27274" s="53" t="s">
        <v>33536</v>
      </c>
      <c r="D27274" s="53" t="s">
        <v>33873</v>
      </c>
    </row>
    <row r="27275" spans="1:4" ht="15" x14ac:dyDescent="0.25">
      <c r="A27275" s="53" t="s">
        <v>33532</v>
      </c>
      <c r="B27275" s="53">
        <v>30</v>
      </c>
      <c r="C27275" s="53" t="s">
        <v>33536</v>
      </c>
      <c r="D27275" s="53" t="s">
        <v>33873</v>
      </c>
    </row>
    <row r="27276" spans="1:4" ht="15" x14ac:dyDescent="0.25">
      <c r="A27276" s="53" t="s">
        <v>33533</v>
      </c>
      <c r="B27276" s="53">
        <v>30</v>
      </c>
      <c r="C27276" s="53" t="s">
        <v>33536</v>
      </c>
      <c r="D27276" s="53" t="s">
        <v>33873</v>
      </c>
    </row>
    <row r="27277" spans="1:4" ht="15" x14ac:dyDescent="0.25">
      <c r="A27277" s="53" t="s">
        <v>33868</v>
      </c>
      <c r="B27277" s="53">
        <v>30</v>
      </c>
      <c r="C27277" s="53" t="s">
        <v>33536</v>
      </c>
      <c r="D27277" s="53" t="s">
        <v>33873</v>
      </c>
    </row>
    <row r="27278" spans="1:4" ht="15" x14ac:dyDescent="0.25">
      <c r="A27278" s="53" t="s">
        <v>33869</v>
      </c>
      <c r="B27278" s="53">
        <v>30</v>
      </c>
      <c r="C27278" s="53" t="s">
        <v>33536</v>
      </c>
      <c r="D27278" s="53" t="s">
        <v>33873</v>
      </c>
    </row>
    <row r="27279" spans="1:4" ht="15" x14ac:dyDescent="0.25">
      <c r="A27279" s="53" t="s">
        <v>31258</v>
      </c>
      <c r="B27279" s="53">
        <v>30</v>
      </c>
      <c r="C27279" s="53" t="s">
        <v>33536</v>
      </c>
      <c r="D27279" s="53" t="s">
        <v>33872</v>
      </c>
    </row>
    <row r="27280" spans="1:4" ht="15" x14ac:dyDescent="0.25">
      <c r="A27280" s="53" t="s">
        <v>31259</v>
      </c>
      <c r="B27280" s="53">
        <v>30</v>
      </c>
      <c r="C27280" s="53" t="s">
        <v>33536</v>
      </c>
      <c r="D27280" s="53" t="s">
        <v>33872</v>
      </c>
    </row>
    <row r="27281" spans="1:4" ht="15" x14ac:dyDescent="0.25">
      <c r="A27281" s="53" t="s">
        <v>31260</v>
      </c>
      <c r="B27281" s="53">
        <v>15</v>
      </c>
      <c r="C27281" s="53" t="s">
        <v>33536</v>
      </c>
      <c r="D27281" s="53" t="s">
        <v>33873</v>
      </c>
    </row>
    <row r="27282" spans="1:4" ht="15" x14ac:dyDescent="0.25">
      <c r="A27282" s="53" t="s">
        <v>31261</v>
      </c>
      <c r="B27282" s="53">
        <v>20</v>
      </c>
      <c r="C27282" s="53" t="s">
        <v>33536</v>
      </c>
      <c r="D27282" s="53" t="s">
        <v>33872</v>
      </c>
    </row>
    <row r="27283" spans="1:4" ht="15" x14ac:dyDescent="0.25">
      <c r="A27283" s="53" t="s">
        <v>31262</v>
      </c>
      <c r="B27283" s="53">
        <v>30</v>
      </c>
      <c r="C27283" s="53" t="s">
        <v>33536</v>
      </c>
      <c r="D27283" s="53" t="s">
        <v>33872</v>
      </c>
    </row>
    <row r="27284" spans="1:4" ht="15" x14ac:dyDescent="0.25">
      <c r="A27284" s="53" t="s">
        <v>31263</v>
      </c>
      <c r="B27284" s="53">
        <v>0</v>
      </c>
      <c r="C27284" s="53" t="s">
        <v>33539</v>
      </c>
      <c r="D27284" s="53" t="s">
        <v>33873</v>
      </c>
    </row>
    <row r="27285" spans="1:4" ht="15" x14ac:dyDescent="0.25">
      <c r="A27285" s="53" t="s">
        <v>31264</v>
      </c>
      <c r="B27285" s="53">
        <v>0</v>
      </c>
      <c r="C27285" s="53" t="s">
        <v>33537</v>
      </c>
      <c r="D27285" s="53" t="s">
        <v>33872</v>
      </c>
    </row>
    <row r="27286" spans="1:4" ht="15" x14ac:dyDescent="0.25">
      <c r="A27286" s="53" t="s">
        <v>31265</v>
      </c>
      <c r="B27286" s="53">
        <v>40</v>
      </c>
      <c r="C27286" s="53" t="s">
        <v>33536</v>
      </c>
      <c r="D27286" s="53" t="s">
        <v>33872</v>
      </c>
    </row>
    <row r="27287" spans="1:4" ht="15" x14ac:dyDescent="0.25">
      <c r="A27287" s="53" t="s">
        <v>31266</v>
      </c>
      <c r="B27287" s="53">
        <v>30</v>
      </c>
      <c r="C27287" s="53" t="s">
        <v>33536</v>
      </c>
      <c r="D27287" s="53" t="s">
        <v>33872</v>
      </c>
    </row>
    <row r="27288" spans="1:4" ht="15" x14ac:dyDescent="0.25">
      <c r="A27288" s="53" t="s">
        <v>31267</v>
      </c>
      <c r="B27288" s="53">
        <v>40</v>
      </c>
      <c r="C27288" s="53"/>
      <c r="D27288" s="53" t="s">
        <v>33872</v>
      </c>
    </row>
    <row r="27289" spans="1:4" ht="15" x14ac:dyDescent="0.25">
      <c r="A27289" s="53" t="s">
        <v>31268</v>
      </c>
      <c r="B27289" s="53">
        <v>30</v>
      </c>
      <c r="C27289" s="53" t="s">
        <v>33536</v>
      </c>
      <c r="D27289" s="53" t="s">
        <v>33872</v>
      </c>
    </row>
    <row r="27290" spans="1:4" ht="15" x14ac:dyDescent="0.25">
      <c r="A27290" s="53" t="s">
        <v>31269</v>
      </c>
      <c r="B27290" s="53">
        <v>30</v>
      </c>
      <c r="C27290" s="53" t="s">
        <v>33536</v>
      </c>
      <c r="D27290" s="53" t="s">
        <v>33872</v>
      </c>
    </row>
    <row r="27291" spans="1:4" ht="15" x14ac:dyDescent="0.25">
      <c r="A27291" s="53" t="s">
        <v>31270</v>
      </c>
      <c r="B27291" s="53">
        <v>20</v>
      </c>
      <c r="C27291" s="53" t="s">
        <v>33536</v>
      </c>
      <c r="D27291" s="53" t="s">
        <v>33872</v>
      </c>
    </row>
    <row r="27292" spans="1:4" ht="15" x14ac:dyDescent="0.25">
      <c r="A27292" s="53" t="s">
        <v>31271</v>
      </c>
      <c r="B27292" s="53">
        <v>30</v>
      </c>
      <c r="C27292" s="53" t="s">
        <v>33536</v>
      </c>
      <c r="D27292" s="53" t="s">
        <v>33872</v>
      </c>
    </row>
    <row r="27293" spans="1:4" ht="15" x14ac:dyDescent="0.25">
      <c r="A27293" s="53" t="s">
        <v>31272</v>
      </c>
      <c r="B27293" s="53">
        <v>30</v>
      </c>
      <c r="C27293" s="53" t="s">
        <v>33536</v>
      </c>
      <c r="D27293" s="53" t="s">
        <v>33872</v>
      </c>
    </row>
    <row r="27294" spans="1:4" ht="15" x14ac:dyDescent="0.25">
      <c r="A27294" s="53" t="s">
        <v>31273</v>
      </c>
      <c r="B27294" s="53">
        <v>45</v>
      </c>
      <c r="C27294" s="53" t="s">
        <v>33536</v>
      </c>
      <c r="D27294" s="53" t="s">
        <v>33872</v>
      </c>
    </row>
    <row r="27295" spans="1:4" ht="15" x14ac:dyDescent="0.25">
      <c r="A27295" s="53" t="s">
        <v>31274</v>
      </c>
      <c r="B27295" s="53">
        <v>40</v>
      </c>
      <c r="C27295" s="53" t="s">
        <v>33536</v>
      </c>
      <c r="D27295" s="53" t="s">
        <v>33872</v>
      </c>
    </row>
    <row r="27296" spans="1:4" ht="15" x14ac:dyDescent="0.25">
      <c r="A27296" s="53" t="s">
        <v>31275</v>
      </c>
      <c r="B27296" s="53">
        <v>60</v>
      </c>
      <c r="C27296" s="53"/>
      <c r="D27296" s="53" t="s">
        <v>33872</v>
      </c>
    </row>
    <row r="27297" spans="1:4" ht="15" x14ac:dyDescent="0.25">
      <c r="A27297" s="53" t="s">
        <v>31276</v>
      </c>
      <c r="B27297" s="53">
        <v>30</v>
      </c>
      <c r="C27297" s="53" t="s">
        <v>33536</v>
      </c>
      <c r="D27297" s="53" t="s">
        <v>33872</v>
      </c>
    </row>
    <row r="27298" spans="1:4" ht="15" x14ac:dyDescent="0.25">
      <c r="A27298" s="53" t="s">
        <v>31277</v>
      </c>
      <c r="B27298" s="53">
        <v>30</v>
      </c>
      <c r="C27298" s="53" t="s">
        <v>33536</v>
      </c>
      <c r="D27298" s="53" t="s">
        <v>33872</v>
      </c>
    </row>
    <row r="27299" spans="1:4" ht="15" x14ac:dyDescent="0.25">
      <c r="A27299" s="53" t="s">
        <v>31278</v>
      </c>
      <c r="B27299" s="53">
        <v>30</v>
      </c>
      <c r="C27299" s="53" t="s">
        <v>33536</v>
      </c>
      <c r="D27299" s="53" t="s">
        <v>33872</v>
      </c>
    </row>
    <row r="27300" spans="1:4" ht="15" x14ac:dyDescent="0.25">
      <c r="A27300" s="53" t="s">
        <v>31279</v>
      </c>
      <c r="B27300" s="53">
        <v>45</v>
      </c>
      <c r="C27300" s="53" t="s">
        <v>33536</v>
      </c>
      <c r="D27300" s="53" t="s">
        <v>33872</v>
      </c>
    </row>
    <row r="27301" spans="1:4" ht="15" x14ac:dyDescent="0.25">
      <c r="A27301" s="53" t="s">
        <v>31280</v>
      </c>
      <c r="B27301" s="53">
        <v>45</v>
      </c>
      <c r="C27301" s="53" t="s">
        <v>33536</v>
      </c>
      <c r="D27301" s="53" t="s">
        <v>33872</v>
      </c>
    </row>
    <row r="27302" spans="1:4" ht="15" x14ac:dyDescent="0.25">
      <c r="A27302" s="53" t="s">
        <v>31281</v>
      </c>
      <c r="B27302" s="53">
        <v>45</v>
      </c>
      <c r="C27302" s="53" t="s">
        <v>33536</v>
      </c>
      <c r="D27302" s="53" t="s">
        <v>33872</v>
      </c>
    </row>
    <row r="27303" spans="1:4" ht="15" x14ac:dyDescent="0.25">
      <c r="A27303" s="53" t="s">
        <v>31282</v>
      </c>
      <c r="B27303" s="53">
        <v>60</v>
      </c>
      <c r="C27303" s="53" t="s">
        <v>33536</v>
      </c>
      <c r="D27303" s="53" t="s">
        <v>33872</v>
      </c>
    </row>
    <row r="27304" spans="1:4" ht="15" x14ac:dyDescent="0.25">
      <c r="A27304" s="53" t="s">
        <v>31283</v>
      </c>
      <c r="B27304" s="53">
        <v>30</v>
      </c>
      <c r="C27304" s="53" t="s">
        <v>33536</v>
      </c>
      <c r="D27304" s="53" t="s">
        <v>33872</v>
      </c>
    </row>
    <row r="27305" spans="1:4" ht="15" x14ac:dyDescent="0.25">
      <c r="A27305" s="53" t="s">
        <v>31284</v>
      </c>
      <c r="B27305" s="53">
        <v>30</v>
      </c>
      <c r="C27305" s="53" t="s">
        <v>33536</v>
      </c>
      <c r="D27305" s="53" t="s">
        <v>33872</v>
      </c>
    </row>
    <row r="27306" spans="1:4" ht="15" x14ac:dyDescent="0.25">
      <c r="A27306" s="53" t="s">
        <v>31285</v>
      </c>
      <c r="B27306" s="53">
        <v>30</v>
      </c>
      <c r="C27306" s="53" t="s">
        <v>33536</v>
      </c>
      <c r="D27306" s="53" t="s">
        <v>33872</v>
      </c>
    </row>
    <row r="27307" spans="1:4" ht="15" x14ac:dyDescent="0.25">
      <c r="A27307" s="53" t="s">
        <v>31286</v>
      </c>
      <c r="B27307" s="53">
        <v>30</v>
      </c>
      <c r="C27307" s="53" t="s">
        <v>33536</v>
      </c>
      <c r="D27307" s="53" t="s">
        <v>33872</v>
      </c>
    </row>
    <row r="27308" spans="1:4" ht="15" x14ac:dyDescent="0.25">
      <c r="A27308" s="53" t="s">
        <v>31287</v>
      </c>
      <c r="B27308" s="53">
        <v>60</v>
      </c>
      <c r="C27308" s="53" t="s">
        <v>33536</v>
      </c>
      <c r="D27308" s="53" t="s">
        <v>33872</v>
      </c>
    </row>
    <row r="27309" spans="1:4" ht="15" x14ac:dyDescent="0.25">
      <c r="A27309" s="53" t="s">
        <v>31288</v>
      </c>
      <c r="B27309" s="53">
        <v>30</v>
      </c>
      <c r="C27309" s="53" t="s">
        <v>33536</v>
      </c>
      <c r="D27309" s="53" t="s">
        <v>33872</v>
      </c>
    </row>
    <row r="27310" spans="1:4" ht="15" x14ac:dyDescent="0.25">
      <c r="A27310" s="53" t="s">
        <v>31289</v>
      </c>
      <c r="B27310" s="53">
        <v>45</v>
      </c>
      <c r="C27310" s="53" t="s">
        <v>33536</v>
      </c>
      <c r="D27310" s="53" t="s">
        <v>33872</v>
      </c>
    </row>
    <row r="27311" spans="1:4" ht="15" x14ac:dyDescent="0.25">
      <c r="A27311" s="53" t="s">
        <v>31290</v>
      </c>
      <c r="B27311" s="53">
        <v>40</v>
      </c>
      <c r="C27311" s="53" t="s">
        <v>33536</v>
      </c>
      <c r="D27311" s="53" t="s">
        <v>33872</v>
      </c>
    </row>
    <row r="27312" spans="1:4" ht="15" x14ac:dyDescent="0.25">
      <c r="A27312" s="53" t="s">
        <v>31291</v>
      </c>
      <c r="B27312" s="53">
        <v>20</v>
      </c>
      <c r="C27312" s="53" t="s">
        <v>33536</v>
      </c>
      <c r="D27312" s="53" t="s">
        <v>33872</v>
      </c>
    </row>
    <row r="27313" spans="1:4" ht="15" x14ac:dyDescent="0.25">
      <c r="A27313" s="53" t="s">
        <v>31292</v>
      </c>
      <c r="B27313" s="53">
        <v>30</v>
      </c>
      <c r="C27313" s="53" t="s">
        <v>33536</v>
      </c>
      <c r="D27313" s="53" t="s">
        <v>33872</v>
      </c>
    </row>
    <row r="27314" spans="1:4" ht="15" x14ac:dyDescent="0.25">
      <c r="A27314" s="53" t="s">
        <v>31293</v>
      </c>
      <c r="B27314" s="53">
        <v>45</v>
      </c>
      <c r="C27314" s="53" t="s">
        <v>33536</v>
      </c>
      <c r="D27314" s="53" t="s">
        <v>33872</v>
      </c>
    </row>
    <row r="27315" spans="1:4" ht="15" x14ac:dyDescent="0.25">
      <c r="A27315" s="53" t="s">
        <v>31294</v>
      </c>
      <c r="B27315" s="53">
        <v>40</v>
      </c>
      <c r="C27315" s="53" t="s">
        <v>33536</v>
      </c>
      <c r="D27315" s="53" t="s">
        <v>33872</v>
      </c>
    </row>
    <row r="27316" spans="1:4" ht="15" x14ac:dyDescent="0.25">
      <c r="A27316" s="53" t="s">
        <v>31295</v>
      </c>
      <c r="B27316" s="53">
        <v>30</v>
      </c>
      <c r="C27316" s="53" t="s">
        <v>33536</v>
      </c>
      <c r="D27316" s="53" t="s">
        <v>33872</v>
      </c>
    </row>
    <row r="27317" spans="1:4" ht="15" x14ac:dyDescent="0.25">
      <c r="A27317" s="53" t="s">
        <v>31296</v>
      </c>
      <c r="B27317" s="53">
        <v>30</v>
      </c>
      <c r="C27317" s="53" t="s">
        <v>33536</v>
      </c>
      <c r="D27317" s="53" t="s">
        <v>33872</v>
      </c>
    </row>
    <row r="27318" spans="1:4" ht="15" x14ac:dyDescent="0.25">
      <c r="A27318" s="53" t="s">
        <v>31297</v>
      </c>
      <c r="B27318" s="53">
        <v>30</v>
      </c>
      <c r="C27318" s="53" t="s">
        <v>33536</v>
      </c>
      <c r="D27318" s="53" t="s">
        <v>33872</v>
      </c>
    </row>
    <row r="27319" spans="1:4" ht="15" x14ac:dyDescent="0.25">
      <c r="A27319" s="53" t="s">
        <v>31298</v>
      </c>
      <c r="B27319" s="53">
        <v>45</v>
      </c>
      <c r="C27319" s="53" t="s">
        <v>33536</v>
      </c>
      <c r="D27319" s="53" t="s">
        <v>33872</v>
      </c>
    </row>
    <row r="27320" spans="1:4" ht="15" x14ac:dyDescent="0.25">
      <c r="A27320" s="53" t="s">
        <v>31299</v>
      </c>
      <c r="B27320" s="53">
        <v>60</v>
      </c>
      <c r="C27320" s="53" t="s">
        <v>33536</v>
      </c>
      <c r="D27320" s="53" t="s">
        <v>33872</v>
      </c>
    </row>
    <row r="27321" spans="1:4" ht="15" x14ac:dyDescent="0.25">
      <c r="A27321" s="53" t="s">
        <v>31300</v>
      </c>
      <c r="B27321" s="53">
        <v>30</v>
      </c>
      <c r="C27321" s="53" t="s">
        <v>33536</v>
      </c>
      <c r="D27321" s="53" t="s">
        <v>33872</v>
      </c>
    </row>
    <row r="27322" spans="1:4" ht="15" x14ac:dyDescent="0.25">
      <c r="A27322" s="53" t="s">
        <v>31301</v>
      </c>
      <c r="B27322" s="53">
        <v>30</v>
      </c>
      <c r="C27322" s="53" t="s">
        <v>33536</v>
      </c>
      <c r="D27322" s="53" t="s">
        <v>33872</v>
      </c>
    </row>
    <row r="27323" spans="1:4" ht="15" x14ac:dyDescent="0.25">
      <c r="A27323" s="53" t="s">
        <v>31302</v>
      </c>
      <c r="B27323" s="53">
        <v>30</v>
      </c>
      <c r="C27323" s="53" t="s">
        <v>33536</v>
      </c>
      <c r="D27323" s="53" t="s">
        <v>33872</v>
      </c>
    </row>
    <row r="27324" spans="1:4" ht="15" x14ac:dyDescent="0.25">
      <c r="A27324" s="53" t="s">
        <v>31303</v>
      </c>
      <c r="B27324" s="53">
        <v>45</v>
      </c>
      <c r="C27324" s="53" t="s">
        <v>33536</v>
      </c>
      <c r="D27324" s="53" t="s">
        <v>33872</v>
      </c>
    </row>
    <row r="27325" spans="1:4" ht="15" x14ac:dyDescent="0.25">
      <c r="A27325" s="53" t="s">
        <v>31304</v>
      </c>
      <c r="B27325" s="53">
        <v>60</v>
      </c>
      <c r="C27325" s="53" t="s">
        <v>33536</v>
      </c>
      <c r="D27325" s="53" t="s">
        <v>33872</v>
      </c>
    </row>
    <row r="27326" spans="1:4" ht="15" x14ac:dyDescent="0.25">
      <c r="A27326" s="53" t="s">
        <v>31305</v>
      </c>
      <c r="B27326" s="53">
        <v>45</v>
      </c>
      <c r="C27326" s="53" t="s">
        <v>33536</v>
      </c>
      <c r="D27326" s="53" t="s">
        <v>33872</v>
      </c>
    </row>
    <row r="27327" spans="1:4" ht="15" x14ac:dyDescent="0.25">
      <c r="A27327" s="53" t="s">
        <v>31306</v>
      </c>
      <c r="B27327" s="53">
        <v>60</v>
      </c>
      <c r="C27327" s="53" t="s">
        <v>33536</v>
      </c>
      <c r="D27327" s="53" t="s">
        <v>33872</v>
      </c>
    </row>
    <row r="27328" spans="1:4" ht="15" x14ac:dyDescent="0.25">
      <c r="A27328" s="53" t="s">
        <v>31307</v>
      </c>
      <c r="B27328" s="53">
        <v>45</v>
      </c>
      <c r="C27328" s="53" t="s">
        <v>33536</v>
      </c>
      <c r="D27328" s="53" t="s">
        <v>33872</v>
      </c>
    </row>
    <row r="27329" spans="1:4" ht="15" x14ac:dyDescent="0.25">
      <c r="A27329" s="53" t="s">
        <v>31308</v>
      </c>
      <c r="B27329" s="53">
        <v>45</v>
      </c>
      <c r="C27329" s="53" t="s">
        <v>33536</v>
      </c>
      <c r="D27329" s="53" t="s">
        <v>33872</v>
      </c>
    </row>
    <row r="27330" spans="1:4" ht="15" x14ac:dyDescent="0.25">
      <c r="A27330" s="53" t="s">
        <v>31309</v>
      </c>
      <c r="B27330" s="53">
        <v>60</v>
      </c>
      <c r="C27330" s="53" t="s">
        <v>33536</v>
      </c>
      <c r="D27330" s="53" t="s">
        <v>33872</v>
      </c>
    </row>
    <row r="27331" spans="1:4" ht="15" x14ac:dyDescent="0.25">
      <c r="A27331" s="53" t="s">
        <v>31310</v>
      </c>
      <c r="B27331" s="53">
        <v>45</v>
      </c>
      <c r="C27331" s="53" t="s">
        <v>33536</v>
      </c>
      <c r="D27331" s="53" t="s">
        <v>33872</v>
      </c>
    </row>
    <row r="27332" spans="1:4" ht="15" x14ac:dyDescent="0.25">
      <c r="A27332" s="53" t="s">
        <v>31311</v>
      </c>
      <c r="B27332" s="53">
        <v>60</v>
      </c>
      <c r="C27332" s="53" t="s">
        <v>33536</v>
      </c>
      <c r="D27332" s="53" t="s">
        <v>33872</v>
      </c>
    </row>
    <row r="27333" spans="1:4" ht="15" x14ac:dyDescent="0.25">
      <c r="A27333" s="53" t="s">
        <v>31312</v>
      </c>
      <c r="B27333" s="53">
        <v>0</v>
      </c>
      <c r="C27333" s="53" t="s">
        <v>33536</v>
      </c>
      <c r="D27333" s="53" t="s">
        <v>33872</v>
      </c>
    </row>
    <row r="27334" spans="1:4" ht="15" x14ac:dyDescent="0.25">
      <c r="A27334" s="53" t="s">
        <v>31313</v>
      </c>
      <c r="B27334" s="53">
        <v>60</v>
      </c>
      <c r="C27334" s="53" t="s">
        <v>33536</v>
      </c>
      <c r="D27334" s="53" t="s">
        <v>33872</v>
      </c>
    </row>
    <row r="27335" spans="1:4" ht="15" x14ac:dyDescent="0.25">
      <c r="A27335" s="53" t="s">
        <v>31314</v>
      </c>
      <c r="B27335" s="53">
        <v>30</v>
      </c>
      <c r="C27335" s="53" t="s">
        <v>33536</v>
      </c>
      <c r="D27335" s="53" t="s">
        <v>33872</v>
      </c>
    </row>
    <row r="27336" spans="1:4" ht="15" x14ac:dyDescent="0.25">
      <c r="A27336" s="53" t="s">
        <v>31315</v>
      </c>
      <c r="B27336" s="53">
        <v>0</v>
      </c>
      <c r="C27336" s="53" t="s">
        <v>33539</v>
      </c>
      <c r="D27336" s="53" t="s">
        <v>33872</v>
      </c>
    </row>
    <row r="27337" spans="1:4" ht="15" x14ac:dyDescent="0.25">
      <c r="A27337" s="53" t="s">
        <v>31316</v>
      </c>
      <c r="B27337" s="53">
        <v>40</v>
      </c>
      <c r="C27337" s="53" t="s">
        <v>33536</v>
      </c>
      <c r="D27337" s="53" t="s">
        <v>33872</v>
      </c>
    </row>
    <row r="27338" spans="1:4" ht="15" x14ac:dyDescent="0.25">
      <c r="A27338" s="53" t="s">
        <v>31317</v>
      </c>
      <c r="B27338" s="53">
        <v>30</v>
      </c>
      <c r="C27338" s="53" t="s">
        <v>33536</v>
      </c>
      <c r="D27338" s="53" t="s">
        <v>33872</v>
      </c>
    </row>
    <row r="27339" spans="1:4" ht="15" x14ac:dyDescent="0.25">
      <c r="A27339" s="53" t="s">
        <v>31318</v>
      </c>
      <c r="B27339" s="53">
        <v>40</v>
      </c>
      <c r="C27339" s="53" t="s">
        <v>33542</v>
      </c>
      <c r="D27339" s="53" t="s">
        <v>33872</v>
      </c>
    </row>
    <row r="27340" spans="1:4" ht="15" x14ac:dyDescent="0.25">
      <c r="A27340" s="53" t="s">
        <v>31319</v>
      </c>
      <c r="B27340" s="53">
        <v>30</v>
      </c>
      <c r="C27340" s="53" t="s">
        <v>33536</v>
      </c>
      <c r="D27340" s="53" t="s">
        <v>33872</v>
      </c>
    </row>
    <row r="27341" spans="1:4" ht="15" x14ac:dyDescent="0.25">
      <c r="A27341" s="53" t="s">
        <v>31320</v>
      </c>
      <c r="B27341" s="53">
        <v>30</v>
      </c>
      <c r="C27341" s="53" t="s">
        <v>33536</v>
      </c>
      <c r="D27341" s="53" t="s">
        <v>33872</v>
      </c>
    </row>
    <row r="27342" spans="1:4" ht="15" x14ac:dyDescent="0.25">
      <c r="A27342" s="53" t="s">
        <v>31321</v>
      </c>
      <c r="B27342" s="53">
        <v>15</v>
      </c>
      <c r="C27342" s="53" t="s">
        <v>33536</v>
      </c>
      <c r="D27342" s="53" t="s">
        <v>33872</v>
      </c>
    </row>
    <row r="27343" spans="1:4" ht="15" x14ac:dyDescent="0.25">
      <c r="A27343" s="53" t="s">
        <v>31322</v>
      </c>
      <c r="B27343" s="53">
        <v>30</v>
      </c>
      <c r="C27343" s="53" t="s">
        <v>33536</v>
      </c>
      <c r="D27343" s="53" t="s">
        <v>33872</v>
      </c>
    </row>
    <row r="27344" spans="1:4" ht="15" x14ac:dyDescent="0.25">
      <c r="A27344" s="53" t="s">
        <v>31323</v>
      </c>
      <c r="B27344" s="53">
        <v>30</v>
      </c>
      <c r="C27344" s="53" t="s">
        <v>33536</v>
      </c>
      <c r="D27344" s="53" t="s">
        <v>33872</v>
      </c>
    </row>
    <row r="27345" spans="1:4" ht="15" x14ac:dyDescent="0.25">
      <c r="A27345" s="53" t="s">
        <v>31324</v>
      </c>
      <c r="B27345" s="53">
        <v>20</v>
      </c>
      <c r="C27345" s="53" t="s">
        <v>33536</v>
      </c>
      <c r="D27345" s="53" t="s">
        <v>33872</v>
      </c>
    </row>
    <row r="27346" spans="1:4" ht="15" x14ac:dyDescent="0.25">
      <c r="A27346" s="53" t="s">
        <v>31325</v>
      </c>
      <c r="B27346" s="53">
        <v>30</v>
      </c>
      <c r="C27346" s="53" t="s">
        <v>33536</v>
      </c>
      <c r="D27346" s="53" t="s">
        <v>33872</v>
      </c>
    </row>
    <row r="27347" spans="1:4" ht="15" x14ac:dyDescent="0.25">
      <c r="A27347" s="53" t="s">
        <v>31326</v>
      </c>
      <c r="B27347" s="53">
        <v>30</v>
      </c>
      <c r="C27347" s="53" t="s">
        <v>33536</v>
      </c>
      <c r="D27347" s="53" t="s">
        <v>33872</v>
      </c>
    </row>
    <row r="27348" spans="1:4" ht="15" x14ac:dyDescent="0.25">
      <c r="A27348" s="53" t="s">
        <v>31327</v>
      </c>
      <c r="B27348" s="53">
        <v>45</v>
      </c>
      <c r="C27348" s="53" t="s">
        <v>33536</v>
      </c>
      <c r="D27348" s="53" t="s">
        <v>33872</v>
      </c>
    </row>
    <row r="27349" spans="1:4" ht="15" x14ac:dyDescent="0.25">
      <c r="A27349" s="53" t="s">
        <v>31328</v>
      </c>
      <c r="B27349" s="53">
        <v>40</v>
      </c>
      <c r="C27349" s="53" t="s">
        <v>33536</v>
      </c>
      <c r="D27349" s="53" t="s">
        <v>33872</v>
      </c>
    </row>
    <row r="27350" spans="1:4" ht="15" x14ac:dyDescent="0.25">
      <c r="A27350" s="53" t="s">
        <v>31329</v>
      </c>
      <c r="B27350" s="53">
        <v>60</v>
      </c>
      <c r="C27350" s="53" t="s">
        <v>33542</v>
      </c>
      <c r="D27350" s="53" t="s">
        <v>33873</v>
      </c>
    </row>
    <row r="27351" spans="1:4" ht="15" x14ac:dyDescent="0.25">
      <c r="A27351" s="53" t="s">
        <v>31330</v>
      </c>
      <c r="B27351" s="53">
        <v>30</v>
      </c>
      <c r="C27351" s="53" t="s">
        <v>33536</v>
      </c>
      <c r="D27351" s="53" t="s">
        <v>33872</v>
      </c>
    </row>
    <row r="27352" spans="1:4" ht="15" x14ac:dyDescent="0.25">
      <c r="A27352" s="53" t="s">
        <v>31331</v>
      </c>
      <c r="B27352" s="53">
        <v>30</v>
      </c>
      <c r="C27352" s="53" t="s">
        <v>33536</v>
      </c>
      <c r="D27352" s="53" t="s">
        <v>33872</v>
      </c>
    </row>
    <row r="27353" spans="1:4" ht="15" x14ac:dyDescent="0.25">
      <c r="A27353" s="53" t="s">
        <v>31332</v>
      </c>
      <c r="B27353" s="53">
        <v>30</v>
      </c>
      <c r="C27353" s="53" t="s">
        <v>33536</v>
      </c>
      <c r="D27353" s="53" t="s">
        <v>33872</v>
      </c>
    </row>
    <row r="27354" spans="1:4" ht="15" x14ac:dyDescent="0.25">
      <c r="A27354" s="53" t="s">
        <v>31333</v>
      </c>
      <c r="B27354" s="53">
        <v>45</v>
      </c>
      <c r="C27354" s="53" t="s">
        <v>33536</v>
      </c>
      <c r="D27354" s="53" t="s">
        <v>33872</v>
      </c>
    </row>
    <row r="27355" spans="1:4" ht="15" x14ac:dyDescent="0.25">
      <c r="A27355" s="53" t="s">
        <v>31334</v>
      </c>
      <c r="B27355" s="53">
        <v>45</v>
      </c>
      <c r="C27355" s="53" t="s">
        <v>33536</v>
      </c>
      <c r="D27355" s="53" t="s">
        <v>33872</v>
      </c>
    </row>
    <row r="27356" spans="1:4" ht="15" x14ac:dyDescent="0.25">
      <c r="A27356" s="53" t="s">
        <v>31335</v>
      </c>
      <c r="B27356" s="53">
        <v>45</v>
      </c>
      <c r="C27356" s="53" t="s">
        <v>33536</v>
      </c>
      <c r="D27356" s="53" t="s">
        <v>33872</v>
      </c>
    </row>
    <row r="27357" spans="1:4" ht="15" x14ac:dyDescent="0.25">
      <c r="A27357" s="53" t="s">
        <v>31336</v>
      </c>
      <c r="B27357" s="53">
        <v>60</v>
      </c>
      <c r="C27357" s="53" t="s">
        <v>33536</v>
      </c>
      <c r="D27357" s="53" t="s">
        <v>33872</v>
      </c>
    </row>
    <row r="27358" spans="1:4" ht="15" x14ac:dyDescent="0.25">
      <c r="A27358" s="53" t="s">
        <v>31337</v>
      </c>
      <c r="B27358" s="53">
        <v>30</v>
      </c>
      <c r="C27358" s="53" t="s">
        <v>33536</v>
      </c>
      <c r="D27358" s="53" t="s">
        <v>33872</v>
      </c>
    </row>
    <row r="27359" spans="1:4" ht="15" x14ac:dyDescent="0.25">
      <c r="A27359" s="53" t="s">
        <v>31338</v>
      </c>
      <c r="B27359" s="53">
        <v>30</v>
      </c>
      <c r="C27359" s="53" t="s">
        <v>33536</v>
      </c>
      <c r="D27359" s="53" t="s">
        <v>33872</v>
      </c>
    </row>
    <row r="27360" spans="1:4" ht="15" x14ac:dyDescent="0.25">
      <c r="A27360" s="53" t="s">
        <v>31339</v>
      </c>
      <c r="B27360" s="53">
        <v>15</v>
      </c>
      <c r="C27360" s="53" t="s">
        <v>33536</v>
      </c>
      <c r="D27360" s="53" t="s">
        <v>33872</v>
      </c>
    </row>
    <row r="27361" spans="1:4" ht="15" x14ac:dyDescent="0.25">
      <c r="A27361" s="53" t="s">
        <v>31340</v>
      </c>
      <c r="B27361" s="53">
        <v>30</v>
      </c>
      <c r="C27361" s="53" t="s">
        <v>33536</v>
      </c>
      <c r="D27361" s="53" t="s">
        <v>33872</v>
      </c>
    </row>
    <row r="27362" spans="1:4" ht="15" x14ac:dyDescent="0.25">
      <c r="A27362" s="53" t="s">
        <v>31341</v>
      </c>
      <c r="B27362" s="53">
        <v>15</v>
      </c>
      <c r="C27362" s="53" t="s">
        <v>33536</v>
      </c>
      <c r="D27362" s="53" t="s">
        <v>33872</v>
      </c>
    </row>
    <row r="27363" spans="1:4" ht="15" x14ac:dyDescent="0.25">
      <c r="A27363" s="53" t="s">
        <v>31342</v>
      </c>
      <c r="B27363" s="53">
        <v>30</v>
      </c>
      <c r="C27363" s="53" t="s">
        <v>33536</v>
      </c>
      <c r="D27363" s="53" t="s">
        <v>33872</v>
      </c>
    </row>
    <row r="27364" spans="1:4" ht="15" x14ac:dyDescent="0.25">
      <c r="A27364" s="53" t="s">
        <v>31343</v>
      </c>
      <c r="B27364" s="53">
        <v>45</v>
      </c>
      <c r="C27364" s="53" t="s">
        <v>33536</v>
      </c>
      <c r="D27364" s="53" t="s">
        <v>33872</v>
      </c>
    </row>
    <row r="27365" spans="1:4" ht="15" x14ac:dyDescent="0.25">
      <c r="A27365" s="53" t="s">
        <v>31344</v>
      </c>
      <c r="B27365" s="53">
        <v>30</v>
      </c>
      <c r="C27365" s="53" t="s">
        <v>33536</v>
      </c>
      <c r="D27365" s="53" t="s">
        <v>33872</v>
      </c>
    </row>
    <row r="27366" spans="1:4" ht="15" x14ac:dyDescent="0.25">
      <c r="A27366" s="53" t="s">
        <v>31345</v>
      </c>
      <c r="B27366" s="53">
        <v>30</v>
      </c>
      <c r="C27366" s="53" t="s">
        <v>33536</v>
      </c>
      <c r="D27366" s="53" t="s">
        <v>33872</v>
      </c>
    </row>
    <row r="27367" spans="1:4" ht="15" x14ac:dyDescent="0.25">
      <c r="A27367" s="53" t="s">
        <v>31346</v>
      </c>
      <c r="B27367" s="53">
        <v>30</v>
      </c>
      <c r="C27367" s="53" t="s">
        <v>33536</v>
      </c>
      <c r="D27367" s="53" t="s">
        <v>33872</v>
      </c>
    </row>
    <row r="27368" spans="1:4" ht="15" x14ac:dyDescent="0.25">
      <c r="A27368" s="53" t="s">
        <v>31347</v>
      </c>
      <c r="B27368" s="53">
        <v>30</v>
      </c>
      <c r="C27368" s="53" t="s">
        <v>33536</v>
      </c>
      <c r="D27368" s="53" t="s">
        <v>33872</v>
      </c>
    </row>
    <row r="27369" spans="1:4" ht="15" x14ac:dyDescent="0.25">
      <c r="A27369" s="53" t="s">
        <v>31348</v>
      </c>
      <c r="B27369" s="53">
        <v>30</v>
      </c>
      <c r="C27369" s="53" t="s">
        <v>33536</v>
      </c>
      <c r="D27369" s="53" t="s">
        <v>33872</v>
      </c>
    </row>
    <row r="27370" spans="1:4" ht="15" x14ac:dyDescent="0.25">
      <c r="A27370" s="53" t="s">
        <v>31349</v>
      </c>
      <c r="B27370" s="53">
        <v>15</v>
      </c>
      <c r="C27370" s="53" t="s">
        <v>33536</v>
      </c>
      <c r="D27370" s="53" t="s">
        <v>33872</v>
      </c>
    </row>
    <row r="27371" spans="1:4" ht="15" x14ac:dyDescent="0.25">
      <c r="A27371" s="53" t="s">
        <v>31350</v>
      </c>
      <c r="B27371" s="53">
        <v>30</v>
      </c>
      <c r="C27371" s="53" t="s">
        <v>33536</v>
      </c>
      <c r="D27371" s="53" t="s">
        <v>33872</v>
      </c>
    </row>
    <row r="27372" spans="1:4" ht="15" x14ac:dyDescent="0.25">
      <c r="A27372" s="53" t="s">
        <v>31351</v>
      </c>
      <c r="B27372" s="53">
        <v>15</v>
      </c>
      <c r="C27372" s="53" t="s">
        <v>33536</v>
      </c>
      <c r="D27372" s="53" t="s">
        <v>33872</v>
      </c>
    </row>
    <row r="27373" spans="1:4" ht="15" x14ac:dyDescent="0.25">
      <c r="A27373" s="53" t="s">
        <v>31352</v>
      </c>
      <c r="B27373" s="53">
        <v>30</v>
      </c>
      <c r="C27373" s="53" t="s">
        <v>33536</v>
      </c>
      <c r="D27373" s="53" t="s">
        <v>33873</v>
      </c>
    </row>
    <row r="27374" spans="1:4" ht="15" x14ac:dyDescent="0.25">
      <c r="A27374" s="53" t="s">
        <v>31353</v>
      </c>
      <c r="B27374" s="53">
        <v>30</v>
      </c>
      <c r="C27374" s="53" t="s">
        <v>33536</v>
      </c>
      <c r="D27374" s="53" t="s">
        <v>33873</v>
      </c>
    </row>
    <row r="27375" spans="1:4" ht="15" x14ac:dyDescent="0.25">
      <c r="A27375" s="53" t="s">
        <v>31354</v>
      </c>
      <c r="B27375" s="53">
        <v>15</v>
      </c>
      <c r="C27375" s="53" t="s">
        <v>33536</v>
      </c>
      <c r="D27375" s="53" t="s">
        <v>33873</v>
      </c>
    </row>
    <row r="27376" spans="1:4" ht="15" x14ac:dyDescent="0.25">
      <c r="A27376" s="53" t="s">
        <v>31355</v>
      </c>
      <c r="B27376" s="53">
        <v>15</v>
      </c>
      <c r="C27376" s="53" t="s">
        <v>33536</v>
      </c>
      <c r="D27376" s="53" t="s">
        <v>33873</v>
      </c>
    </row>
    <row r="27377" spans="1:4" ht="15" x14ac:dyDescent="0.25">
      <c r="A27377" s="53" t="s">
        <v>31356</v>
      </c>
      <c r="B27377" s="53">
        <v>15</v>
      </c>
      <c r="C27377" s="53" t="s">
        <v>33536</v>
      </c>
      <c r="D27377" s="53" t="s">
        <v>33873</v>
      </c>
    </row>
    <row r="27378" spans="1:4" ht="15" x14ac:dyDescent="0.25">
      <c r="A27378" s="53" t="s">
        <v>31357</v>
      </c>
      <c r="B27378" s="53">
        <v>15</v>
      </c>
      <c r="C27378" s="53" t="s">
        <v>33536</v>
      </c>
      <c r="D27378" s="53" t="s">
        <v>33873</v>
      </c>
    </row>
    <row r="27379" spans="1:4" ht="15" x14ac:dyDescent="0.25">
      <c r="A27379" s="53" t="s">
        <v>31358</v>
      </c>
      <c r="B27379" s="53">
        <v>30</v>
      </c>
      <c r="C27379" s="53" t="s">
        <v>33536</v>
      </c>
      <c r="D27379" s="53" t="s">
        <v>33873</v>
      </c>
    </row>
    <row r="27380" spans="1:4" ht="15" x14ac:dyDescent="0.25">
      <c r="A27380" s="53" t="s">
        <v>31359</v>
      </c>
      <c r="B27380" s="53">
        <v>30</v>
      </c>
      <c r="C27380" s="53" t="s">
        <v>33536</v>
      </c>
      <c r="D27380" s="53" t="s">
        <v>33872</v>
      </c>
    </row>
    <row r="27381" spans="1:4" ht="15" x14ac:dyDescent="0.25">
      <c r="A27381" s="53" t="s">
        <v>31360</v>
      </c>
      <c r="B27381" s="53">
        <v>15</v>
      </c>
      <c r="C27381" s="53" t="s">
        <v>33536</v>
      </c>
      <c r="D27381" s="53" t="s">
        <v>33873</v>
      </c>
    </row>
    <row r="27382" spans="1:4" ht="15" x14ac:dyDescent="0.25">
      <c r="A27382" s="53" t="s">
        <v>33870</v>
      </c>
      <c r="B27382" s="53">
        <v>15</v>
      </c>
      <c r="C27382" s="53" t="s">
        <v>33536</v>
      </c>
      <c r="D27382" s="53" t="s">
        <v>33873</v>
      </c>
    </row>
    <row r="27383" spans="1:4" ht="15" x14ac:dyDescent="0.25">
      <c r="A27383" s="53" t="s">
        <v>31361</v>
      </c>
      <c r="B27383" s="53">
        <v>30</v>
      </c>
      <c r="C27383" s="53" t="s">
        <v>33536</v>
      </c>
      <c r="D27383" s="53" t="s">
        <v>33872</v>
      </c>
    </row>
    <row r="27384" spans="1:4" ht="15" x14ac:dyDescent="0.25">
      <c r="A27384" s="53" t="s">
        <v>31362</v>
      </c>
      <c r="B27384" s="53">
        <v>30</v>
      </c>
      <c r="C27384" s="53" t="s">
        <v>33536</v>
      </c>
      <c r="D27384" s="53" t="s">
        <v>33872</v>
      </c>
    </row>
    <row r="27385" spans="1:4" ht="15" x14ac:dyDescent="0.25">
      <c r="A27385" s="53" t="s">
        <v>31363</v>
      </c>
      <c r="B27385" s="53">
        <v>30</v>
      </c>
      <c r="C27385" s="53" t="s">
        <v>33536</v>
      </c>
      <c r="D27385" s="53" t="s">
        <v>33872</v>
      </c>
    </row>
    <row r="27386" spans="1:4" ht="15" x14ac:dyDescent="0.25">
      <c r="A27386" s="53" t="s">
        <v>31364</v>
      </c>
      <c r="B27386" s="53">
        <v>30</v>
      </c>
      <c r="C27386" s="53" t="s">
        <v>33536</v>
      </c>
      <c r="D27386" s="53" t="s">
        <v>33872</v>
      </c>
    </row>
    <row r="27387" spans="1:4" ht="15" x14ac:dyDescent="0.25">
      <c r="A27387" s="53" t="s">
        <v>31365</v>
      </c>
      <c r="B27387" s="53">
        <v>60</v>
      </c>
      <c r="C27387" s="53"/>
      <c r="D27387" s="53" t="s">
        <v>33872</v>
      </c>
    </row>
    <row r="27388" spans="1:4" ht="15" x14ac:dyDescent="0.25">
      <c r="A27388" s="53" t="s">
        <v>31366</v>
      </c>
      <c r="B27388" s="53">
        <v>30</v>
      </c>
      <c r="C27388" s="53" t="s">
        <v>33536</v>
      </c>
      <c r="D27388" s="53" t="s">
        <v>33872</v>
      </c>
    </row>
    <row r="27389" spans="1:4" ht="15" x14ac:dyDescent="0.25">
      <c r="A27389" s="53" t="s">
        <v>31367</v>
      </c>
      <c r="B27389" s="53">
        <v>45</v>
      </c>
      <c r="C27389" s="53" t="s">
        <v>33536</v>
      </c>
      <c r="D27389" s="53" t="s">
        <v>33872</v>
      </c>
    </row>
    <row r="27390" spans="1:4" ht="15" x14ac:dyDescent="0.25">
      <c r="A27390" s="53" t="s">
        <v>31368</v>
      </c>
      <c r="B27390" s="53">
        <v>40</v>
      </c>
      <c r="C27390" s="53" t="s">
        <v>33536</v>
      </c>
      <c r="D27390" s="53" t="s">
        <v>33872</v>
      </c>
    </row>
    <row r="27391" spans="1:4" ht="15" x14ac:dyDescent="0.25">
      <c r="A27391" s="53" t="s">
        <v>31369</v>
      </c>
      <c r="B27391" s="53">
        <v>20</v>
      </c>
      <c r="C27391" s="53" t="s">
        <v>33536</v>
      </c>
      <c r="D27391" s="53" t="s">
        <v>33872</v>
      </c>
    </row>
    <row r="27392" spans="1:4" ht="15" x14ac:dyDescent="0.25">
      <c r="A27392" s="53" t="s">
        <v>31370</v>
      </c>
      <c r="B27392" s="53">
        <v>30</v>
      </c>
      <c r="C27392" s="53" t="s">
        <v>33536</v>
      </c>
      <c r="D27392" s="53" t="s">
        <v>33872</v>
      </c>
    </row>
    <row r="27393" spans="1:4" ht="15" x14ac:dyDescent="0.25">
      <c r="A27393" s="53" t="s">
        <v>31371</v>
      </c>
      <c r="B27393" s="53">
        <v>45</v>
      </c>
      <c r="C27393" s="53" t="s">
        <v>33536</v>
      </c>
      <c r="D27393" s="53" t="s">
        <v>33872</v>
      </c>
    </row>
    <row r="27394" spans="1:4" ht="15" x14ac:dyDescent="0.25">
      <c r="A27394" s="53" t="s">
        <v>31372</v>
      </c>
      <c r="B27394" s="53">
        <v>40</v>
      </c>
      <c r="C27394" s="53" t="s">
        <v>33536</v>
      </c>
      <c r="D27394" s="53" t="s">
        <v>33872</v>
      </c>
    </row>
    <row r="27395" spans="1:4" ht="15" x14ac:dyDescent="0.25">
      <c r="A27395" s="53" t="s">
        <v>31373</v>
      </c>
      <c r="B27395" s="53">
        <v>30</v>
      </c>
      <c r="C27395" s="53" t="s">
        <v>33536</v>
      </c>
      <c r="D27395" s="53" t="s">
        <v>33872</v>
      </c>
    </row>
    <row r="27396" spans="1:4" ht="15" x14ac:dyDescent="0.25">
      <c r="A27396" s="53" t="s">
        <v>31374</v>
      </c>
      <c r="B27396" s="53">
        <v>30</v>
      </c>
      <c r="C27396" s="53" t="s">
        <v>33536</v>
      </c>
      <c r="D27396" s="53" t="s">
        <v>33872</v>
      </c>
    </row>
    <row r="27397" spans="1:4" ht="15" x14ac:dyDescent="0.25">
      <c r="A27397" s="53" t="s">
        <v>31375</v>
      </c>
      <c r="B27397" s="53">
        <v>30</v>
      </c>
      <c r="C27397" s="53" t="s">
        <v>33536</v>
      </c>
      <c r="D27397" s="53" t="s">
        <v>33872</v>
      </c>
    </row>
    <row r="27398" spans="1:4" ht="15" x14ac:dyDescent="0.25">
      <c r="A27398" s="53" t="s">
        <v>31376</v>
      </c>
      <c r="B27398" s="53">
        <v>30</v>
      </c>
      <c r="C27398" s="53" t="s">
        <v>33536</v>
      </c>
      <c r="D27398" s="53" t="s">
        <v>33872</v>
      </c>
    </row>
    <row r="27399" spans="1:4" ht="15" x14ac:dyDescent="0.25">
      <c r="A27399" s="53" t="s">
        <v>31377</v>
      </c>
      <c r="B27399" s="53">
        <v>45</v>
      </c>
      <c r="C27399" s="53" t="s">
        <v>33536</v>
      </c>
      <c r="D27399" s="53" t="s">
        <v>33872</v>
      </c>
    </row>
    <row r="27400" spans="1:4" ht="15" x14ac:dyDescent="0.25">
      <c r="A27400" s="53" t="s">
        <v>31378</v>
      </c>
      <c r="B27400" s="53">
        <v>60</v>
      </c>
      <c r="C27400" s="53" t="s">
        <v>33536</v>
      </c>
      <c r="D27400" s="53" t="s">
        <v>33872</v>
      </c>
    </row>
    <row r="27401" spans="1:4" ht="15" x14ac:dyDescent="0.25">
      <c r="A27401" s="53" t="s">
        <v>31379</v>
      </c>
      <c r="B27401" s="53">
        <v>30</v>
      </c>
      <c r="C27401" s="53" t="s">
        <v>33536</v>
      </c>
      <c r="D27401" s="53" t="s">
        <v>33872</v>
      </c>
    </row>
    <row r="27402" spans="1:4" ht="15" x14ac:dyDescent="0.25">
      <c r="A27402" s="53" t="s">
        <v>31380</v>
      </c>
      <c r="B27402" s="53">
        <v>30</v>
      </c>
      <c r="C27402" s="53" t="s">
        <v>33536</v>
      </c>
      <c r="D27402" s="53" t="s">
        <v>33872</v>
      </c>
    </row>
    <row r="27403" spans="1:4" ht="15" x14ac:dyDescent="0.25">
      <c r="A27403" s="53" t="s">
        <v>31381</v>
      </c>
      <c r="B27403" s="53">
        <v>30</v>
      </c>
      <c r="C27403" s="53" t="s">
        <v>33536</v>
      </c>
      <c r="D27403" s="53" t="s">
        <v>33872</v>
      </c>
    </row>
    <row r="27404" spans="1:4" ht="15" x14ac:dyDescent="0.25">
      <c r="A27404" s="53" t="s">
        <v>31382</v>
      </c>
      <c r="B27404" s="53">
        <v>45</v>
      </c>
      <c r="C27404" s="53" t="s">
        <v>33536</v>
      </c>
      <c r="D27404" s="53" t="s">
        <v>33872</v>
      </c>
    </row>
    <row r="27405" spans="1:4" ht="15" x14ac:dyDescent="0.25">
      <c r="A27405" s="53" t="s">
        <v>31383</v>
      </c>
      <c r="B27405" s="53">
        <v>60</v>
      </c>
      <c r="C27405" s="53" t="s">
        <v>33536</v>
      </c>
      <c r="D27405" s="53" t="s">
        <v>33872</v>
      </c>
    </row>
    <row r="27406" spans="1:4" ht="15" x14ac:dyDescent="0.25">
      <c r="A27406" s="53" t="s">
        <v>31384</v>
      </c>
      <c r="B27406" s="53">
        <v>45</v>
      </c>
      <c r="C27406" s="53" t="s">
        <v>33536</v>
      </c>
      <c r="D27406" s="53" t="s">
        <v>33872</v>
      </c>
    </row>
    <row r="27407" spans="1:4" ht="15" x14ac:dyDescent="0.25">
      <c r="A27407" s="53" t="s">
        <v>31385</v>
      </c>
      <c r="B27407" s="53">
        <v>60</v>
      </c>
      <c r="C27407" s="53" t="s">
        <v>33536</v>
      </c>
      <c r="D27407" s="53" t="s">
        <v>33872</v>
      </c>
    </row>
    <row r="27408" spans="1:4" ht="15" x14ac:dyDescent="0.25">
      <c r="A27408" s="53" t="s">
        <v>31386</v>
      </c>
      <c r="B27408" s="53">
        <v>45</v>
      </c>
      <c r="C27408" s="53" t="s">
        <v>33536</v>
      </c>
      <c r="D27408" s="53" t="s">
        <v>33872</v>
      </c>
    </row>
    <row r="27409" spans="1:4" ht="15" x14ac:dyDescent="0.25">
      <c r="A27409" s="53" t="s">
        <v>31387</v>
      </c>
      <c r="B27409" s="53">
        <v>45</v>
      </c>
      <c r="C27409" s="53" t="s">
        <v>33536</v>
      </c>
      <c r="D27409" s="53" t="s">
        <v>33872</v>
      </c>
    </row>
    <row r="27410" spans="1:4" ht="15" x14ac:dyDescent="0.25">
      <c r="A27410" s="53" t="s">
        <v>31388</v>
      </c>
      <c r="B27410" s="53">
        <v>60</v>
      </c>
      <c r="C27410" s="53" t="s">
        <v>33536</v>
      </c>
      <c r="D27410" s="53" t="s">
        <v>33872</v>
      </c>
    </row>
    <row r="27411" spans="1:4" ht="15" x14ac:dyDescent="0.25">
      <c r="A27411" s="53" t="s">
        <v>31389</v>
      </c>
      <c r="B27411" s="53">
        <v>45</v>
      </c>
      <c r="C27411" s="53" t="s">
        <v>33536</v>
      </c>
      <c r="D27411" s="53" t="s">
        <v>33872</v>
      </c>
    </row>
    <row r="27412" spans="1:4" ht="15" x14ac:dyDescent="0.25">
      <c r="A27412" s="53" t="s">
        <v>31390</v>
      </c>
      <c r="B27412" s="53">
        <v>60</v>
      </c>
      <c r="C27412" s="53" t="s">
        <v>33536</v>
      </c>
      <c r="D27412" s="53" t="s">
        <v>33872</v>
      </c>
    </row>
    <row r="27413" spans="1:4" ht="15" x14ac:dyDescent="0.25">
      <c r="A27413" s="53" t="s">
        <v>31391</v>
      </c>
      <c r="B27413" s="53">
        <v>0</v>
      </c>
      <c r="C27413" s="53" t="s">
        <v>33536</v>
      </c>
      <c r="D27413" s="53" t="s">
        <v>33872</v>
      </c>
    </row>
    <row r="27414" spans="1:4" ht="15" x14ac:dyDescent="0.25">
      <c r="A27414" s="53" t="s">
        <v>31392</v>
      </c>
      <c r="B27414" s="53">
        <v>50</v>
      </c>
      <c r="C27414" s="53"/>
      <c r="D27414" s="53" t="s">
        <v>33872</v>
      </c>
    </row>
    <row r="27415" spans="1:4" ht="15" x14ac:dyDescent="0.25">
      <c r="A27415" s="53" t="s">
        <v>31393</v>
      </c>
      <c r="B27415" s="53">
        <v>50</v>
      </c>
      <c r="C27415" s="53" t="s">
        <v>33536</v>
      </c>
      <c r="D27415" s="53" t="s">
        <v>33872</v>
      </c>
    </row>
    <row r="27416" spans="1:4" ht="15" x14ac:dyDescent="0.25">
      <c r="A27416" s="53" t="s">
        <v>31394</v>
      </c>
      <c r="B27416" s="53">
        <v>50</v>
      </c>
      <c r="C27416" s="53" t="s">
        <v>33536</v>
      </c>
      <c r="D27416" s="53" t="s">
        <v>33872</v>
      </c>
    </row>
    <row r="27417" spans="1:4" ht="15" x14ac:dyDescent="0.25">
      <c r="A27417" s="53" t="s">
        <v>31395</v>
      </c>
      <c r="B27417" s="53">
        <v>30</v>
      </c>
      <c r="C27417" s="53"/>
      <c r="D27417" s="53" t="s">
        <v>33872</v>
      </c>
    </row>
    <row r="27418" spans="1:4" ht="15" x14ac:dyDescent="0.25">
      <c r="A27418" s="53" t="s">
        <v>31396</v>
      </c>
      <c r="B27418" s="53">
        <v>30</v>
      </c>
      <c r="C27418" s="53" t="s">
        <v>33536</v>
      </c>
      <c r="D27418" s="53" t="s">
        <v>33872</v>
      </c>
    </row>
    <row r="27419" spans="1:4" ht="15" x14ac:dyDescent="0.25">
      <c r="A27419" s="53" t="s">
        <v>31397</v>
      </c>
      <c r="B27419" s="53">
        <v>15</v>
      </c>
      <c r="C27419" s="53" t="s">
        <v>33536</v>
      </c>
      <c r="D27419" s="53" t="s">
        <v>33873</v>
      </c>
    </row>
    <row r="27420" spans="1:4" ht="15" x14ac:dyDescent="0.25">
      <c r="A27420" s="53" t="s">
        <v>31398</v>
      </c>
      <c r="B27420" s="53">
        <v>15</v>
      </c>
      <c r="C27420" s="53" t="s">
        <v>33536</v>
      </c>
      <c r="D27420" s="53" t="s">
        <v>33873</v>
      </c>
    </row>
    <row r="27421" spans="1:4" ht="15" x14ac:dyDescent="0.25">
      <c r="A27421" s="53" t="s">
        <v>31399</v>
      </c>
      <c r="B27421" s="53">
        <v>15</v>
      </c>
      <c r="C27421" s="53" t="s">
        <v>33536</v>
      </c>
      <c r="D27421" s="53" t="s">
        <v>33872</v>
      </c>
    </row>
    <row r="27422" spans="1:4" ht="15" x14ac:dyDescent="0.25">
      <c r="A27422" s="53" t="s">
        <v>31400</v>
      </c>
      <c r="B27422" s="53">
        <v>15</v>
      </c>
      <c r="C27422" s="53" t="s">
        <v>33536</v>
      </c>
      <c r="D27422" s="53" t="s">
        <v>33873</v>
      </c>
    </row>
    <row r="27423" spans="1:4" ht="15" x14ac:dyDescent="0.25">
      <c r="A27423" s="53" t="s">
        <v>31401</v>
      </c>
      <c r="B27423" s="53">
        <v>15</v>
      </c>
      <c r="C27423" s="53" t="s">
        <v>33536</v>
      </c>
      <c r="D27423" s="53" t="s">
        <v>33873</v>
      </c>
    </row>
    <row r="27424" spans="1:4" ht="15" x14ac:dyDescent="0.25">
      <c r="A27424" s="53" t="s">
        <v>31402</v>
      </c>
      <c r="B27424" s="53">
        <v>15</v>
      </c>
      <c r="C27424" s="53" t="s">
        <v>33536</v>
      </c>
      <c r="D27424" s="53" t="s">
        <v>33873</v>
      </c>
    </row>
    <row r="27425" spans="1:4" ht="15" x14ac:dyDescent="0.25">
      <c r="A27425" s="53" t="s">
        <v>31403</v>
      </c>
      <c r="B27425" s="53">
        <v>15</v>
      </c>
      <c r="C27425" s="53" t="s">
        <v>33536</v>
      </c>
      <c r="D27425" s="53" t="s">
        <v>33873</v>
      </c>
    </row>
    <row r="27426" spans="1:4" ht="15" x14ac:dyDescent="0.25">
      <c r="A27426" s="53" t="s">
        <v>31404</v>
      </c>
      <c r="B27426" s="53">
        <v>15</v>
      </c>
      <c r="C27426" s="53" t="s">
        <v>33536</v>
      </c>
      <c r="D27426" s="53" t="s">
        <v>33873</v>
      </c>
    </row>
    <row r="27427" spans="1:4" ht="15" x14ac:dyDescent="0.25">
      <c r="A27427" s="53" t="s">
        <v>31405</v>
      </c>
      <c r="B27427" s="53">
        <v>15</v>
      </c>
      <c r="C27427" s="53" t="s">
        <v>33536</v>
      </c>
      <c r="D27427" s="53" t="s">
        <v>33873</v>
      </c>
    </row>
    <row r="27428" spans="1:4" ht="15" x14ac:dyDescent="0.25">
      <c r="A27428" s="53" t="s">
        <v>31406</v>
      </c>
      <c r="B27428" s="53">
        <v>15</v>
      </c>
      <c r="C27428" s="53" t="s">
        <v>33536</v>
      </c>
      <c r="D27428" s="53" t="s">
        <v>33873</v>
      </c>
    </row>
    <row r="27429" spans="1:4" ht="15" x14ac:dyDescent="0.25">
      <c r="A27429" s="53" t="s">
        <v>33534</v>
      </c>
      <c r="B27429" s="53">
        <v>15</v>
      </c>
      <c r="C27429" s="53" t="s">
        <v>33536</v>
      </c>
      <c r="D27429" s="53" t="s">
        <v>33873</v>
      </c>
    </row>
    <row r="27430" spans="1:4" ht="15" x14ac:dyDescent="0.25">
      <c r="A27430" s="53" t="s">
        <v>31407</v>
      </c>
      <c r="B27430" s="53">
        <v>30</v>
      </c>
      <c r="C27430" s="53" t="s">
        <v>33536</v>
      </c>
      <c r="D27430" s="53" t="s">
        <v>33872</v>
      </c>
    </row>
    <row r="27431" spans="1:4" ht="15" x14ac:dyDescent="0.25">
      <c r="A27431" s="53" t="s">
        <v>31408</v>
      </c>
      <c r="B27431" s="53">
        <v>30</v>
      </c>
      <c r="C27431" s="53" t="s">
        <v>33536</v>
      </c>
      <c r="D27431" s="53" t="s">
        <v>33872</v>
      </c>
    </row>
    <row r="27432" spans="1:4" ht="15" x14ac:dyDescent="0.25">
      <c r="A27432" s="53" t="s">
        <v>31409</v>
      </c>
      <c r="B27432" s="53">
        <v>30</v>
      </c>
      <c r="C27432" s="53" t="s">
        <v>33536</v>
      </c>
      <c r="D27432" s="53" t="s">
        <v>33872</v>
      </c>
    </row>
    <row r="27433" spans="1:4" ht="15" x14ac:dyDescent="0.25">
      <c r="A27433" s="53" t="s">
        <v>31410</v>
      </c>
      <c r="B27433" s="53">
        <v>30</v>
      </c>
      <c r="C27433" s="53" t="s">
        <v>33536</v>
      </c>
      <c r="D27433" s="53" t="s">
        <v>33872</v>
      </c>
    </row>
    <row r="27434" spans="1:4" ht="15" x14ac:dyDescent="0.25">
      <c r="A27434" s="53" t="s">
        <v>31411</v>
      </c>
      <c r="B27434" s="53">
        <v>60</v>
      </c>
      <c r="C27434" s="53" t="s">
        <v>33536</v>
      </c>
      <c r="D27434" s="53" t="s">
        <v>33872</v>
      </c>
    </row>
    <row r="27435" spans="1:4" ht="15" x14ac:dyDescent="0.25">
      <c r="A27435" s="53" t="s">
        <v>31412</v>
      </c>
      <c r="B27435" s="53">
        <v>30</v>
      </c>
      <c r="C27435" s="53" t="s">
        <v>33536</v>
      </c>
      <c r="D27435" s="53" t="s">
        <v>33872</v>
      </c>
    </row>
    <row r="27436" spans="1:4" ht="15" x14ac:dyDescent="0.25">
      <c r="A27436" s="53" t="s">
        <v>31413</v>
      </c>
      <c r="B27436" s="53">
        <v>30</v>
      </c>
      <c r="C27436" s="53" t="s">
        <v>33536</v>
      </c>
      <c r="D27436" s="53" t="s">
        <v>33872</v>
      </c>
    </row>
    <row r="27437" spans="1:4" ht="15" x14ac:dyDescent="0.25">
      <c r="A27437" s="53" t="s">
        <v>31414</v>
      </c>
      <c r="B27437" s="53">
        <v>30</v>
      </c>
      <c r="C27437" s="53" t="s">
        <v>33536</v>
      </c>
      <c r="D27437" s="53" t="s">
        <v>33872</v>
      </c>
    </row>
    <row r="27438" spans="1:4" ht="15" x14ac:dyDescent="0.25">
      <c r="A27438" s="53" t="s">
        <v>31415</v>
      </c>
      <c r="B27438" s="53">
        <v>30</v>
      </c>
      <c r="C27438" s="53" t="s">
        <v>33536</v>
      </c>
      <c r="D27438" s="53" t="s">
        <v>33872</v>
      </c>
    </row>
    <row r="27439" spans="1:4" ht="15" x14ac:dyDescent="0.25">
      <c r="A27439" s="53" t="s">
        <v>31416</v>
      </c>
      <c r="B27439" s="53">
        <v>30</v>
      </c>
      <c r="C27439" s="53" t="s">
        <v>33536</v>
      </c>
      <c r="D27439" s="53" t="s">
        <v>33872</v>
      </c>
    </row>
    <row r="27440" spans="1:4" ht="15" x14ac:dyDescent="0.25">
      <c r="A27440" s="53" t="s">
        <v>31417</v>
      </c>
      <c r="B27440" s="53">
        <v>30</v>
      </c>
      <c r="C27440" s="53" t="s">
        <v>33536</v>
      </c>
      <c r="D27440" s="53" t="s">
        <v>33872</v>
      </c>
    </row>
    <row r="27441" spans="1:4" ht="15" x14ac:dyDescent="0.25">
      <c r="A27441" s="53" t="s">
        <v>31418</v>
      </c>
      <c r="B27441" s="53">
        <v>15</v>
      </c>
      <c r="C27441" s="53" t="s">
        <v>33536</v>
      </c>
      <c r="D27441" s="53" t="s">
        <v>33872</v>
      </c>
    </row>
    <row r="27442" spans="1:4" ht="15" x14ac:dyDescent="0.25">
      <c r="A27442" s="53" t="s">
        <v>31419</v>
      </c>
      <c r="B27442" s="53">
        <v>30</v>
      </c>
      <c r="C27442" s="53" t="s">
        <v>33536</v>
      </c>
      <c r="D27442" s="53" t="s">
        <v>33872</v>
      </c>
    </row>
    <row r="27443" spans="1:4" ht="15" x14ac:dyDescent="0.25">
      <c r="A27443" s="53" t="s">
        <v>31420</v>
      </c>
      <c r="B27443" s="53">
        <v>30</v>
      </c>
      <c r="C27443" s="53" t="s">
        <v>33536</v>
      </c>
      <c r="D27443" s="53" t="s">
        <v>33872</v>
      </c>
    </row>
    <row r="27444" spans="1:4" ht="15" x14ac:dyDescent="0.25">
      <c r="A27444" s="53" t="s">
        <v>31421</v>
      </c>
      <c r="B27444" s="53">
        <v>30</v>
      </c>
      <c r="C27444" s="53" t="s">
        <v>33536</v>
      </c>
      <c r="D27444" s="53" t="s">
        <v>33872</v>
      </c>
    </row>
    <row r="27445" spans="1:4" ht="15" x14ac:dyDescent="0.25">
      <c r="A27445" s="53" t="s">
        <v>31422</v>
      </c>
      <c r="B27445" s="53">
        <v>30</v>
      </c>
      <c r="C27445" s="53" t="s">
        <v>33536</v>
      </c>
      <c r="D27445" s="53" t="s">
        <v>33872</v>
      </c>
    </row>
    <row r="27446" spans="1:4" ht="15" x14ac:dyDescent="0.25">
      <c r="A27446" s="53" t="s">
        <v>31423</v>
      </c>
      <c r="B27446" s="53">
        <v>15</v>
      </c>
      <c r="C27446" s="53" t="s">
        <v>33536</v>
      </c>
      <c r="D27446" s="53" t="s">
        <v>33872</v>
      </c>
    </row>
    <row r="27447" spans="1:4" ht="15" x14ac:dyDescent="0.25">
      <c r="A27447" s="53" t="s">
        <v>31424</v>
      </c>
      <c r="B27447" s="53">
        <v>30</v>
      </c>
      <c r="C27447" s="53" t="s">
        <v>33536</v>
      </c>
      <c r="D27447" s="53" t="s">
        <v>33872</v>
      </c>
    </row>
    <row r="27448" spans="1:4" ht="15" x14ac:dyDescent="0.25">
      <c r="A27448" s="53" t="s">
        <v>31425</v>
      </c>
      <c r="B27448" s="53">
        <v>30</v>
      </c>
      <c r="C27448" s="53" t="s">
        <v>33536</v>
      </c>
      <c r="D27448" s="53" t="s">
        <v>33872</v>
      </c>
    </row>
    <row r="27449" spans="1:4" ht="15" x14ac:dyDescent="0.25">
      <c r="A27449" s="53" t="s">
        <v>31426</v>
      </c>
      <c r="B27449" s="53">
        <v>30</v>
      </c>
      <c r="C27449" s="53" t="s">
        <v>33536</v>
      </c>
      <c r="D27449" s="53" t="s">
        <v>33872</v>
      </c>
    </row>
    <row r="27450" spans="1:4" ht="15" x14ac:dyDescent="0.25">
      <c r="A27450" s="53" t="s">
        <v>31427</v>
      </c>
      <c r="B27450" s="53">
        <v>30</v>
      </c>
      <c r="C27450" s="53" t="s">
        <v>33536</v>
      </c>
      <c r="D27450" s="53" t="s">
        <v>33872</v>
      </c>
    </row>
    <row r="27451" spans="1:4" ht="15" x14ac:dyDescent="0.25">
      <c r="A27451" s="53" t="s">
        <v>31428</v>
      </c>
      <c r="B27451" s="53">
        <v>30</v>
      </c>
      <c r="C27451" s="53" t="s">
        <v>33536</v>
      </c>
      <c r="D27451" s="53" t="s">
        <v>33872</v>
      </c>
    </row>
    <row r="27452" spans="1:4" ht="15" x14ac:dyDescent="0.25">
      <c r="A27452" s="53" t="s">
        <v>31429</v>
      </c>
      <c r="B27452" s="53">
        <v>30</v>
      </c>
      <c r="C27452" s="53" t="s">
        <v>33536</v>
      </c>
      <c r="D27452" s="53" t="s">
        <v>33872</v>
      </c>
    </row>
    <row r="27453" spans="1:4" ht="15" x14ac:dyDescent="0.25">
      <c r="A27453" s="53" t="s">
        <v>31430</v>
      </c>
      <c r="B27453" s="53">
        <v>30</v>
      </c>
      <c r="C27453" s="53" t="s">
        <v>33536</v>
      </c>
      <c r="D27453" s="53" t="s">
        <v>33872</v>
      </c>
    </row>
    <row r="27454" spans="1:4" ht="15" x14ac:dyDescent="0.25">
      <c r="A27454" s="53" t="s">
        <v>31431</v>
      </c>
      <c r="B27454" s="53">
        <v>45</v>
      </c>
      <c r="C27454" s="53" t="s">
        <v>33536</v>
      </c>
      <c r="D27454" s="53" t="s">
        <v>33872</v>
      </c>
    </row>
    <row r="27455" spans="1:4" ht="15" x14ac:dyDescent="0.25">
      <c r="A27455" s="53" t="s">
        <v>31432</v>
      </c>
      <c r="B27455" s="53">
        <v>30</v>
      </c>
      <c r="C27455" s="53" t="s">
        <v>33536</v>
      </c>
      <c r="D27455" s="53" t="s">
        <v>33872</v>
      </c>
    </row>
    <row r="27456" spans="1:4" ht="15" x14ac:dyDescent="0.25">
      <c r="A27456" s="53" t="s">
        <v>31433</v>
      </c>
      <c r="B27456" s="53">
        <v>30</v>
      </c>
      <c r="C27456" s="53" t="s">
        <v>33536</v>
      </c>
      <c r="D27456" s="53" t="s">
        <v>33872</v>
      </c>
    </row>
    <row r="27457" spans="1:4" ht="15" x14ac:dyDescent="0.25">
      <c r="A27457" s="53" t="s">
        <v>31434</v>
      </c>
      <c r="B27457" s="53">
        <v>30</v>
      </c>
      <c r="C27457" s="53" t="s">
        <v>33536</v>
      </c>
      <c r="D27457" s="53" t="s">
        <v>33872</v>
      </c>
    </row>
    <row r="27458" spans="1:4" ht="15" x14ac:dyDescent="0.25">
      <c r="A27458" s="53" t="s">
        <v>31435</v>
      </c>
      <c r="B27458" s="53">
        <v>30</v>
      </c>
      <c r="C27458" s="53" t="s">
        <v>33536</v>
      </c>
      <c r="D27458" s="53" t="s">
        <v>33872</v>
      </c>
    </row>
    <row r="27459" spans="1:4" ht="15" x14ac:dyDescent="0.25">
      <c r="A27459" s="53" t="s">
        <v>31436</v>
      </c>
      <c r="B27459" s="53">
        <v>30</v>
      </c>
      <c r="C27459" s="53" t="s">
        <v>33536</v>
      </c>
      <c r="D27459" s="53" t="s">
        <v>33872</v>
      </c>
    </row>
    <row r="27460" spans="1:4" ht="15" x14ac:dyDescent="0.25">
      <c r="A27460" s="53" t="s">
        <v>31437</v>
      </c>
      <c r="B27460" s="53">
        <v>30</v>
      </c>
      <c r="C27460" s="53" t="s">
        <v>33536</v>
      </c>
      <c r="D27460" s="53" t="s">
        <v>33872</v>
      </c>
    </row>
    <row r="27461" spans="1:4" ht="15" x14ac:dyDescent="0.25">
      <c r="A27461" s="53" t="s">
        <v>31438</v>
      </c>
      <c r="B27461" s="53">
        <v>15</v>
      </c>
      <c r="C27461" s="53" t="s">
        <v>33536</v>
      </c>
      <c r="D27461" s="53" t="s">
        <v>33872</v>
      </c>
    </row>
    <row r="27462" spans="1:4" ht="15" x14ac:dyDescent="0.25">
      <c r="A27462" s="53" t="s">
        <v>31439</v>
      </c>
      <c r="B27462" s="53">
        <v>30</v>
      </c>
      <c r="C27462" s="53" t="s">
        <v>33536</v>
      </c>
      <c r="D27462" s="53" t="s">
        <v>33872</v>
      </c>
    </row>
    <row r="27463" spans="1:4" ht="15" x14ac:dyDescent="0.25">
      <c r="A27463" s="53" t="s">
        <v>31440</v>
      </c>
      <c r="B27463" s="53">
        <v>30</v>
      </c>
      <c r="C27463" s="53" t="s">
        <v>33536</v>
      </c>
      <c r="D27463" s="53" t="s">
        <v>33872</v>
      </c>
    </row>
    <row r="27464" spans="1:4" ht="15" x14ac:dyDescent="0.25">
      <c r="A27464" s="53" t="s">
        <v>31441</v>
      </c>
      <c r="B27464" s="53">
        <v>0</v>
      </c>
      <c r="C27464" s="53" t="s">
        <v>33539</v>
      </c>
      <c r="D27464" s="53" t="s">
        <v>33873</v>
      </c>
    </row>
    <row r="27465" spans="1:4" ht="15" x14ac:dyDescent="0.25">
      <c r="A27465" s="53" t="s">
        <v>31442</v>
      </c>
      <c r="B27465" s="53">
        <v>60</v>
      </c>
      <c r="C27465" s="53"/>
      <c r="D27465" s="53" t="s">
        <v>33872</v>
      </c>
    </row>
    <row r="27466" spans="1:4" ht="15" x14ac:dyDescent="0.25">
      <c r="A27466" s="53" t="s">
        <v>31443</v>
      </c>
      <c r="B27466" s="53">
        <v>60</v>
      </c>
      <c r="C27466" s="53"/>
      <c r="D27466" s="53" t="s">
        <v>33872</v>
      </c>
    </row>
    <row r="27467" spans="1:4" ht="15" x14ac:dyDescent="0.25">
      <c r="A27467" s="53" t="s">
        <v>31444</v>
      </c>
      <c r="B27467" s="53">
        <v>60</v>
      </c>
      <c r="C27467" s="53"/>
      <c r="D27467" s="53" t="s">
        <v>33872</v>
      </c>
    </row>
    <row r="27468" spans="1:4" ht="15" x14ac:dyDescent="0.25">
      <c r="A27468" s="53" t="s">
        <v>31445</v>
      </c>
      <c r="B27468" s="53">
        <v>60</v>
      </c>
      <c r="C27468" s="53"/>
      <c r="D27468" s="53" t="s">
        <v>33872</v>
      </c>
    </row>
    <row r="27469" spans="1:4" ht="15" x14ac:dyDescent="0.25">
      <c r="A27469" s="53" t="s">
        <v>31446</v>
      </c>
      <c r="B27469" s="53">
        <v>60</v>
      </c>
      <c r="C27469" s="53"/>
      <c r="D27469" s="53" t="s">
        <v>33872</v>
      </c>
    </row>
    <row r="27470" spans="1:4" ht="15" x14ac:dyDescent="0.25">
      <c r="A27470" s="53" t="s">
        <v>31447</v>
      </c>
      <c r="B27470" s="53">
        <v>60</v>
      </c>
      <c r="C27470" s="53"/>
      <c r="D27470" s="53" t="s">
        <v>33872</v>
      </c>
    </row>
    <row r="27471" spans="1:4" ht="15" x14ac:dyDescent="0.25">
      <c r="A27471" s="53" t="s">
        <v>31448</v>
      </c>
      <c r="B27471" s="53">
        <v>60</v>
      </c>
      <c r="C27471" s="53"/>
      <c r="D27471" s="53" t="s">
        <v>33872</v>
      </c>
    </row>
    <row r="27472" spans="1:4" ht="15" x14ac:dyDescent="0.25">
      <c r="A27472" s="53" t="s">
        <v>31449</v>
      </c>
      <c r="B27472" s="53">
        <v>60</v>
      </c>
      <c r="C27472" s="53"/>
      <c r="D27472" s="53" t="s">
        <v>33872</v>
      </c>
    </row>
    <row r="27473" spans="1:4" ht="15" x14ac:dyDescent="0.25">
      <c r="A27473" s="53" t="s">
        <v>31450</v>
      </c>
      <c r="B27473" s="53">
        <v>60</v>
      </c>
      <c r="C27473" s="53"/>
      <c r="D27473" s="53" t="s">
        <v>33872</v>
      </c>
    </row>
    <row r="27474" spans="1:4" ht="15" x14ac:dyDescent="0.25">
      <c r="A27474" s="53" t="s">
        <v>31451</v>
      </c>
      <c r="B27474" s="53">
        <v>60</v>
      </c>
      <c r="C27474" s="53"/>
      <c r="D27474" s="53" t="s">
        <v>33872</v>
      </c>
    </row>
    <row r="27475" spans="1:4" ht="15" x14ac:dyDescent="0.25">
      <c r="A27475" s="53" t="s">
        <v>31452</v>
      </c>
      <c r="B27475" s="53">
        <v>60</v>
      </c>
      <c r="C27475" s="53"/>
      <c r="D27475" s="53" t="s">
        <v>33872</v>
      </c>
    </row>
    <row r="27476" spans="1:4" ht="15" x14ac:dyDescent="0.25">
      <c r="A27476" s="53" t="s">
        <v>31453</v>
      </c>
      <c r="B27476" s="53">
        <v>60</v>
      </c>
      <c r="C27476" s="53"/>
      <c r="D27476" s="53" t="s">
        <v>33872</v>
      </c>
    </row>
    <row r="27477" spans="1:4" ht="15" x14ac:dyDescent="0.25">
      <c r="A27477" s="53" t="s">
        <v>31454</v>
      </c>
      <c r="B27477" s="53">
        <v>60</v>
      </c>
      <c r="C27477" s="53"/>
      <c r="D27477" s="53" t="s">
        <v>33872</v>
      </c>
    </row>
    <row r="27478" spans="1:4" ht="15" x14ac:dyDescent="0.25">
      <c r="A27478" s="53" t="s">
        <v>31455</v>
      </c>
      <c r="B27478" s="53">
        <v>60</v>
      </c>
      <c r="C27478" s="53"/>
      <c r="D27478" s="53" t="s">
        <v>33872</v>
      </c>
    </row>
    <row r="27479" spans="1:4" ht="15" x14ac:dyDescent="0.25">
      <c r="A27479" s="53" t="s">
        <v>31456</v>
      </c>
      <c r="B27479" s="53">
        <v>0</v>
      </c>
      <c r="C27479" s="53"/>
      <c r="D27479" s="53" t="s">
        <v>33872</v>
      </c>
    </row>
    <row r="27480" spans="1:4" ht="15" x14ac:dyDescent="0.25">
      <c r="A27480" s="53" t="s">
        <v>31457</v>
      </c>
      <c r="B27480" s="53">
        <v>60</v>
      </c>
      <c r="C27480" s="53" t="s">
        <v>33536</v>
      </c>
      <c r="D27480" s="53" t="s">
        <v>33872</v>
      </c>
    </row>
    <row r="27481" spans="1:4" ht="15" x14ac:dyDescent="0.25">
      <c r="A27481" s="53" t="s">
        <v>31458</v>
      </c>
      <c r="B27481" s="53">
        <v>40</v>
      </c>
      <c r="C27481" s="53"/>
      <c r="D27481" s="53" t="s">
        <v>33872</v>
      </c>
    </row>
    <row r="27482" spans="1:4" ht="15" x14ac:dyDescent="0.25">
      <c r="A27482" s="53" t="s">
        <v>31459</v>
      </c>
      <c r="B27482" s="53">
        <v>60</v>
      </c>
      <c r="C27482" s="53"/>
      <c r="D27482" s="53" t="s">
        <v>33872</v>
      </c>
    </row>
    <row r="27483" spans="1:4" ht="15" x14ac:dyDescent="0.25">
      <c r="A27483" s="53" t="s">
        <v>31460</v>
      </c>
      <c r="B27483" s="53">
        <v>60</v>
      </c>
      <c r="C27483" s="53"/>
      <c r="D27483" s="53" t="s">
        <v>33872</v>
      </c>
    </row>
    <row r="27484" spans="1:4" ht="15" x14ac:dyDescent="0.25">
      <c r="A27484" s="53" t="s">
        <v>31461</v>
      </c>
      <c r="B27484" s="53">
        <v>60</v>
      </c>
      <c r="C27484" s="53"/>
      <c r="D27484" s="53" t="s">
        <v>33872</v>
      </c>
    </row>
    <row r="27485" spans="1:4" ht="15" x14ac:dyDescent="0.25">
      <c r="A27485" s="53" t="s">
        <v>31462</v>
      </c>
      <c r="B27485" s="53">
        <v>80</v>
      </c>
      <c r="C27485" s="53"/>
      <c r="D27485" s="53" t="s">
        <v>33872</v>
      </c>
    </row>
    <row r="27486" spans="1:4" ht="15" x14ac:dyDescent="0.25">
      <c r="A27486" s="53" t="s">
        <v>31463</v>
      </c>
      <c r="B27486" s="53">
        <v>80</v>
      </c>
      <c r="C27486" s="53"/>
      <c r="D27486" s="53" t="s">
        <v>33872</v>
      </c>
    </row>
    <row r="27487" spans="1:4" ht="15" x14ac:dyDescent="0.25">
      <c r="A27487" s="53" t="s">
        <v>31464</v>
      </c>
      <c r="B27487" s="53">
        <v>80</v>
      </c>
      <c r="C27487" s="53"/>
      <c r="D27487" s="53" t="s">
        <v>33872</v>
      </c>
    </row>
    <row r="27488" spans="1:4" ht="15" x14ac:dyDescent="0.25">
      <c r="A27488" s="53" t="s">
        <v>31465</v>
      </c>
      <c r="B27488" s="53">
        <v>80</v>
      </c>
      <c r="C27488" s="53"/>
      <c r="D27488" s="53" t="s">
        <v>33872</v>
      </c>
    </row>
    <row r="27489" spans="1:4" ht="15" x14ac:dyDescent="0.25">
      <c r="A27489" s="53" t="s">
        <v>31466</v>
      </c>
      <c r="B27489" s="53">
        <v>80</v>
      </c>
      <c r="C27489" s="53"/>
      <c r="D27489" s="53" t="s">
        <v>33872</v>
      </c>
    </row>
    <row r="27490" spans="1:4" ht="15" x14ac:dyDescent="0.25">
      <c r="A27490" s="53" t="s">
        <v>31467</v>
      </c>
      <c r="B27490" s="53">
        <v>80</v>
      </c>
      <c r="C27490" s="53"/>
      <c r="D27490" s="53" t="s">
        <v>33872</v>
      </c>
    </row>
    <row r="27491" spans="1:4" ht="15" x14ac:dyDescent="0.25">
      <c r="A27491" s="53" t="s">
        <v>31468</v>
      </c>
      <c r="B27491" s="53">
        <v>80</v>
      </c>
      <c r="C27491" s="53"/>
      <c r="D27491" s="53" t="s">
        <v>33872</v>
      </c>
    </row>
    <row r="27492" spans="1:4" ht="15" x14ac:dyDescent="0.25">
      <c r="A27492" s="53" t="s">
        <v>31469</v>
      </c>
      <c r="B27492" s="53">
        <v>80</v>
      </c>
      <c r="C27492" s="53"/>
      <c r="D27492" s="53" t="s">
        <v>33872</v>
      </c>
    </row>
    <row r="27493" spans="1:4" ht="15" x14ac:dyDescent="0.25">
      <c r="A27493" s="53" t="s">
        <v>31470</v>
      </c>
      <c r="B27493" s="53">
        <v>60</v>
      </c>
      <c r="C27493" s="53"/>
      <c r="D27493" s="53" t="s">
        <v>33872</v>
      </c>
    </row>
    <row r="27494" spans="1:4" ht="15" x14ac:dyDescent="0.25">
      <c r="A27494" s="53" t="s">
        <v>31471</v>
      </c>
      <c r="B27494" s="53">
        <v>60</v>
      </c>
      <c r="C27494" s="53"/>
      <c r="D27494" s="53" t="s">
        <v>33872</v>
      </c>
    </row>
    <row r="27495" spans="1:4" ht="15" x14ac:dyDescent="0.25">
      <c r="A27495" s="53" t="s">
        <v>31472</v>
      </c>
      <c r="B27495" s="53">
        <v>60</v>
      </c>
      <c r="C27495" s="53"/>
      <c r="D27495" s="53" t="s">
        <v>33872</v>
      </c>
    </row>
    <row r="27496" spans="1:4" ht="15" x14ac:dyDescent="0.25">
      <c r="A27496" s="53" t="s">
        <v>31473</v>
      </c>
      <c r="B27496" s="53">
        <v>60</v>
      </c>
      <c r="C27496" s="53"/>
      <c r="D27496" s="53" t="s">
        <v>33872</v>
      </c>
    </row>
    <row r="27497" spans="1:4" ht="15" x14ac:dyDescent="0.25">
      <c r="A27497" s="53" t="s">
        <v>31474</v>
      </c>
      <c r="B27497" s="53">
        <v>60</v>
      </c>
      <c r="C27497" s="53"/>
      <c r="D27497" s="53" t="s">
        <v>33872</v>
      </c>
    </row>
    <row r="27498" spans="1:4" ht="15" x14ac:dyDescent="0.25">
      <c r="A27498" s="53" t="s">
        <v>31475</v>
      </c>
      <c r="B27498" s="53">
        <v>60</v>
      </c>
      <c r="C27498" s="53"/>
      <c r="D27498" s="53" t="s">
        <v>33872</v>
      </c>
    </row>
    <row r="27499" spans="1:4" ht="15" x14ac:dyDescent="0.25">
      <c r="A27499" s="53" t="s">
        <v>31476</v>
      </c>
      <c r="B27499" s="53">
        <v>60</v>
      </c>
      <c r="C27499" s="53"/>
      <c r="D27499" s="53" t="s">
        <v>33872</v>
      </c>
    </row>
    <row r="27500" spans="1:4" ht="15" x14ac:dyDescent="0.25">
      <c r="A27500" s="53" t="s">
        <v>31477</v>
      </c>
      <c r="B27500" s="53">
        <v>60</v>
      </c>
      <c r="C27500" s="53"/>
      <c r="D27500" s="53" t="s">
        <v>33872</v>
      </c>
    </row>
    <row r="27501" spans="1:4" ht="15" x14ac:dyDescent="0.25">
      <c r="A27501" s="53" t="s">
        <v>31478</v>
      </c>
      <c r="B27501" s="53">
        <v>60</v>
      </c>
      <c r="C27501" s="53"/>
      <c r="D27501" s="53" t="s">
        <v>33872</v>
      </c>
    </row>
    <row r="27502" spans="1:4" ht="15" x14ac:dyDescent="0.25">
      <c r="A27502" s="53" t="s">
        <v>31479</v>
      </c>
      <c r="B27502" s="53">
        <v>60</v>
      </c>
      <c r="C27502" s="53"/>
      <c r="D27502" s="53" t="s">
        <v>33872</v>
      </c>
    </row>
    <row r="27503" spans="1:4" ht="15" x14ac:dyDescent="0.25">
      <c r="A27503" s="53" t="s">
        <v>31480</v>
      </c>
      <c r="B27503" s="53">
        <v>60</v>
      </c>
      <c r="C27503" s="53"/>
      <c r="D27503" s="53" t="s">
        <v>33872</v>
      </c>
    </row>
    <row r="27504" spans="1:4" ht="15" x14ac:dyDescent="0.25">
      <c r="A27504" s="53" t="s">
        <v>31481</v>
      </c>
      <c r="B27504" s="53">
        <v>60</v>
      </c>
      <c r="C27504" s="53" t="s">
        <v>33536</v>
      </c>
      <c r="D27504" s="53" t="s">
        <v>33872</v>
      </c>
    </row>
    <row r="27505" spans="1:4" ht="15" x14ac:dyDescent="0.25">
      <c r="A27505" s="53" t="s">
        <v>31482</v>
      </c>
      <c r="B27505" s="53">
        <v>60</v>
      </c>
      <c r="C27505" s="53"/>
      <c r="D27505" s="53" t="s">
        <v>33872</v>
      </c>
    </row>
    <row r="27506" spans="1:4" ht="15" x14ac:dyDescent="0.25">
      <c r="A27506" s="53" t="s">
        <v>31483</v>
      </c>
      <c r="B27506" s="53">
        <v>60</v>
      </c>
      <c r="C27506" s="53"/>
      <c r="D27506" s="53" t="s">
        <v>33872</v>
      </c>
    </row>
    <row r="27507" spans="1:4" ht="15" x14ac:dyDescent="0.25">
      <c r="A27507" s="53" t="s">
        <v>31484</v>
      </c>
      <c r="B27507" s="53">
        <v>60</v>
      </c>
      <c r="C27507" s="53"/>
      <c r="D27507" s="53" t="s">
        <v>33872</v>
      </c>
    </row>
    <row r="27508" spans="1:4" ht="15" x14ac:dyDescent="0.25">
      <c r="A27508" s="53" t="s">
        <v>31485</v>
      </c>
      <c r="B27508" s="53">
        <v>60</v>
      </c>
      <c r="C27508" s="53" t="s">
        <v>33536</v>
      </c>
      <c r="D27508" s="53" t="s">
        <v>33872</v>
      </c>
    </row>
    <row r="27509" spans="1:4" ht="15" x14ac:dyDescent="0.25">
      <c r="A27509" s="53" t="s">
        <v>31486</v>
      </c>
      <c r="B27509" s="53">
        <v>60</v>
      </c>
      <c r="C27509" s="53"/>
      <c r="D27509" s="53" t="s">
        <v>33872</v>
      </c>
    </row>
    <row r="27510" spans="1:4" ht="15" x14ac:dyDescent="0.25">
      <c r="A27510" s="53" t="s">
        <v>31487</v>
      </c>
      <c r="B27510" s="53">
        <v>60</v>
      </c>
      <c r="C27510" s="53"/>
      <c r="D27510" s="53" t="s">
        <v>33872</v>
      </c>
    </row>
    <row r="27511" spans="1:4" ht="15" x14ac:dyDescent="0.25">
      <c r="A27511" s="53" t="s">
        <v>31488</v>
      </c>
      <c r="B27511" s="53">
        <v>60</v>
      </c>
      <c r="C27511" s="53" t="s">
        <v>33536</v>
      </c>
      <c r="D27511" s="53" t="s">
        <v>33872</v>
      </c>
    </row>
    <row r="27512" spans="1:4" ht="15" x14ac:dyDescent="0.25">
      <c r="A27512" s="53" t="s">
        <v>31489</v>
      </c>
      <c r="B27512" s="53">
        <v>60</v>
      </c>
      <c r="C27512" s="53" t="s">
        <v>33536</v>
      </c>
      <c r="D27512" s="53" t="s">
        <v>33872</v>
      </c>
    </row>
    <row r="27513" spans="1:4" ht="15" x14ac:dyDescent="0.25">
      <c r="A27513" s="53" t="s">
        <v>31490</v>
      </c>
      <c r="B27513" s="53">
        <v>60</v>
      </c>
      <c r="C27513" s="53" t="s">
        <v>33536</v>
      </c>
      <c r="D27513" s="53" t="s">
        <v>33872</v>
      </c>
    </row>
    <row r="27514" spans="1:4" ht="15" x14ac:dyDescent="0.25">
      <c r="A27514" s="53" t="s">
        <v>31491</v>
      </c>
      <c r="B27514" s="53">
        <v>60</v>
      </c>
      <c r="C27514" s="53" t="s">
        <v>33536</v>
      </c>
      <c r="D27514" s="53" t="s">
        <v>33872</v>
      </c>
    </row>
    <row r="27515" spans="1:4" ht="15" x14ac:dyDescent="0.25">
      <c r="A27515" s="53" t="s">
        <v>31492</v>
      </c>
      <c r="B27515" s="53">
        <v>60</v>
      </c>
      <c r="C27515" s="53" t="s">
        <v>33536</v>
      </c>
      <c r="D27515" s="53" t="s">
        <v>33872</v>
      </c>
    </row>
    <row r="27516" spans="1:4" ht="15" x14ac:dyDescent="0.25">
      <c r="A27516" s="53" t="s">
        <v>31493</v>
      </c>
      <c r="B27516" s="53">
        <v>60</v>
      </c>
      <c r="C27516" s="53" t="s">
        <v>33536</v>
      </c>
      <c r="D27516" s="53" t="s">
        <v>33872</v>
      </c>
    </row>
    <row r="27517" spans="1:4" ht="15" x14ac:dyDescent="0.25">
      <c r="A27517" s="53" t="s">
        <v>31494</v>
      </c>
      <c r="B27517" s="53">
        <v>60</v>
      </c>
      <c r="C27517" s="53" t="s">
        <v>33536</v>
      </c>
      <c r="D27517" s="53" t="s">
        <v>33872</v>
      </c>
    </row>
    <row r="27518" spans="1:4" ht="15" x14ac:dyDescent="0.25">
      <c r="A27518" s="53" t="s">
        <v>31495</v>
      </c>
      <c r="B27518" s="53">
        <v>60</v>
      </c>
      <c r="C27518" s="53" t="s">
        <v>33536</v>
      </c>
      <c r="D27518" s="53" t="s">
        <v>33872</v>
      </c>
    </row>
    <row r="27519" spans="1:4" ht="15" x14ac:dyDescent="0.25">
      <c r="A27519" s="53" t="s">
        <v>31496</v>
      </c>
      <c r="B27519" s="53">
        <v>60</v>
      </c>
      <c r="C27519" s="53" t="s">
        <v>33536</v>
      </c>
      <c r="D27519" s="53" t="s">
        <v>33872</v>
      </c>
    </row>
    <row r="27520" spans="1:4" ht="15" x14ac:dyDescent="0.25">
      <c r="A27520" s="53" t="s">
        <v>31497</v>
      </c>
      <c r="B27520" s="53">
        <v>60</v>
      </c>
      <c r="C27520" s="53" t="s">
        <v>33536</v>
      </c>
      <c r="D27520" s="53" t="s">
        <v>33872</v>
      </c>
    </row>
    <row r="27521" spans="1:4" ht="15" x14ac:dyDescent="0.25">
      <c r="A27521" s="53" t="s">
        <v>31498</v>
      </c>
      <c r="B27521" s="53">
        <v>60</v>
      </c>
      <c r="C27521" s="53" t="s">
        <v>33536</v>
      </c>
      <c r="D27521" s="53" t="s">
        <v>33872</v>
      </c>
    </row>
    <row r="27522" spans="1:4" ht="15" x14ac:dyDescent="0.25">
      <c r="A27522" s="53" t="s">
        <v>31499</v>
      </c>
      <c r="B27522" s="53">
        <v>60</v>
      </c>
      <c r="C27522" s="53" t="s">
        <v>33536</v>
      </c>
      <c r="D27522" s="53" t="s">
        <v>33872</v>
      </c>
    </row>
    <row r="27523" spans="1:4" ht="15" x14ac:dyDescent="0.25">
      <c r="A27523" s="53" t="s">
        <v>31500</v>
      </c>
      <c r="B27523" s="53">
        <v>60</v>
      </c>
      <c r="C27523" s="53" t="s">
        <v>33536</v>
      </c>
      <c r="D27523" s="53" t="s">
        <v>33872</v>
      </c>
    </row>
    <row r="27524" spans="1:4" ht="15" x14ac:dyDescent="0.25">
      <c r="A27524" s="53" t="s">
        <v>31501</v>
      </c>
      <c r="B27524" s="53">
        <v>60</v>
      </c>
      <c r="C27524" s="53"/>
      <c r="D27524" s="53" t="s">
        <v>33872</v>
      </c>
    </row>
    <row r="27525" spans="1:4" ht="15" x14ac:dyDescent="0.25">
      <c r="A27525" s="53" t="s">
        <v>31502</v>
      </c>
      <c r="B27525" s="53">
        <v>60</v>
      </c>
      <c r="C27525" s="53"/>
      <c r="D27525" s="53" t="s">
        <v>33872</v>
      </c>
    </row>
    <row r="27526" spans="1:4" ht="15" x14ac:dyDescent="0.25">
      <c r="A27526" s="53" t="s">
        <v>31503</v>
      </c>
      <c r="B27526" s="53">
        <v>60</v>
      </c>
      <c r="C27526" s="53"/>
      <c r="D27526" s="53" t="s">
        <v>33872</v>
      </c>
    </row>
    <row r="27527" spans="1:4" ht="15" x14ac:dyDescent="0.25">
      <c r="A27527" s="53" t="s">
        <v>31504</v>
      </c>
      <c r="B27527" s="53">
        <v>60</v>
      </c>
      <c r="C27527" s="53"/>
      <c r="D27527" s="53" t="s">
        <v>33872</v>
      </c>
    </row>
    <row r="27528" spans="1:4" ht="15" x14ac:dyDescent="0.25">
      <c r="A27528" s="53" t="s">
        <v>31505</v>
      </c>
      <c r="B27528" s="53">
        <v>60</v>
      </c>
      <c r="C27528" s="53"/>
      <c r="D27528" s="53" t="s">
        <v>33872</v>
      </c>
    </row>
    <row r="27529" spans="1:4" ht="15" x14ac:dyDescent="0.25">
      <c r="A27529" s="53" t="s">
        <v>31506</v>
      </c>
      <c r="B27529" s="53">
        <v>60</v>
      </c>
      <c r="C27529" s="53"/>
      <c r="D27529" s="53" t="s">
        <v>33872</v>
      </c>
    </row>
    <row r="27530" spans="1:4" ht="15" x14ac:dyDescent="0.25">
      <c r="A27530" s="53" t="s">
        <v>31507</v>
      </c>
      <c r="B27530" s="53">
        <v>60</v>
      </c>
      <c r="C27530" s="53"/>
      <c r="D27530" s="53" t="s">
        <v>33872</v>
      </c>
    </row>
    <row r="27531" spans="1:4" ht="15" x14ac:dyDescent="0.25">
      <c r="A27531" s="53" t="s">
        <v>31508</v>
      </c>
      <c r="B27531" s="53">
        <v>60</v>
      </c>
      <c r="C27531" s="53"/>
      <c r="D27531" s="53" t="s">
        <v>33872</v>
      </c>
    </row>
    <row r="27532" spans="1:4" ht="15" x14ac:dyDescent="0.25">
      <c r="A27532" s="53" t="s">
        <v>31509</v>
      </c>
      <c r="B27532" s="53">
        <v>60</v>
      </c>
      <c r="C27532" s="53"/>
      <c r="D27532" s="53" t="s">
        <v>33872</v>
      </c>
    </row>
    <row r="27533" spans="1:4" ht="15" x14ac:dyDescent="0.25">
      <c r="A27533" s="53" t="s">
        <v>31510</v>
      </c>
      <c r="B27533" s="53">
        <v>60</v>
      </c>
      <c r="C27533" s="53"/>
      <c r="D27533" s="53" t="s">
        <v>33872</v>
      </c>
    </row>
    <row r="27534" spans="1:4" ht="15" x14ac:dyDescent="0.25">
      <c r="A27534" s="53" t="s">
        <v>31511</v>
      </c>
      <c r="B27534" s="53">
        <v>60</v>
      </c>
      <c r="C27534" s="53"/>
      <c r="D27534" s="53" t="s">
        <v>33872</v>
      </c>
    </row>
    <row r="27535" spans="1:4" ht="15" x14ac:dyDescent="0.25">
      <c r="A27535" s="53" t="s">
        <v>31512</v>
      </c>
      <c r="B27535" s="53">
        <v>60</v>
      </c>
      <c r="C27535" s="53"/>
      <c r="D27535" s="53" t="s">
        <v>33872</v>
      </c>
    </row>
    <row r="27536" spans="1:4" ht="15" x14ac:dyDescent="0.25">
      <c r="A27536" s="53" t="s">
        <v>31513</v>
      </c>
      <c r="B27536" s="53">
        <v>60</v>
      </c>
      <c r="C27536" s="53"/>
      <c r="D27536" s="53" t="s">
        <v>33872</v>
      </c>
    </row>
    <row r="27537" spans="1:4" ht="15" x14ac:dyDescent="0.25">
      <c r="A27537" s="53" t="s">
        <v>31514</v>
      </c>
      <c r="B27537" s="53">
        <v>30</v>
      </c>
      <c r="C27537" s="53" t="s">
        <v>33536</v>
      </c>
      <c r="D27537" s="53" t="s">
        <v>33872</v>
      </c>
    </row>
    <row r="27538" spans="1:4" ht="15" x14ac:dyDescent="0.25">
      <c r="A27538" s="53" t="s">
        <v>31515</v>
      </c>
      <c r="B27538" s="53">
        <v>30</v>
      </c>
      <c r="C27538" s="53" t="s">
        <v>33536</v>
      </c>
      <c r="D27538" s="53" t="s">
        <v>33872</v>
      </c>
    </row>
    <row r="27539" spans="1:4" ht="15" x14ac:dyDescent="0.25">
      <c r="A27539" s="53" t="s">
        <v>31516</v>
      </c>
      <c r="B27539" s="53">
        <v>30</v>
      </c>
      <c r="C27539" s="53" t="s">
        <v>33536</v>
      </c>
      <c r="D27539" s="53" t="s">
        <v>33872</v>
      </c>
    </row>
    <row r="27540" spans="1:4" ht="15" x14ac:dyDescent="0.25">
      <c r="A27540" s="53" t="s">
        <v>31517</v>
      </c>
      <c r="B27540" s="53">
        <v>60</v>
      </c>
      <c r="C27540" s="53"/>
      <c r="D27540" s="53" t="s">
        <v>33872</v>
      </c>
    </row>
    <row r="27541" spans="1:4" ht="15" x14ac:dyDescent="0.25">
      <c r="A27541" s="53" t="s">
        <v>31518</v>
      </c>
      <c r="B27541" s="53">
        <v>30</v>
      </c>
      <c r="C27541" s="53" t="s">
        <v>33536</v>
      </c>
      <c r="D27541" s="53" t="s">
        <v>33872</v>
      </c>
    </row>
    <row r="27542" spans="1:4" ht="15" x14ac:dyDescent="0.25">
      <c r="A27542" s="53" t="s">
        <v>31519</v>
      </c>
      <c r="B27542" s="53">
        <v>10</v>
      </c>
      <c r="C27542" s="53" t="s">
        <v>33536</v>
      </c>
      <c r="D27542" s="53" t="s">
        <v>33872</v>
      </c>
    </row>
    <row r="27543" spans="1:4" ht="15" x14ac:dyDescent="0.25">
      <c r="A27543" s="53" t="s">
        <v>31520</v>
      </c>
      <c r="B27543" s="53">
        <v>10</v>
      </c>
      <c r="C27543" s="53" t="s">
        <v>33536</v>
      </c>
      <c r="D27543" s="53" t="s">
        <v>33872</v>
      </c>
    </row>
    <row r="27544" spans="1:4" ht="15" x14ac:dyDescent="0.25">
      <c r="A27544" s="53" t="s">
        <v>31521</v>
      </c>
      <c r="B27544" s="53">
        <v>15</v>
      </c>
      <c r="C27544" s="53" t="s">
        <v>33536</v>
      </c>
      <c r="D27544" s="53" t="s">
        <v>33872</v>
      </c>
    </row>
    <row r="27545" spans="1:4" ht="15" x14ac:dyDescent="0.25">
      <c r="A27545" s="53" t="s">
        <v>31522</v>
      </c>
      <c r="B27545" s="53">
        <v>10</v>
      </c>
      <c r="C27545" s="53" t="s">
        <v>33536</v>
      </c>
      <c r="D27545" s="53" t="s">
        <v>33872</v>
      </c>
    </row>
    <row r="27546" spans="1:4" ht="15" x14ac:dyDescent="0.25">
      <c r="A27546" s="53" t="s">
        <v>31523</v>
      </c>
      <c r="B27546" s="53">
        <v>15</v>
      </c>
      <c r="C27546" s="53" t="s">
        <v>33536</v>
      </c>
      <c r="D27546" s="53" t="s">
        <v>33872</v>
      </c>
    </row>
    <row r="27547" spans="1:4" ht="15" x14ac:dyDescent="0.25">
      <c r="A27547" s="53" t="s">
        <v>31524</v>
      </c>
      <c r="B27547" s="53">
        <v>10</v>
      </c>
      <c r="C27547" s="53" t="s">
        <v>33536</v>
      </c>
      <c r="D27547" s="53" t="s">
        <v>33872</v>
      </c>
    </row>
    <row r="27548" spans="1:4" ht="15" x14ac:dyDescent="0.25">
      <c r="A27548" s="53" t="s">
        <v>31525</v>
      </c>
      <c r="B27548" s="53">
        <v>10</v>
      </c>
      <c r="C27548" s="53" t="s">
        <v>33536</v>
      </c>
      <c r="D27548" s="53" t="s">
        <v>33872</v>
      </c>
    </row>
    <row r="27549" spans="1:4" ht="15" x14ac:dyDescent="0.25">
      <c r="A27549" s="53" t="s">
        <v>31526</v>
      </c>
      <c r="B27549" s="53">
        <v>5</v>
      </c>
      <c r="C27549" s="53" t="s">
        <v>33536</v>
      </c>
      <c r="D27549" s="53" t="s">
        <v>33872</v>
      </c>
    </row>
    <row r="27550" spans="1:4" ht="15" x14ac:dyDescent="0.25">
      <c r="A27550" s="53" t="s">
        <v>31527</v>
      </c>
      <c r="B27550" s="53">
        <v>10</v>
      </c>
      <c r="C27550" s="53" t="s">
        <v>33536</v>
      </c>
      <c r="D27550" s="53" t="s">
        <v>33872</v>
      </c>
    </row>
    <row r="27551" spans="1:4" ht="15" x14ac:dyDescent="0.25">
      <c r="A27551" s="53" t="s">
        <v>31528</v>
      </c>
      <c r="B27551" s="53">
        <v>10</v>
      </c>
      <c r="C27551" s="53" t="s">
        <v>33536</v>
      </c>
      <c r="D27551" s="53" t="s">
        <v>33872</v>
      </c>
    </row>
    <row r="27552" spans="1:4" ht="15" x14ac:dyDescent="0.25">
      <c r="A27552" s="53" t="s">
        <v>31529</v>
      </c>
      <c r="B27552" s="53">
        <v>10</v>
      </c>
      <c r="C27552" s="53" t="s">
        <v>33536</v>
      </c>
      <c r="D27552" s="53" t="s">
        <v>33872</v>
      </c>
    </row>
    <row r="27553" spans="1:4" ht="15" x14ac:dyDescent="0.25">
      <c r="A27553" s="53" t="s">
        <v>31530</v>
      </c>
      <c r="B27553" s="53">
        <v>10</v>
      </c>
      <c r="C27553" s="53" t="s">
        <v>33536</v>
      </c>
      <c r="D27553" s="53" t="s">
        <v>33872</v>
      </c>
    </row>
    <row r="27554" spans="1:4" ht="15" x14ac:dyDescent="0.25">
      <c r="A27554" s="53" t="s">
        <v>31531</v>
      </c>
      <c r="B27554" s="53">
        <v>10</v>
      </c>
      <c r="C27554" s="53" t="s">
        <v>33536</v>
      </c>
      <c r="D27554" s="53" t="s">
        <v>33872</v>
      </c>
    </row>
    <row r="27555" spans="1:4" ht="15" x14ac:dyDescent="0.25">
      <c r="A27555" s="53" t="s">
        <v>31532</v>
      </c>
      <c r="B27555" s="53">
        <v>15</v>
      </c>
      <c r="C27555" s="53" t="s">
        <v>33536</v>
      </c>
      <c r="D27555" s="53" t="s">
        <v>33872</v>
      </c>
    </row>
    <row r="27556" spans="1:4" ht="15" x14ac:dyDescent="0.25">
      <c r="A27556" s="53" t="s">
        <v>31533</v>
      </c>
      <c r="B27556" s="53">
        <v>10</v>
      </c>
      <c r="C27556" s="53" t="s">
        <v>33536</v>
      </c>
      <c r="D27556" s="53" t="s">
        <v>33872</v>
      </c>
    </row>
    <row r="27557" spans="1:4" ht="15" x14ac:dyDescent="0.25">
      <c r="A27557" s="53" t="s">
        <v>31534</v>
      </c>
      <c r="B27557" s="53">
        <v>20</v>
      </c>
      <c r="C27557" s="53" t="s">
        <v>33536</v>
      </c>
      <c r="D27557" s="53" t="s">
        <v>33872</v>
      </c>
    </row>
    <row r="27558" spans="1:4" ht="15" x14ac:dyDescent="0.25">
      <c r="A27558" s="53" t="s">
        <v>31535</v>
      </c>
      <c r="B27558" s="53">
        <v>20</v>
      </c>
      <c r="C27558" s="53" t="s">
        <v>33536</v>
      </c>
      <c r="D27558" s="53" t="s">
        <v>33872</v>
      </c>
    </row>
    <row r="27559" spans="1:4" ht="15" x14ac:dyDescent="0.25">
      <c r="A27559" s="53" t="s">
        <v>31536</v>
      </c>
      <c r="B27559" s="53">
        <v>20</v>
      </c>
      <c r="C27559" s="53" t="s">
        <v>33536</v>
      </c>
      <c r="D27559" s="53" t="s">
        <v>33872</v>
      </c>
    </row>
    <row r="27560" spans="1:4" ht="15" x14ac:dyDescent="0.25">
      <c r="A27560" s="53" t="s">
        <v>31537</v>
      </c>
      <c r="B27560" s="53">
        <v>20</v>
      </c>
      <c r="C27560" s="53" t="s">
        <v>33536</v>
      </c>
      <c r="D27560" s="53" t="s">
        <v>33872</v>
      </c>
    </row>
    <row r="27561" spans="1:4" ht="15" x14ac:dyDescent="0.25">
      <c r="A27561" s="53" t="s">
        <v>31538</v>
      </c>
      <c r="B27561" s="53">
        <v>15</v>
      </c>
      <c r="C27561" s="53" t="s">
        <v>33536</v>
      </c>
      <c r="D27561" s="53" t="s">
        <v>33872</v>
      </c>
    </row>
    <row r="27562" spans="1:4" ht="15" x14ac:dyDescent="0.25">
      <c r="A27562" s="53" t="s">
        <v>31539</v>
      </c>
      <c r="B27562" s="53">
        <v>20</v>
      </c>
      <c r="C27562" s="53" t="s">
        <v>33536</v>
      </c>
      <c r="D27562" s="53" t="s">
        <v>33872</v>
      </c>
    </row>
    <row r="27563" spans="1:4" ht="15" x14ac:dyDescent="0.25">
      <c r="A27563" s="53" t="s">
        <v>31540</v>
      </c>
      <c r="B27563" s="53">
        <v>10</v>
      </c>
      <c r="C27563" s="53" t="s">
        <v>33536</v>
      </c>
      <c r="D27563" s="53" t="s">
        <v>33872</v>
      </c>
    </row>
    <row r="27564" spans="1:4" ht="15" x14ac:dyDescent="0.25">
      <c r="A27564" s="53" t="s">
        <v>31541</v>
      </c>
      <c r="B27564" s="53">
        <v>15</v>
      </c>
      <c r="C27564" s="53" t="s">
        <v>33536</v>
      </c>
      <c r="D27564" s="53" t="s">
        <v>33872</v>
      </c>
    </row>
    <row r="27565" spans="1:4" ht="15" x14ac:dyDescent="0.25">
      <c r="A27565" s="53" t="s">
        <v>31542</v>
      </c>
      <c r="B27565" s="53">
        <v>15</v>
      </c>
      <c r="C27565" s="53" t="s">
        <v>33536</v>
      </c>
      <c r="D27565" s="53" t="s">
        <v>33872</v>
      </c>
    </row>
    <row r="27566" spans="1:4" ht="15" x14ac:dyDescent="0.25">
      <c r="A27566" s="53" t="s">
        <v>31543</v>
      </c>
      <c r="B27566" s="53">
        <v>15</v>
      </c>
      <c r="C27566" s="53" t="s">
        <v>33536</v>
      </c>
      <c r="D27566" s="53" t="s">
        <v>33872</v>
      </c>
    </row>
    <row r="27567" spans="1:4" ht="15" x14ac:dyDescent="0.25">
      <c r="A27567" s="53" t="s">
        <v>31544</v>
      </c>
      <c r="B27567" s="53">
        <v>10</v>
      </c>
      <c r="C27567" s="53" t="s">
        <v>33536</v>
      </c>
      <c r="D27567" s="53" t="s">
        <v>33872</v>
      </c>
    </row>
    <row r="27568" spans="1:4" ht="15" x14ac:dyDescent="0.25">
      <c r="A27568" s="53" t="s">
        <v>31545</v>
      </c>
      <c r="B27568" s="53">
        <v>15</v>
      </c>
      <c r="C27568" s="53" t="s">
        <v>33536</v>
      </c>
      <c r="D27568" s="53" t="s">
        <v>33872</v>
      </c>
    </row>
    <row r="27569" spans="1:4" ht="15" x14ac:dyDescent="0.25">
      <c r="A27569" s="53" t="s">
        <v>31546</v>
      </c>
      <c r="B27569" s="53">
        <v>15</v>
      </c>
      <c r="C27569" s="53" t="s">
        <v>33536</v>
      </c>
      <c r="D27569" s="53" t="s">
        <v>33872</v>
      </c>
    </row>
    <row r="27570" spans="1:4" ht="15" x14ac:dyDescent="0.25">
      <c r="A27570" s="53" t="s">
        <v>31547</v>
      </c>
      <c r="B27570" s="53">
        <v>20</v>
      </c>
      <c r="C27570" s="53" t="s">
        <v>33536</v>
      </c>
      <c r="D27570" s="53" t="s">
        <v>33872</v>
      </c>
    </row>
    <row r="27571" spans="1:4" ht="15" x14ac:dyDescent="0.25">
      <c r="A27571" s="53" t="s">
        <v>31548</v>
      </c>
      <c r="B27571" s="53">
        <v>15</v>
      </c>
      <c r="C27571" s="53" t="s">
        <v>33536</v>
      </c>
      <c r="D27571" s="53" t="s">
        <v>33872</v>
      </c>
    </row>
    <row r="27572" spans="1:4" ht="15" x14ac:dyDescent="0.25">
      <c r="A27572" s="53" t="s">
        <v>31549</v>
      </c>
      <c r="B27572" s="53">
        <v>20</v>
      </c>
      <c r="C27572" s="53" t="s">
        <v>33536</v>
      </c>
      <c r="D27572" s="53" t="s">
        <v>33872</v>
      </c>
    </row>
    <row r="27573" spans="1:4" ht="15" x14ac:dyDescent="0.25">
      <c r="A27573" s="53" t="s">
        <v>31550</v>
      </c>
      <c r="B27573" s="53">
        <v>10</v>
      </c>
      <c r="C27573" s="53" t="s">
        <v>33536</v>
      </c>
      <c r="D27573" s="53" t="s">
        <v>33872</v>
      </c>
    </row>
    <row r="27574" spans="1:4" ht="15" x14ac:dyDescent="0.25">
      <c r="A27574" s="53" t="s">
        <v>31551</v>
      </c>
      <c r="B27574" s="53">
        <v>20</v>
      </c>
      <c r="C27574" s="53" t="s">
        <v>33536</v>
      </c>
      <c r="D27574" s="53" t="s">
        <v>33872</v>
      </c>
    </row>
    <row r="27575" spans="1:4" ht="15" x14ac:dyDescent="0.25">
      <c r="A27575" s="53" t="s">
        <v>31552</v>
      </c>
      <c r="B27575" s="53">
        <v>15</v>
      </c>
      <c r="C27575" s="53" t="s">
        <v>33536</v>
      </c>
      <c r="D27575" s="53" t="s">
        <v>33872</v>
      </c>
    </row>
    <row r="27576" spans="1:4" ht="15" x14ac:dyDescent="0.25">
      <c r="A27576" s="53" t="s">
        <v>31553</v>
      </c>
      <c r="B27576" s="53">
        <v>10</v>
      </c>
      <c r="C27576" s="53" t="s">
        <v>33536</v>
      </c>
      <c r="D27576" s="53" t="s">
        <v>33872</v>
      </c>
    </row>
    <row r="27577" spans="1:4" ht="15" x14ac:dyDescent="0.25">
      <c r="A27577" s="53" t="s">
        <v>31554</v>
      </c>
      <c r="B27577" s="53">
        <v>10</v>
      </c>
      <c r="C27577" s="53" t="s">
        <v>33536</v>
      </c>
      <c r="D27577" s="53" t="s">
        <v>33872</v>
      </c>
    </row>
    <row r="27578" spans="1:4" ht="15" x14ac:dyDescent="0.25">
      <c r="A27578" s="53" t="s">
        <v>31555</v>
      </c>
      <c r="B27578" s="53">
        <v>10</v>
      </c>
      <c r="C27578" s="53" t="s">
        <v>33536</v>
      </c>
      <c r="D27578" s="53" t="s">
        <v>33872</v>
      </c>
    </row>
    <row r="27579" spans="1:4" ht="15" x14ac:dyDescent="0.25">
      <c r="A27579" s="53" t="s">
        <v>31556</v>
      </c>
      <c r="B27579" s="53">
        <v>15</v>
      </c>
      <c r="C27579" s="53" t="s">
        <v>33536</v>
      </c>
      <c r="D27579" s="53" t="s">
        <v>33872</v>
      </c>
    </row>
    <row r="27580" spans="1:4" ht="15" x14ac:dyDescent="0.25">
      <c r="A27580" s="53" t="s">
        <v>31557</v>
      </c>
      <c r="B27580" s="53">
        <v>10</v>
      </c>
      <c r="C27580" s="53" t="s">
        <v>33536</v>
      </c>
      <c r="D27580" s="53" t="s">
        <v>33872</v>
      </c>
    </row>
    <row r="27581" spans="1:4" ht="15" x14ac:dyDescent="0.25">
      <c r="A27581" s="53" t="s">
        <v>31558</v>
      </c>
      <c r="B27581" s="53">
        <v>10</v>
      </c>
      <c r="C27581" s="53"/>
      <c r="D27581" s="53" t="s">
        <v>33872</v>
      </c>
    </row>
    <row r="27582" spans="1:4" ht="15" x14ac:dyDescent="0.25">
      <c r="A27582" s="53" t="s">
        <v>31559</v>
      </c>
      <c r="B27582" s="53">
        <v>10</v>
      </c>
      <c r="C27582" s="53" t="s">
        <v>33536</v>
      </c>
      <c r="D27582" s="53" t="s">
        <v>33872</v>
      </c>
    </row>
    <row r="27583" spans="1:4" ht="15" x14ac:dyDescent="0.25">
      <c r="A27583" s="53" t="s">
        <v>31560</v>
      </c>
      <c r="B27583" s="53">
        <v>10</v>
      </c>
      <c r="C27583" s="53" t="s">
        <v>33536</v>
      </c>
      <c r="D27583" s="53" t="s">
        <v>33872</v>
      </c>
    </row>
    <row r="27584" spans="1:4" ht="15" x14ac:dyDescent="0.25">
      <c r="A27584" s="53" t="s">
        <v>31561</v>
      </c>
      <c r="B27584" s="53">
        <v>10</v>
      </c>
      <c r="C27584" s="53" t="s">
        <v>33536</v>
      </c>
      <c r="D27584" s="53" t="s">
        <v>33872</v>
      </c>
    </row>
    <row r="27585" spans="1:4" ht="15" x14ac:dyDescent="0.25">
      <c r="A27585" s="53" t="s">
        <v>31562</v>
      </c>
      <c r="B27585" s="53">
        <v>15</v>
      </c>
      <c r="C27585" s="53" t="s">
        <v>33536</v>
      </c>
      <c r="D27585" s="53" t="s">
        <v>33872</v>
      </c>
    </row>
    <row r="27586" spans="1:4" ht="15" x14ac:dyDescent="0.25">
      <c r="A27586" s="53" t="s">
        <v>31563</v>
      </c>
      <c r="B27586" s="53">
        <v>10</v>
      </c>
      <c r="C27586" s="53" t="s">
        <v>33536</v>
      </c>
      <c r="D27586" s="53" t="s">
        <v>33872</v>
      </c>
    </row>
    <row r="27587" spans="1:4" ht="15" x14ac:dyDescent="0.25">
      <c r="A27587" s="53" t="s">
        <v>31564</v>
      </c>
      <c r="B27587" s="53">
        <v>15</v>
      </c>
      <c r="C27587" s="53" t="s">
        <v>33536</v>
      </c>
      <c r="D27587" s="53" t="s">
        <v>33872</v>
      </c>
    </row>
    <row r="27588" spans="1:4" ht="15" x14ac:dyDescent="0.25">
      <c r="A27588" s="53" t="s">
        <v>31565</v>
      </c>
      <c r="B27588" s="53">
        <v>15</v>
      </c>
      <c r="C27588" s="53" t="s">
        <v>33536</v>
      </c>
      <c r="D27588" s="53" t="s">
        <v>33872</v>
      </c>
    </row>
    <row r="27589" spans="1:4" ht="15" x14ac:dyDescent="0.25">
      <c r="A27589" s="53" t="s">
        <v>31566</v>
      </c>
      <c r="B27589" s="53">
        <v>5</v>
      </c>
      <c r="C27589" s="53" t="s">
        <v>33536</v>
      </c>
      <c r="D27589" s="53" t="s">
        <v>33872</v>
      </c>
    </row>
    <row r="27590" spans="1:4" ht="15" x14ac:dyDescent="0.25">
      <c r="A27590" s="53" t="s">
        <v>31567</v>
      </c>
      <c r="B27590" s="53">
        <v>15</v>
      </c>
      <c r="C27590" s="53" t="s">
        <v>33536</v>
      </c>
      <c r="D27590" s="53" t="s">
        <v>33872</v>
      </c>
    </row>
    <row r="27591" spans="1:4" ht="15" x14ac:dyDescent="0.25">
      <c r="A27591" s="53" t="s">
        <v>31568</v>
      </c>
      <c r="B27591" s="53">
        <v>15</v>
      </c>
      <c r="C27591" s="53" t="s">
        <v>33536</v>
      </c>
      <c r="D27591" s="53" t="s">
        <v>33872</v>
      </c>
    </row>
    <row r="27592" spans="1:4" ht="15" x14ac:dyDescent="0.25">
      <c r="A27592" s="53" t="s">
        <v>31569</v>
      </c>
      <c r="B27592" s="53">
        <v>15</v>
      </c>
      <c r="C27592" s="53" t="s">
        <v>33536</v>
      </c>
      <c r="D27592" s="53" t="s">
        <v>33872</v>
      </c>
    </row>
    <row r="27593" spans="1:4" ht="15" x14ac:dyDescent="0.25">
      <c r="A27593" s="53" t="s">
        <v>31570</v>
      </c>
      <c r="B27593" s="53">
        <v>10</v>
      </c>
      <c r="C27593" s="53" t="s">
        <v>33536</v>
      </c>
      <c r="D27593" s="53" t="s">
        <v>33872</v>
      </c>
    </row>
    <row r="27594" spans="1:4" ht="15" x14ac:dyDescent="0.25">
      <c r="A27594" s="53" t="s">
        <v>31571</v>
      </c>
      <c r="B27594" s="53">
        <v>5</v>
      </c>
      <c r="C27594" s="53" t="s">
        <v>33536</v>
      </c>
      <c r="D27594" s="53" t="s">
        <v>33872</v>
      </c>
    </row>
    <row r="27595" spans="1:4" ht="15" x14ac:dyDescent="0.25">
      <c r="A27595" s="53" t="s">
        <v>31572</v>
      </c>
      <c r="B27595" s="53">
        <v>10</v>
      </c>
      <c r="C27595" s="53" t="s">
        <v>33536</v>
      </c>
      <c r="D27595" s="53" t="s">
        <v>33872</v>
      </c>
    </row>
    <row r="27596" spans="1:4" ht="15" x14ac:dyDescent="0.25">
      <c r="A27596" s="53" t="s">
        <v>31573</v>
      </c>
      <c r="B27596" s="53">
        <v>5</v>
      </c>
      <c r="C27596" s="53" t="s">
        <v>33536</v>
      </c>
      <c r="D27596" s="53" t="s">
        <v>33872</v>
      </c>
    </row>
    <row r="27597" spans="1:4" ht="15" x14ac:dyDescent="0.25">
      <c r="A27597" s="53" t="s">
        <v>31574</v>
      </c>
      <c r="B27597" s="53">
        <v>5</v>
      </c>
      <c r="C27597" s="53" t="s">
        <v>33536</v>
      </c>
      <c r="D27597" s="53" t="s">
        <v>33872</v>
      </c>
    </row>
    <row r="27598" spans="1:4" ht="15" x14ac:dyDescent="0.25">
      <c r="A27598" s="53" t="s">
        <v>31575</v>
      </c>
      <c r="B27598" s="53">
        <v>15</v>
      </c>
      <c r="C27598" s="53" t="s">
        <v>33536</v>
      </c>
      <c r="D27598" s="53" t="s">
        <v>33872</v>
      </c>
    </row>
    <row r="27599" spans="1:4" ht="15" x14ac:dyDescent="0.25">
      <c r="A27599" s="53" t="s">
        <v>31576</v>
      </c>
      <c r="B27599" s="53">
        <v>15</v>
      </c>
      <c r="C27599" s="53" t="s">
        <v>33536</v>
      </c>
      <c r="D27599" s="53" t="s">
        <v>33872</v>
      </c>
    </row>
    <row r="27600" spans="1:4" ht="15" x14ac:dyDescent="0.25">
      <c r="A27600" s="53" t="s">
        <v>31577</v>
      </c>
      <c r="B27600" s="53">
        <v>15</v>
      </c>
      <c r="C27600" s="53" t="s">
        <v>33536</v>
      </c>
      <c r="D27600" s="53" t="s">
        <v>33872</v>
      </c>
    </row>
    <row r="27601" spans="1:4" ht="15" x14ac:dyDescent="0.25">
      <c r="A27601" s="53" t="s">
        <v>31578</v>
      </c>
      <c r="B27601" s="53">
        <v>15</v>
      </c>
      <c r="C27601" s="53" t="s">
        <v>33536</v>
      </c>
      <c r="D27601" s="53" t="s">
        <v>33872</v>
      </c>
    </row>
    <row r="27602" spans="1:4" ht="15" x14ac:dyDescent="0.25">
      <c r="A27602" s="53" t="s">
        <v>31579</v>
      </c>
      <c r="B27602" s="53">
        <v>20</v>
      </c>
      <c r="C27602" s="53" t="s">
        <v>33536</v>
      </c>
      <c r="D27602" s="53" t="s">
        <v>33872</v>
      </c>
    </row>
    <row r="27603" spans="1:4" ht="15" x14ac:dyDescent="0.25">
      <c r="A27603" s="53" t="s">
        <v>31580</v>
      </c>
      <c r="B27603" s="53">
        <v>15</v>
      </c>
      <c r="C27603" s="53" t="s">
        <v>33536</v>
      </c>
      <c r="D27603" s="53" t="s">
        <v>33872</v>
      </c>
    </row>
    <row r="27604" spans="1:4" ht="15" x14ac:dyDescent="0.25">
      <c r="A27604" s="53" t="s">
        <v>31581</v>
      </c>
      <c r="B27604" s="53">
        <v>15</v>
      </c>
      <c r="C27604" s="53" t="s">
        <v>33536</v>
      </c>
      <c r="D27604" s="53" t="s">
        <v>33872</v>
      </c>
    </row>
    <row r="27605" spans="1:4" ht="15" x14ac:dyDescent="0.25">
      <c r="A27605" s="53" t="s">
        <v>31582</v>
      </c>
      <c r="B27605" s="53">
        <v>15</v>
      </c>
      <c r="C27605" s="53"/>
      <c r="D27605" s="53" t="s">
        <v>33872</v>
      </c>
    </row>
    <row r="27606" spans="1:4" ht="15" x14ac:dyDescent="0.25">
      <c r="A27606" s="53" t="s">
        <v>31583</v>
      </c>
      <c r="B27606" s="53">
        <v>15</v>
      </c>
      <c r="C27606" s="53" t="s">
        <v>33536</v>
      </c>
      <c r="D27606" s="53" t="s">
        <v>33872</v>
      </c>
    </row>
    <row r="27607" spans="1:4" ht="15" x14ac:dyDescent="0.25">
      <c r="A27607" s="53" t="s">
        <v>31584</v>
      </c>
      <c r="B27607" s="53">
        <v>15</v>
      </c>
      <c r="C27607" s="53" t="s">
        <v>33536</v>
      </c>
      <c r="D27607" s="53" t="s">
        <v>33872</v>
      </c>
    </row>
    <row r="27608" spans="1:4" ht="15" x14ac:dyDescent="0.25">
      <c r="A27608" s="53" t="s">
        <v>31585</v>
      </c>
      <c r="B27608" s="53">
        <v>20</v>
      </c>
      <c r="C27608" s="53" t="s">
        <v>33536</v>
      </c>
      <c r="D27608" s="53" t="s">
        <v>33872</v>
      </c>
    </row>
    <row r="27609" spans="1:4" ht="15" x14ac:dyDescent="0.25">
      <c r="A27609" s="53" t="s">
        <v>31586</v>
      </c>
      <c r="B27609" s="53">
        <v>10</v>
      </c>
      <c r="C27609" s="53" t="s">
        <v>33536</v>
      </c>
      <c r="D27609" s="53" t="s">
        <v>33872</v>
      </c>
    </row>
    <row r="27610" spans="1:4" ht="15" x14ac:dyDescent="0.25">
      <c r="A27610" s="53" t="s">
        <v>31587</v>
      </c>
      <c r="B27610" s="53">
        <v>10</v>
      </c>
      <c r="C27610" s="53" t="s">
        <v>33536</v>
      </c>
      <c r="D27610" s="53" t="s">
        <v>33872</v>
      </c>
    </row>
    <row r="27611" spans="1:4" ht="15" x14ac:dyDescent="0.25">
      <c r="A27611" s="53" t="s">
        <v>31588</v>
      </c>
      <c r="B27611" s="53">
        <v>10</v>
      </c>
      <c r="C27611" s="53" t="s">
        <v>33536</v>
      </c>
      <c r="D27611" s="53" t="s">
        <v>33872</v>
      </c>
    </row>
    <row r="27612" spans="1:4" ht="15" x14ac:dyDescent="0.25">
      <c r="A27612" s="53" t="s">
        <v>31589</v>
      </c>
      <c r="B27612" s="53">
        <v>10</v>
      </c>
      <c r="C27612" s="53" t="s">
        <v>33536</v>
      </c>
      <c r="D27612" s="53" t="s">
        <v>33872</v>
      </c>
    </row>
    <row r="27613" spans="1:4" ht="15" x14ac:dyDescent="0.25">
      <c r="A27613" s="53" t="s">
        <v>31590</v>
      </c>
      <c r="B27613" s="53">
        <v>10</v>
      </c>
      <c r="C27613" s="53" t="s">
        <v>33536</v>
      </c>
      <c r="D27613" s="53" t="s">
        <v>33872</v>
      </c>
    </row>
    <row r="27614" spans="1:4" ht="15" x14ac:dyDescent="0.25">
      <c r="A27614" s="53" t="s">
        <v>31591</v>
      </c>
      <c r="B27614" s="53">
        <v>10</v>
      </c>
      <c r="C27614" s="53" t="s">
        <v>33536</v>
      </c>
      <c r="D27614" s="53" t="s">
        <v>33872</v>
      </c>
    </row>
    <row r="27615" spans="1:4" ht="15" x14ac:dyDescent="0.25">
      <c r="A27615" s="53" t="s">
        <v>31592</v>
      </c>
      <c r="B27615" s="53">
        <v>10</v>
      </c>
      <c r="C27615" s="53" t="s">
        <v>33536</v>
      </c>
      <c r="D27615" s="53" t="s">
        <v>33872</v>
      </c>
    </row>
    <row r="27616" spans="1:4" ht="15" x14ac:dyDescent="0.25">
      <c r="A27616" s="53" t="s">
        <v>31593</v>
      </c>
      <c r="B27616" s="53">
        <v>10</v>
      </c>
      <c r="C27616" s="53" t="s">
        <v>33536</v>
      </c>
      <c r="D27616" s="53" t="s">
        <v>33872</v>
      </c>
    </row>
    <row r="27617" spans="1:4" ht="15" x14ac:dyDescent="0.25">
      <c r="A27617" s="53" t="s">
        <v>31594</v>
      </c>
      <c r="B27617" s="53">
        <v>10</v>
      </c>
      <c r="C27617" s="53" t="s">
        <v>33536</v>
      </c>
      <c r="D27617" s="53" t="s">
        <v>33872</v>
      </c>
    </row>
    <row r="27618" spans="1:4" ht="15" x14ac:dyDescent="0.25">
      <c r="A27618" s="53" t="s">
        <v>31595</v>
      </c>
      <c r="B27618" s="53">
        <v>10</v>
      </c>
      <c r="C27618" s="53" t="s">
        <v>33536</v>
      </c>
      <c r="D27618" s="53" t="s">
        <v>33872</v>
      </c>
    </row>
    <row r="27619" spans="1:4" ht="15" x14ac:dyDescent="0.25">
      <c r="A27619" s="53" t="s">
        <v>31596</v>
      </c>
      <c r="B27619" s="53">
        <v>10</v>
      </c>
      <c r="C27619" s="53" t="s">
        <v>33536</v>
      </c>
      <c r="D27619" s="53" t="s">
        <v>33872</v>
      </c>
    </row>
    <row r="27620" spans="1:4" ht="15" x14ac:dyDescent="0.25">
      <c r="A27620" s="53" t="s">
        <v>31597</v>
      </c>
      <c r="B27620" s="53">
        <v>10</v>
      </c>
      <c r="C27620" s="53" t="s">
        <v>33536</v>
      </c>
      <c r="D27620" s="53" t="s">
        <v>33872</v>
      </c>
    </row>
    <row r="27621" spans="1:4" ht="15" x14ac:dyDescent="0.25">
      <c r="A27621" s="53" t="s">
        <v>31598</v>
      </c>
      <c r="B27621" s="53">
        <v>20</v>
      </c>
      <c r="C27621" s="53" t="s">
        <v>33536</v>
      </c>
      <c r="D27621" s="53" t="s">
        <v>33872</v>
      </c>
    </row>
    <row r="27622" spans="1:4" ht="15" x14ac:dyDescent="0.25">
      <c r="A27622" s="53" t="s">
        <v>31599</v>
      </c>
      <c r="B27622" s="53">
        <v>10</v>
      </c>
      <c r="C27622" s="53" t="s">
        <v>33536</v>
      </c>
      <c r="D27622" s="53" t="s">
        <v>33872</v>
      </c>
    </row>
    <row r="27623" spans="1:4" ht="15" x14ac:dyDescent="0.25">
      <c r="A27623" s="53" t="s">
        <v>31600</v>
      </c>
      <c r="B27623" s="53">
        <v>10</v>
      </c>
      <c r="C27623" s="53" t="s">
        <v>33536</v>
      </c>
      <c r="D27623" s="53" t="s">
        <v>33872</v>
      </c>
    </row>
    <row r="27624" spans="1:4" ht="15" x14ac:dyDescent="0.25">
      <c r="A27624" s="53" t="s">
        <v>31601</v>
      </c>
      <c r="B27624" s="53">
        <v>10</v>
      </c>
      <c r="C27624" s="53" t="s">
        <v>33536</v>
      </c>
      <c r="D27624" s="53" t="s">
        <v>33872</v>
      </c>
    </row>
    <row r="27625" spans="1:4" ht="15" x14ac:dyDescent="0.25">
      <c r="A27625" s="53" t="s">
        <v>31602</v>
      </c>
      <c r="B27625" s="53">
        <v>20</v>
      </c>
      <c r="C27625" s="53" t="s">
        <v>33536</v>
      </c>
      <c r="D27625" s="53" t="s">
        <v>33872</v>
      </c>
    </row>
    <row r="27626" spans="1:4" ht="15" x14ac:dyDescent="0.25">
      <c r="A27626" s="53" t="s">
        <v>31603</v>
      </c>
      <c r="B27626" s="53">
        <v>10</v>
      </c>
      <c r="C27626" s="53" t="s">
        <v>33536</v>
      </c>
      <c r="D27626" s="53" t="s">
        <v>33872</v>
      </c>
    </row>
    <row r="27627" spans="1:4" ht="15" x14ac:dyDescent="0.25">
      <c r="A27627" s="53" t="s">
        <v>31604</v>
      </c>
      <c r="B27627" s="53">
        <v>10</v>
      </c>
      <c r="C27627" s="53" t="s">
        <v>33536</v>
      </c>
      <c r="D27627" s="53" t="s">
        <v>33872</v>
      </c>
    </row>
    <row r="27628" spans="1:4" ht="15" x14ac:dyDescent="0.25">
      <c r="A27628" s="53" t="s">
        <v>31605</v>
      </c>
      <c r="B27628" s="53">
        <v>20</v>
      </c>
      <c r="C27628" s="53" t="s">
        <v>33536</v>
      </c>
      <c r="D27628" s="53" t="s">
        <v>33872</v>
      </c>
    </row>
    <row r="27629" spans="1:4" ht="15" x14ac:dyDescent="0.25">
      <c r="A27629" s="53" t="s">
        <v>31606</v>
      </c>
      <c r="B27629" s="53">
        <v>10</v>
      </c>
      <c r="C27629" s="53" t="s">
        <v>33536</v>
      </c>
      <c r="D27629" s="53" t="s">
        <v>33872</v>
      </c>
    </row>
    <row r="27630" spans="1:4" ht="15" x14ac:dyDescent="0.25">
      <c r="A27630" s="53" t="s">
        <v>31607</v>
      </c>
      <c r="B27630" s="53">
        <v>10</v>
      </c>
      <c r="C27630" s="53" t="s">
        <v>33536</v>
      </c>
      <c r="D27630" s="53" t="s">
        <v>33872</v>
      </c>
    </row>
    <row r="27631" spans="1:4" ht="15" x14ac:dyDescent="0.25">
      <c r="A27631" s="53" t="s">
        <v>31608</v>
      </c>
      <c r="B27631" s="53">
        <v>20</v>
      </c>
      <c r="C27631" s="53" t="s">
        <v>33536</v>
      </c>
      <c r="D27631" s="53" t="s">
        <v>33872</v>
      </c>
    </row>
    <row r="27632" spans="1:4" ht="15" x14ac:dyDescent="0.25">
      <c r="A27632" s="53" t="s">
        <v>31609</v>
      </c>
      <c r="B27632" s="53">
        <v>10</v>
      </c>
      <c r="C27632" s="53" t="s">
        <v>33536</v>
      </c>
      <c r="D27632" s="53" t="s">
        <v>33872</v>
      </c>
    </row>
    <row r="27633" spans="1:4" ht="15" x14ac:dyDescent="0.25">
      <c r="A27633" s="53" t="s">
        <v>31610</v>
      </c>
      <c r="B27633" s="53">
        <v>20</v>
      </c>
      <c r="C27633" s="53" t="s">
        <v>33536</v>
      </c>
      <c r="D27633" s="53" t="s">
        <v>33872</v>
      </c>
    </row>
    <row r="27634" spans="1:4" ht="15" x14ac:dyDescent="0.25">
      <c r="A27634" s="53" t="s">
        <v>31611</v>
      </c>
      <c r="B27634" s="53">
        <v>10</v>
      </c>
      <c r="C27634" s="53" t="s">
        <v>33536</v>
      </c>
      <c r="D27634" s="53" t="s">
        <v>33872</v>
      </c>
    </row>
    <row r="27635" spans="1:4" ht="15" x14ac:dyDescent="0.25">
      <c r="A27635" s="53" t="s">
        <v>31612</v>
      </c>
      <c r="B27635" s="53">
        <v>10</v>
      </c>
      <c r="C27635" s="53" t="s">
        <v>33536</v>
      </c>
      <c r="D27635" s="53" t="s">
        <v>33872</v>
      </c>
    </row>
    <row r="27636" spans="1:4" ht="15" x14ac:dyDescent="0.25">
      <c r="A27636" s="53" t="s">
        <v>31613</v>
      </c>
      <c r="B27636" s="53">
        <v>10</v>
      </c>
      <c r="C27636" s="53" t="s">
        <v>33536</v>
      </c>
      <c r="D27636" s="53" t="s">
        <v>33872</v>
      </c>
    </row>
    <row r="27637" spans="1:4" ht="15" x14ac:dyDescent="0.25">
      <c r="A27637" s="53" t="s">
        <v>31614</v>
      </c>
      <c r="B27637" s="53">
        <v>10</v>
      </c>
      <c r="C27637" s="53" t="s">
        <v>33536</v>
      </c>
      <c r="D27637" s="53" t="s">
        <v>33872</v>
      </c>
    </row>
    <row r="27638" spans="1:4" ht="15" x14ac:dyDescent="0.25">
      <c r="A27638" s="53" t="s">
        <v>31615</v>
      </c>
      <c r="B27638" s="53">
        <v>20</v>
      </c>
      <c r="C27638" s="53" t="s">
        <v>33536</v>
      </c>
      <c r="D27638" s="53" t="s">
        <v>33872</v>
      </c>
    </row>
    <row r="27639" spans="1:4" ht="15" x14ac:dyDescent="0.25">
      <c r="A27639" s="53" t="s">
        <v>31616</v>
      </c>
      <c r="B27639" s="53">
        <v>20</v>
      </c>
      <c r="C27639" s="53" t="s">
        <v>33536</v>
      </c>
      <c r="D27639" s="53" t="s">
        <v>33872</v>
      </c>
    </row>
    <row r="27640" spans="1:4" ht="15" x14ac:dyDescent="0.25">
      <c r="A27640" s="53" t="s">
        <v>31617</v>
      </c>
      <c r="B27640" s="53">
        <v>10</v>
      </c>
      <c r="C27640" s="53" t="s">
        <v>33536</v>
      </c>
      <c r="D27640" s="53" t="s">
        <v>33872</v>
      </c>
    </row>
    <row r="27641" spans="1:4" ht="15" x14ac:dyDescent="0.25">
      <c r="A27641" s="53" t="s">
        <v>31618</v>
      </c>
      <c r="B27641" s="53">
        <v>10</v>
      </c>
      <c r="C27641" s="53" t="s">
        <v>33536</v>
      </c>
      <c r="D27641" s="53" t="s">
        <v>33872</v>
      </c>
    </row>
    <row r="27642" spans="1:4" ht="15" x14ac:dyDescent="0.25">
      <c r="A27642" s="53" t="s">
        <v>31619</v>
      </c>
      <c r="B27642" s="53">
        <v>15</v>
      </c>
      <c r="C27642" s="53" t="s">
        <v>33536</v>
      </c>
      <c r="D27642" s="53" t="s">
        <v>33872</v>
      </c>
    </row>
    <row r="27643" spans="1:4" ht="15" x14ac:dyDescent="0.25">
      <c r="A27643" s="53" t="s">
        <v>31620</v>
      </c>
      <c r="B27643" s="53">
        <v>15</v>
      </c>
      <c r="C27643" s="53" t="s">
        <v>33536</v>
      </c>
      <c r="D27643" s="53" t="s">
        <v>33872</v>
      </c>
    </row>
    <row r="27644" spans="1:4" ht="15" x14ac:dyDescent="0.25">
      <c r="A27644" s="53" t="s">
        <v>31621</v>
      </c>
      <c r="B27644" s="53">
        <v>10</v>
      </c>
      <c r="C27644" s="53" t="s">
        <v>33536</v>
      </c>
      <c r="D27644" s="53" t="s">
        <v>33872</v>
      </c>
    </row>
    <row r="27645" spans="1:4" ht="15" x14ac:dyDescent="0.25">
      <c r="A27645" s="53" t="s">
        <v>31622</v>
      </c>
      <c r="B27645" s="53">
        <v>10</v>
      </c>
      <c r="C27645" s="53" t="s">
        <v>33536</v>
      </c>
      <c r="D27645" s="53" t="s">
        <v>33872</v>
      </c>
    </row>
    <row r="27646" spans="1:4" ht="15" x14ac:dyDescent="0.25">
      <c r="A27646" s="53" t="s">
        <v>31623</v>
      </c>
      <c r="B27646" s="53">
        <v>10</v>
      </c>
      <c r="C27646" s="53" t="s">
        <v>33536</v>
      </c>
      <c r="D27646" s="53" t="s">
        <v>33872</v>
      </c>
    </row>
    <row r="27647" spans="1:4" ht="15" x14ac:dyDescent="0.25">
      <c r="A27647" s="53" t="s">
        <v>31624</v>
      </c>
      <c r="B27647" s="53">
        <v>10</v>
      </c>
      <c r="C27647" s="53" t="s">
        <v>33536</v>
      </c>
      <c r="D27647" s="53" t="s">
        <v>33872</v>
      </c>
    </row>
    <row r="27648" spans="1:4" ht="15" x14ac:dyDescent="0.25">
      <c r="A27648" s="53" t="s">
        <v>31625</v>
      </c>
      <c r="B27648" s="53">
        <v>10</v>
      </c>
      <c r="C27648" s="53" t="s">
        <v>33536</v>
      </c>
      <c r="D27648" s="53" t="s">
        <v>33872</v>
      </c>
    </row>
    <row r="27649" spans="1:4" ht="15" x14ac:dyDescent="0.25">
      <c r="A27649" s="53" t="s">
        <v>31626</v>
      </c>
      <c r="B27649" s="53">
        <v>10</v>
      </c>
      <c r="C27649" s="53" t="s">
        <v>33536</v>
      </c>
      <c r="D27649" s="53" t="s">
        <v>33872</v>
      </c>
    </row>
    <row r="27650" spans="1:4" ht="15" x14ac:dyDescent="0.25">
      <c r="A27650" s="53" t="s">
        <v>31627</v>
      </c>
      <c r="B27650" s="53">
        <v>10</v>
      </c>
      <c r="C27650" s="53" t="s">
        <v>33536</v>
      </c>
      <c r="D27650" s="53" t="s">
        <v>33872</v>
      </c>
    </row>
    <row r="27651" spans="1:4" ht="15" x14ac:dyDescent="0.25">
      <c r="A27651" s="53" t="s">
        <v>31628</v>
      </c>
      <c r="B27651" s="53">
        <v>10</v>
      </c>
      <c r="C27651" s="53" t="s">
        <v>33536</v>
      </c>
      <c r="D27651" s="53" t="s">
        <v>33872</v>
      </c>
    </row>
    <row r="27652" spans="1:4" ht="15" x14ac:dyDescent="0.25">
      <c r="A27652" s="53" t="s">
        <v>31629</v>
      </c>
      <c r="B27652" s="53">
        <v>20</v>
      </c>
      <c r="C27652" s="53" t="s">
        <v>33536</v>
      </c>
      <c r="D27652" s="53" t="s">
        <v>33872</v>
      </c>
    </row>
    <row r="27653" spans="1:4" ht="15" x14ac:dyDescent="0.25">
      <c r="A27653" s="53" t="s">
        <v>31630</v>
      </c>
      <c r="B27653" s="53">
        <v>20</v>
      </c>
      <c r="C27653" s="53" t="s">
        <v>33536</v>
      </c>
      <c r="D27653" s="53" t="s">
        <v>33872</v>
      </c>
    </row>
    <row r="27654" spans="1:4" ht="15" x14ac:dyDescent="0.25">
      <c r="A27654" s="53" t="s">
        <v>31631</v>
      </c>
      <c r="B27654" s="53">
        <v>10</v>
      </c>
      <c r="C27654" s="53" t="s">
        <v>33536</v>
      </c>
      <c r="D27654" s="53" t="s">
        <v>33872</v>
      </c>
    </row>
    <row r="27655" spans="1:4" ht="15" x14ac:dyDescent="0.25">
      <c r="A27655" s="53" t="s">
        <v>31632</v>
      </c>
      <c r="B27655" s="53">
        <v>10</v>
      </c>
      <c r="C27655" s="53" t="s">
        <v>33536</v>
      </c>
      <c r="D27655" s="53" t="s">
        <v>33872</v>
      </c>
    </row>
    <row r="27656" spans="1:4" ht="15" x14ac:dyDescent="0.25">
      <c r="A27656" s="53" t="s">
        <v>31633</v>
      </c>
      <c r="B27656" s="53">
        <v>10</v>
      </c>
      <c r="C27656" s="53" t="s">
        <v>33536</v>
      </c>
      <c r="D27656" s="53" t="s">
        <v>33872</v>
      </c>
    </row>
    <row r="27657" spans="1:4" ht="15" x14ac:dyDescent="0.25">
      <c r="A27657" s="53" t="s">
        <v>31634</v>
      </c>
      <c r="B27657" s="53">
        <v>10</v>
      </c>
      <c r="C27657" s="53" t="s">
        <v>33536</v>
      </c>
      <c r="D27657" s="53" t="s">
        <v>33872</v>
      </c>
    </row>
    <row r="27658" spans="1:4" ht="15" x14ac:dyDescent="0.25">
      <c r="A27658" s="53" t="s">
        <v>31635</v>
      </c>
      <c r="B27658" s="53">
        <v>10</v>
      </c>
      <c r="C27658" s="53" t="s">
        <v>33536</v>
      </c>
      <c r="D27658" s="53" t="s">
        <v>33872</v>
      </c>
    </row>
    <row r="27659" spans="1:4" ht="15" x14ac:dyDescent="0.25">
      <c r="A27659" s="53" t="s">
        <v>31636</v>
      </c>
      <c r="B27659" s="53">
        <v>10</v>
      </c>
      <c r="C27659" s="53" t="s">
        <v>33536</v>
      </c>
      <c r="D27659" s="53" t="s">
        <v>33872</v>
      </c>
    </row>
    <row r="27660" spans="1:4" ht="15" x14ac:dyDescent="0.25">
      <c r="A27660" s="53" t="s">
        <v>31637</v>
      </c>
      <c r="B27660" s="53">
        <v>10</v>
      </c>
      <c r="C27660" s="53" t="s">
        <v>33536</v>
      </c>
      <c r="D27660" s="53" t="s">
        <v>33872</v>
      </c>
    </row>
    <row r="27661" spans="1:4" ht="15" x14ac:dyDescent="0.25">
      <c r="A27661" s="53" t="s">
        <v>31638</v>
      </c>
      <c r="B27661" s="53">
        <v>10</v>
      </c>
      <c r="C27661" s="53" t="s">
        <v>33536</v>
      </c>
      <c r="D27661" s="53" t="s">
        <v>33872</v>
      </c>
    </row>
    <row r="27662" spans="1:4" ht="15" x14ac:dyDescent="0.25">
      <c r="A27662" s="53" t="s">
        <v>31639</v>
      </c>
      <c r="B27662" s="53">
        <v>10</v>
      </c>
      <c r="C27662" s="53" t="s">
        <v>33536</v>
      </c>
      <c r="D27662" s="53" t="s">
        <v>33872</v>
      </c>
    </row>
    <row r="27663" spans="1:4" ht="15" x14ac:dyDescent="0.25">
      <c r="A27663" s="53" t="s">
        <v>31640</v>
      </c>
      <c r="B27663" s="53">
        <v>10</v>
      </c>
      <c r="C27663" s="53" t="s">
        <v>33536</v>
      </c>
      <c r="D27663" s="53" t="s">
        <v>33872</v>
      </c>
    </row>
    <row r="27664" spans="1:4" ht="15" x14ac:dyDescent="0.25">
      <c r="A27664" s="53" t="s">
        <v>31641</v>
      </c>
      <c r="B27664" s="53">
        <v>20</v>
      </c>
      <c r="C27664" s="53" t="s">
        <v>33536</v>
      </c>
      <c r="D27664" s="53" t="s">
        <v>33872</v>
      </c>
    </row>
    <row r="27665" spans="1:4" ht="15" x14ac:dyDescent="0.25">
      <c r="A27665" s="53" t="s">
        <v>31642</v>
      </c>
      <c r="B27665" s="53">
        <v>30</v>
      </c>
      <c r="C27665" s="53" t="s">
        <v>33536</v>
      </c>
      <c r="D27665" s="53" t="s">
        <v>33872</v>
      </c>
    </row>
    <row r="27666" spans="1:4" ht="15" x14ac:dyDescent="0.25">
      <c r="A27666" s="53" t="s">
        <v>31643</v>
      </c>
      <c r="B27666" s="53">
        <v>30</v>
      </c>
      <c r="C27666" s="53" t="s">
        <v>33536</v>
      </c>
      <c r="D27666" s="53" t="s">
        <v>33872</v>
      </c>
    </row>
    <row r="27667" spans="1:4" ht="15" x14ac:dyDescent="0.25">
      <c r="A27667" s="53" t="s">
        <v>31644</v>
      </c>
      <c r="B27667" s="53">
        <v>0</v>
      </c>
      <c r="C27667" s="53" t="s">
        <v>33536</v>
      </c>
      <c r="D27667" s="53" t="s">
        <v>33872</v>
      </c>
    </row>
    <row r="27668" spans="1:4" ht="15" x14ac:dyDescent="0.25">
      <c r="A27668" s="53" t="s">
        <v>31645</v>
      </c>
      <c r="B27668" s="53">
        <v>30</v>
      </c>
      <c r="C27668" s="53" t="s">
        <v>33536</v>
      </c>
      <c r="D27668" s="53" t="s">
        <v>33872</v>
      </c>
    </row>
    <row r="27669" spans="1:4" ht="15" x14ac:dyDescent="0.25">
      <c r="A27669" s="53" t="s">
        <v>31646</v>
      </c>
      <c r="B27669" s="53">
        <v>30</v>
      </c>
      <c r="C27669" s="53" t="s">
        <v>33536</v>
      </c>
      <c r="D27669" s="53" t="s">
        <v>33872</v>
      </c>
    </row>
    <row r="27670" spans="1:4" ht="15" x14ac:dyDescent="0.25">
      <c r="A27670" s="53" t="s">
        <v>31647</v>
      </c>
      <c r="B27670" s="53">
        <v>0</v>
      </c>
      <c r="C27670" s="53" t="s">
        <v>33536</v>
      </c>
      <c r="D27670" s="53" t="s">
        <v>33872</v>
      </c>
    </row>
    <row r="27671" spans="1:4" ht="15" x14ac:dyDescent="0.25">
      <c r="A27671" s="53" t="s">
        <v>31648</v>
      </c>
      <c r="B27671" s="53">
        <v>30</v>
      </c>
      <c r="C27671" s="53" t="s">
        <v>33536</v>
      </c>
      <c r="D27671" s="53" t="s">
        <v>33872</v>
      </c>
    </row>
    <row r="27672" spans="1:4" ht="15" x14ac:dyDescent="0.25">
      <c r="A27672" s="53" t="s">
        <v>31649</v>
      </c>
      <c r="B27672" s="53">
        <v>10</v>
      </c>
      <c r="C27672" s="53" t="s">
        <v>33536</v>
      </c>
      <c r="D27672" s="53" t="s">
        <v>33872</v>
      </c>
    </row>
    <row r="27673" spans="1:4" ht="15" x14ac:dyDescent="0.25">
      <c r="A27673" s="53" t="s">
        <v>31650</v>
      </c>
      <c r="B27673" s="53">
        <v>10</v>
      </c>
      <c r="C27673" s="53" t="s">
        <v>33536</v>
      </c>
      <c r="D27673" s="53" t="s">
        <v>33872</v>
      </c>
    </row>
    <row r="27674" spans="1:4" ht="15" x14ac:dyDescent="0.25">
      <c r="A27674" s="53" t="s">
        <v>31651</v>
      </c>
      <c r="B27674" s="53">
        <v>10</v>
      </c>
      <c r="C27674" s="53" t="s">
        <v>33536</v>
      </c>
      <c r="D27674" s="53" t="s">
        <v>33872</v>
      </c>
    </row>
    <row r="27675" spans="1:4" ht="15" x14ac:dyDescent="0.25">
      <c r="A27675" s="53" t="s">
        <v>31652</v>
      </c>
      <c r="B27675" s="53">
        <v>15</v>
      </c>
      <c r="C27675" s="53" t="s">
        <v>33536</v>
      </c>
      <c r="D27675" s="53" t="s">
        <v>33872</v>
      </c>
    </row>
    <row r="27676" spans="1:4" ht="15" x14ac:dyDescent="0.25">
      <c r="A27676" s="53" t="s">
        <v>31653</v>
      </c>
      <c r="B27676" s="53">
        <v>15</v>
      </c>
      <c r="C27676" s="53" t="s">
        <v>33536</v>
      </c>
      <c r="D27676" s="53" t="s">
        <v>33872</v>
      </c>
    </row>
    <row r="27677" spans="1:4" ht="15" x14ac:dyDescent="0.25">
      <c r="A27677" s="53" t="s">
        <v>31654</v>
      </c>
      <c r="B27677" s="53">
        <v>20</v>
      </c>
      <c r="C27677" s="53" t="s">
        <v>33536</v>
      </c>
      <c r="D27677" s="53" t="s">
        <v>33872</v>
      </c>
    </row>
    <row r="27678" spans="1:4" ht="15" x14ac:dyDescent="0.25">
      <c r="A27678" s="53" t="s">
        <v>31655</v>
      </c>
      <c r="B27678" s="53">
        <v>10</v>
      </c>
      <c r="C27678" s="53" t="s">
        <v>33536</v>
      </c>
      <c r="D27678" s="53" t="s">
        <v>33872</v>
      </c>
    </row>
    <row r="27679" spans="1:4" ht="15" x14ac:dyDescent="0.25">
      <c r="A27679" s="53" t="s">
        <v>31656</v>
      </c>
      <c r="B27679" s="53">
        <v>10</v>
      </c>
      <c r="C27679" s="53" t="s">
        <v>33536</v>
      </c>
      <c r="D27679" s="53" t="s">
        <v>33872</v>
      </c>
    </row>
    <row r="27680" spans="1:4" ht="15" x14ac:dyDescent="0.25">
      <c r="A27680" s="53" t="s">
        <v>31657</v>
      </c>
      <c r="B27680" s="53">
        <v>15</v>
      </c>
      <c r="C27680" s="53" t="s">
        <v>33536</v>
      </c>
      <c r="D27680" s="53" t="s">
        <v>33872</v>
      </c>
    </row>
    <row r="27681" spans="1:4" ht="15" x14ac:dyDescent="0.25">
      <c r="A27681" s="53" t="s">
        <v>31658</v>
      </c>
      <c r="B27681" s="53">
        <v>10</v>
      </c>
      <c r="C27681" s="53" t="s">
        <v>33536</v>
      </c>
      <c r="D27681" s="53" t="s">
        <v>33872</v>
      </c>
    </row>
    <row r="27682" spans="1:4" ht="15" x14ac:dyDescent="0.25">
      <c r="A27682" s="53" t="s">
        <v>31659</v>
      </c>
      <c r="B27682" s="53">
        <v>15</v>
      </c>
      <c r="C27682" s="53" t="s">
        <v>33536</v>
      </c>
      <c r="D27682" s="53" t="s">
        <v>33872</v>
      </c>
    </row>
    <row r="27683" spans="1:4" ht="15" x14ac:dyDescent="0.25">
      <c r="A27683" s="53" t="s">
        <v>31660</v>
      </c>
      <c r="B27683" s="53">
        <v>10</v>
      </c>
      <c r="C27683" s="53" t="s">
        <v>33536</v>
      </c>
      <c r="D27683" s="53" t="s">
        <v>33872</v>
      </c>
    </row>
    <row r="27684" spans="1:4" ht="15" x14ac:dyDescent="0.25">
      <c r="A27684" s="53" t="s">
        <v>31661</v>
      </c>
      <c r="B27684" s="53">
        <v>15</v>
      </c>
      <c r="C27684" s="53" t="s">
        <v>33536</v>
      </c>
      <c r="D27684" s="53" t="s">
        <v>33872</v>
      </c>
    </row>
    <row r="27685" spans="1:4" ht="15" x14ac:dyDescent="0.25">
      <c r="A27685" s="53" t="s">
        <v>31662</v>
      </c>
      <c r="B27685" s="53">
        <v>10</v>
      </c>
      <c r="C27685" s="53" t="s">
        <v>33536</v>
      </c>
      <c r="D27685" s="53" t="s">
        <v>33872</v>
      </c>
    </row>
    <row r="27686" spans="1:4" ht="15" x14ac:dyDescent="0.25">
      <c r="A27686" s="53" t="s">
        <v>31663</v>
      </c>
      <c r="B27686" s="53">
        <v>10</v>
      </c>
      <c r="C27686" s="53" t="s">
        <v>33536</v>
      </c>
      <c r="D27686" s="53" t="s">
        <v>33872</v>
      </c>
    </row>
    <row r="27687" spans="1:4" ht="15" x14ac:dyDescent="0.25">
      <c r="A27687" s="53" t="s">
        <v>31664</v>
      </c>
      <c r="B27687" s="53">
        <v>15</v>
      </c>
      <c r="C27687" s="53" t="s">
        <v>33536</v>
      </c>
      <c r="D27687" s="53" t="s">
        <v>33872</v>
      </c>
    </row>
    <row r="27688" spans="1:4" ht="15" x14ac:dyDescent="0.25">
      <c r="A27688" s="53" t="s">
        <v>31665</v>
      </c>
      <c r="B27688" s="53">
        <v>15</v>
      </c>
      <c r="C27688" s="53" t="s">
        <v>33536</v>
      </c>
      <c r="D27688" s="53" t="s">
        <v>33872</v>
      </c>
    </row>
    <row r="27689" spans="1:4" ht="15" x14ac:dyDescent="0.25">
      <c r="A27689" s="53" t="s">
        <v>31666</v>
      </c>
      <c r="B27689" s="53">
        <v>15</v>
      </c>
      <c r="C27689" s="53" t="s">
        <v>33536</v>
      </c>
      <c r="D27689" s="53" t="s">
        <v>33872</v>
      </c>
    </row>
    <row r="27690" spans="1:4" ht="15" x14ac:dyDescent="0.25">
      <c r="A27690" s="53" t="s">
        <v>31667</v>
      </c>
      <c r="B27690" s="53">
        <v>10</v>
      </c>
      <c r="C27690" s="53" t="s">
        <v>33536</v>
      </c>
      <c r="D27690" s="53" t="s">
        <v>33872</v>
      </c>
    </row>
    <row r="27691" spans="1:4" ht="15" x14ac:dyDescent="0.25">
      <c r="A27691" s="53" t="s">
        <v>31668</v>
      </c>
      <c r="B27691" s="53">
        <v>5</v>
      </c>
      <c r="C27691" s="53" t="s">
        <v>33536</v>
      </c>
      <c r="D27691" s="53" t="s">
        <v>33872</v>
      </c>
    </row>
    <row r="27692" spans="1:4" ht="15" x14ac:dyDescent="0.25">
      <c r="A27692" s="53" t="s">
        <v>31669</v>
      </c>
      <c r="B27692" s="53">
        <v>15</v>
      </c>
      <c r="C27692" s="53" t="s">
        <v>33536</v>
      </c>
      <c r="D27692" s="53" t="s">
        <v>33872</v>
      </c>
    </row>
    <row r="27693" spans="1:4" ht="15" x14ac:dyDescent="0.25">
      <c r="A27693" s="53" t="s">
        <v>31670</v>
      </c>
      <c r="B27693" s="53">
        <v>15</v>
      </c>
      <c r="C27693" s="53" t="s">
        <v>33536</v>
      </c>
      <c r="D27693" s="53" t="s">
        <v>33872</v>
      </c>
    </row>
    <row r="27694" spans="1:4" ht="15" x14ac:dyDescent="0.25">
      <c r="A27694" s="53" t="s">
        <v>31671</v>
      </c>
      <c r="B27694" s="53">
        <v>15</v>
      </c>
      <c r="C27694" s="53" t="s">
        <v>33536</v>
      </c>
      <c r="D27694" s="53" t="s">
        <v>33872</v>
      </c>
    </row>
    <row r="27695" spans="1:4" ht="15" x14ac:dyDescent="0.25">
      <c r="A27695" s="53" t="s">
        <v>31672</v>
      </c>
      <c r="B27695" s="53">
        <v>10</v>
      </c>
      <c r="C27695" s="53" t="s">
        <v>33536</v>
      </c>
      <c r="D27695" s="53" t="s">
        <v>33872</v>
      </c>
    </row>
    <row r="27696" spans="1:4" ht="15" x14ac:dyDescent="0.25">
      <c r="A27696" s="53" t="s">
        <v>31673</v>
      </c>
      <c r="B27696" s="53">
        <v>5</v>
      </c>
      <c r="C27696" s="53" t="s">
        <v>33536</v>
      </c>
      <c r="D27696" s="53" t="s">
        <v>33872</v>
      </c>
    </row>
    <row r="27697" spans="1:4" ht="15" x14ac:dyDescent="0.25">
      <c r="A27697" s="53" t="s">
        <v>31674</v>
      </c>
      <c r="B27697" s="53">
        <v>5</v>
      </c>
      <c r="C27697" s="53" t="s">
        <v>33536</v>
      </c>
      <c r="D27697" s="53" t="s">
        <v>33872</v>
      </c>
    </row>
    <row r="27698" spans="1:4" ht="15" x14ac:dyDescent="0.25">
      <c r="A27698" s="53" t="s">
        <v>31675</v>
      </c>
      <c r="B27698" s="53">
        <v>5</v>
      </c>
      <c r="C27698" s="53" t="s">
        <v>33536</v>
      </c>
      <c r="D27698" s="53" t="s">
        <v>33872</v>
      </c>
    </row>
    <row r="27699" spans="1:4" ht="15" x14ac:dyDescent="0.25">
      <c r="A27699" s="53" t="s">
        <v>31676</v>
      </c>
      <c r="B27699" s="53">
        <v>15</v>
      </c>
      <c r="C27699" s="53" t="s">
        <v>33536</v>
      </c>
      <c r="D27699" s="53" t="s">
        <v>33872</v>
      </c>
    </row>
    <row r="27700" spans="1:4" ht="15" x14ac:dyDescent="0.25">
      <c r="A27700" s="53" t="s">
        <v>31677</v>
      </c>
      <c r="B27700" s="53">
        <v>15</v>
      </c>
      <c r="C27700" s="53" t="s">
        <v>33536</v>
      </c>
      <c r="D27700" s="53" t="s">
        <v>33872</v>
      </c>
    </row>
    <row r="27701" spans="1:4" ht="15" x14ac:dyDescent="0.25">
      <c r="A27701" s="53" t="s">
        <v>31678</v>
      </c>
      <c r="B27701" s="53">
        <v>20</v>
      </c>
      <c r="C27701" s="53" t="s">
        <v>33536</v>
      </c>
      <c r="D27701" s="53" t="s">
        <v>33872</v>
      </c>
    </row>
    <row r="27702" spans="1:4" ht="15" x14ac:dyDescent="0.25">
      <c r="A27702" s="53" t="s">
        <v>31679</v>
      </c>
      <c r="B27702" s="53">
        <v>15</v>
      </c>
      <c r="C27702" s="53" t="s">
        <v>33536</v>
      </c>
      <c r="D27702" s="53" t="s">
        <v>33872</v>
      </c>
    </row>
    <row r="27703" spans="1:4" ht="15" x14ac:dyDescent="0.25">
      <c r="A27703" s="53" t="s">
        <v>31680</v>
      </c>
      <c r="B27703" s="53">
        <v>15</v>
      </c>
      <c r="C27703" s="53" t="s">
        <v>33536</v>
      </c>
      <c r="D27703" s="53" t="s">
        <v>33872</v>
      </c>
    </row>
    <row r="27704" spans="1:4" ht="15" x14ac:dyDescent="0.25">
      <c r="A27704" s="53" t="s">
        <v>31681</v>
      </c>
      <c r="B27704" s="53">
        <v>15</v>
      </c>
      <c r="C27704" s="53" t="s">
        <v>33536</v>
      </c>
      <c r="D27704" s="53" t="s">
        <v>33872</v>
      </c>
    </row>
    <row r="27705" spans="1:4" ht="15" x14ac:dyDescent="0.25">
      <c r="A27705" s="53" t="s">
        <v>31682</v>
      </c>
      <c r="B27705" s="53">
        <v>15</v>
      </c>
      <c r="C27705" s="53" t="s">
        <v>33536</v>
      </c>
      <c r="D27705" s="53" t="s">
        <v>33872</v>
      </c>
    </row>
    <row r="27706" spans="1:4" ht="15" x14ac:dyDescent="0.25">
      <c r="A27706" s="53" t="s">
        <v>31683</v>
      </c>
      <c r="B27706" s="53">
        <v>15</v>
      </c>
      <c r="C27706" s="53" t="s">
        <v>33536</v>
      </c>
      <c r="D27706" s="53" t="s">
        <v>33872</v>
      </c>
    </row>
    <row r="27707" spans="1:4" ht="15" x14ac:dyDescent="0.25">
      <c r="A27707" s="53" t="s">
        <v>31684</v>
      </c>
      <c r="B27707" s="53">
        <v>15</v>
      </c>
      <c r="C27707" s="53" t="s">
        <v>33536</v>
      </c>
      <c r="D27707" s="53" t="s">
        <v>33872</v>
      </c>
    </row>
    <row r="27708" spans="1:4" ht="15" x14ac:dyDescent="0.25">
      <c r="A27708" s="53" t="s">
        <v>31685</v>
      </c>
      <c r="B27708" s="53">
        <v>15</v>
      </c>
      <c r="C27708" s="53" t="s">
        <v>33536</v>
      </c>
      <c r="D27708" s="53" t="s">
        <v>33872</v>
      </c>
    </row>
    <row r="27709" spans="1:4" ht="15" x14ac:dyDescent="0.25">
      <c r="A27709" s="53" t="s">
        <v>31686</v>
      </c>
      <c r="B27709" s="53">
        <v>30</v>
      </c>
      <c r="C27709" s="53" t="s">
        <v>33536</v>
      </c>
      <c r="D27709" s="53" t="s">
        <v>33872</v>
      </c>
    </row>
    <row r="27710" spans="1:4" ht="15" x14ac:dyDescent="0.25">
      <c r="A27710" s="53" t="s">
        <v>31687</v>
      </c>
      <c r="B27710" s="53">
        <v>60</v>
      </c>
      <c r="C27710" s="53" t="s">
        <v>33536</v>
      </c>
      <c r="D27710" s="53" t="s">
        <v>33872</v>
      </c>
    </row>
    <row r="27711" spans="1:4" ht="15" x14ac:dyDescent="0.25">
      <c r="A27711" s="53" t="s">
        <v>31688</v>
      </c>
      <c r="B27711" s="53">
        <v>60</v>
      </c>
      <c r="C27711" s="53" t="s">
        <v>33536</v>
      </c>
      <c r="D27711" s="53" t="s">
        <v>33872</v>
      </c>
    </row>
    <row r="27712" spans="1:4" ht="15" x14ac:dyDescent="0.25">
      <c r="A27712" s="53" t="s">
        <v>31689</v>
      </c>
      <c r="B27712" s="53">
        <v>30</v>
      </c>
      <c r="C27712" s="53" t="s">
        <v>33536</v>
      </c>
      <c r="D27712" s="53" t="s">
        <v>33872</v>
      </c>
    </row>
    <row r="27713" spans="1:4" ht="15" x14ac:dyDescent="0.25">
      <c r="A27713" s="53" t="s">
        <v>31690</v>
      </c>
      <c r="B27713" s="53">
        <v>30</v>
      </c>
      <c r="C27713" s="53" t="s">
        <v>33536</v>
      </c>
      <c r="D27713" s="53" t="s">
        <v>33872</v>
      </c>
    </row>
    <row r="27714" spans="1:4" ht="15" x14ac:dyDescent="0.25">
      <c r="A27714" s="53" t="s">
        <v>31691</v>
      </c>
      <c r="B27714" s="53">
        <v>30</v>
      </c>
      <c r="C27714" s="53" t="s">
        <v>33536</v>
      </c>
      <c r="D27714" s="53" t="s">
        <v>33872</v>
      </c>
    </row>
    <row r="27715" spans="1:4" ht="15" x14ac:dyDescent="0.25">
      <c r="A27715" s="53" t="s">
        <v>31692</v>
      </c>
      <c r="B27715" s="53">
        <v>30</v>
      </c>
      <c r="C27715" s="53" t="s">
        <v>33536</v>
      </c>
      <c r="D27715" s="53" t="s">
        <v>33872</v>
      </c>
    </row>
    <row r="27716" spans="1:4" ht="15" x14ac:dyDescent="0.25">
      <c r="A27716" s="53" t="s">
        <v>31693</v>
      </c>
      <c r="B27716" s="53">
        <v>10</v>
      </c>
      <c r="C27716" s="53" t="s">
        <v>33536</v>
      </c>
      <c r="D27716" s="53" t="s">
        <v>33872</v>
      </c>
    </row>
    <row r="27717" spans="1:4" ht="15" x14ac:dyDescent="0.25">
      <c r="A27717" s="53" t="s">
        <v>31694</v>
      </c>
      <c r="B27717" s="53">
        <v>20</v>
      </c>
      <c r="C27717" s="53" t="s">
        <v>33536</v>
      </c>
      <c r="D27717" s="53" t="s">
        <v>33872</v>
      </c>
    </row>
    <row r="27718" spans="1:4" ht="15" x14ac:dyDescent="0.25">
      <c r="A27718" s="53" t="s">
        <v>31695</v>
      </c>
      <c r="B27718" s="53">
        <v>20</v>
      </c>
      <c r="C27718" s="53" t="s">
        <v>33536</v>
      </c>
      <c r="D27718" s="53" t="s">
        <v>33872</v>
      </c>
    </row>
    <row r="27719" spans="1:4" ht="15" x14ac:dyDescent="0.25">
      <c r="A27719" s="53" t="s">
        <v>31696</v>
      </c>
      <c r="B27719" s="53">
        <v>20</v>
      </c>
      <c r="C27719" s="53" t="s">
        <v>33536</v>
      </c>
      <c r="D27719" s="53" t="s">
        <v>33872</v>
      </c>
    </row>
    <row r="27720" spans="1:4" ht="15" x14ac:dyDescent="0.25">
      <c r="A27720" s="53" t="s">
        <v>31697</v>
      </c>
      <c r="B27720" s="53">
        <v>20</v>
      </c>
      <c r="C27720" s="53" t="s">
        <v>33536</v>
      </c>
      <c r="D27720" s="53" t="s">
        <v>33872</v>
      </c>
    </row>
    <row r="27721" spans="1:4" ht="15" x14ac:dyDescent="0.25">
      <c r="A27721" s="53" t="s">
        <v>31698</v>
      </c>
      <c r="B27721" s="53">
        <v>10</v>
      </c>
      <c r="C27721" s="53" t="s">
        <v>33536</v>
      </c>
      <c r="D27721" s="53" t="s">
        <v>33872</v>
      </c>
    </row>
    <row r="27722" spans="1:4" ht="15" x14ac:dyDescent="0.25">
      <c r="A27722" s="53" t="s">
        <v>31699</v>
      </c>
      <c r="B27722" s="53">
        <v>10</v>
      </c>
      <c r="C27722" s="53" t="s">
        <v>33536</v>
      </c>
      <c r="D27722" s="53" t="s">
        <v>33872</v>
      </c>
    </row>
    <row r="27723" spans="1:4" ht="15" x14ac:dyDescent="0.25">
      <c r="A27723" s="53" t="s">
        <v>31700</v>
      </c>
      <c r="B27723" s="53">
        <v>10</v>
      </c>
      <c r="C27723" s="53" t="s">
        <v>33536</v>
      </c>
      <c r="D27723" s="53" t="s">
        <v>33872</v>
      </c>
    </row>
    <row r="27724" spans="1:4" ht="15" x14ac:dyDescent="0.25">
      <c r="A27724" s="53" t="s">
        <v>31701</v>
      </c>
      <c r="B27724" s="53">
        <v>10</v>
      </c>
      <c r="C27724" s="53" t="s">
        <v>33536</v>
      </c>
      <c r="D27724" s="53" t="s">
        <v>33872</v>
      </c>
    </row>
    <row r="27725" spans="1:4" ht="15" x14ac:dyDescent="0.25">
      <c r="A27725" s="53" t="s">
        <v>31702</v>
      </c>
      <c r="B27725" s="53">
        <v>10</v>
      </c>
      <c r="C27725" s="53" t="s">
        <v>33536</v>
      </c>
      <c r="D27725" s="53" t="s">
        <v>33872</v>
      </c>
    </row>
    <row r="27726" spans="1:4" ht="15" x14ac:dyDescent="0.25">
      <c r="A27726" s="53" t="s">
        <v>31703</v>
      </c>
      <c r="B27726" s="53">
        <v>10</v>
      </c>
      <c r="C27726" s="53" t="s">
        <v>33536</v>
      </c>
      <c r="D27726" s="53" t="s">
        <v>33872</v>
      </c>
    </row>
    <row r="27727" spans="1:4" ht="15" x14ac:dyDescent="0.25">
      <c r="A27727" s="53" t="s">
        <v>31704</v>
      </c>
      <c r="B27727" s="53">
        <v>30</v>
      </c>
      <c r="C27727" s="53" t="s">
        <v>33536</v>
      </c>
      <c r="D27727" s="53" t="s">
        <v>33872</v>
      </c>
    </row>
    <row r="27728" spans="1:4" ht="15" x14ac:dyDescent="0.25">
      <c r="A27728" s="53" t="s">
        <v>31705</v>
      </c>
      <c r="B27728" s="53">
        <v>30</v>
      </c>
      <c r="C27728" s="53" t="s">
        <v>33536</v>
      </c>
      <c r="D27728" s="53" t="s">
        <v>33872</v>
      </c>
    </row>
    <row r="27729" spans="1:4" ht="15" x14ac:dyDescent="0.25">
      <c r="A27729" s="53" t="s">
        <v>31706</v>
      </c>
      <c r="B27729" s="53">
        <v>30</v>
      </c>
      <c r="C27729" s="53" t="s">
        <v>33536</v>
      </c>
      <c r="D27729" s="53" t="s">
        <v>33872</v>
      </c>
    </row>
    <row r="27730" spans="1:4" ht="15" x14ac:dyDescent="0.25">
      <c r="A27730" s="53" t="s">
        <v>31707</v>
      </c>
      <c r="B27730" s="53">
        <v>30</v>
      </c>
      <c r="C27730" s="53" t="s">
        <v>33536</v>
      </c>
      <c r="D27730" s="53" t="s">
        <v>33872</v>
      </c>
    </row>
    <row r="27731" spans="1:4" ht="15" x14ac:dyDescent="0.25">
      <c r="A27731" s="53" t="s">
        <v>31708</v>
      </c>
      <c r="B27731" s="53">
        <v>15</v>
      </c>
      <c r="C27731" s="53" t="s">
        <v>33536</v>
      </c>
      <c r="D27731" s="53" t="s">
        <v>33872</v>
      </c>
    </row>
    <row r="27732" spans="1:4" ht="15" x14ac:dyDescent="0.25">
      <c r="A27732" s="53" t="s">
        <v>31709</v>
      </c>
      <c r="B27732" s="53">
        <v>15</v>
      </c>
      <c r="C27732" s="53" t="s">
        <v>33536</v>
      </c>
      <c r="D27732" s="53" t="s">
        <v>33872</v>
      </c>
    </row>
    <row r="27733" spans="1:4" ht="15" x14ac:dyDescent="0.25">
      <c r="A27733" s="53" t="s">
        <v>31710</v>
      </c>
      <c r="B27733" s="53">
        <v>45</v>
      </c>
      <c r="C27733" s="53" t="s">
        <v>33536</v>
      </c>
      <c r="D27733" s="53" t="s">
        <v>33872</v>
      </c>
    </row>
    <row r="27734" spans="1:4" ht="15" x14ac:dyDescent="0.25">
      <c r="A27734" s="53" t="s">
        <v>31711</v>
      </c>
      <c r="B27734" s="53">
        <v>15</v>
      </c>
      <c r="C27734" s="53" t="s">
        <v>33536</v>
      </c>
      <c r="D27734" s="53" t="s">
        <v>33872</v>
      </c>
    </row>
    <row r="27735" spans="1:4" ht="15" x14ac:dyDescent="0.25">
      <c r="A27735" s="53" t="s">
        <v>31712</v>
      </c>
      <c r="B27735" s="53">
        <v>20</v>
      </c>
      <c r="C27735" s="53" t="s">
        <v>33536</v>
      </c>
      <c r="D27735" s="53" t="s">
        <v>33872</v>
      </c>
    </row>
    <row r="27736" spans="1:4" ht="15" x14ac:dyDescent="0.25">
      <c r="A27736" s="53" t="s">
        <v>31713</v>
      </c>
      <c r="B27736" s="53">
        <v>10</v>
      </c>
      <c r="C27736" s="53" t="s">
        <v>33536</v>
      </c>
      <c r="D27736" s="53" t="s">
        <v>33872</v>
      </c>
    </row>
    <row r="27737" spans="1:4" ht="15" x14ac:dyDescent="0.25">
      <c r="A27737" s="53" t="s">
        <v>31714</v>
      </c>
      <c r="B27737" s="53">
        <v>10</v>
      </c>
      <c r="C27737" s="53" t="s">
        <v>33536</v>
      </c>
      <c r="D27737" s="53" t="s">
        <v>33872</v>
      </c>
    </row>
    <row r="27738" spans="1:4" ht="15" x14ac:dyDescent="0.25">
      <c r="A27738" s="53" t="s">
        <v>31715</v>
      </c>
      <c r="B27738" s="53">
        <v>10</v>
      </c>
      <c r="C27738" s="53" t="s">
        <v>33536</v>
      </c>
      <c r="D27738" s="53" t="s">
        <v>33872</v>
      </c>
    </row>
    <row r="27739" spans="1:4" ht="15" x14ac:dyDescent="0.25">
      <c r="A27739" s="53" t="s">
        <v>31716</v>
      </c>
      <c r="B27739" s="53">
        <v>10</v>
      </c>
      <c r="C27739" s="53" t="s">
        <v>33536</v>
      </c>
      <c r="D27739" s="53" t="s">
        <v>33872</v>
      </c>
    </row>
    <row r="27740" spans="1:4" ht="15" x14ac:dyDescent="0.25">
      <c r="A27740" s="53" t="s">
        <v>31717</v>
      </c>
      <c r="B27740" s="53">
        <v>20</v>
      </c>
      <c r="C27740" s="53" t="s">
        <v>33536</v>
      </c>
      <c r="D27740" s="53" t="s">
        <v>33872</v>
      </c>
    </row>
    <row r="27741" spans="1:4" ht="15" x14ac:dyDescent="0.25">
      <c r="A27741" s="53" t="s">
        <v>31718</v>
      </c>
      <c r="B27741" s="53">
        <v>10</v>
      </c>
      <c r="C27741" s="53" t="s">
        <v>33536</v>
      </c>
      <c r="D27741" s="53" t="s">
        <v>33872</v>
      </c>
    </row>
    <row r="27742" spans="1:4" ht="15" x14ac:dyDescent="0.25">
      <c r="A27742" s="53" t="s">
        <v>31719</v>
      </c>
      <c r="B27742" s="53">
        <v>10</v>
      </c>
      <c r="C27742" s="53" t="s">
        <v>33536</v>
      </c>
      <c r="D27742" s="53" t="s">
        <v>33872</v>
      </c>
    </row>
    <row r="27743" spans="1:4" ht="15" x14ac:dyDescent="0.25">
      <c r="A27743" s="53" t="s">
        <v>31720</v>
      </c>
      <c r="B27743" s="53">
        <v>10</v>
      </c>
      <c r="C27743" s="53" t="s">
        <v>33536</v>
      </c>
      <c r="D27743" s="53" t="s">
        <v>33872</v>
      </c>
    </row>
    <row r="27744" spans="1:4" ht="15" x14ac:dyDescent="0.25">
      <c r="A27744" s="53" t="s">
        <v>31721</v>
      </c>
      <c r="B27744" s="53">
        <v>10</v>
      </c>
      <c r="C27744" s="53" t="s">
        <v>33536</v>
      </c>
      <c r="D27744" s="53" t="s">
        <v>33872</v>
      </c>
    </row>
    <row r="27745" spans="1:4" ht="15" x14ac:dyDescent="0.25">
      <c r="A27745" s="53" t="s">
        <v>31722</v>
      </c>
      <c r="B27745" s="53">
        <v>10</v>
      </c>
      <c r="C27745" s="53" t="s">
        <v>33536</v>
      </c>
      <c r="D27745" s="53" t="s">
        <v>33872</v>
      </c>
    </row>
    <row r="27746" spans="1:4" ht="15" x14ac:dyDescent="0.25">
      <c r="A27746" s="53" t="s">
        <v>31723</v>
      </c>
      <c r="B27746" s="53">
        <v>10</v>
      </c>
      <c r="C27746" s="53" t="s">
        <v>33536</v>
      </c>
      <c r="D27746" s="53" t="s">
        <v>33872</v>
      </c>
    </row>
    <row r="27747" spans="1:4" ht="15" x14ac:dyDescent="0.25">
      <c r="A27747" s="53" t="s">
        <v>31724</v>
      </c>
      <c r="B27747" s="53">
        <v>0</v>
      </c>
      <c r="C27747" s="53" t="s">
        <v>33539</v>
      </c>
      <c r="D27747" s="53" t="s">
        <v>33872</v>
      </c>
    </row>
    <row r="27748" spans="1:4" ht="15" x14ac:dyDescent="0.25">
      <c r="A27748" s="53" t="s">
        <v>31725</v>
      </c>
      <c r="B27748" s="53">
        <v>0</v>
      </c>
      <c r="C27748" s="53" t="s">
        <v>33539</v>
      </c>
      <c r="D27748" s="53" t="s">
        <v>33872</v>
      </c>
    </row>
    <row r="27749" spans="1:4" ht="15" x14ac:dyDescent="0.25">
      <c r="A27749" s="53" t="s">
        <v>31726</v>
      </c>
      <c r="B27749" s="53">
        <v>15</v>
      </c>
      <c r="C27749" s="53" t="s">
        <v>33536</v>
      </c>
      <c r="D27749" s="53" t="s">
        <v>33872</v>
      </c>
    </row>
    <row r="27750" spans="1:4" ht="15" x14ac:dyDescent="0.25">
      <c r="A27750" s="53" t="s">
        <v>31727</v>
      </c>
      <c r="B27750" s="53">
        <v>0</v>
      </c>
      <c r="C27750" s="53" t="s">
        <v>33537</v>
      </c>
      <c r="D27750" s="53" t="s">
        <v>33872</v>
      </c>
    </row>
    <row r="27751" spans="1:4" ht="15" x14ac:dyDescent="0.25">
      <c r="A27751" s="53" t="s">
        <v>31728</v>
      </c>
      <c r="B27751" s="53">
        <v>15</v>
      </c>
      <c r="C27751" s="53" t="s">
        <v>33536</v>
      </c>
      <c r="D27751" s="53" t="s">
        <v>33872</v>
      </c>
    </row>
    <row r="27752" spans="1:4" ht="15" x14ac:dyDescent="0.25">
      <c r="A27752" s="53" t="s">
        <v>31729</v>
      </c>
      <c r="B27752" s="53">
        <v>15</v>
      </c>
      <c r="C27752" s="53" t="s">
        <v>33536</v>
      </c>
      <c r="D27752" s="53" t="s">
        <v>33872</v>
      </c>
    </row>
    <row r="27753" spans="1:4" ht="15" x14ac:dyDescent="0.25">
      <c r="A27753" s="53" t="s">
        <v>31730</v>
      </c>
      <c r="B27753" s="53">
        <v>15</v>
      </c>
      <c r="C27753" s="53" t="s">
        <v>33536</v>
      </c>
      <c r="D27753" s="53" t="s">
        <v>33872</v>
      </c>
    </row>
    <row r="27754" spans="1:4" ht="15" x14ac:dyDescent="0.25">
      <c r="A27754" s="53" t="s">
        <v>31731</v>
      </c>
      <c r="B27754" s="53">
        <v>30</v>
      </c>
      <c r="C27754" s="53" t="s">
        <v>33536</v>
      </c>
      <c r="D27754" s="53" t="s">
        <v>33872</v>
      </c>
    </row>
    <row r="27755" spans="1:4" ht="15" x14ac:dyDescent="0.25">
      <c r="A27755" s="53" t="s">
        <v>31732</v>
      </c>
      <c r="B27755" s="53">
        <v>30</v>
      </c>
      <c r="C27755" s="53" t="s">
        <v>33536</v>
      </c>
      <c r="D27755" s="53" t="s">
        <v>33872</v>
      </c>
    </row>
    <row r="27756" spans="1:4" ht="15" x14ac:dyDescent="0.25">
      <c r="A27756" s="53" t="s">
        <v>31733</v>
      </c>
      <c r="B27756" s="53">
        <v>30</v>
      </c>
      <c r="C27756" s="53" t="s">
        <v>33536</v>
      </c>
      <c r="D27756" s="53" t="s">
        <v>33872</v>
      </c>
    </row>
    <row r="27757" spans="1:4" ht="15" x14ac:dyDescent="0.25">
      <c r="A27757" s="53" t="s">
        <v>31734</v>
      </c>
      <c r="B27757" s="53">
        <v>20</v>
      </c>
      <c r="C27757" s="53"/>
      <c r="D27757" s="53" t="s">
        <v>33872</v>
      </c>
    </row>
    <row r="27758" spans="1:4" ht="15" x14ac:dyDescent="0.25">
      <c r="A27758" s="53" t="s">
        <v>31735</v>
      </c>
      <c r="B27758" s="53">
        <v>30</v>
      </c>
      <c r="C27758" s="53" t="s">
        <v>33536</v>
      </c>
      <c r="D27758" s="53" t="s">
        <v>33872</v>
      </c>
    </row>
    <row r="27759" spans="1:4" ht="15" x14ac:dyDescent="0.25">
      <c r="A27759" s="53" t="s">
        <v>31736</v>
      </c>
      <c r="B27759" s="53">
        <v>20</v>
      </c>
      <c r="C27759" s="53"/>
      <c r="D27759" s="53" t="s">
        <v>33872</v>
      </c>
    </row>
    <row r="27760" spans="1:4" ht="15" x14ac:dyDescent="0.25">
      <c r="A27760" s="53" t="s">
        <v>31737</v>
      </c>
      <c r="B27760" s="53">
        <v>30</v>
      </c>
      <c r="C27760" s="53"/>
      <c r="D27760" s="53" t="s">
        <v>33872</v>
      </c>
    </row>
    <row r="27761" spans="1:4" ht="15" x14ac:dyDescent="0.25">
      <c r="A27761" s="53" t="s">
        <v>31738</v>
      </c>
      <c r="B27761" s="53">
        <v>20</v>
      </c>
      <c r="C27761" s="53"/>
      <c r="D27761" s="53" t="s">
        <v>33872</v>
      </c>
    </row>
    <row r="27762" spans="1:4" ht="15" x14ac:dyDescent="0.25">
      <c r="A27762" s="53" t="s">
        <v>31739</v>
      </c>
      <c r="B27762" s="53">
        <v>30</v>
      </c>
      <c r="C27762" s="53" t="s">
        <v>33536</v>
      </c>
      <c r="D27762" s="53" t="s">
        <v>33872</v>
      </c>
    </row>
    <row r="27763" spans="1:4" ht="15" x14ac:dyDescent="0.25">
      <c r="A27763" s="53" t="s">
        <v>31740</v>
      </c>
      <c r="B27763" s="53">
        <v>20</v>
      </c>
      <c r="C27763" s="53"/>
      <c r="D27763" s="53" t="s">
        <v>33872</v>
      </c>
    </row>
    <row r="27764" spans="1:4" ht="15" x14ac:dyDescent="0.25">
      <c r="A27764" s="53" t="s">
        <v>31741</v>
      </c>
      <c r="B27764" s="53">
        <v>30</v>
      </c>
      <c r="C27764" s="53" t="s">
        <v>33536</v>
      </c>
      <c r="D27764" s="53" t="s">
        <v>33872</v>
      </c>
    </row>
    <row r="27765" spans="1:4" ht="15" x14ac:dyDescent="0.25">
      <c r="A27765" s="53" t="s">
        <v>31742</v>
      </c>
      <c r="B27765" s="53">
        <v>20</v>
      </c>
      <c r="C27765" s="53" t="s">
        <v>33536</v>
      </c>
      <c r="D27765" s="53" t="s">
        <v>33872</v>
      </c>
    </row>
    <row r="27766" spans="1:4" ht="15" x14ac:dyDescent="0.25">
      <c r="A27766" s="53" t="s">
        <v>31743</v>
      </c>
      <c r="B27766" s="53">
        <v>30</v>
      </c>
      <c r="C27766" s="53" t="s">
        <v>33536</v>
      </c>
      <c r="D27766" s="53" t="s">
        <v>33872</v>
      </c>
    </row>
    <row r="27767" spans="1:4" ht="15" x14ac:dyDescent="0.25">
      <c r="A27767" s="53" t="s">
        <v>31744</v>
      </c>
      <c r="B27767" s="53">
        <v>20</v>
      </c>
      <c r="C27767" s="53" t="s">
        <v>33536</v>
      </c>
      <c r="D27767" s="53" t="s">
        <v>33872</v>
      </c>
    </row>
    <row r="27768" spans="1:4" ht="15" x14ac:dyDescent="0.25">
      <c r="A27768" s="53" t="s">
        <v>31745</v>
      </c>
      <c r="B27768" s="53">
        <v>30</v>
      </c>
      <c r="C27768" s="53" t="s">
        <v>33536</v>
      </c>
      <c r="D27768" s="53" t="s">
        <v>33872</v>
      </c>
    </row>
    <row r="27769" spans="1:4" ht="15" x14ac:dyDescent="0.25">
      <c r="A27769" s="53" t="s">
        <v>31746</v>
      </c>
      <c r="B27769" s="53">
        <v>20</v>
      </c>
      <c r="C27769" s="53" t="s">
        <v>33536</v>
      </c>
      <c r="D27769" s="53" t="s">
        <v>33872</v>
      </c>
    </row>
    <row r="27770" spans="1:4" ht="15" x14ac:dyDescent="0.25">
      <c r="A27770" s="53" t="s">
        <v>31747</v>
      </c>
      <c r="B27770" s="53">
        <v>30</v>
      </c>
      <c r="C27770" s="53" t="s">
        <v>33536</v>
      </c>
      <c r="D27770" s="53" t="s">
        <v>33872</v>
      </c>
    </row>
    <row r="27771" spans="1:4" ht="15" x14ac:dyDescent="0.25">
      <c r="A27771" s="53" t="s">
        <v>31748</v>
      </c>
      <c r="B27771" s="53">
        <v>30</v>
      </c>
      <c r="C27771" s="53" t="s">
        <v>33536</v>
      </c>
      <c r="D27771" s="53" t="s">
        <v>33872</v>
      </c>
    </row>
    <row r="27772" spans="1:4" ht="15" x14ac:dyDescent="0.25">
      <c r="A27772" s="53" t="s">
        <v>31749</v>
      </c>
      <c r="B27772" s="53">
        <v>15</v>
      </c>
      <c r="C27772" s="53" t="s">
        <v>33536</v>
      </c>
      <c r="D27772" s="53" t="s">
        <v>33872</v>
      </c>
    </row>
    <row r="27773" spans="1:4" ht="15" x14ac:dyDescent="0.25">
      <c r="A27773" s="53" t="s">
        <v>31750</v>
      </c>
      <c r="B27773" s="53">
        <v>30</v>
      </c>
      <c r="C27773" s="53" t="s">
        <v>33536</v>
      </c>
      <c r="D27773" s="53" t="s">
        <v>33872</v>
      </c>
    </row>
    <row r="27774" spans="1:4" ht="15" x14ac:dyDescent="0.25">
      <c r="A27774" s="53" t="s">
        <v>31751</v>
      </c>
      <c r="B27774" s="53">
        <v>15</v>
      </c>
      <c r="C27774" s="53" t="s">
        <v>33536</v>
      </c>
      <c r="D27774" s="53" t="s">
        <v>33872</v>
      </c>
    </row>
    <row r="27775" spans="1:4" ht="15" x14ac:dyDescent="0.25">
      <c r="A27775" s="53" t="s">
        <v>31752</v>
      </c>
      <c r="B27775" s="53">
        <v>15</v>
      </c>
      <c r="C27775" s="53" t="s">
        <v>33536</v>
      </c>
      <c r="D27775" s="53" t="s">
        <v>33872</v>
      </c>
    </row>
    <row r="27776" spans="1:4" ht="15" x14ac:dyDescent="0.25">
      <c r="A27776" s="53" t="s">
        <v>31753</v>
      </c>
      <c r="B27776" s="53">
        <v>15</v>
      </c>
      <c r="C27776" s="53" t="s">
        <v>33536</v>
      </c>
      <c r="D27776" s="53" t="s">
        <v>33872</v>
      </c>
    </row>
    <row r="27777" spans="1:4" ht="15" x14ac:dyDescent="0.25">
      <c r="A27777" s="53" t="s">
        <v>31754</v>
      </c>
      <c r="B27777" s="53">
        <v>15</v>
      </c>
      <c r="C27777" s="53" t="s">
        <v>33536</v>
      </c>
      <c r="D27777" s="53" t="s">
        <v>33872</v>
      </c>
    </row>
    <row r="27778" spans="1:4" ht="15" x14ac:dyDescent="0.25">
      <c r="A27778" s="53" t="s">
        <v>31755</v>
      </c>
      <c r="B27778" s="53">
        <v>15</v>
      </c>
      <c r="C27778" s="53" t="s">
        <v>33536</v>
      </c>
      <c r="D27778" s="53" t="s">
        <v>33872</v>
      </c>
    </row>
    <row r="27779" spans="1:4" ht="15" x14ac:dyDescent="0.25">
      <c r="A27779" s="53" t="s">
        <v>31756</v>
      </c>
      <c r="B27779" s="53">
        <v>15</v>
      </c>
      <c r="C27779" s="53" t="s">
        <v>33536</v>
      </c>
      <c r="D27779" s="53" t="s">
        <v>33872</v>
      </c>
    </row>
    <row r="27780" spans="1:4" ht="15" x14ac:dyDescent="0.25">
      <c r="A27780" s="53" t="s">
        <v>31757</v>
      </c>
      <c r="B27780" s="53">
        <v>15</v>
      </c>
      <c r="C27780" s="53" t="s">
        <v>33536</v>
      </c>
      <c r="D27780" s="53" t="s">
        <v>33872</v>
      </c>
    </row>
    <row r="27781" spans="1:4" ht="15" x14ac:dyDescent="0.25">
      <c r="A27781" s="53" t="s">
        <v>31758</v>
      </c>
      <c r="B27781" s="53">
        <v>30</v>
      </c>
      <c r="C27781" s="53" t="s">
        <v>33536</v>
      </c>
      <c r="D27781" s="53" t="s">
        <v>33872</v>
      </c>
    </row>
    <row r="27782" spans="1:4" ht="15" x14ac:dyDescent="0.25">
      <c r="A27782" s="53" t="s">
        <v>31759</v>
      </c>
      <c r="B27782" s="53">
        <v>15</v>
      </c>
      <c r="C27782" s="53" t="s">
        <v>33536</v>
      </c>
      <c r="D27782" s="53" t="s">
        <v>33872</v>
      </c>
    </row>
    <row r="27783" spans="1:4" ht="15" x14ac:dyDescent="0.25">
      <c r="A27783" s="53" t="s">
        <v>31760</v>
      </c>
      <c r="B27783" s="53">
        <v>15</v>
      </c>
      <c r="C27783" s="53" t="s">
        <v>33536</v>
      </c>
      <c r="D27783" s="53" t="s">
        <v>33872</v>
      </c>
    </row>
    <row r="27784" spans="1:4" ht="15" x14ac:dyDescent="0.25">
      <c r="A27784" s="53" t="s">
        <v>31761</v>
      </c>
      <c r="B27784" s="53">
        <v>15</v>
      </c>
      <c r="C27784" s="53" t="s">
        <v>33536</v>
      </c>
      <c r="D27784" s="53" t="s">
        <v>33872</v>
      </c>
    </row>
    <row r="27785" spans="1:4" ht="15" x14ac:dyDescent="0.25">
      <c r="A27785" s="53" t="s">
        <v>31762</v>
      </c>
      <c r="B27785" s="53">
        <v>15</v>
      </c>
      <c r="C27785" s="53" t="s">
        <v>33536</v>
      </c>
      <c r="D27785" s="53" t="s">
        <v>33872</v>
      </c>
    </row>
    <row r="27786" spans="1:4" ht="15" x14ac:dyDescent="0.25">
      <c r="A27786" s="53" t="s">
        <v>31763</v>
      </c>
      <c r="B27786" s="53">
        <v>15</v>
      </c>
      <c r="C27786" s="53" t="s">
        <v>33536</v>
      </c>
      <c r="D27786" s="53" t="s">
        <v>33872</v>
      </c>
    </row>
    <row r="27787" spans="1:4" ht="15" x14ac:dyDescent="0.25">
      <c r="A27787" s="53" t="s">
        <v>31764</v>
      </c>
      <c r="B27787" s="53">
        <v>15</v>
      </c>
      <c r="C27787" s="53" t="s">
        <v>33536</v>
      </c>
      <c r="D27787" s="53" t="s">
        <v>33872</v>
      </c>
    </row>
    <row r="27788" spans="1:4" ht="15" x14ac:dyDescent="0.25">
      <c r="A27788" s="53" t="s">
        <v>31765</v>
      </c>
      <c r="B27788" s="53">
        <v>15</v>
      </c>
      <c r="C27788" s="53" t="s">
        <v>33536</v>
      </c>
      <c r="D27788" s="53" t="s">
        <v>33872</v>
      </c>
    </row>
    <row r="27789" spans="1:4" ht="15" x14ac:dyDescent="0.25">
      <c r="A27789" s="53" t="s">
        <v>31766</v>
      </c>
      <c r="B27789" s="53">
        <v>30</v>
      </c>
      <c r="C27789" s="53" t="s">
        <v>33536</v>
      </c>
      <c r="D27789" s="53" t="s">
        <v>33872</v>
      </c>
    </row>
    <row r="27790" spans="1:4" ht="15" x14ac:dyDescent="0.25">
      <c r="A27790" s="53" t="s">
        <v>31767</v>
      </c>
      <c r="B27790" s="53">
        <v>30</v>
      </c>
      <c r="C27790" s="53" t="s">
        <v>33536</v>
      </c>
      <c r="D27790" s="53" t="s">
        <v>33872</v>
      </c>
    </row>
    <row r="27791" spans="1:4" ht="15" x14ac:dyDescent="0.25">
      <c r="A27791" s="53" t="s">
        <v>31768</v>
      </c>
      <c r="B27791" s="53">
        <v>15</v>
      </c>
      <c r="C27791" s="53" t="s">
        <v>33536</v>
      </c>
      <c r="D27791" s="53" t="s">
        <v>33872</v>
      </c>
    </row>
    <row r="27792" spans="1:4" ht="15" x14ac:dyDescent="0.25">
      <c r="A27792" s="53" t="s">
        <v>31769</v>
      </c>
      <c r="B27792" s="53">
        <v>15</v>
      </c>
      <c r="C27792" s="53" t="s">
        <v>33536</v>
      </c>
      <c r="D27792" s="53" t="s">
        <v>33872</v>
      </c>
    </row>
    <row r="27793" spans="1:4" ht="15" x14ac:dyDescent="0.25">
      <c r="A27793" s="53" t="s">
        <v>31770</v>
      </c>
      <c r="B27793" s="53">
        <v>15</v>
      </c>
      <c r="C27793" s="53" t="s">
        <v>33536</v>
      </c>
      <c r="D27793" s="53" t="s">
        <v>33872</v>
      </c>
    </row>
    <row r="27794" spans="1:4" ht="15" x14ac:dyDescent="0.25">
      <c r="A27794" s="53" t="s">
        <v>31771</v>
      </c>
      <c r="B27794" s="53">
        <v>15</v>
      </c>
      <c r="C27794" s="53" t="s">
        <v>33536</v>
      </c>
      <c r="D27794" s="53" t="s">
        <v>33872</v>
      </c>
    </row>
    <row r="27795" spans="1:4" ht="15" x14ac:dyDescent="0.25">
      <c r="A27795" s="53" t="s">
        <v>31772</v>
      </c>
      <c r="B27795" s="53">
        <v>15</v>
      </c>
      <c r="C27795" s="53" t="s">
        <v>33536</v>
      </c>
      <c r="D27795" s="53" t="s">
        <v>33872</v>
      </c>
    </row>
    <row r="27796" spans="1:4" ht="15" x14ac:dyDescent="0.25">
      <c r="A27796" s="53" t="s">
        <v>31773</v>
      </c>
      <c r="B27796" s="53">
        <v>0</v>
      </c>
      <c r="C27796" s="53" t="s">
        <v>33539</v>
      </c>
      <c r="D27796" s="53" t="s">
        <v>33872</v>
      </c>
    </row>
    <row r="27797" spans="1:4" ht="15" x14ac:dyDescent="0.25">
      <c r="A27797" s="53" t="s">
        <v>31774</v>
      </c>
      <c r="B27797" s="53">
        <v>15</v>
      </c>
      <c r="C27797" s="53" t="s">
        <v>33536</v>
      </c>
      <c r="D27797" s="53" t="s">
        <v>33872</v>
      </c>
    </row>
    <row r="27798" spans="1:4" ht="15" x14ac:dyDescent="0.25">
      <c r="A27798" s="53" t="s">
        <v>31775</v>
      </c>
      <c r="B27798" s="53">
        <v>15</v>
      </c>
      <c r="C27798" s="53" t="s">
        <v>33536</v>
      </c>
      <c r="D27798" s="53" t="s">
        <v>33872</v>
      </c>
    </row>
    <row r="27799" spans="1:4" ht="15" x14ac:dyDescent="0.25">
      <c r="A27799" s="53" t="s">
        <v>31776</v>
      </c>
      <c r="B27799" s="53">
        <v>15</v>
      </c>
      <c r="C27799" s="53" t="s">
        <v>33536</v>
      </c>
      <c r="D27799" s="53" t="s">
        <v>33872</v>
      </c>
    </row>
    <row r="27800" spans="1:4" ht="15" x14ac:dyDescent="0.25">
      <c r="A27800" s="53" t="s">
        <v>31777</v>
      </c>
      <c r="B27800" s="53">
        <v>0</v>
      </c>
      <c r="C27800" s="53" t="s">
        <v>33537</v>
      </c>
      <c r="D27800" s="53" t="s">
        <v>33872</v>
      </c>
    </row>
    <row r="27801" spans="1:4" ht="15" x14ac:dyDescent="0.25">
      <c r="A27801" s="53" t="s">
        <v>31778</v>
      </c>
      <c r="B27801" s="53">
        <v>15</v>
      </c>
      <c r="C27801" s="53" t="s">
        <v>33536</v>
      </c>
      <c r="D27801" s="53" t="s">
        <v>33872</v>
      </c>
    </row>
    <row r="27802" spans="1:4" ht="15" x14ac:dyDescent="0.25">
      <c r="A27802" s="53" t="s">
        <v>31779</v>
      </c>
      <c r="B27802" s="53">
        <v>15</v>
      </c>
      <c r="C27802" s="53" t="s">
        <v>33536</v>
      </c>
      <c r="D27802" s="53" t="s">
        <v>33872</v>
      </c>
    </row>
    <row r="27803" spans="1:4" ht="15" x14ac:dyDescent="0.25">
      <c r="A27803" s="53" t="s">
        <v>31780</v>
      </c>
      <c r="B27803" s="53">
        <v>15</v>
      </c>
      <c r="C27803" s="53" t="s">
        <v>33536</v>
      </c>
      <c r="D27803" s="53" t="s">
        <v>33872</v>
      </c>
    </row>
    <row r="27804" spans="1:4" ht="15" x14ac:dyDescent="0.25">
      <c r="A27804" s="53" t="s">
        <v>31781</v>
      </c>
      <c r="B27804" s="53">
        <v>15</v>
      </c>
      <c r="C27804" s="53" t="s">
        <v>33536</v>
      </c>
      <c r="D27804" s="53" t="s">
        <v>33872</v>
      </c>
    </row>
    <row r="27805" spans="1:4" ht="15" x14ac:dyDescent="0.25">
      <c r="A27805" s="53" t="s">
        <v>31782</v>
      </c>
      <c r="B27805" s="53">
        <v>15</v>
      </c>
      <c r="C27805" s="53" t="s">
        <v>33536</v>
      </c>
      <c r="D27805" s="53" t="s">
        <v>33872</v>
      </c>
    </row>
    <row r="27806" spans="1:4" ht="15" x14ac:dyDescent="0.25">
      <c r="A27806" s="53" t="s">
        <v>31783</v>
      </c>
      <c r="B27806" s="53">
        <v>30</v>
      </c>
      <c r="C27806" s="53" t="s">
        <v>33536</v>
      </c>
      <c r="D27806" s="53" t="s">
        <v>33872</v>
      </c>
    </row>
    <row r="27807" spans="1:4" ht="15" x14ac:dyDescent="0.25">
      <c r="A27807" s="53" t="s">
        <v>31784</v>
      </c>
      <c r="B27807" s="53">
        <v>20</v>
      </c>
      <c r="C27807" s="53" t="s">
        <v>33536</v>
      </c>
      <c r="D27807" s="53" t="s">
        <v>33872</v>
      </c>
    </row>
    <row r="27808" spans="1:4" ht="15" x14ac:dyDescent="0.25">
      <c r="A27808" s="53" t="s">
        <v>31785</v>
      </c>
      <c r="B27808" s="53">
        <v>30</v>
      </c>
      <c r="C27808" s="53" t="s">
        <v>33536</v>
      </c>
      <c r="D27808" s="53" t="s">
        <v>33872</v>
      </c>
    </row>
    <row r="27809" spans="1:4" ht="15" x14ac:dyDescent="0.25">
      <c r="A27809" s="53" t="s">
        <v>31786</v>
      </c>
      <c r="B27809" s="53">
        <v>30</v>
      </c>
      <c r="C27809" s="53" t="s">
        <v>33536</v>
      </c>
      <c r="D27809" s="53" t="s">
        <v>33872</v>
      </c>
    </row>
    <row r="27810" spans="1:4" ht="15" x14ac:dyDescent="0.25">
      <c r="A27810" s="53" t="s">
        <v>31787</v>
      </c>
      <c r="B27810" s="53">
        <v>30</v>
      </c>
      <c r="C27810" s="53" t="s">
        <v>33536</v>
      </c>
      <c r="D27810" s="53" t="s">
        <v>33872</v>
      </c>
    </row>
    <row r="27811" spans="1:4" ht="15" x14ac:dyDescent="0.25">
      <c r="A27811" s="53" t="s">
        <v>31788</v>
      </c>
      <c r="B27811" s="53">
        <v>30</v>
      </c>
      <c r="C27811" s="53" t="s">
        <v>33536</v>
      </c>
      <c r="D27811" s="53" t="s">
        <v>33872</v>
      </c>
    </row>
    <row r="27812" spans="1:4" ht="15" x14ac:dyDescent="0.25">
      <c r="A27812" s="53" t="s">
        <v>31789</v>
      </c>
      <c r="B27812" s="53">
        <v>30</v>
      </c>
      <c r="C27812" s="53" t="s">
        <v>33536</v>
      </c>
      <c r="D27812" s="53" t="s">
        <v>33872</v>
      </c>
    </row>
    <row r="27813" spans="1:4" ht="15" x14ac:dyDescent="0.25">
      <c r="A27813" s="53" t="s">
        <v>31790</v>
      </c>
      <c r="B27813" s="53">
        <v>30</v>
      </c>
      <c r="C27813" s="53" t="s">
        <v>33536</v>
      </c>
      <c r="D27813" s="53" t="s">
        <v>33872</v>
      </c>
    </row>
    <row r="27814" spans="1:4" ht="15" x14ac:dyDescent="0.25">
      <c r="A27814" s="53" t="s">
        <v>31791</v>
      </c>
      <c r="B27814" s="53">
        <v>30</v>
      </c>
      <c r="C27814" s="53" t="s">
        <v>33536</v>
      </c>
      <c r="D27814" s="53" t="s">
        <v>33872</v>
      </c>
    </row>
    <row r="27815" spans="1:4" ht="15" x14ac:dyDescent="0.25">
      <c r="A27815" s="53" t="s">
        <v>31792</v>
      </c>
      <c r="B27815" s="53">
        <v>30</v>
      </c>
      <c r="C27815" s="53" t="s">
        <v>33536</v>
      </c>
      <c r="D27815" s="53" t="s">
        <v>33872</v>
      </c>
    </row>
    <row r="27816" spans="1:4" ht="15" x14ac:dyDescent="0.25">
      <c r="A27816" s="53" t="s">
        <v>31793</v>
      </c>
      <c r="B27816" s="53">
        <v>30</v>
      </c>
      <c r="C27816" s="53" t="s">
        <v>33536</v>
      </c>
      <c r="D27816" s="53" t="s">
        <v>33872</v>
      </c>
    </row>
    <row r="27817" spans="1:4" ht="15" x14ac:dyDescent="0.25">
      <c r="A27817" s="53" t="s">
        <v>31794</v>
      </c>
      <c r="B27817" s="53">
        <v>20</v>
      </c>
      <c r="C27817" s="53" t="s">
        <v>33536</v>
      </c>
      <c r="D27817" s="53" t="s">
        <v>33872</v>
      </c>
    </row>
    <row r="27818" spans="1:4" ht="15" x14ac:dyDescent="0.25">
      <c r="A27818" s="53" t="s">
        <v>31795</v>
      </c>
      <c r="B27818" s="53">
        <v>15</v>
      </c>
      <c r="C27818" s="53" t="s">
        <v>33536</v>
      </c>
      <c r="D27818" s="53" t="s">
        <v>33872</v>
      </c>
    </row>
    <row r="27819" spans="1:4" ht="15" x14ac:dyDescent="0.25">
      <c r="A27819" s="53" t="s">
        <v>31796</v>
      </c>
      <c r="B27819" s="53">
        <v>30</v>
      </c>
      <c r="C27819" s="53"/>
      <c r="D27819" s="53" t="s">
        <v>33872</v>
      </c>
    </row>
    <row r="27820" spans="1:4" ht="15" x14ac:dyDescent="0.25">
      <c r="A27820" s="53" t="s">
        <v>31797</v>
      </c>
      <c r="B27820" s="53">
        <v>30</v>
      </c>
      <c r="C27820" s="53"/>
      <c r="D27820" s="53" t="s">
        <v>33872</v>
      </c>
    </row>
    <row r="27821" spans="1:4" ht="15" x14ac:dyDescent="0.25">
      <c r="A27821" s="53" t="s">
        <v>31798</v>
      </c>
      <c r="B27821" s="53">
        <v>30</v>
      </c>
      <c r="C27821" s="53"/>
      <c r="D27821" s="53" t="s">
        <v>33872</v>
      </c>
    </row>
    <row r="27822" spans="1:4" ht="15" x14ac:dyDescent="0.25">
      <c r="A27822" s="53" t="s">
        <v>31799</v>
      </c>
      <c r="B27822" s="53">
        <v>20</v>
      </c>
      <c r="C27822" s="53"/>
      <c r="D27822" s="53" t="s">
        <v>33872</v>
      </c>
    </row>
    <row r="27823" spans="1:4" ht="15" x14ac:dyDescent="0.25">
      <c r="A27823" s="53" t="s">
        <v>31800</v>
      </c>
      <c r="B27823" s="53">
        <v>30</v>
      </c>
      <c r="C27823" s="53"/>
      <c r="D27823" s="53" t="s">
        <v>33872</v>
      </c>
    </row>
    <row r="27824" spans="1:4" ht="15" x14ac:dyDescent="0.25">
      <c r="A27824" s="53" t="s">
        <v>31801</v>
      </c>
      <c r="B27824" s="53">
        <v>20</v>
      </c>
      <c r="C27824" s="53"/>
      <c r="D27824" s="53" t="s">
        <v>33872</v>
      </c>
    </row>
    <row r="27825" spans="1:4" ht="15" x14ac:dyDescent="0.25">
      <c r="A27825" s="53" t="s">
        <v>31802</v>
      </c>
      <c r="B27825" s="53">
        <v>30</v>
      </c>
      <c r="C27825" s="53" t="s">
        <v>33536</v>
      </c>
      <c r="D27825" s="53" t="s">
        <v>33872</v>
      </c>
    </row>
    <row r="27826" spans="1:4" ht="15" x14ac:dyDescent="0.25">
      <c r="A27826" s="53" t="s">
        <v>31803</v>
      </c>
      <c r="B27826" s="53">
        <v>30</v>
      </c>
      <c r="C27826" s="53" t="s">
        <v>33536</v>
      </c>
      <c r="D27826" s="53" t="s">
        <v>33872</v>
      </c>
    </row>
    <row r="27827" spans="1:4" ht="15" x14ac:dyDescent="0.25">
      <c r="A27827" s="53" t="s">
        <v>31804</v>
      </c>
      <c r="B27827" s="53">
        <v>30</v>
      </c>
      <c r="C27827" s="53" t="s">
        <v>33536</v>
      </c>
      <c r="D27827" s="53" t="s">
        <v>33872</v>
      </c>
    </row>
    <row r="27828" spans="1:4" ht="15" x14ac:dyDescent="0.25">
      <c r="A27828" s="53" t="s">
        <v>31805</v>
      </c>
      <c r="B27828" s="53">
        <v>30</v>
      </c>
      <c r="C27828" s="53" t="s">
        <v>33536</v>
      </c>
      <c r="D27828" s="53" t="s">
        <v>33872</v>
      </c>
    </row>
    <row r="27829" spans="1:4" ht="15" x14ac:dyDescent="0.25">
      <c r="A27829" s="53" t="s">
        <v>31806</v>
      </c>
      <c r="B27829" s="53">
        <v>30</v>
      </c>
      <c r="C27829" s="53" t="s">
        <v>33536</v>
      </c>
      <c r="D27829" s="53" t="s">
        <v>33872</v>
      </c>
    </row>
    <row r="27830" spans="1:4" ht="15" x14ac:dyDescent="0.25">
      <c r="A27830" s="53" t="s">
        <v>31807</v>
      </c>
      <c r="B27830" s="53">
        <v>30</v>
      </c>
      <c r="C27830" s="53" t="s">
        <v>33536</v>
      </c>
      <c r="D27830" s="53" t="s">
        <v>33872</v>
      </c>
    </row>
    <row r="27831" spans="1:4" ht="15" x14ac:dyDescent="0.25">
      <c r="A27831" s="53" t="s">
        <v>31808</v>
      </c>
      <c r="B27831" s="53">
        <v>30</v>
      </c>
      <c r="C27831" s="53" t="s">
        <v>33536</v>
      </c>
      <c r="D27831" s="53" t="s">
        <v>33872</v>
      </c>
    </row>
    <row r="27832" spans="1:4" ht="15" x14ac:dyDescent="0.25">
      <c r="A27832" s="53" t="s">
        <v>31809</v>
      </c>
      <c r="B27832" s="53">
        <v>30</v>
      </c>
      <c r="C27832" s="53" t="s">
        <v>33536</v>
      </c>
      <c r="D27832" s="53" t="s">
        <v>33872</v>
      </c>
    </row>
    <row r="27833" spans="1:4" ht="15" x14ac:dyDescent="0.25">
      <c r="A27833" s="53" t="s">
        <v>31810</v>
      </c>
      <c r="B27833" s="53">
        <v>30</v>
      </c>
      <c r="C27833" s="53" t="s">
        <v>33536</v>
      </c>
      <c r="D27833" s="53" t="s">
        <v>33872</v>
      </c>
    </row>
    <row r="27834" spans="1:4" ht="15" x14ac:dyDescent="0.25">
      <c r="A27834" s="53" t="s">
        <v>31811</v>
      </c>
      <c r="B27834" s="53">
        <v>30</v>
      </c>
      <c r="C27834" s="53" t="s">
        <v>33536</v>
      </c>
      <c r="D27834" s="53" t="s">
        <v>33872</v>
      </c>
    </row>
    <row r="27835" spans="1:4" ht="15" x14ac:dyDescent="0.25">
      <c r="A27835" s="53" t="s">
        <v>31812</v>
      </c>
      <c r="B27835" s="53">
        <v>30</v>
      </c>
      <c r="C27835" s="53" t="s">
        <v>33536</v>
      </c>
      <c r="D27835" s="53" t="s">
        <v>33872</v>
      </c>
    </row>
    <row r="27836" spans="1:4" ht="15" x14ac:dyDescent="0.25">
      <c r="A27836" s="53" t="s">
        <v>31813</v>
      </c>
      <c r="B27836" s="53">
        <v>30</v>
      </c>
      <c r="C27836" s="53" t="s">
        <v>33536</v>
      </c>
      <c r="D27836" s="53" t="s">
        <v>33872</v>
      </c>
    </row>
    <row r="27837" spans="1:4" ht="15" x14ac:dyDescent="0.25">
      <c r="A27837" s="53" t="s">
        <v>31814</v>
      </c>
      <c r="B27837" s="53">
        <v>30</v>
      </c>
      <c r="C27837" s="53" t="s">
        <v>33536</v>
      </c>
      <c r="D27837" s="53" t="s">
        <v>33872</v>
      </c>
    </row>
    <row r="27838" spans="1:4" ht="15" x14ac:dyDescent="0.25">
      <c r="A27838" s="53" t="s">
        <v>31815</v>
      </c>
      <c r="B27838" s="53">
        <v>30</v>
      </c>
      <c r="C27838" s="53" t="s">
        <v>33536</v>
      </c>
      <c r="D27838" s="53" t="s">
        <v>33872</v>
      </c>
    </row>
    <row r="27839" spans="1:4" ht="15" x14ac:dyDescent="0.25">
      <c r="A27839" s="53" t="s">
        <v>31816</v>
      </c>
      <c r="B27839" s="53">
        <v>30</v>
      </c>
      <c r="C27839" s="53" t="s">
        <v>33536</v>
      </c>
      <c r="D27839" s="53" t="s">
        <v>33872</v>
      </c>
    </row>
    <row r="27840" spans="1:4" ht="15" x14ac:dyDescent="0.25">
      <c r="A27840" s="53" t="s">
        <v>31817</v>
      </c>
      <c r="B27840" s="53">
        <v>30</v>
      </c>
      <c r="C27840" s="53" t="s">
        <v>33536</v>
      </c>
      <c r="D27840" s="53" t="s">
        <v>33872</v>
      </c>
    </row>
    <row r="27841" spans="1:4" ht="15" x14ac:dyDescent="0.25">
      <c r="A27841" s="53" t="s">
        <v>31818</v>
      </c>
      <c r="B27841" s="53">
        <v>30</v>
      </c>
      <c r="C27841" s="53" t="s">
        <v>33541</v>
      </c>
      <c r="D27841" s="53" t="s">
        <v>33873</v>
      </c>
    </row>
    <row r="27842" spans="1:4" ht="15" x14ac:dyDescent="0.25">
      <c r="A27842" s="53" t="s">
        <v>31819</v>
      </c>
      <c r="B27842" s="53">
        <v>30</v>
      </c>
      <c r="C27842" s="53" t="s">
        <v>33536</v>
      </c>
      <c r="D27842" s="53" t="s">
        <v>33872</v>
      </c>
    </row>
    <row r="27843" spans="1:4" ht="15" x14ac:dyDescent="0.25">
      <c r="A27843" s="53" t="s">
        <v>31820</v>
      </c>
      <c r="B27843" s="53">
        <v>30</v>
      </c>
      <c r="C27843" s="53" t="s">
        <v>33536</v>
      </c>
      <c r="D27843" s="53" t="s">
        <v>33872</v>
      </c>
    </row>
    <row r="27844" spans="1:4" ht="15" x14ac:dyDescent="0.25">
      <c r="A27844" s="53" t="s">
        <v>31821</v>
      </c>
      <c r="B27844" s="53">
        <v>30</v>
      </c>
      <c r="C27844" s="53" t="s">
        <v>33536</v>
      </c>
      <c r="D27844" s="53" t="s">
        <v>33872</v>
      </c>
    </row>
    <row r="27845" spans="1:4" ht="15" x14ac:dyDescent="0.25">
      <c r="A27845" s="53" t="s">
        <v>31822</v>
      </c>
      <c r="B27845" s="53">
        <v>30</v>
      </c>
      <c r="C27845" s="53" t="s">
        <v>33536</v>
      </c>
      <c r="D27845" s="53" t="s">
        <v>33872</v>
      </c>
    </row>
    <row r="27846" spans="1:4" ht="15" x14ac:dyDescent="0.25">
      <c r="A27846" s="53" t="s">
        <v>31823</v>
      </c>
      <c r="B27846" s="53">
        <v>30</v>
      </c>
      <c r="C27846" s="53" t="s">
        <v>33536</v>
      </c>
      <c r="D27846" s="53" t="s">
        <v>33872</v>
      </c>
    </row>
    <row r="27847" spans="1:4" ht="15" x14ac:dyDescent="0.25">
      <c r="A27847" s="53" t="s">
        <v>31824</v>
      </c>
      <c r="B27847" s="53">
        <v>30</v>
      </c>
      <c r="C27847" s="53" t="s">
        <v>33536</v>
      </c>
      <c r="D27847" s="53" t="s">
        <v>33872</v>
      </c>
    </row>
    <row r="27848" spans="1:4" ht="15" x14ac:dyDescent="0.25">
      <c r="A27848" s="53" t="s">
        <v>31825</v>
      </c>
      <c r="B27848" s="53">
        <v>30</v>
      </c>
      <c r="C27848" s="53" t="s">
        <v>33536</v>
      </c>
      <c r="D27848" s="53" t="s">
        <v>33872</v>
      </c>
    </row>
    <row r="27849" spans="1:4" ht="15" x14ac:dyDescent="0.25">
      <c r="A27849" s="53" t="s">
        <v>31826</v>
      </c>
      <c r="B27849" s="53">
        <v>30</v>
      </c>
      <c r="C27849" s="53" t="s">
        <v>33536</v>
      </c>
      <c r="D27849" s="53" t="s">
        <v>33872</v>
      </c>
    </row>
    <row r="27850" spans="1:4" ht="15" x14ac:dyDescent="0.25">
      <c r="A27850" s="53" t="s">
        <v>31827</v>
      </c>
      <c r="B27850" s="53">
        <v>30</v>
      </c>
      <c r="C27850" s="53" t="s">
        <v>33536</v>
      </c>
      <c r="D27850" s="53" t="s">
        <v>33872</v>
      </c>
    </row>
    <row r="27851" spans="1:4" ht="15" x14ac:dyDescent="0.25">
      <c r="A27851" s="53" t="s">
        <v>31828</v>
      </c>
      <c r="B27851" s="53">
        <v>30</v>
      </c>
      <c r="C27851" s="53" t="s">
        <v>33541</v>
      </c>
      <c r="D27851" s="53" t="s">
        <v>33872</v>
      </c>
    </row>
    <row r="27852" spans="1:4" ht="15" x14ac:dyDescent="0.25">
      <c r="A27852" s="53" t="s">
        <v>31829</v>
      </c>
      <c r="B27852" s="53">
        <v>30</v>
      </c>
      <c r="C27852" s="53" t="s">
        <v>33536</v>
      </c>
      <c r="D27852" s="53" t="s">
        <v>33872</v>
      </c>
    </row>
    <row r="27853" spans="1:4" ht="15" x14ac:dyDescent="0.25">
      <c r="A27853" s="53" t="s">
        <v>31830</v>
      </c>
      <c r="B27853" s="53">
        <v>30</v>
      </c>
      <c r="C27853" s="53" t="s">
        <v>33536</v>
      </c>
      <c r="D27853" s="53" t="s">
        <v>33872</v>
      </c>
    </row>
    <row r="27854" spans="1:4" ht="15" x14ac:dyDescent="0.25">
      <c r="A27854" s="53" t="s">
        <v>31831</v>
      </c>
      <c r="B27854" s="53">
        <v>30</v>
      </c>
      <c r="C27854" s="53" t="s">
        <v>33536</v>
      </c>
      <c r="D27854" s="53" t="s">
        <v>33872</v>
      </c>
    </row>
    <row r="27855" spans="1:4" ht="15" x14ac:dyDescent="0.25">
      <c r="A27855" s="53" t="s">
        <v>31832</v>
      </c>
      <c r="B27855" s="53">
        <v>30</v>
      </c>
      <c r="C27855" s="53" t="s">
        <v>33536</v>
      </c>
      <c r="D27855" s="53" t="s">
        <v>33873</v>
      </c>
    </row>
    <row r="27856" spans="1:4" ht="15" x14ac:dyDescent="0.25">
      <c r="A27856" s="53" t="s">
        <v>31833</v>
      </c>
      <c r="B27856" s="53">
        <v>30</v>
      </c>
      <c r="C27856" s="53" t="s">
        <v>33536</v>
      </c>
      <c r="D27856" s="53" t="s">
        <v>33872</v>
      </c>
    </row>
    <row r="27857" spans="1:4" ht="15" x14ac:dyDescent="0.25">
      <c r="A27857" s="53" t="s">
        <v>31834</v>
      </c>
      <c r="B27857" s="53">
        <v>15</v>
      </c>
      <c r="C27857" s="53" t="s">
        <v>33536</v>
      </c>
      <c r="D27857" s="53" t="s">
        <v>33872</v>
      </c>
    </row>
    <row r="27858" spans="1:4" ht="15" x14ac:dyDescent="0.25">
      <c r="A27858" s="53" t="s">
        <v>31835</v>
      </c>
      <c r="B27858" s="53">
        <v>15</v>
      </c>
      <c r="C27858" s="53" t="s">
        <v>33536</v>
      </c>
      <c r="D27858" s="53" t="s">
        <v>33872</v>
      </c>
    </row>
    <row r="27859" spans="1:4" ht="15" x14ac:dyDescent="0.25">
      <c r="A27859" s="53" t="s">
        <v>31836</v>
      </c>
      <c r="B27859" s="53">
        <v>30</v>
      </c>
      <c r="C27859" s="53" t="s">
        <v>33538</v>
      </c>
      <c r="D27859" s="53" t="s">
        <v>33872</v>
      </c>
    </row>
    <row r="27860" spans="1:4" ht="15" x14ac:dyDescent="0.25">
      <c r="A27860" s="53" t="s">
        <v>31837</v>
      </c>
      <c r="B27860" s="53">
        <v>30</v>
      </c>
      <c r="C27860" s="53" t="s">
        <v>33536</v>
      </c>
      <c r="D27860" s="53" t="s">
        <v>33872</v>
      </c>
    </row>
    <row r="27861" spans="1:4" ht="15" x14ac:dyDescent="0.25">
      <c r="A27861" s="53" t="s">
        <v>31838</v>
      </c>
      <c r="B27861" s="53">
        <v>45</v>
      </c>
      <c r="C27861" s="53" t="s">
        <v>33536</v>
      </c>
      <c r="D27861" s="53" t="s">
        <v>33872</v>
      </c>
    </row>
    <row r="27862" spans="1:4" ht="15" x14ac:dyDescent="0.25">
      <c r="A27862" s="53" t="s">
        <v>31839</v>
      </c>
      <c r="B27862" s="53">
        <v>45</v>
      </c>
      <c r="C27862" s="53" t="s">
        <v>33536</v>
      </c>
      <c r="D27862" s="53" t="s">
        <v>33872</v>
      </c>
    </row>
    <row r="27863" spans="1:4" ht="15" x14ac:dyDescent="0.25">
      <c r="A27863" s="53" t="s">
        <v>31840</v>
      </c>
      <c r="B27863" s="53">
        <v>15</v>
      </c>
      <c r="C27863" s="53" t="s">
        <v>33536</v>
      </c>
      <c r="D27863" s="53" t="s">
        <v>33872</v>
      </c>
    </row>
    <row r="27864" spans="1:4" ht="15" x14ac:dyDescent="0.25">
      <c r="A27864" s="53" t="s">
        <v>31841</v>
      </c>
      <c r="B27864" s="53">
        <v>15</v>
      </c>
      <c r="C27864" s="53" t="s">
        <v>33536</v>
      </c>
      <c r="D27864" s="53" t="s">
        <v>33872</v>
      </c>
    </row>
    <row r="27865" spans="1:4" ht="15" x14ac:dyDescent="0.25">
      <c r="A27865" s="53" t="s">
        <v>31842</v>
      </c>
      <c r="B27865" s="53">
        <v>30</v>
      </c>
      <c r="C27865" s="53" t="s">
        <v>33536</v>
      </c>
      <c r="D27865" s="53" t="s">
        <v>33872</v>
      </c>
    </row>
    <row r="27866" spans="1:4" ht="15" x14ac:dyDescent="0.25">
      <c r="A27866" s="53" t="s">
        <v>31843</v>
      </c>
      <c r="B27866" s="53">
        <v>45</v>
      </c>
      <c r="C27866" s="53" t="s">
        <v>33536</v>
      </c>
      <c r="D27866" s="53" t="s">
        <v>33872</v>
      </c>
    </row>
    <row r="27867" spans="1:4" ht="15" x14ac:dyDescent="0.25">
      <c r="A27867" s="53" t="s">
        <v>31844</v>
      </c>
      <c r="B27867" s="53">
        <v>15</v>
      </c>
      <c r="C27867" s="53" t="s">
        <v>33536</v>
      </c>
      <c r="D27867" s="53" t="s">
        <v>33872</v>
      </c>
    </row>
    <row r="27868" spans="1:4" ht="15" x14ac:dyDescent="0.25">
      <c r="A27868" s="53" t="s">
        <v>31845</v>
      </c>
      <c r="B27868" s="53">
        <v>15</v>
      </c>
      <c r="C27868" s="53" t="s">
        <v>33536</v>
      </c>
      <c r="D27868" s="53" t="s">
        <v>33872</v>
      </c>
    </row>
    <row r="27869" spans="1:4" ht="15" x14ac:dyDescent="0.25">
      <c r="A27869" s="53" t="s">
        <v>31846</v>
      </c>
      <c r="B27869" s="53">
        <v>15</v>
      </c>
      <c r="C27869" s="53" t="s">
        <v>33536</v>
      </c>
      <c r="D27869" s="53" t="s">
        <v>33872</v>
      </c>
    </row>
    <row r="27870" spans="1:4" ht="15" x14ac:dyDescent="0.25">
      <c r="A27870" s="53" t="s">
        <v>31847</v>
      </c>
      <c r="B27870" s="53">
        <v>15</v>
      </c>
      <c r="C27870" s="53" t="s">
        <v>33536</v>
      </c>
      <c r="D27870" s="53" t="s">
        <v>33872</v>
      </c>
    </row>
    <row r="27871" spans="1:4" ht="15" x14ac:dyDescent="0.25">
      <c r="A27871" s="53" t="s">
        <v>31848</v>
      </c>
      <c r="B27871" s="53">
        <v>15</v>
      </c>
      <c r="C27871" s="53" t="s">
        <v>33536</v>
      </c>
      <c r="D27871" s="53" t="s">
        <v>33872</v>
      </c>
    </row>
    <row r="27872" spans="1:4" ht="15" x14ac:dyDescent="0.25">
      <c r="A27872" s="53" t="s">
        <v>31849</v>
      </c>
      <c r="B27872" s="53">
        <v>45</v>
      </c>
      <c r="C27872" s="53" t="s">
        <v>33536</v>
      </c>
      <c r="D27872" s="53" t="s">
        <v>33872</v>
      </c>
    </row>
    <row r="27873" spans="1:4" ht="15" x14ac:dyDescent="0.25">
      <c r="A27873" s="53" t="s">
        <v>31850</v>
      </c>
      <c r="B27873" s="53">
        <v>30</v>
      </c>
      <c r="C27873" s="53" t="s">
        <v>33536</v>
      </c>
      <c r="D27873" s="53" t="s">
        <v>33872</v>
      </c>
    </row>
    <row r="27874" spans="1:4" ht="15" x14ac:dyDescent="0.25">
      <c r="A27874" s="53" t="s">
        <v>31851</v>
      </c>
      <c r="B27874" s="53">
        <v>15</v>
      </c>
      <c r="C27874" s="53" t="s">
        <v>33536</v>
      </c>
      <c r="D27874" s="53" t="s">
        <v>33872</v>
      </c>
    </row>
    <row r="27875" spans="1:4" ht="15" x14ac:dyDescent="0.25">
      <c r="A27875" s="53" t="s">
        <v>31852</v>
      </c>
      <c r="B27875" s="53">
        <v>15</v>
      </c>
      <c r="C27875" s="53" t="s">
        <v>33536</v>
      </c>
      <c r="D27875" s="53" t="s">
        <v>33872</v>
      </c>
    </row>
    <row r="27876" spans="1:4" ht="15" x14ac:dyDescent="0.25">
      <c r="A27876" s="53" t="s">
        <v>31853</v>
      </c>
      <c r="B27876" s="53">
        <v>30</v>
      </c>
      <c r="C27876" s="53" t="s">
        <v>33536</v>
      </c>
      <c r="D27876" s="53" t="s">
        <v>33872</v>
      </c>
    </row>
    <row r="27877" spans="1:4" ht="15" x14ac:dyDescent="0.25">
      <c r="A27877" s="53" t="s">
        <v>31854</v>
      </c>
      <c r="B27877" s="53">
        <v>45</v>
      </c>
      <c r="C27877" s="53" t="s">
        <v>33536</v>
      </c>
      <c r="D27877" s="53" t="s">
        <v>33872</v>
      </c>
    </row>
    <row r="27878" spans="1:4" ht="15" x14ac:dyDescent="0.25">
      <c r="A27878" s="53" t="s">
        <v>31855</v>
      </c>
      <c r="B27878" s="53">
        <v>45</v>
      </c>
      <c r="C27878" s="53" t="s">
        <v>33536</v>
      </c>
      <c r="D27878" s="53" t="s">
        <v>33872</v>
      </c>
    </row>
    <row r="27879" spans="1:4" ht="15" x14ac:dyDescent="0.25">
      <c r="A27879" s="53" t="s">
        <v>31856</v>
      </c>
      <c r="B27879" s="53">
        <v>30</v>
      </c>
      <c r="C27879" s="53" t="s">
        <v>33536</v>
      </c>
      <c r="D27879" s="53" t="s">
        <v>33872</v>
      </c>
    </row>
    <row r="27880" spans="1:4" ht="15" x14ac:dyDescent="0.25">
      <c r="A27880" s="53" t="s">
        <v>31857</v>
      </c>
      <c r="B27880" s="53">
        <v>15</v>
      </c>
      <c r="C27880" s="53" t="s">
        <v>33536</v>
      </c>
      <c r="D27880" s="53" t="s">
        <v>33872</v>
      </c>
    </row>
    <row r="27881" spans="1:4" ht="15" x14ac:dyDescent="0.25">
      <c r="A27881" s="53" t="s">
        <v>31858</v>
      </c>
      <c r="B27881" s="53">
        <v>30</v>
      </c>
      <c r="C27881" s="53" t="s">
        <v>33536</v>
      </c>
      <c r="D27881" s="53" t="s">
        <v>33872</v>
      </c>
    </row>
    <row r="27882" spans="1:4" ht="15" x14ac:dyDescent="0.25">
      <c r="A27882" s="53" t="s">
        <v>31859</v>
      </c>
      <c r="B27882" s="53">
        <v>0</v>
      </c>
      <c r="C27882" s="53" t="s">
        <v>33539</v>
      </c>
      <c r="D27882" s="53" t="s">
        <v>33872</v>
      </c>
    </row>
    <row r="27883" spans="1:4" ht="15" x14ac:dyDescent="0.25">
      <c r="A27883" s="53" t="s">
        <v>31860</v>
      </c>
      <c r="B27883" s="53">
        <v>0</v>
      </c>
      <c r="C27883" s="53" t="s">
        <v>33537</v>
      </c>
      <c r="D27883" s="53" t="s">
        <v>33872</v>
      </c>
    </row>
    <row r="27884" spans="1:4" ht="15" x14ac:dyDescent="0.25">
      <c r="A27884" s="53" t="s">
        <v>31861</v>
      </c>
      <c r="B27884" s="53">
        <v>30</v>
      </c>
      <c r="C27884" s="53" t="s">
        <v>33536</v>
      </c>
      <c r="D27884" s="53" t="s">
        <v>33872</v>
      </c>
    </row>
    <row r="27885" spans="1:4" ht="15" x14ac:dyDescent="0.25">
      <c r="A27885" s="53" t="s">
        <v>31862</v>
      </c>
      <c r="B27885" s="53">
        <v>30</v>
      </c>
      <c r="C27885" s="53" t="s">
        <v>33536</v>
      </c>
      <c r="D27885" s="53" t="s">
        <v>33872</v>
      </c>
    </row>
    <row r="27886" spans="1:4" ht="15" x14ac:dyDescent="0.25">
      <c r="A27886" s="53" t="s">
        <v>31863</v>
      </c>
      <c r="B27886" s="53">
        <v>15</v>
      </c>
      <c r="C27886" s="53" t="s">
        <v>33536</v>
      </c>
      <c r="D27886" s="53" t="s">
        <v>33872</v>
      </c>
    </row>
    <row r="27887" spans="1:4" ht="15" x14ac:dyDescent="0.25">
      <c r="A27887" s="53" t="s">
        <v>31864</v>
      </c>
      <c r="B27887" s="53">
        <v>15</v>
      </c>
      <c r="C27887" s="53" t="s">
        <v>33536</v>
      </c>
      <c r="D27887" s="53" t="s">
        <v>33872</v>
      </c>
    </row>
    <row r="27888" spans="1:4" ht="15" x14ac:dyDescent="0.25">
      <c r="A27888" s="53" t="s">
        <v>31865</v>
      </c>
      <c r="B27888" s="53">
        <v>30</v>
      </c>
      <c r="C27888" s="53" t="s">
        <v>33536</v>
      </c>
      <c r="D27888" s="53" t="s">
        <v>33872</v>
      </c>
    </row>
    <row r="27889" spans="1:4" ht="15" x14ac:dyDescent="0.25">
      <c r="A27889" s="53" t="s">
        <v>31866</v>
      </c>
      <c r="B27889" s="53">
        <v>30</v>
      </c>
      <c r="C27889" s="53" t="s">
        <v>33536</v>
      </c>
      <c r="D27889" s="53" t="s">
        <v>33872</v>
      </c>
    </row>
    <row r="27890" spans="1:4" ht="15" x14ac:dyDescent="0.25">
      <c r="A27890" s="53" t="s">
        <v>31867</v>
      </c>
      <c r="B27890" s="53">
        <v>30</v>
      </c>
      <c r="C27890" s="53" t="s">
        <v>33536</v>
      </c>
      <c r="D27890" s="53" t="s">
        <v>33872</v>
      </c>
    </row>
    <row r="27891" spans="1:4" ht="15" x14ac:dyDescent="0.25">
      <c r="A27891" s="53" t="s">
        <v>31868</v>
      </c>
      <c r="B27891" s="53">
        <v>30</v>
      </c>
      <c r="C27891" s="53" t="s">
        <v>33536</v>
      </c>
      <c r="D27891" s="53" t="s">
        <v>33872</v>
      </c>
    </row>
    <row r="27892" spans="1:4" ht="15" x14ac:dyDescent="0.25">
      <c r="A27892" s="53" t="s">
        <v>31869</v>
      </c>
      <c r="B27892" s="53">
        <v>60</v>
      </c>
      <c r="C27892" s="53" t="s">
        <v>33536</v>
      </c>
      <c r="D27892" s="53" t="s">
        <v>33872</v>
      </c>
    </row>
    <row r="27893" spans="1:4" ht="15" x14ac:dyDescent="0.25">
      <c r="A27893" s="53" t="s">
        <v>31870</v>
      </c>
      <c r="B27893" s="53">
        <v>30</v>
      </c>
      <c r="C27893" s="53" t="s">
        <v>33536</v>
      </c>
      <c r="D27893" s="53" t="s">
        <v>33872</v>
      </c>
    </row>
    <row r="27894" spans="1:4" ht="15" x14ac:dyDescent="0.25">
      <c r="A27894" s="53" t="s">
        <v>31871</v>
      </c>
      <c r="B27894" s="53">
        <v>30</v>
      </c>
      <c r="C27894" s="53" t="s">
        <v>33536</v>
      </c>
      <c r="D27894" s="53" t="s">
        <v>33872</v>
      </c>
    </row>
    <row r="27895" spans="1:4" ht="15" x14ac:dyDescent="0.25">
      <c r="A27895" s="53" t="s">
        <v>31872</v>
      </c>
      <c r="B27895" s="53">
        <v>30</v>
      </c>
      <c r="C27895" s="53" t="s">
        <v>33536</v>
      </c>
      <c r="D27895" s="53" t="s">
        <v>33872</v>
      </c>
    </row>
    <row r="27896" spans="1:4" ht="15" x14ac:dyDescent="0.25">
      <c r="A27896" s="53" t="s">
        <v>31873</v>
      </c>
      <c r="B27896" s="53">
        <v>30</v>
      </c>
      <c r="C27896" s="53" t="s">
        <v>33536</v>
      </c>
      <c r="D27896" s="53" t="s">
        <v>33872</v>
      </c>
    </row>
    <row r="27897" spans="1:4" ht="15" x14ac:dyDescent="0.25">
      <c r="A27897" s="53" t="s">
        <v>31874</v>
      </c>
      <c r="B27897" s="53">
        <v>60</v>
      </c>
      <c r="C27897" s="53" t="s">
        <v>33542</v>
      </c>
      <c r="D27897" s="53" t="s">
        <v>33872</v>
      </c>
    </row>
    <row r="27898" spans="1:4" ht="15" x14ac:dyDescent="0.25">
      <c r="A27898" s="53" t="s">
        <v>31875</v>
      </c>
      <c r="B27898" s="53">
        <v>30</v>
      </c>
      <c r="C27898" s="53"/>
      <c r="D27898" s="53" t="s">
        <v>33872</v>
      </c>
    </row>
    <row r="27899" spans="1:4" ht="15" x14ac:dyDescent="0.25">
      <c r="A27899" s="53" t="s">
        <v>31876</v>
      </c>
      <c r="B27899" s="53">
        <v>60</v>
      </c>
      <c r="C27899" s="53" t="s">
        <v>33542</v>
      </c>
      <c r="D27899" s="53" t="s">
        <v>33872</v>
      </c>
    </row>
    <row r="27900" spans="1:4" ht="15" x14ac:dyDescent="0.25">
      <c r="A27900" s="53" t="s">
        <v>31877</v>
      </c>
      <c r="B27900" s="53">
        <v>30</v>
      </c>
      <c r="C27900" s="53" t="s">
        <v>33536</v>
      </c>
      <c r="D27900" s="53" t="s">
        <v>33872</v>
      </c>
    </row>
    <row r="27901" spans="1:4" ht="15" x14ac:dyDescent="0.25">
      <c r="A27901" s="53" t="s">
        <v>31878</v>
      </c>
      <c r="B27901" s="53">
        <v>30</v>
      </c>
      <c r="C27901" s="53" t="s">
        <v>33536</v>
      </c>
      <c r="D27901" s="53" t="s">
        <v>33872</v>
      </c>
    </row>
    <row r="27902" spans="1:4" ht="15" x14ac:dyDescent="0.25">
      <c r="A27902" s="53" t="s">
        <v>31879</v>
      </c>
      <c r="B27902" s="53">
        <v>30</v>
      </c>
      <c r="C27902" s="53" t="s">
        <v>33536</v>
      </c>
      <c r="D27902" s="53" t="s">
        <v>33872</v>
      </c>
    </row>
    <row r="27903" spans="1:4" ht="15" x14ac:dyDescent="0.25">
      <c r="A27903" s="53" t="s">
        <v>31880</v>
      </c>
      <c r="B27903" s="53">
        <v>30</v>
      </c>
      <c r="C27903" s="53" t="s">
        <v>33536</v>
      </c>
      <c r="D27903" s="53" t="s">
        <v>33872</v>
      </c>
    </row>
    <row r="27904" spans="1:4" ht="15" x14ac:dyDescent="0.25">
      <c r="A27904" s="53" t="s">
        <v>31881</v>
      </c>
      <c r="B27904" s="53">
        <v>30</v>
      </c>
      <c r="C27904" s="53" t="s">
        <v>33536</v>
      </c>
      <c r="D27904" s="53" t="s">
        <v>33872</v>
      </c>
    </row>
    <row r="27905" spans="1:4" ht="15" x14ac:dyDescent="0.25">
      <c r="A27905" s="53" t="s">
        <v>31882</v>
      </c>
      <c r="B27905" s="53">
        <v>30</v>
      </c>
      <c r="C27905" s="53" t="s">
        <v>33536</v>
      </c>
      <c r="D27905" s="53" t="s">
        <v>33872</v>
      </c>
    </row>
    <row r="27906" spans="1:4" ht="15" x14ac:dyDescent="0.25">
      <c r="A27906" s="53" t="s">
        <v>31883</v>
      </c>
      <c r="B27906" s="53">
        <v>30</v>
      </c>
      <c r="C27906" s="53" t="s">
        <v>33536</v>
      </c>
      <c r="D27906" s="53" t="s">
        <v>33872</v>
      </c>
    </row>
    <row r="27907" spans="1:4" ht="15" x14ac:dyDescent="0.25">
      <c r="A27907" s="53" t="s">
        <v>31884</v>
      </c>
      <c r="B27907" s="53">
        <v>30</v>
      </c>
      <c r="C27907" s="53" t="s">
        <v>33536</v>
      </c>
      <c r="D27907" s="53" t="s">
        <v>33872</v>
      </c>
    </row>
    <row r="27908" spans="1:4" ht="15" x14ac:dyDescent="0.25">
      <c r="A27908" s="53" t="s">
        <v>31885</v>
      </c>
      <c r="B27908" s="53">
        <v>30</v>
      </c>
      <c r="C27908" s="53" t="s">
        <v>33542</v>
      </c>
      <c r="D27908" s="53" t="s">
        <v>33872</v>
      </c>
    </row>
    <row r="27909" spans="1:4" ht="15" x14ac:dyDescent="0.25">
      <c r="A27909" s="53" t="s">
        <v>31886</v>
      </c>
      <c r="B27909" s="53">
        <v>45</v>
      </c>
      <c r="C27909" s="53" t="s">
        <v>33536</v>
      </c>
      <c r="D27909" s="53" t="s">
        <v>33872</v>
      </c>
    </row>
    <row r="27910" spans="1:4" ht="15" x14ac:dyDescent="0.25">
      <c r="A27910" s="53" t="s">
        <v>31887</v>
      </c>
      <c r="B27910" s="53">
        <v>45</v>
      </c>
      <c r="C27910" s="53" t="s">
        <v>33536</v>
      </c>
      <c r="D27910" s="53" t="s">
        <v>33872</v>
      </c>
    </row>
    <row r="27911" spans="1:4" ht="15" x14ac:dyDescent="0.25">
      <c r="A27911" s="53" t="s">
        <v>31888</v>
      </c>
      <c r="B27911" s="53">
        <v>30</v>
      </c>
      <c r="C27911" s="53" t="s">
        <v>33536</v>
      </c>
      <c r="D27911" s="53" t="s">
        <v>33872</v>
      </c>
    </row>
    <row r="27912" spans="1:4" ht="15" x14ac:dyDescent="0.25">
      <c r="A27912" s="53" t="s">
        <v>31889</v>
      </c>
      <c r="B27912" s="53">
        <v>0</v>
      </c>
      <c r="C27912" s="53" t="s">
        <v>33537</v>
      </c>
      <c r="D27912" s="53" t="s">
        <v>33872</v>
      </c>
    </row>
    <row r="27913" spans="1:4" ht="15" x14ac:dyDescent="0.25">
      <c r="A27913" s="53" t="s">
        <v>33430</v>
      </c>
      <c r="B27913" s="53">
        <v>0</v>
      </c>
      <c r="C27913" s="53" t="s">
        <v>33537</v>
      </c>
      <c r="D27913" s="53" t="s">
        <v>33873</v>
      </c>
    </row>
    <row r="27914" spans="1:4" ht="15" x14ac:dyDescent="0.25">
      <c r="A27914" s="53" t="s">
        <v>31890</v>
      </c>
      <c r="B27914" s="53">
        <v>0</v>
      </c>
      <c r="C27914" s="53" t="s">
        <v>33564</v>
      </c>
      <c r="D27914" s="53" t="s">
        <v>33873</v>
      </c>
    </row>
    <row r="27915" spans="1:4" ht="15" x14ac:dyDescent="0.25">
      <c r="A27915" s="53" t="s">
        <v>31891</v>
      </c>
      <c r="B27915" s="53">
        <v>30</v>
      </c>
      <c r="C27915" s="53" t="s">
        <v>33536</v>
      </c>
      <c r="D27915" s="53" t="s">
        <v>33873</v>
      </c>
    </row>
    <row r="27916" spans="1:4" ht="15" x14ac:dyDescent="0.25">
      <c r="A27916" s="53" t="s">
        <v>31892</v>
      </c>
      <c r="B27916" s="53">
        <v>15</v>
      </c>
      <c r="C27916" s="53" t="s">
        <v>33536</v>
      </c>
      <c r="D27916" s="53" t="s">
        <v>33872</v>
      </c>
    </row>
    <row r="27917" spans="1:4" ht="15" x14ac:dyDescent="0.25">
      <c r="A27917" s="53" t="s">
        <v>31893</v>
      </c>
      <c r="B27917" s="53">
        <v>20</v>
      </c>
      <c r="C27917" s="53" t="s">
        <v>33536</v>
      </c>
      <c r="D27917" s="53" t="s">
        <v>33872</v>
      </c>
    </row>
    <row r="27918" spans="1:4" ht="15" x14ac:dyDescent="0.25">
      <c r="A27918" s="53" t="s">
        <v>31894</v>
      </c>
      <c r="B27918" s="53">
        <v>20</v>
      </c>
      <c r="C27918" s="53" t="s">
        <v>33536</v>
      </c>
      <c r="D27918" s="53" t="s">
        <v>33872</v>
      </c>
    </row>
    <row r="27919" spans="1:4" ht="15" x14ac:dyDescent="0.25">
      <c r="A27919" s="53" t="s">
        <v>31895</v>
      </c>
      <c r="B27919" s="53">
        <v>15</v>
      </c>
      <c r="C27919" s="53" t="s">
        <v>33536</v>
      </c>
      <c r="D27919" s="53" t="s">
        <v>33872</v>
      </c>
    </row>
    <row r="27920" spans="1:4" ht="15" x14ac:dyDescent="0.25">
      <c r="A27920" s="53" t="s">
        <v>31896</v>
      </c>
      <c r="B27920" s="53">
        <v>50</v>
      </c>
      <c r="C27920" s="53" t="s">
        <v>33536</v>
      </c>
      <c r="D27920" s="53" t="s">
        <v>33872</v>
      </c>
    </row>
    <row r="27921" spans="1:4" ht="15" x14ac:dyDescent="0.25">
      <c r="A27921" s="53" t="s">
        <v>31897</v>
      </c>
      <c r="B27921" s="53">
        <v>20</v>
      </c>
      <c r="C27921" s="53" t="s">
        <v>33536</v>
      </c>
      <c r="D27921" s="53" t="s">
        <v>33872</v>
      </c>
    </row>
    <row r="27922" spans="1:4" ht="15" x14ac:dyDescent="0.25">
      <c r="A27922" s="53" t="s">
        <v>31898</v>
      </c>
      <c r="B27922" s="53">
        <v>15</v>
      </c>
      <c r="C27922" s="53" t="s">
        <v>33536</v>
      </c>
      <c r="D27922" s="53" t="s">
        <v>33872</v>
      </c>
    </row>
    <row r="27923" spans="1:4" ht="15" x14ac:dyDescent="0.25">
      <c r="A27923" s="53" t="s">
        <v>31899</v>
      </c>
      <c r="B27923" s="53">
        <v>20</v>
      </c>
      <c r="C27923" s="53" t="s">
        <v>33536</v>
      </c>
      <c r="D27923" s="53" t="s">
        <v>33872</v>
      </c>
    </row>
    <row r="27924" spans="1:4" ht="15" x14ac:dyDescent="0.25">
      <c r="A27924" s="53" t="s">
        <v>31900</v>
      </c>
      <c r="B27924" s="53">
        <v>20</v>
      </c>
      <c r="C27924" s="53" t="s">
        <v>33536</v>
      </c>
      <c r="D27924" s="53" t="s">
        <v>33872</v>
      </c>
    </row>
    <row r="27925" spans="1:4" ht="15" x14ac:dyDescent="0.25">
      <c r="A27925" s="53" t="s">
        <v>31901</v>
      </c>
      <c r="B27925" s="53">
        <v>15</v>
      </c>
      <c r="C27925" s="53" t="s">
        <v>33536</v>
      </c>
      <c r="D27925" s="53" t="s">
        <v>33872</v>
      </c>
    </row>
    <row r="27926" spans="1:4" ht="15" x14ac:dyDescent="0.25">
      <c r="A27926" s="53" t="s">
        <v>31902</v>
      </c>
      <c r="B27926" s="53">
        <v>50</v>
      </c>
      <c r="C27926" s="53" t="s">
        <v>33542</v>
      </c>
      <c r="D27926" s="53" t="s">
        <v>33872</v>
      </c>
    </row>
    <row r="27927" spans="1:4" ht="15" x14ac:dyDescent="0.25">
      <c r="A27927" s="53" t="s">
        <v>31903</v>
      </c>
      <c r="B27927" s="53">
        <v>20</v>
      </c>
      <c r="C27927" s="53" t="s">
        <v>33536</v>
      </c>
      <c r="D27927" s="53" t="s">
        <v>33872</v>
      </c>
    </row>
    <row r="27928" spans="1:4" ht="15" x14ac:dyDescent="0.25">
      <c r="A27928" s="53" t="s">
        <v>31904</v>
      </c>
      <c r="B27928" s="53">
        <v>10</v>
      </c>
      <c r="C27928" s="53" t="s">
        <v>33536</v>
      </c>
      <c r="D27928" s="53" t="s">
        <v>33872</v>
      </c>
    </row>
    <row r="27929" spans="1:4" ht="15" x14ac:dyDescent="0.25">
      <c r="A27929" s="53" t="s">
        <v>31905</v>
      </c>
      <c r="B27929" s="53">
        <v>30</v>
      </c>
      <c r="C27929" s="53" t="s">
        <v>33536</v>
      </c>
      <c r="D27929" s="53" t="s">
        <v>33872</v>
      </c>
    </row>
    <row r="27930" spans="1:4" ht="15" x14ac:dyDescent="0.25">
      <c r="A27930" s="53" t="s">
        <v>31906</v>
      </c>
      <c r="B27930" s="53">
        <v>20</v>
      </c>
      <c r="C27930" s="53" t="s">
        <v>33536</v>
      </c>
      <c r="D27930" s="53" t="s">
        <v>33872</v>
      </c>
    </row>
    <row r="27931" spans="1:4" ht="15" x14ac:dyDescent="0.25">
      <c r="A27931" s="53" t="s">
        <v>31907</v>
      </c>
      <c r="B27931" s="53">
        <v>20</v>
      </c>
      <c r="C27931" s="53" t="s">
        <v>33536</v>
      </c>
      <c r="D27931" s="53" t="s">
        <v>33872</v>
      </c>
    </row>
    <row r="27932" spans="1:4" ht="15" x14ac:dyDescent="0.25">
      <c r="A27932" s="53" t="s">
        <v>31908</v>
      </c>
      <c r="B27932" s="53">
        <v>20</v>
      </c>
      <c r="C27932" s="53" t="s">
        <v>33536</v>
      </c>
      <c r="D27932" s="53" t="s">
        <v>33872</v>
      </c>
    </row>
    <row r="27933" spans="1:4" ht="15" x14ac:dyDescent="0.25">
      <c r="A27933" s="53" t="s">
        <v>31909</v>
      </c>
      <c r="B27933" s="53">
        <v>40</v>
      </c>
      <c r="C27933" s="53"/>
      <c r="D27933" s="53" t="s">
        <v>33872</v>
      </c>
    </row>
    <row r="27934" spans="1:4" ht="15" x14ac:dyDescent="0.25">
      <c r="A27934" s="53" t="s">
        <v>31910</v>
      </c>
      <c r="B27934" s="53">
        <v>20</v>
      </c>
      <c r="C27934" s="53" t="s">
        <v>33536</v>
      </c>
      <c r="D27934" s="53" t="s">
        <v>33872</v>
      </c>
    </row>
    <row r="27935" spans="1:4" ht="15" x14ac:dyDescent="0.25">
      <c r="A27935" s="53" t="s">
        <v>31911</v>
      </c>
      <c r="B27935" s="53">
        <v>15</v>
      </c>
      <c r="C27935" s="53" t="s">
        <v>33536</v>
      </c>
      <c r="D27935" s="53" t="s">
        <v>33872</v>
      </c>
    </row>
    <row r="27936" spans="1:4" ht="15" x14ac:dyDescent="0.25">
      <c r="A27936" s="53" t="s">
        <v>31912</v>
      </c>
      <c r="B27936" s="53">
        <v>20</v>
      </c>
      <c r="C27936" s="53" t="s">
        <v>33536</v>
      </c>
      <c r="D27936" s="53" t="s">
        <v>33872</v>
      </c>
    </row>
    <row r="27937" spans="1:4" ht="15" x14ac:dyDescent="0.25">
      <c r="A27937" s="53" t="s">
        <v>31913</v>
      </c>
      <c r="B27937" s="53">
        <v>15</v>
      </c>
      <c r="C27937" s="53" t="s">
        <v>33536</v>
      </c>
      <c r="D27937" s="53" t="s">
        <v>33872</v>
      </c>
    </row>
    <row r="27938" spans="1:4" ht="15" x14ac:dyDescent="0.25">
      <c r="A27938" s="53" t="s">
        <v>31914</v>
      </c>
      <c r="B27938" s="53">
        <v>20</v>
      </c>
      <c r="C27938" s="53" t="s">
        <v>33536</v>
      </c>
      <c r="D27938" s="53" t="s">
        <v>33872</v>
      </c>
    </row>
    <row r="27939" spans="1:4" ht="15" x14ac:dyDescent="0.25">
      <c r="A27939" s="53" t="s">
        <v>31915</v>
      </c>
      <c r="B27939" s="53">
        <v>20</v>
      </c>
      <c r="C27939" s="53" t="s">
        <v>33536</v>
      </c>
      <c r="D27939" s="53" t="s">
        <v>33872</v>
      </c>
    </row>
    <row r="27940" spans="1:4" ht="15" x14ac:dyDescent="0.25">
      <c r="A27940" s="53" t="s">
        <v>31916</v>
      </c>
      <c r="B27940" s="53">
        <v>15</v>
      </c>
      <c r="C27940" s="53" t="s">
        <v>33536</v>
      </c>
      <c r="D27940" s="53" t="s">
        <v>33872</v>
      </c>
    </row>
    <row r="27941" spans="1:4" ht="15" x14ac:dyDescent="0.25">
      <c r="A27941" s="53" t="s">
        <v>31917</v>
      </c>
      <c r="B27941" s="53">
        <v>20</v>
      </c>
      <c r="C27941" s="53" t="s">
        <v>33536</v>
      </c>
      <c r="D27941" s="53" t="s">
        <v>33872</v>
      </c>
    </row>
    <row r="27942" spans="1:4" ht="15" x14ac:dyDescent="0.25">
      <c r="A27942" s="53" t="s">
        <v>31918</v>
      </c>
      <c r="B27942" s="53">
        <v>10</v>
      </c>
      <c r="C27942" s="53" t="s">
        <v>33536</v>
      </c>
      <c r="D27942" s="53" t="s">
        <v>33872</v>
      </c>
    </row>
    <row r="27943" spans="1:4" ht="15" x14ac:dyDescent="0.25">
      <c r="A27943" s="53" t="s">
        <v>31919</v>
      </c>
      <c r="B27943" s="53">
        <v>30</v>
      </c>
      <c r="C27943" s="53" t="s">
        <v>33536</v>
      </c>
      <c r="D27943" s="53" t="s">
        <v>33872</v>
      </c>
    </row>
    <row r="27944" spans="1:4" ht="15" x14ac:dyDescent="0.25">
      <c r="A27944" s="53" t="s">
        <v>31920</v>
      </c>
      <c r="B27944" s="53">
        <v>20</v>
      </c>
      <c r="C27944" s="53" t="s">
        <v>33536</v>
      </c>
      <c r="D27944" s="53" t="s">
        <v>33872</v>
      </c>
    </row>
    <row r="27945" spans="1:4" ht="15" x14ac:dyDescent="0.25">
      <c r="A27945" s="53" t="s">
        <v>31921</v>
      </c>
      <c r="B27945" s="53">
        <v>20</v>
      </c>
      <c r="C27945" s="53" t="s">
        <v>33536</v>
      </c>
      <c r="D27945" s="53" t="s">
        <v>33872</v>
      </c>
    </row>
    <row r="27946" spans="1:4" ht="15" x14ac:dyDescent="0.25">
      <c r="A27946" s="53" t="s">
        <v>31922</v>
      </c>
      <c r="B27946" s="53">
        <v>20</v>
      </c>
      <c r="C27946" s="53" t="s">
        <v>33536</v>
      </c>
      <c r="D27946" s="53" t="s">
        <v>33872</v>
      </c>
    </row>
    <row r="27947" spans="1:4" ht="15" x14ac:dyDescent="0.25">
      <c r="A27947" s="53" t="s">
        <v>31923</v>
      </c>
      <c r="B27947" s="53">
        <v>40</v>
      </c>
      <c r="C27947" s="53" t="s">
        <v>33542</v>
      </c>
      <c r="D27947" s="53" t="s">
        <v>33872</v>
      </c>
    </row>
    <row r="27948" spans="1:4" ht="15" x14ac:dyDescent="0.25">
      <c r="A27948" s="53" t="s">
        <v>31924</v>
      </c>
      <c r="B27948" s="53">
        <v>20</v>
      </c>
      <c r="C27948" s="53" t="s">
        <v>33536</v>
      </c>
      <c r="D27948" s="53" t="s">
        <v>33872</v>
      </c>
    </row>
    <row r="27949" spans="1:4" ht="15" x14ac:dyDescent="0.25">
      <c r="A27949" s="53" t="s">
        <v>31925</v>
      </c>
      <c r="B27949" s="53">
        <v>15</v>
      </c>
      <c r="C27949" s="53" t="s">
        <v>33536</v>
      </c>
      <c r="D27949" s="53" t="s">
        <v>33872</v>
      </c>
    </row>
    <row r="27950" spans="1:4" ht="15" x14ac:dyDescent="0.25">
      <c r="A27950" s="53" t="s">
        <v>31926</v>
      </c>
      <c r="B27950" s="53">
        <v>20</v>
      </c>
      <c r="C27950" s="53" t="s">
        <v>33536</v>
      </c>
      <c r="D27950" s="53" t="s">
        <v>33872</v>
      </c>
    </row>
    <row r="27951" spans="1:4" ht="15" x14ac:dyDescent="0.25">
      <c r="A27951" s="53" t="s">
        <v>31927</v>
      </c>
      <c r="B27951" s="53">
        <v>15</v>
      </c>
      <c r="C27951" s="53" t="s">
        <v>33536</v>
      </c>
      <c r="D27951" s="53" t="s">
        <v>33872</v>
      </c>
    </row>
    <row r="27952" spans="1:4" ht="15" x14ac:dyDescent="0.25">
      <c r="A27952" s="53" t="s">
        <v>31928</v>
      </c>
      <c r="B27952" s="53">
        <v>20</v>
      </c>
      <c r="C27952" s="53" t="s">
        <v>33536</v>
      </c>
      <c r="D27952" s="53" t="s">
        <v>33872</v>
      </c>
    </row>
    <row r="27953" spans="1:4" ht="15" x14ac:dyDescent="0.25">
      <c r="A27953" s="53" t="s">
        <v>31929</v>
      </c>
      <c r="B27953" s="53">
        <v>20</v>
      </c>
      <c r="C27953" s="53" t="s">
        <v>33536</v>
      </c>
      <c r="D27953" s="53" t="s">
        <v>33872</v>
      </c>
    </row>
    <row r="27954" spans="1:4" ht="15" x14ac:dyDescent="0.25">
      <c r="A27954" s="53" t="s">
        <v>31930</v>
      </c>
      <c r="B27954" s="53">
        <v>15</v>
      </c>
      <c r="C27954" s="53" t="s">
        <v>33536</v>
      </c>
      <c r="D27954" s="53" t="s">
        <v>33872</v>
      </c>
    </row>
    <row r="27955" spans="1:4" ht="15" x14ac:dyDescent="0.25">
      <c r="A27955" s="53" t="s">
        <v>31931</v>
      </c>
      <c r="B27955" s="53">
        <v>20</v>
      </c>
      <c r="C27955" s="53" t="s">
        <v>33536</v>
      </c>
      <c r="D27955" s="53" t="s">
        <v>33872</v>
      </c>
    </row>
    <row r="27956" spans="1:4" ht="15" x14ac:dyDescent="0.25">
      <c r="A27956" s="53" t="s">
        <v>31932</v>
      </c>
      <c r="B27956" s="53">
        <v>10</v>
      </c>
      <c r="C27956" s="53" t="s">
        <v>33536</v>
      </c>
      <c r="D27956" s="53" t="s">
        <v>33872</v>
      </c>
    </row>
    <row r="27957" spans="1:4" ht="15" x14ac:dyDescent="0.25">
      <c r="A27957" s="53" t="s">
        <v>31933</v>
      </c>
      <c r="B27957" s="53">
        <v>0</v>
      </c>
      <c r="C27957" s="53" t="s">
        <v>33537</v>
      </c>
      <c r="D27957" s="53" t="s">
        <v>33872</v>
      </c>
    </row>
    <row r="27958" spans="1:4" ht="15" x14ac:dyDescent="0.25">
      <c r="A27958" s="53" t="s">
        <v>31934</v>
      </c>
      <c r="B27958" s="53">
        <v>0</v>
      </c>
      <c r="C27958" s="53" t="s">
        <v>33537</v>
      </c>
      <c r="D27958" s="53" t="s">
        <v>33872</v>
      </c>
    </row>
  </sheetData>
  <autoFilter ref="A1:D27958" xr:uid="{C9E0BA75-1C7E-4571-BA2C-4C72CE467AA1}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30BD2-0234-4300-8CE4-7FDCAB872C99}">
  <dimension ref="A1:K1589"/>
  <sheetViews>
    <sheetView workbookViewId="0">
      <pane xSplit="1" ySplit="1" topLeftCell="B1403" activePane="bottomRight" state="frozen"/>
      <selection activeCell="D6" sqref="D6:F6"/>
      <selection pane="topRight" activeCell="D6" sqref="D6:F6"/>
      <selection pane="bottomLeft" activeCell="D6" sqref="D6:F6"/>
      <selection pane="bottomRight" activeCell="D6" sqref="D6:F6"/>
    </sheetView>
  </sheetViews>
  <sheetFormatPr defaultRowHeight="12.75" x14ac:dyDescent="0.2"/>
  <cols>
    <col min="1" max="1" width="25.28515625" style="17" bestFit="1" customWidth="1"/>
    <col min="2" max="2" width="18.5703125" style="42" bestFit="1" customWidth="1"/>
    <col min="3" max="5" width="50.5703125" style="13" customWidth="1"/>
    <col min="6" max="7" width="9.140625" style="17"/>
    <col min="8" max="9" width="26.85546875" style="17" customWidth="1"/>
    <col min="10" max="10" width="45.140625" style="17" bestFit="1" customWidth="1"/>
    <col min="11" max="11" width="42.28515625" style="17" bestFit="1" customWidth="1"/>
    <col min="12" max="16384" width="9.140625" style="17"/>
  </cols>
  <sheetData>
    <row r="1" spans="1:11" x14ac:dyDescent="0.2">
      <c r="A1" s="10" t="s">
        <v>38</v>
      </c>
      <c r="B1" s="10" t="s">
        <v>32962</v>
      </c>
      <c r="C1" s="10" t="s">
        <v>39</v>
      </c>
      <c r="D1" s="10" t="s">
        <v>14</v>
      </c>
      <c r="E1" s="10" t="s">
        <v>12</v>
      </c>
      <c r="H1" s="39" t="s">
        <v>18</v>
      </c>
      <c r="I1" s="40" t="s">
        <v>31935</v>
      </c>
      <c r="J1" s="40" t="s">
        <v>14</v>
      </c>
      <c r="K1" s="41" t="s">
        <v>12</v>
      </c>
    </row>
    <row r="2" spans="1:11" ht="25.5" x14ac:dyDescent="0.2">
      <c r="A2" s="11" t="s">
        <v>2080</v>
      </c>
      <c r="B2" s="11" t="s">
        <v>32965</v>
      </c>
      <c r="C2" s="11" t="s">
        <v>2081</v>
      </c>
      <c r="D2" s="11" t="s">
        <v>391</v>
      </c>
      <c r="E2" s="11" t="s">
        <v>82</v>
      </c>
      <c r="H2" s="17" t="str">
        <f>IF(Table1[[#This Row],[Undergraduate or Postgraduate]]="","",IF('Calculator - Dropdowns'!$D$6="Programme",$C2&amp;": "&amp;A2,IF($C2&amp;": "&amp;A2='Calculator - Dropdowns'!$D$6,$C2&amp;": "&amp;A2,"")))</f>
        <v>MSc Minerals Resource Management (Distance Learning) - Cornwall: PTS0CSMCSMCA</v>
      </c>
      <c r="I2" s="17" t="str">
        <f>IF(Table1[[#This Row],[Department]]="","",IF('Calculator - Dropdowns'!$D$5="Postgraduate Taught or Undergraduate",$B2,IF($B2='Calculator - Dropdowns'!$D$5,$B2,"")))</f>
        <v>Postgraduate Taught</v>
      </c>
      <c r="J2" s="17" t="str">
        <f>IF(Table1[[#This Row],[Faculty]]="","",IF('Calculator - Dropdowns'!$D$4="Department",$D2,IF($D2='Calculator - Dropdowns'!$D$4,$D2,"")))</f>
        <v>Mining and Minerals</v>
      </c>
      <c r="K2" s="17" t="str">
        <f>IF('Calculator - Dropdowns'!$D$3="Faculty",$E2,IF('Calculator - Dropdowns'!$D$3=E2,E2,""))</f>
        <v>Faculty of Environment, Science and Economy</v>
      </c>
    </row>
    <row r="3" spans="1:11" ht="25.5" x14ac:dyDescent="0.2">
      <c r="A3" s="11" t="s">
        <v>2091</v>
      </c>
      <c r="B3" s="11" t="s">
        <v>32965</v>
      </c>
      <c r="C3" s="11" t="s">
        <v>2092</v>
      </c>
      <c r="D3" s="11" t="s">
        <v>617</v>
      </c>
      <c r="E3" s="11" t="s">
        <v>82</v>
      </c>
      <c r="H3" s="17" t="str">
        <f>IF(Table1[[#This Row],[Undergraduate or Postgraduate]]="","",IF('Calculator - Dropdowns'!$D$6="Programme",$C3&amp;": "&amp;A3,IF($C3&amp;": "&amp;A3='Calculator - Dropdowns'!$D$6,$C3&amp;": "&amp;A3,"")))</f>
        <v>MSc Management and Mining (Distance Learning) - Cornwall: PTS1SBECSMCA</v>
      </c>
      <c r="I3" s="17" t="str">
        <f>IF(Table1[[#This Row],[Department]]="","",IF('Calculator - Dropdowns'!$D$5="Postgraduate Taught or Undergraduate",$B3,IF($B3='Calculator - Dropdowns'!$D$5,$B3,"")))</f>
        <v>Postgraduate Taught</v>
      </c>
      <c r="J3" s="17" t="str">
        <f>IF(Table1[[#This Row],[Faculty]]="","",IF('Calculator - Dropdowns'!$D$4="Department",$D3,IF($D3='Calculator - Dropdowns'!$D$4,$D3,"")))</f>
        <v>Sustainable Futures</v>
      </c>
      <c r="K3" s="17" t="str">
        <f>IF('Calculator - Dropdowns'!$D$3="Faculty",$E3,IF('Calculator - Dropdowns'!$D$3=E3,E3,""))</f>
        <v>Faculty of Environment, Science and Economy</v>
      </c>
    </row>
    <row r="4" spans="1:11" x14ac:dyDescent="0.2">
      <c r="A4" s="11" t="s">
        <v>2078</v>
      </c>
      <c r="B4" s="11" t="s">
        <v>32965</v>
      </c>
      <c r="C4" s="11" t="s">
        <v>2079</v>
      </c>
      <c r="D4" s="11" t="s">
        <v>237</v>
      </c>
      <c r="E4" s="11" t="s">
        <v>76</v>
      </c>
      <c r="H4" s="17" t="str">
        <f>IF(Table1[[#This Row],[Undergraduate or Postgraduate]]="","",IF('Calculator - Dropdowns'!$D$6="Programme",$C4&amp;": "&amp;A4,IF($C4&amp;": "&amp;A4='Calculator - Dropdowns'!$D$6,$C4&amp;": "&amp;A4,"")))</f>
        <v>MA Anthrozoology (Distance Learning): PTA1HPSHPS68</v>
      </c>
      <c r="I4" s="17" t="str">
        <f>IF(Table1[[#This Row],[Department]]="","",IF('Calculator - Dropdowns'!$D$5="Postgraduate Taught or Undergraduate",$B4,IF($B4='Calculator - Dropdowns'!$D$5,$B4,"")))</f>
        <v>Postgraduate Taught</v>
      </c>
      <c r="J4" s="17" t="str">
        <f>IF(Table1[[#This Row],[Faculty]]="","",IF('Calculator - Dropdowns'!$D$4="Department",$D4,IF($D4='Calculator - Dropdowns'!$D$4,$D4,"")))</f>
        <v>Anthropology</v>
      </c>
      <c r="K4" s="17" t="str">
        <f>IF('Calculator - Dropdowns'!$D$3="Faculty",$E4,IF('Calculator - Dropdowns'!$D$3=E4,E4,""))</f>
        <v>Faculty of Humanities, Arts and Social Sciences</v>
      </c>
    </row>
    <row r="5" spans="1:11" x14ac:dyDescent="0.2">
      <c r="A5" s="11" t="s">
        <v>2082</v>
      </c>
      <c r="B5" s="11" t="s">
        <v>32965</v>
      </c>
      <c r="C5" s="11" t="s">
        <v>4697</v>
      </c>
      <c r="D5" s="11" t="s">
        <v>180</v>
      </c>
      <c r="E5" s="11" t="s">
        <v>76</v>
      </c>
      <c r="H5" s="17" t="str">
        <f>IF(Table1[[#This Row],[Undergraduate or Postgraduate]]="","",IF('Calculator - Dropdowns'!$D$6="Programme",$C5&amp;": "&amp;A5,IF($C5&amp;": "&amp;A5='Calculator - Dropdowns'!$D$6,$C5&amp;": "&amp;A5,"")))</f>
        <v>MSc Educational Research (Distance Learning): PTS1EDUEDU03</v>
      </c>
      <c r="I5" s="17" t="str">
        <f>IF(Table1[[#This Row],[Department]]="","",IF('Calculator - Dropdowns'!$D$5="Postgraduate Taught or Undergraduate",$B5,IF($B5='Calculator - Dropdowns'!$D$5,$B5,"")))</f>
        <v>Postgraduate Taught</v>
      </c>
      <c r="J5" s="17" t="str">
        <f>IF(Table1[[#This Row],[Faculty]]="","",IF('Calculator - Dropdowns'!$D$4="Department",$D5,IF($D5='Calculator - Dropdowns'!$D$4,$D5,"")))</f>
        <v>School of Education</v>
      </c>
      <c r="K5" s="17" t="str">
        <f>IF('Calculator - Dropdowns'!$D$3="Faculty",$E5,IF('Calculator - Dropdowns'!$D$3=E5,E5,""))</f>
        <v>Faculty of Humanities, Arts and Social Sciences</v>
      </c>
    </row>
    <row r="6" spans="1:11" ht="25.5" x14ac:dyDescent="0.2">
      <c r="A6" s="11" t="s">
        <v>2083</v>
      </c>
      <c r="B6" s="11" t="s">
        <v>32965</v>
      </c>
      <c r="C6" s="11" t="s">
        <v>2084</v>
      </c>
      <c r="D6" s="11" t="s">
        <v>180</v>
      </c>
      <c r="E6" s="11" t="s">
        <v>76</v>
      </c>
      <c r="H6" s="17" t="str">
        <f>IF(Table1[[#This Row],[Undergraduate or Postgraduate]]="","",IF('Calculator - Dropdowns'!$D$6="Programme",$C6&amp;": "&amp;A6,IF($C6&amp;": "&amp;A6='Calculator - Dropdowns'!$D$6,$C6&amp;": "&amp;A6,"")))</f>
        <v>PhD Education 4-year (MSc Educational Research) (Distance Learning): PTS1EDUEDU04</v>
      </c>
      <c r="I6" s="17" t="str">
        <f>IF(Table1[[#This Row],[Department]]="","",IF('Calculator - Dropdowns'!$D$5="Postgraduate Taught or Undergraduate",$B6,IF($B6='Calculator - Dropdowns'!$D$5,$B6,"")))</f>
        <v>Postgraduate Taught</v>
      </c>
      <c r="J6" s="17" t="str">
        <f>IF(Table1[[#This Row],[Faculty]]="","",IF('Calculator - Dropdowns'!$D$4="Department",$D6,IF($D6='Calculator - Dropdowns'!$D$4,$D6,"")))</f>
        <v>School of Education</v>
      </c>
      <c r="K6" s="17" t="str">
        <f>IF('Calculator - Dropdowns'!$D$3="Faculty",$E6,IF('Calculator - Dropdowns'!$D$3=E6,E6,""))</f>
        <v>Faculty of Humanities, Arts and Social Sciences</v>
      </c>
    </row>
    <row r="7" spans="1:11" ht="25.5" x14ac:dyDescent="0.2">
      <c r="A7" s="11" t="s">
        <v>2089</v>
      </c>
      <c r="B7" s="11" t="s">
        <v>32965</v>
      </c>
      <c r="C7" s="11" t="s">
        <v>2090</v>
      </c>
      <c r="D7" s="11" t="s">
        <v>481</v>
      </c>
      <c r="E7" s="11" t="s">
        <v>71</v>
      </c>
      <c r="H7" s="17" t="str">
        <f>IF(Table1[[#This Row],[Undergraduate or Postgraduate]]="","",IF('Calculator - Dropdowns'!$D$6="Programme",$C7&amp;": "&amp;A7,IF($C7&amp;": "&amp;A7='Calculator - Dropdowns'!$D$6,$C7&amp;": "&amp;A7,"")))</f>
        <v>MSc Environment and Human Health (Distance Learning) - Cornwall: PTS1EMSEMSCB</v>
      </c>
      <c r="I7" s="17" t="str">
        <f>IF(Table1[[#This Row],[Department]]="","",IF('Calculator - Dropdowns'!$D$5="Postgraduate Taught or Undergraduate",$B7,IF($B7='Calculator - Dropdowns'!$D$5,$B7,"")))</f>
        <v>Postgraduate Taught</v>
      </c>
      <c r="J7" s="17" t="str">
        <f>IF(Table1[[#This Row],[Faculty]]="","",IF('Calculator - Dropdowns'!$D$4="Department",$D7,IF($D7='Calculator - Dropdowns'!$D$4,$D7,"")))</f>
        <v>European Centre for Environment and Human Health</v>
      </c>
      <c r="K7" s="17" t="str">
        <f>IF('Calculator - Dropdowns'!$D$3="Faculty",$E7,IF('Calculator - Dropdowns'!$D$3=E7,E7,""))</f>
        <v>Faculty of Health and Life Sciences</v>
      </c>
    </row>
    <row r="8" spans="1:11" x14ac:dyDescent="0.2">
      <c r="A8" s="11" t="s">
        <v>2085</v>
      </c>
      <c r="B8" s="11" t="s">
        <v>32965</v>
      </c>
      <c r="C8" s="11" t="s">
        <v>2086</v>
      </c>
      <c r="D8" s="11" t="s">
        <v>464</v>
      </c>
      <c r="E8" s="11" t="s">
        <v>71</v>
      </c>
      <c r="H8" s="17" t="str">
        <f>IF(Table1[[#This Row],[Undergraduate or Postgraduate]]="","",IF('Calculator - Dropdowns'!$D$6="Programme",$C8&amp;": "&amp;A8,IF($C8&amp;": "&amp;A8='Calculator - Dropdowns'!$D$6,$C8&amp;": "&amp;A8,"")))</f>
        <v>MSc Extreme Medicine (Distance Learning): PTS1EMSEMS11</v>
      </c>
      <c r="I8" s="17" t="str">
        <f>IF(Table1[[#This Row],[Department]]="","",IF('Calculator - Dropdowns'!$D$5="Postgraduate Taught or Undergraduate",$B8,IF($B8='Calculator - Dropdowns'!$D$5,$B8,"")))</f>
        <v>Postgraduate Taught</v>
      </c>
      <c r="J8" s="17" t="str">
        <f>IF(Table1[[#This Row],[Faculty]]="","",IF('Calculator - Dropdowns'!$D$4="Department",$D8,IF($D8='Calculator - Dropdowns'!$D$4,$D8,"")))</f>
        <v>Health and Community Sciences</v>
      </c>
      <c r="K8" s="17" t="str">
        <f>IF('Calculator - Dropdowns'!$D$3="Faculty",$E8,IF('Calculator - Dropdowns'!$D$3=E8,E8,""))</f>
        <v>Faculty of Health and Life Sciences</v>
      </c>
    </row>
    <row r="9" spans="1:11" x14ac:dyDescent="0.2">
      <c r="A9" s="11" t="s">
        <v>2087</v>
      </c>
      <c r="B9" s="11" t="s">
        <v>32965</v>
      </c>
      <c r="C9" s="11" t="s">
        <v>2088</v>
      </c>
      <c r="D9" s="11" t="s">
        <v>70</v>
      </c>
      <c r="E9" s="11" t="s">
        <v>71</v>
      </c>
      <c r="H9" s="17" t="str">
        <f>IF(Table1[[#This Row],[Undergraduate or Postgraduate]]="","",IF('Calculator - Dropdowns'!$D$6="Programme",$C9&amp;": "&amp;A9,IF($C9&amp;": "&amp;A9='Calculator - Dropdowns'!$D$6,$C9&amp;": "&amp;A9,"")))</f>
        <v>MSc Genomic Medicine (Online) (Distance Learning): PTS1EMSEMS14</v>
      </c>
      <c r="I9" s="17" t="str">
        <f>IF(Table1[[#This Row],[Department]]="","",IF('Calculator - Dropdowns'!$D$5="Postgraduate Taught or Undergraduate",$B9,IF($B9='Calculator - Dropdowns'!$D$5,$B9,"")))</f>
        <v>Postgraduate Taught</v>
      </c>
      <c r="J9" s="17" t="str">
        <f>IF(Table1[[#This Row],[Faculty]]="","",IF('Calculator - Dropdowns'!$D$4="Department",$D9,IF($D9='Calculator - Dropdowns'!$D$4,$D9,"")))</f>
        <v>Medicine</v>
      </c>
      <c r="K9" s="17" t="str">
        <f>IF('Calculator - Dropdowns'!$D$3="Faculty",$E9,IF('Calculator - Dropdowns'!$D$3=E9,E9,""))</f>
        <v>Faculty of Health and Life Sciences</v>
      </c>
    </row>
    <row r="10" spans="1:11" x14ac:dyDescent="0.2">
      <c r="A10" s="11" t="s">
        <v>339</v>
      </c>
      <c r="B10" s="11" t="s">
        <v>32965</v>
      </c>
      <c r="C10" s="11" t="s">
        <v>340</v>
      </c>
      <c r="D10" s="11" t="s">
        <v>341</v>
      </c>
      <c r="E10" s="11" t="s">
        <v>82</v>
      </c>
      <c r="H10" s="17" t="str">
        <f>IF(Table1[[#This Row],[Undergraduate or Postgraduate]]="","",IF('Calculator - Dropdowns'!$D$6="Programme",$C10&amp;": "&amp;A10,IF($C10&amp;": "&amp;A10='Calculator - Dropdowns'!$D$6,$C10&amp;": "&amp;A10,"")))</f>
        <v>MRes Accounting and Finance: PTR1SBESBE05</v>
      </c>
      <c r="I10" s="17" t="str">
        <f>IF(Table1[[#This Row],[Department]]="","",IF('Calculator - Dropdowns'!$D$5="Postgraduate Taught or Undergraduate",$B10,IF($B10='Calculator - Dropdowns'!$D$5,$B10,"")))</f>
        <v>Postgraduate Taught</v>
      </c>
      <c r="J10" s="17" t="str">
        <f>IF(Table1[[#This Row],[Faculty]]="","",IF('Calculator - Dropdowns'!$D$4="Department",$D10,IF($D10='Calculator - Dropdowns'!$D$4,$D10,"")))</f>
        <v>Accounting</v>
      </c>
      <c r="K10" s="17" t="str">
        <f>IF('Calculator - Dropdowns'!$D$3="Faculty",$E10,IF('Calculator - Dropdowns'!$D$3=E10,E10,""))</f>
        <v>Faculty of Environment, Science and Economy</v>
      </c>
    </row>
    <row r="11" spans="1:11" x14ac:dyDescent="0.2">
      <c r="A11" s="11" t="s">
        <v>567</v>
      </c>
      <c r="B11" s="11" t="s">
        <v>32965</v>
      </c>
      <c r="C11" s="11" t="s">
        <v>568</v>
      </c>
      <c r="D11" s="11" t="s">
        <v>341</v>
      </c>
      <c r="E11" s="11" t="s">
        <v>82</v>
      </c>
      <c r="H11" s="17" t="str">
        <f>IF(Table1[[#This Row],[Undergraduate or Postgraduate]]="","",IF('Calculator - Dropdowns'!$D$6="Programme",$C11&amp;": "&amp;A11,IF($C11&amp;": "&amp;A11='Calculator - Dropdowns'!$D$6,$C11&amp;": "&amp;A11,"")))</f>
        <v>MSc Accounting and Finance: PTS1SBESBE19</v>
      </c>
      <c r="I11" s="17" t="str">
        <f>IF(Table1[[#This Row],[Department]]="","",IF('Calculator - Dropdowns'!$D$5="Postgraduate Taught or Undergraduate",$B11,IF($B11='Calculator - Dropdowns'!$D$5,$B11,"")))</f>
        <v>Postgraduate Taught</v>
      </c>
      <c r="J11" s="17" t="str">
        <f>IF(Table1[[#This Row],[Faculty]]="","",IF('Calculator - Dropdowns'!$D$4="Department",$D11,IF($D11='Calculator - Dropdowns'!$D$4,$D11,"")))</f>
        <v>Accounting</v>
      </c>
      <c r="K11" s="17" t="str">
        <f>IF('Calculator - Dropdowns'!$D$3="Faculty",$E11,IF('Calculator - Dropdowns'!$D$3=E11,E11,""))</f>
        <v>Faculty of Environment, Science and Economy</v>
      </c>
    </row>
    <row r="12" spans="1:11" x14ac:dyDescent="0.2">
      <c r="A12" s="11" t="s">
        <v>337</v>
      </c>
      <c r="B12" s="11" t="s">
        <v>32965</v>
      </c>
      <c r="C12" s="11" t="s">
        <v>338</v>
      </c>
      <c r="D12" s="11" t="s">
        <v>32276</v>
      </c>
      <c r="E12" s="11" t="s">
        <v>82</v>
      </c>
      <c r="H12" s="17" t="str">
        <f>IF(Table1[[#This Row],[Undergraduate or Postgraduate]]="","",IF('Calculator - Dropdowns'!$D$6="Programme",$C12&amp;": "&amp;A12,IF($C12&amp;": "&amp;A12='Calculator - Dropdowns'!$D$6,$C12&amp;": "&amp;A12,"")))</f>
        <v>MRes Management: PTR1SBESBE04</v>
      </c>
      <c r="I12" s="17" t="str">
        <f>IF(Table1[[#This Row],[Department]]="","",IF('Calculator - Dropdowns'!$D$5="Postgraduate Taught or Undergraduate",$B12,IF($B12='Calculator - Dropdowns'!$D$5,$B12,"")))</f>
        <v>Postgraduate Taught</v>
      </c>
      <c r="J12" s="17" t="str">
        <f>IF(Table1[[#This Row],[Faculty]]="","",IF('Calculator - Dropdowns'!$D$4="Department",$D12,IF($D12='Calculator - Dropdowns'!$D$4,$D12,"")))</f>
        <v>Business Strategy and Marketing</v>
      </c>
      <c r="K12" s="17" t="str">
        <f>IF('Calculator - Dropdowns'!$D$3="Faculty",$E12,IF('Calculator - Dropdowns'!$D$3=E12,E12,""))</f>
        <v>Faculty of Environment, Science and Economy</v>
      </c>
    </row>
    <row r="13" spans="1:11" x14ac:dyDescent="0.2">
      <c r="A13" s="11" t="s">
        <v>358</v>
      </c>
      <c r="B13" s="11" t="s">
        <v>32965</v>
      </c>
      <c r="C13" s="11" t="s">
        <v>359</v>
      </c>
      <c r="D13" s="11" t="s">
        <v>32276</v>
      </c>
      <c r="E13" s="11" t="s">
        <v>82</v>
      </c>
      <c r="H13" s="17" t="str">
        <f>IF(Table1[[#This Row],[Undergraduate or Postgraduate]]="","",IF('Calculator - Dropdowns'!$D$6="Programme",$C13&amp;": "&amp;A13,IF($C13&amp;": "&amp;A13='Calculator - Dropdowns'!$D$6,$C13&amp;": "&amp;A13,"")))</f>
        <v>MSc Marketing (9-month): PTS0SBESBE16</v>
      </c>
      <c r="I13" s="17" t="str">
        <f>IF(Table1[[#This Row],[Department]]="","",IF('Calculator - Dropdowns'!$D$5="Postgraduate Taught or Undergraduate",$B13,IF($B13='Calculator - Dropdowns'!$D$5,$B13,"")))</f>
        <v>Postgraduate Taught</v>
      </c>
      <c r="J13" s="17" t="str">
        <f>IF(Table1[[#This Row],[Faculty]]="","",IF('Calculator - Dropdowns'!$D$4="Department",$D13,IF($D13='Calculator - Dropdowns'!$D$4,$D13,"")))</f>
        <v>Business Strategy and Marketing</v>
      </c>
      <c r="K13" s="17" t="str">
        <f>IF('Calculator - Dropdowns'!$D$3="Faculty",$E13,IF('Calculator - Dropdowns'!$D$3=E13,E13,""))</f>
        <v>Faculty of Environment, Science and Economy</v>
      </c>
    </row>
    <row r="14" spans="1:11" x14ac:dyDescent="0.2">
      <c r="A14" s="11" t="s">
        <v>360</v>
      </c>
      <c r="B14" s="11" t="s">
        <v>32965</v>
      </c>
      <c r="C14" s="11" t="s">
        <v>361</v>
      </c>
      <c r="D14" s="11" t="s">
        <v>32276</v>
      </c>
      <c r="E14" s="11" t="s">
        <v>82</v>
      </c>
      <c r="H14" s="17" t="str">
        <f>IF(Table1[[#This Row],[Undergraduate or Postgraduate]]="","",IF('Calculator - Dropdowns'!$D$6="Programme",$C14&amp;": "&amp;A14,IF($C14&amp;": "&amp;A14='Calculator - Dropdowns'!$D$6,$C14&amp;": "&amp;A14,"")))</f>
        <v>MSc Management (9-month): PTS0SBESBE17</v>
      </c>
      <c r="I14" s="17" t="str">
        <f>IF(Table1[[#This Row],[Department]]="","",IF('Calculator - Dropdowns'!$D$5="Postgraduate Taught or Undergraduate",$B14,IF($B14='Calculator - Dropdowns'!$D$5,$B14,"")))</f>
        <v>Postgraduate Taught</v>
      </c>
      <c r="J14" s="17" t="str">
        <f>IF(Table1[[#This Row],[Faculty]]="","",IF('Calculator - Dropdowns'!$D$4="Department",$D14,IF($D14='Calculator - Dropdowns'!$D$4,$D14,"")))</f>
        <v>Business Strategy and Marketing</v>
      </c>
      <c r="K14" s="17" t="str">
        <f>IF('Calculator - Dropdowns'!$D$3="Faculty",$E14,IF('Calculator - Dropdowns'!$D$3=E14,E14,""))</f>
        <v>Faculty of Environment, Science and Economy</v>
      </c>
    </row>
    <row r="15" spans="1:11" x14ac:dyDescent="0.2">
      <c r="A15" s="11" t="s">
        <v>362</v>
      </c>
      <c r="B15" s="11" t="s">
        <v>32965</v>
      </c>
      <c r="C15" s="11" t="s">
        <v>363</v>
      </c>
      <c r="D15" s="11" t="s">
        <v>32276</v>
      </c>
      <c r="E15" s="11" t="s">
        <v>82</v>
      </c>
      <c r="H15" s="17" t="str">
        <f>IF(Table1[[#This Row],[Undergraduate or Postgraduate]]="","",IF('Calculator - Dropdowns'!$D$6="Programme",$C15&amp;": "&amp;A15,IF($C15&amp;": "&amp;A15='Calculator - Dropdowns'!$D$6,$C15&amp;": "&amp;A15,"")))</f>
        <v>MSc Digital Marketing (9-month): PTS0SBESBE18</v>
      </c>
      <c r="I15" s="17" t="str">
        <f>IF(Table1[[#This Row],[Department]]="","",IF('Calculator - Dropdowns'!$D$5="Postgraduate Taught or Undergraduate",$B15,IF($B15='Calculator - Dropdowns'!$D$5,$B15,"")))</f>
        <v>Postgraduate Taught</v>
      </c>
      <c r="J15" s="17" t="str">
        <f>IF(Table1[[#This Row],[Faculty]]="","",IF('Calculator - Dropdowns'!$D$4="Department",$D15,IF($D15='Calculator - Dropdowns'!$D$4,$D15,"")))</f>
        <v>Business Strategy and Marketing</v>
      </c>
      <c r="K15" s="17" t="str">
        <f>IF('Calculator - Dropdowns'!$D$3="Faculty",$E15,IF('Calculator - Dropdowns'!$D$3=E15,E15,""))</f>
        <v>Faculty of Environment, Science and Economy</v>
      </c>
    </row>
    <row r="16" spans="1:11" x14ac:dyDescent="0.2">
      <c r="A16" s="11" t="s">
        <v>570</v>
      </c>
      <c r="B16" s="11" t="s">
        <v>32965</v>
      </c>
      <c r="C16" s="11" t="s">
        <v>571</v>
      </c>
      <c r="D16" s="11" t="s">
        <v>32276</v>
      </c>
      <c r="E16" s="11" t="s">
        <v>82</v>
      </c>
      <c r="H16" s="17" t="str">
        <f>IF(Table1[[#This Row],[Undergraduate or Postgraduate]]="","",IF('Calculator - Dropdowns'!$D$6="Programme",$C16&amp;": "&amp;A16,IF($C16&amp;": "&amp;A16='Calculator - Dropdowns'!$D$6,$C16&amp;": "&amp;A16,"")))</f>
        <v>MSc Marketing: PTS1SBESBE21</v>
      </c>
      <c r="I16" s="17" t="str">
        <f>IF(Table1[[#This Row],[Department]]="","",IF('Calculator - Dropdowns'!$D$5="Postgraduate Taught or Undergraduate",$B16,IF($B16='Calculator - Dropdowns'!$D$5,$B16,"")))</f>
        <v>Postgraduate Taught</v>
      </c>
      <c r="J16" s="17" t="str">
        <f>IF(Table1[[#This Row],[Faculty]]="","",IF('Calculator - Dropdowns'!$D$4="Department",$D16,IF($D16='Calculator - Dropdowns'!$D$4,$D16,"")))</f>
        <v>Business Strategy and Marketing</v>
      </c>
      <c r="K16" s="17" t="str">
        <f>IF('Calculator - Dropdowns'!$D$3="Faculty",$E16,IF('Calculator - Dropdowns'!$D$3=E16,E16,""))</f>
        <v>Faculty of Environment, Science and Economy</v>
      </c>
    </row>
    <row r="17" spans="1:11" x14ac:dyDescent="0.2">
      <c r="A17" s="11" t="s">
        <v>589</v>
      </c>
      <c r="B17" s="11" t="s">
        <v>32965</v>
      </c>
      <c r="C17" s="11" t="s">
        <v>590</v>
      </c>
      <c r="D17" s="11" t="s">
        <v>32276</v>
      </c>
      <c r="E17" s="11" t="s">
        <v>82</v>
      </c>
      <c r="H17" s="17" t="str">
        <f>IF(Table1[[#This Row],[Undergraduate or Postgraduate]]="","",IF('Calculator - Dropdowns'!$D$6="Programme",$C17&amp;": "&amp;A17,IF($C17&amp;": "&amp;A17='Calculator - Dropdowns'!$D$6,$C17&amp;": "&amp;A17,"")))</f>
        <v>MSc International Business: PTS1SBESBE38</v>
      </c>
      <c r="I17" s="17" t="str">
        <f>IF(Table1[[#This Row],[Department]]="","",IF('Calculator - Dropdowns'!$D$5="Postgraduate Taught or Undergraduate",$B17,IF($B17='Calculator - Dropdowns'!$D$5,$B17,"")))</f>
        <v>Postgraduate Taught</v>
      </c>
      <c r="J17" s="17" t="str">
        <f>IF(Table1[[#This Row],[Faculty]]="","",IF('Calculator - Dropdowns'!$D$4="Department",$D17,IF($D17='Calculator - Dropdowns'!$D$4,$D17,"")))</f>
        <v>Business Strategy and Marketing</v>
      </c>
      <c r="K17" s="17" t="str">
        <f>IF('Calculator - Dropdowns'!$D$3="Faculty",$E17,IF('Calculator - Dropdowns'!$D$3=E17,E17,""))</f>
        <v>Faculty of Environment, Science and Economy</v>
      </c>
    </row>
    <row r="18" spans="1:11" x14ac:dyDescent="0.2">
      <c r="A18" s="11" t="s">
        <v>591</v>
      </c>
      <c r="B18" s="11" t="s">
        <v>32965</v>
      </c>
      <c r="C18" s="11" t="s">
        <v>592</v>
      </c>
      <c r="D18" s="11" t="s">
        <v>32276</v>
      </c>
      <c r="E18" s="11" t="s">
        <v>82</v>
      </c>
      <c r="H18" s="17" t="str">
        <f>IF(Table1[[#This Row],[Undergraduate or Postgraduate]]="","",IF('Calculator - Dropdowns'!$D$6="Programme",$C18&amp;": "&amp;A18,IF($C18&amp;": "&amp;A18='Calculator - Dropdowns'!$D$6,$C18&amp;": "&amp;A18,"")))</f>
        <v>MSc Management: PTS1SBESBE39</v>
      </c>
      <c r="I18" s="17" t="str">
        <f>IF(Table1[[#This Row],[Department]]="","",IF('Calculator - Dropdowns'!$D$5="Postgraduate Taught or Undergraduate",$B18,IF($B18='Calculator - Dropdowns'!$D$5,$B18,"")))</f>
        <v>Postgraduate Taught</v>
      </c>
      <c r="J18" s="17" t="str">
        <f>IF(Table1[[#This Row],[Faculty]]="","",IF('Calculator - Dropdowns'!$D$4="Department",$D18,IF($D18='Calculator - Dropdowns'!$D$4,$D18,"")))</f>
        <v>Business Strategy and Marketing</v>
      </c>
      <c r="K18" s="17" t="str">
        <f>IF('Calculator - Dropdowns'!$D$3="Faculty",$E18,IF('Calculator - Dropdowns'!$D$3=E18,E18,""))</f>
        <v>Faculty of Environment, Science and Economy</v>
      </c>
    </row>
    <row r="19" spans="1:11" x14ac:dyDescent="0.2">
      <c r="A19" s="11" t="s">
        <v>601</v>
      </c>
      <c r="B19" s="11" t="s">
        <v>32965</v>
      </c>
      <c r="C19" s="11" t="s">
        <v>602</v>
      </c>
      <c r="D19" s="11" t="s">
        <v>32276</v>
      </c>
      <c r="E19" s="11" t="s">
        <v>82</v>
      </c>
      <c r="H19" s="17" t="str">
        <f>IF(Table1[[#This Row],[Undergraduate or Postgraduate]]="","",IF('Calculator - Dropdowns'!$D$6="Programme",$C19&amp;": "&amp;A19,IF($C19&amp;": "&amp;A19='Calculator - Dropdowns'!$D$6,$C19&amp;": "&amp;A19,"")))</f>
        <v>MSc Digital Marketing: PTS1SBESBE44</v>
      </c>
      <c r="I19" s="17" t="str">
        <f>IF(Table1[[#This Row],[Department]]="","",IF('Calculator - Dropdowns'!$D$5="Postgraduate Taught or Undergraduate",$B19,IF($B19='Calculator - Dropdowns'!$D$5,$B19,"")))</f>
        <v>Postgraduate Taught</v>
      </c>
      <c r="J19" s="17" t="str">
        <f>IF(Table1[[#This Row],[Faculty]]="","",IF('Calculator - Dropdowns'!$D$4="Department",$D19,IF($D19='Calculator - Dropdowns'!$D$4,$D19,"")))</f>
        <v>Business Strategy and Marketing</v>
      </c>
      <c r="K19" s="17" t="str">
        <f>IF('Calculator - Dropdowns'!$D$3="Faculty",$E19,IF('Calculator - Dropdowns'!$D$3=E19,E19,""))</f>
        <v>Faculty of Environment, Science and Economy</v>
      </c>
    </row>
    <row r="20" spans="1:11" x14ac:dyDescent="0.2">
      <c r="A20" s="11" t="s">
        <v>32003</v>
      </c>
      <c r="B20" s="11" t="s">
        <v>32965</v>
      </c>
      <c r="C20" s="11" t="s">
        <v>32422</v>
      </c>
      <c r="D20" s="11" t="s">
        <v>32276</v>
      </c>
      <c r="E20" s="11" t="s">
        <v>82</v>
      </c>
      <c r="H20" s="17" t="str">
        <f>IF(Table1[[#This Row],[Undergraduate or Postgraduate]]="","",IF('Calculator - Dropdowns'!$D$6="Programme",$C20&amp;": "&amp;A20,IF($C20&amp;": "&amp;A20='Calculator - Dropdowns'!$D$6,$C20&amp;": "&amp;A20,"")))</f>
        <v>MSc International Business and Strategy: PTS1SBESBE50</v>
      </c>
      <c r="I20" s="17" t="str">
        <f>IF(Table1[[#This Row],[Department]]="","",IF('Calculator - Dropdowns'!$D$5="Postgraduate Taught or Undergraduate",$B20,IF($B20='Calculator - Dropdowns'!$D$5,$B20,"")))</f>
        <v>Postgraduate Taught</v>
      </c>
      <c r="J20" s="17" t="str">
        <f>IF(Table1[[#This Row],[Faculty]]="","",IF('Calculator - Dropdowns'!$D$4="Department",$D20,IF($D20='Calculator - Dropdowns'!$D$4,$D20,"")))</f>
        <v>Business Strategy and Marketing</v>
      </c>
      <c r="K20" s="17" t="str">
        <f>IF('Calculator - Dropdowns'!$D$3="Faculty",$E20,IF('Calculator - Dropdowns'!$D$3=E20,E20,""))</f>
        <v>Faculty of Environment, Science and Economy</v>
      </c>
    </row>
    <row r="21" spans="1:11" x14ac:dyDescent="0.2">
      <c r="A21" s="11" t="s">
        <v>32012</v>
      </c>
      <c r="B21" s="11" t="s">
        <v>32965</v>
      </c>
      <c r="C21" s="11" t="s">
        <v>32447</v>
      </c>
      <c r="D21" s="11" t="s">
        <v>32276</v>
      </c>
      <c r="E21" s="11" t="s">
        <v>82</v>
      </c>
      <c r="H21" s="17" t="str">
        <f>IF(Table1[[#This Row],[Undergraduate or Postgraduate]]="","",IF('Calculator - Dropdowns'!$D$6="Programme",$C21&amp;": "&amp;A21,IF($C21&amp;": "&amp;A21='Calculator - Dropdowns'!$D$6,$C21&amp;": "&amp;A21,"")))</f>
        <v>MSc Business and Management: PTS1SBESBE51</v>
      </c>
      <c r="I21" s="17" t="str">
        <f>IF(Table1[[#This Row],[Department]]="","",IF('Calculator - Dropdowns'!$D$5="Postgraduate Taught or Undergraduate",$B21,IF($B21='Calculator - Dropdowns'!$D$5,$B21,"")))</f>
        <v>Postgraduate Taught</v>
      </c>
      <c r="J21" s="17" t="str">
        <f>IF(Table1[[#This Row],[Faculty]]="","",IF('Calculator - Dropdowns'!$D$4="Department",$D21,IF($D21='Calculator - Dropdowns'!$D$4,$D21,"")))</f>
        <v>Business Strategy and Marketing</v>
      </c>
      <c r="K21" s="17" t="str">
        <f>IF('Calculator - Dropdowns'!$D$3="Faculty",$E21,IF('Calculator - Dropdowns'!$D$3=E21,E21,""))</f>
        <v>Faculty of Environment, Science and Economy</v>
      </c>
    </row>
    <row r="22" spans="1:11" x14ac:dyDescent="0.2">
      <c r="A22" s="11" t="s">
        <v>311</v>
      </c>
      <c r="B22" s="11" t="s">
        <v>32965</v>
      </c>
      <c r="C22" s="11" t="s">
        <v>312</v>
      </c>
      <c r="D22" s="11" t="s">
        <v>313</v>
      </c>
      <c r="E22" s="11" t="s">
        <v>82</v>
      </c>
      <c r="H22" s="17" t="str">
        <f>IF(Table1[[#This Row],[Undergraduate or Postgraduate]]="","",IF('Calculator - Dropdowns'!$D$6="Programme",$C22&amp;": "&amp;A22,IF($C22&amp;": "&amp;A22='Calculator - Dropdowns'!$D$6,$C22&amp;": "&amp;A22,"")))</f>
        <v>MRes Sustainable Futures (SWDTP): PTR1GOAGAECA</v>
      </c>
      <c r="I22" s="17" t="str">
        <f>IF(Table1[[#This Row],[Department]]="","",IF('Calculator - Dropdowns'!$D$5="Postgraduate Taught or Undergraduate",$B22,IF($B22='Calculator - Dropdowns'!$D$5,$B22,"")))</f>
        <v>Postgraduate Taught</v>
      </c>
      <c r="J22" s="17" t="str">
        <f>IF(Table1[[#This Row],[Faculty]]="","",IF('Calculator - Dropdowns'!$D$4="Department",$D22,IF($D22='Calculator - Dropdowns'!$D$4,$D22,"")))</f>
        <v>Centre for Geography and Environmental Sciences</v>
      </c>
      <c r="K22" s="17" t="str">
        <f>IF('Calculator - Dropdowns'!$D$3="Faculty",$E22,IF('Calculator - Dropdowns'!$D$3=E22,E22,""))</f>
        <v>Faculty of Environment, Science and Economy</v>
      </c>
    </row>
    <row r="23" spans="1:11" x14ac:dyDescent="0.2">
      <c r="A23" s="11" t="s">
        <v>317</v>
      </c>
      <c r="B23" s="11" t="s">
        <v>32965</v>
      </c>
      <c r="C23" s="11" t="s">
        <v>318</v>
      </c>
      <c r="D23" s="11" t="s">
        <v>313</v>
      </c>
      <c r="E23" s="11" t="s">
        <v>82</v>
      </c>
      <c r="H23" s="17" t="str">
        <f>IF(Table1[[#This Row],[Undergraduate or Postgraduate]]="","",IF('Calculator - Dropdowns'!$D$6="Programme",$C23&amp;": "&amp;A23,IF($C23&amp;": "&amp;A23='Calculator - Dropdowns'!$D$6,$C23&amp;": "&amp;A23,"")))</f>
        <v>MRes Sustainable Futures - Cornwall: PTR1GOAGOAC2</v>
      </c>
      <c r="I23" s="17" t="str">
        <f>IF(Table1[[#This Row],[Department]]="","",IF('Calculator - Dropdowns'!$D$5="Postgraduate Taught or Undergraduate",$B23,IF($B23='Calculator - Dropdowns'!$D$5,$B23,"")))</f>
        <v>Postgraduate Taught</v>
      </c>
      <c r="J23" s="17" t="str">
        <f>IF(Table1[[#This Row],[Faculty]]="","",IF('Calculator - Dropdowns'!$D$4="Department",$D23,IF($D23='Calculator - Dropdowns'!$D$4,$D23,"")))</f>
        <v>Centre for Geography and Environmental Sciences</v>
      </c>
      <c r="K23" s="17" t="str">
        <f>IF('Calculator - Dropdowns'!$D$3="Faculty",$E23,IF('Calculator - Dropdowns'!$D$3=E23,E23,""))</f>
        <v>Faculty of Environment, Science and Economy</v>
      </c>
    </row>
    <row r="24" spans="1:11" x14ac:dyDescent="0.2">
      <c r="A24" s="11" t="s">
        <v>492</v>
      </c>
      <c r="B24" s="11" t="s">
        <v>32965</v>
      </c>
      <c r="C24" s="11" t="s">
        <v>493</v>
      </c>
      <c r="D24" s="11" t="s">
        <v>313</v>
      </c>
      <c r="E24" s="11" t="s">
        <v>82</v>
      </c>
      <c r="H24" s="17" t="str">
        <f>IF(Table1[[#This Row],[Undergraduate or Postgraduate]]="","",IF('Calculator - Dropdowns'!$D$6="Programme",$C24&amp;": "&amp;A24,IF($C24&amp;": "&amp;A24='Calculator - Dropdowns'!$D$6,$C24&amp;": "&amp;A24,"")))</f>
        <v>MSc Sustainable Development - Cornwall: PTS1GAEGAECL</v>
      </c>
      <c r="I24" s="17" t="str">
        <f>IF(Table1[[#This Row],[Department]]="","",IF('Calculator - Dropdowns'!$D$5="Postgraduate Taught or Undergraduate",$B24,IF($B24='Calculator - Dropdowns'!$D$5,$B24,"")))</f>
        <v>Postgraduate Taught</v>
      </c>
      <c r="J24" s="17" t="str">
        <f>IF(Table1[[#This Row],[Faculty]]="","",IF('Calculator - Dropdowns'!$D$4="Department",$D24,IF($D24='Calculator - Dropdowns'!$D$4,$D24,"")))</f>
        <v>Centre for Geography and Environmental Sciences</v>
      </c>
      <c r="K24" s="17" t="str">
        <f>IF('Calculator - Dropdowns'!$D$3="Faculty",$E24,IF('Calculator - Dropdowns'!$D$3=E24,E24,""))</f>
        <v>Faculty of Environment, Science and Economy</v>
      </c>
    </row>
    <row r="25" spans="1:11" ht="25.5" x14ac:dyDescent="0.2">
      <c r="A25" s="11" t="s">
        <v>499</v>
      </c>
      <c r="B25" s="11" t="s">
        <v>32965</v>
      </c>
      <c r="C25" s="11" t="s">
        <v>500</v>
      </c>
      <c r="D25" s="11" t="s">
        <v>313</v>
      </c>
      <c r="E25" s="11" t="s">
        <v>82</v>
      </c>
      <c r="H25" s="17" t="str">
        <f>IF(Table1[[#This Row],[Undergraduate or Postgraduate]]="","",IF('Calculator - Dropdowns'!$D$6="Programme",$C25&amp;": "&amp;A25,IF($C25&amp;": "&amp;A25='Calculator - Dropdowns'!$D$6,$C25&amp;": "&amp;A25,"")))</f>
        <v>MSc Sustainable Development with International Placement - Cornwall: PTS1GOAGOACB</v>
      </c>
      <c r="I25" s="17" t="str">
        <f>IF(Table1[[#This Row],[Department]]="","",IF('Calculator - Dropdowns'!$D$5="Postgraduate Taught or Undergraduate",$B25,IF($B25='Calculator - Dropdowns'!$D$5,$B25,"")))</f>
        <v>Postgraduate Taught</v>
      </c>
      <c r="J25" s="17" t="str">
        <f>IF(Table1[[#This Row],[Faculty]]="","",IF('Calculator - Dropdowns'!$D$4="Department",$D25,IF($D25='Calculator - Dropdowns'!$D$4,$D25,"")))</f>
        <v>Centre for Geography and Environmental Sciences</v>
      </c>
      <c r="K25" s="17" t="str">
        <f>IF('Calculator - Dropdowns'!$D$3="Faculty",$E25,IF('Calculator - Dropdowns'!$D$3=E25,E25,""))</f>
        <v>Faculty of Environment, Science and Economy</v>
      </c>
    </row>
    <row r="26" spans="1:11" x14ac:dyDescent="0.2">
      <c r="A26" s="11" t="s">
        <v>501</v>
      </c>
      <c r="B26" s="11" t="s">
        <v>32965</v>
      </c>
      <c r="C26" s="11" t="s">
        <v>502</v>
      </c>
      <c r="D26" s="11" t="s">
        <v>313</v>
      </c>
      <c r="E26" s="11" t="s">
        <v>82</v>
      </c>
      <c r="H26" s="17" t="str">
        <f>IF(Table1[[#This Row],[Undergraduate or Postgraduate]]="","",IF('Calculator - Dropdowns'!$D$6="Programme",$C26&amp;": "&amp;A26,IF($C26&amp;": "&amp;A26='Calculator - Dropdowns'!$D$6,$C26&amp;": "&amp;A26,"")))</f>
        <v>MSc Marine and Coastal Sustainability - Cornwall: PTS1GOAGOACC</v>
      </c>
      <c r="I26" s="17" t="str">
        <f>IF(Table1[[#This Row],[Department]]="","",IF('Calculator - Dropdowns'!$D$5="Postgraduate Taught or Undergraduate",$B26,IF($B26='Calculator - Dropdowns'!$D$5,$B26,"")))</f>
        <v>Postgraduate Taught</v>
      </c>
      <c r="J26" s="17" t="str">
        <f>IF(Table1[[#This Row],[Faculty]]="","",IF('Calculator - Dropdowns'!$D$4="Department",$D26,IF($D26='Calculator - Dropdowns'!$D$4,$D26,"")))</f>
        <v>Centre for Geography and Environmental Sciences</v>
      </c>
      <c r="K26" s="17" t="str">
        <f>IF('Calculator - Dropdowns'!$D$3="Faculty",$E26,IF('Calculator - Dropdowns'!$D$3=E26,E26,""))</f>
        <v>Faculty of Environment, Science and Economy</v>
      </c>
    </row>
    <row r="27" spans="1:11" x14ac:dyDescent="0.2">
      <c r="A27" s="11" t="s">
        <v>418</v>
      </c>
      <c r="B27" s="11" t="s">
        <v>32965</v>
      </c>
      <c r="C27" s="11" t="s">
        <v>419</v>
      </c>
      <c r="D27" s="11" t="s">
        <v>420</v>
      </c>
      <c r="E27" s="11" t="s">
        <v>82</v>
      </c>
      <c r="H27" s="17" t="str">
        <f>IF(Table1[[#This Row],[Undergraduate or Postgraduate]]="","",IF('Calculator - Dropdowns'!$D$6="Programme",$C27&amp;": "&amp;A27,IF($C27&amp;": "&amp;A27='Calculator - Dropdowns'!$D$6,$C27&amp;": "&amp;A27,"")))</f>
        <v>MSc Data Science: PTS1ECSECS30</v>
      </c>
      <c r="I27" s="17" t="str">
        <f>IF(Table1[[#This Row],[Department]]="","",IF('Calculator - Dropdowns'!$D$5="Postgraduate Taught or Undergraduate",$B27,IF($B27='Calculator - Dropdowns'!$D$5,$B27,"")))</f>
        <v>Postgraduate Taught</v>
      </c>
      <c r="J27" s="17" t="str">
        <f>IF(Table1[[#This Row],[Faculty]]="","",IF('Calculator - Dropdowns'!$D$4="Department",$D27,IF($D27='Calculator - Dropdowns'!$D$4,$D27,"")))</f>
        <v>Computer Science</v>
      </c>
      <c r="K27" s="17" t="str">
        <f>IF('Calculator - Dropdowns'!$D$3="Faculty",$E27,IF('Calculator - Dropdowns'!$D$3=E27,E27,""))</f>
        <v>Faculty of Environment, Science and Economy</v>
      </c>
    </row>
    <row r="28" spans="1:11" x14ac:dyDescent="0.2">
      <c r="A28" s="11" t="s">
        <v>421</v>
      </c>
      <c r="B28" s="11" t="s">
        <v>32965</v>
      </c>
      <c r="C28" s="11" t="s">
        <v>422</v>
      </c>
      <c r="D28" s="11" t="s">
        <v>420</v>
      </c>
      <c r="E28" s="11" t="s">
        <v>82</v>
      </c>
      <c r="H28" s="17" t="str">
        <f>IF(Table1[[#This Row],[Undergraduate or Postgraduate]]="","",IF('Calculator - Dropdowns'!$D$6="Programme",$C28&amp;": "&amp;A28,IF($C28&amp;": "&amp;A28='Calculator - Dropdowns'!$D$6,$C28&amp;": "&amp;A28,"")))</f>
        <v>MSc Advanced Computer Science: PTS1ECSECS32</v>
      </c>
      <c r="I28" s="17" t="str">
        <f>IF(Table1[[#This Row],[Department]]="","",IF('Calculator - Dropdowns'!$D$5="Postgraduate Taught or Undergraduate",$B28,IF($B28='Calculator - Dropdowns'!$D$5,$B28,"")))</f>
        <v>Postgraduate Taught</v>
      </c>
      <c r="J28" s="17" t="str">
        <f>IF(Table1[[#This Row],[Faculty]]="","",IF('Calculator - Dropdowns'!$D$4="Department",$D28,IF($D28='Calculator - Dropdowns'!$D$4,$D28,"")))</f>
        <v>Computer Science</v>
      </c>
      <c r="K28" s="17" t="str">
        <f>IF('Calculator - Dropdowns'!$D$3="Faculty",$E28,IF('Calculator - Dropdowns'!$D$3=E28,E28,""))</f>
        <v>Faculty of Environment, Science and Economy</v>
      </c>
    </row>
    <row r="29" spans="1:11" x14ac:dyDescent="0.2">
      <c r="A29" s="11" t="s">
        <v>423</v>
      </c>
      <c r="B29" s="11" t="s">
        <v>32965</v>
      </c>
      <c r="C29" s="11" t="s">
        <v>424</v>
      </c>
      <c r="D29" s="11" t="s">
        <v>420</v>
      </c>
      <c r="E29" s="11" t="s">
        <v>82</v>
      </c>
      <c r="H29" s="17" t="str">
        <f>IF(Table1[[#This Row],[Undergraduate or Postgraduate]]="","",IF('Calculator - Dropdowns'!$D$6="Programme",$C29&amp;": "&amp;A29,IF($C29&amp;": "&amp;A29='Calculator - Dropdowns'!$D$6,$C29&amp;": "&amp;A29,"")))</f>
        <v>MSc Cyber Security Analytics: PTS1ECSECS33</v>
      </c>
      <c r="I29" s="17" t="str">
        <f>IF(Table1[[#This Row],[Department]]="","",IF('Calculator - Dropdowns'!$D$5="Postgraduate Taught or Undergraduate",$B29,IF($B29='Calculator - Dropdowns'!$D$5,$B29,"")))</f>
        <v>Postgraduate Taught</v>
      </c>
      <c r="J29" s="17" t="str">
        <f>IF(Table1[[#This Row],[Faculty]]="","",IF('Calculator - Dropdowns'!$D$4="Department",$D29,IF($D29='Calculator - Dropdowns'!$D$4,$D29,"")))</f>
        <v>Computer Science</v>
      </c>
      <c r="K29" s="17" t="str">
        <f>IF('Calculator - Dropdowns'!$D$3="Faculty",$E29,IF('Calculator - Dropdowns'!$D$3=E29,E29,""))</f>
        <v>Faculty of Environment, Science and Economy</v>
      </c>
    </row>
    <row r="30" spans="1:11" x14ac:dyDescent="0.2">
      <c r="A30" s="11" t="s">
        <v>425</v>
      </c>
      <c r="B30" s="11" t="s">
        <v>32965</v>
      </c>
      <c r="C30" s="11" t="s">
        <v>426</v>
      </c>
      <c r="D30" s="11" t="s">
        <v>420</v>
      </c>
      <c r="E30" s="11" t="s">
        <v>82</v>
      </c>
      <c r="H30" s="17" t="str">
        <f>IF(Table1[[#This Row],[Undergraduate or Postgraduate]]="","",IF('Calculator - Dropdowns'!$D$6="Programme",$C30&amp;": "&amp;A30,IF($C30&amp;": "&amp;A30='Calculator - Dropdowns'!$D$6,$C30&amp;": "&amp;A30,"")))</f>
        <v>MSc Data Science with Artificial Intelligence: PTS1ECSECS34</v>
      </c>
      <c r="I30" s="17" t="str">
        <f>IF(Table1[[#This Row],[Department]]="","",IF('Calculator - Dropdowns'!$D$5="Postgraduate Taught or Undergraduate",$B30,IF($B30='Calculator - Dropdowns'!$D$5,$B30,"")))</f>
        <v>Postgraduate Taught</v>
      </c>
      <c r="J30" s="17" t="str">
        <f>IF(Table1[[#This Row],[Faculty]]="","",IF('Calculator - Dropdowns'!$D$4="Department",$D30,IF($D30='Calculator - Dropdowns'!$D$4,$D30,"")))</f>
        <v>Computer Science</v>
      </c>
      <c r="K30" s="17" t="str">
        <f>IF('Calculator - Dropdowns'!$D$3="Faculty",$E30,IF('Calculator - Dropdowns'!$D$3=E30,E30,""))</f>
        <v>Faculty of Environment, Science and Economy</v>
      </c>
    </row>
    <row r="31" spans="1:11" x14ac:dyDescent="0.2">
      <c r="A31" s="11" t="s">
        <v>433</v>
      </c>
      <c r="B31" s="11" t="s">
        <v>32965</v>
      </c>
      <c r="C31" s="11" t="s">
        <v>434</v>
      </c>
      <c r="D31" s="11" t="s">
        <v>420</v>
      </c>
      <c r="E31" s="11" t="s">
        <v>82</v>
      </c>
      <c r="H31" s="17" t="str">
        <f>IF(Table1[[#This Row],[Undergraduate or Postgraduate]]="","",IF('Calculator - Dropdowns'!$D$6="Programme",$C31&amp;": "&amp;A31,IF($C31&amp;": "&amp;A31='Calculator - Dropdowns'!$D$6,$C31&amp;": "&amp;A31,"")))</f>
        <v>MSc Urban Analytics: PTS1ECSECS38</v>
      </c>
      <c r="I31" s="17" t="str">
        <f>IF(Table1[[#This Row],[Department]]="","",IF('Calculator - Dropdowns'!$D$5="Postgraduate Taught or Undergraduate",$B31,IF($B31='Calculator - Dropdowns'!$D$5,$B31,"")))</f>
        <v>Postgraduate Taught</v>
      </c>
      <c r="J31" s="17" t="str">
        <f>IF(Table1[[#This Row],[Faculty]]="","",IF('Calculator - Dropdowns'!$D$4="Department",$D31,IF($D31='Calculator - Dropdowns'!$D$4,$D31,"")))</f>
        <v>Computer Science</v>
      </c>
      <c r="K31" s="17" t="str">
        <f>IF('Calculator - Dropdowns'!$D$3="Faculty",$E31,IF('Calculator - Dropdowns'!$D$3=E31,E31,""))</f>
        <v>Faculty of Environment, Science and Economy</v>
      </c>
    </row>
    <row r="32" spans="1:11" x14ac:dyDescent="0.2">
      <c r="A32" s="11" t="s">
        <v>32159</v>
      </c>
      <c r="B32" s="11" t="s">
        <v>32965</v>
      </c>
      <c r="C32" s="11" t="s">
        <v>32943</v>
      </c>
      <c r="D32" s="11" t="s">
        <v>420</v>
      </c>
      <c r="E32" s="11" t="s">
        <v>82</v>
      </c>
      <c r="H32" s="17" t="str">
        <f>IF(Table1[[#This Row],[Undergraduate or Postgraduate]]="","",IF('Calculator - Dropdowns'!$D$6="Programme",$C32&amp;": "&amp;A32,IF($C32&amp;": "&amp;A32='Calculator - Dropdowns'!$D$6,$C32&amp;": "&amp;A32,"")))</f>
        <v>MSc Computer Science: PTS1ECSECS43</v>
      </c>
      <c r="I32" s="17" t="str">
        <f>IF(Table1[[#This Row],[Department]]="","",IF('Calculator - Dropdowns'!$D$5="Postgraduate Taught or Undergraduate",$B32,IF($B32='Calculator - Dropdowns'!$D$5,$B32,"")))</f>
        <v>Postgraduate Taught</v>
      </c>
      <c r="J32" s="17" t="str">
        <f>IF(Table1[[#This Row],[Faculty]]="","",IF('Calculator - Dropdowns'!$D$4="Department",$D32,IF($D32='Calculator - Dropdowns'!$D$4,$D32,"")))</f>
        <v>Computer Science</v>
      </c>
      <c r="K32" s="17" t="str">
        <f>IF('Calculator - Dropdowns'!$D$3="Faculty",$E32,IF('Calculator - Dropdowns'!$D$3=E32,E32,""))</f>
        <v>Faculty of Environment, Science and Economy</v>
      </c>
    </row>
    <row r="33" spans="1:11" x14ac:dyDescent="0.2">
      <c r="A33" s="11" t="s">
        <v>452</v>
      </c>
      <c r="B33" s="11" t="s">
        <v>32965</v>
      </c>
      <c r="C33" s="11" t="s">
        <v>453</v>
      </c>
      <c r="D33" s="11" t="s">
        <v>420</v>
      </c>
      <c r="E33" s="11" t="s">
        <v>82</v>
      </c>
      <c r="H33" s="17" t="str">
        <f>IF(Table1[[#This Row],[Undergraduate or Postgraduate]]="","",IF('Calculator - Dropdowns'!$D$6="Programme",$C33&amp;": "&amp;A33,IF($C33&amp;": "&amp;A33='Calculator - Dropdowns'!$D$6,$C33&amp;": "&amp;A33,"")))</f>
        <v>MSc Data Science with Business: PTS1ECSSBE10</v>
      </c>
      <c r="I33" s="17" t="str">
        <f>IF(Table1[[#This Row],[Department]]="","",IF('Calculator - Dropdowns'!$D$5="Postgraduate Taught or Undergraduate",$B33,IF($B33='Calculator - Dropdowns'!$D$5,$B33,"")))</f>
        <v>Postgraduate Taught</v>
      </c>
      <c r="J33" s="17" t="str">
        <f>IF(Table1[[#This Row],[Faculty]]="","",IF('Calculator - Dropdowns'!$D$4="Department",$D33,IF($D33='Calculator - Dropdowns'!$D$4,$D33,"")))</f>
        <v>Computer Science</v>
      </c>
      <c r="K33" s="17" t="str">
        <f>IF('Calculator - Dropdowns'!$D$3="Faculty",$E33,IF('Calculator - Dropdowns'!$D$3=E33,E33,""))</f>
        <v>Faculty of Environment, Science and Economy</v>
      </c>
    </row>
    <row r="34" spans="1:11" x14ac:dyDescent="0.2">
      <c r="A34" s="11" t="s">
        <v>454</v>
      </c>
      <c r="B34" s="11" t="s">
        <v>32965</v>
      </c>
      <c r="C34" s="11" t="s">
        <v>455</v>
      </c>
      <c r="D34" s="11" t="s">
        <v>420</v>
      </c>
      <c r="E34" s="11" t="s">
        <v>82</v>
      </c>
      <c r="H34" s="17" t="str">
        <f>IF(Table1[[#This Row],[Undergraduate or Postgraduate]]="","",IF('Calculator - Dropdowns'!$D$6="Programme",$C34&amp;": "&amp;A34,IF($C34&amp;": "&amp;A34='Calculator - Dropdowns'!$D$6,$C34&amp;": "&amp;A34,"")))</f>
        <v>MSc Advanced Computer Science with Business: PTS1ECSSBE11</v>
      </c>
      <c r="I34" s="17" t="str">
        <f>IF(Table1[[#This Row],[Department]]="","",IF('Calculator - Dropdowns'!$D$5="Postgraduate Taught or Undergraduate",$B34,IF($B34='Calculator - Dropdowns'!$D$5,$B34,"")))</f>
        <v>Postgraduate Taught</v>
      </c>
      <c r="J34" s="17" t="str">
        <f>IF(Table1[[#This Row],[Faculty]]="","",IF('Calculator - Dropdowns'!$D$4="Department",$D34,IF($D34='Calculator - Dropdowns'!$D$4,$D34,"")))</f>
        <v>Computer Science</v>
      </c>
      <c r="K34" s="17" t="str">
        <f>IF('Calculator - Dropdowns'!$D$3="Faculty",$E34,IF('Calculator - Dropdowns'!$D$3=E34,E34,""))</f>
        <v>Faculty of Environment, Science and Economy</v>
      </c>
    </row>
    <row r="35" spans="1:11" x14ac:dyDescent="0.2">
      <c r="A35" s="11" t="s">
        <v>368</v>
      </c>
      <c r="B35" s="11" t="s">
        <v>32965</v>
      </c>
      <c r="C35" s="11" t="s">
        <v>369</v>
      </c>
      <c r="D35" s="11" t="s">
        <v>133</v>
      </c>
      <c r="E35" s="11" t="s">
        <v>82</v>
      </c>
      <c r="H35" s="17" t="str">
        <f>IF(Table1[[#This Row],[Undergraduate or Postgraduate]]="","",IF('Calculator - Dropdowns'!$D$6="Programme",$C35&amp;": "&amp;A35,IF($C35&amp;": "&amp;A35='Calculator - Dropdowns'!$D$6,$C35&amp;": "&amp;A35,"")))</f>
        <v>MSc Conservation and Biodiversity - Cornwall: PTS1BIOBIOCA</v>
      </c>
      <c r="I35" s="17" t="str">
        <f>IF(Table1[[#This Row],[Department]]="","",IF('Calculator - Dropdowns'!$D$5="Postgraduate Taught or Undergraduate",$B35,IF($B35='Calculator - Dropdowns'!$D$5,$B35,"")))</f>
        <v>Postgraduate Taught</v>
      </c>
      <c r="J35" s="17" t="str">
        <f>IF(Table1[[#This Row],[Faculty]]="","",IF('Calculator - Dropdowns'!$D$4="Department",$D35,IF($D35='Calculator - Dropdowns'!$D$4,$D35,"")))</f>
        <v>Ecology and Conservation</v>
      </c>
      <c r="K35" s="17" t="str">
        <f>IF('Calculator - Dropdowns'!$D$3="Faculty",$E35,IF('Calculator - Dropdowns'!$D$3=E35,E35,""))</f>
        <v>Faculty of Environment, Science and Economy</v>
      </c>
    </row>
    <row r="36" spans="1:11" x14ac:dyDescent="0.2">
      <c r="A36" s="11" t="s">
        <v>370</v>
      </c>
      <c r="B36" s="11" t="s">
        <v>32965</v>
      </c>
      <c r="C36" s="11" t="s">
        <v>371</v>
      </c>
      <c r="D36" s="11" t="s">
        <v>133</v>
      </c>
      <c r="E36" s="11" t="s">
        <v>82</v>
      </c>
      <c r="H36" s="17" t="str">
        <f>IF(Table1[[#This Row],[Undergraduate or Postgraduate]]="","",IF('Calculator - Dropdowns'!$D$6="Programme",$C36&amp;": "&amp;A36,IF($C36&amp;": "&amp;A36='Calculator - Dropdowns'!$D$6,$C36&amp;": "&amp;A36,"")))</f>
        <v>MSc Evolutionary and Behavioural Ecology - Cornwall: PTS1BIOBIOCB</v>
      </c>
      <c r="I36" s="17" t="str">
        <f>IF(Table1[[#This Row],[Department]]="","",IF('Calculator - Dropdowns'!$D$5="Postgraduate Taught or Undergraduate",$B36,IF($B36='Calculator - Dropdowns'!$D$5,$B36,"")))</f>
        <v>Postgraduate Taught</v>
      </c>
      <c r="J36" s="17" t="str">
        <f>IF(Table1[[#This Row],[Faculty]]="","",IF('Calculator - Dropdowns'!$D$4="Department",$D36,IF($D36='Calculator - Dropdowns'!$D$4,$D36,"")))</f>
        <v>Ecology and Conservation</v>
      </c>
      <c r="K36" s="17" t="str">
        <f>IF('Calculator - Dropdowns'!$D$3="Faculty",$E36,IF('Calculator - Dropdowns'!$D$3=E36,E36,""))</f>
        <v>Faculty of Environment, Science and Economy</v>
      </c>
    </row>
    <row r="37" spans="1:11" ht="25.5" x14ac:dyDescent="0.2">
      <c r="A37" s="11" t="s">
        <v>372</v>
      </c>
      <c r="B37" s="11" t="s">
        <v>32965</v>
      </c>
      <c r="C37" s="11" t="s">
        <v>373</v>
      </c>
      <c r="D37" s="11" t="s">
        <v>133</v>
      </c>
      <c r="E37" s="11" t="s">
        <v>82</v>
      </c>
      <c r="H37" s="17" t="str">
        <f>IF(Table1[[#This Row],[Undergraduate or Postgraduate]]="","",IF('Calculator - Dropdowns'!$D$6="Programme",$C37&amp;": "&amp;A37,IF($C37&amp;": "&amp;A37='Calculator - Dropdowns'!$D$6,$C37&amp;": "&amp;A37,"")))</f>
        <v>MSc Marine Vertebrate Ecology and Conservation - Cornwall: PTS1BIOBIOCD</v>
      </c>
      <c r="I37" s="17" t="str">
        <f>IF(Table1[[#This Row],[Department]]="","",IF('Calculator - Dropdowns'!$D$5="Postgraduate Taught or Undergraduate",$B37,IF($B37='Calculator - Dropdowns'!$D$5,$B37,"")))</f>
        <v>Postgraduate Taught</v>
      </c>
      <c r="J37" s="17" t="str">
        <f>IF(Table1[[#This Row],[Faculty]]="","",IF('Calculator - Dropdowns'!$D$4="Department",$D37,IF($D37='Calculator - Dropdowns'!$D$4,$D37,"")))</f>
        <v>Ecology and Conservation</v>
      </c>
      <c r="K37" s="17" t="str">
        <f>IF('Calculator - Dropdowns'!$D$3="Faculty",$E37,IF('Calculator - Dropdowns'!$D$3=E37,E37,""))</f>
        <v>Faculty of Environment, Science and Economy</v>
      </c>
    </row>
    <row r="38" spans="1:11" x14ac:dyDescent="0.2">
      <c r="A38" s="11" t="s">
        <v>374</v>
      </c>
      <c r="B38" s="11" t="s">
        <v>32965</v>
      </c>
      <c r="C38" s="11" t="s">
        <v>375</v>
      </c>
      <c r="D38" s="11" t="s">
        <v>133</v>
      </c>
      <c r="E38" s="11" t="s">
        <v>82</v>
      </c>
      <c r="H38" s="17" t="str">
        <f>IF(Table1[[#This Row],[Undergraduate or Postgraduate]]="","",IF('Calculator - Dropdowns'!$D$6="Programme",$C38&amp;": "&amp;A38,IF($C38&amp;": "&amp;A38='Calculator - Dropdowns'!$D$6,$C38&amp;": "&amp;A38,"")))</f>
        <v>MSc Marine Environmental Management - Cornwall: PTS1BIOBIOCE</v>
      </c>
      <c r="I38" s="17" t="str">
        <f>IF(Table1[[#This Row],[Department]]="","",IF('Calculator - Dropdowns'!$D$5="Postgraduate Taught or Undergraduate",$B38,IF($B38='Calculator - Dropdowns'!$D$5,$B38,"")))</f>
        <v>Postgraduate Taught</v>
      </c>
      <c r="J38" s="17" t="str">
        <f>IF(Table1[[#This Row],[Faculty]]="","",IF('Calculator - Dropdowns'!$D$4="Department",$D38,IF($D38='Calculator - Dropdowns'!$D$4,$D38,"")))</f>
        <v>Ecology and Conservation</v>
      </c>
      <c r="K38" s="17" t="str">
        <f>IF('Calculator - Dropdowns'!$D$3="Faculty",$E38,IF('Calculator - Dropdowns'!$D$3=E38,E38,""))</f>
        <v>Faculty of Environment, Science and Economy</v>
      </c>
    </row>
    <row r="39" spans="1:11" ht="25.5" x14ac:dyDescent="0.2">
      <c r="A39" s="11" t="s">
        <v>376</v>
      </c>
      <c r="B39" s="11" t="s">
        <v>32965</v>
      </c>
      <c r="C39" s="11" t="s">
        <v>377</v>
      </c>
      <c r="D39" s="11" t="s">
        <v>133</v>
      </c>
      <c r="E39" s="11" t="s">
        <v>82</v>
      </c>
      <c r="H39" s="17" t="str">
        <f>IF(Table1[[#This Row],[Undergraduate or Postgraduate]]="","",IF('Calculator - Dropdowns'!$D$6="Programme",$C39&amp;": "&amp;A39,IF($C39&amp;": "&amp;A39='Calculator - Dropdowns'!$D$6,$C39&amp;": "&amp;A39,"")))</f>
        <v>MSc Conservation and Biodiversity with UK Field Course - Cornwall: PTS1BIOBIOCF</v>
      </c>
      <c r="I39" s="17" t="str">
        <f>IF(Table1[[#This Row],[Department]]="","",IF('Calculator - Dropdowns'!$D$5="Postgraduate Taught or Undergraduate",$B39,IF($B39='Calculator - Dropdowns'!$D$5,$B39,"")))</f>
        <v>Postgraduate Taught</v>
      </c>
      <c r="J39" s="17" t="str">
        <f>IF(Table1[[#This Row],[Faculty]]="","",IF('Calculator - Dropdowns'!$D$4="Department",$D39,IF($D39='Calculator - Dropdowns'!$D$4,$D39,"")))</f>
        <v>Ecology and Conservation</v>
      </c>
      <c r="K39" s="17" t="str">
        <f>IF('Calculator - Dropdowns'!$D$3="Faculty",$E39,IF('Calculator - Dropdowns'!$D$3=E39,E39,""))</f>
        <v>Faculty of Environment, Science and Economy</v>
      </c>
    </row>
    <row r="40" spans="1:11" ht="25.5" x14ac:dyDescent="0.2">
      <c r="A40" s="11" t="s">
        <v>378</v>
      </c>
      <c r="B40" s="11" t="s">
        <v>32965</v>
      </c>
      <c r="C40" s="11" t="s">
        <v>379</v>
      </c>
      <c r="D40" s="11" t="s">
        <v>133</v>
      </c>
      <c r="E40" s="11" t="s">
        <v>82</v>
      </c>
      <c r="H40" s="17" t="str">
        <f>IF(Table1[[#This Row],[Undergraduate or Postgraduate]]="","",IF('Calculator - Dropdowns'!$D$6="Programme",$C40&amp;": "&amp;A40,IF($C40&amp;": "&amp;A40='Calculator - Dropdowns'!$D$6,$C40&amp;": "&amp;A40,"")))</f>
        <v>MSc Evolutionary and Behavioural Ecology with UK Field Course - Cornwall: PTS1BIOBIOCG</v>
      </c>
      <c r="I40" s="17" t="str">
        <f>IF(Table1[[#This Row],[Department]]="","",IF('Calculator - Dropdowns'!$D$5="Postgraduate Taught or Undergraduate",$B40,IF($B40='Calculator - Dropdowns'!$D$5,$B40,"")))</f>
        <v>Postgraduate Taught</v>
      </c>
      <c r="J40" s="17" t="str">
        <f>IF(Table1[[#This Row],[Faculty]]="","",IF('Calculator - Dropdowns'!$D$4="Department",$D40,IF($D40='Calculator - Dropdowns'!$D$4,$D40,"")))</f>
        <v>Ecology and Conservation</v>
      </c>
      <c r="K40" s="17" t="str">
        <f>IF('Calculator - Dropdowns'!$D$3="Faculty",$E40,IF('Calculator - Dropdowns'!$D$3=E40,E40,""))</f>
        <v>Faculty of Environment, Science and Economy</v>
      </c>
    </row>
    <row r="41" spans="1:11" ht="25.5" x14ac:dyDescent="0.2">
      <c r="A41" s="11" t="s">
        <v>380</v>
      </c>
      <c r="B41" s="11" t="s">
        <v>32965</v>
      </c>
      <c r="C41" s="11" t="s">
        <v>381</v>
      </c>
      <c r="D41" s="11" t="s">
        <v>133</v>
      </c>
      <c r="E41" s="11" t="s">
        <v>82</v>
      </c>
      <c r="H41" s="17" t="str">
        <f>IF(Table1[[#This Row],[Undergraduate or Postgraduate]]="","",IF('Calculator - Dropdowns'!$D$6="Programme",$C41&amp;": "&amp;A41,IF($C41&amp;": "&amp;A41='Calculator - Dropdowns'!$D$6,$C41&amp;": "&amp;A41,"")))</f>
        <v>MSc Marine Environmental Management with UK Field Course - Cornwall: PTS1BIOBIOCH</v>
      </c>
      <c r="I41" s="17" t="str">
        <f>IF(Table1[[#This Row],[Department]]="","",IF('Calculator - Dropdowns'!$D$5="Postgraduate Taught or Undergraduate",$B41,IF($B41='Calculator - Dropdowns'!$D$5,$B41,"")))</f>
        <v>Postgraduate Taught</v>
      </c>
      <c r="J41" s="17" t="str">
        <f>IF(Table1[[#This Row],[Faculty]]="","",IF('Calculator - Dropdowns'!$D$4="Department",$D41,IF($D41='Calculator - Dropdowns'!$D$4,$D41,"")))</f>
        <v>Ecology and Conservation</v>
      </c>
      <c r="K41" s="17" t="str">
        <f>IF('Calculator - Dropdowns'!$D$3="Faculty",$E41,IF('Calculator - Dropdowns'!$D$3=E41,E41,""))</f>
        <v>Faculty of Environment, Science and Economy</v>
      </c>
    </row>
    <row r="42" spans="1:11" ht="25.5" x14ac:dyDescent="0.2">
      <c r="A42" s="11" t="s">
        <v>382</v>
      </c>
      <c r="B42" s="11" t="s">
        <v>32965</v>
      </c>
      <c r="C42" s="11" t="s">
        <v>383</v>
      </c>
      <c r="D42" s="11" t="s">
        <v>133</v>
      </c>
      <c r="E42" s="11" t="s">
        <v>82</v>
      </c>
      <c r="H42" s="17" t="str">
        <f>IF(Table1[[#This Row],[Undergraduate or Postgraduate]]="","",IF('Calculator - Dropdowns'!$D$6="Programme",$C42&amp;": "&amp;A42,IF($C42&amp;": "&amp;A42='Calculator - Dropdowns'!$D$6,$C42&amp;": "&amp;A42,"")))</f>
        <v>MSc Conservation and Biodiversity with International Field Course - Cornwall: PTS1BIOBIOCI</v>
      </c>
      <c r="I42" s="17" t="str">
        <f>IF(Table1[[#This Row],[Department]]="","",IF('Calculator - Dropdowns'!$D$5="Postgraduate Taught or Undergraduate",$B42,IF($B42='Calculator - Dropdowns'!$D$5,$B42,"")))</f>
        <v>Postgraduate Taught</v>
      </c>
      <c r="J42" s="17" t="str">
        <f>IF(Table1[[#This Row],[Faculty]]="","",IF('Calculator - Dropdowns'!$D$4="Department",$D42,IF($D42='Calculator - Dropdowns'!$D$4,$D42,"")))</f>
        <v>Ecology and Conservation</v>
      </c>
      <c r="K42" s="17" t="str">
        <f>IF('Calculator - Dropdowns'!$D$3="Faculty",$E42,IF('Calculator - Dropdowns'!$D$3=E42,E42,""))</f>
        <v>Faculty of Environment, Science and Economy</v>
      </c>
    </row>
    <row r="43" spans="1:11" ht="25.5" x14ac:dyDescent="0.2">
      <c r="A43" s="11" t="s">
        <v>384</v>
      </c>
      <c r="B43" s="11" t="s">
        <v>32965</v>
      </c>
      <c r="C43" s="11" t="s">
        <v>385</v>
      </c>
      <c r="D43" s="11" t="s">
        <v>133</v>
      </c>
      <c r="E43" s="11" t="s">
        <v>82</v>
      </c>
      <c r="H43" s="17" t="str">
        <f>IF(Table1[[#This Row],[Undergraduate or Postgraduate]]="","",IF('Calculator - Dropdowns'!$D$6="Programme",$C43&amp;": "&amp;A43,IF($C43&amp;": "&amp;A43='Calculator - Dropdowns'!$D$6,$C43&amp;": "&amp;A43,"")))</f>
        <v>MSc Evolutionary and Behavioural Ecology with International Field Course - Cornwall: PTS1BIOBIOCJ</v>
      </c>
      <c r="I43" s="17" t="str">
        <f>IF(Table1[[#This Row],[Department]]="","",IF('Calculator - Dropdowns'!$D$5="Postgraduate Taught or Undergraduate",$B43,IF($B43='Calculator - Dropdowns'!$D$5,$B43,"")))</f>
        <v>Postgraduate Taught</v>
      </c>
      <c r="J43" s="17" t="str">
        <f>IF(Table1[[#This Row],[Faculty]]="","",IF('Calculator - Dropdowns'!$D$4="Department",$D43,IF($D43='Calculator - Dropdowns'!$D$4,$D43,"")))</f>
        <v>Ecology and Conservation</v>
      </c>
      <c r="K43" s="17" t="str">
        <f>IF('Calculator - Dropdowns'!$D$3="Faculty",$E43,IF('Calculator - Dropdowns'!$D$3=E43,E43,""))</f>
        <v>Faculty of Environment, Science and Economy</v>
      </c>
    </row>
    <row r="44" spans="1:11" ht="25.5" x14ac:dyDescent="0.2">
      <c r="A44" s="11" t="s">
        <v>386</v>
      </c>
      <c r="B44" s="11" t="s">
        <v>32965</v>
      </c>
      <c r="C44" s="11" t="s">
        <v>387</v>
      </c>
      <c r="D44" s="11" t="s">
        <v>133</v>
      </c>
      <c r="E44" s="11" t="s">
        <v>82</v>
      </c>
      <c r="H44" s="17" t="str">
        <f>IF(Table1[[#This Row],[Undergraduate or Postgraduate]]="","",IF('Calculator - Dropdowns'!$D$6="Programme",$C44&amp;": "&amp;A44,IF($C44&amp;": "&amp;A44='Calculator - Dropdowns'!$D$6,$C44&amp;": "&amp;A44,"")))</f>
        <v>MSc Marine Environmental Management with International Field Course - Cornwall: PTS1BIOBIOCK</v>
      </c>
      <c r="I44" s="17" t="str">
        <f>IF(Table1[[#This Row],[Department]]="","",IF('Calculator - Dropdowns'!$D$5="Postgraduate Taught or Undergraduate",$B44,IF($B44='Calculator - Dropdowns'!$D$5,$B44,"")))</f>
        <v>Postgraduate Taught</v>
      </c>
      <c r="J44" s="17" t="str">
        <f>IF(Table1[[#This Row],[Faculty]]="","",IF('Calculator - Dropdowns'!$D$4="Department",$D44,IF($D44='Calculator - Dropdowns'!$D$4,$D44,"")))</f>
        <v>Ecology and Conservation</v>
      </c>
      <c r="K44" s="17" t="str">
        <f>IF('Calculator - Dropdowns'!$D$3="Faculty",$E44,IF('Calculator - Dropdowns'!$D$3=E44,E44,""))</f>
        <v>Faculty of Environment, Science and Economy</v>
      </c>
    </row>
    <row r="45" spans="1:11" x14ac:dyDescent="0.2">
      <c r="A45" s="11" t="s">
        <v>388</v>
      </c>
      <c r="B45" s="11" t="s">
        <v>32965</v>
      </c>
      <c r="C45" s="11" t="s">
        <v>347</v>
      </c>
      <c r="D45" s="11" t="s">
        <v>133</v>
      </c>
      <c r="E45" s="11" t="s">
        <v>82</v>
      </c>
      <c r="H45" s="17" t="str">
        <f>IF(Table1[[#This Row],[Undergraduate or Postgraduate]]="","",IF('Calculator - Dropdowns'!$D$6="Programme",$C45&amp;": "&amp;A45,IF($C45&amp;": "&amp;A45='Calculator - Dropdowns'!$D$6,$C45&amp;": "&amp;A45,"")))</f>
        <v>MSc Pathogen Evolution - Cornwall: PTS1BIOBIOCL</v>
      </c>
      <c r="I45" s="17" t="str">
        <f>IF(Table1[[#This Row],[Department]]="","",IF('Calculator - Dropdowns'!$D$5="Postgraduate Taught or Undergraduate",$B45,IF($B45='Calculator - Dropdowns'!$D$5,$B45,"")))</f>
        <v>Postgraduate Taught</v>
      </c>
      <c r="J45" s="17" t="str">
        <f>IF(Table1[[#This Row],[Faculty]]="","",IF('Calculator - Dropdowns'!$D$4="Department",$D45,IF($D45='Calculator - Dropdowns'!$D$4,$D45,"")))</f>
        <v>Ecology and Conservation</v>
      </c>
      <c r="K45" s="17" t="str">
        <f>IF('Calculator - Dropdowns'!$D$3="Faculty",$E45,IF('Calculator - Dropdowns'!$D$3=E45,E45,""))</f>
        <v>Faculty of Environment, Science and Economy</v>
      </c>
    </row>
    <row r="46" spans="1:11" ht="25.5" x14ac:dyDescent="0.2">
      <c r="A46" s="11" t="s">
        <v>32007</v>
      </c>
      <c r="B46" s="11" t="s">
        <v>32965</v>
      </c>
      <c r="C46" s="11" t="s">
        <v>32435</v>
      </c>
      <c r="D46" s="11" t="s">
        <v>133</v>
      </c>
      <c r="E46" s="11" t="s">
        <v>82</v>
      </c>
      <c r="H46" s="17" t="str">
        <f>IF(Table1[[#This Row],[Undergraduate or Postgraduate]]="","",IF('Calculator - Dropdowns'!$D$6="Programme",$C46&amp;": "&amp;A46,IF($C46&amp;": "&amp;A46='Calculator - Dropdowns'!$D$6,$C46&amp;": "&amp;A46,"")))</f>
        <v>MSc Evolutionary and Environmental Microbiology - Cornwall: PTS1ECCECCCA</v>
      </c>
      <c r="I46" s="17" t="str">
        <f>IF(Table1[[#This Row],[Department]]="","",IF('Calculator - Dropdowns'!$D$5="Postgraduate Taught or Undergraduate",$B46,IF($B46='Calculator - Dropdowns'!$D$5,$B46,"")))</f>
        <v>Postgraduate Taught</v>
      </c>
      <c r="J46" s="17" t="str">
        <f>IF(Table1[[#This Row],[Faculty]]="","",IF('Calculator - Dropdowns'!$D$4="Department",$D46,IF($D46='Calculator - Dropdowns'!$D$4,$D46,"")))</f>
        <v>Ecology and Conservation</v>
      </c>
      <c r="K46" s="17" t="str">
        <f>IF('Calculator - Dropdowns'!$D$3="Faculty",$E46,IF('Calculator - Dropdowns'!$D$3=E46,E46,""))</f>
        <v>Faculty of Environment, Science and Economy</v>
      </c>
    </row>
    <row r="47" spans="1:11" x14ac:dyDescent="0.2">
      <c r="A47" s="11" t="s">
        <v>482</v>
      </c>
      <c r="B47" s="11" t="s">
        <v>32965</v>
      </c>
      <c r="C47" s="11" t="s">
        <v>483</v>
      </c>
      <c r="D47" s="11" t="s">
        <v>133</v>
      </c>
      <c r="E47" s="11" t="s">
        <v>82</v>
      </c>
      <c r="H47" s="17" t="str">
        <f>IF(Table1[[#This Row],[Undergraduate or Postgraduate]]="","",IF('Calculator - Dropdowns'!$D$6="Programme",$C47&amp;": "&amp;A47,IF($C47&amp;": "&amp;A47='Calculator - Dropdowns'!$D$6,$C47&amp;": "&amp;A47,"")))</f>
        <v>MSc Conservation Science and Policy - Cornwall: PTS1GAEBIOCA</v>
      </c>
      <c r="I47" s="17" t="str">
        <f>IF(Table1[[#This Row],[Department]]="","",IF('Calculator - Dropdowns'!$D$5="Postgraduate Taught or Undergraduate",$B47,IF($B47='Calculator - Dropdowns'!$D$5,$B47,"")))</f>
        <v>Postgraduate Taught</v>
      </c>
      <c r="J47" s="17" t="str">
        <f>IF(Table1[[#This Row],[Faculty]]="","",IF('Calculator - Dropdowns'!$D$4="Department",$D47,IF($D47='Calculator - Dropdowns'!$D$4,$D47,"")))</f>
        <v>Ecology and Conservation</v>
      </c>
      <c r="K47" s="17" t="str">
        <f>IF('Calculator - Dropdowns'!$D$3="Faculty",$E47,IF('Calculator - Dropdowns'!$D$3=E47,E47,""))</f>
        <v>Faculty of Environment, Science and Economy</v>
      </c>
    </row>
    <row r="48" spans="1:11" ht="25.5" x14ac:dyDescent="0.2">
      <c r="A48" s="11" t="s">
        <v>484</v>
      </c>
      <c r="B48" s="11" t="s">
        <v>32965</v>
      </c>
      <c r="C48" s="11" t="s">
        <v>485</v>
      </c>
      <c r="D48" s="11" t="s">
        <v>133</v>
      </c>
      <c r="E48" s="11" t="s">
        <v>82</v>
      </c>
      <c r="H48" s="17" t="str">
        <f>IF(Table1[[#This Row],[Undergraduate or Postgraduate]]="","",IF('Calculator - Dropdowns'!$D$6="Programme",$C48&amp;": "&amp;A48,IF($C48&amp;": "&amp;A48='Calculator - Dropdowns'!$D$6,$C48&amp;": "&amp;A48,"")))</f>
        <v>MSc Conservation Science and Policy with UK Field Course - Cornwall: PTS1GAEBIOCB</v>
      </c>
      <c r="I48" s="17" t="str">
        <f>IF(Table1[[#This Row],[Department]]="","",IF('Calculator - Dropdowns'!$D$5="Postgraduate Taught or Undergraduate",$B48,IF($B48='Calculator - Dropdowns'!$D$5,$B48,"")))</f>
        <v>Postgraduate Taught</v>
      </c>
      <c r="J48" s="17" t="str">
        <f>IF(Table1[[#This Row],[Faculty]]="","",IF('Calculator - Dropdowns'!$D$4="Department",$D48,IF($D48='Calculator - Dropdowns'!$D$4,$D48,"")))</f>
        <v>Ecology and Conservation</v>
      </c>
      <c r="K48" s="17" t="str">
        <f>IF('Calculator - Dropdowns'!$D$3="Faculty",$E48,IF('Calculator - Dropdowns'!$D$3=E48,E48,""))</f>
        <v>Faculty of Environment, Science and Economy</v>
      </c>
    </row>
    <row r="49" spans="1:11" x14ac:dyDescent="0.2">
      <c r="A49" s="11" t="s">
        <v>342</v>
      </c>
      <c r="B49" s="11" t="s">
        <v>32965</v>
      </c>
      <c r="C49" s="11" t="s">
        <v>343</v>
      </c>
      <c r="D49" s="11" t="s">
        <v>344</v>
      </c>
      <c r="E49" s="11" t="s">
        <v>82</v>
      </c>
      <c r="H49" s="17" t="str">
        <f>IF(Table1[[#This Row],[Undergraduate or Postgraduate]]="","",IF('Calculator - Dropdowns'!$D$6="Programme",$C49&amp;": "&amp;A49,IF($C49&amp;": "&amp;A49='Calculator - Dropdowns'!$D$6,$C49&amp;": "&amp;A49,"")))</f>
        <v>MRes Economics: PTR1SBESBE06</v>
      </c>
      <c r="I49" s="17" t="str">
        <f>IF(Table1[[#This Row],[Department]]="","",IF('Calculator - Dropdowns'!$D$5="Postgraduate Taught or Undergraduate",$B49,IF($B49='Calculator - Dropdowns'!$D$5,$B49,"")))</f>
        <v>Postgraduate Taught</v>
      </c>
      <c r="J49" s="17" t="str">
        <f>IF(Table1[[#This Row],[Faculty]]="","",IF('Calculator - Dropdowns'!$D$4="Department",$D49,IF($D49='Calculator - Dropdowns'!$D$4,$D49,"")))</f>
        <v>Economics</v>
      </c>
      <c r="K49" s="17" t="str">
        <f>IF('Calculator - Dropdowns'!$D$3="Faculty",$E49,IF('Calculator - Dropdowns'!$D$3=E49,E49,""))</f>
        <v>Faculty of Environment, Science and Economy</v>
      </c>
    </row>
    <row r="50" spans="1:11" x14ac:dyDescent="0.2">
      <c r="A50" s="11" t="s">
        <v>557</v>
      </c>
      <c r="B50" s="11" t="s">
        <v>32965</v>
      </c>
      <c r="C50" s="11" t="s">
        <v>558</v>
      </c>
      <c r="D50" s="11" t="s">
        <v>344</v>
      </c>
      <c r="E50" s="11" t="s">
        <v>82</v>
      </c>
      <c r="H50" s="17" t="str">
        <f>IF(Table1[[#This Row],[Undergraduate or Postgraduate]]="","",IF('Calculator - Dropdowns'!$D$6="Programme",$C50&amp;": "&amp;A50,IF($C50&amp;": "&amp;A50='Calculator - Dropdowns'!$D$6,$C50&amp;": "&amp;A50,"")))</f>
        <v>MSc Economics and Econometrics: PTS1SBESBE03</v>
      </c>
      <c r="I50" s="17" t="str">
        <f>IF(Table1[[#This Row],[Department]]="","",IF('Calculator - Dropdowns'!$D$5="Postgraduate Taught or Undergraduate",$B50,IF($B50='Calculator - Dropdowns'!$D$5,$B50,"")))</f>
        <v>Postgraduate Taught</v>
      </c>
      <c r="J50" s="17" t="str">
        <f>IF(Table1[[#This Row],[Faculty]]="","",IF('Calculator - Dropdowns'!$D$4="Department",$D50,IF($D50='Calculator - Dropdowns'!$D$4,$D50,"")))</f>
        <v>Economics</v>
      </c>
      <c r="K50" s="17" t="str">
        <f>IF('Calculator - Dropdowns'!$D$3="Faculty",$E50,IF('Calculator - Dropdowns'!$D$3=E50,E50,""))</f>
        <v>Faculty of Environment, Science and Economy</v>
      </c>
    </row>
    <row r="51" spans="1:11" x14ac:dyDescent="0.2">
      <c r="A51" s="11" t="s">
        <v>559</v>
      </c>
      <c r="B51" s="11" t="s">
        <v>32965</v>
      </c>
      <c r="C51" s="11" t="s">
        <v>560</v>
      </c>
      <c r="D51" s="11" t="s">
        <v>344</v>
      </c>
      <c r="E51" s="11" t="s">
        <v>82</v>
      </c>
      <c r="H51" s="17" t="str">
        <f>IF(Table1[[#This Row],[Undergraduate or Postgraduate]]="","",IF('Calculator - Dropdowns'!$D$6="Programme",$C51&amp;": "&amp;A51,IF($C51&amp;": "&amp;A51='Calculator - Dropdowns'!$D$6,$C51&amp;": "&amp;A51,"")))</f>
        <v>MSc Economics: PTS1SBESBE05</v>
      </c>
      <c r="I51" s="17" t="str">
        <f>IF(Table1[[#This Row],[Department]]="","",IF('Calculator - Dropdowns'!$D$5="Postgraduate Taught or Undergraduate",$B51,IF($B51='Calculator - Dropdowns'!$D$5,$B51,"")))</f>
        <v>Postgraduate Taught</v>
      </c>
      <c r="J51" s="17" t="str">
        <f>IF(Table1[[#This Row],[Faculty]]="","",IF('Calculator - Dropdowns'!$D$4="Department",$D51,IF($D51='Calculator - Dropdowns'!$D$4,$D51,"")))</f>
        <v>Economics</v>
      </c>
      <c r="K51" s="17" t="str">
        <f>IF('Calculator - Dropdowns'!$D$3="Faculty",$E51,IF('Calculator - Dropdowns'!$D$3=E51,E51,""))</f>
        <v>Faculty of Environment, Science and Economy</v>
      </c>
    </row>
    <row r="52" spans="1:11" x14ac:dyDescent="0.2">
      <c r="A52" s="11" t="s">
        <v>561</v>
      </c>
      <c r="B52" s="11" t="s">
        <v>32965</v>
      </c>
      <c r="C52" s="11" t="s">
        <v>562</v>
      </c>
      <c r="D52" s="11" t="s">
        <v>344</v>
      </c>
      <c r="E52" s="11" t="s">
        <v>82</v>
      </c>
      <c r="H52" s="17" t="str">
        <f>IF(Table1[[#This Row],[Undergraduate or Postgraduate]]="","",IF('Calculator - Dropdowns'!$D$6="Programme",$C52&amp;": "&amp;A52,IF($C52&amp;": "&amp;A52='Calculator - Dropdowns'!$D$6,$C52&amp;": "&amp;A52,"")))</f>
        <v>MSc Financial Economics: PTS1SBESBE08</v>
      </c>
      <c r="I52" s="17" t="str">
        <f>IF(Table1[[#This Row],[Department]]="","",IF('Calculator - Dropdowns'!$D$5="Postgraduate Taught or Undergraduate",$B52,IF($B52='Calculator - Dropdowns'!$D$5,$B52,"")))</f>
        <v>Postgraduate Taught</v>
      </c>
      <c r="J52" s="17" t="str">
        <f>IF(Table1[[#This Row],[Faculty]]="","",IF('Calculator - Dropdowns'!$D$4="Department",$D52,IF($D52='Calculator - Dropdowns'!$D$4,$D52,"")))</f>
        <v>Economics</v>
      </c>
      <c r="K52" s="17" t="str">
        <f>IF('Calculator - Dropdowns'!$D$3="Faculty",$E52,IF('Calculator - Dropdowns'!$D$3=E52,E52,""))</f>
        <v>Faculty of Environment, Science and Economy</v>
      </c>
    </row>
    <row r="53" spans="1:11" x14ac:dyDescent="0.2">
      <c r="A53" s="11" t="s">
        <v>565</v>
      </c>
      <c r="B53" s="11" t="s">
        <v>32965</v>
      </c>
      <c r="C53" s="11" t="s">
        <v>566</v>
      </c>
      <c r="D53" s="11" t="s">
        <v>344</v>
      </c>
      <c r="E53" s="11" t="s">
        <v>82</v>
      </c>
      <c r="H53" s="17" t="str">
        <f>IF(Table1[[#This Row],[Undergraduate or Postgraduate]]="","",IF('Calculator - Dropdowns'!$D$6="Programme",$C53&amp;": "&amp;A53,IF($C53&amp;": "&amp;A53='Calculator - Dropdowns'!$D$6,$C53&amp;": "&amp;A53,"")))</f>
        <v>MSc Money and Banking: PTS1SBESBE12</v>
      </c>
      <c r="I53" s="17" t="str">
        <f>IF(Table1[[#This Row],[Department]]="","",IF('Calculator - Dropdowns'!$D$5="Postgraduate Taught or Undergraduate",$B53,IF($B53='Calculator - Dropdowns'!$D$5,$B53,"")))</f>
        <v>Postgraduate Taught</v>
      </c>
      <c r="J53" s="17" t="str">
        <f>IF(Table1[[#This Row],[Faculty]]="","",IF('Calculator - Dropdowns'!$D$4="Department",$D53,IF($D53='Calculator - Dropdowns'!$D$4,$D53,"")))</f>
        <v>Economics</v>
      </c>
      <c r="K53" s="17" t="str">
        <f>IF('Calculator - Dropdowns'!$D$3="Faculty",$E53,IF('Calculator - Dropdowns'!$D$3=E53,E53,""))</f>
        <v>Faculty of Environment, Science and Economy</v>
      </c>
    </row>
    <row r="54" spans="1:11" x14ac:dyDescent="0.2">
      <c r="A54" s="11" t="s">
        <v>579</v>
      </c>
      <c r="B54" s="11" t="s">
        <v>32965</v>
      </c>
      <c r="C54" s="11" t="s">
        <v>580</v>
      </c>
      <c r="D54" s="11" t="s">
        <v>344</v>
      </c>
      <c r="E54" s="11" t="s">
        <v>82</v>
      </c>
      <c r="H54" s="17" t="str">
        <f>IF(Table1[[#This Row],[Undergraduate or Postgraduate]]="","",IF('Calculator - Dropdowns'!$D$6="Programme",$C54&amp;": "&amp;A54,IF($C54&amp;": "&amp;A54='Calculator - Dropdowns'!$D$6,$C54&amp;": "&amp;A54,"")))</f>
        <v>MSc Behavioural Economics and Finance: PTS1SBESBE29</v>
      </c>
      <c r="I54" s="17" t="str">
        <f>IF(Table1[[#This Row],[Department]]="","",IF('Calculator - Dropdowns'!$D$5="Postgraduate Taught or Undergraduate",$B54,IF($B54='Calculator - Dropdowns'!$D$5,$B54,"")))</f>
        <v>Postgraduate Taught</v>
      </c>
      <c r="J54" s="17" t="str">
        <f>IF(Table1[[#This Row],[Faculty]]="","",IF('Calculator - Dropdowns'!$D$4="Department",$D54,IF($D54='Calculator - Dropdowns'!$D$4,$D54,"")))</f>
        <v>Economics</v>
      </c>
      <c r="K54" s="17" t="str">
        <f>IF('Calculator - Dropdowns'!$D$3="Faculty",$E54,IF('Calculator - Dropdowns'!$D$3=E54,E54,""))</f>
        <v>Faculty of Environment, Science and Economy</v>
      </c>
    </row>
    <row r="55" spans="1:11" x14ac:dyDescent="0.2">
      <c r="A55" s="11" t="s">
        <v>585</v>
      </c>
      <c r="B55" s="11" t="s">
        <v>32965</v>
      </c>
      <c r="C55" s="11" t="s">
        <v>586</v>
      </c>
      <c r="D55" s="11" t="s">
        <v>344</v>
      </c>
      <c r="E55" s="11" t="s">
        <v>82</v>
      </c>
      <c r="H55" s="17" t="str">
        <f>IF(Table1[[#This Row],[Undergraduate or Postgraduate]]="","",IF('Calculator - Dropdowns'!$D$6="Programme",$C55&amp;": "&amp;A55,IF($C55&amp;": "&amp;A55='Calculator - Dropdowns'!$D$6,$C55&amp;": "&amp;A55,"")))</f>
        <v>MSc Money, Banking and Finance: PTS1SBESBE36</v>
      </c>
      <c r="I55" s="17" t="str">
        <f>IF(Table1[[#This Row],[Department]]="","",IF('Calculator - Dropdowns'!$D$5="Postgraduate Taught or Undergraduate",$B55,IF($B55='Calculator - Dropdowns'!$D$5,$B55,"")))</f>
        <v>Postgraduate Taught</v>
      </c>
      <c r="J55" s="17" t="str">
        <f>IF(Table1[[#This Row],[Faculty]]="","",IF('Calculator - Dropdowns'!$D$4="Department",$D55,IF($D55='Calculator - Dropdowns'!$D$4,$D55,"")))</f>
        <v>Economics</v>
      </c>
      <c r="K55" s="17" t="str">
        <f>IF('Calculator - Dropdowns'!$D$3="Faculty",$E55,IF('Calculator - Dropdowns'!$D$3=E55,E55,""))</f>
        <v>Faculty of Environment, Science and Economy</v>
      </c>
    </row>
    <row r="56" spans="1:11" x14ac:dyDescent="0.2">
      <c r="A56" s="11" t="s">
        <v>593</v>
      </c>
      <c r="B56" s="11" t="s">
        <v>32965</v>
      </c>
      <c r="C56" s="11" t="s">
        <v>594</v>
      </c>
      <c r="D56" s="11" t="s">
        <v>344</v>
      </c>
      <c r="E56" s="11" t="s">
        <v>82</v>
      </c>
      <c r="H56" s="17" t="str">
        <f>IF(Table1[[#This Row],[Undergraduate or Postgraduate]]="","",IF('Calculator - Dropdowns'!$D$6="Programme",$C56&amp;": "&amp;A56,IF($C56&amp;": "&amp;A56='Calculator - Dropdowns'!$D$6,$C56&amp;": "&amp;A56,"")))</f>
        <v>MSc Financial Technology (FinTech): PTS1SBESBE40</v>
      </c>
      <c r="I56" s="17" t="str">
        <f>IF(Table1[[#This Row],[Department]]="","",IF('Calculator - Dropdowns'!$D$5="Postgraduate Taught or Undergraduate",$B56,IF($B56='Calculator - Dropdowns'!$D$5,$B56,"")))</f>
        <v>Postgraduate Taught</v>
      </c>
      <c r="J56" s="17" t="str">
        <f>IF(Table1[[#This Row],[Faculty]]="","",IF('Calculator - Dropdowns'!$D$4="Department",$D56,IF($D56='Calculator - Dropdowns'!$D$4,$D56,"")))</f>
        <v>Economics</v>
      </c>
      <c r="K56" s="17" t="str">
        <f>IF('Calculator - Dropdowns'!$D$3="Faculty",$E56,IF('Calculator - Dropdowns'!$D$3=E56,E56,""))</f>
        <v>Faculty of Environment, Science and Economy</v>
      </c>
    </row>
    <row r="57" spans="1:11" x14ac:dyDescent="0.2">
      <c r="A57" s="11" t="s">
        <v>605</v>
      </c>
      <c r="B57" s="11" t="s">
        <v>32965</v>
      </c>
      <c r="C57" s="11" t="s">
        <v>606</v>
      </c>
      <c r="D57" s="11" t="s">
        <v>344</v>
      </c>
      <c r="E57" s="11" t="s">
        <v>82</v>
      </c>
      <c r="H57" s="17" t="str">
        <f>IF(Table1[[#This Row],[Undergraduate or Postgraduate]]="","",IF('Calculator - Dropdowns'!$D$6="Programme",$C57&amp;": "&amp;A57,IF($C57&amp;": "&amp;A57='Calculator - Dropdowns'!$D$6,$C57&amp;": "&amp;A57,"")))</f>
        <v>MSc Development Economics: PTS1SBESBE46</v>
      </c>
      <c r="I57" s="17" t="str">
        <f>IF(Table1[[#This Row],[Department]]="","",IF('Calculator - Dropdowns'!$D$5="Postgraduate Taught or Undergraduate",$B57,IF($B57='Calculator - Dropdowns'!$D$5,$B57,"")))</f>
        <v>Postgraduate Taught</v>
      </c>
      <c r="J57" s="17" t="str">
        <f>IF(Table1[[#This Row],[Faculty]]="","",IF('Calculator - Dropdowns'!$D$4="Department",$D57,IF($D57='Calculator - Dropdowns'!$D$4,$D57,"")))</f>
        <v>Economics</v>
      </c>
      <c r="K57" s="17" t="str">
        <f>IF('Calculator - Dropdowns'!$D$3="Faculty",$E57,IF('Calculator - Dropdowns'!$D$3=E57,E57,""))</f>
        <v>Faculty of Environment, Science and Economy</v>
      </c>
    </row>
    <row r="58" spans="1:11" x14ac:dyDescent="0.2">
      <c r="A58" s="11" t="s">
        <v>607</v>
      </c>
      <c r="B58" s="11" t="s">
        <v>32965</v>
      </c>
      <c r="C58" s="11" t="s">
        <v>608</v>
      </c>
      <c r="D58" s="11" t="s">
        <v>344</v>
      </c>
      <c r="E58" s="11" t="s">
        <v>82</v>
      </c>
      <c r="H58" s="17" t="str">
        <f>IF(Table1[[#This Row],[Undergraduate or Postgraduate]]="","",IF('Calculator - Dropdowns'!$D$6="Programme",$C58&amp;": "&amp;A58,IF($C58&amp;": "&amp;A58='Calculator - Dropdowns'!$D$6,$C58&amp;": "&amp;A58,"")))</f>
        <v>MSc Economics: Behavioural Insights: PTS1SBESBE47</v>
      </c>
      <c r="I58" s="17" t="str">
        <f>IF(Table1[[#This Row],[Department]]="","",IF('Calculator - Dropdowns'!$D$5="Postgraduate Taught or Undergraduate",$B58,IF($B58='Calculator - Dropdowns'!$D$5,$B58,"")))</f>
        <v>Postgraduate Taught</v>
      </c>
      <c r="J58" s="17" t="str">
        <f>IF(Table1[[#This Row],[Faculty]]="","",IF('Calculator - Dropdowns'!$D$4="Department",$D58,IF($D58='Calculator - Dropdowns'!$D$4,$D58,"")))</f>
        <v>Economics</v>
      </c>
      <c r="K58" s="17" t="str">
        <f>IF('Calculator - Dropdowns'!$D$3="Faculty",$E58,IF('Calculator - Dropdowns'!$D$3=E58,E58,""))</f>
        <v>Faculty of Environment, Science and Economy</v>
      </c>
    </row>
    <row r="59" spans="1:11" x14ac:dyDescent="0.2">
      <c r="A59" s="11" t="s">
        <v>609</v>
      </c>
      <c r="B59" s="11" t="s">
        <v>32965</v>
      </c>
      <c r="C59" s="11" t="s">
        <v>610</v>
      </c>
      <c r="D59" s="11" t="s">
        <v>344</v>
      </c>
      <c r="E59" s="11" t="s">
        <v>82</v>
      </c>
      <c r="H59" s="17" t="str">
        <f>IF(Table1[[#This Row],[Undergraduate or Postgraduate]]="","",IF('Calculator - Dropdowns'!$D$6="Programme",$C59&amp;": "&amp;A59,IF($C59&amp;": "&amp;A59='Calculator - Dropdowns'!$D$6,$C59&amp;": "&amp;A59,"")))</f>
        <v>MSc Economics: Development Economics: PTS1SBESBE48</v>
      </c>
      <c r="I59" s="17" t="str">
        <f>IF(Table1[[#This Row],[Department]]="","",IF('Calculator - Dropdowns'!$D$5="Postgraduate Taught or Undergraduate",$B59,IF($B59='Calculator - Dropdowns'!$D$5,$B59,"")))</f>
        <v>Postgraduate Taught</v>
      </c>
      <c r="J59" s="17" t="str">
        <f>IF(Table1[[#This Row],[Faculty]]="","",IF('Calculator - Dropdowns'!$D$4="Department",$D59,IF($D59='Calculator - Dropdowns'!$D$4,$D59,"")))</f>
        <v>Economics</v>
      </c>
      <c r="K59" s="17" t="str">
        <f>IF('Calculator - Dropdowns'!$D$3="Faculty",$E59,IF('Calculator - Dropdowns'!$D$3=E59,E59,""))</f>
        <v>Faculty of Environment, Science and Economy</v>
      </c>
    </row>
    <row r="60" spans="1:11" x14ac:dyDescent="0.2">
      <c r="A60" s="11" t="s">
        <v>531</v>
      </c>
      <c r="B60" s="11" t="s">
        <v>32965</v>
      </c>
      <c r="C60" s="11" t="s">
        <v>532</v>
      </c>
      <c r="D60" s="11" t="s">
        <v>533</v>
      </c>
      <c r="E60" s="11" t="s">
        <v>82</v>
      </c>
      <c r="H60" s="17" t="str">
        <f>IF(Table1[[#This Row],[Undergraduate or Postgraduate]]="","",IF('Calculator - Dropdowns'!$D$6="Programme",$C60&amp;": "&amp;A60,IF($C60&amp;": "&amp;A60='Calculator - Dropdowns'!$D$6,$C60&amp;": "&amp;A60,"")))</f>
        <v>MSc Applied Data Science and Modelling - Cornwall: PTS1MASMASCA</v>
      </c>
      <c r="I60" s="17" t="str">
        <f>IF(Table1[[#This Row],[Department]]="","",IF('Calculator - Dropdowns'!$D$5="Postgraduate Taught or Undergraduate",$B60,IF($B60='Calculator - Dropdowns'!$D$5,$B60,"")))</f>
        <v>Postgraduate Taught</v>
      </c>
      <c r="J60" s="17" t="str">
        <f>IF(Table1[[#This Row],[Faculty]]="","",IF('Calculator - Dropdowns'!$D$4="Department",$D60,IF($D60='Calculator - Dropdowns'!$D$4,$D60,"")))</f>
        <v>Environmental Mathematics Group</v>
      </c>
      <c r="K60" s="17" t="str">
        <f>IF('Calculator - Dropdowns'!$D$3="Faculty",$E60,IF('Calculator - Dropdowns'!$D$3=E60,E60,""))</f>
        <v>Faculty of Environment, Science and Economy</v>
      </c>
    </row>
    <row r="61" spans="1:11" x14ac:dyDescent="0.2">
      <c r="A61" s="11" t="s">
        <v>534</v>
      </c>
      <c r="B61" s="11" t="s">
        <v>32965</v>
      </c>
      <c r="C61" s="11" t="s">
        <v>535</v>
      </c>
      <c r="D61" s="11" t="s">
        <v>533</v>
      </c>
      <c r="E61" s="11" t="s">
        <v>82</v>
      </c>
      <c r="H61" s="17" t="str">
        <f>IF(Table1[[#This Row],[Undergraduate or Postgraduate]]="","",IF('Calculator - Dropdowns'!$D$6="Programme",$C61&amp;": "&amp;A61,IF($C61&amp;": "&amp;A61='Calculator - Dropdowns'!$D$6,$C61&amp;": "&amp;A61,"")))</f>
        <v>MSc Applied Data Science (Renewable Energy) - Cornwall: PTS1MASMASCB</v>
      </c>
      <c r="I61" s="17" t="str">
        <f>IF(Table1[[#This Row],[Department]]="","",IF('Calculator - Dropdowns'!$D$5="Postgraduate Taught or Undergraduate",$B61,IF($B61='Calculator - Dropdowns'!$D$5,$B61,"")))</f>
        <v>Postgraduate Taught</v>
      </c>
      <c r="J61" s="17" t="str">
        <f>IF(Table1[[#This Row],[Faculty]]="","",IF('Calculator - Dropdowns'!$D$4="Department",$D61,IF($D61='Calculator - Dropdowns'!$D$4,$D61,"")))</f>
        <v>Environmental Mathematics Group</v>
      </c>
      <c r="K61" s="17" t="str">
        <f>IF('Calculator - Dropdowns'!$D$3="Faculty",$E61,IF('Calculator - Dropdowns'!$D$3=E61,E61,""))</f>
        <v>Faculty of Environment, Science and Economy</v>
      </c>
    </row>
    <row r="62" spans="1:11" ht="25.5" x14ac:dyDescent="0.2">
      <c r="A62" s="11" t="s">
        <v>536</v>
      </c>
      <c r="B62" s="11" t="s">
        <v>32965</v>
      </c>
      <c r="C62" s="11" t="s">
        <v>537</v>
      </c>
      <c r="D62" s="11" t="s">
        <v>533</v>
      </c>
      <c r="E62" s="11" t="s">
        <v>82</v>
      </c>
      <c r="H62" s="17" t="str">
        <f>IF(Table1[[#This Row],[Undergraduate or Postgraduate]]="","",IF('Calculator - Dropdowns'!$D$6="Programme",$C62&amp;": "&amp;A62,IF($C62&amp;": "&amp;A62='Calculator - Dropdowns'!$D$6,$C62&amp;": "&amp;A62,"")))</f>
        <v>MSc Applied Data Science (Ecology and Evolution) - Cornwall: PTS1MASMASCC</v>
      </c>
      <c r="I62" s="17" t="str">
        <f>IF(Table1[[#This Row],[Department]]="","",IF('Calculator - Dropdowns'!$D$5="Postgraduate Taught or Undergraduate",$B62,IF($B62='Calculator - Dropdowns'!$D$5,$B62,"")))</f>
        <v>Postgraduate Taught</v>
      </c>
      <c r="J62" s="17" t="str">
        <f>IF(Table1[[#This Row],[Faculty]]="","",IF('Calculator - Dropdowns'!$D$4="Department",$D62,IF($D62='Calculator - Dropdowns'!$D$4,$D62,"")))</f>
        <v>Environmental Mathematics Group</v>
      </c>
      <c r="K62" s="17" t="str">
        <f>IF('Calculator - Dropdowns'!$D$3="Faculty",$E62,IF('Calculator - Dropdowns'!$D$3=E62,E62,""))</f>
        <v>Faculty of Environment, Science and Economy</v>
      </c>
    </row>
    <row r="63" spans="1:11" ht="25.5" x14ac:dyDescent="0.2">
      <c r="A63" s="11" t="s">
        <v>538</v>
      </c>
      <c r="B63" s="11" t="s">
        <v>32965</v>
      </c>
      <c r="C63" s="11" t="s">
        <v>539</v>
      </c>
      <c r="D63" s="11" t="s">
        <v>533</v>
      </c>
      <c r="E63" s="11" t="s">
        <v>82</v>
      </c>
      <c r="H63" s="17" t="str">
        <f>IF(Table1[[#This Row],[Undergraduate or Postgraduate]]="","",IF('Calculator - Dropdowns'!$D$6="Programme",$C63&amp;": "&amp;A63,IF($C63&amp;": "&amp;A63='Calculator - Dropdowns'!$D$6,$C63&amp;": "&amp;A63,"")))</f>
        <v>MSc Applied Data Science (Environment and Sustainability) - Cornwall: PTS1MASMASCD</v>
      </c>
      <c r="I63" s="17" t="str">
        <f>IF(Table1[[#This Row],[Department]]="","",IF('Calculator - Dropdowns'!$D$5="Postgraduate Taught or Undergraduate",$B63,IF($B63='Calculator - Dropdowns'!$D$5,$B63,"")))</f>
        <v>Postgraduate Taught</v>
      </c>
      <c r="J63" s="17" t="str">
        <f>IF(Table1[[#This Row],[Faculty]]="","",IF('Calculator - Dropdowns'!$D$4="Department",$D63,IF($D63='Calculator - Dropdowns'!$D$4,$D63,"")))</f>
        <v>Environmental Mathematics Group</v>
      </c>
      <c r="K63" s="17" t="str">
        <f>IF('Calculator - Dropdowns'!$D$3="Faculty",$E63,IF('Calculator - Dropdowns'!$D$3=E63,E63,""))</f>
        <v>Faculty of Environment, Science and Economy</v>
      </c>
    </row>
    <row r="64" spans="1:11" ht="25.5" x14ac:dyDescent="0.2">
      <c r="A64" s="11" t="s">
        <v>540</v>
      </c>
      <c r="B64" s="11" t="s">
        <v>32965</v>
      </c>
      <c r="C64" s="11" t="s">
        <v>541</v>
      </c>
      <c r="D64" s="11" t="s">
        <v>533</v>
      </c>
      <c r="E64" s="11" t="s">
        <v>82</v>
      </c>
      <c r="H64" s="17" t="str">
        <f>IF(Table1[[#This Row],[Undergraduate or Postgraduate]]="","",IF('Calculator - Dropdowns'!$D$6="Programme",$C64&amp;": "&amp;A64,IF($C64&amp;": "&amp;A64='Calculator - Dropdowns'!$D$6,$C64&amp;": "&amp;A64,"")))</f>
        <v>MSc Applied Data Science and Satellite Applications - Cornwall: PTS1MASMASCE</v>
      </c>
      <c r="I64" s="17" t="str">
        <f>IF(Table1[[#This Row],[Department]]="","",IF('Calculator - Dropdowns'!$D$5="Postgraduate Taught or Undergraduate",$B64,IF($B64='Calculator - Dropdowns'!$D$5,$B64,"")))</f>
        <v>Postgraduate Taught</v>
      </c>
      <c r="J64" s="17" t="str">
        <f>IF(Table1[[#This Row],[Faculty]]="","",IF('Calculator - Dropdowns'!$D$4="Department",$D64,IF($D64='Calculator - Dropdowns'!$D$4,$D64,"")))</f>
        <v>Environmental Mathematics Group</v>
      </c>
      <c r="K64" s="17" t="str">
        <f>IF('Calculator - Dropdowns'!$D$3="Faculty",$E64,IF('Calculator - Dropdowns'!$D$3=E64,E64,""))</f>
        <v>Faculty of Environment, Science and Economy</v>
      </c>
    </row>
    <row r="65" spans="1:11" x14ac:dyDescent="0.2">
      <c r="A65" s="11" t="s">
        <v>407</v>
      </c>
      <c r="B65" s="11" t="s">
        <v>32965</v>
      </c>
      <c r="C65" s="11" t="s">
        <v>408</v>
      </c>
      <c r="D65" s="11" t="s">
        <v>409</v>
      </c>
      <c r="E65" s="11" t="s">
        <v>82</v>
      </c>
      <c r="H65" s="17" t="str">
        <f>IF(Table1[[#This Row],[Undergraduate or Postgraduate]]="","",IF('Calculator - Dropdowns'!$D$6="Programme",$C65&amp;": "&amp;A65,IF($C65&amp;": "&amp;A65='Calculator - Dropdowns'!$D$6,$C65&amp;": "&amp;A65,"")))</f>
        <v>MSc Materials Engineering: PTS1ECSECS24</v>
      </c>
      <c r="I65" s="17" t="str">
        <f>IF(Table1[[#This Row],[Department]]="","",IF('Calculator - Dropdowns'!$D$5="Postgraduate Taught or Undergraduate",$B65,IF($B65='Calculator - Dropdowns'!$D$5,$B65,"")))</f>
        <v>Postgraduate Taught</v>
      </c>
      <c r="J65" s="17" t="str">
        <f>IF(Table1[[#This Row],[Faculty]]="","",IF('Calculator - Dropdowns'!$D$4="Department",$D65,IF($D65='Calculator - Dropdowns'!$D$4,$D65,"")))</f>
        <v>Engineering</v>
      </c>
      <c r="K65" s="17" t="str">
        <f>IF('Calculator - Dropdowns'!$D$3="Faculty",$E65,IF('Calculator - Dropdowns'!$D$3=E65,E65,""))</f>
        <v>Faculty of Environment, Science and Economy</v>
      </c>
    </row>
    <row r="66" spans="1:11" x14ac:dyDescent="0.2">
      <c r="A66" s="11" t="s">
        <v>410</v>
      </c>
      <c r="B66" s="11" t="s">
        <v>32965</v>
      </c>
      <c r="C66" s="11" t="s">
        <v>411</v>
      </c>
      <c r="D66" s="11" t="s">
        <v>409</v>
      </c>
      <c r="E66" s="11" t="s">
        <v>82</v>
      </c>
      <c r="H66" s="17" t="str">
        <f>IF(Table1[[#This Row],[Undergraduate or Postgraduate]]="","",IF('Calculator - Dropdowns'!$D$6="Programme",$C66&amp;": "&amp;A66,IF($C66&amp;": "&amp;A66='Calculator - Dropdowns'!$D$6,$C66&amp;": "&amp;A66,"")))</f>
        <v>MSc Water Engineering: PTS1ECSECS25</v>
      </c>
      <c r="I66" s="17" t="str">
        <f>IF(Table1[[#This Row],[Department]]="","",IF('Calculator - Dropdowns'!$D$5="Postgraduate Taught or Undergraduate",$B66,IF($B66='Calculator - Dropdowns'!$D$5,$B66,"")))</f>
        <v>Postgraduate Taught</v>
      </c>
      <c r="J66" s="17" t="str">
        <f>IF(Table1[[#This Row],[Faculty]]="","",IF('Calculator - Dropdowns'!$D$4="Department",$D66,IF($D66='Calculator - Dropdowns'!$D$4,$D66,"")))</f>
        <v>Engineering</v>
      </c>
      <c r="K66" s="17" t="str">
        <f>IF('Calculator - Dropdowns'!$D$3="Faculty",$E66,IF('Calculator - Dropdowns'!$D$3=E66,E66,""))</f>
        <v>Faculty of Environment, Science and Economy</v>
      </c>
    </row>
    <row r="67" spans="1:11" x14ac:dyDescent="0.2">
      <c r="A67" s="11" t="s">
        <v>412</v>
      </c>
      <c r="B67" s="11" t="s">
        <v>32965</v>
      </c>
      <c r="C67" s="11" t="s">
        <v>413</v>
      </c>
      <c r="D67" s="11" t="s">
        <v>409</v>
      </c>
      <c r="E67" s="11" t="s">
        <v>82</v>
      </c>
      <c r="H67" s="17" t="str">
        <f>IF(Table1[[#This Row],[Undergraduate or Postgraduate]]="","",IF('Calculator - Dropdowns'!$D$6="Programme",$C67&amp;": "&amp;A67,IF($C67&amp;": "&amp;A67='Calculator - Dropdowns'!$D$6,$C67&amp;": "&amp;A67,"")))</f>
        <v>MSc Civil Engineering: PTS1ECSECS26</v>
      </c>
      <c r="I67" s="17" t="str">
        <f>IF(Table1[[#This Row],[Department]]="","",IF('Calculator - Dropdowns'!$D$5="Postgraduate Taught or Undergraduate",$B67,IF($B67='Calculator - Dropdowns'!$D$5,$B67,"")))</f>
        <v>Postgraduate Taught</v>
      </c>
      <c r="J67" s="17" t="str">
        <f>IF(Table1[[#This Row],[Faculty]]="","",IF('Calculator - Dropdowns'!$D$4="Department",$D67,IF($D67='Calculator - Dropdowns'!$D$4,$D67,"")))</f>
        <v>Engineering</v>
      </c>
      <c r="K67" s="17" t="str">
        <f>IF('Calculator - Dropdowns'!$D$3="Faculty",$E67,IF('Calculator - Dropdowns'!$D$3=E67,E67,""))</f>
        <v>Faculty of Environment, Science and Economy</v>
      </c>
    </row>
    <row r="68" spans="1:11" x14ac:dyDescent="0.2">
      <c r="A68" s="11" t="s">
        <v>414</v>
      </c>
      <c r="B68" s="11" t="s">
        <v>32965</v>
      </c>
      <c r="C68" s="11" t="s">
        <v>415</v>
      </c>
      <c r="D68" s="11" t="s">
        <v>409</v>
      </c>
      <c r="E68" s="11" t="s">
        <v>82</v>
      </c>
      <c r="H68" s="17" t="str">
        <f>IF(Table1[[#This Row],[Undergraduate or Postgraduate]]="","",IF('Calculator - Dropdowns'!$D$6="Programme",$C68&amp;": "&amp;A68,IF($C68&amp;": "&amp;A68='Calculator - Dropdowns'!$D$6,$C68&amp;": "&amp;A68,"")))</f>
        <v>MSc Mechanical Engineering: PTS1ECSECS28</v>
      </c>
      <c r="I68" s="17" t="str">
        <f>IF(Table1[[#This Row],[Department]]="","",IF('Calculator - Dropdowns'!$D$5="Postgraduate Taught or Undergraduate",$B68,IF($B68='Calculator - Dropdowns'!$D$5,$B68,"")))</f>
        <v>Postgraduate Taught</v>
      </c>
      <c r="J68" s="17" t="str">
        <f>IF(Table1[[#This Row],[Faculty]]="","",IF('Calculator - Dropdowns'!$D$4="Department",$D68,IF($D68='Calculator - Dropdowns'!$D$4,$D68,"")))</f>
        <v>Engineering</v>
      </c>
      <c r="K68" s="17" t="str">
        <f>IF('Calculator - Dropdowns'!$D$3="Faculty",$E68,IF('Calculator - Dropdowns'!$D$3=E68,E68,""))</f>
        <v>Faculty of Environment, Science and Economy</v>
      </c>
    </row>
    <row r="69" spans="1:11" x14ac:dyDescent="0.2">
      <c r="A69" s="11" t="s">
        <v>416</v>
      </c>
      <c r="B69" s="11" t="s">
        <v>32965</v>
      </c>
      <c r="C69" s="11" t="s">
        <v>417</v>
      </c>
      <c r="D69" s="11" t="s">
        <v>409</v>
      </c>
      <c r="E69" s="11" t="s">
        <v>82</v>
      </c>
      <c r="H69" s="17" t="str">
        <f>IF(Table1[[#This Row],[Undergraduate or Postgraduate]]="","",IF('Calculator - Dropdowns'!$D$6="Programme",$C69&amp;": "&amp;A69,IF($C69&amp;": "&amp;A69='Calculator - Dropdowns'!$D$6,$C69&amp;": "&amp;A69,"")))</f>
        <v>MSc Water Science, Policy and Governance: PTS1ECSECS29</v>
      </c>
      <c r="I69" s="17" t="str">
        <f>IF(Table1[[#This Row],[Department]]="","",IF('Calculator - Dropdowns'!$D$5="Postgraduate Taught or Undergraduate",$B69,IF($B69='Calculator - Dropdowns'!$D$5,$B69,"")))</f>
        <v>Postgraduate Taught</v>
      </c>
      <c r="J69" s="17" t="str">
        <f>IF(Table1[[#This Row],[Faculty]]="","",IF('Calculator - Dropdowns'!$D$4="Department",$D69,IF($D69='Calculator - Dropdowns'!$D$4,$D69,"")))</f>
        <v>Engineering</v>
      </c>
      <c r="K69" s="17" t="str">
        <f>IF('Calculator - Dropdowns'!$D$3="Faculty",$E69,IF('Calculator - Dropdowns'!$D$3=E69,E69,""))</f>
        <v>Faculty of Environment, Science and Economy</v>
      </c>
    </row>
    <row r="70" spans="1:11" x14ac:dyDescent="0.2">
      <c r="A70" s="11" t="s">
        <v>427</v>
      </c>
      <c r="B70" s="11" t="s">
        <v>32965</v>
      </c>
      <c r="C70" s="11" t="s">
        <v>428</v>
      </c>
      <c r="D70" s="11" t="s">
        <v>409</v>
      </c>
      <c r="E70" s="11" t="s">
        <v>82</v>
      </c>
      <c r="H70" s="17" t="str">
        <f>IF(Table1[[#This Row],[Undergraduate or Postgraduate]]="","",IF('Calculator - Dropdowns'!$D$6="Programme",$C70&amp;": "&amp;A70,IF($C70&amp;": "&amp;A70='Calculator - Dropdowns'!$D$6,$C70&amp;": "&amp;A70,"")))</f>
        <v>MSc Technology Ventures and Innovation Management: PTS1ECSECS35</v>
      </c>
      <c r="I70" s="17" t="str">
        <f>IF(Table1[[#This Row],[Department]]="","",IF('Calculator - Dropdowns'!$D$5="Postgraduate Taught or Undergraduate",$B70,IF($B70='Calculator - Dropdowns'!$D$5,$B70,"")))</f>
        <v>Postgraduate Taught</v>
      </c>
      <c r="J70" s="17" t="str">
        <f>IF(Table1[[#This Row],[Faculty]]="","",IF('Calculator - Dropdowns'!$D$4="Department",$D70,IF($D70='Calculator - Dropdowns'!$D$4,$D70,"")))</f>
        <v>Engineering</v>
      </c>
      <c r="K70" s="17" t="str">
        <f>IF('Calculator - Dropdowns'!$D$3="Faculty",$E70,IF('Calculator - Dropdowns'!$D$3=E70,E70,""))</f>
        <v>Faculty of Environment, Science and Economy</v>
      </c>
    </row>
    <row r="71" spans="1:11" x14ac:dyDescent="0.2">
      <c r="A71" s="11" t="s">
        <v>429</v>
      </c>
      <c r="B71" s="11" t="s">
        <v>32965</v>
      </c>
      <c r="C71" s="11" t="s">
        <v>430</v>
      </c>
      <c r="D71" s="11" t="s">
        <v>409</v>
      </c>
      <c r="E71" s="11" t="s">
        <v>82</v>
      </c>
      <c r="H71" s="17" t="str">
        <f>IF(Table1[[#This Row],[Undergraduate or Postgraduate]]="","",IF('Calculator - Dropdowns'!$D$6="Programme",$C71&amp;": "&amp;A71,IF($C71&amp;": "&amp;A71='Calculator - Dropdowns'!$D$6,$C71&amp;": "&amp;A71,"")))</f>
        <v>MSc Mechatronics: PTS1ECSECS36</v>
      </c>
      <c r="I71" s="17" t="str">
        <f>IF(Table1[[#This Row],[Department]]="","",IF('Calculator - Dropdowns'!$D$5="Postgraduate Taught or Undergraduate",$B71,IF($B71='Calculator - Dropdowns'!$D$5,$B71,"")))</f>
        <v>Postgraduate Taught</v>
      </c>
      <c r="J71" s="17" t="str">
        <f>IF(Table1[[#This Row],[Faculty]]="","",IF('Calculator - Dropdowns'!$D$4="Department",$D71,IF($D71='Calculator - Dropdowns'!$D$4,$D71,"")))</f>
        <v>Engineering</v>
      </c>
      <c r="K71" s="17" t="str">
        <f>IF('Calculator - Dropdowns'!$D$3="Faculty",$E71,IF('Calculator - Dropdowns'!$D$3=E71,E71,""))</f>
        <v>Faculty of Environment, Science and Economy</v>
      </c>
    </row>
    <row r="72" spans="1:11" x14ac:dyDescent="0.2">
      <c r="A72" s="11" t="s">
        <v>431</v>
      </c>
      <c r="B72" s="11" t="s">
        <v>32965</v>
      </c>
      <c r="C72" s="11" t="s">
        <v>432</v>
      </c>
      <c r="D72" s="11" t="s">
        <v>409</v>
      </c>
      <c r="E72" s="11" t="s">
        <v>82</v>
      </c>
      <c r="H72" s="17" t="str">
        <f>IF(Table1[[#This Row],[Undergraduate or Postgraduate]]="","",IF('Calculator - Dropdowns'!$D$6="Programme",$C72&amp;": "&amp;A72,IF($C72&amp;": "&amp;A72='Calculator - Dropdowns'!$D$6,$C72&amp;": "&amp;A72,"")))</f>
        <v>MSc Entrepreneurship and Technology Innovation: PTS1ECSECS37</v>
      </c>
      <c r="I72" s="17" t="str">
        <f>IF(Table1[[#This Row],[Department]]="","",IF('Calculator - Dropdowns'!$D$5="Postgraduate Taught or Undergraduate",$B72,IF($B72='Calculator - Dropdowns'!$D$5,$B72,"")))</f>
        <v>Postgraduate Taught</v>
      </c>
      <c r="J72" s="17" t="str">
        <f>IF(Table1[[#This Row],[Faculty]]="","",IF('Calculator - Dropdowns'!$D$4="Department",$D72,IF($D72='Calculator - Dropdowns'!$D$4,$D72,"")))</f>
        <v>Engineering</v>
      </c>
      <c r="K72" s="17" t="str">
        <f>IF('Calculator - Dropdowns'!$D$3="Faculty",$E72,IF('Calculator - Dropdowns'!$D$3=E72,E72,""))</f>
        <v>Faculty of Environment, Science and Economy</v>
      </c>
    </row>
    <row r="73" spans="1:11" x14ac:dyDescent="0.2">
      <c r="A73" s="11" t="s">
        <v>435</v>
      </c>
      <c r="B73" s="11" t="s">
        <v>32965</v>
      </c>
      <c r="C73" s="11" t="s">
        <v>436</v>
      </c>
      <c r="D73" s="11" t="s">
        <v>409</v>
      </c>
      <c r="E73" s="11" t="s">
        <v>82</v>
      </c>
      <c r="H73" s="17" t="str">
        <f>IF(Table1[[#This Row],[Undergraduate or Postgraduate]]="","",IF('Calculator - Dropdowns'!$D$6="Programme",$C73&amp;": "&amp;A73,IF($C73&amp;": "&amp;A73='Calculator - Dropdowns'!$D$6,$C73&amp;": "&amp;A73,"")))</f>
        <v>MSc Electrical Power and Smart Grids: PTS1ECSECS39</v>
      </c>
      <c r="I73" s="17" t="str">
        <f>IF(Table1[[#This Row],[Department]]="","",IF('Calculator - Dropdowns'!$D$5="Postgraduate Taught or Undergraduate",$B73,IF($B73='Calculator - Dropdowns'!$D$5,$B73,"")))</f>
        <v>Postgraduate Taught</v>
      </c>
      <c r="J73" s="17" t="str">
        <f>IF(Table1[[#This Row],[Faculty]]="","",IF('Calculator - Dropdowns'!$D$4="Department",$D73,IF($D73='Calculator - Dropdowns'!$D$4,$D73,"")))</f>
        <v>Engineering</v>
      </c>
      <c r="K73" s="17" t="str">
        <f>IF('Calculator - Dropdowns'!$D$3="Faculty",$E73,IF('Calculator - Dropdowns'!$D$3=E73,E73,""))</f>
        <v>Faculty of Environment, Science and Economy</v>
      </c>
    </row>
    <row r="74" spans="1:11" x14ac:dyDescent="0.2">
      <c r="A74" s="11" t="s">
        <v>437</v>
      </c>
      <c r="B74" s="11" t="s">
        <v>32965</v>
      </c>
      <c r="C74" s="11" t="s">
        <v>438</v>
      </c>
      <c r="D74" s="11" t="s">
        <v>409</v>
      </c>
      <c r="E74" s="11" t="s">
        <v>82</v>
      </c>
      <c r="H74" s="17" t="str">
        <f>IF(Table1[[#This Row],[Undergraduate or Postgraduate]]="","",IF('Calculator - Dropdowns'!$D$6="Programme",$C74&amp;": "&amp;A74,IF($C74&amp;": "&amp;A74='Calculator - Dropdowns'!$D$6,$C74&amp;": "&amp;A74,"")))</f>
        <v>MSc Construction Design Management: PTS1ECSECS41</v>
      </c>
      <c r="I74" s="17" t="str">
        <f>IF(Table1[[#This Row],[Department]]="","",IF('Calculator - Dropdowns'!$D$5="Postgraduate Taught or Undergraduate",$B74,IF($B74='Calculator - Dropdowns'!$D$5,$B74,"")))</f>
        <v>Postgraduate Taught</v>
      </c>
      <c r="J74" s="17" t="str">
        <f>IF(Table1[[#This Row],[Faculty]]="","",IF('Calculator - Dropdowns'!$D$4="Department",$D74,IF($D74='Calculator - Dropdowns'!$D$4,$D74,"")))</f>
        <v>Engineering</v>
      </c>
      <c r="K74" s="17" t="str">
        <f>IF('Calculator - Dropdowns'!$D$3="Faculty",$E74,IF('Calculator - Dropdowns'!$D$3=E74,E74,""))</f>
        <v>Faculty of Environment, Science and Economy</v>
      </c>
    </row>
    <row r="75" spans="1:11" x14ac:dyDescent="0.2">
      <c r="A75" s="11" t="s">
        <v>439</v>
      </c>
      <c r="B75" s="11" t="s">
        <v>32965</v>
      </c>
      <c r="C75" s="11" t="s">
        <v>440</v>
      </c>
      <c r="D75" s="11" t="s">
        <v>409</v>
      </c>
      <c r="E75" s="11" t="s">
        <v>82</v>
      </c>
      <c r="H75" s="17" t="str">
        <f>IF(Table1[[#This Row],[Undergraduate or Postgraduate]]="","",IF('Calculator - Dropdowns'!$D$6="Programme",$C75&amp;": "&amp;A75,IF($C75&amp;": "&amp;A75='Calculator - Dropdowns'!$D$6,$C75&amp;": "&amp;A75,"")))</f>
        <v>MSc Sustainable Engineering: PTS1ECSECS42</v>
      </c>
      <c r="I75" s="17" t="str">
        <f>IF(Table1[[#This Row],[Department]]="","",IF('Calculator - Dropdowns'!$D$5="Postgraduate Taught or Undergraduate",$B75,IF($B75='Calculator - Dropdowns'!$D$5,$B75,"")))</f>
        <v>Postgraduate Taught</v>
      </c>
      <c r="J75" s="17" t="str">
        <f>IF(Table1[[#This Row],[Faculty]]="","",IF('Calculator - Dropdowns'!$D$4="Department",$D75,IF($D75='Calculator - Dropdowns'!$D$4,$D75,"")))</f>
        <v>Engineering</v>
      </c>
      <c r="K75" s="17" t="str">
        <f>IF('Calculator - Dropdowns'!$D$3="Faculty",$E75,IF('Calculator - Dropdowns'!$D$3=E75,E75,""))</f>
        <v>Faculty of Environment, Science and Economy</v>
      </c>
    </row>
    <row r="76" spans="1:11" x14ac:dyDescent="0.2">
      <c r="A76" s="11" t="s">
        <v>441</v>
      </c>
      <c r="B76" s="11" t="s">
        <v>32965</v>
      </c>
      <c r="C76" s="11" t="s">
        <v>442</v>
      </c>
      <c r="D76" s="11" t="s">
        <v>409</v>
      </c>
      <c r="E76" s="11" t="s">
        <v>82</v>
      </c>
      <c r="H76" s="17" t="str">
        <f>IF(Table1[[#This Row],[Undergraduate or Postgraduate]]="","",IF('Calculator - Dropdowns'!$D$6="Programme",$C76&amp;": "&amp;A76,IF($C76&amp;": "&amp;A76='Calculator - Dropdowns'!$D$6,$C76&amp;": "&amp;A76,"")))</f>
        <v>MSc Renewable Energy Engineering - Cornwall: PTS1ECSECSCA</v>
      </c>
      <c r="I76" s="17" t="str">
        <f>IF(Table1[[#This Row],[Department]]="","",IF('Calculator - Dropdowns'!$D$5="Postgraduate Taught or Undergraduate",$B76,IF($B76='Calculator - Dropdowns'!$D$5,$B76,"")))</f>
        <v>Postgraduate Taught</v>
      </c>
      <c r="J76" s="17" t="str">
        <f>IF(Table1[[#This Row],[Faculty]]="","",IF('Calculator - Dropdowns'!$D$4="Department",$D76,IF($D76='Calculator - Dropdowns'!$D$4,$D76,"")))</f>
        <v>Engineering</v>
      </c>
      <c r="K76" s="17" t="str">
        <f>IF('Calculator - Dropdowns'!$D$3="Faculty",$E76,IF('Calculator - Dropdowns'!$D$3=E76,E76,""))</f>
        <v>Faculty of Environment, Science and Economy</v>
      </c>
    </row>
    <row r="77" spans="1:11" x14ac:dyDescent="0.2">
      <c r="A77" s="11" t="s">
        <v>446</v>
      </c>
      <c r="B77" s="11" t="s">
        <v>32965</v>
      </c>
      <c r="C77" s="11" t="s">
        <v>447</v>
      </c>
      <c r="D77" s="11" t="s">
        <v>409</v>
      </c>
      <c r="E77" s="11" t="s">
        <v>82</v>
      </c>
      <c r="H77" s="17" t="str">
        <f>IF(Table1[[#This Row],[Undergraduate or Postgraduate]]="","",IF('Calculator - Dropdowns'!$D$6="Programme",$C77&amp;": "&amp;A77,IF($C77&amp;": "&amp;A77='Calculator - Dropdowns'!$D$6,$C77&amp;": "&amp;A77,"")))</f>
        <v>MSc International Supply Chain Management: PTS1ECSSBE01</v>
      </c>
      <c r="I77" s="17" t="str">
        <f>IF(Table1[[#This Row],[Department]]="","",IF('Calculator - Dropdowns'!$D$5="Postgraduate Taught or Undergraduate",$B77,IF($B77='Calculator - Dropdowns'!$D$5,$B77,"")))</f>
        <v>Postgraduate Taught</v>
      </c>
      <c r="J77" s="17" t="str">
        <f>IF(Table1[[#This Row],[Faculty]]="","",IF('Calculator - Dropdowns'!$D$4="Department",$D77,IF($D77='Calculator - Dropdowns'!$D$4,$D77,"")))</f>
        <v>Engineering</v>
      </c>
      <c r="K77" s="17" t="str">
        <f>IF('Calculator - Dropdowns'!$D$3="Faculty",$E77,IF('Calculator - Dropdowns'!$D$3=E77,E77,""))</f>
        <v>Faculty of Environment, Science and Economy</v>
      </c>
    </row>
    <row r="78" spans="1:11" x14ac:dyDescent="0.2">
      <c r="A78" s="11" t="s">
        <v>448</v>
      </c>
      <c r="B78" s="11" t="s">
        <v>32965</v>
      </c>
      <c r="C78" s="11" t="s">
        <v>449</v>
      </c>
      <c r="D78" s="11" t="s">
        <v>409</v>
      </c>
      <c r="E78" s="11" t="s">
        <v>82</v>
      </c>
      <c r="H78" s="17" t="str">
        <f>IF(Table1[[#This Row],[Undergraduate or Postgraduate]]="","",IF('Calculator - Dropdowns'!$D$6="Programme",$C78&amp;": "&amp;A78,IF($C78&amp;": "&amp;A78='Calculator - Dropdowns'!$D$6,$C78&amp;": "&amp;A78,"")))</f>
        <v>MSc Civil Engineering with Management: PTS1ECSSBE04</v>
      </c>
      <c r="I78" s="17" t="str">
        <f>IF(Table1[[#This Row],[Department]]="","",IF('Calculator - Dropdowns'!$D$5="Postgraduate Taught or Undergraduate",$B78,IF($B78='Calculator - Dropdowns'!$D$5,$B78,"")))</f>
        <v>Postgraduate Taught</v>
      </c>
      <c r="J78" s="17" t="str">
        <f>IF(Table1[[#This Row],[Faculty]]="","",IF('Calculator - Dropdowns'!$D$4="Department",$D78,IF($D78='Calculator - Dropdowns'!$D$4,$D78,"")))</f>
        <v>Engineering</v>
      </c>
      <c r="K78" s="17" t="str">
        <f>IF('Calculator - Dropdowns'!$D$3="Faculty",$E78,IF('Calculator - Dropdowns'!$D$3=E78,E78,""))</f>
        <v>Faculty of Environment, Science and Economy</v>
      </c>
    </row>
    <row r="79" spans="1:11" x14ac:dyDescent="0.2">
      <c r="A79" s="11" t="s">
        <v>450</v>
      </c>
      <c r="B79" s="11" t="s">
        <v>32965</v>
      </c>
      <c r="C79" s="11" t="s">
        <v>451</v>
      </c>
      <c r="D79" s="11" t="s">
        <v>409</v>
      </c>
      <c r="E79" s="11" t="s">
        <v>82</v>
      </c>
      <c r="H79" s="17" t="str">
        <f>IF(Table1[[#This Row],[Undergraduate or Postgraduate]]="","",IF('Calculator - Dropdowns'!$D$6="Programme",$C79&amp;": "&amp;A79,IF($C79&amp;": "&amp;A79='Calculator - Dropdowns'!$D$6,$C79&amp;": "&amp;A79,"")))</f>
        <v>MSc Engineering Business Management: PTS1ECSSBE05</v>
      </c>
      <c r="I79" s="17" t="str">
        <f>IF(Table1[[#This Row],[Department]]="","",IF('Calculator - Dropdowns'!$D$5="Postgraduate Taught or Undergraduate",$B79,IF($B79='Calculator - Dropdowns'!$D$5,$B79,"")))</f>
        <v>Postgraduate Taught</v>
      </c>
      <c r="J79" s="17" t="str">
        <f>IF(Table1[[#This Row],[Faculty]]="","",IF('Calculator - Dropdowns'!$D$4="Department",$D79,IF($D79='Calculator - Dropdowns'!$D$4,$D79,"")))</f>
        <v>Engineering</v>
      </c>
      <c r="K79" s="17" t="str">
        <f>IF('Calculator - Dropdowns'!$D$3="Faculty",$E79,IF('Calculator - Dropdowns'!$D$3=E79,E79,""))</f>
        <v>Faculty of Environment, Science and Economy</v>
      </c>
    </row>
    <row r="80" spans="1:11" x14ac:dyDescent="0.2">
      <c r="A80" s="11" t="s">
        <v>335</v>
      </c>
      <c r="B80" s="11" t="s">
        <v>32965</v>
      </c>
      <c r="C80" s="11" t="s">
        <v>336</v>
      </c>
      <c r="D80" s="11" t="s">
        <v>32190</v>
      </c>
      <c r="E80" s="11" t="s">
        <v>82</v>
      </c>
      <c r="H80" s="17" t="str">
        <f>IF(Table1[[#This Row],[Undergraduate or Postgraduate]]="","",IF('Calculator - Dropdowns'!$D$6="Programme",$C80&amp;": "&amp;A80,IF($C80&amp;": "&amp;A80='Calculator - Dropdowns'!$D$6,$C80&amp;": "&amp;A80,"")))</f>
        <v>MRes Finance: PTR1SBESBE01</v>
      </c>
      <c r="I80" s="17" t="str">
        <f>IF(Table1[[#This Row],[Department]]="","",IF('Calculator - Dropdowns'!$D$5="Postgraduate Taught or Undergraduate",$B80,IF($B80='Calculator - Dropdowns'!$D$5,$B80,"")))</f>
        <v>Postgraduate Taught</v>
      </c>
      <c r="J80" s="17" t="str">
        <f>IF(Table1[[#This Row],[Faculty]]="","",IF('Calculator - Dropdowns'!$D$4="Department",$D80,IF($D80='Calculator - Dropdowns'!$D$4,$D80,"")))</f>
        <v>Centre for Finance and Investment (Xfi)</v>
      </c>
      <c r="K80" s="17" t="str">
        <f>IF('Calculator - Dropdowns'!$D$3="Faculty",$E80,IF('Calculator - Dropdowns'!$D$3=E80,E80,""))</f>
        <v>Faculty of Environment, Science and Economy</v>
      </c>
    </row>
    <row r="81" spans="1:11" x14ac:dyDescent="0.2">
      <c r="A81" s="11" t="s">
        <v>348</v>
      </c>
      <c r="B81" s="11" t="s">
        <v>32965</v>
      </c>
      <c r="C81" s="11" t="s">
        <v>349</v>
      </c>
      <c r="D81" s="11" t="s">
        <v>32190</v>
      </c>
      <c r="E81" s="11" t="s">
        <v>82</v>
      </c>
      <c r="H81" s="17" t="str">
        <f>IF(Table1[[#This Row],[Undergraduate or Postgraduate]]="","",IF('Calculator - Dropdowns'!$D$6="Programme",$C81&amp;": "&amp;A81,IF($C81&amp;": "&amp;A81='Calculator - Dropdowns'!$D$6,$C81&amp;": "&amp;A81,"")))</f>
        <v>MSc Financial Management (9-month): PTS0SBESBE01</v>
      </c>
      <c r="I81" s="17" t="str">
        <f>IF(Table1[[#This Row],[Department]]="","",IF('Calculator - Dropdowns'!$D$5="Postgraduate Taught or Undergraduate",$B81,IF($B81='Calculator - Dropdowns'!$D$5,$B81,"")))</f>
        <v>Postgraduate Taught</v>
      </c>
      <c r="J81" s="17" t="str">
        <f>IF(Table1[[#This Row],[Faculty]]="","",IF('Calculator - Dropdowns'!$D$4="Department",$D81,IF($D81='Calculator - Dropdowns'!$D$4,$D81,"")))</f>
        <v>Centre for Finance and Investment (Xfi)</v>
      </c>
      <c r="K81" s="17" t="str">
        <f>IF('Calculator - Dropdowns'!$D$3="Faculty",$E81,IF('Calculator - Dropdowns'!$D$3=E81,E81,""))</f>
        <v>Faculty of Environment, Science and Economy</v>
      </c>
    </row>
    <row r="82" spans="1:11" x14ac:dyDescent="0.2">
      <c r="A82" s="11" t="s">
        <v>350</v>
      </c>
      <c r="B82" s="11" t="s">
        <v>32965</v>
      </c>
      <c r="C82" s="11" t="s">
        <v>32432</v>
      </c>
      <c r="D82" s="11" t="s">
        <v>32190</v>
      </c>
      <c r="E82" s="11" t="s">
        <v>82</v>
      </c>
      <c r="H82" s="17" t="str">
        <f>IF(Table1[[#This Row],[Undergraduate or Postgraduate]]="","",IF('Calculator - Dropdowns'!$D$6="Programme",$C82&amp;": "&amp;A82,IF($C82&amp;": "&amp;A82='Calculator - Dropdowns'!$D$6,$C82&amp;": "&amp;A82,"")))</f>
        <v>MSc Finance and Management (9-month): PTS0SBESBE02</v>
      </c>
      <c r="I82" s="17" t="str">
        <f>IF(Table1[[#This Row],[Department]]="","",IF('Calculator - Dropdowns'!$D$5="Postgraduate Taught or Undergraduate",$B82,IF($B82='Calculator - Dropdowns'!$D$5,$B82,"")))</f>
        <v>Postgraduate Taught</v>
      </c>
      <c r="J82" s="17" t="str">
        <f>IF(Table1[[#This Row],[Faculty]]="","",IF('Calculator - Dropdowns'!$D$4="Department",$D82,IF($D82='Calculator - Dropdowns'!$D$4,$D82,"")))</f>
        <v>Centre for Finance and Investment (Xfi)</v>
      </c>
      <c r="K82" s="17" t="str">
        <f>IF('Calculator - Dropdowns'!$D$3="Faculty",$E82,IF('Calculator - Dropdowns'!$D$3=E82,E82,""))</f>
        <v>Faculty of Environment, Science and Economy</v>
      </c>
    </row>
    <row r="83" spans="1:11" x14ac:dyDescent="0.2">
      <c r="A83" s="11" t="s">
        <v>354</v>
      </c>
      <c r="B83" s="11" t="s">
        <v>32965</v>
      </c>
      <c r="C83" s="11" t="s">
        <v>355</v>
      </c>
      <c r="D83" s="11" t="s">
        <v>32190</v>
      </c>
      <c r="E83" s="11" t="s">
        <v>82</v>
      </c>
      <c r="H83" s="17" t="str">
        <f>IF(Table1[[#This Row],[Undergraduate or Postgraduate]]="","",IF('Calculator - Dropdowns'!$D$6="Programme",$C83&amp;": "&amp;A83,IF($C83&amp;": "&amp;A83='Calculator - Dropdowns'!$D$6,$C83&amp;": "&amp;A83,"")))</f>
        <v>MSc Finance and Investment (9-month): PTS0SBESBE08</v>
      </c>
      <c r="I83" s="17" t="str">
        <f>IF(Table1[[#This Row],[Department]]="","",IF('Calculator - Dropdowns'!$D$5="Postgraduate Taught or Undergraduate",$B83,IF($B83='Calculator - Dropdowns'!$D$5,$B83,"")))</f>
        <v>Postgraduate Taught</v>
      </c>
      <c r="J83" s="17" t="str">
        <f>IF(Table1[[#This Row],[Faculty]]="","",IF('Calculator - Dropdowns'!$D$4="Department",$D83,IF($D83='Calculator - Dropdowns'!$D$4,$D83,"")))</f>
        <v>Centre for Finance and Investment (Xfi)</v>
      </c>
      <c r="K83" s="17" t="str">
        <f>IF('Calculator - Dropdowns'!$D$3="Faculty",$E83,IF('Calculator - Dropdowns'!$D$3=E83,E83,""))</f>
        <v>Faculty of Environment, Science and Economy</v>
      </c>
    </row>
    <row r="84" spans="1:11" x14ac:dyDescent="0.2">
      <c r="A84" s="11" t="s">
        <v>356</v>
      </c>
      <c r="B84" s="11" t="s">
        <v>32965</v>
      </c>
      <c r="C84" s="11" t="s">
        <v>357</v>
      </c>
      <c r="D84" s="11" t="s">
        <v>32190</v>
      </c>
      <c r="E84" s="11" t="s">
        <v>82</v>
      </c>
      <c r="H84" s="17" t="str">
        <f>IF(Table1[[#This Row],[Undergraduate or Postgraduate]]="","",IF('Calculator - Dropdowns'!$D$6="Programme",$C84&amp;": "&amp;A84,IF($C84&amp;": "&amp;A84='Calculator - Dropdowns'!$D$6,$C84&amp;": "&amp;A84,"")))</f>
        <v>MSc Marketing and Financial Services (9-month): PTS0SBESBE14</v>
      </c>
      <c r="I84" s="17" t="str">
        <f>IF(Table1[[#This Row],[Department]]="","",IF('Calculator - Dropdowns'!$D$5="Postgraduate Taught or Undergraduate",$B84,IF($B84='Calculator - Dropdowns'!$D$5,$B84,"")))</f>
        <v>Postgraduate Taught</v>
      </c>
      <c r="J84" s="17" t="str">
        <f>IF(Table1[[#This Row],[Faculty]]="","",IF('Calculator - Dropdowns'!$D$4="Department",$D84,IF($D84='Calculator - Dropdowns'!$D$4,$D84,"")))</f>
        <v>Centre for Finance and Investment (Xfi)</v>
      </c>
      <c r="K84" s="17" t="str">
        <f>IF('Calculator - Dropdowns'!$D$3="Faculty",$E84,IF('Calculator - Dropdowns'!$D$3=E84,E84,""))</f>
        <v>Faculty of Environment, Science and Economy</v>
      </c>
    </row>
    <row r="85" spans="1:11" x14ac:dyDescent="0.2">
      <c r="A85" s="11" t="s">
        <v>364</v>
      </c>
      <c r="B85" s="11" t="s">
        <v>32965</v>
      </c>
      <c r="C85" s="11" t="s">
        <v>365</v>
      </c>
      <c r="D85" s="11" t="s">
        <v>32190</v>
      </c>
      <c r="E85" s="11" t="s">
        <v>82</v>
      </c>
      <c r="H85" s="17" t="str">
        <f>IF(Table1[[#This Row],[Undergraduate or Postgraduate]]="","",IF('Calculator - Dropdowns'!$D$6="Programme",$C85&amp;": "&amp;A85,IF($C85&amp;": "&amp;A85='Calculator - Dropdowns'!$D$6,$C85&amp;": "&amp;A85,"")))</f>
        <v>MSc Marketing and Financial Management (9 months): PTS0SBESBE19</v>
      </c>
      <c r="I85" s="17" t="str">
        <f>IF(Table1[[#This Row],[Department]]="","",IF('Calculator - Dropdowns'!$D$5="Postgraduate Taught or Undergraduate",$B85,IF($B85='Calculator - Dropdowns'!$D$5,$B85,"")))</f>
        <v>Postgraduate Taught</v>
      </c>
      <c r="J85" s="17" t="str">
        <f>IF(Table1[[#This Row],[Faculty]]="","",IF('Calculator - Dropdowns'!$D$4="Department",$D85,IF($D85='Calculator - Dropdowns'!$D$4,$D85,"")))</f>
        <v>Centre for Finance and Investment (Xfi)</v>
      </c>
      <c r="K85" s="17" t="str">
        <f>IF('Calculator - Dropdowns'!$D$3="Faculty",$E85,IF('Calculator - Dropdowns'!$D$3=E85,E85,""))</f>
        <v>Faculty of Environment, Science and Economy</v>
      </c>
    </row>
    <row r="86" spans="1:11" x14ac:dyDescent="0.2">
      <c r="A86" s="11" t="s">
        <v>31994</v>
      </c>
      <c r="B86" s="11" t="s">
        <v>32965</v>
      </c>
      <c r="C86" s="11" t="s">
        <v>32397</v>
      </c>
      <c r="D86" s="11" t="s">
        <v>32190</v>
      </c>
      <c r="E86" s="11" t="s">
        <v>82</v>
      </c>
      <c r="H86" s="17" t="str">
        <f>IF(Table1[[#This Row],[Undergraduate or Postgraduate]]="","",IF('Calculator - Dropdowns'!$D$6="Programme",$C86&amp;": "&amp;A86,IF($C86&amp;": "&amp;A86='Calculator - Dropdowns'!$D$6,$C86&amp;": "&amp;A86,"")))</f>
        <v>MSc Sustainable Finance and Climate Change: PTS1SBEMAS01</v>
      </c>
      <c r="I86" s="17" t="str">
        <f>IF(Table1[[#This Row],[Department]]="","",IF('Calculator - Dropdowns'!$D$5="Postgraduate Taught or Undergraduate",$B86,IF($B86='Calculator - Dropdowns'!$D$5,$B86,"")))</f>
        <v>Postgraduate Taught</v>
      </c>
      <c r="J86" s="17" t="str">
        <f>IF(Table1[[#This Row],[Faculty]]="","",IF('Calculator - Dropdowns'!$D$4="Department",$D86,IF($D86='Calculator - Dropdowns'!$D$4,$D86,"")))</f>
        <v>Centre for Finance and Investment (Xfi)</v>
      </c>
      <c r="K86" s="17" t="str">
        <f>IF('Calculator - Dropdowns'!$D$3="Faculty",$E86,IF('Calculator - Dropdowns'!$D$3=E86,E86,""))</f>
        <v>Faculty of Environment, Science and Economy</v>
      </c>
    </row>
    <row r="87" spans="1:11" x14ac:dyDescent="0.2">
      <c r="A87" s="11" t="s">
        <v>32006</v>
      </c>
      <c r="B87" s="11" t="s">
        <v>32965</v>
      </c>
      <c r="C87" s="11" t="s">
        <v>32433</v>
      </c>
      <c r="D87" s="11" t="s">
        <v>32190</v>
      </c>
      <c r="E87" s="11" t="s">
        <v>82</v>
      </c>
      <c r="H87" s="17" t="str">
        <f>IF(Table1[[#This Row],[Undergraduate or Postgraduate]]="","",IF('Calculator - Dropdowns'!$D$6="Programme",$C87&amp;": "&amp;A87,IF($C87&amp;": "&amp;A87='Calculator - Dropdowns'!$D$6,$C87&amp;": "&amp;A87,"")))</f>
        <v>MSc Finance and Data Science: PTS1SBEMAS02</v>
      </c>
      <c r="I87" s="17" t="str">
        <f>IF(Table1[[#This Row],[Department]]="","",IF('Calculator - Dropdowns'!$D$5="Postgraduate Taught or Undergraduate",$B87,IF($B87='Calculator - Dropdowns'!$D$5,$B87,"")))</f>
        <v>Postgraduate Taught</v>
      </c>
      <c r="J87" s="17" t="str">
        <f>IF(Table1[[#This Row],[Faculty]]="","",IF('Calculator - Dropdowns'!$D$4="Department",$D87,IF($D87='Calculator - Dropdowns'!$D$4,$D87,"")))</f>
        <v>Centre for Finance and Investment (Xfi)</v>
      </c>
      <c r="K87" s="17" t="str">
        <f>IF('Calculator - Dropdowns'!$D$3="Faculty",$E87,IF('Calculator - Dropdowns'!$D$3=E87,E87,""))</f>
        <v>Faculty of Environment, Science and Economy</v>
      </c>
    </row>
    <row r="88" spans="1:11" x14ac:dyDescent="0.2">
      <c r="A88" s="11" t="s">
        <v>563</v>
      </c>
      <c r="B88" s="11" t="s">
        <v>32965</v>
      </c>
      <c r="C88" s="11" t="s">
        <v>564</v>
      </c>
      <c r="D88" s="11" t="s">
        <v>32190</v>
      </c>
      <c r="E88" s="11" t="s">
        <v>82</v>
      </c>
      <c r="H88" s="17" t="str">
        <f>IF(Table1[[#This Row],[Undergraduate or Postgraduate]]="","",IF('Calculator - Dropdowns'!$D$6="Programme",$C88&amp;": "&amp;A88,IF($C88&amp;": "&amp;A88='Calculator - Dropdowns'!$D$6,$C88&amp;": "&amp;A88,"")))</f>
        <v>MSc Financial Analysis and Fund Management: PTS1SBESBE11</v>
      </c>
      <c r="I88" s="17" t="str">
        <f>IF(Table1[[#This Row],[Department]]="","",IF('Calculator - Dropdowns'!$D$5="Postgraduate Taught or Undergraduate",$B88,IF($B88='Calculator - Dropdowns'!$D$5,$B88,"")))</f>
        <v>Postgraduate Taught</v>
      </c>
      <c r="J88" s="17" t="str">
        <f>IF(Table1[[#This Row],[Faculty]]="","",IF('Calculator - Dropdowns'!$D$4="Department",$D88,IF($D88='Calculator - Dropdowns'!$D$4,$D88,"")))</f>
        <v>Centre for Finance and Investment (Xfi)</v>
      </c>
      <c r="K88" s="17" t="str">
        <f>IF('Calculator - Dropdowns'!$D$3="Faculty",$E88,IF('Calculator - Dropdowns'!$D$3=E88,E88,""))</f>
        <v>Faculty of Environment, Science and Economy</v>
      </c>
    </row>
    <row r="89" spans="1:11" x14ac:dyDescent="0.2">
      <c r="A89" s="11" t="s">
        <v>576</v>
      </c>
      <c r="B89" s="11" t="s">
        <v>32965</v>
      </c>
      <c r="C89" s="11" t="s">
        <v>577</v>
      </c>
      <c r="D89" s="11" t="s">
        <v>32190</v>
      </c>
      <c r="E89" s="11" t="s">
        <v>82</v>
      </c>
      <c r="H89" s="17" t="str">
        <f>IF(Table1[[#This Row],[Undergraduate or Postgraduate]]="","",IF('Calculator - Dropdowns'!$D$6="Programme",$C89&amp;": "&amp;A89,IF($C89&amp;": "&amp;A89='Calculator - Dropdowns'!$D$6,$C89&amp;": "&amp;A89,"")))</f>
        <v>MSc Finance and Investment: PTS1SBESBE27</v>
      </c>
      <c r="I89" s="17" t="str">
        <f>IF(Table1[[#This Row],[Department]]="","",IF('Calculator - Dropdowns'!$D$5="Postgraduate Taught or Undergraduate",$B89,IF($B89='Calculator - Dropdowns'!$D$5,$B89,"")))</f>
        <v>Postgraduate Taught</v>
      </c>
      <c r="J89" s="17" t="str">
        <f>IF(Table1[[#This Row],[Faculty]]="","",IF('Calculator - Dropdowns'!$D$4="Department",$D89,IF($D89='Calculator - Dropdowns'!$D$4,$D89,"")))</f>
        <v>Centre for Finance and Investment (Xfi)</v>
      </c>
      <c r="K89" s="17" t="str">
        <f>IF('Calculator - Dropdowns'!$D$3="Faculty",$E89,IF('Calculator - Dropdowns'!$D$3=E89,E89,""))</f>
        <v>Faculty of Environment, Science and Economy</v>
      </c>
    </row>
    <row r="90" spans="1:11" x14ac:dyDescent="0.2">
      <c r="A90" s="11" t="s">
        <v>578</v>
      </c>
      <c r="B90" s="11" t="s">
        <v>32965</v>
      </c>
      <c r="C90" s="11" t="s">
        <v>351</v>
      </c>
      <c r="D90" s="11" t="s">
        <v>32190</v>
      </c>
      <c r="E90" s="11" t="s">
        <v>82</v>
      </c>
      <c r="H90" s="17" t="str">
        <f>IF(Table1[[#This Row],[Undergraduate or Postgraduate]]="","",IF('Calculator - Dropdowns'!$D$6="Programme",$C90&amp;": "&amp;A90,IF($C90&amp;": "&amp;A90='Calculator - Dropdowns'!$D$6,$C90&amp;": "&amp;A90,"")))</f>
        <v>MSc Finance and Management: PTS1SBESBE28</v>
      </c>
      <c r="I90" s="17" t="str">
        <f>IF(Table1[[#This Row],[Department]]="","",IF('Calculator - Dropdowns'!$D$5="Postgraduate Taught or Undergraduate",$B90,IF($B90='Calculator - Dropdowns'!$D$5,$B90,"")))</f>
        <v>Postgraduate Taught</v>
      </c>
      <c r="J90" s="17" t="str">
        <f>IF(Table1[[#This Row],[Faculty]]="","",IF('Calculator - Dropdowns'!$D$4="Department",$D90,IF($D90='Calculator - Dropdowns'!$D$4,$D90,"")))</f>
        <v>Centre for Finance and Investment (Xfi)</v>
      </c>
      <c r="K90" s="17" t="str">
        <f>IF('Calculator - Dropdowns'!$D$3="Faculty",$E90,IF('Calculator - Dropdowns'!$D$3=E90,E90,""))</f>
        <v>Faculty of Environment, Science and Economy</v>
      </c>
    </row>
    <row r="91" spans="1:11" x14ac:dyDescent="0.2">
      <c r="A91" s="11" t="s">
        <v>581</v>
      </c>
      <c r="B91" s="11" t="s">
        <v>32965</v>
      </c>
      <c r="C91" s="11" t="s">
        <v>582</v>
      </c>
      <c r="D91" s="11" t="s">
        <v>32190</v>
      </c>
      <c r="E91" s="11" t="s">
        <v>82</v>
      </c>
      <c r="H91" s="17" t="str">
        <f>IF(Table1[[#This Row],[Undergraduate or Postgraduate]]="","",IF('Calculator - Dropdowns'!$D$6="Programme",$C91&amp;": "&amp;A91,IF($C91&amp;": "&amp;A91='Calculator - Dropdowns'!$D$6,$C91&amp;": "&amp;A91,"")))</f>
        <v>MSc Marketing and Financial Services: PTS1SBESBE32</v>
      </c>
      <c r="I91" s="17" t="str">
        <f>IF(Table1[[#This Row],[Department]]="","",IF('Calculator - Dropdowns'!$D$5="Postgraduate Taught or Undergraduate",$B91,IF($B91='Calculator - Dropdowns'!$D$5,$B91,"")))</f>
        <v>Postgraduate Taught</v>
      </c>
      <c r="J91" s="17" t="str">
        <f>IF(Table1[[#This Row],[Faculty]]="","",IF('Calculator - Dropdowns'!$D$4="Department",$D91,IF($D91='Calculator - Dropdowns'!$D$4,$D91,"")))</f>
        <v>Centre for Finance and Investment (Xfi)</v>
      </c>
      <c r="K91" s="17" t="str">
        <f>IF('Calculator - Dropdowns'!$D$3="Faculty",$E91,IF('Calculator - Dropdowns'!$D$3=E91,E91,""))</f>
        <v>Faculty of Environment, Science and Economy</v>
      </c>
    </row>
    <row r="92" spans="1:11" x14ac:dyDescent="0.2">
      <c r="A92" s="11" t="s">
        <v>583</v>
      </c>
      <c r="B92" s="11" t="s">
        <v>32965</v>
      </c>
      <c r="C92" s="11" t="s">
        <v>584</v>
      </c>
      <c r="D92" s="11" t="s">
        <v>32190</v>
      </c>
      <c r="E92" s="11" t="s">
        <v>82</v>
      </c>
      <c r="H92" s="17" t="str">
        <f>IF(Table1[[#This Row],[Undergraduate or Postgraduate]]="","",IF('Calculator - Dropdowns'!$D$6="Programme",$C92&amp;": "&amp;A92,IF($C92&amp;": "&amp;A92='Calculator - Dropdowns'!$D$6,$C92&amp;": "&amp;A92,"")))</f>
        <v>MSc Finance and Marketing: PTS1SBESBE35</v>
      </c>
      <c r="I92" s="17" t="str">
        <f>IF(Table1[[#This Row],[Department]]="","",IF('Calculator - Dropdowns'!$D$5="Postgraduate Taught or Undergraduate",$B92,IF($B92='Calculator - Dropdowns'!$D$5,$B92,"")))</f>
        <v>Postgraduate Taught</v>
      </c>
      <c r="J92" s="17" t="str">
        <f>IF(Table1[[#This Row],[Faculty]]="","",IF('Calculator - Dropdowns'!$D$4="Department",$D92,IF($D92='Calculator - Dropdowns'!$D$4,$D92,"")))</f>
        <v>Centre for Finance and Investment (Xfi)</v>
      </c>
      <c r="K92" s="17" t="str">
        <f>IF('Calculator - Dropdowns'!$D$3="Faculty",$E92,IF('Calculator - Dropdowns'!$D$3=E92,E92,""))</f>
        <v>Faculty of Environment, Science and Economy</v>
      </c>
    </row>
    <row r="93" spans="1:11" x14ac:dyDescent="0.2">
      <c r="A93" s="11" t="s">
        <v>611</v>
      </c>
      <c r="B93" s="11" t="s">
        <v>32965</v>
      </c>
      <c r="C93" s="11" t="s">
        <v>612</v>
      </c>
      <c r="D93" s="11" t="s">
        <v>32190</v>
      </c>
      <c r="E93" s="11" t="s">
        <v>82</v>
      </c>
      <c r="H93" s="17" t="str">
        <f>IF(Table1[[#This Row],[Undergraduate or Postgraduate]]="","",IF('Calculator - Dropdowns'!$D$6="Programme",$C93&amp;": "&amp;A93,IF($C93&amp;": "&amp;A93='Calculator - Dropdowns'!$D$6,$C93&amp;": "&amp;A93,"")))</f>
        <v>MSc Marketing and Financial Management: PTS1SBESBE49</v>
      </c>
      <c r="I93" s="17" t="str">
        <f>IF(Table1[[#This Row],[Department]]="","",IF('Calculator - Dropdowns'!$D$5="Postgraduate Taught or Undergraduate",$B93,IF($B93='Calculator - Dropdowns'!$D$5,$B93,"")))</f>
        <v>Postgraduate Taught</v>
      </c>
      <c r="J93" s="17" t="str">
        <f>IF(Table1[[#This Row],[Faculty]]="","",IF('Calculator - Dropdowns'!$D$4="Department",$D93,IF($D93='Calculator - Dropdowns'!$D$4,$D93,"")))</f>
        <v>Centre for Finance and Investment (Xfi)</v>
      </c>
      <c r="K93" s="17" t="str">
        <f>IF('Calculator - Dropdowns'!$D$3="Faculty",$E93,IF('Calculator - Dropdowns'!$D$3=E93,E93,""))</f>
        <v>Faculty of Environment, Science and Economy</v>
      </c>
    </row>
    <row r="94" spans="1:11" x14ac:dyDescent="0.2">
      <c r="A94" s="11" t="s">
        <v>32002</v>
      </c>
      <c r="B94" s="11" t="s">
        <v>32965</v>
      </c>
      <c r="C94" s="11" t="s">
        <v>32421</v>
      </c>
      <c r="D94" s="11" t="s">
        <v>32190</v>
      </c>
      <c r="E94" s="11" t="s">
        <v>82</v>
      </c>
      <c r="H94" s="17" t="str">
        <f>IF(Table1[[#This Row],[Undergraduate or Postgraduate]]="","",IF('Calculator - Dropdowns'!$D$6="Programme",$C94&amp;": "&amp;A94,IF($C94&amp;": "&amp;A94='Calculator - Dropdowns'!$D$6,$C94&amp;": "&amp;A94,"")))</f>
        <v>MSc International Finance and Banking: PTS1SBESBE52</v>
      </c>
      <c r="I94" s="17" t="str">
        <f>IF(Table1[[#This Row],[Department]]="","",IF('Calculator - Dropdowns'!$D$5="Postgraduate Taught or Undergraduate",$B94,IF($B94='Calculator - Dropdowns'!$D$5,$B94,"")))</f>
        <v>Postgraduate Taught</v>
      </c>
      <c r="J94" s="17" t="str">
        <f>IF(Table1[[#This Row],[Faculty]]="","",IF('Calculator - Dropdowns'!$D$4="Department",$D94,IF($D94='Calculator - Dropdowns'!$D$4,$D94,"")))</f>
        <v>Centre for Finance and Investment (Xfi)</v>
      </c>
      <c r="K94" s="17" t="str">
        <f>IF('Calculator - Dropdowns'!$D$3="Faculty",$E94,IF('Calculator - Dropdowns'!$D$3=E94,E94,""))</f>
        <v>Faculty of Environment, Science and Economy</v>
      </c>
    </row>
    <row r="95" spans="1:11" x14ac:dyDescent="0.2">
      <c r="A95" s="11" t="s">
        <v>393</v>
      </c>
      <c r="B95" s="11" t="s">
        <v>32965</v>
      </c>
      <c r="C95" s="11" t="s">
        <v>394</v>
      </c>
      <c r="D95" s="11" t="s">
        <v>392</v>
      </c>
      <c r="E95" s="11" t="s">
        <v>82</v>
      </c>
      <c r="H95" s="17" t="str">
        <f>IF(Table1[[#This Row],[Undergraduate or Postgraduate]]="","",IF('Calculator - Dropdowns'!$D$6="Programme",$C95&amp;": "&amp;A95,IF($C95&amp;": "&amp;A95='Calculator - Dropdowns'!$D$6,$C95&amp;": "&amp;A95,"")))</f>
        <v>MSc Mining Geology - Cornwall: PTS1CSMCSMCC</v>
      </c>
      <c r="I95" s="17" t="str">
        <f>IF(Table1[[#This Row],[Department]]="","",IF('Calculator - Dropdowns'!$D$5="Postgraduate Taught or Undergraduate",$B95,IF($B95='Calculator - Dropdowns'!$D$5,$B95,"")))</f>
        <v>Postgraduate Taught</v>
      </c>
      <c r="J95" s="17" t="str">
        <f>IF(Table1[[#This Row],[Faculty]]="","",IF('Calculator - Dropdowns'!$D$4="Department",$D95,IF($D95='Calculator - Dropdowns'!$D$4,$D95,"")))</f>
        <v>Geology</v>
      </c>
      <c r="K95" s="17" t="str">
        <f>IF('Calculator - Dropdowns'!$D$3="Faculty",$E95,IF('Calculator - Dropdowns'!$D$3=E95,E95,""))</f>
        <v>Faculty of Environment, Science and Economy</v>
      </c>
    </row>
    <row r="96" spans="1:11" x14ac:dyDescent="0.2">
      <c r="A96" s="11" t="s">
        <v>401</v>
      </c>
      <c r="B96" s="11" t="s">
        <v>32965</v>
      </c>
      <c r="C96" s="11" t="s">
        <v>402</v>
      </c>
      <c r="D96" s="11" t="s">
        <v>392</v>
      </c>
      <c r="E96" s="11" t="s">
        <v>82</v>
      </c>
      <c r="H96" s="17" t="str">
        <f>IF(Table1[[#This Row],[Undergraduate or Postgraduate]]="","",IF('Calculator - Dropdowns'!$D$6="Programme",$C96&amp;": "&amp;A96,IF($C96&amp;": "&amp;A96='Calculator - Dropdowns'!$D$6,$C96&amp;": "&amp;A96,"")))</f>
        <v>MSc Exploration Geology - Cornwall: PTS1CSMCSMCK</v>
      </c>
      <c r="I96" s="17" t="str">
        <f>IF(Table1[[#This Row],[Department]]="","",IF('Calculator - Dropdowns'!$D$5="Postgraduate Taught or Undergraduate",$B96,IF($B96='Calculator - Dropdowns'!$D$5,$B96,"")))</f>
        <v>Postgraduate Taught</v>
      </c>
      <c r="J96" s="17" t="str">
        <f>IF(Table1[[#This Row],[Faculty]]="","",IF('Calculator - Dropdowns'!$D$4="Department",$D96,IF($D96='Calculator - Dropdowns'!$D$4,$D96,"")))</f>
        <v>Geology</v>
      </c>
      <c r="K96" s="17" t="str">
        <f>IF('Calculator - Dropdowns'!$D$3="Faculty",$E96,IF('Calculator - Dropdowns'!$D$3=E96,E96,""))</f>
        <v>Faculty of Environment, Science and Economy</v>
      </c>
    </row>
    <row r="97" spans="1:11" x14ac:dyDescent="0.2">
      <c r="A97" s="11" t="s">
        <v>314</v>
      </c>
      <c r="B97" s="11" t="s">
        <v>32965</v>
      </c>
      <c r="C97" s="11" t="s">
        <v>315</v>
      </c>
      <c r="D97" s="11" t="s">
        <v>316</v>
      </c>
      <c r="E97" s="11" t="s">
        <v>82</v>
      </c>
      <c r="H97" s="17" t="str">
        <f>IF(Table1[[#This Row],[Undergraduate or Postgraduate]]="","",IF('Calculator - Dropdowns'!$D$6="Programme",$C97&amp;": "&amp;A97,IF($C97&amp;": "&amp;A97='Calculator - Dropdowns'!$D$6,$C97&amp;": "&amp;A97,"")))</f>
        <v>MRes Critical Human Geographies: PTR1GOAGOA02</v>
      </c>
      <c r="I97" s="17" t="str">
        <f>IF(Table1[[#This Row],[Department]]="","",IF('Calculator - Dropdowns'!$D$5="Postgraduate Taught or Undergraduate",$B97,IF($B97='Calculator - Dropdowns'!$D$5,$B97,"")))</f>
        <v>Postgraduate Taught</v>
      </c>
      <c r="J97" s="17" t="str">
        <f>IF(Table1[[#This Row],[Faculty]]="","",IF('Calculator - Dropdowns'!$D$4="Department",$D97,IF($D97='Calculator - Dropdowns'!$D$4,$D97,"")))</f>
        <v>Human Geography</v>
      </c>
      <c r="K97" s="17" t="str">
        <f>IF('Calculator - Dropdowns'!$D$3="Faculty",$E97,IF('Calculator - Dropdowns'!$D$3=E97,E97,""))</f>
        <v>Faculty of Environment, Science and Economy</v>
      </c>
    </row>
    <row r="98" spans="1:11" x14ac:dyDescent="0.2">
      <c r="A98" s="11" t="s">
        <v>494</v>
      </c>
      <c r="B98" s="11" t="s">
        <v>32965</v>
      </c>
      <c r="C98" s="11" t="s">
        <v>495</v>
      </c>
      <c r="D98" s="11" t="s">
        <v>316</v>
      </c>
      <c r="E98" s="11" t="s">
        <v>82</v>
      </c>
      <c r="H98" s="17" t="str">
        <f>IF(Table1[[#This Row],[Undergraduate or Postgraduate]]="","",IF('Calculator - Dropdowns'!$D$6="Programme",$C98&amp;": "&amp;A98,IF($C98&amp;": "&amp;A98='Calculator - Dropdowns'!$D$6,$C98&amp;": "&amp;A98,"")))</f>
        <v>MSc Global Sustainability Solutions: PTS1GOAGOA02</v>
      </c>
      <c r="I98" s="17" t="str">
        <f>IF(Table1[[#This Row],[Department]]="","",IF('Calculator - Dropdowns'!$D$5="Postgraduate Taught or Undergraduate",$B98,IF($B98='Calculator - Dropdowns'!$D$5,$B98,"")))</f>
        <v>Postgraduate Taught</v>
      </c>
      <c r="J98" s="17" t="str">
        <f>IF(Table1[[#This Row],[Faculty]]="","",IF('Calculator - Dropdowns'!$D$4="Department",$D98,IF($D98='Calculator - Dropdowns'!$D$4,$D98,"")))</f>
        <v>Human Geography</v>
      </c>
      <c r="K98" s="17" t="str">
        <f>IF('Calculator - Dropdowns'!$D$3="Faculty",$E98,IF('Calculator - Dropdowns'!$D$3=E98,E98,""))</f>
        <v>Faculty of Environment, Science and Economy</v>
      </c>
    </row>
    <row r="99" spans="1:11" x14ac:dyDescent="0.2">
      <c r="A99" s="11" t="s">
        <v>352</v>
      </c>
      <c r="B99" s="11" t="s">
        <v>32965</v>
      </c>
      <c r="C99" s="11" t="s">
        <v>353</v>
      </c>
      <c r="D99" s="11" t="s">
        <v>32279</v>
      </c>
      <c r="E99" s="11" t="s">
        <v>82</v>
      </c>
      <c r="H99" s="17" t="str">
        <f>IF(Table1[[#This Row],[Undergraduate or Postgraduate]]="","",IF('Calculator - Dropdowns'!$D$6="Programme",$C99&amp;": "&amp;A99,IF($C99&amp;": "&amp;A99='Calculator - Dropdowns'!$D$6,$C99&amp;": "&amp;A99,"")))</f>
        <v>MSc International Management (9-month): PTS0SBESBE06</v>
      </c>
      <c r="I99" s="17" t="str">
        <f>IF(Table1[[#This Row],[Department]]="","",IF('Calculator - Dropdowns'!$D$5="Postgraduate Taught or Undergraduate",$B99,IF($B99='Calculator - Dropdowns'!$D$5,$B99,"")))</f>
        <v>Postgraduate Taught</v>
      </c>
      <c r="J99" s="17" t="str">
        <f>IF(Table1[[#This Row],[Faculty]]="","",IF('Calculator - Dropdowns'!$D$4="Department",$D99,IF($D99='Calculator - Dropdowns'!$D$4,$D99,"")))</f>
        <v>Organisational Behaviour and HRM</v>
      </c>
      <c r="K99" s="17" t="str">
        <f>IF('Calculator - Dropdowns'!$D$3="Faculty",$E99,IF('Calculator - Dropdowns'!$D$3=E99,E99,""))</f>
        <v>Faculty of Environment, Science and Economy</v>
      </c>
    </row>
    <row r="100" spans="1:11" x14ac:dyDescent="0.2">
      <c r="A100" s="11" t="s">
        <v>569</v>
      </c>
      <c r="B100" s="11" t="s">
        <v>32965</v>
      </c>
      <c r="C100" s="11" t="s">
        <v>32420</v>
      </c>
      <c r="D100" s="11" t="s">
        <v>32279</v>
      </c>
      <c r="E100" s="11" t="s">
        <v>82</v>
      </c>
      <c r="H100" s="17" t="str">
        <f>IF(Table1[[#This Row],[Undergraduate or Postgraduate]]="","",IF('Calculator - Dropdowns'!$D$6="Programme",$C100&amp;": "&amp;A100,IF($C100&amp;": "&amp;A100='Calculator - Dropdowns'!$D$6,$C100&amp;": "&amp;A100,"")))</f>
        <v>MSc International Management (12 months): PTS1SBESBE20</v>
      </c>
      <c r="I100" s="17" t="str">
        <f>IF(Table1[[#This Row],[Department]]="","",IF('Calculator - Dropdowns'!$D$5="Postgraduate Taught or Undergraduate",$B100,IF($B100='Calculator - Dropdowns'!$D$5,$B100,"")))</f>
        <v>Postgraduate Taught</v>
      </c>
      <c r="J100" s="17" t="str">
        <f>IF(Table1[[#This Row],[Faculty]]="","",IF('Calculator - Dropdowns'!$D$4="Department",$D100,IF($D100='Calculator - Dropdowns'!$D$4,$D100,"")))</f>
        <v>Organisational Behaviour and HRM</v>
      </c>
      <c r="K100" s="17" t="str">
        <f>IF('Calculator - Dropdowns'!$D$3="Faculty",$E100,IF('Calculator - Dropdowns'!$D$3=E100,E100,""))</f>
        <v>Faculty of Environment, Science and Economy</v>
      </c>
    </row>
    <row r="101" spans="1:11" x14ac:dyDescent="0.2">
      <c r="A101" s="11" t="s">
        <v>572</v>
      </c>
      <c r="B101" s="11" t="s">
        <v>32965</v>
      </c>
      <c r="C101" s="11" t="s">
        <v>573</v>
      </c>
      <c r="D101" s="11" t="s">
        <v>32279</v>
      </c>
      <c r="E101" s="11" t="s">
        <v>82</v>
      </c>
      <c r="H101" s="17" t="str">
        <f>IF(Table1[[#This Row],[Undergraduate or Postgraduate]]="","",IF('Calculator - Dropdowns'!$D$6="Programme",$C101&amp;": "&amp;A101,IF($C101&amp;": "&amp;A101='Calculator - Dropdowns'!$D$6,$C101&amp;": "&amp;A101,"")))</f>
        <v>MSc International Tourism Management: PTS1SBESBE25</v>
      </c>
      <c r="I101" s="17" t="str">
        <f>IF(Table1[[#This Row],[Department]]="","",IF('Calculator - Dropdowns'!$D$5="Postgraduate Taught or Undergraduate",$B101,IF($B101='Calculator - Dropdowns'!$D$5,$B101,"")))</f>
        <v>Postgraduate Taught</v>
      </c>
      <c r="J101" s="17" t="str">
        <f>IF(Table1[[#This Row],[Faculty]]="","",IF('Calculator - Dropdowns'!$D$4="Department",$D101,IF($D101='Calculator - Dropdowns'!$D$4,$D101,"")))</f>
        <v>Organisational Behaviour and HRM</v>
      </c>
      <c r="K101" s="17" t="str">
        <f>IF('Calculator - Dropdowns'!$D$3="Faculty",$E101,IF('Calculator - Dropdowns'!$D$3=E101,E101,""))</f>
        <v>Faculty of Environment, Science and Economy</v>
      </c>
    </row>
    <row r="102" spans="1:11" x14ac:dyDescent="0.2">
      <c r="A102" s="11" t="s">
        <v>574</v>
      </c>
      <c r="B102" s="11" t="s">
        <v>32965</v>
      </c>
      <c r="C102" s="11" t="s">
        <v>575</v>
      </c>
      <c r="D102" s="11" t="s">
        <v>32279</v>
      </c>
      <c r="E102" s="11" t="s">
        <v>82</v>
      </c>
      <c r="H102" s="17" t="str">
        <f>IF(Table1[[#This Row],[Undergraduate or Postgraduate]]="","",IF('Calculator - Dropdowns'!$D$6="Programme",$C102&amp;": "&amp;A102,IF($C102&amp;": "&amp;A102='Calculator - Dropdowns'!$D$6,$C102&amp;": "&amp;A102,"")))</f>
        <v>MSc Human Resource Management: PTS1SBESBE26</v>
      </c>
      <c r="I102" s="17" t="str">
        <f>IF(Table1[[#This Row],[Department]]="","",IF('Calculator - Dropdowns'!$D$5="Postgraduate Taught or Undergraduate",$B102,IF($B102='Calculator - Dropdowns'!$D$5,$B102,"")))</f>
        <v>Postgraduate Taught</v>
      </c>
      <c r="J102" s="17" t="str">
        <f>IF(Table1[[#This Row],[Faculty]]="","",IF('Calculator - Dropdowns'!$D$4="Department",$D102,IF($D102='Calculator - Dropdowns'!$D$4,$D102,"")))</f>
        <v>Organisational Behaviour and HRM</v>
      </c>
      <c r="K102" s="17" t="str">
        <f>IF('Calculator - Dropdowns'!$D$3="Faculty",$E102,IF('Calculator - Dropdowns'!$D$3=E102,E102,""))</f>
        <v>Faculty of Environment, Science and Economy</v>
      </c>
    </row>
    <row r="103" spans="1:11" x14ac:dyDescent="0.2">
      <c r="A103" s="11" t="s">
        <v>597</v>
      </c>
      <c r="B103" s="11" t="s">
        <v>32965</v>
      </c>
      <c r="C103" s="11" t="s">
        <v>598</v>
      </c>
      <c r="D103" s="11" t="s">
        <v>32279</v>
      </c>
      <c r="E103" s="11" t="s">
        <v>82</v>
      </c>
      <c r="H103" s="17" t="str">
        <f>IF(Table1[[#This Row],[Undergraduate or Postgraduate]]="","",IF('Calculator - Dropdowns'!$D$6="Programme",$C103&amp;": "&amp;A103,IF($C103&amp;": "&amp;A103='Calculator - Dropdowns'!$D$6,$C103&amp;": "&amp;A103,"")))</f>
        <v>MSc International Human Resource Management: PTS1SBESBE42</v>
      </c>
      <c r="I103" s="17" t="str">
        <f>IF(Table1[[#This Row],[Department]]="","",IF('Calculator - Dropdowns'!$D$5="Postgraduate Taught or Undergraduate",$B103,IF($B103='Calculator - Dropdowns'!$D$5,$B103,"")))</f>
        <v>Postgraduate Taught</v>
      </c>
      <c r="J103" s="17" t="str">
        <f>IF(Table1[[#This Row],[Faculty]]="","",IF('Calculator - Dropdowns'!$D$4="Department",$D103,IF($D103='Calculator - Dropdowns'!$D$4,$D103,"")))</f>
        <v>Organisational Behaviour and HRM</v>
      </c>
      <c r="K103" s="17" t="str">
        <f>IF('Calculator - Dropdowns'!$D$3="Faculty",$E103,IF('Calculator - Dropdowns'!$D$3=E103,E103,""))</f>
        <v>Faculty of Environment, Science and Economy</v>
      </c>
    </row>
    <row r="104" spans="1:11" x14ac:dyDescent="0.2">
      <c r="A104" s="11" t="s">
        <v>443</v>
      </c>
      <c r="B104" s="11" t="s">
        <v>32965</v>
      </c>
      <c r="C104" s="11" t="s">
        <v>444</v>
      </c>
      <c r="D104" s="11" t="s">
        <v>445</v>
      </c>
      <c r="E104" s="11" t="s">
        <v>82</v>
      </c>
      <c r="H104" s="17" t="str">
        <f>IF(Table1[[#This Row],[Undergraduate or Postgraduate]]="","",IF('Calculator - Dropdowns'!$D$6="Programme",$C104&amp;": "&amp;A104,IF($C104&amp;": "&amp;A104='Calculator - Dropdowns'!$D$6,$C104&amp;": "&amp;A104,"")))</f>
        <v>MSc Applied Data Science and Statistics: PTS1ECSMAS01</v>
      </c>
      <c r="I104" s="17" t="str">
        <f>IF(Table1[[#This Row],[Department]]="","",IF('Calculator - Dropdowns'!$D$5="Postgraduate Taught or Undergraduate",$B104,IF($B104='Calculator - Dropdowns'!$D$5,$B104,"")))</f>
        <v>Postgraduate Taught</v>
      </c>
      <c r="J104" s="17" t="str">
        <f>IF(Table1[[#This Row],[Faculty]]="","",IF('Calculator - Dropdowns'!$D$4="Department",$D104,IF($D104='Calculator - Dropdowns'!$D$4,$D104,"")))</f>
        <v>Mathematics and Statistics</v>
      </c>
      <c r="K104" s="17" t="str">
        <f>IF('Calculator - Dropdowns'!$D$3="Faculty",$E104,IF('Calculator - Dropdowns'!$D$3=E104,E104,""))</f>
        <v>Faculty of Environment, Science and Economy</v>
      </c>
    </row>
    <row r="105" spans="1:11" x14ac:dyDescent="0.2">
      <c r="A105" s="11" t="s">
        <v>517</v>
      </c>
      <c r="B105" s="11" t="s">
        <v>32965</v>
      </c>
      <c r="C105" s="11" t="s">
        <v>518</v>
      </c>
      <c r="D105" s="11" t="s">
        <v>445</v>
      </c>
      <c r="E105" s="11" t="s">
        <v>82</v>
      </c>
      <c r="H105" s="17" t="str">
        <f>IF(Table1[[#This Row],[Undergraduate or Postgraduate]]="","",IF('Calculator - Dropdowns'!$D$6="Programme",$C105&amp;": "&amp;A105,IF($C105&amp;": "&amp;A105='Calculator - Dropdowns'!$D$6,$C105&amp;": "&amp;A105,"")))</f>
        <v>MSc Advanced Mathematics: PTS1MASMAS07</v>
      </c>
      <c r="I105" s="17" t="str">
        <f>IF(Table1[[#This Row],[Department]]="","",IF('Calculator - Dropdowns'!$D$5="Postgraduate Taught or Undergraduate",$B105,IF($B105='Calculator - Dropdowns'!$D$5,$B105,"")))</f>
        <v>Postgraduate Taught</v>
      </c>
      <c r="J105" s="17" t="str">
        <f>IF(Table1[[#This Row],[Faculty]]="","",IF('Calculator - Dropdowns'!$D$4="Department",$D105,IF($D105='Calculator - Dropdowns'!$D$4,$D105,"")))</f>
        <v>Mathematics and Statistics</v>
      </c>
      <c r="K105" s="17" t="str">
        <f>IF('Calculator - Dropdowns'!$D$3="Faculty",$E105,IF('Calculator - Dropdowns'!$D$3=E105,E105,""))</f>
        <v>Faculty of Environment, Science and Economy</v>
      </c>
    </row>
    <row r="106" spans="1:11" x14ac:dyDescent="0.2">
      <c r="A106" s="11" t="s">
        <v>519</v>
      </c>
      <c r="B106" s="11" t="s">
        <v>32965</v>
      </c>
      <c r="C106" s="11" t="s">
        <v>520</v>
      </c>
      <c r="D106" s="11" t="s">
        <v>445</v>
      </c>
      <c r="E106" s="11" t="s">
        <v>82</v>
      </c>
      <c r="H106" s="17" t="str">
        <f>IF(Table1[[#This Row],[Undergraduate or Postgraduate]]="","",IF('Calculator - Dropdowns'!$D$6="Programme",$C106&amp;": "&amp;A106,IF($C106&amp;": "&amp;A106='Calculator - Dropdowns'!$D$6,$C106&amp;": "&amp;A106,"")))</f>
        <v>MSc Mathematical Modelling (Biology and Medicine): PTS1MASMAS08</v>
      </c>
      <c r="I106" s="17" t="str">
        <f>IF(Table1[[#This Row],[Department]]="","",IF('Calculator - Dropdowns'!$D$5="Postgraduate Taught or Undergraduate",$B106,IF($B106='Calculator - Dropdowns'!$D$5,$B106,"")))</f>
        <v>Postgraduate Taught</v>
      </c>
      <c r="J106" s="17" t="str">
        <f>IF(Table1[[#This Row],[Faculty]]="","",IF('Calculator - Dropdowns'!$D$4="Department",$D106,IF($D106='Calculator - Dropdowns'!$D$4,$D106,"")))</f>
        <v>Mathematics and Statistics</v>
      </c>
      <c r="K106" s="17" t="str">
        <f>IF('Calculator - Dropdowns'!$D$3="Faculty",$E106,IF('Calculator - Dropdowns'!$D$3=E106,E106,""))</f>
        <v>Faculty of Environment, Science and Economy</v>
      </c>
    </row>
    <row r="107" spans="1:11" x14ac:dyDescent="0.2">
      <c r="A107" s="11" t="s">
        <v>521</v>
      </c>
      <c r="B107" s="11" t="s">
        <v>32965</v>
      </c>
      <c r="C107" s="11" t="s">
        <v>522</v>
      </c>
      <c r="D107" s="11" t="s">
        <v>445</v>
      </c>
      <c r="E107" s="11" t="s">
        <v>82</v>
      </c>
      <c r="H107" s="17" t="str">
        <f>IF(Table1[[#This Row],[Undergraduate or Postgraduate]]="","",IF('Calculator - Dropdowns'!$D$6="Programme",$C107&amp;": "&amp;A107,IF($C107&amp;": "&amp;A107='Calculator - Dropdowns'!$D$6,$C107&amp;": "&amp;A107,"")))</f>
        <v>MSc Mathematical Modelling (Climate Science): PTS1MASMAS10</v>
      </c>
      <c r="I107" s="17" t="str">
        <f>IF(Table1[[#This Row],[Department]]="","",IF('Calculator - Dropdowns'!$D$5="Postgraduate Taught or Undergraduate",$B107,IF($B107='Calculator - Dropdowns'!$D$5,$B107,"")))</f>
        <v>Postgraduate Taught</v>
      </c>
      <c r="J107" s="17" t="str">
        <f>IF(Table1[[#This Row],[Faculty]]="","",IF('Calculator - Dropdowns'!$D$4="Department",$D107,IF($D107='Calculator - Dropdowns'!$D$4,$D107,"")))</f>
        <v>Mathematics and Statistics</v>
      </c>
      <c r="K107" s="17" t="str">
        <f>IF('Calculator - Dropdowns'!$D$3="Faculty",$E107,IF('Calculator - Dropdowns'!$D$3=E107,E107,""))</f>
        <v>Faculty of Environment, Science and Economy</v>
      </c>
    </row>
    <row r="108" spans="1:11" x14ac:dyDescent="0.2">
      <c r="A108" s="11" t="s">
        <v>523</v>
      </c>
      <c r="B108" s="11" t="s">
        <v>32965</v>
      </c>
      <c r="C108" s="11" t="s">
        <v>524</v>
      </c>
      <c r="D108" s="11" t="s">
        <v>445</v>
      </c>
      <c r="E108" s="11" t="s">
        <v>82</v>
      </c>
      <c r="H108" s="17" t="str">
        <f>IF(Table1[[#This Row],[Undergraduate or Postgraduate]]="","",IF('Calculator - Dropdowns'!$D$6="Programme",$C108&amp;": "&amp;A108,IF($C108&amp;": "&amp;A108='Calculator - Dropdowns'!$D$6,$C108&amp;": "&amp;A108,"")))</f>
        <v>MSc Statistics: PTS1MASMAS11</v>
      </c>
      <c r="I108" s="17" t="str">
        <f>IF(Table1[[#This Row],[Department]]="","",IF('Calculator - Dropdowns'!$D$5="Postgraduate Taught or Undergraduate",$B108,IF($B108='Calculator - Dropdowns'!$D$5,$B108,"")))</f>
        <v>Postgraduate Taught</v>
      </c>
      <c r="J108" s="17" t="str">
        <f>IF(Table1[[#This Row],[Faculty]]="","",IF('Calculator - Dropdowns'!$D$4="Department",$D108,IF($D108='Calculator - Dropdowns'!$D$4,$D108,"")))</f>
        <v>Mathematics and Statistics</v>
      </c>
      <c r="K108" s="17" t="str">
        <f>IF('Calculator - Dropdowns'!$D$3="Faculty",$E108,IF('Calculator - Dropdowns'!$D$3=E108,E108,""))</f>
        <v>Faculty of Environment, Science and Economy</v>
      </c>
    </row>
    <row r="109" spans="1:11" x14ac:dyDescent="0.2">
      <c r="A109" s="11" t="s">
        <v>525</v>
      </c>
      <c r="B109" s="11" t="s">
        <v>32965</v>
      </c>
      <c r="C109" s="11" t="s">
        <v>526</v>
      </c>
      <c r="D109" s="11" t="s">
        <v>445</v>
      </c>
      <c r="E109" s="11" t="s">
        <v>82</v>
      </c>
      <c r="H109" s="17" t="str">
        <f>IF(Table1[[#This Row],[Undergraduate or Postgraduate]]="","",IF('Calculator - Dropdowns'!$D$6="Programme",$C109&amp;": "&amp;A109,IF($C109&amp;": "&amp;A109='Calculator - Dropdowns'!$D$6,$C109&amp;": "&amp;A109,"")))</f>
        <v>MSc Weather and Climate Science: PTS1MASMAS12</v>
      </c>
      <c r="I109" s="17" t="str">
        <f>IF(Table1[[#This Row],[Department]]="","",IF('Calculator - Dropdowns'!$D$5="Postgraduate Taught or Undergraduate",$B109,IF($B109='Calculator - Dropdowns'!$D$5,$B109,"")))</f>
        <v>Postgraduate Taught</v>
      </c>
      <c r="J109" s="17" t="str">
        <f>IF(Table1[[#This Row],[Faculty]]="","",IF('Calculator - Dropdowns'!$D$4="Department",$D109,IF($D109='Calculator - Dropdowns'!$D$4,$D109,"")))</f>
        <v>Mathematics and Statistics</v>
      </c>
      <c r="K109" s="17" t="str">
        <f>IF('Calculator - Dropdowns'!$D$3="Faculty",$E109,IF('Calculator - Dropdowns'!$D$3=E109,E109,""))</f>
        <v>Faculty of Environment, Science and Economy</v>
      </c>
    </row>
    <row r="110" spans="1:11" x14ac:dyDescent="0.2">
      <c r="A110" s="11" t="s">
        <v>527</v>
      </c>
      <c r="B110" s="11" t="s">
        <v>32965</v>
      </c>
      <c r="C110" s="11" t="s">
        <v>528</v>
      </c>
      <c r="D110" s="11" t="s">
        <v>445</v>
      </c>
      <c r="E110" s="11" t="s">
        <v>82</v>
      </c>
      <c r="H110" s="17" t="str">
        <f>IF(Table1[[#This Row],[Undergraduate or Postgraduate]]="","",IF('Calculator - Dropdowns'!$D$6="Programme",$C110&amp;": "&amp;A110,IF($C110&amp;": "&amp;A110='Calculator - Dropdowns'!$D$6,$C110&amp;": "&amp;A110,"")))</f>
        <v>MSc Mathematics: PTS1MASMAS13</v>
      </c>
      <c r="I110" s="17" t="str">
        <f>IF(Table1[[#This Row],[Department]]="","",IF('Calculator - Dropdowns'!$D$5="Postgraduate Taught or Undergraduate",$B110,IF($B110='Calculator - Dropdowns'!$D$5,$B110,"")))</f>
        <v>Postgraduate Taught</v>
      </c>
      <c r="J110" s="17" t="str">
        <f>IF(Table1[[#This Row],[Faculty]]="","",IF('Calculator - Dropdowns'!$D$4="Department",$D110,IF($D110='Calculator - Dropdowns'!$D$4,$D110,"")))</f>
        <v>Mathematics and Statistics</v>
      </c>
      <c r="K110" s="17" t="str">
        <f>IF('Calculator - Dropdowns'!$D$3="Faculty",$E110,IF('Calculator - Dropdowns'!$D$3=E110,E110,""))</f>
        <v>Faculty of Environment, Science and Economy</v>
      </c>
    </row>
    <row r="111" spans="1:11" x14ac:dyDescent="0.2">
      <c r="A111" s="11" t="s">
        <v>529</v>
      </c>
      <c r="B111" s="11" t="s">
        <v>32965</v>
      </c>
      <c r="C111" s="11" t="s">
        <v>530</v>
      </c>
      <c r="D111" s="11" t="s">
        <v>445</v>
      </c>
      <c r="E111" s="11" t="s">
        <v>82</v>
      </c>
      <c r="H111" s="17" t="str">
        <f>IF(Table1[[#This Row],[Undergraduate or Postgraduate]]="","",IF('Calculator - Dropdowns'!$D$6="Programme",$C111&amp;": "&amp;A111,IF($C111&amp;": "&amp;A111='Calculator - Dropdowns'!$D$6,$C111&amp;": "&amp;A111,"")))</f>
        <v>MSc Environmental Intelligence: PTS1MASMAS14</v>
      </c>
      <c r="I111" s="17" t="str">
        <f>IF(Table1[[#This Row],[Department]]="","",IF('Calculator - Dropdowns'!$D$5="Postgraduate Taught or Undergraduate",$B111,IF($B111='Calculator - Dropdowns'!$D$5,$B111,"")))</f>
        <v>Postgraduate Taught</v>
      </c>
      <c r="J111" s="17" t="str">
        <f>IF(Table1[[#This Row],[Faculty]]="","",IF('Calculator - Dropdowns'!$D$4="Department",$D111,IF($D111='Calculator - Dropdowns'!$D$4,$D111,"")))</f>
        <v>Mathematics and Statistics</v>
      </c>
      <c r="K111" s="17" t="str">
        <f>IF('Calculator - Dropdowns'!$D$3="Faculty",$E111,IF('Calculator - Dropdowns'!$D$3=E111,E111,""))</f>
        <v>Faculty of Environment, Science and Economy</v>
      </c>
    </row>
    <row r="112" spans="1:11" x14ac:dyDescent="0.2">
      <c r="A112" s="11" t="s">
        <v>32014</v>
      </c>
      <c r="B112" s="11" t="s">
        <v>32965</v>
      </c>
      <c r="C112" s="11" t="s">
        <v>32449</v>
      </c>
      <c r="D112" s="11" t="s">
        <v>445</v>
      </c>
      <c r="E112" s="11" t="s">
        <v>82</v>
      </c>
      <c r="H112" s="17" t="str">
        <f>IF(Table1[[#This Row],[Undergraduate or Postgraduate]]="","",IF('Calculator - Dropdowns'!$D$6="Programme",$C112&amp;": "&amp;A112,IF($C112&amp;": "&amp;A112='Calculator - Dropdowns'!$D$6,$C112&amp;": "&amp;A112,"")))</f>
        <v>MSc Biomedical Data and Artificial Intelligence: PTS1MASMAS16</v>
      </c>
      <c r="I112" s="17" t="str">
        <f>IF(Table1[[#This Row],[Department]]="","",IF('Calculator - Dropdowns'!$D$5="Postgraduate Taught or Undergraduate",$B112,IF($B112='Calculator - Dropdowns'!$D$5,$B112,"")))</f>
        <v>Postgraduate Taught</v>
      </c>
      <c r="J112" s="17" t="str">
        <f>IF(Table1[[#This Row],[Faculty]]="","",IF('Calculator - Dropdowns'!$D$4="Department",$D112,IF($D112='Calculator - Dropdowns'!$D$4,$D112,"")))</f>
        <v>Mathematics and Statistics</v>
      </c>
      <c r="K112" s="17" t="str">
        <f>IF('Calculator - Dropdowns'!$D$3="Faculty",$E112,IF('Calculator - Dropdowns'!$D$3=E112,E112,""))</f>
        <v>Faculty of Environment, Science and Economy</v>
      </c>
    </row>
    <row r="113" spans="1:11" x14ac:dyDescent="0.2">
      <c r="A113" s="11" t="s">
        <v>32018</v>
      </c>
      <c r="B113" s="11" t="s">
        <v>32965</v>
      </c>
      <c r="C113" s="11" t="s">
        <v>32455</v>
      </c>
      <c r="D113" s="11" t="s">
        <v>445</v>
      </c>
      <c r="E113" s="11" t="s">
        <v>82</v>
      </c>
      <c r="H113" s="17" t="str">
        <f>IF(Table1[[#This Row],[Undergraduate or Postgraduate]]="","",IF('Calculator - Dropdowns'!$D$6="Programme",$C113&amp;": "&amp;A113,IF($C113&amp;": "&amp;A113='Calculator - Dropdowns'!$D$6,$C113&amp;": "&amp;A113,"")))</f>
        <v>MSc Actuarial Science: PTS1MASMAS17</v>
      </c>
      <c r="I113" s="17" t="str">
        <f>IF(Table1[[#This Row],[Department]]="","",IF('Calculator - Dropdowns'!$D$5="Postgraduate Taught or Undergraduate",$B113,IF($B113='Calculator - Dropdowns'!$D$5,$B113,"")))</f>
        <v>Postgraduate Taught</v>
      </c>
      <c r="J113" s="17" t="str">
        <f>IF(Table1[[#This Row],[Faculty]]="","",IF('Calculator - Dropdowns'!$D$4="Department",$D113,IF($D113='Calculator - Dropdowns'!$D$4,$D113,"")))</f>
        <v>Mathematics and Statistics</v>
      </c>
      <c r="K113" s="17" t="str">
        <f>IF('Calculator - Dropdowns'!$D$3="Faculty",$E113,IF('Calculator - Dropdowns'!$D$3=E113,E113,""))</f>
        <v>Faculty of Environment, Science and Economy</v>
      </c>
    </row>
    <row r="114" spans="1:11" x14ac:dyDescent="0.2">
      <c r="A114" s="11" t="s">
        <v>32001</v>
      </c>
      <c r="B114" s="11" t="s">
        <v>32965</v>
      </c>
      <c r="C114" s="11" t="s">
        <v>32417</v>
      </c>
      <c r="D114" s="11" t="s">
        <v>445</v>
      </c>
      <c r="E114" s="11" t="s">
        <v>82</v>
      </c>
      <c r="H114" s="17" t="str">
        <f>IF(Table1[[#This Row],[Undergraduate or Postgraduate]]="","",IF('Calculator - Dropdowns'!$D$6="Programme",$C114&amp;": "&amp;A114,IF($C114&amp;": "&amp;A114='Calculator - Dropdowns'!$D$6,$C114&amp;": "&amp;A114,"")))</f>
        <v>MSc Mathematical Finance: PTS1MASMAS18</v>
      </c>
      <c r="I114" s="17" t="str">
        <f>IF(Table1[[#This Row],[Department]]="","",IF('Calculator - Dropdowns'!$D$5="Postgraduate Taught or Undergraduate",$B114,IF($B114='Calculator - Dropdowns'!$D$5,$B114,"")))</f>
        <v>Postgraduate Taught</v>
      </c>
      <c r="J114" s="17" t="str">
        <f>IF(Table1[[#This Row],[Faculty]]="","",IF('Calculator - Dropdowns'!$D$4="Department",$D114,IF($D114='Calculator - Dropdowns'!$D$4,$D114,"")))</f>
        <v>Mathematics and Statistics</v>
      </c>
      <c r="K114" s="17" t="str">
        <f>IF('Calculator - Dropdowns'!$D$3="Faculty",$E114,IF('Calculator - Dropdowns'!$D$3=E114,E114,""))</f>
        <v>Faculty of Environment, Science and Economy</v>
      </c>
    </row>
    <row r="115" spans="1:11" x14ac:dyDescent="0.2">
      <c r="A115" s="11" t="s">
        <v>542</v>
      </c>
      <c r="B115" s="11" t="s">
        <v>32965</v>
      </c>
      <c r="C115" s="11" t="s">
        <v>543</v>
      </c>
      <c r="D115" s="11" t="s">
        <v>445</v>
      </c>
      <c r="E115" s="11" t="s">
        <v>82</v>
      </c>
      <c r="H115" s="17" t="str">
        <f>IF(Table1[[#This Row],[Undergraduate or Postgraduate]]="","",IF('Calculator - Dropdowns'!$D$6="Programme",$C115&amp;": "&amp;A115,IF($C115&amp;": "&amp;A115='Calculator - Dropdowns'!$D$6,$C115&amp;": "&amp;A115,"")))</f>
        <v>MSc Financial Mathematics (12-month): PTS1MASSBE02</v>
      </c>
      <c r="I115" s="17" t="str">
        <f>IF(Table1[[#This Row],[Department]]="","",IF('Calculator - Dropdowns'!$D$5="Postgraduate Taught or Undergraduate",$B115,IF($B115='Calculator - Dropdowns'!$D$5,$B115,"")))</f>
        <v>Postgraduate Taught</v>
      </c>
      <c r="J115" s="17" t="str">
        <f>IF(Table1[[#This Row],[Faculty]]="","",IF('Calculator - Dropdowns'!$D$4="Department",$D115,IF($D115='Calculator - Dropdowns'!$D$4,$D115,"")))</f>
        <v>Mathematics and Statistics</v>
      </c>
      <c r="K115" s="17" t="str">
        <f>IF('Calculator - Dropdowns'!$D$3="Faculty",$E115,IF('Calculator - Dropdowns'!$D$3=E115,E115,""))</f>
        <v>Faculty of Environment, Science and Economy</v>
      </c>
    </row>
    <row r="116" spans="1:11" x14ac:dyDescent="0.2">
      <c r="A116" s="11" t="s">
        <v>295</v>
      </c>
      <c r="B116" s="11" t="s">
        <v>32965</v>
      </c>
      <c r="C116" s="11" t="s">
        <v>296</v>
      </c>
      <c r="D116" s="11" t="s">
        <v>297</v>
      </c>
      <c r="E116" s="11" t="s">
        <v>82</v>
      </c>
      <c r="H116" s="17" t="str">
        <f>IF(Table1[[#This Row],[Undergraduate or Postgraduate]]="","",IF('Calculator - Dropdowns'!$D$6="Programme",$C116&amp;": "&amp;A116,IF($C116&amp;": "&amp;A116='Calculator - Dropdowns'!$D$6,$C116&amp;": "&amp;A116,"")))</f>
        <v>MBA Business Administration: PTB1SBESBE15</v>
      </c>
      <c r="I116" s="17" t="str">
        <f>IF(Table1[[#This Row],[Department]]="","",IF('Calculator - Dropdowns'!$D$5="Postgraduate Taught or Undergraduate",$B116,IF($B116='Calculator - Dropdowns'!$D$5,$B116,"")))</f>
        <v>Postgraduate Taught</v>
      </c>
      <c r="J116" s="17" t="str">
        <f>IF(Table1[[#This Row],[Faculty]]="","",IF('Calculator - Dropdowns'!$D$4="Department",$D116,IF($D116='Calculator - Dropdowns'!$D$4,$D116,"")))</f>
        <v>MBA</v>
      </c>
      <c r="K116" s="17" t="str">
        <f>IF('Calculator - Dropdowns'!$D$3="Faculty",$E116,IF('Calculator - Dropdowns'!$D$3=E116,E116,""))</f>
        <v>Faculty of Environment, Science and Economy</v>
      </c>
    </row>
    <row r="117" spans="1:11" x14ac:dyDescent="0.2">
      <c r="A117" s="11" t="s">
        <v>298</v>
      </c>
      <c r="B117" s="11" t="s">
        <v>32965</v>
      </c>
      <c r="C117" s="11" t="s">
        <v>299</v>
      </c>
      <c r="D117" s="11" t="s">
        <v>297</v>
      </c>
      <c r="E117" s="11" t="s">
        <v>82</v>
      </c>
      <c r="H117" s="17" t="str">
        <f>IF(Table1[[#This Row],[Undergraduate or Postgraduate]]="","",IF('Calculator - Dropdowns'!$D$6="Programme",$C117&amp;": "&amp;A117,IF($C117&amp;": "&amp;A117='Calculator - Dropdowns'!$D$6,$C117&amp;": "&amp;A117,"")))</f>
        <v>MBA - One Planet: PTB1SBESBE22</v>
      </c>
      <c r="I117" s="17" t="str">
        <f>IF(Table1[[#This Row],[Department]]="","",IF('Calculator - Dropdowns'!$D$5="Postgraduate Taught or Undergraduate",$B117,IF($B117='Calculator - Dropdowns'!$D$5,$B117,"")))</f>
        <v>Postgraduate Taught</v>
      </c>
      <c r="J117" s="17" t="str">
        <f>IF(Table1[[#This Row],[Faculty]]="","",IF('Calculator - Dropdowns'!$D$4="Department",$D117,IF($D117='Calculator - Dropdowns'!$D$4,$D117,"")))</f>
        <v>MBA</v>
      </c>
      <c r="K117" s="17" t="str">
        <f>IF('Calculator - Dropdowns'!$D$3="Faculty",$E117,IF('Calculator - Dropdowns'!$D$3=E117,E117,""))</f>
        <v>Faculty of Environment, Science and Economy</v>
      </c>
    </row>
    <row r="118" spans="1:11" x14ac:dyDescent="0.2">
      <c r="A118" s="11" t="s">
        <v>300</v>
      </c>
      <c r="B118" s="11" t="s">
        <v>32965</v>
      </c>
      <c r="C118" s="11" t="s">
        <v>301</v>
      </c>
      <c r="D118" s="11" t="s">
        <v>297</v>
      </c>
      <c r="E118" s="11" t="s">
        <v>82</v>
      </c>
      <c r="H118" s="17" t="str">
        <f>IF(Table1[[#This Row],[Undergraduate or Postgraduate]]="","",IF('Calculator - Dropdowns'!$D$6="Programme",$C118&amp;": "&amp;A118,IF($C118&amp;": "&amp;A118='Calculator - Dropdowns'!$D$6,$C118&amp;": "&amp;A118,"")))</f>
        <v>MBA Exeter: PTB1SBESBE23</v>
      </c>
      <c r="I118" s="17" t="str">
        <f>IF(Table1[[#This Row],[Department]]="","",IF('Calculator - Dropdowns'!$D$5="Postgraduate Taught or Undergraduate",$B118,IF($B118='Calculator - Dropdowns'!$D$5,$B118,"")))</f>
        <v>Postgraduate Taught</v>
      </c>
      <c r="J118" s="17" t="str">
        <f>IF(Table1[[#This Row],[Faculty]]="","",IF('Calculator - Dropdowns'!$D$4="Department",$D118,IF($D118='Calculator - Dropdowns'!$D$4,$D118,"")))</f>
        <v>MBA</v>
      </c>
      <c r="K118" s="17" t="str">
        <f>IF('Calculator - Dropdowns'!$D$3="Faculty",$E118,IF('Calculator - Dropdowns'!$D$3=E118,E118,""))</f>
        <v>Faculty of Environment, Science and Economy</v>
      </c>
    </row>
    <row r="119" spans="1:11" x14ac:dyDescent="0.2">
      <c r="A119" s="11" t="s">
        <v>389</v>
      </c>
      <c r="B119" s="11" t="s">
        <v>32965</v>
      </c>
      <c r="C119" s="11" t="s">
        <v>390</v>
      </c>
      <c r="D119" s="11" t="s">
        <v>391</v>
      </c>
      <c r="E119" s="11" t="s">
        <v>82</v>
      </c>
      <c r="H119" s="17" t="str">
        <f>IF(Table1[[#This Row],[Undergraduate or Postgraduate]]="","",IF('Calculator - Dropdowns'!$D$6="Programme",$C119&amp;": "&amp;A119,IF($C119&amp;": "&amp;A119='Calculator - Dropdowns'!$D$6,$C119&amp;": "&amp;A119,"")))</f>
        <v>MSc Environmental Management - Cornwall: PTS1CSMCSMCA</v>
      </c>
      <c r="I119" s="17" t="str">
        <f>IF(Table1[[#This Row],[Department]]="","",IF('Calculator - Dropdowns'!$D$5="Postgraduate Taught or Undergraduate",$B119,IF($B119='Calculator - Dropdowns'!$D$5,$B119,"")))</f>
        <v>Postgraduate Taught</v>
      </c>
      <c r="J119" s="17" t="str">
        <f>IF(Table1[[#This Row],[Faculty]]="","",IF('Calculator - Dropdowns'!$D$4="Department",$D119,IF($D119='Calculator - Dropdowns'!$D$4,$D119,"")))</f>
        <v>Mining and Minerals</v>
      </c>
      <c r="K119" s="17" t="str">
        <f>IF('Calculator - Dropdowns'!$D$3="Faculty",$E119,IF('Calculator - Dropdowns'!$D$3=E119,E119,""))</f>
        <v>Faculty of Environment, Science and Economy</v>
      </c>
    </row>
    <row r="120" spans="1:11" x14ac:dyDescent="0.2">
      <c r="A120" s="11" t="s">
        <v>395</v>
      </c>
      <c r="B120" s="11" t="s">
        <v>32965</v>
      </c>
      <c r="C120" s="11" t="s">
        <v>396</v>
      </c>
      <c r="D120" s="11" t="s">
        <v>391</v>
      </c>
      <c r="E120" s="11" t="s">
        <v>82</v>
      </c>
      <c r="H120" s="17" t="str">
        <f>IF(Table1[[#This Row],[Undergraduate or Postgraduate]]="","",IF('Calculator - Dropdowns'!$D$6="Programme",$C120&amp;": "&amp;A120,IF($C120&amp;": "&amp;A120='Calculator - Dropdowns'!$D$6,$C120&amp;": "&amp;A120,"")))</f>
        <v>MSc Mining Engineering - Cornwall: PTS1CSMCSMCD</v>
      </c>
      <c r="I120" s="17" t="str">
        <f>IF(Table1[[#This Row],[Department]]="","",IF('Calculator - Dropdowns'!$D$5="Postgraduate Taught or Undergraduate",$B120,IF($B120='Calculator - Dropdowns'!$D$5,$B120,"")))</f>
        <v>Postgraduate Taught</v>
      </c>
      <c r="J120" s="17" t="str">
        <f>IF(Table1[[#This Row],[Faculty]]="","",IF('Calculator - Dropdowns'!$D$4="Department",$D120,IF($D120='Calculator - Dropdowns'!$D$4,$D120,"")))</f>
        <v>Mining and Minerals</v>
      </c>
      <c r="K120" s="17" t="str">
        <f>IF('Calculator - Dropdowns'!$D$3="Faculty",$E120,IF('Calculator - Dropdowns'!$D$3=E120,E120,""))</f>
        <v>Faculty of Environment, Science and Economy</v>
      </c>
    </row>
    <row r="121" spans="1:11" ht="25.5" x14ac:dyDescent="0.2">
      <c r="A121" s="11" t="s">
        <v>397</v>
      </c>
      <c r="B121" s="11" t="s">
        <v>32965</v>
      </c>
      <c r="C121" s="11" t="s">
        <v>398</v>
      </c>
      <c r="D121" s="11" t="s">
        <v>391</v>
      </c>
      <c r="E121" s="11" t="s">
        <v>82</v>
      </c>
      <c r="H121" s="17" t="str">
        <f>IF(Table1[[#This Row],[Undergraduate or Postgraduate]]="","",IF('Calculator - Dropdowns'!$D$6="Programme",$C121&amp;": "&amp;A121,IF($C121&amp;": "&amp;A121='Calculator - Dropdowns'!$D$6,$C121&amp;": "&amp;A121,"")))</f>
        <v>MSc Surveying and Land/Environmental Management - Cornwall: PTS1CSMCSMCF</v>
      </c>
      <c r="I121" s="17" t="str">
        <f>IF(Table1[[#This Row],[Department]]="","",IF('Calculator - Dropdowns'!$D$5="Postgraduate Taught or Undergraduate",$B121,IF($B121='Calculator - Dropdowns'!$D$5,$B121,"")))</f>
        <v>Postgraduate Taught</v>
      </c>
      <c r="J121" s="17" t="str">
        <f>IF(Table1[[#This Row],[Faculty]]="","",IF('Calculator - Dropdowns'!$D$4="Department",$D121,IF($D121='Calculator - Dropdowns'!$D$4,$D121,"")))</f>
        <v>Mining and Minerals</v>
      </c>
      <c r="K121" s="17" t="str">
        <f>IF('Calculator - Dropdowns'!$D$3="Faculty",$E121,IF('Calculator - Dropdowns'!$D$3=E121,E121,""))</f>
        <v>Faculty of Environment, Science and Economy</v>
      </c>
    </row>
    <row r="122" spans="1:11" x14ac:dyDescent="0.2">
      <c r="A122" s="11" t="s">
        <v>399</v>
      </c>
      <c r="B122" s="11" t="s">
        <v>32965</v>
      </c>
      <c r="C122" s="11" t="s">
        <v>400</v>
      </c>
      <c r="D122" s="11" t="s">
        <v>391</v>
      </c>
      <c r="E122" s="11" t="s">
        <v>82</v>
      </c>
      <c r="H122" s="17" t="str">
        <f>IF(Table1[[#This Row],[Undergraduate or Postgraduate]]="","",IF('Calculator - Dropdowns'!$D$6="Programme",$C122&amp;": "&amp;A122,IF($C122&amp;": "&amp;A122='Calculator - Dropdowns'!$D$6,$C122&amp;": "&amp;A122,"")))</f>
        <v>MSc Geotechnical Engineering - Cornwall: PTS1CSMCSMCJ</v>
      </c>
      <c r="I122" s="17" t="str">
        <f>IF(Table1[[#This Row],[Department]]="","",IF('Calculator - Dropdowns'!$D$5="Postgraduate Taught or Undergraduate",$B122,IF($B122='Calculator - Dropdowns'!$D$5,$B122,"")))</f>
        <v>Postgraduate Taught</v>
      </c>
      <c r="J122" s="17" t="str">
        <f>IF(Table1[[#This Row],[Faculty]]="","",IF('Calculator - Dropdowns'!$D$4="Department",$D122,IF($D122='Calculator - Dropdowns'!$D$4,$D122,"")))</f>
        <v>Mining and Minerals</v>
      </c>
      <c r="K122" s="17" t="str">
        <f>IF('Calculator - Dropdowns'!$D$3="Faculty",$E122,IF('Calculator - Dropdowns'!$D$3=E122,E122,""))</f>
        <v>Faculty of Environment, Science and Economy</v>
      </c>
    </row>
    <row r="123" spans="1:11" x14ac:dyDescent="0.2">
      <c r="A123" s="11" t="s">
        <v>403</v>
      </c>
      <c r="B123" s="11" t="s">
        <v>32965</v>
      </c>
      <c r="C123" s="11" t="s">
        <v>404</v>
      </c>
      <c r="D123" s="11" t="s">
        <v>391</v>
      </c>
      <c r="E123" s="11" t="s">
        <v>82</v>
      </c>
      <c r="H123" s="17" t="str">
        <f>IF(Table1[[#This Row],[Undergraduate or Postgraduate]]="","",IF('Calculator - Dropdowns'!$D$6="Programme",$C123&amp;": "&amp;A123,IF($C123&amp;": "&amp;A123='Calculator - Dropdowns'!$D$6,$C123&amp;": "&amp;A123,"")))</f>
        <v>MSc Minerals Processing - Cornwall: PTS1CSMCSMCM</v>
      </c>
      <c r="I123" s="17" t="str">
        <f>IF(Table1[[#This Row],[Department]]="","",IF('Calculator - Dropdowns'!$D$5="Postgraduate Taught or Undergraduate",$B123,IF($B123='Calculator - Dropdowns'!$D$5,$B123,"")))</f>
        <v>Postgraduate Taught</v>
      </c>
      <c r="J123" s="17" t="str">
        <f>IF(Table1[[#This Row],[Faculty]]="","",IF('Calculator - Dropdowns'!$D$4="Department",$D123,IF($D123='Calculator - Dropdowns'!$D$4,$D123,"")))</f>
        <v>Mining and Minerals</v>
      </c>
      <c r="K123" s="17" t="str">
        <f>IF('Calculator - Dropdowns'!$D$3="Faculty",$E123,IF('Calculator - Dropdowns'!$D$3=E123,E123,""))</f>
        <v>Faculty of Environment, Science and Economy</v>
      </c>
    </row>
    <row r="124" spans="1:11" x14ac:dyDescent="0.2">
      <c r="A124" s="11" t="s">
        <v>405</v>
      </c>
      <c r="B124" s="11" t="s">
        <v>32965</v>
      </c>
      <c r="C124" s="11" t="s">
        <v>406</v>
      </c>
      <c r="D124" s="11" t="s">
        <v>391</v>
      </c>
      <c r="E124" s="11" t="s">
        <v>82</v>
      </c>
      <c r="H124" s="17" t="str">
        <f>IF(Table1[[#This Row],[Undergraduate or Postgraduate]]="","",IF('Calculator - Dropdowns'!$D$6="Programme",$C124&amp;": "&amp;A124,IF($C124&amp;": "&amp;A124='Calculator - Dropdowns'!$D$6,$C124&amp;": "&amp;A124,"")))</f>
        <v>MSc Mining Environmental Management - Cornwall: PTS1CSMCSMCN</v>
      </c>
      <c r="I124" s="17" t="str">
        <f>IF(Table1[[#This Row],[Department]]="","",IF('Calculator - Dropdowns'!$D$5="Postgraduate Taught or Undergraduate",$B124,IF($B124='Calculator - Dropdowns'!$D$5,$B124,"")))</f>
        <v>Postgraduate Taught</v>
      </c>
      <c r="J124" s="17" t="str">
        <f>IF(Table1[[#This Row],[Faculty]]="","",IF('Calculator - Dropdowns'!$D$4="Department",$D124,IF($D124='Calculator - Dropdowns'!$D$4,$D124,"")))</f>
        <v>Mining and Minerals</v>
      </c>
      <c r="K124" s="17" t="str">
        <f>IF('Calculator - Dropdowns'!$D$3="Faculty",$E124,IF('Calculator - Dropdowns'!$D$3=E124,E124,""))</f>
        <v>Faculty of Environment, Science and Economy</v>
      </c>
    </row>
    <row r="125" spans="1:11" x14ac:dyDescent="0.2">
      <c r="A125" s="11" t="s">
        <v>595</v>
      </c>
      <c r="B125" s="11" t="s">
        <v>32965</v>
      </c>
      <c r="C125" s="11" t="s">
        <v>596</v>
      </c>
      <c r="D125" s="11" t="s">
        <v>32297</v>
      </c>
      <c r="E125" s="11" t="s">
        <v>82</v>
      </c>
      <c r="H125" s="17" t="str">
        <f>IF(Table1[[#This Row],[Undergraduate or Postgraduate]]="","",IF('Calculator - Dropdowns'!$D$6="Programme",$C125&amp;": "&amp;A125,IF($C125&amp;": "&amp;A125='Calculator - Dropdowns'!$D$6,$C125&amp;": "&amp;A125,"")))</f>
        <v>MSc Business Analytics: PTS1SBESBE41</v>
      </c>
      <c r="I125" s="17" t="str">
        <f>IF(Table1[[#This Row],[Department]]="","",IF('Calculator - Dropdowns'!$D$5="Postgraduate Taught or Undergraduate",$B125,IF($B125='Calculator - Dropdowns'!$D$5,$B125,"")))</f>
        <v>Postgraduate Taught</v>
      </c>
      <c r="J125" s="17" t="str">
        <f>IF(Table1[[#This Row],[Faculty]]="","",IF('Calculator - Dropdowns'!$D$4="Department",$D125,IF($D125='Calculator - Dropdowns'!$D$4,$D125,"")))</f>
        <v>Operations and Analytics</v>
      </c>
      <c r="K125" s="17" t="str">
        <f>IF('Calculator - Dropdowns'!$D$3="Faculty",$E125,IF('Calculator - Dropdowns'!$D$3=E125,E125,""))</f>
        <v>Faculty of Environment, Science and Economy</v>
      </c>
    </row>
    <row r="126" spans="1:11" x14ac:dyDescent="0.2">
      <c r="A126" s="11" t="s">
        <v>603</v>
      </c>
      <c r="B126" s="11" t="s">
        <v>32965</v>
      </c>
      <c r="C126" s="11" t="s">
        <v>604</v>
      </c>
      <c r="D126" s="11" t="s">
        <v>32297</v>
      </c>
      <c r="E126" s="11" t="s">
        <v>82</v>
      </c>
      <c r="H126" s="17" t="str">
        <f>IF(Table1[[#This Row],[Undergraduate or Postgraduate]]="","",IF('Calculator - Dropdowns'!$D$6="Programme",$C126&amp;": "&amp;A126,IF($C126&amp;": "&amp;A126='Calculator - Dropdowns'!$D$6,$C126&amp;": "&amp;A126,"")))</f>
        <v>MSc Global Operations Management: PTS1SBESBE45</v>
      </c>
      <c r="I126" s="17" t="str">
        <f>IF(Table1[[#This Row],[Department]]="","",IF('Calculator - Dropdowns'!$D$5="Postgraduate Taught or Undergraduate",$B126,IF($B126='Calculator - Dropdowns'!$D$5,$B126,"")))</f>
        <v>Postgraduate Taught</v>
      </c>
      <c r="J126" s="17" t="str">
        <f>IF(Table1[[#This Row],[Faculty]]="","",IF('Calculator - Dropdowns'!$D$4="Department",$D126,IF($D126='Calculator - Dropdowns'!$D$4,$D126,"")))</f>
        <v>Operations and Analytics</v>
      </c>
      <c r="K126" s="17" t="str">
        <f>IF('Calculator - Dropdowns'!$D$3="Faculty",$E126,IF('Calculator - Dropdowns'!$D$3=E126,E126,""))</f>
        <v>Faculty of Environment, Science and Economy</v>
      </c>
    </row>
    <row r="127" spans="1:11" x14ac:dyDescent="0.2">
      <c r="A127" s="11" t="s">
        <v>32160</v>
      </c>
      <c r="B127" s="11" t="s">
        <v>32965</v>
      </c>
      <c r="C127" s="11" t="s">
        <v>32944</v>
      </c>
      <c r="D127" s="11" t="s">
        <v>32297</v>
      </c>
      <c r="E127" s="11" t="s">
        <v>82</v>
      </c>
      <c r="H127" s="17" t="str">
        <f>IF(Table1[[#This Row],[Undergraduate or Postgraduate]]="","",IF('Calculator - Dropdowns'!$D$6="Programme",$C127&amp;": "&amp;A127,IF($C127&amp;": "&amp;A127='Calculator - Dropdowns'!$D$6,$C127&amp;": "&amp;A127,"")))</f>
        <v>MSc Operations Management: PTS1SBESBE53</v>
      </c>
      <c r="I127" s="17" t="str">
        <f>IF(Table1[[#This Row],[Department]]="","",IF('Calculator - Dropdowns'!$D$5="Postgraduate Taught or Undergraduate",$B127,IF($B127='Calculator - Dropdowns'!$D$5,$B127,"")))</f>
        <v>Postgraduate Taught</v>
      </c>
      <c r="J127" s="17" t="str">
        <f>IF(Table1[[#This Row],[Faculty]]="","",IF('Calculator - Dropdowns'!$D$4="Department",$D127,IF($D127='Calculator - Dropdowns'!$D$4,$D127,"")))</f>
        <v>Operations and Analytics</v>
      </c>
      <c r="K127" s="17" t="str">
        <f>IF('Calculator - Dropdowns'!$D$3="Faculty",$E127,IF('Calculator - Dropdowns'!$D$3=E127,E127,""))</f>
        <v>Faculty of Environment, Science and Economy</v>
      </c>
    </row>
    <row r="128" spans="1:11" x14ac:dyDescent="0.2">
      <c r="A128" s="11" t="s">
        <v>32163</v>
      </c>
      <c r="B128" s="11" t="s">
        <v>32965</v>
      </c>
      <c r="C128" s="11" t="s">
        <v>32948</v>
      </c>
      <c r="D128" s="11" t="s">
        <v>32297</v>
      </c>
      <c r="E128" s="11" t="s">
        <v>82</v>
      </c>
      <c r="H128" s="17" t="str">
        <f>IF(Table1[[#This Row],[Undergraduate or Postgraduate]]="","",IF('Calculator - Dropdowns'!$D$6="Programme",$C128&amp;": "&amp;A128,IF($C128&amp;": "&amp;A128='Calculator - Dropdowns'!$D$6,$C128&amp;": "&amp;A128,"")))</f>
        <v>MSc Project Management: PTS1SBESBE54</v>
      </c>
      <c r="I128" s="17" t="str">
        <f>IF(Table1[[#This Row],[Department]]="","",IF('Calculator - Dropdowns'!$D$5="Postgraduate Taught or Undergraduate",$B128,IF($B128='Calculator - Dropdowns'!$D$5,$B128,"")))</f>
        <v>Postgraduate Taught</v>
      </c>
      <c r="J128" s="17" t="str">
        <f>IF(Table1[[#This Row],[Faculty]]="","",IF('Calculator - Dropdowns'!$D$4="Department",$D128,IF($D128='Calculator - Dropdowns'!$D$4,$D128,"")))</f>
        <v>Operations and Analytics</v>
      </c>
      <c r="K128" s="17" t="str">
        <f>IF('Calculator - Dropdowns'!$D$3="Faculty",$E128,IF('Calculator - Dropdowns'!$D$3=E128,E128,""))</f>
        <v>Faculty of Environment, Science and Economy</v>
      </c>
    </row>
    <row r="129" spans="1:11" x14ac:dyDescent="0.2">
      <c r="A129" s="11" t="s">
        <v>496</v>
      </c>
      <c r="B129" s="11" t="s">
        <v>32965</v>
      </c>
      <c r="C129" s="11" t="s">
        <v>497</v>
      </c>
      <c r="D129" s="11" t="s">
        <v>498</v>
      </c>
      <c r="E129" s="11" t="s">
        <v>82</v>
      </c>
      <c r="H129" s="17" t="str">
        <f>IF(Table1[[#This Row],[Undergraduate or Postgraduate]]="","",IF('Calculator - Dropdowns'!$D$6="Programme",$C129&amp;": "&amp;A129,IF($C129&amp;": "&amp;A129='Calculator - Dropdowns'!$D$6,$C129&amp;": "&amp;A129,"")))</f>
        <v>MSc Geographical Information Science: PTS1GOAGOA03</v>
      </c>
      <c r="I129" s="17" t="str">
        <f>IF(Table1[[#This Row],[Department]]="","",IF('Calculator - Dropdowns'!$D$5="Postgraduate Taught or Undergraduate",$B129,IF($B129='Calculator - Dropdowns'!$D$5,$B129,"")))</f>
        <v>Postgraduate Taught</v>
      </c>
      <c r="J129" s="17" t="str">
        <f>IF(Table1[[#This Row],[Faculty]]="","",IF('Calculator - Dropdowns'!$D$4="Department",$D129,IF($D129='Calculator - Dropdowns'!$D$4,$D129,"")))</f>
        <v>Physical Geography</v>
      </c>
      <c r="K129" s="17" t="str">
        <f>IF('Calculator - Dropdowns'!$D$3="Faculty",$E129,IF('Calculator - Dropdowns'!$D$3=E129,E129,""))</f>
        <v>Faculty of Environment, Science and Economy</v>
      </c>
    </row>
    <row r="130" spans="1:11" x14ac:dyDescent="0.2">
      <c r="A130" s="11" t="s">
        <v>544</v>
      </c>
      <c r="B130" s="11" t="s">
        <v>32965</v>
      </c>
      <c r="C130" s="11" t="s">
        <v>545</v>
      </c>
      <c r="D130" s="11" t="s">
        <v>546</v>
      </c>
      <c r="E130" s="11" t="s">
        <v>82</v>
      </c>
      <c r="H130" s="17" t="str">
        <f>IF(Table1[[#This Row],[Undergraduate or Postgraduate]]="","",IF('Calculator - Dropdowns'!$D$6="Programme",$C130&amp;": "&amp;A130,IF($C130&amp;": "&amp;A130='Calculator - Dropdowns'!$D$6,$C130&amp;": "&amp;A130,"")))</f>
        <v>MSc Physics: PTS1PHYPHY02</v>
      </c>
      <c r="I130" s="17" t="str">
        <f>IF(Table1[[#This Row],[Department]]="","",IF('Calculator - Dropdowns'!$D$5="Postgraduate Taught or Undergraduate",$B130,IF($B130='Calculator - Dropdowns'!$D$5,$B130,"")))</f>
        <v>Postgraduate Taught</v>
      </c>
      <c r="J130" s="17" t="str">
        <f>IF(Table1[[#This Row],[Faculty]]="","",IF('Calculator - Dropdowns'!$D$4="Department",$D130,IF($D130='Calculator - Dropdowns'!$D$4,$D130,"")))</f>
        <v>Physics and Astronomy</v>
      </c>
      <c r="K130" s="17" t="str">
        <f>IF('Calculator - Dropdowns'!$D$3="Faculty",$E130,IF('Calculator - Dropdowns'!$D$3=E130,E130,""))</f>
        <v>Faculty of Environment, Science and Economy</v>
      </c>
    </row>
    <row r="131" spans="1:11" x14ac:dyDescent="0.2">
      <c r="A131" s="11" t="s">
        <v>32015</v>
      </c>
      <c r="B131" s="11" t="s">
        <v>32965</v>
      </c>
      <c r="C131" s="11" t="s">
        <v>32450</v>
      </c>
      <c r="D131" s="11" t="s">
        <v>546</v>
      </c>
      <c r="E131" s="11" t="s">
        <v>82</v>
      </c>
      <c r="H131" s="17" t="str">
        <f>IF(Table1[[#This Row],[Undergraduate or Postgraduate]]="","",IF('Calculator - Dropdowns'!$D$6="Programme",$C131&amp;": "&amp;A131,IF($C131&amp;": "&amp;A131='Calculator - Dropdowns'!$D$6,$C131&amp;": "&amp;A131,"")))</f>
        <v>MSc Advanced Materials: PTS1PHYPHY03</v>
      </c>
      <c r="I131" s="17" t="str">
        <f>IF(Table1[[#This Row],[Department]]="","",IF('Calculator - Dropdowns'!$D$5="Postgraduate Taught or Undergraduate",$B131,IF($B131='Calculator - Dropdowns'!$D$5,$B131,"")))</f>
        <v>Postgraduate Taught</v>
      </c>
      <c r="J131" s="17" t="str">
        <f>IF(Table1[[#This Row],[Faculty]]="","",IF('Calculator - Dropdowns'!$D$4="Department",$D131,IF($D131='Calculator - Dropdowns'!$D$4,$D131,"")))</f>
        <v>Physics and Astronomy</v>
      </c>
      <c r="K131" s="17" t="str">
        <f>IF('Calculator - Dropdowns'!$D$3="Faculty",$E131,IF('Calculator - Dropdowns'!$D$3=E131,E131,""))</f>
        <v>Faculty of Environment, Science and Economy</v>
      </c>
    </row>
    <row r="132" spans="1:11" x14ac:dyDescent="0.2">
      <c r="A132" s="11" t="s">
        <v>613</v>
      </c>
      <c r="B132" s="11" t="s">
        <v>32965</v>
      </c>
      <c r="C132" s="11" t="s">
        <v>614</v>
      </c>
      <c r="D132" s="11" t="s">
        <v>617</v>
      </c>
      <c r="E132" s="11" t="s">
        <v>82</v>
      </c>
      <c r="H132" s="17" t="str">
        <f>IF(Table1[[#This Row],[Undergraduate or Postgraduate]]="","",IF('Calculator - Dropdowns'!$D$6="Programme",$C132&amp;": "&amp;A132,IF($C132&amp;": "&amp;A132='Calculator - Dropdowns'!$D$6,$C132&amp;": "&amp;A132,"")))</f>
        <v>MSc Business and Environment - Cornwall: PTS1SBESBECA</v>
      </c>
      <c r="I132" s="17" t="str">
        <f>IF(Table1[[#This Row],[Department]]="","",IF('Calculator - Dropdowns'!$D$5="Postgraduate Taught or Undergraduate",$B132,IF($B132='Calculator - Dropdowns'!$D$5,$B132,"")))</f>
        <v>Postgraduate Taught</v>
      </c>
      <c r="J132" s="17" t="str">
        <f>IF(Table1[[#This Row],[Faculty]]="","",IF('Calculator - Dropdowns'!$D$4="Department",$D132,IF($D132='Calculator - Dropdowns'!$D$4,$D132,"")))</f>
        <v>Sustainable Futures</v>
      </c>
      <c r="K132" s="17" t="str">
        <f>IF('Calculator - Dropdowns'!$D$3="Faculty",$E132,IF('Calculator - Dropdowns'!$D$3=E132,E132,""))</f>
        <v>Faculty of Environment, Science and Economy</v>
      </c>
    </row>
    <row r="133" spans="1:11" x14ac:dyDescent="0.2">
      <c r="A133" s="11" t="s">
        <v>615</v>
      </c>
      <c r="B133" s="11" t="s">
        <v>32965</v>
      </c>
      <c r="C133" s="11" t="s">
        <v>616</v>
      </c>
      <c r="D133" s="11" t="s">
        <v>617</v>
      </c>
      <c r="E133" s="11" t="s">
        <v>82</v>
      </c>
      <c r="H133" s="17" t="str">
        <f>IF(Table1[[#This Row],[Undergraduate or Postgraduate]]="","",IF('Calculator - Dropdowns'!$D$6="Programme",$C133&amp;": "&amp;A133,IF($C133&amp;": "&amp;A133='Calculator - Dropdowns'!$D$6,$C133&amp;": "&amp;A133,"")))</f>
        <v>MSc Regenerative Tourism - Cornwall: PTS1SBESBECB</v>
      </c>
      <c r="I133" s="17" t="str">
        <f>IF(Table1[[#This Row],[Department]]="","",IF('Calculator - Dropdowns'!$D$5="Postgraduate Taught or Undergraduate",$B133,IF($B133='Calculator - Dropdowns'!$D$5,$B133,"")))</f>
        <v>Postgraduate Taught</v>
      </c>
      <c r="J133" s="17" t="str">
        <f>IF(Table1[[#This Row],[Faculty]]="","",IF('Calculator - Dropdowns'!$D$4="Department",$D133,IF($D133='Calculator - Dropdowns'!$D$4,$D133,"")))</f>
        <v>Sustainable Futures</v>
      </c>
      <c r="K133" s="17" t="str">
        <f>IF('Calculator - Dropdowns'!$D$3="Faculty",$E133,IF('Calculator - Dropdowns'!$D$3=E133,E133,""))</f>
        <v>Faculty of Environment, Science and Economy</v>
      </c>
    </row>
    <row r="134" spans="1:11" x14ac:dyDescent="0.2">
      <c r="A134" s="11" t="s">
        <v>618</v>
      </c>
      <c r="B134" s="11" t="s">
        <v>32965</v>
      </c>
      <c r="C134" s="11" t="s">
        <v>619</v>
      </c>
      <c r="D134" s="11" t="s">
        <v>617</v>
      </c>
      <c r="E134" s="11" t="s">
        <v>82</v>
      </c>
      <c r="H134" s="17" t="str">
        <f>IF(Table1[[#This Row],[Undergraduate or Postgraduate]]="","",IF('Calculator - Dropdowns'!$D$6="Programme",$C134&amp;": "&amp;A134,IF($C134&amp;": "&amp;A134='Calculator - Dropdowns'!$D$6,$C134&amp;": "&amp;A134,"")))</f>
        <v>MSc Sustainable Business Management - Cornwall: PTS1SBESBECC</v>
      </c>
      <c r="I134" s="17" t="str">
        <f>IF(Table1[[#This Row],[Department]]="","",IF('Calculator - Dropdowns'!$D$5="Postgraduate Taught or Undergraduate",$B134,IF($B134='Calculator - Dropdowns'!$D$5,$B134,"")))</f>
        <v>Postgraduate Taught</v>
      </c>
      <c r="J134" s="17" t="str">
        <f>IF(Table1[[#This Row],[Faculty]]="","",IF('Calculator - Dropdowns'!$D$4="Department",$D134,IF($D134='Calculator - Dropdowns'!$D$4,$D134,"")))</f>
        <v>Sustainable Futures</v>
      </c>
      <c r="K134" s="17" t="str">
        <f>IF('Calculator - Dropdowns'!$D$3="Faculty",$E134,IF('Calculator - Dropdowns'!$D$3=E134,E134,""))</f>
        <v>Faculty of Environment, Science and Economy</v>
      </c>
    </row>
    <row r="135" spans="1:11" ht="25.5" x14ac:dyDescent="0.2">
      <c r="A135" s="11" t="s">
        <v>620</v>
      </c>
      <c r="B135" s="11" t="s">
        <v>32965</v>
      </c>
      <c r="C135" s="11" t="s">
        <v>621</v>
      </c>
      <c r="D135" s="11" t="s">
        <v>617</v>
      </c>
      <c r="E135" s="11" t="s">
        <v>82</v>
      </c>
      <c r="H135" s="17" t="str">
        <f>IF(Table1[[#This Row],[Undergraduate or Postgraduate]]="","",IF('Calculator - Dropdowns'!$D$6="Programme",$C135&amp;": "&amp;A135,IF($C135&amp;": "&amp;A135='Calculator - Dropdowns'!$D$6,$C135&amp;": "&amp;A135,"")))</f>
        <v>MSc Sustainable Business Management (Tourism) - Cornwall: PTS1SBESBECD</v>
      </c>
      <c r="I135" s="17" t="str">
        <f>IF(Table1[[#This Row],[Department]]="","",IF('Calculator - Dropdowns'!$D$5="Postgraduate Taught or Undergraduate",$B135,IF($B135='Calculator - Dropdowns'!$D$5,$B135,"")))</f>
        <v>Postgraduate Taught</v>
      </c>
      <c r="J135" s="17" t="str">
        <f>IF(Table1[[#This Row],[Faculty]]="","",IF('Calculator - Dropdowns'!$D$4="Department",$D135,IF($D135='Calculator - Dropdowns'!$D$4,$D135,"")))</f>
        <v>Sustainable Futures</v>
      </c>
      <c r="K135" s="17" t="str">
        <f>IF('Calculator - Dropdowns'!$D$3="Faculty",$E135,IF('Calculator - Dropdowns'!$D$3=E135,E135,""))</f>
        <v>Faculty of Environment, Science and Economy</v>
      </c>
    </row>
    <row r="136" spans="1:11" ht="25.5" x14ac:dyDescent="0.2">
      <c r="A136" s="11" t="s">
        <v>622</v>
      </c>
      <c r="B136" s="11" t="s">
        <v>32965</v>
      </c>
      <c r="C136" s="11" t="s">
        <v>623</v>
      </c>
      <c r="D136" s="11" t="s">
        <v>617</v>
      </c>
      <c r="E136" s="11" t="s">
        <v>82</v>
      </c>
      <c r="H136" s="17" t="str">
        <f>IF(Table1[[#This Row],[Undergraduate or Postgraduate]]="","",IF('Calculator - Dropdowns'!$D$6="Programme",$C136&amp;": "&amp;A136,IF($C136&amp;": "&amp;A136='Calculator - Dropdowns'!$D$6,$C136&amp;": "&amp;A136,"")))</f>
        <v>MSc Sustainable Business Management (Environment) - Cornwall: PTS1SBESBECE</v>
      </c>
      <c r="I136" s="17" t="str">
        <f>IF(Table1[[#This Row],[Department]]="","",IF('Calculator - Dropdowns'!$D$5="Postgraduate Taught or Undergraduate",$B136,IF($B136='Calculator - Dropdowns'!$D$5,$B136,"")))</f>
        <v>Postgraduate Taught</v>
      </c>
      <c r="J136" s="17" t="str">
        <f>IF(Table1[[#This Row],[Faculty]]="","",IF('Calculator - Dropdowns'!$D$4="Department",$D136,IF($D136='Calculator - Dropdowns'!$D$4,$D136,"")))</f>
        <v>Sustainable Futures</v>
      </c>
      <c r="K136" s="17" t="str">
        <f>IF('Calculator - Dropdowns'!$D$3="Faculty",$E136,IF('Calculator - Dropdowns'!$D$3=E136,E136,""))</f>
        <v>Faculty of Environment, Science and Economy</v>
      </c>
    </row>
    <row r="137" spans="1:11" ht="25.5" x14ac:dyDescent="0.2">
      <c r="A137" s="11" t="s">
        <v>333</v>
      </c>
      <c r="B137" s="11" t="s">
        <v>32965</v>
      </c>
      <c r="C137" s="11" t="s">
        <v>334</v>
      </c>
      <c r="D137" s="11" t="s">
        <v>32288</v>
      </c>
      <c r="E137" s="11" t="s">
        <v>82</v>
      </c>
      <c r="H137" s="17" t="str">
        <f>IF(Table1[[#This Row],[Undergraduate or Postgraduate]]="","",IF('Calculator - Dropdowns'!$D$6="Programme",$C137&amp;": "&amp;A137,IF($C137&amp;": "&amp;A137='Calculator - Dropdowns'!$D$6,$C137&amp;": "&amp;A137,"")))</f>
        <v>MRes Global Political Economy (SWDTC with Bristol and Bath): PTR1SBEHPS01</v>
      </c>
      <c r="I137" s="17" t="str">
        <f>IF(Table1[[#This Row],[Department]]="","",IF('Calculator - Dropdowns'!$D$5="Postgraduate Taught or Undergraduate",$B137,IF($B137='Calculator - Dropdowns'!$D$5,$B137,"")))</f>
        <v>Postgraduate Taught</v>
      </c>
      <c r="J137" s="17" t="str">
        <f>IF(Table1[[#This Row],[Faculty]]="","",IF('Calculator - Dropdowns'!$D$4="Department",$D137,IF($D137='Calculator - Dropdowns'!$D$4,$D137,"")))</f>
        <v>Innovation, Technology and Entrepreneurship</v>
      </c>
      <c r="K137" s="17" t="str">
        <f>IF('Calculator - Dropdowns'!$D$3="Faculty",$E137,IF('Calculator - Dropdowns'!$D$3=E137,E137,""))</f>
        <v>Faculty of Environment, Science and Economy</v>
      </c>
    </row>
    <row r="138" spans="1:11" x14ac:dyDescent="0.2">
      <c r="A138" s="11" t="s">
        <v>587</v>
      </c>
      <c r="B138" s="11" t="s">
        <v>32965</v>
      </c>
      <c r="C138" s="11" t="s">
        <v>588</v>
      </c>
      <c r="D138" s="11" t="s">
        <v>32288</v>
      </c>
      <c r="E138" s="11" t="s">
        <v>82</v>
      </c>
      <c r="H138" s="17" t="str">
        <f>IF(Table1[[#This Row],[Undergraduate or Postgraduate]]="","",IF('Calculator - Dropdowns'!$D$6="Programme",$C138&amp;": "&amp;A138,IF($C138&amp;": "&amp;A138='Calculator - Dropdowns'!$D$6,$C138&amp;": "&amp;A138,"")))</f>
        <v>MSc Entrepreneurship and Innovation Management: PTS1SBESBE37</v>
      </c>
      <c r="I138" s="17" t="str">
        <f>IF(Table1[[#This Row],[Department]]="","",IF('Calculator - Dropdowns'!$D$5="Postgraduate Taught or Undergraduate",$B138,IF($B138='Calculator - Dropdowns'!$D$5,$B138,"")))</f>
        <v>Postgraduate Taught</v>
      </c>
      <c r="J138" s="17" t="str">
        <f>IF(Table1[[#This Row],[Faculty]]="","",IF('Calculator - Dropdowns'!$D$4="Department",$D138,IF($D138='Calculator - Dropdowns'!$D$4,$D138,"")))</f>
        <v>Innovation, Technology and Entrepreneurship</v>
      </c>
      <c r="K138" s="17" t="str">
        <f>IF('Calculator - Dropdowns'!$D$3="Faculty",$E138,IF('Calculator - Dropdowns'!$D$3=E138,E138,""))</f>
        <v>Faculty of Environment, Science and Economy</v>
      </c>
    </row>
    <row r="139" spans="1:11" x14ac:dyDescent="0.2">
      <c r="A139" s="11" t="s">
        <v>599</v>
      </c>
      <c r="B139" s="11" t="s">
        <v>32965</v>
      </c>
      <c r="C139" s="11" t="s">
        <v>600</v>
      </c>
      <c r="D139" s="11" t="s">
        <v>32288</v>
      </c>
      <c r="E139" s="11" t="s">
        <v>82</v>
      </c>
      <c r="H139" s="17" t="str">
        <f>IF(Table1[[#This Row],[Undergraduate or Postgraduate]]="","",IF('Calculator - Dropdowns'!$D$6="Programme",$C139&amp;": "&amp;A139,IF($C139&amp;": "&amp;A139='Calculator - Dropdowns'!$D$6,$C139&amp;": "&amp;A139,"")))</f>
        <v>MSc Business, Sustainability and Innovation: PTS1SBESBE43</v>
      </c>
      <c r="I139" s="17" t="str">
        <f>IF(Table1[[#This Row],[Department]]="","",IF('Calculator - Dropdowns'!$D$5="Postgraduate Taught or Undergraduate",$B139,IF($B139='Calculator - Dropdowns'!$D$5,$B139,"")))</f>
        <v>Postgraduate Taught</v>
      </c>
      <c r="J139" s="17" t="str">
        <f>IF(Table1[[#This Row],[Faculty]]="","",IF('Calculator - Dropdowns'!$D$4="Department",$D139,IF($D139='Calculator - Dropdowns'!$D$4,$D139,"")))</f>
        <v>Innovation, Technology and Entrepreneurship</v>
      </c>
      <c r="K139" s="17" t="str">
        <f>IF('Calculator - Dropdowns'!$D$3="Faculty",$E139,IF('Calculator - Dropdowns'!$D$3=E139,E139,""))</f>
        <v>Faculty of Environment, Science and Economy</v>
      </c>
    </row>
    <row r="140" spans="1:11" ht="25.5" x14ac:dyDescent="0.2">
      <c r="A140" s="11" t="s">
        <v>248</v>
      </c>
      <c r="B140" s="11" t="s">
        <v>32965</v>
      </c>
      <c r="C140" s="11" t="s">
        <v>249</v>
      </c>
      <c r="D140" s="11" t="s">
        <v>32192</v>
      </c>
      <c r="E140" s="11" t="s">
        <v>76</v>
      </c>
      <c r="H140" s="17" t="str">
        <f>IF(Table1[[#This Row],[Undergraduate or Postgraduate]]="","",IF('Calculator - Dropdowns'!$D$6="Programme",$C140&amp;": "&amp;A140,IF($C140&amp;": "&amp;A140='Calculator - Dropdowns'!$D$6,$C140&amp;": "&amp;A140,"")))</f>
        <v>MA International Contemporary Art: Curation and Business: PTA1HPSHPS80</v>
      </c>
      <c r="I140" s="17" t="str">
        <f>IF(Table1[[#This Row],[Department]]="","",IF('Calculator - Dropdowns'!$D$5="Postgraduate Taught or Undergraduate",$B140,IF($B140='Calculator - Dropdowns'!$D$5,$B140,"")))</f>
        <v>Postgraduate Taught</v>
      </c>
      <c r="J140" s="17" t="str">
        <f>IF(Table1[[#This Row],[Faculty]]="","",IF('Calculator - Dropdowns'!$D$4="Department",$D140,IF($D140='Calculator - Dropdowns'!$D$4,$D140,"")))</f>
        <v>Art History and Visual Culture</v>
      </c>
      <c r="K140" s="17" t="str">
        <f>IF('Calculator - Dropdowns'!$D$3="Faculty",$E140,IF('Calculator - Dropdowns'!$D$3=E140,E140,""))</f>
        <v>Faculty of Humanities, Arts and Social Sciences</v>
      </c>
    </row>
    <row r="141" spans="1:11" x14ac:dyDescent="0.2">
      <c r="A141" s="11" t="s">
        <v>256</v>
      </c>
      <c r="B141" s="11" t="s">
        <v>32965</v>
      </c>
      <c r="C141" s="11" t="s">
        <v>257</v>
      </c>
      <c r="D141" s="11" t="s">
        <v>32192</v>
      </c>
      <c r="E141" s="11" t="s">
        <v>76</v>
      </c>
      <c r="H141" s="17" t="str">
        <f>IF(Table1[[#This Row],[Undergraduate or Postgraduate]]="","",IF('Calculator - Dropdowns'!$D$6="Programme",$C141&amp;": "&amp;A141,IF($C141&amp;": "&amp;A141='Calculator - Dropdowns'!$D$6,$C141&amp;": "&amp;A141,"")))</f>
        <v>MA Curation: Art and Business: PTA1HPSHPS84</v>
      </c>
      <c r="I141" s="17" t="str">
        <f>IF(Table1[[#This Row],[Department]]="","",IF('Calculator - Dropdowns'!$D$5="Postgraduate Taught or Undergraduate",$B141,IF($B141='Calculator - Dropdowns'!$D$5,$B141,"")))</f>
        <v>Postgraduate Taught</v>
      </c>
      <c r="J141" s="17" t="str">
        <f>IF(Table1[[#This Row],[Faculty]]="","",IF('Calculator - Dropdowns'!$D$4="Department",$D141,IF($D141='Calculator - Dropdowns'!$D$4,$D141,"")))</f>
        <v>Art History and Visual Culture</v>
      </c>
      <c r="K141" s="17" t="str">
        <f>IF('Calculator - Dropdowns'!$D$3="Faculty",$E141,IF('Calculator - Dropdowns'!$D$3=E141,E141,""))</f>
        <v>Faculty of Humanities, Arts and Social Sciences</v>
      </c>
    </row>
    <row r="142" spans="1:11" x14ac:dyDescent="0.2">
      <c r="A142" s="11" t="s">
        <v>291</v>
      </c>
      <c r="B142" s="11" t="s">
        <v>32965</v>
      </c>
      <c r="C142" s="11" t="s">
        <v>292</v>
      </c>
      <c r="D142" s="11" t="s">
        <v>32192</v>
      </c>
      <c r="E142" s="11" t="s">
        <v>76</v>
      </c>
      <c r="H142" s="17" t="str">
        <f>IF(Table1[[#This Row],[Undergraduate or Postgraduate]]="","",IF('Calculator - Dropdowns'!$D$6="Programme",$C142&amp;": "&amp;A142,IF($C142&amp;": "&amp;A142='Calculator - Dropdowns'!$D$6,$C142&amp;": "&amp;A142,"")))</f>
        <v>MA Curation: Contemporary Art and Cultural Management: PTA1SMLSML25</v>
      </c>
      <c r="I142" s="17" t="str">
        <f>IF(Table1[[#This Row],[Department]]="","",IF('Calculator - Dropdowns'!$D$5="Postgraduate Taught or Undergraduate",$B142,IF($B142='Calculator - Dropdowns'!$D$5,$B142,"")))</f>
        <v>Postgraduate Taught</v>
      </c>
      <c r="J142" s="17" t="str">
        <f>IF(Table1[[#This Row],[Faculty]]="","",IF('Calculator - Dropdowns'!$D$4="Department",$D142,IF($D142='Calculator - Dropdowns'!$D$4,$D142,"")))</f>
        <v>Art History and Visual Culture</v>
      </c>
      <c r="K142" s="17" t="str">
        <f>IF('Calculator - Dropdowns'!$D$3="Faculty",$E142,IF('Calculator - Dropdowns'!$D$3=E142,E142,""))</f>
        <v>Faculty of Humanities, Arts and Social Sciences</v>
      </c>
    </row>
    <row r="143" spans="1:11" x14ac:dyDescent="0.2">
      <c r="A143" s="11" t="s">
        <v>235</v>
      </c>
      <c r="B143" s="11" t="s">
        <v>32965</v>
      </c>
      <c r="C143" s="11" t="s">
        <v>236</v>
      </c>
      <c r="D143" s="11" t="s">
        <v>237</v>
      </c>
      <c r="E143" s="11" t="s">
        <v>76</v>
      </c>
      <c r="H143" s="17" t="str">
        <f>IF(Table1[[#This Row],[Undergraduate or Postgraduate]]="","",IF('Calculator - Dropdowns'!$D$6="Programme",$C143&amp;": "&amp;A143,IF($C143&amp;": "&amp;A143='Calculator - Dropdowns'!$D$6,$C143&amp;": "&amp;A143,"")))</f>
        <v>MA Food Studies: PTA1HPSHPS72</v>
      </c>
      <c r="I143" s="17" t="str">
        <f>IF(Table1[[#This Row],[Department]]="","",IF('Calculator - Dropdowns'!$D$5="Postgraduate Taught or Undergraduate",$B143,IF($B143='Calculator - Dropdowns'!$D$5,$B143,"")))</f>
        <v>Postgraduate Taught</v>
      </c>
      <c r="J143" s="17" t="str">
        <f>IF(Table1[[#This Row],[Faculty]]="","",IF('Calculator - Dropdowns'!$D$4="Department",$D143,IF($D143='Calculator - Dropdowns'!$D$4,$D143,"")))</f>
        <v>Anthropology</v>
      </c>
      <c r="K143" s="17" t="str">
        <f>IF('Calculator - Dropdowns'!$D$3="Faculty",$E143,IF('Calculator - Dropdowns'!$D$3=E143,E143,""))</f>
        <v>Faculty of Humanities, Arts and Social Sciences</v>
      </c>
    </row>
    <row r="144" spans="1:11" x14ac:dyDescent="0.2">
      <c r="A144" s="11" t="s">
        <v>207</v>
      </c>
      <c r="B144" s="11" t="s">
        <v>32965</v>
      </c>
      <c r="C144" s="11" t="s">
        <v>208</v>
      </c>
      <c r="D144" s="11" t="s">
        <v>209</v>
      </c>
      <c r="E144" s="11" t="s">
        <v>76</v>
      </c>
      <c r="H144" s="17" t="str">
        <f>IF(Table1[[#This Row],[Undergraduate or Postgraduate]]="","",IF('Calculator - Dropdowns'!$D$6="Programme",$C144&amp;": "&amp;A144,IF($C144&amp;": "&amp;A144='Calculator - Dropdowns'!$D$6,$C144&amp;": "&amp;A144,"")))</f>
        <v>MA Archaeology: PTA1GOAGOA02</v>
      </c>
      <c r="I144" s="17" t="str">
        <f>IF(Table1[[#This Row],[Department]]="","",IF('Calculator - Dropdowns'!$D$5="Postgraduate Taught or Undergraduate",$B144,IF($B144='Calculator - Dropdowns'!$D$5,$B144,"")))</f>
        <v>Postgraduate Taught</v>
      </c>
      <c r="J144" s="17" t="str">
        <f>IF(Table1[[#This Row],[Faculty]]="","",IF('Calculator - Dropdowns'!$D$4="Department",$D144,IF($D144='Calculator - Dropdowns'!$D$4,$D144,"")))</f>
        <v>Archaeology</v>
      </c>
      <c r="K144" s="17" t="str">
        <f>IF('Calculator - Dropdowns'!$D$3="Faculty",$E144,IF('Calculator - Dropdowns'!$D$3=E144,E144,""))</f>
        <v>Faculty of Humanities, Arts and Social Sciences</v>
      </c>
    </row>
    <row r="145" spans="1:11" x14ac:dyDescent="0.2">
      <c r="A145" s="11" t="s">
        <v>210</v>
      </c>
      <c r="B145" s="11" t="s">
        <v>32965</v>
      </c>
      <c r="C145" s="11" t="s">
        <v>211</v>
      </c>
      <c r="D145" s="11" t="s">
        <v>209</v>
      </c>
      <c r="E145" s="11" t="s">
        <v>76</v>
      </c>
      <c r="H145" s="17" t="str">
        <f>IF(Table1[[#This Row],[Undergraduate or Postgraduate]]="","",IF('Calculator - Dropdowns'!$D$6="Programme",$C145&amp;": "&amp;A145,IF($C145&amp;": "&amp;A145='Calculator - Dropdowns'!$D$6,$C145&amp;": "&amp;A145,"")))</f>
        <v>MA Roman Archaeology: PTA1HPSCTH01</v>
      </c>
      <c r="I145" s="17" t="str">
        <f>IF(Table1[[#This Row],[Department]]="","",IF('Calculator - Dropdowns'!$D$5="Postgraduate Taught or Undergraduate",$B145,IF($B145='Calculator - Dropdowns'!$D$5,$B145,"")))</f>
        <v>Postgraduate Taught</v>
      </c>
      <c r="J145" s="17" t="str">
        <f>IF(Table1[[#This Row],[Faculty]]="","",IF('Calculator - Dropdowns'!$D$4="Department",$D145,IF($D145='Calculator - Dropdowns'!$D$4,$D145,"")))</f>
        <v>Archaeology</v>
      </c>
      <c r="K145" s="17" t="str">
        <f>IF('Calculator - Dropdowns'!$D$3="Faculty",$E145,IF('Calculator - Dropdowns'!$D$3=E145,E145,""))</f>
        <v>Faculty of Humanities, Arts and Social Sciences</v>
      </c>
    </row>
    <row r="146" spans="1:11" x14ac:dyDescent="0.2">
      <c r="A146" s="11" t="s">
        <v>486</v>
      </c>
      <c r="B146" s="11" t="s">
        <v>32965</v>
      </c>
      <c r="C146" s="11" t="s">
        <v>487</v>
      </c>
      <c r="D146" s="11" t="s">
        <v>209</v>
      </c>
      <c r="E146" s="11" t="s">
        <v>76</v>
      </c>
      <c r="H146" s="17" t="str">
        <f>IF(Table1[[#This Row],[Undergraduate or Postgraduate]]="","",IF('Calculator - Dropdowns'!$D$6="Programme",$C146&amp;": "&amp;A146,IF($C146&amp;": "&amp;A146='Calculator - Dropdowns'!$D$6,$C146&amp;": "&amp;A146,"")))</f>
        <v>MSc Bioarchaeology (Zooarchaeology): PTS1GAEGAE11</v>
      </c>
      <c r="I146" s="17" t="str">
        <f>IF(Table1[[#This Row],[Department]]="","",IF('Calculator - Dropdowns'!$D$5="Postgraduate Taught or Undergraduate",$B146,IF($B146='Calculator - Dropdowns'!$D$5,$B146,"")))</f>
        <v>Postgraduate Taught</v>
      </c>
      <c r="J146" s="17" t="str">
        <f>IF(Table1[[#This Row],[Faculty]]="","",IF('Calculator - Dropdowns'!$D$4="Department",$D146,IF($D146='Calculator - Dropdowns'!$D$4,$D146,"")))</f>
        <v>Archaeology</v>
      </c>
      <c r="K146" s="17" t="str">
        <f>IF('Calculator - Dropdowns'!$D$3="Faculty",$E146,IF('Calculator - Dropdowns'!$D$3=E146,E146,""))</f>
        <v>Faculty of Humanities, Arts and Social Sciences</v>
      </c>
    </row>
    <row r="147" spans="1:11" x14ac:dyDescent="0.2">
      <c r="A147" s="11" t="s">
        <v>488</v>
      </c>
      <c r="B147" s="11" t="s">
        <v>32965</v>
      </c>
      <c r="C147" s="11" t="s">
        <v>489</v>
      </c>
      <c r="D147" s="11" t="s">
        <v>209</v>
      </c>
      <c r="E147" s="11" t="s">
        <v>76</v>
      </c>
      <c r="H147" s="17" t="str">
        <f>IF(Table1[[#This Row],[Undergraduate or Postgraduate]]="","",IF('Calculator - Dropdowns'!$D$6="Programme",$C147&amp;": "&amp;A147,IF($C147&amp;": "&amp;A147='Calculator - Dropdowns'!$D$6,$C147&amp;": "&amp;A147,"")))</f>
        <v>MSc Bioarchaeology (Human Osteology): PTS1GAEGAE12</v>
      </c>
      <c r="I147" s="17" t="str">
        <f>IF(Table1[[#This Row],[Department]]="","",IF('Calculator - Dropdowns'!$D$5="Postgraduate Taught or Undergraduate",$B147,IF($B147='Calculator - Dropdowns'!$D$5,$B147,"")))</f>
        <v>Postgraduate Taught</v>
      </c>
      <c r="J147" s="17" t="str">
        <f>IF(Table1[[#This Row],[Faculty]]="","",IF('Calculator - Dropdowns'!$D$4="Department",$D147,IF($D147='Calculator - Dropdowns'!$D$4,$D147,"")))</f>
        <v>Archaeology</v>
      </c>
      <c r="K147" s="17" t="str">
        <f>IF('Calculator - Dropdowns'!$D$3="Faculty",$E147,IF('Calculator - Dropdowns'!$D$3=E147,E147,""))</f>
        <v>Faculty of Humanities, Arts and Social Sciences</v>
      </c>
    </row>
    <row r="148" spans="1:11" x14ac:dyDescent="0.2">
      <c r="A148" s="11" t="s">
        <v>490</v>
      </c>
      <c r="B148" s="11" t="s">
        <v>32965</v>
      </c>
      <c r="C148" s="11" t="s">
        <v>491</v>
      </c>
      <c r="D148" s="11" t="s">
        <v>209</v>
      </c>
      <c r="E148" s="11" t="s">
        <v>76</v>
      </c>
      <c r="H148" s="17" t="str">
        <f>IF(Table1[[#This Row],[Undergraduate or Postgraduate]]="","",IF('Calculator - Dropdowns'!$D$6="Programme",$C148&amp;": "&amp;A148,IF($C148&amp;": "&amp;A148='Calculator - Dropdowns'!$D$6,$C148&amp;": "&amp;A148,"")))</f>
        <v>MSc Bioarchaeology (Forensic Anthropology): PTS1GAEGAE16</v>
      </c>
      <c r="I148" s="17" t="str">
        <f>IF(Table1[[#This Row],[Department]]="","",IF('Calculator - Dropdowns'!$D$5="Postgraduate Taught or Undergraduate",$B148,IF($B148='Calculator - Dropdowns'!$D$5,$B148,"")))</f>
        <v>Postgraduate Taught</v>
      </c>
      <c r="J148" s="17" t="str">
        <f>IF(Table1[[#This Row],[Faculty]]="","",IF('Calculator - Dropdowns'!$D$4="Department",$D148,IF($D148='Calculator - Dropdowns'!$D$4,$D148,"")))</f>
        <v>Archaeology</v>
      </c>
      <c r="K148" s="17" t="str">
        <f>IF('Calculator - Dropdowns'!$D$3="Faculty",$E148,IF('Calculator - Dropdowns'!$D$3=E148,E148,""))</f>
        <v>Faculty of Humanities, Arts and Social Sciences</v>
      </c>
    </row>
    <row r="149" spans="1:11" x14ac:dyDescent="0.2">
      <c r="A149" s="11" t="s">
        <v>505</v>
      </c>
      <c r="B149" s="11" t="s">
        <v>32965</v>
      </c>
      <c r="C149" s="11" t="s">
        <v>506</v>
      </c>
      <c r="D149" s="11" t="s">
        <v>209</v>
      </c>
      <c r="E149" s="11" t="s">
        <v>76</v>
      </c>
      <c r="H149" s="17" t="str">
        <f>IF(Table1[[#This Row],[Undergraduate or Postgraduate]]="","",IF('Calculator - Dropdowns'!$D$6="Programme",$C149&amp;": "&amp;A149,IF($C149&amp;": "&amp;A149='Calculator - Dropdowns'!$D$6,$C149&amp;": "&amp;A149,"")))</f>
        <v>MSc Experimental Archaeology: PTS1HPSHPS05</v>
      </c>
      <c r="I149" s="17" t="str">
        <f>IF(Table1[[#This Row],[Department]]="","",IF('Calculator - Dropdowns'!$D$5="Postgraduate Taught or Undergraduate",$B149,IF($B149='Calculator - Dropdowns'!$D$5,$B149,"")))</f>
        <v>Postgraduate Taught</v>
      </c>
      <c r="J149" s="17" t="str">
        <f>IF(Table1[[#This Row],[Faculty]]="","",IF('Calculator - Dropdowns'!$D$4="Department",$D149,IF($D149='Calculator - Dropdowns'!$D$4,$D149,"")))</f>
        <v>Archaeology</v>
      </c>
      <c r="K149" s="17" t="str">
        <f>IF('Calculator - Dropdowns'!$D$3="Faculty",$E149,IF('Calculator - Dropdowns'!$D$3=E149,E149,""))</f>
        <v>Faculty of Humanities, Arts and Social Sciences</v>
      </c>
    </row>
    <row r="150" spans="1:11" x14ac:dyDescent="0.2">
      <c r="A150" s="11" t="s">
        <v>170</v>
      </c>
      <c r="B150" s="11" t="s">
        <v>32965</v>
      </c>
      <c r="C150" s="11" t="s">
        <v>171</v>
      </c>
      <c r="D150" s="11" t="s">
        <v>172</v>
      </c>
      <c r="E150" s="11" t="s">
        <v>76</v>
      </c>
      <c r="H150" s="17" t="str">
        <f>IF(Table1[[#This Row],[Undergraduate or Postgraduate]]="","",IF('Calculator - Dropdowns'!$D$6="Programme",$C150&amp;": "&amp;A150,IF($C150&amp;": "&amp;A150='Calculator - Dropdowns'!$D$6,$C150&amp;": "&amp;A150,"")))</f>
        <v>MA Classics and Ancient History: PTA1CTHCTH09</v>
      </c>
      <c r="I150" s="17" t="str">
        <f>IF(Table1[[#This Row],[Department]]="","",IF('Calculator - Dropdowns'!$D$5="Postgraduate Taught or Undergraduate",$B150,IF($B150='Calculator - Dropdowns'!$D$5,$B150,"")))</f>
        <v>Postgraduate Taught</v>
      </c>
      <c r="J150" s="17" t="str">
        <f>IF(Table1[[#This Row],[Faculty]]="","",IF('Calculator - Dropdowns'!$D$4="Department",$D150,IF($D150='Calculator - Dropdowns'!$D$4,$D150,"")))</f>
        <v>Classics and Ancient History</v>
      </c>
      <c r="K150" s="17" t="str">
        <f>IF('Calculator - Dropdowns'!$D$3="Faculty",$E150,IF('Calculator - Dropdowns'!$D$3=E150,E150,""))</f>
        <v>Faculty of Humanities, Arts and Social Sciences</v>
      </c>
    </row>
    <row r="151" spans="1:11" x14ac:dyDescent="0.2">
      <c r="A151" s="11" t="s">
        <v>32046</v>
      </c>
      <c r="B151" s="11" t="s">
        <v>32965</v>
      </c>
      <c r="C151" s="11" t="s">
        <v>32698</v>
      </c>
      <c r="D151" s="11" t="s">
        <v>205</v>
      </c>
      <c r="E151" s="11" t="s">
        <v>76</v>
      </c>
      <c r="H151" s="17" t="str">
        <f>IF(Table1[[#This Row],[Undergraduate or Postgraduate]]="","",IF('Calculator - Dropdowns'!$D$6="Programme",$C151&amp;": "&amp;A151,IF($C151&amp;": "&amp;A151='Calculator - Dropdowns'!$D$6,$C151&amp;": "&amp;A151,"")))</f>
        <v>MA Social Media Management: PTA1CMMCMM01</v>
      </c>
      <c r="I151" s="17" t="str">
        <f>IF(Table1[[#This Row],[Department]]="","",IF('Calculator - Dropdowns'!$D$5="Postgraduate Taught or Undergraduate",$B151,IF($B151='Calculator - Dropdowns'!$D$5,$B151,"")))</f>
        <v>Postgraduate Taught</v>
      </c>
      <c r="J151" s="17" t="str">
        <f>IF(Table1[[#This Row],[Faculty]]="","",IF('Calculator - Dropdowns'!$D$4="Department",$D151,IF($D151='Calculator - Dropdowns'!$D$4,$D151,"")))</f>
        <v>Communications Studies</v>
      </c>
      <c r="K151" s="17" t="str">
        <f>IF('Calculator - Dropdowns'!$D$3="Faculty",$E151,IF('Calculator - Dropdowns'!$D$3=E151,E151,""))</f>
        <v>Faculty of Humanities, Arts and Social Sciences</v>
      </c>
    </row>
    <row r="152" spans="1:11" x14ac:dyDescent="0.2">
      <c r="A152" s="11" t="s">
        <v>32048</v>
      </c>
      <c r="B152" s="11" t="s">
        <v>32965</v>
      </c>
      <c r="C152" s="11" t="s">
        <v>32700</v>
      </c>
      <c r="D152" s="11" t="s">
        <v>205</v>
      </c>
      <c r="E152" s="11" t="s">
        <v>76</v>
      </c>
      <c r="H152" s="17" t="str">
        <f>IF(Table1[[#This Row],[Undergraduate or Postgraduate]]="","",IF('Calculator - Dropdowns'!$D$6="Programme",$C152&amp;": "&amp;A152,IF($C152&amp;": "&amp;A152='Calculator - Dropdowns'!$D$6,$C152&amp;": "&amp;A152,"")))</f>
        <v>MA Social Media and Digital Marketing: PTA1CMMCMM02</v>
      </c>
      <c r="I152" s="17" t="str">
        <f>IF(Table1[[#This Row],[Department]]="","",IF('Calculator - Dropdowns'!$D$5="Postgraduate Taught or Undergraduate",$B152,IF($B152='Calculator - Dropdowns'!$D$5,$B152,"")))</f>
        <v>Postgraduate Taught</v>
      </c>
      <c r="J152" s="17" t="str">
        <f>IF(Table1[[#This Row],[Faculty]]="","",IF('Calculator - Dropdowns'!$D$4="Department",$D152,IF($D152='Calculator - Dropdowns'!$D$4,$D152,"")))</f>
        <v>Communications Studies</v>
      </c>
      <c r="K152" s="17" t="str">
        <f>IF('Calculator - Dropdowns'!$D$3="Faculty",$E152,IF('Calculator - Dropdowns'!$D$3=E152,E152,""))</f>
        <v>Faculty of Humanities, Arts and Social Sciences</v>
      </c>
    </row>
    <row r="153" spans="1:11" x14ac:dyDescent="0.2">
      <c r="A153" s="11" t="s">
        <v>203</v>
      </c>
      <c r="B153" s="11" t="s">
        <v>32965</v>
      </c>
      <c r="C153" s="11" t="s">
        <v>204</v>
      </c>
      <c r="D153" s="11" t="s">
        <v>205</v>
      </c>
      <c r="E153" s="11" t="s">
        <v>76</v>
      </c>
      <c r="H153" s="17" t="str">
        <f>IF(Table1[[#This Row],[Undergraduate or Postgraduate]]="","",IF('Calculator - Dropdowns'!$D$6="Programme",$C153&amp;": "&amp;A153,IF($C153&amp;": "&amp;A153='Calculator - Dropdowns'!$D$6,$C153&amp;": "&amp;A153,"")))</f>
        <v>MA Media and Communications: PTA1EGLEGL17</v>
      </c>
      <c r="I153" s="17" t="str">
        <f>IF(Table1[[#This Row],[Department]]="","",IF('Calculator - Dropdowns'!$D$5="Postgraduate Taught or Undergraduate",$B153,IF($B153='Calculator - Dropdowns'!$D$5,$B153,"")))</f>
        <v>Postgraduate Taught</v>
      </c>
      <c r="J153" s="17" t="str">
        <f>IF(Table1[[#This Row],[Faculty]]="","",IF('Calculator - Dropdowns'!$D$4="Department",$D153,IF($D153='Calculator - Dropdowns'!$D$4,$D153,"")))</f>
        <v>Communications Studies</v>
      </c>
      <c r="K153" s="17" t="str">
        <f>IF('Calculator - Dropdowns'!$D$3="Faculty",$E153,IF('Calculator - Dropdowns'!$D$3=E153,E153,""))</f>
        <v>Faculty of Humanities, Arts and Social Sciences</v>
      </c>
    </row>
    <row r="154" spans="1:11" x14ac:dyDescent="0.2">
      <c r="A154" s="11" t="s">
        <v>31996</v>
      </c>
      <c r="B154" s="11" t="s">
        <v>32965</v>
      </c>
      <c r="C154" s="11" t="s">
        <v>32400</v>
      </c>
      <c r="D154" s="11" t="s">
        <v>1141</v>
      </c>
      <c r="E154" s="11" t="s">
        <v>76</v>
      </c>
      <c r="H154" s="17" t="str">
        <f>IF(Table1[[#This Row],[Undergraduate or Postgraduate]]="","",IF('Calculator - Dropdowns'!$D$6="Programme",$C154&amp;": "&amp;A154,IF($C154&amp;": "&amp;A154='Calculator - Dropdowns'!$D$6,$C154&amp;": "&amp;A154,"")))</f>
        <v>MSc Security and Data Science: PTS1HPSHPS10</v>
      </c>
      <c r="I154" s="17" t="str">
        <f>IF(Table1[[#This Row],[Department]]="","",IF('Calculator - Dropdowns'!$D$5="Postgraduate Taught or Undergraduate",$B154,IF($B154='Calculator - Dropdowns'!$D$5,$B154,"")))</f>
        <v>Postgraduate Taught</v>
      </c>
      <c r="J154" s="17" t="str">
        <f>IF(Table1[[#This Row],[Faculty]]="","",IF('Calculator - Dropdowns'!$D$4="Department",$D154,IF($D154='Calculator - Dropdowns'!$D$4,$D154,"")))</f>
        <v>Criminology</v>
      </c>
      <c r="K154" s="17" t="str">
        <f>IF('Calculator - Dropdowns'!$D$3="Faculty",$E154,IF('Calculator - Dropdowns'!$D$3=E154,E154,""))</f>
        <v>Faculty of Humanities, Arts and Social Sciences</v>
      </c>
    </row>
    <row r="155" spans="1:11" x14ac:dyDescent="0.2">
      <c r="A155" s="11" t="s">
        <v>175</v>
      </c>
      <c r="B155" s="11" t="s">
        <v>32965</v>
      </c>
      <c r="C155" s="11" t="s">
        <v>176</v>
      </c>
      <c r="D155" s="11" t="s">
        <v>177</v>
      </c>
      <c r="E155" s="11" t="s">
        <v>76</v>
      </c>
      <c r="H155" s="17" t="str">
        <f>IF(Table1[[#This Row],[Undergraduate or Postgraduate]]="","",IF('Calculator - Dropdowns'!$D$6="Programme",$C155&amp;": "&amp;A155,IF($C155&amp;": "&amp;A155='Calculator - Dropdowns'!$D$6,$C155&amp;": "&amp;A155,"")))</f>
        <v>MA Theatre Practice (Applied Theatre): PTA1DRADRA01</v>
      </c>
      <c r="I155" s="17" t="str">
        <f>IF(Table1[[#This Row],[Department]]="","",IF('Calculator - Dropdowns'!$D$5="Postgraduate Taught or Undergraduate",$B155,IF($B155='Calculator - Dropdowns'!$D$5,$B155,"")))</f>
        <v>Postgraduate Taught</v>
      </c>
      <c r="J155" s="17" t="str">
        <f>IF(Table1[[#This Row],[Faculty]]="","",IF('Calculator - Dropdowns'!$D$4="Department",$D155,IF($D155='Calculator - Dropdowns'!$D$4,$D155,"")))</f>
        <v>Drama</v>
      </c>
      <c r="K155" s="17" t="str">
        <f>IF('Calculator - Dropdowns'!$D$3="Faculty",$E155,IF('Calculator - Dropdowns'!$D$3=E155,E155,""))</f>
        <v>Faculty of Humanities, Arts and Social Sciences</v>
      </c>
    </row>
    <row r="156" spans="1:11" x14ac:dyDescent="0.2">
      <c r="A156" s="11" t="s">
        <v>32050</v>
      </c>
      <c r="B156" s="11" t="s">
        <v>32965</v>
      </c>
      <c r="C156" s="11" t="s">
        <v>32702</v>
      </c>
      <c r="D156" s="11" t="s">
        <v>177</v>
      </c>
      <c r="E156" s="11" t="s">
        <v>76</v>
      </c>
      <c r="H156" s="17" t="str">
        <f>IF(Table1[[#This Row],[Undergraduate or Postgraduate]]="","",IF('Calculator - Dropdowns'!$D$6="Programme",$C156&amp;": "&amp;A156,IF($C156&amp;": "&amp;A156='Calculator - Dropdowns'!$D$6,$C156&amp;": "&amp;A156,"")))</f>
        <v>MA Screen Acting and Performance: PTA1DRADRA02</v>
      </c>
      <c r="I156" s="17" t="str">
        <f>IF(Table1[[#This Row],[Department]]="","",IF('Calculator - Dropdowns'!$D$5="Postgraduate Taught or Undergraduate",$B156,IF($B156='Calculator - Dropdowns'!$D$5,$B156,"")))</f>
        <v>Postgraduate Taught</v>
      </c>
      <c r="J156" s="17" t="str">
        <f>IF(Table1[[#This Row],[Faculty]]="","",IF('Calculator - Dropdowns'!$D$4="Department",$D156,IF($D156='Calculator - Dropdowns'!$D$4,$D156,"")))</f>
        <v>Drama</v>
      </c>
      <c r="K156" s="17" t="str">
        <f>IF('Calculator - Dropdowns'!$D$3="Faculty",$E156,IF('Calculator - Dropdowns'!$D$3=E156,E156,""))</f>
        <v>Faculty of Humanities, Arts and Social Sciences</v>
      </c>
    </row>
    <row r="157" spans="1:11" x14ac:dyDescent="0.2">
      <c r="A157" s="11" t="s">
        <v>197</v>
      </c>
      <c r="B157" s="11" t="s">
        <v>32965</v>
      </c>
      <c r="C157" s="11" t="s">
        <v>198</v>
      </c>
      <c r="D157" s="11" t="s">
        <v>177</v>
      </c>
      <c r="E157" s="11" t="s">
        <v>76</v>
      </c>
      <c r="H157" s="17" t="str">
        <f>IF(Table1[[#This Row],[Undergraduate or Postgraduate]]="","",IF('Calculator - Dropdowns'!$D$6="Programme",$C157&amp;": "&amp;A157,IF($C157&amp;": "&amp;A157='Calculator - Dropdowns'!$D$6,$C157&amp;": "&amp;A157,"")))</f>
        <v>MA Creativity: Innovation and Business Strategy: PTA1EGLEGL14</v>
      </c>
      <c r="I157" s="17" t="str">
        <f>IF(Table1[[#This Row],[Department]]="","",IF('Calculator - Dropdowns'!$D$5="Postgraduate Taught or Undergraduate",$B157,IF($B157='Calculator - Dropdowns'!$D$5,$B157,"")))</f>
        <v>Postgraduate Taught</v>
      </c>
      <c r="J157" s="17" t="str">
        <f>IF(Table1[[#This Row],[Faculty]]="","",IF('Calculator - Dropdowns'!$D$4="Department",$D157,IF($D157='Calculator - Dropdowns'!$D$4,$D157,"")))</f>
        <v>Drama</v>
      </c>
      <c r="K157" s="17" t="str">
        <f>IF('Calculator - Dropdowns'!$D$3="Faculty",$E157,IF('Calculator - Dropdowns'!$D$3=E157,E157,""))</f>
        <v>Faculty of Humanities, Arts and Social Sciences</v>
      </c>
    </row>
    <row r="158" spans="1:11" x14ac:dyDescent="0.2">
      <c r="A158" s="11" t="s">
        <v>293</v>
      </c>
      <c r="B158" s="11" t="s">
        <v>32965</v>
      </c>
      <c r="C158" s="11" t="s">
        <v>294</v>
      </c>
      <c r="D158" s="11" t="s">
        <v>177</v>
      </c>
      <c r="E158" s="11" t="s">
        <v>76</v>
      </c>
      <c r="H158" s="17" t="str">
        <f>IF(Table1[[#This Row],[Undergraduate or Postgraduate]]="","",IF('Calculator - Dropdowns'!$D$6="Programme",$C158&amp;": "&amp;A158,IF($C158&amp;": "&amp;A158='Calculator - Dropdowns'!$D$6,$C158&amp;": "&amp;A158,"")))</f>
        <v>MA Theatre Practice: PTA1SPASPA01</v>
      </c>
      <c r="I158" s="17" t="str">
        <f>IF(Table1[[#This Row],[Department]]="","",IF('Calculator - Dropdowns'!$D$5="Postgraduate Taught or Undergraduate",$B158,IF($B158='Calculator - Dropdowns'!$D$5,$B158,"")))</f>
        <v>Postgraduate Taught</v>
      </c>
      <c r="J158" s="17" t="str">
        <f>IF(Table1[[#This Row],[Faculty]]="","",IF('Calculator - Dropdowns'!$D$4="Department",$D158,IF($D158='Calculator - Dropdowns'!$D$4,$D158,"")))</f>
        <v>Drama</v>
      </c>
      <c r="K158" s="17" t="str">
        <f>IF('Calculator - Dropdowns'!$D$3="Faculty",$E158,IF('Calculator - Dropdowns'!$D$3=E158,E158,""))</f>
        <v>Faculty of Humanities, Arts and Social Sciences</v>
      </c>
    </row>
    <row r="159" spans="1:11" x14ac:dyDescent="0.2">
      <c r="A159" s="11" t="s">
        <v>178</v>
      </c>
      <c r="B159" s="11" t="s">
        <v>32965</v>
      </c>
      <c r="C159" s="11" t="s">
        <v>179</v>
      </c>
      <c r="D159" s="11" t="s">
        <v>180</v>
      </c>
      <c r="E159" s="11" t="s">
        <v>76</v>
      </c>
      <c r="H159" s="17" t="str">
        <f>IF(Table1[[#This Row],[Undergraduate or Postgraduate]]="","",IF('Calculator - Dropdowns'!$D$6="Programme",$C159&amp;": "&amp;A159,IF($C159&amp;": "&amp;A159='Calculator - Dropdowns'!$D$6,$C159&amp;": "&amp;A159,"")))</f>
        <v>MA International Education: PTA1EDUEDU05</v>
      </c>
      <c r="I159" s="17" t="str">
        <f>IF(Table1[[#This Row],[Department]]="","",IF('Calculator - Dropdowns'!$D$5="Postgraduate Taught or Undergraduate",$B159,IF($B159='Calculator - Dropdowns'!$D$5,$B159,"")))</f>
        <v>Postgraduate Taught</v>
      </c>
      <c r="J159" s="17" t="str">
        <f>IF(Table1[[#This Row],[Faculty]]="","",IF('Calculator - Dropdowns'!$D$4="Department",$D159,IF($D159='Calculator - Dropdowns'!$D$4,$D159,"")))</f>
        <v>School of Education</v>
      </c>
      <c r="K159" s="17" t="str">
        <f>IF('Calculator - Dropdowns'!$D$3="Faculty",$E159,IF('Calculator - Dropdowns'!$D$3=E159,E159,""))</f>
        <v>Faculty of Humanities, Arts and Social Sciences</v>
      </c>
    </row>
    <row r="160" spans="1:11" x14ac:dyDescent="0.2">
      <c r="A160" s="11" t="s">
        <v>181</v>
      </c>
      <c r="B160" s="11" t="s">
        <v>32965</v>
      </c>
      <c r="C160" s="11" t="s">
        <v>182</v>
      </c>
      <c r="D160" s="11" t="s">
        <v>180</v>
      </c>
      <c r="E160" s="11" t="s">
        <v>76</v>
      </c>
      <c r="H160" s="17" t="str">
        <f>IF(Table1[[#This Row],[Undergraduate or Postgraduate]]="","",IF('Calculator - Dropdowns'!$D$6="Programme",$C160&amp;": "&amp;A160,IF($C160&amp;": "&amp;A160='Calculator - Dropdowns'!$D$6,$C160&amp;": "&amp;A160,"")))</f>
        <v>MA Education Leadership and Management: PTA1EDUEDU06</v>
      </c>
      <c r="I160" s="17" t="str">
        <f>IF(Table1[[#This Row],[Department]]="","",IF('Calculator - Dropdowns'!$D$5="Postgraduate Taught or Undergraduate",$B160,IF($B160='Calculator - Dropdowns'!$D$5,$B160,"")))</f>
        <v>Postgraduate Taught</v>
      </c>
      <c r="J160" s="17" t="str">
        <f>IF(Table1[[#This Row],[Faculty]]="","",IF('Calculator - Dropdowns'!$D$4="Department",$D160,IF($D160='Calculator - Dropdowns'!$D$4,$D160,"")))</f>
        <v>School of Education</v>
      </c>
      <c r="K160" s="17" t="str">
        <f>IF('Calculator - Dropdowns'!$D$3="Faculty",$E160,IF('Calculator - Dropdowns'!$D$3=E160,E160,""))</f>
        <v>Faculty of Humanities, Arts and Social Sciences</v>
      </c>
    </row>
    <row r="161" spans="1:11" x14ac:dyDescent="0.2">
      <c r="A161" s="11" t="s">
        <v>183</v>
      </c>
      <c r="B161" s="11" t="s">
        <v>32965</v>
      </c>
      <c r="C161" s="11" t="s">
        <v>184</v>
      </c>
      <c r="D161" s="11" t="s">
        <v>180</v>
      </c>
      <c r="E161" s="11" t="s">
        <v>76</v>
      </c>
      <c r="H161" s="17" t="str">
        <f>IF(Table1[[#This Row],[Undergraduate or Postgraduate]]="","",IF('Calculator - Dropdowns'!$D$6="Programme",$C161&amp;": "&amp;A161,IF($C161&amp;": "&amp;A161='Calculator - Dropdowns'!$D$6,$C161&amp;": "&amp;A161,"")))</f>
        <v>MA Creative Arts in Education: PTA1EDUEDU07</v>
      </c>
      <c r="I161" s="17" t="str">
        <f>IF(Table1[[#This Row],[Department]]="","",IF('Calculator - Dropdowns'!$D$5="Postgraduate Taught or Undergraduate",$B161,IF($B161='Calculator - Dropdowns'!$D$5,$B161,"")))</f>
        <v>Postgraduate Taught</v>
      </c>
      <c r="J161" s="17" t="str">
        <f>IF(Table1[[#This Row],[Faculty]]="","",IF('Calculator - Dropdowns'!$D$4="Department",$D161,IF($D161='Calculator - Dropdowns'!$D$4,$D161,"")))</f>
        <v>School of Education</v>
      </c>
      <c r="K161" s="17" t="str">
        <f>IF('Calculator - Dropdowns'!$D$3="Faculty",$E161,IF('Calculator - Dropdowns'!$D$3=E161,E161,""))</f>
        <v>Faculty of Humanities, Arts and Social Sciences</v>
      </c>
    </row>
    <row r="162" spans="1:11" x14ac:dyDescent="0.2">
      <c r="A162" s="11" t="s">
        <v>185</v>
      </c>
      <c r="B162" s="11" t="s">
        <v>32965</v>
      </c>
      <c r="C162" s="11" t="s">
        <v>186</v>
      </c>
      <c r="D162" s="11" t="s">
        <v>180</v>
      </c>
      <c r="E162" s="11" t="s">
        <v>76</v>
      </c>
      <c r="H162" s="17" t="str">
        <f>IF(Table1[[#This Row],[Undergraduate or Postgraduate]]="","",IF('Calculator - Dropdowns'!$D$6="Programme",$C162&amp;": "&amp;A162,IF($C162&amp;": "&amp;A162='Calculator - Dropdowns'!$D$6,$C162&amp;": "&amp;A162,"")))</f>
        <v>MA Technology, Creativity and Thinking in Education: PTA1EDUEDU08</v>
      </c>
      <c r="I162" s="17" t="str">
        <f>IF(Table1[[#This Row],[Department]]="","",IF('Calculator - Dropdowns'!$D$5="Postgraduate Taught or Undergraduate",$B162,IF($B162='Calculator - Dropdowns'!$D$5,$B162,"")))</f>
        <v>Postgraduate Taught</v>
      </c>
      <c r="J162" s="17" t="str">
        <f>IF(Table1[[#This Row],[Faculty]]="","",IF('Calculator - Dropdowns'!$D$4="Department",$D162,IF($D162='Calculator - Dropdowns'!$D$4,$D162,"")))</f>
        <v>School of Education</v>
      </c>
      <c r="K162" s="17" t="str">
        <f>IF('Calculator - Dropdowns'!$D$3="Faculty",$E162,IF('Calculator - Dropdowns'!$D$3=E162,E162,""))</f>
        <v>Faculty of Humanities, Arts and Social Sciences</v>
      </c>
    </row>
    <row r="163" spans="1:11" x14ac:dyDescent="0.2">
      <c r="A163" s="11" t="s">
        <v>187</v>
      </c>
      <c r="B163" s="11" t="s">
        <v>32965</v>
      </c>
      <c r="C163" s="11" t="s">
        <v>188</v>
      </c>
      <c r="D163" s="11" t="s">
        <v>180</v>
      </c>
      <c r="E163" s="11" t="s">
        <v>76</v>
      </c>
      <c r="H163" s="17" t="str">
        <f>IF(Table1[[#This Row],[Undergraduate or Postgraduate]]="","",IF('Calculator - Dropdowns'!$D$6="Programme",$C163&amp;": "&amp;A163,IF($C163&amp;": "&amp;A163='Calculator - Dropdowns'!$D$6,$C163&amp;": "&amp;A163,"")))</f>
        <v>MA Special Educational Needs: PTA1EDUEDU09</v>
      </c>
      <c r="I163" s="17" t="str">
        <f>IF(Table1[[#This Row],[Department]]="","",IF('Calculator - Dropdowns'!$D$5="Postgraduate Taught or Undergraduate",$B163,IF($B163='Calculator - Dropdowns'!$D$5,$B163,"")))</f>
        <v>Postgraduate Taught</v>
      </c>
      <c r="J163" s="17" t="str">
        <f>IF(Table1[[#This Row],[Faculty]]="","",IF('Calculator - Dropdowns'!$D$4="Department",$D163,IF($D163='Calculator - Dropdowns'!$D$4,$D163,"")))</f>
        <v>School of Education</v>
      </c>
      <c r="K163" s="17" t="str">
        <f>IF('Calculator - Dropdowns'!$D$3="Faculty",$E163,IF('Calculator - Dropdowns'!$D$3=E163,E163,""))</f>
        <v>Faculty of Humanities, Arts and Social Sciences</v>
      </c>
    </row>
    <row r="164" spans="1:11" x14ac:dyDescent="0.2">
      <c r="A164" s="11" t="s">
        <v>32043</v>
      </c>
      <c r="B164" s="11" t="s">
        <v>32965</v>
      </c>
      <c r="C164" s="11" t="s">
        <v>32695</v>
      </c>
      <c r="D164" s="11" t="s">
        <v>180</v>
      </c>
      <c r="E164" s="11" t="s">
        <v>76</v>
      </c>
      <c r="H164" s="17" t="str">
        <f>IF(Table1[[#This Row],[Undergraduate or Postgraduate]]="","",IF('Calculator - Dropdowns'!$D$6="Programme",$C164&amp;": "&amp;A164,IF($C164&amp;": "&amp;A164='Calculator - Dropdowns'!$D$6,$C164&amp;": "&amp;A164,"")))</f>
        <v>MA Technology and Education Futures: PTA1EDUEDU10</v>
      </c>
      <c r="I164" s="17" t="str">
        <f>IF(Table1[[#This Row],[Department]]="","",IF('Calculator - Dropdowns'!$D$5="Postgraduate Taught or Undergraduate",$B164,IF($B164='Calculator - Dropdowns'!$D$5,$B164,"")))</f>
        <v>Postgraduate Taught</v>
      </c>
      <c r="J164" s="17" t="str">
        <f>IF(Table1[[#This Row],[Faculty]]="","",IF('Calculator - Dropdowns'!$D$4="Department",$D164,IF($D164='Calculator - Dropdowns'!$D$4,$D164,"")))</f>
        <v>School of Education</v>
      </c>
      <c r="K164" s="17" t="str">
        <f>IF('Calculator - Dropdowns'!$D$3="Faculty",$E164,IF('Calculator - Dropdowns'!$D$3=E164,E164,""))</f>
        <v>Faculty of Humanities, Arts and Social Sciences</v>
      </c>
    </row>
    <row r="165" spans="1:11" x14ac:dyDescent="0.2">
      <c r="A165" s="11" t="s">
        <v>302</v>
      </c>
      <c r="B165" s="11" t="s">
        <v>32965</v>
      </c>
      <c r="C165" s="11" t="s">
        <v>303</v>
      </c>
      <c r="D165" s="11" t="s">
        <v>180</v>
      </c>
      <c r="E165" s="11" t="s">
        <v>76</v>
      </c>
      <c r="H165" s="17" t="str">
        <f>IF(Table1[[#This Row],[Undergraduate or Postgraduate]]="","",IF('Calculator - Dropdowns'!$D$6="Programme",$C165&amp;": "&amp;A165,IF($C165&amp;": "&amp;A165='Calculator - Dropdowns'!$D$6,$C165&amp;": "&amp;A165,"")))</f>
        <v>MEd Teaching English to Speakers of Other Languages: PTD1EDUEDU15</v>
      </c>
      <c r="I165" s="17" t="str">
        <f>IF(Table1[[#This Row],[Department]]="","",IF('Calculator - Dropdowns'!$D$5="Postgraduate Taught or Undergraduate",$B165,IF($B165='Calculator - Dropdowns'!$D$5,$B165,"")))</f>
        <v>Postgraduate Taught</v>
      </c>
      <c r="J165" s="17" t="str">
        <f>IF(Table1[[#This Row],[Faculty]]="","",IF('Calculator - Dropdowns'!$D$4="Department",$D165,IF($D165='Calculator - Dropdowns'!$D$4,$D165,"")))</f>
        <v>School of Education</v>
      </c>
      <c r="K165" s="17" t="str">
        <f>IF('Calculator - Dropdowns'!$D$3="Faculty",$E165,IF('Calculator - Dropdowns'!$D$3=E165,E165,""))</f>
        <v>Faculty of Humanities, Arts and Social Sciences</v>
      </c>
    </row>
    <row r="166" spans="1:11" x14ac:dyDescent="0.2">
      <c r="A166" s="11" t="s">
        <v>456</v>
      </c>
      <c r="B166" s="11" t="s">
        <v>32965</v>
      </c>
      <c r="C166" s="11" t="s">
        <v>457</v>
      </c>
      <c r="D166" s="11" t="s">
        <v>180</v>
      </c>
      <c r="E166" s="11" t="s">
        <v>76</v>
      </c>
      <c r="H166" s="17" t="str">
        <f>IF(Table1[[#This Row],[Undergraduate or Postgraduate]]="","",IF('Calculator - Dropdowns'!$D$6="Programme",$C166&amp;": "&amp;A166,IF($C166&amp;": "&amp;A166='Calculator - Dropdowns'!$D$6,$C166&amp;": "&amp;A166,"")))</f>
        <v>MSc Educational Research: PTS1EDUEDU01</v>
      </c>
      <c r="I166" s="17" t="str">
        <f>IF(Table1[[#This Row],[Department]]="","",IF('Calculator - Dropdowns'!$D$5="Postgraduate Taught or Undergraduate",$B166,IF($B166='Calculator - Dropdowns'!$D$5,$B166,"")))</f>
        <v>Postgraduate Taught</v>
      </c>
      <c r="J166" s="17" t="str">
        <f>IF(Table1[[#This Row],[Faculty]]="","",IF('Calculator - Dropdowns'!$D$4="Department",$D166,IF($D166='Calculator - Dropdowns'!$D$4,$D166,"")))</f>
        <v>School of Education</v>
      </c>
      <c r="K166" s="17" t="str">
        <f>IF('Calculator - Dropdowns'!$D$3="Faculty",$E166,IF('Calculator - Dropdowns'!$D$3=E166,E166,""))</f>
        <v>Faculty of Humanities, Arts and Social Sciences</v>
      </c>
    </row>
    <row r="167" spans="1:11" x14ac:dyDescent="0.2">
      <c r="A167" s="11" t="s">
        <v>458</v>
      </c>
      <c r="B167" s="11" t="s">
        <v>32965</v>
      </c>
      <c r="C167" s="11" t="s">
        <v>459</v>
      </c>
      <c r="D167" s="11" t="s">
        <v>180</v>
      </c>
      <c r="E167" s="11" t="s">
        <v>76</v>
      </c>
      <c r="H167" s="17" t="str">
        <f>IF(Table1[[#This Row],[Undergraduate or Postgraduate]]="","",IF('Calculator - Dropdowns'!$D$6="Programme",$C167&amp;": "&amp;A167,IF($C167&amp;": "&amp;A167='Calculator - Dropdowns'!$D$6,$C167&amp;": "&amp;A167,"")))</f>
        <v>PhD Education 4-year (MSc Educational Research): PTS1EDUEDU02</v>
      </c>
      <c r="I167" s="17" t="str">
        <f>IF(Table1[[#This Row],[Department]]="","",IF('Calculator - Dropdowns'!$D$5="Postgraduate Taught or Undergraduate",$B167,IF($B167='Calculator - Dropdowns'!$D$5,$B167,"")))</f>
        <v>Postgraduate Taught</v>
      </c>
      <c r="J167" s="17" t="str">
        <f>IF(Table1[[#This Row],[Faculty]]="","",IF('Calculator - Dropdowns'!$D$4="Department",$D167,IF($D167='Calculator - Dropdowns'!$D$4,$D167,"")))</f>
        <v>School of Education</v>
      </c>
      <c r="K167" s="17" t="str">
        <f>IF('Calculator - Dropdowns'!$D$3="Faculty",$E167,IF('Calculator - Dropdowns'!$D$3=E167,E167,""))</f>
        <v>Faculty of Humanities, Arts and Social Sciences</v>
      </c>
    </row>
    <row r="168" spans="1:11" x14ac:dyDescent="0.2">
      <c r="A168" s="11" t="s">
        <v>189</v>
      </c>
      <c r="B168" s="11" t="s">
        <v>32965</v>
      </c>
      <c r="C168" s="11" t="s">
        <v>190</v>
      </c>
      <c r="D168" s="11" t="s">
        <v>191</v>
      </c>
      <c r="E168" s="11" t="s">
        <v>76</v>
      </c>
      <c r="H168" s="17" t="str">
        <f>IF(Table1[[#This Row],[Undergraduate or Postgraduate]]="","",IF('Calculator - Dropdowns'!$D$6="Programme",$C168&amp;": "&amp;A168,IF($C168&amp;": "&amp;A168='Calculator - Dropdowns'!$D$6,$C168&amp;": "&amp;A168,"")))</f>
        <v>MA Creative Writing: PTA1EGLEGL09</v>
      </c>
      <c r="I168" s="17" t="str">
        <f>IF(Table1[[#This Row],[Department]]="","",IF('Calculator - Dropdowns'!$D$5="Postgraduate Taught or Undergraduate",$B168,IF($B168='Calculator - Dropdowns'!$D$5,$B168,"")))</f>
        <v>Postgraduate Taught</v>
      </c>
      <c r="J168" s="17" t="str">
        <f>IF(Table1[[#This Row],[Faculty]]="","",IF('Calculator - Dropdowns'!$D$4="Department",$D168,IF($D168='Calculator - Dropdowns'!$D$4,$D168,"")))</f>
        <v>English and Creative Writing</v>
      </c>
      <c r="K168" s="17" t="str">
        <f>IF('Calculator - Dropdowns'!$D$3="Faculty",$E168,IF('Calculator - Dropdowns'!$D$3=E168,E168,""))</f>
        <v>Faculty of Humanities, Arts and Social Sciences</v>
      </c>
    </row>
    <row r="169" spans="1:11" x14ac:dyDescent="0.2">
      <c r="A169" s="11" t="s">
        <v>192</v>
      </c>
      <c r="B169" s="11" t="s">
        <v>32965</v>
      </c>
      <c r="C169" s="11" t="s">
        <v>193</v>
      </c>
      <c r="D169" s="11" t="s">
        <v>191</v>
      </c>
      <c r="E169" s="11" t="s">
        <v>76</v>
      </c>
      <c r="H169" s="17" t="str">
        <f>IF(Table1[[#This Row],[Undergraduate or Postgraduate]]="","",IF('Calculator - Dropdowns'!$D$6="Programme",$C169&amp;": "&amp;A169,IF($C169&amp;": "&amp;A169='Calculator - Dropdowns'!$D$6,$C169&amp;": "&amp;A169,"")))</f>
        <v>MA English Literary Studies: PTA1EGLEGL11</v>
      </c>
      <c r="I169" s="17" t="str">
        <f>IF(Table1[[#This Row],[Department]]="","",IF('Calculator - Dropdowns'!$D$5="Postgraduate Taught or Undergraduate",$B169,IF($B169='Calculator - Dropdowns'!$D$5,$B169,"")))</f>
        <v>Postgraduate Taught</v>
      </c>
      <c r="J169" s="17" t="str">
        <f>IF(Table1[[#This Row],[Faculty]]="","",IF('Calculator - Dropdowns'!$D$4="Department",$D169,IF($D169='Calculator - Dropdowns'!$D$4,$D169,"")))</f>
        <v>English and Creative Writing</v>
      </c>
      <c r="K169" s="17" t="str">
        <f>IF('Calculator - Dropdowns'!$D$3="Faculty",$E169,IF('Calculator - Dropdowns'!$D$3=E169,E169,""))</f>
        <v>Faculty of Humanities, Arts and Social Sciences</v>
      </c>
    </row>
    <row r="170" spans="1:11" x14ac:dyDescent="0.2">
      <c r="A170" s="11" t="s">
        <v>199</v>
      </c>
      <c r="B170" s="11" t="s">
        <v>32965</v>
      </c>
      <c r="C170" s="11" t="s">
        <v>200</v>
      </c>
      <c r="D170" s="11" t="s">
        <v>191</v>
      </c>
      <c r="E170" s="11" t="s">
        <v>76</v>
      </c>
      <c r="H170" s="17" t="str">
        <f>IF(Table1[[#This Row],[Undergraduate or Postgraduate]]="","",IF('Calculator - Dropdowns'!$D$6="Programme",$C170&amp;": "&amp;A170,IF($C170&amp;": "&amp;A170='Calculator - Dropdowns'!$D$6,$C170&amp;": "&amp;A170,"")))</f>
        <v>MA Publishing: PTA1EGLEGL15</v>
      </c>
      <c r="I170" s="17" t="str">
        <f>IF(Table1[[#This Row],[Department]]="","",IF('Calculator - Dropdowns'!$D$5="Postgraduate Taught or Undergraduate",$B170,IF($B170='Calculator - Dropdowns'!$D$5,$B170,"")))</f>
        <v>Postgraduate Taught</v>
      </c>
      <c r="J170" s="17" t="str">
        <f>IF(Table1[[#This Row],[Faculty]]="","",IF('Calculator - Dropdowns'!$D$4="Department",$D170,IF($D170='Calculator - Dropdowns'!$D$4,$D170,"")))</f>
        <v>English and Creative Writing</v>
      </c>
      <c r="K170" s="17" t="str">
        <f>IF('Calculator - Dropdowns'!$D$3="Faculty",$E170,IF('Calculator - Dropdowns'!$D$3=E170,E170,""))</f>
        <v>Faculty of Humanities, Arts and Social Sciences</v>
      </c>
    </row>
    <row r="171" spans="1:11" x14ac:dyDescent="0.2">
      <c r="A171" s="11" t="s">
        <v>33877</v>
      </c>
      <c r="B171" s="11" t="s">
        <v>32965</v>
      </c>
      <c r="C171" s="11" t="s">
        <v>33878</v>
      </c>
      <c r="D171" s="11" t="s">
        <v>191</v>
      </c>
      <c r="E171" s="11" t="s">
        <v>76</v>
      </c>
      <c r="H171" s="17" t="str">
        <f>IF(Table1[[#This Row],[Undergraduate or Postgraduate]]="","",IF('Calculator - Dropdowns'!$D$6="Programme",$C171&amp;": "&amp;A171,IF($C171&amp;": "&amp;A171='Calculator - Dropdowns'!$D$6,$C171&amp;": "&amp;A171,"")))</f>
        <v>MA Shakespeare and Renaissance Studies: PTA1EGLEGL18</v>
      </c>
      <c r="I171" s="17" t="str">
        <f>IF(Table1[[#This Row],[Department]]="","",IF('Calculator - Dropdowns'!$D$5="Postgraduate Taught or Undergraduate",$B171,IF($B171='Calculator - Dropdowns'!$D$5,$B171,"")))</f>
        <v>Postgraduate Taught</v>
      </c>
      <c r="J171" s="17" t="str">
        <f>IF(Table1[[#This Row],[Faculty]]="","",IF('Calculator - Dropdowns'!$D$4="Department",$D171,IF($D171='Calculator - Dropdowns'!$D$4,$D171,"")))</f>
        <v>English and Creative Writing</v>
      </c>
      <c r="K171" s="17" t="str">
        <f>IF('Calculator - Dropdowns'!$D$3="Faculty",$E171,IF('Calculator - Dropdowns'!$D$3=E171,E171,""))</f>
        <v>Faculty of Humanities, Arts and Social Sciences</v>
      </c>
    </row>
    <row r="172" spans="1:11" x14ac:dyDescent="0.2">
      <c r="A172" s="11" t="s">
        <v>33879</v>
      </c>
      <c r="B172" s="11" t="s">
        <v>32965</v>
      </c>
      <c r="C172" s="11" t="s">
        <v>33880</v>
      </c>
      <c r="D172" s="11" t="s">
        <v>191</v>
      </c>
      <c r="E172" s="11" t="s">
        <v>76</v>
      </c>
      <c r="H172" s="17" t="str">
        <f>IF(Table1[[#This Row],[Undergraduate or Postgraduate]]="","",IF('Calculator - Dropdowns'!$D$6="Programme",$C172&amp;": "&amp;A172,IF($C172&amp;": "&amp;A172='Calculator - Dropdowns'!$D$6,$C172&amp;": "&amp;A172,"")))</f>
        <v>MA World Literatures: PTA1EGLEGL19</v>
      </c>
      <c r="I172" s="17" t="str">
        <f>IF(Table1[[#This Row],[Department]]="","",IF('Calculator - Dropdowns'!$D$5="Postgraduate Taught or Undergraduate",$B172,IF($B172='Calculator - Dropdowns'!$D$5,$B172,"")))</f>
        <v>Postgraduate Taught</v>
      </c>
      <c r="J172" s="17" t="str">
        <f>IF(Table1[[#This Row],[Faculty]]="","",IF('Calculator - Dropdowns'!$D$4="Department",$D172,IF($D172='Calculator - Dropdowns'!$D$4,$D172,"")))</f>
        <v>English and Creative Writing</v>
      </c>
      <c r="K172" s="17" t="str">
        <f>IF('Calculator - Dropdowns'!$D$3="Faculty",$E172,IF('Calculator - Dropdowns'!$D$3=E172,E172,""))</f>
        <v>Faculty of Humanities, Arts and Social Sciences</v>
      </c>
    </row>
    <row r="173" spans="1:11" x14ac:dyDescent="0.2">
      <c r="A173" s="11" t="s">
        <v>33881</v>
      </c>
      <c r="B173" s="11" t="s">
        <v>32965</v>
      </c>
      <c r="C173" s="11" t="s">
        <v>33882</v>
      </c>
      <c r="D173" s="11" t="s">
        <v>191</v>
      </c>
      <c r="E173" s="11" t="s">
        <v>76</v>
      </c>
      <c r="H173" s="17" t="str">
        <f>IF(Table1[[#This Row],[Undergraduate or Postgraduate]]="","",IF('Calculator - Dropdowns'!$D$6="Programme",$C173&amp;": "&amp;A173,IF($C173&amp;": "&amp;A173='Calculator - Dropdowns'!$D$6,$C173&amp;": "&amp;A173,"")))</f>
        <v>MA Modern and Contemporary Literature: PTA1EGLEGL20</v>
      </c>
      <c r="I173" s="17" t="str">
        <f>IF(Table1[[#This Row],[Department]]="","",IF('Calculator - Dropdowns'!$D$5="Postgraduate Taught or Undergraduate",$B173,IF($B173='Calculator - Dropdowns'!$D$5,$B173,"")))</f>
        <v>Postgraduate Taught</v>
      </c>
      <c r="J173" s="17" t="str">
        <f>IF(Table1[[#This Row],[Faculty]]="","",IF('Calculator - Dropdowns'!$D$4="Department",$D173,IF($D173='Calculator - Dropdowns'!$D$4,$D173,"")))</f>
        <v>English and Creative Writing</v>
      </c>
      <c r="K173" s="17" t="str">
        <f>IF('Calculator - Dropdowns'!$D$3="Faculty",$E173,IF('Calculator - Dropdowns'!$D$3=E173,E173,""))</f>
        <v>Faculty of Humanities, Arts and Social Sciences</v>
      </c>
    </row>
    <row r="174" spans="1:11" x14ac:dyDescent="0.2">
      <c r="A174" s="11" t="s">
        <v>33883</v>
      </c>
      <c r="B174" s="11" t="s">
        <v>32965</v>
      </c>
      <c r="C174" s="11" t="s">
        <v>33884</v>
      </c>
      <c r="D174" s="11" t="s">
        <v>191</v>
      </c>
      <c r="E174" s="11" t="s">
        <v>76</v>
      </c>
      <c r="H174" s="17" t="str">
        <f>IF(Table1[[#This Row],[Undergraduate or Postgraduate]]="","",IF('Calculator - Dropdowns'!$D$6="Programme",$C174&amp;": "&amp;A174,IF($C174&amp;": "&amp;A174='Calculator - Dropdowns'!$D$6,$C174&amp;": "&amp;A174,"")))</f>
        <v>MA Nature Writing: PTA1EGLEGL21</v>
      </c>
      <c r="I174" s="17" t="str">
        <f>IF(Table1[[#This Row],[Department]]="","",IF('Calculator - Dropdowns'!$D$5="Postgraduate Taught or Undergraduate",$B174,IF($B174='Calculator - Dropdowns'!$D$5,$B174,"")))</f>
        <v>Postgraduate Taught</v>
      </c>
      <c r="J174" s="17" t="str">
        <f>IF(Table1[[#This Row],[Faculty]]="","",IF('Calculator - Dropdowns'!$D$4="Department",$D174,IF($D174='Calculator - Dropdowns'!$D$4,$D174,"")))</f>
        <v>English and Creative Writing</v>
      </c>
      <c r="K174" s="17" t="str">
        <f>IF('Calculator - Dropdowns'!$D$3="Faculty",$E174,IF('Calculator - Dropdowns'!$D$3=E174,E174,""))</f>
        <v>Faculty of Humanities, Arts and Social Sciences</v>
      </c>
    </row>
    <row r="175" spans="1:11" x14ac:dyDescent="0.2">
      <c r="A175" s="11" t="s">
        <v>194</v>
      </c>
      <c r="B175" s="11" t="s">
        <v>32965</v>
      </c>
      <c r="C175" s="11" t="s">
        <v>195</v>
      </c>
      <c r="D175" s="11" t="s">
        <v>196</v>
      </c>
      <c r="E175" s="11" t="s">
        <v>76</v>
      </c>
      <c r="H175" s="17" t="str">
        <f>IF(Table1[[#This Row],[Undergraduate or Postgraduate]]="","",IF('Calculator - Dropdowns'!$D$6="Programme",$C175&amp;": "&amp;A175,IF($C175&amp;": "&amp;A175='Calculator - Dropdowns'!$D$6,$C175&amp;": "&amp;A175,"")))</f>
        <v>MA International Film Business: PTA1EGLEGL13</v>
      </c>
      <c r="I175" s="17" t="str">
        <f>IF(Table1[[#This Row],[Department]]="","",IF('Calculator - Dropdowns'!$D$5="Postgraduate Taught or Undergraduate",$B175,IF($B175='Calculator - Dropdowns'!$D$5,$B175,"")))</f>
        <v>Postgraduate Taught</v>
      </c>
      <c r="J175" s="17" t="str">
        <f>IF(Table1[[#This Row],[Faculty]]="","",IF('Calculator - Dropdowns'!$D$4="Department",$D175,IF($D175='Calculator - Dropdowns'!$D$4,$D175,"")))</f>
        <v>Film</v>
      </c>
      <c r="K175" s="17" t="str">
        <f>IF('Calculator - Dropdowns'!$D$3="Faculty",$E175,IF('Calculator - Dropdowns'!$D$3=E175,E175,""))</f>
        <v>Faculty of Humanities, Arts and Social Sciences</v>
      </c>
    </row>
    <row r="176" spans="1:11" x14ac:dyDescent="0.2">
      <c r="A176" s="11" t="s">
        <v>201</v>
      </c>
      <c r="B176" s="11" t="s">
        <v>32965</v>
      </c>
      <c r="C176" s="11" t="s">
        <v>202</v>
      </c>
      <c r="D176" s="11" t="s">
        <v>196</v>
      </c>
      <c r="E176" s="11" t="s">
        <v>76</v>
      </c>
      <c r="H176" s="17" t="str">
        <f>IF(Table1[[#This Row],[Undergraduate or Postgraduate]]="","",IF('Calculator - Dropdowns'!$D$6="Programme",$C176&amp;": "&amp;A176,IF($C176&amp;": "&amp;A176='Calculator - Dropdowns'!$D$6,$C176&amp;": "&amp;A176,"")))</f>
        <v>MA Film and Screen Studies: PTA1EGLEGL16</v>
      </c>
      <c r="I176" s="17" t="str">
        <f>IF(Table1[[#This Row],[Department]]="","",IF('Calculator - Dropdowns'!$D$5="Postgraduate Taught or Undergraduate",$B176,IF($B176='Calculator - Dropdowns'!$D$5,$B176,"")))</f>
        <v>Postgraduate Taught</v>
      </c>
      <c r="J176" s="17" t="str">
        <f>IF(Table1[[#This Row],[Faculty]]="","",IF('Calculator - Dropdowns'!$D$4="Department",$D176,IF($D176='Calculator - Dropdowns'!$D$4,$D176,"")))</f>
        <v>Film</v>
      </c>
      <c r="K176" s="17" t="str">
        <f>IF('Calculator - Dropdowns'!$D$3="Faculty",$E176,IF('Calculator - Dropdowns'!$D$3=E176,E176,""))</f>
        <v>Faculty of Humanities, Arts and Social Sciences</v>
      </c>
    </row>
    <row r="177" spans="1:11" x14ac:dyDescent="0.2">
      <c r="A177" s="11" t="s">
        <v>215</v>
      </c>
      <c r="B177" s="11" t="s">
        <v>32965</v>
      </c>
      <c r="C177" s="11" t="s">
        <v>216</v>
      </c>
      <c r="D177" s="11" t="s">
        <v>217</v>
      </c>
      <c r="E177" s="11" t="s">
        <v>76</v>
      </c>
      <c r="H177" s="17" t="str">
        <f>IF(Table1[[#This Row],[Undergraduate or Postgraduate]]="","",IF('Calculator - Dropdowns'!$D$6="Programme",$C177&amp;": "&amp;A177,IF($C177&amp;": "&amp;A177='Calculator - Dropdowns'!$D$6,$C177&amp;": "&amp;A177,"")))</f>
        <v>MA History: PTA1HPSHPS12</v>
      </c>
      <c r="I177" s="17" t="str">
        <f>IF(Table1[[#This Row],[Department]]="","",IF('Calculator - Dropdowns'!$D$5="Postgraduate Taught or Undergraduate",$B177,IF($B177='Calculator - Dropdowns'!$D$5,$B177,"")))</f>
        <v>Postgraduate Taught</v>
      </c>
      <c r="J177" s="17" t="str">
        <f>IF(Table1[[#This Row],[Faculty]]="","",IF('Calculator - Dropdowns'!$D$4="Department",$D177,IF($D177='Calculator - Dropdowns'!$D$4,$D177,"")))</f>
        <v>History</v>
      </c>
      <c r="K177" s="17" t="str">
        <f>IF('Calculator - Dropdowns'!$D$3="Faculty",$E177,IF('Calculator - Dropdowns'!$D$3=E177,E177,""))</f>
        <v>Faculty of Humanities, Arts and Social Sciences</v>
      </c>
    </row>
    <row r="178" spans="1:11" ht="25.5" x14ac:dyDescent="0.2">
      <c r="A178" s="11" t="s">
        <v>218</v>
      </c>
      <c r="B178" s="11" t="s">
        <v>32965</v>
      </c>
      <c r="C178" s="11" t="s">
        <v>219</v>
      </c>
      <c r="D178" s="11" t="s">
        <v>217</v>
      </c>
      <c r="E178" s="11" t="s">
        <v>76</v>
      </c>
      <c r="H178" s="17" t="str">
        <f>IF(Table1[[#This Row],[Undergraduate or Postgraduate]]="","",IF('Calculator - Dropdowns'!$D$6="Programme",$C178&amp;": "&amp;A178,IF($C178&amp;": "&amp;A178='Calculator - Dropdowns'!$D$6,$C178&amp;": "&amp;A178,"")))</f>
        <v>MA Cultures and Environments of Health (Medical History and Humanities): PTA1HPSHPS14</v>
      </c>
      <c r="I178" s="17" t="str">
        <f>IF(Table1[[#This Row],[Department]]="","",IF('Calculator - Dropdowns'!$D$5="Postgraduate Taught or Undergraduate",$B178,IF($B178='Calculator - Dropdowns'!$D$5,$B178,"")))</f>
        <v>Postgraduate Taught</v>
      </c>
      <c r="J178" s="17" t="str">
        <f>IF(Table1[[#This Row],[Faculty]]="","",IF('Calculator - Dropdowns'!$D$4="Department",$D178,IF($D178='Calculator - Dropdowns'!$D$4,$D178,"")))</f>
        <v>History</v>
      </c>
      <c r="K178" s="17" t="str">
        <f>IF('Calculator - Dropdowns'!$D$3="Faculty",$E178,IF('Calculator - Dropdowns'!$D$3=E178,E178,""))</f>
        <v>Faculty of Humanities, Arts and Social Sciences</v>
      </c>
    </row>
    <row r="179" spans="1:11" x14ac:dyDescent="0.2">
      <c r="A179" s="11" t="s">
        <v>250</v>
      </c>
      <c r="B179" s="11" t="s">
        <v>32965</v>
      </c>
      <c r="C179" s="11" t="s">
        <v>251</v>
      </c>
      <c r="D179" s="11" t="s">
        <v>217</v>
      </c>
      <c r="E179" s="11" t="s">
        <v>76</v>
      </c>
      <c r="H179" s="17" t="str">
        <f>IF(Table1[[#This Row],[Undergraduate or Postgraduate]]="","",IF('Calculator - Dropdowns'!$D$6="Programme",$C179&amp;": "&amp;A179,IF($C179&amp;": "&amp;A179='Calculator - Dropdowns'!$D$6,$C179&amp;": "&amp;A179,"")))</f>
        <v>MA Cultures and Environments of Health: PTA1HPSHPS81</v>
      </c>
      <c r="I179" s="17" t="str">
        <f>IF(Table1[[#This Row],[Department]]="","",IF('Calculator - Dropdowns'!$D$5="Postgraduate Taught or Undergraduate",$B179,IF($B179='Calculator - Dropdowns'!$D$5,$B179,"")))</f>
        <v>Postgraduate Taught</v>
      </c>
      <c r="J179" s="17" t="str">
        <f>IF(Table1[[#This Row],[Faculty]]="","",IF('Calculator - Dropdowns'!$D$4="Department",$D179,IF($D179='Calculator - Dropdowns'!$D$4,$D179,"")))</f>
        <v>History</v>
      </c>
      <c r="K179" s="17" t="str">
        <f>IF('Calculator - Dropdowns'!$D$3="Faculty",$E179,IF('Calculator - Dropdowns'!$D$3=E179,E179,""))</f>
        <v>Faculty of Humanities, Arts and Social Sciences</v>
      </c>
    </row>
    <row r="180" spans="1:11" x14ac:dyDescent="0.2">
      <c r="A180" s="11" t="s">
        <v>283</v>
      </c>
      <c r="B180" s="11" t="s">
        <v>32965</v>
      </c>
      <c r="C180" s="11" t="s">
        <v>284</v>
      </c>
      <c r="D180" s="11" t="s">
        <v>217</v>
      </c>
      <c r="E180" s="11" t="s">
        <v>76</v>
      </c>
      <c r="H180" s="17" t="str">
        <f>IF(Table1[[#This Row],[Undergraduate or Postgraduate]]="","",IF('Calculator - Dropdowns'!$D$6="Programme",$C180&amp;": "&amp;A180,IF($C180&amp;": "&amp;A180='Calculator - Dropdowns'!$D$6,$C180&amp;": "&amp;A180,"")))</f>
        <v>MA Medieval Studies: PTA1SMLSML02</v>
      </c>
      <c r="I180" s="17" t="str">
        <f>IF(Table1[[#This Row],[Department]]="","",IF('Calculator - Dropdowns'!$D$5="Postgraduate Taught or Undergraduate",$B180,IF($B180='Calculator - Dropdowns'!$D$5,$B180,"")))</f>
        <v>Postgraduate Taught</v>
      </c>
      <c r="J180" s="17" t="str">
        <f>IF(Table1[[#This Row],[Faculty]]="","",IF('Calculator - Dropdowns'!$D$4="Department",$D180,IF($D180='Calculator - Dropdowns'!$D$4,$D180,"")))</f>
        <v>History</v>
      </c>
      <c r="K180" s="17" t="str">
        <f>IF('Calculator - Dropdowns'!$D$3="Faculty",$E180,IF('Calculator - Dropdowns'!$D$3=E180,E180,""))</f>
        <v>Faculty of Humanities, Arts and Social Sciences</v>
      </c>
    </row>
    <row r="181" spans="1:11" x14ac:dyDescent="0.2">
      <c r="A181" s="11" t="s">
        <v>319</v>
      </c>
      <c r="B181" s="11" t="s">
        <v>32965</v>
      </c>
      <c r="C181" s="11" t="s">
        <v>320</v>
      </c>
      <c r="D181" s="11" t="s">
        <v>217</v>
      </c>
      <c r="E181" s="11" t="s">
        <v>76</v>
      </c>
      <c r="H181" s="17" t="str">
        <f>IF(Table1[[#This Row],[Undergraduate or Postgraduate]]="","",IF('Calculator - Dropdowns'!$D$6="Programme",$C181&amp;": "&amp;A181,IF($C181&amp;": "&amp;A181='Calculator - Dropdowns'!$D$6,$C181&amp;": "&amp;A181,"")))</f>
        <v>MRes Economic and Social History: PTR1HPSHPS10</v>
      </c>
      <c r="I181" s="17" t="str">
        <f>IF(Table1[[#This Row],[Department]]="","",IF('Calculator - Dropdowns'!$D$5="Postgraduate Taught or Undergraduate",$B181,IF($B181='Calculator - Dropdowns'!$D$5,$B181,"")))</f>
        <v>Postgraduate Taught</v>
      </c>
      <c r="J181" s="17" t="str">
        <f>IF(Table1[[#This Row],[Faculty]]="","",IF('Calculator - Dropdowns'!$D$4="Department",$D181,IF($D181='Calculator - Dropdowns'!$D$4,$D181,"")))</f>
        <v>History</v>
      </c>
      <c r="K181" s="17" t="str">
        <f>IF('Calculator - Dropdowns'!$D$3="Faculty",$E181,IF('Calculator - Dropdowns'!$D$3=E181,E181,""))</f>
        <v>Faculty of Humanities, Arts and Social Sciences</v>
      </c>
    </row>
    <row r="182" spans="1:11" x14ac:dyDescent="0.2">
      <c r="A182" s="11" t="s">
        <v>259</v>
      </c>
      <c r="B182" s="11" t="s">
        <v>32965</v>
      </c>
      <c r="C182" s="11" t="s">
        <v>260</v>
      </c>
      <c r="D182" s="11" t="s">
        <v>261</v>
      </c>
      <c r="E182" s="11" t="s">
        <v>76</v>
      </c>
      <c r="H182" s="17" t="str">
        <f>IF(Table1[[#This Row],[Undergraduate or Postgraduate]]="","",IF('Calculator - Dropdowns'!$D$6="Programme",$C182&amp;": "&amp;A182,IF($C182&amp;": "&amp;A182='Calculator - Dropdowns'!$D$6,$C182&amp;": "&amp;A182,"")))</f>
        <v>MA Middle East and Islamic Studies: PTA1IAIIAI12</v>
      </c>
      <c r="I182" s="17" t="str">
        <f>IF(Table1[[#This Row],[Department]]="","",IF('Calculator - Dropdowns'!$D$5="Postgraduate Taught or Undergraduate",$B182,IF($B182='Calculator - Dropdowns'!$D$5,$B182,"")))</f>
        <v>Postgraduate Taught</v>
      </c>
      <c r="J182" s="17" t="str">
        <f>IF(Table1[[#This Row],[Faculty]]="","",IF('Calculator - Dropdowns'!$D$4="Department",$D182,IF($D182='Calculator - Dropdowns'!$D$4,$D182,"")))</f>
        <v>Institute of Arab and Islamic Studies</v>
      </c>
      <c r="K182" s="17" t="str">
        <f>IF('Calculator - Dropdowns'!$D$3="Faculty",$E182,IF('Calculator - Dropdowns'!$D$3=E182,E182,""))</f>
        <v>Faculty of Humanities, Arts and Social Sciences</v>
      </c>
    </row>
    <row r="183" spans="1:11" x14ac:dyDescent="0.2">
      <c r="A183" s="11" t="s">
        <v>262</v>
      </c>
      <c r="B183" s="11" t="s">
        <v>32965</v>
      </c>
      <c r="C183" s="11" t="s">
        <v>263</v>
      </c>
      <c r="D183" s="11" t="s">
        <v>261</v>
      </c>
      <c r="E183" s="11" t="s">
        <v>76</v>
      </c>
      <c r="H183" s="17" t="str">
        <f>IF(Table1[[#This Row],[Undergraduate or Postgraduate]]="","",IF('Calculator - Dropdowns'!$D$6="Programme",$C183&amp;": "&amp;A183,IF($C183&amp;": "&amp;A183='Calculator - Dropdowns'!$D$6,$C183&amp;": "&amp;A183,"")))</f>
        <v>MA Middle East Studies: PTA1IAIIAI16</v>
      </c>
      <c r="I183" s="17" t="str">
        <f>IF(Table1[[#This Row],[Department]]="","",IF('Calculator - Dropdowns'!$D$5="Postgraduate Taught or Undergraduate",$B183,IF($B183='Calculator - Dropdowns'!$D$5,$B183,"")))</f>
        <v>Postgraduate Taught</v>
      </c>
      <c r="J183" s="17" t="str">
        <f>IF(Table1[[#This Row],[Faculty]]="","",IF('Calculator - Dropdowns'!$D$4="Department",$D183,IF($D183='Calculator - Dropdowns'!$D$4,$D183,"")))</f>
        <v>Institute of Arab and Islamic Studies</v>
      </c>
      <c r="K183" s="17" t="str">
        <f>IF('Calculator - Dropdowns'!$D$3="Faculty",$E183,IF('Calculator - Dropdowns'!$D$3=E183,E183,""))</f>
        <v>Faculty of Humanities, Arts and Social Sciences</v>
      </c>
    </row>
    <row r="184" spans="1:11" x14ac:dyDescent="0.2">
      <c r="A184" s="11" t="s">
        <v>264</v>
      </c>
      <c r="B184" s="11" t="s">
        <v>32965</v>
      </c>
      <c r="C184" s="11" t="s">
        <v>265</v>
      </c>
      <c r="D184" s="11" t="s">
        <v>261</v>
      </c>
      <c r="E184" s="11" t="s">
        <v>76</v>
      </c>
      <c r="H184" s="17" t="str">
        <f>IF(Table1[[#This Row],[Undergraduate or Postgraduate]]="","",IF('Calculator - Dropdowns'!$D$6="Programme",$C184&amp;": "&amp;A184,IF($C184&amp;": "&amp;A184='Calculator - Dropdowns'!$D$6,$C184&amp;": "&amp;A184,"")))</f>
        <v>MA Palestine Studies: PTA1IAIIAI17</v>
      </c>
      <c r="I184" s="17" t="str">
        <f>IF(Table1[[#This Row],[Department]]="","",IF('Calculator - Dropdowns'!$D$5="Postgraduate Taught or Undergraduate",$B184,IF($B184='Calculator - Dropdowns'!$D$5,$B184,"")))</f>
        <v>Postgraduate Taught</v>
      </c>
      <c r="J184" s="17" t="str">
        <f>IF(Table1[[#This Row],[Faculty]]="","",IF('Calculator - Dropdowns'!$D$4="Department",$D184,IF($D184='Calculator - Dropdowns'!$D$4,$D184,"")))</f>
        <v>Institute of Arab and Islamic Studies</v>
      </c>
      <c r="K184" s="17" t="str">
        <f>IF('Calculator - Dropdowns'!$D$3="Faculty",$E184,IF('Calculator - Dropdowns'!$D$3=E184,E184,""))</f>
        <v>Faculty of Humanities, Arts and Social Sciences</v>
      </c>
    </row>
    <row r="185" spans="1:11" x14ac:dyDescent="0.2">
      <c r="A185" s="11" t="s">
        <v>266</v>
      </c>
      <c r="B185" s="11" t="s">
        <v>32965</v>
      </c>
      <c r="C185" s="11" t="s">
        <v>267</v>
      </c>
      <c r="D185" s="11" t="s">
        <v>261</v>
      </c>
      <c r="E185" s="11" t="s">
        <v>76</v>
      </c>
      <c r="H185" s="17" t="str">
        <f>IF(Table1[[#This Row],[Undergraduate or Postgraduate]]="","",IF('Calculator - Dropdowns'!$D$6="Programme",$C185&amp;": "&amp;A185,IF($C185&amp;": "&amp;A185='Calculator - Dropdowns'!$D$6,$C185&amp;": "&amp;A185,"")))</f>
        <v>MA Kurdish Studies: PTA1IAIIAI18</v>
      </c>
      <c r="I185" s="17" t="str">
        <f>IF(Table1[[#This Row],[Department]]="","",IF('Calculator - Dropdowns'!$D$5="Postgraduate Taught or Undergraduate",$B185,IF($B185='Calculator - Dropdowns'!$D$5,$B185,"")))</f>
        <v>Postgraduate Taught</v>
      </c>
      <c r="J185" s="17" t="str">
        <f>IF(Table1[[#This Row],[Faculty]]="","",IF('Calculator - Dropdowns'!$D$4="Department",$D185,IF($D185='Calculator - Dropdowns'!$D$4,$D185,"")))</f>
        <v>Institute of Arab and Islamic Studies</v>
      </c>
      <c r="K185" s="17" t="str">
        <f>IF('Calculator - Dropdowns'!$D$3="Faculty",$E185,IF('Calculator - Dropdowns'!$D$3=E185,E185,""))</f>
        <v>Faculty of Humanities, Arts and Social Sciences</v>
      </c>
    </row>
    <row r="186" spans="1:11" x14ac:dyDescent="0.2">
      <c r="A186" s="11" t="s">
        <v>268</v>
      </c>
      <c r="B186" s="11" t="s">
        <v>32965</v>
      </c>
      <c r="C186" s="11" t="s">
        <v>269</v>
      </c>
      <c r="D186" s="11" t="s">
        <v>261</v>
      </c>
      <c r="E186" s="11" t="s">
        <v>76</v>
      </c>
      <c r="H186" s="17" t="str">
        <f>IF(Table1[[#This Row],[Undergraduate or Postgraduate]]="","",IF('Calculator - Dropdowns'!$D$6="Programme",$C186&amp;": "&amp;A186,IF($C186&amp;": "&amp;A186='Calculator - Dropdowns'!$D$6,$C186&amp;": "&amp;A186,"")))</f>
        <v>MA Gender Studies (Middle East and Islamic World): PTA1IAIIAI19</v>
      </c>
      <c r="I186" s="17" t="str">
        <f>IF(Table1[[#This Row],[Department]]="","",IF('Calculator - Dropdowns'!$D$5="Postgraduate Taught or Undergraduate",$B186,IF($B186='Calculator - Dropdowns'!$D$5,$B186,"")))</f>
        <v>Postgraduate Taught</v>
      </c>
      <c r="J186" s="17" t="str">
        <f>IF(Table1[[#This Row],[Faculty]]="","",IF('Calculator - Dropdowns'!$D$4="Department",$D186,IF($D186='Calculator - Dropdowns'!$D$4,$D186,"")))</f>
        <v>Institute of Arab and Islamic Studies</v>
      </c>
      <c r="K186" s="17" t="str">
        <f>IF('Calculator - Dropdowns'!$D$3="Faculty",$E186,IF('Calculator - Dropdowns'!$D$3=E186,E186,""))</f>
        <v>Faculty of Humanities, Arts and Social Sciences</v>
      </c>
    </row>
    <row r="187" spans="1:11" x14ac:dyDescent="0.2">
      <c r="A187" s="11" t="s">
        <v>270</v>
      </c>
      <c r="B187" s="11" t="s">
        <v>32965</v>
      </c>
      <c r="C187" s="11" t="s">
        <v>271</v>
      </c>
      <c r="D187" s="11" t="s">
        <v>261</v>
      </c>
      <c r="E187" s="11" t="s">
        <v>76</v>
      </c>
      <c r="H187" s="17" t="str">
        <f>IF(Table1[[#This Row],[Undergraduate or Postgraduate]]="","",IF('Calculator - Dropdowns'!$D$6="Programme",$C187&amp;": "&amp;A187,IF($C187&amp;": "&amp;A187='Calculator - Dropdowns'!$D$6,$C187&amp;": "&amp;A187,"")))</f>
        <v>MA Gulf Studies: PTA1IAIIAI21</v>
      </c>
      <c r="I187" s="17" t="str">
        <f>IF(Table1[[#This Row],[Department]]="","",IF('Calculator - Dropdowns'!$D$5="Postgraduate Taught or Undergraduate",$B187,IF($B187='Calculator - Dropdowns'!$D$5,$B187,"")))</f>
        <v>Postgraduate Taught</v>
      </c>
      <c r="J187" s="17" t="str">
        <f>IF(Table1[[#This Row],[Faculty]]="","",IF('Calculator - Dropdowns'!$D$4="Department",$D187,IF($D187='Calculator - Dropdowns'!$D$4,$D187,"")))</f>
        <v>Institute of Arab and Islamic Studies</v>
      </c>
      <c r="K187" s="17" t="str">
        <f>IF('Calculator - Dropdowns'!$D$3="Faculty",$E187,IF('Calculator - Dropdowns'!$D$3=E187,E187,""))</f>
        <v>Faculty of Humanities, Arts and Social Sciences</v>
      </c>
    </row>
    <row r="188" spans="1:11" x14ac:dyDescent="0.2">
      <c r="A188" s="11" t="s">
        <v>272</v>
      </c>
      <c r="B188" s="11" t="s">
        <v>32965</v>
      </c>
      <c r="C188" s="11" t="s">
        <v>273</v>
      </c>
      <c r="D188" s="11" t="s">
        <v>261</v>
      </c>
      <c r="E188" s="11" t="s">
        <v>76</v>
      </c>
      <c r="H188" s="17" t="str">
        <f>IF(Table1[[#This Row],[Undergraduate or Postgraduate]]="","",IF('Calculator - Dropdowns'!$D$6="Programme",$C188&amp;": "&amp;A188,IF($C188&amp;": "&amp;A188='Calculator - Dropdowns'!$D$6,$C188&amp;": "&amp;A188,"")))</f>
        <v>MA Islamic Studies: PTA1IAIIAI22</v>
      </c>
      <c r="I188" s="17" t="str">
        <f>IF(Table1[[#This Row],[Department]]="","",IF('Calculator - Dropdowns'!$D$5="Postgraduate Taught or Undergraduate",$B188,IF($B188='Calculator - Dropdowns'!$D$5,$B188,"")))</f>
        <v>Postgraduate Taught</v>
      </c>
      <c r="J188" s="17" t="str">
        <f>IF(Table1[[#This Row],[Faculty]]="","",IF('Calculator - Dropdowns'!$D$4="Department",$D188,IF($D188='Calculator - Dropdowns'!$D$4,$D188,"")))</f>
        <v>Institute of Arab and Islamic Studies</v>
      </c>
      <c r="K188" s="17" t="str">
        <f>IF('Calculator - Dropdowns'!$D$3="Faculty",$E188,IF('Calculator - Dropdowns'!$D$3=E188,E188,""))</f>
        <v>Faculty of Humanities, Arts and Social Sciences</v>
      </c>
    </row>
    <row r="189" spans="1:11" x14ac:dyDescent="0.2">
      <c r="A189" s="11" t="s">
        <v>274</v>
      </c>
      <c r="B189" s="11" t="s">
        <v>32965</v>
      </c>
      <c r="C189" s="11" t="s">
        <v>275</v>
      </c>
      <c r="D189" s="11" t="s">
        <v>261</v>
      </c>
      <c r="E189" s="11" t="s">
        <v>76</v>
      </c>
      <c r="H189" s="17" t="str">
        <f>IF(Table1[[#This Row],[Undergraduate or Postgraduate]]="","",IF('Calculator - Dropdowns'!$D$6="Programme",$C189&amp;": "&amp;A189,IF($C189&amp;": "&amp;A189='Calculator - Dropdowns'!$D$6,$C189&amp;": "&amp;A189,"")))</f>
        <v>MA Middle East Politics: PTA1IAIIAI23</v>
      </c>
      <c r="I189" s="17" t="str">
        <f>IF(Table1[[#This Row],[Department]]="","",IF('Calculator - Dropdowns'!$D$5="Postgraduate Taught or Undergraduate",$B189,IF($B189='Calculator - Dropdowns'!$D$5,$B189,"")))</f>
        <v>Postgraduate Taught</v>
      </c>
      <c r="J189" s="17" t="str">
        <f>IF(Table1[[#This Row],[Faculty]]="","",IF('Calculator - Dropdowns'!$D$4="Department",$D189,IF($D189='Calculator - Dropdowns'!$D$4,$D189,"")))</f>
        <v>Institute of Arab and Islamic Studies</v>
      </c>
      <c r="K189" s="17" t="str">
        <f>IF('Calculator - Dropdowns'!$D$3="Faculty",$E189,IF('Calculator - Dropdowns'!$D$3=E189,E189,""))</f>
        <v>Faculty of Humanities, Arts and Social Sciences</v>
      </c>
    </row>
    <row r="190" spans="1:11" x14ac:dyDescent="0.2">
      <c r="A190" s="11" t="s">
        <v>276</v>
      </c>
      <c r="B190" s="11" t="s">
        <v>32965</v>
      </c>
      <c r="C190" s="11" t="s">
        <v>277</v>
      </c>
      <c r="D190" s="11" t="s">
        <v>261</v>
      </c>
      <c r="E190" s="11" t="s">
        <v>76</v>
      </c>
      <c r="H190" s="17" t="str">
        <f>IF(Table1[[#This Row],[Undergraduate or Postgraduate]]="","",IF('Calculator - Dropdowns'!$D$6="Programme",$C190&amp;": "&amp;A190,IF($C190&amp;": "&amp;A190='Calculator - Dropdowns'!$D$6,$C190&amp;": "&amp;A190,"")))</f>
        <v>MA Advanced Arabic: PTA1IAIIAI24</v>
      </c>
      <c r="I190" s="17" t="str">
        <f>IF(Table1[[#This Row],[Department]]="","",IF('Calculator - Dropdowns'!$D$5="Postgraduate Taught or Undergraduate",$B190,IF($B190='Calculator - Dropdowns'!$D$5,$B190,"")))</f>
        <v>Postgraduate Taught</v>
      </c>
      <c r="J190" s="17" t="str">
        <f>IF(Table1[[#This Row],[Faculty]]="","",IF('Calculator - Dropdowns'!$D$4="Department",$D190,IF($D190='Calculator - Dropdowns'!$D$4,$D190,"")))</f>
        <v>Institute of Arab and Islamic Studies</v>
      </c>
      <c r="K190" s="17" t="str">
        <f>IF('Calculator - Dropdowns'!$D$3="Faculty",$E190,IF('Calculator - Dropdowns'!$D$3=E190,E190,""))</f>
        <v>Faculty of Humanities, Arts and Social Sciences</v>
      </c>
    </row>
    <row r="191" spans="1:11" x14ac:dyDescent="0.2">
      <c r="A191" s="11" t="s">
        <v>32052</v>
      </c>
      <c r="B191" s="11" t="s">
        <v>32965</v>
      </c>
      <c r="C191" s="11" t="s">
        <v>32706</v>
      </c>
      <c r="D191" s="11" t="s">
        <v>261</v>
      </c>
      <c r="E191" s="11" t="s">
        <v>76</v>
      </c>
      <c r="H191" s="17" t="str">
        <f>IF(Table1[[#This Row],[Undergraduate or Postgraduate]]="","",IF('Calculator - Dropdowns'!$D$6="Programme",$C191&amp;": "&amp;A191,IF($C191&amp;": "&amp;A191='Calculator - Dropdowns'!$D$6,$C191&amp;": "&amp;A191,"")))</f>
        <v>MA Magic and Occult Science: PTA1IAIIAI25</v>
      </c>
      <c r="I191" s="17" t="str">
        <f>IF(Table1[[#This Row],[Department]]="","",IF('Calculator - Dropdowns'!$D$5="Postgraduate Taught or Undergraduate",$B191,IF($B191='Calculator - Dropdowns'!$D$5,$B191,"")))</f>
        <v>Postgraduate Taught</v>
      </c>
      <c r="J191" s="17" t="str">
        <f>IF(Table1[[#This Row],[Faculty]]="","",IF('Calculator - Dropdowns'!$D$4="Department",$D191,IF($D191='Calculator - Dropdowns'!$D$4,$D191,"")))</f>
        <v>Institute of Arab and Islamic Studies</v>
      </c>
      <c r="K191" s="17" t="str">
        <f>IF('Calculator - Dropdowns'!$D$3="Faculty",$E191,IF('Calculator - Dropdowns'!$D$3=E191,E191,""))</f>
        <v>Faculty of Humanities, Arts and Social Sciences</v>
      </c>
    </row>
    <row r="192" spans="1:11" x14ac:dyDescent="0.2">
      <c r="A192" s="11" t="s">
        <v>329</v>
      </c>
      <c r="B192" s="11" t="s">
        <v>32965</v>
      </c>
      <c r="C192" s="11" t="s">
        <v>330</v>
      </c>
      <c r="D192" s="11" t="s">
        <v>261</v>
      </c>
      <c r="E192" s="11" t="s">
        <v>76</v>
      </c>
      <c r="H192" s="17" t="str">
        <f>IF(Table1[[#This Row],[Undergraduate or Postgraduate]]="","",IF('Calculator - Dropdowns'!$D$6="Programme",$C192&amp;": "&amp;A192,IF($C192&amp;": "&amp;A192='Calculator - Dropdowns'!$D$6,$C192&amp;": "&amp;A192,"")))</f>
        <v>MRes Middle East Studies (Social Studies): PTR1IAIIAI01</v>
      </c>
      <c r="I192" s="17" t="str">
        <f>IF(Table1[[#This Row],[Department]]="","",IF('Calculator - Dropdowns'!$D$5="Postgraduate Taught or Undergraduate",$B192,IF($B192='Calculator - Dropdowns'!$D$5,$B192,"")))</f>
        <v>Postgraduate Taught</v>
      </c>
      <c r="J192" s="17" t="str">
        <f>IF(Table1[[#This Row],[Faculty]]="","",IF('Calculator - Dropdowns'!$D$4="Department",$D192,IF($D192='Calculator - Dropdowns'!$D$4,$D192,"")))</f>
        <v>Institute of Arab and Islamic Studies</v>
      </c>
      <c r="K192" s="17" t="str">
        <f>IF('Calculator - Dropdowns'!$D$3="Faculty",$E192,IF('Calculator - Dropdowns'!$D$3=E192,E192,""))</f>
        <v>Faculty of Humanities, Arts and Social Sciences</v>
      </c>
    </row>
    <row r="193" spans="1:11" x14ac:dyDescent="0.2">
      <c r="A193" s="11" t="s">
        <v>155</v>
      </c>
      <c r="B193" s="11" t="s">
        <v>32965</v>
      </c>
      <c r="C193" s="11" t="s">
        <v>156</v>
      </c>
      <c r="D193" s="11" t="s">
        <v>75</v>
      </c>
      <c r="E193" s="11" t="s">
        <v>76</v>
      </c>
      <c r="H193" s="17" t="str">
        <f>IF(Table1[[#This Row],[Undergraduate or Postgraduate]]="","",IF('Calculator - Dropdowns'!$D$6="Programme",$C193&amp;": "&amp;A193,IF($C193&amp;": "&amp;A193='Calculator - Dropdowns'!$D$6,$C193&amp;": "&amp;A193,"")))</f>
        <v>LLM International Business Law: PTL1LAWLAW04</v>
      </c>
      <c r="I193" s="17" t="str">
        <f>IF(Table1[[#This Row],[Department]]="","",IF('Calculator - Dropdowns'!$D$5="Postgraduate Taught or Undergraduate",$B193,IF($B193='Calculator - Dropdowns'!$D$5,$B193,"")))</f>
        <v>Postgraduate Taught</v>
      </c>
      <c r="J193" s="17" t="str">
        <f>IF(Table1[[#This Row],[Faculty]]="","",IF('Calculator - Dropdowns'!$D$4="Department",$D193,IF($D193='Calculator - Dropdowns'!$D$4,$D193,"")))</f>
        <v>The Law School</v>
      </c>
      <c r="K193" s="17" t="str">
        <f>IF('Calculator - Dropdowns'!$D$3="Faculty",$E193,IF('Calculator - Dropdowns'!$D$3=E193,E193,""))</f>
        <v>Faculty of Humanities, Arts and Social Sciences</v>
      </c>
    </row>
    <row r="194" spans="1:11" x14ac:dyDescent="0.2">
      <c r="A194" s="11" t="s">
        <v>33445</v>
      </c>
      <c r="B194" s="11" t="s">
        <v>32965</v>
      </c>
      <c r="C194" s="11" t="s">
        <v>33446</v>
      </c>
      <c r="D194" s="11" t="s">
        <v>75</v>
      </c>
      <c r="E194" s="11" t="s">
        <v>76</v>
      </c>
      <c r="H194" s="17" t="str">
        <f>IF(Table1[[#This Row],[Undergraduate or Postgraduate]]="","",IF('Calculator - Dropdowns'!$D$6="Programme",$C194&amp;": "&amp;A194,IF($C194&amp;": "&amp;A194='Calculator - Dropdowns'!$D$6,$C194&amp;": "&amp;A194,"")))</f>
        <v>LLM International Commercial Law: PTL1LAWLAW10</v>
      </c>
      <c r="I194" s="17" t="str">
        <f>IF(Table1[[#This Row],[Department]]="","",IF('Calculator - Dropdowns'!$D$5="Postgraduate Taught or Undergraduate",$B194,IF($B194='Calculator - Dropdowns'!$D$5,$B194,"")))</f>
        <v>Postgraduate Taught</v>
      </c>
      <c r="J194" s="17" t="str">
        <f>IF(Table1[[#This Row],[Faculty]]="","",IF('Calculator - Dropdowns'!$D$4="Department",$D194,IF($D194='Calculator - Dropdowns'!$D$4,$D194,"")))</f>
        <v>The Law School</v>
      </c>
      <c r="K194" s="17" t="str">
        <f>IF('Calculator - Dropdowns'!$D$3="Faculty",$E194,IF('Calculator - Dropdowns'!$D$3=E194,E194,""))</f>
        <v>Faculty of Humanities, Arts and Social Sciences</v>
      </c>
    </row>
    <row r="195" spans="1:11" x14ac:dyDescent="0.2">
      <c r="A195" s="11" t="s">
        <v>157</v>
      </c>
      <c r="B195" s="11" t="s">
        <v>32965</v>
      </c>
      <c r="C195" s="11" t="s">
        <v>158</v>
      </c>
      <c r="D195" s="11" t="s">
        <v>75</v>
      </c>
      <c r="E195" s="11" t="s">
        <v>76</v>
      </c>
      <c r="H195" s="17" t="str">
        <f>IF(Table1[[#This Row],[Undergraduate or Postgraduate]]="","",IF('Calculator - Dropdowns'!$D$6="Programme",$C195&amp;": "&amp;A195,IF($C195&amp;": "&amp;A195='Calculator - Dropdowns'!$D$6,$C195&amp;": "&amp;A195,"")))</f>
        <v>LLM Law: PTL1LAWLAW11</v>
      </c>
      <c r="I195" s="17" t="str">
        <f>IF(Table1[[#This Row],[Department]]="","",IF('Calculator - Dropdowns'!$D$5="Postgraduate Taught or Undergraduate",$B195,IF($B195='Calculator - Dropdowns'!$D$5,$B195,"")))</f>
        <v>Postgraduate Taught</v>
      </c>
      <c r="J195" s="17" t="str">
        <f>IF(Table1[[#This Row],[Faculty]]="","",IF('Calculator - Dropdowns'!$D$4="Department",$D195,IF($D195='Calculator - Dropdowns'!$D$4,$D195,"")))</f>
        <v>The Law School</v>
      </c>
      <c r="K195" s="17" t="str">
        <f>IF('Calculator - Dropdowns'!$D$3="Faculty",$E195,IF('Calculator - Dropdowns'!$D$3=E195,E195,""))</f>
        <v>Faculty of Humanities, Arts and Social Sciences</v>
      </c>
    </row>
    <row r="196" spans="1:11" x14ac:dyDescent="0.2">
      <c r="A196" s="11" t="s">
        <v>159</v>
      </c>
      <c r="B196" s="11" t="s">
        <v>32965</v>
      </c>
      <c r="C196" s="11" t="s">
        <v>160</v>
      </c>
      <c r="D196" s="11" t="s">
        <v>75</v>
      </c>
      <c r="E196" s="11" t="s">
        <v>76</v>
      </c>
      <c r="H196" s="17" t="str">
        <f>IF(Table1[[#This Row],[Undergraduate or Postgraduate]]="","",IF('Calculator - Dropdowns'!$D$6="Programme",$C196&amp;": "&amp;A196,IF($C196&amp;": "&amp;A196='Calculator - Dropdowns'!$D$6,$C196&amp;": "&amp;A196,"")))</f>
        <v>LLM Commercial Law: PTL1LAWLAW12</v>
      </c>
      <c r="I196" s="17" t="str">
        <f>IF(Table1[[#This Row],[Department]]="","",IF('Calculator - Dropdowns'!$D$5="Postgraduate Taught or Undergraduate",$B196,IF($B196='Calculator - Dropdowns'!$D$5,$B196,"")))</f>
        <v>Postgraduate Taught</v>
      </c>
      <c r="J196" s="17" t="str">
        <f>IF(Table1[[#This Row],[Faculty]]="","",IF('Calculator - Dropdowns'!$D$4="Department",$D196,IF($D196='Calculator - Dropdowns'!$D$4,$D196,"")))</f>
        <v>The Law School</v>
      </c>
      <c r="K196" s="17" t="str">
        <f>IF('Calculator - Dropdowns'!$D$3="Faculty",$E196,IF('Calculator - Dropdowns'!$D$3=E196,E196,""))</f>
        <v>Faculty of Humanities, Arts and Social Sciences</v>
      </c>
    </row>
    <row r="197" spans="1:11" x14ac:dyDescent="0.2">
      <c r="A197" s="11" t="s">
        <v>161</v>
      </c>
      <c r="B197" s="11" t="s">
        <v>32965</v>
      </c>
      <c r="C197" s="11" t="s">
        <v>162</v>
      </c>
      <c r="D197" s="11" t="s">
        <v>75</v>
      </c>
      <c r="E197" s="11" t="s">
        <v>76</v>
      </c>
      <c r="H197" s="17" t="str">
        <f>IF(Table1[[#This Row],[Undergraduate or Postgraduate]]="","",IF('Calculator - Dropdowns'!$D$6="Programme",$C197&amp;": "&amp;A197,IF($C197&amp;": "&amp;A197='Calculator - Dropdowns'!$D$6,$C197&amp;": "&amp;A197,"")))</f>
        <v>LLM International Law: PTL1LAWLAW13</v>
      </c>
      <c r="I197" s="17" t="str">
        <f>IF(Table1[[#This Row],[Department]]="","",IF('Calculator - Dropdowns'!$D$5="Postgraduate Taught or Undergraduate",$B197,IF($B197='Calculator - Dropdowns'!$D$5,$B197,"")))</f>
        <v>Postgraduate Taught</v>
      </c>
      <c r="J197" s="17" t="str">
        <f>IF(Table1[[#This Row],[Faculty]]="","",IF('Calculator - Dropdowns'!$D$4="Department",$D197,IF($D197='Calculator - Dropdowns'!$D$4,$D197,"")))</f>
        <v>The Law School</v>
      </c>
      <c r="K197" s="17" t="str">
        <f>IF('Calculator - Dropdowns'!$D$3="Faculty",$E197,IF('Calculator - Dropdowns'!$D$3=E197,E197,""))</f>
        <v>Faculty of Humanities, Arts and Social Sciences</v>
      </c>
    </row>
    <row r="198" spans="1:11" x14ac:dyDescent="0.2">
      <c r="A198" s="11" t="s">
        <v>163</v>
      </c>
      <c r="B198" s="11" t="s">
        <v>32965</v>
      </c>
      <c r="C198" s="11" t="s">
        <v>164</v>
      </c>
      <c r="D198" s="11" t="s">
        <v>75</v>
      </c>
      <c r="E198" s="11" t="s">
        <v>76</v>
      </c>
      <c r="H198" s="17" t="str">
        <f>IF(Table1[[#This Row],[Undergraduate or Postgraduate]]="","",IF('Calculator - Dropdowns'!$D$6="Programme",$C198&amp;": "&amp;A198,IF($C198&amp;": "&amp;A198='Calculator - Dropdowns'!$D$6,$C198&amp;": "&amp;A198,"")))</f>
        <v>LLM Law and Business: PTL1LAWLAW14</v>
      </c>
      <c r="I198" s="17" t="str">
        <f>IF(Table1[[#This Row],[Department]]="","",IF('Calculator - Dropdowns'!$D$5="Postgraduate Taught or Undergraduate",$B198,IF($B198='Calculator - Dropdowns'!$D$5,$B198,"")))</f>
        <v>Postgraduate Taught</v>
      </c>
      <c r="J198" s="17" t="str">
        <f>IF(Table1[[#This Row],[Faculty]]="","",IF('Calculator - Dropdowns'!$D$4="Department",$D198,IF($D198='Calculator - Dropdowns'!$D$4,$D198,"")))</f>
        <v>The Law School</v>
      </c>
      <c r="K198" s="17" t="str">
        <f>IF('Calculator - Dropdowns'!$D$3="Faculty",$E198,IF('Calculator - Dropdowns'!$D$3=E198,E198,""))</f>
        <v>Faculty of Humanities, Arts and Social Sciences</v>
      </c>
    </row>
    <row r="199" spans="1:11" x14ac:dyDescent="0.2">
      <c r="A199" s="11" t="s">
        <v>165</v>
      </c>
      <c r="B199" s="11" t="s">
        <v>32965</v>
      </c>
      <c r="C199" s="11" t="s">
        <v>166</v>
      </c>
      <c r="D199" s="11" t="s">
        <v>75</v>
      </c>
      <c r="E199" s="11" t="s">
        <v>76</v>
      </c>
      <c r="H199" s="17" t="str">
        <f>IF(Table1[[#This Row],[Undergraduate or Postgraduate]]="","",IF('Calculator - Dropdowns'!$D$6="Programme",$C199&amp;": "&amp;A199,IF($C199&amp;": "&amp;A199='Calculator - Dropdowns'!$D$6,$C199&amp;": "&amp;A199,"")))</f>
        <v>LLM Law and Business (Finance and Accounting): PTL1LAWLAW15</v>
      </c>
      <c r="I199" s="17" t="str">
        <f>IF(Table1[[#This Row],[Department]]="","",IF('Calculator - Dropdowns'!$D$5="Postgraduate Taught or Undergraduate",$B199,IF($B199='Calculator - Dropdowns'!$D$5,$B199,"")))</f>
        <v>Postgraduate Taught</v>
      </c>
      <c r="J199" s="17" t="str">
        <f>IF(Table1[[#This Row],[Faculty]]="","",IF('Calculator - Dropdowns'!$D$4="Department",$D199,IF($D199='Calculator - Dropdowns'!$D$4,$D199,"")))</f>
        <v>The Law School</v>
      </c>
      <c r="K199" s="17" t="str">
        <f>IF('Calculator - Dropdowns'!$D$3="Faculty",$E199,IF('Calculator - Dropdowns'!$D$3=E199,E199,""))</f>
        <v>Faculty of Humanities, Arts and Social Sciences</v>
      </c>
    </row>
    <row r="200" spans="1:11" x14ac:dyDescent="0.2">
      <c r="A200" s="11" t="s">
        <v>167</v>
      </c>
      <c r="B200" s="11" t="s">
        <v>32965</v>
      </c>
      <c r="C200" s="11" t="s">
        <v>168</v>
      </c>
      <c r="D200" s="11" t="s">
        <v>75</v>
      </c>
      <c r="E200" s="11" t="s">
        <v>76</v>
      </c>
      <c r="H200" s="17" t="str">
        <f>IF(Table1[[#This Row],[Undergraduate or Postgraduate]]="","",IF('Calculator - Dropdowns'!$D$6="Programme",$C200&amp;": "&amp;A200,IF($C200&amp;": "&amp;A200='Calculator - Dropdowns'!$D$6,$C200&amp;": "&amp;A200,"")))</f>
        <v>LLM Law and Business (Management): PTL1LAWLAW16</v>
      </c>
      <c r="I200" s="17" t="str">
        <f>IF(Table1[[#This Row],[Department]]="","",IF('Calculator - Dropdowns'!$D$5="Postgraduate Taught or Undergraduate",$B200,IF($B200='Calculator - Dropdowns'!$D$5,$B200,"")))</f>
        <v>Postgraduate Taught</v>
      </c>
      <c r="J200" s="17" t="str">
        <f>IF(Table1[[#This Row],[Faculty]]="","",IF('Calculator - Dropdowns'!$D$4="Department",$D200,IF($D200='Calculator - Dropdowns'!$D$4,$D200,"")))</f>
        <v>The Law School</v>
      </c>
      <c r="K200" s="17" t="str">
        <f>IF('Calculator - Dropdowns'!$D$3="Faculty",$E200,IF('Calculator - Dropdowns'!$D$3=E200,E200,""))</f>
        <v>Faculty of Humanities, Arts and Social Sciences</v>
      </c>
    </row>
    <row r="201" spans="1:11" x14ac:dyDescent="0.2">
      <c r="A201" s="11" t="s">
        <v>32055</v>
      </c>
      <c r="B201" s="11" t="s">
        <v>32965</v>
      </c>
      <c r="C201" s="11" t="s">
        <v>32711</v>
      </c>
      <c r="D201" s="11" t="s">
        <v>75</v>
      </c>
      <c r="E201" s="11" t="s">
        <v>76</v>
      </c>
      <c r="H201" s="17" t="str">
        <f>IF(Table1[[#This Row],[Undergraduate or Postgraduate]]="","",IF('Calculator - Dropdowns'!$D$6="Programme",$C201&amp;": "&amp;A201,IF($C201&amp;": "&amp;A201='Calculator - Dropdowns'!$D$6,$C201&amp;": "&amp;A201,"")))</f>
        <v>LLM Law and Technology: PTL1LAWLAW17</v>
      </c>
      <c r="I201" s="17" t="str">
        <f>IF(Table1[[#This Row],[Department]]="","",IF('Calculator - Dropdowns'!$D$5="Postgraduate Taught or Undergraduate",$B201,IF($B201='Calculator - Dropdowns'!$D$5,$B201,"")))</f>
        <v>Postgraduate Taught</v>
      </c>
      <c r="J201" s="17" t="str">
        <f>IF(Table1[[#This Row],[Faculty]]="","",IF('Calculator - Dropdowns'!$D$4="Department",$D201,IF($D201='Calculator - Dropdowns'!$D$4,$D201,"")))</f>
        <v>The Law School</v>
      </c>
      <c r="K201" s="17" t="str">
        <f>IF('Calculator - Dropdowns'!$D$3="Faculty",$E201,IF('Calculator - Dropdowns'!$D$3=E201,E201,""))</f>
        <v>Faculty of Humanities, Arts and Social Sciences</v>
      </c>
    </row>
    <row r="202" spans="1:11" x14ac:dyDescent="0.2">
      <c r="A202" s="11" t="s">
        <v>331</v>
      </c>
      <c r="B202" s="11" t="s">
        <v>32965</v>
      </c>
      <c r="C202" s="11" t="s">
        <v>332</v>
      </c>
      <c r="D202" s="11" t="s">
        <v>75</v>
      </c>
      <c r="E202" s="11" t="s">
        <v>76</v>
      </c>
      <c r="H202" s="17" t="str">
        <f>IF(Table1[[#This Row],[Undergraduate or Postgraduate]]="","",IF('Calculator - Dropdowns'!$D$6="Programme",$C202&amp;": "&amp;A202,IF($C202&amp;": "&amp;A202='Calculator - Dropdowns'!$D$6,$C202&amp;": "&amp;A202,"")))</f>
        <v>MRes Socio-Legal Research: PTR1LAWLAW01</v>
      </c>
      <c r="I202" s="17" t="str">
        <f>IF(Table1[[#This Row],[Department]]="","",IF('Calculator - Dropdowns'!$D$5="Postgraduate Taught or Undergraduate",$B202,IF($B202='Calculator - Dropdowns'!$D$5,$B202,"")))</f>
        <v>Postgraduate Taught</v>
      </c>
      <c r="J202" s="17" t="str">
        <f>IF(Table1[[#This Row],[Faculty]]="","",IF('Calculator - Dropdowns'!$D$4="Department",$D202,IF($D202='Calculator - Dropdowns'!$D$4,$D202,"")))</f>
        <v>The Law School</v>
      </c>
      <c r="K202" s="17" t="str">
        <f>IF('Calculator - Dropdowns'!$D$3="Faculty",$E202,IF('Calculator - Dropdowns'!$D$3=E202,E202,""))</f>
        <v>Faculty of Humanities, Arts and Social Sciences</v>
      </c>
    </row>
    <row r="203" spans="1:11" x14ac:dyDescent="0.2">
      <c r="A203" s="11" t="s">
        <v>278</v>
      </c>
      <c r="B203" s="11" t="s">
        <v>32965</v>
      </c>
      <c r="C203" s="11" t="s">
        <v>279</v>
      </c>
      <c r="D203" s="11" t="s">
        <v>280</v>
      </c>
      <c r="E203" s="11" t="s">
        <v>76</v>
      </c>
      <c r="H203" s="17" t="str">
        <f>IF(Table1[[#This Row],[Undergraduate or Postgraduate]]="","",IF('Calculator - Dropdowns'!$D$6="Programme",$C203&amp;": "&amp;A203,IF($C203&amp;": "&amp;A203='Calculator - Dropdowns'!$D$6,$C203&amp;": "&amp;A203,"")))</f>
        <v>MA Intercultural Communication and Education: PTA1SMLEDU01</v>
      </c>
      <c r="I203" s="17" t="str">
        <f>IF(Table1[[#This Row],[Department]]="","",IF('Calculator - Dropdowns'!$D$5="Postgraduate Taught or Undergraduate",$B203,IF($B203='Calculator - Dropdowns'!$D$5,$B203,"")))</f>
        <v>Postgraduate Taught</v>
      </c>
      <c r="J203" s="17" t="str">
        <f>IF(Table1[[#This Row],[Faculty]]="","",IF('Calculator - Dropdowns'!$D$4="Department",$D203,IF($D203='Calculator - Dropdowns'!$D$4,$D203,"")))</f>
        <v>Modern Languages</v>
      </c>
      <c r="K203" s="17" t="str">
        <f>IF('Calculator - Dropdowns'!$D$3="Faculty",$E203,IF('Calculator - Dropdowns'!$D$3=E203,E203,""))</f>
        <v>Faculty of Humanities, Arts and Social Sciences</v>
      </c>
    </row>
    <row r="204" spans="1:11" ht="25.5" x14ac:dyDescent="0.2">
      <c r="A204" s="11" t="s">
        <v>281</v>
      </c>
      <c r="B204" s="11" t="s">
        <v>32965</v>
      </c>
      <c r="C204" s="11" t="s">
        <v>282</v>
      </c>
      <c r="D204" s="11" t="s">
        <v>280</v>
      </c>
      <c r="E204" s="11" t="s">
        <v>76</v>
      </c>
      <c r="H204" s="17" t="str">
        <f>IF(Table1[[#This Row],[Undergraduate or Postgraduate]]="","",IF('Calculator - Dropdowns'!$D$6="Programme",$C204&amp;": "&amp;A204,IF($C204&amp;": "&amp;A204='Calculator - Dropdowns'!$D$6,$C204&amp;": "&amp;A204,"")))</f>
        <v>MA Intercultural Communication and International Business: PTA1SMLSBE01</v>
      </c>
      <c r="I204" s="17" t="str">
        <f>IF(Table1[[#This Row],[Department]]="","",IF('Calculator - Dropdowns'!$D$5="Postgraduate Taught or Undergraduate",$B204,IF($B204='Calculator - Dropdowns'!$D$5,$B204,"")))</f>
        <v>Postgraduate Taught</v>
      </c>
      <c r="J204" s="17" t="str">
        <f>IF(Table1[[#This Row],[Faculty]]="","",IF('Calculator - Dropdowns'!$D$4="Department",$D204,IF($D204='Calculator - Dropdowns'!$D$4,$D204,"")))</f>
        <v>Modern Languages</v>
      </c>
      <c r="K204" s="17" t="str">
        <f>IF('Calculator - Dropdowns'!$D$3="Faculty",$E204,IF('Calculator - Dropdowns'!$D$3=E204,E204,""))</f>
        <v>Faculty of Humanities, Arts and Social Sciences</v>
      </c>
    </row>
    <row r="205" spans="1:11" x14ac:dyDescent="0.2">
      <c r="A205" s="11" t="s">
        <v>285</v>
      </c>
      <c r="B205" s="11" t="s">
        <v>32965</v>
      </c>
      <c r="C205" s="11" t="s">
        <v>286</v>
      </c>
      <c r="D205" s="11" t="s">
        <v>280</v>
      </c>
      <c r="E205" s="11" t="s">
        <v>76</v>
      </c>
      <c r="H205" s="17" t="str">
        <f>IF(Table1[[#This Row],[Undergraduate or Postgraduate]]="","",IF('Calculator - Dropdowns'!$D$6="Programme",$C205&amp;": "&amp;A205,IF($C205&amp;": "&amp;A205='Calculator - Dropdowns'!$D$6,$C205&amp;": "&amp;A205,"")))</f>
        <v>MA Global Literatures and Cultures: PTA1SMLSML22</v>
      </c>
      <c r="I205" s="17" t="str">
        <f>IF(Table1[[#This Row],[Department]]="","",IF('Calculator - Dropdowns'!$D$5="Postgraduate Taught or Undergraduate",$B205,IF($B205='Calculator - Dropdowns'!$D$5,$B205,"")))</f>
        <v>Postgraduate Taught</v>
      </c>
      <c r="J205" s="17" t="str">
        <f>IF(Table1[[#This Row],[Faculty]]="","",IF('Calculator - Dropdowns'!$D$4="Department",$D205,IF($D205='Calculator - Dropdowns'!$D$4,$D205,"")))</f>
        <v>Modern Languages</v>
      </c>
      <c r="K205" s="17" t="str">
        <f>IF('Calculator - Dropdowns'!$D$3="Faculty",$E205,IF('Calculator - Dropdowns'!$D$3=E205,E205,""))</f>
        <v>Faculty of Humanities, Arts and Social Sciences</v>
      </c>
    </row>
    <row r="206" spans="1:11" x14ac:dyDescent="0.2">
      <c r="A206" s="11" t="s">
        <v>287</v>
      </c>
      <c r="B206" s="11" t="s">
        <v>32965</v>
      </c>
      <c r="C206" s="11" t="s">
        <v>288</v>
      </c>
      <c r="D206" s="11" t="s">
        <v>280</v>
      </c>
      <c r="E206" s="11" t="s">
        <v>76</v>
      </c>
      <c r="H206" s="17" t="str">
        <f>IF(Table1[[#This Row],[Undergraduate or Postgraduate]]="","",IF('Calculator - Dropdowns'!$D$6="Programme",$C206&amp;": "&amp;A206,IF($C206&amp;": "&amp;A206='Calculator - Dropdowns'!$D$6,$C206&amp;": "&amp;A206,"")))</f>
        <v>MA Translation Studies: PTA1SMLSML23</v>
      </c>
      <c r="I206" s="17" t="str">
        <f>IF(Table1[[#This Row],[Department]]="","",IF('Calculator - Dropdowns'!$D$5="Postgraduate Taught or Undergraduate",$B206,IF($B206='Calculator - Dropdowns'!$D$5,$B206,"")))</f>
        <v>Postgraduate Taught</v>
      </c>
      <c r="J206" s="17" t="str">
        <f>IF(Table1[[#This Row],[Faculty]]="","",IF('Calculator - Dropdowns'!$D$4="Department",$D206,IF($D206='Calculator - Dropdowns'!$D$4,$D206,"")))</f>
        <v>Modern Languages</v>
      </c>
      <c r="K206" s="17" t="str">
        <f>IF('Calculator - Dropdowns'!$D$3="Faculty",$E206,IF('Calculator - Dropdowns'!$D$3=E206,E206,""))</f>
        <v>Faculty of Humanities, Arts and Social Sciences</v>
      </c>
    </row>
    <row r="207" spans="1:11" x14ac:dyDescent="0.2">
      <c r="A207" s="11" t="s">
        <v>289</v>
      </c>
      <c r="B207" s="11" t="s">
        <v>32965</v>
      </c>
      <c r="C207" s="11" t="s">
        <v>290</v>
      </c>
      <c r="D207" s="11" t="s">
        <v>280</v>
      </c>
      <c r="E207" s="11" t="s">
        <v>76</v>
      </c>
      <c r="H207" s="17" t="str">
        <f>IF(Table1[[#This Row],[Undergraduate or Postgraduate]]="","",IF('Calculator - Dropdowns'!$D$6="Programme",$C207&amp;": "&amp;A207,IF($C207&amp;": "&amp;A207='Calculator - Dropdowns'!$D$6,$C207&amp;": "&amp;A207,"")))</f>
        <v>MA Intercultural Communication and Migration: PTA1SMLSML24</v>
      </c>
      <c r="I207" s="17" t="str">
        <f>IF(Table1[[#This Row],[Department]]="","",IF('Calculator - Dropdowns'!$D$5="Postgraduate Taught or Undergraduate",$B207,IF($B207='Calculator - Dropdowns'!$D$5,$B207,"")))</f>
        <v>Postgraduate Taught</v>
      </c>
      <c r="J207" s="17" t="str">
        <f>IF(Table1[[#This Row],[Faculty]]="","",IF('Calculator - Dropdowns'!$D$4="Department",$D207,IF($D207='Calculator - Dropdowns'!$D$4,$D207,"")))</f>
        <v>Modern Languages</v>
      </c>
      <c r="K207" s="17" t="str">
        <f>IF('Calculator - Dropdowns'!$D$3="Faculty",$E207,IF('Calculator - Dropdowns'!$D$3=E207,E207,""))</f>
        <v>Faculty of Humanities, Arts and Social Sciences</v>
      </c>
    </row>
    <row r="208" spans="1:11" x14ac:dyDescent="0.2">
      <c r="A208" s="11" t="s">
        <v>220</v>
      </c>
      <c r="B208" s="11" t="s">
        <v>32965</v>
      </c>
      <c r="C208" s="11" t="s">
        <v>221</v>
      </c>
      <c r="D208" s="11" t="s">
        <v>222</v>
      </c>
      <c r="E208" s="11" t="s">
        <v>76</v>
      </c>
      <c r="H208" s="17" t="str">
        <f>IF(Table1[[#This Row],[Undergraduate or Postgraduate]]="","",IF('Calculator - Dropdowns'!$D$6="Programme",$C208&amp;": "&amp;A208,IF($C208&amp;": "&amp;A208='Calculator - Dropdowns'!$D$6,$C208&amp;": "&amp;A208,"")))</f>
        <v>MA Philosophy and Sociology of Science: PTA1HPSHPS37</v>
      </c>
      <c r="I208" s="17" t="str">
        <f>IF(Table1[[#This Row],[Department]]="","",IF('Calculator - Dropdowns'!$D$5="Postgraduate Taught or Undergraduate",$B208,IF($B208='Calculator - Dropdowns'!$D$5,$B208,"")))</f>
        <v>Postgraduate Taught</v>
      </c>
      <c r="J208" s="17" t="str">
        <f>IF(Table1[[#This Row],[Faculty]]="","",IF('Calculator - Dropdowns'!$D$4="Department",$D208,IF($D208='Calculator - Dropdowns'!$D$4,$D208,"")))</f>
        <v>Philosophy</v>
      </c>
      <c r="K208" s="17" t="str">
        <f>IF('Calculator - Dropdowns'!$D$3="Faculty",$E208,IF('Calculator - Dropdowns'!$D$3=E208,E208,""))</f>
        <v>Faculty of Humanities, Arts and Social Sciences</v>
      </c>
    </row>
    <row r="209" spans="1:11" x14ac:dyDescent="0.2">
      <c r="A209" s="11" t="s">
        <v>232</v>
      </c>
      <c r="B209" s="11" t="s">
        <v>32965</v>
      </c>
      <c r="C209" s="11" t="s">
        <v>233</v>
      </c>
      <c r="D209" s="11" t="s">
        <v>222</v>
      </c>
      <c r="E209" s="11" t="s">
        <v>76</v>
      </c>
      <c r="H209" s="17" t="str">
        <f>IF(Table1[[#This Row],[Undergraduate or Postgraduate]]="","",IF('Calculator - Dropdowns'!$D$6="Programme",$C209&amp;": "&amp;A209,IF($C209&amp;": "&amp;A209='Calculator - Dropdowns'!$D$6,$C209&amp;": "&amp;A209,"")))</f>
        <v>MA Philosophy: PTA1HPSHPS69</v>
      </c>
      <c r="I209" s="17" t="str">
        <f>IF(Table1[[#This Row],[Department]]="","",IF('Calculator - Dropdowns'!$D$5="Postgraduate Taught or Undergraduate",$B209,IF($B209='Calculator - Dropdowns'!$D$5,$B209,"")))</f>
        <v>Postgraduate Taught</v>
      </c>
      <c r="J209" s="17" t="str">
        <f>IF(Table1[[#This Row],[Faculty]]="","",IF('Calculator - Dropdowns'!$D$4="Department",$D209,IF($D209='Calculator - Dropdowns'!$D$4,$D209,"")))</f>
        <v>Philosophy</v>
      </c>
      <c r="K209" s="17" t="str">
        <f>IF('Calculator - Dropdowns'!$D$3="Faculty",$E209,IF('Calculator - Dropdowns'!$D$3=E209,E209,""))</f>
        <v>Faculty of Humanities, Arts and Social Sciences</v>
      </c>
    </row>
    <row r="210" spans="1:11" x14ac:dyDescent="0.2">
      <c r="A210" s="11" t="s">
        <v>240</v>
      </c>
      <c r="B210" s="11" t="s">
        <v>32965</v>
      </c>
      <c r="C210" s="11" t="s">
        <v>241</v>
      </c>
      <c r="D210" s="11" t="s">
        <v>222</v>
      </c>
      <c r="E210" s="11" t="s">
        <v>76</v>
      </c>
      <c r="H210" s="17" t="str">
        <f>IF(Table1[[#This Row],[Undergraduate or Postgraduate]]="","",IF('Calculator - Dropdowns'!$D$6="Programme",$C210&amp;": "&amp;A210,IF($C210&amp;": "&amp;A210='Calculator - Dropdowns'!$D$6,$C210&amp;": "&amp;A210,"")))</f>
        <v>MA Philosophy: Mind, Body and Culture: PTA1HPSHPS74</v>
      </c>
      <c r="I210" s="17" t="str">
        <f>IF(Table1[[#This Row],[Department]]="","",IF('Calculator - Dropdowns'!$D$5="Postgraduate Taught or Undergraduate",$B210,IF($B210='Calculator - Dropdowns'!$D$5,$B210,"")))</f>
        <v>Postgraduate Taught</v>
      </c>
      <c r="J210" s="17" t="str">
        <f>IF(Table1[[#This Row],[Faculty]]="","",IF('Calculator - Dropdowns'!$D$4="Department",$D210,IF($D210='Calculator - Dropdowns'!$D$4,$D210,"")))</f>
        <v>Philosophy</v>
      </c>
      <c r="K210" s="17" t="str">
        <f>IF('Calculator - Dropdowns'!$D$3="Faculty",$E210,IF('Calculator - Dropdowns'!$D$3=E210,E210,""))</f>
        <v>Faculty of Humanities, Arts and Social Sciences</v>
      </c>
    </row>
    <row r="211" spans="1:11" x14ac:dyDescent="0.2">
      <c r="A211" s="11" t="s">
        <v>242</v>
      </c>
      <c r="B211" s="11" t="s">
        <v>32965</v>
      </c>
      <c r="C211" s="11" t="s">
        <v>243</v>
      </c>
      <c r="D211" s="11" t="s">
        <v>222</v>
      </c>
      <c r="E211" s="11" t="s">
        <v>76</v>
      </c>
      <c r="H211" s="17" t="str">
        <f>IF(Table1[[#This Row],[Undergraduate or Postgraduate]]="","",IF('Calculator - Dropdowns'!$D$6="Programme",$C211&amp;": "&amp;A211,IF($C211&amp;": "&amp;A211='Calculator - Dropdowns'!$D$6,$C211&amp;": "&amp;A211,"")))</f>
        <v>MA Philosophy: Ethics and Society: PTA1HPSHPS75</v>
      </c>
      <c r="I211" s="17" t="str">
        <f>IF(Table1[[#This Row],[Department]]="","",IF('Calculator - Dropdowns'!$D$5="Postgraduate Taught or Undergraduate",$B211,IF($B211='Calculator - Dropdowns'!$D$5,$B211,"")))</f>
        <v>Postgraduate Taught</v>
      </c>
      <c r="J211" s="17" t="str">
        <f>IF(Table1[[#This Row],[Faculty]]="","",IF('Calculator - Dropdowns'!$D$4="Department",$D211,IF($D211='Calculator - Dropdowns'!$D$4,$D211,"")))</f>
        <v>Philosophy</v>
      </c>
      <c r="K211" s="17" t="str">
        <f>IF('Calculator - Dropdowns'!$D$3="Faculty",$E211,IF('Calculator - Dropdowns'!$D$3=E211,E211,""))</f>
        <v>Faculty of Humanities, Arts and Social Sciences</v>
      </c>
    </row>
    <row r="212" spans="1:11" x14ac:dyDescent="0.2">
      <c r="A212" s="11" t="s">
        <v>244</v>
      </c>
      <c r="B212" s="11" t="s">
        <v>32965</v>
      </c>
      <c r="C212" s="11" t="s">
        <v>245</v>
      </c>
      <c r="D212" s="11" t="s">
        <v>222</v>
      </c>
      <c r="E212" s="11" t="s">
        <v>76</v>
      </c>
      <c r="H212" s="17" t="str">
        <f>IF(Table1[[#This Row],[Undergraduate or Postgraduate]]="","",IF('Calculator - Dropdowns'!$D$6="Programme",$C212&amp;": "&amp;A212,IF($C212&amp;": "&amp;A212='Calculator - Dropdowns'!$D$6,$C212&amp;": "&amp;A212,"")))</f>
        <v>MA Philosophy: Science and the Natural World: PTA1HPSHPS76</v>
      </c>
      <c r="I212" s="17" t="str">
        <f>IF(Table1[[#This Row],[Department]]="","",IF('Calculator - Dropdowns'!$D$5="Postgraduate Taught or Undergraduate",$B212,IF($B212='Calculator - Dropdowns'!$D$5,$B212,"")))</f>
        <v>Postgraduate Taught</v>
      </c>
      <c r="J212" s="17" t="str">
        <f>IF(Table1[[#This Row],[Faculty]]="","",IF('Calculator - Dropdowns'!$D$4="Department",$D212,IF($D212='Calculator - Dropdowns'!$D$4,$D212,"")))</f>
        <v>Philosophy</v>
      </c>
      <c r="K212" s="17" t="str">
        <f>IF('Calculator - Dropdowns'!$D$3="Faculty",$E212,IF('Calculator - Dropdowns'!$D$3=E212,E212,""))</f>
        <v>Faculty of Humanities, Arts and Social Sciences</v>
      </c>
    </row>
    <row r="213" spans="1:11" x14ac:dyDescent="0.2">
      <c r="A213" s="11" t="s">
        <v>32008</v>
      </c>
      <c r="B213" s="11" t="s">
        <v>32965</v>
      </c>
      <c r="C213" s="11" t="s">
        <v>32436</v>
      </c>
      <c r="D213" s="11" t="s">
        <v>258</v>
      </c>
      <c r="E213" s="11" t="s">
        <v>76</v>
      </c>
      <c r="H213" s="17" t="str">
        <f>IF(Table1[[#This Row],[Undergraduate or Postgraduate]]="","",IF('Calculator - Dropdowns'!$D$6="Programme",$C213&amp;": "&amp;A213,IF($C213&amp;": "&amp;A213='Calculator - Dropdowns'!$D$6,$C213&amp;": "&amp;A213,"")))</f>
        <v>MSc Environmental Policy and Society - Cornwall: PTS1HPSHPSCA</v>
      </c>
      <c r="I213" s="17" t="str">
        <f>IF(Table1[[#This Row],[Department]]="","",IF('Calculator - Dropdowns'!$D$5="Postgraduate Taught or Undergraduate",$B213,IF($B213='Calculator - Dropdowns'!$D$5,$B213,"")))</f>
        <v>Postgraduate Taught</v>
      </c>
      <c r="J213" s="17" t="str">
        <f>IF(Table1[[#This Row],[Faculty]]="","",IF('Calculator - Dropdowns'!$D$4="Department",$D213,IF($D213='Calculator - Dropdowns'!$D$4,$D213,"")))</f>
        <v>Politics at Penryn</v>
      </c>
      <c r="K213" s="17" t="str">
        <f>IF('Calculator - Dropdowns'!$D$3="Faculty",$E213,IF('Calculator - Dropdowns'!$D$3=E213,E213,""))</f>
        <v>Faculty of Humanities, Arts and Social Sciences</v>
      </c>
    </row>
    <row r="214" spans="1:11" x14ac:dyDescent="0.2">
      <c r="A214" s="11" t="s">
        <v>212</v>
      </c>
      <c r="B214" s="11" t="s">
        <v>32965</v>
      </c>
      <c r="C214" s="11" t="s">
        <v>213</v>
      </c>
      <c r="D214" s="11" t="s">
        <v>214</v>
      </c>
      <c r="E214" s="11" t="s">
        <v>76</v>
      </c>
      <c r="H214" s="17" t="str">
        <f>IF(Table1[[#This Row],[Undergraduate or Postgraduate]]="","",IF('Calculator - Dropdowns'!$D$6="Programme",$C214&amp;": "&amp;A214,IF($C214&amp;": "&amp;A214='Calculator - Dropdowns'!$D$6,$C214&amp;": "&amp;A214,"")))</f>
        <v>MA International Relations: PTA1HPSHPS01</v>
      </c>
      <c r="I214" s="17" t="str">
        <f>IF(Table1[[#This Row],[Department]]="","",IF('Calculator - Dropdowns'!$D$5="Postgraduate Taught or Undergraduate",$B214,IF($B214='Calculator - Dropdowns'!$D$5,$B214,"")))</f>
        <v>Postgraduate Taught</v>
      </c>
      <c r="J214" s="17" t="str">
        <f>IF(Table1[[#This Row],[Faculty]]="","",IF('Calculator - Dropdowns'!$D$4="Department",$D214,IF($D214='Calculator - Dropdowns'!$D$4,$D214,"")))</f>
        <v>Politics</v>
      </c>
      <c r="K214" s="17" t="str">
        <f>IF('Calculator - Dropdowns'!$D$3="Faculty",$E214,IF('Calculator - Dropdowns'!$D$3=E214,E214,""))</f>
        <v>Faculty of Humanities, Arts and Social Sciences</v>
      </c>
    </row>
    <row r="215" spans="1:11" x14ac:dyDescent="0.2">
      <c r="A215" s="11" t="s">
        <v>223</v>
      </c>
      <c r="B215" s="11" t="s">
        <v>32965</v>
      </c>
      <c r="C215" s="11" t="s">
        <v>224</v>
      </c>
      <c r="D215" s="11" t="s">
        <v>214</v>
      </c>
      <c r="E215" s="11" t="s">
        <v>76</v>
      </c>
      <c r="H215" s="17" t="str">
        <f>IF(Table1[[#This Row],[Undergraduate or Postgraduate]]="","",IF('Calculator - Dropdowns'!$D$6="Programme",$C215&amp;": "&amp;A215,IF($C215&amp;": "&amp;A215='Calculator - Dropdowns'!$D$6,$C215&amp;": "&amp;A215,"")))</f>
        <v>MA European Politics: PTA1HPSHPS61</v>
      </c>
      <c r="I215" s="17" t="str">
        <f>IF(Table1[[#This Row],[Department]]="","",IF('Calculator - Dropdowns'!$D$5="Postgraduate Taught or Undergraduate",$B215,IF($B215='Calculator - Dropdowns'!$D$5,$B215,"")))</f>
        <v>Postgraduate Taught</v>
      </c>
      <c r="J215" s="17" t="str">
        <f>IF(Table1[[#This Row],[Faculty]]="","",IF('Calculator - Dropdowns'!$D$4="Department",$D215,IF($D215='Calculator - Dropdowns'!$D$4,$D215,"")))</f>
        <v>Politics</v>
      </c>
      <c r="K215" s="17" t="str">
        <f>IF('Calculator - Dropdowns'!$D$3="Faculty",$E215,IF('Calculator - Dropdowns'!$D$3=E215,E215,""))</f>
        <v>Faculty of Humanities, Arts and Social Sciences</v>
      </c>
    </row>
    <row r="216" spans="1:11" x14ac:dyDescent="0.2">
      <c r="A216" s="11" t="s">
        <v>226</v>
      </c>
      <c r="B216" s="11" t="s">
        <v>32965</v>
      </c>
      <c r="C216" s="11" t="s">
        <v>227</v>
      </c>
      <c r="D216" s="11" t="s">
        <v>214</v>
      </c>
      <c r="E216" s="11" t="s">
        <v>76</v>
      </c>
      <c r="H216" s="17" t="str">
        <f>IF(Table1[[#This Row],[Undergraduate or Postgraduate]]="","",IF('Calculator - Dropdowns'!$D$6="Programme",$C216&amp;": "&amp;A216,IF($C216&amp;": "&amp;A216='Calculator - Dropdowns'!$D$6,$C216&amp;": "&amp;A216,"")))</f>
        <v>MA Politics and International Relations of the Middle East: PTA1HPSHPS65</v>
      </c>
      <c r="I216" s="17" t="str">
        <f>IF(Table1[[#This Row],[Department]]="","",IF('Calculator - Dropdowns'!$D$5="Postgraduate Taught or Undergraduate",$B216,IF($B216='Calculator - Dropdowns'!$D$5,$B216,"")))</f>
        <v>Postgraduate Taught</v>
      </c>
      <c r="J216" s="17" t="str">
        <f>IF(Table1[[#This Row],[Faculty]]="","",IF('Calculator - Dropdowns'!$D$4="Department",$D216,IF($D216='Calculator - Dropdowns'!$D$4,$D216,"")))</f>
        <v>Politics</v>
      </c>
      <c r="K216" s="17" t="str">
        <f>IF('Calculator - Dropdowns'!$D$3="Faculty",$E216,IF('Calculator - Dropdowns'!$D$3=E216,E216,""))</f>
        <v>Faculty of Humanities, Arts and Social Sciences</v>
      </c>
    </row>
    <row r="217" spans="1:11" x14ac:dyDescent="0.2">
      <c r="A217" s="11" t="s">
        <v>228</v>
      </c>
      <c r="B217" s="11" t="s">
        <v>32965</v>
      </c>
      <c r="C217" s="11" t="s">
        <v>229</v>
      </c>
      <c r="D217" s="11" t="s">
        <v>214</v>
      </c>
      <c r="E217" s="11" t="s">
        <v>76</v>
      </c>
      <c r="H217" s="17" t="str">
        <f>IF(Table1[[#This Row],[Undergraduate or Postgraduate]]="","",IF('Calculator - Dropdowns'!$D$6="Programme",$C217&amp;": "&amp;A217,IF($C217&amp;": "&amp;A217='Calculator - Dropdowns'!$D$6,$C217&amp;": "&amp;A217,"")))</f>
        <v>MA Conflict, Security and Development: PTA1HPSHPS66</v>
      </c>
      <c r="I217" s="17" t="str">
        <f>IF(Table1[[#This Row],[Department]]="","",IF('Calculator - Dropdowns'!$D$5="Postgraduate Taught or Undergraduate",$B217,IF($B217='Calculator - Dropdowns'!$D$5,$B217,"")))</f>
        <v>Postgraduate Taught</v>
      </c>
      <c r="J217" s="17" t="str">
        <f>IF(Table1[[#This Row],[Faculty]]="","",IF('Calculator - Dropdowns'!$D$4="Department",$D217,IF($D217='Calculator - Dropdowns'!$D$4,$D217,"")))</f>
        <v>Politics</v>
      </c>
      <c r="K217" s="17" t="str">
        <f>IF('Calculator - Dropdowns'!$D$3="Faculty",$E217,IF('Calculator - Dropdowns'!$D$3=E217,E217,""))</f>
        <v>Faculty of Humanities, Arts and Social Sciences</v>
      </c>
    </row>
    <row r="218" spans="1:11" x14ac:dyDescent="0.2">
      <c r="A218" s="11" t="s">
        <v>230</v>
      </c>
      <c r="B218" s="11" t="s">
        <v>32965</v>
      </c>
      <c r="C218" s="11" t="s">
        <v>231</v>
      </c>
      <c r="D218" s="11" t="s">
        <v>214</v>
      </c>
      <c r="E218" s="11" t="s">
        <v>76</v>
      </c>
      <c r="H218" s="17" t="str">
        <f>IF(Table1[[#This Row],[Undergraduate or Postgraduate]]="","",IF('Calculator - Dropdowns'!$D$6="Programme",$C218&amp;": "&amp;A218,IF($C218&amp;": "&amp;A218='Calculator - Dropdowns'!$D$6,$C218&amp;": "&amp;A218,"")))</f>
        <v>MA Political Thought: PTA1HPSHPS67</v>
      </c>
      <c r="I218" s="17" t="str">
        <f>IF(Table1[[#This Row],[Department]]="","",IF('Calculator - Dropdowns'!$D$5="Postgraduate Taught or Undergraduate",$B218,IF($B218='Calculator - Dropdowns'!$D$5,$B218,"")))</f>
        <v>Postgraduate Taught</v>
      </c>
      <c r="J218" s="17" t="str">
        <f>IF(Table1[[#This Row],[Faculty]]="","",IF('Calculator - Dropdowns'!$D$4="Department",$D218,IF($D218='Calculator - Dropdowns'!$D$4,$D218,"")))</f>
        <v>Politics</v>
      </c>
      <c r="K218" s="17" t="str">
        <f>IF('Calculator - Dropdowns'!$D$3="Faculty",$E218,IF('Calculator - Dropdowns'!$D$3=E218,E218,""))</f>
        <v>Faculty of Humanities, Arts and Social Sciences</v>
      </c>
    </row>
    <row r="219" spans="1:11" x14ac:dyDescent="0.2">
      <c r="A219" s="11" t="s">
        <v>254</v>
      </c>
      <c r="B219" s="11" t="s">
        <v>32965</v>
      </c>
      <c r="C219" s="11" t="s">
        <v>255</v>
      </c>
      <c r="D219" s="11" t="s">
        <v>214</v>
      </c>
      <c r="E219" s="11" t="s">
        <v>76</v>
      </c>
      <c r="H219" s="17" t="str">
        <f>IF(Table1[[#This Row],[Undergraduate or Postgraduate]]="","",IF('Calculator - Dropdowns'!$D$6="Programme",$C219&amp;": "&amp;A219,IF($C219&amp;": "&amp;A219='Calculator - Dropdowns'!$D$6,$C219&amp;": "&amp;A219,"")))</f>
        <v>MA International Development: PTA1HPSHPS83</v>
      </c>
      <c r="I219" s="17" t="str">
        <f>IF(Table1[[#This Row],[Department]]="","",IF('Calculator - Dropdowns'!$D$5="Postgraduate Taught or Undergraduate",$B219,IF($B219='Calculator - Dropdowns'!$D$5,$B219,"")))</f>
        <v>Postgraduate Taught</v>
      </c>
      <c r="J219" s="17" t="str">
        <f>IF(Table1[[#This Row],[Faculty]]="","",IF('Calculator - Dropdowns'!$D$4="Department",$D219,IF($D219='Calculator - Dropdowns'!$D$4,$D219,"")))</f>
        <v>Politics</v>
      </c>
      <c r="K219" s="17" t="str">
        <f>IF('Calculator - Dropdowns'!$D$3="Faculty",$E219,IF('Calculator - Dropdowns'!$D$3=E219,E219,""))</f>
        <v>Faculty of Humanities, Arts and Social Sciences</v>
      </c>
    </row>
    <row r="220" spans="1:11" x14ac:dyDescent="0.2">
      <c r="A220" s="11" t="s">
        <v>304</v>
      </c>
      <c r="B220" s="11" t="s">
        <v>32965</v>
      </c>
      <c r="C220" s="11" t="s">
        <v>305</v>
      </c>
      <c r="D220" s="11" t="s">
        <v>214</v>
      </c>
      <c r="E220" s="11" t="s">
        <v>76</v>
      </c>
      <c r="H220" s="17" t="str">
        <f>IF(Table1[[#This Row],[Undergraduate or Postgraduate]]="","",IF('Calculator - Dropdowns'!$D$6="Programme",$C220&amp;": "&amp;A220,IF($C220&amp;": "&amp;A220='Calculator - Dropdowns'!$D$6,$C220&amp;": "&amp;A220,"")))</f>
        <v>Master of Public Administration: PTP1HPSHPS01</v>
      </c>
      <c r="I220" s="17" t="str">
        <f>IF(Table1[[#This Row],[Department]]="","",IF('Calculator - Dropdowns'!$D$5="Postgraduate Taught or Undergraduate",$B220,IF($B220='Calculator - Dropdowns'!$D$5,$B220,"")))</f>
        <v>Postgraduate Taught</v>
      </c>
      <c r="J220" s="17" t="str">
        <f>IF(Table1[[#This Row],[Faculty]]="","",IF('Calculator - Dropdowns'!$D$4="Department",$D220,IF($D220='Calculator - Dropdowns'!$D$4,$D220,"")))</f>
        <v>Politics</v>
      </c>
      <c r="K220" s="17" t="str">
        <f>IF('Calculator - Dropdowns'!$D$3="Faculty",$E220,IF('Calculator - Dropdowns'!$D$3=E220,E220,""))</f>
        <v>Faculty of Humanities, Arts and Social Sciences</v>
      </c>
    </row>
    <row r="221" spans="1:11" x14ac:dyDescent="0.2">
      <c r="A221" s="11" t="s">
        <v>321</v>
      </c>
      <c r="B221" s="11" t="s">
        <v>32965</v>
      </c>
      <c r="C221" s="11" t="s">
        <v>322</v>
      </c>
      <c r="D221" s="11" t="s">
        <v>214</v>
      </c>
      <c r="E221" s="11" t="s">
        <v>76</v>
      </c>
      <c r="H221" s="17" t="str">
        <f>IF(Table1[[#This Row],[Undergraduate or Postgraduate]]="","",IF('Calculator - Dropdowns'!$D$6="Programme",$C221&amp;": "&amp;A221,IF($C221&amp;": "&amp;A221='Calculator - Dropdowns'!$D$6,$C221&amp;": "&amp;A221,"")))</f>
        <v>MRes Politics: PTR1HPSHPS11</v>
      </c>
      <c r="I221" s="17" t="str">
        <f>IF(Table1[[#This Row],[Department]]="","",IF('Calculator - Dropdowns'!$D$5="Postgraduate Taught or Undergraduate",$B221,IF($B221='Calculator - Dropdowns'!$D$5,$B221,"")))</f>
        <v>Postgraduate Taught</v>
      </c>
      <c r="J221" s="17" t="str">
        <f>IF(Table1[[#This Row],[Faculty]]="","",IF('Calculator - Dropdowns'!$D$4="Department",$D221,IF($D221='Calculator - Dropdowns'!$D$4,$D221,"")))</f>
        <v>Politics</v>
      </c>
      <c r="K221" s="17" t="str">
        <f>IF('Calculator - Dropdowns'!$D$3="Faculty",$E221,IF('Calculator - Dropdowns'!$D$3=E221,E221,""))</f>
        <v>Faculty of Humanities, Arts and Social Sciences</v>
      </c>
    </row>
    <row r="222" spans="1:11" ht="25.5" x14ac:dyDescent="0.2">
      <c r="A222" s="11" t="s">
        <v>325</v>
      </c>
      <c r="B222" s="11" t="s">
        <v>32965</v>
      </c>
      <c r="C222" s="11" t="s">
        <v>326</v>
      </c>
      <c r="D222" s="11" t="s">
        <v>214</v>
      </c>
      <c r="E222" s="11" t="s">
        <v>76</v>
      </c>
      <c r="H222" s="17" t="str">
        <f>IF(Table1[[#This Row],[Undergraduate or Postgraduate]]="","",IF('Calculator - Dropdowns'!$D$6="Programme",$C222&amp;": "&amp;A222,IF($C222&amp;": "&amp;A222='Calculator - Dropdowns'!$D$6,$C222&amp;": "&amp;A222,"")))</f>
        <v>MRes Advanced Quantitative Methods (AQM) In Social Sciences (SWDTC): PTR1HPSHPSEB</v>
      </c>
      <c r="I222" s="17" t="str">
        <f>IF(Table1[[#This Row],[Department]]="","",IF('Calculator - Dropdowns'!$D$5="Postgraduate Taught or Undergraduate",$B222,IF($B222='Calculator - Dropdowns'!$D$5,$B222,"")))</f>
        <v>Postgraduate Taught</v>
      </c>
      <c r="J222" s="17" t="str">
        <f>IF(Table1[[#This Row],[Faculty]]="","",IF('Calculator - Dropdowns'!$D$4="Department",$D222,IF($D222='Calculator - Dropdowns'!$D$4,$D222,"")))</f>
        <v>Politics</v>
      </c>
      <c r="K222" s="17" t="str">
        <f>IF('Calculator - Dropdowns'!$D$3="Faculty",$E222,IF('Calculator - Dropdowns'!$D$3=E222,E222,""))</f>
        <v>Faculty of Humanities, Arts and Social Sciences</v>
      </c>
    </row>
    <row r="223" spans="1:11" x14ac:dyDescent="0.2">
      <c r="A223" s="11" t="s">
        <v>327</v>
      </c>
      <c r="B223" s="11" t="s">
        <v>32965</v>
      </c>
      <c r="C223" s="11" t="s">
        <v>328</v>
      </c>
      <c r="D223" s="11" t="s">
        <v>214</v>
      </c>
      <c r="E223" s="11" t="s">
        <v>76</v>
      </c>
      <c r="H223" s="17" t="str">
        <f>IF(Table1[[#This Row],[Undergraduate or Postgraduate]]="","",IF('Calculator - Dropdowns'!$D$6="Programme",$C223&amp;": "&amp;A223,IF($C223&amp;": "&amp;A223='Calculator - Dropdowns'!$D$6,$C223&amp;": "&amp;A223,"")))</f>
        <v>MRes Security, Conflict and Human Rights: PTR1HPSHPSEC</v>
      </c>
      <c r="I223" s="17" t="str">
        <f>IF(Table1[[#This Row],[Department]]="","",IF('Calculator - Dropdowns'!$D$5="Postgraduate Taught or Undergraduate",$B223,IF($B223='Calculator - Dropdowns'!$D$5,$B223,"")))</f>
        <v>Postgraduate Taught</v>
      </c>
      <c r="J223" s="17" t="str">
        <f>IF(Table1[[#This Row],[Faculty]]="","",IF('Calculator - Dropdowns'!$D$4="Department",$D223,IF($D223='Calculator - Dropdowns'!$D$4,$D223,"")))</f>
        <v>Politics</v>
      </c>
      <c r="K223" s="17" t="str">
        <f>IF('Calculator - Dropdowns'!$D$3="Faculty",$E223,IF('Calculator - Dropdowns'!$D$3=E223,E223,""))</f>
        <v>Faculty of Humanities, Arts and Social Sciences</v>
      </c>
    </row>
    <row r="224" spans="1:11" x14ac:dyDescent="0.2">
      <c r="A224" s="11" t="s">
        <v>503</v>
      </c>
      <c r="B224" s="11" t="s">
        <v>32965</v>
      </c>
      <c r="C224" s="11" t="s">
        <v>504</v>
      </c>
      <c r="D224" s="11" t="s">
        <v>214</v>
      </c>
      <c r="E224" s="11" t="s">
        <v>76</v>
      </c>
      <c r="H224" s="17" t="str">
        <f>IF(Table1[[#This Row],[Undergraduate or Postgraduate]]="","",IF('Calculator - Dropdowns'!$D$6="Programme",$C224&amp;": "&amp;A224,IF($C224&amp;": "&amp;A224='Calculator - Dropdowns'!$D$6,$C224&amp;": "&amp;A224,"")))</f>
        <v>MSc Global Governance: PTS1HPSHPS04</v>
      </c>
      <c r="I224" s="17" t="str">
        <f>IF(Table1[[#This Row],[Department]]="","",IF('Calculator - Dropdowns'!$D$5="Postgraduate Taught or Undergraduate",$B224,IF($B224='Calculator - Dropdowns'!$D$5,$B224,"")))</f>
        <v>Postgraduate Taught</v>
      </c>
      <c r="J224" s="17" t="str">
        <f>IF(Table1[[#This Row],[Faculty]]="","",IF('Calculator - Dropdowns'!$D$4="Department",$D224,IF($D224='Calculator - Dropdowns'!$D$4,$D224,"")))</f>
        <v>Politics</v>
      </c>
      <c r="K224" s="17" t="str">
        <f>IF('Calculator - Dropdowns'!$D$3="Faculty",$E224,IF('Calculator - Dropdowns'!$D$3=E224,E224,""))</f>
        <v>Faculty of Humanities, Arts and Social Sciences</v>
      </c>
    </row>
    <row r="225" spans="1:11" x14ac:dyDescent="0.2">
      <c r="A225" s="11" t="s">
        <v>507</v>
      </c>
      <c r="B225" s="11" t="s">
        <v>32965</v>
      </c>
      <c r="C225" s="11" t="s">
        <v>508</v>
      </c>
      <c r="D225" s="11" t="s">
        <v>214</v>
      </c>
      <c r="E225" s="11" t="s">
        <v>76</v>
      </c>
      <c r="H225" s="17" t="str">
        <f>IF(Table1[[#This Row],[Undergraduate or Postgraduate]]="","",IF('Calculator - Dropdowns'!$D$6="Programme",$C225&amp;": "&amp;A225,IF($C225&amp;": "&amp;A225='Calculator - Dropdowns'!$D$6,$C225&amp;": "&amp;A225,"")))</f>
        <v>MSc Applied Social Data Science: PTS1HPSHPS06</v>
      </c>
      <c r="I225" s="17" t="str">
        <f>IF(Table1[[#This Row],[Department]]="","",IF('Calculator - Dropdowns'!$D$5="Postgraduate Taught or Undergraduate",$B225,IF($B225='Calculator - Dropdowns'!$D$5,$B225,"")))</f>
        <v>Postgraduate Taught</v>
      </c>
      <c r="J225" s="17" t="str">
        <f>IF(Table1[[#This Row],[Faculty]]="","",IF('Calculator - Dropdowns'!$D$4="Department",$D225,IF($D225='Calculator - Dropdowns'!$D$4,$D225,"")))</f>
        <v>Politics</v>
      </c>
      <c r="K225" s="17" t="str">
        <f>IF('Calculator - Dropdowns'!$D$3="Faculty",$E225,IF('Calculator - Dropdowns'!$D$3=E225,E225,""))</f>
        <v>Faculty of Humanities, Arts and Social Sciences</v>
      </c>
    </row>
    <row r="226" spans="1:11" x14ac:dyDescent="0.2">
      <c r="A226" s="11" t="s">
        <v>509</v>
      </c>
      <c r="B226" s="11" t="s">
        <v>32965</v>
      </c>
      <c r="C226" s="11" t="s">
        <v>510</v>
      </c>
      <c r="D226" s="11" t="s">
        <v>214</v>
      </c>
      <c r="E226" s="11" t="s">
        <v>76</v>
      </c>
      <c r="H226" s="17" t="str">
        <f>IF(Table1[[#This Row],[Undergraduate or Postgraduate]]="","",IF('Calculator - Dropdowns'!$D$6="Programme",$C226&amp;": "&amp;A226,IF($C226&amp;": "&amp;A226='Calculator - Dropdowns'!$D$6,$C226&amp;": "&amp;A226,"")))</f>
        <v>MSc Public Policy: PTS1HPSHPS07</v>
      </c>
      <c r="I226" s="17" t="str">
        <f>IF(Table1[[#This Row],[Department]]="","",IF('Calculator - Dropdowns'!$D$5="Postgraduate Taught or Undergraduate",$B226,IF($B226='Calculator - Dropdowns'!$D$5,$B226,"")))</f>
        <v>Postgraduate Taught</v>
      </c>
      <c r="J226" s="17" t="str">
        <f>IF(Table1[[#This Row],[Faculty]]="","",IF('Calculator - Dropdowns'!$D$4="Department",$D226,IF($D226='Calculator - Dropdowns'!$D$4,$D226,"")))</f>
        <v>Politics</v>
      </c>
      <c r="K226" s="17" t="str">
        <f>IF('Calculator - Dropdowns'!$D$3="Faculty",$E226,IF('Calculator - Dropdowns'!$D$3=E226,E226,""))</f>
        <v>Faculty of Humanities, Arts and Social Sciences</v>
      </c>
    </row>
    <row r="227" spans="1:11" x14ac:dyDescent="0.2">
      <c r="A227" s="11" t="s">
        <v>511</v>
      </c>
      <c r="B227" s="11" t="s">
        <v>32965</v>
      </c>
      <c r="C227" s="11" t="s">
        <v>512</v>
      </c>
      <c r="D227" s="11" t="s">
        <v>214</v>
      </c>
      <c r="E227" s="11" t="s">
        <v>76</v>
      </c>
      <c r="H227" s="17" t="str">
        <f>IF(Table1[[#This Row],[Undergraduate or Postgraduate]]="","",IF('Calculator - Dropdowns'!$D$6="Programme",$C227&amp;": "&amp;A227,IF($C227&amp;": "&amp;A227='Calculator - Dropdowns'!$D$6,$C227&amp;": "&amp;A227,"")))</f>
        <v>MSc Social Data Science: PTS1HPSHPS08</v>
      </c>
      <c r="I227" s="17" t="str">
        <f>IF(Table1[[#This Row],[Department]]="","",IF('Calculator - Dropdowns'!$D$5="Postgraduate Taught or Undergraduate",$B227,IF($B227='Calculator - Dropdowns'!$D$5,$B227,"")))</f>
        <v>Postgraduate Taught</v>
      </c>
      <c r="J227" s="17" t="str">
        <f>IF(Table1[[#This Row],[Faculty]]="","",IF('Calculator - Dropdowns'!$D$4="Department",$D227,IF($D227='Calculator - Dropdowns'!$D$4,$D227,"")))</f>
        <v>Politics</v>
      </c>
      <c r="K227" s="17" t="str">
        <f>IF('Calculator - Dropdowns'!$D$3="Faculty",$E227,IF('Calculator - Dropdowns'!$D$3=E227,E227,""))</f>
        <v>Faculty of Humanities, Arts and Social Sciences</v>
      </c>
    </row>
    <row r="228" spans="1:11" x14ac:dyDescent="0.2">
      <c r="A228" s="11" t="s">
        <v>513</v>
      </c>
      <c r="B228" s="11" t="s">
        <v>32965</v>
      </c>
      <c r="C228" s="11" t="s">
        <v>514</v>
      </c>
      <c r="D228" s="11" t="s">
        <v>214</v>
      </c>
      <c r="E228" s="11" t="s">
        <v>76</v>
      </c>
      <c r="H228" s="17" t="str">
        <f>IF(Table1[[#This Row],[Undergraduate or Postgraduate]]="","",IF('Calculator - Dropdowns'!$D$6="Programme",$C228&amp;": "&amp;A228,IF($C228&amp;": "&amp;A228='Calculator - Dropdowns'!$D$6,$C228&amp;": "&amp;A228,"")))</f>
        <v>MSc Global Security Studies: PTS1HPSHPS09</v>
      </c>
      <c r="I228" s="17" t="str">
        <f>IF(Table1[[#This Row],[Department]]="","",IF('Calculator - Dropdowns'!$D$5="Postgraduate Taught or Undergraduate",$B228,IF($B228='Calculator - Dropdowns'!$D$5,$B228,"")))</f>
        <v>Postgraduate Taught</v>
      </c>
      <c r="J228" s="17" t="str">
        <f>IF(Table1[[#This Row],[Faculty]]="","",IF('Calculator - Dropdowns'!$D$4="Department",$D228,IF($D228='Calculator - Dropdowns'!$D$4,$D228,"")))</f>
        <v>Politics</v>
      </c>
      <c r="K228" s="17" t="str">
        <f>IF('Calculator - Dropdowns'!$D$3="Faculty",$E228,IF('Calculator - Dropdowns'!$D$3=E228,E228,""))</f>
        <v>Faculty of Humanities, Arts and Social Sciences</v>
      </c>
    </row>
    <row r="229" spans="1:11" x14ac:dyDescent="0.2">
      <c r="A229" s="11" t="s">
        <v>238</v>
      </c>
      <c r="B229" s="11" t="s">
        <v>32965</v>
      </c>
      <c r="C229" s="11" t="s">
        <v>239</v>
      </c>
      <c r="D229" s="11" t="s">
        <v>234</v>
      </c>
      <c r="E229" s="11" t="s">
        <v>76</v>
      </c>
      <c r="H229" s="17" t="str">
        <f>IF(Table1[[#This Row],[Undergraduate or Postgraduate]]="","",IF('Calculator - Dropdowns'!$D$6="Programme",$C229&amp;": "&amp;A229,IF($C229&amp;": "&amp;A229='Calculator - Dropdowns'!$D$6,$C229&amp;": "&amp;A229,"")))</f>
        <v>MA Society and Culture: PTA1HPSHPS73</v>
      </c>
      <c r="I229" s="17" t="str">
        <f>IF(Table1[[#This Row],[Department]]="","",IF('Calculator - Dropdowns'!$D$5="Postgraduate Taught or Undergraduate",$B229,IF($B229='Calculator - Dropdowns'!$D$5,$B229,"")))</f>
        <v>Postgraduate Taught</v>
      </c>
      <c r="J229" s="17" t="str">
        <f>IF(Table1[[#This Row],[Faculty]]="","",IF('Calculator - Dropdowns'!$D$4="Department",$D229,IF($D229='Calculator - Dropdowns'!$D$4,$D229,"")))</f>
        <v>Sociology</v>
      </c>
      <c r="K229" s="17" t="str">
        <f>IF('Calculator - Dropdowns'!$D$3="Faculty",$E229,IF('Calculator - Dropdowns'!$D$3=E229,E229,""))</f>
        <v>Faculty of Humanities, Arts and Social Sciences</v>
      </c>
    </row>
    <row r="230" spans="1:11" x14ac:dyDescent="0.2">
      <c r="A230" s="11" t="s">
        <v>246</v>
      </c>
      <c r="B230" s="11" t="s">
        <v>32965</v>
      </c>
      <c r="C230" s="11" t="s">
        <v>247</v>
      </c>
      <c r="D230" s="11" t="s">
        <v>234</v>
      </c>
      <c r="E230" s="11" t="s">
        <v>76</v>
      </c>
      <c r="H230" s="17" t="str">
        <f>IF(Table1[[#This Row],[Undergraduate or Postgraduate]]="","",IF('Calculator - Dropdowns'!$D$6="Programme",$C230&amp;": "&amp;A230,IF($C230&amp;": "&amp;A230='Calculator - Dropdowns'!$D$6,$C230&amp;": "&amp;A230,"")))</f>
        <v>MA Society and Culture: Science and Technology Studies: PTA1HPSHPS78</v>
      </c>
      <c r="I230" s="17" t="str">
        <f>IF(Table1[[#This Row],[Department]]="","",IF('Calculator - Dropdowns'!$D$5="Postgraduate Taught or Undergraduate",$B230,IF($B230='Calculator - Dropdowns'!$D$5,$B230,"")))</f>
        <v>Postgraduate Taught</v>
      </c>
      <c r="J230" s="17" t="str">
        <f>IF(Table1[[#This Row],[Faculty]]="","",IF('Calculator - Dropdowns'!$D$4="Department",$D230,IF($D230='Calculator - Dropdowns'!$D$4,$D230,"")))</f>
        <v>Sociology</v>
      </c>
      <c r="K230" s="17" t="str">
        <f>IF('Calculator - Dropdowns'!$D$3="Faculty",$E230,IF('Calculator - Dropdowns'!$D$3=E230,E230,""))</f>
        <v>Faculty of Humanities, Arts and Social Sciences</v>
      </c>
    </row>
    <row r="231" spans="1:11" x14ac:dyDescent="0.2">
      <c r="A231" s="11" t="s">
        <v>252</v>
      </c>
      <c r="B231" s="11" t="s">
        <v>32965</v>
      </c>
      <c r="C231" s="11" t="s">
        <v>253</v>
      </c>
      <c r="D231" s="11" t="s">
        <v>234</v>
      </c>
      <c r="E231" s="11" t="s">
        <v>76</v>
      </c>
      <c r="H231" s="17" t="str">
        <f>IF(Table1[[#This Row],[Undergraduate or Postgraduate]]="","",IF('Calculator - Dropdowns'!$D$6="Programme",$C231&amp;": "&amp;A231,IF($C231&amp;": "&amp;A231='Calculator - Dropdowns'!$D$6,$C231&amp;": "&amp;A231,"")))</f>
        <v>MA Society and Culture: Meaning, Making, Consuming: PTA1HPSHPS82</v>
      </c>
      <c r="I231" s="17" t="str">
        <f>IF(Table1[[#This Row],[Department]]="","",IF('Calculator - Dropdowns'!$D$5="Postgraduate Taught or Undergraduate",$B231,IF($B231='Calculator - Dropdowns'!$D$5,$B231,"")))</f>
        <v>Postgraduate Taught</v>
      </c>
      <c r="J231" s="17" t="str">
        <f>IF(Table1[[#This Row],[Faculty]]="","",IF('Calculator - Dropdowns'!$D$4="Department",$D231,IF($D231='Calculator - Dropdowns'!$D$4,$D231,"")))</f>
        <v>Sociology</v>
      </c>
      <c r="K231" s="17" t="str">
        <f>IF('Calculator - Dropdowns'!$D$3="Faculty",$E231,IF('Calculator - Dropdowns'!$D$3=E231,E231,""))</f>
        <v>Faculty of Humanities, Arts and Social Sciences</v>
      </c>
    </row>
    <row r="232" spans="1:11" x14ac:dyDescent="0.2">
      <c r="A232" s="11" t="s">
        <v>32044</v>
      </c>
      <c r="B232" s="11" t="s">
        <v>32965</v>
      </c>
      <c r="C232" s="11" t="s">
        <v>32696</v>
      </c>
      <c r="D232" s="11" t="s">
        <v>234</v>
      </c>
      <c r="E232" s="11" t="s">
        <v>76</v>
      </c>
      <c r="H232" s="17" t="str">
        <f>IF(Table1[[#This Row],[Undergraduate or Postgraduate]]="","",IF('Calculator - Dropdowns'!$D$6="Programme",$C232&amp;": "&amp;A232,IF($C232&amp;": "&amp;A232='Calculator - Dropdowns'!$D$6,$C232&amp;": "&amp;A232,"")))</f>
        <v>MA Society, Culture and Media: PTA1HPSHPS85</v>
      </c>
      <c r="I232" s="17" t="str">
        <f>IF(Table1[[#This Row],[Department]]="","",IF('Calculator - Dropdowns'!$D$5="Postgraduate Taught or Undergraduate",$B232,IF($B232='Calculator - Dropdowns'!$D$5,$B232,"")))</f>
        <v>Postgraduate Taught</v>
      </c>
      <c r="J232" s="17" t="str">
        <f>IF(Table1[[#This Row],[Faculty]]="","",IF('Calculator - Dropdowns'!$D$4="Department",$D232,IF($D232='Calculator - Dropdowns'!$D$4,$D232,"")))</f>
        <v>Sociology</v>
      </c>
      <c r="K232" s="17" t="str">
        <f>IF('Calculator - Dropdowns'!$D$3="Faculty",$E232,IF('Calculator - Dropdowns'!$D$3=E232,E232,""))</f>
        <v>Faculty of Humanities, Arts and Social Sciences</v>
      </c>
    </row>
    <row r="233" spans="1:11" x14ac:dyDescent="0.2">
      <c r="A233" s="11" t="s">
        <v>323</v>
      </c>
      <c r="B233" s="11" t="s">
        <v>32965</v>
      </c>
      <c r="C233" s="11" t="s">
        <v>324</v>
      </c>
      <c r="D233" s="11" t="s">
        <v>234</v>
      </c>
      <c r="E233" s="11" t="s">
        <v>76</v>
      </c>
      <c r="H233" s="17" t="str">
        <f>IF(Table1[[#This Row],[Undergraduate or Postgraduate]]="","",IF('Calculator - Dropdowns'!$D$6="Programme",$C233&amp;": "&amp;A233,IF($C233&amp;": "&amp;A233='Calculator - Dropdowns'!$D$6,$C233&amp;": "&amp;A233,"")))</f>
        <v>MRes Social Research: PTR1HPSHPS14</v>
      </c>
      <c r="I233" s="17" t="str">
        <f>IF(Table1[[#This Row],[Department]]="","",IF('Calculator - Dropdowns'!$D$5="Postgraduate Taught or Undergraduate",$B233,IF($B233='Calculator - Dropdowns'!$D$5,$B233,"")))</f>
        <v>Postgraduate Taught</v>
      </c>
      <c r="J233" s="17" t="str">
        <f>IF(Table1[[#This Row],[Faculty]]="","",IF('Calculator - Dropdowns'!$D$4="Department",$D233,IF($D233='Calculator - Dropdowns'!$D$4,$D233,"")))</f>
        <v>Sociology</v>
      </c>
      <c r="K233" s="17" t="str">
        <f>IF('Calculator - Dropdowns'!$D$3="Faculty",$E233,IF('Calculator - Dropdowns'!$D$3=E233,E233,""))</f>
        <v>Faculty of Humanities, Arts and Social Sciences</v>
      </c>
    </row>
    <row r="234" spans="1:11" x14ac:dyDescent="0.2">
      <c r="A234" s="11" t="s">
        <v>173</v>
      </c>
      <c r="B234" s="11" t="s">
        <v>32965</v>
      </c>
      <c r="C234" s="11" t="s">
        <v>174</v>
      </c>
      <c r="D234" s="11" t="s">
        <v>169</v>
      </c>
      <c r="E234" s="11" t="s">
        <v>76</v>
      </c>
      <c r="H234" s="17" t="str">
        <f>IF(Table1[[#This Row],[Undergraduate or Postgraduate]]="","",IF('Calculator - Dropdowns'!$D$6="Programme",$C234&amp;": "&amp;A234,IF($C234&amp;": "&amp;A234='Calculator - Dropdowns'!$D$6,$C234&amp;": "&amp;A234,"")))</f>
        <v>MA Theology and Religion: PTA1CTHCTH12</v>
      </c>
      <c r="I234" s="17" t="str">
        <f>IF(Table1[[#This Row],[Department]]="","",IF('Calculator - Dropdowns'!$D$5="Postgraduate Taught or Undergraduate",$B234,IF($B234='Calculator - Dropdowns'!$D$5,$B234,"")))</f>
        <v>Postgraduate Taught</v>
      </c>
      <c r="J234" s="17" t="str">
        <f>IF(Table1[[#This Row],[Faculty]]="","",IF('Calculator - Dropdowns'!$D$4="Department",$D234,IF($D234='Calculator - Dropdowns'!$D$4,$D234,"")))</f>
        <v>Theology and Religion</v>
      </c>
      <c r="K234" s="17" t="str">
        <f>IF('Calculator - Dropdowns'!$D$3="Faculty",$E234,IF('Calculator - Dropdowns'!$D$3=E234,E234,""))</f>
        <v>Faculty of Humanities, Arts and Social Sciences</v>
      </c>
    </row>
    <row r="235" spans="1:11" x14ac:dyDescent="0.2">
      <c r="A235" s="11" t="s">
        <v>471</v>
      </c>
      <c r="B235" s="11" t="s">
        <v>32965</v>
      </c>
      <c r="C235" s="11" t="s">
        <v>472</v>
      </c>
      <c r="D235" s="11" t="s">
        <v>473</v>
      </c>
      <c r="E235" s="11" t="s">
        <v>71</v>
      </c>
      <c r="H235" s="17" t="str">
        <f>IF(Table1[[#This Row],[Undergraduate or Postgraduate]]="","",IF('Calculator - Dropdowns'!$D$6="Programme",$C235&amp;": "&amp;A235,IF($C235&amp;": "&amp;A235='Calculator - Dropdowns'!$D$6,$C235&amp;": "&amp;A235,"")))</f>
        <v>MSc Advanced Practice: PTS1EMSEMS12</v>
      </c>
      <c r="I235" s="17" t="str">
        <f>IF(Table1[[#This Row],[Department]]="","",IF('Calculator - Dropdowns'!$D$5="Postgraduate Taught or Undergraduate",$B235,IF($B235='Calculator - Dropdowns'!$D$5,$B235,"")))</f>
        <v>Postgraduate Taught</v>
      </c>
      <c r="J235" s="17" t="str">
        <f>IF(Table1[[#This Row],[Faculty]]="","",IF('Calculator - Dropdowns'!$D$4="Department",$D235,IF($D235='Calculator - Dropdowns'!$D$4,$D235,"")))</f>
        <v>Advanced Clinical Practice</v>
      </c>
      <c r="K235" s="17" t="str">
        <f>IF('Calculator - Dropdowns'!$D$3="Faculty",$E235,IF('Calculator - Dropdowns'!$D$3=E235,E235,""))</f>
        <v>Faculty of Health and Life Sciences</v>
      </c>
    </row>
    <row r="236" spans="1:11" x14ac:dyDescent="0.2">
      <c r="A236" s="11" t="s">
        <v>309</v>
      </c>
      <c r="B236" s="11" t="s">
        <v>32965</v>
      </c>
      <c r="C236" s="11" t="s">
        <v>310</v>
      </c>
      <c r="D236" s="11" t="s">
        <v>126</v>
      </c>
      <c r="E236" s="11" t="s">
        <v>71</v>
      </c>
      <c r="H236" s="17" t="str">
        <f>IF(Table1[[#This Row],[Undergraduate or Postgraduate]]="","",IF('Calculator - Dropdowns'!$D$6="Programme",$C236&amp;": "&amp;A236,IF($C236&amp;": "&amp;A236='Calculator - Dropdowns'!$D$6,$C236&amp;": "&amp;A236,"")))</f>
        <v>MRes Medical Mycology and Fungal Immunology: PTR1BIOBIO03</v>
      </c>
      <c r="I236" s="17" t="str">
        <f>IF(Table1[[#This Row],[Department]]="","",IF('Calculator - Dropdowns'!$D$5="Postgraduate Taught or Undergraduate",$B236,IF($B236='Calculator - Dropdowns'!$D$5,$B236,"")))</f>
        <v>Postgraduate Taught</v>
      </c>
      <c r="J236" s="17" t="str">
        <f>IF(Table1[[#This Row],[Faculty]]="","",IF('Calculator - Dropdowns'!$D$4="Department",$D236,IF($D236='Calculator - Dropdowns'!$D$4,$D236,"")))</f>
        <v>Biosciences</v>
      </c>
      <c r="K236" s="17" t="str">
        <f>IF('Calculator - Dropdowns'!$D$3="Faculty",$E236,IF('Calculator - Dropdowns'!$D$3=E236,E236,""))</f>
        <v>Faculty of Health and Life Sciences</v>
      </c>
    </row>
    <row r="237" spans="1:11" x14ac:dyDescent="0.2">
      <c r="A237" s="11" t="s">
        <v>366</v>
      </c>
      <c r="B237" s="11" t="s">
        <v>32965</v>
      </c>
      <c r="C237" s="11" t="s">
        <v>367</v>
      </c>
      <c r="D237" s="11" t="s">
        <v>126</v>
      </c>
      <c r="E237" s="11" t="s">
        <v>71</v>
      </c>
      <c r="H237" s="17" t="str">
        <f>IF(Table1[[#This Row],[Undergraduate or Postgraduate]]="","",IF('Calculator - Dropdowns'!$D$6="Programme",$C237&amp;": "&amp;A237,IF($C237&amp;": "&amp;A237='Calculator - Dropdowns'!$D$6,$C237&amp;": "&amp;A237,"")))</f>
        <v>MSc Advanced Biological Sciences: PTS1BIOBIO12</v>
      </c>
      <c r="I237" s="17" t="str">
        <f>IF(Table1[[#This Row],[Department]]="","",IF('Calculator - Dropdowns'!$D$5="Postgraduate Taught or Undergraduate",$B237,IF($B237='Calculator - Dropdowns'!$D$5,$B237,"")))</f>
        <v>Postgraduate Taught</v>
      </c>
      <c r="J237" s="17" t="str">
        <f>IF(Table1[[#This Row],[Faculty]]="","",IF('Calculator - Dropdowns'!$D$4="Department",$D237,IF($D237='Calculator - Dropdowns'!$D$4,$D237,"")))</f>
        <v>Biosciences</v>
      </c>
      <c r="K237" s="17" t="str">
        <f>IF('Calculator - Dropdowns'!$D$3="Faculty",$E237,IF('Calculator - Dropdowns'!$D$3=E237,E237,""))</f>
        <v>Faculty of Health and Life Sciences</v>
      </c>
    </row>
    <row r="238" spans="1:11" x14ac:dyDescent="0.2">
      <c r="A238" s="11" t="s">
        <v>32017</v>
      </c>
      <c r="B238" s="11" t="s">
        <v>32965</v>
      </c>
      <c r="C238" s="11" t="s">
        <v>32454</v>
      </c>
      <c r="D238" s="11" t="s">
        <v>126</v>
      </c>
      <c r="E238" s="11" t="s">
        <v>71</v>
      </c>
      <c r="H238" s="17" t="str">
        <f>IF(Table1[[#This Row],[Undergraduate or Postgraduate]]="","",IF('Calculator - Dropdowns'!$D$6="Programme",$C238&amp;": "&amp;A238,IF($C238&amp;": "&amp;A238='Calculator - Dropdowns'!$D$6,$C238&amp;": "&amp;A238,"")))</f>
        <v>MSc Advanced Biological Sciences and Business: PTS1BIOSBE01</v>
      </c>
      <c r="I238" s="17" t="str">
        <f>IF(Table1[[#This Row],[Department]]="","",IF('Calculator - Dropdowns'!$D$5="Postgraduate Taught or Undergraduate",$B238,IF($B238='Calculator - Dropdowns'!$D$5,$B238,"")))</f>
        <v>Postgraduate Taught</v>
      </c>
      <c r="J238" s="17" t="str">
        <f>IF(Table1[[#This Row],[Faculty]]="","",IF('Calculator - Dropdowns'!$D$4="Department",$D238,IF($D238='Calculator - Dropdowns'!$D$4,$D238,"")))</f>
        <v>Biosciences</v>
      </c>
      <c r="K238" s="17" t="str">
        <f>IF('Calculator - Dropdowns'!$D$3="Faculty",$E238,IF('Calculator - Dropdowns'!$D$3=E238,E238,""))</f>
        <v>Faculty of Health and Life Sciences</v>
      </c>
    </row>
    <row r="239" spans="1:11" x14ac:dyDescent="0.2">
      <c r="A239" s="11" t="s">
        <v>515</v>
      </c>
      <c r="B239" s="11" t="s">
        <v>32965</v>
      </c>
      <c r="C239" s="11" t="s">
        <v>516</v>
      </c>
      <c r="D239" s="11" t="s">
        <v>126</v>
      </c>
      <c r="E239" s="11" t="s">
        <v>71</v>
      </c>
      <c r="H239" s="17" t="str">
        <f>IF(Table1[[#This Row],[Undergraduate or Postgraduate]]="","",IF('Calculator - Dropdowns'!$D$6="Programme",$C239&amp;": "&amp;A239,IF($C239&amp;": "&amp;A239='Calculator - Dropdowns'!$D$6,$C239&amp;": "&amp;A239,"")))</f>
        <v>MSc Island Biodiversity and Conservation: PTS1JBIJBI01</v>
      </c>
      <c r="I239" s="17" t="str">
        <f>IF(Table1[[#This Row],[Department]]="","",IF('Calculator - Dropdowns'!$D$5="Postgraduate Taught or Undergraduate",$B239,IF($B239='Calculator - Dropdowns'!$D$5,$B239,"")))</f>
        <v>Postgraduate Taught</v>
      </c>
      <c r="J239" s="17" t="str">
        <f>IF(Table1[[#This Row],[Faculty]]="","",IF('Calculator - Dropdowns'!$D$4="Department",$D239,IF($D239='Calculator - Dropdowns'!$D$4,$D239,"")))</f>
        <v>Biosciences</v>
      </c>
      <c r="K239" s="17" t="str">
        <f>IF('Calculator - Dropdowns'!$D$3="Faculty",$E239,IF('Calculator - Dropdowns'!$D$3=E239,E239,""))</f>
        <v>Faculty of Health and Life Sciences</v>
      </c>
    </row>
    <row r="240" spans="1:11" x14ac:dyDescent="0.2">
      <c r="A240" s="11" t="s">
        <v>479</v>
      </c>
      <c r="B240" s="11" t="s">
        <v>32965</v>
      </c>
      <c r="C240" s="11" t="s">
        <v>480</v>
      </c>
      <c r="D240" s="11" t="s">
        <v>481</v>
      </c>
      <c r="E240" s="11" t="s">
        <v>71</v>
      </c>
      <c r="H240" s="17" t="str">
        <f>IF(Table1[[#This Row],[Undergraduate or Postgraduate]]="","",IF('Calculator - Dropdowns'!$D$6="Programme",$C240&amp;": "&amp;A240,IF($C240&amp;": "&amp;A240='Calculator - Dropdowns'!$D$6,$C240&amp;": "&amp;A240,"")))</f>
        <v>MSc Environment and Human Health - Cornwall: PTS1EMSEMSCA</v>
      </c>
      <c r="I240" s="17" t="str">
        <f>IF(Table1[[#This Row],[Department]]="","",IF('Calculator - Dropdowns'!$D$5="Postgraduate Taught or Undergraduate",$B240,IF($B240='Calculator - Dropdowns'!$D$5,$B240,"")))</f>
        <v>Postgraduate Taught</v>
      </c>
      <c r="J240" s="17" t="str">
        <f>IF(Table1[[#This Row],[Faculty]]="","",IF('Calculator - Dropdowns'!$D$4="Department",$D240,IF($D240='Calculator - Dropdowns'!$D$4,$D240,"")))</f>
        <v>European Centre for Environment and Human Health</v>
      </c>
      <c r="K240" s="17" t="str">
        <f>IF('Calculator - Dropdowns'!$D$3="Faculty",$E240,IF('Calculator - Dropdowns'!$D$3=E240,E240,""))</f>
        <v>Faculty of Health and Life Sciences</v>
      </c>
    </row>
    <row r="241" spans="1:11" x14ac:dyDescent="0.2">
      <c r="A241" s="11" t="s">
        <v>462</v>
      </c>
      <c r="B241" s="11" t="s">
        <v>32965</v>
      </c>
      <c r="C241" s="11" t="s">
        <v>463</v>
      </c>
      <c r="D241" s="11" t="s">
        <v>464</v>
      </c>
      <c r="E241" s="11" t="s">
        <v>71</v>
      </c>
      <c r="H241" s="17" t="str">
        <f>IF(Table1[[#This Row],[Undergraduate or Postgraduate]]="","",IF('Calculator - Dropdowns'!$D$6="Programme",$C241&amp;": "&amp;A241,IF($C241&amp;": "&amp;A241='Calculator - Dropdowns'!$D$6,$C241&amp;": "&amp;A241,"")))</f>
        <v>MSc Clinical Education: PTS1EMSEMS06</v>
      </c>
      <c r="I241" s="17" t="str">
        <f>IF(Table1[[#This Row],[Department]]="","",IF('Calculator - Dropdowns'!$D$5="Postgraduate Taught or Undergraduate",$B241,IF($B241='Calculator - Dropdowns'!$D$5,$B241,"")))</f>
        <v>Postgraduate Taught</v>
      </c>
      <c r="J241" s="17" t="str">
        <f>IF(Table1[[#This Row],[Faculty]]="","",IF('Calculator - Dropdowns'!$D$4="Department",$D241,IF($D241='Calculator - Dropdowns'!$D$4,$D241,"")))</f>
        <v>Health and Community Sciences</v>
      </c>
      <c r="K241" s="17" t="str">
        <f>IF('Calculator - Dropdowns'!$D$3="Faculty",$E241,IF('Calculator - Dropdowns'!$D$3=E241,E241,""))</f>
        <v>Faculty of Health and Life Sciences</v>
      </c>
    </row>
    <row r="242" spans="1:11" x14ac:dyDescent="0.2">
      <c r="A242" s="11" t="s">
        <v>465</v>
      </c>
      <c r="B242" s="11" t="s">
        <v>32965</v>
      </c>
      <c r="C242" s="11" t="s">
        <v>466</v>
      </c>
      <c r="D242" s="11" t="s">
        <v>464</v>
      </c>
      <c r="E242" s="11" t="s">
        <v>71</v>
      </c>
      <c r="H242" s="17" t="str">
        <f>IF(Table1[[#This Row],[Undergraduate or Postgraduate]]="","",IF('Calculator - Dropdowns'!$D$6="Programme",$C242&amp;": "&amp;A242,IF($C242&amp;": "&amp;A242='Calculator - Dropdowns'!$D$6,$C242&amp;": "&amp;A242,"")))</f>
        <v>MSc Healthcare Leadership and Management: PTS1EMSEMS07</v>
      </c>
      <c r="I242" s="17" t="str">
        <f>IF(Table1[[#This Row],[Department]]="","",IF('Calculator - Dropdowns'!$D$5="Postgraduate Taught or Undergraduate",$B242,IF($B242='Calculator - Dropdowns'!$D$5,$B242,"")))</f>
        <v>Postgraduate Taught</v>
      </c>
      <c r="J242" s="17" t="str">
        <f>IF(Table1[[#This Row],[Faculty]]="","",IF('Calculator - Dropdowns'!$D$4="Department",$D242,IF($D242='Calculator - Dropdowns'!$D$4,$D242,"")))</f>
        <v>Health and Community Sciences</v>
      </c>
      <c r="K242" s="17" t="str">
        <f>IF('Calculator - Dropdowns'!$D$3="Faculty",$E242,IF('Calculator - Dropdowns'!$D$3=E242,E242,""))</f>
        <v>Faculty of Health and Life Sciences</v>
      </c>
    </row>
    <row r="243" spans="1:11" x14ac:dyDescent="0.2">
      <c r="A243" s="11" t="s">
        <v>467</v>
      </c>
      <c r="B243" s="11" t="s">
        <v>32965</v>
      </c>
      <c r="C243" s="11" t="s">
        <v>468</v>
      </c>
      <c r="D243" s="11" t="s">
        <v>464</v>
      </c>
      <c r="E243" s="11" t="s">
        <v>71</v>
      </c>
      <c r="H243" s="17" t="str">
        <f>IF(Table1[[#This Row],[Undergraduate or Postgraduate]]="","",IF('Calculator - Dropdowns'!$D$6="Programme",$C243&amp;": "&amp;A243,IF($C243&amp;": "&amp;A243='Calculator - Dropdowns'!$D$6,$C243&amp;": "&amp;A243,"")))</f>
        <v>MSc Health Research Methods: PTS1EMSEMS08</v>
      </c>
      <c r="I243" s="17" t="str">
        <f>IF(Table1[[#This Row],[Department]]="","",IF('Calculator - Dropdowns'!$D$5="Postgraduate Taught or Undergraduate",$B243,IF($B243='Calculator - Dropdowns'!$D$5,$B243,"")))</f>
        <v>Postgraduate Taught</v>
      </c>
      <c r="J243" s="17" t="str">
        <f>IF(Table1[[#This Row],[Faculty]]="","",IF('Calculator - Dropdowns'!$D$4="Department",$D243,IF($D243='Calculator - Dropdowns'!$D$4,$D243,"")))</f>
        <v>Health and Community Sciences</v>
      </c>
      <c r="K243" s="17" t="str">
        <f>IF('Calculator - Dropdowns'!$D$3="Faculty",$E243,IF('Calculator - Dropdowns'!$D$3=E243,E243,""))</f>
        <v>Faculty of Health and Life Sciences</v>
      </c>
    </row>
    <row r="244" spans="1:11" x14ac:dyDescent="0.2">
      <c r="A244" s="11" t="s">
        <v>460</v>
      </c>
      <c r="B244" s="11" t="s">
        <v>32965</v>
      </c>
      <c r="C244" s="11" t="s">
        <v>461</v>
      </c>
      <c r="D244" s="11" t="s">
        <v>70</v>
      </c>
      <c r="E244" s="11" t="s">
        <v>71</v>
      </c>
      <c r="H244" s="17" t="str">
        <f>IF(Table1[[#This Row],[Undergraduate or Postgraduate]]="","",IF('Calculator - Dropdowns'!$D$6="Programme",$C244&amp;": "&amp;A244,IF($C244&amp;": "&amp;A244='Calculator - Dropdowns'!$D$6,$C244&amp;": "&amp;A244,"")))</f>
        <v>MSc Genomic Medicine: PTS1EMSEMS05</v>
      </c>
      <c r="I244" s="17" t="str">
        <f>IF(Table1[[#This Row],[Department]]="","",IF('Calculator - Dropdowns'!$D$5="Postgraduate Taught or Undergraduate",$B244,IF($B244='Calculator - Dropdowns'!$D$5,$B244,"")))</f>
        <v>Postgraduate Taught</v>
      </c>
      <c r="J244" s="17" t="str">
        <f>IF(Table1[[#This Row],[Faculty]]="","",IF('Calculator - Dropdowns'!$D$4="Department",$D244,IF($D244='Calculator - Dropdowns'!$D$4,$D244,"")))</f>
        <v>Medicine</v>
      </c>
      <c r="K244" s="17" t="str">
        <f>IF('Calculator - Dropdowns'!$D$3="Faculty",$E244,IF('Calculator - Dropdowns'!$D$3=E244,E244,""))</f>
        <v>Faculty of Health and Life Sciences</v>
      </c>
    </row>
    <row r="245" spans="1:11" x14ac:dyDescent="0.2">
      <c r="A245" s="11" t="s">
        <v>469</v>
      </c>
      <c r="B245" s="11" t="s">
        <v>32965</v>
      </c>
      <c r="C245" s="11" t="s">
        <v>470</v>
      </c>
      <c r="D245" s="11" t="s">
        <v>70</v>
      </c>
      <c r="E245" s="11" t="s">
        <v>71</v>
      </c>
      <c r="H245" s="17" t="str">
        <f>IF(Table1[[#This Row],[Undergraduate or Postgraduate]]="","",IF('Calculator - Dropdowns'!$D$6="Programme",$C245&amp;": "&amp;A245,IF($C245&amp;": "&amp;A245='Calculator - Dropdowns'!$D$6,$C245&amp;": "&amp;A245,"")))</f>
        <v>MSc Health Data Science: PTS1EMSEMS10</v>
      </c>
      <c r="I245" s="17" t="str">
        <f>IF(Table1[[#This Row],[Department]]="","",IF('Calculator - Dropdowns'!$D$5="Postgraduate Taught or Undergraduate",$B245,IF($B245='Calculator - Dropdowns'!$D$5,$B245,"")))</f>
        <v>Postgraduate Taught</v>
      </c>
      <c r="J245" s="17" t="str">
        <f>IF(Table1[[#This Row],[Faculty]]="","",IF('Calculator - Dropdowns'!$D$4="Department",$D245,IF($D245='Calculator - Dropdowns'!$D$4,$D245,"")))</f>
        <v>Medicine</v>
      </c>
      <c r="K245" s="17" t="str">
        <f>IF('Calculator - Dropdowns'!$D$3="Faculty",$E245,IF('Calculator - Dropdowns'!$D$3=E245,E245,""))</f>
        <v>Faculty of Health and Life Sciences</v>
      </c>
    </row>
    <row r="246" spans="1:11" x14ac:dyDescent="0.2">
      <c r="A246" s="11" t="s">
        <v>477</v>
      </c>
      <c r="B246" s="11" t="s">
        <v>32965</v>
      </c>
      <c r="C246" s="11" t="s">
        <v>478</v>
      </c>
      <c r="D246" s="11" t="s">
        <v>145</v>
      </c>
      <c r="E246" s="11" t="s">
        <v>71</v>
      </c>
      <c r="H246" s="17" t="str">
        <f>IF(Table1[[#This Row],[Undergraduate or Postgraduate]]="","",IF('Calculator - Dropdowns'!$D$6="Programme",$C246&amp;": "&amp;A246,IF($C246&amp;": "&amp;A246='Calculator - Dropdowns'!$D$6,$C246&amp;": "&amp;A246,"")))</f>
        <v>MSc Neuroscience: PTS1EMSEMS15</v>
      </c>
      <c r="I246" s="17" t="str">
        <f>IF(Table1[[#This Row],[Department]]="","",IF('Calculator - Dropdowns'!$D$5="Postgraduate Taught or Undergraduate",$B246,IF($B246='Calculator - Dropdowns'!$D$5,$B246,"")))</f>
        <v>Postgraduate Taught</v>
      </c>
      <c r="J246" s="17" t="str">
        <f>IF(Table1[[#This Row],[Faculty]]="","",IF('Calculator - Dropdowns'!$D$4="Department",$D246,IF($D246='Calculator - Dropdowns'!$D$4,$D246,"")))</f>
        <v>Neuroscience</v>
      </c>
      <c r="K246" s="17" t="str">
        <f>IF('Calculator - Dropdowns'!$D$3="Faculty",$E246,IF('Calculator - Dropdowns'!$D$3=E246,E246,""))</f>
        <v>Faculty of Health and Life Sciences</v>
      </c>
    </row>
    <row r="247" spans="1:11" x14ac:dyDescent="0.2">
      <c r="A247" s="11" t="s">
        <v>474</v>
      </c>
      <c r="B247" s="11" t="s">
        <v>32965</v>
      </c>
      <c r="C247" s="11" t="s">
        <v>475</v>
      </c>
      <c r="D247" s="11" t="s">
        <v>476</v>
      </c>
      <c r="E247" s="11" t="s">
        <v>71</v>
      </c>
      <c r="H247" s="17" t="str">
        <f>IF(Table1[[#This Row],[Undergraduate or Postgraduate]]="","",IF('Calculator - Dropdowns'!$D$6="Programme",$C247&amp;": "&amp;A247,IF($C247&amp;": "&amp;A247='Calculator - Dropdowns'!$D$6,$C247&amp;": "&amp;A247,"")))</f>
        <v>MSc Clinical Pharmacy: PTS1EMSEMS13</v>
      </c>
      <c r="I247" s="17" t="str">
        <f>IF(Table1[[#This Row],[Department]]="","",IF('Calculator - Dropdowns'!$D$5="Postgraduate Taught or Undergraduate",$B247,IF($B247='Calculator - Dropdowns'!$D$5,$B247,"")))</f>
        <v>Postgraduate Taught</v>
      </c>
      <c r="J247" s="17" t="str">
        <f>IF(Table1[[#This Row],[Faculty]]="","",IF('Calculator - Dropdowns'!$D$4="Department",$D247,IF($D247='Calculator - Dropdowns'!$D$4,$D247,"")))</f>
        <v>Pharmacy</v>
      </c>
      <c r="K247" s="17" t="str">
        <f>IF('Calculator - Dropdowns'!$D$3="Faculty",$E247,IF('Calculator - Dropdowns'!$D$3=E247,E247,""))</f>
        <v>Faculty of Health and Life Sciences</v>
      </c>
    </row>
    <row r="248" spans="1:11" x14ac:dyDescent="0.2">
      <c r="A248" s="11" t="s">
        <v>306</v>
      </c>
      <c r="B248" s="11" t="s">
        <v>32965</v>
      </c>
      <c r="C248" s="11" t="s">
        <v>307</v>
      </c>
      <c r="D248" s="11" t="s">
        <v>308</v>
      </c>
      <c r="E248" s="11" t="s">
        <v>71</v>
      </c>
      <c r="H248" s="17" t="str">
        <f>IF(Table1[[#This Row],[Undergraduate or Postgraduate]]="","",IF('Calculator - Dropdowns'!$D$6="Programme",$C248&amp;": "&amp;A248,IF($C248&amp;": "&amp;A248='Calculator - Dropdowns'!$D$6,$C248&amp;": "&amp;A248,"")))</f>
        <v>Master of Public Health (MPH): PTH1EMSEMS01</v>
      </c>
      <c r="I248" s="17" t="str">
        <f>IF(Table1[[#This Row],[Department]]="","",IF('Calculator - Dropdowns'!$D$5="Postgraduate Taught or Undergraduate",$B248,IF($B248='Calculator - Dropdowns'!$D$5,$B248,"")))</f>
        <v>Postgraduate Taught</v>
      </c>
      <c r="J248" s="17" t="str">
        <f>IF(Table1[[#This Row],[Faculty]]="","",IF('Calculator - Dropdowns'!$D$4="Department",$D248,IF($D248='Calculator - Dropdowns'!$D$4,$D248,"")))</f>
        <v>Public Health</v>
      </c>
      <c r="K248" s="17" t="str">
        <f>IF('Calculator - Dropdowns'!$D$3="Faculty",$E248,IF('Calculator - Dropdowns'!$D$3=E248,E248,""))</f>
        <v>Faculty of Health and Life Sciences</v>
      </c>
    </row>
    <row r="249" spans="1:11" x14ac:dyDescent="0.2">
      <c r="A249" s="11" t="s">
        <v>547</v>
      </c>
      <c r="B249" s="11" t="s">
        <v>32965</v>
      </c>
      <c r="C249" s="11" t="s">
        <v>548</v>
      </c>
      <c r="D249" s="11" t="s">
        <v>149</v>
      </c>
      <c r="E249" s="11" t="s">
        <v>71</v>
      </c>
      <c r="H249" s="17" t="str">
        <f>IF(Table1[[#This Row],[Undergraduate or Postgraduate]]="","",IF('Calculator - Dropdowns'!$D$6="Programme",$C249&amp;": "&amp;A249,IF($C249&amp;": "&amp;A249='Calculator - Dropdowns'!$D$6,$C249&amp;": "&amp;A249,"")))</f>
        <v>MSc Psychology (Conversion): PTS1PSYEDU01</v>
      </c>
      <c r="I249" s="17" t="str">
        <f>IF(Table1[[#This Row],[Department]]="","",IF('Calculator - Dropdowns'!$D$5="Postgraduate Taught or Undergraduate",$B249,IF($B249='Calculator - Dropdowns'!$D$5,$B249,"")))</f>
        <v>Postgraduate Taught</v>
      </c>
      <c r="J249" s="17" t="str">
        <f>IF(Table1[[#This Row],[Faculty]]="","",IF('Calculator - Dropdowns'!$D$4="Department",$D249,IF($D249='Calculator - Dropdowns'!$D$4,$D249,"")))</f>
        <v>Psychology</v>
      </c>
      <c r="K249" s="17" t="str">
        <f>IF('Calculator - Dropdowns'!$D$3="Faculty",$E249,IF('Calculator - Dropdowns'!$D$3=E249,E249,""))</f>
        <v>Faculty of Health and Life Sciences</v>
      </c>
    </row>
    <row r="250" spans="1:11" x14ac:dyDescent="0.2">
      <c r="A250" s="11" t="s">
        <v>549</v>
      </c>
      <c r="B250" s="11" t="s">
        <v>32965</v>
      </c>
      <c r="C250" s="11" t="s">
        <v>550</v>
      </c>
      <c r="D250" s="11" t="s">
        <v>149</v>
      </c>
      <c r="E250" s="11" t="s">
        <v>71</v>
      </c>
      <c r="H250" s="17" t="str">
        <f>IF(Table1[[#This Row],[Undergraduate or Postgraduate]]="","",IF('Calculator - Dropdowns'!$D$6="Programme",$C250&amp;": "&amp;A250,IF($C250&amp;": "&amp;A250='Calculator - Dropdowns'!$D$6,$C250&amp;": "&amp;A250,"")))</f>
        <v>MSc Psychological Research Methods: PTS1PSYPSY01</v>
      </c>
      <c r="I250" s="17" t="str">
        <f>IF(Table1[[#This Row],[Department]]="","",IF('Calculator - Dropdowns'!$D$5="Postgraduate Taught or Undergraduate",$B250,IF($B250='Calculator - Dropdowns'!$D$5,$B250,"")))</f>
        <v>Postgraduate Taught</v>
      </c>
      <c r="J250" s="17" t="str">
        <f>IF(Table1[[#This Row],[Faculty]]="","",IF('Calculator - Dropdowns'!$D$4="Department",$D250,IF($D250='Calculator - Dropdowns'!$D$4,$D250,"")))</f>
        <v>Psychology</v>
      </c>
      <c r="K250" s="17" t="str">
        <f>IF('Calculator - Dropdowns'!$D$3="Faculty",$E250,IF('Calculator - Dropdowns'!$D$3=E250,E250,""))</f>
        <v>Faculty of Health and Life Sciences</v>
      </c>
    </row>
    <row r="251" spans="1:11" x14ac:dyDescent="0.2">
      <c r="A251" s="11" t="s">
        <v>551</v>
      </c>
      <c r="B251" s="11" t="s">
        <v>32965</v>
      </c>
      <c r="C251" s="11" t="s">
        <v>552</v>
      </c>
      <c r="D251" s="11" t="s">
        <v>149</v>
      </c>
      <c r="E251" s="11" t="s">
        <v>71</v>
      </c>
      <c r="H251" s="17" t="str">
        <f>IF(Table1[[#This Row],[Undergraduate or Postgraduate]]="","",IF('Calculator - Dropdowns'!$D$6="Programme",$C251&amp;": "&amp;A251,IF($C251&amp;": "&amp;A251='Calculator - Dropdowns'!$D$6,$C251&amp;": "&amp;A251,"")))</f>
        <v>MSc Social and Organisational Psychology: PTS1PSYPSY03</v>
      </c>
      <c r="I251" s="17" t="str">
        <f>IF(Table1[[#This Row],[Department]]="","",IF('Calculator - Dropdowns'!$D$5="Postgraduate Taught or Undergraduate",$B251,IF($B251='Calculator - Dropdowns'!$D$5,$B251,"")))</f>
        <v>Postgraduate Taught</v>
      </c>
      <c r="J251" s="17" t="str">
        <f>IF(Table1[[#This Row],[Faculty]]="","",IF('Calculator - Dropdowns'!$D$4="Department",$D251,IF($D251='Calculator - Dropdowns'!$D$4,$D251,"")))</f>
        <v>Psychology</v>
      </c>
      <c r="K251" s="17" t="str">
        <f>IF('Calculator - Dropdowns'!$D$3="Faculty",$E251,IF('Calculator - Dropdowns'!$D$3=E251,E251,""))</f>
        <v>Faculty of Health and Life Sciences</v>
      </c>
    </row>
    <row r="252" spans="1:11" x14ac:dyDescent="0.2">
      <c r="A252" s="11" t="s">
        <v>553</v>
      </c>
      <c r="B252" s="11" t="s">
        <v>32965</v>
      </c>
      <c r="C252" s="11" t="s">
        <v>554</v>
      </c>
      <c r="D252" s="11" t="s">
        <v>149</v>
      </c>
      <c r="E252" s="11" t="s">
        <v>71</v>
      </c>
      <c r="H252" s="17" t="str">
        <f>IF(Table1[[#This Row],[Undergraduate or Postgraduate]]="","",IF('Calculator - Dropdowns'!$D$6="Programme",$C252&amp;": "&amp;A252,IF($C252&amp;": "&amp;A252='Calculator - Dropdowns'!$D$6,$C252&amp;": "&amp;A252,"")))</f>
        <v>MSc Animal Behaviour: PTS1PSYPSY05</v>
      </c>
      <c r="I252" s="17" t="str">
        <f>IF(Table1[[#This Row],[Department]]="","",IF('Calculator - Dropdowns'!$D$5="Postgraduate Taught or Undergraduate",$B252,IF($B252='Calculator - Dropdowns'!$D$5,$B252,"")))</f>
        <v>Postgraduate Taught</v>
      </c>
      <c r="J252" s="17" t="str">
        <f>IF(Table1[[#This Row],[Faculty]]="","",IF('Calculator - Dropdowns'!$D$4="Department",$D252,IF($D252='Calculator - Dropdowns'!$D$4,$D252,"")))</f>
        <v>Psychology</v>
      </c>
      <c r="K252" s="17" t="str">
        <f>IF('Calculator - Dropdowns'!$D$3="Faculty",$E252,IF('Calculator - Dropdowns'!$D$3=E252,E252,""))</f>
        <v>Faculty of Health and Life Sciences</v>
      </c>
    </row>
    <row r="253" spans="1:11" x14ac:dyDescent="0.2">
      <c r="A253" s="11" t="s">
        <v>555</v>
      </c>
      <c r="B253" s="11" t="s">
        <v>32965</v>
      </c>
      <c r="C253" s="11" t="s">
        <v>556</v>
      </c>
      <c r="D253" s="11" t="s">
        <v>149</v>
      </c>
      <c r="E253" s="11" t="s">
        <v>71</v>
      </c>
      <c r="H253" s="17" t="str">
        <f>IF(Table1[[#This Row],[Undergraduate or Postgraduate]]="","",IF('Calculator - Dropdowns'!$D$6="Programme",$C253&amp;": "&amp;A253,IF($C253&amp;": "&amp;A253='Calculator - Dropdowns'!$D$6,$C253&amp;": "&amp;A253,"")))</f>
        <v>MSc Clinical Psychology: PTS1PSYPSY15</v>
      </c>
      <c r="I253" s="17" t="str">
        <f>IF(Table1[[#This Row],[Department]]="","",IF('Calculator - Dropdowns'!$D$5="Postgraduate Taught or Undergraduate",$B253,IF($B253='Calculator - Dropdowns'!$D$5,$B253,"")))</f>
        <v>Postgraduate Taught</v>
      </c>
      <c r="J253" s="17" t="str">
        <f>IF(Table1[[#This Row],[Faculty]]="","",IF('Calculator - Dropdowns'!$D$4="Department",$D253,IF($D253='Calculator - Dropdowns'!$D$4,$D253,"")))</f>
        <v>Psychology</v>
      </c>
      <c r="K253" s="17" t="str">
        <f>IF('Calculator - Dropdowns'!$D$3="Faculty",$E253,IF('Calculator - Dropdowns'!$D$3=E253,E253,""))</f>
        <v>Faculty of Health and Life Sciences</v>
      </c>
    </row>
    <row r="254" spans="1:11" x14ac:dyDescent="0.2">
      <c r="A254" s="11" t="s">
        <v>345</v>
      </c>
      <c r="B254" s="11" t="s">
        <v>32965</v>
      </c>
      <c r="C254" s="11" t="s">
        <v>346</v>
      </c>
      <c r="D254" s="11" t="s">
        <v>152</v>
      </c>
      <c r="E254" s="11" t="s">
        <v>71</v>
      </c>
      <c r="H254" s="17" t="str">
        <f>IF(Table1[[#This Row],[Undergraduate or Postgraduate]]="","",IF('Calculator - Dropdowns'!$D$6="Programme",$C254&amp;": "&amp;A254,IF($C254&amp;": "&amp;A254='Calculator - Dropdowns'!$D$6,$C254&amp;": "&amp;A254,"")))</f>
        <v>MRes Health and Wellbeing: PTR1SHSPSYEA</v>
      </c>
      <c r="I254" s="17" t="str">
        <f>IF(Table1[[#This Row],[Department]]="","",IF('Calculator - Dropdowns'!$D$5="Postgraduate Taught or Undergraduate",$B254,IF($B254='Calculator - Dropdowns'!$D$5,$B254,"")))</f>
        <v>Postgraduate Taught</v>
      </c>
      <c r="J254" s="17" t="str">
        <f>IF(Table1[[#This Row],[Faculty]]="","",IF('Calculator - Dropdowns'!$D$4="Department",$D254,IF($D254='Calculator - Dropdowns'!$D$4,$D254,"")))</f>
        <v>Sport and Health Sciences</v>
      </c>
      <c r="K254" s="17" t="str">
        <f>IF('Calculator - Dropdowns'!$D$3="Faculty",$E254,IF('Calculator - Dropdowns'!$D$3=E254,E254,""))</f>
        <v>Faculty of Health and Life Sciences</v>
      </c>
    </row>
    <row r="255" spans="1:11" x14ac:dyDescent="0.2">
      <c r="A255" s="11" t="s">
        <v>624</v>
      </c>
      <c r="B255" s="11" t="s">
        <v>32965</v>
      </c>
      <c r="C255" s="11" t="s">
        <v>625</v>
      </c>
      <c r="D255" s="11" t="s">
        <v>152</v>
      </c>
      <c r="E255" s="11" t="s">
        <v>71</v>
      </c>
      <c r="H255" s="17" t="str">
        <f>IF(Table1[[#This Row],[Undergraduate or Postgraduate]]="","",IF('Calculator - Dropdowns'!$D$6="Programme",$C255&amp;": "&amp;A255,IF($C255&amp;": "&amp;A255='Calculator - Dropdowns'!$D$6,$C255&amp;": "&amp;A255,"")))</f>
        <v>MSc Sport and Exercise Medicine: PTS1SHSEMS01</v>
      </c>
      <c r="I255" s="17" t="str">
        <f>IF(Table1[[#This Row],[Department]]="","",IF('Calculator - Dropdowns'!$D$5="Postgraduate Taught or Undergraduate",$B255,IF($B255='Calculator - Dropdowns'!$D$5,$B255,"")))</f>
        <v>Postgraduate Taught</v>
      </c>
      <c r="J255" s="17" t="str">
        <f>IF(Table1[[#This Row],[Faculty]]="","",IF('Calculator - Dropdowns'!$D$4="Department",$D255,IF($D255='Calculator - Dropdowns'!$D$4,$D255,"")))</f>
        <v>Sport and Health Sciences</v>
      </c>
      <c r="K255" s="17" t="str">
        <f>IF('Calculator - Dropdowns'!$D$3="Faculty",$E255,IF('Calculator - Dropdowns'!$D$3=E255,E255,""))</f>
        <v>Faculty of Health and Life Sciences</v>
      </c>
    </row>
    <row r="256" spans="1:11" x14ac:dyDescent="0.2">
      <c r="A256" s="11" t="s">
        <v>626</v>
      </c>
      <c r="B256" s="11" t="s">
        <v>32965</v>
      </c>
      <c r="C256" s="11" t="s">
        <v>627</v>
      </c>
      <c r="D256" s="11" t="s">
        <v>152</v>
      </c>
      <c r="E256" s="11" t="s">
        <v>71</v>
      </c>
      <c r="H256" s="17" t="str">
        <f>IF(Table1[[#This Row],[Undergraduate or Postgraduate]]="","",IF('Calculator - Dropdowns'!$D$6="Programme",$C256&amp;": "&amp;A256,IF($C256&amp;": "&amp;A256='Calculator - Dropdowns'!$D$6,$C256&amp;": "&amp;A256,"")))</f>
        <v>MSc Sports Management: PTS1SHSSBE01</v>
      </c>
      <c r="I256" s="17" t="str">
        <f>IF(Table1[[#This Row],[Department]]="","",IF('Calculator - Dropdowns'!$D$5="Postgraduate Taught or Undergraduate",$B256,IF($B256='Calculator - Dropdowns'!$D$5,$B256,"")))</f>
        <v>Postgraduate Taught</v>
      </c>
      <c r="J256" s="17" t="str">
        <f>IF(Table1[[#This Row],[Faculty]]="","",IF('Calculator - Dropdowns'!$D$4="Department",$D256,IF($D256='Calculator - Dropdowns'!$D$4,$D256,"")))</f>
        <v>Sport and Health Sciences</v>
      </c>
      <c r="K256" s="17" t="str">
        <f>IF('Calculator - Dropdowns'!$D$3="Faculty",$E256,IF('Calculator - Dropdowns'!$D$3=E256,E256,""))</f>
        <v>Faculty of Health and Life Sciences</v>
      </c>
    </row>
    <row r="257" spans="1:11" x14ac:dyDescent="0.2">
      <c r="A257" s="11" t="s">
        <v>628</v>
      </c>
      <c r="B257" s="11" t="s">
        <v>32965</v>
      </c>
      <c r="C257" s="11" t="s">
        <v>629</v>
      </c>
      <c r="D257" s="11" t="s">
        <v>152</v>
      </c>
      <c r="E257" s="11" t="s">
        <v>71</v>
      </c>
      <c r="H257" s="17" t="str">
        <f>IF(Table1[[#This Row],[Undergraduate or Postgraduate]]="","",IF('Calculator - Dropdowns'!$D$6="Programme",$C257&amp;": "&amp;A257,IF($C257&amp;": "&amp;A257='Calculator - Dropdowns'!$D$6,$C257&amp;": "&amp;A257,"")))</f>
        <v>MSc Sport and Health Sciences: PTS1SHSSHS01</v>
      </c>
      <c r="I257" s="17" t="str">
        <f>IF(Table1[[#This Row],[Department]]="","",IF('Calculator - Dropdowns'!$D$5="Postgraduate Taught or Undergraduate",$B257,IF($B257='Calculator - Dropdowns'!$D$5,$B257,"")))</f>
        <v>Postgraduate Taught</v>
      </c>
      <c r="J257" s="17" t="str">
        <f>IF(Table1[[#This Row],[Faculty]]="","",IF('Calculator - Dropdowns'!$D$4="Department",$D257,IF($D257='Calculator - Dropdowns'!$D$4,$D257,"")))</f>
        <v>Sport and Health Sciences</v>
      </c>
      <c r="K257" s="17" t="str">
        <f>IF('Calculator - Dropdowns'!$D$3="Faculty",$E257,IF('Calculator - Dropdowns'!$D$3=E257,E257,""))</f>
        <v>Faculty of Health and Life Sciences</v>
      </c>
    </row>
    <row r="258" spans="1:11" x14ac:dyDescent="0.2">
      <c r="A258" s="11" t="s">
        <v>630</v>
      </c>
      <c r="B258" s="11" t="s">
        <v>32965</v>
      </c>
      <c r="C258" s="11" t="s">
        <v>631</v>
      </c>
      <c r="D258" s="11" t="s">
        <v>152</v>
      </c>
      <c r="E258" s="11" t="s">
        <v>71</v>
      </c>
      <c r="H258" s="17" t="str">
        <f>IF(Table1[[#This Row],[Undergraduate or Postgraduate]]="","",IF('Calculator - Dropdowns'!$D$6="Programme",$C258&amp;": "&amp;A258,IF($C258&amp;": "&amp;A258='Calculator - Dropdowns'!$D$6,$C258&amp;": "&amp;A258,"")))</f>
        <v>MSc Paediatric Exercise and Health: PTS1SHSSHS05</v>
      </c>
      <c r="I258" s="17" t="str">
        <f>IF(Table1[[#This Row],[Department]]="","",IF('Calculator - Dropdowns'!$D$5="Postgraduate Taught or Undergraduate",$B258,IF($B258='Calculator - Dropdowns'!$D$5,$B258,"")))</f>
        <v>Postgraduate Taught</v>
      </c>
      <c r="J258" s="17" t="str">
        <f>IF(Table1[[#This Row],[Faculty]]="","",IF('Calculator - Dropdowns'!$D$4="Department",$D258,IF($D258='Calculator - Dropdowns'!$D$4,$D258,"")))</f>
        <v>Sport and Health Sciences</v>
      </c>
      <c r="K258" s="17" t="str">
        <f>IF('Calculator - Dropdowns'!$D$3="Faculty",$E258,IF('Calculator - Dropdowns'!$D$3=E258,E258,""))</f>
        <v>Faculty of Health and Life Sciences</v>
      </c>
    </row>
    <row r="259" spans="1:11" x14ac:dyDescent="0.2">
      <c r="A259" s="11" t="s">
        <v>632</v>
      </c>
      <c r="B259" s="11" t="s">
        <v>32965</v>
      </c>
      <c r="C259" s="11" t="s">
        <v>633</v>
      </c>
      <c r="D259" s="11" t="s">
        <v>112</v>
      </c>
      <c r="E259" s="11" t="s">
        <v>71</v>
      </c>
      <c r="H259" s="17" t="str">
        <f>IF(Table1[[#This Row],[Undergraduate or Postgraduate]]="","",IF('Calculator - Dropdowns'!$D$6="Programme",$C259&amp;": "&amp;A259,IF($C259&amp;": "&amp;A259='Calculator - Dropdowns'!$D$6,$C259&amp;": "&amp;A259,"")))</f>
        <v>MSc Clinical Associate in Psychology (MCAP): PTS1PSYPSY13</v>
      </c>
      <c r="I259" s="17" t="str">
        <f>IF(Table1[[#This Row],[Department]]="","",IF('Calculator - Dropdowns'!$D$5="Postgraduate Taught or Undergraduate",$B259,IF($B259='Calculator - Dropdowns'!$D$5,$B259,"")))</f>
        <v>Postgraduate Taught</v>
      </c>
      <c r="J259" s="17" t="str">
        <f>IF(Table1[[#This Row],[Faculty]]="","",IF('Calculator - Dropdowns'!$D$4="Department",$D259,IF($D259='Calculator - Dropdowns'!$D$4,$D259,"")))</f>
        <v>CEDAR</v>
      </c>
      <c r="K259" s="17" t="str">
        <f>IF('Calculator - Dropdowns'!$D$3="Faculty",$E259,IF('Calculator - Dropdowns'!$D$3=E259,E259,""))</f>
        <v>Faculty of Health and Life Sciences</v>
      </c>
    </row>
    <row r="260" spans="1:11" ht="25.5" x14ac:dyDescent="0.2">
      <c r="A260" s="11" t="s">
        <v>634</v>
      </c>
      <c r="B260" s="11" t="s">
        <v>32965</v>
      </c>
      <c r="C260" s="11" t="s">
        <v>635</v>
      </c>
      <c r="D260" s="11" t="s">
        <v>112</v>
      </c>
      <c r="E260" s="11" t="s">
        <v>71</v>
      </c>
      <c r="H260" s="17" t="str">
        <f>IF(Table1[[#This Row],[Undergraduate or Postgraduate]]="","",IF('Calculator - Dropdowns'!$D$6="Programme",$C260&amp;": "&amp;A260,IF($C260&amp;": "&amp;A260='Calculator - Dropdowns'!$D$6,$C260&amp;": "&amp;A260,"")))</f>
        <v>MSc Clinical Associate in Psychology (Children, Young People and Families): PTS1PSYPSY14</v>
      </c>
      <c r="I260" s="17" t="str">
        <f>IF(Table1[[#This Row],[Department]]="","",IF('Calculator - Dropdowns'!$D$5="Postgraduate Taught or Undergraduate",$B260,IF($B260='Calculator - Dropdowns'!$D$5,$B260,"")))</f>
        <v>Postgraduate Taught</v>
      </c>
      <c r="J260" s="17" t="str">
        <f>IF(Table1[[#This Row],[Faculty]]="","",IF('Calculator - Dropdowns'!$D$4="Department",$D260,IF($D260='Calculator - Dropdowns'!$D$4,$D260,"")))</f>
        <v>CEDAR</v>
      </c>
      <c r="K260" s="17" t="str">
        <f>IF('Calculator - Dropdowns'!$D$3="Faculty",$E260,IF('Calculator - Dropdowns'!$D$3=E260,E260,""))</f>
        <v>Faculty of Health and Life Sciences</v>
      </c>
    </row>
    <row r="261" spans="1:11" x14ac:dyDescent="0.2">
      <c r="A261" s="11" t="s">
        <v>636</v>
      </c>
      <c r="B261" s="11" t="s">
        <v>32965</v>
      </c>
      <c r="C261" s="11" t="s">
        <v>637</v>
      </c>
      <c r="D261" s="11" t="s">
        <v>112</v>
      </c>
      <c r="E261" s="11" t="s">
        <v>71</v>
      </c>
      <c r="H261" s="17" t="str">
        <f>IF(Table1[[#This Row],[Undergraduate or Postgraduate]]="","",IF('Calculator - Dropdowns'!$D$6="Programme",$C261&amp;": "&amp;A261,IF($C261&amp;": "&amp;A261='Calculator - Dropdowns'!$D$6,$C261&amp;": "&amp;A261,"")))</f>
        <v>MSc Clinical Associate in Psychology (MCAP) - Cornwall: PTS1PSYPSYCA</v>
      </c>
      <c r="I261" s="17" t="str">
        <f>IF(Table1[[#This Row],[Department]]="","",IF('Calculator - Dropdowns'!$D$5="Postgraduate Taught or Undergraduate",$B261,IF($B261='Calculator - Dropdowns'!$D$5,$B261,"")))</f>
        <v>Postgraduate Taught</v>
      </c>
      <c r="J261" s="17" t="str">
        <f>IF(Table1[[#This Row],[Faculty]]="","",IF('Calculator - Dropdowns'!$D$4="Department",$D261,IF($D261='Calculator - Dropdowns'!$D$4,$D261,"")))</f>
        <v>CEDAR</v>
      </c>
      <c r="K261" s="17" t="str">
        <f>IF('Calculator - Dropdowns'!$D$3="Faculty",$E261,IF('Calculator - Dropdowns'!$D$3=E261,E261,""))</f>
        <v>Faculty of Health and Life Sciences</v>
      </c>
    </row>
    <row r="262" spans="1:11" ht="25.5" x14ac:dyDescent="0.2">
      <c r="A262" s="11" t="s">
        <v>638</v>
      </c>
      <c r="B262" s="11" t="s">
        <v>32965</v>
      </c>
      <c r="C262" s="11" t="s">
        <v>639</v>
      </c>
      <c r="D262" s="11" t="s">
        <v>112</v>
      </c>
      <c r="E262" s="11" t="s">
        <v>71</v>
      </c>
      <c r="H262" s="17" t="str">
        <f>IF(Table1[[#This Row],[Undergraduate or Postgraduate]]="","",IF('Calculator - Dropdowns'!$D$6="Programme",$C262&amp;": "&amp;A262,IF($C262&amp;": "&amp;A262='Calculator - Dropdowns'!$D$6,$C262&amp;": "&amp;A262,"")))</f>
        <v>MSc Clinical Associate in Psychology (Children, Young People and Families) - Cornwall: PTS1PSYPSYCB</v>
      </c>
      <c r="I262" s="17" t="str">
        <f>IF(Table1[[#This Row],[Department]]="","",IF('Calculator - Dropdowns'!$D$5="Postgraduate Taught or Undergraduate",$B262,IF($B262='Calculator - Dropdowns'!$D$5,$B262,"")))</f>
        <v>Postgraduate Taught</v>
      </c>
      <c r="J262" s="17" t="str">
        <f>IF(Table1[[#This Row],[Faculty]]="","",IF('Calculator - Dropdowns'!$D$4="Department",$D262,IF($D262='Calculator - Dropdowns'!$D$4,$D262,"")))</f>
        <v>CEDAR</v>
      </c>
      <c r="K262" s="17" t="str">
        <f>IF('Calculator - Dropdowns'!$D$3="Faculty",$E262,IF('Calculator - Dropdowns'!$D$3=E262,E262,""))</f>
        <v>Faculty of Health and Life Sciences</v>
      </c>
    </row>
    <row r="263" spans="1:11" x14ac:dyDescent="0.2">
      <c r="A263" s="11" t="s">
        <v>749</v>
      </c>
      <c r="B263" s="11" t="s">
        <v>32965</v>
      </c>
      <c r="C263" s="11" t="s">
        <v>750</v>
      </c>
      <c r="D263" s="11" t="s">
        <v>409</v>
      </c>
      <c r="E263" s="11" t="s">
        <v>82</v>
      </c>
      <c r="H263" s="17" t="str">
        <f>IF(Table1[[#This Row],[Undergraduate or Postgraduate]]="","",IF('Calculator - Dropdowns'!$D$6="Programme",$C263&amp;": "&amp;A263,IF($C263&amp;": "&amp;A263='Calculator - Dropdowns'!$D$6,$C263&amp;": "&amp;A263,"")))</f>
        <v>PGCert Water Informatics (WISE): PCT0ECSECS01</v>
      </c>
      <c r="I263" s="17" t="str">
        <f>IF(Table1[[#This Row],[Department]]="","",IF('Calculator - Dropdowns'!$D$5="Postgraduate Taught or Undergraduate",$B263,IF($B263='Calculator - Dropdowns'!$D$5,$B263,"")))</f>
        <v>Postgraduate Taught</v>
      </c>
      <c r="J263" s="17" t="str">
        <f>IF(Table1[[#This Row],[Faculty]]="","",IF('Calculator - Dropdowns'!$D$4="Department",$D263,IF($D263='Calculator - Dropdowns'!$D$4,$D263,"")))</f>
        <v>Engineering</v>
      </c>
      <c r="K263" s="17" t="str">
        <f>IF('Calculator - Dropdowns'!$D$3="Faculty",$E263,IF('Calculator - Dropdowns'!$D$3=E263,E263,""))</f>
        <v>Faculty of Environment, Science and Economy</v>
      </c>
    </row>
    <row r="264" spans="1:11" x14ac:dyDescent="0.2">
      <c r="A264" s="11" t="s">
        <v>751</v>
      </c>
      <c r="B264" s="11" t="s">
        <v>32965</v>
      </c>
      <c r="C264" s="11" t="s">
        <v>752</v>
      </c>
      <c r="D264" s="11" t="s">
        <v>409</v>
      </c>
      <c r="E264" s="11" t="s">
        <v>82</v>
      </c>
      <c r="H264" s="17" t="str">
        <f>IF(Table1[[#This Row],[Undergraduate or Postgraduate]]="","",IF('Calculator - Dropdowns'!$D$6="Programme",$C264&amp;": "&amp;A264,IF($C264&amp;": "&amp;A264='Calculator - Dropdowns'!$D$6,$C264&amp;": "&amp;A264,"")))</f>
        <v>PGCert Metamaterials: PCT0ECSPHY01</v>
      </c>
      <c r="I264" s="17" t="str">
        <f>IF(Table1[[#This Row],[Department]]="","",IF('Calculator - Dropdowns'!$D$5="Postgraduate Taught or Undergraduate",$B264,IF($B264='Calculator - Dropdowns'!$D$5,$B264,"")))</f>
        <v>Postgraduate Taught</v>
      </c>
      <c r="J264" s="17" t="str">
        <f>IF(Table1[[#This Row],[Faculty]]="","",IF('Calculator - Dropdowns'!$D$4="Department",$D264,IF($D264='Calculator - Dropdowns'!$D$4,$D264,"")))</f>
        <v>Engineering</v>
      </c>
      <c r="K264" s="17" t="str">
        <f>IF('Calculator - Dropdowns'!$D$3="Faculty",$E264,IF('Calculator - Dropdowns'!$D$3=E264,E264,""))</f>
        <v>Faculty of Environment, Science and Economy</v>
      </c>
    </row>
    <row r="265" spans="1:11" x14ac:dyDescent="0.2">
      <c r="A265" s="11" t="s">
        <v>753</v>
      </c>
      <c r="B265" s="11" t="s">
        <v>32965</v>
      </c>
      <c r="C265" s="11" t="s">
        <v>754</v>
      </c>
      <c r="D265" s="11" t="s">
        <v>180</v>
      </c>
      <c r="E265" s="11" t="s">
        <v>76</v>
      </c>
      <c r="H265" s="17" t="str">
        <f>IF(Table1[[#This Row],[Undergraduate or Postgraduate]]="","",IF('Calculator - Dropdowns'!$D$6="Programme",$C265&amp;": "&amp;A265,IF($C265&amp;": "&amp;A265='Calculator - Dropdowns'!$D$6,$C265&amp;": "&amp;A265,"")))</f>
        <v>PGCert Teaching English to Speakers of Other Languages: PCT1EDUEDU29</v>
      </c>
      <c r="I265" s="17" t="str">
        <f>IF(Table1[[#This Row],[Department]]="","",IF('Calculator - Dropdowns'!$D$5="Postgraduate Taught or Undergraduate",$B265,IF($B265='Calculator - Dropdowns'!$D$5,$B265,"")))</f>
        <v>Postgraduate Taught</v>
      </c>
      <c r="J265" s="17" t="str">
        <f>IF(Table1[[#This Row],[Faculty]]="","",IF('Calculator - Dropdowns'!$D$4="Department",$D265,IF($D265='Calculator - Dropdowns'!$D$4,$D265,"")))</f>
        <v>School of Education</v>
      </c>
      <c r="K265" s="17" t="str">
        <f>IF('Calculator - Dropdowns'!$D$3="Faculty",$E265,IF('Calculator - Dropdowns'!$D$3=E265,E265,""))</f>
        <v>Faculty of Humanities, Arts and Social Sciences</v>
      </c>
    </row>
    <row r="266" spans="1:11" x14ac:dyDescent="0.2">
      <c r="A266" s="11" t="s">
        <v>757</v>
      </c>
      <c r="B266" s="11" t="s">
        <v>32965</v>
      </c>
      <c r="C266" s="11" t="s">
        <v>758</v>
      </c>
      <c r="D266" s="11" t="s">
        <v>75</v>
      </c>
      <c r="E266" s="11" t="s">
        <v>76</v>
      </c>
      <c r="H266" s="17" t="str">
        <f>IF(Table1[[#This Row],[Undergraduate or Postgraduate]]="","",IF('Calculator - Dropdowns'!$D$6="Programme",$C266&amp;": "&amp;A266,IF($C266&amp;": "&amp;A266='Calculator - Dropdowns'!$D$6,$C266&amp;": "&amp;A266,"")))</f>
        <v>PGCert Contemporary Legal Studies in Bangkok: PCT1LAWLAW01</v>
      </c>
      <c r="I266" s="17" t="str">
        <f>IF(Table1[[#This Row],[Department]]="","",IF('Calculator - Dropdowns'!$D$5="Postgraduate Taught or Undergraduate",$B266,IF($B266='Calculator - Dropdowns'!$D$5,$B266,"")))</f>
        <v>Postgraduate Taught</v>
      </c>
      <c r="J266" s="17" t="str">
        <f>IF(Table1[[#This Row],[Faculty]]="","",IF('Calculator - Dropdowns'!$D$4="Department",$D266,IF($D266='Calculator - Dropdowns'!$D$4,$D266,"")))</f>
        <v>The Law School</v>
      </c>
      <c r="K266" s="17" t="str">
        <f>IF('Calculator - Dropdowns'!$D$3="Faculty",$E266,IF('Calculator - Dropdowns'!$D$3=E266,E266,""))</f>
        <v>Faculty of Humanities, Arts and Social Sciences</v>
      </c>
    </row>
    <row r="267" spans="1:11" x14ac:dyDescent="0.2">
      <c r="A267" s="11" t="s">
        <v>769</v>
      </c>
      <c r="B267" s="11" t="s">
        <v>32965</v>
      </c>
      <c r="C267" s="11" t="s">
        <v>770</v>
      </c>
      <c r="D267" s="11" t="s">
        <v>344</v>
      </c>
      <c r="E267" s="11" t="s">
        <v>82</v>
      </c>
      <c r="H267" s="17" t="str">
        <f>IF(Table1[[#This Row],[Undergraduate or Postgraduate]]="","",IF('Calculator - Dropdowns'!$D$6="Programme",$C267&amp;": "&amp;A267,IF($C267&amp;": "&amp;A267='Calculator - Dropdowns'!$D$6,$C267&amp;": "&amp;A267,"")))</f>
        <v>PGDip Economics Research: PDP1SBESBE04</v>
      </c>
      <c r="I267" s="17" t="str">
        <f>IF(Table1[[#This Row],[Department]]="","",IF('Calculator - Dropdowns'!$D$5="Postgraduate Taught or Undergraduate",$B267,IF($B267='Calculator - Dropdowns'!$D$5,$B267,"")))</f>
        <v>Postgraduate Taught</v>
      </c>
      <c r="J267" s="17" t="str">
        <f>IF(Table1[[#This Row],[Faculty]]="","",IF('Calculator - Dropdowns'!$D$4="Department",$D267,IF($D267='Calculator - Dropdowns'!$D$4,$D267,"")))</f>
        <v>Economics</v>
      </c>
      <c r="K267" s="17" t="str">
        <f>IF('Calculator - Dropdowns'!$D$3="Faculty",$E267,IF('Calculator - Dropdowns'!$D$3=E267,E267,""))</f>
        <v>Faculty of Environment, Science and Economy</v>
      </c>
    </row>
    <row r="268" spans="1:11" x14ac:dyDescent="0.2">
      <c r="A268" s="11" t="s">
        <v>759</v>
      </c>
      <c r="B268" s="11" t="s">
        <v>32965</v>
      </c>
      <c r="C268" s="11" t="s">
        <v>760</v>
      </c>
      <c r="D268" s="11" t="s">
        <v>409</v>
      </c>
      <c r="E268" s="11" t="s">
        <v>82</v>
      </c>
      <c r="H268" s="17" t="str">
        <f>IF(Table1[[#This Row],[Undergraduate or Postgraduate]]="","",IF('Calculator - Dropdowns'!$D$6="Programme",$C268&amp;": "&amp;A268,IF($C268&amp;": "&amp;A268='Calculator - Dropdowns'!$D$6,$C268&amp;": "&amp;A268,"")))</f>
        <v>PGDip Water Informatics (WISE): PDP0ECSECS02</v>
      </c>
      <c r="I268" s="17" t="str">
        <f>IF(Table1[[#This Row],[Department]]="","",IF('Calculator - Dropdowns'!$D$5="Postgraduate Taught or Undergraduate",$B268,IF($B268='Calculator - Dropdowns'!$D$5,$B268,"")))</f>
        <v>Postgraduate Taught</v>
      </c>
      <c r="J268" s="17" t="str">
        <f>IF(Table1[[#This Row],[Faculty]]="","",IF('Calculator - Dropdowns'!$D$4="Department",$D268,IF($D268='Calculator - Dropdowns'!$D$4,$D268,"")))</f>
        <v>Engineering</v>
      </c>
      <c r="K268" s="17" t="str">
        <f>IF('Calculator - Dropdowns'!$D$3="Faculty",$E268,IF('Calculator - Dropdowns'!$D$3=E268,E268,""))</f>
        <v>Faculty of Environment, Science and Economy</v>
      </c>
    </row>
    <row r="269" spans="1:11" x14ac:dyDescent="0.2">
      <c r="A269" s="11" t="s">
        <v>761</v>
      </c>
      <c r="B269" s="11" t="s">
        <v>32965</v>
      </c>
      <c r="C269" s="11" t="s">
        <v>762</v>
      </c>
      <c r="D269" s="11" t="s">
        <v>32279</v>
      </c>
      <c r="E269" s="11" t="s">
        <v>82</v>
      </c>
      <c r="H269" s="17" t="str">
        <f>IF(Table1[[#This Row],[Undergraduate or Postgraduate]]="","",IF('Calculator - Dropdowns'!$D$6="Programme",$C269&amp;": "&amp;A269,IF($C269&amp;": "&amp;A269='Calculator - Dropdowns'!$D$6,$C269&amp;": "&amp;A269,"")))</f>
        <v>PGDip Human Resource Management: PDP0SBESBE02</v>
      </c>
      <c r="I269" s="17" t="str">
        <f>IF(Table1[[#This Row],[Department]]="","",IF('Calculator - Dropdowns'!$D$5="Postgraduate Taught or Undergraduate",$B269,IF($B269='Calculator - Dropdowns'!$D$5,$B269,"")))</f>
        <v>Postgraduate Taught</v>
      </c>
      <c r="J269" s="17" t="str">
        <f>IF(Table1[[#This Row],[Faculty]]="","",IF('Calculator - Dropdowns'!$D$4="Department",$D269,IF($D269='Calculator - Dropdowns'!$D$4,$D269,"")))</f>
        <v>Organisational Behaviour and HRM</v>
      </c>
      <c r="K269" s="17" t="str">
        <f>IF('Calculator - Dropdowns'!$D$3="Faculty",$E269,IF('Calculator - Dropdowns'!$D$3=E269,E269,""))</f>
        <v>Faculty of Environment, Science and Economy</v>
      </c>
    </row>
    <row r="270" spans="1:11" x14ac:dyDescent="0.2">
      <c r="A270" s="11" t="s">
        <v>763</v>
      </c>
      <c r="B270" s="11" t="s">
        <v>32965</v>
      </c>
      <c r="C270" s="11" t="s">
        <v>764</v>
      </c>
      <c r="D270" s="11" t="s">
        <v>391</v>
      </c>
      <c r="E270" s="11" t="s">
        <v>82</v>
      </c>
      <c r="H270" s="17" t="str">
        <f>IF(Table1[[#This Row],[Undergraduate or Postgraduate]]="","",IF('Calculator - Dropdowns'!$D$6="Programme",$C270&amp;": "&amp;A270,IF($C270&amp;": "&amp;A270='Calculator - Dropdowns'!$D$6,$C270&amp;": "&amp;A270,"")))</f>
        <v>PGDip Mining Engineering - Cornwall: PDP1CSMCSMCA</v>
      </c>
      <c r="I270" s="17" t="str">
        <f>IF(Table1[[#This Row],[Department]]="","",IF('Calculator - Dropdowns'!$D$5="Postgraduate Taught or Undergraduate",$B270,IF($B270='Calculator - Dropdowns'!$D$5,$B270,"")))</f>
        <v>Postgraduate Taught</v>
      </c>
      <c r="J270" s="17" t="str">
        <f>IF(Table1[[#This Row],[Faculty]]="","",IF('Calculator - Dropdowns'!$D$4="Department",$D270,IF($D270='Calculator - Dropdowns'!$D$4,$D270,"")))</f>
        <v>Mining and Minerals</v>
      </c>
      <c r="K270" s="17" t="str">
        <f>IF('Calculator - Dropdowns'!$D$3="Faculty",$E270,IF('Calculator - Dropdowns'!$D$3=E270,E270,""))</f>
        <v>Faculty of Environment, Science and Economy</v>
      </c>
    </row>
    <row r="271" spans="1:11" ht="25.5" x14ac:dyDescent="0.2">
      <c r="A271" s="11" t="s">
        <v>765</v>
      </c>
      <c r="B271" s="11" t="s">
        <v>32965</v>
      </c>
      <c r="C271" s="11" t="s">
        <v>766</v>
      </c>
      <c r="D271" s="11" t="s">
        <v>391</v>
      </c>
      <c r="E271" s="11" t="s">
        <v>82</v>
      </c>
      <c r="H271" s="17" t="str">
        <f>IF(Table1[[#This Row],[Undergraduate or Postgraduate]]="","",IF('Calculator - Dropdowns'!$D$6="Programme",$C271&amp;": "&amp;A271,IF($C271&amp;": "&amp;A271='Calculator - Dropdowns'!$D$6,$C271&amp;": "&amp;A271,"")))</f>
        <v>PGDip Surveying and Land Environmental Management - Cornwall: PDP1CSMCSMCC</v>
      </c>
      <c r="I271" s="17" t="str">
        <f>IF(Table1[[#This Row],[Department]]="","",IF('Calculator - Dropdowns'!$D$5="Postgraduate Taught or Undergraduate",$B271,IF($B271='Calculator - Dropdowns'!$D$5,$B271,"")))</f>
        <v>Postgraduate Taught</v>
      </c>
      <c r="J271" s="17" t="str">
        <f>IF(Table1[[#This Row],[Faculty]]="","",IF('Calculator - Dropdowns'!$D$4="Department",$D271,IF($D271='Calculator - Dropdowns'!$D$4,$D271,"")))</f>
        <v>Mining and Minerals</v>
      </c>
      <c r="K271" s="17" t="str">
        <f>IF('Calculator - Dropdowns'!$D$3="Faculty",$E271,IF('Calculator - Dropdowns'!$D$3=E271,E271,""))</f>
        <v>Faculty of Environment, Science and Economy</v>
      </c>
    </row>
    <row r="272" spans="1:11" x14ac:dyDescent="0.2">
      <c r="A272" s="11" t="s">
        <v>767</v>
      </c>
      <c r="B272" s="11" t="s">
        <v>32965</v>
      </c>
      <c r="C272" s="11" t="s">
        <v>768</v>
      </c>
      <c r="D272" s="11" t="s">
        <v>180</v>
      </c>
      <c r="E272" s="11" t="s">
        <v>76</v>
      </c>
      <c r="H272" s="17" t="str">
        <f>IF(Table1[[#This Row],[Undergraduate or Postgraduate]]="","",IF('Calculator - Dropdowns'!$D$6="Programme",$C272&amp;": "&amp;A272,IF($C272&amp;": "&amp;A272='Calculator - Dropdowns'!$D$6,$C272&amp;": "&amp;A272,"")))</f>
        <v>PGDip Teaching English to Speakers of Other Languages: PDP1EDUEDU07</v>
      </c>
      <c r="I272" s="17" t="str">
        <f>IF(Table1[[#This Row],[Department]]="","",IF('Calculator - Dropdowns'!$D$5="Postgraduate Taught or Undergraduate",$B272,IF($B272='Calculator - Dropdowns'!$D$5,$B272,"")))</f>
        <v>Postgraduate Taught</v>
      </c>
      <c r="J272" s="17" t="str">
        <f>IF(Table1[[#This Row],[Faculty]]="","",IF('Calculator - Dropdowns'!$D$4="Department",$D272,IF($D272='Calculator - Dropdowns'!$D$4,$D272,"")))</f>
        <v>School of Education</v>
      </c>
      <c r="K272" s="17" t="str">
        <f>IF('Calculator - Dropdowns'!$D$3="Faculty",$E272,IF('Calculator - Dropdowns'!$D$3=E272,E272,""))</f>
        <v>Faculty of Humanities, Arts and Social Sciences</v>
      </c>
    </row>
    <row r="273" spans="1:11" x14ac:dyDescent="0.2">
      <c r="A273" s="11" t="s">
        <v>31962</v>
      </c>
      <c r="B273" s="11" t="s">
        <v>32965</v>
      </c>
      <c r="C273" s="11" t="s">
        <v>32274</v>
      </c>
      <c r="D273" s="11" t="s">
        <v>206</v>
      </c>
      <c r="E273" s="11" t="s">
        <v>76</v>
      </c>
      <c r="H273" s="17" t="str">
        <f>IF(Table1[[#This Row],[Undergraduate or Postgraduate]]="","",IF('Calculator - Dropdowns'!$D$6="Programme",$C273&amp;": "&amp;A273,IF($C273&amp;": "&amp;A273='Calculator - Dropdowns'!$D$6,$C273&amp;": "&amp;A273,"")))</f>
        <v>PGDip International Heritage and Consultancy (Cornwall): PDP0EGLHPSCA</v>
      </c>
      <c r="I273" s="17" t="str">
        <f>IF(Table1[[#This Row],[Department]]="","",IF('Calculator - Dropdowns'!$D$5="Postgraduate Taught or Undergraduate",$B273,IF($B273='Calculator - Dropdowns'!$D$5,$B273,"")))</f>
        <v>Postgraduate Taught</v>
      </c>
      <c r="J273" s="17" t="str">
        <f>IF(Table1[[#This Row],[Faculty]]="","",IF('Calculator - Dropdowns'!$D$4="Department",$D273,IF($D273='Calculator - Dropdowns'!$D$4,$D273,"")))</f>
        <v>History at Penryn</v>
      </c>
      <c r="K273" s="17" t="str">
        <f>IF('Calculator - Dropdowns'!$D$3="Faculty",$E273,IF('Calculator - Dropdowns'!$D$3=E273,E273,""))</f>
        <v>Faculty of Humanities, Arts and Social Sciences</v>
      </c>
    </row>
    <row r="274" spans="1:11" x14ac:dyDescent="0.2">
      <c r="A274" s="11" t="s">
        <v>4176</v>
      </c>
      <c r="B274" s="11" t="s">
        <v>32965</v>
      </c>
      <c r="C274" s="11" t="s">
        <v>32285</v>
      </c>
      <c r="D274" s="11" t="s">
        <v>217</v>
      </c>
      <c r="E274" s="11" t="s">
        <v>76</v>
      </c>
      <c r="H274" s="17" t="str">
        <f>IF(Table1[[#This Row],[Undergraduate or Postgraduate]]="","",IF('Calculator - Dropdowns'!$D$6="Programme",$C274&amp;": "&amp;A274,IF($C274&amp;": "&amp;A274='Calculator - Dropdowns'!$D$6,$C274&amp;": "&amp;A274,"")))</f>
        <v>PGDip Cultures and Environments of Health: PDP1HPSHPS01</v>
      </c>
      <c r="I274" s="17" t="str">
        <f>IF(Table1[[#This Row],[Department]]="","",IF('Calculator - Dropdowns'!$D$5="Postgraduate Taught or Undergraduate",$B274,IF($B274='Calculator - Dropdowns'!$D$5,$B274,"")))</f>
        <v>Postgraduate Taught</v>
      </c>
      <c r="J274" s="17" t="str">
        <f>IF(Table1[[#This Row],[Faculty]]="","",IF('Calculator - Dropdowns'!$D$4="Department",$D274,IF($D274='Calculator - Dropdowns'!$D$4,$D274,"")))</f>
        <v>History</v>
      </c>
      <c r="K274" s="17" t="str">
        <f>IF('Calculator - Dropdowns'!$D$3="Faculty",$E274,IF('Calculator - Dropdowns'!$D$3=E274,E274,""))</f>
        <v>Faculty of Humanities, Arts and Social Sciences</v>
      </c>
    </row>
    <row r="275" spans="1:11" ht="25.5" x14ac:dyDescent="0.2">
      <c r="A275" s="11" t="s">
        <v>771</v>
      </c>
      <c r="B275" s="11" t="s">
        <v>32965</v>
      </c>
      <c r="C275" s="11" t="s">
        <v>772</v>
      </c>
      <c r="D275" s="11" t="s">
        <v>112</v>
      </c>
      <c r="E275" s="11" t="s">
        <v>71</v>
      </c>
      <c r="H275" s="17" t="str">
        <f>IF(Table1[[#This Row],[Undergraduate or Postgraduate]]="","",IF('Calculator - Dropdowns'!$D$6="Programme",$C275&amp;": "&amp;A275,IF($C275&amp;": "&amp;A275='Calculator - Dropdowns'!$D$6,$C275&amp;": "&amp;A275,"")))</f>
        <v>PGDip Psychological Therapies Practice (High Intensity Cognitive Behavioural Therapy): PDP1PSYPSY05</v>
      </c>
      <c r="I275" s="17" t="str">
        <f>IF(Table1[[#This Row],[Department]]="","",IF('Calculator - Dropdowns'!$D$5="Postgraduate Taught or Undergraduate",$B275,IF($B275='Calculator - Dropdowns'!$D$5,$B275,"")))</f>
        <v>Postgraduate Taught</v>
      </c>
      <c r="J275" s="17" t="str">
        <f>IF(Table1[[#This Row],[Faculty]]="","",IF('Calculator - Dropdowns'!$D$4="Department",$D275,IF($D275='Calculator - Dropdowns'!$D$4,$D275,"")))</f>
        <v>CEDAR</v>
      </c>
      <c r="K275" s="17" t="str">
        <f>IF('Calculator - Dropdowns'!$D$3="Faculty",$E275,IF('Calculator - Dropdowns'!$D$3=E275,E275,""))</f>
        <v>Faculty of Health and Life Sciences</v>
      </c>
    </row>
    <row r="276" spans="1:11" ht="25.5" x14ac:dyDescent="0.2">
      <c r="A276" s="11" t="s">
        <v>773</v>
      </c>
      <c r="B276" s="11" t="s">
        <v>32965</v>
      </c>
      <c r="C276" s="11" t="s">
        <v>774</v>
      </c>
      <c r="D276" s="11" t="s">
        <v>112</v>
      </c>
      <c r="E276" s="11" t="s">
        <v>71</v>
      </c>
      <c r="H276" s="17" t="str">
        <f>IF(Table1[[#This Row],[Undergraduate or Postgraduate]]="","",IF('Calculator - Dropdowns'!$D$6="Programme",$C276&amp;": "&amp;A276,IF($C276&amp;": "&amp;A276='Calculator - Dropdowns'!$D$6,$C276&amp;": "&amp;A276,"")))</f>
        <v>PGDip Psychological Therapies Practice (Children, Young People and Families): PDP1PSYPSY06</v>
      </c>
      <c r="I276" s="17" t="str">
        <f>IF(Table1[[#This Row],[Department]]="","",IF('Calculator - Dropdowns'!$D$5="Postgraduate Taught or Undergraduate",$B276,IF($B276='Calculator - Dropdowns'!$D$5,$B276,"")))</f>
        <v>Postgraduate Taught</v>
      </c>
      <c r="J276" s="17" t="str">
        <f>IF(Table1[[#This Row],[Faculty]]="","",IF('Calculator - Dropdowns'!$D$4="Department",$D276,IF($D276='Calculator - Dropdowns'!$D$4,$D276,"")))</f>
        <v>CEDAR</v>
      </c>
      <c r="K276" s="17" t="str">
        <f>IF('Calculator - Dropdowns'!$D$3="Faculty",$E276,IF('Calculator - Dropdowns'!$D$3=E276,E276,""))</f>
        <v>Faculty of Health and Life Sciences</v>
      </c>
    </row>
    <row r="277" spans="1:11" x14ac:dyDescent="0.2">
      <c r="A277" s="11" t="s">
        <v>775</v>
      </c>
      <c r="B277" s="11" t="s">
        <v>32965</v>
      </c>
      <c r="C277" s="11" t="s">
        <v>776</v>
      </c>
      <c r="D277" s="11" t="s">
        <v>112</v>
      </c>
      <c r="E277" s="11" t="s">
        <v>71</v>
      </c>
      <c r="H277" s="17" t="str">
        <f>IF(Table1[[#This Row],[Undergraduate or Postgraduate]]="","",IF('Calculator - Dropdowns'!$D$6="Programme",$C277&amp;": "&amp;A277,IF($C277&amp;": "&amp;A277='Calculator - Dropdowns'!$D$6,$C277&amp;": "&amp;A277,"")))</f>
        <v>PGDip Mental Health Practice in Education Settings: PDP1PSYPSY07</v>
      </c>
      <c r="I277" s="17" t="str">
        <f>IF(Table1[[#This Row],[Department]]="","",IF('Calculator - Dropdowns'!$D$5="Postgraduate Taught or Undergraduate",$B277,IF($B277='Calculator - Dropdowns'!$D$5,$B277,"")))</f>
        <v>Postgraduate Taught</v>
      </c>
      <c r="J277" s="17" t="str">
        <f>IF(Table1[[#This Row],[Faculty]]="","",IF('Calculator - Dropdowns'!$D$4="Department",$D277,IF($D277='Calculator - Dropdowns'!$D$4,$D277,"")))</f>
        <v>CEDAR</v>
      </c>
      <c r="K277" s="17" t="str">
        <f>IF('Calculator - Dropdowns'!$D$3="Faculty",$E277,IF('Calculator - Dropdowns'!$D$3=E277,E277,""))</f>
        <v>Faculty of Health and Life Sciences</v>
      </c>
    </row>
    <row r="278" spans="1:11" ht="38.25" x14ac:dyDescent="0.2">
      <c r="A278" s="11" t="s">
        <v>777</v>
      </c>
      <c r="B278" s="11" t="s">
        <v>32965</v>
      </c>
      <c r="C278" s="11" t="s">
        <v>778</v>
      </c>
      <c r="D278" s="11" t="s">
        <v>112</v>
      </c>
      <c r="E278" s="11" t="s">
        <v>71</v>
      </c>
      <c r="H278" s="17" t="str">
        <f>IF(Table1[[#This Row],[Undergraduate or Postgraduate]]="","",IF('Calculator - Dropdowns'!$D$6="Programme",$C278&amp;": "&amp;A278,IF($C278&amp;": "&amp;A278='Calculator - Dropdowns'!$D$6,$C278&amp;": "&amp;A278,"")))</f>
        <v>PGDip Psychological Therapies Practice (Low Intensity Cognitive Behavioural Therapy for Children, Young People and Families): PDP1PSYPSY09</v>
      </c>
      <c r="I278" s="17" t="str">
        <f>IF(Table1[[#This Row],[Department]]="","",IF('Calculator - Dropdowns'!$D$5="Postgraduate Taught or Undergraduate",$B278,IF($B278='Calculator - Dropdowns'!$D$5,$B278,"")))</f>
        <v>Postgraduate Taught</v>
      </c>
      <c r="J278" s="17" t="str">
        <f>IF(Table1[[#This Row],[Faculty]]="","",IF('Calculator - Dropdowns'!$D$4="Department",$D278,IF($D278='Calculator - Dropdowns'!$D$4,$D278,"")))</f>
        <v>CEDAR</v>
      </c>
      <c r="K278" s="17" t="str">
        <f>IF('Calculator - Dropdowns'!$D$3="Faculty",$E278,IF('Calculator - Dropdowns'!$D$3=E278,E278,""))</f>
        <v>Faculty of Health and Life Sciences</v>
      </c>
    </row>
    <row r="279" spans="1:11" x14ac:dyDescent="0.2">
      <c r="A279" s="11" t="s">
        <v>33885</v>
      </c>
      <c r="B279" s="11" t="s">
        <v>32965</v>
      </c>
      <c r="C279" s="11" t="s">
        <v>33886</v>
      </c>
      <c r="D279" s="11" t="s">
        <v>32276</v>
      </c>
      <c r="E279" s="11" t="s">
        <v>82</v>
      </c>
      <c r="H279" s="17" t="str">
        <f>IF(Table1[[#This Row],[Undergraduate or Postgraduate]]="","",IF('Calculator - Dropdowns'!$D$6="Programme",$C279&amp;": "&amp;A279,IF($C279&amp;": "&amp;A279='Calculator - Dropdowns'!$D$6,$C279&amp;": "&amp;A279,"")))</f>
        <v>MSc Management with Industrial Experience: PTS2SBESBE15</v>
      </c>
      <c r="I279" s="17" t="str">
        <f>IF(Table1[[#This Row],[Department]]="","",IF('Calculator - Dropdowns'!$D$5="Postgraduate Taught or Undergraduate",$B279,IF($B279='Calculator - Dropdowns'!$D$5,$B279,"")))</f>
        <v>Postgraduate Taught</v>
      </c>
      <c r="J279" s="17" t="str">
        <f>IF(Table1[[#This Row],[Faculty]]="","",IF('Calculator - Dropdowns'!$D$4="Department",$D279,IF($D279='Calculator - Dropdowns'!$D$4,$D279,"")))</f>
        <v>Business Strategy and Marketing</v>
      </c>
      <c r="K279" s="17" t="str">
        <f>IF('Calculator - Dropdowns'!$D$3="Faculty",$E279,IF('Calculator - Dropdowns'!$D$3=E279,E279,""))</f>
        <v>Faculty of Environment, Science and Economy</v>
      </c>
    </row>
    <row r="280" spans="1:11" x14ac:dyDescent="0.2">
      <c r="A280" s="11" t="s">
        <v>33887</v>
      </c>
      <c r="B280" s="11" t="s">
        <v>32965</v>
      </c>
      <c r="C280" s="11" t="s">
        <v>33888</v>
      </c>
      <c r="D280" s="11" t="s">
        <v>32276</v>
      </c>
      <c r="E280" s="11" t="s">
        <v>82</v>
      </c>
      <c r="H280" s="17" t="str">
        <f>IF(Table1[[#This Row],[Undergraduate or Postgraduate]]="","",IF('Calculator - Dropdowns'!$D$6="Programme",$C280&amp;": "&amp;A280,IF($C280&amp;": "&amp;A280='Calculator - Dropdowns'!$D$6,$C280&amp;": "&amp;A280,"")))</f>
        <v>MSc Marketing with Industrial Experience: PTS2SBESBE16</v>
      </c>
      <c r="I280" s="17" t="str">
        <f>IF(Table1[[#This Row],[Department]]="","",IF('Calculator - Dropdowns'!$D$5="Postgraduate Taught or Undergraduate",$B280,IF($B280='Calculator - Dropdowns'!$D$5,$B280,"")))</f>
        <v>Postgraduate Taught</v>
      </c>
      <c r="J280" s="17" t="str">
        <f>IF(Table1[[#This Row],[Faculty]]="","",IF('Calculator - Dropdowns'!$D$4="Department",$D280,IF($D280='Calculator - Dropdowns'!$D$4,$D280,"")))</f>
        <v>Business Strategy and Marketing</v>
      </c>
      <c r="K280" s="17" t="str">
        <f>IF('Calculator - Dropdowns'!$D$3="Faculty",$E280,IF('Calculator - Dropdowns'!$D$3=E280,E280,""))</f>
        <v>Faculty of Environment, Science and Economy</v>
      </c>
    </row>
    <row r="281" spans="1:11" x14ac:dyDescent="0.2">
      <c r="A281" s="11" t="s">
        <v>33889</v>
      </c>
      <c r="B281" s="11" t="s">
        <v>32965</v>
      </c>
      <c r="C281" s="11" t="s">
        <v>33890</v>
      </c>
      <c r="D281" s="11" t="s">
        <v>32276</v>
      </c>
      <c r="E281" s="11" t="s">
        <v>82</v>
      </c>
      <c r="H281" s="17" t="str">
        <f>IF(Table1[[#This Row],[Undergraduate or Postgraduate]]="","",IF('Calculator - Dropdowns'!$D$6="Programme",$C281&amp;": "&amp;A281,IF($C281&amp;": "&amp;A281='Calculator - Dropdowns'!$D$6,$C281&amp;": "&amp;A281,"")))</f>
        <v>MSc Digital Marketing with Industrial Experience: PTS2SBESBE17</v>
      </c>
      <c r="I281" s="17" t="str">
        <f>IF(Table1[[#This Row],[Department]]="","",IF('Calculator - Dropdowns'!$D$5="Postgraduate Taught or Undergraduate",$B281,IF($B281='Calculator - Dropdowns'!$D$5,$B281,"")))</f>
        <v>Postgraduate Taught</v>
      </c>
      <c r="J281" s="17" t="str">
        <f>IF(Table1[[#This Row],[Faculty]]="","",IF('Calculator - Dropdowns'!$D$4="Department",$D281,IF($D281='Calculator - Dropdowns'!$D$4,$D281,"")))</f>
        <v>Business Strategy and Marketing</v>
      </c>
      <c r="K281" s="17" t="str">
        <f>IF('Calculator - Dropdowns'!$D$3="Faculty",$E281,IF('Calculator - Dropdowns'!$D$3=E281,E281,""))</f>
        <v>Faculty of Environment, Science and Economy</v>
      </c>
    </row>
    <row r="282" spans="1:11" x14ac:dyDescent="0.2">
      <c r="A282" s="11" t="s">
        <v>795</v>
      </c>
      <c r="B282" s="11" t="s">
        <v>32965</v>
      </c>
      <c r="C282" s="11" t="s">
        <v>796</v>
      </c>
      <c r="D282" s="11" t="s">
        <v>344</v>
      </c>
      <c r="E282" s="11" t="s">
        <v>82</v>
      </c>
      <c r="H282" s="17" t="str">
        <f>IF(Table1[[#This Row],[Undergraduate or Postgraduate]]="","",IF('Calculator - Dropdowns'!$D$6="Programme",$C282&amp;": "&amp;A282,IF($C282&amp;": "&amp;A282='Calculator - Dropdowns'!$D$6,$C282&amp;": "&amp;A282,"")))</f>
        <v>MRes Economics (PhD pathway): PTR2SBESBE02</v>
      </c>
      <c r="I282" s="17" t="str">
        <f>IF(Table1[[#This Row],[Department]]="","",IF('Calculator - Dropdowns'!$D$5="Postgraduate Taught or Undergraduate",$B282,IF($B282='Calculator - Dropdowns'!$D$5,$B282,"")))</f>
        <v>Postgraduate Taught</v>
      </c>
      <c r="J282" s="17" t="str">
        <f>IF(Table1[[#This Row],[Faculty]]="","",IF('Calculator - Dropdowns'!$D$4="Department",$D282,IF($D282='Calculator - Dropdowns'!$D$4,$D282,"")))</f>
        <v>Economics</v>
      </c>
      <c r="K282" s="17" t="str">
        <f>IF('Calculator - Dropdowns'!$D$3="Faculty",$E282,IF('Calculator - Dropdowns'!$D$3=E282,E282,""))</f>
        <v>Faculty of Environment, Science and Economy</v>
      </c>
    </row>
    <row r="283" spans="1:11" ht="25.5" x14ac:dyDescent="0.2">
      <c r="A283" s="11" t="s">
        <v>33891</v>
      </c>
      <c r="B283" s="11" t="s">
        <v>32965</v>
      </c>
      <c r="C283" s="11" t="s">
        <v>33892</v>
      </c>
      <c r="D283" s="11" t="s">
        <v>344</v>
      </c>
      <c r="E283" s="11" t="s">
        <v>82</v>
      </c>
      <c r="H283" s="17" t="str">
        <f>IF(Table1[[#This Row],[Undergraduate or Postgraduate]]="","",IF('Calculator - Dropdowns'!$D$6="Programme",$C283&amp;": "&amp;A283,IF($C283&amp;": "&amp;A283='Calculator - Dropdowns'!$D$6,$C283&amp;": "&amp;A283,"")))</f>
        <v>MSc Financial Technology (FinTech) with Industrial Experience: PTS2SBESBE18</v>
      </c>
      <c r="I283" s="17" t="str">
        <f>IF(Table1[[#This Row],[Department]]="","",IF('Calculator - Dropdowns'!$D$5="Postgraduate Taught or Undergraduate",$B283,IF($B283='Calculator - Dropdowns'!$D$5,$B283,"")))</f>
        <v>Postgraduate Taught</v>
      </c>
      <c r="J283" s="17" t="str">
        <f>IF(Table1[[#This Row],[Faculty]]="","",IF('Calculator - Dropdowns'!$D$4="Department",$D283,IF($D283='Calculator - Dropdowns'!$D$4,$D283,"")))</f>
        <v>Economics</v>
      </c>
      <c r="K283" s="17" t="str">
        <f>IF('Calculator - Dropdowns'!$D$3="Faculty",$E283,IF('Calculator - Dropdowns'!$D$3=E283,E283,""))</f>
        <v>Faculty of Environment, Science and Economy</v>
      </c>
    </row>
    <row r="284" spans="1:11" ht="25.5" x14ac:dyDescent="0.2">
      <c r="A284" s="11" t="s">
        <v>799</v>
      </c>
      <c r="B284" s="11" t="s">
        <v>32965</v>
      </c>
      <c r="C284" s="11" t="s">
        <v>800</v>
      </c>
      <c r="D284" s="11" t="s">
        <v>409</v>
      </c>
      <c r="E284" s="11" t="s">
        <v>82</v>
      </c>
      <c r="H284" s="17" t="str">
        <f>IF(Table1[[#This Row],[Undergraduate or Postgraduate]]="","",IF('Calculator - Dropdowns'!$D$6="Programme",$C284&amp;": "&amp;A284,IF($C284&amp;": "&amp;A284='Calculator - Dropdowns'!$D$6,$C284&amp;": "&amp;A284,"")))</f>
        <v>MSc Engineering Business Management with Industrial Placement: PTS2ECSECS15</v>
      </c>
      <c r="I284" s="17" t="str">
        <f>IF(Table1[[#This Row],[Department]]="","",IF('Calculator - Dropdowns'!$D$5="Postgraduate Taught or Undergraduate",$B284,IF($B284='Calculator - Dropdowns'!$D$5,$B284,"")))</f>
        <v>Postgraduate Taught</v>
      </c>
      <c r="J284" s="17" t="str">
        <f>IF(Table1[[#This Row],[Faculty]]="","",IF('Calculator - Dropdowns'!$D$4="Department",$D284,IF($D284='Calculator - Dropdowns'!$D$4,$D284,"")))</f>
        <v>Engineering</v>
      </c>
      <c r="K284" s="17" t="str">
        <f>IF('Calculator - Dropdowns'!$D$3="Faculty",$E284,IF('Calculator - Dropdowns'!$D$3=E284,E284,""))</f>
        <v>Faculty of Environment, Science and Economy</v>
      </c>
    </row>
    <row r="285" spans="1:11" ht="25.5" x14ac:dyDescent="0.2">
      <c r="A285" s="11" t="s">
        <v>801</v>
      </c>
      <c r="B285" s="11" t="s">
        <v>32965</v>
      </c>
      <c r="C285" s="11" t="s">
        <v>802</v>
      </c>
      <c r="D285" s="11" t="s">
        <v>409</v>
      </c>
      <c r="E285" s="11" t="s">
        <v>82</v>
      </c>
      <c r="H285" s="17" t="str">
        <f>IF(Table1[[#This Row],[Undergraduate or Postgraduate]]="","",IF('Calculator - Dropdowns'!$D$6="Programme",$C285&amp;": "&amp;A285,IF($C285&amp;": "&amp;A285='Calculator - Dropdowns'!$D$6,$C285&amp;": "&amp;A285,"")))</f>
        <v>MSc Construction Design Management with Industrial Placement: PTS2ECSECS19</v>
      </c>
      <c r="I285" s="17" t="str">
        <f>IF(Table1[[#This Row],[Department]]="","",IF('Calculator - Dropdowns'!$D$5="Postgraduate Taught or Undergraduate",$B285,IF($B285='Calculator - Dropdowns'!$D$5,$B285,"")))</f>
        <v>Postgraduate Taught</v>
      </c>
      <c r="J285" s="17" t="str">
        <f>IF(Table1[[#This Row],[Faculty]]="","",IF('Calculator - Dropdowns'!$D$4="Department",$D285,IF($D285='Calculator - Dropdowns'!$D$4,$D285,"")))</f>
        <v>Engineering</v>
      </c>
      <c r="K285" s="17" t="str">
        <f>IF('Calculator - Dropdowns'!$D$3="Faculty",$E285,IF('Calculator - Dropdowns'!$D$3=E285,E285,""))</f>
        <v>Faculty of Environment, Science and Economy</v>
      </c>
    </row>
    <row r="286" spans="1:11" ht="25.5" x14ac:dyDescent="0.2">
      <c r="A286" s="11" t="s">
        <v>803</v>
      </c>
      <c r="B286" s="11" t="s">
        <v>32965</v>
      </c>
      <c r="C286" s="11" t="s">
        <v>804</v>
      </c>
      <c r="D286" s="11" t="s">
        <v>409</v>
      </c>
      <c r="E286" s="11" t="s">
        <v>82</v>
      </c>
      <c r="H286" s="17" t="str">
        <f>IF(Table1[[#This Row],[Undergraduate or Postgraduate]]="","",IF('Calculator - Dropdowns'!$D$6="Programme",$C286&amp;": "&amp;A286,IF($C286&amp;": "&amp;A286='Calculator - Dropdowns'!$D$6,$C286&amp;": "&amp;A286,"")))</f>
        <v>MSc International Supply Chain Management with Industrial Placement: PTS2ECSSBE11</v>
      </c>
      <c r="I286" s="17" t="str">
        <f>IF(Table1[[#This Row],[Department]]="","",IF('Calculator - Dropdowns'!$D$5="Postgraduate Taught or Undergraduate",$B286,IF($B286='Calculator - Dropdowns'!$D$5,$B286,"")))</f>
        <v>Postgraduate Taught</v>
      </c>
      <c r="J286" s="17" t="str">
        <f>IF(Table1[[#This Row],[Faculty]]="","",IF('Calculator - Dropdowns'!$D$4="Department",$D286,IF($D286='Calculator - Dropdowns'!$D$4,$D286,"")))</f>
        <v>Engineering</v>
      </c>
      <c r="K286" s="17" t="str">
        <f>IF('Calculator - Dropdowns'!$D$3="Faculty",$E286,IF('Calculator - Dropdowns'!$D$3=E286,E286,""))</f>
        <v>Faculty of Environment, Science and Economy</v>
      </c>
    </row>
    <row r="287" spans="1:11" x14ac:dyDescent="0.2">
      <c r="A287" s="11" t="s">
        <v>797</v>
      </c>
      <c r="B287" s="11" t="s">
        <v>32965</v>
      </c>
      <c r="C287" s="11" t="s">
        <v>798</v>
      </c>
      <c r="D287" s="11" t="s">
        <v>32190</v>
      </c>
      <c r="E287" s="11" t="s">
        <v>82</v>
      </c>
      <c r="H287" s="17" t="str">
        <f>IF(Table1[[#This Row],[Undergraduate or Postgraduate]]="","",IF('Calculator - Dropdowns'!$D$6="Programme",$C287&amp;": "&amp;A287,IF($C287&amp;": "&amp;A287='Calculator - Dropdowns'!$D$6,$C287&amp;": "&amp;A287,"")))</f>
        <v>MRes Finance (PhD Pathway): PTR2SBESBE03</v>
      </c>
      <c r="I287" s="17" t="str">
        <f>IF(Table1[[#This Row],[Department]]="","",IF('Calculator - Dropdowns'!$D$5="Postgraduate Taught or Undergraduate",$B287,IF($B287='Calculator - Dropdowns'!$D$5,$B287,"")))</f>
        <v>Postgraduate Taught</v>
      </c>
      <c r="J287" s="17" t="str">
        <f>IF(Table1[[#This Row],[Faculty]]="","",IF('Calculator - Dropdowns'!$D$4="Department",$D287,IF($D287='Calculator - Dropdowns'!$D$4,$D287,"")))</f>
        <v>Centre for Finance and Investment (Xfi)</v>
      </c>
      <c r="K287" s="17" t="str">
        <f>IF('Calculator - Dropdowns'!$D$3="Faculty",$E287,IF('Calculator - Dropdowns'!$D$3=E287,E287,""))</f>
        <v>Faculty of Environment, Science and Economy</v>
      </c>
    </row>
    <row r="288" spans="1:11" ht="25.5" x14ac:dyDescent="0.2">
      <c r="A288" s="11" t="s">
        <v>33893</v>
      </c>
      <c r="B288" s="11" t="s">
        <v>32965</v>
      </c>
      <c r="C288" s="11" t="s">
        <v>33894</v>
      </c>
      <c r="D288" s="11" t="s">
        <v>32190</v>
      </c>
      <c r="E288" s="11" t="s">
        <v>82</v>
      </c>
      <c r="H288" s="17" t="str">
        <f>IF(Table1[[#This Row],[Undergraduate or Postgraduate]]="","",IF('Calculator - Dropdowns'!$D$6="Programme",$C288&amp;": "&amp;A288,IF($C288&amp;": "&amp;A288='Calculator - Dropdowns'!$D$6,$C288&amp;": "&amp;A288,"")))</f>
        <v>MSc Financial Analysis and Fund Management with Industrial Experience: PTS2SBESBE19</v>
      </c>
      <c r="I288" s="17" t="str">
        <f>IF(Table1[[#This Row],[Department]]="","",IF('Calculator - Dropdowns'!$D$5="Postgraduate Taught or Undergraduate",$B288,IF($B288='Calculator - Dropdowns'!$D$5,$B288,"")))</f>
        <v>Postgraduate Taught</v>
      </c>
      <c r="J288" s="17" t="str">
        <f>IF(Table1[[#This Row],[Faculty]]="","",IF('Calculator - Dropdowns'!$D$4="Department",$D288,IF($D288='Calculator - Dropdowns'!$D$4,$D288,"")))</f>
        <v>Centre for Finance and Investment (Xfi)</v>
      </c>
      <c r="K288" s="17" t="str">
        <f>IF('Calculator - Dropdowns'!$D$3="Faculty",$E288,IF('Calculator - Dropdowns'!$D$3=E288,E288,""))</f>
        <v>Faculty of Environment, Science and Economy</v>
      </c>
    </row>
    <row r="289" spans="1:11" x14ac:dyDescent="0.2">
      <c r="A289" s="11" t="s">
        <v>33895</v>
      </c>
      <c r="B289" s="11" t="s">
        <v>32965</v>
      </c>
      <c r="C289" s="11" t="s">
        <v>33896</v>
      </c>
      <c r="D289" s="11" t="s">
        <v>32190</v>
      </c>
      <c r="E289" s="11" t="s">
        <v>82</v>
      </c>
      <c r="H289" s="17" t="str">
        <f>IF(Table1[[#This Row],[Undergraduate or Postgraduate]]="","",IF('Calculator - Dropdowns'!$D$6="Programme",$C289&amp;": "&amp;A289,IF($C289&amp;": "&amp;A289='Calculator - Dropdowns'!$D$6,$C289&amp;": "&amp;A289,"")))</f>
        <v>MSc Finance with Industrial Experience: PTS2SBESBE20</v>
      </c>
      <c r="I289" s="17" t="str">
        <f>IF(Table1[[#This Row],[Department]]="","",IF('Calculator - Dropdowns'!$D$5="Postgraduate Taught or Undergraduate",$B289,IF($B289='Calculator - Dropdowns'!$D$5,$B289,"")))</f>
        <v>Postgraduate Taught</v>
      </c>
      <c r="J289" s="17" t="str">
        <f>IF(Table1[[#This Row],[Faculty]]="","",IF('Calculator - Dropdowns'!$D$4="Department",$D289,IF($D289='Calculator - Dropdowns'!$D$4,$D289,"")))</f>
        <v>Centre for Finance and Investment (Xfi)</v>
      </c>
      <c r="K289" s="17" t="str">
        <f>IF('Calculator - Dropdowns'!$D$3="Faculty",$E289,IF('Calculator - Dropdowns'!$D$3=E289,E289,""))</f>
        <v>Faculty of Environment, Science and Economy</v>
      </c>
    </row>
    <row r="290" spans="1:11" x14ac:dyDescent="0.2">
      <c r="A290" s="11" t="s">
        <v>805</v>
      </c>
      <c r="B290" s="11" t="s">
        <v>32965</v>
      </c>
      <c r="C290" s="11" t="s">
        <v>806</v>
      </c>
      <c r="D290" s="11" t="s">
        <v>445</v>
      </c>
      <c r="E290" s="11" t="s">
        <v>82</v>
      </c>
      <c r="H290" s="17" t="str">
        <f>IF(Table1[[#This Row],[Undergraduate or Postgraduate]]="","",IF('Calculator - Dropdowns'!$D$6="Programme",$C290&amp;": "&amp;A290,IF($C290&amp;": "&amp;A290='Calculator - Dropdowns'!$D$6,$C290&amp;": "&amp;A290,"")))</f>
        <v>MSc Financial Mathematics with Professional Placement: PTS2MASMAS03</v>
      </c>
      <c r="I290" s="17" t="str">
        <f>IF(Table1[[#This Row],[Department]]="","",IF('Calculator - Dropdowns'!$D$5="Postgraduate Taught or Undergraduate",$B290,IF($B290='Calculator - Dropdowns'!$D$5,$B290,"")))</f>
        <v>Postgraduate Taught</v>
      </c>
      <c r="J290" s="17" t="str">
        <f>IF(Table1[[#This Row],[Faculty]]="","",IF('Calculator - Dropdowns'!$D$4="Department",$D290,IF($D290='Calculator - Dropdowns'!$D$4,$D290,"")))</f>
        <v>Mathematics and Statistics</v>
      </c>
      <c r="K290" s="17" t="str">
        <f>IF('Calculator - Dropdowns'!$D$3="Faculty",$E290,IF('Calculator - Dropdowns'!$D$3=E290,E290,""))</f>
        <v>Faculty of Environment, Science and Economy</v>
      </c>
    </row>
    <row r="291" spans="1:11" ht="25.5" x14ac:dyDescent="0.2">
      <c r="A291" s="11" t="s">
        <v>807</v>
      </c>
      <c r="B291" s="11" t="s">
        <v>32965</v>
      </c>
      <c r="C291" s="11" t="s">
        <v>808</v>
      </c>
      <c r="D291" s="11" t="s">
        <v>445</v>
      </c>
      <c r="E291" s="11" t="s">
        <v>82</v>
      </c>
      <c r="H291" s="17" t="str">
        <f>IF(Table1[[#This Row],[Undergraduate or Postgraduate]]="","",IF('Calculator - Dropdowns'!$D$6="Programme",$C291&amp;": "&amp;A291,IF($C291&amp;": "&amp;A291='Calculator - Dropdowns'!$D$6,$C291&amp;": "&amp;A291,"")))</f>
        <v>MSc Applied Data Science and Statistics with Professional Placement: PTS2MASMAS04</v>
      </c>
      <c r="I291" s="17" t="str">
        <f>IF(Table1[[#This Row],[Department]]="","",IF('Calculator - Dropdowns'!$D$5="Postgraduate Taught or Undergraduate",$B291,IF($B291='Calculator - Dropdowns'!$D$5,$B291,"")))</f>
        <v>Postgraduate Taught</v>
      </c>
      <c r="J291" s="17" t="str">
        <f>IF(Table1[[#This Row],[Faculty]]="","",IF('Calculator - Dropdowns'!$D$4="Department",$D291,IF($D291='Calculator - Dropdowns'!$D$4,$D291,"")))</f>
        <v>Mathematics and Statistics</v>
      </c>
      <c r="K291" s="17" t="str">
        <f>IF('Calculator - Dropdowns'!$D$3="Faculty",$E291,IF('Calculator - Dropdowns'!$D$3=E291,E291,""))</f>
        <v>Faculty of Environment, Science and Economy</v>
      </c>
    </row>
    <row r="292" spans="1:11" x14ac:dyDescent="0.2">
      <c r="A292" s="11" t="s">
        <v>32000</v>
      </c>
      <c r="B292" s="11" t="s">
        <v>32965</v>
      </c>
      <c r="C292" s="11" t="s">
        <v>32415</v>
      </c>
      <c r="D292" s="11" t="s">
        <v>445</v>
      </c>
      <c r="E292" s="11" t="s">
        <v>82</v>
      </c>
      <c r="H292" s="17" t="str">
        <f>IF(Table1[[#This Row],[Undergraduate or Postgraduate]]="","",IF('Calculator - Dropdowns'!$D$6="Programme",$C292&amp;": "&amp;A292,IF($C292&amp;": "&amp;A292='Calculator - Dropdowns'!$D$6,$C292&amp;": "&amp;A292,"")))</f>
        <v>MSc Mathematical Finance with Professional Placement: PTS2MASMAS07</v>
      </c>
      <c r="I292" s="17" t="str">
        <f>IF(Table1[[#This Row],[Department]]="","",IF('Calculator - Dropdowns'!$D$5="Postgraduate Taught or Undergraduate",$B292,IF($B292='Calculator - Dropdowns'!$D$5,$B292,"")))</f>
        <v>Postgraduate Taught</v>
      </c>
      <c r="J292" s="17" t="str">
        <f>IF(Table1[[#This Row],[Faculty]]="","",IF('Calculator - Dropdowns'!$D$4="Department",$D292,IF($D292='Calculator - Dropdowns'!$D$4,$D292,"")))</f>
        <v>Mathematics and Statistics</v>
      </c>
      <c r="K292" s="17" t="str">
        <f>IF('Calculator - Dropdowns'!$D$3="Faculty",$E292,IF('Calculator - Dropdowns'!$D$3=E292,E292,""))</f>
        <v>Faculty of Environment, Science and Economy</v>
      </c>
    </row>
    <row r="293" spans="1:11" x14ac:dyDescent="0.2">
      <c r="A293" s="11" t="s">
        <v>791</v>
      </c>
      <c r="B293" s="11" t="s">
        <v>32965</v>
      </c>
      <c r="C293" s="11" t="s">
        <v>792</v>
      </c>
      <c r="D293" s="11" t="s">
        <v>214</v>
      </c>
      <c r="E293" s="11" t="s">
        <v>76</v>
      </c>
      <c r="H293" s="17" t="str">
        <f>IF(Table1[[#This Row],[Undergraduate or Postgraduate]]="","",IF('Calculator - Dropdowns'!$D$6="Programme",$C293&amp;": "&amp;A293,IF($C293&amp;": "&amp;A293='Calculator - Dropdowns'!$D$6,$C293&amp;": "&amp;A293,"")))</f>
        <v>Master of Public Administration with Applied Studies: PTP9HPSHPS01</v>
      </c>
      <c r="I293" s="17" t="str">
        <f>IF(Table1[[#This Row],[Department]]="","",IF('Calculator - Dropdowns'!$D$5="Postgraduate Taught or Undergraduate",$B293,IF($B293='Calculator - Dropdowns'!$D$5,$B293,"")))</f>
        <v>Postgraduate Taught</v>
      </c>
      <c r="J293" s="17" t="str">
        <f>IF(Table1[[#This Row],[Faculty]]="","",IF('Calculator - Dropdowns'!$D$4="Department",$D293,IF($D293='Calculator - Dropdowns'!$D$4,$D293,"")))</f>
        <v>Politics</v>
      </c>
      <c r="K293" s="17" t="str">
        <f>IF('Calculator - Dropdowns'!$D$3="Faculty",$E293,IF('Calculator - Dropdowns'!$D$3=E293,E293,""))</f>
        <v>Faculty of Humanities, Arts and Social Sciences</v>
      </c>
    </row>
    <row r="294" spans="1:11" x14ac:dyDescent="0.2">
      <c r="A294" s="11" t="s">
        <v>793</v>
      </c>
      <c r="B294" s="11" t="s">
        <v>32965</v>
      </c>
      <c r="C294" s="11" t="s">
        <v>794</v>
      </c>
      <c r="D294" s="11" t="s">
        <v>126</v>
      </c>
      <c r="E294" s="11" t="s">
        <v>71</v>
      </c>
      <c r="H294" s="17" t="str">
        <f>IF(Table1[[#This Row],[Undergraduate or Postgraduate]]="","",IF('Calculator - Dropdowns'!$D$6="Programme",$C294&amp;": "&amp;A294,IF($C294&amp;": "&amp;A294='Calculator - Dropdowns'!$D$6,$C294&amp;": "&amp;A294,"")))</f>
        <v>MRes Advanced Biological Sciences: PTR2BIOBIO02</v>
      </c>
      <c r="I294" s="17" t="str">
        <f>IF(Table1[[#This Row],[Department]]="","",IF('Calculator - Dropdowns'!$D$5="Postgraduate Taught or Undergraduate",$B294,IF($B294='Calculator - Dropdowns'!$D$5,$B294,"")))</f>
        <v>Postgraduate Taught</v>
      </c>
      <c r="J294" s="17" t="str">
        <f>IF(Table1[[#This Row],[Faculty]]="","",IF('Calculator - Dropdowns'!$D$4="Department",$D294,IF($D294='Calculator - Dropdowns'!$D$4,$D294,"")))</f>
        <v>Biosciences</v>
      </c>
      <c r="K294" s="17" t="str">
        <f>IF('Calculator - Dropdowns'!$D$3="Faculty",$E294,IF('Calculator - Dropdowns'!$D$3=E294,E294,""))</f>
        <v>Faculty of Health and Life Sciences</v>
      </c>
    </row>
    <row r="295" spans="1:11" x14ac:dyDescent="0.2">
      <c r="A295" s="11" t="s">
        <v>32042</v>
      </c>
      <c r="B295" s="11" t="s">
        <v>32965</v>
      </c>
      <c r="C295" s="11" t="s">
        <v>32677</v>
      </c>
      <c r="D295" s="11" t="s">
        <v>177</v>
      </c>
      <c r="E295" s="11" t="s">
        <v>76</v>
      </c>
      <c r="H295" s="17" t="str">
        <f>IF(Table1[[#This Row],[Undergraduate or Postgraduate]]="","",IF('Calculator - Dropdowns'!$D$6="Programme",$C295&amp;": "&amp;A295,IF($C295&amp;": "&amp;A295='Calculator - Dropdowns'!$D$6,$C295&amp;": "&amp;A295,"")))</f>
        <v>MFA Theatre Practice: PTF2DRADRA01</v>
      </c>
      <c r="I295" s="17" t="str">
        <f>IF(Table1[[#This Row],[Department]]="","",IF('Calculator - Dropdowns'!$D$5="Postgraduate Taught or Undergraduate",$B295,IF($B295='Calculator - Dropdowns'!$D$5,$B295,"")))</f>
        <v>Postgraduate Taught</v>
      </c>
      <c r="J295" s="17" t="str">
        <f>IF(Table1[[#This Row],[Faculty]]="","",IF('Calculator - Dropdowns'!$D$4="Department",$D295,IF($D295='Calculator - Dropdowns'!$D$4,$D295,"")))</f>
        <v>Drama</v>
      </c>
      <c r="K295" s="17" t="str">
        <f>IF('Calculator - Dropdowns'!$D$3="Faculty",$E295,IF('Calculator - Dropdowns'!$D$3=E295,E295,""))</f>
        <v>Faculty of Humanities, Arts and Social Sciences</v>
      </c>
    </row>
    <row r="296" spans="1:11" x14ac:dyDescent="0.2">
      <c r="A296" s="11" t="s">
        <v>785</v>
      </c>
      <c r="B296" s="11" t="s">
        <v>32965</v>
      </c>
      <c r="C296" s="11" t="s">
        <v>786</v>
      </c>
      <c r="D296" s="11" t="s">
        <v>261</v>
      </c>
      <c r="E296" s="11" t="s">
        <v>76</v>
      </c>
      <c r="H296" s="17" t="str">
        <f>IF(Table1[[#This Row],[Undergraduate or Postgraduate]]="","",IF('Calculator - Dropdowns'!$D$6="Programme",$C296&amp;": "&amp;A296,IF($C296&amp;": "&amp;A296='Calculator - Dropdowns'!$D$6,$C296&amp;": "&amp;A296,"")))</f>
        <v>MA Middle East Politics and Arabic: PTA2IAIHPS01</v>
      </c>
      <c r="I296" s="17" t="str">
        <f>IF(Table1[[#This Row],[Department]]="","",IF('Calculator - Dropdowns'!$D$5="Postgraduate Taught or Undergraduate",$B296,IF($B296='Calculator - Dropdowns'!$D$5,$B296,"")))</f>
        <v>Postgraduate Taught</v>
      </c>
      <c r="J296" s="17" t="str">
        <f>IF(Table1[[#This Row],[Faculty]]="","",IF('Calculator - Dropdowns'!$D$4="Department",$D296,IF($D296='Calculator - Dropdowns'!$D$4,$D296,"")))</f>
        <v>Institute of Arab and Islamic Studies</v>
      </c>
      <c r="K296" s="17" t="str">
        <f>IF('Calculator - Dropdowns'!$D$3="Faculty",$E296,IF('Calculator - Dropdowns'!$D$3=E296,E296,""))</f>
        <v>Faculty of Humanities, Arts and Social Sciences</v>
      </c>
    </row>
    <row r="297" spans="1:11" x14ac:dyDescent="0.2">
      <c r="A297" s="11" t="s">
        <v>787</v>
      </c>
      <c r="B297" s="11" t="s">
        <v>32965</v>
      </c>
      <c r="C297" s="11" t="s">
        <v>788</v>
      </c>
      <c r="D297" s="11" t="s">
        <v>261</v>
      </c>
      <c r="E297" s="11" t="s">
        <v>76</v>
      </c>
      <c r="H297" s="17" t="str">
        <f>IF(Table1[[#This Row],[Undergraduate or Postgraduate]]="","",IF('Calculator - Dropdowns'!$D$6="Programme",$C297&amp;": "&amp;A297,IF($C297&amp;": "&amp;A297='Calculator - Dropdowns'!$D$6,$C297&amp;": "&amp;A297,"")))</f>
        <v>MA Middle East Politics and International Relations: PTA2IAIHPS02</v>
      </c>
      <c r="I297" s="17" t="str">
        <f>IF(Table1[[#This Row],[Department]]="","",IF('Calculator - Dropdowns'!$D$5="Postgraduate Taught or Undergraduate",$B297,IF($B297='Calculator - Dropdowns'!$D$5,$B297,"")))</f>
        <v>Postgraduate Taught</v>
      </c>
      <c r="J297" s="17" t="str">
        <f>IF(Table1[[#This Row],[Faculty]]="","",IF('Calculator - Dropdowns'!$D$4="Department",$D297,IF($D297='Calculator - Dropdowns'!$D$4,$D297,"")))</f>
        <v>Institute of Arab and Islamic Studies</v>
      </c>
      <c r="K297" s="17" t="str">
        <f>IF('Calculator - Dropdowns'!$D$3="Faculty",$E297,IF('Calculator - Dropdowns'!$D$3=E297,E297,""))</f>
        <v>Faculty of Humanities, Arts and Social Sciences</v>
      </c>
    </row>
    <row r="298" spans="1:11" x14ac:dyDescent="0.2">
      <c r="A298" s="11" t="s">
        <v>789</v>
      </c>
      <c r="B298" s="11" t="s">
        <v>32965</v>
      </c>
      <c r="C298" s="11" t="s">
        <v>790</v>
      </c>
      <c r="D298" s="11" t="s">
        <v>261</v>
      </c>
      <c r="E298" s="11" t="s">
        <v>76</v>
      </c>
      <c r="H298" s="17" t="str">
        <f>IF(Table1[[#This Row],[Undergraduate or Postgraduate]]="","",IF('Calculator - Dropdowns'!$D$6="Programme",$C298&amp;": "&amp;A298,IF($C298&amp;": "&amp;A298='Calculator - Dropdowns'!$D$6,$C298&amp;": "&amp;A298,"")))</f>
        <v>MA International Relations and Arabic: PTA2IAIHPS03</v>
      </c>
      <c r="I298" s="17" t="str">
        <f>IF(Table1[[#This Row],[Department]]="","",IF('Calculator - Dropdowns'!$D$5="Postgraduate Taught or Undergraduate",$B298,IF($B298='Calculator - Dropdowns'!$D$5,$B298,"")))</f>
        <v>Postgraduate Taught</v>
      </c>
      <c r="J298" s="17" t="str">
        <f>IF(Table1[[#This Row],[Faculty]]="","",IF('Calculator - Dropdowns'!$D$4="Department",$D298,IF($D298='Calculator - Dropdowns'!$D$4,$D298,"")))</f>
        <v>Institute of Arab and Islamic Studies</v>
      </c>
      <c r="K298" s="17" t="str">
        <f>IF('Calculator - Dropdowns'!$D$3="Faculty",$E298,IF('Calculator - Dropdowns'!$D$3=E298,E298,""))</f>
        <v>Faculty of Humanities, Arts and Social Sciences</v>
      </c>
    </row>
    <row r="299" spans="1:11" x14ac:dyDescent="0.2">
      <c r="A299" s="11" t="s">
        <v>818</v>
      </c>
      <c r="B299" s="11" t="s">
        <v>32965</v>
      </c>
      <c r="C299" s="11" t="s">
        <v>819</v>
      </c>
      <c r="D299" s="11" t="s">
        <v>32276</v>
      </c>
      <c r="E299" s="11" t="s">
        <v>82</v>
      </c>
      <c r="H299" s="17" t="str">
        <f>IF(Table1[[#This Row],[Undergraduate or Postgraduate]]="","",IF('Calculator - Dropdowns'!$D$6="Programme",$C299&amp;": "&amp;A299,IF($C299&amp;": "&amp;A299='Calculator - Dropdowns'!$D$6,$C299&amp;": "&amp;A299,"")))</f>
        <v>MSc Marketing (Double Degree): PTS2SBESBEDD</v>
      </c>
      <c r="I299" s="17" t="str">
        <f>IF(Table1[[#This Row],[Department]]="","",IF('Calculator - Dropdowns'!$D$5="Postgraduate Taught or Undergraduate",$B299,IF($B299='Calculator - Dropdowns'!$D$5,$B299,"")))</f>
        <v>Postgraduate Taught</v>
      </c>
      <c r="J299" s="17" t="str">
        <f>IF(Table1[[#This Row],[Faculty]]="","",IF('Calculator - Dropdowns'!$D$4="Department",$D299,IF($D299='Calculator - Dropdowns'!$D$4,$D299,"")))</f>
        <v>Business Strategy and Marketing</v>
      </c>
      <c r="K299" s="17" t="str">
        <f>IF('Calculator - Dropdowns'!$D$3="Faculty",$E299,IF('Calculator - Dropdowns'!$D$3=E299,E299,""))</f>
        <v>Faculty of Environment, Science and Economy</v>
      </c>
    </row>
    <row r="300" spans="1:11" x14ac:dyDescent="0.2">
      <c r="A300" s="11" t="s">
        <v>832</v>
      </c>
      <c r="B300" s="11" t="s">
        <v>32965</v>
      </c>
      <c r="C300" s="11" t="s">
        <v>833</v>
      </c>
      <c r="D300" s="11" t="s">
        <v>32276</v>
      </c>
      <c r="E300" s="11" t="s">
        <v>82</v>
      </c>
      <c r="H300" s="17" t="str">
        <f>IF(Table1[[#This Row],[Undergraduate or Postgraduate]]="","",IF('Calculator - Dropdowns'!$D$6="Programme",$C300&amp;": "&amp;A300,IF($C300&amp;": "&amp;A300='Calculator - Dropdowns'!$D$6,$C300&amp;": "&amp;A300,"")))</f>
        <v>MSc International Business (Double Degree): PTS2SBESBEDL</v>
      </c>
      <c r="I300" s="17" t="str">
        <f>IF(Table1[[#This Row],[Department]]="","",IF('Calculator - Dropdowns'!$D$5="Postgraduate Taught or Undergraduate",$B300,IF($B300='Calculator - Dropdowns'!$D$5,$B300,"")))</f>
        <v>Postgraduate Taught</v>
      </c>
      <c r="J300" s="17" t="str">
        <f>IF(Table1[[#This Row],[Faculty]]="","",IF('Calculator - Dropdowns'!$D$4="Department",$D300,IF($D300='Calculator - Dropdowns'!$D$4,$D300,"")))</f>
        <v>Business Strategy and Marketing</v>
      </c>
      <c r="K300" s="17" t="str">
        <f>IF('Calculator - Dropdowns'!$D$3="Faculty",$E300,IF('Calculator - Dropdowns'!$D$3=E300,E300,""))</f>
        <v>Faculty of Environment, Science and Economy</v>
      </c>
    </row>
    <row r="301" spans="1:11" x14ac:dyDescent="0.2">
      <c r="A301" s="11" t="s">
        <v>824</v>
      </c>
      <c r="B301" s="11" t="s">
        <v>32965</v>
      </c>
      <c r="C301" s="11" t="s">
        <v>825</v>
      </c>
      <c r="D301" s="11" t="s">
        <v>344</v>
      </c>
      <c r="E301" s="11" t="s">
        <v>82</v>
      </c>
      <c r="H301" s="17" t="str">
        <f>IF(Table1[[#This Row],[Undergraduate or Postgraduate]]="","",IF('Calculator - Dropdowns'!$D$6="Programme",$C301&amp;": "&amp;A301,IF($C301&amp;": "&amp;A301='Calculator - Dropdowns'!$D$6,$C301&amp;": "&amp;A301,"")))</f>
        <v>MSc Economics (Double Degree): PTS2SBESBEDH</v>
      </c>
      <c r="I301" s="17" t="str">
        <f>IF(Table1[[#This Row],[Department]]="","",IF('Calculator - Dropdowns'!$D$5="Postgraduate Taught or Undergraduate",$B301,IF($B301='Calculator - Dropdowns'!$D$5,$B301,"")))</f>
        <v>Postgraduate Taught</v>
      </c>
      <c r="J301" s="17" t="str">
        <f>IF(Table1[[#This Row],[Faculty]]="","",IF('Calculator - Dropdowns'!$D$4="Department",$D301,IF($D301='Calculator - Dropdowns'!$D$4,$D301,"")))</f>
        <v>Economics</v>
      </c>
      <c r="K301" s="17" t="str">
        <f>IF('Calculator - Dropdowns'!$D$3="Faculty",$E301,IF('Calculator - Dropdowns'!$D$3=E301,E301,""))</f>
        <v>Faculty of Environment, Science and Economy</v>
      </c>
    </row>
    <row r="302" spans="1:11" x14ac:dyDescent="0.2">
      <c r="A302" s="11" t="s">
        <v>826</v>
      </c>
      <c r="B302" s="11" t="s">
        <v>32965</v>
      </c>
      <c r="C302" s="11" t="s">
        <v>827</v>
      </c>
      <c r="D302" s="11" t="s">
        <v>344</v>
      </c>
      <c r="E302" s="11" t="s">
        <v>82</v>
      </c>
      <c r="H302" s="17" t="str">
        <f>IF(Table1[[#This Row],[Undergraduate or Postgraduate]]="","",IF('Calculator - Dropdowns'!$D$6="Programme",$C302&amp;": "&amp;A302,IF($C302&amp;": "&amp;A302='Calculator - Dropdowns'!$D$6,$C302&amp;": "&amp;A302,"")))</f>
        <v>MSc Economics and Econometrics (Double Degree): PTS2SBESBEDI</v>
      </c>
      <c r="I302" s="17" t="str">
        <f>IF(Table1[[#This Row],[Department]]="","",IF('Calculator - Dropdowns'!$D$5="Postgraduate Taught or Undergraduate",$B302,IF($B302='Calculator - Dropdowns'!$D$5,$B302,"")))</f>
        <v>Postgraduate Taught</v>
      </c>
      <c r="J302" s="17" t="str">
        <f>IF(Table1[[#This Row],[Faculty]]="","",IF('Calculator - Dropdowns'!$D$4="Department",$D302,IF($D302='Calculator - Dropdowns'!$D$4,$D302,"")))</f>
        <v>Economics</v>
      </c>
      <c r="K302" s="17" t="str">
        <f>IF('Calculator - Dropdowns'!$D$3="Faculty",$E302,IF('Calculator - Dropdowns'!$D$3=E302,E302,""))</f>
        <v>Faculty of Environment, Science and Economy</v>
      </c>
    </row>
    <row r="303" spans="1:11" x14ac:dyDescent="0.2">
      <c r="A303" s="11" t="s">
        <v>828</v>
      </c>
      <c r="B303" s="11" t="s">
        <v>32965</v>
      </c>
      <c r="C303" s="11" t="s">
        <v>829</v>
      </c>
      <c r="D303" s="11" t="s">
        <v>344</v>
      </c>
      <c r="E303" s="11" t="s">
        <v>82</v>
      </c>
      <c r="H303" s="17" t="str">
        <f>IF(Table1[[#This Row],[Undergraduate or Postgraduate]]="","",IF('Calculator - Dropdowns'!$D$6="Programme",$C303&amp;": "&amp;A303,IF($C303&amp;": "&amp;A303='Calculator - Dropdowns'!$D$6,$C303&amp;": "&amp;A303,"")))</f>
        <v>MSc Financial Economics (Double Degree): PTS2SBESBEDJ</v>
      </c>
      <c r="I303" s="17" t="str">
        <f>IF(Table1[[#This Row],[Department]]="","",IF('Calculator - Dropdowns'!$D$5="Postgraduate Taught or Undergraduate",$B303,IF($B303='Calculator - Dropdowns'!$D$5,$B303,"")))</f>
        <v>Postgraduate Taught</v>
      </c>
      <c r="J303" s="17" t="str">
        <f>IF(Table1[[#This Row],[Faculty]]="","",IF('Calculator - Dropdowns'!$D$4="Department",$D303,IF($D303='Calculator - Dropdowns'!$D$4,$D303,"")))</f>
        <v>Economics</v>
      </c>
      <c r="K303" s="17" t="str">
        <f>IF('Calculator - Dropdowns'!$D$3="Faculty",$E303,IF('Calculator - Dropdowns'!$D$3=E303,E303,""))</f>
        <v>Faculty of Environment, Science and Economy</v>
      </c>
    </row>
    <row r="304" spans="1:11" x14ac:dyDescent="0.2">
      <c r="A304" s="11" t="s">
        <v>830</v>
      </c>
      <c r="B304" s="11" t="s">
        <v>32965</v>
      </c>
      <c r="C304" s="11" t="s">
        <v>831</v>
      </c>
      <c r="D304" s="11" t="s">
        <v>344</v>
      </c>
      <c r="E304" s="11" t="s">
        <v>82</v>
      </c>
      <c r="H304" s="17" t="str">
        <f>IF(Table1[[#This Row],[Undergraduate or Postgraduate]]="","",IF('Calculator - Dropdowns'!$D$6="Programme",$C304&amp;": "&amp;A304,IF($C304&amp;": "&amp;A304='Calculator - Dropdowns'!$D$6,$C304&amp;": "&amp;A304,"")))</f>
        <v>MSc Money, Banking and Finance (Double Degree): PTS2SBESBEDK</v>
      </c>
      <c r="I304" s="17" t="str">
        <f>IF(Table1[[#This Row],[Department]]="","",IF('Calculator - Dropdowns'!$D$5="Postgraduate Taught or Undergraduate",$B304,IF($B304='Calculator - Dropdowns'!$D$5,$B304,"")))</f>
        <v>Postgraduate Taught</v>
      </c>
      <c r="J304" s="17" t="str">
        <f>IF(Table1[[#This Row],[Faculty]]="","",IF('Calculator - Dropdowns'!$D$4="Department",$D304,IF($D304='Calculator - Dropdowns'!$D$4,$D304,"")))</f>
        <v>Economics</v>
      </c>
      <c r="K304" s="17" t="str">
        <f>IF('Calculator - Dropdowns'!$D$3="Faculty",$E304,IF('Calculator - Dropdowns'!$D$3=E304,E304,""))</f>
        <v>Faculty of Environment, Science and Economy</v>
      </c>
    </row>
    <row r="305" spans="1:11" x14ac:dyDescent="0.2">
      <c r="A305" s="11" t="s">
        <v>4465</v>
      </c>
      <c r="B305" s="11" t="s">
        <v>32965</v>
      </c>
      <c r="C305" s="11" t="s">
        <v>4466</v>
      </c>
      <c r="D305" s="11" t="s">
        <v>32190</v>
      </c>
      <c r="E305" s="11" t="s">
        <v>82</v>
      </c>
      <c r="H305" s="17" t="str">
        <f>IF(Table1[[#This Row],[Undergraduate or Postgraduate]]="","",IF('Calculator - Dropdowns'!$D$6="Programme",$C305&amp;": "&amp;A305,IF($C305&amp;": "&amp;A305='Calculator - Dropdowns'!$D$6,$C305&amp;": "&amp;A305,"")))</f>
        <v>MSc Finance and Management (9-month) (Double Degree): PTS2SBESBEDB</v>
      </c>
      <c r="I305" s="17" t="str">
        <f>IF(Table1[[#This Row],[Department]]="","",IF('Calculator - Dropdowns'!$D$5="Postgraduate Taught or Undergraduate",$B305,IF($B305='Calculator - Dropdowns'!$D$5,$B305,"")))</f>
        <v>Postgraduate Taught</v>
      </c>
      <c r="J305" s="17" t="str">
        <f>IF(Table1[[#This Row],[Faculty]]="","",IF('Calculator - Dropdowns'!$D$4="Department",$D305,IF($D305='Calculator - Dropdowns'!$D$4,$D305,"")))</f>
        <v>Centre for Finance and Investment (Xfi)</v>
      </c>
      <c r="K305" s="17" t="str">
        <f>IF('Calculator - Dropdowns'!$D$3="Faculty",$E305,IF('Calculator - Dropdowns'!$D$3=E305,E305,""))</f>
        <v>Faculty of Environment, Science and Economy</v>
      </c>
    </row>
    <row r="306" spans="1:11" ht="25.5" x14ac:dyDescent="0.2">
      <c r="A306" s="11" t="s">
        <v>4469</v>
      </c>
      <c r="B306" s="11" t="s">
        <v>32965</v>
      </c>
      <c r="C306" s="11" t="s">
        <v>4470</v>
      </c>
      <c r="D306" s="11" t="s">
        <v>32190</v>
      </c>
      <c r="E306" s="11" t="s">
        <v>82</v>
      </c>
      <c r="H306" s="17" t="str">
        <f>IF(Table1[[#This Row],[Undergraduate or Postgraduate]]="","",IF('Calculator - Dropdowns'!$D$6="Programme",$C306&amp;": "&amp;A306,IF($C306&amp;": "&amp;A306='Calculator - Dropdowns'!$D$6,$C306&amp;": "&amp;A306,"")))</f>
        <v>MSc Financial Analysis and Fund Management (Double Degree): PTS2SBESBEDE</v>
      </c>
      <c r="I306" s="17" t="str">
        <f>IF(Table1[[#This Row],[Department]]="","",IF('Calculator - Dropdowns'!$D$5="Postgraduate Taught or Undergraduate",$B306,IF($B306='Calculator - Dropdowns'!$D$5,$B306,"")))</f>
        <v>Postgraduate Taught</v>
      </c>
      <c r="J306" s="17" t="str">
        <f>IF(Table1[[#This Row],[Faculty]]="","",IF('Calculator - Dropdowns'!$D$4="Department",$D306,IF($D306='Calculator - Dropdowns'!$D$4,$D306,"")))</f>
        <v>Centre for Finance and Investment (Xfi)</v>
      </c>
      <c r="K306" s="17" t="str">
        <f>IF('Calculator - Dropdowns'!$D$3="Faculty",$E306,IF('Calculator - Dropdowns'!$D$3=E306,E306,""))</f>
        <v>Faculty of Environment, Science and Economy</v>
      </c>
    </row>
    <row r="307" spans="1:11" x14ac:dyDescent="0.2">
      <c r="A307" s="11" t="s">
        <v>820</v>
      </c>
      <c r="B307" s="11" t="s">
        <v>32965</v>
      </c>
      <c r="C307" s="11" t="s">
        <v>821</v>
      </c>
      <c r="D307" s="11" t="s">
        <v>32190</v>
      </c>
      <c r="E307" s="11" t="s">
        <v>82</v>
      </c>
      <c r="H307" s="17" t="str">
        <f>IF(Table1[[#This Row],[Undergraduate or Postgraduate]]="","",IF('Calculator - Dropdowns'!$D$6="Programme",$C307&amp;": "&amp;A307,IF($C307&amp;": "&amp;A307='Calculator - Dropdowns'!$D$6,$C307&amp;": "&amp;A307,"")))</f>
        <v>MSc Finance and Investment (Double Degree): PTS2SBESBEDF</v>
      </c>
      <c r="I307" s="17" t="str">
        <f>IF(Table1[[#This Row],[Department]]="","",IF('Calculator - Dropdowns'!$D$5="Postgraduate Taught or Undergraduate",$B307,IF($B307='Calculator - Dropdowns'!$D$5,$B307,"")))</f>
        <v>Postgraduate Taught</v>
      </c>
      <c r="J307" s="17" t="str">
        <f>IF(Table1[[#This Row],[Faculty]]="","",IF('Calculator - Dropdowns'!$D$4="Department",$D307,IF($D307='Calculator - Dropdowns'!$D$4,$D307,"")))</f>
        <v>Centre for Finance and Investment (Xfi)</v>
      </c>
      <c r="K307" s="17" t="str">
        <f>IF('Calculator - Dropdowns'!$D$3="Faculty",$E307,IF('Calculator - Dropdowns'!$D$3=E307,E307,""))</f>
        <v>Faculty of Environment, Science and Economy</v>
      </c>
    </row>
    <row r="308" spans="1:11" x14ac:dyDescent="0.2">
      <c r="A308" s="11" t="s">
        <v>822</v>
      </c>
      <c r="B308" s="11" t="s">
        <v>32965</v>
      </c>
      <c r="C308" s="11" t="s">
        <v>823</v>
      </c>
      <c r="D308" s="11" t="s">
        <v>32190</v>
      </c>
      <c r="E308" s="11" t="s">
        <v>82</v>
      </c>
      <c r="H308" s="17" t="str">
        <f>IF(Table1[[#This Row],[Undergraduate or Postgraduate]]="","",IF('Calculator - Dropdowns'!$D$6="Programme",$C308&amp;": "&amp;A308,IF($C308&amp;": "&amp;A308='Calculator - Dropdowns'!$D$6,$C308&amp;": "&amp;A308,"")))</f>
        <v>MSc Finance and Management (Double Degree): PTS2SBESBEDG</v>
      </c>
      <c r="I308" s="17" t="str">
        <f>IF(Table1[[#This Row],[Department]]="","",IF('Calculator - Dropdowns'!$D$5="Postgraduate Taught or Undergraduate",$B308,IF($B308='Calculator - Dropdowns'!$D$5,$B308,"")))</f>
        <v>Postgraduate Taught</v>
      </c>
      <c r="J308" s="17" t="str">
        <f>IF(Table1[[#This Row],[Faculty]]="","",IF('Calculator - Dropdowns'!$D$4="Department",$D308,IF($D308='Calculator - Dropdowns'!$D$4,$D308,"")))</f>
        <v>Centre for Finance and Investment (Xfi)</v>
      </c>
      <c r="K308" s="17" t="str">
        <f>IF('Calculator - Dropdowns'!$D$3="Faculty",$E308,IF('Calculator - Dropdowns'!$D$3=E308,E308,""))</f>
        <v>Faculty of Environment, Science and Economy</v>
      </c>
    </row>
    <row r="309" spans="1:11" x14ac:dyDescent="0.2">
      <c r="A309" s="11" t="s">
        <v>815</v>
      </c>
      <c r="B309" s="11" t="s">
        <v>32965</v>
      </c>
      <c r="C309" s="11" t="s">
        <v>32426</v>
      </c>
      <c r="D309" s="11" t="s">
        <v>32279</v>
      </c>
      <c r="E309" s="11" t="s">
        <v>82</v>
      </c>
      <c r="H309" s="17" t="str">
        <f>IF(Table1[[#This Row],[Undergraduate or Postgraduate]]="","",IF('Calculator - Dropdowns'!$D$6="Programme",$C309&amp;": "&amp;A309,IF($C309&amp;": "&amp;A309='Calculator - Dropdowns'!$D$6,$C309&amp;": "&amp;A309,"")))</f>
        <v>MSc Human Resource Management (Double Degree): PTS2SBESBE10</v>
      </c>
      <c r="I309" s="17" t="str">
        <f>IF(Table1[[#This Row],[Department]]="","",IF('Calculator - Dropdowns'!$D$5="Postgraduate Taught or Undergraduate",$B309,IF($B309='Calculator - Dropdowns'!$D$5,$B309,"")))</f>
        <v>Postgraduate Taught</v>
      </c>
      <c r="J309" s="17" t="str">
        <f>IF(Table1[[#This Row],[Faculty]]="","",IF('Calculator - Dropdowns'!$D$4="Department",$D309,IF($D309='Calculator - Dropdowns'!$D$4,$D309,"")))</f>
        <v>Organisational Behaviour and HRM</v>
      </c>
      <c r="K309" s="17" t="str">
        <f>IF('Calculator - Dropdowns'!$D$3="Faculty",$E309,IF('Calculator - Dropdowns'!$D$3=E309,E309,""))</f>
        <v>Faculty of Environment, Science and Economy</v>
      </c>
    </row>
    <row r="310" spans="1:11" x14ac:dyDescent="0.2">
      <c r="A310" s="11" t="s">
        <v>816</v>
      </c>
      <c r="B310" s="11" t="s">
        <v>32965</v>
      </c>
      <c r="C310" s="11" t="s">
        <v>817</v>
      </c>
      <c r="D310" s="11" t="s">
        <v>32279</v>
      </c>
      <c r="E310" s="11" t="s">
        <v>82</v>
      </c>
      <c r="H310" s="17" t="str">
        <f>IF(Table1[[#This Row],[Undergraduate or Postgraduate]]="","",IF('Calculator - Dropdowns'!$D$6="Programme",$C310&amp;": "&amp;A310,IF($C310&amp;": "&amp;A310='Calculator - Dropdowns'!$D$6,$C310&amp;": "&amp;A310,"")))</f>
        <v>MSc International Management (Double Degree): PTS2SBESBEDA</v>
      </c>
      <c r="I310" s="17" t="str">
        <f>IF(Table1[[#This Row],[Department]]="","",IF('Calculator - Dropdowns'!$D$5="Postgraduate Taught or Undergraduate",$B310,IF($B310='Calculator - Dropdowns'!$D$5,$B310,"")))</f>
        <v>Postgraduate Taught</v>
      </c>
      <c r="J310" s="17" t="str">
        <f>IF(Table1[[#This Row],[Faculty]]="","",IF('Calculator - Dropdowns'!$D$4="Department",$D310,IF($D310='Calculator - Dropdowns'!$D$4,$D310,"")))</f>
        <v>Organisational Behaviour and HRM</v>
      </c>
      <c r="K310" s="17" t="str">
        <f>IF('Calculator - Dropdowns'!$D$3="Faculty",$E310,IF('Calculator - Dropdowns'!$D$3=E310,E310,""))</f>
        <v>Faculty of Environment, Science and Economy</v>
      </c>
    </row>
    <row r="311" spans="1:11" x14ac:dyDescent="0.2">
      <c r="A311" s="11" t="s">
        <v>4467</v>
      </c>
      <c r="B311" s="11" t="s">
        <v>32965</v>
      </c>
      <c r="C311" s="11" t="s">
        <v>4468</v>
      </c>
      <c r="D311" s="11" t="s">
        <v>32279</v>
      </c>
      <c r="E311" s="11" t="s">
        <v>82</v>
      </c>
      <c r="H311" s="17" t="str">
        <f>IF(Table1[[#This Row],[Undergraduate or Postgraduate]]="","",IF('Calculator - Dropdowns'!$D$6="Programme",$C311&amp;": "&amp;A311,IF($C311&amp;": "&amp;A311='Calculator - Dropdowns'!$D$6,$C311&amp;": "&amp;A311,"")))</f>
        <v>MSc International Management (9-month) (Double Degree): PTS2SBESBEDC</v>
      </c>
      <c r="I311" s="17" t="str">
        <f>IF(Table1[[#This Row],[Department]]="","",IF('Calculator - Dropdowns'!$D$5="Postgraduate Taught or Undergraduate",$B311,IF($B311='Calculator - Dropdowns'!$D$5,$B311,"")))</f>
        <v>Postgraduate Taught</v>
      </c>
      <c r="J311" s="17" t="str">
        <f>IF(Table1[[#This Row],[Faculty]]="","",IF('Calculator - Dropdowns'!$D$4="Department",$D311,IF($D311='Calculator - Dropdowns'!$D$4,$D311,"")))</f>
        <v>Organisational Behaviour and HRM</v>
      </c>
      <c r="K311" s="17" t="str">
        <f>IF('Calculator - Dropdowns'!$D$3="Faculty",$E311,IF('Calculator - Dropdowns'!$D$3=E311,E311,""))</f>
        <v>Faculty of Environment, Science and Economy</v>
      </c>
    </row>
    <row r="312" spans="1:11" x14ac:dyDescent="0.2">
      <c r="A312" s="11" t="s">
        <v>4456</v>
      </c>
      <c r="B312" s="11" t="s">
        <v>32965</v>
      </c>
      <c r="C312" s="11" t="s">
        <v>4457</v>
      </c>
      <c r="D312" s="11" t="s">
        <v>344</v>
      </c>
      <c r="E312" s="11" t="s">
        <v>82</v>
      </c>
      <c r="H312" s="17" t="str">
        <f>IF(Table1[[#This Row],[Undergraduate or Postgraduate]]="","",IF('Calculator - Dropdowns'!$D$6="Programme",$C312&amp;": "&amp;A312,IF($C312&amp;": "&amp;A312='Calculator - Dropdowns'!$D$6,$C312&amp;": "&amp;A312,"")))</f>
        <v>MSc Economics (QTEM): PTS2SBESBE07</v>
      </c>
      <c r="I312" s="17" t="str">
        <f>IF(Table1[[#This Row],[Department]]="","",IF('Calculator - Dropdowns'!$D$5="Postgraduate Taught or Undergraduate",$B312,IF($B312='Calculator - Dropdowns'!$D$5,$B312,"")))</f>
        <v>Postgraduate Taught</v>
      </c>
      <c r="J312" s="17" t="str">
        <f>IF(Table1[[#This Row],[Faculty]]="","",IF('Calculator - Dropdowns'!$D$4="Department",$D312,IF($D312='Calculator - Dropdowns'!$D$4,$D312,"")))</f>
        <v>Economics</v>
      </c>
      <c r="K312" s="17" t="str">
        <f>IF('Calculator - Dropdowns'!$D$3="Faculty",$E312,IF('Calculator - Dropdowns'!$D$3=E312,E312,""))</f>
        <v>Faculty of Environment, Science and Economy</v>
      </c>
    </row>
    <row r="313" spans="1:11" x14ac:dyDescent="0.2">
      <c r="A313" s="11" t="s">
        <v>4458</v>
      </c>
      <c r="B313" s="11" t="s">
        <v>32965</v>
      </c>
      <c r="C313" s="11" t="s">
        <v>4459</v>
      </c>
      <c r="D313" s="11" t="s">
        <v>344</v>
      </c>
      <c r="E313" s="11" t="s">
        <v>82</v>
      </c>
      <c r="H313" s="17" t="str">
        <f>IF(Table1[[#This Row],[Undergraduate or Postgraduate]]="","",IF('Calculator - Dropdowns'!$D$6="Programme",$C313&amp;": "&amp;A313,IF($C313&amp;": "&amp;A313='Calculator - Dropdowns'!$D$6,$C313&amp;": "&amp;A313,"")))</f>
        <v>MSc Economics and Econometrics (QTEM): PTS2SBESBE08</v>
      </c>
      <c r="I313" s="17" t="str">
        <f>IF(Table1[[#This Row],[Department]]="","",IF('Calculator - Dropdowns'!$D$5="Postgraduate Taught or Undergraduate",$B313,IF($B313='Calculator - Dropdowns'!$D$5,$B313,"")))</f>
        <v>Postgraduate Taught</v>
      </c>
      <c r="J313" s="17" t="str">
        <f>IF(Table1[[#This Row],[Faculty]]="","",IF('Calculator - Dropdowns'!$D$4="Department",$D313,IF($D313='Calculator - Dropdowns'!$D$4,$D313,"")))</f>
        <v>Economics</v>
      </c>
      <c r="K313" s="17" t="str">
        <f>IF('Calculator - Dropdowns'!$D$3="Faculty",$E313,IF('Calculator - Dropdowns'!$D$3=E313,E313,""))</f>
        <v>Faculty of Environment, Science and Economy</v>
      </c>
    </row>
    <row r="314" spans="1:11" x14ac:dyDescent="0.2">
      <c r="A314" s="11" t="s">
        <v>813</v>
      </c>
      <c r="B314" s="11" t="s">
        <v>32965</v>
      </c>
      <c r="C314" s="11" t="s">
        <v>814</v>
      </c>
      <c r="D314" s="11" t="s">
        <v>344</v>
      </c>
      <c r="E314" s="11" t="s">
        <v>82</v>
      </c>
      <c r="H314" s="17" t="str">
        <f>IF(Table1[[#This Row],[Undergraduate or Postgraduate]]="","",IF('Calculator - Dropdowns'!$D$6="Programme",$C314&amp;": "&amp;A314,IF($C314&amp;": "&amp;A314='Calculator - Dropdowns'!$D$6,$C314&amp;": "&amp;A314,"")))</f>
        <v>MSc Financial Economics (QTEM): PTS2SBESBE09</v>
      </c>
      <c r="I314" s="17" t="str">
        <f>IF(Table1[[#This Row],[Department]]="","",IF('Calculator - Dropdowns'!$D$5="Postgraduate Taught or Undergraduate",$B314,IF($B314='Calculator - Dropdowns'!$D$5,$B314,"")))</f>
        <v>Postgraduate Taught</v>
      </c>
      <c r="J314" s="17" t="str">
        <f>IF(Table1[[#This Row],[Faculty]]="","",IF('Calculator - Dropdowns'!$D$4="Department",$D314,IF($D314='Calculator - Dropdowns'!$D$4,$D314,"")))</f>
        <v>Economics</v>
      </c>
      <c r="K314" s="17" t="str">
        <f>IF('Calculator - Dropdowns'!$D$3="Faculty",$E314,IF('Calculator - Dropdowns'!$D$3=E314,E314,""))</f>
        <v>Faculty of Environment, Science and Economy</v>
      </c>
    </row>
    <row r="315" spans="1:11" x14ac:dyDescent="0.2">
      <c r="A315" s="11" t="s">
        <v>809</v>
      </c>
      <c r="B315" s="11" t="s">
        <v>32965</v>
      </c>
      <c r="C315" s="11" t="s">
        <v>810</v>
      </c>
      <c r="D315" s="11" t="s">
        <v>32190</v>
      </c>
      <c r="E315" s="11" t="s">
        <v>82</v>
      </c>
      <c r="H315" s="17" t="str">
        <f>IF(Table1[[#This Row],[Undergraduate or Postgraduate]]="","",IF('Calculator - Dropdowns'!$D$6="Programme",$C315&amp;": "&amp;A315,IF($C315&amp;": "&amp;A315='Calculator - Dropdowns'!$D$6,$C315&amp;": "&amp;A315,"")))</f>
        <v>MSC Financial Analysis and Fund Management (QTEM): PTS2SBESBE04</v>
      </c>
      <c r="I315" s="17" t="str">
        <f>IF(Table1[[#This Row],[Department]]="","",IF('Calculator - Dropdowns'!$D$5="Postgraduate Taught or Undergraduate",$B315,IF($B315='Calculator - Dropdowns'!$D$5,$B315,"")))</f>
        <v>Postgraduate Taught</v>
      </c>
      <c r="J315" s="17" t="str">
        <f>IF(Table1[[#This Row],[Faculty]]="","",IF('Calculator - Dropdowns'!$D$4="Department",$D315,IF($D315='Calculator - Dropdowns'!$D$4,$D315,"")))</f>
        <v>Centre for Finance and Investment (Xfi)</v>
      </c>
      <c r="K315" s="17" t="str">
        <f>IF('Calculator - Dropdowns'!$D$3="Faculty",$E315,IF('Calculator - Dropdowns'!$D$3=E315,E315,""))</f>
        <v>Faculty of Environment, Science and Economy</v>
      </c>
    </row>
    <row r="316" spans="1:11" x14ac:dyDescent="0.2">
      <c r="A316" s="11" t="s">
        <v>811</v>
      </c>
      <c r="B316" s="11" t="s">
        <v>32965</v>
      </c>
      <c r="C316" s="11" t="s">
        <v>812</v>
      </c>
      <c r="D316" s="11" t="s">
        <v>32190</v>
      </c>
      <c r="E316" s="11" t="s">
        <v>82</v>
      </c>
      <c r="H316" s="17" t="str">
        <f>IF(Table1[[#This Row],[Undergraduate or Postgraduate]]="","",IF('Calculator - Dropdowns'!$D$6="Programme",$C316&amp;": "&amp;A316,IF($C316&amp;": "&amp;A316='Calculator - Dropdowns'!$D$6,$C316&amp;": "&amp;A316,"")))</f>
        <v>MSc Finance and Investment (QTEM): PTS2SBESBE05</v>
      </c>
      <c r="I316" s="17" t="str">
        <f>IF(Table1[[#This Row],[Department]]="","",IF('Calculator - Dropdowns'!$D$5="Postgraduate Taught or Undergraduate",$B316,IF($B316='Calculator - Dropdowns'!$D$5,$B316,"")))</f>
        <v>Postgraduate Taught</v>
      </c>
      <c r="J316" s="17" t="str">
        <f>IF(Table1[[#This Row],[Faculty]]="","",IF('Calculator - Dropdowns'!$D$4="Department",$D316,IF($D316='Calculator - Dropdowns'!$D$4,$D316,"")))</f>
        <v>Centre for Finance and Investment (Xfi)</v>
      </c>
      <c r="K316" s="17" t="str">
        <f>IF('Calculator - Dropdowns'!$D$3="Faculty",$E316,IF('Calculator - Dropdowns'!$D$3=E316,E316,""))</f>
        <v>Faculty of Environment, Science and Economy</v>
      </c>
    </row>
    <row r="317" spans="1:11" x14ac:dyDescent="0.2">
      <c r="A317" s="11" t="s">
        <v>4454</v>
      </c>
      <c r="B317" s="11" t="s">
        <v>32965</v>
      </c>
      <c r="C317" s="11" t="s">
        <v>4455</v>
      </c>
      <c r="D317" s="11" t="s">
        <v>32190</v>
      </c>
      <c r="E317" s="11" t="s">
        <v>82</v>
      </c>
      <c r="H317" s="17" t="str">
        <f>IF(Table1[[#This Row],[Undergraduate or Postgraduate]]="","",IF('Calculator - Dropdowns'!$D$6="Programme",$C317&amp;": "&amp;A317,IF($C317&amp;": "&amp;A317='Calculator - Dropdowns'!$D$6,$C317&amp;": "&amp;A317,"")))</f>
        <v>MSc Finance and Investment (9-month) (QTEM): PTS2SBESBE06</v>
      </c>
      <c r="I317" s="17" t="str">
        <f>IF(Table1[[#This Row],[Department]]="","",IF('Calculator - Dropdowns'!$D$5="Postgraduate Taught or Undergraduate",$B317,IF($B317='Calculator - Dropdowns'!$D$5,$B317,"")))</f>
        <v>Postgraduate Taught</v>
      </c>
      <c r="J317" s="17" t="str">
        <f>IF(Table1[[#This Row],[Faculty]]="","",IF('Calculator - Dropdowns'!$D$4="Department",$D317,IF($D317='Calculator - Dropdowns'!$D$4,$D317,"")))</f>
        <v>Centre for Finance and Investment (Xfi)</v>
      </c>
      <c r="K317" s="17" t="str">
        <f>IF('Calculator - Dropdowns'!$D$3="Faculty",$E317,IF('Calculator - Dropdowns'!$D$3=E317,E317,""))</f>
        <v>Faculty of Environment, Science and Economy</v>
      </c>
    </row>
    <row r="318" spans="1:11" x14ac:dyDescent="0.2">
      <c r="A318" s="11" t="s">
        <v>4461</v>
      </c>
      <c r="B318" s="11" t="s">
        <v>32965</v>
      </c>
      <c r="C318" s="11" t="s">
        <v>4462</v>
      </c>
      <c r="D318" s="11" t="s">
        <v>32297</v>
      </c>
      <c r="E318" s="11" t="s">
        <v>82</v>
      </c>
      <c r="H318" s="17" t="str">
        <f>IF(Table1[[#This Row],[Undergraduate or Postgraduate]]="","",IF('Calculator - Dropdowns'!$D$6="Programme",$C318&amp;": "&amp;A318,IF($C318&amp;": "&amp;A318='Calculator - Dropdowns'!$D$6,$C318&amp;": "&amp;A318,"")))</f>
        <v>MSc Business Analytics (QTEM): PTS2SBESBE13</v>
      </c>
      <c r="I318" s="17" t="str">
        <f>IF(Table1[[#This Row],[Department]]="","",IF('Calculator - Dropdowns'!$D$5="Postgraduate Taught or Undergraduate",$B318,IF($B318='Calculator - Dropdowns'!$D$5,$B318,"")))</f>
        <v>Postgraduate Taught</v>
      </c>
      <c r="J318" s="17" t="str">
        <f>IF(Table1[[#This Row],[Faculty]]="","",IF('Calculator - Dropdowns'!$D$4="Department",$D318,IF($D318='Calculator - Dropdowns'!$D$4,$D318,"")))</f>
        <v>Operations and Analytics</v>
      </c>
      <c r="K318" s="17" t="str">
        <f>IF('Calculator - Dropdowns'!$D$3="Faculty",$E318,IF('Calculator - Dropdowns'!$D$3=E318,E318,""))</f>
        <v>Faculty of Environment, Science and Economy</v>
      </c>
    </row>
    <row r="319" spans="1:11" ht="25.5" x14ac:dyDescent="0.2">
      <c r="A319" s="11" t="s">
        <v>4129</v>
      </c>
      <c r="B319" s="11" t="s">
        <v>32965</v>
      </c>
      <c r="C319" s="11" t="s">
        <v>33897</v>
      </c>
      <c r="D319" s="11" t="s">
        <v>420</v>
      </c>
      <c r="E319" s="11" t="s">
        <v>82</v>
      </c>
      <c r="H319" s="17" t="str">
        <f>IF(Table1[[#This Row],[Undergraduate or Postgraduate]]="","",IF('Calculator - Dropdowns'!$D$6="Programme",$C319&amp;": "&amp;A319,IF($C319&amp;": "&amp;A319='Calculator - Dropdowns'!$D$6,$C319&amp;": "&amp;A319,"")))</f>
        <v>MSc Data Science (Professional) (Non-Apprenticeship, Top-up) (Part-Time): PTS1ECSECS40</v>
      </c>
      <c r="I319" s="17" t="str">
        <f>IF(Table1[[#This Row],[Department]]="","",IF('Calculator - Dropdowns'!$D$5="Postgraduate Taught or Undergraduate",$B319,IF($B319='Calculator - Dropdowns'!$D$5,$B319,"")))</f>
        <v>Postgraduate Taught</v>
      </c>
      <c r="J319" s="17" t="str">
        <f>IF(Table1[[#This Row],[Faculty]]="","",IF('Calculator - Dropdowns'!$D$4="Department",$D319,IF($D319='Calculator - Dropdowns'!$D$4,$D319,"")))</f>
        <v>Computer Science</v>
      </c>
      <c r="K319" s="17" t="str">
        <f>IF('Calculator - Dropdowns'!$D$3="Faculty",$E319,IF('Calculator - Dropdowns'!$D$3=E319,E319,""))</f>
        <v>Faculty of Environment, Science and Economy</v>
      </c>
    </row>
    <row r="320" spans="1:11" ht="25.5" x14ac:dyDescent="0.2">
      <c r="A320" s="11" t="s">
        <v>4689</v>
      </c>
      <c r="B320" s="11" t="s">
        <v>32965</v>
      </c>
      <c r="C320" s="11" t="s">
        <v>4690</v>
      </c>
      <c r="D320" s="11" t="s">
        <v>481</v>
      </c>
      <c r="E320" s="11" t="s">
        <v>71</v>
      </c>
      <c r="H320" s="17" t="str">
        <f>IF(Table1[[#This Row],[Undergraduate or Postgraduate]]="","",IF('Calculator - Dropdowns'!$D$6="Programme",$C320&amp;": "&amp;A320,IF($C320&amp;": "&amp;A320='Calculator - Dropdowns'!$D$6,$C320&amp;": "&amp;A320,"")))</f>
        <v>PGCert Environment and Human Health (Part-Time, Distance Learning) - Cornwall: PCT1EMSEMSCB</v>
      </c>
      <c r="I320" s="17" t="str">
        <f>IF(Table1[[#This Row],[Department]]="","",IF('Calculator - Dropdowns'!$D$5="Postgraduate Taught or Undergraduate",$B320,IF($B320='Calculator - Dropdowns'!$D$5,$B320,"")))</f>
        <v>Postgraduate Taught</v>
      </c>
      <c r="J320" s="17" t="str">
        <f>IF(Table1[[#This Row],[Faculty]]="","",IF('Calculator - Dropdowns'!$D$4="Department",$D320,IF($D320='Calculator - Dropdowns'!$D$4,$D320,"")))</f>
        <v>European Centre for Environment and Human Health</v>
      </c>
      <c r="K320" s="17" t="str">
        <f>IF('Calculator - Dropdowns'!$D$3="Faculty",$E320,IF('Calculator - Dropdowns'!$D$3=E320,E320,""))</f>
        <v>Faculty of Health and Life Sciences</v>
      </c>
    </row>
    <row r="321" spans="1:11" x14ac:dyDescent="0.2">
      <c r="A321" s="11" t="s">
        <v>4685</v>
      </c>
      <c r="B321" s="11" t="s">
        <v>32965</v>
      </c>
      <c r="C321" s="11" t="s">
        <v>4686</v>
      </c>
      <c r="D321" s="11" t="s">
        <v>464</v>
      </c>
      <c r="E321" s="11" t="s">
        <v>71</v>
      </c>
      <c r="H321" s="17" t="str">
        <f>IF(Table1[[#This Row],[Undergraduate or Postgraduate]]="","",IF('Calculator - Dropdowns'!$D$6="Programme",$C321&amp;": "&amp;A321,IF($C321&amp;": "&amp;A321='Calculator - Dropdowns'!$D$6,$C321&amp;": "&amp;A321,"")))</f>
        <v>PGCert Extreme Medicine (Part-Time, Distance Learning): PCT1EMSEMS15</v>
      </c>
      <c r="I321" s="17" t="str">
        <f>IF(Table1[[#This Row],[Department]]="","",IF('Calculator - Dropdowns'!$D$5="Postgraduate Taught or Undergraduate",$B321,IF($B321='Calculator - Dropdowns'!$D$5,$B321,"")))</f>
        <v>Postgraduate Taught</v>
      </c>
      <c r="J321" s="17" t="str">
        <f>IF(Table1[[#This Row],[Faculty]]="","",IF('Calculator - Dropdowns'!$D$4="Department",$D321,IF($D321='Calculator - Dropdowns'!$D$4,$D321,"")))</f>
        <v>Health and Community Sciences</v>
      </c>
      <c r="K321" s="17" t="str">
        <f>IF('Calculator - Dropdowns'!$D$3="Faculty",$E321,IF('Calculator - Dropdowns'!$D$3=E321,E321,""))</f>
        <v>Faculty of Health and Life Sciences</v>
      </c>
    </row>
    <row r="322" spans="1:11" ht="25.5" x14ac:dyDescent="0.2">
      <c r="A322" s="11" t="s">
        <v>4687</v>
      </c>
      <c r="B322" s="11" t="s">
        <v>32965</v>
      </c>
      <c r="C322" s="11" t="s">
        <v>4688</v>
      </c>
      <c r="D322" s="11" t="s">
        <v>70</v>
      </c>
      <c r="E322" s="11" t="s">
        <v>71</v>
      </c>
      <c r="H322" s="17" t="str">
        <f>IF(Table1[[#This Row],[Undergraduate or Postgraduate]]="","",IF('Calculator - Dropdowns'!$D$6="Programme",$C322&amp;": "&amp;A322,IF($C322&amp;": "&amp;A322='Calculator - Dropdowns'!$D$6,$C322&amp;": "&amp;A322,"")))</f>
        <v>PGCert Leading Clinical Research Delivery (Part-Time, Distance Learning): PCT1EMSEMS19</v>
      </c>
      <c r="I322" s="17" t="str">
        <f>IF(Table1[[#This Row],[Department]]="","",IF('Calculator - Dropdowns'!$D$5="Postgraduate Taught or Undergraduate",$B322,IF($B322='Calculator - Dropdowns'!$D$5,$B322,"")))</f>
        <v>Postgraduate Taught</v>
      </c>
      <c r="J322" s="17" t="str">
        <f>IF(Table1[[#This Row],[Faculty]]="","",IF('Calculator - Dropdowns'!$D$4="Department",$D322,IF($D322='Calculator - Dropdowns'!$D$4,$D322,"")))</f>
        <v>Medicine</v>
      </c>
      <c r="K322" s="17" t="str">
        <f>IF('Calculator - Dropdowns'!$D$3="Faculty",$E322,IF('Calculator - Dropdowns'!$D$3=E322,E322,""))</f>
        <v>Faculty of Health and Life Sciences</v>
      </c>
    </row>
    <row r="323" spans="1:11" ht="25.5" x14ac:dyDescent="0.2">
      <c r="A323" s="11" t="s">
        <v>4691</v>
      </c>
      <c r="B323" s="11" t="s">
        <v>32965</v>
      </c>
      <c r="C323" s="11" t="s">
        <v>4692</v>
      </c>
      <c r="D323" s="11" t="s">
        <v>112</v>
      </c>
      <c r="E323" s="11" t="s">
        <v>71</v>
      </c>
      <c r="H323" s="17" t="str">
        <f>IF(Table1[[#This Row],[Undergraduate or Postgraduate]]="","",IF('Calculator - Dropdowns'!$D$6="Programme",$C323&amp;": "&amp;A323,IF($C323&amp;": "&amp;A323='Calculator - Dropdowns'!$D$6,$C323&amp;": "&amp;A323,"")))</f>
        <v>PGCert Youth Intensive Psychological Practice (Part-Time, Distance Learning): PCT1PSYPSY09</v>
      </c>
      <c r="I323" s="17" t="str">
        <f>IF(Table1[[#This Row],[Department]]="","",IF('Calculator - Dropdowns'!$D$5="Postgraduate Taught or Undergraduate",$B323,IF($B323='Calculator - Dropdowns'!$D$5,$B323,"")))</f>
        <v>Postgraduate Taught</v>
      </c>
      <c r="J323" s="17" t="str">
        <f>IF(Table1[[#This Row],[Faculty]]="","",IF('Calculator - Dropdowns'!$D$4="Department",$D323,IF($D323='Calculator - Dropdowns'!$D$4,$D323,"")))</f>
        <v>CEDAR</v>
      </c>
      <c r="K323" s="17" t="str">
        <f>IF('Calculator - Dropdowns'!$D$3="Faculty",$E323,IF('Calculator - Dropdowns'!$D$3=E323,E323,""))</f>
        <v>Faculty of Health and Life Sciences</v>
      </c>
    </row>
    <row r="324" spans="1:11" ht="25.5" x14ac:dyDescent="0.2">
      <c r="A324" s="11" t="s">
        <v>4693</v>
      </c>
      <c r="B324" s="11" t="s">
        <v>32965</v>
      </c>
      <c r="C324" s="11" t="s">
        <v>32371</v>
      </c>
      <c r="D324" s="11" t="s">
        <v>180</v>
      </c>
      <c r="E324" s="11" t="s">
        <v>76</v>
      </c>
      <c r="H324" s="17" t="str">
        <f>IF(Table1[[#This Row],[Undergraduate or Postgraduate]]="","",IF('Calculator - Dropdowns'!$D$6="Programme",$C324&amp;": "&amp;A324,IF($C324&amp;": "&amp;A324='Calculator - Dropdowns'!$D$6,$C324&amp;": "&amp;A324,"")))</f>
        <v>National Award for Special Education Needs Coordination (Part-Time, Distance Learning): PCT2EDUEDU04</v>
      </c>
      <c r="I324" s="17" t="str">
        <f>IF(Table1[[#This Row],[Department]]="","",IF('Calculator - Dropdowns'!$D$5="Postgraduate Taught or Undergraduate",$B324,IF($B324='Calculator - Dropdowns'!$D$5,$B324,"")))</f>
        <v>Postgraduate Taught</v>
      </c>
      <c r="J324" s="17" t="str">
        <f>IF(Table1[[#This Row],[Faculty]]="","",IF('Calculator - Dropdowns'!$D$4="Department",$D324,IF($D324='Calculator - Dropdowns'!$D$4,$D324,"")))</f>
        <v>School of Education</v>
      </c>
      <c r="K324" s="17" t="str">
        <f>IF('Calculator - Dropdowns'!$D$3="Faculty",$E324,IF('Calculator - Dropdowns'!$D$3=E324,E324,""))</f>
        <v>Faculty of Humanities, Arts and Social Sciences</v>
      </c>
    </row>
    <row r="325" spans="1:11" x14ac:dyDescent="0.2">
      <c r="A325" s="11" t="s">
        <v>4733</v>
      </c>
      <c r="B325" s="11" t="s">
        <v>32965</v>
      </c>
      <c r="C325" s="11" t="s">
        <v>32322</v>
      </c>
      <c r="D325" s="11" t="s">
        <v>32276</v>
      </c>
      <c r="E325" s="11" t="s">
        <v>82</v>
      </c>
      <c r="H325" s="17" t="str">
        <f>IF(Table1[[#This Row],[Undergraduate or Postgraduate]]="","",IF('Calculator - Dropdowns'!$D$6="Programme",$C325&amp;": "&amp;A325,IF($C325&amp;": "&amp;A325='Calculator - Dropdowns'!$D$6,$C325&amp;": "&amp;A325,"")))</f>
        <v>PGCert International Business (Part-Time, Online): PNC0SBESBE02</v>
      </c>
      <c r="I325" s="17" t="str">
        <f>IF(Table1[[#This Row],[Department]]="","",IF('Calculator - Dropdowns'!$D$5="Postgraduate Taught or Undergraduate",$B325,IF($B325='Calculator - Dropdowns'!$D$5,$B325,"")))</f>
        <v>Postgraduate Taught</v>
      </c>
      <c r="J325" s="17" t="str">
        <f>IF(Table1[[#This Row],[Faculty]]="","",IF('Calculator - Dropdowns'!$D$4="Department",$D325,IF($D325='Calculator - Dropdowns'!$D$4,$D325,"")))</f>
        <v>Business Strategy and Marketing</v>
      </c>
      <c r="K325" s="17" t="str">
        <f>IF('Calculator - Dropdowns'!$D$3="Faculty",$E325,IF('Calculator - Dropdowns'!$D$3=E325,E325,""))</f>
        <v>Faculty of Environment, Science and Economy</v>
      </c>
    </row>
    <row r="326" spans="1:11" x14ac:dyDescent="0.2">
      <c r="A326" s="11" t="s">
        <v>4731</v>
      </c>
      <c r="B326" s="11" t="s">
        <v>32965</v>
      </c>
      <c r="C326" s="11" t="s">
        <v>32324</v>
      </c>
      <c r="D326" s="11" t="s">
        <v>316</v>
      </c>
      <c r="E326" s="11" t="s">
        <v>82</v>
      </c>
      <c r="H326" s="17" t="str">
        <f>IF(Table1[[#This Row],[Undergraduate or Postgraduate]]="","",IF('Calculator - Dropdowns'!$D$6="Programme",$C326&amp;": "&amp;A326,IF($C326&amp;": "&amp;A326='Calculator - Dropdowns'!$D$6,$C326&amp;": "&amp;A326,"")))</f>
        <v>PGCert Global Sustainability Solutions (Part-Time, Online): PNC0GOAGOA01</v>
      </c>
      <c r="I326" s="17" t="str">
        <f>IF(Table1[[#This Row],[Department]]="","",IF('Calculator - Dropdowns'!$D$5="Postgraduate Taught or Undergraduate",$B326,IF($B326='Calculator - Dropdowns'!$D$5,$B326,"")))</f>
        <v>Postgraduate Taught</v>
      </c>
      <c r="J326" s="17" t="str">
        <f>IF(Table1[[#This Row],[Faculty]]="","",IF('Calculator - Dropdowns'!$D$4="Department",$D326,IF($D326='Calculator - Dropdowns'!$D$4,$D326,"")))</f>
        <v>Human Geography</v>
      </c>
      <c r="K326" s="17" t="str">
        <f>IF('Calculator - Dropdowns'!$D$3="Faculty",$E326,IF('Calculator - Dropdowns'!$D$3=E326,E326,""))</f>
        <v>Faculty of Environment, Science and Economy</v>
      </c>
    </row>
    <row r="327" spans="1:11" x14ac:dyDescent="0.2">
      <c r="A327" s="11" t="s">
        <v>4732</v>
      </c>
      <c r="B327" s="11" t="s">
        <v>32965</v>
      </c>
      <c r="C327" s="11" t="s">
        <v>32328</v>
      </c>
      <c r="D327" s="11" t="s">
        <v>32288</v>
      </c>
      <c r="E327" s="11" t="s">
        <v>82</v>
      </c>
      <c r="H327" s="17" t="str">
        <f>IF(Table1[[#This Row],[Undergraduate or Postgraduate]]="","",IF('Calculator - Dropdowns'!$D$6="Programme",$C327&amp;": "&amp;A327,IF($C327&amp;": "&amp;A327='Calculator - Dropdowns'!$D$6,$C327&amp;": "&amp;A327,"")))</f>
        <v>PGCert Business Transformations (Part-Time, Online): PNC0SBESBE01</v>
      </c>
      <c r="I327" s="17" t="str">
        <f>IF(Table1[[#This Row],[Department]]="","",IF('Calculator - Dropdowns'!$D$5="Postgraduate Taught or Undergraduate",$B327,IF($B327='Calculator - Dropdowns'!$D$5,$B327,"")))</f>
        <v>Postgraduate Taught</v>
      </c>
      <c r="J327" s="17" t="str">
        <f>IF(Table1[[#This Row],[Faculty]]="","",IF('Calculator - Dropdowns'!$D$4="Department",$D327,IF($D327='Calculator - Dropdowns'!$D$4,$D327,"")))</f>
        <v>Innovation, Technology and Entrepreneurship</v>
      </c>
      <c r="K327" s="17" t="str">
        <f>IF('Calculator - Dropdowns'!$D$3="Faculty",$E327,IF('Calculator - Dropdowns'!$D$3=E327,E327,""))</f>
        <v>Faculty of Environment, Science and Economy</v>
      </c>
    </row>
    <row r="328" spans="1:11" ht="25.5" x14ac:dyDescent="0.2">
      <c r="A328" s="11" t="s">
        <v>4734</v>
      </c>
      <c r="B328" s="11" t="s">
        <v>32965</v>
      </c>
      <c r="C328" s="11" t="s">
        <v>32310</v>
      </c>
      <c r="D328" s="11" t="s">
        <v>191</v>
      </c>
      <c r="E328" s="11" t="s">
        <v>76</v>
      </c>
      <c r="H328" s="17" t="str">
        <f>IF(Table1[[#This Row],[Undergraduate or Postgraduate]]="","",IF('Calculator - Dropdowns'!$D$6="Programme",$C328&amp;": "&amp;A328,IF($C328&amp;": "&amp;A328='Calculator - Dropdowns'!$D$6,$C328&amp;": "&amp;A328,"")))</f>
        <v>PGCert Writing for Children and Young Adults (Part-Time, Online): PNC1EGLEGL01</v>
      </c>
      <c r="I328" s="17" t="str">
        <f>IF(Table1[[#This Row],[Department]]="","",IF('Calculator - Dropdowns'!$D$5="Postgraduate Taught or Undergraduate",$B328,IF($B328='Calculator - Dropdowns'!$D$5,$B328,"")))</f>
        <v>Postgraduate Taught</v>
      </c>
      <c r="J328" s="17" t="str">
        <f>IF(Table1[[#This Row],[Faculty]]="","",IF('Calculator - Dropdowns'!$D$4="Department",$D328,IF($D328='Calculator - Dropdowns'!$D$4,$D328,"")))</f>
        <v>English and Creative Writing</v>
      </c>
      <c r="K328" s="17" t="str">
        <f>IF('Calculator - Dropdowns'!$D$3="Faculty",$E328,IF('Calculator - Dropdowns'!$D$3=E328,E328,""))</f>
        <v>Faculty of Humanities, Arts and Social Sciences</v>
      </c>
    </row>
    <row r="329" spans="1:11" ht="25.5" x14ac:dyDescent="0.2">
      <c r="A329" s="11" t="s">
        <v>4683</v>
      </c>
      <c r="B329" s="11" t="s">
        <v>32965</v>
      </c>
      <c r="C329" s="11" t="s">
        <v>4684</v>
      </c>
      <c r="D329" s="11" t="s">
        <v>70</v>
      </c>
      <c r="E329" s="11" t="s">
        <v>71</v>
      </c>
      <c r="H329" s="17" t="str">
        <f>IF(Table1[[#This Row],[Undergraduate or Postgraduate]]="","",IF('Calculator - Dropdowns'!$D$6="Programme",$C329&amp;": "&amp;A329,IF($C329&amp;": "&amp;A329='Calculator - Dropdowns'!$D$6,$C329&amp;": "&amp;A329,"")))</f>
        <v>PGCert Genomic Medicine (Online) (Part-Time, Distance Learning): PCT1EMSEMS12</v>
      </c>
      <c r="I329" s="17" t="str">
        <f>IF(Table1[[#This Row],[Department]]="","",IF('Calculator - Dropdowns'!$D$5="Postgraduate Taught or Undergraduate",$B329,IF($B329='Calculator - Dropdowns'!$D$5,$B329,"")))</f>
        <v>Postgraduate Taught</v>
      </c>
      <c r="J329" s="17" t="str">
        <f>IF(Table1[[#This Row],[Faculty]]="","",IF('Calculator - Dropdowns'!$D$4="Department",$D329,IF($D329='Calculator - Dropdowns'!$D$4,$D329,"")))</f>
        <v>Medicine</v>
      </c>
      <c r="K329" s="17" t="str">
        <f>IF('Calculator - Dropdowns'!$D$3="Faculty",$E329,IF('Calculator - Dropdowns'!$D$3=E329,E329,""))</f>
        <v>Faculty of Health and Life Sciences</v>
      </c>
    </row>
    <row r="330" spans="1:11" x14ac:dyDescent="0.2">
      <c r="A330" s="11" t="s">
        <v>4735</v>
      </c>
      <c r="B330" s="11" t="s">
        <v>32965</v>
      </c>
      <c r="C330" s="11" t="s">
        <v>32313</v>
      </c>
      <c r="D330" s="11" t="s">
        <v>308</v>
      </c>
      <c r="E330" s="11" t="s">
        <v>71</v>
      </c>
      <c r="H330" s="17" t="str">
        <f>IF(Table1[[#This Row],[Undergraduate or Postgraduate]]="","",IF('Calculator - Dropdowns'!$D$6="Programme",$C330&amp;": "&amp;A330,IF($C330&amp;": "&amp;A330='Calculator - Dropdowns'!$D$6,$C330&amp;": "&amp;A330,"")))</f>
        <v>PGCert Public Health (Part-Time, Online): PNC1EMSEMS01</v>
      </c>
      <c r="I330" s="17" t="str">
        <f>IF(Table1[[#This Row],[Department]]="","",IF('Calculator - Dropdowns'!$D$5="Postgraduate Taught or Undergraduate",$B330,IF($B330='Calculator - Dropdowns'!$D$5,$B330,"")))</f>
        <v>Postgraduate Taught</v>
      </c>
      <c r="J330" s="17" t="str">
        <f>IF(Table1[[#This Row],[Faculty]]="","",IF('Calculator - Dropdowns'!$D$4="Department",$D330,IF($D330='Calculator - Dropdowns'!$D$4,$D330,"")))</f>
        <v>Public Health</v>
      </c>
      <c r="K330" s="17" t="str">
        <f>IF('Calculator - Dropdowns'!$D$3="Faculty",$E330,IF('Calculator - Dropdowns'!$D$3=E330,E330,""))</f>
        <v>Faculty of Health and Life Sciences</v>
      </c>
    </row>
    <row r="331" spans="1:11" ht="25.5" x14ac:dyDescent="0.2">
      <c r="A331" s="11" t="s">
        <v>31972</v>
      </c>
      <c r="B331" s="11" t="s">
        <v>32965</v>
      </c>
      <c r="C331" s="11" t="s">
        <v>32318</v>
      </c>
      <c r="D331" s="11" t="s">
        <v>149</v>
      </c>
      <c r="E331" s="11" t="s">
        <v>71</v>
      </c>
      <c r="H331" s="17" t="str">
        <f>IF(Table1[[#This Row],[Undergraduate or Postgraduate]]="","",IF('Calculator - Dropdowns'!$D$6="Programme",$C331&amp;": "&amp;A331,IF($C331&amp;": "&amp;A331='Calculator - Dropdowns'!$D$6,$C331&amp;": "&amp;A331,"")))</f>
        <v>PGCert Psychedelics: Mind, Medicine and Culture (Part-Time, Online): PNC1PSYHPS01</v>
      </c>
      <c r="I331" s="17" t="str">
        <f>IF(Table1[[#This Row],[Department]]="","",IF('Calculator - Dropdowns'!$D$5="Postgraduate Taught or Undergraduate",$B331,IF($B331='Calculator - Dropdowns'!$D$5,$B331,"")))</f>
        <v>Postgraduate Taught</v>
      </c>
      <c r="J331" s="17" t="str">
        <f>IF(Table1[[#This Row],[Faculty]]="","",IF('Calculator - Dropdowns'!$D$4="Department",$D331,IF($D331='Calculator - Dropdowns'!$D$4,$D331,"")))</f>
        <v>Psychology</v>
      </c>
      <c r="K331" s="17" t="str">
        <f>IF('Calculator - Dropdowns'!$D$3="Faculty",$E331,IF('Calculator - Dropdowns'!$D$3=E331,E331,""))</f>
        <v>Faculty of Health and Life Sciences</v>
      </c>
    </row>
    <row r="332" spans="1:11" x14ac:dyDescent="0.2">
      <c r="A332" s="11" t="s">
        <v>4172</v>
      </c>
      <c r="B332" s="11" t="s">
        <v>32965</v>
      </c>
      <c r="C332" s="11" t="s">
        <v>4173</v>
      </c>
      <c r="D332" s="11" t="s">
        <v>32288</v>
      </c>
      <c r="E332" s="11" t="s">
        <v>82</v>
      </c>
      <c r="H332" s="17" t="str">
        <f>IF(Table1[[#This Row],[Undergraduate or Postgraduate]]="","",IF('Calculator - Dropdowns'!$D$6="Programme",$C332&amp;": "&amp;A332,IF($C332&amp;": "&amp;A332='Calculator - Dropdowns'!$D$6,$C332&amp;": "&amp;A332,"")))</f>
        <v>PGCert Leading in the Digital Economy: PCT1SBESBE04</v>
      </c>
      <c r="I332" s="17" t="str">
        <f>IF(Table1[[#This Row],[Department]]="","",IF('Calculator - Dropdowns'!$D$5="Postgraduate Taught or Undergraduate",$B332,IF($B332='Calculator - Dropdowns'!$D$5,$B332,"")))</f>
        <v>Postgraduate Taught</v>
      </c>
      <c r="J332" s="17" t="str">
        <f>IF(Table1[[#This Row],[Faculty]]="","",IF('Calculator - Dropdowns'!$D$4="Department",$D332,IF($D332='Calculator - Dropdowns'!$D$4,$D332,"")))</f>
        <v>Innovation, Technology and Entrepreneurship</v>
      </c>
      <c r="K332" s="17" t="str">
        <f>IF('Calculator - Dropdowns'!$D$3="Faculty",$E332,IF('Calculator - Dropdowns'!$D$3=E332,E332,""))</f>
        <v>Faculty of Environment, Science and Economy</v>
      </c>
    </row>
    <row r="333" spans="1:11" x14ac:dyDescent="0.2">
      <c r="A333" s="11" t="s">
        <v>4160</v>
      </c>
      <c r="B333" s="11" t="s">
        <v>32965</v>
      </c>
      <c r="C333" s="11" t="s">
        <v>4161</v>
      </c>
      <c r="D333" s="11" t="s">
        <v>217</v>
      </c>
      <c r="E333" s="11" t="s">
        <v>76</v>
      </c>
      <c r="H333" s="17" t="str">
        <f>IF(Table1[[#This Row],[Undergraduate or Postgraduate]]="","",IF('Calculator - Dropdowns'!$D$6="Programme",$C333&amp;": "&amp;A333,IF($C333&amp;": "&amp;A333='Calculator - Dropdowns'!$D$6,$C333&amp;": "&amp;A333,"")))</f>
        <v>PGCert Cultures and Environments of Health (Part-Time): PCT1HPSHPS02</v>
      </c>
      <c r="I333" s="17" t="str">
        <f>IF(Table1[[#This Row],[Department]]="","",IF('Calculator - Dropdowns'!$D$5="Postgraduate Taught or Undergraduate",$B333,IF($B333='Calculator - Dropdowns'!$D$5,$B333,"")))</f>
        <v>Postgraduate Taught</v>
      </c>
      <c r="J333" s="17" t="str">
        <f>IF(Table1[[#This Row],[Faculty]]="","",IF('Calculator - Dropdowns'!$D$4="Department",$D333,IF($D333='Calculator - Dropdowns'!$D$4,$D333,"")))</f>
        <v>History</v>
      </c>
      <c r="K333" s="17" t="str">
        <f>IF('Calculator - Dropdowns'!$D$3="Faculty",$E333,IF('Calculator - Dropdowns'!$D$3=E333,E333,""))</f>
        <v>Faculty of Humanities, Arts and Social Sciences</v>
      </c>
    </row>
    <row r="334" spans="1:11" x14ac:dyDescent="0.2">
      <c r="A334" s="11" t="s">
        <v>4132</v>
      </c>
      <c r="B334" s="11" t="s">
        <v>32965</v>
      </c>
      <c r="C334" s="11" t="s">
        <v>4133</v>
      </c>
      <c r="D334" s="11" t="s">
        <v>473</v>
      </c>
      <c r="E334" s="11" t="s">
        <v>71</v>
      </c>
      <c r="H334" s="17" t="str">
        <f>IF(Table1[[#This Row],[Undergraduate or Postgraduate]]="","",IF('Calculator - Dropdowns'!$D$6="Programme",$C334&amp;": "&amp;A334,IF($C334&amp;": "&amp;A334='Calculator - Dropdowns'!$D$6,$C334&amp;": "&amp;A334,"")))</f>
        <v>PGCert Advanced Practice (Part-Time): PCT0EMSEMS05</v>
      </c>
      <c r="I334" s="17" t="str">
        <f>IF(Table1[[#This Row],[Department]]="","",IF('Calculator - Dropdowns'!$D$5="Postgraduate Taught or Undergraduate",$B334,IF($B334='Calculator - Dropdowns'!$D$5,$B334,"")))</f>
        <v>Postgraduate Taught</v>
      </c>
      <c r="J334" s="17" t="str">
        <f>IF(Table1[[#This Row],[Faculty]]="","",IF('Calculator - Dropdowns'!$D$4="Department",$D334,IF($D334='Calculator - Dropdowns'!$D$4,$D334,"")))</f>
        <v>Advanced Clinical Practice</v>
      </c>
      <c r="K334" s="17" t="str">
        <f>IF('Calculator - Dropdowns'!$D$3="Faculty",$E334,IF('Calculator - Dropdowns'!$D$3=E334,E334,""))</f>
        <v>Faculty of Health and Life Sciences</v>
      </c>
    </row>
    <row r="335" spans="1:11" ht="25.5" x14ac:dyDescent="0.2">
      <c r="A335" s="11" t="s">
        <v>4158</v>
      </c>
      <c r="B335" s="11" t="s">
        <v>32965</v>
      </c>
      <c r="C335" s="11" t="s">
        <v>4159</v>
      </c>
      <c r="D335" s="11" t="s">
        <v>481</v>
      </c>
      <c r="E335" s="11" t="s">
        <v>71</v>
      </c>
      <c r="H335" s="17" t="str">
        <f>IF(Table1[[#This Row],[Undergraduate or Postgraduate]]="","",IF('Calculator - Dropdowns'!$D$6="Programme",$C335&amp;": "&amp;A335,IF($C335&amp;": "&amp;A335='Calculator - Dropdowns'!$D$6,$C335&amp;": "&amp;A335,"")))</f>
        <v>PGCert Environment and Human Health (Part-Time) - Cornwall: PCT1EMSEMSCA</v>
      </c>
      <c r="I335" s="17" t="str">
        <f>IF(Table1[[#This Row],[Department]]="","",IF('Calculator - Dropdowns'!$D$5="Postgraduate Taught or Undergraduate",$B335,IF($B335='Calculator - Dropdowns'!$D$5,$B335,"")))</f>
        <v>Postgraduate Taught</v>
      </c>
      <c r="J335" s="17" t="str">
        <f>IF(Table1[[#This Row],[Faculty]]="","",IF('Calculator - Dropdowns'!$D$4="Department",$D335,IF($D335='Calculator - Dropdowns'!$D$4,$D335,"")))</f>
        <v>European Centre for Environment and Human Health</v>
      </c>
      <c r="K335" s="17" t="str">
        <f>IF('Calculator - Dropdowns'!$D$3="Faculty",$E335,IF('Calculator - Dropdowns'!$D$3=E335,E335,""))</f>
        <v>Faculty of Health and Life Sciences</v>
      </c>
    </row>
    <row r="336" spans="1:11" ht="25.5" x14ac:dyDescent="0.2">
      <c r="A336" s="11" t="s">
        <v>4130</v>
      </c>
      <c r="B336" s="11" t="s">
        <v>32965</v>
      </c>
      <c r="C336" s="11" t="s">
        <v>4131</v>
      </c>
      <c r="D336" s="11" t="s">
        <v>464</v>
      </c>
      <c r="E336" s="11" t="s">
        <v>71</v>
      </c>
      <c r="H336" s="17" t="str">
        <f>IF(Table1[[#This Row],[Undergraduate or Postgraduate]]="","",IF('Calculator - Dropdowns'!$D$6="Programme",$C336&amp;": "&amp;A336,IF($C336&amp;": "&amp;A336='Calculator - Dropdowns'!$D$6,$C336&amp;": "&amp;A336,"")))</f>
        <v>PGCert Healthcare Leadership and Management (Part-Time): PCT0EMSEMS01</v>
      </c>
      <c r="I336" s="17" t="str">
        <f>IF(Table1[[#This Row],[Department]]="","",IF('Calculator - Dropdowns'!$D$5="Postgraduate Taught or Undergraduate",$B336,IF($B336='Calculator - Dropdowns'!$D$5,$B336,"")))</f>
        <v>Postgraduate Taught</v>
      </c>
      <c r="J336" s="17" t="str">
        <f>IF(Table1[[#This Row],[Faculty]]="","",IF('Calculator - Dropdowns'!$D$4="Department",$D336,IF($D336='Calculator - Dropdowns'!$D$4,$D336,"")))</f>
        <v>Health and Community Sciences</v>
      </c>
      <c r="K336" s="17" t="str">
        <f>IF('Calculator - Dropdowns'!$D$3="Faculty",$E336,IF('Calculator - Dropdowns'!$D$3=E336,E336,""))</f>
        <v>Faculty of Health and Life Sciences</v>
      </c>
    </row>
    <row r="337" spans="1:11" x14ac:dyDescent="0.2">
      <c r="A337" s="11" t="s">
        <v>4146</v>
      </c>
      <c r="B337" s="11" t="s">
        <v>32965</v>
      </c>
      <c r="C337" s="11" t="s">
        <v>4147</v>
      </c>
      <c r="D337" s="11" t="s">
        <v>464</v>
      </c>
      <c r="E337" s="11" t="s">
        <v>71</v>
      </c>
      <c r="H337" s="17" t="str">
        <f>IF(Table1[[#This Row],[Undergraduate or Postgraduate]]="","",IF('Calculator - Dropdowns'!$D$6="Programme",$C337&amp;": "&amp;A337,IF($C337&amp;": "&amp;A337='Calculator - Dropdowns'!$D$6,$C337&amp;": "&amp;A337,"")))</f>
        <v>PGCert Health Research Methods (Part-Time): PCT1EMSEMS13</v>
      </c>
      <c r="I337" s="17" t="str">
        <f>IF(Table1[[#This Row],[Department]]="","",IF('Calculator - Dropdowns'!$D$5="Postgraduate Taught or Undergraduate",$B337,IF($B337='Calculator - Dropdowns'!$D$5,$B337,"")))</f>
        <v>Postgraduate Taught</v>
      </c>
      <c r="J337" s="17" t="str">
        <f>IF(Table1[[#This Row],[Faculty]]="","",IF('Calculator - Dropdowns'!$D$4="Department",$D337,IF($D337='Calculator - Dropdowns'!$D$4,$D337,"")))</f>
        <v>Health and Community Sciences</v>
      </c>
      <c r="K337" s="17" t="str">
        <f>IF('Calculator - Dropdowns'!$D$3="Faculty",$E337,IF('Calculator - Dropdowns'!$D$3=E337,E337,""))</f>
        <v>Faculty of Health and Life Sciences</v>
      </c>
    </row>
    <row r="338" spans="1:11" x14ac:dyDescent="0.2">
      <c r="A338" s="11" t="s">
        <v>4152</v>
      </c>
      <c r="B338" s="11" t="s">
        <v>32965</v>
      </c>
      <c r="C338" s="11" t="s">
        <v>4153</v>
      </c>
      <c r="D338" s="11" t="s">
        <v>464</v>
      </c>
      <c r="E338" s="11" t="s">
        <v>71</v>
      </c>
      <c r="H338" s="17" t="str">
        <f>IF(Table1[[#This Row],[Undergraduate or Postgraduate]]="","",IF('Calculator - Dropdowns'!$D$6="Programme",$C338&amp;": "&amp;A338,IF($C338&amp;": "&amp;A338='Calculator - Dropdowns'!$D$6,$C338&amp;": "&amp;A338,"")))</f>
        <v>PGCert Clinical Education (Part-Time): PCT1EMSEMS17</v>
      </c>
      <c r="I338" s="17" t="str">
        <f>IF(Table1[[#This Row],[Department]]="","",IF('Calculator - Dropdowns'!$D$5="Postgraduate Taught or Undergraduate",$B338,IF($B338='Calculator - Dropdowns'!$D$5,$B338,"")))</f>
        <v>Postgraduate Taught</v>
      </c>
      <c r="J338" s="17" t="str">
        <f>IF(Table1[[#This Row],[Faculty]]="","",IF('Calculator - Dropdowns'!$D$4="Department",$D338,IF($D338='Calculator - Dropdowns'!$D$4,$D338,"")))</f>
        <v>Health and Community Sciences</v>
      </c>
      <c r="K338" s="17" t="str">
        <f>IF('Calculator - Dropdowns'!$D$3="Faculty",$E338,IF('Calculator - Dropdowns'!$D$3=E338,E338,""))</f>
        <v>Faculty of Health and Life Sciences</v>
      </c>
    </row>
    <row r="339" spans="1:11" x14ac:dyDescent="0.2">
      <c r="A339" s="11" t="s">
        <v>4150</v>
      </c>
      <c r="B339" s="11" t="s">
        <v>32965</v>
      </c>
      <c r="C339" s="11" t="s">
        <v>4151</v>
      </c>
      <c r="D339" s="11" t="s">
        <v>70</v>
      </c>
      <c r="E339" s="11" t="s">
        <v>71</v>
      </c>
      <c r="H339" s="17" t="str">
        <f>IF(Table1[[#This Row],[Undergraduate or Postgraduate]]="","",IF('Calculator - Dropdowns'!$D$6="Programme",$C339&amp;": "&amp;A339,IF($C339&amp;": "&amp;A339='Calculator - Dropdowns'!$D$6,$C339&amp;": "&amp;A339,"")))</f>
        <v>PGCert Genomic Medicine (Part-Time, 1-year): PCT1EMSEMS16</v>
      </c>
      <c r="I339" s="17" t="str">
        <f>IF(Table1[[#This Row],[Department]]="","",IF('Calculator - Dropdowns'!$D$5="Postgraduate Taught or Undergraduate",$B339,IF($B339='Calculator - Dropdowns'!$D$5,$B339,"")))</f>
        <v>Postgraduate Taught</v>
      </c>
      <c r="J339" s="17" t="str">
        <f>IF(Table1[[#This Row],[Faculty]]="","",IF('Calculator - Dropdowns'!$D$4="Department",$D339,IF($D339='Calculator - Dropdowns'!$D$4,$D339,"")))</f>
        <v>Medicine</v>
      </c>
      <c r="K339" s="17" t="str">
        <f>IF('Calculator - Dropdowns'!$D$3="Faculty",$E339,IF('Calculator - Dropdowns'!$D$3=E339,E339,""))</f>
        <v>Faculty of Health and Life Sciences</v>
      </c>
    </row>
    <row r="340" spans="1:11" x14ac:dyDescent="0.2">
      <c r="A340" s="11" t="s">
        <v>4154</v>
      </c>
      <c r="B340" s="11" t="s">
        <v>32965</v>
      </c>
      <c r="C340" s="11" t="s">
        <v>4155</v>
      </c>
      <c r="D340" s="11" t="s">
        <v>70</v>
      </c>
      <c r="E340" s="11" t="s">
        <v>71</v>
      </c>
      <c r="H340" s="17" t="str">
        <f>IF(Table1[[#This Row],[Undergraduate or Postgraduate]]="","",IF('Calculator - Dropdowns'!$D$6="Programme",$C340&amp;": "&amp;A340,IF($C340&amp;": "&amp;A340='Calculator - Dropdowns'!$D$6,$C340&amp;": "&amp;A340,"")))</f>
        <v>PGCert Health Data Science (Part-Time): PCT1EMSEMS18</v>
      </c>
      <c r="I340" s="17" t="str">
        <f>IF(Table1[[#This Row],[Department]]="","",IF('Calculator - Dropdowns'!$D$5="Postgraduate Taught or Undergraduate",$B340,IF($B340='Calculator - Dropdowns'!$D$5,$B340,"")))</f>
        <v>Postgraduate Taught</v>
      </c>
      <c r="J340" s="17" t="str">
        <f>IF(Table1[[#This Row],[Faculty]]="","",IF('Calculator - Dropdowns'!$D$4="Department",$D340,IF($D340='Calculator - Dropdowns'!$D$4,$D340,"")))</f>
        <v>Medicine</v>
      </c>
      <c r="K340" s="17" t="str">
        <f>IF('Calculator - Dropdowns'!$D$3="Faculty",$E340,IF('Calculator - Dropdowns'!$D$3=E340,E340,""))</f>
        <v>Faculty of Health and Life Sciences</v>
      </c>
    </row>
    <row r="341" spans="1:11" x14ac:dyDescent="0.2">
      <c r="A341" s="11" t="s">
        <v>4156</v>
      </c>
      <c r="B341" s="11" t="s">
        <v>32965</v>
      </c>
      <c r="C341" s="11" t="s">
        <v>4157</v>
      </c>
      <c r="D341" s="11" t="s">
        <v>145</v>
      </c>
      <c r="E341" s="11" t="s">
        <v>71</v>
      </c>
      <c r="H341" s="17" t="str">
        <f>IF(Table1[[#This Row],[Undergraduate or Postgraduate]]="","",IF('Calculator - Dropdowns'!$D$6="Programme",$C341&amp;": "&amp;A341,IF($C341&amp;": "&amp;A341='Calculator - Dropdowns'!$D$6,$C341&amp;": "&amp;A341,"")))</f>
        <v>PGCert Neuroscience (Part-Time): PCT1EMSEMS20</v>
      </c>
      <c r="I341" s="17" t="str">
        <f>IF(Table1[[#This Row],[Department]]="","",IF('Calculator - Dropdowns'!$D$5="Postgraduate Taught or Undergraduate",$B341,IF($B341='Calculator - Dropdowns'!$D$5,$B341,"")))</f>
        <v>Postgraduate Taught</v>
      </c>
      <c r="J341" s="17" t="str">
        <f>IF(Table1[[#This Row],[Faculty]]="","",IF('Calculator - Dropdowns'!$D$4="Department",$D341,IF($D341='Calculator - Dropdowns'!$D$4,$D341,"")))</f>
        <v>Neuroscience</v>
      </c>
      <c r="K341" s="17" t="str">
        <f>IF('Calculator - Dropdowns'!$D$3="Faculty",$E341,IF('Calculator - Dropdowns'!$D$3=E341,E341,""))</f>
        <v>Faculty of Health and Life Sciences</v>
      </c>
    </row>
    <row r="342" spans="1:11" x14ac:dyDescent="0.2">
      <c r="A342" s="11" t="s">
        <v>755</v>
      </c>
      <c r="B342" s="11" t="s">
        <v>32965</v>
      </c>
      <c r="C342" s="11" t="s">
        <v>756</v>
      </c>
      <c r="D342" s="11" t="s">
        <v>476</v>
      </c>
      <c r="E342" s="11" t="s">
        <v>71</v>
      </c>
      <c r="H342" s="17" t="str">
        <f>IF(Table1[[#This Row],[Undergraduate or Postgraduate]]="","",IF('Calculator - Dropdowns'!$D$6="Programme",$C342&amp;": "&amp;A342,IF($C342&amp;": "&amp;A342='Calculator - Dropdowns'!$D$6,$C342&amp;": "&amp;A342,"")))</f>
        <v>PGCert Clinical Pharmacy: PCT1EMSEMS11</v>
      </c>
      <c r="I342" s="17" t="str">
        <f>IF(Table1[[#This Row],[Department]]="","",IF('Calculator - Dropdowns'!$D$5="Postgraduate Taught or Undergraduate",$B342,IF($B342='Calculator - Dropdowns'!$D$5,$B342,"")))</f>
        <v>Postgraduate Taught</v>
      </c>
      <c r="J342" s="17" t="str">
        <f>IF(Table1[[#This Row],[Faculty]]="","",IF('Calculator - Dropdowns'!$D$4="Department",$D342,IF($D342='Calculator - Dropdowns'!$D$4,$D342,"")))</f>
        <v>Pharmacy</v>
      </c>
      <c r="K342" s="17" t="str">
        <f>IF('Calculator - Dropdowns'!$D$3="Faculty",$E342,IF('Calculator - Dropdowns'!$D$3=E342,E342,""))</f>
        <v>Faculty of Health and Life Sciences</v>
      </c>
    </row>
    <row r="343" spans="1:11" x14ac:dyDescent="0.2">
      <c r="A343" s="11" t="s">
        <v>4148</v>
      </c>
      <c r="B343" s="11" t="s">
        <v>32965</v>
      </c>
      <c r="C343" s="11" t="s">
        <v>4149</v>
      </c>
      <c r="D343" s="11" t="s">
        <v>308</v>
      </c>
      <c r="E343" s="11" t="s">
        <v>71</v>
      </c>
      <c r="H343" s="17" t="str">
        <f>IF(Table1[[#This Row],[Undergraduate or Postgraduate]]="","",IF('Calculator - Dropdowns'!$D$6="Programme",$C343&amp;": "&amp;A343,IF($C343&amp;": "&amp;A343='Calculator - Dropdowns'!$D$6,$C343&amp;": "&amp;A343,"")))</f>
        <v>PGCert Public Health (Part-Time): PCT1EMSEMS14</v>
      </c>
      <c r="I343" s="17" t="str">
        <f>IF(Table1[[#This Row],[Department]]="","",IF('Calculator - Dropdowns'!$D$5="Postgraduate Taught or Undergraduate",$B343,IF($B343='Calculator - Dropdowns'!$D$5,$B343,"")))</f>
        <v>Postgraduate Taught</v>
      </c>
      <c r="J343" s="17" t="str">
        <f>IF(Table1[[#This Row],[Faculty]]="","",IF('Calculator - Dropdowns'!$D$4="Department",$D343,IF($D343='Calculator - Dropdowns'!$D$4,$D343,"")))</f>
        <v>Public Health</v>
      </c>
      <c r="K343" s="17" t="str">
        <f>IF('Calculator - Dropdowns'!$D$3="Faculty",$E343,IF('Calculator - Dropdowns'!$D$3=E343,E343,""))</f>
        <v>Faculty of Health and Life Sciences</v>
      </c>
    </row>
    <row r="344" spans="1:11" ht="25.5" x14ac:dyDescent="0.2">
      <c r="A344" s="11" t="s">
        <v>4134</v>
      </c>
      <c r="B344" s="11" t="s">
        <v>32965</v>
      </c>
      <c r="C344" s="11" t="s">
        <v>4135</v>
      </c>
      <c r="D344" s="11" t="s">
        <v>112</v>
      </c>
      <c r="E344" s="11" t="s">
        <v>71</v>
      </c>
      <c r="H344" s="17" t="str">
        <f>IF(Table1[[#This Row],[Undergraduate or Postgraduate]]="","",IF('Calculator - Dropdowns'!$D$6="Programme",$C344&amp;": "&amp;A344,IF($C344&amp;": "&amp;A344='Calculator - Dropdowns'!$D$6,$C344&amp;": "&amp;A344,"")))</f>
        <v>PGCert Enhanced Evidence-Based Practice for Children, Young People and Families: PCT0PSYPSY02</v>
      </c>
      <c r="I344" s="17" t="str">
        <f>IF(Table1[[#This Row],[Department]]="","",IF('Calculator - Dropdowns'!$D$5="Postgraduate Taught or Undergraduate",$B344,IF($B344='Calculator - Dropdowns'!$D$5,$B344,"")))</f>
        <v>Postgraduate Taught</v>
      </c>
      <c r="J344" s="17" t="str">
        <f>IF(Table1[[#This Row],[Faculty]]="","",IF('Calculator - Dropdowns'!$D$4="Department",$D344,IF($D344='Calculator - Dropdowns'!$D$4,$D344,"")))</f>
        <v>CEDAR</v>
      </c>
      <c r="K344" s="17" t="str">
        <f>IF('Calculator - Dropdowns'!$D$3="Faculty",$E344,IF('Calculator - Dropdowns'!$D$3=E344,E344,""))</f>
        <v>Faculty of Health and Life Sciences</v>
      </c>
    </row>
    <row r="345" spans="1:11" ht="25.5" x14ac:dyDescent="0.2">
      <c r="A345" s="11" t="s">
        <v>4136</v>
      </c>
      <c r="B345" s="11" t="s">
        <v>32965</v>
      </c>
      <c r="C345" s="11" t="s">
        <v>4137</v>
      </c>
      <c r="D345" s="11" t="s">
        <v>112</v>
      </c>
      <c r="E345" s="11" t="s">
        <v>71</v>
      </c>
      <c r="H345" s="17" t="str">
        <f>IF(Table1[[#This Row],[Undergraduate or Postgraduate]]="","",IF('Calculator - Dropdowns'!$D$6="Programme",$C345&amp;": "&amp;A345,IF($C345&amp;": "&amp;A345='Calculator - Dropdowns'!$D$6,$C345&amp;": "&amp;A345,"")))</f>
        <v>PGCert Clinical Leadership and Transformational Service Change (Part-Time): PCT0PSYPSY03</v>
      </c>
      <c r="I345" s="17" t="str">
        <f>IF(Table1[[#This Row],[Department]]="","",IF('Calculator - Dropdowns'!$D$5="Postgraduate Taught or Undergraduate",$B345,IF($B345='Calculator - Dropdowns'!$D$5,$B345,"")))</f>
        <v>Postgraduate Taught</v>
      </c>
      <c r="J345" s="17" t="str">
        <f>IF(Table1[[#This Row],[Faculty]]="","",IF('Calculator - Dropdowns'!$D$4="Department",$D345,IF($D345='Calculator - Dropdowns'!$D$4,$D345,"")))</f>
        <v>CEDAR</v>
      </c>
      <c r="K345" s="17" t="str">
        <f>IF('Calculator - Dropdowns'!$D$3="Faculty",$E345,IF('Calculator - Dropdowns'!$D$3=E345,E345,""))</f>
        <v>Faculty of Health and Life Sciences</v>
      </c>
    </row>
    <row r="346" spans="1:11" ht="25.5" x14ac:dyDescent="0.2">
      <c r="A346" s="11" t="s">
        <v>4138</v>
      </c>
      <c r="B346" s="11" t="s">
        <v>32965</v>
      </c>
      <c r="C346" s="11" t="s">
        <v>4139</v>
      </c>
      <c r="D346" s="11" t="s">
        <v>112</v>
      </c>
      <c r="E346" s="11" t="s">
        <v>71</v>
      </c>
      <c r="H346" s="17" t="str">
        <f>IF(Table1[[#This Row],[Undergraduate or Postgraduate]]="","",IF('Calculator - Dropdowns'!$D$6="Programme",$C346&amp;": "&amp;A346,IF($C346&amp;": "&amp;A346='Calculator - Dropdowns'!$D$6,$C346&amp;": "&amp;A346,"")))</f>
        <v>PGCert Clinical Supervision of Psychological Therapies Practice (Part-Time): PCT0PSYPSY04</v>
      </c>
      <c r="I346" s="17" t="str">
        <f>IF(Table1[[#This Row],[Department]]="","",IF('Calculator - Dropdowns'!$D$5="Postgraduate Taught or Undergraduate",$B346,IF($B346='Calculator - Dropdowns'!$D$5,$B346,"")))</f>
        <v>Postgraduate Taught</v>
      </c>
      <c r="J346" s="17" t="str">
        <f>IF(Table1[[#This Row],[Faculty]]="","",IF('Calculator - Dropdowns'!$D$4="Department",$D346,IF($D346='Calculator - Dropdowns'!$D$4,$D346,"")))</f>
        <v>CEDAR</v>
      </c>
      <c r="K346" s="17" t="str">
        <f>IF('Calculator - Dropdowns'!$D$3="Faculty",$E346,IF('Calculator - Dropdowns'!$D$3=E346,E346,""))</f>
        <v>Faculty of Health and Life Sciences</v>
      </c>
    </row>
    <row r="347" spans="1:11" ht="25.5" x14ac:dyDescent="0.2">
      <c r="A347" s="11" t="s">
        <v>4140</v>
      </c>
      <c r="B347" s="11" t="s">
        <v>32965</v>
      </c>
      <c r="C347" s="11" t="s">
        <v>4141</v>
      </c>
      <c r="D347" s="11" t="s">
        <v>112</v>
      </c>
      <c r="E347" s="11" t="s">
        <v>71</v>
      </c>
      <c r="H347" s="17" t="str">
        <f>IF(Table1[[#This Row],[Undergraduate or Postgraduate]]="","",IF('Calculator - Dropdowns'!$D$6="Programme",$C347&amp;": "&amp;A347,IF($C347&amp;": "&amp;A347='Calculator - Dropdowns'!$D$6,$C347&amp;": "&amp;A347,"")))</f>
        <v>PGCert Psychological Therapies Practice (Low Intensity Cognitive Behavioural Therapy): PCT0PSYPSY06</v>
      </c>
      <c r="I347" s="17" t="str">
        <f>IF(Table1[[#This Row],[Department]]="","",IF('Calculator - Dropdowns'!$D$5="Postgraduate Taught or Undergraduate",$B347,IF($B347='Calculator - Dropdowns'!$D$5,$B347,"")))</f>
        <v>Postgraduate Taught</v>
      </c>
      <c r="J347" s="17" t="str">
        <f>IF(Table1[[#This Row],[Faculty]]="","",IF('Calculator - Dropdowns'!$D$4="Department",$D347,IF($D347='Calculator - Dropdowns'!$D$4,$D347,"")))</f>
        <v>CEDAR</v>
      </c>
      <c r="K347" s="17" t="str">
        <f>IF('Calculator - Dropdowns'!$D$3="Faculty",$E347,IF('Calculator - Dropdowns'!$D$3=E347,E347,""))</f>
        <v>Faculty of Health and Life Sciences</v>
      </c>
    </row>
    <row r="348" spans="1:11" ht="25.5" x14ac:dyDescent="0.2">
      <c r="A348" s="11" t="s">
        <v>4142</v>
      </c>
      <c r="B348" s="11" t="s">
        <v>32965</v>
      </c>
      <c r="C348" s="11" t="s">
        <v>4143</v>
      </c>
      <c r="D348" s="11" t="s">
        <v>112</v>
      </c>
      <c r="E348" s="11" t="s">
        <v>71</v>
      </c>
      <c r="H348" s="17" t="str">
        <f>IF(Table1[[#This Row],[Undergraduate or Postgraduate]]="","",IF('Calculator - Dropdowns'!$D$6="Programme",$C348&amp;": "&amp;A348,IF($C348&amp;": "&amp;A348='Calculator - Dropdowns'!$D$6,$C348&amp;": "&amp;A348,"")))</f>
        <v>PGCert Psychological Therapies Practice (Children and Young People with Autism and-or Learning Disability): PCT0PSYPSY08</v>
      </c>
      <c r="I348" s="17" t="str">
        <f>IF(Table1[[#This Row],[Department]]="","",IF('Calculator - Dropdowns'!$D$5="Postgraduate Taught or Undergraduate",$B348,IF($B348='Calculator - Dropdowns'!$D$5,$B348,"")))</f>
        <v>Postgraduate Taught</v>
      </c>
      <c r="J348" s="17" t="str">
        <f>IF(Table1[[#This Row],[Faculty]]="","",IF('Calculator - Dropdowns'!$D$4="Department",$D348,IF($D348='Calculator - Dropdowns'!$D$4,$D348,"")))</f>
        <v>CEDAR</v>
      </c>
      <c r="K348" s="17" t="str">
        <f>IF('Calculator - Dropdowns'!$D$3="Faculty",$E348,IF('Calculator - Dropdowns'!$D$3=E348,E348,""))</f>
        <v>Faculty of Health and Life Sciences</v>
      </c>
    </row>
    <row r="349" spans="1:11" ht="25.5" x14ac:dyDescent="0.2">
      <c r="A349" s="11" t="s">
        <v>4144</v>
      </c>
      <c r="B349" s="11" t="s">
        <v>32965</v>
      </c>
      <c r="C349" s="11" t="s">
        <v>4145</v>
      </c>
      <c r="D349" s="11" t="s">
        <v>112</v>
      </c>
      <c r="E349" s="11" t="s">
        <v>71</v>
      </c>
      <c r="H349" s="17" t="str">
        <f>IF(Table1[[#This Row],[Undergraduate or Postgraduate]]="","",IF('Calculator - Dropdowns'!$D$6="Programme",$C349&amp;": "&amp;A349,IF($C349&amp;": "&amp;A349='Calculator - Dropdowns'!$D$6,$C349&amp;": "&amp;A349,"")))</f>
        <v>PGCert Clinical Supervision of Low Intensity Interventions for Children and Young People (Part-Time): PCT0PSYPSY09</v>
      </c>
      <c r="I349" s="17" t="str">
        <f>IF(Table1[[#This Row],[Department]]="","",IF('Calculator - Dropdowns'!$D$5="Postgraduate Taught or Undergraduate",$B349,IF($B349='Calculator - Dropdowns'!$D$5,$B349,"")))</f>
        <v>Postgraduate Taught</v>
      </c>
      <c r="J349" s="17" t="str">
        <f>IF(Table1[[#This Row],[Faculty]]="","",IF('Calculator - Dropdowns'!$D$4="Department",$D349,IF($D349='Calculator - Dropdowns'!$D$4,$D349,"")))</f>
        <v>CEDAR</v>
      </c>
      <c r="K349" s="17" t="str">
        <f>IF('Calculator - Dropdowns'!$D$3="Faculty",$E349,IF('Calculator - Dropdowns'!$D$3=E349,E349,""))</f>
        <v>Faculty of Health and Life Sciences</v>
      </c>
    </row>
    <row r="350" spans="1:11" ht="38.25" x14ac:dyDescent="0.2">
      <c r="A350" s="11" t="s">
        <v>4162</v>
      </c>
      <c r="B350" s="11" t="s">
        <v>32965</v>
      </c>
      <c r="C350" s="11" t="s">
        <v>4163</v>
      </c>
      <c r="D350" s="11" t="s">
        <v>112</v>
      </c>
      <c r="E350" s="11" t="s">
        <v>71</v>
      </c>
      <c r="H350" s="17" t="str">
        <f>IF(Table1[[#This Row],[Undergraduate or Postgraduate]]="","",IF('Calculator - Dropdowns'!$D$6="Programme",$C350&amp;": "&amp;A350,IF($C350&amp;": "&amp;A350='Calculator - Dropdowns'!$D$6,$C350&amp;": "&amp;A350,"")))</f>
        <v>PGCert Psychological Therapies Practice (Low Intensity Cognitive Behavioural Therapy for Children, Young People and Families) (Part-Time): PCT1PSYPSY05</v>
      </c>
      <c r="I350" s="17" t="str">
        <f>IF(Table1[[#This Row],[Department]]="","",IF('Calculator - Dropdowns'!$D$5="Postgraduate Taught or Undergraduate",$B350,IF($B350='Calculator - Dropdowns'!$D$5,$B350,"")))</f>
        <v>Postgraduate Taught</v>
      </c>
      <c r="J350" s="17" t="str">
        <f>IF(Table1[[#This Row],[Faculty]]="","",IF('Calculator - Dropdowns'!$D$4="Department",$D350,IF($D350='Calculator - Dropdowns'!$D$4,$D350,"")))</f>
        <v>CEDAR</v>
      </c>
      <c r="K350" s="17" t="str">
        <f>IF('Calculator - Dropdowns'!$D$3="Faculty",$E350,IF('Calculator - Dropdowns'!$D$3=E350,E350,""))</f>
        <v>Faculty of Health and Life Sciences</v>
      </c>
    </row>
    <row r="351" spans="1:11" ht="38.25" x14ac:dyDescent="0.2">
      <c r="A351" s="11" t="s">
        <v>4164</v>
      </c>
      <c r="B351" s="11" t="s">
        <v>32965</v>
      </c>
      <c r="C351" s="11" t="s">
        <v>4165</v>
      </c>
      <c r="D351" s="11" t="s">
        <v>112</v>
      </c>
      <c r="E351" s="11" t="s">
        <v>71</v>
      </c>
      <c r="H351" s="17" t="str">
        <f>IF(Table1[[#This Row],[Undergraduate or Postgraduate]]="","",IF('Calculator - Dropdowns'!$D$6="Programme",$C351&amp;": "&amp;A351,IF($C351&amp;": "&amp;A351='Calculator - Dropdowns'!$D$6,$C351&amp;": "&amp;A351,"")))</f>
        <v>PGCert Psychological Therapies Practice (Severe Mental Health Problems: Cognitive Behavioural Therapy for Psychosis and Bipolar Disorder) (Part-Time): PCT1PSYPSY06</v>
      </c>
      <c r="I351" s="17" t="str">
        <f>IF(Table1[[#This Row],[Department]]="","",IF('Calculator - Dropdowns'!$D$5="Postgraduate Taught or Undergraduate",$B351,IF($B351='Calculator - Dropdowns'!$D$5,$B351,"")))</f>
        <v>Postgraduate Taught</v>
      </c>
      <c r="J351" s="17" t="str">
        <f>IF(Table1[[#This Row],[Faculty]]="","",IF('Calculator - Dropdowns'!$D$4="Department",$D351,IF($D351='Calculator - Dropdowns'!$D$4,$D351,"")))</f>
        <v>CEDAR</v>
      </c>
      <c r="K351" s="17" t="str">
        <f>IF('Calculator - Dropdowns'!$D$3="Faculty",$E351,IF('Calculator - Dropdowns'!$D$3=E351,E351,""))</f>
        <v>Faculty of Health and Life Sciences</v>
      </c>
    </row>
    <row r="352" spans="1:11" ht="38.25" x14ac:dyDescent="0.2">
      <c r="A352" s="11" t="s">
        <v>4166</v>
      </c>
      <c r="B352" s="11" t="s">
        <v>32965</v>
      </c>
      <c r="C352" s="11" t="s">
        <v>4167</v>
      </c>
      <c r="D352" s="11" t="s">
        <v>112</v>
      </c>
      <c r="E352" s="11" t="s">
        <v>71</v>
      </c>
      <c r="H352" s="17" t="str">
        <f>IF(Table1[[#This Row],[Undergraduate or Postgraduate]]="","",IF('Calculator - Dropdowns'!$D$6="Programme",$C352&amp;": "&amp;A352,IF($C352&amp;": "&amp;A352='Calculator - Dropdowns'!$D$6,$C352&amp;": "&amp;A352,"")))</f>
        <v>PGCert Psychological Therapies Practice (Severe Mental Health Problems: Cognitive Behavioural Therapy for Personality Disorder) (Part-Time): PCT1PSYPSY07</v>
      </c>
      <c r="I352" s="17" t="str">
        <f>IF(Table1[[#This Row],[Department]]="","",IF('Calculator - Dropdowns'!$D$5="Postgraduate Taught or Undergraduate",$B352,IF($B352='Calculator - Dropdowns'!$D$5,$B352,"")))</f>
        <v>Postgraduate Taught</v>
      </c>
      <c r="J352" s="17" t="str">
        <f>IF(Table1[[#This Row],[Faculty]]="","",IF('Calculator - Dropdowns'!$D$4="Department",$D352,IF($D352='Calculator - Dropdowns'!$D$4,$D352,"")))</f>
        <v>CEDAR</v>
      </c>
      <c r="K352" s="17" t="str">
        <f>IF('Calculator - Dropdowns'!$D$3="Faculty",$E352,IF('Calculator - Dropdowns'!$D$3=E352,E352,""))</f>
        <v>Faculty of Health and Life Sciences</v>
      </c>
    </row>
    <row r="353" spans="1:11" ht="38.25" x14ac:dyDescent="0.2">
      <c r="A353" s="11" t="s">
        <v>4168</v>
      </c>
      <c r="B353" s="11" t="s">
        <v>32965</v>
      </c>
      <c r="C353" s="11" t="s">
        <v>4169</v>
      </c>
      <c r="D353" s="11" t="s">
        <v>112</v>
      </c>
      <c r="E353" s="11" t="s">
        <v>71</v>
      </c>
      <c r="H353" s="17" t="str">
        <f>IF(Table1[[#This Row],[Undergraduate or Postgraduate]]="","",IF('Calculator - Dropdowns'!$D$6="Programme",$C353&amp;": "&amp;A353,IF($C353&amp;": "&amp;A353='Calculator - Dropdowns'!$D$6,$C353&amp;": "&amp;A353,"")))</f>
        <v>PGCert Psychological Therapies Practice (Mental Health and Wellbeing in Specialist Adult Mental Health) (Part-Time): PCT1PSYPSY08</v>
      </c>
      <c r="I353" s="17" t="str">
        <f>IF(Table1[[#This Row],[Department]]="","",IF('Calculator - Dropdowns'!$D$5="Postgraduate Taught or Undergraduate",$B353,IF($B353='Calculator - Dropdowns'!$D$5,$B353,"")))</f>
        <v>Postgraduate Taught</v>
      </c>
      <c r="J353" s="17" t="str">
        <f>IF(Table1[[#This Row],[Faculty]]="","",IF('Calculator - Dropdowns'!$D$4="Department",$D353,IF($D353='Calculator - Dropdowns'!$D$4,$D353,"")))</f>
        <v>CEDAR</v>
      </c>
      <c r="K353" s="17" t="str">
        <f>IF('Calculator - Dropdowns'!$D$3="Faculty",$E353,IF('Calculator - Dropdowns'!$D$3=E353,E353,""))</f>
        <v>Faculty of Health and Life Sciences</v>
      </c>
    </row>
    <row r="354" spans="1:11" ht="25.5" x14ac:dyDescent="0.2">
      <c r="A354" s="11" t="s">
        <v>4170</v>
      </c>
      <c r="B354" s="11" t="s">
        <v>32965</v>
      </c>
      <c r="C354" s="11" t="s">
        <v>4171</v>
      </c>
      <c r="D354" s="11" t="s">
        <v>112</v>
      </c>
      <c r="E354" s="11" t="s">
        <v>71</v>
      </c>
      <c r="H354" s="17" t="str">
        <f>IF(Table1[[#This Row],[Undergraduate or Postgraduate]]="","",IF('Calculator - Dropdowns'!$D$6="Programme",$C354&amp;": "&amp;A354,IF($C354&amp;": "&amp;A354='Calculator - Dropdowns'!$D$6,$C354&amp;": "&amp;A354,"")))</f>
        <v>PGCert Enhanced Practice for Children and Young People (Low Intensity Cognitive Behavioural Therapy) (Part-Time): PCT1PSYPSY10</v>
      </c>
      <c r="I354" s="17" t="str">
        <f>IF(Table1[[#This Row],[Department]]="","",IF('Calculator - Dropdowns'!$D$5="Postgraduate Taught or Undergraduate",$B354,IF($B354='Calculator - Dropdowns'!$D$5,$B354,"")))</f>
        <v>Postgraduate Taught</v>
      </c>
      <c r="J354" s="17" t="str">
        <f>IF(Table1[[#This Row],[Faculty]]="","",IF('Calculator - Dropdowns'!$D$4="Department",$D354,IF($D354='Calculator - Dropdowns'!$D$4,$D354,"")))</f>
        <v>CEDAR</v>
      </c>
      <c r="K354" s="17" t="str">
        <f>IF('Calculator - Dropdowns'!$D$3="Faculty",$E354,IF('Calculator - Dropdowns'!$D$3=E354,E354,""))</f>
        <v>Faculty of Health and Life Sciences</v>
      </c>
    </row>
    <row r="355" spans="1:11" ht="25.5" x14ac:dyDescent="0.2">
      <c r="A355" s="11" t="s">
        <v>31970</v>
      </c>
      <c r="B355" s="11" t="s">
        <v>32965</v>
      </c>
      <c r="C355" s="11" t="s">
        <v>32316</v>
      </c>
      <c r="D355" s="11" t="s">
        <v>112</v>
      </c>
      <c r="E355" s="11" t="s">
        <v>71</v>
      </c>
      <c r="H355" s="17" t="str">
        <f>IF(Table1[[#This Row],[Undergraduate or Postgraduate]]="","",IF('Calculator - Dropdowns'!$D$6="Programme",$C355&amp;": "&amp;A355,IF($C355&amp;": "&amp;A355='Calculator - Dropdowns'!$D$6,$C355&amp;": "&amp;A355,"")))</f>
        <v>PGCert Psychological Therapies Practice (Low Intensity Cognitive Behavioural Therapy) (Part-Time): PCT1PSYPSY11</v>
      </c>
      <c r="I355" s="17" t="str">
        <f>IF(Table1[[#This Row],[Department]]="","",IF('Calculator - Dropdowns'!$D$5="Postgraduate Taught or Undergraduate",$B355,IF($B355='Calculator - Dropdowns'!$D$5,$B355,"")))</f>
        <v>Postgraduate Taught</v>
      </c>
      <c r="J355" s="17" t="str">
        <f>IF(Table1[[#This Row],[Faculty]]="","",IF('Calculator - Dropdowns'!$D$4="Department",$D355,IF($D355='Calculator - Dropdowns'!$D$4,$D355,"")))</f>
        <v>CEDAR</v>
      </c>
      <c r="K355" s="17" t="str">
        <f>IF('Calculator - Dropdowns'!$D$3="Faculty",$E355,IF('Calculator - Dropdowns'!$D$3=E355,E355,""))</f>
        <v>Faculty of Health and Life Sciences</v>
      </c>
    </row>
    <row r="356" spans="1:11" ht="25.5" x14ac:dyDescent="0.2">
      <c r="A356" s="11" t="s">
        <v>4178</v>
      </c>
      <c r="B356" s="11" t="s">
        <v>32965</v>
      </c>
      <c r="C356" s="11" t="s">
        <v>4179</v>
      </c>
      <c r="D356" s="11" t="s">
        <v>112</v>
      </c>
      <c r="E356" s="11" t="s">
        <v>71</v>
      </c>
      <c r="H356" s="17" t="str">
        <f>IF(Table1[[#This Row],[Undergraduate or Postgraduate]]="","",IF('Calculator - Dropdowns'!$D$6="Programme",$C356&amp;": "&amp;A356,IF($C356&amp;": "&amp;A356='Calculator - Dropdowns'!$D$6,$C356&amp;": "&amp;A356,"")))</f>
        <v>PGDip Enhanced Psychological Therapies Practice (Low Intensity Cognitive Behavioural Therapy) (Part-Time): PDP1PSYPSY08</v>
      </c>
      <c r="I356" s="17" t="str">
        <f>IF(Table1[[#This Row],[Department]]="","",IF('Calculator - Dropdowns'!$D$5="Postgraduate Taught or Undergraduate",$B356,IF($B356='Calculator - Dropdowns'!$D$5,$B356,"")))</f>
        <v>Postgraduate Taught</v>
      </c>
      <c r="J356" s="17" t="str">
        <f>IF(Table1[[#This Row],[Faculty]]="","",IF('Calculator - Dropdowns'!$D$4="Department",$D356,IF($D356='Calculator - Dropdowns'!$D$4,$D356,"")))</f>
        <v>CEDAR</v>
      </c>
      <c r="K356" s="17" t="str">
        <f>IF('Calculator - Dropdowns'!$D$3="Faculty",$E356,IF('Calculator - Dropdowns'!$D$3=E356,E356,""))</f>
        <v>Faculty of Health and Life Sciences</v>
      </c>
    </row>
    <row r="357" spans="1:11" x14ac:dyDescent="0.2">
      <c r="A357" s="11" t="s">
        <v>4290</v>
      </c>
      <c r="B357" s="11" t="s">
        <v>32965</v>
      </c>
      <c r="C357" s="11" t="s">
        <v>32683</v>
      </c>
      <c r="D357" s="11" t="s">
        <v>1058</v>
      </c>
      <c r="E357" s="11" t="s">
        <v>82</v>
      </c>
      <c r="H357" s="17" t="str">
        <f>IF(Table1[[#This Row],[Undergraduate or Postgraduate]]="","",IF('Calculator - Dropdowns'!$D$6="Programme",$C357&amp;": "&amp;A357,IF($C357&amp;": "&amp;A357='Calculator - Dropdowns'!$D$6,$C357&amp;": "&amp;A357,"")))</f>
        <v>MBA (Higher Apprenticeship) (Part-Time): PAB2SBESBE01</v>
      </c>
      <c r="I357" s="17" t="str">
        <f>IF(Table1[[#This Row],[Department]]="","",IF('Calculator - Dropdowns'!$D$5="Postgraduate Taught or Undergraduate",$B357,IF($B357='Calculator - Dropdowns'!$D$5,$B357,"")))</f>
        <v>Postgraduate Taught</v>
      </c>
      <c r="J357" s="17" t="str">
        <f>IF(Table1[[#This Row],[Faculty]]="","",IF('Calculator - Dropdowns'!$D$4="Department",$D357,IF($D357='Calculator - Dropdowns'!$D$4,$D357,"")))</f>
        <v>Apprenticeships (Business School)</v>
      </c>
      <c r="K357" s="17" t="str">
        <f>IF('Calculator - Dropdowns'!$D$3="Faculty",$E357,IF('Calculator - Dropdowns'!$D$3=E357,E357,""))</f>
        <v>Faculty of Environment, Science and Economy</v>
      </c>
    </row>
    <row r="358" spans="1:11" ht="25.5" x14ac:dyDescent="0.2">
      <c r="A358" s="11" t="s">
        <v>4291</v>
      </c>
      <c r="B358" s="11" t="s">
        <v>32965</v>
      </c>
      <c r="C358" s="11" t="s">
        <v>4292</v>
      </c>
      <c r="D358" s="11" t="s">
        <v>1058</v>
      </c>
      <c r="E358" s="11" t="s">
        <v>82</v>
      </c>
      <c r="H358" s="17" t="str">
        <f>IF(Table1[[#This Row],[Undergraduate or Postgraduate]]="","",IF('Calculator - Dropdowns'!$D$6="Programme",$C358&amp;": "&amp;A358,IF($C358&amp;": "&amp;A358='Calculator - Dropdowns'!$D$6,$C358&amp;": "&amp;A358,"")))</f>
        <v>MBA Exeter Executive (Higher Apprenticeship) (Part-Time): PAB2SBESBE03</v>
      </c>
      <c r="I358" s="17" t="str">
        <f>IF(Table1[[#This Row],[Department]]="","",IF('Calculator - Dropdowns'!$D$5="Postgraduate Taught or Undergraduate",$B358,IF($B358='Calculator - Dropdowns'!$D$5,$B358,"")))</f>
        <v>Postgraduate Taught</v>
      </c>
      <c r="J358" s="17" t="str">
        <f>IF(Table1[[#This Row],[Faculty]]="","",IF('Calculator - Dropdowns'!$D$4="Department",$D358,IF($D358='Calculator - Dropdowns'!$D$4,$D358,"")))</f>
        <v>Apprenticeships (Business School)</v>
      </c>
      <c r="K358" s="17" t="str">
        <f>IF('Calculator - Dropdowns'!$D$3="Faculty",$E358,IF('Calculator - Dropdowns'!$D$3=E358,E358,""))</f>
        <v>Faculty of Environment, Science and Economy</v>
      </c>
    </row>
    <row r="359" spans="1:11" ht="25.5" x14ac:dyDescent="0.2">
      <c r="A359" s="11" t="s">
        <v>32151</v>
      </c>
      <c r="B359" s="11" t="s">
        <v>32965</v>
      </c>
      <c r="C359" s="11" t="s">
        <v>4292</v>
      </c>
      <c r="D359" s="11" t="s">
        <v>1058</v>
      </c>
      <c r="E359" s="11" t="s">
        <v>82</v>
      </c>
      <c r="H359" s="17" t="str">
        <f>IF(Table1[[#This Row],[Undergraduate or Postgraduate]]="","",IF('Calculator - Dropdowns'!$D$6="Programme",$C359&amp;": "&amp;A359,IF($C359&amp;": "&amp;A359='Calculator - Dropdowns'!$D$6,$C359&amp;": "&amp;A359,"")))</f>
        <v>MBA Exeter Executive (Higher Apprenticeship) (Part-Time): PAB2SBESBE05</v>
      </c>
      <c r="I359" s="17" t="str">
        <f>IF(Table1[[#This Row],[Department]]="","",IF('Calculator - Dropdowns'!$D$5="Postgraduate Taught or Undergraduate",$B359,IF($B359='Calculator - Dropdowns'!$D$5,$B359,"")))</f>
        <v>Postgraduate Taught</v>
      </c>
      <c r="J359" s="17" t="str">
        <f>IF(Table1[[#This Row],[Faculty]]="","",IF('Calculator - Dropdowns'!$D$4="Department",$D359,IF($D359='Calculator - Dropdowns'!$D$4,$D359,"")))</f>
        <v>Apprenticeships (Business School)</v>
      </c>
      <c r="K359" s="17" t="str">
        <f>IF('Calculator - Dropdowns'!$D$3="Faculty",$E359,IF('Calculator - Dropdowns'!$D$3=E359,E359,""))</f>
        <v>Faculty of Environment, Science and Economy</v>
      </c>
    </row>
    <row r="360" spans="1:11" ht="25.5" x14ac:dyDescent="0.2">
      <c r="A360" s="11" t="s">
        <v>4492</v>
      </c>
      <c r="B360" s="11" t="s">
        <v>32965</v>
      </c>
      <c r="C360" s="11" t="s">
        <v>4493</v>
      </c>
      <c r="D360" s="11" t="s">
        <v>1058</v>
      </c>
      <c r="E360" s="11" t="s">
        <v>82</v>
      </c>
      <c r="H360" s="17" t="str">
        <f>IF(Table1[[#This Row],[Undergraduate or Postgraduate]]="","",IF('Calculator - Dropdowns'!$D$6="Programme",$C360&amp;": "&amp;A360,IF($C360&amp;": "&amp;A360='Calculator - Dropdowns'!$D$6,$C360&amp;": "&amp;A360,"")))</f>
        <v>MSc Applied Human Resource Management (Higher Apprenticeship) (Part-Time): PAS2SBESBE01</v>
      </c>
      <c r="I360" s="17" t="str">
        <f>IF(Table1[[#This Row],[Department]]="","",IF('Calculator - Dropdowns'!$D$5="Postgraduate Taught or Undergraduate",$B360,IF($B360='Calculator - Dropdowns'!$D$5,$B360,"")))</f>
        <v>Postgraduate Taught</v>
      </c>
      <c r="J360" s="17" t="str">
        <f>IF(Table1[[#This Row],[Faculty]]="","",IF('Calculator - Dropdowns'!$D$4="Department",$D360,IF($D360='Calculator - Dropdowns'!$D$4,$D360,"")))</f>
        <v>Apprenticeships (Business School)</v>
      </c>
      <c r="K360" s="17" t="str">
        <f>IF('Calculator - Dropdowns'!$D$3="Faculty",$E360,IF('Calculator - Dropdowns'!$D$3=E360,E360,""))</f>
        <v>Faculty of Environment, Science and Economy</v>
      </c>
    </row>
    <row r="361" spans="1:11" ht="25.5" x14ac:dyDescent="0.2">
      <c r="A361" s="11" t="s">
        <v>4494</v>
      </c>
      <c r="B361" s="11" t="s">
        <v>32965</v>
      </c>
      <c r="C361" s="11" t="s">
        <v>4495</v>
      </c>
      <c r="D361" s="11" t="s">
        <v>1058</v>
      </c>
      <c r="E361" s="11" t="s">
        <v>82</v>
      </c>
      <c r="H361" s="17" t="str">
        <f>IF(Table1[[#This Row],[Undergraduate or Postgraduate]]="","",IF('Calculator - Dropdowns'!$D$6="Programme",$C361&amp;": "&amp;A361,IF($C361&amp;": "&amp;A361='Calculator - Dropdowns'!$D$6,$C361&amp;": "&amp;A361,"")))</f>
        <v>MSc Applied Strategic Leadership and Management (Higher Apprenticeship) (Part-Time): PAS2SBESBE02</v>
      </c>
      <c r="I361" s="17" t="str">
        <f>IF(Table1[[#This Row],[Department]]="","",IF('Calculator - Dropdowns'!$D$5="Postgraduate Taught or Undergraduate",$B361,IF($B361='Calculator - Dropdowns'!$D$5,$B361,"")))</f>
        <v>Postgraduate Taught</v>
      </c>
      <c r="J361" s="17" t="str">
        <f>IF(Table1[[#This Row],[Faculty]]="","",IF('Calculator - Dropdowns'!$D$4="Department",$D361,IF($D361='Calculator - Dropdowns'!$D$4,$D361,"")))</f>
        <v>Apprenticeships (Business School)</v>
      </c>
      <c r="K361" s="17" t="str">
        <f>IF('Calculator - Dropdowns'!$D$3="Faculty",$E361,IF('Calculator - Dropdowns'!$D$3=E361,E361,""))</f>
        <v>Faculty of Environment, Science and Economy</v>
      </c>
    </row>
    <row r="362" spans="1:11" ht="25.5" x14ac:dyDescent="0.2">
      <c r="A362" s="11" t="s">
        <v>4463</v>
      </c>
      <c r="B362" s="11" t="s">
        <v>32965</v>
      </c>
      <c r="C362" s="11" t="s">
        <v>4464</v>
      </c>
      <c r="D362" s="11" t="s">
        <v>1058</v>
      </c>
      <c r="E362" s="11" t="s">
        <v>82</v>
      </c>
      <c r="H362" s="17" t="str">
        <f>IF(Table1[[#This Row],[Undergraduate or Postgraduate]]="","",IF('Calculator - Dropdowns'!$D$6="Programme",$C362&amp;": "&amp;A362,IF($C362&amp;": "&amp;A362='Calculator - Dropdowns'!$D$6,$C362&amp;": "&amp;A362,"")))</f>
        <v>MSc Applied Human Resource Management (Non-Apprenticeship) (Part-Time): PTS2SBESBE14</v>
      </c>
      <c r="I362" s="17" t="str">
        <f>IF(Table1[[#This Row],[Department]]="","",IF('Calculator - Dropdowns'!$D$5="Postgraduate Taught or Undergraduate",$B362,IF($B362='Calculator - Dropdowns'!$D$5,$B362,"")))</f>
        <v>Postgraduate Taught</v>
      </c>
      <c r="J362" s="17" t="str">
        <f>IF(Table1[[#This Row],[Faculty]]="","",IF('Calculator - Dropdowns'!$D$4="Department",$D362,IF($D362='Calculator - Dropdowns'!$D$4,$D362,"")))</f>
        <v>Apprenticeships (Business School)</v>
      </c>
      <c r="K362" s="17" t="str">
        <f>IF('Calculator - Dropdowns'!$D$3="Faculty",$E362,IF('Calculator - Dropdowns'!$D$3=E362,E362,""))</f>
        <v>Faculty of Environment, Science and Economy</v>
      </c>
    </row>
    <row r="363" spans="1:11" ht="25.5" x14ac:dyDescent="0.2">
      <c r="A363" s="11" t="s">
        <v>4477</v>
      </c>
      <c r="B363" s="11" t="s">
        <v>32965</v>
      </c>
      <c r="C363" s="11" t="s">
        <v>4478</v>
      </c>
      <c r="D363" s="11" t="s">
        <v>420</v>
      </c>
      <c r="E363" s="11" t="s">
        <v>82</v>
      </c>
      <c r="H363" s="17" t="str">
        <f>IF(Table1[[#This Row],[Undergraduate or Postgraduate]]="","",IF('Calculator - Dropdowns'!$D$6="Programme",$C363&amp;": "&amp;A363,IF($C363&amp;": "&amp;A363='Calculator - Dropdowns'!$D$6,$C363&amp;": "&amp;A363,"")))</f>
        <v>MSc Data Science (Professional) (Higher Apprenticeship) (Part-Time): PAS2ECSECS01</v>
      </c>
      <c r="I363" s="17" t="str">
        <f>IF(Table1[[#This Row],[Department]]="","",IF('Calculator - Dropdowns'!$D$5="Postgraduate Taught or Undergraduate",$B363,IF($B363='Calculator - Dropdowns'!$D$5,$B363,"")))</f>
        <v>Postgraduate Taught</v>
      </c>
      <c r="J363" s="17" t="str">
        <f>IF(Table1[[#This Row],[Faculty]]="","",IF('Calculator - Dropdowns'!$D$4="Department",$D363,IF($D363='Calculator - Dropdowns'!$D$4,$D363,"")))</f>
        <v>Computer Science</v>
      </c>
      <c r="K363" s="17" t="str">
        <f>IF('Calculator - Dropdowns'!$D$3="Faculty",$E363,IF('Calculator - Dropdowns'!$D$3=E363,E363,""))</f>
        <v>Faculty of Environment, Science and Economy</v>
      </c>
    </row>
    <row r="364" spans="1:11" ht="25.5" x14ac:dyDescent="0.2">
      <c r="A364" s="11" t="s">
        <v>4479</v>
      </c>
      <c r="B364" s="11" t="s">
        <v>32965</v>
      </c>
      <c r="C364" s="11" t="s">
        <v>4480</v>
      </c>
      <c r="D364" s="11" t="s">
        <v>420</v>
      </c>
      <c r="E364" s="11" t="s">
        <v>82</v>
      </c>
      <c r="H364" s="17" t="str">
        <f>IF(Table1[[#This Row],[Undergraduate or Postgraduate]]="","",IF('Calculator - Dropdowns'!$D$6="Programme",$C364&amp;": "&amp;A364,IF($C364&amp;": "&amp;A364='Calculator - Dropdowns'!$D$6,$C364&amp;": "&amp;A364,"")))</f>
        <v>MSc Data Science (Professional) (Higher Apprenticeship) (Part-Time) - London: PAS2ECSECS02</v>
      </c>
      <c r="I364" s="17" t="str">
        <f>IF(Table1[[#This Row],[Department]]="","",IF('Calculator - Dropdowns'!$D$5="Postgraduate Taught or Undergraduate",$B364,IF($B364='Calculator - Dropdowns'!$D$5,$B364,"")))</f>
        <v>Postgraduate Taught</v>
      </c>
      <c r="J364" s="17" t="str">
        <f>IF(Table1[[#This Row],[Faculty]]="","",IF('Calculator - Dropdowns'!$D$4="Department",$D364,IF($D364='Calculator - Dropdowns'!$D$4,$D364,"")))</f>
        <v>Computer Science</v>
      </c>
      <c r="K364" s="17" t="str">
        <f>IF('Calculator - Dropdowns'!$D$3="Faculty",$E364,IF('Calculator - Dropdowns'!$D$3=E364,E364,""))</f>
        <v>Faculty of Environment, Science and Economy</v>
      </c>
    </row>
    <row r="365" spans="1:11" ht="25.5" x14ac:dyDescent="0.2">
      <c r="A365" s="11" t="s">
        <v>32010</v>
      </c>
      <c r="B365" s="11" t="s">
        <v>32965</v>
      </c>
      <c r="C365" s="11" t="s">
        <v>32439</v>
      </c>
      <c r="D365" s="11" t="s">
        <v>420</v>
      </c>
      <c r="E365" s="11" t="s">
        <v>82</v>
      </c>
      <c r="H365" s="17" t="str">
        <f>IF(Table1[[#This Row],[Undergraduate or Postgraduate]]="","",IF('Calculator - Dropdowns'!$D$6="Programme",$C365&amp;": "&amp;A365,IF($C365&amp;": "&amp;A365='Calculator - Dropdowns'!$D$6,$C365&amp;": "&amp;A365,"")))</f>
        <v>MSc Digital and Technology Solutions (Integrated Degree Apprenticeship) (Part-Time): PAS2ECSECS03</v>
      </c>
      <c r="I365" s="17" t="str">
        <f>IF(Table1[[#This Row],[Department]]="","",IF('Calculator - Dropdowns'!$D$5="Postgraduate Taught or Undergraduate",$B365,IF($B365='Calculator - Dropdowns'!$D$5,$B365,"")))</f>
        <v>Postgraduate Taught</v>
      </c>
      <c r="J365" s="17" t="str">
        <f>IF(Table1[[#This Row],[Faculty]]="","",IF('Calculator - Dropdowns'!$D$4="Department",$D365,IF($D365='Calculator - Dropdowns'!$D$4,$D365,"")))</f>
        <v>Computer Science</v>
      </c>
      <c r="K365" s="17" t="str">
        <f>IF('Calculator - Dropdowns'!$D$3="Faculty",$E365,IF('Calculator - Dropdowns'!$D$3=E365,E365,""))</f>
        <v>Faculty of Environment, Science and Economy</v>
      </c>
    </row>
    <row r="366" spans="1:11" x14ac:dyDescent="0.2">
      <c r="A366" s="11" t="s">
        <v>4364</v>
      </c>
      <c r="B366" s="11" t="s">
        <v>32965</v>
      </c>
      <c r="C366" s="11" t="s">
        <v>4365</v>
      </c>
      <c r="D366" s="11" t="s">
        <v>420</v>
      </c>
      <c r="E366" s="11" t="s">
        <v>82</v>
      </c>
      <c r="H366" s="17" t="str">
        <f>IF(Table1[[#This Row],[Undergraduate or Postgraduate]]="","",IF('Calculator - Dropdowns'!$D$6="Programme",$C366&amp;": "&amp;A366,IF($C366&amp;": "&amp;A366='Calculator - Dropdowns'!$D$6,$C366&amp;": "&amp;A366,"")))</f>
        <v>MSc Data Science (Non-Apprenticeship) (Part-Time): PTS2ECSECS18</v>
      </c>
      <c r="I366" s="17" t="str">
        <f>IF(Table1[[#This Row],[Department]]="","",IF('Calculator - Dropdowns'!$D$5="Postgraduate Taught or Undergraduate",$B366,IF($B366='Calculator - Dropdowns'!$D$5,$B366,"")))</f>
        <v>Postgraduate Taught</v>
      </c>
      <c r="J366" s="17" t="str">
        <f>IF(Table1[[#This Row],[Faculty]]="","",IF('Calculator - Dropdowns'!$D$4="Department",$D366,IF($D366='Calculator - Dropdowns'!$D$4,$D366,"")))</f>
        <v>Computer Science</v>
      </c>
      <c r="K366" s="17" t="str">
        <f>IF('Calculator - Dropdowns'!$D$3="Faculty",$E366,IF('Calculator - Dropdowns'!$D$3=E366,E366,""))</f>
        <v>Faculty of Environment, Science and Economy</v>
      </c>
    </row>
    <row r="367" spans="1:11" ht="25.5" x14ac:dyDescent="0.2">
      <c r="A367" s="11" t="s">
        <v>32009</v>
      </c>
      <c r="B367" s="11" t="s">
        <v>32965</v>
      </c>
      <c r="C367" s="11" t="s">
        <v>32438</v>
      </c>
      <c r="D367" s="11" t="s">
        <v>420</v>
      </c>
      <c r="E367" s="11" t="s">
        <v>82</v>
      </c>
      <c r="H367" s="17" t="str">
        <f>IF(Table1[[#This Row],[Undergraduate or Postgraduate]]="","",IF('Calculator - Dropdowns'!$D$6="Programme",$C367&amp;": "&amp;A367,IF($C367&amp;": "&amp;A367='Calculator - Dropdowns'!$D$6,$C367&amp;": "&amp;A367,"")))</f>
        <v>MSc Digital and Technology Solutions (Non-Apprenticeship) (Part-Time): PTS2ECSECS20</v>
      </c>
      <c r="I367" s="17" t="str">
        <f>IF(Table1[[#This Row],[Department]]="","",IF('Calculator - Dropdowns'!$D$5="Postgraduate Taught or Undergraduate",$B367,IF($B367='Calculator - Dropdowns'!$D$5,$B367,"")))</f>
        <v>Postgraduate Taught</v>
      </c>
      <c r="J367" s="17" t="str">
        <f>IF(Table1[[#This Row],[Faculty]]="","",IF('Calculator - Dropdowns'!$D$4="Department",$D367,IF($D367='Calculator - Dropdowns'!$D$4,$D367,"")))</f>
        <v>Computer Science</v>
      </c>
      <c r="K367" s="17" t="str">
        <f>IF('Calculator - Dropdowns'!$D$3="Faculty",$E367,IF('Calculator - Dropdowns'!$D$3=E367,E367,""))</f>
        <v>Faculty of Environment, Science and Economy</v>
      </c>
    </row>
    <row r="368" spans="1:11" ht="25.5" x14ac:dyDescent="0.2">
      <c r="A368" s="11" t="s">
        <v>4482</v>
      </c>
      <c r="B368" s="11" t="s">
        <v>32965</v>
      </c>
      <c r="C368" s="11" t="s">
        <v>4483</v>
      </c>
      <c r="D368" s="11" t="s">
        <v>214</v>
      </c>
      <c r="E368" s="11" t="s">
        <v>76</v>
      </c>
      <c r="H368" s="17" t="str">
        <f>IF(Table1[[#This Row],[Undergraduate or Postgraduate]]="","",IF('Calculator - Dropdowns'!$D$6="Programme",$C368&amp;": "&amp;A368,IF($C368&amp;": "&amp;A368='Calculator - Dropdowns'!$D$6,$C368&amp;": "&amp;A368,"")))</f>
        <v>MSc Systems Thinking (Higher Apprenticeship) (Part-Time): PAS2HPSHPS01</v>
      </c>
      <c r="I368" s="17" t="str">
        <f>IF(Table1[[#This Row],[Department]]="","",IF('Calculator - Dropdowns'!$D$5="Postgraduate Taught or Undergraduate",$B368,IF($B368='Calculator - Dropdowns'!$D$5,$B368,"")))</f>
        <v>Postgraduate Taught</v>
      </c>
      <c r="J368" s="17" t="str">
        <f>IF(Table1[[#This Row],[Faculty]]="","",IF('Calculator - Dropdowns'!$D$4="Department",$D368,IF($D368='Calculator - Dropdowns'!$D$4,$D368,"")))</f>
        <v>Politics</v>
      </c>
      <c r="K368" s="17" t="str">
        <f>IF('Calculator - Dropdowns'!$D$3="Faculty",$E368,IF('Calculator - Dropdowns'!$D$3=E368,E368,""))</f>
        <v>Faculty of Humanities, Arts and Social Sciences</v>
      </c>
    </row>
    <row r="369" spans="1:11" ht="25.5" x14ac:dyDescent="0.2">
      <c r="A369" s="11" t="s">
        <v>4484</v>
      </c>
      <c r="B369" s="11" t="s">
        <v>32965</v>
      </c>
      <c r="C369" s="11" t="s">
        <v>4485</v>
      </c>
      <c r="D369" s="11" t="s">
        <v>214</v>
      </c>
      <c r="E369" s="11" t="s">
        <v>76</v>
      </c>
      <c r="H369" s="17" t="str">
        <f>IF(Table1[[#This Row],[Undergraduate or Postgraduate]]="","",IF('Calculator - Dropdowns'!$D$6="Programme",$C369&amp;": "&amp;A369,IF($C369&amp;": "&amp;A369='Calculator - Dropdowns'!$D$6,$C369&amp;": "&amp;A369,"")))</f>
        <v>MSc Systems Thinking in the Public Sector (Higher Apprenticeship) (Part-Time): PAS2HPSHPS02</v>
      </c>
      <c r="I369" s="17" t="str">
        <f>IF(Table1[[#This Row],[Department]]="","",IF('Calculator - Dropdowns'!$D$5="Postgraduate Taught or Undergraduate",$B369,IF($B369='Calculator - Dropdowns'!$D$5,$B369,"")))</f>
        <v>Postgraduate Taught</v>
      </c>
      <c r="J369" s="17" t="str">
        <f>IF(Table1[[#This Row],[Faculty]]="","",IF('Calculator - Dropdowns'!$D$4="Department",$D369,IF($D369='Calculator - Dropdowns'!$D$4,$D369,"")))</f>
        <v>Politics</v>
      </c>
      <c r="K369" s="17" t="str">
        <f>IF('Calculator - Dropdowns'!$D$3="Faculty",$E369,IF('Calculator - Dropdowns'!$D$3=E369,E369,""))</f>
        <v>Faculty of Humanities, Arts and Social Sciences</v>
      </c>
    </row>
    <row r="370" spans="1:11" ht="25.5" x14ac:dyDescent="0.2">
      <c r="A370" s="11" t="s">
        <v>4481</v>
      </c>
      <c r="B370" s="11" t="s">
        <v>32965</v>
      </c>
      <c r="C370" s="11" t="s">
        <v>32427</v>
      </c>
      <c r="D370" s="11" t="s">
        <v>464</v>
      </c>
      <c r="E370" s="11" t="s">
        <v>71</v>
      </c>
      <c r="H370" s="17" t="str">
        <f>IF(Table1[[#This Row],[Undergraduate or Postgraduate]]="","",IF('Calculator - Dropdowns'!$D$6="Programme",$C370&amp;": "&amp;A370,IF($C370&amp;": "&amp;A370='Calculator - Dropdowns'!$D$6,$C370&amp;": "&amp;A370,"")))</f>
        <v>MSc Healthcare Leadership and Management (Higher Apprenticeship) (Part-Time): PAS2EMSEMS01</v>
      </c>
      <c r="I370" s="17" t="str">
        <f>IF(Table1[[#This Row],[Department]]="","",IF('Calculator - Dropdowns'!$D$5="Postgraduate Taught or Undergraduate",$B370,IF($B370='Calculator - Dropdowns'!$D$5,$B370,"")))</f>
        <v>Postgraduate Taught</v>
      </c>
      <c r="J370" s="17" t="str">
        <f>IF(Table1[[#This Row],[Faculty]]="","",IF('Calculator - Dropdowns'!$D$4="Department",$D370,IF($D370='Calculator - Dropdowns'!$D$4,$D370,"")))</f>
        <v>Health and Community Sciences</v>
      </c>
      <c r="K370" s="17" t="str">
        <f>IF('Calculator - Dropdowns'!$D$3="Faculty",$E370,IF('Calculator - Dropdowns'!$D$3=E370,E370,""))</f>
        <v>Faculty of Health and Life Sciences</v>
      </c>
    </row>
    <row r="371" spans="1:11" ht="25.5" x14ac:dyDescent="0.2">
      <c r="A371" s="11" t="s">
        <v>4486</v>
      </c>
      <c r="B371" s="11" t="s">
        <v>32965</v>
      </c>
      <c r="C371" s="11" t="s">
        <v>4487</v>
      </c>
      <c r="D371" s="11" t="s">
        <v>112</v>
      </c>
      <c r="E371" s="11" t="s">
        <v>71</v>
      </c>
      <c r="H371" s="17" t="str">
        <f>IF(Table1[[#This Row],[Undergraduate or Postgraduate]]="","",IF('Calculator - Dropdowns'!$D$6="Programme",$C371&amp;": "&amp;A371,IF($C371&amp;": "&amp;A371='Calculator - Dropdowns'!$D$6,$C371&amp;": "&amp;A371,"")))</f>
        <v>MSc Clinical Associate in Psychology (Mental Health in Adults) (Integrated Degree Apprenticeship) (Part-Time): PAS2PSYPSY01</v>
      </c>
      <c r="I371" s="17" t="str">
        <f>IF(Table1[[#This Row],[Department]]="","",IF('Calculator - Dropdowns'!$D$5="Postgraduate Taught or Undergraduate",$B371,IF($B371='Calculator - Dropdowns'!$D$5,$B371,"")))</f>
        <v>Postgraduate Taught</v>
      </c>
      <c r="J371" s="17" t="str">
        <f>IF(Table1[[#This Row],[Faculty]]="","",IF('Calculator - Dropdowns'!$D$4="Department",$D371,IF($D371='Calculator - Dropdowns'!$D$4,$D371,"")))</f>
        <v>CEDAR</v>
      </c>
      <c r="K371" s="17" t="str">
        <f>IF('Calculator - Dropdowns'!$D$3="Faculty",$E371,IF('Calculator - Dropdowns'!$D$3=E371,E371,""))</f>
        <v>Faculty of Health and Life Sciences</v>
      </c>
    </row>
    <row r="372" spans="1:11" ht="25.5" x14ac:dyDescent="0.2">
      <c r="A372" s="11" t="s">
        <v>4488</v>
      </c>
      <c r="B372" s="11" t="s">
        <v>32965</v>
      </c>
      <c r="C372" s="11" t="s">
        <v>4489</v>
      </c>
      <c r="D372" s="11" t="s">
        <v>112</v>
      </c>
      <c r="E372" s="11" t="s">
        <v>71</v>
      </c>
      <c r="H372" s="17" t="str">
        <f>IF(Table1[[#This Row],[Undergraduate or Postgraduate]]="","",IF('Calculator - Dropdowns'!$D$6="Programme",$C372&amp;": "&amp;A372,IF($C372&amp;": "&amp;A372='Calculator - Dropdowns'!$D$6,$C372&amp;": "&amp;A372,"")))</f>
        <v>MSc Clinical Associate in Psychology - Adult (Integrated Degree Apprenticeship) (Part-Time): PAS2PSYPSY03</v>
      </c>
      <c r="I372" s="17" t="str">
        <f>IF(Table1[[#This Row],[Department]]="","",IF('Calculator - Dropdowns'!$D$5="Postgraduate Taught or Undergraduate",$B372,IF($B372='Calculator - Dropdowns'!$D$5,$B372,"")))</f>
        <v>Postgraduate Taught</v>
      </c>
      <c r="J372" s="17" t="str">
        <f>IF(Table1[[#This Row],[Faculty]]="","",IF('Calculator - Dropdowns'!$D$4="Department",$D372,IF($D372='Calculator - Dropdowns'!$D$4,$D372,"")))</f>
        <v>CEDAR</v>
      </c>
      <c r="K372" s="17" t="str">
        <f>IF('Calculator - Dropdowns'!$D$3="Faculty",$E372,IF('Calculator - Dropdowns'!$D$3=E372,E372,""))</f>
        <v>Faculty of Health and Life Sciences</v>
      </c>
    </row>
    <row r="373" spans="1:11" ht="38.25" x14ac:dyDescent="0.2">
      <c r="A373" s="11" t="s">
        <v>4490</v>
      </c>
      <c r="B373" s="11" t="s">
        <v>32965</v>
      </c>
      <c r="C373" s="11" t="s">
        <v>4491</v>
      </c>
      <c r="D373" s="11" t="s">
        <v>112</v>
      </c>
      <c r="E373" s="11" t="s">
        <v>71</v>
      </c>
      <c r="H373" s="17" t="str">
        <f>IF(Table1[[#This Row],[Undergraduate or Postgraduate]]="","",IF('Calculator - Dropdowns'!$D$6="Programme",$C373&amp;": "&amp;A373,IF($C373&amp;": "&amp;A373='Calculator - Dropdowns'!$D$6,$C373&amp;": "&amp;A373,"")))</f>
        <v>MSc Clinical Associate in Psychology - Children and Young People (CYP) (Integrated Degree Apprenticeship) (Part-Time): PAS2PSYPSY04</v>
      </c>
      <c r="I373" s="17" t="str">
        <f>IF(Table1[[#This Row],[Department]]="","",IF('Calculator - Dropdowns'!$D$5="Postgraduate Taught or Undergraduate",$B373,IF($B373='Calculator - Dropdowns'!$D$5,$B373,"")))</f>
        <v>Postgraduate Taught</v>
      </c>
      <c r="J373" s="17" t="str">
        <f>IF(Table1[[#This Row],[Faculty]]="","",IF('Calculator - Dropdowns'!$D$4="Department",$D373,IF($D373='Calculator - Dropdowns'!$D$4,$D373,"")))</f>
        <v>CEDAR</v>
      </c>
      <c r="K373" s="17" t="str">
        <f>IF('Calculator - Dropdowns'!$D$3="Faculty",$E373,IF('Calculator - Dropdowns'!$D$3=E373,E373,""))</f>
        <v>Faculty of Health and Life Sciences</v>
      </c>
    </row>
    <row r="374" spans="1:11" ht="38.25" x14ac:dyDescent="0.2">
      <c r="A374" s="11" t="s">
        <v>4496</v>
      </c>
      <c r="B374" s="11" t="s">
        <v>32965</v>
      </c>
      <c r="C374" s="11" t="s">
        <v>4497</v>
      </c>
      <c r="D374" s="11" t="s">
        <v>1113</v>
      </c>
      <c r="E374" s="11" t="s">
        <v>71</v>
      </c>
      <c r="H374" s="17" t="str">
        <f>IF(Table1[[#This Row],[Undergraduate or Postgraduate]]="","",IF('Calculator - Dropdowns'!$D$6="Programme",$C374&amp;": "&amp;A374,IF($C374&amp;": "&amp;A374='Calculator - Dropdowns'!$D$6,$C374&amp;": "&amp;A374,"")))</f>
        <v>MSc Diagnostic Radiography and Imaging (Pre-Registration) (Integrated Degree Apprenticeship) (Part-Time): PAS2EMSEMS02</v>
      </c>
      <c r="I374" s="17" t="str">
        <f>IF(Table1[[#This Row],[Department]]="","",IF('Calculator - Dropdowns'!$D$5="Postgraduate Taught or Undergraduate",$B374,IF($B374='Calculator - Dropdowns'!$D$5,$B374,"")))</f>
        <v>Postgraduate Taught</v>
      </c>
      <c r="J374" s="17" t="str">
        <f>IF(Table1[[#This Row],[Faculty]]="","",IF('Calculator - Dropdowns'!$D$4="Department",$D374,IF($D374='Calculator - Dropdowns'!$D$4,$D374,"")))</f>
        <v>Medical Imaging (Radiography)</v>
      </c>
      <c r="K374" s="17" t="str">
        <f>IF('Calculator - Dropdowns'!$D$3="Faculty",$E374,IF('Calculator - Dropdowns'!$D$3=E374,E374,""))</f>
        <v>Faculty of Health and Life Sciences</v>
      </c>
    </row>
    <row r="375" spans="1:11" ht="25.5" x14ac:dyDescent="0.2">
      <c r="A375" s="11" t="s">
        <v>4736</v>
      </c>
      <c r="B375" s="11" t="s">
        <v>32965</v>
      </c>
      <c r="C375" s="11" t="s">
        <v>32681</v>
      </c>
      <c r="D375" s="11" t="s">
        <v>1058</v>
      </c>
      <c r="E375" s="11" t="s">
        <v>82</v>
      </c>
      <c r="H375" s="17" t="str">
        <f>IF(Table1[[#This Row],[Undergraduate or Postgraduate]]="","",IF('Calculator - Dropdowns'!$D$6="Programme",$C375&amp;": "&amp;A375,IF($C375&amp;": "&amp;A375='Calculator - Dropdowns'!$D$6,$C375&amp;": "&amp;A375,"")))</f>
        <v>MBA Exeter Executive (Higher Apprenticeship) (Part-Time, Online): PAB2SBESBE04</v>
      </c>
      <c r="I375" s="17" t="str">
        <f>IF(Table1[[#This Row],[Department]]="","",IF('Calculator - Dropdowns'!$D$5="Postgraduate Taught or Undergraduate",$B375,IF($B375='Calculator - Dropdowns'!$D$5,$B375,"")))</f>
        <v>Postgraduate Taught</v>
      </c>
      <c r="J375" s="17" t="str">
        <f>IF(Table1[[#This Row],[Faculty]]="","",IF('Calculator - Dropdowns'!$D$4="Department",$D375,IF($D375='Calculator - Dropdowns'!$D$4,$D375,"")))</f>
        <v>Apprenticeships (Business School)</v>
      </c>
      <c r="K375" s="17" t="str">
        <f>IF('Calculator - Dropdowns'!$D$3="Faculty",$E375,IF('Calculator - Dropdowns'!$D$3=E375,E375,""))</f>
        <v>Faculty of Environment, Science and Economy</v>
      </c>
    </row>
    <row r="376" spans="1:11" ht="25.5" x14ac:dyDescent="0.2">
      <c r="A376" s="11" t="s">
        <v>32152</v>
      </c>
      <c r="B376" s="11" t="s">
        <v>32965</v>
      </c>
      <c r="C376" s="11" t="s">
        <v>32681</v>
      </c>
      <c r="D376" s="11" t="s">
        <v>1058</v>
      </c>
      <c r="E376" s="11" t="s">
        <v>82</v>
      </c>
      <c r="H376" s="17" t="str">
        <f>IF(Table1[[#This Row],[Undergraduate or Postgraduate]]="","",IF('Calculator - Dropdowns'!$D$6="Programme",$C376&amp;": "&amp;A376,IF($C376&amp;": "&amp;A376='Calculator - Dropdowns'!$D$6,$C376&amp;": "&amp;A376,"")))</f>
        <v>MBA Exeter Executive (Higher Apprenticeship) (Part-Time, Online): PAB2SBESBE06</v>
      </c>
      <c r="I376" s="17" t="str">
        <f>IF(Table1[[#This Row],[Department]]="","",IF('Calculator - Dropdowns'!$D$5="Postgraduate Taught or Undergraduate",$B376,IF($B376='Calculator - Dropdowns'!$D$5,$B376,"")))</f>
        <v>Postgraduate Taught</v>
      </c>
      <c r="J376" s="17" t="str">
        <f>IF(Table1[[#This Row],[Faculty]]="","",IF('Calculator - Dropdowns'!$D$4="Department",$D376,IF($D376='Calculator - Dropdowns'!$D$4,$D376,"")))</f>
        <v>Apprenticeships (Business School)</v>
      </c>
      <c r="K376" s="17" t="str">
        <f>IF('Calculator - Dropdowns'!$D$3="Faculty",$E376,IF('Calculator - Dropdowns'!$D$3=E376,E376,""))</f>
        <v>Faculty of Environment, Science and Economy</v>
      </c>
    </row>
    <row r="377" spans="1:11" ht="25.5" x14ac:dyDescent="0.2">
      <c r="A377" s="11" t="s">
        <v>32164</v>
      </c>
      <c r="B377" s="11" t="s">
        <v>32965</v>
      </c>
      <c r="C377" s="11" t="s">
        <v>32949</v>
      </c>
      <c r="D377" s="11" t="s">
        <v>1058</v>
      </c>
      <c r="E377" s="11" t="s">
        <v>82</v>
      </c>
      <c r="H377" s="17" t="str">
        <f>IF(Table1[[#This Row],[Undergraduate or Postgraduate]]="","",IF('Calculator - Dropdowns'!$D$6="Programme",$C377&amp;": "&amp;A377,IF($C377&amp;": "&amp;A377='Calculator - Dropdowns'!$D$6,$C377&amp;": "&amp;A377,"")))</f>
        <v>MBA Exeter Executive (Non-Apprenticeship, Top-up) (Part-Time, Online): PTB2SBESBE08</v>
      </c>
      <c r="I377" s="17" t="str">
        <f>IF(Table1[[#This Row],[Department]]="","",IF('Calculator - Dropdowns'!$D$5="Postgraduate Taught or Undergraduate",$B377,IF($B377='Calculator - Dropdowns'!$D$5,$B377,"")))</f>
        <v>Postgraduate Taught</v>
      </c>
      <c r="J377" s="17" t="str">
        <f>IF(Table1[[#This Row],[Faculty]]="","",IF('Calculator - Dropdowns'!$D$4="Department",$D377,IF($D377='Calculator - Dropdowns'!$D$4,$D377,"")))</f>
        <v>Apprenticeships (Business School)</v>
      </c>
      <c r="K377" s="17" t="str">
        <f>IF('Calculator - Dropdowns'!$D$3="Faculty",$E377,IF('Calculator - Dropdowns'!$D$3=E377,E377,""))</f>
        <v>Faculty of Environment, Science and Economy</v>
      </c>
    </row>
    <row r="378" spans="1:11" ht="25.5" x14ac:dyDescent="0.2">
      <c r="A378" s="11" t="s">
        <v>4504</v>
      </c>
      <c r="B378" s="11" t="s">
        <v>32965</v>
      </c>
      <c r="C378" s="11" t="s">
        <v>4505</v>
      </c>
      <c r="D378" s="11" t="s">
        <v>1058</v>
      </c>
      <c r="E378" s="11" t="s">
        <v>82</v>
      </c>
      <c r="H378" s="17" t="str">
        <f>IF(Table1[[#This Row],[Undergraduate or Postgraduate]]="","",IF('Calculator - Dropdowns'!$D$6="Programme",$C378&amp;": "&amp;A378,IF($C378&amp;": "&amp;A378='Calculator - Dropdowns'!$D$6,$C378&amp;": "&amp;A378,"")))</f>
        <v>PGCert Financial Services (Higher Apprenticeship) (Part-Time): PAC2SBESBE01</v>
      </c>
      <c r="I378" s="17" t="str">
        <f>IF(Table1[[#This Row],[Department]]="","",IF('Calculator - Dropdowns'!$D$5="Postgraduate Taught or Undergraduate",$B378,IF($B378='Calculator - Dropdowns'!$D$5,$B378,"")))</f>
        <v>Postgraduate Taught</v>
      </c>
      <c r="J378" s="17" t="str">
        <f>IF(Table1[[#This Row],[Faculty]]="","",IF('Calculator - Dropdowns'!$D$4="Department",$D378,IF($D378='Calculator - Dropdowns'!$D$4,$D378,"")))</f>
        <v>Apprenticeships (Business School)</v>
      </c>
      <c r="K378" s="17" t="str">
        <f>IF('Calculator - Dropdowns'!$D$3="Faculty",$E378,IF('Calculator - Dropdowns'!$D$3=E378,E378,""))</f>
        <v>Faculty of Environment, Science and Economy</v>
      </c>
    </row>
    <row r="379" spans="1:11" ht="25.5" x14ac:dyDescent="0.2">
      <c r="A379" s="11" t="s">
        <v>4530</v>
      </c>
      <c r="B379" s="11" t="s">
        <v>32965</v>
      </c>
      <c r="C379" s="11" t="s">
        <v>4531</v>
      </c>
      <c r="D379" s="11" t="s">
        <v>1058</v>
      </c>
      <c r="E379" s="11" t="s">
        <v>82</v>
      </c>
      <c r="H379" s="17" t="str">
        <f>IF(Table1[[#This Row],[Undergraduate or Postgraduate]]="","",IF('Calculator - Dropdowns'!$D$6="Programme",$C379&amp;": "&amp;A379,IF($C379&amp;": "&amp;A379='Calculator - Dropdowns'!$D$6,$C379&amp;": "&amp;A379,"")))</f>
        <v>PGDip Strategic Leadership and Management (Higher Apprenticeship) (Part-Time): PAD2SBESBE01</v>
      </c>
      <c r="I379" s="17" t="str">
        <f>IF(Table1[[#This Row],[Department]]="","",IF('Calculator - Dropdowns'!$D$5="Postgraduate Taught or Undergraduate",$B379,IF($B379='Calculator - Dropdowns'!$D$5,$B379,"")))</f>
        <v>Postgraduate Taught</v>
      </c>
      <c r="J379" s="17" t="str">
        <f>IF(Table1[[#This Row],[Faculty]]="","",IF('Calculator - Dropdowns'!$D$4="Department",$D379,IF($D379='Calculator - Dropdowns'!$D$4,$D379,"")))</f>
        <v>Apprenticeships (Business School)</v>
      </c>
      <c r="K379" s="17" t="str">
        <f>IF('Calculator - Dropdowns'!$D$3="Faculty",$E379,IF('Calculator - Dropdowns'!$D$3=E379,E379,""))</f>
        <v>Faculty of Environment, Science and Economy</v>
      </c>
    </row>
    <row r="380" spans="1:11" ht="25.5" x14ac:dyDescent="0.2">
      <c r="A380" s="11" t="s">
        <v>32153</v>
      </c>
      <c r="B380" s="11" t="s">
        <v>32965</v>
      </c>
      <c r="C380" s="11" t="s">
        <v>4531</v>
      </c>
      <c r="D380" s="11" t="s">
        <v>1058</v>
      </c>
      <c r="E380" s="11" t="s">
        <v>82</v>
      </c>
      <c r="H380" s="17" t="str">
        <f>IF(Table1[[#This Row],[Undergraduate or Postgraduate]]="","",IF('Calculator - Dropdowns'!$D$6="Programme",$C380&amp;": "&amp;A380,IF($C380&amp;": "&amp;A380='Calculator - Dropdowns'!$D$6,$C380&amp;": "&amp;A380,"")))</f>
        <v>PGDip Strategic Leadership and Management (Higher Apprenticeship) (Part-Time): PAD2SBESBE03</v>
      </c>
      <c r="I380" s="17" t="str">
        <f>IF(Table1[[#This Row],[Department]]="","",IF('Calculator - Dropdowns'!$D$5="Postgraduate Taught or Undergraduate",$B380,IF($B380='Calculator - Dropdowns'!$D$5,$B380,"")))</f>
        <v>Postgraduate Taught</v>
      </c>
      <c r="J380" s="17" t="str">
        <f>IF(Table1[[#This Row],[Faculty]]="","",IF('Calculator - Dropdowns'!$D$4="Department",$D380,IF($D380='Calculator - Dropdowns'!$D$4,$D380,"")))</f>
        <v>Apprenticeships (Business School)</v>
      </c>
      <c r="K380" s="17" t="str">
        <f>IF('Calculator - Dropdowns'!$D$3="Faculty",$E380,IF('Calculator - Dropdowns'!$D$3=E380,E380,""))</f>
        <v>Faculty of Environment, Science and Economy</v>
      </c>
    </row>
    <row r="381" spans="1:11" ht="25.5" x14ac:dyDescent="0.2">
      <c r="A381" s="11" t="s">
        <v>32155</v>
      </c>
      <c r="B381" s="11" t="s">
        <v>32965</v>
      </c>
      <c r="C381" s="11" t="s">
        <v>32941</v>
      </c>
      <c r="D381" s="11" t="s">
        <v>1058</v>
      </c>
      <c r="E381" s="11" t="s">
        <v>82</v>
      </c>
      <c r="H381" s="17" t="str">
        <f>IF(Table1[[#This Row],[Undergraduate or Postgraduate]]="","",IF('Calculator - Dropdowns'!$D$6="Programme",$C381&amp;": "&amp;A381,IF($C381&amp;": "&amp;A381='Calculator - Dropdowns'!$D$6,$C381&amp;": "&amp;A381,"")))</f>
        <v>PGDip Strategic Leadership and Management (Non-Apprenticeship) (Part-Time): PDP2SBESBE08</v>
      </c>
      <c r="I381" s="17" t="str">
        <f>IF(Table1[[#This Row],[Department]]="","",IF('Calculator - Dropdowns'!$D$5="Postgraduate Taught or Undergraduate",$B381,IF($B381='Calculator - Dropdowns'!$D$5,$B381,"")))</f>
        <v>Postgraduate Taught</v>
      </c>
      <c r="J381" s="17" t="str">
        <f>IF(Table1[[#This Row],[Faculty]]="","",IF('Calculator - Dropdowns'!$D$4="Department",$D381,IF($D381='Calculator - Dropdowns'!$D$4,$D381,"")))</f>
        <v>Apprenticeships (Business School)</v>
      </c>
      <c r="K381" s="17" t="str">
        <f>IF('Calculator - Dropdowns'!$D$3="Faculty",$E381,IF('Calculator - Dropdowns'!$D$3=E381,E381,""))</f>
        <v>Faculty of Environment, Science and Economy</v>
      </c>
    </row>
    <row r="382" spans="1:11" ht="25.5" x14ac:dyDescent="0.2">
      <c r="A382" s="11" t="s">
        <v>32157</v>
      </c>
      <c r="B382" s="11" t="s">
        <v>32965</v>
      </c>
      <c r="C382" s="11" t="s">
        <v>32941</v>
      </c>
      <c r="D382" s="11" t="s">
        <v>1058</v>
      </c>
      <c r="E382" s="11" t="s">
        <v>82</v>
      </c>
      <c r="H382" s="17" t="str">
        <f>IF(Table1[[#This Row],[Undergraduate or Postgraduate]]="","",IF('Calculator - Dropdowns'!$D$6="Programme",$C382&amp;": "&amp;A382,IF($C382&amp;": "&amp;A382='Calculator - Dropdowns'!$D$6,$C382&amp;": "&amp;A382,"")))</f>
        <v>PGDip Strategic Leadership and Management (Non-Apprenticeship) (Part-Time): PDP2SBESBE10</v>
      </c>
      <c r="I382" s="17" t="str">
        <f>IF(Table1[[#This Row],[Department]]="","",IF('Calculator - Dropdowns'!$D$5="Postgraduate Taught or Undergraduate",$B382,IF($B382='Calculator - Dropdowns'!$D$5,$B382,"")))</f>
        <v>Postgraduate Taught</v>
      </c>
      <c r="J382" s="17" t="str">
        <f>IF(Table1[[#This Row],[Faculty]]="","",IF('Calculator - Dropdowns'!$D$4="Department",$D382,IF($D382='Calculator - Dropdowns'!$D$4,$D382,"")))</f>
        <v>Apprenticeships (Business School)</v>
      </c>
      <c r="K382" s="17" t="str">
        <f>IF('Calculator - Dropdowns'!$D$3="Faculty",$E382,IF('Calculator - Dropdowns'!$D$3=E382,E382,""))</f>
        <v>Faculty of Environment, Science and Economy</v>
      </c>
    </row>
    <row r="383" spans="1:11" ht="25.5" x14ac:dyDescent="0.2">
      <c r="A383" s="11" t="s">
        <v>4526</v>
      </c>
      <c r="B383" s="11" t="s">
        <v>32965</v>
      </c>
      <c r="C383" s="11" t="s">
        <v>4527</v>
      </c>
      <c r="D383" s="11" t="s">
        <v>420</v>
      </c>
      <c r="E383" s="11" t="s">
        <v>82</v>
      </c>
      <c r="H383" s="17" t="str">
        <f>IF(Table1[[#This Row],[Undergraduate or Postgraduate]]="","",IF('Calculator - Dropdowns'!$D$6="Programme",$C383&amp;": "&amp;A383,IF($C383&amp;": "&amp;A383='Calculator - Dropdowns'!$D$6,$C383&amp;": "&amp;A383,"")))</f>
        <v>PGDip Data Science (Professional) (Higher Apprenticeship) (Part-Time): PAD2ECSECS01</v>
      </c>
      <c r="I383" s="17" t="str">
        <f>IF(Table1[[#This Row],[Department]]="","",IF('Calculator - Dropdowns'!$D$5="Postgraduate Taught or Undergraduate",$B383,IF($B383='Calculator - Dropdowns'!$D$5,$B383,"")))</f>
        <v>Postgraduate Taught</v>
      </c>
      <c r="J383" s="17" t="str">
        <f>IF(Table1[[#This Row],[Faculty]]="","",IF('Calculator - Dropdowns'!$D$4="Department",$D383,IF($D383='Calculator - Dropdowns'!$D$4,$D383,"")))</f>
        <v>Computer Science</v>
      </c>
      <c r="K383" s="17" t="str">
        <f>IF('Calculator - Dropdowns'!$D$3="Faculty",$E383,IF('Calculator - Dropdowns'!$D$3=E383,E383,""))</f>
        <v>Faculty of Environment, Science and Economy</v>
      </c>
    </row>
    <row r="384" spans="1:11" ht="25.5" x14ac:dyDescent="0.2">
      <c r="A384" s="11" t="s">
        <v>4528</v>
      </c>
      <c r="B384" s="11" t="s">
        <v>32965</v>
      </c>
      <c r="C384" s="11" t="s">
        <v>4529</v>
      </c>
      <c r="D384" s="11" t="s">
        <v>464</v>
      </c>
      <c r="E384" s="11" t="s">
        <v>71</v>
      </c>
      <c r="H384" s="17" t="str">
        <f>IF(Table1[[#This Row],[Undergraduate or Postgraduate]]="","",IF('Calculator - Dropdowns'!$D$6="Programme",$C384&amp;": "&amp;A384,IF($C384&amp;": "&amp;A384='Calculator - Dropdowns'!$D$6,$C384&amp;": "&amp;A384,"")))</f>
        <v>PGDip Healthcare Leadership and Management (Higher Apprenticeship) (Part-Time): PAD2EMSEMS01</v>
      </c>
      <c r="I384" s="17" t="str">
        <f>IF(Table1[[#This Row],[Department]]="","",IF('Calculator - Dropdowns'!$D$5="Postgraduate Taught or Undergraduate",$B384,IF($B384='Calculator - Dropdowns'!$D$5,$B384,"")))</f>
        <v>Postgraduate Taught</v>
      </c>
      <c r="J384" s="17" t="str">
        <f>IF(Table1[[#This Row],[Faculty]]="","",IF('Calculator - Dropdowns'!$D$4="Department",$D384,IF($D384='Calculator - Dropdowns'!$D$4,$D384,"")))</f>
        <v>Health and Community Sciences</v>
      </c>
      <c r="K384" s="17" t="str">
        <f>IF('Calculator - Dropdowns'!$D$3="Faculty",$E384,IF('Calculator - Dropdowns'!$D$3=E384,E384,""))</f>
        <v>Faculty of Health and Life Sciences</v>
      </c>
    </row>
    <row r="385" spans="1:11" ht="25.5" x14ac:dyDescent="0.2">
      <c r="A385" s="11" t="s">
        <v>4532</v>
      </c>
      <c r="B385" s="11" t="s">
        <v>32965</v>
      </c>
      <c r="C385" s="11" t="s">
        <v>32262</v>
      </c>
      <c r="D385" s="11" t="s">
        <v>1058</v>
      </c>
      <c r="E385" s="11" t="s">
        <v>82</v>
      </c>
      <c r="H385" s="17" t="str">
        <f>IF(Table1[[#This Row],[Undergraduate or Postgraduate]]="","",IF('Calculator - Dropdowns'!$D$6="Programme",$C385&amp;": "&amp;A385,IF($C385&amp;": "&amp;A385='Calculator - Dropdowns'!$D$6,$C385&amp;": "&amp;A385,"")))</f>
        <v>PGDip Strategic Leadership and Management (Higher Apprenticeship) (Part-Time, Online): PAD2SBESBE02</v>
      </c>
      <c r="I385" s="17" t="str">
        <f>IF(Table1[[#This Row],[Department]]="","",IF('Calculator - Dropdowns'!$D$5="Postgraduate Taught or Undergraduate",$B385,IF($B385='Calculator - Dropdowns'!$D$5,$B385,"")))</f>
        <v>Postgraduate Taught</v>
      </c>
      <c r="J385" s="17" t="str">
        <f>IF(Table1[[#This Row],[Faculty]]="","",IF('Calculator - Dropdowns'!$D$4="Department",$D385,IF($D385='Calculator - Dropdowns'!$D$4,$D385,"")))</f>
        <v>Apprenticeships (Business School)</v>
      </c>
      <c r="K385" s="17" t="str">
        <f>IF('Calculator - Dropdowns'!$D$3="Faculty",$E385,IF('Calculator - Dropdowns'!$D$3=E385,E385,""))</f>
        <v>Faculty of Environment, Science and Economy</v>
      </c>
    </row>
    <row r="386" spans="1:11" ht="25.5" x14ac:dyDescent="0.2">
      <c r="A386" s="11" t="s">
        <v>32154</v>
      </c>
      <c r="B386" s="11" t="s">
        <v>32965</v>
      </c>
      <c r="C386" s="11" t="s">
        <v>32262</v>
      </c>
      <c r="D386" s="11" t="s">
        <v>1058</v>
      </c>
      <c r="E386" s="11" t="s">
        <v>82</v>
      </c>
      <c r="H386" s="17" t="str">
        <f>IF(Table1[[#This Row],[Undergraduate or Postgraduate]]="","",IF('Calculator - Dropdowns'!$D$6="Programme",$C386&amp;": "&amp;A386,IF($C386&amp;": "&amp;A386='Calculator - Dropdowns'!$D$6,$C386&amp;": "&amp;A386,"")))</f>
        <v>PGDip Strategic Leadership and Management (Higher Apprenticeship) (Part-Time, Online): PAD2SBESBE04</v>
      </c>
      <c r="I386" s="17" t="str">
        <f>IF(Table1[[#This Row],[Department]]="","",IF('Calculator - Dropdowns'!$D$5="Postgraduate Taught or Undergraduate",$B386,IF($B386='Calculator - Dropdowns'!$D$5,$B386,"")))</f>
        <v>Postgraduate Taught</v>
      </c>
      <c r="J386" s="17" t="str">
        <f>IF(Table1[[#This Row],[Faculty]]="","",IF('Calculator - Dropdowns'!$D$4="Department",$D386,IF($D386='Calculator - Dropdowns'!$D$4,$D386,"")))</f>
        <v>Apprenticeships (Business School)</v>
      </c>
      <c r="K386" s="17" t="str">
        <f>IF('Calculator - Dropdowns'!$D$3="Faculty",$E386,IF('Calculator - Dropdowns'!$D$3=E386,E386,""))</f>
        <v>Faculty of Environment, Science and Economy</v>
      </c>
    </row>
    <row r="387" spans="1:11" ht="25.5" x14ac:dyDescent="0.2">
      <c r="A387" s="11" t="s">
        <v>32156</v>
      </c>
      <c r="B387" s="11" t="s">
        <v>32965</v>
      </c>
      <c r="C387" s="11" t="s">
        <v>32942</v>
      </c>
      <c r="D387" s="11" t="s">
        <v>1058</v>
      </c>
      <c r="E387" s="11" t="s">
        <v>82</v>
      </c>
      <c r="H387" s="17" t="str">
        <f>IF(Table1[[#This Row],[Undergraduate or Postgraduate]]="","",IF('Calculator - Dropdowns'!$D$6="Programme",$C387&amp;": "&amp;A387,IF($C387&amp;": "&amp;A387='Calculator - Dropdowns'!$D$6,$C387&amp;": "&amp;A387,"")))</f>
        <v>PGDip Strategic Leadership and Management (Non-Apprenticeship) (Part-Time, Online): PDP2SBESBE09</v>
      </c>
      <c r="I387" s="17" t="str">
        <f>IF(Table1[[#This Row],[Department]]="","",IF('Calculator - Dropdowns'!$D$5="Postgraduate Taught or Undergraduate",$B387,IF($B387='Calculator - Dropdowns'!$D$5,$B387,"")))</f>
        <v>Postgraduate Taught</v>
      </c>
      <c r="J387" s="17" t="str">
        <f>IF(Table1[[#This Row],[Faculty]]="","",IF('Calculator - Dropdowns'!$D$4="Department",$D387,IF($D387='Calculator - Dropdowns'!$D$4,$D387,"")))</f>
        <v>Apprenticeships (Business School)</v>
      </c>
      <c r="K387" s="17" t="str">
        <f>IF('Calculator - Dropdowns'!$D$3="Faculty",$E387,IF('Calculator - Dropdowns'!$D$3=E387,E387,""))</f>
        <v>Faculty of Environment, Science and Economy</v>
      </c>
    </row>
    <row r="388" spans="1:11" ht="25.5" x14ac:dyDescent="0.2">
      <c r="A388" s="11" t="s">
        <v>32158</v>
      </c>
      <c r="B388" s="11" t="s">
        <v>32965</v>
      </c>
      <c r="C388" s="11" t="s">
        <v>32942</v>
      </c>
      <c r="D388" s="11" t="s">
        <v>1058</v>
      </c>
      <c r="E388" s="11" t="s">
        <v>82</v>
      </c>
      <c r="H388" s="17" t="str">
        <f>IF(Table1[[#This Row],[Undergraduate or Postgraduate]]="","",IF('Calculator - Dropdowns'!$D$6="Programme",$C388&amp;": "&amp;A388,IF($C388&amp;": "&amp;A388='Calculator - Dropdowns'!$D$6,$C388&amp;": "&amp;A388,"")))</f>
        <v>PGDip Strategic Leadership and Management (Non-Apprenticeship) (Part-Time, Online): PDP2SBESBE11</v>
      </c>
      <c r="I388" s="17" t="str">
        <f>IF(Table1[[#This Row],[Department]]="","",IF('Calculator - Dropdowns'!$D$5="Postgraduate Taught or Undergraduate",$B388,IF($B388='Calculator - Dropdowns'!$D$5,$B388,"")))</f>
        <v>Postgraduate Taught</v>
      </c>
      <c r="J388" s="17" t="str">
        <f>IF(Table1[[#This Row],[Faculty]]="","",IF('Calculator - Dropdowns'!$D$4="Department",$D388,IF($D388='Calculator - Dropdowns'!$D$4,$D388,"")))</f>
        <v>Apprenticeships (Business School)</v>
      </c>
      <c r="K388" s="17" t="str">
        <f>IF('Calculator - Dropdowns'!$D$3="Faculty",$E388,IF('Calculator - Dropdowns'!$D$3=E388,E388,""))</f>
        <v>Faculty of Environment, Science and Economy</v>
      </c>
    </row>
    <row r="389" spans="1:11" ht="25.5" x14ac:dyDescent="0.2">
      <c r="A389" s="11" t="s">
        <v>4694</v>
      </c>
      <c r="B389" s="11" t="s">
        <v>32965</v>
      </c>
      <c r="C389" s="11" t="s">
        <v>4695</v>
      </c>
      <c r="D389" s="11" t="s">
        <v>420</v>
      </c>
      <c r="E389" s="11" t="s">
        <v>82</v>
      </c>
      <c r="H389" s="17" t="str">
        <f>IF(Table1[[#This Row],[Undergraduate or Postgraduate]]="","",IF('Calculator - Dropdowns'!$D$6="Programme",$C389&amp;": "&amp;A389,IF($C389&amp;": "&amp;A389='Calculator - Dropdowns'!$D$6,$C389&amp;": "&amp;A389,"")))</f>
        <v>MSc Data Science (Professional) (Part-Time, Distance Learning): PTS2ECSECS12</v>
      </c>
      <c r="I389" s="17" t="str">
        <f>IF(Table1[[#This Row],[Department]]="","",IF('Calculator - Dropdowns'!$D$5="Postgraduate Taught or Undergraduate",$B389,IF($B389='Calculator - Dropdowns'!$D$5,$B389,"")))</f>
        <v>Postgraduate Taught</v>
      </c>
      <c r="J389" s="17" t="str">
        <f>IF(Table1[[#This Row],[Faculty]]="","",IF('Calculator - Dropdowns'!$D$4="Department",$D389,IF($D389='Calculator - Dropdowns'!$D$4,$D389,"")))</f>
        <v>Computer Science</v>
      </c>
      <c r="K389" s="17" t="str">
        <f>IF('Calculator - Dropdowns'!$D$3="Faculty",$E389,IF('Calculator - Dropdowns'!$D$3=E389,E389,""))</f>
        <v>Faculty of Environment, Science and Economy</v>
      </c>
    </row>
    <row r="390" spans="1:11" ht="25.5" x14ac:dyDescent="0.2">
      <c r="A390" s="11" t="s">
        <v>4704</v>
      </c>
      <c r="B390" s="11" t="s">
        <v>32965</v>
      </c>
      <c r="C390" s="11" t="s">
        <v>4705</v>
      </c>
      <c r="D390" s="11" t="s">
        <v>617</v>
      </c>
      <c r="E390" s="11" t="s">
        <v>82</v>
      </c>
      <c r="H390" s="17" t="str">
        <f>IF(Table1[[#This Row],[Undergraduate or Postgraduate]]="","",IF('Calculator - Dropdowns'!$D$6="Programme",$C390&amp;": "&amp;A390,IF($C390&amp;": "&amp;A390='Calculator - Dropdowns'!$D$6,$C390&amp;": "&amp;A390,"")))</f>
        <v>MSc Management and Mining (Part-Time, Distance Learning) - Cornwall: PTS2SBECSMCA</v>
      </c>
      <c r="I390" s="17" t="str">
        <f>IF(Table1[[#This Row],[Department]]="","",IF('Calculator - Dropdowns'!$D$5="Postgraduate Taught or Undergraduate",$B390,IF($B390='Calculator - Dropdowns'!$D$5,$B390,"")))</f>
        <v>Postgraduate Taught</v>
      </c>
      <c r="J390" s="17" t="str">
        <f>IF(Table1[[#This Row],[Faculty]]="","",IF('Calculator - Dropdowns'!$D$4="Department",$D390,IF($D390='Calculator - Dropdowns'!$D$4,$D390,"")))</f>
        <v>Sustainable Futures</v>
      </c>
      <c r="K390" s="17" t="str">
        <f>IF('Calculator - Dropdowns'!$D$3="Faculty",$E390,IF('Calculator - Dropdowns'!$D$3=E390,E390,""))</f>
        <v>Faculty of Environment, Science and Economy</v>
      </c>
    </row>
    <row r="391" spans="1:11" ht="25.5" x14ac:dyDescent="0.2">
      <c r="A391" s="11" t="s">
        <v>4696</v>
      </c>
      <c r="B391" s="11" t="s">
        <v>32965</v>
      </c>
      <c r="C391" s="11" t="s">
        <v>32437</v>
      </c>
      <c r="D391" s="11" t="s">
        <v>180</v>
      </c>
      <c r="E391" s="11" t="s">
        <v>76</v>
      </c>
      <c r="H391" s="17" t="str">
        <f>IF(Table1[[#This Row],[Undergraduate or Postgraduate]]="","",IF('Calculator - Dropdowns'!$D$6="Programme",$C391&amp;": "&amp;A391,IF($C391&amp;": "&amp;A391='Calculator - Dropdowns'!$D$6,$C391&amp;": "&amp;A391,"")))</f>
        <v>MSc Educational Research (Part-Time, Distance Learning): PTS2EDUEDU01</v>
      </c>
      <c r="I391" s="17" t="str">
        <f>IF(Table1[[#This Row],[Department]]="","",IF('Calculator - Dropdowns'!$D$5="Postgraduate Taught or Undergraduate",$B391,IF($B391='Calculator - Dropdowns'!$D$5,$B391,"")))</f>
        <v>Postgraduate Taught</v>
      </c>
      <c r="J391" s="17" t="str">
        <f>IF(Table1[[#This Row],[Faculty]]="","",IF('Calculator - Dropdowns'!$D$4="Department",$D391,IF($D391='Calculator - Dropdowns'!$D$4,$D391,"")))</f>
        <v>School of Education</v>
      </c>
      <c r="K391" s="17" t="str">
        <f>IF('Calculator - Dropdowns'!$D$3="Faculty",$E391,IF('Calculator - Dropdowns'!$D$3=E391,E391,""))</f>
        <v>Faculty of Humanities, Arts and Social Sciences</v>
      </c>
    </row>
    <row r="392" spans="1:11" ht="25.5" x14ac:dyDescent="0.2">
      <c r="A392" s="11" t="s">
        <v>4702</v>
      </c>
      <c r="B392" s="11" t="s">
        <v>32965</v>
      </c>
      <c r="C392" s="11" t="s">
        <v>4703</v>
      </c>
      <c r="D392" s="11" t="s">
        <v>481</v>
      </c>
      <c r="E392" s="11" t="s">
        <v>71</v>
      </c>
      <c r="H392" s="17" t="str">
        <f>IF(Table1[[#This Row],[Undergraduate or Postgraduate]]="","",IF('Calculator - Dropdowns'!$D$6="Programme",$C392&amp;": "&amp;A392,IF($C392&amp;": "&amp;A392='Calculator - Dropdowns'!$D$6,$C392&amp;": "&amp;A392,"")))</f>
        <v>MSc Environment and Human Health (Part-Time, Distance Learning) - Cornwall: PTS2EMSEMSCB</v>
      </c>
      <c r="I392" s="17" t="str">
        <f>IF(Table1[[#This Row],[Department]]="","",IF('Calculator - Dropdowns'!$D$5="Postgraduate Taught or Undergraduate",$B392,IF($B392='Calculator - Dropdowns'!$D$5,$B392,"")))</f>
        <v>Postgraduate Taught</v>
      </c>
      <c r="J392" s="17" t="str">
        <f>IF(Table1[[#This Row],[Faculty]]="","",IF('Calculator - Dropdowns'!$D$4="Department",$D392,IF($D392='Calculator - Dropdowns'!$D$4,$D392,"")))</f>
        <v>European Centre for Environment and Human Health</v>
      </c>
      <c r="K392" s="17" t="str">
        <f>IF('Calculator - Dropdowns'!$D$3="Faculty",$E392,IF('Calculator - Dropdowns'!$D$3=E392,E392,""))</f>
        <v>Faculty of Health and Life Sciences</v>
      </c>
    </row>
    <row r="393" spans="1:11" x14ac:dyDescent="0.2">
      <c r="A393" s="11" t="s">
        <v>4698</v>
      </c>
      <c r="B393" s="11" t="s">
        <v>32965</v>
      </c>
      <c r="C393" s="11" t="s">
        <v>4699</v>
      </c>
      <c r="D393" s="11" t="s">
        <v>464</v>
      </c>
      <c r="E393" s="11" t="s">
        <v>71</v>
      </c>
      <c r="H393" s="17" t="str">
        <f>IF(Table1[[#This Row],[Undergraduate or Postgraduate]]="","",IF('Calculator - Dropdowns'!$D$6="Programme",$C393&amp;": "&amp;A393,IF($C393&amp;": "&amp;A393='Calculator - Dropdowns'!$D$6,$C393&amp;": "&amp;A393,"")))</f>
        <v>MSc Extreme Medicine (Part-Time, Distance Learning): PTS2EMSEMS07</v>
      </c>
      <c r="I393" s="17" t="str">
        <f>IF(Table1[[#This Row],[Department]]="","",IF('Calculator - Dropdowns'!$D$5="Postgraduate Taught or Undergraduate",$B393,IF($B393='Calculator - Dropdowns'!$D$5,$B393,"")))</f>
        <v>Postgraduate Taught</v>
      </c>
      <c r="J393" s="17" t="str">
        <f>IF(Table1[[#This Row],[Faculty]]="","",IF('Calculator - Dropdowns'!$D$4="Department",$D393,IF($D393='Calculator - Dropdowns'!$D$4,$D393,"")))</f>
        <v>Health and Community Sciences</v>
      </c>
      <c r="K393" s="17" t="str">
        <f>IF('Calculator - Dropdowns'!$D$3="Faculty",$E393,IF('Calculator - Dropdowns'!$D$3=E393,E393,""))</f>
        <v>Faculty of Health and Life Sciences</v>
      </c>
    </row>
    <row r="394" spans="1:11" ht="25.5" x14ac:dyDescent="0.2">
      <c r="A394" s="11" t="s">
        <v>4700</v>
      </c>
      <c r="B394" s="11" t="s">
        <v>32965</v>
      </c>
      <c r="C394" s="11" t="s">
        <v>4701</v>
      </c>
      <c r="D394" s="11" t="s">
        <v>70</v>
      </c>
      <c r="E394" s="11" t="s">
        <v>71</v>
      </c>
      <c r="H394" s="17" t="str">
        <f>IF(Table1[[#This Row],[Undergraduate or Postgraduate]]="","",IF('Calculator - Dropdowns'!$D$6="Programme",$C394&amp;": "&amp;A394,IF($C394&amp;": "&amp;A394='Calculator - Dropdowns'!$D$6,$C394&amp;": "&amp;A394,"")))</f>
        <v>MSc Leading Clinical Research Delivery (Part-Time, Distance Learning): PTS2EMSEMS13</v>
      </c>
      <c r="I394" s="17" t="str">
        <f>IF(Table1[[#This Row],[Department]]="","",IF('Calculator - Dropdowns'!$D$5="Postgraduate Taught or Undergraduate",$B394,IF($B394='Calculator - Dropdowns'!$D$5,$B394,"")))</f>
        <v>Postgraduate Taught</v>
      </c>
      <c r="J394" s="17" t="str">
        <f>IF(Table1[[#This Row],[Faculty]]="","",IF('Calculator - Dropdowns'!$D$4="Department",$D394,IF($D394='Calculator - Dropdowns'!$D$4,$D394,"")))</f>
        <v>Medicine</v>
      </c>
      <c r="K394" s="17" t="str">
        <f>IF('Calculator - Dropdowns'!$D$3="Faculty",$E394,IF('Calculator - Dropdowns'!$D$3=E394,E394,""))</f>
        <v>Faculty of Health and Life Sciences</v>
      </c>
    </row>
    <row r="395" spans="1:11" ht="25.5" x14ac:dyDescent="0.2">
      <c r="A395" s="11" t="s">
        <v>4713</v>
      </c>
      <c r="B395" s="11" t="s">
        <v>32965</v>
      </c>
      <c r="C395" s="11" t="s">
        <v>4714</v>
      </c>
      <c r="D395" s="11" t="s">
        <v>481</v>
      </c>
      <c r="E395" s="11" t="s">
        <v>71</v>
      </c>
      <c r="H395" s="17" t="str">
        <f>IF(Table1[[#This Row],[Undergraduate or Postgraduate]]="","",IF('Calculator - Dropdowns'!$D$6="Programme",$C395&amp;": "&amp;A395,IF($C395&amp;": "&amp;A395='Calculator - Dropdowns'!$D$6,$C395&amp;": "&amp;A395,"")))</f>
        <v>PGDip Environment and Human Health (Part-Time, Distance Learning) - Cornwall: PDP2EMSEMSCB</v>
      </c>
      <c r="I395" s="17" t="str">
        <f>IF(Table1[[#This Row],[Department]]="","",IF('Calculator - Dropdowns'!$D$5="Postgraduate Taught or Undergraduate",$B395,IF($B395='Calculator - Dropdowns'!$D$5,$B395,"")))</f>
        <v>Postgraduate Taught</v>
      </c>
      <c r="J395" s="17" t="str">
        <f>IF(Table1[[#This Row],[Faculty]]="","",IF('Calculator - Dropdowns'!$D$4="Department",$D395,IF($D395='Calculator - Dropdowns'!$D$4,$D395,"")))</f>
        <v>European Centre for Environment and Human Health</v>
      </c>
      <c r="K395" s="17" t="str">
        <f>IF('Calculator - Dropdowns'!$D$3="Faculty",$E395,IF('Calculator - Dropdowns'!$D$3=E395,E395,""))</f>
        <v>Faculty of Health and Life Sciences</v>
      </c>
    </row>
    <row r="396" spans="1:11" x14ac:dyDescent="0.2">
      <c r="A396" s="11" t="s">
        <v>4707</v>
      </c>
      <c r="B396" s="11" t="s">
        <v>32965</v>
      </c>
      <c r="C396" s="11" t="s">
        <v>4708</v>
      </c>
      <c r="D396" s="11" t="s">
        <v>464</v>
      </c>
      <c r="E396" s="11" t="s">
        <v>71</v>
      </c>
      <c r="H396" s="17" t="str">
        <f>IF(Table1[[#This Row],[Undergraduate or Postgraduate]]="","",IF('Calculator - Dropdowns'!$D$6="Programme",$C396&amp;": "&amp;A396,IF($C396&amp;": "&amp;A396='Calculator - Dropdowns'!$D$6,$C396&amp;": "&amp;A396,"")))</f>
        <v>PGDip Extreme Medicine (Part-Time, Distance Learning): PDP2EMSEMS05</v>
      </c>
      <c r="I396" s="17" t="str">
        <f>IF(Table1[[#This Row],[Department]]="","",IF('Calculator - Dropdowns'!$D$5="Postgraduate Taught or Undergraduate",$B396,IF($B396='Calculator - Dropdowns'!$D$5,$B396,"")))</f>
        <v>Postgraduate Taught</v>
      </c>
      <c r="J396" s="17" t="str">
        <f>IF(Table1[[#This Row],[Faculty]]="","",IF('Calculator - Dropdowns'!$D$4="Department",$D396,IF($D396='Calculator - Dropdowns'!$D$4,$D396,"")))</f>
        <v>Health and Community Sciences</v>
      </c>
      <c r="K396" s="17" t="str">
        <f>IF('Calculator - Dropdowns'!$D$3="Faculty",$E396,IF('Calculator - Dropdowns'!$D$3=E396,E396,""))</f>
        <v>Faculty of Health and Life Sciences</v>
      </c>
    </row>
    <row r="397" spans="1:11" ht="25.5" x14ac:dyDescent="0.2">
      <c r="A397" s="11" t="s">
        <v>4711</v>
      </c>
      <c r="B397" s="11" t="s">
        <v>32965</v>
      </c>
      <c r="C397" s="11" t="s">
        <v>4712</v>
      </c>
      <c r="D397" s="11" t="s">
        <v>70</v>
      </c>
      <c r="E397" s="11" t="s">
        <v>71</v>
      </c>
      <c r="H397" s="17" t="str">
        <f>IF(Table1[[#This Row],[Undergraduate or Postgraduate]]="","",IF('Calculator - Dropdowns'!$D$6="Programme",$C397&amp;": "&amp;A397,IF($C397&amp;": "&amp;A397='Calculator - Dropdowns'!$D$6,$C397&amp;": "&amp;A397,"")))</f>
        <v>PGDip Leading Clinical Research Delivery (Part-Time, Distance Learning): PDP2EMSEMS13</v>
      </c>
      <c r="I397" s="17" t="str">
        <f>IF(Table1[[#This Row],[Department]]="","",IF('Calculator - Dropdowns'!$D$5="Postgraduate Taught or Undergraduate",$B397,IF($B397='Calculator - Dropdowns'!$D$5,$B397,"")))</f>
        <v>Postgraduate Taught</v>
      </c>
      <c r="J397" s="17" t="str">
        <f>IF(Table1[[#This Row],[Faculty]]="","",IF('Calculator - Dropdowns'!$D$4="Department",$D397,IF($D397='Calculator - Dropdowns'!$D$4,$D397,"")))</f>
        <v>Medicine</v>
      </c>
      <c r="K397" s="17" t="str">
        <f>IF('Calculator - Dropdowns'!$D$3="Faculty",$E397,IF('Calculator - Dropdowns'!$D$3=E397,E397,""))</f>
        <v>Faculty of Health and Life Sciences</v>
      </c>
    </row>
    <row r="398" spans="1:11" x14ac:dyDescent="0.2">
      <c r="A398" s="11" t="s">
        <v>4743</v>
      </c>
      <c r="B398" s="11" t="s">
        <v>32965</v>
      </c>
      <c r="C398" s="11" t="s">
        <v>32424</v>
      </c>
      <c r="D398" s="11" t="s">
        <v>32276</v>
      </c>
      <c r="E398" s="11" t="s">
        <v>82</v>
      </c>
      <c r="H398" s="17" t="str">
        <f>IF(Table1[[#This Row],[Undergraduate or Postgraduate]]="","",IF('Calculator - Dropdowns'!$D$6="Programme",$C398&amp;": "&amp;A398,IF($C398&amp;": "&amp;A398='Calculator - Dropdowns'!$D$6,$C398&amp;": "&amp;A398,"")))</f>
        <v>MSc International Business (Part-Time, Online, 2-year): PNS2SBESBE02</v>
      </c>
      <c r="I398" s="17" t="str">
        <f>IF(Table1[[#This Row],[Department]]="","",IF('Calculator - Dropdowns'!$D$5="Postgraduate Taught or Undergraduate",$B398,IF($B398='Calculator - Dropdowns'!$D$5,$B398,"")))</f>
        <v>Postgraduate Taught</v>
      </c>
      <c r="J398" s="17" t="str">
        <f>IF(Table1[[#This Row],[Faculty]]="","",IF('Calculator - Dropdowns'!$D$4="Department",$D398,IF($D398='Calculator - Dropdowns'!$D$4,$D398,"")))</f>
        <v>Business Strategy and Marketing</v>
      </c>
      <c r="K398" s="17" t="str">
        <f>IF('Calculator - Dropdowns'!$D$3="Faculty",$E398,IF('Calculator - Dropdowns'!$D$3=E398,E398,""))</f>
        <v>Faculty of Environment, Science and Economy</v>
      </c>
    </row>
    <row r="399" spans="1:11" ht="25.5" x14ac:dyDescent="0.2">
      <c r="A399" s="11" t="s">
        <v>4740</v>
      </c>
      <c r="B399" s="11" t="s">
        <v>32965</v>
      </c>
      <c r="C399" s="11" t="s">
        <v>32429</v>
      </c>
      <c r="D399" s="11" t="s">
        <v>316</v>
      </c>
      <c r="E399" s="11" t="s">
        <v>82</v>
      </c>
      <c r="H399" s="17" t="str">
        <f>IF(Table1[[#This Row],[Undergraduate or Postgraduate]]="","",IF('Calculator - Dropdowns'!$D$6="Programme",$C399&amp;": "&amp;A399,IF($C399&amp;": "&amp;A399='Calculator - Dropdowns'!$D$6,$C399&amp;": "&amp;A399,"")))</f>
        <v>MSc Global Sustainability Solutions (Part-Time, Online, 2-year): PNS2GOAGOA01</v>
      </c>
      <c r="I399" s="17" t="str">
        <f>IF(Table1[[#This Row],[Department]]="","",IF('Calculator - Dropdowns'!$D$5="Postgraduate Taught or Undergraduate",$B399,IF($B399='Calculator - Dropdowns'!$D$5,$B399,"")))</f>
        <v>Postgraduate Taught</v>
      </c>
      <c r="J399" s="17" t="str">
        <f>IF(Table1[[#This Row],[Faculty]]="","",IF('Calculator - Dropdowns'!$D$4="Department",$D399,IF($D399='Calculator - Dropdowns'!$D$4,$D399,"")))</f>
        <v>Human Geography</v>
      </c>
      <c r="K399" s="17" t="str">
        <f>IF('Calculator - Dropdowns'!$D$3="Faculty",$E399,IF('Calculator - Dropdowns'!$D$3=E399,E399,""))</f>
        <v>Faculty of Environment, Science and Economy</v>
      </c>
    </row>
    <row r="400" spans="1:11" ht="25.5" x14ac:dyDescent="0.2">
      <c r="A400" s="11" t="s">
        <v>4742</v>
      </c>
      <c r="B400" s="11" t="s">
        <v>32965</v>
      </c>
      <c r="C400" s="11" t="s">
        <v>32446</v>
      </c>
      <c r="D400" s="11" t="s">
        <v>32288</v>
      </c>
      <c r="E400" s="11" t="s">
        <v>82</v>
      </c>
      <c r="H400" s="17" t="str">
        <f>IF(Table1[[#This Row],[Undergraduate or Postgraduate]]="","",IF('Calculator - Dropdowns'!$D$6="Programme",$C400&amp;": "&amp;A400,IF($C400&amp;": "&amp;A400='Calculator - Dropdowns'!$D$6,$C400&amp;": "&amp;A400,"")))</f>
        <v>MSc Business Transformations (Part-Time, Online, 2-year): PNS2SBESBE01</v>
      </c>
      <c r="I400" s="17" t="str">
        <f>IF(Table1[[#This Row],[Department]]="","",IF('Calculator - Dropdowns'!$D$5="Postgraduate Taught or Undergraduate",$B400,IF($B400='Calculator - Dropdowns'!$D$5,$B400,"")))</f>
        <v>Postgraduate Taught</v>
      </c>
      <c r="J400" s="17" t="str">
        <f>IF(Table1[[#This Row],[Faculty]]="","",IF('Calculator - Dropdowns'!$D$4="Department",$D400,IF($D400='Calculator - Dropdowns'!$D$4,$D400,"")))</f>
        <v>Innovation, Technology and Entrepreneurship</v>
      </c>
      <c r="K400" s="17" t="str">
        <f>IF('Calculator - Dropdowns'!$D$3="Faculty",$E400,IF('Calculator - Dropdowns'!$D$3=E400,E400,""))</f>
        <v>Faculty of Environment, Science and Economy</v>
      </c>
    </row>
    <row r="401" spans="1:11" x14ac:dyDescent="0.2">
      <c r="A401" s="11" t="s">
        <v>32053</v>
      </c>
      <c r="B401" s="11" t="s">
        <v>32965</v>
      </c>
      <c r="C401" s="11" t="s">
        <v>32708</v>
      </c>
      <c r="D401" s="11" t="s">
        <v>180</v>
      </c>
      <c r="E401" s="11" t="s">
        <v>76</v>
      </c>
      <c r="H401" s="17" t="str">
        <f>IF(Table1[[#This Row],[Undergraduate or Postgraduate]]="","",IF('Calculator - Dropdowns'!$D$6="Programme",$C401&amp;": "&amp;A401,IF($C401&amp;": "&amp;A401='Calculator - Dropdowns'!$D$6,$C401&amp;": "&amp;A401,"")))</f>
        <v>MA Education (Part-Time, Online, 2-year): PNA2EDUEDU01</v>
      </c>
      <c r="I401" s="17" t="str">
        <f>IF(Table1[[#This Row],[Department]]="","",IF('Calculator - Dropdowns'!$D$5="Postgraduate Taught or Undergraduate",$B401,IF($B401='Calculator - Dropdowns'!$D$5,$B401,"")))</f>
        <v>Postgraduate Taught</v>
      </c>
      <c r="J401" s="17" t="str">
        <f>IF(Table1[[#This Row],[Faculty]]="","",IF('Calculator - Dropdowns'!$D$4="Department",$D401,IF($D401='Calculator - Dropdowns'!$D$4,$D401,"")))</f>
        <v>School of Education</v>
      </c>
      <c r="K401" s="17" t="str">
        <f>IF('Calculator - Dropdowns'!$D$3="Faculty",$E401,IF('Calculator - Dropdowns'!$D$3=E401,E401,""))</f>
        <v>Faculty of Humanities, Arts and Social Sciences</v>
      </c>
    </row>
    <row r="402" spans="1:11" ht="25.5" x14ac:dyDescent="0.2">
      <c r="A402" s="11" t="s">
        <v>4744</v>
      </c>
      <c r="B402" s="11" t="s">
        <v>32965</v>
      </c>
      <c r="C402" s="11" t="s">
        <v>4745</v>
      </c>
      <c r="D402" s="11" t="s">
        <v>70</v>
      </c>
      <c r="E402" s="11" t="s">
        <v>71</v>
      </c>
      <c r="H402" s="17" t="str">
        <f>IF(Table1[[#This Row],[Undergraduate or Postgraduate]]="","",IF('Calculator - Dropdowns'!$D$6="Programme",$C402&amp;": "&amp;A402,IF($C402&amp;": "&amp;A402='Calculator - Dropdowns'!$D$6,$C402&amp;": "&amp;A402,"")))</f>
        <v>MSc Genomic Medicine (Online) (Part-Time Distance Learning): PTS2EMSEMS11</v>
      </c>
      <c r="I402" s="17" t="str">
        <f>IF(Table1[[#This Row],[Department]]="","",IF('Calculator - Dropdowns'!$D$5="Postgraduate Taught or Undergraduate",$B402,IF($B402='Calculator - Dropdowns'!$D$5,$B402,"")))</f>
        <v>Postgraduate Taught</v>
      </c>
      <c r="J402" s="17" t="str">
        <f>IF(Table1[[#This Row],[Faculty]]="","",IF('Calculator - Dropdowns'!$D$4="Department",$D402,IF($D402='Calculator - Dropdowns'!$D$4,$D402,"")))</f>
        <v>Medicine</v>
      </c>
      <c r="K402" s="17" t="str">
        <f>IF('Calculator - Dropdowns'!$D$3="Faculty",$E402,IF('Calculator - Dropdowns'!$D$3=E402,E402,""))</f>
        <v>Faculty of Health and Life Sciences</v>
      </c>
    </row>
    <row r="403" spans="1:11" x14ac:dyDescent="0.2">
      <c r="A403" s="11" t="s">
        <v>4739</v>
      </c>
      <c r="B403" s="11" t="s">
        <v>32965</v>
      </c>
      <c r="C403" s="11" t="s">
        <v>32684</v>
      </c>
      <c r="D403" s="11" t="s">
        <v>308</v>
      </c>
      <c r="E403" s="11" t="s">
        <v>71</v>
      </c>
      <c r="H403" s="17" t="str">
        <f>IF(Table1[[#This Row],[Undergraduate or Postgraduate]]="","",IF('Calculator - Dropdowns'!$D$6="Programme",$C403&amp;": "&amp;A403,IF($C403&amp;": "&amp;A403='Calculator - Dropdowns'!$D$6,$C403&amp;": "&amp;A403,"")))</f>
        <v>Master of Public Health (MPH) (Part-Time, Online, 2-year): PNH2EMSEMS01</v>
      </c>
      <c r="I403" s="17" t="str">
        <f>IF(Table1[[#This Row],[Department]]="","",IF('Calculator - Dropdowns'!$D$5="Postgraduate Taught or Undergraduate",$B403,IF($B403='Calculator - Dropdowns'!$D$5,$B403,"")))</f>
        <v>Postgraduate Taught</v>
      </c>
      <c r="J403" s="17" t="str">
        <f>IF(Table1[[#This Row],[Faculty]]="","",IF('Calculator - Dropdowns'!$D$4="Department",$D403,IF($D403='Calculator - Dropdowns'!$D$4,$D403,"")))</f>
        <v>Public Health</v>
      </c>
      <c r="K403" s="17" t="str">
        <f>IF('Calculator - Dropdowns'!$D$3="Faculty",$E403,IF('Calculator - Dropdowns'!$D$3=E403,E403,""))</f>
        <v>Faculty of Health and Life Sciences</v>
      </c>
    </row>
    <row r="404" spans="1:11" x14ac:dyDescent="0.2">
      <c r="A404" s="11" t="s">
        <v>4741</v>
      </c>
      <c r="B404" s="11" t="s">
        <v>32965</v>
      </c>
      <c r="C404" s="11" t="s">
        <v>32405</v>
      </c>
      <c r="D404" s="11" t="s">
        <v>149</v>
      </c>
      <c r="E404" s="11" t="s">
        <v>71</v>
      </c>
      <c r="H404" s="17" t="str">
        <f>IF(Table1[[#This Row],[Undergraduate or Postgraduate]]="","",IF('Calculator - Dropdowns'!$D$6="Programme",$C404&amp;": "&amp;A404,IF($C404&amp;": "&amp;A404='Calculator - Dropdowns'!$D$6,$C404&amp;": "&amp;A404,"")))</f>
        <v>MSc Psychology (Conversion) (Part-Time, Online, 2-year): PNS2PSYEDU01</v>
      </c>
      <c r="I404" s="17" t="str">
        <f>IF(Table1[[#This Row],[Department]]="","",IF('Calculator - Dropdowns'!$D$5="Postgraduate Taught or Undergraduate",$B404,IF($B404='Calculator - Dropdowns'!$D$5,$B404,"")))</f>
        <v>Postgraduate Taught</v>
      </c>
      <c r="J404" s="17" t="str">
        <f>IF(Table1[[#This Row],[Faculty]]="","",IF('Calculator - Dropdowns'!$D$4="Department",$D404,IF($D404='Calculator - Dropdowns'!$D$4,$D404,"")))</f>
        <v>Psychology</v>
      </c>
      <c r="K404" s="17" t="str">
        <f>IF('Calculator - Dropdowns'!$D$3="Faculty",$E404,IF('Calculator - Dropdowns'!$D$3=E404,E404,""))</f>
        <v>Faculty of Health and Life Sciences</v>
      </c>
    </row>
    <row r="405" spans="1:11" x14ac:dyDescent="0.2">
      <c r="A405" s="11" t="s">
        <v>4746</v>
      </c>
      <c r="B405" s="11" t="s">
        <v>32965</v>
      </c>
      <c r="C405" s="11" t="s">
        <v>4747</v>
      </c>
      <c r="D405" s="11" t="s">
        <v>180</v>
      </c>
      <c r="E405" s="11" t="s">
        <v>76</v>
      </c>
      <c r="H405" s="17" t="str">
        <f>IF(Table1[[#This Row],[Undergraduate or Postgraduate]]="","",IF('Calculator - Dropdowns'!$D$6="Programme",$C405&amp;": "&amp;A405,IF($C405&amp;": "&amp;A405='Calculator - Dropdowns'!$D$6,$C405&amp;": "&amp;A405,"")))</f>
        <v>MA Education (Online) (Part-Time): PKS2EDUEDU01</v>
      </c>
      <c r="I405" s="17" t="str">
        <f>IF(Table1[[#This Row],[Department]]="","",IF('Calculator - Dropdowns'!$D$5="Postgraduate Taught or Undergraduate",$B405,IF($B405='Calculator - Dropdowns'!$D$5,$B405,"")))</f>
        <v>Postgraduate Taught</v>
      </c>
      <c r="J405" s="17" t="str">
        <f>IF(Table1[[#This Row],[Faculty]]="","",IF('Calculator - Dropdowns'!$D$4="Department",$D405,IF($D405='Calculator - Dropdowns'!$D$4,$D405,"")))</f>
        <v>School of Education</v>
      </c>
      <c r="K405" s="17" t="str">
        <f>IF('Calculator - Dropdowns'!$D$3="Faculty",$E405,IF('Calculator - Dropdowns'!$D$3=E405,E405,""))</f>
        <v>Faculty of Humanities, Arts and Social Sciences</v>
      </c>
    </row>
    <row r="406" spans="1:11" x14ac:dyDescent="0.2">
      <c r="A406" s="11" t="s">
        <v>4737</v>
      </c>
      <c r="B406" s="11" t="s">
        <v>32965</v>
      </c>
      <c r="C406" s="11" t="s">
        <v>4738</v>
      </c>
      <c r="D406" s="11" t="s">
        <v>1058</v>
      </c>
      <c r="E406" s="11" t="s">
        <v>82</v>
      </c>
      <c r="H406" s="17" t="str">
        <f>IF(Table1[[#This Row],[Undergraduate or Postgraduate]]="","",IF('Calculator - Dropdowns'!$D$6="Programme",$C406&amp;": "&amp;A406,IF($C406&amp;": "&amp;A406='Calculator - Dropdowns'!$D$6,$C406&amp;": "&amp;A406,"")))</f>
        <v>MBA Exeter Executive (Top-up) (Part-Time, Online): PTB2SBESBE03</v>
      </c>
      <c r="I406" s="17" t="str">
        <f>IF(Table1[[#This Row],[Department]]="","",IF('Calculator - Dropdowns'!$D$5="Postgraduate Taught or Undergraduate",$B406,IF($B406='Calculator - Dropdowns'!$D$5,$B406,"")))</f>
        <v>Postgraduate Taught</v>
      </c>
      <c r="J406" s="17" t="str">
        <f>IF(Table1[[#This Row],[Faculty]]="","",IF('Calculator - Dropdowns'!$D$4="Department",$D406,IF($D406='Calculator - Dropdowns'!$D$4,$D406,"")))</f>
        <v>Apprenticeships (Business School)</v>
      </c>
      <c r="K406" s="17" t="str">
        <f>IF('Calculator - Dropdowns'!$D$3="Faculty",$E406,IF('Calculator - Dropdowns'!$D$3=E406,E406,""))</f>
        <v>Faculty of Environment, Science and Economy</v>
      </c>
    </row>
    <row r="407" spans="1:11" x14ac:dyDescent="0.2">
      <c r="A407" s="11" t="s">
        <v>4748</v>
      </c>
      <c r="B407" s="11" t="s">
        <v>32965</v>
      </c>
      <c r="C407" s="11" t="s">
        <v>32319</v>
      </c>
      <c r="D407" s="11" t="s">
        <v>126</v>
      </c>
      <c r="E407" s="11" t="s">
        <v>71</v>
      </c>
      <c r="H407" s="17" t="str">
        <f>IF(Table1[[#This Row],[Undergraduate or Postgraduate]]="","",IF('Calculator - Dropdowns'!$D$6="Programme",$C407&amp;": "&amp;A407,IF($C407&amp;": "&amp;A407='Calculator - Dropdowns'!$D$6,$C407&amp;": "&amp;A407,"")))</f>
        <v>PGCert Medical Mycology (Part-Time, Online, 2-year): PNC2BIOBIO01</v>
      </c>
      <c r="I407" s="17" t="str">
        <f>IF(Table1[[#This Row],[Department]]="","",IF('Calculator - Dropdowns'!$D$5="Postgraduate Taught or Undergraduate",$B407,IF($B407='Calculator - Dropdowns'!$D$5,$B407,"")))</f>
        <v>Postgraduate Taught</v>
      </c>
      <c r="J407" s="17" t="str">
        <f>IF(Table1[[#This Row],[Faculty]]="","",IF('Calculator - Dropdowns'!$D$4="Department",$D407,IF($D407='Calculator - Dropdowns'!$D$4,$D407,"")))</f>
        <v>Biosciences</v>
      </c>
      <c r="K407" s="17" t="str">
        <f>IF('Calculator - Dropdowns'!$D$3="Faculty",$E407,IF('Calculator - Dropdowns'!$D$3=E407,E407,""))</f>
        <v>Faculty of Health and Life Sciences</v>
      </c>
    </row>
    <row r="408" spans="1:11" x14ac:dyDescent="0.2">
      <c r="A408" s="11" t="s">
        <v>4753</v>
      </c>
      <c r="B408" s="11" t="s">
        <v>32965</v>
      </c>
      <c r="C408" s="11" t="s">
        <v>32277</v>
      </c>
      <c r="D408" s="11" t="s">
        <v>32276</v>
      </c>
      <c r="E408" s="11" t="s">
        <v>82</v>
      </c>
      <c r="H408" s="17" t="str">
        <f>IF(Table1[[#This Row],[Undergraduate or Postgraduate]]="","",IF('Calculator - Dropdowns'!$D$6="Programme",$C408&amp;": "&amp;A408,IF($C408&amp;": "&amp;A408='Calculator - Dropdowns'!$D$6,$C408&amp;": "&amp;A408,"")))</f>
        <v>PGDip International Business (Part-Time, Online, 2-year): PND2SBESBE02</v>
      </c>
      <c r="I408" s="17" t="str">
        <f>IF(Table1[[#This Row],[Department]]="","",IF('Calculator - Dropdowns'!$D$5="Postgraduate Taught or Undergraduate",$B408,IF($B408='Calculator - Dropdowns'!$D$5,$B408,"")))</f>
        <v>Postgraduate Taught</v>
      </c>
      <c r="J408" s="17" t="str">
        <f>IF(Table1[[#This Row],[Faculty]]="","",IF('Calculator - Dropdowns'!$D$4="Department",$D408,IF($D408='Calculator - Dropdowns'!$D$4,$D408,"")))</f>
        <v>Business Strategy and Marketing</v>
      </c>
      <c r="K408" s="17" t="str">
        <f>IF('Calculator - Dropdowns'!$D$3="Faculty",$E408,IF('Calculator - Dropdowns'!$D$3=E408,E408,""))</f>
        <v>Faculty of Environment, Science and Economy</v>
      </c>
    </row>
    <row r="409" spans="1:11" ht="25.5" x14ac:dyDescent="0.2">
      <c r="A409" s="11" t="s">
        <v>4751</v>
      </c>
      <c r="B409" s="11" t="s">
        <v>32965</v>
      </c>
      <c r="C409" s="11" t="s">
        <v>32282</v>
      </c>
      <c r="D409" s="11" t="s">
        <v>316</v>
      </c>
      <c r="E409" s="11" t="s">
        <v>82</v>
      </c>
      <c r="H409" s="17" t="str">
        <f>IF(Table1[[#This Row],[Undergraduate or Postgraduate]]="","",IF('Calculator - Dropdowns'!$D$6="Programme",$C409&amp;": "&amp;A409,IF($C409&amp;": "&amp;A409='Calculator - Dropdowns'!$D$6,$C409&amp;": "&amp;A409,"")))</f>
        <v>PGDip Global Sustainability Solutions (Part-Time, Online, 2-year): PND2GOAGOA01</v>
      </c>
      <c r="I409" s="17" t="str">
        <f>IF(Table1[[#This Row],[Department]]="","",IF('Calculator - Dropdowns'!$D$5="Postgraduate Taught or Undergraduate",$B409,IF($B409='Calculator - Dropdowns'!$D$5,$B409,"")))</f>
        <v>Postgraduate Taught</v>
      </c>
      <c r="J409" s="17" t="str">
        <f>IF(Table1[[#This Row],[Faculty]]="","",IF('Calculator - Dropdowns'!$D$4="Department",$D409,IF($D409='Calculator - Dropdowns'!$D$4,$D409,"")))</f>
        <v>Human Geography</v>
      </c>
      <c r="K409" s="17" t="str">
        <f>IF('Calculator - Dropdowns'!$D$3="Faculty",$E409,IF('Calculator - Dropdowns'!$D$3=E409,E409,""))</f>
        <v>Faculty of Environment, Science and Economy</v>
      </c>
    </row>
    <row r="410" spans="1:11" ht="25.5" x14ac:dyDescent="0.2">
      <c r="A410" s="11" t="s">
        <v>4752</v>
      </c>
      <c r="B410" s="11" t="s">
        <v>32965</v>
      </c>
      <c r="C410" s="11" t="s">
        <v>32289</v>
      </c>
      <c r="D410" s="11" t="s">
        <v>32288</v>
      </c>
      <c r="E410" s="11" t="s">
        <v>82</v>
      </c>
      <c r="H410" s="17" t="str">
        <f>IF(Table1[[#This Row],[Undergraduate or Postgraduate]]="","",IF('Calculator - Dropdowns'!$D$6="Programme",$C410&amp;": "&amp;A410,IF($C410&amp;": "&amp;A410='Calculator - Dropdowns'!$D$6,$C410&amp;": "&amp;A410,"")))</f>
        <v>PGDip Business Transformations (Part-Time, Online, 2-year): PND2SBESBE01</v>
      </c>
      <c r="I410" s="17" t="str">
        <f>IF(Table1[[#This Row],[Department]]="","",IF('Calculator - Dropdowns'!$D$5="Postgraduate Taught or Undergraduate",$B410,IF($B410='Calculator - Dropdowns'!$D$5,$B410,"")))</f>
        <v>Postgraduate Taught</v>
      </c>
      <c r="J410" s="17" t="str">
        <f>IF(Table1[[#This Row],[Faculty]]="","",IF('Calculator - Dropdowns'!$D$4="Department",$D410,IF($D410='Calculator - Dropdowns'!$D$4,$D410,"")))</f>
        <v>Innovation, Technology and Entrepreneurship</v>
      </c>
      <c r="K410" s="17" t="str">
        <f>IF('Calculator - Dropdowns'!$D$3="Faculty",$E410,IF('Calculator - Dropdowns'!$D$3=E410,E410,""))</f>
        <v>Faculty of Environment, Science and Economy</v>
      </c>
    </row>
    <row r="411" spans="1:11" ht="25.5" x14ac:dyDescent="0.2">
      <c r="A411" s="11" t="s">
        <v>4749</v>
      </c>
      <c r="B411" s="11" t="s">
        <v>32965</v>
      </c>
      <c r="C411" s="11" t="s">
        <v>32258</v>
      </c>
      <c r="D411" s="11" t="s">
        <v>191</v>
      </c>
      <c r="E411" s="11" t="s">
        <v>76</v>
      </c>
      <c r="H411" s="17" t="str">
        <f>IF(Table1[[#This Row],[Undergraduate or Postgraduate]]="","",IF('Calculator - Dropdowns'!$D$6="Programme",$C411&amp;": "&amp;A411,IF($C411&amp;": "&amp;A411='Calculator - Dropdowns'!$D$6,$C411&amp;": "&amp;A411,"")))</f>
        <v>PGDip Writing for Children and Young Adults (Part-Time, Online, 2-year): PND2EGLEGL01</v>
      </c>
      <c r="I411" s="17" t="str">
        <f>IF(Table1[[#This Row],[Department]]="","",IF('Calculator - Dropdowns'!$D$5="Postgraduate Taught or Undergraduate",$B411,IF($B411='Calculator - Dropdowns'!$D$5,$B411,"")))</f>
        <v>Postgraduate Taught</v>
      </c>
      <c r="J411" s="17" t="str">
        <f>IF(Table1[[#This Row],[Faculty]]="","",IF('Calculator - Dropdowns'!$D$4="Department",$D411,IF($D411='Calculator - Dropdowns'!$D$4,$D411,"")))</f>
        <v>English and Creative Writing</v>
      </c>
      <c r="K411" s="17" t="str">
        <f>IF('Calculator - Dropdowns'!$D$3="Faculty",$E411,IF('Calculator - Dropdowns'!$D$3=E411,E411,""))</f>
        <v>Faculty of Humanities, Arts and Social Sciences</v>
      </c>
    </row>
    <row r="412" spans="1:11" ht="25.5" x14ac:dyDescent="0.2">
      <c r="A412" s="11" t="s">
        <v>4709</v>
      </c>
      <c r="B412" s="11" t="s">
        <v>32965</v>
      </c>
      <c r="C412" s="11" t="s">
        <v>4710</v>
      </c>
      <c r="D412" s="11" t="s">
        <v>70</v>
      </c>
      <c r="E412" s="11" t="s">
        <v>71</v>
      </c>
      <c r="H412" s="17" t="str">
        <f>IF(Table1[[#This Row],[Undergraduate or Postgraduate]]="","",IF('Calculator - Dropdowns'!$D$6="Programme",$C412&amp;": "&amp;A412,IF($C412&amp;": "&amp;A412='Calculator - Dropdowns'!$D$6,$C412&amp;": "&amp;A412,"")))</f>
        <v>PGDip Genomic Medicine (Online) (Part-Time, Distance Learning): PDP2EMSEMS12</v>
      </c>
      <c r="I412" s="17" t="str">
        <f>IF(Table1[[#This Row],[Department]]="","",IF('Calculator - Dropdowns'!$D$5="Postgraduate Taught or Undergraduate",$B412,IF($B412='Calculator - Dropdowns'!$D$5,$B412,"")))</f>
        <v>Postgraduate Taught</v>
      </c>
      <c r="J412" s="17" t="str">
        <f>IF(Table1[[#This Row],[Faculty]]="","",IF('Calculator - Dropdowns'!$D$4="Department",$D412,IF($D412='Calculator - Dropdowns'!$D$4,$D412,"")))</f>
        <v>Medicine</v>
      </c>
      <c r="K412" s="17" t="str">
        <f>IF('Calculator - Dropdowns'!$D$3="Faculty",$E412,IF('Calculator - Dropdowns'!$D$3=E412,E412,""))</f>
        <v>Faculty of Health and Life Sciences</v>
      </c>
    </row>
    <row r="413" spans="1:11" x14ac:dyDescent="0.2">
      <c r="A413" s="11" t="s">
        <v>4750</v>
      </c>
      <c r="B413" s="11" t="s">
        <v>32965</v>
      </c>
      <c r="C413" s="11" t="s">
        <v>32266</v>
      </c>
      <c r="D413" s="11" t="s">
        <v>308</v>
      </c>
      <c r="E413" s="11" t="s">
        <v>71</v>
      </c>
      <c r="H413" s="17" t="str">
        <f>IF(Table1[[#This Row],[Undergraduate or Postgraduate]]="","",IF('Calculator - Dropdowns'!$D$6="Programme",$C413&amp;": "&amp;A413,IF($C413&amp;": "&amp;A413='Calculator - Dropdowns'!$D$6,$C413&amp;": "&amp;A413,"")))</f>
        <v>PGDip Public Health (Part-Time, Online, 2-year): PND2EMSEMS01</v>
      </c>
      <c r="I413" s="17" t="str">
        <f>IF(Table1[[#This Row],[Department]]="","",IF('Calculator - Dropdowns'!$D$5="Postgraduate Taught or Undergraduate",$B413,IF($B413='Calculator - Dropdowns'!$D$5,$B413,"")))</f>
        <v>Postgraduate Taught</v>
      </c>
      <c r="J413" s="17" t="str">
        <f>IF(Table1[[#This Row],[Faculty]]="","",IF('Calculator - Dropdowns'!$D$4="Department",$D413,IF($D413='Calculator - Dropdowns'!$D$4,$D413,"")))</f>
        <v>Public Health</v>
      </c>
      <c r="K413" s="17" t="str">
        <f>IF('Calculator - Dropdowns'!$D$3="Faculty",$E413,IF('Calculator - Dropdowns'!$D$3=E413,E413,""))</f>
        <v>Faculty of Health and Life Sciences</v>
      </c>
    </row>
    <row r="414" spans="1:11" ht="25.5" x14ac:dyDescent="0.2">
      <c r="A414" s="11" t="s">
        <v>31961</v>
      </c>
      <c r="B414" s="11" t="s">
        <v>32965</v>
      </c>
      <c r="C414" s="11" t="s">
        <v>32270</v>
      </c>
      <c r="D414" s="11" t="s">
        <v>149</v>
      </c>
      <c r="E414" s="11" t="s">
        <v>71</v>
      </c>
      <c r="H414" s="17" t="str">
        <f>IF(Table1[[#This Row],[Undergraduate or Postgraduate]]="","",IF('Calculator - Dropdowns'!$D$6="Programme",$C414&amp;": "&amp;A414,IF($C414&amp;": "&amp;A414='Calculator - Dropdowns'!$D$6,$C414&amp;": "&amp;A414,"")))</f>
        <v>PGDip Psychedelics: Mind, Medicine and Culture (Part-Time, Online, 2-year): PND2PSYHPS01</v>
      </c>
      <c r="I414" s="17" t="str">
        <f>IF(Table1[[#This Row],[Department]]="","",IF('Calculator - Dropdowns'!$D$5="Postgraduate Taught or Undergraduate",$B414,IF($B414='Calculator - Dropdowns'!$D$5,$B414,"")))</f>
        <v>Postgraduate Taught</v>
      </c>
      <c r="J414" s="17" t="str">
        <f>IF(Table1[[#This Row],[Faculty]]="","",IF('Calculator - Dropdowns'!$D$4="Department",$D414,IF($D414='Calculator - Dropdowns'!$D$4,$D414,"")))</f>
        <v>Psychology</v>
      </c>
      <c r="K414" s="17" t="str">
        <f>IF('Calculator - Dropdowns'!$D$3="Faculty",$E414,IF('Calculator - Dropdowns'!$D$3=E414,E414,""))</f>
        <v>Faculty of Health and Life Sciences</v>
      </c>
    </row>
    <row r="415" spans="1:11" x14ac:dyDescent="0.2">
      <c r="A415" s="11" t="s">
        <v>4450</v>
      </c>
      <c r="B415" s="11" t="s">
        <v>32965</v>
      </c>
      <c r="C415" s="11" t="s">
        <v>4451</v>
      </c>
      <c r="D415" s="11" t="s">
        <v>341</v>
      </c>
      <c r="E415" s="11" t="s">
        <v>82</v>
      </c>
      <c r="H415" s="17" t="str">
        <f>IF(Table1[[#This Row],[Undergraduate or Postgraduate]]="","",IF('Calculator - Dropdowns'!$D$6="Programme",$C415&amp;": "&amp;A415,IF($C415&amp;": "&amp;A415='Calculator - Dropdowns'!$D$6,$C415&amp;": "&amp;A415,"")))</f>
        <v>MSc Accounting and Taxation (Part-Time): PTS2SBESBE02</v>
      </c>
      <c r="I415" s="17" t="str">
        <f>IF(Table1[[#This Row],[Department]]="","",IF('Calculator - Dropdowns'!$D$5="Postgraduate Taught or Undergraduate",$B415,IF($B415='Calculator - Dropdowns'!$D$5,$B415,"")))</f>
        <v>Postgraduate Taught</v>
      </c>
      <c r="J415" s="17" t="str">
        <f>IF(Table1[[#This Row],[Faculty]]="","",IF('Calculator - Dropdowns'!$D$4="Department",$D415,IF($D415='Calculator - Dropdowns'!$D$4,$D415,"")))</f>
        <v>Accounting</v>
      </c>
      <c r="K415" s="17" t="str">
        <f>IF('Calculator - Dropdowns'!$D$3="Faculty",$E415,IF('Calculator - Dropdowns'!$D$3=E415,E415,""))</f>
        <v>Faculty of Environment, Science and Economy</v>
      </c>
    </row>
    <row r="416" spans="1:11" x14ac:dyDescent="0.2">
      <c r="A416" s="11" t="s">
        <v>4460</v>
      </c>
      <c r="B416" s="11" t="s">
        <v>32965</v>
      </c>
      <c r="C416" s="11" t="s">
        <v>32419</v>
      </c>
      <c r="D416" s="11" t="s">
        <v>32276</v>
      </c>
      <c r="E416" s="11" t="s">
        <v>82</v>
      </c>
      <c r="H416" s="17" t="str">
        <f>IF(Table1[[#This Row],[Undergraduate or Postgraduate]]="","",IF('Calculator - Dropdowns'!$D$6="Programme",$C416&amp;": "&amp;A416,IF($C416&amp;": "&amp;A416='Calculator - Dropdowns'!$D$6,$C416&amp;": "&amp;A416,"")))</f>
        <v>MSc Management (Part-Time, 2-year): PTS2SBESBE12</v>
      </c>
      <c r="I416" s="17" t="str">
        <f>IF(Table1[[#This Row],[Department]]="","",IF('Calculator - Dropdowns'!$D$5="Postgraduate Taught or Undergraduate",$B416,IF($B416='Calculator - Dropdowns'!$D$5,$B416,"")))</f>
        <v>Postgraduate Taught</v>
      </c>
      <c r="J416" s="17" t="str">
        <f>IF(Table1[[#This Row],[Faculty]]="","",IF('Calculator - Dropdowns'!$D$4="Department",$D416,IF($D416='Calculator - Dropdowns'!$D$4,$D416,"")))</f>
        <v>Business Strategy and Marketing</v>
      </c>
      <c r="K416" s="17" t="str">
        <f>IF('Calculator - Dropdowns'!$D$3="Faculty",$E416,IF('Calculator - Dropdowns'!$D$3=E416,E416,""))</f>
        <v>Faculty of Environment, Science and Economy</v>
      </c>
    </row>
    <row r="417" spans="1:11" ht="25.5" x14ac:dyDescent="0.2">
      <c r="A417" s="11" t="s">
        <v>4299</v>
      </c>
      <c r="B417" s="11" t="s">
        <v>32965</v>
      </c>
      <c r="C417" s="11" t="s">
        <v>4300</v>
      </c>
      <c r="D417" s="11" t="s">
        <v>313</v>
      </c>
      <c r="E417" s="11" t="s">
        <v>82</v>
      </c>
      <c r="H417" s="17" t="str">
        <f>IF(Table1[[#This Row],[Undergraduate or Postgraduate]]="","",IF('Calculator - Dropdowns'!$D$6="Programme",$C417&amp;": "&amp;A417,IF($C417&amp;": "&amp;A417='Calculator - Dropdowns'!$D$6,$C417&amp;": "&amp;A417,"")))</f>
        <v>MRes Sustainable Futures (SWDTP) (Part-Time) - Cornwall: PTR2GOAGAECA</v>
      </c>
      <c r="I417" s="17" t="str">
        <f>IF(Table1[[#This Row],[Department]]="","",IF('Calculator - Dropdowns'!$D$5="Postgraduate Taught or Undergraduate",$B417,IF($B417='Calculator - Dropdowns'!$D$5,$B417,"")))</f>
        <v>Postgraduate Taught</v>
      </c>
      <c r="J417" s="17" t="str">
        <f>IF(Table1[[#This Row],[Faculty]]="","",IF('Calculator - Dropdowns'!$D$4="Department",$D417,IF($D417='Calculator - Dropdowns'!$D$4,$D417,"")))</f>
        <v>Centre for Geography and Environmental Sciences</v>
      </c>
      <c r="K417" s="17" t="str">
        <f>IF('Calculator - Dropdowns'!$D$3="Faculty",$E417,IF('Calculator - Dropdowns'!$D$3=E417,E417,""))</f>
        <v>Faculty of Environment, Science and Economy</v>
      </c>
    </row>
    <row r="418" spans="1:11" x14ac:dyDescent="0.2">
      <c r="A418" s="11" t="s">
        <v>4303</v>
      </c>
      <c r="B418" s="11" t="s">
        <v>32965</v>
      </c>
      <c r="C418" s="11" t="s">
        <v>4304</v>
      </c>
      <c r="D418" s="11" t="s">
        <v>313</v>
      </c>
      <c r="E418" s="11" t="s">
        <v>82</v>
      </c>
      <c r="H418" s="17" t="str">
        <f>IF(Table1[[#This Row],[Undergraduate or Postgraduate]]="","",IF('Calculator - Dropdowns'!$D$6="Programme",$C418&amp;": "&amp;A418,IF($C418&amp;": "&amp;A418='Calculator - Dropdowns'!$D$6,$C418&amp;": "&amp;A418,"")))</f>
        <v>MRes Sustainable Futures (Part-Time) - Cornwall: PTR2GOAGOACA</v>
      </c>
      <c r="I418" s="17" t="str">
        <f>IF(Table1[[#This Row],[Department]]="","",IF('Calculator - Dropdowns'!$D$5="Postgraduate Taught or Undergraduate",$B418,IF($B418='Calculator - Dropdowns'!$D$5,$B418,"")))</f>
        <v>Postgraduate Taught</v>
      </c>
      <c r="J418" s="17" t="str">
        <f>IF(Table1[[#This Row],[Faculty]]="","",IF('Calculator - Dropdowns'!$D$4="Department",$D418,IF($D418='Calculator - Dropdowns'!$D$4,$D418,"")))</f>
        <v>Centre for Geography and Environmental Sciences</v>
      </c>
      <c r="K418" s="17" t="str">
        <f>IF('Calculator - Dropdowns'!$D$3="Faculty",$E418,IF('Calculator - Dropdowns'!$D$3=E418,E418,""))</f>
        <v>Faculty of Environment, Science and Economy</v>
      </c>
    </row>
    <row r="419" spans="1:11" x14ac:dyDescent="0.2">
      <c r="A419" s="11" t="s">
        <v>4400</v>
      </c>
      <c r="B419" s="11" t="s">
        <v>32965</v>
      </c>
      <c r="C419" s="11" t="s">
        <v>4401</v>
      </c>
      <c r="D419" s="11" t="s">
        <v>313</v>
      </c>
      <c r="E419" s="11" t="s">
        <v>82</v>
      </c>
      <c r="H419" s="17" t="str">
        <f>IF(Table1[[#This Row],[Undergraduate or Postgraduate]]="","",IF('Calculator - Dropdowns'!$D$6="Programme",$C419&amp;": "&amp;A419,IF($C419&amp;": "&amp;A419='Calculator - Dropdowns'!$D$6,$C419&amp;": "&amp;A419,"")))</f>
        <v>MSc Sustainable Development (Part-Time) - Cornwall: PTS2GAEGAECF</v>
      </c>
      <c r="I419" s="17" t="str">
        <f>IF(Table1[[#This Row],[Department]]="","",IF('Calculator - Dropdowns'!$D$5="Postgraduate Taught or Undergraduate",$B419,IF($B419='Calculator - Dropdowns'!$D$5,$B419,"")))</f>
        <v>Postgraduate Taught</v>
      </c>
      <c r="J419" s="17" t="str">
        <f>IF(Table1[[#This Row],[Faculty]]="","",IF('Calculator - Dropdowns'!$D$4="Department",$D419,IF($D419='Calculator - Dropdowns'!$D$4,$D419,"")))</f>
        <v>Centre for Geography and Environmental Sciences</v>
      </c>
      <c r="K419" s="17" t="str">
        <f>IF('Calculator - Dropdowns'!$D$3="Faculty",$E419,IF('Calculator - Dropdowns'!$D$3=E419,E419,""))</f>
        <v>Faculty of Environment, Science and Economy</v>
      </c>
    </row>
    <row r="420" spans="1:11" ht="25.5" x14ac:dyDescent="0.2">
      <c r="A420" s="11" t="s">
        <v>4406</v>
      </c>
      <c r="B420" s="11" t="s">
        <v>32965</v>
      </c>
      <c r="C420" s="11" t="s">
        <v>4407</v>
      </c>
      <c r="D420" s="11" t="s">
        <v>313</v>
      </c>
      <c r="E420" s="11" t="s">
        <v>82</v>
      </c>
      <c r="H420" s="17" t="str">
        <f>IF(Table1[[#This Row],[Undergraduate or Postgraduate]]="","",IF('Calculator - Dropdowns'!$D$6="Programme",$C420&amp;": "&amp;A420,IF($C420&amp;": "&amp;A420='Calculator - Dropdowns'!$D$6,$C420&amp;": "&amp;A420,"")))</f>
        <v>MSc Sustainable Development with International Placement (Part-Time) - Cornwall: PTS2GOAGOACB</v>
      </c>
      <c r="I420" s="17" t="str">
        <f>IF(Table1[[#This Row],[Department]]="","",IF('Calculator - Dropdowns'!$D$5="Postgraduate Taught or Undergraduate",$B420,IF($B420='Calculator - Dropdowns'!$D$5,$B420,"")))</f>
        <v>Postgraduate Taught</v>
      </c>
      <c r="J420" s="17" t="str">
        <f>IF(Table1[[#This Row],[Faculty]]="","",IF('Calculator - Dropdowns'!$D$4="Department",$D420,IF($D420='Calculator - Dropdowns'!$D$4,$D420,"")))</f>
        <v>Centre for Geography and Environmental Sciences</v>
      </c>
      <c r="K420" s="17" t="str">
        <f>IF('Calculator - Dropdowns'!$D$3="Faculty",$E420,IF('Calculator - Dropdowns'!$D$3=E420,E420,""))</f>
        <v>Faculty of Environment, Science and Economy</v>
      </c>
    </row>
    <row r="421" spans="1:11" ht="25.5" x14ac:dyDescent="0.2">
      <c r="A421" s="11" t="s">
        <v>4408</v>
      </c>
      <c r="B421" s="11" t="s">
        <v>32965</v>
      </c>
      <c r="C421" s="11" t="s">
        <v>4409</v>
      </c>
      <c r="D421" s="11" t="s">
        <v>313</v>
      </c>
      <c r="E421" s="11" t="s">
        <v>82</v>
      </c>
      <c r="H421" s="17" t="str">
        <f>IF(Table1[[#This Row],[Undergraduate or Postgraduate]]="","",IF('Calculator - Dropdowns'!$D$6="Programme",$C421&amp;": "&amp;A421,IF($C421&amp;": "&amp;A421='Calculator - Dropdowns'!$D$6,$C421&amp;": "&amp;A421,"")))</f>
        <v>MSc Marine and Coastal Sustainability (Part-Time) - Cornwall: PTS2GOAGOACC</v>
      </c>
      <c r="I421" s="17" t="str">
        <f>IF(Table1[[#This Row],[Department]]="","",IF('Calculator - Dropdowns'!$D$5="Postgraduate Taught or Undergraduate",$B421,IF($B421='Calculator - Dropdowns'!$D$5,$B421,"")))</f>
        <v>Postgraduate Taught</v>
      </c>
      <c r="J421" s="17" t="str">
        <f>IF(Table1[[#This Row],[Faculty]]="","",IF('Calculator - Dropdowns'!$D$4="Department",$D421,IF($D421='Calculator - Dropdowns'!$D$4,$D421,"")))</f>
        <v>Centre for Geography and Environmental Sciences</v>
      </c>
      <c r="K421" s="17" t="str">
        <f>IF('Calculator - Dropdowns'!$D$3="Faculty",$E421,IF('Calculator - Dropdowns'!$D$3=E421,E421,""))</f>
        <v>Faculty of Environment, Science and Economy</v>
      </c>
    </row>
    <row r="422" spans="1:11" x14ac:dyDescent="0.2">
      <c r="A422" s="11" t="s">
        <v>4356</v>
      </c>
      <c r="B422" s="11" t="s">
        <v>32965</v>
      </c>
      <c r="C422" s="11" t="s">
        <v>4357</v>
      </c>
      <c r="D422" s="11" t="s">
        <v>420</v>
      </c>
      <c r="E422" s="11" t="s">
        <v>82</v>
      </c>
      <c r="H422" s="17" t="str">
        <f>IF(Table1[[#This Row],[Undergraduate or Postgraduate]]="","",IF('Calculator - Dropdowns'!$D$6="Programme",$C422&amp;": "&amp;A422,IF($C422&amp;": "&amp;A422='Calculator - Dropdowns'!$D$6,$C422&amp;": "&amp;A422,"")))</f>
        <v>MSc Data Science (Part-Time): PTS2ECSECS13</v>
      </c>
      <c r="I422" s="17" t="str">
        <f>IF(Table1[[#This Row],[Department]]="","",IF('Calculator - Dropdowns'!$D$5="Postgraduate Taught or Undergraduate",$B422,IF($B422='Calculator - Dropdowns'!$D$5,$B422,"")))</f>
        <v>Postgraduate Taught</v>
      </c>
      <c r="J422" s="17" t="str">
        <f>IF(Table1[[#This Row],[Faculty]]="","",IF('Calculator - Dropdowns'!$D$4="Department",$D422,IF($D422='Calculator - Dropdowns'!$D$4,$D422,"")))</f>
        <v>Computer Science</v>
      </c>
      <c r="K422" s="17" t="str">
        <f>IF('Calculator - Dropdowns'!$D$3="Faculty",$E422,IF('Calculator - Dropdowns'!$D$3=E422,E422,""))</f>
        <v>Faculty of Environment, Science and Economy</v>
      </c>
    </row>
    <row r="423" spans="1:11" x14ac:dyDescent="0.2">
      <c r="A423" s="11" t="s">
        <v>4358</v>
      </c>
      <c r="B423" s="11" t="s">
        <v>32965</v>
      </c>
      <c r="C423" s="11" t="s">
        <v>4359</v>
      </c>
      <c r="D423" s="11" t="s">
        <v>420</v>
      </c>
      <c r="E423" s="11" t="s">
        <v>82</v>
      </c>
      <c r="H423" s="17" t="str">
        <f>IF(Table1[[#This Row],[Undergraduate or Postgraduate]]="","",IF('Calculator - Dropdowns'!$D$6="Programme",$C423&amp;": "&amp;A423,IF($C423&amp;": "&amp;A423='Calculator - Dropdowns'!$D$6,$C423&amp;": "&amp;A423,"")))</f>
        <v>MSc Advanced Computer Science (Part-Time): PTS2ECSECS14</v>
      </c>
      <c r="I423" s="17" t="str">
        <f>IF(Table1[[#This Row],[Department]]="","",IF('Calculator - Dropdowns'!$D$5="Postgraduate Taught or Undergraduate",$B423,IF($B423='Calculator - Dropdowns'!$D$5,$B423,"")))</f>
        <v>Postgraduate Taught</v>
      </c>
      <c r="J423" s="17" t="str">
        <f>IF(Table1[[#This Row],[Faculty]]="","",IF('Calculator - Dropdowns'!$D$4="Department",$D423,IF($D423='Calculator - Dropdowns'!$D$4,$D423,"")))</f>
        <v>Computer Science</v>
      </c>
      <c r="K423" s="17" t="str">
        <f>IF('Calculator - Dropdowns'!$D$3="Faculty",$E423,IF('Calculator - Dropdowns'!$D$3=E423,E423,""))</f>
        <v>Faculty of Environment, Science and Economy</v>
      </c>
    </row>
    <row r="424" spans="1:11" x14ac:dyDescent="0.2">
      <c r="A424" s="11" t="s">
        <v>4360</v>
      </c>
      <c r="B424" s="11" t="s">
        <v>32965</v>
      </c>
      <c r="C424" s="11" t="s">
        <v>4361</v>
      </c>
      <c r="D424" s="11" t="s">
        <v>420</v>
      </c>
      <c r="E424" s="11" t="s">
        <v>82</v>
      </c>
      <c r="H424" s="17" t="str">
        <f>IF(Table1[[#This Row],[Undergraduate or Postgraduate]]="","",IF('Calculator - Dropdowns'!$D$6="Programme",$C424&amp;": "&amp;A424,IF($C424&amp;": "&amp;A424='Calculator - Dropdowns'!$D$6,$C424&amp;": "&amp;A424,"")))</f>
        <v>MSc Data Science with Artificial Intelligence (Part-Time): PTS2ECSECS16</v>
      </c>
      <c r="I424" s="17" t="str">
        <f>IF(Table1[[#This Row],[Department]]="","",IF('Calculator - Dropdowns'!$D$5="Postgraduate Taught or Undergraduate",$B424,IF($B424='Calculator - Dropdowns'!$D$5,$B424,"")))</f>
        <v>Postgraduate Taught</v>
      </c>
      <c r="J424" s="17" t="str">
        <f>IF(Table1[[#This Row],[Faculty]]="","",IF('Calculator - Dropdowns'!$D$4="Department",$D424,IF($D424='Calculator - Dropdowns'!$D$4,$D424,"")))</f>
        <v>Computer Science</v>
      </c>
      <c r="K424" s="17" t="str">
        <f>IF('Calculator - Dropdowns'!$D$3="Faculty",$E424,IF('Calculator - Dropdowns'!$D$3=E424,E424,""))</f>
        <v>Faculty of Environment, Science and Economy</v>
      </c>
    </row>
    <row r="425" spans="1:11" x14ac:dyDescent="0.2">
      <c r="A425" s="11" t="s">
        <v>4362</v>
      </c>
      <c r="B425" s="11" t="s">
        <v>32965</v>
      </c>
      <c r="C425" s="11" t="s">
        <v>4363</v>
      </c>
      <c r="D425" s="11" t="s">
        <v>420</v>
      </c>
      <c r="E425" s="11" t="s">
        <v>82</v>
      </c>
      <c r="H425" s="17" t="str">
        <f>IF(Table1[[#This Row],[Undergraduate or Postgraduate]]="","",IF('Calculator - Dropdowns'!$D$6="Programme",$C425&amp;": "&amp;A425,IF($C425&amp;": "&amp;A425='Calculator - Dropdowns'!$D$6,$C425&amp;": "&amp;A425,"")))</f>
        <v>MSc Cyber Security Analytics (Part-Time): PTS2ECSECS17</v>
      </c>
      <c r="I425" s="17" t="str">
        <f>IF(Table1[[#This Row],[Department]]="","",IF('Calculator - Dropdowns'!$D$5="Postgraduate Taught or Undergraduate",$B425,IF($B425='Calculator - Dropdowns'!$D$5,$B425,"")))</f>
        <v>Postgraduate Taught</v>
      </c>
      <c r="J425" s="17" t="str">
        <f>IF(Table1[[#This Row],[Faculty]]="","",IF('Calculator - Dropdowns'!$D$4="Department",$D425,IF($D425='Calculator - Dropdowns'!$D$4,$D425,"")))</f>
        <v>Computer Science</v>
      </c>
      <c r="K425" s="17" t="str">
        <f>IF('Calculator - Dropdowns'!$D$3="Faculty",$E425,IF('Calculator - Dropdowns'!$D$3=E425,E425,""))</f>
        <v>Faculty of Environment, Science and Economy</v>
      </c>
    </row>
    <row r="426" spans="1:11" x14ac:dyDescent="0.2">
      <c r="A426" s="11" t="s">
        <v>32161</v>
      </c>
      <c r="B426" s="11" t="s">
        <v>32965</v>
      </c>
      <c r="C426" s="11" t="s">
        <v>32945</v>
      </c>
      <c r="D426" s="11" t="s">
        <v>420</v>
      </c>
      <c r="E426" s="11" t="s">
        <v>82</v>
      </c>
      <c r="H426" s="17" t="str">
        <f>IF(Table1[[#This Row],[Undergraduate or Postgraduate]]="","",IF('Calculator - Dropdowns'!$D$6="Programme",$C426&amp;": "&amp;A426,IF($C426&amp;": "&amp;A426='Calculator - Dropdowns'!$D$6,$C426&amp;": "&amp;A426,"")))</f>
        <v>MSc Computer Science (Part-Time): PTS2ECSECS21</v>
      </c>
      <c r="I426" s="17" t="str">
        <f>IF(Table1[[#This Row],[Department]]="","",IF('Calculator - Dropdowns'!$D$5="Postgraduate Taught or Undergraduate",$B426,IF($B426='Calculator - Dropdowns'!$D$5,$B426,"")))</f>
        <v>Postgraduate Taught</v>
      </c>
      <c r="J426" s="17" t="str">
        <f>IF(Table1[[#This Row],[Faculty]]="","",IF('Calculator - Dropdowns'!$D$4="Department",$D426,IF($D426='Calculator - Dropdowns'!$D$4,$D426,"")))</f>
        <v>Computer Science</v>
      </c>
      <c r="K426" s="17" t="str">
        <f>IF('Calculator - Dropdowns'!$D$3="Faculty",$E426,IF('Calculator - Dropdowns'!$D$3=E426,E426,""))</f>
        <v>Faculty of Environment, Science and Economy</v>
      </c>
    </row>
    <row r="427" spans="1:11" x14ac:dyDescent="0.2">
      <c r="A427" s="11" t="s">
        <v>4370</v>
      </c>
      <c r="B427" s="11" t="s">
        <v>32965</v>
      </c>
      <c r="C427" s="11" t="s">
        <v>4371</v>
      </c>
      <c r="D427" s="11" t="s">
        <v>420</v>
      </c>
      <c r="E427" s="11" t="s">
        <v>82</v>
      </c>
      <c r="H427" s="17" t="str">
        <f>IF(Table1[[#This Row],[Undergraduate or Postgraduate]]="","",IF('Calculator - Dropdowns'!$D$6="Programme",$C427&amp;": "&amp;A427,IF($C427&amp;": "&amp;A427='Calculator - Dropdowns'!$D$6,$C427&amp;": "&amp;A427,"")))</f>
        <v>MSc Data Science with Business (Part-Time): PTS2ECSSBE09</v>
      </c>
      <c r="I427" s="17" t="str">
        <f>IF(Table1[[#This Row],[Department]]="","",IF('Calculator - Dropdowns'!$D$5="Postgraduate Taught or Undergraduate",$B427,IF($B427='Calculator - Dropdowns'!$D$5,$B427,"")))</f>
        <v>Postgraduate Taught</v>
      </c>
      <c r="J427" s="17" t="str">
        <f>IF(Table1[[#This Row],[Faculty]]="","",IF('Calculator - Dropdowns'!$D$4="Department",$D427,IF($D427='Calculator - Dropdowns'!$D$4,$D427,"")))</f>
        <v>Computer Science</v>
      </c>
      <c r="K427" s="17" t="str">
        <f>IF('Calculator - Dropdowns'!$D$3="Faculty",$E427,IF('Calculator - Dropdowns'!$D$3=E427,E427,""))</f>
        <v>Faculty of Environment, Science and Economy</v>
      </c>
    </row>
    <row r="428" spans="1:11" ht="25.5" x14ac:dyDescent="0.2">
      <c r="A428" s="11" t="s">
        <v>4372</v>
      </c>
      <c r="B428" s="11" t="s">
        <v>32965</v>
      </c>
      <c r="C428" s="11" t="s">
        <v>4373</v>
      </c>
      <c r="D428" s="11" t="s">
        <v>420</v>
      </c>
      <c r="E428" s="11" t="s">
        <v>82</v>
      </c>
      <c r="H428" s="17" t="str">
        <f>IF(Table1[[#This Row],[Undergraduate or Postgraduate]]="","",IF('Calculator - Dropdowns'!$D$6="Programme",$C428&amp;": "&amp;A428,IF($C428&amp;": "&amp;A428='Calculator - Dropdowns'!$D$6,$C428&amp;": "&amp;A428,"")))</f>
        <v>MSc Advanced Computer Science with Business (Part-Time): PTS2ECSSBE10</v>
      </c>
      <c r="I428" s="17" t="str">
        <f>IF(Table1[[#This Row],[Department]]="","",IF('Calculator - Dropdowns'!$D$5="Postgraduate Taught or Undergraduate",$B428,IF($B428='Calculator - Dropdowns'!$D$5,$B428,"")))</f>
        <v>Postgraduate Taught</v>
      </c>
      <c r="J428" s="17" t="str">
        <f>IF(Table1[[#This Row],[Faculty]]="","",IF('Calculator - Dropdowns'!$D$4="Department",$D428,IF($D428='Calculator - Dropdowns'!$D$4,$D428,"")))</f>
        <v>Computer Science</v>
      </c>
      <c r="K428" s="17" t="str">
        <f>IF('Calculator - Dropdowns'!$D$3="Faculty",$E428,IF('Calculator - Dropdowns'!$D$3=E428,E428,""))</f>
        <v>Faculty of Environment, Science and Economy</v>
      </c>
    </row>
    <row r="429" spans="1:11" ht="25.5" x14ac:dyDescent="0.2">
      <c r="A429" s="11" t="s">
        <v>4322</v>
      </c>
      <c r="B429" s="11" t="s">
        <v>32965</v>
      </c>
      <c r="C429" s="11" t="s">
        <v>4323</v>
      </c>
      <c r="D429" s="11" t="s">
        <v>133</v>
      </c>
      <c r="E429" s="11" t="s">
        <v>82</v>
      </c>
      <c r="H429" s="17" t="str">
        <f>IF(Table1[[#This Row],[Undergraduate or Postgraduate]]="","",IF('Calculator - Dropdowns'!$D$6="Programme",$C429&amp;": "&amp;A429,IF($C429&amp;": "&amp;A429='Calculator - Dropdowns'!$D$6,$C429&amp;": "&amp;A429,"")))</f>
        <v>MSc Evolutionary and Behavioural Ecology (Part-Time) - Cornwall: PTS2BIOBIOCA</v>
      </c>
      <c r="I429" s="17" t="str">
        <f>IF(Table1[[#This Row],[Department]]="","",IF('Calculator - Dropdowns'!$D$5="Postgraduate Taught or Undergraduate",$B429,IF($B429='Calculator - Dropdowns'!$D$5,$B429,"")))</f>
        <v>Postgraduate Taught</v>
      </c>
      <c r="J429" s="17" t="str">
        <f>IF(Table1[[#This Row],[Faculty]]="","",IF('Calculator - Dropdowns'!$D$4="Department",$D429,IF($D429='Calculator - Dropdowns'!$D$4,$D429,"")))</f>
        <v>Ecology and Conservation</v>
      </c>
      <c r="K429" s="17" t="str">
        <f>IF('Calculator - Dropdowns'!$D$3="Faculty",$E429,IF('Calculator - Dropdowns'!$D$3=E429,E429,""))</f>
        <v>Faculty of Environment, Science and Economy</v>
      </c>
    </row>
    <row r="430" spans="1:11" x14ac:dyDescent="0.2">
      <c r="A430" s="11" t="s">
        <v>4324</v>
      </c>
      <c r="B430" s="11" t="s">
        <v>32965</v>
      </c>
      <c r="C430" s="11" t="s">
        <v>4325</v>
      </c>
      <c r="D430" s="11" t="s">
        <v>133</v>
      </c>
      <c r="E430" s="11" t="s">
        <v>82</v>
      </c>
      <c r="H430" s="17" t="str">
        <f>IF(Table1[[#This Row],[Undergraduate or Postgraduate]]="","",IF('Calculator - Dropdowns'!$D$6="Programme",$C430&amp;": "&amp;A430,IF($C430&amp;": "&amp;A430='Calculator - Dropdowns'!$D$6,$C430&amp;": "&amp;A430,"")))</f>
        <v>MSc Conservation and Biodiversity (Part-Time) - Cornwall: PTS2BIOBIOCB</v>
      </c>
      <c r="I430" s="17" t="str">
        <f>IF(Table1[[#This Row],[Department]]="","",IF('Calculator - Dropdowns'!$D$5="Postgraduate Taught or Undergraduate",$B430,IF($B430='Calculator - Dropdowns'!$D$5,$B430,"")))</f>
        <v>Postgraduate Taught</v>
      </c>
      <c r="J430" s="17" t="str">
        <f>IF(Table1[[#This Row],[Faculty]]="","",IF('Calculator - Dropdowns'!$D$4="Department",$D430,IF($D430='Calculator - Dropdowns'!$D$4,$D430,"")))</f>
        <v>Ecology and Conservation</v>
      </c>
      <c r="K430" s="17" t="str">
        <f>IF('Calculator - Dropdowns'!$D$3="Faculty",$E430,IF('Calculator - Dropdowns'!$D$3=E430,E430,""))</f>
        <v>Faculty of Environment, Science and Economy</v>
      </c>
    </row>
    <row r="431" spans="1:11" ht="25.5" x14ac:dyDescent="0.2">
      <c r="A431" s="11" t="s">
        <v>4326</v>
      </c>
      <c r="B431" s="11" t="s">
        <v>32965</v>
      </c>
      <c r="C431" s="11" t="s">
        <v>4327</v>
      </c>
      <c r="D431" s="11" t="s">
        <v>133</v>
      </c>
      <c r="E431" s="11" t="s">
        <v>82</v>
      </c>
      <c r="H431" s="17" t="str">
        <f>IF(Table1[[#This Row],[Undergraduate or Postgraduate]]="","",IF('Calculator - Dropdowns'!$D$6="Programme",$C431&amp;": "&amp;A431,IF($C431&amp;": "&amp;A431='Calculator - Dropdowns'!$D$6,$C431&amp;": "&amp;A431,"")))</f>
        <v>MSc Marine Environmental Management (Part-Time) - Cornwall: PTS2BIOBIOCC</v>
      </c>
      <c r="I431" s="17" t="str">
        <f>IF(Table1[[#This Row],[Department]]="","",IF('Calculator - Dropdowns'!$D$5="Postgraduate Taught or Undergraduate",$B431,IF($B431='Calculator - Dropdowns'!$D$5,$B431,"")))</f>
        <v>Postgraduate Taught</v>
      </c>
      <c r="J431" s="17" t="str">
        <f>IF(Table1[[#This Row],[Faculty]]="","",IF('Calculator - Dropdowns'!$D$4="Department",$D431,IF($D431='Calculator - Dropdowns'!$D$4,$D431,"")))</f>
        <v>Ecology and Conservation</v>
      </c>
      <c r="K431" s="17" t="str">
        <f>IF('Calculator - Dropdowns'!$D$3="Faculty",$E431,IF('Calculator - Dropdowns'!$D$3=E431,E431,""))</f>
        <v>Faculty of Environment, Science and Economy</v>
      </c>
    </row>
    <row r="432" spans="1:11" ht="25.5" x14ac:dyDescent="0.2">
      <c r="A432" s="11" t="s">
        <v>4328</v>
      </c>
      <c r="B432" s="11" t="s">
        <v>32965</v>
      </c>
      <c r="C432" s="11" t="s">
        <v>4329</v>
      </c>
      <c r="D432" s="11" t="s">
        <v>133</v>
      </c>
      <c r="E432" s="11" t="s">
        <v>82</v>
      </c>
      <c r="H432" s="17" t="str">
        <f>IF(Table1[[#This Row],[Undergraduate or Postgraduate]]="","",IF('Calculator - Dropdowns'!$D$6="Programme",$C432&amp;": "&amp;A432,IF($C432&amp;": "&amp;A432='Calculator - Dropdowns'!$D$6,$C432&amp;": "&amp;A432,"")))</f>
        <v>MSc Marine Vertebrate Ecology and Conservation (Part-Time) - Cornwall: PTS2BIOBIOCD</v>
      </c>
      <c r="I432" s="17" t="str">
        <f>IF(Table1[[#This Row],[Department]]="","",IF('Calculator - Dropdowns'!$D$5="Postgraduate Taught or Undergraduate",$B432,IF($B432='Calculator - Dropdowns'!$D$5,$B432,"")))</f>
        <v>Postgraduate Taught</v>
      </c>
      <c r="J432" s="17" t="str">
        <f>IF(Table1[[#This Row],[Faculty]]="","",IF('Calculator - Dropdowns'!$D$4="Department",$D432,IF($D432='Calculator - Dropdowns'!$D$4,$D432,"")))</f>
        <v>Ecology and Conservation</v>
      </c>
      <c r="K432" s="17" t="str">
        <f>IF('Calculator - Dropdowns'!$D$3="Faculty",$E432,IF('Calculator - Dropdowns'!$D$3=E432,E432,""))</f>
        <v>Faculty of Environment, Science and Economy</v>
      </c>
    </row>
    <row r="433" spans="1:11" ht="25.5" x14ac:dyDescent="0.2">
      <c r="A433" s="11" t="s">
        <v>4330</v>
      </c>
      <c r="B433" s="11" t="s">
        <v>32965</v>
      </c>
      <c r="C433" s="11" t="s">
        <v>4331</v>
      </c>
      <c r="D433" s="11" t="s">
        <v>133</v>
      </c>
      <c r="E433" s="11" t="s">
        <v>82</v>
      </c>
      <c r="H433" s="17" t="str">
        <f>IF(Table1[[#This Row],[Undergraduate or Postgraduate]]="","",IF('Calculator - Dropdowns'!$D$6="Programme",$C433&amp;": "&amp;A433,IF($C433&amp;": "&amp;A433='Calculator - Dropdowns'!$D$6,$C433&amp;": "&amp;A433,"")))</f>
        <v>MSc Conservation and Biodiversity with UK Field Course (Part-Time) - Cornwall: PTS2BIOBIOCE</v>
      </c>
      <c r="I433" s="17" t="str">
        <f>IF(Table1[[#This Row],[Department]]="","",IF('Calculator - Dropdowns'!$D$5="Postgraduate Taught or Undergraduate",$B433,IF($B433='Calculator - Dropdowns'!$D$5,$B433,"")))</f>
        <v>Postgraduate Taught</v>
      </c>
      <c r="J433" s="17" t="str">
        <f>IF(Table1[[#This Row],[Faculty]]="","",IF('Calculator - Dropdowns'!$D$4="Department",$D433,IF($D433='Calculator - Dropdowns'!$D$4,$D433,"")))</f>
        <v>Ecology and Conservation</v>
      </c>
      <c r="K433" s="17" t="str">
        <f>IF('Calculator - Dropdowns'!$D$3="Faculty",$E433,IF('Calculator - Dropdowns'!$D$3=E433,E433,""))</f>
        <v>Faculty of Environment, Science and Economy</v>
      </c>
    </row>
    <row r="434" spans="1:11" ht="25.5" x14ac:dyDescent="0.2">
      <c r="A434" s="11" t="s">
        <v>4332</v>
      </c>
      <c r="B434" s="11" t="s">
        <v>32965</v>
      </c>
      <c r="C434" s="11" t="s">
        <v>4333</v>
      </c>
      <c r="D434" s="11" t="s">
        <v>133</v>
      </c>
      <c r="E434" s="11" t="s">
        <v>82</v>
      </c>
      <c r="H434" s="17" t="str">
        <f>IF(Table1[[#This Row],[Undergraduate or Postgraduate]]="","",IF('Calculator - Dropdowns'!$D$6="Programme",$C434&amp;": "&amp;A434,IF($C434&amp;": "&amp;A434='Calculator - Dropdowns'!$D$6,$C434&amp;": "&amp;A434,"")))</f>
        <v>MSc Evolutionary and Behavioural Ecology with UK Field Course (Part-Time) - Cornwall: PTS2BIOBIOCF</v>
      </c>
      <c r="I434" s="17" t="str">
        <f>IF(Table1[[#This Row],[Department]]="","",IF('Calculator - Dropdowns'!$D$5="Postgraduate Taught or Undergraduate",$B434,IF($B434='Calculator - Dropdowns'!$D$5,$B434,"")))</f>
        <v>Postgraduate Taught</v>
      </c>
      <c r="J434" s="17" t="str">
        <f>IF(Table1[[#This Row],[Faculty]]="","",IF('Calculator - Dropdowns'!$D$4="Department",$D434,IF($D434='Calculator - Dropdowns'!$D$4,$D434,"")))</f>
        <v>Ecology and Conservation</v>
      </c>
      <c r="K434" s="17" t="str">
        <f>IF('Calculator - Dropdowns'!$D$3="Faculty",$E434,IF('Calculator - Dropdowns'!$D$3=E434,E434,""))</f>
        <v>Faculty of Environment, Science and Economy</v>
      </c>
    </row>
    <row r="435" spans="1:11" ht="25.5" x14ac:dyDescent="0.2">
      <c r="A435" s="11" t="s">
        <v>4334</v>
      </c>
      <c r="B435" s="11" t="s">
        <v>32965</v>
      </c>
      <c r="C435" s="11" t="s">
        <v>4335</v>
      </c>
      <c r="D435" s="11" t="s">
        <v>133</v>
      </c>
      <c r="E435" s="11" t="s">
        <v>82</v>
      </c>
      <c r="H435" s="17" t="str">
        <f>IF(Table1[[#This Row],[Undergraduate or Postgraduate]]="","",IF('Calculator - Dropdowns'!$D$6="Programme",$C435&amp;": "&amp;A435,IF($C435&amp;": "&amp;A435='Calculator - Dropdowns'!$D$6,$C435&amp;": "&amp;A435,"")))</f>
        <v>MSc Marine Environmental Management with UK Field Course (Part-Time) - Cornwall: PTS2BIOBIOCG</v>
      </c>
      <c r="I435" s="17" t="str">
        <f>IF(Table1[[#This Row],[Department]]="","",IF('Calculator - Dropdowns'!$D$5="Postgraduate Taught or Undergraduate",$B435,IF($B435='Calculator - Dropdowns'!$D$5,$B435,"")))</f>
        <v>Postgraduate Taught</v>
      </c>
      <c r="J435" s="17" t="str">
        <f>IF(Table1[[#This Row],[Faculty]]="","",IF('Calculator - Dropdowns'!$D$4="Department",$D435,IF($D435='Calculator - Dropdowns'!$D$4,$D435,"")))</f>
        <v>Ecology and Conservation</v>
      </c>
      <c r="K435" s="17" t="str">
        <f>IF('Calculator - Dropdowns'!$D$3="Faculty",$E435,IF('Calculator - Dropdowns'!$D$3=E435,E435,""))</f>
        <v>Faculty of Environment, Science and Economy</v>
      </c>
    </row>
    <row r="436" spans="1:11" ht="25.5" x14ac:dyDescent="0.2">
      <c r="A436" s="11" t="s">
        <v>4336</v>
      </c>
      <c r="B436" s="11" t="s">
        <v>32965</v>
      </c>
      <c r="C436" s="11" t="s">
        <v>4337</v>
      </c>
      <c r="D436" s="11" t="s">
        <v>133</v>
      </c>
      <c r="E436" s="11" t="s">
        <v>82</v>
      </c>
      <c r="H436" s="17" t="str">
        <f>IF(Table1[[#This Row],[Undergraduate or Postgraduate]]="","",IF('Calculator - Dropdowns'!$D$6="Programme",$C436&amp;": "&amp;A436,IF($C436&amp;": "&amp;A436='Calculator - Dropdowns'!$D$6,$C436&amp;": "&amp;A436,"")))</f>
        <v>MSc Conservation and Biodiversity with International Field Course (Part-Time) - Cornwall: PTS2BIOBIOCH</v>
      </c>
      <c r="I436" s="17" t="str">
        <f>IF(Table1[[#This Row],[Department]]="","",IF('Calculator - Dropdowns'!$D$5="Postgraduate Taught or Undergraduate",$B436,IF($B436='Calculator - Dropdowns'!$D$5,$B436,"")))</f>
        <v>Postgraduate Taught</v>
      </c>
      <c r="J436" s="17" t="str">
        <f>IF(Table1[[#This Row],[Faculty]]="","",IF('Calculator - Dropdowns'!$D$4="Department",$D436,IF($D436='Calculator - Dropdowns'!$D$4,$D436,"")))</f>
        <v>Ecology and Conservation</v>
      </c>
      <c r="K436" s="17" t="str">
        <f>IF('Calculator - Dropdowns'!$D$3="Faculty",$E436,IF('Calculator - Dropdowns'!$D$3=E436,E436,""))</f>
        <v>Faculty of Environment, Science and Economy</v>
      </c>
    </row>
    <row r="437" spans="1:11" ht="25.5" x14ac:dyDescent="0.2">
      <c r="A437" s="11" t="s">
        <v>4338</v>
      </c>
      <c r="B437" s="11" t="s">
        <v>32965</v>
      </c>
      <c r="C437" s="11" t="s">
        <v>4339</v>
      </c>
      <c r="D437" s="11" t="s">
        <v>133</v>
      </c>
      <c r="E437" s="11" t="s">
        <v>82</v>
      </c>
      <c r="H437" s="17" t="str">
        <f>IF(Table1[[#This Row],[Undergraduate or Postgraduate]]="","",IF('Calculator - Dropdowns'!$D$6="Programme",$C437&amp;": "&amp;A437,IF($C437&amp;": "&amp;A437='Calculator - Dropdowns'!$D$6,$C437&amp;": "&amp;A437,"")))</f>
        <v>MSc Evolutionary and Behavioural Ecology with International Field Course (Part-Time) - Cornwall: PTS2BIOBIOCI</v>
      </c>
      <c r="I437" s="17" t="str">
        <f>IF(Table1[[#This Row],[Department]]="","",IF('Calculator - Dropdowns'!$D$5="Postgraduate Taught or Undergraduate",$B437,IF($B437='Calculator - Dropdowns'!$D$5,$B437,"")))</f>
        <v>Postgraduate Taught</v>
      </c>
      <c r="J437" s="17" t="str">
        <f>IF(Table1[[#This Row],[Faculty]]="","",IF('Calculator - Dropdowns'!$D$4="Department",$D437,IF($D437='Calculator - Dropdowns'!$D$4,$D437,"")))</f>
        <v>Ecology and Conservation</v>
      </c>
      <c r="K437" s="17" t="str">
        <f>IF('Calculator - Dropdowns'!$D$3="Faculty",$E437,IF('Calculator - Dropdowns'!$D$3=E437,E437,""))</f>
        <v>Faculty of Environment, Science and Economy</v>
      </c>
    </row>
    <row r="438" spans="1:11" ht="25.5" x14ac:dyDescent="0.2">
      <c r="A438" s="11" t="s">
        <v>4340</v>
      </c>
      <c r="B438" s="11" t="s">
        <v>32965</v>
      </c>
      <c r="C438" s="11" t="s">
        <v>4341</v>
      </c>
      <c r="D438" s="11" t="s">
        <v>133</v>
      </c>
      <c r="E438" s="11" t="s">
        <v>82</v>
      </c>
      <c r="H438" s="17" t="str">
        <f>IF(Table1[[#This Row],[Undergraduate or Postgraduate]]="","",IF('Calculator - Dropdowns'!$D$6="Programme",$C438&amp;": "&amp;A438,IF($C438&amp;": "&amp;A438='Calculator - Dropdowns'!$D$6,$C438&amp;": "&amp;A438,"")))</f>
        <v>MSc Marine Environmental Management with International Field Course (Part-Time) - Cornwall: PTS2BIOBIOCJ</v>
      </c>
      <c r="I438" s="17" t="str">
        <f>IF(Table1[[#This Row],[Department]]="","",IF('Calculator - Dropdowns'!$D$5="Postgraduate Taught or Undergraduate",$B438,IF($B438='Calculator - Dropdowns'!$D$5,$B438,"")))</f>
        <v>Postgraduate Taught</v>
      </c>
      <c r="J438" s="17" t="str">
        <f>IF(Table1[[#This Row],[Faculty]]="","",IF('Calculator - Dropdowns'!$D$4="Department",$D438,IF($D438='Calculator - Dropdowns'!$D$4,$D438,"")))</f>
        <v>Ecology and Conservation</v>
      </c>
      <c r="K438" s="17" t="str">
        <f>IF('Calculator - Dropdowns'!$D$3="Faculty",$E438,IF('Calculator - Dropdowns'!$D$3=E438,E438,""))</f>
        <v>Faculty of Environment, Science and Economy</v>
      </c>
    </row>
    <row r="439" spans="1:11" x14ac:dyDescent="0.2">
      <c r="A439" s="11" t="s">
        <v>4352</v>
      </c>
      <c r="B439" s="11" t="s">
        <v>32965</v>
      </c>
      <c r="C439" s="11" t="s">
        <v>4353</v>
      </c>
      <c r="D439" s="11" t="s">
        <v>409</v>
      </c>
      <c r="E439" s="11" t="s">
        <v>82</v>
      </c>
      <c r="H439" s="17" t="str">
        <f>IF(Table1[[#This Row],[Undergraduate or Postgraduate]]="","",IF('Calculator - Dropdowns'!$D$6="Programme",$C439&amp;": "&amp;A439,IF($C439&amp;": "&amp;A439='Calculator - Dropdowns'!$D$6,$C439&amp;": "&amp;A439,"")))</f>
        <v>MSc Sustainable Materials and Manufacturing (Part-Time): PTS2ECSECS05</v>
      </c>
      <c r="I439" s="17" t="str">
        <f>IF(Table1[[#This Row],[Department]]="","",IF('Calculator - Dropdowns'!$D$5="Postgraduate Taught or Undergraduate",$B439,IF($B439='Calculator - Dropdowns'!$D$5,$B439,"")))</f>
        <v>Postgraduate Taught</v>
      </c>
      <c r="J439" s="17" t="str">
        <f>IF(Table1[[#This Row],[Faculty]]="","",IF('Calculator - Dropdowns'!$D$4="Department",$D439,IF($D439='Calculator - Dropdowns'!$D$4,$D439,"")))</f>
        <v>Engineering</v>
      </c>
      <c r="K439" s="17" t="str">
        <f>IF('Calculator - Dropdowns'!$D$3="Faculty",$E439,IF('Calculator - Dropdowns'!$D$3=E439,E439,""))</f>
        <v>Faculty of Environment, Science and Economy</v>
      </c>
    </row>
    <row r="440" spans="1:11" x14ac:dyDescent="0.2">
      <c r="A440" s="11" t="s">
        <v>32011</v>
      </c>
      <c r="B440" s="11" t="s">
        <v>32965</v>
      </c>
      <c r="C440" s="11" t="s">
        <v>32444</v>
      </c>
      <c r="D440" s="11" t="s">
        <v>409</v>
      </c>
      <c r="E440" s="11" t="s">
        <v>82</v>
      </c>
      <c r="H440" s="17" t="str">
        <f>IF(Table1[[#This Row],[Undergraduate or Postgraduate]]="","",IF('Calculator - Dropdowns'!$D$6="Programme",$C440&amp;": "&amp;A440,IF($C440&amp;": "&amp;A440='Calculator - Dropdowns'!$D$6,$C440&amp;": "&amp;A440,"")))</f>
        <v>MSc Civil Engineering (Part-Time): PTS2ECSECS08</v>
      </c>
      <c r="I440" s="17" t="str">
        <f>IF(Table1[[#This Row],[Department]]="","",IF('Calculator - Dropdowns'!$D$5="Postgraduate Taught or Undergraduate",$B440,IF($B440='Calculator - Dropdowns'!$D$5,$B440,"")))</f>
        <v>Postgraduate Taught</v>
      </c>
      <c r="J440" s="17" t="str">
        <f>IF(Table1[[#This Row],[Faculty]]="","",IF('Calculator - Dropdowns'!$D$4="Department",$D440,IF($D440='Calculator - Dropdowns'!$D$4,$D440,"")))</f>
        <v>Engineering</v>
      </c>
      <c r="K440" s="17" t="str">
        <f>IF('Calculator - Dropdowns'!$D$3="Faculty",$E440,IF('Calculator - Dropdowns'!$D$3=E440,E440,""))</f>
        <v>Faculty of Environment, Science and Economy</v>
      </c>
    </row>
    <row r="441" spans="1:11" x14ac:dyDescent="0.2">
      <c r="A441" s="11" t="s">
        <v>4354</v>
      </c>
      <c r="B441" s="11" t="s">
        <v>32965</v>
      </c>
      <c r="C441" s="11" t="s">
        <v>4355</v>
      </c>
      <c r="D441" s="11" t="s">
        <v>409</v>
      </c>
      <c r="E441" s="11" t="s">
        <v>82</v>
      </c>
      <c r="H441" s="17" t="str">
        <f>IF(Table1[[#This Row],[Undergraduate or Postgraduate]]="","",IF('Calculator - Dropdowns'!$D$6="Programme",$C441&amp;": "&amp;A441,IF($C441&amp;": "&amp;A441='Calculator - Dropdowns'!$D$6,$C441&amp;": "&amp;A441,"")))</f>
        <v>MSc Water Science, Policy and Governance (Part-Time): PTS2ECSECS11</v>
      </c>
      <c r="I441" s="17" t="str">
        <f>IF(Table1[[#This Row],[Department]]="","",IF('Calculator - Dropdowns'!$D$5="Postgraduate Taught or Undergraduate",$B441,IF($B441='Calculator - Dropdowns'!$D$5,$B441,"")))</f>
        <v>Postgraduate Taught</v>
      </c>
      <c r="J441" s="17" t="str">
        <f>IF(Table1[[#This Row],[Faculty]]="","",IF('Calculator - Dropdowns'!$D$4="Department",$D441,IF($D441='Calculator - Dropdowns'!$D$4,$D441,"")))</f>
        <v>Engineering</v>
      </c>
      <c r="K441" s="17" t="str">
        <f>IF('Calculator - Dropdowns'!$D$3="Faculty",$E441,IF('Calculator - Dropdowns'!$D$3=E441,E441,""))</f>
        <v>Faculty of Environment, Science and Economy</v>
      </c>
    </row>
    <row r="442" spans="1:11" x14ac:dyDescent="0.2">
      <c r="A442" s="11" t="s">
        <v>4366</v>
      </c>
      <c r="B442" s="11" t="s">
        <v>32965</v>
      </c>
      <c r="C442" s="11" t="s">
        <v>4367</v>
      </c>
      <c r="D442" s="11" t="s">
        <v>409</v>
      </c>
      <c r="E442" s="11" t="s">
        <v>82</v>
      </c>
      <c r="H442" s="17" t="str">
        <f>IF(Table1[[#This Row],[Undergraduate or Postgraduate]]="","",IF('Calculator - Dropdowns'!$D$6="Programme",$C442&amp;": "&amp;A442,IF($C442&amp;": "&amp;A442='Calculator - Dropdowns'!$D$6,$C442&amp;": "&amp;A442,"")))</f>
        <v>MSc Water Engineering with Management (Part-Time): PTS2ECSSBE01</v>
      </c>
      <c r="I442" s="17" t="str">
        <f>IF(Table1[[#This Row],[Department]]="","",IF('Calculator - Dropdowns'!$D$5="Postgraduate Taught or Undergraduate",$B442,IF($B442='Calculator - Dropdowns'!$D$5,$B442,"")))</f>
        <v>Postgraduate Taught</v>
      </c>
      <c r="J442" s="17" t="str">
        <f>IF(Table1[[#This Row],[Faculty]]="","",IF('Calculator - Dropdowns'!$D$4="Department",$D442,IF($D442='Calculator - Dropdowns'!$D$4,$D442,"")))</f>
        <v>Engineering</v>
      </c>
      <c r="K442" s="17" t="str">
        <f>IF('Calculator - Dropdowns'!$D$3="Faculty",$E442,IF('Calculator - Dropdowns'!$D$3=E442,E442,""))</f>
        <v>Faculty of Environment, Science and Economy</v>
      </c>
    </row>
    <row r="443" spans="1:11" x14ac:dyDescent="0.2">
      <c r="A443" s="11" t="s">
        <v>4368</v>
      </c>
      <c r="B443" s="11" t="s">
        <v>32965</v>
      </c>
      <c r="C443" s="11" t="s">
        <v>4369</v>
      </c>
      <c r="D443" s="11" t="s">
        <v>409</v>
      </c>
      <c r="E443" s="11" t="s">
        <v>82</v>
      </c>
      <c r="H443" s="17" t="str">
        <f>IF(Table1[[#This Row],[Undergraduate or Postgraduate]]="","",IF('Calculator - Dropdowns'!$D$6="Programme",$C443&amp;": "&amp;A443,IF($C443&amp;": "&amp;A443='Calculator - Dropdowns'!$D$6,$C443&amp;": "&amp;A443,"")))</f>
        <v>MSc International Supply Management (Part-Time): PTS2ECSSBE07</v>
      </c>
      <c r="I443" s="17" t="str">
        <f>IF(Table1[[#This Row],[Department]]="","",IF('Calculator - Dropdowns'!$D$5="Postgraduate Taught or Undergraduate",$B443,IF($B443='Calculator - Dropdowns'!$D$5,$B443,"")))</f>
        <v>Postgraduate Taught</v>
      </c>
      <c r="J443" s="17" t="str">
        <f>IF(Table1[[#This Row],[Faculty]]="","",IF('Calculator - Dropdowns'!$D$4="Department",$D443,IF($D443='Calculator - Dropdowns'!$D$4,$D443,"")))</f>
        <v>Engineering</v>
      </c>
      <c r="K443" s="17" t="str">
        <f>IF('Calculator - Dropdowns'!$D$3="Faculty",$E443,IF('Calculator - Dropdowns'!$D$3=E443,E443,""))</f>
        <v>Faculty of Environment, Science and Economy</v>
      </c>
    </row>
    <row r="444" spans="1:11" x14ac:dyDescent="0.2">
      <c r="A444" s="11" t="s">
        <v>4301</v>
      </c>
      <c r="B444" s="11" t="s">
        <v>32965</v>
      </c>
      <c r="C444" s="11" t="s">
        <v>4302</v>
      </c>
      <c r="D444" s="11" t="s">
        <v>316</v>
      </c>
      <c r="E444" s="11" t="s">
        <v>82</v>
      </c>
      <c r="H444" s="17" t="str">
        <f>IF(Table1[[#This Row],[Undergraduate or Postgraduate]]="","",IF('Calculator - Dropdowns'!$D$6="Programme",$C444&amp;": "&amp;A444,IF($C444&amp;": "&amp;A444='Calculator - Dropdowns'!$D$6,$C444&amp;": "&amp;A444,"")))</f>
        <v>MRes Critical Human Geographies (Part-Time): PTR2GOAGOA01</v>
      </c>
      <c r="I444" s="17" t="str">
        <f>IF(Table1[[#This Row],[Department]]="","",IF('Calculator - Dropdowns'!$D$5="Postgraduate Taught or Undergraduate",$B444,IF($B444='Calculator - Dropdowns'!$D$5,$B444,"")))</f>
        <v>Postgraduate Taught</v>
      </c>
      <c r="J444" s="17" t="str">
        <f>IF(Table1[[#This Row],[Faculty]]="","",IF('Calculator - Dropdowns'!$D$4="Department",$D444,IF($D444='Calculator - Dropdowns'!$D$4,$D444,"")))</f>
        <v>Human Geography</v>
      </c>
      <c r="K444" s="17" t="str">
        <f>IF('Calculator - Dropdowns'!$D$3="Faculty",$E444,IF('Calculator - Dropdowns'!$D$3=E444,E444,""))</f>
        <v>Faculty of Environment, Science and Economy</v>
      </c>
    </row>
    <row r="445" spans="1:11" x14ac:dyDescent="0.2">
      <c r="A445" s="11" t="s">
        <v>4402</v>
      </c>
      <c r="B445" s="11" t="s">
        <v>32965</v>
      </c>
      <c r="C445" s="11" t="s">
        <v>4403</v>
      </c>
      <c r="D445" s="11" t="s">
        <v>316</v>
      </c>
      <c r="E445" s="11" t="s">
        <v>82</v>
      </c>
      <c r="H445" s="17" t="str">
        <f>IF(Table1[[#This Row],[Undergraduate or Postgraduate]]="","",IF('Calculator - Dropdowns'!$D$6="Programme",$C445&amp;": "&amp;A445,IF($C445&amp;": "&amp;A445='Calculator - Dropdowns'!$D$6,$C445&amp;": "&amp;A445,"")))</f>
        <v>MSc Global Sustainability Solutions (Part-Time): PTS2GOAGOA01</v>
      </c>
      <c r="I445" s="17" t="str">
        <f>IF(Table1[[#This Row],[Department]]="","",IF('Calculator - Dropdowns'!$D$5="Postgraduate Taught or Undergraduate",$B445,IF($B445='Calculator - Dropdowns'!$D$5,$B445,"")))</f>
        <v>Postgraduate Taught</v>
      </c>
      <c r="J445" s="17" t="str">
        <f>IF(Table1[[#This Row],[Faculty]]="","",IF('Calculator - Dropdowns'!$D$4="Department",$D445,IF($D445='Calculator - Dropdowns'!$D$4,$D445,"")))</f>
        <v>Human Geography</v>
      </c>
      <c r="K445" s="17" t="str">
        <f>IF('Calculator - Dropdowns'!$D$3="Faculty",$E445,IF('Calculator - Dropdowns'!$D$3=E445,E445,""))</f>
        <v>Faculty of Environment, Science and Economy</v>
      </c>
    </row>
    <row r="446" spans="1:11" x14ac:dyDescent="0.2">
      <c r="A446" s="11" t="s">
        <v>4452</v>
      </c>
      <c r="B446" s="11" t="s">
        <v>32965</v>
      </c>
      <c r="C446" s="11" t="s">
        <v>4453</v>
      </c>
      <c r="D446" s="11" t="s">
        <v>32279</v>
      </c>
      <c r="E446" s="11" t="s">
        <v>82</v>
      </c>
      <c r="H446" s="17" t="str">
        <f>IF(Table1[[#This Row],[Undergraduate or Postgraduate]]="","",IF('Calculator - Dropdowns'!$D$6="Programme",$C446&amp;": "&amp;A446,IF($C446&amp;": "&amp;A446='Calculator - Dropdowns'!$D$6,$C446&amp;": "&amp;A446,"")))</f>
        <v>MSc Human Resource Management (Part-Time, 2-year): PTS2SBESBE03</v>
      </c>
      <c r="I446" s="17" t="str">
        <f>IF(Table1[[#This Row],[Department]]="","",IF('Calculator - Dropdowns'!$D$5="Postgraduate Taught or Undergraduate",$B446,IF($B446='Calculator - Dropdowns'!$D$5,$B446,"")))</f>
        <v>Postgraduate Taught</v>
      </c>
      <c r="J446" s="17" t="str">
        <f>IF(Table1[[#This Row],[Faculty]]="","",IF('Calculator - Dropdowns'!$D$4="Department",$D446,IF($D446='Calculator - Dropdowns'!$D$4,$D446,"")))</f>
        <v>Organisational Behaviour and HRM</v>
      </c>
      <c r="K446" s="17" t="str">
        <f>IF('Calculator - Dropdowns'!$D$3="Faculty",$E446,IF('Calculator - Dropdowns'!$D$3=E446,E446,""))</f>
        <v>Faculty of Environment, Science and Economy</v>
      </c>
    </row>
    <row r="447" spans="1:11" x14ac:dyDescent="0.2">
      <c r="A447" s="11" t="s">
        <v>4422</v>
      </c>
      <c r="B447" s="11" t="s">
        <v>32965</v>
      </c>
      <c r="C447" s="11" t="s">
        <v>4423</v>
      </c>
      <c r="D447" s="11" t="s">
        <v>445</v>
      </c>
      <c r="E447" s="11" t="s">
        <v>82</v>
      </c>
      <c r="H447" s="17" t="str">
        <f>IF(Table1[[#This Row],[Undergraduate or Postgraduate]]="","",IF('Calculator - Dropdowns'!$D$6="Programme",$C447&amp;": "&amp;A447,IF($C447&amp;": "&amp;A447='Calculator - Dropdowns'!$D$6,$C447&amp;": "&amp;A447,"")))</f>
        <v>MSc Applied Data Science and Statistics (Part-Time): PTS2MASMAS05</v>
      </c>
      <c r="I447" s="17" t="str">
        <f>IF(Table1[[#This Row],[Department]]="","",IF('Calculator - Dropdowns'!$D$5="Postgraduate Taught or Undergraduate",$B447,IF($B447='Calculator - Dropdowns'!$D$5,$B447,"")))</f>
        <v>Postgraduate Taught</v>
      </c>
      <c r="J447" s="17" t="str">
        <f>IF(Table1[[#This Row],[Faculty]]="","",IF('Calculator - Dropdowns'!$D$4="Department",$D447,IF($D447='Calculator - Dropdowns'!$D$4,$D447,"")))</f>
        <v>Mathematics and Statistics</v>
      </c>
      <c r="K447" s="17" t="str">
        <f>IF('Calculator - Dropdowns'!$D$3="Faculty",$E447,IF('Calculator - Dropdowns'!$D$3=E447,E447,""))</f>
        <v>Faculty of Environment, Science and Economy</v>
      </c>
    </row>
    <row r="448" spans="1:11" x14ac:dyDescent="0.2">
      <c r="A448" s="11" t="s">
        <v>4424</v>
      </c>
      <c r="B448" s="11" t="s">
        <v>32965</v>
      </c>
      <c r="C448" s="11" t="s">
        <v>4425</v>
      </c>
      <c r="D448" s="11" t="s">
        <v>445</v>
      </c>
      <c r="E448" s="11" t="s">
        <v>82</v>
      </c>
      <c r="H448" s="17" t="str">
        <f>IF(Table1[[#This Row],[Undergraduate or Postgraduate]]="","",IF('Calculator - Dropdowns'!$D$6="Programme",$C448&amp;": "&amp;A448,IF($C448&amp;": "&amp;A448='Calculator - Dropdowns'!$D$6,$C448&amp;": "&amp;A448,"")))</f>
        <v>MSc Mathematics (Part-Time): PTS2MASMAS06</v>
      </c>
      <c r="I448" s="17" t="str">
        <f>IF(Table1[[#This Row],[Department]]="","",IF('Calculator - Dropdowns'!$D$5="Postgraduate Taught or Undergraduate",$B448,IF($B448='Calculator - Dropdowns'!$D$5,$B448,"")))</f>
        <v>Postgraduate Taught</v>
      </c>
      <c r="J448" s="17" t="str">
        <f>IF(Table1[[#This Row],[Faculty]]="","",IF('Calculator - Dropdowns'!$D$4="Department",$D448,IF($D448='Calculator - Dropdowns'!$D$4,$D448,"")))</f>
        <v>Mathematics and Statistics</v>
      </c>
      <c r="K448" s="17" t="str">
        <f>IF('Calculator - Dropdowns'!$D$3="Faculty",$E448,IF('Calculator - Dropdowns'!$D$3=E448,E448,""))</f>
        <v>Faculty of Environment, Science and Economy</v>
      </c>
    </row>
    <row r="449" spans="1:11" ht="25.5" x14ac:dyDescent="0.2">
      <c r="A449" s="11" t="s">
        <v>32013</v>
      </c>
      <c r="B449" s="11" t="s">
        <v>32965</v>
      </c>
      <c r="C449" s="11" t="s">
        <v>32448</v>
      </c>
      <c r="D449" s="11" t="s">
        <v>445</v>
      </c>
      <c r="E449" s="11" t="s">
        <v>82</v>
      </c>
      <c r="H449" s="17" t="str">
        <f>IF(Table1[[#This Row],[Undergraduate or Postgraduate]]="","",IF('Calculator - Dropdowns'!$D$6="Programme",$C449&amp;": "&amp;A449,IF($C449&amp;": "&amp;A449='Calculator - Dropdowns'!$D$6,$C449&amp;": "&amp;A449,"")))</f>
        <v>MSc Biomedical Data and Artificial Intelligence (Part-Time): PTS2MASMAS08</v>
      </c>
      <c r="I449" s="17" t="str">
        <f>IF(Table1[[#This Row],[Department]]="","",IF('Calculator - Dropdowns'!$D$5="Postgraduate Taught or Undergraduate",$B449,IF($B449='Calculator - Dropdowns'!$D$5,$B449,"")))</f>
        <v>Postgraduate Taught</v>
      </c>
      <c r="J449" s="17" t="str">
        <f>IF(Table1[[#This Row],[Faculty]]="","",IF('Calculator - Dropdowns'!$D$4="Department",$D449,IF($D449='Calculator - Dropdowns'!$D$4,$D449,"")))</f>
        <v>Mathematics and Statistics</v>
      </c>
      <c r="K449" s="17" t="str">
        <f>IF('Calculator - Dropdowns'!$D$3="Faculty",$E449,IF('Calculator - Dropdowns'!$D$3=E449,E449,""))</f>
        <v>Faculty of Environment, Science and Economy</v>
      </c>
    </row>
    <row r="450" spans="1:11" ht="25.5" x14ac:dyDescent="0.2">
      <c r="A450" s="11" t="s">
        <v>4342</v>
      </c>
      <c r="B450" s="11" t="s">
        <v>32965</v>
      </c>
      <c r="C450" s="11" t="s">
        <v>4343</v>
      </c>
      <c r="D450" s="11" t="s">
        <v>391</v>
      </c>
      <c r="E450" s="11" t="s">
        <v>82</v>
      </c>
      <c r="H450" s="17" t="str">
        <f>IF(Table1[[#This Row],[Undergraduate or Postgraduate]]="","",IF('Calculator - Dropdowns'!$D$6="Programme",$C450&amp;": "&amp;A450,IF($C450&amp;": "&amp;A450='Calculator - Dropdowns'!$D$6,$C450&amp;": "&amp;A450,"")))</f>
        <v>MSc Mineral Resource Management (Erasmus Mundus) - Cornwall: PTS2CSMCSMCA</v>
      </c>
      <c r="I450" s="17" t="str">
        <f>IF(Table1[[#This Row],[Department]]="","",IF('Calculator - Dropdowns'!$D$5="Postgraduate Taught or Undergraduate",$B450,IF($B450='Calculator - Dropdowns'!$D$5,$B450,"")))</f>
        <v>Postgraduate Taught</v>
      </c>
      <c r="J450" s="17" t="str">
        <f>IF(Table1[[#This Row],[Faculty]]="","",IF('Calculator - Dropdowns'!$D$4="Department",$D450,IF($D450='Calculator - Dropdowns'!$D$4,$D450,"")))</f>
        <v>Mining and Minerals</v>
      </c>
      <c r="K450" s="17" t="str">
        <f>IF('Calculator - Dropdowns'!$D$3="Faculty",$E450,IF('Calculator - Dropdowns'!$D$3=E450,E450,""))</f>
        <v>Faculty of Environment, Science and Economy</v>
      </c>
    </row>
    <row r="451" spans="1:11" x14ac:dyDescent="0.2">
      <c r="A451" s="11" t="s">
        <v>4344</v>
      </c>
      <c r="B451" s="11" t="s">
        <v>32965</v>
      </c>
      <c r="C451" s="11" t="s">
        <v>4345</v>
      </c>
      <c r="D451" s="11" t="s">
        <v>391</v>
      </c>
      <c r="E451" s="11" t="s">
        <v>82</v>
      </c>
      <c r="H451" s="17" t="str">
        <f>IF(Table1[[#This Row],[Undergraduate or Postgraduate]]="","",IF('Calculator - Dropdowns'!$D$6="Programme",$C451&amp;": "&amp;A451,IF($C451&amp;": "&amp;A451='Calculator - Dropdowns'!$D$6,$C451&amp;": "&amp;A451,"")))</f>
        <v>MSc Mining Engineering (Part-Time) - Cornwall: PTS2CSMCSMCB</v>
      </c>
      <c r="I451" s="17" t="str">
        <f>IF(Table1[[#This Row],[Department]]="","",IF('Calculator - Dropdowns'!$D$5="Postgraduate Taught or Undergraduate",$B451,IF($B451='Calculator - Dropdowns'!$D$5,$B451,"")))</f>
        <v>Postgraduate Taught</v>
      </c>
      <c r="J451" s="17" t="str">
        <f>IF(Table1[[#This Row],[Faculty]]="","",IF('Calculator - Dropdowns'!$D$4="Department",$D451,IF($D451='Calculator - Dropdowns'!$D$4,$D451,"")))</f>
        <v>Mining and Minerals</v>
      </c>
      <c r="K451" s="17" t="str">
        <f>IF('Calculator - Dropdowns'!$D$3="Faculty",$E451,IF('Calculator - Dropdowns'!$D$3=E451,E451,""))</f>
        <v>Faculty of Environment, Science and Economy</v>
      </c>
    </row>
    <row r="452" spans="1:11" x14ac:dyDescent="0.2">
      <c r="A452" s="11" t="s">
        <v>4346</v>
      </c>
      <c r="B452" s="11" t="s">
        <v>32965</v>
      </c>
      <c r="C452" s="11" t="s">
        <v>4347</v>
      </c>
      <c r="D452" s="11" t="s">
        <v>391</v>
      </c>
      <c r="E452" s="11" t="s">
        <v>82</v>
      </c>
      <c r="H452" s="17" t="str">
        <f>IF(Table1[[#This Row],[Undergraduate or Postgraduate]]="","",IF('Calculator - Dropdowns'!$D$6="Programme",$C452&amp;": "&amp;A452,IF($C452&amp;": "&amp;A452='Calculator - Dropdowns'!$D$6,$C452&amp;": "&amp;A452,"")))</f>
        <v>MSc Geotechnical Engineering (Part-Time) - Cornwall: PTS2CSMCSMCD</v>
      </c>
      <c r="I452" s="17" t="str">
        <f>IF(Table1[[#This Row],[Department]]="","",IF('Calculator - Dropdowns'!$D$5="Postgraduate Taught or Undergraduate",$B452,IF($B452='Calculator - Dropdowns'!$D$5,$B452,"")))</f>
        <v>Postgraduate Taught</v>
      </c>
      <c r="J452" s="17" t="str">
        <f>IF(Table1[[#This Row],[Faculty]]="","",IF('Calculator - Dropdowns'!$D$4="Department",$D452,IF($D452='Calculator - Dropdowns'!$D$4,$D452,"")))</f>
        <v>Mining and Minerals</v>
      </c>
      <c r="K452" s="17" t="str">
        <f>IF('Calculator - Dropdowns'!$D$3="Faculty",$E452,IF('Calculator - Dropdowns'!$D$3=E452,E452,""))</f>
        <v>Faculty of Environment, Science and Economy</v>
      </c>
    </row>
    <row r="453" spans="1:11" ht="25.5" x14ac:dyDescent="0.2">
      <c r="A453" s="11" t="s">
        <v>4348</v>
      </c>
      <c r="B453" s="11" t="s">
        <v>32965</v>
      </c>
      <c r="C453" s="11" t="s">
        <v>4349</v>
      </c>
      <c r="D453" s="11" t="s">
        <v>391</v>
      </c>
      <c r="E453" s="11" t="s">
        <v>82</v>
      </c>
      <c r="H453" s="17" t="str">
        <f>IF(Table1[[#This Row],[Undergraduate or Postgraduate]]="","",IF('Calculator - Dropdowns'!$D$6="Programme",$C453&amp;": "&amp;A453,IF($C453&amp;": "&amp;A453='Calculator - Dropdowns'!$D$6,$C453&amp;": "&amp;A453,"")))</f>
        <v>MSc Mining Environmental Management (Part-Time) - Cornwall: PTS2CSMCSMCE</v>
      </c>
      <c r="I453" s="17" t="str">
        <f>IF(Table1[[#This Row],[Department]]="","",IF('Calculator - Dropdowns'!$D$5="Postgraduate Taught or Undergraduate",$B453,IF($B453='Calculator - Dropdowns'!$D$5,$B453,"")))</f>
        <v>Postgraduate Taught</v>
      </c>
      <c r="J453" s="17" t="str">
        <f>IF(Table1[[#This Row],[Faculty]]="","",IF('Calculator - Dropdowns'!$D$4="Department",$D453,IF($D453='Calculator - Dropdowns'!$D$4,$D453,"")))</f>
        <v>Mining and Minerals</v>
      </c>
      <c r="K453" s="17" t="str">
        <f>IF('Calculator - Dropdowns'!$D$3="Faculty",$E453,IF('Calculator - Dropdowns'!$D$3=E453,E453,""))</f>
        <v>Faculty of Environment, Science and Economy</v>
      </c>
    </row>
    <row r="454" spans="1:11" ht="25.5" x14ac:dyDescent="0.2">
      <c r="A454" s="11" t="s">
        <v>4350</v>
      </c>
      <c r="B454" s="11" t="s">
        <v>32965</v>
      </c>
      <c r="C454" s="11" t="s">
        <v>4351</v>
      </c>
      <c r="D454" s="11" t="s">
        <v>391</v>
      </c>
      <c r="E454" s="11" t="s">
        <v>82</v>
      </c>
      <c r="H454" s="17" t="str">
        <f>IF(Table1[[#This Row],[Undergraduate or Postgraduate]]="","",IF('Calculator - Dropdowns'!$D$6="Programme",$C454&amp;": "&amp;A454,IF($C454&amp;": "&amp;A454='Calculator - Dropdowns'!$D$6,$C454&amp;": "&amp;A454,"")))</f>
        <v>MSc Surveying and Land/Environmental Management (Part-Time) - Cornwall: PTS2CSMGAECA</v>
      </c>
      <c r="I454" s="17" t="str">
        <f>IF(Table1[[#This Row],[Department]]="","",IF('Calculator - Dropdowns'!$D$5="Postgraduate Taught or Undergraduate",$B454,IF($B454='Calculator - Dropdowns'!$D$5,$B454,"")))</f>
        <v>Postgraduate Taught</v>
      </c>
      <c r="J454" s="17" t="str">
        <f>IF(Table1[[#This Row],[Faculty]]="","",IF('Calculator - Dropdowns'!$D$4="Department",$D454,IF($D454='Calculator - Dropdowns'!$D$4,$D454,"")))</f>
        <v>Mining and Minerals</v>
      </c>
      <c r="K454" s="17" t="str">
        <f>IF('Calculator - Dropdowns'!$D$3="Faculty",$E454,IF('Calculator - Dropdowns'!$D$3=E454,E454,""))</f>
        <v>Faculty of Environment, Science and Economy</v>
      </c>
    </row>
    <row r="455" spans="1:11" x14ac:dyDescent="0.2">
      <c r="A455" s="11" t="s">
        <v>4404</v>
      </c>
      <c r="B455" s="11" t="s">
        <v>32965</v>
      </c>
      <c r="C455" s="11" t="s">
        <v>4405</v>
      </c>
      <c r="D455" s="11" t="s">
        <v>498</v>
      </c>
      <c r="E455" s="11" t="s">
        <v>82</v>
      </c>
      <c r="H455" s="17" t="str">
        <f>IF(Table1[[#This Row],[Undergraduate or Postgraduate]]="","",IF('Calculator - Dropdowns'!$D$6="Programme",$C455&amp;": "&amp;A455,IF($C455&amp;": "&amp;A455='Calculator - Dropdowns'!$D$6,$C455&amp;": "&amp;A455,"")))</f>
        <v>MSc Geographical Information Science (Part-Time): PTS2GOAGOA02</v>
      </c>
      <c r="I455" s="17" t="str">
        <f>IF(Table1[[#This Row],[Department]]="","",IF('Calculator - Dropdowns'!$D$5="Postgraduate Taught or Undergraduate",$B455,IF($B455='Calculator - Dropdowns'!$D$5,$B455,"")))</f>
        <v>Postgraduate Taught</v>
      </c>
      <c r="J455" s="17" t="str">
        <f>IF(Table1[[#This Row],[Faculty]]="","",IF('Calculator - Dropdowns'!$D$4="Department",$D455,IF($D455='Calculator - Dropdowns'!$D$4,$D455,"")))</f>
        <v>Physical Geography</v>
      </c>
      <c r="K455" s="17" t="str">
        <f>IF('Calculator - Dropdowns'!$D$3="Faculty",$E455,IF('Calculator - Dropdowns'!$D$3=E455,E455,""))</f>
        <v>Faculty of Environment, Science and Economy</v>
      </c>
    </row>
    <row r="456" spans="1:11" ht="25.5" x14ac:dyDescent="0.2">
      <c r="A456" s="11" t="s">
        <v>4319</v>
      </c>
      <c r="B456" s="11" t="s">
        <v>32965</v>
      </c>
      <c r="C456" s="11" t="s">
        <v>32456</v>
      </c>
      <c r="D456" s="11" t="s">
        <v>32288</v>
      </c>
      <c r="E456" s="11" t="s">
        <v>82</v>
      </c>
      <c r="H456" s="17" t="str">
        <f>IF(Table1[[#This Row],[Undergraduate or Postgraduate]]="","",IF('Calculator - Dropdowns'!$D$6="Programme",$C456&amp;": "&amp;A456,IF($C456&amp;": "&amp;A456='Calculator - Dropdowns'!$D$6,$C456&amp;": "&amp;A456,"")))</f>
        <v>MRes Global Political Economy (SWDTC with Bristol and Bath) (Part-Time, 2-year): PTR2SBEHPS01</v>
      </c>
      <c r="I456" s="17" t="str">
        <f>IF(Table1[[#This Row],[Department]]="","",IF('Calculator - Dropdowns'!$D$5="Postgraduate Taught or Undergraduate",$B456,IF($B456='Calculator - Dropdowns'!$D$5,$B456,"")))</f>
        <v>Postgraduate Taught</v>
      </c>
      <c r="J456" s="17" t="str">
        <f>IF(Table1[[#This Row],[Faculty]]="","",IF('Calculator - Dropdowns'!$D$4="Department",$D456,IF($D456='Calculator - Dropdowns'!$D$4,$D456,"")))</f>
        <v>Innovation, Technology and Entrepreneurship</v>
      </c>
      <c r="K456" s="17" t="str">
        <f>IF('Calculator - Dropdowns'!$D$3="Faculty",$E456,IF('Calculator - Dropdowns'!$D$3=E456,E456,""))</f>
        <v>Faculty of Environment, Science and Economy</v>
      </c>
    </row>
    <row r="457" spans="1:11" x14ac:dyDescent="0.2">
      <c r="A457" s="11" t="s">
        <v>4239</v>
      </c>
      <c r="B457" s="11" t="s">
        <v>32965</v>
      </c>
      <c r="C457" s="11" t="s">
        <v>4240</v>
      </c>
      <c r="D457" s="11" t="s">
        <v>237</v>
      </c>
      <c r="E457" s="11" t="s">
        <v>76</v>
      </c>
      <c r="H457" s="17" t="str">
        <f>IF(Table1[[#This Row],[Undergraduate or Postgraduate]]="","",IF('Calculator - Dropdowns'!$D$6="Programme",$C457&amp;": "&amp;A457,IF($C457&amp;": "&amp;A457='Calculator - Dropdowns'!$D$6,$C457&amp;": "&amp;A457,"")))</f>
        <v>MA Food Studies (Part-Time): PTA2HPSHPS40</v>
      </c>
      <c r="I457" s="17" t="str">
        <f>IF(Table1[[#This Row],[Department]]="","",IF('Calculator - Dropdowns'!$D$5="Postgraduate Taught or Undergraduate",$B457,IF($B457='Calculator - Dropdowns'!$D$5,$B457,"")))</f>
        <v>Postgraduate Taught</v>
      </c>
      <c r="J457" s="17" t="str">
        <f>IF(Table1[[#This Row],[Faculty]]="","",IF('Calculator - Dropdowns'!$D$4="Department",$D457,IF($D457='Calculator - Dropdowns'!$D$4,$D457,"")))</f>
        <v>Anthropology</v>
      </c>
      <c r="K457" s="17" t="str">
        <f>IF('Calculator - Dropdowns'!$D$3="Faculty",$E457,IF('Calculator - Dropdowns'!$D$3=E457,E457,""))</f>
        <v>Faculty of Humanities, Arts and Social Sciences</v>
      </c>
    </row>
    <row r="458" spans="1:11" x14ac:dyDescent="0.2">
      <c r="A458" s="11" t="s">
        <v>4220</v>
      </c>
      <c r="B458" s="11" t="s">
        <v>32965</v>
      </c>
      <c r="C458" s="11" t="s">
        <v>4221</v>
      </c>
      <c r="D458" s="11" t="s">
        <v>209</v>
      </c>
      <c r="E458" s="11" t="s">
        <v>76</v>
      </c>
      <c r="H458" s="17" t="str">
        <f>IF(Table1[[#This Row],[Undergraduate or Postgraduate]]="","",IF('Calculator - Dropdowns'!$D$6="Programme",$C458&amp;": "&amp;A458,IF($C458&amp;": "&amp;A458='Calculator - Dropdowns'!$D$6,$C458&amp;": "&amp;A458,"")))</f>
        <v>MA Archaeology (Part-Time): PTA2GAEGAE04</v>
      </c>
      <c r="I458" s="17" t="str">
        <f>IF(Table1[[#This Row],[Department]]="","",IF('Calculator - Dropdowns'!$D$5="Postgraduate Taught or Undergraduate",$B458,IF($B458='Calculator - Dropdowns'!$D$5,$B458,"")))</f>
        <v>Postgraduate Taught</v>
      </c>
      <c r="J458" s="17" t="str">
        <f>IF(Table1[[#This Row],[Faculty]]="","",IF('Calculator - Dropdowns'!$D$4="Department",$D458,IF($D458='Calculator - Dropdowns'!$D$4,$D458,"")))</f>
        <v>Archaeology</v>
      </c>
      <c r="K458" s="17" t="str">
        <f>IF('Calculator - Dropdowns'!$D$3="Faculty",$E458,IF('Calculator - Dropdowns'!$D$3=E458,E458,""))</f>
        <v>Faculty of Humanities, Arts and Social Sciences</v>
      </c>
    </row>
    <row r="459" spans="1:11" x14ac:dyDescent="0.2">
      <c r="A459" s="11" t="s">
        <v>4222</v>
      </c>
      <c r="B459" s="11" t="s">
        <v>32965</v>
      </c>
      <c r="C459" s="11" t="s">
        <v>4223</v>
      </c>
      <c r="D459" s="11" t="s">
        <v>209</v>
      </c>
      <c r="E459" s="11" t="s">
        <v>76</v>
      </c>
      <c r="H459" s="17" t="str">
        <f>IF(Table1[[#This Row],[Undergraduate or Postgraduate]]="","",IF('Calculator - Dropdowns'!$D$6="Programme",$C459&amp;": "&amp;A459,IF($C459&amp;": "&amp;A459='Calculator - Dropdowns'!$D$6,$C459&amp;": "&amp;A459,"")))</f>
        <v>MA Roman Archaeology (Part-Time): PTA2HPSCTH01</v>
      </c>
      <c r="I459" s="17" t="str">
        <f>IF(Table1[[#This Row],[Department]]="","",IF('Calculator - Dropdowns'!$D$5="Postgraduate Taught or Undergraduate",$B459,IF($B459='Calculator - Dropdowns'!$D$5,$B459,"")))</f>
        <v>Postgraduate Taught</v>
      </c>
      <c r="J459" s="17" t="str">
        <f>IF(Table1[[#This Row],[Faculty]]="","",IF('Calculator - Dropdowns'!$D$4="Department",$D459,IF($D459='Calculator - Dropdowns'!$D$4,$D459,"")))</f>
        <v>Archaeology</v>
      </c>
      <c r="K459" s="17" t="str">
        <f>IF('Calculator - Dropdowns'!$D$3="Faculty",$E459,IF('Calculator - Dropdowns'!$D$3=E459,E459,""))</f>
        <v>Faculty of Humanities, Arts and Social Sciences</v>
      </c>
    </row>
    <row r="460" spans="1:11" x14ac:dyDescent="0.2">
      <c r="A460" s="11" t="s">
        <v>4394</v>
      </c>
      <c r="B460" s="11" t="s">
        <v>32965</v>
      </c>
      <c r="C460" s="11" t="s">
        <v>4395</v>
      </c>
      <c r="D460" s="11" t="s">
        <v>209</v>
      </c>
      <c r="E460" s="11" t="s">
        <v>76</v>
      </c>
      <c r="H460" s="17" t="str">
        <f>IF(Table1[[#This Row],[Undergraduate or Postgraduate]]="","",IF('Calculator - Dropdowns'!$D$6="Programme",$C460&amp;": "&amp;A460,IF($C460&amp;": "&amp;A460='Calculator - Dropdowns'!$D$6,$C460&amp;": "&amp;A460,"")))</f>
        <v>MSc Bioarchaeology (Human Osteology) (Part-Time): PTS2GAEGAE14</v>
      </c>
      <c r="I460" s="17" t="str">
        <f>IF(Table1[[#This Row],[Department]]="","",IF('Calculator - Dropdowns'!$D$5="Postgraduate Taught or Undergraduate",$B460,IF($B460='Calculator - Dropdowns'!$D$5,$B460,"")))</f>
        <v>Postgraduate Taught</v>
      </c>
      <c r="J460" s="17" t="str">
        <f>IF(Table1[[#This Row],[Faculty]]="","",IF('Calculator - Dropdowns'!$D$4="Department",$D460,IF($D460='Calculator - Dropdowns'!$D$4,$D460,"")))</f>
        <v>Archaeology</v>
      </c>
      <c r="K460" s="17" t="str">
        <f>IF('Calculator - Dropdowns'!$D$3="Faculty",$E460,IF('Calculator - Dropdowns'!$D$3=E460,E460,""))</f>
        <v>Faculty of Humanities, Arts and Social Sciences</v>
      </c>
    </row>
    <row r="461" spans="1:11" x14ac:dyDescent="0.2">
      <c r="A461" s="11" t="s">
        <v>4396</v>
      </c>
      <c r="B461" s="11" t="s">
        <v>32965</v>
      </c>
      <c r="C461" s="11" t="s">
        <v>4397</v>
      </c>
      <c r="D461" s="11" t="s">
        <v>209</v>
      </c>
      <c r="E461" s="11" t="s">
        <v>76</v>
      </c>
      <c r="H461" s="17" t="str">
        <f>IF(Table1[[#This Row],[Undergraduate or Postgraduate]]="","",IF('Calculator - Dropdowns'!$D$6="Programme",$C461&amp;": "&amp;A461,IF($C461&amp;": "&amp;A461='Calculator - Dropdowns'!$D$6,$C461&amp;": "&amp;A461,"")))</f>
        <v>MSc Bioarchaeology (Zooarchaeology) (Part-Time): PTS2GAEGAE15</v>
      </c>
      <c r="I461" s="17" t="str">
        <f>IF(Table1[[#This Row],[Department]]="","",IF('Calculator - Dropdowns'!$D$5="Postgraduate Taught or Undergraduate",$B461,IF($B461='Calculator - Dropdowns'!$D$5,$B461,"")))</f>
        <v>Postgraduate Taught</v>
      </c>
      <c r="J461" s="17" t="str">
        <f>IF(Table1[[#This Row],[Faculty]]="","",IF('Calculator - Dropdowns'!$D$4="Department",$D461,IF($D461='Calculator - Dropdowns'!$D$4,$D461,"")))</f>
        <v>Archaeology</v>
      </c>
      <c r="K461" s="17" t="str">
        <f>IF('Calculator - Dropdowns'!$D$3="Faculty",$E461,IF('Calculator - Dropdowns'!$D$3=E461,E461,""))</f>
        <v>Faculty of Humanities, Arts and Social Sciences</v>
      </c>
    </row>
    <row r="462" spans="1:11" x14ac:dyDescent="0.2">
      <c r="A462" s="11" t="s">
        <v>4398</v>
      </c>
      <c r="B462" s="11" t="s">
        <v>32965</v>
      </c>
      <c r="C462" s="11" t="s">
        <v>4399</v>
      </c>
      <c r="D462" s="11" t="s">
        <v>209</v>
      </c>
      <c r="E462" s="11" t="s">
        <v>76</v>
      </c>
      <c r="H462" s="17" t="str">
        <f>IF(Table1[[#This Row],[Undergraduate or Postgraduate]]="","",IF('Calculator - Dropdowns'!$D$6="Programme",$C462&amp;": "&amp;A462,IF($C462&amp;": "&amp;A462='Calculator - Dropdowns'!$D$6,$C462&amp;": "&amp;A462,"")))</f>
        <v>MSc Bioarchaeology (Forensic Anthropology) (Part-Time): PTS2GAEGAE17</v>
      </c>
      <c r="I462" s="17" t="str">
        <f>IF(Table1[[#This Row],[Department]]="","",IF('Calculator - Dropdowns'!$D$5="Postgraduate Taught or Undergraduate",$B462,IF($B462='Calculator - Dropdowns'!$D$5,$B462,"")))</f>
        <v>Postgraduate Taught</v>
      </c>
      <c r="J462" s="17" t="str">
        <f>IF(Table1[[#This Row],[Faculty]]="","",IF('Calculator - Dropdowns'!$D$4="Department",$D462,IF($D462='Calculator - Dropdowns'!$D$4,$D462,"")))</f>
        <v>Archaeology</v>
      </c>
      <c r="K462" s="17" t="str">
        <f>IF('Calculator - Dropdowns'!$D$3="Faculty",$E462,IF('Calculator - Dropdowns'!$D$3=E462,E462,""))</f>
        <v>Faculty of Humanities, Arts and Social Sciences</v>
      </c>
    </row>
    <row r="463" spans="1:11" x14ac:dyDescent="0.2">
      <c r="A463" s="11" t="s">
        <v>4412</v>
      </c>
      <c r="B463" s="11" t="s">
        <v>32965</v>
      </c>
      <c r="C463" s="11" t="s">
        <v>4413</v>
      </c>
      <c r="D463" s="11" t="s">
        <v>209</v>
      </c>
      <c r="E463" s="11" t="s">
        <v>76</v>
      </c>
      <c r="H463" s="17" t="str">
        <f>IF(Table1[[#This Row],[Undergraduate or Postgraduate]]="","",IF('Calculator - Dropdowns'!$D$6="Programme",$C463&amp;": "&amp;A463,IF($C463&amp;": "&amp;A463='Calculator - Dropdowns'!$D$6,$C463&amp;": "&amp;A463,"")))</f>
        <v>MSc Experimental Archaeology (Part-Time): PTS2HPSHPS05</v>
      </c>
      <c r="I463" s="17" t="str">
        <f>IF(Table1[[#This Row],[Department]]="","",IF('Calculator - Dropdowns'!$D$5="Postgraduate Taught or Undergraduate",$B463,IF($B463='Calculator - Dropdowns'!$D$5,$B463,"")))</f>
        <v>Postgraduate Taught</v>
      </c>
      <c r="J463" s="17" t="str">
        <f>IF(Table1[[#This Row],[Faculty]]="","",IF('Calculator - Dropdowns'!$D$4="Department",$D463,IF($D463='Calculator - Dropdowns'!$D$4,$D463,"")))</f>
        <v>Archaeology</v>
      </c>
      <c r="K463" s="17" t="str">
        <f>IF('Calculator - Dropdowns'!$D$3="Faculty",$E463,IF('Calculator - Dropdowns'!$D$3=E463,E463,""))</f>
        <v>Faculty of Humanities, Arts and Social Sciences</v>
      </c>
    </row>
    <row r="464" spans="1:11" x14ac:dyDescent="0.2">
      <c r="A464" s="11" t="s">
        <v>4200</v>
      </c>
      <c r="B464" s="11" t="s">
        <v>32965</v>
      </c>
      <c r="C464" s="11" t="s">
        <v>4201</v>
      </c>
      <c r="D464" s="11" t="s">
        <v>172</v>
      </c>
      <c r="E464" s="11" t="s">
        <v>76</v>
      </c>
      <c r="H464" s="17" t="str">
        <f>IF(Table1[[#This Row],[Undergraduate or Postgraduate]]="","",IF('Calculator - Dropdowns'!$D$6="Programme",$C464&amp;": "&amp;A464,IF($C464&amp;": "&amp;A464='Calculator - Dropdowns'!$D$6,$C464&amp;": "&amp;A464,"")))</f>
        <v>MA Classics and Ancient History (Part-Time): PTA2CTHCTH04</v>
      </c>
      <c r="I464" s="17" t="str">
        <f>IF(Table1[[#This Row],[Department]]="","",IF('Calculator - Dropdowns'!$D$5="Postgraduate Taught or Undergraduate",$B464,IF($B464='Calculator - Dropdowns'!$D$5,$B464,"")))</f>
        <v>Postgraduate Taught</v>
      </c>
      <c r="J464" s="17" t="str">
        <f>IF(Table1[[#This Row],[Faculty]]="","",IF('Calculator - Dropdowns'!$D$4="Department",$D464,IF($D464='Calculator - Dropdowns'!$D$4,$D464,"")))</f>
        <v>Classics and Ancient History</v>
      </c>
      <c r="K464" s="17" t="str">
        <f>IF('Calculator - Dropdowns'!$D$3="Faculty",$E464,IF('Calculator - Dropdowns'!$D$3=E464,E464,""))</f>
        <v>Faculty of Humanities, Arts and Social Sciences</v>
      </c>
    </row>
    <row r="465" spans="1:11" x14ac:dyDescent="0.2">
      <c r="A465" s="11" t="s">
        <v>32045</v>
      </c>
      <c r="B465" s="11" t="s">
        <v>32965</v>
      </c>
      <c r="C465" s="11" t="s">
        <v>32697</v>
      </c>
      <c r="D465" s="11" t="s">
        <v>205</v>
      </c>
      <c r="E465" s="11" t="s">
        <v>76</v>
      </c>
      <c r="H465" s="17" t="str">
        <f>IF(Table1[[#This Row],[Undergraduate or Postgraduate]]="","",IF('Calculator - Dropdowns'!$D$6="Programme",$C465&amp;": "&amp;A465,IF($C465&amp;": "&amp;A465='Calculator - Dropdowns'!$D$6,$C465&amp;": "&amp;A465,"")))</f>
        <v>MA Social Media Management (Part-Time): PTA2CMMCMM01</v>
      </c>
      <c r="I465" s="17" t="str">
        <f>IF(Table1[[#This Row],[Department]]="","",IF('Calculator - Dropdowns'!$D$5="Postgraduate Taught or Undergraduate",$B465,IF($B465='Calculator - Dropdowns'!$D$5,$B465,"")))</f>
        <v>Postgraduate Taught</v>
      </c>
      <c r="J465" s="17" t="str">
        <f>IF(Table1[[#This Row],[Faculty]]="","",IF('Calculator - Dropdowns'!$D$4="Department",$D465,IF($D465='Calculator - Dropdowns'!$D$4,$D465,"")))</f>
        <v>Communications Studies</v>
      </c>
      <c r="K465" s="17" t="str">
        <f>IF('Calculator - Dropdowns'!$D$3="Faculty",$E465,IF('Calculator - Dropdowns'!$D$3=E465,E465,""))</f>
        <v>Faculty of Humanities, Arts and Social Sciences</v>
      </c>
    </row>
    <row r="466" spans="1:11" x14ac:dyDescent="0.2">
      <c r="A466" s="11" t="s">
        <v>32047</v>
      </c>
      <c r="B466" s="11" t="s">
        <v>32965</v>
      </c>
      <c r="C466" s="11" t="s">
        <v>32699</v>
      </c>
      <c r="D466" s="11" t="s">
        <v>205</v>
      </c>
      <c r="E466" s="11" t="s">
        <v>76</v>
      </c>
      <c r="H466" s="17" t="str">
        <f>IF(Table1[[#This Row],[Undergraduate or Postgraduate]]="","",IF('Calculator - Dropdowns'!$D$6="Programme",$C466&amp;": "&amp;A466,IF($C466&amp;": "&amp;A466='Calculator - Dropdowns'!$D$6,$C466&amp;": "&amp;A466,"")))</f>
        <v>MA Social Media and Digital Marketing (Part-Time): PTA2CMMCMM02</v>
      </c>
      <c r="I466" s="17" t="str">
        <f>IF(Table1[[#This Row],[Department]]="","",IF('Calculator - Dropdowns'!$D$5="Postgraduate Taught or Undergraduate",$B466,IF($B466='Calculator - Dropdowns'!$D$5,$B466,"")))</f>
        <v>Postgraduate Taught</v>
      </c>
      <c r="J466" s="17" t="str">
        <f>IF(Table1[[#This Row],[Faculty]]="","",IF('Calculator - Dropdowns'!$D$4="Department",$D466,IF($D466='Calculator - Dropdowns'!$D$4,$D466,"")))</f>
        <v>Communications Studies</v>
      </c>
      <c r="K466" s="17" t="str">
        <f>IF('Calculator - Dropdowns'!$D$3="Faculty",$E466,IF('Calculator - Dropdowns'!$D$3=E466,E466,""))</f>
        <v>Faculty of Humanities, Arts and Social Sciences</v>
      </c>
    </row>
    <row r="467" spans="1:11" x14ac:dyDescent="0.2">
      <c r="A467" s="11" t="s">
        <v>4216</v>
      </c>
      <c r="B467" s="11" t="s">
        <v>32965</v>
      </c>
      <c r="C467" s="11" t="s">
        <v>4217</v>
      </c>
      <c r="D467" s="11" t="s">
        <v>205</v>
      </c>
      <c r="E467" s="11" t="s">
        <v>76</v>
      </c>
      <c r="H467" s="17" t="str">
        <f>IF(Table1[[#This Row],[Undergraduate or Postgraduate]]="","",IF('Calculator - Dropdowns'!$D$6="Programme",$C467&amp;": "&amp;A467,IF($C467&amp;": "&amp;A467='Calculator - Dropdowns'!$D$6,$C467&amp;": "&amp;A467,"")))</f>
        <v>MA Media and Communications (Part-Time): PTA2EGLEGL08</v>
      </c>
      <c r="I467" s="17" t="str">
        <f>IF(Table1[[#This Row],[Department]]="","",IF('Calculator - Dropdowns'!$D$5="Postgraduate Taught or Undergraduate",$B467,IF($B467='Calculator - Dropdowns'!$D$5,$B467,"")))</f>
        <v>Postgraduate Taught</v>
      </c>
      <c r="J467" s="17" t="str">
        <f>IF(Table1[[#This Row],[Faculty]]="","",IF('Calculator - Dropdowns'!$D$4="Department",$D467,IF($D467='Calculator - Dropdowns'!$D$4,$D467,"")))</f>
        <v>Communications Studies</v>
      </c>
      <c r="K467" s="17" t="str">
        <f>IF('Calculator - Dropdowns'!$D$3="Faculty",$E467,IF('Calculator - Dropdowns'!$D$3=E467,E467,""))</f>
        <v>Faculty of Humanities, Arts and Social Sciences</v>
      </c>
    </row>
    <row r="468" spans="1:11" x14ac:dyDescent="0.2">
      <c r="A468" s="11" t="s">
        <v>31995</v>
      </c>
      <c r="B468" s="11" t="s">
        <v>32965</v>
      </c>
      <c r="C468" s="11" t="s">
        <v>32399</v>
      </c>
      <c r="D468" s="11" t="s">
        <v>1141</v>
      </c>
      <c r="E468" s="11" t="s">
        <v>76</v>
      </c>
      <c r="H468" s="17" t="str">
        <f>IF(Table1[[#This Row],[Undergraduate or Postgraduate]]="","",IF('Calculator - Dropdowns'!$D$6="Programme",$C468&amp;": "&amp;A468,IF($C468&amp;": "&amp;A468='Calculator - Dropdowns'!$D$6,$C468&amp;": "&amp;A468,"")))</f>
        <v>MSc Security and Data Science (Part-Time): PTS2HPSHPS10</v>
      </c>
      <c r="I468" s="17" t="str">
        <f>IF(Table1[[#This Row],[Department]]="","",IF('Calculator - Dropdowns'!$D$5="Postgraduate Taught or Undergraduate",$B468,IF($B468='Calculator - Dropdowns'!$D$5,$B468,"")))</f>
        <v>Postgraduate Taught</v>
      </c>
      <c r="J468" s="17" t="str">
        <f>IF(Table1[[#This Row],[Faculty]]="","",IF('Calculator - Dropdowns'!$D$4="Department",$D468,IF($D468='Calculator - Dropdowns'!$D$4,$D468,"")))</f>
        <v>Criminology</v>
      </c>
      <c r="K468" s="17" t="str">
        <f>IF('Calculator - Dropdowns'!$D$3="Faculty",$E468,IF('Calculator - Dropdowns'!$D$3=E468,E468,""))</f>
        <v>Faculty of Humanities, Arts and Social Sciences</v>
      </c>
    </row>
    <row r="469" spans="1:11" x14ac:dyDescent="0.2">
      <c r="A469" s="11" t="s">
        <v>4204</v>
      </c>
      <c r="B469" s="11" t="s">
        <v>32965</v>
      </c>
      <c r="C469" s="11" t="s">
        <v>4205</v>
      </c>
      <c r="D469" s="11" t="s">
        <v>177</v>
      </c>
      <c r="E469" s="11" t="s">
        <v>76</v>
      </c>
      <c r="H469" s="17" t="str">
        <f>IF(Table1[[#This Row],[Undergraduate or Postgraduate]]="","",IF('Calculator - Dropdowns'!$D$6="Programme",$C469&amp;": "&amp;A469,IF($C469&amp;": "&amp;A469='Calculator - Dropdowns'!$D$6,$C469&amp;": "&amp;A469,"")))</f>
        <v>MA Theatre Practice (Applied Theatre) (Part-Time): PTA2DRADRA01</v>
      </c>
      <c r="I469" s="17" t="str">
        <f>IF(Table1[[#This Row],[Department]]="","",IF('Calculator - Dropdowns'!$D$5="Postgraduate Taught or Undergraduate",$B469,IF($B469='Calculator - Dropdowns'!$D$5,$B469,"")))</f>
        <v>Postgraduate Taught</v>
      </c>
      <c r="J469" s="17" t="str">
        <f>IF(Table1[[#This Row],[Faculty]]="","",IF('Calculator - Dropdowns'!$D$4="Department",$D469,IF($D469='Calculator - Dropdowns'!$D$4,$D469,"")))</f>
        <v>Drama</v>
      </c>
      <c r="K469" s="17" t="str">
        <f>IF('Calculator - Dropdowns'!$D$3="Faculty",$E469,IF('Calculator - Dropdowns'!$D$3=E469,E469,""))</f>
        <v>Faculty of Humanities, Arts and Social Sciences</v>
      </c>
    </row>
    <row r="470" spans="1:11" x14ac:dyDescent="0.2">
      <c r="A470" s="11" t="s">
        <v>32049</v>
      </c>
      <c r="B470" s="11" t="s">
        <v>32965</v>
      </c>
      <c r="C470" s="11" t="s">
        <v>32701</v>
      </c>
      <c r="D470" s="11" t="s">
        <v>177</v>
      </c>
      <c r="E470" s="11" t="s">
        <v>76</v>
      </c>
      <c r="H470" s="17" t="str">
        <f>IF(Table1[[#This Row],[Undergraduate or Postgraduate]]="","",IF('Calculator - Dropdowns'!$D$6="Programme",$C470&amp;": "&amp;A470,IF($C470&amp;": "&amp;A470='Calculator - Dropdowns'!$D$6,$C470&amp;": "&amp;A470,"")))</f>
        <v>MA Screen Acting and Performance (Part-Time): PTA2DRADRA02</v>
      </c>
      <c r="I470" s="17" t="str">
        <f>IF(Table1[[#This Row],[Department]]="","",IF('Calculator - Dropdowns'!$D$5="Postgraduate Taught or Undergraduate",$B470,IF($B470='Calculator - Dropdowns'!$D$5,$B470,"")))</f>
        <v>Postgraduate Taught</v>
      </c>
      <c r="J470" s="17" t="str">
        <f>IF(Table1[[#This Row],[Faculty]]="","",IF('Calculator - Dropdowns'!$D$4="Department",$D470,IF($D470='Calculator - Dropdowns'!$D$4,$D470,"")))</f>
        <v>Drama</v>
      </c>
      <c r="K470" s="17" t="str">
        <f>IF('Calculator - Dropdowns'!$D$3="Faculty",$E470,IF('Calculator - Dropdowns'!$D$3=E470,E470,""))</f>
        <v>Faculty of Humanities, Arts and Social Sciences</v>
      </c>
    </row>
    <row r="471" spans="1:11" x14ac:dyDescent="0.2">
      <c r="A471" s="11" t="s">
        <v>4210</v>
      </c>
      <c r="B471" s="11" t="s">
        <v>32965</v>
      </c>
      <c r="C471" s="11" t="s">
        <v>4211</v>
      </c>
      <c r="D471" s="11" t="s">
        <v>177</v>
      </c>
      <c r="E471" s="11" t="s">
        <v>76</v>
      </c>
      <c r="H471" s="17" t="str">
        <f>IF(Table1[[#This Row],[Undergraduate or Postgraduate]]="","",IF('Calculator - Dropdowns'!$D$6="Programme",$C471&amp;": "&amp;A471,IF($C471&amp;": "&amp;A471='Calculator - Dropdowns'!$D$6,$C471&amp;": "&amp;A471,"")))</f>
        <v>MA Creativity: Innovation and Business (Part-Time): PTA2EGLEGL05</v>
      </c>
      <c r="I471" s="17" t="str">
        <f>IF(Table1[[#This Row],[Department]]="","",IF('Calculator - Dropdowns'!$D$5="Postgraduate Taught or Undergraduate",$B471,IF($B471='Calculator - Dropdowns'!$D$5,$B471,"")))</f>
        <v>Postgraduate Taught</v>
      </c>
      <c r="J471" s="17" t="str">
        <f>IF(Table1[[#This Row],[Faculty]]="","",IF('Calculator - Dropdowns'!$D$4="Department",$D471,IF($D471='Calculator - Dropdowns'!$D$4,$D471,"")))</f>
        <v>Drama</v>
      </c>
      <c r="K471" s="17" t="str">
        <f>IF('Calculator - Dropdowns'!$D$3="Faculty",$E471,IF('Calculator - Dropdowns'!$D$3=E471,E471,""))</f>
        <v>Faculty of Humanities, Arts and Social Sciences</v>
      </c>
    </row>
    <row r="472" spans="1:11" x14ac:dyDescent="0.2">
      <c r="A472" s="11" t="s">
        <v>4288</v>
      </c>
      <c r="B472" s="11" t="s">
        <v>32965</v>
      </c>
      <c r="C472" s="11" t="s">
        <v>4289</v>
      </c>
      <c r="D472" s="11" t="s">
        <v>177</v>
      </c>
      <c r="E472" s="11" t="s">
        <v>76</v>
      </c>
      <c r="H472" s="17" t="str">
        <f>IF(Table1[[#This Row],[Undergraduate or Postgraduate]]="","",IF('Calculator - Dropdowns'!$D$6="Programme",$C472&amp;": "&amp;A472,IF($C472&amp;": "&amp;A472='Calculator - Dropdowns'!$D$6,$C472&amp;": "&amp;A472,"")))</f>
        <v>MA Theatre Practice (Part-Time): PTA2SPASPA03</v>
      </c>
      <c r="I472" s="17" t="str">
        <f>IF(Table1[[#This Row],[Department]]="","",IF('Calculator - Dropdowns'!$D$5="Postgraduate Taught or Undergraduate",$B472,IF($B472='Calculator - Dropdowns'!$D$5,$B472,"")))</f>
        <v>Postgraduate Taught</v>
      </c>
      <c r="J472" s="17" t="str">
        <f>IF(Table1[[#This Row],[Faculty]]="","",IF('Calculator - Dropdowns'!$D$4="Department",$D472,IF($D472='Calculator - Dropdowns'!$D$4,$D472,"")))</f>
        <v>Drama</v>
      </c>
      <c r="K472" s="17" t="str">
        <f>IF('Calculator - Dropdowns'!$D$3="Faculty",$E472,IF('Calculator - Dropdowns'!$D$3=E472,E472,""))</f>
        <v>Faculty of Humanities, Arts and Social Sciences</v>
      </c>
    </row>
    <row r="473" spans="1:11" ht="25.5" x14ac:dyDescent="0.2">
      <c r="A473" s="11" t="s">
        <v>4293</v>
      </c>
      <c r="B473" s="11" t="s">
        <v>32965</v>
      </c>
      <c r="C473" s="11" t="s">
        <v>4294</v>
      </c>
      <c r="D473" s="11" t="s">
        <v>180</v>
      </c>
      <c r="E473" s="11" t="s">
        <v>76</v>
      </c>
      <c r="H473" s="17" t="str">
        <f>IF(Table1[[#This Row],[Undergraduate or Postgraduate]]="","",IF('Calculator - Dropdowns'!$D$6="Programme",$C473&amp;": "&amp;A473,IF($C473&amp;": "&amp;A473='Calculator - Dropdowns'!$D$6,$C473&amp;": "&amp;A473,"")))</f>
        <v>MEd Teaching English to Speakers of Other Languages (Part-Time): PTD2EDUEDU29</v>
      </c>
      <c r="I473" s="17" t="str">
        <f>IF(Table1[[#This Row],[Department]]="","",IF('Calculator - Dropdowns'!$D$5="Postgraduate Taught or Undergraduate",$B473,IF($B473='Calculator - Dropdowns'!$D$5,$B473,"")))</f>
        <v>Postgraduate Taught</v>
      </c>
      <c r="J473" s="17" t="str">
        <f>IF(Table1[[#This Row],[Faculty]]="","",IF('Calculator - Dropdowns'!$D$4="Department",$D473,IF($D473='Calculator - Dropdowns'!$D$4,$D473,"")))</f>
        <v>School of Education</v>
      </c>
      <c r="K473" s="17" t="str">
        <f>IF('Calculator - Dropdowns'!$D$3="Faculty",$E473,IF('Calculator - Dropdowns'!$D$3=E473,E473,""))</f>
        <v>Faculty of Humanities, Arts and Social Sciences</v>
      </c>
    </row>
    <row r="474" spans="1:11" x14ac:dyDescent="0.2">
      <c r="A474" s="11" t="s">
        <v>4374</v>
      </c>
      <c r="B474" s="11" t="s">
        <v>32965</v>
      </c>
      <c r="C474" s="11" t="s">
        <v>4375</v>
      </c>
      <c r="D474" s="11" t="s">
        <v>180</v>
      </c>
      <c r="E474" s="11" t="s">
        <v>76</v>
      </c>
      <c r="H474" s="17" t="str">
        <f>IF(Table1[[#This Row],[Undergraduate or Postgraduate]]="","",IF('Calculator - Dropdowns'!$D$6="Programme",$C474&amp;": "&amp;A474,IF($C474&amp;": "&amp;A474='Calculator - Dropdowns'!$D$6,$C474&amp;": "&amp;A474,"")))</f>
        <v>MSc Educational Research (Part-Time): PTS2EDUEDU03</v>
      </c>
      <c r="I474" s="17" t="str">
        <f>IF(Table1[[#This Row],[Department]]="","",IF('Calculator - Dropdowns'!$D$5="Postgraduate Taught or Undergraduate",$B474,IF($B474='Calculator - Dropdowns'!$D$5,$B474,"")))</f>
        <v>Postgraduate Taught</v>
      </c>
      <c r="J474" s="17" t="str">
        <f>IF(Table1[[#This Row],[Faculty]]="","",IF('Calculator - Dropdowns'!$D$4="Department",$D474,IF($D474='Calculator - Dropdowns'!$D$4,$D474,"")))</f>
        <v>School of Education</v>
      </c>
      <c r="K474" s="17" t="str">
        <f>IF('Calculator - Dropdowns'!$D$3="Faculty",$E474,IF('Calculator - Dropdowns'!$D$3=E474,E474,""))</f>
        <v>Faculty of Humanities, Arts and Social Sciences</v>
      </c>
    </row>
    <row r="475" spans="1:11" ht="25.5" x14ac:dyDescent="0.2">
      <c r="A475" s="11" t="s">
        <v>4197</v>
      </c>
      <c r="B475" s="11" t="s">
        <v>32965</v>
      </c>
      <c r="C475" s="11" t="s">
        <v>32694</v>
      </c>
      <c r="D475" s="11" t="s">
        <v>191</v>
      </c>
      <c r="E475" s="11" t="s">
        <v>76</v>
      </c>
      <c r="H475" s="17" t="str">
        <f>IF(Table1[[#This Row],[Undergraduate or Postgraduate]]="","",IF('Calculator - Dropdowns'!$D$6="Programme",$C475&amp;": "&amp;A475,IF($C475&amp;": "&amp;A475='Calculator - Dropdowns'!$D$6,$C475&amp;": "&amp;A475,"")))</f>
        <v>MA Writing for Children and Young Adults (Part-Time, Online, 2-year): PNA2EGLEGL01</v>
      </c>
      <c r="I475" s="17" t="str">
        <f>IF(Table1[[#This Row],[Department]]="","",IF('Calculator - Dropdowns'!$D$5="Postgraduate Taught or Undergraduate",$B475,IF($B475='Calculator - Dropdowns'!$D$5,$B475,"")))</f>
        <v>Postgraduate Taught</v>
      </c>
      <c r="J475" s="17" t="str">
        <f>IF(Table1[[#This Row],[Faculty]]="","",IF('Calculator - Dropdowns'!$D$4="Department",$D475,IF($D475='Calculator - Dropdowns'!$D$4,$D475,"")))</f>
        <v>English and Creative Writing</v>
      </c>
      <c r="K475" s="17" t="str">
        <f>IF('Calculator - Dropdowns'!$D$3="Faculty",$E475,IF('Calculator - Dropdowns'!$D$3=E475,E475,""))</f>
        <v>Faculty of Humanities, Arts and Social Sciences</v>
      </c>
    </row>
    <row r="476" spans="1:11" x14ac:dyDescent="0.2">
      <c r="A476" s="11" t="s">
        <v>4206</v>
      </c>
      <c r="B476" s="11" t="s">
        <v>32965</v>
      </c>
      <c r="C476" s="11" t="s">
        <v>4207</v>
      </c>
      <c r="D476" s="11" t="s">
        <v>191</v>
      </c>
      <c r="E476" s="11" t="s">
        <v>76</v>
      </c>
      <c r="H476" s="17" t="str">
        <f>IF(Table1[[#This Row],[Undergraduate or Postgraduate]]="","",IF('Calculator - Dropdowns'!$D$6="Programme",$C476&amp;": "&amp;A476,IF($C476&amp;": "&amp;A476='Calculator - Dropdowns'!$D$6,$C476&amp;": "&amp;A476,"")))</f>
        <v>MA Creative Writing (Part-Time): PTA2EGLEGL03</v>
      </c>
      <c r="I476" s="17" t="str">
        <f>IF(Table1[[#This Row],[Department]]="","",IF('Calculator - Dropdowns'!$D$5="Postgraduate Taught or Undergraduate",$B476,IF($B476='Calculator - Dropdowns'!$D$5,$B476,"")))</f>
        <v>Postgraduate Taught</v>
      </c>
      <c r="J476" s="17" t="str">
        <f>IF(Table1[[#This Row],[Faculty]]="","",IF('Calculator - Dropdowns'!$D$4="Department",$D476,IF($D476='Calculator - Dropdowns'!$D$4,$D476,"")))</f>
        <v>English and Creative Writing</v>
      </c>
      <c r="K476" s="17" t="str">
        <f>IF('Calculator - Dropdowns'!$D$3="Faculty",$E476,IF('Calculator - Dropdowns'!$D$3=E476,E476,""))</f>
        <v>Faculty of Humanities, Arts and Social Sciences</v>
      </c>
    </row>
    <row r="477" spans="1:11" x14ac:dyDescent="0.2">
      <c r="A477" s="11" t="s">
        <v>4208</v>
      </c>
      <c r="B477" s="11" t="s">
        <v>32965</v>
      </c>
      <c r="C477" s="11" t="s">
        <v>4209</v>
      </c>
      <c r="D477" s="11" t="s">
        <v>191</v>
      </c>
      <c r="E477" s="11" t="s">
        <v>76</v>
      </c>
      <c r="H477" s="17" t="str">
        <f>IF(Table1[[#This Row],[Undergraduate or Postgraduate]]="","",IF('Calculator - Dropdowns'!$D$6="Programme",$C477&amp;": "&amp;A477,IF($C477&amp;": "&amp;A477='Calculator - Dropdowns'!$D$6,$C477&amp;": "&amp;A477,"")))</f>
        <v>MA English Literary Studies (Part-Time): PTA2EGLEGL04</v>
      </c>
      <c r="I477" s="17" t="str">
        <f>IF(Table1[[#This Row],[Department]]="","",IF('Calculator - Dropdowns'!$D$5="Postgraduate Taught or Undergraduate",$B477,IF($B477='Calculator - Dropdowns'!$D$5,$B477,"")))</f>
        <v>Postgraduate Taught</v>
      </c>
      <c r="J477" s="17" t="str">
        <f>IF(Table1[[#This Row],[Faculty]]="","",IF('Calculator - Dropdowns'!$D$4="Department",$D477,IF($D477='Calculator - Dropdowns'!$D$4,$D477,"")))</f>
        <v>English and Creative Writing</v>
      </c>
      <c r="K477" s="17" t="str">
        <f>IF('Calculator - Dropdowns'!$D$3="Faculty",$E477,IF('Calculator - Dropdowns'!$D$3=E477,E477,""))</f>
        <v>Faculty of Humanities, Arts and Social Sciences</v>
      </c>
    </row>
    <row r="478" spans="1:11" x14ac:dyDescent="0.2">
      <c r="A478" s="11" t="s">
        <v>4212</v>
      </c>
      <c r="B478" s="11" t="s">
        <v>32965</v>
      </c>
      <c r="C478" s="11" t="s">
        <v>4213</v>
      </c>
      <c r="D478" s="11" t="s">
        <v>191</v>
      </c>
      <c r="E478" s="11" t="s">
        <v>76</v>
      </c>
      <c r="H478" s="17" t="str">
        <f>IF(Table1[[#This Row],[Undergraduate or Postgraduate]]="","",IF('Calculator - Dropdowns'!$D$6="Programme",$C478&amp;": "&amp;A478,IF($C478&amp;": "&amp;A478='Calculator - Dropdowns'!$D$6,$C478&amp;": "&amp;A478,"")))</f>
        <v>MA Publishing (Part-time): PTA2EGLEGL06</v>
      </c>
      <c r="I478" s="17" t="str">
        <f>IF(Table1[[#This Row],[Department]]="","",IF('Calculator - Dropdowns'!$D$5="Postgraduate Taught or Undergraduate",$B478,IF($B478='Calculator - Dropdowns'!$D$5,$B478,"")))</f>
        <v>Postgraduate Taught</v>
      </c>
      <c r="J478" s="17" t="str">
        <f>IF(Table1[[#This Row],[Faculty]]="","",IF('Calculator - Dropdowns'!$D$4="Department",$D478,IF($D478='Calculator - Dropdowns'!$D$4,$D478,"")))</f>
        <v>English and Creative Writing</v>
      </c>
      <c r="K478" s="17" t="str">
        <f>IF('Calculator - Dropdowns'!$D$3="Faculty",$E478,IF('Calculator - Dropdowns'!$D$3=E478,E478,""))</f>
        <v>Faculty of Humanities, Arts and Social Sciences</v>
      </c>
    </row>
    <row r="479" spans="1:11" x14ac:dyDescent="0.2">
      <c r="A479" s="11" t="s">
        <v>33899</v>
      </c>
      <c r="B479" s="11" t="s">
        <v>32965</v>
      </c>
      <c r="C479" s="11" t="s">
        <v>33900</v>
      </c>
      <c r="D479" s="11" t="s">
        <v>191</v>
      </c>
      <c r="E479" s="11" t="s">
        <v>76</v>
      </c>
      <c r="H479" s="17" t="str">
        <f>IF(Table1[[#This Row],[Undergraduate or Postgraduate]]="","",IF('Calculator - Dropdowns'!$D$6="Programme",$C479&amp;": "&amp;A479,IF($C479&amp;": "&amp;A479='Calculator - Dropdowns'!$D$6,$C479&amp;": "&amp;A479,"")))</f>
        <v>MA Shakespeare and Renaissance Studies (Part-Time): PTA2EGLEGL09</v>
      </c>
      <c r="I479" s="17" t="str">
        <f>IF(Table1[[#This Row],[Department]]="","",IF('Calculator - Dropdowns'!$D$5="Postgraduate Taught or Undergraduate",$B479,IF($B479='Calculator - Dropdowns'!$D$5,$B479,"")))</f>
        <v>Postgraduate Taught</v>
      </c>
      <c r="J479" s="17" t="str">
        <f>IF(Table1[[#This Row],[Faculty]]="","",IF('Calculator - Dropdowns'!$D$4="Department",$D479,IF($D479='Calculator - Dropdowns'!$D$4,$D479,"")))</f>
        <v>English and Creative Writing</v>
      </c>
      <c r="K479" s="17" t="str">
        <f>IF('Calculator - Dropdowns'!$D$3="Faculty",$E479,IF('Calculator - Dropdowns'!$D$3=E479,E479,""))</f>
        <v>Faculty of Humanities, Arts and Social Sciences</v>
      </c>
    </row>
    <row r="480" spans="1:11" x14ac:dyDescent="0.2">
      <c r="A480" s="11" t="s">
        <v>33901</v>
      </c>
      <c r="B480" s="11" t="s">
        <v>32965</v>
      </c>
      <c r="C480" s="11" t="s">
        <v>33902</v>
      </c>
      <c r="D480" s="11" t="s">
        <v>191</v>
      </c>
      <c r="E480" s="11" t="s">
        <v>76</v>
      </c>
      <c r="H480" s="17" t="str">
        <f>IF(Table1[[#This Row],[Undergraduate or Postgraduate]]="","",IF('Calculator - Dropdowns'!$D$6="Programme",$C480&amp;": "&amp;A480,IF($C480&amp;": "&amp;A480='Calculator - Dropdowns'!$D$6,$C480&amp;": "&amp;A480,"")))</f>
        <v>MA World Literatures (Part-Time): PTA2EGLEGL10</v>
      </c>
      <c r="I480" s="17" t="str">
        <f>IF(Table1[[#This Row],[Department]]="","",IF('Calculator - Dropdowns'!$D$5="Postgraduate Taught or Undergraduate",$B480,IF($B480='Calculator - Dropdowns'!$D$5,$B480,"")))</f>
        <v>Postgraduate Taught</v>
      </c>
      <c r="J480" s="17" t="str">
        <f>IF(Table1[[#This Row],[Faculty]]="","",IF('Calculator - Dropdowns'!$D$4="Department",$D480,IF($D480='Calculator - Dropdowns'!$D$4,$D480,"")))</f>
        <v>English and Creative Writing</v>
      </c>
      <c r="K480" s="17" t="str">
        <f>IF('Calculator - Dropdowns'!$D$3="Faculty",$E480,IF('Calculator - Dropdowns'!$D$3=E480,E480,""))</f>
        <v>Faculty of Humanities, Arts and Social Sciences</v>
      </c>
    </row>
    <row r="481" spans="1:11" x14ac:dyDescent="0.2">
      <c r="A481" s="11" t="s">
        <v>33903</v>
      </c>
      <c r="B481" s="11" t="s">
        <v>32965</v>
      </c>
      <c r="C481" s="11" t="s">
        <v>33904</v>
      </c>
      <c r="D481" s="11" t="s">
        <v>191</v>
      </c>
      <c r="E481" s="11" t="s">
        <v>76</v>
      </c>
      <c r="H481" s="17" t="str">
        <f>IF(Table1[[#This Row],[Undergraduate or Postgraduate]]="","",IF('Calculator - Dropdowns'!$D$6="Programme",$C481&amp;": "&amp;A481,IF($C481&amp;": "&amp;A481='Calculator - Dropdowns'!$D$6,$C481&amp;": "&amp;A481,"")))</f>
        <v>MA Modern and Contemporary Literature (Part-Time): PTA2EGLEGL11</v>
      </c>
      <c r="I481" s="17" t="str">
        <f>IF(Table1[[#This Row],[Department]]="","",IF('Calculator - Dropdowns'!$D$5="Postgraduate Taught or Undergraduate",$B481,IF($B481='Calculator - Dropdowns'!$D$5,$B481,"")))</f>
        <v>Postgraduate Taught</v>
      </c>
      <c r="J481" s="17" t="str">
        <f>IF(Table1[[#This Row],[Faculty]]="","",IF('Calculator - Dropdowns'!$D$4="Department",$D481,IF($D481='Calculator - Dropdowns'!$D$4,$D481,"")))</f>
        <v>English and Creative Writing</v>
      </c>
      <c r="K481" s="17" t="str">
        <f>IF('Calculator - Dropdowns'!$D$3="Faculty",$E481,IF('Calculator - Dropdowns'!$D$3=E481,E481,""))</f>
        <v>Faculty of Humanities, Arts and Social Sciences</v>
      </c>
    </row>
    <row r="482" spans="1:11" x14ac:dyDescent="0.2">
      <c r="A482" s="11" t="s">
        <v>33905</v>
      </c>
      <c r="B482" s="11" t="s">
        <v>32965</v>
      </c>
      <c r="C482" s="11" t="s">
        <v>33906</v>
      </c>
      <c r="D482" s="11" t="s">
        <v>191</v>
      </c>
      <c r="E482" s="11" t="s">
        <v>76</v>
      </c>
      <c r="H482" s="17" t="str">
        <f>IF(Table1[[#This Row],[Undergraduate or Postgraduate]]="","",IF('Calculator - Dropdowns'!$D$6="Programme",$C482&amp;": "&amp;A482,IF($C482&amp;": "&amp;A482='Calculator - Dropdowns'!$D$6,$C482&amp;": "&amp;A482,"")))</f>
        <v>MA Nature Writing (Part-Time): PTA2EGLEGL12</v>
      </c>
      <c r="I482" s="17" t="str">
        <f>IF(Table1[[#This Row],[Department]]="","",IF('Calculator - Dropdowns'!$D$5="Postgraduate Taught or Undergraduate",$B482,IF($B482='Calculator - Dropdowns'!$D$5,$B482,"")))</f>
        <v>Postgraduate Taught</v>
      </c>
      <c r="J482" s="17" t="str">
        <f>IF(Table1[[#This Row],[Faculty]]="","",IF('Calculator - Dropdowns'!$D$4="Department",$D482,IF($D482='Calculator - Dropdowns'!$D$4,$D482,"")))</f>
        <v>English and Creative Writing</v>
      </c>
      <c r="K482" s="17" t="str">
        <f>IF('Calculator - Dropdowns'!$D$3="Faculty",$E482,IF('Calculator - Dropdowns'!$D$3=E482,E482,""))</f>
        <v>Faculty of Humanities, Arts and Social Sciences</v>
      </c>
    </row>
    <row r="483" spans="1:11" x14ac:dyDescent="0.2">
      <c r="A483" s="11" t="s">
        <v>4214</v>
      </c>
      <c r="B483" s="11" t="s">
        <v>32965</v>
      </c>
      <c r="C483" s="11" t="s">
        <v>4215</v>
      </c>
      <c r="D483" s="11" t="s">
        <v>196</v>
      </c>
      <c r="E483" s="11" t="s">
        <v>76</v>
      </c>
      <c r="H483" s="17" t="str">
        <f>IF(Table1[[#This Row],[Undergraduate or Postgraduate]]="","",IF('Calculator - Dropdowns'!$D$6="Programme",$C483&amp;": "&amp;A483,IF($C483&amp;": "&amp;A483='Calculator - Dropdowns'!$D$6,$C483&amp;": "&amp;A483,"")))</f>
        <v>MA Film and Screen Studies (Part-Time): PTA2EGLEGL07</v>
      </c>
      <c r="I483" s="17" t="str">
        <f>IF(Table1[[#This Row],[Department]]="","",IF('Calculator - Dropdowns'!$D$5="Postgraduate Taught or Undergraduate",$B483,IF($B483='Calculator - Dropdowns'!$D$5,$B483,"")))</f>
        <v>Postgraduate Taught</v>
      </c>
      <c r="J483" s="17" t="str">
        <f>IF(Table1[[#This Row],[Faculty]]="","",IF('Calculator - Dropdowns'!$D$4="Department",$D483,IF($D483='Calculator - Dropdowns'!$D$4,$D483,"")))</f>
        <v>Film</v>
      </c>
      <c r="K483" s="17" t="str">
        <f>IF('Calculator - Dropdowns'!$D$3="Faculty",$E483,IF('Calculator - Dropdowns'!$D$3=E483,E483,""))</f>
        <v>Faculty of Humanities, Arts and Social Sciences</v>
      </c>
    </row>
    <row r="484" spans="1:11" ht="25.5" x14ac:dyDescent="0.2">
      <c r="A484" s="11" t="s">
        <v>4218</v>
      </c>
      <c r="B484" s="11" t="s">
        <v>32965</v>
      </c>
      <c r="C484" s="11" t="s">
        <v>4219</v>
      </c>
      <c r="D484" s="11" t="s">
        <v>206</v>
      </c>
      <c r="E484" s="11" t="s">
        <v>76</v>
      </c>
      <c r="H484" s="17" t="str">
        <f>IF(Table1[[#This Row],[Undergraduate or Postgraduate]]="","",IF('Calculator - Dropdowns'!$D$6="Programme",$C484&amp;": "&amp;A484,IF($C484&amp;": "&amp;A484='Calculator - Dropdowns'!$D$6,$C484&amp;": "&amp;A484,"")))</f>
        <v>MA International Heritage Management and Consultancy (Part-Time) - Cornwall: PTA2EGLHPSCA</v>
      </c>
      <c r="I484" s="17" t="str">
        <f>IF(Table1[[#This Row],[Department]]="","",IF('Calculator - Dropdowns'!$D$5="Postgraduate Taught or Undergraduate",$B484,IF($B484='Calculator - Dropdowns'!$D$5,$B484,"")))</f>
        <v>Postgraduate Taught</v>
      </c>
      <c r="J484" s="17" t="str">
        <f>IF(Table1[[#This Row],[Faculty]]="","",IF('Calculator - Dropdowns'!$D$4="Department",$D484,IF($D484='Calculator - Dropdowns'!$D$4,$D484,"")))</f>
        <v>History at Penryn</v>
      </c>
      <c r="K484" s="17" t="str">
        <f>IF('Calculator - Dropdowns'!$D$3="Faculty",$E484,IF('Calculator - Dropdowns'!$D$3=E484,E484,""))</f>
        <v>Faculty of Humanities, Arts and Social Sciences</v>
      </c>
    </row>
    <row r="485" spans="1:11" x14ac:dyDescent="0.2">
      <c r="A485" s="11" t="s">
        <v>4225</v>
      </c>
      <c r="B485" s="11" t="s">
        <v>32965</v>
      </c>
      <c r="C485" s="11" t="s">
        <v>4226</v>
      </c>
      <c r="D485" s="11" t="s">
        <v>217</v>
      </c>
      <c r="E485" s="11" t="s">
        <v>76</v>
      </c>
      <c r="H485" s="17" t="str">
        <f>IF(Table1[[#This Row],[Undergraduate or Postgraduate]]="","",IF('Calculator - Dropdowns'!$D$6="Programme",$C485&amp;": "&amp;A485,IF($C485&amp;": "&amp;A485='Calculator - Dropdowns'!$D$6,$C485&amp;": "&amp;A485,"")))</f>
        <v>MA History (Part-Time): PTA2HPSHPS19</v>
      </c>
      <c r="I485" s="17" t="str">
        <f>IF(Table1[[#This Row],[Department]]="","",IF('Calculator - Dropdowns'!$D$5="Postgraduate Taught or Undergraduate",$B485,IF($B485='Calculator - Dropdowns'!$D$5,$B485,"")))</f>
        <v>Postgraduate Taught</v>
      </c>
      <c r="J485" s="17" t="str">
        <f>IF(Table1[[#This Row],[Faculty]]="","",IF('Calculator - Dropdowns'!$D$4="Department",$D485,IF($D485='Calculator - Dropdowns'!$D$4,$D485,"")))</f>
        <v>History</v>
      </c>
      <c r="K485" s="17" t="str">
        <f>IF('Calculator - Dropdowns'!$D$3="Faculty",$E485,IF('Calculator - Dropdowns'!$D$3=E485,E485,""))</f>
        <v>Faculty of Humanities, Arts and Social Sciences</v>
      </c>
    </row>
    <row r="486" spans="1:11" x14ac:dyDescent="0.2">
      <c r="A486" s="11" t="s">
        <v>4253</v>
      </c>
      <c r="B486" s="11" t="s">
        <v>32965</v>
      </c>
      <c r="C486" s="11" t="s">
        <v>4254</v>
      </c>
      <c r="D486" s="11" t="s">
        <v>217</v>
      </c>
      <c r="E486" s="11" t="s">
        <v>76</v>
      </c>
      <c r="H486" s="17" t="str">
        <f>IF(Table1[[#This Row],[Undergraduate or Postgraduate]]="","",IF('Calculator - Dropdowns'!$D$6="Programme",$C486&amp;": "&amp;A486,IF($C486&amp;": "&amp;A486='Calculator - Dropdowns'!$D$6,$C486&amp;": "&amp;A486,"")))</f>
        <v>MA Cultures and Environments of Health (Part-Time): PTA2HPSHPS49</v>
      </c>
      <c r="I486" s="17" t="str">
        <f>IF(Table1[[#This Row],[Department]]="","",IF('Calculator - Dropdowns'!$D$5="Postgraduate Taught or Undergraduate",$B486,IF($B486='Calculator - Dropdowns'!$D$5,$B486,"")))</f>
        <v>Postgraduate Taught</v>
      </c>
      <c r="J486" s="17" t="str">
        <f>IF(Table1[[#This Row],[Faculty]]="","",IF('Calculator - Dropdowns'!$D$4="Department",$D486,IF($D486='Calculator - Dropdowns'!$D$4,$D486,"")))</f>
        <v>History</v>
      </c>
      <c r="K486" s="17" t="str">
        <f>IF('Calculator - Dropdowns'!$D$3="Faculty",$E486,IF('Calculator - Dropdowns'!$D$3=E486,E486,""))</f>
        <v>Faculty of Humanities, Arts and Social Sciences</v>
      </c>
    </row>
    <row r="487" spans="1:11" ht="25.5" x14ac:dyDescent="0.2">
      <c r="A487" s="11" t="s">
        <v>4259</v>
      </c>
      <c r="B487" s="11" t="s">
        <v>32965</v>
      </c>
      <c r="C487" s="11" t="s">
        <v>4260</v>
      </c>
      <c r="D487" s="11" t="s">
        <v>217</v>
      </c>
      <c r="E487" s="11" t="s">
        <v>76</v>
      </c>
      <c r="H487" s="17" t="str">
        <f>IF(Table1[[#This Row],[Undergraduate or Postgraduate]]="","",IF('Calculator - Dropdowns'!$D$6="Programme",$C487&amp;": "&amp;A487,IF($C487&amp;": "&amp;A487='Calculator - Dropdowns'!$D$6,$C487&amp;": "&amp;A487,"")))</f>
        <v>MA Cultures and Environments of Health (Medical History and Humanities) (Part-Time): PTA2HPSHPS52</v>
      </c>
      <c r="I487" s="17" t="str">
        <f>IF(Table1[[#This Row],[Department]]="","",IF('Calculator - Dropdowns'!$D$5="Postgraduate Taught or Undergraduate",$B487,IF($B487='Calculator - Dropdowns'!$D$5,$B487,"")))</f>
        <v>Postgraduate Taught</v>
      </c>
      <c r="J487" s="17" t="str">
        <f>IF(Table1[[#This Row],[Faculty]]="","",IF('Calculator - Dropdowns'!$D$4="Department",$D487,IF($D487='Calculator - Dropdowns'!$D$4,$D487,"")))</f>
        <v>History</v>
      </c>
      <c r="K487" s="17" t="str">
        <f>IF('Calculator - Dropdowns'!$D$3="Faculty",$E487,IF('Calculator - Dropdowns'!$D$3=E487,E487,""))</f>
        <v>Faculty of Humanities, Arts and Social Sciences</v>
      </c>
    </row>
    <row r="488" spans="1:11" x14ac:dyDescent="0.2">
      <c r="A488" s="11" t="s">
        <v>4280</v>
      </c>
      <c r="B488" s="11" t="s">
        <v>32965</v>
      </c>
      <c r="C488" s="11" t="s">
        <v>4281</v>
      </c>
      <c r="D488" s="11" t="s">
        <v>217</v>
      </c>
      <c r="E488" s="11" t="s">
        <v>76</v>
      </c>
      <c r="H488" s="17" t="str">
        <f>IF(Table1[[#This Row],[Undergraduate or Postgraduate]]="","",IF('Calculator - Dropdowns'!$D$6="Programme",$C488&amp;": "&amp;A488,IF($C488&amp;": "&amp;A488='Calculator - Dropdowns'!$D$6,$C488&amp;": "&amp;A488,"")))</f>
        <v>MA Medieval Studies (Part-Time): PTA2SMLSML06</v>
      </c>
      <c r="I488" s="17" t="str">
        <f>IF(Table1[[#This Row],[Department]]="","",IF('Calculator - Dropdowns'!$D$5="Postgraduate Taught or Undergraduate",$B488,IF($B488='Calculator - Dropdowns'!$D$5,$B488,"")))</f>
        <v>Postgraduate Taught</v>
      </c>
      <c r="J488" s="17" t="str">
        <f>IF(Table1[[#This Row],[Faculty]]="","",IF('Calculator - Dropdowns'!$D$4="Department",$D488,IF($D488='Calculator - Dropdowns'!$D$4,$D488,"")))</f>
        <v>History</v>
      </c>
      <c r="K488" s="17" t="str">
        <f>IF('Calculator - Dropdowns'!$D$3="Faculty",$E488,IF('Calculator - Dropdowns'!$D$3=E488,E488,""))</f>
        <v>Faculty of Humanities, Arts and Social Sciences</v>
      </c>
    </row>
    <row r="489" spans="1:11" x14ac:dyDescent="0.2">
      <c r="A489" s="11" t="s">
        <v>4307</v>
      </c>
      <c r="B489" s="11" t="s">
        <v>32965</v>
      </c>
      <c r="C489" s="11" t="s">
        <v>4308</v>
      </c>
      <c r="D489" s="11" t="s">
        <v>217</v>
      </c>
      <c r="E489" s="11" t="s">
        <v>76</v>
      </c>
      <c r="H489" s="17" t="str">
        <f>IF(Table1[[#This Row],[Undergraduate or Postgraduate]]="","",IF('Calculator - Dropdowns'!$D$6="Programme",$C489&amp;": "&amp;A489,IF($C489&amp;": "&amp;A489='Calculator - Dropdowns'!$D$6,$C489&amp;": "&amp;A489,"")))</f>
        <v>MRes Economic and Social History (Part-Time): PTR2HPSHPS10</v>
      </c>
      <c r="I489" s="17" t="str">
        <f>IF(Table1[[#This Row],[Department]]="","",IF('Calculator - Dropdowns'!$D$5="Postgraduate Taught or Undergraduate",$B489,IF($B489='Calculator - Dropdowns'!$D$5,$B489,"")))</f>
        <v>Postgraduate Taught</v>
      </c>
      <c r="J489" s="17" t="str">
        <f>IF(Table1[[#This Row],[Faculty]]="","",IF('Calculator - Dropdowns'!$D$4="Department",$D489,IF($D489='Calculator - Dropdowns'!$D$4,$D489,"")))</f>
        <v>History</v>
      </c>
      <c r="K489" s="17" t="str">
        <f>IF('Calculator - Dropdowns'!$D$3="Faculty",$E489,IF('Calculator - Dropdowns'!$D$3=E489,E489,""))</f>
        <v>Faculty of Humanities, Arts and Social Sciences</v>
      </c>
    </row>
    <row r="490" spans="1:11" x14ac:dyDescent="0.2">
      <c r="A490" s="11" t="s">
        <v>4262</v>
      </c>
      <c r="B490" s="11" t="s">
        <v>32965</v>
      </c>
      <c r="C490" s="11" t="s">
        <v>4263</v>
      </c>
      <c r="D490" s="11" t="s">
        <v>261</v>
      </c>
      <c r="E490" s="11" t="s">
        <v>76</v>
      </c>
      <c r="H490" s="17" t="str">
        <f>IF(Table1[[#This Row],[Undergraduate or Postgraduate]]="","",IF('Calculator - Dropdowns'!$D$6="Programme",$C490&amp;": "&amp;A490,IF($C490&amp;": "&amp;A490='Calculator - Dropdowns'!$D$6,$C490&amp;": "&amp;A490,"")))</f>
        <v>MA Middle East Studies (Part-Time): PTA2IAIIAI09</v>
      </c>
      <c r="I490" s="17" t="str">
        <f>IF(Table1[[#This Row],[Department]]="","",IF('Calculator - Dropdowns'!$D$5="Postgraduate Taught or Undergraduate",$B490,IF($B490='Calculator - Dropdowns'!$D$5,$B490,"")))</f>
        <v>Postgraduate Taught</v>
      </c>
      <c r="J490" s="17" t="str">
        <f>IF(Table1[[#This Row],[Faculty]]="","",IF('Calculator - Dropdowns'!$D$4="Department",$D490,IF($D490='Calculator - Dropdowns'!$D$4,$D490,"")))</f>
        <v>Institute of Arab and Islamic Studies</v>
      </c>
      <c r="K490" s="17" t="str">
        <f>IF('Calculator - Dropdowns'!$D$3="Faculty",$E490,IF('Calculator - Dropdowns'!$D$3=E490,E490,""))</f>
        <v>Faculty of Humanities, Arts and Social Sciences</v>
      </c>
    </row>
    <row r="491" spans="1:11" x14ac:dyDescent="0.2">
      <c r="A491" s="11" t="s">
        <v>4264</v>
      </c>
      <c r="B491" s="11" t="s">
        <v>32965</v>
      </c>
      <c r="C491" s="11" t="s">
        <v>4265</v>
      </c>
      <c r="D491" s="11" t="s">
        <v>261</v>
      </c>
      <c r="E491" s="11" t="s">
        <v>76</v>
      </c>
      <c r="H491" s="17" t="str">
        <f>IF(Table1[[#This Row],[Undergraduate or Postgraduate]]="","",IF('Calculator - Dropdowns'!$D$6="Programme",$C491&amp;": "&amp;A491,IF($C491&amp;": "&amp;A491='Calculator - Dropdowns'!$D$6,$C491&amp;": "&amp;A491,"")))</f>
        <v>MA Palestine Studies (Part-Time): PTA2IAIIAI10</v>
      </c>
      <c r="I491" s="17" t="str">
        <f>IF(Table1[[#This Row],[Department]]="","",IF('Calculator - Dropdowns'!$D$5="Postgraduate Taught or Undergraduate",$B491,IF($B491='Calculator - Dropdowns'!$D$5,$B491,"")))</f>
        <v>Postgraduate Taught</v>
      </c>
      <c r="J491" s="17" t="str">
        <f>IF(Table1[[#This Row],[Faculty]]="","",IF('Calculator - Dropdowns'!$D$4="Department",$D491,IF($D491='Calculator - Dropdowns'!$D$4,$D491,"")))</f>
        <v>Institute of Arab and Islamic Studies</v>
      </c>
      <c r="K491" s="17" t="str">
        <f>IF('Calculator - Dropdowns'!$D$3="Faculty",$E491,IF('Calculator - Dropdowns'!$D$3=E491,E491,""))</f>
        <v>Faculty of Humanities, Arts and Social Sciences</v>
      </c>
    </row>
    <row r="492" spans="1:11" x14ac:dyDescent="0.2">
      <c r="A492" s="11" t="s">
        <v>4266</v>
      </c>
      <c r="B492" s="11" t="s">
        <v>32965</v>
      </c>
      <c r="C492" s="11" t="s">
        <v>4267</v>
      </c>
      <c r="D492" s="11" t="s">
        <v>261</v>
      </c>
      <c r="E492" s="11" t="s">
        <v>76</v>
      </c>
      <c r="H492" s="17" t="str">
        <f>IF(Table1[[#This Row],[Undergraduate or Postgraduate]]="","",IF('Calculator - Dropdowns'!$D$6="Programme",$C492&amp;": "&amp;A492,IF($C492&amp;": "&amp;A492='Calculator - Dropdowns'!$D$6,$C492&amp;": "&amp;A492,"")))</f>
        <v>MA Kurdish Studies (Part-Time): PTA2IAIIAI11</v>
      </c>
      <c r="I492" s="17" t="str">
        <f>IF(Table1[[#This Row],[Department]]="","",IF('Calculator - Dropdowns'!$D$5="Postgraduate Taught or Undergraduate",$B492,IF($B492='Calculator - Dropdowns'!$D$5,$B492,"")))</f>
        <v>Postgraduate Taught</v>
      </c>
      <c r="J492" s="17" t="str">
        <f>IF(Table1[[#This Row],[Faculty]]="","",IF('Calculator - Dropdowns'!$D$4="Department",$D492,IF($D492='Calculator - Dropdowns'!$D$4,$D492,"")))</f>
        <v>Institute of Arab and Islamic Studies</v>
      </c>
      <c r="K492" s="17" t="str">
        <f>IF('Calculator - Dropdowns'!$D$3="Faculty",$E492,IF('Calculator - Dropdowns'!$D$3=E492,E492,""))</f>
        <v>Faculty of Humanities, Arts and Social Sciences</v>
      </c>
    </row>
    <row r="493" spans="1:11" ht="25.5" x14ac:dyDescent="0.2">
      <c r="A493" s="11" t="s">
        <v>4268</v>
      </c>
      <c r="B493" s="11" t="s">
        <v>32965</v>
      </c>
      <c r="C493" s="11" t="s">
        <v>4269</v>
      </c>
      <c r="D493" s="11" t="s">
        <v>261</v>
      </c>
      <c r="E493" s="11" t="s">
        <v>76</v>
      </c>
      <c r="H493" s="17" t="str">
        <f>IF(Table1[[#This Row],[Undergraduate or Postgraduate]]="","",IF('Calculator - Dropdowns'!$D$6="Programme",$C493&amp;": "&amp;A493,IF($C493&amp;": "&amp;A493='Calculator - Dropdowns'!$D$6,$C493&amp;": "&amp;A493,"")))</f>
        <v>MA Gender Studies (Middle East and Islamic World) (Part-Time): PTA2IAIIAI12</v>
      </c>
      <c r="I493" s="17" t="str">
        <f>IF(Table1[[#This Row],[Department]]="","",IF('Calculator - Dropdowns'!$D$5="Postgraduate Taught or Undergraduate",$B493,IF($B493='Calculator - Dropdowns'!$D$5,$B493,"")))</f>
        <v>Postgraduate Taught</v>
      </c>
      <c r="J493" s="17" t="str">
        <f>IF(Table1[[#This Row],[Faculty]]="","",IF('Calculator - Dropdowns'!$D$4="Department",$D493,IF($D493='Calculator - Dropdowns'!$D$4,$D493,"")))</f>
        <v>Institute of Arab and Islamic Studies</v>
      </c>
      <c r="K493" s="17" t="str">
        <f>IF('Calculator - Dropdowns'!$D$3="Faculty",$E493,IF('Calculator - Dropdowns'!$D$3=E493,E493,""))</f>
        <v>Faculty of Humanities, Arts and Social Sciences</v>
      </c>
    </row>
    <row r="494" spans="1:11" x14ac:dyDescent="0.2">
      <c r="A494" s="11" t="s">
        <v>4270</v>
      </c>
      <c r="B494" s="11" t="s">
        <v>32965</v>
      </c>
      <c r="C494" s="11" t="s">
        <v>4271</v>
      </c>
      <c r="D494" s="11" t="s">
        <v>261</v>
      </c>
      <c r="E494" s="11" t="s">
        <v>76</v>
      </c>
      <c r="H494" s="17" t="str">
        <f>IF(Table1[[#This Row],[Undergraduate or Postgraduate]]="","",IF('Calculator - Dropdowns'!$D$6="Programme",$C494&amp;": "&amp;A494,IF($C494&amp;": "&amp;A494='Calculator - Dropdowns'!$D$6,$C494&amp;": "&amp;A494,"")))</f>
        <v>MA Gulf Studies (Part-Time): PTA2IAIIAI14</v>
      </c>
      <c r="I494" s="17" t="str">
        <f>IF(Table1[[#This Row],[Department]]="","",IF('Calculator - Dropdowns'!$D$5="Postgraduate Taught or Undergraduate",$B494,IF($B494='Calculator - Dropdowns'!$D$5,$B494,"")))</f>
        <v>Postgraduate Taught</v>
      </c>
      <c r="J494" s="17" t="str">
        <f>IF(Table1[[#This Row],[Faculty]]="","",IF('Calculator - Dropdowns'!$D$4="Department",$D494,IF($D494='Calculator - Dropdowns'!$D$4,$D494,"")))</f>
        <v>Institute of Arab and Islamic Studies</v>
      </c>
      <c r="K494" s="17" t="str">
        <f>IF('Calculator - Dropdowns'!$D$3="Faculty",$E494,IF('Calculator - Dropdowns'!$D$3=E494,E494,""))</f>
        <v>Faculty of Humanities, Arts and Social Sciences</v>
      </c>
    </row>
    <row r="495" spans="1:11" x14ac:dyDescent="0.2">
      <c r="A495" s="11" t="s">
        <v>4272</v>
      </c>
      <c r="B495" s="11" t="s">
        <v>32965</v>
      </c>
      <c r="C495" s="11" t="s">
        <v>4261</v>
      </c>
      <c r="D495" s="11" t="s">
        <v>261</v>
      </c>
      <c r="E495" s="11" t="s">
        <v>76</v>
      </c>
      <c r="H495" s="17" t="str">
        <f>IF(Table1[[#This Row],[Undergraduate or Postgraduate]]="","",IF('Calculator - Dropdowns'!$D$6="Programme",$C495&amp;": "&amp;A495,IF($C495&amp;": "&amp;A495='Calculator - Dropdowns'!$D$6,$C495&amp;": "&amp;A495,"")))</f>
        <v>MA Islamic Studies (Part-Time): PTA2IAIIAI15</v>
      </c>
      <c r="I495" s="17" t="str">
        <f>IF(Table1[[#This Row],[Department]]="","",IF('Calculator - Dropdowns'!$D$5="Postgraduate Taught or Undergraduate",$B495,IF($B495='Calculator - Dropdowns'!$D$5,$B495,"")))</f>
        <v>Postgraduate Taught</v>
      </c>
      <c r="J495" s="17" t="str">
        <f>IF(Table1[[#This Row],[Faculty]]="","",IF('Calculator - Dropdowns'!$D$4="Department",$D495,IF($D495='Calculator - Dropdowns'!$D$4,$D495,"")))</f>
        <v>Institute of Arab and Islamic Studies</v>
      </c>
      <c r="K495" s="17" t="str">
        <f>IF('Calculator - Dropdowns'!$D$3="Faculty",$E495,IF('Calculator - Dropdowns'!$D$3=E495,E495,""))</f>
        <v>Faculty of Humanities, Arts and Social Sciences</v>
      </c>
    </row>
    <row r="496" spans="1:11" x14ac:dyDescent="0.2">
      <c r="A496" s="11" t="s">
        <v>4273</v>
      </c>
      <c r="B496" s="11" t="s">
        <v>32965</v>
      </c>
      <c r="C496" s="11" t="s">
        <v>4274</v>
      </c>
      <c r="D496" s="11" t="s">
        <v>261</v>
      </c>
      <c r="E496" s="11" t="s">
        <v>76</v>
      </c>
      <c r="H496" s="17" t="str">
        <f>IF(Table1[[#This Row],[Undergraduate or Postgraduate]]="","",IF('Calculator - Dropdowns'!$D$6="Programme",$C496&amp;": "&amp;A496,IF($C496&amp;": "&amp;A496='Calculator - Dropdowns'!$D$6,$C496&amp;": "&amp;A496,"")))</f>
        <v>MA Middle East Politics (Part-Time): PTA2IAIIAI16</v>
      </c>
      <c r="I496" s="17" t="str">
        <f>IF(Table1[[#This Row],[Department]]="","",IF('Calculator - Dropdowns'!$D$5="Postgraduate Taught or Undergraduate",$B496,IF($B496='Calculator - Dropdowns'!$D$5,$B496,"")))</f>
        <v>Postgraduate Taught</v>
      </c>
      <c r="J496" s="17" t="str">
        <f>IF(Table1[[#This Row],[Faculty]]="","",IF('Calculator - Dropdowns'!$D$4="Department",$D496,IF($D496='Calculator - Dropdowns'!$D$4,$D496,"")))</f>
        <v>Institute of Arab and Islamic Studies</v>
      </c>
      <c r="K496" s="17" t="str">
        <f>IF('Calculator - Dropdowns'!$D$3="Faculty",$E496,IF('Calculator - Dropdowns'!$D$3=E496,E496,""))</f>
        <v>Faculty of Humanities, Arts and Social Sciences</v>
      </c>
    </row>
    <row r="497" spans="1:11" x14ac:dyDescent="0.2">
      <c r="A497" s="11" t="s">
        <v>4275</v>
      </c>
      <c r="B497" s="11" t="s">
        <v>32965</v>
      </c>
      <c r="C497" s="11" t="s">
        <v>4276</v>
      </c>
      <c r="D497" s="11" t="s">
        <v>261</v>
      </c>
      <c r="E497" s="11" t="s">
        <v>76</v>
      </c>
      <c r="H497" s="17" t="str">
        <f>IF(Table1[[#This Row],[Undergraduate or Postgraduate]]="","",IF('Calculator - Dropdowns'!$D$6="Programme",$C497&amp;": "&amp;A497,IF($C497&amp;": "&amp;A497='Calculator - Dropdowns'!$D$6,$C497&amp;": "&amp;A497,"")))</f>
        <v>MA Advanced Arabic (Part-Time): PTA2IAIIAI17</v>
      </c>
      <c r="I497" s="17" t="str">
        <f>IF(Table1[[#This Row],[Department]]="","",IF('Calculator - Dropdowns'!$D$5="Postgraduate Taught or Undergraduate",$B497,IF($B497='Calculator - Dropdowns'!$D$5,$B497,"")))</f>
        <v>Postgraduate Taught</v>
      </c>
      <c r="J497" s="17" t="str">
        <f>IF(Table1[[#This Row],[Faculty]]="","",IF('Calculator - Dropdowns'!$D$4="Department",$D497,IF($D497='Calculator - Dropdowns'!$D$4,$D497,"")))</f>
        <v>Institute of Arab and Islamic Studies</v>
      </c>
      <c r="K497" s="17" t="str">
        <f>IF('Calculator - Dropdowns'!$D$3="Faculty",$E497,IF('Calculator - Dropdowns'!$D$3=E497,E497,""))</f>
        <v>Faculty of Humanities, Arts and Social Sciences</v>
      </c>
    </row>
    <row r="498" spans="1:11" x14ac:dyDescent="0.2">
      <c r="A498" s="11" t="s">
        <v>32051</v>
      </c>
      <c r="B498" s="11" t="s">
        <v>32965</v>
      </c>
      <c r="C498" s="11" t="s">
        <v>32705</v>
      </c>
      <c r="D498" s="11" t="s">
        <v>261</v>
      </c>
      <c r="E498" s="11" t="s">
        <v>76</v>
      </c>
      <c r="H498" s="17" t="str">
        <f>IF(Table1[[#This Row],[Undergraduate or Postgraduate]]="","",IF('Calculator - Dropdowns'!$D$6="Programme",$C498&amp;": "&amp;A498,IF($C498&amp;": "&amp;A498='Calculator - Dropdowns'!$D$6,$C498&amp;": "&amp;A498,"")))</f>
        <v>MA Magic and Occult Science (Part-Time): PTA2IAIIAI18</v>
      </c>
      <c r="I498" s="17" t="str">
        <f>IF(Table1[[#This Row],[Department]]="","",IF('Calculator - Dropdowns'!$D$5="Postgraduate Taught or Undergraduate",$B498,IF($B498='Calculator - Dropdowns'!$D$5,$B498,"")))</f>
        <v>Postgraduate Taught</v>
      </c>
      <c r="J498" s="17" t="str">
        <f>IF(Table1[[#This Row],[Faculty]]="","",IF('Calculator - Dropdowns'!$D$4="Department",$D498,IF($D498='Calculator - Dropdowns'!$D$4,$D498,"")))</f>
        <v>Institute of Arab and Islamic Studies</v>
      </c>
      <c r="K498" s="17" t="str">
        <f>IF('Calculator - Dropdowns'!$D$3="Faculty",$E498,IF('Calculator - Dropdowns'!$D$3=E498,E498,""))</f>
        <v>Faculty of Humanities, Arts and Social Sciences</v>
      </c>
    </row>
    <row r="499" spans="1:11" x14ac:dyDescent="0.2">
      <c r="A499" s="11" t="s">
        <v>4315</v>
      </c>
      <c r="B499" s="11" t="s">
        <v>32965</v>
      </c>
      <c r="C499" s="11" t="s">
        <v>4316</v>
      </c>
      <c r="D499" s="11" t="s">
        <v>261</v>
      </c>
      <c r="E499" s="11" t="s">
        <v>76</v>
      </c>
      <c r="H499" s="17" t="str">
        <f>IF(Table1[[#This Row],[Undergraduate or Postgraduate]]="","",IF('Calculator - Dropdowns'!$D$6="Programme",$C499&amp;": "&amp;A499,IF($C499&amp;": "&amp;A499='Calculator - Dropdowns'!$D$6,$C499&amp;": "&amp;A499,"")))</f>
        <v>MRes Middle East Studies (Social Studies) (Part-Time): PTR2IAIIAI01</v>
      </c>
      <c r="I499" s="17" t="str">
        <f>IF(Table1[[#This Row],[Department]]="","",IF('Calculator - Dropdowns'!$D$5="Postgraduate Taught or Undergraduate",$B499,IF($B499='Calculator - Dropdowns'!$D$5,$B499,"")))</f>
        <v>Postgraduate Taught</v>
      </c>
      <c r="J499" s="17" t="str">
        <f>IF(Table1[[#This Row],[Faculty]]="","",IF('Calculator - Dropdowns'!$D$4="Department",$D499,IF($D499='Calculator - Dropdowns'!$D$4,$D499,"")))</f>
        <v>Institute of Arab and Islamic Studies</v>
      </c>
      <c r="K499" s="17" t="str">
        <f>IF('Calculator - Dropdowns'!$D$3="Faculty",$E499,IF('Calculator - Dropdowns'!$D$3=E499,E499,""))</f>
        <v>Faculty of Humanities, Arts and Social Sciences</v>
      </c>
    </row>
    <row r="500" spans="1:11" x14ac:dyDescent="0.2">
      <c r="A500" s="11" t="s">
        <v>4183</v>
      </c>
      <c r="B500" s="11" t="s">
        <v>32965</v>
      </c>
      <c r="C500" s="11" t="s">
        <v>4184</v>
      </c>
      <c r="D500" s="11" t="s">
        <v>75</v>
      </c>
      <c r="E500" s="11" t="s">
        <v>76</v>
      </c>
      <c r="H500" s="17" t="str">
        <f>IF(Table1[[#This Row],[Undergraduate or Postgraduate]]="","",IF('Calculator - Dropdowns'!$D$6="Programme",$C500&amp;": "&amp;A500,IF($C500&amp;": "&amp;A500='Calculator - Dropdowns'!$D$6,$C500&amp;": "&amp;A500,"")))</f>
        <v>LLM International Business Law (Part-Time): PTL2LAWLAW01</v>
      </c>
      <c r="I500" s="17" t="str">
        <f>IF(Table1[[#This Row],[Department]]="","",IF('Calculator - Dropdowns'!$D$5="Postgraduate Taught or Undergraduate",$B500,IF($B500='Calculator - Dropdowns'!$D$5,$B500,"")))</f>
        <v>Postgraduate Taught</v>
      </c>
      <c r="J500" s="17" t="str">
        <f>IF(Table1[[#This Row],[Faculty]]="","",IF('Calculator - Dropdowns'!$D$4="Department",$D500,IF($D500='Calculator - Dropdowns'!$D$4,$D500,"")))</f>
        <v>The Law School</v>
      </c>
      <c r="K500" s="17" t="str">
        <f>IF('Calculator - Dropdowns'!$D$3="Faculty",$E500,IF('Calculator - Dropdowns'!$D$3=E500,E500,""))</f>
        <v>Faculty of Humanities, Arts and Social Sciences</v>
      </c>
    </row>
    <row r="501" spans="1:11" x14ac:dyDescent="0.2">
      <c r="A501" s="11" t="s">
        <v>33448</v>
      </c>
      <c r="B501" s="11" t="s">
        <v>32965</v>
      </c>
      <c r="C501" s="11" t="s">
        <v>33449</v>
      </c>
      <c r="D501" s="11" t="s">
        <v>75</v>
      </c>
      <c r="E501" s="11" t="s">
        <v>76</v>
      </c>
      <c r="H501" s="17" t="str">
        <f>IF(Table1[[#This Row],[Undergraduate or Postgraduate]]="","",IF('Calculator - Dropdowns'!$D$6="Programme",$C501&amp;": "&amp;A501,IF($C501&amp;": "&amp;A501='Calculator - Dropdowns'!$D$6,$C501&amp;": "&amp;A501,"")))</f>
        <v>LLM International Commercial Law (Part-Time): PTL2LAWLAW04</v>
      </c>
      <c r="I501" s="17" t="str">
        <f>IF(Table1[[#This Row],[Department]]="","",IF('Calculator - Dropdowns'!$D$5="Postgraduate Taught or Undergraduate",$B501,IF($B501='Calculator - Dropdowns'!$D$5,$B501,"")))</f>
        <v>Postgraduate Taught</v>
      </c>
      <c r="J501" s="17" t="str">
        <f>IF(Table1[[#This Row],[Faculty]]="","",IF('Calculator - Dropdowns'!$D$4="Department",$D501,IF($D501='Calculator - Dropdowns'!$D$4,$D501,"")))</f>
        <v>The Law School</v>
      </c>
      <c r="K501" s="17" t="str">
        <f>IF('Calculator - Dropdowns'!$D$3="Faculty",$E501,IF('Calculator - Dropdowns'!$D$3=E501,E501,""))</f>
        <v>Faculty of Humanities, Arts and Social Sciences</v>
      </c>
    </row>
    <row r="502" spans="1:11" x14ac:dyDescent="0.2">
      <c r="A502" s="11" t="s">
        <v>4185</v>
      </c>
      <c r="B502" s="11" t="s">
        <v>32965</v>
      </c>
      <c r="C502" s="11" t="s">
        <v>4186</v>
      </c>
      <c r="D502" s="11" t="s">
        <v>75</v>
      </c>
      <c r="E502" s="11" t="s">
        <v>76</v>
      </c>
      <c r="H502" s="17" t="str">
        <f>IF(Table1[[#This Row],[Undergraduate or Postgraduate]]="","",IF('Calculator - Dropdowns'!$D$6="Programme",$C502&amp;": "&amp;A502,IF($C502&amp;": "&amp;A502='Calculator - Dropdowns'!$D$6,$C502&amp;": "&amp;A502,"")))</f>
        <v>LLM Law (Part-Time): PTL2LAWLAW05</v>
      </c>
      <c r="I502" s="17" t="str">
        <f>IF(Table1[[#This Row],[Department]]="","",IF('Calculator - Dropdowns'!$D$5="Postgraduate Taught or Undergraduate",$B502,IF($B502='Calculator - Dropdowns'!$D$5,$B502,"")))</f>
        <v>Postgraduate Taught</v>
      </c>
      <c r="J502" s="17" t="str">
        <f>IF(Table1[[#This Row],[Faculty]]="","",IF('Calculator - Dropdowns'!$D$4="Department",$D502,IF($D502='Calculator - Dropdowns'!$D$4,$D502,"")))</f>
        <v>The Law School</v>
      </c>
      <c r="K502" s="17" t="str">
        <f>IF('Calculator - Dropdowns'!$D$3="Faculty",$E502,IF('Calculator - Dropdowns'!$D$3=E502,E502,""))</f>
        <v>Faculty of Humanities, Arts and Social Sciences</v>
      </c>
    </row>
    <row r="503" spans="1:11" x14ac:dyDescent="0.2">
      <c r="A503" s="11" t="s">
        <v>4187</v>
      </c>
      <c r="B503" s="11" t="s">
        <v>32965</v>
      </c>
      <c r="C503" s="11" t="s">
        <v>4188</v>
      </c>
      <c r="D503" s="11" t="s">
        <v>75</v>
      </c>
      <c r="E503" s="11" t="s">
        <v>76</v>
      </c>
      <c r="H503" s="17" t="str">
        <f>IF(Table1[[#This Row],[Undergraduate or Postgraduate]]="","",IF('Calculator - Dropdowns'!$D$6="Programme",$C503&amp;": "&amp;A503,IF($C503&amp;": "&amp;A503='Calculator - Dropdowns'!$D$6,$C503&amp;": "&amp;A503,"")))</f>
        <v>LLM Commercial Law (Part-Time): PTL2LAWLAW07</v>
      </c>
      <c r="I503" s="17" t="str">
        <f>IF(Table1[[#This Row],[Department]]="","",IF('Calculator - Dropdowns'!$D$5="Postgraduate Taught or Undergraduate",$B503,IF($B503='Calculator - Dropdowns'!$D$5,$B503,"")))</f>
        <v>Postgraduate Taught</v>
      </c>
      <c r="J503" s="17" t="str">
        <f>IF(Table1[[#This Row],[Faculty]]="","",IF('Calculator - Dropdowns'!$D$4="Department",$D503,IF($D503='Calculator - Dropdowns'!$D$4,$D503,"")))</f>
        <v>The Law School</v>
      </c>
      <c r="K503" s="17" t="str">
        <f>IF('Calculator - Dropdowns'!$D$3="Faculty",$E503,IF('Calculator - Dropdowns'!$D$3=E503,E503,""))</f>
        <v>Faculty of Humanities, Arts and Social Sciences</v>
      </c>
    </row>
    <row r="504" spans="1:11" x14ac:dyDescent="0.2">
      <c r="A504" s="11" t="s">
        <v>4189</v>
      </c>
      <c r="B504" s="11" t="s">
        <v>32965</v>
      </c>
      <c r="C504" s="11" t="s">
        <v>4190</v>
      </c>
      <c r="D504" s="11" t="s">
        <v>75</v>
      </c>
      <c r="E504" s="11" t="s">
        <v>76</v>
      </c>
      <c r="H504" s="17" t="str">
        <f>IF(Table1[[#This Row],[Undergraduate or Postgraduate]]="","",IF('Calculator - Dropdowns'!$D$6="Programme",$C504&amp;": "&amp;A504,IF($C504&amp;": "&amp;A504='Calculator - Dropdowns'!$D$6,$C504&amp;": "&amp;A504,"")))</f>
        <v>LLM International Law (Part-Time): PTL2LAWLAW08</v>
      </c>
      <c r="I504" s="17" t="str">
        <f>IF(Table1[[#This Row],[Department]]="","",IF('Calculator - Dropdowns'!$D$5="Postgraduate Taught or Undergraduate",$B504,IF($B504='Calculator - Dropdowns'!$D$5,$B504,"")))</f>
        <v>Postgraduate Taught</v>
      </c>
      <c r="J504" s="17" t="str">
        <f>IF(Table1[[#This Row],[Faculty]]="","",IF('Calculator - Dropdowns'!$D$4="Department",$D504,IF($D504='Calculator - Dropdowns'!$D$4,$D504,"")))</f>
        <v>The Law School</v>
      </c>
      <c r="K504" s="17" t="str">
        <f>IF('Calculator - Dropdowns'!$D$3="Faculty",$E504,IF('Calculator - Dropdowns'!$D$3=E504,E504,""))</f>
        <v>Faculty of Humanities, Arts and Social Sciences</v>
      </c>
    </row>
    <row r="505" spans="1:11" x14ac:dyDescent="0.2">
      <c r="A505" s="11" t="s">
        <v>4191</v>
      </c>
      <c r="B505" s="11" t="s">
        <v>32965</v>
      </c>
      <c r="C505" s="11" t="s">
        <v>4192</v>
      </c>
      <c r="D505" s="11" t="s">
        <v>75</v>
      </c>
      <c r="E505" s="11" t="s">
        <v>76</v>
      </c>
      <c r="H505" s="17" t="str">
        <f>IF(Table1[[#This Row],[Undergraduate or Postgraduate]]="","",IF('Calculator - Dropdowns'!$D$6="Programme",$C505&amp;": "&amp;A505,IF($C505&amp;": "&amp;A505='Calculator - Dropdowns'!$D$6,$C505&amp;": "&amp;A505,"")))</f>
        <v>LLM Law and Business (PT): PTL2LAWLAW09</v>
      </c>
      <c r="I505" s="17" t="str">
        <f>IF(Table1[[#This Row],[Department]]="","",IF('Calculator - Dropdowns'!$D$5="Postgraduate Taught or Undergraduate",$B505,IF($B505='Calculator - Dropdowns'!$D$5,$B505,"")))</f>
        <v>Postgraduate Taught</v>
      </c>
      <c r="J505" s="17" t="str">
        <f>IF(Table1[[#This Row],[Faculty]]="","",IF('Calculator - Dropdowns'!$D$4="Department",$D505,IF($D505='Calculator - Dropdowns'!$D$4,$D505,"")))</f>
        <v>The Law School</v>
      </c>
      <c r="K505" s="17" t="str">
        <f>IF('Calculator - Dropdowns'!$D$3="Faculty",$E505,IF('Calculator - Dropdowns'!$D$3=E505,E505,""))</f>
        <v>Faculty of Humanities, Arts and Social Sciences</v>
      </c>
    </row>
    <row r="506" spans="1:11" x14ac:dyDescent="0.2">
      <c r="A506" s="11" t="s">
        <v>4193</v>
      </c>
      <c r="B506" s="11" t="s">
        <v>32965</v>
      </c>
      <c r="C506" s="11" t="s">
        <v>4194</v>
      </c>
      <c r="D506" s="11" t="s">
        <v>75</v>
      </c>
      <c r="E506" s="11" t="s">
        <v>76</v>
      </c>
      <c r="H506" s="17" t="str">
        <f>IF(Table1[[#This Row],[Undergraduate or Postgraduate]]="","",IF('Calculator - Dropdowns'!$D$6="Programme",$C506&amp;": "&amp;A506,IF($C506&amp;": "&amp;A506='Calculator - Dropdowns'!$D$6,$C506&amp;": "&amp;A506,"")))</f>
        <v>LLM Law and Business (Finance and Accounting) (PT): PTL2LAWLAW10</v>
      </c>
      <c r="I506" s="17" t="str">
        <f>IF(Table1[[#This Row],[Department]]="","",IF('Calculator - Dropdowns'!$D$5="Postgraduate Taught or Undergraduate",$B506,IF($B506='Calculator - Dropdowns'!$D$5,$B506,"")))</f>
        <v>Postgraduate Taught</v>
      </c>
      <c r="J506" s="17" t="str">
        <f>IF(Table1[[#This Row],[Faculty]]="","",IF('Calculator - Dropdowns'!$D$4="Department",$D506,IF($D506='Calculator - Dropdowns'!$D$4,$D506,"")))</f>
        <v>The Law School</v>
      </c>
      <c r="K506" s="17" t="str">
        <f>IF('Calculator - Dropdowns'!$D$3="Faculty",$E506,IF('Calculator - Dropdowns'!$D$3=E506,E506,""))</f>
        <v>Faculty of Humanities, Arts and Social Sciences</v>
      </c>
    </row>
    <row r="507" spans="1:11" x14ac:dyDescent="0.2">
      <c r="A507" s="11" t="s">
        <v>4195</v>
      </c>
      <c r="B507" s="11" t="s">
        <v>32965</v>
      </c>
      <c r="C507" s="11" t="s">
        <v>4196</v>
      </c>
      <c r="D507" s="11" t="s">
        <v>75</v>
      </c>
      <c r="E507" s="11" t="s">
        <v>76</v>
      </c>
      <c r="H507" s="17" t="str">
        <f>IF(Table1[[#This Row],[Undergraduate or Postgraduate]]="","",IF('Calculator - Dropdowns'!$D$6="Programme",$C507&amp;": "&amp;A507,IF($C507&amp;": "&amp;A507='Calculator - Dropdowns'!$D$6,$C507&amp;": "&amp;A507,"")))</f>
        <v>LLM Law and Business (Management) (Part-Time): PTL2LAWLAW11</v>
      </c>
      <c r="I507" s="17" t="str">
        <f>IF(Table1[[#This Row],[Department]]="","",IF('Calculator - Dropdowns'!$D$5="Postgraduate Taught or Undergraduate",$B507,IF($B507='Calculator - Dropdowns'!$D$5,$B507,"")))</f>
        <v>Postgraduate Taught</v>
      </c>
      <c r="J507" s="17" t="str">
        <f>IF(Table1[[#This Row],[Faculty]]="","",IF('Calculator - Dropdowns'!$D$4="Department",$D507,IF($D507='Calculator - Dropdowns'!$D$4,$D507,"")))</f>
        <v>The Law School</v>
      </c>
      <c r="K507" s="17" t="str">
        <f>IF('Calculator - Dropdowns'!$D$3="Faculty",$E507,IF('Calculator - Dropdowns'!$D$3=E507,E507,""))</f>
        <v>Faculty of Humanities, Arts and Social Sciences</v>
      </c>
    </row>
    <row r="508" spans="1:11" x14ac:dyDescent="0.2">
      <c r="A508" s="11" t="s">
        <v>32054</v>
      </c>
      <c r="B508" s="11" t="s">
        <v>32965</v>
      </c>
      <c r="C508" s="11" t="s">
        <v>32710</v>
      </c>
      <c r="D508" s="11" t="s">
        <v>75</v>
      </c>
      <c r="E508" s="11" t="s">
        <v>76</v>
      </c>
      <c r="H508" s="17" t="str">
        <f>IF(Table1[[#This Row],[Undergraduate or Postgraduate]]="","",IF('Calculator - Dropdowns'!$D$6="Programme",$C508&amp;": "&amp;A508,IF($C508&amp;": "&amp;A508='Calculator - Dropdowns'!$D$6,$C508&amp;": "&amp;A508,"")))</f>
        <v>LLM Law and Technology (Part-Time): PTL2LAWLAW12</v>
      </c>
      <c r="I508" s="17" t="str">
        <f>IF(Table1[[#This Row],[Department]]="","",IF('Calculator - Dropdowns'!$D$5="Postgraduate Taught or Undergraduate",$B508,IF($B508='Calculator - Dropdowns'!$D$5,$B508,"")))</f>
        <v>Postgraduate Taught</v>
      </c>
      <c r="J508" s="17" t="str">
        <f>IF(Table1[[#This Row],[Faculty]]="","",IF('Calculator - Dropdowns'!$D$4="Department",$D508,IF($D508='Calculator - Dropdowns'!$D$4,$D508,"")))</f>
        <v>The Law School</v>
      </c>
      <c r="K508" s="17" t="str">
        <f>IF('Calculator - Dropdowns'!$D$3="Faculty",$E508,IF('Calculator - Dropdowns'!$D$3=E508,E508,""))</f>
        <v>Faculty of Humanities, Arts and Social Sciences</v>
      </c>
    </row>
    <row r="509" spans="1:11" x14ac:dyDescent="0.2">
      <c r="A509" s="11" t="s">
        <v>4317</v>
      </c>
      <c r="B509" s="11" t="s">
        <v>32965</v>
      </c>
      <c r="C509" s="11" t="s">
        <v>4318</v>
      </c>
      <c r="D509" s="11" t="s">
        <v>75</v>
      </c>
      <c r="E509" s="11" t="s">
        <v>76</v>
      </c>
      <c r="H509" s="17" t="str">
        <f>IF(Table1[[#This Row],[Undergraduate or Postgraduate]]="","",IF('Calculator - Dropdowns'!$D$6="Programme",$C509&amp;": "&amp;A509,IF($C509&amp;": "&amp;A509='Calculator - Dropdowns'!$D$6,$C509&amp;": "&amp;A509,"")))</f>
        <v>MRes Socio-Legal Research (Part-Time): PTR2LAWLAW01</v>
      </c>
      <c r="I509" s="17" t="str">
        <f>IF(Table1[[#This Row],[Department]]="","",IF('Calculator - Dropdowns'!$D$5="Postgraduate Taught or Undergraduate",$B509,IF($B509='Calculator - Dropdowns'!$D$5,$B509,"")))</f>
        <v>Postgraduate Taught</v>
      </c>
      <c r="J509" s="17" t="str">
        <f>IF(Table1[[#This Row],[Faculty]]="","",IF('Calculator - Dropdowns'!$D$4="Department",$D509,IF($D509='Calculator - Dropdowns'!$D$4,$D509,"")))</f>
        <v>The Law School</v>
      </c>
      <c r="K509" s="17" t="str">
        <f>IF('Calculator - Dropdowns'!$D$3="Faculty",$E509,IF('Calculator - Dropdowns'!$D$3=E509,E509,""))</f>
        <v>Faculty of Humanities, Arts and Social Sciences</v>
      </c>
    </row>
    <row r="510" spans="1:11" ht="25.5" x14ac:dyDescent="0.2">
      <c r="A510" s="11" t="s">
        <v>4277</v>
      </c>
      <c r="B510" s="11" t="s">
        <v>32965</v>
      </c>
      <c r="C510" s="11" t="s">
        <v>32707</v>
      </c>
      <c r="D510" s="11" t="s">
        <v>280</v>
      </c>
      <c r="E510" s="11" t="s">
        <v>76</v>
      </c>
      <c r="H510" s="17" t="str">
        <f>IF(Table1[[#This Row],[Undergraduate or Postgraduate]]="","",IF('Calculator - Dropdowns'!$D$6="Programme",$C510&amp;": "&amp;A510,IF($C510&amp;": "&amp;A510='Calculator - Dropdowns'!$D$6,$C510&amp;": "&amp;A510,"")))</f>
        <v>MA Intercultural Communication and Education (Part-Time): PTA2SMLEDU01</v>
      </c>
      <c r="I510" s="17" t="str">
        <f>IF(Table1[[#This Row],[Department]]="","",IF('Calculator - Dropdowns'!$D$5="Postgraduate Taught or Undergraduate",$B510,IF($B510='Calculator - Dropdowns'!$D$5,$B510,"")))</f>
        <v>Postgraduate Taught</v>
      </c>
      <c r="J510" s="17" t="str">
        <f>IF(Table1[[#This Row],[Faculty]]="","",IF('Calculator - Dropdowns'!$D$4="Department",$D510,IF($D510='Calculator - Dropdowns'!$D$4,$D510,"")))</f>
        <v>Modern Languages</v>
      </c>
      <c r="K510" s="17" t="str">
        <f>IF('Calculator - Dropdowns'!$D$3="Faculty",$E510,IF('Calculator - Dropdowns'!$D$3=E510,E510,""))</f>
        <v>Faculty of Humanities, Arts and Social Sciences</v>
      </c>
    </row>
    <row r="511" spans="1:11" ht="25.5" x14ac:dyDescent="0.2">
      <c r="A511" s="11" t="s">
        <v>4278</v>
      </c>
      <c r="B511" s="11" t="s">
        <v>32965</v>
      </c>
      <c r="C511" s="11" t="s">
        <v>4279</v>
      </c>
      <c r="D511" s="11" t="s">
        <v>280</v>
      </c>
      <c r="E511" s="11" t="s">
        <v>76</v>
      </c>
      <c r="H511" s="17" t="str">
        <f>IF(Table1[[#This Row],[Undergraduate or Postgraduate]]="","",IF('Calculator - Dropdowns'!$D$6="Programme",$C511&amp;": "&amp;A511,IF($C511&amp;": "&amp;A511='Calculator - Dropdowns'!$D$6,$C511&amp;": "&amp;A511,"")))</f>
        <v>MA Intercultural Communication and International Business (Part-Time): PTA2SMLSBE01</v>
      </c>
      <c r="I511" s="17" t="str">
        <f>IF(Table1[[#This Row],[Department]]="","",IF('Calculator - Dropdowns'!$D$5="Postgraduate Taught or Undergraduate",$B511,IF($B511='Calculator - Dropdowns'!$D$5,$B511,"")))</f>
        <v>Postgraduate Taught</v>
      </c>
      <c r="J511" s="17" t="str">
        <f>IF(Table1[[#This Row],[Faculty]]="","",IF('Calculator - Dropdowns'!$D$4="Department",$D511,IF($D511='Calculator - Dropdowns'!$D$4,$D511,"")))</f>
        <v>Modern Languages</v>
      </c>
      <c r="K511" s="17" t="str">
        <f>IF('Calculator - Dropdowns'!$D$3="Faculty",$E511,IF('Calculator - Dropdowns'!$D$3=E511,E511,""))</f>
        <v>Faculty of Humanities, Arts and Social Sciences</v>
      </c>
    </row>
    <row r="512" spans="1:11" x14ac:dyDescent="0.2">
      <c r="A512" s="11" t="s">
        <v>4282</v>
      </c>
      <c r="B512" s="11" t="s">
        <v>32965</v>
      </c>
      <c r="C512" s="11" t="s">
        <v>4283</v>
      </c>
      <c r="D512" s="11" t="s">
        <v>280</v>
      </c>
      <c r="E512" s="11" t="s">
        <v>76</v>
      </c>
      <c r="H512" s="17" t="str">
        <f>IF(Table1[[#This Row],[Undergraduate or Postgraduate]]="","",IF('Calculator - Dropdowns'!$D$6="Programme",$C512&amp;": "&amp;A512,IF($C512&amp;": "&amp;A512='Calculator - Dropdowns'!$D$6,$C512&amp;": "&amp;A512,"")))</f>
        <v>MA Global Literatures and Cultures (Part-Time): PTA2SMLSML07</v>
      </c>
      <c r="I512" s="17" t="str">
        <f>IF(Table1[[#This Row],[Department]]="","",IF('Calculator - Dropdowns'!$D$5="Postgraduate Taught or Undergraduate",$B512,IF($B512='Calculator - Dropdowns'!$D$5,$B512,"")))</f>
        <v>Postgraduate Taught</v>
      </c>
      <c r="J512" s="17" t="str">
        <f>IF(Table1[[#This Row],[Faculty]]="","",IF('Calculator - Dropdowns'!$D$4="Department",$D512,IF($D512='Calculator - Dropdowns'!$D$4,$D512,"")))</f>
        <v>Modern Languages</v>
      </c>
      <c r="K512" s="17" t="str">
        <f>IF('Calculator - Dropdowns'!$D$3="Faculty",$E512,IF('Calculator - Dropdowns'!$D$3=E512,E512,""))</f>
        <v>Faculty of Humanities, Arts and Social Sciences</v>
      </c>
    </row>
    <row r="513" spans="1:11" x14ac:dyDescent="0.2">
      <c r="A513" s="11" t="s">
        <v>4284</v>
      </c>
      <c r="B513" s="11" t="s">
        <v>32965</v>
      </c>
      <c r="C513" s="11" t="s">
        <v>4285</v>
      </c>
      <c r="D513" s="11" t="s">
        <v>280</v>
      </c>
      <c r="E513" s="11" t="s">
        <v>76</v>
      </c>
      <c r="H513" s="17" t="str">
        <f>IF(Table1[[#This Row],[Undergraduate or Postgraduate]]="","",IF('Calculator - Dropdowns'!$D$6="Programme",$C513&amp;": "&amp;A513,IF($C513&amp;": "&amp;A513='Calculator - Dropdowns'!$D$6,$C513&amp;": "&amp;A513,"")))</f>
        <v>MA Translation Studies (Part-Time): PTA2SMLSML08</v>
      </c>
      <c r="I513" s="17" t="str">
        <f>IF(Table1[[#This Row],[Department]]="","",IF('Calculator - Dropdowns'!$D$5="Postgraduate Taught or Undergraduate",$B513,IF($B513='Calculator - Dropdowns'!$D$5,$B513,"")))</f>
        <v>Postgraduate Taught</v>
      </c>
      <c r="J513" s="17" t="str">
        <f>IF(Table1[[#This Row],[Faculty]]="","",IF('Calculator - Dropdowns'!$D$4="Department",$D513,IF($D513='Calculator - Dropdowns'!$D$4,$D513,"")))</f>
        <v>Modern Languages</v>
      </c>
      <c r="K513" s="17" t="str">
        <f>IF('Calculator - Dropdowns'!$D$3="Faculty",$E513,IF('Calculator - Dropdowns'!$D$3=E513,E513,""))</f>
        <v>Faculty of Humanities, Arts and Social Sciences</v>
      </c>
    </row>
    <row r="514" spans="1:11" x14ac:dyDescent="0.2">
      <c r="A514" s="11" t="s">
        <v>4286</v>
      </c>
      <c r="B514" s="11" t="s">
        <v>32965</v>
      </c>
      <c r="C514" s="11" t="s">
        <v>4287</v>
      </c>
      <c r="D514" s="11" t="s">
        <v>280</v>
      </c>
      <c r="E514" s="11" t="s">
        <v>76</v>
      </c>
      <c r="H514" s="17" t="str">
        <f>IF(Table1[[#This Row],[Undergraduate or Postgraduate]]="","",IF('Calculator - Dropdowns'!$D$6="Programme",$C514&amp;": "&amp;A514,IF($C514&amp;": "&amp;A514='Calculator - Dropdowns'!$D$6,$C514&amp;": "&amp;A514,"")))</f>
        <v>MA Intercultural Communication and Migration (Part-Time): PTA2SMLSML09</v>
      </c>
      <c r="I514" s="17" t="str">
        <f>IF(Table1[[#This Row],[Department]]="","",IF('Calculator - Dropdowns'!$D$5="Postgraduate Taught or Undergraduate",$B514,IF($B514='Calculator - Dropdowns'!$D$5,$B514,"")))</f>
        <v>Postgraduate Taught</v>
      </c>
      <c r="J514" s="17" t="str">
        <f>IF(Table1[[#This Row],[Faculty]]="","",IF('Calculator - Dropdowns'!$D$4="Department",$D514,IF($D514='Calculator - Dropdowns'!$D$4,$D514,"")))</f>
        <v>Modern Languages</v>
      </c>
      <c r="K514" s="17" t="str">
        <f>IF('Calculator - Dropdowns'!$D$3="Faculty",$E514,IF('Calculator - Dropdowns'!$D$3=E514,E514,""))</f>
        <v>Faculty of Humanities, Arts and Social Sciences</v>
      </c>
    </row>
    <row r="515" spans="1:11" x14ac:dyDescent="0.2">
      <c r="A515" s="11" t="s">
        <v>4224</v>
      </c>
      <c r="B515" s="11" t="s">
        <v>32965</v>
      </c>
      <c r="C515" s="11" t="s">
        <v>32703</v>
      </c>
      <c r="D515" s="11" t="s">
        <v>222</v>
      </c>
      <c r="E515" s="11" t="s">
        <v>76</v>
      </c>
      <c r="H515" s="17" t="str">
        <f>IF(Table1[[#This Row],[Undergraduate or Postgraduate]]="","",IF('Calculator - Dropdowns'!$D$6="Programme",$C515&amp;": "&amp;A515,IF($C515&amp;": "&amp;A515='Calculator - Dropdowns'!$D$6,$C515&amp;": "&amp;A515,"")))</f>
        <v>MA Philosophy and Sociology of Science (Part-Time): PTA2HPSHPS11</v>
      </c>
      <c r="I515" s="17" t="str">
        <f>IF(Table1[[#This Row],[Department]]="","",IF('Calculator - Dropdowns'!$D$5="Postgraduate Taught or Undergraduate",$B515,IF($B515='Calculator - Dropdowns'!$D$5,$B515,"")))</f>
        <v>Postgraduate Taught</v>
      </c>
      <c r="J515" s="17" t="str">
        <f>IF(Table1[[#This Row],[Faculty]]="","",IF('Calculator - Dropdowns'!$D$4="Department",$D515,IF($D515='Calculator - Dropdowns'!$D$4,$D515,"")))</f>
        <v>Philosophy</v>
      </c>
      <c r="K515" s="17" t="str">
        <f>IF('Calculator - Dropdowns'!$D$3="Faculty",$E515,IF('Calculator - Dropdowns'!$D$3=E515,E515,""))</f>
        <v>Faculty of Humanities, Arts and Social Sciences</v>
      </c>
    </row>
    <row r="516" spans="1:11" x14ac:dyDescent="0.2">
      <c r="A516" s="11" t="s">
        <v>4237</v>
      </c>
      <c r="B516" s="11" t="s">
        <v>32965</v>
      </c>
      <c r="C516" s="11" t="s">
        <v>4238</v>
      </c>
      <c r="D516" s="11" t="s">
        <v>222</v>
      </c>
      <c r="E516" s="11" t="s">
        <v>76</v>
      </c>
      <c r="H516" s="17" t="str">
        <f>IF(Table1[[#This Row],[Undergraduate or Postgraduate]]="","",IF('Calculator - Dropdowns'!$D$6="Programme",$C516&amp;": "&amp;A516,IF($C516&amp;": "&amp;A516='Calculator - Dropdowns'!$D$6,$C516&amp;": "&amp;A516,"")))</f>
        <v>MA Philosophy (Part-Time): PTA2HPSHPS37</v>
      </c>
      <c r="I516" s="17" t="str">
        <f>IF(Table1[[#This Row],[Department]]="","",IF('Calculator - Dropdowns'!$D$5="Postgraduate Taught or Undergraduate",$B516,IF($B516='Calculator - Dropdowns'!$D$5,$B516,"")))</f>
        <v>Postgraduate Taught</v>
      </c>
      <c r="J516" s="17" t="str">
        <f>IF(Table1[[#This Row],[Faculty]]="","",IF('Calculator - Dropdowns'!$D$4="Department",$D516,IF($D516='Calculator - Dropdowns'!$D$4,$D516,"")))</f>
        <v>Philosophy</v>
      </c>
      <c r="K516" s="17" t="str">
        <f>IF('Calculator - Dropdowns'!$D$3="Faculty",$E516,IF('Calculator - Dropdowns'!$D$3=E516,E516,""))</f>
        <v>Faculty of Humanities, Arts and Social Sciences</v>
      </c>
    </row>
    <row r="517" spans="1:11" x14ac:dyDescent="0.2">
      <c r="A517" s="11" t="s">
        <v>4241</v>
      </c>
      <c r="B517" s="11" t="s">
        <v>32965</v>
      </c>
      <c r="C517" s="11" t="s">
        <v>4242</v>
      </c>
      <c r="D517" s="11" t="s">
        <v>222</v>
      </c>
      <c r="E517" s="11" t="s">
        <v>76</v>
      </c>
      <c r="H517" s="17" t="str">
        <f>IF(Table1[[#This Row],[Undergraduate or Postgraduate]]="","",IF('Calculator - Dropdowns'!$D$6="Programme",$C517&amp;": "&amp;A517,IF($C517&amp;": "&amp;A517='Calculator - Dropdowns'!$D$6,$C517&amp;": "&amp;A517,"")))</f>
        <v>MA Philosophy: Mind, Body and Culture (Part-Time): PTA2HPSHPS41</v>
      </c>
      <c r="I517" s="17" t="str">
        <f>IF(Table1[[#This Row],[Department]]="","",IF('Calculator - Dropdowns'!$D$5="Postgraduate Taught or Undergraduate",$B517,IF($B517='Calculator - Dropdowns'!$D$5,$B517,"")))</f>
        <v>Postgraduate Taught</v>
      </c>
      <c r="J517" s="17" t="str">
        <f>IF(Table1[[#This Row],[Faculty]]="","",IF('Calculator - Dropdowns'!$D$4="Department",$D517,IF($D517='Calculator - Dropdowns'!$D$4,$D517,"")))</f>
        <v>Philosophy</v>
      </c>
      <c r="K517" s="17" t="str">
        <f>IF('Calculator - Dropdowns'!$D$3="Faculty",$E517,IF('Calculator - Dropdowns'!$D$3=E517,E517,""))</f>
        <v>Faculty of Humanities, Arts and Social Sciences</v>
      </c>
    </row>
    <row r="518" spans="1:11" x14ac:dyDescent="0.2">
      <c r="A518" s="11" t="s">
        <v>4243</v>
      </c>
      <c r="B518" s="11" t="s">
        <v>32965</v>
      </c>
      <c r="C518" s="11" t="s">
        <v>4244</v>
      </c>
      <c r="D518" s="11" t="s">
        <v>222</v>
      </c>
      <c r="E518" s="11" t="s">
        <v>76</v>
      </c>
      <c r="H518" s="17" t="str">
        <f>IF(Table1[[#This Row],[Undergraduate or Postgraduate]]="","",IF('Calculator - Dropdowns'!$D$6="Programme",$C518&amp;": "&amp;A518,IF($C518&amp;": "&amp;A518='Calculator - Dropdowns'!$D$6,$C518&amp;": "&amp;A518,"")))</f>
        <v>MA Philosophy: Ethics and Society (Part-Time): PTA2HPSHPS42</v>
      </c>
      <c r="I518" s="17" t="str">
        <f>IF(Table1[[#This Row],[Department]]="","",IF('Calculator - Dropdowns'!$D$5="Postgraduate Taught or Undergraduate",$B518,IF($B518='Calculator - Dropdowns'!$D$5,$B518,"")))</f>
        <v>Postgraduate Taught</v>
      </c>
      <c r="J518" s="17" t="str">
        <f>IF(Table1[[#This Row],[Faculty]]="","",IF('Calculator - Dropdowns'!$D$4="Department",$D518,IF($D518='Calculator - Dropdowns'!$D$4,$D518,"")))</f>
        <v>Philosophy</v>
      </c>
      <c r="K518" s="17" t="str">
        <f>IF('Calculator - Dropdowns'!$D$3="Faculty",$E518,IF('Calculator - Dropdowns'!$D$3=E518,E518,""))</f>
        <v>Faculty of Humanities, Arts and Social Sciences</v>
      </c>
    </row>
    <row r="519" spans="1:11" ht="25.5" x14ac:dyDescent="0.2">
      <c r="A519" s="11" t="s">
        <v>4245</v>
      </c>
      <c r="B519" s="11" t="s">
        <v>32965</v>
      </c>
      <c r="C519" s="11" t="s">
        <v>4246</v>
      </c>
      <c r="D519" s="11" t="s">
        <v>222</v>
      </c>
      <c r="E519" s="11" t="s">
        <v>76</v>
      </c>
      <c r="H519" s="17" t="str">
        <f>IF(Table1[[#This Row],[Undergraduate or Postgraduate]]="","",IF('Calculator - Dropdowns'!$D$6="Programme",$C519&amp;": "&amp;A519,IF($C519&amp;": "&amp;A519='Calculator - Dropdowns'!$D$6,$C519&amp;": "&amp;A519,"")))</f>
        <v>MA Philosophy: Science and the Natural World (Part-Time): PTA2HPSHPS43</v>
      </c>
      <c r="I519" s="17" t="str">
        <f>IF(Table1[[#This Row],[Department]]="","",IF('Calculator - Dropdowns'!$D$5="Postgraduate Taught or Undergraduate",$B519,IF($B519='Calculator - Dropdowns'!$D$5,$B519,"")))</f>
        <v>Postgraduate Taught</v>
      </c>
      <c r="J519" s="17" t="str">
        <f>IF(Table1[[#This Row],[Faculty]]="","",IF('Calculator - Dropdowns'!$D$4="Department",$D519,IF($D519='Calculator - Dropdowns'!$D$4,$D519,"")))</f>
        <v>Philosophy</v>
      </c>
      <c r="K519" s="17" t="str">
        <f>IF('Calculator - Dropdowns'!$D$3="Faculty",$E519,IF('Calculator - Dropdowns'!$D$3=E519,E519,""))</f>
        <v>Faculty of Humanities, Arts and Social Sciences</v>
      </c>
    </row>
    <row r="520" spans="1:11" x14ac:dyDescent="0.2">
      <c r="A520" s="11" t="s">
        <v>4227</v>
      </c>
      <c r="B520" s="11" t="s">
        <v>32965</v>
      </c>
      <c r="C520" s="11" t="s">
        <v>4228</v>
      </c>
      <c r="D520" s="11" t="s">
        <v>214</v>
      </c>
      <c r="E520" s="11" t="s">
        <v>76</v>
      </c>
      <c r="H520" s="17" t="str">
        <f>IF(Table1[[#This Row],[Undergraduate or Postgraduate]]="","",IF('Calculator - Dropdowns'!$D$6="Programme",$C520&amp;": "&amp;A520,IF($C520&amp;": "&amp;A520='Calculator - Dropdowns'!$D$6,$C520&amp;": "&amp;A520,"")))</f>
        <v>MA International Relations (Part-Time): PTA2HPSHPS21</v>
      </c>
      <c r="I520" s="17" t="str">
        <f>IF(Table1[[#This Row],[Department]]="","",IF('Calculator - Dropdowns'!$D$5="Postgraduate Taught or Undergraduate",$B520,IF($B520='Calculator - Dropdowns'!$D$5,$B520,"")))</f>
        <v>Postgraduate Taught</v>
      </c>
      <c r="J520" s="17" t="str">
        <f>IF(Table1[[#This Row],[Faculty]]="","",IF('Calculator - Dropdowns'!$D$4="Department",$D520,IF($D520='Calculator - Dropdowns'!$D$4,$D520,"")))</f>
        <v>Politics</v>
      </c>
      <c r="K520" s="17" t="str">
        <f>IF('Calculator - Dropdowns'!$D$3="Faculty",$E520,IF('Calculator - Dropdowns'!$D$3=E520,E520,""))</f>
        <v>Faculty of Humanities, Arts and Social Sciences</v>
      </c>
    </row>
    <row r="521" spans="1:11" x14ac:dyDescent="0.2">
      <c r="A521" s="11" t="s">
        <v>4229</v>
      </c>
      <c r="B521" s="11" t="s">
        <v>32965</v>
      </c>
      <c r="C521" s="11" t="s">
        <v>4230</v>
      </c>
      <c r="D521" s="11" t="s">
        <v>214</v>
      </c>
      <c r="E521" s="11" t="s">
        <v>76</v>
      </c>
      <c r="H521" s="17" t="str">
        <f>IF(Table1[[#This Row],[Undergraduate or Postgraduate]]="","",IF('Calculator - Dropdowns'!$D$6="Programme",$C521&amp;": "&amp;A521,IF($C521&amp;": "&amp;A521='Calculator - Dropdowns'!$D$6,$C521&amp;": "&amp;A521,"")))</f>
        <v>MA European Politics (Part-Time): PTA2HPSHPS27</v>
      </c>
      <c r="I521" s="17" t="str">
        <f>IF(Table1[[#This Row],[Department]]="","",IF('Calculator - Dropdowns'!$D$5="Postgraduate Taught or Undergraduate",$B521,IF($B521='Calculator - Dropdowns'!$D$5,$B521,"")))</f>
        <v>Postgraduate Taught</v>
      </c>
      <c r="J521" s="17" t="str">
        <f>IF(Table1[[#This Row],[Faculty]]="","",IF('Calculator - Dropdowns'!$D$4="Department",$D521,IF($D521='Calculator - Dropdowns'!$D$4,$D521,"")))</f>
        <v>Politics</v>
      </c>
      <c r="K521" s="17" t="str">
        <f>IF('Calculator - Dropdowns'!$D$3="Faculty",$E521,IF('Calculator - Dropdowns'!$D$3=E521,E521,""))</f>
        <v>Faculty of Humanities, Arts and Social Sciences</v>
      </c>
    </row>
    <row r="522" spans="1:11" ht="25.5" x14ac:dyDescent="0.2">
      <c r="A522" s="11" t="s">
        <v>4231</v>
      </c>
      <c r="B522" s="11" t="s">
        <v>32965</v>
      </c>
      <c r="C522" s="11" t="s">
        <v>4232</v>
      </c>
      <c r="D522" s="11" t="s">
        <v>214</v>
      </c>
      <c r="E522" s="11" t="s">
        <v>76</v>
      </c>
      <c r="H522" s="17" t="str">
        <f>IF(Table1[[#This Row],[Undergraduate or Postgraduate]]="","",IF('Calculator - Dropdowns'!$D$6="Programme",$C522&amp;": "&amp;A522,IF($C522&amp;": "&amp;A522='Calculator - Dropdowns'!$D$6,$C522&amp;": "&amp;A522,"")))</f>
        <v>MA Politics and International Relations of the Middle East (Part-Time): PTA2HPSHPS33</v>
      </c>
      <c r="I522" s="17" t="str">
        <f>IF(Table1[[#This Row],[Department]]="","",IF('Calculator - Dropdowns'!$D$5="Postgraduate Taught or Undergraduate",$B522,IF($B522='Calculator - Dropdowns'!$D$5,$B522,"")))</f>
        <v>Postgraduate Taught</v>
      </c>
      <c r="J522" s="17" t="str">
        <f>IF(Table1[[#This Row],[Faculty]]="","",IF('Calculator - Dropdowns'!$D$4="Department",$D522,IF($D522='Calculator - Dropdowns'!$D$4,$D522,"")))</f>
        <v>Politics</v>
      </c>
      <c r="K522" s="17" t="str">
        <f>IF('Calculator - Dropdowns'!$D$3="Faculty",$E522,IF('Calculator - Dropdowns'!$D$3=E522,E522,""))</f>
        <v>Faculty of Humanities, Arts and Social Sciences</v>
      </c>
    </row>
    <row r="523" spans="1:11" x14ac:dyDescent="0.2">
      <c r="A523" s="11" t="s">
        <v>4233</v>
      </c>
      <c r="B523" s="11" t="s">
        <v>32965</v>
      </c>
      <c r="C523" s="11" t="s">
        <v>4234</v>
      </c>
      <c r="D523" s="11" t="s">
        <v>214</v>
      </c>
      <c r="E523" s="11" t="s">
        <v>76</v>
      </c>
      <c r="H523" s="17" t="str">
        <f>IF(Table1[[#This Row],[Undergraduate or Postgraduate]]="","",IF('Calculator - Dropdowns'!$D$6="Programme",$C523&amp;": "&amp;A523,IF($C523&amp;": "&amp;A523='Calculator - Dropdowns'!$D$6,$C523&amp;": "&amp;A523,"")))</f>
        <v>MA Conflict, Security and Development (Part-Time): PTA2HPSHPS34</v>
      </c>
      <c r="I523" s="17" t="str">
        <f>IF(Table1[[#This Row],[Department]]="","",IF('Calculator - Dropdowns'!$D$5="Postgraduate Taught or Undergraduate",$B523,IF($B523='Calculator - Dropdowns'!$D$5,$B523,"")))</f>
        <v>Postgraduate Taught</v>
      </c>
      <c r="J523" s="17" t="str">
        <f>IF(Table1[[#This Row],[Faculty]]="","",IF('Calculator - Dropdowns'!$D$4="Department",$D523,IF($D523='Calculator - Dropdowns'!$D$4,$D523,"")))</f>
        <v>Politics</v>
      </c>
      <c r="K523" s="17" t="str">
        <f>IF('Calculator - Dropdowns'!$D$3="Faculty",$E523,IF('Calculator - Dropdowns'!$D$3=E523,E523,""))</f>
        <v>Faculty of Humanities, Arts and Social Sciences</v>
      </c>
    </row>
    <row r="524" spans="1:11" x14ac:dyDescent="0.2">
      <c r="A524" s="11" t="s">
        <v>4235</v>
      </c>
      <c r="B524" s="11" t="s">
        <v>32965</v>
      </c>
      <c r="C524" s="11" t="s">
        <v>4236</v>
      </c>
      <c r="D524" s="11" t="s">
        <v>214</v>
      </c>
      <c r="E524" s="11" t="s">
        <v>76</v>
      </c>
      <c r="H524" s="17" t="str">
        <f>IF(Table1[[#This Row],[Undergraduate or Postgraduate]]="","",IF('Calculator - Dropdowns'!$D$6="Programme",$C524&amp;": "&amp;A524,IF($C524&amp;": "&amp;A524='Calculator - Dropdowns'!$D$6,$C524&amp;": "&amp;A524,"")))</f>
        <v>MA Political Thought (Part-Time): PTA2HPSHPS35</v>
      </c>
      <c r="I524" s="17" t="str">
        <f>IF(Table1[[#This Row],[Department]]="","",IF('Calculator - Dropdowns'!$D$5="Postgraduate Taught or Undergraduate",$B524,IF($B524='Calculator - Dropdowns'!$D$5,$B524,"")))</f>
        <v>Postgraduate Taught</v>
      </c>
      <c r="J524" s="17" t="str">
        <f>IF(Table1[[#This Row],[Faculty]]="","",IF('Calculator - Dropdowns'!$D$4="Department",$D524,IF($D524='Calculator - Dropdowns'!$D$4,$D524,"")))</f>
        <v>Politics</v>
      </c>
      <c r="K524" s="17" t="str">
        <f>IF('Calculator - Dropdowns'!$D$3="Faculty",$E524,IF('Calculator - Dropdowns'!$D$3=E524,E524,""))</f>
        <v>Faculty of Humanities, Arts and Social Sciences</v>
      </c>
    </row>
    <row r="525" spans="1:11" x14ac:dyDescent="0.2">
      <c r="A525" s="11" t="s">
        <v>4257</v>
      </c>
      <c r="B525" s="11" t="s">
        <v>32965</v>
      </c>
      <c r="C525" s="11" t="s">
        <v>4258</v>
      </c>
      <c r="D525" s="11" t="s">
        <v>214</v>
      </c>
      <c r="E525" s="11" t="s">
        <v>76</v>
      </c>
      <c r="H525" s="17" t="str">
        <f>IF(Table1[[#This Row],[Undergraduate or Postgraduate]]="","",IF('Calculator - Dropdowns'!$D$6="Programme",$C525&amp;": "&amp;A525,IF($C525&amp;": "&amp;A525='Calculator - Dropdowns'!$D$6,$C525&amp;": "&amp;A525,"")))</f>
        <v>MA International Development (Part-Time): PTA2HPSHPS51</v>
      </c>
      <c r="I525" s="17" t="str">
        <f>IF(Table1[[#This Row],[Department]]="","",IF('Calculator - Dropdowns'!$D$5="Postgraduate Taught or Undergraduate",$B525,IF($B525='Calculator - Dropdowns'!$D$5,$B525,"")))</f>
        <v>Postgraduate Taught</v>
      </c>
      <c r="J525" s="17" t="str">
        <f>IF(Table1[[#This Row],[Faculty]]="","",IF('Calculator - Dropdowns'!$D$4="Department",$D525,IF($D525='Calculator - Dropdowns'!$D$4,$D525,"")))</f>
        <v>Politics</v>
      </c>
      <c r="K525" s="17" t="str">
        <f>IF('Calculator - Dropdowns'!$D$3="Faculty",$E525,IF('Calculator - Dropdowns'!$D$3=E525,E525,""))</f>
        <v>Faculty of Humanities, Arts and Social Sciences</v>
      </c>
    </row>
    <row r="526" spans="1:11" x14ac:dyDescent="0.2">
      <c r="A526" s="11" t="s">
        <v>4305</v>
      </c>
      <c r="B526" s="11" t="s">
        <v>32965</v>
      </c>
      <c r="C526" s="11" t="s">
        <v>4306</v>
      </c>
      <c r="D526" s="11" t="s">
        <v>214</v>
      </c>
      <c r="E526" s="11" t="s">
        <v>76</v>
      </c>
      <c r="H526" s="17" t="str">
        <f>IF(Table1[[#This Row],[Undergraduate or Postgraduate]]="","",IF('Calculator - Dropdowns'!$D$6="Programme",$C526&amp;": "&amp;A526,IF($C526&amp;": "&amp;A526='Calculator - Dropdowns'!$D$6,$C526&amp;": "&amp;A526,"")))</f>
        <v>MRes Politics (Part-Time): PTR2HPSHPS01</v>
      </c>
      <c r="I526" s="17" t="str">
        <f>IF(Table1[[#This Row],[Department]]="","",IF('Calculator - Dropdowns'!$D$5="Postgraduate Taught or Undergraduate",$B526,IF($B526='Calculator - Dropdowns'!$D$5,$B526,"")))</f>
        <v>Postgraduate Taught</v>
      </c>
      <c r="J526" s="17" t="str">
        <f>IF(Table1[[#This Row],[Faculty]]="","",IF('Calculator - Dropdowns'!$D$4="Department",$D526,IF($D526='Calculator - Dropdowns'!$D$4,$D526,"")))</f>
        <v>Politics</v>
      </c>
      <c r="K526" s="17" t="str">
        <f>IF('Calculator - Dropdowns'!$D$3="Faculty",$E526,IF('Calculator - Dropdowns'!$D$3=E526,E526,""))</f>
        <v>Faculty of Humanities, Arts and Social Sciences</v>
      </c>
    </row>
    <row r="527" spans="1:11" ht="25.5" x14ac:dyDescent="0.2">
      <c r="A527" s="11" t="s">
        <v>4311</v>
      </c>
      <c r="B527" s="11" t="s">
        <v>32965</v>
      </c>
      <c r="C527" s="11" t="s">
        <v>4312</v>
      </c>
      <c r="D527" s="11" t="s">
        <v>214</v>
      </c>
      <c r="E527" s="11" t="s">
        <v>76</v>
      </c>
      <c r="H527" s="17" t="str">
        <f>IF(Table1[[#This Row],[Undergraduate or Postgraduate]]="","",IF('Calculator - Dropdowns'!$D$6="Programme",$C527&amp;": "&amp;A527,IF($C527&amp;": "&amp;A527='Calculator - Dropdowns'!$D$6,$C527&amp;": "&amp;A527,"")))</f>
        <v>MRes Advanced Quantitative Methods (AQM) In Social Sciences (SWDTC) (Part-Time): PTR2HPSHPSEB</v>
      </c>
      <c r="I527" s="17" t="str">
        <f>IF(Table1[[#This Row],[Department]]="","",IF('Calculator - Dropdowns'!$D$5="Postgraduate Taught or Undergraduate",$B527,IF($B527='Calculator - Dropdowns'!$D$5,$B527,"")))</f>
        <v>Postgraduate Taught</v>
      </c>
      <c r="J527" s="17" t="str">
        <f>IF(Table1[[#This Row],[Faculty]]="","",IF('Calculator - Dropdowns'!$D$4="Department",$D527,IF($D527='Calculator - Dropdowns'!$D$4,$D527,"")))</f>
        <v>Politics</v>
      </c>
      <c r="K527" s="17" t="str">
        <f>IF('Calculator - Dropdowns'!$D$3="Faculty",$E527,IF('Calculator - Dropdowns'!$D$3=E527,E527,""))</f>
        <v>Faculty of Humanities, Arts and Social Sciences</v>
      </c>
    </row>
    <row r="528" spans="1:11" x14ac:dyDescent="0.2">
      <c r="A528" s="11" t="s">
        <v>4313</v>
      </c>
      <c r="B528" s="11" t="s">
        <v>32965</v>
      </c>
      <c r="C528" s="11" t="s">
        <v>4314</v>
      </c>
      <c r="D528" s="11" t="s">
        <v>214</v>
      </c>
      <c r="E528" s="11" t="s">
        <v>76</v>
      </c>
      <c r="H528" s="17" t="str">
        <f>IF(Table1[[#This Row],[Undergraduate or Postgraduate]]="","",IF('Calculator - Dropdowns'!$D$6="Programme",$C528&amp;": "&amp;A528,IF($C528&amp;": "&amp;A528='Calculator - Dropdowns'!$D$6,$C528&amp;": "&amp;A528,"")))</f>
        <v>MRes Security, Conflict and Human Rights (Part-Time): PTR2HPSHPSEC</v>
      </c>
      <c r="I528" s="17" t="str">
        <f>IF(Table1[[#This Row],[Department]]="","",IF('Calculator - Dropdowns'!$D$5="Postgraduate Taught or Undergraduate",$B528,IF($B528='Calculator - Dropdowns'!$D$5,$B528,"")))</f>
        <v>Postgraduate Taught</v>
      </c>
      <c r="J528" s="17" t="str">
        <f>IF(Table1[[#This Row],[Faculty]]="","",IF('Calculator - Dropdowns'!$D$4="Department",$D528,IF($D528='Calculator - Dropdowns'!$D$4,$D528,"")))</f>
        <v>Politics</v>
      </c>
      <c r="K528" s="17" t="str">
        <f>IF('Calculator - Dropdowns'!$D$3="Faculty",$E528,IF('Calculator - Dropdowns'!$D$3=E528,E528,""))</f>
        <v>Faculty of Humanities, Arts and Social Sciences</v>
      </c>
    </row>
    <row r="529" spans="1:11" x14ac:dyDescent="0.2">
      <c r="A529" s="11" t="s">
        <v>4410</v>
      </c>
      <c r="B529" s="11" t="s">
        <v>32965</v>
      </c>
      <c r="C529" s="11" t="s">
        <v>4411</v>
      </c>
      <c r="D529" s="11" t="s">
        <v>214</v>
      </c>
      <c r="E529" s="11" t="s">
        <v>76</v>
      </c>
      <c r="H529" s="17" t="str">
        <f>IF(Table1[[#This Row],[Undergraduate or Postgraduate]]="","",IF('Calculator - Dropdowns'!$D$6="Programme",$C529&amp;": "&amp;A529,IF($C529&amp;": "&amp;A529='Calculator - Dropdowns'!$D$6,$C529&amp;": "&amp;A529,"")))</f>
        <v>MSc Global Governance (Part-Time): PTS2HPSHPS04</v>
      </c>
      <c r="I529" s="17" t="str">
        <f>IF(Table1[[#This Row],[Department]]="","",IF('Calculator - Dropdowns'!$D$5="Postgraduate Taught or Undergraduate",$B529,IF($B529='Calculator - Dropdowns'!$D$5,$B529,"")))</f>
        <v>Postgraduate Taught</v>
      </c>
      <c r="J529" s="17" t="str">
        <f>IF(Table1[[#This Row],[Faculty]]="","",IF('Calculator - Dropdowns'!$D$4="Department",$D529,IF($D529='Calculator - Dropdowns'!$D$4,$D529,"")))</f>
        <v>Politics</v>
      </c>
      <c r="K529" s="17" t="str">
        <f>IF('Calculator - Dropdowns'!$D$3="Faculty",$E529,IF('Calculator - Dropdowns'!$D$3=E529,E529,""))</f>
        <v>Faculty of Humanities, Arts and Social Sciences</v>
      </c>
    </row>
    <row r="530" spans="1:11" x14ac:dyDescent="0.2">
      <c r="A530" s="11" t="s">
        <v>4414</v>
      </c>
      <c r="B530" s="11" t="s">
        <v>32965</v>
      </c>
      <c r="C530" s="11" t="s">
        <v>4415</v>
      </c>
      <c r="D530" s="11" t="s">
        <v>214</v>
      </c>
      <c r="E530" s="11" t="s">
        <v>76</v>
      </c>
      <c r="H530" s="17" t="str">
        <f>IF(Table1[[#This Row],[Undergraduate or Postgraduate]]="","",IF('Calculator - Dropdowns'!$D$6="Programme",$C530&amp;": "&amp;A530,IF($C530&amp;": "&amp;A530='Calculator - Dropdowns'!$D$6,$C530&amp;": "&amp;A530,"")))</f>
        <v>MSc Public Policy (Part-Time): PTS2HPSHPS07</v>
      </c>
      <c r="I530" s="17" t="str">
        <f>IF(Table1[[#This Row],[Department]]="","",IF('Calculator - Dropdowns'!$D$5="Postgraduate Taught or Undergraduate",$B530,IF($B530='Calculator - Dropdowns'!$D$5,$B530,"")))</f>
        <v>Postgraduate Taught</v>
      </c>
      <c r="J530" s="17" t="str">
        <f>IF(Table1[[#This Row],[Faculty]]="","",IF('Calculator - Dropdowns'!$D$4="Department",$D530,IF($D530='Calculator - Dropdowns'!$D$4,$D530,"")))</f>
        <v>Politics</v>
      </c>
      <c r="K530" s="17" t="str">
        <f>IF('Calculator - Dropdowns'!$D$3="Faculty",$E530,IF('Calculator - Dropdowns'!$D$3=E530,E530,""))</f>
        <v>Faculty of Humanities, Arts and Social Sciences</v>
      </c>
    </row>
    <row r="531" spans="1:11" x14ac:dyDescent="0.2">
      <c r="A531" s="11" t="s">
        <v>4416</v>
      </c>
      <c r="B531" s="11" t="s">
        <v>32965</v>
      </c>
      <c r="C531" s="11" t="s">
        <v>4417</v>
      </c>
      <c r="D531" s="11" t="s">
        <v>214</v>
      </c>
      <c r="E531" s="11" t="s">
        <v>76</v>
      </c>
      <c r="H531" s="17" t="str">
        <f>IF(Table1[[#This Row],[Undergraduate or Postgraduate]]="","",IF('Calculator - Dropdowns'!$D$6="Programme",$C531&amp;": "&amp;A531,IF($C531&amp;": "&amp;A531='Calculator - Dropdowns'!$D$6,$C531&amp;": "&amp;A531,"")))</f>
        <v>MSc Social Data Science (Part-Time): PTS2HPSHPS08</v>
      </c>
      <c r="I531" s="17" t="str">
        <f>IF(Table1[[#This Row],[Department]]="","",IF('Calculator - Dropdowns'!$D$5="Postgraduate Taught or Undergraduate",$B531,IF($B531='Calculator - Dropdowns'!$D$5,$B531,"")))</f>
        <v>Postgraduate Taught</v>
      </c>
      <c r="J531" s="17" t="str">
        <f>IF(Table1[[#This Row],[Faculty]]="","",IF('Calculator - Dropdowns'!$D$4="Department",$D531,IF($D531='Calculator - Dropdowns'!$D$4,$D531,"")))</f>
        <v>Politics</v>
      </c>
      <c r="K531" s="17" t="str">
        <f>IF('Calculator - Dropdowns'!$D$3="Faculty",$E531,IF('Calculator - Dropdowns'!$D$3=E531,E531,""))</f>
        <v>Faculty of Humanities, Arts and Social Sciences</v>
      </c>
    </row>
    <row r="532" spans="1:11" x14ac:dyDescent="0.2">
      <c r="A532" s="11" t="s">
        <v>4418</v>
      </c>
      <c r="B532" s="11" t="s">
        <v>32965</v>
      </c>
      <c r="C532" s="11" t="s">
        <v>4419</v>
      </c>
      <c r="D532" s="11" t="s">
        <v>214</v>
      </c>
      <c r="E532" s="11" t="s">
        <v>76</v>
      </c>
      <c r="H532" s="17" t="str">
        <f>IF(Table1[[#This Row],[Undergraduate or Postgraduate]]="","",IF('Calculator - Dropdowns'!$D$6="Programme",$C532&amp;": "&amp;A532,IF($C532&amp;": "&amp;A532='Calculator - Dropdowns'!$D$6,$C532&amp;": "&amp;A532,"")))</f>
        <v>MSc Global Security Studies (Part-Time): PTS2HPSHPS09</v>
      </c>
      <c r="I532" s="17" t="str">
        <f>IF(Table1[[#This Row],[Department]]="","",IF('Calculator - Dropdowns'!$D$5="Postgraduate Taught or Undergraduate",$B532,IF($B532='Calculator - Dropdowns'!$D$5,$B532,"")))</f>
        <v>Postgraduate Taught</v>
      </c>
      <c r="J532" s="17" t="str">
        <f>IF(Table1[[#This Row],[Faculty]]="","",IF('Calculator - Dropdowns'!$D$4="Department",$D532,IF($D532='Calculator - Dropdowns'!$D$4,$D532,"")))</f>
        <v>Politics</v>
      </c>
      <c r="K532" s="17" t="str">
        <f>IF('Calculator - Dropdowns'!$D$3="Faculty",$E532,IF('Calculator - Dropdowns'!$D$3=E532,E532,""))</f>
        <v>Faculty of Humanities, Arts and Social Sciences</v>
      </c>
    </row>
    <row r="533" spans="1:11" x14ac:dyDescent="0.2">
      <c r="A533" s="11" t="s">
        <v>4247</v>
      </c>
      <c r="B533" s="11" t="s">
        <v>32965</v>
      </c>
      <c r="C533" s="11" t="s">
        <v>4248</v>
      </c>
      <c r="D533" s="11" t="s">
        <v>234</v>
      </c>
      <c r="E533" s="11" t="s">
        <v>76</v>
      </c>
      <c r="H533" s="17" t="str">
        <f>IF(Table1[[#This Row],[Undergraduate or Postgraduate]]="","",IF('Calculator - Dropdowns'!$D$6="Programme",$C533&amp;": "&amp;A533,IF($C533&amp;": "&amp;A533='Calculator - Dropdowns'!$D$6,$C533&amp;": "&amp;A533,"")))</f>
        <v>MA Society and Culture (Part-Time): PTA2HPSHPS44</v>
      </c>
      <c r="I533" s="17" t="str">
        <f>IF(Table1[[#This Row],[Department]]="","",IF('Calculator - Dropdowns'!$D$5="Postgraduate Taught or Undergraduate",$B533,IF($B533='Calculator - Dropdowns'!$D$5,$B533,"")))</f>
        <v>Postgraduate Taught</v>
      </c>
      <c r="J533" s="17" t="str">
        <f>IF(Table1[[#This Row],[Faculty]]="","",IF('Calculator - Dropdowns'!$D$4="Department",$D533,IF($D533='Calculator - Dropdowns'!$D$4,$D533,"")))</f>
        <v>Sociology</v>
      </c>
      <c r="K533" s="17" t="str">
        <f>IF('Calculator - Dropdowns'!$D$3="Faculty",$E533,IF('Calculator - Dropdowns'!$D$3=E533,E533,""))</f>
        <v>Faculty of Humanities, Arts and Social Sciences</v>
      </c>
    </row>
    <row r="534" spans="1:11" ht="25.5" x14ac:dyDescent="0.2">
      <c r="A534" s="11" t="s">
        <v>4249</v>
      </c>
      <c r="B534" s="11" t="s">
        <v>32965</v>
      </c>
      <c r="C534" s="11" t="s">
        <v>4250</v>
      </c>
      <c r="D534" s="11" t="s">
        <v>234</v>
      </c>
      <c r="E534" s="11" t="s">
        <v>76</v>
      </c>
      <c r="H534" s="17" t="str">
        <f>IF(Table1[[#This Row],[Undergraduate or Postgraduate]]="","",IF('Calculator - Dropdowns'!$D$6="Programme",$C534&amp;": "&amp;A534,IF($C534&amp;": "&amp;A534='Calculator - Dropdowns'!$D$6,$C534&amp;": "&amp;A534,"")))</f>
        <v>MA Society and Culture: Arts, Media and Consumption (Part-Time): PTA2HPSHPS45</v>
      </c>
      <c r="I534" s="17" t="str">
        <f>IF(Table1[[#This Row],[Department]]="","",IF('Calculator - Dropdowns'!$D$5="Postgraduate Taught or Undergraduate",$B534,IF($B534='Calculator - Dropdowns'!$D$5,$B534,"")))</f>
        <v>Postgraduate Taught</v>
      </c>
      <c r="J534" s="17" t="str">
        <f>IF(Table1[[#This Row],[Faculty]]="","",IF('Calculator - Dropdowns'!$D$4="Department",$D534,IF($D534='Calculator - Dropdowns'!$D$4,$D534,"")))</f>
        <v>Sociology</v>
      </c>
      <c r="K534" s="17" t="str">
        <f>IF('Calculator - Dropdowns'!$D$3="Faculty",$E534,IF('Calculator - Dropdowns'!$D$3=E534,E534,""))</f>
        <v>Faculty of Humanities, Arts and Social Sciences</v>
      </c>
    </row>
    <row r="535" spans="1:11" ht="25.5" x14ac:dyDescent="0.2">
      <c r="A535" s="11" t="s">
        <v>4251</v>
      </c>
      <c r="B535" s="11" t="s">
        <v>32965</v>
      </c>
      <c r="C535" s="11" t="s">
        <v>4252</v>
      </c>
      <c r="D535" s="11" t="s">
        <v>234</v>
      </c>
      <c r="E535" s="11" t="s">
        <v>76</v>
      </c>
      <c r="H535" s="17" t="str">
        <f>IF(Table1[[#This Row],[Undergraduate or Postgraduate]]="","",IF('Calculator - Dropdowns'!$D$6="Programme",$C535&amp;": "&amp;A535,IF($C535&amp;": "&amp;A535='Calculator - Dropdowns'!$D$6,$C535&amp;": "&amp;A535,"")))</f>
        <v>MA Society and Culture: Science and Technology Studies (Part-Time): PTA2HPSHPS46</v>
      </c>
      <c r="I535" s="17" t="str">
        <f>IF(Table1[[#This Row],[Department]]="","",IF('Calculator - Dropdowns'!$D$5="Postgraduate Taught or Undergraduate",$B535,IF($B535='Calculator - Dropdowns'!$D$5,$B535,"")))</f>
        <v>Postgraduate Taught</v>
      </c>
      <c r="J535" s="17" t="str">
        <f>IF(Table1[[#This Row],[Faculty]]="","",IF('Calculator - Dropdowns'!$D$4="Department",$D535,IF($D535='Calculator - Dropdowns'!$D$4,$D535,"")))</f>
        <v>Sociology</v>
      </c>
      <c r="K535" s="17" t="str">
        <f>IF('Calculator - Dropdowns'!$D$3="Faculty",$E535,IF('Calculator - Dropdowns'!$D$3=E535,E535,""))</f>
        <v>Faculty of Humanities, Arts and Social Sciences</v>
      </c>
    </row>
    <row r="536" spans="1:11" ht="25.5" x14ac:dyDescent="0.2">
      <c r="A536" s="11" t="s">
        <v>4255</v>
      </c>
      <c r="B536" s="11" t="s">
        <v>32965</v>
      </c>
      <c r="C536" s="11" t="s">
        <v>4256</v>
      </c>
      <c r="D536" s="11" t="s">
        <v>234</v>
      </c>
      <c r="E536" s="11" t="s">
        <v>76</v>
      </c>
      <c r="H536" s="17" t="str">
        <f>IF(Table1[[#This Row],[Undergraduate or Postgraduate]]="","",IF('Calculator - Dropdowns'!$D$6="Programme",$C536&amp;": "&amp;A536,IF($C536&amp;": "&amp;A536='Calculator - Dropdowns'!$D$6,$C536&amp;": "&amp;A536,"")))</f>
        <v>MA Society and Culture: Meaning, Making, Consuming (Part-Time): PTA2HPSHPS50</v>
      </c>
      <c r="I536" s="17" t="str">
        <f>IF(Table1[[#This Row],[Department]]="","",IF('Calculator - Dropdowns'!$D$5="Postgraduate Taught or Undergraduate",$B536,IF($B536='Calculator - Dropdowns'!$D$5,$B536,"")))</f>
        <v>Postgraduate Taught</v>
      </c>
      <c r="J536" s="17" t="str">
        <f>IF(Table1[[#This Row],[Faculty]]="","",IF('Calculator - Dropdowns'!$D$4="Department",$D536,IF($D536='Calculator - Dropdowns'!$D$4,$D536,"")))</f>
        <v>Sociology</v>
      </c>
      <c r="K536" s="17" t="str">
        <f>IF('Calculator - Dropdowns'!$D$3="Faculty",$E536,IF('Calculator - Dropdowns'!$D$3=E536,E536,""))</f>
        <v>Faculty of Humanities, Arts and Social Sciences</v>
      </c>
    </row>
    <row r="537" spans="1:11" x14ac:dyDescent="0.2">
      <c r="A537" s="11" t="s">
        <v>4309</v>
      </c>
      <c r="B537" s="11" t="s">
        <v>32965</v>
      </c>
      <c r="C537" s="11" t="s">
        <v>4310</v>
      </c>
      <c r="D537" s="11" t="s">
        <v>234</v>
      </c>
      <c r="E537" s="11" t="s">
        <v>76</v>
      </c>
      <c r="H537" s="17" t="str">
        <f>IF(Table1[[#This Row],[Undergraduate or Postgraduate]]="","",IF('Calculator - Dropdowns'!$D$6="Programme",$C537&amp;": "&amp;A537,IF($C537&amp;": "&amp;A537='Calculator - Dropdowns'!$D$6,$C537&amp;": "&amp;A537,"")))</f>
        <v>MRes Social Research (Part-Time): PTR2HPSHPS11</v>
      </c>
      <c r="I537" s="17" t="str">
        <f>IF(Table1[[#This Row],[Department]]="","",IF('Calculator - Dropdowns'!$D$5="Postgraduate Taught or Undergraduate",$B537,IF($B537='Calculator - Dropdowns'!$D$5,$B537,"")))</f>
        <v>Postgraduate Taught</v>
      </c>
      <c r="J537" s="17" t="str">
        <f>IF(Table1[[#This Row],[Faculty]]="","",IF('Calculator - Dropdowns'!$D$4="Department",$D537,IF($D537='Calculator - Dropdowns'!$D$4,$D537,"")))</f>
        <v>Sociology</v>
      </c>
      <c r="K537" s="17" t="str">
        <f>IF('Calculator - Dropdowns'!$D$3="Faculty",$E537,IF('Calculator - Dropdowns'!$D$3=E537,E537,""))</f>
        <v>Faculty of Humanities, Arts and Social Sciences</v>
      </c>
    </row>
    <row r="538" spans="1:11" x14ac:dyDescent="0.2">
      <c r="A538" s="11" t="s">
        <v>4198</v>
      </c>
      <c r="B538" s="11" t="s">
        <v>32965</v>
      </c>
      <c r="C538" s="11" t="s">
        <v>4199</v>
      </c>
      <c r="D538" s="11" t="s">
        <v>169</v>
      </c>
      <c r="E538" s="11" t="s">
        <v>76</v>
      </c>
      <c r="H538" s="17" t="str">
        <f>IF(Table1[[#This Row],[Undergraduate or Postgraduate]]="","",IF('Calculator - Dropdowns'!$D$6="Programme",$C538&amp;": "&amp;A538,IF($C538&amp;": "&amp;A538='Calculator - Dropdowns'!$D$6,$C538&amp;": "&amp;A538,"")))</f>
        <v>MA Theology (Part Time): PTA2CTHCTH03</v>
      </c>
      <c r="I538" s="17" t="str">
        <f>IF(Table1[[#This Row],[Department]]="","",IF('Calculator - Dropdowns'!$D$5="Postgraduate Taught or Undergraduate",$B538,IF($B538='Calculator - Dropdowns'!$D$5,$B538,"")))</f>
        <v>Postgraduate Taught</v>
      </c>
      <c r="J538" s="17" t="str">
        <f>IF(Table1[[#This Row],[Faculty]]="","",IF('Calculator - Dropdowns'!$D$4="Department",$D538,IF($D538='Calculator - Dropdowns'!$D$4,$D538,"")))</f>
        <v>Theology and Religion</v>
      </c>
      <c r="K538" s="17" t="str">
        <f>IF('Calculator - Dropdowns'!$D$3="Faculty",$E538,IF('Calculator - Dropdowns'!$D$3=E538,E538,""))</f>
        <v>Faculty of Humanities, Arts and Social Sciences</v>
      </c>
    </row>
    <row r="539" spans="1:11" x14ac:dyDescent="0.2">
      <c r="A539" s="11" t="s">
        <v>4202</v>
      </c>
      <c r="B539" s="11" t="s">
        <v>32965</v>
      </c>
      <c r="C539" s="11" t="s">
        <v>4203</v>
      </c>
      <c r="D539" s="11" t="s">
        <v>169</v>
      </c>
      <c r="E539" s="11" t="s">
        <v>76</v>
      </c>
      <c r="H539" s="17" t="str">
        <f>IF(Table1[[#This Row],[Undergraduate or Postgraduate]]="","",IF('Calculator - Dropdowns'!$D$6="Programme",$C539&amp;": "&amp;A539,IF($C539&amp;": "&amp;A539='Calculator - Dropdowns'!$D$6,$C539&amp;": "&amp;A539,"")))</f>
        <v>MA Theology and Religion (Part-Time): PTA2CTHCTH05</v>
      </c>
      <c r="I539" s="17" t="str">
        <f>IF(Table1[[#This Row],[Department]]="","",IF('Calculator - Dropdowns'!$D$5="Postgraduate Taught or Undergraduate",$B539,IF($B539='Calculator - Dropdowns'!$D$5,$B539,"")))</f>
        <v>Postgraduate Taught</v>
      </c>
      <c r="J539" s="17" t="str">
        <f>IF(Table1[[#This Row],[Faculty]]="","",IF('Calculator - Dropdowns'!$D$4="Department",$D539,IF($D539='Calculator - Dropdowns'!$D$4,$D539,"")))</f>
        <v>Theology and Religion</v>
      </c>
      <c r="K539" s="17" t="str">
        <f>IF('Calculator - Dropdowns'!$D$3="Faculty",$E539,IF('Calculator - Dropdowns'!$D$3=E539,E539,""))</f>
        <v>Faculty of Humanities, Arts and Social Sciences</v>
      </c>
    </row>
    <row r="540" spans="1:11" x14ac:dyDescent="0.2">
      <c r="A540" s="11" t="s">
        <v>4384</v>
      </c>
      <c r="B540" s="11" t="s">
        <v>32965</v>
      </c>
      <c r="C540" s="11" t="s">
        <v>4385</v>
      </c>
      <c r="D540" s="11" t="s">
        <v>473</v>
      </c>
      <c r="E540" s="11" t="s">
        <v>71</v>
      </c>
      <c r="H540" s="17" t="str">
        <f>IF(Table1[[#This Row],[Undergraduate or Postgraduate]]="","",IF('Calculator - Dropdowns'!$D$6="Programme",$C540&amp;": "&amp;A540,IF($C540&amp;": "&amp;A540='Calculator - Dropdowns'!$D$6,$C540&amp;": "&amp;A540,"")))</f>
        <v>MSc Advanced Clinical Practice (Part-Time, 2-year): PTS2EMSEMS08</v>
      </c>
      <c r="I540" s="17" t="str">
        <f>IF(Table1[[#This Row],[Department]]="","",IF('Calculator - Dropdowns'!$D$5="Postgraduate Taught or Undergraduate",$B540,IF($B540='Calculator - Dropdowns'!$D$5,$B540,"")))</f>
        <v>Postgraduate Taught</v>
      </c>
      <c r="J540" s="17" t="str">
        <f>IF(Table1[[#This Row],[Faculty]]="","",IF('Calculator - Dropdowns'!$D$4="Department",$D540,IF($D540='Calculator - Dropdowns'!$D$4,$D540,"")))</f>
        <v>Advanced Clinical Practice</v>
      </c>
      <c r="K540" s="17" t="str">
        <f>IF('Calculator - Dropdowns'!$D$3="Faculty",$E540,IF('Calculator - Dropdowns'!$D$3=E540,E540,""))</f>
        <v>Faculty of Health and Life Sciences</v>
      </c>
    </row>
    <row r="541" spans="1:11" ht="25.5" x14ac:dyDescent="0.2">
      <c r="A541" s="11" t="s">
        <v>4297</v>
      </c>
      <c r="B541" s="11" t="s">
        <v>32965</v>
      </c>
      <c r="C541" s="11" t="s">
        <v>4298</v>
      </c>
      <c r="D541" s="11" t="s">
        <v>126</v>
      </c>
      <c r="E541" s="11" t="s">
        <v>71</v>
      </c>
      <c r="H541" s="17" t="str">
        <f>IF(Table1[[#This Row],[Undergraduate or Postgraduate]]="","",IF('Calculator - Dropdowns'!$D$6="Programme",$C541&amp;": "&amp;A541,IF($C541&amp;": "&amp;A541='Calculator - Dropdowns'!$D$6,$C541&amp;": "&amp;A541,"")))</f>
        <v>MRes Medical Mycology and Fungal Immunology (Part-Time): PTR2BIOBIO01</v>
      </c>
      <c r="I541" s="17" t="str">
        <f>IF(Table1[[#This Row],[Department]]="","",IF('Calculator - Dropdowns'!$D$5="Postgraduate Taught or Undergraduate",$B541,IF($B541='Calculator - Dropdowns'!$D$5,$B541,"")))</f>
        <v>Postgraduate Taught</v>
      </c>
      <c r="J541" s="17" t="str">
        <f>IF(Table1[[#This Row],[Faculty]]="","",IF('Calculator - Dropdowns'!$D$4="Department",$D541,IF($D541='Calculator - Dropdowns'!$D$4,$D541,"")))</f>
        <v>Biosciences</v>
      </c>
      <c r="K541" s="17" t="str">
        <f>IF('Calculator - Dropdowns'!$D$3="Faculty",$E541,IF('Calculator - Dropdowns'!$D$3=E541,E541,""))</f>
        <v>Faculty of Health and Life Sciences</v>
      </c>
    </row>
    <row r="542" spans="1:11" x14ac:dyDescent="0.2">
      <c r="A542" s="11" t="s">
        <v>4320</v>
      </c>
      <c r="B542" s="11" t="s">
        <v>32965</v>
      </c>
      <c r="C542" s="11" t="s">
        <v>4321</v>
      </c>
      <c r="D542" s="11" t="s">
        <v>126</v>
      </c>
      <c r="E542" s="11" t="s">
        <v>71</v>
      </c>
      <c r="H542" s="17" t="str">
        <f>IF(Table1[[#This Row],[Undergraduate or Postgraduate]]="","",IF('Calculator - Dropdowns'!$D$6="Programme",$C542&amp;": "&amp;A542,IF($C542&amp;": "&amp;A542='Calculator - Dropdowns'!$D$6,$C542&amp;": "&amp;A542,"")))</f>
        <v>MSc Advanced Biological Sciences (Part-Time): PTS2BIOBIO10</v>
      </c>
      <c r="I542" s="17" t="str">
        <f>IF(Table1[[#This Row],[Department]]="","",IF('Calculator - Dropdowns'!$D$5="Postgraduate Taught or Undergraduate",$B542,IF($B542='Calculator - Dropdowns'!$D$5,$B542,"")))</f>
        <v>Postgraduate Taught</v>
      </c>
      <c r="J542" s="17" t="str">
        <f>IF(Table1[[#This Row],[Faculty]]="","",IF('Calculator - Dropdowns'!$D$4="Department",$D542,IF($D542='Calculator - Dropdowns'!$D$4,$D542,"")))</f>
        <v>Biosciences</v>
      </c>
      <c r="K542" s="17" t="str">
        <f>IF('Calculator - Dropdowns'!$D$3="Faculty",$E542,IF('Calculator - Dropdowns'!$D$3=E542,E542,""))</f>
        <v>Faculty of Health and Life Sciences</v>
      </c>
    </row>
    <row r="543" spans="1:11" ht="25.5" x14ac:dyDescent="0.2">
      <c r="A543" s="11" t="s">
        <v>32016</v>
      </c>
      <c r="B543" s="11" t="s">
        <v>32965</v>
      </c>
      <c r="C543" s="11" t="s">
        <v>32453</v>
      </c>
      <c r="D543" s="11" t="s">
        <v>126</v>
      </c>
      <c r="E543" s="11" t="s">
        <v>71</v>
      </c>
      <c r="H543" s="17" t="str">
        <f>IF(Table1[[#This Row],[Undergraduate or Postgraduate]]="","",IF('Calculator - Dropdowns'!$D$6="Programme",$C543&amp;": "&amp;A543,IF($C543&amp;": "&amp;A543='Calculator - Dropdowns'!$D$6,$C543&amp;": "&amp;A543,"")))</f>
        <v>MSc Advanced Biological Sciences and Business (Part-Time): PTS2BIOSBE01</v>
      </c>
      <c r="I543" s="17" t="str">
        <f>IF(Table1[[#This Row],[Department]]="","",IF('Calculator - Dropdowns'!$D$5="Postgraduate Taught or Undergraduate",$B543,IF($B543='Calculator - Dropdowns'!$D$5,$B543,"")))</f>
        <v>Postgraduate Taught</v>
      </c>
      <c r="J543" s="17" t="str">
        <f>IF(Table1[[#This Row],[Faculty]]="","",IF('Calculator - Dropdowns'!$D$4="Department",$D543,IF($D543='Calculator - Dropdowns'!$D$4,$D543,"")))</f>
        <v>Biosciences</v>
      </c>
      <c r="K543" s="17" t="str">
        <f>IF('Calculator - Dropdowns'!$D$3="Faculty",$E543,IF('Calculator - Dropdowns'!$D$3=E543,E543,""))</f>
        <v>Faculty of Health and Life Sciences</v>
      </c>
    </row>
    <row r="544" spans="1:11" x14ac:dyDescent="0.2">
      <c r="A544" s="11" t="s">
        <v>4420</v>
      </c>
      <c r="B544" s="11" t="s">
        <v>32965</v>
      </c>
      <c r="C544" s="11" t="s">
        <v>4421</v>
      </c>
      <c r="D544" s="11" t="s">
        <v>126</v>
      </c>
      <c r="E544" s="11" t="s">
        <v>71</v>
      </c>
      <c r="H544" s="17" t="str">
        <f>IF(Table1[[#This Row],[Undergraduate or Postgraduate]]="","",IF('Calculator - Dropdowns'!$D$6="Programme",$C544&amp;": "&amp;A544,IF($C544&amp;": "&amp;A544='Calculator - Dropdowns'!$D$6,$C544&amp;": "&amp;A544,"")))</f>
        <v>MSc Island Biodiversity and Conservation (Part-Time): PTS2JBIJBI01</v>
      </c>
      <c r="I544" s="17" t="str">
        <f>IF(Table1[[#This Row],[Department]]="","",IF('Calculator - Dropdowns'!$D$5="Postgraduate Taught or Undergraduate",$B544,IF($B544='Calculator - Dropdowns'!$D$5,$B544,"")))</f>
        <v>Postgraduate Taught</v>
      </c>
      <c r="J544" s="17" t="str">
        <f>IF(Table1[[#This Row],[Faculty]]="","",IF('Calculator - Dropdowns'!$D$4="Department",$D544,IF($D544='Calculator - Dropdowns'!$D$4,$D544,"")))</f>
        <v>Biosciences</v>
      </c>
      <c r="K544" s="17" t="str">
        <f>IF('Calculator - Dropdowns'!$D$3="Faculty",$E544,IF('Calculator - Dropdowns'!$D$3=E544,E544,""))</f>
        <v>Faculty of Health and Life Sciences</v>
      </c>
    </row>
    <row r="545" spans="1:11" ht="25.5" x14ac:dyDescent="0.2">
      <c r="A545" s="11" t="s">
        <v>4392</v>
      </c>
      <c r="B545" s="11" t="s">
        <v>32965</v>
      </c>
      <c r="C545" s="11" t="s">
        <v>4393</v>
      </c>
      <c r="D545" s="11" t="s">
        <v>481</v>
      </c>
      <c r="E545" s="11" t="s">
        <v>71</v>
      </c>
      <c r="H545" s="17" t="str">
        <f>IF(Table1[[#This Row],[Undergraduate or Postgraduate]]="","",IF('Calculator - Dropdowns'!$D$6="Programme",$C545&amp;": "&amp;A545,IF($C545&amp;": "&amp;A545='Calculator - Dropdowns'!$D$6,$C545&amp;": "&amp;A545,"")))</f>
        <v>MSc Environment and Human Health (Part-Time) -Cornwall: PTS2EMSEMSCA</v>
      </c>
      <c r="I545" s="17" t="str">
        <f>IF(Table1[[#This Row],[Department]]="","",IF('Calculator - Dropdowns'!$D$5="Postgraduate Taught or Undergraduate",$B545,IF($B545='Calculator - Dropdowns'!$D$5,$B545,"")))</f>
        <v>Postgraduate Taught</v>
      </c>
      <c r="J545" s="17" t="str">
        <f>IF(Table1[[#This Row],[Faculty]]="","",IF('Calculator - Dropdowns'!$D$4="Department",$D545,IF($D545='Calculator - Dropdowns'!$D$4,$D545,"")))</f>
        <v>European Centre for Environment and Human Health</v>
      </c>
      <c r="K545" s="17" t="str">
        <f>IF('Calculator - Dropdowns'!$D$3="Faculty",$E545,IF('Calculator - Dropdowns'!$D$3=E545,E545,""))</f>
        <v>Faculty of Health and Life Sciences</v>
      </c>
    </row>
    <row r="546" spans="1:11" x14ac:dyDescent="0.2">
      <c r="A546" s="11" t="s">
        <v>4378</v>
      </c>
      <c r="B546" s="11" t="s">
        <v>32965</v>
      </c>
      <c r="C546" s="11" t="s">
        <v>4379</v>
      </c>
      <c r="D546" s="11" t="s">
        <v>464</v>
      </c>
      <c r="E546" s="11" t="s">
        <v>71</v>
      </c>
      <c r="H546" s="17" t="str">
        <f>IF(Table1[[#This Row],[Undergraduate or Postgraduate]]="","",IF('Calculator - Dropdowns'!$D$6="Programme",$C546&amp;": "&amp;A546,IF($C546&amp;": "&amp;A546='Calculator - Dropdowns'!$D$6,$C546&amp;": "&amp;A546,"")))</f>
        <v>MSc Healthcare Leadership and Management (Part-Time): PTS2EMSEMS04</v>
      </c>
      <c r="I546" s="17" t="str">
        <f>IF(Table1[[#This Row],[Department]]="","",IF('Calculator - Dropdowns'!$D$5="Postgraduate Taught or Undergraduate",$B546,IF($B546='Calculator - Dropdowns'!$D$5,$B546,"")))</f>
        <v>Postgraduate Taught</v>
      </c>
      <c r="J546" s="17" t="str">
        <f>IF(Table1[[#This Row],[Faculty]]="","",IF('Calculator - Dropdowns'!$D$4="Department",$D546,IF($D546='Calculator - Dropdowns'!$D$4,$D546,"")))</f>
        <v>Health and Community Sciences</v>
      </c>
      <c r="K546" s="17" t="str">
        <f>IF('Calculator - Dropdowns'!$D$3="Faculty",$E546,IF('Calculator - Dropdowns'!$D$3=E546,E546,""))</f>
        <v>Faculty of Health and Life Sciences</v>
      </c>
    </row>
    <row r="547" spans="1:11" x14ac:dyDescent="0.2">
      <c r="A547" s="11" t="s">
        <v>4380</v>
      </c>
      <c r="B547" s="11" t="s">
        <v>32965</v>
      </c>
      <c r="C547" s="11" t="s">
        <v>4381</v>
      </c>
      <c r="D547" s="11" t="s">
        <v>464</v>
      </c>
      <c r="E547" s="11" t="s">
        <v>71</v>
      </c>
      <c r="H547" s="17" t="str">
        <f>IF(Table1[[#This Row],[Undergraduate or Postgraduate]]="","",IF('Calculator - Dropdowns'!$D$6="Programme",$C547&amp;": "&amp;A547,IF($C547&amp;": "&amp;A547='Calculator - Dropdowns'!$D$6,$C547&amp;": "&amp;A547,"")))</f>
        <v>MSc Health Research Methods (Part-Time, 2-year): PTS2EMSEMS05</v>
      </c>
      <c r="I547" s="17" t="str">
        <f>IF(Table1[[#This Row],[Department]]="","",IF('Calculator - Dropdowns'!$D$5="Postgraduate Taught or Undergraduate",$B547,IF($B547='Calculator - Dropdowns'!$D$5,$B547,"")))</f>
        <v>Postgraduate Taught</v>
      </c>
      <c r="J547" s="17" t="str">
        <f>IF(Table1[[#This Row],[Faculty]]="","",IF('Calculator - Dropdowns'!$D$4="Department",$D547,IF($D547='Calculator - Dropdowns'!$D$4,$D547,"")))</f>
        <v>Health and Community Sciences</v>
      </c>
      <c r="K547" s="17" t="str">
        <f>IF('Calculator - Dropdowns'!$D$3="Faculty",$E547,IF('Calculator - Dropdowns'!$D$3=E547,E547,""))</f>
        <v>Faculty of Health and Life Sciences</v>
      </c>
    </row>
    <row r="548" spans="1:11" x14ac:dyDescent="0.2">
      <c r="A548" s="11" t="s">
        <v>4386</v>
      </c>
      <c r="B548" s="11" t="s">
        <v>32965</v>
      </c>
      <c r="C548" s="11" t="s">
        <v>4387</v>
      </c>
      <c r="D548" s="11" t="s">
        <v>464</v>
      </c>
      <c r="E548" s="11" t="s">
        <v>71</v>
      </c>
      <c r="H548" s="17" t="str">
        <f>IF(Table1[[#This Row],[Undergraduate or Postgraduate]]="","",IF('Calculator - Dropdowns'!$D$6="Programme",$C548&amp;": "&amp;A548,IF($C548&amp;": "&amp;A548='Calculator - Dropdowns'!$D$6,$C548&amp;": "&amp;A548,"")))</f>
        <v>MSc Clinical Education (Part-Time, 2-year): PTS2EMSEMS09</v>
      </c>
      <c r="I548" s="17" t="str">
        <f>IF(Table1[[#This Row],[Department]]="","",IF('Calculator - Dropdowns'!$D$5="Postgraduate Taught or Undergraduate",$B548,IF($B548='Calculator - Dropdowns'!$D$5,$B548,"")))</f>
        <v>Postgraduate Taught</v>
      </c>
      <c r="J548" s="17" t="str">
        <f>IF(Table1[[#This Row],[Faculty]]="","",IF('Calculator - Dropdowns'!$D$4="Department",$D548,IF($D548='Calculator - Dropdowns'!$D$4,$D548,"")))</f>
        <v>Health and Community Sciences</v>
      </c>
      <c r="K548" s="17" t="str">
        <f>IF('Calculator - Dropdowns'!$D$3="Faculty",$E548,IF('Calculator - Dropdowns'!$D$3=E548,E548,""))</f>
        <v>Faculty of Health and Life Sciences</v>
      </c>
    </row>
    <row r="549" spans="1:11" x14ac:dyDescent="0.2">
      <c r="A549" s="11" t="s">
        <v>4376</v>
      </c>
      <c r="B549" s="11" t="s">
        <v>32965</v>
      </c>
      <c r="C549" s="11" t="s">
        <v>4377</v>
      </c>
      <c r="D549" s="11" t="s">
        <v>70</v>
      </c>
      <c r="E549" s="11" t="s">
        <v>71</v>
      </c>
      <c r="H549" s="17" t="str">
        <f>IF(Table1[[#This Row],[Undergraduate or Postgraduate]]="","",IF('Calculator - Dropdowns'!$D$6="Programme",$C549&amp;": "&amp;A549,IF($C549&amp;": "&amp;A549='Calculator - Dropdowns'!$D$6,$C549&amp;": "&amp;A549,"")))</f>
        <v>MSc Genomic Medicine (Part-Time): PTS2EMSEMS02</v>
      </c>
      <c r="I549" s="17" t="str">
        <f>IF(Table1[[#This Row],[Department]]="","",IF('Calculator - Dropdowns'!$D$5="Postgraduate Taught or Undergraduate",$B549,IF($B549='Calculator - Dropdowns'!$D$5,$B549,"")))</f>
        <v>Postgraduate Taught</v>
      </c>
      <c r="J549" s="17" t="str">
        <f>IF(Table1[[#This Row],[Faculty]]="","",IF('Calculator - Dropdowns'!$D$4="Department",$D549,IF($D549='Calculator - Dropdowns'!$D$4,$D549,"")))</f>
        <v>Medicine</v>
      </c>
      <c r="K549" s="17" t="str">
        <f>IF('Calculator - Dropdowns'!$D$3="Faculty",$E549,IF('Calculator - Dropdowns'!$D$3=E549,E549,""))</f>
        <v>Faculty of Health and Life Sciences</v>
      </c>
    </row>
    <row r="550" spans="1:11" x14ac:dyDescent="0.2">
      <c r="A550" s="11" t="s">
        <v>4382</v>
      </c>
      <c r="B550" s="11" t="s">
        <v>32965</v>
      </c>
      <c r="C550" s="11" t="s">
        <v>4383</v>
      </c>
      <c r="D550" s="11" t="s">
        <v>70</v>
      </c>
      <c r="E550" s="11" t="s">
        <v>71</v>
      </c>
      <c r="H550" s="17" t="str">
        <f>IF(Table1[[#This Row],[Undergraduate or Postgraduate]]="","",IF('Calculator - Dropdowns'!$D$6="Programme",$C550&amp;": "&amp;A550,IF($C550&amp;": "&amp;A550='Calculator - Dropdowns'!$D$6,$C550&amp;": "&amp;A550,"")))</f>
        <v>MSc Health Data Science (Part-Time): PTS2EMSEMS06</v>
      </c>
      <c r="I550" s="17" t="str">
        <f>IF(Table1[[#This Row],[Department]]="","",IF('Calculator - Dropdowns'!$D$5="Postgraduate Taught or Undergraduate",$B550,IF($B550='Calculator - Dropdowns'!$D$5,$B550,"")))</f>
        <v>Postgraduate Taught</v>
      </c>
      <c r="J550" s="17" t="str">
        <f>IF(Table1[[#This Row],[Faculty]]="","",IF('Calculator - Dropdowns'!$D$4="Department",$D550,IF($D550='Calculator - Dropdowns'!$D$4,$D550,"")))</f>
        <v>Medicine</v>
      </c>
      <c r="K550" s="17" t="str">
        <f>IF('Calculator - Dropdowns'!$D$3="Faculty",$E550,IF('Calculator - Dropdowns'!$D$3=E550,E550,""))</f>
        <v>Faculty of Health and Life Sciences</v>
      </c>
    </row>
    <row r="551" spans="1:11" x14ac:dyDescent="0.2">
      <c r="A551" s="11" t="s">
        <v>4390</v>
      </c>
      <c r="B551" s="11" t="s">
        <v>32965</v>
      </c>
      <c r="C551" s="11" t="s">
        <v>4391</v>
      </c>
      <c r="D551" s="11" t="s">
        <v>145</v>
      </c>
      <c r="E551" s="11" t="s">
        <v>71</v>
      </c>
      <c r="H551" s="17" t="str">
        <f>IF(Table1[[#This Row],[Undergraduate or Postgraduate]]="","",IF('Calculator - Dropdowns'!$D$6="Programme",$C551&amp;": "&amp;A551,IF($C551&amp;": "&amp;A551='Calculator - Dropdowns'!$D$6,$C551&amp;": "&amp;A551,"")))</f>
        <v>MSc Neuroscience (Part-Time): PTS2EMSEMS12</v>
      </c>
      <c r="I551" s="17" t="str">
        <f>IF(Table1[[#This Row],[Department]]="","",IF('Calculator - Dropdowns'!$D$5="Postgraduate Taught or Undergraduate",$B551,IF($B551='Calculator - Dropdowns'!$D$5,$B551,"")))</f>
        <v>Postgraduate Taught</v>
      </c>
      <c r="J551" s="17" t="str">
        <f>IF(Table1[[#This Row],[Faculty]]="","",IF('Calculator - Dropdowns'!$D$4="Department",$D551,IF($D551='Calculator - Dropdowns'!$D$4,$D551,"")))</f>
        <v>Neuroscience</v>
      </c>
      <c r="K551" s="17" t="str">
        <f>IF('Calculator - Dropdowns'!$D$3="Faculty",$E551,IF('Calculator - Dropdowns'!$D$3=E551,E551,""))</f>
        <v>Faculty of Health and Life Sciences</v>
      </c>
    </row>
    <row r="552" spans="1:11" x14ac:dyDescent="0.2">
      <c r="A552" s="11" t="s">
        <v>4388</v>
      </c>
      <c r="B552" s="11" t="s">
        <v>32965</v>
      </c>
      <c r="C552" s="11" t="s">
        <v>4389</v>
      </c>
      <c r="D552" s="11" t="s">
        <v>476</v>
      </c>
      <c r="E552" s="11" t="s">
        <v>71</v>
      </c>
      <c r="H552" s="17" t="str">
        <f>IF(Table1[[#This Row],[Undergraduate or Postgraduate]]="","",IF('Calculator - Dropdowns'!$D$6="Programme",$C552&amp;": "&amp;A552,IF($C552&amp;": "&amp;A552='Calculator - Dropdowns'!$D$6,$C552&amp;": "&amp;A552,"")))</f>
        <v>MSc Clinical Pharmacy (Part-Time, 2-year): PTS2EMSEMS10</v>
      </c>
      <c r="I552" s="17" t="str">
        <f>IF(Table1[[#This Row],[Department]]="","",IF('Calculator - Dropdowns'!$D$5="Postgraduate Taught or Undergraduate",$B552,IF($B552='Calculator - Dropdowns'!$D$5,$B552,"")))</f>
        <v>Postgraduate Taught</v>
      </c>
      <c r="J552" s="17" t="str">
        <f>IF(Table1[[#This Row],[Faculty]]="","",IF('Calculator - Dropdowns'!$D$4="Department",$D552,IF($D552='Calculator - Dropdowns'!$D$4,$D552,"")))</f>
        <v>Pharmacy</v>
      </c>
      <c r="K552" s="17" t="str">
        <f>IF('Calculator - Dropdowns'!$D$3="Faculty",$E552,IF('Calculator - Dropdowns'!$D$3=E552,E552,""))</f>
        <v>Faculty of Health and Life Sciences</v>
      </c>
    </row>
    <row r="553" spans="1:11" x14ac:dyDescent="0.2">
      <c r="A553" s="11" t="s">
        <v>4295</v>
      </c>
      <c r="B553" s="11" t="s">
        <v>32965</v>
      </c>
      <c r="C553" s="11" t="s">
        <v>4296</v>
      </c>
      <c r="D553" s="11" t="s">
        <v>308</v>
      </c>
      <c r="E553" s="11" t="s">
        <v>71</v>
      </c>
      <c r="H553" s="17" t="str">
        <f>IF(Table1[[#This Row],[Undergraduate or Postgraduate]]="","",IF('Calculator - Dropdowns'!$D$6="Programme",$C553&amp;": "&amp;A553,IF($C553&amp;": "&amp;A553='Calculator - Dropdowns'!$D$6,$C553&amp;": "&amp;A553,"")))</f>
        <v>Master of Public Health (MPH) (Part-Time): PTH2EMSEMS01</v>
      </c>
      <c r="I553" s="17" t="str">
        <f>IF(Table1[[#This Row],[Department]]="","",IF('Calculator - Dropdowns'!$D$5="Postgraduate Taught or Undergraduate",$B553,IF($B553='Calculator - Dropdowns'!$D$5,$B553,"")))</f>
        <v>Postgraduate Taught</v>
      </c>
      <c r="J553" s="17" t="str">
        <f>IF(Table1[[#This Row],[Faculty]]="","",IF('Calculator - Dropdowns'!$D$4="Department",$D553,IF($D553='Calculator - Dropdowns'!$D$4,$D553,"")))</f>
        <v>Public Health</v>
      </c>
      <c r="K553" s="17" t="str">
        <f>IF('Calculator - Dropdowns'!$D$3="Faculty",$E553,IF('Calculator - Dropdowns'!$D$3=E553,E553,""))</f>
        <v>Faculty of Health and Life Sciences</v>
      </c>
    </row>
    <row r="554" spans="1:11" x14ac:dyDescent="0.2">
      <c r="A554" s="11" t="s">
        <v>4426</v>
      </c>
      <c r="B554" s="11" t="s">
        <v>32965</v>
      </c>
      <c r="C554" s="11" t="s">
        <v>4427</v>
      </c>
      <c r="D554" s="11" t="s">
        <v>149</v>
      </c>
      <c r="E554" s="11" t="s">
        <v>71</v>
      </c>
      <c r="H554" s="17" t="str">
        <f>IF(Table1[[#This Row],[Undergraduate or Postgraduate]]="","",IF('Calculator - Dropdowns'!$D$6="Programme",$C554&amp;": "&amp;A554,IF($C554&amp;": "&amp;A554='Calculator - Dropdowns'!$D$6,$C554&amp;": "&amp;A554,"")))</f>
        <v>MSc Psychology (Conversion) (Part-Time): PTS2PSYEDU01</v>
      </c>
      <c r="I554" s="17" t="str">
        <f>IF(Table1[[#This Row],[Department]]="","",IF('Calculator - Dropdowns'!$D$5="Postgraduate Taught or Undergraduate",$B554,IF($B554='Calculator - Dropdowns'!$D$5,$B554,"")))</f>
        <v>Postgraduate Taught</v>
      </c>
      <c r="J554" s="17" t="str">
        <f>IF(Table1[[#This Row],[Faculty]]="","",IF('Calculator - Dropdowns'!$D$4="Department",$D554,IF($D554='Calculator - Dropdowns'!$D$4,$D554,"")))</f>
        <v>Psychology</v>
      </c>
      <c r="K554" s="17" t="str">
        <f>IF('Calculator - Dropdowns'!$D$3="Faculty",$E554,IF('Calculator - Dropdowns'!$D$3=E554,E554,""))</f>
        <v>Faculty of Health and Life Sciences</v>
      </c>
    </row>
    <row r="555" spans="1:11" x14ac:dyDescent="0.2">
      <c r="A555" s="11" t="s">
        <v>4428</v>
      </c>
      <c r="B555" s="11" t="s">
        <v>32965</v>
      </c>
      <c r="C555" s="11" t="s">
        <v>4429</v>
      </c>
      <c r="D555" s="11" t="s">
        <v>149</v>
      </c>
      <c r="E555" s="11" t="s">
        <v>71</v>
      </c>
      <c r="H555" s="17" t="str">
        <f>IF(Table1[[#This Row],[Undergraduate or Postgraduate]]="","",IF('Calculator - Dropdowns'!$D$6="Programme",$C555&amp;": "&amp;A555,IF($C555&amp;": "&amp;A555='Calculator - Dropdowns'!$D$6,$C555&amp;": "&amp;A555,"")))</f>
        <v>MSc Animal Behaviour (Part-Time): PTS2PSYPSY02</v>
      </c>
      <c r="I555" s="17" t="str">
        <f>IF(Table1[[#This Row],[Department]]="","",IF('Calculator - Dropdowns'!$D$5="Postgraduate Taught or Undergraduate",$B555,IF($B555='Calculator - Dropdowns'!$D$5,$B555,"")))</f>
        <v>Postgraduate Taught</v>
      </c>
      <c r="J555" s="17" t="str">
        <f>IF(Table1[[#This Row],[Faculty]]="","",IF('Calculator - Dropdowns'!$D$4="Department",$D555,IF($D555='Calculator - Dropdowns'!$D$4,$D555,"")))</f>
        <v>Psychology</v>
      </c>
      <c r="K555" s="17" t="str">
        <f>IF('Calculator - Dropdowns'!$D$3="Faculty",$E555,IF('Calculator - Dropdowns'!$D$3=E555,E555,""))</f>
        <v>Faculty of Health and Life Sciences</v>
      </c>
    </row>
    <row r="556" spans="1:11" x14ac:dyDescent="0.2">
      <c r="A556" s="11" t="s">
        <v>4430</v>
      </c>
      <c r="B556" s="11" t="s">
        <v>32965</v>
      </c>
      <c r="C556" s="11" t="s">
        <v>4431</v>
      </c>
      <c r="D556" s="11" t="s">
        <v>149</v>
      </c>
      <c r="E556" s="11" t="s">
        <v>71</v>
      </c>
      <c r="H556" s="17" t="str">
        <f>IF(Table1[[#This Row],[Undergraduate or Postgraduate]]="","",IF('Calculator - Dropdowns'!$D$6="Programme",$C556&amp;": "&amp;A556,IF($C556&amp;": "&amp;A556='Calculator - Dropdowns'!$D$6,$C556&amp;": "&amp;A556,"")))</f>
        <v>MSc Psychological Research Methods (Part-Time): PTS2PSYPSY04</v>
      </c>
      <c r="I556" s="17" t="str">
        <f>IF(Table1[[#This Row],[Department]]="","",IF('Calculator - Dropdowns'!$D$5="Postgraduate Taught or Undergraduate",$B556,IF($B556='Calculator - Dropdowns'!$D$5,$B556,"")))</f>
        <v>Postgraduate Taught</v>
      </c>
      <c r="J556" s="17" t="str">
        <f>IF(Table1[[#This Row],[Faculty]]="","",IF('Calculator - Dropdowns'!$D$4="Department",$D556,IF($D556='Calculator - Dropdowns'!$D$4,$D556,"")))</f>
        <v>Psychology</v>
      </c>
      <c r="K556" s="17" t="str">
        <f>IF('Calculator - Dropdowns'!$D$3="Faculty",$E556,IF('Calculator - Dropdowns'!$D$3=E556,E556,""))</f>
        <v>Faculty of Health and Life Sciences</v>
      </c>
    </row>
    <row r="557" spans="1:11" x14ac:dyDescent="0.2">
      <c r="A557" s="11" t="s">
        <v>4432</v>
      </c>
      <c r="B557" s="11" t="s">
        <v>32965</v>
      </c>
      <c r="C557" s="11" t="s">
        <v>4433</v>
      </c>
      <c r="D557" s="11" t="s">
        <v>149</v>
      </c>
      <c r="E557" s="11" t="s">
        <v>71</v>
      </c>
      <c r="H557" s="17" t="str">
        <f>IF(Table1[[#This Row],[Undergraduate or Postgraduate]]="","",IF('Calculator - Dropdowns'!$D$6="Programme",$C557&amp;": "&amp;A557,IF($C557&amp;": "&amp;A557='Calculator - Dropdowns'!$D$6,$C557&amp;": "&amp;A557,"")))</f>
        <v>MSc Social and Organisational Psychology (Part-Time): PTS2PSYPSY05</v>
      </c>
      <c r="I557" s="17" t="str">
        <f>IF(Table1[[#This Row],[Department]]="","",IF('Calculator - Dropdowns'!$D$5="Postgraduate Taught or Undergraduate",$B557,IF($B557='Calculator - Dropdowns'!$D$5,$B557,"")))</f>
        <v>Postgraduate Taught</v>
      </c>
      <c r="J557" s="17" t="str">
        <f>IF(Table1[[#This Row],[Faculty]]="","",IF('Calculator - Dropdowns'!$D$4="Department",$D557,IF($D557='Calculator - Dropdowns'!$D$4,$D557,"")))</f>
        <v>Psychology</v>
      </c>
      <c r="K557" s="17" t="str">
        <f>IF('Calculator - Dropdowns'!$D$3="Faculty",$E557,IF('Calculator - Dropdowns'!$D$3=E557,E557,""))</f>
        <v>Faculty of Health and Life Sciences</v>
      </c>
    </row>
    <row r="558" spans="1:11" x14ac:dyDescent="0.2">
      <c r="A558" s="11" t="s">
        <v>4444</v>
      </c>
      <c r="B558" s="11" t="s">
        <v>32965</v>
      </c>
      <c r="C558" s="11" t="s">
        <v>4445</v>
      </c>
      <c r="D558" s="11" t="s">
        <v>149</v>
      </c>
      <c r="E558" s="11" t="s">
        <v>71</v>
      </c>
      <c r="H558" s="17" t="str">
        <f>IF(Table1[[#This Row],[Undergraduate or Postgraduate]]="","",IF('Calculator - Dropdowns'!$D$6="Programme",$C558&amp;": "&amp;A558,IF($C558&amp;": "&amp;A558='Calculator - Dropdowns'!$D$6,$C558&amp;": "&amp;A558,"")))</f>
        <v>MSc Clinical Psychology (Part-Time): PTS2PSYPSY17</v>
      </c>
      <c r="I558" s="17" t="str">
        <f>IF(Table1[[#This Row],[Department]]="","",IF('Calculator - Dropdowns'!$D$5="Postgraduate Taught or Undergraduate",$B558,IF($B558='Calculator - Dropdowns'!$D$5,$B558,"")))</f>
        <v>Postgraduate Taught</v>
      </c>
      <c r="J558" s="17" t="str">
        <f>IF(Table1[[#This Row],[Faculty]]="","",IF('Calculator - Dropdowns'!$D$4="Department",$D558,IF($D558='Calculator - Dropdowns'!$D$4,$D558,"")))</f>
        <v>Psychology</v>
      </c>
      <c r="K558" s="17" t="str">
        <f>IF('Calculator - Dropdowns'!$D$3="Faculty",$E558,IF('Calculator - Dropdowns'!$D$3=E558,E558,""))</f>
        <v>Faculty of Health and Life Sciences</v>
      </c>
    </row>
    <row r="559" spans="1:11" ht="25.5" x14ac:dyDescent="0.2">
      <c r="A559" s="11" t="s">
        <v>4434</v>
      </c>
      <c r="B559" s="11" t="s">
        <v>32965</v>
      </c>
      <c r="C559" s="11" t="s">
        <v>4435</v>
      </c>
      <c r="D559" s="11" t="s">
        <v>112</v>
      </c>
      <c r="E559" s="11" t="s">
        <v>71</v>
      </c>
      <c r="H559" s="17" t="str">
        <f>IF(Table1[[#This Row],[Undergraduate or Postgraduate]]="","",IF('Calculator - Dropdowns'!$D$6="Programme",$C559&amp;": "&amp;A559,IF($C559&amp;": "&amp;A559='Calculator - Dropdowns'!$D$6,$C559&amp;": "&amp;A559,"")))</f>
        <v>MSc Psychological Therapies Practice and Research (Systemic Therapy) (Part-Time): PTS2PSYPSY10</v>
      </c>
      <c r="I559" s="17" t="str">
        <f>IF(Table1[[#This Row],[Department]]="","",IF('Calculator - Dropdowns'!$D$5="Postgraduate Taught or Undergraduate",$B559,IF($B559='Calculator - Dropdowns'!$D$5,$B559,"")))</f>
        <v>Postgraduate Taught</v>
      </c>
      <c r="J559" s="17" t="str">
        <f>IF(Table1[[#This Row],[Faculty]]="","",IF('Calculator - Dropdowns'!$D$4="Department",$D559,IF($D559='Calculator - Dropdowns'!$D$4,$D559,"")))</f>
        <v>CEDAR</v>
      </c>
      <c r="K559" s="17" t="str">
        <f>IF('Calculator - Dropdowns'!$D$3="Faculty",$E559,IF('Calculator - Dropdowns'!$D$3=E559,E559,""))</f>
        <v>Faculty of Health and Life Sciences</v>
      </c>
    </row>
    <row r="560" spans="1:11" ht="25.5" x14ac:dyDescent="0.2">
      <c r="A560" s="11" t="s">
        <v>4436</v>
      </c>
      <c r="B560" s="11" t="s">
        <v>32965</v>
      </c>
      <c r="C560" s="11" t="s">
        <v>4437</v>
      </c>
      <c r="D560" s="11" t="s">
        <v>112</v>
      </c>
      <c r="E560" s="11" t="s">
        <v>71</v>
      </c>
      <c r="H560" s="17" t="str">
        <f>IF(Table1[[#This Row],[Undergraduate or Postgraduate]]="","",IF('Calculator - Dropdowns'!$D$6="Programme",$C560&amp;": "&amp;A560,IF($C560&amp;": "&amp;A560='Calculator - Dropdowns'!$D$6,$C560&amp;": "&amp;A560,"")))</f>
        <v>MSc Psychological Therapies Practice and Research (Psychodynamic/Psychoanalytic Therapy) (Part-Time): PTS2PSYPSY11</v>
      </c>
      <c r="I560" s="17" t="str">
        <f>IF(Table1[[#This Row],[Department]]="","",IF('Calculator - Dropdowns'!$D$5="Postgraduate Taught or Undergraduate",$B560,IF($B560='Calculator - Dropdowns'!$D$5,$B560,"")))</f>
        <v>Postgraduate Taught</v>
      </c>
      <c r="J560" s="17" t="str">
        <f>IF(Table1[[#This Row],[Faculty]]="","",IF('Calculator - Dropdowns'!$D$4="Department",$D560,IF($D560='Calculator - Dropdowns'!$D$4,$D560,"")))</f>
        <v>CEDAR</v>
      </c>
      <c r="K560" s="17" t="str">
        <f>IF('Calculator - Dropdowns'!$D$3="Faculty",$E560,IF('Calculator - Dropdowns'!$D$3=E560,E560,""))</f>
        <v>Faculty of Health and Life Sciences</v>
      </c>
    </row>
    <row r="561" spans="1:11" ht="25.5" x14ac:dyDescent="0.2">
      <c r="A561" s="11" t="s">
        <v>4438</v>
      </c>
      <c r="B561" s="11" t="s">
        <v>32965</v>
      </c>
      <c r="C561" s="11" t="s">
        <v>4439</v>
      </c>
      <c r="D561" s="11" t="s">
        <v>112</v>
      </c>
      <c r="E561" s="11" t="s">
        <v>71</v>
      </c>
      <c r="H561" s="17" t="str">
        <f>IF(Table1[[#This Row],[Undergraduate or Postgraduate]]="","",IF('Calculator - Dropdowns'!$D$6="Programme",$C561&amp;": "&amp;A561,IF($C561&amp;": "&amp;A561='Calculator - Dropdowns'!$D$6,$C561&amp;": "&amp;A561,"")))</f>
        <v>MSc Clinical Associate in Psychology (MCAP) (Part-Time): PTS2PSYPSY13</v>
      </c>
      <c r="I561" s="17" t="str">
        <f>IF(Table1[[#This Row],[Department]]="","",IF('Calculator - Dropdowns'!$D$5="Postgraduate Taught or Undergraduate",$B561,IF($B561='Calculator - Dropdowns'!$D$5,$B561,"")))</f>
        <v>Postgraduate Taught</v>
      </c>
      <c r="J561" s="17" t="str">
        <f>IF(Table1[[#This Row],[Faculty]]="","",IF('Calculator - Dropdowns'!$D$4="Department",$D561,IF($D561='Calculator - Dropdowns'!$D$4,$D561,"")))</f>
        <v>CEDAR</v>
      </c>
      <c r="K561" s="17" t="str">
        <f>IF('Calculator - Dropdowns'!$D$3="Faculty",$E561,IF('Calculator - Dropdowns'!$D$3=E561,E561,""))</f>
        <v>Faculty of Health and Life Sciences</v>
      </c>
    </row>
    <row r="562" spans="1:11" ht="25.5" x14ac:dyDescent="0.2">
      <c r="A562" s="11" t="s">
        <v>4440</v>
      </c>
      <c r="B562" s="11" t="s">
        <v>32965</v>
      </c>
      <c r="C562" s="11" t="s">
        <v>4441</v>
      </c>
      <c r="D562" s="11" t="s">
        <v>112</v>
      </c>
      <c r="E562" s="11" t="s">
        <v>71</v>
      </c>
      <c r="H562" s="17" t="str">
        <f>IF(Table1[[#This Row],[Undergraduate or Postgraduate]]="","",IF('Calculator - Dropdowns'!$D$6="Programme",$C562&amp;": "&amp;A562,IF($C562&amp;": "&amp;A562='Calculator - Dropdowns'!$D$6,$C562&amp;": "&amp;A562,"")))</f>
        <v>MSc Clinical Associate in Psychology (Children, Young People and Families) (Part-Time): PTS2PSYPSY15</v>
      </c>
      <c r="I562" s="17" t="str">
        <f>IF(Table1[[#This Row],[Department]]="","",IF('Calculator - Dropdowns'!$D$5="Postgraduate Taught or Undergraduate",$B562,IF($B562='Calculator - Dropdowns'!$D$5,$B562,"")))</f>
        <v>Postgraduate Taught</v>
      </c>
      <c r="J562" s="17" t="str">
        <f>IF(Table1[[#This Row],[Faculty]]="","",IF('Calculator - Dropdowns'!$D$4="Department",$D562,IF($D562='Calculator - Dropdowns'!$D$4,$D562,"")))</f>
        <v>CEDAR</v>
      </c>
      <c r="K562" s="17" t="str">
        <f>IF('Calculator - Dropdowns'!$D$3="Faculty",$E562,IF('Calculator - Dropdowns'!$D$3=E562,E562,""))</f>
        <v>Faculty of Health and Life Sciences</v>
      </c>
    </row>
    <row r="563" spans="1:11" x14ac:dyDescent="0.2">
      <c r="A563" s="11" t="s">
        <v>4442</v>
      </c>
      <c r="B563" s="11" t="s">
        <v>32965</v>
      </c>
      <c r="C563" s="11" t="s">
        <v>4443</v>
      </c>
      <c r="D563" s="11" t="s">
        <v>112</v>
      </c>
      <c r="E563" s="11" t="s">
        <v>71</v>
      </c>
      <c r="H563" s="17" t="str">
        <f>IF(Table1[[#This Row],[Undergraduate or Postgraduate]]="","",IF('Calculator - Dropdowns'!$D$6="Programme",$C563&amp;": "&amp;A563,IF($C563&amp;": "&amp;A563='Calculator - Dropdowns'!$D$6,$C563&amp;": "&amp;A563,"")))</f>
        <v>MSc Psychological Therapies Practice and Research: PTS2PSYPSY16</v>
      </c>
      <c r="I563" s="17" t="str">
        <f>IF(Table1[[#This Row],[Department]]="","",IF('Calculator - Dropdowns'!$D$5="Postgraduate Taught or Undergraduate",$B563,IF($B563='Calculator - Dropdowns'!$D$5,$B563,"")))</f>
        <v>Postgraduate Taught</v>
      </c>
      <c r="J563" s="17" t="str">
        <f>IF(Table1[[#This Row],[Faculty]]="","",IF('Calculator - Dropdowns'!$D$4="Department",$D563,IF($D563='Calculator - Dropdowns'!$D$4,$D563,"")))</f>
        <v>CEDAR</v>
      </c>
      <c r="K563" s="17" t="str">
        <f>IF('Calculator - Dropdowns'!$D$3="Faculty",$E563,IF('Calculator - Dropdowns'!$D$3=E563,E563,""))</f>
        <v>Faculty of Health and Life Sciences</v>
      </c>
    </row>
    <row r="564" spans="1:11" ht="25.5" x14ac:dyDescent="0.2">
      <c r="A564" s="11" t="s">
        <v>4446</v>
      </c>
      <c r="B564" s="11" t="s">
        <v>32965</v>
      </c>
      <c r="C564" s="11" t="s">
        <v>4447</v>
      </c>
      <c r="D564" s="11" t="s">
        <v>112</v>
      </c>
      <c r="E564" s="11" t="s">
        <v>71</v>
      </c>
      <c r="H564" s="17" t="str">
        <f>IF(Table1[[#This Row],[Undergraduate or Postgraduate]]="","",IF('Calculator - Dropdowns'!$D$6="Programme",$C564&amp;": "&amp;A564,IF($C564&amp;": "&amp;A564='Calculator - Dropdowns'!$D$6,$C564&amp;": "&amp;A564,"")))</f>
        <v>MSc Clinical Associate in Psychology (MCAP) (Part-Time) - Cornwall: PTS2PSYPSYCA</v>
      </c>
      <c r="I564" s="17" t="str">
        <f>IF(Table1[[#This Row],[Department]]="","",IF('Calculator - Dropdowns'!$D$5="Postgraduate Taught or Undergraduate",$B564,IF($B564='Calculator - Dropdowns'!$D$5,$B564,"")))</f>
        <v>Postgraduate Taught</v>
      </c>
      <c r="J564" s="17" t="str">
        <f>IF(Table1[[#This Row],[Faculty]]="","",IF('Calculator - Dropdowns'!$D$4="Department",$D564,IF($D564='Calculator - Dropdowns'!$D$4,$D564,"")))</f>
        <v>CEDAR</v>
      </c>
      <c r="K564" s="17" t="str">
        <f>IF('Calculator - Dropdowns'!$D$3="Faculty",$E564,IF('Calculator - Dropdowns'!$D$3=E564,E564,""))</f>
        <v>Faculty of Health and Life Sciences</v>
      </c>
    </row>
    <row r="565" spans="1:11" ht="25.5" x14ac:dyDescent="0.2">
      <c r="A565" s="11" t="s">
        <v>4448</v>
      </c>
      <c r="B565" s="11" t="s">
        <v>32965</v>
      </c>
      <c r="C565" s="11" t="s">
        <v>4449</v>
      </c>
      <c r="D565" s="11" t="s">
        <v>112</v>
      </c>
      <c r="E565" s="11" t="s">
        <v>71</v>
      </c>
      <c r="H565" s="17" t="str">
        <f>IF(Table1[[#This Row],[Undergraduate or Postgraduate]]="","",IF('Calculator - Dropdowns'!$D$6="Programme",$C565&amp;": "&amp;A565,IF($C565&amp;": "&amp;A565='Calculator - Dropdowns'!$D$6,$C565&amp;": "&amp;A565,"")))</f>
        <v>MSc Clinical Associate in Psychology (Children, Young People and Families) (Part-Time) - Cornwall: PTS2PSYPSYCB</v>
      </c>
      <c r="I565" s="17" t="str">
        <f>IF(Table1[[#This Row],[Department]]="","",IF('Calculator - Dropdowns'!$D$5="Postgraduate Taught or Undergraduate",$B565,IF($B565='Calculator - Dropdowns'!$D$5,$B565,"")))</f>
        <v>Postgraduate Taught</v>
      </c>
      <c r="J565" s="17" t="str">
        <f>IF(Table1[[#This Row],[Faculty]]="","",IF('Calculator - Dropdowns'!$D$4="Department",$D565,IF($D565='Calculator - Dropdowns'!$D$4,$D565,"")))</f>
        <v>CEDAR</v>
      </c>
      <c r="K565" s="17" t="str">
        <f>IF('Calculator - Dropdowns'!$D$3="Faculty",$E565,IF('Calculator - Dropdowns'!$D$3=E565,E565,""))</f>
        <v>Faculty of Health and Life Sciences</v>
      </c>
    </row>
    <row r="566" spans="1:11" x14ac:dyDescent="0.2">
      <c r="A566" s="11" t="s">
        <v>4471</v>
      </c>
      <c r="B566" s="11" t="s">
        <v>32965</v>
      </c>
      <c r="C566" s="11" t="s">
        <v>4472</v>
      </c>
      <c r="D566" s="11" t="s">
        <v>152</v>
      </c>
      <c r="E566" s="11" t="s">
        <v>71</v>
      </c>
      <c r="H566" s="17" t="str">
        <f>IF(Table1[[#This Row],[Undergraduate or Postgraduate]]="","",IF('Calculator - Dropdowns'!$D$6="Programme",$C566&amp;": "&amp;A566,IF($C566&amp;": "&amp;A566='Calculator - Dropdowns'!$D$6,$C566&amp;": "&amp;A566,"")))</f>
        <v>MSc Sport and Exercise Medicine (Part-Time): PTS2SHSEMS01</v>
      </c>
      <c r="I566" s="17" t="str">
        <f>IF(Table1[[#This Row],[Department]]="","",IF('Calculator - Dropdowns'!$D$5="Postgraduate Taught or Undergraduate",$B566,IF($B566='Calculator - Dropdowns'!$D$5,$B566,"")))</f>
        <v>Postgraduate Taught</v>
      </c>
      <c r="J566" s="17" t="str">
        <f>IF(Table1[[#This Row],[Faculty]]="","",IF('Calculator - Dropdowns'!$D$4="Department",$D566,IF($D566='Calculator - Dropdowns'!$D$4,$D566,"")))</f>
        <v>Sport and Health Sciences</v>
      </c>
      <c r="K566" s="17" t="str">
        <f>IF('Calculator - Dropdowns'!$D$3="Faculty",$E566,IF('Calculator - Dropdowns'!$D$3=E566,E566,""))</f>
        <v>Faculty of Health and Life Sciences</v>
      </c>
    </row>
    <row r="567" spans="1:11" x14ac:dyDescent="0.2">
      <c r="A567" s="11" t="s">
        <v>4473</v>
      </c>
      <c r="B567" s="11" t="s">
        <v>32965</v>
      </c>
      <c r="C567" s="11" t="s">
        <v>4474</v>
      </c>
      <c r="D567" s="11" t="s">
        <v>152</v>
      </c>
      <c r="E567" s="11" t="s">
        <v>71</v>
      </c>
      <c r="H567" s="17" t="str">
        <f>IF(Table1[[#This Row],[Undergraduate or Postgraduate]]="","",IF('Calculator - Dropdowns'!$D$6="Programme",$C567&amp;": "&amp;A567,IF($C567&amp;": "&amp;A567='Calculator - Dropdowns'!$D$6,$C567&amp;": "&amp;A567,"")))</f>
        <v>MSc Paediatric Exercise and Health (Part-Time): PTS2SHSSHS02</v>
      </c>
      <c r="I567" s="17" t="str">
        <f>IF(Table1[[#This Row],[Department]]="","",IF('Calculator - Dropdowns'!$D$5="Postgraduate Taught or Undergraduate",$B567,IF($B567='Calculator - Dropdowns'!$D$5,$B567,"")))</f>
        <v>Postgraduate Taught</v>
      </c>
      <c r="J567" s="17" t="str">
        <f>IF(Table1[[#This Row],[Faculty]]="","",IF('Calculator - Dropdowns'!$D$4="Department",$D567,IF($D567='Calculator - Dropdowns'!$D$4,$D567,"")))</f>
        <v>Sport and Health Sciences</v>
      </c>
      <c r="K567" s="17" t="str">
        <f>IF('Calculator - Dropdowns'!$D$3="Faculty",$E567,IF('Calculator - Dropdowns'!$D$3=E567,E567,""))</f>
        <v>Faculty of Health and Life Sciences</v>
      </c>
    </row>
    <row r="568" spans="1:11" x14ac:dyDescent="0.2">
      <c r="A568" s="11" t="s">
        <v>4475</v>
      </c>
      <c r="B568" s="11" t="s">
        <v>32965</v>
      </c>
      <c r="C568" s="11" t="s">
        <v>4476</v>
      </c>
      <c r="D568" s="11" t="s">
        <v>152</v>
      </c>
      <c r="E568" s="11" t="s">
        <v>71</v>
      </c>
      <c r="H568" s="17" t="str">
        <f>IF(Table1[[#This Row],[Undergraduate or Postgraduate]]="","",IF('Calculator - Dropdowns'!$D$6="Programme",$C568&amp;": "&amp;A568,IF($C568&amp;": "&amp;A568='Calculator - Dropdowns'!$D$6,$C568&amp;": "&amp;A568,"")))</f>
        <v>MSc Sport and Health Sciences (Part-Time): PTS2SHSSHS03</v>
      </c>
      <c r="I568" s="17" t="str">
        <f>IF(Table1[[#This Row],[Department]]="","",IF('Calculator - Dropdowns'!$D$5="Postgraduate Taught or Undergraduate",$B568,IF($B568='Calculator - Dropdowns'!$D$5,$B568,"")))</f>
        <v>Postgraduate Taught</v>
      </c>
      <c r="J568" s="17" t="str">
        <f>IF(Table1[[#This Row],[Faculty]]="","",IF('Calculator - Dropdowns'!$D$4="Department",$D568,IF($D568='Calculator - Dropdowns'!$D$4,$D568,"")))</f>
        <v>Sport and Health Sciences</v>
      </c>
      <c r="K568" s="17" t="str">
        <f>IF('Calculator - Dropdowns'!$D$3="Faculty",$E568,IF('Calculator - Dropdowns'!$D$3=E568,E568,""))</f>
        <v>Faculty of Health and Life Sciences</v>
      </c>
    </row>
    <row r="569" spans="1:11" x14ac:dyDescent="0.2">
      <c r="A569" s="11" t="s">
        <v>4501</v>
      </c>
      <c r="B569" s="11" t="s">
        <v>32965</v>
      </c>
      <c r="C569" s="11" t="s">
        <v>32325</v>
      </c>
      <c r="D569" s="11" t="s">
        <v>70</v>
      </c>
      <c r="E569" s="11" t="s">
        <v>71</v>
      </c>
      <c r="H569" s="17" t="str">
        <f>IF(Table1[[#This Row],[Undergraduate or Postgraduate]]="","",IF('Calculator - Dropdowns'!$D$6="Programme",$C569&amp;": "&amp;A569,IF($C569&amp;": "&amp;A569='Calculator - Dropdowns'!$D$6,$C569&amp;": "&amp;A569,"")))</f>
        <v>PGCert Genomic Medicine (Part-Time, 2-year): PCT2EMSEMS03</v>
      </c>
      <c r="I569" s="17" t="str">
        <f>IF(Table1[[#This Row],[Department]]="","",IF('Calculator - Dropdowns'!$D$5="Postgraduate Taught or Undergraduate",$B569,IF($B569='Calculator - Dropdowns'!$D$5,$B569,"")))</f>
        <v>Postgraduate Taught</v>
      </c>
      <c r="J569" s="17" t="str">
        <f>IF(Table1[[#This Row],[Faculty]]="","",IF('Calculator - Dropdowns'!$D$4="Department",$D569,IF($D569='Calculator - Dropdowns'!$D$4,$D569,"")))</f>
        <v>Medicine</v>
      </c>
      <c r="K569" s="17" t="str">
        <f>IF('Calculator - Dropdowns'!$D$3="Faculty",$E569,IF('Calculator - Dropdowns'!$D$3=E569,E569,""))</f>
        <v>Faculty of Health and Life Sciences</v>
      </c>
    </row>
    <row r="570" spans="1:11" ht="25.5" x14ac:dyDescent="0.2">
      <c r="A570" s="11" t="s">
        <v>4502</v>
      </c>
      <c r="B570" s="11" t="s">
        <v>32965</v>
      </c>
      <c r="C570" s="11" t="s">
        <v>4503</v>
      </c>
      <c r="D570" s="11" t="s">
        <v>112</v>
      </c>
      <c r="E570" s="11" t="s">
        <v>71</v>
      </c>
      <c r="H570" s="17" t="str">
        <f>IF(Table1[[#This Row],[Undergraduate or Postgraduate]]="","",IF('Calculator - Dropdowns'!$D$6="Programme",$C570&amp;": "&amp;A570,IF($C570&amp;": "&amp;A570='Calculator - Dropdowns'!$D$6,$C570&amp;": "&amp;A570,"")))</f>
        <v>PGCert Professional Practice in Mental Health Law (Trainee MPAC) (Part-Time): PCT2PSYLAW02</v>
      </c>
      <c r="I570" s="17" t="str">
        <f>IF(Table1[[#This Row],[Department]]="","",IF('Calculator - Dropdowns'!$D$5="Postgraduate Taught or Undergraduate",$B570,IF($B570='Calculator - Dropdowns'!$D$5,$B570,"")))</f>
        <v>Postgraduate Taught</v>
      </c>
      <c r="J570" s="17" t="str">
        <f>IF(Table1[[#This Row],[Faculty]]="","",IF('Calculator - Dropdowns'!$D$4="Department",$D570,IF($D570='Calculator - Dropdowns'!$D$4,$D570,"")))</f>
        <v>CEDAR</v>
      </c>
      <c r="K570" s="17" t="str">
        <f>IF('Calculator - Dropdowns'!$D$3="Faculty",$E570,IF('Calculator - Dropdowns'!$D$3=E570,E570,""))</f>
        <v>Faculty of Health and Life Sciences</v>
      </c>
    </row>
    <row r="571" spans="1:11" x14ac:dyDescent="0.2">
      <c r="A571" s="11" t="s">
        <v>4508</v>
      </c>
      <c r="B571" s="11" t="s">
        <v>32965</v>
      </c>
      <c r="C571" s="11" t="s">
        <v>4509</v>
      </c>
      <c r="D571" s="11" t="s">
        <v>420</v>
      </c>
      <c r="E571" s="11" t="s">
        <v>82</v>
      </c>
      <c r="H571" s="17" t="str">
        <f>IF(Table1[[#This Row],[Undergraduate or Postgraduate]]="","",IF('Calculator - Dropdowns'!$D$6="Programme",$C571&amp;": "&amp;A571,IF($C571&amp;": "&amp;A571='Calculator - Dropdowns'!$D$6,$C571&amp;": "&amp;A571,"")))</f>
        <v>PGDip Data Science (Professional) (Part-Time): PDP2ECSECS01</v>
      </c>
      <c r="I571" s="17" t="str">
        <f>IF(Table1[[#This Row],[Department]]="","",IF('Calculator - Dropdowns'!$D$5="Postgraduate Taught or Undergraduate",$B571,IF($B571='Calculator - Dropdowns'!$D$5,$B571,"")))</f>
        <v>Postgraduate Taught</v>
      </c>
      <c r="J571" s="17" t="str">
        <f>IF(Table1[[#This Row],[Faculty]]="","",IF('Calculator - Dropdowns'!$D$4="Department",$D571,IF($D571='Calculator - Dropdowns'!$D$4,$D571,"")))</f>
        <v>Computer Science</v>
      </c>
      <c r="K571" s="17" t="str">
        <f>IF('Calculator - Dropdowns'!$D$3="Faculty",$E571,IF('Calculator - Dropdowns'!$D$3=E571,E571,""))</f>
        <v>Faculty of Environment, Science and Economy</v>
      </c>
    </row>
    <row r="572" spans="1:11" x14ac:dyDescent="0.2">
      <c r="A572" s="11" t="s">
        <v>4525</v>
      </c>
      <c r="B572" s="11" t="s">
        <v>32965</v>
      </c>
      <c r="C572" s="11" t="s">
        <v>32278</v>
      </c>
      <c r="D572" s="11" t="s">
        <v>32279</v>
      </c>
      <c r="E572" s="11" t="s">
        <v>82</v>
      </c>
      <c r="H572" s="17" t="str">
        <f>IF(Table1[[#This Row],[Undergraduate or Postgraduate]]="","",IF('Calculator - Dropdowns'!$D$6="Programme",$C572&amp;": "&amp;A572,IF($C572&amp;": "&amp;A572='Calculator - Dropdowns'!$D$6,$C572&amp;": "&amp;A572,"")))</f>
        <v>PGDip Human Resource Management (Part-Time, 2-year): PDP2SBESBE07</v>
      </c>
      <c r="I572" s="17" t="str">
        <f>IF(Table1[[#This Row],[Department]]="","",IF('Calculator - Dropdowns'!$D$5="Postgraduate Taught or Undergraduate",$B572,IF($B572='Calculator - Dropdowns'!$D$5,$B572,"")))</f>
        <v>Postgraduate Taught</v>
      </c>
      <c r="J572" s="17" t="str">
        <f>IF(Table1[[#This Row],[Faculty]]="","",IF('Calculator - Dropdowns'!$D$4="Department",$D572,IF($D572='Calculator - Dropdowns'!$D$4,$D572,"")))</f>
        <v>Organisational Behaviour and HRM</v>
      </c>
      <c r="K572" s="17" t="str">
        <f>IF('Calculator - Dropdowns'!$D$3="Faculty",$E572,IF('Calculator - Dropdowns'!$D$3=E572,E572,""))</f>
        <v>Faculty of Environment, Science and Economy</v>
      </c>
    </row>
    <row r="573" spans="1:11" ht="25.5" x14ac:dyDescent="0.2">
      <c r="A573" s="11" t="s">
        <v>4506</v>
      </c>
      <c r="B573" s="11" t="s">
        <v>32965</v>
      </c>
      <c r="C573" s="11" t="s">
        <v>4507</v>
      </c>
      <c r="D573" s="11" t="s">
        <v>391</v>
      </c>
      <c r="E573" s="11" t="s">
        <v>82</v>
      </c>
      <c r="H573" s="17" t="str">
        <f>IF(Table1[[#This Row],[Undergraduate or Postgraduate]]="","",IF('Calculator - Dropdowns'!$D$6="Programme",$C573&amp;": "&amp;A573,IF($C573&amp;": "&amp;A573='Calculator - Dropdowns'!$D$6,$C573&amp;": "&amp;A573,"")))</f>
        <v>PGDip Surveying and Land Environmental Management (Part-Time) - Cornwall: PDP2CSMCSMCC</v>
      </c>
      <c r="I573" s="17" t="str">
        <f>IF(Table1[[#This Row],[Department]]="","",IF('Calculator - Dropdowns'!$D$5="Postgraduate Taught or Undergraduate",$B573,IF($B573='Calculator - Dropdowns'!$D$5,$B573,"")))</f>
        <v>Postgraduate Taught</v>
      </c>
      <c r="J573" s="17" t="str">
        <f>IF(Table1[[#This Row],[Faculty]]="","",IF('Calculator - Dropdowns'!$D$4="Department",$D573,IF($D573='Calculator - Dropdowns'!$D$4,$D573,"")))</f>
        <v>Mining and Minerals</v>
      </c>
      <c r="K573" s="17" t="str">
        <f>IF('Calculator - Dropdowns'!$D$3="Faculty",$E573,IF('Calculator - Dropdowns'!$D$3=E573,E573,""))</f>
        <v>Faculty of Environment, Science and Economy</v>
      </c>
    </row>
    <row r="574" spans="1:11" x14ac:dyDescent="0.2">
      <c r="A574" s="11" t="s">
        <v>4524</v>
      </c>
      <c r="B574" s="11" t="s">
        <v>32965</v>
      </c>
      <c r="C574" s="11" t="s">
        <v>4177</v>
      </c>
      <c r="D574" s="11" t="s">
        <v>217</v>
      </c>
      <c r="E574" s="11" t="s">
        <v>76</v>
      </c>
      <c r="H574" s="17" t="str">
        <f>IF(Table1[[#This Row],[Undergraduate or Postgraduate]]="","",IF('Calculator - Dropdowns'!$D$6="Programme",$C574&amp;": "&amp;A574,IF($C574&amp;": "&amp;A574='Calculator - Dropdowns'!$D$6,$C574&amp;": "&amp;A574,"")))</f>
        <v>PGDip Cultures and Environments of Health (Part-Time): PDP2HPSHPS01</v>
      </c>
      <c r="I574" s="17" t="str">
        <f>IF(Table1[[#This Row],[Department]]="","",IF('Calculator - Dropdowns'!$D$5="Postgraduate Taught or Undergraduate",$B574,IF($B574='Calculator - Dropdowns'!$D$5,$B574,"")))</f>
        <v>Postgraduate Taught</v>
      </c>
      <c r="J574" s="17" t="str">
        <f>IF(Table1[[#This Row],[Faculty]]="","",IF('Calculator - Dropdowns'!$D$4="Department",$D574,IF($D574='Calculator - Dropdowns'!$D$4,$D574,"")))</f>
        <v>History</v>
      </c>
      <c r="K574" s="17" t="str">
        <f>IF('Calculator - Dropdowns'!$D$3="Faculty",$E574,IF('Calculator - Dropdowns'!$D$3=E574,E574,""))</f>
        <v>Faculty of Humanities, Arts and Social Sciences</v>
      </c>
    </row>
    <row r="575" spans="1:11" x14ac:dyDescent="0.2">
      <c r="A575" s="11" t="s">
        <v>4514</v>
      </c>
      <c r="B575" s="11" t="s">
        <v>32965</v>
      </c>
      <c r="C575" s="11" t="s">
        <v>4515</v>
      </c>
      <c r="D575" s="11" t="s">
        <v>473</v>
      </c>
      <c r="E575" s="11" t="s">
        <v>71</v>
      </c>
      <c r="H575" s="17" t="str">
        <f>IF(Table1[[#This Row],[Undergraduate or Postgraduate]]="","",IF('Calculator - Dropdowns'!$D$6="Programme",$C575&amp;": "&amp;A575,IF($C575&amp;": "&amp;A575='Calculator - Dropdowns'!$D$6,$C575&amp;": "&amp;A575,"")))</f>
        <v>PGDip Advanced Clinical Practice (Part-Time): PDP2EMSEMS07</v>
      </c>
      <c r="I575" s="17" t="str">
        <f>IF(Table1[[#This Row],[Department]]="","",IF('Calculator - Dropdowns'!$D$5="Postgraduate Taught or Undergraduate",$B575,IF($B575='Calculator - Dropdowns'!$D$5,$B575,"")))</f>
        <v>Postgraduate Taught</v>
      </c>
      <c r="J575" s="17" t="str">
        <f>IF(Table1[[#This Row],[Faculty]]="","",IF('Calculator - Dropdowns'!$D$4="Department",$D575,IF($D575='Calculator - Dropdowns'!$D$4,$D575,"")))</f>
        <v>Advanced Clinical Practice</v>
      </c>
      <c r="K575" s="17" t="str">
        <f>IF('Calculator - Dropdowns'!$D$3="Faculty",$E575,IF('Calculator - Dropdowns'!$D$3=E575,E575,""))</f>
        <v>Faculty of Health and Life Sciences</v>
      </c>
    </row>
    <row r="576" spans="1:11" ht="25.5" x14ac:dyDescent="0.2">
      <c r="A576" s="11" t="s">
        <v>4522</v>
      </c>
      <c r="B576" s="11" t="s">
        <v>32965</v>
      </c>
      <c r="C576" s="11" t="s">
        <v>4523</v>
      </c>
      <c r="D576" s="11" t="s">
        <v>481</v>
      </c>
      <c r="E576" s="11" t="s">
        <v>71</v>
      </c>
      <c r="H576" s="17" t="str">
        <f>IF(Table1[[#This Row],[Undergraduate or Postgraduate]]="","",IF('Calculator - Dropdowns'!$D$6="Programme",$C576&amp;": "&amp;A576,IF($C576&amp;": "&amp;A576='Calculator - Dropdowns'!$D$6,$C576&amp;": "&amp;A576,"")))</f>
        <v>PGDip Environment and Human Health (Part-Time) - Cornwall: PDP2EMSEMSCA</v>
      </c>
      <c r="I576" s="17" t="str">
        <f>IF(Table1[[#This Row],[Department]]="","",IF('Calculator - Dropdowns'!$D$5="Postgraduate Taught or Undergraduate",$B576,IF($B576='Calculator - Dropdowns'!$D$5,$B576,"")))</f>
        <v>Postgraduate Taught</v>
      </c>
      <c r="J576" s="17" t="str">
        <f>IF(Table1[[#This Row],[Faculty]]="","",IF('Calculator - Dropdowns'!$D$4="Department",$D576,IF($D576='Calculator - Dropdowns'!$D$4,$D576,"")))</f>
        <v>European Centre for Environment and Human Health</v>
      </c>
      <c r="K576" s="17" t="str">
        <f>IF('Calculator - Dropdowns'!$D$3="Faculty",$E576,IF('Calculator - Dropdowns'!$D$3=E576,E576,""))</f>
        <v>Faculty of Health and Life Sciences</v>
      </c>
    </row>
    <row r="577" spans="1:11" x14ac:dyDescent="0.2">
      <c r="A577" s="11" t="s">
        <v>4511</v>
      </c>
      <c r="B577" s="11" t="s">
        <v>32965</v>
      </c>
      <c r="C577" s="11" t="s">
        <v>32286</v>
      </c>
      <c r="D577" s="11" t="s">
        <v>464</v>
      </c>
      <c r="E577" s="11" t="s">
        <v>71</v>
      </c>
      <c r="H577" s="17" t="str">
        <f>IF(Table1[[#This Row],[Undergraduate or Postgraduate]]="","",IF('Calculator - Dropdowns'!$D$6="Programme",$C577&amp;": "&amp;A577,IF($C577&amp;": "&amp;A577='Calculator - Dropdowns'!$D$6,$C577&amp;": "&amp;A577,"")))</f>
        <v>PGDip Clinical Education (Part-Time): PDP2EMSEMS03</v>
      </c>
      <c r="I577" s="17" t="str">
        <f>IF(Table1[[#This Row],[Department]]="","",IF('Calculator - Dropdowns'!$D$5="Postgraduate Taught or Undergraduate",$B577,IF($B577='Calculator - Dropdowns'!$D$5,$B577,"")))</f>
        <v>Postgraduate Taught</v>
      </c>
      <c r="J577" s="17" t="str">
        <f>IF(Table1[[#This Row],[Faculty]]="","",IF('Calculator - Dropdowns'!$D$4="Department",$D577,IF($D577='Calculator - Dropdowns'!$D$4,$D577,"")))</f>
        <v>Health and Community Sciences</v>
      </c>
      <c r="K577" s="17" t="str">
        <f>IF('Calculator - Dropdowns'!$D$3="Faculty",$E577,IF('Calculator - Dropdowns'!$D$3=E577,E577,""))</f>
        <v>Faculty of Health and Life Sciences</v>
      </c>
    </row>
    <row r="578" spans="1:11" ht="25.5" x14ac:dyDescent="0.2">
      <c r="A578" s="11" t="s">
        <v>4518</v>
      </c>
      <c r="B578" s="11" t="s">
        <v>32965</v>
      </c>
      <c r="C578" s="11" t="s">
        <v>4519</v>
      </c>
      <c r="D578" s="11" t="s">
        <v>464</v>
      </c>
      <c r="E578" s="11" t="s">
        <v>71</v>
      </c>
      <c r="H578" s="17" t="str">
        <f>IF(Table1[[#This Row],[Undergraduate or Postgraduate]]="","",IF('Calculator - Dropdowns'!$D$6="Programme",$C578&amp;": "&amp;A578,IF($C578&amp;": "&amp;A578='Calculator - Dropdowns'!$D$6,$C578&amp;": "&amp;A578,"")))</f>
        <v>PGDip Healthcare Leadership and Management (Part-Time): PDP2EMSEMS10</v>
      </c>
      <c r="I578" s="17" t="str">
        <f>IF(Table1[[#This Row],[Department]]="","",IF('Calculator - Dropdowns'!$D$5="Postgraduate Taught or Undergraduate",$B578,IF($B578='Calculator - Dropdowns'!$D$5,$B578,"")))</f>
        <v>Postgraduate Taught</v>
      </c>
      <c r="J578" s="17" t="str">
        <f>IF(Table1[[#This Row],[Faculty]]="","",IF('Calculator - Dropdowns'!$D$4="Department",$D578,IF($D578='Calculator - Dropdowns'!$D$4,$D578,"")))</f>
        <v>Health and Community Sciences</v>
      </c>
      <c r="K578" s="17" t="str">
        <f>IF('Calculator - Dropdowns'!$D$3="Faculty",$E578,IF('Calculator - Dropdowns'!$D$3=E578,E578,""))</f>
        <v>Faculty of Health and Life Sciences</v>
      </c>
    </row>
    <row r="579" spans="1:11" x14ac:dyDescent="0.2">
      <c r="A579" s="11" t="s">
        <v>4520</v>
      </c>
      <c r="B579" s="11" t="s">
        <v>32965</v>
      </c>
      <c r="C579" s="11" t="s">
        <v>4521</v>
      </c>
      <c r="D579" s="11" t="s">
        <v>464</v>
      </c>
      <c r="E579" s="11" t="s">
        <v>71</v>
      </c>
      <c r="H579" s="17" t="str">
        <f>IF(Table1[[#This Row],[Undergraduate or Postgraduate]]="","",IF('Calculator - Dropdowns'!$D$6="Programme",$C579&amp;": "&amp;A579,IF($C579&amp;": "&amp;A579='Calculator - Dropdowns'!$D$6,$C579&amp;": "&amp;A579,"")))</f>
        <v>PGDip Health Research Methods (Part-Time): PDP2EMSEMS11</v>
      </c>
      <c r="I579" s="17" t="str">
        <f>IF(Table1[[#This Row],[Department]]="","",IF('Calculator - Dropdowns'!$D$5="Postgraduate Taught or Undergraduate",$B579,IF($B579='Calculator - Dropdowns'!$D$5,$B579,"")))</f>
        <v>Postgraduate Taught</v>
      </c>
      <c r="J579" s="17" t="str">
        <f>IF(Table1[[#This Row],[Faculty]]="","",IF('Calculator - Dropdowns'!$D$4="Department",$D579,IF($D579='Calculator - Dropdowns'!$D$4,$D579,"")))</f>
        <v>Health and Community Sciences</v>
      </c>
      <c r="K579" s="17" t="str">
        <f>IF('Calculator - Dropdowns'!$D$3="Faculty",$E579,IF('Calculator - Dropdowns'!$D$3=E579,E579,""))</f>
        <v>Faculty of Health and Life Sciences</v>
      </c>
    </row>
    <row r="580" spans="1:11" x14ac:dyDescent="0.2">
      <c r="A580" s="11" t="s">
        <v>4510</v>
      </c>
      <c r="B580" s="11" t="s">
        <v>32965</v>
      </c>
      <c r="C580" s="11" t="s">
        <v>32283</v>
      </c>
      <c r="D580" s="11" t="s">
        <v>70</v>
      </c>
      <c r="E580" s="11" t="s">
        <v>71</v>
      </c>
      <c r="H580" s="17" t="str">
        <f>IF(Table1[[#This Row],[Undergraduate or Postgraduate]]="","",IF('Calculator - Dropdowns'!$D$6="Programme",$C580&amp;": "&amp;A580,IF($C580&amp;": "&amp;A580='Calculator - Dropdowns'!$D$6,$C580&amp;": "&amp;A580,"")))</f>
        <v>PGDip Genomic Medicine (Part-Time): PDP2EMSEMS02</v>
      </c>
      <c r="I580" s="17" t="str">
        <f>IF(Table1[[#This Row],[Department]]="","",IF('Calculator - Dropdowns'!$D$5="Postgraduate Taught or Undergraduate",$B580,IF($B580='Calculator - Dropdowns'!$D$5,$B580,"")))</f>
        <v>Postgraduate Taught</v>
      </c>
      <c r="J580" s="17" t="str">
        <f>IF(Table1[[#This Row],[Faculty]]="","",IF('Calculator - Dropdowns'!$D$4="Department",$D580,IF($D580='Calculator - Dropdowns'!$D$4,$D580,"")))</f>
        <v>Medicine</v>
      </c>
      <c r="K580" s="17" t="str">
        <f>IF('Calculator - Dropdowns'!$D$3="Faculty",$E580,IF('Calculator - Dropdowns'!$D$3=E580,E580,""))</f>
        <v>Faculty of Health and Life Sciences</v>
      </c>
    </row>
    <row r="581" spans="1:11" x14ac:dyDescent="0.2">
      <c r="A581" s="11" t="s">
        <v>4517</v>
      </c>
      <c r="B581" s="11" t="s">
        <v>32965</v>
      </c>
      <c r="C581" s="11" t="s">
        <v>32280</v>
      </c>
      <c r="D581" s="11" t="s">
        <v>70</v>
      </c>
      <c r="E581" s="11" t="s">
        <v>71</v>
      </c>
      <c r="H581" s="17" t="str">
        <f>IF(Table1[[#This Row],[Undergraduate or Postgraduate]]="","",IF('Calculator - Dropdowns'!$D$6="Programme",$C581&amp;": "&amp;A581,IF($C581&amp;": "&amp;A581='Calculator - Dropdowns'!$D$6,$C581&amp;": "&amp;A581,"")))</f>
        <v>PGDip Health Data Science (Part-Time): PDP2EMSEMS09</v>
      </c>
      <c r="I581" s="17" t="str">
        <f>IF(Table1[[#This Row],[Department]]="","",IF('Calculator - Dropdowns'!$D$5="Postgraduate Taught or Undergraduate",$B581,IF($B581='Calculator - Dropdowns'!$D$5,$B581,"")))</f>
        <v>Postgraduate Taught</v>
      </c>
      <c r="J581" s="17" t="str">
        <f>IF(Table1[[#This Row],[Faculty]]="","",IF('Calculator - Dropdowns'!$D$4="Department",$D581,IF($D581='Calculator - Dropdowns'!$D$4,$D581,"")))</f>
        <v>Medicine</v>
      </c>
      <c r="K581" s="17" t="str">
        <f>IF('Calculator - Dropdowns'!$D$3="Faculty",$E581,IF('Calculator - Dropdowns'!$D$3=E581,E581,""))</f>
        <v>Faculty of Health and Life Sciences</v>
      </c>
    </row>
    <row r="582" spans="1:11" x14ac:dyDescent="0.2">
      <c r="A582" s="11" t="s">
        <v>4512</v>
      </c>
      <c r="B582" s="11" t="s">
        <v>32965</v>
      </c>
      <c r="C582" s="11" t="s">
        <v>4513</v>
      </c>
      <c r="D582" s="11" t="s">
        <v>476</v>
      </c>
      <c r="E582" s="11" t="s">
        <v>71</v>
      </c>
      <c r="H582" s="17" t="str">
        <f>IF(Table1[[#This Row],[Undergraduate or Postgraduate]]="","",IF('Calculator - Dropdowns'!$D$6="Programme",$C582&amp;": "&amp;A582,IF($C582&amp;": "&amp;A582='Calculator - Dropdowns'!$D$6,$C582&amp;": "&amp;A582,"")))</f>
        <v>PGDip Clinical Pharmacy (Part-Time): PDP2EMSEMS06</v>
      </c>
      <c r="I582" s="17" t="str">
        <f>IF(Table1[[#This Row],[Department]]="","",IF('Calculator - Dropdowns'!$D$5="Postgraduate Taught or Undergraduate",$B582,IF($B582='Calculator - Dropdowns'!$D$5,$B582,"")))</f>
        <v>Postgraduate Taught</v>
      </c>
      <c r="J582" s="17" t="str">
        <f>IF(Table1[[#This Row],[Faculty]]="","",IF('Calculator - Dropdowns'!$D$4="Department",$D582,IF($D582='Calculator - Dropdowns'!$D$4,$D582,"")))</f>
        <v>Pharmacy</v>
      </c>
      <c r="K582" s="17" t="str">
        <f>IF('Calculator - Dropdowns'!$D$3="Faculty",$E582,IF('Calculator - Dropdowns'!$D$3=E582,E582,""))</f>
        <v>Faculty of Health and Life Sciences</v>
      </c>
    </row>
    <row r="583" spans="1:11" x14ac:dyDescent="0.2">
      <c r="A583" s="11" t="s">
        <v>4516</v>
      </c>
      <c r="B583" s="11" t="s">
        <v>32965</v>
      </c>
      <c r="C583" s="11" t="s">
        <v>32267</v>
      </c>
      <c r="D583" s="11" t="s">
        <v>308</v>
      </c>
      <c r="E583" s="11" t="s">
        <v>71</v>
      </c>
      <c r="H583" s="17" t="str">
        <f>IF(Table1[[#This Row],[Undergraduate or Postgraduate]]="","",IF('Calculator - Dropdowns'!$D$6="Programme",$C583&amp;": "&amp;A583,IF($C583&amp;": "&amp;A583='Calculator - Dropdowns'!$D$6,$C583&amp;": "&amp;A583,"")))</f>
        <v>PGDip Public Health (Part-Time): PDP2EMSEMS08</v>
      </c>
      <c r="I583" s="17" t="str">
        <f>IF(Table1[[#This Row],[Department]]="","",IF('Calculator - Dropdowns'!$D$5="Postgraduate Taught or Undergraduate",$B583,IF($B583='Calculator - Dropdowns'!$D$5,$B583,"")))</f>
        <v>Postgraduate Taught</v>
      </c>
      <c r="J583" s="17" t="str">
        <f>IF(Table1[[#This Row],[Faculty]]="","",IF('Calculator - Dropdowns'!$D$4="Department",$D583,IF($D583='Calculator - Dropdowns'!$D$4,$D583,"")))</f>
        <v>Public Health</v>
      </c>
      <c r="K583" s="17" t="str">
        <f>IF('Calculator - Dropdowns'!$D$3="Faculty",$E583,IF('Calculator - Dropdowns'!$D$3=E583,E583,""))</f>
        <v>Faculty of Health and Life Sciences</v>
      </c>
    </row>
    <row r="584" spans="1:11" ht="25.5" x14ac:dyDescent="0.2">
      <c r="A584" s="11" t="s">
        <v>4533</v>
      </c>
      <c r="B584" s="11" t="s">
        <v>32965</v>
      </c>
      <c r="C584" s="11" t="s">
        <v>4534</v>
      </c>
      <c r="D584" s="11" t="s">
        <v>112</v>
      </c>
      <c r="E584" s="11" t="s">
        <v>71</v>
      </c>
      <c r="H584" s="17" t="str">
        <f>IF(Table1[[#This Row],[Undergraduate or Postgraduate]]="","",IF('Calculator - Dropdowns'!$D$6="Programme",$C584&amp;": "&amp;A584,IF($C584&amp;": "&amp;A584='Calculator - Dropdowns'!$D$6,$C584&amp;": "&amp;A584,"")))</f>
        <v>PGDip Psychological Therapies Practice (Cognitive Behavioural Therapy for Psychosis and Bipolar Disorder): PDP2PSYPSY04</v>
      </c>
      <c r="I584" s="17" t="str">
        <f>IF(Table1[[#This Row],[Department]]="","",IF('Calculator - Dropdowns'!$D$5="Postgraduate Taught or Undergraduate",$B584,IF($B584='Calculator - Dropdowns'!$D$5,$B584,"")))</f>
        <v>Postgraduate Taught</v>
      </c>
      <c r="J584" s="17" t="str">
        <f>IF(Table1[[#This Row],[Faculty]]="","",IF('Calculator - Dropdowns'!$D$4="Department",$D584,IF($D584='Calculator - Dropdowns'!$D$4,$D584,"")))</f>
        <v>CEDAR</v>
      </c>
      <c r="K584" s="17" t="str">
        <f>IF('Calculator - Dropdowns'!$D$3="Faculty",$E584,IF('Calculator - Dropdowns'!$D$3=E584,E584,""))</f>
        <v>Faculty of Health and Life Sciences</v>
      </c>
    </row>
    <row r="585" spans="1:11" ht="38.25" x14ac:dyDescent="0.2">
      <c r="A585" s="11" t="s">
        <v>4535</v>
      </c>
      <c r="B585" s="11" t="s">
        <v>32965</v>
      </c>
      <c r="C585" s="11" t="s">
        <v>4536</v>
      </c>
      <c r="D585" s="11" t="s">
        <v>112</v>
      </c>
      <c r="E585" s="11" t="s">
        <v>71</v>
      </c>
      <c r="H585" s="17" t="str">
        <f>IF(Table1[[#This Row],[Undergraduate or Postgraduate]]="","",IF('Calculator - Dropdowns'!$D$6="Programme",$C585&amp;": "&amp;A585,IF($C585&amp;": "&amp;A585='Calculator - Dropdowns'!$D$6,$C585&amp;": "&amp;A585,"")))</f>
        <v>PGDip Psychological Therapies Practice (Severe Mental Health Problems: Cognitive Behavioural Therapy for Psychosis and Bipolar Disorder) (Part-Time): PDP2PSYPSY05</v>
      </c>
      <c r="I585" s="17" t="str">
        <f>IF(Table1[[#This Row],[Department]]="","",IF('Calculator - Dropdowns'!$D$5="Postgraduate Taught or Undergraduate",$B585,IF($B585='Calculator - Dropdowns'!$D$5,$B585,"")))</f>
        <v>Postgraduate Taught</v>
      </c>
      <c r="J585" s="17" t="str">
        <f>IF(Table1[[#This Row],[Faculty]]="","",IF('Calculator - Dropdowns'!$D$4="Department",$D585,IF($D585='Calculator - Dropdowns'!$D$4,$D585,"")))</f>
        <v>CEDAR</v>
      </c>
      <c r="K585" s="17" t="str">
        <f>IF('Calculator - Dropdowns'!$D$3="Faculty",$E585,IF('Calculator - Dropdowns'!$D$3=E585,E585,""))</f>
        <v>Faculty of Health and Life Sciences</v>
      </c>
    </row>
    <row r="586" spans="1:11" ht="38.25" x14ac:dyDescent="0.2">
      <c r="A586" s="11" t="s">
        <v>4537</v>
      </c>
      <c r="B586" s="11" t="s">
        <v>32965</v>
      </c>
      <c r="C586" s="11" t="s">
        <v>4538</v>
      </c>
      <c r="D586" s="11" t="s">
        <v>112</v>
      </c>
      <c r="E586" s="11" t="s">
        <v>71</v>
      </c>
      <c r="H586" s="17" t="str">
        <f>IF(Table1[[#This Row],[Undergraduate or Postgraduate]]="","",IF('Calculator - Dropdowns'!$D$6="Programme",$C586&amp;": "&amp;A586,IF($C586&amp;": "&amp;A586='Calculator - Dropdowns'!$D$6,$C586&amp;": "&amp;A586,"")))</f>
        <v>PGDip Psychological Therapies Practice (Severe Mental Health Problems: Cognitive Behavioural Therapy for Personality Disorder) (Part-Time): PDP2PSYPSY06</v>
      </c>
      <c r="I586" s="17" t="str">
        <f>IF(Table1[[#This Row],[Department]]="","",IF('Calculator - Dropdowns'!$D$5="Postgraduate Taught or Undergraduate",$B586,IF($B586='Calculator - Dropdowns'!$D$5,$B586,"")))</f>
        <v>Postgraduate Taught</v>
      </c>
      <c r="J586" s="17" t="str">
        <f>IF(Table1[[#This Row],[Faculty]]="","",IF('Calculator - Dropdowns'!$D$4="Department",$D586,IF($D586='Calculator - Dropdowns'!$D$4,$D586,"")))</f>
        <v>CEDAR</v>
      </c>
      <c r="K586" s="17" t="str">
        <f>IF('Calculator - Dropdowns'!$D$3="Faculty",$E586,IF('Calculator - Dropdowns'!$D$3=E586,E586,""))</f>
        <v>Faculty of Health and Life Sciences</v>
      </c>
    </row>
    <row r="587" spans="1:11" ht="25.5" x14ac:dyDescent="0.2">
      <c r="A587" s="11" t="s">
        <v>4539</v>
      </c>
      <c r="B587" s="11" t="s">
        <v>32965</v>
      </c>
      <c r="C587" s="11" t="s">
        <v>4540</v>
      </c>
      <c r="D587" s="11" t="s">
        <v>112</v>
      </c>
      <c r="E587" s="11" t="s">
        <v>71</v>
      </c>
      <c r="H587" s="17" t="str">
        <f>IF(Table1[[#This Row],[Undergraduate or Postgraduate]]="","",IF('Calculator - Dropdowns'!$D$6="Programme",$C587&amp;": "&amp;A587,IF($C587&amp;": "&amp;A587='Calculator - Dropdowns'!$D$6,$C587&amp;": "&amp;A587,"")))</f>
        <v>PGDip Psychological Therapies Practice (High Intensity Cognitive Behavioural Therapy) (Part-Time): PDP2PSYPSY07</v>
      </c>
      <c r="I587" s="17" t="str">
        <f>IF(Table1[[#This Row],[Department]]="","",IF('Calculator - Dropdowns'!$D$5="Postgraduate Taught or Undergraduate",$B587,IF($B587='Calculator - Dropdowns'!$D$5,$B587,"")))</f>
        <v>Postgraduate Taught</v>
      </c>
      <c r="J587" s="17" t="str">
        <f>IF(Table1[[#This Row],[Faculty]]="","",IF('Calculator - Dropdowns'!$D$4="Department",$D587,IF($D587='Calculator - Dropdowns'!$D$4,$D587,"")))</f>
        <v>CEDAR</v>
      </c>
      <c r="K587" s="17" t="str">
        <f>IF('Calculator - Dropdowns'!$D$3="Faculty",$E587,IF('Calculator - Dropdowns'!$D$3=E587,E587,""))</f>
        <v>Faculty of Health and Life Sciences</v>
      </c>
    </row>
    <row r="588" spans="1:11" ht="38.25" x14ac:dyDescent="0.2">
      <c r="A588" s="11" t="s">
        <v>4541</v>
      </c>
      <c r="B588" s="11" t="s">
        <v>32965</v>
      </c>
      <c r="C588" s="11" t="s">
        <v>4542</v>
      </c>
      <c r="D588" s="11" t="s">
        <v>112</v>
      </c>
      <c r="E588" s="11" t="s">
        <v>71</v>
      </c>
      <c r="H588" s="17" t="str">
        <f>IF(Table1[[#This Row],[Undergraduate or Postgraduate]]="","",IF('Calculator - Dropdowns'!$D$6="Programme",$C588&amp;": "&amp;A588,IF($C588&amp;": "&amp;A588='Calculator - Dropdowns'!$D$6,$C588&amp;": "&amp;A588,"")))</f>
        <v>PGDip Senior Wellbeing Practitioner for Children and Young People (Low Intensity Cognitive Behavioural Therapy) (Part-Time): PDP2PSYPSY08</v>
      </c>
      <c r="I588" s="17" t="str">
        <f>IF(Table1[[#This Row],[Department]]="","",IF('Calculator - Dropdowns'!$D$5="Postgraduate Taught or Undergraduate",$B588,IF($B588='Calculator - Dropdowns'!$D$5,$B588,"")))</f>
        <v>Postgraduate Taught</v>
      </c>
      <c r="J588" s="17" t="str">
        <f>IF(Table1[[#This Row],[Faculty]]="","",IF('Calculator - Dropdowns'!$D$4="Department",$D588,IF($D588='Calculator - Dropdowns'!$D$4,$D588,"")))</f>
        <v>CEDAR</v>
      </c>
      <c r="K588" s="17" t="str">
        <f>IF('Calculator - Dropdowns'!$D$3="Faculty",$E588,IF('Calculator - Dropdowns'!$D$3=E588,E588,""))</f>
        <v>Faculty of Health and Life Sciences</v>
      </c>
    </row>
    <row r="589" spans="1:11" ht="25.5" x14ac:dyDescent="0.2">
      <c r="A589" s="11" t="s">
        <v>4595</v>
      </c>
      <c r="B589" s="11" t="s">
        <v>32965</v>
      </c>
      <c r="C589" s="11" t="s">
        <v>4596</v>
      </c>
      <c r="D589" s="11" t="s">
        <v>473</v>
      </c>
      <c r="E589" s="11" t="s">
        <v>71</v>
      </c>
      <c r="H589" s="17" t="str">
        <f>IF(Table1[[#This Row],[Undergraduate or Postgraduate]]="","",IF('Calculator - Dropdowns'!$D$6="Programme",$C589&amp;": "&amp;A589,IF($C589&amp;": "&amp;A589='Calculator - Dropdowns'!$D$6,$C589&amp;": "&amp;A589,"")))</f>
        <v>MSc Advanced Clinical Practice (Integrated Degree Apprenticeship) (Part-Time): PAS3EMSEMS01</v>
      </c>
      <c r="I589" s="17" t="str">
        <f>IF(Table1[[#This Row],[Department]]="","",IF('Calculator - Dropdowns'!$D$5="Postgraduate Taught or Undergraduate",$B589,IF($B589='Calculator - Dropdowns'!$D$5,$B589,"")))</f>
        <v>Postgraduate Taught</v>
      </c>
      <c r="J589" s="17" t="str">
        <f>IF(Table1[[#This Row],[Faculty]]="","",IF('Calculator - Dropdowns'!$D$4="Department",$D589,IF($D589='Calculator - Dropdowns'!$D$4,$D589,"")))</f>
        <v>Advanced Clinical Practice</v>
      </c>
      <c r="K589" s="17" t="str">
        <f>IF('Calculator - Dropdowns'!$D$3="Faculty",$E589,IF('Calculator - Dropdowns'!$D$3=E589,E589,""))</f>
        <v>Faculty of Health and Life Sciences</v>
      </c>
    </row>
    <row r="590" spans="1:11" ht="25.5" x14ac:dyDescent="0.2">
      <c r="A590" s="11" t="s">
        <v>4720</v>
      </c>
      <c r="B590" s="11" t="s">
        <v>32965</v>
      </c>
      <c r="C590" s="11" t="s">
        <v>4721</v>
      </c>
      <c r="D590" s="11" t="s">
        <v>420</v>
      </c>
      <c r="E590" s="11" t="s">
        <v>82</v>
      </c>
      <c r="H590" s="17" t="str">
        <f>IF(Table1[[#This Row],[Undergraduate or Postgraduate]]="","",IF('Calculator - Dropdowns'!$D$6="Programme",$C590&amp;": "&amp;A590,IF($C590&amp;": "&amp;A590='Calculator - Dropdowns'!$D$6,$C590&amp;": "&amp;A590,"")))</f>
        <v>MSc Data Science (Professional) (Part-Time, Distance Learning, 3-year): PTS3ECSECS01</v>
      </c>
      <c r="I590" s="17" t="str">
        <f>IF(Table1[[#This Row],[Department]]="","",IF('Calculator - Dropdowns'!$D$5="Postgraduate Taught or Undergraduate",$B590,IF($B590='Calculator - Dropdowns'!$D$5,$B590,"")))</f>
        <v>Postgraduate Taught</v>
      </c>
      <c r="J590" s="17" t="str">
        <f>IF(Table1[[#This Row],[Faculty]]="","",IF('Calculator - Dropdowns'!$D$4="Department",$D590,IF($D590='Calculator - Dropdowns'!$D$4,$D590,"")))</f>
        <v>Computer Science</v>
      </c>
      <c r="K590" s="17" t="str">
        <f>IF('Calculator - Dropdowns'!$D$3="Faculty",$E590,IF('Calculator - Dropdowns'!$D$3=E590,E590,""))</f>
        <v>Faculty of Environment, Science and Economy</v>
      </c>
    </row>
    <row r="591" spans="1:11" ht="25.5" x14ac:dyDescent="0.2">
      <c r="A591" s="11" t="s">
        <v>4706</v>
      </c>
      <c r="B591" s="11" t="s">
        <v>32965</v>
      </c>
      <c r="C591" s="11" t="s">
        <v>32412</v>
      </c>
      <c r="D591" s="11" t="s">
        <v>391</v>
      </c>
      <c r="E591" s="11" t="s">
        <v>82</v>
      </c>
      <c r="H591" s="17" t="str">
        <f>IF(Table1[[#This Row],[Undergraduate or Postgraduate]]="","",IF('Calculator - Dropdowns'!$D$6="Programme",$C591&amp;": "&amp;A591,IF($C591&amp;": "&amp;A591='Calculator - Dropdowns'!$D$6,$C591&amp;": "&amp;A591,"")))</f>
        <v>MSc Mining Engineering (Professional) (Part-Time, Distance Learning, 3-year) - Cornwall: PTS3CSMCSMCA</v>
      </c>
      <c r="I591" s="17" t="str">
        <f>IF(Table1[[#This Row],[Department]]="","",IF('Calculator - Dropdowns'!$D$5="Postgraduate Taught or Undergraduate",$B591,IF($B591='Calculator - Dropdowns'!$D$5,$B591,"")))</f>
        <v>Postgraduate Taught</v>
      </c>
      <c r="J591" s="17" t="str">
        <f>IF(Table1[[#This Row],[Faculty]]="","",IF('Calculator - Dropdowns'!$D$4="Department",$D591,IF($D591='Calculator - Dropdowns'!$D$4,$D591,"")))</f>
        <v>Mining and Minerals</v>
      </c>
      <c r="K591" s="17" t="str">
        <f>IF('Calculator - Dropdowns'!$D$3="Faculty",$E591,IF('Calculator - Dropdowns'!$D$3=E591,E591,""))</f>
        <v>Faculty of Environment, Science and Economy</v>
      </c>
    </row>
    <row r="592" spans="1:11" x14ac:dyDescent="0.2">
      <c r="A592" s="11" t="s">
        <v>4717</v>
      </c>
      <c r="B592" s="11" t="s">
        <v>32965</v>
      </c>
      <c r="C592" s="11" t="s">
        <v>4718</v>
      </c>
      <c r="D592" s="11" t="s">
        <v>237</v>
      </c>
      <c r="E592" s="11" t="s">
        <v>76</v>
      </c>
      <c r="H592" s="17" t="str">
        <f>IF(Table1[[#This Row],[Undergraduate or Postgraduate]]="","",IF('Calculator - Dropdowns'!$D$6="Programme",$C592&amp;": "&amp;A592,IF($C592&amp;": "&amp;A592='Calculator - Dropdowns'!$D$6,$C592&amp;": "&amp;A592,"")))</f>
        <v>MA Anthrozoology (Part-Time, Distance Learning): PTA3HPSHPS03</v>
      </c>
      <c r="I592" s="17" t="str">
        <f>IF(Table1[[#This Row],[Department]]="","",IF('Calculator - Dropdowns'!$D$5="Postgraduate Taught or Undergraduate",$B592,IF($B592='Calculator - Dropdowns'!$D$5,$B592,"")))</f>
        <v>Postgraduate Taught</v>
      </c>
      <c r="J592" s="17" t="str">
        <f>IF(Table1[[#This Row],[Faculty]]="","",IF('Calculator - Dropdowns'!$D$4="Department",$D592,IF($D592='Calculator - Dropdowns'!$D$4,$D592,"")))</f>
        <v>Anthropology</v>
      </c>
      <c r="K592" s="17" t="str">
        <f>IF('Calculator - Dropdowns'!$D$3="Faculty",$E592,IF('Calculator - Dropdowns'!$D$3=E592,E592,""))</f>
        <v>Faculty of Humanities, Arts and Social Sciences</v>
      </c>
    </row>
    <row r="593" spans="1:11" x14ac:dyDescent="0.2">
      <c r="A593" s="11" t="s">
        <v>4715</v>
      </c>
      <c r="B593" s="11" t="s">
        <v>32965</v>
      </c>
      <c r="C593" s="11" t="s">
        <v>4716</v>
      </c>
      <c r="D593" s="11" t="s">
        <v>180</v>
      </c>
      <c r="E593" s="11" t="s">
        <v>76</v>
      </c>
      <c r="H593" s="17" t="str">
        <f>IF(Table1[[#This Row],[Undergraduate or Postgraduate]]="","",IF('Calculator - Dropdowns'!$D$6="Programme",$C593&amp;": "&amp;A593,IF($C593&amp;": "&amp;A593='Calculator - Dropdowns'!$D$6,$C593&amp;": "&amp;A593,"")))</f>
        <v>MA Education - Sept (Part-Time, Distance Learning): PTA3EDUEDU04</v>
      </c>
      <c r="I593" s="17" t="str">
        <f>IF(Table1[[#This Row],[Department]]="","",IF('Calculator - Dropdowns'!$D$5="Postgraduate Taught or Undergraduate",$B593,IF($B593='Calculator - Dropdowns'!$D$5,$B593,"")))</f>
        <v>Postgraduate Taught</v>
      </c>
      <c r="J593" s="17" t="str">
        <f>IF(Table1[[#This Row],[Faculty]]="","",IF('Calculator - Dropdowns'!$D$4="Department",$D593,IF($D593='Calculator - Dropdowns'!$D$4,$D593,"")))</f>
        <v>School of Education</v>
      </c>
      <c r="K593" s="17" t="str">
        <f>IF('Calculator - Dropdowns'!$D$3="Faculty",$E593,IF('Calculator - Dropdowns'!$D$3=E593,E593,""))</f>
        <v>Faculty of Humanities, Arts and Social Sciences</v>
      </c>
    </row>
    <row r="594" spans="1:11" ht="25.5" x14ac:dyDescent="0.2">
      <c r="A594" s="11" t="s">
        <v>4727</v>
      </c>
      <c r="B594" s="11" t="s">
        <v>32965</v>
      </c>
      <c r="C594" s="11" t="s">
        <v>4728</v>
      </c>
      <c r="D594" s="11" t="s">
        <v>481</v>
      </c>
      <c r="E594" s="11" t="s">
        <v>71</v>
      </c>
      <c r="H594" s="17" t="str">
        <f>IF(Table1[[#This Row],[Undergraduate or Postgraduate]]="","",IF('Calculator - Dropdowns'!$D$6="Programme",$C594&amp;": "&amp;A594,IF($C594&amp;": "&amp;A594='Calculator - Dropdowns'!$D$6,$C594&amp;": "&amp;A594,"")))</f>
        <v>MSc Environment and Human Health (Part-Time, Distance Learning, 3-year) - Cornwall: PTS3EMSEMSCB</v>
      </c>
      <c r="I594" s="17" t="str">
        <f>IF(Table1[[#This Row],[Department]]="","",IF('Calculator - Dropdowns'!$D$5="Postgraduate Taught or Undergraduate",$B594,IF($B594='Calculator - Dropdowns'!$D$5,$B594,"")))</f>
        <v>Postgraduate Taught</v>
      </c>
      <c r="J594" s="17" t="str">
        <f>IF(Table1[[#This Row],[Faculty]]="","",IF('Calculator - Dropdowns'!$D$4="Department",$D594,IF($D594='Calculator - Dropdowns'!$D$4,$D594,"")))</f>
        <v>European Centre for Environment and Human Health</v>
      </c>
      <c r="K594" s="17" t="str">
        <f>IF('Calculator - Dropdowns'!$D$3="Faculty",$E594,IF('Calculator - Dropdowns'!$D$3=E594,E594,""))</f>
        <v>Faculty of Health and Life Sciences</v>
      </c>
    </row>
    <row r="595" spans="1:11" ht="25.5" x14ac:dyDescent="0.2">
      <c r="A595" s="11" t="s">
        <v>4722</v>
      </c>
      <c r="B595" s="11" t="s">
        <v>32965</v>
      </c>
      <c r="C595" s="11" t="s">
        <v>4723</v>
      </c>
      <c r="D595" s="11" t="s">
        <v>464</v>
      </c>
      <c r="E595" s="11" t="s">
        <v>71</v>
      </c>
      <c r="H595" s="17" t="str">
        <f>IF(Table1[[#This Row],[Undergraduate or Postgraduate]]="","",IF('Calculator - Dropdowns'!$D$6="Programme",$C595&amp;": "&amp;A595,IF($C595&amp;": "&amp;A595='Calculator - Dropdowns'!$D$6,$C595&amp;": "&amp;A595,"")))</f>
        <v>MSc Extreme Medicine (Part-Time, Distance Learning, 3-year): PTS3EMSEMS10</v>
      </c>
      <c r="I595" s="17" t="str">
        <f>IF(Table1[[#This Row],[Department]]="","",IF('Calculator - Dropdowns'!$D$5="Postgraduate Taught or Undergraduate",$B595,IF($B595='Calculator - Dropdowns'!$D$5,$B595,"")))</f>
        <v>Postgraduate Taught</v>
      </c>
      <c r="J595" s="17" t="str">
        <f>IF(Table1[[#This Row],[Faculty]]="","",IF('Calculator - Dropdowns'!$D$4="Department",$D595,IF($D595='Calculator - Dropdowns'!$D$4,$D595,"")))</f>
        <v>Health and Community Sciences</v>
      </c>
      <c r="K595" s="17" t="str">
        <f>IF('Calculator - Dropdowns'!$D$3="Faculty",$E595,IF('Calculator - Dropdowns'!$D$3=E595,E595,""))</f>
        <v>Faculty of Health and Life Sciences</v>
      </c>
    </row>
    <row r="596" spans="1:11" ht="25.5" x14ac:dyDescent="0.2">
      <c r="A596" s="11" t="s">
        <v>4724</v>
      </c>
      <c r="B596" s="11" t="s">
        <v>32965</v>
      </c>
      <c r="C596" s="11" t="s">
        <v>32430</v>
      </c>
      <c r="D596" s="11" t="s">
        <v>70</v>
      </c>
      <c r="E596" s="11" t="s">
        <v>71</v>
      </c>
      <c r="H596" s="17" t="str">
        <f>IF(Table1[[#This Row],[Undergraduate or Postgraduate]]="","",IF('Calculator - Dropdowns'!$D$6="Programme",$C596&amp;": "&amp;A596,IF($C596&amp;": "&amp;A596='Calculator - Dropdowns'!$D$6,$C596&amp;": "&amp;A596,"")))</f>
        <v>MSc Genomic Medicine (Online) (Part-Time, Distance Learning, 3-year): PTS3EMSEMS12</v>
      </c>
      <c r="I596" s="17" t="str">
        <f>IF(Table1[[#This Row],[Department]]="","",IF('Calculator - Dropdowns'!$D$5="Postgraduate Taught or Undergraduate",$B596,IF($B596='Calculator - Dropdowns'!$D$5,$B596,"")))</f>
        <v>Postgraduate Taught</v>
      </c>
      <c r="J596" s="17" t="str">
        <f>IF(Table1[[#This Row],[Faculty]]="","",IF('Calculator - Dropdowns'!$D$4="Department",$D596,IF($D596='Calculator - Dropdowns'!$D$4,$D596,"")))</f>
        <v>Medicine</v>
      </c>
      <c r="K596" s="17" t="str">
        <f>IF('Calculator - Dropdowns'!$D$3="Faculty",$E596,IF('Calculator - Dropdowns'!$D$3=E596,E596,""))</f>
        <v>Faculty of Health and Life Sciences</v>
      </c>
    </row>
    <row r="597" spans="1:11" ht="25.5" x14ac:dyDescent="0.2">
      <c r="A597" s="11" t="s">
        <v>4725</v>
      </c>
      <c r="B597" s="11" t="s">
        <v>32965</v>
      </c>
      <c r="C597" s="11" t="s">
        <v>4726</v>
      </c>
      <c r="D597" s="11" t="s">
        <v>70</v>
      </c>
      <c r="E597" s="11" t="s">
        <v>71</v>
      </c>
      <c r="H597" s="17" t="str">
        <f>IF(Table1[[#This Row],[Undergraduate or Postgraduate]]="","",IF('Calculator - Dropdowns'!$D$6="Programme",$C597&amp;": "&amp;A597,IF($C597&amp;": "&amp;A597='Calculator - Dropdowns'!$D$6,$C597&amp;": "&amp;A597,"")))</f>
        <v>MSc Leading Clinical Research Delivery (Part-Time, Distance Learning, 3-year): PTS3EMSEMS14</v>
      </c>
      <c r="I597" s="17" t="str">
        <f>IF(Table1[[#This Row],[Department]]="","",IF('Calculator - Dropdowns'!$D$5="Postgraduate Taught or Undergraduate",$B597,IF($B597='Calculator - Dropdowns'!$D$5,$B597,"")))</f>
        <v>Postgraduate Taught</v>
      </c>
      <c r="J597" s="17" t="str">
        <f>IF(Table1[[#This Row],[Faculty]]="","",IF('Calculator - Dropdowns'!$D$4="Department",$D597,IF($D597='Calculator - Dropdowns'!$D$4,$D597,"")))</f>
        <v>Medicine</v>
      </c>
      <c r="K597" s="17" t="str">
        <f>IF('Calculator - Dropdowns'!$D$3="Faculty",$E597,IF('Calculator - Dropdowns'!$D$3=E597,E597,""))</f>
        <v>Faculty of Health and Life Sciences</v>
      </c>
    </row>
    <row r="598" spans="1:11" x14ac:dyDescent="0.2">
      <c r="A598" s="11" t="s">
        <v>4719</v>
      </c>
      <c r="B598" s="11" t="s">
        <v>32965</v>
      </c>
      <c r="C598" s="11" t="s">
        <v>32403</v>
      </c>
      <c r="D598" s="11" t="s">
        <v>149</v>
      </c>
      <c r="E598" s="11" t="s">
        <v>71</v>
      </c>
      <c r="H598" s="17" t="str">
        <f>IF(Table1[[#This Row],[Undergraduate or Postgraduate]]="","",IF('Calculator - Dropdowns'!$D$6="Programme",$C598&amp;": "&amp;A598,IF($C598&amp;": "&amp;A598='Calculator - Dropdowns'!$D$6,$C598&amp;": "&amp;A598,"")))</f>
        <v>MSc Psychology (Conversion) (Part-Time, Online, 3-year): PNS3PSYEDU01</v>
      </c>
      <c r="I598" s="17" t="str">
        <f>IF(Table1[[#This Row],[Department]]="","",IF('Calculator - Dropdowns'!$D$5="Postgraduate Taught or Undergraduate",$B598,IF($B598='Calculator - Dropdowns'!$D$5,$B598,"")))</f>
        <v>Postgraduate Taught</v>
      </c>
      <c r="J598" s="17" t="str">
        <f>IF(Table1[[#This Row],[Faculty]]="","",IF('Calculator - Dropdowns'!$D$4="Department",$D598,IF($D598='Calculator - Dropdowns'!$D$4,$D598,"")))</f>
        <v>Psychology</v>
      </c>
      <c r="K598" s="17" t="str">
        <f>IF('Calculator - Dropdowns'!$D$3="Faculty",$E598,IF('Calculator - Dropdowns'!$D$3=E598,E598,""))</f>
        <v>Faculty of Health and Life Sciences</v>
      </c>
    </row>
    <row r="599" spans="1:11" x14ac:dyDescent="0.2">
      <c r="A599" s="11" t="s">
        <v>4756</v>
      </c>
      <c r="B599" s="11" t="s">
        <v>32965</v>
      </c>
      <c r="C599" s="11" t="s">
        <v>4757</v>
      </c>
      <c r="D599" s="11" t="s">
        <v>126</v>
      </c>
      <c r="E599" s="11" t="s">
        <v>71</v>
      </c>
      <c r="H599" s="17" t="str">
        <f>IF(Table1[[#This Row],[Undergraduate or Postgraduate]]="","",IF('Calculator - Dropdowns'!$D$6="Programme",$C599&amp;": "&amp;A599,IF($C599&amp;": "&amp;A599='Calculator - Dropdowns'!$D$6,$C599&amp;": "&amp;A599,"")))</f>
        <v>MSc Medical Mycology (Part-Time, Online, 3-year): PNS3BIOBIO01</v>
      </c>
      <c r="I599" s="17" t="str">
        <f>IF(Table1[[#This Row],[Department]]="","",IF('Calculator - Dropdowns'!$D$5="Postgraduate Taught or Undergraduate",$B599,IF($B599='Calculator - Dropdowns'!$D$5,$B599,"")))</f>
        <v>Postgraduate Taught</v>
      </c>
      <c r="J599" s="17" t="str">
        <f>IF(Table1[[#This Row],[Faculty]]="","",IF('Calculator - Dropdowns'!$D$4="Department",$D599,IF($D599='Calculator - Dropdowns'!$D$4,$D599,"")))</f>
        <v>Biosciences</v>
      </c>
      <c r="K599" s="17" t="str">
        <f>IF('Calculator - Dropdowns'!$D$3="Faculty",$E599,IF('Calculator - Dropdowns'!$D$3=E599,E599,""))</f>
        <v>Faculty of Health and Life Sciences</v>
      </c>
    </row>
    <row r="600" spans="1:11" x14ac:dyDescent="0.2">
      <c r="A600" s="11" t="s">
        <v>4754</v>
      </c>
      <c r="B600" s="11" t="s">
        <v>32965</v>
      </c>
      <c r="C600" s="11" t="s">
        <v>4755</v>
      </c>
      <c r="D600" s="11" t="s">
        <v>308</v>
      </c>
      <c r="E600" s="11" t="s">
        <v>71</v>
      </c>
      <c r="H600" s="17" t="str">
        <f>IF(Table1[[#This Row],[Undergraduate or Postgraduate]]="","",IF('Calculator - Dropdowns'!$D$6="Programme",$C600&amp;": "&amp;A600,IF($C600&amp;": "&amp;A600='Calculator - Dropdowns'!$D$6,$C600&amp;": "&amp;A600,"")))</f>
        <v>Master of Public Health (MPH) (Part-Time, Online, 3-year): PNH3EMSEMS01</v>
      </c>
      <c r="I600" s="17" t="str">
        <f>IF(Table1[[#This Row],[Department]]="","",IF('Calculator - Dropdowns'!$D$5="Postgraduate Taught or Undergraduate",$B600,IF($B600='Calculator - Dropdowns'!$D$5,$B600,"")))</f>
        <v>Postgraduate Taught</v>
      </c>
      <c r="J600" s="17" t="str">
        <f>IF(Table1[[#This Row],[Faculty]]="","",IF('Calculator - Dropdowns'!$D$4="Department",$D600,IF($D600='Calculator - Dropdowns'!$D$4,$D600,"")))</f>
        <v>Public Health</v>
      </c>
      <c r="K600" s="17" t="str">
        <f>IF('Calculator - Dropdowns'!$D$3="Faculty",$E600,IF('Calculator - Dropdowns'!$D$3=E600,E600,""))</f>
        <v>Faculty of Health and Life Sciences</v>
      </c>
    </row>
    <row r="601" spans="1:11" ht="25.5" x14ac:dyDescent="0.2">
      <c r="A601" s="11" t="s">
        <v>31999</v>
      </c>
      <c r="B601" s="11" t="s">
        <v>32965</v>
      </c>
      <c r="C601" s="11" t="s">
        <v>32409</v>
      </c>
      <c r="D601" s="11" t="s">
        <v>149</v>
      </c>
      <c r="E601" s="11" t="s">
        <v>71</v>
      </c>
      <c r="H601" s="17" t="str">
        <f>IF(Table1[[#This Row],[Undergraduate or Postgraduate]]="","",IF('Calculator - Dropdowns'!$D$6="Programme",$C601&amp;": "&amp;A601,IF($C601&amp;": "&amp;A601='Calculator - Dropdowns'!$D$6,$C601&amp;": "&amp;A601,"")))</f>
        <v>MSc Psychedelics: Mind, Medicine and Culture (Part-Time, Online, 3-year): PNS3PSYHPS01</v>
      </c>
      <c r="I601" s="17" t="str">
        <f>IF(Table1[[#This Row],[Department]]="","",IF('Calculator - Dropdowns'!$D$5="Postgraduate Taught or Undergraduate",$B601,IF($B601='Calculator - Dropdowns'!$D$5,$B601,"")))</f>
        <v>Postgraduate Taught</v>
      </c>
      <c r="J601" s="17" t="str">
        <f>IF(Table1[[#This Row],[Faculty]]="","",IF('Calculator - Dropdowns'!$D$4="Department",$D601,IF($D601='Calculator - Dropdowns'!$D$4,$D601,"")))</f>
        <v>Psychology</v>
      </c>
      <c r="K601" s="17" t="str">
        <f>IF('Calculator - Dropdowns'!$D$3="Faculty",$E601,IF('Calculator - Dropdowns'!$D$3=E601,E601,""))</f>
        <v>Faculty of Health and Life Sciences</v>
      </c>
    </row>
    <row r="602" spans="1:11" ht="25.5" x14ac:dyDescent="0.2">
      <c r="A602" s="11" t="s">
        <v>4567</v>
      </c>
      <c r="B602" s="11" t="s">
        <v>32965</v>
      </c>
      <c r="C602" s="11" t="s">
        <v>4568</v>
      </c>
      <c r="D602" s="11" t="s">
        <v>409</v>
      </c>
      <c r="E602" s="11" t="s">
        <v>82</v>
      </c>
      <c r="H602" s="17" t="str">
        <f>IF(Table1[[#This Row],[Undergraduate or Postgraduate]]="","",IF('Calculator - Dropdowns'!$D$6="Programme",$C602&amp;": "&amp;A602,IF($C602&amp;": "&amp;A602='Calculator - Dropdowns'!$D$6,$C602&amp;": "&amp;A602,"")))</f>
        <v>MSc Sustainable Materials and Manufacturing (Part-Time, 3-year): PTS3ECSECS02</v>
      </c>
      <c r="I602" s="17" t="str">
        <f>IF(Table1[[#This Row],[Department]]="","",IF('Calculator - Dropdowns'!$D$5="Postgraduate Taught or Undergraduate",$B602,IF($B602='Calculator - Dropdowns'!$D$5,$B602,"")))</f>
        <v>Postgraduate Taught</v>
      </c>
      <c r="J602" s="17" t="str">
        <f>IF(Table1[[#This Row],[Faculty]]="","",IF('Calculator - Dropdowns'!$D$4="Department",$D602,IF($D602='Calculator - Dropdowns'!$D$4,$D602,"")))</f>
        <v>Engineering</v>
      </c>
      <c r="K602" s="17" t="str">
        <f>IF('Calculator - Dropdowns'!$D$3="Faculty",$E602,IF('Calculator - Dropdowns'!$D$3=E602,E602,""))</f>
        <v>Faculty of Environment, Science and Economy</v>
      </c>
    </row>
    <row r="603" spans="1:11" x14ac:dyDescent="0.2">
      <c r="A603" s="11" t="s">
        <v>4592</v>
      </c>
      <c r="B603" s="11" t="s">
        <v>32965</v>
      </c>
      <c r="C603" s="11" t="s">
        <v>32425</v>
      </c>
      <c r="D603" s="11" t="s">
        <v>32279</v>
      </c>
      <c r="E603" s="11" t="s">
        <v>82</v>
      </c>
      <c r="H603" s="17" t="str">
        <f>IF(Table1[[#This Row],[Undergraduate or Postgraduate]]="","",IF('Calculator - Dropdowns'!$D$6="Programme",$C603&amp;": "&amp;A603,IF($C603&amp;": "&amp;A603='Calculator - Dropdowns'!$D$6,$C603&amp;": "&amp;A603,"")))</f>
        <v>MSc Human Resource Management (Part-Time, 3-year): PTS3SBESBE01</v>
      </c>
      <c r="I603" s="17" t="str">
        <f>IF(Table1[[#This Row],[Department]]="","",IF('Calculator - Dropdowns'!$D$5="Postgraduate Taught or Undergraduate",$B603,IF($B603='Calculator - Dropdowns'!$D$5,$B603,"")))</f>
        <v>Postgraduate Taught</v>
      </c>
      <c r="J603" s="17" t="str">
        <f>IF(Table1[[#This Row],[Faculty]]="","",IF('Calculator - Dropdowns'!$D$4="Department",$D603,IF($D603='Calculator - Dropdowns'!$D$4,$D603,"")))</f>
        <v>Organisational Behaviour and HRM</v>
      </c>
      <c r="K603" s="17" t="str">
        <f>IF('Calculator - Dropdowns'!$D$3="Faculty",$E603,IF('Calculator - Dropdowns'!$D$3=E603,E603,""))</f>
        <v>Faculty of Environment, Science and Economy</v>
      </c>
    </row>
    <row r="604" spans="1:11" x14ac:dyDescent="0.2">
      <c r="A604" s="11" t="s">
        <v>4556</v>
      </c>
      <c r="B604" s="11" t="s">
        <v>32965</v>
      </c>
      <c r="C604" s="11" t="s">
        <v>4557</v>
      </c>
      <c r="D604" s="11" t="s">
        <v>297</v>
      </c>
      <c r="E604" s="11" t="s">
        <v>82</v>
      </c>
      <c r="H604" s="17" t="str">
        <f>IF(Table1[[#This Row],[Undergraduate or Postgraduate]]="","",IF('Calculator - Dropdowns'!$D$6="Programme",$C604&amp;": "&amp;A604,IF($C604&amp;": "&amp;A604='Calculator - Dropdowns'!$D$6,$C604&amp;": "&amp;A604,"")))</f>
        <v>MBA One Planet (Modular): PTB3SBESBE03</v>
      </c>
      <c r="I604" s="17" t="str">
        <f>IF(Table1[[#This Row],[Department]]="","",IF('Calculator - Dropdowns'!$D$5="Postgraduate Taught or Undergraduate",$B604,IF($B604='Calculator - Dropdowns'!$D$5,$B604,"")))</f>
        <v>Postgraduate Taught</v>
      </c>
      <c r="J604" s="17" t="str">
        <f>IF(Table1[[#This Row],[Faculty]]="","",IF('Calculator - Dropdowns'!$D$4="Department",$D604,IF($D604='Calculator - Dropdowns'!$D$4,$D604,"")))</f>
        <v>MBA</v>
      </c>
      <c r="K604" s="17" t="str">
        <f>IF('Calculator - Dropdowns'!$D$3="Faculty",$E604,IF('Calculator - Dropdowns'!$D$3=E604,E604,""))</f>
        <v>Faculty of Environment, Science and Economy</v>
      </c>
    </row>
    <row r="605" spans="1:11" x14ac:dyDescent="0.2">
      <c r="A605" s="11" t="s">
        <v>4558</v>
      </c>
      <c r="B605" s="11" t="s">
        <v>32965</v>
      </c>
      <c r="C605" s="11" t="s">
        <v>4559</v>
      </c>
      <c r="D605" s="11" t="s">
        <v>297</v>
      </c>
      <c r="E605" s="11" t="s">
        <v>82</v>
      </c>
      <c r="H605" s="17" t="str">
        <f>IF(Table1[[#This Row],[Undergraduate or Postgraduate]]="","",IF('Calculator - Dropdowns'!$D$6="Programme",$C605&amp;": "&amp;A605,IF($C605&amp;": "&amp;A605='Calculator - Dropdowns'!$D$6,$C605&amp;": "&amp;A605,"")))</f>
        <v>MBA Exeter (Modular): PTB3SBESBE04</v>
      </c>
      <c r="I605" s="17" t="str">
        <f>IF(Table1[[#This Row],[Department]]="","",IF('Calculator - Dropdowns'!$D$5="Postgraduate Taught or Undergraduate",$B605,IF($B605='Calculator - Dropdowns'!$D$5,$B605,"")))</f>
        <v>Postgraduate Taught</v>
      </c>
      <c r="J605" s="17" t="str">
        <f>IF(Table1[[#This Row],[Faculty]]="","",IF('Calculator - Dropdowns'!$D$4="Department",$D605,IF($D605='Calculator - Dropdowns'!$D$4,$D605,"")))</f>
        <v>MBA</v>
      </c>
      <c r="K605" s="17" t="str">
        <f>IF('Calculator - Dropdowns'!$D$3="Faculty",$E605,IF('Calculator - Dropdowns'!$D$3=E605,E605,""))</f>
        <v>Faculty of Environment, Science and Economy</v>
      </c>
    </row>
    <row r="606" spans="1:11" ht="25.5" x14ac:dyDescent="0.2">
      <c r="A606" s="11" t="s">
        <v>4566</v>
      </c>
      <c r="B606" s="11" t="s">
        <v>32965</v>
      </c>
      <c r="C606" s="11" t="s">
        <v>32398</v>
      </c>
      <c r="D606" s="11" t="s">
        <v>391</v>
      </c>
      <c r="E606" s="11" t="s">
        <v>82</v>
      </c>
      <c r="H606" s="17" t="str">
        <f>IF(Table1[[#This Row],[Undergraduate or Postgraduate]]="","",IF('Calculator - Dropdowns'!$D$6="Programme",$C606&amp;": "&amp;A606,IF($C606&amp;": "&amp;A606='Calculator - Dropdowns'!$D$6,$C606&amp;": "&amp;A606,"")))</f>
        <v>MSc Surveying and Land/Environmental Management (Part-Time, 3-year) - Cornwall: PTS3CSMCSMCB</v>
      </c>
      <c r="I606" s="17" t="str">
        <f>IF(Table1[[#This Row],[Department]]="","",IF('Calculator - Dropdowns'!$D$5="Postgraduate Taught or Undergraduate",$B606,IF($B606='Calculator - Dropdowns'!$D$5,$B606,"")))</f>
        <v>Postgraduate Taught</v>
      </c>
      <c r="J606" s="17" t="str">
        <f>IF(Table1[[#This Row],[Faculty]]="","",IF('Calculator - Dropdowns'!$D$4="Department",$D606,IF($D606='Calculator - Dropdowns'!$D$4,$D606,"")))</f>
        <v>Mining and Minerals</v>
      </c>
      <c r="K606" s="17" t="str">
        <f>IF('Calculator - Dropdowns'!$D$3="Faculty",$E606,IF('Calculator - Dropdowns'!$D$3=E606,E606,""))</f>
        <v>Faculty of Environment, Science and Economy</v>
      </c>
    </row>
    <row r="607" spans="1:11" x14ac:dyDescent="0.2">
      <c r="A607" s="11" t="s">
        <v>4550</v>
      </c>
      <c r="B607" s="11" t="s">
        <v>32965</v>
      </c>
      <c r="C607" s="11" t="s">
        <v>4551</v>
      </c>
      <c r="D607" s="11" t="s">
        <v>180</v>
      </c>
      <c r="E607" s="11" t="s">
        <v>76</v>
      </c>
      <c r="H607" s="17" t="str">
        <f>IF(Table1[[#This Row],[Undergraduate or Postgraduate]]="","",IF('Calculator - Dropdowns'!$D$6="Programme",$C607&amp;": "&amp;A607,IF($C607&amp;": "&amp;A607='Calculator - Dropdowns'!$D$6,$C607&amp;": "&amp;A607,"")))</f>
        <v>MA Education - Sept (Part-Time): PTA3EDUEDU02</v>
      </c>
      <c r="I607" s="17" t="str">
        <f>IF(Table1[[#This Row],[Department]]="","",IF('Calculator - Dropdowns'!$D$5="Postgraduate Taught or Undergraduate",$B607,IF($B607='Calculator - Dropdowns'!$D$5,$B607,"")))</f>
        <v>Postgraduate Taught</v>
      </c>
      <c r="J607" s="17" t="str">
        <f>IF(Table1[[#This Row],[Faculty]]="","",IF('Calculator - Dropdowns'!$D$4="Department",$D607,IF($D607='Calculator - Dropdowns'!$D$4,$D607,"")))</f>
        <v>School of Education</v>
      </c>
      <c r="K607" s="17" t="str">
        <f>IF('Calculator - Dropdowns'!$D$3="Faculty",$E607,IF('Calculator - Dropdowns'!$D$3=E607,E607,""))</f>
        <v>Faculty of Humanities, Arts and Social Sciences</v>
      </c>
    </row>
    <row r="608" spans="1:11" x14ac:dyDescent="0.2">
      <c r="A608" s="11" t="s">
        <v>4552</v>
      </c>
      <c r="B608" s="11" t="s">
        <v>32965</v>
      </c>
      <c r="C608" s="11" t="s">
        <v>4553</v>
      </c>
      <c r="D608" s="11" t="s">
        <v>180</v>
      </c>
      <c r="E608" s="11" t="s">
        <v>76</v>
      </c>
      <c r="H608" s="17" t="str">
        <f>IF(Table1[[#This Row],[Undergraduate or Postgraduate]]="","",IF('Calculator - Dropdowns'!$D$6="Programme",$C608&amp;": "&amp;A608,IF($C608&amp;": "&amp;A608='Calculator - Dropdowns'!$D$6,$C608&amp;": "&amp;A608,"")))</f>
        <v>MA Education (Part-Time): PTA3EDUEDU06</v>
      </c>
      <c r="I608" s="17" t="str">
        <f>IF(Table1[[#This Row],[Department]]="","",IF('Calculator - Dropdowns'!$D$5="Postgraduate Taught or Undergraduate",$B608,IF($B608='Calculator - Dropdowns'!$D$5,$B608,"")))</f>
        <v>Postgraduate Taught</v>
      </c>
      <c r="J608" s="17" t="str">
        <f>IF(Table1[[#This Row],[Faculty]]="","",IF('Calculator - Dropdowns'!$D$4="Department",$D608,IF($D608='Calculator - Dropdowns'!$D$4,$D608,"")))</f>
        <v>School of Education</v>
      </c>
      <c r="K608" s="17" t="str">
        <f>IF('Calculator - Dropdowns'!$D$3="Faculty",$E608,IF('Calculator - Dropdowns'!$D$3=E608,E608,""))</f>
        <v>Faculty of Humanities, Arts and Social Sciences</v>
      </c>
    </row>
    <row r="609" spans="1:11" x14ac:dyDescent="0.2">
      <c r="A609" s="11" t="s">
        <v>4554</v>
      </c>
      <c r="B609" s="11" t="s">
        <v>32965</v>
      </c>
      <c r="C609" s="11" t="s">
        <v>4555</v>
      </c>
      <c r="D609" s="11" t="s">
        <v>180</v>
      </c>
      <c r="E609" s="11" t="s">
        <v>76</v>
      </c>
      <c r="H609" s="17" t="str">
        <f>IF(Table1[[#This Row],[Undergraduate or Postgraduate]]="","",IF('Calculator - Dropdowns'!$D$6="Programme",$C609&amp;": "&amp;A609,IF($C609&amp;": "&amp;A609='Calculator - Dropdowns'!$D$6,$C609&amp;": "&amp;A609,"")))</f>
        <v>MA Language and Literacy in Education (Part-Time): PTA3EDUEDU07</v>
      </c>
      <c r="I609" s="17" t="str">
        <f>IF(Table1[[#This Row],[Department]]="","",IF('Calculator - Dropdowns'!$D$5="Postgraduate Taught or Undergraduate",$B609,IF($B609='Calculator - Dropdowns'!$D$5,$B609,"")))</f>
        <v>Postgraduate Taught</v>
      </c>
      <c r="J609" s="17" t="str">
        <f>IF(Table1[[#This Row],[Faculty]]="","",IF('Calculator - Dropdowns'!$D$4="Department",$D609,IF($D609='Calculator - Dropdowns'!$D$4,$D609,"")))</f>
        <v>School of Education</v>
      </c>
      <c r="K609" s="17" t="str">
        <f>IF('Calculator - Dropdowns'!$D$3="Faculty",$E609,IF('Calculator - Dropdowns'!$D$3=E609,E609,""))</f>
        <v>Faculty of Humanities, Arts and Social Sciences</v>
      </c>
    </row>
    <row r="610" spans="1:11" ht="25.5" x14ac:dyDescent="0.2">
      <c r="A610" s="11" t="s">
        <v>4560</v>
      </c>
      <c r="B610" s="11" t="s">
        <v>32965</v>
      </c>
      <c r="C610" s="11" t="s">
        <v>4561</v>
      </c>
      <c r="D610" s="11" t="s">
        <v>180</v>
      </c>
      <c r="E610" s="11" t="s">
        <v>76</v>
      </c>
      <c r="H610" s="17" t="str">
        <f>IF(Table1[[#This Row],[Undergraduate or Postgraduate]]="","",IF('Calculator - Dropdowns'!$D$6="Programme",$C610&amp;": "&amp;A610,IF($C610&amp;": "&amp;A610='Calculator - Dropdowns'!$D$6,$C610&amp;": "&amp;A610,"")))</f>
        <v>MEd Teaching English to Speakers of Other Languages (Summer Intensive): PTD3EDUEDU01</v>
      </c>
      <c r="I610" s="17" t="str">
        <f>IF(Table1[[#This Row],[Department]]="","",IF('Calculator - Dropdowns'!$D$5="Postgraduate Taught or Undergraduate",$B610,IF($B610='Calculator - Dropdowns'!$D$5,$B610,"")))</f>
        <v>Postgraduate Taught</v>
      </c>
      <c r="J610" s="17" t="str">
        <f>IF(Table1[[#This Row],[Faculty]]="","",IF('Calculator - Dropdowns'!$D$4="Department",$D610,IF($D610='Calculator - Dropdowns'!$D$4,$D610,"")))</f>
        <v>School of Education</v>
      </c>
      <c r="K610" s="17" t="str">
        <f>IF('Calculator - Dropdowns'!$D$3="Faculty",$E610,IF('Calculator - Dropdowns'!$D$3=E610,E610,""))</f>
        <v>Faculty of Humanities, Arts and Social Sciences</v>
      </c>
    </row>
    <row r="611" spans="1:11" x14ac:dyDescent="0.2">
      <c r="A611" s="11" t="s">
        <v>4562</v>
      </c>
      <c r="B611" s="11" t="s">
        <v>32965</v>
      </c>
      <c r="C611" s="11" t="s">
        <v>4563</v>
      </c>
      <c r="D611" s="11" t="s">
        <v>214</v>
      </c>
      <c r="E611" s="11" t="s">
        <v>76</v>
      </c>
      <c r="H611" s="17" t="str">
        <f>IF(Table1[[#This Row],[Undergraduate or Postgraduate]]="","",IF('Calculator - Dropdowns'!$D$6="Programme",$C611&amp;": "&amp;A611,IF($C611&amp;": "&amp;A611='Calculator - Dropdowns'!$D$6,$C611&amp;": "&amp;A611,"")))</f>
        <v>Master of Public Administration (Modular): PTP3HPSHPS01</v>
      </c>
      <c r="I611" s="17" t="str">
        <f>IF(Table1[[#This Row],[Department]]="","",IF('Calculator - Dropdowns'!$D$5="Postgraduate Taught or Undergraduate",$B611,IF($B611='Calculator - Dropdowns'!$D$5,$B611,"")))</f>
        <v>Postgraduate Taught</v>
      </c>
      <c r="J611" s="17" t="str">
        <f>IF(Table1[[#This Row],[Faculty]]="","",IF('Calculator - Dropdowns'!$D$4="Department",$D611,IF($D611='Calculator - Dropdowns'!$D$4,$D611,"")))</f>
        <v>Politics</v>
      </c>
      <c r="K611" s="17" t="str">
        <f>IF('Calculator - Dropdowns'!$D$3="Faculty",$E611,IF('Calculator - Dropdowns'!$D$3=E611,E611,""))</f>
        <v>Faculty of Humanities, Arts and Social Sciences</v>
      </c>
    </row>
    <row r="612" spans="1:11" x14ac:dyDescent="0.2">
      <c r="A612" s="11" t="s">
        <v>4575</v>
      </c>
      <c r="B612" s="11" t="s">
        <v>32965</v>
      </c>
      <c r="C612" s="11" t="s">
        <v>32451</v>
      </c>
      <c r="D612" s="11" t="s">
        <v>473</v>
      </c>
      <c r="E612" s="11" t="s">
        <v>71</v>
      </c>
      <c r="H612" s="17" t="str">
        <f>IF(Table1[[#This Row],[Undergraduate or Postgraduate]]="","",IF('Calculator - Dropdowns'!$D$6="Programme",$C612&amp;": "&amp;A612,IF($C612&amp;": "&amp;A612='Calculator - Dropdowns'!$D$6,$C612&amp;": "&amp;A612,"")))</f>
        <v>MSc Advanced Clinical Practice (Part-Time, 3-year): PTS3EMSEMS07</v>
      </c>
      <c r="I612" s="17" t="str">
        <f>IF(Table1[[#This Row],[Department]]="","",IF('Calculator - Dropdowns'!$D$5="Postgraduate Taught or Undergraduate",$B612,IF($B612='Calculator - Dropdowns'!$D$5,$B612,"")))</f>
        <v>Postgraduate Taught</v>
      </c>
      <c r="J612" s="17" t="str">
        <f>IF(Table1[[#This Row],[Faculty]]="","",IF('Calculator - Dropdowns'!$D$4="Department",$D612,IF($D612='Calculator - Dropdowns'!$D$4,$D612,"")))</f>
        <v>Advanced Clinical Practice</v>
      </c>
      <c r="K612" s="17" t="str">
        <f>IF('Calculator - Dropdowns'!$D$3="Faculty",$E612,IF('Calculator - Dropdowns'!$D$3=E612,E612,""))</f>
        <v>Faculty of Health and Life Sciences</v>
      </c>
    </row>
    <row r="613" spans="1:11" ht="25.5" x14ac:dyDescent="0.2">
      <c r="A613" s="11" t="s">
        <v>4584</v>
      </c>
      <c r="B613" s="11" t="s">
        <v>32965</v>
      </c>
      <c r="C613" s="11" t="s">
        <v>4585</v>
      </c>
      <c r="D613" s="11" t="s">
        <v>481</v>
      </c>
      <c r="E613" s="11" t="s">
        <v>71</v>
      </c>
      <c r="H613" s="17" t="str">
        <f>IF(Table1[[#This Row],[Undergraduate or Postgraduate]]="","",IF('Calculator - Dropdowns'!$D$6="Programme",$C613&amp;": "&amp;A613,IF($C613&amp;": "&amp;A613='Calculator - Dropdowns'!$D$6,$C613&amp;": "&amp;A613,"")))</f>
        <v>MSc Environment and Human Health (Part-Time, 3-year) - Cornwall: PTS3EMSEMSCA</v>
      </c>
      <c r="I613" s="17" t="str">
        <f>IF(Table1[[#This Row],[Department]]="","",IF('Calculator - Dropdowns'!$D$5="Postgraduate Taught or Undergraduate",$B613,IF($B613='Calculator - Dropdowns'!$D$5,$B613,"")))</f>
        <v>Postgraduate Taught</v>
      </c>
      <c r="J613" s="17" t="str">
        <f>IF(Table1[[#This Row],[Faculty]]="","",IF('Calculator - Dropdowns'!$D$4="Department",$D613,IF($D613='Calculator - Dropdowns'!$D$4,$D613,"")))</f>
        <v>European Centre for Environment and Human Health</v>
      </c>
      <c r="K613" s="17" t="str">
        <f>IF('Calculator - Dropdowns'!$D$3="Faculty",$E613,IF('Calculator - Dropdowns'!$D$3=E613,E613,""))</f>
        <v>Faculty of Health and Life Sciences</v>
      </c>
    </row>
    <row r="614" spans="1:11" x14ac:dyDescent="0.2">
      <c r="A614" s="11" t="s">
        <v>4570</v>
      </c>
      <c r="B614" s="11" t="s">
        <v>32965</v>
      </c>
      <c r="C614" s="11" t="s">
        <v>32434</v>
      </c>
      <c r="D614" s="11" t="s">
        <v>464</v>
      </c>
      <c r="E614" s="11" t="s">
        <v>71</v>
      </c>
      <c r="H614" s="17" t="str">
        <f>IF(Table1[[#This Row],[Undergraduate or Postgraduate]]="","",IF('Calculator - Dropdowns'!$D$6="Programme",$C614&amp;": "&amp;A614,IF($C614&amp;": "&amp;A614='Calculator - Dropdowns'!$D$6,$C614&amp;": "&amp;A614,"")))</f>
        <v>MSc Extreme Medicine (Part-Time, 3-year): PTS3EMSEMS03</v>
      </c>
      <c r="I614" s="17" t="str">
        <f>IF(Table1[[#This Row],[Department]]="","",IF('Calculator - Dropdowns'!$D$5="Postgraduate Taught or Undergraduate",$B614,IF($B614='Calculator - Dropdowns'!$D$5,$B614,"")))</f>
        <v>Postgraduate Taught</v>
      </c>
      <c r="J614" s="17" t="str">
        <f>IF(Table1[[#This Row],[Faculty]]="","",IF('Calculator - Dropdowns'!$D$4="Department",$D614,IF($D614='Calculator - Dropdowns'!$D$4,$D614,"")))</f>
        <v>Health and Community Sciences</v>
      </c>
      <c r="K614" s="17" t="str">
        <f>IF('Calculator - Dropdowns'!$D$3="Faculty",$E614,IF('Calculator - Dropdowns'!$D$3=E614,E614,""))</f>
        <v>Faculty of Health and Life Sciences</v>
      </c>
    </row>
    <row r="615" spans="1:11" x14ac:dyDescent="0.2">
      <c r="A615" s="11" t="s">
        <v>4571</v>
      </c>
      <c r="B615" s="11" t="s">
        <v>32965</v>
      </c>
      <c r="C615" s="11" t="s">
        <v>32442</v>
      </c>
      <c r="D615" s="11" t="s">
        <v>464</v>
      </c>
      <c r="E615" s="11" t="s">
        <v>71</v>
      </c>
      <c r="H615" s="17" t="str">
        <f>IF(Table1[[#This Row],[Undergraduate or Postgraduate]]="","",IF('Calculator - Dropdowns'!$D$6="Programme",$C615&amp;": "&amp;A615,IF($C615&amp;": "&amp;A615='Calculator - Dropdowns'!$D$6,$C615&amp;": "&amp;A615,"")))</f>
        <v>MSc Clinical Education (Part-Time, 3-year): PTS3EMSEMS04</v>
      </c>
      <c r="I615" s="17" t="str">
        <f>IF(Table1[[#This Row],[Department]]="","",IF('Calculator - Dropdowns'!$D$5="Postgraduate Taught or Undergraduate",$B615,IF($B615='Calculator - Dropdowns'!$D$5,$B615,"")))</f>
        <v>Postgraduate Taught</v>
      </c>
      <c r="J615" s="17" t="str">
        <f>IF(Table1[[#This Row],[Faculty]]="","",IF('Calculator - Dropdowns'!$D$4="Department",$D615,IF($D615='Calculator - Dropdowns'!$D$4,$D615,"")))</f>
        <v>Health and Community Sciences</v>
      </c>
      <c r="K615" s="17" t="str">
        <f>IF('Calculator - Dropdowns'!$D$3="Faculty",$E615,IF('Calculator - Dropdowns'!$D$3=E615,E615,""))</f>
        <v>Faculty of Health and Life Sciences</v>
      </c>
    </row>
    <row r="616" spans="1:11" x14ac:dyDescent="0.2">
      <c r="A616" s="11" t="s">
        <v>4573</v>
      </c>
      <c r="B616" s="11" t="s">
        <v>32965</v>
      </c>
      <c r="C616" s="11" t="s">
        <v>4574</v>
      </c>
      <c r="D616" s="11" t="s">
        <v>464</v>
      </c>
      <c r="E616" s="11" t="s">
        <v>71</v>
      </c>
      <c r="H616" s="17" t="str">
        <f>IF(Table1[[#This Row],[Undergraduate or Postgraduate]]="","",IF('Calculator - Dropdowns'!$D$6="Programme",$C616&amp;": "&amp;A616,IF($C616&amp;": "&amp;A616='Calculator - Dropdowns'!$D$6,$C616&amp;": "&amp;A616,"")))</f>
        <v>MSc Health Research Methods (Part-Time, 3-year): PTS3EMSEMS06</v>
      </c>
      <c r="I616" s="17" t="str">
        <f>IF(Table1[[#This Row],[Department]]="","",IF('Calculator - Dropdowns'!$D$5="Postgraduate Taught or Undergraduate",$B616,IF($B616='Calculator - Dropdowns'!$D$5,$B616,"")))</f>
        <v>Postgraduate Taught</v>
      </c>
      <c r="J616" s="17" t="str">
        <f>IF(Table1[[#This Row],[Faculty]]="","",IF('Calculator - Dropdowns'!$D$4="Department",$D616,IF($D616='Calculator - Dropdowns'!$D$4,$D616,"")))</f>
        <v>Health and Community Sciences</v>
      </c>
      <c r="K616" s="17" t="str">
        <f>IF('Calculator - Dropdowns'!$D$3="Faculty",$E616,IF('Calculator - Dropdowns'!$D$3=E616,E616,""))</f>
        <v>Faculty of Health and Life Sciences</v>
      </c>
    </row>
    <row r="617" spans="1:11" ht="25.5" x14ac:dyDescent="0.2">
      <c r="A617" s="11" t="s">
        <v>4578</v>
      </c>
      <c r="B617" s="11" t="s">
        <v>32965</v>
      </c>
      <c r="C617" s="11" t="s">
        <v>4579</v>
      </c>
      <c r="D617" s="11" t="s">
        <v>464</v>
      </c>
      <c r="E617" s="11" t="s">
        <v>71</v>
      </c>
      <c r="H617" s="17" t="str">
        <f>IF(Table1[[#This Row],[Undergraduate or Postgraduate]]="","",IF('Calculator - Dropdowns'!$D$6="Programme",$C617&amp;": "&amp;A617,IF($C617&amp;": "&amp;A617='Calculator - Dropdowns'!$D$6,$C617&amp;": "&amp;A617,"")))</f>
        <v>MSc Healthcare Leadership and Management (Part-Time, 3-year): PTS3EMSEMS09</v>
      </c>
      <c r="I617" s="17" t="str">
        <f>IF(Table1[[#This Row],[Department]]="","",IF('Calculator - Dropdowns'!$D$5="Postgraduate Taught or Undergraduate",$B617,IF($B617='Calculator - Dropdowns'!$D$5,$B617,"")))</f>
        <v>Postgraduate Taught</v>
      </c>
      <c r="J617" s="17" t="str">
        <f>IF(Table1[[#This Row],[Faculty]]="","",IF('Calculator - Dropdowns'!$D$4="Department",$D617,IF($D617='Calculator - Dropdowns'!$D$4,$D617,"")))</f>
        <v>Health and Community Sciences</v>
      </c>
      <c r="K617" s="17" t="str">
        <f>IF('Calculator - Dropdowns'!$D$3="Faculty",$E617,IF('Calculator - Dropdowns'!$D$3=E617,E617,""))</f>
        <v>Faculty of Health and Life Sciences</v>
      </c>
    </row>
    <row r="618" spans="1:11" x14ac:dyDescent="0.2">
      <c r="A618" s="11" t="s">
        <v>4576</v>
      </c>
      <c r="B618" s="11" t="s">
        <v>32965</v>
      </c>
      <c r="C618" s="11" t="s">
        <v>4577</v>
      </c>
      <c r="D618" s="11" t="s">
        <v>70</v>
      </c>
      <c r="E618" s="11" t="s">
        <v>71</v>
      </c>
      <c r="H618" s="17" t="str">
        <f>IF(Table1[[#This Row],[Undergraduate or Postgraduate]]="","",IF('Calculator - Dropdowns'!$D$6="Programme",$C618&amp;": "&amp;A618,IF($C618&amp;": "&amp;A618='Calculator - Dropdowns'!$D$6,$C618&amp;": "&amp;A618,"")))</f>
        <v>MSc Health Data Science (Part-Time, 3-year): PTS3EMSEMS08</v>
      </c>
      <c r="I618" s="17" t="str">
        <f>IF(Table1[[#This Row],[Department]]="","",IF('Calculator - Dropdowns'!$D$5="Postgraduate Taught or Undergraduate",$B618,IF($B618='Calculator - Dropdowns'!$D$5,$B618,"")))</f>
        <v>Postgraduate Taught</v>
      </c>
      <c r="J618" s="17" t="str">
        <f>IF(Table1[[#This Row],[Faculty]]="","",IF('Calculator - Dropdowns'!$D$4="Department",$D618,IF($D618='Calculator - Dropdowns'!$D$4,$D618,"")))</f>
        <v>Medicine</v>
      </c>
      <c r="K618" s="17" t="str">
        <f>IF('Calculator - Dropdowns'!$D$3="Faculty",$E618,IF('Calculator - Dropdowns'!$D$3=E618,E618,""))</f>
        <v>Faculty of Health and Life Sciences</v>
      </c>
    </row>
    <row r="619" spans="1:11" x14ac:dyDescent="0.2">
      <c r="A619" s="11" t="s">
        <v>4580</v>
      </c>
      <c r="B619" s="11" t="s">
        <v>32965</v>
      </c>
      <c r="C619" s="11" t="s">
        <v>4581</v>
      </c>
      <c r="D619" s="11" t="s">
        <v>70</v>
      </c>
      <c r="E619" s="11" t="s">
        <v>71</v>
      </c>
      <c r="H619" s="17" t="str">
        <f>IF(Table1[[#This Row],[Undergraduate or Postgraduate]]="","",IF('Calculator - Dropdowns'!$D$6="Programme",$C619&amp;": "&amp;A619,IF($C619&amp;": "&amp;A619='Calculator - Dropdowns'!$D$6,$C619&amp;": "&amp;A619,"")))</f>
        <v>MSc Genomic Medicine (Part-Time, 3-year): PTS3EMSEMS11</v>
      </c>
      <c r="I619" s="17" t="str">
        <f>IF(Table1[[#This Row],[Department]]="","",IF('Calculator - Dropdowns'!$D$5="Postgraduate Taught or Undergraduate",$B619,IF($B619='Calculator - Dropdowns'!$D$5,$B619,"")))</f>
        <v>Postgraduate Taught</v>
      </c>
      <c r="J619" s="17" t="str">
        <f>IF(Table1[[#This Row],[Faculty]]="","",IF('Calculator - Dropdowns'!$D$4="Department",$D619,IF($D619='Calculator - Dropdowns'!$D$4,$D619,"")))</f>
        <v>Medicine</v>
      </c>
      <c r="K619" s="17" t="str">
        <f>IF('Calculator - Dropdowns'!$D$3="Faculty",$E619,IF('Calculator - Dropdowns'!$D$3=E619,E619,""))</f>
        <v>Faculty of Health and Life Sciences</v>
      </c>
    </row>
    <row r="620" spans="1:11" x14ac:dyDescent="0.2">
      <c r="A620" s="11" t="s">
        <v>4582</v>
      </c>
      <c r="B620" s="11" t="s">
        <v>32965</v>
      </c>
      <c r="C620" s="11" t="s">
        <v>4583</v>
      </c>
      <c r="D620" s="11" t="s">
        <v>145</v>
      </c>
      <c r="E620" s="11" t="s">
        <v>71</v>
      </c>
      <c r="H620" s="17" t="str">
        <f>IF(Table1[[#This Row],[Undergraduate or Postgraduate]]="","",IF('Calculator - Dropdowns'!$D$6="Programme",$C620&amp;": "&amp;A620,IF($C620&amp;": "&amp;A620='Calculator - Dropdowns'!$D$6,$C620&amp;": "&amp;A620,"")))</f>
        <v>MSc Neuroscience (Part-Time, 3-year): PTS3EMSEMS13</v>
      </c>
      <c r="I620" s="17" t="str">
        <f>IF(Table1[[#This Row],[Department]]="","",IF('Calculator - Dropdowns'!$D$5="Postgraduate Taught or Undergraduate",$B620,IF($B620='Calculator - Dropdowns'!$D$5,$B620,"")))</f>
        <v>Postgraduate Taught</v>
      </c>
      <c r="J620" s="17" t="str">
        <f>IF(Table1[[#This Row],[Faculty]]="","",IF('Calculator - Dropdowns'!$D$4="Department",$D620,IF($D620='Calculator - Dropdowns'!$D$4,$D620,"")))</f>
        <v>Neuroscience</v>
      </c>
      <c r="K620" s="17" t="str">
        <f>IF('Calculator - Dropdowns'!$D$3="Faculty",$E620,IF('Calculator - Dropdowns'!$D$3=E620,E620,""))</f>
        <v>Faculty of Health and Life Sciences</v>
      </c>
    </row>
    <row r="621" spans="1:11" x14ac:dyDescent="0.2">
      <c r="A621" s="11" t="s">
        <v>4572</v>
      </c>
      <c r="B621" s="11" t="s">
        <v>32965</v>
      </c>
      <c r="C621" s="11" t="s">
        <v>32441</v>
      </c>
      <c r="D621" s="11" t="s">
        <v>476</v>
      </c>
      <c r="E621" s="11" t="s">
        <v>71</v>
      </c>
      <c r="H621" s="17" t="str">
        <f>IF(Table1[[#This Row],[Undergraduate or Postgraduate]]="","",IF('Calculator - Dropdowns'!$D$6="Programme",$C621&amp;": "&amp;A621,IF($C621&amp;": "&amp;A621='Calculator - Dropdowns'!$D$6,$C621&amp;": "&amp;A621,"")))</f>
        <v>MSC Clinical Pharmacy (Part-Time, 3-year): PTS3EMSEMS05</v>
      </c>
      <c r="I621" s="17" t="str">
        <f>IF(Table1[[#This Row],[Department]]="","",IF('Calculator - Dropdowns'!$D$5="Postgraduate Taught or Undergraduate",$B621,IF($B621='Calculator - Dropdowns'!$D$5,$B621,"")))</f>
        <v>Postgraduate Taught</v>
      </c>
      <c r="J621" s="17" t="str">
        <f>IF(Table1[[#This Row],[Faculty]]="","",IF('Calculator - Dropdowns'!$D$4="Department",$D621,IF($D621='Calculator - Dropdowns'!$D$4,$D621,"")))</f>
        <v>Pharmacy</v>
      </c>
      <c r="K621" s="17" t="str">
        <f>IF('Calculator - Dropdowns'!$D$3="Faculty",$E621,IF('Calculator - Dropdowns'!$D$3=E621,E621,""))</f>
        <v>Faculty of Health and Life Sciences</v>
      </c>
    </row>
    <row r="622" spans="1:11" x14ac:dyDescent="0.2">
      <c r="A622" s="11" t="s">
        <v>4564</v>
      </c>
      <c r="B622" s="11" t="s">
        <v>32965</v>
      </c>
      <c r="C622" s="11" t="s">
        <v>4565</v>
      </c>
      <c r="D622" s="11" t="s">
        <v>308</v>
      </c>
      <c r="E622" s="11" t="s">
        <v>71</v>
      </c>
      <c r="H622" s="17" t="str">
        <f>IF(Table1[[#This Row],[Undergraduate or Postgraduate]]="","",IF('Calculator - Dropdowns'!$D$6="Programme",$C622&amp;": "&amp;A622,IF($C622&amp;": "&amp;A622='Calculator - Dropdowns'!$D$6,$C622&amp;": "&amp;A622,"")))</f>
        <v>Master of Public Health (MPH) (Part-Time, 3-year): PTH3EMSEMS01</v>
      </c>
      <c r="I622" s="17" t="str">
        <f>IF(Table1[[#This Row],[Department]]="","",IF('Calculator - Dropdowns'!$D$5="Postgraduate Taught or Undergraduate",$B622,IF($B622='Calculator - Dropdowns'!$D$5,$B622,"")))</f>
        <v>Postgraduate Taught</v>
      </c>
      <c r="J622" s="17" t="str">
        <f>IF(Table1[[#This Row],[Faculty]]="","",IF('Calculator - Dropdowns'!$D$4="Department",$D622,IF($D622='Calculator - Dropdowns'!$D$4,$D622,"")))</f>
        <v>Public Health</v>
      </c>
      <c r="K622" s="17" t="str">
        <f>IF('Calculator - Dropdowns'!$D$3="Faculty",$E622,IF('Calculator - Dropdowns'!$D$3=E622,E622,""))</f>
        <v>Faculty of Health and Life Sciences</v>
      </c>
    </row>
    <row r="623" spans="1:11" x14ac:dyDescent="0.2">
      <c r="A623" s="11" t="s">
        <v>4586</v>
      </c>
      <c r="B623" s="11" t="s">
        <v>32965</v>
      </c>
      <c r="C623" s="11" t="s">
        <v>4587</v>
      </c>
      <c r="D623" s="11" t="s">
        <v>149</v>
      </c>
      <c r="E623" s="11" t="s">
        <v>71</v>
      </c>
      <c r="H623" s="17" t="str">
        <f>IF(Table1[[#This Row],[Undergraduate or Postgraduate]]="","",IF('Calculator - Dropdowns'!$D$6="Programme",$C623&amp;": "&amp;A623,IF($C623&amp;": "&amp;A623='Calculator - Dropdowns'!$D$6,$C623&amp;": "&amp;A623,"")))</f>
        <v>MSc Psychological Research Methods (Part-Time, 3-year): PTS3PSYPSY02</v>
      </c>
      <c r="I623" s="17" t="str">
        <f>IF(Table1[[#This Row],[Department]]="","",IF('Calculator - Dropdowns'!$D$5="Postgraduate Taught or Undergraduate",$B623,IF($B623='Calculator - Dropdowns'!$D$5,$B623,"")))</f>
        <v>Postgraduate Taught</v>
      </c>
      <c r="J623" s="17" t="str">
        <f>IF(Table1[[#This Row],[Faculty]]="","",IF('Calculator - Dropdowns'!$D$4="Department",$D623,IF($D623='Calculator - Dropdowns'!$D$4,$D623,"")))</f>
        <v>Psychology</v>
      </c>
      <c r="K623" s="17" t="str">
        <f>IF('Calculator - Dropdowns'!$D$3="Faculty",$E623,IF('Calculator - Dropdowns'!$D$3=E623,E623,""))</f>
        <v>Faculty of Health and Life Sciences</v>
      </c>
    </row>
    <row r="624" spans="1:11" ht="25.5" x14ac:dyDescent="0.2">
      <c r="A624" s="11" t="s">
        <v>4588</v>
      </c>
      <c r="B624" s="11" t="s">
        <v>32965</v>
      </c>
      <c r="C624" s="11" t="s">
        <v>4589</v>
      </c>
      <c r="D624" s="11" t="s">
        <v>149</v>
      </c>
      <c r="E624" s="11" t="s">
        <v>71</v>
      </c>
      <c r="H624" s="17" t="str">
        <f>IF(Table1[[#This Row],[Undergraduate or Postgraduate]]="","",IF('Calculator - Dropdowns'!$D$6="Programme",$C624&amp;": "&amp;A624,IF($C624&amp;": "&amp;A624='Calculator - Dropdowns'!$D$6,$C624&amp;": "&amp;A624,"")))</f>
        <v>MSc Social and Organisational Psychology (Part-Time 3-year): PTS3PSYPSY03</v>
      </c>
      <c r="I624" s="17" t="str">
        <f>IF(Table1[[#This Row],[Department]]="","",IF('Calculator - Dropdowns'!$D$5="Postgraduate Taught or Undergraduate",$B624,IF($B624='Calculator - Dropdowns'!$D$5,$B624,"")))</f>
        <v>Postgraduate Taught</v>
      </c>
      <c r="J624" s="17" t="str">
        <f>IF(Table1[[#This Row],[Faculty]]="","",IF('Calculator - Dropdowns'!$D$4="Department",$D624,IF($D624='Calculator - Dropdowns'!$D$4,$D624,"")))</f>
        <v>Psychology</v>
      </c>
      <c r="K624" s="17" t="str">
        <f>IF('Calculator - Dropdowns'!$D$3="Faculty",$E624,IF('Calculator - Dropdowns'!$D$3=E624,E624,""))</f>
        <v>Faculty of Health and Life Sciences</v>
      </c>
    </row>
    <row r="625" spans="1:11" x14ac:dyDescent="0.2">
      <c r="A625" s="11" t="s">
        <v>4590</v>
      </c>
      <c r="B625" s="11" t="s">
        <v>32965</v>
      </c>
      <c r="C625" s="11" t="s">
        <v>4591</v>
      </c>
      <c r="D625" s="11" t="s">
        <v>149</v>
      </c>
      <c r="E625" s="11" t="s">
        <v>71</v>
      </c>
      <c r="H625" s="17" t="str">
        <f>IF(Table1[[#This Row],[Undergraduate or Postgraduate]]="","",IF('Calculator - Dropdowns'!$D$6="Programme",$C625&amp;": "&amp;A625,IF($C625&amp;": "&amp;A625='Calculator - Dropdowns'!$D$6,$C625&amp;": "&amp;A625,"")))</f>
        <v>MSc Animal Behaviour (Part-time, 3-year): PTS3PSYPSY04</v>
      </c>
      <c r="I625" s="17" t="str">
        <f>IF(Table1[[#This Row],[Department]]="","",IF('Calculator - Dropdowns'!$D$5="Postgraduate Taught or Undergraduate",$B625,IF($B625='Calculator - Dropdowns'!$D$5,$B625,"")))</f>
        <v>Postgraduate Taught</v>
      </c>
      <c r="J625" s="17" t="str">
        <f>IF(Table1[[#This Row],[Faculty]]="","",IF('Calculator - Dropdowns'!$D$4="Department",$D625,IF($D625='Calculator - Dropdowns'!$D$4,$D625,"")))</f>
        <v>Psychology</v>
      </c>
      <c r="K625" s="17" t="str">
        <f>IF('Calculator - Dropdowns'!$D$3="Faculty",$E625,IF('Calculator - Dropdowns'!$D$3=E625,E625,""))</f>
        <v>Faculty of Health and Life Sciences</v>
      </c>
    </row>
    <row r="626" spans="1:11" ht="25.5" x14ac:dyDescent="0.2">
      <c r="A626" s="11" t="s">
        <v>4569</v>
      </c>
      <c r="B626" s="11" t="s">
        <v>32965</v>
      </c>
      <c r="C626" s="11" t="s">
        <v>32414</v>
      </c>
      <c r="D626" s="11" t="s">
        <v>1113</v>
      </c>
      <c r="E626" s="11" t="s">
        <v>71</v>
      </c>
      <c r="H626" s="17" t="str">
        <f>IF(Table1[[#This Row],[Undergraduate or Postgraduate]]="","",IF('Calculator - Dropdowns'!$D$6="Programme",$C626&amp;": "&amp;A626,IF($C626&amp;": "&amp;A626='Calculator - Dropdowns'!$D$6,$C626&amp;": "&amp;A626,"")))</f>
        <v>MSc Medical Imaging: Skeletal Image Reporting (Part-Time, 3-year): PTS3EMSEMS02</v>
      </c>
      <c r="I626" s="17" t="str">
        <f>IF(Table1[[#This Row],[Department]]="","",IF('Calculator - Dropdowns'!$D$5="Postgraduate Taught or Undergraduate",$B626,IF($B626='Calculator - Dropdowns'!$D$5,$B626,"")))</f>
        <v>Postgraduate Taught</v>
      </c>
      <c r="J626" s="17" t="str">
        <f>IF(Table1[[#This Row],[Faculty]]="","",IF('Calculator - Dropdowns'!$D$4="Department",$D626,IF($D626='Calculator - Dropdowns'!$D$4,$D626,"")))</f>
        <v>Medical Imaging (Radiography)</v>
      </c>
      <c r="K626" s="17" t="str">
        <f>IF('Calculator - Dropdowns'!$D$3="Faculty",$E626,IF('Calculator - Dropdowns'!$D$3=E626,E626,""))</f>
        <v>Faculty of Health and Life Sciences</v>
      </c>
    </row>
    <row r="627" spans="1:11" x14ac:dyDescent="0.2">
      <c r="A627" s="11" t="s">
        <v>4593</v>
      </c>
      <c r="B627" s="11" t="s">
        <v>32965</v>
      </c>
      <c r="C627" s="11" t="s">
        <v>4594</v>
      </c>
      <c r="D627" s="11" t="s">
        <v>152</v>
      </c>
      <c r="E627" s="11" t="s">
        <v>71</v>
      </c>
      <c r="H627" s="17" t="str">
        <f>IF(Table1[[#This Row],[Undergraduate or Postgraduate]]="","",IF('Calculator - Dropdowns'!$D$6="Programme",$C627&amp;": "&amp;A627,IF($C627&amp;": "&amp;A627='Calculator - Dropdowns'!$D$6,$C627&amp;": "&amp;A627,"")))</f>
        <v>MSc Sport and Exercise Medicine (Part-Time, 3-year): PTS3SHSEMS01</v>
      </c>
      <c r="I627" s="17" t="str">
        <f>IF(Table1[[#This Row],[Department]]="","",IF('Calculator - Dropdowns'!$D$5="Postgraduate Taught or Undergraduate",$B627,IF($B627='Calculator - Dropdowns'!$D$5,$B627,"")))</f>
        <v>Postgraduate Taught</v>
      </c>
      <c r="J627" s="17" t="str">
        <f>IF(Table1[[#This Row],[Faculty]]="","",IF('Calculator - Dropdowns'!$D$4="Department",$D627,IF($D627='Calculator - Dropdowns'!$D$4,$D627,"")))</f>
        <v>Sport and Health Sciences</v>
      </c>
      <c r="K627" s="17" t="str">
        <f>IF('Calculator - Dropdowns'!$D$3="Faculty",$E627,IF('Calculator - Dropdowns'!$D$3=E627,E627,""))</f>
        <v>Faculty of Health and Life Sciences</v>
      </c>
    </row>
    <row r="628" spans="1:11" x14ac:dyDescent="0.2">
      <c r="A628" s="11" t="s">
        <v>32041</v>
      </c>
      <c r="B628" s="11" t="s">
        <v>32965</v>
      </c>
      <c r="C628" s="11" t="s">
        <v>32675</v>
      </c>
      <c r="D628" s="11" t="s">
        <v>177</v>
      </c>
      <c r="E628" s="11" t="s">
        <v>76</v>
      </c>
      <c r="H628" s="17" t="str">
        <f>IF(Table1[[#This Row],[Undergraduate or Postgraduate]]="","",IF('Calculator - Dropdowns'!$D$6="Programme",$C628&amp;": "&amp;A628,IF($C628&amp;": "&amp;A628='Calculator - Dropdowns'!$D$6,$C628&amp;": "&amp;A628,"")))</f>
        <v>MFA Theatre Practice (Part-Time): PTF3DRADRA01</v>
      </c>
      <c r="I628" s="17" t="str">
        <f>IF(Table1[[#This Row],[Department]]="","",IF('Calculator - Dropdowns'!$D$5="Postgraduate Taught or Undergraduate",$B628,IF($B628='Calculator - Dropdowns'!$D$5,$B628,"")))</f>
        <v>Postgraduate Taught</v>
      </c>
      <c r="J628" s="17" t="str">
        <f>IF(Table1[[#This Row],[Faculty]]="","",IF('Calculator - Dropdowns'!$D$4="Department",$D628,IF($D628='Calculator - Dropdowns'!$D$4,$D628,"")))</f>
        <v>Drama</v>
      </c>
      <c r="K628" s="17" t="str">
        <f>IF('Calculator - Dropdowns'!$D$3="Faculty",$E628,IF('Calculator - Dropdowns'!$D$3=E628,E628,""))</f>
        <v>Faculty of Humanities, Arts and Social Sciences</v>
      </c>
    </row>
    <row r="629" spans="1:11" ht="25.5" x14ac:dyDescent="0.2">
      <c r="A629" s="11" t="s">
        <v>4729</v>
      </c>
      <c r="B629" s="11" t="s">
        <v>32965</v>
      </c>
      <c r="C629" s="11" t="s">
        <v>4730</v>
      </c>
      <c r="D629" s="11" t="s">
        <v>420</v>
      </c>
      <c r="E629" s="11" t="s">
        <v>82</v>
      </c>
      <c r="H629" s="17" t="str">
        <f>IF(Table1[[#This Row],[Undergraduate or Postgraduate]]="","",IF('Calculator - Dropdowns'!$D$6="Programme",$C629&amp;": "&amp;A629,IF($C629&amp;": "&amp;A629='Calculator - Dropdowns'!$D$6,$C629&amp;": "&amp;A629,"")))</f>
        <v>MSc Data Science (Professional) (Part-Time, Distance Learning, 4-year): PTS4ECSECS07</v>
      </c>
      <c r="I629" s="17" t="str">
        <f>IF(Table1[[#This Row],[Department]]="","",IF('Calculator - Dropdowns'!$D$5="Postgraduate Taught or Undergraduate",$B629,IF($B629='Calculator - Dropdowns'!$D$5,$B629,"")))</f>
        <v>Postgraduate Taught</v>
      </c>
      <c r="J629" s="17" t="str">
        <f>IF(Table1[[#This Row],[Faculty]]="","",IF('Calculator - Dropdowns'!$D$4="Department",$D629,IF($D629='Calculator - Dropdowns'!$D$4,$D629,"")))</f>
        <v>Computer Science</v>
      </c>
      <c r="K629" s="17" t="str">
        <f>IF('Calculator - Dropdowns'!$D$3="Faculty",$E629,IF('Calculator - Dropdowns'!$D$3=E629,E629,""))</f>
        <v>Faculty of Environment, Science and Economy</v>
      </c>
    </row>
    <row r="630" spans="1:11" x14ac:dyDescent="0.2">
      <c r="A630" s="11" t="s">
        <v>31997</v>
      </c>
      <c r="B630" s="11" t="s">
        <v>32965</v>
      </c>
      <c r="C630" s="11" t="s">
        <v>32401</v>
      </c>
      <c r="D630" s="11" t="s">
        <v>149</v>
      </c>
      <c r="E630" s="11" t="s">
        <v>71</v>
      </c>
      <c r="H630" s="17" t="str">
        <f>IF(Table1[[#This Row],[Undergraduate or Postgraduate]]="","",IF('Calculator - Dropdowns'!$D$6="Programme",$C630&amp;": "&amp;A630,IF($C630&amp;": "&amp;A630='Calculator - Dropdowns'!$D$6,$C630&amp;": "&amp;A630,"")))</f>
        <v>MSc Psychology (Conversion) (Part-Time, Online, 4-year): PNS4PSYEDU01</v>
      </c>
      <c r="I630" s="17" t="str">
        <f>IF(Table1[[#This Row],[Department]]="","",IF('Calculator - Dropdowns'!$D$5="Postgraduate Taught or Undergraduate",$B630,IF($B630='Calculator - Dropdowns'!$D$5,$B630,"")))</f>
        <v>Postgraduate Taught</v>
      </c>
      <c r="J630" s="17" t="str">
        <f>IF(Table1[[#This Row],[Faculty]]="","",IF('Calculator - Dropdowns'!$D$4="Department",$D630,IF($D630='Calculator - Dropdowns'!$D$4,$D630,"")))</f>
        <v>Psychology</v>
      </c>
      <c r="K630" s="17" t="str">
        <f>IF('Calculator - Dropdowns'!$D$3="Faculty",$E630,IF('Calculator - Dropdowns'!$D$3=E630,E630,""))</f>
        <v>Faculty of Health and Life Sciences</v>
      </c>
    </row>
    <row r="631" spans="1:11" x14ac:dyDescent="0.2">
      <c r="A631" s="11" t="s">
        <v>4758</v>
      </c>
      <c r="B631" s="11" t="s">
        <v>32965</v>
      </c>
      <c r="C631" s="11" t="s">
        <v>32271</v>
      </c>
      <c r="D631" s="11" t="s">
        <v>126</v>
      </c>
      <c r="E631" s="11" t="s">
        <v>71</v>
      </c>
      <c r="H631" s="17" t="str">
        <f>IF(Table1[[#This Row],[Undergraduate or Postgraduate]]="","",IF('Calculator - Dropdowns'!$D$6="Programme",$C631&amp;": "&amp;A631,IF($C631&amp;": "&amp;A631='Calculator - Dropdowns'!$D$6,$C631&amp;": "&amp;A631,"")))</f>
        <v>PGDip Medical Mycology (Part-Time, Online, 4-year): PND4BIOBIO01</v>
      </c>
      <c r="I631" s="17" t="str">
        <f>IF(Table1[[#This Row],[Department]]="","",IF('Calculator - Dropdowns'!$D$5="Postgraduate Taught or Undergraduate",$B631,IF($B631='Calculator - Dropdowns'!$D$5,$B631,"")))</f>
        <v>Postgraduate Taught</v>
      </c>
      <c r="J631" s="17" t="str">
        <f>IF(Table1[[#This Row],[Faculty]]="","",IF('Calculator - Dropdowns'!$D$4="Department",$D631,IF($D631='Calculator - Dropdowns'!$D$4,$D631,"")))</f>
        <v>Biosciences</v>
      </c>
      <c r="K631" s="17" t="str">
        <f>IF('Calculator - Dropdowns'!$D$3="Faculty",$E631,IF('Calculator - Dropdowns'!$D$3=E631,E631,""))</f>
        <v>Faculty of Health and Life Sciences</v>
      </c>
    </row>
    <row r="632" spans="1:11" ht="25.5" x14ac:dyDescent="0.2">
      <c r="A632" s="11" t="s">
        <v>4627</v>
      </c>
      <c r="B632" s="11" t="s">
        <v>32965</v>
      </c>
      <c r="C632" s="11" t="s">
        <v>4628</v>
      </c>
      <c r="D632" s="11" t="s">
        <v>409</v>
      </c>
      <c r="E632" s="11" t="s">
        <v>82</v>
      </c>
      <c r="H632" s="17" t="str">
        <f>IF(Table1[[#This Row],[Undergraduate or Postgraduate]]="","",IF('Calculator - Dropdowns'!$D$6="Programme",$C632&amp;": "&amp;A632,IF($C632&amp;": "&amp;A632='Calculator - Dropdowns'!$D$6,$C632&amp;": "&amp;A632,"")))</f>
        <v>MSc Water Science, Policy and Governance (Part-Time, 4-year): PTS4ECSECS06</v>
      </c>
      <c r="I632" s="17" t="str">
        <f>IF(Table1[[#This Row],[Department]]="","",IF('Calculator - Dropdowns'!$D$5="Postgraduate Taught or Undergraduate",$B632,IF($B632='Calculator - Dropdowns'!$D$5,$B632,"")))</f>
        <v>Postgraduate Taught</v>
      </c>
      <c r="J632" s="17" t="str">
        <f>IF(Table1[[#This Row],[Faculty]]="","",IF('Calculator - Dropdowns'!$D$4="Department",$D632,IF($D632='Calculator - Dropdowns'!$D$4,$D632,"")))</f>
        <v>Engineering</v>
      </c>
      <c r="K632" s="17" t="str">
        <f>IF('Calculator - Dropdowns'!$D$3="Faculty",$E632,IF('Calculator - Dropdowns'!$D$3=E632,E632,""))</f>
        <v>Faculty of Environment, Science and Economy</v>
      </c>
    </row>
    <row r="633" spans="1:11" ht="25.5" x14ac:dyDescent="0.2">
      <c r="A633" s="11" t="s">
        <v>4623</v>
      </c>
      <c r="B633" s="11" t="s">
        <v>32965</v>
      </c>
      <c r="C633" s="11" t="s">
        <v>4624</v>
      </c>
      <c r="D633" s="11" t="s">
        <v>391</v>
      </c>
      <c r="E633" s="11" t="s">
        <v>82</v>
      </c>
      <c r="H633" s="17" t="str">
        <f>IF(Table1[[#This Row],[Undergraduate or Postgraduate]]="","",IF('Calculator - Dropdowns'!$D$6="Programme",$C633&amp;": "&amp;A633,IF($C633&amp;": "&amp;A633='Calculator - Dropdowns'!$D$6,$C633&amp;": "&amp;A633,"")))</f>
        <v>MSc Geotechnical Engineering (Part-Time, 4-year) - Cornwall: PTS4CSMCSMCB</v>
      </c>
      <c r="I633" s="17" t="str">
        <f>IF(Table1[[#This Row],[Department]]="","",IF('Calculator - Dropdowns'!$D$5="Postgraduate Taught or Undergraduate",$B633,IF($B633='Calculator - Dropdowns'!$D$5,$B633,"")))</f>
        <v>Postgraduate Taught</v>
      </c>
      <c r="J633" s="17" t="str">
        <f>IF(Table1[[#This Row],[Faculty]]="","",IF('Calculator - Dropdowns'!$D$4="Department",$D633,IF($D633='Calculator - Dropdowns'!$D$4,$D633,"")))</f>
        <v>Mining and Minerals</v>
      </c>
      <c r="K633" s="17" t="str">
        <f>IF('Calculator - Dropdowns'!$D$3="Faculty",$E633,IF('Calculator - Dropdowns'!$D$3=E633,E633,""))</f>
        <v>Faculty of Environment, Science and Economy</v>
      </c>
    </row>
    <row r="634" spans="1:11" ht="25.5" x14ac:dyDescent="0.2">
      <c r="A634" s="11" t="s">
        <v>4625</v>
      </c>
      <c r="B634" s="11" t="s">
        <v>32965</v>
      </c>
      <c r="C634" s="11" t="s">
        <v>4626</v>
      </c>
      <c r="D634" s="11" t="s">
        <v>391</v>
      </c>
      <c r="E634" s="11" t="s">
        <v>82</v>
      </c>
      <c r="H634" s="17" t="str">
        <f>IF(Table1[[#This Row],[Undergraduate or Postgraduate]]="","",IF('Calculator - Dropdowns'!$D$6="Programme",$C634&amp;": "&amp;A634,IF($C634&amp;": "&amp;A634='Calculator - Dropdowns'!$D$6,$C634&amp;": "&amp;A634,"")))</f>
        <v>MSc Mining Environmental Management (Part-Time, 4-year) - Cornwall: PTS4CSMCSMCC</v>
      </c>
      <c r="I634" s="17" t="str">
        <f>IF(Table1[[#This Row],[Department]]="","",IF('Calculator - Dropdowns'!$D$5="Postgraduate Taught or Undergraduate",$B634,IF($B634='Calculator - Dropdowns'!$D$5,$B634,"")))</f>
        <v>Postgraduate Taught</v>
      </c>
      <c r="J634" s="17" t="str">
        <f>IF(Table1[[#This Row],[Faculty]]="","",IF('Calculator - Dropdowns'!$D$4="Department",$D634,IF($D634='Calculator - Dropdowns'!$D$4,$D634,"")))</f>
        <v>Mining and Minerals</v>
      </c>
      <c r="K634" s="17" t="str">
        <f>IF('Calculator - Dropdowns'!$D$3="Faculty",$E634,IF('Calculator - Dropdowns'!$D$3=E634,E634,""))</f>
        <v>Faculty of Environment, Science and Economy</v>
      </c>
    </row>
    <row r="635" spans="1:11" x14ac:dyDescent="0.2">
      <c r="A635" s="11" t="s">
        <v>4617</v>
      </c>
      <c r="B635" s="11" t="s">
        <v>32965</v>
      </c>
      <c r="C635" s="11" t="s">
        <v>4618</v>
      </c>
      <c r="D635" s="11" t="s">
        <v>261</v>
      </c>
      <c r="E635" s="11" t="s">
        <v>76</v>
      </c>
      <c r="H635" s="17" t="str">
        <f>IF(Table1[[#This Row],[Undergraduate or Postgraduate]]="","",IF('Calculator - Dropdowns'!$D$6="Programme",$C635&amp;": "&amp;A635,IF($C635&amp;": "&amp;A635='Calculator - Dropdowns'!$D$6,$C635&amp;": "&amp;A635,"")))</f>
        <v>MA Middle East Politics and Arabic (Part-Time): PTA4IAIHPS01</v>
      </c>
      <c r="I635" s="17" t="str">
        <f>IF(Table1[[#This Row],[Department]]="","",IF('Calculator - Dropdowns'!$D$5="Postgraduate Taught or Undergraduate",$B635,IF($B635='Calculator - Dropdowns'!$D$5,$B635,"")))</f>
        <v>Postgraduate Taught</v>
      </c>
      <c r="J635" s="17" t="str">
        <f>IF(Table1[[#This Row],[Faculty]]="","",IF('Calculator - Dropdowns'!$D$4="Department",$D635,IF($D635='Calculator - Dropdowns'!$D$4,$D635,"")))</f>
        <v>Institute of Arab and Islamic Studies</v>
      </c>
      <c r="K635" s="17" t="str">
        <f>IF('Calculator - Dropdowns'!$D$3="Faculty",$E635,IF('Calculator - Dropdowns'!$D$3=E635,E635,""))</f>
        <v>Faculty of Humanities, Arts and Social Sciences</v>
      </c>
    </row>
    <row r="636" spans="1:11" ht="25.5" x14ac:dyDescent="0.2">
      <c r="A636" s="11" t="s">
        <v>4619</v>
      </c>
      <c r="B636" s="11" t="s">
        <v>32965</v>
      </c>
      <c r="C636" s="11" t="s">
        <v>4620</v>
      </c>
      <c r="D636" s="11" t="s">
        <v>261</v>
      </c>
      <c r="E636" s="11" t="s">
        <v>76</v>
      </c>
      <c r="H636" s="17" t="str">
        <f>IF(Table1[[#This Row],[Undergraduate or Postgraduate]]="","",IF('Calculator - Dropdowns'!$D$6="Programme",$C636&amp;": "&amp;A636,IF($C636&amp;": "&amp;A636='Calculator - Dropdowns'!$D$6,$C636&amp;": "&amp;A636,"")))</f>
        <v>MA Middle East Politics and International Relations (Part-Time): PTA4IAIHPS02</v>
      </c>
      <c r="I636" s="17" t="str">
        <f>IF(Table1[[#This Row],[Department]]="","",IF('Calculator - Dropdowns'!$D$5="Postgraduate Taught or Undergraduate",$B636,IF($B636='Calculator - Dropdowns'!$D$5,$B636,"")))</f>
        <v>Postgraduate Taught</v>
      </c>
      <c r="J636" s="17" t="str">
        <f>IF(Table1[[#This Row],[Faculty]]="","",IF('Calculator - Dropdowns'!$D$4="Department",$D636,IF($D636='Calculator - Dropdowns'!$D$4,$D636,"")))</f>
        <v>Institute of Arab and Islamic Studies</v>
      </c>
      <c r="K636" s="17" t="str">
        <f>IF('Calculator - Dropdowns'!$D$3="Faculty",$E636,IF('Calculator - Dropdowns'!$D$3=E636,E636,""))</f>
        <v>Faculty of Humanities, Arts and Social Sciences</v>
      </c>
    </row>
    <row r="637" spans="1:11" x14ac:dyDescent="0.2">
      <c r="A637" s="11" t="s">
        <v>4621</v>
      </c>
      <c r="B637" s="11" t="s">
        <v>32965</v>
      </c>
      <c r="C637" s="11" t="s">
        <v>4622</v>
      </c>
      <c r="D637" s="11" t="s">
        <v>261</v>
      </c>
      <c r="E637" s="11" t="s">
        <v>76</v>
      </c>
      <c r="H637" s="17" t="str">
        <f>IF(Table1[[#This Row],[Undergraduate or Postgraduate]]="","",IF('Calculator - Dropdowns'!$D$6="Programme",$C637&amp;": "&amp;A637,IF($C637&amp;": "&amp;A637='Calculator - Dropdowns'!$D$6,$C637&amp;": "&amp;A637,"")))</f>
        <v>MA International Relations and Arabic (Part-Time): PTA4IAIHPS03</v>
      </c>
      <c r="I637" s="17" t="str">
        <f>IF(Table1[[#This Row],[Department]]="","",IF('Calculator - Dropdowns'!$D$5="Postgraduate Taught or Undergraduate",$B637,IF($B637='Calculator - Dropdowns'!$D$5,$B637,"")))</f>
        <v>Postgraduate Taught</v>
      </c>
      <c r="J637" s="17" t="str">
        <f>IF(Table1[[#This Row],[Faculty]]="","",IF('Calculator - Dropdowns'!$D$4="Department",$D637,IF($D637='Calculator - Dropdowns'!$D$4,$D637,"")))</f>
        <v>Institute of Arab and Islamic Studies</v>
      </c>
      <c r="K637" s="17" t="str">
        <f>IF('Calculator - Dropdowns'!$D$3="Faculty",$E637,IF('Calculator - Dropdowns'!$D$3=E637,E637,""))</f>
        <v>Faculty of Humanities, Arts and Social Sciences</v>
      </c>
    </row>
    <row r="638" spans="1:11" x14ac:dyDescent="0.2">
      <c r="A638" s="11" t="s">
        <v>32004</v>
      </c>
      <c r="B638" s="11" t="s">
        <v>32965</v>
      </c>
      <c r="C638" s="11" t="s">
        <v>32423</v>
      </c>
      <c r="D638" s="11" t="s">
        <v>32276</v>
      </c>
      <c r="E638" s="11" t="s">
        <v>82</v>
      </c>
      <c r="H638" s="17" t="str">
        <f>IF(Table1[[#This Row],[Undergraduate or Postgraduate]]="","",IF('Calculator - Dropdowns'!$D$6="Programme",$C638&amp;": "&amp;A638,IF($C638&amp;": "&amp;A638='Calculator - Dropdowns'!$D$6,$C638&amp;": "&amp;A638,"")))</f>
        <v>MSc International Business (Part-Time, Online, 5-year): PNS5SBESBE02</v>
      </c>
      <c r="I638" s="17" t="str">
        <f>IF(Table1[[#This Row],[Department]]="","",IF('Calculator - Dropdowns'!$D$5="Postgraduate Taught or Undergraduate",$B638,IF($B638='Calculator - Dropdowns'!$D$5,$B638,"")))</f>
        <v>Postgraduate Taught</v>
      </c>
      <c r="J638" s="17" t="str">
        <f>IF(Table1[[#This Row],[Faculty]]="","",IF('Calculator - Dropdowns'!$D$4="Department",$D638,IF($D638='Calculator - Dropdowns'!$D$4,$D638,"")))</f>
        <v>Business Strategy and Marketing</v>
      </c>
      <c r="K638" s="17" t="str">
        <f>IF('Calculator - Dropdowns'!$D$3="Faculty",$E638,IF('Calculator - Dropdowns'!$D$3=E638,E638,""))</f>
        <v>Faculty of Environment, Science and Economy</v>
      </c>
    </row>
    <row r="639" spans="1:11" ht="25.5" x14ac:dyDescent="0.2">
      <c r="A639" s="11" t="s">
        <v>32005</v>
      </c>
      <c r="B639" s="11" t="s">
        <v>32965</v>
      </c>
      <c r="C639" s="11" t="s">
        <v>32428</v>
      </c>
      <c r="D639" s="11" t="s">
        <v>316</v>
      </c>
      <c r="E639" s="11" t="s">
        <v>82</v>
      </c>
      <c r="H639" s="17" t="str">
        <f>IF(Table1[[#This Row],[Undergraduate or Postgraduate]]="","",IF('Calculator - Dropdowns'!$D$6="Programme",$C639&amp;": "&amp;A639,IF($C639&amp;": "&amp;A639='Calculator - Dropdowns'!$D$6,$C639&amp;": "&amp;A639,"")))</f>
        <v>MSc Global Sustainability Solutions (Part-Time, Online, 5-year): PNS5GOAGOA01</v>
      </c>
      <c r="I639" s="17" t="str">
        <f>IF(Table1[[#This Row],[Department]]="","",IF('Calculator - Dropdowns'!$D$5="Postgraduate Taught or Undergraduate",$B639,IF($B639='Calculator - Dropdowns'!$D$5,$B639,"")))</f>
        <v>Postgraduate Taught</v>
      </c>
      <c r="J639" s="17" t="str">
        <f>IF(Table1[[#This Row],[Faculty]]="","",IF('Calculator - Dropdowns'!$D$4="Department",$D639,IF($D639='Calculator - Dropdowns'!$D$4,$D639,"")))</f>
        <v>Human Geography</v>
      </c>
      <c r="K639" s="17" t="str">
        <f>IF('Calculator - Dropdowns'!$D$3="Faculty",$E639,IF('Calculator - Dropdowns'!$D$3=E639,E639,""))</f>
        <v>Faculty of Environment, Science and Economy</v>
      </c>
    </row>
    <row r="640" spans="1:11" ht="25.5" x14ac:dyDescent="0.2">
      <c r="A640" s="11" t="s">
        <v>4763</v>
      </c>
      <c r="B640" s="11" t="s">
        <v>32965</v>
      </c>
      <c r="C640" s="11" t="s">
        <v>32445</v>
      </c>
      <c r="D640" s="11" t="s">
        <v>32288</v>
      </c>
      <c r="E640" s="11" t="s">
        <v>82</v>
      </c>
      <c r="H640" s="17" t="str">
        <f>IF(Table1[[#This Row],[Undergraduate or Postgraduate]]="","",IF('Calculator - Dropdowns'!$D$6="Programme",$C640&amp;": "&amp;A640,IF($C640&amp;": "&amp;A640='Calculator - Dropdowns'!$D$6,$C640&amp;": "&amp;A640,"")))</f>
        <v>MSc Business Transformations (Part-Time, Online, 5-year): PNS5SBESBE01</v>
      </c>
      <c r="I640" s="17" t="str">
        <f>IF(Table1[[#This Row],[Department]]="","",IF('Calculator - Dropdowns'!$D$5="Postgraduate Taught or Undergraduate",$B640,IF($B640='Calculator - Dropdowns'!$D$5,$B640,"")))</f>
        <v>Postgraduate Taught</v>
      </c>
      <c r="J640" s="17" t="str">
        <f>IF(Table1[[#This Row],[Faculty]]="","",IF('Calculator - Dropdowns'!$D$4="Department",$D640,IF($D640='Calculator - Dropdowns'!$D$4,$D640,"")))</f>
        <v>Innovation, Technology and Entrepreneurship</v>
      </c>
      <c r="K640" s="17" t="str">
        <f>IF('Calculator - Dropdowns'!$D$3="Faculty",$E640,IF('Calculator - Dropdowns'!$D$3=E640,E640,""))</f>
        <v>Faculty of Environment, Science and Economy</v>
      </c>
    </row>
    <row r="641" spans="1:11" ht="25.5" x14ac:dyDescent="0.2">
      <c r="A641" s="11" t="s">
        <v>4761</v>
      </c>
      <c r="B641" s="11" t="s">
        <v>32965</v>
      </c>
      <c r="C641" s="11" t="s">
        <v>32693</v>
      </c>
      <c r="D641" s="11" t="s">
        <v>191</v>
      </c>
      <c r="E641" s="11" t="s">
        <v>76</v>
      </c>
      <c r="H641" s="17" t="str">
        <f>IF(Table1[[#This Row],[Undergraduate or Postgraduate]]="","",IF('Calculator - Dropdowns'!$D$6="Programme",$C641&amp;": "&amp;A641,IF($C641&amp;": "&amp;A641='Calculator - Dropdowns'!$D$6,$C641&amp;": "&amp;A641,"")))</f>
        <v>MA Writing for Children and Young Adults (Part-Time, Online, 5-year): PNA5EGLEGL01</v>
      </c>
      <c r="I641" s="17" t="str">
        <f>IF(Table1[[#This Row],[Department]]="","",IF('Calculator - Dropdowns'!$D$5="Postgraduate Taught or Undergraduate",$B641,IF($B641='Calculator - Dropdowns'!$D$5,$B641,"")))</f>
        <v>Postgraduate Taught</v>
      </c>
      <c r="J641" s="17" t="str">
        <f>IF(Table1[[#This Row],[Faculty]]="","",IF('Calculator - Dropdowns'!$D$4="Department",$D641,IF($D641='Calculator - Dropdowns'!$D$4,$D641,"")))</f>
        <v>English and Creative Writing</v>
      </c>
      <c r="K641" s="17" t="str">
        <f>IF('Calculator - Dropdowns'!$D$3="Faculty",$E641,IF('Calculator - Dropdowns'!$D$3=E641,E641,""))</f>
        <v>Faculty of Humanities, Arts and Social Sciences</v>
      </c>
    </row>
    <row r="642" spans="1:11" ht="25.5" x14ac:dyDescent="0.2">
      <c r="A642" s="11" t="s">
        <v>31998</v>
      </c>
      <c r="B642" s="11" t="s">
        <v>32965</v>
      </c>
      <c r="C642" s="11" t="s">
        <v>32407</v>
      </c>
      <c r="D642" s="11" t="s">
        <v>149</v>
      </c>
      <c r="E642" s="11" t="s">
        <v>71</v>
      </c>
      <c r="H642" s="17" t="str">
        <f>IF(Table1[[#This Row],[Undergraduate or Postgraduate]]="","",IF('Calculator - Dropdowns'!$D$6="Programme",$C642&amp;": "&amp;A642,IF($C642&amp;": "&amp;A642='Calculator - Dropdowns'!$D$6,$C642&amp;": "&amp;A642,"")))</f>
        <v>MSc Psychedelics: Mind, Medicine and Culture (Part-Time, Online, 5-year): PNS5PSYHPS01</v>
      </c>
      <c r="I642" s="17" t="str">
        <f>IF(Table1[[#This Row],[Department]]="","",IF('Calculator - Dropdowns'!$D$5="Postgraduate Taught or Undergraduate",$B642,IF($B642='Calculator - Dropdowns'!$D$5,$B642,"")))</f>
        <v>Postgraduate Taught</v>
      </c>
      <c r="J642" s="17" t="str">
        <f>IF(Table1[[#This Row],[Faculty]]="","",IF('Calculator - Dropdowns'!$D$4="Department",$D642,IF($D642='Calculator - Dropdowns'!$D$4,$D642,"")))</f>
        <v>Psychology</v>
      </c>
      <c r="K642" s="17" t="str">
        <f>IF('Calculator - Dropdowns'!$D$3="Faculty",$E642,IF('Calculator - Dropdowns'!$D$3=E642,E642,""))</f>
        <v>Faculty of Health and Life Sciences</v>
      </c>
    </row>
    <row r="643" spans="1:11" x14ac:dyDescent="0.2">
      <c r="A643" s="11" t="s">
        <v>31973</v>
      </c>
      <c r="B643" s="11" t="s">
        <v>32965</v>
      </c>
      <c r="C643" s="11" t="s">
        <v>32321</v>
      </c>
      <c r="D643" s="11" t="s">
        <v>32276</v>
      </c>
      <c r="E643" s="11" t="s">
        <v>82</v>
      </c>
      <c r="H643" s="17" t="str">
        <f>IF(Table1[[#This Row],[Undergraduate or Postgraduate]]="","",IF('Calculator - Dropdowns'!$D$6="Programme",$C643&amp;": "&amp;A643,IF($C643&amp;": "&amp;A643='Calculator - Dropdowns'!$D$6,$C643&amp;": "&amp;A643,"")))</f>
        <v>PGCert International Business (Part-Time, Online, 5-year): PNC5SBESBE02</v>
      </c>
      <c r="I643" s="17" t="str">
        <f>IF(Table1[[#This Row],[Department]]="","",IF('Calculator - Dropdowns'!$D$5="Postgraduate Taught or Undergraduate",$B643,IF($B643='Calculator - Dropdowns'!$D$5,$B643,"")))</f>
        <v>Postgraduate Taught</v>
      </c>
      <c r="J643" s="17" t="str">
        <f>IF(Table1[[#This Row],[Faculty]]="","",IF('Calculator - Dropdowns'!$D$4="Department",$D643,IF($D643='Calculator - Dropdowns'!$D$4,$D643,"")))</f>
        <v>Business Strategy and Marketing</v>
      </c>
      <c r="K643" s="17" t="str">
        <f>IF('Calculator - Dropdowns'!$D$3="Faculty",$E643,IF('Calculator - Dropdowns'!$D$3=E643,E643,""))</f>
        <v>Faculty of Environment, Science and Economy</v>
      </c>
    </row>
    <row r="644" spans="1:11" ht="25.5" x14ac:dyDescent="0.2">
      <c r="A644" s="11" t="s">
        <v>31974</v>
      </c>
      <c r="B644" s="11" t="s">
        <v>32965</v>
      </c>
      <c r="C644" s="11" t="s">
        <v>32323</v>
      </c>
      <c r="D644" s="11" t="s">
        <v>316</v>
      </c>
      <c r="E644" s="11" t="s">
        <v>82</v>
      </c>
      <c r="H644" s="17" t="str">
        <f>IF(Table1[[#This Row],[Undergraduate or Postgraduate]]="","",IF('Calculator - Dropdowns'!$D$6="Programme",$C644&amp;": "&amp;A644,IF($C644&amp;": "&amp;A644='Calculator - Dropdowns'!$D$6,$C644&amp;": "&amp;A644,"")))</f>
        <v>PGCert Global Sustainability Solutions (Part-Time, Online, 5-year): PNC5GOAGOA01</v>
      </c>
      <c r="I644" s="17" t="str">
        <f>IF(Table1[[#This Row],[Department]]="","",IF('Calculator - Dropdowns'!$D$5="Postgraduate Taught or Undergraduate",$B644,IF($B644='Calculator - Dropdowns'!$D$5,$B644,"")))</f>
        <v>Postgraduate Taught</v>
      </c>
      <c r="J644" s="17" t="str">
        <f>IF(Table1[[#This Row],[Faculty]]="","",IF('Calculator - Dropdowns'!$D$4="Department",$D644,IF($D644='Calculator - Dropdowns'!$D$4,$D644,"")))</f>
        <v>Human Geography</v>
      </c>
      <c r="K644" s="17" t="str">
        <f>IF('Calculator - Dropdowns'!$D$3="Faculty",$E644,IF('Calculator - Dropdowns'!$D$3=E644,E644,""))</f>
        <v>Faculty of Environment, Science and Economy</v>
      </c>
    </row>
    <row r="645" spans="1:11" ht="25.5" x14ac:dyDescent="0.2">
      <c r="A645" s="11" t="s">
        <v>4765</v>
      </c>
      <c r="B645" s="11" t="s">
        <v>32965</v>
      </c>
      <c r="C645" s="11" t="s">
        <v>32327</v>
      </c>
      <c r="D645" s="11" t="s">
        <v>32288</v>
      </c>
      <c r="E645" s="11" t="s">
        <v>82</v>
      </c>
      <c r="H645" s="17" t="str">
        <f>IF(Table1[[#This Row],[Undergraduate or Postgraduate]]="","",IF('Calculator - Dropdowns'!$D$6="Programme",$C645&amp;": "&amp;A645,IF($C645&amp;": "&amp;A645='Calculator - Dropdowns'!$D$6,$C645&amp;": "&amp;A645,"")))</f>
        <v>PGCert Business Transformations (Part-Time, Online, 5-year): PNC5SBESBE01</v>
      </c>
      <c r="I645" s="17" t="str">
        <f>IF(Table1[[#This Row],[Department]]="","",IF('Calculator - Dropdowns'!$D$5="Postgraduate Taught or Undergraduate",$B645,IF($B645='Calculator - Dropdowns'!$D$5,$B645,"")))</f>
        <v>Postgraduate Taught</v>
      </c>
      <c r="J645" s="17" t="str">
        <f>IF(Table1[[#This Row],[Faculty]]="","",IF('Calculator - Dropdowns'!$D$4="Department",$D645,IF($D645='Calculator - Dropdowns'!$D$4,$D645,"")))</f>
        <v>Innovation, Technology and Entrepreneurship</v>
      </c>
      <c r="K645" s="17" t="str">
        <f>IF('Calculator - Dropdowns'!$D$3="Faculty",$E645,IF('Calculator - Dropdowns'!$D$3=E645,E645,""))</f>
        <v>Faculty of Environment, Science and Economy</v>
      </c>
    </row>
    <row r="646" spans="1:11" ht="25.5" x14ac:dyDescent="0.2">
      <c r="A646" s="11" t="s">
        <v>4764</v>
      </c>
      <c r="B646" s="11" t="s">
        <v>32965</v>
      </c>
      <c r="C646" s="11" t="s">
        <v>32308</v>
      </c>
      <c r="D646" s="11" t="s">
        <v>191</v>
      </c>
      <c r="E646" s="11" t="s">
        <v>76</v>
      </c>
      <c r="H646" s="17" t="str">
        <f>IF(Table1[[#This Row],[Undergraduate or Postgraduate]]="","",IF('Calculator - Dropdowns'!$D$6="Programme",$C646&amp;": "&amp;A646,IF($C646&amp;": "&amp;A646='Calculator - Dropdowns'!$D$6,$C646&amp;": "&amp;A646,"")))</f>
        <v>PGCert Writing for Children and Young Adults (Part-Time, Online, 5-year): PNC5EGLEGL01</v>
      </c>
      <c r="I646" s="17" t="str">
        <f>IF(Table1[[#This Row],[Department]]="","",IF('Calculator - Dropdowns'!$D$5="Postgraduate Taught or Undergraduate",$B646,IF($B646='Calculator - Dropdowns'!$D$5,$B646,"")))</f>
        <v>Postgraduate Taught</v>
      </c>
      <c r="J646" s="17" t="str">
        <f>IF(Table1[[#This Row],[Faculty]]="","",IF('Calculator - Dropdowns'!$D$4="Department",$D646,IF($D646='Calculator - Dropdowns'!$D$4,$D646,"")))</f>
        <v>English and Creative Writing</v>
      </c>
      <c r="K646" s="17" t="str">
        <f>IF('Calculator - Dropdowns'!$D$3="Faculty",$E646,IF('Calculator - Dropdowns'!$D$3=E646,E646,""))</f>
        <v>Faculty of Humanities, Arts and Social Sciences</v>
      </c>
    </row>
    <row r="647" spans="1:11" ht="25.5" x14ac:dyDescent="0.2">
      <c r="A647" s="11" t="s">
        <v>31971</v>
      </c>
      <c r="B647" s="11" t="s">
        <v>32965</v>
      </c>
      <c r="C647" s="11" t="s">
        <v>32317</v>
      </c>
      <c r="D647" s="11" t="s">
        <v>149</v>
      </c>
      <c r="E647" s="11" t="s">
        <v>71</v>
      </c>
      <c r="H647" s="17" t="str">
        <f>IF(Table1[[#This Row],[Undergraduate or Postgraduate]]="","",IF('Calculator - Dropdowns'!$D$6="Programme",$C647&amp;": "&amp;A647,IF($C647&amp;": "&amp;A647='Calculator - Dropdowns'!$D$6,$C647&amp;": "&amp;A647,"")))</f>
        <v>PGCert Psychedelics: Mind, Medicine and Culture (Part-Time, Online, 5-year): PNC5PSYHPS01</v>
      </c>
      <c r="I647" s="17" t="str">
        <f>IF(Table1[[#This Row],[Department]]="","",IF('Calculator - Dropdowns'!$D$5="Postgraduate Taught or Undergraduate",$B647,IF($B647='Calculator - Dropdowns'!$D$5,$B647,"")))</f>
        <v>Postgraduate Taught</v>
      </c>
      <c r="J647" s="17" t="str">
        <f>IF(Table1[[#This Row],[Faculty]]="","",IF('Calculator - Dropdowns'!$D$4="Department",$D647,IF($D647='Calculator - Dropdowns'!$D$4,$D647,"")))</f>
        <v>Psychology</v>
      </c>
      <c r="K647" s="17" t="str">
        <f>IF('Calculator - Dropdowns'!$D$3="Faculty",$E647,IF('Calculator - Dropdowns'!$D$3=E647,E647,""))</f>
        <v>Faculty of Health and Life Sciences</v>
      </c>
    </row>
    <row r="648" spans="1:11" x14ac:dyDescent="0.2">
      <c r="A648" s="11" t="s">
        <v>31963</v>
      </c>
      <c r="B648" s="11" t="s">
        <v>32965</v>
      </c>
      <c r="C648" s="11" t="s">
        <v>32275</v>
      </c>
      <c r="D648" s="11" t="s">
        <v>32276</v>
      </c>
      <c r="E648" s="11" t="s">
        <v>82</v>
      </c>
      <c r="H648" s="17" t="str">
        <f>IF(Table1[[#This Row],[Undergraduate or Postgraduate]]="","",IF('Calculator - Dropdowns'!$D$6="Programme",$C648&amp;": "&amp;A648,IF($C648&amp;": "&amp;A648='Calculator - Dropdowns'!$D$6,$C648&amp;": "&amp;A648,"")))</f>
        <v>PGDip International Business (Part-Time, Online, 5-year): PND5SBESBE02</v>
      </c>
      <c r="I648" s="17" t="str">
        <f>IF(Table1[[#This Row],[Department]]="","",IF('Calculator - Dropdowns'!$D$5="Postgraduate Taught or Undergraduate",$B648,IF($B648='Calculator - Dropdowns'!$D$5,$B648,"")))</f>
        <v>Postgraduate Taught</v>
      </c>
      <c r="J648" s="17" t="str">
        <f>IF(Table1[[#This Row],[Faculty]]="","",IF('Calculator - Dropdowns'!$D$4="Department",$D648,IF($D648='Calculator - Dropdowns'!$D$4,$D648,"")))</f>
        <v>Business Strategy and Marketing</v>
      </c>
      <c r="K648" s="17" t="str">
        <f>IF('Calculator - Dropdowns'!$D$3="Faculty",$E648,IF('Calculator - Dropdowns'!$D$3=E648,E648,""))</f>
        <v>Faculty of Environment, Science and Economy</v>
      </c>
    </row>
    <row r="649" spans="1:11" ht="25.5" x14ac:dyDescent="0.2">
      <c r="A649" s="11" t="s">
        <v>31964</v>
      </c>
      <c r="B649" s="11" t="s">
        <v>32965</v>
      </c>
      <c r="C649" s="11" t="s">
        <v>32281</v>
      </c>
      <c r="D649" s="11" t="s">
        <v>316</v>
      </c>
      <c r="E649" s="11" t="s">
        <v>82</v>
      </c>
      <c r="H649" s="17" t="str">
        <f>IF(Table1[[#This Row],[Undergraduate or Postgraduate]]="","",IF('Calculator - Dropdowns'!$D$6="Programme",$C649&amp;": "&amp;A649,IF($C649&amp;": "&amp;A649='Calculator - Dropdowns'!$D$6,$C649&amp;": "&amp;A649,"")))</f>
        <v>PGDip Global Sustainability Solutions (Part-Time, Online, 5-year): PND5GOAGOA01</v>
      </c>
      <c r="I649" s="17" t="str">
        <f>IF(Table1[[#This Row],[Department]]="","",IF('Calculator - Dropdowns'!$D$5="Postgraduate Taught or Undergraduate",$B649,IF($B649='Calculator - Dropdowns'!$D$5,$B649,"")))</f>
        <v>Postgraduate Taught</v>
      </c>
      <c r="J649" s="17" t="str">
        <f>IF(Table1[[#This Row],[Faculty]]="","",IF('Calculator - Dropdowns'!$D$4="Department",$D649,IF($D649='Calculator - Dropdowns'!$D$4,$D649,"")))</f>
        <v>Human Geography</v>
      </c>
      <c r="K649" s="17" t="str">
        <f>IF('Calculator - Dropdowns'!$D$3="Faculty",$E649,IF('Calculator - Dropdowns'!$D$3=E649,E649,""))</f>
        <v>Faculty of Environment, Science and Economy</v>
      </c>
    </row>
    <row r="650" spans="1:11" ht="25.5" x14ac:dyDescent="0.2">
      <c r="A650" s="11" t="s">
        <v>4767</v>
      </c>
      <c r="B650" s="11" t="s">
        <v>32965</v>
      </c>
      <c r="C650" s="11" t="s">
        <v>32287</v>
      </c>
      <c r="D650" s="11" t="s">
        <v>32288</v>
      </c>
      <c r="E650" s="11" t="s">
        <v>82</v>
      </c>
      <c r="H650" s="17" t="str">
        <f>IF(Table1[[#This Row],[Undergraduate or Postgraduate]]="","",IF('Calculator - Dropdowns'!$D$6="Programme",$C650&amp;": "&amp;A650,IF($C650&amp;": "&amp;A650='Calculator - Dropdowns'!$D$6,$C650&amp;": "&amp;A650,"")))</f>
        <v>PGDip Business Transformations (Part-Time, Online, 5-year): PND5SBESBE01</v>
      </c>
      <c r="I650" s="17" t="str">
        <f>IF(Table1[[#This Row],[Department]]="","",IF('Calculator - Dropdowns'!$D$5="Postgraduate Taught or Undergraduate",$B650,IF($B650='Calculator - Dropdowns'!$D$5,$B650,"")))</f>
        <v>Postgraduate Taught</v>
      </c>
      <c r="J650" s="17" t="str">
        <f>IF(Table1[[#This Row],[Faculty]]="","",IF('Calculator - Dropdowns'!$D$4="Department",$D650,IF($D650='Calculator - Dropdowns'!$D$4,$D650,"")))</f>
        <v>Innovation, Technology and Entrepreneurship</v>
      </c>
      <c r="K650" s="17" t="str">
        <f>IF('Calculator - Dropdowns'!$D$3="Faculty",$E650,IF('Calculator - Dropdowns'!$D$3=E650,E650,""))</f>
        <v>Faculty of Environment, Science and Economy</v>
      </c>
    </row>
    <row r="651" spans="1:11" ht="25.5" x14ac:dyDescent="0.2">
      <c r="A651" s="11" t="s">
        <v>4766</v>
      </c>
      <c r="B651" s="11" t="s">
        <v>32965</v>
      </c>
      <c r="C651" s="11" t="s">
        <v>32256</v>
      </c>
      <c r="D651" s="11" t="s">
        <v>191</v>
      </c>
      <c r="E651" s="11" t="s">
        <v>76</v>
      </c>
      <c r="H651" s="17" t="str">
        <f>IF(Table1[[#This Row],[Undergraduate or Postgraduate]]="","",IF('Calculator - Dropdowns'!$D$6="Programme",$C651&amp;": "&amp;A651,IF($C651&amp;": "&amp;A651='Calculator - Dropdowns'!$D$6,$C651&amp;": "&amp;A651,"")))</f>
        <v>PGDip Writing for Children and Young Adults (Part-Time, Online, 5-year): PND5EGLEGL01</v>
      </c>
      <c r="I651" s="17" t="str">
        <f>IF(Table1[[#This Row],[Department]]="","",IF('Calculator - Dropdowns'!$D$5="Postgraduate Taught or Undergraduate",$B651,IF($B651='Calculator - Dropdowns'!$D$5,$B651,"")))</f>
        <v>Postgraduate Taught</v>
      </c>
      <c r="J651" s="17" t="str">
        <f>IF(Table1[[#This Row],[Faculty]]="","",IF('Calculator - Dropdowns'!$D$4="Department",$D651,IF($D651='Calculator - Dropdowns'!$D$4,$D651,"")))</f>
        <v>English and Creative Writing</v>
      </c>
      <c r="K651" s="17" t="str">
        <f>IF('Calculator - Dropdowns'!$D$3="Faculty",$E651,IF('Calculator - Dropdowns'!$D$3=E651,E651,""))</f>
        <v>Faculty of Humanities, Arts and Social Sciences</v>
      </c>
    </row>
    <row r="652" spans="1:11" ht="25.5" x14ac:dyDescent="0.2">
      <c r="A652" s="11" t="s">
        <v>31960</v>
      </c>
      <c r="B652" s="11" t="s">
        <v>32965</v>
      </c>
      <c r="C652" s="11" t="s">
        <v>32269</v>
      </c>
      <c r="D652" s="11" t="s">
        <v>149</v>
      </c>
      <c r="E652" s="11" t="s">
        <v>71</v>
      </c>
      <c r="H652" s="17" t="str">
        <f>IF(Table1[[#This Row],[Undergraduate or Postgraduate]]="","",IF('Calculator - Dropdowns'!$D$6="Programme",$C652&amp;": "&amp;A652,IF($C652&amp;": "&amp;A652='Calculator - Dropdowns'!$D$6,$C652&amp;": "&amp;A652,"")))</f>
        <v>PGDip Psychedelics: Mind, Medicine and Culture (Part-Time, Online, 5-year): PND5PSYHPS01</v>
      </c>
      <c r="I652" s="17" t="str">
        <f>IF(Table1[[#This Row],[Department]]="","",IF('Calculator - Dropdowns'!$D$5="Postgraduate Taught or Undergraduate",$B652,IF($B652='Calculator - Dropdowns'!$D$5,$B652,"")))</f>
        <v>Postgraduate Taught</v>
      </c>
      <c r="J652" s="17" t="str">
        <f>IF(Table1[[#This Row],[Faculty]]="","",IF('Calculator - Dropdowns'!$D$4="Department",$D652,IF($D652='Calculator - Dropdowns'!$D$4,$D652,"")))</f>
        <v>Psychology</v>
      </c>
      <c r="K652" s="17" t="str">
        <f>IF('Calculator - Dropdowns'!$D$3="Faculty",$E652,IF('Calculator - Dropdowns'!$D$3=E652,E652,""))</f>
        <v>Faculty of Health and Life Sciences</v>
      </c>
    </row>
    <row r="653" spans="1:11" x14ac:dyDescent="0.2">
      <c r="A653" s="11" t="s">
        <v>4759</v>
      </c>
      <c r="B653" s="11" t="s">
        <v>32965</v>
      </c>
      <c r="C653" s="11" t="s">
        <v>32180</v>
      </c>
      <c r="D653" s="11" t="s">
        <v>180</v>
      </c>
      <c r="E653" s="11" t="s">
        <v>76</v>
      </c>
      <c r="H653" s="17" t="str">
        <f>IF(Table1[[#This Row],[Undergraduate or Postgraduate]]="","",IF('Calculator - Dropdowns'!$D$6="Programme",$C653&amp;": "&amp;A653,IF($C653&amp;": "&amp;A653='Calculator - Dropdowns'!$D$6,$C653&amp;": "&amp;A653,"")))</f>
        <v>Professional Development in Education - September: PCR9EDUEDU03</v>
      </c>
      <c r="I653" s="17" t="str">
        <f>IF(Table1[[#This Row],[Department]]="","",IF('Calculator - Dropdowns'!$D$5="Postgraduate Taught or Undergraduate",$B653,IF($B653='Calculator - Dropdowns'!$D$5,$B653,"")))</f>
        <v>Postgraduate Taught</v>
      </c>
      <c r="J653" s="17" t="str">
        <f>IF(Table1[[#This Row],[Faculty]]="","",IF('Calculator - Dropdowns'!$D$4="Department",$D653,IF($D653='Calculator - Dropdowns'!$D$4,$D653,"")))</f>
        <v>School of Education</v>
      </c>
      <c r="K653" s="17" t="str">
        <f>IF('Calculator - Dropdowns'!$D$3="Faculty",$E653,IF('Calculator - Dropdowns'!$D$3=E653,E653,""))</f>
        <v>Faculty of Humanities, Arts and Social Sciences</v>
      </c>
    </row>
    <row r="654" spans="1:11" x14ac:dyDescent="0.2">
      <c r="A654" s="11" t="s">
        <v>4760</v>
      </c>
      <c r="B654" s="11" t="s">
        <v>32965</v>
      </c>
      <c r="C654" s="11" t="s">
        <v>32183</v>
      </c>
      <c r="D654" s="11" t="s">
        <v>180</v>
      </c>
      <c r="E654" s="11" t="s">
        <v>76</v>
      </c>
      <c r="H654" s="17" t="str">
        <f>IF(Table1[[#This Row],[Undergraduate or Postgraduate]]="","",IF('Calculator - Dropdowns'!$D$6="Programme",$C654&amp;": "&amp;A654,IF($C654&amp;": "&amp;A654='Calculator - Dropdowns'!$D$6,$C654&amp;": "&amp;A654,"")))</f>
        <v>Professional Development in Education - January: PCR9EDUEDU04</v>
      </c>
      <c r="I654" s="17" t="str">
        <f>IF(Table1[[#This Row],[Department]]="","",IF('Calculator - Dropdowns'!$D$5="Postgraduate Taught or Undergraduate",$B654,IF($B654='Calculator - Dropdowns'!$D$5,$B654,"")))</f>
        <v>Postgraduate Taught</v>
      </c>
      <c r="J654" s="17" t="str">
        <f>IF(Table1[[#This Row],[Faculty]]="","",IF('Calculator - Dropdowns'!$D$4="Department",$D654,IF($D654='Calculator - Dropdowns'!$D$4,$D654,"")))</f>
        <v>School of Education</v>
      </c>
      <c r="K654" s="17" t="str">
        <f>IF('Calculator - Dropdowns'!$D$3="Faculty",$E654,IF('Calculator - Dropdowns'!$D$3=E654,E654,""))</f>
        <v>Faculty of Humanities, Arts and Social Sciences</v>
      </c>
    </row>
    <row r="655" spans="1:11" x14ac:dyDescent="0.2">
      <c r="A655" s="11" t="s">
        <v>4762</v>
      </c>
      <c r="B655" s="11" t="s">
        <v>32965</v>
      </c>
      <c r="C655" s="11" t="s">
        <v>4553</v>
      </c>
      <c r="D655" s="11" t="s">
        <v>180</v>
      </c>
      <c r="E655" s="11" t="s">
        <v>76</v>
      </c>
      <c r="H655" s="17" t="str">
        <f>IF(Table1[[#This Row],[Undergraduate or Postgraduate]]="","",IF('Calculator - Dropdowns'!$D$6="Programme",$C655&amp;": "&amp;A655,IF($C655&amp;": "&amp;A655='Calculator - Dropdowns'!$D$6,$C655&amp;": "&amp;A655,"")))</f>
        <v>MA Education (Part-Time): PTA5EDUEDU01</v>
      </c>
      <c r="I655" s="17" t="str">
        <f>IF(Table1[[#This Row],[Department]]="","",IF('Calculator - Dropdowns'!$D$5="Postgraduate Taught or Undergraduate",$B655,IF($B655='Calculator - Dropdowns'!$D$5,$B655,"")))</f>
        <v>Postgraduate Taught</v>
      </c>
      <c r="J655" s="17" t="str">
        <f>IF(Table1[[#This Row],[Faculty]]="","",IF('Calculator - Dropdowns'!$D$4="Department",$D655,IF($D655='Calculator - Dropdowns'!$D$4,$D655,"")))</f>
        <v>School of Education</v>
      </c>
      <c r="K655" s="17" t="str">
        <f>IF('Calculator - Dropdowns'!$D$3="Faculty",$E655,IF('Calculator - Dropdowns'!$D$3=E655,E655,""))</f>
        <v>Faculty of Humanities, Arts and Social Sciences</v>
      </c>
    </row>
    <row r="656" spans="1:11" x14ac:dyDescent="0.2">
      <c r="A656" s="11" t="s">
        <v>4768</v>
      </c>
      <c r="B656" s="11" t="s">
        <v>32965</v>
      </c>
      <c r="C656" s="11" t="s">
        <v>4769</v>
      </c>
      <c r="D656" s="11" t="s">
        <v>126</v>
      </c>
      <c r="E656" s="11" t="s">
        <v>71</v>
      </c>
      <c r="H656" s="17" t="str">
        <f>IF(Table1[[#This Row],[Undergraduate or Postgraduate]]="","",IF('Calculator - Dropdowns'!$D$6="Programme",$C656&amp;": "&amp;A656,IF($C656&amp;": "&amp;A656='Calculator - Dropdowns'!$D$6,$C656&amp;": "&amp;A656,"")))</f>
        <v>MSc Medical Mycology (Part-Time, Online, 6-year): PNS6BIOBIO01</v>
      </c>
      <c r="I656" s="17" t="str">
        <f>IF(Table1[[#This Row],[Department]]="","",IF('Calculator - Dropdowns'!$D$5="Postgraduate Taught or Undergraduate",$B656,IF($B656='Calculator - Dropdowns'!$D$5,$B656,"")))</f>
        <v>Postgraduate Taught</v>
      </c>
      <c r="J656" s="17" t="str">
        <f>IF(Table1[[#This Row],[Faculty]]="","",IF('Calculator - Dropdowns'!$D$4="Department",$D656,IF($D656='Calculator - Dropdowns'!$D$4,$D656,"")))</f>
        <v>Biosciences</v>
      </c>
      <c r="K656" s="17" t="str">
        <f>IF('Calculator - Dropdowns'!$D$3="Faculty",$E656,IF('Calculator - Dropdowns'!$D$3=E656,E656,""))</f>
        <v>Faculty of Health and Life Sciences</v>
      </c>
    </row>
    <row r="657" spans="1:11" x14ac:dyDescent="0.2">
      <c r="A657" s="11" t="s">
        <v>4681</v>
      </c>
      <c r="B657" s="11" t="s">
        <v>32965</v>
      </c>
      <c r="C657" s="11" t="s">
        <v>4682</v>
      </c>
      <c r="D657" s="11" t="s">
        <v>214</v>
      </c>
      <c r="E657" s="11" t="s">
        <v>76</v>
      </c>
      <c r="H657" s="17" t="str">
        <f>IF(Table1[[#This Row],[Undergraduate or Postgraduate]]="","",IF('Calculator - Dropdowns'!$D$6="Programme",$C657&amp;": "&amp;A657,IF($C657&amp;": "&amp;A657='Calculator - Dropdowns'!$D$6,$C657&amp;": "&amp;A657,"")))</f>
        <v>CPD Award Scheme: PCR9CPDCPD01</v>
      </c>
      <c r="I657" s="17" t="str">
        <f>IF(Table1[[#This Row],[Department]]="","",IF('Calculator - Dropdowns'!$D$5="Postgraduate Taught or Undergraduate",$B657,IF($B657='Calculator - Dropdowns'!$D$5,$B657,"")))</f>
        <v>Postgraduate Taught</v>
      </c>
      <c r="J657" s="17" t="str">
        <f>IF(Table1[[#This Row],[Faculty]]="","",IF('Calculator - Dropdowns'!$D$4="Department",$D657,IF($D657='Calculator - Dropdowns'!$D$4,$D657,"")))</f>
        <v>Politics</v>
      </c>
      <c r="K657" s="17" t="str">
        <f>IF('Calculator - Dropdowns'!$D$3="Faculty",$E657,IF('Calculator - Dropdowns'!$D$3=E657,E657,""))</f>
        <v>Faculty of Humanities, Arts and Social Sciences</v>
      </c>
    </row>
    <row r="658" spans="1:11" ht="25.5" x14ac:dyDescent="0.2">
      <c r="A658" s="11" t="s">
        <v>85</v>
      </c>
      <c r="B658" s="11" t="s">
        <v>31936</v>
      </c>
      <c r="C658" s="11" t="s">
        <v>86</v>
      </c>
      <c r="D658" s="11" t="s">
        <v>87</v>
      </c>
      <c r="E658" s="11" t="s">
        <v>87</v>
      </c>
      <c r="H658" s="17" t="str">
        <f>IF(Table1[[#This Row],[Undergraduate or Postgraduate]]="","",IF('Calculator - Dropdowns'!$D$6="Programme",$C658&amp;": "&amp;A658,IF($C658&amp;": "&amp;A658='Calculator - Dropdowns'!$D$6,$C658&amp;": "&amp;A658,"")))</f>
        <v>INTO International Year One in Management and Business Economics: LDC1INTINT09</v>
      </c>
      <c r="I658" s="17" t="str">
        <f>IF(Table1[[#This Row],[Department]]="","",IF('Calculator - Dropdowns'!$D$5="Postgraduate Taught or Undergraduate",$B658,IF($B658='Calculator - Dropdowns'!$D$5,$B658,"")))</f>
        <v>Undergraduate</v>
      </c>
      <c r="J658" s="17" t="str">
        <f>IF(Table1[[#This Row],[Faculty]]="","",IF('Calculator - Dropdowns'!$D$4="Department",$D658,IF($D658='Calculator - Dropdowns'!$D$4,$D658,"")))</f>
        <v>INTO</v>
      </c>
      <c r="K658" s="17" t="str">
        <f>IF('Calculator - Dropdowns'!$D$3="Faculty",$E658,IF('Calculator - Dropdowns'!$D$3=E658,E658,""))</f>
        <v>INTO</v>
      </c>
    </row>
    <row r="659" spans="1:11" x14ac:dyDescent="0.2">
      <c r="A659" s="11" t="s">
        <v>88</v>
      </c>
      <c r="B659" s="11" t="s">
        <v>31936</v>
      </c>
      <c r="C659" s="11" t="s">
        <v>89</v>
      </c>
      <c r="D659" s="11" t="s">
        <v>87</v>
      </c>
      <c r="E659" s="11" t="s">
        <v>87</v>
      </c>
      <c r="H659" s="17" t="str">
        <f>IF(Table1[[#This Row],[Undergraduate or Postgraduate]]="","",IF('Calculator - Dropdowns'!$D$6="Programme",$C659&amp;": "&amp;A659,IF($C659&amp;": "&amp;A659='Calculator - Dropdowns'!$D$6,$C659&amp;": "&amp;A659,"")))</f>
        <v>INTO International Year One Psychology: LDC1INTINT10</v>
      </c>
      <c r="I659" s="17" t="str">
        <f>IF(Table1[[#This Row],[Department]]="","",IF('Calculator - Dropdowns'!$D$5="Postgraduate Taught or Undergraduate",$B659,IF($B659='Calculator - Dropdowns'!$D$5,$B659,"")))</f>
        <v>Undergraduate</v>
      </c>
      <c r="J659" s="17" t="str">
        <f>IF(Table1[[#This Row],[Faculty]]="","",IF('Calculator - Dropdowns'!$D$4="Department",$D659,IF($D659='Calculator - Dropdowns'!$D$4,$D659,"")))</f>
        <v>INTO</v>
      </c>
      <c r="K659" s="17" t="str">
        <f>IF('Calculator - Dropdowns'!$D$3="Faculty",$E659,IF('Calculator - Dropdowns'!$D$3=E659,E659,""))</f>
        <v>INTO</v>
      </c>
    </row>
    <row r="660" spans="1:11" x14ac:dyDescent="0.2">
      <c r="A660" s="11" t="s">
        <v>90</v>
      </c>
      <c r="B660" s="11" t="s">
        <v>31936</v>
      </c>
      <c r="C660" s="11" t="s">
        <v>91</v>
      </c>
      <c r="D660" s="11" t="s">
        <v>87</v>
      </c>
      <c r="E660" s="11" t="s">
        <v>87</v>
      </c>
      <c r="H660" s="17" t="str">
        <f>IF(Table1[[#This Row],[Undergraduate or Postgraduate]]="","",IF('Calculator - Dropdowns'!$D$6="Programme",$C660&amp;": "&amp;A660,IF($C660&amp;": "&amp;A660='Calculator - Dropdowns'!$D$6,$C660&amp;": "&amp;A660,"")))</f>
        <v>INTO International Year One Accounting and Finance: LDC1INTINT11</v>
      </c>
      <c r="I660" s="17" t="str">
        <f>IF(Table1[[#This Row],[Department]]="","",IF('Calculator - Dropdowns'!$D$5="Postgraduate Taught or Undergraduate",$B660,IF($B660='Calculator - Dropdowns'!$D$5,$B660,"")))</f>
        <v>Undergraduate</v>
      </c>
      <c r="J660" s="17" t="str">
        <f>IF(Table1[[#This Row],[Faculty]]="","",IF('Calculator - Dropdowns'!$D$4="Department",$D660,IF($D660='Calculator - Dropdowns'!$D$4,$D660,"")))</f>
        <v>INTO</v>
      </c>
      <c r="K660" s="17" t="str">
        <f>IF('Calculator - Dropdowns'!$D$3="Faculty",$E660,IF('Calculator - Dropdowns'!$D$3=E660,E660,""))</f>
        <v>INTO</v>
      </c>
    </row>
    <row r="661" spans="1:11" x14ac:dyDescent="0.2">
      <c r="A661" s="11" t="s">
        <v>92</v>
      </c>
      <c r="B661" s="11" t="s">
        <v>31936</v>
      </c>
      <c r="C661" s="11" t="s">
        <v>93</v>
      </c>
      <c r="D661" s="11" t="s">
        <v>87</v>
      </c>
      <c r="E661" s="11" t="s">
        <v>87</v>
      </c>
      <c r="H661" s="17" t="str">
        <f>IF(Table1[[#This Row],[Undergraduate or Postgraduate]]="","",IF('Calculator - Dropdowns'!$D$6="Programme",$C661&amp;": "&amp;A661,IF($C661&amp;": "&amp;A661='Calculator - Dropdowns'!$D$6,$C661&amp;": "&amp;A661,"")))</f>
        <v>INTO International Year One Engineering: LDC1INTINT12</v>
      </c>
      <c r="I661" s="17" t="str">
        <f>IF(Table1[[#This Row],[Department]]="","",IF('Calculator - Dropdowns'!$D$5="Postgraduate Taught or Undergraduate",$B661,IF($B661='Calculator - Dropdowns'!$D$5,$B661,"")))</f>
        <v>Undergraduate</v>
      </c>
      <c r="J661" s="17" t="str">
        <f>IF(Table1[[#This Row],[Faculty]]="","",IF('Calculator - Dropdowns'!$D$4="Department",$D661,IF($D661='Calculator - Dropdowns'!$D$4,$D661,"")))</f>
        <v>INTO</v>
      </c>
      <c r="K661" s="17" t="str">
        <f>IF('Calculator - Dropdowns'!$D$3="Faculty",$E661,IF('Calculator - Dropdowns'!$D$3=E661,E661,""))</f>
        <v>INTO</v>
      </c>
    </row>
    <row r="662" spans="1:11" x14ac:dyDescent="0.2">
      <c r="A662" s="11" t="s">
        <v>94</v>
      </c>
      <c r="B662" s="11" t="s">
        <v>31936</v>
      </c>
      <c r="C662" s="11" t="s">
        <v>91</v>
      </c>
      <c r="D662" s="11" t="s">
        <v>87</v>
      </c>
      <c r="E662" s="11" t="s">
        <v>87</v>
      </c>
      <c r="H662" s="17" t="str">
        <f>IF(Table1[[#This Row],[Undergraduate or Postgraduate]]="","",IF('Calculator - Dropdowns'!$D$6="Programme",$C662&amp;": "&amp;A662,IF($C662&amp;": "&amp;A662='Calculator - Dropdowns'!$D$6,$C662&amp;": "&amp;A662,"")))</f>
        <v>INTO International Year One Accounting and Finance: LDC1INTINT13</v>
      </c>
      <c r="I662" s="17" t="str">
        <f>IF(Table1[[#This Row],[Department]]="","",IF('Calculator - Dropdowns'!$D$5="Postgraduate Taught or Undergraduate",$B662,IF($B662='Calculator - Dropdowns'!$D$5,$B662,"")))</f>
        <v>Undergraduate</v>
      </c>
      <c r="J662" s="17" t="str">
        <f>IF(Table1[[#This Row],[Faculty]]="","",IF('Calculator - Dropdowns'!$D$4="Department",$D662,IF($D662='Calculator - Dropdowns'!$D$4,$D662,"")))</f>
        <v>INTO</v>
      </c>
      <c r="K662" s="17" t="str">
        <f>IF('Calculator - Dropdowns'!$D$3="Faculty",$E662,IF('Calculator - Dropdowns'!$D$3=E662,E662,""))</f>
        <v>INTO</v>
      </c>
    </row>
    <row r="663" spans="1:11" ht="25.5" x14ac:dyDescent="0.2">
      <c r="A663" s="11" t="s">
        <v>95</v>
      </c>
      <c r="B663" s="11" t="s">
        <v>31936</v>
      </c>
      <c r="C663" s="11" t="s">
        <v>96</v>
      </c>
      <c r="D663" s="11" t="s">
        <v>87</v>
      </c>
      <c r="E663" s="11" t="s">
        <v>87</v>
      </c>
      <c r="H663" s="17" t="str">
        <f>IF(Table1[[#This Row],[Undergraduate or Postgraduate]]="","",IF('Calculator - Dropdowns'!$D$6="Programme",$C663&amp;": "&amp;A663,IF($C663&amp;": "&amp;A663='Calculator - Dropdowns'!$D$6,$C663&amp;": "&amp;A663,"")))</f>
        <v>INTO International Year One Management and Business Economics: LDC1INTINT14</v>
      </c>
      <c r="I663" s="17" t="str">
        <f>IF(Table1[[#This Row],[Department]]="","",IF('Calculator - Dropdowns'!$D$5="Postgraduate Taught or Undergraduate",$B663,IF($B663='Calculator - Dropdowns'!$D$5,$B663,"")))</f>
        <v>Undergraduate</v>
      </c>
      <c r="J663" s="17" t="str">
        <f>IF(Table1[[#This Row],[Faculty]]="","",IF('Calculator - Dropdowns'!$D$4="Department",$D663,IF($D663='Calculator - Dropdowns'!$D$4,$D663,"")))</f>
        <v>INTO</v>
      </c>
      <c r="K663" s="17" t="str">
        <f>IF('Calculator - Dropdowns'!$D$3="Faculty",$E663,IF('Calculator - Dropdowns'!$D$3=E663,E663,""))</f>
        <v>INTO</v>
      </c>
    </row>
    <row r="664" spans="1:11" x14ac:dyDescent="0.2">
      <c r="A664" s="11" t="s">
        <v>97</v>
      </c>
      <c r="B664" s="11" t="s">
        <v>31936</v>
      </c>
      <c r="C664" s="11" t="s">
        <v>98</v>
      </c>
      <c r="D664" s="11" t="s">
        <v>87</v>
      </c>
      <c r="E664" s="11" t="s">
        <v>87</v>
      </c>
      <c r="H664" s="17" t="str">
        <f>IF(Table1[[#This Row],[Undergraduate or Postgraduate]]="","",IF('Calculator - Dropdowns'!$D$6="Programme",$C664&amp;": "&amp;A664,IF($C664&amp;": "&amp;A664='Calculator - Dropdowns'!$D$6,$C664&amp;": "&amp;A664,"")))</f>
        <v>INTO International Year One Mathematics with Business: LDC1INTINT15</v>
      </c>
      <c r="I664" s="17" t="str">
        <f>IF(Table1[[#This Row],[Department]]="","",IF('Calculator - Dropdowns'!$D$5="Postgraduate Taught or Undergraduate",$B664,IF($B664='Calculator - Dropdowns'!$D$5,$B664,"")))</f>
        <v>Undergraduate</v>
      </c>
      <c r="J664" s="17" t="str">
        <f>IF(Table1[[#This Row],[Faculty]]="","",IF('Calculator - Dropdowns'!$D$4="Department",$D664,IF($D664='Calculator - Dropdowns'!$D$4,$D664,"")))</f>
        <v>INTO</v>
      </c>
      <c r="K664" s="17" t="str">
        <f>IF('Calculator - Dropdowns'!$D$3="Faculty",$E664,IF('Calculator - Dropdowns'!$D$3=E664,E664,""))</f>
        <v>INTO</v>
      </c>
    </row>
    <row r="665" spans="1:11" x14ac:dyDescent="0.2">
      <c r="A665" s="11" t="s">
        <v>99</v>
      </c>
      <c r="B665" s="11" t="s">
        <v>31936</v>
      </c>
      <c r="C665" s="11" t="s">
        <v>100</v>
      </c>
      <c r="D665" s="11" t="s">
        <v>87</v>
      </c>
      <c r="E665" s="11" t="s">
        <v>87</v>
      </c>
      <c r="H665" s="17" t="str">
        <f>IF(Table1[[#This Row],[Undergraduate or Postgraduate]]="","",IF('Calculator - Dropdowns'!$D$6="Programme",$C665&amp;": "&amp;A665,IF($C665&amp;": "&amp;A665='Calculator - Dropdowns'!$D$6,$C665&amp;": "&amp;A665,"")))</f>
        <v>INTO International Year One Biosciences: LDC1INTINT16</v>
      </c>
      <c r="I665" s="17" t="str">
        <f>IF(Table1[[#This Row],[Department]]="","",IF('Calculator - Dropdowns'!$D$5="Postgraduate Taught or Undergraduate",$B665,IF($B665='Calculator - Dropdowns'!$D$5,$B665,"")))</f>
        <v>Undergraduate</v>
      </c>
      <c r="J665" s="17" t="str">
        <f>IF(Table1[[#This Row],[Faculty]]="","",IF('Calculator - Dropdowns'!$D$4="Department",$D665,IF($D665='Calculator - Dropdowns'!$D$4,$D665,"")))</f>
        <v>INTO</v>
      </c>
      <c r="K665" s="17" t="str">
        <f>IF('Calculator - Dropdowns'!$D$3="Faculty",$E665,IF('Calculator - Dropdowns'!$D$3=E665,E665,""))</f>
        <v>INTO</v>
      </c>
    </row>
    <row r="666" spans="1:11" x14ac:dyDescent="0.2">
      <c r="A666" s="11" t="s">
        <v>101</v>
      </c>
      <c r="B666" s="11" t="s">
        <v>31936</v>
      </c>
      <c r="C666" s="11" t="s">
        <v>102</v>
      </c>
      <c r="D666" s="11" t="s">
        <v>87</v>
      </c>
      <c r="E666" s="11" t="s">
        <v>87</v>
      </c>
      <c r="H666" s="17" t="str">
        <f>IF(Table1[[#This Row],[Undergraduate or Postgraduate]]="","",IF('Calculator - Dropdowns'!$D$6="Programme",$C666&amp;": "&amp;A666,IF($C666&amp;": "&amp;A666='Calculator - Dropdowns'!$D$6,$C666&amp;": "&amp;A666,"")))</f>
        <v>Exeter International Foundation (September): LIF0INTINT22</v>
      </c>
      <c r="I666" s="17" t="str">
        <f>IF(Table1[[#This Row],[Department]]="","",IF('Calculator - Dropdowns'!$D$5="Postgraduate Taught or Undergraduate",$B666,IF($B666='Calculator - Dropdowns'!$D$5,$B666,"")))</f>
        <v>Undergraduate</v>
      </c>
      <c r="J666" s="17" t="str">
        <f>IF(Table1[[#This Row],[Faculty]]="","",IF('Calculator - Dropdowns'!$D$4="Department",$D666,IF($D666='Calculator - Dropdowns'!$D$4,$D666,"")))</f>
        <v>INTO</v>
      </c>
      <c r="K666" s="17" t="str">
        <f>IF('Calculator - Dropdowns'!$D$3="Faculty",$E666,IF('Calculator - Dropdowns'!$D$3=E666,E666,""))</f>
        <v>INTO</v>
      </c>
    </row>
    <row r="667" spans="1:11" x14ac:dyDescent="0.2">
      <c r="A667" s="11" t="s">
        <v>103</v>
      </c>
      <c r="B667" s="11" t="s">
        <v>31936</v>
      </c>
      <c r="C667" s="11" t="s">
        <v>104</v>
      </c>
      <c r="D667" s="11" t="s">
        <v>87</v>
      </c>
      <c r="E667" s="11" t="s">
        <v>87</v>
      </c>
      <c r="H667" s="17" t="str">
        <f>IF(Table1[[#This Row],[Undergraduate or Postgraduate]]="","",IF('Calculator - Dropdowns'!$D$6="Programme",$C667&amp;": "&amp;A667,IF($C667&amp;": "&amp;A667='Calculator - Dropdowns'!$D$6,$C667&amp;": "&amp;A667,"")))</f>
        <v>Exeter International Foundation (Fast Track): LIF0INTINT24</v>
      </c>
      <c r="I667" s="17" t="str">
        <f>IF(Table1[[#This Row],[Department]]="","",IF('Calculator - Dropdowns'!$D$5="Postgraduate Taught or Undergraduate",$B667,IF($B667='Calculator - Dropdowns'!$D$5,$B667,"")))</f>
        <v>Undergraduate</v>
      </c>
      <c r="J667" s="17" t="str">
        <f>IF(Table1[[#This Row],[Faculty]]="","",IF('Calculator - Dropdowns'!$D$4="Department",$D667,IF($D667='Calculator - Dropdowns'!$D$4,$D667,"")))</f>
        <v>INTO</v>
      </c>
      <c r="K667" s="17" t="str">
        <f>IF('Calculator - Dropdowns'!$D$3="Faculty",$E667,IF('Calculator - Dropdowns'!$D$3=E667,E667,""))</f>
        <v>INTO</v>
      </c>
    </row>
    <row r="668" spans="1:11" x14ac:dyDescent="0.2">
      <c r="A668" s="11" t="s">
        <v>105</v>
      </c>
      <c r="B668" s="11" t="s">
        <v>31936</v>
      </c>
      <c r="C668" s="11" t="s">
        <v>106</v>
      </c>
      <c r="D668" s="11" t="s">
        <v>87</v>
      </c>
      <c r="E668" s="11" t="s">
        <v>87</v>
      </c>
      <c r="H668" s="17" t="str">
        <f>IF(Table1[[#This Row],[Undergraduate or Postgraduate]]="","",IF('Calculator - Dropdowns'!$D$6="Programme",$C668&amp;": "&amp;A668,IF($C668&amp;": "&amp;A668='Calculator - Dropdowns'!$D$6,$C668&amp;": "&amp;A668,"")))</f>
        <v>Exeter International Extended Foundation (September): LIF1INTINT19</v>
      </c>
      <c r="I668" s="17" t="str">
        <f>IF(Table1[[#This Row],[Department]]="","",IF('Calculator - Dropdowns'!$D$5="Postgraduate Taught or Undergraduate",$B668,IF($B668='Calculator - Dropdowns'!$D$5,$B668,"")))</f>
        <v>Undergraduate</v>
      </c>
      <c r="J668" s="17" t="str">
        <f>IF(Table1[[#This Row],[Faculty]]="","",IF('Calculator - Dropdowns'!$D$4="Department",$D668,IF($D668='Calculator - Dropdowns'!$D$4,$D668,"")))</f>
        <v>INTO</v>
      </c>
      <c r="K668" s="17" t="str">
        <f>IF('Calculator - Dropdowns'!$D$3="Faculty",$E668,IF('Calculator - Dropdowns'!$D$3=E668,E668,""))</f>
        <v>INTO</v>
      </c>
    </row>
    <row r="669" spans="1:11" x14ac:dyDescent="0.2">
      <c r="A669" s="11" t="s">
        <v>107</v>
      </c>
      <c r="B669" s="11" t="s">
        <v>31936</v>
      </c>
      <c r="C669" s="11" t="s">
        <v>108</v>
      </c>
      <c r="D669" s="11" t="s">
        <v>87</v>
      </c>
      <c r="E669" s="11" t="s">
        <v>87</v>
      </c>
      <c r="H669" s="17" t="str">
        <f>IF(Table1[[#This Row],[Undergraduate or Postgraduate]]="","",IF('Calculator - Dropdowns'!$D$6="Programme",$C669&amp;": "&amp;A669,IF($C669&amp;": "&amp;A669='Calculator - Dropdowns'!$D$6,$C669&amp;": "&amp;A669,"")))</f>
        <v>Exeter International Foundation (January): LIF0INTINT23</v>
      </c>
      <c r="I669" s="17" t="str">
        <f>IF(Table1[[#This Row],[Department]]="","",IF('Calculator - Dropdowns'!$D$5="Postgraduate Taught or Undergraduate",$B669,IF($B669='Calculator - Dropdowns'!$D$5,$B669,"")))</f>
        <v>Undergraduate</v>
      </c>
      <c r="J669" s="17" t="str">
        <f>IF(Table1[[#This Row],[Faculty]]="","",IF('Calculator - Dropdowns'!$D$4="Department",$D669,IF($D669='Calculator - Dropdowns'!$D$4,$D669,"")))</f>
        <v>INTO</v>
      </c>
      <c r="K669" s="17" t="str">
        <f>IF('Calculator - Dropdowns'!$D$3="Faculty",$E669,IF('Calculator - Dropdowns'!$D$3=E669,E669,""))</f>
        <v>INTO</v>
      </c>
    </row>
    <row r="670" spans="1:11" x14ac:dyDescent="0.2">
      <c r="A670" s="11" t="s">
        <v>109</v>
      </c>
      <c r="B670" s="11" t="s">
        <v>31936</v>
      </c>
      <c r="C670" s="11" t="s">
        <v>110</v>
      </c>
      <c r="D670" s="11" t="s">
        <v>87</v>
      </c>
      <c r="E670" s="11" t="s">
        <v>87</v>
      </c>
      <c r="H670" s="17" t="str">
        <f>IF(Table1[[#This Row],[Undergraduate or Postgraduate]]="","",IF('Calculator - Dropdowns'!$D$6="Programme",$C670&amp;": "&amp;A670,IF($C670&amp;": "&amp;A670='Calculator - Dropdowns'!$D$6,$C670&amp;": "&amp;A670,"")))</f>
        <v>Exeter International Extended Foundation (July): LIF1INTINT18</v>
      </c>
      <c r="I670" s="17" t="str">
        <f>IF(Table1[[#This Row],[Department]]="","",IF('Calculator - Dropdowns'!$D$5="Postgraduate Taught or Undergraduate",$B670,IF($B670='Calculator - Dropdowns'!$D$5,$B670,"")))</f>
        <v>Undergraduate</v>
      </c>
      <c r="J670" s="17" t="str">
        <f>IF(Table1[[#This Row],[Faculty]]="","",IF('Calculator - Dropdowns'!$D$4="Department",$D670,IF($D670='Calculator - Dropdowns'!$D$4,$D670,"")))</f>
        <v>INTO</v>
      </c>
      <c r="K670" s="17" t="str">
        <f>IF('Calculator - Dropdowns'!$D$3="Faculty",$E670,IF('Calculator - Dropdowns'!$D$3=E670,E670,""))</f>
        <v>INTO</v>
      </c>
    </row>
    <row r="671" spans="1:11" x14ac:dyDescent="0.2">
      <c r="A671" s="11" t="s">
        <v>117</v>
      </c>
      <c r="B671" s="11" t="s">
        <v>31936</v>
      </c>
      <c r="C671" s="11" t="s">
        <v>118</v>
      </c>
      <c r="D671" s="11" t="s">
        <v>87</v>
      </c>
      <c r="E671" s="11" t="s">
        <v>87</v>
      </c>
      <c r="H671" s="17" t="str">
        <f>IF(Table1[[#This Row],[Undergraduate or Postgraduate]]="","",IF('Calculator - Dropdowns'!$D$6="Programme",$C671&amp;": "&amp;A671,IF($C671&amp;": "&amp;A671='Calculator - Dropdowns'!$D$6,$C671&amp;": "&amp;A671,"")))</f>
        <v>Exeter International Graduate Diploma (September): LDP1INTINT12</v>
      </c>
      <c r="I671" s="17" t="str">
        <f>IF(Table1[[#This Row],[Department]]="","",IF('Calculator - Dropdowns'!$D$5="Postgraduate Taught or Undergraduate",$B671,IF($B671='Calculator - Dropdowns'!$D$5,$B671,"")))</f>
        <v>Undergraduate</v>
      </c>
      <c r="J671" s="17" t="str">
        <f>IF(Table1[[#This Row],[Faculty]]="","",IF('Calculator - Dropdowns'!$D$4="Department",$D671,IF($D671='Calculator - Dropdowns'!$D$4,$D671,"")))</f>
        <v>INTO</v>
      </c>
      <c r="K671" s="17" t="str">
        <f>IF('Calculator - Dropdowns'!$D$3="Faculty",$E671,IF('Calculator - Dropdowns'!$D$3=E671,E671,""))</f>
        <v>INTO</v>
      </c>
    </row>
    <row r="672" spans="1:11" x14ac:dyDescent="0.2">
      <c r="A672" s="11" t="s">
        <v>119</v>
      </c>
      <c r="B672" s="11" t="s">
        <v>31936</v>
      </c>
      <c r="C672" s="11" t="s">
        <v>32764</v>
      </c>
      <c r="D672" s="11" t="s">
        <v>87</v>
      </c>
      <c r="E672" s="11" t="s">
        <v>87</v>
      </c>
      <c r="H672" s="17" t="str">
        <f>IF(Table1[[#This Row],[Undergraduate or Postgraduate]]="","",IF('Calculator - Dropdowns'!$D$6="Programme",$C672&amp;": "&amp;A672,IF($C672&amp;": "&amp;A672='Calculator - Dropdowns'!$D$6,$C672&amp;": "&amp;A672,"")))</f>
        <v>Exeter International Graduate Diploma (January): LDP1INTINT13</v>
      </c>
      <c r="I672" s="17" t="str">
        <f>IF(Table1[[#This Row],[Department]]="","",IF('Calculator - Dropdowns'!$D$5="Postgraduate Taught or Undergraduate",$B672,IF($B672='Calculator - Dropdowns'!$D$5,$B672,"")))</f>
        <v>Undergraduate</v>
      </c>
      <c r="J672" s="17" t="str">
        <f>IF(Table1[[#This Row],[Faculty]]="","",IF('Calculator - Dropdowns'!$D$4="Department",$D672,IF($D672='Calculator - Dropdowns'!$D$4,$D672,"")))</f>
        <v>INTO</v>
      </c>
      <c r="K672" s="17" t="str">
        <f>IF('Calculator - Dropdowns'!$D$3="Faculty",$E672,IF('Calculator - Dropdowns'!$D$3=E672,E672,""))</f>
        <v>INTO</v>
      </c>
    </row>
    <row r="673" spans="1:11" x14ac:dyDescent="0.2">
      <c r="A673" s="11" t="s">
        <v>83</v>
      </c>
      <c r="B673" s="11" t="s">
        <v>31936</v>
      </c>
      <c r="C673" s="11" t="s">
        <v>84</v>
      </c>
      <c r="D673" s="11" t="s">
        <v>32279</v>
      </c>
      <c r="E673" s="11" t="s">
        <v>82</v>
      </c>
      <c r="H673" s="17" t="str">
        <f>IF(Table1[[#This Row],[Undergraduate or Postgraduate]]="","",IF('Calculator - Dropdowns'!$D$6="Programme",$C673&amp;": "&amp;A673,IF($C673&amp;": "&amp;A673='Calculator - Dropdowns'!$D$6,$C673&amp;": "&amp;A673,"")))</f>
        <v>BSc Business Studies: UFS3SBESBE14</v>
      </c>
      <c r="I673" s="17" t="str">
        <f>IF(Table1[[#This Row],[Department]]="","",IF('Calculator - Dropdowns'!$D$5="Postgraduate Taught or Undergraduate",$B673,IF($B673='Calculator - Dropdowns'!$D$5,$B673,"")))</f>
        <v>Undergraduate</v>
      </c>
      <c r="J673" s="17" t="str">
        <f>IF(Table1[[#This Row],[Faculty]]="","",IF('Calculator - Dropdowns'!$D$4="Department",$D673,IF($D673='Calculator - Dropdowns'!$D$4,$D673,"")))</f>
        <v>Organisational Behaviour and HRM</v>
      </c>
      <c r="K673" s="17" t="str">
        <f>IF('Calculator - Dropdowns'!$D$3="Faculty",$E673,IF('Calculator - Dropdowns'!$D$3=E673,E673,""))</f>
        <v>Faculty of Environment, Science and Economy</v>
      </c>
    </row>
    <row r="674" spans="1:11" x14ac:dyDescent="0.2">
      <c r="A674" s="11" t="s">
        <v>73</v>
      </c>
      <c r="B674" s="11" t="s">
        <v>31936</v>
      </c>
      <c r="C674" s="11" t="s">
        <v>74</v>
      </c>
      <c r="D674" s="11" t="s">
        <v>75</v>
      </c>
      <c r="E674" s="11" t="s">
        <v>76</v>
      </c>
      <c r="H674" s="17" t="str">
        <f>IF(Table1[[#This Row],[Undergraduate or Postgraduate]]="","",IF('Calculator - Dropdowns'!$D$6="Programme",$C674&amp;": "&amp;A674,IF($C674&amp;": "&amp;A674='Calculator - Dropdowns'!$D$6,$C674&amp;": "&amp;A674,"")))</f>
        <v>BA Law: UFA1LAWLAW01</v>
      </c>
      <c r="I674" s="17" t="str">
        <f>IF(Table1[[#This Row],[Department]]="","",IF('Calculator - Dropdowns'!$D$5="Postgraduate Taught or Undergraduate",$B674,IF($B674='Calculator - Dropdowns'!$D$5,$B674,"")))</f>
        <v>Undergraduate</v>
      </c>
      <c r="J674" s="17" t="str">
        <f>IF(Table1[[#This Row],[Faculty]]="","",IF('Calculator - Dropdowns'!$D$4="Department",$D674,IF($D674='Calculator - Dropdowns'!$D$4,$D674,"")))</f>
        <v>The Law School</v>
      </c>
      <c r="K674" s="17" t="str">
        <f>IF('Calculator - Dropdowns'!$D$3="Faculty",$E674,IF('Calculator - Dropdowns'!$D$3=E674,E674,""))</f>
        <v>Faculty of Humanities, Arts and Social Sciences</v>
      </c>
    </row>
    <row r="675" spans="1:11" ht="25.5" x14ac:dyDescent="0.2">
      <c r="A675" s="11" t="s">
        <v>111</v>
      </c>
      <c r="B675" s="11" t="s">
        <v>31936</v>
      </c>
      <c r="C675" s="11" t="s">
        <v>32738</v>
      </c>
      <c r="D675" s="11" t="s">
        <v>112</v>
      </c>
      <c r="E675" s="11" t="s">
        <v>71</v>
      </c>
      <c r="H675" s="17" t="str">
        <f>IF(Table1[[#This Row],[Undergraduate or Postgraduate]]="","",IF('Calculator - Dropdowns'!$D$6="Programme",$C675&amp;": "&amp;A675,IF($C675&amp;": "&amp;A675='Calculator - Dropdowns'!$D$6,$C675&amp;": "&amp;A675,"")))</f>
        <v>GradDip Psychological Therapies Practice (Children, Young People and Families): LDP1PSYPSY01</v>
      </c>
      <c r="I675" s="17" t="str">
        <f>IF(Table1[[#This Row],[Department]]="","",IF('Calculator - Dropdowns'!$D$5="Postgraduate Taught or Undergraduate",$B675,IF($B675='Calculator - Dropdowns'!$D$5,$B675,"")))</f>
        <v>Undergraduate</v>
      </c>
      <c r="J675" s="17" t="str">
        <f>IF(Table1[[#This Row],[Faculty]]="","",IF('Calculator - Dropdowns'!$D$4="Department",$D675,IF($D675='Calculator - Dropdowns'!$D$4,$D675,"")))</f>
        <v>CEDAR</v>
      </c>
      <c r="K675" s="17" t="str">
        <f>IF('Calculator - Dropdowns'!$D$3="Faculty",$E675,IF('Calculator - Dropdowns'!$D$3=E675,E675,""))</f>
        <v>Faculty of Health and Life Sciences</v>
      </c>
    </row>
    <row r="676" spans="1:11" x14ac:dyDescent="0.2">
      <c r="A676" s="11" t="s">
        <v>113</v>
      </c>
      <c r="B676" s="11" t="s">
        <v>31936</v>
      </c>
      <c r="C676" s="11" t="s">
        <v>114</v>
      </c>
      <c r="D676" s="11" t="s">
        <v>112</v>
      </c>
      <c r="E676" s="11" t="s">
        <v>71</v>
      </c>
      <c r="H676" s="17" t="str">
        <f>IF(Table1[[#This Row],[Undergraduate or Postgraduate]]="","",IF('Calculator - Dropdowns'!$D$6="Programme",$C676&amp;": "&amp;A676,IF($C676&amp;": "&amp;A676='Calculator - Dropdowns'!$D$6,$C676&amp;": "&amp;A676,"")))</f>
        <v>GradDip Mental Health Practice in Education Settings: LDP1PSYPSY02</v>
      </c>
      <c r="I676" s="17" t="str">
        <f>IF(Table1[[#This Row],[Department]]="","",IF('Calculator - Dropdowns'!$D$5="Postgraduate Taught or Undergraduate",$B676,IF($B676='Calculator - Dropdowns'!$D$5,$B676,"")))</f>
        <v>Undergraduate</v>
      </c>
      <c r="J676" s="17" t="str">
        <f>IF(Table1[[#This Row],[Faculty]]="","",IF('Calculator - Dropdowns'!$D$4="Department",$D676,IF($D676='Calculator - Dropdowns'!$D$4,$D676,"")))</f>
        <v>CEDAR</v>
      </c>
      <c r="K676" s="17" t="str">
        <f>IF('Calculator - Dropdowns'!$D$3="Faculty",$E676,IF('Calculator - Dropdowns'!$D$3=E676,E676,""))</f>
        <v>Faculty of Health and Life Sciences</v>
      </c>
    </row>
    <row r="677" spans="1:11" ht="38.25" x14ac:dyDescent="0.2">
      <c r="A677" s="11" t="s">
        <v>115</v>
      </c>
      <c r="B677" s="11" t="s">
        <v>31936</v>
      </c>
      <c r="C677" s="11" t="s">
        <v>116</v>
      </c>
      <c r="D677" s="11" t="s">
        <v>112</v>
      </c>
      <c r="E677" s="11" t="s">
        <v>71</v>
      </c>
      <c r="H677" s="17" t="str">
        <f>IF(Table1[[#This Row],[Undergraduate or Postgraduate]]="","",IF('Calculator - Dropdowns'!$D$6="Programme",$C677&amp;": "&amp;A677,IF($C677&amp;": "&amp;A677='Calculator - Dropdowns'!$D$6,$C677&amp;": "&amp;A677,"")))</f>
        <v>GradDip Psychological Therapies Practice (Low Intensity Cognitive Behavioural Therapy for Children, Young People and Families): LDP1PSYPSY04</v>
      </c>
      <c r="I677" s="17" t="str">
        <f>IF(Table1[[#This Row],[Department]]="","",IF('Calculator - Dropdowns'!$D$5="Postgraduate Taught or Undergraduate",$B677,IF($B677='Calculator - Dropdowns'!$D$5,$B677,"")))</f>
        <v>Undergraduate</v>
      </c>
      <c r="J677" s="17" t="str">
        <f>IF(Table1[[#This Row],[Faculty]]="","",IF('Calculator - Dropdowns'!$D$4="Department",$D677,IF($D677='Calculator - Dropdowns'!$D$4,$D677,"")))</f>
        <v>CEDAR</v>
      </c>
      <c r="K677" s="17" t="str">
        <f>IF('Calculator - Dropdowns'!$D$3="Faculty",$E677,IF('Calculator - Dropdowns'!$D$3=E677,E677,""))</f>
        <v>Faculty of Health and Life Sciences</v>
      </c>
    </row>
    <row r="678" spans="1:11" x14ac:dyDescent="0.2">
      <c r="A678" s="11" t="s">
        <v>131</v>
      </c>
      <c r="B678" s="11" t="s">
        <v>31936</v>
      </c>
      <c r="C678" s="11" t="s">
        <v>132</v>
      </c>
      <c r="D678" s="11" t="s">
        <v>133</v>
      </c>
      <c r="E678" s="11" t="s">
        <v>82</v>
      </c>
      <c r="H678" s="17" t="str">
        <f>IF(Table1[[#This Row],[Undergraduate or Postgraduate]]="","",IF('Calculator - Dropdowns'!$D$6="Programme",$C678&amp;": "&amp;A678,IF($C678&amp;": "&amp;A678='Calculator - Dropdowns'!$D$6,$C678&amp;": "&amp;A678,"")))</f>
        <v>BSc Intercalated Animal Behaviour - Cornwall: UFS1BIOBIOCA</v>
      </c>
      <c r="I678" s="17" t="str">
        <f>IF(Table1[[#This Row],[Department]]="","",IF('Calculator - Dropdowns'!$D$5="Postgraduate Taught or Undergraduate",$B678,IF($B678='Calculator - Dropdowns'!$D$5,$B678,"")))</f>
        <v>Undergraduate</v>
      </c>
      <c r="J678" s="17" t="str">
        <f>IF(Table1[[#This Row],[Faculty]]="","",IF('Calculator - Dropdowns'!$D$4="Department",$D678,IF($D678='Calculator - Dropdowns'!$D$4,$D678,"")))</f>
        <v>Ecology and Conservation</v>
      </c>
      <c r="K678" s="17" t="str">
        <f>IF('Calculator - Dropdowns'!$D$3="Faculty",$E678,IF('Calculator - Dropdowns'!$D$3=E678,E678,""))</f>
        <v>Faculty of Environment, Science and Economy</v>
      </c>
    </row>
    <row r="679" spans="1:11" ht="25.5" x14ac:dyDescent="0.2">
      <c r="A679" s="11" t="s">
        <v>134</v>
      </c>
      <c r="B679" s="11" t="s">
        <v>31936</v>
      </c>
      <c r="C679" s="11" t="s">
        <v>135</v>
      </c>
      <c r="D679" s="11" t="s">
        <v>133</v>
      </c>
      <c r="E679" s="11" t="s">
        <v>82</v>
      </c>
      <c r="H679" s="17" t="str">
        <f>IF(Table1[[#This Row],[Undergraduate or Postgraduate]]="","",IF('Calculator - Dropdowns'!$D$6="Programme",$C679&amp;": "&amp;A679,IF($C679&amp;": "&amp;A679='Calculator - Dropdowns'!$D$6,$C679&amp;": "&amp;A679,"")))</f>
        <v>BSc Intercalated Conservation Biology and Ecology - Cornwall: UFS1BIOBIOCB</v>
      </c>
      <c r="I679" s="17" t="str">
        <f>IF(Table1[[#This Row],[Department]]="","",IF('Calculator - Dropdowns'!$D$5="Postgraduate Taught or Undergraduate",$B679,IF($B679='Calculator - Dropdowns'!$D$5,$B679,"")))</f>
        <v>Undergraduate</v>
      </c>
      <c r="J679" s="17" t="str">
        <f>IF(Table1[[#This Row],[Faculty]]="","",IF('Calculator - Dropdowns'!$D$4="Department",$D679,IF($D679='Calculator - Dropdowns'!$D$4,$D679,"")))</f>
        <v>Ecology and Conservation</v>
      </c>
      <c r="K679" s="17" t="str">
        <f>IF('Calculator - Dropdowns'!$D$3="Faculty",$E679,IF('Calculator - Dropdowns'!$D$3=E679,E679,""))</f>
        <v>Faculty of Environment, Science and Economy</v>
      </c>
    </row>
    <row r="680" spans="1:11" x14ac:dyDescent="0.2">
      <c r="A680" s="11" t="s">
        <v>136</v>
      </c>
      <c r="B680" s="11" t="s">
        <v>31936</v>
      </c>
      <c r="C680" s="11" t="s">
        <v>137</v>
      </c>
      <c r="D680" s="11" t="s">
        <v>133</v>
      </c>
      <c r="E680" s="11" t="s">
        <v>82</v>
      </c>
      <c r="H680" s="17" t="str">
        <f>IF(Table1[[#This Row],[Undergraduate or Postgraduate]]="","",IF('Calculator - Dropdowns'!$D$6="Programme",$C680&amp;": "&amp;A680,IF($C680&amp;": "&amp;A680='Calculator - Dropdowns'!$D$6,$C680&amp;": "&amp;A680,"")))</f>
        <v>BSc Intercalated Evolutionary Biology - Cornwall: UFS1BIOBIOCC</v>
      </c>
      <c r="I680" s="17" t="str">
        <f>IF(Table1[[#This Row],[Department]]="","",IF('Calculator - Dropdowns'!$D$5="Postgraduate Taught or Undergraduate",$B680,IF($B680='Calculator - Dropdowns'!$D$5,$B680,"")))</f>
        <v>Undergraduate</v>
      </c>
      <c r="J680" s="17" t="str">
        <f>IF(Table1[[#This Row],[Faculty]]="","",IF('Calculator - Dropdowns'!$D$4="Department",$D680,IF($D680='Calculator - Dropdowns'!$D$4,$D680,"")))</f>
        <v>Ecology and Conservation</v>
      </c>
      <c r="K680" s="17" t="str">
        <f>IF('Calculator - Dropdowns'!$D$3="Faculty",$E680,IF('Calculator - Dropdowns'!$D$3=E680,E680,""))</f>
        <v>Faculty of Environment, Science and Economy</v>
      </c>
    </row>
    <row r="681" spans="1:11" x14ac:dyDescent="0.2">
      <c r="A681" s="11" t="s">
        <v>138</v>
      </c>
      <c r="B681" s="11" t="s">
        <v>31936</v>
      </c>
      <c r="C681" s="11" t="s">
        <v>139</v>
      </c>
      <c r="D681" s="11" t="s">
        <v>133</v>
      </c>
      <c r="E681" s="11" t="s">
        <v>82</v>
      </c>
      <c r="H681" s="17" t="str">
        <f>IF(Table1[[#This Row],[Undergraduate or Postgraduate]]="","",IF('Calculator - Dropdowns'!$D$6="Programme",$C681&amp;": "&amp;A681,IF($C681&amp;": "&amp;A681='Calculator - Dropdowns'!$D$6,$C681&amp;": "&amp;A681,"")))</f>
        <v>BSc Intercalated Zoology - Cornwall: UFS1BIOBIOCD</v>
      </c>
      <c r="I681" s="17" t="str">
        <f>IF(Table1[[#This Row],[Department]]="","",IF('Calculator - Dropdowns'!$D$5="Postgraduate Taught or Undergraduate",$B681,IF($B681='Calculator - Dropdowns'!$D$5,$B681,"")))</f>
        <v>Undergraduate</v>
      </c>
      <c r="J681" s="17" t="str">
        <f>IF(Table1[[#This Row],[Faculty]]="","",IF('Calculator - Dropdowns'!$D$4="Department",$D681,IF($D681='Calculator - Dropdowns'!$D$4,$D681,"")))</f>
        <v>Ecology and Conservation</v>
      </c>
      <c r="K681" s="17" t="str">
        <f>IF('Calculator - Dropdowns'!$D$3="Faculty",$E681,IF('Calculator - Dropdowns'!$D$3=E681,E681,""))</f>
        <v>Faculty of Environment, Science and Economy</v>
      </c>
    </row>
    <row r="682" spans="1:11" x14ac:dyDescent="0.2">
      <c r="A682" s="11" t="s">
        <v>120</v>
      </c>
      <c r="B682" s="11" t="s">
        <v>31936</v>
      </c>
      <c r="C682" s="11" t="s">
        <v>32753</v>
      </c>
      <c r="D682" s="11" t="s">
        <v>121</v>
      </c>
      <c r="E682" s="11" t="s">
        <v>76</v>
      </c>
      <c r="H682" s="17" t="str">
        <f>IF(Table1[[#This Row],[Undergraduate or Postgraduate]]="","",IF('Calculator - Dropdowns'!$D$6="Programme",$C682&amp;": "&amp;A682,IF($C682&amp;": "&amp;A682='Calculator - Dropdowns'!$D$6,$C682&amp;": "&amp;A682,"")))</f>
        <v>Flexible Combined Honours Intercalated: UFF101</v>
      </c>
      <c r="I682" s="17" t="str">
        <f>IF(Table1[[#This Row],[Department]]="","",IF('Calculator - Dropdowns'!$D$5="Postgraduate Taught or Undergraduate",$B682,IF($B682='Calculator - Dropdowns'!$D$5,$B682,"")))</f>
        <v>Undergraduate</v>
      </c>
      <c r="J682" s="17" t="str">
        <f>IF(Table1[[#This Row],[Faculty]]="","",IF('Calculator - Dropdowns'!$D$4="Department",$D682,IF($D682='Calculator - Dropdowns'!$D$4,$D682,"")))</f>
        <v>Flexible Combined Honours</v>
      </c>
      <c r="K682" s="17" t="str">
        <f>IF('Calculator - Dropdowns'!$D$3="Faculty",$E682,IF('Calculator - Dropdowns'!$D$3=E682,E682,""))</f>
        <v>Faculty of Humanities, Arts and Social Sciences</v>
      </c>
    </row>
    <row r="683" spans="1:11" x14ac:dyDescent="0.2">
      <c r="A683" s="11" t="s">
        <v>122</v>
      </c>
      <c r="B683" s="11" t="s">
        <v>31936</v>
      </c>
      <c r="C683" s="11" t="s">
        <v>123</v>
      </c>
      <c r="D683" s="11" t="s">
        <v>121</v>
      </c>
      <c r="E683" s="11" t="s">
        <v>76</v>
      </c>
      <c r="H683" s="17" t="str">
        <f>IF(Table1[[#This Row],[Undergraduate or Postgraduate]]="","",IF('Calculator - Dropdowns'!$D$6="Programme",$C683&amp;": "&amp;A683,IF($C683&amp;": "&amp;A683='Calculator - Dropdowns'!$D$6,$C683&amp;": "&amp;A683,"")))</f>
        <v>Flexible Combined Honours Intercalated - Cornwall: UFF1CB</v>
      </c>
      <c r="I683" s="17" t="str">
        <f>IF(Table1[[#This Row],[Department]]="","",IF('Calculator - Dropdowns'!$D$5="Postgraduate Taught or Undergraduate",$B683,IF($B683='Calculator - Dropdowns'!$D$5,$B683,"")))</f>
        <v>Undergraduate</v>
      </c>
      <c r="J683" s="17" t="str">
        <f>IF(Table1[[#This Row],[Faculty]]="","",IF('Calculator - Dropdowns'!$D$4="Department",$D683,IF($D683='Calculator - Dropdowns'!$D$4,$D683,"")))</f>
        <v>Flexible Combined Honours</v>
      </c>
      <c r="K683" s="17" t="str">
        <f>IF('Calculator - Dropdowns'!$D$3="Faculty",$E683,IF('Calculator - Dropdowns'!$D$3=E683,E683,""))</f>
        <v>Faculty of Humanities, Arts and Social Sciences</v>
      </c>
    </row>
    <row r="684" spans="1:11" x14ac:dyDescent="0.2">
      <c r="A684" s="11" t="s">
        <v>124</v>
      </c>
      <c r="B684" s="11" t="s">
        <v>31936</v>
      </c>
      <c r="C684" s="11" t="s">
        <v>125</v>
      </c>
      <c r="D684" s="11" t="s">
        <v>126</v>
      </c>
      <c r="E684" s="11" t="s">
        <v>71</v>
      </c>
      <c r="H684" s="17" t="str">
        <f>IF(Table1[[#This Row],[Undergraduate or Postgraduate]]="","",IF('Calculator - Dropdowns'!$D$6="Programme",$C684&amp;": "&amp;A684,IF($C684&amp;": "&amp;A684='Calculator - Dropdowns'!$D$6,$C684&amp;": "&amp;A684,"")))</f>
        <v>BSc Intercalated Biosciences: UFS1BIOBIO01</v>
      </c>
      <c r="I684" s="17" t="str">
        <f>IF(Table1[[#This Row],[Department]]="","",IF('Calculator - Dropdowns'!$D$5="Postgraduate Taught or Undergraduate",$B684,IF($B684='Calculator - Dropdowns'!$D$5,$B684,"")))</f>
        <v>Undergraduate</v>
      </c>
      <c r="J684" s="17" t="str">
        <f>IF(Table1[[#This Row],[Faculty]]="","",IF('Calculator - Dropdowns'!$D$4="Department",$D684,IF($D684='Calculator - Dropdowns'!$D$4,$D684,"")))</f>
        <v>Biosciences</v>
      </c>
      <c r="K684" s="17" t="str">
        <f>IF('Calculator - Dropdowns'!$D$3="Faculty",$E684,IF('Calculator - Dropdowns'!$D$3=E684,E684,""))</f>
        <v>Faculty of Health and Life Sciences</v>
      </c>
    </row>
    <row r="685" spans="1:11" x14ac:dyDescent="0.2">
      <c r="A685" s="11" t="s">
        <v>127</v>
      </c>
      <c r="B685" s="11" t="s">
        <v>31936</v>
      </c>
      <c r="C685" s="11" t="s">
        <v>128</v>
      </c>
      <c r="D685" s="11" t="s">
        <v>126</v>
      </c>
      <c r="E685" s="11" t="s">
        <v>71</v>
      </c>
      <c r="H685" s="17" t="str">
        <f>IF(Table1[[#This Row],[Undergraduate or Postgraduate]]="","",IF('Calculator - Dropdowns'!$D$6="Programme",$C685&amp;": "&amp;A685,IF($C685&amp;": "&amp;A685='Calculator - Dropdowns'!$D$6,$C685&amp;": "&amp;A685,"")))</f>
        <v>BSc Intercalated Infectious Disease: UFS1BIOBIO02</v>
      </c>
      <c r="I685" s="17" t="str">
        <f>IF(Table1[[#This Row],[Department]]="","",IF('Calculator - Dropdowns'!$D$5="Postgraduate Taught or Undergraduate",$B685,IF($B685='Calculator - Dropdowns'!$D$5,$B685,"")))</f>
        <v>Undergraduate</v>
      </c>
      <c r="J685" s="17" t="str">
        <f>IF(Table1[[#This Row],[Faculty]]="","",IF('Calculator - Dropdowns'!$D$4="Department",$D685,IF($D685='Calculator - Dropdowns'!$D$4,$D685,"")))</f>
        <v>Biosciences</v>
      </c>
      <c r="K685" s="17" t="str">
        <f>IF('Calculator - Dropdowns'!$D$3="Faculty",$E685,IF('Calculator - Dropdowns'!$D$3=E685,E685,""))</f>
        <v>Faculty of Health and Life Sciences</v>
      </c>
    </row>
    <row r="686" spans="1:11" x14ac:dyDescent="0.2">
      <c r="A686" s="11" t="s">
        <v>129</v>
      </c>
      <c r="B686" s="11" t="s">
        <v>31936</v>
      </c>
      <c r="C686" s="11" t="s">
        <v>130</v>
      </c>
      <c r="D686" s="11" t="s">
        <v>126</v>
      </c>
      <c r="E686" s="11" t="s">
        <v>71</v>
      </c>
      <c r="H686" s="17" t="str">
        <f>IF(Table1[[#This Row],[Undergraduate or Postgraduate]]="","",IF('Calculator - Dropdowns'!$D$6="Programme",$C686&amp;": "&amp;A686,IF($C686&amp;": "&amp;A686='Calculator - Dropdowns'!$D$6,$C686&amp;": "&amp;A686,"")))</f>
        <v>BSc Intercalated Molecular and Cellular Science: UFS1BIOBIO03</v>
      </c>
      <c r="I686" s="17" t="str">
        <f>IF(Table1[[#This Row],[Department]]="","",IF('Calculator - Dropdowns'!$D$5="Postgraduate Taught or Undergraduate",$B686,IF($B686='Calculator - Dropdowns'!$D$5,$B686,"")))</f>
        <v>Undergraduate</v>
      </c>
      <c r="J686" s="17" t="str">
        <f>IF(Table1[[#This Row],[Faculty]]="","",IF('Calculator - Dropdowns'!$D$4="Department",$D686,IF($D686='Calculator - Dropdowns'!$D$4,$D686,"")))</f>
        <v>Biosciences</v>
      </c>
      <c r="K686" s="17" t="str">
        <f>IF('Calculator - Dropdowns'!$D$3="Faculty",$E686,IF('Calculator - Dropdowns'!$D$3=E686,E686,""))</f>
        <v>Faculty of Health and Life Sciences</v>
      </c>
    </row>
    <row r="687" spans="1:11" x14ac:dyDescent="0.2">
      <c r="A687" s="11" t="s">
        <v>140</v>
      </c>
      <c r="B687" s="11" t="s">
        <v>31936</v>
      </c>
      <c r="C687" s="11" t="s">
        <v>141</v>
      </c>
      <c r="D687" s="11" t="s">
        <v>142</v>
      </c>
      <c r="E687" s="11" t="s">
        <v>71</v>
      </c>
      <c r="H687" s="17" t="str">
        <f>IF(Table1[[#This Row],[Undergraduate or Postgraduate]]="","",IF('Calculator - Dropdowns'!$D$6="Programme",$C687&amp;": "&amp;A687,IF($C687&amp;": "&amp;A687='Calculator - Dropdowns'!$D$6,$C687&amp;": "&amp;A687,"")))</f>
        <v>BSc Intercalated Medical Sciences: UFS1EMSEMS01</v>
      </c>
      <c r="I687" s="17" t="str">
        <f>IF(Table1[[#This Row],[Department]]="","",IF('Calculator - Dropdowns'!$D$5="Postgraduate Taught or Undergraduate",$B687,IF($B687='Calculator - Dropdowns'!$D$5,$B687,"")))</f>
        <v>Undergraduate</v>
      </c>
      <c r="J687" s="17" t="str">
        <f>IF(Table1[[#This Row],[Faculty]]="","",IF('Calculator - Dropdowns'!$D$4="Department",$D687,IF($D687='Calculator - Dropdowns'!$D$4,$D687,"")))</f>
        <v>Medical Science</v>
      </c>
      <c r="K687" s="17" t="str">
        <f>IF('Calculator - Dropdowns'!$D$3="Faculty",$E687,IF('Calculator - Dropdowns'!$D$3=E687,E687,""))</f>
        <v>Faculty of Health and Life Sciences</v>
      </c>
    </row>
    <row r="688" spans="1:11" x14ac:dyDescent="0.2">
      <c r="A688" s="11" t="s">
        <v>146</v>
      </c>
      <c r="B688" s="11" t="s">
        <v>31936</v>
      </c>
      <c r="C688" s="11" t="s">
        <v>147</v>
      </c>
      <c r="D688" s="11" t="s">
        <v>142</v>
      </c>
      <c r="E688" s="11" t="s">
        <v>71</v>
      </c>
      <c r="H688" s="17" t="str">
        <f>IF(Table1[[#This Row],[Undergraduate or Postgraduate]]="","",IF('Calculator - Dropdowns'!$D$6="Programme",$C688&amp;": "&amp;A688,IF($C688&amp;": "&amp;A688='Calculator - Dropdowns'!$D$6,$C688&amp;": "&amp;A688,"")))</f>
        <v>BSc Intercalated Sport and Exercise Medical Sciences: UFS1EMSSHS01</v>
      </c>
      <c r="I688" s="17" t="str">
        <f>IF(Table1[[#This Row],[Department]]="","",IF('Calculator - Dropdowns'!$D$5="Postgraduate Taught or Undergraduate",$B688,IF($B688='Calculator - Dropdowns'!$D$5,$B688,"")))</f>
        <v>Undergraduate</v>
      </c>
      <c r="J688" s="17" t="str">
        <f>IF(Table1[[#This Row],[Faculty]]="","",IF('Calculator - Dropdowns'!$D$4="Department",$D688,IF($D688='Calculator - Dropdowns'!$D$4,$D688,"")))</f>
        <v>Medical Science</v>
      </c>
      <c r="K688" s="17" t="str">
        <f>IF('Calculator - Dropdowns'!$D$3="Faculty",$E688,IF('Calculator - Dropdowns'!$D$3=E688,E688,""))</f>
        <v>Faculty of Health and Life Sciences</v>
      </c>
    </row>
    <row r="689" spans="1:11" x14ac:dyDescent="0.2">
      <c r="A689" s="11" t="s">
        <v>143</v>
      </c>
      <c r="B689" s="11" t="s">
        <v>31936</v>
      </c>
      <c r="C689" s="11" t="s">
        <v>144</v>
      </c>
      <c r="D689" s="11" t="s">
        <v>145</v>
      </c>
      <c r="E689" s="11" t="s">
        <v>71</v>
      </c>
      <c r="H689" s="17" t="str">
        <f>IF(Table1[[#This Row],[Undergraduate or Postgraduate]]="","",IF('Calculator - Dropdowns'!$D$6="Programme",$C689&amp;": "&amp;A689,IF($C689&amp;": "&amp;A689='Calculator - Dropdowns'!$D$6,$C689&amp;": "&amp;A689,"")))</f>
        <v>BSc Intercalated Neuroscience: UFS1EMSEMS02</v>
      </c>
      <c r="I689" s="17" t="str">
        <f>IF(Table1[[#This Row],[Department]]="","",IF('Calculator - Dropdowns'!$D$5="Postgraduate Taught or Undergraduate",$B689,IF($B689='Calculator - Dropdowns'!$D$5,$B689,"")))</f>
        <v>Undergraduate</v>
      </c>
      <c r="J689" s="17" t="str">
        <f>IF(Table1[[#This Row],[Faculty]]="","",IF('Calculator - Dropdowns'!$D$4="Department",$D689,IF($D689='Calculator - Dropdowns'!$D$4,$D689,"")))</f>
        <v>Neuroscience</v>
      </c>
      <c r="K689" s="17" t="str">
        <f>IF('Calculator - Dropdowns'!$D$3="Faculty",$E689,IF('Calculator - Dropdowns'!$D$3=E689,E689,""))</f>
        <v>Faculty of Health and Life Sciences</v>
      </c>
    </row>
    <row r="690" spans="1:11" x14ac:dyDescent="0.2">
      <c r="A690" s="11" t="s">
        <v>148</v>
      </c>
      <c r="B690" s="11" t="s">
        <v>31936</v>
      </c>
      <c r="C690" s="11" t="s">
        <v>32798</v>
      </c>
      <c r="D690" s="11" t="s">
        <v>149</v>
      </c>
      <c r="E690" s="11" t="s">
        <v>71</v>
      </c>
      <c r="H690" s="17" t="str">
        <f>IF(Table1[[#This Row],[Undergraduate or Postgraduate]]="","",IF('Calculator - Dropdowns'!$D$6="Programme",$C690&amp;": "&amp;A690,IF($C690&amp;": "&amp;A690='Calculator - Dropdowns'!$D$6,$C690&amp;": "&amp;A690,"")))</f>
        <v>BSc Intercalated Psychological Studies: UFS1PSYPSY01</v>
      </c>
      <c r="I690" s="17" t="str">
        <f>IF(Table1[[#This Row],[Department]]="","",IF('Calculator - Dropdowns'!$D$5="Postgraduate Taught or Undergraduate",$B690,IF($B690='Calculator - Dropdowns'!$D$5,$B690,"")))</f>
        <v>Undergraduate</v>
      </c>
      <c r="J690" s="17" t="str">
        <f>IF(Table1[[#This Row],[Faculty]]="","",IF('Calculator - Dropdowns'!$D$4="Department",$D690,IF($D690='Calculator - Dropdowns'!$D$4,$D690,"")))</f>
        <v>Psychology</v>
      </c>
      <c r="K690" s="17" t="str">
        <f>IF('Calculator - Dropdowns'!$D$3="Faculty",$E690,IF('Calculator - Dropdowns'!$D$3=E690,E690,""))</f>
        <v>Faculty of Health and Life Sciences</v>
      </c>
    </row>
    <row r="691" spans="1:11" x14ac:dyDescent="0.2">
      <c r="A691" s="11" t="s">
        <v>150</v>
      </c>
      <c r="B691" s="11" t="s">
        <v>31936</v>
      </c>
      <c r="C691" s="11" t="s">
        <v>151</v>
      </c>
      <c r="D691" s="11" t="s">
        <v>152</v>
      </c>
      <c r="E691" s="11" t="s">
        <v>71</v>
      </c>
      <c r="H691" s="17" t="str">
        <f>IF(Table1[[#This Row],[Undergraduate or Postgraduate]]="","",IF('Calculator - Dropdowns'!$D$6="Programme",$C691&amp;": "&amp;A691,IF($C691&amp;": "&amp;A691='Calculator - Dropdowns'!$D$6,$C691&amp;": "&amp;A691,"")))</f>
        <v>BSc Intercalated Human Biosciences: UFS1SHSBIO01</v>
      </c>
      <c r="I691" s="17" t="str">
        <f>IF(Table1[[#This Row],[Department]]="","",IF('Calculator - Dropdowns'!$D$5="Postgraduate Taught or Undergraduate",$B691,IF($B691='Calculator - Dropdowns'!$D$5,$B691,"")))</f>
        <v>Undergraduate</v>
      </c>
      <c r="J691" s="17" t="str">
        <f>IF(Table1[[#This Row],[Faculty]]="","",IF('Calculator - Dropdowns'!$D$4="Department",$D691,IF($D691='Calculator - Dropdowns'!$D$4,$D691,"")))</f>
        <v>Sport and Health Sciences</v>
      </c>
      <c r="K691" s="17" t="str">
        <f>IF('Calculator - Dropdowns'!$D$3="Faculty",$E691,IF('Calculator - Dropdowns'!$D$3=E691,E691,""))</f>
        <v>Faculty of Health and Life Sciences</v>
      </c>
    </row>
    <row r="692" spans="1:11" x14ac:dyDescent="0.2">
      <c r="A692" s="11" t="s">
        <v>153</v>
      </c>
      <c r="B692" s="11" t="s">
        <v>31936</v>
      </c>
      <c r="C692" s="11" t="s">
        <v>154</v>
      </c>
      <c r="D692" s="11" t="s">
        <v>152</v>
      </c>
      <c r="E692" s="11" t="s">
        <v>71</v>
      </c>
      <c r="H692" s="17" t="str">
        <f>IF(Table1[[#This Row],[Undergraduate or Postgraduate]]="","",IF('Calculator - Dropdowns'!$D$6="Programme",$C692&amp;": "&amp;A692,IF($C692&amp;": "&amp;A692='Calculator - Dropdowns'!$D$6,$C692&amp;": "&amp;A692,"")))</f>
        <v>BSc Intercalated Exercise and Sport Sciences: UFS1SHSSHS01</v>
      </c>
      <c r="I692" s="17" t="str">
        <f>IF(Table1[[#This Row],[Department]]="","",IF('Calculator - Dropdowns'!$D$5="Postgraduate Taught or Undergraduate",$B692,IF($B692='Calculator - Dropdowns'!$D$5,$B692,"")))</f>
        <v>Undergraduate</v>
      </c>
      <c r="J692" s="17" t="str">
        <f>IF(Table1[[#This Row],[Faculty]]="","",IF('Calculator - Dropdowns'!$D$4="Department",$D692,IF($D692='Calculator - Dropdowns'!$D$4,$D692,"")))</f>
        <v>Sport and Health Sciences</v>
      </c>
      <c r="K692" s="17" t="str">
        <f>IF('Calculator - Dropdowns'!$D$3="Faculty",$E692,IF('Calculator - Dropdowns'!$D$3=E692,E692,""))</f>
        <v>Faculty of Health and Life Sciences</v>
      </c>
    </row>
    <row r="693" spans="1:11" x14ac:dyDescent="0.2">
      <c r="A693" s="11" t="s">
        <v>32056</v>
      </c>
      <c r="B693" s="11" t="s">
        <v>31936</v>
      </c>
      <c r="C693" s="11" t="s">
        <v>32721</v>
      </c>
      <c r="D693" s="11" t="s">
        <v>75</v>
      </c>
      <c r="E693" s="11" t="s">
        <v>76</v>
      </c>
      <c r="H693" s="17" t="str">
        <f>IF(Table1[[#This Row],[Undergraduate or Postgraduate]]="","",IF('Calculator - Dropdowns'!$D$6="Programme",$C693&amp;": "&amp;A693,IF($C693&amp;": "&amp;A693='Calculator - Dropdowns'!$D$6,$C693&amp;": "&amp;A693,"")))</f>
        <v>LLB Law (Brickfields 2+1): UFL1LAWLAW01</v>
      </c>
      <c r="I693" s="17" t="str">
        <f>IF(Table1[[#This Row],[Department]]="","",IF('Calculator - Dropdowns'!$D$5="Postgraduate Taught or Undergraduate",$B693,IF($B693='Calculator - Dropdowns'!$D$5,$B693,"")))</f>
        <v>Undergraduate</v>
      </c>
      <c r="J693" s="17" t="str">
        <f>IF(Table1[[#This Row],[Faculty]]="","",IF('Calculator - Dropdowns'!$D$4="Department",$D693,IF($D693='Calculator - Dropdowns'!$D$4,$D693,"")))</f>
        <v>The Law School</v>
      </c>
      <c r="K693" s="17" t="str">
        <f>IF('Calculator - Dropdowns'!$D$3="Faculty",$E693,IF('Calculator - Dropdowns'!$D$3=E693,E693,""))</f>
        <v>Faculty of Humanities, Arts and Social Sciences</v>
      </c>
    </row>
    <row r="694" spans="1:11" x14ac:dyDescent="0.2">
      <c r="A694" s="11" t="s">
        <v>783</v>
      </c>
      <c r="B694" s="11" t="s">
        <v>31936</v>
      </c>
      <c r="C694" s="11" t="s">
        <v>784</v>
      </c>
      <c r="D694" s="11" t="s">
        <v>75</v>
      </c>
      <c r="E694" s="11" t="s">
        <v>76</v>
      </c>
      <c r="H694" s="17" t="str">
        <f>IF(Table1[[#This Row],[Undergraduate or Postgraduate]]="","",IF('Calculator - Dropdowns'!$D$6="Programme",$C694&amp;": "&amp;A694,IF($C694&amp;": "&amp;A694='Calculator - Dropdowns'!$D$6,$C694&amp;": "&amp;A694,"")))</f>
        <v>LLB Engineering and Law (HKUST): UFL2LAWLAW02</v>
      </c>
      <c r="I694" s="17" t="str">
        <f>IF(Table1[[#This Row],[Department]]="","",IF('Calculator - Dropdowns'!$D$5="Postgraduate Taught or Undergraduate",$B694,IF($B694='Calculator - Dropdowns'!$D$5,$B694,"")))</f>
        <v>Undergraduate</v>
      </c>
      <c r="J694" s="17" t="str">
        <f>IF(Table1[[#This Row],[Faculty]]="","",IF('Calculator - Dropdowns'!$D$4="Department",$D694,IF($D694='Calculator - Dropdowns'!$D$4,$D694,"")))</f>
        <v>The Law School</v>
      </c>
      <c r="K694" s="17" t="str">
        <f>IF('Calculator - Dropdowns'!$D$3="Faculty",$E694,IF('Calculator - Dropdowns'!$D$3=E694,E694,""))</f>
        <v>Faculty of Humanities, Arts and Social Sciences</v>
      </c>
    </row>
    <row r="695" spans="1:11" x14ac:dyDescent="0.2">
      <c r="A695" s="11" t="s">
        <v>779</v>
      </c>
      <c r="B695" s="11" t="s">
        <v>31936</v>
      </c>
      <c r="C695" s="11" t="s">
        <v>780</v>
      </c>
      <c r="D695" s="11" t="s">
        <v>32279</v>
      </c>
      <c r="E695" s="11" t="s">
        <v>82</v>
      </c>
      <c r="H695" s="17" t="str">
        <f>IF(Table1[[#This Row],[Undergraduate or Postgraduate]]="","",IF('Calculator - Dropdowns'!$D$6="Programme",$C695&amp;": "&amp;A695,IF($C695&amp;": "&amp;A695='Calculator - Dropdowns'!$D$6,$C695&amp;": "&amp;A695,"")))</f>
        <v>FdA Business: UFD2EXEEXE03</v>
      </c>
      <c r="I695" s="17" t="str">
        <f>IF(Table1[[#This Row],[Department]]="","",IF('Calculator - Dropdowns'!$D$5="Postgraduate Taught or Undergraduate",$B695,IF($B695='Calculator - Dropdowns'!$D$5,$B695,"")))</f>
        <v>Undergraduate</v>
      </c>
      <c r="J695" s="17" t="str">
        <f>IF(Table1[[#This Row],[Faculty]]="","",IF('Calculator - Dropdowns'!$D$4="Department",$D695,IF($D695='Calculator - Dropdowns'!$D$4,$D695,"")))</f>
        <v>Organisational Behaviour and HRM</v>
      </c>
      <c r="K695" s="17" t="str">
        <f>IF('Calculator - Dropdowns'!$D$3="Faculty",$E695,IF('Calculator - Dropdowns'!$D$3=E695,E695,""))</f>
        <v>Faculty of Environment, Science and Economy</v>
      </c>
    </row>
    <row r="696" spans="1:11" x14ac:dyDescent="0.2">
      <c r="A696" s="11" t="s">
        <v>32060</v>
      </c>
      <c r="B696" s="11" t="s">
        <v>31936</v>
      </c>
      <c r="C696" s="11" t="s">
        <v>32760</v>
      </c>
      <c r="D696" s="11" t="s">
        <v>152</v>
      </c>
      <c r="E696" s="11" t="s">
        <v>71</v>
      </c>
      <c r="H696" s="17" t="str">
        <f>IF(Table1[[#This Row],[Undergraduate or Postgraduate]]="","",IF('Calculator - Dropdowns'!$D$6="Programme",$C696&amp;": "&amp;A696,IF($C696&amp;": "&amp;A696='Calculator - Dropdowns'!$D$6,$C696&amp;": "&amp;A696,"")))</f>
        <v>FdSc Coaching and Fitness: UFD2EXEEXE04</v>
      </c>
      <c r="I696" s="17" t="str">
        <f>IF(Table1[[#This Row],[Department]]="","",IF('Calculator - Dropdowns'!$D$5="Postgraduate Taught or Undergraduate",$B696,IF($B696='Calculator - Dropdowns'!$D$5,$B696,"")))</f>
        <v>Undergraduate</v>
      </c>
      <c r="J696" s="17" t="str">
        <f>IF(Table1[[#This Row],[Faculty]]="","",IF('Calculator - Dropdowns'!$D$4="Department",$D696,IF($D696='Calculator - Dropdowns'!$D$4,$D696,"")))</f>
        <v>Sport and Health Sciences</v>
      </c>
      <c r="K696" s="17" t="str">
        <f>IF('Calculator - Dropdowns'!$D$3="Faculty",$E696,IF('Calculator - Dropdowns'!$D$3=E696,E696,""))</f>
        <v>Faculty of Health and Life Sciences</v>
      </c>
    </row>
    <row r="697" spans="1:11" x14ac:dyDescent="0.2">
      <c r="A697" s="11" t="s">
        <v>32057</v>
      </c>
      <c r="B697" s="11" t="s">
        <v>31936</v>
      </c>
      <c r="C697" s="11" t="s">
        <v>32723</v>
      </c>
      <c r="D697" s="11" t="s">
        <v>75</v>
      </c>
      <c r="E697" s="11" t="s">
        <v>76</v>
      </c>
      <c r="H697" s="17" t="str">
        <f>IF(Table1[[#This Row],[Undergraduate or Postgraduate]]="","",IF('Calculator - Dropdowns'!$D$6="Programme",$C697&amp;": "&amp;A697,IF($C697&amp;": "&amp;A697='Calculator - Dropdowns'!$D$6,$C697&amp;": "&amp;A697,"")))</f>
        <v>LLB Law (Brickfields 1+2): UFL2LAWLAW03</v>
      </c>
      <c r="I697" s="17" t="str">
        <f>IF(Table1[[#This Row],[Department]]="","",IF('Calculator - Dropdowns'!$D$5="Postgraduate Taught or Undergraduate",$B697,IF($B697='Calculator - Dropdowns'!$D$5,$B697,"")))</f>
        <v>Undergraduate</v>
      </c>
      <c r="J697" s="17" t="str">
        <f>IF(Table1[[#This Row],[Faculty]]="","",IF('Calculator - Dropdowns'!$D$4="Department",$D697,IF($D697='Calculator - Dropdowns'!$D$4,$D697,"")))</f>
        <v>The Law School</v>
      </c>
      <c r="K697" s="17" t="str">
        <f>IF('Calculator - Dropdowns'!$D$3="Faculty",$E697,IF('Calculator - Dropdowns'!$D$3=E697,E697,""))</f>
        <v>Faculty of Humanities, Arts and Social Sciences</v>
      </c>
    </row>
    <row r="698" spans="1:11" x14ac:dyDescent="0.2">
      <c r="A698" s="11" t="s">
        <v>781</v>
      </c>
      <c r="B698" s="11" t="s">
        <v>31936</v>
      </c>
      <c r="C698" s="11" t="s">
        <v>782</v>
      </c>
      <c r="D698" s="11" t="s">
        <v>75</v>
      </c>
      <c r="E698" s="11" t="s">
        <v>76</v>
      </c>
      <c r="H698" s="17" t="str">
        <f>IF(Table1[[#This Row],[Undergraduate or Postgraduate]]="","",IF('Calculator - Dropdowns'!$D$6="Programme",$C698&amp;": "&amp;A698,IF($C698&amp;": "&amp;A698='Calculator - Dropdowns'!$D$6,$C698&amp;": "&amp;A698,"")))</f>
        <v>LLB Graduate Law: UFL2LAWLAW01</v>
      </c>
      <c r="I698" s="17" t="str">
        <f>IF(Table1[[#This Row],[Department]]="","",IF('Calculator - Dropdowns'!$D$5="Postgraduate Taught or Undergraduate",$B698,IF($B698='Calculator - Dropdowns'!$D$5,$B698,"")))</f>
        <v>Undergraduate</v>
      </c>
      <c r="J698" s="17" t="str">
        <f>IF(Table1[[#This Row],[Faculty]]="","",IF('Calculator - Dropdowns'!$D$4="Department",$D698,IF($D698='Calculator - Dropdowns'!$D$4,$D698,"")))</f>
        <v>The Law School</v>
      </c>
      <c r="K698" s="17" t="str">
        <f>IF('Calculator - Dropdowns'!$D$3="Faculty",$E698,IF('Calculator - Dropdowns'!$D$3=E698,E698,""))</f>
        <v>Faculty of Humanities, Arts and Social Sciences</v>
      </c>
    </row>
    <row r="699" spans="1:11" x14ac:dyDescent="0.2">
      <c r="A699" s="11" t="s">
        <v>4543</v>
      </c>
      <c r="B699" s="11" t="s">
        <v>31936</v>
      </c>
      <c r="C699" s="11" t="s">
        <v>4544</v>
      </c>
      <c r="D699" s="11" t="s">
        <v>445</v>
      </c>
      <c r="E699" s="11" t="s">
        <v>82</v>
      </c>
      <c r="H699" s="17" t="str">
        <f>IF(Table1[[#This Row],[Undergraduate or Postgraduate]]="","",IF('Calculator - Dropdowns'!$D$6="Programme",$C699&amp;": "&amp;A699,IF($C699&amp;": "&amp;A699='Calculator - Dropdowns'!$D$6,$C699&amp;": "&amp;A699,"")))</f>
        <v>BSc Data Science (Integrated Degree Apprenticeship): UDS3EXEEXE01</v>
      </c>
      <c r="I699" s="17" t="str">
        <f>IF(Table1[[#This Row],[Department]]="","",IF('Calculator - Dropdowns'!$D$5="Postgraduate Taught or Undergraduate",$B699,IF($B699='Calculator - Dropdowns'!$D$5,$B699,"")))</f>
        <v>Undergraduate</v>
      </c>
      <c r="J699" s="17" t="str">
        <f>IF(Table1[[#This Row],[Faculty]]="","",IF('Calculator - Dropdowns'!$D$4="Department",$D699,IF($D699='Calculator - Dropdowns'!$D$4,$D699,"")))</f>
        <v>Mathematics and Statistics</v>
      </c>
      <c r="K699" s="17" t="str">
        <f>IF('Calculator - Dropdowns'!$D$3="Faculty",$E699,IF('Calculator - Dropdowns'!$D$3=E699,E699,""))</f>
        <v>Faculty of Environment, Science and Economy</v>
      </c>
    </row>
    <row r="700" spans="1:11" ht="25.5" x14ac:dyDescent="0.2">
      <c r="A700" s="11" t="s">
        <v>4548</v>
      </c>
      <c r="B700" s="11" t="s">
        <v>31936</v>
      </c>
      <c r="C700" s="11" t="s">
        <v>4549</v>
      </c>
      <c r="D700" s="11" t="s">
        <v>1113</v>
      </c>
      <c r="E700" s="11" t="s">
        <v>71</v>
      </c>
      <c r="H700" s="17" t="str">
        <f>IF(Table1[[#This Row],[Undergraduate or Postgraduate]]="","",IF('Calculator - Dropdowns'!$D$6="Programme",$C700&amp;": "&amp;A700,IF($C700&amp;": "&amp;A700='Calculator - Dropdowns'!$D$6,$C700&amp;": "&amp;A700,"")))</f>
        <v>BSc Diagnostic Radiography and Imaging (Integrated Degree Apprenticeship): UDS3EMSEMS01</v>
      </c>
      <c r="I700" s="17" t="str">
        <f>IF(Table1[[#This Row],[Department]]="","",IF('Calculator - Dropdowns'!$D$5="Postgraduate Taught or Undergraduate",$B700,IF($B700='Calculator - Dropdowns'!$D$5,$B700,"")))</f>
        <v>Undergraduate</v>
      </c>
      <c r="J700" s="17" t="str">
        <f>IF(Table1[[#This Row],[Faculty]]="","",IF('Calculator - Dropdowns'!$D$4="Department",$D700,IF($D700='Calculator - Dropdowns'!$D$4,$D700,"")))</f>
        <v>Medical Imaging (Radiography)</v>
      </c>
      <c r="K700" s="17" t="str">
        <f>IF('Calculator - Dropdowns'!$D$3="Faculty",$E700,IF('Calculator - Dropdowns'!$D$3=E700,E700,""))</f>
        <v>Faculty of Health and Life Sciences</v>
      </c>
    </row>
    <row r="701" spans="1:11" ht="25.5" x14ac:dyDescent="0.2">
      <c r="A701" s="11" t="s">
        <v>4545</v>
      </c>
      <c r="B701" s="11" t="s">
        <v>31936</v>
      </c>
      <c r="C701" s="11" t="s">
        <v>4546</v>
      </c>
      <c r="D701" s="11" t="s">
        <v>1058</v>
      </c>
      <c r="E701" s="11" t="s">
        <v>82</v>
      </c>
      <c r="H701" s="17" t="str">
        <f>IF(Table1[[#This Row],[Undergraduate or Postgraduate]]="","",IF('Calculator - Dropdowns'!$D$6="Programme",$C701&amp;": "&amp;A701,IF($C701&amp;": "&amp;A701='Calculator - Dropdowns'!$D$6,$C701&amp;": "&amp;A701,"")))</f>
        <v>BSc Responsible Business Management (Non-Integrated Degree Apprenticeship): UDS2SBESBE01</v>
      </c>
      <c r="I701" s="17" t="str">
        <f>IF(Table1[[#This Row],[Department]]="","",IF('Calculator - Dropdowns'!$D$5="Postgraduate Taught or Undergraduate",$B701,IF($B701='Calculator - Dropdowns'!$D$5,$B701,"")))</f>
        <v>Undergraduate</v>
      </c>
      <c r="J701" s="17" t="str">
        <f>IF(Table1[[#This Row],[Faculty]]="","",IF('Calculator - Dropdowns'!$D$4="Department",$D701,IF($D701='Calculator - Dropdowns'!$D$4,$D701,"")))</f>
        <v>Apprenticeships (Business School)</v>
      </c>
      <c r="K701" s="17" t="str">
        <f>IF('Calculator - Dropdowns'!$D$3="Faculty",$E701,IF('Calculator - Dropdowns'!$D$3=E701,E701,""))</f>
        <v>Faculty of Environment, Science and Economy</v>
      </c>
    </row>
    <row r="702" spans="1:11" ht="25.5" x14ac:dyDescent="0.2">
      <c r="A702" s="11" t="s">
        <v>32064</v>
      </c>
      <c r="B702" s="11" t="s">
        <v>31936</v>
      </c>
      <c r="C702" s="11" t="s">
        <v>32791</v>
      </c>
      <c r="D702" s="11" t="s">
        <v>1058</v>
      </c>
      <c r="E702" s="11" t="s">
        <v>82</v>
      </c>
      <c r="H702" s="17" t="str">
        <f>IF(Table1[[#This Row],[Undergraduate or Postgraduate]]="","",IF('Calculator - Dropdowns'!$D$6="Programme",$C702&amp;": "&amp;A702,IF($C702&amp;": "&amp;A702='Calculator - Dropdowns'!$D$6,$C702&amp;": "&amp;A702,"")))</f>
        <v>BSc Responsible Business Management (Mary Seacole) (Non-Integrated Degree Apprenticeship): UDS2SBESBE02</v>
      </c>
      <c r="I702" s="17" t="str">
        <f>IF(Table1[[#This Row],[Department]]="","",IF('Calculator - Dropdowns'!$D$5="Postgraduate Taught or Undergraduate",$B702,IF($B702='Calculator - Dropdowns'!$D$5,$B702,"")))</f>
        <v>Undergraduate</v>
      </c>
      <c r="J702" s="17" t="str">
        <f>IF(Table1[[#This Row],[Faculty]]="","",IF('Calculator - Dropdowns'!$D$4="Department",$D702,IF($D702='Calculator - Dropdowns'!$D$4,$D702,"")))</f>
        <v>Apprenticeships (Business School)</v>
      </c>
      <c r="K702" s="17" t="str">
        <f>IF('Calculator - Dropdowns'!$D$3="Faculty",$E702,IF('Calculator - Dropdowns'!$D$3=E702,E702,""))</f>
        <v>Faculty of Environment, Science and Economy</v>
      </c>
    </row>
    <row r="703" spans="1:11" ht="25.5" x14ac:dyDescent="0.2">
      <c r="A703" s="11" t="s">
        <v>1056</v>
      </c>
      <c r="B703" s="11" t="s">
        <v>31936</v>
      </c>
      <c r="C703" s="11" t="s">
        <v>1057</v>
      </c>
      <c r="D703" s="11" t="s">
        <v>1058</v>
      </c>
      <c r="E703" s="11" t="s">
        <v>82</v>
      </c>
      <c r="H703" s="17" t="str">
        <f>IF(Table1[[#This Row],[Undergraduate or Postgraduate]]="","",IF('Calculator - Dropdowns'!$D$6="Programme",$C703&amp;": "&amp;A703,IF($C703&amp;": "&amp;A703='Calculator - Dropdowns'!$D$6,$C703&amp;": "&amp;A703,"")))</f>
        <v>BSc Responsible Business Management (Non-Apprenticeship): UFS2SBESBE02</v>
      </c>
      <c r="I703" s="17" t="str">
        <f>IF(Table1[[#This Row],[Department]]="","",IF('Calculator - Dropdowns'!$D$5="Postgraduate Taught or Undergraduate",$B703,IF($B703='Calculator - Dropdowns'!$D$5,$B703,"")))</f>
        <v>Undergraduate</v>
      </c>
      <c r="J703" s="17" t="str">
        <f>IF(Table1[[#This Row],[Faculty]]="","",IF('Calculator - Dropdowns'!$D$4="Department",$D703,IF($D703='Calculator - Dropdowns'!$D$4,$D703,"")))</f>
        <v>Apprenticeships (Business School)</v>
      </c>
      <c r="K703" s="17" t="str">
        <f>IF('Calculator - Dropdowns'!$D$3="Faculty",$E703,IF('Calculator - Dropdowns'!$D$3=E703,E703,""))</f>
        <v>Faculty of Environment, Science and Economy</v>
      </c>
    </row>
    <row r="704" spans="1:11" x14ac:dyDescent="0.2">
      <c r="A704" s="11" t="s">
        <v>834</v>
      </c>
      <c r="B704" s="11" t="s">
        <v>31936</v>
      </c>
      <c r="C704" s="11" t="s">
        <v>835</v>
      </c>
      <c r="D704" s="11" t="s">
        <v>341</v>
      </c>
      <c r="E704" s="11" t="s">
        <v>82</v>
      </c>
      <c r="H704" s="17" t="str">
        <f>IF(Table1[[#This Row],[Undergraduate or Postgraduate]]="","",IF('Calculator - Dropdowns'!$D$6="Programme",$C704&amp;": "&amp;A704,IF($C704&amp;": "&amp;A704='Calculator - Dropdowns'!$D$6,$C704&amp;": "&amp;A704,"")))</f>
        <v>BA Accounting Studies: UFA2SBESBE02</v>
      </c>
      <c r="I704" s="17" t="str">
        <f>IF(Table1[[#This Row],[Department]]="","",IF('Calculator - Dropdowns'!$D$5="Postgraduate Taught or Undergraduate",$B704,IF($B704='Calculator - Dropdowns'!$D$5,$B704,"")))</f>
        <v>Undergraduate</v>
      </c>
      <c r="J704" s="17" t="str">
        <f>IF(Table1[[#This Row],[Faculty]]="","",IF('Calculator - Dropdowns'!$D$4="Department",$D704,IF($D704='Calculator - Dropdowns'!$D$4,$D704,"")))</f>
        <v>Accounting</v>
      </c>
      <c r="K704" s="17" t="str">
        <f>IF('Calculator - Dropdowns'!$D$3="Faculty",$E704,IF('Calculator - Dropdowns'!$D$3=E704,E704,""))</f>
        <v>Faculty of Environment, Science and Economy</v>
      </c>
    </row>
    <row r="705" spans="1:11" x14ac:dyDescent="0.2">
      <c r="A705" s="11" t="s">
        <v>1054</v>
      </c>
      <c r="B705" s="11" t="s">
        <v>31936</v>
      </c>
      <c r="C705" s="11" t="s">
        <v>1055</v>
      </c>
      <c r="D705" s="11" t="s">
        <v>341</v>
      </c>
      <c r="E705" s="11" t="s">
        <v>82</v>
      </c>
      <c r="H705" s="17" t="str">
        <f>IF(Table1[[#This Row],[Undergraduate or Postgraduate]]="","",IF('Calculator - Dropdowns'!$D$6="Programme",$C705&amp;": "&amp;A705,IF($C705&amp;": "&amp;A705='Calculator - Dropdowns'!$D$6,$C705&amp;": "&amp;A705,"")))</f>
        <v>BSc Accounting Studies: UFS2SBESBE01</v>
      </c>
      <c r="I705" s="17" t="str">
        <f>IF(Table1[[#This Row],[Department]]="","",IF('Calculator - Dropdowns'!$D$5="Postgraduate Taught or Undergraduate",$B705,IF($B705='Calculator - Dropdowns'!$D$5,$B705,"")))</f>
        <v>Undergraduate</v>
      </c>
      <c r="J705" s="17" t="str">
        <f>IF(Table1[[#This Row],[Faculty]]="","",IF('Calculator - Dropdowns'!$D$4="Department",$D705,IF($D705='Calculator - Dropdowns'!$D$4,$D705,"")))</f>
        <v>Accounting</v>
      </c>
      <c r="K705" s="17" t="str">
        <f>IF('Calculator - Dropdowns'!$D$3="Faculty",$E705,IF('Calculator - Dropdowns'!$D$3=E705,E705,""))</f>
        <v>Faculty of Environment, Science and Economy</v>
      </c>
    </row>
    <row r="706" spans="1:11" x14ac:dyDescent="0.2">
      <c r="A706" s="11" t="s">
        <v>1189</v>
      </c>
      <c r="B706" s="11" t="s">
        <v>31936</v>
      </c>
      <c r="C706" s="11" t="s">
        <v>1190</v>
      </c>
      <c r="D706" s="11" t="s">
        <v>341</v>
      </c>
      <c r="E706" s="11" t="s">
        <v>82</v>
      </c>
      <c r="H706" s="17" t="str">
        <f>IF(Table1[[#This Row],[Undergraduate or Postgraduate]]="","",IF('Calculator - Dropdowns'!$D$6="Programme",$C706&amp;": "&amp;A706,IF($C706&amp;": "&amp;A706='Calculator - Dropdowns'!$D$6,$C706&amp;": "&amp;A706,"")))</f>
        <v>BSc Accounting and Finance: UFS3SBESBE05</v>
      </c>
      <c r="I706" s="17" t="str">
        <f>IF(Table1[[#This Row],[Department]]="","",IF('Calculator - Dropdowns'!$D$5="Postgraduate Taught or Undergraduate",$B706,IF($B706='Calculator - Dropdowns'!$D$5,$B706,"")))</f>
        <v>Undergraduate</v>
      </c>
      <c r="J706" s="17" t="str">
        <f>IF(Table1[[#This Row],[Faculty]]="","",IF('Calculator - Dropdowns'!$D$4="Department",$D706,IF($D706='Calculator - Dropdowns'!$D$4,$D706,"")))</f>
        <v>Accounting</v>
      </c>
      <c r="K706" s="17" t="str">
        <f>IF('Calculator - Dropdowns'!$D$3="Faculty",$E706,IF('Calculator - Dropdowns'!$D$3=E706,E706,""))</f>
        <v>Faculty of Environment, Science and Economy</v>
      </c>
    </row>
    <row r="707" spans="1:11" x14ac:dyDescent="0.2">
      <c r="A707" s="11" t="s">
        <v>1191</v>
      </c>
      <c r="B707" s="11" t="s">
        <v>31936</v>
      </c>
      <c r="C707" s="11" t="s">
        <v>1192</v>
      </c>
      <c r="D707" s="11" t="s">
        <v>341</v>
      </c>
      <c r="E707" s="11" t="s">
        <v>82</v>
      </c>
      <c r="H707" s="17" t="str">
        <f>IF(Table1[[#This Row],[Undergraduate or Postgraduate]]="","",IF('Calculator - Dropdowns'!$D$6="Programme",$C707&amp;": "&amp;A707,IF($C707&amp;": "&amp;A707='Calculator - Dropdowns'!$D$6,$C707&amp;": "&amp;A707,"")))</f>
        <v>BSc Accounting and Business: UFS3SBESBE07</v>
      </c>
      <c r="I707" s="17" t="str">
        <f>IF(Table1[[#This Row],[Department]]="","",IF('Calculator - Dropdowns'!$D$5="Postgraduate Taught or Undergraduate",$B707,IF($B707='Calculator - Dropdowns'!$D$5,$B707,"")))</f>
        <v>Undergraduate</v>
      </c>
      <c r="J707" s="17" t="str">
        <f>IF(Table1[[#This Row],[Faculty]]="","",IF('Calculator - Dropdowns'!$D$4="Department",$D707,IF($D707='Calculator - Dropdowns'!$D$4,$D707,"")))</f>
        <v>Accounting</v>
      </c>
      <c r="K707" s="17" t="str">
        <f>IF('Calculator - Dropdowns'!$D$3="Faculty",$E707,IF('Calculator - Dropdowns'!$D$3=E707,E707,""))</f>
        <v>Faculty of Environment, Science and Economy</v>
      </c>
    </row>
    <row r="708" spans="1:11" x14ac:dyDescent="0.2">
      <c r="A708" s="11" t="s">
        <v>993</v>
      </c>
      <c r="B708" s="11" t="s">
        <v>31936</v>
      </c>
      <c r="C708" s="11" t="s">
        <v>994</v>
      </c>
      <c r="D708" s="11" t="s">
        <v>32276</v>
      </c>
      <c r="E708" s="11" t="s">
        <v>82</v>
      </c>
      <c r="H708" s="17" t="str">
        <f>IF(Table1[[#This Row],[Undergraduate or Postgraduate]]="","",IF('Calculator - Dropdowns'!$D$6="Programme",$C708&amp;": "&amp;A708,IF($C708&amp;": "&amp;A708='Calculator - Dropdowns'!$D$6,$C708&amp;": "&amp;A708,"")))</f>
        <v>BA Management with Marketing: UFA3SBESBE25</v>
      </c>
      <c r="I708" s="17" t="str">
        <f>IF(Table1[[#This Row],[Department]]="","",IF('Calculator - Dropdowns'!$D$5="Postgraduate Taught or Undergraduate",$B708,IF($B708='Calculator - Dropdowns'!$D$5,$B708,"")))</f>
        <v>Undergraduate</v>
      </c>
      <c r="J708" s="17" t="str">
        <f>IF(Table1[[#This Row],[Faculty]]="","",IF('Calculator - Dropdowns'!$D$4="Department",$D708,IF($D708='Calculator - Dropdowns'!$D$4,$D708,"")))</f>
        <v>Business Strategy and Marketing</v>
      </c>
      <c r="K708" s="17" t="str">
        <f>IF('Calculator - Dropdowns'!$D$3="Faculty",$E708,IF('Calculator - Dropdowns'!$D$3=E708,E708,""))</f>
        <v>Faculty of Environment, Science and Economy</v>
      </c>
    </row>
    <row r="709" spans="1:11" x14ac:dyDescent="0.2">
      <c r="A709" s="11" t="s">
        <v>995</v>
      </c>
      <c r="B709" s="11" t="s">
        <v>31936</v>
      </c>
      <c r="C709" s="11" t="s">
        <v>996</v>
      </c>
      <c r="D709" s="11" t="s">
        <v>32276</v>
      </c>
      <c r="E709" s="11" t="s">
        <v>82</v>
      </c>
      <c r="H709" s="17" t="str">
        <f>IF(Table1[[#This Row],[Undergraduate or Postgraduate]]="","",IF('Calculator - Dropdowns'!$D$6="Programme",$C709&amp;": "&amp;A709,IF($C709&amp;": "&amp;A709='Calculator - Dropdowns'!$D$6,$C709&amp;": "&amp;A709,"")))</f>
        <v>BA International Business and Modern Languages (3-year): UFA3SBESML01</v>
      </c>
      <c r="I709" s="17" t="str">
        <f>IF(Table1[[#This Row],[Department]]="","",IF('Calculator - Dropdowns'!$D$5="Postgraduate Taught or Undergraduate",$B709,IF($B709='Calculator - Dropdowns'!$D$5,$B709,"")))</f>
        <v>Undergraduate</v>
      </c>
      <c r="J709" s="17" t="str">
        <f>IF(Table1[[#This Row],[Faculty]]="","",IF('Calculator - Dropdowns'!$D$4="Department",$D709,IF($D709='Calculator - Dropdowns'!$D$4,$D709,"")))</f>
        <v>Business Strategy and Marketing</v>
      </c>
      <c r="K709" s="17" t="str">
        <f>IF('Calculator - Dropdowns'!$D$3="Faculty",$E709,IF('Calculator - Dropdowns'!$D$3=E709,E709,""))</f>
        <v>Faculty of Environment, Science and Economy</v>
      </c>
    </row>
    <row r="710" spans="1:11" ht="25.5" x14ac:dyDescent="0.2">
      <c r="A710" s="11" t="s">
        <v>997</v>
      </c>
      <c r="B710" s="11" t="s">
        <v>31936</v>
      </c>
      <c r="C710" s="11" t="s">
        <v>998</v>
      </c>
      <c r="D710" s="11" t="s">
        <v>32276</v>
      </c>
      <c r="E710" s="11" t="s">
        <v>82</v>
      </c>
      <c r="H710" s="17" t="str">
        <f>IF(Table1[[#This Row],[Undergraduate or Postgraduate]]="","",IF('Calculator - Dropdowns'!$D$6="Programme",$C710&amp;": "&amp;A710,IF($C710&amp;": "&amp;A710='Calculator - Dropdowns'!$D$6,$C710&amp;": "&amp;A710,"")))</f>
        <v>BA International Business and Global Cultural Studies (3-year): UFA3SBESML02</v>
      </c>
      <c r="I710" s="17" t="str">
        <f>IF(Table1[[#This Row],[Department]]="","",IF('Calculator - Dropdowns'!$D$5="Postgraduate Taught or Undergraduate",$B710,IF($B710='Calculator - Dropdowns'!$D$5,$B710,"")))</f>
        <v>Undergraduate</v>
      </c>
      <c r="J710" s="17" t="str">
        <f>IF(Table1[[#This Row],[Faculty]]="","",IF('Calculator - Dropdowns'!$D$4="Department",$D710,IF($D710='Calculator - Dropdowns'!$D$4,$D710,"")))</f>
        <v>Business Strategy and Marketing</v>
      </c>
      <c r="K710" s="17" t="str">
        <f>IF('Calculator - Dropdowns'!$D$3="Faculty",$E710,IF('Calculator - Dropdowns'!$D$3=E710,E710,""))</f>
        <v>Faculty of Environment, Science and Economy</v>
      </c>
    </row>
    <row r="711" spans="1:11" x14ac:dyDescent="0.2">
      <c r="A711" s="11" t="s">
        <v>1193</v>
      </c>
      <c r="B711" s="11" t="s">
        <v>31936</v>
      </c>
      <c r="C711" s="11" t="s">
        <v>1194</v>
      </c>
      <c r="D711" s="11" t="s">
        <v>32276</v>
      </c>
      <c r="E711" s="11" t="s">
        <v>82</v>
      </c>
      <c r="H711" s="17" t="str">
        <f>IF(Table1[[#This Row],[Undergraduate or Postgraduate]]="","",IF('Calculator - Dropdowns'!$D$6="Programme",$C711&amp;": "&amp;A711,IF($C711&amp;": "&amp;A711='Calculator - Dropdowns'!$D$6,$C711&amp;": "&amp;A711,"")))</f>
        <v>BSc Marketing and Management: UFS3SBESBE08</v>
      </c>
      <c r="I711" s="17" t="str">
        <f>IF(Table1[[#This Row],[Department]]="","",IF('Calculator - Dropdowns'!$D$5="Postgraduate Taught or Undergraduate",$B711,IF($B711='Calculator - Dropdowns'!$D$5,$B711,"")))</f>
        <v>Undergraduate</v>
      </c>
      <c r="J711" s="17" t="str">
        <f>IF(Table1[[#This Row],[Faculty]]="","",IF('Calculator - Dropdowns'!$D$4="Department",$D711,IF($D711='Calculator - Dropdowns'!$D$4,$D711,"")))</f>
        <v>Business Strategy and Marketing</v>
      </c>
      <c r="K711" s="17" t="str">
        <f>IF('Calculator - Dropdowns'!$D$3="Faculty",$E711,IF('Calculator - Dropdowns'!$D$3=E711,E711,""))</f>
        <v>Faculty of Environment, Science and Economy</v>
      </c>
    </row>
    <row r="712" spans="1:11" x14ac:dyDescent="0.2">
      <c r="A712" s="11" t="s">
        <v>1200</v>
      </c>
      <c r="B712" s="11" t="s">
        <v>31936</v>
      </c>
      <c r="C712" s="11" t="s">
        <v>1201</v>
      </c>
      <c r="D712" s="11" t="s">
        <v>32276</v>
      </c>
      <c r="E712" s="11" t="s">
        <v>82</v>
      </c>
      <c r="H712" s="17" t="str">
        <f>IF(Table1[[#This Row],[Undergraduate or Postgraduate]]="","",IF('Calculator - Dropdowns'!$D$6="Programme",$C712&amp;": "&amp;A712,IF($C712&amp;": "&amp;A712='Calculator - Dropdowns'!$D$6,$C712&amp;": "&amp;A712,"")))</f>
        <v>BSc Management with Marketing: UFS3SBESBE12</v>
      </c>
      <c r="I712" s="17" t="str">
        <f>IF(Table1[[#This Row],[Department]]="","",IF('Calculator - Dropdowns'!$D$5="Postgraduate Taught or Undergraduate",$B712,IF($B712='Calculator - Dropdowns'!$D$5,$B712,"")))</f>
        <v>Undergraduate</v>
      </c>
      <c r="J712" s="17" t="str">
        <f>IF(Table1[[#This Row],[Faculty]]="","",IF('Calculator - Dropdowns'!$D$4="Department",$D712,IF($D712='Calculator - Dropdowns'!$D$4,$D712,"")))</f>
        <v>Business Strategy and Marketing</v>
      </c>
      <c r="K712" s="17" t="str">
        <f>IF('Calculator - Dropdowns'!$D$3="Faculty",$E712,IF('Calculator - Dropdowns'!$D$3=E712,E712,""))</f>
        <v>Faculty of Environment, Science and Economy</v>
      </c>
    </row>
    <row r="713" spans="1:11" x14ac:dyDescent="0.2">
      <c r="A713" s="11" t="s">
        <v>1123</v>
      </c>
      <c r="B713" s="11" t="s">
        <v>31936</v>
      </c>
      <c r="C713" s="11" t="s">
        <v>1124</v>
      </c>
      <c r="D713" s="11" t="s">
        <v>313</v>
      </c>
      <c r="E713" s="11" t="s">
        <v>82</v>
      </c>
      <c r="H713" s="17" t="str">
        <f>IF(Table1[[#This Row],[Undergraduate or Postgraduate]]="","",IF('Calculator - Dropdowns'!$D$6="Programme",$C713&amp;": "&amp;A713,IF($C713&amp;": "&amp;A713='Calculator - Dropdowns'!$D$6,$C713&amp;": "&amp;A713,"")))</f>
        <v>BSc Environmental Science - Cornwall: UFS3GOABIOCA</v>
      </c>
      <c r="I713" s="17" t="str">
        <f>IF(Table1[[#This Row],[Department]]="","",IF('Calculator - Dropdowns'!$D$5="Postgraduate Taught or Undergraduate",$B713,IF($B713='Calculator - Dropdowns'!$D$5,$B713,"")))</f>
        <v>Undergraduate</v>
      </c>
      <c r="J713" s="17" t="str">
        <f>IF(Table1[[#This Row],[Faculty]]="","",IF('Calculator - Dropdowns'!$D$4="Department",$D713,IF($D713='Calculator - Dropdowns'!$D$4,$D713,"")))</f>
        <v>Centre for Geography and Environmental Sciences</v>
      </c>
      <c r="K713" s="17" t="str">
        <f>IF('Calculator - Dropdowns'!$D$3="Faculty",$E713,IF('Calculator - Dropdowns'!$D$3=E713,E713,""))</f>
        <v>Faculty of Environment, Science and Economy</v>
      </c>
    </row>
    <row r="714" spans="1:11" x14ac:dyDescent="0.2">
      <c r="A714" s="11" t="s">
        <v>1125</v>
      </c>
      <c r="B714" s="11" t="s">
        <v>31936</v>
      </c>
      <c r="C714" s="11" t="s">
        <v>1126</v>
      </c>
      <c r="D714" s="11" t="s">
        <v>313</v>
      </c>
      <c r="E714" s="11" t="s">
        <v>82</v>
      </c>
      <c r="H714" s="17" t="str">
        <f>IF(Table1[[#This Row],[Undergraduate or Postgraduate]]="","",IF('Calculator - Dropdowns'!$D$6="Programme",$C714&amp;": "&amp;A714,IF($C714&amp;": "&amp;A714='Calculator - Dropdowns'!$D$6,$C714&amp;": "&amp;A714,"")))</f>
        <v>BSc Geography and Geology - Cornwall: UFS3GOACSMCB</v>
      </c>
      <c r="I714" s="17" t="str">
        <f>IF(Table1[[#This Row],[Department]]="","",IF('Calculator - Dropdowns'!$D$5="Postgraduate Taught or Undergraduate",$B714,IF($B714='Calculator - Dropdowns'!$D$5,$B714,"")))</f>
        <v>Undergraduate</v>
      </c>
      <c r="J714" s="17" t="str">
        <f>IF(Table1[[#This Row],[Faculty]]="","",IF('Calculator - Dropdowns'!$D$4="Department",$D714,IF($D714='Calculator - Dropdowns'!$D$4,$D714,"")))</f>
        <v>Centre for Geography and Environmental Sciences</v>
      </c>
      <c r="K714" s="17" t="str">
        <f>IF('Calculator - Dropdowns'!$D$3="Faculty",$E714,IF('Calculator - Dropdowns'!$D$3=E714,E714,""))</f>
        <v>Faculty of Environment, Science and Economy</v>
      </c>
    </row>
    <row r="715" spans="1:11" x14ac:dyDescent="0.2">
      <c r="A715" s="11" t="s">
        <v>1127</v>
      </c>
      <c r="B715" s="11" t="s">
        <v>31936</v>
      </c>
      <c r="C715" s="11" t="s">
        <v>1128</v>
      </c>
      <c r="D715" s="11" t="s">
        <v>313</v>
      </c>
      <c r="E715" s="11" t="s">
        <v>82</v>
      </c>
      <c r="H715" s="17" t="str">
        <f>IF(Table1[[#This Row],[Undergraduate or Postgraduate]]="","",IF('Calculator - Dropdowns'!$D$6="Programme",$C715&amp;": "&amp;A715,IF($C715&amp;": "&amp;A715='Calculator - Dropdowns'!$D$6,$C715&amp;": "&amp;A715,"")))</f>
        <v>BSc Marine Science - Cornwall: UFS3GOACSMCC</v>
      </c>
      <c r="I715" s="17" t="str">
        <f>IF(Table1[[#This Row],[Department]]="","",IF('Calculator - Dropdowns'!$D$5="Postgraduate Taught or Undergraduate",$B715,IF($B715='Calculator - Dropdowns'!$D$5,$B715,"")))</f>
        <v>Undergraduate</v>
      </c>
      <c r="J715" s="17" t="str">
        <f>IF(Table1[[#This Row],[Faculty]]="","",IF('Calculator - Dropdowns'!$D$4="Department",$D715,IF($D715='Calculator - Dropdowns'!$D$4,$D715,"")))</f>
        <v>Centre for Geography and Environmental Sciences</v>
      </c>
      <c r="K715" s="17" t="str">
        <f>IF('Calculator - Dropdowns'!$D$3="Faculty",$E715,IF('Calculator - Dropdowns'!$D$3=E715,E715,""))</f>
        <v>Faculty of Environment, Science and Economy</v>
      </c>
    </row>
    <row r="716" spans="1:11" x14ac:dyDescent="0.2">
      <c r="A716" s="11" t="s">
        <v>1015</v>
      </c>
      <c r="B716" s="11" t="s">
        <v>31936</v>
      </c>
      <c r="C716" s="11" t="s">
        <v>1016</v>
      </c>
      <c r="D716" s="11" t="s">
        <v>313</v>
      </c>
      <c r="E716" s="11" t="s">
        <v>82</v>
      </c>
      <c r="H716" s="17" t="str">
        <f>IF(Table1[[#This Row],[Undergraduate or Postgraduate]]="","",IF('Calculator - Dropdowns'!$D$6="Programme",$C716&amp;": "&amp;A716,IF($C716&amp;": "&amp;A716='Calculator - Dropdowns'!$D$6,$C716&amp;": "&amp;A716,"")))</f>
        <v>BA/BSc Geography - Cornwall: UFS3GOAGOACF</v>
      </c>
      <c r="I716" s="17" t="str">
        <f>IF(Table1[[#This Row],[Department]]="","",IF('Calculator - Dropdowns'!$D$5="Postgraduate Taught or Undergraduate",$B716,IF($B716='Calculator - Dropdowns'!$D$5,$B716,"")))</f>
        <v>Undergraduate</v>
      </c>
      <c r="J716" s="17" t="str">
        <f>IF(Table1[[#This Row],[Faculty]]="","",IF('Calculator - Dropdowns'!$D$4="Department",$D716,IF($D716='Calculator - Dropdowns'!$D$4,$D716,"")))</f>
        <v>Centre for Geography and Environmental Sciences</v>
      </c>
      <c r="K716" s="17" t="str">
        <f>IF('Calculator - Dropdowns'!$D$3="Faculty",$E716,IF('Calculator - Dropdowns'!$D$3=E716,E716,""))</f>
        <v>Faculty of Environment, Science and Economy</v>
      </c>
    </row>
    <row r="717" spans="1:11" x14ac:dyDescent="0.2">
      <c r="A717" s="11" t="s">
        <v>1091</v>
      </c>
      <c r="B717" s="11" t="s">
        <v>31936</v>
      </c>
      <c r="C717" s="11" t="s">
        <v>1092</v>
      </c>
      <c r="D717" s="11" t="s">
        <v>420</v>
      </c>
      <c r="E717" s="11" t="s">
        <v>82</v>
      </c>
      <c r="H717" s="17" t="str">
        <f>IF(Table1[[#This Row],[Undergraduate or Postgraduate]]="","",IF('Calculator - Dropdowns'!$D$6="Programme",$C717&amp;": "&amp;A717,IF($C717&amp;": "&amp;A717='Calculator - Dropdowns'!$D$6,$C717&amp;": "&amp;A717,"")))</f>
        <v>BSc Computer Science: UFS3ECSECS15</v>
      </c>
      <c r="I717" s="17" t="str">
        <f>IF(Table1[[#This Row],[Department]]="","",IF('Calculator - Dropdowns'!$D$5="Postgraduate Taught or Undergraduate",$B717,IF($B717='Calculator - Dropdowns'!$D$5,$B717,"")))</f>
        <v>Undergraduate</v>
      </c>
      <c r="J717" s="17" t="str">
        <f>IF(Table1[[#This Row],[Faculty]]="","",IF('Calculator - Dropdowns'!$D$4="Department",$D717,IF($D717='Calculator - Dropdowns'!$D$4,$D717,"")))</f>
        <v>Computer Science</v>
      </c>
      <c r="K717" s="17" t="str">
        <f>IF('Calculator - Dropdowns'!$D$3="Faculty",$E717,IF('Calculator - Dropdowns'!$D$3=E717,E717,""))</f>
        <v>Faculty of Environment, Science and Economy</v>
      </c>
    </row>
    <row r="718" spans="1:11" x14ac:dyDescent="0.2">
      <c r="A718" s="11" t="s">
        <v>1093</v>
      </c>
      <c r="B718" s="11" t="s">
        <v>31936</v>
      </c>
      <c r="C718" s="11" t="s">
        <v>1094</v>
      </c>
      <c r="D718" s="11" t="s">
        <v>420</v>
      </c>
      <c r="E718" s="11" t="s">
        <v>82</v>
      </c>
      <c r="H718" s="17" t="str">
        <f>IF(Table1[[#This Row],[Undergraduate or Postgraduate]]="","",IF('Calculator - Dropdowns'!$D$6="Programme",$C718&amp;": "&amp;A718,IF($C718&amp;": "&amp;A718='Calculator - Dropdowns'!$D$6,$C718&amp;": "&amp;A718,"")))</f>
        <v>BSc Data Science: UFS3ECSECS16</v>
      </c>
      <c r="I718" s="17" t="str">
        <f>IF(Table1[[#This Row],[Department]]="","",IF('Calculator - Dropdowns'!$D$5="Postgraduate Taught or Undergraduate",$B718,IF($B718='Calculator - Dropdowns'!$D$5,$B718,"")))</f>
        <v>Undergraduate</v>
      </c>
      <c r="J718" s="17" t="str">
        <f>IF(Table1[[#This Row],[Faculty]]="","",IF('Calculator - Dropdowns'!$D$4="Department",$D718,IF($D718='Calculator - Dropdowns'!$D$4,$D718,"")))</f>
        <v>Computer Science</v>
      </c>
      <c r="K718" s="17" t="str">
        <f>IF('Calculator - Dropdowns'!$D$3="Faculty",$E718,IF('Calculator - Dropdowns'!$D$3=E718,E718,""))</f>
        <v>Faculty of Environment, Science and Economy</v>
      </c>
    </row>
    <row r="719" spans="1:11" x14ac:dyDescent="0.2">
      <c r="A719" s="11" t="s">
        <v>1095</v>
      </c>
      <c r="B719" s="11" t="s">
        <v>31936</v>
      </c>
      <c r="C719" s="11" t="s">
        <v>1096</v>
      </c>
      <c r="D719" s="11" t="s">
        <v>420</v>
      </c>
      <c r="E719" s="11" t="s">
        <v>82</v>
      </c>
      <c r="H719" s="17" t="str">
        <f>IF(Table1[[#This Row],[Undergraduate or Postgraduate]]="","",IF('Calculator - Dropdowns'!$D$6="Programme",$C719&amp;": "&amp;A719,IF($C719&amp;": "&amp;A719='Calculator - Dropdowns'!$D$6,$C719&amp;": "&amp;A719,"")))</f>
        <v>BSc Computing: UFS3ECSECS17</v>
      </c>
      <c r="I719" s="17" t="str">
        <f>IF(Table1[[#This Row],[Department]]="","",IF('Calculator - Dropdowns'!$D$5="Postgraduate Taught or Undergraduate",$B719,IF($B719='Calculator - Dropdowns'!$D$5,$B719,"")))</f>
        <v>Undergraduate</v>
      </c>
      <c r="J719" s="17" t="str">
        <f>IF(Table1[[#This Row],[Faculty]]="","",IF('Calculator - Dropdowns'!$D$4="Department",$D719,IF($D719='Calculator - Dropdowns'!$D$4,$D719,"")))</f>
        <v>Computer Science</v>
      </c>
      <c r="K719" s="17" t="str">
        <f>IF('Calculator - Dropdowns'!$D$3="Faculty",$E719,IF('Calculator - Dropdowns'!$D$3=E719,E719,""))</f>
        <v>Faculty of Environment, Science and Economy</v>
      </c>
    </row>
    <row r="720" spans="1:11" x14ac:dyDescent="0.2">
      <c r="A720" s="11" t="s">
        <v>1099</v>
      </c>
      <c r="B720" s="11" t="s">
        <v>31936</v>
      </c>
      <c r="C720" s="11" t="s">
        <v>1100</v>
      </c>
      <c r="D720" s="11" t="s">
        <v>420</v>
      </c>
      <c r="E720" s="11" t="s">
        <v>82</v>
      </c>
      <c r="H720" s="17" t="str">
        <f>IF(Table1[[#This Row],[Undergraduate or Postgraduate]]="","",IF('Calculator - Dropdowns'!$D$6="Programme",$C720&amp;": "&amp;A720,IF($C720&amp;": "&amp;A720='Calculator - Dropdowns'!$D$6,$C720&amp;": "&amp;A720,"")))</f>
        <v>BSc Computer Science and Mathematics: UFS3ECSMAS12</v>
      </c>
      <c r="I720" s="17" t="str">
        <f>IF(Table1[[#This Row],[Department]]="","",IF('Calculator - Dropdowns'!$D$5="Postgraduate Taught or Undergraduate",$B720,IF($B720='Calculator - Dropdowns'!$D$5,$B720,"")))</f>
        <v>Undergraduate</v>
      </c>
      <c r="J720" s="17" t="str">
        <f>IF(Table1[[#This Row],[Faculty]]="","",IF('Calculator - Dropdowns'!$D$4="Department",$D720,IF($D720='Calculator - Dropdowns'!$D$4,$D720,"")))</f>
        <v>Computer Science</v>
      </c>
      <c r="K720" s="17" t="str">
        <f>IF('Calculator - Dropdowns'!$D$3="Faculty",$E720,IF('Calculator - Dropdowns'!$D$3=E720,E720,""))</f>
        <v>Faculty of Environment, Science and Economy</v>
      </c>
    </row>
    <row r="721" spans="1:11" x14ac:dyDescent="0.2">
      <c r="A721" s="11" t="s">
        <v>1063</v>
      </c>
      <c r="B721" s="11" t="s">
        <v>31936</v>
      </c>
      <c r="C721" s="11" t="s">
        <v>1064</v>
      </c>
      <c r="D721" s="11" t="s">
        <v>133</v>
      </c>
      <c r="E721" s="11" t="s">
        <v>82</v>
      </c>
      <c r="H721" s="17" t="str">
        <f>IF(Table1[[#This Row],[Undergraduate or Postgraduate]]="","",IF('Calculator - Dropdowns'!$D$6="Programme",$C721&amp;": "&amp;A721,IF($C721&amp;": "&amp;A721='Calculator - Dropdowns'!$D$6,$C721&amp;": "&amp;A721,"")))</f>
        <v>BSc Conservation Biology and Ecology - Cornwall: UFS3BIOBIOCB</v>
      </c>
      <c r="I721" s="17" t="str">
        <f>IF(Table1[[#This Row],[Department]]="","",IF('Calculator - Dropdowns'!$D$5="Postgraduate Taught or Undergraduate",$B721,IF($B721='Calculator - Dropdowns'!$D$5,$B721,"")))</f>
        <v>Undergraduate</v>
      </c>
      <c r="J721" s="17" t="str">
        <f>IF(Table1[[#This Row],[Faculty]]="","",IF('Calculator - Dropdowns'!$D$4="Department",$D721,IF($D721='Calculator - Dropdowns'!$D$4,$D721,"")))</f>
        <v>Ecology and Conservation</v>
      </c>
      <c r="K721" s="17" t="str">
        <f>IF('Calculator - Dropdowns'!$D$3="Faculty",$E721,IF('Calculator - Dropdowns'!$D$3=E721,E721,""))</f>
        <v>Faculty of Environment, Science and Economy</v>
      </c>
    </row>
    <row r="722" spans="1:11" x14ac:dyDescent="0.2">
      <c r="A722" s="11" t="s">
        <v>1065</v>
      </c>
      <c r="B722" s="11" t="s">
        <v>31936</v>
      </c>
      <c r="C722" s="11" t="s">
        <v>1066</v>
      </c>
      <c r="D722" s="11" t="s">
        <v>133</v>
      </c>
      <c r="E722" s="11" t="s">
        <v>82</v>
      </c>
      <c r="H722" s="17" t="str">
        <f>IF(Table1[[#This Row],[Undergraduate or Postgraduate]]="","",IF('Calculator - Dropdowns'!$D$6="Programme",$C722&amp;": "&amp;A722,IF($C722&amp;": "&amp;A722='Calculator - Dropdowns'!$D$6,$C722&amp;": "&amp;A722,"")))</f>
        <v>BSc Evolutionary Biology - Cornwall: UFS3BIOBIOCC</v>
      </c>
      <c r="I722" s="17" t="str">
        <f>IF(Table1[[#This Row],[Department]]="","",IF('Calculator - Dropdowns'!$D$5="Postgraduate Taught or Undergraduate",$B722,IF($B722='Calculator - Dropdowns'!$D$5,$B722,"")))</f>
        <v>Undergraduate</v>
      </c>
      <c r="J722" s="17" t="str">
        <f>IF(Table1[[#This Row],[Faculty]]="","",IF('Calculator - Dropdowns'!$D$4="Department",$D722,IF($D722='Calculator - Dropdowns'!$D$4,$D722,"")))</f>
        <v>Ecology and Conservation</v>
      </c>
      <c r="K722" s="17" t="str">
        <f>IF('Calculator - Dropdowns'!$D$3="Faculty",$E722,IF('Calculator - Dropdowns'!$D$3=E722,E722,""))</f>
        <v>Faculty of Environment, Science and Economy</v>
      </c>
    </row>
    <row r="723" spans="1:11" x14ac:dyDescent="0.2">
      <c r="A723" s="11" t="s">
        <v>1067</v>
      </c>
      <c r="B723" s="11" t="s">
        <v>31936</v>
      </c>
      <c r="C723" s="11" t="s">
        <v>1068</v>
      </c>
      <c r="D723" s="11" t="s">
        <v>133</v>
      </c>
      <c r="E723" s="11" t="s">
        <v>82</v>
      </c>
      <c r="H723" s="17" t="str">
        <f>IF(Table1[[#This Row],[Undergraduate or Postgraduate]]="","",IF('Calculator - Dropdowns'!$D$6="Programme",$C723&amp;": "&amp;A723,IF($C723&amp;": "&amp;A723='Calculator - Dropdowns'!$D$6,$C723&amp;": "&amp;A723,"")))</f>
        <v>BSc Zoology - Cornwall: UFS3BIOBIOCD</v>
      </c>
      <c r="I723" s="17" t="str">
        <f>IF(Table1[[#This Row],[Department]]="","",IF('Calculator - Dropdowns'!$D$5="Postgraduate Taught or Undergraduate",$B723,IF($B723='Calculator - Dropdowns'!$D$5,$B723,"")))</f>
        <v>Undergraduate</v>
      </c>
      <c r="J723" s="17" t="str">
        <f>IF(Table1[[#This Row],[Faculty]]="","",IF('Calculator - Dropdowns'!$D$4="Department",$D723,IF($D723='Calculator - Dropdowns'!$D$4,$D723,"")))</f>
        <v>Ecology and Conservation</v>
      </c>
      <c r="K723" s="17" t="str">
        <f>IF('Calculator - Dropdowns'!$D$3="Faculty",$E723,IF('Calculator - Dropdowns'!$D$3=E723,E723,""))</f>
        <v>Faculty of Environment, Science and Economy</v>
      </c>
    </row>
    <row r="724" spans="1:11" x14ac:dyDescent="0.2">
      <c r="A724" s="11" t="s">
        <v>1069</v>
      </c>
      <c r="B724" s="11" t="s">
        <v>31936</v>
      </c>
      <c r="C724" s="11" t="s">
        <v>1070</v>
      </c>
      <c r="D724" s="11" t="s">
        <v>133</v>
      </c>
      <c r="E724" s="11" t="s">
        <v>82</v>
      </c>
      <c r="H724" s="17" t="str">
        <f>IF(Table1[[#This Row],[Undergraduate or Postgraduate]]="","",IF('Calculator - Dropdowns'!$D$6="Programme",$C724&amp;": "&amp;A724,IF($C724&amp;": "&amp;A724='Calculator - Dropdowns'!$D$6,$C724&amp;": "&amp;A724,"")))</f>
        <v>BSc Animal Behaviour - Cornwall: UFS3BIOBIOCE</v>
      </c>
      <c r="I724" s="17" t="str">
        <f>IF(Table1[[#This Row],[Department]]="","",IF('Calculator - Dropdowns'!$D$5="Postgraduate Taught or Undergraduate",$B724,IF($B724='Calculator - Dropdowns'!$D$5,$B724,"")))</f>
        <v>Undergraduate</v>
      </c>
      <c r="J724" s="17" t="str">
        <f>IF(Table1[[#This Row],[Faculty]]="","",IF('Calculator - Dropdowns'!$D$4="Department",$D724,IF($D724='Calculator - Dropdowns'!$D$4,$D724,"")))</f>
        <v>Ecology and Conservation</v>
      </c>
      <c r="K724" s="17" t="str">
        <f>IF('Calculator - Dropdowns'!$D$3="Faculty",$E724,IF('Calculator - Dropdowns'!$D$3=E724,E724,""))</f>
        <v>Faculty of Environment, Science and Economy</v>
      </c>
    </row>
    <row r="725" spans="1:11" x14ac:dyDescent="0.2">
      <c r="A725" s="11" t="s">
        <v>1071</v>
      </c>
      <c r="B725" s="11" t="s">
        <v>31936</v>
      </c>
      <c r="C725" s="11" t="s">
        <v>1072</v>
      </c>
      <c r="D725" s="11" t="s">
        <v>133</v>
      </c>
      <c r="E725" s="11" t="s">
        <v>82</v>
      </c>
      <c r="H725" s="17" t="str">
        <f>IF(Table1[[#This Row],[Undergraduate or Postgraduate]]="","",IF('Calculator - Dropdowns'!$D$6="Programme",$C725&amp;": "&amp;A725,IF($C725&amp;": "&amp;A725='Calculator - Dropdowns'!$D$6,$C725&amp;": "&amp;A725,"")))</f>
        <v>BSc Marine Biology - Cornwall: UFS3BIOBIOCF</v>
      </c>
      <c r="I725" s="17" t="str">
        <f>IF(Table1[[#This Row],[Department]]="","",IF('Calculator - Dropdowns'!$D$5="Postgraduate Taught or Undergraduate",$B725,IF($B725='Calculator - Dropdowns'!$D$5,$B725,"")))</f>
        <v>Undergraduate</v>
      </c>
      <c r="J725" s="17" t="str">
        <f>IF(Table1[[#This Row],[Faculty]]="","",IF('Calculator - Dropdowns'!$D$4="Department",$D725,IF($D725='Calculator - Dropdowns'!$D$4,$D725,"")))</f>
        <v>Ecology and Conservation</v>
      </c>
      <c r="K725" s="17" t="str">
        <f>IF('Calculator - Dropdowns'!$D$3="Faculty",$E725,IF('Calculator - Dropdowns'!$D$3=E725,E725,""))</f>
        <v>Faculty of Environment, Science and Economy</v>
      </c>
    </row>
    <row r="726" spans="1:11" x14ac:dyDescent="0.2">
      <c r="A726" s="11" t="s">
        <v>1073</v>
      </c>
      <c r="B726" s="11" t="s">
        <v>31936</v>
      </c>
      <c r="C726" s="11" t="s">
        <v>1074</v>
      </c>
      <c r="D726" s="11" t="s">
        <v>133</v>
      </c>
      <c r="E726" s="11" t="s">
        <v>82</v>
      </c>
      <c r="H726" s="17" t="str">
        <f>IF(Table1[[#This Row],[Undergraduate or Postgraduate]]="","",IF('Calculator - Dropdowns'!$D$6="Programme",$C726&amp;": "&amp;A726,IF($C726&amp;": "&amp;A726='Calculator - Dropdowns'!$D$6,$C726&amp;": "&amp;A726,"")))</f>
        <v>BSc Human Sciences: UFS3BIOGOACB</v>
      </c>
      <c r="I726" s="17" t="str">
        <f>IF(Table1[[#This Row],[Department]]="","",IF('Calculator - Dropdowns'!$D$5="Postgraduate Taught or Undergraduate",$B726,IF($B726='Calculator - Dropdowns'!$D$5,$B726,"")))</f>
        <v>Undergraduate</v>
      </c>
      <c r="J726" s="17" t="str">
        <f>IF(Table1[[#This Row],[Faculty]]="","",IF('Calculator - Dropdowns'!$D$4="Department",$D726,IF($D726='Calculator - Dropdowns'!$D$4,$D726,"")))</f>
        <v>Ecology and Conservation</v>
      </c>
      <c r="K726" s="17" t="str">
        <f>IF('Calculator - Dropdowns'!$D$3="Faculty",$E726,IF('Calculator - Dropdowns'!$D$3=E726,E726,""))</f>
        <v>Faculty of Environment, Science and Economy</v>
      </c>
    </row>
    <row r="727" spans="1:11" x14ac:dyDescent="0.2">
      <c r="A727" s="11" t="s">
        <v>1179</v>
      </c>
      <c r="B727" s="11" t="s">
        <v>31936</v>
      </c>
      <c r="C727" s="11" t="s">
        <v>1180</v>
      </c>
      <c r="D727" s="11" t="s">
        <v>344</v>
      </c>
      <c r="E727" s="11" t="s">
        <v>82</v>
      </c>
      <c r="H727" s="17" t="str">
        <f>IF(Table1[[#This Row],[Undergraduate or Postgraduate]]="","",IF('Calculator - Dropdowns'!$D$6="Programme",$C727&amp;": "&amp;A727,IF($C727&amp;": "&amp;A727='Calculator - Dropdowns'!$D$6,$C727&amp;": "&amp;A727,"")))</f>
        <v>BSc Economics and Politics: UFS3SBEHPS01</v>
      </c>
      <c r="I727" s="17" t="str">
        <f>IF(Table1[[#This Row],[Department]]="","",IF('Calculator - Dropdowns'!$D$5="Postgraduate Taught or Undergraduate",$B727,IF($B727='Calculator - Dropdowns'!$D$5,$B727,"")))</f>
        <v>Undergraduate</v>
      </c>
      <c r="J727" s="17" t="str">
        <f>IF(Table1[[#This Row],[Faculty]]="","",IF('Calculator - Dropdowns'!$D$4="Department",$D727,IF($D727='Calculator - Dropdowns'!$D$4,$D727,"")))</f>
        <v>Economics</v>
      </c>
      <c r="K727" s="17" t="str">
        <f>IF('Calculator - Dropdowns'!$D$3="Faculty",$E727,IF('Calculator - Dropdowns'!$D$3=E727,E727,""))</f>
        <v>Faculty of Environment, Science and Economy</v>
      </c>
    </row>
    <row r="728" spans="1:11" x14ac:dyDescent="0.2">
      <c r="A728" s="11" t="s">
        <v>1181</v>
      </c>
      <c r="B728" s="11" t="s">
        <v>31936</v>
      </c>
      <c r="C728" s="11" t="s">
        <v>1182</v>
      </c>
      <c r="D728" s="11" t="s">
        <v>344</v>
      </c>
      <c r="E728" s="11" t="s">
        <v>82</v>
      </c>
      <c r="H728" s="17" t="str">
        <f>IF(Table1[[#This Row],[Undergraduate or Postgraduate]]="","",IF('Calculator - Dropdowns'!$D$6="Programme",$C728&amp;": "&amp;A728,IF($C728&amp;": "&amp;A728='Calculator - Dropdowns'!$D$6,$C728&amp;": "&amp;A728,"")))</f>
        <v>BSc Economics: UFS3SBESBE01</v>
      </c>
      <c r="I728" s="17" t="str">
        <f>IF(Table1[[#This Row],[Department]]="","",IF('Calculator - Dropdowns'!$D$5="Postgraduate Taught or Undergraduate",$B728,IF($B728='Calculator - Dropdowns'!$D$5,$B728,"")))</f>
        <v>Undergraduate</v>
      </c>
      <c r="J728" s="17" t="str">
        <f>IF(Table1[[#This Row],[Faculty]]="","",IF('Calculator - Dropdowns'!$D$4="Department",$D728,IF($D728='Calculator - Dropdowns'!$D$4,$D728,"")))</f>
        <v>Economics</v>
      </c>
      <c r="K728" s="17" t="str">
        <f>IF('Calculator - Dropdowns'!$D$3="Faculty",$E728,IF('Calculator - Dropdowns'!$D$3=E728,E728,""))</f>
        <v>Faculty of Environment, Science and Economy</v>
      </c>
    </row>
    <row r="729" spans="1:11" x14ac:dyDescent="0.2">
      <c r="A729" s="11" t="s">
        <v>1183</v>
      </c>
      <c r="B729" s="11" t="s">
        <v>31936</v>
      </c>
      <c r="C729" s="11" t="s">
        <v>1184</v>
      </c>
      <c r="D729" s="11" t="s">
        <v>344</v>
      </c>
      <c r="E729" s="11" t="s">
        <v>82</v>
      </c>
      <c r="H729" s="17" t="str">
        <f>IF(Table1[[#This Row],[Undergraduate or Postgraduate]]="","",IF('Calculator - Dropdowns'!$D$6="Programme",$C729&amp;": "&amp;A729,IF($C729&amp;": "&amp;A729='Calculator - Dropdowns'!$D$6,$C729&amp;": "&amp;A729,"")))</f>
        <v>BSc Business Economics: UFS3SBESBE02</v>
      </c>
      <c r="I729" s="17" t="str">
        <f>IF(Table1[[#This Row],[Department]]="","",IF('Calculator - Dropdowns'!$D$5="Postgraduate Taught or Undergraduate",$B729,IF($B729='Calculator - Dropdowns'!$D$5,$B729,"")))</f>
        <v>Undergraduate</v>
      </c>
      <c r="J729" s="17" t="str">
        <f>IF(Table1[[#This Row],[Faculty]]="","",IF('Calculator - Dropdowns'!$D$4="Department",$D729,IF($D729='Calculator - Dropdowns'!$D$4,$D729,"")))</f>
        <v>Economics</v>
      </c>
      <c r="K729" s="17" t="str">
        <f>IF('Calculator - Dropdowns'!$D$3="Faculty",$E729,IF('Calculator - Dropdowns'!$D$3=E729,E729,""))</f>
        <v>Faculty of Environment, Science and Economy</v>
      </c>
    </row>
    <row r="730" spans="1:11" x14ac:dyDescent="0.2">
      <c r="A730" s="11" t="s">
        <v>1185</v>
      </c>
      <c r="B730" s="11" t="s">
        <v>31936</v>
      </c>
      <c r="C730" s="11" t="s">
        <v>1186</v>
      </c>
      <c r="D730" s="11" t="s">
        <v>344</v>
      </c>
      <c r="E730" s="11" t="s">
        <v>82</v>
      </c>
      <c r="H730" s="17" t="str">
        <f>IF(Table1[[#This Row],[Undergraduate or Postgraduate]]="","",IF('Calculator - Dropdowns'!$D$6="Programme",$C730&amp;": "&amp;A730,IF($C730&amp;": "&amp;A730='Calculator - Dropdowns'!$D$6,$C730&amp;": "&amp;A730,"")))</f>
        <v>BSc Economics and Finance: UFS3SBESBE03</v>
      </c>
      <c r="I730" s="17" t="str">
        <f>IF(Table1[[#This Row],[Department]]="","",IF('Calculator - Dropdowns'!$D$5="Postgraduate Taught or Undergraduate",$B730,IF($B730='Calculator - Dropdowns'!$D$5,$B730,"")))</f>
        <v>Undergraduate</v>
      </c>
      <c r="J730" s="17" t="str">
        <f>IF(Table1[[#This Row],[Faculty]]="","",IF('Calculator - Dropdowns'!$D$4="Department",$D730,IF($D730='Calculator - Dropdowns'!$D$4,$D730,"")))</f>
        <v>Economics</v>
      </c>
      <c r="K730" s="17" t="str">
        <f>IF('Calculator - Dropdowns'!$D$3="Faculty",$E730,IF('Calculator - Dropdowns'!$D$3=E730,E730,""))</f>
        <v>Faculty of Environment, Science and Economy</v>
      </c>
    </row>
    <row r="731" spans="1:11" x14ac:dyDescent="0.2">
      <c r="A731" s="11" t="s">
        <v>1187</v>
      </c>
      <c r="B731" s="11" t="s">
        <v>31936</v>
      </c>
      <c r="C731" s="11" t="s">
        <v>1188</v>
      </c>
      <c r="D731" s="11" t="s">
        <v>344</v>
      </c>
      <c r="E731" s="11" t="s">
        <v>82</v>
      </c>
      <c r="H731" s="17" t="str">
        <f>IF(Table1[[#This Row],[Undergraduate or Postgraduate]]="","",IF('Calculator - Dropdowns'!$D$6="Programme",$C731&amp;": "&amp;A731,IF($C731&amp;": "&amp;A731='Calculator - Dropdowns'!$D$6,$C731&amp;": "&amp;A731,"")))</f>
        <v>BSc Economics with Econometrics: UFS3SBESBE04</v>
      </c>
      <c r="I731" s="17" t="str">
        <f>IF(Table1[[#This Row],[Department]]="","",IF('Calculator - Dropdowns'!$D$5="Postgraduate Taught or Undergraduate",$B731,IF($B731='Calculator - Dropdowns'!$D$5,$B731,"")))</f>
        <v>Undergraduate</v>
      </c>
      <c r="J731" s="17" t="str">
        <f>IF(Table1[[#This Row],[Faculty]]="","",IF('Calculator - Dropdowns'!$D$4="Department",$D731,IF($D731='Calculator - Dropdowns'!$D$4,$D731,"")))</f>
        <v>Economics</v>
      </c>
      <c r="K731" s="17" t="str">
        <f>IF('Calculator - Dropdowns'!$D$3="Faculty",$E731,IF('Calculator - Dropdowns'!$D$3=E731,E731,""))</f>
        <v>Faculty of Environment, Science and Economy</v>
      </c>
    </row>
    <row r="732" spans="1:11" x14ac:dyDescent="0.2">
      <c r="A732" s="11" t="s">
        <v>1154</v>
      </c>
      <c r="B732" s="11" t="s">
        <v>31936</v>
      </c>
      <c r="C732" s="11" t="s">
        <v>1155</v>
      </c>
      <c r="D732" s="11" t="s">
        <v>533</v>
      </c>
      <c r="E732" s="11" t="s">
        <v>82</v>
      </c>
      <c r="H732" s="17" t="str">
        <f>IF(Table1[[#This Row],[Undergraduate or Postgraduate]]="","",IF('Calculator - Dropdowns'!$D$6="Programme",$C732&amp;": "&amp;A732,IF($C732&amp;": "&amp;A732='Calculator - Dropdowns'!$D$6,$C732&amp;": "&amp;A732,"")))</f>
        <v>BSc Mathematical Sciences - Cornwall: UFS3MASMASCB</v>
      </c>
      <c r="I732" s="17" t="str">
        <f>IF(Table1[[#This Row],[Department]]="","",IF('Calculator - Dropdowns'!$D$5="Postgraduate Taught or Undergraduate",$B732,IF($B732='Calculator - Dropdowns'!$D$5,$B732,"")))</f>
        <v>Undergraduate</v>
      </c>
      <c r="J732" s="17" t="str">
        <f>IF(Table1[[#This Row],[Faculty]]="","",IF('Calculator - Dropdowns'!$D$4="Department",$D732,IF($D732='Calculator - Dropdowns'!$D$4,$D732,"")))</f>
        <v>Environmental Mathematics Group</v>
      </c>
      <c r="K732" s="17" t="str">
        <f>IF('Calculator - Dropdowns'!$D$3="Faculty",$E732,IF('Calculator - Dropdowns'!$D$3=E732,E732,""))</f>
        <v>Faculty of Environment, Science and Economy</v>
      </c>
    </row>
    <row r="733" spans="1:11" x14ac:dyDescent="0.2">
      <c r="A733" s="11" t="s">
        <v>1020</v>
      </c>
      <c r="B733" s="11" t="s">
        <v>31936</v>
      </c>
      <c r="C733" s="11" t="s">
        <v>1021</v>
      </c>
      <c r="D733" s="11" t="s">
        <v>409</v>
      </c>
      <c r="E733" s="11" t="s">
        <v>82</v>
      </c>
      <c r="H733" s="17" t="str">
        <f>IF(Table1[[#This Row],[Undergraduate or Postgraduate]]="","",IF('Calculator - Dropdowns'!$D$6="Programme",$C733&amp;": "&amp;A733,IF($C733&amp;": "&amp;A733='Calculator - Dropdowns'!$D$6,$C733&amp;": "&amp;A733,"")))</f>
        <v>BEng Energy Engineering - Cornwall: UFN3CSMCSMCF</v>
      </c>
      <c r="I733" s="17" t="str">
        <f>IF(Table1[[#This Row],[Department]]="","",IF('Calculator - Dropdowns'!$D$5="Postgraduate Taught or Undergraduate",$B733,IF($B733='Calculator - Dropdowns'!$D$5,$B733,"")))</f>
        <v>Undergraduate</v>
      </c>
      <c r="J733" s="17" t="str">
        <f>IF(Table1[[#This Row],[Faculty]]="","",IF('Calculator - Dropdowns'!$D$4="Department",$D733,IF($D733='Calculator - Dropdowns'!$D$4,$D733,"")))</f>
        <v>Engineering</v>
      </c>
      <c r="K733" s="17" t="str">
        <f>IF('Calculator - Dropdowns'!$D$3="Faculty",$E733,IF('Calculator - Dropdowns'!$D$3=E733,E733,""))</f>
        <v>Faculty of Environment, Science and Economy</v>
      </c>
    </row>
    <row r="734" spans="1:11" x14ac:dyDescent="0.2">
      <c r="A734" s="11" t="s">
        <v>1022</v>
      </c>
      <c r="B734" s="11" t="s">
        <v>31936</v>
      </c>
      <c r="C734" s="11" t="s">
        <v>1023</v>
      </c>
      <c r="D734" s="11" t="s">
        <v>409</v>
      </c>
      <c r="E734" s="11" t="s">
        <v>82</v>
      </c>
      <c r="H734" s="17" t="str">
        <f>IF(Table1[[#This Row],[Undergraduate or Postgraduate]]="","",IF('Calculator - Dropdowns'!$D$6="Programme",$C734&amp;": "&amp;A734,IF($C734&amp;": "&amp;A734='Calculator - Dropdowns'!$D$6,$C734&amp;": "&amp;A734,"")))</f>
        <v>BEng Renewable Energy Engineering - Cornwall: UFN3CSMCSMCG</v>
      </c>
      <c r="I734" s="17" t="str">
        <f>IF(Table1[[#This Row],[Department]]="","",IF('Calculator - Dropdowns'!$D$5="Postgraduate Taught or Undergraduate",$B734,IF($B734='Calculator - Dropdowns'!$D$5,$B734,"")))</f>
        <v>Undergraduate</v>
      </c>
      <c r="J734" s="17" t="str">
        <f>IF(Table1[[#This Row],[Faculty]]="","",IF('Calculator - Dropdowns'!$D$4="Department",$D734,IF($D734='Calculator - Dropdowns'!$D$4,$D734,"")))</f>
        <v>Engineering</v>
      </c>
      <c r="K734" s="17" t="str">
        <f>IF('Calculator - Dropdowns'!$D$3="Faculty",$E734,IF('Calculator - Dropdowns'!$D$3=E734,E734,""))</f>
        <v>Faculty of Environment, Science and Economy</v>
      </c>
    </row>
    <row r="735" spans="1:11" x14ac:dyDescent="0.2">
      <c r="A735" s="11" t="s">
        <v>1024</v>
      </c>
      <c r="B735" s="11" t="s">
        <v>31936</v>
      </c>
      <c r="C735" s="11" t="s">
        <v>1025</v>
      </c>
      <c r="D735" s="11" t="s">
        <v>409</v>
      </c>
      <c r="E735" s="11" t="s">
        <v>82</v>
      </c>
      <c r="H735" s="17" t="str">
        <f>IF(Table1[[#This Row],[Undergraduate or Postgraduate]]="","",IF('Calculator - Dropdowns'!$D$6="Programme",$C735&amp;": "&amp;A735,IF($C735&amp;": "&amp;A735='Calculator - Dropdowns'!$D$6,$C735&amp;": "&amp;A735,"")))</f>
        <v>BEng Engineering and Management: UFN3ECSECS01</v>
      </c>
      <c r="I735" s="17" t="str">
        <f>IF(Table1[[#This Row],[Department]]="","",IF('Calculator - Dropdowns'!$D$5="Postgraduate Taught or Undergraduate",$B735,IF($B735='Calculator - Dropdowns'!$D$5,$B735,"")))</f>
        <v>Undergraduate</v>
      </c>
      <c r="J735" s="17" t="str">
        <f>IF(Table1[[#This Row],[Faculty]]="","",IF('Calculator - Dropdowns'!$D$4="Department",$D735,IF($D735='Calculator - Dropdowns'!$D$4,$D735,"")))</f>
        <v>Engineering</v>
      </c>
      <c r="K735" s="17" t="str">
        <f>IF('Calculator - Dropdowns'!$D$3="Faculty",$E735,IF('Calculator - Dropdowns'!$D$3=E735,E735,""))</f>
        <v>Faculty of Environment, Science and Economy</v>
      </c>
    </row>
    <row r="736" spans="1:11" x14ac:dyDescent="0.2">
      <c r="A736" s="11" t="s">
        <v>1026</v>
      </c>
      <c r="B736" s="11" t="s">
        <v>31936</v>
      </c>
      <c r="C736" s="11" t="s">
        <v>1027</v>
      </c>
      <c r="D736" s="11" t="s">
        <v>409</v>
      </c>
      <c r="E736" s="11" t="s">
        <v>82</v>
      </c>
      <c r="H736" s="17" t="str">
        <f>IF(Table1[[#This Row],[Undergraduate or Postgraduate]]="","",IF('Calculator - Dropdowns'!$D$6="Programme",$C736&amp;": "&amp;A736,IF($C736&amp;": "&amp;A736='Calculator - Dropdowns'!$D$6,$C736&amp;": "&amp;A736,"")))</f>
        <v>BEng Engineering and Entrepreneurship: UFN3ECSECS05</v>
      </c>
      <c r="I736" s="17" t="str">
        <f>IF(Table1[[#This Row],[Department]]="","",IF('Calculator - Dropdowns'!$D$5="Postgraduate Taught or Undergraduate",$B736,IF($B736='Calculator - Dropdowns'!$D$5,$B736,"")))</f>
        <v>Undergraduate</v>
      </c>
      <c r="J736" s="17" t="str">
        <f>IF(Table1[[#This Row],[Faculty]]="","",IF('Calculator - Dropdowns'!$D$4="Department",$D736,IF($D736='Calculator - Dropdowns'!$D$4,$D736,"")))</f>
        <v>Engineering</v>
      </c>
      <c r="K736" s="17" t="str">
        <f>IF('Calculator - Dropdowns'!$D$3="Faculty",$E736,IF('Calculator - Dropdowns'!$D$3=E736,E736,""))</f>
        <v>Faculty of Environment, Science and Economy</v>
      </c>
    </row>
    <row r="737" spans="1:11" x14ac:dyDescent="0.2">
      <c r="A737" s="11" t="s">
        <v>1028</v>
      </c>
      <c r="B737" s="11" t="s">
        <v>31936</v>
      </c>
      <c r="C737" s="11" t="s">
        <v>1029</v>
      </c>
      <c r="D737" s="11" t="s">
        <v>409</v>
      </c>
      <c r="E737" s="11" t="s">
        <v>82</v>
      </c>
      <c r="H737" s="17" t="str">
        <f>IF(Table1[[#This Row],[Undergraduate or Postgraduate]]="","",IF('Calculator - Dropdowns'!$D$6="Programme",$C737&amp;": "&amp;A737,IF($C737&amp;": "&amp;A737='Calculator - Dropdowns'!$D$6,$C737&amp;": "&amp;A737,"")))</f>
        <v>BEng Engineering: UFN3ECSECS06</v>
      </c>
      <c r="I737" s="17" t="str">
        <f>IF(Table1[[#This Row],[Department]]="","",IF('Calculator - Dropdowns'!$D$5="Postgraduate Taught or Undergraduate",$B737,IF($B737='Calculator - Dropdowns'!$D$5,$B737,"")))</f>
        <v>Undergraduate</v>
      </c>
      <c r="J737" s="17" t="str">
        <f>IF(Table1[[#This Row],[Faculty]]="","",IF('Calculator - Dropdowns'!$D$4="Department",$D737,IF($D737='Calculator - Dropdowns'!$D$4,$D737,"")))</f>
        <v>Engineering</v>
      </c>
      <c r="K737" s="17" t="str">
        <f>IF('Calculator - Dropdowns'!$D$3="Faculty",$E737,IF('Calculator - Dropdowns'!$D$3=E737,E737,""))</f>
        <v>Faculty of Environment, Science and Economy</v>
      </c>
    </row>
    <row r="738" spans="1:11" x14ac:dyDescent="0.2">
      <c r="A738" s="11" t="s">
        <v>1030</v>
      </c>
      <c r="B738" s="11" t="s">
        <v>31936</v>
      </c>
      <c r="C738" s="11" t="s">
        <v>1031</v>
      </c>
      <c r="D738" s="11" t="s">
        <v>409</v>
      </c>
      <c r="E738" s="11" t="s">
        <v>82</v>
      </c>
      <c r="H738" s="17" t="str">
        <f>IF(Table1[[#This Row],[Undergraduate or Postgraduate]]="","",IF('Calculator - Dropdowns'!$D$6="Programme",$C738&amp;": "&amp;A738,IF($C738&amp;": "&amp;A738='Calculator - Dropdowns'!$D$6,$C738&amp;": "&amp;A738,"")))</f>
        <v>BEng Civil Engineering: UFN3ECSECS08</v>
      </c>
      <c r="I738" s="17" t="str">
        <f>IF(Table1[[#This Row],[Department]]="","",IF('Calculator - Dropdowns'!$D$5="Postgraduate Taught or Undergraduate",$B738,IF($B738='Calculator - Dropdowns'!$D$5,$B738,"")))</f>
        <v>Undergraduate</v>
      </c>
      <c r="J738" s="17" t="str">
        <f>IF(Table1[[#This Row],[Faculty]]="","",IF('Calculator - Dropdowns'!$D$4="Department",$D738,IF($D738='Calculator - Dropdowns'!$D$4,$D738,"")))</f>
        <v>Engineering</v>
      </c>
      <c r="K738" s="17" t="str">
        <f>IF('Calculator - Dropdowns'!$D$3="Faculty",$E738,IF('Calculator - Dropdowns'!$D$3=E738,E738,""))</f>
        <v>Faculty of Environment, Science and Economy</v>
      </c>
    </row>
    <row r="739" spans="1:11" x14ac:dyDescent="0.2">
      <c r="A739" s="11" t="s">
        <v>1032</v>
      </c>
      <c r="B739" s="11" t="s">
        <v>31936</v>
      </c>
      <c r="C739" s="11" t="s">
        <v>1033</v>
      </c>
      <c r="D739" s="11" t="s">
        <v>409</v>
      </c>
      <c r="E739" s="11" t="s">
        <v>82</v>
      </c>
      <c r="H739" s="17" t="str">
        <f>IF(Table1[[#This Row],[Undergraduate or Postgraduate]]="","",IF('Calculator - Dropdowns'!$D$6="Programme",$C739&amp;": "&amp;A739,IF($C739&amp;": "&amp;A739='Calculator - Dropdowns'!$D$6,$C739&amp;": "&amp;A739,"")))</f>
        <v>BEng Mechanical Engineering: UFN3ECSECS09</v>
      </c>
      <c r="I739" s="17" t="str">
        <f>IF(Table1[[#This Row],[Department]]="","",IF('Calculator - Dropdowns'!$D$5="Postgraduate Taught or Undergraduate",$B739,IF($B739='Calculator - Dropdowns'!$D$5,$B739,"")))</f>
        <v>Undergraduate</v>
      </c>
      <c r="J739" s="17" t="str">
        <f>IF(Table1[[#This Row],[Faculty]]="","",IF('Calculator - Dropdowns'!$D$4="Department",$D739,IF($D739='Calculator - Dropdowns'!$D$4,$D739,"")))</f>
        <v>Engineering</v>
      </c>
      <c r="K739" s="17" t="str">
        <f>IF('Calculator - Dropdowns'!$D$3="Faculty",$E739,IF('Calculator - Dropdowns'!$D$3=E739,E739,""))</f>
        <v>Faculty of Environment, Science and Economy</v>
      </c>
    </row>
    <row r="740" spans="1:11" x14ac:dyDescent="0.2">
      <c r="A740" s="11" t="s">
        <v>1034</v>
      </c>
      <c r="B740" s="11" t="s">
        <v>31936</v>
      </c>
      <c r="C740" s="11" t="s">
        <v>1035</v>
      </c>
      <c r="D740" s="11" t="s">
        <v>409</v>
      </c>
      <c r="E740" s="11" t="s">
        <v>82</v>
      </c>
      <c r="H740" s="17" t="str">
        <f>IF(Table1[[#This Row],[Undergraduate or Postgraduate]]="","",IF('Calculator - Dropdowns'!$D$6="Programme",$C740&amp;": "&amp;A740,IF($C740&amp;": "&amp;A740='Calculator - Dropdowns'!$D$6,$C740&amp;": "&amp;A740,"")))</f>
        <v>BEng Electronic Engineering: UFN3ECSECS10</v>
      </c>
      <c r="I740" s="17" t="str">
        <f>IF(Table1[[#This Row],[Department]]="","",IF('Calculator - Dropdowns'!$D$5="Postgraduate Taught or Undergraduate",$B740,IF($B740='Calculator - Dropdowns'!$D$5,$B740,"")))</f>
        <v>Undergraduate</v>
      </c>
      <c r="J740" s="17" t="str">
        <f>IF(Table1[[#This Row],[Faculty]]="","",IF('Calculator - Dropdowns'!$D$4="Department",$D740,IF($D740='Calculator - Dropdowns'!$D$4,$D740,"")))</f>
        <v>Engineering</v>
      </c>
      <c r="K740" s="17" t="str">
        <f>IF('Calculator - Dropdowns'!$D$3="Faculty",$E740,IF('Calculator - Dropdowns'!$D$3=E740,E740,""))</f>
        <v>Faculty of Environment, Science and Economy</v>
      </c>
    </row>
    <row r="741" spans="1:11" x14ac:dyDescent="0.2">
      <c r="A741" s="11" t="s">
        <v>1036</v>
      </c>
      <c r="B741" s="11" t="s">
        <v>31936</v>
      </c>
      <c r="C741" s="11" t="s">
        <v>1037</v>
      </c>
      <c r="D741" s="11" t="s">
        <v>409</v>
      </c>
      <c r="E741" s="11" t="s">
        <v>82</v>
      </c>
      <c r="H741" s="17" t="str">
        <f>IF(Table1[[#This Row],[Undergraduate or Postgraduate]]="","",IF('Calculator - Dropdowns'!$D$6="Programme",$C741&amp;": "&amp;A741,IF($C741&amp;": "&amp;A741='Calculator - Dropdowns'!$D$6,$C741&amp;": "&amp;A741,"")))</f>
        <v>BEng Materials Engineering: UFN3ECSECS11</v>
      </c>
      <c r="I741" s="17" t="str">
        <f>IF(Table1[[#This Row],[Department]]="","",IF('Calculator - Dropdowns'!$D$5="Postgraduate Taught or Undergraduate",$B741,IF($B741='Calculator - Dropdowns'!$D$5,$B741,"")))</f>
        <v>Undergraduate</v>
      </c>
      <c r="J741" s="17" t="str">
        <f>IF(Table1[[#This Row],[Faculty]]="","",IF('Calculator - Dropdowns'!$D$4="Department",$D741,IF($D741='Calculator - Dropdowns'!$D$4,$D741,"")))</f>
        <v>Engineering</v>
      </c>
      <c r="K741" s="17" t="str">
        <f>IF('Calculator - Dropdowns'!$D$3="Faculty",$E741,IF('Calculator - Dropdowns'!$D$3=E741,E741,""))</f>
        <v>Faculty of Environment, Science and Economy</v>
      </c>
    </row>
    <row r="742" spans="1:11" x14ac:dyDescent="0.2">
      <c r="A742" s="11" t="s">
        <v>1038</v>
      </c>
      <c r="B742" s="11" t="s">
        <v>31936</v>
      </c>
      <c r="C742" s="11" t="s">
        <v>1039</v>
      </c>
      <c r="D742" s="11" t="s">
        <v>409</v>
      </c>
      <c r="E742" s="11" t="s">
        <v>82</v>
      </c>
      <c r="H742" s="17" t="str">
        <f>IF(Table1[[#This Row],[Undergraduate or Postgraduate]]="","",IF('Calculator - Dropdowns'!$D$6="Programme",$C742&amp;": "&amp;A742,IF($C742&amp;": "&amp;A742='Calculator - Dropdowns'!$D$6,$C742&amp;": "&amp;A742,"")))</f>
        <v>BEng Electronic Engineering and Computer Science: UFN3ECSECS12</v>
      </c>
      <c r="I742" s="17" t="str">
        <f>IF(Table1[[#This Row],[Department]]="","",IF('Calculator - Dropdowns'!$D$5="Postgraduate Taught or Undergraduate",$B742,IF($B742='Calculator - Dropdowns'!$D$5,$B742,"")))</f>
        <v>Undergraduate</v>
      </c>
      <c r="J742" s="17" t="str">
        <f>IF(Table1[[#This Row],[Faculty]]="","",IF('Calculator - Dropdowns'!$D$4="Department",$D742,IF($D742='Calculator - Dropdowns'!$D$4,$D742,"")))</f>
        <v>Engineering</v>
      </c>
      <c r="K742" s="17" t="str">
        <f>IF('Calculator - Dropdowns'!$D$3="Faculty",$E742,IF('Calculator - Dropdowns'!$D$3=E742,E742,""))</f>
        <v>Faculty of Environment, Science and Economy</v>
      </c>
    </row>
    <row r="743" spans="1:11" x14ac:dyDescent="0.2">
      <c r="A743" s="11" t="s">
        <v>1040</v>
      </c>
      <c r="B743" s="11" t="s">
        <v>31936</v>
      </c>
      <c r="C743" s="11" t="s">
        <v>1041</v>
      </c>
      <c r="D743" s="11" t="s">
        <v>409</v>
      </c>
      <c r="E743" s="11" t="s">
        <v>82</v>
      </c>
      <c r="H743" s="17" t="str">
        <f>IF(Table1[[#This Row],[Undergraduate or Postgraduate]]="","",IF('Calculator - Dropdowns'!$D$6="Programme",$C743&amp;": "&amp;A743,IF($C743&amp;": "&amp;A743='Calculator - Dropdowns'!$D$6,$C743&amp;": "&amp;A743,"")))</f>
        <v>BEng Civil Engineering with International Year One: UFN3ECSINT01</v>
      </c>
      <c r="I743" s="17" t="str">
        <f>IF(Table1[[#This Row],[Department]]="","",IF('Calculator - Dropdowns'!$D$5="Postgraduate Taught or Undergraduate",$B743,IF($B743='Calculator - Dropdowns'!$D$5,$B743,"")))</f>
        <v>Undergraduate</v>
      </c>
      <c r="J743" s="17" t="str">
        <f>IF(Table1[[#This Row],[Faculty]]="","",IF('Calculator - Dropdowns'!$D$4="Department",$D743,IF($D743='Calculator - Dropdowns'!$D$4,$D743,"")))</f>
        <v>Engineering</v>
      </c>
      <c r="K743" s="17" t="str">
        <f>IF('Calculator - Dropdowns'!$D$3="Faculty",$E743,IF('Calculator - Dropdowns'!$D$3=E743,E743,""))</f>
        <v>Faculty of Environment, Science and Economy</v>
      </c>
    </row>
    <row r="744" spans="1:11" x14ac:dyDescent="0.2">
      <c r="A744" s="11" t="s">
        <v>1042</v>
      </c>
      <c r="B744" s="11" t="s">
        <v>31936</v>
      </c>
      <c r="C744" s="11" t="s">
        <v>1043</v>
      </c>
      <c r="D744" s="11" t="s">
        <v>409</v>
      </c>
      <c r="E744" s="11" t="s">
        <v>82</v>
      </c>
      <c r="H744" s="17" t="str">
        <f>IF(Table1[[#This Row],[Undergraduate or Postgraduate]]="","",IF('Calculator - Dropdowns'!$D$6="Programme",$C744&amp;": "&amp;A744,IF($C744&amp;": "&amp;A744='Calculator - Dropdowns'!$D$6,$C744&amp;": "&amp;A744,"")))</f>
        <v>BEng Electronic Engineering with International Year One: UFN3ECSINT02</v>
      </c>
      <c r="I744" s="17" t="str">
        <f>IF(Table1[[#This Row],[Department]]="","",IF('Calculator - Dropdowns'!$D$5="Postgraduate Taught or Undergraduate",$B744,IF($B744='Calculator - Dropdowns'!$D$5,$B744,"")))</f>
        <v>Undergraduate</v>
      </c>
      <c r="J744" s="17" t="str">
        <f>IF(Table1[[#This Row],[Faculty]]="","",IF('Calculator - Dropdowns'!$D$4="Department",$D744,IF($D744='Calculator - Dropdowns'!$D$4,$D744,"")))</f>
        <v>Engineering</v>
      </c>
      <c r="K744" s="17" t="str">
        <f>IF('Calculator - Dropdowns'!$D$3="Faculty",$E744,IF('Calculator - Dropdowns'!$D$3=E744,E744,""))</f>
        <v>Faculty of Environment, Science and Economy</v>
      </c>
    </row>
    <row r="745" spans="1:11" ht="25.5" x14ac:dyDescent="0.2">
      <c r="A745" s="11" t="s">
        <v>1044</v>
      </c>
      <c r="B745" s="11" t="s">
        <v>31936</v>
      </c>
      <c r="C745" s="11" t="s">
        <v>1045</v>
      </c>
      <c r="D745" s="11" t="s">
        <v>409</v>
      </c>
      <c r="E745" s="11" t="s">
        <v>82</v>
      </c>
      <c r="H745" s="17" t="str">
        <f>IF(Table1[[#This Row],[Undergraduate or Postgraduate]]="","",IF('Calculator - Dropdowns'!$D$6="Programme",$C745&amp;": "&amp;A745,IF($C745&amp;": "&amp;A745='Calculator - Dropdowns'!$D$6,$C745&amp;": "&amp;A745,"")))</f>
        <v>BEng Electronic Engineering and Computer Science with International Year One: UFN3ECSINT03</v>
      </c>
      <c r="I745" s="17" t="str">
        <f>IF(Table1[[#This Row],[Department]]="","",IF('Calculator - Dropdowns'!$D$5="Postgraduate Taught or Undergraduate",$B745,IF($B745='Calculator - Dropdowns'!$D$5,$B745,"")))</f>
        <v>Undergraduate</v>
      </c>
      <c r="J745" s="17" t="str">
        <f>IF(Table1[[#This Row],[Faculty]]="","",IF('Calculator - Dropdowns'!$D$4="Department",$D745,IF($D745='Calculator - Dropdowns'!$D$4,$D745,"")))</f>
        <v>Engineering</v>
      </c>
      <c r="K745" s="17" t="str">
        <f>IF('Calculator - Dropdowns'!$D$3="Faculty",$E745,IF('Calculator - Dropdowns'!$D$3=E745,E745,""))</f>
        <v>Faculty of Environment, Science and Economy</v>
      </c>
    </row>
    <row r="746" spans="1:11" x14ac:dyDescent="0.2">
      <c r="A746" s="11" t="s">
        <v>1046</v>
      </c>
      <c r="B746" s="11" t="s">
        <v>31936</v>
      </c>
      <c r="C746" s="11" t="s">
        <v>1047</v>
      </c>
      <c r="D746" s="11" t="s">
        <v>409</v>
      </c>
      <c r="E746" s="11" t="s">
        <v>82</v>
      </c>
      <c r="H746" s="17" t="str">
        <f>IF(Table1[[#This Row],[Undergraduate or Postgraduate]]="","",IF('Calculator - Dropdowns'!$D$6="Programme",$C746&amp;": "&amp;A746,IF($C746&amp;": "&amp;A746='Calculator - Dropdowns'!$D$6,$C746&amp;": "&amp;A746,"")))</f>
        <v>BEng Engineering with International Year One: UFN3ECSINT04</v>
      </c>
      <c r="I746" s="17" t="str">
        <f>IF(Table1[[#This Row],[Department]]="","",IF('Calculator - Dropdowns'!$D$5="Postgraduate Taught or Undergraduate",$B746,IF($B746='Calculator - Dropdowns'!$D$5,$B746,"")))</f>
        <v>Undergraduate</v>
      </c>
      <c r="J746" s="17" t="str">
        <f>IF(Table1[[#This Row],[Faculty]]="","",IF('Calculator - Dropdowns'!$D$4="Department",$D746,IF($D746='Calculator - Dropdowns'!$D$4,$D746,"")))</f>
        <v>Engineering</v>
      </c>
      <c r="K746" s="17" t="str">
        <f>IF('Calculator - Dropdowns'!$D$3="Faculty",$E746,IF('Calculator - Dropdowns'!$D$3=E746,E746,""))</f>
        <v>Faculty of Environment, Science and Economy</v>
      </c>
    </row>
    <row r="747" spans="1:11" ht="25.5" x14ac:dyDescent="0.2">
      <c r="A747" s="11" t="s">
        <v>1048</v>
      </c>
      <c r="B747" s="11" t="s">
        <v>31936</v>
      </c>
      <c r="C747" s="11" t="s">
        <v>1049</v>
      </c>
      <c r="D747" s="11" t="s">
        <v>409</v>
      </c>
      <c r="E747" s="11" t="s">
        <v>82</v>
      </c>
      <c r="H747" s="17" t="str">
        <f>IF(Table1[[#This Row],[Undergraduate or Postgraduate]]="","",IF('Calculator - Dropdowns'!$D$6="Programme",$C747&amp;": "&amp;A747,IF($C747&amp;": "&amp;A747='Calculator - Dropdowns'!$D$6,$C747&amp;": "&amp;A747,"")))</f>
        <v>BEng Engineering and Management with International Year One: UFN3ECSINT05</v>
      </c>
      <c r="I747" s="17" t="str">
        <f>IF(Table1[[#This Row],[Department]]="","",IF('Calculator - Dropdowns'!$D$5="Postgraduate Taught or Undergraduate",$B747,IF($B747='Calculator - Dropdowns'!$D$5,$B747,"")))</f>
        <v>Undergraduate</v>
      </c>
      <c r="J747" s="17" t="str">
        <f>IF(Table1[[#This Row],[Faculty]]="","",IF('Calculator - Dropdowns'!$D$4="Department",$D747,IF($D747='Calculator - Dropdowns'!$D$4,$D747,"")))</f>
        <v>Engineering</v>
      </c>
      <c r="K747" s="17" t="str">
        <f>IF('Calculator - Dropdowns'!$D$3="Faculty",$E747,IF('Calculator - Dropdowns'!$D$3=E747,E747,""))</f>
        <v>Faculty of Environment, Science and Economy</v>
      </c>
    </row>
    <row r="748" spans="1:11" x14ac:dyDescent="0.2">
      <c r="A748" s="11" t="s">
        <v>1050</v>
      </c>
      <c r="B748" s="11" t="s">
        <v>31936</v>
      </c>
      <c r="C748" s="11" t="s">
        <v>1051</v>
      </c>
      <c r="D748" s="11" t="s">
        <v>409</v>
      </c>
      <c r="E748" s="11" t="s">
        <v>82</v>
      </c>
      <c r="H748" s="17" t="str">
        <f>IF(Table1[[#This Row],[Undergraduate or Postgraduate]]="","",IF('Calculator - Dropdowns'!$D$6="Programme",$C748&amp;": "&amp;A748,IF($C748&amp;": "&amp;A748='Calculator - Dropdowns'!$D$6,$C748&amp;": "&amp;A748,"")))</f>
        <v>BEng Materials Engineering with International Year One: UFN3ECSINT06</v>
      </c>
      <c r="I748" s="17" t="str">
        <f>IF(Table1[[#This Row],[Department]]="","",IF('Calculator - Dropdowns'!$D$5="Postgraduate Taught or Undergraduate",$B748,IF($B748='Calculator - Dropdowns'!$D$5,$B748,"")))</f>
        <v>Undergraduate</v>
      </c>
      <c r="J748" s="17" t="str">
        <f>IF(Table1[[#This Row],[Faculty]]="","",IF('Calculator - Dropdowns'!$D$4="Department",$D748,IF($D748='Calculator - Dropdowns'!$D$4,$D748,"")))</f>
        <v>Engineering</v>
      </c>
      <c r="K748" s="17" t="str">
        <f>IF('Calculator - Dropdowns'!$D$3="Faculty",$E748,IF('Calculator - Dropdowns'!$D$3=E748,E748,""))</f>
        <v>Faculty of Environment, Science and Economy</v>
      </c>
    </row>
    <row r="749" spans="1:11" x14ac:dyDescent="0.2">
      <c r="A749" s="11" t="s">
        <v>1052</v>
      </c>
      <c r="B749" s="11" t="s">
        <v>31936</v>
      </c>
      <c r="C749" s="11" t="s">
        <v>1053</v>
      </c>
      <c r="D749" s="11" t="s">
        <v>409</v>
      </c>
      <c r="E749" s="11" t="s">
        <v>82</v>
      </c>
      <c r="H749" s="17" t="str">
        <f>IF(Table1[[#This Row],[Undergraduate or Postgraduate]]="","",IF('Calculator - Dropdowns'!$D$6="Programme",$C749&amp;": "&amp;A749,IF($C749&amp;": "&amp;A749='Calculator - Dropdowns'!$D$6,$C749&amp;": "&amp;A749,"")))</f>
        <v>BEng Mechanical Engineering with International Year One: UFN3ECSINT07</v>
      </c>
      <c r="I749" s="17" t="str">
        <f>IF(Table1[[#This Row],[Department]]="","",IF('Calculator - Dropdowns'!$D$5="Postgraduate Taught or Undergraduate",$B749,IF($B749='Calculator - Dropdowns'!$D$5,$B749,"")))</f>
        <v>Undergraduate</v>
      </c>
      <c r="J749" s="17" t="str">
        <f>IF(Table1[[#This Row],[Faculty]]="","",IF('Calculator - Dropdowns'!$D$4="Department",$D749,IF($D749='Calculator - Dropdowns'!$D$4,$D749,"")))</f>
        <v>Engineering</v>
      </c>
      <c r="K749" s="17" t="str">
        <f>IF('Calculator - Dropdowns'!$D$3="Faculty",$E749,IF('Calculator - Dropdowns'!$D$3=E749,E749,""))</f>
        <v>Faculty of Environment, Science and Economy</v>
      </c>
    </row>
    <row r="750" spans="1:11" x14ac:dyDescent="0.2">
      <c r="A750" s="11" t="s">
        <v>1079</v>
      </c>
      <c r="B750" s="11" t="s">
        <v>31936</v>
      </c>
      <c r="C750" s="11" t="s">
        <v>1080</v>
      </c>
      <c r="D750" s="11" t="s">
        <v>409</v>
      </c>
      <c r="E750" s="11" t="s">
        <v>82</v>
      </c>
      <c r="H750" s="17" t="str">
        <f>IF(Table1[[#This Row],[Undergraduate or Postgraduate]]="","",IF('Calculator - Dropdowns'!$D$6="Programme",$C750&amp;": "&amp;A750,IF($C750&amp;": "&amp;A750='Calculator - Dropdowns'!$D$6,$C750&amp;": "&amp;A750,"")))</f>
        <v>BSc Renewable Energy - Cornwall: UFS3CSMCSMCB</v>
      </c>
      <c r="I750" s="17" t="str">
        <f>IF(Table1[[#This Row],[Department]]="","",IF('Calculator - Dropdowns'!$D$5="Postgraduate Taught or Undergraduate",$B750,IF($B750='Calculator - Dropdowns'!$D$5,$B750,"")))</f>
        <v>Undergraduate</v>
      </c>
      <c r="J750" s="17" t="str">
        <f>IF(Table1[[#This Row],[Faculty]]="","",IF('Calculator - Dropdowns'!$D$4="Department",$D750,IF($D750='Calculator - Dropdowns'!$D$4,$D750,"")))</f>
        <v>Engineering</v>
      </c>
      <c r="K750" s="17" t="str">
        <f>IF('Calculator - Dropdowns'!$D$3="Faculty",$E750,IF('Calculator - Dropdowns'!$D$3=E750,E750,""))</f>
        <v>Faculty of Environment, Science and Economy</v>
      </c>
    </row>
    <row r="751" spans="1:11" x14ac:dyDescent="0.2">
      <c r="A751" s="11" t="s">
        <v>1097</v>
      </c>
      <c r="B751" s="11" t="s">
        <v>31936</v>
      </c>
      <c r="C751" s="11" t="s">
        <v>1098</v>
      </c>
      <c r="D751" s="11" t="s">
        <v>409</v>
      </c>
      <c r="E751" s="11" t="s">
        <v>82</v>
      </c>
      <c r="H751" s="17" t="str">
        <f>IF(Table1[[#This Row],[Undergraduate or Postgraduate]]="","",IF('Calculator - Dropdowns'!$D$6="Programme",$C751&amp;": "&amp;A751,IF($C751&amp;": "&amp;A751='Calculator - Dropdowns'!$D$6,$C751&amp;": "&amp;A751,"")))</f>
        <v>BSc Sustainable Energy Futures - Cornwall: UFS3ECSECSCA</v>
      </c>
      <c r="I751" s="17" t="str">
        <f>IF(Table1[[#This Row],[Department]]="","",IF('Calculator - Dropdowns'!$D$5="Postgraduate Taught or Undergraduate",$B751,IF($B751='Calculator - Dropdowns'!$D$5,$B751,"")))</f>
        <v>Undergraduate</v>
      </c>
      <c r="J751" s="17" t="str">
        <f>IF(Table1[[#This Row],[Faculty]]="","",IF('Calculator - Dropdowns'!$D$4="Department",$D751,IF($D751='Calculator - Dropdowns'!$D$4,$D751,"")))</f>
        <v>Engineering</v>
      </c>
      <c r="K751" s="17" t="str">
        <f>IF('Calculator - Dropdowns'!$D$3="Faculty",$E751,IF('Calculator - Dropdowns'!$D$3=E751,E751,""))</f>
        <v>Faculty of Environment, Science and Economy</v>
      </c>
    </row>
    <row r="752" spans="1:11" x14ac:dyDescent="0.2">
      <c r="A752" s="11" t="s">
        <v>1205</v>
      </c>
      <c r="B752" s="11" t="s">
        <v>31936</v>
      </c>
      <c r="C752" s="11" t="s">
        <v>1206</v>
      </c>
      <c r="D752" s="11" t="s">
        <v>32190</v>
      </c>
      <c r="E752" s="11" t="s">
        <v>82</v>
      </c>
      <c r="H752" s="17" t="str">
        <f>IF(Table1[[#This Row],[Undergraduate or Postgraduate]]="","",IF('Calculator - Dropdowns'!$D$6="Programme",$C752&amp;": "&amp;A752,IF($C752&amp;": "&amp;A752='Calculator - Dropdowns'!$D$6,$C752&amp;": "&amp;A752,"")))</f>
        <v>BSc Finance: UFS3SBESBE16</v>
      </c>
      <c r="I752" s="17" t="str">
        <f>IF(Table1[[#This Row],[Department]]="","",IF('Calculator - Dropdowns'!$D$5="Postgraduate Taught or Undergraduate",$B752,IF($B752='Calculator - Dropdowns'!$D$5,$B752,"")))</f>
        <v>Undergraduate</v>
      </c>
      <c r="J752" s="17" t="str">
        <f>IF(Table1[[#This Row],[Faculty]]="","",IF('Calculator - Dropdowns'!$D$4="Department",$D752,IF($D752='Calculator - Dropdowns'!$D$4,$D752,"")))</f>
        <v>Centre for Finance and Investment (Xfi)</v>
      </c>
      <c r="K752" s="17" t="str">
        <f>IF('Calculator - Dropdowns'!$D$3="Faculty",$E752,IF('Calculator - Dropdowns'!$D$3=E752,E752,""))</f>
        <v>Faculty of Environment, Science and Economy</v>
      </c>
    </row>
    <row r="753" spans="1:11" x14ac:dyDescent="0.2">
      <c r="A753" s="11" t="s">
        <v>1207</v>
      </c>
      <c r="B753" s="11" t="s">
        <v>31936</v>
      </c>
      <c r="C753" s="11" t="s">
        <v>1208</v>
      </c>
      <c r="D753" s="11" t="s">
        <v>32190</v>
      </c>
      <c r="E753" s="11" t="s">
        <v>82</v>
      </c>
      <c r="H753" s="17" t="str">
        <f>IF(Table1[[#This Row],[Undergraduate or Postgraduate]]="","",IF('Calculator - Dropdowns'!$D$6="Programme",$C753&amp;": "&amp;A753,IF($C753&amp;": "&amp;A753='Calculator - Dropdowns'!$D$6,$C753&amp;": "&amp;A753,"")))</f>
        <v>BSc Finance: Investment Banking: UFS3SBESBE17</v>
      </c>
      <c r="I753" s="17" t="str">
        <f>IF(Table1[[#This Row],[Department]]="","",IF('Calculator - Dropdowns'!$D$5="Postgraduate Taught or Undergraduate",$B753,IF($B753='Calculator - Dropdowns'!$D$5,$B753,"")))</f>
        <v>Undergraduate</v>
      </c>
      <c r="J753" s="17" t="str">
        <f>IF(Table1[[#This Row],[Faculty]]="","",IF('Calculator - Dropdowns'!$D$4="Department",$D753,IF($D753='Calculator - Dropdowns'!$D$4,$D753,"")))</f>
        <v>Centre for Finance and Investment (Xfi)</v>
      </c>
      <c r="K753" s="17" t="str">
        <f>IF('Calculator - Dropdowns'!$D$3="Faculty",$E753,IF('Calculator - Dropdowns'!$D$3=E753,E753,""))</f>
        <v>Faculty of Environment, Science and Economy</v>
      </c>
    </row>
    <row r="754" spans="1:11" x14ac:dyDescent="0.2">
      <c r="A754" s="11" t="s">
        <v>1209</v>
      </c>
      <c r="B754" s="11" t="s">
        <v>31936</v>
      </c>
      <c r="C754" s="11" t="s">
        <v>1210</v>
      </c>
      <c r="D754" s="11" t="s">
        <v>32190</v>
      </c>
      <c r="E754" s="11" t="s">
        <v>82</v>
      </c>
      <c r="H754" s="17" t="str">
        <f>IF(Table1[[#This Row],[Undergraduate or Postgraduate]]="","",IF('Calculator - Dropdowns'!$D$6="Programme",$C754&amp;": "&amp;A754,IF($C754&amp;": "&amp;A754='Calculator - Dropdowns'!$D$6,$C754&amp;": "&amp;A754,"")))</f>
        <v>BSc Finance: Business Management: UFS3SBESBE18</v>
      </c>
      <c r="I754" s="17" t="str">
        <f>IF(Table1[[#This Row],[Department]]="","",IF('Calculator - Dropdowns'!$D$5="Postgraduate Taught or Undergraduate",$B754,IF($B754='Calculator - Dropdowns'!$D$5,$B754,"")))</f>
        <v>Undergraduate</v>
      </c>
      <c r="J754" s="17" t="str">
        <f>IF(Table1[[#This Row],[Faculty]]="","",IF('Calculator - Dropdowns'!$D$4="Department",$D754,IF($D754='Calculator - Dropdowns'!$D$4,$D754,"")))</f>
        <v>Centre for Finance and Investment (Xfi)</v>
      </c>
      <c r="K754" s="17" t="str">
        <f>IF('Calculator - Dropdowns'!$D$3="Faculty",$E754,IF('Calculator - Dropdowns'!$D$3=E754,E754,""))</f>
        <v>Faculty of Environment, Science and Economy</v>
      </c>
    </row>
    <row r="755" spans="1:11" x14ac:dyDescent="0.2">
      <c r="A755" s="11" t="s">
        <v>1211</v>
      </c>
      <c r="B755" s="11" t="s">
        <v>31936</v>
      </c>
      <c r="C755" s="11" t="s">
        <v>1212</v>
      </c>
      <c r="D755" s="11" t="s">
        <v>32190</v>
      </c>
      <c r="E755" s="11" t="s">
        <v>82</v>
      </c>
      <c r="H755" s="17" t="str">
        <f>IF(Table1[[#This Row],[Undergraduate or Postgraduate]]="","",IF('Calculator - Dropdowns'!$D$6="Programme",$C755&amp;": "&amp;A755,IF($C755&amp;": "&amp;A755='Calculator - Dropdowns'!$D$6,$C755&amp;": "&amp;A755,"")))</f>
        <v>BSc Finance: Data Science: UFS3SBESBE19</v>
      </c>
      <c r="I755" s="17" t="str">
        <f>IF(Table1[[#This Row],[Department]]="","",IF('Calculator - Dropdowns'!$D$5="Postgraduate Taught or Undergraduate",$B755,IF($B755='Calculator - Dropdowns'!$D$5,$B755,"")))</f>
        <v>Undergraduate</v>
      </c>
      <c r="J755" s="17" t="str">
        <f>IF(Table1[[#This Row],[Faculty]]="","",IF('Calculator - Dropdowns'!$D$4="Department",$D755,IF($D755='Calculator - Dropdowns'!$D$4,$D755,"")))</f>
        <v>Centre for Finance and Investment (Xfi)</v>
      </c>
      <c r="K755" s="17" t="str">
        <f>IF('Calculator - Dropdowns'!$D$3="Faculty",$E755,IF('Calculator - Dropdowns'!$D$3=E755,E755,""))</f>
        <v>Faculty of Environment, Science and Economy</v>
      </c>
    </row>
    <row r="756" spans="1:11" x14ac:dyDescent="0.2">
      <c r="A756" s="11" t="s">
        <v>1213</v>
      </c>
      <c r="B756" s="11" t="s">
        <v>31936</v>
      </c>
      <c r="C756" s="11" t="s">
        <v>1214</v>
      </c>
      <c r="D756" s="11" t="s">
        <v>32190</v>
      </c>
      <c r="E756" s="11" t="s">
        <v>82</v>
      </c>
      <c r="H756" s="17" t="str">
        <f>IF(Table1[[#This Row],[Undergraduate or Postgraduate]]="","",IF('Calculator - Dropdowns'!$D$6="Programme",$C756&amp;": "&amp;A756,IF($C756&amp;": "&amp;A756='Calculator - Dropdowns'!$D$6,$C756&amp;": "&amp;A756,"")))</f>
        <v>BSc Finance Studies: UFS3SBESBE20</v>
      </c>
      <c r="I756" s="17" t="str">
        <f>IF(Table1[[#This Row],[Department]]="","",IF('Calculator - Dropdowns'!$D$5="Postgraduate Taught or Undergraduate",$B756,IF($B756='Calculator - Dropdowns'!$D$5,$B756,"")))</f>
        <v>Undergraduate</v>
      </c>
      <c r="J756" s="17" t="str">
        <f>IF(Table1[[#This Row],[Faculty]]="","",IF('Calculator - Dropdowns'!$D$4="Department",$D756,IF($D756='Calculator - Dropdowns'!$D$4,$D756,"")))</f>
        <v>Centre for Finance and Investment (Xfi)</v>
      </c>
      <c r="K756" s="17" t="str">
        <f>IF('Calculator - Dropdowns'!$D$3="Faculty",$E756,IF('Calculator - Dropdowns'!$D$3=E756,E756,""))</f>
        <v>Faculty of Environment, Science and Economy</v>
      </c>
    </row>
    <row r="757" spans="1:11" x14ac:dyDescent="0.2">
      <c r="A757" s="11" t="s">
        <v>1077</v>
      </c>
      <c r="B757" s="11" t="s">
        <v>31936</v>
      </c>
      <c r="C757" s="11" t="s">
        <v>1078</v>
      </c>
      <c r="D757" s="11" t="s">
        <v>392</v>
      </c>
      <c r="E757" s="11" t="s">
        <v>82</v>
      </c>
      <c r="H757" s="17" t="str">
        <f>IF(Table1[[#This Row],[Undergraduate or Postgraduate]]="","",IF('Calculator - Dropdowns'!$D$6="Programme",$C757&amp;": "&amp;A757,IF($C757&amp;": "&amp;A757='Calculator - Dropdowns'!$D$6,$C757&amp;": "&amp;A757,"")))</f>
        <v>BSc Applied Geology - Cornwall: UFS3CSMCSMCA</v>
      </c>
      <c r="I757" s="17" t="str">
        <f>IF(Table1[[#This Row],[Department]]="","",IF('Calculator - Dropdowns'!$D$5="Postgraduate Taught or Undergraduate",$B757,IF($B757='Calculator - Dropdowns'!$D$5,$B757,"")))</f>
        <v>Undergraduate</v>
      </c>
      <c r="J757" s="17" t="str">
        <f>IF(Table1[[#This Row],[Faculty]]="","",IF('Calculator - Dropdowns'!$D$4="Department",$D757,IF($D757='Calculator - Dropdowns'!$D$4,$D757,"")))</f>
        <v>Geology</v>
      </c>
      <c r="K757" s="17" t="str">
        <f>IF('Calculator - Dropdowns'!$D$3="Faculty",$E757,IF('Calculator - Dropdowns'!$D$3=E757,E757,""))</f>
        <v>Faculty of Environment, Science and Economy</v>
      </c>
    </row>
    <row r="758" spans="1:11" x14ac:dyDescent="0.2">
      <c r="A758" s="11" t="s">
        <v>1081</v>
      </c>
      <c r="B758" s="11" t="s">
        <v>31936</v>
      </c>
      <c r="C758" s="11" t="s">
        <v>1082</v>
      </c>
      <c r="D758" s="11" t="s">
        <v>392</v>
      </c>
      <c r="E758" s="11" t="s">
        <v>82</v>
      </c>
      <c r="H758" s="17" t="str">
        <f>IF(Table1[[#This Row],[Undergraduate or Postgraduate]]="","",IF('Calculator - Dropdowns'!$D$6="Programme",$C758&amp;": "&amp;A758,IF($C758&amp;": "&amp;A758='Calculator - Dropdowns'!$D$6,$C758&amp;": "&amp;A758,"")))</f>
        <v>BSc Engineering Geology and Geotechnics - Cornwall: UFS3CSMCSMCC</v>
      </c>
      <c r="I758" s="17" t="str">
        <f>IF(Table1[[#This Row],[Department]]="","",IF('Calculator - Dropdowns'!$D$5="Postgraduate Taught or Undergraduate",$B758,IF($B758='Calculator - Dropdowns'!$D$5,$B758,"")))</f>
        <v>Undergraduate</v>
      </c>
      <c r="J758" s="17" t="str">
        <f>IF(Table1[[#This Row],[Faculty]]="","",IF('Calculator - Dropdowns'!$D$4="Department",$D758,IF($D758='Calculator - Dropdowns'!$D$4,$D758,"")))</f>
        <v>Geology</v>
      </c>
      <c r="K758" s="17" t="str">
        <f>IF('Calculator - Dropdowns'!$D$3="Faculty",$E758,IF('Calculator - Dropdowns'!$D$3=E758,E758,""))</f>
        <v>Faculty of Environment, Science and Economy</v>
      </c>
    </row>
    <row r="759" spans="1:11" x14ac:dyDescent="0.2">
      <c r="A759" s="11" t="s">
        <v>1083</v>
      </c>
      <c r="B759" s="11" t="s">
        <v>31936</v>
      </c>
      <c r="C759" s="11" t="s">
        <v>1084</v>
      </c>
      <c r="D759" s="11" t="s">
        <v>392</v>
      </c>
      <c r="E759" s="11" t="s">
        <v>82</v>
      </c>
      <c r="H759" s="17" t="str">
        <f>IF(Table1[[#This Row],[Undergraduate or Postgraduate]]="","",IF('Calculator - Dropdowns'!$D$6="Programme",$C759&amp;": "&amp;A759,IF($C759&amp;": "&amp;A759='Calculator - Dropdowns'!$D$6,$C759&amp;": "&amp;A759,"")))</f>
        <v>BSc Geology - Cornwall: UFS3CSMCSMCF</v>
      </c>
      <c r="I759" s="17" t="str">
        <f>IF(Table1[[#This Row],[Department]]="","",IF('Calculator - Dropdowns'!$D$5="Postgraduate Taught or Undergraduate",$B759,IF($B759='Calculator - Dropdowns'!$D$5,$B759,"")))</f>
        <v>Undergraduate</v>
      </c>
      <c r="J759" s="17" t="str">
        <f>IF(Table1[[#This Row],[Faculty]]="","",IF('Calculator - Dropdowns'!$D$4="Department",$D759,IF($D759='Calculator - Dropdowns'!$D$4,$D759,"")))</f>
        <v>Geology</v>
      </c>
      <c r="K759" s="17" t="str">
        <f>IF('Calculator - Dropdowns'!$D$3="Faculty",$E759,IF('Calculator - Dropdowns'!$D$3=E759,E759,""))</f>
        <v>Faculty of Environment, Science and Economy</v>
      </c>
    </row>
    <row r="760" spans="1:11" x14ac:dyDescent="0.2">
      <c r="A760" s="11" t="s">
        <v>1085</v>
      </c>
      <c r="B760" s="11" t="s">
        <v>31936</v>
      </c>
      <c r="C760" s="11" t="s">
        <v>1086</v>
      </c>
      <c r="D760" s="11" t="s">
        <v>392</v>
      </c>
      <c r="E760" s="11" t="s">
        <v>82</v>
      </c>
      <c r="H760" s="17" t="str">
        <f>IF(Table1[[#This Row],[Undergraduate or Postgraduate]]="","",IF('Calculator - Dropdowns'!$D$6="Programme",$C760&amp;": "&amp;A760,IF($C760&amp;": "&amp;A760='Calculator - Dropdowns'!$D$6,$C760&amp;": "&amp;A760,"")))</f>
        <v>BSc Resource and Exploration Geology - Cornwall: UFS3CSMCSMCG</v>
      </c>
      <c r="I760" s="17" t="str">
        <f>IF(Table1[[#This Row],[Department]]="","",IF('Calculator - Dropdowns'!$D$5="Postgraduate Taught or Undergraduate",$B760,IF($B760='Calculator - Dropdowns'!$D$5,$B760,"")))</f>
        <v>Undergraduate</v>
      </c>
      <c r="J760" s="17" t="str">
        <f>IF(Table1[[#This Row],[Faculty]]="","",IF('Calculator - Dropdowns'!$D$4="Department",$D760,IF($D760='Calculator - Dropdowns'!$D$4,$D760,"")))</f>
        <v>Geology</v>
      </c>
      <c r="K760" s="17" t="str">
        <f>IF('Calculator - Dropdowns'!$D$3="Faculty",$E760,IF('Calculator - Dropdowns'!$D$3=E760,E760,""))</f>
        <v>Faculty of Environment, Science and Economy</v>
      </c>
    </row>
    <row r="761" spans="1:11" x14ac:dyDescent="0.2">
      <c r="A761" s="11" t="s">
        <v>1087</v>
      </c>
      <c r="B761" s="11" t="s">
        <v>31936</v>
      </c>
      <c r="C761" s="11" t="s">
        <v>1088</v>
      </c>
      <c r="D761" s="11" t="s">
        <v>392</v>
      </c>
      <c r="E761" s="11" t="s">
        <v>82</v>
      </c>
      <c r="H761" s="17" t="str">
        <f>IF(Table1[[#This Row],[Undergraduate or Postgraduate]]="","",IF('Calculator - Dropdowns'!$D$6="Programme",$C761&amp;": "&amp;A761,IF($C761&amp;": "&amp;A761='Calculator - Dropdowns'!$D$6,$C761&amp;": "&amp;A761,"")))</f>
        <v>BSc Environmental Geoscience - Cornwall: UFS3CSMCSMCH</v>
      </c>
      <c r="I761" s="17" t="str">
        <f>IF(Table1[[#This Row],[Department]]="","",IF('Calculator - Dropdowns'!$D$5="Postgraduate Taught or Undergraduate",$B761,IF($B761='Calculator - Dropdowns'!$D$5,$B761,"")))</f>
        <v>Undergraduate</v>
      </c>
      <c r="J761" s="17" t="str">
        <f>IF(Table1[[#This Row],[Faculty]]="","",IF('Calculator - Dropdowns'!$D$4="Department",$D761,IF($D761='Calculator - Dropdowns'!$D$4,$D761,"")))</f>
        <v>Geology</v>
      </c>
      <c r="K761" s="17" t="str">
        <f>IF('Calculator - Dropdowns'!$D$3="Faculty",$E761,IF('Calculator - Dropdowns'!$D$3=E761,E761,""))</f>
        <v>Faculty of Environment, Science and Economy</v>
      </c>
    </row>
    <row r="762" spans="1:11" x14ac:dyDescent="0.2">
      <c r="A762" s="11" t="s">
        <v>893</v>
      </c>
      <c r="B762" s="11" t="s">
        <v>31936</v>
      </c>
      <c r="C762" s="11" t="s">
        <v>894</v>
      </c>
      <c r="D762" s="11" t="s">
        <v>316</v>
      </c>
      <c r="E762" s="11" t="s">
        <v>82</v>
      </c>
      <c r="H762" s="17" t="str">
        <f>IF(Table1[[#This Row],[Undergraduate or Postgraduate]]="","",IF('Calculator - Dropdowns'!$D$6="Programme",$C762&amp;": "&amp;A762,IF($C762&amp;": "&amp;A762='Calculator - Dropdowns'!$D$6,$C762&amp;": "&amp;A762,"")))</f>
        <v>BA Geography: UFA3GOAGOA04</v>
      </c>
      <c r="I762" s="17" t="str">
        <f>IF(Table1[[#This Row],[Department]]="","",IF('Calculator - Dropdowns'!$D$5="Postgraduate Taught or Undergraduate",$B762,IF($B762='Calculator - Dropdowns'!$D$5,$B762,"")))</f>
        <v>Undergraduate</v>
      </c>
      <c r="J762" s="17" t="str">
        <f>IF(Table1[[#This Row],[Faculty]]="","",IF('Calculator - Dropdowns'!$D$4="Department",$D762,IF($D762='Calculator - Dropdowns'!$D$4,$D762,"")))</f>
        <v>Human Geography</v>
      </c>
      <c r="K762" s="17" t="str">
        <f>IF('Calculator - Dropdowns'!$D$3="Faculty",$E762,IF('Calculator - Dropdowns'!$D$3=E762,E762,""))</f>
        <v>Faculty of Environment, Science and Economy</v>
      </c>
    </row>
    <row r="763" spans="1:11" x14ac:dyDescent="0.2">
      <c r="A763" s="11" t="s">
        <v>989</v>
      </c>
      <c r="B763" s="11" t="s">
        <v>31936</v>
      </c>
      <c r="C763" s="11" t="s">
        <v>990</v>
      </c>
      <c r="D763" s="11" t="s">
        <v>32279</v>
      </c>
      <c r="E763" s="11" t="s">
        <v>82</v>
      </c>
      <c r="H763" s="17" t="str">
        <f>IF(Table1[[#This Row],[Undergraduate or Postgraduate]]="","",IF('Calculator - Dropdowns'!$D$6="Programme",$C763&amp;": "&amp;A763,IF($C763&amp;": "&amp;A763='Calculator - Dropdowns'!$D$6,$C763&amp;": "&amp;A763,"")))</f>
        <v>BA Business and Management: UFA3SBESBE15</v>
      </c>
      <c r="I763" s="17" t="str">
        <f>IF(Table1[[#This Row],[Department]]="","",IF('Calculator - Dropdowns'!$D$5="Postgraduate Taught or Undergraduate",$B763,IF($B763='Calculator - Dropdowns'!$D$5,$B763,"")))</f>
        <v>Undergraduate</v>
      </c>
      <c r="J763" s="17" t="str">
        <f>IF(Table1[[#This Row],[Faculty]]="","",IF('Calculator - Dropdowns'!$D$4="Department",$D763,IF($D763='Calculator - Dropdowns'!$D$4,$D763,"")))</f>
        <v>Organisational Behaviour and HRM</v>
      </c>
      <c r="K763" s="17" t="str">
        <f>IF('Calculator - Dropdowns'!$D$3="Faculty",$E763,IF('Calculator - Dropdowns'!$D$3=E763,E763,""))</f>
        <v>Faculty of Environment, Science and Economy</v>
      </c>
    </row>
    <row r="764" spans="1:11" x14ac:dyDescent="0.2">
      <c r="A764" s="11" t="s">
        <v>991</v>
      </c>
      <c r="B764" s="11" t="s">
        <v>31936</v>
      </c>
      <c r="C764" s="11" t="s">
        <v>992</v>
      </c>
      <c r="D764" s="11" t="s">
        <v>32279</v>
      </c>
      <c r="E764" s="11" t="s">
        <v>82</v>
      </c>
      <c r="H764" s="17" t="str">
        <f>IF(Table1[[#This Row],[Undergraduate or Postgraduate]]="","",IF('Calculator - Dropdowns'!$D$6="Programme",$C764&amp;": "&amp;A764,IF($C764&amp;": "&amp;A764='Calculator - Dropdowns'!$D$6,$C764&amp;": "&amp;A764,"")))</f>
        <v>BA Business Studies: UFA3SBESBE21</v>
      </c>
      <c r="I764" s="17" t="str">
        <f>IF(Table1[[#This Row],[Department]]="","",IF('Calculator - Dropdowns'!$D$5="Postgraduate Taught or Undergraduate",$B764,IF($B764='Calculator - Dropdowns'!$D$5,$B764,"")))</f>
        <v>Undergraduate</v>
      </c>
      <c r="J764" s="17" t="str">
        <f>IF(Table1[[#This Row],[Faculty]]="","",IF('Calculator - Dropdowns'!$D$4="Department",$D764,IF($D764='Calculator - Dropdowns'!$D$4,$D764,"")))</f>
        <v>Organisational Behaviour and HRM</v>
      </c>
      <c r="K764" s="17" t="str">
        <f>IF('Calculator - Dropdowns'!$D$3="Faculty",$E764,IF('Calculator - Dropdowns'!$D$3=E764,E764,""))</f>
        <v>Faculty of Environment, Science and Economy</v>
      </c>
    </row>
    <row r="765" spans="1:11" x14ac:dyDescent="0.2">
      <c r="A765" s="11" t="s">
        <v>1195</v>
      </c>
      <c r="B765" s="11" t="s">
        <v>31936</v>
      </c>
      <c r="C765" s="11" t="s">
        <v>1196</v>
      </c>
      <c r="D765" s="11" t="s">
        <v>32279</v>
      </c>
      <c r="E765" s="11" t="s">
        <v>82</v>
      </c>
      <c r="H765" s="17" t="str">
        <f>IF(Table1[[#This Row],[Undergraduate or Postgraduate]]="","",IF('Calculator - Dropdowns'!$D$6="Programme",$C765&amp;": "&amp;A765,IF($C765&amp;": "&amp;A765='Calculator - Dropdowns'!$D$6,$C765&amp;": "&amp;A765,"")))</f>
        <v>BSc Business and Management: UFS3SBESBE09</v>
      </c>
      <c r="I765" s="17" t="str">
        <f>IF(Table1[[#This Row],[Department]]="","",IF('Calculator - Dropdowns'!$D$5="Postgraduate Taught or Undergraduate",$B765,IF($B765='Calculator - Dropdowns'!$D$5,$B765,"")))</f>
        <v>Undergraduate</v>
      </c>
      <c r="J765" s="17" t="str">
        <f>IF(Table1[[#This Row],[Faculty]]="","",IF('Calculator - Dropdowns'!$D$4="Department",$D765,IF($D765='Calculator - Dropdowns'!$D$4,$D765,"")))</f>
        <v>Organisational Behaviour and HRM</v>
      </c>
      <c r="K765" s="17" t="str">
        <f>IF('Calculator - Dropdowns'!$D$3="Faculty",$E765,IF('Calculator - Dropdowns'!$D$3=E765,E765,""))</f>
        <v>Faculty of Environment, Science and Economy</v>
      </c>
    </row>
    <row r="766" spans="1:11" x14ac:dyDescent="0.2">
      <c r="A766" s="11" t="s">
        <v>1197</v>
      </c>
      <c r="B766" s="11" t="s">
        <v>31936</v>
      </c>
      <c r="C766" s="11" t="s">
        <v>32811</v>
      </c>
      <c r="D766" s="11" t="s">
        <v>32279</v>
      </c>
      <c r="E766" s="11" t="s">
        <v>82</v>
      </c>
      <c r="H766" s="17" t="str">
        <f>IF(Table1[[#This Row],[Undergraduate or Postgraduate]]="","",IF('Calculator - Dropdowns'!$D$6="Programme",$C766&amp;": "&amp;A766,IF($C766&amp;": "&amp;A766='Calculator - Dropdowns'!$D$6,$C766&amp;": "&amp;A766,"")))</f>
        <v>BSc Business and Management (Dual Degree û Inbound): UFS3SBESBE10</v>
      </c>
      <c r="I766" s="17" t="str">
        <f>IF(Table1[[#This Row],[Department]]="","",IF('Calculator - Dropdowns'!$D$5="Postgraduate Taught or Undergraduate",$B766,IF($B766='Calculator - Dropdowns'!$D$5,$B766,"")))</f>
        <v>Undergraduate</v>
      </c>
      <c r="J766" s="17" t="str">
        <f>IF(Table1[[#This Row],[Faculty]]="","",IF('Calculator - Dropdowns'!$D$4="Department",$D766,IF($D766='Calculator - Dropdowns'!$D$4,$D766,"")))</f>
        <v>Organisational Behaviour and HRM</v>
      </c>
      <c r="K766" s="17" t="str">
        <f>IF('Calculator - Dropdowns'!$D$3="Faculty",$E766,IF('Calculator - Dropdowns'!$D$3=E766,E766,""))</f>
        <v>Faculty of Environment, Science and Economy</v>
      </c>
    </row>
    <row r="767" spans="1:11" x14ac:dyDescent="0.2">
      <c r="A767" s="11" t="s">
        <v>1202</v>
      </c>
      <c r="B767" s="11" t="s">
        <v>31936</v>
      </c>
      <c r="C767" s="11" t="s">
        <v>84</v>
      </c>
      <c r="D767" s="11" t="s">
        <v>32279</v>
      </c>
      <c r="E767" s="11" t="s">
        <v>82</v>
      </c>
      <c r="H767" s="17" t="str">
        <f>IF(Table1[[#This Row],[Undergraduate or Postgraduate]]="","",IF('Calculator - Dropdowns'!$D$6="Programme",$C767&amp;": "&amp;A767,IF($C767&amp;": "&amp;A767='Calculator - Dropdowns'!$D$6,$C767&amp;": "&amp;A767,"")))</f>
        <v>BSc Business Studies: UFS3SBESBE13</v>
      </c>
      <c r="I767" s="17" t="str">
        <f>IF(Table1[[#This Row],[Department]]="","",IF('Calculator - Dropdowns'!$D$5="Postgraduate Taught or Undergraduate",$B767,IF($B767='Calculator - Dropdowns'!$D$5,$B767,"")))</f>
        <v>Undergraduate</v>
      </c>
      <c r="J767" s="17" t="str">
        <f>IF(Table1[[#This Row],[Faculty]]="","",IF('Calculator - Dropdowns'!$D$4="Department",$D767,IF($D767='Calculator - Dropdowns'!$D$4,$D767,"")))</f>
        <v>Organisational Behaviour and HRM</v>
      </c>
      <c r="K767" s="17" t="str">
        <f>IF('Calculator - Dropdowns'!$D$3="Faculty",$E767,IF('Calculator - Dropdowns'!$D$3=E767,E767,""))</f>
        <v>Faculty of Environment, Science and Economy</v>
      </c>
    </row>
    <row r="768" spans="1:11" x14ac:dyDescent="0.2">
      <c r="A768" s="11" t="s">
        <v>1203</v>
      </c>
      <c r="B768" s="11" t="s">
        <v>31936</v>
      </c>
      <c r="C768" s="11" t="s">
        <v>1204</v>
      </c>
      <c r="D768" s="11" t="s">
        <v>32279</v>
      </c>
      <c r="E768" s="11" t="s">
        <v>82</v>
      </c>
      <c r="H768" s="17" t="str">
        <f>IF(Table1[[#This Row],[Undergraduate or Postgraduate]]="","",IF('Calculator - Dropdowns'!$D$6="Programme",$C768&amp;": "&amp;A768,IF($C768&amp;": "&amp;A768='Calculator - Dropdowns'!$D$6,$C768&amp;": "&amp;A768,"")))</f>
        <v>BSc Business Studies with Economics: UFS3SBESBE15</v>
      </c>
      <c r="I768" s="17" t="str">
        <f>IF(Table1[[#This Row],[Department]]="","",IF('Calculator - Dropdowns'!$D$5="Postgraduate Taught or Undergraduate",$B768,IF($B768='Calculator - Dropdowns'!$D$5,$B768,"")))</f>
        <v>Undergraduate</v>
      </c>
      <c r="J768" s="17" t="str">
        <f>IF(Table1[[#This Row],[Faculty]]="","",IF('Calculator - Dropdowns'!$D$4="Department",$D768,IF($D768='Calculator - Dropdowns'!$D$4,$D768,"")))</f>
        <v>Organisational Behaviour and HRM</v>
      </c>
      <c r="K768" s="17" t="str">
        <f>IF('Calculator - Dropdowns'!$D$3="Faculty",$E768,IF('Calculator - Dropdowns'!$D$3=E768,E768,""))</f>
        <v>Faculty of Environment, Science and Economy</v>
      </c>
    </row>
    <row r="769" spans="1:11" x14ac:dyDescent="0.2">
      <c r="A769" s="11" t="s">
        <v>1089</v>
      </c>
      <c r="B769" s="11" t="s">
        <v>31936</v>
      </c>
      <c r="C769" s="11" t="s">
        <v>1090</v>
      </c>
      <c r="D769" s="11" t="s">
        <v>445</v>
      </c>
      <c r="E769" s="11" t="s">
        <v>82</v>
      </c>
      <c r="H769" s="17" t="str">
        <f>IF(Table1[[#This Row],[Undergraduate or Postgraduate]]="","",IF('Calculator - Dropdowns'!$D$6="Programme",$C769&amp;": "&amp;A769,IF($C769&amp;": "&amp;A769='Calculator - Dropdowns'!$D$6,$C769&amp;": "&amp;A769,"")))</f>
        <v>BSc Mathematics and Engineering: UFS3ECSECS14</v>
      </c>
      <c r="I769" s="17" t="str">
        <f>IF(Table1[[#This Row],[Department]]="","",IF('Calculator - Dropdowns'!$D$5="Postgraduate Taught or Undergraduate",$B769,IF($B769='Calculator - Dropdowns'!$D$5,$B769,"")))</f>
        <v>Undergraduate</v>
      </c>
      <c r="J769" s="17" t="str">
        <f>IF(Table1[[#This Row],[Faculty]]="","",IF('Calculator - Dropdowns'!$D$4="Department",$D769,IF($D769='Calculator - Dropdowns'!$D$4,$D769,"")))</f>
        <v>Mathematics and Statistics</v>
      </c>
      <c r="K769" s="17" t="str">
        <f>IF('Calculator - Dropdowns'!$D$3="Faculty",$E769,IF('Calculator - Dropdowns'!$D$3=E769,E769,""))</f>
        <v>Faculty of Environment, Science and Economy</v>
      </c>
    </row>
    <row r="770" spans="1:11" x14ac:dyDescent="0.2">
      <c r="A770" s="11" t="s">
        <v>1150</v>
      </c>
      <c r="B770" s="11" t="s">
        <v>31936</v>
      </c>
      <c r="C770" s="11" t="s">
        <v>1151</v>
      </c>
      <c r="D770" s="11" t="s">
        <v>445</v>
      </c>
      <c r="E770" s="11" t="s">
        <v>82</v>
      </c>
      <c r="H770" s="17" t="str">
        <f>IF(Table1[[#This Row],[Undergraduate or Postgraduate]]="","",IF('Calculator - Dropdowns'!$D$6="Programme",$C770&amp;": "&amp;A770,IF($C770&amp;": "&amp;A770='Calculator - Dropdowns'!$D$6,$C770&amp;": "&amp;A770,"")))</f>
        <v>BSc Mathematics: UFS3MASMAS09</v>
      </c>
      <c r="I770" s="17" t="str">
        <f>IF(Table1[[#This Row],[Department]]="","",IF('Calculator - Dropdowns'!$D$5="Postgraduate Taught or Undergraduate",$B770,IF($B770='Calculator - Dropdowns'!$D$5,$B770,"")))</f>
        <v>Undergraduate</v>
      </c>
      <c r="J770" s="17" t="str">
        <f>IF(Table1[[#This Row],[Faculty]]="","",IF('Calculator - Dropdowns'!$D$4="Department",$D770,IF($D770='Calculator - Dropdowns'!$D$4,$D770,"")))</f>
        <v>Mathematics and Statistics</v>
      </c>
      <c r="K770" s="17" t="str">
        <f>IF('Calculator - Dropdowns'!$D$3="Faculty",$E770,IF('Calculator - Dropdowns'!$D$3=E770,E770,""))</f>
        <v>Faculty of Environment, Science and Economy</v>
      </c>
    </row>
    <row r="771" spans="1:11" x14ac:dyDescent="0.2">
      <c r="A771" s="11" t="s">
        <v>1152</v>
      </c>
      <c r="B771" s="11" t="s">
        <v>31936</v>
      </c>
      <c r="C771" s="11" t="s">
        <v>1153</v>
      </c>
      <c r="D771" s="11" t="s">
        <v>445</v>
      </c>
      <c r="E771" s="11" t="s">
        <v>82</v>
      </c>
      <c r="H771" s="17" t="str">
        <f>IF(Table1[[#This Row],[Undergraduate or Postgraduate]]="","",IF('Calculator - Dropdowns'!$D$6="Programme",$C771&amp;": "&amp;A771,IF($C771&amp;": "&amp;A771='Calculator - Dropdowns'!$D$6,$C771&amp;": "&amp;A771,"")))</f>
        <v>BSc Mathematics and Data Science: UFS3MASMAS15</v>
      </c>
      <c r="I771" s="17" t="str">
        <f>IF(Table1[[#This Row],[Department]]="","",IF('Calculator - Dropdowns'!$D$5="Postgraduate Taught or Undergraduate",$B771,IF($B771='Calculator - Dropdowns'!$D$5,$B771,"")))</f>
        <v>Undergraduate</v>
      </c>
      <c r="J771" s="17" t="str">
        <f>IF(Table1[[#This Row],[Faculty]]="","",IF('Calculator - Dropdowns'!$D$4="Department",$D771,IF($D771='Calculator - Dropdowns'!$D$4,$D771,"")))</f>
        <v>Mathematics and Statistics</v>
      </c>
      <c r="K771" s="17" t="str">
        <f>IF('Calculator - Dropdowns'!$D$3="Faculty",$E771,IF('Calculator - Dropdowns'!$D$3=E771,E771,""))</f>
        <v>Faculty of Environment, Science and Economy</v>
      </c>
    </row>
    <row r="772" spans="1:11" x14ac:dyDescent="0.2">
      <c r="A772" s="11" t="s">
        <v>1156</v>
      </c>
      <c r="B772" s="11" t="s">
        <v>31936</v>
      </c>
      <c r="C772" s="11" t="s">
        <v>1157</v>
      </c>
      <c r="D772" s="11" t="s">
        <v>445</v>
      </c>
      <c r="E772" s="11" t="s">
        <v>82</v>
      </c>
      <c r="H772" s="17" t="str">
        <f>IF(Table1[[#This Row],[Undergraduate or Postgraduate]]="","",IF('Calculator - Dropdowns'!$D$6="Programme",$C772&amp;": "&amp;A772,IF($C772&amp;": "&amp;A772='Calculator - Dropdowns'!$D$6,$C772&amp;": "&amp;A772,"")))</f>
        <v>BSc Mathematics and Physics: UFS3MASPHY02</v>
      </c>
      <c r="I772" s="17" t="str">
        <f>IF(Table1[[#This Row],[Department]]="","",IF('Calculator - Dropdowns'!$D$5="Postgraduate Taught or Undergraduate",$B772,IF($B772='Calculator - Dropdowns'!$D$5,$B772,"")))</f>
        <v>Undergraduate</v>
      </c>
      <c r="J772" s="17" t="str">
        <f>IF(Table1[[#This Row],[Faculty]]="","",IF('Calculator - Dropdowns'!$D$4="Department",$D772,IF($D772='Calculator - Dropdowns'!$D$4,$D772,"")))</f>
        <v>Mathematics and Statistics</v>
      </c>
      <c r="K772" s="17" t="str">
        <f>IF('Calculator - Dropdowns'!$D$3="Faculty",$E772,IF('Calculator - Dropdowns'!$D$3=E772,E772,""))</f>
        <v>Faculty of Environment, Science and Economy</v>
      </c>
    </row>
    <row r="773" spans="1:11" x14ac:dyDescent="0.2">
      <c r="A773" s="11" t="s">
        <v>1158</v>
      </c>
      <c r="B773" s="11" t="s">
        <v>31936</v>
      </c>
      <c r="C773" s="11" t="s">
        <v>1159</v>
      </c>
      <c r="D773" s="11" t="s">
        <v>445</v>
      </c>
      <c r="E773" s="11" t="s">
        <v>82</v>
      </c>
      <c r="H773" s="17" t="str">
        <f>IF(Table1[[#This Row],[Undergraduate or Postgraduate]]="","",IF('Calculator - Dropdowns'!$D$6="Programme",$C773&amp;": "&amp;A773,IF($C773&amp;": "&amp;A773='Calculator - Dropdowns'!$D$6,$C773&amp;": "&amp;A773,"")))</f>
        <v>BSc Mathematics with Management: UFS3MASSBE01</v>
      </c>
      <c r="I773" s="17" t="str">
        <f>IF(Table1[[#This Row],[Department]]="","",IF('Calculator - Dropdowns'!$D$5="Postgraduate Taught or Undergraduate",$B773,IF($B773='Calculator - Dropdowns'!$D$5,$B773,"")))</f>
        <v>Undergraduate</v>
      </c>
      <c r="J773" s="17" t="str">
        <f>IF(Table1[[#This Row],[Faculty]]="","",IF('Calculator - Dropdowns'!$D$4="Department",$D773,IF($D773='Calculator - Dropdowns'!$D$4,$D773,"")))</f>
        <v>Mathematics and Statistics</v>
      </c>
      <c r="K773" s="17" t="str">
        <f>IF('Calculator - Dropdowns'!$D$3="Faculty",$E773,IF('Calculator - Dropdowns'!$D$3=E773,E773,""))</f>
        <v>Faculty of Environment, Science and Economy</v>
      </c>
    </row>
    <row r="774" spans="1:11" x14ac:dyDescent="0.2">
      <c r="A774" s="11" t="s">
        <v>1160</v>
      </c>
      <c r="B774" s="11" t="s">
        <v>31936</v>
      </c>
      <c r="C774" s="11" t="s">
        <v>1161</v>
      </c>
      <c r="D774" s="11" t="s">
        <v>445</v>
      </c>
      <c r="E774" s="11" t="s">
        <v>82</v>
      </c>
      <c r="H774" s="17" t="str">
        <f>IF(Table1[[#This Row],[Undergraduate or Postgraduate]]="","",IF('Calculator - Dropdowns'!$D$6="Programme",$C774&amp;": "&amp;A774,IF($C774&amp;": "&amp;A774='Calculator - Dropdowns'!$D$6,$C774&amp;": "&amp;A774,"")))</f>
        <v>BSc Mathematics with Accounting: UFS3MASSBE02</v>
      </c>
      <c r="I774" s="17" t="str">
        <f>IF(Table1[[#This Row],[Department]]="","",IF('Calculator - Dropdowns'!$D$5="Postgraduate Taught or Undergraduate",$B774,IF($B774='Calculator - Dropdowns'!$D$5,$B774,"")))</f>
        <v>Undergraduate</v>
      </c>
      <c r="J774" s="17" t="str">
        <f>IF(Table1[[#This Row],[Faculty]]="","",IF('Calculator - Dropdowns'!$D$4="Department",$D774,IF($D774='Calculator - Dropdowns'!$D$4,$D774,"")))</f>
        <v>Mathematics and Statistics</v>
      </c>
      <c r="K774" s="17" t="str">
        <f>IF('Calculator - Dropdowns'!$D$3="Faculty",$E774,IF('Calculator - Dropdowns'!$D$3=E774,E774,""))</f>
        <v>Faculty of Environment, Science and Economy</v>
      </c>
    </row>
    <row r="775" spans="1:11" x14ac:dyDescent="0.2">
      <c r="A775" s="11" t="s">
        <v>1162</v>
      </c>
      <c r="B775" s="11" t="s">
        <v>31936</v>
      </c>
      <c r="C775" s="11" t="s">
        <v>1163</v>
      </c>
      <c r="D775" s="11" t="s">
        <v>445</v>
      </c>
      <c r="E775" s="11" t="s">
        <v>82</v>
      </c>
      <c r="H775" s="17" t="str">
        <f>IF(Table1[[#This Row],[Undergraduate or Postgraduate]]="","",IF('Calculator - Dropdowns'!$D$6="Programme",$C775&amp;": "&amp;A775,IF($C775&amp;": "&amp;A775='Calculator - Dropdowns'!$D$6,$C775&amp;": "&amp;A775,"")))</f>
        <v>BSc Mathematics with Economics: UFS3MASSBE03</v>
      </c>
      <c r="I775" s="17" t="str">
        <f>IF(Table1[[#This Row],[Department]]="","",IF('Calculator - Dropdowns'!$D$5="Postgraduate Taught or Undergraduate",$B775,IF($B775='Calculator - Dropdowns'!$D$5,$B775,"")))</f>
        <v>Undergraduate</v>
      </c>
      <c r="J775" s="17" t="str">
        <f>IF(Table1[[#This Row],[Faculty]]="","",IF('Calculator - Dropdowns'!$D$4="Department",$D775,IF($D775='Calculator - Dropdowns'!$D$4,$D775,"")))</f>
        <v>Mathematics and Statistics</v>
      </c>
      <c r="K775" s="17" t="str">
        <f>IF('Calculator - Dropdowns'!$D$3="Faculty",$E775,IF('Calculator - Dropdowns'!$D$3=E775,E775,""))</f>
        <v>Faculty of Environment, Science and Economy</v>
      </c>
    </row>
    <row r="776" spans="1:11" x14ac:dyDescent="0.2">
      <c r="A776" s="11" t="s">
        <v>1164</v>
      </c>
      <c r="B776" s="11" t="s">
        <v>31936</v>
      </c>
      <c r="C776" s="11" t="s">
        <v>1165</v>
      </c>
      <c r="D776" s="11" t="s">
        <v>445</v>
      </c>
      <c r="E776" s="11" t="s">
        <v>82</v>
      </c>
      <c r="H776" s="17" t="str">
        <f>IF(Table1[[#This Row],[Undergraduate or Postgraduate]]="","",IF('Calculator - Dropdowns'!$D$6="Programme",$C776&amp;": "&amp;A776,IF($C776&amp;": "&amp;A776='Calculator - Dropdowns'!$D$6,$C776&amp;": "&amp;A776,"")))</f>
        <v>BSc Mathematics with Finance: UFS3MASSBE04</v>
      </c>
      <c r="I776" s="17" t="str">
        <f>IF(Table1[[#This Row],[Department]]="","",IF('Calculator - Dropdowns'!$D$5="Postgraduate Taught or Undergraduate",$B776,IF($B776='Calculator - Dropdowns'!$D$5,$B776,"")))</f>
        <v>Undergraduate</v>
      </c>
      <c r="J776" s="17" t="str">
        <f>IF(Table1[[#This Row],[Faculty]]="","",IF('Calculator - Dropdowns'!$D$4="Department",$D776,IF($D776='Calculator - Dropdowns'!$D$4,$D776,"")))</f>
        <v>Mathematics and Statistics</v>
      </c>
      <c r="K776" s="17" t="str">
        <f>IF('Calculator - Dropdowns'!$D$3="Faculty",$E776,IF('Calculator - Dropdowns'!$D$3=E776,E776,""))</f>
        <v>Faculty of Environment, Science and Economy</v>
      </c>
    </row>
    <row r="777" spans="1:11" x14ac:dyDescent="0.2">
      <c r="A777" s="11" t="s">
        <v>1019</v>
      </c>
      <c r="B777" s="11" t="s">
        <v>31936</v>
      </c>
      <c r="C777" s="11" t="s">
        <v>32820</v>
      </c>
      <c r="D777" s="11" t="s">
        <v>391</v>
      </c>
      <c r="E777" s="11" t="s">
        <v>82</v>
      </c>
      <c r="H777" s="17" t="str">
        <f>IF(Table1[[#This Row],[Undergraduate or Postgraduate]]="","",IF('Calculator - Dropdowns'!$D$6="Programme",$C777&amp;": "&amp;A777,IF($C777&amp;": "&amp;A777='Calculator - Dropdowns'!$D$6,$C777&amp;": "&amp;A777,"")))</f>
        <v>BEng Mining Engineering - Cornwall: UFN3CSMCSMCA</v>
      </c>
      <c r="I777" s="17" t="str">
        <f>IF(Table1[[#This Row],[Department]]="","",IF('Calculator - Dropdowns'!$D$5="Postgraduate Taught or Undergraduate",$B777,IF($B777='Calculator - Dropdowns'!$D$5,$B777,"")))</f>
        <v>Undergraduate</v>
      </c>
      <c r="J777" s="17" t="str">
        <f>IF(Table1[[#This Row],[Faculty]]="","",IF('Calculator - Dropdowns'!$D$4="Department",$D777,IF($D777='Calculator - Dropdowns'!$D$4,$D777,"")))</f>
        <v>Mining and Minerals</v>
      </c>
      <c r="K777" s="17" t="str">
        <f>IF('Calculator - Dropdowns'!$D$3="Faculty",$E777,IF('Calculator - Dropdowns'!$D$3=E777,E777,""))</f>
        <v>Faculty of Environment, Science and Economy</v>
      </c>
    </row>
    <row r="778" spans="1:11" x14ac:dyDescent="0.2">
      <c r="A778" s="11" t="s">
        <v>1198</v>
      </c>
      <c r="B778" s="11" t="s">
        <v>31936</v>
      </c>
      <c r="C778" s="11" t="s">
        <v>1199</v>
      </c>
      <c r="D778" s="11" t="s">
        <v>32297</v>
      </c>
      <c r="E778" s="11" t="s">
        <v>82</v>
      </c>
      <c r="H778" s="17" t="str">
        <f>IF(Table1[[#This Row],[Undergraduate or Postgraduate]]="","",IF('Calculator - Dropdowns'!$D$6="Programme",$C778&amp;": "&amp;A778,IF($C778&amp;": "&amp;A778='Calculator - Dropdowns'!$D$6,$C778&amp;": "&amp;A778,"")))</f>
        <v>BSc Business Analytics: UFS3SBESBE11</v>
      </c>
      <c r="I778" s="17" t="str">
        <f>IF(Table1[[#This Row],[Department]]="","",IF('Calculator - Dropdowns'!$D$5="Postgraduate Taught or Undergraduate",$B778,IF($B778='Calculator - Dropdowns'!$D$5,$B778,"")))</f>
        <v>Undergraduate</v>
      </c>
      <c r="J778" s="17" t="str">
        <f>IF(Table1[[#This Row],[Faculty]]="","",IF('Calculator - Dropdowns'!$D$4="Department",$D778,IF($D778='Calculator - Dropdowns'!$D$4,$D778,"")))</f>
        <v>Operations and Analytics</v>
      </c>
      <c r="K778" s="17" t="str">
        <f>IF('Calculator - Dropdowns'!$D$3="Faculty",$E778,IF('Calculator - Dropdowns'!$D$3=E778,E778,""))</f>
        <v>Faculty of Environment, Science and Economy</v>
      </c>
    </row>
    <row r="779" spans="1:11" x14ac:dyDescent="0.2">
      <c r="A779" s="11" t="s">
        <v>1166</v>
      </c>
      <c r="B779" s="11" t="s">
        <v>31936</v>
      </c>
      <c r="C779" s="11" t="s">
        <v>1167</v>
      </c>
      <c r="D779" s="11" t="s">
        <v>1168</v>
      </c>
      <c r="E779" s="11" t="s">
        <v>82</v>
      </c>
      <c r="H779" s="17" t="str">
        <f>IF(Table1[[#This Row],[Undergraduate or Postgraduate]]="","",IF('Calculator - Dropdowns'!$D$6="Programme",$C779&amp;": "&amp;A779,IF($C779&amp;": "&amp;A779='Calculator - Dropdowns'!$D$6,$C779&amp;": "&amp;A779,"")))</f>
        <v>BSc Natural Sciences: UFS3NSCNSC01</v>
      </c>
      <c r="I779" s="17" t="str">
        <f>IF(Table1[[#This Row],[Department]]="","",IF('Calculator - Dropdowns'!$D$5="Postgraduate Taught or Undergraduate",$B779,IF($B779='Calculator - Dropdowns'!$D$5,$B779,"")))</f>
        <v>Undergraduate</v>
      </c>
      <c r="J779" s="17" t="str">
        <f>IF(Table1[[#This Row],[Faculty]]="","",IF('Calculator - Dropdowns'!$D$4="Department",$D779,IF($D779='Calculator - Dropdowns'!$D$4,$D779,"")))</f>
        <v>Natural Sciences</v>
      </c>
      <c r="K779" s="17" t="str">
        <f>IF('Calculator - Dropdowns'!$D$3="Faculty",$E779,IF('Calculator - Dropdowns'!$D$3=E779,E779,""))</f>
        <v>Faculty of Environment, Science and Economy</v>
      </c>
    </row>
    <row r="780" spans="1:11" x14ac:dyDescent="0.2">
      <c r="A780" s="11" t="s">
        <v>1129</v>
      </c>
      <c r="B780" s="11" t="s">
        <v>31936</v>
      </c>
      <c r="C780" s="11" t="s">
        <v>1130</v>
      </c>
      <c r="D780" s="11" t="s">
        <v>498</v>
      </c>
      <c r="E780" s="11" t="s">
        <v>82</v>
      </c>
      <c r="H780" s="17" t="str">
        <f>IF(Table1[[#This Row],[Undergraduate or Postgraduate]]="","",IF('Calculator - Dropdowns'!$D$6="Programme",$C780&amp;": "&amp;A780,IF($C780&amp;": "&amp;A780='Calculator - Dropdowns'!$D$6,$C780&amp;": "&amp;A780,"")))</f>
        <v>BSc Geography: UFS3GOAGOA06</v>
      </c>
      <c r="I780" s="17" t="str">
        <f>IF(Table1[[#This Row],[Department]]="","",IF('Calculator - Dropdowns'!$D$5="Postgraduate Taught or Undergraduate",$B780,IF($B780='Calculator - Dropdowns'!$D$5,$B780,"")))</f>
        <v>Undergraduate</v>
      </c>
      <c r="J780" s="17" t="str">
        <f>IF(Table1[[#This Row],[Faculty]]="","",IF('Calculator - Dropdowns'!$D$4="Department",$D780,IF($D780='Calculator - Dropdowns'!$D$4,$D780,"")))</f>
        <v>Physical Geography</v>
      </c>
      <c r="K780" s="17" t="str">
        <f>IF('Calculator - Dropdowns'!$D$3="Faculty",$E780,IF('Calculator - Dropdowns'!$D$3=E780,E780,""))</f>
        <v>Faculty of Environment, Science and Economy</v>
      </c>
    </row>
    <row r="781" spans="1:11" x14ac:dyDescent="0.2">
      <c r="A781" s="11" t="s">
        <v>1131</v>
      </c>
      <c r="B781" s="11" t="s">
        <v>31936</v>
      </c>
      <c r="C781" s="11" t="s">
        <v>1132</v>
      </c>
      <c r="D781" s="11" t="s">
        <v>498</v>
      </c>
      <c r="E781" s="11" t="s">
        <v>82</v>
      </c>
      <c r="H781" s="17" t="str">
        <f>IF(Table1[[#This Row],[Undergraduate or Postgraduate]]="","",IF('Calculator - Dropdowns'!$D$6="Programme",$C781&amp;": "&amp;A781,IF($C781&amp;": "&amp;A781='Calculator - Dropdowns'!$D$6,$C781&amp;": "&amp;A781,"")))</f>
        <v>BSc Geography with Applied GIS: UFS3GOAGOA08</v>
      </c>
      <c r="I781" s="17" t="str">
        <f>IF(Table1[[#This Row],[Department]]="","",IF('Calculator - Dropdowns'!$D$5="Postgraduate Taught or Undergraduate",$B781,IF($B781='Calculator - Dropdowns'!$D$5,$B781,"")))</f>
        <v>Undergraduate</v>
      </c>
      <c r="J781" s="17" t="str">
        <f>IF(Table1[[#This Row],[Faculty]]="","",IF('Calculator - Dropdowns'!$D$4="Department",$D781,IF($D781='Calculator - Dropdowns'!$D$4,$D781,"")))</f>
        <v>Physical Geography</v>
      </c>
      <c r="K781" s="17" t="str">
        <f>IF('Calculator - Dropdowns'!$D$3="Faculty",$E781,IF('Calculator - Dropdowns'!$D$3=E781,E781,""))</f>
        <v>Faculty of Environment, Science and Economy</v>
      </c>
    </row>
    <row r="782" spans="1:11" x14ac:dyDescent="0.2">
      <c r="A782" s="11" t="s">
        <v>1169</v>
      </c>
      <c r="B782" s="11" t="s">
        <v>31936</v>
      </c>
      <c r="C782" s="11" t="s">
        <v>1170</v>
      </c>
      <c r="D782" s="11" t="s">
        <v>546</v>
      </c>
      <c r="E782" s="11" t="s">
        <v>82</v>
      </c>
      <c r="H782" s="17" t="str">
        <f>IF(Table1[[#This Row],[Undergraduate or Postgraduate]]="","",IF('Calculator - Dropdowns'!$D$6="Programme",$C782&amp;": "&amp;A782,IF($C782&amp;": "&amp;A782='Calculator - Dropdowns'!$D$6,$C782&amp;": "&amp;A782,"")))</f>
        <v>BSc Physics: UFS3PHYPHY06</v>
      </c>
      <c r="I782" s="17" t="str">
        <f>IF(Table1[[#This Row],[Department]]="","",IF('Calculator - Dropdowns'!$D$5="Postgraduate Taught or Undergraduate",$B782,IF($B782='Calculator - Dropdowns'!$D$5,$B782,"")))</f>
        <v>Undergraduate</v>
      </c>
      <c r="J782" s="17" t="str">
        <f>IF(Table1[[#This Row],[Faculty]]="","",IF('Calculator - Dropdowns'!$D$4="Department",$D782,IF($D782='Calculator - Dropdowns'!$D$4,$D782,"")))</f>
        <v>Physics and Astronomy</v>
      </c>
      <c r="K782" s="17" t="str">
        <f>IF('Calculator - Dropdowns'!$D$3="Faculty",$E782,IF('Calculator - Dropdowns'!$D$3=E782,E782,""))</f>
        <v>Faculty of Environment, Science and Economy</v>
      </c>
    </row>
    <row r="783" spans="1:11" x14ac:dyDescent="0.2">
      <c r="A783" s="11" t="s">
        <v>1171</v>
      </c>
      <c r="B783" s="11" t="s">
        <v>31936</v>
      </c>
      <c r="C783" s="11" t="s">
        <v>1172</v>
      </c>
      <c r="D783" s="11" t="s">
        <v>546</v>
      </c>
      <c r="E783" s="11" t="s">
        <v>82</v>
      </c>
      <c r="H783" s="17" t="str">
        <f>IF(Table1[[#This Row],[Undergraduate or Postgraduate]]="","",IF('Calculator - Dropdowns'!$D$6="Programme",$C783&amp;": "&amp;A783,IF($C783&amp;": "&amp;A783='Calculator - Dropdowns'!$D$6,$C783&amp;": "&amp;A783,"")))</f>
        <v>BSc Physics with Astrophysics: UFS3PHYPHY08</v>
      </c>
      <c r="I783" s="17" t="str">
        <f>IF(Table1[[#This Row],[Department]]="","",IF('Calculator - Dropdowns'!$D$5="Postgraduate Taught or Undergraduate",$B783,IF($B783='Calculator - Dropdowns'!$D$5,$B783,"")))</f>
        <v>Undergraduate</v>
      </c>
      <c r="J783" s="17" t="str">
        <f>IF(Table1[[#This Row],[Faculty]]="","",IF('Calculator - Dropdowns'!$D$4="Department",$D783,IF($D783='Calculator - Dropdowns'!$D$4,$D783,"")))</f>
        <v>Physics and Astronomy</v>
      </c>
      <c r="K783" s="17" t="str">
        <f>IF('Calculator - Dropdowns'!$D$3="Faculty",$E783,IF('Calculator - Dropdowns'!$D$3=E783,E783,""))</f>
        <v>Faculty of Environment, Science and Economy</v>
      </c>
    </row>
    <row r="784" spans="1:11" x14ac:dyDescent="0.2">
      <c r="A784" s="11" t="s">
        <v>33453</v>
      </c>
      <c r="B784" s="11" t="s">
        <v>31936</v>
      </c>
      <c r="C784" s="11" t="s">
        <v>1170</v>
      </c>
      <c r="D784" s="11" t="s">
        <v>546</v>
      </c>
      <c r="E784" s="11" t="s">
        <v>82</v>
      </c>
      <c r="H784" s="17" t="str">
        <f>IF(Table1[[#This Row],[Undergraduate or Postgraduate]]="","",IF('Calculator - Dropdowns'!$D$6="Programme",$C784&amp;": "&amp;A784,IF($C784&amp;": "&amp;A784='Calculator - Dropdowns'!$D$6,$C784&amp;": "&amp;A784,"")))</f>
        <v>BSc Physics: UFS3PHYPHY11</v>
      </c>
      <c r="I784" s="17" t="str">
        <f>IF(Table1[[#This Row],[Department]]="","",IF('Calculator - Dropdowns'!$D$5="Postgraduate Taught or Undergraduate",$B784,IF($B784='Calculator - Dropdowns'!$D$5,$B784,"")))</f>
        <v>Undergraduate</v>
      </c>
      <c r="J784" s="17" t="str">
        <f>IF(Table1[[#This Row],[Faculty]]="","",IF('Calculator - Dropdowns'!$D$4="Department",$D784,IF($D784='Calculator - Dropdowns'!$D$4,$D784,"")))</f>
        <v>Physics and Astronomy</v>
      </c>
      <c r="K784" s="17" t="str">
        <f>IF('Calculator - Dropdowns'!$D$3="Faculty",$E784,IF('Calculator - Dropdowns'!$D$3=E784,E784,""))</f>
        <v>Faculty of Environment, Science and Economy</v>
      </c>
    </row>
    <row r="785" spans="1:11" x14ac:dyDescent="0.2">
      <c r="A785" s="11" t="s">
        <v>33454</v>
      </c>
      <c r="B785" s="11" t="s">
        <v>31936</v>
      </c>
      <c r="C785" s="11" t="s">
        <v>1172</v>
      </c>
      <c r="D785" s="11" t="s">
        <v>546</v>
      </c>
      <c r="E785" s="11" t="s">
        <v>82</v>
      </c>
      <c r="H785" s="17" t="str">
        <f>IF(Table1[[#This Row],[Undergraduate or Postgraduate]]="","",IF('Calculator - Dropdowns'!$D$6="Programme",$C785&amp;": "&amp;A785,IF($C785&amp;": "&amp;A785='Calculator - Dropdowns'!$D$6,$C785&amp;": "&amp;A785,"")))</f>
        <v>BSc Physics with Astrophysics: UFS3PHYPHY12</v>
      </c>
      <c r="I785" s="17" t="str">
        <f>IF(Table1[[#This Row],[Department]]="","",IF('Calculator - Dropdowns'!$D$5="Postgraduate Taught or Undergraduate",$B785,IF($B785='Calculator - Dropdowns'!$D$5,$B785,"")))</f>
        <v>Undergraduate</v>
      </c>
      <c r="J785" s="17" t="str">
        <f>IF(Table1[[#This Row],[Faculty]]="","",IF('Calculator - Dropdowns'!$D$4="Department",$D785,IF($D785='Calculator - Dropdowns'!$D$4,$D785,"")))</f>
        <v>Physics and Astronomy</v>
      </c>
      <c r="K785" s="17" t="str">
        <f>IF('Calculator - Dropdowns'!$D$3="Faculty",$E785,IF('Calculator - Dropdowns'!$D$3=E785,E785,""))</f>
        <v>Faculty of Environment, Science and Economy</v>
      </c>
    </row>
    <row r="786" spans="1:11" x14ac:dyDescent="0.2">
      <c r="A786" s="11" t="s">
        <v>33455</v>
      </c>
      <c r="B786" s="11" t="s">
        <v>31936</v>
      </c>
      <c r="C786" s="11" t="s">
        <v>33456</v>
      </c>
      <c r="D786" s="11" t="s">
        <v>546</v>
      </c>
      <c r="E786" s="11" t="s">
        <v>82</v>
      </c>
      <c r="H786" s="17" t="str">
        <f>IF(Table1[[#This Row],[Undergraduate or Postgraduate]]="","",IF('Calculator - Dropdowns'!$D$6="Programme",$C786&amp;": "&amp;A786,IF($C786&amp;": "&amp;A786='Calculator - Dropdowns'!$D$6,$C786&amp;": "&amp;A786,"")))</f>
        <v>BSc Theoretical Physics: UFS3PHYPHY13</v>
      </c>
      <c r="I786" s="17" t="str">
        <f>IF(Table1[[#This Row],[Department]]="","",IF('Calculator - Dropdowns'!$D$5="Postgraduate Taught or Undergraduate",$B786,IF($B786='Calculator - Dropdowns'!$D$5,$B786,"")))</f>
        <v>Undergraduate</v>
      </c>
      <c r="J786" s="17" t="str">
        <f>IF(Table1[[#This Row],[Faculty]]="","",IF('Calculator - Dropdowns'!$D$4="Department",$D786,IF($D786='Calculator - Dropdowns'!$D$4,$D786,"")))</f>
        <v>Physics and Astronomy</v>
      </c>
      <c r="K786" s="17" t="str">
        <f>IF('Calculator - Dropdowns'!$D$3="Faculty",$E786,IF('Calculator - Dropdowns'!$D$3=E786,E786,""))</f>
        <v>Faculty of Environment, Science and Economy</v>
      </c>
    </row>
    <row r="787" spans="1:11" x14ac:dyDescent="0.2">
      <c r="A787" s="11" t="s">
        <v>33457</v>
      </c>
      <c r="B787" s="11" t="s">
        <v>31936</v>
      </c>
      <c r="C787" s="11" t="s">
        <v>33458</v>
      </c>
      <c r="D787" s="11" t="s">
        <v>546</v>
      </c>
      <c r="E787" s="11" t="s">
        <v>82</v>
      </c>
      <c r="H787" s="17" t="str">
        <f>IF(Table1[[#This Row],[Undergraduate or Postgraduate]]="","",IF('Calculator - Dropdowns'!$D$6="Programme",$C787&amp;": "&amp;A787,IF($C787&amp;": "&amp;A787='Calculator - Dropdowns'!$D$6,$C787&amp;": "&amp;A787,"")))</f>
        <v>BSc Physics with Biophysics: UFS3PHYPHY14</v>
      </c>
      <c r="I787" s="17" t="str">
        <f>IF(Table1[[#This Row],[Department]]="","",IF('Calculator - Dropdowns'!$D$5="Postgraduate Taught or Undergraduate",$B787,IF($B787='Calculator - Dropdowns'!$D$5,$B787,"")))</f>
        <v>Undergraduate</v>
      </c>
      <c r="J787" s="17" t="str">
        <f>IF(Table1[[#This Row],[Faculty]]="","",IF('Calculator - Dropdowns'!$D$4="Department",$D787,IF($D787='Calculator - Dropdowns'!$D$4,$D787,"")))</f>
        <v>Physics and Astronomy</v>
      </c>
      <c r="K787" s="17" t="str">
        <f>IF('Calculator - Dropdowns'!$D$3="Faculty",$E787,IF('Calculator - Dropdowns'!$D$3=E787,E787,""))</f>
        <v>Faculty of Environment, Science and Economy</v>
      </c>
    </row>
    <row r="788" spans="1:11" x14ac:dyDescent="0.2">
      <c r="A788" s="11" t="s">
        <v>33459</v>
      </c>
      <c r="B788" s="11" t="s">
        <v>31936</v>
      </c>
      <c r="C788" s="11" t="s">
        <v>33460</v>
      </c>
      <c r="D788" s="11" t="s">
        <v>546</v>
      </c>
      <c r="E788" s="11" t="s">
        <v>82</v>
      </c>
      <c r="H788" s="17" t="str">
        <f>IF(Table1[[#This Row],[Undergraduate or Postgraduate]]="","",IF('Calculator - Dropdowns'!$D$6="Programme",$C788&amp;": "&amp;A788,IF($C788&amp;": "&amp;A788='Calculator - Dropdowns'!$D$6,$C788&amp;": "&amp;A788,"")))</f>
        <v>BSc Physics with Quantum Technology: UFS3PHYPHY15</v>
      </c>
      <c r="I788" s="17" t="str">
        <f>IF(Table1[[#This Row],[Department]]="","",IF('Calculator - Dropdowns'!$D$5="Postgraduate Taught or Undergraduate",$B788,IF($B788='Calculator - Dropdowns'!$D$5,$B788,"")))</f>
        <v>Undergraduate</v>
      </c>
      <c r="J788" s="17" t="str">
        <f>IF(Table1[[#This Row],[Faculty]]="","",IF('Calculator - Dropdowns'!$D$4="Department",$D788,IF($D788='Calculator - Dropdowns'!$D$4,$D788,"")))</f>
        <v>Physics and Astronomy</v>
      </c>
      <c r="K788" s="17" t="str">
        <f>IF('Calculator - Dropdowns'!$D$3="Faculty",$E788,IF('Calculator - Dropdowns'!$D$3=E788,E788,""))</f>
        <v>Faculty of Environment, Science and Economy</v>
      </c>
    </row>
    <row r="789" spans="1:11" x14ac:dyDescent="0.2">
      <c r="A789" s="11" t="s">
        <v>1177</v>
      </c>
      <c r="B789" s="11" t="s">
        <v>31936</v>
      </c>
      <c r="C789" s="11" t="s">
        <v>1178</v>
      </c>
      <c r="D789" s="11" t="s">
        <v>617</v>
      </c>
      <c r="E789" s="11" t="s">
        <v>82</v>
      </c>
      <c r="H789" s="17" t="str">
        <f>IF(Table1[[#This Row],[Undergraduate or Postgraduate]]="","",IF('Calculator - Dropdowns'!$D$6="Programme",$C789&amp;": "&amp;A789,IF($C789&amp;": "&amp;A789='Calculator - Dropdowns'!$D$6,$C789&amp;": "&amp;A789,"")))</f>
        <v>BSc Business and Environment - Cornwall: UFS3SBEGOACA</v>
      </c>
      <c r="I789" s="17" t="str">
        <f>IF(Table1[[#This Row],[Department]]="","",IF('Calculator - Dropdowns'!$D$5="Postgraduate Taught or Undergraduate",$B789,IF($B789='Calculator - Dropdowns'!$D$5,$B789,"")))</f>
        <v>Undergraduate</v>
      </c>
      <c r="J789" s="17" t="str">
        <f>IF(Table1[[#This Row],[Faculty]]="","",IF('Calculator - Dropdowns'!$D$4="Department",$D789,IF($D789='Calculator - Dropdowns'!$D$4,$D789,"")))</f>
        <v>Sustainable Futures</v>
      </c>
      <c r="K789" s="17" t="str">
        <f>IF('Calculator - Dropdowns'!$D$3="Faculty",$E789,IF('Calculator - Dropdowns'!$D$3=E789,E789,""))</f>
        <v>Faculty of Environment, Science and Economy</v>
      </c>
    </row>
    <row r="790" spans="1:11" x14ac:dyDescent="0.2">
      <c r="A790" s="11" t="s">
        <v>1215</v>
      </c>
      <c r="B790" s="11" t="s">
        <v>31936</v>
      </c>
      <c r="C790" s="11" t="s">
        <v>1216</v>
      </c>
      <c r="D790" s="11" t="s">
        <v>617</v>
      </c>
      <c r="E790" s="11" t="s">
        <v>82</v>
      </c>
      <c r="H790" s="17" t="str">
        <f>IF(Table1[[#This Row],[Undergraduate or Postgraduate]]="","",IF('Calculator - Dropdowns'!$D$6="Programme",$C790&amp;": "&amp;A790,IF($C790&amp;": "&amp;A790='Calculator - Dropdowns'!$D$6,$C790&amp;": "&amp;A790,"")))</f>
        <v>BSc Business - Cornwall: UFS3SBESBECA</v>
      </c>
      <c r="I790" s="17" t="str">
        <f>IF(Table1[[#This Row],[Department]]="","",IF('Calculator - Dropdowns'!$D$5="Postgraduate Taught or Undergraduate",$B790,IF($B790='Calculator - Dropdowns'!$D$5,$B790,"")))</f>
        <v>Undergraduate</v>
      </c>
      <c r="J790" s="17" t="str">
        <f>IF(Table1[[#This Row],[Faculty]]="","",IF('Calculator - Dropdowns'!$D$4="Department",$D790,IF($D790='Calculator - Dropdowns'!$D$4,$D790,"")))</f>
        <v>Sustainable Futures</v>
      </c>
      <c r="K790" s="17" t="str">
        <f>IF('Calculator - Dropdowns'!$D$3="Faculty",$E790,IF('Calculator - Dropdowns'!$D$3=E790,E790,""))</f>
        <v>Faculty of Environment, Science and Economy</v>
      </c>
    </row>
    <row r="791" spans="1:11" x14ac:dyDescent="0.2">
      <c r="A791" s="11" t="s">
        <v>903</v>
      </c>
      <c r="B791" s="11" t="s">
        <v>31936</v>
      </c>
      <c r="C791" s="11" t="s">
        <v>32889</v>
      </c>
      <c r="D791" s="11" t="s">
        <v>32192</v>
      </c>
      <c r="E791" s="11" t="s">
        <v>76</v>
      </c>
      <c r="H791" s="17" t="str">
        <f>IF(Table1[[#This Row],[Undergraduate or Postgraduate]]="","",IF('Calculator - Dropdowns'!$D$6="Programme",$C791&amp;": "&amp;A791,IF($C791&amp;": "&amp;A791='Calculator - Dropdowns'!$D$6,$C791&amp;": "&amp;A791,"")))</f>
        <v>BA Art History and Visual Culture and Classical Studies: UFA3HPSCTH04</v>
      </c>
      <c r="I791" s="17" t="str">
        <f>IF(Table1[[#This Row],[Department]]="","",IF('Calculator - Dropdowns'!$D$5="Postgraduate Taught or Undergraduate",$B791,IF($B791='Calculator - Dropdowns'!$D$5,$B791,"")))</f>
        <v>Undergraduate</v>
      </c>
      <c r="J791" s="17" t="str">
        <f>IF(Table1[[#This Row],[Faculty]]="","",IF('Calculator - Dropdowns'!$D$4="Department",$D791,IF($D791='Calculator - Dropdowns'!$D$4,$D791,"")))</f>
        <v>Art History and Visual Culture</v>
      </c>
      <c r="K791" s="17" t="str">
        <f>IF('Calculator - Dropdowns'!$D$3="Faculty",$E791,IF('Calculator - Dropdowns'!$D$3=E791,E791,""))</f>
        <v>Faculty of Humanities, Arts and Social Sciences</v>
      </c>
    </row>
    <row r="792" spans="1:11" x14ac:dyDescent="0.2">
      <c r="A792" s="11" t="s">
        <v>904</v>
      </c>
      <c r="B792" s="11" t="s">
        <v>31936</v>
      </c>
      <c r="C792" s="11" t="s">
        <v>32881</v>
      </c>
      <c r="D792" s="11" t="s">
        <v>32192</v>
      </c>
      <c r="E792" s="11" t="s">
        <v>76</v>
      </c>
      <c r="H792" s="17" t="str">
        <f>IF(Table1[[#This Row],[Undergraduate or Postgraduate]]="","",IF('Calculator - Dropdowns'!$D$6="Programme",$C792&amp;": "&amp;A792,IF($C792&amp;": "&amp;A792='Calculator - Dropdowns'!$D$6,$C792&amp;": "&amp;A792,"")))</f>
        <v>BA Art History and Visual Culture and English: UFA3HPSEGL02</v>
      </c>
      <c r="I792" s="17" t="str">
        <f>IF(Table1[[#This Row],[Department]]="","",IF('Calculator - Dropdowns'!$D$5="Postgraduate Taught or Undergraduate",$B792,IF($B792='Calculator - Dropdowns'!$D$5,$B792,"")))</f>
        <v>Undergraduate</v>
      </c>
      <c r="J792" s="17" t="str">
        <f>IF(Table1[[#This Row],[Faculty]]="","",IF('Calculator - Dropdowns'!$D$4="Department",$D792,IF($D792='Calculator - Dropdowns'!$D$4,$D792,"")))</f>
        <v>Art History and Visual Culture</v>
      </c>
      <c r="K792" s="17" t="str">
        <f>IF('Calculator - Dropdowns'!$D$3="Faculty",$E792,IF('Calculator - Dropdowns'!$D$3=E792,E792,""))</f>
        <v>Faculty of Humanities, Arts and Social Sciences</v>
      </c>
    </row>
    <row r="793" spans="1:11" x14ac:dyDescent="0.2">
      <c r="A793" s="11" t="s">
        <v>940</v>
      </c>
      <c r="B793" s="11" t="s">
        <v>31936</v>
      </c>
      <c r="C793" s="11" t="s">
        <v>32871</v>
      </c>
      <c r="D793" s="11" t="s">
        <v>32192</v>
      </c>
      <c r="E793" s="11" t="s">
        <v>76</v>
      </c>
      <c r="H793" s="17" t="str">
        <f>IF(Table1[[#This Row],[Undergraduate or Postgraduate]]="","",IF('Calculator - Dropdowns'!$D$6="Programme",$C793&amp;": "&amp;A793,IF($C793&amp;": "&amp;A793='Calculator - Dropdowns'!$D$6,$C793&amp;": "&amp;A793,"")))</f>
        <v>BA Art History and Visual Culture and History: UFA3HPSHPS33</v>
      </c>
      <c r="I793" s="17" t="str">
        <f>IF(Table1[[#This Row],[Department]]="","",IF('Calculator - Dropdowns'!$D$5="Postgraduate Taught or Undergraduate",$B793,IF($B793='Calculator - Dropdowns'!$D$5,$B793,"")))</f>
        <v>Undergraduate</v>
      </c>
      <c r="J793" s="17" t="str">
        <f>IF(Table1[[#This Row],[Faculty]]="","",IF('Calculator - Dropdowns'!$D$4="Department",$D793,IF($D793='Calculator - Dropdowns'!$D$4,$D793,"")))</f>
        <v>Art History and Visual Culture</v>
      </c>
      <c r="K793" s="17" t="str">
        <f>IF('Calculator - Dropdowns'!$D$3="Faculty",$E793,IF('Calculator - Dropdowns'!$D$3=E793,E793,""))</f>
        <v>Faculty of Humanities, Arts and Social Sciences</v>
      </c>
    </row>
    <row r="794" spans="1:11" x14ac:dyDescent="0.2">
      <c r="A794" s="11" t="s">
        <v>32105</v>
      </c>
      <c r="B794" s="11" t="s">
        <v>31936</v>
      </c>
      <c r="C794" s="11" t="s">
        <v>32871</v>
      </c>
      <c r="D794" s="11" t="s">
        <v>32192</v>
      </c>
      <c r="E794" s="11" t="s">
        <v>76</v>
      </c>
      <c r="H794" s="17" t="str">
        <f>IF(Table1[[#This Row],[Undergraduate or Postgraduate]]="","",IF('Calculator - Dropdowns'!$D$6="Programme",$C794&amp;": "&amp;A794,IF($C794&amp;": "&amp;A794='Calculator - Dropdowns'!$D$6,$C794&amp;": "&amp;A794,"")))</f>
        <v>BA Art History and Visual Culture and History: UFA3HPSHPS37</v>
      </c>
      <c r="I794" s="17" t="str">
        <f>IF(Table1[[#This Row],[Department]]="","",IF('Calculator - Dropdowns'!$D$5="Postgraduate Taught or Undergraduate",$B794,IF($B794='Calculator - Dropdowns'!$D$5,$B794,"")))</f>
        <v>Undergraduate</v>
      </c>
      <c r="J794" s="17" t="str">
        <f>IF(Table1[[#This Row],[Faculty]]="","",IF('Calculator - Dropdowns'!$D$4="Department",$D794,IF($D794='Calculator - Dropdowns'!$D$4,$D794,"")))</f>
        <v>Art History and Visual Culture</v>
      </c>
      <c r="K794" s="17" t="str">
        <f>IF('Calculator - Dropdowns'!$D$3="Faculty",$E794,IF('Calculator - Dropdowns'!$D$3=E794,E794,""))</f>
        <v>Faculty of Humanities, Arts and Social Sciences</v>
      </c>
    </row>
    <row r="795" spans="1:11" ht="25.5" x14ac:dyDescent="0.2">
      <c r="A795" s="11" t="s">
        <v>960</v>
      </c>
      <c r="B795" s="11" t="s">
        <v>31936</v>
      </c>
      <c r="C795" s="11" t="s">
        <v>32866</v>
      </c>
      <c r="D795" s="11" t="s">
        <v>32192</v>
      </c>
      <c r="E795" s="11" t="s">
        <v>76</v>
      </c>
      <c r="H795" s="17" t="str">
        <f>IF(Table1[[#This Row],[Undergraduate or Postgraduate]]="","",IF('Calculator - Dropdowns'!$D$6="Programme",$C795&amp;": "&amp;A795,IF($C795&amp;": "&amp;A795='Calculator - Dropdowns'!$D$6,$C795&amp;": "&amp;A795,"")))</f>
        <v>BA Art History and Visual Culture and Modern Languages (3-year): UFA3HPSSML15</v>
      </c>
      <c r="I795" s="17" t="str">
        <f>IF(Table1[[#This Row],[Department]]="","",IF('Calculator - Dropdowns'!$D$5="Postgraduate Taught or Undergraduate",$B795,IF($B795='Calculator - Dropdowns'!$D$5,$B795,"")))</f>
        <v>Undergraduate</v>
      </c>
      <c r="J795" s="17" t="str">
        <f>IF(Table1[[#This Row],[Faculty]]="","",IF('Calculator - Dropdowns'!$D$4="Department",$D795,IF($D795='Calculator - Dropdowns'!$D$4,$D795,"")))</f>
        <v>Art History and Visual Culture</v>
      </c>
      <c r="K795" s="17" t="str">
        <f>IF('Calculator - Dropdowns'!$D$3="Faculty",$E795,IF('Calculator - Dropdowns'!$D$3=E795,E795,""))</f>
        <v>Faculty of Humanities, Arts and Social Sciences</v>
      </c>
    </row>
    <row r="796" spans="1:11" x14ac:dyDescent="0.2">
      <c r="A796" s="11" t="s">
        <v>981</v>
      </c>
      <c r="B796" s="11" t="s">
        <v>31936</v>
      </c>
      <c r="C796" s="11" t="s">
        <v>32885</v>
      </c>
      <c r="D796" s="11" t="s">
        <v>32192</v>
      </c>
      <c r="E796" s="11" t="s">
        <v>76</v>
      </c>
      <c r="H796" s="17" t="str">
        <f>IF(Table1[[#This Row],[Undergraduate or Postgraduate]]="","",IF('Calculator - Dropdowns'!$D$6="Programme",$C796&amp;": "&amp;A796,IF($C796&amp;": "&amp;A796='Calculator - Dropdowns'!$D$6,$C796&amp;": "&amp;A796,"")))</f>
        <v>BA Art History and Visual Culture and Drama: UFA3HPSSPA01</v>
      </c>
      <c r="I796" s="17" t="str">
        <f>IF(Table1[[#This Row],[Department]]="","",IF('Calculator - Dropdowns'!$D$5="Postgraduate Taught or Undergraduate",$B796,IF($B796='Calculator - Dropdowns'!$D$5,$B796,"")))</f>
        <v>Undergraduate</v>
      </c>
      <c r="J796" s="17" t="str">
        <f>IF(Table1[[#This Row],[Faculty]]="","",IF('Calculator - Dropdowns'!$D$4="Department",$D796,IF($D796='Calculator - Dropdowns'!$D$4,$D796,"")))</f>
        <v>Art History and Visual Culture</v>
      </c>
      <c r="K796" s="17" t="str">
        <f>IF('Calculator - Dropdowns'!$D$3="Faculty",$E796,IF('Calculator - Dropdowns'!$D$3=E796,E796,""))</f>
        <v>Faculty of Humanities, Arts and Social Sciences</v>
      </c>
    </row>
    <row r="797" spans="1:11" x14ac:dyDescent="0.2">
      <c r="A797" s="11" t="s">
        <v>982</v>
      </c>
      <c r="B797" s="11" t="s">
        <v>31936</v>
      </c>
      <c r="C797" s="11" t="s">
        <v>32890</v>
      </c>
      <c r="D797" s="11" t="s">
        <v>32192</v>
      </c>
      <c r="E797" s="11" t="s">
        <v>76</v>
      </c>
      <c r="H797" s="17" t="str">
        <f>IF(Table1[[#This Row],[Undergraduate or Postgraduate]]="","",IF('Calculator - Dropdowns'!$D$6="Programme",$C797&amp;": "&amp;A797,IF($C797&amp;": "&amp;A797='Calculator - Dropdowns'!$D$6,$C797&amp;": "&amp;A797,"")))</f>
        <v>BA Art History and Visual Culture: UFA3HPSVCU02</v>
      </c>
      <c r="I797" s="17" t="str">
        <f>IF(Table1[[#This Row],[Department]]="","",IF('Calculator - Dropdowns'!$D$5="Postgraduate Taught or Undergraduate",$B797,IF($B797='Calculator - Dropdowns'!$D$5,$B797,"")))</f>
        <v>Undergraduate</v>
      </c>
      <c r="J797" s="17" t="str">
        <f>IF(Table1[[#This Row],[Faculty]]="","",IF('Calculator - Dropdowns'!$D$4="Department",$D797,IF($D797='Calculator - Dropdowns'!$D$4,$D797,"")))</f>
        <v>Art History and Visual Culture</v>
      </c>
      <c r="K797" s="17" t="str">
        <f>IF('Calculator - Dropdowns'!$D$3="Faculty",$E797,IF('Calculator - Dropdowns'!$D$3=E797,E797,""))</f>
        <v>Faculty of Humanities, Arts and Social Sciences</v>
      </c>
    </row>
    <row r="798" spans="1:11" ht="25.5" x14ac:dyDescent="0.2">
      <c r="A798" s="11" t="s">
        <v>1003</v>
      </c>
      <c r="B798" s="11" t="s">
        <v>31936</v>
      </c>
      <c r="C798" s="11" t="s">
        <v>32877</v>
      </c>
      <c r="D798" s="11" t="s">
        <v>32192</v>
      </c>
      <c r="E798" s="11" t="s">
        <v>76</v>
      </c>
      <c r="H798" s="17" t="str">
        <f>IF(Table1[[#This Row],[Undergraduate or Postgraduate]]="","",IF('Calculator - Dropdowns'!$D$6="Programme",$C798&amp;": "&amp;A798,IF($C798&amp;": "&amp;A798='Calculator - Dropdowns'!$D$6,$C798&amp;": "&amp;A798,"")))</f>
        <v>BA Art History and Visual Culture and Film and Television Studies: UFA3SMLEGL01</v>
      </c>
      <c r="I798" s="17" t="str">
        <f>IF(Table1[[#This Row],[Department]]="","",IF('Calculator - Dropdowns'!$D$5="Postgraduate Taught or Undergraduate",$B798,IF($B798='Calculator - Dropdowns'!$D$5,$B798,"")))</f>
        <v>Undergraduate</v>
      </c>
      <c r="J798" s="17" t="str">
        <f>IF(Table1[[#This Row],[Faculty]]="","",IF('Calculator - Dropdowns'!$D$4="Department",$D798,IF($D798='Calculator - Dropdowns'!$D$4,$D798,"")))</f>
        <v>Art History and Visual Culture</v>
      </c>
      <c r="K798" s="17" t="str">
        <f>IF('Calculator - Dropdowns'!$D$3="Faculty",$E798,IF('Calculator - Dropdowns'!$D$3=E798,E798,""))</f>
        <v>Faculty of Humanities, Arts and Social Sciences</v>
      </c>
    </row>
    <row r="799" spans="1:11" ht="25.5" x14ac:dyDescent="0.2">
      <c r="A799" s="11" t="s">
        <v>1010</v>
      </c>
      <c r="B799" s="11" t="s">
        <v>31936</v>
      </c>
      <c r="C799" s="11" t="s">
        <v>32872</v>
      </c>
      <c r="D799" s="11" t="s">
        <v>32192</v>
      </c>
      <c r="E799" s="11" t="s">
        <v>76</v>
      </c>
      <c r="H799" s="17" t="str">
        <f>IF(Table1[[#This Row],[Undergraduate or Postgraduate]]="","",IF('Calculator - Dropdowns'!$D$6="Programme",$C799&amp;": "&amp;A799,IF($C799&amp;": "&amp;A799='Calculator - Dropdowns'!$D$6,$C799&amp;": "&amp;A799,"")))</f>
        <v>BA Art History and Visual Culture and Global Cultural Studies (3-year): UFA3SMLSML20</v>
      </c>
      <c r="I799" s="17" t="str">
        <f>IF(Table1[[#This Row],[Department]]="","",IF('Calculator - Dropdowns'!$D$5="Postgraduate Taught or Undergraduate",$B799,IF($B799='Calculator - Dropdowns'!$D$5,$B799,"")))</f>
        <v>Undergraduate</v>
      </c>
      <c r="J799" s="17" t="str">
        <f>IF(Table1[[#This Row],[Faculty]]="","",IF('Calculator - Dropdowns'!$D$4="Department",$D799,IF($D799='Calculator - Dropdowns'!$D$4,$D799,"")))</f>
        <v>Art History and Visual Culture</v>
      </c>
      <c r="K799" s="17" t="str">
        <f>IF('Calculator - Dropdowns'!$D$3="Faculty",$E799,IF('Calculator - Dropdowns'!$D$3=E799,E799,""))</f>
        <v>Faculty of Humanities, Arts and Social Sciences</v>
      </c>
    </row>
    <row r="800" spans="1:11" x14ac:dyDescent="0.2">
      <c r="A800" s="11" t="s">
        <v>935</v>
      </c>
      <c r="B800" s="11" t="s">
        <v>31936</v>
      </c>
      <c r="C800" s="11" t="s">
        <v>936</v>
      </c>
      <c r="D800" s="11" t="s">
        <v>237</v>
      </c>
      <c r="E800" s="11" t="s">
        <v>76</v>
      </c>
      <c r="H800" s="17" t="str">
        <f>IF(Table1[[#This Row],[Undergraduate or Postgraduate]]="","",IF('Calculator - Dropdowns'!$D$6="Programme",$C800&amp;": "&amp;A800,IF($C800&amp;": "&amp;A800='Calculator - Dropdowns'!$D$6,$C800&amp;": "&amp;A800,"")))</f>
        <v>BA Anthropology: UFA3HPSHPS30</v>
      </c>
      <c r="I800" s="17" t="str">
        <f>IF(Table1[[#This Row],[Department]]="","",IF('Calculator - Dropdowns'!$D$5="Postgraduate Taught or Undergraduate",$B800,IF($B800='Calculator - Dropdowns'!$D$5,$B800,"")))</f>
        <v>Undergraduate</v>
      </c>
      <c r="J800" s="17" t="str">
        <f>IF(Table1[[#This Row],[Faculty]]="","",IF('Calculator - Dropdowns'!$D$4="Department",$D800,IF($D800='Calculator - Dropdowns'!$D$4,$D800,"")))</f>
        <v>Anthropology</v>
      </c>
      <c r="K800" s="17" t="str">
        <f>IF('Calculator - Dropdowns'!$D$3="Faculty",$E800,IF('Calculator - Dropdowns'!$D$3=E800,E800,""))</f>
        <v>Faculty of Humanities, Arts and Social Sciences</v>
      </c>
    </row>
    <row r="801" spans="1:11" x14ac:dyDescent="0.2">
      <c r="A801" s="11" t="s">
        <v>895</v>
      </c>
      <c r="B801" s="11" t="s">
        <v>31936</v>
      </c>
      <c r="C801" s="11" t="s">
        <v>896</v>
      </c>
      <c r="D801" s="11" t="s">
        <v>209</v>
      </c>
      <c r="E801" s="11" t="s">
        <v>76</v>
      </c>
      <c r="H801" s="17" t="str">
        <f>IF(Table1[[#This Row],[Undergraduate or Postgraduate]]="","",IF('Calculator - Dropdowns'!$D$6="Programme",$C801&amp;": "&amp;A801,IF($C801&amp;": "&amp;A801='Calculator - Dropdowns'!$D$6,$C801&amp;": "&amp;A801,"")))</f>
        <v>BA Archaeology: UFA3GOAGOA07</v>
      </c>
      <c r="I801" s="17" t="str">
        <f>IF(Table1[[#This Row],[Department]]="","",IF('Calculator - Dropdowns'!$D$5="Postgraduate Taught or Undergraduate",$B801,IF($B801='Calculator - Dropdowns'!$D$5,$B801,"")))</f>
        <v>Undergraduate</v>
      </c>
      <c r="J801" s="17" t="str">
        <f>IF(Table1[[#This Row],[Faculty]]="","",IF('Calculator - Dropdowns'!$D$4="Department",$D801,IF($D801='Calculator - Dropdowns'!$D$4,$D801,"")))</f>
        <v>Archaeology</v>
      </c>
      <c r="K801" s="17" t="str">
        <f>IF('Calculator - Dropdowns'!$D$3="Faculty",$E801,IF('Calculator - Dropdowns'!$D$3=E801,E801,""))</f>
        <v>Faculty of Humanities, Arts and Social Sciences</v>
      </c>
    </row>
    <row r="802" spans="1:11" x14ac:dyDescent="0.2">
      <c r="A802" s="11" t="s">
        <v>897</v>
      </c>
      <c r="B802" s="11" t="s">
        <v>31936</v>
      </c>
      <c r="C802" s="11" t="s">
        <v>898</v>
      </c>
      <c r="D802" s="11" t="s">
        <v>209</v>
      </c>
      <c r="E802" s="11" t="s">
        <v>76</v>
      </c>
      <c r="H802" s="17" t="str">
        <f>IF(Table1[[#This Row],[Undergraduate or Postgraduate]]="","",IF('Calculator - Dropdowns'!$D$6="Programme",$C802&amp;": "&amp;A802,IF($C802&amp;": "&amp;A802='Calculator - Dropdowns'!$D$6,$C802&amp;": "&amp;A802,"")))</f>
        <v>BA Archaeology and Anthropology: UFA3GOAGOA08</v>
      </c>
      <c r="I802" s="17" t="str">
        <f>IF(Table1[[#This Row],[Department]]="","",IF('Calculator - Dropdowns'!$D$5="Postgraduate Taught or Undergraduate",$B802,IF($B802='Calculator - Dropdowns'!$D$5,$B802,"")))</f>
        <v>Undergraduate</v>
      </c>
      <c r="J802" s="17" t="str">
        <f>IF(Table1[[#This Row],[Faculty]]="","",IF('Calculator - Dropdowns'!$D$4="Department",$D802,IF($D802='Calculator - Dropdowns'!$D$4,$D802,"")))</f>
        <v>Archaeology</v>
      </c>
      <c r="K802" s="17" t="str">
        <f>IF('Calculator - Dropdowns'!$D$3="Faculty",$E802,IF('Calculator - Dropdowns'!$D$3=E802,E802,""))</f>
        <v>Faculty of Humanities, Arts and Social Sciences</v>
      </c>
    </row>
    <row r="803" spans="1:11" x14ac:dyDescent="0.2">
      <c r="A803" s="11" t="s">
        <v>1121</v>
      </c>
      <c r="B803" s="11" t="s">
        <v>31936</v>
      </c>
      <c r="C803" s="11" t="s">
        <v>1122</v>
      </c>
      <c r="D803" s="11" t="s">
        <v>209</v>
      </c>
      <c r="E803" s="11" t="s">
        <v>76</v>
      </c>
      <c r="H803" s="17" t="str">
        <f>IF(Table1[[#This Row],[Undergraduate or Postgraduate]]="","",IF('Calculator - Dropdowns'!$D$6="Programme",$C803&amp;": "&amp;A803,IF($C803&amp;": "&amp;A803='Calculator - Dropdowns'!$D$6,$C803&amp;": "&amp;A803,"")))</f>
        <v>BSc Archaeology with Forensic Science: UFS3GAEGAE02</v>
      </c>
      <c r="I803" s="17" t="str">
        <f>IF(Table1[[#This Row],[Department]]="","",IF('Calculator - Dropdowns'!$D$5="Postgraduate Taught or Undergraduate",$B803,IF($B803='Calculator - Dropdowns'!$D$5,$B803,"")))</f>
        <v>Undergraduate</v>
      </c>
      <c r="J803" s="17" t="str">
        <f>IF(Table1[[#This Row],[Faculty]]="","",IF('Calculator - Dropdowns'!$D$4="Department",$D803,IF($D803='Calculator - Dropdowns'!$D$4,$D803,"")))</f>
        <v>Archaeology</v>
      </c>
      <c r="K803" s="17" t="str">
        <f>IF('Calculator - Dropdowns'!$D$3="Faculty",$E803,IF('Calculator - Dropdowns'!$D$3=E803,E803,""))</f>
        <v>Faculty of Humanities, Arts and Social Sciences</v>
      </c>
    </row>
    <row r="804" spans="1:11" x14ac:dyDescent="0.2">
      <c r="A804" s="11" t="s">
        <v>1142</v>
      </c>
      <c r="B804" s="11" t="s">
        <v>31936</v>
      </c>
      <c r="C804" s="11" t="s">
        <v>1143</v>
      </c>
      <c r="D804" s="11" t="s">
        <v>209</v>
      </c>
      <c r="E804" s="11" t="s">
        <v>76</v>
      </c>
      <c r="H804" s="17" t="str">
        <f>IF(Table1[[#This Row],[Undergraduate or Postgraduate]]="","",IF('Calculator - Dropdowns'!$D$6="Programme",$C804&amp;": "&amp;A804,IF($C804&amp;": "&amp;A804='Calculator - Dropdowns'!$D$6,$C804&amp;": "&amp;A804,"")))</f>
        <v>BSc Archaeological Science: UFS3HPSHPS06</v>
      </c>
      <c r="I804" s="17" t="str">
        <f>IF(Table1[[#This Row],[Department]]="","",IF('Calculator - Dropdowns'!$D$5="Postgraduate Taught or Undergraduate",$B804,IF($B804='Calculator - Dropdowns'!$D$5,$B804,"")))</f>
        <v>Undergraduate</v>
      </c>
      <c r="J804" s="17" t="str">
        <f>IF(Table1[[#This Row],[Faculty]]="","",IF('Calculator - Dropdowns'!$D$4="Department",$D804,IF($D804='Calculator - Dropdowns'!$D$4,$D804,"")))</f>
        <v>Archaeology</v>
      </c>
      <c r="K804" s="17" t="str">
        <f>IF('Calculator - Dropdowns'!$D$3="Faculty",$E804,IF('Calculator - Dropdowns'!$D$3=E804,E804,""))</f>
        <v>Faculty of Humanities, Arts and Social Sciences</v>
      </c>
    </row>
    <row r="805" spans="1:11" x14ac:dyDescent="0.2">
      <c r="A805" s="11" t="s">
        <v>836</v>
      </c>
      <c r="B805" s="11" t="s">
        <v>31936</v>
      </c>
      <c r="C805" s="11" t="s">
        <v>837</v>
      </c>
      <c r="D805" s="11" t="s">
        <v>172</v>
      </c>
      <c r="E805" s="11" t="s">
        <v>76</v>
      </c>
      <c r="H805" s="17" t="str">
        <f>IF(Table1[[#This Row],[Undergraduate or Postgraduate]]="","",IF('Calculator - Dropdowns'!$D$6="Programme",$C805&amp;": "&amp;A805,IF($C805&amp;": "&amp;A805='Calculator - Dropdowns'!$D$6,$C805&amp;": "&amp;A805,"")))</f>
        <v>BA Classics: UFA3CTHCTH02</v>
      </c>
      <c r="I805" s="17" t="str">
        <f>IF(Table1[[#This Row],[Department]]="","",IF('Calculator - Dropdowns'!$D$5="Postgraduate Taught or Undergraduate",$B805,IF($B805='Calculator - Dropdowns'!$D$5,$B805,"")))</f>
        <v>Undergraduate</v>
      </c>
      <c r="J805" s="17" t="str">
        <f>IF(Table1[[#This Row],[Faculty]]="","",IF('Calculator - Dropdowns'!$D$4="Department",$D805,IF($D805='Calculator - Dropdowns'!$D$4,$D805,"")))</f>
        <v>Classics and Ancient History</v>
      </c>
      <c r="K805" s="17" t="str">
        <f>IF('Calculator - Dropdowns'!$D$3="Faculty",$E805,IF('Calculator - Dropdowns'!$D$3=E805,E805,""))</f>
        <v>Faculty of Humanities, Arts and Social Sciences</v>
      </c>
    </row>
    <row r="806" spans="1:11" x14ac:dyDescent="0.2">
      <c r="A806" s="11" t="s">
        <v>838</v>
      </c>
      <c r="B806" s="11" t="s">
        <v>31936</v>
      </c>
      <c r="C806" s="11" t="s">
        <v>839</v>
      </c>
      <c r="D806" s="11" t="s">
        <v>172</v>
      </c>
      <c r="E806" s="11" t="s">
        <v>76</v>
      </c>
      <c r="H806" s="17" t="str">
        <f>IF(Table1[[#This Row],[Undergraduate or Postgraduate]]="","",IF('Calculator - Dropdowns'!$D$6="Programme",$C806&amp;": "&amp;A806,IF($C806&amp;": "&amp;A806='Calculator - Dropdowns'!$D$6,$C806&amp;": "&amp;A806,"")))</f>
        <v>BA Ancient History: UFA3CTHCTH05</v>
      </c>
      <c r="I806" s="17" t="str">
        <f>IF(Table1[[#This Row],[Department]]="","",IF('Calculator - Dropdowns'!$D$5="Postgraduate Taught or Undergraduate",$B806,IF($B806='Calculator - Dropdowns'!$D$5,$B806,"")))</f>
        <v>Undergraduate</v>
      </c>
      <c r="J806" s="17" t="str">
        <f>IF(Table1[[#This Row],[Faculty]]="","",IF('Calculator - Dropdowns'!$D$4="Department",$D806,IF($D806='Calculator - Dropdowns'!$D$4,$D806,"")))</f>
        <v>Classics and Ancient History</v>
      </c>
      <c r="K806" s="17" t="str">
        <f>IF('Calculator - Dropdowns'!$D$3="Faculty",$E806,IF('Calculator - Dropdowns'!$D$3=E806,E806,""))</f>
        <v>Faculty of Humanities, Arts and Social Sciences</v>
      </c>
    </row>
    <row r="807" spans="1:11" x14ac:dyDescent="0.2">
      <c r="A807" s="11" t="s">
        <v>840</v>
      </c>
      <c r="B807" s="11" t="s">
        <v>31936</v>
      </c>
      <c r="C807" s="11" t="s">
        <v>841</v>
      </c>
      <c r="D807" s="11" t="s">
        <v>172</v>
      </c>
      <c r="E807" s="11" t="s">
        <v>76</v>
      </c>
      <c r="H807" s="17" t="str">
        <f>IF(Table1[[#This Row],[Undergraduate or Postgraduate]]="","",IF('Calculator - Dropdowns'!$D$6="Programme",$C807&amp;": "&amp;A807,IF($C807&amp;": "&amp;A807='Calculator - Dropdowns'!$D$6,$C807&amp;": "&amp;A807,"")))</f>
        <v>BA Classical Studies: UFA3CTHCTH11</v>
      </c>
      <c r="I807" s="17" t="str">
        <f>IF(Table1[[#This Row],[Department]]="","",IF('Calculator - Dropdowns'!$D$5="Postgraduate Taught or Undergraduate",$B807,IF($B807='Calculator - Dropdowns'!$D$5,$B807,"")))</f>
        <v>Undergraduate</v>
      </c>
      <c r="J807" s="17" t="str">
        <f>IF(Table1[[#This Row],[Faculty]]="","",IF('Calculator - Dropdowns'!$D$4="Department",$D807,IF($D807='Calculator - Dropdowns'!$D$4,$D807,"")))</f>
        <v>Classics and Ancient History</v>
      </c>
      <c r="K807" s="17" t="str">
        <f>IF('Calculator - Dropdowns'!$D$3="Faculty",$E807,IF('Calculator - Dropdowns'!$D$3=E807,E807,""))</f>
        <v>Faculty of Humanities, Arts and Social Sciences</v>
      </c>
    </row>
    <row r="808" spans="1:11" x14ac:dyDescent="0.2">
      <c r="A808" s="11" t="s">
        <v>842</v>
      </c>
      <c r="B808" s="11" t="s">
        <v>31936</v>
      </c>
      <c r="C808" s="11" t="s">
        <v>843</v>
      </c>
      <c r="D808" s="11" t="s">
        <v>172</v>
      </c>
      <c r="E808" s="11" t="s">
        <v>76</v>
      </c>
      <c r="H808" s="17" t="str">
        <f>IF(Table1[[#This Row],[Undergraduate or Postgraduate]]="","",IF('Calculator - Dropdowns'!$D$6="Programme",$C808&amp;": "&amp;A808,IF($C808&amp;": "&amp;A808='Calculator - Dropdowns'!$D$6,$C808&amp;": "&amp;A808,"")))</f>
        <v>BA Classical Studies and Theology: UFA3CTHCTH12</v>
      </c>
      <c r="I808" s="17" t="str">
        <f>IF(Table1[[#This Row],[Department]]="","",IF('Calculator - Dropdowns'!$D$5="Postgraduate Taught or Undergraduate",$B808,IF($B808='Calculator - Dropdowns'!$D$5,$B808,"")))</f>
        <v>Undergraduate</v>
      </c>
      <c r="J808" s="17" t="str">
        <f>IF(Table1[[#This Row],[Faculty]]="","",IF('Calculator - Dropdowns'!$D$4="Department",$D808,IF($D808='Calculator - Dropdowns'!$D$4,$D808,"")))</f>
        <v>Classics and Ancient History</v>
      </c>
      <c r="K808" s="17" t="str">
        <f>IF('Calculator - Dropdowns'!$D$3="Faculty",$E808,IF('Calculator - Dropdowns'!$D$3=E808,E808,""))</f>
        <v>Faculty of Humanities, Arts and Social Sciences</v>
      </c>
    </row>
    <row r="809" spans="1:11" x14ac:dyDescent="0.2">
      <c r="A809" s="11" t="s">
        <v>846</v>
      </c>
      <c r="B809" s="11" t="s">
        <v>31936</v>
      </c>
      <c r="C809" s="11" t="s">
        <v>847</v>
      </c>
      <c r="D809" s="11" t="s">
        <v>172</v>
      </c>
      <c r="E809" s="11" t="s">
        <v>76</v>
      </c>
      <c r="H809" s="17" t="str">
        <f>IF(Table1[[#This Row],[Undergraduate or Postgraduate]]="","",IF('Calculator - Dropdowns'!$D$6="Programme",$C809&amp;": "&amp;A809,IF($C809&amp;": "&amp;A809='Calculator - Dropdowns'!$D$6,$C809&amp;": "&amp;A809,"")))</f>
        <v>BA Greek and Roman Studies: UFA3CTHCTH15</v>
      </c>
      <c r="I809" s="17" t="str">
        <f>IF(Table1[[#This Row],[Department]]="","",IF('Calculator - Dropdowns'!$D$5="Postgraduate Taught or Undergraduate",$B809,IF($B809='Calculator - Dropdowns'!$D$5,$B809,"")))</f>
        <v>Undergraduate</v>
      </c>
      <c r="J809" s="17" t="str">
        <f>IF(Table1[[#This Row],[Faculty]]="","",IF('Calculator - Dropdowns'!$D$4="Department",$D809,IF($D809='Calculator - Dropdowns'!$D$4,$D809,"")))</f>
        <v>Classics and Ancient History</v>
      </c>
      <c r="K809" s="17" t="str">
        <f>IF('Calculator - Dropdowns'!$D$3="Faculty",$E809,IF('Calculator - Dropdowns'!$D$3=E809,E809,""))</f>
        <v>Faculty of Humanities, Arts and Social Sciences</v>
      </c>
    </row>
    <row r="810" spans="1:11" x14ac:dyDescent="0.2">
      <c r="A810" s="11" t="s">
        <v>848</v>
      </c>
      <c r="B810" s="11" t="s">
        <v>31936</v>
      </c>
      <c r="C810" s="11" t="s">
        <v>849</v>
      </c>
      <c r="D810" s="11" t="s">
        <v>172</v>
      </c>
      <c r="E810" s="11" t="s">
        <v>76</v>
      </c>
      <c r="H810" s="17" t="str">
        <f>IF(Table1[[#This Row],[Undergraduate or Postgraduate]]="","",IF('Calculator - Dropdowns'!$D$6="Programme",$C810&amp;": "&amp;A810,IF($C810&amp;": "&amp;A810='Calculator - Dropdowns'!$D$6,$C810&amp;": "&amp;A810,"")))</f>
        <v>BA Classical Studies and English: UFA3CTHEGL01</v>
      </c>
      <c r="I810" s="17" t="str">
        <f>IF(Table1[[#This Row],[Department]]="","",IF('Calculator - Dropdowns'!$D$5="Postgraduate Taught or Undergraduate",$B810,IF($B810='Calculator - Dropdowns'!$D$5,$B810,"")))</f>
        <v>Undergraduate</v>
      </c>
      <c r="J810" s="17" t="str">
        <f>IF(Table1[[#This Row],[Faculty]]="","",IF('Calculator - Dropdowns'!$D$4="Department",$D810,IF($D810='Calculator - Dropdowns'!$D$4,$D810,"")))</f>
        <v>Classics and Ancient History</v>
      </c>
      <c r="K810" s="17" t="str">
        <f>IF('Calculator - Dropdowns'!$D$3="Faculty",$E810,IF('Calculator - Dropdowns'!$D$3=E810,E810,""))</f>
        <v>Faculty of Humanities, Arts and Social Sciences</v>
      </c>
    </row>
    <row r="811" spans="1:11" x14ac:dyDescent="0.2">
      <c r="A811" s="11" t="s">
        <v>850</v>
      </c>
      <c r="B811" s="11" t="s">
        <v>31936</v>
      </c>
      <c r="C811" s="11" t="s">
        <v>851</v>
      </c>
      <c r="D811" s="11" t="s">
        <v>172</v>
      </c>
      <c r="E811" s="11" t="s">
        <v>76</v>
      </c>
      <c r="H811" s="17" t="str">
        <f>IF(Table1[[#This Row],[Undergraduate or Postgraduate]]="","",IF('Calculator - Dropdowns'!$D$6="Programme",$C811&amp;": "&amp;A811,IF($C811&amp;": "&amp;A811='Calculator - Dropdowns'!$D$6,$C811&amp;": "&amp;A811,"")))</f>
        <v>BA Ancient History and Archaeology: UFA3CTHGOA01</v>
      </c>
      <c r="I811" s="17" t="str">
        <f>IF(Table1[[#This Row],[Department]]="","",IF('Calculator - Dropdowns'!$D$5="Postgraduate Taught or Undergraduate",$B811,IF($B811='Calculator - Dropdowns'!$D$5,$B811,"")))</f>
        <v>Undergraduate</v>
      </c>
      <c r="J811" s="17" t="str">
        <f>IF(Table1[[#This Row],[Faculty]]="","",IF('Calculator - Dropdowns'!$D$4="Department",$D811,IF($D811='Calculator - Dropdowns'!$D$4,$D811,"")))</f>
        <v>Classics and Ancient History</v>
      </c>
      <c r="K811" s="17" t="str">
        <f>IF('Calculator - Dropdowns'!$D$3="Faculty",$E811,IF('Calculator - Dropdowns'!$D$3=E811,E811,""))</f>
        <v>Faculty of Humanities, Arts and Social Sciences</v>
      </c>
    </row>
    <row r="812" spans="1:11" x14ac:dyDescent="0.2">
      <c r="A812" s="11" t="s">
        <v>852</v>
      </c>
      <c r="B812" s="11" t="s">
        <v>31936</v>
      </c>
      <c r="C812" s="11" t="s">
        <v>853</v>
      </c>
      <c r="D812" s="11" t="s">
        <v>172</v>
      </c>
      <c r="E812" s="11" t="s">
        <v>76</v>
      </c>
      <c r="H812" s="17" t="str">
        <f>IF(Table1[[#This Row],[Undergraduate or Postgraduate]]="","",IF('Calculator - Dropdowns'!$D$6="Programme",$C812&amp;": "&amp;A812,IF($C812&amp;": "&amp;A812='Calculator - Dropdowns'!$D$6,$C812&amp;": "&amp;A812,"")))</f>
        <v>BA Classical Studies and Philosophy: UFA3CTHHPS01</v>
      </c>
      <c r="I812" s="17" t="str">
        <f>IF(Table1[[#This Row],[Department]]="","",IF('Calculator - Dropdowns'!$D$5="Postgraduate Taught or Undergraduate",$B812,IF($B812='Calculator - Dropdowns'!$D$5,$B812,"")))</f>
        <v>Undergraduate</v>
      </c>
      <c r="J812" s="17" t="str">
        <f>IF(Table1[[#This Row],[Faculty]]="","",IF('Calculator - Dropdowns'!$D$4="Department",$D812,IF($D812='Calculator - Dropdowns'!$D$4,$D812,"")))</f>
        <v>Classics and Ancient History</v>
      </c>
      <c r="K812" s="17" t="str">
        <f>IF('Calculator - Dropdowns'!$D$3="Faculty",$E812,IF('Calculator - Dropdowns'!$D$3=E812,E812,""))</f>
        <v>Faculty of Humanities, Arts and Social Sciences</v>
      </c>
    </row>
    <row r="813" spans="1:11" x14ac:dyDescent="0.2">
      <c r="A813" s="11" t="s">
        <v>854</v>
      </c>
      <c r="B813" s="11" t="s">
        <v>31936</v>
      </c>
      <c r="C813" s="11" t="s">
        <v>855</v>
      </c>
      <c r="D813" s="11" t="s">
        <v>172</v>
      </c>
      <c r="E813" s="11" t="s">
        <v>76</v>
      </c>
      <c r="H813" s="17" t="str">
        <f>IF(Table1[[#This Row],[Undergraduate or Postgraduate]]="","",IF('Calculator - Dropdowns'!$D$6="Programme",$C813&amp;": "&amp;A813,IF($C813&amp;": "&amp;A813='Calculator - Dropdowns'!$D$6,$C813&amp;": "&amp;A813,"")))</f>
        <v>BA Classical Studies and Modern Languages (3-year): UFA3CTHSML01</v>
      </c>
      <c r="I813" s="17" t="str">
        <f>IF(Table1[[#This Row],[Department]]="","",IF('Calculator - Dropdowns'!$D$5="Postgraduate Taught or Undergraduate",$B813,IF($B813='Calculator - Dropdowns'!$D$5,$B813,"")))</f>
        <v>Undergraduate</v>
      </c>
      <c r="J813" s="17" t="str">
        <f>IF(Table1[[#This Row],[Faculty]]="","",IF('Calculator - Dropdowns'!$D$4="Department",$D813,IF($D813='Calculator - Dropdowns'!$D$4,$D813,"")))</f>
        <v>Classics and Ancient History</v>
      </c>
      <c r="K813" s="17" t="str">
        <f>IF('Calculator - Dropdowns'!$D$3="Faculty",$E813,IF('Calculator - Dropdowns'!$D$3=E813,E813,""))</f>
        <v>Faculty of Humanities, Arts and Social Sciences</v>
      </c>
    </row>
    <row r="814" spans="1:11" x14ac:dyDescent="0.2">
      <c r="A814" s="11" t="s">
        <v>856</v>
      </c>
      <c r="B814" s="11" t="s">
        <v>31936</v>
      </c>
      <c r="C814" s="11" t="s">
        <v>857</v>
      </c>
      <c r="D814" s="11" t="s">
        <v>172</v>
      </c>
      <c r="E814" s="11" t="s">
        <v>76</v>
      </c>
      <c r="H814" s="17" t="str">
        <f>IF(Table1[[#This Row],[Undergraduate or Postgraduate]]="","",IF('Calculator - Dropdowns'!$D$6="Programme",$C814&amp;": "&amp;A814,IF($C814&amp;": "&amp;A814='Calculator - Dropdowns'!$D$6,$C814&amp;": "&amp;A814,"")))</f>
        <v>BA Classical Studies and Global Cultural Studies (3-year): UFA3CTHSML02</v>
      </c>
      <c r="I814" s="17" t="str">
        <f>IF(Table1[[#This Row],[Department]]="","",IF('Calculator - Dropdowns'!$D$5="Postgraduate Taught or Undergraduate",$B814,IF($B814='Calculator - Dropdowns'!$D$5,$B814,"")))</f>
        <v>Undergraduate</v>
      </c>
      <c r="J814" s="17" t="str">
        <f>IF(Table1[[#This Row],[Faculty]]="","",IF('Calculator - Dropdowns'!$D$4="Department",$D814,IF($D814='Calculator - Dropdowns'!$D$4,$D814,"")))</f>
        <v>Classics and Ancient History</v>
      </c>
      <c r="K814" s="17" t="str">
        <f>IF('Calculator - Dropdowns'!$D$3="Faculty",$E814,IF('Calculator - Dropdowns'!$D$3=E814,E814,""))</f>
        <v>Faculty of Humanities, Arts and Social Sciences</v>
      </c>
    </row>
    <row r="815" spans="1:11" x14ac:dyDescent="0.2">
      <c r="A815" s="11" t="s">
        <v>867</v>
      </c>
      <c r="B815" s="11" t="s">
        <v>31936</v>
      </c>
      <c r="C815" s="11" t="s">
        <v>868</v>
      </c>
      <c r="D815" s="11" t="s">
        <v>205</v>
      </c>
      <c r="E815" s="11" t="s">
        <v>76</v>
      </c>
      <c r="H815" s="17" t="str">
        <f>IF(Table1[[#This Row],[Undergraduate or Postgraduate]]="","",IF('Calculator - Dropdowns'!$D$6="Programme",$C815&amp;": "&amp;A815,IF($C815&amp;": "&amp;A815='Calculator - Dropdowns'!$D$6,$C815&amp;": "&amp;A815,"")))</f>
        <v>BA Communications: UFA3EGLEGL16</v>
      </c>
      <c r="I815" s="17" t="str">
        <f>IF(Table1[[#This Row],[Department]]="","",IF('Calculator - Dropdowns'!$D$5="Postgraduate Taught or Undergraduate",$B815,IF($B815='Calculator - Dropdowns'!$D$5,$B815,"")))</f>
        <v>Undergraduate</v>
      </c>
      <c r="J815" s="17" t="str">
        <f>IF(Table1[[#This Row],[Faculty]]="","",IF('Calculator - Dropdowns'!$D$4="Department",$D815,IF($D815='Calculator - Dropdowns'!$D$4,$D815,"")))</f>
        <v>Communications Studies</v>
      </c>
      <c r="K815" s="17" t="str">
        <f>IF('Calculator - Dropdowns'!$D$3="Faculty",$E815,IF('Calculator - Dropdowns'!$D$3=E815,E815,""))</f>
        <v>Faculty of Humanities, Arts and Social Sciences</v>
      </c>
    </row>
    <row r="816" spans="1:11" x14ac:dyDescent="0.2">
      <c r="A816" s="11" t="s">
        <v>882</v>
      </c>
      <c r="B816" s="11" t="s">
        <v>31936</v>
      </c>
      <c r="C816" s="11" t="s">
        <v>883</v>
      </c>
      <c r="D816" s="11" t="s">
        <v>205</v>
      </c>
      <c r="E816" s="11" t="s">
        <v>76</v>
      </c>
      <c r="H816" s="17" t="str">
        <f>IF(Table1[[#This Row],[Undergraduate or Postgraduate]]="","",IF('Calculator - Dropdowns'!$D$6="Programme",$C816&amp;": "&amp;A816,IF($C816&amp;": "&amp;A816='Calculator - Dropdowns'!$D$6,$C816&amp;": "&amp;A816,"")))</f>
        <v>BA Communications and Modern Languages (3-year): UFA3EGLSML08</v>
      </c>
      <c r="I816" s="17" t="str">
        <f>IF(Table1[[#This Row],[Department]]="","",IF('Calculator - Dropdowns'!$D$5="Postgraduate Taught or Undergraduate",$B816,IF($B816='Calculator - Dropdowns'!$D$5,$B816,"")))</f>
        <v>Undergraduate</v>
      </c>
      <c r="J816" s="17" t="str">
        <f>IF(Table1[[#This Row],[Faculty]]="","",IF('Calculator - Dropdowns'!$D$4="Department",$D816,IF($D816='Calculator - Dropdowns'!$D$4,$D816,"")))</f>
        <v>Communications Studies</v>
      </c>
      <c r="K816" s="17" t="str">
        <f>IF('Calculator - Dropdowns'!$D$3="Faculty",$E816,IF('Calculator - Dropdowns'!$D$3=E816,E816,""))</f>
        <v>Faculty of Humanities, Arts and Social Sciences</v>
      </c>
    </row>
    <row r="817" spans="1:11" x14ac:dyDescent="0.2">
      <c r="A817" s="11" t="s">
        <v>884</v>
      </c>
      <c r="B817" s="11" t="s">
        <v>31936</v>
      </c>
      <c r="C817" s="11" t="s">
        <v>885</v>
      </c>
      <c r="D817" s="11" t="s">
        <v>205</v>
      </c>
      <c r="E817" s="11" t="s">
        <v>76</v>
      </c>
      <c r="H817" s="17" t="str">
        <f>IF(Table1[[#This Row],[Undergraduate or Postgraduate]]="","",IF('Calculator - Dropdowns'!$D$6="Programme",$C817&amp;": "&amp;A817,IF($C817&amp;": "&amp;A817='Calculator - Dropdowns'!$D$6,$C817&amp;": "&amp;A817,"")))</f>
        <v>BA Communications and Global Cultural Studies (3-year): UFA3EGLSML09</v>
      </c>
      <c r="I817" s="17" t="str">
        <f>IF(Table1[[#This Row],[Department]]="","",IF('Calculator - Dropdowns'!$D$5="Postgraduate Taught or Undergraduate",$B817,IF($B817='Calculator - Dropdowns'!$D$5,$B817,"")))</f>
        <v>Undergraduate</v>
      </c>
      <c r="J817" s="17" t="str">
        <f>IF(Table1[[#This Row],[Faculty]]="","",IF('Calculator - Dropdowns'!$D$4="Department",$D817,IF($D817='Calculator - Dropdowns'!$D$4,$D817,"")))</f>
        <v>Communications Studies</v>
      </c>
      <c r="K817" s="17" t="str">
        <f>IF('Calculator - Dropdowns'!$D$3="Faculty",$E817,IF('Calculator - Dropdowns'!$D$3=E817,E817,""))</f>
        <v>Faculty of Humanities, Arts and Social Sciences</v>
      </c>
    </row>
    <row r="818" spans="1:11" x14ac:dyDescent="0.2">
      <c r="A818" s="11" t="s">
        <v>1139</v>
      </c>
      <c r="B818" s="11" t="s">
        <v>31936</v>
      </c>
      <c r="C818" s="11" t="s">
        <v>1140</v>
      </c>
      <c r="D818" s="11" t="s">
        <v>1141</v>
      </c>
      <c r="E818" s="11" t="s">
        <v>76</v>
      </c>
      <c r="H818" s="17" t="str">
        <f>IF(Table1[[#This Row],[Undergraduate or Postgraduate]]="","",IF('Calculator - Dropdowns'!$D$6="Programme",$C818&amp;": "&amp;A818,IF($C818&amp;": "&amp;A818='Calculator - Dropdowns'!$D$6,$C818&amp;": "&amp;A818,"")))</f>
        <v>BSc Criminology: UFS3HPSHPS05</v>
      </c>
      <c r="I818" s="17" t="str">
        <f>IF(Table1[[#This Row],[Department]]="","",IF('Calculator - Dropdowns'!$D$5="Postgraduate Taught or Undergraduate",$B818,IF($B818='Calculator - Dropdowns'!$D$5,$B818,"")))</f>
        <v>Undergraduate</v>
      </c>
      <c r="J818" s="17" t="str">
        <f>IF(Table1[[#This Row],[Faculty]]="","",IF('Calculator - Dropdowns'!$D$4="Department",$D818,IF($D818='Calculator - Dropdowns'!$D$4,$D818,"")))</f>
        <v>Criminology</v>
      </c>
      <c r="K818" s="17" t="str">
        <f>IF('Calculator - Dropdowns'!$D$3="Faculty",$E818,IF('Calculator - Dropdowns'!$D$3=E818,E818,""))</f>
        <v>Faculty of Humanities, Arts and Social Sciences</v>
      </c>
    </row>
    <row r="819" spans="1:11" x14ac:dyDescent="0.2">
      <c r="A819" s="11" t="s">
        <v>1146</v>
      </c>
      <c r="B819" s="11" t="s">
        <v>31936</v>
      </c>
      <c r="C819" s="11" t="s">
        <v>1147</v>
      </c>
      <c r="D819" s="11" t="s">
        <v>1141</v>
      </c>
      <c r="E819" s="11" t="s">
        <v>76</v>
      </c>
      <c r="H819" s="17" t="str">
        <f>IF(Table1[[#This Row],[Undergraduate or Postgraduate]]="","",IF('Calculator - Dropdowns'!$D$6="Programme",$C819&amp;": "&amp;A819,IF($C819&amp;": "&amp;A819='Calculator - Dropdowns'!$D$6,$C819&amp;": "&amp;A819,"")))</f>
        <v>BSc Crime and Data Science: UFS3HPSHPS08</v>
      </c>
      <c r="I819" s="17" t="str">
        <f>IF(Table1[[#This Row],[Department]]="","",IF('Calculator - Dropdowns'!$D$5="Postgraduate Taught or Undergraduate",$B819,IF($B819='Calculator - Dropdowns'!$D$5,$B819,"")))</f>
        <v>Undergraduate</v>
      </c>
      <c r="J819" s="17" t="str">
        <f>IF(Table1[[#This Row],[Faculty]]="","",IF('Calculator - Dropdowns'!$D$4="Department",$D819,IF($D819='Calculator - Dropdowns'!$D$4,$D819,"")))</f>
        <v>Criminology</v>
      </c>
      <c r="K819" s="17" t="str">
        <f>IF('Calculator - Dropdowns'!$D$3="Faculty",$E819,IF('Calculator - Dropdowns'!$D$3=E819,E819,""))</f>
        <v>Faculty of Humanities, Arts and Social Sciences</v>
      </c>
    </row>
    <row r="820" spans="1:11" x14ac:dyDescent="0.2">
      <c r="A820" s="11" t="s">
        <v>858</v>
      </c>
      <c r="B820" s="11" t="s">
        <v>31936</v>
      </c>
      <c r="C820" s="11" t="s">
        <v>32857</v>
      </c>
      <c r="D820" s="11" t="s">
        <v>177</v>
      </c>
      <c r="E820" s="11" t="s">
        <v>76</v>
      </c>
      <c r="H820" s="17" t="str">
        <f>IF(Table1[[#This Row],[Undergraduate or Postgraduate]]="","",IF('Calculator - Dropdowns'!$D$6="Programme",$C820&amp;": "&amp;A820,IF($C820&amp;": "&amp;A820='Calculator - Dropdowns'!$D$6,$C820&amp;": "&amp;A820,"")))</f>
        <v>BA Drama and Film and Television Studies: UFA3DRAEGL01</v>
      </c>
      <c r="I820" s="17" t="str">
        <f>IF(Table1[[#This Row],[Department]]="","",IF('Calculator - Dropdowns'!$D$5="Postgraduate Taught or Undergraduate",$B820,IF($B820='Calculator - Dropdowns'!$D$5,$B820,"")))</f>
        <v>Undergraduate</v>
      </c>
      <c r="J820" s="17" t="str">
        <f>IF(Table1[[#This Row],[Faculty]]="","",IF('Calculator - Dropdowns'!$D$4="Department",$D820,IF($D820='Calculator - Dropdowns'!$D$4,$D820,"")))</f>
        <v>Drama</v>
      </c>
      <c r="K820" s="17" t="str">
        <f>IF('Calculator - Dropdowns'!$D$3="Faculty",$E820,IF('Calculator - Dropdowns'!$D$3=E820,E820,""))</f>
        <v>Faculty of Humanities, Arts and Social Sciences</v>
      </c>
    </row>
    <row r="821" spans="1:11" x14ac:dyDescent="0.2">
      <c r="A821" s="11" t="s">
        <v>1011</v>
      </c>
      <c r="B821" s="11" t="s">
        <v>31936</v>
      </c>
      <c r="C821" s="11" t="s">
        <v>1012</v>
      </c>
      <c r="D821" s="11" t="s">
        <v>177</v>
      </c>
      <c r="E821" s="11" t="s">
        <v>76</v>
      </c>
      <c r="H821" s="17" t="str">
        <f>IF(Table1[[#This Row],[Undergraduate or Postgraduate]]="","",IF('Calculator - Dropdowns'!$D$6="Programme",$C821&amp;": "&amp;A821,IF($C821&amp;": "&amp;A821='Calculator - Dropdowns'!$D$6,$C821&amp;": "&amp;A821,"")))</f>
        <v>BA Drama: UFA3SPASPA01</v>
      </c>
      <c r="I821" s="17" t="str">
        <f>IF(Table1[[#This Row],[Department]]="","",IF('Calculator - Dropdowns'!$D$5="Postgraduate Taught or Undergraduate",$B821,IF($B821='Calculator - Dropdowns'!$D$5,$B821,"")))</f>
        <v>Undergraduate</v>
      </c>
      <c r="J821" s="17" t="str">
        <f>IF(Table1[[#This Row],[Faculty]]="","",IF('Calculator - Dropdowns'!$D$4="Department",$D821,IF($D821='Calculator - Dropdowns'!$D$4,$D821,"")))</f>
        <v>Drama</v>
      </c>
      <c r="K821" s="17" t="str">
        <f>IF('Calculator - Dropdowns'!$D$3="Faculty",$E821,IF('Calculator - Dropdowns'!$D$3=E821,E821,""))</f>
        <v>Faculty of Humanities, Arts and Social Sciences</v>
      </c>
    </row>
    <row r="822" spans="1:11" x14ac:dyDescent="0.2">
      <c r="A822" s="11" t="s">
        <v>859</v>
      </c>
      <c r="B822" s="11" t="s">
        <v>31936</v>
      </c>
      <c r="C822" s="11" t="s">
        <v>860</v>
      </c>
      <c r="D822" s="11" t="s">
        <v>191</v>
      </c>
      <c r="E822" s="11" t="s">
        <v>76</v>
      </c>
      <c r="H822" s="17" t="str">
        <f>IF(Table1[[#This Row],[Undergraduate or Postgraduate]]="","",IF('Calculator - Dropdowns'!$D$6="Programme",$C822&amp;": "&amp;A822,IF($C822&amp;": "&amp;A822='Calculator - Dropdowns'!$D$6,$C822&amp;": "&amp;A822,"")))</f>
        <v>BA English with Study in North America: UFA3EGLEGL06</v>
      </c>
      <c r="I822" s="17" t="str">
        <f>IF(Table1[[#This Row],[Department]]="","",IF('Calculator - Dropdowns'!$D$5="Postgraduate Taught or Undergraduate",$B822,IF($B822='Calculator - Dropdowns'!$D$5,$B822,"")))</f>
        <v>Undergraduate</v>
      </c>
      <c r="J822" s="17" t="str">
        <f>IF(Table1[[#This Row],[Faculty]]="","",IF('Calculator - Dropdowns'!$D$4="Department",$D822,IF($D822='Calculator - Dropdowns'!$D$4,$D822,"")))</f>
        <v>English and Creative Writing</v>
      </c>
      <c r="K822" s="17" t="str">
        <f>IF('Calculator - Dropdowns'!$D$3="Faculty",$E822,IF('Calculator - Dropdowns'!$D$3=E822,E822,""))</f>
        <v>Faculty of Humanities, Arts and Social Sciences</v>
      </c>
    </row>
    <row r="823" spans="1:11" x14ac:dyDescent="0.2">
      <c r="A823" s="11" t="s">
        <v>861</v>
      </c>
      <c r="B823" s="11" t="s">
        <v>31936</v>
      </c>
      <c r="C823" s="11" t="s">
        <v>862</v>
      </c>
      <c r="D823" s="11" t="s">
        <v>191</v>
      </c>
      <c r="E823" s="11" t="s">
        <v>76</v>
      </c>
      <c r="H823" s="17" t="str">
        <f>IF(Table1[[#This Row],[Undergraduate or Postgraduate]]="","",IF('Calculator - Dropdowns'!$D$6="Programme",$C823&amp;": "&amp;A823,IF($C823&amp;": "&amp;A823='Calculator - Dropdowns'!$D$6,$C823&amp;": "&amp;A823,"")))</f>
        <v>BA English: UFA3EGLEGL11</v>
      </c>
      <c r="I823" s="17" t="str">
        <f>IF(Table1[[#This Row],[Department]]="","",IF('Calculator - Dropdowns'!$D$5="Postgraduate Taught or Undergraduate",$B823,IF($B823='Calculator - Dropdowns'!$D$5,$B823,"")))</f>
        <v>Undergraduate</v>
      </c>
      <c r="J823" s="17" t="str">
        <f>IF(Table1[[#This Row],[Faculty]]="","",IF('Calculator - Dropdowns'!$D$4="Department",$D823,IF($D823='Calculator - Dropdowns'!$D$4,$D823,"")))</f>
        <v>English and Creative Writing</v>
      </c>
      <c r="K823" s="17" t="str">
        <f>IF('Calculator - Dropdowns'!$D$3="Faculty",$E823,IF('Calculator - Dropdowns'!$D$3=E823,E823,""))</f>
        <v>Faculty of Humanities, Arts and Social Sciences</v>
      </c>
    </row>
    <row r="824" spans="1:11" x14ac:dyDescent="0.2">
      <c r="A824" s="11" t="s">
        <v>864</v>
      </c>
      <c r="B824" s="11" t="s">
        <v>31936</v>
      </c>
      <c r="C824" s="11" t="s">
        <v>32853</v>
      </c>
      <c r="D824" s="11" t="s">
        <v>191</v>
      </c>
      <c r="E824" s="11" t="s">
        <v>76</v>
      </c>
      <c r="H824" s="17" t="str">
        <f>IF(Table1[[#This Row],[Undergraduate or Postgraduate]]="","",IF('Calculator - Dropdowns'!$D$6="Programme",$C824&amp;": "&amp;A824,IF($C824&amp;": "&amp;A824='Calculator - Dropdowns'!$D$6,$C824&amp;": "&amp;A824,"")))</f>
        <v>BA English and Film and Television Studies: UFA3EGLEGL13</v>
      </c>
      <c r="I824" s="17" t="str">
        <f>IF(Table1[[#This Row],[Department]]="","",IF('Calculator - Dropdowns'!$D$5="Postgraduate Taught or Undergraduate",$B824,IF($B824='Calculator - Dropdowns'!$D$5,$B824,"")))</f>
        <v>Undergraduate</v>
      </c>
      <c r="J824" s="17" t="str">
        <f>IF(Table1[[#This Row],[Faculty]]="","",IF('Calculator - Dropdowns'!$D$4="Department",$D824,IF($D824='Calculator - Dropdowns'!$D$4,$D824,"")))</f>
        <v>English and Creative Writing</v>
      </c>
      <c r="K824" s="17" t="str">
        <f>IF('Calculator - Dropdowns'!$D$3="Faculty",$E824,IF('Calculator - Dropdowns'!$D$3=E824,E824,""))</f>
        <v>Faculty of Humanities, Arts and Social Sciences</v>
      </c>
    </row>
    <row r="825" spans="1:11" x14ac:dyDescent="0.2">
      <c r="A825" s="11" t="s">
        <v>865</v>
      </c>
      <c r="B825" s="11" t="s">
        <v>31936</v>
      </c>
      <c r="C825" s="11" t="s">
        <v>866</v>
      </c>
      <c r="D825" s="11" t="s">
        <v>191</v>
      </c>
      <c r="E825" s="11" t="s">
        <v>76</v>
      </c>
      <c r="H825" s="17" t="str">
        <f>IF(Table1[[#This Row],[Undergraduate or Postgraduate]]="","",IF('Calculator - Dropdowns'!$D$6="Programme",$C825&amp;": "&amp;A825,IF($C825&amp;": "&amp;A825='Calculator - Dropdowns'!$D$6,$C825&amp;": "&amp;A825,"")))</f>
        <v>BA English and Creative Writing: UFA3EGLEGL14</v>
      </c>
      <c r="I825" s="17" t="str">
        <f>IF(Table1[[#This Row],[Department]]="","",IF('Calculator - Dropdowns'!$D$5="Postgraduate Taught or Undergraduate",$B825,IF($B825='Calculator - Dropdowns'!$D$5,$B825,"")))</f>
        <v>Undergraduate</v>
      </c>
      <c r="J825" s="17" t="str">
        <f>IF(Table1[[#This Row],[Faculty]]="","",IF('Calculator - Dropdowns'!$D$4="Department",$D825,IF($D825='Calculator - Dropdowns'!$D$4,$D825,"")))</f>
        <v>English and Creative Writing</v>
      </c>
      <c r="K825" s="17" t="str">
        <f>IF('Calculator - Dropdowns'!$D$3="Faculty",$E825,IF('Calculator - Dropdowns'!$D$3=E825,E825,""))</f>
        <v>Faculty of Humanities, Arts and Social Sciences</v>
      </c>
    </row>
    <row r="826" spans="1:11" x14ac:dyDescent="0.2">
      <c r="A826" s="11" t="s">
        <v>869</v>
      </c>
      <c r="B826" s="11" t="s">
        <v>31936</v>
      </c>
      <c r="C826" s="11" t="s">
        <v>870</v>
      </c>
      <c r="D826" s="11" t="s">
        <v>191</v>
      </c>
      <c r="E826" s="11" t="s">
        <v>76</v>
      </c>
      <c r="H826" s="17" t="str">
        <f>IF(Table1[[#This Row],[Undergraduate or Postgraduate]]="","",IF('Calculator - Dropdowns'!$D$6="Programme",$C826&amp;": "&amp;A826,IF($C826&amp;": "&amp;A826='Calculator - Dropdowns'!$D$6,$C826&amp;": "&amp;A826,"")))</f>
        <v>BA English and Communications: UFA3EGLEGL17</v>
      </c>
      <c r="I826" s="17" t="str">
        <f>IF(Table1[[#This Row],[Department]]="","",IF('Calculator - Dropdowns'!$D$5="Postgraduate Taught or Undergraduate",$B826,IF($B826='Calculator - Dropdowns'!$D$5,$B826,"")))</f>
        <v>Undergraduate</v>
      </c>
      <c r="J826" s="17" t="str">
        <f>IF(Table1[[#This Row],[Faculty]]="","",IF('Calculator - Dropdowns'!$D$4="Department",$D826,IF($D826='Calculator - Dropdowns'!$D$4,$D826,"")))</f>
        <v>English and Creative Writing</v>
      </c>
      <c r="K826" s="17" t="str">
        <f>IF('Calculator - Dropdowns'!$D$3="Faculty",$E826,IF('Calculator - Dropdowns'!$D$3=E826,E826,""))</f>
        <v>Faculty of Humanities, Arts and Social Sciences</v>
      </c>
    </row>
    <row r="827" spans="1:11" x14ac:dyDescent="0.2">
      <c r="A827" s="11" t="s">
        <v>33908</v>
      </c>
      <c r="B827" s="11" t="s">
        <v>31936</v>
      </c>
      <c r="C827" s="11" t="s">
        <v>33909</v>
      </c>
      <c r="D827" s="11" t="s">
        <v>191</v>
      </c>
      <c r="E827" s="11" t="s">
        <v>76</v>
      </c>
      <c r="H827" s="17" t="str">
        <f>IF(Table1[[#This Row],[Undergraduate or Postgraduate]]="","",IF('Calculator - Dropdowns'!$D$6="Programme",$C827&amp;": "&amp;A827,IF($C827&amp;": "&amp;A827='Calculator - Dropdowns'!$D$6,$C827&amp;": "&amp;A827,"")))</f>
        <v>BA English and History: UFA3EGLHPS01</v>
      </c>
      <c r="I827" s="17" t="str">
        <f>IF(Table1[[#This Row],[Department]]="","",IF('Calculator - Dropdowns'!$D$5="Postgraduate Taught or Undergraduate",$B827,IF($B827='Calculator - Dropdowns'!$D$5,$B827,"")))</f>
        <v>Undergraduate</v>
      </c>
      <c r="J827" s="17" t="str">
        <f>IF(Table1[[#This Row],[Faculty]]="","",IF('Calculator - Dropdowns'!$D$4="Department",$D827,IF($D827='Calculator - Dropdowns'!$D$4,$D827,"")))</f>
        <v>English and Creative Writing</v>
      </c>
      <c r="K827" s="17" t="str">
        <f>IF('Calculator - Dropdowns'!$D$3="Faculty",$E827,IF('Calculator - Dropdowns'!$D$3=E827,E827,""))</f>
        <v>Faculty of Humanities, Arts and Social Sciences</v>
      </c>
    </row>
    <row r="828" spans="1:11" x14ac:dyDescent="0.2">
      <c r="A828" s="11" t="s">
        <v>879</v>
      </c>
      <c r="B828" s="11" t="s">
        <v>31936</v>
      </c>
      <c r="C828" s="11" t="s">
        <v>880</v>
      </c>
      <c r="D828" s="11" t="s">
        <v>191</v>
      </c>
      <c r="E828" s="11" t="s">
        <v>76</v>
      </c>
      <c r="H828" s="17" t="str">
        <f>IF(Table1[[#This Row],[Undergraduate or Postgraduate]]="","",IF('Calculator - Dropdowns'!$D$6="Programme",$C828&amp;": "&amp;A828,IF($C828&amp;": "&amp;A828='Calculator - Dropdowns'!$D$6,$C828&amp;": "&amp;A828,"")))</f>
        <v>BA English and Modern Languages (3-year): UFA3EGLSML05</v>
      </c>
      <c r="I828" s="17" t="str">
        <f>IF(Table1[[#This Row],[Department]]="","",IF('Calculator - Dropdowns'!$D$5="Postgraduate Taught or Undergraduate",$B828,IF($B828='Calculator - Dropdowns'!$D$5,$B828,"")))</f>
        <v>Undergraduate</v>
      </c>
      <c r="J828" s="17" t="str">
        <f>IF(Table1[[#This Row],[Faculty]]="","",IF('Calculator - Dropdowns'!$D$4="Department",$D828,IF($D828='Calculator - Dropdowns'!$D$4,$D828,"")))</f>
        <v>English and Creative Writing</v>
      </c>
      <c r="K828" s="17" t="str">
        <f>IF('Calculator - Dropdowns'!$D$3="Faculty",$E828,IF('Calculator - Dropdowns'!$D$3=E828,E828,""))</f>
        <v>Faculty of Humanities, Arts and Social Sciences</v>
      </c>
    </row>
    <row r="829" spans="1:11" x14ac:dyDescent="0.2">
      <c r="A829" s="11" t="s">
        <v>886</v>
      </c>
      <c r="B829" s="11" t="s">
        <v>31936</v>
      </c>
      <c r="C829" s="11" t="s">
        <v>887</v>
      </c>
      <c r="D829" s="11" t="s">
        <v>191</v>
      </c>
      <c r="E829" s="11" t="s">
        <v>76</v>
      </c>
      <c r="H829" s="17" t="str">
        <f>IF(Table1[[#This Row],[Undergraduate or Postgraduate]]="","",IF('Calculator - Dropdowns'!$D$6="Programme",$C829&amp;": "&amp;A829,IF($C829&amp;": "&amp;A829='Calculator - Dropdowns'!$D$6,$C829&amp;": "&amp;A829,"")))</f>
        <v>BA English and Global Cultural Studies (3-year): UFA3EGLSML10</v>
      </c>
      <c r="I829" s="17" t="str">
        <f>IF(Table1[[#This Row],[Department]]="","",IF('Calculator - Dropdowns'!$D$5="Postgraduate Taught or Undergraduate",$B829,IF($B829='Calculator - Dropdowns'!$D$5,$B829,"")))</f>
        <v>Undergraduate</v>
      </c>
      <c r="J829" s="17" t="str">
        <f>IF(Table1[[#This Row],[Faculty]]="","",IF('Calculator - Dropdowns'!$D$4="Department",$D829,IF($D829='Calculator - Dropdowns'!$D$4,$D829,"")))</f>
        <v>English and Creative Writing</v>
      </c>
      <c r="K829" s="17" t="str">
        <f>IF('Calculator - Dropdowns'!$D$3="Faculty",$E829,IF('Calculator - Dropdowns'!$D$3=E829,E829,""))</f>
        <v>Faculty of Humanities, Arts and Social Sciences</v>
      </c>
    </row>
    <row r="830" spans="1:11" x14ac:dyDescent="0.2">
      <c r="A830" s="11" t="s">
        <v>891</v>
      </c>
      <c r="B830" s="11" t="s">
        <v>31936</v>
      </c>
      <c r="C830" s="11" t="s">
        <v>892</v>
      </c>
      <c r="D830" s="11" t="s">
        <v>191</v>
      </c>
      <c r="E830" s="11" t="s">
        <v>76</v>
      </c>
      <c r="H830" s="17" t="str">
        <f>IF(Table1[[#This Row],[Undergraduate or Postgraduate]]="","",IF('Calculator - Dropdowns'!$D$6="Programme",$C830&amp;": "&amp;A830,IF($C830&amp;": "&amp;A830='Calculator - Dropdowns'!$D$6,$C830&amp;": "&amp;A830,"")))</f>
        <v>BA English and Drama: UFA3EGLSPA02</v>
      </c>
      <c r="I830" s="17" t="str">
        <f>IF(Table1[[#This Row],[Department]]="","",IF('Calculator - Dropdowns'!$D$5="Postgraduate Taught or Undergraduate",$B830,IF($B830='Calculator - Dropdowns'!$D$5,$B830,"")))</f>
        <v>Undergraduate</v>
      </c>
      <c r="J830" s="17" t="str">
        <f>IF(Table1[[#This Row],[Faculty]]="","",IF('Calculator - Dropdowns'!$D$4="Department",$D830,IF($D830='Calculator - Dropdowns'!$D$4,$D830,"")))</f>
        <v>English and Creative Writing</v>
      </c>
      <c r="K830" s="17" t="str">
        <f>IF('Calculator - Dropdowns'!$D$3="Faculty",$E830,IF('Calculator - Dropdowns'!$D$3=E830,E830,""))</f>
        <v>Faculty of Humanities, Arts and Social Sciences</v>
      </c>
    </row>
    <row r="831" spans="1:11" x14ac:dyDescent="0.2">
      <c r="A831" s="11" t="s">
        <v>872</v>
      </c>
      <c r="B831" s="11" t="s">
        <v>31936</v>
      </c>
      <c r="C831" s="11" t="s">
        <v>873</v>
      </c>
      <c r="D831" s="11" t="s">
        <v>874</v>
      </c>
      <c r="E831" s="11" t="s">
        <v>76</v>
      </c>
      <c r="H831" s="17" t="str">
        <f>IF(Table1[[#This Row],[Undergraduate or Postgraduate]]="","",IF('Calculator - Dropdowns'!$D$6="Programme",$C831&amp;": "&amp;A831,IF($C831&amp;": "&amp;A831='Calculator - Dropdowns'!$D$6,$C831&amp;": "&amp;A831,"")))</f>
        <v>BA English - Cornwall: UFA3EGLEGLCB</v>
      </c>
      <c r="I831" s="17" t="str">
        <f>IF(Table1[[#This Row],[Department]]="","",IF('Calculator - Dropdowns'!$D$5="Postgraduate Taught or Undergraduate",$B831,IF($B831='Calculator - Dropdowns'!$D$5,$B831,"")))</f>
        <v>Undergraduate</v>
      </c>
      <c r="J831" s="17" t="str">
        <f>IF(Table1[[#This Row],[Faculty]]="","",IF('Calculator - Dropdowns'!$D$4="Department",$D831,IF($D831='Calculator - Dropdowns'!$D$4,$D831,"")))</f>
        <v>English at Penryn</v>
      </c>
      <c r="K831" s="17" t="str">
        <f>IF('Calculator - Dropdowns'!$D$3="Faculty",$E831,IF('Calculator - Dropdowns'!$D$3=E831,E831,""))</f>
        <v>Faculty of Humanities, Arts and Social Sciences</v>
      </c>
    </row>
    <row r="832" spans="1:11" x14ac:dyDescent="0.2">
      <c r="A832" s="11" t="s">
        <v>877</v>
      </c>
      <c r="B832" s="11" t="s">
        <v>31936</v>
      </c>
      <c r="C832" s="11" t="s">
        <v>878</v>
      </c>
      <c r="D832" s="11" t="s">
        <v>874</v>
      </c>
      <c r="E832" s="11" t="s">
        <v>76</v>
      </c>
      <c r="H832" s="17" t="str">
        <f>IF(Table1[[#This Row],[Undergraduate or Postgraduate]]="","",IF('Calculator - Dropdowns'!$D$6="Programme",$C832&amp;": "&amp;A832,IF($C832&amp;": "&amp;A832='Calculator - Dropdowns'!$D$6,$C832&amp;": "&amp;A832,"")))</f>
        <v>BA English and History - Cornwall: UFA3EGLHPSCA</v>
      </c>
      <c r="I832" s="17" t="str">
        <f>IF(Table1[[#This Row],[Department]]="","",IF('Calculator - Dropdowns'!$D$5="Postgraduate Taught or Undergraduate",$B832,IF($B832='Calculator - Dropdowns'!$D$5,$B832,"")))</f>
        <v>Undergraduate</v>
      </c>
      <c r="J832" s="17" t="str">
        <f>IF(Table1[[#This Row],[Faculty]]="","",IF('Calculator - Dropdowns'!$D$4="Department",$D832,IF($D832='Calculator - Dropdowns'!$D$4,$D832,"")))</f>
        <v>English at Penryn</v>
      </c>
      <c r="K832" s="17" t="str">
        <f>IF('Calculator - Dropdowns'!$D$3="Faculty",$E832,IF('Calculator - Dropdowns'!$D$3=E832,E832,""))</f>
        <v>Faculty of Humanities, Arts and Social Sciences</v>
      </c>
    </row>
    <row r="833" spans="1:11" x14ac:dyDescent="0.2">
      <c r="A833" s="11" t="s">
        <v>1013</v>
      </c>
      <c r="B833" s="11" t="s">
        <v>31936</v>
      </c>
      <c r="C833" s="11" t="s">
        <v>121</v>
      </c>
      <c r="D833" s="11" t="s">
        <v>121</v>
      </c>
      <c r="E833" s="11" t="s">
        <v>76</v>
      </c>
      <c r="H833" s="17" t="str">
        <f>IF(Table1[[#This Row],[Undergraduate or Postgraduate]]="","",IF('Calculator - Dropdowns'!$D$6="Programme",$C833&amp;": "&amp;A833,IF($C833&amp;": "&amp;A833='Calculator - Dropdowns'!$D$6,$C833&amp;": "&amp;A833,"")))</f>
        <v>Flexible Combined Honours: UFF301</v>
      </c>
      <c r="I833" s="17" t="str">
        <f>IF(Table1[[#This Row],[Department]]="","",IF('Calculator - Dropdowns'!$D$5="Postgraduate Taught or Undergraduate",$B833,IF($B833='Calculator - Dropdowns'!$D$5,$B833,"")))</f>
        <v>Undergraduate</v>
      </c>
      <c r="J833" s="17" t="str">
        <f>IF(Table1[[#This Row],[Faculty]]="","",IF('Calculator - Dropdowns'!$D$4="Department",$D833,IF($D833='Calculator - Dropdowns'!$D$4,$D833,"")))</f>
        <v>Flexible Combined Honours</v>
      </c>
      <c r="K833" s="17" t="str">
        <f>IF('Calculator - Dropdowns'!$D$3="Faculty",$E833,IF('Calculator - Dropdowns'!$D$3=E833,E833,""))</f>
        <v>Faculty of Humanities, Arts and Social Sciences</v>
      </c>
    </row>
    <row r="834" spans="1:11" x14ac:dyDescent="0.2">
      <c r="A834" s="11" t="s">
        <v>1014</v>
      </c>
      <c r="B834" s="11" t="s">
        <v>31936</v>
      </c>
      <c r="C834" s="11" t="s">
        <v>32756</v>
      </c>
      <c r="D834" s="11" t="s">
        <v>121</v>
      </c>
      <c r="E834" s="11" t="s">
        <v>76</v>
      </c>
      <c r="H834" s="17" t="str">
        <f>IF(Table1[[#This Row],[Undergraduate or Postgraduate]]="","",IF('Calculator - Dropdowns'!$D$6="Programme",$C834&amp;": "&amp;A834,IF($C834&amp;": "&amp;A834='Calculator - Dropdowns'!$D$6,$C834&amp;": "&amp;A834,"")))</f>
        <v>Flexible Combined Honours - Cornwall: UFF3CA</v>
      </c>
      <c r="I834" s="17" t="str">
        <f>IF(Table1[[#This Row],[Department]]="","",IF('Calculator - Dropdowns'!$D$5="Postgraduate Taught or Undergraduate",$B834,IF($B834='Calculator - Dropdowns'!$D$5,$B834,"")))</f>
        <v>Undergraduate</v>
      </c>
      <c r="J834" s="17" t="str">
        <f>IF(Table1[[#This Row],[Faculty]]="","",IF('Calculator - Dropdowns'!$D$4="Department",$D834,IF($D834='Calculator - Dropdowns'!$D$4,$D834,"")))</f>
        <v>Flexible Combined Honours</v>
      </c>
      <c r="K834" s="17" t="str">
        <f>IF('Calculator - Dropdowns'!$D$3="Faculty",$E834,IF('Calculator - Dropdowns'!$D$3=E834,E834,""))</f>
        <v>Faculty of Humanities, Arts and Social Sciences</v>
      </c>
    </row>
    <row r="835" spans="1:11" x14ac:dyDescent="0.2">
      <c r="A835" s="11" t="s">
        <v>863</v>
      </c>
      <c r="B835" s="11" t="s">
        <v>31936</v>
      </c>
      <c r="C835" s="11" t="s">
        <v>32849</v>
      </c>
      <c r="D835" s="11" t="s">
        <v>196</v>
      </c>
      <c r="E835" s="11" t="s">
        <v>76</v>
      </c>
      <c r="H835" s="17" t="str">
        <f>IF(Table1[[#This Row],[Undergraduate or Postgraduate]]="","",IF('Calculator - Dropdowns'!$D$6="Programme",$C835&amp;": "&amp;A835,IF($C835&amp;": "&amp;A835='Calculator - Dropdowns'!$D$6,$C835&amp;": "&amp;A835,"")))</f>
        <v>BA Film and Television Studies: UFA3EGLEGL12</v>
      </c>
      <c r="I835" s="17" t="str">
        <f>IF(Table1[[#This Row],[Department]]="","",IF('Calculator - Dropdowns'!$D$5="Postgraduate Taught or Undergraduate",$B835,IF($B835='Calculator - Dropdowns'!$D$5,$B835,"")))</f>
        <v>Undergraduate</v>
      </c>
      <c r="J835" s="17" t="str">
        <f>IF(Table1[[#This Row],[Faculty]]="","",IF('Calculator - Dropdowns'!$D$4="Department",$D835,IF($D835='Calculator - Dropdowns'!$D$4,$D835,"")))</f>
        <v>Film</v>
      </c>
      <c r="K835" s="17" t="str">
        <f>IF('Calculator - Dropdowns'!$D$3="Faculty",$E835,IF('Calculator - Dropdowns'!$D$3=E835,E835,""))</f>
        <v>Faculty of Humanities, Arts and Social Sciences</v>
      </c>
    </row>
    <row r="836" spans="1:11" x14ac:dyDescent="0.2">
      <c r="A836" s="11" t="s">
        <v>871</v>
      </c>
      <c r="B836" s="11" t="s">
        <v>31936</v>
      </c>
      <c r="C836" s="11" t="s">
        <v>32848</v>
      </c>
      <c r="D836" s="11" t="s">
        <v>196</v>
      </c>
      <c r="E836" s="11" t="s">
        <v>76</v>
      </c>
      <c r="H836" s="17" t="str">
        <f>IF(Table1[[#This Row],[Undergraduate or Postgraduate]]="","",IF('Calculator - Dropdowns'!$D$6="Programme",$C836&amp;": "&amp;A836,IF($C836&amp;": "&amp;A836='Calculator - Dropdowns'!$D$6,$C836&amp;": "&amp;A836,"")))</f>
        <v>BA Film and Television Studies and Communications: UFA3EGLEGL18</v>
      </c>
      <c r="I836" s="17" t="str">
        <f>IF(Table1[[#This Row],[Department]]="","",IF('Calculator - Dropdowns'!$D$5="Postgraduate Taught or Undergraduate",$B836,IF($B836='Calculator - Dropdowns'!$D$5,$B836,"")))</f>
        <v>Undergraduate</v>
      </c>
      <c r="J836" s="17" t="str">
        <f>IF(Table1[[#This Row],[Faculty]]="","",IF('Calculator - Dropdowns'!$D$4="Department",$D836,IF($D836='Calculator - Dropdowns'!$D$4,$D836,"")))</f>
        <v>Film</v>
      </c>
      <c r="K836" s="17" t="str">
        <f>IF('Calculator - Dropdowns'!$D$3="Faculty",$E836,IF('Calculator - Dropdowns'!$D$3=E836,E836,""))</f>
        <v>Faculty of Humanities, Arts and Social Sciences</v>
      </c>
    </row>
    <row r="837" spans="1:11" ht="25.5" x14ac:dyDescent="0.2">
      <c r="A837" s="11" t="s">
        <v>881</v>
      </c>
      <c r="B837" s="11" t="s">
        <v>31936</v>
      </c>
      <c r="C837" s="11" t="s">
        <v>32841</v>
      </c>
      <c r="D837" s="11" t="s">
        <v>196</v>
      </c>
      <c r="E837" s="11" t="s">
        <v>76</v>
      </c>
      <c r="H837" s="17" t="str">
        <f>IF(Table1[[#This Row],[Undergraduate or Postgraduate]]="","",IF('Calculator - Dropdowns'!$D$6="Programme",$C837&amp;": "&amp;A837,IF($C837&amp;": "&amp;A837='Calculator - Dropdowns'!$D$6,$C837&amp;": "&amp;A837,"")))</f>
        <v>BA Film and Television Studies and Modern Languages (3-year): UFA3EGLSML06</v>
      </c>
      <c r="I837" s="17" t="str">
        <f>IF(Table1[[#This Row],[Department]]="","",IF('Calculator - Dropdowns'!$D$5="Postgraduate Taught or Undergraduate",$B837,IF($B837='Calculator - Dropdowns'!$D$5,$B837,"")))</f>
        <v>Undergraduate</v>
      </c>
      <c r="J837" s="17" t="str">
        <f>IF(Table1[[#This Row],[Faculty]]="","",IF('Calculator - Dropdowns'!$D$4="Department",$D837,IF($D837='Calculator - Dropdowns'!$D$4,$D837,"")))</f>
        <v>Film</v>
      </c>
      <c r="K837" s="17" t="str">
        <f>IF('Calculator - Dropdowns'!$D$3="Faculty",$E837,IF('Calculator - Dropdowns'!$D$3=E837,E837,""))</f>
        <v>Faculty of Humanities, Arts and Social Sciences</v>
      </c>
    </row>
    <row r="838" spans="1:11" ht="25.5" x14ac:dyDescent="0.2">
      <c r="A838" s="11" t="s">
        <v>888</v>
      </c>
      <c r="B838" s="11" t="s">
        <v>31936</v>
      </c>
      <c r="C838" s="11" t="s">
        <v>32843</v>
      </c>
      <c r="D838" s="11" t="s">
        <v>196</v>
      </c>
      <c r="E838" s="11" t="s">
        <v>76</v>
      </c>
      <c r="H838" s="17" t="str">
        <f>IF(Table1[[#This Row],[Undergraduate or Postgraduate]]="","",IF('Calculator - Dropdowns'!$D$6="Programme",$C838&amp;": "&amp;A838,IF($C838&amp;": "&amp;A838='Calculator - Dropdowns'!$D$6,$C838&amp;": "&amp;A838,"")))</f>
        <v>BA Film and Television Studies and Global Cultural Studies (3-year): UFA3EGLSML11</v>
      </c>
      <c r="I838" s="17" t="str">
        <f>IF(Table1[[#This Row],[Department]]="","",IF('Calculator - Dropdowns'!$D$5="Postgraduate Taught or Undergraduate",$B838,IF($B838='Calculator - Dropdowns'!$D$5,$B838,"")))</f>
        <v>Undergraduate</v>
      </c>
      <c r="J838" s="17" t="str">
        <f>IF(Table1[[#This Row],[Faculty]]="","",IF('Calculator - Dropdowns'!$D$4="Department",$D838,IF($D838='Calculator - Dropdowns'!$D$4,$D838,"")))</f>
        <v>Film</v>
      </c>
      <c r="K838" s="17" t="str">
        <f>IF('Calculator - Dropdowns'!$D$3="Faculty",$E838,IF('Calculator - Dropdowns'!$D$3=E838,E838,""))</f>
        <v>Faculty of Humanities, Arts and Social Sciences</v>
      </c>
    </row>
    <row r="839" spans="1:11" x14ac:dyDescent="0.2">
      <c r="A839" s="11" t="s">
        <v>889</v>
      </c>
      <c r="B839" s="11" t="s">
        <v>31936</v>
      </c>
      <c r="C839" s="11" t="s">
        <v>890</v>
      </c>
      <c r="D839" s="11" t="s">
        <v>196</v>
      </c>
      <c r="E839" s="11" t="s">
        <v>76</v>
      </c>
      <c r="H839" s="17" t="str">
        <f>IF(Table1[[#This Row],[Undergraduate or Postgraduate]]="","",IF('Calculator - Dropdowns'!$D$6="Programme",$C839&amp;": "&amp;A839,IF($C839&amp;": "&amp;A839='Calculator - Dropdowns'!$D$6,$C839&amp;": "&amp;A839,"")))</f>
        <v>BA Film Studies and Global Cultural Studies (3-year): UFA3EGLSML12</v>
      </c>
      <c r="I839" s="17" t="str">
        <f>IF(Table1[[#This Row],[Department]]="","",IF('Calculator - Dropdowns'!$D$5="Postgraduate Taught or Undergraduate",$B839,IF($B839='Calculator - Dropdowns'!$D$5,$B839,"")))</f>
        <v>Undergraduate</v>
      </c>
      <c r="J839" s="17" t="str">
        <f>IF(Table1[[#This Row],[Faculty]]="","",IF('Calculator - Dropdowns'!$D$4="Department",$D839,IF($D839='Calculator - Dropdowns'!$D$4,$D839,"")))</f>
        <v>Film</v>
      </c>
      <c r="K839" s="17" t="str">
        <f>IF('Calculator - Dropdowns'!$D$3="Faculty",$E839,IF('Calculator - Dropdowns'!$D$3=E839,E839,""))</f>
        <v>Faculty of Humanities, Arts and Social Sciences</v>
      </c>
    </row>
    <row r="840" spans="1:11" x14ac:dyDescent="0.2">
      <c r="A840" s="11" t="s">
        <v>875</v>
      </c>
      <c r="B840" s="11" t="s">
        <v>31936</v>
      </c>
      <c r="C840" s="11" t="s">
        <v>876</v>
      </c>
      <c r="D840" s="11" t="s">
        <v>206</v>
      </c>
      <c r="E840" s="11" t="s">
        <v>76</v>
      </c>
      <c r="H840" s="17" t="str">
        <f>IF(Table1[[#This Row],[Undergraduate or Postgraduate]]="","",IF('Calculator - Dropdowns'!$D$6="Programme",$C840&amp;": "&amp;A840,IF($C840&amp;": "&amp;A840='Calculator - Dropdowns'!$D$6,$C840&amp;": "&amp;A840,"")))</f>
        <v>BA Environmental Humanities - Cornwall: UFA3EGLEGLCC</v>
      </c>
      <c r="I840" s="17" t="str">
        <f>IF(Table1[[#This Row],[Department]]="","",IF('Calculator - Dropdowns'!$D$5="Postgraduate Taught or Undergraduate",$B840,IF($B840='Calculator - Dropdowns'!$D$5,$B840,"")))</f>
        <v>Undergraduate</v>
      </c>
      <c r="J840" s="17" t="str">
        <f>IF(Table1[[#This Row],[Faculty]]="","",IF('Calculator - Dropdowns'!$D$4="Department",$D840,IF($D840='Calculator - Dropdowns'!$D$4,$D840,"")))</f>
        <v>History at Penryn</v>
      </c>
      <c r="K840" s="17" t="str">
        <f>IF('Calculator - Dropdowns'!$D$3="Faculty",$E840,IF('Calculator - Dropdowns'!$D$3=E840,E840,""))</f>
        <v>Faculty of Humanities, Arts and Social Sciences</v>
      </c>
    </row>
    <row r="841" spans="1:11" x14ac:dyDescent="0.2">
      <c r="A841" s="11" t="s">
        <v>911</v>
      </c>
      <c r="B841" s="11" t="s">
        <v>31936</v>
      </c>
      <c r="C841" s="11" t="s">
        <v>912</v>
      </c>
      <c r="D841" s="11" t="s">
        <v>206</v>
      </c>
      <c r="E841" s="11" t="s">
        <v>76</v>
      </c>
      <c r="H841" s="17" t="str">
        <f>IF(Table1[[#This Row],[Undergraduate or Postgraduate]]="","",IF('Calculator - Dropdowns'!$D$6="Programme",$C841&amp;": "&amp;A841,IF($C841&amp;": "&amp;A841='Calculator - Dropdowns'!$D$6,$C841&amp;": "&amp;A841,"")))</f>
        <v>BA History and Geography - Cornwall: UFA3HPSGOACB</v>
      </c>
      <c r="I841" s="17" t="str">
        <f>IF(Table1[[#This Row],[Department]]="","",IF('Calculator - Dropdowns'!$D$5="Postgraduate Taught or Undergraduate",$B841,IF($B841='Calculator - Dropdowns'!$D$5,$B841,"")))</f>
        <v>Undergraduate</v>
      </c>
      <c r="J841" s="17" t="str">
        <f>IF(Table1[[#This Row],[Faculty]]="","",IF('Calculator - Dropdowns'!$D$4="Department",$D841,IF($D841='Calculator - Dropdowns'!$D$4,$D841,"")))</f>
        <v>History at Penryn</v>
      </c>
      <c r="K841" s="17" t="str">
        <f>IF('Calculator - Dropdowns'!$D$3="Faculty",$E841,IF('Calculator - Dropdowns'!$D$3=E841,E841,""))</f>
        <v>Faculty of Humanities, Arts and Social Sciences</v>
      </c>
    </row>
    <row r="842" spans="1:11" x14ac:dyDescent="0.2">
      <c r="A842" s="11" t="s">
        <v>943</v>
      </c>
      <c r="B842" s="11" t="s">
        <v>31936</v>
      </c>
      <c r="C842" s="11" t="s">
        <v>944</v>
      </c>
      <c r="D842" s="11" t="s">
        <v>206</v>
      </c>
      <c r="E842" s="11" t="s">
        <v>76</v>
      </c>
      <c r="H842" s="17" t="str">
        <f>IF(Table1[[#This Row],[Undergraduate or Postgraduate]]="","",IF('Calculator - Dropdowns'!$D$6="Programme",$C842&amp;": "&amp;A842,IF($C842&amp;": "&amp;A842='Calculator - Dropdowns'!$D$6,$C842&amp;": "&amp;A842,"")))</f>
        <v>BA History and Politics - Cornwall: UFA3HPSHPSCD</v>
      </c>
      <c r="I842" s="17" t="str">
        <f>IF(Table1[[#This Row],[Department]]="","",IF('Calculator - Dropdowns'!$D$5="Postgraduate Taught or Undergraduate",$B842,IF($B842='Calculator - Dropdowns'!$D$5,$B842,"")))</f>
        <v>Undergraduate</v>
      </c>
      <c r="J842" s="17" t="str">
        <f>IF(Table1[[#This Row],[Faculty]]="","",IF('Calculator - Dropdowns'!$D$4="Department",$D842,IF($D842='Calculator - Dropdowns'!$D$4,$D842,"")))</f>
        <v>History at Penryn</v>
      </c>
      <c r="K842" s="17" t="str">
        <f>IF('Calculator - Dropdowns'!$D$3="Faculty",$E842,IF('Calculator - Dropdowns'!$D$3=E842,E842,""))</f>
        <v>Faculty of Humanities, Arts and Social Sciences</v>
      </c>
    </row>
    <row r="843" spans="1:11" x14ac:dyDescent="0.2">
      <c r="A843" s="11" t="s">
        <v>945</v>
      </c>
      <c r="B843" s="11" t="s">
        <v>31936</v>
      </c>
      <c r="C843" s="11" t="s">
        <v>946</v>
      </c>
      <c r="D843" s="11" t="s">
        <v>206</v>
      </c>
      <c r="E843" s="11" t="s">
        <v>76</v>
      </c>
      <c r="H843" s="17" t="str">
        <f>IF(Table1[[#This Row],[Undergraduate or Postgraduate]]="","",IF('Calculator - Dropdowns'!$D$6="Programme",$C843&amp;": "&amp;A843,IF($C843&amp;": "&amp;A843='Calculator - Dropdowns'!$D$6,$C843&amp;": "&amp;A843,"")))</f>
        <v>BA History - Cornwall: UFA3HPSHPSCF</v>
      </c>
      <c r="I843" s="17" t="str">
        <f>IF(Table1[[#This Row],[Department]]="","",IF('Calculator - Dropdowns'!$D$5="Postgraduate Taught or Undergraduate",$B843,IF($B843='Calculator - Dropdowns'!$D$5,$B843,"")))</f>
        <v>Undergraduate</v>
      </c>
      <c r="J843" s="17" t="str">
        <f>IF(Table1[[#This Row],[Faculty]]="","",IF('Calculator - Dropdowns'!$D$4="Department",$D843,IF($D843='Calculator - Dropdowns'!$D$4,$D843,"")))</f>
        <v>History at Penryn</v>
      </c>
      <c r="K843" s="17" t="str">
        <f>IF('Calculator - Dropdowns'!$D$3="Faculty",$E843,IF('Calculator - Dropdowns'!$D$3=E843,E843,""))</f>
        <v>Faculty of Humanities, Arts and Social Sciences</v>
      </c>
    </row>
    <row r="844" spans="1:11" x14ac:dyDescent="0.2">
      <c r="A844" s="11" t="s">
        <v>951</v>
      </c>
      <c r="B844" s="11" t="s">
        <v>31936</v>
      </c>
      <c r="C844" s="11" t="s">
        <v>952</v>
      </c>
      <c r="D844" s="11" t="s">
        <v>206</v>
      </c>
      <c r="E844" s="11" t="s">
        <v>76</v>
      </c>
      <c r="H844" s="17" t="str">
        <f>IF(Table1[[#This Row],[Undergraduate or Postgraduate]]="","",IF('Calculator - Dropdowns'!$D$6="Programme",$C844&amp;": "&amp;A844,IF($C844&amp;": "&amp;A844='Calculator - Dropdowns'!$D$6,$C844&amp;": "&amp;A844,"")))</f>
        <v>BA History and International Relations - Cornwall: UFA3HPSHPSCJ</v>
      </c>
      <c r="I844" s="17" t="str">
        <f>IF(Table1[[#This Row],[Department]]="","",IF('Calculator - Dropdowns'!$D$5="Postgraduate Taught or Undergraduate",$B844,IF($B844='Calculator - Dropdowns'!$D$5,$B844,"")))</f>
        <v>Undergraduate</v>
      </c>
      <c r="J844" s="17" t="str">
        <f>IF(Table1[[#This Row],[Faculty]]="","",IF('Calculator - Dropdowns'!$D$4="Department",$D844,IF($D844='Calculator - Dropdowns'!$D$4,$D844,"")))</f>
        <v>History at Penryn</v>
      </c>
      <c r="K844" s="17" t="str">
        <f>IF('Calculator - Dropdowns'!$D$3="Faculty",$E844,IF('Calculator - Dropdowns'!$D$3=E844,E844,""))</f>
        <v>Faculty of Humanities, Arts and Social Sciences</v>
      </c>
    </row>
    <row r="845" spans="1:11" x14ac:dyDescent="0.2">
      <c r="A845" s="11" t="s">
        <v>957</v>
      </c>
      <c r="B845" s="11" t="s">
        <v>31936</v>
      </c>
      <c r="C845" s="11" t="s">
        <v>958</v>
      </c>
      <c r="D845" s="11" t="s">
        <v>206</v>
      </c>
      <c r="E845" s="11" t="s">
        <v>76</v>
      </c>
      <c r="H845" s="17" t="str">
        <f>IF(Table1[[#This Row],[Undergraduate or Postgraduate]]="","",IF('Calculator - Dropdowns'!$D$6="Programme",$C845&amp;": "&amp;A845,IF($C845&amp;": "&amp;A845='Calculator - Dropdowns'!$D$6,$C845&amp;": "&amp;A845,"")))</f>
        <v>BA History and Business - Cornwall: UFA3HPSSBECA</v>
      </c>
      <c r="I845" s="17" t="str">
        <f>IF(Table1[[#This Row],[Department]]="","",IF('Calculator - Dropdowns'!$D$5="Postgraduate Taught or Undergraduate",$B845,IF($B845='Calculator - Dropdowns'!$D$5,$B845,"")))</f>
        <v>Undergraduate</v>
      </c>
      <c r="J845" s="17" t="str">
        <f>IF(Table1[[#This Row],[Faculty]]="","",IF('Calculator - Dropdowns'!$D$4="Department",$D845,IF($D845='Calculator - Dropdowns'!$D$4,$D845,"")))</f>
        <v>History at Penryn</v>
      </c>
      <c r="K845" s="17" t="str">
        <f>IF('Calculator - Dropdowns'!$D$3="Faculty",$E845,IF('Calculator - Dropdowns'!$D$3=E845,E845,""))</f>
        <v>Faculty of Humanities, Arts and Social Sciences</v>
      </c>
    </row>
    <row r="846" spans="1:11" x14ac:dyDescent="0.2">
      <c r="A846" s="11" t="s">
        <v>899</v>
      </c>
      <c r="B846" s="11" t="s">
        <v>31936</v>
      </c>
      <c r="C846" s="11" t="s">
        <v>900</v>
      </c>
      <c r="D846" s="11" t="s">
        <v>217</v>
      </c>
      <c r="E846" s="11" t="s">
        <v>76</v>
      </c>
      <c r="H846" s="17" t="str">
        <f>IF(Table1[[#This Row],[Undergraduate or Postgraduate]]="","",IF('Calculator - Dropdowns'!$D$6="Programme",$C846&amp;": "&amp;A846,IF($C846&amp;": "&amp;A846='Calculator - Dropdowns'!$D$6,$C846&amp;": "&amp;A846,"")))</f>
        <v>BA History and Ancient History: UFA3HPSCTH01</v>
      </c>
      <c r="I846" s="17" t="str">
        <f>IF(Table1[[#This Row],[Department]]="","",IF('Calculator - Dropdowns'!$D$5="Postgraduate Taught or Undergraduate",$B846,IF($B846='Calculator - Dropdowns'!$D$5,$B846,"")))</f>
        <v>Undergraduate</v>
      </c>
      <c r="J846" s="17" t="str">
        <f>IF(Table1[[#This Row],[Faculty]]="","",IF('Calculator - Dropdowns'!$D$4="Department",$D846,IF($D846='Calculator - Dropdowns'!$D$4,$D846,"")))</f>
        <v>History</v>
      </c>
      <c r="K846" s="17" t="str">
        <f>IF('Calculator - Dropdowns'!$D$3="Faculty",$E846,IF('Calculator - Dropdowns'!$D$3=E846,E846,""))</f>
        <v>Faculty of Humanities, Arts and Social Sciences</v>
      </c>
    </row>
    <row r="847" spans="1:11" x14ac:dyDescent="0.2">
      <c r="A847" s="11" t="s">
        <v>32096</v>
      </c>
      <c r="B847" s="11" t="s">
        <v>31936</v>
      </c>
      <c r="C847" s="11" t="s">
        <v>900</v>
      </c>
      <c r="D847" s="11" t="s">
        <v>217</v>
      </c>
      <c r="E847" s="11" t="s">
        <v>76</v>
      </c>
      <c r="H847" s="17" t="str">
        <f>IF(Table1[[#This Row],[Undergraduate or Postgraduate]]="","",IF('Calculator - Dropdowns'!$D$6="Programme",$C847&amp;": "&amp;A847,IF($C847&amp;": "&amp;A847='Calculator - Dropdowns'!$D$6,$C847&amp;": "&amp;A847,"")))</f>
        <v>BA History and Ancient History: UFA3HPSCTH05</v>
      </c>
      <c r="I847" s="17" t="str">
        <f>IF(Table1[[#This Row],[Department]]="","",IF('Calculator - Dropdowns'!$D$5="Postgraduate Taught or Undergraduate",$B847,IF($B847='Calculator - Dropdowns'!$D$5,$B847,"")))</f>
        <v>Undergraduate</v>
      </c>
      <c r="J847" s="17" t="str">
        <f>IF(Table1[[#This Row],[Faculty]]="","",IF('Calculator - Dropdowns'!$D$4="Department",$D847,IF($D847='Calculator - Dropdowns'!$D$4,$D847,"")))</f>
        <v>History</v>
      </c>
      <c r="K847" s="17" t="str">
        <f>IF('Calculator - Dropdowns'!$D$3="Faculty",$E847,IF('Calculator - Dropdowns'!$D$3=E847,E847,""))</f>
        <v>Faculty of Humanities, Arts and Social Sciences</v>
      </c>
    </row>
    <row r="848" spans="1:11" x14ac:dyDescent="0.2">
      <c r="A848" s="11" t="s">
        <v>907</v>
      </c>
      <c r="B848" s="11" t="s">
        <v>31936</v>
      </c>
      <c r="C848" s="11" t="s">
        <v>908</v>
      </c>
      <c r="D848" s="11" t="s">
        <v>217</v>
      </c>
      <c r="E848" s="11" t="s">
        <v>76</v>
      </c>
      <c r="H848" s="17" t="str">
        <f>IF(Table1[[#This Row],[Undergraduate or Postgraduate]]="","",IF('Calculator - Dropdowns'!$D$6="Programme",$C848&amp;": "&amp;A848,IF($C848&amp;": "&amp;A848='Calculator - Dropdowns'!$D$6,$C848&amp;": "&amp;A848,"")))</f>
        <v>BA History and Archaeology: UFA3HPSGOA01</v>
      </c>
      <c r="I848" s="17" t="str">
        <f>IF(Table1[[#This Row],[Department]]="","",IF('Calculator - Dropdowns'!$D$5="Postgraduate Taught or Undergraduate",$B848,IF($B848='Calculator - Dropdowns'!$D$5,$B848,"")))</f>
        <v>Undergraduate</v>
      </c>
      <c r="J848" s="17" t="str">
        <f>IF(Table1[[#This Row],[Faculty]]="","",IF('Calculator - Dropdowns'!$D$4="Department",$D848,IF($D848='Calculator - Dropdowns'!$D$4,$D848,"")))</f>
        <v>History</v>
      </c>
      <c r="K848" s="17" t="str">
        <f>IF('Calculator - Dropdowns'!$D$3="Faculty",$E848,IF('Calculator - Dropdowns'!$D$3=E848,E848,""))</f>
        <v>Faculty of Humanities, Arts and Social Sciences</v>
      </c>
    </row>
    <row r="849" spans="1:11" x14ac:dyDescent="0.2">
      <c r="A849" s="11" t="s">
        <v>925</v>
      </c>
      <c r="B849" s="11" t="s">
        <v>31936</v>
      </c>
      <c r="C849" s="11" t="s">
        <v>926</v>
      </c>
      <c r="D849" s="11" t="s">
        <v>217</v>
      </c>
      <c r="E849" s="11" t="s">
        <v>76</v>
      </c>
      <c r="H849" s="17" t="str">
        <f>IF(Table1[[#This Row],[Undergraduate or Postgraduate]]="","",IF('Calculator - Dropdowns'!$D$6="Programme",$C849&amp;": "&amp;A849,IF($C849&amp;": "&amp;A849='Calculator - Dropdowns'!$D$6,$C849&amp;": "&amp;A849,"")))</f>
        <v>BA History: UFA3HPSHPS11</v>
      </c>
      <c r="I849" s="17" t="str">
        <f>IF(Table1[[#This Row],[Department]]="","",IF('Calculator - Dropdowns'!$D$5="Postgraduate Taught or Undergraduate",$B849,IF($B849='Calculator - Dropdowns'!$D$5,$B849,"")))</f>
        <v>Undergraduate</v>
      </c>
      <c r="J849" s="17" t="str">
        <f>IF(Table1[[#This Row],[Faculty]]="","",IF('Calculator - Dropdowns'!$D$4="Department",$D849,IF($D849='Calculator - Dropdowns'!$D$4,$D849,"")))</f>
        <v>History</v>
      </c>
      <c r="K849" s="17" t="str">
        <f>IF('Calculator - Dropdowns'!$D$3="Faculty",$E849,IF('Calculator - Dropdowns'!$D$3=E849,E849,""))</f>
        <v>Faculty of Humanities, Arts and Social Sciences</v>
      </c>
    </row>
    <row r="850" spans="1:11" x14ac:dyDescent="0.2">
      <c r="A850" s="11" t="s">
        <v>929</v>
      </c>
      <c r="B850" s="11" t="s">
        <v>31936</v>
      </c>
      <c r="C850" s="11" t="s">
        <v>930</v>
      </c>
      <c r="D850" s="11" t="s">
        <v>217</v>
      </c>
      <c r="E850" s="11" t="s">
        <v>76</v>
      </c>
      <c r="H850" s="17" t="str">
        <f>IF(Table1[[#This Row],[Undergraduate or Postgraduate]]="","",IF('Calculator - Dropdowns'!$D$6="Programme",$C850&amp;": "&amp;A850,IF($C850&amp;": "&amp;A850='Calculator - Dropdowns'!$D$6,$C850&amp;": "&amp;A850,"")))</f>
        <v>BA History and International Relations: UFA3HPSHPS16</v>
      </c>
      <c r="I850" s="17" t="str">
        <f>IF(Table1[[#This Row],[Department]]="","",IF('Calculator - Dropdowns'!$D$5="Postgraduate Taught or Undergraduate",$B850,IF($B850='Calculator - Dropdowns'!$D$5,$B850,"")))</f>
        <v>Undergraduate</v>
      </c>
      <c r="J850" s="17" t="str">
        <f>IF(Table1[[#This Row],[Faculty]]="","",IF('Calculator - Dropdowns'!$D$4="Department",$D850,IF($D850='Calculator - Dropdowns'!$D$4,$D850,"")))</f>
        <v>History</v>
      </c>
      <c r="K850" s="17" t="str">
        <f>IF('Calculator - Dropdowns'!$D$3="Faculty",$E850,IF('Calculator - Dropdowns'!$D$3=E850,E850,""))</f>
        <v>Faculty of Humanities, Arts and Social Sciences</v>
      </c>
    </row>
    <row r="851" spans="1:11" x14ac:dyDescent="0.2">
      <c r="A851" s="11" t="s">
        <v>32097</v>
      </c>
      <c r="B851" s="11" t="s">
        <v>31936</v>
      </c>
      <c r="C851" s="11" t="s">
        <v>926</v>
      </c>
      <c r="D851" s="11" t="s">
        <v>217</v>
      </c>
      <c r="E851" s="11" t="s">
        <v>76</v>
      </c>
      <c r="H851" s="17" t="str">
        <f>IF(Table1[[#This Row],[Undergraduate or Postgraduate]]="","",IF('Calculator - Dropdowns'!$D$6="Programme",$C851&amp;": "&amp;A851,IF($C851&amp;": "&amp;A851='Calculator - Dropdowns'!$D$6,$C851&amp;": "&amp;A851,"")))</f>
        <v>BA History: UFA3HPSHPS35</v>
      </c>
      <c r="I851" s="17" t="str">
        <f>IF(Table1[[#This Row],[Department]]="","",IF('Calculator - Dropdowns'!$D$5="Postgraduate Taught or Undergraduate",$B851,IF($B851='Calculator - Dropdowns'!$D$5,$B851,"")))</f>
        <v>Undergraduate</v>
      </c>
      <c r="J851" s="17" t="str">
        <f>IF(Table1[[#This Row],[Faculty]]="","",IF('Calculator - Dropdowns'!$D$4="Department",$D851,IF($D851='Calculator - Dropdowns'!$D$4,$D851,"")))</f>
        <v>History</v>
      </c>
      <c r="K851" s="17" t="str">
        <f>IF('Calculator - Dropdowns'!$D$3="Faculty",$E851,IF('Calculator - Dropdowns'!$D$3=E851,E851,""))</f>
        <v>Faculty of Humanities, Arts and Social Sciences</v>
      </c>
    </row>
    <row r="852" spans="1:11" x14ac:dyDescent="0.2">
      <c r="A852" s="11" t="s">
        <v>32092</v>
      </c>
      <c r="B852" s="11" t="s">
        <v>31936</v>
      </c>
      <c r="C852" s="11" t="s">
        <v>908</v>
      </c>
      <c r="D852" s="11" t="s">
        <v>217</v>
      </c>
      <c r="E852" s="11" t="s">
        <v>76</v>
      </c>
      <c r="H852" s="17" t="str">
        <f>IF(Table1[[#This Row],[Undergraduate or Postgraduate]]="","",IF('Calculator - Dropdowns'!$D$6="Programme",$C852&amp;": "&amp;A852,IF($C852&amp;": "&amp;A852='Calculator - Dropdowns'!$D$6,$C852&amp;": "&amp;A852,"")))</f>
        <v>BA History and Archaeology: UFA3HPSHPS36</v>
      </c>
      <c r="I852" s="17" t="str">
        <f>IF(Table1[[#This Row],[Department]]="","",IF('Calculator - Dropdowns'!$D$5="Postgraduate Taught or Undergraduate",$B852,IF($B852='Calculator - Dropdowns'!$D$5,$B852,"")))</f>
        <v>Undergraduate</v>
      </c>
      <c r="J852" s="17" t="str">
        <f>IF(Table1[[#This Row],[Faculty]]="","",IF('Calculator - Dropdowns'!$D$4="Department",$D852,IF($D852='Calculator - Dropdowns'!$D$4,$D852,"")))</f>
        <v>History</v>
      </c>
      <c r="K852" s="17" t="str">
        <f>IF('Calculator - Dropdowns'!$D$3="Faculty",$E852,IF('Calculator - Dropdowns'!$D$3=E852,E852,""))</f>
        <v>Faculty of Humanities, Arts and Social Sciences</v>
      </c>
    </row>
    <row r="853" spans="1:11" x14ac:dyDescent="0.2">
      <c r="A853" s="11" t="s">
        <v>969</v>
      </c>
      <c r="B853" s="11" t="s">
        <v>31936</v>
      </c>
      <c r="C853" s="11" t="s">
        <v>970</v>
      </c>
      <c r="D853" s="11" t="s">
        <v>217</v>
      </c>
      <c r="E853" s="11" t="s">
        <v>76</v>
      </c>
      <c r="H853" s="17" t="str">
        <f>IF(Table1[[#This Row],[Undergraduate or Postgraduate]]="","",IF('Calculator - Dropdowns'!$D$6="Programme",$C853&amp;": "&amp;A853,IF($C853&amp;": "&amp;A853='Calculator - Dropdowns'!$D$6,$C853&amp;": "&amp;A853,"")))</f>
        <v>BA History and Global Cultural Studies (3-year): UFA3HPSSML20</v>
      </c>
      <c r="I853" s="17" t="str">
        <f>IF(Table1[[#This Row],[Department]]="","",IF('Calculator - Dropdowns'!$D$5="Postgraduate Taught or Undergraduate",$B853,IF($B853='Calculator - Dropdowns'!$D$5,$B853,"")))</f>
        <v>Undergraduate</v>
      </c>
      <c r="J853" s="17" t="str">
        <f>IF(Table1[[#This Row],[Faculty]]="","",IF('Calculator - Dropdowns'!$D$4="Department",$D853,IF($D853='Calculator - Dropdowns'!$D$4,$D853,"")))</f>
        <v>History</v>
      </c>
      <c r="K853" s="17" t="str">
        <f>IF('Calculator - Dropdowns'!$D$3="Faculty",$E853,IF('Calculator - Dropdowns'!$D$3=E853,E853,""))</f>
        <v>Faculty of Humanities, Arts and Social Sciences</v>
      </c>
    </row>
    <row r="854" spans="1:11" x14ac:dyDescent="0.2">
      <c r="A854" s="11" t="s">
        <v>32085</v>
      </c>
      <c r="B854" s="11" t="s">
        <v>31936</v>
      </c>
      <c r="C854" s="11" t="s">
        <v>959</v>
      </c>
      <c r="D854" s="11" t="s">
        <v>217</v>
      </c>
      <c r="E854" s="11" t="s">
        <v>76</v>
      </c>
      <c r="H854" s="17" t="str">
        <f>IF(Table1[[#This Row],[Undergraduate or Postgraduate]]="","",IF('Calculator - Dropdowns'!$D$6="Programme",$C854&amp;": "&amp;A854,IF($C854&amp;": "&amp;A854='Calculator - Dropdowns'!$D$6,$C854&amp;": "&amp;A854,"")))</f>
        <v>BA History and Modern Languages (3-year): UFA3HPSSML26</v>
      </c>
      <c r="I854" s="17" t="str">
        <f>IF(Table1[[#This Row],[Department]]="","",IF('Calculator - Dropdowns'!$D$5="Postgraduate Taught or Undergraduate",$B854,IF($B854='Calculator - Dropdowns'!$D$5,$B854,"")))</f>
        <v>Undergraduate</v>
      </c>
      <c r="J854" s="17" t="str">
        <f>IF(Table1[[#This Row],[Faculty]]="","",IF('Calculator - Dropdowns'!$D$4="Department",$D854,IF($D854='Calculator - Dropdowns'!$D$4,$D854,"")))</f>
        <v>History</v>
      </c>
      <c r="K854" s="17" t="str">
        <f>IF('Calculator - Dropdowns'!$D$3="Faculty",$E854,IF('Calculator - Dropdowns'!$D$3=E854,E854,""))</f>
        <v>Faculty of Humanities, Arts and Social Sciences</v>
      </c>
    </row>
    <row r="855" spans="1:11" x14ac:dyDescent="0.2">
      <c r="A855" s="11" t="s">
        <v>32087</v>
      </c>
      <c r="B855" s="11" t="s">
        <v>31936</v>
      </c>
      <c r="C855" s="11" t="s">
        <v>970</v>
      </c>
      <c r="D855" s="11" t="s">
        <v>217</v>
      </c>
      <c r="E855" s="11" t="s">
        <v>76</v>
      </c>
      <c r="H855" s="17" t="str">
        <f>IF(Table1[[#This Row],[Undergraduate or Postgraduate]]="","",IF('Calculator - Dropdowns'!$D$6="Programme",$C855&amp;": "&amp;A855,IF($C855&amp;": "&amp;A855='Calculator - Dropdowns'!$D$6,$C855&amp;": "&amp;A855,"")))</f>
        <v>BA History and Global Cultural Studies (3-year): UFA3HPSSML27</v>
      </c>
      <c r="I855" s="17" t="str">
        <f>IF(Table1[[#This Row],[Department]]="","",IF('Calculator - Dropdowns'!$D$5="Postgraduate Taught or Undergraduate",$B855,IF($B855='Calculator - Dropdowns'!$D$5,$B855,"")))</f>
        <v>Undergraduate</v>
      </c>
      <c r="J855" s="17" t="str">
        <f>IF(Table1[[#This Row],[Faculty]]="","",IF('Calculator - Dropdowns'!$D$4="Department",$D855,IF($D855='Calculator - Dropdowns'!$D$4,$D855,"")))</f>
        <v>History</v>
      </c>
      <c r="K855" s="17" t="str">
        <f>IF('Calculator - Dropdowns'!$D$3="Faculty",$E855,IF('Calculator - Dropdowns'!$D$3=E855,E855,""))</f>
        <v>Faculty of Humanities, Arts and Social Sciences</v>
      </c>
    </row>
    <row r="856" spans="1:11" x14ac:dyDescent="0.2">
      <c r="A856" s="11" t="s">
        <v>983</v>
      </c>
      <c r="B856" s="11" t="s">
        <v>31936</v>
      </c>
      <c r="C856" s="11" t="s">
        <v>984</v>
      </c>
      <c r="D856" s="11" t="s">
        <v>261</v>
      </c>
      <c r="E856" s="11" t="s">
        <v>76</v>
      </c>
      <c r="H856" s="17" t="str">
        <f>IF(Table1[[#This Row],[Undergraduate or Postgraduate]]="","",IF('Calculator - Dropdowns'!$D$6="Programme",$C856&amp;": "&amp;A856,IF($C856&amp;": "&amp;A856='Calculator - Dropdowns'!$D$6,$C856&amp;": "&amp;A856,"")))</f>
        <v>BA Middle East Studies: UFA3IAIIAI06</v>
      </c>
      <c r="I856" s="17" t="str">
        <f>IF(Table1[[#This Row],[Department]]="","",IF('Calculator - Dropdowns'!$D$5="Postgraduate Taught or Undergraduate",$B856,IF($B856='Calculator - Dropdowns'!$D$5,$B856,"")))</f>
        <v>Undergraduate</v>
      </c>
      <c r="J856" s="17" t="str">
        <f>IF(Table1[[#This Row],[Faculty]]="","",IF('Calculator - Dropdowns'!$D$4="Department",$D856,IF($D856='Calculator - Dropdowns'!$D$4,$D856,"")))</f>
        <v>Institute of Arab and Islamic Studies</v>
      </c>
      <c r="K856" s="17" t="str">
        <f>IF('Calculator - Dropdowns'!$D$3="Faculty",$E856,IF('Calculator - Dropdowns'!$D$3=E856,E856,""))</f>
        <v>Faculty of Humanities, Arts and Social Sciences</v>
      </c>
    </row>
    <row r="857" spans="1:11" x14ac:dyDescent="0.2">
      <c r="A857" s="11" t="s">
        <v>937</v>
      </c>
      <c r="B857" s="11" t="s">
        <v>31936</v>
      </c>
      <c r="C857" s="11" t="s">
        <v>938</v>
      </c>
      <c r="D857" s="11" t="s">
        <v>939</v>
      </c>
      <c r="E857" s="11" t="s">
        <v>76</v>
      </c>
      <c r="H857" s="17" t="str">
        <f>IF(Table1[[#This Row],[Undergraduate or Postgraduate]]="","",IF('Calculator - Dropdowns'!$D$6="Programme",$C857&amp;": "&amp;A857,IF($C857&amp;": "&amp;A857='Calculator - Dropdowns'!$D$6,$C857&amp;": "&amp;A857,"")))</f>
        <v>BA Liberal Arts: UFA3HPSHPS31</v>
      </c>
      <c r="I857" s="17" t="str">
        <f>IF(Table1[[#This Row],[Department]]="","",IF('Calculator - Dropdowns'!$D$5="Postgraduate Taught or Undergraduate",$B857,IF($B857='Calculator - Dropdowns'!$D$5,$B857,"")))</f>
        <v>Undergraduate</v>
      </c>
      <c r="J857" s="17" t="str">
        <f>IF(Table1[[#This Row],[Faculty]]="","",IF('Calculator - Dropdowns'!$D$4="Department",$D857,IF($D857='Calculator - Dropdowns'!$D$4,$D857,"")))</f>
        <v>Liberal Arts</v>
      </c>
      <c r="K857" s="17" t="str">
        <f>IF('Calculator - Dropdowns'!$D$3="Faculty",$E857,IF('Calculator - Dropdowns'!$D$3=E857,E857,""))</f>
        <v>Faculty of Humanities, Arts and Social Sciences</v>
      </c>
    </row>
    <row r="858" spans="1:11" x14ac:dyDescent="0.2">
      <c r="A858" s="11" t="s">
        <v>979</v>
      </c>
      <c r="B858" s="11" t="s">
        <v>31936</v>
      </c>
      <c r="C858" s="11" t="s">
        <v>980</v>
      </c>
      <c r="D858" s="11" t="s">
        <v>939</v>
      </c>
      <c r="E858" s="11" t="s">
        <v>76</v>
      </c>
      <c r="H858" s="17" t="str">
        <f>IF(Table1[[#This Row],[Undergraduate or Postgraduate]]="","",IF('Calculator - Dropdowns'!$D$6="Programme",$C858&amp;": "&amp;A858,IF($C858&amp;": "&amp;A858='Calculator - Dropdowns'!$D$6,$C858&amp;": "&amp;A858,"")))</f>
        <v>BA Liberal Arts (Global Cultural Studies) (3-year): UFA3HPSSML25</v>
      </c>
      <c r="I858" s="17" t="str">
        <f>IF(Table1[[#This Row],[Department]]="","",IF('Calculator - Dropdowns'!$D$5="Postgraduate Taught or Undergraduate",$B858,IF($B858='Calculator - Dropdowns'!$D$5,$B858,"")))</f>
        <v>Undergraduate</v>
      </c>
      <c r="J858" s="17" t="str">
        <f>IF(Table1[[#This Row],[Faculty]]="","",IF('Calculator - Dropdowns'!$D$4="Department",$D858,IF($D858='Calculator - Dropdowns'!$D$4,$D858,"")))</f>
        <v>Liberal Arts</v>
      </c>
      <c r="K858" s="17" t="str">
        <f>IF('Calculator - Dropdowns'!$D$3="Faculty",$E858,IF('Calculator - Dropdowns'!$D$3=E858,E858,""))</f>
        <v>Faculty of Humanities, Arts and Social Sciences</v>
      </c>
    </row>
    <row r="859" spans="1:11" x14ac:dyDescent="0.2">
      <c r="A859" s="11" t="s">
        <v>985</v>
      </c>
      <c r="B859" s="11" t="s">
        <v>31936</v>
      </c>
      <c r="C859" s="11" t="s">
        <v>986</v>
      </c>
      <c r="D859" s="11" t="s">
        <v>75</v>
      </c>
      <c r="E859" s="11" t="s">
        <v>76</v>
      </c>
      <c r="H859" s="17" t="str">
        <f>IF(Table1[[#This Row],[Undergraduate or Postgraduate]]="","",IF('Calculator - Dropdowns'!$D$6="Programme",$C859&amp;": "&amp;A859,IF($C859&amp;": "&amp;A859='Calculator - Dropdowns'!$D$6,$C859&amp;": "&amp;A859,"")))</f>
        <v>BA Legal Studies: UFA3LAWLAW01</v>
      </c>
      <c r="I859" s="17" t="str">
        <f>IF(Table1[[#This Row],[Department]]="","",IF('Calculator - Dropdowns'!$D$5="Postgraduate Taught or Undergraduate",$B859,IF($B859='Calculator - Dropdowns'!$D$5,$B859,"")))</f>
        <v>Undergraduate</v>
      </c>
      <c r="J859" s="17" t="str">
        <f>IF(Table1[[#This Row],[Faculty]]="","",IF('Calculator - Dropdowns'!$D$4="Department",$D859,IF($D859='Calculator - Dropdowns'!$D$4,$D859,"")))</f>
        <v>The Law School</v>
      </c>
      <c r="K859" s="17" t="str">
        <f>IF('Calculator - Dropdowns'!$D$3="Faculty",$E859,IF('Calculator - Dropdowns'!$D$3=E859,E859,""))</f>
        <v>Faculty of Humanities, Arts and Social Sciences</v>
      </c>
    </row>
    <row r="860" spans="1:11" x14ac:dyDescent="0.2">
      <c r="A860" s="11" t="s">
        <v>1225</v>
      </c>
      <c r="B860" s="11" t="s">
        <v>31936</v>
      </c>
      <c r="C860" s="11" t="s">
        <v>1226</v>
      </c>
      <c r="D860" s="11" t="s">
        <v>75</v>
      </c>
      <c r="E860" s="11" t="s">
        <v>76</v>
      </c>
      <c r="H860" s="17" t="str">
        <f>IF(Table1[[#This Row],[Undergraduate or Postgraduate]]="","",IF('Calculator - Dropdowns'!$D$6="Programme",$C860&amp;": "&amp;A860,IF($C860&amp;": "&amp;A860='Calculator - Dropdowns'!$D$6,$C860&amp;": "&amp;A860,"")))</f>
        <v>LLB Law: UFL3LAWLAW01</v>
      </c>
      <c r="I860" s="17" t="str">
        <f>IF(Table1[[#This Row],[Department]]="","",IF('Calculator - Dropdowns'!$D$5="Postgraduate Taught or Undergraduate",$B860,IF($B860='Calculator - Dropdowns'!$D$5,$B860,"")))</f>
        <v>Undergraduate</v>
      </c>
      <c r="J860" s="17" t="str">
        <f>IF(Table1[[#This Row],[Faculty]]="","",IF('Calculator - Dropdowns'!$D$4="Department",$D860,IF($D860='Calculator - Dropdowns'!$D$4,$D860,"")))</f>
        <v>The Law School</v>
      </c>
      <c r="K860" s="17" t="str">
        <f>IF('Calculator - Dropdowns'!$D$3="Faculty",$E860,IF('Calculator - Dropdowns'!$D$3=E860,E860,""))</f>
        <v>Faculty of Humanities, Arts and Social Sciences</v>
      </c>
    </row>
    <row r="861" spans="1:11" x14ac:dyDescent="0.2">
      <c r="A861" s="11" t="s">
        <v>1017</v>
      </c>
      <c r="B861" s="11" t="s">
        <v>31936</v>
      </c>
      <c r="C861" s="11" t="s">
        <v>32832</v>
      </c>
      <c r="D861" s="11" t="s">
        <v>1018</v>
      </c>
      <c r="E861" s="11" t="s">
        <v>76</v>
      </c>
      <c r="H861" s="17" t="str">
        <f>IF(Table1[[#This Row],[Undergraduate or Postgraduate]]="","",IF('Calculator - Dropdowns'!$D$6="Programme",$C861&amp;": "&amp;A861,IF($C861&amp;": "&amp;A861='Calculator - Dropdowns'!$D$6,$C861&amp;": "&amp;A861,"")))</f>
        <v>Bachelor of Business and Laws - Cornwall: UFE3LAWSBECA</v>
      </c>
      <c r="I861" s="17" t="str">
        <f>IF(Table1[[#This Row],[Department]]="","",IF('Calculator - Dropdowns'!$D$5="Postgraduate Taught or Undergraduate",$B861,IF($B861='Calculator - Dropdowns'!$D$5,$B861,"")))</f>
        <v>Undergraduate</v>
      </c>
      <c r="J861" s="17" t="str">
        <f>IF(Table1[[#This Row],[Faculty]]="","",IF('Calculator - Dropdowns'!$D$4="Department",$D861,IF($D861='Calculator - Dropdowns'!$D$4,$D861,"")))</f>
        <v>Law School at Penryn</v>
      </c>
      <c r="K861" s="17" t="str">
        <f>IF('Calculator - Dropdowns'!$D$3="Faculty",$E861,IF('Calculator - Dropdowns'!$D$3=E861,E861,""))</f>
        <v>Faculty of Humanities, Arts and Social Sciences</v>
      </c>
    </row>
    <row r="862" spans="1:11" x14ac:dyDescent="0.2">
      <c r="A862" s="11" t="s">
        <v>1227</v>
      </c>
      <c r="B862" s="11" t="s">
        <v>31936</v>
      </c>
      <c r="C862" s="11" t="s">
        <v>32716</v>
      </c>
      <c r="D862" s="11" t="s">
        <v>1018</v>
      </c>
      <c r="E862" s="11" t="s">
        <v>76</v>
      </c>
      <c r="H862" s="17" t="str">
        <f>IF(Table1[[#This Row],[Undergraduate or Postgraduate]]="","",IF('Calculator - Dropdowns'!$D$6="Programme",$C862&amp;": "&amp;A862,IF($C862&amp;": "&amp;A862='Calculator - Dropdowns'!$D$6,$C862&amp;": "&amp;A862,"")))</f>
        <v>LLB Law with Business - Cornwall: UFL3LAWSBECA</v>
      </c>
      <c r="I862" s="17" t="str">
        <f>IF(Table1[[#This Row],[Department]]="","",IF('Calculator - Dropdowns'!$D$5="Postgraduate Taught or Undergraduate",$B862,IF($B862='Calculator - Dropdowns'!$D$5,$B862,"")))</f>
        <v>Undergraduate</v>
      </c>
      <c r="J862" s="17" t="str">
        <f>IF(Table1[[#This Row],[Faculty]]="","",IF('Calculator - Dropdowns'!$D$4="Department",$D862,IF($D862='Calculator - Dropdowns'!$D$4,$D862,"")))</f>
        <v>Law School at Penryn</v>
      </c>
      <c r="K862" s="17" t="str">
        <f>IF('Calculator - Dropdowns'!$D$3="Faculty",$E862,IF('Calculator - Dropdowns'!$D$3=E862,E862,""))</f>
        <v>Faculty of Humanities, Arts and Social Sciences</v>
      </c>
    </row>
    <row r="863" spans="1:11" x14ac:dyDescent="0.2">
      <c r="A863" s="11" t="s">
        <v>999</v>
      </c>
      <c r="B863" s="11" t="s">
        <v>31936</v>
      </c>
      <c r="C863" s="11" t="s">
        <v>1000</v>
      </c>
      <c r="D863" s="11" t="s">
        <v>280</v>
      </c>
      <c r="E863" s="11" t="s">
        <v>76</v>
      </c>
      <c r="H863" s="17" t="str">
        <f>IF(Table1[[#This Row],[Undergraduate or Postgraduate]]="","",IF('Calculator - Dropdowns'!$D$6="Programme",$C863&amp;": "&amp;A863,IF($C863&amp;": "&amp;A863='Calculator - Dropdowns'!$D$6,$C863&amp;": "&amp;A863,"")))</f>
        <v>BA Modern Languages and Latin (3-year): UFA3SMLCTH02</v>
      </c>
      <c r="I863" s="17" t="str">
        <f>IF(Table1[[#This Row],[Department]]="","",IF('Calculator - Dropdowns'!$D$5="Postgraduate Taught or Undergraduate",$B863,IF($B863='Calculator - Dropdowns'!$D$5,$B863,"")))</f>
        <v>Undergraduate</v>
      </c>
      <c r="J863" s="17" t="str">
        <f>IF(Table1[[#This Row],[Faculty]]="","",IF('Calculator - Dropdowns'!$D$4="Department",$D863,IF($D863='Calculator - Dropdowns'!$D$4,$D863,"")))</f>
        <v>Modern Languages</v>
      </c>
      <c r="K863" s="17" t="str">
        <f>IF('Calculator - Dropdowns'!$D$3="Faculty",$E863,IF('Calculator - Dropdowns'!$D$3=E863,E863,""))</f>
        <v>Faculty of Humanities, Arts and Social Sciences</v>
      </c>
    </row>
    <row r="864" spans="1:11" x14ac:dyDescent="0.2">
      <c r="A864" s="11" t="s">
        <v>1001</v>
      </c>
      <c r="B864" s="11" t="s">
        <v>31936</v>
      </c>
      <c r="C864" s="11" t="s">
        <v>1002</v>
      </c>
      <c r="D864" s="11" t="s">
        <v>280</v>
      </c>
      <c r="E864" s="11" t="s">
        <v>76</v>
      </c>
      <c r="H864" s="17" t="str">
        <f>IF(Table1[[#This Row],[Undergraduate or Postgraduate]]="","",IF('Calculator - Dropdowns'!$D$6="Programme",$C864&amp;": "&amp;A864,IF($C864&amp;": "&amp;A864='Calculator - Dropdowns'!$D$6,$C864&amp;": "&amp;A864,"")))</f>
        <v>BA Global Cultural Studies and Latin (3-year): UFA3SMLCTH03</v>
      </c>
      <c r="I864" s="17" t="str">
        <f>IF(Table1[[#This Row],[Department]]="","",IF('Calculator - Dropdowns'!$D$5="Postgraduate Taught or Undergraduate",$B864,IF($B864='Calculator - Dropdowns'!$D$5,$B864,"")))</f>
        <v>Undergraduate</v>
      </c>
      <c r="J864" s="17" t="str">
        <f>IF(Table1[[#This Row],[Faculty]]="","",IF('Calculator - Dropdowns'!$D$4="Department",$D864,IF($D864='Calculator - Dropdowns'!$D$4,$D864,"")))</f>
        <v>Modern Languages</v>
      </c>
      <c r="K864" s="17" t="str">
        <f>IF('Calculator - Dropdowns'!$D$3="Faculty",$E864,IF('Calculator - Dropdowns'!$D$3=E864,E864,""))</f>
        <v>Faculty of Humanities, Arts and Social Sciences</v>
      </c>
    </row>
    <row r="865" spans="1:11" x14ac:dyDescent="0.2">
      <c r="A865" s="11" t="s">
        <v>1004</v>
      </c>
      <c r="B865" s="11" t="s">
        <v>31936</v>
      </c>
      <c r="C865" s="11" t="s">
        <v>1005</v>
      </c>
      <c r="D865" s="11" t="s">
        <v>280</v>
      </c>
      <c r="E865" s="11" t="s">
        <v>76</v>
      </c>
      <c r="H865" s="17" t="str">
        <f>IF(Table1[[#This Row],[Undergraduate or Postgraduate]]="","",IF('Calculator - Dropdowns'!$D$6="Programme",$C865&amp;": "&amp;A865,IF($C865&amp;": "&amp;A865='Calculator - Dropdowns'!$D$6,$C865&amp;": "&amp;A865,"")))</f>
        <v>BA Modern Languages and Arabic (3-year): UFA3SMLIAI01</v>
      </c>
      <c r="I865" s="17" t="str">
        <f>IF(Table1[[#This Row],[Department]]="","",IF('Calculator - Dropdowns'!$D$5="Postgraduate Taught or Undergraduate",$B865,IF($B865='Calculator - Dropdowns'!$D$5,$B865,"")))</f>
        <v>Undergraduate</v>
      </c>
      <c r="J865" s="17" t="str">
        <f>IF(Table1[[#This Row],[Faculty]]="","",IF('Calculator - Dropdowns'!$D$4="Department",$D865,IF($D865='Calculator - Dropdowns'!$D$4,$D865,"")))</f>
        <v>Modern Languages</v>
      </c>
      <c r="K865" s="17" t="str">
        <f>IF('Calculator - Dropdowns'!$D$3="Faculty",$E865,IF('Calculator - Dropdowns'!$D$3=E865,E865,""))</f>
        <v>Faculty of Humanities, Arts and Social Sciences</v>
      </c>
    </row>
    <row r="866" spans="1:11" x14ac:dyDescent="0.2">
      <c r="A866" s="11" t="s">
        <v>1006</v>
      </c>
      <c r="B866" s="11" t="s">
        <v>31936</v>
      </c>
      <c r="C866" s="11" t="s">
        <v>1007</v>
      </c>
      <c r="D866" s="11" t="s">
        <v>280</v>
      </c>
      <c r="E866" s="11" t="s">
        <v>76</v>
      </c>
      <c r="H866" s="17" t="str">
        <f>IF(Table1[[#This Row],[Undergraduate or Postgraduate]]="","",IF('Calculator - Dropdowns'!$D$6="Programme",$C866&amp;": "&amp;A866,IF($C866&amp;": "&amp;A866='Calculator - Dropdowns'!$D$6,$C866&amp;": "&amp;A866,"")))</f>
        <v>BA Modern Languages (3-year): UFA3SMLSML17</v>
      </c>
      <c r="I866" s="17" t="str">
        <f>IF(Table1[[#This Row],[Department]]="","",IF('Calculator - Dropdowns'!$D$5="Postgraduate Taught or Undergraduate",$B866,IF($B866='Calculator - Dropdowns'!$D$5,$B866,"")))</f>
        <v>Undergraduate</v>
      </c>
      <c r="J866" s="17" t="str">
        <f>IF(Table1[[#This Row],[Faculty]]="","",IF('Calculator - Dropdowns'!$D$4="Department",$D866,IF($D866='Calculator - Dropdowns'!$D$4,$D866,"")))</f>
        <v>Modern Languages</v>
      </c>
      <c r="K866" s="17" t="str">
        <f>IF('Calculator - Dropdowns'!$D$3="Faculty",$E866,IF('Calculator - Dropdowns'!$D$3=E866,E866,""))</f>
        <v>Faculty of Humanities, Arts and Social Sciences</v>
      </c>
    </row>
    <row r="867" spans="1:11" x14ac:dyDescent="0.2">
      <c r="A867" s="11" t="s">
        <v>1008</v>
      </c>
      <c r="B867" s="11" t="s">
        <v>31936</v>
      </c>
      <c r="C867" s="11" t="s">
        <v>1009</v>
      </c>
      <c r="D867" s="11" t="s">
        <v>280</v>
      </c>
      <c r="E867" s="11" t="s">
        <v>76</v>
      </c>
      <c r="H867" s="17" t="str">
        <f>IF(Table1[[#This Row],[Undergraduate or Postgraduate]]="","",IF('Calculator - Dropdowns'!$D$6="Programme",$C867&amp;": "&amp;A867,IF($C867&amp;": "&amp;A867='Calculator - Dropdowns'!$D$6,$C867&amp;": "&amp;A867,"")))</f>
        <v>BA Global Cultural Studies (3-year): UFA3SMLSML19</v>
      </c>
      <c r="I867" s="17" t="str">
        <f>IF(Table1[[#This Row],[Department]]="","",IF('Calculator - Dropdowns'!$D$5="Postgraduate Taught or Undergraduate",$B867,IF($B867='Calculator - Dropdowns'!$D$5,$B867,"")))</f>
        <v>Undergraduate</v>
      </c>
      <c r="J867" s="17" t="str">
        <f>IF(Table1[[#This Row],[Faculty]]="","",IF('Calculator - Dropdowns'!$D$4="Department",$D867,IF($D867='Calculator - Dropdowns'!$D$4,$D867,"")))</f>
        <v>Modern Languages</v>
      </c>
      <c r="K867" s="17" t="str">
        <f>IF('Calculator - Dropdowns'!$D$3="Faculty",$E867,IF('Calculator - Dropdowns'!$D$3=E867,E867,""))</f>
        <v>Faculty of Humanities, Arts and Social Sciences</v>
      </c>
    </row>
    <row r="868" spans="1:11" x14ac:dyDescent="0.2">
      <c r="A868" s="11" t="s">
        <v>32101</v>
      </c>
      <c r="B868" s="11" t="s">
        <v>31936</v>
      </c>
      <c r="C868" s="11" t="s">
        <v>32861</v>
      </c>
      <c r="D868" s="11" t="s">
        <v>280</v>
      </c>
      <c r="E868" s="11" t="s">
        <v>76</v>
      </c>
      <c r="H868" s="17" t="str">
        <f>IF(Table1[[#This Row],[Undergraduate or Postgraduate]]="","",IF('Calculator - Dropdowns'!$D$6="Programme",$C868&amp;": "&amp;A868,IF($C868&amp;": "&amp;A868='Calculator - Dropdowns'!$D$6,$C868&amp;": "&amp;A868,"")))</f>
        <v>BA Comparative Literatures and Cultures: UFA3SMLSML21</v>
      </c>
      <c r="I868" s="17" t="str">
        <f>IF(Table1[[#This Row],[Department]]="","",IF('Calculator - Dropdowns'!$D$5="Postgraduate Taught or Undergraduate",$B868,IF($B868='Calculator - Dropdowns'!$D$5,$B868,"")))</f>
        <v>Undergraduate</v>
      </c>
      <c r="J868" s="17" t="str">
        <f>IF(Table1[[#This Row],[Faculty]]="","",IF('Calculator - Dropdowns'!$D$4="Department",$D868,IF($D868='Calculator - Dropdowns'!$D$4,$D868,"")))</f>
        <v>Modern Languages</v>
      </c>
      <c r="K868" s="17" t="str">
        <f>IF('Calculator - Dropdowns'!$D$3="Faculty",$E868,IF('Calculator - Dropdowns'!$D$3=E868,E868,""))</f>
        <v>Faculty of Humanities, Arts and Social Sciences</v>
      </c>
    </row>
    <row r="869" spans="1:11" x14ac:dyDescent="0.2">
      <c r="A869" s="11" t="s">
        <v>901</v>
      </c>
      <c r="B869" s="11" t="s">
        <v>31936</v>
      </c>
      <c r="C869" s="11" t="s">
        <v>902</v>
      </c>
      <c r="D869" s="11" t="s">
        <v>222</v>
      </c>
      <c r="E869" s="11" t="s">
        <v>76</v>
      </c>
      <c r="H869" s="17" t="str">
        <f>IF(Table1[[#This Row],[Undergraduate or Postgraduate]]="","",IF('Calculator - Dropdowns'!$D$6="Programme",$C869&amp;": "&amp;A869,IF($C869&amp;": "&amp;A869='Calculator - Dropdowns'!$D$6,$C869&amp;": "&amp;A869,"")))</f>
        <v>BA Philosophy and Theology: UFA3HPSCTH02</v>
      </c>
      <c r="I869" s="17" t="str">
        <f>IF(Table1[[#This Row],[Department]]="","",IF('Calculator - Dropdowns'!$D$5="Postgraduate Taught or Undergraduate",$B869,IF($B869='Calculator - Dropdowns'!$D$5,$B869,"")))</f>
        <v>Undergraduate</v>
      </c>
      <c r="J869" s="17" t="str">
        <f>IF(Table1[[#This Row],[Faculty]]="","",IF('Calculator - Dropdowns'!$D$4="Department",$D869,IF($D869='Calculator - Dropdowns'!$D$4,$D869,"")))</f>
        <v>Philosophy</v>
      </c>
      <c r="K869" s="17" t="str">
        <f>IF('Calculator - Dropdowns'!$D$3="Faculty",$E869,IF('Calculator - Dropdowns'!$D$3=E869,E869,""))</f>
        <v>Faculty of Humanities, Arts and Social Sciences</v>
      </c>
    </row>
    <row r="870" spans="1:11" x14ac:dyDescent="0.2">
      <c r="A870" s="11" t="s">
        <v>919</v>
      </c>
      <c r="B870" s="11" t="s">
        <v>31936</v>
      </c>
      <c r="C870" s="11" t="s">
        <v>920</v>
      </c>
      <c r="D870" s="11" t="s">
        <v>222</v>
      </c>
      <c r="E870" s="11" t="s">
        <v>76</v>
      </c>
      <c r="H870" s="17" t="str">
        <f>IF(Table1[[#This Row],[Undergraduate or Postgraduate]]="","",IF('Calculator - Dropdowns'!$D$6="Programme",$C870&amp;": "&amp;A870,IF($C870&amp;": "&amp;A870='Calculator - Dropdowns'!$D$6,$C870&amp;": "&amp;A870,"")))</f>
        <v>BA Philosophy and Sociology: UFA3HPSHPS07</v>
      </c>
      <c r="I870" s="17" t="str">
        <f>IF(Table1[[#This Row],[Department]]="","",IF('Calculator - Dropdowns'!$D$5="Postgraduate Taught or Undergraduate",$B870,IF($B870='Calculator - Dropdowns'!$D$5,$B870,"")))</f>
        <v>Undergraduate</v>
      </c>
      <c r="J870" s="17" t="str">
        <f>IF(Table1[[#This Row],[Faculty]]="","",IF('Calculator - Dropdowns'!$D$4="Department",$D870,IF($D870='Calculator - Dropdowns'!$D$4,$D870,"")))</f>
        <v>Philosophy</v>
      </c>
      <c r="K870" s="17" t="str">
        <f>IF('Calculator - Dropdowns'!$D$3="Faculty",$E870,IF('Calculator - Dropdowns'!$D$3=E870,E870,""))</f>
        <v>Faculty of Humanities, Arts and Social Sciences</v>
      </c>
    </row>
    <row r="871" spans="1:11" x14ac:dyDescent="0.2">
      <c r="A871" s="11" t="s">
        <v>921</v>
      </c>
      <c r="B871" s="11" t="s">
        <v>31936</v>
      </c>
      <c r="C871" s="11" t="s">
        <v>922</v>
      </c>
      <c r="D871" s="11" t="s">
        <v>222</v>
      </c>
      <c r="E871" s="11" t="s">
        <v>76</v>
      </c>
      <c r="H871" s="17" t="str">
        <f>IF(Table1[[#This Row],[Undergraduate or Postgraduate]]="","",IF('Calculator - Dropdowns'!$D$6="Programme",$C871&amp;": "&amp;A871,IF($C871&amp;": "&amp;A871='Calculator - Dropdowns'!$D$6,$C871&amp;": "&amp;A871,"")))</f>
        <v>BA Philosophy and Politics: UFA3HPSHPS09</v>
      </c>
      <c r="I871" s="17" t="str">
        <f>IF(Table1[[#This Row],[Department]]="","",IF('Calculator - Dropdowns'!$D$5="Postgraduate Taught or Undergraduate",$B871,IF($B871='Calculator - Dropdowns'!$D$5,$B871,"")))</f>
        <v>Undergraduate</v>
      </c>
      <c r="J871" s="17" t="str">
        <f>IF(Table1[[#This Row],[Faculty]]="","",IF('Calculator - Dropdowns'!$D$4="Department",$D871,IF($D871='Calculator - Dropdowns'!$D$4,$D871,"")))</f>
        <v>Philosophy</v>
      </c>
      <c r="K871" s="17" t="str">
        <f>IF('Calculator - Dropdowns'!$D$3="Faculty",$E871,IF('Calculator - Dropdowns'!$D$3=E871,E871,""))</f>
        <v>Faculty of Humanities, Arts and Social Sciences</v>
      </c>
    </row>
    <row r="872" spans="1:11" x14ac:dyDescent="0.2">
      <c r="A872" s="11" t="s">
        <v>923</v>
      </c>
      <c r="B872" s="11" t="s">
        <v>31936</v>
      </c>
      <c r="C872" s="11" t="s">
        <v>924</v>
      </c>
      <c r="D872" s="11" t="s">
        <v>222</v>
      </c>
      <c r="E872" s="11" t="s">
        <v>76</v>
      </c>
      <c r="H872" s="17" t="str">
        <f>IF(Table1[[#This Row],[Undergraduate or Postgraduate]]="","",IF('Calculator - Dropdowns'!$D$6="Programme",$C872&amp;": "&amp;A872,IF($C872&amp;": "&amp;A872='Calculator - Dropdowns'!$D$6,$C872&amp;": "&amp;A872,"")))</f>
        <v>BA Philosophy and History: UFA3HPSHPS10</v>
      </c>
      <c r="I872" s="17" t="str">
        <f>IF(Table1[[#This Row],[Department]]="","",IF('Calculator - Dropdowns'!$D$5="Postgraduate Taught or Undergraduate",$B872,IF($B872='Calculator - Dropdowns'!$D$5,$B872,"")))</f>
        <v>Undergraduate</v>
      </c>
      <c r="J872" s="17" t="str">
        <f>IF(Table1[[#This Row],[Faculty]]="","",IF('Calculator - Dropdowns'!$D$4="Department",$D872,IF($D872='Calculator - Dropdowns'!$D$4,$D872,"")))</f>
        <v>Philosophy</v>
      </c>
      <c r="K872" s="17" t="str">
        <f>IF('Calculator - Dropdowns'!$D$3="Faculty",$E872,IF('Calculator - Dropdowns'!$D$3=E872,E872,""))</f>
        <v>Faculty of Humanities, Arts and Social Sciences</v>
      </c>
    </row>
    <row r="873" spans="1:11" x14ac:dyDescent="0.2">
      <c r="A873" s="11" t="s">
        <v>931</v>
      </c>
      <c r="B873" s="11" t="s">
        <v>31936</v>
      </c>
      <c r="C873" s="11" t="s">
        <v>932</v>
      </c>
      <c r="D873" s="11" t="s">
        <v>222</v>
      </c>
      <c r="E873" s="11" t="s">
        <v>76</v>
      </c>
      <c r="H873" s="17" t="str">
        <f>IF(Table1[[#This Row],[Undergraduate or Postgraduate]]="","",IF('Calculator - Dropdowns'!$D$6="Programme",$C873&amp;": "&amp;A873,IF($C873&amp;": "&amp;A873='Calculator - Dropdowns'!$D$6,$C873&amp;": "&amp;A873,"")))</f>
        <v>BA Philosophy: UFA3HPSHPS18</v>
      </c>
      <c r="I873" s="17" t="str">
        <f>IF(Table1[[#This Row],[Department]]="","",IF('Calculator - Dropdowns'!$D$5="Postgraduate Taught or Undergraduate",$B873,IF($B873='Calculator - Dropdowns'!$D$5,$B873,"")))</f>
        <v>Undergraduate</v>
      </c>
      <c r="J873" s="17" t="str">
        <f>IF(Table1[[#This Row],[Faculty]]="","",IF('Calculator - Dropdowns'!$D$4="Department",$D873,IF($D873='Calculator - Dropdowns'!$D$4,$D873,"")))</f>
        <v>Philosophy</v>
      </c>
      <c r="K873" s="17" t="str">
        <f>IF('Calculator - Dropdowns'!$D$3="Faculty",$E873,IF('Calculator - Dropdowns'!$D$3=E873,E873,""))</f>
        <v>Faculty of Humanities, Arts and Social Sciences</v>
      </c>
    </row>
    <row r="874" spans="1:11" x14ac:dyDescent="0.2">
      <c r="A874" s="11" t="s">
        <v>32080</v>
      </c>
      <c r="B874" s="11" t="s">
        <v>31936</v>
      </c>
      <c r="C874" s="11" t="s">
        <v>924</v>
      </c>
      <c r="D874" s="11" t="s">
        <v>222</v>
      </c>
      <c r="E874" s="11" t="s">
        <v>76</v>
      </c>
      <c r="H874" s="17" t="str">
        <f>IF(Table1[[#This Row],[Undergraduate or Postgraduate]]="","",IF('Calculator - Dropdowns'!$D$6="Programme",$C874&amp;": "&amp;A874,IF($C874&amp;": "&amp;A874='Calculator - Dropdowns'!$D$6,$C874&amp;": "&amp;A874,"")))</f>
        <v>BA Philosophy and History: UFA3HPSHPS38</v>
      </c>
      <c r="I874" s="17" t="str">
        <f>IF(Table1[[#This Row],[Department]]="","",IF('Calculator - Dropdowns'!$D$5="Postgraduate Taught or Undergraduate",$B874,IF($B874='Calculator - Dropdowns'!$D$5,$B874,"")))</f>
        <v>Undergraduate</v>
      </c>
      <c r="J874" s="17" t="str">
        <f>IF(Table1[[#This Row],[Faculty]]="","",IF('Calculator - Dropdowns'!$D$4="Department",$D874,IF($D874='Calculator - Dropdowns'!$D$4,$D874,"")))</f>
        <v>Philosophy</v>
      </c>
      <c r="K874" s="17" t="str">
        <f>IF('Calculator - Dropdowns'!$D$3="Faculty",$E874,IF('Calculator - Dropdowns'!$D$3=E874,E874,""))</f>
        <v>Faculty of Humanities, Arts and Social Sciences</v>
      </c>
    </row>
    <row r="875" spans="1:11" x14ac:dyDescent="0.2">
      <c r="A875" s="11" t="s">
        <v>965</v>
      </c>
      <c r="B875" s="11" t="s">
        <v>31936</v>
      </c>
      <c r="C875" s="11" t="s">
        <v>966</v>
      </c>
      <c r="D875" s="11" t="s">
        <v>222</v>
      </c>
      <c r="E875" s="11" t="s">
        <v>76</v>
      </c>
      <c r="H875" s="17" t="str">
        <f>IF(Table1[[#This Row],[Undergraduate or Postgraduate]]="","",IF('Calculator - Dropdowns'!$D$6="Programme",$C875&amp;": "&amp;A875,IF($C875&amp;": "&amp;A875='Calculator - Dropdowns'!$D$6,$C875&amp;": "&amp;A875,"")))</f>
        <v>BA Philosophy and Modern Languages (3-year): UFA3HPSSML18</v>
      </c>
      <c r="I875" s="17" t="str">
        <f>IF(Table1[[#This Row],[Department]]="","",IF('Calculator - Dropdowns'!$D$5="Postgraduate Taught or Undergraduate",$B875,IF($B875='Calculator - Dropdowns'!$D$5,$B875,"")))</f>
        <v>Undergraduate</v>
      </c>
      <c r="J875" s="17" t="str">
        <f>IF(Table1[[#This Row],[Faculty]]="","",IF('Calculator - Dropdowns'!$D$4="Department",$D875,IF($D875='Calculator - Dropdowns'!$D$4,$D875,"")))</f>
        <v>Philosophy</v>
      </c>
      <c r="K875" s="17" t="str">
        <f>IF('Calculator - Dropdowns'!$D$3="Faculty",$E875,IF('Calculator - Dropdowns'!$D$3=E875,E875,""))</f>
        <v>Faculty of Humanities, Arts and Social Sciences</v>
      </c>
    </row>
    <row r="876" spans="1:11" x14ac:dyDescent="0.2">
      <c r="A876" s="11" t="s">
        <v>973</v>
      </c>
      <c r="B876" s="11" t="s">
        <v>31936</v>
      </c>
      <c r="C876" s="11" t="s">
        <v>974</v>
      </c>
      <c r="D876" s="11" t="s">
        <v>222</v>
      </c>
      <c r="E876" s="11" t="s">
        <v>76</v>
      </c>
      <c r="H876" s="17" t="str">
        <f>IF(Table1[[#This Row],[Undergraduate or Postgraduate]]="","",IF('Calculator - Dropdowns'!$D$6="Programme",$C876&amp;": "&amp;A876,IF($C876&amp;": "&amp;A876='Calculator - Dropdowns'!$D$6,$C876&amp;": "&amp;A876,"")))</f>
        <v>BA Philosophy and Global Cultural Studies (3-year): UFA3HPSSML22</v>
      </c>
      <c r="I876" s="17" t="str">
        <f>IF(Table1[[#This Row],[Department]]="","",IF('Calculator - Dropdowns'!$D$5="Postgraduate Taught or Undergraduate",$B876,IF($B876='Calculator - Dropdowns'!$D$5,$B876,"")))</f>
        <v>Undergraduate</v>
      </c>
      <c r="J876" s="17" t="str">
        <f>IF(Table1[[#This Row],[Faculty]]="","",IF('Calculator - Dropdowns'!$D$4="Department",$D876,IF($D876='Calculator - Dropdowns'!$D$4,$D876,"")))</f>
        <v>Philosophy</v>
      </c>
      <c r="K876" s="17" t="str">
        <f>IF('Calculator - Dropdowns'!$D$3="Faculty",$E876,IF('Calculator - Dropdowns'!$D$3=E876,E876,""))</f>
        <v>Faculty of Humanities, Arts and Social Sciences</v>
      </c>
    </row>
    <row r="877" spans="1:11" x14ac:dyDescent="0.2">
      <c r="A877" s="11" t="s">
        <v>905</v>
      </c>
      <c r="B877" s="11" t="s">
        <v>31936</v>
      </c>
      <c r="C877" s="11" t="s">
        <v>906</v>
      </c>
      <c r="D877" s="11" t="s">
        <v>258</v>
      </c>
      <c r="E877" s="11" t="s">
        <v>76</v>
      </c>
      <c r="H877" s="17" t="str">
        <f>IF(Table1[[#This Row],[Undergraduate or Postgraduate]]="","",IF('Calculator - Dropdowns'!$D$6="Programme",$C877&amp;": "&amp;A877,IF($C877&amp;": "&amp;A877='Calculator - Dropdowns'!$D$6,$C877&amp;": "&amp;A877,"")))</f>
        <v>BA Politics and English - Cornwall: UFA3HPSEGLCA</v>
      </c>
      <c r="I877" s="17" t="str">
        <f>IF(Table1[[#This Row],[Department]]="","",IF('Calculator - Dropdowns'!$D$5="Postgraduate Taught or Undergraduate",$B877,IF($B877='Calculator - Dropdowns'!$D$5,$B877,"")))</f>
        <v>Undergraduate</v>
      </c>
      <c r="J877" s="17" t="str">
        <f>IF(Table1[[#This Row],[Faculty]]="","",IF('Calculator - Dropdowns'!$D$4="Department",$D877,IF($D877='Calculator - Dropdowns'!$D$4,$D877,"")))</f>
        <v>Politics at Penryn</v>
      </c>
      <c r="K877" s="17" t="str">
        <f>IF('Calculator - Dropdowns'!$D$3="Faculty",$E877,IF('Calculator - Dropdowns'!$D$3=E877,E877,""))</f>
        <v>Faculty of Humanities, Arts and Social Sciences</v>
      </c>
    </row>
    <row r="878" spans="1:11" x14ac:dyDescent="0.2">
      <c r="A878" s="11" t="s">
        <v>909</v>
      </c>
      <c r="B878" s="11" t="s">
        <v>31936</v>
      </c>
      <c r="C878" s="11" t="s">
        <v>910</v>
      </c>
      <c r="D878" s="11" t="s">
        <v>258</v>
      </c>
      <c r="E878" s="11" t="s">
        <v>76</v>
      </c>
      <c r="H878" s="17" t="str">
        <f>IF(Table1[[#This Row],[Undergraduate or Postgraduate]]="","",IF('Calculator - Dropdowns'!$D$6="Programme",$C878&amp;": "&amp;A878,IF($C878&amp;": "&amp;A878='Calculator - Dropdowns'!$D$6,$C878&amp;": "&amp;A878,"")))</f>
        <v>BA Politics and Geography - Cornwall: UFA3HPSGOACA</v>
      </c>
      <c r="I878" s="17" t="str">
        <f>IF(Table1[[#This Row],[Department]]="","",IF('Calculator - Dropdowns'!$D$5="Postgraduate Taught or Undergraduate",$B878,IF($B878='Calculator - Dropdowns'!$D$5,$B878,"")))</f>
        <v>Undergraduate</v>
      </c>
      <c r="J878" s="17" t="str">
        <f>IF(Table1[[#This Row],[Faculty]]="","",IF('Calculator - Dropdowns'!$D$4="Department",$D878,IF($D878='Calculator - Dropdowns'!$D$4,$D878,"")))</f>
        <v>Politics at Penryn</v>
      </c>
      <c r="K878" s="17" t="str">
        <f>IF('Calculator - Dropdowns'!$D$3="Faculty",$E878,IF('Calculator - Dropdowns'!$D$3=E878,E878,""))</f>
        <v>Faculty of Humanities, Arts and Social Sciences</v>
      </c>
    </row>
    <row r="879" spans="1:11" x14ac:dyDescent="0.2">
      <c r="A879" s="11" t="s">
        <v>947</v>
      </c>
      <c r="B879" s="11" t="s">
        <v>31936</v>
      </c>
      <c r="C879" s="11" t="s">
        <v>948</v>
      </c>
      <c r="D879" s="11" t="s">
        <v>258</v>
      </c>
      <c r="E879" s="11" t="s">
        <v>76</v>
      </c>
      <c r="H879" s="17" t="str">
        <f>IF(Table1[[#This Row],[Undergraduate or Postgraduate]]="","",IF('Calculator - Dropdowns'!$D$6="Programme",$C879&amp;": "&amp;A879,IF($C879&amp;": "&amp;A879='Calculator - Dropdowns'!$D$6,$C879&amp;": "&amp;A879,"")))</f>
        <v>BA Politics and International Relations - Cornwall: UFA3HPSHPSCH</v>
      </c>
      <c r="I879" s="17" t="str">
        <f>IF(Table1[[#This Row],[Department]]="","",IF('Calculator - Dropdowns'!$D$5="Postgraduate Taught or Undergraduate",$B879,IF($B879='Calculator - Dropdowns'!$D$5,$B879,"")))</f>
        <v>Undergraduate</v>
      </c>
      <c r="J879" s="17" t="str">
        <f>IF(Table1[[#This Row],[Faculty]]="","",IF('Calculator - Dropdowns'!$D$4="Department",$D879,IF($D879='Calculator - Dropdowns'!$D$4,$D879,"")))</f>
        <v>Politics at Penryn</v>
      </c>
      <c r="K879" s="17" t="str">
        <f>IF('Calculator - Dropdowns'!$D$3="Faculty",$E879,IF('Calculator - Dropdowns'!$D$3=E879,E879,""))</f>
        <v>Faculty of Humanities, Arts and Social Sciences</v>
      </c>
    </row>
    <row r="880" spans="1:11" x14ac:dyDescent="0.2">
      <c r="A880" s="11" t="s">
        <v>949</v>
      </c>
      <c r="B880" s="11" t="s">
        <v>31936</v>
      </c>
      <c r="C880" s="11" t="s">
        <v>950</v>
      </c>
      <c r="D880" s="11" t="s">
        <v>258</v>
      </c>
      <c r="E880" s="11" t="s">
        <v>76</v>
      </c>
      <c r="H880" s="17" t="str">
        <f>IF(Table1[[#This Row],[Undergraduate or Postgraduate]]="","",IF('Calculator - Dropdowns'!$D$6="Programme",$C880&amp;": "&amp;A880,IF($C880&amp;": "&amp;A880='Calculator - Dropdowns'!$D$6,$C880&amp;": "&amp;A880,"")))</f>
        <v>BA International Relations - Cornwall: UFA3HPSHPSCI</v>
      </c>
      <c r="I880" s="17" t="str">
        <f>IF(Table1[[#This Row],[Department]]="","",IF('Calculator - Dropdowns'!$D$5="Postgraduate Taught or Undergraduate",$B880,IF($B880='Calculator - Dropdowns'!$D$5,$B880,"")))</f>
        <v>Undergraduate</v>
      </c>
      <c r="J880" s="17" t="str">
        <f>IF(Table1[[#This Row],[Faculty]]="","",IF('Calculator - Dropdowns'!$D$4="Department",$D880,IF($D880='Calculator - Dropdowns'!$D$4,$D880,"")))</f>
        <v>Politics at Penryn</v>
      </c>
      <c r="K880" s="17" t="str">
        <f>IF('Calculator - Dropdowns'!$D$3="Faculty",$E880,IF('Calculator - Dropdowns'!$D$3=E880,E880,""))</f>
        <v>Faculty of Humanities, Arts and Social Sciences</v>
      </c>
    </row>
    <row r="881" spans="1:11" x14ac:dyDescent="0.2">
      <c r="A881" s="11" t="s">
        <v>953</v>
      </c>
      <c r="B881" s="11" t="s">
        <v>31936</v>
      </c>
      <c r="C881" s="11" t="s">
        <v>954</v>
      </c>
      <c r="D881" s="11" t="s">
        <v>258</v>
      </c>
      <c r="E881" s="11" t="s">
        <v>76</v>
      </c>
      <c r="H881" s="17" t="str">
        <f>IF(Table1[[#This Row],[Undergraduate or Postgraduate]]="","",IF('Calculator - Dropdowns'!$D$6="Programme",$C881&amp;": "&amp;A881,IF($C881&amp;": "&amp;A881='Calculator - Dropdowns'!$D$6,$C881&amp;": "&amp;A881,"")))</f>
        <v>BA Global Politics - Cornwall: UFA3HPSHPSCK</v>
      </c>
      <c r="I881" s="17" t="str">
        <f>IF(Table1[[#This Row],[Department]]="","",IF('Calculator - Dropdowns'!$D$5="Postgraduate Taught or Undergraduate",$B881,IF($B881='Calculator - Dropdowns'!$D$5,$B881,"")))</f>
        <v>Undergraduate</v>
      </c>
      <c r="J881" s="17" t="str">
        <f>IF(Table1[[#This Row],[Faculty]]="","",IF('Calculator - Dropdowns'!$D$4="Department",$D881,IF($D881='Calculator - Dropdowns'!$D$4,$D881,"")))</f>
        <v>Politics at Penryn</v>
      </c>
      <c r="K881" s="17" t="str">
        <f>IF('Calculator - Dropdowns'!$D$3="Faculty",$E881,IF('Calculator - Dropdowns'!$D$3=E881,E881,""))</f>
        <v>Faculty of Humanities, Arts and Social Sciences</v>
      </c>
    </row>
    <row r="882" spans="1:11" x14ac:dyDescent="0.2">
      <c r="A882" s="11" t="s">
        <v>1148</v>
      </c>
      <c r="B882" s="11" t="s">
        <v>31936</v>
      </c>
      <c r="C882" s="11" t="s">
        <v>1149</v>
      </c>
      <c r="D882" s="11" t="s">
        <v>258</v>
      </c>
      <c r="E882" s="11" t="s">
        <v>76</v>
      </c>
      <c r="H882" s="17" t="str">
        <f>IF(Table1[[#This Row],[Undergraduate or Postgraduate]]="","",IF('Calculator - Dropdowns'!$D$6="Programme",$C882&amp;": "&amp;A882,IF($C882&amp;": "&amp;A882='Calculator - Dropdowns'!$D$6,$C882&amp;": "&amp;A882,"")))</f>
        <v>BSc Politics and Management - Cornwall: UFS3HPSSBECA</v>
      </c>
      <c r="I882" s="17" t="str">
        <f>IF(Table1[[#This Row],[Department]]="","",IF('Calculator - Dropdowns'!$D$5="Postgraduate Taught or Undergraduate",$B882,IF($B882='Calculator - Dropdowns'!$D$5,$B882,"")))</f>
        <v>Undergraduate</v>
      </c>
      <c r="J882" s="17" t="str">
        <f>IF(Table1[[#This Row],[Faculty]]="","",IF('Calculator - Dropdowns'!$D$4="Department",$D882,IF($D882='Calculator - Dropdowns'!$D$4,$D882,"")))</f>
        <v>Politics at Penryn</v>
      </c>
      <c r="K882" s="17" t="str">
        <f>IF('Calculator - Dropdowns'!$D$3="Faculty",$E882,IF('Calculator - Dropdowns'!$D$3=E882,E882,""))</f>
        <v>Faculty of Humanities, Arts and Social Sciences</v>
      </c>
    </row>
    <row r="883" spans="1:11" x14ac:dyDescent="0.2">
      <c r="A883" s="11" t="s">
        <v>913</v>
      </c>
      <c r="B883" s="11" t="s">
        <v>31936</v>
      </c>
      <c r="C883" s="11" t="s">
        <v>914</v>
      </c>
      <c r="D883" s="11" t="s">
        <v>214</v>
      </c>
      <c r="E883" s="11" t="s">
        <v>76</v>
      </c>
      <c r="H883" s="17" t="str">
        <f>IF(Table1[[#This Row],[Undergraduate or Postgraduate]]="","",IF('Calculator - Dropdowns'!$D$6="Programme",$C883&amp;": "&amp;A883,IF($C883&amp;": "&amp;A883='Calculator - Dropdowns'!$D$6,$C883&amp;": "&amp;A883,"")))</f>
        <v>BA Politics: UFA3HPSHPS01</v>
      </c>
      <c r="I883" s="17" t="str">
        <f>IF(Table1[[#This Row],[Department]]="","",IF('Calculator - Dropdowns'!$D$5="Postgraduate Taught or Undergraduate",$B883,IF($B883='Calculator - Dropdowns'!$D$5,$B883,"")))</f>
        <v>Undergraduate</v>
      </c>
      <c r="J883" s="17" t="str">
        <f>IF(Table1[[#This Row],[Faculty]]="","",IF('Calculator - Dropdowns'!$D$4="Department",$D883,IF($D883='Calculator - Dropdowns'!$D$4,$D883,"")))</f>
        <v>Politics</v>
      </c>
      <c r="K883" s="17" t="str">
        <f>IF('Calculator - Dropdowns'!$D$3="Faculty",$E883,IF('Calculator - Dropdowns'!$D$3=E883,E883,""))</f>
        <v>Faculty of Humanities, Arts and Social Sciences</v>
      </c>
    </row>
    <row r="884" spans="1:11" x14ac:dyDescent="0.2">
      <c r="A884" s="11" t="s">
        <v>915</v>
      </c>
      <c r="B884" s="11" t="s">
        <v>31936</v>
      </c>
      <c r="C884" s="11" t="s">
        <v>916</v>
      </c>
      <c r="D884" s="11" t="s">
        <v>214</v>
      </c>
      <c r="E884" s="11" t="s">
        <v>76</v>
      </c>
      <c r="H884" s="17" t="str">
        <f>IF(Table1[[#This Row],[Undergraduate or Postgraduate]]="","",IF('Calculator - Dropdowns'!$D$6="Programme",$C884&amp;": "&amp;A884,IF($C884&amp;": "&amp;A884='Calculator - Dropdowns'!$D$6,$C884&amp;": "&amp;A884,"")))</f>
        <v>BA Politics and Sociology: UFA3HPSHPS03</v>
      </c>
      <c r="I884" s="17" t="str">
        <f>IF(Table1[[#This Row],[Department]]="","",IF('Calculator - Dropdowns'!$D$5="Postgraduate Taught or Undergraduate",$B884,IF($B884='Calculator - Dropdowns'!$D$5,$B884,"")))</f>
        <v>Undergraduate</v>
      </c>
      <c r="J884" s="17" t="str">
        <f>IF(Table1[[#This Row],[Faculty]]="","",IF('Calculator - Dropdowns'!$D$4="Department",$D884,IF($D884='Calculator - Dropdowns'!$D$4,$D884,"")))</f>
        <v>Politics</v>
      </c>
      <c r="K884" s="17" t="str">
        <f>IF('Calculator - Dropdowns'!$D$3="Faculty",$E884,IF('Calculator - Dropdowns'!$D$3=E884,E884,""))</f>
        <v>Faculty of Humanities, Arts and Social Sciences</v>
      </c>
    </row>
    <row r="885" spans="1:11" x14ac:dyDescent="0.2">
      <c r="A885" s="11" t="s">
        <v>927</v>
      </c>
      <c r="B885" s="11" t="s">
        <v>31936</v>
      </c>
      <c r="C885" s="11" t="s">
        <v>928</v>
      </c>
      <c r="D885" s="11" t="s">
        <v>214</v>
      </c>
      <c r="E885" s="11" t="s">
        <v>76</v>
      </c>
      <c r="H885" s="17" t="str">
        <f>IF(Table1[[#This Row],[Undergraduate or Postgraduate]]="","",IF('Calculator - Dropdowns'!$D$6="Programme",$C885&amp;": "&amp;A885,IF($C885&amp;": "&amp;A885='Calculator - Dropdowns'!$D$6,$C885&amp;": "&amp;A885,"")))</f>
        <v>BA International Relations: UFA3HPSHPS15</v>
      </c>
      <c r="I885" s="17" t="str">
        <f>IF(Table1[[#This Row],[Department]]="","",IF('Calculator - Dropdowns'!$D$5="Postgraduate Taught or Undergraduate",$B885,IF($B885='Calculator - Dropdowns'!$D$5,$B885,"")))</f>
        <v>Undergraduate</v>
      </c>
      <c r="J885" s="17" t="str">
        <f>IF(Table1[[#This Row],[Faculty]]="","",IF('Calculator - Dropdowns'!$D$4="Department",$D885,IF($D885='Calculator - Dropdowns'!$D$4,$D885,"")))</f>
        <v>Politics</v>
      </c>
      <c r="K885" s="17" t="str">
        <f>IF('Calculator - Dropdowns'!$D$3="Faculty",$E885,IF('Calculator - Dropdowns'!$D$3=E885,E885,""))</f>
        <v>Faculty of Humanities, Arts and Social Sciences</v>
      </c>
    </row>
    <row r="886" spans="1:11" x14ac:dyDescent="0.2">
      <c r="A886" s="11" t="s">
        <v>32078</v>
      </c>
      <c r="B886" s="11" t="s">
        <v>31936</v>
      </c>
      <c r="C886" s="11" t="s">
        <v>32836</v>
      </c>
      <c r="D886" s="11" t="s">
        <v>214</v>
      </c>
      <c r="E886" s="11" t="s">
        <v>76</v>
      </c>
      <c r="H886" s="17" t="str">
        <f>IF(Table1[[#This Row],[Undergraduate or Postgraduate]]="","",IF('Calculator - Dropdowns'!$D$6="Programme",$C886&amp;": "&amp;A886,IF($C886&amp;": "&amp;A886='Calculator - Dropdowns'!$D$6,$C886&amp;": "&amp;A886,"")))</f>
        <v>BA Political and Philosophical Studies: UFA3HPSHPS39</v>
      </c>
      <c r="I886" s="17" t="str">
        <f>IF(Table1[[#This Row],[Department]]="","",IF('Calculator - Dropdowns'!$D$5="Postgraduate Taught or Undergraduate",$B886,IF($B886='Calculator - Dropdowns'!$D$5,$B886,"")))</f>
        <v>Undergraduate</v>
      </c>
      <c r="J886" s="17" t="str">
        <f>IF(Table1[[#This Row],[Faculty]]="","",IF('Calculator - Dropdowns'!$D$4="Department",$D886,IF($D886='Calculator - Dropdowns'!$D$4,$D886,"")))</f>
        <v>Politics</v>
      </c>
      <c r="K886" s="17" t="str">
        <f>IF('Calculator - Dropdowns'!$D$3="Faculty",$E886,IF('Calculator - Dropdowns'!$D$3=E886,E886,""))</f>
        <v>Faculty of Humanities, Arts and Social Sciences</v>
      </c>
    </row>
    <row r="887" spans="1:11" x14ac:dyDescent="0.2">
      <c r="A887" s="11" t="s">
        <v>955</v>
      </c>
      <c r="B887" s="11" t="s">
        <v>31936</v>
      </c>
      <c r="C887" s="11" t="s">
        <v>956</v>
      </c>
      <c r="D887" s="11" t="s">
        <v>214</v>
      </c>
      <c r="E887" s="11" t="s">
        <v>76</v>
      </c>
      <c r="H887" s="17" t="str">
        <f>IF(Table1[[#This Row],[Undergraduate or Postgraduate]]="","",IF('Calculator - Dropdowns'!$D$6="Programme",$C887&amp;": "&amp;A887,IF($C887&amp;": "&amp;A887='Calculator - Dropdowns'!$D$6,$C887&amp;": "&amp;A887,"")))</f>
        <v>BA Politics, Philosophy and Economics: UFA3HPSSBE02</v>
      </c>
      <c r="I887" s="17" t="str">
        <f>IF(Table1[[#This Row],[Department]]="","",IF('Calculator - Dropdowns'!$D$5="Postgraduate Taught or Undergraduate",$B887,IF($B887='Calculator - Dropdowns'!$D$5,$B887,"")))</f>
        <v>Undergraduate</v>
      </c>
      <c r="J887" s="17" t="str">
        <f>IF(Table1[[#This Row],[Faculty]]="","",IF('Calculator - Dropdowns'!$D$4="Department",$D887,IF($D887='Calculator - Dropdowns'!$D$4,$D887,"")))</f>
        <v>Politics</v>
      </c>
      <c r="K887" s="17" t="str">
        <f>IF('Calculator - Dropdowns'!$D$3="Faculty",$E887,IF('Calculator - Dropdowns'!$D$3=E887,E887,""))</f>
        <v>Faculty of Humanities, Arts and Social Sciences</v>
      </c>
    </row>
    <row r="888" spans="1:11" x14ac:dyDescent="0.2">
      <c r="A888" s="11" t="s">
        <v>961</v>
      </c>
      <c r="B888" s="11" t="s">
        <v>31936</v>
      </c>
      <c r="C888" s="11" t="s">
        <v>962</v>
      </c>
      <c r="D888" s="11" t="s">
        <v>214</v>
      </c>
      <c r="E888" s="11" t="s">
        <v>76</v>
      </c>
      <c r="H888" s="17" t="str">
        <f>IF(Table1[[#This Row],[Undergraduate or Postgraduate]]="","",IF('Calculator - Dropdowns'!$D$6="Programme",$C888&amp;": "&amp;A888,IF($C888&amp;": "&amp;A888='Calculator - Dropdowns'!$D$6,$C888&amp;": "&amp;A888,"")))</f>
        <v>BA International Relations and Modern Languages (3-year): UFA3HPSSML16</v>
      </c>
      <c r="I888" s="17" t="str">
        <f>IF(Table1[[#This Row],[Department]]="","",IF('Calculator - Dropdowns'!$D$5="Postgraduate Taught or Undergraduate",$B888,IF($B888='Calculator - Dropdowns'!$D$5,$B888,"")))</f>
        <v>Undergraduate</v>
      </c>
      <c r="J888" s="17" t="str">
        <f>IF(Table1[[#This Row],[Faculty]]="","",IF('Calculator - Dropdowns'!$D$4="Department",$D888,IF($D888='Calculator - Dropdowns'!$D$4,$D888,"")))</f>
        <v>Politics</v>
      </c>
      <c r="K888" s="17" t="str">
        <f>IF('Calculator - Dropdowns'!$D$3="Faculty",$E888,IF('Calculator - Dropdowns'!$D$3=E888,E888,""))</f>
        <v>Faculty of Humanities, Arts and Social Sciences</v>
      </c>
    </row>
    <row r="889" spans="1:11" x14ac:dyDescent="0.2">
      <c r="A889" s="11" t="s">
        <v>963</v>
      </c>
      <c r="B889" s="11" t="s">
        <v>31936</v>
      </c>
      <c r="C889" s="11" t="s">
        <v>964</v>
      </c>
      <c r="D889" s="11" t="s">
        <v>214</v>
      </c>
      <c r="E889" s="11" t="s">
        <v>76</v>
      </c>
      <c r="H889" s="17" t="str">
        <f>IF(Table1[[#This Row],[Undergraduate or Postgraduate]]="","",IF('Calculator - Dropdowns'!$D$6="Programme",$C889&amp;": "&amp;A889,IF($C889&amp;": "&amp;A889='Calculator - Dropdowns'!$D$6,$C889&amp;": "&amp;A889,"")))</f>
        <v>BA Politics and Modern Languages (3-year): UFA3HPSSML17</v>
      </c>
      <c r="I889" s="17" t="str">
        <f>IF(Table1[[#This Row],[Department]]="","",IF('Calculator - Dropdowns'!$D$5="Postgraduate Taught or Undergraduate",$B889,IF($B889='Calculator - Dropdowns'!$D$5,$B889,"")))</f>
        <v>Undergraduate</v>
      </c>
      <c r="J889" s="17" t="str">
        <f>IF(Table1[[#This Row],[Faculty]]="","",IF('Calculator - Dropdowns'!$D$4="Department",$D889,IF($D889='Calculator - Dropdowns'!$D$4,$D889,"")))</f>
        <v>Politics</v>
      </c>
      <c r="K889" s="17" t="str">
        <f>IF('Calculator - Dropdowns'!$D$3="Faculty",$E889,IF('Calculator - Dropdowns'!$D$3=E889,E889,""))</f>
        <v>Faculty of Humanities, Arts and Social Sciences</v>
      </c>
    </row>
    <row r="890" spans="1:11" ht="25.5" x14ac:dyDescent="0.2">
      <c r="A890" s="11" t="s">
        <v>975</v>
      </c>
      <c r="B890" s="11" t="s">
        <v>31936</v>
      </c>
      <c r="C890" s="11" t="s">
        <v>976</v>
      </c>
      <c r="D890" s="11" t="s">
        <v>214</v>
      </c>
      <c r="E890" s="11" t="s">
        <v>76</v>
      </c>
      <c r="H890" s="17" t="str">
        <f>IF(Table1[[#This Row],[Undergraduate or Postgraduate]]="","",IF('Calculator - Dropdowns'!$D$6="Programme",$C890&amp;": "&amp;A890,IF($C890&amp;": "&amp;A890='Calculator - Dropdowns'!$D$6,$C890&amp;": "&amp;A890,"")))</f>
        <v>BA International Relations and Global Cultural Studies (3-year): UFA3HPSSML23</v>
      </c>
      <c r="I890" s="17" t="str">
        <f>IF(Table1[[#This Row],[Department]]="","",IF('Calculator - Dropdowns'!$D$5="Postgraduate Taught or Undergraduate",$B890,IF($B890='Calculator - Dropdowns'!$D$5,$B890,"")))</f>
        <v>Undergraduate</v>
      </c>
      <c r="J890" s="17" t="str">
        <f>IF(Table1[[#This Row],[Faculty]]="","",IF('Calculator - Dropdowns'!$D$4="Department",$D890,IF($D890='Calculator - Dropdowns'!$D$4,$D890,"")))</f>
        <v>Politics</v>
      </c>
      <c r="K890" s="17" t="str">
        <f>IF('Calculator - Dropdowns'!$D$3="Faculty",$E890,IF('Calculator - Dropdowns'!$D$3=E890,E890,""))</f>
        <v>Faculty of Humanities, Arts and Social Sciences</v>
      </c>
    </row>
    <row r="891" spans="1:11" x14ac:dyDescent="0.2">
      <c r="A891" s="11" t="s">
        <v>977</v>
      </c>
      <c r="B891" s="11" t="s">
        <v>31936</v>
      </c>
      <c r="C891" s="11" t="s">
        <v>978</v>
      </c>
      <c r="D891" s="11" t="s">
        <v>214</v>
      </c>
      <c r="E891" s="11" t="s">
        <v>76</v>
      </c>
      <c r="H891" s="17" t="str">
        <f>IF(Table1[[#This Row],[Undergraduate or Postgraduate]]="","",IF('Calculator - Dropdowns'!$D$6="Programme",$C891&amp;": "&amp;A891,IF($C891&amp;": "&amp;A891='Calculator - Dropdowns'!$D$6,$C891&amp;": "&amp;A891,"")))</f>
        <v>BA Politics and Global Cultural Studies (3-year): UFA3HPSSML24</v>
      </c>
      <c r="I891" s="17" t="str">
        <f>IF(Table1[[#This Row],[Department]]="","",IF('Calculator - Dropdowns'!$D$5="Postgraduate Taught or Undergraduate",$B891,IF($B891='Calculator - Dropdowns'!$D$5,$B891,"")))</f>
        <v>Undergraduate</v>
      </c>
      <c r="J891" s="17" t="str">
        <f>IF(Table1[[#This Row],[Faculty]]="","",IF('Calculator - Dropdowns'!$D$4="Department",$D891,IF($D891='Calculator - Dropdowns'!$D$4,$D891,"")))</f>
        <v>Politics</v>
      </c>
      <c r="K891" s="17" t="str">
        <f>IF('Calculator - Dropdowns'!$D$3="Faculty",$E891,IF('Calculator - Dropdowns'!$D$3=E891,E891,""))</f>
        <v>Faculty of Humanities, Arts and Social Sciences</v>
      </c>
    </row>
    <row r="892" spans="1:11" x14ac:dyDescent="0.2">
      <c r="A892" s="11" t="s">
        <v>1137</v>
      </c>
      <c r="B892" s="11" t="s">
        <v>31936</v>
      </c>
      <c r="C892" s="11" t="s">
        <v>1138</v>
      </c>
      <c r="D892" s="11" t="s">
        <v>214</v>
      </c>
      <c r="E892" s="11" t="s">
        <v>76</v>
      </c>
      <c r="H892" s="17" t="str">
        <f>IF(Table1[[#This Row],[Undergraduate or Postgraduate]]="","",IF('Calculator - Dropdowns'!$D$6="Programme",$C892&amp;": "&amp;A892,IF($C892&amp;": "&amp;A892='Calculator - Dropdowns'!$D$6,$C892&amp;": "&amp;A892,"")))</f>
        <v>BSc Politics and International Relations: UFS3HPSHPS04</v>
      </c>
      <c r="I892" s="17" t="str">
        <f>IF(Table1[[#This Row],[Department]]="","",IF('Calculator - Dropdowns'!$D$5="Postgraduate Taught or Undergraduate",$B892,IF($B892='Calculator - Dropdowns'!$D$5,$B892,"")))</f>
        <v>Undergraduate</v>
      </c>
      <c r="J892" s="17" t="str">
        <f>IF(Table1[[#This Row],[Faculty]]="","",IF('Calculator - Dropdowns'!$D$4="Department",$D892,IF($D892='Calculator - Dropdowns'!$D$4,$D892,"")))</f>
        <v>Politics</v>
      </c>
      <c r="K892" s="17" t="str">
        <f>IF('Calculator - Dropdowns'!$D$3="Faculty",$E892,IF('Calculator - Dropdowns'!$D$3=E892,E892,""))</f>
        <v>Faculty of Humanities, Arts and Social Sciences</v>
      </c>
    </row>
    <row r="893" spans="1:11" x14ac:dyDescent="0.2">
      <c r="A893" s="11" t="s">
        <v>1144</v>
      </c>
      <c r="B893" s="11" t="s">
        <v>31936</v>
      </c>
      <c r="C893" s="11" t="s">
        <v>1145</v>
      </c>
      <c r="D893" s="11" t="s">
        <v>214</v>
      </c>
      <c r="E893" s="11" t="s">
        <v>76</v>
      </c>
      <c r="H893" s="17" t="str">
        <f>IF(Table1[[#This Row],[Undergraduate or Postgraduate]]="","",IF('Calculator - Dropdowns'!$D$6="Programme",$C893&amp;": "&amp;A893,IF($C893&amp;": "&amp;A893='Calculator - Dropdowns'!$D$6,$C893&amp;": "&amp;A893,"")))</f>
        <v>BSc Social Data Science: UFS3HPSHPS07</v>
      </c>
      <c r="I893" s="17" t="str">
        <f>IF(Table1[[#This Row],[Department]]="","",IF('Calculator - Dropdowns'!$D$5="Postgraduate Taught or Undergraduate",$B893,IF($B893='Calculator - Dropdowns'!$D$5,$B893,"")))</f>
        <v>Undergraduate</v>
      </c>
      <c r="J893" s="17" t="str">
        <f>IF(Table1[[#This Row],[Faculty]]="","",IF('Calculator - Dropdowns'!$D$4="Department",$D893,IF($D893='Calculator - Dropdowns'!$D$4,$D893,"")))</f>
        <v>Politics</v>
      </c>
      <c r="K893" s="17" t="str">
        <f>IF('Calculator - Dropdowns'!$D$3="Faculty",$E893,IF('Calculator - Dropdowns'!$D$3=E893,E893,""))</f>
        <v>Faculty of Humanities, Arts and Social Sciences</v>
      </c>
    </row>
    <row r="894" spans="1:11" x14ac:dyDescent="0.2">
      <c r="A894" s="11" t="s">
        <v>917</v>
      </c>
      <c r="B894" s="11" t="s">
        <v>31936</v>
      </c>
      <c r="C894" s="11" t="s">
        <v>918</v>
      </c>
      <c r="D894" s="11" t="s">
        <v>234</v>
      </c>
      <c r="E894" s="11" t="s">
        <v>76</v>
      </c>
      <c r="H894" s="17" t="str">
        <f>IF(Table1[[#This Row],[Undergraduate or Postgraduate]]="","",IF('Calculator - Dropdowns'!$D$6="Programme",$C894&amp;": "&amp;A894,IF($C894&amp;": "&amp;A894='Calculator - Dropdowns'!$D$6,$C894&amp;": "&amp;A894,"")))</f>
        <v>BA Sociology: UFA3HPSHPS06</v>
      </c>
      <c r="I894" s="17" t="str">
        <f>IF(Table1[[#This Row],[Department]]="","",IF('Calculator - Dropdowns'!$D$5="Postgraduate Taught or Undergraduate",$B894,IF($B894='Calculator - Dropdowns'!$D$5,$B894,"")))</f>
        <v>Undergraduate</v>
      </c>
      <c r="J894" s="17" t="str">
        <f>IF(Table1[[#This Row],[Faculty]]="","",IF('Calculator - Dropdowns'!$D$4="Department",$D894,IF($D894='Calculator - Dropdowns'!$D$4,$D894,"")))</f>
        <v>Sociology</v>
      </c>
      <c r="K894" s="17" t="str">
        <f>IF('Calculator - Dropdowns'!$D$3="Faculty",$E894,IF('Calculator - Dropdowns'!$D$3=E894,E894,""))</f>
        <v>Faculty of Humanities, Arts and Social Sciences</v>
      </c>
    </row>
    <row r="895" spans="1:11" x14ac:dyDescent="0.2">
      <c r="A895" s="11" t="s">
        <v>933</v>
      </c>
      <c r="B895" s="11" t="s">
        <v>31936</v>
      </c>
      <c r="C895" s="11" t="s">
        <v>934</v>
      </c>
      <c r="D895" s="11" t="s">
        <v>234</v>
      </c>
      <c r="E895" s="11" t="s">
        <v>76</v>
      </c>
      <c r="H895" s="17" t="str">
        <f>IF(Table1[[#This Row],[Undergraduate or Postgraduate]]="","",IF('Calculator - Dropdowns'!$D$6="Programme",$C895&amp;": "&amp;A895,IF($C895&amp;": "&amp;A895='Calculator - Dropdowns'!$D$6,$C895&amp;": "&amp;A895,"")))</f>
        <v>BA Sociology and Anthropology: UFA3HPSHPS29</v>
      </c>
      <c r="I895" s="17" t="str">
        <f>IF(Table1[[#This Row],[Department]]="","",IF('Calculator - Dropdowns'!$D$5="Postgraduate Taught or Undergraduate",$B895,IF($B895='Calculator - Dropdowns'!$D$5,$B895,"")))</f>
        <v>Undergraduate</v>
      </c>
      <c r="J895" s="17" t="str">
        <f>IF(Table1[[#This Row],[Faculty]]="","",IF('Calculator - Dropdowns'!$D$4="Department",$D895,IF($D895='Calculator - Dropdowns'!$D$4,$D895,"")))</f>
        <v>Sociology</v>
      </c>
      <c r="K895" s="17" t="str">
        <f>IF('Calculator - Dropdowns'!$D$3="Faculty",$E895,IF('Calculator - Dropdowns'!$D$3=E895,E895,""))</f>
        <v>Faculty of Humanities, Arts and Social Sciences</v>
      </c>
    </row>
    <row r="896" spans="1:11" x14ac:dyDescent="0.2">
      <c r="A896" s="11" t="s">
        <v>941</v>
      </c>
      <c r="B896" s="11" t="s">
        <v>31936</v>
      </c>
      <c r="C896" s="11" t="s">
        <v>942</v>
      </c>
      <c r="D896" s="11" t="s">
        <v>234</v>
      </c>
      <c r="E896" s="11" t="s">
        <v>76</v>
      </c>
      <c r="H896" s="17" t="str">
        <f>IF(Table1[[#This Row],[Undergraduate or Postgraduate]]="","",IF('Calculator - Dropdowns'!$D$6="Programme",$C896&amp;": "&amp;A896,IF($C896&amp;": "&amp;A896='Calculator - Dropdowns'!$D$6,$C896&amp;": "&amp;A896,"")))</f>
        <v>BA Sociology and Criminology: UFA3HPSHPS34</v>
      </c>
      <c r="I896" s="17" t="str">
        <f>IF(Table1[[#This Row],[Department]]="","",IF('Calculator - Dropdowns'!$D$5="Postgraduate Taught or Undergraduate",$B896,IF($B896='Calculator - Dropdowns'!$D$5,$B896,"")))</f>
        <v>Undergraduate</v>
      </c>
      <c r="J896" s="17" t="str">
        <f>IF(Table1[[#This Row],[Faculty]]="","",IF('Calculator - Dropdowns'!$D$4="Department",$D896,IF($D896='Calculator - Dropdowns'!$D$4,$D896,"")))</f>
        <v>Sociology</v>
      </c>
      <c r="K896" s="17" t="str">
        <f>IF('Calculator - Dropdowns'!$D$3="Faculty",$E896,IF('Calculator - Dropdowns'!$D$3=E896,E896,""))</f>
        <v>Faculty of Humanities, Arts and Social Sciences</v>
      </c>
    </row>
    <row r="897" spans="1:11" x14ac:dyDescent="0.2">
      <c r="A897" s="11" t="s">
        <v>967</v>
      </c>
      <c r="B897" s="11" t="s">
        <v>31936</v>
      </c>
      <c r="C897" s="11" t="s">
        <v>968</v>
      </c>
      <c r="D897" s="11" t="s">
        <v>234</v>
      </c>
      <c r="E897" s="11" t="s">
        <v>76</v>
      </c>
      <c r="H897" s="17" t="str">
        <f>IF(Table1[[#This Row],[Undergraduate or Postgraduate]]="","",IF('Calculator - Dropdowns'!$D$6="Programme",$C897&amp;": "&amp;A897,IF($C897&amp;": "&amp;A897='Calculator - Dropdowns'!$D$6,$C897&amp;": "&amp;A897,"")))</f>
        <v>BA Sociology and Modern Languages (3-year): UFA3HPSSML19</v>
      </c>
      <c r="I897" s="17" t="str">
        <f>IF(Table1[[#This Row],[Department]]="","",IF('Calculator - Dropdowns'!$D$5="Postgraduate Taught or Undergraduate",$B897,IF($B897='Calculator - Dropdowns'!$D$5,$B897,"")))</f>
        <v>Undergraduate</v>
      </c>
      <c r="J897" s="17" t="str">
        <f>IF(Table1[[#This Row],[Faculty]]="","",IF('Calculator - Dropdowns'!$D$4="Department",$D897,IF($D897='Calculator - Dropdowns'!$D$4,$D897,"")))</f>
        <v>Sociology</v>
      </c>
      <c r="K897" s="17" t="str">
        <f>IF('Calculator - Dropdowns'!$D$3="Faculty",$E897,IF('Calculator - Dropdowns'!$D$3=E897,E897,""))</f>
        <v>Faculty of Humanities, Arts and Social Sciences</v>
      </c>
    </row>
    <row r="898" spans="1:11" x14ac:dyDescent="0.2">
      <c r="A898" s="11" t="s">
        <v>971</v>
      </c>
      <c r="B898" s="11" t="s">
        <v>31936</v>
      </c>
      <c r="C898" s="11" t="s">
        <v>972</v>
      </c>
      <c r="D898" s="11" t="s">
        <v>234</v>
      </c>
      <c r="E898" s="11" t="s">
        <v>76</v>
      </c>
      <c r="H898" s="17" t="str">
        <f>IF(Table1[[#This Row],[Undergraduate or Postgraduate]]="","",IF('Calculator - Dropdowns'!$D$6="Programme",$C898&amp;": "&amp;A898,IF($C898&amp;": "&amp;A898='Calculator - Dropdowns'!$D$6,$C898&amp;": "&amp;A898,"")))</f>
        <v>BA Sociology and Global Cultural Studies (3-year): UFA3HPSSML21</v>
      </c>
      <c r="I898" s="17" t="str">
        <f>IF(Table1[[#This Row],[Department]]="","",IF('Calculator - Dropdowns'!$D$5="Postgraduate Taught or Undergraduate",$B898,IF($B898='Calculator - Dropdowns'!$D$5,$B898,"")))</f>
        <v>Undergraduate</v>
      </c>
      <c r="J898" s="17" t="str">
        <f>IF(Table1[[#This Row],[Faculty]]="","",IF('Calculator - Dropdowns'!$D$4="Department",$D898,IF($D898='Calculator - Dropdowns'!$D$4,$D898,"")))</f>
        <v>Sociology</v>
      </c>
      <c r="K898" s="17" t="str">
        <f>IF('Calculator - Dropdowns'!$D$3="Faculty",$E898,IF('Calculator - Dropdowns'!$D$3=E898,E898,""))</f>
        <v>Faculty of Humanities, Arts and Social Sciences</v>
      </c>
    </row>
    <row r="899" spans="1:11" x14ac:dyDescent="0.2">
      <c r="A899" s="11" t="s">
        <v>1133</v>
      </c>
      <c r="B899" s="11" t="s">
        <v>31936</v>
      </c>
      <c r="C899" s="11" t="s">
        <v>1134</v>
      </c>
      <c r="D899" s="11" t="s">
        <v>234</v>
      </c>
      <c r="E899" s="11" t="s">
        <v>76</v>
      </c>
      <c r="H899" s="17" t="str">
        <f>IF(Table1[[#This Row],[Undergraduate or Postgraduate]]="","",IF('Calculator - Dropdowns'!$D$6="Programme",$C899&amp;": "&amp;A899,IF($C899&amp;": "&amp;A899='Calculator - Dropdowns'!$D$6,$C899&amp;": "&amp;A899,"")))</f>
        <v>BSc Sociology: UFS3HPSHPS01</v>
      </c>
      <c r="I899" s="17" t="str">
        <f>IF(Table1[[#This Row],[Department]]="","",IF('Calculator - Dropdowns'!$D$5="Postgraduate Taught or Undergraduate",$B899,IF($B899='Calculator - Dropdowns'!$D$5,$B899,"")))</f>
        <v>Undergraduate</v>
      </c>
      <c r="J899" s="17" t="str">
        <f>IF(Table1[[#This Row],[Faculty]]="","",IF('Calculator - Dropdowns'!$D$4="Department",$D899,IF($D899='Calculator - Dropdowns'!$D$4,$D899,"")))</f>
        <v>Sociology</v>
      </c>
      <c r="K899" s="17" t="str">
        <f>IF('Calculator - Dropdowns'!$D$3="Faculty",$E899,IF('Calculator - Dropdowns'!$D$3=E899,E899,""))</f>
        <v>Faculty of Humanities, Arts and Social Sciences</v>
      </c>
    </row>
    <row r="900" spans="1:11" x14ac:dyDescent="0.2">
      <c r="A900" s="11" t="s">
        <v>1135</v>
      </c>
      <c r="B900" s="11" t="s">
        <v>31936</v>
      </c>
      <c r="C900" s="11" t="s">
        <v>1136</v>
      </c>
      <c r="D900" s="11" t="s">
        <v>234</v>
      </c>
      <c r="E900" s="11" t="s">
        <v>76</v>
      </c>
      <c r="H900" s="17" t="str">
        <f>IF(Table1[[#This Row],[Undergraduate or Postgraduate]]="","",IF('Calculator - Dropdowns'!$D$6="Programme",$C900&amp;": "&amp;A900,IF($C900&amp;": "&amp;A900='Calculator - Dropdowns'!$D$6,$C900&amp;": "&amp;A900,"")))</f>
        <v>BSc Sociology and Criminology: UFS3HPSHPS03</v>
      </c>
      <c r="I900" s="17" t="str">
        <f>IF(Table1[[#This Row],[Department]]="","",IF('Calculator - Dropdowns'!$D$5="Postgraduate Taught or Undergraduate",$B900,IF($B900='Calculator - Dropdowns'!$D$5,$B900,"")))</f>
        <v>Undergraduate</v>
      </c>
      <c r="J900" s="17" t="str">
        <f>IF(Table1[[#This Row],[Faculty]]="","",IF('Calculator - Dropdowns'!$D$4="Department",$D900,IF($D900='Calculator - Dropdowns'!$D$4,$D900,"")))</f>
        <v>Sociology</v>
      </c>
      <c r="K900" s="17" t="str">
        <f>IF('Calculator - Dropdowns'!$D$3="Faculty",$E900,IF('Calculator - Dropdowns'!$D$3=E900,E900,""))</f>
        <v>Faculty of Humanities, Arts and Social Sciences</v>
      </c>
    </row>
    <row r="901" spans="1:11" x14ac:dyDescent="0.2">
      <c r="A901" s="11" t="s">
        <v>844</v>
      </c>
      <c r="B901" s="11" t="s">
        <v>31936</v>
      </c>
      <c r="C901" s="11" t="s">
        <v>845</v>
      </c>
      <c r="D901" s="11" t="s">
        <v>169</v>
      </c>
      <c r="E901" s="11" t="s">
        <v>76</v>
      </c>
      <c r="H901" s="17" t="str">
        <f>IF(Table1[[#This Row],[Undergraduate or Postgraduate]]="","",IF('Calculator - Dropdowns'!$D$6="Programme",$C901&amp;": "&amp;A901,IF($C901&amp;": "&amp;A901='Calculator - Dropdowns'!$D$6,$C901&amp;": "&amp;A901,"")))</f>
        <v>BA Theology and Religion: UFA3CTHCTH14</v>
      </c>
      <c r="I901" s="17" t="str">
        <f>IF(Table1[[#This Row],[Department]]="","",IF('Calculator - Dropdowns'!$D$5="Postgraduate Taught or Undergraduate",$B901,IF($B901='Calculator - Dropdowns'!$D$5,$B901,"")))</f>
        <v>Undergraduate</v>
      </c>
      <c r="J901" s="17" t="str">
        <f>IF(Table1[[#This Row],[Faculty]]="","",IF('Calculator - Dropdowns'!$D$4="Department",$D901,IF($D901='Calculator - Dropdowns'!$D$4,$D901,"")))</f>
        <v>Theology and Religion</v>
      </c>
      <c r="K901" s="17" t="str">
        <f>IF('Calculator - Dropdowns'!$D$3="Faculty",$E901,IF('Calculator - Dropdowns'!$D$3=E901,E901,""))</f>
        <v>Faculty of Humanities, Arts and Social Sciences</v>
      </c>
    </row>
    <row r="902" spans="1:11" x14ac:dyDescent="0.2">
      <c r="A902" s="11" t="s">
        <v>1059</v>
      </c>
      <c r="B902" s="11" t="s">
        <v>31936</v>
      </c>
      <c r="C902" s="11" t="s">
        <v>1060</v>
      </c>
      <c r="D902" s="11" t="s">
        <v>126</v>
      </c>
      <c r="E902" s="11" t="s">
        <v>71</v>
      </c>
      <c r="H902" s="17" t="str">
        <f>IF(Table1[[#This Row],[Undergraduate or Postgraduate]]="","",IF('Calculator - Dropdowns'!$D$6="Programme",$C902&amp;": "&amp;A902,IF($C902&amp;": "&amp;A902='Calculator - Dropdowns'!$D$6,$C902&amp;": "&amp;A902,"")))</f>
        <v>BSc Biological Sciences: UFS3BIOBIO01</v>
      </c>
      <c r="I902" s="17" t="str">
        <f>IF(Table1[[#This Row],[Department]]="","",IF('Calculator - Dropdowns'!$D$5="Postgraduate Taught or Undergraduate",$B902,IF($B902='Calculator - Dropdowns'!$D$5,$B902,"")))</f>
        <v>Undergraduate</v>
      </c>
      <c r="J902" s="17" t="str">
        <f>IF(Table1[[#This Row],[Faculty]]="","",IF('Calculator - Dropdowns'!$D$4="Department",$D902,IF($D902='Calculator - Dropdowns'!$D$4,$D902,"")))</f>
        <v>Biosciences</v>
      </c>
      <c r="K902" s="17" t="str">
        <f>IF('Calculator - Dropdowns'!$D$3="Faculty",$E902,IF('Calculator - Dropdowns'!$D$3=E902,E902,""))</f>
        <v>Faculty of Health and Life Sciences</v>
      </c>
    </row>
    <row r="903" spans="1:11" x14ac:dyDescent="0.2">
      <c r="A903" s="11" t="s">
        <v>1061</v>
      </c>
      <c r="B903" s="11" t="s">
        <v>31936</v>
      </c>
      <c r="C903" s="11" t="s">
        <v>1062</v>
      </c>
      <c r="D903" s="11" t="s">
        <v>126</v>
      </c>
      <c r="E903" s="11" t="s">
        <v>71</v>
      </c>
      <c r="H903" s="17" t="str">
        <f>IF(Table1[[#This Row],[Undergraduate or Postgraduate]]="","",IF('Calculator - Dropdowns'!$D$6="Programme",$C903&amp;": "&amp;A903,IF($C903&amp;": "&amp;A903='Calculator - Dropdowns'!$D$6,$C903&amp;": "&amp;A903,"")))</f>
        <v>BSc Biochemistry: UFS3BIOBIO03</v>
      </c>
      <c r="I903" s="17" t="str">
        <f>IF(Table1[[#This Row],[Department]]="","",IF('Calculator - Dropdowns'!$D$5="Postgraduate Taught or Undergraduate",$B903,IF($B903='Calculator - Dropdowns'!$D$5,$B903,"")))</f>
        <v>Undergraduate</v>
      </c>
      <c r="J903" s="17" t="str">
        <f>IF(Table1[[#This Row],[Faculty]]="","",IF('Calculator - Dropdowns'!$D$4="Department",$D903,IF($D903='Calculator - Dropdowns'!$D$4,$D903,"")))</f>
        <v>Biosciences</v>
      </c>
      <c r="K903" s="17" t="str">
        <f>IF('Calculator - Dropdowns'!$D$3="Faculty",$E903,IF('Calculator - Dropdowns'!$D$3=E903,E903,""))</f>
        <v>Faculty of Health and Life Sciences</v>
      </c>
    </row>
    <row r="904" spans="1:11" x14ac:dyDescent="0.2">
      <c r="A904" s="11" t="s">
        <v>33451</v>
      </c>
      <c r="B904" s="11" t="s">
        <v>31936</v>
      </c>
      <c r="C904" s="11" t="s">
        <v>33452</v>
      </c>
      <c r="D904" s="11" t="s">
        <v>126</v>
      </c>
      <c r="E904" s="11" t="s">
        <v>71</v>
      </c>
      <c r="H904" s="17" t="str">
        <f>IF(Table1[[#This Row],[Undergraduate or Postgraduate]]="","",IF('Calculator - Dropdowns'!$D$6="Programme",$C904&amp;": "&amp;A904,IF($C904&amp;": "&amp;A904='Calculator - Dropdowns'!$D$6,$C904&amp;": "&amp;A904,"")))</f>
        <v>BSc Molecular Biology and Biotechnology: UFS3BIOBIO07</v>
      </c>
      <c r="I904" s="17" t="str">
        <f>IF(Table1[[#This Row],[Department]]="","",IF('Calculator - Dropdowns'!$D$5="Postgraduate Taught or Undergraduate",$B904,IF($B904='Calculator - Dropdowns'!$D$5,$B904,"")))</f>
        <v>Undergraduate</v>
      </c>
      <c r="J904" s="17" t="str">
        <f>IF(Table1[[#This Row],[Faculty]]="","",IF('Calculator - Dropdowns'!$D$4="Department",$D904,IF($D904='Calculator - Dropdowns'!$D$4,$D904,"")))</f>
        <v>Biosciences</v>
      </c>
      <c r="K904" s="17" t="str">
        <f>IF('Calculator - Dropdowns'!$D$3="Faculty",$E904,IF('Calculator - Dropdowns'!$D$3=E904,E904,""))</f>
        <v>Faculty of Health and Life Sciences</v>
      </c>
    </row>
    <row r="905" spans="1:11" x14ac:dyDescent="0.2">
      <c r="A905" s="11" t="s">
        <v>1075</v>
      </c>
      <c r="B905" s="11" t="s">
        <v>31936</v>
      </c>
      <c r="C905" s="11" t="s">
        <v>1076</v>
      </c>
      <c r="D905" s="11" t="s">
        <v>126</v>
      </c>
      <c r="E905" s="11" t="s">
        <v>71</v>
      </c>
      <c r="H905" s="17" t="str">
        <f>IF(Table1[[#This Row],[Undergraduate or Postgraduate]]="","",IF('Calculator - Dropdowns'!$D$6="Programme",$C905&amp;": "&amp;A905,IF($C905&amp;": "&amp;A905='Calculator - Dropdowns'!$D$6,$C905&amp;": "&amp;A905,"")))</f>
        <v>BSc Biological and Medicinal Chemistry: UFS3CHEBIO01</v>
      </c>
      <c r="I905" s="17" t="str">
        <f>IF(Table1[[#This Row],[Department]]="","",IF('Calculator - Dropdowns'!$D$5="Postgraduate Taught or Undergraduate",$B905,IF($B905='Calculator - Dropdowns'!$D$5,$B905,"")))</f>
        <v>Undergraduate</v>
      </c>
      <c r="J905" s="17" t="str">
        <f>IF(Table1[[#This Row],[Faculty]]="","",IF('Calculator - Dropdowns'!$D$4="Department",$D905,IF($D905='Calculator - Dropdowns'!$D$4,$D905,"")))</f>
        <v>Biosciences</v>
      </c>
      <c r="K905" s="17" t="str">
        <f>IF('Calculator - Dropdowns'!$D$3="Faculty",$E905,IF('Calculator - Dropdowns'!$D$3=E905,E905,""))</f>
        <v>Faculty of Health and Life Sciences</v>
      </c>
    </row>
    <row r="906" spans="1:11" x14ac:dyDescent="0.2">
      <c r="A906" s="11" t="s">
        <v>1101</v>
      </c>
      <c r="B906" s="11" t="s">
        <v>31936</v>
      </c>
      <c r="C906" s="11" t="s">
        <v>1102</v>
      </c>
      <c r="D906" s="11" t="s">
        <v>142</v>
      </c>
      <c r="E906" s="11" t="s">
        <v>71</v>
      </c>
      <c r="H906" s="17" t="str">
        <f>IF(Table1[[#This Row],[Undergraduate or Postgraduate]]="","",IF('Calculator - Dropdowns'!$D$6="Programme",$C906&amp;": "&amp;A906,IF($C906&amp;": "&amp;A906='Calculator - Dropdowns'!$D$6,$C906&amp;": "&amp;A906,"")))</f>
        <v>BSc Medical Sciences (Health Research): UFS3EMSBIO01</v>
      </c>
      <c r="I906" s="17" t="str">
        <f>IF(Table1[[#This Row],[Department]]="","",IF('Calculator - Dropdowns'!$D$5="Postgraduate Taught or Undergraduate",$B906,IF($B906='Calculator - Dropdowns'!$D$5,$B906,"")))</f>
        <v>Undergraduate</v>
      </c>
      <c r="J906" s="17" t="str">
        <f>IF(Table1[[#This Row],[Faculty]]="","",IF('Calculator - Dropdowns'!$D$4="Department",$D906,IF($D906='Calculator - Dropdowns'!$D$4,$D906,"")))</f>
        <v>Medical Science</v>
      </c>
      <c r="K906" s="17" t="str">
        <f>IF('Calculator - Dropdowns'!$D$3="Faculty",$E906,IF('Calculator - Dropdowns'!$D$3=E906,E906,""))</f>
        <v>Faculty of Health and Life Sciences</v>
      </c>
    </row>
    <row r="907" spans="1:11" x14ac:dyDescent="0.2">
      <c r="A907" s="11" t="s">
        <v>1103</v>
      </c>
      <c r="B907" s="11" t="s">
        <v>31936</v>
      </c>
      <c r="C907" s="11" t="s">
        <v>1104</v>
      </c>
      <c r="D907" s="11" t="s">
        <v>142</v>
      </c>
      <c r="E907" s="11" t="s">
        <v>71</v>
      </c>
      <c r="H907" s="17" t="str">
        <f>IF(Table1[[#This Row],[Undergraduate or Postgraduate]]="","",IF('Calculator - Dropdowns'!$D$6="Programme",$C907&amp;": "&amp;A907,IF($C907&amp;": "&amp;A907='Calculator - Dropdowns'!$D$6,$C907&amp;": "&amp;A907,"")))</f>
        <v>BSc Medical Sciences (Human Genomics): UFS3EMSBIO02</v>
      </c>
      <c r="I907" s="17" t="str">
        <f>IF(Table1[[#This Row],[Department]]="","",IF('Calculator - Dropdowns'!$D$5="Postgraduate Taught or Undergraduate",$B907,IF($B907='Calculator - Dropdowns'!$D$5,$B907,"")))</f>
        <v>Undergraduate</v>
      </c>
      <c r="J907" s="17" t="str">
        <f>IF(Table1[[#This Row],[Faculty]]="","",IF('Calculator - Dropdowns'!$D$4="Department",$D907,IF($D907='Calculator - Dropdowns'!$D$4,$D907,"")))</f>
        <v>Medical Science</v>
      </c>
      <c r="K907" s="17" t="str">
        <f>IF('Calculator - Dropdowns'!$D$3="Faculty",$E907,IF('Calculator - Dropdowns'!$D$3=E907,E907,""))</f>
        <v>Faculty of Health and Life Sciences</v>
      </c>
    </row>
    <row r="908" spans="1:11" x14ac:dyDescent="0.2">
      <c r="A908" s="11" t="s">
        <v>1105</v>
      </c>
      <c r="B908" s="11" t="s">
        <v>31936</v>
      </c>
      <c r="C908" s="11" t="s">
        <v>1106</v>
      </c>
      <c r="D908" s="11" t="s">
        <v>142</v>
      </c>
      <c r="E908" s="11" t="s">
        <v>71</v>
      </c>
      <c r="H908" s="17" t="str">
        <f>IF(Table1[[#This Row],[Undergraduate or Postgraduate]]="","",IF('Calculator - Dropdowns'!$D$6="Programme",$C908&amp;": "&amp;A908,IF($C908&amp;": "&amp;A908='Calculator - Dropdowns'!$D$6,$C908&amp;": "&amp;A908,"")))</f>
        <v>BSc Medical Sciences (Neuroscience): UFS3EMSBIO03</v>
      </c>
      <c r="I908" s="17" t="str">
        <f>IF(Table1[[#This Row],[Department]]="","",IF('Calculator - Dropdowns'!$D$5="Postgraduate Taught or Undergraduate",$B908,IF($B908='Calculator - Dropdowns'!$D$5,$B908,"")))</f>
        <v>Undergraduate</v>
      </c>
      <c r="J908" s="17" t="str">
        <f>IF(Table1[[#This Row],[Faculty]]="","",IF('Calculator - Dropdowns'!$D$4="Department",$D908,IF($D908='Calculator - Dropdowns'!$D$4,$D908,"")))</f>
        <v>Medical Science</v>
      </c>
      <c r="K908" s="17" t="str">
        <f>IF('Calculator - Dropdowns'!$D$3="Faculty",$E908,IF('Calculator - Dropdowns'!$D$3=E908,E908,""))</f>
        <v>Faculty of Health and Life Sciences</v>
      </c>
    </row>
    <row r="909" spans="1:11" x14ac:dyDescent="0.2">
      <c r="A909" s="11" t="s">
        <v>1107</v>
      </c>
      <c r="B909" s="11" t="s">
        <v>31936</v>
      </c>
      <c r="C909" s="11" t="s">
        <v>1108</v>
      </c>
      <c r="D909" s="11" t="s">
        <v>142</v>
      </c>
      <c r="E909" s="11" t="s">
        <v>71</v>
      </c>
      <c r="H909" s="17" t="str">
        <f>IF(Table1[[#This Row],[Undergraduate or Postgraduate]]="","",IF('Calculator - Dropdowns'!$D$6="Programme",$C909&amp;": "&amp;A909,IF($C909&amp;": "&amp;A909='Calculator - Dropdowns'!$D$6,$C909&amp;": "&amp;A909,"")))</f>
        <v>BSc Medical Sciences (Pharmacology and Therapeutics): UFS3EMSBIO04</v>
      </c>
      <c r="I909" s="17" t="str">
        <f>IF(Table1[[#This Row],[Department]]="","",IF('Calculator - Dropdowns'!$D$5="Postgraduate Taught or Undergraduate",$B909,IF($B909='Calculator - Dropdowns'!$D$5,$B909,"")))</f>
        <v>Undergraduate</v>
      </c>
      <c r="J909" s="17" t="str">
        <f>IF(Table1[[#This Row],[Faculty]]="","",IF('Calculator - Dropdowns'!$D$4="Department",$D909,IF($D909='Calculator - Dropdowns'!$D$4,$D909,"")))</f>
        <v>Medical Science</v>
      </c>
      <c r="K909" s="17" t="str">
        <f>IF('Calculator - Dropdowns'!$D$3="Faculty",$E909,IF('Calculator - Dropdowns'!$D$3=E909,E909,""))</f>
        <v>Faculty of Health and Life Sciences</v>
      </c>
    </row>
    <row r="910" spans="1:11" x14ac:dyDescent="0.2">
      <c r="A910" s="11" t="s">
        <v>1109</v>
      </c>
      <c r="B910" s="11" t="s">
        <v>31936</v>
      </c>
      <c r="C910" s="11" t="s">
        <v>1110</v>
      </c>
      <c r="D910" s="11" t="s">
        <v>142</v>
      </c>
      <c r="E910" s="11" t="s">
        <v>71</v>
      </c>
      <c r="H910" s="17" t="str">
        <f>IF(Table1[[#This Row],[Undergraduate or Postgraduate]]="","",IF('Calculator - Dropdowns'!$D$6="Programme",$C910&amp;": "&amp;A910,IF($C910&amp;": "&amp;A910='Calculator - Dropdowns'!$D$6,$C910&amp;": "&amp;A910,"")))</f>
        <v>BSc Medical Sciences: UFS3EMSEMS01</v>
      </c>
      <c r="I910" s="17" t="str">
        <f>IF(Table1[[#This Row],[Department]]="","",IF('Calculator - Dropdowns'!$D$5="Postgraduate Taught or Undergraduate",$B910,IF($B910='Calculator - Dropdowns'!$D$5,$B910,"")))</f>
        <v>Undergraduate</v>
      </c>
      <c r="J910" s="17" t="str">
        <f>IF(Table1[[#This Row],[Faculty]]="","",IF('Calculator - Dropdowns'!$D$4="Department",$D910,IF($D910='Calculator - Dropdowns'!$D$4,$D910,"")))</f>
        <v>Medical Science</v>
      </c>
      <c r="K910" s="17" t="str">
        <f>IF('Calculator - Dropdowns'!$D$3="Faculty",$E910,IF('Calculator - Dropdowns'!$D$3=E910,E910,""))</f>
        <v>Faculty of Health and Life Sciences</v>
      </c>
    </row>
    <row r="911" spans="1:11" x14ac:dyDescent="0.2">
      <c r="A911" s="11" t="s">
        <v>1119</v>
      </c>
      <c r="B911" s="11" t="s">
        <v>31936</v>
      </c>
      <c r="C911" s="11" t="s">
        <v>1120</v>
      </c>
      <c r="D911" s="11" t="s">
        <v>142</v>
      </c>
      <c r="E911" s="11" t="s">
        <v>71</v>
      </c>
      <c r="H911" s="17" t="str">
        <f>IF(Table1[[#This Row],[Undergraduate or Postgraduate]]="","",IF('Calculator - Dropdowns'!$D$6="Programme",$C911&amp;": "&amp;A911,IF($C911&amp;": "&amp;A911='Calculator - Dropdowns'!$D$6,$C911&amp;": "&amp;A911,"")))</f>
        <v>BSc Sport and Exercise Medical Sciences: UFS3EMSSHS01</v>
      </c>
      <c r="I911" s="17" t="str">
        <f>IF(Table1[[#This Row],[Department]]="","",IF('Calculator - Dropdowns'!$D$5="Postgraduate Taught or Undergraduate",$B911,IF($B911='Calculator - Dropdowns'!$D$5,$B911,"")))</f>
        <v>Undergraduate</v>
      </c>
      <c r="J911" s="17" t="str">
        <f>IF(Table1[[#This Row],[Faculty]]="","",IF('Calculator - Dropdowns'!$D$4="Department",$D911,IF($D911='Calculator - Dropdowns'!$D$4,$D911,"")))</f>
        <v>Medical Science</v>
      </c>
      <c r="K911" s="17" t="str">
        <f>IF('Calculator - Dropdowns'!$D$3="Faculty",$E911,IF('Calculator - Dropdowns'!$D$3=E911,E911,""))</f>
        <v>Faculty of Health and Life Sciences</v>
      </c>
    </row>
    <row r="912" spans="1:11" x14ac:dyDescent="0.2">
      <c r="A912" s="11" t="s">
        <v>1114</v>
      </c>
      <c r="B912" s="11" t="s">
        <v>31936</v>
      </c>
      <c r="C912" s="11" t="s">
        <v>1115</v>
      </c>
      <c r="D912" s="11" t="s">
        <v>145</v>
      </c>
      <c r="E912" s="11" t="s">
        <v>71</v>
      </c>
      <c r="H912" s="17" t="str">
        <f>IF(Table1[[#This Row],[Undergraduate or Postgraduate]]="","",IF('Calculator - Dropdowns'!$D$6="Programme",$C912&amp;": "&amp;A912,IF($C912&amp;": "&amp;A912='Calculator - Dropdowns'!$D$6,$C912&amp;": "&amp;A912,"")))</f>
        <v>BSc Neuroscience: UFS3EMSEMS05</v>
      </c>
      <c r="I912" s="17" t="str">
        <f>IF(Table1[[#This Row],[Department]]="","",IF('Calculator - Dropdowns'!$D$5="Postgraduate Taught or Undergraduate",$B912,IF($B912='Calculator - Dropdowns'!$D$5,$B912,"")))</f>
        <v>Undergraduate</v>
      </c>
      <c r="J912" s="17" t="str">
        <f>IF(Table1[[#This Row],[Faculty]]="","",IF('Calculator - Dropdowns'!$D$4="Department",$D912,IF($D912='Calculator - Dropdowns'!$D$4,$D912,"")))</f>
        <v>Neuroscience</v>
      </c>
      <c r="K912" s="17" t="str">
        <f>IF('Calculator - Dropdowns'!$D$3="Faculty",$E912,IF('Calculator - Dropdowns'!$D$3=E912,E912,""))</f>
        <v>Faculty of Health and Life Sciences</v>
      </c>
    </row>
    <row r="913" spans="1:11" x14ac:dyDescent="0.2">
      <c r="A913" s="11" t="s">
        <v>1116</v>
      </c>
      <c r="B913" s="11" t="s">
        <v>31936</v>
      </c>
      <c r="C913" s="11" t="s">
        <v>1117</v>
      </c>
      <c r="D913" s="11" t="s">
        <v>1118</v>
      </c>
      <c r="E913" s="11" t="s">
        <v>71</v>
      </c>
      <c r="H913" s="17" t="str">
        <f>IF(Table1[[#This Row],[Undergraduate or Postgraduate]]="","",IF('Calculator - Dropdowns'!$D$6="Programme",$C913&amp;": "&amp;A913,IF($C913&amp;": "&amp;A913='Calculator - Dropdowns'!$D$6,$C913&amp;": "&amp;A913,"")))</f>
        <v>BSc Health Studies: UFS3EMSEMS06</v>
      </c>
      <c r="I913" s="17" t="str">
        <f>IF(Table1[[#This Row],[Department]]="","",IF('Calculator - Dropdowns'!$D$5="Postgraduate Taught or Undergraduate",$B913,IF($B913='Calculator - Dropdowns'!$D$5,$B913,"")))</f>
        <v>Undergraduate</v>
      </c>
      <c r="J913" s="17" t="str">
        <f>IF(Table1[[#This Row],[Faculty]]="","",IF('Calculator - Dropdowns'!$D$4="Department",$D913,IF($D913='Calculator - Dropdowns'!$D$4,$D913,"")))</f>
        <v>Academy of Nursing</v>
      </c>
      <c r="K913" s="17" t="str">
        <f>IF('Calculator - Dropdowns'!$D$3="Faculty",$E913,IF('Calculator - Dropdowns'!$D$3=E913,E913,""))</f>
        <v>Faculty of Health and Life Sciences</v>
      </c>
    </row>
    <row r="914" spans="1:11" x14ac:dyDescent="0.2">
      <c r="A914" s="11" t="s">
        <v>987</v>
      </c>
      <c r="B914" s="11" t="s">
        <v>31936</v>
      </c>
      <c r="C914" s="11" t="s">
        <v>988</v>
      </c>
      <c r="D914" s="11" t="s">
        <v>149</v>
      </c>
      <c r="E914" s="11" t="s">
        <v>71</v>
      </c>
      <c r="H914" s="17" t="str">
        <f>IF(Table1[[#This Row],[Undergraduate or Postgraduate]]="","",IF('Calculator - Dropdowns'!$D$6="Programme",$C914&amp;": "&amp;A914,IF($C914&amp;": "&amp;A914='Calculator - Dropdowns'!$D$6,$C914&amp;": "&amp;A914,"")))</f>
        <v>BA Psychological Studies: UFA3PSYPSY03</v>
      </c>
      <c r="I914" s="17" t="str">
        <f>IF(Table1[[#This Row],[Department]]="","",IF('Calculator - Dropdowns'!$D$5="Postgraduate Taught or Undergraduate",$B914,IF($B914='Calculator - Dropdowns'!$D$5,$B914,"")))</f>
        <v>Undergraduate</v>
      </c>
      <c r="J914" s="17" t="str">
        <f>IF(Table1[[#This Row],[Faculty]]="","",IF('Calculator - Dropdowns'!$D$4="Department",$D914,IF($D914='Calculator - Dropdowns'!$D$4,$D914,"")))</f>
        <v>Psychology</v>
      </c>
      <c r="K914" s="17" t="str">
        <f>IF('Calculator - Dropdowns'!$D$3="Faculty",$E914,IF('Calculator - Dropdowns'!$D$3=E914,E914,""))</f>
        <v>Faculty of Health and Life Sciences</v>
      </c>
    </row>
    <row r="915" spans="1:11" x14ac:dyDescent="0.2">
      <c r="A915" s="11" t="s">
        <v>1173</v>
      </c>
      <c r="B915" s="11" t="s">
        <v>31936</v>
      </c>
      <c r="C915" s="11" t="s">
        <v>1174</v>
      </c>
      <c r="D915" s="11" t="s">
        <v>149</v>
      </c>
      <c r="E915" s="11" t="s">
        <v>71</v>
      </c>
      <c r="H915" s="17" t="str">
        <f>IF(Table1[[#This Row],[Undergraduate or Postgraduate]]="","",IF('Calculator - Dropdowns'!$D$6="Programme",$C915&amp;": "&amp;A915,IF($C915&amp;": "&amp;A915='Calculator - Dropdowns'!$D$6,$C915&amp;": "&amp;A915,"")))</f>
        <v>BSc Psychology: UFS3PSYPSY01</v>
      </c>
      <c r="I915" s="17" t="str">
        <f>IF(Table1[[#This Row],[Department]]="","",IF('Calculator - Dropdowns'!$D$5="Postgraduate Taught or Undergraduate",$B915,IF($B915='Calculator - Dropdowns'!$D$5,$B915,"")))</f>
        <v>Undergraduate</v>
      </c>
      <c r="J915" s="17" t="str">
        <f>IF(Table1[[#This Row],[Faculty]]="","",IF('Calculator - Dropdowns'!$D$4="Department",$D915,IF($D915='Calculator - Dropdowns'!$D$4,$D915,"")))</f>
        <v>Psychology</v>
      </c>
      <c r="K915" s="17" t="str">
        <f>IF('Calculator - Dropdowns'!$D$3="Faculty",$E915,IF('Calculator - Dropdowns'!$D$3=E915,E915,""))</f>
        <v>Faculty of Health and Life Sciences</v>
      </c>
    </row>
    <row r="916" spans="1:11" x14ac:dyDescent="0.2">
      <c r="A916" s="11" t="s">
        <v>1175</v>
      </c>
      <c r="B916" s="11" t="s">
        <v>31936</v>
      </c>
      <c r="C916" s="11" t="s">
        <v>1176</v>
      </c>
      <c r="D916" s="11" t="s">
        <v>149</v>
      </c>
      <c r="E916" s="11" t="s">
        <v>71</v>
      </c>
      <c r="H916" s="17" t="str">
        <f>IF(Table1[[#This Row],[Undergraduate or Postgraduate]]="","",IF('Calculator - Dropdowns'!$D$6="Programme",$C916&amp;": "&amp;A916,IF($C916&amp;": "&amp;A916='Calculator - Dropdowns'!$D$6,$C916&amp;": "&amp;A916,"")))</f>
        <v>BSc Psychology with Sport and Exercise Science: UFS3PSYPSY04</v>
      </c>
      <c r="I916" s="17" t="str">
        <f>IF(Table1[[#This Row],[Department]]="","",IF('Calculator - Dropdowns'!$D$5="Postgraduate Taught or Undergraduate",$B916,IF($B916='Calculator - Dropdowns'!$D$5,$B916,"")))</f>
        <v>Undergraduate</v>
      </c>
      <c r="J916" s="17" t="str">
        <f>IF(Table1[[#This Row],[Faculty]]="","",IF('Calculator - Dropdowns'!$D$4="Department",$D916,IF($D916='Calculator - Dropdowns'!$D$4,$D916,"")))</f>
        <v>Psychology</v>
      </c>
      <c r="K916" s="17" t="str">
        <f>IF('Calculator - Dropdowns'!$D$3="Faculty",$E916,IF('Calculator - Dropdowns'!$D$3=E916,E916,""))</f>
        <v>Faculty of Health and Life Sciences</v>
      </c>
    </row>
    <row r="917" spans="1:11" x14ac:dyDescent="0.2">
      <c r="A917" s="11" t="s">
        <v>1223</v>
      </c>
      <c r="B917" s="11" t="s">
        <v>31936</v>
      </c>
      <c r="C917" s="11" t="s">
        <v>1224</v>
      </c>
      <c r="D917" s="11" t="s">
        <v>1113</v>
      </c>
      <c r="E917" s="11" t="s">
        <v>71</v>
      </c>
      <c r="H917" s="17" t="str">
        <f>IF(Table1[[#This Row],[Undergraduate or Postgraduate]]="","",IF('Calculator - Dropdowns'!$D$6="Programme",$C917&amp;": "&amp;A917,IF($C917&amp;": "&amp;A917='Calculator - Dropdowns'!$D$6,$C917&amp;": "&amp;A917,"")))</f>
        <v>BSc Medical Imaging (Diagnostic Radiography): UFS3EMSEMS02</v>
      </c>
      <c r="I917" s="17" t="str">
        <f>IF(Table1[[#This Row],[Department]]="","",IF('Calculator - Dropdowns'!$D$5="Postgraduate Taught or Undergraduate",$B917,IF($B917='Calculator - Dropdowns'!$D$5,$B917,"")))</f>
        <v>Undergraduate</v>
      </c>
      <c r="J917" s="17" t="str">
        <f>IF(Table1[[#This Row],[Faculty]]="","",IF('Calculator - Dropdowns'!$D$4="Department",$D917,IF($D917='Calculator - Dropdowns'!$D$4,$D917,"")))</f>
        <v>Medical Imaging (Radiography)</v>
      </c>
      <c r="K917" s="17" t="str">
        <f>IF('Calculator - Dropdowns'!$D$3="Faculty",$E917,IF('Calculator - Dropdowns'!$D$3=E917,E917,""))</f>
        <v>Faculty of Health and Life Sciences</v>
      </c>
    </row>
    <row r="918" spans="1:11" x14ac:dyDescent="0.2">
      <c r="A918" s="11" t="s">
        <v>1111</v>
      </c>
      <c r="B918" s="11" t="s">
        <v>31936</v>
      </c>
      <c r="C918" s="11" t="s">
        <v>1112</v>
      </c>
      <c r="D918" s="11" t="s">
        <v>1113</v>
      </c>
      <c r="E918" s="11" t="s">
        <v>71</v>
      </c>
      <c r="H918" s="17" t="str">
        <f>IF(Table1[[#This Row],[Undergraduate or Postgraduate]]="","",IF('Calculator - Dropdowns'!$D$6="Programme",$C918&amp;": "&amp;A918,IF($C918&amp;": "&amp;A918='Calculator - Dropdowns'!$D$6,$C918&amp;": "&amp;A918,"")))</f>
        <v>BSc Health Science (Medical Imaging): UFS3EMSEMS03</v>
      </c>
      <c r="I918" s="17" t="str">
        <f>IF(Table1[[#This Row],[Department]]="","",IF('Calculator - Dropdowns'!$D$5="Postgraduate Taught or Undergraduate",$B918,IF($B918='Calculator - Dropdowns'!$D$5,$B918,"")))</f>
        <v>Undergraduate</v>
      </c>
      <c r="J918" s="17" t="str">
        <f>IF(Table1[[#This Row],[Faculty]]="","",IF('Calculator - Dropdowns'!$D$4="Department",$D918,IF($D918='Calculator - Dropdowns'!$D$4,$D918,"")))</f>
        <v>Medical Imaging (Radiography)</v>
      </c>
      <c r="K918" s="17" t="str">
        <f>IF('Calculator - Dropdowns'!$D$3="Faculty",$E918,IF('Calculator - Dropdowns'!$D$3=E918,E918,""))</f>
        <v>Faculty of Health and Life Sciences</v>
      </c>
    </row>
    <row r="919" spans="1:11" x14ac:dyDescent="0.2">
      <c r="A919" s="11" t="s">
        <v>1217</v>
      </c>
      <c r="B919" s="11" t="s">
        <v>31936</v>
      </c>
      <c r="C919" s="11" t="s">
        <v>1218</v>
      </c>
      <c r="D919" s="11" t="s">
        <v>152</v>
      </c>
      <c r="E919" s="11" t="s">
        <v>71</v>
      </c>
      <c r="H919" s="17" t="str">
        <f>IF(Table1[[#This Row],[Undergraduate or Postgraduate]]="","",IF('Calculator - Dropdowns'!$D$6="Programme",$C919&amp;": "&amp;A919,IF($C919&amp;": "&amp;A919='Calculator - Dropdowns'!$D$6,$C919&amp;": "&amp;A919,"")))</f>
        <v>BSc Human Biosciences: UFS3SHSBIO01</v>
      </c>
      <c r="I919" s="17" t="str">
        <f>IF(Table1[[#This Row],[Department]]="","",IF('Calculator - Dropdowns'!$D$5="Postgraduate Taught or Undergraduate",$B919,IF($B919='Calculator - Dropdowns'!$D$5,$B919,"")))</f>
        <v>Undergraduate</v>
      </c>
      <c r="J919" s="17" t="str">
        <f>IF(Table1[[#This Row],[Faculty]]="","",IF('Calculator - Dropdowns'!$D$4="Department",$D919,IF($D919='Calculator - Dropdowns'!$D$4,$D919,"")))</f>
        <v>Sport and Health Sciences</v>
      </c>
      <c r="K919" s="17" t="str">
        <f>IF('Calculator - Dropdowns'!$D$3="Faculty",$E919,IF('Calculator - Dropdowns'!$D$3=E919,E919,""))</f>
        <v>Faculty of Health and Life Sciences</v>
      </c>
    </row>
    <row r="920" spans="1:11" x14ac:dyDescent="0.2">
      <c r="A920" s="11" t="s">
        <v>1219</v>
      </c>
      <c r="B920" s="11" t="s">
        <v>31936</v>
      </c>
      <c r="C920" s="11" t="s">
        <v>1220</v>
      </c>
      <c r="D920" s="11" t="s">
        <v>152</v>
      </c>
      <c r="E920" s="11" t="s">
        <v>71</v>
      </c>
      <c r="H920" s="17" t="str">
        <f>IF(Table1[[#This Row],[Undergraduate or Postgraduate]]="","",IF('Calculator - Dropdowns'!$D$6="Programme",$C920&amp;": "&amp;A920,IF($C920&amp;": "&amp;A920='Calculator - Dropdowns'!$D$6,$C920&amp;": "&amp;A920,"")))</f>
        <v>BSc Exercise and Sport Sciences: UFS3SHSSHS01</v>
      </c>
      <c r="I920" s="17" t="str">
        <f>IF(Table1[[#This Row],[Department]]="","",IF('Calculator - Dropdowns'!$D$5="Postgraduate Taught or Undergraduate",$B920,IF($B920='Calculator - Dropdowns'!$D$5,$B920,"")))</f>
        <v>Undergraduate</v>
      </c>
      <c r="J920" s="17" t="str">
        <f>IF(Table1[[#This Row],[Faculty]]="","",IF('Calculator - Dropdowns'!$D$4="Department",$D920,IF($D920='Calculator - Dropdowns'!$D$4,$D920,"")))</f>
        <v>Sport and Health Sciences</v>
      </c>
      <c r="K920" s="17" t="str">
        <f>IF('Calculator - Dropdowns'!$D$3="Faculty",$E920,IF('Calculator - Dropdowns'!$D$3=E920,E920,""))</f>
        <v>Faculty of Health and Life Sciences</v>
      </c>
    </row>
    <row r="921" spans="1:11" x14ac:dyDescent="0.2">
      <c r="A921" s="11" t="s">
        <v>1221</v>
      </c>
      <c r="B921" s="11" t="s">
        <v>31936</v>
      </c>
      <c r="C921" s="11" t="s">
        <v>1222</v>
      </c>
      <c r="D921" s="11" t="s">
        <v>152</v>
      </c>
      <c r="E921" s="11" t="s">
        <v>71</v>
      </c>
      <c r="H921" s="17" t="str">
        <f>IF(Table1[[#This Row],[Undergraduate or Postgraduate]]="","",IF('Calculator - Dropdowns'!$D$6="Programme",$C921&amp;": "&amp;A921,IF($C921&amp;": "&amp;A921='Calculator - Dropdowns'!$D$6,$C921&amp;": "&amp;A921,"")))</f>
        <v>BSc Nutrition: UFS3SHSSHS02</v>
      </c>
      <c r="I921" s="17" t="str">
        <f>IF(Table1[[#This Row],[Department]]="","",IF('Calculator - Dropdowns'!$D$5="Postgraduate Taught or Undergraduate",$B921,IF($B921='Calculator - Dropdowns'!$D$5,$B921,"")))</f>
        <v>Undergraduate</v>
      </c>
      <c r="J921" s="17" t="str">
        <f>IF(Table1[[#This Row],[Faculty]]="","",IF('Calculator - Dropdowns'!$D$4="Department",$D921,IF($D921='Calculator - Dropdowns'!$D$4,$D921,"")))</f>
        <v>Sport and Health Sciences</v>
      </c>
      <c r="K921" s="17" t="str">
        <f>IF('Calculator - Dropdowns'!$D$3="Faculty",$E921,IF('Calculator - Dropdowns'!$D$3=E921,E921,""))</f>
        <v>Faculty of Health and Life Sciences</v>
      </c>
    </row>
    <row r="922" spans="1:11" x14ac:dyDescent="0.2">
      <c r="A922" s="11" t="s">
        <v>32069</v>
      </c>
      <c r="B922" s="11" t="s">
        <v>31936</v>
      </c>
      <c r="C922" s="11" t="s">
        <v>32802</v>
      </c>
      <c r="D922" s="11" t="s">
        <v>420</v>
      </c>
      <c r="E922" s="11" t="s">
        <v>82</v>
      </c>
      <c r="H922" s="17" t="str">
        <f>IF(Table1[[#This Row],[Undergraduate or Postgraduate]]="","",IF('Calculator - Dropdowns'!$D$6="Programme",$C922&amp;": "&amp;A922,IF($C922&amp;": "&amp;A922='Calculator - Dropdowns'!$D$6,$C922&amp;": "&amp;A922,"")))</f>
        <v>BSc Data Science with International Foundation Year: UFS4ECSINT01</v>
      </c>
      <c r="I922" s="17" t="str">
        <f>IF(Table1[[#This Row],[Department]]="","",IF('Calculator - Dropdowns'!$D$5="Postgraduate Taught or Undergraduate",$B922,IF($B922='Calculator - Dropdowns'!$D$5,$B922,"")))</f>
        <v>Undergraduate</v>
      </c>
      <c r="J922" s="17" t="str">
        <f>IF(Table1[[#This Row],[Faculty]]="","",IF('Calculator - Dropdowns'!$D$4="Department",$D922,IF($D922='Calculator - Dropdowns'!$D$4,$D922,"")))</f>
        <v>Computer Science</v>
      </c>
      <c r="K922" s="17" t="str">
        <f>IF('Calculator - Dropdowns'!$D$3="Faculty",$E922,IF('Calculator - Dropdowns'!$D$3=E922,E922,""))</f>
        <v>Faculty of Environment, Science and Economy</v>
      </c>
    </row>
    <row r="923" spans="1:11" x14ac:dyDescent="0.2">
      <c r="A923" s="11" t="s">
        <v>32073</v>
      </c>
      <c r="B923" s="11" t="s">
        <v>31936</v>
      </c>
      <c r="C923" s="11" t="s">
        <v>32808</v>
      </c>
      <c r="D923" s="11" t="s">
        <v>420</v>
      </c>
      <c r="E923" s="11" t="s">
        <v>82</v>
      </c>
      <c r="H923" s="17" t="str">
        <f>IF(Table1[[#This Row],[Undergraduate or Postgraduate]]="","",IF('Calculator - Dropdowns'!$D$6="Programme",$C923&amp;": "&amp;A923,IF($C923&amp;": "&amp;A923='Calculator - Dropdowns'!$D$6,$C923&amp;": "&amp;A923,"")))</f>
        <v>BSc Computer Science with International Foundation Year: UFS4ECSINT02</v>
      </c>
      <c r="I923" s="17" t="str">
        <f>IF(Table1[[#This Row],[Department]]="","",IF('Calculator - Dropdowns'!$D$5="Postgraduate Taught or Undergraduate",$B923,IF($B923='Calculator - Dropdowns'!$D$5,$B923,"")))</f>
        <v>Undergraduate</v>
      </c>
      <c r="J923" s="17" t="str">
        <f>IF(Table1[[#This Row],[Faculty]]="","",IF('Calculator - Dropdowns'!$D$4="Department",$D923,IF($D923='Calculator - Dropdowns'!$D$4,$D923,"")))</f>
        <v>Computer Science</v>
      </c>
      <c r="K923" s="17" t="str">
        <f>IF('Calculator - Dropdowns'!$D$3="Faculty",$E923,IF('Calculator - Dropdowns'!$D$3=E923,E923,""))</f>
        <v>Faculty of Environment, Science and Economy</v>
      </c>
    </row>
    <row r="924" spans="1:11" x14ac:dyDescent="0.2">
      <c r="A924" s="11" t="s">
        <v>1636</v>
      </c>
      <c r="B924" s="11" t="s">
        <v>31936</v>
      </c>
      <c r="C924" s="11" t="s">
        <v>32823</v>
      </c>
      <c r="D924" s="11" t="s">
        <v>409</v>
      </c>
      <c r="E924" s="11" t="s">
        <v>82</v>
      </c>
      <c r="H924" s="17" t="str">
        <f>IF(Table1[[#This Row],[Undergraduate or Postgraduate]]="","",IF('Calculator - Dropdowns'!$D$6="Programme",$C924&amp;": "&amp;A924,IF($C924&amp;": "&amp;A924='Calculator - Dropdowns'!$D$6,$C924&amp;": "&amp;A924,"")))</f>
        <v>BEng Engineering with International Foundation Year: UFN4ECSINT01</v>
      </c>
      <c r="I924" s="17" t="str">
        <f>IF(Table1[[#This Row],[Department]]="","",IF('Calculator - Dropdowns'!$D$5="Postgraduate Taught or Undergraduate",$B924,IF($B924='Calculator - Dropdowns'!$D$5,$B924,"")))</f>
        <v>Undergraduate</v>
      </c>
      <c r="J924" s="17" t="str">
        <f>IF(Table1[[#This Row],[Faculty]]="","",IF('Calculator - Dropdowns'!$D$4="Department",$D924,IF($D924='Calculator - Dropdowns'!$D$4,$D924,"")))</f>
        <v>Engineering</v>
      </c>
      <c r="K924" s="17" t="str">
        <f>IF('Calculator - Dropdowns'!$D$3="Faculty",$E924,IF('Calculator - Dropdowns'!$D$3=E924,E924,""))</f>
        <v>Faculty of Environment, Science and Economy</v>
      </c>
    </row>
    <row r="925" spans="1:11" ht="25.5" x14ac:dyDescent="0.2">
      <c r="A925" s="11" t="s">
        <v>1637</v>
      </c>
      <c r="B925" s="11" t="s">
        <v>31936</v>
      </c>
      <c r="C925" s="11" t="s">
        <v>32822</v>
      </c>
      <c r="D925" s="11" t="s">
        <v>409</v>
      </c>
      <c r="E925" s="11" t="s">
        <v>82</v>
      </c>
      <c r="H925" s="17" t="str">
        <f>IF(Table1[[#This Row],[Undergraduate or Postgraduate]]="","",IF('Calculator - Dropdowns'!$D$6="Programme",$C925&amp;": "&amp;A925,IF($C925&amp;": "&amp;A925='Calculator - Dropdowns'!$D$6,$C925&amp;": "&amp;A925,"")))</f>
        <v>BEng Materials Engineering with International Foundation Year: UFN4ECSINT02</v>
      </c>
      <c r="I925" s="17" t="str">
        <f>IF(Table1[[#This Row],[Department]]="","",IF('Calculator - Dropdowns'!$D$5="Postgraduate Taught or Undergraduate",$B925,IF($B925='Calculator - Dropdowns'!$D$5,$B925,"")))</f>
        <v>Undergraduate</v>
      </c>
      <c r="J925" s="17" t="str">
        <f>IF(Table1[[#This Row],[Faculty]]="","",IF('Calculator - Dropdowns'!$D$4="Department",$D925,IF($D925='Calculator - Dropdowns'!$D$4,$D925,"")))</f>
        <v>Engineering</v>
      </c>
      <c r="K925" s="17" t="str">
        <f>IF('Calculator - Dropdowns'!$D$3="Faculty",$E925,IF('Calculator - Dropdowns'!$D$3=E925,E925,""))</f>
        <v>Faculty of Environment, Science and Economy</v>
      </c>
    </row>
    <row r="926" spans="1:11" x14ac:dyDescent="0.2">
      <c r="A926" s="11" t="s">
        <v>1638</v>
      </c>
      <c r="B926" s="11" t="s">
        <v>31936</v>
      </c>
      <c r="C926" s="11" t="s">
        <v>32827</v>
      </c>
      <c r="D926" s="11" t="s">
        <v>409</v>
      </c>
      <c r="E926" s="11" t="s">
        <v>82</v>
      </c>
      <c r="H926" s="17" t="str">
        <f>IF(Table1[[#This Row],[Undergraduate or Postgraduate]]="","",IF('Calculator - Dropdowns'!$D$6="Programme",$C926&amp;": "&amp;A926,IF($C926&amp;": "&amp;A926='Calculator - Dropdowns'!$D$6,$C926&amp;": "&amp;A926,"")))</f>
        <v>BEng Civil Engineering with International Foundation Year: UFN4ECSINT03</v>
      </c>
      <c r="I926" s="17" t="str">
        <f>IF(Table1[[#This Row],[Department]]="","",IF('Calculator - Dropdowns'!$D$5="Postgraduate Taught or Undergraduate",$B926,IF($B926='Calculator - Dropdowns'!$D$5,$B926,"")))</f>
        <v>Undergraduate</v>
      </c>
      <c r="J926" s="17" t="str">
        <f>IF(Table1[[#This Row],[Faculty]]="","",IF('Calculator - Dropdowns'!$D$4="Department",$D926,IF($D926='Calculator - Dropdowns'!$D$4,$D926,"")))</f>
        <v>Engineering</v>
      </c>
      <c r="K926" s="17" t="str">
        <f>IF('Calculator - Dropdowns'!$D$3="Faculty",$E926,IF('Calculator - Dropdowns'!$D$3=E926,E926,""))</f>
        <v>Faculty of Environment, Science and Economy</v>
      </c>
    </row>
    <row r="927" spans="1:11" ht="25.5" x14ac:dyDescent="0.2">
      <c r="A927" s="11" t="s">
        <v>1639</v>
      </c>
      <c r="B927" s="11" t="s">
        <v>31936</v>
      </c>
      <c r="C927" s="11" t="s">
        <v>32821</v>
      </c>
      <c r="D927" s="11" t="s">
        <v>409</v>
      </c>
      <c r="E927" s="11" t="s">
        <v>82</v>
      </c>
      <c r="H927" s="17" t="str">
        <f>IF(Table1[[#This Row],[Undergraduate or Postgraduate]]="","",IF('Calculator - Dropdowns'!$D$6="Programme",$C927&amp;": "&amp;A927,IF($C927&amp;": "&amp;A927='Calculator - Dropdowns'!$D$6,$C927&amp;": "&amp;A927,"")))</f>
        <v>BEng Mechanical Engineering with International Foundation Year: UFN4ECSINT04</v>
      </c>
      <c r="I927" s="17" t="str">
        <f>IF(Table1[[#This Row],[Department]]="","",IF('Calculator - Dropdowns'!$D$5="Postgraduate Taught or Undergraduate",$B927,IF($B927='Calculator - Dropdowns'!$D$5,$B927,"")))</f>
        <v>Undergraduate</v>
      </c>
      <c r="J927" s="17" t="str">
        <f>IF(Table1[[#This Row],[Faculty]]="","",IF('Calculator - Dropdowns'!$D$4="Department",$D927,IF($D927='Calculator - Dropdowns'!$D$4,$D927,"")))</f>
        <v>Engineering</v>
      </c>
      <c r="K927" s="17" t="str">
        <f>IF('Calculator - Dropdowns'!$D$3="Faculty",$E927,IF('Calculator - Dropdowns'!$D$3=E927,E927,""))</f>
        <v>Faculty of Environment, Science and Economy</v>
      </c>
    </row>
    <row r="928" spans="1:11" ht="25.5" x14ac:dyDescent="0.2">
      <c r="A928" s="11" t="s">
        <v>1640</v>
      </c>
      <c r="B928" s="11" t="s">
        <v>31936</v>
      </c>
      <c r="C928" s="11" t="s">
        <v>32825</v>
      </c>
      <c r="D928" s="11" t="s">
        <v>409</v>
      </c>
      <c r="E928" s="11" t="s">
        <v>82</v>
      </c>
      <c r="H928" s="17" t="str">
        <f>IF(Table1[[#This Row],[Undergraduate or Postgraduate]]="","",IF('Calculator - Dropdowns'!$D$6="Programme",$C928&amp;": "&amp;A928,IF($C928&amp;": "&amp;A928='Calculator - Dropdowns'!$D$6,$C928&amp;": "&amp;A928,"")))</f>
        <v>BEng Electronic Engineering with International Foundation Year: UFN4ECSINT05</v>
      </c>
      <c r="I928" s="17" t="str">
        <f>IF(Table1[[#This Row],[Department]]="","",IF('Calculator - Dropdowns'!$D$5="Postgraduate Taught or Undergraduate",$B928,IF($B928='Calculator - Dropdowns'!$D$5,$B928,"")))</f>
        <v>Undergraduate</v>
      </c>
      <c r="J928" s="17" t="str">
        <f>IF(Table1[[#This Row],[Faculty]]="","",IF('Calculator - Dropdowns'!$D$4="Department",$D928,IF($D928='Calculator - Dropdowns'!$D$4,$D928,"")))</f>
        <v>Engineering</v>
      </c>
      <c r="K928" s="17" t="str">
        <f>IF('Calculator - Dropdowns'!$D$3="Faculty",$E928,IF('Calculator - Dropdowns'!$D$3=E928,E928,""))</f>
        <v>Faculty of Environment, Science and Economy</v>
      </c>
    </row>
    <row r="929" spans="1:11" ht="25.5" x14ac:dyDescent="0.2">
      <c r="A929" s="11" t="s">
        <v>1641</v>
      </c>
      <c r="B929" s="11" t="s">
        <v>31936</v>
      </c>
      <c r="C929" s="11" t="s">
        <v>32826</v>
      </c>
      <c r="D929" s="11" t="s">
        <v>409</v>
      </c>
      <c r="E929" s="11" t="s">
        <v>82</v>
      </c>
      <c r="H929" s="17" t="str">
        <f>IF(Table1[[#This Row],[Undergraduate or Postgraduate]]="","",IF('Calculator - Dropdowns'!$D$6="Programme",$C929&amp;": "&amp;A929,IF($C929&amp;": "&amp;A929='Calculator - Dropdowns'!$D$6,$C929&amp;": "&amp;A929,"")))</f>
        <v>BEng Electronic Engineering and Computer Science with International Foundation Year: UFN4ECSINT06</v>
      </c>
      <c r="I929" s="17" t="str">
        <f>IF(Table1[[#This Row],[Department]]="","",IF('Calculator - Dropdowns'!$D$5="Postgraduate Taught or Undergraduate",$B929,IF($B929='Calculator - Dropdowns'!$D$5,$B929,"")))</f>
        <v>Undergraduate</v>
      </c>
      <c r="J929" s="17" t="str">
        <f>IF(Table1[[#This Row],[Faculty]]="","",IF('Calculator - Dropdowns'!$D$4="Department",$D929,IF($D929='Calculator - Dropdowns'!$D$4,$D929,"")))</f>
        <v>Engineering</v>
      </c>
      <c r="K929" s="17" t="str">
        <f>IF('Calculator - Dropdowns'!$D$3="Faculty",$E929,IF('Calculator - Dropdowns'!$D$3=E929,E929,""))</f>
        <v>Faculty of Environment, Science and Economy</v>
      </c>
    </row>
    <row r="930" spans="1:11" ht="25.5" x14ac:dyDescent="0.2">
      <c r="A930" s="11" t="s">
        <v>1642</v>
      </c>
      <c r="B930" s="11" t="s">
        <v>31936</v>
      </c>
      <c r="C930" s="11" t="s">
        <v>32824</v>
      </c>
      <c r="D930" s="11" t="s">
        <v>409</v>
      </c>
      <c r="E930" s="11" t="s">
        <v>82</v>
      </c>
      <c r="H930" s="17" t="str">
        <f>IF(Table1[[#This Row],[Undergraduate or Postgraduate]]="","",IF('Calculator - Dropdowns'!$D$6="Programme",$C930&amp;": "&amp;A930,IF($C930&amp;": "&amp;A930='Calculator - Dropdowns'!$D$6,$C930&amp;": "&amp;A930,"")))</f>
        <v>BEng Engineering and Management with International Foundation Year: UFN4ECSINT07</v>
      </c>
      <c r="I930" s="17" t="str">
        <f>IF(Table1[[#This Row],[Department]]="","",IF('Calculator - Dropdowns'!$D$5="Postgraduate Taught or Undergraduate",$B930,IF($B930='Calculator - Dropdowns'!$D$5,$B930,"")))</f>
        <v>Undergraduate</v>
      </c>
      <c r="J930" s="17" t="str">
        <f>IF(Table1[[#This Row],[Faculty]]="","",IF('Calculator - Dropdowns'!$D$4="Department",$D930,IF($D930='Calculator - Dropdowns'!$D$4,$D930,"")))</f>
        <v>Engineering</v>
      </c>
      <c r="K930" s="17" t="str">
        <f>IF('Calculator - Dropdowns'!$D$3="Faculty",$E930,IF('Calculator - Dropdowns'!$D$3=E930,E930,""))</f>
        <v>Faculty of Environment, Science and Economy</v>
      </c>
    </row>
    <row r="931" spans="1:11" x14ac:dyDescent="0.2">
      <c r="A931" s="11" t="s">
        <v>32074</v>
      </c>
      <c r="B931" s="11" t="s">
        <v>31936</v>
      </c>
      <c r="C931" s="11" t="s">
        <v>32809</v>
      </c>
      <c r="D931" s="11" t="s">
        <v>420</v>
      </c>
      <c r="E931" s="11" t="s">
        <v>82</v>
      </c>
      <c r="H931" s="17" t="str">
        <f>IF(Table1[[#This Row],[Undergraduate or Postgraduate]]="","",IF('Calculator - Dropdowns'!$D$6="Programme",$C931&amp;": "&amp;A931,IF($C931&amp;": "&amp;A931='Calculator - Dropdowns'!$D$6,$C931&amp;": "&amp;A931,"")))</f>
        <v>BSc Computer Science with Foundation Year: UFS4ECSECS02</v>
      </c>
      <c r="I931" s="17" t="str">
        <f>IF(Table1[[#This Row],[Department]]="","",IF('Calculator - Dropdowns'!$D$5="Postgraduate Taught or Undergraduate",$B931,IF($B931='Calculator - Dropdowns'!$D$5,$B931,"")))</f>
        <v>Undergraduate</v>
      </c>
      <c r="J931" s="17" t="str">
        <f>IF(Table1[[#This Row],[Faculty]]="","",IF('Calculator - Dropdowns'!$D$4="Department",$D931,IF($D931='Calculator - Dropdowns'!$D$4,$D931,"")))</f>
        <v>Computer Science</v>
      </c>
      <c r="K931" s="17" t="str">
        <f>IF('Calculator - Dropdowns'!$D$3="Faculty",$E931,IF('Calculator - Dropdowns'!$D$3=E931,E931,""))</f>
        <v>Faculty of Environment, Science and Economy</v>
      </c>
    </row>
    <row r="932" spans="1:11" x14ac:dyDescent="0.2">
      <c r="A932" s="11" t="s">
        <v>32071</v>
      </c>
      <c r="B932" s="11" t="s">
        <v>31936</v>
      </c>
      <c r="C932" s="11" t="s">
        <v>32805</v>
      </c>
      <c r="D932" s="11" t="s">
        <v>420</v>
      </c>
      <c r="E932" s="11" t="s">
        <v>82</v>
      </c>
      <c r="H932" s="17" t="str">
        <f>IF(Table1[[#This Row],[Undergraduate or Postgraduate]]="","",IF('Calculator - Dropdowns'!$D$6="Programme",$C932&amp;": "&amp;A932,IF($C932&amp;": "&amp;A932='Calculator - Dropdowns'!$D$6,$C932&amp;": "&amp;A932,"")))</f>
        <v>BSc Data Science with Foundation Year: UFS4ECSECS03</v>
      </c>
      <c r="I932" s="17" t="str">
        <f>IF(Table1[[#This Row],[Department]]="","",IF('Calculator - Dropdowns'!$D$5="Postgraduate Taught or Undergraduate",$B932,IF($B932='Calculator - Dropdowns'!$D$5,$B932,"")))</f>
        <v>Undergraduate</v>
      </c>
      <c r="J932" s="17" t="str">
        <f>IF(Table1[[#This Row],[Faculty]]="","",IF('Calculator - Dropdowns'!$D$4="Department",$D932,IF($D932='Calculator - Dropdowns'!$D$4,$D932,"")))</f>
        <v>Computer Science</v>
      </c>
      <c r="K932" s="17" t="str">
        <f>IF('Calculator - Dropdowns'!$D$3="Faculty",$E932,IF('Calculator - Dropdowns'!$D$3=E932,E932,""))</f>
        <v>Faculty of Environment, Science and Economy</v>
      </c>
    </row>
    <row r="933" spans="1:11" x14ac:dyDescent="0.2">
      <c r="A933" s="11" t="s">
        <v>1626</v>
      </c>
      <c r="B933" s="11" t="s">
        <v>31936</v>
      </c>
      <c r="C933" s="11" t="s">
        <v>1627</v>
      </c>
      <c r="D933" s="11" t="s">
        <v>409</v>
      </c>
      <c r="E933" s="11" t="s">
        <v>82</v>
      </c>
      <c r="H933" s="17" t="str">
        <f>IF(Table1[[#This Row],[Undergraduate or Postgraduate]]="","",IF('Calculator - Dropdowns'!$D$6="Programme",$C933&amp;": "&amp;A933,IF($C933&amp;": "&amp;A933='Calculator - Dropdowns'!$D$6,$C933&amp;": "&amp;A933,"")))</f>
        <v>BEng Engineering with Foundation Year: UFN4ECSECS17</v>
      </c>
      <c r="I933" s="17" t="str">
        <f>IF(Table1[[#This Row],[Department]]="","",IF('Calculator - Dropdowns'!$D$5="Postgraduate Taught or Undergraduate",$B933,IF($B933='Calculator - Dropdowns'!$D$5,$B933,"")))</f>
        <v>Undergraduate</v>
      </c>
      <c r="J933" s="17" t="str">
        <f>IF(Table1[[#This Row],[Faculty]]="","",IF('Calculator - Dropdowns'!$D$4="Department",$D933,IF($D933='Calculator - Dropdowns'!$D$4,$D933,"")))</f>
        <v>Engineering</v>
      </c>
      <c r="K933" s="17" t="str">
        <f>IF('Calculator - Dropdowns'!$D$3="Faculty",$E933,IF('Calculator - Dropdowns'!$D$3=E933,E933,""))</f>
        <v>Faculty of Environment, Science and Economy</v>
      </c>
    </row>
    <row r="934" spans="1:11" x14ac:dyDescent="0.2">
      <c r="A934" s="11" t="s">
        <v>1628</v>
      </c>
      <c r="B934" s="11" t="s">
        <v>31936</v>
      </c>
      <c r="C934" s="11" t="s">
        <v>1629</v>
      </c>
      <c r="D934" s="11" t="s">
        <v>409</v>
      </c>
      <c r="E934" s="11" t="s">
        <v>82</v>
      </c>
      <c r="H934" s="17" t="str">
        <f>IF(Table1[[#This Row],[Undergraduate or Postgraduate]]="","",IF('Calculator - Dropdowns'!$D$6="Programme",$C934&amp;": "&amp;A934,IF($C934&amp;": "&amp;A934='Calculator - Dropdowns'!$D$6,$C934&amp;": "&amp;A934,"")))</f>
        <v>BEng Civil Engineering with Foundation Year: UFN4ECSECS18</v>
      </c>
      <c r="I934" s="17" t="str">
        <f>IF(Table1[[#This Row],[Department]]="","",IF('Calculator - Dropdowns'!$D$5="Postgraduate Taught or Undergraduate",$B934,IF($B934='Calculator - Dropdowns'!$D$5,$B934,"")))</f>
        <v>Undergraduate</v>
      </c>
      <c r="J934" s="17" t="str">
        <f>IF(Table1[[#This Row],[Faculty]]="","",IF('Calculator - Dropdowns'!$D$4="Department",$D934,IF($D934='Calculator - Dropdowns'!$D$4,$D934,"")))</f>
        <v>Engineering</v>
      </c>
      <c r="K934" s="17" t="str">
        <f>IF('Calculator - Dropdowns'!$D$3="Faculty",$E934,IF('Calculator - Dropdowns'!$D$3=E934,E934,""))</f>
        <v>Faculty of Environment, Science and Economy</v>
      </c>
    </row>
    <row r="935" spans="1:11" x14ac:dyDescent="0.2">
      <c r="A935" s="11" t="s">
        <v>1630</v>
      </c>
      <c r="B935" s="11" t="s">
        <v>31936</v>
      </c>
      <c r="C935" s="11" t="s">
        <v>1631</v>
      </c>
      <c r="D935" s="11" t="s">
        <v>409</v>
      </c>
      <c r="E935" s="11" t="s">
        <v>82</v>
      </c>
      <c r="H935" s="17" t="str">
        <f>IF(Table1[[#This Row],[Undergraduate or Postgraduate]]="","",IF('Calculator - Dropdowns'!$D$6="Programme",$C935&amp;": "&amp;A935,IF($C935&amp;": "&amp;A935='Calculator - Dropdowns'!$D$6,$C935&amp;": "&amp;A935,"")))</f>
        <v>BEng Electronic Engineering with Foundation Year: UFN4ECSECS19</v>
      </c>
      <c r="I935" s="17" t="str">
        <f>IF(Table1[[#This Row],[Department]]="","",IF('Calculator - Dropdowns'!$D$5="Postgraduate Taught or Undergraduate",$B935,IF($B935='Calculator - Dropdowns'!$D$5,$B935,"")))</f>
        <v>Undergraduate</v>
      </c>
      <c r="J935" s="17" t="str">
        <f>IF(Table1[[#This Row],[Faculty]]="","",IF('Calculator - Dropdowns'!$D$4="Department",$D935,IF($D935='Calculator - Dropdowns'!$D$4,$D935,"")))</f>
        <v>Engineering</v>
      </c>
      <c r="K935" s="17" t="str">
        <f>IF('Calculator - Dropdowns'!$D$3="Faculty",$E935,IF('Calculator - Dropdowns'!$D$3=E935,E935,""))</f>
        <v>Faculty of Environment, Science and Economy</v>
      </c>
    </row>
    <row r="936" spans="1:11" x14ac:dyDescent="0.2">
      <c r="A936" s="11" t="s">
        <v>1632</v>
      </c>
      <c r="B936" s="11" t="s">
        <v>31936</v>
      </c>
      <c r="C936" s="11" t="s">
        <v>1633</v>
      </c>
      <c r="D936" s="11" t="s">
        <v>409</v>
      </c>
      <c r="E936" s="11" t="s">
        <v>82</v>
      </c>
      <c r="H936" s="17" t="str">
        <f>IF(Table1[[#This Row],[Undergraduate or Postgraduate]]="","",IF('Calculator - Dropdowns'!$D$6="Programme",$C936&amp;": "&amp;A936,IF($C936&amp;": "&amp;A936='Calculator - Dropdowns'!$D$6,$C936&amp;": "&amp;A936,"")))</f>
        <v>BEng Mechanical Engineering with Foundation Year: UFN4ECSECS20</v>
      </c>
      <c r="I936" s="17" t="str">
        <f>IF(Table1[[#This Row],[Department]]="","",IF('Calculator - Dropdowns'!$D$5="Postgraduate Taught or Undergraduate",$B936,IF($B936='Calculator - Dropdowns'!$D$5,$B936,"")))</f>
        <v>Undergraduate</v>
      </c>
      <c r="J936" s="17" t="str">
        <f>IF(Table1[[#This Row],[Faculty]]="","",IF('Calculator - Dropdowns'!$D$4="Department",$D936,IF($D936='Calculator - Dropdowns'!$D$4,$D936,"")))</f>
        <v>Engineering</v>
      </c>
      <c r="K936" s="17" t="str">
        <f>IF('Calculator - Dropdowns'!$D$3="Faculty",$E936,IF('Calculator - Dropdowns'!$D$3=E936,E936,""))</f>
        <v>Faculty of Environment, Science and Economy</v>
      </c>
    </row>
    <row r="937" spans="1:11" ht="25.5" x14ac:dyDescent="0.2">
      <c r="A937" s="11" t="s">
        <v>1634</v>
      </c>
      <c r="B937" s="11" t="s">
        <v>31936</v>
      </c>
      <c r="C937" s="11" t="s">
        <v>1635</v>
      </c>
      <c r="D937" s="11" t="s">
        <v>409</v>
      </c>
      <c r="E937" s="11" t="s">
        <v>82</v>
      </c>
      <c r="H937" s="17" t="str">
        <f>IF(Table1[[#This Row],[Undergraduate or Postgraduate]]="","",IF('Calculator - Dropdowns'!$D$6="Programme",$C937&amp;": "&amp;A937,IF($C937&amp;": "&amp;A937='Calculator - Dropdowns'!$D$6,$C937&amp;": "&amp;A937,"")))</f>
        <v>BEng Renewable Energy Engineering with Foundation Year - Cornwall: UFN4ECSECSCA</v>
      </c>
      <c r="I937" s="17" t="str">
        <f>IF(Table1[[#This Row],[Department]]="","",IF('Calculator - Dropdowns'!$D$5="Postgraduate Taught or Undergraduate",$B937,IF($B937='Calculator - Dropdowns'!$D$5,$B937,"")))</f>
        <v>Undergraduate</v>
      </c>
      <c r="J937" s="17" t="str">
        <f>IF(Table1[[#This Row],[Faculty]]="","",IF('Calculator - Dropdowns'!$D$4="Department",$D937,IF($D937='Calculator - Dropdowns'!$D$4,$D937,"")))</f>
        <v>Engineering</v>
      </c>
      <c r="K937" s="17" t="str">
        <f>IF('Calculator - Dropdowns'!$D$3="Faculty",$E937,IF('Calculator - Dropdowns'!$D$3=E937,E937,""))</f>
        <v>Faculty of Environment, Science and Economy</v>
      </c>
    </row>
    <row r="938" spans="1:11" x14ac:dyDescent="0.2">
      <c r="A938" s="11" t="s">
        <v>1899</v>
      </c>
      <c r="B938" s="11" t="s">
        <v>31936</v>
      </c>
      <c r="C938" s="11" t="s">
        <v>1900</v>
      </c>
      <c r="D938" s="11" t="s">
        <v>445</v>
      </c>
      <c r="E938" s="11" t="s">
        <v>82</v>
      </c>
      <c r="H938" s="17" t="str">
        <f>IF(Table1[[#This Row],[Undergraduate or Postgraduate]]="","",IF('Calculator - Dropdowns'!$D$6="Programme",$C938&amp;": "&amp;A938,IF($C938&amp;": "&amp;A938='Calculator - Dropdowns'!$D$6,$C938&amp;": "&amp;A938,"")))</f>
        <v>BSc Mathematics with Foundation Year: UFS4MASMAS04</v>
      </c>
      <c r="I938" s="17" t="str">
        <f>IF(Table1[[#This Row],[Department]]="","",IF('Calculator - Dropdowns'!$D$5="Postgraduate Taught or Undergraduate",$B938,IF($B938='Calculator - Dropdowns'!$D$5,$B938,"")))</f>
        <v>Undergraduate</v>
      </c>
      <c r="J938" s="17" t="str">
        <f>IF(Table1[[#This Row],[Faculty]]="","",IF('Calculator - Dropdowns'!$D$4="Department",$D938,IF($D938='Calculator - Dropdowns'!$D$4,$D938,"")))</f>
        <v>Mathematics and Statistics</v>
      </c>
      <c r="K938" s="17" t="str">
        <f>IF('Calculator - Dropdowns'!$D$3="Faculty",$E938,IF('Calculator - Dropdowns'!$D$3=E938,E938,""))</f>
        <v>Faculty of Environment, Science and Economy</v>
      </c>
    </row>
    <row r="939" spans="1:11" x14ac:dyDescent="0.2">
      <c r="A939" s="11" t="s">
        <v>1901</v>
      </c>
      <c r="B939" s="11" t="s">
        <v>31936</v>
      </c>
      <c r="C939" s="11" t="s">
        <v>1902</v>
      </c>
      <c r="D939" s="11" t="s">
        <v>1168</v>
      </c>
      <c r="E939" s="11" t="s">
        <v>82</v>
      </c>
      <c r="H939" s="17" t="str">
        <f>IF(Table1[[#This Row],[Undergraduate or Postgraduate]]="","",IF('Calculator - Dropdowns'!$D$6="Programme",$C939&amp;": "&amp;A939,IF($C939&amp;": "&amp;A939='Calculator - Dropdowns'!$D$6,$C939&amp;": "&amp;A939,"")))</f>
        <v>BSc Natural Sciences with Foundation Year: UFS4NSCNSC01</v>
      </c>
      <c r="I939" s="17" t="str">
        <f>IF(Table1[[#This Row],[Department]]="","",IF('Calculator - Dropdowns'!$D$5="Postgraduate Taught or Undergraduate",$B939,IF($B939='Calculator - Dropdowns'!$D$5,$B939,"")))</f>
        <v>Undergraduate</v>
      </c>
      <c r="J939" s="17" t="str">
        <f>IF(Table1[[#This Row],[Faculty]]="","",IF('Calculator - Dropdowns'!$D$4="Department",$D939,IF($D939='Calculator - Dropdowns'!$D$4,$D939,"")))</f>
        <v>Natural Sciences</v>
      </c>
      <c r="K939" s="17" t="str">
        <f>IF('Calculator - Dropdowns'!$D$3="Faculty",$E939,IF('Calculator - Dropdowns'!$D$3=E939,E939,""))</f>
        <v>Faculty of Environment, Science and Economy</v>
      </c>
    </row>
    <row r="940" spans="1:11" x14ac:dyDescent="0.2">
      <c r="A940" s="11" t="s">
        <v>1903</v>
      </c>
      <c r="B940" s="11" t="s">
        <v>31936</v>
      </c>
      <c r="C940" s="11" t="s">
        <v>1904</v>
      </c>
      <c r="D940" s="11" t="s">
        <v>546</v>
      </c>
      <c r="E940" s="11" t="s">
        <v>82</v>
      </c>
      <c r="H940" s="17" t="str">
        <f>IF(Table1[[#This Row],[Undergraduate or Postgraduate]]="","",IF('Calculator - Dropdowns'!$D$6="Programme",$C940&amp;": "&amp;A940,IF($C940&amp;": "&amp;A940='Calculator - Dropdowns'!$D$6,$C940&amp;": "&amp;A940,"")))</f>
        <v>BSc Physics with Foundation Year: UFS4PHYPHY06</v>
      </c>
      <c r="I940" s="17" t="str">
        <f>IF(Table1[[#This Row],[Department]]="","",IF('Calculator - Dropdowns'!$D$5="Postgraduate Taught or Undergraduate",$B940,IF($B940='Calculator - Dropdowns'!$D$5,$B940,"")))</f>
        <v>Undergraduate</v>
      </c>
      <c r="J940" s="17" t="str">
        <f>IF(Table1[[#This Row],[Faculty]]="","",IF('Calculator - Dropdowns'!$D$4="Department",$D940,IF($D940='Calculator - Dropdowns'!$D$4,$D940,"")))</f>
        <v>Physics and Astronomy</v>
      </c>
      <c r="K940" s="17" t="str">
        <f>IF('Calculator - Dropdowns'!$D$3="Faculty",$E940,IF('Calculator - Dropdowns'!$D$3=E940,E940,""))</f>
        <v>Faculty of Environment, Science and Economy</v>
      </c>
    </row>
    <row r="941" spans="1:11" x14ac:dyDescent="0.2">
      <c r="A941" s="11" t="s">
        <v>33461</v>
      </c>
      <c r="B941" s="11" t="s">
        <v>31936</v>
      </c>
      <c r="C941" s="11" t="s">
        <v>1904</v>
      </c>
      <c r="D941" s="11" t="s">
        <v>546</v>
      </c>
      <c r="E941" s="11" t="s">
        <v>82</v>
      </c>
      <c r="H941" s="17" t="str">
        <f>IF(Table1[[#This Row],[Undergraduate or Postgraduate]]="","",IF('Calculator - Dropdowns'!$D$6="Programme",$C941&amp;": "&amp;A941,IF($C941&amp;": "&amp;A941='Calculator - Dropdowns'!$D$6,$C941&amp;": "&amp;A941,"")))</f>
        <v>BSc Physics with Foundation Year: UFS4PHYPHY09</v>
      </c>
      <c r="I941" s="17" t="str">
        <f>IF(Table1[[#This Row],[Department]]="","",IF('Calculator - Dropdowns'!$D$5="Postgraduate Taught or Undergraduate",$B941,IF($B941='Calculator - Dropdowns'!$D$5,$B941,"")))</f>
        <v>Undergraduate</v>
      </c>
      <c r="J941" s="17" t="str">
        <f>IF(Table1[[#This Row],[Faculty]]="","",IF('Calculator - Dropdowns'!$D$4="Department",$D941,IF($D941='Calculator - Dropdowns'!$D$4,$D941,"")))</f>
        <v>Physics and Astronomy</v>
      </c>
      <c r="K941" s="17" t="str">
        <f>IF('Calculator - Dropdowns'!$D$3="Faculty",$E941,IF('Calculator - Dropdowns'!$D$3=E941,E941,""))</f>
        <v>Faculty of Environment, Science and Economy</v>
      </c>
    </row>
    <row r="942" spans="1:11" x14ac:dyDescent="0.2">
      <c r="A942" s="11" t="s">
        <v>1597</v>
      </c>
      <c r="B942" s="11" t="s">
        <v>31936</v>
      </c>
      <c r="C942" s="11" t="s">
        <v>1598</v>
      </c>
      <c r="D942" s="11" t="s">
        <v>121</v>
      </c>
      <c r="E942" s="11" t="s">
        <v>76</v>
      </c>
      <c r="H942" s="17" t="str">
        <f>IF(Table1[[#This Row],[Undergraduate or Postgraduate]]="","",IF('Calculator - Dropdowns'!$D$6="Programme",$C942&amp;": "&amp;A942,IF($C942&amp;": "&amp;A942='Calculator - Dropdowns'!$D$6,$C942&amp;": "&amp;A942,"")))</f>
        <v>Flexible Combined Honours with Study Abroad: UFF403</v>
      </c>
      <c r="I942" s="17" t="str">
        <f>IF(Table1[[#This Row],[Department]]="","",IF('Calculator - Dropdowns'!$D$5="Postgraduate Taught or Undergraduate",$B942,IF($B942='Calculator - Dropdowns'!$D$5,$B942,"")))</f>
        <v>Undergraduate</v>
      </c>
      <c r="J942" s="17" t="str">
        <f>IF(Table1[[#This Row],[Faculty]]="","",IF('Calculator - Dropdowns'!$D$4="Department",$D942,IF($D942='Calculator - Dropdowns'!$D$4,$D942,"")))</f>
        <v>Flexible Combined Honours</v>
      </c>
      <c r="K942" s="17" t="str">
        <f>IF('Calculator - Dropdowns'!$D$3="Faculty",$E942,IF('Calculator - Dropdowns'!$D$3=E942,E942,""))</f>
        <v>Faculty of Humanities, Arts and Social Sciences</v>
      </c>
    </row>
    <row r="943" spans="1:11" x14ac:dyDescent="0.2">
      <c r="A943" s="11" t="s">
        <v>1228</v>
      </c>
      <c r="B943" s="11" t="s">
        <v>31936</v>
      </c>
      <c r="C943" s="11" t="s">
        <v>1229</v>
      </c>
      <c r="D943" s="11" t="s">
        <v>261</v>
      </c>
      <c r="E943" s="11" t="s">
        <v>76</v>
      </c>
      <c r="H943" s="17" t="str">
        <f>IF(Table1[[#This Row],[Undergraduate or Postgraduate]]="","",IF('Calculator - Dropdowns'!$D$6="Programme",$C943&amp;": "&amp;A943,IF($C943&amp;": "&amp;A943='Calculator - Dropdowns'!$D$6,$C943&amp;": "&amp;A943,"")))</f>
        <v>BA Arabic and Politics: UFA4IAIHPS01</v>
      </c>
      <c r="I943" s="17" t="str">
        <f>IF(Table1[[#This Row],[Department]]="","",IF('Calculator - Dropdowns'!$D$5="Postgraduate Taught or Undergraduate",$B943,IF($B943='Calculator - Dropdowns'!$D$5,$B943,"")))</f>
        <v>Undergraduate</v>
      </c>
      <c r="J943" s="17" t="str">
        <f>IF(Table1[[#This Row],[Faculty]]="","",IF('Calculator - Dropdowns'!$D$4="Department",$D943,IF($D943='Calculator - Dropdowns'!$D$4,$D943,"")))</f>
        <v>Institute of Arab and Islamic Studies</v>
      </c>
      <c r="K943" s="17" t="str">
        <f>IF('Calculator - Dropdowns'!$D$3="Faculty",$E943,IF('Calculator - Dropdowns'!$D$3=E943,E943,""))</f>
        <v>Faculty of Humanities, Arts and Social Sciences</v>
      </c>
    </row>
    <row r="944" spans="1:11" x14ac:dyDescent="0.2">
      <c r="A944" s="11" t="s">
        <v>1230</v>
      </c>
      <c r="B944" s="11" t="s">
        <v>31936</v>
      </c>
      <c r="C944" s="11" t="s">
        <v>1231</v>
      </c>
      <c r="D944" s="11" t="s">
        <v>280</v>
      </c>
      <c r="E944" s="11" t="s">
        <v>76</v>
      </c>
      <c r="H944" s="17" t="str">
        <f>IF(Table1[[#This Row],[Undergraduate or Postgraduate]]="","",IF('Calculator - Dropdowns'!$D$6="Programme",$C944&amp;": "&amp;A944,IF($C944&amp;": "&amp;A944='Calculator - Dropdowns'!$D$6,$C944&amp;": "&amp;A944,"")))</f>
        <v>BA Modern Languages and Arabic: UFA4SMLIAI06</v>
      </c>
      <c r="I944" s="17" t="str">
        <f>IF(Table1[[#This Row],[Department]]="","",IF('Calculator - Dropdowns'!$D$5="Postgraduate Taught or Undergraduate",$B944,IF($B944='Calculator - Dropdowns'!$D$5,$B944,"")))</f>
        <v>Undergraduate</v>
      </c>
      <c r="J944" s="17" t="str">
        <f>IF(Table1[[#This Row],[Faculty]]="","",IF('Calculator - Dropdowns'!$D$4="Department",$D944,IF($D944='Calculator - Dropdowns'!$D$4,$D944,"")))</f>
        <v>Modern Languages</v>
      </c>
      <c r="K944" s="17" t="str">
        <f>IF('Calculator - Dropdowns'!$D$3="Faculty",$E944,IF('Calculator - Dropdowns'!$D$3=E944,E944,""))</f>
        <v>Faculty of Humanities, Arts and Social Sciences</v>
      </c>
    </row>
    <row r="945" spans="1:11" x14ac:dyDescent="0.2">
      <c r="A945" s="11" t="s">
        <v>1255</v>
      </c>
      <c r="B945" s="11" t="s">
        <v>31936</v>
      </c>
      <c r="C945" s="11" t="s">
        <v>1256</v>
      </c>
      <c r="D945" s="11" t="s">
        <v>32276</v>
      </c>
      <c r="E945" s="11" t="s">
        <v>82</v>
      </c>
      <c r="H945" s="17" t="str">
        <f>IF(Table1[[#This Row],[Undergraduate or Postgraduate]]="","",IF('Calculator - Dropdowns'!$D$6="Programme",$C945&amp;": "&amp;A945,IF($C945&amp;": "&amp;A945='Calculator - Dropdowns'!$D$6,$C945&amp;": "&amp;A945,"")))</f>
        <v>BA International Business and Global Cultural Studies: UFA4SBESML03</v>
      </c>
      <c r="I945" s="17" t="str">
        <f>IF(Table1[[#This Row],[Department]]="","",IF('Calculator - Dropdowns'!$D$5="Postgraduate Taught or Undergraduate",$B945,IF($B945='Calculator - Dropdowns'!$D$5,$B945,"")))</f>
        <v>Undergraduate</v>
      </c>
      <c r="J945" s="17" t="str">
        <f>IF(Table1[[#This Row],[Faculty]]="","",IF('Calculator - Dropdowns'!$D$4="Department",$D945,IF($D945='Calculator - Dropdowns'!$D$4,$D945,"")))</f>
        <v>Business Strategy and Marketing</v>
      </c>
      <c r="K945" s="17" t="str">
        <f>IF('Calculator - Dropdowns'!$D$3="Faculty",$E945,IF('Calculator - Dropdowns'!$D$3=E945,E945,""))</f>
        <v>Faculty of Environment, Science and Economy</v>
      </c>
    </row>
    <row r="946" spans="1:11" ht="25.5" x14ac:dyDescent="0.2">
      <c r="A946" s="11" t="s">
        <v>1261</v>
      </c>
      <c r="B946" s="11" t="s">
        <v>31936</v>
      </c>
      <c r="C946" s="11" t="s">
        <v>32873</v>
      </c>
      <c r="D946" s="11" t="s">
        <v>32192</v>
      </c>
      <c r="E946" s="11" t="s">
        <v>76</v>
      </c>
      <c r="H946" s="17" t="str">
        <f>IF(Table1[[#This Row],[Undergraduate or Postgraduate]]="","",IF('Calculator - Dropdowns'!$D$6="Programme",$C946&amp;": "&amp;A946,IF($C946&amp;": "&amp;A946='Calculator - Dropdowns'!$D$6,$C946&amp;": "&amp;A946,"")))</f>
        <v>BA Art History and Visual Culture and Global Cultural Studies: UFA4SMLSML46</v>
      </c>
      <c r="I946" s="17" t="str">
        <f>IF(Table1[[#This Row],[Department]]="","",IF('Calculator - Dropdowns'!$D$5="Postgraduate Taught or Undergraduate",$B946,IF($B946='Calculator - Dropdowns'!$D$5,$B946,"")))</f>
        <v>Undergraduate</v>
      </c>
      <c r="J946" s="17" t="str">
        <f>IF(Table1[[#This Row],[Faculty]]="","",IF('Calculator - Dropdowns'!$D$4="Department",$D946,IF($D946='Calculator - Dropdowns'!$D$4,$D946,"")))</f>
        <v>Art History and Visual Culture</v>
      </c>
      <c r="K946" s="17" t="str">
        <f>IF('Calculator - Dropdowns'!$D$3="Faculty",$E946,IF('Calculator - Dropdowns'!$D$3=E946,E946,""))</f>
        <v>Faculty of Humanities, Arts and Social Sciences</v>
      </c>
    </row>
    <row r="947" spans="1:11" x14ac:dyDescent="0.2">
      <c r="A947" s="11" t="s">
        <v>1232</v>
      </c>
      <c r="B947" s="11" t="s">
        <v>31936</v>
      </c>
      <c r="C947" s="11" t="s">
        <v>1233</v>
      </c>
      <c r="D947" s="11" t="s">
        <v>172</v>
      </c>
      <c r="E947" s="11" t="s">
        <v>76</v>
      </c>
      <c r="H947" s="17" t="str">
        <f>IF(Table1[[#This Row],[Undergraduate or Postgraduate]]="","",IF('Calculator - Dropdowns'!$D$6="Programme",$C947&amp;": "&amp;A947,IF($C947&amp;": "&amp;A947='Calculator - Dropdowns'!$D$6,$C947&amp;": "&amp;A947,"")))</f>
        <v>BA Classical Studies and Global Cultural Studies: UFA4CTHSML09</v>
      </c>
      <c r="I947" s="17" t="str">
        <f>IF(Table1[[#This Row],[Department]]="","",IF('Calculator - Dropdowns'!$D$5="Postgraduate Taught or Undergraduate",$B947,IF($B947='Calculator - Dropdowns'!$D$5,$B947,"")))</f>
        <v>Undergraduate</v>
      </c>
      <c r="J947" s="17" t="str">
        <f>IF(Table1[[#This Row],[Faculty]]="","",IF('Calculator - Dropdowns'!$D$4="Department",$D947,IF($D947='Calculator - Dropdowns'!$D$4,$D947,"")))</f>
        <v>Classics and Ancient History</v>
      </c>
      <c r="K947" s="17" t="str">
        <f>IF('Calculator - Dropdowns'!$D$3="Faculty",$E947,IF('Calculator - Dropdowns'!$D$3=E947,E947,""))</f>
        <v>Faculty of Humanities, Arts and Social Sciences</v>
      </c>
    </row>
    <row r="948" spans="1:11" x14ac:dyDescent="0.2">
      <c r="A948" s="11" t="s">
        <v>1236</v>
      </c>
      <c r="B948" s="11" t="s">
        <v>31936</v>
      </c>
      <c r="C948" s="11" t="s">
        <v>1237</v>
      </c>
      <c r="D948" s="11" t="s">
        <v>205</v>
      </c>
      <c r="E948" s="11" t="s">
        <v>76</v>
      </c>
      <c r="H948" s="17" t="str">
        <f>IF(Table1[[#This Row],[Undergraduate or Postgraduate]]="","",IF('Calculator - Dropdowns'!$D$6="Programme",$C948&amp;": "&amp;A948,IF($C948&amp;": "&amp;A948='Calculator - Dropdowns'!$D$6,$C948&amp;": "&amp;A948,"")))</f>
        <v>BA Communications and Global Cultural Studies: UFA4EGLSML17</v>
      </c>
      <c r="I948" s="17" t="str">
        <f>IF(Table1[[#This Row],[Department]]="","",IF('Calculator - Dropdowns'!$D$5="Postgraduate Taught or Undergraduate",$B948,IF($B948='Calculator - Dropdowns'!$D$5,$B948,"")))</f>
        <v>Undergraduate</v>
      </c>
      <c r="J948" s="17" t="str">
        <f>IF(Table1[[#This Row],[Faculty]]="","",IF('Calculator - Dropdowns'!$D$4="Department",$D948,IF($D948='Calculator - Dropdowns'!$D$4,$D948,"")))</f>
        <v>Communications Studies</v>
      </c>
      <c r="K948" s="17" t="str">
        <f>IF('Calculator - Dropdowns'!$D$3="Faculty",$E948,IF('Calculator - Dropdowns'!$D$3=E948,E948,""))</f>
        <v>Faculty of Humanities, Arts and Social Sciences</v>
      </c>
    </row>
    <row r="949" spans="1:11" x14ac:dyDescent="0.2">
      <c r="A949" s="11" t="s">
        <v>1234</v>
      </c>
      <c r="B949" s="11" t="s">
        <v>31936</v>
      </c>
      <c r="C949" s="11" t="s">
        <v>1235</v>
      </c>
      <c r="D949" s="11" t="s">
        <v>191</v>
      </c>
      <c r="E949" s="11" t="s">
        <v>76</v>
      </c>
      <c r="H949" s="17" t="str">
        <f>IF(Table1[[#This Row],[Undergraduate or Postgraduate]]="","",IF('Calculator - Dropdowns'!$D$6="Programme",$C949&amp;": "&amp;A949,IF($C949&amp;": "&amp;A949='Calculator - Dropdowns'!$D$6,$C949&amp;": "&amp;A949,"")))</f>
        <v>BA English and European Cultural Studies: UFA4EGLSML12</v>
      </c>
      <c r="I949" s="17" t="str">
        <f>IF(Table1[[#This Row],[Department]]="","",IF('Calculator - Dropdowns'!$D$5="Postgraduate Taught or Undergraduate",$B949,IF($B949='Calculator - Dropdowns'!$D$5,$B949,"")))</f>
        <v>Undergraduate</v>
      </c>
      <c r="J949" s="17" t="str">
        <f>IF(Table1[[#This Row],[Faculty]]="","",IF('Calculator - Dropdowns'!$D$4="Department",$D949,IF($D949='Calculator - Dropdowns'!$D$4,$D949,"")))</f>
        <v>English and Creative Writing</v>
      </c>
      <c r="K949" s="17" t="str">
        <f>IF('Calculator - Dropdowns'!$D$3="Faculty",$E949,IF('Calculator - Dropdowns'!$D$3=E949,E949,""))</f>
        <v>Faculty of Humanities, Arts and Social Sciences</v>
      </c>
    </row>
    <row r="950" spans="1:11" x14ac:dyDescent="0.2">
      <c r="A950" s="11" t="s">
        <v>1238</v>
      </c>
      <c r="B950" s="11" t="s">
        <v>31936</v>
      </c>
      <c r="C950" s="11" t="s">
        <v>1239</v>
      </c>
      <c r="D950" s="11" t="s">
        <v>191</v>
      </c>
      <c r="E950" s="11" t="s">
        <v>76</v>
      </c>
      <c r="H950" s="17" t="str">
        <f>IF(Table1[[#This Row],[Undergraduate or Postgraduate]]="","",IF('Calculator - Dropdowns'!$D$6="Programme",$C950&amp;": "&amp;A950,IF($C950&amp;": "&amp;A950='Calculator - Dropdowns'!$D$6,$C950&amp;": "&amp;A950,"")))</f>
        <v>BA English and Global Cultural Studies: UFA4EGLSML18</v>
      </c>
      <c r="I950" s="17" t="str">
        <f>IF(Table1[[#This Row],[Department]]="","",IF('Calculator - Dropdowns'!$D$5="Postgraduate Taught or Undergraduate",$B950,IF($B950='Calculator - Dropdowns'!$D$5,$B950,"")))</f>
        <v>Undergraduate</v>
      </c>
      <c r="J950" s="17" t="str">
        <f>IF(Table1[[#This Row],[Faculty]]="","",IF('Calculator - Dropdowns'!$D$4="Department",$D950,IF($D950='Calculator - Dropdowns'!$D$4,$D950,"")))</f>
        <v>English and Creative Writing</v>
      </c>
      <c r="K950" s="17" t="str">
        <f>IF('Calculator - Dropdowns'!$D$3="Faculty",$E950,IF('Calculator - Dropdowns'!$D$3=E950,E950,""))</f>
        <v>Faculty of Humanities, Arts and Social Sciences</v>
      </c>
    </row>
    <row r="951" spans="1:11" ht="25.5" x14ac:dyDescent="0.2">
      <c r="A951" s="11" t="s">
        <v>1240</v>
      </c>
      <c r="B951" s="11" t="s">
        <v>31936</v>
      </c>
      <c r="C951" s="11" t="s">
        <v>32844</v>
      </c>
      <c r="D951" s="11" t="s">
        <v>196</v>
      </c>
      <c r="E951" s="11" t="s">
        <v>76</v>
      </c>
      <c r="H951" s="17" t="str">
        <f>IF(Table1[[#This Row],[Undergraduate or Postgraduate]]="","",IF('Calculator - Dropdowns'!$D$6="Programme",$C951&amp;": "&amp;A951,IF($C951&amp;": "&amp;A951='Calculator - Dropdowns'!$D$6,$C951&amp;": "&amp;A951,"")))</f>
        <v>BA Film and Television Studies and Global Cultural Studies: UFA4EGLSML19</v>
      </c>
      <c r="I951" s="17" t="str">
        <f>IF(Table1[[#This Row],[Department]]="","",IF('Calculator - Dropdowns'!$D$5="Postgraduate Taught or Undergraduate",$B951,IF($B951='Calculator - Dropdowns'!$D$5,$B951,"")))</f>
        <v>Undergraduate</v>
      </c>
      <c r="J951" s="17" t="str">
        <f>IF(Table1[[#This Row],[Faculty]]="","",IF('Calculator - Dropdowns'!$D$4="Department",$D951,IF($D951='Calculator - Dropdowns'!$D$4,$D951,"")))</f>
        <v>Film</v>
      </c>
      <c r="K951" s="17" t="str">
        <f>IF('Calculator - Dropdowns'!$D$3="Faculty",$E951,IF('Calculator - Dropdowns'!$D$3=E951,E951,""))</f>
        <v>Faculty of Humanities, Arts and Social Sciences</v>
      </c>
    </row>
    <row r="952" spans="1:11" x14ac:dyDescent="0.2">
      <c r="A952" s="11" t="s">
        <v>1241</v>
      </c>
      <c r="B952" s="11" t="s">
        <v>31936</v>
      </c>
      <c r="C952" s="11" t="s">
        <v>1242</v>
      </c>
      <c r="D952" s="11" t="s">
        <v>196</v>
      </c>
      <c r="E952" s="11" t="s">
        <v>76</v>
      </c>
      <c r="H952" s="17" t="str">
        <f>IF(Table1[[#This Row],[Undergraduate or Postgraduate]]="","",IF('Calculator - Dropdowns'!$D$6="Programme",$C952&amp;": "&amp;A952,IF($C952&amp;": "&amp;A952='Calculator - Dropdowns'!$D$6,$C952&amp;": "&amp;A952,"")))</f>
        <v>BA Film Studies and Global Cultural Studies: UFA4EGLSML20</v>
      </c>
      <c r="I952" s="17" t="str">
        <f>IF(Table1[[#This Row],[Department]]="","",IF('Calculator - Dropdowns'!$D$5="Postgraduate Taught or Undergraduate",$B952,IF($B952='Calculator - Dropdowns'!$D$5,$B952,"")))</f>
        <v>Undergraduate</v>
      </c>
      <c r="J952" s="17" t="str">
        <f>IF(Table1[[#This Row],[Faculty]]="","",IF('Calculator - Dropdowns'!$D$4="Department",$D952,IF($D952='Calculator - Dropdowns'!$D$4,$D952,"")))</f>
        <v>Film</v>
      </c>
      <c r="K952" s="17" t="str">
        <f>IF('Calculator - Dropdowns'!$D$3="Faculty",$E952,IF('Calculator - Dropdowns'!$D$3=E952,E952,""))</f>
        <v>Faculty of Humanities, Arts and Social Sciences</v>
      </c>
    </row>
    <row r="953" spans="1:11" x14ac:dyDescent="0.2">
      <c r="A953" s="11" t="s">
        <v>1243</v>
      </c>
      <c r="B953" s="11" t="s">
        <v>31936</v>
      </c>
      <c r="C953" s="11" t="s">
        <v>1244</v>
      </c>
      <c r="D953" s="11" t="s">
        <v>217</v>
      </c>
      <c r="E953" s="11" t="s">
        <v>76</v>
      </c>
      <c r="H953" s="17" t="str">
        <f>IF(Table1[[#This Row],[Undergraduate or Postgraduate]]="","",IF('Calculator - Dropdowns'!$D$6="Programme",$C953&amp;": "&amp;A953,IF($C953&amp;": "&amp;A953='Calculator - Dropdowns'!$D$6,$C953&amp;": "&amp;A953,"")))</f>
        <v>BA History and Global Cultural Studies: UFA4HPSSML44</v>
      </c>
      <c r="I953" s="17" t="str">
        <f>IF(Table1[[#This Row],[Department]]="","",IF('Calculator - Dropdowns'!$D$5="Postgraduate Taught or Undergraduate",$B953,IF($B953='Calculator - Dropdowns'!$D$5,$B953,"")))</f>
        <v>Undergraduate</v>
      </c>
      <c r="J953" s="17" t="str">
        <f>IF(Table1[[#This Row],[Faculty]]="","",IF('Calculator - Dropdowns'!$D$4="Department",$D953,IF($D953='Calculator - Dropdowns'!$D$4,$D953,"")))</f>
        <v>History</v>
      </c>
      <c r="K953" s="17" t="str">
        <f>IF('Calculator - Dropdowns'!$D$3="Faculty",$E953,IF('Calculator - Dropdowns'!$D$3=E953,E953,""))</f>
        <v>Faculty of Humanities, Arts and Social Sciences</v>
      </c>
    </row>
    <row r="954" spans="1:11" x14ac:dyDescent="0.2">
      <c r="A954" s="11" t="s">
        <v>32088</v>
      </c>
      <c r="B954" s="11" t="s">
        <v>31936</v>
      </c>
      <c r="C954" s="11" t="s">
        <v>1244</v>
      </c>
      <c r="D954" s="11" t="s">
        <v>217</v>
      </c>
      <c r="E954" s="11" t="s">
        <v>76</v>
      </c>
      <c r="H954" s="17" t="str">
        <f>IF(Table1[[#This Row],[Undergraduate or Postgraduate]]="","",IF('Calculator - Dropdowns'!$D$6="Programme",$C954&amp;": "&amp;A954,IF($C954&amp;": "&amp;A954='Calculator - Dropdowns'!$D$6,$C954&amp;": "&amp;A954,"")))</f>
        <v>BA History and Global Cultural Studies: UFA4HPSSML51</v>
      </c>
      <c r="I954" s="17" t="str">
        <f>IF(Table1[[#This Row],[Department]]="","",IF('Calculator - Dropdowns'!$D$5="Postgraduate Taught or Undergraduate",$B954,IF($B954='Calculator - Dropdowns'!$D$5,$B954,"")))</f>
        <v>Undergraduate</v>
      </c>
      <c r="J954" s="17" t="str">
        <f>IF(Table1[[#This Row],[Faculty]]="","",IF('Calculator - Dropdowns'!$D$4="Department",$D954,IF($D954='Calculator - Dropdowns'!$D$4,$D954,"")))</f>
        <v>History</v>
      </c>
      <c r="K954" s="17" t="str">
        <f>IF('Calculator - Dropdowns'!$D$3="Faculty",$E954,IF('Calculator - Dropdowns'!$D$3=E954,E954,""))</f>
        <v>Faculty of Humanities, Arts and Social Sciences</v>
      </c>
    </row>
    <row r="955" spans="1:11" x14ac:dyDescent="0.2">
      <c r="A955" s="11" t="s">
        <v>1253</v>
      </c>
      <c r="B955" s="11" t="s">
        <v>31936</v>
      </c>
      <c r="C955" s="11" t="s">
        <v>1254</v>
      </c>
      <c r="D955" s="11" t="s">
        <v>939</v>
      </c>
      <c r="E955" s="11" t="s">
        <v>76</v>
      </c>
      <c r="H955" s="17" t="str">
        <f>IF(Table1[[#This Row],[Undergraduate or Postgraduate]]="","",IF('Calculator - Dropdowns'!$D$6="Programme",$C955&amp;": "&amp;A955,IF($C955&amp;": "&amp;A955='Calculator - Dropdowns'!$D$6,$C955&amp;": "&amp;A955,"")))</f>
        <v>BA Liberal Arts (Global Cultural Studies): UFA4HPSSML49</v>
      </c>
      <c r="I955" s="17" t="str">
        <f>IF(Table1[[#This Row],[Department]]="","",IF('Calculator - Dropdowns'!$D$5="Postgraduate Taught or Undergraduate",$B955,IF($B955='Calculator - Dropdowns'!$D$5,$B955,"")))</f>
        <v>Undergraduate</v>
      </c>
      <c r="J955" s="17" t="str">
        <f>IF(Table1[[#This Row],[Faculty]]="","",IF('Calculator - Dropdowns'!$D$4="Department",$D955,IF($D955='Calculator - Dropdowns'!$D$4,$D955,"")))</f>
        <v>Liberal Arts</v>
      </c>
      <c r="K955" s="17" t="str">
        <f>IF('Calculator - Dropdowns'!$D$3="Faculty",$E955,IF('Calculator - Dropdowns'!$D$3=E955,E955,""))</f>
        <v>Faculty of Humanities, Arts and Social Sciences</v>
      </c>
    </row>
    <row r="956" spans="1:11" x14ac:dyDescent="0.2">
      <c r="A956" s="11" t="s">
        <v>1257</v>
      </c>
      <c r="B956" s="11" t="s">
        <v>31936</v>
      </c>
      <c r="C956" s="11" t="s">
        <v>1258</v>
      </c>
      <c r="D956" s="11" t="s">
        <v>280</v>
      </c>
      <c r="E956" s="11" t="s">
        <v>76</v>
      </c>
      <c r="H956" s="17" t="str">
        <f>IF(Table1[[#This Row],[Undergraduate or Postgraduate]]="","",IF('Calculator - Dropdowns'!$D$6="Programme",$C956&amp;": "&amp;A956,IF($C956&amp;": "&amp;A956='Calculator - Dropdowns'!$D$6,$C956&amp;": "&amp;A956,"")))</f>
        <v>BA Global Cultural Studies and Latin: UFA4SMLCTH05</v>
      </c>
      <c r="I956" s="17" t="str">
        <f>IF(Table1[[#This Row],[Department]]="","",IF('Calculator - Dropdowns'!$D$5="Postgraduate Taught or Undergraduate",$B956,IF($B956='Calculator - Dropdowns'!$D$5,$B956,"")))</f>
        <v>Undergraduate</v>
      </c>
      <c r="J956" s="17" t="str">
        <f>IF(Table1[[#This Row],[Faculty]]="","",IF('Calculator - Dropdowns'!$D$4="Department",$D956,IF($D956='Calculator - Dropdowns'!$D$4,$D956,"")))</f>
        <v>Modern Languages</v>
      </c>
      <c r="K956" s="17" t="str">
        <f>IF('Calculator - Dropdowns'!$D$3="Faculty",$E956,IF('Calculator - Dropdowns'!$D$3=E956,E956,""))</f>
        <v>Faculty of Humanities, Arts and Social Sciences</v>
      </c>
    </row>
    <row r="957" spans="1:11" x14ac:dyDescent="0.2">
      <c r="A957" s="11" t="s">
        <v>1259</v>
      </c>
      <c r="B957" s="11" t="s">
        <v>31936</v>
      </c>
      <c r="C957" s="11" t="s">
        <v>1260</v>
      </c>
      <c r="D957" s="11" t="s">
        <v>280</v>
      </c>
      <c r="E957" s="11" t="s">
        <v>76</v>
      </c>
      <c r="H957" s="17" t="str">
        <f>IF(Table1[[#This Row],[Undergraduate or Postgraduate]]="","",IF('Calculator - Dropdowns'!$D$6="Programme",$C957&amp;": "&amp;A957,IF($C957&amp;": "&amp;A957='Calculator - Dropdowns'!$D$6,$C957&amp;": "&amp;A957,"")))</f>
        <v>BA Global Cultural Studies: UFA4SMLSML45</v>
      </c>
      <c r="I957" s="17" t="str">
        <f>IF(Table1[[#This Row],[Department]]="","",IF('Calculator - Dropdowns'!$D$5="Postgraduate Taught or Undergraduate",$B957,IF($B957='Calculator - Dropdowns'!$D$5,$B957,"")))</f>
        <v>Undergraduate</v>
      </c>
      <c r="J957" s="17" t="str">
        <f>IF(Table1[[#This Row],[Faculty]]="","",IF('Calculator - Dropdowns'!$D$4="Department",$D957,IF($D957='Calculator - Dropdowns'!$D$4,$D957,"")))</f>
        <v>Modern Languages</v>
      </c>
      <c r="K957" s="17" t="str">
        <f>IF('Calculator - Dropdowns'!$D$3="Faculty",$E957,IF('Calculator - Dropdowns'!$D$3=E957,E957,""))</f>
        <v>Faculty of Humanities, Arts and Social Sciences</v>
      </c>
    </row>
    <row r="958" spans="1:11" x14ac:dyDescent="0.2">
      <c r="A958" s="11" t="s">
        <v>1247</v>
      </c>
      <c r="B958" s="11" t="s">
        <v>31936</v>
      </c>
      <c r="C958" s="11" t="s">
        <v>1248</v>
      </c>
      <c r="D958" s="11" t="s">
        <v>222</v>
      </c>
      <c r="E958" s="11" t="s">
        <v>76</v>
      </c>
      <c r="H958" s="17" t="str">
        <f>IF(Table1[[#This Row],[Undergraduate or Postgraduate]]="","",IF('Calculator - Dropdowns'!$D$6="Programme",$C958&amp;": "&amp;A958,IF($C958&amp;": "&amp;A958='Calculator - Dropdowns'!$D$6,$C958&amp;": "&amp;A958,"")))</f>
        <v>BA Philosophy and Global Cultural Studies: UFA4HPSSML46</v>
      </c>
      <c r="I958" s="17" t="str">
        <f>IF(Table1[[#This Row],[Department]]="","",IF('Calculator - Dropdowns'!$D$5="Postgraduate Taught or Undergraduate",$B958,IF($B958='Calculator - Dropdowns'!$D$5,$B958,"")))</f>
        <v>Undergraduate</v>
      </c>
      <c r="J958" s="17" t="str">
        <f>IF(Table1[[#This Row],[Faculty]]="","",IF('Calculator - Dropdowns'!$D$4="Department",$D958,IF($D958='Calculator - Dropdowns'!$D$4,$D958,"")))</f>
        <v>Philosophy</v>
      </c>
      <c r="K958" s="17" t="str">
        <f>IF('Calculator - Dropdowns'!$D$3="Faculty",$E958,IF('Calculator - Dropdowns'!$D$3=E958,E958,""))</f>
        <v>Faculty of Humanities, Arts and Social Sciences</v>
      </c>
    </row>
    <row r="959" spans="1:11" x14ac:dyDescent="0.2">
      <c r="A959" s="11" t="s">
        <v>1249</v>
      </c>
      <c r="B959" s="11" t="s">
        <v>31936</v>
      </c>
      <c r="C959" s="11" t="s">
        <v>1250</v>
      </c>
      <c r="D959" s="11" t="s">
        <v>214</v>
      </c>
      <c r="E959" s="11" t="s">
        <v>76</v>
      </c>
      <c r="H959" s="17" t="str">
        <f>IF(Table1[[#This Row],[Undergraduate or Postgraduate]]="","",IF('Calculator - Dropdowns'!$D$6="Programme",$C959&amp;": "&amp;A959,IF($C959&amp;": "&amp;A959='Calculator - Dropdowns'!$D$6,$C959&amp;": "&amp;A959,"")))</f>
        <v>BA International Relations and Global Cultural Studies: UFA4HPSSML47</v>
      </c>
      <c r="I959" s="17" t="str">
        <f>IF(Table1[[#This Row],[Department]]="","",IF('Calculator - Dropdowns'!$D$5="Postgraduate Taught or Undergraduate",$B959,IF($B959='Calculator - Dropdowns'!$D$5,$B959,"")))</f>
        <v>Undergraduate</v>
      </c>
      <c r="J959" s="17" t="str">
        <f>IF(Table1[[#This Row],[Faculty]]="","",IF('Calculator - Dropdowns'!$D$4="Department",$D959,IF($D959='Calculator - Dropdowns'!$D$4,$D959,"")))</f>
        <v>Politics</v>
      </c>
      <c r="K959" s="17" t="str">
        <f>IF('Calculator - Dropdowns'!$D$3="Faculty",$E959,IF('Calculator - Dropdowns'!$D$3=E959,E959,""))</f>
        <v>Faculty of Humanities, Arts and Social Sciences</v>
      </c>
    </row>
    <row r="960" spans="1:11" x14ac:dyDescent="0.2">
      <c r="A960" s="11" t="s">
        <v>1251</v>
      </c>
      <c r="B960" s="11" t="s">
        <v>31936</v>
      </c>
      <c r="C960" s="11" t="s">
        <v>1252</v>
      </c>
      <c r="D960" s="11" t="s">
        <v>214</v>
      </c>
      <c r="E960" s="11" t="s">
        <v>76</v>
      </c>
      <c r="H960" s="17" t="str">
        <f>IF(Table1[[#This Row],[Undergraduate or Postgraduate]]="","",IF('Calculator - Dropdowns'!$D$6="Programme",$C960&amp;": "&amp;A960,IF($C960&amp;": "&amp;A960='Calculator - Dropdowns'!$D$6,$C960&amp;": "&amp;A960,"")))</f>
        <v>BA Politics and Global Cultural Studies: UFA4HPSSML48</v>
      </c>
      <c r="I960" s="17" t="str">
        <f>IF(Table1[[#This Row],[Department]]="","",IF('Calculator - Dropdowns'!$D$5="Postgraduate Taught or Undergraduate",$B960,IF($B960='Calculator - Dropdowns'!$D$5,$B960,"")))</f>
        <v>Undergraduate</v>
      </c>
      <c r="J960" s="17" t="str">
        <f>IF(Table1[[#This Row],[Faculty]]="","",IF('Calculator - Dropdowns'!$D$4="Department",$D960,IF($D960='Calculator - Dropdowns'!$D$4,$D960,"")))</f>
        <v>Politics</v>
      </c>
      <c r="K960" s="17" t="str">
        <f>IF('Calculator - Dropdowns'!$D$3="Faculty",$E960,IF('Calculator - Dropdowns'!$D$3=E960,E960,""))</f>
        <v>Faculty of Humanities, Arts and Social Sciences</v>
      </c>
    </row>
    <row r="961" spans="1:11" x14ac:dyDescent="0.2">
      <c r="A961" s="11" t="s">
        <v>1245</v>
      </c>
      <c r="B961" s="11" t="s">
        <v>31936</v>
      </c>
      <c r="C961" s="11" t="s">
        <v>1246</v>
      </c>
      <c r="D961" s="11" t="s">
        <v>234</v>
      </c>
      <c r="E961" s="11" t="s">
        <v>76</v>
      </c>
      <c r="H961" s="17" t="str">
        <f>IF(Table1[[#This Row],[Undergraduate or Postgraduate]]="","",IF('Calculator - Dropdowns'!$D$6="Programme",$C961&amp;": "&amp;A961,IF($C961&amp;": "&amp;A961='Calculator - Dropdowns'!$D$6,$C961&amp;": "&amp;A961,"")))</f>
        <v>BA Sociology and Global Cultural Studies: UFA4HPSSML45</v>
      </c>
      <c r="I961" s="17" t="str">
        <f>IF(Table1[[#This Row],[Department]]="","",IF('Calculator - Dropdowns'!$D$5="Postgraduate Taught or Undergraduate",$B961,IF($B961='Calculator - Dropdowns'!$D$5,$B961,"")))</f>
        <v>Undergraduate</v>
      </c>
      <c r="J961" s="17" t="str">
        <f>IF(Table1[[#This Row],[Faculty]]="","",IF('Calculator - Dropdowns'!$D$4="Department",$D961,IF($D961='Calculator - Dropdowns'!$D$4,$D961,"")))</f>
        <v>Sociology</v>
      </c>
      <c r="K961" s="17" t="str">
        <f>IF('Calculator - Dropdowns'!$D$3="Faculty",$E961,IF('Calculator - Dropdowns'!$D$3=E961,E961,""))</f>
        <v>Faculty of Humanities, Arts and Social Sciences</v>
      </c>
    </row>
    <row r="962" spans="1:11" x14ac:dyDescent="0.2">
      <c r="A962" s="11" t="s">
        <v>1574</v>
      </c>
      <c r="B962" s="11" t="s">
        <v>31936</v>
      </c>
      <c r="C962" s="11" t="s">
        <v>1575</v>
      </c>
      <c r="D962" s="11" t="s">
        <v>341</v>
      </c>
      <c r="E962" s="11" t="s">
        <v>82</v>
      </c>
      <c r="H962" s="17" t="str">
        <f>IF(Table1[[#This Row],[Undergraduate or Postgraduate]]="","",IF('Calculator - Dropdowns'!$D$6="Programme",$C962&amp;": "&amp;A962,IF($C962&amp;": "&amp;A962='Calculator - Dropdowns'!$D$6,$C962&amp;": "&amp;A962,"")))</f>
        <v>BA Accounting Studies with European Study: UFA4SBESBE39</v>
      </c>
      <c r="I962" s="17" t="str">
        <f>IF(Table1[[#This Row],[Department]]="","",IF('Calculator - Dropdowns'!$D$5="Postgraduate Taught or Undergraduate",$B962,IF($B962='Calculator - Dropdowns'!$D$5,$B962,"")))</f>
        <v>Undergraduate</v>
      </c>
      <c r="J962" s="17" t="str">
        <f>IF(Table1[[#This Row],[Faculty]]="","",IF('Calculator - Dropdowns'!$D$4="Department",$D962,IF($D962='Calculator - Dropdowns'!$D$4,$D962,"")))</f>
        <v>Accounting</v>
      </c>
      <c r="K962" s="17" t="str">
        <f>IF('Calculator - Dropdowns'!$D$3="Faculty",$E962,IF('Calculator - Dropdowns'!$D$3=E962,E962,""))</f>
        <v>Faculty of Environment, Science and Economy</v>
      </c>
    </row>
    <row r="963" spans="1:11" x14ac:dyDescent="0.2">
      <c r="A963" s="11" t="s">
        <v>1578</v>
      </c>
      <c r="B963" s="11" t="s">
        <v>31936</v>
      </c>
      <c r="C963" s="11" t="s">
        <v>1579</v>
      </c>
      <c r="D963" s="11" t="s">
        <v>341</v>
      </c>
      <c r="E963" s="11" t="s">
        <v>82</v>
      </c>
      <c r="H963" s="17" t="str">
        <f>IF(Table1[[#This Row],[Undergraduate or Postgraduate]]="","",IF('Calculator - Dropdowns'!$D$6="Programme",$C963&amp;": "&amp;A963,IF($C963&amp;": "&amp;A963='Calculator - Dropdowns'!$D$6,$C963&amp;": "&amp;A963,"")))</f>
        <v>BA Accounting Studies with Industrial Experience: UFA4SBESBE50</v>
      </c>
      <c r="I963" s="17" t="str">
        <f>IF(Table1[[#This Row],[Department]]="","",IF('Calculator - Dropdowns'!$D$5="Postgraduate Taught or Undergraduate",$B963,IF($B963='Calculator - Dropdowns'!$D$5,$B963,"")))</f>
        <v>Undergraduate</v>
      </c>
      <c r="J963" s="17" t="str">
        <f>IF(Table1[[#This Row],[Faculty]]="","",IF('Calculator - Dropdowns'!$D$4="Department",$D963,IF($D963='Calculator - Dropdowns'!$D$4,$D963,"")))</f>
        <v>Accounting</v>
      </c>
      <c r="K963" s="17" t="str">
        <f>IF('Calculator - Dropdowns'!$D$3="Faculty",$E963,IF('Calculator - Dropdowns'!$D$3=E963,E963,""))</f>
        <v>Faculty of Environment, Science and Economy</v>
      </c>
    </row>
    <row r="964" spans="1:11" x14ac:dyDescent="0.2">
      <c r="A964" s="11" t="s">
        <v>1808</v>
      </c>
      <c r="B964" s="11" t="s">
        <v>31936</v>
      </c>
      <c r="C964" s="11" t="s">
        <v>1809</v>
      </c>
      <c r="D964" s="11" t="s">
        <v>341</v>
      </c>
      <c r="E964" s="11" t="s">
        <v>82</v>
      </c>
      <c r="H964" s="17" t="str">
        <f>IF(Table1[[#This Row],[Undergraduate or Postgraduate]]="","",IF('Calculator - Dropdowns'!$D$6="Programme",$C964&amp;": "&amp;A964,IF($C964&amp;": "&amp;A964='Calculator - Dropdowns'!$D$6,$C964&amp;": "&amp;A964,"")))</f>
        <v>BSc Accounting and Finance with Industrial Experience: UFS4SBESBE16</v>
      </c>
      <c r="I964" s="17" t="str">
        <f>IF(Table1[[#This Row],[Department]]="","",IF('Calculator - Dropdowns'!$D$5="Postgraduate Taught or Undergraduate",$B964,IF($B964='Calculator - Dropdowns'!$D$5,$B964,"")))</f>
        <v>Undergraduate</v>
      </c>
      <c r="J964" s="17" t="str">
        <f>IF(Table1[[#This Row],[Faculty]]="","",IF('Calculator - Dropdowns'!$D$4="Department",$D964,IF($D964='Calculator - Dropdowns'!$D$4,$D964,"")))</f>
        <v>Accounting</v>
      </c>
      <c r="K964" s="17" t="str">
        <f>IF('Calculator - Dropdowns'!$D$3="Faculty",$E964,IF('Calculator - Dropdowns'!$D$3=E964,E964,""))</f>
        <v>Faculty of Environment, Science and Economy</v>
      </c>
    </row>
    <row r="965" spans="1:11" x14ac:dyDescent="0.2">
      <c r="A965" s="11" t="s">
        <v>1810</v>
      </c>
      <c r="B965" s="11" t="s">
        <v>31936</v>
      </c>
      <c r="C965" s="11" t="s">
        <v>1811</v>
      </c>
      <c r="D965" s="11" t="s">
        <v>341</v>
      </c>
      <c r="E965" s="11" t="s">
        <v>82</v>
      </c>
      <c r="H965" s="17" t="str">
        <f>IF(Table1[[#This Row],[Undergraduate or Postgraduate]]="","",IF('Calculator - Dropdowns'!$D$6="Programme",$C965&amp;": "&amp;A965,IF($C965&amp;": "&amp;A965='Calculator - Dropdowns'!$D$6,$C965&amp;": "&amp;A965,"")))</f>
        <v>BSc Accounting and Business with Industrial Experience: UFS4SBESBE22</v>
      </c>
      <c r="I965" s="17" t="str">
        <f>IF(Table1[[#This Row],[Department]]="","",IF('Calculator - Dropdowns'!$D$5="Postgraduate Taught or Undergraduate",$B965,IF($B965='Calculator - Dropdowns'!$D$5,$B965,"")))</f>
        <v>Undergraduate</v>
      </c>
      <c r="J965" s="17" t="str">
        <f>IF(Table1[[#This Row],[Faculty]]="","",IF('Calculator - Dropdowns'!$D$4="Department",$D965,IF($D965='Calculator - Dropdowns'!$D$4,$D965,"")))</f>
        <v>Accounting</v>
      </c>
      <c r="K965" s="17" t="str">
        <f>IF('Calculator - Dropdowns'!$D$3="Faculty",$E965,IF('Calculator - Dropdowns'!$D$3=E965,E965,""))</f>
        <v>Faculty of Environment, Science and Economy</v>
      </c>
    </row>
    <row r="966" spans="1:11" x14ac:dyDescent="0.2">
      <c r="A966" s="11" t="s">
        <v>1812</v>
      </c>
      <c r="B966" s="11" t="s">
        <v>31936</v>
      </c>
      <c r="C966" s="11" t="s">
        <v>1813</v>
      </c>
      <c r="D966" s="11" t="s">
        <v>341</v>
      </c>
      <c r="E966" s="11" t="s">
        <v>82</v>
      </c>
      <c r="H966" s="17" t="str">
        <f>IF(Table1[[#This Row],[Undergraduate or Postgraduate]]="","",IF('Calculator - Dropdowns'!$D$6="Programme",$C966&amp;": "&amp;A966,IF($C966&amp;": "&amp;A966='Calculator - Dropdowns'!$D$6,$C966&amp;": "&amp;A966,"")))</f>
        <v>BSc Accounting Studies with Industrial Experience: UFS4SBESBE23</v>
      </c>
      <c r="I966" s="17" t="str">
        <f>IF(Table1[[#This Row],[Department]]="","",IF('Calculator - Dropdowns'!$D$5="Postgraduate Taught or Undergraduate",$B966,IF($B966='Calculator - Dropdowns'!$D$5,$B966,"")))</f>
        <v>Undergraduate</v>
      </c>
      <c r="J966" s="17" t="str">
        <f>IF(Table1[[#This Row],[Faculty]]="","",IF('Calculator - Dropdowns'!$D$4="Department",$D966,IF($D966='Calculator - Dropdowns'!$D$4,$D966,"")))</f>
        <v>Accounting</v>
      </c>
      <c r="K966" s="17" t="str">
        <f>IF('Calculator - Dropdowns'!$D$3="Faculty",$E966,IF('Calculator - Dropdowns'!$D$3=E966,E966,""))</f>
        <v>Faculty of Environment, Science and Economy</v>
      </c>
    </row>
    <row r="967" spans="1:11" x14ac:dyDescent="0.2">
      <c r="A967" s="11" t="s">
        <v>1814</v>
      </c>
      <c r="B967" s="11" t="s">
        <v>31936</v>
      </c>
      <c r="C967" s="11" t="s">
        <v>1815</v>
      </c>
      <c r="D967" s="11" t="s">
        <v>341</v>
      </c>
      <c r="E967" s="11" t="s">
        <v>82</v>
      </c>
      <c r="H967" s="17" t="str">
        <f>IF(Table1[[#This Row],[Undergraduate or Postgraduate]]="","",IF('Calculator - Dropdowns'!$D$6="Programme",$C967&amp;": "&amp;A967,IF($C967&amp;": "&amp;A967='Calculator - Dropdowns'!$D$6,$C967&amp;": "&amp;A967,"")))</f>
        <v>BSc Accounting Studies with European Study: UFS4SBESBE24</v>
      </c>
      <c r="I967" s="17" t="str">
        <f>IF(Table1[[#This Row],[Department]]="","",IF('Calculator - Dropdowns'!$D$5="Postgraduate Taught or Undergraduate",$B967,IF($B967='Calculator - Dropdowns'!$D$5,$B967,"")))</f>
        <v>Undergraduate</v>
      </c>
      <c r="J967" s="17" t="str">
        <f>IF(Table1[[#This Row],[Faculty]]="","",IF('Calculator - Dropdowns'!$D$4="Department",$D967,IF($D967='Calculator - Dropdowns'!$D$4,$D967,"")))</f>
        <v>Accounting</v>
      </c>
      <c r="K967" s="17" t="str">
        <f>IF('Calculator - Dropdowns'!$D$3="Faculty",$E967,IF('Calculator - Dropdowns'!$D$3=E967,E967,""))</f>
        <v>Faculty of Environment, Science and Economy</v>
      </c>
    </row>
    <row r="968" spans="1:11" x14ac:dyDescent="0.2">
      <c r="A968" s="11" t="s">
        <v>1820</v>
      </c>
      <c r="B968" s="11" t="s">
        <v>31936</v>
      </c>
      <c r="C968" s="11" t="s">
        <v>1821</v>
      </c>
      <c r="D968" s="11" t="s">
        <v>341</v>
      </c>
      <c r="E968" s="11" t="s">
        <v>82</v>
      </c>
      <c r="H968" s="17" t="str">
        <f>IF(Table1[[#This Row],[Undergraduate or Postgraduate]]="","",IF('Calculator - Dropdowns'!$D$6="Programme",$C968&amp;": "&amp;A968,IF($C968&amp;": "&amp;A968='Calculator - Dropdowns'!$D$6,$C968&amp;": "&amp;A968,"")))</f>
        <v>BSc Accounting and Finance with a Year Abroad: UFS4SBESBE28</v>
      </c>
      <c r="I968" s="17" t="str">
        <f>IF(Table1[[#This Row],[Department]]="","",IF('Calculator - Dropdowns'!$D$5="Postgraduate Taught or Undergraduate",$B968,IF($B968='Calculator - Dropdowns'!$D$5,$B968,"")))</f>
        <v>Undergraduate</v>
      </c>
      <c r="J968" s="17" t="str">
        <f>IF(Table1[[#This Row],[Faculty]]="","",IF('Calculator - Dropdowns'!$D$4="Department",$D968,IF($D968='Calculator - Dropdowns'!$D$4,$D968,"")))</f>
        <v>Accounting</v>
      </c>
      <c r="K968" s="17" t="str">
        <f>IF('Calculator - Dropdowns'!$D$3="Faculty",$E968,IF('Calculator - Dropdowns'!$D$3=E968,E968,""))</f>
        <v>Faculty of Environment, Science and Economy</v>
      </c>
    </row>
    <row r="969" spans="1:11" x14ac:dyDescent="0.2">
      <c r="A969" s="11" t="s">
        <v>1822</v>
      </c>
      <c r="B969" s="11" t="s">
        <v>31936</v>
      </c>
      <c r="C969" s="11" t="s">
        <v>1823</v>
      </c>
      <c r="D969" s="11" t="s">
        <v>341</v>
      </c>
      <c r="E969" s="11" t="s">
        <v>82</v>
      </c>
      <c r="H969" s="17" t="str">
        <f>IF(Table1[[#This Row],[Undergraduate or Postgraduate]]="","",IF('Calculator - Dropdowns'!$D$6="Programme",$C969&amp;": "&amp;A969,IF($C969&amp;": "&amp;A969='Calculator - Dropdowns'!$D$6,$C969&amp;": "&amp;A969,"")))</f>
        <v>BSc Accounting and Business with a Year Abroad: UFS4SBESBE29</v>
      </c>
      <c r="I969" s="17" t="str">
        <f>IF(Table1[[#This Row],[Department]]="","",IF('Calculator - Dropdowns'!$D$5="Postgraduate Taught or Undergraduate",$B969,IF($B969='Calculator - Dropdowns'!$D$5,$B969,"")))</f>
        <v>Undergraduate</v>
      </c>
      <c r="J969" s="17" t="str">
        <f>IF(Table1[[#This Row],[Faculty]]="","",IF('Calculator - Dropdowns'!$D$4="Department",$D969,IF($D969='Calculator - Dropdowns'!$D$4,$D969,"")))</f>
        <v>Accounting</v>
      </c>
      <c r="K969" s="17" t="str">
        <f>IF('Calculator - Dropdowns'!$D$3="Faculty",$E969,IF('Calculator - Dropdowns'!$D$3=E969,E969,""))</f>
        <v>Faculty of Environment, Science and Economy</v>
      </c>
    </row>
    <row r="970" spans="1:11" x14ac:dyDescent="0.2">
      <c r="A970" s="11" t="s">
        <v>1848</v>
      </c>
      <c r="B970" s="11" t="s">
        <v>31936</v>
      </c>
      <c r="C970" s="11" t="s">
        <v>1849</v>
      </c>
      <c r="D970" s="11" t="s">
        <v>341</v>
      </c>
      <c r="E970" s="11" t="s">
        <v>82</v>
      </c>
      <c r="H970" s="17" t="str">
        <f>IF(Table1[[#This Row],[Undergraduate or Postgraduate]]="","",IF('Calculator - Dropdowns'!$D$6="Programme",$C970&amp;": "&amp;A970,IF($C970&amp;": "&amp;A970='Calculator - Dropdowns'!$D$6,$C970&amp;": "&amp;A970,"")))</f>
        <v>BSc Accounting Studies with Year Abroad: UFS4SBESBE56</v>
      </c>
      <c r="I970" s="17" t="str">
        <f>IF(Table1[[#This Row],[Department]]="","",IF('Calculator - Dropdowns'!$D$5="Postgraduate Taught or Undergraduate",$B970,IF($B970='Calculator - Dropdowns'!$D$5,$B970,"")))</f>
        <v>Undergraduate</v>
      </c>
      <c r="J970" s="17" t="str">
        <f>IF(Table1[[#This Row],[Faculty]]="","",IF('Calculator - Dropdowns'!$D$4="Department",$D970,IF($D970='Calculator - Dropdowns'!$D$4,$D970,"")))</f>
        <v>Accounting</v>
      </c>
      <c r="K970" s="17" t="str">
        <f>IF('Calculator - Dropdowns'!$D$3="Faculty",$E970,IF('Calculator - Dropdowns'!$D$3=E970,E970,""))</f>
        <v>Faculty of Environment, Science and Economy</v>
      </c>
    </row>
    <row r="971" spans="1:11" x14ac:dyDescent="0.2">
      <c r="A971" s="11" t="s">
        <v>1582</v>
      </c>
      <c r="B971" s="11" t="s">
        <v>31936</v>
      </c>
      <c r="C971" s="11" t="s">
        <v>1583</v>
      </c>
      <c r="D971" s="11" t="s">
        <v>32276</v>
      </c>
      <c r="E971" s="11" t="s">
        <v>82</v>
      </c>
      <c r="H971" s="17" t="str">
        <f>IF(Table1[[#This Row],[Undergraduate or Postgraduate]]="","",IF('Calculator - Dropdowns'!$D$6="Programme",$C971&amp;": "&amp;A971,IF($C971&amp;": "&amp;A971='Calculator - Dropdowns'!$D$6,$C971&amp;": "&amp;A971,"")))</f>
        <v>BA International Business and Modern Languages: UFA4SBESML01</v>
      </c>
      <c r="I971" s="17" t="str">
        <f>IF(Table1[[#This Row],[Department]]="","",IF('Calculator - Dropdowns'!$D$5="Postgraduate Taught or Undergraduate",$B971,IF($B971='Calculator - Dropdowns'!$D$5,$B971,"")))</f>
        <v>Undergraduate</v>
      </c>
      <c r="J971" s="17" t="str">
        <f>IF(Table1[[#This Row],[Faculty]]="","",IF('Calculator - Dropdowns'!$D$4="Department",$D971,IF($D971='Calculator - Dropdowns'!$D$4,$D971,"")))</f>
        <v>Business Strategy and Marketing</v>
      </c>
      <c r="K971" s="17" t="str">
        <f>IF('Calculator - Dropdowns'!$D$3="Faculty",$E971,IF('Calculator - Dropdowns'!$D$3=E971,E971,""))</f>
        <v>Faculty of Environment, Science and Economy</v>
      </c>
    </row>
    <row r="972" spans="1:11" ht="25.5" x14ac:dyDescent="0.2">
      <c r="A972" s="11" t="s">
        <v>32081</v>
      </c>
      <c r="B972" s="11" t="s">
        <v>31936</v>
      </c>
      <c r="C972" s="11" t="s">
        <v>32837</v>
      </c>
      <c r="D972" s="11" t="s">
        <v>32276</v>
      </c>
      <c r="E972" s="11" t="s">
        <v>82</v>
      </c>
      <c r="H972" s="17" t="str">
        <f>IF(Table1[[#This Row],[Undergraduate or Postgraduate]]="","",IF('Calculator - Dropdowns'!$D$6="Programme",$C972&amp;": "&amp;A972,IF($C972&amp;": "&amp;A972='Calculator - Dropdowns'!$D$6,$C972&amp;": "&amp;A972,"")))</f>
        <v>BA International Business and Modern Languages with Year Abroad: UFA4SBESML04</v>
      </c>
      <c r="I972" s="17" t="str">
        <f>IF(Table1[[#This Row],[Department]]="","",IF('Calculator - Dropdowns'!$D$5="Postgraduate Taught or Undergraduate",$B972,IF($B972='Calculator - Dropdowns'!$D$5,$B972,"")))</f>
        <v>Undergraduate</v>
      </c>
      <c r="J972" s="17" t="str">
        <f>IF(Table1[[#This Row],[Faculty]]="","",IF('Calculator - Dropdowns'!$D$4="Department",$D972,IF($D972='Calculator - Dropdowns'!$D$4,$D972,"")))</f>
        <v>Business Strategy and Marketing</v>
      </c>
      <c r="K972" s="17" t="str">
        <f>IF('Calculator - Dropdowns'!$D$3="Faculty",$E972,IF('Calculator - Dropdowns'!$D$3=E972,E972,""))</f>
        <v>Faculty of Environment, Science and Economy</v>
      </c>
    </row>
    <row r="973" spans="1:11" x14ac:dyDescent="0.2">
      <c r="A973" s="11" t="s">
        <v>1816</v>
      </c>
      <c r="B973" s="11" t="s">
        <v>31936</v>
      </c>
      <c r="C973" s="11" t="s">
        <v>1817</v>
      </c>
      <c r="D973" s="11" t="s">
        <v>32276</v>
      </c>
      <c r="E973" s="11" t="s">
        <v>82</v>
      </c>
      <c r="H973" s="17" t="str">
        <f>IF(Table1[[#This Row],[Undergraduate or Postgraduate]]="","",IF('Calculator - Dropdowns'!$D$6="Programme",$C973&amp;": "&amp;A973,IF($C973&amp;": "&amp;A973='Calculator - Dropdowns'!$D$6,$C973&amp;": "&amp;A973,"")))</f>
        <v>BSc Marketing and Management with Year Abroad: UFS4SBESBE25</v>
      </c>
      <c r="I973" s="17" t="str">
        <f>IF(Table1[[#This Row],[Department]]="","",IF('Calculator - Dropdowns'!$D$5="Postgraduate Taught or Undergraduate",$B973,IF($B973='Calculator - Dropdowns'!$D$5,$B973,"")))</f>
        <v>Undergraduate</v>
      </c>
      <c r="J973" s="17" t="str">
        <f>IF(Table1[[#This Row],[Faculty]]="","",IF('Calculator - Dropdowns'!$D$4="Department",$D973,IF($D973='Calculator - Dropdowns'!$D$4,$D973,"")))</f>
        <v>Business Strategy and Marketing</v>
      </c>
      <c r="K973" s="17" t="str">
        <f>IF('Calculator - Dropdowns'!$D$3="Faculty",$E973,IF('Calculator - Dropdowns'!$D$3=E973,E973,""))</f>
        <v>Faculty of Environment, Science and Economy</v>
      </c>
    </row>
    <row r="974" spans="1:11" ht="25.5" x14ac:dyDescent="0.2">
      <c r="A974" s="11" t="s">
        <v>1818</v>
      </c>
      <c r="B974" s="11" t="s">
        <v>31936</v>
      </c>
      <c r="C974" s="11" t="s">
        <v>1819</v>
      </c>
      <c r="D974" s="11" t="s">
        <v>32276</v>
      </c>
      <c r="E974" s="11" t="s">
        <v>82</v>
      </c>
      <c r="H974" s="17" t="str">
        <f>IF(Table1[[#This Row],[Undergraduate or Postgraduate]]="","",IF('Calculator - Dropdowns'!$D$6="Programme",$C974&amp;": "&amp;A974,IF($C974&amp;": "&amp;A974='Calculator - Dropdowns'!$D$6,$C974&amp;": "&amp;A974,"")))</f>
        <v>BSc Marketing and Management with Industrial Experience: UFS4SBESBE26</v>
      </c>
      <c r="I974" s="17" t="str">
        <f>IF(Table1[[#This Row],[Department]]="","",IF('Calculator - Dropdowns'!$D$5="Postgraduate Taught or Undergraduate",$B974,IF($B974='Calculator - Dropdowns'!$D$5,$B974,"")))</f>
        <v>Undergraduate</v>
      </c>
      <c r="J974" s="17" t="str">
        <f>IF(Table1[[#This Row],[Faculty]]="","",IF('Calculator - Dropdowns'!$D$4="Department",$D974,IF($D974='Calculator - Dropdowns'!$D$4,$D974,"")))</f>
        <v>Business Strategy and Marketing</v>
      </c>
      <c r="K974" s="17" t="str">
        <f>IF('Calculator - Dropdowns'!$D$3="Faculty",$E974,IF('Calculator - Dropdowns'!$D$3=E974,E974,""))</f>
        <v>Faculty of Environment, Science and Economy</v>
      </c>
    </row>
    <row r="975" spans="1:11" ht="25.5" x14ac:dyDescent="0.2">
      <c r="A975" s="11" t="s">
        <v>1842</v>
      </c>
      <c r="B975" s="11" t="s">
        <v>31936</v>
      </c>
      <c r="C975" s="11" t="s">
        <v>1843</v>
      </c>
      <c r="D975" s="11" t="s">
        <v>32276</v>
      </c>
      <c r="E975" s="11" t="s">
        <v>82</v>
      </c>
      <c r="H975" s="17" t="str">
        <f>IF(Table1[[#This Row],[Undergraduate or Postgraduate]]="","",IF('Calculator - Dropdowns'!$D$6="Programme",$C975&amp;": "&amp;A975,IF($C975&amp;": "&amp;A975='Calculator - Dropdowns'!$D$6,$C975&amp;": "&amp;A975,"")))</f>
        <v>BSc Management with Marketing with Industrial Experience: UFS4SBESBE43</v>
      </c>
      <c r="I975" s="17" t="str">
        <f>IF(Table1[[#This Row],[Department]]="","",IF('Calculator - Dropdowns'!$D$5="Postgraduate Taught or Undergraduate",$B975,IF($B975='Calculator - Dropdowns'!$D$5,$B975,"")))</f>
        <v>Undergraduate</v>
      </c>
      <c r="J975" s="17" t="str">
        <f>IF(Table1[[#This Row],[Faculty]]="","",IF('Calculator - Dropdowns'!$D$4="Department",$D975,IF($D975='Calculator - Dropdowns'!$D$4,$D975,"")))</f>
        <v>Business Strategy and Marketing</v>
      </c>
      <c r="K975" s="17" t="str">
        <f>IF('Calculator - Dropdowns'!$D$3="Faculty",$E975,IF('Calculator - Dropdowns'!$D$3=E975,E975,""))</f>
        <v>Faculty of Environment, Science and Economy</v>
      </c>
    </row>
    <row r="976" spans="1:11" x14ac:dyDescent="0.2">
      <c r="A976" s="11" t="s">
        <v>1870</v>
      </c>
      <c r="B976" s="11" t="s">
        <v>31936</v>
      </c>
      <c r="C976" s="11" t="s">
        <v>1871</v>
      </c>
      <c r="D976" s="11" t="s">
        <v>32276</v>
      </c>
      <c r="E976" s="11" t="s">
        <v>82</v>
      </c>
      <c r="H976" s="17" t="str">
        <f>IF(Table1[[#This Row],[Undergraduate or Postgraduate]]="","",IF('Calculator - Dropdowns'!$D$6="Programme",$C976&amp;": "&amp;A976,IF($C976&amp;": "&amp;A976='Calculator - Dropdowns'!$D$6,$C976&amp;": "&amp;A976,"")))</f>
        <v>BSc Management with Marketing with Year Abroad: UFS4SBESBE67</v>
      </c>
      <c r="I976" s="17" t="str">
        <f>IF(Table1[[#This Row],[Department]]="","",IF('Calculator - Dropdowns'!$D$5="Postgraduate Taught or Undergraduate",$B976,IF($B976='Calculator - Dropdowns'!$D$5,$B976,"")))</f>
        <v>Undergraduate</v>
      </c>
      <c r="J976" s="17" t="str">
        <f>IF(Table1[[#This Row],[Faculty]]="","",IF('Calculator - Dropdowns'!$D$4="Department",$D976,IF($D976='Calculator - Dropdowns'!$D$4,$D976,"")))</f>
        <v>Business Strategy and Marketing</v>
      </c>
      <c r="K976" s="17" t="str">
        <f>IF('Calculator - Dropdowns'!$D$3="Faculty",$E976,IF('Calculator - Dropdowns'!$D$3=E976,E976,""))</f>
        <v>Faculty of Environment, Science and Economy</v>
      </c>
    </row>
    <row r="977" spans="1:11" x14ac:dyDescent="0.2">
      <c r="A977" s="11" t="s">
        <v>1714</v>
      </c>
      <c r="B977" s="11" t="s">
        <v>31936</v>
      </c>
      <c r="C977" s="11" t="s">
        <v>1715</v>
      </c>
      <c r="D977" s="11" t="s">
        <v>313</v>
      </c>
      <c r="E977" s="11" t="s">
        <v>82</v>
      </c>
      <c r="H977" s="17" t="str">
        <f>IF(Table1[[#This Row],[Undergraduate or Postgraduate]]="","",IF('Calculator - Dropdowns'!$D$6="Programme",$C977&amp;": "&amp;A977,IF($C977&amp;": "&amp;A977='Calculator - Dropdowns'!$D$6,$C977&amp;": "&amp;A977,"")))</f>
        <v>BSc Marine Science with Study Abroad - Cornwall: UFS4GOACSMCD</v>
      </c>
      <c r="I977" s="17" t="str">
        <f>IF(Table1[[#This Row],[Department]]="","",IF('Calculator - Dropdowns'!$D$5="Postgraduate Taught or Undergraduate",$B977,IF($B977='Calculator - Dropdowns'!$D$5,$B977,"")))</f>
        <v>Undergraduate</v>
      </c>
      <c r="J977" s="17" t="str">
        <f>IF(Table1[[#This Row],[Faculty]]="","",IF('Calculator - Dropdowns'!$D$4="Department",$D977,IF($D977='Calculator - Dropdowns'!$D$4,$D977,"")))</f>
        <v>Centre for Geography and Environmental Sciences</v>
      </c>
      <c r="K977" s="17" t="str">
        <f>IF('Calculator - Dropdowns'!$D$3="Faculty",$E977,IF('Calculator - Dropdowns'!$D$3=E977,E977,""))</f>
        <v>Faculty of Environment, Science and Economy</v>
      </c>
    </row>
    <row r="978" spans="1:11" ht="25.5" x14ac:dyDescent="0.2">
      <c r="A978" s="11" t="s">
        <v>1716</v>
      </c>
      <c r="B978" s="11" t="s">
        <v>31936</v>
      </c>
      <c r="C978" s="11" t="s">
        <v>1717</v>
      </c>
      <c r="D978" s="11" t="s">
        <v>313</v>
      </c>
      <c r="E978" s="11" t="s">
        <v>82</v>
      </c>
      <c r="H978" s="17" t="str">
        <f>IF(Table1[[#This Row],[Undergraduate or Postgraduate]]="","",IF('Calculator - Dropdowns'!$D$6="Programme",$C978&amp;": "&amp;A978,IF($C978&amp;": "&amp;A978='Calculator - Dropdowns'!$D$6,$C978&amp;": "&amp;A978,"")))</f>
        <v>BSc Marine Science with Professional Placement - Cornwall: UFS4GOACSMCE</v>
      </c>
      <c r="I978" s="17" t="str">
        <f>IF(Table1[[#This Row],[Department]]="","",IF('Calculator - Dropdowns'!$D$5="Postgraduate Taught or Undergraduate",$B978,IF($B978='Calculator - Dropdowns'!$D$5,$B978,"")))</f>
        <v>Undergraduate</v>
      </c>
      <c r="J978" s="17" t="str">
        <f>IF(Table1[[#This Row],[Faculty]]="","",IF('Calculator - Dropdowns'!$D$4="Department",$D978,IF($D978='Calculator - Dropdowns'!$D$4,$D978,"")))</f>
        <v>Centre for Geography and Environmental Sciences</v>
      </c>
      <c r="K978" s="17" t="str">
        <f>IF('Calculator - Dropdowns'!$D$3="Faculty",$E978,IF('Calculator - Dropdowns'!$D$3=E978,E978,""))</f>
        <v>Faculty of Environment, Science and Economy</v>
      </c>
    </row>
    <row r="979" spans="1:11" x14ac:dyDescent="0.2">
      <c r="A979" s="11" t="s">
        <v>1728</v>
      </c>
      <c r="B979" s="11" t="s">
        <v>31936</v>
      </c>
      <c r="C979" s="11" t="s">
        <v>1729</v>
      </c>
      <c r="D979" s="11" t="s">
        <v>313</v>
      </c>
      <c r="E979" s="11" t="s">
        <v>82</v>
      </c>
      <c r="H979" s="17" t="str">
        <f>IF(Table1[[#This Row],[Undergraduate or Postgraduate]]="","",IF('Calculator - Dropdowns'!$D$6="Programme",$C979&amp;": "&amp;A979,IF($C979&amp;": "&amp;A979='Calculator - Dropdowns'!$D$6,$C979&amp;": "&amp;A979,"")))</f>
        <v>BSc Environmental Science with Study Abroad- Cornwall: UFS4GOAGOACB</v>
      </c>
      <c r="I979" s="17" t="str">
        <f>IF(Table1[[#This Row],[Department]]="","",IF('Calculator - Dropdowns'!$D$5="Postgraduate Taught or Undergraduate",$B979,IF($B979='Calculator - Dropdowns'!$D$5,$B979,"")))</f>
        <v>Undergraduate</v>
      </c>
      <c r="J979" s="17" t="str">
        <f>IF(Table1[[#This Row],[Faculty]]="","",IF('Calculator - Dropdowns'!$D$4="Department",$D979,IF($D979='Calculator - Dropdowns'!$D$4,$D979,"")))</f>
        <v>Centre for Geography and Environmental Sciences</v>
      </c>
      <c r="K979" s="17" t="str">
        <f>IF('Calculator - Dropdowns'!$D$3="Faculty",$E979,IF('Calculator - Dropdowns'!$D$3=E979,E979,""))</f>
        <v>Faculty of Environment, Science and Economy</v>
      </c>
    </row>
    <row r="980" spans="1:11" x14ac:dyDescent="0.2">
      <c r="A980" s="11" t="s">
        <v>1608</v>
      </c>
      <c r="B980" s="11" t="s">
        <v>31936</v>
      </c>
      <c r="C980" s="11" t="s">
        <v>1609</v>
      </c>
      <c r="D980" s="11" t="s">
        <v>313</v>
      </c>
      <c r="E980" s="11" t="s">
        <v>82</v>
      </c>
      <c r="H980" s="17" t="str">
        <f>IF(Table1[[#This Row],[Undergraduate or Postgraduate]]="","",IF('Calculator - Dropdowns'!$D$6="Programme",$C980&amp;": "&amp;A980,IF($C980&amp;": "&amp;A980='Calculator - Dropdowns'!$D$6,$C980&amp;": "&amp;A980,"")))</f>
        <v>BA/BSc Geography with Study Abroad - Cornwall: UFS4GOAGOACC</v>
      </c>
      <c r="I980" s="17" t="str">
        <f>IF(Table1[[#This Row],[Department]]="","",IF('Calculator - Dropdowns'!$D$5="Postgraduate Taught or Undergraduate",$B980,IF($B980='Calculator - Dropdowns'!$D$5,$B980,"")))</f>
        <v>Undergraduate</v>
      </c>
      <c r="J980" s="17" t="str">
        <f>IF(Table1[[#This Row],[Faculty]]="","",IF('Calculator - Dropdowns'!$D$4="Department",$D980,IF($D980='Calculator - Dropdowns'!$D$4,$D980,"")))</f>
        <v>Centre for Geography and Environmental Sciences</v>
      </c>
      <c r="K980" s="17" t="str">
        <f>IF('Calculator - Dropdowns'!$D$3="Faculty",$E980,IF('Calculator - Dropdowns'!$D$3=E980,E980,""))</f>
        <v>Faculty of Environment, Science and Economy</v>
      </c>
    </row>
    <row r="981" spans="1:11" ht="25.5" x14ac:dyDescent="0.2">
      <c r="A981" s="11" t="s">
        <v>1610</v>
      </c>
      <c r="B981" s="11" t="s">
        <v>31936</v>
      </c>
      <c r="C981" s="11" t="s">
        <v>1611</v>
      </c>
      <c r="D981" s="11" t="s">
        <v>313</v>
      </c>
      <c r="E981" s="11" t="s">
        <v>82</v>
      </c>
      <c r="H981" s="17" t="str">
        <f>IF(Table1[[#This Row],[Undergraduate or Postgraduate]]="","",IF('Calculator - Dropdowns'!$D$6="Programme",$C981&amp;": "&amp;A981,IF($C981&amp;": "&amp;A981='Calculator - Dropdowns'!$D$6,$C981&amp;": "&amp;A981,"")))</f>
        <v>BA/BSc Geography with Professional Placement - Cornwall: UFS4GOAGOACD</v>
      </c>
      <c r="I981" s="17" t="str">
        <f>IF(Table1[[#This Row],[Department]]="","",IF('Calculator - Dropdowns'!$D$5="Postgraduate Taught or Undergraduate",$B981,IF($B981='Calculator - Dropdowns'!$D$5,$B981,"")))</f>
        <v>Undergraduate</v>
      </c>
      <c r="J981" s="17" t="str">
        <f>IF(Table1[[#This Row],[Faculty]]="","",IF('Calculator - Dropdowns'!$D$4="Department",$D981,IF($D981='Calculator - Dropdowns'!$D$4,$D981,"")))</f>
        <v>Centre for Geography and Environmental Sciences</v>
      </c>
      <c r="K981" s="17" t="str">
        <f>IF('Calculator - Dropdowns'!$D$3="Faculty",$E981,IF('Calculator - Dropdowns'!$D$3=E981,E981,""))</f>
        <v>Faculty of Environment, Science and Economy</v>
      </c>
    </row>
    <row r="982" spans="1:11" ht="25.5" x14ac:dyDescent="0.2">
      <c r="A982" s="11" t="s">
        <v>1730</v>
      </c>
      <c r="B982" s="11" t="s">
        <v>31936</v>
      </c>
      <c r="C982" s="11" t="s">
        <v>1731</v>
      </c>
      <c r="D982" s="11" t="s">
        <v>313</v>
      </c>
      <c r="E982" s="11" t="s">
        <v>82</v>
      </c>
      <c r="H982" s="17" t="str">
        <f>IF(Table1[[#This Row],[Undergraduate or Postgraduate]]="","",IF('Calculator - Dropdowns'!$D$6="Programme",$C982&amp;": "&amp;A982,IF($C982&amp;": "&amp;A982='Calculator - Dropdowns'!$D$6,$C982&amp;": "&amp;A982,"")))</f>
        <v>BSc Environmental Science with Professional Placement - Cornwall: UFS4GOAGOACE</v>
      </c>
      <c r="I982" s="17" t="str">
        <f>IF(Table1[[#This Row],[Department]]="","",IF('Calculator - Dropdowns'!$D$5="Postgraduate Taught or Undergraduate",$B982,IF($B982='Calculator - Dropdowns'!$D$5,$B982,"")))</f>
        <v>Undergraduate</v>
      </c>
      <c r="J982" s="17" t="str">
        <f>IF(Table1[[#This Row],[Faculty]]="","",IF('Calculator - Dropdowns'!$D$4="Department",$D982,IF($D982='Calculator - Dropdowns'!$D$4,$D982,"")))</f>
        <v>Centre for Geography and Environmental Sciences</v>
      </c>
      <c r="K982" s="17" t="str">
        <f>IF('Calculator - Dropdowns'!$D$3="Faculty",$E982,IF('Calculator - Dropdowns'!$D$3=E982,E982,""))</f>
        <v>Faculty of Environment, Science and Economy</v>
      </c>
    </row>
    <row r="983" spans="1:11" x14ac:dyDescent="0.2">
      <c r="A983" s="11" t="s">
        <v>32072</v>
      </c>
      <c r="B983" s="11" t="s">
        <v>31936</v>
      </c>
      <c r="C983" s="11" t="s">
        <v>32807</v>
      </c>
      <c r="D983" s="11" t="s">
        <v>420</v>
      </c>
      <c r="E983" s="11" t="s">
        <v>82</v>
      </c>
      <c r="H983" s="17" t="str">
        <f>IF(Table1[[#This Row],[Undergraduate or Postgraduate]]="","",IF('Calculator - Dropdowns'!$D$6="Programme",$C983&amp;": "&amp;A983,IF($C983&amp;": "&amp;A983='Calculator - Dropdowns'!$D$6,$C983&amp;": "&amp;A983,"")))</f>
        <v>BSc Computing with Industrial Placement: UFS4ECSECS04</v>
      </c>
      <c r="I983" s="17" t="str">
        <f>IF(Table1[[#This Row],[Department]]="","",IF('Calculator - Dropdowns'!$D$5="Postgraduate Taught or Undergraduate",$B983,IF($B983='Calculator - Dropdowns'!$D$5,$B983,"")))</f>
        <v>Undergraduate</v>
      </c>
      <c r="J983" s="17" t="str">
        <f>IF(Table1[[#This Row],[Faculty]]="","",IF('Calculator - Dropdowns'!$D$4="Department",$D983,IF($D983='Calculator - Dropdowns'!$D$4,$D983,"")))</f>
        <v>Computer Science</v>
      </c>
      <c r="K983" s="17" t="str">
        <f>IF('Calculator - Dropdowns'!$D$3="Faculty",$E983,IF('Calculator - Dropdowns'!$D$3=E983,E983,""))</f>
        <v>Faculty of Environment, Science and Economy</v>
      </c>
    </row>
    <row r="984" spans="1:11" x14ac:dyDescent="0.2">
      <c r="A984" s="11" t="s">
        <v>1678</v>
      </c>
      <c r="B984" s="11" t="s">
        <v>31936</v>
      </c>
      <c r="C984" s="11" t="s">
        <v>1679</v>
      </c>
      <c r="D984" s="11" t="s">
        <v>420</v>
      </c>
      <c r="E984" s="11" t="s">
        <v>82</v>
      </c>
      <c r="H984" s="17" t="str">
        <f>IF(Table1[[#This Row],[Undergraduate or Postgraduate]]="","",IF('Calculator - Dropdowns'!$D$6="Programme",$C984&amp;": "&amp;A984,IF($C984&amp;": "&amp;A984='Calculator - Dropdowns'!$D$6,$C984&amp;": "&amp;A984,"")))</f>
        <v>BSc Computer Science with Industrial Placement: UFS4ECSECS09</v>
      </c>
      <c r="I984" s="17" t="str">
        <f>IF(Table1[[#This Row],[Department]]="","",IF('Calculator - Dropdowns'!$D$5="Postgraduate Taught or Undergraduate",$B984,IF($B984='Calculator - Dropdowns'!$D$5,$B984,"")))</f>
        <v>Undergraduate</v>
      </c>
      <c r="J984" s="17" t="str">
        <f>IF(Table1[[#This Row],[Faculty]]="","",IF('Calculator - Dropdowns'!$D$4="Department",$D984,IF($D984='Calculator - Dropdowns'!$D$4,$D984,"")))</f>
        <v>Computer Science</v>
      </c>
      <c r="K984" s="17" t="str">
        <f>IF('Calculator - Dropdowns'!$D$3="Faculty",$E984,IF('Calculator - Dropdowns'!$D$3=E984,E984,""))</f>
        <v>Faculty of Environment, Science and Economy</v>
      </c>
    </row>
    <row r="985" spans="1:11" x14ac:dyDescent="0.2">
      <c r="A985" s="11" t="s">
        <v>32070</v>
      </c>
      <c r="B985" s="11" t="s">
        <v>31936</v>
      </c>
      <c r="C985" s="11" t="s">
        <v>32804</v>
      </c>
      <c r="D985" s="11" t="s">
        <v>420</v>
      </c>
      <c r="E985" s="11" t="s">
        <v>82</v>
      </c>
      <c r="H985" s="17" t="str">
        <f>IF(Table1[[#This Row],[Undergraduate or Postgraduate]]="","",IF('Calculator - Dropdowns'!$D$6="Programme",$C985&amp;": "&amp;A985,IF($C985&amp;": "&amp;A985='Calculator - Dropdowns'!$D$6,$C985&amp;": "&amp;A985,"")))</f>
        <v>BSc Data Science with Industrial Placement: UFS4ECSECS11</v>
      </c>
      <c r="I985" s="17" t="str">
        <f>IF(Table1[[#This Row],[Department]]="","",IF('Calculator - Dropdowns'!$D$5="Postgraduate Taught or Undergraduate",$B985,IF($B985='Calculator - Dropdowns'!$D$5,$B985,"")))</f>
        <v>Undergraduate</v>
      </c>
      <c r="J985" s="17" t="str">
        <f>IF(Table1[[#This Row],[Faculty]]="","",IF('Calculator - Dropdowns'!$D$4="Department",$D985,IF($D985='Calculator - Dropdowns'!$D$4,$D985,"")))</f>
        <v>Computer Science</v>
      </c>
      <c r="K985" s="17" t="str">
        <f>IF('Calculator - Dropdowns'!$D$3="Faculty",$E985,IF('Calculator - Dropdowns'!$D$3=E985,E985,""))</f>
        <v>Faculty of Environment, Science and Economy</v>
      </c>
    </row>
    <row r="986" spans="1:11" ht="25.5" x14ac:dyDescent="0.2">
      <c r="A986" s="11" t="s">
        <v>1684</v>
      </c>
      <c r="B986" s="11" t="s">
        <v>31936</v>
      </c>
      <c r="C986" s="11" t="s">
        <v>1685</v>
      </c>
      <c r="D986" s="11" t="s">
        <v>420</v>
      </c>
      <c r="E986" s="11" t="s">
        <v>82</v>
      </c>
      <c r="H986" s="17" t="str">
        <f>IF(Table1[[#This Row],[Undergraduate or Postgraduate]]="","",IF('Calculator - Dropdowns'!$D$6="Programme",$C986&amp;": "&amp;A986,IF($C986&amp;": "&amp;A986='Calculator - Dropdowns'!$D$6,$C986&amp;": "&amp;A986,"")))</f>
        <v>BSc Computer Science and Mathematics with Industrial Placement: UFS4ECSMAS01</v>
      </c>
      <c r="I986" s="17" t="str">
        <f>IF(Table1[[#This Row],[Department]]="","",IF('Calculator - Dropdowns'!$D$5="Postgraduate Taught or Undergraduate",$B986,IF($B986='Calculator - Dropdowns'!$D$5,$B986,"")))</f>
        <v>Undergraduate</v>
      </c>
      <c r="J986" s="17" t="str">
        <f>IF(Table1[[#This Row],[Faculty]]="","",IF('Calculator - Dropdowns'!$D$4="Department",$D986,IF($D986='Calculator - Dropdowns'!$D$4,$D986,"")))</f>
        <v>Computer Science</v>
      </c>
      <c r="K986" s="17" t="str">
        <f>IF('Calculator - Dropdowns'!$D$3="Faculty",$E986,IF('Calculator - Dropdowns'!$D$3=E986,E986,""))</f>
        <v>Faculty of Environment, Science and Economy</v>
      </c>
    </row>
    <row r="987" spans="1:11" x14ac:dyDescent="0.2">
      <c r="A987" s="11" t="s">
        <v>1653</v>
      </c>
      <c r="B987" s="11" t="s">
        <v>31936</v>
      </c>
      <c r="C987" s="11" t="s">
        <v>1654</v>
      </c>
      <c r="D987" s="11" t="s">
        <v>133</v>
      </c>
      <c r="E987" s="11" t="s">
        <v>82</v>
      </c>
      <c r="H987" s="17" t="str">
        <f>IF(Table1[[#This Row],[Undergraduate or Postgraduate]]="","",IF('Calculator - Dropdowns'!$D$6="Programme",$C987&amp;": "&amp;A987,IF($C987&amp;": "&amp;A987='Calculator - Dropdowns'!$D$6,$C987&amp;": "&amp;A987,"")))</f>
        <v>BSc Zoology with Study Abroad - Cornwall: UFS4BIOBIOCA</v>
      </c>
      <c r="I987" s="17" t="str">
        <f>IF(Table1[[#This Row],[Department]]="","",IF('Calculator - Dropdowns'!$D$5="Postgraduate Taught or Undergraduate",$B987,IF($B987='Calculator - Dropdowns'!$D$5,$B987,"")))</f>
        <v>Undergraduate</v>
      </c>
      <c r="J987" s="17" t="str">
        <f>IF(Table1[[#This Row],[Faculty]]="","",IF('Calculator - Dropdowns'!$D$4="Department",$D987,IF($D987='Calculator - Dropdowns'!$D$4,$D987,"")))</f>
        <v>Ecology and Conservation</v>
      </c>
      <c r="K987" s="17" t="str">
        <f>IF('Calculator - Dropdowns'!$D$3="Faculty",$E987,IF('Calculator - Dropdowns'!$D$3=E987,E987,""))</f>
        <v>Faculty of Environment, Science and Economy</v>
      </c>
    </row>
    <row r="988" spans="1:11" x14ac:dyDescent="0.2">
      <c r="A988" s="11" t="s">
        <v>1655</v>
      </c>
      <c r="B988" s="11" t="s">
        <v>31936</v>
      </c>
      <c r="C988" s="11" t="s">
        <v>1656</v>
      </c>
      <c r="D988" s="11" t="s">
        <v>133</v>
      </c>
      <c r="E988" s="11" t="s">
        <v>82</v>
      </c>
      <c r="H988" s="17" t="str">
        <f>IF(Table1[[#This Row],[Undergraduate or Postgraduate]]="","",IF('Calculator - Dropdowns'!$D$6="Programme",$C988&amp;": "&amp;A988,IF($C988&amp;": "&amp;A988='Calculator - Dropdowns'!$D$6,$C988&amp;": "&amp;A988,"")))</f>
        <v>BSc Conservation Biology and Ecology with Study Abroad: UFS4BIOBIOCB</v>
      </c>
      <c r="I988" s="17" t="str">
        <f>IF(Table1[[#This Row],[Department]]="","",IF('Calculator - Dropdowns'!$D$5="Postgraduate Taught or Undergraduate",$B988,IF($B988='Calculator - Dropdowns'!$D$5,$B988,"")))</f>
        <v>Undergraduate</v>
      </c>
      <c r="J988" s="17" t="str">
        <f>IF(Table1[[#This Row],[Faculty]]="","",IF('Calculator - Dropdowns'!$D$4="Department",$D988,IF($D988='Calculator - Dropdowns'!$D$4,$D988,"")))</f>
        <v>Ecology and Conservation</v>
      </c>
      <c r="K988" s="17" t="str">
        <f>IF('Calculator - Dropdowns'!$D$3="Faculty",$E988,IF('Calculator - Dropdowns'!$D$3=E988,E988,""))</f>
        <v>Faculty of Environment, Science and Economy</v>
      </c>
    </row>
    <row r="989" spans="1:11" x14ac:dyDescent="0.2">
      <c r="A989" s="11" t="s">
        <v>1657</v>
      </c>
      <c r="B989" s="11" t="s">
        <v>31936</v>
      </c>
      <c r="C989" s="11" t="s">
        <v>1658</v>
      </c>
      <c r="D989" s="11" t="s">
        <v>133</v>
      </c>
      <c r="E989" s="11" t="s">
        <v>82</v>
      </c>
      <c r="H989" s="17" t="str">
        <f>IF(Table1[[#This Row],[Undergraduate or Postgraduate]]="","",IF('Calculator - Dropdowns'!$D$6="Programme",$C989&amp;": "&amp;A989,IF($C989&amp;": "&amp;A989='Calculator - Dropdowns'!$D$6,$C989&amp;": "&amp;A989,"")))</f>
        <v>BSc Evolutionary Biology with Study Abroad: UFS4BIOBIOCC</v>
      </c>
      <c r="I989" s="17" t="str">
        <f>IF(Table1[[#This Row],[Department]]="","",IF('Calculator - Dropdowns'!$D$5="Postgraduate Taught or Undergraduate",$B989,IF($B989='Calculator - Dropdowns'!$D$5,$B989,"")))</f>
        <v>Undergraduate</v>
      </c>
      <c r="J989" s="17" t="str">
        <f>IF(Table1[[#This Row],[Faculty]]="","",IF('Calculator - Dropdowns'!$D$4="Department",$D989,IF($D989='Calculator - Dropdowns'!$D$4,$D989,"")))</f>
        <v>Ecology and Conservation</v>
      </c>
      <c r="K989" s="17" t="str">
        <f>IF('Calculator - Dropdowns'!$D$3="Faculty",$E989,IF('Calculator - Dropdowns'!$D$3=E989,E989,""))</f>
        <v>Faculty of Environment, Science and Economy</v>
      </c>
    </row>
    <row r="990" spans="1:11" x14ac:dyDescent="0.2">
      <c r="A990" s="11" t="s">
        <v>1659</v>
      </c>
      <c r="B990" s="11" t="s">
        <v>31936</v>
      </c>
      <c r="C990" s="11" t="s">
        <v>1660</v>
      </c>
      <c r="D990" s="11" t="s">
        <v>133</v>
      </c>
      <c r="E990" s="11" t="s">
        <v>82</v>
      </c>
      <c r="H990" s="17" t="str">
        <f>IF(Table1[[#This Row],[Undergraduate or Postgraduate]]="","",IF('Calculator - Dropdowns'!$D$6="Programme",$C990&amp;": "&amp;A990,IF($C990&amp;": "&amp;A990='Calculator - Dropdowns'!$D$6,$C990&amp;": "&amp;A990,"")))</f>
        <v>BSc Animal Behaviour with Study Abroad - Cornwall: UFS4BIOBIOCD</v>
      </c>
      <c r="I990" s="17" t="str">
        <f>IF(Table1[[#This Row],[Department]]="","",IF('Calculator - Dropdowns'!$D$5="Postgraduate Taught or Undergraduate",$B990,IF($B990='Calculator - Dropdowns'!$D$5,$B990,"")))</f>
        <v>Undergraduate</v>
      </c>
      <c r="J990" s="17" t="str">
        <f>IF(Table1[[#This Row],[Faculty]]="","",IF('Calculator - Dropdowns'!$D$4="Department",$D990,IF($D990='Calculator - Dropdowns'!$D$4,$D990,"")))</f>
        <v>Ecology and Conservation</v>
      </c>
      <c r="K990" s="17" t="str">
        <f>IF('Calculator - Dropdowns'!$D$3="Faculty",$E990,IF('Calculator - Dropdowns'!$D$3=E990,E990,""))</f>
        <v>Faculty of Environment, Science and Economy</v>
      </c>
    </row>
    <row r="991" spans="1:11" x14ac:dyDescent="0.2">
      <c r="A991" s="11" t="s">
        <v>1661</v>
      </c>
      <c r="B991" s="11" t="s">
        <v>31936</v>
      </c>
      <c r="C991" s="11" t="s">
        <v>1662</v>
      </c>
      <c r="D991" s="11" t="s">
        <v>133</v>
      </c>
      <c r="E991" s="11" t="s">
        <v>82</v>
      </c>
      <c r="H991" s="17" t="str">
        <f>IF(Table1[[#This Row],[Undergraduate or Postgraduate]]="","",IF('Calculator - Dropdowns'!$D$6="Programme",$C991&amp;": "&amp;A991,IF($C991&amp;": "&amp;A991='Calculator - Dropdowns'!$D$6,$C991&amp;": "&amp;A991,"")))</f>
        <v>BSc Marine Biology with Study Abroad - Cornwall: UFS4BIOBIOCE</v>
      </c>
      <c r="I991" s="17" t="str">
        <f>IF(Table1[[#This Row],[Department]]="","",IF('Calculator - Dropdowns'!$D$5="Postgraduate Taught or Undergraduate",$B991,IF($B991='Calculator - Dropdowns'!$D$5,$B991,"")))</f>
        <v>Undergraduate</v>
      </c>
      <c r="J991" s="17" t="str">
        <f>IF(Table1[[#This Row],[Faculty]]="","",IF('Calculator - Dropdowns'!$D$4="Department",$D991,IF($D991='Calculator - Dropdowns'!$D$4,$D991,"")))</f>
        <v>Ecology and Conservation</v>
      </c>
      <c r="K991" s="17" t="str">
        <f>IF('Calculator - Dropdowns'!$D$3="Faculty",$E991,IF('Calculator - Dropdowns'!$D$3=E991,E991,""))</f>
        <v>Faculty of Environment, Science and Economy</v>
      </c>
    </row>
    <row r="992" spans="1:11" ht="25.5" x14ac:dyDescent="0.2">
      <c r="A992" s="11" t="s">
        <v>1663</v>
      </c>
      <c r="B992" s="11" t="s">
        <v>31936</v>
      </c>
      <c r="C992" s="11" t="s">
        <v>1664</v>
      </c>
      <c r="D992" s="11" t="s">
        <v>133</v>
      </c>
      <c r="E992" s="11" t="s">
        <v>82</v>
      </c>
      <c r="H992" s="17" t="str">
        <f>IF(Table1[[#This Row],[Undergraduate or Postgraduate]]="","",IF('Calculator - Dropdowns'!$D$6="Programme",$C992&amp;": "&amp;A992,IF($C992&amp;": "&amp;A992='Calculator - Dropdowns'!$D$6,$C992&amp;": "&amp;A992,"")))</f>
        <v>BSc Marine Biology with Professional Placement - Cornwall: UFS4BIOBIOCF</v>
      </c>
      <c r="I992" s="17" t="str">
        <f>IF(Table1[[#This Row],[Department]]="","",IF('Calculator - Dropdowns'!$D$5="Postgraduate Taught or Undergraduate",$B992,IF($B992='Calculator - Dropdowns'!$D$5,$B992,"")))</f>
        <v>Undergraduate</v>
      </c>
      <c r="J992" s="17" t="str">
        <f>IF(Table1[[#This Row],[Faculty]]="","",IF('Calculator - Dropdowns'!$D$4="Department",$D992,IF($D992='Calculator - Dropdowns'!$D$4,$D992,"")))</f>
        <v>Ecology and Conservation</v>
      </c>
      <c r="K992" s="17" t="str">
        <f>IF('Calculator - Dropdowns'!$D$3="Faculty",$E992,IF('Calculator - Dropdowns'!$D$3=E992,E992,""))</f>
        <v>Faculty of Environment, Science and Economy</v>
      </c>
    </row>
    <row r="993" spans="1:11" ht="25.5" x14ac:dyDescent="0.2">
      <c r="A993" s="11" t="s">
        <v>1665</v>
      </c>
      <c r="B993" s="11" t="s">
        <v>31936</v>
      </c>
      <c r="C993" s="11" t="s">
        <v>1666</v>
      </c>
      <c r="D993" s="11" t="s">
        <v>133</v>
      </c>
      <c r="E993" s="11" t="s">
        <v>82</v>
      </c>
      <c r="H993" s="17" t="str">
        <f>IF(Table1[[#This Row],[Undergraduate or Postgraduate]]="","",IF('Calculator - Dropdowns'!$D$6="Programme",$C993&amp;": "&amp;A993,IF($C993&amp;": "&amp;A993='Calculator - Dropdowns'!$D$6,$C993&amp;": "&amp;A993,"")))</f>
        <v>BSc Animal Behaviour with Professional Placement - Cornwall: UFS4BIOBIOCG</v>
      </c>
      <c r="I993" s="17" t="str">
        <f>IF(Table1[[#This Row],[Department]]="","",IF('Calculator - Dropdowns'!$D$5="Postgraduate Taught or Undergraduate",$B993,IF($B993='Calculator - Dropdowns'!$D$5,$B993,"")))</f>
        <v>Undergraduate</v>
      </c>
      <c r="J993" s="17" t="str">
        <f>IF(Table1[[#This Row],[Faculty]]="","",IF('Calculator - Dropdowns'!$D$4="Department",$D993,IF($D993='Calculator - Dropdowns'!$D$4,$D993,"")))</f>
        <v>Ecology and Conservation</v>
      </c>
      <c r="K993" s="17" t="str">
        <f>IF('Calculator - Dropdowns'!$D$3="Faculty",$E993,IF('Calculator - Dropdowns'!$D$3=E993,E993,""))</f>
        <v>Faculty of Environment, Science and Economy</v>
      </c>
    </row>
    <row r="994" spans="1:11" ht="25.5" x14ac:dyDescent="0.2">
      <c r="A994" s="11" t="s">
        <v>1667</v>
      </c>
      <c r="B994" s="11" t="s">
        <v>31936</v>
      </c>
      <c r="C994" s="11" t="s">
        <v>32806</v>
      </c>
      <c r="D994" s="11" t="s">
        <v>133</v>
      </c>
      <c r="E994" s="11" t="s">
        <v>82</v>
      </c>
      <c r="H994" s="17" t="str">
        <f>IF(Table1[[#This Row],[Undergraduate or Postgraduate]]="","",IF('Calculator - Dropdowns'!$D$6="Programme",$C994&amp;": "&amp;A994,IF($C994&amp;": "&amp;A994='Calculator - Dropdowns'!$D$6,$C994&amp;": "&amp;A994,"")))</f>
        <v>BSc Conservation Biology and Ecology with Professional Placement - Cornwall: UFS4BIOBIOCH</v>
      </c>
      <c r="I994" s="17" t="str">
        <f>IF(Table1[[#This Row],[Department]]="","",IF('Calculator - Dropdowns'!$D$5="Postgraduate Taught or Undergraduate",$B994,IF($B994='Calculator - Dropdowns'!$D$5,$B994,"")))</f>
        <v>Undergraduate</v>
      </c>
      <c r="J994" s="17" t="str">
        <f>IF(Table1[[#This Row],[Faculty]]="","",IF('Calculator - Dropdowns'!$D$4="Department",$D994,IF($D994='Calculator - Dropdowns'!$D$4,$D994,"")))</f>
        <v>Ecology and Conservation</v>
      </c>
      <c r="K994" s="17" t="str">
        <f>IF('Calculator - Dropdowns'!$D$3="Faculty",$E994,IF('Calculator - Dropdowns'!$D$3=E994,E994,""))</f>
        <v>Faculty of Environment, Science and Economy</v>
      </c>
    </row>
    <row r="995" spans="1:11" ht="25.5" x14ac:dyDescent="0.2">
      <c r="A995" s="11" t="s">
        <v>1669</v>
      </c>
      <c r="B995" s="11" t="s">
        <v>31936</v>
      </c>
      <c r="C995" s="11" t="s">
        <v>1668</v>
      </c>
      <c r="D995" s="11" t="s">
        <v>133</v>
      </c>
      <c r="E995" s="11" t="s">
        <v>82</v>
      </c>
      <c r="H995" s="17" t="str">
        <f>IF(Table1[[#This Row],[Undergraduate or Postgraduate]]="","",IF('Calculator - Dropdowns'!$D$6="Programme",$C995&amp;": "&amp;A995,IF($C995&amp;": "&amp;A995='Calculator - Dropdowns'!$D$6,$C995&amp;": "&amp;A995,"")))</f>
        <v>BSc Evolutionary Biology with Professional Placement - Cornwall: UFS4BIOBIOCI</v>
      </c>
      <c r="I995" s="17" t="str">
        <f>IF(Table1[[#This Row],[Department]]="","",IF('Calculator - Dropdowns'!$D$5="Postgraduate Taught or Undergraduate",$B995,IF($B995='Calculator - Dropdowns'!$D$5,$B995,"")))</f>
        <v>Undergraduate</v>
      </c>
      <c r="J995" s="17" t="str">
        <f>IF(Table1[[#This Row],[Faculty]]="","",IF('Calculator - Dropdowns'!$D$4="Department",$D995,IF($D995='Calculator - Dropdowns'!$D$4,$D995,"")))</f>
        <v>Ecology and Conservation</v>
      </c>
      <c r="K995" s="17" t="str">
        <f>IF('Calculator - Dropdowns'!$D$3="Faculty",$E995,IF('Calculator - Dropdowns'!$D$3=E995,E995,""))</f>
        <v>Faculty of Environment, Science and Economy</v>
      </c>
    </row>
    <row r="996" spans="1:11" x14ac:dyDescent="0.2">
      <c r="A996" s="11" t="s">
        <v>1670</v>
      </c>
      <c r="B996" s="11" t="s">
        <v>31936</v>
      </c>
      <c r="C996" s="11" t="s">
        <v>1671</v>
      </c>
      <c r="D996" s="11" t="s">
        <v>133</v>
      </c>
      <c r="E996" s="11" t="s">
        <v>82</v>
      </c>
      <c r="H996" s="17" t="str">
        <f>IF(Table1[[#This Row],[Undergraduate or Postgraduate]]="","",IF('Calculator - Dropdowns'!$D$6="Programme",$C996&amp;": "&amp;A996,IF($C996&amp;": "&amp;A996='Calculator - Dropdowns'!$D$6,$C996&amp;": "&amp;A996,"")))</f>
        <v>BSc Zoology with Professional Placement - Cornwall: UFS4BIOBIOCJ</v>
      </c>
      <c r="I996" s="17" t="str">
        <f>IF(Table1[[#This Row],[Department]]="","",IF('Calculator - Dropdowns'!$D$5="Postgraduate Taught or Undergraduate",$B996,IF($B996='Calculator - Dropdowns'!$D$5,$B996,"")))</f>
        <v>Undergraduate</v>
      </c>
      <c r="J996" s="17" t="str">
        <f>IF(Table1[[#This Row],[Faculty]]="","",IF('Calculator - Dropdowns'!$D$4="Department",$D996,IF($D996='Calculator - Dropdowns'!$D$4,$D996,"")))</f>
        <v>Ecology and Conservation</v>
      </c>
      <c r="K996" s="17" t="str">
        <f>IF('Calculator - Dropdowns'!$D$3="Faculty",$E996,IF('Calculator - Dropdowns'!$D$3=E996,E996,""))</f>
        <v>Faculty of Environment, Science and Economy</v>
      </c>
    </row>
    <row r="997" spans="1:11" x14ac:dyDescent="0.2">
      <c r="A997" s="11" t="s">
        <v>1672</v>
      </c>
      <c r="B997" s="11" t="s">
        <v>31936</v>
      </c>
      <c r="C997" s="11" t="s">
        <v>1673</v>
      </c>
      <c r="D997" s="11" t="s">
        <v>133</v>
      </c>
      <c r="E997" s="11" t="s">
        <v>82</v>
      </c>
      <c r="H997" s="17" t="str">
        <f>IF(Table1[[#This Row],[Undergraduate or Postgraduate]]="","",IF('Calculator - Dropdowns'!$D$6="Programme",$C997&amp;": "&amp;A997,IF($C997&amp;": "&amp;A997='Calculator - Dropdowns'!$D$6,$C997&amp;": "&amp;A997,"")))</f>
        <v>BSc Human Sciences with Study Abroad: UFS4BIOGOACA</v>
      </c>
      <c r="I997" s="17" t="str">
        <f>IF(Table1[[#This Row],[Department]]="","",IF('Calculator - Dropdowns'!$D$5="Postgraduate Taught or Undergraduate",$B997,IF($B997='Calculator - Dropdowns'!$D$5,$B997,"")))</f>
        <v>Undergraduate</v>
      </c>
      <c r="J997" s="17" t="str">
        <f>IF(Table1[[#This Row],[Faculty]]="","",IF('Calculator - Dropdowns'!$D$4="Department",$D997,IF($D997='Calculator - Dropdowns'!$D$4,$D997,"")))</f>
        <v>Ecology and Conservation</v>
      </c>
      <c r="K997" s="17" t="str">
        <f>IF('Calculator - Dropdowns'!$D$3="Faculty",$E997,IF('Calculator - Dropdowns'!$D$3=E997,E997,""))</f>
        <v>Faculty of Environment, Science and Economy</v>
      </c>
    </row>
    <row r="998" spans="1:11" x14ac:dyDescent="0.2">
      <c r="A998" s="11" t="s">
        <v>1674</v>
      </c>
      <c r="B998" s="11" t="s">
        <v>31936</v>
      </c>
      <c r="C998" s="11" t="s">
        <v>1675</v>
      </c>
      <c r="D998" s="11" t="s">
        <v>133</v>
      </c>
      <c r="E998" s="11" t="s">
        <v>82</v>
      </c>
      <c r="H998" s="17" t="str">
        <f>IF(Table1[[#This Row],[Undergraduate or Postgraduate]]="","",IF('Calculator - Dropdowns'!$D$6="Programme",$C998&amp;": "&amp;A998,IF($C998&amp;": "&amp;A998='Calculator - Dropdowns'!$D$6,$C998&amp;": "&amp;A998,"")))</f>
        <v>BSc Human Sciences with Professional Placement: UFS4BIOGOACB</v>
      </c>
      <c r="I998" s="17" t="str">
        <f>IF(Table1[[#This Row],[Department]]="","",IF('Calculator - Dropdowns'!$D$5="Postgraduate Taught or Undergraduate",$B998,IF($B998='Calculator - Dropdowns'!$D$5,$B998,"")))</f>
        <v>Undergraduate</v>
      </c>
      <c r="J998" s="17" t="str">
        <f>IF(Table1[[#This Row],[Faculty]]="","",IF('Calculator - Dropdowns'!$D$4="Department",$D998,IF($D998='Calculator - Dropdowns'!$D$4,$D998,"")))</f>
        <v>Ecology and Conservation</v>
      </c>
      <c r="K998" s="17" t="str">
        <f>IF('Calculator - Dropdowns'!$D$3="Faculty",$E998,IF('Calculator - Dropdowns'!$D$3=E998,E998,""))</f>
        <v>Faculty of Environment, Science and Economy</v>
      </c>
    </row>
    <row r="999" spans="1:11" x14ac:dyDescent="0.2">
      <c r="A999" s="11" t="s">
        <v>1794</v>
      </c>
      <c r="B999" s="11" t="s">
        <v>31936</v>
      </c>
      <c r="C999" s="11" t="s">
        <v>1795</v>
      </c>
      <c r="D999" s="11" t="s">
        <v>344</v>
      </c>
      <c r="E999" s="11" t="s">
        <v>82</v>
      </c>
      <c r="H999" s="17" t="str">
        <f>IF(Table1[[#This Row],[Undergraduate or Postgraduate]]="","",IF('Calculator - Dropdowns'!$D$6="Programme",$C999&amp;": "&amp;A999,IF($C999&amp;": "&amp;A999='Calculator - Dropdowns'!$D$6,$C999&amp;": "&amp;A999,"")))</f>
        <v>BSc Economics and Politics with Industrial Experience: UFS4SBEHPS02</v>
      </c>
      <c r="I999" s="17" t="str">
        <f>IF(Table1[[#This Row],[Department]]="","",IF('Calculator - Dropdowns'!$D$5="Postgraduate Taught or Undergraduate",$B999,IF($B999='Calculator - Dropdowns'!$D$5,$B999,"")))</f>
        <v>Undergraduate</v>
      </c>
      <c r="J999" s="17" t="str">
        <f>IF(Table1[[#This Row],[Faculty]]="","",IF('Calculator - Dropdowns'!$D$4="Department",$D999,IF($D999='Calculator - Dropdowns'!$D$4,$D999,"")))</f>
        <v>Economics</v>
      </c>
      <c r="K999" s="17" t="str">
        <f>IF('Calculator - Dropdowns'!$D$3="Faculty",$E999,IF('Calculator - Dropdowns'!$D$3=E999,E999,""))</f>
        <v>Faculty of Environment, Science and Economy</v>
      </c>
    </row>
    <row r="1000" spans="1:11" x14ac:dyDescent="0.2">
      <c r="A1000" s="11" t="s">
        <v>1796</v>
      </c>
      <c r="B1000" s="11" t="s">
        <v>31936</v>
      </c>
      <c r="C1000" s="11" t="s">
        <v>1797</v>
      </c>
      <c r="D1000" s="11" t="s">
        <v>344</v>
      </c>
      <c r="E1000" s="11" t="s">
        <v>82</v>
      </c>
      <c r="H1000" s="17" t="str">
        <f>IF(Table1[[#This Row],[Undergraduate or Postgraduate]]="","",IF('Calculator - Dropdowns'!$D$6="Programme",$C1000&amp;": "&amp;A1000,IF($C1000&amp;": "&amp;A1000='Calculator - Dropdowns'!$D$6,$C1000&amp;": "&amp;A1000,"")))</f>
        <v>BSc Economics and Politics with Year Abroad: UFS4SBEHPS04</v>
      </c>
      <c r="I1000" s="17" t="str">
        <f>IF(Table1[[#This Row],[Department]]="","",IF('Calculator - Dropdowns'!$D$5="Postgraduate Taught or Undergraduate",$B1000,IF($B1000='Calculator - Dropdowns'!$D$5,$B1000,"")))</f>
        <v>Undergraduate</v>
      </c>
      <c r="J1000" s="17" t="str">
        <f>IF(Table1[[#This Row],[Faculty]]="","",IF('Calculator - Dropdowns'!$D$4="Department",$D1000,IF($D1000='Calculator - Dropdowns'!$D$4,$D1000,"")))</f>
        <v>Economics</v>
      </c>
      <c r="K1000" s="17" t="str">
        <f>IF('Calculator - Dropdowns'!$D$3="Faculty",$E1000,IF('Calculator - Dropdowns'!$D$3=E1000,E1000,""))</f>
        <v>Faculty of Environment, Science and Economy</v>
      </c>
    </row>
    <row r="1001" spans="1:11" x14ac:dyDescent="0.2">
      <c r="A1001" s="11" t="s">
        <v>1798</v>
      </c>
      <c r="B1001" s="11" t="s">
        <v>31936</v>
      </c>
      <c r="C1001" s="11" t="s">
        <v>1799</v>
      </c>
      <c r="D1001" s="11" t="s">
        <v>344</v>
      </c>
      <c r="E1001" s="11" t="s">
        <v>82</v>
      </c>
      <c r="H1001" s="17" t="str">
        <f>IF(Table1[[#This Row],[Undergraduate or Postgraduate]]="","",IF('Calculator - Dropdowns'!$D$6="Programme",$C1001&amp;": "&amp;A1001,IF($C1001&amp;": "&amp;A1001='Calculator - Dropdowns'!$D$6,$C1001&amp;": "&amp;A1001,"")))</f>
        <v>BSc Economics with European Study: UFS4SBESBE03</v>
      </c>
      <c r="I1001" s="17" t="str">
        <f>IF(Table1[[#This Row],[Department]]="","",IF('Calculator - Dropdowns'!$D$5="Postgraduate Taught or Undergraduate",$B1001,IF($B1001='Calculator - Dropdowns'!$D$5,$B1001,"")))</f>
        <v>Undergraduate</v>
      </c>
      <c r="J1001" s="17" t="str">
        <f>IF(Table1[[#This Row],[Faculty]]="","",IF('Calculator - Dropdowns'!$D$4="Department",$D1001,IF($D1001='Calculator - Dropdowns'!$D$4,$D1001,"")))</f>
        <v>Economics</v>
      </c>
      <c r="K1001" s="17" t="str">
        <f>IF('Calculator - Dropdowns'!$D$3="Faculty",$E1001,IF('Calculator - Dropdowns'!$D$3=E1001,E1001,""))</f>
        <v>Faculty of Environment, Science and Economy</v>
      </c>
    </row>
    <row r="1002" spans="1:11" x14ac:dyDescent="0.2">
      <c r="A1002" s="11" t="s">
        <v>1800</v>
      </c>
      <c r="B1002" s="11" t="s">
        <v>31936</v>
      </c>
      <c r="C1002" s="11" t="s">
        <v>1801</v>
      </c>
      <c r="D1002" s="11" t="s">
        <v>344</v>
      </c>
      <c r="E1002" s="11" t="s">
        <v>82</v>
      </c>
      <c r="H1002" s="17" t="str">
        <f>IF(Table1[[#This Row],[Undergraduate or Postgraduate]]="","",IF('Calculator - Dropdowns'!$D$6="Programme",$C1002&amp;": "&amp;A1002,IF($C1002&amp;": "&amp;A1002='Calculator - Dropdowns'!$D$6,$C1002&amp;": "&amp;A1002,"")))</f>
        <v>BSc Economics and Finance with Industrial Experience: UFS4SBESBE06</v>
      </c>
      <c r="I1002" s="17" t="str">
        <f>IF(Table1[[#This Row],[Department]]="","",IF('Calculator - Dropdowns'!$D$5="Postgraduate Taught or Undergraduate",$B1002,IF($B1002='Calculator - Dropdowns'!$D$5,$B1002,"")))</f>
        <v>Undergraduate</v>
      </c>
      <c r="J1002" s="17" t="str">
        <f>IF(Table1[[#This Row],[Faculty]]="","",IF('Calculator - Dropdowns'!$D$4="Department",$D1002,IF($D1002='Calculator - Dropdowns'!$D$4,$D1002,"")))</f>
        <v>Economics</v>
      </c>
      <c r="K1002" s="17" t="str">
        <f>IF('Calculator - Dropdowns'!$D$3="Faculty",$E1002,IF('Calculator - Dropdowns'!$D$3=E1002,E1002,""))</f>
        <v>Faculty of Environment, Science and Economy</v>
      </c>
    </row>
    <row r="1003" spans="1:11" x14ac:dyDescent="0.2">
      <c r="A1003" s="11" t="s">
        <v>1802</v>
      </c>
      <c r="B1003" s="11" t="s">
        <v>31936</v>
      </c>
      <c r="C1003" s="11" t="s">
        <v>1803</v>
      </c>
      <c r="D1003" s="11" t="s">
        <v>344</v>
      </c>
      <c r="E1003" s="11" t="s">
        <v>82</v>
      </c>
      <c r="H1003" s="17" t="str">
        <f>IF(Table1[[#This Row],[Undergraduate or Postgraduate]]="","",IF('Calculator - Dropdowns'!$D$6="Programme",$C1003&amp;": "&amp;A1003,IF($C1003&amp;": "&amp;A1003='Calculator - Dropdowns'!$D$6,$C1003&amp;": "&amp;A1003,"")))</f>
        <v>BSc Economics with Industrial Experience: UFS4SBESBE11</v>
      </c>
      <c r="I1003" s="17" t="str">
        <f>IF(Table1[[#This Row],[Department]]="","",IF('Calculator - Dropdowns'!$D$5="Postgraduate Taught or Undergraduate",$B1003,IF($B1003='Calculator - Dropdowns'!$D$5,$B1003,"")))</f>
        <v>Undergraduate</v>
      </c>
      <c r="J1003" s="17" t="str">
        <f>IF(Table1[[#This Row],[Faculty]]="","",IF('Calculator - Dropdowns'!$D$4="Department",$D1003,IF($D1003='Calculator - Dropdowns'!$D$4,$D1003,"")))</f>
        <v>Economics</v>
      </c>
      <c r="K1003" s="17" t="str">
        <f>IF('Calculator - Dropdowns'!$D$3="Faculty",$E1003,IF('Calculator - Dropdowns'!$D$3=E1003,E1003,""))</f>
        <v>Faculty of Environment, Science and Economy</v>
      </c>
    </row>
    <row r="1004" spans="1:11" x14ac:dyDescent="0.2">
      <c r="A1004" s="11" t="s">
        <v>1804</v>
      </c>
      <c r="B1004" s="11" t="s">
        <v>31936</v>
      </c>
      <c r="C1004" s="11" t="s">
        <v>1805</v>
      </c>
      <c r="D1004" s="11" t="s">
        <v>344</v>
      </c>
      <c r="E1004" s="11" t="s">
        <v>82</v>
      </c>
      <c r="H1004" s="17" t="str">
        <f>IF(Table1[[#This Row],[Undergraduate or Postgraduate]]="","",IF('Calculator - Dropdowns'!$D$6="Programme",$C1004&amp;": "&amp;A1004,IF($C1004&amp;": "&amp;A1004='Calculator - Dropdowns'!$D$6,$C1004&amp;": "&amp;A1004,"")))</f>
        <v>BSc Business Economics with Industrial Experience: UFS4SBESBE12</v>
      </c>
      <c r="I1004" s="17" t="str">
        <f>IF(Table1[[#This Row],[Department]]="","",IF('Calculator - Dropdowns'!$D$5="Postgraduate Taught or Undergraduate",$B1004,IF($B1004='Calculator - Dropdowns'!$D$5,$B1004,"")))</f>
        <v>Undergraduate</v>
      </c>
      <c r="J1004" s="17" t="str">
        <f>IF(Table1[[#This Row],[Faculty]]="","",IF('Calculator - Dropdowns'!$D$4="Department",$D1004,IF($D1004='Calculator - Dropdowns'!$D$4,$D1004,"")))</f>
        <v>Economics</v>
      </c>
      <c r="K1004" s="17" t="str">
        <f>IF('Calculator - Dropdowns'!$D$3="Faculty",$E1004,IF('Calculator - Dropdowns'!$D$3=E1004,E1004,""))</f>
        <v>Faculty of Environment, Science and Economy</v>
      </c>
    </row>
    <row r="1005" spans="1:11" ht="25.5" x14ac:dyDescent="0.2">
      <c r="A1005" s="11" t="s">
        <v>1806</v>
      </c>
      <c r="B1005" s="11" t="s">
        <v>31936</v>
      </c>
      <c r="C1005" s="11" t="s">
        <v>1807</v>
      </c>
      <c r="D1005" s="11" t="s">
        <v>344</v>
      </c>
      <c r="E1005" s="11" t="s">
        <v>82</v>
      </c>
      <c r="H1005" s="17" t="str">
        <f>IF(Table1[[#This Row],[Undergraduate or Postgraduate]]="","",IF('Calculator - Dropdowns'!$D$6="Programme",$C1005&amp;": "&amp;A1005,IF($C1005&amp;": "&amp;A1005='Calculator - Dropdowns'!$D$6,$C1005&amp;": "&amp;A1005,"")))</f>
        <v>BSc Economics with Econometrics with Industrial Experience: UFS4SBESBE13</v>
      </c>
      <c r="I1005" s="17" t="str">
        <f>IF(Table1[[#This Row],[Department]]="","",IF('Calculator - Dropdowns'!$D$5="Postgraduate Taught or Undergraduate",$B1005,IF($B1005='Calculator - Dropdowns'!$D$5,$B1005,"")))</f>
        <v>Undergraduate</v>
      </c>
      <c r="J1005" s="17" t="str">
        <f>IF(Table1[[#This Row],[Faculty]]="","",IF('Calculator - Dropdowns'!$D$4="Department",$D1005,IF($D1005='Calculator - Dropdowns'!$D$4,$D1005,"")))</f>
        <v>Economics</v>
      </c>
      <c r="K1005" s="17" t="str">
        <f>IF('Calculator - Dropdowns'!$D$3="Faculty",$E1005,IF('Calculator - Dropdowns'!$D$3=E1005,E1005,""))</f>
        <v>Faculty of Environment, Science and Economy</v>
      </c>
    </row>
    <row r="1006" spans="1:11" x14ac:dyDescent="0.2">
      <c r="A1006" s="11" t="s">
        <v>1824</v>
      </c>
      <c r="B1006" s="11" t="s">
        <v>31936</v>
      </c>
      <c r="C1006" s="11" t="s">
        <v>1825</v>
      </c>
      <c r="D1006" s="11" t="s">
        <v>344</v>
      </c>
      <c r="E1006" s="11" t="s">
        <v>82</v>
      </c>
      <c r="H1006" s="17" t="str">
        <f>IF(Table1[[#This Row],[Undergraduate or Postgraduate]]="","",IF('Calculator - Dropdowns'!$D$6="Programme",$C1006&amp;": "&amp;A1006,IF($C1006&amp;": "&amp;A1006='Calculator - Dropdowns'!$D$6,$C1006&amp;": "&amp;A1006,"")))</f>
        <v>BSc Economics with a Year Abroad: UFS4SBESBE30</v>
      </c>
      <c r="I1006" s="17" t="str">
        <f>IF(Table1[[#This Row],[Department]]="","",IF('Calculator - Dropdowns'!$D$5="Postgraduate Taught or Undergraduate",$B1006,IF($B1006='Calculator - Dropdowns'!$D$5,$B1006,"")))</f>
        <v>Undergraduate</v>
      </c>
      <c r="J1006" s="17" t="str">
        <f>IF(Table1[[#This Row],[Faculty]]="","",IF('Calculator - Dropdowns'!$D$4="Department",$D1006,IF($D1006='Calculator - Dropdowns'!$D$4,$D1006,"")))</f>
        <v>Economics</v>
      </c>
      <c r="K1006" s="17" t="str">
        <f>IF('Calculator - Dropdowns'!$D$3="Faculty",$E1006,IF('Calculator - Dropdowns'!$D$3=E1006,E1006,""))</f>
        <v>Faculty of Environment, Science and Economy</v>
      </c>
    </row>
    <row r="1007" spans="1:11" x14ac:dyDescent="0.2">
      <c r="A1007" s="11" t="s">
        <v>1826</v>
      </c>
      <c r="B1007" s="11" t="s">
        <v>31936</v>
      </c>
      <c r="C1007" s="11" t="s">
        <v>1827</v>
      </c>
      <c r="D1007" s="11" t="s">
        <v>344</v>
      </c>
      <c r="E1007" s="11" t="s">
        <v>82</v>
      </c>
      <c r="H1007" s="17" t="str">
        <f>IF(Table1[[#This Row],[Undergraduate or Postgraduate]]="","",IF('Calculator - Dropdowns'!$D$6="Programme",$C1007&amp;": "&amp;A1007,IF($C1007&amp;": "&amp;A1007='Calculator - Dropdowns'!$D$6,$C1007&amp;": "&amp;A1007,"")))</f>
        <v>BSc Business Economics with Year Abroad: UFS4SBESBE31</v>
      </c>
      <c r="I1007" s="17" t="str">
        <f>IF(Table1[[#This Row],[Department]]="","",IF('Calculator - Dropdowns'!$D$5="Postgraduate Taught or Undergraduate",$B1007,IF($B1007='Calculator - Dropdowns'!$D$5,$B1007,"")))</f>
        <v>Undergraduate</v>
      </c>
      <c r="J1007" s="17" t="str">
        <f>IF(Table1[[#This Row],[Faculty]]="","",IF('Calculator - Dropdowns'!$D$4="Department",$D1007,IF($D1007='Calculator - Dropdowns'!$D$4,$D1007,"")))</f>
        <v>Economics</v>
      </c>
      <c r="K1007" s="17" t="str">
        <f>IF('Calculator - Dropdowns'!$D$3="Faculty",$E1007,IF('Calculator - Dropdowns'!$D$3=E1007,E1007,""))</f>
        <v>Faculty of Environment, Science and Economy</v>
      </c>
    </row>
    <row r="1008" spans="1:11" x14ac:dyDescent="0.2">
      <c r="A1008" s="11" t="s">
        <v>1828</v>
      </c>
      <c r="B1008" s="11" t="s">
        <v>31936</v>
      </c>
      <c r="C1008" s="11" t="s">
        <v>1829</v>
      </c>
      <c r="D1008" s="11" t="s">
        <v>344</v>
      </c>
      <c r="E1008" s="11" t="s">
        <v>82</v>
      </c>
      <c r="H1008" s="17" t="str">
        <f>IF(Table1[[#This Row],[Undergraduate or Postgraduate]]="","",IF('Calculator - Dropdowns'!$D$6="Programme",$C1008&amp;": "&amp;A1008,IF($C1008&amp;": "&amp;A1008='Calculator - Dropdowns'!$D$6,$C1008&amp;": "&amp;A1008,"")))</f>
        <v>BSc Economics with Econometrics with Year Abroad: UFS4SBESBE32</v>
      </c>
      <c r="I1008" s="17" t="str">
        <f>IF(Table1[[#This Row],[Department]]="","",IF('Calculator - Dropdowns'!$D$5="Postgraduate Taught or Undergraduate",$B1008,IF($B1008='Calculator - Dropdowns'!$D$5,$B1008,"")))</f>
        <v>Undergraduate</v>
      </c>
      <c r="J1008" s="17" t="str">
        <f>IF(Table1[[#This Row],[Faculty]]="","",IF('Calculator - Dropdowns'!$D$4="Department",$D1008,IF($D1008='Calculator - Dropdowns'!$D$4,$D1008,"")))</f>
        <v>Economics</v>
      </c>
      <c r="K1008" s="17" t="str">
        <f>IF('Calculator - Dropdowns'!$D$3="Faculty",$E1008,IF('Calculator - Dropdowns'!$D$3=E1008,E1008,""))</f>
        <v>Faculty of Environment, Science and Economy</v>
      </c>
    </row>
    <row r="1009" spans="1:11" x14ac:dyDescent="0.2">
      <c r="A1009" s="11" t="s">
        <v>1830</v>
      </c>
      <c r="B1009" s="11" t="s">
        <v>31936</v>
      </c>
      <c r="C1009" s="11" t="s">
        <v>1831</v>
      </c>
      <c r="D1009" s="11" t="s">
        <v>344</v>
      </c>
      <c r="E1009" s="11" t="s">
        <v>82</v>
      </c>
      <c r="H1009" s="17" t="str">
        <f>IF(Table1[[#This Row],[Undergraduate or Postgraduate]]="","",IF('Calculator - Dropdowns'!$D$6="Programme",$C1009&amp;": "&amp;A1009,IF($C1009&amp;": "&amp;A1009='Calculator - Dropdowns'!$D$6,$C1009&amp;": "&amp;A1009,"")))</f>
        <v>BSc Economics and Finance with Year Abroad: UFS4SBESBE33</v>
      </c>
      <c r="I1009" s="17" t="str">
        <f>IF(Table1[[#This Row],[Department]]="","",IF('Calculator - Dropdowns'!$D$5="Postgraduate Taught or Undergraduate",$B1009,IF($B1009='Calculator - Dropdowns'!$D$5,$B1009,"")))</f>
        <v>Undergraduate</v>
      </c>
      <c r="J1009" s="17" t="str">
        <f>IF(Table1[[#This Row],[Faculty]]="","",IF('Calculator - Dropdowns'!$D$4="Department",$D1009,IF($D1009='Calculator - Dropdowns'!$D$4,$D1009,"")))</f>
        <v>Economics</v>
      </c>
      <c r="K1009" s="17" t="str">
        <f>IF('Calculator - Dropdowns'!$D$3="Faculty",$E1009,IF('Calculator - Dropdowns'!$D$3=E1009,E1009,""))</f>
        <v>Faculty of Environment, Science and Economy</v>
      </c>
    </row>
    <row r="1010" spans="1:11" x14ac:dyDescent="0.2">
      <c r="A1010" s="11" t="s">
        <v>1616</v>
      </c>
      <c r="B1010" s="11" t="s">
        <v>31936</v>
      </c>
      <c r="C1010" s="11" t="s">
        <v>1617</v>
      </c>
      <c r="D1010" s="11" t="s">
        <v>409</v>
      </c>
      <c r="E1010" s="11" t="s">
        <v>82</v>
      </c>
      <c r="H1010" s="17" t="str">
        <f>IF(Table1[[#This Row],[Undergraduate or Postgraduate]]="","",IF('Calculator - Dropdowns'!$D$6="Programme",$C1010&amp;": "&amp;A1010,IF($C1010&amp;": "&amp;A1010='Calculator - Dropdowns'!$D$6,$C1010&amp;": "&amp;A1010,"")))</f>
        <v>BEng Electronic Engineering with Year in Industry: UFN4ECSECS11</v>
      </c>
      <c r="I1010" s="17" t="str">
        <f>IF(Table1[[#This Row],[Department]]="","",IF('Calculator - Dropdowns'!$D$5="Postgraduate Taught or Undergraduate",$B1010,IF($B1010='Calculator - Dropdowns'!$D$5,$B1010,"")))</f>
        <v>Undergraduate</v>
      </c>
      <c r="J1010" s="17" t="str">
        <f>IF(Table1[[#This Row],[Faculty]]="","",IF('Calculator - Dropdowns'!$D$4="Department",$D1010,IF($D1010='Calculator - Dropdowns'!$D$4,$D1010,"")))</f>
        <v>Engineering</v>
      </c>
      <c r="K1010" s="17" t="str">
        <f>IF('Calculator - Dropdowns'!$D$3="Faculty",$E1010,IF('Calculator - Dropdowns'!$D$3=E1010,E1010,""))</f>
        <v>Faculty of Environment, Science and Economy</v>
      </c>
    </row>
    <row r="1011" spans="1:11" x14ac:dyDescent="0.2">
      <c r="A1011" s="11" t="s">
        <v>1618</v>
      </c>
      <c r="B1011" s="11" t="s">
        <v>31936</v>
      </c>
      <c r="C1011" s="11" t="s">
        <v>1619</v>
      </c>
      <c r="D1011" s="11" t="s">
        <v>409</v>
      </c>
      <c r="E1011" s="11" t="s">
        <v>82</v>
      </c>
      <c r="H1011" s="17" t="str">
        <f>IF(Table1[[#This Row],[Undergraduate or Postgraduate]]="","",IF('Calculator - Dropdowns'!$D$6="Programme",$C1011&amp;": "&amp;A1011,IF($C1011&amp;": "&amp;A1011='Calculator - Dropdowns'!$D$6,$C1011&amp;": "&amp;A1011,"")))</f>
        <v>BEng Mechanical Engineering with Year in Industry: UFN4ECSECS12</v>
      </c>
      <c r="I1011" s="17" t="str">
        <f>IF(Table1[[#This Row],[Department]]="","",IF('Calculator - Dropdowns'!$D$5="Postgraduate Taught or Undergraduate",$B1011,IF($B1011='Calculator - Dropdowns'!$D$5,$B1011,"")))</f>
        <v>Undergraduate</v>
      </c>
      <c r="J1011" s="17" t="str">
        <f>IF(Table1[[#This Row],[Faculty]]="","",IF('Calculator - Dropdowns'!$D$4="Department",$D1011,IF($D1011='Calculator - Dropdowns'!$D$4,$D1011,"")))</f>
        <v>Engineering</v>
      </c>
      <c r="K1011" s="17" t="str">
        <f>IF('Calculator - Dropdowns'!$D$3="Faculty",$E1011,IF('Calculator - Dropdowns'!$D$3=E1011,E1011,""))</f>
        <v>Faculty of Environment, Science and Economy</v>
      </c>
    </row>
    <row r="1012" spans="1:11" x14ac:dyDescent="0.2">
      <c r="A1012" s="11" t="s">
        <v>1620</v>
      </c>
      <c r="B1012" s="11" t="s">
        <v>31936</v>
      </c>
      <c r="C1012" s="11" t="s">
        <v>1621</v>
      </c>
      <c r="D1012" s="11" t="s">
        <v>409</v>
      </c>
      <c r="E1012" s="11" t="s">
        <v>82</v>
      </c>
      <c r="H1012" s="17" t="str">
        <f>IF(Table1[[#This Row],[Undergraduate or Postgraduate]]="","",IF('Calculator - Dropdowns'!$D$6="Programme",$C1012&amp;": "&amp;A1012,IF($C1012&amp;": "&amp;A1012='Calculator - Dropdowns'!$D$6,$C1012&amp;": "&amp;A1012,"")))</f>
        <v>BEng Engineering and Management with Year in Industry: UFN4ECSECS14</v>
      </c>
      <c r="I1012" s="17" t="str">
        <f>IF(Table1[[#This Row],[Department]]="","",IF('Calculator - Dropdowns'!$D$5="Postgraduate Taught or Undergraduate",$B1012,IF($B1012='Calculator - Dropdowns'!$D$5,$B1012,"")))</f>
        <v>Undergraduate</v>
      </c>
      <c r="J1012" s="17" t="str">
        <f>IF(Table1[[#This Row],[Faculty]]="","",IF('Calculator - Dropdowns'!$D$4="Department",$D1012,IF($D1012='Calculator - Dropdowns'!$D$4,$D1012,"")))</f>
        <v>Engineering</v>
      </c>
      <c r="K1012" s="17" t="str">
        <f>IF('Calculator - Dropdowns'!$D$3="Faculty",$E1012,IF('Calculator - Dropdowns'!$D$3=E1012,E1012,""))</f>
        <v>Faculty of Environment, Science and Economy</v>
      </c>
    </row>
    <row r="1013" spans="1:11" x14ac:dyDescent="0.2">
      <c r="A1013" s="11" t="s">
        <v>1622</v>
      </c>
      <c r="B1013" s="11" t="s">
        <v>31936</v>
      </c>
      <c r="C1013" s="11" t="s">
        <v>1623</v>
      </c>
      <c r="D1013" s="11" t="s">
        <v>409</v>
      </c>
      <c r="E1013" s="11" t="s">
        <v>82</v>
      </c>
      <c r="H1013" s="17" t="str">
        <f>IF(Table1[[#This Row],[Undergraduate or Postgraduate]]="","",IF('Calculator - Dropdowns'!$D$6="Programme",$C1013&amp;": "&amp;A1013,IF($C1013&amp;": "&amp;A1013='Calculator - Dropdowns'!$D$6,$C1013&amp;": "&amp;A1013,"")))</f>
        <v>BEng Civil Engineering with Year in Industry: UFN4ECSECS15</v>
      </c>
      <c r="I1013" s="17" t="str">
        <f>IF(Table1[[#This Row],[Department]]="","",IF('Calculator - Dropdowns'!$D$5="Postgraduate Taught or Undergraduate",$B1013,IF($B1013='Calculator - Dropdowns'!$D$5,$B1013,"")))</f>
        <v>Undergraduate</v>
      </c>
      <c r="J1013" s="17" t="str">
        <f>IF(Table1[[#This Row],[Faculty]]="","",IF('Calculator - Dropdowns'!$D$4="Department",$D1013,IF($D1013='Calculator - Dropdowns'!$D$4,$D1013,"")))</f>
        <v>Engineering</v>
      </c>
      <c r="K1013" s="17" t="str">
        <f>IF('Calculator - Dropdowns'!$D$3="Faculty",$E1013,IF('Calculator - Dropdowns'!$D$3=E1013,E1013,""))</f>
        <v>Faculty of Environment, Science and Economy</v>
      </c>
    </row>
    <row r="1014" spans="1:11" ht="25.5" x14ac:dyDescent="0.2">
      <c r="A1014" s="11" t="s">
        <v>1624</v>
      </c>
      <c r="B1014" s="11" t="s">
        <v>31936</v>
      </c>
      <c r="C1014" s="11" t="s">
        <v>1625</v>
      </c>
      <c r="D1014" s="11" t="s">
        <v>409</v>
      </c>
      <c r="E1014" s="11" t="s">
        <v>82</v>
      </c>
      <c r="H1014" s="17" t="str">
        <f>IF(Table1[[#This Row],[Undergraduate or Postgraduate]]="","",IF('Calculator - Dropdowns'!$D$6="Programme",$C1014&amp;": "&amp;A1014,IF($C1014&amp;": "&amp;A1014='Calculator - Dropdowns'!$D$6,$C1014&amp;": "&amp;A1014,"")))</f>
        <v>BEng Engineering and Entrepreneurship with Year in Industry: UFN4ECSECS16</v>
      </c>
      <c r="I1014" s="17" t="str">
        <f>IF(Table1[[#This Row],[Department]]="","",IF('Calculator - Dropdowns'!$D$5="Postgraduate Taught or Undergraduate",$B1014,IF($B1014='Calculator - Dropdowns'!$D$5,$B1014,"")))</f>
        <v>Undergraduate</v>
      </c>
      <c r="J1014" s="17" t="str">
        <f>IF(Table1[[#This Row],[Faculty]]="","",IF('Calculator - Dropdowns'!$D$4="Department",$D1014,IF($D1014='Calculator - Dropdowns'!$D$4,$D1014,"")))</f>
        <v>Engineering</v>
      </c>
      <c r="K1014" s="17" t="str">
        <f>IF('Calculator - Dropdowns'!$D$3="Faculty",$E1014,IF('Calculator - Dropdowns'!$D$3=E1014,E1014,""))</f>
        <v>Faculty of Environment, Science and Economy</v>
      </c>
    </row>
    <row r="1015" spans="1:11" ht="25.5" x14ac:dyDescent="0.2">
      <c r="A1015" s="11" t="s">
        <v>1680</v>
      </c>
      <c r="B1015" s="11" t="s">
        <v>31936</v>
      </c>
      <c r="C1015" s="11" t="s">
        <v>1681</v>
      </c>
      <c r="D1015" s="11" t="s">
        <v>409</v>
      </c>
      <c r="E1015" s="11" t="s">
        <v>82</v>
      </c>
      <c r="H1015" s="17" t="str">
        <f>IF(Table1[[#This Row],[Undergraduate or Postgraduate]]="","",IF('Calculator - Dropdowns'!$D$6="Programme",$C1015&amp;": "&amp;A1015,IF($C1015&amp;": "&amp;A1015='Calculator - Dropdowns'!$D$6,$C1015&amp;": "&amp;A1015,"")))</f>
        <v>BSc Sustainable Energy Futures with Industrial Placement - Cornwall: UFS4ECSECSCA</v>
      </c>
      <c r="I1015" s="17" t="str">
        <f>IF(Table1[[#This Row],[Department]]="","",IF('Calculator - Dropdowns'!$D$5="Postgraduate Taught or Undergraduate",$B1015,IF($B1015='Calculator - Dropdowns'!$D$5,$B1015,"")))</f>
        <v>Undergraduate</v>
      </c>
      <c r="J1015" s="17" t="str">
        <f>IF(Table1[[#This Row],[Faculty]]="","",IF('Calculator - Dropdowns'!$D$4="Department",$D1015,IF($D1015='Calculator - Dropdowns'!$D$4,$D1015,"")))</f>
        <v>Engineering</v>
      </c>
      <c r="K1015" s="17" t="str">
        <f>IF('Calculator - Dropdowns'!$D$3="Faculty",$E1015,IF('Calculator - Dropdowns'!$D$3=E1015,E1015,""))</f>
        <v>Faculty of Environment, Science and Economy</v>
      </c>
    </row>
    <row r="1016" spans="1:11" ht="25.5" x14ac:dyDescent="0.2">
      <c r="A1016" s="11" t="s">
        <v>1682</v>
      </c>
      <c r="B1016" s="11" t="s">
        <v>31936</v>
      </c>
      <c r="C1016" s="11" t="s">
        <v>1683</v>
      </c>
      <c r="D1016" s="11" t="s">
        <v>409</v>
      </c>
      <c r="E1016" s="11" t="s">
        <v>82</v>
      </c>
      <c r="H1016" s="17" t="str">
        <f>IF(Table1[[#This Row],[Undergraduate or Postgraduate]]="","",IF('Calculator - Dropdowns'!$D$6="Programme",$C1016&amp;": "&amp;A1016,IF($C1016&amp;": "&amp;A1016='Calculator - Dropdowns'!$D$6,$C1016&amp;": "&amp;A1016,"")))</f>
        <v>BSc Sustainable Energy Futures with Study Abroad - Cornwall: UFS4ECSECSCB</v>
      </c>
      <c r="I1016" s="17" t="str">
        <f>IF(Table1[[#This Row],[Department]]="","",IF('Calculator - Dropdowns'!$D$5="Postgraduate Taught or Undergraduate",$B1016,IF($B1016='Calculator - Dropdowns'!$D$5,$B1016,"")))</f>
        <v>Undergraduate</v>
      </c>
      <c r="J1016" s="17" t="str">
        <f>IF(Table1[[#This Row],[Faculty]]="","",IF('Calculator - Dropdowns'!$D$4="Department",$D1016,IF($D1016='Calculator - Dropdowns'!$D$4,$D1016,"")))</f>
        <v>Engineering</v>
      </c>
      <c r="K1016" s="17" t="str">
        <f>IF('Calculator - Dropdowns'!$D$3="Faculty",$E1016,IF('Calculator - Dropdowns'!$D$3=E1016,E1016,""))</f>
        <v>Faculty of Environment, Science and Economy</v>
      </c>
    </row>
    <row r="1017" spans="1:11" x14ac:dyDescent="0.2">
      <c r="A1017" s="11" t="s">
        <v>1854</v>
      </c>
      <c r="B1017" s="11" t="s">
        <v>31936</v>
      </c>
      <c r="C1017" s="11" t="s">
        <v>1855</v>
      </c>
      <c r="D1017" s="11" t="s">
        <v>32190</v>
      </c>
      <c r="E1017" s="11" t="s">
        <v>82</v>
      </c>
      <c r="H1017" s="17" t="str">
        <f>IF(Table1[[#This Row],[Undergraduate or Postgraduate]]="","",IF('Calculator - Dropdowns'!$D$6="Programme",$C1017&amp;": "&amp;A1017,IF($C1017&amp;": "&amp;A1017='Calculator - Dropdowns'!$D$6,$C1017&amp;": "&amp;A1017,"")))</f>
        <v>BSc Finance with Industrial Experience: UFS4SBESBE59</v>
      </c>
      <c r="I1017" s="17" t="str">
        <f>IF(Table1[[#This Row],[Department]]="","",IF('Calculator - Dropdowns'!$D$5="Postgraduate Taught or Undergraduate",$B1017,IF($B1017='Calculator - Dropdowns'!$D$5,$B1017,"")))</f>
        <v>Undergraduate</v>
      </c>
      <c r="J1017" s="17" t="str">
        <f>IF(Table1[[#This Row],[Faculty]]="","",IF('Calculator - Dropdowns'!$D$4="Department",$D1017,IF($D1017='Calculator - Dropdowns'!$D$4,$D1017,"")))</f>
        <v>Centre for Finance and Investment (Xfi)</v>
      </c>
      <c r="K1017" s="17" t="str">
        <f>IF('Calculator - Dropdowns'!$D$3="Faculty",$E1017,IF('Calculator - Dropdowns'!$D$3=E1017,E1017,""))</f>
        <v>Faculty of Environment, Science and Economy</v>
      </c>
    </row>
    <row r="1018" spans="1:11" ht="25.5" x14ac:dyDescent="0.2">
      <c r="A1018" s="11" t="s">
        <v>1856</v>
      </c>
      <c r="B1018" s="11" t="s">
        <v>31936</v>
      </c>
      <c r="C1018" s="11" t="s">
        <v>1857</v>
      </c>
      <c r="D1018" s="11" t="s">
        <v>32190</v>
      </c>
      <c r="E1018" s="11" t="s">
        <v>82</v>
      </c>
      <c r="H1018" s="17" t="str">
        <f>IF(Table1[[#This Row],[Undergraduate or Postgraduate]]="","",IF('Calculator - Dropdowns'!$D$6="Programme",$C1018&amp;": "&amp;A1018,IF($C1018&amp;": "&amp;A1018='Calculator - Dropdowns'!$D$6,$C1018&amp;": "&amp;A1018,"")))</f>
        <v>BSc Finance: Investment Banking with Industrial Experience: UFS4SBESBE60</v>
      </c>
      <c r="I1018" s="17" t="str">
        <f>IF(Table1[[#This Row],[Department]]="","",IF('Calculator - Dropdowns'!$D$5="Postgraduate Taught or Undergraduate",$B1018,IF($B1018='Calculator - Dropdowns'!$D$5,$B1018,"")))</f>
        <v>Undergraduate</v>
      </c>
      <c r="J1018" s="17" t="str">
        <f>IF(Table1[[#This Row],[Faculty]]="","",IF('Calculator - Dropdowns'!$D$4="Department",$D1018,IF($D1018='Calculator - Dropdowns'!$D$4,$D1018,"")))</f>
        <v>Centre for Finance and Investment (Xfi)</v>
      </c>
      <c r="K1018" s="17" t="str">
        <f>IF('Calculator - Dropdowns'!$D$3="Faculty",$E1018,IF('Calculator - Dropdowns'!$D$3=E1018,E1018,""))</f>
        <v>Faculty of Environment, Science and Economy</v>
      </c>
    </row>
    <row r="1019" spans="1:11" ht="25.5" x14ac:dyDescent="0.2">
      <c r="A1019" s="11" t="s">
        <v>1858</v>
      </c>
      <c r="B1019" s="11" t="s">
        <v>31936</v>
      </c>
      <c r="C1019" s="11" t="s">
        <v>1859</v>
      </c>
      <c r="D1019" s="11" t="s">
        <v>32190</v>
      </c>
      <c r="E1019" s="11" t="s">
        <v>82</v>
      </c>
      <c r="H1019" s="17" t="str">
        <f>IF(Table1[[#This Row],[Undergraduate or Postgraduate]]="","",IF('Calculator - Dropdowns'!$D$6="Programme",$C1019&amp;": "&amp;A1019,IF($C1019&amp;": "&amp;A1019='Calculator - Dropdowns'!$D$6,$C1019&amp;": "&amp;A1019,"")))</f>
        <v>BSc Finance: Business Management with Industrial Experience: UFS4SBESBE61</v>
      </c>
      <c r="I1019" s="17" t="str">
        <f>IF(Table1[[#This Row],[Department]]="","",IF('Calculator - Dropdowns'!$D$5="Postgraduate Taught or Undergraduate",$B1019,IF($B1019='Calculator - Dropdowns'!$D$5,$B1019,"")))</f>
        <v>Undergraduate</v>
      </c>
      <c r="J1019" s="17" t="str">
        <f>IF(Table1[[#This Row],[Faculty]]="","",IF('Calculator - Dropdowns'!$D$4="Department",$D1019,IF($D1019='Calculator - Dropdowns'!$D$4,$D1019,"")))</f>
        <v>Centre for Finance and Investment (Xfi)</v>
      </c>
      <c r="K1019" s="17" t="str">
        <f>IF('Calculator - Dropdowns'!$D$3="Faculty",$E1019,IF('Calculator - Dropdowns'!$D$3=E1019,E1019,""))</f>
        <v>Faculty of Environment, Science and Economy</v>
      </c>
    </row>
    <row r="1020" spans="1:11" x14ac:dyDescent="0.2">
      <c r="A1020" s="11" t="s">
        <v>1860</v>
      </c>
      <c r="B1020" s="11" t="s">
        <v>31936</v>
      </c>
      <c r="C1020" s="11" t="s">
        <v>1861</v>
      </c>
      <c r="D1020" s="11" t="s">
        <v>32190</v>
      </c>
      <c r="E1020" s="11" t="s">
        <v>82</v>
      </c>
      <c r="H1020" s="17" t="str">
        <f>IF(Table1[[#This Row],[Undergraduate or Postgraduate]]="","",IF('Calculator - Dropdowns'!$D$6="Programme",$C1020&amp;": "&amp;A1020,IF($C1020&amp;": "&amp;A1020='Calculator - Dropdowns'!$D$6,$C1020&amp;": "&amp;A1020,"")))</f>
        <v>BSc Finance: Data Science with Industrial Experience: UFS4SBESBE62</v>
      </c>
      <c r="I1020" s="17" t="str">
        <f>IF(Table1[[#This Row],[Department]]="","",IF('Calculator - Dropdowns'!$D$5="Postgraduate Taught or Undergraduate",$B1020,IF($B1020='Calculator - Dropdowns'!$D$5,$B1020,"")))</f>
        <v>Undergraduate</v>
      </c>
      <c r="J1020" s="17" t="str">
        <f>IF(Table1[[#This Row],[Faculty]]="","",IF('Calculator - Dropdowns'!$D$4="Department",$D1020,IF($D1020='Calculator - Dropdowns'!$D$4,$D1020,"")))</f>
        <v>Centre for Finance and Investment (Xfi)</v>
      </c>
      <c r="K1020" s="17" t="str">
        <f>IF('Calculator - Dropdowns'!$D$3="Faculty",$E1020,IF('Calculator - Dropdowns'!$D$3=E1020,E1020,""))</f>
        <v>Faculty of Environment, Science and Economy</v>
      </c>
    </row>
    <row r="1021" spans="1:11" x14ac:dyDescent="0.2">
      <c r="A1021" s="11" t="s">
        <v>1862</v>
      </c>
      <c r="B1021" s="11" t="s">
        <v>31936</v>
      </c>
      <c r="C1021" s="11" t="s">
        <v>1863</v>
      </c>
      <c r="D1021" s="11" t="s">
        <v>32190</v>
      </c>
      <c r="E1021" s="11" t="s">
        <v>82</v>
      </c>
      <c r="H1021" s="17" t="str">
        <f>IF(Table1[[#This Row],[Undergraduate or Postgraduate]]="","",IF('Calculator - Dropdowns'!$D$6="Programme",$C1021&amp;": "&amp;A1021,IF($C1021&amp;": "&amp;A1021='Calculator - Dropdowns'!$D$6,$C1021&amp;": "&amp;A1021,"")))</f>
        <v>BSc Finance with Year Abroad: UFS4SBESBE63</v>
      </c>
      <c r="I1021" s="17" t="str">
        <f>IF(Table1[[#This Row],[Department]]="","",IF('Calculator - Dropdowns'!$D$5="Postgraduate Taught or Undergraduate",$B1021,IF($B1021='Calculator - Dropdowns'!$D$5,$B1021,"")))</f>
        <v>Undergraduate</v>
      </c>
      <c r="J1021" s="17" t="str">
        <f>IF(Table1[[#This Row],[Faculty]]="","",IF('Calculator - Dropdowns'!$D$4="Department",$D1021,IF($D1021='Calculator - Dropdowns'!$D$4,$D1021,"")))</f>
        <v>Centre for Finance and Investment (Xfi)</v>
      </c>
      <c r="K1021" s="17" t="str">
        <f>IF('Calculator - Dropdowns'!$D$3="Faculty",$E1021,IF('Calculator - Dropdowns'!$D$3=E1021,E1021,""))</f>
        <v>Faculty of Environment, Science and Economy</v>
      </c>
    </row>
    <row r="1022" spans="1:11" x14ac:dyDescent="0.2">
      <c r="A1022" s="11" t="s">
        <v>1864</v>
      </c>
      <c r="B1022" s="11" t="s">
        <v>31936</v>
      </c>
      <c r="C1022" s="11" t="s">
        <v>1865</v>
      </c>
      <c r="D1022" s="11" t="s">
        <v>32190</v>
      </c>
      <c r="E1022" s="11" t="s">
        <v>82</v>
      </c>
      <c r="H1022" s="17" t="str">
        <f>IF(Table1[[#This Row],[Undergraduate or Postgraduate]]="","",IF('Calculator - Dropdowns'!$D$6="Programme",$C1022&amp;": "&amp;A1022,IF($C1022&amp;": "&amp;A1022='Calculator - Dropdowns'!$D$6,$C1022&amp;": "&amp;A1022,"")))</f>
        <v>BSc Finance: Investment Banking with Year Abroad: UFS4SBESBE64</v>
      </c>
      <c r="I1022" s="17" t="str">
        <f>IF(Table1[[#This Row],[Department]]="","",IF('Calculator - Dropdowns'!$D$5="Postgraduate Taught or Undergraduate",$B1022,IF($B1022='Calculator - Dropdowns'!$D$5,$B1022,"")))</f>
        <v>Undergraduate</v>
      </c>
      <c r="J1022" s="17" t="str">
        <f>IF(Table1[[#This Row],[Faculty]]="","",IF('Calculator - Dropdowns'!$D$4="Department",$D1022,IF($D1022='Calculator - Dropdowns'!$D$4,$D1022,"")))</f>
        <v>Centre for Finance and Investment (Xfi)</v>
      </c>
      <c r="K1022" s="17" t="str">
        <f>IF('Calculator - Dropdowns'!$D$3="Faculty",$E1022,IF('Calculator - Dropdowns'!$D$3=E1022,E1022,""))</f>
        <v>Faculty of Environment, Science and Economy</v>
      </c>
    </row>
    <row r="1023" spans="1:11" x14ac:dyDescent="0.2">
      <c r="A1023" s="11" t="s">
        <v>1866</v>
      </c>
      <c r="B1023" s="11" t="s">
        <v>31936</v>
      </c>
      <c r="C1023" s="11" t="s">
        <v>1867</v>
      </c>
      <c r="D1023" s="11" t="s">
        <v>32190</v>
      </c>
      <c r="E1023" s="11" t="s">
        <v>82</v>
      </c>
      <c r="H1023" s="17" t="str">
        <f>IF(Table1[[#This Row],[Undergraduate or Postgraduate]]="","",IF('Calculator - Dropdowns'!$D$6="Programme",$C1023&amp;": "&amp;A1023,IF($C1023&amp;": "&amp;A1023='Calculator - Dropdowns'!$D$6,$C1023&amp;": "&amp;A1023,"")))</f>
        <v>BSc Finance: Business Management with Year Abroad: UFS4SBESBE65</v>
      </c>
      <c r="I1023" s="17" t="str">
        <f>IF(Table1[[#This Row],[Department]]="","",IF('Calculator - Dropdowns'!$D$5="Postgraduate Taught or Undergraduate",$B1023,IF($B1023='Calculator - Dropdowns'!$D$5,$B1023,"")))</f>
        <v>Undergraduate</v>
      </c>
      <c r="J1023" s="17" t="str">
        <f>IF(Table1[[#This Row],[Faculty]]="","",IF('Calculator - Dropdowns'!$D$4="Department",$D1023,IF($D1023='Calculator - Dropdowns'!$D$4,$D1023,"")))</f>
        <v>Centre for Finance and Investment (Xfi)</v>
      </c>
      <c r="K1023" s="17" t="str">
        <f>IF('Calculator - Dropdowns'!$D$3="Faculty",$E1023,IF('Calculator - Dropdowns'!$D$3=E1023,E1023,""))</f>
        <v>Faculty of Environment, Science and Economy</v>
      </c>
    </row>
    <row r="1024" spans="1:11" x14ac:dyDescent="0.2">
      <c r="A1024" s="11" t="s">
        <v>1868</v>
      </c>
      <c r="B1024" s="11" t="s">
        <v>31936</v>
      </c>
      <c r="C1024" s="11" t="s">
        <v>1869</v>
      </c>
      <c r="D1024" s="11" t="s">
        <v>32190</v>
      </c>
      <c r="E1024" s="11" t="s">
        <v>82</v>
      </c>
      <c r="H1024" s="17" t="str">
        <f>IF(Table1[[#This Row],[Undergraduate or Postgraduate]]="","",IF('Calculator - Dropdowns'!$D$6="Programme",$C1024&amp;": "&amp;A1024,IF($C1024&amp;": "&amp;A1024='Calculator - Dropdowns'!$D$6,$C1024&amp;": "&amp;A1024,"")))</f>
        <v>BSc Finance: Data Science with Year Abroad: UFS4SBESBE66</v>
      </c>
      <c r="I1024" s="17" t="str">
        <f>IF(Table1[[#This Row],[Department]]="","",IF('Calculator - Dropdowns'!$D$5="Postgraduate Taught or Undergraduate",$B1024,IF($B1024='Calculator - Dropdowns'!$D$5,$B1024,"")))</f>
        <v>Undergraduate</v>
      </c>
      <c r="J1024" s="17" t="str">
        <f>IF(Table1[[#This Row],[Faculty]]="","",IF('Calculator - Dropdowns'!$D$4="Department",$D1024,IF($D1024='Calculator - Dropdowns'!$D$4,$D1024,"")))</f>
        <v>Centre for Finance and Investment (Xfi)</v>
      </c>
      <c r="K1024" s="17" t="str">
        <f>IF('Calculator - Dropdowns'!$D$3="Faculty",$E1024,IF('Calculator - Dropdowns'!$D$3=E1024,E1024,""))</f>
        <v>Faculty of Environment, Science and Economy</v>
      </c>
    </row>
    <row r="1025" spans="1:11" x14ac:dyDescent="0.2">
      <c r="A1025" s="11" t="s">
        <v>33910</v>
      </c>
      <c r="B1025" s="11" t="s">
        <v>31936</v>
      </c>
      <c r="C1025" s="11" t="s">
        <v>33911</v>
      </c>
      <c r="D1025" s="11" t="s">
        <v>32190</v>
      </c>
      <c r="E1025" s="11" t="s">
        <v>82</v>
      </c>
      <c r="H1025" s="17" t="str">
        <f>IF(Table1[[#This Row],[Undergraduate or Postgraduate]]="","",IF('Calculator - Dropdowns'!$D$6="Programme",$C1025&amp;": "&amp;A1025,IF($C1025&amp;": "&amp;A1025='Calculator - Dropdowns'!$D$6,$C1025&amp;": "&amp;A1025,"")))</f>
        <v>BSc Finance Studies with Industrial Experience: UFS4SBESBE71</v>
      </c>
      <c r="I1025" s="17" t="str">
        <f>IF(Table1[[#This Row],[Department]]="","",IF('Calculator - Dropdowns'!$D$5="Postgraduate Taught or Undergraduate",$B1025,IF($B1025='Calculator - Dropdowns'!$D$5,$B1025,"")))</f>
        <v>Undergraduate</v>
      </c>
      <c r="J1025" s="17" t="str">
        <f>IF(Table1[[#This Row],[Faculty]]="","",IF('Calculator - Dropdowns'!$D$4="Department",$D1025,IF($D1025='Calculator - Dropdowns'!$D$4,$D1025,"")))</f>
        <v>Centre for Finance and Investment (Xfi)</v>
      </c>
      <c r="K1025" s="17" t="str">
        <f>IF('Calculator - Dropdowns'!$D$3="Faculty",$E1025,IF('Calculator - Dropdowns'!$D$3=E1025,E1025,""))</f>
        <v>Faculty of Environment, Science and Economy</v>
      </c>
    </row>
    <row r="1026" spans="1:11" x14ac:dyDescent="0.2">
      <c r="A1026" s="11" t="s">
        <v>33912</v>
      </c>
      <c r="B1026" s="11" t="s">
        <v>31936</v>
      </c>
      <c r="C1026" s="11" t="s">
        <v>33913</v>
      </c>
      <c r="D1026" s="11" t="s">
        <v>32190</v>
      </c>
      <c r="E1026" s="11" t="s">
        <v>82</v>
      </c>
      <c r="H1026" s="17" t="str">
        <f>IF(Table1[[#This Row],[Undergraduate or Postgraduate]]="","",IF('Calculator - Dropdowns'!$D$6="Programme",$C1026&amp;": "&amp;A1026,IF($C1026&amp;": "&amp;A1026='Calculator - Dropdowns'!$D$6,$C1026&amp;": "&amp;A1026,"")))</f>
        <v>BSc Finance Studies with Year Abroad: UFS4SBESBE72</v>
      </c>
      <c r="I1026" s="17" t="str">
        <f>IF(Table1[[#This Row],[Department]]="","",IF('Calculator - Dropdowns'!$D$5="Postgraduate Taught or Undergraduate",$B1026,IF($B1026='Calculator - Dropdowns'!$D$5,$B1026,"")))</f>
        <v>Undergraduate</v>
      </c>
      <c r="J1026" s="17" t="str">
        <f>IF(Table1[[#This Row],[Faculty]]="","",IF('Calculator - Dropdowns'!$D$4="Department",$D1026,IF($D1026='Calculator - Dropdowns'!$D$4,$D1026,"")))</f>
        <v>Centre for Finance and Investment (Xfi)</v>
      </c>
      <c r="K1026" s="17" t="str">
        <f>IF('Calculator - Dropdowns'!$D$3="Faculty",$E1026,IF('Calculator - Dropdowns'!$D$3=E1026,E1026,""))</f>
        <v>Faculty of Environment, Science and Economy</v>
      </c>
    </row>
    <row r="1027" spans="1:11" x14ac:dyDescent="0.2">
      <c r="A1027" s="11" t="s">
        <v>1389</v>
      </c>
      <c r="B1027" s="11" t="s">
        <v>31936</v>
      </c>
      <c r="C1027" s="11" t="s">
        <v>1390</v>
      </c>
      <c r="D1027" s="11" t="s">
        <v>316</v>
      </c>
      <c r="E1027" s="11" t="s">
        <v>82</v>
      </c>
      <c r="H1027" s="17" t="str">
        <f>IF(Table1[[#This Row],[Undergraduate or Postgraduate]]="","",IF('Calculator - Dropdowns'!$D$6="Programme",$C1027&amp;": "&amp;A1027,IF($C1027&amp;": "&amp;A1027='Calculator - Dropdowns'!$D$6,$C1027&amp;": "&amp;A1027,"")))</f>
        <v>BA Geography with European Study: UFA4GOAGOA04</v>
      </c>
      <c r="I1027" s="17" t="str">
        <f>IF(Table1[[#This Row],[Department]]="","",IF('Calculator - Dropdowns'!$D$5="Postgraduate Taught or Undergraduate",$B1027,IF($B1027='Calculator - Dropdowns'!$D$5,$B1027,"")))</f>
        <v>Undergraduate</v>
      </c>
      <c r="J1027" s="17" t="str">
        <f>IF(Table1[[#This Row],[Faculty]]="","",IF('Calculator - Dropdowns'!$D$4="Department",$D1027,IF($D1027='Calculator - Dropdowns'!$D$4,$D1027,"")))</f>
        <v>Human Geography</v>
      </c>
      <c r="K1027" s="17" t="str">
        <f>IF('Calculator - Dropdowns'!$D$3="Faculty",$E1027,IF('Calculator - Dropdowns'!$D$3=E1027,E1027,""))</f>
        <v>Faculty of Environment, Science and Economy</v>
      </c>
    </row>
    <row r="1028" spans="1:11" x14ac:dyDescent="0.2">
      <c r="A1028" s="11" t="s">
        <v>1391</v>
      </c>
      <c r="B1028" s="11" t="s">
        <v>31936</v>
      </c>
      <c r="C1028" s="11" t="s">
        <v>1392</v>
      </c>
      <c r="D1028" s="11" t="s">
        <v>316</v>
      </c>
      <c r="E1028" s="11" t="s">
        <v>82</v>
      </c>
      <c r="H1028" s="17" t="str">
        <f>IF(Table1[[#This Row],[Undergraduate or Postgraduate]]="","",IF('Calculator - Dropdowns'!$D$6="Programme",$C1028&amp;": "&amp;A1028,IF($C1028&amp;": "&amp;A1028='Calculator - Dropdowns'!$D$6,$C1028&amp;": "&amp;A1028,"")))</f>
        <v>BA Geography with Study Abroad: UFA4GOAGOA06</v>
      </c>
      <c r="I1028" s="17" t="str">
        <f>IF(Table1[[#This Row],[Department]]="","",IF('Calculator - Dropdowns'!$D$5="Postgraduate Taught or Undergraduate",$B1028,IF($B1028='Calculator - Dropdowns'!$D$5,$B1028,"")))</f>
        <v>Undergraduate</v>
      </c>
      <c r="J1028" s="17" t="str">
        <f>IF(Table1[[#This Row],[Faculty]]="","",IF('Calculator - Dropdowns'!$D$4="Department",$D1028,IF($D1028='Calculator - Dropdowns'!$D$4,$D1028,"")))</f>
        <v>Human Geography</v>
      </c>
      <c r="K1028" s="17" t="str">
        <f>IF('Calculator - Dropdowns'!$D$3="Faculty",$E1028,IF('Calculator - Dropdowns'!$D$3=E1028,E1028,""))</f>
        <v>Faculty of Environment, Science and Economy</v>
      </c>
    </row>
    <row r="1029" spans="1:11" x14ac:dyDescent="0.2">
      <c r="A1029" s="11" t="s">
        <v>1397</v>
      </c>
      <c r="B1029" s="11" t="s">
        <v>31936</v>
      </c>
      <c r="C1029" s="11" t="s">
        <v>1398</v>
      </c>
      <c r="D1029" s="11" t="s">
        <v>316</v>
      </c>
      <c r="E1029" s="11" t="s">
        <v>82</v>
      </c>
      <c r="H1029" s="17" t="str">
        <f>IF(Table1[[#This Row],[Undergraduate or Postgraduate]]="","",IF('Calculator - Dropdowns'!$D$6="Programme",$C1029&amp;": "&amp;A1029,IF($C1029&amp;": "&amp;A1029='Calculator - Dropdowns'!$D$6,$C1029&amp;": "&amp;A1029,"")))</f>
        <v>BA Geography with Professional Placement: UFA4GOAGOA10</v>
      </c>
      <c r="I1029" s="17" t="str">
        <f>IF(Table1[[#This Row],[Department]]="","",IF('Calculator - Dropdowns'!$D$5="Postgraduate Taught or Undergraduate",$B1029,IF($B1029='Calculator - Dropdowns'!$D$5,$B1029,"")))</f>
        <v>Undergraduate</v>
      </c>
      <c r="J1029" s="17" t="str">
        <f>IF(Table1[[#This Row],[Faculty]]="","",IF('Calculator - Dropdowns'!$D$4="Department",$D1029,IF($D1029='Calculator - Dropdowns'!$D$4,$D1029,"")))</f>
        <v>Human Geography</v>
      </c>
      <c r="K1029" s="17" t="str">
        <f>IF('Calculator - Dropdowns'!$D$3="Faculty",$E1029,IF('Calculator - Dropdowns'!$D$3=E1029,E1029,""))</f>
        <v>Faculty of Environment, Science and Economy</v>
      </c>
    </row>
    <row r="1030" spans="1:11" x14ac:dyDescent="0.2">
      <c r="A1030" s="11" t="s">
        <v>1572</v>
      </c>
      <c r="B1030" s="11" t="s">
        <v>31936</v>
      </c>
      <c r="C1030" s="11" t="s">
        <v>1573</v>
      </c>
      <c r="D1030" s="11" t="s">
        <v>32279</v>
      </c>
      <c r="E1030" s="11" t="s">
        <v>82</v>
      </c>
      <c r="H1030" s="17" t="str">
        <f>IF(Table1[[#This Row],[Undergraduate or Postgraduate]]="","",IF('Calculator - Dropdowns'!$D$6="Programme",$C1030&amp;": "&amp;A1030,IF($C1030&amp;": "&amp;A1030='Calculator - Dropdowns'!$D$6,$C1030&amp;": "&amp;A1030,"")))</f>
        <v>BA Business Studies with European Study: UFA4SBESBE16</v>
      </c>
      <c r="I1030" s="17" t="str">
        <f>IF(Table1[[#This Row],[Department]]="","",IF('Calculator - Dropdowns'!$D$5="Postgraduate Taught or Undergraduate",$B1030,IF($B1030='Calculator - Dropdowns'!$D$5,$B1030,"")))</f>
        <v>Undergraduate</v>
      </c>
      <c r="J1030" s="17" t="str">
        <f>IF(Table1[[#This Row],[Faculty]]="","",IF('Calculator - Dropdowns'!$D$4="Department",$D1030,IF($D1030='Calculator - Dropdowns'!$D$4,$D1030,"")))</f>
        <v>Organisational Behaviour and HRM</v>
      </c>
      <c r="K1030" s="17" t="str">
        <f>IF('Calculator - Dropdowns'!$D$3="Faculty",$E1030,IF('Calculator - Dropdowns'!$D$3=E1030,E1030,""))</f>
        <v>Faculty of Environment, Science and Economy</v>
      </c>
    </row>
    <row r="1031" spans="1:11" x14ac:dyDescent="0.2">
      <c r="A1031" s="11" t="s">
        <v>1576</v>
      </c>
      <c r="B1031" s="11" t="s">
        <v>31936</v>
      </c>
      <c r="C1031" s="11" t="s">
        <v>1577</v>
      </c>
      <c r="D1031" s="11" t="s">
        <v>32279</v>
      </c>
      <c r="E1031" s="11" t="s">
        <v>82</v>
      </c>
      <c r="H1031" s="17" t="str">
        <f>IF(Table1[[#This Row],[Undergraduate or Postgraduate]]="","",IF('Calculator - Dropdowns'!$D$6="Programme",$C1031&amp;": "&amp;A1031,IF($C1031&amp;": "&amp;A1031='Calculator - Dropdowns'!$D$6,$C1031&amp;": "&amp;A1031,"")))</f>
        <v>BA Business and Management with Industrial Experience: UFA4SBESBE44</v>
      </c>
      <c r="I1031" s="17" t="str">
        <f>IF(Table1[[#This Row],[Department]]="","",IF('Calculator - Dropdowns'!$D$5="Postgraduate Taught or Undergraduate",$B1031,IF($B1031='Calculator - Dropdowns'!$D$5,$B1031,"")))</f>
        <v>Undergraduate</v>
      </c>
      <c r="J1031" s="17" t="str">
        <f>IF(Table1[[#This Row],[Faculty]]="","",IF('Calculator - Dropdowns'!$D$4="Department",$D1031,IF($D1031='Calculator - Dropdowns'!$D$4,$D1031,"")))</f>
        <v>Organisational Behaviour and HRM</v>
      </c>
      <c r="K1031" s="17" t="str">
        <f>IF('Calculator - Dropdowns'!$D$3="Faculty",$E1031,IF('Calculator - Dropdowns'!$D$3=E1031,E1031,""))</f>
        <v>Faculty of Environment, Science and Economy</v>
      </c>
    </row>
    <row r="1032" spans="1:11" x14ac:dyDescent="0.2">
      <c r="A1032" s="11" t="s">
        <v>1580</v>
      </c>
      <c r="B1032" s="11" t="s">
        <v>31936</v>
      </c>
      <c r="C1032" s="11" t="s">
        <v>1581</v>
      </c>
      <c r="D1032" s="11" t="s">
        <v>32279</v>
      </c>
      <c r="E1032" s="11" t="s">
        <v>82</v>
      </c>
      <c r="H1032" s="17" t="str">
        <f>IF(Table1[[#This Row],[Undergraduate or Postgraduate]]="","",IF('Calculator - Dropdowns'!$D$6="Programme",$C1032&amp;": "&amp;A1032,IF($C1032&amp;": "&amp;A1032='Calculator - Dropdowns'!$D$6,$C1032&amp;": "&amp;A1032,"")))</f>
        <v>BA Business Studies with Industrial Experience: UFA4SBESBE55</v>
      </c>
      <c r="I1032" s="17" t="str">
        <f>IF(Table1[[#This Row],[Department]]="","",IF('Calculator - Dropdowns'!$D$5="Postgraduate Taught or Undergraduate",$B1032,IF($B1032='Calculator - Dropdowns'!$D$5,$B1032,"")))</f>
        <v>Undergraduate</v>
      </c>
      <c r="J1032" s="17" t="str">
        <f>IF(Table1[[#This Row],[Faculty]]="","",IF('Calculator - Dropdowns'!$D$4="Department",$D1032,IF($D1032='Calculator - Dropdowns'!$D$4,$D1032,"")))</f>
        <v>Organisational Behaviour and HRM</v>
      </c>
      <c r="K1032" s="17" t="str">
        <f>IF('Calculator - Dropdowns'!$D$3="Faculty",$E1032,IF('Calculator - Dropdowns'!$D$3=E1032,E1032,""))</f>
        <v>Faculty of Environment, Science and Economy</v>
      </c>
    </row>
    <row r="1033" spans="1:11" ht="25.5" x14ac:dyDescent="0.2">
      <c r="A1033" s="11" t="s">
        <v>1832</v>
      </c>
      <c r="B1033" s="11" t="s">
        <v>31936</v>
      </c>
      <c r="C1033" s="11" t="s">
        <v>1833</v>
      </c>
      <c r="D1033" s="11" t="s">
        <v>32279</v>
      </c>
      <c r="E1033" s="11" t="s">
        <v>82</v>
      </c>
      <c r="H1033" s="17" t="str">
        <f>IF(Table1[[#This Row],[Undergraduate or Postgraduate]]="","",IF('Calculator - Dropdowns'!$D$6="Programme",$C1033&amp;": "&amp;A1033,IF($C1033&amp;": "&amp;A1033='Calculator - Dropdowns'!$D$6,$C1033&amp;": "&amp;A1033,"")))</f>
        <v>BSc Business and Management with Industrial Experience: UFS4SBESBE34</v>
      </c>
      <c r="I1033" s="17" t="str">
        <f>IF(Table1[[#This Row],[Department]]="","",IF('Calculator - Dropdowns'!$D$5="Postgraduate Taught or Undergraduate",$B1033,IF($B1033='Calculator - Dropdowns'!$D$5,$B1033,"")))</f>
        <v>Undergraduate</v>
      </c>
      <c r="J1033" s="17" t="str">
        <f>IF(Table1[[#This Row],[Faculty]]="","",IF('Calculator - Dropdowns'!$D$4="Department",$D1033,IF($D1033='Calculator - Dropdowns'!$D$4,$D1033,"")))</f>
        <v>Organisational Behaviour and HRM</v>
      </c>
      <c r="K1033" s="17" t="str">
        <f>IF('Calculator - Dropdowns'!$D$3="Faculty",$E1033,IF('Calculator - Dropdowns'!$D$3=E1033,E1033,""))</f>
        <v>Faculty of Environment, Science and Economy</v>
      </c>
    </row>
    <row r="1034" spans="1:11" x14ac:dyDescent="0.2">
      <c r="A1034" s="11" t="s">
        <v>1838</v>
      </c>
      <c r="B1034" s="11" t="s">
        <v>31936</v>
      </c>
      <c r="C1034" s="11" t="s">
        <v>1839</v>
      </c>
      <c r="D1034" s="11" t="s">
        <v>32279</v>
      </c>
      <c r="E1034" s="11" t="s">
        <v>82</v>
      </c>
      <c r="H1034" s="17" t="str">
        <f>IF(Table1[[#This Row],[Undergraduate or Postgraduate]]="","",IF('Calculator - Dropdowns'!$D$6="Programme",$C1034&amp;": "&amp;A1034,IF($C1034&amp;": "&amp;A1034='Calculator - Dropdowns'!$D$6,$C1034&amp;": "&amp;A1034,"")))</f>
        <v>BSc Business and Management with Year Abroad: UFS4SBESBE38</v>
      </c>
      <c r="I1034" s="17" t="str">
        <f>IF(Table1[[#This Row],[Department]]="","",IF('Calculator - Dropdowns'!$D$5="Postgraduate Taught or Undergraduate",$B1034,IF($B1034='Calculator - Dropdowns'!$D$5,$B1034,"")))</f>
        <v>Undergraduate</v>
      </c>
      <c r="J1034" s="17" t="str">
        <f>IF(Table1[[#This Row],[Faculty]]="","",IF('Calculator - Dropdowns'!$D$4="Department",$D1034,IF($D1034='Calculator - Dropdowns'!$D$4,$D1034,"")))</f>
        <v>Organisational Behaviour and HRM</v>
      </c>
      <c r="K1034" s="17" t="str">
        <f>IF('Calculator - Dropdowns'!$D$3="Faculty",$E1034,IF('Calculator - Dropdowns'!$D$3=E1034,E1034,""))</f>
        <v>Faculty of Environment, Science and Economy</v>
      </c>
    </row>
    <row r="1035" spans="1:11" x14ac:dyDescent="0.2">
      <c r="A1035" s="11" t="s">
        <v>1840</v>
      </c>
      <c r="B1035" s="11" t="s">
        <v>31936</v>
      </c>
      <c r="C1035" s="11" t="s">
        <v>1841</v>
      </c>
      <c r="D1035" s="11" t="s">
        <v>32279</v>
      </c>
      <c r="E1035" s="11" t="s">
        <v>82</v>
      </c>
      <c r="H1035" s="17" t="str">
        <f>IF(Table1[[#This Row],[Undergraduate or Postgraduate]]="","",IF('Calculator - Dropdowns'!$D$6="Programme",$C1035&amp;": "&amp;A1035,IF($C1035&amp;": "&amp;A1035='Calculator - Dropdowns'!$D$6,$C1035&amp;": "&amp;A1035,"")))</f>
        <v>BSc Business and Management with European Study: UFS4SBESBE39</v>
      </c>
      <c r="I1035" s="17" t="str">
        <f>IF(Table1[[#This Row],[Department]]="","",IF('Calculator - Dropdowns'!$D$5="Postgraduate Taught or Undergraduate",$B1035,IF($B1035='Calculator - Dropdowns'!$D$5,$B1035,"")))</f>
        <v>Undergraduate</v>
      </c>
      <c r="J1035" s="17" t="str">
        <f>IF(Table1[[#This Row],[Faculty]]="","",IF('Calculator - Dropdowns'!$D$4="Department",$D1035,IF($D1035='Calculator - Dropdowns'!$D$4,$D1035,"")))</f>
        <v>Organisational Behaviour and HRM</v>
      </c>
      <c r="K1035" s="17" t="str">
        <f>IF('Calculator - Dropdowns'!$D$3="Faculty",$E1035,IF('Calculator - Dropdowns'!$D$3=E1035,E1035,""))</f>
        <v>Faculty of Environment, Science and Economy</v>
      </c>
    </row>
    <row r="1036" spans="1:11" x14ac:dyDescent="0.2">
      <c r="A1036" s="11" t="s">
        <v>1844</v>
      </c>
      <c r="B1036" s="11" t="s">
        <v>31936</v>
      </c>
      <c r="C1036" s="11" t="s">
        <v>1845</v>
      </c>
      <c r="D1036" s="11" t="s">
        <v>32279</v>
      </c>
      <c r="E1036" s="11" t="s">
        <v>82</v>
      </c>
      <c r="H1036" s="17" t="str">
        <f>IF(Table1[[#This Row],[Undergraduate or Postgraduate]]="","",IF('Calculator - Dropdowns'!$D$6="Programme",$C1036&amp;": "&amp;A1036,IF($C1036&amp;": "&amp;A1036='Calculator - Dropdowns'!$D$6,$C1036&amp;": "&amp;A1036,"")))</f>
        <v>BSc Business Studies with Year Abroad: UFS4SBESBE44</v>
      </c>
      <c r="I1036" s="17" t="str">
        <f>IF(Table1[[#This Row],[Department]]="","",IF('Calculator - Dropdowns'!$D$5="Postgraduate Taught or Undergraduate",$B1036,IF($B1036='Calculator - Dropdowns'!$D$5,$B1036,"")))</f>
        <v>Undergraduate</v>
      </c>
      <c r="J1036" s="17" t="str">
        <f>IF(Table1[[#This Row],[Faculty]]="","",IF('Calculator - Dropdowns'!$D$4="Department",$D1036,IF($D1036='Calculator - Dropdowns'!$D$4,$D1036,"")))</f>
        <v>Organisational Behaviour and HRM</v>
      </c>
      <c r="K1036" s="17" t="str">
        <f>IF('Calculator - Dropdowns'!$D$3="Faculty",$E1036,IF('Calculator - Dropdowns'!$D$3=E1036,E1036,""))</f>
        <v>Faculty of Environment, Science and Economy</v>
      </c>
    </row>
    <row r="1037" spans="1:11" x14ac:dyDescent="0.2">
      <c r="A1037" s="11" t="s">
        <v>1846</v>
      </c>
      <c r="B1037" s="11" t="s">
        <v>31936</v>
      </c>
      <c r="C1037" s="11" t="s">
        <v>1847</v>
      </c>
      <c r="D1037" s="11" t="s">
        <v>32279</v>
      </c>
      <c r="E1037" s="11" t="s">
        <v>82</v>
      </c>
      <c r="H1037" s="17" t="str">
        <f>IF(Table1[[#This Row],[Undergraduate or Postgraduate]]="","",IF('Calculator - Dropdowns'!$D$6="Programme",$C1037&amp;": "&amp;A1037,IF($C1037&amp;": "&amp;A1037='Calculator - Dropdowns'!$D$6,$C1037&amp;": "&amp;A1037,"")))</f>
        <v>BSc Business Studies with Industrial Experience: UFS4SBESBE45</v>
      </c>
      <c r="I1037" s="17" t="str">
        <f>IF(Table1[[#This Row],[Department]]="","",IF('Calculator - Dropdowns'!$D$5="Postgraduate Taught or Undergraduate",$B1037,IF($B1037='Calculator - Dropdowns'!$D$5,$B1037,"")))</f>
        <v>Undergraduate</v>
      </c>
      <c r="J1037" s="17" t="str">
        <f>IF(Table1[[#This Row],[Faculty]]="","",IF('Calculator - Dropdowns'!$D$4="Department",$D1037,IF($D1037='Calculator - Dropdowns'!$D$4,$D1037,"")))</f>
        <v>Organisational Behaviour and HRM</v>
      </c>
      <c r="K1037" s="17" t="str">
        <f>IF('Calculator - Dropdowns'!$D$3="Faculty",$E1037,IF('Calculator - Dropdowns'!$D$3=E1037,E1037,""))</f>
        <v>Faculty of Environment, Science and Economy</v>
      </c>
    </row>
    <row r="1038" spans="1:11" x14ac:dyDescent="0.2">
      <c r="A1038" s="11" t="s">
        <v>1850</v>
      </c>
      <c r="B1038" s="11" t="s">
        <v>31936</v>
      </c>
      <c r="C1038" s="11" t="s">
        <v>1851</v>
      </c>
      <c r="D1038" s="11" t="s">
        <v>32279</v>
      </c>
      <c r="E1038" s="11" t="s">
        <v>82</v>
      </c>
      <c r="H1038" s="17" t="str">
        <f>IF(Table1[[#This Row],[Undergraduate or Postgraduate]]="","",IF('Calculator - Dropdowns'!$D$6="Programme",$C1038&amp;": "&amp;A1038,IF($C1038&amp;": "&amp;A1038='Calculator - Dropdowns'!$D$6,$C1038&amp;": "&amp;A1038,"")))</f>
        <v>BSc Business Studies with Economics with Year Abroad: UFS4SBESBE57</v>
      </c>
      <c r="I1038" s="17" t="str">
        <f>IF(Table1[[#This Row],[Department]]="","",IF('Calculator - Dropdowns'!$D$5="Postgraduate Taught or Undergraduate",$B1038,IF($B1038='Calculator - Dropdowns'!$D$5,$B1038,"")))</f>
        <v>Undergraduate</v>
      </c>
      <c r="J1038" s="17" t="str">
        <f>IF(Table1[[#This Row],[Faculty]]="","",IF('Calculator - Dropdowns'!$D$4="Department",$D1038,IF($D1038='Calculator - Dropdowns'!$D$4,$D1038,"")))</f>
        <v>Organisational Behaviour and HRM</v>
      </c>
      <c r="K1038" s="17" t="str">
        <f>IF('Calculator - Dropdowns'!$D$3="Faculty",$E1038,IF('Calculator - Dropdowns'!$D$3=E1038,E1038,""))</f>
        <v>Faculty of Environment, Science and Economy</v>
      </c>
    </row>
    <row r="1039" spans="1:11" ht="25.5" x14ac:dyDescent="0.2">
      <c r="A1039" s="11" t="s">
        <v>1852</v>
      </c>
      <c r="B1039" s="11" t="s">
        <v>31936</v>
      </c>
      <c r="C1039" s="11" t="s">
        <v>1853</v>
      </c>
      <c r="D1039" s="11" t="s">
        <v>32279</v>
      </c>
      <c r="E1039" s="11" t="s">
        <v>82</v>
      </c>
      <c r="H1039" s="17" t="str">
        <f>IF(Table1[[#This Row],[Undergraduate or Postgraduate]]="","",IF('Calculator - Dropdowns'!$D$6="Programme",$C1039&amp;": "&amp;A1039,IF($C1039&amp;": "&amp;A1039='Calculator - Dropdowns'!$D$6,$C1039&amp;": "&amp;A1039,"")))</f>
        <v>BSc Business Studies with Economics with Industrial Experience: UFS4SBESBE58</v>
      </c>
      <c r="I1039" s="17" t="str">
        <f>IF(Table1[[#This Row],[Department]]="","",IF('Calculator - Dropdowns'!$D$5="Postgraduate Taught or Undergraduate",$B1039,IF($B1039='Calculator - Dropdowns'!$D$5,$B1039,"")))</f>
        <v>Undergraduate</v>
      </c>
      <c r="J1039" s="17" t="str">
        <f>IF(Table1[[#This Row],[Faculty]]="","",IF('Calculator - Dropdowns'!$D$4="Department",$D1039,IF($D1039='Calculator - Dropdowns'!$D$4,$D1039,"")))</f>
        <v>Organisational Behaviour and HRM</v>
      </c>
      <c r="K1039" s="17" t="str">
        <f>IF('Calculator - Dropdowns'!$D$3="Faculty",$E1039,IF('Calculator - Dropdowns'!$D$3=E1039,E1039,""))</f>
        <v>Faculty of Environment, Science and Economy</v>
      </c>
    </row>
    <row r="1040" spans="1:11" x14ac:dyDescent="0.2">
      <c r="A1040" s="11" t="s">
        <v>1770</v>
      </c>
      <c r="B1040" s="11" t="s">
        <v>31936</v>
      </c>
      <c r="C1040" s="11" t="s">
        <v>1771</v>
      </c>
      <c r="D1040" s="11" t="s">
        <v>445</v>
      </c>
      <c r="E1040" s="11" t="s">
        <v>82</v>
      </c>
      <c r="H1040" s="17" t="str">
        <f>IF(Table1[[#This Row],[Undergraduate or Postgraduate]]="","",IF('Calculator - Dropdowns'!$D$6="Programme",$C1040&amp;": "&amp;A1040,IF($C1040&amp;": "&amp;A1040='Calculator - Dropdowns'!$D$6,$C1040&amp;": "&amp;A1040,"")))</f>
        <v>BSc Mathematics with a Year in Industry: UFS4MASMAS03</v>
      </c>
      <c r="I1040" s="17" t="str">
        <f>IF(Table1[[#This Row],[Department]]="","",IF('Calculator - Dropdowns'!$D$5="Postgraduate Taught or Undergraduate",$B1040,IF($B1040='Calculator - Dropdowns'!$D$5,$B1040,"")))</f>
        <v>Undergraduate</v>
      </c>
      <c r="J1040" s="17" t="str">
        <f>IF(Table1[[#This Row],[Faculty]]="","",IF('Calculator - Dropdowns'!$D$4="Department",$D1040,IF($D1040='Calculator - Dropdowns'!$D$4,$D1040,"")))</f>
        <v>Mathematics and Statistics</v>
      </c>
      <c r="K1040" s="17" t="str">
        <f>IF('Calculator - Dropdowns'!$D$3="Faculty",$E1040,IF('Calculator - Dropdowns'!$D$3=E1040,E1040,""))</f>
        <v>Faculty of Environment, Science and Economy</v>
      </c>
    </row>
    <row r="1041" spans="1:11" x14ac:dyDescent="0.2">
      <c r="A1041" s="11" t="s">
        <v>1772</v>
      </c>
      <c r="B1041" s="11" t="s">
        <v>31936</v>
      </c>
      <c r="C1041" s="11" t="s">
        <v>1773</v>
      </c>
      <c r="D1041" s="11" t="s">
        <v>445</v>
      </c>
      <c r="E1041" s="11" t="s">
        <v>82</v>
      </c>
      <c r="H1041" s="17" t="str">
        <f>IF(Table1[[#This Row],[Undergraduate or Postgraduate]]="","",IF('Calculator - Dropdowns'!$D$6="Programme",$C1041&amp;": "&amp;A1041,IF($C1041&amp;": "&amp;A1041='Calculator - Dropdowns'!$D$6,$C1041&amp;": "&amp;A1041,"")))</f>
        <v>BSc Mathematics with Accounting and a Year in Industry: UFS4MASSBE01</v>
      </c>
      <c r="I1041" s="17" t="str">
        <f>IF(Table1[[#This Row],[Department]]="","",IF('Calculator - Dropdowns'!$D$5="Postgraduate Taught or Undergraduate",$B1041,IF($B1041='Calculator - Dropdowns'!$D$5,$B1041,"")))</f>
        <v>Undergraduate</v>
      </c>
      <c r="J1041" s="17" t="str">
        <f>IF(Table1[[#This Row],[Faculty]]="","",IF('Calculator - Dropdowns'!$D$4="Department",$D1041,IF($D1041='Calculator - Dropdowns'!$D$4,$D1041,"")))</f>
        <v>Mathematics and Statistics</v>
      </c>
      <c r="K1041" s="17" t="str">
        <f>IF('Calculator - Dropdowns'!$D$3="Faculty",$E1041,IF('Calculator - Dropdowns'!$D$3=E1041,E1041,""))</f>
        <v>Faculty of Environment, Science and Economy</v>
      </c>
    </row>
    <row r="1042" spans="1:11" x14ac:dyDescent="0.2">
      <c r="A1042" s="11" t="s">
        <v>1774</v>
      </c>
      <c r="B1042" s="11" t="s">
        <v>31936</v>
      </c>
      <c r="C1042" s="11" t="s">
        <v>1775</v>
      </c>
      <c r="D1042" s="11" t="s">
        <v>445</v>
      </c>
      <c r="E1042" s="11" t="s">
        <v>82</v>
      </c>
      <c r="H1042" s="17" t="str">
        <f>IF(Table1[[#This Row],[Undergraduate or Postgraduate]]="","",IF('Calculator - Dropdowns'!$D$6="Programme",$C1042&amp;": "&amp;A1042,IF($C1042&amp;": "&amp;A1042='Calculator - Dropdowns'!$D$6,$C1042&amp;": "&amp;A1042,"")))</f>
        <v>BSc Mathematics with Economics and a Year in Industry: UFS4MASSBE02</v>
      </c>
      <c r="I1042" s="17" t="str">
        <f>IF(Table1[[#This Row],[Department]]="","",IF('Calculator - Dropdowns'!$D$5="Postgraduate Taught or Undergraduate",$B1042,IF($B1042='Calculator - Dropdowns'!$D$5,$B1042,"")))</f>
        <v>Undergraduate</v>
      </c>
      <c r="J1042" s="17" t="str">
        <f>IF(Table1[[#This Row],[Faculty]]="","",IF('Calculator - Dropdowns'!$D$4="Department",$D1042,IF($D1042='Calculator - Dropdowns'!$D$4,$D1042,"")))</f>
        <v>Mathematics and Statistics</v>
      </c>
      <c r="K1042" s="17" t="str">
        <f>IF('Calculator - Dropdowns'!$D$3="Faculty",$E1042,IF('Calculator - Dropdowns'!$D$3=E1042,E1042,""))</f>
        <v>Faculty of Environment, Science and Economy</v>
      </c>
    </row>
    <row r="1043" spans="1:11" x14ac:dyDescent="0.2">
      <c r="A1043" s="11" t="s">
        <v>1776</v>
      </c>
      <c r="B1043" s="11" t="s">
        <v>31936</v>
      </c>
      <c r="C1043" s="11" t="s">
        <v>1777</v>
      </c>
      <c r="D1043" s="11" t="s">
        <v>445</v>
      </c>
      <c r="E1043" s="11" t="s">
        <v>82</v>
      </c>
      <c r="H1043" s="17" t="str">
        <f>IF(Table1[[#This Row],[Undergraduate or Postgraduate]]="","",IF('Calculator - Dropdowns'!$D$6="Programme",$C1043&amp;": "&amp;A1043,IF($C1043&amp;": "&amp;A1043='Calculator - Dropdowns'!$D$6,$C1043&amp;": "&amp;A1043,"")))</f>
        <v>BSc Mathematics with Finance and a Year in Industry: UFS4MASSBE03</v>
      </c>
      <c r="I1043" s="17" t="str">
        <f>IF(Table1[[#This Row],[Department]]="","",IF('Calculator - Dropdowns'!$D$5="Postgraduate Taught or Undergraduate",$B1043,IF($B1043='Calculator - Dropdowns'!$D$5,$B1043,"")))</f>
        <v>Undergraduate</v>
      </c>
      <c r="J1043" s="17" t="str">
        <f>IF(Table1[[#This Row],[Faculty]]="","",IF('Calculator - Dropdowns'!$D$4="Department",$D1043,IF($D1043='Calculator - Dropdowns'!$D$4,$D1043,"")))</f>
        <v>Mathematics and Statistics</v>
      </c>
      <c r="K1043" s="17" t="str">
        <f>IF('Calculator - Dropdowns'!$D$3="Faculty",$E1043,IF('Calculator - Dropdowns'!$D$3=E1043,E1043,""))</f>
        <v>Faculty of Environment, Science and Economy</v>
      </c>
    </row>
    <row r="1044" spans="1:11" ht="25.5" x14ac:dyDescent="0.2">
      <c r="A1044" s="11" t="s">
        <v>1778</v>
      </c>
      <c r="B1044" s="11" t="s">
        <v>31936</v>
      </c>
      <c r="C1044" s="11" t="s">
        <v>1779</v>
      </c>
      <c r="D1044" s="11" t="s">
        <v>445</v>
      </c>
      <c r="E1044" s="11" t="s">
        <v>82</v>
      </c>
      <c r="H1044" s="17" t="str">
        <f>IF(Table1[[#This Row],[Undergraduate or Postgraduate]]="","",IF('Calculator - Dropdowns'!$D$6="Programme",$C1044&amp;": "&amp;A1044,IF($C1044&amp;": "&amp;A1044='Calculator - Dropdowns'!$D$6,$C1044&amp;": "&amp;A1044,"")))</f>
        <v>BSc Mathematics with Management and a Year in Industry: UFS4MASSBE04</v>
      </c>
      <c r="I1044" s="17" t="str">
        <f>IF(Table1[[#This Row],[Department]]="","",IF('Calculator - Dropdowns'!$D$5="Postgraduate Taught or Undergraduate",$B1044,IF($B1044='Calculator - Dropdowns'!$D$5,$B1044,"")))</f>
        <v>Undergraduate</v>
      </c>
      <c r="J1044" s="17" t="str">
        <f>IF(Table1[[#This Row],[Faculty]]="","",IF('Calculator - Dropdowns'!$D$4="Department",$D1044,IF($D1044='Calculator - Dropdowns'!$D$4,$D1044,"")))</f>
        <v>Mathematics and Statistics</v>
      </c>
      <c r="K1044" s="17" t="str">
        <f>IF('Calculator - Dropdowns'!$D$3="Faculty",$E1044,IF('Calculator - Dropdowns'!$D$3=E1044,E1044,""))</f>
        <v>Faculty of Environment, Science and Economy</v>
      </c>
    </row>
    <row r="1045" spans="1:11" ht="25.5" x14ac:dyDescent="0.2">
      <c r="A1045" s="11" t="s">
        <v>1614</v>
      </c>
      <c r="B1045" s="11" t="s">
        <v>31936</v>
      </c>
      <c r="C1045" s="11" t="s">
        <v>1615</v>
      </c>
      <c r="D1045" s="11" t="s">
        <v>391</v>
      </c>
      <c r="E1045" s="11" t="s">
        <v>82</v>
      </c>
      <c r="H1045" s="17" t="str">
        <f>IF(Table1[[#This Row],[Undergraduate or Postgraduate]]="","",IF('Calculator - Dropdowns'!$D$6="Programme",$C1045&amp;": "&amp;A1045,IF($C1045&amp;": "&amp;A1045='Calculator - Dropdowns'!$D$6,$C1045&amp;": "&amp;A1045,"")))</f>
        <v>BEng Mining Engineering with Study Abroad in Minerals Engineering - Cornwall: UFN4CSMCSMCB</v>
      </c>
      <c r="I1045" s="17" t="str">
        <f>IF(Table1[[#This Row],[Department]]="","",IF('Calculator - Dropdowns'!$D$5="Postgraduate Taught or Undergraduate",$B1045,IF($B1045='Calculator - Dropdowns'!$D$5,$B1045,"")))</f>
        <v>Undergraduate</v>
      </c>
      <c r="J1045" s="17" t="str">
        <f>IF(Table1[[#This Row],[Faculty]]="","",IF('Calculator - Dropdowns'!$D$4="Department",$D1045,IF($D1045='Calculator - Dropdowns'!$D$4,$D1045,"")))</f>
        <v>Mining and Minerals</v>
      </c>
      <c r="K1045" s="17" t="str">
        <f>IF('Calculator - Dropdowns'!$D$3="Faculty",$E1045,IF('Calculator - Dropdowns'!$D$3=E1045,E1045,""))</f>
        <v>Faculty of Environment, Science and Economy</v>
      </c>
    </row>
    <row r="1046" spans="1:11" x14ac:dyDescent="0.2">
      <c r="A1046" s="11" t="s">
        <v>1834</v>
      </c>
      <c r="B1046" s="11" t="s">
        <v>31936</v>
      </c>
      <c r="C1046" s="11" t="s">
        <v>1835</v>
      </c>
      <c r="D1046" s="11" t="s">
        <v>32297</v>
      </c>
      <c r="E1046" s="11" t="s">
        <v>82</v>
      </c>
      <c r="H1046" s="17" t="str">
        <f>IF(Table1[[#This Row],[Undergraduate or Postgraduate]]="","",IF('Calculator - Dropdowns'!$D$6="Programme",$C1046&amp;": "&amp;A1046,IF($C1046&amp;": "&amp;A1046='Calculator - Dropdowns'!$D$6,$C1046&amp;": "&amp;A1046,"")))</f>
        <v>BSc Business Analytics with Year Abroad: UFS4SBESBE36</v>
      </c>
      <c r="I1046" s="17" t="str">
        <f>IF(Table1[[#This Row],[Department]]="","",IF('Calculator - Dropdowns'!$D$5="Postgraduate Taught or Undergraduate",$B1046,IF($B1046='Calculator - Dropdowns'!$D$5,$B1046,"")))</f>
        <v>Undergraduate</v>
      </c>
      <c r="J1046" s="17" t="str">
        <f>IF(Table1[[#This Row],[Faculty]]="","",IF('Calculator - Dropdowns'!$D$4="Department",$D1046,IF($D1046='Calculator - Dropdowns'!$D$4,$D1046,"")))</f>
        <v>Operations and Analytics</v>
      </c>
      <c r="K1046" s="17" t="str">
        <f>IF('Calculator - Dropdowns'!$D$3="Faculty",$E1046,IF('Calculator - Dropdowns'!$D$3=E1046,E1046,""))</f>
        <v>Faculty of Environment, Science and Economy</v>
      </c>
    </row>
    <row r="1047" spans="1:11" x14ac:dyDescent="0.2">
      <c r="A1047" s="11" t="s">
        <v>1836</v>
      </c>
      <c r="B1047" s="11" t="s">
        <v>31936</v>
      </c>
      <c r="C1047" s="11" t="s">
        <v>1837</v>
      </c>
      <c r="D1047" s="11" t="s">
        <v>32297</v>
      </c>
      <c r="E1047" s="11" t="s">
        <v>82</v>
      </c>
      <c r="H1047" s="17" t="str">
        <f>IF(Table1[[#This Row],[Undergraduate or Postgraduate]]="","",IF('Calculator - Dropdowns'!$D$6="Programme",$C1047&amp;": "&amp;A1047,IF($C1047&amp;": "&amp;A1047='Calculator - Dropdowns'!$D$6,$C1047&amp;": "&amp;A1047,"")))</f>
        <v>BSc Business Analytics with Industrial Experience: UFS4SBESBE37</v>
      </c>
      <c r="I1047" s="17" t="str">
        <f>IF(Table1[[#This Row],[Department]]="","",IF('Calculator - Dropdowns'!$D$5="Postgraduate Taught or Undergraduate",$B1047,IF($B1047='Calculator - Dropdowns'!$D$5,$B1047,"")))</f>
        <v>Undergraduate</v>
      </c>
      <c r="J1047" s="17" t="str">
        <f>IF(Table1[[#This Row],[Faculty]]="","",IF('Calculator - Dropdowns'!$D$4="Department",$D1047,IF($D1047='Calculator - Dropdowns'!$D$4,$D1047,"")))</f>
        <v>Operations and Analytics</v>
      </c>
      <c r="K1047" s="17" t="str">
        <f>IF('Calculator - Dropdowns'!$D$3="Faculty",$E1047,IF('Calculator - Dropdowns'!$D$3=E1047,E1047,""))</f>
        <v>Faculty of Environment, Science and Economy</v>
      </c>
    </row>
    <row r="1048" spans="1:11" x14ac:dyDescent="0.2">
      <c r="A1048" s="11" t="s">
        <v>1710</v>
      </c>
      <c r="B1048" s="11" t="s">
        <v>31936</v>
      </c>
      <c r="C1048" s="11" t="s">
        <v>1711</v>
      </c>
      <c r="D1048" s="11" t="s">
        <v>498</v>
      </c>
      <c r="E1048" s="11" t="s">
        <v>82</v>
      </c>
      <c r="H1048" s="17" t="str">
        <f>IF(Table1[[#This Row],[Undergraduate or Postgraduate]]="","",IF('Calculator - Dropdowns'!$D$6="Programme",$C1048&amp;": "&amp;A1048,IF($C1048&amp;": "&amp;A1048='Calculator - Dropdowns'!$D$6,$C1048&amp;": "&amp;A1048,"")))</f>
        <v>BSc Geography with European Study: UFS4GAEGAE01</v>
      </c>
      <c r="I1048" s="17" t="str">
        <f>IF(Table1[[#This Row],[Department]]="","",IF('Calculator - Dropdowns'!$D$5="Postgraduate Taught or Undergraduate",$B1048,IF($B1048='Calculator - Dropdowns'!$D$5,$B1048,"")))</f>
        <v>Undergraduate</v>
      </c>
      <c r="J1048" s="17" t="str">
        <f>IF(Table1[[#This Row],[Faculty]]="","",IF('Calculator - Dropdowns'!$D$4="Department",$D1048,IF($D1048='Calculator - Dropdowns'!$D$4,$D1048,"")))</f>
        <v>Physical Geography</v>
      </c>
      <c r="K1048" s="17" t="str">
        <f>IF('Calculator - Dropdowns'!$D$3="Faculty",$E1048,IF('Calculator - Dropdowns'!$D$3=E1048,E1048,""))</f>
        <v>Faculty of Environment, Science and Economy</v>
      </c>
    </row>
    <row r="1049" spans="1:11" x14ac:dyDescent="0.2">
      <c r="A1049" s="11" t="s">
        <v>1718</v>
      </c>
      <c r="B1049" s="11" t="s">
        <v>31936</v>
      </c>
      <c r="C1049" s="11" t="s">
        <v>1719</v>
      </c>
      <c r="D1049" s="11" t="s">
        <v>498</v>
      </c>
      <c r="E1049" s="11" t="s">
        <v>82</v>
      </c>
      <c r="H1049" s="17" t="str">
        <f>IF(Table1[[#This Row],[Undergraduate or Postgraduate]]="","",IF('Calculator - Dropdowns'!$D$6="Programme",$C1049&amp;": "&amp;A1049,IF($C1049&amp;": "&amp;A1049='Calculator - Dropdowns'!$D$6,$C1049&amp;": "&amp;A1049,"")))</f>
        <v>BSc Geography with Study Abroad: UFS4GOAGOA02</v>
      </c>
      <c r="I1049" s="17" t="str">
        <f>IF(Table1[[#This Row],[Department]]="","",IF('Calculator - Dropdowns'!$D$5="Postgraduate Taught or Undergraduate",$B1049,IF($B1049='Calculator - Dropdowns'!$D$5,$B1049,"")))</f>
        <v>Undergraduate</v>
      </c>
      <c r="J1049" s="17" t="str">
        <f>IF(Table1[[#This Row],[Faculty]]="","",IF('Calculator - Dropdowns'!$D$4="Department",$D1049,IF($D1049='Calculator - Dropdowns'!$D$4,$D1049,"")))</f>
        <v>Physical Geography</v>
      </c>
      <c r="K1049" s="17" t="str">
        <f>IF('Calculator - Dropdowns'!$D$3="Faculty",$E1049,IF('Calculator - Dropdowns'!$D$3=E1049,E1049,""))</f>
        <v>Faculty of Environment, Science and Economy</v>
      </c>
    </row>
    <row r="1050" spans="1:11" x14ac:dyDescent="0.2">
      <c r="A1050" s="11" t="s">
        <v>1720</v>
      </c>
      <c r="B1050" s="11" t="s">
        <v>31936</v>
      </c>
      <c r="C1050" s="11" t="s">
        <v>1721</v>
      </c>
      <c r="D1050" s="11" t="s">
        <v>498</v>
      </c>
      <c r="E1050" s="11" t="s">
        <v>82</v>
      </c>
      <c r="H1050" s="17" t="str">
        <f>IF(Table1[[#This Row],[Undergraduate or Postgraduate]]="","",IF('Calculator - Dropdowns'!$D$6="Programme",$C1050&amp;": "&amp;A1050,IF($C1050&amp;": "&amp;A1050='Calculator - Dropdowns'!$D$6,$C1050&amp;": "&amp;A1050,"")))</f>
        <v>BSc Geography with Applied GIS with European Study: UFS4GOAGOA04</v>
      </c>
      <c r="I1050" s="17" t="str">
        <f>IF(Table1[[#This Row],[Department]]="","",IF('Calculator - Dropdowns'!$D$5="Postgraduate Taught or Undergraduate",$B1050,IF($B1050='Calculator - Dropdowns'!$D$5,$B1050,"")))</f>
        <v>Undergraduate</v>
      </c>
      <c r="J1050" s="17" t="str">
        <f>IF(Table1[[#This Row],[Faculty]]="","",IF('Calculator - Dropdowns'!$D$4="Department",$D1050,IF($D1050='Calculator - Dropdowns'!$D$4,$D1050,"")))</f>
        <v>Physical Geography</v>
      </c>
      <c r="K1050" s="17" t="str">
        <f>IF('Calculator - Dropdowns'!$D$3="Faculty",$E1050,IF('Calculator - Dropdowns'!$D$3=E1050,E1050,""))</f>
        <v>Faculty of Environment, Science and Economy</v>
      </c>
    </row>
    <row r="1051" spans="1:11" x14ac:dyDescent="0.2">
      <c r="A1051" s="11" t="s">
        <v>1722</v>
      </c>
      <c r="B1051" s="11" t="s">
        <v>31936</v>
      </c>
      <c r="C1051" s="11" t="s">
        <v>1723</v>
      </c>
      <c r="D1051" s="11" t="s">
        <v>498</v>
      </c>
      <c r="E1051" s="11" t="s">
        <v>82</v>
      </c>
      <c r="H1051" s="17" t="str">
        <f>IF(Table1[[#This Row],[Undergraduate or Postgraduate]]="","",IF('Calculator - Dropdowns'!$D$6="Programme",$C1051&amp;": "&amp;A1051,IF($C1051&amp;": "&amp;A1051='Calculator - Dropdowns'!$D$6,$C1051&amp;": "&amp;A1051,"")))</f>
        <v>BSc Geography with Applied GIS with Study Abroad: UFS4GOAGOA05</v>
      </c>
      <c r="I1051" s="17" t="str">
        <f>IF(Table1[[#This Row],[Department]]="","",IF('Calculator - Dropdowns'!$D$5="Postgraduate Taught or Undergraduate",$B1051,IF($B1051='Calculator - Dropdowns'!$D$5,$B1051,"")))</f>
        <v>Undergraduate</v>
      </c>
      <c r="J1051" s="17" t="str">
        <f>IF(Table1[[#This Row],[Faculty]]="","",IF('Calculator - Dropdowns'!$D$4="Department",$D1051,IF($D1051='Calculator - Dropdowns'!$D$4,$D1051,"")))</f>
        <v>Physical Geography</v>
      </c>
      <c r="K1051" s="17" t="str">
        <f>IF('Calculator - Dropdowns'!$D$3="Faculty",$E1051,IF('Calculator - Dropdowns'!$D$3=E1051,E1051,""))</f>
        <v>Faculty of Environment, Science and Economy</v>
      </c>
    </row>
    <row r="1052" spans="1:11" x14ac:dyDescent="0.2">
      <c r="A1052" s="11" t="s">
        <v>1724</v>
      </c>
      <c r="B1052" s="11" t="s">
        <v>31936</v>
      </c>
      <c r="C1052" s="11" t="s">
        <v>1725</v>
      </c>
      <c r="D1052" s="11" t="s">
        <v>498</v>
      </c>
      <c r="E1052" s="11" t="s">
        <v>82</v>
      </c>
      <c r="H1052" s="17" t="str">
        <f>IF(Table1[[#This Row],[Undergraduate or Postgraduate]]="","",IF('Calculator - Dropdowns'!$D$6="Programme",$C1052&amp;": "&amp;A1052,IF($C1052&amp;": "&amp;A1052='Calculator - Dropdowns'!$D$6,$C1052&amp;": "&amp;A1052,"")))</f>
        <v>BSc Geography with Professional Placement: UFS4GOAGOA07</v>
      </c>
      <c r="I1052" s="17" t="str">
        <f>IF(Table1[[#This Row],[Department]]="","",IF('Calculator - Dropdowns'!$D$5="Postgraduate Taught or Undergraduate",$B1052,IF($B1052='Calculator - Dropdowns'!$D$5,$B1052,"")))</f>
        <v>Undergraduate</v>
      </c>
      <c r="J1052" s="17" t="str">
        <f>IF(Table1[[#This Row],[Faculty]]="","",IF('Calculator - Dropdowns'!$D$4="Department",$D1052,IF($D1052='Calculator - Dropdowns'!$D$4,$D1052,"")))</f>
        <v>Physical Geography</v>
      </c>
      <c r="K1052" s="17" t="str">
        <f>IF('Calculator - Dropdowns'!$D$3="Faculty",$E1052,IF('Calculator - Dropdowns'!$D$3=E1052,E1052,""))</f>
        <v>Faculty of Environment, Science and Economy</v>
      </c>
    </row>
    <row r="1053" spans="1:11" ht="25.5" x14ac:dyDescent="0.2">
      <c r="A1053" s="11" t="s">
        <v>1726</v>
      </c>
      <c r="B1053" s="11" t="s">
        <v>31936</v>
      </c>
      <c r="C1053" s="11" t="s">
        <v>1727</v>
      </c>
      <c r="D1053" s="11" t="s">
        <v>498</v>
      </c>
      <c r="E1053" s="11" t="s">
        <v>82</v>
      </c>
      <c r="H1053" s="17" t="str">
        <f>IF(Table1[[#This Row],[Undergraduate or Postgraduate]]="","",IF('Calculator - Dropdowns'!$D$6="Programme",$C1053&amp;": "&amp;A1053,IF($C1053&amp;": "&amp;A1053='Calculator - Dropdowns'!$D$6,$C1053&amp;": "&amp;A1053,"")))</f>
        <v>BSc Geography with Applied GIS with Professional Placement: UFS4GOAGOA08</v>
      </c>
      <c r="I1053" s="17" t="str">
        <f>IF(Table1[[#This Row],[Department]]="","",IF('Calculator - Dropdowns'!$D$5="Postgraduate Taught or Undergraduate",$B1053,IF($B1053='Calculator - Dropdowns'!$D$5,$B1053,"")))</f>
        <v>Undergraduate</v>
      </c>
      <c r="J1053" s="17" t="str">
        <f>IF(Table1[[#This Row],[Faculty]]="","",IF('Calculator - Dropdowns'!$D$4="Department",$D1053,IF($D1053='Calculator - Dropdowns'!$D$4,$D1053,"")))</f>
        <v>Physical Geography</v>
      </c>
      <c r="K1053" s="17" t="str">
        <f>IF('Calculator - Dropdowns'!$D$3="Faculty",$E1053,IF('Calculator - Dropdowns'!$D$3=E1053,E1053,""))</f>
        <v>Faculty of Environment, Science and Economy</v>
      </c>
    </row>
    <row r="1054" spans="1:11" x14ac:dyDescent="0.2">
      <c r="A1054" s="11" t="s">
        <v>1780</v>
      </c>
      <c r="B1054" s="11" t="s">
        <v>31936</v>
      </c>
      <c r="C1054" s="11" t="s">
        <v>1781</v>
      </c>
      <c r="D1054" s="11" t="s">
        <v>546</v>
      </c>
      <c r="E1054" s="11" t="s">
        <v>82</v>
      </c>
      <c r="H1054" s="17" t="str">
        <f>IF(Table1[[#This Row],[Undergraduate or Postgraduate]]="","",IF('Calculator - Dropdowns'!$D$6="Programme",$C1054&amp;": "&amp;A1054,IF($C1054&amp;": "&amp;A1054='Calculator - Dropdowns'!$D$6,$C1054&amp;": "&amp;A1054,"")))</f>
        <v>BSc Physics with Study Abroad: UFS4PHYPHY04</v>
      </c>
      <c r="I1054" s="17" t="str">
        <f>IF(Table1[[#This Row],[Department]]="","",IF('Calculator - Dropdowns'!$D$5="Postgraduate Taught or Undergraduate",$B1054,IF($B1054='Calculator - Dropdowns'!$D$5,$B1054,"")))</f>
        <v>Undergraduate</v>
      </c>
      <c r="J1054" s="17" t="str">
        <f>IF(Table1[[#This Row],[Faculty]]="","",IF('Calculator - Dropdowns'!$D$4="Department",$D1054,IF($D1054='Calculator - Dropdowns'!$D$4,$D1054,"")))</f>
        <v>Physics and Astronomy</v>
      </c>
      <c r="K1054" s="17" t="str">
        <f>IF('Calculator - Dropdowns'!$D$3="Faculty",$E1054,IF('Calculator - Dropdowns'!$D$3=E1054,E1054,""))</f>
        <v>Faculty of Environment, Science and Economy</v>
      </c>
    </row>
    <row r="1055" spans="1:11" x14ac:dyDescent="0.2">
      <c r="A1055" s="11" t="s">
        <v>1782</v>
      </c>
      <c r="B1055" s="11" t="s">
        <v>31936</v>
      </c>
      <c r="C1055" s="11" t="s">
        <v>1783</v>
      </c>
      <c r="D1055" s="11" t="s">
        <v>546</v>
      </c>
      <c r="E1055" s="11" t="s">
        <v>82</v>
      </c>
      <c r="H1055" s="17" t="str">
        <f>IF(Table1[[#This Row],[Undergraduate or Postgraduate]]="","",IF('Calculator - Dropdowns'!$D$6="Programme",$C1055&amp;": "&amp;A1055,IF($C1055&amp;": "&amp;A1055='Calculator - Dropdowns'!$D$6,$C1055&amp;": "&amp;A1055,"")))</f>
        <v>BSc Physics with Professional Placement: UFS4PHYPHY05</v>
      </c>
      <c r="I1055" s="17" t="str">
        <f>IF(Table1[[#This Row],[Department]]="","",IF('Calculator - Dropdowns'!$D$5="Postgraduate Taught or Undergraduate",$B1055,IF($B1055='Calculator - Dropdowns'!$D$5,$B1055,"")))</f>
        <v>Undergraduate</v>
      </c>
      <c r="J1055" s="17" t="str">
        <f>IF(Table1[[#This Row],[Faculty]]="","",IF('Calculator - Dropdowns'!$D$4="Department",$D1055,IF($D1055='Calculator - Dropdowns'!$D$4,$D1055,"")))</f>
        <v>Physics and Astronomy</v>
      </c>
      <c r="K1055" s="17" t="str">
        <f>IF('Calculator - Dropdowns'!$D$3="Faculty",$E1055,IF('Calculator - Dropdowns'!$D$3=E1055,E1055,""))</f>
        <v>Faculty of Environment, Science and Economy</v>
      </c>
    </row>
    <row r="1056" spans="1:11" x14ac:dyDescent="0.2">
      <c r="A1056" s="11" t="s">
        <v>33464</v>
      </c>
      <c r="B1056" s="11" t="s">
        <v>31936</v>
      </c>
      <c r="C1056" s="11" t="s">
        <v>1781</v>
      </c>
      <c r="D1056" s="11" t="s">
        <v>546</v>
      </c>
      <c r="E1056" s="11" t="s">
        <v>82</v>
      </c>
      <c r="H1056" s="17" t="str">
        <f>IF(Table1[[#This Row],[Undergraduate or Postgraduate]]="","",IF('Calculator - Dropdowns'!$D$6="Programme",$C1056&amp;": "&amp;A1056,IF($C1056&amp;": "&amp;A1056='Calculator - Dropdowns'!$D$6,$C1056&amp;": "&amp;A1056,"")))</f>
        <v>BSc Physics with Study Abroad: UFS4PHYPHY07</v>
      </c>
      <c r="I1056" s="17" t="str">
        <f>IF(Table1[[#This Row],[Department]]="","",IF('Calculator - Dropdowns'!$D$5="Postgraduate Taught or Undergraduate",$B1056,IF($B1056='Calculator - Dropdowns'!$D$5,$B1056,"")))</f>
        <v>Undergraduate</v>
      </c>
      <c r="J1056" s="17" t="str">
        <f>IF(Table1[[#This Row],[Faculty]]="","",IF('Calculator - Dropdowns'!$D$4="Department",$D1056,IF($D1056='Calculator - Dropdowns'!$D$4,$D1056,"")))</f>
        <v>Physics and Astronomy</v>
      </c>
      <c r="K1056" s="17" t="str">
        <f>IF('Calculator - Dropdowns'!$D$3="Faculty",$E1056,IF('Calculator - Dropdowns'!$D$3=E1056,E1056,""))</f>
        <v>Faculty of Environment, Science and Economy</v>
      </c>
    </row>
    <row r="1057" spans="1:11" x14ac:dyDescent="0.2">
      <c r="A1057" s="11" t="s">
        <v>33465</v>
      </c>
      <c r="B1057" s="11" t="s">
        <v>31936</v>
      </c>
      <c r="C1057" s="11" t="s">
        <v>1783</v>
      </c>
      <c r="D1057" s="11" t="s">
        <v>546</v>
      </c>
      <c r="E1057" s="11" t="s">
        <v>82</v>
      </c>
      <c r="H1057" s="17" t="str">
        <f>IF(Table1[[#This Row],[Undergraduate or Postgraduate]]="","",IF('Calculator - Dropdowns'!$D$6="Programme",$C1057&amp;": "&amp;A1057,IF($C1057&amp;": "&amp;A1057='Calculator - Dropdowns'!$D$6,$C1057&amp;": "&amp;A1057,"")))</f>
        <v>BSc Physics with Professional Placement: UFS4PHYPHY08</v>
      </c>
      <c r="I1057" s="17" t="str">
        <f>IF(Table1[[#This Row],[Department]]="","",IF('Calculator - Dropdowns'!$D$5="Postgraduate Taught or Undergraduate",$B1057,IF($B1057='Calculator - Dropdowns'!$D$5,$B1057,"")))</f>
        <v>Undergraduate</v>
      </c>
      <c r="J1057" s="17" t="str">
        <f>IF(Table1[[#This Row],[Faculty]]="","",IF('Calculator - Dropdowns'!$D$4="Department",$D1057,IF($D1057='Calculator - Dropdowns'!$D$4,$D1057,"")))</f>
        <v>Physics and Astronomy</v>
      </c>
      <c r="K1057" s="17" t="str">
        <f>IF('Calculator - Dropdowns'!$D$3="Faculty",$E1057,IF('Calculator - Dropdowns'!$D$3=E1057,E1057,""))</f>
        <v>Faculty of Environment, Science and Economy</v>
      </c>
    </row>
    <row r="1058" spans="1:11" ht="25.5" x14ac:dyDescent="0.2">
      <c r="A1058" s="11" t="s">
        <v>1790</v>
      </c>
      <c r="B1058" s="11" t="s">
        <v>31936</v>
      </c>
      <c r="C1058" s="11" t="s">
        <v>1791</v>
      </c>
      <c r="D1058" s="11" t="s">
        <v>617</v>
      </c>
      <c r="E1058" s="11" t="s">
        <v>82</v>
      </c>
      <c r="H1058" s="17" t="str">
        <f>IF(Table1[[#This Row],[Undergraduate or Postgraduate]]="","",IF('Calculator - Dropdowns'!$D$6="Programme",$C1058&amp;": "&amp;A1058,IF($C1058&amp;": "&amp;A1058='Calculator - Dropdowns'!$D$6,$C1058&amp;": "&amp;A1058,"")))</f>
        <v>BSc Business and Environment with Year Abroad - Cornwall: UFS4SBEGOACA</v>
      </c>
      <c r="I1058" s="17" t="str">
        <f>IF(Table1[[#This Row],[Department]]="","",IF('Calculator - Dropdowns'!$D$5="Postgraduate Taught or Undergraduate",$B1058,IF($B1058='Calculator - Dropdowns'!$D$5,$B1058,"")))</f>
        <v>Undergraduate</v>
      </c>
      <c r="J1058" s="17" t="str">
        <f>IF(Table1[[#This Row],[Faculty]]="","",IF('Calculator - Dropdowns'!$D$4="Department",$D1058,IF($D1058='Calculator - Dropdowns'!$D$4,$D1058,"")))</f>
        <v>Sustainable Futures</v>
      </c>
      <c r="K1058" s="17" t="str">
        <f>IF('Calculator - Dropdowns'!$D$3="Faculty",$E1058,IF('Calculator - Dropdowns'!$D$3=E1058,E1058,""))</f>
        <v>Faculty of Environment, Science and Economy</v>
      </c>
    </row>
    <row r="1059" spans="1:11" ht="25.5" x14ac:dyDescent="0.2">
      <c r="A1059" s="11" t="s">
        <v>1792</v>
      </c>
      <c r="B1059" s="11" t="s">
        <v>31936</v>
      </c>
      <c r="C1059" s="11" t="s">
        <v>1793</v>
      </c>
      <c r="D1059" s="11" t="s">
        <v>617</v>
      </c>
      <c r="E1059" s="11" t="s">
        <v>82</v>
      </c>
      <c r="H1059" s="17" t="str">
        <f>IF(Table1[[#This Row],[Undergraduate or Postgraduate]]="","",IF('Calculator - Dropdowns'!$D$6="Programme",$C1059&amp;": "&amp;A1059,IF($C1059&amp;": "&amp;A1059='Calculator - Dropdowns'!$D$6,$C1059&amp;": "&amp;A1059,"")))</f>
        <v>BSc Business and Environment with Industrial Experience - Cornwall: UFS4SBEGOACB</v>
      </c>
      <c r="I1059" s="17" t="str">
        <f>IF(Table1[[#This Row],[Department]]="","",IF('Calculator - Dropdowns'!$D$5="Postgraduate Taught or Undergraduate",$B1059,IF($B1059='Calculator - Dropdowns'!$D$5,$B1059,"")))</f>
        <v>Undergraduate</v>
      </c>
      <c r="J1059" s="17" t="str">
        <f>IF(Table1[[#This Row],[Faculty]]="","",IF('Calculator - Dropdowns'!$D$4="Department",$D1059,IF($D1059='Calculator - Dropdowns'!$D$4,$D1059,"")))</f>
        <v>Sustainable Futures</v>
      </c>
      <c r="K1059" s="17" t="str">
        <f>IF('Calculator - Dropdowns'!$D$3="Faculty",$E1059,IF('Calculator - Dropdowns'!$D$3=E1059,E1059,""))</f>
        <v>Faculty of Environment, Science and Economy</v>
      </c>
    </row>
    <row r="1060" spans="1:11" x14ac:dyDescent="0.2">
      <c r="A1060" s="11" t="s">
        <v>1872</v>
      </c>
      <c r="B1060" s="11" t="s">
        <v>31936</v>
      </c>
      <c r="C1060" s="11" t="s">
        <v>1873</v>
      </c>
      <c r="D1060" s="11" t="s">
        <v>617</v>
      </c>
      <c r="E1060" s="11" t="s">
        <v>82</v>
      </c>
      <c r="H1060" s="17" t="str">
        <f>IF(Table1[[#This Row],[Undergraduate or Postgraduate]]="","",IF('Calculator - Dropdowns'!$D$6="Programme",$C1060&amp;": "&amp;A1060,IF($C1060&amp;": "&amp;A1060='Calculator - Dropdowns'!$D$6,$C1060&amp;": "&amp;A1060,"")))</f>
        <v>BSc Business with International Study - Cornwall: UFS4SBESBECB</v>
      </c>
      <c r="I1060" s="17" t="str">
        <f>IF(Table1[[#This Row],[Department]]="","",IF('Calculator - Dropdowns'!$D$5="Postgraduate Taught or Undergraduate",$B1060,IF($B1060='Calculator - Dropdowns'!$D$5,$B1060,"")))</f>
        <v>Undergraduate</v>
      </c>
      <c r="J1060" s="17" t="str">
        <f>IF(Table1[[#This Row],[Faculty]]="","",IF('Calculator - Dropdowns'!$D$4="Department",$D1060,IF($D1060='Calculator - Dropdowns'!$D$4,$D1060,"")))</f>
        <v>Sustainable Futures</v>
      </c>
      <c r="K1060" s="17" t="str">
        <f>IF('Calculator - Dropdowns'!$D$3="Faculty",$E1060,IF('Calculator - Dropdowns'!$D$3=E1060,E1060,""))</f>
        <v>Faculty of Environment, Science and Economy</v>
      </c>
    </row>
    <row r="1061" spans="1:11" x14ac:dyDescent="0.2">
      <c r="A1061" s="11" t="s">
        <v>1874</v>
      </c>
      <c r="B1061" s="11" t="s">
        <v>31936</v>
      </c>
      <c r="C1061" s="11" t="s">
        <v>1875</v>
      </c>
      <c r="D1061" s="11" t="s">
        <v>617</v>
      </c>
      <c r="E1061" s="11" t="s">
        <v>82</v>
      </c>
      <c r="H1061" s="17" t="str">
        <f>IF(Table1[[#This Row],[Undergraduate or Postgraduate]]="","",IF('Calculator - Dropdowns'!$D$6="Programme",$C1061&amp;": "&amp;A1061,IF($C1061&amp;": "&amp;A1061='Calculator - Dropdowns'!$D$6,$C1061&amp;": "&amp;A1061,"")))</f>
        <v>BSc Business with Industrial Experience - Cornwall: UFS4SBESBECC</v>
      </c>
      <c r="I1061" s="17" t="str">
        <f>IF(Table1[[#This Row],[Department]]="","",IF('Calculator - Dropdowns'!$D$5="Postgraduate Taught or Undergraduate",$B1061,IF($B1061='Calculator - Dropdowns'!$D$5,$B1061,"")))</f>
        <v>Undergraduate</v>
      </c>
      <c r="J1061" s="17" t="str">
        <f>IF(Table1[[#This Row],[Faculty]]="","",IF('Calculator - Dropdowns'!$D$4="Department",$D1061,IF($D1061='Calculator - Dropdowns'!$D$4,$D1061,"")))</f>
        <v>Sustainable Futures</v>
      </c>
      <c r="K1061" s="17" t="str">
        <f>IF('Calculator - Dropdowns'!$D$3="Faculty",$E1061,IF('Calculator - Dropdowns'!$D$3=E1061,E1061,""))</f>
        <v>Faculty of Environment, Science and Economy</v>
      </c>
    </row>
    <row r="1062" spans="1:11" x14ac:dyDescent="0.2">
      <c r="A1062" s="11" t="s">
        <v>1876</v>
      </c>
      <c r="B1062" s="11" t="s">
        <v>31936</v>
      </c>
      <c r="C1062" s="11" t="s">
        <v>1877</v>
      </c>
      <c r="D1062" s="11" t="s">
        <v>617</v>
      </c>
      <c r="E1062" s="11" t="s">
        <v>82</v>
      </c>
      <c r="H1062" s="17" t="str">
        <f>IF(Table1[[#This Row],[Undergraduate or Postgraduate]]="","",IF('Calculator - Dropdowns'!$D$6="Programme",$C1062&amp;": "&amp;A1062,IF($C1062&amp;": "&amp;A1062='Calculator - Dropdowns'!$D$6,$C1062&amp;": "&amp;A1062,"")))</f>
        <v>BSc Business with Year Abroad - Cornwall: UFS4SBESBECD</v>
      </c>
      <c r="I1062" s="17" t="str">
        <f>IF(Table1[[#This Row],[Department]]="","",IF('Calculator - Dropdowns'!$D$5="Postgraduate Taught or Undergraduate",$B1062,IF($B1062='Calculator - Dropdowns'!$D$5,$B1062,"")))</f>
        <v>Undergraduate</v>
      </c>
      <c r="J1062" s="17" t="str">
        <f>IF(Table1[[#This Row],[Faculty]]="","",IF('Calculator - Dropdowns'!$D$4="Department",$D1062,IF($D1062='Calculator - Dropdowns'!$D$4,$D1062,"")))</f>
        <v>Sustainable Futures</v>
      </c>
      <c r="K1062" s="17" t="str">
        <f>IF('Calculator - Dropdowns'!$D$3="Faculty",$E1062,IF('Calculator - Dropdowns'!$D$3=E1062,E1062,""))</f>
        <v>Faculty of Environment, Science and Economy</v>
      </c>
    </row>
    <row r="1063" spans="1:11" ht="25.5" x14ac:dyDescent="0.2">
      <c r="A1063" s="11" t="s">
        <v>1401</v>
      </c>
      <c r="B1063" s="11" t="s">
        <v>31936</v>
      </c>
      <c r="C1063" s="11" t="s">
        <v>32886</v>
      </c>
      <c r="D1063" s="11" t="s">
        <v>32192</v>
      </c>
      <c r="E1063" s="11" t="s">
        <v>76</v>
      </c>
      <c r="H1063" s="17" t="str">
        <f>IF(Table1[[#This Row],[Undergraduate or Postgraduate]]="","",IF('Calculator - Dropdowns'!$D$6="Programme",$C1063&amp;": "&amp;A1063,IF($C1063&amp;": "&amp;A1063='Calculator - Dropdowns'!$D$6,$C1063&amp;": "&amp;A1063,"")))</f>
        <v>BA Art History and Visual Culture and Classical Studies with Study Abroad: UFA4HPSCTH03</v>
      </c>
      <c r="I1063" s="17" t="str">
        <f>IF(Table1[[#This Row],[Department]]="","",IF('Calculator - Dropdowns'!$D$5="Postgraduate Taught or Undergraduate",$B1063,IF($B1063='Calculator - Dropdowns'!$D$5,$B1063,"")))</f>
        <v>Undergraduate</v>
      </c>
      <c r="J1063" s="17" t="str">
        <f>IF(Table1[[#This Row],[Faculty]]="","",IF('Calculator - Dropdowns'!$D$4="Department",$D1063,IF($D1063='Calculator - Dropdowns'!$D$4,$D1063,"")))</f>
        <v>Art History and Visual Culture</v>
      </c>
      <c r="K1063" s="17" t="str">
        <f>IF('Calculator - Dropdowns'!$D$3="Faculty",$E1063,IF('Calculator - Dropdowns'!$D$3=E1063,E1063,""))</f>
        <v>Faculty of Humanities, Arts and Social Sciences</v>
      </c>
    </row>
    <row r="1064" spans="1:11" ht="25.5" x14ac:dyDescent="0.2">
      <c r="A1064" s="11" t="s">
        <v>1406</v>
      </c>
      <c r="B1064" s="11" t="s">
        <v>31936</v>
      </c>
      <c r="C1064" s="11" t="s">
        <v>32888</v>
      </c>
      <c r="D1064" s="11" t="s">
        <v>32192</v>
      </c>
      <c r="E1064" s="11" t="s">
        <v>76</v>
      </c>
      <c r="H1064" s="17" t="str">
        <f>IF(Table1[[#This Row],[Undergraduate or Postgraduate]]="","",IF('Calculator - Dropdowns'!$D$6="Programme",$C1064&amp;": "&amp;A1064,IF($C1064&amp;": "&amp;A1064='Calculator - Dropdowns'!$D$6,$C1064&amp;": "&amp;A1064,"")))</f>
        <v>BA Art History and Visual Culture and Classical Studies with Employment Experience: UFA4HPSCTH06</v>
      </c>
      <c r="I1064" s="17" t="str">
        <f>IF(Table1[[#This Row],[Department]]="","",IF('Calculator - Dropdowns'!$D$5="Postgraduate Taught or Undergraduate",$B1064,IF($B1064='Calculator - Dropdowns'!$D$5,$B1064,"")))</f>
        <v>Undergraduate</v>
      </c>
      <c r="J1064" s="17" t="str">
        <f>IF(Table1[[#This Row],[Faculty]]="","",IF('Calculator - Dropdowns'!$D$4="Department",$D1064,IF($D1064='Calculator - Dropdowns'!$D$4,$D1064,"")))</f>
        <v>Art History and Visual Culture</v>
      </c>
      <c r="K1064" s="17" t="str">
        <f>IF('Calculator - Dropdowns'!$D$3="Faculty",$E1064,IF('Calculator - Dropdowns'!$D$3=E1064,E1064,""))</f>
        <v>Faculty of Humanities, Arts and Social Sciences</v>
      </c>
    </row>
    <row r="1065" spans="1:11" ht="25.5" x14ac:dyDescent="0.2">
      <c r="A1065" s="11" t="s">
        <v>1407</v>
      </c>
      <c r="B1065" s="11" t="s">
        <v>31936</v>
      </c>
      <c r="C1065" s="11" t="s">
        <v>32887</v>
      </c>
      <c r="D1065" s="11" t="s">
        <v>32192</v>
      </c>
      <c r="E1065" s="11" t="s">
        <v>76</v>
      </c>
      <c r="H1065" s="17" t="str">
        <f>IF(Table1[[#This Row],[Undergraduate or Postgraduate]]="","",IF('Calculator - Dropdowns'!$D$6="Programme",$C1065&amp;": "&amp;A1065,IF($C1065&amp;": "&amp;A1065='Calculator - Dropdowns'!$D$6,$C1065&amp;": "&amp;A1065,"")))</f>
        <v>BA Art History and Visual Culture and Classical Studies with Employment Experience Abroad: UFA4HPSCTH07</v>
      </c>
      <c r="I1065" s="17" t="str">
        <f>IF(Table1[[#This Row],[Department]]="","",IF('Calculator - Dropdowns'!$D$5="Postgraduate Taught or Undergraduate",$B1065,IF($B1065='Calculator - Dropdowns'!$D$5,$B1065,"")))</f>
        <v>Undergraduate</v>
      </c>
      <c r="J1065" s="17" t="str">
        <f>IF(Table1[[#This Row],[Faculty]]="","",IF('Calculator - Dropdowns'!$D$4="Department",$D1065,IF($D1065='Calculator - Dropdowns'!$D$4,$D1065,"")))</f>
        <v>Art History and Visual Culture</v>
      </c>
      <c r="K1065" s="17" t="str">
        <f>IF('Calculator - Dropdowns'!$D$3="Faculty",$E1065,IF('Calculator - Dropdowns'!$D$3=E1065,E1065,""))</f>
        <v>Faculty of Humanities, Arts and Social Sciences</v>
      </c>
    </row>
    <row r="1066" spans="1:11" ht="25.5" x14ac:dyDescent="0.2">
      <c r="A1066" s="11" t="s">
        <v>1408</v>
      </c>
      <c r="B1066" s="11" t="s">
        <v>31936</v>
      </c>
      <c r="C1066" s="11" t="s">
        <v>32884</v>
      </c>
      <c r="D1066" s="11" t="s">
        <v>32192</v>
      </c>
      <c r="E1066" s="11" t="s">
        <v>76</v>
      </c>
      <c r="H1066" s="17" t="str">
        <f>IF(Table1[[#This Row],[Undergraduate or Postgraduate]]="","",IF('Calculator - Dropdowns'!$D$6="Programme",$C1066&amp;": "&amp;A1066,IF($C1066&amp;": "&amp;A1066='Calculator - Dropdowns'!$D$6,$C1066&amp;": "&amp;A1066,"")))</f>
        <v>BA Art History and Visual Culture and Drama with Employment Experience: UFA4HPSDRA01</v>
      </c>
      <c r="I1066" s="17" t="str">
        <f>IF(Table1[[#This Row],[Department]]="","",IF('Calculator - Dropdowns'!$D$5="Postgraduate Taught or Undergraduate",$B1066,IF($B1066='Calculator - Dropdowns'!$D$5,$B1066,"")))</f>
        <v>Undergraduate</v>
      </c>
      <c r="J1066" s="17" t="str">
        <f>IF(Table1[[#This Row],[Faculty]]="","",IF('Calculator - Dropdowns'!$D$4="Department",$D1066,IF($D1066='Calculator - Dropdowns'!$D$4,$D1066,"")))</f>
        <v>Art History and Visual Culture</v>
      </c>
      <c r="K1066" s="17" t="str">
        <f>IF('Calculator - Dropdowns'!$D$3="Faculty",$E1066,IF('Calculator - Dropdowns'!$D$3=E1066,E1066,""))</f>
        <v>Faculty of Humanities, Arts and Social Sciences</v>
      </c>
    </row>
    <row r="1067" spans="1:11" ht="25.5" x14ac:dyDescent="0.2">
      <c r="A1067" s="11" t="s">
        <v>1409</v>
      </c>
      <c r="B1067" s="11" t="s">
        <v>31936</v>
      </c>
      <c r="C1067" s="11" t="s">
        <v>32883</v>
      </c>
      <c r="D1067" s="11" t="s">
        <v>32192</v>
      </c>
      <c r="E1067" s="11" t="s">
        <v>76</v>
      </c>
      <c r="H1067" s="17" t="str">
        <f>IF(Table1[[#This Row],[Undergraduate or Postgraduate]]="","",IF('Calculator - Dropdowns'!$D$6="Programme",$C1067&amp;": "&amp;A1067,IF($C1067&amp;": "&amp;A1067='Calculator - Dropdowns'!$D$6,$C1067&amp;": "&amp;A1067,"")))</f>
        <v>BA Art History and Visual Culture and Drama with Employment Experience Abroad: UFA4HPSDRA02</v>
      </c>
      <c r="I1067" s="17" t="str">
        <f>IF(Table1[[#This Row],[Department]]="","",IF('Calculator - Dropdowns'!$D$5="Postgraduate Taught or Undergraduate",$B1067,IF($B1067='Calculator - Dropdowns'!$D$5,$B1067,"")))</f>
        <v>Undergraduate</v>
      </c>
      <c r="J1067" s="17" t="str">
        <f>IF(Table1[[#This Row],[Faculty]]="","",IF('Calculator - Dropdowns'!$D$4="Department",$D1067,IF($D1067='Calculator - Dropdowns'!$D$4,$D1067,"")))</f>
        <v>Art History and Visual Culture</v>
      </c>
      <c r="K1067" s="17" t="str">
        <f>IF('Calculator - Dropdowns'!$D$3="Faculty",$E1067,IF('Calculator - Dropdowns'!$D$3=E1067,E1067,""))</f>
        <v>Faculty of Humanities, Arts and Social Sciences</v>
      </c>
    </row>
    <row r="1068" spans="1:11" ht="25.5" x14ac:dyDescent="0.2">
      <c r="A1068" s="11" t="s">
        <v>1410</v>
      </c>
      <c r="B1068" s="11" t="s">
        <v>31936</v>
      </c>
      <c r="C1068" s="11" t="s">
        <v>32878</v>
      </c>
      <c r="D1068" s="11" t="s">
        <v>32192</v>
      </c>
      <c r="E1068" s="11" t="s">
        <v>76</v>
      </c>
      <c r="H1068" s="17" t="str">
        <f>IF(Table1[[#This Row],[Undergraduate or Postgraduate]]="","",IF('Calculator - Dropdowns'!$D$6="Programme",$C1068&amp;": "&amp;A1068,IF($C1068&amp;": "&amp;A1068='Calculator - Dropdowns'!$D$6,$C1068&amp;": "&amp;A1068,"")))</f>
        <v>BA Art History and Visual Culture and English with Study Abroad: UFA4HPSEGL02</v>
      </c>
      <c r="I1068" s="17" t="str">
        <f>IF(Table1[[#This Row],[Department]]="","",IF('Calculator - Dropdowns'!$D$5="Postgraduate Taught or Undergraduate",$B1068,IF($B1068='Calculator - Dropdowns'!$D$5,$B1068,"")))</f>
        <v>Undergraduate</v>
      </c>
      <c r="J1068" s="17" t="str">
        <f>IF(Table1[[#This Row],[Faculty]]="","",IF('Calculator - Dropdowns'!$D$4="Department",$D1068,IF($D1068='Calculator - Dropdowns'!$D$4,$D1068,"")))</f>
        <v>Art History and Visual Culture</v>
      </c>
      <c r="K1068" s="17" t="str">
        <f>IF('Calculator - Dropdowns'!$D$3="Faculty",$E1068,IF('Calculator - Dropdowns'!$D$3=E1068,E1068,""))</f>
        <v>Faculty of Humanities, Arts and Social Sciences</v>
      </c>
    </row>
    <row r="1069" spans="1:11" ht="25.5" x14ac:dyDescent="0.2">
      <c r="A1069" s="11" t="s">
        <v>1411</v>
      </c>
      <c r="B1069" s="11" t="s">
        <v>31936</v>
      </c>
      <c r="C1069" s="11" t="s">
        <v>32880</v>
      </c>
      <c r="D1069" s="11" t="s">
        <v>32192</v>
      </c>
      <c r="E1069" s="11" t="s">
        <v>76</v>
      </c>
      <c r="H1069" s="17" t="str">
        <f>IF(Table1[[#This Row],[Undergraduate or Postgraduate]]="","",IF('Calculator - Dropdowns'!$D$6="Programme",$C1069&amp;": "&amp;A1069,IF($C1069&amp;": "&amp;A1069='Calculator - Dropdowns'!$D$6,$C1069&amp;": "&amp;A1069,"")))</f>
        <v>BA Art History and Visual Culture and English with Employment Experience: UFA4HPSEGL03</v>
      </c>
      <c r="I1069" s="17" t="str">
        <f>IF(Table1[[#This Row],[Department]]="","",IF('Calculator - Dropdowns'!$D$5="Postgraduate Taught or Undergraduate",$B1069,IF($B1069='Calculator - Dropdowns'!$D$5,$B1069,"")))</f>
        <v>Undergraduate</v>
      </c>
      <c r="J1069" s="17" t="str">
        <f>IF(Table1[[#This Row],[Faculty]]="","",IF('Calculator - Dropdowns'!$D$4="Department",$D1069,IF($D1069='Calculator - Dropdowns'!$D$4,$D1069,"")))</f>
        <v>Art History and Visual Culture</v>
      </c>
      <c r="K1069" s="17" t="str">
        <f>IF('Calculator - Dropdowns'!$D$3="Faculty",$E1069,IF('Calculator - Dropdowns'!$D$3=E1069,E1069,""))</f>
        <v>Faculty of Humanities, Arts and Social Sciences</v>
      </c>
    </row>
    <row r="1070" spans="1:11" ht="25.5" x14ac:dyDescent="0.2">
      <c r="A1070" s="11" t="s">
        <v>1412</v>
      </c>
      <c r="B1070" s="11" t="s">
        <v>31936</v>
      </c>
      <c r="C1070" s="11" t="s">
        <v>32879</v>
      </c>
      <c r="D1070" s="11" t="s">
        <v>32192</v>
      </c>
      <c r="E1070" s="11" t="s">
        <v>76</v>
      </c>
      <c r="H1070" s="17" t="str">
        <f>IF(Table1[[#This Row],[Undergraduate or Postgraduate]]="","",IF('Calculator - Dropdowns'!$D$6="Programme",$C1070&amp;": "&amp;A1070,IF($C1070&amp;": "&amp;A1070='Calculator - Dropdowns'!$D$6,$C1070&amp;": "&amp;A1070,"")))</f>
        <v>BA Art History and Visual Culture and English with Employment Experience Abroad: UFA4HPSEGL04</v>
      </c>
      <c r="I1070" s="17" t="str">
        <f>IF(Table1[[#This Row],[Department]]="","",IF('Calculator - Dropdowns'!$D$5="Postgraduate Taught or Undergraduate",$B1070,IF($B1070='Calculator - Dropdowns'!$D$5,$B1070,"")))</f>
        <v>Undergraduate</v>
      </c>
      <c r="J1070" s="17" t="str">
        <f>IF(Table1[[#This Row],[Faculty]]="","",IF('Calculator - Dropdowns'!$D$4="Department",$D1070,IF($D1070='Calculator - Dropdowns'!$D$4,$D1070,"")))</f>
        <v>Art History and Visual Culture</v>
      </c>
      <c r="K1070" s="17" t="str">
        <f>IF('Calculator - Dropdowns'!$D$3="Faculty",$E1070,IF('Calculator - Dropdowns'!$D$3=E1070,E1070,""))</f>
        <v>Faculty of Humanities, Arts and Social Sciences</v>
      </c>
    </row>
    <row r="1071" spans="1:11" ht="25.5" x14ac:dyDescent="0.2">
      <c r="A1071" s="11" t="s">
        <v>1457</v>
      </c>
      <c r="B1071" s="11" t="s">
        <v>31936</v>
      </c>
      <c r="C1071" s="11" t="s">
        <v>32868</v>
      </c>
      <c r="D1071" s="11" t="s">
        <v>32192</v>
      </c>
      <c r="E1071" s="11" t="s">
        <v>76</v>
      </c>
      <c r="H1071" s="17" t="str">
        <f>IF(Table1[[#This Row],[Undergraduate or Postgraduate]]="","",IF('Calculator - Dropdowns'!$D$6="Programme",$C1071&amp;": "&amp;A1071,IF($C1071&amp;": "&amp;A1071='Calculator - Dropdowns'!$D$6,$C1071&amp;": "&amp;A1071,"")))</f>
        <v>BA Art History and Visual Culture and History with Study Abroad: UFA4HPSHPS45</v>
      </c>
      <c r="I1071" s="17" t="str">
        <f>IF(Table1[[#This Row],[Department]]="","",IF('Calculator - Dropdowns'!$D$5="Postgraduate Taught or Undergraduate",$B1071,IF($B1071='Calculator - Dropdowns'!$D$5,$B1071,"")))</f>
        <v>Undergraduate</v>
      </c>
      <c r="J1071" s="17" t="str">
        <f>IF(Table1[[#This Row],[Faculty]]="","",IF('Calculator - Dropdowns'!$D$4="Department",$D1071,IF($D1071='Calculator - Dropdowns'!$D$4,$D1071,"")))</f>
        <v>Art History and Visual Culture</v>
      </c>
      <c r="K1071" s="17" t="str">
        <f>IF('Calculator - Dropdowns'!$D$3="Faculty",$E1071,IF('Calculator - Dropdowns'!$D$3=E1071,E1071,""))</f>
        <v>Faculty of Humanities, Arts and Social Sciences</v>
      </c>
    </row>
    <row r="1072" spans="1:11" ht="25.5" x14ac:dyDescent="0.2">
      <c r="A1072" s="11" t="s">
        <v>1480</v>
      </c>
      <c r="B1072" s="11" t="s">
        <v>31936</v>
      </c>
      <c r="C1072" s="11" t="s">
        <v>32865</v>
      </c>
      <c r="D1072" s="11" t="s">
        <v>32192</v>
      </c>
      <c r="E1072" s="11" t="s">
        <v>76</v>
      </c>
      <c r="H1072" s="17" t="str">
        <f>IF(Table1[[#This Row],[Undergraduate or Postgraduate]]="","",IF('Calculator - Dropdowns'!$D$6="Programme",$C1072&amp;": "&amp;A1072,IF($C1072&amp;": "&amp;A1072='Calculator - Dropdowns'!$D$6,$C1072&amp;": "&amp;A1072,"")))</f>
        <v>BA Art History and Visual Culture with Employment Experience: UFA4HPSHPS58</v>
      </c>
      <c r="I1072" s="17" t="str">
        <f>IF(Table1[[#This Row],[Department]]="","",IF('Calculator - Dropdowns'!$D$5="Postgraduate Taught or Undergraduate",$B1072,IF($B1072='Calculator - Dropdowns'!$D$5,$B1072,"")))</f>
        <v>Undergraduate</v>
      </c>
      <c r="J1072" s="17" t="str">
        <f>IF(Table1[[#This Row],[Faculty]]="","",IF('Calculator - Dropdowns'!$D$4="Department",$D1072,IF($D1072='Calculator - Dropdowns'!$D$4,$D1072,"")))</f>
        <v>Art History and Visual Culture</v>
      </c>
      <c r="K1072" s="17" t="str">
        <f>IF('Calculator - Dropdowns'!$D$3="Faculty",$E1072,IF('Calculator - Dropdowns'!$D$3=E1072,E1072,""))</f>
        <v>Faculty of Humanities, Arts and Social Sciences</v>
      </c>
    </row>
    <row r="1073" spans="1:11" ht="25.5" x14ac:dyDescent="0.2">
      <c r="A1073" s="11" t="s">
        <v>1481</v>
      </c>
      <c r="B1073" s="11" t="s">
        <v>31936</v>
      </c>
      <c r="C1073" s="11" t="s">
        <v>32864</v>
      </c>
      <c r="D1073" s="11" t="s">
        <v>32192</v>
      </c>
      <c r="E1073" s="11" t="s">
        <v>76</v>
      </c>
      <c r="H1073" s="17" t="str">
        <f>IF(Table1[[#This Row],[Undergraduate or Postgraduate]]="","",IF('Calculator - Dropdowns'!$D$6="Programme",$C1073&amp;": "&amp;A1073,IF($C1073&amp;": "&amp;A1073='Calculator - Dropdowns'!$D$6,$C1073&amp;": "&amp;A1073,"")))</f>
        <v>BA Art History and Visual Culture with Employment Experience Abroad: UFA4HPSHPS59</v>
      </c>
      <c r="I1073" s="17" t="str">
        <f>IF(Table1[[#This Row],[Department]]="","",IF('Calculator - Dropdowns'!$D$5="Postgraduate Taught or Undergraduate",$B1073,IF($B1073='Calculator - Dropdowns'!$D$5,$B1073,"")))</f>
        <v>Undergraduate</v>
      </c>
      <c r="J1073" s="17" t="str">
        <f>IF(Table1[[#This Row],[Faculty]]="","",IF('Calculator - Dropdowns'!$D$4="Department",$D1073,IF($D1073='Calculator - Dropdowns'!$D$4,$D1073,"")))</f>
        <v>Art History and Visual Culture</v>
      </c>
      <c r="K1073" s="17" t="str">
        <f>IF('Calculator - Dropdowns'!$D$3="Faculty",$E1073,IF('Calculator - Dropdowns'!$D$3=E1073,E1073,""))</f>
        <v>Faculty of Humanities, Arts and Social Sciences</v>
      </c>
    </row>
    <row r="1074" spans="1:11" ht="25.5" x14ac:dyDescent="0.2">
      <c r="A1074" s="11" t="s">
        <v>1482</v>
      </c>
      <c r="B1074" s="11" t="s">
        <v>31936</v>
      </c>
      <c r="C1074" s="11" t="s">
        <v>32870</v>
      </c>
      <c r="D1074" s="11" t="s">
        <v>32192</v>
      </c>
      <c r="E1074" s="11" t="s">
        <v>76</v>
      </c>
      <c r="H1074" s="17" t="str">
        <f>IF(Table1[[#This Row],[Undergraduate or Postgraduate]]="","",IF('Calculator - Dropdowns'!$D$6="Programme",$C1074&amp;": "&amp;A1074,IF($C1074&amp;": "&amp;A1074='Calculator - Dropdowns'!$D$6,$C1074&amp;": "&amp;A1074,"")))</f>
        <v>BA Art History and Visual Culture and History with Employment Experience: UFA4HPSHPS60</v>
      </c>
      <c r="I1074" s="17" t="str">
        <f>IF(Table1[[#This Row],[Department]]="","",IF('Calculator - Dropdowns'!$D$5="Postgraduate Taught or Undergraduate",$B1074,IF($B1074='Calculator - Dropdowns'!$D$5,$B1074,"")))</f>
        <v>Undergraduate</v>
      </c>
      <c r="J1074" s="17" t="str">
        <f>IF(Table1[[#This Row],[Faculty]]="","",IF('Calculator - Dropdowns'!$D$4="Department",$D1074,IF($D1074='Calculator - Dropdowns'!$D$4,$D1074,"")))</f>
        <v>Art History and Visual Culture</v>
      </c>
      <c r="K1074" s="17" t="str">
        <f>IF('Calculator - Dropdowns'!$D$3="Faculty",$E1074,IF('Calculator - Dropdowns'!$D$3=E1074,E1074,""))</f>
        <v>Faculty of Humanities, Arts and Social Sciences</v>
      </c>
    </row>
    <row r="1075" spans="1:11" ht="25.5" x14ac:dyDescent="0.2">
      <c r="A1075" s="11" t="s">
        <v>1483</v>
      </c>
      <c r="B1075" s="11" t="s">
        <v>31936</v>
      </c>
      <c r="C1075" s="11" t="s">
        <v>32869</v>
      </c>
      <c r="D1075" s="11" t="s">
        <v>32192</v>
      </c>
      <c r="E1075" s="11" t="s">
        <v>76</v>
      </c>
      <c r="H1075" s="17" t="str">
        <f>IF(Table1[[#This Row],[Undergraduate or Postgraduate]]="","",IF('Calculator - Dropdowns'!$D$6="Programme",$C1075&amp;": "&amp;A1075,IF($C1075&amp;": "&amp;A1075='Calculator - Dropdowns'!$D$6,$C1075&amp;": "&amp;A1075,"")))</f>
        <v>BA Art History and Visual Culture and History with Employment Experience Abroad: UFA4HPSHPS61</v>
      </c>
      <c r="I1075" s="17" t="str">
        <f>IF(Table1[[#This Row],[Department]]="","",IF('Calculator - Dropdowns'!$D$5="Postgraduate Taught or Undergraduate",$B1075,IF($B1075='Calculator - Dropdowns'!$D$5,$B1075,"")))</f>
        <v>Undergraduate</v>
      </c>
      <c r="J1075" s="17" t="str">
        <f>IF(Table1[[#This Row],[Faculty]]="","",IF('Calculator - Dropdowns'!$D$4="Department",$D1075,IF($D1075='Calculator - Dropdowns'!$D$4,$D1075,"")))</f>
        <v>Art History and Visual Culture</v>
      </c>
      <c r="K1075" s="17" t="str">
        <f>IF('Calculator - Dropdowns'!$D$3="Faculty",$E1075,IF('Calculator - Dropdowns'!$D$3=E1075,E1075,""))</f>
        <v>Faculty of Humanities, Arts and Social Sciences</v>
      </c>
    </row>
    <row r="1076" spans="1:11" ht="25.5" x14ac:dyDescent="0.2">
      <c r="A1076" s="11" t="s">
        <v>32102</v>
      </c>
      <c r="B1076" s="11" t="s">
        <v>31936</v>
      </c>
      <c r="C1076" s="11" t="s">
        <v>32868</v>
      </c>
      <c r="D1076" s="11" t="s">
        <v>32192</v>
      </c>
      <c r="E1076" s="11" t="s">
        <v>76</v>
      </c>
      <c r="H1076" s="17" t="str">
        <f>IF(Table1[[#This Row],[Undergraduate or Postgraduate]]="","",IF('Calculator - Dropdowns'!$D$6="Programme",$C1076&amp;": "&amp;A1076,IF($C1076&amp;": "&amp;A1076='Calculator - Dropdowns'!$D$6,$C1076&amp;": "&amp;A1076,"")))</f>
        <v>BA Art History and Visual Culture and History with Study Abroad: UFA4HPSHPS84</v>
      </c>
      <c r="I1076" s="17" t="str">
        <f>IF(Table1[[#This Row],[Department]]="","",IF('Calculator - Dropdowns'!$D$5="Postgraduate Taught or Undergraduate",$B1076,IF($B1076='Calculator - Dropdowns'!$D$5,$B1076,"")))</f>
        <v>Undergraduate</v>
      </c>
      <c r="J1076" s="17" t="str">
        <f>IF(Table1[[#This Row],[Faculty]]="","",IF('Calculator - Dropdowns'!$D$4="Department",$D1076,IF($D1076='Calculator - Dropdowns'!$D$4,$D1076,"")))</f>
        <v>Art History and Visual Culture</v>
      </c>
      <c r="K1076" s="17" t="str">
        <f>IF('Calculator - Dropdowns'!$D$3="Faculty",$E1076,IF('Calculator - Dropdowns'!$D$3=E1076,E1076,""))</f>
        <v>Faculty of Humanities, Arts and Social Sciences</v>
      </c>
    </row>
    <row r="1077" spans="1:11" ht="25.5" x14ac:dyDescent="0.2">
      <c r="A1077" s="11" t="s">
        <v>32104</v>
      </c>
      <c r="B1077" s="11" t="s">
        <v>31936</v>
      </c>
      <c r="C1077" s="11" t="s">
        <v>32870</v>
      </c>
      <c r="D1077" s="11" t="s">
        <v>32192</v>
      </c>
      <c r="E1077" s="11" t="s">
        <v>76</v>
      </c>
      <c r="H1077" s="17" t="str">
        <f>IF(Table1[[#This Row],[Undergraduate or Postgraduate]]="","",IF('Calculator - Dropdowns'!$D$6="Programme",$C1077&amp;": "&amp;A1077,IF($C1077&amp;": "&amp;A1077='Calculator - Dropdowns'!$D$6,$C1077&amp;": "&amp;A1077,"")))</f>
        <v>BA Art History and Visual Culture and History with Employment Experience: UFA4HPSHPS85</v>
      </c>
      <c r="I1077" s="17" t="str">
        <f>IF(Table1[[#This Row],[Department]]="","",IF('Calculator - Dropdowns'!$D$5="Postgraduate Taught or Undergraduate",$B1077,IF($B1077='Calculator - Dropdowns'!$D$5,$B1077,"")))</f>
        <v>Undergraduate</v>
      </c>
      <c r="J1077" s="17" t="str">
        <f>IF(Table1[[#This Row],[Faculty]]="","",IF('Calculator - Dropdowns'!$D$4="Department",$D1077,IF($D1077='Calculator - Dropdowns'!$D$4,$D1077,"")))</f>
        <v>Art History and Visual Culture</v>
      </c>
      <c r="K1077" s="17" t="str">
        <f>IF('Calculator - Dropdowns'!$D$3="Faculty",$E1077,IF('Calculator - Dropdowns'!$D$3=E1077,E1077,""))</f>
        <v>Faculty of Humanities, Arts and Social Sciences</v>
      </c>
    </row>
    <row r="1078" spans="1:11" ht="25.5" x14ac:dyDescent="0.2">
      <c r="A1078" s="11" t="s">
        <v>32103</v>
      </c>
      <c r="B1078" s="11" t="s">
        <v>31936</v>
      </c>
      <c r="C1078" s="11" t="s">
        <v>32869</v>
      </c>
      <c r="D1078" s="11" t="s">
        <v>32192</v>
      </c>
      <c r="E1078" s="11" t="s">
        <v>76</v>
      </c>
      <c r="H1078" s="17" t="str">
        <f>IF(Table1[[#This Row],[Undergraduate or Postgraduate]]="","",IF('Calculator - Dropdowns'!$D$6="Programme",$C1078&amp;": "&amp;A1078,IF($C1078&amp;": "&amp;A1078='Calculator - Dropdowns'!$D$6,$C1078&amp;": "&amp;A1078,"")))</f>
        <v>BA Art History and Visual Culture and History with Employment Experience Abroad: UFA4HPSHPS86</v>
      </c>
      <c r="I1078" s="17" t="str">
        <f>IF(Table1[[#This Row],[Department]]="","",IF('Calculator - Dropdowns'!$D$5="Postgraduate Taught or Undergraduate",$B1078,IF($B1078='Calculator - Dropdowns'!$D$5,$B1078,"")))</f>
        <v>Undergraduate</v>
      </c>
      <c r="J1078" s="17" t="str">
        <f>IF(Table1[[#This Row],[Faculty]]="","",IF('Calculator - Dropdowns'!$D$4="Department",$D1078,IF($D1078='Calculator - Dropdowns'!$D$4,$D1078,"")))</f>
        <v>Art History and Visual Culture</v>
      </c>
      <c r="K1078" s="17" t="str">
        <f>IF('Calculator - Dropdowns'!$D$3="Faculty",$E1078,IF('Calculator - Dropdowns'!$D$3=E1078,E1078,""))</f>
        <v>Faculty of Humanities, Arts and Social Sciences</v>
      </c>
    </row>
    <row r="1079" spans="1:11" x14ac:dyDescent="0.2">
      <c r="A1079" s="11" t="s">
        <v>1565</v>
      </c>
      <c r="B1079" s="11" t="s">
        <v>31936</v>
      </c>
      <c r="C1079" s="11" t="s">
        <v>32867</v>
      </c>
      <c r="D1079" s="11" t="s">
        <v>32192</v>
      </c>
      <c r="E1079" s="11" t="s">
        <v>76</v>
      </c>
      <c r="H1079" s="17" t="str">
        <f>IF(Table1[[#This Row],[Undergraduate or Postgraduate]]="","",IF('Calculator - Dropdowns'!$D$6="Programme",$C1079&amp;": "&amp;A1079,IF($C1079&amp;": "&amp;A1079='Calculator - Dropdowns'!$D$6,$C1079&amp;": "&amp;A1079,"")))</f>
        <v>BA Art History and Visual Culture and Modern Languages: UFA4HPSSML37</v>
      </c>
      <c r="I1079" s="17" t="str">
        <f>IF(Table1[[#This Row],[Department]]="","",IF('Calculator - Dropdowns'!$D$5="Postgraduate Taught or Undergraduate",$B1079,IF($B1079='Calculator - Dropdowns'!$D$5,$B1079,"")))</f>
        <v>Undergraduate</v>
      </c>
      <c r="J1079" s="17" t="str">
        <f>IF(Table1[[#This Row],[Faculty]]="","",IF('Calculator - Dropdowns'!$D$4="Department",$D1079,IF($D1079='Calculator - Dropdowns'!$D$4,$D1079,"")))</f>
        <v>Art History and Visual Culture</v>
      </c>
      <c r="K1079" s="17" t="str">
        <f>IF('Calculator - Dropdowns'!$D$3="Faculty",$E1079,IF('Calculator - Dropdowns'!$D$3=E1079,E1079,""))</f>
        <v>Faculty of Humanities, Arts and Social Sciences</v>
      </c>
    </row>
    <row r="1080" spans="1:11" ht="25.5" x14ac:dyDescent="0.2">
      <c r="A1080" s="11" t="s">
        <v>1566</v>
      </c>
      <c r="B1080" s="11" t="s">
        <v>31936</v>
      </c>
      <c r="C1080" s="11" t="s">
        <v>32882</v>
      </c>
      <c r="D1080" s="11" t="s">
        <v>32192</v>
      </c>
      <c r="E1080" s="11" t="s">
        <v>76</v>
      </c>
      <c r="H1080" s="17" t="str">
        <f>IF(Table1[[#This Row],[Undergraduate or Postgraduate]]="","",IF('Calculator - Dropdowns'!$D$6="Programme",$C1080&amp;": "&amp;A1080,IF($C1080&amp;": "&amp;A1080='Calculator - Dropdowns'!$D$6,$C1080&amp;": "&amp;A1080,"")))</f>
        <v>BA Art History and Visual Culture and Drama with Study Abroad: UFA4HPSSPA01</v>
      </c>
      <c r="I1080" s="17" t="str">
        <f>IF(Table1[[#This Row],[Department]]="","",IF('Calculator - Dropdowns'!$D$5="Postgraduate Taught or Undergraduate",$B1080,IF($B1080='Calculator - Dropdowns'!$D$5,$B1080,"")))</f>
        <v>Undergraduate</v>
      </c>
      <c r="J1080" s="17" t="str">
        <f>IF(Table1[[#This Row],[Faculty]]="","",IF('Calculator - Dropdowns'!$D$4="Department",$D1080,IF($D1080='Calculator - Dropdowns'!$D$4,$D1080,"")))</f>
        <v>Art History and Visual Culture</v>
      </c>
      <c r="K1080" s="17" t="str">
        <f>IF('Calculator - Dropdowns'!$D$3="Faculty",$E1080,IF('Calculator - Dropdowns'!$D$3=E1080,E1080,""))</f>
        <v>Faculty of Humanities, Arts and Social Sciences</v>
      </c>
    </row>
    <row r="1081" spans="1:11" x14ac:dyDescent="0.2">
      <c r="A1081" s="11" t="s">
        <v>1567</v>
      </c>
      <c r="B1081" s="11" t="s">
        <v>31936</v>
      </c>
      <c r="C1081" s="11" t="s">
        <v>32863</v>
      </c>
      <c r="D1081" s="11" t="s">
        <v>32192</v>
      </c>
      <c r="E1081" s="11" t="s">
        <v>76</v>
      </c>
      <c r="H1081" s="17" t="str">
        <f>IF(Table1[[#This Row],[Undergraduate or Postgraduate]]="","",IF('Calculator - Dropdowns'!$D$6="Programme",$C1081&amp;": "&amp;A1081,IF($C1081&amp;": "&amp;A1081='Calculator - Dropdowns'!$D$6,$C1081&amp;": "&amp;A1081,"")))</f>
        <v>BA Art History and Visual Culture with Study Abroad: UFA4HPSVCU02</v>
      </c>
      <c r="I1081" s="17" t="str">
        <f>IF(Table1[[#This Row],[Department]]="","",IF('Calculator - Dropdowns'!$D$5="Postgraduate Taught or Undergraduate",$B1081,IF($B1081='Calculator - Dropdowns'!$D$5,$B1081,"")))</f>
        <v>Undergraduate</v>
      </c>
      <c r="J1081" s="17" t="str">
        <f>IF(Table1[[#This Row],[Faculty]]="","",IF('Calculator - Dropdowns'!$D$4="Department",$D1081,IF($D1081='Calculator - Dropdowns'!$D$4,$D1081,"")))</f>
        <v>Art History and Visual Culture</v>
      </c>
      <c r="K1081" s="17" t="str">
        <f>IF('Calculator - Dropdowns'!$D$3="Faculty",$E1081,IF('Calculator - Dropdowns'!$D$3=E1081,E1081,""))</f>
        <v>Faculty of Humanities, Arts and Social Sciences</v>
      </c>
    </row>
    <row r="1082" spans="1:11" ht="25.5" x14ac:dyDescent="0.2">
      <c r="A1082" s="11" t="s">
        <v>1586</v>
      </c>
      <c r="B1082" s="11" t="s">
        <v>31936</v>
      </c>
      <c r="C1082" s="11" t="s">
        <v>32876</v>
      </c>
      <c r="D1082" s="11" t="s">
        <v>32192</v>
      </c>
      <c r="E1082" s="11" t="s">
        <v>76</v>
      </c>
      <c r="H1082" s="17" t="str">
        <f>IF(Table1[[#This Row],[Undergraduate or Postgraduate]]="","",IF('Calculator - Dropdowns'!$D$6="Programme",$C1082&amp;": "&amp;A1082,IF($C1082&amp;": "&amp;A1082='Calculator - Dropdowns'!$D$6,$C1082&amp;": "&amp;A1082,"")))</f>
        <v>BA Art History and Visual Culture and Film and Television Studies with Employment Experience: UFA4SMLEGL01</v>
      </c>
      <c r="I1082" s="17" t="str">
        <f>IF(Table1[[#This Row],[Department]]="","",IF('Calculator - Dropdowns'!$D$5="Postgraduate Taught or Undergraduate",$B1082,IF($B1082='Calculator - Dropdowns'!$D$5,$B1082,"")))</f>
        <v>Undergraduate</v>
      </c>
      <c r="J1082" s="17" t="str">
        <f>IF(Table1[[#This Row],[Faculty]]="","",IF('Calculator - Dropdowns'!$D$4="Department",$D1082,IF($D1082='Calculator - Dropdowns'!$D$4,$D1082,"")))</f>
        <v>Art History and Visual Culture</v>
      </c>
      <c r="K1082" s="17" t="str">
        <f>IF('Calculator - Dropdowns'!$D$3="Faculty",$E1082,IF('Calculator - Dropdowns'!$D$3=E1082,E1082,""))</f>
        <v>Faculty of Humanities, Arts and Social Sciences</v>
      </c>
    </row>
    <row r="1083" spans="1:11" ht="25.5" x14ac:dyDescent="0.2">
      <c r="A1083" s="11" t="s">
        <v>1587</v>
      </c>
      <c r="B1083" s="11" t="s">
        <v>31936</v>
      </c>
      <c r="C1083" s="11" t="s">
        <v>32875</v>
      </c>
      <c r="D1083" s="11" t="s">
        <v>32192</v>
      </c>
      <c r="E1083" s="11" t="s">
        <v>76</v>
      </c>
      <c r="H1083" s="17" t="str">
        <f>IF(Table1[[#This Row],[Undergraduate or Postgraduate]]="","",IF('Calculator - Dropdowns'!$D$6="Programme",$C1083&amp;": "&amp;A1083,IF($C1083&amp;": "&amp;A1083='Calculator - Dropdowns'!$D$6,$C1083&amp;": "&amp;A1083,"")))</f>
        <v>BA Art History and Visual Culture and Film and Television Studies with Employment Experience Abroad: UFA4SMLEGL02</v>
      </c>
      <c r="I1083" s="17" t="str">
        <f>IF(Table1[[#This Row],[Department]]="","",IF('Calculator - Dropdowns'!$D$5="Postgraduate Taught or Undergraduate",$B1083,IF($B1083='Calculator - Dropdowns'!$D$5,$B1083,"")))</f>
        <v>Undergraduate</v>
      </c>
      <c r="J1083" s="17" t="str">
        <f>IF(Table1[[#This Row],[Faculty]]="","",IF('Calculator - Dropdowns'!$D$4="Department",$D1083,IF($D1083='Calculator - Dropdowns'!$D$4,$D1083,"")))</f>
        <v>Art History and Visual Culture</v>
      </c>
      <c r="K1083" s="17" t="str">
        <f>IF('Calculator - Dropdowns'!$D$3="Faculty",$E1083,IF('Calculator - Dropdowns'!$D$3=E1083,E1083,""))</f>
        <v>Faculty of Humanities, Arts and Social Sciences</v>
      </c>
    </row>
    <row r="1084" spans="1:11" ht="25.5" x14ac:dyDescent="0.2">
      <c r="A1084" s="11" t="s">
        <v>1588</v>
      </c>
      <c r="B1084" s="11" t="s">
        <v>31936</v>
      </c>
      <c r="C1084" s="11" t="s">
        <v>32874</v>
      </c>
      <c r="D1084" s="11" t="s">
        <v>32192</v>
      </c>
      <c r="E1084" s="11" t="s">
        <v>76</v>
      </c>
      <c r="H1084" s="17" t="str">
        <f>IF(Table1[[#This Row],[Undergraduate or Postgraduate]]="","",IF('Calculator - Dropdowns'!$D$6="Programme",$C1084&amp;": "&amp;A1084,IF($C1084&amp;": "&amp;A1084='Calculator - Dropdowns'!$D$6,$C1084&amp;": "&amp;A1084,"")))</f>
        <v>BA Art History and Visual Culture and Film and Television Studies with Study Abroad: UFA4SMLEGL03</v>
      </c>
      <c r="I1084" s="17" t="str">
        <f>IF(Table1[[#This Row],[Department]]="","",IF('Calculator - Dropdowns'!$D$5="Postgraduate Taught or Undergraduate",$B1084,IF($B1084='Calculator - Dropdowns'!$D$5,$B1084,"")))</f>
        <v>Undergraduate</v>
      </c>
      <c r="J1084" s="17" t="str">
        <f>IF(Table1[[#This Row],[Faculty]]="","",IF('Calculator - Dropdowns'!$D$4="Department",$D1084,IF($D1084='Calculator - Dropdowns'!$D$4,$D1084,"")))</f>
        <v>Art History and Visual Culture</v>
      </c>
      <c r="K1084" s="17" t="str">
        <f>IF('Calculator - Dropdowns'!$D$3="Faculty",$E1084,IF('Calculator - Dropdowns'!$D$3=E1084,E1084,""))</f>
        <v>Faculty of Humanities, Arts and Social Sciences</v>
      </c>
    </row>
    <row r="1085" spans="1:11" x14ac:dyDescent="0.2">
      <c r="A1085" s="11" t="s">
        <v>1451</v>
      </c>
      <c r="B1085" s="11" t="s">
        <v>31936</v>
      </c>
      <c r="C1085" s="11" t="s">
        <v>1452</v>
      </c>
      <c r="D1085" s="11" t="s">
        <v>237</v>
      </c>
      <c r="E1085" s="11" t="s">
        <v>76</v>
      </c>
      <c r="H1085" s="17" t="str">
        <f>IF(Table1[[#This Row],[Undergraduate or Postgraduate]]="","",IF('Calculator - Dropdowns'!$D$6="Programme",$C1085&amp;": "&amp;A1085,IF($C1085&amp;": "&amp;A1085='Calculator - Dropdowns'!$D$6,$C1085&amp;": "&amp;A1085,"")))</f>
        <v>BA Anthropology with Study Abroad: UFA4HPSHPS40</v>
      </c>
      <c r="I1085" s="17" t="str">
        <f>IF(Table1[[#This Row],[Department]]="","",IF('Calculator - Dropdowns'!$D$5="Postgraduate Taught or Undergraduate",$B1085,IF($B1085='Calculator - Dropdowns'!$D$5,$B1085,"")))</f>
        <v>Undergraduate</v>
      </c>
      <c r="J1085" s="17" t="str">
        <f>IF(Table1[[#This Row],[Faculty]]="","",IF('Calculator - Dropdowns'!$D$4="Department",$D1085,IF($D1085='Calculator - Dropdowns'!$D$4,$D1085,"")))</f>
        <v>Anthropology</v>
      </c>
      <c r="K1085" s="17" t="str">
        <f>IF('Calculator - Dropdowns'!$D$3="Faculty",$E1085,IF('Calculator - Dropdowns'!$D$3=E1085,E1085,""))</f>
        <v>Faculty of Humanities, Arts and Social Sciences</v>
      </c>
    </row>
    <row r="1086" spans="1:11" x14ac:dyDescent="0.2">
      <c r="A1086" s="11" t="s">
        <v>1496</v>
      </c>
      <c r="B1086" s="11" t="s">
        <v>31936</v>
      </c>
      <c r="C1086" s="11" t="s">
        <v>1497</v>
      </c>
      <c r="D1086" s="11" t="s">
        <v>237</v>
      </c>
      <c r="E1086" s="11" t="s">
        <v>76</v>
      </c>
      <c r="H1086" s="17" t="str">
        <f>IF(Table1[[#This Row],[Undergraduate or Postgraduate]]="","",IF('Calculator - Dropdowns'!$D$6="Programme",$C1086&amp;": "&amp;A1086,IF($C1086&amp;": "&amp;A1086='Calculator - Dropdowns'!$D$6,$C1086&amp;": "&amp;A1086,"")))</f>
        <v>BA Anthropology with Employment Experience Abroad: UFA4HPSHPS69</v>
      </c>
      <c r="I1086" s="17" t="str">
        <f>IF(Table1[[#This Row],[Department]]="","",IF('Calculator - Dropdowns'!$D$5="Postgraduate Taught or Undergraduate",$B1086,IF($B1086='Calculator - Dropdowns'!$D$5,$B1086,"")))</f>
        <v>Undergraduate</v>
      </c>
      <c r="J1086" s="17" t="str">
        <f>IF(Table1[[#This Row],[Faculty]]="","",IF('Calculator - Dropdowns'!$D$4="Department",$D1086,IF($D1086='Calculator - Dropdowns'!$D$4,$D1086,"")))</f>
        <v>Anthropology</v>
      </c>
      <c r="K1086" s="17" t="str">
        <f>IF('Calculator - Dropdowns'!$D$3="Faculty",$E1086,IF('Calculator - Dropdowns'!$D$3=E1086,E1086,""))</f>
        <v>Faculty of Humanities, Arts and Social Sciences</v>
      </c>
    </row>
    <row r="1087" spans="1:11" x14ac:dyDescent="0.2">
      <c r="A1087" s="11" t="s">
        <v>1498</v>
      </c>
      <c r="B1087" s="11" t="s">
        <v>31936</v>
      </c>
      <c r="C1087" s="11" t="s">
        <v>1499</v>
      </c>
      <c r="D1087" s="11" t="s">
        <v>237</v>
      </c>
      <c r="E1087" s="11" t="s">
        <v>76</v>
      </c>
      <c r="H1087" s="17" t="str">
        <f>IF(Table1[[#This Row],[Undergraduate or Postgraduate]]="","",IF('Calculator - Dropdowns'!$D$6="Programme",$C1087&amp;": "&amp;A1087,IF($C1087&amp;": "&amp;A1087='Calculator - Dropdowns'!$D$6,$C1087&amp;": "&amp;A1087,"")))</f>
        <v>BA Anthropology with Employment Experience: UFA4HPSHPS70</v>
      </c>
      <c r="I1087" s="17" t="str">
        <f>IF(Table1[[#This Row],[Department]]="","",IF('Calculator - Dropdowns'!$D$5="Postgraduate Taught or Undergraduate",$B1087,IF($B1087='Calculator - Dropdowns'!$D$5,$B1087,"")))</f>
        <v>Undergraduate</v>
      </c>
      <c r="J1087" s="17" t="str">
        <f>IF(Table1[[#This Row],[Faculty]]="","",IF('Calculator - Dropdowns'!$D$4="Department",$D1087,IF($D1087='Calculator - Dropdowns'!$D$4,$D1087,"")))</f>
        <v>Anthropology</v>
      </c>
      <c r="K1087" s="17" t="str">
        <f>IF('Calculator - Dropdowns'!$D$3="Faculty",$E1087,IF('Calculator - Dropdowns'!$D$3=E1087,E1087,""))</f>
        <v>Faculty of Humanities, Arts and Social Sciences</v>
      </c>
    </row>
    <row r="1088" spans="1:11" x14ac:dyDescent="0.2">
      <c r="A1088" s="11" t="s">
        <v>1393</v>
      </c>
      <c r="B1088" s="11" t="s">
        <v>31936</v>
      </c>
      <c r="C1088" s="11" t="s">
        <v>1394</v>
      </c>
      <c r="D1088" s="11" t="s">
        <v>209</v>
      </c>
      <c r="E1088" s="11" t="s">
        <v>76</v>
      </c>
      <c r="H1088" s="17" t="str">
        <f>IF(Table1[[#This Row],[Undergraduate or Postgraduate]]="","",IF('Calculator - Dropdowns'!$D$6="Programme",$C1088&amp;": "&amp;A1088,IF($C1088&amp;": "&amp;A1088='Calculator - Dropdowns'!$D$6,$C1088&amp;": "&amp;A1088,"")))</f>
        <v>BA Archaeology with Study Abroad: UFA4GOAGOA07</v>
      </c>
      <c r="I1088" s="17" t="str">
        <f>IF(Table1[[#This Row],[Department]]="","",IF('Calculator - Dropdowns'!$D$5="Postgraduate Taught or Undergraduate",$B1088,IF($B1088='Calculator - Dropdowns'!$D$5,$B1088,"")))</f>
        <v>Undergraduate</v>
      </c>
      <c r="J1088" s="17" t="str">
        <f>IF(Table1[[#This Row],[Faculty]]="","",IF('Calculator - Dropdowns'!$D$4="Department",$D1088,IF($D1088='Calculator - Dropdowns'!$D$4,$D1088,"")))</f>
        <v>Archaeology</v>
      </c>
      <c r="K1088" s="17" t="str">
        <f>IF('Calculator - Dropdowns'!$D$3="Faculty",$E1088,IF('Calculator - Dropdowns'!$D$3=E1088,E1088,""))</f>
        <v>Faculty of Humanities, Arts and Social Sciences</v>
      </c>
    </row>
    <row r="1089" spans="1:11" x14ac:dyDescent="0.2">
      <c r="A1089" s="11" t="s">
        <v>1395</v>
      </c>
      <c r="B1089" s="11" t="s">
        <v>31936</v>
      </c>
      <c r="C1089" s="11" t="s">
        <v>1396</v>
      </c>
      <c r="D1089" s="11" t="s">
        <v>209</v>
      </c>
      <c r="E1089" s="11" t="s">
        <v>76</v>
      </c>
      <c r="H1089" s="17" t="str">
        <f>IF(Table1[[#This Row],[Undergraduate or Postgraduate]]="","",IF('Calculator - Dropdowns'!$D$6="Programme",$C1089&amp;": "&amp;A1089,IF($C1089&amp;": "&amp;A1089='Calculator - Dropdowns'!$D$6,$C1089&amp;": "&amp;A1089,"")))</f>
        <v>BA Archaeology and Anthropology with Study Abroad: UFA4GOAGOA08</v>
      </c>
      <c r="I1089" s="17" t="str">
        <f>IF(Table1[[#This Row],[Department]]="","",IF('Calculator - Dropdowns'!$D$5="Postgraduate Taught or Undergraduate",$B1089,IF($B1089='Calculator - Dropdowns'!$D$5,$B1089,"")))</f>
        <v>Undergraduate</v>
      </c>
      <c r="J1089" s="17" t="str">
        <f>IF(Table1[[#This Row],[Faculty]]="","",IF('Calculator - Dropdowns'!$D$4="Department",$D1089,IF($D1089='Calculator - Dropdowns'!$D$4,$D1089,"")))</f>
        <v>Archaeology</v>
      </c>
      <c r="K1089" s="17" t="str">
        <f>IF('Calculator - Dropdowns'!$D$3="Faculty",$E1089,IF('Calculator - Dropdowns'!$D$3=E1089,E1089,""))</f>
        <v>Faculty of Humanities, Arts and Social Sciences</v>
      </c>
    </row>
    <row r="1090" spans="1:11" x14ac:dyDescent="0.2">
      <c r="A1090" s="11" t="s">
        <v>1472</v>
      </c>
      <c r="B1090" s="11" t="s">
        <v>31936</v>
      </c>
      <c r="C1090" s="11" t="s">
        <v>1473</v>
      </c>
      <c r="D1090" s="11" t="s">
        <v>209</v>
      </c>
      <c r="E1090" s="11" t="s">
        <v>76</v>
      </c>
      <c r="H1090" s="17" t="str">
        <f>IF(Table1[[#This Row],[Undergraduate or Postgraduate]]="","",IF('Calculator - Dropdowns'!$D$6="Programme",$C1090&amp;": "&amp;A1090,IF($C1090&amp;": "&amp;A1090='Calculator - Dropdowns'!$D$6,$C1090&amp;": "&amp;A1090,"")))</f>
        <v>BA Archaeology with Employment Experience: UFA4HPSHPS54</v>
      </c>
      <c r="I1090" s="17" t="str">
        <f>IF(Table1[[#This Row],[Department]]="","",IF('Calculator - Dropdowns'!$D$5="Postgraduate Taught or Undergraduate",$B1090,IF($B1090='Calculator - Dropdowns'!$D$5,$B1090,"")))</f>
        <v>Undergraduate</v>
      </c>
      <c r="J1090" s="17" t="str">
        <f>IF(Table1[[#This Row],[Faculty]]="","",IF('Calculator - Dropdowns'!$D$4="Department",$D1090,IF($D1090='Calculator - Dropdowns'!$D$4,$D1090,"")))</f>
        <v>Archaeology</v>
      </c>
      <c r="K1090" s="17" t="str">
        <f>IF('Calculator - Dropdowns'!$D$3="Faculty",$E1090,IF('Calculator - Dropdowns'!$D$3=E1090,E1090,""))</f>
        <v>Faculty of Humanities, Arts and Social Sciences</v>
      </c>
    </row>
    <row r="1091" spans="1:11" x14ac:dyDescent="0.2">
      <c r="A1091" s="11" t="s">
        <v>1474</v>
      </c>
      <c r="B1091" s="11" t="s">
        <v>31936</v>
      </c>
      <c r="C1091" s="11" t="s">
        <v>1475</v>
      </c>
      <c r="D1091" s="11" t="s">
        <v>209</v>
      </c>
      <c r="E1091" s="11" t="s">
        <v>76</v>
      </c>
      <c r="H1091" s="17" t="str">
        <f>IF(Table1[[#This Row],[Undergraduate or Postgraduate]]="","",IF('Calculator - Dropdowns'!$D$6="Programme",$C1091&amp;": "&amp;A1091,IF($C1091&amp;": "&amp;A1091='Calculator - Dropdowns'!$D$6,$C1091&amp;": "&amp;A1091,"")))</f>
        <v>BA Archaeology with Employment Experience Abroad: UFA4HPSHPS55</v>
      </c>
      <c r="I1091" s="17" t="str">
        <f>IF(Table1[[#This Row],[Department]]="","",IF('Calculator - Dropdowns'!$D$5="Postgraduate Taught or Undergraduate",$B1091,IF($B1091='Calculator - Dropdowns'!$D$5,$B1091,"")))</f>
        <v>Undergraduate</v>
      </c>
      <c r="J1091" s="17" t="str">
        <f>IF(Table1[[#This Row],[Faculty]]="","",IF('Calculator - Dropdowns'!$D$4="Department",$D1091,IF($D1091='Calculator - Dropdowns'!$D$4,$D1091,"")))</f>
        <v>Archaeology</v>
      </c>
      <c r="K1091" s="17" t="str">
        <f>IF('Calculator - Dropdowns'!$D$3="Faculty",$E1091,IF('Calculator - Dropdowns'!$D$3=E1091,E1091,""))</f>
        <v>Faculty of Humanities, Arts and Social Sciences</v>
      </c>
    </row>
    <row r="1092" spans="1:11" ht="25.5" x14ac:dyDescent="0.2">
      <c r="A1092" s="11" t="s">
        <v>1476</v>
      </c>
      <c r="B1092" s="11" t="s">
        <v>31936</v>
      </c>
      <c r="C1092" s="11" t="s">
        <v>1477</v>
      </c>
      <c r="D1092" s="11" t="s">
        <v>209</v>
      </c>
      <c r="E1092" s="11" t="s">
        <v>76</v>
      </c>
      <c r="H1092" s="17" t="str">
        <f>IF(Table1[[#This Row],[Undergraduate or Postgraduate]]="","",IF('Calculator - Dropdowns'!$D$6="Programme",$C1092&amp;": "&amp;A1092,IF($C1092&amp;": "&amp;A1092='Calculator - Dropdowns'!$D$6,$C1092&amp;": "&amp;A1092,"")))</f>
        <v>BA Archaeology and Anthropology with Employment Experience: UFA4HPSHPS56</v>
      </c>
      <c r="I1092" s="17" t="str">
        <f>IF(Table1[[#This Row],[Department]]="","",IF('Calculator - Dropdowns'!$D$5="Postgraduate Taught or Undergraduate",$B1092,IF($B1092='Calculator - Dropdowns'!$D$5,$B1092,"")))</f>
        <v>Undergraduate</v>
      </c>
      <c r="J1092" s="17" t="str">
        <f>IF(Table1[[#This Row],[Faculty]]="","",IF('Calculator - Dropdowns'!$D$4="Department",$D1092,IF($D1092='Calculator - Dropdowns'!$D$4,$D1092,"")))</f>
        <v>Archaeology</v>
      </c>
      <c r="K1092" s="17" t="str">
        <f>IF('Calculator - Dropdowns'!$D$3="Faculty",$E1092,IF('Calculator - Dropdowns'!$D$3=E1092,E1092,""))</f>
        <v>Faculty of Humanities, Arts and Social Sciences</v>
      </c>
    </row>
    <row r="1093" spans="1:11" ht="25.5" x14ac:dyDescent="0.2">
      <c r="A1093" s="11" t="s">
        <v>1478</v>
      </c>
      <c r="B1093" s="11" t="s">
        <v>31936</v>
      </c>
      <c r="C1093" s="11" t="s">
        <v>1479</v>
      </c>
      <c r="D1093" s="11" t="s">
        <v>209</v>
      </c>
      <c r="E1093" s="11" t="s">
        <v>76</v>
      </c>
      <c r="H1093" s="17" t="str">
        <f>IF(Table1[[#This Row],[Undergraduate or Postgraduate]]="","",IF('Calculator - Dropdowns'!$D$6="Programme",$C1093&amp;": "&amp;A1093,IF($C1093&amp;": "&amp;A1093='Calculator - Dropdowns'!$D$6,$C1093&amp;": "&amp;A1093,"")))</f>
        <v>BA Archaeology and Anthropology with Employment Experience Abroad: UFA4HPSHPS57</v>
      </c>
      <c r="I1093" s="17" t="str">
        <f>IF(Table1[[#This Row],[Department]]="","",IF('Calculator - Dropdowns'!$D$5="Postgraduate Taught or Undergraduate",$B1093,IF($B1093='Calculator - Dropdowns'!$D$5,$B1093,"")))</f>
        <v>Undergraduate</v>
      </c>
      <c r="J1093" s="17" t="str">
        <f>IF(Table1[[#This Row],[Faculty]]="","",IF('Calculator - Dropdowns'!$D$4="Department",$D1093,IF($D1093='Calculator - Dropdowns'!$D$4,$D1093,"")))</f>
        <v>Archaeology</v>
      </c>
      <c r="K1093" s="17" t="str">
        <f>IF('Calculator - Dropdowns'!$D$3="Faculty",$E1093,IF('Calculator - Dropdowns'!$D$3=E1093,E1093,""))</f>
        <v>Faculty of Humanities, Arts and Social Sciences</v>
      </c>
    </row>
    <row r="1094" spans="1:11" ht="25.5" x14ac:dyDescent="0.2">
      <c r="A1094" s="11" t="s">
        <v>1712</v>
      </c>
      <c r="B1094" s="11" t="s">
        <v>31936</v>
      </c>
      <c r="C1094" s="11" t="s">
        <v>1713</v>
      </c>
      <c r="D1094" s="11" t="s">
        <v>209</v>
      </c>
      <c r="E1094" s="11" t="s">
        <v>76</v>
      </c>
      <c r="H1094" s="17" t="str">
        <f>IF(Table1[[#This Row],[Undergraduate or Postgraduate]]="","",IF('Calculator - Dropdowns'!$D$6="Programme",$C1094&amp;": "&amp;A1094,IF($C1094&amp;": "&amp;A1094='Calculator - Dropdowns'!$D$6,$C1094&amp;": "&amp;A1094,"")))</f>
        <v>BSc Archaeology with Forensic Science with Study Abroad: UFS4GAEGAE02</v>
      </c>
      <c r="I1094" s="17" t="str">
        <f>IF(Table1[[#This Row],[Department]]="","",IF('Calculator - Dropdowns'!$D$5="Postgraduate Taught or Undergraduate",$B1094,IF($B1094='Calculator - Dropdowns'!$D$5,$B1094,"")))</f>
        <v>Undergraduate</v>
      </c>
      <c r="J1094" s="17" t="str">
        <f>IF(Table1[[#This Row],[Faculty]]="","",IF('Calculator - Dropdowns'!$D$4="Department",$D1094,IF($D1094='Calculator - Dropdowns'!$D$4,$D1094,"")))</f>
        <v>Archaeology</v>
      </c>
      <c r="K1094" s="17" t="str">
        <f>IF('Calculator - Dropdowns'!$D$3="Faculty",$E1094,IF('Calculator - Dropdowns'!$D$3=E1094,E1094,""))</f>
        <v>Faculty of Humanities, Arts and Social Sciences</v>
      </c>
    </row>
    <row r="1095" spans="1:11" ht="25.5" x14ac:dyDescent="0.2">
      <c r="A1095" s="11" t="s">
        <v>1740</v>
      </c>
      <c r="B1095" s="11" t="s">
        <v>31936</v>
      </c>
      <c r="C1095" s="11" t="s">
        <v>1741</v>
      </c>
      <c r="D1095" s="11" t="s">
        <v>209</v>
      </c>
      <c r="E1095" s="11" t="s">
        <v>76</v>
      </c>
      <c r="H1095" s="17" t="str">
        <f>IF(Table1[[#This Row],[Undergraduate or Postgraduate]]="","",IF('Calculator - Dropdowns'!$D$6="Programme",$C1095&amp;": "&amp;A1095,IF($C1095&amp;": "&amp;A1095='Calculator - Dropdowns'!$D$6,$C1095&amp;": "&amp;A1095,"")))</f>
        <v>BSc Archaeology with Forensic Science with Employment Experience: UFS4HPSHPS06</v>
      </c>
      <c r="I1095" s="17" t="str">
        <f>IF(Table1[[#This Row],[Department]]="","",IF('Calculator - Dropdowns'!$D$5="Postgraduate Taught or Undergraduate",$B1095,IF($B1095='Calculator - Dropdowns'!$D$5,$B1095,"")))</f>
        <v>Undergraduate</v>
      </c>
      <c r="J1095" s="17" t="str">
        <f>IF(Table1[[#This Row],[Faculty]]="","",IF('Calculator - Dropdowns'!$D$4="Department",$D1095,IF($D1095='Calculator - Dropdowns'!$D$4,$D1095,"")))</f>
        <v>Archaeology</v>
      </c>
      <c r="K1095" s="17" t="str">
        <f>IF('Calculator - Dropdowns'!$D$3="Faculty",$E1095,IF('Calculator - Dropdowns'!$D$3=E1095,E1095,""))</f>
        <v>Faculty of Humanities, Arts and Social Sciences</v>
      </c>
    </row>
    <row r="1096" spans="1:11" ht="25.5" x14ac:dyDescent="0.2">
      <c r="A1096" s="11" t="s">
        <v>1742</v>
      </c>
      <c r="B1096" s="11" t="s">
        <v>31936</v>
      </c>
      <c r="C1096" s="11" t="s">
        <v>1743</v>
      </c>
      <c r="D1096" s="11" t="s">
        <v>209</v>
      </c>
      <c r="E1096" s="11" t="s">
        <v>76</v>
      </c>
      <c r="H1096" s="17" t="str">
        <f>IF(Table1[[#This Row],[Undergraduate or Postgraduate]]="","",IF('Calculator - Dropdowns'!$D$6="Programme",$C1096&amp;": "&amp;A1096,IF($C1096&amp;": "&amp;A1096='Calculator - Dropdowns'!$D$6,$C1096&amp;": "&amp;A1096,"")))</f>
        <v>BSc Archaeology with Forensic Science with Employment Experience Abroad: UFS4HPSHPS07</v>
      </c>
      <c r="I1096" s="17" t="str">
        <f>IF(Table1[[#This Row],[Department]]="","",IF('Calculator - Dropdowns'!$D$5="Postgraduate Taught or Undergraduate",$B1096,IF($B1096='Calculator - Dropdowns'!$D$5,$B1096,"")))</f>
        <v>Undergraduate</v>
      </c>
      <c r="J1096" s="17" t="str">
        <f>IF(Table1[[#This Row],[Faculty]]="","",IF('Calculator - Dropdowns'!$D$4="Department",$D1096,IF($D1096='Calculator - Dropdowns'!$D$4,$D1096,"")))</f>
        <v>Archaeology</v>
      </c>
      <c r="K1096" s="17" t="str">
        <f>IF('Calculator - Dropdowns'!$D$3="Faculty",$E1096,IF('Calculator - Dropdowns'!$D$3=E1096,E1096,""))</f>
        <v>Faculty of Humanities, Arts and Social Sciences</v>
      </c>
    </row>
    <row r="1097" spans="1:11" x14ac:dyDescent="0.2">
      <c r="A1097" s="11" t="s">
        <v>1748</v>
      </c>
      <c r="B1097" s="11" t="s">
        <v>31936</v>
      </c>
      <c r="C1097" s="11" t="s">
        <v>1749</v>
      </c>
      <c r="D1097" s="11" t="s">
        <v>209</v>
      </c>
      <c r="E1097" s="11" t="s">
        <v>76</v>
      </c>
      <c r="H1097" s="17" t="str">
        <f>IF(Table1[[#This Row],[Undergraduate or Postgraduate]]="","",IF('Calculator - Dropdowns'!$D$6="Programme",$C1097&amp;": "&amp;A1097,IF($C1097&amp;": "&amp;A1097='Calculator - Dropdowns'!$D$6,$C1097&amp;": "&amp;A1097,"")))</f>
        <v>BSc Archaeological Science with Study Abroad: UFS4HPSHPS10</v>
      </c>
      <c r="I1097" s="17" t="str">
        <f>IF(Table1[[#This Row],[Department]]="","",IF('Calculator - Dropdowns'!$D$5="Postgraduate Taught or Undergraduate",$B1097,IF($B1097='Calculator - Dropdowns'!$D$5,$B1097,"")))</f>
        <v>Undergraduate</v>
      </c>
      <c r="J1097" s="17" t="str">
        <f>IF(Table1[[#This Row],[Faculty]]="","",IF('Calculator - Dropdowns'!$D$4="Department",$D1097,IF($D1097='Calculator - Dropdowns'!$D$4,$D1097,"")))</f>
        <v>Archaeology</v>
      </c>
      <c r="K1097" s="17" t="str">
        <f>IF('Calculator - Dropdowns'!$D$3="Faculty",$E1097,IF('Calculator - Dropdowns'!$D$3=E1097,E1097,""))</f>
        <v>Faculty of Humanities, Arts and Social Sciences</v>
      </c>
    </row>
    <row r="1098" spans="1:11" ht="25.5" x14ac:dyDescent="0.2">
      <c r="A1098" s="11" t="s">
        <v>1750</v>
      </c>
      <c r="B1098" s="11" t="s">
        <v>31936</v>
      </c>
      <c r="C1098" s="11" t="s">
        <v>1751</v>
      </c>
      <c r="D1098" s="11" t="s">
        <v>209</v>
      </c>
      <c r="E1098" s="11" t="s">
        <v>76</v>
      </c>
      <c r="H1098" s="17" t="str">
        <f>IF(Table1[[#This Row],[Undergraduate or Postgraduate]]="","",IF('Calculator - Dropdowns'!$D$6="Programme",$C1098&amp;": "&amp;A1098,IF($C1098&amp;": "&amp;A1098='Calculator - Dropdowns'!$D$6,$C1098&amp;": "&amp;A1098,"")))</f>
        <v>BSc Archaeological Science with Employment Experience: UFS4HPSHPS11</v>
      </c>
      <c r="I1098" s="17" t="str">
        <f>IF(Table1[[#This Row],[Department]]="","",IF('Calculator - Dropdowns'!$D$5="Postgraduate Taught or Undergraduate",$B1098,IF($B1098='Calculator - Dropdowns'!$D$5,$B1098,"")))</f>
        <v>Undergraduate</v>
      </c>
      <c r="J1098" s="17" t="str">
        <f>IF(Table1[[#This Row],[Faculty]]="","",IF('Calculator - Dropdowns'!$D$4="Department",$D1098,IF($D1098='Calculator - Dropdowns'!$D$4,$D1098,"")))</f>
        <v>Archaeology</v>
      </c>
      <c r="K1098" s="17" t="str">
        <f>IF('Calculator - Dropdowns'!$D$3="Faculty",$E1098,IF('Calculator - Dropdowns'!$D$3=E1098,E1098,""))</f>
        <v>Faculty of Humanities, Arts and Social Sciences</v>
      </c>
    </row>
    <row r="1099" spans="1:11" ht="25.5" x14ac:dyDescent="0.2">
      <c r="A1099" s="11" t="s">
        <v>1752</v>
      </c>
      <c r="B1099" s="11" t="s">
        <v>31936</v>
      </c>
      <c r="C1099" s="11" t="s">
        <v>1753</v>
      </c>
      <c r="D1099" s="11" t="s">
        <v>209</v>
      </c>
      <c r="E1099" s="11" t="s">
        <v>76</v>
      </c>
      <c r="H1099" s="17" t="str">
        <f>IF(Table1[[#This Row],[Undergraduate or Postgraduate]]="","",IF('Calculator - Dropdowns'!$D$6="Programme",$C1099&amp;": "&amp;A1099,IF($C1099&amp;": "&amp;A1099='Calculator - Dropdowns'!$D$6,$C1099&amp;": "&amp;A1099,"")))</f>
        <v>BSC Archaeological Science with Employment Experience Abroad: UFS4HPSHPS12</v>
      </c>
      <c r="I1099" s="17" t="str">
        <f>IF(Table1[[#This Row],[Department]]="","",IF('Calculator - Dropdowns'!$D$5="Postgraduate Taught or Undergraduate",$B1099,IF($B1099='Calculator - Dropdowns'!$D$5,$B1099,"")))</f>
        <v>Undergraduate</v>
      </c>
      <c r="J1099" s="17" t="str">
        <f>IF(Table1[[#This Row],[Faculty]]="","",IF('Calculator - Dropdowns'!$D$4="Department",$D1099,IF($D1099='Calculator - Dropdowns'!$D$4,$D1099,"")))</f>
        <v>Archaeology</v>
      </c>
      <c r="K1099" s="17" t="str">
        <f>IF('Calculator - Dropdowns'!$D$3="Faculty",$E1099,IF('Calculator - Dropdowns'!$D$3=E1099,E1099,""))</f>
        <v>Faculty of Humanities, Arts and Social Sciences</v>
      </c>
    </row>
    <row r="1100" spans="1:11" x14ac:dyDescent="0.2">
      <c r="A1100" s="11" t="s">
        <v>1262</v>
      </c>
      <c r="B1100" s="11" t="s">
        <v>31936</v>
      </c>
      <c r="C1100" s="11" t="s">
        <v>1263</v>
      </c>
      <c r="D1100" s="11" t="s">
        <v>172</v>
      </c>
      <c r="E1100" s="11" t="s">
        <v>76</v>
      </c>
      <c r="H1100" s="17" t="str">
        <f>IF(Table1[[#This Row],[Undergraduate or Postgraduate]]="","",IF('Calculator - Dropdowns'!$D$6="Programme",$C1100&amp;": "&amp;A1100,IF($C1100&amp;": "&amp;A1100='Calculator - Dropdowns'!$D$6,$C1100&amp;": "&amp;A1100,"")))</f>
        <v>BA Classics with Study Abroad: UFA4CTHCTH01</v>
      </c>
      <c r="I1100" s="17" t="str">
        <f>IF(Table1[[#This Row],[Department]]="","",IF('Calculator - Dropdowns'!$D$5="Postgraduate Taught or Undergraduate",$B1100,IF($B1100='Calculator - Dropdowns'!$D$5,$B1100,"")))</f>
        <v>Undergraduate</v>
      </c>
      <c r="J1100" s="17" t="str">
        <f>IF(Table1[[#This Row],[Faculty]]="","",IF('Calculator - Dropdowns'!$D$4="Department",$D1100,IF($D1100='Calculator - Dropdowns'!$D$4,$D1100,"")))</f>
        <v>Classics and Ancient History</v>
      </c>
      <c r="K1100" s="17" t="str">
        <f>IF('Calculator - Dropdowns'!$D$3="Faculty",$E1100,IF('Calculator - Dropdowns'!$D$3=E1100,E1100,""))</f>
        <v>Faculty of Humanities, Arts and Social Sciences</v>
      </c>
    </row>
    <row r="1101" spans="1:11" x14ac:dyDescent="0.2">
      <c r="A1101" s="11" t="s">
        <v>1264</v>
      </c>
      <c r="B1101" s="11" t="s">
        <v>31936</v>
      </c>
      <c r="C1101" s="11" t="s">
        <v>1265</v>
      </c>
      <c r="D1101" s="11" t="s">
        <v>172</v>
      </c>
      <c r="E1101" s="11" t="s">
        <v>76</v>
      </c>
      <c r="H1101" s="17" t="str">
        <f>IF(Table1[[#This Row],[Undergraduate or Postgraduate]]="","",IF('Calculator - Dropdowns'!$D$6="Programme",$C1101&amp;": "&amp;A1101,IF($C1101&amp;": "&amp;A1101='Calculator - Dropdowns'!$D$6,$C1101&amp;": "&amp;A1101,"")))</f>
        <v>BA Classical Studies with Study Abroad: UFA4CTHCTH02</v>
      </c>
      <c r="I1101" s="17" t="str">
        <f>IF(Table1[[#This Row],[Department]]="","",IF('Calculator - Dropdowns'!$D$5="Postgraduate Taught or Undergraduate",$B1101,IF($B1101='Calculator - Dropdowns'!$D$5,$B1101,"")))</f>
        <v>Undergraduate</v>
      </c>
      <c r="J1101" s="17" t="str">
        <f>IF(Table1[[#This Row],[Faculty]]="","",IF('Calculator - Dropdowns'!$D$4="Department",$D1101,IF($D1101='Calculator - Dropdowns'!$D$4,$D1101,"")))</f>
        <v>Classics and Ancient History</v>
      </c>
      <c r="K1101" s="17" t="str">
        <f>IF('Calculator - Dropdowns'!$D$3="Faculty",$E1101,IF('Calculator - Dropdowns'!$D$3=E1101,E1101,""))</f>
        <v>Faculty of Humanities, Arts and Social Sciences</v>
      </c>
    </row>
    <row r="1102" spans="1:11" x14ac:dyDescent="0.2">
      <c r="A1102" s="11" t="s">
        <v>1266</v>
      </c>
      <c r="B1102" s="11" t="s">
        <v>31936</v>
      </c>
      <c r="C1102" s="11" t="s">
        <v>1267</v>
      </c>
      <c r="D1102" s="11" t="s">
        <v>172</v>
      </c>
      <c r="E1102" s="11" t="s">
        <v>76</v>
      </c>
      <c r="H1102" s="17" t="str">
        <f>IF(Table1[[#This Row],[Undergraduate or Postgraduate]]="","",IF('Calculator - Dropdowns'!$D$6="Programme",$C1102&amp;": "&amp;A1102,IF($C1102&amp;": "&amp;A1102='Calculator - Dropdowns'!$D$6,$C1102&amp;": "&amp;A1102,"")))</f>
        <v>BA Classical Studies and Theology with Study Abroad: UFA4CTHCTH03</v>
      </c>
      <c r="I1102" s="17" t="str">
        <f>IF(Table1[[#This Row],[Department]]="","",IF('Calculator - Dropdowns'!$D$5="Postgraduate Taught or Undergraduate",$B1102,IF($B1102='Calculator - Dropdowns'!$D$5,$B1102,"")))</f>
        <v>Undergraduate</v>
      </c>
      <c r="J1102" s="17" t="str">
        <f>IF(Table1[[#This Row],[Faculty]]="","",IF('Calculator - Dropdowns'!$D$4="Department",$D1102,IF($D1102='Calculator - Dropdowns'!$D$4,$D1102,"")))</f>
        <v>Classics and Ancient History</v>
      </c>
      <c r="K1102" s="17" t="str">
        <f>IF('Calculator - Dropdowns'!$D$3="Faculty",$E1102,IF('Calculator - Dropdowns'!$D$3=E1102,E1102,""))</f>
        <v>Faculty of Humanities, Arts and Social Sciences</v>
      </c>
    </row>
    <row r="1103" spans="1:11" x14ac:dyDescent="0.2">
      <c r="A1103" s="11" t="s">
        <v>1268</v>
      </c>
      <c r="B1103" s="11" t="s">
        <v>31936</v>
      </c>
      <c r="C1103" s="11" t="s">
        <v>1269</v>
      </c>
      <c r="D1103" s="11" t="s">
        <v>172</v>
      </c>
      <c r="E1103" s="11" t="s">
        <v>76</v>
      </c>
      <c r="H1103" s="17" t="str">
        <f>IF(Table1[[#This Row],[Undergraduate or Postgraduate]]="","",IF('Calculator - Dropdowns'!$D$6="Programme",$C1103&amp;": "&amp;A1103,IF($C1103&amp;": "&amp;A1103='Calculator - Dropdowns'!$D$6,$C1103&amp;": "&amp;A1103,"")))</f>
        <v>BA Ancient History with Study Abroad: UFA4CTHCTH07</v>
      </c>
      <c r="I1103" s="17" t="str">
        <f>IF(Table1[[#This Row],[Department]]="","",IF('Calculator - Dropdowns'!$D$5="Postgraduate Taught or Undergraduate",$B1103,IF($B1103='Calculator - Dropdowns'!$D$5,$B1103,"")))</f>
        <v>Undergraduate</v>
      </c>
      <c r="J1103" s="17" t="str">
        <f>IF(Table1[[#This Row],[Faculty]]="","",IF('Calculator - Dropdowns'!$D$4="Department",$D1103,IF($D1103='Calculator - Dropdowns'!$D$4,$D1103,"")))</f>
        <v>Classics and Ancient History</v>
      </c>
      <c r="K1103" s="17" t="str">
        <f>IF('Calculator - Dropdowns'!$D$3="Faculty",$E1103,IF('Calculator - Dropdowns'!$D$3=E1103,E1103,""))</f>
        <v>Faculty of Humanities, Arts and Social Sciences</v>
      </c>
    </row>
    <row r="1104" spans="1:11" x14ac:dyDescent="0.2">
      <c r="A1104" s="11" t="s">
        <v>1276</v>
      </c>
      <c r="B1104" s="11" t="s">
        <v>31936</v>
      </c>
      <c r="C1104" s="11" t="s">
        <v>1277</v>
      </c>
      <c r="D1104" s="11" t="s">
        <v>172</v>
      </c>
      <c r="E1104" s="11" t="s">
        <v>76</v>
      </c>
      <c r="H1104" s="17" t="str">
        <f>IF(Table1[[#This Row],[Undergraduate or Postgraduate]]="","",IF('Calculator - Dropdowns'!$D$6="Programme",$C1104&amp;": "&amp;A1104,IF($C1104&amp;": "&amp;A1104='Calculator - Dropdowns'!$D$6,$C1104&amp;": "&amp;A1104,"")))</f>
        <v>BA Classical Studies with Employment Experience: UFA4CTHCTH11</v>
      </c>
      <c r="I1104" s="17" t="str">
        <f>IF(Table1[[#This Row],[Department]]="","",IF('Calculator - Dropdowns'!$D$5="Postgraduate Taught or Undergraduate",$B1104,IF($B1104='Calculator - Dropdowns'!$D$5,$B1104,"")))</f>
        <v>Undergraduate</v>
      </c>
      <c r="J1104" s="17" t="str">
        <f>IF(Table1[[#This Row],[Faculty]]="","",IF('Calculator - Dropdowns'!$D$4="Department",$D1104,IF($D1104='Calculator - Dropdowns'!$D$4,$D1104,"")))</f>
        <v>Classics and Ancient History</v>
      </c>
      <c r="K1104" s="17" t="str">
        <f>IF('Calculator - Dropdowns'!$D$3="Faculty",$E1104,IF('Calculator - Dropdowns'!$D$3=E1104,E1104,""))</f>
        <v>Faculty of Humanities, Arts and Social Sciences</v>
      </c>
    </row>
    <row r="1105" spans="1:11" ht="25.5" x14ac:dyDescent="0.2">
      <c r="A1105" s="11" t="s">
        <v>1278</v>
      </c>
      <c r="B1105" s="11" t="s">
        <v>31936</v>
      </c>
      <c r="C1105" s="11" t="s">
        <v>1279</v>
      </c>
      <c r="D1105" s="11" t="s">
        <v>172</v>
      </c>
      <c r="E1105" s="11" t="s">
        <v>76</v>
      </c>
      <c r="H1105" s="17" t="str">
        <f>IF(Table1[[#This Row],[Undergraduate or Postgraduate]]="","",IF('Calculator - Dropdowns'!$D$6="Programme",$C1105&amp;": "&amp;A1105,IF($C1105&amp;": "&amp;A1105='Calculator - Dropdowns'!$D$6,$C1105&amp;": "&amp;A1105,"")))</f>
        <v>BA Classical Studies with Employment Experience Abroad: UFA4CTHCTH12</v>
      </c>
      <c r="I1105" s="17" t="str">
        <f>IF(Table1[[#This Row],[Department]]="","",IF('Calculator - Dropdowns'!$D$5="Postgraduate Taught or Undergraduate",$B1105,IF($B1105='Calculator - Dropdowns'!$D$5,$B1105,"")))</f>
        <v>Undergraduate</v>
      </c>
      <c r="J1105" s="17" t="str">
        <f>IF(Table1[[#This Row],[Faculty]]="","",IF('Calculator - Dropdowns'!$D$4="Department",$D1105,IF($D1105='Calculator - Dropdowns'!$D$4,$D1105,"")))</f>
        <v>Classics and Ancient History</v>
      </c>
      <c r="K1105" s="17" t="str">
        <f>IF('Calculator - Dropdowns'!$D$3="Faculty",$E1105,IF('Calculator - Dropdowns'!$D$3=E1105,E1105,""))</f>
        <v>Faculty of Humanities, Arts and Social Sciences</v>
      </c>
    </row>
    <row r="1106" spans="1:11" x14ac:dyDescent="0.2">
      <c r="A1106" s="11" t="s">
        <v>1280</v>
      </c>
      <c r="B1106" s="11" t="s">
        <v>31936</v>
      </c>
      <c r="C1106" s="11" t="s">
        <v>1281</v>
      </c>
      <c r="D1106" s="11" t="s">
        <v>172</v>
      </c>
      <c r="E1106" s="11" t="s">
        <v>76</v>
      </c>
      <c r="H1106" s="17" t="str">
        <f>IF(Table1[[#This Row],[Undergraduate or Postgraduate]]="","",IF('Calculator - Dropdowns'!$D$6="Programme",$C1106&amp;": "&amp;A1106,IF($C1106&amp;": "&amp;A1106='Calculator - Dropdowns'!$D$6,$C1106&amp;": "&amp;A1106,"")))</f>
        <v>BA Classics with Employment Experience: UFA4CTHCTH13</v>
      </c>
      <c r="I1106" s="17" t="str">
        <f>IF(Table1[[#This Row],[Department]]="","",IF('Calculator - Dropdowns'!$D$5="Postgraduate Taught or Undergraduate",$B1106,IF($B1106='Calculator - Dropdowns'!$D$5,$B1106,"")))</f>
        <v>Undergraduate</v>
      </c>
      <c r="J1106" s="17" t="str">
        <f>IF(Table1[[#This Row],[Faculty]]="","",IF('Calculator - Dropdowns'!$D$4="Department",$D1106,IF($D1106='Calculator - Dropdowns'!$D$4,$D1106,"")))</f>
        <v>Classics and Ancient History</v>
      </c>
      <c r="K1106" s="17" t="str">
        <f>IF('Calculator - Dropdowns'!$D$3="Faculty",$E1106,IF('Calculator - Dropdowns'!$D$3=E1106,E1106,""))</f>
        <v>Faculty of Humanities, Arts and Social Sciences</v>
      </c>
    </row>
    <row r="1107" spans="1:11" x14ac:dyDescent="0.2">
      <c r="A1107" s="11" t="s">
        <v>1282</v>
      </c>
      <c r="B1107" s="11" t="s">
        <v>31936</v>
      </c>
      <c r="C1107" s="11" t="s">
        <v>1283</v>
      </c>
      <c r="D1107" s="11" t="s">
        <v>172</v>
      </c>
      <c r="E1107" s="11" t="s">
        <v>76</v>
      </c>
      <c r="H1107" s="17" t="str">
        <f>IF(Table1[[#This Row],[Undergraduate or Postgraduate]]="","",IF('Calculator - Dropdowns'!$D$6="Programme",$C1107&amp;": "&amp;A1107,IF($C1107&amp;": "&amp;A1107='Calculator - Dropdowns'!$D$6,$C1107&amp;": "&amp;A1107,"")))</f>
        <v>BA Classics with Employment Experience Abroad: UFA4CTHCTH14</v>
      </c>
      <c r="I1107" s="17" t="str">
        <f>IF(Table1[[#This Row],[Department]]="","",IF('Calculator - Dropdowns'!$D$5="Postgraduate Taught or Undergraduate",$B1107,IF($B1107='Calculator - Dropdowns'!$D$5,$B1107,"")))</f>
        <v>Undergraduate</v>
      </c>
      <c r="J1107" s="17" t="str">
        <f>IF(Table1[[#This Row],[Faculty]]="","",IF('Calculator - Dropdowns'!$D$4="Department",$D1107,IF($D1107='Calculator - Dropdowns'!$D$4,$D1107,"")))</f>
        <v>Classics and Ancient History</v>
      </c>
      <c r="K1107" s="17" t="str">
        <f>IF('Calculator - Dropdowns'!$D$3="Faculty",$E1107,IF('Calculator - Dropdowns'!$D$3=E1107,E1107,""))</f>
        <v>Faculty of Humanities, Arts and Social Sciences</v>
      </c>
    </row>
    <row r="1108" spans="1:11" x14ac:dyDescent="0.2">
      <c r="A1108" s="11" t="s">
        <v>1284</v>
      </c>
      <c r="B1108" s="11" t="s">
        <v>31936</v>
      </c>
      <c r="C1108" s="11" t="s">
        <v>1285</v>
      </c>
      <c r="D1108" s="11" t="s">
        <v>172</v>
      </c>
      <c r="E1108" s="11" t="s">
        <v>76</v>
      </c>
      <c r="H1108" s="17" t="str">
        <f>IF(Table1[[#This Row],[Undergraduate or Postgraduate]]="","",IF('Calculator - Dropdowns'!$D$6="Programme",$C1108&amp;": "&amp;A1108,IF($C1108&amp;": "&amp;A1108='Calculator - Dropdowns'!$D$6,$C1108&amp;": "&amp;A1108,"")))</f>
        <v>BA Ancient History with Employment Experience: UFA4CTHCTH15</v>
      </c>
      <c r="I1108" s="17" t="str">
        <f>IF(Table1[[#This Row],[Department]]="","",IF('Calculator - Dropdowns'!$D$5="Postgraduate Taught or Undergraduate",$B1108,IF($B1108='Calculator - Dropdowns'!$D$5,$B1108,"")))</f>
        <v>Undergraduate</v>
      </c>
      <c r="J1108" s="17" t="str">
        <f>IF(Table1[[#This Row],[Faculty]]="","",IF('Calculator - Dropdowns'!$D$4="Department",$D1108,IF($D1108='Calculator - Dropdowns'!$D$4,$D1108,"")))</f>
        <v>Classics and Ancient History</v>
      </c>
      <c r="K1108" s="17" t="str">
        <f>IF('Calculator - Dropdowns'!$D$3="Faculty",$E1108,IF('Calculator - Dropdowns'!$D$3=E1108,E1108,""))</f>
        <v>Faculty of Humanities, Arts and Social Sciences</v>
      </c>
    </row>
    <row r="1109" spans="1:11" x14ac:dyDescent="0.2">
      <c r="A1109" s="11" t="s">
        <v>1286</v>
      </c>
      <c r="B1109" s="11" t="s">
        <v>31936</v>
      </c>
      <c r="C1109" s="11" t="s">
        <v>1287</v>
      </c>
      <c r="D1109" s="11" t="s">
        <v>172</v>
      </c>
      <c r="E1109" s="11" t="s">
        <v>76</v>
      </c>
      <c r="H1109" s="17" t="str">
        <f>IF(Table1[[#This Row],[Undergraduate or Postgraduate]]="","",IF('Calculator - Dropdowns'!$D$6="Programme",$C1109&amp;": "&amp;A1109,IF($C1109&amp;": "&amp;A1109='Calculator - Dropdowns'!$D$6,$C1109&amp;": "&amp;A1109,"")))</f>
        <v>BA Ancient History with Employment Experience Abroad: UFA4CTHCTH16</v>
      </c>
      <c r="I1109" s="17" t="str">
        <f>IF(Table1[[#This Row],[Department]]="","",IF('Calculator - Dropdowns'!$D$5="Postgraduate Taught or Undergraduate",$B1109,IF($B1109='Calculator - Dropdowns'!$D$5,$B1109,"")))</f>
        <v>Undergraduate</v>
      </c>
      <c r="J1109" s="17" t="str">
        <f>IF(Table1[[#This Row],[Faculty]]="","",IF('Calculator - Dropdowns'!$D$4="Department",$D1109,IF($D1109='Calculator - Dropdowns'!$D$4,$D1109,"")))</f>
        <v>Classics and Ancient History</v>
      </c>
      <c r="K1109" s="17" t="str">
        <f>IF('Calculator - Dropdowns'!$D$3="Faculty",$E1109,IF('Calculator - Dropdowns'!$D$3=E1109,E1109,""))</f>
        <v>Faculty of Humanities, Arts and Social Sciences</v>
      </c>
    </row>
    <row r="1110" spans="1:11" ht="25.5" x14ac:dyDescent="0.2">
      <c r="A1110" s="11" t="s">
        <v>1288</v>
      </c>
      <c r="B1110" s="11" t="s">
        <v>31936</v>
      </c>
      <c r="C1110" s="11" t="s">
        <v>1289</v>
      </c>
      <c r="D1110" s="11" t="s">
        <v>172</v>
      </c>
      <c r="E1110" s="11" t="s">
        <v>76</v>
      </c>
      <c r="H1110" s="17" t="str">
        <f>IF(Table1[[#This Row],[Undergraduate or Postgraduate]]="","",IF('Calculator - Dropdowns'!$D$6="Programme",$C1110&amp;": "&amp;A1110,IF($C1110&amp;": "&amp;A1110='Calculator - Dropdowns'!$D$6,$C1110&amp;": "&amp;A1110,"")))</f>
        <v>BA Classical Studies and Theology with Employment Experience: UFA4CTHCTH17</v>
      </c>
      <c r="I1110" s="17" t="str">
        <f>IF(Table1[[#This Row],[Department]]="","",IF('Calculator - Dropdowns'!$D$5="Postgraduate Taught or Undergraduate",$B1110,IF($B1110='Calculator - Dropdowns'!$D$5,$B1110,"")))</f>
        <v>Undergraduate</v>
      </c>
      <c r="J1110" s="17" t="str">
        <f>IF(Table1[[#This Row],[Faculty]]="","",IF('Calculator - Dropdowns'!$D$4="Department",$D1110,IF($D1110='Calculator - Dropdowns'!$D$4,$D1110,"")))</f>
        <v>Classics and Ancient History</v>
      </c>
      <c r="K1110" s="17" t="str">
        <f>IF('Calculator - Dropdowns'!$D$3="Faculty",$E1110,IF('Calculator - Dropdowns'!$D$3=E1110,E1110,""))</f>
        <v>Faculty of Humanities, Arts and Social Sciences</v>
      </c>
    </row>
    <row r="1111" spans="1:11" ht="25.5" x14ac:dyDescent="0.2">
      <c r="A1111" s="11" t="s">
        <v>1290</v>
      </c>
      <c r="B1111" s="11" t="s">
        <v>31936</v>
      </c>
      <c r="C1111" s="11" t="s">
        <v>1291</v>
      </c>
      <c r="D1111" s="11" t="s">
        <v>172</v>
      </c>
      <c r="E1111" s="11" t="s">
        <v>76</v>
      </c>
      <c r="H1111" s="17" t="str">
        <f>IF(Table1[[#This Row],[Undergraduate or Postgraduate]]="","",IF('Calculator - Dropdowns'!$D$6="Programme",$C1111&amp;": "&amp;A1111,IF($C1111&amp;": "&amp;A1111='Calculator - Dropdowns'!$D$6,$C1111&amp;": "&amp;A1111,"")))</f>
        <v>BA Classical Studies and Theology with Employment Experience Abroad: UFA4CTHCTH18</v>
      </c>
      <c r="I1111" s="17" t="str">
        <f>IF(Table1[[#This Row],[Department]]="","",IF('Calculator - Dropdowns'!$D$5="Postgraduate Taught or Undergraduate",$B1111,IF($B1111='Calculator - Dropdowns'!$D$5,$B1111,"")))</f>
        <v>Undergraduate</v>
      </c>
      <c r="J1111" s="17" t="str">
        <f>IF(Table1[[#This Row],[Faculty]]="","",IF('Calculator - Dropdowns'!$D$4="Department",$D1111,IF($D1111='Calculator - Dropdowns'!$D$4,$D1111,"")))</f>
        <v>Classics and Ancient History</v>
      </c>
      <c r="K1111" s="17" t="str">
        <f>IF('Calculator - Dropdowns'!$D$3="Faculty",$E1111,IF('Calculator - Dropdowns'!$D$3=E1111,E1111,""))</f>
        <v>Faculty of Humanities, Arts and Social Sciences</v>
      </c>
    </row>
    <row r="1112" spans="1:11" x14ac:dyDescent="0.2">
      <c r="A1112" s="11" t="s">
        <v>1292</v>
      </c>
      <c r="B1112" s="11" t="s">
        <v>31936</v>
      </c>
      <c r="C1112" s="11" t="s">
        <v>1293</v>
      </c>
      <c r="D1112" s="11" t="s">
        <v>172</v>
      </c>
      <c r="E1112" s="11" t="s">
        <v>76</v>
      </c>
      <c r="H1112" s="17" t="str">
        <f>IF(Table1[[#This Row],[Undergraduate or Postgraduate]]="","",IF('Calculator - Dropdowns'!$D$6="Programme",$C1112&amp;": "&amp;A1112,IF($C1112&amp;": "&amp;A1112='Calculator - Dropdowns'!$D$6,$C1112&amp;": "&amp;A1112,"")))</f>
        <v>BA Greek and Roman Studies with Study Abroad: UFA4CTHCTH19</v>
      </c>
      <c r="I1112" s="17" t="str">
        <f>IF(Table1[[#This Row],[Department]]="","",IF('Calculator - Dropdowns'!$D$5="Postgraduate Taught or Undergraduate",$B1112,IF($B1112='Calculator - Dropdowns'!$D$5,$B1112,"")))</f>
        <v>Undergraduate</v>
      </c>
      <c r="J1112" s="17" t="str">
        <f>IF(Table1[[#This Row],[Faculty]]="","",IF('Calculator - Dropdowns'!$D$4="Department",$D1112,IF($D1112='Calculator - Dropdowns'!$D$4,$D1112,"")))</f>
        <v>Classics and Ancient History</v>
      </c>
      <c r="K1112" s="17" t="str">
        <f>IF('Calculator - Dropdowns'!$D$3="Faculty",$E1112,IF('Calculator - Dropdowns'!$D$3=E1112,E1112,""))</f>
        <v>Faculty of Humanities, Arts and Social Sciences</v>
      </c>
    </row>
    <row r="1113" spans="1:11" ht="25.5" x14ac:dyDescent="0.2">
      <c r="A1113" s="11" t="s">
        <v>1294</v>
      </c>
      <c r="B1113" s="11" t="s">
        <v>31936</v>
      </c>
      <c r="C1113" s="11" t="s">
        <v>1295</v>
      </c>
      <c r="D1113" s="11" t="s">
        <v>172</v>
      </c>
      <c r="E1113" s="11" t="s">
        <v>76</v>
      </c>
      <c r="H1113" s="17" t="str">
        <f>IF(Table1[[#This Row],[Undergraduate or Postgraduate]]="","",IF('Calculator - Dropdowns'!$D$6="Programme",$C1113&amp;": "&amp;A1113,IF($C1113&amp;": "&amp;A1113='Calculator - Dropdowns'!$D$6,$C1113&amp;": "&amp;A1113,"")))</f>
        <v>BA Greek and Roman Studies with Employment Experience: UFA4CTHCTH20</v>
      </c>
      <c r="I1113" s="17" t="str">
        <f>IF(Table1[[#This Row],[Department]]="","",IF('Calculator - Dropdowns'!$D$5="Postgraduate Taught or Undergraduate",$B1113,IF($B1113='Calculator - Dropdowns'!$D$5,$B1113,"")))</f>
        <v>Undergraduate</v>
      </c>
      <c r="J1113" s="17" t="str">
        <f>IF(Table1[[#This Row],[Faculty]]="","",IF('Calculator - Dropdowns'!$D$4="Department",$D1113,IF($D1113='Calculator - Dropdowns'!$D$4,$D1113,"")))</f>
        <v>Classics and Ancient History</v>
      </c>
      <c r="K1113" s="17" t="str">
        <f>IF('Calculator - Dropdowns'!$D$3="Faculty",$E1113,IF('Calculator - Dropdowns'!$D$3=E1113,E1113,""))</f>
        <v>Faculty of Humanities, Arts and Social Sciences</v>
      </c>
    </row>
    <row r="1114" spans="1:11" ht="25.5" x14ac:dyDescent="0.2">
      <c r="A1114" s="11" t="s">
        <v>1296</v>
      </c>
      <c r="B1114" s="11" t="s">
        <v>31936</v>
      </c>
      <c r="C1114" s="11" t="s">
        <v>1297</v>
      </c>
      <c r="D1114" s="11" t="s">
        <v>172</v>
      </c>
      <c r="E1114" s="11" t="s">
        <v>76</v>
      </c>
      <c r="H1114" s="17" t="str">
        <f>IF(Table1[[#This Row],[Undergraduate or Postgraduate]]="","",IF('Calculator - Dropdowns'!$D$6="Programme",$C1114&amp;": "&amp;A1114,IF($C1114&amp;": "&amp;A1114='Calculator - Dropdowns'!$D$6,$C1114&amp;": "&amp;A1114,"")))</f>
        <v>BA Greek and Roman Studies with Employment Experience Abroad: UFA4CTHCTH21</v>
      </c>
      <c r="I1114" s="17" t="str">
        <f>IF(Table1[[#This Row],[Department]]="","",IF('Calculator - Dropdowns'!$D$5="Postgraduate Taught or Undergraduate",$B1114,IF($B1114='Calculator - Dropdowns'!$D$5,$B1114,"")))</f>
        <v>Undergraduate</v>
      </c>
      <c r="J1114" s="17" t="str">
        <f>IF(Table1[[#This Row],[Faculty]]="","",IF('Calculator - Dropdowns'!$D$4="Department",$D1114,IF($D1114='Calculator - Dropdowns'!$D$4,$D1114,"")))</f>
        <v>Classics and Ancient History</v>
      </c>
      <c r="K1114" s="17" t="str">
        <f>IF('Calculator - Dropdowns'!$D$3="Faculty",$E1114,IF('Calculator - Dropdowns'!$D$3=E1114,E1114,""))</f>
        <v>Faculty of Humanities, Arts and Social Sciences</v>
      </c>
    </row>
    <row r="1115" spans="1:11" x14ac:dyDescent="0.2">
      <c r="A1115" s="11" t="s">
        <v>1298</v>
      </c>
      <c r="B1115" s="11" t="s">
        <v>31936</v>
      </c>
      <c r="C1115" s="11" t="s">
        <v>1299</v>
      </c>
      <c r="D1115" s="11" t="s">
        <v>172</v>
      </c>
      <c r="E1115" s="11" t="s">
        <v>76</v>
      </c>
      <c r="H1115" s="17" t="str">
        <f>IF(Table1[[#This Row],[Undergraduate or Postgraduate]]="","",IF('Calculator - Dropdowns'!$D$6="Programme",$C1115&amp;": "&amp;A1115,IF($C1115&amp;": "&amp;A1115='Calculator - Dropdowns'!$D$6,$C1115&amp;": "&amp;A1115,"")))</f>
        <v>BA Classical Studies and English with Study Abroad: UFA4CTHEGL01</v>
      </c>
      <c r="I1115" s="17" t="str">
        <f>IF(Table1[[#This Row],[Department]]="","",IF('Calculator - Dropdowns'!$D$5="Postgraduate Taught or Undergraduate",$B1115,IF($B1115='Calculator - Dropdowns'!$D$5,$B1115,"")))</f>
        <v>Undergraduate</v>
      </c>
      <c r="J1115" s="17" t="str">
        <f>IF(Table1[[#This Row],[Faculty]]="","",IF('Calculator - Dropdowns'!$D$4="Department",$D1115,IF($D1115='Calculator - Dropdowns'!$D$4,$D1115,"")))</f>
        <v>Classics and Ancient History</v>
      </c>
      <c r="K1115" s="17" t="str">
        <f>IF('Calculator - Dropdowns'!$D$3="Faculty",$E1115,IF('Calculator - Dropdowns'!$D$3=E1115,E1115,""))</f>
        <v>Faculty of Humanities, Arts and Social Sciences</v>
      </c>
    </row>
    <row r="1116" spans="1:11" ht="25.5" x14ac:dyDescent="0.2">
      <c r="A1116" s="11" t="s">
        <v>1300</v>
      </c>
      <c r="B1116" s="11" t="s">
        <v>31936</v>
      </c>
      <c r="C1116" s="11" t="s">
        <v>1301</v>
      </c>
      <c r="D1116" s="11" t="s">
        <v>172</v>
      </c>
      <c r="E1116" s="11" t="s">
        <v>76</v>
      </c>
      <c r="H1116" s="17" t="str">
        <f>IF(Table1[[#This Row],[Undergraduate or Postgraduate]]="","",IF('Calculator - Dropdowns'!$D$6="Programme",$C1116&amp;": "&amp;A1116,IF($C1116&amp;": "&amp;A1116='Calculator - Dropdowns'!$D$6,$C1116&amp;": "&amp;A1116,"")))</f>
        <v>BA Classical Studies and English with Employment Experience: UFA4CTHEGL02</v>
      </c>
      <c r="I1116" s="17" t="str">
        <f>IF(Table1[[#This Row],[Department]]="","",IF('Calculator - Dropdowns'!$D$5="Postgraduate Taught or Undergraduate",$B1116,IF($B1116='Calculator - Dropdowns'!$D$5,$B1116,"")))</f>
        <v>Undergraduate</v>
      </c>
      <c r="J1116" s="17" t="str">
        <f>IF(Table1[[#This Row],[Faculty]]="","",IF('Calculator - Dropdowns'!$D$4="Department",$D1116,IF($D1116='Calculator - Dropdowns'!$D$4,$D1116,"")))</f>
        <v>Classics and Ancient History</v>
      </c>
      <c r="K1116" s="17" t="str">
        <f>IF('Calculator - Dropdowns'!$D$3="Faculty",$E1116,IF('Calculator - Dropdowns'!$D$3=E1116,E1116,""))</f>
        <v>Faculty of Humanities, Arts and Social Sciences</v>
      </c>
    </row>
    <row r="1117" spans="1:11" ht="25.5" x14ac:dyDescent="0.2">
      <c r="A1117" s="11" t="s">
        <v>1302</v>
      </c>
      <c r="B1117" s="11" t="s">
        <v>31936</v>
      </c>
      <c r="C1117" s="11" t="s">
        <v>1303</v>
      </c>
      <c r="D1117" s="11" t="s">
        <v>172</v>
      </c>
      <c r="E1117" s="11" t="s">
        <v>76</v>
      </c>
      <c r="H1117" s="17" t="str">
        <f>IF(Table1[[#This Row],[Undergraduate or Postgraduate]]="","",IF('Calculator - Dropdowns'!$D$6="Programme",$C1117&amp;": "&amp;A1117,IF($C1117&amp;": "&amp;A1117='Calculator - Dropdowns'!$D$6,$C1117&amp;": "&amp;A1117,"")))</f>
        <v>BA Classical Studies and English with Employment Experience Abroad: UFA4CTHEGL03</v>
      </c>
      <c r="I1117" s="17" t="str">
        <f>IF(Table1[[#This Row],[Department]]="","",IF('Calculator - Dropdowns'!$D$5="Postgraduate Taught or Undergraduate",$B1117,IF($B1117='Calculator - Dropdowns'!$D$5,$B1117,"")))</f>
        <v>Undergraduate</v>
      </c>
      <c r="J1117" s="17" t="str">
        <f>IF(Table1[[#This Row],[Faculty]]="","",IF('Calculator - Dropdowns'!$D$4="Department",$D1117,IF($D1117='Calculator - Dropdowns'!$D$4,$D1117,"")))</f>
        <v>Classics and Ancient History</v>
      </c>
      <c r="K1117" s="17" t="str">
        <f>IF('Calculator - Dropdowns'!$D$3="Faculty",$E1117,IF('Calculator - Dropdowns'!$D$3=E1117,E1117,""))</f>
        <v>Faculty of Humanities, Arts and Social Sciences</v>
      </c>
    </row>
    <row r="1118" spans="1:11" x14ac:dyDescent="0.2">
      <c r="A1118" s="11" t="s">
        <v>1304</v>
      </c>
      <c r="B1118" s="11" t="s">
        <v>31936</v>
      </c>
      <c r="C1118" s="11" t="s">
        <v>1305</v>
      </c>
      <c r="D1118" s="11" t="s">
        <v>172</v>
      </c>
      <c r="E1118" s="11" t="s">
        <v>76</v>
      </c>
      <c r="H1118" s="17" t="str">
        <f>IF(Table1[[#This Row],[Undergraduate or Postgraduate]]="","",IF('Calculator - Dropdowns'!$D$6="Programme",$C1118&amp;": "&amp;A1118,IF($C1118&amp;": "&amp;A1118='Calculator - Dropdowns'!$D$6,$C1118&amp;": "&amp;A1118,"")))</f>
        <v>BA Ancient History and Archaeology with Study Abroad: UFA4CTHGOA01</v>
      </c>
      <c r="I1118" s="17" t="str">
        <f>IF(Table1[[#This Row],[Department]]="","",IF('Calculator - Dropdowns'!$D$5="Postgraduate Taught or Undergraduate",$B1118,IF($B1118='Calculator - Dropdowns'!$D$5,$B1118,"")))</f>
        <v>Undergraduate</v>
      </c>
      <c r="J1118" s="17" t="str">
        <f>IF(Table1[[#This Row],[Faculty]]="","",IF('Calculator - Dropdowns'!$D$4="Department",$D1118,IF($D1118='Calculator - Dropdowns'!$D$4,$D1118,"")))</f>
        <v>Classics and Ancient History</v>
      </c>
      <c r="K1118" s="17" t="str">
        <f>IF('Calculator - Dropdowns'!$D$3="Faculty",$E1118,IF('Calculator - Dropdowns'!$D$3=E1118,E1118,""))</f>
        <v>Faculty of Humanities, Arts and Social Sciences</v>
      </c>
    </row>
    <row r="1119" spans="1:11" x14ac:dyDescent="0.2">
      <c r="A1119" s="11" t="s">
        <v>1306</v>
      </c>
      <c r="B1119" s="11" t="s">
        <v>31936</v>
      </c>
      <c r="C1119" s="11" t="s">
        <v>1307</v>
      </c>
      <c r="D1119" s="11" t="s">
        <v>172</v>
      </c>
      <c r="E1119" s="11" t="s">
        <v>76</v>
      </c>
      <c r="H1119" s="17" t="str">
        <f>IF(Table1[[#This Row],[Undergraduate or Postgraduate]]="","",IF('Calculator - Dropdowns'!$D$6="Programme",$C1119&amp;": "&amp;A1119,IF($C1119&amp;": "&amp;A1119='Calculator - Dropdowns'!$D$6,$C1119&amp;": "&amp;A1119,"")))</f>
        <v>BA Classical Studies and Philosophy with Study Abroad: UFA4CTHHPS01</v>
      </c>
      <c r="I1119" s="17" t="str">
        <f>IF(Table1[[#This Row],[Department]]="","",IF('Calculator - Dropdowns'!$D$5="Postgraduate Taught or Undergraduate",$B1119,IF($B1119='Calculator - Dropdowns'!$D$5,$B1119,"")))</f>
        <v>Undergraduate</v>
      </c>
      <c r="J1119" s="17" t="str">
        <f>IF(Table1[[#This Row],[Faculty]]="","",IF('Calculator - Dropdowns'!$D$4="Department",$D1119,IF($D1119='Calculator - Dropdowns'!$D$4,$D1119,"")))</f>
        <v>Classics and Ancient History</v>
      </c>
      <c r="K1119" s="17" t="str">
        <f>IF('Calculator - Dropdowns'!$D$3="Faculty",$E1119,IF('Calculator - Dropdowns'!$D$3=E1119,E1119,""))</f>
        <v>Faculty of Humanities, Arts and Social Sciences</v>
      </c>
    </row>
    <row r="1120" spans="1:11" ht="25.5" x14ac:dyDescent="0.2">
      <c r="A1120" s="11" t="s">
        <v>1308</v>
      </c>
      <c r="B1120" s="11" t="s">
        <v>31936</v>
      </c>
      <c r="C1120" s="11" t="s">
        <v>1309</v>
      </c>
      <c r="D1120" s="11" t="s">
        <v>172</v>
      </c>
      <c r="E1120" s="11" t="s">
        <v>76</v>
      </c>
      <c r="H1120" s="17" t="str">
        <f>IF(Table1[[#This Row],[Undergraduate or Postgraduate]]="","",IF('Calculator - Dropdowns'!$D$6="Programme",$C1120&amp;": "&amp;A1120,IF($C1120&amp;": "&amp;A1120='Calculator - Dropdowns'!$D$6,$C1120&amp;": "&amp;A1120,"")))</f>
        <v>BA Ancient History and Archaeology with Employment Experience: UFA4CTHHPS02</v>
      </c>
      <c r="I1120" s="17" t="str">
        <f>IF(Table1[[#This Row],[Department]]="","",IF('Calculator - Dropdowns'!$D$5="Postgraduate Taught or Undergraduate",$B1120,IF($B1120='Calculator - Dropdowns'!$D$5,$B1120,"")))</f>
        <v>Undergraduate</v>
      </c>
      <c r="J1120" s="17" t="str">
        <f>IF(Table1[[#This Row],[Faculty]]="","",IF('Calculator - Dropdowns'!$D$4="Department",$D1120,IF($D1120='Calculator - Dropdowns'!$D$4,$D1120,"")))</f>
        <v>Classics and Ancient History</v>
      </c>
      <c r="K1120" s="17" t="str">
        <f>IF('Calculator - Dropdowns'!$D$3="Faculty",$E1120,IF('Calculator - Dropdowns'!$D$3=E1120,E1120,""))</f>
        <v>Faculty of Humanities, Arts and Social Sciences</v>
      </c>
    </row>
    <row r="1121" spans="1:11" ht="25.5" x14ac:dyDescent="0.2">
      <c r="A1121" s="11" t="s">
        <v>1310</v>
      </c>
      <c r="B1121" s="11" t="s">
        <v>31936</v>
      </c>
      <c r="C1121" s="11" t="s">
        <v>1311</v>
      </c>
      <c r="D1121" s="11" t="s">
        <v>172</v>
      </c>
      <c r="E1121" s="11" t="s">
        <v>76</v>
      </c>
      <c r="H1121" s="17" t="str">
        <f>IF(Table1[[#This Row],[Undergraduate or Postgraduate]]="","",IF('Calculator - Dropdowns'!$D$6="Programme",$C1121&amp;": "&amp;A1121,IF($C1121&amp;": "&amp;A1121='Calculator - Dropdowns'!$D$6,$C1121&amp;": "&amp;A1121,"")))</f>
        <v>BA Ancient History and Archaeology with Employment Experience Abroad: UFA4CTHHPS03</v>
      </c>
      <c r="I1121" s="17" t="str">
        <f>IF(Table1[[#This Row],[Department]]="","",IF('Calculator - Dropdowns'!$D$5="Postgraduate Taught or Undergraduate",$B1121,IF($B1121='Calculator - Dropdowns'!$D$5,$B1121,"")))</f>
        <v>Undergraduate</v>
      </c>
      <c r="J1121" s="17" t="str">
        <f>IF(Table1[[#This Row],[Faculty]]="","",IF('Calculator - Dropdowns'!$D$4="Department",$D1121,IF($D1121='Calculator - Dropdowns'!$D$4,$D1121,"")))</f>
        <v>Classics and Ancient History</v>
      </c>
      <c r="K1121" s="17" t="str">
        <f>IF('Calculator - Dropdowns'!$D$3="Faculty",$E1121,IF('Calculator - Dropdowns'!$D$3=E1121,E1121,""))</f>
        <v>Faculty of Humanities, Arts and Social Sciences</v>
      </c>
    </row>
    <row r="1122" spans="1:11" ht="25.5" x14ac:dyDescent="0.2">
      <c r="A1122" s="11" t="s">
        <v>1312</v>
      </c>
      <c r="B1122" s="11" t="s">
        <v>31936</v>
      </c>
      <c r="C1122" s="11" t="s">
        <v>1313</v>
      </c>
      <c r="D1122" s="11" t="s">
        <v>172</v>
      </c>
      <c r="E1122" s="11" t="s">
        <v>76</v>
      </c>
      <c r="H1122" s="17" t="str">
        <f>IF(Table1[[#This Row],[Undergraduate or Postgraduate]]="","",IF('Calculator - Dropdowns'!$D$6="Programme",$C1122&amp;": "&amp;A1122,IF($C1122&amp;": "&amp;A1122='Calculator - Dropdowns'!$D$6,$C1122&amp;": "&amp;A1122,"")))</f>
        <v>BA Classical Studies and Philosophy with Employment Experience: UFA4CTHHPS04</v>
      </c>
      <c r="I1122" s="17" t="str">
        <f>IF(Table1[[#This Row],[Department]]="","",IF('Calculator - Dropdowns'!$D$5="Postgraduate Taught or Undergraduate",$B1122,IF($B1122='Calculator - Dropdowns'!$D$5,$B1122,"")))</f>
        <v>Undergraduate</v>
      </c>
      <c r="J1122" s="17" t="str">
        <f>IF(Table1[[#This Row],[Faculty]]="","",IF('Calculator - Dropdowns'!$D$4="Department",$D1122,IF($D1122='Calculator - Dropdowns'!$D$4,$D1122,"")))</f>
        <v>Classics and Ancient History</v>
      </c>
      <c r="K1122" s="17" t="str">
        <f>IF('Calculator - Dropdowns'!$D$3="Faculty",$E1122,IF('Calculator - Dropdowns'!$D$3=E1122,E1122,""))</f>
        <v>Faculty of Humanities, Arts and Social Sciences</v>
      </c>
    </row>
    <row r="1123" spans="1:11" ht="25.5" x14ac:dyDescent="0.2">
      <c r="A1123" s="11" t="s">
        <v>1314</v>
      </c>
      <c r="B1123" s="11" t="s">
        <v>31936</v>
      </c>
      <c r="C1123" s="11" t="s">
        <v>1315</v>
      </c>
      <c r="D1123" s="11" t="s">
        <v>172</v>
      </c>
      <c r="E1123" s="11" t="s">
        <v>76</v>
      </c>
      <c r="H1123" s="17" t="str">
        <f>IF(Table1[[#This Row],[Undergraduate or Postgraduate]]="","",IF('Calculator - Dropdowns'!$D$6="Programme",$C1123&amp;": "&amp;A1123,IF($C1123&amp;": "&amp;A1123='Calculator - Dropdowns'!$D$6,$C1123&amp;": "&amp;A1123,"")))</f>
        <v>BA Classical Studies and Philosophy with Employment Experience Abroad: UFA4CTHHPS05</v>
      </c>
      <c r="I1123" s="17" t="str">
        <f>IF(Table1[[#This Row],[Department]]="","",IF('Calculator - Dropdowns'!$D$5="Postgraduate Taught or Undergraduate",$B1123,IF($B1123='Calculator - Dropdowns'!$D$5,$B1123,"")))</f>
        <v>Undergraduate</v>
      </c>
      <c r="J1123" s="17" t="str">
        <f>IF(Table1[[#This Row],[Faculty]]="","",IF('Calculator - Dropdowns'!$D$4="Department",$D1123,IF($D1123='Calculator - Dropdowns'!$D$4,$D1123,"")))</f>
        <v>Classics and Ancient History</v>
      </c>
      <c r="K1123" s="17" t="str">
        <f>IF('Calculator - Dropdowns'!$D$3="Faculty",$E1123,IF('Calculator - Dropdowns'!$D$3=E1123,E1123,""))</f>
        <v>Faculty of Humanities, Arts and Social Sciences</v>
      </c>
    </row>
    <row r="1124" spans="1:11" x14ac:dyDescent="0.2">
      <c r="A1124" s="11" t="s">
        <v>1316</v>
      </c>
      <c r="B1124" s="11" t="s">
        <v>31936</v>
      </c>
      <c r="C1124" s="11" t="s">
        <v>1317</v>
      </c>
      <c r="D1124" s="11" t="s">
        <v>172</v>
      </c>
      <c r="E1124" s="11" t="s">
        <v>76</v>
      </c>
      <c r="H1124" s="17" t="str">
        <f>IF(Table1[[#This Row],[Undergraduate or Postgraduate]]="","",IF('Calculator - Dropdowns'!$D$6="Programme",$C1124&amp;": "&amp;A1124,IF($C1124&amp;": "&amp;A1124='Calculator - Dropdowns'!$D$6,$C1124&amp;": "&amp;A1124,"")))</f>
        <v>BA Classical Studies and Modern Languages: UFA4CTHSML07</v>
      </c>
      <c r="I1124" s="17" t="str">
        <f>IF(Table1[[#This Row],[Department]]="","",IF('Calculator - Dropdowns'!$D$5="Postgraduate Taught or Undergraduate",$B1124,IF($B1124='Calculator - Dropdowns'!$D$5,$B1124,"")))</f>
        <v>Undergraduate</v>
      </c>
      <c r="J1124" s="17" t="str">
        <f>IF(Table1[[#This Row],[Faculty]]="","",IF('Calculator - Dropdowns'!$D$4="Department",$D1124,IF($D1124='Calculator - Dropdowns'!$D$4,$D1124,"")))</f>
        <v>Classics and Ancient History</v>
      </c>
      <c r="K1124" s="17" t="str">
        <f>IF('Calculator - Dropdowns'!$D$3="Faculty",$E1124,IF('Calculator - Dropdowns'!$D$3=E1124,E1124,""))</f>
        <v>Faculty of Humanities, Arts and Social Sciences</v>
      </c>
    </row>
    <row r="1125" spans="1:11" x14ac:dyDescent="0.2">
      <c r="A1125" s="11" t="s">
        <v>1347</v>
      </c>
      <c r="B1125" s="11" t="s">
        <v>31936</v>
      </c>
      <c r="C1125" s="11" t="s">
        <v>1348</v>
      </c>
      <c r="D1125" s="11" t="s">
        <v>205</v>
      </c>
      <c r="E1125" s="11" t="s">
        <v>76</v>
      </c>
      <c r="H1125" s="17" t="str">
        <f>IF(Table1[[#This Row],[Undergraduate or Postgraduate]]="","",IF('Calculator - Dropdowns'!$D$6="Programme",$C1125&amp;": "&amp;A1125,IF($C1125&amp;": "&amp;A1125='Calculator - Dropdowns'!$D$6,$C1125&amp;": "&amp;A1125,"")))</f>
        <v>BA Communications with Study Abroad: UFA4EGLEGL26</v>
      </c>
      <c r="I1125" s="17" t="str">
        <f>IF(Table1[[#This Row],[Department]]="","",IF('Calculator - Dropdowns'!$D$5="Postgraduate Taught or Undergraduate",$B1125,IF($B1125='Calculator - Dropdowns'!$D$5,$B1125,"")))</f>
        <v>Undergraduate</v>
      </c>
      <c r="J1125" s="17" t="str">
        <f>IF(Table1[[#This Row],[Faculty]]="","",IF('Calculator - Dropdowns'!$D$4="Department",$D1125,IF($D1125='Calculator - Dropdowns'!$D$4,$D1125,"")))</f>
        <v>Communications Studies</v>
      </c>
      <c r="K1125" s="17" t="str">
        <f>IF('Calculator - Dropdowns'!$D$3="Faculty",$E1125,IF('Calculator - Dropdowns'!$D$3=E1125,E1125,""))</f>
        <v>Faculty of Humanities, Arts and Social Sciences</v>
      </c>
    </row>
    <row r="1126" spans="1:11" x14ac:dyDescent="0.2">
      <c r="A1126" s="11" t="s">
        <v>1349</v>
      </c>
      <c r="B1126" s="11" t="s">
        <v>31936</v>
      </c>
      <c r="C1126" s="11" t="s">
        <v>1350</v>
      </c>
      <c r="D1126" s="11" t="s">
        <v>205</v>
      </c>
      <c r="E1126" s="11" t="s">
        <v>76</v>
      </c>
      <c r="H1126" s="17" t="str">
        <f>IF(Table1[[#This Row],[Undergraduate or Postgraduate]]="","",IF('Calculator - Dropdowns'!$D$6="Programme",$C1126&amp;": "&amp;A1126,IF($C1126&amp;": "&amp;A1126='Calculator - Dropdowns'!$D$6,$C1126&amp;": "&amp;A1126,"")))</f>
        <v>BA Communications with Employment Experience: UFA4EGLEGL27</v>
      </c>
      <c r="I1126" s="17" t="str">
        <f>IF(Table1[[#This Row],[Department]]="","",IF('Calculator - Dropdowns'!$D$5="Postgraduate Taught or Undergraduate",$B1126,IF($B1126='Calculator - Dropdowns'!$D$5,$B1126,"")))</f>
        <v>Undergraduate</v>
      </c>
      <c r="J1126" s="17" t="str">
        <f>IF(Table1[[#This Row],[Faculty]]="","",IF('Calculator - Dropdowns'!$D$4="Department",$D1126,IF($D1126='Calculator - Dropdowns'!$D$4,$D1126,"")))</f>
        <v>Communications Studies</v>
      </c>
      <c r="K1126" s="17" t="str">
        <f>IF('Calculator - Dropdowns'!$D$3="Faculty",$E1126,IF('Calculator - Dropdowns'!$D$3=E1126,E1126,""))</f>
        <v>Faculty of Humanities, Arts and Social Sciences</v>
      </c>
    </row>
    <row r="1127" spans="1:11" x14ac:dyDescent="0.2">
      <c r="A1127" s="11" t="s">
        <v>1351</v>
      </c>
      <c r="B1127" s="11" t="s">
        <v>31936</v>
      </c>
      <c r="C1127" s="11" t="s">
        <v>1352</v>
      </c>
      <c r="D1127" s="11" t="s">
        <v>205</v>
      </c>
      <c r="E1127" s="11" t="s">
        <v>76</v>
      </c>
      <c r="H1127" s="17" t="str">
        <f>IF(Table1[[#This Row],[Undergraduate or Postgraduate]]="","",IF('Calculator - Dropdowns'!$D$6="Programme",$C1127&amp;": "&amp;A1127,IF($C1127&amp;": "&amp;A1127='Calculator - Dropdowns'!$D$6,$C1127&amp;": "&amp;A1127,"")))</f>
        <v>BA Communications with Employment Experience Abroad: UFA4EGLEGL28</v>
      </c>
      <c r="I1127" s="17" t="str">
        <f>IF(Table1[[#This Row],[Department]]="","",IF('Calculator - Dropdowns'!$D$5="Postgraduate Taught or Undergraduate",$B1127,IF($B1127='Calculator - Dropdowns'!$D$5,$B1127,"")))</f>
        <v>Undergraduate</v>
      </c>
      <c r="J1127" s="17" t="str">
        <f>IF(Table1[[#This Row],[Faculty]]="","",IF('Calculator - Dropdowns'!$D$4="Department",$D1127,IF($D1127='Calculator - Dropdowns'!$D$4,$D1127,"")))</f>
        <v>Communications Studies</v>
      </c>
      <c r="K1127" s="17" t="str">
        <f>IF('Calculator - Dropdowns'!$D$3="Faculty",$E1127,IF('Calculator - Dropdowns'!$D$3=E1127,E1127,""))</f>
        <v>Faculty of Humanities, Arts and Social Sciences</v>
      </c>
    </row>
    <row r="1128" spans="1:11" x14ac:dyDescent="0.2">
      <c r="A1128" s="11" t="s">
        <v>1385</v>
      </c>
      <c r="B1128" s="11" t="s">
        <v>31936</v>
      </c>
      <c r="C1128" s="11" t="s">
        <v>1386</v>
      </c>
      <c r="D1128" s="11" t="s">
        <v>205</v>
      </c>
      <c r="E1128" s="11" t="s">
        <v>76</v>
      </c>
      <c r="H1128" s="17" t="str">
        <f>IF(Table1[[#This Row],[Undergraduate or Postgraduate]]="","",IF('Calculator - Dropdowns'!$D$6="Programme",$C1128&amp;": "&amp;A1128,IF($C1128&amp;": "&amp;A1128='Calculator - Dropdowns'!$D$6,$C1128&amp;": "&amp;A1128,"")))</f>
        <v>BA Communications and Modern Languages: UFA4EGLSML15</v>
      </c>
      <c r="I1128" s="17" t="str">
        <f>IF(Table1[[#This Row],[Department]]="","",IF('Calculator - Dropdowns'!$D$5="Postgraduate Taught or Undergraduate",$B1128,IF($B1128='Calculator - Dropdowns'!$D$5,$B1128,"")))</f>
        <v>Undergraduate</v>
      </c>
      <c r="J1128" s="17" t="str">
        <f>IF(Table1[[#This Row],[Faculty]]="","",IF('Calculator - Dropdowns'!$D$4="Department",$D1128,IF($D1128='Calculator - Dropdowns'!$D$4,$D1128,"")))</f>
        <v>Communications Studies</v>
      </c>
      <c r="K1128" s="17" t="str">
        <f>IF('Calculator - Dropdowns'!$D$3="Faculty",$E1128,IF('Calculator - Dropdowns'!$D$3=E1128,E1128,""))</f>
        <v>Faculty of Humanities, Arts and Social Sciences</v>
      </c>
    </row>
    <row r="1129" spans="1:11" x14ac:dyDescent="0.2">
      <c r="A1129" s="11" t="s">
        <v>1738</v>
      </c>
      <c r="B1129" s="11" t="s">
        <v>31936</v>
      </c>
      <c r="C1129" s="11" t="s">
        <v>1739</v>
      </c>
      <c r="D1129" s="11" t="s">
        <v>1141</v>
      </c>
      <c r="E1129" s="11" t="s">
        <v>76</v>
      </c>
      <c r="H1129" s="17" t="str">
        <f>IF(Table1[[#This Row],[Undergraduate or Postgraduate]]="","",IF('Calculator - Dropdowns'!$D$6="Programme",$C1129&amp;": "&amp;A1129,IF($C1129&amp;": "&amp;A1129='Calculator - Dropdowns'!$D$6,$C1129&amp;": "&amp;A1129,"")))</f>
        <v>BSc Criminology with Study Abroad: UFS4HPSHPS05</v>
      </c>
      <c r="I1129" s="17" t="str">
        <f>IF(Table1[[#This Row],[Department]]="","",IF('Calculator - Dropdowns'!$D$5="Postgraduate Taught or Undergraduate",$B1129,IF($B1129='Calculator - Dropdowns'!$D$5,$B1129,"")))</f>
        <v>Undergraduate</v>
      </c>
      <c r="J1129" s="17" t="str">
        <f>IF(Table1[[#This Row],[Faculty]]="","",IF('Calculator - Dropdowns'!$D$4="Department",$D1129,IF($D1129='Calculator - Dropdowns'!$D$4,$D1129,"")))</f>
        <v>Criminology</v>
      </c>
      <c r="K1129" s="17" t="str">
        <f>IF('Calculator - Dropdowns'!$D$3="Faculty",$E1129,IF('Calculator - Dropdowns'!$D$3=E1129,E1129,""))</f>
        <v>Faculty of Humanities, Arts and Social Sciences</v>
      </c>
    </row>
    <row r="1130" spans="1:11" x14ac:dyDescent="0.2">
      <c r="A1130" s="11" t="s">
        <v>1760</v>
      </c>
      <c r="B1130" s="11" t="s">
        <v>31936</v>
      </c>
      <c r="C1130" s="11" t="s">
        <v>1761</v>
      </c>
      <c r="D1130" s="11" t="s">
        <v>1141</v>
      </c>
      <c r="E1130" s="11" t="s">
        <v>76</v>
      </c>
      <c r="H1130" s="17" t="str">
        <f>IF(Table1[[#This Row],[Undergraduate or Postgraduate]]="","",IF('Calculator - Dropdowns'!$D$6="Programme",$C1130&amp;": "&amp;A1130,IF($C1130&amp;": "&amp;A1130='Calculator - Dropdowns'!$D$6,$C1130&amp;": "&amp;A1130,"")))</f>
        <v>BSc Crime and Data Science with Industrial Experience: UFS4HPSHPS16</v>
      </c>
      <c r="I1130" s="17" t="str">
        <f>IF(Table1[[#This Row],[Department]]="","",IF('Calculator - Dropdowns'!$D$5="Postgraduate Taught or Undergraduate",$B1130,IF($B1130='Calculator - Dropdowns'!$D$5,$B1130,"")))</f>
        <v>Undergraduate</v>
      </c>
      <c r="J1130" s="17" t="str">
        <f>IF(Table1[[#This Row],[Faculty]]="","",IF('Calculator - Dropdowns'!$D$4="Department",$D1130,IF($D1130='Calculator - Dropdowns'!$D$4,$D1130,"")))</f>
        <v>Criminology</v>
      </c>
      <c r="K1130" s="17" t="str">
        <f>IF('Calculator - Dropdowns'!$D$3="Faculty",$E1130,IF('Calculator - Dropdowns'!$D$3=E1130,E1130,""))</f>
        <v>Faculty of Humanities, Arts and Social Sciences</v>
      </c>
    </row>
    <row r="1131" spans="1:11" x14ac:dyDescent="0.2">
      <c r="A1131" s="11" t="s">
        <v>1762</v>
      </c>
      <c r="B1131" s="11" t="s">
        <v>31936</v>
      </c>
      <c r="C1131" s="11" t="s">
        <v>1763</v>
      </c>
      <c r="D1131" s="11" t="s">
        <v>1141</v>
      </c>
      <c r="E1131" s="11" t="s">
        <v>76</v>
      </c>
      <c r="H1131" s="17" t="str">
        <f>IF(Table1[[#This Row],[Undergraduate or Postgraduate]]="","",IF('Calculator - Dropdowns'!$D$6="Programme",$C1131&amp;": "&amp;A1131,IF($C1131&amp;": "&amp;A1131='Calculator - Dropdowns'!$D$6,$C1131&amp;": "&amp;A1131,"")))</f>
        <v>BSc Crime and Data Science with Study Abroad: UFS4HPSHPS17</v>
      </c>
      <c r="I1131" s="17" t="str">
        <f>IF(Table1[[#This Row],[Department]]="","",IF('Calculator - Dropdowns'!$D$5="Postgraduate Taught or Undergraduate",$B1131,IF($B1131='Calculator - Dropdowns'!$D$5,$B1131,"")))</f>
        <v>Undergraduate</v>
      </c>
      <c r="J1131" s="17" t="str">
        <f>IF(Table1[[#This Row],[Faculty]]="","",IF('Calculator - Dropdowns'!$D$4="Department",$D1131,IF($D1131='Calculator - Dropdowns'!$D$4,$D1131,"")))</f>
        <v>Criminology</v>
      </c>
      <c r="K1131" s="17" t="str">
        <f>IF('Calculator - Dropdowns'!$D$3="Faculty",$E1131,IF('Calculator - Dropdowns'!$D$3=E1131,E1131,""))</f>
        <v>Faculty of Humanities, Arts and Social Sciences</v>
      </c>
    </row>
    <row r="1132" spans="1:11" x14ac:dyDescent="0.2">
      <c r="A1132" s="11" t="s">
        <v>1764</v>
      </c>
      <c r="B1132" s="11" t="s">
        <v>31936</v>
      </c>
      <c r="C1132" s="11" t="s">
        <v>1765</v>
      </c>
      <c r="D1132" s="11" t="s">
        <v>1141</v>
      </c>
      <c r="E1132" s="11" t="s">
        <v>76</v>
      </c>
      <c r="H1132" s="17" t="str">
        <f>IF(Table1[[#This Row],[Undergraduate or Postgraduate]]="","",IF('Calculator - Dropdowns'!$D$6="Programme",$C1132&amp;": "&amp;A1132,IF($C1132&amp;": "&amp;A1132='Calculator - Dropdowns'!$D$6,$C1132&amp;": "&amp;A1132,"")))</f>
        <v>BSc Criminology with Employment Experience: UFS4HPSHPS18</v>
      </c>
      <c r="I1132" s="17" t="str">
        <f>IF(Table1[[#This Row],[Department]]="","",IF('Calculator - Dropdowns'!$D$5="Postgraduate Taught or Undergraduate",$B1132,IF($B1132='Calculator - Dropdowns'!$D$5,$B1132,"")))</f>
        <v>Undergraduate</v>
      </c>
      <c r="J1132" s="17" t="str">
        <f>IF(Table1[[#This Row],[Faculty]]="","",IF('Calculator - Dropdowns'!$D$4="Department",$D1132,IF($D1132='Calculator - Dropdowns'!$D$4,$D1132,"")))</f>
        <v>Criminology</v>
      </c>
      <c r="K1132" s="17" t="str">
        <f>IF('Calculator - Dropdowns'!$D$3="Faculty",$E1132,IF('Calculator - Dropdowns'!$D$3=E1132,E1132,""))</f>
        <v>Faculty of Humanities, Arts and Social Sciences</v>
      </c>
    </row>
    <row r="1133" spans="1:11" ht="25.5" x14ac:dyDescent="0.2">
      <c r="A1133" s="11" t="s">
        <v>33914</v>
      </c>
      <c r="B1133" s="11" t="s">
        <v>31936</v>
      </c>
      <c r="C1133" s="11" t="s">
        <v>33915</v>
      </c>
      <c r="D1133" s="11" t="s">
        <v>1141</v>
      </c>
      <c r="E1133" s="11" t="s">
        <v>76</v>
      </c>
      <c r="H1133" s="17" t="str">
        <f>IF(Table1[[#This Row],[Undergraduate or Postgraduate]]="","",IF('Calculator - Dropdowns'!$D$6="Programme",$C1133&amp;": "&amp;A1133,IF($C1133&amp;": "&amp;A1133='Calculator - Dropdowns'!$D$6,$C1133&amp;": "&amp;A1133,"")))</f>
        <v>BSc Crime and Data Science with Employment Experience Abroad: UFS4HPSHPS19</v>
      </c>
      <c r="I1133" s="17" t="str">
        <f>IF(Table1[[#This Row],[Department]]="","",IF('Calculator - Dropdowns'!$D$5="Postgraduate Taught or Undergraduate",$B1133,IF($B1133='Calculator - Dropdowns'!$D$5,$B1133,"")))</f>
        <v>Undergraduate</v>
      </c>
      <c r="J1133" s="17" t="str">
        <f>IF(Table1[[#This Row],[Faculty]]="","",IF('Calculator - Dropdowns'!$D$4="Department",$D1133,IF($D1133='Calculator - Dropdowns'!$D$4,$D1133,"")))</f>
        <v>Criminology</v>
      </c>
      <c r="K1133" s="17" t="str">
        <f>IF('Calculator - Dropdowns'!$D$3="Faculty",$E1133,IF('Calculator - Dropdowns'!$D$3=E1133,E1133,""))</f>
        <v>Faculty of Humanities, Arts and Social Sciences</v>
      </c>
    </row>
    <row r="1134" spans="1:11" x14ac:dyDescent="0.2">
      <c r="A1134" s="11" t="s">
        <v>33916</v>
      </c>
      <c r="B1134" s="11" t="s">
        <v>31936</v>
      </c>
      <c r="C1134" s="11" t="s">
        <v>33917</v>
      </c>
      <c r="D1134" s="11" t="s">
        <v>1141</v>
      </c>
      <c r="E1134" s="11" t="s">
        <v>76</v>
      </c>
      <c r="H1134" s="17" t="str">
        <f>IF(Table1[[#This Row],[Undergraduate or Postgraduate]]="","",IF('Calculator - Dropdowns'!$D$6="Programme",$C1134&amp;": "&amp;A1134,IF($C1134&amp;": "&amp;A1134='Calculator - Dropdowns'!$D$6,$C1134&amp;": "&amp;A1134,"")))</f>
        <v>BSc Criminology with Employment Experience Abroad: UFS4HPSHPS20</v>
      </c>
      <c r="I1134" s="17" t="str">
        <f>IF(Table1[[#This Row],[Department]]="","",IF('Calculator - Dropdowns'!$D$5="Postgraduate Taught or Undergraduate",$B1134,IF($B1134='Calculator - Dropdowns'!$D$5,$B1134,"")))</f>
        <v>Undergraduate</v>
      </c>
      <c r="J1134" s="17" t="str">
        <f>IF(Table1[[#This Row],[Faculty]]="","",IF('Calculator - Dropdowns'!$D$4="Department",$D1134,IF($D1134='Calculator - Dropdowns'!$D$4,$D1134,"")))</f>
        <v>Criminology</v>
      </c>
      <c r="K1134" s="17" t="str">
        <f>IF('Calculator - Dropdowns'!$D$3="Faculty",$E1134,IF('Calculator - Dropdowns'!$D$3=E1134,E1134,""))</f>
        <v>Faculty of Humanities, Arts and Social Sciences</v>
      </c>
    </row>
    <row r="1135" spans="1:11" x14ac:dyDescent="0.2">
      <c r="A1135" s="11" t="s">
        <v>1318</v>
      </c>
      <c r="B1135" s="11" t="s">
        <v>31936</v>
      </c>
      <c r="C1135" s="11" t="s">
        <v>1319</v>
      </c>
      <c r="D1135" s="11" t="s">
        <v>177</v>
      </c>
      <c r="E1135" s="11" t="s">
        <v>76</v>
      </c>
      <c r="H1135" s="17" t="str">
        <f>IF(Table1[[#This Row],[Undergraduate or Postgraduate]]="","",IF('Calculator - Dropdowns'!$D$6="Programme",$C1135&amp;": "&amp;A1135,IF($C1135&amp;": "&amp;A1135='Calculator - Dropdowns'!$D$6,$C1135&amp;": "&amp;A1135,"")))</f>
        <v>BA Drama with Employment Experience: UFA4DRADRA01</v>
      </c>
      <c r="I1135" s="17" t="str">
        <f>IF(Table1[[#This Row],[Department]]="","",IF('Calculator - Dropdowns'!$D$5="Postgraduate Taught or Undergraduate",$B1135,IF($B1135='Calculator - Dropdowns'!$D$5,$B1135,"")))</f>
        <v>Undergraduate</v>
      </c>
      <c r="J1135" s="17" t="str">
        <f>IF(Table1[[#This Row],[Faculty]]="","",IF('Calculator - Dropdowns'!$D$4="Department",$D1135,IF($D1135='Calculator - Dropdowns'!$D$4,$D1135,"")))</f>
        <v>Drama</v>
      </c>
      <c r="K1135" s="17" t="str">
        <f>IF('Calculator - Dropdowns'!$D$3="Faculty",$E1135,IF('Calculator - Dropdowns'!$D$3=E1135,E1135,""))</f>
        <v>Faculty of Humanities, Arts and Social Sciences</v>
      </c>
    </row>
    <row r="1136" spans="1:11" x14ac:dyDescent="0.2">
      <c r="A1136" s="11" t="s">
        <v>1320</v>
      </c>
      <c r="B1136" s="11" t="s">
        <v>31936</v>
      </c>
      <c r="C1136" s="11" t="s">
        <v>1321</v>
      </c>
      <c r="D1136" s="11" t="s">
        <v>177</v>
      </c>
      <c r="E1136" s="11" t="s">
        <v>76</v>
      </c>
      <c r="H1136" s="17" t="str">
        <f>IF(Table1[[#This Row],[Undergraduate or Postgraduate]]="","",IF('Calculator - Dropdowns'!$D$6="Programme",$C1136&amp;": "&amp;A1136,IF($C1136&amp;": "&amp;A1136='Calculator - Dropdowns'!$D$6,$C1136&amp;": "&amp;A1136,"")))</f>
        <v>BA Drama with Employment Experience Abroad: UFA4DRADRA02</v>
      </c>
      <c r="I1136" s="17" t="str">
        <f>IF(Table1[[#This Row],[Department]]="","",IF('Calculator - Dropdowns'!$D$5="Postgraduate Taught or Undergraduate",$B1136,IF($B1136='Calculator - Dropdowns'!$D$5,$B1136,"")))</f>
        <v>Undergraduate</v>
      </c>
      <c r="J1136" s="17" t="str">
        <f>IF(Table1[[#This Row],[Faculty]]="","",IF('Calculator - Dropdowns'!$D$4="Department",$D1136,IF($D1136='Calculator - Dropdowns'!$D$4,$D1136,"")))</f>
        <v>Drama</v>
      </c>
      <c r="K1136" s="17" t="str">
        <f>IF('Calculator - Dropdowns'!$D$3="Faculty",$E1136,IF('Calculator - Dropdowns'!$D$3=E1136,E1136,""))</f>
        <v>Faculty of Humanities, Arts and Social Sciences</v>
      </c>
    </row>
    <row r="1137" spans="1:11" ht="25.5" x14ac:dyDescent="0.2">
      <c r="A1137" s="11" t="s">
        <v>1322</v>
      </c>
      <c r="B1137" s="11" t="s">
        <v>31936</v>
      </c>
      <c r="C1137" s="11" t="s">
        <v>32854</v>
      </c>
      <c r="D1137" s="11" t="s">
        <v>177</v>
      </c>
      <c r="E1137" s="11" t="s">
        <v>76</v>
      </c>
      <c r="H1137" s="17" t="str">
        <f>IF(Table1[[#This Row],[Undergraduate or Postgraduate]]="","",IF('Calculator - Dropdowns'!$D$6="Programme",$C1137&amp;": "&amp;A1137,IF($C1137&amp;": "&amp;A1137='Calculator - Dropdowns'!$D$6,$C1137&amp;": "&amp;A1137,"")))</f>
        <v>BA Drama and Film and Television Studies with Study Abroad: UFA4DRAEGL01</v>
      </c>
      <c r="I1137" s="17" t="str">
        <f>IF(Table1[[#This Row],[Department]]="","",IF('Calculator - Dropdowns'!$D$5="Postgraduate Taught or Undergraduate",$B1137,IF($B1137='Calculator - Dropdowns'!$D$5,$B1137,"")))</f>
        <v>Undergraduate</v>
      </c>
      <c r="J1137" s="17" t="str">
        <f>IF(Table1[[#This Row],[Faculty]]="","",IF('Calculator - Dropdowns'!$D$4="Department",$D1137,IF($D1137='Calculator - Dropdowns'!$D$4,$D1137,"")))</f>
        <v>Drama</v>
      </c>
      <c r="K1137" s="17" t="str">
        <f>IF('Calculator - Dropdowns'!$D$3="Faculty",$E1137,IF('Calculator - Dropdowns'!$D$3=E1137,E1137,""))</f>
        <v>Faculty of Humanities, Arts and Social Sciences</v>
      </c>
    </row>
    <row r="1138" spans="1:11" ht="25.5" x14ac:dyDescent="0.2">
      <c r="A1138" s="11" t="s">
        <v>1323</v>
      </c>
      <c r="B1138" s="11" t="s">
        <v>31936</v>
      </c>
      <c r="C1138" s="11" t="s">
        <v>32856</v>
      </c>
      <c r="D1138" s="11" t="s">
        <v>177</v>
      </c>
      <c r="E1138" s="11" t="s">
        <v>76</v>
      </c>
      <c r="H1138" s="17" t="str">
        <f>IF(Table1[[#This Row],[Undergraduate or Postgraduate]]="","",IF('Calculator - Dropdowns'!$D$6="Programme",$C1138&amp;": "&amp;A1138,IF($C1138&amp;": "&amp;A1138='Calculator - Dropdowns'!$D$6,$C1138&amp;": "&amp;A1138,"")))</f>
        <v>BA Drama and Film and Television Studies with Employment Experience: UFA4DRAEGL02</v>
      </c>
      <c r="I1138" s="17" t="str">
        <f>IF(Table1[[#This Row],[Department]]="","",IF('Calculator - Dropdowns'!$D$5="Postgraduate Taught or Undergraduate",$B1138,IF($B1138='Calculator - Dropdowns'!$D$5,$B1138,"")))</f>
        <v>Undergraduate</v>
      </c>
      <c r="J1138" s="17" t="str">
        <f>IF(Table1[[#This Row],[Faculty]]="","",IF('Calculator - Dropdowns'!$D$4="Department",$D1138,IF($D1138='Calculator - Dropdowns'!$D$4,$D1138,"")))</f>
        <v>Drama</v>
      </c>
      <c r="K1138" s="17" t="str">
        <f>IF('Calculator - Dropdowns'!$D$3="Faculty",$E1138,IF('Calculator - Dropdowns'!$D$3=E1138,E1138,""))</f>
        <v>Faculty of Humanities, Arts and Social Sciences</v>
      </c>
    </row>
    <row r="1139" spans="1:11" ht="25.5" x14ac:dyDescent="0.2">
      <c r="A1139" s="11" t="s">
        <v>1324</v>
      </c>
      <c r="B1139" s="11" t="s">
        <v>31936</v>
      </c>
      <c r="C1139" s="11" t="s">
        <v>32855</v>
      </c>
      <c r="D1139" s="11" t="s">
        <v>177</v>
      </c>
      <c r="E1139" s="11" t="s">
        <v>76</v>
      </c>
      <c r="H1139" s="17" t="str">
        <f>IF(Table1[[#This Row],[Undergraduate or Postgraduate]]="","",IF('Calculator - Dropdowns'!$D$6="Programme",$C1139&amp;": "&amp;A1139,IF($C1139&amp;": "&amp;A1139='Calculator - Dropdowns'!$D$6,$C1139&amp;": "&amp;A1139,"")))</f>
        <v>BA Drama and Film and Television Studies with Employment Experience Abroad: UFA4DRAEGL03</v>
      </c>
      <c r="I1139" s="17" t="str">
        <f>IF(Table1[[#This Row],[Department]]="","",IF('Calculator - Dropdowns'!$D$5="Postgraduate Taught or Undergraduate",$B1139,IF($B1139='Calculator - Dropdowns'!$D$5,$B1139,"")))</f>
        <v>Undergraduate</v>
      </c>
      <c r="J1139" s="17" t="str">
        <f>IF(Table1[[#This Row],[Faculty]]="","",IF('Calculator - Dropdowns'!$D$4="Department",$D1139,IF($D1139='Calculator - Dropdowns'!$D$4,$D1139,"")))</f>
        <v>Drama</v>
      </c>
      <c r="K1139" s="17" t="str">
        <f>IF('Calculator - Dropdowns'!$D$3="Faculty",$E1139,IF('Calculator - Dropdowns'!$D$3=E1139,E1139,""))</f>
        <v>Faculty of Humanities, Arts and Social Sciences</v>
      </c>
    </row>
    <row r="1140" spans="1:11" x14ac:dyDescent="0.2">
      <c r="A1140" s="11" t="s">
        <v>1593</v>
      </c>
      <c r="B1140" s="11" t="s">
        <v>31936</v>
      </c>
      <c r="C1140" s="11" t="s">
        <v>1594</v>
      </c>
      <c r="D1140" s="11" t="s">
        <v>177</v>
      </c>
      <c r="E1140" s="11" t="s">
        <v>76</v>
      </c>
      <c r="H1140" s="17" t="str">
        <f>IF(Table1[[#This Row],[Undergraduate or Postgraduate]]="","",IF('Calculator - Dropdowns'!$D$6="Programme",$C1140&amp;": "&amp;A1140,IF($C1140&amp;": "&amp;A1140='Calculator - Dropdowns'!$D$6,$C1140&amp;": "&amp;A1140,"")))</f>
        <v>BA Drama with Study Abroad: UFA4SPASPA01</v>
      </c>
      <c r="I1140" s="17" t="str">
        <f>IF(Table1[[#This Row],[Department]]="","",IF('Calculator - Dropdowns'!$D$5="Postgraduate Taught or Undergraduate",$B1140,IF($B1140='Calculator - Dropdowns'!$D$5,$B1140,"")))</f>
        <v>Undergraduate</v>
      </c>
      <c r="J1140" s="17" t="str">
        <f>IF(Table1[[#This Row],[Faculty]]="","",IF('Calculator - Dropdowns'!$D$4="Department",$D1140,IF($D1140='Calculator - Dropdowns'!$D$4,$D1140,"")))</f>
        <v>Drama</v>
      </c>
      <c r="K1140" s="17" t="str">
        <f>IF('Calculator - Dropdowns'!$D$3="Faculty",$E1140,IF('Calculator - Dropdowns'!$D$3=E1140,E1140,""))</f>
        <v>Faculty of Humanities, Arts and Social Sciences</v>
      </c>
    </row>
    <row r="1141" spans="1:11" x14ac:dyDescent="0.2">
      <c r="A1141" s="11" t="s">
        <v>1325</v>
      </c>
      <c r="B1141" s="11" t="s">
        <v>31936</v>
      </c>
      <c r="C1141" s="11" t="s">
        <v>1326</v>
      </c>
      <c r="D1141" s="11" t="s">
        <v>191</v>
      </c>
      <c r="E1141" s="11" t="s">
        <v>76</v>
      </c>
      <c r="H1141" s="17" t="str">
        <f>IF(Table1[[#This Row],[Undergraduate or Postgraduate]]="","",IF('Calculator - Dropdowns'!$D$6="Programme",$C1141&amp;": "&amp;A1141,IF($C1141&amp;": "&amp;A1141='Calculator - Dropdowns'!$D$6,$C1141&amp;": "&amp;A1141,"")))</f>
        <v>BA English and Drama with Employment Experience: UFA4EGLDRA01</v>
      </c>
      <c r="I1141" s="17" t="str">
        <f>IF(Table1[[#This Row],[Department]]="","",IF('Calculator - Dropdowns'!$D$5="Postgraduate Taught or Undergraduate",$B1141,IF($B1141='Calculator - Dropdowns'!$D$5,$B1141,"")))</f>
        <v>Undergraduate</v>
      </c>
      <c r="J1141" s="17" t="str">
        <f>IF(Table1[[#This Row],[Faculty]]="","",IF('Calculator - Dropdowns'!$D$4="Department",$D1141,IF($D1141='Calculator - Dropdowns'!$D$4,$D1141,"")))</f>
        <v>English and Creative Writing</v>
      </c>
      <c r="K1141" s="17" t="str">
        <f>IF('Calculator - Dropdowns'!$D$3="Faculty",$E1141,IF('Calculator - Dropdowns'!$D$3=E1141,E1141,""))</f>
        <v>Faculty of Humanities, Arts and Social Sciences</v>
      </c>
    </row>
    <row r="1142" spans="1:11" ht="25.5" x14ac:dyDescent="0.2">
      <c r="A1142" s="11" t="s">
        <v>1327</v>
      </c>
      <c r="B1142" s="11" t="s">
        <v>31936</v>
      </c>
      <c r="C1142" s="11" t="s">
        <v>1328</v>
      </c>
      <c r="D1142" s="11" t="s">
        <v>191</v>
      </c>
      <c r="E1142" s="11" t="s">
        <v>76</v>
      </c>
      <c r="H1142" s="17" t="str">
        <f>IF(Table1[[#This Row],[Undergraduate or Postgraduate]]="","",IF('Calculator - Dropdowns'!$D$6="Programme",$C1142&amp;": "&amp;A1142,IF($C1142&amp;": "&amp;A1142='Calculator - Dropdowns'!$D$6,$C1142&amp;": "&amp;A1142,"")))</f>
        <v>BA English and Drama with Employment Experience Abroad: UFA4EGLDRA02</v>
      </c>
      <c r="I1142" s="17" t="str">
        <f>IF(Table1[[#This Row],[Department]]="","",IF('Calculator - Dropdowns'!$D$5="Postgraduate Taught or Undergraduate",$B1142,IF($B1142='Calculator - Dropdowns'!$D$5,$B1142,"")))</f>
        <v>Undergraduate</v>
      </c>
      <c r="J1142" s="17" t="str">
        <f>IF(Table1[[#This Row],[Faculty]]="","",IF('Calculator - Dropdowns'!$D$4="Department",$D1142,IF($D1142='Calculator - Dropdowns'!$D$4,$D1142,"")))</f>
        <v>English and Creative Writing</v>
      </c>
      <c r="K1142" s="17" t="str">
        <f>IF('Calculator - Dropdowns'!$D$3="Faculty",$E1142,IF('Calculator - Dropdowns'!$D$3=E1142,E1142,""))</f>
        <v>Faculty of Humanities, Arts and Social Sciences</v>
      </c>
    </row>
    <row r="1143" spans="1:11" x14ac:dyDescent="0.2">
      <c r="A1143" s="11" t="s">
        <v>1329</v>
      </c>
      <c r="B1143" s="11" t="s">
        <v>31936</v>
      </c>
      <c r="C1143" s="11" t="s">
        <v>1330</v>
      </c>
      <c r="D1143" s="11" t="s">
        <v>191</v>
      </c>
      <c r="E1143" s="11" t="s">
        <v>76</v>
      </c>
      <c r="H1143" s="17" t="str">
        <f>IF(Table1[[#This Row],[Undergraduate or Postgraduate]]="","",IF('Calculator - Dropdowns'!$D$6="Programme",$C1143&amp;": "&amp;A1143,IF($C1143&amp;": "&amp;A1143='Calculator - Dropdowns'!$D$6,$C1143&amp;": "&amp;A1143,"")))</f>
        <v>BA English with Study Abroad: UFA4EGLEGL10</v>
      </c>
      <c r="I1143" s="17" t="str">
        <f>IF(Table1[[#This Row],[Department]]="","",IF('Calculator - Dropdowns'!$D$5="Postgraduate Taught or Undergraduate",$B1143,IF($B1143='Calculator - Dropdowns'!$D$5,$B1143,"")))</f>
        <v>Undergraduate</v>
      </c>
      <c r="J1143" s="17" t="str">
        <f>IF(Table1[[#This Row],[Faculty]]="","",IF('Calculator - Dropdowns'!$D$4="Department",$D1143,IF($D1143='Calculator - Dropdowns'!$D$4,$D1143,"")))</f>
        <v>English and Creative Writing</v>
      </c>
      <c r="K1143" s="17" t="str">
        <f>IF('Calculator - Dropdowns'!$D$3="Faculty",$E1143,IF('Calculator - Dropdowns'!$D$3=E1143,E1143,""))</f>
        <v>Faculty of Humanities, Arts and Social Sciences</v>
      </c>
    </row>
    <row r="1144" spans="1:11" x14ac:dyDescent="0.2">
      <c r="A1144" s="11" t="s">
        <v>1331</v>
      </c>
      <c r="B1144" s="11" t="s">
        <v>31936</v>
      </c>
      <c r="C1144" s="11" t="s">
        <v>1332</v>
      </c>
      <c r="D1144" s="11" t="s">
        <v>191</v>
      </c>
      <c r="E1144" s="11" t="s">
        <v>76</v>
      </c>
      <c r="H1144" s="17" t="str">
        <f>IF(Table1[[#This Row],[Undergraduate or Postgraduate]]="","",IF('Calculator - Dropdowns'!$D$6="Programme",$C1144&amp;": "&amp;A1144,IF($C1144&amp;": "&amp;A1144='Calculator - Dropdowns'!$D$6,$C1144&amp;": "&amp;A1144,"")))</f>
        <v>BA English with Employment Experience: UFA4EGLEGL11</v>
      </c>
      <c r="I1144" s="17" t="str">
        <f>IF(Table1[[#This Row],[Department]]="","",IF('Calculator - Dropdowns'!$D$5="Postgraduate Taught or Undergraduate",$B1144,IF($B1144='Calculator - Dropdowns'!$D$5,$B1144,"")))</f>
        <v>Undergraduate</v>
      </c>
      <c r="J1144" s="17" t="str">
        <f>IF(Table1[[#This Row],[Faculty]]="","",IF('Calculator - Dropdowns'!$D$4="Department",$D1144,IF($D1144='Calculator - Dropdowns'!$D$4,$D1144,"")))</f>
        <v>English and Creative Writing</v>
      </c>
      <c r="K1144" s="17" t="str">
        <f>IF('Calculator - Dropdowns'!$D$3="Faculty",$E1144,IF('Calculator - Dropdowns'!$D$3=E1144,E1144,""))</f>
        <v>Faculty of Humanities, Arts and Social Sciences</v>
      </c>
    </row>
    <row r="1145" spans="1:11" x14ac:dyDescent="0.2">
      <c r="A1145" s="11" t="s">
        <v>1333</v>
      </c>
      <c r="B1145" s="11" t="s">
        <v>31936</v>
      </c>
      <c r="C1145" s="11" t="s">
        <v>1334</v>
      </c>
      <c r="D1145" s="11" t="s">
        <v>191</v>
      </c>
      <c r="E1145" s="11" t="s">
        <v>76</v>
      </c>
      <c r="H1145" s="17" t="str">
        <f>IF(Table1[[#This Row],[Undergraduate or Postgraduate]]="","",IF('Calculator - Dropdowns'!$D$6="Programme",$C1145&amp;": "&amp;A1145,IF($C1145&amp;": "&amp;A1145='Calculator - Dropdowns'!$D$6,$C1145&amp;": "&amp;A1145,"")))</f>
        <v>BA English with Employment Experience Abroad: UFA4EGLEGL12</v>
      </c>
      <c r="I1145" s="17" t="str">
        <f>IF(Table1[[#This Row],[Department]]="","",IF('Calculator - Dropdowns'!$D$5="Postgraduate Taught or Undergraduate",$B1145,IF($B1145='Calculator - Dropdowns'!$D$5,$B1145,"")))</f>
        <v>Undergraduate</v>
      </c>
      <c r="J1145" s="17" t="str">
        <f>IF(Table1[[#This Row],[Faculty]]="","",IF('Calculator - Dropdowns'!$D$4="Department",$D1145,IF($D1145='Calculator - Dropdowns'!$D$4,$D1145,"")))</f>
        <v>English and Creative Writing</v>
      </c>
      <c r="K1145" s="17" t="str">
        <f>IF('Calculator - Dropdowns'!$D$3="Faculty",$E1145,IF('Calculator - Dropdowns'!$D$3=E1145,E1145,""))</f>
        <v>Faculty of Humanities, Arts and Social Sciences</v>
      </c>
    </row>
    <row r="1146" spans="1:11" ht="25.5" x14ac:dyDescent="0.2">
      <c r="A1146" s="11" t="s">
        <v>1338</v>
      </c>
      <c r="B1146" s="11" t="s">
        <v>31936</v>
      </c>
      <c r="C1146" s="11" t="s">
        <v>32852</v>
      </c>
      <c r="D1146" s="11" t="s">
        <v>191</v>
      </c>
      <c r="E1146" s="11" t="s">
        <v>76</v>
      </c>
      <c r="H1146" s="17" t="str">
        <f>IF(Table1[[#This Row],[Undergraduate or Postgraduate]]="","",IF('Calculator - Dropdowns'!$D$6="Programme",$C1146&amp;": "&amp;A1146,IF($C1146&amp;": "&amp;A1146='Calculator - Dropdowns'!$D$6,$C1146&amp;": "&amp;A1146,"")))</f>
        <v>BA English and Film and Television Studies with Employment Experience: UFA4EGLEGL20</v>
      </c>
      <c r="I1146" s="17" t="str">
        <f>IF(Table1[[#This Row],[Department]]="","",IF('Calculator - Dropdowns'!$D$5="Postgraduate Taught or Undergraduate",$B1146,IF($B1146='Calculator - Dropdowns'!$D$5,$B1146,"")))</f>
        <v>Undergraduate</v>
      </c>
      <c r="J1146" s="17" t="str">
        <f>IF(Table1[[#This Row],[Faculty]]="","",IF('Calculator - Dropdowns'!$D$4="Department",$D1146,IF($D1146='Calculator - Dropdowns'!$D$4,$D1146,"")))</f>
        <v>English and Creative Writing</v>
      </c>
      <c r="K1146" s="17" t="str">
        <f>IF('Calculator - Dropdowns'!$D$3="Faculty",$E1146,IF('Calculator - Dropdowns'!$D$3=E1146,E1146,""))</f>
        <v>Faculty of Humanities, Arts and Social Sciences</v>
      </c>
    </row>
    <row r="1147" spans="1:11" ht="25.5" x14ac:dyDescent="0.2">
      <c r="A1147" s="11" t="s">
        <v>1339</v>
      </c>
      <c r="B1147" s="11" t="s">
        <v>31936</v>
      </c>
      <c r="C1147" s="11" t="s">
        <v>32851</v>
      </c>
      <c r="D1147" s="11" t="s">
        <v>191</v>
      </c>
      <c r="E1147" s="11" t="s">
        <v>76</v>
      </c>
      <c r="H1147" s="17" t="str">
        <f>IF(Table1[[#This Row],[Undergraduate or Postgraduate]]="","",IF('Calculator - Dropdowns'!$D$6="Programme",$C1147&amp;": "&amp;A1147,IF($C1147&amp;": "&amp;A1147='Calculator - Dropdowns'!$D$6,$C1147&amp;": "&amp;A1147,"")))</f>
        <v>BA English and Film and Television Studies with Employment Experience Abroad: UFA4EGLEGL21</v>
      </c>
      <c r="I1147" s="17" t="str">
        <f>IF(Table1[[#This Row],[Department]]="","",IF('Calculator - Dropdowns'!$D$5="Postgraduate Taught or Undergraduate",$B1147,IF($B1147='Calculator - Dropdowns'!$D$5,$B1147,"")))</f>
        <v>Undergraduate</v>
      </c>
      <c r="J1147" s="17" t="str">
        <f>IF(Table1[[#This Row],[Faculty]]="","",IF('Calculator - Dropdowns'!$D$4="Department",$D1147,IF($D1147='Calculator - Dropdowns'!$D$4,$D1147,"")))</f>
        <v>English and Creative Writing</v>
      </c>
      <c r="K1147" s="17" t="str">
        <f>IF('Calculator - Dropdowns'!$D$3="Faculty",$E1147,IF('Calculator - Dropdowns'!$D$3=E1147,E1147,""))</f>
        <v>Faculty of Humanities, Arts and Social Sciences</v>
      </c>
    </row>
    <row r="1148" spans="1:11" ht="25.5" x14ac:dyDescent="0.2">
      <c r="A1148" s="11" t="s">
        <v>1340</v>
      </c>
      <c r="B1148" s="11" t="s">
        <v>31936</v>
      </c>
      <c r="C1148" s="11" t="s">
        <v>32850</v>
      </c>
      <c r="D1148" s="11" t="s">
        <v>191</v>
      </c>
      <c r="E1148" s="11" t="s">
        <v>76</v>
      </c>
      <c r="H1148" s="17" t="str">
        <f>IF(Table1[[#This Row],[Undergraduate or Postgraduate]]="","",IF('Calculator - Dropdowns'!$D$6="Programme",$C1148&amp;": "&amp;A1148,IF($C1148&amp;": "&amp;A1148='Calculator - Dropdowns'!$D$6,$C1148&amp;": "&amp;A1148,"")))</f>
        <v>BA English and Film and Television Studies with Study Abroad: UFA4EGLEGL22</v>
      </c>
      <c r="I1148" s="17" t="str">
        <f>IF(Table1[[#This Row],[Department]]="","",IF('Calculator - Dropdowns'!$D$5="Postgraduate Taught or Undergraduate",$B1148,IF($B1148='Calculator - Dropdowns'!$D$5,$B1148,"")))</f>
        <v>Undergraduate</v>
      </c>
      <c r="J1148" s="17" t="str">
        <f>IF(Table1[[#This Row],[Faculty]]="","",IF('Calculator - Dropdowns'!$D$4="Department",$D1148,IF($D1148='Calculator - Dropdowns'!$D$4,$D1148,"")))</f>
        <v>English and Creative Writing</v>
      </c>
      <c r="K1148" s="17" t="str">
        <f>IF('Calculator - Dropdowns'!$D$3="Faculty",$E1148,IF('Calculator - Dropdowns'!$D$3=E1148,E1148,""))</f>
        <v>Faculty of Humanities, Arts and Social Sciences</v>
      </c>
    </row>
    <row r="1149" spans="1:11" x14ac:dyDescent="0.2">
      <c r="A1149" s="11" t="s">
        <v>1341</v>
      </c>
      <c r="B1149" s="11" t="s">
        <v>31936</v>
      </c>
      <c r="C1149" s="11" t="s">
        <v>1342</v>
      </c>
      <c r="D1149" s="11" t="s">
        <v>191</v>
      </c>
      <c r="E1149" s="11" t="s">
        <v>76</v>
      </c>
      <c r="H1149" s="17" t="str">
        <f>IF(Table1[[#This Row],[Undergraduate or Postgraduate]]="","",IF('Calculator - Dropdowns'!$D$6="Programme",$C1149&amp;": "&amp;A1149,IF($C1149&amp;": "&amp;A1149='Calculator - Dropdowns'!$D$6,$C1149&amp;": "&amp;A1149,"")))</f>
        <v>BA English and Creative Writing with Study Abroad: UFA4EGLEGL23</v>
      </c>
      <c r="I1149" s="17" t="str">
        <f>IF(Table1[[#This Row],[Department]]="","",IF('Calculator - Dropdowns'!$D$5="Postgraduate Taught or Undergraduate",$B1149,IF($B1149='Calculator - Dropdowns'!$D$5,$B1149,"")))</f>
        <v>Undergraduate</v>
      </c>
      <c r="J1149" s="17" t="str">
        <f>IF(Table1[[#This Row],[Faculty]]="","",IF('Calculator - Dropdowns'!$D$4="Department",$D1149,IF($D1149='Calculator - Dropdowns'!$D$4,$D1149,"")))</f>
        <v>English and Creative Writing</v>
      </c>
      <c r="K1149" s="17" t="str">
        <f>IF('Calculator - Dropdowns'!$D$3="Faculty",$E1149,IF('Calculator - Dropdowns'!$D$3=E1149,E1149,""))</f>
        <v>Faculty of Humanities, Arts and Social Sciences</v>
      </c>
    </row>
    <row r="1150" spans="1:11" ht="25.5" x14ac:dyDescent="0.2">
      <c r="A1150" s="11" t="s">
        <v>1343</v>
      </c>
      <c r="B1150" s="11" t="s">
        <v>31936</v>
      </c>
      <c r="C1150" s="11" t="s">
        <v>1344</v>
      </c>
      <c r="D1150" s="11" t="s">
        <v>191</v>
      </c>
      <c r="E1150" s="11" t="s">
        <v>76</v>
      </c>
      <c r="H1150" s="17" t="str">
        <f>IF(Table1[[#This Row],[Undergraduate or Postgraduate]]="","",IF('Calculator - Dropdowns'!$D$6="Programme",$C1150&amp;": "&amp;A1150,IF($C1150&amp;": "&amp;A1150='Calculator - Dropdowns'!$D$6,$C1150&amp;": "&amp;A1150,"")))</f>
        <v>BA English and Creative Writing with Employment Experience: UFA4EGLEGL24</v>
      </c>
      <c r="I1150" s="17" t="str">
        <f>IF(Table1[[#This Row],[Department]]="","",IF('Calculator - Dropdowns'!$D$5="Postgraduate Taught or Undergraduate",$B1150,IF($B1150='Calculator - Dropdowns'!$D$5,$B1150,"")))</f>
        <v>Undergraduate</v>
      </c>
      <c r="J1150" s="17" t="str">
        <f>IF(Table1[[#This Row],[Faculty]]="","",IF('Calculator - Dropdowns'!$D$4="Department",$D1150,IF($D1150='Calculator - Dropdowns'!$D$4,$D1150,"")))</f>
        <v>English and Creative Writing</v>
      </c>
      <c r="K1150" s="17" t="str">
        <f>IF('Calculator - Dropdowns'!$D$3="Faculty",$E1150,IF('Calculator - Dropdowns'!$D$3=E1150,E1150,""))</f>
        <v>Faculty of Humanities, Arts and Social Sciences</v>
      </c>
    </row>
    <row r="1151" spans="1:11" ht="25.5" x14ac:dyDescent="0.2">
      <c r="A1151" s="11" t="s">
        <v>1345</v>
      </c>
      <c r="B1151" s="11" t="s">
        <v>31936</v>
      </c>
      <c r="C1151" s="11" t="s">
        <v>1346</v>
      </c>
      <c r="D1151" s="11" t="s">
        <v>191</v>
      </c>
      <c r="E1151" s="11" t="s">
        <v>76</v>
      </c>
      <c r="H1151" s="17" t="str">
        <f>IF(Table1[[#This Row],[Undergraduate or Postgraduate]]="","",IF('Calculator - Dropdowns'!$D$6="Programme",$C1151&amp;": "&amp;A1151,IF($C1151&amp;": "&amp;A1151='Calculator - Dropdowns'!$D$6,$C1151&amp;": "&amp;A1151,"")))</f>
        <v>BA English and Creative Writing with Employment Experience Abroad: UFA4EGLEGL25</v>
      </c>
      <c r="I1151" s="17" t="str">
        <f>IF(Table1[[#This Row],[Department]]="","",IF('Calculator - Dropdowns'!$D$5="Postgraduate Taught or Undergraduate",$B1151,IF($B1151='Calculator - Dropdowns'!$D$5,$B1151,"")))</f>
        <v>Undergraduate</v>
      </c>
      <c r="J1151" s="17" t="str">
        <f>IF(Table1[[#This Row],[Faculty]]="","",IF('Calculator - Dropdowns'!$D$4="Department",$D1151,IF($D1151='Calculator - Dropdowns'!$D$4,$D1151,"")))</f>
        <v>English and Creative Writing</v>
      </c>
      <c r="K1151" s="17" t="str">
        <f>IF('Calculator - Dropdowns'!$D$3="Faculty",$E1151,IF('Calculator - Dropdowns'!$D$3=E1151,E1151,""))</f>
        <v>Faculty of Humanities, Arts and Social Sciences</v>
      </c>
    </row>
    <row r="1152" spans="1:11" x14ac:dyDescent="0.2">
      <c r="A1152" s="11" t="s">
        <v>1353</v>
      </c>
      <c r="B1152" s="11" t="s">
        <v>31936</v>
      </c>
      <c r="C1152" s="11" t="s">
        <v>1354</v>
      </c>
      <c r="D1152" s="11" t="s">
        <v>191</v>
      </c>
      <c r="E1152" s="11" t="s">
        <v>76</v>
      </c>
      <c r="H1152" s="17" t="str">
        <f>IF(Table1[[#This Row],[Undergraduate or Postgraduate]]="","",IF('Calculator - Dropdowns'!$D$6="Programme",$C1152&amp;": "&amp;A1152,IF($C1152&amp;": "&amp;A1152='Calculator - Dropdowns'!$D$6,$C1152&amp;": "&amp;A1152,"")))</f>
        <v>BA English and Communications with Study Abroad: UFA4EGLEGL29</v>
      </c>
      <c r="I1152" s="17" t="str">
        <f>IF(Table1[[#This Row],[Department]]="","",IF('Calculator - Dropdowns'!$D$5="Postgraduate Taught or Undergraduate",$B1152,IF($B1152='Calculator - Dropdowns'!$D$5,$B1152,"")))</f>
        <v>Undergraduate</v>
      </c>
      <c r="J1152" s="17" t="str">
        <f>IF(Table1[[#This Row],[Faculty]]="","",IF('Calculator - Dropdowns'!$D$4="Department",$D1152,IF($D1152='Calculator - Dropdowns'!$D$4,$D1152,"")))</f>
        <v>English and Creative Writing</v>
      </c>
      <c r="K1152" s="17" t="str">
        <f>IF('Calculator - Dropdowns'!$D$3="Faculty",$E1152,IF('Calculator - Dropdowns'!$D$3=E1152,E1152,""))</f>
        <v>Faculty of Humanities, Arts and Social Sciences</v>
      </c>
    </row>
    <row r="1153" spans="1:11" ht="25.5" x14ac:dyDescent="0.2">
      <c r="A1153" s="11" t="s">
        <v>1355</v>
      </c>
      <c r="B1153" s="11" t="s">
        <v>31936</v>
      </c>
      <c r="C1153" s="11" t="s">
        <v>1356</v>
      </c>
      <c r="D1153" s="11" t="s">
        <v>191</v>
      </c>
      <c r="E1153" s="11" t="s">
        <v>76</v>
      </c>
      <c r="H1153" s="17" t="str">
        <f>IF(Table1[[#This Row],[Undergraduate or Postgraduate]]="","",IF('Calculator - Dropdowns'!$D$6="Programme",$C1153&amp;": "&amp;A1153,IF($C1153&amp;": "&amp;A1153='Calculator - Dropdowns'!$D$6,$C1153&amp;": "&amp;A1153,"")))</f>
        <v>BA English and Communications with Employment Experience: UFA4EGLEGL30</v>
      </c>
      <c r="I1153" s="17" t="str">
        <f>IF(Table1[[#This Row],[Department]]="","",IF('Calculator - Dropdowns'!$D$5="Postgraduate Taught or Undergraduate",$B1153,IF($B1153='Calculator - Dropdowns'!$D$5,$B1153,"")))</f>
        <v>Undergraduate</v>
      </c>
      <c r="J1153" s="17" t="str">
        <f>IF(Table1[[#This Row],[Faculty]]="","",IF('Calculator - Dropdowns'!$D$4="Department",$D1153,IF($D1153='Calculator - Dropdowns'!$D$4,$D1153,"")))</f>
        <v>English and Creative Writing</v>
      </c>
      <c r="K1153" s="17" t="str">
        <f>IF('Calculator - Dropdowns'!$D$3="Faculty",$E1153,IF('Calculator - Dropdowns'!$D$3=E1153,E1153,""))</f>
        <v>Faculty of Humanities, Arts and Social Sciences</v>
      </c>
    </row>
    <row r="1154" spans="1:11" ht="25.5" x14ac:dyDescent="0.2">
      <c r="A1154" s="11" t="s">
        <v>1357</v>
      </c>
      <c r="B1154" s="11" t="s">
        <v>31936</v>
      </c>
      <c r="C1154" s="11" t="s">
        <v>1358</v>
      </c>
      <c r="D1154" s="11" t="s">
        <v>191</v>
      </c>
      <c r="E1154" s="11" t="s">
        <v>76</v>
      </c>
      <c r="H1154" s="17" t="str">
        <f>IF(Table1[[#This Row],[Undergraduate or Postgraduate]]="","",IF('Calculator - Dropdowns'!$D$6="Programme",$C1154&amp;": "&amp;A1154,IF($C1154&amp;": "&amp;A1154='Calculator - Dropdowns'!$D$6,$C1154&amp;": "&amp;A1154,"")))</f>
        <v>BA English and Communications with Employment Experience Abroad: UFA4EGLEGL31</v>
      </c>
      <c r="I1154" s="17" t="str">
        <f>IF(Table1[[#This Row],[Department]]="","",IF('Calculator - Dropdowns'!$D$5="Postgraduate Taught or Undergraduate",$B1154,IF($B1154='Calculator - Dropdowns'!$D$5,$B1154,"")))</f>
        <v>Undergraduate</v>
      </c>
      <c r="J1154" s="17" t="str">
        <f>IF(Table1[[#This Row],[Faculty]]="","",IF('Calculator - Dropdowns'!$D$4="Department",$D1154,IF($D1154='Calculator - Dropdowns'!$D$4,$D1154,"")))</f>
        <v>English and Creative Writing</v>
      </c>
      <c r="K1154" s="17" t="str">
        <f>IF('Calculator - Dropdowns'!$D$3="Faculty",$E1154,IF('Calculator - Dropdowns'!$D$3=E1154,E1154,""))</f>
        <v>Faculty of Humanities, Arts and Social Sciences</v>
      </c>
    </row>
    <row r="1155" spans="1:11" x14ac:dyDescent="0.2">
      <c r="A1155" s="11" t="s">
        <v>33918</v>
      </c>
      <c r="B1155" s="11" t="s">
        <v>31936</v>
      </c>
      <c r="C1155" s="11" t="s">
        <v>33919</v>
      </c>
      <c r="D1155" s="11" t="s">
        <v>191</v>
      </c>
      <c r="E1155" s="11" t="s">
        <v>76</v>
      </c>
      <c r="H1155" s="17" t="str">
        <f>IF(Table1[[#This Row],[Undergraduate or Postgraduate]]="","",IF('Calculator - Dropdowns'!$D$6="Programme",$C1155&amp;": "&amp;A1155,IF($C1155&amp;": "&amp;A1155='Calculator - Dropdowns'!$D$6,$C1155&amp;": "&amp;A1155,"")))</f>
        <v>BA English and History with Study Abroad: UFA4EGLHPS01</v>
      </c>
      <c r="I1155" s="17" t="str">
        <f>IF(Table1[[#This Row],[Department]]="","",IF('Calculator - Dropdowns'!$D$5="Postgraduate Taught or Undergraduate",$B1155,IF($B1155='Calculator - Dropdowns'!$D$5,$B1155,"")))</f>
        <v>Undergraduate</v>
      </c>
      <c r="J1155" s="17" t="str">
        <f>IF(Table1[[#This Row],[Faculty]]="","",IF('Calculator - Dropdowns'!$D$4="Department",$D1155,IF($D1155='Calculator - Dropdowns'!$D$4,$D1155,"")))</f>
        <v>English and Creative Writing</v>
      </c>
      <c r="K1155" s="17" t="str">
        <f>IF('Calculator - Dropdowns'!$D$3="Faculty",$E1155,IF('Calculator - Dropdowns'!$D$3=E1155,E1155,""))</f>
        <v>Faculty of Humanities, Arts and Social Sciences</v>
      </c>
    </row>
    <row r="1156" spans="1:11" x14ac:dyDescent="0.2">
      <c r="A1156" s="11" t="s">
        <v>33920</v>
      </c>
      <c r="B1156" s="11" t="s">
        <v>31936</v>
      </c>
      <c r="C1156" s="11" t="s">
        <v>33921</v>
      </c>
      <c r="D1156" s="11" t="s">
        <v>191</v>
      </c>
      <c r="E1156" s="11" t="s">
        <v>76</v>
      </c>
      <c r="H1156" s="17" t="str">
        <f>IF(Table1[[#This Row],[Undergraduate or Postgraduate]]="","",IF('Calculator - Dropdowns'!$D$6="Programme",$C1156&amp;": "&amp;A1156,IF($C1156&amp;": "&amp;A1156='Calculator - Dropdowns'!$D$6,$C1156&amp;": "&amp;A1156,"")))</f>
        <v>BA English and History with Employment Experience: UFA4EGLHPS02</v>
      </c>
      <c r="I1156" s="17" t="str">
        <f>IF(Table1[[#This Row],[Department]]="","",IF('Calculator - Dropdowns'!$D$5="Postgraduate Taught or Undergraduate",$B1156,IF($B1156='Calculator - Dropdowns'!$D$5,$B1156,"")))</f>
        <v>Undergraduate</v>
      </c>
      <c r="J1156" s="17" t="str">
        <f>IF(Table1[[#This Row],[Faculty]]="","",IF('Calculator - Dropdowns'!$D$4="Department",$D1156,IF($D1156='Calculator - Dropdowns'!$D$4,$D1156,"")))</f>
        <v>English and Creative Writing</v>
      </c>
      <c r="K1156" s="17" t="str">
        <f>IF('Calculator - Dropdowns'!$D$3="Faculty",$E1156,IF('Calculator - Dropdowns'!$D$3=E1156,E1156,""))</f>
        <v>Faculty of Humanities, Arts and Social Sciences</v>
      </c>
    </row>
    <row r="1157" spans="1:11" ht="25.5" x14ac:dyDescent="0.2">
      <c r="A1157" s="11" t="s">
        <v>33922</v>
      </c>
      <c r="B1157" s="11" t="s">
        <v>31936</v>
      </c>
      <c r="C1157" s="11" t="s">
        <v>33923</v>
      </c>
      <c r="D1157" s="11" t="s">
        <v>191</v>
      </c>
      <c r="E1157" s="11" t="s">
        <v>76</v>
      </c>
      <c r="H1157" s="17" t="str">
        <f>IF(Table1[[#This Row],[Undergraduate or Postgraduate]]="","",IF('Calculator - Dropdowns'!$D$6="Programme",$C1157&amp;": "&amp;A1157,IF($C1157&amp;": "&amp;A1157='Calculator - Dropdowns'!$D$6,$C1157&amp;": "&amp;A1157,"")))</f>
        <v>BA English and History with Employment Experience Abroad: UFA4EGLHPS03</v>
      </c>
      <c r="I1157" s="17" t="str">
        <f>IF(Table1[[#This Row],[Department]]="","",IF('Calculator - Dropdowns'!$D$5="Postgraduate Taught or Undergraduate",$B1157,IF($B1157='Calculator - Dropdowns'!$D$5,$B1157,"")))</f>
        <v>Undergraduate</v>
      </c>
      <c r="J1157" s="17" t="str">
        <f>IF(Table1[[#This Row],[Faculty]]="","",IF('Calculator - Dropdowns'!$D$4="Department",$D1157,IF($D1157='Calculator - Dropdowns'!$D$4,$D1157,"")))</f>
        <v>English and Creative Writing</v>
      </c>
      <c r="K1157" s="17" t="str">
        <f>IF('Calculator - Dropdowns'!$D$3="Faculty",$E1157,IF('Calculator - Dropdowns'!$D$3=E1157,E1157,""))</f>
        <v>Faculty of Humanities, Arts and Social Sciences</v>
      </c>
    </row>
    <row r="1158" spans="1:11" x14ac:dyDescent="0.2">
      <c r="A1158" s="11" t="s">
        <v>1380</v>
      </c>
      <c r="B1158" s="11" t="s">
        <v>31936</v>
      </c>
      <c r="C1158" s="11" t="s">
        <v>1381</v>
      </c>
      <c r="D1158" s="11" t="s">
        <v>191</v>
      </c>
      <c r="E1158" s="11" t="s">
        <v>76</v>
      </c>
      <c r="H1158" s="17" t="str">
        <f>IF(Table1[[#This Row],[Undergraduate or Postgraduate]]="","",IF('Calculator - Dropdowns'!$D$6="Programme",$C1158&amp;": "&amp;A1158,IF($C1158&amp;": "&amp;A1158='Calculator - Dropdowns'!$D$6,$C1158&amp;": "&amp;A1158,"")))</f>
        <v>BA English and Spanish: UFA4EGLSML07</v>
      </c>
      <c r="I1158" s="17" t="str">
        <f>IF(Table1[[#This Row],[Department]]="","",IF('Calculator - Dropdowns'!$D$5="Postgraduate Taught or Undergraduate",$B1158,IF($B1158='Calculator - Dropdowns'!$D$5,$B1158,"")))</f>
        <v>Undergraduate</v>
      </c>
      <c r="J1158" s="17" t="str">
        <f>IF(Table1[[#This Row],[Faculty]]="","",IF('Calculator - Dropdowns'!$D$4="Department",$D1158,IF($D1158='Calculator - Dropdowns'!$D$4,$D1158,"")))</f>
        <v>English and Creative Writing</v>
      </c>
      <c r="K1158" s="17" t="str">
        <f>IF('Calculator - Dropdowns'!$D$3="Faculty",$E1158,IF('Calculator - Dropdowns'!$D$3=E1158,E1158,""))</f>
        <v>Faculty of Humanities, Arts and Social Sciences</v>
      </c>
    </row>
    <row r="1159" spans="1:11" x14ac:dyDescent="0.2">
      <c r="A1159" s="11" t="s">
        <v>1382</v>
      </c>
      <c r="B1159" s="11" t="s">
        <v>31936</v>
      </c>
      <c r="C1159" s="11" t="s">
        <v>1383</v>
      </c>
      <c r="D1159" s="11" t="s">
        <v>191</v>
      </c>
      <c r="E1159" s="11" t="s">
        <v>76</v>
      </c>
      <c r="H1159" s="17" t="str">
        <f>IF(Table1[[#This Row],[Undergraduate or Postgraduate]]="","",IF('Calculator - Dropdowns'!$D$6="Programme",$C1159&amp;": "&amp;A1159,IF($C1159&amp;": "&amp;A1159='Calculator - Dropdowns'!$D$6,$C1159&amp;": "&amp;A1159,"")))</f>
        <v>BA English and Modern Languages: UFA4EGLSML09</v>
      </c>
      <c r="I1159" s="17" t="str">
        <f>IF(Table1[[#This Row],[Department]]="","",IF('Calculator - Dropdowns'!$D$5="Postgraduate Taught or Undergraduate",$B1159,IF($B1159='Calculator - Dropdowns'!$D$5,$B1159,"")))</f>
        <v>Undergraduate</v>
      </c>
      <c r="J1159" s="17" t="str">
        <f>IF(Table1[[#This Row],[Faculty]]="","",IF('Calculator - Dropdowns'!$D$4="Department",$D1159,IF($D1159='Calculator - Dropdowns'!$D$4,$D1159,"")))</f>
        <v>English and Creative Writing</v>
      </c>
      <c r="K1159" s="17" t="str">
        <f>IF('Calculator - Dropdowns'!$D$3="Faculty",$E1159,IF('Calculator - Dropdowns'!$D$3=E1159,E1159,""))</f>
        <v>Faculty of Humanities, Arts and Social Sciences</v>
      </c>
    </row>
    <row r="1160" spans="1:11" x14ac:dyDescent="0.2">
      <c r="A1160" s="11" t="s">
        <v>1387</v>
      </c>
      <c r="B1160" s="11" t="s">
        <v>31936</v>
      </c>
      <c r="C1160" s="11" t="s">
        <v>1388</v>
      </c>
      <c r="D1160" s="11" t="s">
        <v>191</v>
      </c>
      <c r="E1160" s="11" t="s">
        <v>76</v>
      </c>
      <c r="H1160" s="17" t="str">
        <f>IF(Table1[[#This Row],[Undergraduate or Postgraduate]]="","",IF('Calculator - Dropdowns'!$D$6="Programme",$C1160&amp;": "&amp;A1160,IF($C1160&amp;": "&amp;A1160='Calculator - Dropdowns'!$D$6,$C1160&amp;": "&amp;A1160,"")))</f>
        <v>BA English and Drama with Study Abroad: UFA4EGLSPA01</v>
      </c>
      <c r="I1160" s="17" t="str">
        <f>IF(Table1[[#This Row],[Department]]="","",IF('Calculator - Dropdowns'!$D$5="Postgraduate Taught or Undergraduate",$B1160,IF($B1160='Calculator - Dropdowns'!$D$5,$B1160,"")))</f>
        <v>Undergraduate</v>
      </c>
      <c r="J1160" s="17" t="str">
        <f>IF(Table1[[#This Row],[Faculty]]="","",IF('Calculator - Dropdowns'!$D$4="Department",$D1160,IF($D1160='Calculator - Dropdowns'!$D$4,$D1160,"")))</f>
        <v>English and Creative Writing</v>
      </c>
      <c r="K1160" s="17" t="str">
        <f>IF('Calculator - Dropdowns'!$D$3="Faculty",$E1160,IF('Calculator - Dropdowns'!$D$3=E1160,E1160,""))</f>
        <v>Faculty of Humanities, Arts and Social Sciences</v>
      </c>
    </row>
    <row r="1161" spans="1:11" x14ac:dyDescent="0.2">
      <c r="A1161" s="11" t="s">
        <v>1362</v>
      </c>
      <c r="B1161" s="11" t="s">
        <v>31936</v>
      </c>
      <c r="C1161" s="11" t="s">
        <v>1363</v>
      </c>
      <c r="D1161" s="11" t="s">
        <v>874</v>
      </c>
      <c r="E1161" s="11" t="s">
        <v>76</v>
      </c>
      <c r="H1161" s="17" t="str">
        <f>IF(Table1[[#This Row],[Undergraduate or Postgraduate]]="","",IF('Calculator - Dropdowns'!$D$6="Programme",$C1161&amp;": "&amp;A1161,IF($C1161&amp;": "&amp;A1161='Calculator - Dropdowns'!$D$6,$C1161&amp;": "&amp;A1161,"")))</f>
        <v>BA English with Study Abroad (Cornwall): UFA4EGLEGLCA</v>
      </c>
      <c r="I1161" s="17" t="str">
        <f>IF(Table1[[#This Row],[Department]]="","",IF('Calculator - Dropdowns'!$D$5="Postgraduate Taught or Undergraduate",$B1161,IF($B1161='Calculator - Dropdowns'!$D$5,$B1161,"")))</f>
        <v>Undergraduate</v>
      </c>
      <c r="J1161" s="17" t="str">
        <f>IF(Table1[[#This Row],[Faculty]]="","",IF('Calculator - Dropdowns'!$D$4="Department",$D1161,IF($D1161='Calculator - Dropdowns'!$D$4,$D1161,"")))</f>
        <v>English at Penryn</v>
      </c>
      <c r="K1161" s="17" t="str">
        <f>IF('Calculator - Dropdowns'!$D$3="Faculty",$E1161,IF('Calculator - Dropdowns'!$D$3=E1161,E1161,""))</f>
        <v>Faculty of Humanities, Arts and Social Sciences</v>
      </c>
    </row>
    <row r="1162" spans="1:11" x14ac:dyDescent="0.2">
      <c r="A1162" s="11" t="s">
        <v>1364</v>
      </c>
      <c r="B1162" s="11" t="s">
        <v>31936</v>
      </c>
      <c r="C1162" s="11" t="s">
        <v>1365</v>
      </c>
      <c r="D1162" s="11" t="s">
        <v>874</v>
      </c>
      <c r="E1162" s="11" t="s">
        <v>76</v>
      </c>
      <c r="H1162" s="17" t="str">
        <f>IF(Table1[[#This Row],[Undergraduate or Postgraduate]]="","",IF('Calculator - Dropdowns'!$D$6="Programme",$C1162&amp;": "&amp;A1162,IF($C1162&amp;": "&amp;A1162='Calculator - Dropdowns'!$D$6,$C1162&amp;": "&amp;A1162,"")))</f>
        <v>BA English with Employment Experience - Cornwall: UFA4EGLEGLCB</v>
      </c>
      <c r="I1162" s="17" t="str">
        <f>IF(Table1[[#This Row],[Department]]="","",IF('Calculator - Dropdowns'!$D$5="Postgraduate Taught or Undergraduate",$B1162,IF($B1162='Calculator - Dropdowns'!$D$5,$B1162,"")))</f>
        <v>Undergraduate</v>
      </c>
      <c r="J1162" s="17" t="str">
        <f>IF(Table1[[#This Row],[Faculty]]="","",IF('Calculator - Dropdowns'!$D$4="Department",$D1162,IF($D1162='Calculator - Dropdowns'!$D$4,$D1162,"")))</f>
        <v>English at Penryn</v>
      </c>
      <c r="K1162" s="17" t="str">
        <f>IF('Calculator - Dropdowns'!$D$3="Faculty",$E1162,IF('Calculator - Dropdowns'!$D$3=E1162,E1162,""))</f>
        <v>Faculty of Humanities, Arts and Social Sciences</v>
      </c>
    </row>
    <row r="1163" spans="1:11" ht="25.5" x14ac:dyDescent="0.2">
      <c r="A1163" s="11" t="s">
        <v>1366</v>
      </c>
      <c r="B1163" s="11" t="s">
        <v>31936</v>
      </c>
      <c r="C1163" s="11" t="s">
        <v>1367</v>
      </c>
      <c r="D1163" s="11" t="s">
        <v>874</v>
      </c>
      <c r="E1163" s="11" t="s">
        <v>76</v>
      </c>
      <c r="H1163" s="17" t="str">
        <f>IF(Table1[[#This Row],[Undergraduate or Postgraduate]]="","",IF('Calculator - Dropdowns'!$D$6="Programme",$C1163&amp;": "&amp;A1163,IF($C1163&amp;": "&amp;A1163='Calculator - Dropdowns'!$D$6,$C1163&amp;": "&amp;A1163,"")))</f>
        <v>BA English with Employment Experience Abroad - Cornwall: UFA4EGLEGLCC</v>
      </c>
      <c r="I1163" s="17" t="str">
        <f>IF(Table1[[#This Row],[Department]]="","",IF('Calculator - Dropdowns'!$D$5="Postgraduate Taught or Undergraduate",$B1163,IF($B1163='Calculator - Dropdowns'!$D$5,$B1163,"")))</f>
        <v>Undergraduate</v>
      </c>
      <c r="J1163" s="17" t="str">
        <f>IF(Table1[[#This Row],[Faculty]]="","",IF('Calculator - Dropdowns'!$D$4="Department",$D1163,IF($D1163='Calculator - Dropdowns'!$D$4,$D1163,"")))</f>
        <v>English at Penryn</v>
      </c>
      <c r="K1163" s="17" t="str">
        <f>IF('Calculator - Dropdowns'!$D$3="Faculty",$E1163,IF('Calculator - Dropdowns'!$D$3=E1163,E1163,""))</f>
        <v>Faculty of Humanities, Arts and Social Sciences</v>
      </c>
    </row>
    <row r="1164" spans="1:11" x14ac:dyDescent="0.2">
      <c r="A1164" s="11" t="s">
        <v>1374</v>
      </c>
      <c r="B1164" s="11" t="s">
        <v>31936</v>
      </c>
      <c r="C1164" s="11" t="s">
        <v>1375</v>
      </c>
      <c r="D1164" s="11" t="s">
        <v>874</v>
      </c>
      <c r="E1164" s="11" t="s">
        <v>76</v>
      </c>
      <c r="H1164" s="17" t="str">
        <f>IF(Table1[[#This Row],[Undergraduate or Postgraduate]]="","",IF('Calculator - Dropdowns'!$D$6="Programme",$C1164&amp;": "&amp;A1164,IF($C1164&amp;": "&amp;A1164='Calculator - Dropdowns'!$D$6,$C1164&amp;": "&amp;A1164,"")))</f>
        <v>BA English and History with Study Abroad - Cornwall: UFA4EGLHPSCA</v>
      </c>
      <c r="I1164" s="17" t="str">
        <f>IF(Table1[[#This Row],[Department]]="","",IF('Calculator - Dropdowns'!$D$5="Postgraduate Taught or Undergraduate",$B1164,IF($B1164='Calculator - Dropdowns'!$D$5,$B1164,"")))</f>
        <v>Undergraduate</v>
      </c>
      <c r="J1164" s="17" t="str">
        <f>IF(Table1[[#This Row],[Faculty]]="","",IF('Calculator - Dropdowns'!$D$4="Department",$D1164,IF($D1164='Calculator - Dropdowns'!$D$4,$D1164,"")))</f>
        <v>English at Penryn</v>
      </c>
      <c r="K1164" s="17" t="str">
        <f>IF('Calculator - Dropdowns'!$D$3="Faculty",$E1164,IF('Calculator - Dropdowns'!$D$3=E1164,E1164,""))</f>
        <v>Faculty of Humanities, Arts and Social Sciences</v>
      </c>
    </row>
    <row r="1165" spans="1:11" x14ac:dyDescent="0.2">
      <c r="A1165" s="11" t="s">
        <v>1376</v>
      </c>
      <c r="B1165" s="11" t="s">
        <v>31936</v>
      </c>
      <c r="C1165" s="11" t="s">
        <v>1377</v>
      </c>
      <c r="D1165" s="11" t="s">
        <v>874</v>
      </c>
      <c r="E1165" s="11" t="s">
        <v>76</v>
      </c>
      <c r="H1165" s="17" t="str">
        <f>IF(Table1[[#This Row],[Undergraduate or Postgraduate]]="","",IF('Calculator - Dropdowns'!$D$6="Programme",$C1165&amp;": "&amp;A1165,IF($C1165&amp;": "&amp;A1165='Calculator - Dropdowns'!$D$6,$C1165&amp;": "&amp;A1165,"")))</f>
        <v>BA English and History with EE - Cornwall: UFA4EGLHPSCB</v>
      </c>
      <c r="I1165" s="17" t="str">
        <f>IF(Table1[[#This Row],[Department]]="","",IF('Calculator - Dropdowns'!$D$5="Postgraduate Taught or Undergraduate",$B1165,IF($B1165='Calculator - Dropdowns'!$D$5,$B1165,"")))</f>
        <v>Undergraduate</v>
      </c>
      <c r="J1165" s="17" t="str">
        <f>IF(Table1[[#This Row],[Faculty]]="","",IF('Calculator - Dropdowns'!$D$4="Department",$D1165,IF($D1165='Calculator - Dropdowns'!$D$4,$D1165,"")))</f>
        <v>English at Penryn</v>
      </c>
      <c r="K1165" s="17" t="str">
        <f>IF('Calculator - Dropdowns'!$D$3="Faculty",$E1165,IF('Calculator - Dropdowns'!$D$3=E1165,E1165,""))</f>
        <v>Faculty of Humanities, Arts and Social Sciences</v>
      </c>
    </row>
    <row r="1166" spans="1:11" x14ac:dyDescent="0.2">
      <c r="A1166" s="11" t="s">
        <v>1378</v>
      </c>
      <c r="B1166" s="11" t="s">
        <v>31936</v>
      </c>
      <c r="C1166" s="11" t="s">
        <v>1379</v>
      </c>
      <c r="D1166" s="11" t="s">
        <v>874</v>
      </c>
      <c r="E1166" s="11" t="s">
        <v>76</v>
      </c>
      <c r="H1166" s="17" t="str">
        <f>IF(Table1[[#This Row],[Undergraduate or Postgraduate]]="","",IF('Calculator - Dropdowns'!$D$6="Programme",$C1166&amp;": "&amp;A1166,IF($C1166&amp;": "&amp;A1166='Calculator - Dropdowns'!$D$6,$C1166&amp;": "&amp;A1166,"")))</f>
        <v>BA English and History with EEA - Cornwall: UFA4EGLHPSCC</v>
      </c>
      <c r="I1166" s="17" t="str">
        <f>IF(Table1[[#This Row],[Department]]="","",IF('Calculator - Dropdowns'!$D$5="Postgraduate Taught or Undergraduate",$B1166,IF($B1166='Calculator - Dropdowns'!$D$5,$B1166,"")))</f>
        <v>Undergraduate</v>
      </c>
      <c r="J1166" s="17" t="str">
        <f>IF(Table1[[#This Row],[Faculty]]="","",IF('Calculator - Dropdowns'!$D$4="Department",$D1166,IF($D1166='Calculator - Dropdowns'!$D$4,$D1166,"")))</f>
        <v>English at Penryn</v>
      </c>
      <c r="K1166" s="17" t="str">
        <f>IF('Calculator - Dropdowns'!$D$3="Faculty",$E1166,IF('Calculator - Dropdowns'!$D$3=E1166,E1166,""))</f>
        <v>Faculty of Humanities, Arts and Social Sciences</v>
      </c>
    </row>
    <row r="1167" spans="1:11" x14ac:dyDescent="0.2">
      <c r="A1167" s="11" t="s">
        <v>1599</v>
      </c>
      <c r="B1167" s="11" t="s">
        <v>31936</v>
      </c>
      <c r="C1167" s="11" t="s">
        <v>1598</v>
      </c>
      <c r="D1167" s="11" t="s">
        <v>121</v>
      </c>
      <c r="E1167" s="11" t="s">
        <v>76</v>
      </c>
      <c r="H1167" s="17" t="str">
        <f>IF(Table1[[#This Row],[Undergraduate or Postgraduate]]="","",IF('Calculator - Dropdowns'!$D$6="Programme",$C1167&amp;": "&amp;A1167,IF($C1167&amp;": "&amp;A1167='Calculator - Dropdowns'!$D$6,$C1167&amp;": "&amp;A1167,"")))</f>
        <v>Flexible Combined Honours with Study Abroad: UFF402</v>
      </c>
      <c r="I1167" s="17" t="str">
        <f>IF(Table1[[#This Row],[Department]]="","",IF('Calculator - Dropdowns'!$D$5="Postgraduate Taught or Undergraduate",$B1167,IF($B1167='Calculator - Dropdowns'!$D$5,$B1167,"")))</f>
        <v>Undergraduate</v>
      </c>
      <c r="J1167" s="17" t="str">
        <f>IF(Table1[[#This Row],[Faculty]]="","",IF('Calculator - Dropdowns'!$D$4="Department",$D1167,IF($D1167='Calculator - Dropdowns'!$D$4,$D1167,"")))</f>
        <v>Flexible Combined Honours</v>
      </c>
      <c r="K1167" s="17" t="str">
        <f>IF('Calculator - Dropdowns'!$D$3="Faculty",$E1167,IF('Calculator - Dropdowns'!$D$3=E1167,E1167,""))</f>
        <v>Faculty of Humanities, Arts and Social Sciences</v>
      </c>
    </row>
    <row r="1168" spans="1:11" x14ac:dyDescent="0.2">
      <c r="A1168" s="11" t="s">
        <v>1600</v>
      </c>
      <c r="B1168" s="11" t="s">
        <v>31936</v>
      </c>
      <c r="C1168" s="11" t="s">
        <v>32748</v>
      </c>
      <c r="D1168" s="11" t="s">
        <v>121</v>
      </c>
      <c r="E1168" s="11" t="s">
        <v>76</v>
      </c>
      <c r="H1168" s="17" t="str">
        <f>IF(Table1[[#This Row],[Undergraduate or Postgraduate]]="","",IF('Calculator - Dropdowns'!$D$6="Programme",$C1168&amp;": "&amp;A1168,IF($C1168&amp;": "&amp;A1168='Calculator - Dropdowns'!$D$6,$C1168&amp;": "&amp;A1168,"")))</f>
        <v>Flexible Combined Honours with UK Work Experience: UFF404</v>
      </c>
      <c r="I1168" s="17" t="str">
        <f>IF(Table1[[#This Row],[Department]]="","",IF('Calculator - Dropdowns'!$D$5="Postgraduate Taught or Undergraduate",$B1168,IF($B1168='Calculator - Dropdowns'!$D$5,$B1168,"")))</f>
        <v>Undergraduate</v>
      </c>
      <c r="J1168" s="17" t="str">
        <f>IF(Table1[[#This Row],[Faculty]]="","",IF('Calculator - Dropdowns'!$D$4="Department",$D1168,IF($D1168='Calculator - Dropdowns'!$D$4,$D1168,"")))</f>
        <v>Flexible Combined Honours</v>
      </c>
      <c r="K1168" s="17" t="str">
        <f>IF('Calculator - Dropdowns'!$D$3="Faculty",$E1168,IF('Calculator - Dropdowns'!$D$3=E1168,E1168,""))</f>
        <v>Faculty of Humanities, Arts and Social Sciences</v>
      </c>
    </row>
    <row r="1169" spans="1:11" x14ac:dyDescent="0.2">
      <c r="A1169" s="11" t="s">
        <v>1601</v>
      </c>
      <c r="B1169" s="11" t="s">
        <v>31936</v>
      </c>
      <c r="C1169" s="11" t="s">
        <v>1602</v>
      </c>
      <c r="D1169" s="11" t="s">
        <v>121</v>
      </c>
      <c r="E1169" s="11" t="s">
        <v>76</v>
      </c>
      <c r="H1169" s="17" t="str">
        <f>IF(Table1[[#This Row],[Undergraduate or Postgraduate]]="","",IF('Calculator - Dropdowns'!$D$6="Programme",$C1169&amp;": "&amp;A1169,IF($C1169&amp;": "&amp;A1169='Calculator - Dropdowns'!$D$6,$C1169&amp;": "&amp;A1169,"")))</f>
        <v>Flexible Combined Honours with Work Abroad: UFF405</v>
      </c>
      <c r="I1169" s="17" t="str">
        <f>IF(Table1[[#This Row],[Department]]="","",IF('Calculator - Dropdowns'!$D$5="Postgraduate Taught or Undergraduate",$B1169,IF($B1169='Calculator - Dropdowns'!$D$5,$B1169,"")))</f>
        <v>Undergraduate</v>
      </c>
      <c r="J1169" s="17" t="str">
        <f>IF(Table1[[#This Row],[Faculty]]="","",IF('Calculator - Dropdowns'!$D$4="Department",$D1169,IF($D1169='Calculator - Dropdowns'!$D$4,$D1169,"")))</f>
        <v>Flexible Combined Honours</v>
      </c>
      <c r="K1169" s="17" t="str">
        <f>IF('Calculator - Dropdowns'!$D$3="Faculty",$E1169,IF('Calculator - Dropdowns'!$D$3=E1169,E1169,""))</f>
        <v>Faculty of Humanities, Arts and Social Sciences</v>
      </c>
    </row>
    <row r="1170" spans="1:11" x14ac:dyDescent="0.2">
      <c r="A1170" s="11" t="s">
        <v>1603</v>
      </c>
      <c r="B1170" s="11" t="s">
        <v>31936</v>
      </c>
      <c r="C1170" s="11" t="s">
        <v>1604</v>
      </c>
      <c r="D1170" s="11" t="s">
        <v>121</v>
      </c>
      <c r="E1170" s="11" t="s">
        <v>76</v>
      </c>
      <c r="H1170" s="17" t="str">
        <f>IF(Table1[[#This Row],[Undergraduate or Postgraduate]]="","",IF('Calculator - Dropdowns'!$D$6="Programme",$C1170&amp;": "&amp;A1170,IF($C1170&amp;": "&amp;A1170='Calculator - Dropdowns'!$D$6,$C1170&amp;": "&amp;A1170,"")))</f>
        <v>Flexible Combined Honours with Study and Work Abroad: UFF406</v>
      </c>
      <c r="I1170" s="17" t="str">
        <f>IF(Table1[[#This Row],[Department]]="","",IF('Calculator - Dropdowns'!$D$5="Postgraduate Taught or Undergraduate",$B1170,IF($B1170='Calculator - Dropdowns'!$D$5,$B1170,"")))</f>
        <v>Undergraduate</v>
      </c>
      <c r="J1170" s="17" t="str">
        <f>IF(Table1[[#This Row],[Faculty]]="","",IF('Calculator - Dropdowns'!$D$4="Department",$D1170,IF($D1170='Calculator - Dropdowns'!$D$4,$D1170,"")))</f>
        <v>Flexible Combined Honours</v>
      </c>
      <c r="K1170" s="17" t="str">
        <f>IF('Calculator - Dropdowns'!$D$3="Faculty",$E1170,IF('Calculator - Dropdowns'!$D$3=E1170,E1170,""))</f>
        <v>Faculty of Humanities, Arts and Social Sciences</v>
      </c>
    </row>
    <row r="1171" spans="1:11" x14ac:dyDescent="0.2">
      <c r="A1171" s="11" t="s">
        <v>1605</v>
      </c>
      <c r="B1171" s="11" t="s">
        <v>31936</v>
      </c>
      <c r="C1171" s="11" t="s">
        <v>32746</v>
      </c>
      <c r="D1171" s="11" t="s">
        <v>121</v>
      </c>
      <c r="E1171" s="11" t="s">
        <v>76</v>
      </c>
      <c r="H1171" s="17" t="str">
        <f>IF(Table1[[#This Row],[Undergraduate or Postgraduate]]="","",IF('Calculator - Dropdowns'!$D$6="Programme",$C1171&amp;": "&amp;A1171,IF($C1171&amp;": "&amp;A1171='Calculator - Dropdowns'!$D$6,$C1171&amp;": "&amp;A1171,"")))</f>
        <v>Flexible Combined Honours with Work in UK - Cornwall: UFF4CA</v>
      </c>
      <c r="I1171" s="17" t="str">
        <f>IF(Table1[[#This Row],[Department]]="","",IF('Calculator - Dropdowns'!$D$5="Postgraduate Taught or Undergraduate",$B1171,IF($B1171='Calculator - Dropdowns'!$D$5,$B1171,"")))</f>
        <v>Undergraduate</v>
      </c>
      <c r="J1171" s="17" t="str">
        <f>IF(Table1[[#This Row],[Faculty]]="","",IF('Calculator - Dropdowns'!$D$4="Department",$D1171,IF($D1171='Calculator - Dropdowns'!$D$4,$D1171,"")))</f>
        <v>Flexible Combined Honours</v>
      </c>
      <c r="K1171" s="17" t="str">
        <f>IF('Calculator - Dropdowns'!$D$3="Faculty",$E1171,IF('Calculator - Dropdowns'!$D$3=E1171,E1171,""))</f>
        <v>Faculty of Humanities, Arts and Social Sciences</v>
      </c>
    </row>
    <row r="1172" spans="1:11" x14ac:dyDescent="0.2">
      <c r="A1172" s="11" t="s">
        <v>1606</v>
      </c>
      <c r="B1172" s="11" t="s">
        <v>31936</v>
      </c>
      <c r="C1172" s="11" t="s">
        <v>32749</v>
      </c>
      <c r="D1172" s="11" t="s">
        <v>121</v>
      </c>
      <c r="E1172" s="11" t="s">
        <v>76</v>
      </c>
      <c r="H1172" s="17" t="str">
        <f>IF(Table1[[#This Row],[Undergraduate or Postgraduate]]="","",IF('Calculator - Dropdowns'!$D$6="Programme",$C1172&amp;": "&amp;A1172,IF($C1172&amp;": "&amp;A1172='Calculator - Dropdowns'!$D$6,$C1172&amp;": "&amp;A1172,"")))</f>
        <v>Flexible Combined Honours with Study Abroad - Cornwall: UFF4CB</v>
      </c>
      <c r="I1172" s="17" t="str">
        <f>IF(Table1[[#This Row],[Department]]="","",IF('Calculator - Dropdowns'!$D$5="Postgraduate Taught or Undergraduate",$B1172,IF($B1172='Calculator - Dropdowns'!$D$5,$B1172,"")))</f>
        <v>Undergraduate</v>
      </c>
      <c r="J1172" s="17" t="str">
        <f>IF(Table1[[#This Row],[Faculty]]="","",IF('Calculator - Dropdowns'!$D$4="Department",$D1172,IF($D1172='Calculator - Dropdowns'!$D$4,$D1172,"")))</f>
        <v>Flexible Combined Honours</v>
      </c>
      <c r="K1172" s="17" t="str">
        <f>IF('Calculator - Dropdowns'!$D$3="Faculty",$E1172,IF('Calculator - Dropdowns'!$D$3=E1172,E1172,""))</f>
        <v>Faculty of Humanities, Arts and Social Sciences</v>
      </c>
    </row>
    <row r="1173" spans="1:11" x14ac:dyDescent="0.2">
      <c r="A1173" s="11" t="s">
        <v>1607</v>
      </c>
      <c r="B1173" s="11" t="s">
        <v>31936</v>
      </c>
      <c r="C1173" s="11" t="s">
        <v>32747</v>
      </c>
      <c r="D1173" s="11" t="s">
        <v>121</v>
      </c>
      <c r="E1173" s="11" t="s">
        <v>76</v>
      </c>
      <c r="H1173" s="17" t="str">
        <f>IF(Table1[[#This Row],[Undergraduate or Postgraduate]]="","",IF('Calculator - Dropdowns'!$D$6="Programme",$C1173&amp;": "&amp;A1173,IF($C1173&amp;": "&amp;A1173='Calculator - Dropdowns'!$D$6,$C1173&amp;": "&amp;A1173,"")))</f>
        <v>Flexible Combined Honours with Work Abroad - Cornwall: UFF4CC</v>
      </c>
      <c r="I1173" s="17" t="str">
        <f>IF(Table1[[#This Row],[Department]]="","",IF('Calculator - Dropdowns'!$D$5="Postgraduate Taught or Undergraduate",$B1173,IF($B1173='Calculator - Dropdowns'!$D$5,$B1173,"")))</f>
        <v>Undergraduate</v>
      </c>
      <c r="J1173" s="17" t="str">
        <f>IF(Table1[[#This Row],[Faculty]]="","",IF('Calculator - Dropdowns'!$D$4="Department",$D1173,IF($D1173='Calculator - Dropdowns'!$D$4,$D1173,"")))</f>
        <v>Flexible Combined Honours</v>
      </c>
      <c r="K1173" s="17" t="str">
        <f>IF('Calculator - Dropdowns'!$D$3="Faculty",$E1173,IF('Calculator - Dropdowns'!$D$3=E1173,E1173,""))</f>
        <v>Faculty of Humanities, Arts and Social Sciences</v>
      </c>
    </row>
    <row r="1174" spans="1:11" ht="25.5" x14ac:dyDescent="0.2">
      <c r="A1174" s="11" t="s">
        <v>1335</v>
      </c>
      <c r="B1174" s="11" t="s">
        <v>31936</v>
      </c>
      <c r="C1174" s="11" t="s">
        <v>32840</v>
      </c>
      <c r="D1174" s="11" t="s">
        <v>196</v>
      </c>
      <c r="E1174" s="11" t="s">
        <v>76</v>
      </c>
      <c r="H1174" s="17" t="str">
        <f>IF(Table1[[#This Row],[Undergraduate or Postgraduate]]="","",IF('Calculator - Dropdowns'!$D$6="Programme",$C1174&amp;": "&amp;A1174,IF($C1174&amp;": "&amp;A1174='Calculator - Dropdowns'!$D$6,$C1174&amp;": "&amp;A1174,"")))</f>
        <v>BA Film and Television Studies with Employment Experience: UFA4EGLEGL17</v>
      </c>
      <c r="I1174" s="17" t="str">
        <f>IF(Table1[[#This Row],[Department]]="","",IF('Calculator - Dropdowns'!$D$5="Postgraduate Taught or Undergraduate",$B1174,IF($B1174='Calculator - Dropdowns'!$D$5,$B1174,"")))</f>
        <v>Undergraduate</v>
      </c>
      <c r="J1174" s="17" t="str">
        <f>IF(Table1[[#This Row],[Faculty]]="","",IF('Calculator - Dropdowns'!$D$4="Department",$D1174,IF($D1174='Calculator - Dropdowns'!$D$4,$D1174,"")))</f>
        <v>Film</v>
      </c>
      <c r="K1174" s="17" t="str">
        <f>IF('Calculator - Dropdowns'!$D$3="Faculty",$E1174,IF('Calculator - Dropdowns'!$D$3=E1174,E1174,""))</f>
        <v>Faculty of Humanities, Arts and Social Sciences</v>
      </c>
    </row>
    <row r="1175" spans="1:11" ht="25.5" x14ac:dyDescent="0.2">
      <c r="A1175" s="11" t="s">
        <v>1336</v>
      </c>
      <c r="B1175" s="11" t="s">
        <v>31936</v>
      </c>
      <c r="C1175" s="11" t="s">
        <v>32839</v>
      </c>
      <c r="D1175" s="11" t="s">
        <v>196</v>
      </c>
      <c r="E1175" s="11" t="s">
        <v>76</v>
      </c>
      <c r="H1175" s="17" t="str">
        <f>IF(Table1[[#This Row],[Undergraduate or Postgraduate]]="","",IF('Calculator - Dropdowns'!$D$6="Programme",$C1175&amp;": "&amp;A1175,IF($C1175&amp;": "&amp;A1175='Calculator - Dropdowns'!$D$6,$C1175&amp;": "&amp;A1175,"")))</f>
        <v>BA Film and Television Studies with Employment Experience Abroad: UFA4EGLEGL18</v>
      </c>
      <c r="I1175" s="17" t="str">
        <f>IF(Table1[[#This Row],[Department]]="","",IF('Calculator - Dropdowns'!$D$5="Postgraduate Taught or Undergraduate",$B1175,IF($B1175='Calculator - Dropdowns'!$D$5,$B1175,"")))</f>
        <v>Undergraduate</v>
      </c>
      <c r="J1175" s="17" t="str">
        <f>IF(Table1[[#This Row],[Faculty]]="","",IF('Calculator - Dropdowns'!$D$4="Department",$D1175,IF($D1175='Calculator - Dropdowns'!$D$4,$D1175,"")))</f>
        <v>Film</v>
      </c>
      <c r="K1175" s="17" t="str">
        <f>IF('Calculator - Dropdowns'!$D$3="Faculty",$E1175,IF('Calculator - Dropdowns'!$D$3=E1175,E1175,""))</f>
        <v>Faculty of Humanities, Arts and Social Sciences</v>
      </c>
    </row>
    <row r="1176" spans="1:11" x14ac:dyDescent="0.2">
      <c r="A1176" s="11" t="s">
        <v>1337</v>
      </c>
      <c r="B1176" s="11" t="s">
        <v>31936</v>
      </c>
      <c r="C1176" s="11" t="s">
        <v>32838</v>
      </c>
      <c r="D1176" s="11" t="s">
        <v>196</v>
      </c>
      <c r="E1176" s="11" t="s">
        <v>76</v>
      </c>
      <c r="H1176" s="17" t="str">
        <f>IF(Table1[[#This Row],[Undergraduate or Postgraduate]]="","",IF('Calculator - Dropdowns'!$D$6="Programme",$C1176&amp;": "&amp;A1176,IF($C1176&amp;": "&amp;A1176='Calculator - Dropdowns'!$D$6,$C1176&amp;": "&amp;A1176,"")))</f>
        <v>BA Film and Television Studies with Study Abroad: UFA4EGLEGL19</v>
      </c>
      <c r="I1176" s="17" t="str">
        <f>IF(Table1[[#This Row],[Department]]="","",IF('Calculator - Dropdowns'!$D$5="Postgraduate Taught or Undergraduate",$B1176,IF($B1176='Calculator - Dropdowns'!$D$5,$B1176,"")))</f>
        <v>Undergraduate</v>
      </c>
      <c r="J1176" s="17" t="str">
        <f>IF(Table1[[#This Row],[Faculty]]="","",IF('Calculator - Dropdowns'!$D$4="Department",$D1176,IF($D1176='Calculator - Dropdowns'!$D$4,$D1176,"")))</f>
        <v>Film</v>
      </c>
      <c r="K1176" s="17" t="str">
        <f>IF('Calculator - Dropdowns'!$D$3="Faculty",$E1176,IF('Calculator - Dropdowns'!$D$3=E1176,E1176,""))</f>
        <v>Faculty of Humanities, Arts and Social Sciences</v>
      </c>
    </row>
    <row r="1177" spans="1:11" ht="25.5" x14ac:dyDescent="0.2">
      <c r="A1177" s="11" t="s">
        <v>1359</v>
      </c>
      <c r="B1177" s="11" t="s">
        <v>31936</v>
      </c>
      <c r="C1177" s="11" t="s">
        <v>32845</v>
      </c>
      <c r="D1177" s="11" t="s">
        <v>196</v>
      </c>
      <c r="E1177" s="11" t="s">
        <v>76</v>
      </c>
      <c r="H1177" s="17" t="str">
        <f>IF(Table1[[#This Row],[Undergraduate or Postgraduate]]="","",IF('Calculator - Dropdowns'!$D$6="Programme",$C1177&amp;": "&amp;A1177,IF($C1177&amp;": "&amp;A1177='Calculator - Dropdowns'!$D$6,$C1177&amp;": "&amp;A1177,"")))</f>
        <v>BA Film and Television Studies and Communications with Study Abroad: UFA4EGLEGL32</v>
      </c>
      <c r="I1177" s="17" t="str">
        <f>IF(Table1[[#This Row],[Department]]="","",IF('Calculator - Dropdowns'!$D$5="Postgraduate Taught or Undergraduate",$B1177,IF($B1177='Calculator - Dropdowns'!$D$5,$B1177,"")))</f>
        <v>Undergraduate</v>
      </c>
      <c r="J1177" s="17" t="str">
        <f>IF(Table1[[#This Row],[Faculty]]="","",IF('Calculator - Dropdowns'!$D$4="Department",$D1177,IF($D1177='Calculator - Dropdowns'!$D$4,$D1177,"")))</f>
        <v>Film</v>
      </c>
      <c r="K1177" s="17" t="str">
        <f>IF('Calculator - Dropdowns'!$D$3="Faculty",$E1177,IF('Calculator - Dropdowns'!$D$3=E1177,E1177,""))</f>
        <v>Faculty of Humanities, Arts and Social Sciences</v>
      </c>
    </row>
    <row r="1178" spans="1:11" ht="25.5" x14ac:dyDescent="0.2">
      <c r="A1178" s="11" t="s">
        <v>1360</v>
      </c>
      <c r="B1178" s="11" t="s">
        <v>31936</v>
      </c>
      <c r="C1178" s="11" t="s">
        <v>32847</v>
      </c>
      <c r="D1178" s="11" t="s">
        <v>196</v>
      </c>
      <c r="E1178" s="11" t="s">
        <v>76</v>
      </c>
      <c r="H1178" s="17" t="str">
        <f>IF(Table1[[#This Row],[Undergraduate or Postgraduate]]="","",IF('Calculator - Dropdowns'!$D$6="Programme",$C1178&amp;": "&amp;A1178,IF($C1178&amp;": "&amp;A1178='Calculator - Dropdowns'!$D$6,$C1178&amp;": "&amp;A1178,"")))</f>
        <v>BA Film and Television Studies and Communications with Employment Experience: UFA4EGLEGL33</v>
      </c>
      <c r="I1178" s="17" t="str">
        <f>IF(Table1[[#This Row],[Department]]="","",IF('Calculator - Dropdowns'!$D$5="Postgraduate Taught or Undergraduate",$B1178,IF($B1178='Calculator - Dropdowns'!$D$5,$B1178,"")))</f>
        <v>Undergraduate</v>
      </c>
      <c r="J1178" s="17" t="str">
        <f>IF(Table1[[#This Row],[Faculty]]="","",IF('Calculator - Dropdowns'!$D$4="Department",$D1178,IF($D1178='Calculator - Dropdowns'!$D$4,$D1178,"")))</f>
        <v>Film</v>
      </c>
      <c r="K1178" s="17" t="str">
        <f>IF('Calculator - Dropdowns'!$D$3="Faculty",$E1178,IF('Calculator - Dropdowns'!$D$3=E1178,E1178,""))</f>
        <v>Faculty of Humanities, Arts and Social Sciences</v>
      </c>
    </row>
    <row r="1179" spans="1:11" ht="25.5" x14ac:dyDescent="0.2">
      <c r="A1179" s="11" t="s">
        <v>1361</v>
      </c>
      <c r="B1179" s="11" t="s">
        <v>31936</v>
      </c>
      <c r="C1179" s="11" t="s">
        <v>32846</v>
      </c>
      <c r="D1179" s="11" t="s">
        <v>196</v>
      </c>
      <c r="E1179" s="11" t="s">
        <v>76</v>
      </c>
      <c r="H1179" s="17" t="str">
        <f>IF(Table1[[#This Row],[Undergraduate or Postgraduate]]="","",IF('Calculator - Dropdowns'!$D$6="Programme",$C1179&amp;": "&amp;A1179,IF($C1179&amp;": "&amp;A1179='Calculator - Dropdowns'!$D$6,$C1179&amp;": "&amp;A1179,"")))</f>
        <v>BA Film and Television Studies and Communications with Employment Experience Abroad: UFA4EGLEGL34</v>
      </c>
      <c r="I1179" s="17" t="str">
        <f>IF(Table1[[#This Row],[Department]]="","",IF('Calculator - Dropdowns'!$D$5="Postgraduate Taught or Undergraduate",$B1179,IF($B1179='Calculator - Dropdowns'!$D$5,$B1179,"")))</f>
        <v>Undergraduate</v>
      </c>
      <c r="J1179" s="17" t="str">
        <f>IF(Table1[[#This Row],[Faculty]]="","",IF('Calculator - Dropdowns'!$D$4="Department",$D1179,IF($D1179='Calculator - Dropdowns'!$D$4,$D1179,"")))</f>
        <v>Film</v>
      </c>
      <c r="K1179" s="17" t="str">
        <f>IF('Calculator - Dropdowns'!$D$3="Faculty",$E1179,IF('Calculator - Dropdowns'!$D$3=E1179,E1179,""))</f>
        <v>Faculty of Humanities, Arts and Social Sciences</v>
      </c>
    </row>
    <row r="1180" spans="1:11" x14ac:dyDescent="0.2">
      <c r="A1180" s="11" t="s">
        <v>1384</v>
      </c>
      <c r="B1180" s="11" t="s">
        <v>31936</v>
      </c>
      <c r="C1180" s="11" t="s">
        <v>32842</v>
      </c>
      <c r="D1180" s="11" t="s">
        <v>196</v>
      </c>
      <c r="E1180" s="11" t="s">
        <v>76</v>
      </c>
      <c r="H1180" s="17" t="str">
        <f>IF(Table1[[#This Row],[Undergraduate or Postgraduate]]="","",IF('Calculator - Dropdowns'!$D$6="Programme",$C1180&amp;": "&amp;A1180,IF($C1180&amp;": "&amp;A1180='Calculator - Dropdowns'!$D$6,$C1180&amp;": "&amp;A1180,"")))</f>
        <v>BA Film and Television Studies and Modern Languages: UFA4EGLSML11</v>
      </c>
      <c r="I1180" s="17" t="str">
        <f>IF(Table1[[#This Row],[Department]]="","",IF('Calculator - Dropdowns'!$D$5="Postgraduate Taught or Undergraduate",$B1180,IF($B1180='Calculator - Dropdowns'!$D$5,$B1180,"")))</f>
        <v>Undergraduate</v>
      </c>
      <c r="J1180" s="17" t="str">
        <f>IF(Table1[[#This Row],[Faculty]]="","",IF('Calculator - Dropdowns'!$D$4="Department",$D1180,IF($D1180='Calculator - Dropdowns'!$D$4,$D1180,"")))</f>
        <v>Film</v>
      </c>
      <c r="K1180" s="17" t="str">
        <f>IF('Calculator - Dropdowns'!$D$3="Faculty",$E1180,IF('Calculator - Dropdowns'!$D$3=E1180,E1180,""))</f>
        <v>Faculty of Humanities, Arts and Social Sciences</v>
      </c>
    </row>
    <row r="1181" spans="1:11" ht="25.5" x14ac:dyDescent="0.2">
      <c r="A1181" s="11" t="s">
        <v>1368</v>
      </c>
      <c r="B1181" s="11" t="s">
        <v>31936</v>
      </c>
      <c r="C1181" s="11" t="s">
        <v>1369</v>
      </c>
      <c r="D1181" s="11" t="s">
        <v>206</v>
      </c>
      <c r="E1181" s="11" t="s">
        <v>76</v>
      </c>
      <c r="H1181" s="17" t="str">
        <f>IF(Table1[[#This Row],[Undergraduate or Postgraduate]]="","",IF('Calculator - Dropdowns'!$D$6="Programme",$C1181&amp;": "&amp;A1181,IF($C1181&amp;": "&amp;A1181='Calculator - Dropdowns'!$D$6,$C1181&amp;": "&amp;A1181,"")))</f>
        <v>BA Environmental Humanities with Study Abroad - Cornwall: UFA4EGLEGLCD</v>
      </c>
      <c r="I1181" s="17" t="str">
        <f>IF(Table1[[#This Row],[Department]]="","",IF('Calculator - Dropdowns'!$D$5="Postgraduate Taught or Undergraduate",$B1181,IF($B1181='Calculator - Dropdowns'!$D$5,$B1181,"")))</f>
        <v>Undergraduate</v>
      </c>
      <c r="J1181" s="17" t="str">
        <f>IF(Table1[[#This Row],[Faculty]]="","",IF('Calculator - Dropdowns'!$D$4="Department",$D1181,IF($D1181='Calculator - Dropdowns'!$D$4,$D1181,"")))</f>
        <v>History at Penryn</v>
      </c>
      <c r="K1181" s="17" t="str">
        <f>IF('Calculator - Dropdowns'!$D$3="Faculty",$E1181,IF('Calculator - Dropdowns'!$D$3=E1181,E1181,""))</f>
        <v>Faculty of Humanities, Arts and Social Sciences</v>
      </c>
    </row>
    <row r="1182" spans="1:11" ht="25.5" x14ac:dyDescent="0.2">
      <c r="A1182" s="11" t="s">
        <v>1370</v>
      </c>
      <c r="B1182" s="11" t="s">
        <v>31936</v>
      </c>
      <c r="C1182" s="11" t="s">
        <v>1371</v>
      </c>
      <c r="D1182" s="11" t="s">
        <v>206</v>
      </c>
      <c r="E1182" s="11" t="s">
        <v>76</v>
      </c>
      <c r="H1182" s="17" t="str">
        <f>IF(Table1[[#This Row],[Undergraduate or Postgraduate]]="","",IF('Calculator - Dropdowns'!$D$6="Programme",$C1182&amp;": "&amp;A1182,IF($C1182&amp;": "&amp;A1182='Calculator - Dropdowns'!$D$6,$C1182&amp;": "&amp;A1182,"")))</f>
        <v>BA Environmental Humanities with Employment Experience - Cornwall: UFA4EGLEGLCE</v>
      </c>
      <c r="I1182" s="17" t="str">
        <f>IF(Table1[[#This Row],[Department]]="","",IF('Calculator - Dropdowns'!$D$5="Postgraduate Taught or Undergraduate",$B1182,IF($B1182='Calculator - Dropdowns'!$D$5,$B1182,"")))</f>
        <v>Undergraduate</v>
      </c>
      <c r="J1182" s="17" t="str">
        <f>IF(Table1[[#This Row],[Faculty]]="","",IF('Calculator - Dropdowns'!$D$4="Department",$D1182,IF($D1182='Calculator - Dropdowns'!$D$4,$D1182,"")))</f>
        <v>History at Penryn</v>
      </c>
      <c r="K1182" s="17" t="str">
        <f>IF('Calculator - Dropdowns'!$D$3="Faculty",$E1182,IF('Calculator - Dropdowns'!$D$3=E1182,E1182,""))</f>
        <v>Faculty of Humanities, Arts and Social Sciences</v>
      </c>
    </row>
    <row r="1183" spans="1:11" ht="25.5" x14ac:dyDescent="0.2">
      <c r="A1183" s="11" t="s">
        <v>1372</v>
      </c>
      <c r="B1183" s="11" t="s">
        <v>31936</v>
      </c>
      <c r="C1183" s="11" t="s">
        <v>1373</v>
      </c>
      <c r="D1183" s="11" t="s">
        <v>206</v>
      </c>
      <c r="E1183" s="11" t="s">
        <v>76</v>
      </c>
      <c r="H1183" s="17" t="str">
        <f>IF(Table1[[#This Row],[Undergraduate or Postgraduate]]="","",IF('Calculator - Dropdowns'!$D$6="Programme",$C1183&amp;": "&amp;A1183,IF($C1183&amp;": "&amp;A1183='Calculator - Dropdowns'!$D$6,$C1183&amp;": "&amp;A1183,"")))</f>
        <v>BA Environmental Humanities with Employment Experience Abroad - Cornwall: UFA4EGLEGLCF</v>
      </c>
      <c r="I1183" s="17" t="str">
        <f>IF(Table1[[#This Row],[Department]]="","",IF('Calculator - Dropdowns'!$D$5="Postgraduate Taught or Undergraduate",$B1183,IF($B1183='Calculator - Dropdowns'!$D$5,$B1183,"")))</f>
        <v>Undergraduate</v>
      </c>
      <c r="J1183" s="17" t="str">
        <f>IF(Table1[[#This Row],[Faculty]]="","",IF('Calculator - Dropdowns'!$D$4="Department",$D1183,IF($D1183='Calculator - Dropdowns'!$D$4,$D1183,"")))</f>
        <v>History at Penryn</v>
      </c>
      <c r="K1183" s="17" t="str">
        <f>IF('Calculator - Dropdowns'!$D$3="Faculty",$E1183,IF('Calculator - Dropdowns'!$D$3=E1183,E1183,""))</f>
        <v>Faculty of Humanities, Arts and Social Sciences</v>
      </c>
    </row>
    <row r="1184" spans="1:11" x14ac:dyDescent="0.2">
      <c r="A1184" s="11" t="s">
        <v>1421</v>
      </c>
      <c r="B1184" s="11" t="s">
        <v>31936</v>
      </c>
      <c r="C1184" s="11" t="s">
        <v>1422</v>
      </c>
      <c r="D1184" s="11" t="s">
        <v>206</v>
      </c>
      <c r="E1184" s="11" t="s">
        <v>76</v>
      </c>
      <c r="H1184" s="17" t="str">
        <f>IF(Table1[[#This Row],[Undergraduate or Postgraduate]]="","",IF('Calculator - Dropdowns'!$D$6="Programme",$C1184&amp;": "&amp;A1184,IF($C1184&amp;": "&amp;A1184='Calculator - Dropdowns'!$D$6,$C1184&amp;": "&amp;A1184,"")))</f>
        <v>BA History and Geography with Study Abroad - Cornwall: UFA4HPSGOACB</v>
      </c>
      <c r="I1184" s="17" t="str">
        <f>IF(Table1[[#This Row],[Department]]="","",IF('Calculator - Dropdowns'!$D$5="Postgraduate Taught or Undergraduate",$B1184,IF($B1184='Calculator - Dropdowns'!$D$5,$B1184,"")))</f>
        <v>Undergraduate</v>
      </c>
      <c r="J1184" s="17" t="str">
        <f>IF(Table1[[#This Row],[Faculty]]="","",IF('Calculator - Dropdowns'!$D$4="Department",$D1184,IF($D1184='Calculator - Dropdowns'!$D$4,$D1184,"")))</f>
        <v>History at Penryn</v>
      </c>
      <c r="K1184" s="17" t="str">
        <f>IF('Calculator - Dropdowns'!$D$3="Faculty",$E1184,IF('Calculator - Dropdowns'!$D$3=E1184,E1184,""))</f>
        <v>Faculty of Humanities, Arts and Social Sciences</v>
      </c>
    </row>
    <row r="1185" spans="1:11" ht="25.5" x14ac:dyDescent="0.2">
      <c r="A1185" s="11" t="s">
        <v>1423</v>
      </c>
      <c r="B1185" s="11" t="s">
        <v>31936</v>
      </c>
      <c r="C1185" s="11" t="s">
        <v>1424</v>
      </c>
      <c r="D1185" s="11" t="s">
        <v>206</v>
      </c>
      <c r="E1185" s="11" t="s">
        <v>76</v>
      </c>
      <c r="H1185" s="17" t="str">
        <f>IF(Table1[[#This Row],[Undergraduate or Postgraduate]]="","",IF('Calculator - Dropdowns'!$D$6="Programme",$C1185&amp;": "&amp;A1185,IF($C1185&amp;": "&amp;A1185='Calculator - Dropdowns'!$D$6,$C1185&amp;": "&amp;A1185,"")))</f>
        <v>BA History and Geography with Employment Experience - Cornwall: UFA4HPSGOACC</v>
      </c>
      <c r="I1185" s="17" t="str">
        <f>IF(Table1[[#This Row],[Department]]="","",IF('Calculator - Dropdowns'!$D$5="Postgraduate Taught or Undergraduate",$B1185,IF($B1185='Calculator - Dropdowns'!$D$5,$B1185,"")))</f>
        <v>Undergraduate</v>
      </c>
      <c r="J1185" s="17" t="str">
        <f>IF(Table1[[#This Row],[Faculty]]="","",IF('Calculator - Dropdowns'!$D$4="Department",$D1185,IF($D1185='Calculator - Dropdowns'!$D$4,$D1185,"")))</f>
        <v>History at Penryn</v>
      </c>
      <c r="K1185" s="17" t="str">
        <f>IF('Calculator - Dropdowns'!$D$3="Faculty",$E1185,IF('Calculator - Dropdowns'!$D$3=E1185,E1185,""))</f>
        <v>Faculty of Humanities, Arts and Social Sciences</v>
      </c>
    </row>
    <row r="1186" spans="1:11" ht="25.5" x14ac:dyDescent="0.2">
      <c r="A1186" s="11" t="s">
        <v>1425</v>
      </c>
      <c r="B1186" s="11" t="s">
        <v>31936</v>
      </c>
      <c r="C1186" s="11" t="s">
        <v>1426</v>
      </c>
      <c r="D1186" s="11" t="s">
        <v>206</v>
      </c>
      <c r="E1186" s="11" t="s">
        <v>76</v>
      </c>
      <c r="H1186" s="17" t="str">
        <f>IF(Table1[[#This Row],[Undergraduate or Postgraduate]]="","",IF('Calculator - Dropdowns'!$D$6="Programme",$C1186&amp;": "&amp;A1186,IF($C1186&amp;": "&amp;A1186='Calculator - Dropdowns'!$D$6,$C1186&amp;": "&amp;A1186,"")))</f>
        <v>BA History and Geography with Employment Experience Abroad - Cornwall: UFA4HPSGOACD</v>
      </c>
      <c r="I1186" s="17" t="str">
        <f>IF(Table1[[#This Row],[Department]]="","",IF('Calculator - Dropdowns'!$D$5="Postgraduate Taught or Undergraduate",$B1186,IF($B1186='Calculator - Dropdowns'!$D$5,$B1186,"")))</f>
        <v>Undergraduate</v>
      </c>
      <c r="J1186" s="17" t="str">
        <f>IF(Table1[[#This Row],[Faculty]]="","",IF('Calculator - Dropdowns'!$D$4="Department",$D1186,IF($D1186='Calculator - Dropdowns'!$D$4,$D1186,"")))</f>
        <v>History at Penryn</v>
      </c>
      <c r="K1186" s="17" t="str">
        <f>IF('Calculator - Dropdowns'!$D$3="Faculty",$E1186,IF('Calculator - Dropdowns'!$D$3=E1186,E1186,""))</f>
        <v>Faculty of Humanities, Arts and Social Sciences</v>
      </c>
    </row>
    <row r="1187" spans="1:11" x14ac:dyDescent="0.2">
      <c r="A1187" s="11" t="s">
        <v>1514</v>
      </c>
      <c r="B1187" s="11" t="s">
        <v>31936</v>
      </c>
      <c r="C1187" s="11" t="s">
        <v>1515</v>
      </c>
      <c r="D1187" s="11" t="s">
        <v>206</v>
      </c>
      <c r="E1187" s="11" t="s">
        <v>76</v>
      </c>
      <c r="H1187" s="17" t="str">
        <f>IF(Table1[[#This Row],[Undergraduate or Postgraduate]]="","",IF('Calculator - Dropdowns'!$D$6="Programme",$C1187&amp;": "&amp;A1187,IF($C1187&amp;": "&amp;A1187='Calculator - Dropdowns'!$D$6,$C1187&amp;": "&amp;A1187,"")))</f>
        <v>BA History and Politics with Study Abroad - Cornwall: UFA4HPSHPSCA</v>
      </c>
      <c r="I1187" s="17" t="str">
        <f>IF(Table1[[#This Row],[Department]]="","",IF('Calculator - Dropdowns'!$D$5="Postgraduate Taught or Undergraduate",$B1187,IF($B1187='Calculator - Dropdowns'!$D$5,$B1187,"")))</f>
        <v>Undergraduate</v>
      </c>
      <c r="J1187" s="17" t="str">
        <f>IF(Table1[[#This Row],[Faculty]]="","",IF('Calculator - Dropdowns'!$D$4="Department",$D1187,IF($D1187='Calculator - Dropdowns'!$D$4,$D1187,"")))</f>
        <v>History at Penryn</v>
      </c>
      <c r="K1187" s="17" t="str">
        <f>IF('Calculator - Dropdowns'!$D$3="Faculty",$E1187,IF('Calculator - Dropdowns'!$D$3=E1187,E1187,""))</f>
        <v>Faculty of Humanities, Arts and Social Sciences</v>
      </c>
    </row>
    <row r="1188" spans="1:11" x14ac:dyDescent="0.2">
      <c r="A1188" s="11" t="s">
        <v>1516</v>
      </c>
      <c r="B1188" s="11" t="s">
        <v>31936</v>
      </c>
      <c r="C1188" s="11" t="s">
        <v>1517</v>
      </c>
      <c r="D1188" s="11" t="s">
        <v>206</v>
      </c>
      <c r="E1188" s="11" t="s">
        <v>76</v>
      </c>
      <c r="H1188" s="17" t="str">
        <f>IF(Table1[[#This Row],[Undergraduate or Postgraduate]]="","",IF('Calculator - Dropdowns'!$D$6="Programme",$C1188&amp;": "&amp;A1188,IF($C1188&amp;": "&amp;A1188='Calculator - Dropdowns'!$D$6,$C1188&amp;": "&amp;A1188,"")))</f>
        <v>BA History with Study Abroad - Cornwall: UFA4HPSHPSCB</v>
      </c>
      <c r="I1188" s="17" t="str">
        <f>IF(Table1[[#This Row],[Department]]="","",IF('Calculator - Dropdowns'!$D$5="Postgraduate Taught or Undergraduate",$B1188,IF($B1188='Calculator - Dropdowns'!$D$5,$B1188,"")))</f>
        <v>Undergraduate</v>
      </c>
      <c r="J1188" s="17" t="str">
        <f>IF(Table1[[#This Row],[Faculty]]="","",IF('Calculator - Dropdowns'!$D$4="Department",$D1188,IF($D1188='Calculator - Dropdowns'!$D$4,$D1188,"")))</f>
        <v>History at Penryn</v>
      </c>
      <c r="K1188" s="17" t="str">
        <f>IF('Calculator - Dropdowns'!$D$3="Faculty",$E1188,IF('Calculator - Dropdowns'!$D$3=E1188,E1188,""))</f>
        <v>Faculty of Humanities, Arts and Social Sciences</v>
      </c>
    </row>
    <row r="1189" spans="1:11" ht="25.5" x14ac:dyDescent="0.2">
      <c r="A1189" s="11" t="s">
        <v>1522</v>
      </c>
      <c r="B1189" s="11" t="s">
        <v>31936</v>
      </c>
      <c r="C1189" s="11" t="s">
        <v>1523</v>
      </c>
      <c r="D1189" s="11" t="s">
        <v>206</v>
      </c>
      <c r="E1189" s="11" t="s">
        <v>76</v>
      </c>
      <c r="H1189" s="17" t="str">
        <f>IF(Table1[[#This Row],[Undergraduate or Postgraduate]]="","",IF('Calculator - Dropdowns'!$D$6="Programme",$C1189&amp;": "&amp;A1189,IF($C1189&amp;": "&amp;A1189='Calculator - Dropdowns'!$D$6,$C1189&amp;": "&amp;A1189,"")))</f>
        <v>BA History and International Relations with Study Abroad - Cornwall: UFA4HPSHPSCF</v>
      </c>
      <c r="I1189" s="17" t="str">
        <f>IF(Table1[[#This Row],[Department]]="","",IF('Calculator - Dropdowns'!$D$5="Postgraduate Taught or Undergraduate",$B1189,IF($B1189='Calculator - Dropdowns'!$D$5,$B1189,"")))</f>
        <v>Undergraduate</v>
      </c>
      <c r="J1189" s="17" t="str">
        <f>IF(Table1[[#This Row],[Faculty]]="","",IF('Calculator - Dropdowns'!$D$4="Department",$D1189,IF($D1189='Calculator - Dropdowns'!$D$4,$D1189,"")))</f>
        <v>History at Penryn</v>
      </c>
      <c r="K1189" s="17" t="str">
        <f>IF('Calculator - Dropdowns'!$D$3="Faculty",$E1189,IF('Calculator - Dropdowns'!$D$3=E1189,E1189,""))</f>
        <v>Faculty of Humanities, Arts and Social Sciences</v>
      </c>
    </row>
    <row r="1190" spans="1:11" x14ac:dyDescent="0.2">
      <c r="A1190" s="11" t="s">
        <v>1524</v>
      </c>
      <c r="B1190" s="11" t="s">
        <v>31936</v>
      </c>
      <c r="C1190" s="11" t="s">
        <v>1525</v>
      </c>
      <c r="D1190" s="11" t="s">
        <v>206</v>
      </c>
      <c r="E1190" s="11" t="s">
        <v>76</v>
      </c>
      <c r="H1190" s="17" t="str">
        <f>IF(Table1[[#This Row],[Undergraduate or Postgraduate]]="","",IF('Calculator - Dropdowns'!$D$6="Programme",$C1190&amp;": "&amp;A1190,IF($C1190&amp;": "&amp;A1190='Calculator - Dropdowns'!$D$6,$C1190&amp;": "&amp;A1190,"")))</f>
        <v>BA History with Employment Experience - Cornwall: UFA4HPSHPSCG</v>
      </c>
      <c r="I1190" s="17" t="str">
        <f>IF(Table1[[#This Row],[Department]]="","",IF('Calculator - Dropdowns'!$D$5="Postgraduate Taught or Undergraduate",$B1190,IF($B1190='Calculator - Dropdowns'!$D$5,$B1190,"")))</f>
        <v>Undergraduate</v>
      </c>
      <c r="J1190" s="17" t="str">
        <f>IF(Table1[[#This Row],[Faculty]]="","",IF('Calculator - Dropdowns'!$D$4="Department",$D1190,IF($D1190='Calculator - Dropdowns'!$D$4,$D1190,"")))</f>
        <v>History at Penryn</v>
      </c>
      <c r="K1190" s="17" t="str">
        <f>IF('Calculator - Dropdowns'!$D$3="Faculty",$E1190,IF('Calculator - Dropdowns'!$D$3=E1190,E1190,""))</f>
        <v>Faculty of Humanities, Arts and Social Sciences</v>
      </c>
    </row>
    <row r="1191" spans="1:11" ht="25.5" x14ac:dyDescent="0.2">
      <c r="A1191" s="11" t="s">
        <v>1526</v>
      </c>
      <c r="B1191" s="11" t="s">
        <v>31936</v>
      </c>
      <c r="C1191" s="11" t="s">
        <v>1527</v>
      </c>
      <c r="D1191" s="11" t="s">
        <v>206</v>
      </c>
      <c r="E1191" s="11" t="s">
        <v>76</v>
      </c>
      <c r="H1191" s="17" t="str">
        <f>IF(Table1[[#This Row],[Undergraduate or Postgraduate]]="","",IF('Calculator - Dropdowns'!$D$6="Programme",$C1191&amp;": "&amp;A1191,IF($C1191&amp;": "&amp;A1191='Calculator - Dropdowns'!$D$6,$C1191&amp;": "&amp;A1191,"")))</f>
        <v>BA History with Employment Experience Abroad- Cornwall: UFA4HPSHPSCH</v>
      </c>
      <c r="I1191" s="17" t="str">
        <f>IF(Table1[[#This Row],[Department]]="","",IF('Calculator - Dropdowns'!$D$5="Postgraduate Taught or Undergraduate",$B1191,IF($B1191='Calculator - Dropdowns'!$D$5,$B1191,"")))</f>
        <v>Undergraduate</v>
      </c>
      <c r="J1191" s="17" t="str">
        <f>IF(Table1[[#This Row],[Faculty]]="","",IF('Calculator - Dropdowns'!$D$4="Department",$D1191,IF($D1191='Calculator - Dropdowns'!$D$4,$D1191,"")))</f>
        <v>History at Penryn</v>
      </c>
      <c r="K1191" s="17" t="str">
        <f>IF('Calculator - Dropdowns'!$D$3="Faculty",$E1191,IF('Calculator - Dropdowns'!$D$3=E1191,E1191,""))</f>
        <v>Faculty of Humanities, Arts and Social Sciences</v>
      </c>
    </row>
    <row r="1192" spans="1:11" ht="25.5" x14ac:dyDescent="0.2">
      <c r="A1192" s="11" t="s">
        <v>1528</v>
      </c>
      <c r="B1192" s="11" t="s">
        <v>31936</v>
      </c>
      <c r="C1192" s="11" t="s">
        <v>1529</v>
      </c>
      <c r="D1192" s="11" t="s">
        <v>206</v>
      </c>
      <c r="E1192" s="11" t="s">
        <v>76</v>
      </c>
      <c r="H1192" s="17" t="str">
        <f>IF(Table1[[#This Row],[Undergraduate or Postgraduate]]="","",IF('Calculator - Dropdowns'!$D$6="Programme",$C1192&amp;": "&amp;A1192,IF($C1192&amp;": "&amp;A1192='Calculator - Dropdowns'!$D$6,$C1192&amp;": "&amp;A1192,"")))</f>
        <v>BA History and Politics with Employment Experience - Cornwall: UFA4HPSHPSCJ</v>
      </c>
      <c r="I1192" s="17" t="str">
        <f>IF(Table1[[#This Row],[Department]]="","",IF('Calculator - Dropdowns'!$D$5="Postgraduate Taught or Undergraduate",$B1192,IF($B1192='Calculator - Dropdowns'!$D$5,$B1192,"")))</f>
        <v>Undergraduate</v>
      </c>
      <c r="J1192" s="17" t="str">
        <f>IF(Table1[[#This Row],[Faculty]]="","",IF('Calculator - Dropdowns'!$D$4="Department",$D1192,IF($D1192='Calculator - Dropdowns'!$D$4,$D1192,"")))</f>
        <v>History at Penryn</v>
      </c>
      <c r="K1192" s="17" t="str">
        <f>IF('Calculator - Dropdowns'!$D$3="Faculty",$E1192,IF('Calculator - Dropdowns'!$D$3=E1192,E1192,""))</f>
        <v>Faculty of Humanities, Arts and Social Sciences</v>
      </c>
    </row>
    <row r="1193" spans="1:11" ht="25.5" x14ac:dyDescent="0.2">
      <c r="A1193" s="11" t="s">
        <v>1530</v>
      </c>
      <c r="B1193" s="11" t="s">
        <v>31936</v>
      </c>
      <c r="C1193" s="11" t="s">
        <v>1531</v>
      </c>
      <c r="D1193" s="11" t="s">
        <v>206</v>
      </c>
      <c r="E1193" s="11" t="s">
        <v>76</v>
      </c>
      <c r="H1193" s="17" t="str">
        <f>IF(Table1[[#This Row],[Undergraduate or Postgraduate]]="","",IF('Calculator - Dropdowns'!$D$6="Programme",$C1193&amp;": "&amp;A1193,IF($C1193&amp;": "&amp;A1193='Calculator - Dropdowns'!$D$6,$C1193&amp;": "&amp;A1193,"")))</f>
        <v>BA History and Politics with Employment Experience Abroad - Cornwall: UFA4HPSHPSCK</v>
      </c>
      <c r="I1193" s="17" t="str">
        <f>IF(Table1[[#This Row],[Department]]="","",IF('Calculator - Dropdowns'!$D$5="Postgraduate Taught or Undergraduate",$B1193,IF($B1193='Calculator - Dropdowns'!$D$5,$B1193,"")))</f>
        <v>Undergraduate</v>
      </c>
      <c r="J1193" s="17" t="str">
        <f>IF(Table1[[#This Row],[Faculty]]="","",IF('Calculator - Dropdowns'!$D$4="Department",$D1193,IF($D1193='Calculator - Dropdowns'!$D$4,$D1193,"")))</f>
        <v>History at Penryn</v>
      </c>
      <c r="K1193" s="17" t="str">
        <f>IF('Calculator - Dropdowns'!$D$3="Faculty",$E1193,IF('Calculator - Dropdowns'!$D$3=E1193,E1193,""))</f>
        <v>Faculty of Humanities, Arts and Social Sciences</v>
      </c>
    </row>
    <row r="1194" spans="1:11" ht="25.5" x14ac:dyDescent="0.2">
      <c r="A1194" s="11" t="s">
        <v>1532</v>
      </c>
      <c r="B1194" s="11" t="s">
        <v>31936</v>
      </c>
      <c r="C1194" s="11" t="s">
        <v>1533</v>
      </c>
      <c r="D1194" s="11" t="s">
        <v>206</v>
      </c>
      <c r="E1194" s="11" t="s">
        <v>76</v>
      </c>
      <c r="H1194" s="17" t="str">
        <f>IF(Table1[[#This Row],[Undergraduate or Postgraduate]]="","",IF('Calculator - Dropdowns'!$D$6="Programme",$C1194&amp;": "&amp;A1194,IF($C1194&amp;": "&amp;A1194='Calculator - Dropdowns'!$D$6,$C1194&amp;": "&amp;A1194,"")))</f>
        <v>BA History and International Relations with Employment Experience - Cornwall: UFA4HPSHPSCL</v>
      </c>
      <c r="I1194" s="17" t="str">
        <f>IF(Table1[[#This Row],[Department]]="","",IF('Calculator - Dropdowns'!$D$5="Postgraduate Taught or Undergraduate",$B1194,IF($B1194='Calculator - Dropdowns'!$D$5,$B1194,"")))</f>
        <v>Undergraduate</v>
      </c>
      <c r="J1194" s="17" t="str">
        <f>IF(Table1[[#This Row],[Faculty]]="","",IF('Calculator - Dropdowns'!$D$4="Department",$D1194,IF($D1194='Calculator - Dropdowns'!$D$4,$D1194,"")))</f>
        <v>History at Penryn</v>
      </c>
      <c r="K1194" s="17" t="str">
        <f>IF('Calculator - Dropdowns'!$D$3="Faculty",$E1194,IF('Calculator - Dropdowns'!$D$3=E1194,E1194,""))</f>
        <v>Faculty of Humanities, Arts and Social Sciences</v>
      </c>
    </row>
    <row r="1195" spans="1:11" ht="25.5" x14ac:dyDescent="0.2">
      <c r="A1195" s="11" t="s">
        <v>1534</v>
      </c>
      <c r="B1195" s="11" t="s">
        <v>31936</v>
      </c>
      <c r="C1195" s="11" t="s">
        <v>1535</v>
      </c>
      <c r="D1195" s="11" t="s">
        <v>206</v>
      </c>
      <c r="E1195" s="11" t="s">
        <v>76</v>
      </c>
      <c r="H1195" s="17" t="str">
        <f>IF(Table1[[#This Row],[Undergraduate or Postgraduate]]="","",IF('Calculator - Dropdowns'!$D$6="Programme",$C1195&amp;": "&amp;A1195,IF($C1195&amp;": "&amp;A1195='Calculator - Dropdowns'!$D$6,$C1195&amp;": "&amp;A1195,"")))</f>
        <v>BA History and International Relations with Employment Experience Abroad - Cornwall: UFA4HPSHPSCM</v>
      </c>
      <c r="I1195" s="17" t="str">
        <f>IF(Table1[[#This Row],[Department]]="","",IF('Calculator - Dropdowns'!$D$5="Postgraduate Taught or Undergraduate",$B1195,IF($B1195='Calculator - Dropdowns'!$D$5,$B1195,"")))</f>
        <v>Undergraduate</v>
      </c>
      <c r="J1195" s="17" t="str">
        <f>IF(Table1[[#This Row],[Faculty]]="","",IF('Calculator - Dropdowns'!$D$4="Department",$D1195,IF($D1195='Calculator - Dropdowns'!$D$4,$D1195,"")))</f>
        <v>History at Penryn</v>
      </c>
      <c r="K1195" s="17" t="str">
        <f>IF('Calculator - Dropdowns'!$D$3="Faculty",$E1195,IF('Calculator - Dropdowns'!$D$3=E1195,E1195,""))</f>
        <v>Faculty of Humanities, Arts and Social Sciences</v>
      </c>
    </row>
    <row r="1196" spans="1:11" x14ac:dyDescent="0.2">
      <c r="A1196" s="11" t="s">
        <v>1549</v>
      </c>
      <c r="B1196" s="11" t="s">
        <v>31936</v>
      </c>
      <c r="C1196" s="11" t="s">
        <v>1550</v>
      </c>
      <c r="D1196" s="11" t="s">
        <v>206</v>
      </c>
      <c r="E1196" s="11" t="s">
        <v>76</v>
      </c>
      <c r="H1196" s="17" t="str">
        <f>IF(Table1[[#This Row],[Undergraduate or Postgraduate]]="","",IF('Calculator - Dropdowns'!$D$6="Programme",$C1196&amp;": "&amp;A1196,IF($C1196&amp;": "&amp;A1196='Calculator - Dropdowns'!$D$6,$C1196&amp;": "&amp;A1196,"")))</f>
        <v>BA History and Business with Study Abroad - Cornwall: UFA4HPSSBECA</v>
      </c>
      <c r="I1196" s="17" t="str">
        <f>IF(Table1[[#This Row],[Department]]="","",IF('Calculator - Dropdowns'!$D$5="Postgraduate Taught or Undergraduate",$B1196,IF($B1196='Calculator - Dropdowns'!$D$5,$B1196,"")))</f>
        <v>Undergraduate</v>
      </c>
      <c r="J1196" s="17" t="str">
        <f>IF(Table1[[#This Row],[Faculty]]="","",IF('Calculator - Dropdowns'!$D$4="Department",$D1196,IF($D1196='Calculator - Dropdowns'!$D$4,$D1196,"")))</f>
        <v>History at Penryn</v>
      </c>
      <c r="K1196" s="17" t="str">
        <f>IF('Calculator - Dropdowns'!$D$3="Faculty",$E1196,IF('Calculator - Dropdowns'!$D$3=E1196,E1196,""))</f>
        <v>Faculty of Humanities, Arts and Social Sciences</v>
      </c>
    </row>
    <row r="1197" spans="1:11" ht="25.5" x14ac:dyDescent="0.2">
      <c r="A1197" s="11" t="s">
        <v>1551</v>
      </c>
      <c r="B1197" s="11" t="s">
        <v>31936</v>
      </c>
      <c r="C1197" s="11" t="s">
        <v>1552</v>
      </c>
      <c r="D1197" s="11" t="s">
        <v>206</v>
      </c>
      <c r="E1197" s="11" t="s">
        <v>76</v>
      </c>
      <c r="H1197" s="17" t="str">
        <f>IF(Table1[[#This Row],[Undergraduate or Postgraduate]]="","",IF('Calculator - Dropdowns'!$D$6="Programme",$C1197&amp;": "&amp;A1197,IF($C1197&amp;": "&amp;A1197='Calculator - Dropdowns'!$D$6,$C1197&amp;": "&amp;A1197,"")))</f>
        <v>BA History and Business with Employment Experience - Cornwall: UFA4HPSSBECB</v>
      </c>
      <c r="I1197" s="17" t="str">
        <f>IF(Table1[[#This Row],[Department]]="","",IF('Calculator - Dropdowns'!$D$5="Postgraduate Taught or Undergraduate",$B1197,IF($B1197='Calculator - Dropdowns'!$D$5,$B1197,"")))</f>
        <v>Undergraduate</v>
      </c>
      <c r="J1197" s="17" t="str">
        <f>IF(Table1[[#This Row],[Faculty]]="","",IF('Calculator - Dropdowns'!$D$4="Department",$D1197,IF($D1197='Calculator - Dropdowns'!$D$4,$D1197,"")))</f>
        <v>History at Penryn</v>
      </c>
      <c r="K1197" s="17" t="str">
        <f>IF('Calculator - Dropdowns'!$D$3="Faculty",$E1197,IF('Calculator - Dropdowns'!$D$3=E1197,E1197,""))</f>
        <v>Faculty of Humanities, Arts and Social Sciences</v>
      </c>
    </row>
    <row r="1198" spans="1:11" ht="25.5" x14ac:dyDescent="0.2">
      <c r="A1198" s="11" t="s">
        <v>1553</v>
      </c>
      <c r="B1198" s="11" t="s">
        <v>31936</v>
      </c>
      <c r="C1198" s="11" t="s">
        <v>1554</v>
      </c>
      <c r="D1198" s="11" t="s">
        <v>206</v>
      </c>
      <c r="E1198" s="11" t="s">
        <v>76</v>
      </c>
      <c r="H1198" s="17" t="str">
        <f>IF(Table1[[#This Row],[Undergraduate or Postgraduate]]="","",IF('Calculator - Dropdowns'!$D$6="Programme",$C1198&amp;": "&amp;A1198,IF($C1198&amp;": "&amp;A1198='Calculator - Dropdowns'!$D$6,$C1198&amp;": "&amp;A1198,"")))</f>
        <v>BA History and Business with Employment Experience Abroad - Cornwall: UFA4HPSSBECC</v>
      </c>
      <c r="I1198" s="17" t="str">
        <f>IF(Table1[[#This Row],[Department]]="","",IF('Calculator - Dropdowns'!$D$5="Postgraduate Taught or Undergraduate",$B1198,IF($B1198='Calculator - Dropdowns'!$D$5,$B1198,"")))</f>
        <v>Undergraduate</v>
      </c>
      <c r="J1198" s="17" t="str">
        <f>IF(Table1[[#This Row],[Faculty]]="","",IF('Calculator - Dropdowns'!$D$4="Department",$D1198,IF($D1198='Calculator - Dropdowns'!$D$4,$D1198,"")))</f>
        <v>History at Penryn</v>
      </c>
      <c r="K1198" s="17" t="str">
        <f>IF('Calculator - Dropdowns'!$D$3="Faculty",$E1198,IF('Calculator - Dropdowns'!$D$3=E1198,E1198,""))</f>
        <v>Faculty of Humanities, Arts and Social Sciences</v>
      </c>
    </row>
    <row r="1199" spans="1:11" ht="25.5" x14ac:dyDescent="0.2">
      <c r="A1199" s="11" t="s">
        <v>1402</v>
      </c>
      <c r="B1199" s="11" t="s">
        <v>31936</v>
      </c>
      <c r="C1199" s="11" t="s">
        <v>1403</v>
      </c>
      <c r="D1199" s="11" t="s">
        <v>217</v>
      </c>
      <c r="E1199" s="11" t="s">
        <v>76</v>
      </c>
      <c r="H1199" s="17" t="str">
        <f>IF(Table1[[#This Row],[Undergraduate or Postgraduate]]="","",IF('Calculator - Dropdowns'!$D$6="Programme",$C1199&amp;": "&amp;A1199,IF($C1199&amp;": "&amp;A1199='Calculator - Dropdowns'!$D$6,$C1199&amp;": "&amp;A1199,"")))</f>
        <v>BA History and Ancient History with Employment Experience: UFA4HPSCTH04</v>
      </c>
      <c r="I1199" s="17" t="str">
        <f>IF(Table1[[#This Row],[Department]]="","",IF('Calculator - Dropdowns'!$D$5="Postgraduate Taught or Undergraduate",$B1199,IF($B1199='Calculator - Dropdowns'!$D$5,$B1199,"")))</f>
        <v>Undergraduate</v>
      </c>
      <c r="J1199" s="17" t="str">
        <f>IF(Table1[[#This Row],[Faculty]]="","",IF('Calculator - Dropdowns'!$D$4="Department",$D1199,IF($D1199='Calculator - Dropdowns'!$D$4,$D1199,"")))</f>
        <v>History</v>
      </c>
      <c r="K1199" s="17" t="str">
        <f>IF('Calculator - Dropdowns'!$D$3="Faculty",$E1199,IF('Calculator - Dropdowns'!$D$3=E1199,E1199,""))</f>
        <v>Faculty of Humanities, Arts and Social Sciences</v>
      </c>
    </row>
    <row r="1200" spans="1:11" ht="25.5" x14ac:dyDescent="0.2">
      <c r="A1200" s="11" t="s">
        <v>1404</v>
      </c>
      <c r="B1200" s="11" t="s">
        <v>31936</v>
      </c>
      <c r="C1200" s="11" t="s">
        <v>1405</v>
      </c>
      <c r="D1200" s="11" t="s">
        <v>217</v>
      </c>
      <c r="E1200" s="11" t="s">
        <v>76</v>
      </c>
      <c r="H1200" s="17" t="str">
        <f>IF(Table1[[#This Row],[Undergraduate or Postgraduate]]="","",IF('Calculator - Dropdowns'!$D$6="Programme",$C1200&amp;": "&amp;A1200,IF($C1200&amp;": "&amp;A1200='Calculator - Dropdowns'!$D$6,$C1200&amp;": "&amp;A1200,"")))</f>
        <v>BA History and Ancient History with Employment Experience Abroad: UFA4HPSCTH05</v>
      </c>
      <c r="I1200" s="17" t="str">
        <f>IF(Table1[[#This Row],[Department]]="","",IF('Calculator - Dropdowns'!$D$5="Postgraduate Taught or Undergraduate",$B1200,IF($B1200='Calculator - Dropdowns'!$D$5,$B1200,"")))</f>
        <v>Undergraduate</v>
      </c>
      <c r="J1200" s="17" t="str">
        <f>IF(Table1[[#This Row],[Faculty]]="","",IF('Calculator - Dropdowns'!$D$4="Department",$D1200,IF($D1200='Calculator - Dropdowns'!$D$4,$D1200,"")))</f>
        <v>History</v>
      </c>
      <c r="K1200" s="17" t="str">
        <f>IF('Calculator - Dropdowns'!$D$3="Faculty",$E1200,IF('Calculator - Dropdowns'!$D$3=E1200,E1200,""))</f>
        <v>Faculty of Humanities, Arts and Social Sciences</v>
      </c>
    </row>
    <row r="1201" spans="1:11" x14ac:dyDescent="0.2">
      <c r="A1201" s="11" t="s">
        <v>32093</v>
      </c>
      <c r="B1201" s="11" t="s">
        <v>31936</v>
      </c>
      <c r="C1201" s="11" t="s">
        <v>1430</v>
      </c>
      <c r="D1201" s="11" t="s">
        <v>217</v>
      </c>
      <c r="E1201" s="11" t="s">
        <v>76</v>
      </c>
      <c r="H1201" s="17" t="str">
        <f>IF(Table1[[#This Row],[Undergraduate or Postgraduate]]="","",IF('Calculator - Dropdowns'!$D$6="Programme",$C1201&amp;": "&amp;A1201,IF($C1201&amp;": "&amp;A1201='Calculator - Dropdowns'!$D$6,$C1201&amp;": "&amp;A1201,"")))</f>
        <v>BA History and Ancient History with Study Abroad: UFA4HPSCTH08</v>
      </c>
      <c r="I1201" s="17" t="str">
        <f>IF(Table1[[#This Row],[Department]]="","",IF('Calculator - Dropdowns'!$D$5="Postgraduate Taught or Undergraduate",$B1201,IF($B1201='Calculator - Dropdowns'!$D$5,$B1201,"")))</f>
        <v>Undergraduate</v>
      </c>
      <c r="J1201" s="17" t="str">
        <f>IF(Table1[[#This Row],[Faculty]]="","",IF('Calculator - Dropdowns'!$D$4="Department",$D1201,IF($D1201='Calculator - Dropdowns'!$D$4,$D1201,"")))</f>
        <v>History</v>
      </c>
      <c r="K1201" s="17" t="str">
        <f>IF('Calculator - Dropdowns'!$D$3="Faculty",$E1201,IF('Calculator - Dropdowns'!$D$3=E1201,E1201,""))</f>
        <v>Faculty of Humanities, Arts and Social Sciences</v>
      </c>
    </row>
    <row r="1202" spans="1:11" ht="25.5" x14ac:dyDescent="0.2">
      <c r="A1202" s="11" t="s">
        <v>32095</v>
      </c>
      <c r="B1202" s="11" t="s">
        <v>31936</v>
      </c>
      <c r="C1202" s="11" t="s">
        <v>1403</v>
      </c>
      <c r="D1202" s="11" t="s">
        <v>217</v>
      </c>
      <c r="E1202" s="11" t="s">
        <v>76</v>
      </c>
      <c r="H1202" s="17" t="str">
        <f>IF(Table1[[#This Row],[Undergraduate or Postgraduate]]="","",IF('Calculator - Dropdowns'!$D$6="Programme",$C1202&amp;": "&amp;A1202,IF($C1202&amp;": "&amp;A1202='Calculator - Dropdowns'!$D$6,$C1202&amp;": "&amp;A1202,"")))</f>
        <v>BA History and Ancient History with Employment Experience: UFA4HPSCTH09</v>
      </c>
      <c r="I1202" s="17" t="str">
        <f>IF(Table1[[#This Row],[Department]]="","",IF('Calculator - Dropdowns'!$D$5="Postgraduate Taught or Undergraduate",$B1202,IF($B1202='Calculator - Dropdowns'!$D$5,$B1202,"")))</f>
        <v>Undergraduate</v>
      </c>
      <c r="J1202" s="17" t="str">
        <f>IF(Table1[[#This Row],[Faculty]]="","",IF('Calculator - Dropdowns'!$D$4="Department",$D1202,IF($D1202='Calculator - Dropdowns'!$D$4,$D1202,"")))</f>
        <v>History</v>
      </c>
      <c r="K1202" s="17" t="str">
        <f>IF('Calculator - Dropdowns'!$D$3="Faculty",$E1202,IF('Calculator - Dropdowns'!$D$3=E1202,E1202,""))</f>
        <v>Faculty of Humanities, Arts and Social Sciences</v>
      </c>
    </row>
    <row r="1203" spans="1:11" ht="25.5" x14ac:dyDescent="0.2">
      <c r="A1203" s="11" t="s">
        <v>32094</v>
      </c>
      <c r="B1203" s="11" t="s">
        <v>31936</v>
      </c>
      <c r="C1203" s="11" t="s">
        <v>1405</v>
      </c>
      <c r="D1203" s="11" t="s">
        <v>217</v>
      </c>
      <c r="E1203" s="11" t="s">
        <v>76</v>
      </c>
      <c r="H1203" s="17" t="str">
        <f>IF(Table1[[#This Row],[Undergraduate or Postgraduate]]="","",IF('Calculator - Dropdowns'!$D$6="Programme",$C1203&amp;": "&amp;A1203,IF($C1203&amp;": "&amp;A1203='Calculator - Dropdowns'!$D$6,$C1203&amp;": "&amp;A1203,"")))</f>
        <v>BA History and Ancient History with Employment Experience Abroad: UFA4HPSCTH10</v>
      </c>
      <c r="I1203" s="17" t="str">
        <f>IF(Table1[[#This Row],[Department]]="","",IF('Calculator - Dropdowns'!$D$5="Postgraduate Taught or Undergraduate",$B1203,IF($B1203='Calculator - Dropdowns'!$D$5,$B1203,"")))</f>
        <v>Undergraduate</v>
      </c>
      <c r="J1203" s="17" t="str">
        <f>IF(Table1[[#This Row],[Faculty]]="","",IF('Calculator - Dropdowns'!$D$4="Department",$D1203,IF($D1203='Calculator - Dropdowns'!$D$4,$D1203,"")))</f>
        <v>History</v>
      </c>
      <c r="K1203" s="17" t="str">
        <f>IF('Calculator - Dropdowns'!$D$3="Faculty",$E1203,IF('Calculator - Dropdowns'!$D$3=E1203,E1203,""))</f>
        <v>Faculty of Humanities, Arts and Social Sciences</v>
      </c>
    </row>
    <row r="1204" spans="1:11" x14ac:dyDescent="0.2">
      <c r="A1204" s="11" t="s">
        <v>1417</v>
      </c>
      <c r="B1204" s="11" t="s">
        <v>31936</v>
      </c>
      <c r="C1204" s="11" t="s">
        <v>1418</v>
      </c>
      <c r="D1204" s="11" t="s">
        <v>217</v>
      </c>
      <c r="E1204" s="11" t="s">
        <v>76</v>
      </c>
      <c r="H1204" s="17" t="str">
        <f>IF(Table1[[#This Row],[Undergraduate or Postgraduate]]="","",IF('Calculator - Dropdowns'!$D$6="Programme",$C1204&amp;": "&amp;A1204,IF($C1204&amp;": "&amp;A1204='Calculator - Dropdowns'!$D$6,$C1204&amp;": "&amp;A1204,"")))</f>
        <v>BA History and Archaeology with Study Abroad: UFA4HPSGOA03</v>
      </c>
      <c r="I1204" s="17" t="str">
        <f>IF(Table1[[#This Row],[Department]]="","",IF('Calculator - Dropdowns'!$D$5="Postgraduate Taught or Undergraduate",$B1204,IF($B1204='Calculator - Dropdowns'!$D$5,$B1204,"")))</f>
        <v>Undergraduate</v>
      </c>
      <c r="J1204" s="17" t="str">
        <f>IF(Table1[[#This Row],[Faculty]]="","",IF('Calculator - Dropdowns'!$D$4="Department",$D1204,IF($D1204='Calculator - Dropdowns'!$D$4,$D1204,"")))</f>
        <v>History</v>
      </c>
      <c r="K1204" s="17" t="str">
        <f>IF('Calculator - Dropdowns'!$D$3="Faculty",$E1204,IF('Calculator - Dropdowns'!$D$3=E1204,E1204,""))</f>
        <v>Faculty of Humanities, Arts and Social Sciences</v>
      </c>
    </row>
    <row r="1205" spans="1:11" x14ac:dyDescent="0.2">
      <c r="A1205" s="11" t="s">
        <v>1429</v>
      </c>
      <c r="B1205" s="11" t="s">
        <v>31936</v>
      </c>
      <c r="C1205" s="11" t="s">
        <v>1430</v>
      </c>
      <c r="D1205" s="11" t="s">
        <v>217</v>
      </c>
      <c r="E1205" s="11" t="s">
        <v>76</v>
      </c>
      <c r="H1205" s="17" t="str">
        <f>IF(Table1[[#This Row],[Undergraduate or Postgraduate]]="","",IF('Calculator - Dropdowns'!$D$6="Programme",$C1205&amp;": "&amp;A1205,IF($C1205&amp;": "&amp;A1205='Calculator - Dropdowns'!$D$6,$C1205&amp;": "&amp;A1205,"")))</f>
        <v>BA History and Ancient History with Study Abroad: UFA4HPSHPS26</v>
      </c>
      <c r="I1205" s="17" t="str">
        <f>IF(Table1[[#This Row],[Department]]="","",IF('Calculator - Dropdowns'!$D$5="Postgraduate Taught or Undergraduate",$B1205,IF($B1205='Calculator - Dropdowns'!$D$5,$B1205,"")))</f>
        <v>Undergraduate</v>
      </c>
      <c r="J1205" s="17" t="str">
        <f>IF(Table1[[#This Row],[Faculty]]="","",IF('Calculator - Dropdowns'!$D$4="Department",$D1205,IF($D1205='Calculator - Dropdowns'!$D$4,$D1205,"")))</f>
        <v>History</v>
      </c>
      <c r="K1205" s="17" t="str">
        <f>IF('Calculator - Dropdowns'!$D$3="Faculty",$E1205,IF('Calculator - Dropdowns'!$D$3=E1205,E1205,""))</f>
        <v>Faculty of Humanities, Arts and Social Sciences</v>
      </c>
    </row>
    <row r="1206" spans="1:11" x14ac:dyDescent="0.2">
      <c r="A1206" s="11" t="s">
        <v>1431</v>
      </c>
      <c r="B1206" s="11" t="s">
        <v>31936</v>
      </c>
      <c r="C1206" s="11" t="s">
        <v>1432</v>
      </c>
      <c r="D1206" s="11" t="s">
        <v>217</v>
      </c>
      <c r="E1206" s="11" t="s">
        <v>76</v>
      </c>
      <c r="H1206" s="17" t="str">
        <f>IF(Table1[[#This Row],[Undergraduate or Postgraduate]]="","",IF('Calculator - Dropdowns'!$D$6="Programme",$C1206&amp;": "&amp;A1206,IF($C1206&amp;": "&amp;A1206='Calculator - Dropdowns'!$D$6,$C1206&amp;": "&amp;A1206,"")))</f>
        <v>BA History and International Relations with Study Abroad: UFA4HPSHPS27</v>
      </c>
      <c r="I1206" s="17" t="str">
        <f>IF(Table1[[#This Row],[Department]]="","",IF('Calculator - Dropdowns'!$D$5="Postgraduate Taught or Undergraduate",$B1206,IF($B1206='Calculator - Dropdowns'!$D$5,$B1206,"")))</f>
        <v>Undergraduate</v>
      </c>
      <c r="J1206" s="17" t="str">
        <f>IF(Table1[[#This Row],[Faculty]]="","",IF('Calculator - Dropdowns'!$D$4="Department",$D1206,IF($D1206='Calculator - Dropdowns'!$D$4,$D1206,"")))</f>
        <v>History</v>
      </c>
      <c r="K1206" s="17" t="str">
        <f>IF('Calculator - Dropdowns'!$D$3="Faculty",$E1206,IF('Calculator - Dropdowns'!$D$3=E1206,E1206,""))</f>
        <v>Faculty of Humanities, Arts and Social Sciences</v>
      </c>
    </row>
    <row r="1207" spans="1:11" x14ac:dyDescent="0.2">
      <c r="A1207" s="11" t="s">
        <v>1435</v>
      </c>
      <c r="B1207" s="11" t="s">
        <v>31936</v>
      </c>
      <c r="C1207" s="11" t="s">
        <v>1436</v>
      </c>
      <c r="D1207" s="11" t="s">
        <v>217</v>
      </c>
      <c r="E1207" s="11" t="s">
        <v>76</v>
      </c>
      <c r="H1207" s="17" t="str">
        <f>IF(Table1[[#This Row],[Undergraduate or Postgraduate]]="","",IF('Calculator - Dropdowns'!$D$6="Programme",$C1207&amp;": "&amp;A1207,IF($C1207&amp;": "&amp;A1207='Calculator - Dropdowns'!$D$6,$C1207&amp;": "&amp;A1207,"")))</f>
        <v>BA History with Study Abroad: UFA4HPSHPS31</v>
      </c>
      <c r="I1207" s="17" t="str">
        <f>IF(Table1[[#This Row],[Department]]="","",IF('Calculator - Dropdowns'!$D$5="Postgraduate Taught or Undergraduate",$B1207,IF($B1207='Calculator - Dropdowns'!$D$5,$B1207,"")))</f>
        <v>Undergraduate</v>
      </c>
      <c r="J1207" s="17" t="str">
        <f>IF(Table1[[#This Row],[Faculty]]="","",IF('Calculator - Dropdowns'!$D$4="Department",$D1207,IF($D1207='Calculator - Dropdowns'!$D$4,$D1207,"")))</f>
        <v>History</v>
      </c>
      <c r="K1207" s="17" t="str">
        <f>IF('Calculator - Dropdowns'!$D$3="Faculty",$E1207,IF('Calculator - Dropdowns'!$D$3=E1207,E1207,""))</f>
        <v>Faculty of Humanities, Arts and Social Sciences</v>
      </c>
    </row>
    <row r="1208" spans="1:11" x14ac:dyDescent="0.2">
      <c r="A1208" s="11" t="s">
        <v>1458</v>
      </c>
      <c r="B1208" s="11" t="s">
        <v>31936</v>
      </c>
      <c r="C1208" s="11" t="s">
        <v>1459</v>
      </c>
      <c r="D1208" s="11" t="s">
        <v>217</v>
      </c>
      <c r="E1208" s="11" t="s">
        <v>76</v>
      </c>
      <c r="H1208" s="17" t="str">
        <f>IF(Table1[[#This Row],[Undergraduate or Postgraduate]]="","",IF('Calculator - Dropdowns'!$D$6="Programme",$C1208&amp;": "&amp;A1208,IF($C1208&amp;": "&amp;A1208='Calculator - Dropdowns'!$D$6,$C1208&amp;": "&amp;A1208,"")))</f>
        <v>BA History with Employment Experience: UFA4HPSHPS46</v>
      </c>
      <c r="I1208" s="17" t="str">
        <f>IF(Table1[[#This Row],[Department]]="","",IF('Calculator - Dropdowns'!$D$5="Postgraduate Taught or Undergraduate",$B1208,IF($B1208='Calculator - Dropdowns'!$D$5,$B1208,"")))</f>
        <v>Undergraduate</v>
      </c>
      <c r="J1208" s="17" t="str">
        <f>IF(Table1[[#This Row],[Faculty]]="","",IF('Calculator - Dropdowns'!$D$4="Department",$D1208,IF($D1208='Calculator - Dropdowns'!$D$4,$D1208,"")))</f>
        <v>History</v>
      </c>
      <c r="K1208" s="17" t="str">
        <f>IF('Calculator - Dropdowns'!$D$3="Faculty",$E1208,IF('Calculator - Dropdowns'!$D$3=E1208,E1208,""))</f>
        <v>Faculty of Humanities, Arts and Social Sciences</v>
      </c>
    </row>
    <row r="1209" spans="1:11" x14ac:dyDescent="0.2">
      <c r="A1209" s="11" t="s">
        <v>1460</v>
      </c>
      <c r="B1209" s="11" t="s">
        <v>31936</v>
      </c>
      <c r="C1209" s="11" t="s">
        <v>1461</v>
      </c>
      <c r="D1209" s="11" t="s">
        <v>217</v>
      </c>
      <c r="E1209" s="11" t="s">
        <v>76</v>
      </c>
      <c r="H1209" s="17" t="str">
        <f>IF(Table1[[#This Row],[Undergraduate or Postgraduate]]="","",IF('Calculator - Dropdowns'!$D$6="Programme",$C1209&amp;": "&amp;A1209,IF($C1209&amp;": "&amp;A1209='Calculator - Dropdowns'!$D$6,$C1209&amp;": "&amp;A1209,"")))</f>
        <v>BA History with Employment Experience Abroad: UFA4HPSHPS47</v>
      </c>
      <c r="I1209" s="17" t="str">
        <f>IF(Table1[[#This Row],[Department]]="","",IF('Calculator - Dropdowns'!$D$5="Postgraduate Taught or Undergraduate",$B1209,IF($B1209='Calculator - Dropdowns'!$D$5,$B1209,"")))</f>
        <v>Undergraduate</v>
      </c>
      <c r="J1209" s="17" t="str">
        <f>IF(Table1[[#This Row],[Faculty]]="","",IF('Calculator - Dropdowns'!$D$4="Department",$D1209,IF($D1209='Calculator - Dropdowns'!$D$4,$D1209,"")))</f>
        <v>History</v>
      </c>
      <c r="K1209" s="17" t="str">
        <f>IF('Calculator - Dropdowns'!$D$3="Faculty",$E1209,IF('Calculator - Dropdowns'!$D$3=E1209,E1209,""))</f>
        <v>Faculty of Humanities, Arts and Social Sciences</v>
      </c>
    </row>
    <row r="1210" spans="1:11" ht="25.5" x14ac:dyDescent="0.2">
      <c r="A1210" s="11" t="s">
        <v>1462</v>
      </c>
      <c r="B1210" s="11" t="s">
        <v>31936</v>
      </c>
      <c r="C1210" s="11" t="s">
        <v>1463</v>
      </c>
      <c r="D1210" s="11" t="s">
        <v>217</v>
      </c>
      <c r="E1210" s="11" t="s">
        <v>76</v>
      </c>
      <c r="H1210" s="17" t="str">
        <f>IF(Table1[[#This Row],[Undergraduate or Postgraduate]]="","",IF('Calculator - Dropdowns'!$D$6="Programme",$C1210&amp;": "&amp;A1210,IF($C1210&amp;": "&amp;A1210='Calculator - Dropdowns'!$D$6,$C1210&amp;": "&amp;A1210,"")))</f>
        <v>BA History and International Relations with Employment Experience: UFA4HPSHPS48</v>
      </c>
      <c r="I1210" s="17" t="str">
        <f>IF(Table1[[#This Row],[Department]]="","",IF('Calculator - Dropdowns'!$D$5="Postgraduate Taught or Undergraduate",$B1210,IF($B1210='Calculator - Dropdowns'!$D$5,$B1210,"")))</f>
        <v>Undergraduate</v>
      </c>
      <c r="J1210" s="17" t="str">
        <f>IF(Table1[[#This Row],[Faculty]]="","",IF('Calculator - Dropdowns'!$D$4="Department",$D1210,IF($D1210='Calculator - Dropdowns'!$D$4,$D1210,"")))</f>
        <v>History</v>
      </c>
      <c r="K1210" s="17" t="str">
        <f>IF('Calculator - Dropdowns'!$D$3="Faculty",$E1210,IF('Calculator - Dropdowns'!$D$3=E1210,E1210,""))</f>
        <v>Faculty of Humanities, Arts and Social Sciences</v>
      </c>
    </row>
    <row r="1211" spans="1:11" x14ac:dyDescent="0.2">
      <c r="A1211" s="11" t="s">
        <v>1464</v>
      </c>
      <c r="B1211" s="11" t="s">
        <v>31936</v>
      </c>
      <c r="C1211" s="11" t="s">
        <v>1465</v>
      </c>
      <c r="D1211" s="11" t="s">
        <v>217</v>
      </c>
      <c r="E1211" s="11" t="s">
        <v>76</v>
      </c>
      <c r="H1211" s="17" t="str">
        <f>IF(Table1[[#This Row],[Undergraduate or Postgraduate]]="","",IF('Calculator - Dropdowns'!$D$6="Programme",$C1211&amp;": "&amp;A1211,IF($C1211&amp;": "&amp;A1211='Calculator - Dropdowns'!$D$6,$C1211&amp;": "&amp;A1211,"")))</f>
        <v>BA History and Archaeology with Employment Experience: UFA4HPSHPS50</v>
      </c>
      <c r="I1211" s="17" t="str">
        <f>IF(Table1[[#This Row],[Department]]="","",IF('Calculator - Dropdowns'!$D$5="Postgraduate Taught or Undergraduate",$B1211,IF($B1211='Calculator - Dropdowns'!$D$5,$B1211,"")))</f>
        <v>Undergraduate</v>
      </c>
      <c r="J1211" s="17" t="str">
        <f>IF(Table1[[#This Row],[Faculty]]="","",IF('Calculator - Dropdowns'!$D$4="Department",$D1211,IF($D1211='Calculator - Dropdowns'!$D$4,$D1211,"")))</f>
        <v>History</v>
      </c>
      <c r="K1211" s="17" t="str">
        <f>IF('Calculator - Dropdowns'!$D$3="Faculty",$E1211,IF('Calculator - Dropdowns'!$D$3=E1211,E1211,""))</f>
        <v>Faculty of Humanities, Arts and Social Sciences</v>
      </c>
    </row>
    <row r="1212" spans="1:11" ht="25.5" x14ac:dyDescent="0.2">
      <c r="A1212" s="11" t="s">
        <v>1466</v>
      </c>
      <c r="B1212" s="11" t="s">
        <v>31936</v>
      </c>
      <c r="C1212" s="11" t="s">
        <v>1467</v>
      </c>
      <c r="D1212" s="11" t="s">
        <v>217</v>
      </c>
      <c r="E1212" s="11" t="s">
        <v>76</v>
      </c>
      <c r="H1212" s="17" t="str">
        <f>IF(Table1[[#This Row],[Undergraduate or Postgraduate]]="","",IF('Calculator - Dropdowns'!$D$6="Programme",$C1212&amp;": "&amp;A1212,IF($C1212&amp;": "&amp;A1212='Calculator - Dropdowns'!$D$6,$C1212&amp;": "&amp;A1212,"")))</f>
        <v>BA History and Archaeology with Employment Experience Abroad: UFA4HPSHPS51</v>
      </c>
      <c r="I1212" s="17" t="str">
        <f>IF(Table1[[#This Row],[Department]]="","",IF('Calculator - Dropdowns'!$D$5="Postgraduate Taught or Undergraduate",$B1212,IF($B1212='Calculator - Dropdowns'!$D$5,$B1212,"")))</f>
        <v>Undergraduate</v>
      </c>
      <c r="J1212" s="17" t="str">
        <f>IF(Table1[[#This Row],[Faculty]]="","",IF('Calculator - Dropdowns'!$D$4="Department",$D1212,IF($D1212='Calculator - Dropdowns'!$D$4,$D1212,"")))</f>
        <v>History</v>
      </c>
      <c r="K1212" s="17" t="str">
        <f>IF('Calculator - Dropdowns'!$D$3="Faculty",$E1212,IF('Calculator - Dropdowns'!$D$3=E1212,E1212,""))</f>
        <v>Faculty of Humanities, Arts and Social Sciences</v>
      </c>
    </row>
    <row r="1213" spans="1:11" x14ac:dyDescent="0.2">
      <c r="A1213" s="11" t="s">
        <v>32082</v>
      </c>
      <c r="B1213" s="11" t="s">
        <v>31936</v>
      </c>
      <c r="C1213" s="11" t="s">
        <v>1436</v>
      </c>
      <c r="D1213" s="11" t="s">
        <v>217</v>
      </c>
      <c r="E1213" s="11" t="s">
        <v>76</v>
      </c>
      <c r="H1213" s="17" t="str">
        <f>IF(Table1[[#This Row],[Undergraduate or Postgraduate]]="","",IF('Calculator - Dropdowns'!$D$6="Programme",$C1213&amp;": "&amp;A1213,IF($C1213&amp;": "&amp;A1213='Calculator - Dropdowns'!$D$6,$C1213&amp;": "&amp;A1213,"")))</f>
        <v>BA History with Study Abroad: UFA4HPSHPS78</v>
      </c>
      <c r="I1213" s="17" t="str">
        <f>IF(Table1[[#This Row],[Department]]="","",IF('Calculator - Dropdowns'!$D$5="Postgraduate Taught or Undergraduate",$B1213,IF($B1213='Calculator - Dropdowns'!$D$5,$B1213,"")))</f>
        <v>Undergraduate</v>
      </c>
      <c r="J1213" s="17" t="str">
        <f>IF(Table1[[#This Row],[Faculty]]="","",IF('Calculator - Dropdowns'!$D$4="Department",$D1213,IF($D1213='Calculator - Dropdowns'!$D$4,$D1213,"")))</f>
        <v>History</v>
      </c>
      <c r="K1213" s="17" t="str">
        <f>IF('Calculator - Dropdowns'!$D$3="Faculty",$E1213,IF('Calculator - Dropdowns'!$D$3=E1213,E1213,""))</f>
        <v>Faculty of Humanities, Arts and Social Sciences</v>
      </c>
    </row>
    <row r="1214" spans="1:11" x14ac:dyDescent="0.2">
      <c r="A1214" s="11" t="s">
        <v>32084</v>
      </c>
      <c r="B1214" s="11" t="s">
        <v>31936</v>
      </c>
      <c r="C1214" s="11" t="s">
        <v>1459</v>
      </c>
      <c r="D1214" s="11" t="s">
        <v>217</v>
      </c>
      <c r="E1214" s="11" t="s">
        <v>76</v>
      </c>
      <c r="H1214" s="17" t="str">
        <f>IF(Table1[[#This Row],[Undergraduate or Postgraduate]]="","",IF('Calculator - Dropdowns'!$D$6="Programme",$C1214&amp;": "&amp;A1214,IF($C1214&amp;": "&amp;A1214='Calculator - Dropdowns'!$D$6,$C1214&amp;": "&amp;A1214,"")))</f>
        <v>BA History with Employment Experience: UFA4HPSHPS79</v>
      </c>
      <c r="I1214" s="17" t="str">
        <f>IF(Table1[[#This Row],[Department]]="","",IF('Calculator - Dropdowns'!$D$5="Postgraduate Taught or Undergraduate",$B1214,IF($B1214='Calculator - Dropdowns'!$D$5,$B1214,"")))</f>
        <v>Undergraduate</v>
      </c>
      <c r="J1214" s="17" t="str">
        <f>IF(Table1[[#This Row],[Faculty]]="","",IF('Calculator - Dropdowns'!$D$4="Department",$D1214,IF($D1214='Calculator - Dropdowns'!$D$4,$D1214,"")))</f>
        <v>History</v>
      </c>
      <c r="K1214" s="17" t="str">
        <f>IF('Calculator - Dropdowns'!$D$3="Faculty",$E1214,IF('Calculator - Dropdowns'!$D$3=E1214,E1214,""))</f>
        <v>Faculty of Humanities, Arts and Social Sciences</v>
      </c>
    </row>
    <row r="1215" spans="1:11" x14ac:dyDescent="0.2">
      <c r="A1215" s="11" t="s">
        <v>32083</v>
      </c>
      <c r="B1215" s="11" t="s">
        <v>31936</v>
      </c>
      <c r="C1215" s="11" t="s">
        <v>1461</v>
      </c>
      <c r="D1215" s="11" t="s">
        <v>217</v>
      </c>
      <c r="E1215" s="11" t="s">
        <v>76</v>
      </c>
      <c r="H1215" s="17" t="str">
        <f>IF(Table1[[#This Row],[Undergraduate or Postgraduate]]="","",IF('Calculator - Dropdowns'!$D$6="Programme",$C1215&amp;": "&amp;A1215,IF($C1215&amp;": "&amp;A1215='Calculator - Dropdowns'!$D$6,$C1215&amp;": "&amp;A1215,"")))</f>
        <v>BA History with Employment Experience Abroad: UFA4HPSHPS80</v>
      </c>
      <c r="I1215" s="17" t="str">
        <f>IF(Table1[[#This Row],[Department]]="","",IF('Calculator - Dropdowns'!$D$5="Postgraduate Taught or Undergraduate",$B1215,IF($B1215='Calculator - Dropdowns'!$D$5,$B1215,"")))</f>
        <v>Undergraduate</v>
      </c>
      <c r="J1215" s="17" t="str">
        <f>IF(Table1[[#This Row],[Faculty]]="","",IF('Calculator - Dropdowns'!$D$4="Department",$D1215,IF($D1215='Calculator - Dropdowns'!$D$4,$D1215,"")))</f>
        <v>History</v>
      </c>
      <c r="K1215" s="17" t="str">
        <f>IF('Calculator - Dropdowns'!$D$3="Faculty",$E1215,IF('Calculator - Dropdowns'!$D$3=E1215,E1215,""))</f>
        <v>Faculty of Humanities, Arts and Social Sciences</v>
      </c>
    </row>
    <row r="1216" spans="1:11" x14ac:dyDescent="0.2">
      <c r="A1216" s="11" t="s">
        <v>32089</v>
      </c>
      <c r="B1216" s="11" t="s">
        <v>31936</v>
      </c>
      <c r="C1216" s="11" t="s">
        <v>1418</v>
      </c>
      <c r="D1216" s="11" t="s">
        <v>217</v>
      </c>
      <c r="E1216" s="11" t="s">
        <v>76</v>
      </c>
      <c r="H1216" s="17" t="str">
        <f>IF(Table1[[#This Row],[Undergraduate or Postgraduate]]="","",IF('Calculator - Dropdowns'!$D$6="Programme",$C1216&amp;": "&amp;A1216,IF($C1216&amp;": "&amp;A1216='Calculator - Dropdowns'!$D$6,$C1216&amp;": "&amp;A1216,"")))</f>
        <v>BA History and Archaeology with Study Abroad: UFA4HPSHPS81</v>
      </c>
      <c r="I1216" s="17" t="str">
        <f>IF(Table1[[#This Row],[Department]]="","",IF('Calculator - Dropdowns'!$D$5="Postgraduate Taught or Undergraduate",$B1216,IF($B1216='Calculator - Dropdowns'!$D$5,$B1216,"")))</f>
        <v>Undergraduate</v>
      </c>
      <c r="J1216" s="17" t="str">
        <f>IF(Table1[[#This Row],[Faculty]]="","",IF('Calculator - Dropdowns'!$D$4="Department",$D1216,IF($D1216='Calculator - Dropdowns'!$D$4,$D1216,"")))</f>
        <v>History</v>
      </c>
      <c r="K1216" s="17" t="str">
        <f>IF('Calculator - Dropdowns'!$D$3="Faculty",$E1216,IF('Calculator - Dropdowns'!$D$3=E1216,E1216,""))</f>
        <v>Faculty of Humanities, Arts and Social Sciences</v>
      </c>
    </row>
    <row r="1217" spans="1:11" x14ac:dyDescent="0.2">
      <c r="A1217" s="11" t="s">
        <v>32091</v>
      </c>
      <c r="B1217" s="11" t="s">
        <v>31936</v>
      </c>
      <c r="C1217" s="11" t="s">
        <v>1465</v>
      </c>
      <c r="D1217" s="11" t="s">
        <v>217</v>
      </c>
      <c r="E1217" s="11" t="s">
        <v>76</v>
      </c>
      <c r="H1217" s="17" t="str">
        <f>IF(Table1[[#This Row],[Undergraduate or Postgraduate]]="","",IF('Calculator - Dropdowns'!$D$6="Programme",$C1217&amp;": "&amp;A1217,IF($C1217&amp;": "&amp;A1217='Calculator - Dropdowns'!$D$6,$C1217&amp;": "&amp;A1217,"")))</f>
        <v>BA History and Archaeology with Employment Experience: UFA4HPSHPS82</v>
      </c>
      <c r="I1217" s="17" t="str">
        <f>IF(Table1[[#This Row],[Department]]="","",IF('Calculator - Dropdowns'!$D$5="Postgraduate Taught or Undergraduate",$B1217,IF($B1217='Calculator - Dropdowns'!$D$5,$B1217,"")))</f>
        <v>Undergraduate</v>
      </c>
      <c r="J1217" s="17" t="str">
        <f>IF(Table1[[#This Row],[Faculty]]="","",IF('Calculator - Dropdowns'!$D$4="Department",$D1217,IF($D1217='Calculator - Dropdowns'!$D$4,$D1217,"")))</f>
        <v>History</v>
      </c>
      <c r="K1217" s="17" t="str">
        <f>IF('Calculator - Dropdowns'!$D$3="Faculty",$E1217,IF('Calculator - Dropdowns'!$D$3=E1217,E1217,""))</f>
        <v>Faculty of Humanities, Arts and Social Sciences</v>
      </c>
    </row>
    <row r="1218" spans="1:11" ht="25.5" x14ac:dyDescent="0.2">
      <c r="A1218" s="11" t="s">
        <v>32090</v>
      </c>
      <c r="B1218" s="11" t="s">
        <v>31936</v>
      </c>
      <c r="C1218" s="11" t="s">
        <v>1467</v>
      </c>
      <c r="D1218" s="11" t="s">
        <v>217</v>
      </c>
      <c r="E1218" s="11" t="s">
        <v>76</v>
      </c>
      <c r="H1218" s="17" t="str">
        <f>IF(Table1[[#This Row],[Undergraduate or Postgraduate]]="","",IF('Calculator - Dropdowns'!$D$6="Programme",$C1218&amp;": "&amp;A1218,IF($C1218&amp;": "&amp;A1218='Calculator - Dropdowns'!$D$6,$C1218&amp;": "&amp;A1218,"")))</f>
        <v>BA History and Archaeology with Employment Experience Abroad: UFA4HPSHPS83</v>
      </c>
      <c r="I1218" s="17" t="str">
        <f>IF(Table1[[#This Row],[Department]]="","",IF('Calculator - Dropdowns'!$D$5="Postgraduate Taught or Undergraduate",$B1218,IF($B1218='Calculator - Dropdowns'!$D$5,$B1218,"")))</f>
        <v>Undergraduate</v>
      </c>
      <c r="J1218" s="17" t="str">
        <f>IF(Table1[[#This Row],[Faculty]]="","",IF('Calculator - Dropdowns'!$D$4="Department",$D1218,IF($D1218='Calculator - Dropdowns'!$D$4,$D1218,"")))</f>
        <v>History</v>
      </c>
      <c r="K1218" s="17" t="str">
        <f>IF('Calculator - Dropdowns'!$D$3="Faculty",$E1218,IF('Calculator - Dropdowns'!$D$3=E1218,E1218,""))</f>
        <v>Faculty of Humanities, Arts and Social Sciences</v>
      </c>
    </row>
    <row r="1219" spans="1:11" x14ac:dyDescent="0.2">
      <c r="A1219" s="11" t="s">
        <v>1557</v>
      </c>
      <c r="B1219" s="11" t="s">
        <v>31936</v>
      </c>
      <c r="C1219" s="11" t="s">
        <v>1558</v>
      </c>
      <c r="D1219" s="11" t="s">
        <v>217</v>
      </c>
      <c r="E1219" s="11" t="s">
        <v>76</v>
      </c>
      <c r="H1219" s="17" t="str">
        <f>IF(Table1[[#This Row],[Undergraduate or Postgraduate]]="","",IF('Calculator - Dropdowns'!$D$6="Programme",$C1219&amp;": "&amp;A1219,IF($C1219&amp;": "&amp;A1219='Calculator - Dropdowns'!$D$6,$C1219&amp;": "&amp;A1219,"")))</f>
        <v>BA History and Modern Languages: UFA4HPSSML33</v>
      </c>
      <c r="I1219" s="17" t="str">
        <f>IF(Table1[[#This Row],[Department]]="","",IF('Calculator - Dropdowns'!$D$5="Postgraduate Taught or Undergraduate",$B1219,IF($B1219='Calculator - Dropdowns'!$D$5,$B1219,"")))</f>
        <v>Undergraduate</v>
      </c>
      <c r="J1219" s="17" t="str">
        <f>IF(Table1[[#This Row],[Faculty]]="","",IF('Calculator - Dropdowns'!$D$4="Department",$D1219,IF($D1219='Calculator - Dropdowns'!$D$4,$D1219,"")))</f>
        <v>History</v>
      </c>
      <c r="K1219" s="17" t="str">
        <f>IF('Calculator - Dropdowns'!$D$3="Faculty",$E1219,IF('Calculator - Dropdowns'!$D$3=E1219,E1219,""))</f>
        <v>Faculty of Humanities, Arts and Social Sciences</v>
      </c>
    </row>
    <row r="1220" spans="1:11" x14ac:dyDescent="0.2">
      <c r="A1220" s="11" t="s">
        <v>32086</v>
      </c>
      <c r="B1220" s="11" t="s">
        <v>31936</v>
      </c>
      <c r="C1220" s="11" t="s">
        <v>1558</v>
      </c>
      <c r="D1220" s="11" t="s">
        <v>217</v>
      </c>
      <c r="E1220" s="11" t="s">
        <v>76</v>
      </c>
      <c r="H1220" s="17" t="str">
        <f>IF(Table1[[#This Row],[Undergraduate or Postgraduate]]="","",IF('Calculator - Dropdowns'!$D$6="Programme",$C1220&amp;": "&amp;A1220,IF($C1220&amp;": "&amp;A1220='Calculator - Dropdowns'!$D$6,$C1220&amp;": "&amp;A1220,"")))</f>
        <v>BA History and Modern Languages: UFA4HPSSML50</v>
      </c>
      <c r="I1220" s="17" t="str">
        <f>IF(Table1[[#This Row],[Department]]="","",IF('Calculator - Dropdowns'!$D$5="Postgraduate Taught or Undergraduate",$B1220,IF($B1220='Calculator - Dropdowns'!$D$5,$B1220,"")))</f>
        <v>Undergraduate</v>
      </c>
      <c r="J1220" s="17" t="str">
        <f>IF(Table1[[#This Row],[Faculty]]="","",IF('Calculator - Dropdowns'!$D$4="Department",$D1220,IF($D1220='Calculator - Dropdowns'!$D$4,$D1220,"")))</f>
        <v>History</v>
      </c>
      <c r="K1220" s="17" t="str">
        <f>IF('Calculator - Dropdowns'!$D$3="Faculty",$E1220,IF('Calculator - Dropdowns'!$D$3=E1220,E1220,""))</f>
        <v>Faculty of Humanities, Arts and Social Sciences</v>
      </c>
    </row>
    <row r="1221" spans="1:11" x14ac:dyDescent="0.2">
      <c r="A1221" s="11" t="s">
        <v>1455</v>
      </c>
      <c r="B1221" s="11" t="s">
        <v>31936</v>
      </c>
      <c r="C1221" s="11" t="s">
        <v>1456</v>
      </c>
      <c r="D1221" s="11" t="s">
        <v>939</v>
      </c>
      <c r="E1221" s="11" t="s">
        <v>76</v>
      </c>
      <c r="H1221" s="17" t="str">
        <f>IF(Table1[[#This Row],[Undergraduate or Postgraduate]]="","",IF('Calculator - Dropdowns'!$D$6="Programme",$C1221&amp;": "&amp;A1221,IF($C1221&amp;": "&amp;A1221='Calculator - Dropdowns'!$D$6,$C1221&amp;": "&amp;A1221,"")))</f>
        <v>BA Liberal Arts with Study Abroad: UFA4HPSHPS42</v>
      </c>
      <c r="I1221" s="17" t="str">
        <f>IF(Table1[[#This Row],[Department]]="","",IF('Calculator - Dropdowns'!$D$5="Postgraduate Taught or Undergraduate",$B1221,IF($B1221='Calculator - Dropdowns'!$D$5,$B1221,"")))</f>
        <v>Undergraduate</v>
      </c>
      <c r="J1221" s="17" t="str">
        <f>IF(Table1[[#This Row],[Faculty]]="","",IF('Calculator - Dropdowns'!$D$4="Department",$D1221,IF($D1221='Calculator - Dropdowns'!$D$4,$D1221,"")))</f>
        <v>Liberal Arts</v>
      </c>
      <c r="K1221" s="17" t="str">
        <f>IF('Calculator - Dropdowns'!$D$3="Faculty",$E1221,IF('Calculator - Dropdowns'!$D$3=E1221,E1221,""))</f>
        <v>Faculty of Humanities, Arts and Social Sciences</v>
      </c>
    </row>
    <row r="1222" spans="1:11" x14ac:dyDescent="0.2">
      <c r="A1222" s="11" t="s">
        <v>1468</v>
      </c>
      <c r="B1222" s="11" t="s">
        <v>31936</v>
      </c>
      <c r="C1222" s="11" t="s">
        <v>1469</v>
      </c>
      <c r="D1222" s="11" t="s">
        <v>939</v>
      </c>
      <c r="E1222" s="11" t="s">
        <v>76</v>
      </c>
      <c r="H1222" s="17" t="str">
        <f>IF(Table1[[#This Row],[Undergraduate or Postgraduate]]="","",IF('Calculator - Dropdowns'!$D$6="Programme",$C1222&amp;": "&amp;A1222,IF($C1222&amp;": "&amp;A1222='Calculator - Dropdowns'!$D$6,$C1222&amp;": "&amp;A1222,"")))</f>
        <v>BA Liberal Arts with Employment Experience: UFA4HPSHPS52</v>
      </c>
      <c r="I1222" s="17" t="str">
        <f>IF(Table1[[#This Row],[Department]]="","",IF('Calculator - Dropdowns'!$D$5="Postgraduate Taught or Undergraduate",$B1222,IF($B1222='Calculator - Dropdowns'!$D$5,$B1222,"")))</f>
        <v>Undergraduate</v>
      </c>
      <c r="J1222" s="17" t="str">
        <f>IF(Table1[[#This Row],[Faculty]]="","",IF('Calculator - Dropdowns'!$D$4="Department",$D1222,IF($D1222='Calculator - Dropdowns'!$D$4,$D1222,"")))</f>
        <v>Liberal Arts</v>
      </c>
      <c r="K1222" s="17" t="str">
        <f>IF('Calculator - Dropdowns'!$D$3="Faculty",$E1222,IF('Calculator - Dropdowns'!$D$3=E1222,E1222,""))</f>
        <v>Faculty of Humanities, Arts and Social Sciences</v>
      </c>
    </row>
    <row r="1223" spans="1:11" x14ac:dyDescent="0.2">
      <c r="A1223" s="11" t="s">
        <v>1470</v>
      </c>
      <c r="B1223" s="11" t="s">
        <v>31936</v>
      </c>
      <c r="C1223" s="11" t="s">
        <v>1471</v>
      </c>
      <c r="D1223" s="11" t="s">
        <v>939</v>
      </c>
      <c r="E1223" s="11" t="s">
        <v>76</v>
      </c>
      <c r="H1223" s="17" t="str">
        <f>IF(Table1[[#This Row],[Undergraduate or Postgraduate]]="","",IF('Calculator - Dropdowns'!$D$6="Programme",$C1223&amp;": "&amp;A1223,IF($C1223&amp;": "&amp;A1223='Calculator - Dropdowns'!$D$6,$C1223&amp;": "&amp;A1223,"")))</f>
        <v>BA Liberal Arts with Employment Experience Abroad: UFA4HPSHPS53</v>
      </c>
      <c r="I1223" s="17" t="str">
        <f>IF(Table1[[#This Row],[Department]]="","",IF('Calculator - Dropdowns'!$D$5="Postgraduate Taught or Undergraduate",$B1223,IF($B1223='Calculator - Dropdowns'!$D$5,$B1223,"")))</f>
        <v>Undergraduate</v>
      </c>
      <c r="J1223" s="17" t="str">
        <f>IF(Table1[[#This Row],[Faculty]]="","",IF('Calculator - Dropdowns'!$D$4="Department",$D1223,IF($D1223='Calculator - Dropdowns'!$D$4,$D1223,"")))</f>
        <v>Liberal Arts</v>
      </c>
      <c r="K1223" s="17" t="str">
        <f>IF('Calculator - Dropdowns'!$D$3="Faculty",$E1223,IF('Calculator - Dropdowns'!$D$3=E1223,E1223,""))</f>
        <v>Faculty of Humanities, Arts and Social Sciences</v>
      </c>
    </row>
    <row r="1224" spans="1:11" x14ac:dyDescent="0.2">
      <c r="A1224" s="11" t="s">
        <v>32165</v>
      </c>
      <c r="B1224" s="11" t="s">
        <v>31936</v>
      </c>
      <c r="C1224" s="11" t="s">
        <v>32951</v>
      </c>
      <c r="D1224" s="11" t="s">
        <v>75</v>
      </c>
      <c r="E1224" s="11" t="s">
        <v>76</v>
      </c>
      <c r="H1224" s="17" t="str">
        <f>IF(Table1[[#This Row],[Undergraduate or Postgraduate]]="","",IF('Calculator - Dropdowns'!$D$6="Programme",$C1224&amp;": "&amp;A1224,IF($C1224&amp;": "&amp;A1224='Calculator - Dropdowns'!$D$6,$C1224&amp;": "&amp;A1224,"")))</f>
        <v>BA Legal Studies with International Study: UFA4LAWLAW01</v>
      </c>
      <c r="I1224" s="17" t="str">
        <f>IF(Table1[[#This Row],[Department]]="","",IF('Calculator - Dropdowns'!$D$5="Postgraduate Taught or Undergraduate",$B1224,IF($B1224='Calculator - Dropdowns'!$D$5,$B1224,"")))</f>
        <v>Undergraduate</v>
      </c>
      <c r="J1224" s="17" t="str">
        <f>IF(Table1[[#This Row],[Faculty]]="","",IF('Calculator - Dropdowns'!$D$4="Department",$D1224,IF($D1224='Calculator - Dropdowns'!$D$4,$D1224,"")))</f>
        <v>The Law School</v>
      </c>
      <c r="K1224" s="17" t="str">
        <f>IF('Calculator - Dropdowns'!$D$3="Faculty",$E1224,IF('Calculator - Dropdowns'!$D$3=E1224,E1224,""))</f>
        <v>Faculty of Humanities, Arts and Social Sciences</v>
      </c>
    </row>
    <row r="1225" spans="1:11" x14ac:dyDescent="0.2">
      <c r="A1225" s="11" t="s">
        <v>1905</v>
      </c>
      <c r="B1225" s="11" t="s">
        <v>31936</v>
      </c>
      <c r="C1225" s="11" t="s">
        <v>1906</v>
      </c>
      <c r="D1225" s="11" t="s">
        <v>75</v>
      </c>
      <c r="E1225" s="11" t="s">
        <v>76</v>
      </c>
      <c r="H1225" s="17" t="str">
        <f>IF(Table1[[#This Row],[Undergraduate or Postgraduate]]="","",IF('Calculator - Dropdowns'!$D$6="Programme",$C1225&amp;": "&amp;A1225,IF($C1225&amp;": "&amp;A1225='Calculator - Dropdowns'!$D$6,$C1225&amp;": "&amp;A1225,"")))</f>
        <v>LLB Law with European Study: UFL4LAWLAW01</v>
      </c>
      <c r="I1225" s="17" t="str">
        <f>IF(Table1[[#This Row],[Department]]="","",IF('Calculator - Dropdowns'!$D$5="Postgraduate Taught or Undergraduate",$B1225,IF($B1225='Calculator - Dropdowns'!$D$5,$B1225,"")))</f>
        <v>Undergraduate</v>
      </c>
      <c r="J1225" s="17" t="str">
        <f>IF(Table1[[#This Row],[Faculty]]="","",IF('Calculator - Dropdowns'!$D$4="Department",$D1225,IF($D1225='Calculator - Dropdowns'!$D$4,$D1225,"")))</f>
        <v>The Law School</v>
      </c>
      <c r="K1225" s="17" t="str">
        <f>IF('Calculator - Dropdowns'!$D$3="Faculty",$E1225,IF('Calculator - Dropdowns'!$D$3=E1225,E1225,""))</f>
        <v>Faculty of Humanities, Arts and Social Sciences</v>
      </c>
    </row>
    <row r="1226" spans="1:11" x14ac:dyDescent="0.2">
      <c r="A1226" s="11" t="s">
        <v>1907</v>
      </c>
      <c r="B1226" s="11" t="s">
        <v>31936</v>
      </c>
      <c r="C1226" s="11" t="s">
        <v>1908</v>
      </c>
      <c r="D1226" s="11" t="s">
        <v>75</v>
      </c>
      <c r="E1226" s="11" t="s">
        <v>76</v>
      </c>
      <c r="H1226" s="17" t="str">
        <f>IF(Table1[[#This Row],[Undergraduate or Postgraduate]]="","",IF('Calculator - Dropdowns'!$D$6="Programme",$C1226&amp;": "&amp;A1226,IF($C1226&amp;": "&amp;A1226='Calculator - Dropdowns'!$D$6,$C1226&amp;": "&amp;A1226,"")))</f>
        <v>LLB Law with International Study: UFL4LAWLAW03</v>
      </c>
      <c r="I1226" s="17" t="str">
        <f>IF(Table1[[#This Row],[Department]]="","",IF('Calculator - Dropdowns'!$D$5="Postgraduate Taught or Undergraduate",$B1226,IF($B1226='Calculator - Dropdowns'!$D$5,$B1226,"")))</f>
        <v>Undergraduate</v>
      </c>
      <c r="J1226" s="17" t="str">
        <f>IF(Table1[[#This Row],[Faculty]]="","",IF('Calculator - Dropdowns'!$D$4="Department",$D1226,IF($D1226='Calculator - Dropdowns'!$D$4,$D1226,"")))</f>
        <v>The Law School</v>
      </c>
      <c r="K1226" s="17" t="str">
        <f>IF('Calculator - Dropdowns'!$D$3="Faculty",$E1226,IF('Calculator - Dropdowns'!$D$3=E1226,E1226,""))</f>
        <v>Faculty of Humanities, Arts and Social Sciences</v>
      </c>
    </row>
    <row r="1227" spans="1:11" x14ac:dyDescent="0.2">
      <c r="A1227" s="11" t="s">
        <v>1909</v>
      </c>
      <c r="B1227" s="11" t="s">
        <v>31936</v>
      </c>
      <c r="C1227" s="11" t="s">
        <v>1910</v>
      </c>
      <c r="D1227" s="11" t="s">
        <v>75</v>
      </c>
      <c r="E1227" s="11" t="s">
        <v>76</v>
      </c>
      <c r="H1227" s="17" t="str">
        <f>IF(Table1[[#This Row],[Undergraduate or Postgraduate]]="","",IF('Calculator - Dropdowns'!$D$6="Programme",$C1227&amp;": "&amp;A1227,IF($C1227&amp;": "&amp;A1227='Calculator - Dropdowns'!$D$6,$C1227&amp;": "&amp;A1227,"")))</f>
        <v>LLB Law with Professional Placement: UFL4LAWLAW04</v>
      </c>
      <c r="I1227" s="17" t="str">
        <f>IF(Table1[[#This Row],[Department]]="","",IF('Calculator - Dropdowns'!$D$5="Postgraduate Taught or Undergraduate",$B1227,IF($B1227='Calculator - Dropdowns'!$D$5,$B1227,"")))</f>
        <v>Undergraduate</v>
      </c>
      <c r="J1227" s="17" t="str">
        <f>IF(Table1[[#This Row],[Faculty]]="","",IF('Calculator - Dropdowns'!$D$4="Department",$D1227,IF($D1227='Calculator - Dropdowns'!$D$4,$D1227,"")))</f>
        <v>The Law School</v>
      </c>
      <c r="K1227" s="17" t="str">
        <f>IF('Calculator - Dropdowns'!$D$3="Faculty",$E1227,IF('Calculator - Dropdowns'!$D$3=E1227,E1227,""))</f>
        <v>Faculty of Humanities, Arts and Social Sciences</v>
      </c>
    </row>
    <row r="1228" spans="1:11" x14ac:dyDescent="0.2">
      <c r="A1228" s="11" t="s">
        <v>1911</v>
      </c>
      <c r="B1228" s="11" t="s">
        <v>31936</v>
      </c>
      <c r="C1228" s="11" t="s">
        <v>1912</v>
      </c>
      <c r="D1228" s="11" t="s">
        <v>75</v>
      </c>
      <c r="E1228" s="11" t="s">
        <v>76</v>
      </c>
      <c r="H1228" s="17" t="str">
        <f>IF(Table1[[#This Row],[Undergraduate or Postgraduate]]="","",IF('Calculator - Dropdowns'!$D$6="Programme",$C1228&amp;": "&amp;A1228,IF($C1228&amp;": "&amp;A1228='Calculator - Dropdowns'!$D$6,$C1228&amp;": "&amp;A1228,"")))</f>
        <v>LLB Law with Legal Placement: UFL4LAWLAW07</v>
      </c>
      <c r="I1228" s="17" t="str">
        <f>IF(Table1[[#This Row],[Department]]="","",IF('Calculator - Dropdowns'!$D$5="Postgraduate Taught or Undergraduate",$B1228,IF($B1228='Calculator - Dropdowns'!$D$5,$B1228,"")))</f>
        <v>Undergraduate</v>
      </c>
      <c r="J1228" s="17" t="str">
        <f>IF(Table1[[#This Row],[Faculty]]="","",IF('Calculator - Dropdowns'!$D$4="Department",$D1228,IF($D1228='Calculator - Dropdowns'!$D$4,$D1228,"")))</f>
        <v>The Law School</v>
      </c>
      <c r="K1228" s="17" t="str">
        <f>IF('Calculator - Dropdowns'!$D$3="Faculty",$E1228,IF('Calculator - Dropdowns'!$D$3=E1228,E1228,""))</f>
        <v>Faculty of Humanities, Arts and Social Sciences</v>
      </c>
    </row>
    <row r="1229" spans="1:11" x14ac:dyDescent="0.2">
      <c r="A1229" s="11" t="s">
        <v>1913</v>
      </c>
      <c r="B1229" s="11" t="s">
        <v>31936</v>
      </c>
      <c r="C1229" s="11" t="s">
        <v>1914</v>
      </c>
      <c r="D1229" s="11" t="s">
        <v>75</v>
      </c>
      <c r="E1229" s="11" t="s">
        <v>76</v>
      </c>
      <c r="H1229" s="17" t="str">
        <f>IF(Table1[[#This Row],[Undergraduate or Postgraduate]]="","",IF('Calculator - Dropdowns'!$D$6="Programme",$C1229&amp;": "&amp;A1229,IF($C1229&amp;": "&amp;A1229='Calculator - Dropdowns'!$D$6,$C1229&amp;": "&amp;A1229,"")))</f>
        <v>LLB Law with Professional Legal Placement: UFL4LAWLAW08</v>
      </c>
      <c r="I1229" s="17" t="str">
        <f>IF(Table1[[#This Row],[Department]]="","",IF('Calculator - Dropdowns'!$D$5="Postgraduate Taught or Undergraduate",$B1229,IF($B1229='Calculator - Dropdowns'!$D$5,$B1229,"")))</f>
        <v>Undergraduate</v>
      </c>
      <c r="J1229" s="17" t="str">
        <f>IF(Table1[[#This Row],[Faculty]]="","",IF('Calculator - Dropdowns'!$D$4="Department",$D1229,IF($D1229='Calculator - Dropdowns'!$D$4,$D1229,"")))</f>
        <v>The Law School</v>
      </c>
      <c r="K1229" s="17" t="str">
        <f>IF('Calculator - Dropdowns'!$D$3="Faculty",$E1229,IF('Calculator - Dropdowns'!$D$3=E1229,E1229,""))</f>
        <v>Faculty of Humanities, Arts and Social Sciences</v>
      </c>
    </row>
    <row r="1230" spans="1:11" x14ac:dyDescent="0.2">
      <c r="A1230" s="11" t="s">
        <v>1915</v>
      </c>
      <c r="B1230" s="11" t="s">
        <v>31936</v>
      </c>
      <c r="C1230" s="11" t="s">
        <v>1916</v>
      </c>
      <c r="D1230" s="11" t="s">
        <v>75</v>
      </c>
      <c r="E1230" s="11" t="s">
        <v>76</v>
      </c>
      <c r="H1230" s="17" t="str">
        <f>IF(Table1[[#This Row],[Undergraduate or Postgraduate]]="","",IF('Calculator - Dropdowns'!$D$6="Programme",$C1230&amp;": "&amp;A1230,IF($C1230&amp;": "&amp;A1230='Calculator - Dropdowns'!$D$6,$C1230&amp;": "&amp;A1230,"")))</f>
        <v>LLB Law with Industrial Placement: UFL4LAWLAW09</v>
      </c>
      <c r="I1230" s="17" t="str">
        <f>IF(Table1[[#This Row],[Department]]="","",IF('Calculator - Dropdowns'!$D$5="Postgraduate Taught or Undergraduate",$B1230,IF($B1230='Calculator - Dropdowns'!$D$5,$B1230,"")))</f>
        <v>Undergraduate</v>
      </c>
      <c r="J1230" s="17" t="str">
        <f>IF(Table1[[#This Row],[Faculty]]="","",IF('Calculator - Dropdowns'!$D$4="Department",$D1230,IF($D1230='Calculator - Dropdowns'!$D$4,$D1230,"")))</f>
        <v>The Law School</v>
      </c>
      <c r="K1230" s="17" t="str">
        <f>IF('Calculator - Dropdowns'!$D$3="Faculty",$E1230,IF('Calculator - Dropdowns'!$D$3=E1230,E1230,""))</f>
        <v>Faculty of Humanities, Arts and Social Sciences</v>
      </c>
    </row>
    <row r="1231" spans="1:11" ht="25.5" x14ac:dyDescent="0.2">
      <c r="A1231" s="11" t="s">
        <v>1612</v>
      </c>
      <c r="B1231" s="11" t="s">
        <v>31936</v>
      </c>
      <c r="C1231" s="11" t="s">
        <v>32831</v>
      </c>
      <c r="D1231" s="11" t="s">
        <v>1018</v>
      </c>
      <c r="E1231" s="11" t="s">
        <v>76</v>
      </c>
      <c r="H1231" s="17" t="str">
        <f>IF(Table1[[#This Row],[Undergraduate or Postgraduate]]="","",IF('Calculator - Dropdowns'!$D$6="Programme",$C1231&amp;": "&amp;A1231,IF($C1231&amp;": "&amp;A1231='Calculator - Dropdowns'!$D$6,$C1231&amp;": "&amp;A1231,"")))</f>
        <v>Bachelor of Business and Laws with Industrial Placement - Cornwall: UFE4LAWSBECB</v>
      </c>
      <c r="I1231" s="17" t="str">
        <f>IF(Table1[[#This Row],[Department]]="","",IF('Calculator - Dropdowns'!$D$5="Postgraduate Taught or Undergraduate",$B1231,IF($B1231='Calculator - Dropdowns'!$D$5,$B1231,"")))</f>
        <v>Undergraduate</v>
      </c>
      <c r="J1231" s="17" t="str">
        <f>IF(Table1[[#This Row],[Faculty]]="","",IF('Calculator - Dropdowns'!$D$4="Department",$D1231,IF($D1231='Calculator - Dropdowns'!$D$4,$D1231,"")))</f>
        <v>Law School at Penryn</v>
      </c>
      <c r="K1231" s="17" t="str">
        <f>IF('Calculator - Dropdowns'!$D$3="Faculty",$E1231,IF('Calculator - Dropdowns'!$D$3=E1231,E1231,""))</f>
        <v>Faculty of Humanities, Arts and Social Sciences</v>
      </c>
    </row>
    <row r="1232" spans="1:11" ht="25.5" x14ac:dyDescent="0.2">
      <c r="A1232" s="11" t="s">
        <v>1613</v>
      </c>
      <c r="B1232" s="11" t="s">
        <v>31936</v>
      </c>
      <c r="C1232" s="11" t="s">
        <v>32830</v>
      </c>
      <c r="D1232" s="11" t="s">
        <v>1018</v>
      </c>
      <c r="E1232" s="11" t="s">
        <v>76</v>
      </c>
      <c r="H1232" s="17" t="str">
        <f>IF(Table1[[#This Row],[Undergraduate or Postgraduate]]="","",IF('Calculator - Dropdowns'!$D$6="Programme",$C1232&amp;": "&amp;A1232,IF($C1232&amp;": "&amp;A1232='Calculator - Dropdowns'!$D$6,$C1232&amp;": "&amp;A1232,"")))</f>
        <v>Bachelor of Business and Laws with Professional Placement - Cornwall: UFE4LAWSBECC</v>
      </c>
      <c r="I1232" s="17" t="str">
        <f>IF(Table1[[#This Row],[Department]]="","",IF('Calculator - Dropdowns'!$D$5="Postgraduate Taught or Undergraduate",$B1232,IF($B1232='Calculator - Dropdowns'!$D$5,$B1232,"")))</f>
        <v>Undergraduate</v>
      </c>
      <c r="J1232" s="17" t="str">
        <f>IF(Table1[[#This Row],[Faculty]]="","",IF('Calculator - Dropdowns'!$D$4="Department",$D1232,IF($D1232='Calculator - Dropdowns'!$D$4,$D1232,"")))</f>
        <v>Law School at Penryn</v>
      </c>
      <c r="K1232" s="17" t="str">
        <f>IF('Calculator - Dropdowns'!$D$3="Faculty",$E1232,IF('Calculator - Dropdowns'!$D$3=E1232,E1232,""))</f>
        <v>Faculty of Humanities, Arts and Social Sciences</v>
      </c>
    </row>
    <row r="1233" spans="1:11" ht="25.5" x14ac:dyDescent="0.2">
      <c r="A1233" s="11" t="s">
        <v>1917</v>
      </c>
      <c r="B1233" s="11" t="s">
        <v>31936</v>
      </c>
      <c r="C1233" s="11" t="s">
        <v>32715</v>
      </c>
      <c r="D1233" s="11" t="s">
        <v>1018</v>
      </c>
      <c r="E1233" s="11" t="s">
        <v>76</v>
      </c>
      <c r="H1233" s="17" t="str">
        <f>IF(Table1[[#This Row],[Undergraduate or Postgraduate]]="","",IF('Calculator - Dropdowns'!$D$6="Programme",$C1233&amp;": "&amp;A1233,IF($C1233&amp;": "&amp;A1233='Calculator - Dropdowns'!$D$6,$C1233&amp;": "&amp;A1233,"")))</f>
        <v>LLB Law with Business with Industrial Placement - Cornwall: UFL4LAWSBECB</v>
      </c>
      <c r="I1233" s="17" t="str">
        <f>IF(Table1[[#This Row],[Department]]="","",IF('Calculator - Dropdowns'!$D$5="Postgraduate Taught or Undergraduate",$B1233,IF($B1233='Calculator - Dropdowns'!$D$5,$B1233,"")))</f>
        <v>Undergraduate</v>
      </c>
      <c r="J1233" s="17" t="str">
        <f>IF(Table1[[#This Row],[Faculty]]="","",IF('Calculator - Dropdowns'!$D$4="Department",$D1233,IF($D1233='Calculator - Dropdowns'!$D$4,$D1233,"")))</f>
        <v>Law School at Penryn</v>
      </c>
      <c r="K1233" s="17" t="str">
        <f>IF('Calculator - Dropdowns'!$D$3="Faculty",$E1233,IF('Calculator - Dropdowns'!$D$3=E1233,E1233,""))</f>
        <v>Faculty of Humanities, Arts and Social Sciences</v>
      </c>
    </row>
    <row r="1234" spans="1:11" ht="25.5" x14ac:dyDescent="0.2">
      <c r="A1234" s="11" t="s">
        <v>1918</v>
      </c>
      <c r="B1234" s="11" t="s">
        <v>31936</v>
      </c>
      <c r="C1234" s="11" t="s">
        <v>32714</v>
      </c>
      <c r="D1234" s="11" t="s">
        <v>1018</v>
      </c>
      <c r="E1234" s="11" t="s">
        <v>76</v>
      </c>
      <c r="H1234" s="17" t="str">
        <f>IF(Table1[[#This Row],[Undergraduate or Postgraduate]]="","",IF('Calculator - Dropdowns'!$D$6="Programme",$C1234&amp;": "&amp;A1234,IF($C1234&amp;": "&amp;A1234='Calculator - Dropdowns'!$D$6,$C1234&amp;": "&amp;A1234,"")))</f>
        <v>LLB Law with Business with Professional Placement - Cornwall: UFL4LAWSBECC</v>
      </c>
      <c r="I1234" s="17" t="str">
        <f>IF(Table1[[#This Row],[Department]]="","",IF('Calculator - Dropdowns'!$D$5="Postgraduate Taught or Undergraduate",$B1234,IF($B1234='Calculator - Dropdowns'!$D$5,$B1234,"")))</f>
        <v>Undergraduate</v>
      </c>
      <c r="J1234" s="17" t="str">
        <f>IF(Table1[[#This Row],[Faculty]]="","",IF('Calculator - Dropdowns'!$D$4="Department",$D1234,IF($D1234='Calculator - Dropdowns'!$D$4,$D1234,"")))</f>
        <v>Law School at Penryn</v>
      </c>
      <c r="K1234" s="17" t="str">
        <f>IF('Calculator - Dropdowns'!$D$3="Faculty",$E1234,IF('Calculator - Dropdowns'!$D$3=E1234,E1234,""))</f>
        <v>Faculty of Humanities, Arts and Social Sciences</v>
      </c>
    </row>
    <row r="1235" spans="1:11" x14ac:dyDescent="0.2">
      <c r="A1235" s="11" t="s">
        <v>1584</v>
      </c>
      <c r="B1235" s="11" t="s">
        <v>31936</v>
      </c>
      <c r="C1235" s="11" t="s">
        <v>1585</v>
      </c>
      <c r="D1235" s="11" t="s">
        <v>280</v>
      </c>
      <c r="E1235" s="11" t="s">
        <v>76</v>
      </c>
      <c r="H1235" s="17" t="str">
        <f>IF(Table1[[#This Row],[Undergraduate or Postgraduate]]="","",IF('Calculator - Dropdowns'!$D$6="Programme",$C1235&amp;": "&amp;A1235,IF($C1235&amp;": "&amp;A1235='Calculator - Dropdowns'!$D$6,$C1235&amp;": "&amp;A1235,"")))</f>
        <v>BA Modern Languages and Latin: UFA4SMLCTH03</v>
      </c>
      <c r="I1235" s="17" t="str">
        <f>IF(Table1[[#This Row],[Department]]="","",IF('Calculator - Dropdowns'!$D$5="Postgraduate Taught or Undergraduate",$B1235,IF($B1235='Calculator - Dropdowns'!$D$5,$B1235,"")))</f>
        <v>Undergraduate</v>
      </c>
      <c r="J1235" s="17" t="str">
        <f>IF(Table1[[#This Row],[Faculty]]="","",IF('Calculator - Dropdowns'!$D$4="Department",$D1235,IF($D1235='Calculator - Dropdowns'!$D$4,$D1235,"")))</f>
        <v>Modern Languages</v>
      </c>
      <c r="K1235" s="17" t="str">
        <f>IF('Calculator - Dropdowns'!$D$3="Faculty",$E1235,IF('Calculator - Dropdowns'!$D$3=E1235,E1235,""))</f>
        <v>Faculty of Humanities, Arts and Social Sciences</v>
      </c>
    </row>
    <row r="1236" spans="1:11" x14ac:dyDescent="0.2">
      <c r="A1236" s="11" t="s">
        <v>1589</v>
      </c>
      <c r="B1236" s="11" t="s">
        <v>31936</v>
      </c>
      <c r="C1236" s="11" t="s">
        <v>1590</v>
      </c>
      <c r="D1236" s="11" t="s">
        <v>280</v>
      </c>
      <c r="E1236" s="11" t="s">
        <v>76</v>
      </c>
      <c r="H1236" s="17" t="str">
        <f>IF(Table1[[#This Row],[Undergraduate or Postgraduate]]="","",IF('Calculator - Dropdowns'!$D$6="Programme",$C1236&amp;": "&amp;A1236,IF($C1236&amp;": "&amp;A1236='Calculator - Dropdowns'!$D$6,$C1236&amp;": "&amp;A1236,"")))</f>
        <v>BA Modern Languages and Arabic (Year Abroad Stage 3): UFA4SMLIAI07</v>
      </c>
      <c r="I1236" s="17" t="str">
        <f>IF(Table1[[#This Row],[Department]]="","",IF('Calculator - Dropdowns'!$D$5="Postgraduate Taught or Undergraduate",$B1236,IF($B1236='Calculator - Dropdowns'!$D$5,$B1236,"")))</f>
        <v>Undergraduate</v>
      </c>
      <c r="J1236" s="17" t="str">
        <f>IF(Table1[[#This Row],[Faculty]]="","",IF('Calculator - Dropdowns'!$D$4="Department",$D1236,IF($D1236='Calculator - Dropdowns'!$D$4,$D1236,"")))</f>
        <v>Modern Languages</v>
      </c>
      <c r="K1236" s="17" t="str">
        <f>IF('Calculator - Dropdowns'!$D$3="Faculty",$E1236,IF('Calculator - Dropdowns'!$D$3=E1236,E1236,""))</f>
        <v>Faculty of Humanities, Arts and Social Sciences</v>
      </c>
    </row>
    <row r="1237" spans="1:11" x14ac:dyDescent="0.2">
      <c r="A1237" s="11" t="s">
        <v>1591</v>
      </c>
      <c r="B1237" s="11" t="s">
        <v>31936</v>
      </c>
      <c r="C1237" s="11" t="s">
        <v>1592</v>
      </c>
      <c r="D1237" s="11" t="s">
        <v>280</v>
      </c>
      <c r="E1237" s="11" t="s">
        <v>76</v>
      </c>
      <c r="H1237" s="17" t="str">
        <f>IF(Table1[[#This Row],[Undergraduate or Postgraduate]]="","",IF('Calculator - Dropdowns'!$D$6="Programme",$C1237&amp;": "&amp;A1237,IF($C1237&amp;": "&amp;A1237='Calculator - Dropdowns'!$D$6,$C1237&amp;": "&amp;A1237,"")))</f>
        <v>BA Modern Languages: UFA4SMLSML41</v>
      </c>
      <c r="I1237" s="17" t="str">
        <f>IF(Table1[[#This Row],[Department]]="","",IF('Calculator - Dropdowns'!$D$5="Postgraduate Taught or Undergraduate",$B1237,IF($B1237='Calculator - Dropdowns'!$D$5,$B1237,"")))</f>
        <v>Undergraduate</v>
      </c>
      <c r="J1237" s="17" t="str">
        <f>IF(Table1[[#This Row],[Faculty]]="","",IF('Calculator - Dropdowns'!$D$4="Department",$D1237,IF($D1237='Calculator - Dropdowns'!$D$4,$D1237,"")))</f>
        <v>Modern Languages</v>
      </c>
      <c r="K1237" s="17" t="str">
        <f>IF('Calculator - Dropdowns'!$D$3="Faculty",$E1237,IF('Calculator - Dropdowns'!$D$3=E1237,E1237,""))</f>
        <v>Faculty of Humanities, Arts and Social Sciences</v>
      </c>
    </row>
    <row r="1238" spans="1:11" ht="25.5" x14ac:dyDescent="0.2">
      <c r="A1238" s="11" t="s">
        <v>32099</v>
      </c>
      <c r="B1238" s="11" t="s">
        <v>31936</v>
      </c>
      <c r="C1238" s="11" t="s">
        <v>32859</v>
      </c>
      <c r="D1238" s="11" t="s">
        <v>280</v>
      </c>
      <c r="E1238" s="11" t="s">
        <v>76</v>
      </c>
      <c r="H1238" s="17" t="str">
        <f>IF(Table1[[#This Row],[Undergraduate or Postgraduate]]="","",IF('Calculator - Dropdowns'!$D$6="Programme",$C1238&amp;": "&amp;A1238,IF($C1238&amp;": "&amp;A1238='Calculator - Dropdowns'!$D$6,$C1238&amp;": "&amp;A1238,"")))</f>
        <v>BA Comparative Literatures and Cultures with Employment Experience Abroad: UFA4SMLSML47</v>
      </c>
      <c r="I1238" s="17" t="str">
        <f>IF(Table1[[#This Row],[Department]]="","",IF('Calculator - Dropdowns'!$D$5="Postgraduate Taught or Undergraduate",$B1238,IF($B1238='Calculator - Dropdowns'!$D$5,$B1238,"")))</f>
        <v>Undergraduate</v>
      </c>
      <c r="J1238" s="17" t="str">
        <f>IF(Table1[[#This Row],[Faculty]]="","",IF('Calculator - Dropdowns'!$D$4="Department",$D1238,IF($D1238='Calculator - Dropdowns'!$D$4,$D1238,"")))</f>
        <v>Modern Languages</v>
      </c>
      <c r="K1238" s="17" t="str">
        <f>IF('Calculator - Dropdowns'!$D$3="Faculty",$E1238,IF('Calculator - Dropdowns'!$D$3=E1238,E1238,""))</f>
        <v>Faculty of Humanities, Arts and Social Sciences</v>
      </c>
    </row>
    <row r="1239" spans="1:11" ht="25.5" x14ac:dyDescent="0.2">
      <c r="A1239" s="11" t="s">
        <v>32100</v>
      </c>
      <c r="B1239" s="11" t="s">
        <v>31936</v>
      </c>
      <c r="C1239" s="11" t="s">
        <v>32860</v>
      </c>
      <c r="D1239" s="11" t="s">
        <v>280</v>
      </c>
      <c r="E1239" s="11" t="s">
        <v>76</v>
      </c>
      <c r="H1239" s="17" t="str">
        <f>IF(Table1[[#This Row],[Undergraduate or Postgraduate]]="","",IF('Calculator - Dropdowns'!$D$6="Programme",$C1239&amp;": "&amp;A1239,IF($C1239&amp;": "&amp;A1239='Calculator - Dropdowns'!$D$6,$C1239&amp;": "&amp;A1239,"")))</f>
        <v>BA Comparative Literatures and Cultures with Employment Experience: UFA4SMLSML48</v>
      </c>
      <c r="I1239" s="17" t="str">
        <f>IF(Table1[[#This Row],[Department]]="","",IF('Calculator - Dropdowns'!$D$5="Postgraduate Taught or Undergraduate",$B1239,IF($B1239='Calculator - Dropdowns'!$D$5,$B1239,"")))</f>
        <v>Undergraduate</v>
      </c>
      <c r="J1239" s="17" t="str">
        <f>IF(Table1[[#This Row],[Faculty]]="","",IF('Calculator - Dropdowns'!$D$4="Department",$D1239,IF($D1239='Calculator - Dropdowns'!$D$4,$D1239,"")))</f>
        <v>Modern Languages</v>
      </c>
      <c r="K1239" s="17" t="str">
        <f>IF('Calculator - Dropdowns'!$D$3="Faculty",$E1239,IF('Calculator - Dropdowns'!$D$3=E1239,E1239,""))</f>
        <v>Faculty of Humanities, Arts and Social Sciences</v>
      </c>
    </row>
    <row r="1240" spans="1:11" ht="25.5" x14ac:dyDescent="0.2">
      <c r="A1240" s="11" t="s">
        <v>32098</v>
      </c>
      <c r="B1240" s="11" t="s">
        <v>31936</v>
      </c>
      <c r="C1240" s="11" t="s">
        <v>32858</v>
      </c>
      <c r="D1240" s="11" t="s">
        <v>280</v>
      </c>
      <c r="E1240" s="11" t="s">
        <v>76</v>
      </c>
      <c r="H1240" s="17" t="str">
        <f>IF(Table1[[#This Row],[Undergraduate or Postgraduate]]="","",IF('Calculator - Dropdowns'!$D$6="Programme",$C1240&amp;": "&amp;A1240,IF($C1240&amp;": "&amp;A1240='Calculator - Dropdowns'!$D$6,$C1240&amp;": "&amp;A1240,"")))</f>
        <v>BA Comparative Literatures and Cultures with Year Abroad: UFA4SMLSML49</v>
      </c>
      <c r="I1240" s="17" t="str">
        <f>IF(Table1[[#This Row],[Department]]="","",IF('Calculator - Dropdowns'!$D$5="Postgraduate Taught or Undergraduate",$B1240,IF($B1240='Calculator - Dropdowns'!$D$5,$B1240,"")))</f>
        <v>Undergraduate</v>
      </c>
      <c r="J1240" s="17" t="str">
        <f>IF(Table1[[#This Row],[Faculty]]="","",IF('Calculator - Dropdowns'!$D$4="Department",$D1240,IF($D1240='Calculator - Dropdowns'!$D$4,$D1240,"")))</f>
        <v>Modern Languages</v>
      </c>
      <c r="K1240" s="17" t="str">
        <f>IF('Calculator - Dropdowns'!$D$3="Faculty",$E1240,IF('Calculator - Dropdowns'!$D$3=E1240,E1240,""))</f>
        <v>Faculty of Humanities, Arts and Social Sciences</v>
      </c>
    </row>
    <row r="1241" spans="1:11" x14ac:dyDescent="0.2">
      <c r="A1241" s="11" t="s">
        <v>1399</v>
      </c>
      <c r="B1241" s="11" t="s">
        <v>31936</v>
      </c>
      <c r="C1241" s="11" t="s">
        <v>1400</v>
      </c>
      <c r="D1241" s="11" t="s">
        <v>222</v>
      </c>
      <c r="E1241" s="11" t="s">
        <v>76</v>
      </c>
      <c r="H1241" s="17" t="str">
        <f>IF(Table1[[#This Row],[Undergraduate or Postgraduate]]="","",IF('Calculator - Dropdowns'!$D$6="Programme",$C1241&amp;": "&amp;A1241,IF($C1241&amp;": "&amp;A1241='Calculator - Dropdowns'!$D$6,$C1241&amp;": "&amp;A1241,"")))</f>
        <v>BA Philosophy and Theology with Study Abroad: UFA4HPSCTH01</v>
      </c>
      <c r="I1241" s="17" t="str">
        <f>IF(Table1[[#This Row],[Department]]="","",IF('Calculator - Dropdowns'!$D$5="Postgraduate Taught or Undergraduate",$B1241,IF($B1241='Calculator - Dropdowns'!$D$5,$B1241,"")))</f>
        <v>Undergraduate</v>
      </c>
      <c r="J1241" s="17" t="str">
        <f>IF(Table1[[#This Row],[Faculty]]="","",IF('Calculator - Dropdowns'!$D$4="Department",$D1241,IF($D1241='Calculator - Dropdowns'!$D$4,$D1241,"")))</f>
        <v>Philosophy</v>
      </c>
      <c r="K1241" s="17" t="str">
        <f>IF('Calculator - Dropdowns'!$D$3="Faculty",$E1241,IF('Calculator - Dropdowns'!$D$3=E1241,E1241,""))</f>
        <v>Faculty of Humanities, Arts and Social Sciences</v>
      </c>
    </row>
    <row r="1242" spans="1:11" ht="25.5" x14ac:dyDescent="0.2">
      <c r="A1242" s="11" t="s">
        <v>33924</v>
      </c>
      <c r="B1242" s="11" t="s">
        <v>31936</v>
      </c>
      <c r="C1242" s="11" t="s">
        <v>33925</v>
      </c>
      <c r="D1242" s="11" t="s">
        <v>222</v>
      </c>
      <c r="E1242" s="11" t="s">
        <v>76</v>
      </c>
      <c r="H1242" s="17" t="str">
        <f>IF(Table1[[#This Row],[Undergraduate or Postgraduate]]="","",IF('Calculator - Dropdowns'!$D$6="Programme",$C1242&amp;": "&amp;A1242,IF($C1242&amp;": "&amp;A1242='Calculator - Dropdowns'!$D$6,$C1242&amp;": "&amp;A1242,"")))</f>
        <v>BA Philosophy and Theology with Employment Experience: UFA4HPSCTH11</v>
      </c>
      <c r="I1242" s="17" t="str">
        <f>IF(Table1[[#This Row],[Department]]="","",IF('Calculator - Dropdowns'!$D$5="Postgraduate Taught or Undergraduate",$B1242,IF($B1242='Calculator - Dropdowns'!$D$5,$B1242,"")))</f>
        <v>Undergraduate</v>
      </c>
      <c r="J1242" s="17" t="str">
        <f>IF(Table1[[#This Row],[Faculty]]="","",IF('Calculator - Dropdowns'!$D$4="Department",$D1242,IF($D1242='Calculator - Dropdowns'!$D$4,$D1242,"")))</f>
        <v>Philosophy</v>
      </c>
      <c r="K1242" s="17" t="str">
        <f>IF('Calculator - Dropdowns'!$D$3="Faculty",$E1242,IF('Calculator - Dropdowns'!$D$3=E1242,E1242,""))</f>
        <v>Faculty of Humanities, Arts and Social Sciences</v>
      </c>
    </row>
    <row r="1243" spans="1:11" ht="25.5" x14ac:dyDescent="0.2">
      <c r="A1243" s="11" t="s">
        <v>33926</v>
      </c>
      <c r="B1243" s="11" t="s">
        <v>31936</v>
      </c>
      <c r="C1243" s="11" t="s">
        <v>33927</v>
      </c>
      <c r="D1243" s="11" t="s">
        <v>222</v>
      </c>
      <c r="E1243" s="11" t="s">
        <v>76</v>
      </c>
      <c r="H1243" s="17" t="str">
        <f>IF(Table1[[#This Row],[Undergraduate or Postgraduate]]="","",IF('Calculator - Dropdowns'!$D$6="Programme",$C1243&amp;": "&amp;A1243,IF($C1243&amp;": "&amp;A1243='Calculator - Dropdowns'!$D$6,$C1243&amp;": "&amp;A1243,"")))</f>
        <v>BA Philosophy and Theology with Employment Experience Abroad: UFA4HPSCTH12</v>
      </c>
      <c r="I1243" s="17" t="str">
        <f>IF(Table1[[#This Row],[Department]]="","",IF('Calculator - Dropdowns'!$D$5="Postgraduate Taught or Undergraduate",$B1243,IF($B1243='Calculator - Dropdowns'!$D$5,$B1243,"")))</f>
        <v>Undergraduate</v>
      </c>
      <c r="J1243" s="17" t="str">
        <f>IF(Table1[[#This Row],[Faculty]]="","",IF('Calculator - Dropdowns'!$D$4="Department",$D1243,IF($D1243='Calculator - Dropdowns'!$D$4,$D1243,"")))</f>
        <v>Philosophy</v>
      </c>
      <c r="K1243" s="17" t="str">
        <f>IF('Calculator - Dropdowns'!$D$3="Faculty",$E1243,IF('Calculator - Dropdowns'!$D$3=E1243,E1243,""))</f>
        <v>Faculty of Humanities, Arts and Social Sciences</v>
      </c>
    </row>
    <row r="1244" spans="1:11" x14ac:dyDescent="0.2">
      <c r="A1244" s="11" t="s">
        <v>1433</v>
      </c>
      <c r="B1244" s="11" t="s">
        <v>31936</v>
      </c>
      <c r="C1244" s="11" t="s">
        <v>1434</v>
      </c>
      <c r="D1244" s="11" t="s">
        <v>222</v>
      </c>
      <c r="E1244" s="11" t="s">
        <v>76</v>
      </c>
      <c r="H1244" s="17" t="str">
        <f>IF(Table1[[#This Row],[Undergraduate or Postgraduate]]="","",IF('Calculator - Dropdowns'!$D$6="Programme",$C1244&amp;": "&amp;A1244,IF($C1244&amp;": "&amp;A1244='Calculator - Dropdowns'!$D$6,$C1244&amp;": "&amp;A1244,"")))</f>
        <v>BA Philosophy with Study Abroad: UFA4HPSHPS28</v>
      </c>
      <c r="I1244" s="17" t="str">
        <f>IF(Table1[[#This Row],[Department]]="","",IF('Calculator - Dropdowns'!$D$5="Postgraduate Taught or Undergraduate",$B1244,IF($B1244='Calculator - Dropdowns'!$D$5,$B1244,"")))</f>
        <v>Undergraduate</v>
      </c>
      <c r="J1244" s="17" t="str">
        <f>IF(Table1[[#This Row],[Faculty]]="","",IF('Calculator - Dropdowns'!$D$4="Department",$D1244,IF($D1244='Calculator - Dropdowns'!$D$4,$D1244,"")))</f>
        <v>Philosophy</v>
      </c>
      <c r="K1244" s="17" t="str">
        <f>IF('Calculator - Dropdowns'!$D$3="Faculty",$E1244,IF('Calculator - Dropdowns'!$D$3=E1244,E1244,""))</f>
        <v>Faculty of Humanities, Arts and Social Sciences</v>
      </c>
    </row>
    <row r="1245" spans="1:11" x14ac:dyDescent="0.2">
      <c r="A1245" s="11" t="s">
        <v>1439</v>
      </c>
      <c r="B1245" s="11" t="s">
        <v>31936</v>
      </c>
      <c r="C1245" s="11" t="s">
        <v>1440</v>
      </c>
      <c r="D1245" s="11" t="s">
        <v>222</v>
      </c>
      <c r="E1245" s="11" t="s">
        <v>76</v>
      </c>
      <c r="H1245" s="17" t="str">
        <f>IF(Table1[[#This Row],[Undergraduate or Postgraduate]]="","",IF('Calculator - Dropdowns'!$D$6="Programme",$C1245&amp;": "&amp;A1245,IF($C1245&amp;": "&amp;A1245='Calculator - Dropdowns'!$D$6,$C1245&amp;": "&amp;A1245,"")))</f>
        <v>BA Philosophy and History with Study Abroad: UFA4HPSHPS33</v>
      </c>
      <c r="I1245" s="17" t="str">
        <f>IF(Table1[[#This Row],[Department]]="","",IF('Calculator - Dropdowns'!$D$5="Postgraduate Taught or Undergraduate",$B1245,IF($B1245='Calculator - Dropdowns'!$D$5,$B1245,"")))</f>
        <v>Undergraduate</v>
      </c>
      <c r="J1245" s="17" t="str">
        <f>IF(Table1[[#This Row],[Faculty]]="","",IF('Calculator - Dropdowns'!$D$4="Department",$D1245,IF($D1245='Calculator - Dropdowns'!$D$4,$D1245,"")))</f>
        <v>Philosophy</v>
      </c>
      <c r="K1245" s="17" t="str">
        <f>IF('Calculator - Dropdowns'!$D$3="Faculty",$E1245,IF('Calculator - Dropdowns'!$D$3=E1245,E1245,""))</f>
        <v>Faculty of Humanities, Arts and Social Sciences</v>
      </c>
    </row>
    <row r="1246" spans="1:11" x14ac:dyDescent="0.2">
      <c r="A1246" s="11" t="s">
        <v>1441</v>
      </c>
      <c r="B1246" s="11" t="s">
        <v>31936</v>
      </c>
      <c r="C1246" s="11" t="s">
        <v>1442</v>
      </c>
      <c r="D1246" s="11" t="s">
        <v>222</v>
      </c>
      <c r="E1246" s="11" t="s">
        <v>76</v>
      </c>
      <c r="H1246" s="17" t="str">
        <f>IF(Table1[[#This Row],[Undergraduate or Postgraduate]]="","",IF('Calculator - Dropdowns'!$D$6="Programme",$C1246&amp;": "&amp;A1246,IF($C1246&amp;": "&amp;A1246='Calculator - Dropdowns'!$D$6,$C1246&amp;": "&amp;A1246,"")))</f>
        <v>BA Philosophy and Politics with Study Abroad: UFA4HPSHPS35</v>
      </c>
      <c r="I1246" s="17" t="str">
        <f>IF(Table1[[#This Row],[Department]]="","",IF('Calculator - Dropdowns'!$D$5="Postgraduate Taught or Undergraduate",$B1246,IF($B1246='Calculator - Dropdowns'!$D$5,$B1246,"")))</f>
        <v>Undergraduate</v>
      </c>
      <c r="J1246" s="17" t="str">
        <f>IF(Table1[[#This Row],[Faculty]]="","",IF('Calculator - Dropdowns'!$D$4="Department",$D1246,IF($D1246='Calculator - Dropdowns'!$D$4,$D1246,"")))</f>
        <v>Philosophy</v>
      </c>
      <c r="K1246" s="17" t="str">
        <f>IF('Calculator - Dropdowns'!$D$3="Faculty",$E1246,IF('Calculator - Dropdowns'!$D$3=E1246,E1246,""))</f>
        <v>Faculty of Humanities, Arts and Social Sciences</v>
      </c>
    </row>
    <row r="1247" spans="1:11" x14ac:dyDescent="0.2">
      <c r="A1247" s="11" t="s">
        <v>1443</v>
      </c>
      <c r="B1247" s="11" t="s">
        <v>31936</v>
      </c>
      <c r="C1247" s="11" t="s">
        <v>1444</v>
      </c>
      <c r="D1247" s="11" t="s">
        <v>222</v>
      </c>
      <c r="E1247" s="11" t="s">
        <v>76</v>
      </c>
      <c r="H1247" s="17" t="str">
        <f>IF(Table1[[#This Row],[Undergraduate or Postgraduate]]="","",IF('Calculator - Dropdowns'!$D$6="Programme",$C1247&amp;": "&amp;A1247,IF($C1247&amp;": "&amp;A1247='Calculator - Dropdowns'!$D$6,$C1247&amp;": "&amp;A1247,"")))</f>
        <v>BA Philosophy and Sociology with Study Abroad: UFA4HPSHPS36</v>
      </c>
      <c r="I1247" s="17" t="str">
        <f>IF(Table1[[#This Row],[Department]]="","",IF('Calculator - Dropdowns'!$D$5="Postgraduate Taught or Undergraduate",$B1247,IF($B1247='Calculator - Dropdowns'!$D$5,$B1247,"")))</f>
        <v>Undergraduate</v>
      </c>
      <c r="J1247" s="17" t="str">
        <f>IF(Table1[[#This Row],[Faculty]]="","",IF('Calculator - Dropdowns'!$D$4="Department",$D1247,IF($D1247='Calculator - Dropdowns'!$D$4,$D1247,"")))</f>
        <v>Philosophy</v>
      </c>
      <c r="K1247" s="17" t="str">
        <f>IF('Calculator - Dropdowns'!$D$3="Faculty",$E1247,IF('Calculator - Dropdowns'!$D$3=E1247,E1247,""))</f>
        <v>Faculty of Humanities, Arts and Social Sciences</v>
      </c>
    </row>
    <row r="1248" spans="1:11" ht="25.5" x14ac:dyDescent="0.2">
      <c r="A1248" s="11" t="s">
        <v>1492</v>
      </c>
      <c r="B1248" s="11" t="s">
        <v>31936</v>
      </c>
      <c r="C1248" s="11" t="s">
        <v>1493</v>
      </c>
      <c r="D1248" s="11" t="s">
        <v>222</v>
      </c>
      <c r="E1248" s="11" t="s">
        <v>76</v>
      </c>
      <c r="H1248" s="17" t="str">
        <f>IF(Table1[[#This Row],[Undergraduate or Postgraduate]]="","",IF('Calculator - Dropdowns'!$D$6="Programme",$C1248&amp;": "&amp;A1248,IF($C1248&amp;": "&amp;A1248='Calculator - Dropdowns'!$D$6,$C1248&amp;": "&amp;A1248,"")))</f>
        <v>BA Philosophy and Sociology with Employment Experience Abroad: UFA4HPSHPS67</v>
      </c>
      <c r="I1248" s="17" t="str">
        <f>IF(Table1[[#This Row],[Department]]="","",IF('Calculator - Dropdowns'!$D$5="Postgraduate Taught or Undergraduate",$B1248,IF($B1248='Calculator - Dropdowns'!$D$5,$B1248,"")))</f>
        <v>Undergraduate</v>
      </c>
      <c r="J1248" s="17" t="str">
        <f>IF(Table1[[#This Row],[Faculty]]="","",IF('Calculator - Dropdowns'!$D$4="Department",$D1248,IF($D1248='Calculator - Dropdowns'!$D$4,$D1248,"")))</f>
        <v>Philosophy</v>
      </c>
      <c r="K1248" s="17" t="str">
        <f>IF('Calculator - Dropdowns'!$D$3="Faculty",$E1248,IF('Calculator - Dropdowns'!$D$3=E1248,E1248,""))</f>
        <v>Faculty of Humanities, Arts and Social Sciences</v>
      </c>
    </row>
    <row r="1249" spans="1:11" x14ac:dyDescent="0.2">
      <c r="A1249" s="11" t="s">
        <v>1500</v>
      </c>
      <c r="B1249" s="11" t="s">
        <v>31936</v>
      </c>
      <c r="C1249" s="11" t="s">
        <v>1501</v>
      </c>
      <c r="D1249" s="11" t="s">
        <v>222</v>
      </c>
      <c r="E1249" s="11" t="s">
        <v>76</v>
      </c>
      <c r="H1249" s="17" t="str">
        <f>IF(Table1[[#This Row],[Undergraduate or Postgraduate]]="","",IF('Calculator - Dropdowns'!$D$6="Programme",$C1249&amp;": "&amp;A1249,IF($C1249&amp;": "&amp;A1249='Calculator - Dropdowns'!$D$6,$C1249&amp;": "&amp;A1249,"")))</f>
        <v>BA Philosophy with Employment Experience Abroad: UFA4HPSHPS71</v>
      </c>
      <c r="I1249" s="17" t="str">
        <f>IF(Table1[[#This Row],[Department]]="","",IF('Calculator - Dropdowns'!$D$5="Postgraduate Taught or Undergraduate",$B1249,IF($B1249='Calculator - Dropdowns'!$D$5,$B1249,"")))</f>
        <v>Undergraduate</v>
      </c>
      <c r="J1249" s="17" t="str">
        <f>IF(Table1[[#This Row],[Faculty]]="","",IF('Calculator - Dropdowns'!$D$4="Department",$D1249,IF($D1249='Calculator - Dropdowns'!$D$4,$D1249,"")))</f>
        <v>Philosophy</v>
      </c>
      <c r="K1249" s="17" t="str">
        <f>IF('Calculator - Dropdowns'!$D$3="Faculty",$E1249,IF('Calculator - Dropdowns'!$D$3=E1249,E1249,""))</f>
        <v>Faculty of Humanities, Arts and Social Sciences</v>
      </c>
    </row>
    <row r="1250" spans="1:11" x14ac:dyDescent="0.2">
      <c r="A1250" s="11" t="s">
        <v>1504</v>
      </c>
      <c r="B1250" s="11" t="s">
        <v>31936</v>
      </c>
      <c r="C1250" s="11" t="s">
        <v>1505</v>
      </c>
      <c r="D1250" s="11" t="s">
        <v>222</v>
      </c>
      <c r="E1250" s="11" t="s">
        <v>76</v>
      </c>
      <c r="H1250" s="17" t="str">
        <f>IF(Table1[[#This Row],[Undergraduate or Postgraduate]]="","",IF('Calculator - Dropdowns'!$D$6="Programme",$C1250&amp;": "&amp;A1250,IF($C1250&amp;": "&amp;A1250='Calculator - Dropdowns'!$D$6,$C1250&amp;": "&amp;A1250,"")))</f>
        <v>BA Philosophy with Employment Experience: UFA4HPSHPS73</v>
      </c>
      <c r="I1250" s="17" t="str">
        <f>IF(Table1[[#This Row],[Department]]="","",IF('Calculator - Dropdowns'!$D$5="Postgraduate Taught or Undergraduate",$B1250,IF($B1250='Calculator - Dropdowns'!$D$5,$B1250,"")))</f>
        <v>Undergraduate</v>
      </c>
      <c r="J1250" s="17" t="str">
        <f>IF(Table1[[#This Row],[Faculty]]="","",IF('Calculator - Dropdowns'!$D$4="Department",$D1250,IF($D1250='Calculator - Dropdowns'!$D$4,$D1250,"")))</f>
        <v>Philosophy</v>
      </c>
      <c r="K1250" s="17" t="str">
        <f>IF('Calculator - Dropdowns'!$D$3="Faculty",$E1250,IF('Calculator - Dropdowns'!$D$3=E1250,E1250,""))</f>
        <v>Faculty of Humanities, Arts and Social Sciences</v>
      </c>
    </row>
    <row r="1251" spans="1:11" x14ac:dyDescent="0.2">
      <c r="A1251" s="11" t="s">
        <v>1506</v>
      </c>
      <c r="B1251" s="11" t="s">
        <v>31936</v>
      </c>
      <c r="C1251" s="11" t="s">
        <v>1507</v>
      </c>
      <c r="D1251" s="11" t="s">
        <v>222</v>
      </c>
      <c r="E1251" s="11" t="s">
        <v>76</v>
      </c>
      <c r="H1251" s="17" t="str">
        <f>IF(Table1[[#This Row],[Undergraduate or Postgraduate]]="","",IF('Calculator - Dropdowns'!$D$6="Programme",$C1251&amp;": "&amp;A1251,IF($C1251&amp;": "&amp;A1251='Calculator - Dropdowns'!$D$6,$C1251&amp;": "&amp;A1251,"")))</f>
        <v>BA Philosophy and Politics with Employment Experience: UFA4HPSHPS74</v>
      </c>
      <c r="I1251" s="17" t="str">
        <f>IF(Table1[[#This Row],[Department]]="","",IF('Calculator - Dropdowns'!$D$5="Postgraduate Taught or Undergraduate",$B1251,IF($B1251='Calculator - Dropdowns'!$D$5,$B1251,"")))</f>
        <v>Undergraduate</v>
      </c>
      <c r="J1251" s="17" t="str">
        <f>IF(Table1[[#This Row],[Faculty]]="","",IF('Calculator - Dropdowns'!$D$4="Department",$D1251,IF($D1251='Calculator - Dropdowns'!$D$4,$D1251,"")))</f>
        <v>Philosophy</v>
      </c>
      <c r="K1251" s="17" t="str">
        <f>IF('Calculator - Dropdowns'!$D$3="Faculty",$E1251,IF('Calculator - Dropdowns'!$D$3=E1251,E1251,""))</f>
        <v>Faculty of Humanities, Arts and Social Sciences</v>
      </c>
    </row>
    <row r="1252" spans="1:11" x14ac:dyDescent="0.2">
      <c r="A1252" s="11" t="s">
        <v>32079</v>
      </c>
      <c r="B1252" s="11" t="s">
        <v>31936</v>
      </c>
      <c r="C1252" s="11" t="s">
        <v>1440</v>
      </c>
      <c r="D1252" s="11" t="s">
        <v>222</v>
      </c>
      <c r="E1252" s="11" t="s">
        <v>76</v>
      </c>
      <c r="H1252" s="17" t="str">
        <f>IF(Table1[[#This Row],[Undergraduate or Postgraduate]]="","",IF('Calculator - Dropdowns'!$D$6="Programme",$C1252&amp;": "&amp;A1252,IF($C1252&amp;": "&amp;A1252='Calculator - Dropdowns'!$D$6,$C1252&amp;": "&amp;A1252,"")))</f>
        <v>BA Philosophy and History with Study Abroad: UFA4HPSHPS87</v>
      </c>
      <c r="I1252" s="17" t="str">
        <f>IF(Table1[[#This Row],[Department]]="","",IF('Calculator - Dropdowns'!$D$5="Postgraduate Taught or Undergraduate",$B1252,IF($B1252='Calculator - Dropdowns'!$D$5,$B1252,"")))</f>
        <v>Undergraduate</v>
      </c>
      <c r="J1252" s="17" t="str">
        <f>IF(Table1[[#This Row],[Faculty]]="","",IF('Calculator - Dropdowns'!$D$4="Department",$D1252,IF($D1252='Calculator - Dropdowns'!$D$4,$D1252,"")))</f>
        <v>Philosophy</v>
      </c>
      <c r="K1252" s="17" t="str">
        <f>IF('Calculator - Dropdowns'!$D$3="Faculty",$E1252,IF('Calculator - Dropdowns'!$D$3=E1252,E1252,""))</f>
        <v>Faculty of Humanities, Arts and Social Sciences</v>
      </c>
    </row>
    <row r="1253" spans="1:11" x14ac:dyDescent="0.2">
      <c r="A1253" s="11" t="s">
        <v>33928</v>
      </c>
      <c r="B1253" s="11" t="s">
        <v>31936</v>
      </c>
      <c r="C1253" s="11" t="s">
        <v>33929</v>
      </c>
      <c r="D1253" s="11" t="s">
        <v>222</v>
      </c>
      <c r="E1253" s="11" t="s">
        <v>76</v>
      </c>
      <c r="H1253" s="17" t="str">
        <f>IF(Table1[[#This Row],[Undergraduate or Postgraduate]]="","",IF('Calculator - Dropdowns'!$D$6="Programme",$C1253&amp;": "&amp;A1253,IF($C1253&amp;": "&amp;A1253='Calculator - Dropdowns'!$D$6,$C1253&amp;": "&amp;A1253,"")))</f>
        <v>BA Philosophy and History with Employment Experience: UFA4HPSHPS90</v>
      </c>
      <c r="I1253" s="17" t="str">
        <f>IF(Table1[[#This Row],[Department]]="","",IF('Calculator - Dropdowns'!$D$5="Postgraduate Taught or Undergraduate",$B1253,IF($B1253='Calculator - Dropdowns'!$D$5,$B1253,"")))</f>
        <v>Undergraduate</v>
      </c>
      <c r="J1253" s="17" t="str">
        <f>IF(Table1[[#This Row],[Faculty]]="","",IF('Calculator - Dropdowns'!$D$4="Department",$D1253,IF($D1253='Calculator - Dropdowns'!$D$4,$D1253,"")))</f>
        <v>Philosophy</v>
      </c>
      <c r="K1253" s="17" t="str">
        <f>IF('Calculator - Dropdowns'!$D$3="Faculty",$E1253,IF('Calculator - Dropdowns'!$D$3=E1253,E1253,""))</f>
        <v>Faculty of Humanities, Arts and Social Sciences</v>
      </c>
    </row>
    <row r="1254" spans="1:11" ht="25.5" x14ac:dyDescent="0.2">
      <c r="A1254" s="11" t="s">
        <v>33930</v>
      </c>
      <c r="B1254" s="11" t="s">
        <v>31936</v>
      </c>
      <c r="C1254" s="11" t="s">
        <v>33931</v>
      </c>
      <c r="D1254" s="11" t="s">
        <v>222</v>
      </c>
      <c r="E1254" s="11" t="s">
        <v>76</v>
      </c>
      <c r="H1254" s="17" t="str">
        <f>IF(Table1[[#This Row],[Undergraduate or Postgraduate]]="","",IF('Calculator - Dropdowns'!$D$6="Programme",$C1254&amp;": "&amp;A1254,IF($C1254&amp;": "&amp;A1254='Calculator - Dropdowns'!$D$6,$C1254&amp;": "&amp;A1254,"")))</f>
        <v>BA Philosophy and History with Employment Experience Abroad: UFA4HPSHPS91</v>
      </c>
      <c r="I1254" s="17" t="str">
        <f>IF(Table1[[#This Row],[Department]]="","",IF('Calculator - Dropdowns'!$D$5="Postgraduate Taught or Undergraduate",$B1254,IF($B1254='Calculator - Dropdowns'!$D$5,$B1254,"")))</f>
        <v>Undergraduate</v>
      </c>
      <c r="J1254" s="17" t="str">
        <f>IF(Table1[[#This Row],[Faculty]]="","",IF('Calculator - Dropdowns'!$D$4="Department",$D1254,IF($D1254='Calculator - Dropdowns'!$D$4,$D1254,"")))</f>
        <v>Philosophy</v>
      </c>
      <c r="K1254" s="17" t="str">
        <f>IF('Calculator - Dropdowns'!$D$3="Faculty",$E1254,IF('Calculator - Dropdowns'!$D$3=E1254,E1254,""))</f>
        <v>Faculty of Humanities, Arts and Social Sciences</v>
      </c>
    </row>
    <row r="1255" spans="1:11" ht="25.5" x14ac:dyDescent="0.2">
      <c r="A1255" s="11" t="s">
        <v>33932</v>
      </c>
      <c r="B1255" s="11" t="s">
        <v>31936</v>
      </c>
      <c r="C1255" s="11" t="s">
        <v>33933</v>
      </c>
      <c r="D1255" s="11" t="s">
        <v>222</v>
      </c>
      <c r="E1255" s="11" t="s">
        <v>76</v>
      </c>
      <c r="H1255" s="17" t="str">
        <f>IF(Table1[[#This Row],[Undergraduate or Postgraduate]]="","",IF('Calculator - Dropdowns'!$D$6="Programme",$C1255&amp;": "&amp;A1255,IF($C1255&amp;": "&amp;A1255='Calculator - Dropdowns'!$D$6,$C1255&amp;": "&amp;A1255,"")))</f>
        <v>BA Philosophy and Politics with Employment Experience Abroad: UFA4HPSHPS92</v>
      </c>
      <c r="I1255" s="17" t="str">
        <f>IF(Table1[[#This Row],[Department]]="","",IF('Calculator - Dropdowns'!$D$5="Postgraduate Taught or Undergraduate",$B1255,IF($B1255='Calculator - Dropdowns'!$D$5,$B1255,"")))</f>
        <v>Undergraduate</v>
      </c>
      <c r="J1255" s="17" t="str">
        <f>IF(Table1[[#This Row],[Faculty]]="","",IF('Calculator - Dropdowns'!$D$4="Department",$D1255,IF($D1255='Calculator - Dropdowns'!$D$4,$D1255,"")))</f>
        <v>Philosophy</v>
      </c>
      <c r="K1255" s="17" t="str">
        <f>IF('Calculator - Dropdowns'!$D$3="Faculty",$E1255,IF('Calculator - Dropdowns'!$D$3=E1255,E1255,""))</f>
        <v>Faculty of Humanities, Arts and Social Sciences</v>
      </c>
    </row>
    <row r="1256" spans="1:11" ht="25.5" x14ac:dyDescent="0.2">
      <c r="A1256" s="11" t="s">
        <v>33934</v>
      </c>
      <c r="B1256" s="11" t="s">
        <v>31936</v>
      </c>
      <c r="C1256" s="11" t="s">
        <v>33935</v>
      </c>
      <c r="D1256" s="11" t="s">
        <v>222</v>
      </c>
      <c r="E1256" s="11" t="s">
        <v>76</v>
      </c>
      <c r="H1256" s="17" t="str">
        <f>IF(Table1[[#This Row],[Undergraduate or Postgraduate]]="","",IF('Calculator - Dropdowns'!$D$6="Programme",$C1256&amp;": "&amp;A1256,IF($C1256&amp;": "&amp;A1256='Calculator - Dropdowns'!$D$6,$C1256&amp;": "&amp;A1256,"")))</f>
        <v>BA Philosophy and Sociology with Employment Experience: UFA4HPSHPS93</v>
      </c>
      <c r="I1256" s="17" t="str">
        <f>IF(Table1[[#This Row],[Department]]="","",IF('Calculator - Dropdowns'!$D$5="Postgraduate Taught or Undergraduate",$B1256,IF($B1256='Calculator - Dropdowns'!$D$5,$B1256,"")))</f>
        <v>Undergraduate</v>
      </c>
      <c r="J1256" s="17" t="str">
        <f>IF(Table1[[#This Row],[Faculty]]="","",IF('Calculator - Dropdowns'!$D$4="Department",$D1256,IF($D1256='Calculator - Dropdowns'!$D$4,$D1256,"")))</f>
        <v>Philosophy</v>
      </c>
      <c r="K1256" s="17" t="str">
        <f>IF('Calculator - Dropdowns'!$D$3="Faculty",$E1256,IF('Calculator - Dropdowns'!$D$3=E1256,E1256,""))</f>
        <v>Faculty of Humanities, Arts and Social Sciences</v>
      </c>
    </row>
    <row r="1257" spans="1:11" x14ac:dyDescent="0.2">
      <c r="A1257" s="11" t="s">
        <v>1559</v>
      </c>
      <c r="B1257" s="11" t="s">
        <v>31936</v>
      </c>
      <c r="C1257" s="11" t="s">
        <v>1560</v>
      </c>
      <c r="D1257" s="11" t="s">
        <v>222</v>
      </c>
      <c r="E1257" s="11" t="s">
        <v>76</v>
      </c>
      <c r="H1257" s="17" t="str">
        <f>IF(Table1[[#This Row],[Undergraduate or Postgraduate]]="","",IF('Calculator - Dropdowns'!$D$6="Programme",$C1257&amp;": "&amp;A1257,IF($C1257&amp;": "&amp;A1257='Calculator - Dropdowns'!$D$6,$C1257&amp;": "&amp;A1257,"")))</f>
        <v>BA Philosophy and Modern Languages: UFA4HPSSML34</v>
      </c>
      <c r="I1257" s="17" t="str">
        <f>IF(Table1[[#This Row],[Department]]="","",IF('Calculator - Dropdowns'!$D$5="Postgraduate Taught or Undergraduate",$B1257,IF($B1257='Calculator - Dropdowns'!$D$5,$B1257,"")))</f>
        <v>Undergraduate</v>
      </c>
      <c r="J1257" s="17" t="str">
        <f>IF(Table1[[#This Row],[Faculty]]="","",IF('Calculator - Dropdowns'!$D$4="Department",$D1257,IF($D1257='Calculator - Dropdowns'!$D$4,$D1257,"")))</f>
        <v>Philosophy</v>
      </c>
      <c r="K1257" s="17" t="str">
        <f>IF('Calculator - Dropdowns'!$D$3="Faculty",$E1257,IF('Calculator - Dropdowns'!$D$3=E1257,E1257,""))</f>
        <v>Faculty of Humanities, Arts and Social Sciences</v>
      </c>
    </row>
    <row r="1258" spans="1:11" x14ac:dyDescent="0.2">
      <c r="A1258" s="11" t="s">
        <v>1413</v>
      </c>
      <c r="B1258" s="11" t="s">
        <v>31936</v>
      </c>
      <c r="C1258" s="11" t="s">
        <v>1414</v>
      </c>
      <c r="D1258" s="11" t="s">
        <v>258</v>
      </c>
      <c r="E1258" s="11" t="s">
        <v>76</v>
      </c>
      <c r="H1258" s="17" t="str">
        <f>IF(Table1[[#This Row],[Undergraduate or Postgraduate]]="","",IF('Calculator - Dropdowns'!$D$6="Programme",$C1258&amp;": "&amp;A1258,IF($C1258&amp;": "&amp;A1258='Calculator - Dropdowns'!$D$6,$C1258&amp;": "&amp;A1258,"")))</f>
        <v>BA Politics and English with Study Abroad - Cornwall: UFA4HPSEGLCA</v>
      </c>
      <c r="I1258" s="17" t="str">
        <f>IF(Table1[[#This Row],[Department]]="","",IF('Calculator - Dropdowns'!$D$5="Postgraduate Taught or Undergraduate",$B1258,IF($B1258='Calculator - Dropdowns'!$D$5,$B1258,"")))</f>
        <v>Undergraduate</v>
      </c>
      <c r="J1258" s="17" t="str">
        <f>IF(Table1[[#This Row],[Faculty]]="","",IF('Calculator - Dropdowns'!$D$4="Department",$D1258,IF($D1258='Calculator - Dropdowns'!$D$4,$D1258,"")))</f>
        <v>Politics at Penryn</v>
      </c>
      <c r="K1258" s="17" t="str">
        <f>IF('Calculator - Dropdowns'!$D$3="Faculty",$E1258,IF('Calculator - Dropdowns'!$D$3=E1258,E1258,""))</f>
        <v>Faculty of Humanities, Arts and Social Sciences</v>
      </c>
    </row>
    <row r="1259" spans="1:11" x14ac:dyDescent="0.2">
      <c r="A1259" s="11" t="s">
        <v>1415</v>
      </c>
      <c r="B1259" s="11" t="s">
        <v>31936</v>
      </c>
      <c r="C1259" s="11" t="s">
        <v>1416</v>
      </c>
      <c r="D1259" s="11" t="s">
        <v>258</v>
      </c>
      <c r="E1259" s="11" t="s">
        <v>76</v>
      </c>
      <c r="H1259" s="17" t="str">
        <f>IF(Table1[[#This Row],[Undergraduate or Postgraduate]]="","",IF('Calculator - Dropdowns'!$D$6="Programme",$C1259&amp;": "&amp;A1259,IF($C1259&amp;": "&amp;A1259='Calculator - Dropdowns'!$D$6,$C1259&amp;": "&amp;A1259,"")))</f>
        <v>BA Politics and English with Work Abroad - Cornwall: UFA4HPSEGLCB</v>
      </c>
      <c r="I1259" s="17" t="str">
        <f>IF(Table1[[#This Row],[Department]]="","",IF('Calculator - Dropdowns'!$D$5="Postgraduate Taught or Undergraduate",$B1259,IF($B1259='Calculator - Dropdowns'!$D$5,$B1259,"")))</f>
        <v>Undergraduate</v>
      </c>
      <c r="J1259" s="17" t="str">
        <f>IF(Table1[[#This Row],[Faculty]]="","",IF('Calculator - Dropdowns'!$D$4="Department",$D1259,IF($D1259='Calculator - Dropdowns'!$D$4,$D1259,"")))</f>
        <v>Politics at Penryn</v>
      </c>
      <c r="K1259" s="17" t="str">
        <f>IF('Calculator - Dropdowns'!$D$3="Faculty",$E1259,IF('Calculator - Dropdowns'!$D$3=E1259,E1259,""))</f>
        <v>Faculty of Humanities, Arts and Social Sciences</v>
      </c>
    </row>
    <row r="1260" spans="1:11" x14ac:dyDescent="0.2">
      <c r="A1260" s="11" t="s">
        <v>1419</v>
      </c>
      <c r="B1260" s="11" t="s">
        <v>31936</v>
      </c>
      <c r="C1260" s="11" t="s">
        <v>1420</v>
      </c>
      <c r="D1260" s="11" t="s">
        <v>258</v>
      </c>
      <c r="E1260" s="11" t="s">
        <v>76</v>
      </c>
      <c r="H1260" s="17" t="str">
        <f>IF(Table1[[#This Row],[Undergraduate or Postgraduate]]="","",IF('Calculator - Dropdowns'!$D$6="Programme",$C1260&amp;": "&amp;A1260,IF($C1260&amp;": "&amp;A1260='Calculator - Dropdowns'!$D$6,$C1260&amp;": "&amp;A1260,"")))</f>
        <v>BA Politics and Geography with Study Abroad - Cornwall: UFA4HPSGOACA</v>
      </c>
      <c r="I1260" s="17" t="str">
        <f>IF(Table1[[#This Row],[Department]]="","",IF('Calculator - Dropdowns'!$D$5="Postgraduate Taught or Undergraduate",$B1260,IF($B1260='Calculator - Dropdowns'!$D$5,$B1260,"")))</f>
        <v>Undergraduate</v>
      </c>
      <c r="J1260" s="17" t="str">
        <f>IF(Table1[[#This Row],[Faculty]]="","",IF('Calculator - Dropdowns'!$D$4="Department",$D1260,IF($D1260='Calculator - Dropdowns'!$D$4,$D1260,"")))</f>
        <v>Politics at Penryn</v>
      </c>
      <c r="K1260" s="17" t="str">
        <f>IF('Calculator - Dropdowns'!$D$3="Faculty",$E1260,IF('Calculator - Dropdowns'!$D$3=E1260,E1260,""))</f>
        <v>Faculty of Humanities, Arts and Social Sciences</v>
      </c>
    </row>
    <row r="1261" spans="1:11" ht="25.5" x14ac:dyDescent="0.2">
      <c r="A1261" s="11" t="s">
        <v>1427</v>
      </c>
      <c r="B1261" s="11" t="s">
        <v>31936</v>
      </c>
      <c r="C1261" s="11" t="s">
        <v>1428</v>
      </c>
      <c r="D1261" s="11" t="s">
        <v>258</v>
      </c>
      <c r="E1261" s="11" t="s">
        <v>76</v>
      </c>
      <c r="H1261" s="17" t="str">
        <f>IF(Table1[[#This Row],[Undergraduate or Postgraduate]]="","",IF('Calculator - Dropdowns'!$D$6="Programme",$C1261&amp;": "&amp;A1261,IF($C1261&amp;": "&amp;A1261='Calculator - Dropdowns'!$D$6,$C1261&amp;": "&amp;A1261,"")))</f>
        <v>BA Politics and Geography with Employment Experience - Cornwall: UFA4HPSGOACE</v>
      </c>
      <c r="I1261" s="17" t="str">
        <f>IF(Table1[[#This Row],[Department]]="","",IF('Calculator - Dropdowns'!$D$5="Postgraduate Taught or Undergraduate",$B1261,IF($B1261='Calculator - Dropdowns'!$D$5,$B1261,"")))</f>
        <v>Undergraduate</v>
      </c>
      <c r="J1261" s="17" t="str">
        <f>IF(Table1[[#This Row],[Faculty]]="","",IF('Calculator - Dropdowns'!$D$4="Department",$D1261,IF($D1261='Calculator - Dropdowns'!$D$4,$D1261,"")))</f>
        <v>Politics at Penryn</v>
      </c>
      <c r="K1261" s="17" t="str">
        <f>IF('Calculator - Dropdowns'!$D$3="Faculty",$E1261,IF('Calculator - Dropdowns'!$D$3=E1261,E1261,""))</f>
        <v>Faculty of Humanities, Arts and Social Sciences</v>
      </c>
    </row>
    <row r="1262" spans="1:11" ht="25.5" x14ac:dyDescent="0.2">
      <c r="A1262" s="11" t="s">
        <v>1518</v>
      </c>
      <c r="B1262" s="11" t="s">
        <v>31936</v>
      </c>
      <c r="C1262" s="11" t="s">
        <v>1519</v>
      </c>
      <c r="D1262" s="11" t="s">
        <v>258</v>
      </c>
      <c r="E1262" s="11" t="s">
        <v>76</v>
      </c>
      <c r="H1262" s="17" t="str">
        <f>IF(Table1[[#This Row],[Undergraduate or Postgraduate]]="","",IF('Calculator - Dropdowns'!$D$6="Programme",$C1262&amp;": "&amp;A1262,IF($C1262&amp;": "&amp;A1262='Calculator - Dropdowns'!$D$6,$C1262&amp;": "&amp;A1262,"")))</f>
        <v>BA Politics and International Relations with Study Abroad- Cornwall: UFA4HPSHPSCD</v>
      </c>
      <c r="I1262" s="17" t="str">
        <f>IF(Table1[[#This Row],[Department]]="","",IF('Calculator - Dropdowns'!$D$5="Postgraduate Taught or Undergraduate",$B1262,IF($B1262='Calculator - Dropdowns'!$D$5,$B1262,"")))</f>
        <v>Undergraduate</v>
      </c>
      <c r="J1262" s="17" t="str">
        <f>IF(Table1[[#This Row],[Faculty]]="","",IF('Calculator - Dropdowns'!$D$4="Department",$D1262,IF($D1262='Calculator - Dropdowns'!$D$4,$D1262,"")))</f>
        <v>Politics at Penryn</v>
      </c>
      <c r="K1262" s="17" t="str">
        <f>IF('Calculator - Dropdowns'!$D$3="Faculty",$E1262,IF('Calculator - Dropdowns'!$D$3=E1262,E1262,""))</f>
        <v>Faculty of Humanities, Arts and Social Sciences</v>
      </c>
    </row>
    <row r="1263" spans="1:11" x14ac:dyDescent="0.2">
      <c r="A1263" s="11" t="s">
        <v>1520</v>
      </c>
      <c r="B1263" s="11" t="s">
        <v>31936</v>
      </c>
      <c r="C1263" s="11" t="s">
        <v>1521</v>
      </c>
      <c r="D1263" s="11" t="s">
        <v>258</v>
      </c>
      <c r="E1263" s="11" t="s">
        <v>76</v>
      </c>
      <c r="H1263" s="17" t="str">
        <f>IF(Table1[[#This Row],[Undergraduate or Postgraduate]]="","",IF('Calculator - Dropdowns'!$D$6="Programme",$C1263&amp;": "&amp;A1263,IF($C1263&amp;": "&amp;A1263='Calculator - Dropdowns'!$D$6,$C1263&amp;": "&amp;A1263,"")))</f>
        <v>BA International Relations with Study Abroad - Cornwall: UFA4HPSHPSCE</v>
      </c>
      <c r="I1263" s="17" t="str">
        <f>IF(Table1[[#This Row],[Department]]="","",IF('Calculator - Dropdowns'!$D$5="Postgraduate Taught or Undergraduate",$B1263,IF($B1263='Calculator - Dropdowns'!$D$5,$B1263,"")))</f>
        <v>Undergraduate</v>
      </c>
      <c r="J1263" s="17" t="str">
        <f>IF(Table1[[#This Row],[Faculty]]="","",IF('Calculator - Dropdowns'!$D$4="Department",$D1263,IF($D1263='Calculator - Dropdowns'!$D$4,$D1263,"")))</f>
        <v>Politics at Penryn</v>
      </c>
      <c r="K1263" s="17" t="str">
        <f>IF('Calculator - Dropdowns'!$D$3="Faculty",$E1263,IF('Calculator - Dropdowns'!$D$3=E1263,E1263,""))</f>
        <v>Faculty of Humanities, Arts and Social Sciences</v>
      </c>
    </row>
    <row r="1264" spans="1:11" ht="25.5" x14ac:dyDescent="0.2">
      <c r="A1264" s="11" t="s">
        <v>1536</v>
      </c>
      <c r="B1264" s="11" t="s">
        <v>31936</v>
      </c>
      <c r="C1264" s="11" t="s">
        <v>1537</v>
      </c>
      <c r="D1264" s="11" t="s">
        <v>258</v>
      </c>
      <c r="E1264" s="11" t="s">
        <v>76</v>
      </c>
      <c r="H1264" s="17" t="str">
        <f>IF(Table1[[#This Row],[Undergraduate or Postgraduate]]="","",IF('Calculator - Dropdowns'!$D$6="Programme",$C1264&amp;": "&amp;A1264,IF($C1264&amp;": "&amp;A1264='Calculator - Dropdowns'!$D$6,$C1264&amp;": "&amp;A1264,"")))</f>
        <v>BA Politics and International Relations with Employment Experience Abroad - Cornwall: UFA4HPSHPSCN</v>
      </c>
      <c r="I1264" s="17" t="str">
        <f>IF(Table1[[#This Row],[Department]]="","",IF('Calculator - Dropdowns'!$D$5="Postgraduate Taught or Undergraduate",$B1264,IF($B1264='Calculator - Dropdowns'!$D$5,$B1264,"")))</f>
        <v>Undergraduate</v>
      </c>
      <c r="J1264" s="17" t="str">
        <f>IF(Table1[[#This Row],[Faculty]]="","",IF('Calculator - Dropdowns'!$D$4="Department",$D1264,IF($D1264='Calculator - Dropdowns'!$D$4,$D1264,"")))</f>
        <v>Politics at Penryn</v>
      </c>
      <c r="K1264" s="17" t="str">
        <f>IF('Calculator - Dropdowns'!$D$3="Faculty",$E1264,IF('Calculator - Dropdowns'!$D$3=E1264,E1264,""))</f>
        <v>Faculty of Humanities, Arts and Social Sciences</v>
      </c>
    </row>
    <row r="1265" spans="1:11" x14ac:dyDescent="0.2">
      <c r="A1265" s="11" t="s">
        <v>1538</v>
      </c>
      <c r="B1265" s="11" t="s">
        <v>31936</v>
      </c>
      <c r="C1265" s="11" t="s">
        <v>1539</v>
      </c>
      <c r="D1265" s="11" t="s">
        <v>258</v>
      </c>
      <c r="E1265" s="11" t="s">
        <v>76</v>
      </c>
      <c r="H1265" s="17" t="str">
        <f>IF(Table1[[#This Row],[Undergraduate or Postgraduate]]="","",IF('Calculator - Dropdowns'!$D$6="Programme",$C1265&amp;": "&amp;A1265,IF($C1265&amp;": "&amp;A1265='Calculator - Dropdowns'!$D$6,$C1265&amp;": "&amp;A1265,"")))</f>
        <v>BA Global Politics with Study Abroad - Cornwall: UFA4HPSHPSCO</v>
      </c>
      <c r="I1265" s="17" t="str">
        <f>IF(Table1[[#This Row],[Department]]="","",IF('Calculator - Dropdowns'!$D$5="Postgraduate Taught or Undergraduate",$B1265,IF($B1265='Calculator - Dropdowns'!$D$5,$B1265,"")))</f>
        <v>Undergraduate</v>
      </c>
      <c r="J1265" s="17" t="str">
        <f>IF(Table1[[#This Row],[Faculty]]="","",IF('Calculator - Dropdowns'!$D$4="Department",$D1265,IF($D1265='Calculator - Dropdowns'!$D$4,$D1265,"")))</f>
        <v>Politics at Penryn</v>
      </c>
      <c r="K1265" s="17" t="str">
        <f>IF('Calculator - Dropdowns'!$D$3="Faculty",$E1265,IF('Calculator - Dropdowns'!$D$3=E1265,E1265,""))</f>
        <v>Faculty of Humanities, Arts and Social Sciences</v>
      </c>
    </row>
    <row r="1266" spans="1:11" ht="25.5" x14ac:dyDescent="0.2">
      <c r="A1266" s="11" t="s">
        <v>1540</v>
      </c>
      <c r="B1266" s="11" t="s">
        <v>31936</v>
      </c>
      <c r="C1266" s="11" t="s">
        <v>1541</v>
      </c>
      <c r="D1266" s="11" t="s">
        <v>258</v>
      </c>
      <c r="E1266" s="11" t="s">
        <v>76</v>
      </c>
      <c r="H1266" s="17" t="str">
        <f>IF(Table1[[#This Row],[Undergraduate or Postgraduate]]="","",IF('Calculator - Dropdowns'!$D$6="Programme",$C1266&amp;": "&amp;A1266,IF($C1266&amp;": "&amp;A1266='Calculator - Dropdowns'!$D$6,$C1266&amp;": "&amp;A1266,"")))</f>
        <v>BA Politics and International Relations with Employment Experience - Cornwall: UFA4HPSHPSCP</v>
      </c>
      <c r="I1266" s="17" t="str">
        <f>IF(Table1[[#This Row],[Department]]="","",IF('Calculator - Dropdowns'!$D$5="Postgraduate Taught or Undergraduate",$B1266,IF($B1266='Calculator - Dropdowns'!$D$5,$B1266,"")))</f>
        <v>Undergraduate</v>
      </c>
      <c r="J1266" s="17" t="str">
        <f>IF(Table1[[#This Row],[Faculty]]="","",IF('Calculator - Dropdowns'!$D$4="Department",$D1266,IF($D1266='Calculator - Dropdowns'!$D$4,$D1266,"")))</f>
        <v>Politics at Penryn</v>
      </c>
      <c r="K1266" s="17" t="str">
        <f>IF('Calculator - Dropdowns'!$D$3="Faculty",$E1266,IF('Calculator - Dropdowns'!$D$3=E1266,E1266,""))</f>
        <v>Faculty of Humanities, Arts and Social Sciences</v>
      </c>
    </row>
    <row r="1267" spans="1:11" ht="25.5" x14ac:dyDescent="0.2">
      <c r="A1267" s="11" t="s">
        <v>1542</v>
      </c>
      <c r="B1267" s="11" t="s">
        <v>31936</v>
      </c>
      <c r="C1267" s="11" t="s">
        <v>1543</v>
      </c>
      <c r="D1267" s="11" t="s">
        <v>258</v>
      </c>
      <c r="E1267" s="11" t="s">
        <v>76</v>
      </c>
      <c r="H1267" s="17" t="str">
        <f>IF(Table1[[#This Row],[Undergraduate or Postgraduate]]="","",IF('Calculator - Dropdowns'!$D$6="Programme",$C1267&amp;": "&amp;A1267,IF($C1267&amp;": "&amp;A1267='Calculator - Dropdowns'!$D$6,$C1267&amp;": "&amp;A1267,"")))</f>
        <v>BA Global Politics with Employment Experience - Cornwall: UFA4HPSHPSCQ</v>
      </c>
      <c r="I1267" s="17" t="str">
        <f>IF(Table1[[#This Row],[Department]]="","",IF('Calculator - Dropdowns'!$D$5="Postgraduate Taught or Undergraduate",$B1267,IF($B1267='Calculator - Dropdowns'!$D$5,$B1267,"")))</f>
        <v>Undergraduate</v>
      </c>
      <c r="J1267" s="17" t="str">
        <f>IF(Table1[[#This Row],[Faculty]]="","",IF('Calculator - Dropdowns'!$D$4="Department",$D1267,IF($D1267='Calculator - Dropdowns'!$D$4,$D1267,"")))</f>
        <v>Politics at Penryn</v>
      </c>
      <c r="K1267" s="17" t="str">
        <f>IF('Calculator - Dropdowns'!$D$3="Faculty",$E1267,IF('Calculator - Dropdowns'!$D$3=E1267,E1267,""))</f>
        <v>Faculty of Humanities, Arts and Social Sciences</v>
      </c>
    </row>
    <row r="1268" spans="1:11" ht="25.5" x14ac:dyDescent="0.2">
      <c r="A1268" s="11" t="s">
        <v>1766</v>
      </c>
      <c r="B1268" s="11" t="s">
        <v>31936</v>
      </c>
      <c r="C1268" s="11" t="s">
        <v>1767</v>
      </c>
      <c r="D1268" s="11" t="s">
        <v>258</v>
      </c>
      <c r="E1268" s="11" t="s">
        <v>76</v>
      </c>
      <c r="H1268" s="17" t="str">
        <f>IF(Table1[[#This Row],[Undergraduate or Postgraduate]]="","",IF('Calculator - Dropdowns'!$D$6="Programme",$C1268&amp;": "&amp;A1268,IF($C1268&amp;": "&amp;A1268='Calculator - Dropdowns'!$D$6,$C1268&amp;": "&amp;A1268,"")))</f>
        <v>BSc Politics and Management with Study Abroad - Cornwall: UFS4HPSSBECA</v>
      </c>
      <c r="I1268" s="17" t="str">
        <f>IF(Table1[[#This Row],[Department]]="","",IF('Calculator - Dropdowns'!$D$5="Postgraduate Taught or Undergraduate",$B1268,IF($B1268='Calculator - Dropdowns'!$D$5,$B1268,"")))</f>
        <v>Undergraduate</v>
      </c>
      <c r="J1268" s="17" t="str">
        <f>IF(Table1[[#This Row],[Faculty]]="","",IF('Calculator - Dropdowns'!$D$4="Department",$D1268,IF($D1268='Calculator - Dropdowns'!$D$4,$D1268,"")))</f>
        <v>Politics at Penryn</v>
      </c>
      <c r="K1268" s="17" t="str">
        <f>IF('Calculator - Dropdowns'!$D$3="Faculty",$E1268,IF('Calculator - Dropdowns'!$D$3=E1268,E1268,""))</f>
        <v>Faculty of Humanities, Arts and Social Sciences</v>
      </c>
    </row>
    <row r="1269" spans="1:11" ht="25.5" x14ac:dyDescent="0.2">
      <c r="A1269" s="11" t="s">
        <v>1768</v>
      </c>
      <c r="B1269" s="11" t="s">
        <v>31936</v>
      </c>
      <c r="C1269" s="11" t="s">
        <v>1769</v>
      </c>
      <c r="D1269" s="11" t="s">
        <v>258</v>
      </c>
      <c r="E1269" s="11" t="s">
        <v>76</v>
      </c>
      <c r="H1269" s="17" t="str">
        <f>IF(Table1[[#This Row],[Undergraduate or Postgraduate]]="","",IF('Calculator - Dropdowns'!$D$6="Programme",$C1269&amp;": "&amp;A1269,IF($C1269&amp;": "&amp;A1269='Calculator - Dropdowns'!$D$6,$C1269&amp;": "&amp;A1269,"")))</f>
        <v>BSc Politics and Management with Employment Experience - Cornwall: UFS4HPSSBECB</v>
      </c>
      <c r="I1269" s="17" t="str">
        <f>IF(Table1[[#This Row],[Department]]="","",IF('Calculator - Dropdowns'!$D$5="Postgraduate Taught or Undergraduate",$B1269,IF($B1269='Calculator - Dropdowns'!$D$5,$B1269,"")))</f>
        <v>Undergraduate</v>
      </c>
      <c r="J1269" s="17" t="str">
        <f>IF(Table1[[#This Row],[Faculty]]="","",IF('Calculator - Dropdowns'!$D$4="Department",$D1269,IF($D1269='Calculator - Dropdowns'!$D$4,$D1269,"")))</f>
        <v>Politics at Penryn</v>
      </c>
      <c r="K1269" s="17" t="str">
        <f>IF('Calculator - Dropdowns'!$D$3="Faculty",$E1269,IF('Calculator - Dropdowns'!$D$3=E1269,E1269,""))</f>
        <v>Faculty of Humanities, Arts and Social Sciences</v>
      </c>
    </row>
    <row r="1270" spans="1:11" x14ac:dyDescent="0.2">
      <c r="A1270" s="11" t="s">
        <v>1437</v>
      </c>
      <c r="B1270" s="11" t="s">
        <v>31936</v>
      </c>
      <c r="C1270" s="11" t="s">
        <v>1438</v>
      </c>
      <c r="D1270" s="11" t="s">
        <v>214</v>
      </c>
      <c r="E1270" s="11" t="s">
        <v>76</v>
      </c>
      <c r="H1270" s="17" t="str">
        <f>IF(Table1[[#This Row],[Undergraduate or Postgraduate]]="","",IF('Calculator - Dropdowns'!$D$6="Programme",$C1270&amp;": "&amp;A1270,IF($C1270&amp;": "&amp;A1270='Calculator - Dropdowns'!$D$6,$C1270&amp;": "&amp;A1270,"")))</f>
        <v>BA International Relations with Study Abroad: UFA4HPSHPS32</v>
      </c>
      <c r="I1270" s="17" t="str">
        <f>IF(Table1[[#This Row],[Department]]="","",IF('Calculator - Dropdowns'!$D$5="Postgraduate Taught or Undergraduate",$B1270,IF($B1270='Calculator - Dropdowns'!$D$5,$B1270,"")))</f>
        <v>Undergraduate</v>
      </c>
      <c r="J1270" s="17" t="str">
        <f>IF(Table1[[#This Row],[Faculty]]="","",IF('Calculator - Dropdowns'!$D$4="Department",$D1270,IF($D1270='Calculator - Dropdowns'!$D$4,$D1270,"")))</f>
        <v>Politics</v>
      </c>
      <c r="K1270" s="17" t="str">
        <f>IF('Calculator - Dropdowns'!$D$3="Faculty",$E1270,IF('Calculator - Dropdowns'!$D$3=E1270,E1270,""))</f>
        <v>Faculty of Humanities, Arts and Social Sciences</v>
      </c>
    </row>
    <row r="1271" spans="1:11" x14ac:dyDescent="0.2">
      <c r="A1271" s="11" t="s">
        <v>1445</v>
      </c>
      <c r="B1271" s="11" t="s">
        <v>31936</v>
      </c>
      <c r="C1271" s="11" t="s">
        <v>1446</v>
      </c>
      <c r="D1271" s="11" t="s">
        <v>214</v>
      </c>
      <c r="E1271" s="11" t="s">
        <v>76</v>
      </c>
      <c r="H1271" s="17" t="str">
        <f>IF(Table1[[#This Row],[Undergraduate or Postgraduate]]="","",IF('Calculator - Dropdowns'!$D$6="Programme",$C1271&amp;": "&amp;A1271,IF($C1271&amp;": "&amp;A1271='Calculator - Dropdowns'!$D$6,$C1271&amp;": "&amp;A1271,"")))</f>
        <v>BA Politics and Sociology with Study Abroad: UFA4HPSHPS37</v>
      </c>
      <c r="I1271" s="17" t="str">
        <f>IF(Table1[[#This Row],[Department]]="","",IF('Calculator - Dropdowns'!$D$5="Postgraduate Taught or Undergraduate",$B1271,IF($B1271='Calculator - Dropdowns'!$D$5,$B1271,"")))</f>
        <v>Undergraduate</v>
      </c>
      <c r="J1271" s="17" t="str">
        <f>IF(Table1[[#This Row],[Faculty]]="","",IF('Calculator - Dropdowns'!$D$4="Department",$D1271,IF($D1271='Calculator - Dropdowns'!$D$4,$D1271,"")))</f>
        <v>Politics</v>
      </c>
      <c r="K1271" s="17" t="str">
        <f>IF('Calculator - Dropdowns'!$D$3="Faculty",$E1271,IF('Calculator - Dropdowns'!$D$3=E1271,E1271,""))</f>
        <v>Faculty of Humanities, Arts and Social Sciences</v>
      </c>
    </row>
    <row r="1272" spans="1:11" x14ac:dyDescent="0.2">
      <c r="A1272" s="11" t="s">
        <v>1447</v>
      </c>
      <c r="B1272" s="11" t="s">
        <v>31936</v>
      </c>
      <c r="C1272" s="11" t="s">
        <v>1448</v>
      </c>
      <c r="D1272" s="11" t="s">
        <v>214</v>
      </c>
      <c r="E1272" s="11" t="s">
        <v>76</v>
      </c>
      <c r="H1272" s="17" t="str">
        <f>IF(Table1[[#This Row],[Undergraduate or Postgraduate]]="","",IF('Calculator - Dropdowns'!$D$6="Programme",$C1272&amp;": "&amp;A1272,IF($C1272&amp;": "&amp;A1272='Calculator - Dropdowns'!$D$6,$C1272&amp;": "&amp;A1272,"")))</f>
        <v>BA Politics with Study Abroad: UFA4HPSHPS38</v>
      </c>
      <c r="I1272" s="17" t="str">
        <f>IF(Table1[[#This Row],[Department]]="","",IF('Calculator - Dropdowns'!$D$5="Postgraduate Taught or Undergraduate",$B1272,IF($B1272='Calculator - Dropdowns'!$D$5,$B1272,"")))</f>
        <v>Undergraduate</v>
      </c>
      <c r="J1272" s="17" t="str">
        <f>IF(Table1[[#This Row],[Faculty]]="","",IF('Calculator - Dropdowns'!$D$4="Department",$D1272,IF($D1272='Calculator - Dropdowns'!$D$4,$D1272,"")))</f>
        <v>Politics</v>
      </c>
      <c r="K1272" s="17" t="str">
        <f>IF('Calculator - Dropdowns'!$D$3="Faculty",$E1272,IF('Calculator - Dropdowns'!$D$3=E1272,E1272,""))</f>
        <v>Faculty of Humanities, Arts and Social Sciences</v>
      </c>
    </row>
    <row r="1273" spans="1:11" x14ac:dyDescent="0.2">
      <c r="A1273" s="11" t="s">
        <v>1484</v>
      </c>
      <c r="B1273" s="11" t="s">
        <v>31936</v>
      </c>
      <c r="C1273" s="11" t="s">
        <v>1485</v>
      </c>
      <c r="D1273" s="11" t="s">
        <v>214</v>
      </c>
      <c r="E1273" s="11" t="s">
        <v>76</v>
      </c>
      <c r="H1273" s="17" t="str">
        <f>IF(Table1[[#This Row],[Undergraduate or Postgraduate]]="","",IF('Calculator - Dropdowns'!$D$6="Programme",$C1273&amp;": "&amp;A1273,IF($C1273&amp;": "&amp;A1273='Calculator - Dropdowns'!$D$6,$C1273&amp;": "&amp;A1273,"")))</f>
        <v>BA Politics with Employment Experience Abroad: UFA4HPSHPS62</v>
      </c>
      <c r="I1273" s="17" t="str">
        <f>IF(Table1[[#This Row],[Department]]="","",IF('Calculator - Dropdowns'!$D$5="Postgraduate Taught or Undergraduate",$B1273,IF($B1273='Calculator - Dropdowns'!$D$5,$B1273,"")))</f>
        <v>Undergraduate</v>
      </c>
      <c r="J1273" s="17" t="str">
        <f>IF(Table1[[#This Row],[Faculty]]="","",IF('Calculator - Dropdowns'!$D$4="Department",$D1273,IF($D1273='Calculator - Dropdowns'!$D$4,$D1273,"")))</f>
        <v>Politics</v>
      </c>
      <c r="K1273" s="17" t="str">
        <f>IF('Calculator - Dropdowns'!$D$3="Faculty",$E1273,IF('Calculator - Dropdowns'!$D$3=E1273,E1273,""))</f>
        <v>Faculty of Humanities, Arts and Social Sciences</v>
      </c>
    </row>
    <row r="1274" spans="1:11" ht="25.5" x14ac:dyDescent="0.2">
      <c r="A1274" s="11" t="s">
        <v>1486</v>
      </c>
      <c r="B1274" s="11" t="s">
        <v>31936</v>
      </c>
      <c r="C1274" s="11" t="s">
        <v>1487</v>
      </c>
      <c r="D1274" s="11" t="s">
        <v>214</v>
      </c>
      <c r="E1274" s="11" t="s">
        <v>76</v>
      </c>
      <c r="H1274" s="17" t="str">
        <f>IF(Table1[[#This Row],[Undergraduate or Postgraduate]]="","",IF('Calculator - Dropdowns'!$D$6="Programme",$C1274&amp;": "&amp;A1274,IF($C1274&amp;": "&amp;A1274='Calculator - Dropdowns'!$D$6,$C1274&amp;": "&amp;A1274,"")))</f>
        <v>BA International Relations with Employment Experience Abroad: UFA4HPSHPS63</v>
      </c>
      <c r="I1274" s="17" t="str">
        <f>IF(Table1[[#This Row],[Department]]="","",IF('Calculator - Dropdowns'!$D$5="Postgraduate Taught or Undergraduate",$B1274,IF($B1274='Calculator - Dropdowns'!$D$5,$B1274,"")))</f>
        <v>Undergraduate</v>
      </c>
      <c r="J1274" s="17" t="str">
        <f>IF(Table1[[#This Row],[Faculty]]="","",IF('Calculator - Dropdowns'!$D$4="Department",$D1274,IF($D1274='Calculator - Dropdowns'!$D$4,$D1274,"")))</f>
        <v>Politics</v>
      </c>
      <c r="K1274" s="17" t="str">
        <f>IF('Calculator - Dropdowns'!$D$3="Faculty",$E1274,IF('Calculator - Dropdowns'!$D$3=E1274,E1274,""))</f>
        <v>Faculty of Humanities, Arts and Social Sciences</v>
      </c>
    </row>
    <row r="1275" spans="1:11" x14ac:dyDescent="0.2">
      <c r="A1275" s="11" t="s">
        <v>1502</v>
      </c>
      <c r="B1275" s="11" t="s">
        <v>31936</v>
      </c>
      <c r="C1275" s="11" t="s">
        <v>1503</v>
      </c>
      <c r="D1275" s="11" t="s">
        <v>214</v>
      </c>
      <c r="E1275" s="11" t="s">
        <v>76</v>
      </c>
      <c r="H1275" s="17" t="str">
        <f>IF(Table1[[#This Row],[Undergraduate or Postgraduate]]="","",IF('Calculator - Dropdowns'!$D$6="Programme",$C1275&amp;": "&amp;A1275,IF($C1275&amp;": "&amp;A1275='Calculator - Dropdowns'!$D$6,$C1275&amp;": "&amp;A1275,"")))</f>
        <v>BA International Relations with Employment Experience: UFA4HPSHPS72</v>
      </c>
      <c r="I1275" s="17" t="str">
        <f>IF(Table1[[#This Row],[Department]]="","",IF('Calculator - Dropdowns'!$D$5="Postgraduate Taught or Undergraduate",$B1275,IF($B1275='Calculator - Dropdowns'!$D$5,$B1275,"")))</f>
        <v>Undergraduate</v>
      </c>
      <c r="J1275" s="17" t="str">
        <f>IF(Table1[[#This Row],[Faculty]]="","",IF('Calculator - Dropdowns'!$D$4="Department",$D1275,IF($D1275='Calculator - Dropdowns'!$D$4,$D1275,"")))</f>
        <v>Politics</v>
      </c>
      <c r="K1275" s="17" t="str">
        <f>IF('Calculator - Dropdowns'!$D$3="Faculty",$E1275,IF('Calculator - Dropdowns'!$D$3=E1275,E1275,""))</f>
        <v>Faculty of Humanities, Arts and Social Sciences</v>
      </c>
    </row>
    <row r="1276" spans="1:11" x14ac:dyDescent="0.2">
      <c r="A1276" s="11" t="s">
        <v>1512</v>
      </c>
      <c r="B1276" s="11" t="s">
        <v>31936</v>
      </c>
      <c r="C1276" s="11" t="s">
        <v>1513</v>
      </c>
      <c r="D1276" s="11" t="s">
        <v>214</v>
      </c>
      <c r="E1276" s="11" t="s">
        <v>76</v>
      </c>
      <c r="H1276" s="17" t="str">
        <f>IF(Table1[[#This Row],[Undergraduate or Postgraduate]]="","",IF('Calculator - Dropdowns'!$D$6="Programme",$C1276&amp;": "&amp;A1276,IF($C1276&amp;": "&amp;A1276='Calculator - Dropdowns'!$D$6,$C1276&amp;": "&amp;A1276,"")))</f>
        <v>BA Politics with Employment Experience: UFA4HPSHPS77</v>
      </c>
      <c r="I1276" s="17" t="str">
        <f>IF(Table1[[#This Row],[Department]]="","",IF('Calculator - Dropdowns'!$D$5="Postgraduate Taught or Undergraduate",$B1276,IF($B1276='Calculator - Dropdowns'!$D$5,$B1276,"")))</f>
        <v>Undergraduate</v>
      </c>
      <c r="J1276" s="17" t="str">
        <f>IF(Table1[[#This Row],[Faculty]]="","",IF('Calculator - Dropdowns'!$D$4="Department",$D1276,IF($D1276='Calculator - Dropdowns'!$D$4,$D1276,"")))</f>
        <v>Politics</v>
      </c>
      <c r="K1276" s="17" t="str">
        <f>IF('Calculator - Dropdowns'!$D$3="Faculty",$E1276,IF('Calculator - Dropdowns'!$D$3=E1276,E1276,""))</f>
        <v>Faculty of Humanities, Arts and Social Sciences</v>
      </c>
    </row>
    <row r="1277" spans="1:11" x14ac:dyDescent="0.2">
      <c r="A1277" s="11" t="s">
        <v>32076</v>
      </c>
      <c r="B1277" s="11" t="s">
        <v>31936</v>
      </c>
      <c r="C1277" s="11" t="s">
        <v>32834</v>
      </c>
      <c r="D1277" s="11" t="s">
        <v>214</v>
      </c>
      <c r="E1277" s="11" t="s">
        <v>76</v>
      </c>
      <c r="H1277" s="17" t="str">
        <f>IF(Table1[[#This Row],[Undergraduate or Postgraduate]]="","",IF('Calculator - Dropdowns'!$D$6="Programme",$C1277&amp;": "&amp;A1277,IF($C1277&amp;": "&amp;A1277='Calculator - Dropdowns'!$D$6,$C1277&amp;": "&amp;A1277,"")))</f>
        <v>BA Political and Philosophical Studies with Study Abroad: UFA4HPSHPS88</v>
      </c>
      <c r="I1277" s="17" t="str">
        <f>IF(Table1[[#This Row],[Department]]="","",IF('Calculator - Dropdowns'!$D$5="Postgraduate Taught or Undergraduate",$B1277,IF($B1277='Calculator - Dropdowns'!$D$5,$B1277,"")))</f>
        <v>Undergraduate</v>
      </c>
      <c r="J1277" s="17" t="str">
        <f>IF(Table1[[#This Row],[Faculty]]="","",IF('Calculator - Dropdowns'!$D$4="Department",$D1277,IF($D1277='Calculator - Dropdowns'!$D$4,$D1277,"")))</f>
        <v>Politics</v>
      </c>
      <c r="K1277" s="17" t="str">
        <f>IF('Calculator - Dropdowns'!$D$3="Faculty",$E1277,IF('Calculator - Dropdowns'!$D$3=E1277,E1277,""))</f>
        <v>Faculty of Humanities, Arts and Social Sciences</v>
      </c>
    </row>
    <row r="1278" spans="1:11" ht="25.5" x14ac:dyDescent="0.2">
      <c r="A1278" s="11" t="s">
        <v>32077</v>
      </c>
      <c r="B1278" s="11" t="s">
        <v>31936</v>
      </c>
      <c r="C1278" s="11" t="s">
        <v>32835</v>
      </c>
      <c r="D1278" s="11" t="s">
        <v>214</v>
      </c>
      <c r="E1278" s="11" t="s">
        <v>76</v>
      </c>
      <c r="H1278" s="17" t="str">
        <f>IF(Table1[[#This Row],[Undergraduate or Postgraduate]]="","",IF('Calculator - Dropdowns'!$D$6="Programme",$C1278&amp;": "&amp;A1278,IF($C1278&amp;": "&amp;A1278='Calculator - Dropdowns'!$D$6,$C1278&amp;": "&amp;A1278,"")))</f>
        <v>BA Political and Philosophical Studies with Employment Experience Abroad: UFA4HPSHPS89</v>
      </c>
      <c r="I1278" s="17" t="str">
        <f>IF(Table1[[#This Row],[Department]]="","",IF('Calculator - Dropdowns'!$D$5="Postgraduate Taught or Undergraduate",$B1278,IF($B1278='Calculator - Dropdowns'!$D$5,$B1278,"")))</f>
        <v>Undergraduate</v>
      </c>
      <c r="J1278" s="17" t="str">
        <f>IF(Table1[[#This Row],[Faculty]]="","",IF('Calculator - Dropdowns'!$D$4="Department",$D1278,IF($D1278='Calculator - Dropdowns'!$D$4,$D1278,"")))</f>
        <v>Politics</v>
      </c>
      <c r="K1278" s="17" t="str">
        <f>IF('Calculator - Dropdowns'!$D$3="Faculty",$E1278,IF('Calculator - Dropdowns'!$D$3=E1278,E1278,""))</f>
        <v>Faculty of Humanities, Arts and Social Sciences</v>
      </c>
    </row>
    <row r="1279" spans="1:11" ht="25.5" x14ac:dyDescent="0.2">
      <c r="A1279" s="11" t="s">
        <v>1544</v>
      </c>
      <c r="B1279" s="11" t="s">
        <v>31936</v>
      </c>
      <c r="C1279" s="11" t="s">
        <v>1545</v>
      </c>
      <c r="D1279" s="11" t="s">
        <v>214</v>
      </c>
      <c r="E1279" s="11" t="s">
        <v>76</v>
      </c>
      <c r="H1279" s="17" t="str">
        <f>IF(Table1[[#This Row],[Undergraduate or Postgraduate]]="","",IF('Calculator - Dropdowns'!$D$6="Programme",$C1279&amp;": "&amp;A1279,IF($C1279&amp;": "&amp;A1279='Calculator - Dropdowns'!$D$6,$C1279&amp;": "&amp;A1279,"")))</f>
        <v>BA Politics, Philosophy and Economics with Study Abroad: UFA4HPSSBE01</v>
      </c>
      <c r="I1279" s="17" t="str">
        <f>IF(Table1[[#This Row],[Department]]="","",IF('Calculator - Dropdowns'!$D$5="Postgraduate Taught or Undergraduate",$B1279,IF($B1279='Calculator - Dropdowns'!$D$5,$B1279,"")))</f>
        <v>Undergraduate</v>
      </c>
      <c r="J1279" s="17" t="str">
        <f>IF(Table1[[#This Row],[Faculty]]="","",IF('Calculator - Dropdowns'!$D$4="Department",$D1279,IF($D1279='Calculator - Dropdowns'!$D$4,$D1279,"")))</f>
        <v>Politics</v>
      </c>
      <c r="K1279" s="17" t="str">
        <f>IF('Calculator - Dropdowns'!$D$3="Faculty",$E1279,IF('Calculator - Dropdowns'!$D$3=E1279,E1279,""))</f>
        <v>Faculty of Humanities, Arts and Social Sciences</v>
      </c>
    </row>
    <row r="1280" spans="1:11" ht="25.5" x14ac:dyDescent="0.2">
      <c r="A1280" s="11" t="s">
        <v>1546</v>
      </c>
      <c r="B1280" s="11" t="s">
        <v>31936</v>
      </c>
      <c r="C1280" s="11" t="s">
        <v>32833</v>
      </c>
      <c r="D1280" s="11" t="s">
        <v>214</v>
      </c>
      <c r="E1280" s="11" t="s">
        <v>76</v>
      </c>
      <c r="H1280" s="17" t="str">
        <f>IF(Table1[[#This Row],[Undergraduate or Postgraduate]]="","",IF('Calculator - Dropdowns'!$D$6="Programme",$C1280&amp;": "&amp;A1280,IF($C1280&amp;": "&amp;A1280='Calculator - Dropdowns'!$D$6,$C1280&amp;": "&amp;A1280,"")))</f>
        <v>BA Politics, Philosophy and Economics with Employment Experience Abroad: UFA4HPSSBE02</v>
      </c>
      <c r="I1280" s="17" t="str">
        <f>IF(Table1[[#This Row],[Department]]="","",IF('Calculator - Dropdowns'!$D$5="Postgraduate Taught or Undergraduate",$B1280,IF($B1280='Calculator - Dropdowns'!$D$5,$B1280,"")))</f>
        <v>Undergraduate</v>
      </c>
      <c r="J1280" s="17" t="str">
        <f>IF(Table1[[#This Row],[Faculty]]="","",IF('Calculator - Dropdowns'!$D$4="Department",$D1280,IF($D1280='Calculator - Dropdowns'!$D$4,$D1280,"")))</f>
        <v>Politics</v>
      </c>
      <c r="K1280" s="17" t="str">
        <f>IF('Calculator - Dropdowns'!$D$3="Faculty",$E1280,IF('Calculator - Dropdowns'!$D$3=E1280,E1280,""))</f>
        <v>Faculty of Humanities, Arts and Social Sciences</v>
      </c>
    </row>
    <row r="1281" spans="1:11" ht="25.5" x14ac:dyDescent="0.2">
      <c r="A1281" s="11" t="s">
        <v>1547</v>
      </c>
      <c r="B1281" s="11" t="s">
        <v>31936</v>
      </c>
      <c r="C1281" s="11" t="s">
        <v>1548</v>
      </c>
      <c r="D1281" s="11" t="s">
        <v>214</v>
      </c>
      <c r="E1281" s="11" t="s">
        <v>76</v>
      </c>
      <c r="H1281" s="17" t="str">
        <f>IF(Table1[[#This Row],[Undergraduate or Postgraduate]]="","",IF('Calculator - Dropdowns'!$D$6="Programme",$C1281&amp;": "&amp;A1281,IF($C1281&amp;": "&amp;A1281='Calculator - Dropdowns'!$D$6,$C1281&amp;": "&amp;A1281,"")))</f>
        <v>BA Politics, Philosophy and Economics with Employment Experience: UFA4HPSSBE03</v>
      </c>
      <c r="I1281" s="17" t="str">
        <f>IF(Table1[[#This Row],[Department]]="","",IF('Calculator - Dropdowns'!$D$5="Postgraduate Taught or Undergraduate",$B1281,IF($B1281='Calculator - Dropdowns'!$D$5,$B1281,"")))</f>
        <v>Undergraduate</v>
      </c>
      <c r="J1281" s="17" t="str">
        <f>IF(Table1[[#This Row],[Faculty]]="","",IF('Calculator - Dropdowns'!$D$4="Department",$D1281,IF($D1281='Calculator - Dropdowns'!$D$4,$D1281,"")))</f>
        <v>Politics</v>
      </c>
      <c r="K1281" s="17" t="str">
        <f>IF('Calculator - Dropdowns'!$D$3="Faculty",$E1281,IF('Calculator - Dropdowns'!$D$3=E1281,E1281,""))</f>
        <v>Faculty of Humanities, Arts and Social Sciences</v>
      </c>
    </row>
    <row r="1282" spans="1:11" x14ac:dyDescent="0.2">
      <c r="A1282" s="11" t="s">
        <v>1555</v>
      </c>
      <c r="B1282" s="11" t="s">
        <v>31936</v>
      </c>
      <c r="C1282" s="11" t="s">
        <v>1556</v>
      </c>
      <c r="D1282" s="11" t="s">
        <v>214</v>
      </c>
      <c r="E1282" s="11" t="s">
        <v>76</v>
      </c>
      <c r="H1282" s="17" t="str">
        <f>IF(Table1[[#This Row],[Undergraduate or Postgraduate]]="","",IF('Calculator - Dropdowns'!$D$6="Programme",$C1282&amp;": "&amp;A1282,IF($C1282&amp;": "&amp;A1282='Calculator - Dropdowns'!$D$6,$C1282&amp;": "&amp;A1282,"")))</f>
        <v>BA International Relations and Modern Languages: UFA4HPSSML32</v>
      </c>
      <c r="I1282" s="17" t="str">
        <f>IF(Table1[[#This Row],[Department]]="","",IF('Calculator - Dropdowns'!$D$5="Postgraduate Taught or Undergraduate",$B1282,IF($B1282='Calculator - Dropdowns'!$D$5,$B1282,"")))</f>
        <v>Undergraduate</v>
      </c>
      <c r="J1282" s="17" t="str">
        <f>IF(Table1[[#This Row],[Faculty]]="","",IF('Calculator - Dropdowns'!$D$4="Department",$D1282,IF($D1282='Calculator - Dropdowns'!$D$4,$D1282,"")))</f>
        <v>Politics</v>
      </c>
      <c r="K1282" s="17" t="str">
        <f>IF('Calculator - Dropdowns'!$D$3="Faculty",$E1282,IF('Calculator - Dropdowns'!$D$3=E1282,E1282,""))</f>
        <v>Faculty of Humanities, Arts and Social Sciences</v>
      </c>
    </row>
    <row r="1283" spans="1:11" x14ac:dyDescent="0.2">
      <c r="A1283" s="11" t="s">
        <v>1561</v>
      </c>
      <c r="B1283" s="11" t="s">
        <v>31936</v>
      </c>
      <c r="C1283" s="11" t="s">
        <v>1562</v>
      </c>
      <c r="D1283" s="11" t="s">
        <v>214</v>
      </c>
      <c r="E1283" s="11" t="s">
        <v>76</v>
      </c>
      <c r="H1283" s="17" t="str">
        <f>IF(Table1[[#This Row],[Undergraduate or Postgraduate]]="","",IF('Calculator - Dropdowns'!$D$6="Programme",$C1283&amp;": "&amp;A1283,IF($C1283&amp;": "&amp;A1283='Calculator - Dropdowns'!$D$6,$C1283&amp;": "&amp;A1283,"")))</f>
        <v>BA Politics and Modern Languages: UFA4HPSSML35</v>
      </c>
      <c r="I1283" s="17" t="str">
        <f>IF(Table1[[#This Row],[Department]]="","",IF('Calculator - Dropdowns'!$D$5="Postgraduate Taught or Undergraduate",$B1283,IF($B1283='Calculator - Dropdowns'!$D$5,$B1283,"")))</f>
        <v>Undergraduate</v>
      </c>
      <c r="J1283" s="17" t="str">
        <f>IF(Table1[[#This Row],[Faculty]]="","",IF('Calculator - Dropdowns'!$D$4="Department",$D1283,IF($D1283='Calculator - Dropdowns'!$D$4,$D1283,"")))</f>
        <v>Politics</v>
      </c>
      <c r="K1283" s="17" t="str">
        <f>IF('Calculator - Dropdowns'!$D$3="Faculty",$E1283,IF('Calculator - Dropdowns'!$D$3=E1283,E1283,""))</f>
        <v>Faculty of Humanities, Arts and Social Sciences</v>
      </c>
    </row>
    <row r="1284" spans="1:11" ht="25.5" x14ac:dyDescent="0.2">
      <c r="A1284" s="11" t="s">
        <v>1736</v>
      </c>
      <c r="B1284" s="11" t="s">
        <v>31936</v>
      </c>
      <c r="C1284" s="11" t="s">
        <v>1737</v>
      </c>
      <c r="D1284" s="11" t="s">
        <v>214</v>
      </c>
      <c r="E1284" s="11" t="s">
        <v>76</v>
      </c>
      <c r="H1284" s="17" t="str">
        <f>IF(Table1[[#This Row],[Undergraduate or Postgraduate]]="","",IF('Calculator - Dropdowns'!$D$6="Programme",$C1284&amp;": "&amp;A1284,IF($C1284&amp;": "&amp;A1284='Calculator - Dropdowns'!$D$6,$C1284&amp;": "&amp;A1284,"")))</f>
        <v>BSc Politics and International Relations with Study Abroad: UFS4HPSHPS04</v>
      </c>
      <c r="I1284" s="17" t="str">
        <f>IF(Table1[[#This Row],[Department]]="","",IF('Calculator - Dropdowns'!$D$5="Postgraduate Taught or Undergraduate",$B1284,IF($B1284='Calculator - Dropdowns'!$D$5,$B1284,"")))</f>
        <v>Undergraduate</v>
      </c>
      <c r="J1284" s="17" t="str">
        <f>IF(Table1[[#This Row],[Faculty]]="","",IF('Calculator - Dropdowns'!$D$4="Department",$D1284,IF($D1284='Calculator - Dropdowns'!$D$4,$D1284,"")))</f>
        <v>Politics</v>
      </c>
      <c r="K1284" s="17" t="str">
        <f>IF('Calculator - Dropdowns'!$D$3="Faculty",$E1284,IF('Calculator - Dropdowns'!$D$3=E1284,E1284,""))</f>
        <v>Faculty of Humanities, Arts and Social Sciences</v>
      </c>
    </row>
    <row r="1285" spans="1:11" ht="25.5" x14ac:dyDescent="0.2">
      <c r="A1285" s="11" t="s">
        <v>1746</v>
      </c>
      <c r="B1285" s="11" t="s">
        <v>31936</v>
      </c>
      <c r="C1285" s="11" t="s">
        <v>1747</v>
      </c>
      <c r="D1285" s="11" t="s">
        <v>214</v>
      </c>
      <c r="E1285" s="11" t="s">
        <v>76</v>
      </c>
      <c r="H1285" s="17" t="str">
        <f>IF(Table1[[#This Row],[Undergraduate or Postgraduate]]="","",IF('Calculator - Dropdowns'!$D$6="Programme",$C1285&amp;": "&amp;A1285,IF($C1285&amp;": "&amp;A1285='Calculator - Dropdowns'!$D$6,$C1285&amp;": "&amp;A1285,"")))</f>
        <v>BSc Politics and International Relations with Employment Experience Abroad: UFS4HPSHPS09</v>
      </c>
      <c r="I1285" s="17" t="str">
        <f>IF(Table1[[#This Row],[Department]]="","",IF('Calculator - Dropdowns'!$D$5="Postgraduate Taught or Undergraduate",$B1285,IF($B1285='Calculator - Dropdowns'!$D$5,$B1285,"")))</f>
        <v>Undergraduate</v>
      </c>
      <c r="J1285" s="17" t="str">
        <f>IF(Table1[[#This Row],[Faculty]]="","",IF('Calculator - Dropdowns'!$D$4="Department",$D1285,IF($D1285='Calculator - Dropdowns'!$D$4,$D1285,"")))</f>
        <v>Politics</v>
      </c>
      <c r="K1285" s="17" t="str">
        <f>IF('Calculator - Dropdowns'!$D$3="Faculty",$E1285,IF('Calculator - Dropdowns'!$D$3=E1285,E1285,""))</f>
        <v>Faculty of Humanities, Arts and Social Sciences</v>
      </c>
    </row>
    <row r="1286" spans="1:11" ht="25.5" x14ac:dyDescent="0.2">
      <c r="A1286" s="11" t="s">
        <v>1754</v>
      </c>
      <c r="B1286" s="11" t="s">
        <v>31936</v>
      </c>
      <c r="C1286" s="11" t="s">
        <v>1755</v>
      </c>
      <c r="D1286" s="11" t="s">
        <v>214</v>
      </c>
      <c r="E1286" s="11" t="s">
        <v>76</v>
      </c>
      <c r="H1286" s="17" t="str">
        <f>IF(Table1[[#This Row],[Undergraduate or Postgraduate]]="","",IF('Calculator - Dropdowns'!$D$6="Programme",$C1286&amp;": "&amp;A1286,IF($C1286&amp;": "&amp;A1286='Calculator - Dropdowns'!$D$6,$C1286&amp;": "&amp;A1286,"")))</f>
        <v>BSc Politics and International Relations with Employment Experience: UFS4HPSHPS13</v>
      </c>
      <c r="I1286" s="17" t="str">
        <f>IF(Table1[[#This Row],[Department]]="","",IF('Calculator - Dropdowns'!$D$5="Postgraduate Taught or Undergraduate",$B1286,IF($B1286='Calculator - Dropdowns'!$D$5,$B1286,"")))</f>
        <v>Undergraduate</v>
      </c>
      <c r="J1286" s="17" t="str">
        <f>IF(Table1[[#This Row],[Faculty]]="","",IF('Calculator - Dropdowns'!$D$4="Department",$D1286,IF($D1286='Calculator - Dropdowns'!$D$4,$D1286,"")))</f>
        <v>Politics</v>
      </c>
      <c r="K1286" s="17" t="str">
        <f>IF('Calculator - Dropdowns'!$D$3="Faculty",$E1286,IF('Calculator - Dropdowns'!$D$3=E1286,E1286,""))</f>
        <v>Faculty of Humanities, Arts and Social Sciences</v>
      </c>
    </row>
    <row r="1287" spans="1:11" x14ac:dyDescent="0.2">
      <c r="A1287" s="11" t="s">
        <v>1756</v>
      </c>
      <c r="B1287" s="11" t="s">
        <v>31936</v>
      </c>
      <c r="C1287" s="11" t="s">
        <v>1757</v>
      </c>
      <c r="D1287" s="11" t="s">
        <v>214</v>
      </c>
      <c r="E1287" s="11" t="s">
        <v>76</v>
      </c>
      <c r="H1287" s="17" t="str">
        <f>IF(Table1[[#This Row],[Undergraduate or Postgraduate]]="","",IF('Calculator - Dropdowns'!$D$6="Programme",$C1287&amp;": "&amp;A1287,IF($C1287&amp;": "&amp;A1287='Calculator - Dropdowns'!$D$6,$C1287&amp;": "&amp;A1287,"")))</f>
        <v>BSc Social Data Science with Study Abroad: UFS4HPSHPS14</v>
      </c>
      <c r="I1287" s="17" t="str">
        <f>IF(Table1[[#This Row],[Department]]="","",IF('Calculator - Dropdowns'!$D$5="Postgraduate Taught or Undergraduate",$B1287,IF($B1287='Calculator - Dropdowns'!$D$5,$B1287,"")))</f>
        <v>Undergraduate</v>
      </c>
      <c r="J1287" s="17" t="str">
        <f>IF(Table1[[#This Row],[Faculty]]="","",IF('Calculator - Dropdowns'!$D$4="Department",$D1287,IF($D1287='Calculator - Dropdowns'!$D$4,$D1287,"")))</f>
        <v>Politics</v>
      </c>
      <c r="K1287" s="17" t="str">
        <f>IF('Calculator - Dropdowns'!$D$3="Faculty",$E1287,IF('Calculator - Dropdowns'!$D$3=E1287,E1287,""))</f>
        <v>Faculty of Humanities, Arts and Social Sciences</v>
      </c>
    </row>
    <row r="1288" spans="1:11" x14ac:dyDescent="0.2">
      <c r="A1288" s="11" t="s">
        <v>1758</v>
      </c>
      <c r="B1288" s="11" t="s">
        <v>31936</v>
      </c>
      <c r="C1288" s="11" t="s">
        <v>1759</v>
      </c>
      <c r="D1288" s="11" t="s">
        <v>214</v>
      </c>
      <c r="E1288" s="11" t="s">
        <v>76</v>
      </c>
      <c r="H1288" s="17" t="str">
        <f>IF(Table1[[#This Row],[Undergraduate or Postgraduate]]="","",IF('Calculator - Dropdowns'!$D$6="Programme",$C1288&amp;": "&amp;A1288,IF($C1288&amp;": "&amp;A1288='Calculator - Dropdowns'!$D$6,$C1288&amp;": "&amp;A1288,"")))</f>
        <v>BSc Social Data Science with Industrial Experience: UFS4HPSHPS15</v>
      </c>
      <c r="I1288" s="17" t="str">
        <f>IF(Table1[[#This Row],[Department]]="","",IF('Calculator - Dropdowns'!$D$5="Postgraduate Taught or Undergraduate",$B1288,IF($B1288='Calculator - Dropdowns'!$D$5,$B1288,"")))</f>
        <v>Undergraduate</v>
      </c>
      <c r="J1288" s="17" t="str">
        <f>IF(Table1[[#This Row],[Faculty]]="","",IF('Calculator - Dropdowns'!$D$4="Department",$D1288,IF($D1288='Calculator - Dropdowns'!$D$4,$D1288,"")))</f>
        <v>Politics</v>
      </c>
      <c r="K1288" s="17" t="str">
        <f>IF('Calculator - Dropdowns'!$D$3="Faculty",$E1288,IF('Calculator - Dropdowns'!$D$3=E1288,E1288,""))</f>
        <v>Faculty of Humanities, Arts and Social Sciences</v>
      </c>
    </row>
    <row r="1289" spans="1:11" ht="25.5" x14ac:dyDescent="0.2">
      <c r="A1289" s="11" t="s">
        <v>33936</v>
      </c>
      <c r="B1289" s="11" t="s">
        <v>31936</v>
      </c>
      <c r="C1289" s="11" t="s">
        <v>33937</v>
      </c>
      <c r="D1289" s="11" t="s">
        <v>214</v>
      </c>
      <c r="E1289" s="11" t="s">
        <v>76</v>
      </c>
      <c r="H1289" s="17" t="str">
        <f>IF(Table1[[#This Row],[Undergraduate or Postgraduate]]="","",IF('Calculator - Dropdowns'!$D$6="Programme",$C1289&amp;": "&amp;A1289,IF($C1289&amp;": "&amp;A1289='Calculator - Dropdowns'!$D$6,$C1289&amp;": "&amp;A1289,"")))</f>
        <v>BSc Social Data Science with Employment Experience Abroad: UFS4HPSHPS23</v>
      </c>
      <c r="I1289" s="17" t="str">
        <f>IF(Table1[[#This Row],[Department]]="","",IF('Calculator - Dropdowns'!$D$5="Postgraduate Taught or Undergraduate",$B1289,IF($B1289='Calculator - Dropdowns'!$D$5,$B1289,"")))</f>
        <v>Undergraduate</v>
      </c>
      <c r="J1289" s="17" t="str">
        <f>IF(Table1[[#This Row],[Faculty]]="","",IF('Calculator - Dropdowns'!$D$4="Department",$D1289,IF($D1289='Calculator - Dropdowns'!$D$4,$D1289,"")))</f>
        <v>Politics</v>
      </c>
      <c r="K1289" s="17" t="str">
        <f>IF('Calculator - Dropdowns'!$D$3="Faculty",$E1289,IF('Calculator - Dropdowns'!$D$3=E1289,E1289,""))</f>
        <v>Faculty of Humanities, Arts and Social Sciences</v>
      </c>
    </row>
    <row r="1290" spans="1:11" x14ac:dyDescent="0.2">
      <c r="A1290" s="11" t="s">
        <v>1449</v>
      </c>
      <c r="B1290" s="11" t="s">
        <v>31936</v>
      </c>
      <c r="C1290" s="11" t="s">
        <v>1450</v>
      </c>
      <c r="D1290" s="11" t="s">
        <v>234</v>
      </c>
      <c r="E1290" s="11" t="s">
        <v>76</v>
      </c>
      <c r="H1290" s="17" t="str">
        <f>IF(Table1[[#This Row],[Undergraduate or Postgraduate]]="","",IF('Calculator - Dropdowns'!$D$6="Programme",$C1290&amp;": "&amp;A1290,IF($C1290&amp;": "&amp;A1290='Calculator - Dropdowns'!$D$6,$C1290&amp;": "&amp;A1290,"")))</f>
        <v>BA Sociology with Study Abroad: UFA4HPSHPS39</v>
      </c>
      <c r="I1290" s="17" t="str">
        <f>IF(Table1[[#This Row],[Department]]="","",IF('Calculator - Dropdowns'!$D$5="Postgraduate Taught or Undergraduate",$B1290,IF($B1290='Calculator - Dropdowns'!$D$5,$B1290,"")))</f>
        <v>Undergraduate</v>
      </c>
      <c r="J1290" s="17" t="str">
        <f>IF(Table1[[#This Row],[Faculty]]="","",IF('Calculator - Dropdowns'!$D$4="Department",$D1290,IF($D1290='Calculator - Dropdowns'!$D$4,$D1290,"")))</f>
        <v>Sociology</v>
      </c>
      <c r="K1290" s="17" t="str">
        <f>IF('Calculator - Dropdowns'!$D$3="Faculty",$E1290,IF('Calculator - Dropdowns'!$D$3=E1290,E1290,""))</f>
        <v>Faculty of Humanities, Arts and Social Sciences</v>
      </c>
    </row>
    <row r="1291" spans="1:11" x14ac:dyDescent="0.2">
      <c r="A1291" s="11" t="s">
        <v>1453</v>
      </c>
      <c r="B1291" s="11" t="s">
        <v>31936</v>
      </c>
      <c r="C1291" s="11" t="s">
        <v>1454</v>
      </c>
      <c r="D1291" s="11" t="s">
        <v>234</v>
      </c>
      <c r="E1291" s="11" t="s">
        <v>76</v>
      </c>
      <c r="H1291" s="17" t="str">
        <f>IF(Table1[[#This Row],[Undergraduate or Postgraduate]]="","",IF('Calculator - Dropdowns'!$D$6="Programme",$C1291&amp;": "&amp;A1291,IF($C1291&amp;": "&amp;A1291='Calculator - Dropdowns'!$D$6,$C1291&amp;": "&amp;A1291,"")))</f>
        <v>BA Sociology and Anthropology with Study Abroad: UFA4HPSHPS41</v>
      </c>
      <c r="I1291" s="17" t="str">
        <f>IF(Table1[[#This Row],[Department]]="","",IF('Calculator - Dropdowns'!$D$5="Postgraduate Taught or Undergraduate",$B1291,IF($B1291='Calculator - Dropdowns'!$D$5,$B1291,"")))</f>
        <v>Undergraduate</v>
      </c>
      <c r="J1291" s="17" t="str">
        <f>IF(Table1[[#This Row],[Faculty]]="","",IF('Calculator - Dropdowns'!$D$4="Department",$D1291,IF($D1291='Calculator - Dropdowns'!$D$4,$D1291,"")))</f>
        <v>Sociology</v>
      </c>
      <c r="K1291" s="17" t="str">
        <f>IF('Calculator - Dropdowns'!$D$3="Faculty",$E1291,IF('Calculator - Dropdowns'!$D$3=E1291,E1291,""))</f>
        <v>Faculty of Humanities, Arts and Social Sciences</v>
      </c>
    </row>
    <row r="1292" spans="1:11" x14ac:dyDescent="0.2">
      <c r="A1292" s="11" t="s">
        <v>1488</v>
      </c>
      <c r="B1292" s="11" t="s">
        <v>31936</v>
      </c>
      <c r="C1292" s="11" t="s">
        <v>1489</v>
      </c>
      <c r="D1292" s="11" t="s">
        <v>234</v>
      </c>
      <c r="E1292" s="11" t="s">
        <v>76</v>
      </c>
      <c r="H1292" s="17" t="str">
        <f>IF(Table1[[#This Row],[Undergraduate or Postgraduate]]="","",IF('Calculator - Dropdowns'!$D$6="Programme",$C1292&amp;": "&amp;A1292,IF($C1292&amp;": "&amp;A1292='Calculator - Dropdowns'!$D$6,$C1292&amp;": "&amp;A1292,"")))</f>
        <v>BA Sociology and Criminology with Study Abroad: UFA4HPSHPS65</v>
      </c>
      <c r="I1292" s="17" t="str">
        <f>IF(Table1[[#This Row],[Department]]="","",IF('Calculator - Dropdowns'!$D$5="Postgraduate Taught or Undergraduate",$B1292,IF($B1292='Calculator - Dropdowns'!$D$5,$B1292,"")))</f>
        <v>Undergraduate</v>
      </c>
      <c r="J1292" s="17" t="str">
        <f>IF(Table1[[#This Row],[Faculty]]="","",IF('Calculator - Dropdowns'!$D$4="Department",$D1292,IF($D1292='Calculator - Dropdowns'!$D$4,$D1292,"")))</f>
        <v>Sociology</v>
      </c>
      <c r="K1292" s="17" t="str">
        <f>IF('Calculator - Dropdowns'!$D$3="Faculty",$E1292,IF('Calculator - Dropdowns'!$D$3=E1292,E1292,""))</f>
        <v>Faculty of Humanities, Arts and Social Sciences</v>
      </c>
    </row>
    <row r="1293" spans="1:11" ht="25.5" x14ac:dyDescent="0.2">
      <c r="A1293" s="11" t="s">
        <v>1490</v>
      </c>
      <c r="B1293" s="11" t="s">
        <v>31936</v>
      </c>
      <c r="C1293" s="11" t="s">
        <v>1491</v>
      </c>
      <c r="D1293" s="11" t="s">
        <v>234</v>
      </c>
      <c r="E1293" s="11" t="s">
        <v>76</v>
      </c>
      <c r="H1293" s="17" t="str">
        <f>IF(Table1[[#This Row],[Undergraduate or Postgraduate]]="","",IF('Calculator - Dropdowns'!$D$6="Programme",$C1293&amp;": "&amp;A1293,IF($C1293&amp;": "&amp;A1293='Calculator - Dropdowns'!$D$6,$C1293&amp;": "&amp;A1293,"")))</f>
        <v>BA Sociology and Criminology with Employment Experience Abroad: UFA4HPSHPS66</v>
      </c>
      <c r="I1293" s="17" t="str">
        <f>IF(Table1[[#This Row],[Department]]="","",IF('Calculator - Dropdowns'!$D$5="Postgraduate Taught or Undergraduate",$B1293,IF($B1293='Calculator - Dropdowns'!$D$5,$B1293,"")))</f>
        <v>Undergraduate</v>
      </c>
      <c r="J1293" s="17" t="str">
        <f>IF(Table1[[#This Row],[Faculty]]="","",IF('Calculator - Dropdowns'!$D$4="Department",$D1293,IF($D1293='Calculator - Dropdowns'!$D$4,$D1293,"")))</f>
        <v>Sociology</v>
      </c>
      <c r="K1293" s="17" t="str">
        <f>IF('Calculator - Dropdowns'!$D$3="Faculty",$E1293,IF('Calculator - Dropdowns'!$D$3=E1293,E1293,""))</f>
        <v>Faculty of Humanities, Arts and Social Sciences</v>
      </c>
    </row>
    <row r="1294" spans="1:11" x14ac:dyDescent="0.2">
      <c r="A1294" s="11" t="s">
        <v>1494</v>
      </c>
      <c r="B1294" s="11" t="s">
        <v>31936</v>
      </c>
      <c r="C1294" s="11" t="s">
        <v>1495</v>
      </c>
      <c r="D1294" s="11" t="s">
        <v>234</v>
      </c>
      <c r="E1294" s="11" t="s">
        <v>76</v>
      </c>
      <c r="H1294" s="17" t="str">
        <f>IF(Table1[[#This Row],[Undergraduate or Postgraduate]]="","",IF('Calculator - Dropdowns'!$D$6="Programme",$C1294&amp;": "&amp;A1294,IF($C1294&amp;": "&amp;A1294='Calculator - Dropdowns'!$D$6,$C1294&amp;": "&amp;A1294,"")))</f>
        <v>BA Sociology with Employment Experience Abroad: UFA4HPSHPS68</v>
      </c>
      <c r="I1294" s="17" t="str">
        <f>IF(Table1[[#This Row],[Department]]="","",IF('Calculator - Dropdowns'!$D$5="Postgraduate Taught or Undergraduate",$B1294,IF($B1294='Calculator - Dropdowns'!$D$5,$B1294,"")))</f>
        <v>Undergraduate</v>
      </c>
      <c r="J1294" s="17" t="str">
        <f>IF(Table1[[#This Row],[Faculty]]="","",IF('Calculator - Dropdowns'!$D$4="Department",$D1294,IF($D1294='Calculator - Dropdowns'!$D$4,$D1294,"")))</f>
        <v>Sociology</v>
      </c>
      <c r="K1294" s="17" t="str">
        <f>IF('Calculator - Dropdowns'!$D$3="Faculty",$E1294,IF('Calculator - Dropdowns'!$D$3=E1294,E1294,""))</f>
        <v>Faculty of Humanities, Arts and Social Sciences</v>
      </c>
    </row>
    <row r="1295" spans="1:11" x14ac:dyDescent="0.2">
      <c r="A1295" s="11" t="s">
        <v>1508</v>
      </c>
      <c r="B1295" s="11" t="s">
        <v>31936</v>
      </c>
      <c r="C1295" s="11" t="s">
        <v>1509</v>
      </c>
      <c r="D1295" s="11" t="s">
        <v>234</v>
      </c>
      <c r="E1295" s="11" t="s">
        <v>76</v>
      </c>
      <c r="H1295" s="17" t="str">
        <f>IF(Table1[[#This Row],[Undergraduate or Postgraduate]]="","",IF('Calculator - Dropdowns'!$D$6="Programme",$C1295&amp;": "&amp;A1295,IF($C1295&amp;": "&amp;A1295='Calculator - Dropdowns'!$D$6,$C1295&amp;": "&amp;A1295,"")))</f>
        <v>BA Sociology with Employment Experience: UFA4HPSHPS75</v>
      </c>
      <c r="I1295" s="17" t="str">
        <f>IF(Table1[[#This Row],[Department]]="","",IF('Calculator - Dropdowns'!$D$5="Postgraduate Taught or Undergraduate",$B1295,IF($B1295='Calculator - Dropdowns'!$D$5,$B1295,"")))</f>
        <v>Undergraduate</v>
      </c>
      <c r="J1295" s="17" t="str">
        <f>IF(Table1[[#This Row],[Faculty]]="","",IF('Calculator - Dropdowns'!$D$4="Department",$D1295,IF($D1295='Calculator - Dropdowns'!$D$4,$D1295,"")))</f>
        <v>Sociology</v>
      </c>
      <c r="K1295" s="17" t="str">
        <f>IF('Calculator - Dropdowns'!$D$3="Faculty",$E1295,IF('Calculator - Dropdowns'!$D$3=E1295,E1295,""))</f>
        <v>Faculty of Humanities, Arts and Social Sciences</v>
      </c>
    </row>
    <row r="1296" spans="1:11" ht="25.5" x14ac:dyDescent="0.2">
      <c r="A1296" s="11" t="s">
        <v>1510</v>
      </c>
      <c r="B1296" s="11" t="s">
        <v>31936</v>
      </c>
      <c r="C1296" s="11" t="s">
        <v>1511</v>
      </c>
      <c r="D1296" s="11" t="s">
        <v>234</v>
      </c>
      <c r="E1296" s="11" t="s">
        <v>76</v>
      </c>
      <c r="H1296" s="17" t="str">
        <f>IF(Table1[[#This Row],[Undergraduate or Postgraduate]]="","",IF('Calculator - Dropdowns'!$D$6="Programme",$C1296&amp;": "&amp;A1296,IF($C1296&amp;": "&amp;A1296='Calculator - Dropdowns'!$D$6,$C1296&amp;": "&amp;A1296,"")))</f>
        <v>BA Sociology and Criminology with Employment Experience: UFA4HPSHPS76</v>
      </c>
      <c r="I1296" s="17" t="str">
        <f>IF(Table1[[#This Row],[Department]]="","",IF('Calculator - Dropdowns'!$D$5="Postgraduate Taught or Undergraduate",$B1296,IF($B1296='Calculator - Dropdowns'!$D$5,$B1296,"")))</f>
        <v>Undergraduate</v>
      </c>
      <c r="J1296" s="17" t="str">
        <f>IF(Table1[[#This Row],[Faculty]]="","",IF('Calculator - Dropdowns'!$D$4="Department",$D1296,IF($D1296='Calculator - Dropdowns'!$D$4,$D1296,"")))</f>
        <v>Sociology</v>
      </c>
      <c r="K1296" s="17" t="str">
        <f>IF('Calculator - Dropdowns'!$D$3="Faculty",$E1296,IF('Calculator - Dropdowns'!$D$3=E1296,E1296,""))</f>
        <v>Faculty of Humanities, Arts and Social Sciences</v>
      </c>
    </row>
    <row r="1297" spans="1:11" ht="25.5" x14ac:dyDescent="0.2">
      <c r="A1297" s="11" t="s">
        <v>33938</v>
      </c>
      <c r="B1297" s="11" t="s">
        <v>31936</v>
      </c>
      <c r="C1297" s="11" t="s">
        <v>33939</v>
      </c>
      <c r="D1297" s="11" t="s">
        <v>234</v>
      </c>
      <c r="E1297" s="11" t="s">
        <v>76</v>
      </c>
      <c r="H1297" s="17" t="str">
        <f>IF(Table1[[#This Row],[Undergraduate or Postgraduate]]="","",IF('Calculator - Dropdowns'!$D$6="Programme",$C1297&amp;": "&amp;A1297,IF($C1297&amp;": "&amp;A1297='Calculator - Dropdowns'!$D$6,$C1297&amp;": "&amp;A1297,"")))</f>
        <v>BA Sociology and Anthropology with Employment Experience: UFA4HPSHPS94</v>
      </c>
      <c r="I1297" s="17" t="str">
        <f>IF(Table1[[#This Row],[Department]]="","",IF('Calculator - Dropdowns'!$D$5="Postgraduate Taught or Undergraduate",$B1297,IF($B1297='Calculator - Dropdowns'!$D$5,$B1297,"")))</f>
        <v>Undergraduate</v>
      </c>
      <c r="J1297" s="17" t="str">
        <f>IF(Table1[[#This Row],[Faculty]]="","",IF('Calculator - Dropdowns'!$D$4="Department",$D1297,IF($D1297='Calculator - Dropdowns'!$D$4,$D1297,"")))</f>
        <v>Sociology</v>
      </c>
      <c r="K1297" s="17" t="str">
        <f>IF('Calculator - Dropdowns'!$D$3="Faculty",$E1297,IF('Calculator - Dropdowns'!$D$3=E1297,E1297,""))</f>
        <v>Faculty of Humanities, Arts and Social Sciences</v>
      </c>
    </row>
    <row r="1298" spans="1:11" ht="25.5" x14ac:dyDescent="0.2">
      <c r="A1298" s="11" t="s">
        <v>33940</v>
      </c>
      <c r="B1298" s="11" t="s">
        <v>31936</v>
      </c>
      <c r="C1298" s="11" t="s">
        <v>33941</v>
      </c>
      <c r="D1298" s="11" t="s">
        <v>234</v>
      </c>
      <c r="E1298" s="11" t="s">
        <v>76</v>
      </c>
      <c r="H1298" s="17" t="str">
        <f>IF(Table1[[#This Row],[Undergraduate or Postgraduate]]="","",IF('Calculator - Dropdowns'!$D$6="Programme",$C1298&amp;": "&amp;A1298,IF($C1298&amp;": "&amp;A1298='Calculator - Dropdowns'!$D$6,$C1298&amp;": "&amp;A1298,"")))</f>
        <v>BA Sociology and Anthropology with Employment Experience Abroad: UFA4HPSHPS95</v>
      </c>
      <c r="I1298" s="17" t="str">
        <f>IF(Table1[[#This Row],[Department]]="","",IF('Calculator - Dropdowns'!$D$5="Postgraduate Taught or Undergraduate",$B1298,IF($B1298='Calculator - Dropdowns'!$D$5,$B1298,"")))</f>
        <v>Undergraduate</v>
      </c>
      <c r="J1298" s="17" t="str">
        <f>IF(Table1[[#This Row],[Faculty]]="","",IF('Calculator - Dropdowns'!$D$4="Department",$D1298,IF($D1298='Calculator - Dropdowns'!$D$4,$D1298,"")))</f>
        <v>Sociology</v>
      </c>
      <c r="K1298" s="17" t="str">
        <f>IF('Calculator - Dropdowns'!$D$3="Faculty",$E1298,IF('Calculator - Dropdowns'!$D$3=E1298,E1298,""))</f>
        <v>Faculty of Humanities, Arts and Social Sciences</v>
      </c>
    </row>
    <row r="1299" spans="1:11" x14ac:dyDescent="0.2">
      <c r="A1299" s="11" t="s">
        <v>1563</v>
      </c>
      <c r="B1299" s="11" t="s">
        <v>31936</v>
      </c>
      <c r="C1299" s="11" t="s">
        <v>1564</v>
      </c>
      <c r="D1299" s="11" t="s">
        <v>234</v>
      </c>
      <c r="E1299" s="11" t="s">
        <v>76</v>
      </c>
      <c r="H1299" s="17" t="str">
        <f>IF(Table1[[#This Row],[Undergraduate or Postgraduate]]="","",IF('Calculator - Dropdowns'!$D$6="Programme",$C1299&amp;": "&amp;A1299,IF($C1299&amp;": "&amp;A1299='Calculator - Dropdowns'!$D$6,$C1299&amp;": "&amp;A1299,"")))</f>
        <v>BA Sociology and Modern Languages: UFA4HPSSML36</v>
      </c>
      <c r="I1299" s="17" t="str">
        <f>IF(Table1[[#This Row],[Department]]="","",IF('Calculator - Dropdowns'!$D$5="Postgraduate Taught or Undergraduate",$B1299,IF($B1299='Calculator - Dropdowns'!$D$5,$B1299,"")))</f>
        <v>Undergraduate</v>
      </c>
      <c r="J1299" s="17" t="str">
        <f>IF(Table1[[#This Row],[Faculty]]="","",IF('Calculator - Dropdowns'!$D$4="Department",$D1299,IF($D1299='Calculator - Dropdowns'!$D$4,$D1299,"")))</f>
        <v>Sociology</v>
      </c>
      <c r="K1299" s="17" t="str">
        <f>IF('Calculator - Dropdowns'!$D$3="Faculty",$E1299,IF('Calculator - Dropdowns'!$D$3=E1299,E1299,""))</f>
        <v>Faculty of Humanities, Arts and Social Sciences</v>
      </c>
    </row>
    <row r="1300" spans="1:11" x14ac:dyDescent="0.2">
      <c r="A1300" s="11" t="s">
        <v>1732</v>
      </c>
      <c r="B1300" s="11" t="s">
        <v>31936</v>
      </c>
      <c r="C1300" s="11" t="s">
        <v>1733</v>
      </c>
      <c r="D1300" s="11" t="s">
        <v>234</v>
      </c>
      <c r="E1300" s="11" t="s">
        <v>76</v>
      </c>
      <c r="H1300" s="17" t="str">
        <f>IF(Table1[[#This Row],[Undergraduate or Postgraduate]]="","",IF('Calculator - Dropdowns'!$D$6="Programme",$C1300&amp;": "&amp;A1300,IF($C1300&amp;": "&amp;A1300='Calculator - Dropdowns'!$D$6,$C1300&amp;": "&amp;A1300,"")))</f>
        <v>BSc Sociology with Study Abroad: UFS4HPSHPS01</v>
      </c>
      <c r="I1300" s="17" t="str">
        <f>IF(Table1[[#This Row],[Department]]="","",IF('Calculator - Dropdowns'!$D$5="Postgraduate Taught or Undergraduate",$B1300,IF($B1300='Calculator - Dropdowns'!$D$5,$B1300,"")))</f>
        <v>Undergraduate</v>
      </c>
      <c r="J1300" s="17" t="str">
        <f>IF(Table1[[#This Row],[Faculty]]="","",IF('Calculator - Dropdowns'!$D$4="Department",$D1300,IF($D1300='Calculator - Dropdowns'!$D$4,$D1300,"")))</f>
        <v>Sociology</v>
      </c>
      <c r="K1300" s="17" t="str">
        <f>IF('Calculator - Dropdowns'!$D$3="Faculty",$E1300,IF('Calculator - Dropdowns'!$D$3=E1300,E1300,""))</f>
        <v>Faculty of Humanities, Arts and Social Sciences</v>
      </c>
    </row>
    <row r="1301" spans="1:11" x14ac:dyDescent="0.2">
      <c r="A1301" s="11" t="s">
        <v>1734</v>
      </c>
      <c r="B1301" s="11" t="s">
        <v>31936</v>
      </c>
      <c r="C1301" s="11" t="s">
        <v>1735</v>
      </c>
      <c r="D1301" s="11" t="s">
        <v>234</v>
      </c>
      <c r="E1301" s="11" t="s">
        <v>76</v>
      </c>
      <c r="H1301" s="17" t="str">
        <f>IF(Table1[[#This Row],[Undergraduate or Postgraduate]]="","",IF('Calculator - Dropdowns'!$D$6="Programme",$C1301&amp;": "&amp;A1301,IF($C1301&amp;": "&amp;A1301='Calculator - Dropdowns'!$D$6,$C1301&amp;": "&amp;A1301,"")))</f>
        <v>BSc Sociology and Criminology with Study Abroad: UFS4HPSHPS02</v>
      </c>
      <c r="I1301" s="17" t="str">
        <f>IF(Table1[[#This Row],[Department]]="","",IF('Calculator - Dropdowns'!$D$5="Postgraduate Taught or Undergraduate",$B1301,IF($B1301='Calculator - Dropdowns'!$D$5,$B1301,"")))</f>
        <v>Undergraduate</v>
      </c>
      <c r="J1301" s="17" t="str">
        <f>IF(Table1[[#This Row],[Faculty]]="","",IF('Calculator - Dropdowns'!$D$4="Department",$D1301,IF($D1301='Calculator - Dropdowns'!$D$4,$D1301,"")))</f>
        <v>Sociology</v>
      </c>
      <c r="K1301" s="17" t="str">
        <f>IF('Calculator - Dropdowns'!$D$3="Faculty",$E1301,IF('Calculator - Dropdowns'!$D$3=E1301,E1301,""))</f>
        <v>Faculty of Humanities, Arts and Social Sciences</v>
      </c>
    </row>
    <row r="1302" spans="1:11" ht="25.5" x14ac:dyDescent="0.2">
      <c r="A1302" s="11" t="s">
        <v>1744</v>
      </c>
      <c r="B1302" s="11" t="s">
        <v>31936</v>
      </c>
      <c r="C1302" s="11" t="s">
        <v>1745</v>
      </c>
      <c r="D1302" s="11" t="s">
        <v>234</v>
      </c>
      <c r="E1302" s="11" t="s">
        <v>76</v>
      </c>
      <c r="H1302" s="17" t="str">
        <f>IF(Table1[[#This Row],[Undergraduate or Postgraduate]]="","",IF('Calculator - Dropdowns'!$D$6="Programme",$C1302&amp;": "&amp;A1302,IF($C1302&amp;": "&amp;A1302='Calculator - Dropdowns'!$D$6,$C1302&amp;": "&amp;A1302,"")))</f>
        <v>BSc Sociology and Criminology with Employment Experience Abroad: UFS4HPSHPS08</v>
      </c>
      <c r="I1302" s="17" t="str">
        <f>IF(Table1[[#This Row],[Department]]="","",IF('Calculator - Dropdowns'!$D$5="Postgraduate Taught or Undergraduate",$B1302,IF($B1302='Calculator - Dropdowns'!$D$5,$B1302,"")))</f>
        <v>Undergraduate</v>
      </c>
      <c r="J1302" s="17" t="str">
        <f>IF(Table1[[#This Row],[Faculty]]="","",IF('Calculator - Dropdowns'!$D$4="Department",$D1302,IF($D1302='Calculator - Dropdowns'!$D$4,$D1302,"")))</f>
        <v>Sociology</v>
      </c>
      <c r="K1302" s="17" t="str">
        <f>IF('Calculator - Dropdowns'!$D$3="Faculty",$E1302,IF('Calculator - Dropdowns'!$D$3=E1302,E1302,""))</f>
        <v>Faculty of Humanities, Arts and Social Sciences</v>
      </c>
    </row>
    <row r="1303" spans="1:11" x14ac:dyDescent="0.2">
      <c r="A1303" s="11" t="s">
        <v>33942</v>
      </c>
      <c r="B1303" s="11" t="s">
        <v>31936</v>
      </c>
      <c r="C1303" s="11" t="s">
        <v>33943</v>
      </c>
      <c r="D1303" s="11" t="s">
        <v>234</v>
      </c>
      <c r="E1303" s="11" t="s">
        <v>76</v>
      </c>
      <c r="H1303" s="17" t="str">
        <f>IF(Table1[[#This Row],[Undergraduate or Postgraduate]]="","",IF('Calculator - Dropdowns'!$D$6="Programme",$C1303&amp;": "&amp;A1303,IF($C1303&amp;": "&amp;A1303='Calculator - Dropdowns'!$D$6,$C1303&amp;": "&amp;A1303,"")))</f>
        <v>BSc Sociology with Employment Experience: UFS4HPSHPS21</v>
      </c>
      <c r="I1303" s="17" t="str">
        <f>IF(Table1[[#This Row],[Department]]="","",IF('Calculator - Dropdowns'!$D$5="Postgraduate Taught or Undergraduate",$B1303,IF($B1303='Calculator - Dropdowns'!$D$5,$B1303,"")))</f>
        <v>Undergraduate</v>
      </c>
      <c r="J1303" s="17" t="str">
        <f>IF(Table1[[#This Row],[Faculty]]="","",IF('Calculator - Dropdowns'!$D$4="Department",$D1303,IF($D1303='Calculator - Dropdowns'!$D$4,$D1303,"")))</f>
        <v>Sociology</v>
      </c>
      <c r="K1303" s="17" t="str">
        <f>IF('Calculator - Dropdowns'!$D$3="Faculty",$E1303,IF('Calculator - Dropdowns'!$D$3=E1303,E1303,""))</f>
        <v>Faculty of Humanities, Arts and Social Sciences</v>
      </c>
    </row>
    <row r="1304" spans="1:11" x14ac:dyDescent="0.2">
      <c r="A1304" s="11" t="s">
        <v>33944</v>
      </c>
      <c r="B1304" s="11" t="s">
        <v>31936</v>
      </c>
      <c r="C1304" s="11" t="s">
        <v>33945</v>
      </c>
      <c r="D1304" s="11" t="s">
        <v>234</v>
      </c>
      <c r="E1304" s="11" t="s">
        <v>76</v>
      </c>
      <c r="H1304" s="17" t="str">
        <f>IF(Table1[[#This Row],[Undergraduate or Postgraduate]]="","",IF('Calculator - Dropdowns'!$D$6="Programme",$C1304&amp;": "&amp;A1304,IF($C1304&amp;": "&amp;A1304='Calculator - Dropdowns'!$D$6,$C1304&amp;": "&amp;A1304,"")))</f>
        <v>BSc Sociology with Employment Experience Abroad: UFS4HPSHPS22</v>
      </c>
      <c r="I1304" s="17" t="str">
        <f>IF(Table1[[#This Row],[Department]]="","",IF('Calculator - Dropdowns'!$D$5="Postgraduate Taught or Undergraduate",$B1304,IF($B1304='Calculator - Dropdowns'!$D$5,$B1304,"")))</f>
        <v>Undergraduate</v>
      </c>
      <c r="J1304" s="17" t="str">
        <f>IF(Table1[[#This Row],[Faculty]]="","",IF('Calculator - Dropdowns'!$D$4="Department",$D1304,IF($D1304='Calculator - Dropdowns'!$D$4,$D1304,"")))</f>
        <v>Sociology</v>
      </c>
      <c r="K1304" s="17" t="str">
        <f>IF('Calculator - Dropdowns'!$D$3="Faculty",$E1304,IF('Calculator - Dropdowns'!$D$3=E1304,E1304,""))</f>
        <v>Faculty of Humanities, Arts and Social Sciences</v>
      </c>
    </row>
    <row r="1305" spans="1:11" x14ac:dyDescent="0.2">
      <c r="A1305" s="11" t="s">
        <v>1270</v>
      </c>
      <c r="B1305" s="11" t="s">
        <v>31936</v>
      </c>
      <c r="C1305" s="11" t="s">
        <v>1271</v>
      </c>
      <c r="D1305" s="11" t="s">
        <v>169</v>
      </c>
      <c r="E1305" s="11" t="s">
        <v>76</v>
      </c>
      <c r="H1305" s="17" t="str">
        <f>IF(Table1[[#This Row],[Undergraduate or Postgraduate]]="","",IF('Calculator - Dropdowns'!$D$6="Programme",$C1305&amp;": "&amp;A1305,IF($C1305&amp;": "&amp;A1305='Calculator - Dropdowns'!$D$6,$C1305&amp;": "&amp;A1305,"")))</f>
        <v>BA Theology and Religion with Study Abroad: UFA4CTHCTH08</v>
      </c>
      <c r="I1305" s="17" t="str">
        <f>IF(Table1[[#This Row],[Department]]="","",IF('Calculator - Dropdowns'!$D$5="Postgraduate Taught or Undergraduate",$B1305,IF($B1305='Calculator - Dropdowns'!$D$5,$B1305,"")))</f>
        <v>Undergraduate</v>
      </c>
      <c r="J1305" s="17" t="str">
        <f>IF(Table1[[#This Row],[Faculty]]="","",IF('Calculator - Dropdowns'!$D$4="Department",$D1305,IF($D1305='Calculator - Dropdowns'!$D$4,$D1305,"")))</f>
        <v>Theology and Religion</v>
      </c>
      <c r="K1305" s="17" t="str">
        <f>IF('Calculator - Dropdowns'!$D$3="Faculty",$E1305,IF('Calculator - Dropdowns'!$D$3=E1305,E1305,""))</f>
        <v>Faculty of Humanities, Arts and Social Sciences</v>
      </c>
    </row>
    <row r="1306" spans="1:11" x14ac:dyDescent="0.2">
      <c r="A1306" s="11" t="s">
        <v>1272</v>
      </c>
      <c r="B1306" s="11" t="s">
        <v>31936</v>
      </c>
      <c r="C1306" s="11" t="s">
        <v>1273</v>
      </c>
      <c r="D1306" s="11" t="s">
        <v>169</v>
      </c>
      <c r="E1306" s="11" t="s">
        <v>76</v>
      </c>
      <c r="H1306" s="17" t="str">
        <f>IF(Table1[[#This Row],[Undergraduate or Postgraduate]]="","",IF('Calculator - Dropdowns'!$D$6="Programme",$C1306&amp;": "&amp;A1306,IF($C1306&amp;": "&amp;A1306='Calculator - Dropdowns'!$D$6,$C1306&amp;": "&amp;A1306,"")))</f>
        <v>BA Theology and Religion with Employment Experience: UFA4CTHCTH09</v>
      </c>
      <c r="I1306" s="17" t="str">
        <f>IF(Table1[[#This Row],[Department]]="","",IF('Calculator - Dropdowns'!$D$5="Postgraduate Taught or Undergraduate",$B1306,IF($B1306='Calculator - Dropdowns'!$D$5,$B1306,"")))</f>
        <v>Undergraduate</v>
      </c>
      <c r="J1306" s="17" t="str">
        <f>IF(Table1[[#This Row],[Faculty]]="","",IF('Calculator - Dropdowns'!$D$4="Department",$D1306,IF($D1306='Calculator - Dropdowns'!$D$4,$D1306,"")))</f>
        <v>Theology and Religion</v>
      </c>
      <c r="K1306" s="17" t="str">
        <f>IF('Calculator - Dropdowns'!$D$3="Faculty",$E1306,IF('Calculator - Dropdowns'!$D$3=E1306,E1306,""))</f>
        <v>Faculty of Humanities, Arts and Social Sciences</v>
      </c>
    </row>
    <row r="1307" spans="1:11" ht="25.5" x14ac:dyDescent="0.2">
      <c r="A1307" s="11" t="s">
        <v>1274</v>
      </c>
      <c r="B1307" s="11" t="s">
        <v>31936</v>
      </c>
      <c r="C1307" s="11" t="s">
        <v>1275</v>
      </c>
      <c r="D1307" s="11" t="s">
        <v>169</v>
      </c>
      <c r="E1307" s="11" t="s">
        <v>76</v>
      </c>
      <c r="H1307" s="17" t="str">
        <f>IF(Table1[[#This Row],[Undergraduate or Postgraduate]]="","",IF('Calculator - Dropdowns'!$D$6="Programme",$C1307&amp;": "&amp;A1307,IF($C1307&amp;": "&amp;A1307='Calculator - Dropdowns'!$D$6,$C1307&amp;": "&amp;A1307,"")))</f>
        <v>BA Theology and Religion with Employment Experience Abroad: UFA4CTHCTH10</v>
      </c>
      <c r="I1307" s="17" t="str">
        <f>IF(Table1[[#This Row],[Department]]="","",IF('Calculator - Dropdowns'!$D$5="Postgraduate Taught or Undergraduate",$B1307,IF($B1307='Calculator - Dropdowns'!$D$5,$B1307,"")))</f>
        <v>Undergraduate</v>
      </c>
      <c r="J1307" s="17" t="str">
        <f>IF(Table1[[#This Row],[Faculty]]="","",IF('Calculator - Dropdowns'!$D$4="Department",$D1307,IF($D1307='Calculator - Dropdowns'!$D$4,$D1307,"")))</f>
        <v>Theology and Religion</v>
      </c>
      <c r="K1307" s="17" t="str">
        <f>IF('Calculator - Dropdowns'!$D$3="Faculty",$E1307,IF('Calculator - Dropdowns'!$D$3=E1307,E1307,""))</f>
        <v>Faculty of Humanities, Arts and Social Sciences</v>
      </c>
    </row>
    <row r="1308" spans="1:11" x14ac:dyDescent="0.2">
      <c r="A1308" s="11" t="s">
        <v>1643</v>
      </c>
      <c r="B1308" s="11" t="s">
        <v>31936</v>
      </c>
      <c r="C1308" s="11" t="s">
        <v>1644</v>
      </c>
      <c r="D1308" s="11" t="s">
        <v>126</v>
      </c>
      <c r="E1308" s="11" t="s">
        <v>71</v>
      </c>
      <c r="H1308" s="17" t="str">
        <f>IF(Table1[[#This Row],[Undergraduate or Postgraduate]]="","",IF('Calculator - Dropdowns'!$D$6="Programme",$C1308&amp;": "&amp;A1308,IF($C1308&amp;": "&amp;A1308='Calculator - Dropdowns'!$D$6,$C1308&amp;": "&amp;A1308,"")))</f>
        <v>BSc Biological Sciences with Study Abroad: UFS4BCSBCS03</v>
      </c>
      <c r="I1308" s="17" t="str">
        <f>IF(Table1[[#This Row],[Department]]="","",IF('Calculator - Dropdowns'!$D$5="Postgraduate Taught or Undergraduate",$B1308,IF($B1308='Calculator - Dropdowns'!$D$5,$B1308,"")))</f>
        <v>Undergraduate</v>
      </c>
      <c r="J1308" s="17" t="str">
        <f>IF(Table1[[#This Row],[Faculty]]="","",IF('Calculator - Dropdowns'!$D$4="Department",$D1308,IF($D1308='Calculator - Dropdowns'!$D$4,$D1308,"")))</f>
        <v>Biosciences</v>
      </c>
      <c r="K1308" s="17" t="str">
        <f>IF('Calculator - Dropdowns'!$D$3="Faculty",$E1308,IF('Calculator - Dropdowns'!$D$3=E1308,E1308,""))</f>
        <v>Faculty of Health and Life Sciences</v>
      </c>
    </row>
    <row r="1309" spans="1:11" ht="25.5" x14ac:dyDescent="0.2">
      <c r="A1309" s="11" t="s">
        <v>1645</v>
      </c>
      <c r="B1309" s="11" t="s">
        <v>31936</v>
      </c>
      <c r="C1309" s="11" t="s">
        <v>1646</v>
      </c>
      <c r="D1309" s="11" t="s">
        <v>126</v>
      </c>
      <c r="E1309" s="11" t="s">
        <v>71</v>
      </c>
      <c r="H1309" s="17" t="str">
        <f>IF(Table1[[#This Row],[Undergraduate or Postgraduate]]="","",IF('Calculator - Dropdowns'!$D$6="Programme",$C1309&amp;": "&amp;A1309,IF($C1309&amp;": "&amp;A1309='Calculator - Dropdowns'!$D$6,$C1309&amp;": "&amp;A1309,"")))</f>
        <v>BSc Biological and Medicinal Chemistry with Study Abroad: UFS4BCSBCS04</v>
      </c>
      <c r="I1309" s="17" t="str">
        <f>IF(Table1[[#This Row],[Department]]="","",IF('Calculator - Dropdowns'!$D$5="Postgraduate Taught or Undergraduate",$B1309,IF($B1309='Calculator - Dropdowns'!$D$5,$B1309,"")))</f>
        <v>Undergraduate</v>
      </c>
      <c r="J1309" s="17" t="str">
        <f>IF(Table1[[#This Row],[Faculty]]="","",IF('Calculator - Dropdowns'!$D$4="Department",$D1309,IF($D1309='Calculator - Dropdowns'!$D$4,$D1309,"")))</f>
        <v>Biosciences</v>
      </c>
      <c r="K1309" s="17" t="str">
        <f>IF('Calculator - Dropdowns'!$D$3="Faculty",$E1309,IF('Calculator - Dropdowns'!$D$3=E1309,E1309,""))</f>
        <v>Faculty of Health and Life Sciences</v>
      </c>
    </row>
    <row r="1310" spans="1:11" x14ac:dyDescent="0.2">
      <c r="A1310" s="11" t="s">
        <v>1647</v>
      </c>
      <c r="B1310" s="11" t="s">
        <v>31936</v>
      </c>
      <c r="C1310" s="11" t="s">
        <v>1648</v>
      </c>
      <c r="D1310" s="11" t="s">
        <v>126</v>
      </c>
      <c r="E1310" s="11" t="s">
        <v>71</v>
      </c>
      <c r="H1310" s="17" t="str">
        <f>IF(Table1[[#This Row],[Undergraduate or Postgraduate]]="","",IF('Calculator - Dropdowns'!$D$6="Programme",$C1310&amp;": "&amp;A1310,IF($C1310&amp;": "&amp;A1310='Calculator - Dropdowns'!$D$6,$C1310&amp;": "&amp;A1310,"")))</f>
        <v>BSc Biochemistry with Study Abroad: UFS4BIOBIO01</v>
      </c>
      <c r="I1310" s="17" t="str">
        <f>IF(Table1[[#This Row],[Department]]="","",IF('Calculator - Dropdowns'!$D$5="Postgraduate Taught or Undergraduate",$B1310,IF($B1310='Calculator - Dropdowns'!$D$5,$B1310,"")))</f>
        <v>Undergraduate</v>
      </c>
      <c r="J1310" s="17" t="str">
        <f>IF(Table1[[#This Row],[Faculty]]="","",IF('Calculator - Dropdowns'!$D$4="Department",$D1310,IF($D1310='Calculator - Dropdowns'!$D$4,$D1310,"")))</f>
        <v>Biosciences</v>
      </c>
      <c r="K1310" s="17" t="str">
        <f>IF('Calculator - Dropdowns'!$D$3="Faculty",$E1310,IF('Calculator - Dropdowns'!$D$3=E1310,E1310,""))</f>
        <v>Faculty of Health and Life Sciences</v>
      </c>
    </row>
    <row r="1311" spans="1:11" x14ac:dyDescent="0.2">
      <c r="A1311" s="11" t="s">
        <v>1649</v>
      </c>
      <c r="B1311" s="11" t="s">
        <v>31936</v>
      </c>
      <c r="C1311" s="11" t="s">
        <v>1650</v>
      </c>
      <c r="D1311" s="11" t="s">
        <v>126</v>
      </c>
      <c r="E1311" s="11" t="s">
        <v>71</v>
      </c>
      <c r="H1311" s="17" t="str">
        <f>IF(Table1[[#This Row],[Undergraduate or Postgraduate]]="","",IF('Calculator - Dropdowns'!$D$6="Programme",$C1311&amp;": "&amp;A1311,IF($C1311&amp;": "&amp;A1311='Calculator - Dropdowns'!$D$6,$C1311&amp;": "&amp;A1311,"")))</f>
        <v>BSc Biochemistry with Industrial Experience: UFS4BIOBIO02</v>
      </c>
      <c r="I1311" s="17" t="str">
        <f>IF(Table1[[#This Row],[Department]]="","",IF('Calculator - Dropdowns'!$D$5="Postgraduate Taught or Undergraduate",$B1311,IF($B1311='Calculator - Dropdowns'!$D$5,$B1311,"")))</f>
        <v>Undergraduate</v>
      </c>
      <c r="J1311" s="17" t="str">
        <f>IF(Table1[[#This Row],[Faculty]]="","",IF('Calculator - Dropdowns'!$D$4="Department",$D1311,IF($D1311='Calculator - Dropdowns'!$D$4,$D1311,"")))</f>
        <v>Biosciences</v>
      </c>
      <c r="K1311" s="17" t="str">
        <f>IF('Calculator - Dropdowns'!$D$3="Faculty",$E1311,IF('Calculator - Dropdowns'!$D$3=E1311,E1311,""))</f>
        <v>Faculty of Health and Life Sciences</v>
      </c>
    </row>
    <row r="1312" spans="1:11" x14ac:dyDescent="0.2">
      <c r="A1312" s="11" t="s">
        <v>1651</v>
      </c>
      <c r="B1312" s="11" t="s">
        <v>31936</v>
      </c>
      <c r="C1312" s="11" t="s">
        <v>1652</v>
      </c>
      <c r="D1312" s="11" t="s">
        <v>126</v>
      </c>
      <c r="E1312" s="11" t="s">
        <v>71</v>
      </c>
      <c r="H1312" s="17" t="str">
        <f>IF(Table1[[#This Row],[Undergraduate or Postgraduate]]="","",IF('Calculator - Dropdowns'!$D$6="Programme",$C1312&amp;": "&amp;A1312,IF($C1312&amp;": "&amp;A1312='Calculator - Dropdowns'!$D$6,$C1312&amp;": "&amp;A1312,"")))</f>
        <v>BSc Biological Sciences with Professional Placement: UFS4BIOBIO06</v>
      </c>
      <c r="I1312" s="17" t="str">
        <f>IF(Table1[[#This Row],[Department]]="","",IF('Calculator - Dropdowns'!$D$5="Postgraduate Taught or Undergraduate",$B1312,IF($B1312='Calculator - Dropdowns'!$D$5,$B1312,"")))</f>
        <v>Undergraduate</v>
      </c>
      <c r="J1312" s="17" t="str">
        <f>IF(Table1[[#This Row],[Faculty]]="","",IF('Calculator - Dropdowns'!$D$4="Department",$D1312,IF($D1312='Calculator - Dropdowns'!$D$4,$D1312,"")))</f>
        <v>Biosciences</v>
      </c>
      <c r="K1312" s="17" t="str">
        <f>IF('Calculator - Dropdowns'!$D$3="Faculty",$E1312,IF('Calculator - Dropdowns'!$D$3=E1312,E1312,""))</f>
        <v>Faculty of Health and Life Sciences</v>
      </c>
    </row>
    <row r="1313" spans="1:11" ht="25.5" x14ac:dyDescent="0.2">
      <c r="A1313" s="11" t="s">
        <v>33462</v>
      </c>
      <c r="B1313" s="11" t="s">
        <v>31936</v>
      </c>
      <c r="C1313" s="11" t="s">
        <v>33463</v>
      </c>
      <c r="D1313" s="11" t="s">
        <v>126</v>
      </c>
      <c r="E1313" s="11" t="s">
        <v>71</v>
      </c>
      <c r="H1313" s="17" t="str">
        <f>IF(Table1[[#This Row],[Undergraduate or Postgraduate]]="","",IF('Calculator - Dropdowns'!$D$6="Programme",$C1313&amp;": "&amp;A1313,IF($C1313&amp;": "&amp;A1313='Calculator - Dropdowns'!$D$6,$C1313&amp;": "&amp;A1313,"")))</f>
        <v>BSc Molecular Biology and Biotechnology with Industrial Experience: UFS4BIOBIO13</v>
      </c>
      <c r="I1313" s="17" t="str">
        <f>IF(Table1[[#This Row],[Department]]="","",IF('Calculator - Dropdowns'!$D$5="Postgraduate Taught or Undergraduate",$B1313,IF($B1313='Calculator - Dropdowns'!$D$5,$B1313,"")))</f>
        <v>Undergraduate</v>
      </c>
      <c r="J1313" s="17" t="str">
        <f>IF(Table1[[#This Row],[Faculty]]="","",IF('Calculator - Dropdowns'!$D$4="Department",$D1313,IF($D1313='Calculator - Dropdowns'!$D$4,$D1313,"")))</f>
        <v>Biosciences</v>
      </c>
      <c r="K1313" s="17" t="str">
        <f>IF('Calculator - Dropdowns'!$D$3="Faculty",$E1313,IF('Calculator - Dropdowns'!$D$3=E1313,E1313,""))</f>
        <v>Faculty of Health and Life Sciences</v>
      </c>
    </row>
    <row r="1314" spans="1:11" ht="25.5" x14ac:dyDescent="0.2">
      <c r="A1314" s="11" t="s">
        <v>1676</v>
      </c>
      <c r="B1314" s="11" t="s">
        <v>31936</v>
      </c>
      <c r="C1314" s="11" t="s">
        <v>1677</v>
      </c>
      <c r="D1314" s="11" t="s">
        <v>126</v>
      </c>
      <c r="E1314" s="11" t="s">
        <v>71</v>
      </c>
      <c r="H1314" s="17" t="str">
        <f>IF(Table1[[#This Row],[Undergraduate or Postgraduate]]="","",IF('Calculator - Dropdowns'!$D$6="Programme",$C1314&amp;": "&amp;A1314,IF($C1314&amp;": "&amp;A1314='Calculator - Dropdowns'!$D$6,$C1314&amp;": "&amp;A1314,"")))</f>
        <v>BSc Biological and Medicinal Chemistry with Industrial Experience: UFS4CHEBIO01</v>
      </c>
      <c r="I1314" s="17" t="str">
        <f>IF(Table1[[#This Row],[Department]]="","",IF('Calculator - Dropdowns'!$D$5="Postgraduate Taught or Undergraduate",$B1314,IF($B1314='Calculator - Dropdowns'!$D$5,$B1314,"")))</f>
        <v>Undergraduate</v>
      </c>
      <c r="J1314" s="17" t="str">
        <f>IF(Table1[[#This Row],[Faculty]]="","",IF('Calculator - Dropdowns'!$D$4="Department",$D1314,IF($D1314='Calculator - Dropdowns'!$D$4,$D1314,"")))</f>
        <v>Biosciences</v>
      </c>
      <c r="K1314" s="17" t="str">
        <f>IF('Calculator - Dropdowns'!$D$3="Faculty",$E1314,IF('Calculator - Dropdowns'!$D$3=E1314,E1314,""))</f>
        <v>Faculty of Health and Life Sciences</v>
      </c>
    </row>
    <row r="1315" spans="1:11" ht="25.5" x14ac:dyDescent="0.2">
      <c r="A1315" s="11" t="s">
        <v>1686</v>
      </c>
      <c r="B1315" s="11" t="s">
        <v>31936</v>
      </c>
      <c r="C1315" s="11" t="s">
        <v>1687</v>
      </c>
      <c r="D1315" s="11" t="s">
        <v>142</v>
      </c>
      <c r="E1315" s="11" t="s">
        <v>71</v>
      </c>
      <c r="H1315" s="17" t="str">
        <f>IF(Table1[[#This Row],[Undergraduate or Postgraduate]]="","",IF('Calculator - Dropdowns'!$D$6="Programme",$C1315&amp;": "&amp;A1315,IF($C1315&amp;": "&amp;A1315='Calculator - Dropdowns'!$D$6,$C1315&amp;": "&amp;A1315,"")))</f>
        <v>BSc Medical Sciences (Human Genomics) with Professional Training Year: UFS4EMSBIO02</v>
      </c>
      <c r="I1315" s="17" t="str">
        <f>IF(Table1[[#This Row],[Department]]="","",IF('Calculator - Dropdowns'!$D$5="Postgraduate Taught or Undergraduate",$B1315,IF($B1315='Calculator - Dropdowns'!$D$5,$B1315,"")))</f>
        <v>Undergraduate</v>
      </c>
      <c r="J1315" s="17" t="str">
        <f>IF(Table1[[#This Row],[Faculty]]="","",IF('Calculator - Dropdowns'!$D$4="Department",$D1315,IF($D1315='Calculator - Dropdowns'!$D$4,$D1315,"")))</f>
        <v>Medical Science</v>
      </c>
      <c r="K1315" s="17" t="str">
        <f>IF('Calculator - Dropdowns'!$D$3="Faculty",$E1315,IF('Calculator - Dropdowns'!$D$3=E1315,E1315,""))</f>
        <v>Faculty of Health and Life Sciences</v>
      </c>
    </row>
    <row r="1316" spans="1:11" ht="25.5" x14ac:dyDescent="0.2">
      <c r="A1316" s="11" t="s">
        <v>1688</v>
      </c>
      <c r="B1316" s="11" t="s">
        <v>31936</v>
      </c>
      <c r="C1316" s="11" t="s">
        <v>1689</v>
      </c>
      <c r="D1316" s="11" t="s">
        <v>142</v>
      </c>
      <c r="E1316" s="11" t="s">
        <v>71</v>
      </c>
      <c r="H1316" s="17" t="str">
        <f>IF(Table1[[#This Row],[Undergraduate or Postgraduate]]="","",IF('Calculator - Dropdowns'!$D$6="Programme",$C1316&amp;": "&amp;A1316,IF($C1316&amp;": "&amp;A1316='Calculator - Dropdowns'!$D$6,$C1316&amp;": "&amp;A1316,"")))</f>
        <v>BSc Medical Sciences (Health Research) with Professional Training Year: UFS4EMSBIO03</v>
      </c>
      <c r="I1316" s="17" t="str">
        <f>IF(Table1[[#This Row],[Department]]="","",IF('Calculator - Dropdowns'!$D$5="Postgraduate Taught or Undergraduate",$B1316,IF($B1316='Calculator - Dropdowns'!$D$5,$B1316,"")))</f>
        <v>Undergraduate</v>
      </c>
      <c r="J1316" s="17" t="str">
        <f>IF(Table1[[#This Row],[Faculty]]="","",IF('Calculator - Dropdowns'!$D$4="Department",$D1316,IF($D1316='Calculator - Dropdowns'!$D$4,$D1316,"")))</f>
        <v>Medical Science</v>
      </c>
      <c r="K1316" s="17" t="str">
        <f>IF('Calculator - Dropdowns'!$D$3="Faculty",$E1316,IF('Calculator - Dropdowns'!$D$3=E1316,E1316,""))</f>
        <v>Faculty of Health and Life Sciences</v>
      </c>
    </row>
    <row r="1317" spans="1:11" ht="25.5" x14ac:dyDescent="0.2">
      <c r="A1317" s="11" t="s">
        <v>1690</v>
      </c>
      <c r="B1317" s="11" t="s">
        <v>31936</v>
      </c>
      <c r="C1317" s="11" t="s">
        <v>1691</v>
      </c>
      <c r="D1317" s="11" t="s">
        <v>142</v>
      </c>
      <c r="E1317" s="11" t="s">
        <v>71</v>
      </c>
      <c r="H1317" s="17" t="str">
        <f>IF(Table1[[#This Row],[Undergraduate or Postgraduate]]="","",IF('Calculator - Dropdowns'!$D$6="Programme",$C1317&amp;": "&amp;A1317,IF($C1317&amp;": "&amp;A1317='Calculator - Dropdowns'!$D$6,$C1317&amp;": "&amp;A1317,"")))</f>
        <v>BSc Medical Sciences (Neuroscience) with Professional Training Year: UFS4EMSBIO04</v>
      </c>
      <c r="I1317" s="17" t="str">
        <f>IF(Table1[[#This Row],[Department]]="","",IF('Calculator - Dropdowns'!$D$5="Postgraduate Taught or Undergraduate",$B1317,IF($B1317='Calculator - Dropdowns'!$D$5,$B1317,"")))</f>
        <v>Undergraduate</v>
      </c>
      <c r="J1317" s="17" t="str">
        <f>IF(Table1[[#This Row],[Faculty]]="","",IF('Calculator - Dropdowns'!$D$4="Department",$D1317,IF($D1317='Calculator - Dropdowns'!$D$4,$D1317,"")))</f>
        <v>Medical Science</v>
      </c>
      <c r="K1317" s="17" t="str">
        <f>IF('Calculator - Dropdowns'!$D$3="Faculty",$E1317,IF('Calculator - Dropdowns'!$D$3=E1317,E1317,""))</f>
        <v>Faculty of Health and Life Sciences</v>
      </c>
    </row>
    <row r="1318" spans="1:11" ht="25.5" x14ac:dyDescent="0.2">
      <c r="A1318" s="11" t="s">
        <v>1692</v>
      </c>
      <c r="B1318" s="11" t="s">
        <v>31936</v>
      </c>
      <c r="C1318" s="11" t="s">
        <v>1693</v>
      </c>
      <c r="D1318" s="11" t="s">
        <v>142</v>
      </c>
      <c r="E1318" s="11" t="s">
        <v>71</v>
      </c>
      <c r="H1318" s="17" t="str">
        <f>IF(Table1[[#This Row],[Undergraduate or Postgraduate]]="","",IF('Calculator - Dropdowns'!$D$6="Programme",$C1318&amp;": "&amp;A1318,IF($C1318&amp;": "&amp;A1318='Calculator - Dropdowns'!$D$6,$C1318&amp;": "&amp;A1318,"")))</f>
        <v>BSc Medical Sciences (Pharmacology and Therapeutics) with Professional Training Year: UFS4EMSBIO05</v>
      </c>
      <c r="I1318" s="17" t="str">
        <f>IF(Table1[[#This Row],[Department]]="","",IF('Calculator - Dropdowns'!$D$5="Postgraduate Taught or Undergraduate",$B1318,IF($B1318='Calculator - Dropdowns'!$D$5,$B1318,"")))</f>
        <v>Undergraduate</v>
      </c>
      <c r="J1318" s="17" t="str">
        <f>IF(Table1[[#This Row],[Faculty]]="","",IF('Calculator - Dropdowns'!$D$4="Department",$D1318,IF($D1318='Calculator - Dropdowns'!$D$4,$D1318,"")))</f>
        <v>Medical Science</v>
      </c>
      <c r="K1318" s="17" t="str">
        <f>IF('Calculator - Dropdowns'!$D$3="Faculty",$E1318,IF('Calculator - Dropdowns'!$D$3=E1318,E1318,""))</f>
        <v>Faculty of Health and Life Sciences</v>
      </c>
    </row>
    <row r="1319" spans="1:11" ht="25.5" x14ac:dyDescent="0.2">
      <c r="A1319" s="11" t="s">
        <v>1694</v>
      </c>
      <c r="B1319" s="11" t="s">
        <v>31936</v>
      </c>
      <c r="C1319" s="11" t="s">
        <v>1695</v>
      </c>
      <c r="D1319" s="11" t="s">
        <v>142</v>
      </c>
      <c r="E1319" s="11" t="s">
        <v>71</v>
      </c>
      <c r="H1319" s="17" t="str">
        <f>IF(Table1[[#This Row],[Undergraduate or Postgraduate]]="","",IF('Calculator - Dropdowns'!$D$6="Programme",$C1319&amp;": "&amp;A1319,IF($C1319&amp;": "&amp;A1319='Calculator - Dropdowns'!$D$6,$C1319&amp;": "&amp;A1319,"")))</f>
        <v>BSc Medical Sciences (Human Genomics) with Study Abroad: UFS4EMSBIO06</v>
      </c>
      <c r="I1319" s="17" t="str">
        <f>IF(Table1[[#This Row],[Department]]="","",IF('Calculator - Dropdowns'!$D$5="Postgraduate Taught or Undergraduate",$B1319,IF($B1319='Calculator - Dropdowns'!$D$5,$B1319,"")))</f>
        <v>Undergraduate</v>
      </c>
      <c r="J1319" s="17" t="str">
        <f>IF(Table1[[#This Row],[Faculty]]="","",IF('Calculator - Dropdowns'!$D$4="Department",$D1319,IF($D1319='Calculator - Dropdowns'!$D$4,$D1319,"")))</f>
        <v>Medical Science</v>
      </c>
      <c r="K1319" s="17" t="str">
        <f>IF('Calculator - Dropdowns'!$D$3="Faculty",$E1319,IF('Calculator - Dropdowns'!$D$3=E1319,E1319,""))</f>
        <v>Faculty of Health and Life Sciences</v>
      </c>
    </row>
    <row r="1320" spans="1:11" x14ac:dyDescent="0.2">
      <c r="A1320" s="11" t="s">
        <v>1696</v>
      </c>
      <c r="B1320" s="11" t="s">
        <v>31936</v>
      </c>
      <c r="C1320" s="11" t="s">
        <v>1697</v>
      </c>
      <c r="D1320" s="11" t="s">
        <v>142</v>
      </c>
      <c r="E1320" s="11" t="s">
        <v>71</v>
      </c>
      <c r="H1320" s="17" t="str">
        <f>IF(Table1[[#This Row],[Undergraduate or Postgraduate]]="","",IF('Calculator - Dropdowns'!$D$6="Programme",$C1320&amp;": "&amp;A1320,IF($C1320&amp;": "&amp;A1320='Calculator - Dropdowns'!$D$6,$C1320&amp;": "&amp;A1320,"")))</f>
        <v>BSc Medical Sciences (Neuroscience) with Study Abroad: UFS4EMSBIO07</v>
      </c>
      <c r="I1320" s="17" t="str">
        <f>IF(Table1[[#This Row],[Department]]="","",IF('Calculator - Dropdowns'!$D$5="Postgraduate Taught or Undergraduate",$B1320,IF($B1320='Calculator - Dropdowns'!$D$5,$B1320,"")))</f>
        <v>Undergraduate</v>
      </c>
      <c r="J1320" s="17" t="str">
        <f>IF(Table1[[#This Row],[Faculty]]="","",IF('Calculator - Dropdowns'!$D$4="Department",$D1320,IF($D1320='Calculator - Dropdowns'!$D$4,$D1320,"")))</f>
        <v>Medical Science</v>
      </c>
      <c r="K1320" s="17" t="str">
        <f>IF('Calculator - Dropdowns'!$D$3="Faculty",$E1320,IF('Calculator - Dropdowns'!$D$3=E1320,E1320,""))</f>
        <v>Faculty of Health and Life Sciences</v>
      </c>
    </row>
    <row r="1321" spans="1:11" ht="25.5" x14ac:dyDescent="0.2">
      <c r="A1321" s="11" t="s">
        <v>1698</v>
      </c>
      <c r="B1321" s="11" t="s">
        <v>31936</v>
      </c>
      <c r="C1321" s="11" t="s">
        <v>1699</v>
      </c>
      <c r="D1321" s="11" t="s">
        <v>142</v>
      </c>
      <c r="E1321" s="11" t="s">
        <v>71</v>
      </c>
      <c r="H1321" s="17" t="str">
        <f>IF(Table1[[#This Row],[Undergraduate or Postgraduate]]="","",IF('Calculator - Dropdowns'!$D$6="Programme",$C1321&amp;": "&amp;A1321,IF($C1321&amp;": "&amp;A1321='Calculator - Dropdowns'!$D$6,$C1321&amp;": "&amp;A1321,"")))</f>
        <v>BSc Medical Sciences (Pharmacology and Therapeutics) with Study Abroad: UFS4EMSBIO08</v>
      </c>
      <c r="I1321" s="17" t="str">
        <f>IF(Table1[[#This Row],[Department]]="","",IF('Calculator - Dropdowns'!$D$5="Postgraduate Taught or Undergraduate",$B1321,IF($B1321='Calculator - Dropdowns'!$D$5,$B1321,"")))</f>
        <v>Undergraduate</v>
      </c>
      <c r="J1321" s="17" t="str">
        <f>IF(Table1[[#This Row],[Faculty]]="","",IF('Calculator - Dropdowns'!$D$4="Department",$D1321,IF($D1321='Calculator - Dropdowns'!$D$4,$D1321,"")))</f>
        <v>Medical Science</v>
      </c>
      <c r="K1321" s="17" t="str">
        <f>IF('Calculator - Dropdowns'!$D$3="Faculty",$E1321,IF('Calculator - Dropdowns'!$D$3=E1321,E1321,""))</f>
        <v>Faculty of Health and Life Sciences</v>
      </c>
    </row>
    <row r="1322" spans="1:11" ht="25.5" x14ac:dyDescent="0.2">
      <c r="A1322" s="11" t="s">
        <v>1700</v>
      </c>
      <c r="B1322" s="11" t="s">
        <v>31936</v>
      </c>
      <c r="C1322" s="11" t="s">
        <v>1701</v>
      </c>
      <c r="D1322" s="11" t="s">
        <v>142</v>
      </c>
      <c r="E1322" s="11" t="s">
        <v>71</v>
      </c>
      <c r="H1322" s="17" t="str">
        <f>IF(Table1[[#This Row],[Undergraduate or Postgraduate]]="","",IF('Calculator - Dropdowns'!$D$6="Programme",$C1322&amp;": "&amp;A1322,IF($C1322&amp;": "&amp;A1322='Calculator - Dropdowns'!$D$6,$C1322&amp;": "&amp;A1322,"")))</f>
        <v>BSc Medical Sciences (Health Research) with Study Abroad: UFS4EMSBIO09</v>
      </c>
      <c r="I1322" s="17" t="str">
        <f>IF(Table1[[#This Row],[Department]]="","",IF('Calculator - Dropdowns'!$D$5="Postgraduate Taught or Undergraduate",$B1322,IF($B1322='Calculator - Dropdowns'!$D$5,$B1322,"")))</f>
        <v>Undergraduate</v>
      </c>
      <c r="J1322" s="17" t="str">
        <f>IF(Table1[[#This Row],[Faculty]]="","",IF('Calculator - Dropdowns'!$D$4="Department",$D1322,IF($D1322='Calculator - Dropdowns'!$D$4,$D1322,"")))</f>
        <v>Medical Science</v>
      </c>
      <c r="K1322" s="17" t="str">
        <f>IF('Calculator - Dropdowns'!$D$3="Faculty",$E1322,IF('Calculator - Dropdowns'!$D$3=E1322,E1322,""))</f>
        <v>Faculty of Health and Life Sciences</v>
      </c>
    </row>
    <row r="1323" spans="1:11" x14ac:dyDescent="0.2">
      <c r="A1323" s="11" t="s">
        <v>1702</v>
      </c>
      <c r="B1323" s="11" t="s">
        <v>31936</v>
      </c>
      <c r="C1323" s="11" t="s">
        <v>1703</v>
      </c>
      <c r="D1323" s="11" t="s">
        <v>142</v>
      </c>
      <c r="E1323" s="11" t="s">
        <v>71</v>
      </c>
      <c r="H1323" s="17" t="str">
        <f>IF(Table1[[#This Row],[Undergraduate or Postgraduate]]="","",IF('Calculator - Dropdowns'!$D$6="Programme",$C1323&amp;": "&amp;A1323,IF($C1323&amp;": "&amp;A1323='Calculator - Dropdowns'!$D$6,$C1323&amp;": "&amp;A1323,"")))</f>
        <v>BSc Medical Sciences with Professional Training Year: UFS4EMSEMS01</v>
      </c>
      <c r="I1323" s="17" t="str">
        <f>IF(Table1[[#This Row],[Department]]="","",IF('Calculator - Dropdowns'!$D$5="Postgraduate Taught or Undergraduate",$B1323,IF($B1323='Calculator - Dropdowns'!$D$5,$B1323,"")))</f>
        <v>Undergraduate</v>
      </c>
      <c r="J1323" s="17" t="str">
        <f>IF(Table1[[#This Row],[Faculty]]="","",IF('Calculator - Dropdowns'!$D$4="Department",$D1323,IF($D1323='Calculator - Dropdowns'!$D$4,$D1323,"")))</f>
        <v>Medical Science</v>
      </c>
      <c r="K1323" s="17" t="str">
        <f>IF('Calculator - Dropdowns'!$D$3="Faculty",$E1323,IF('Calculator - Dropdowns'!$D$3=E1323,E1323,""))</f>
        <v>Faculty of Health and Life Sciences</v>
      </c>
    </row>
    <row r="1324" spans="1:11" x14ac:dyDescent="0.2">
      <c r="A1324" s="11" t="s">
        <v>1706</v>
      </c>
      <c r="B1324" s="11" t="s">
        <v>31936</v>
      </c>
      <c r="C1324" s="11" t="s">
        <v>1707</v>
      </c>
      <c r="D1324" s="11" t="s">
        <v>142</v>
      </c>
      <c r="E1324" s="11" t="s">
        <v>71</v>
      </c>
      <c r="H1324" s="17" t="str">
        <f>IF(Table1[[#This Row],[Undergraduate or Postgraduate]]="","",IF('Calculator - Dropdowns'!$D$6="Programme",$C1324&amp;": "&amp;A1324,IF($C1324&amp;": "&amp;A1324='Calculator - Dropdowns'!$D$6,$C1324&amp;": "&amp;A1324,"")))</f>
        <v>BSc Medical Sciences with Study Abroad: UFS4EMSEMS03</v>
      </c>
      <c r="I1324" s="17" t="str">
        <f>IF(Table1[[#This Row],[Department]]="","",IF('Calculator - Dropdowns'!$D$5="Postgraduate Taught or Undergraduate",$B1324,IF($B1324='Calculator - Dropdowns'!$D$5,$B1324,"")))</f>
        <v>Undergraduate</v>
      </c>
      <c r="J1324" s="17" t="str">
        <f>IF(Table1[[#This Row],[Faculty]]="","",IF('Calculator - Dropdowns'!$D$4="Department",$D1324,IF($D1324='Calculator - Dropdowns'!$D$4,$D1324,"")))</f>
        <v>Medical Science</v>
      </c>
      <c r="K1324" s="17" t="str">
        <f>IF('Calculator - Dropdowns'!$D$3="Faculty",$E1324,IF('Calculator - Dropdowns'!$D$3=E1324,E1324,""))</f>
        <v>Faculty of Health and Life Sciences</v>
      </c>
    </row>
    <row r="1325" spans="1:11" ht="25.5" x14ac:dyDescent="0.2">
      <c r="A1325" s="11" t="s">
        <v>1708</v>
      </c>
      <c r="B1325" s="11" t="s">
        <v>31936</v>
      </c>
      <c r="C1325" s="11" t="s">
        <v>1709</v>
      </c>
      <c r="D1325" s="11" t="s">
        <v>142</v>
      </c>
      <c r="E1325" s="11" t="s">
        <v>71</v>
      </c>
      <c r="H1325" s="17" t="str">
        <f>IF(Table1[[#This Row],[Undergraduate or Postgraduate]]="","",IF('Calculator - Dropdowns'!$D$6="Programme",$C1325&amp;": "&amp;A1325,IF($C1325&amp;": "&amp;A1325='Calculator - Dropdowns'!$D$6,$C1325&amp;": "&amp;A1325,"")))</f>
        <v>BSc Sport and Exercise Medical Sciences with Professional Training Year: UFS4EMSSHS01</v>
      </c>
      <c r="I1325" s="17" t="str">
        <f>IF(Table1[[#This Row],[Department]]="","",IF('Calculator - Dropdowns'!$D$5="Postgraduate Taught or Undergraduate",$B1325,IF($B1325='Calculator - Dropdowns'!$D$5,$B1325,"")))</f>
        <v>Undergraduate</v>
      </c>
      <c r="J1325" s="17" t="str">
        <f>IF(Table1[[#This Row],[Faculty]]="","",IF('Calculator - Dropdowns'!$D$4="Department",$D1325,IF($D1325='Calculator - Dropdowns'!$D$4,$D1325,"")))</f>
        <v>Medical Science</v>
      </c>
      <c r="K1325" s="17" t="str">
        <f>IF('Calculator - Dropdowns'!$D$3="Faculty",$E1325,IF('Calculator - Dropdowns'!$D$3=E1325,E1325,""))</f>
        <v>Faculty of Health and Life Sciences</v>
      </c>
    </row>
    <row r="1326" spans="1:11" x14ac:dyDescent="0.2">
      <c r="A1326" s="11" t="s">
        <v>1704</v>
      </c>
      <c r="B1326" s="11" t="s">
        <v>31936</v>
      </c>
      <c r="C1326" s="11" t="s">
        <v>1705</v>
      </c>
      <c r="D1326" s="11" t="s">
        <v>145</v>
      </c>
      <c r="E1326" s="11" t="s">
        <v>71</v>
      </c>
      <c r="H1326" s="17" t="str">
        <f>IF(Table1[[#This Row],[Undergraduate or Postgraduate]]="","",IF('Calculator - Dropdowns'!$D$6="Programme",$C1326&amp;": "&amp;A1326,IF($C1326&amp;": "&amp;A1326='Calculator - Dropdowns'!$D$6,$C1326&amp;": "&amp;A1326,"")))</f>
        <v>BSc Neuroscience with Professional Placement: UFS4EMSEMS02</v>
      </c>
      <c r="I1326" s="17" t="str">
        <f>IF(Table1[[#This Row],[Department]]="","",IF('Calculator - Dropdowns'!$D$5="Postgraduate Taught or Undergraduate",$B1326,IF($B1326='Calculator - Dropdowns'!$D$5,$B1326,"")))</f>
        <v>Undergraduate</v>
      </c>
      <c r="J1326" s="17" t="str">
        <f>IF(Table1[[#This Row],[Faculty]]="","",IF('Calculator - Dropdowns'!$D$4="Department",$D1326,IF($D1326='Calculator - Dropdowns'!$D$4,$D1326,"")))</f>
        <v>Neuroscience</v>
      </c>
      <c r="K1326" s="17" t="str">
        <f>IF('Calculator - Dropdowns'!$D$3="Faculty",$E1326,IF('Calculator - Dropdowns'!$D$3=E1326,E1326,""))</f>
        <v>Faculty of Health and Life Sciences</v>
      </c>
    </row>
    <row r="1327" spans="1:11" x14ac:dyDescent="0.2">
      <c r="A1327" s="11" t="s">
        <v>1568</v>
      </c>
      <c r="B1327" s="11" t="s">
        <v>31936</v>
      </c>
      <c r="C1327" s="11" t="s">
        <v>1569</v>
      </c>
      <c r="D1327" s="11" t="s">
        <v>149</v>
      </c>
      <c r="E1327" s="11" t="s">
        <v>71</v>
      </c>
      <c r="H1327" s="17" t="str">
        <f>IF(Table1[[#This Row],[Undergraduate or Postgraduate]]="","",IF('Calculator - Dropdowns'!$D$6="Programme",$C1327&amp;": "&amp;A1327,IF($C1327&amp;": "&amp;A1327='Calculator - Dropdowns'!$D$6,$C1327&amp;": "&amp;A1327,"")))</f>
        <v>BA Psychological Studies with Study Abroad: UFA4PSYPSY03</v>
      </c>
      <c r="I1327" s="17" t="str">
        <f>IF(Table1[[#This Row],[Department]]="","",IF('Calculator - Dropdowns'!$D$5="Postgraduate Taught or Undergraduate",$B1327,IF($B1327='Calculator - Dropdowns'!$D$5,$B1327,"")))</f>
        <v>Undergraduate</v>
      </c>
      <c r="J1327" s="17" t="str">
        <f>IF(Table1[[#This Row],[Faculty]]="","",IF('Calculator - Dropdowns'!$D$4="Department",$D1327,IF($D1327='Calculator - Dropdowns'!$D$4,$D1327,"")))</f>
        <v>Psychology</v>
      </c>
      <c r="K1327" s="17" t="str">
        <f>IF('Calculator - Dropdowns'!$D$3="Faculty",$E1327,IF('Calculator - Dropdowns'!$D$3=E1327,E1327,""))</f>
        <v>Faculty of Health and Life Sciences</v>
      </c>
    </row>
    <row r="1328" spans="1:11" x14ac:dyDescent="0.2">
      <c r="A1328" s="11" t="s">
        <v>1570</v>
      </c>
      <c r="B1328" s="11" t="s">
        <v>31936</v>
      </c>
      <c r="C1328" s="11" t="s">
        <v>1571</v>
      </c>
      <c r="D1328" s="11" t="s">
        <v>149</v>
      </c>
      <c r="E1328" s="11" t="s">
        <v>71</v>
      </c>
      <c r="H1328" s="17" t="str">
        <f>IF(Table1[[#This Row],[Undergraduate or Postgraduate]]="","",IF('Calculator - Dropdowns'!$D$6="Programme",$C1328&amp;": "&amp;A1328,IF($C1328&amp;": "&amp;A1328='Calculator - Dropdowns'!$D$6,$C1328&amp;": "&amp;A1328,"")))</f>
        <v>BA Psychological Studies with Professional Placement: UFA4PSYPSY04</v>
      </c>
      <c r="I1328" s="17" t="str">
        <f>IF(Table1[[#This Row],[Department]]="","",IF('Calculator - Dropdowns'!$D$5="Postgraduate Taught or Undergraduate",$B1328,IF($B1328='Calculator - Dropdowns'!$D$5,$B1328,"")))</f>
        <v>Undergraduate</v>
      </c>
      <c r="J1328" s="17" t="str">
        <f>IF(Table1[[#This Row],[Faculty]]="","",IF('Calculator - Dropdowns'!$D$4="Department",$D1328,IF($D1328='Calculator - Dropdowns'!$D$4,$D1328,"")))</f>
        <v>Psychology</v>
      </c>
      <c r="K1328" s="17" t="str">
        <f>IF('Calculator - Dropdowns'!$D$3="Faculty",$E1328,IF('Calculator - Dropdowns'!$D$3=E1328,E1328,""))</f>
        <v>Faculty of Health and Life Sciences</v>
      </c>
    </row>
    <row r="1329" spans="1:11" x14ac:dyDescent="0.2">
      <c r="A1329" s="11" t="s">
        <v>1784</v>
      </c>
      <c r="B1329" s="11" t="s">
        <v>31936</v>
      </c>
      <c r="C1329" s="11" t="s">
        <v>1785</v>
      </c>
      <c r="D1329" s="11" t="s">
        <v>149</v>
      </c>
      <c r="E1329" s="11" t="s">
        <v>71</v>
      </c>
      <c r="H1329" s="17" t="str">
        <f>IF(Table1[[#This Row],[Undergraduate or Postgraduate]]="","",IF('Calculator - Dropdowns'!$D$6="Programme",$C1329&amp;": "&amp;A1329,IF($C1329&amp;": "&amp;A1329='Calculator - Dropdowns'!$D$6,$C1329&amp;": "&amp;A1329,"")))</f>
        <v>BSc Psychology with Study Abroad: UFS4PSYPSY01</v>
      </c>
      <c r="I1329" s="17" t="str">
        <f>IF(Table1[[#This Row],[Department]]="","",IF('Calculator - Dropdowns'!$D$5="Postgraduate Taught or Undergraduate",$B1329,IF($B1329='Calculator - Dropdowns'!$D$5,$B1329,"")))</f>
        <v>Undergraduate</v>
      </c>
      <c r="J1329" s="17" t="str">
        <f>IF(Table1[[#This Row],[Faculty]]="","",IF('Calculator - Dropdowns'!$D$4="Department",$D1329,IF($D1329='Calculator - Dropdowns'!$D$4,$D1329,"")))</f>
        <v>Psychology</v>
      </c>
      <c r="K1329" s="17" t="str">
        <f>IF('Calculator - Dropdowns'!$D$3="Faculty",$E1329,IF('Calculator - Dropdowns'!$D$3=E1329,E1329,""))</f>
        <v>Faculty of Health and Life Sciences</v>
      </c>
    </row>
    <row r="1330" spans="1:11" x14ac:dyDescent="0.2">
      <c r="A1330" s="11" t="s">
        <v>1786</v>
      </c>
      <c r="B1330" s="11" t="s">
        <v>31936</v>
      </c>
      <c r="C1330" s="11" t="s">
        <v>1787</v>
      </c>
      <c r="D1330" s="11" t="s">
        <v>149</v>
      </c>
      <c r="E1330" s="11" t="s">
        <v>71</v>
      </c>
      <c r="H1330" s="17" t="str">
        <f>IF(Table1[[#This Row],[Undergraduate or Postgraduate]]="","",IF('Calculator - Dropdowns'!$D$6="Programme",$C1330&amp;": "&amp;A1330,IF($C1330&amp;": "&amp;A1330='Calculator - Dropdowns'!$D$6,$C1330&amp;": "&amp;A1330,"")))</f>
        <v>BSc Psychology with Professional Placement: UFS4PSYPSY02</v>
      </c>
      <c r="I1330" s="17" t="str">
        <f>IF(Table1[[#This Row],[Department]]="","",IF('Calculator - Dropdowns'!$D$5="Postgraduate Taught or Undergraduate",$B1330,IF($B1330='Calculator - Dropdowns'!$D$5,$B1330,"")))</f>
        <v>Undergraduate</v>
      </c>
      <c r="J1330" s="17" t="str">
        <f>IF(Table1[[#This Row],[Faculty]]="","",IF('Calculator - Dropdowns'!$D$4="Department",$D1330,IF($D1330='Calculator - Dropdowns'!$D$4,$D1330,"")))</f>
        <v>Psychology</v>
      </c>
      <c r="K1330" s="17" t="str">
        <f>IF('Calculator - Dropdowns'!$D$3="Faculty",$E1330,IF('Calculator - Dropdowns'!$D$3=E1330,E1330,""))</f>
        <v>Faculty of Health and Life Sciences</v>
      </c>
    </row>
    <row r="1331" spans="1:11" ht="25.5" x14ac:dyDescent="0.2">
      <c r="A1331" s="11" t="s">
        <v>1788</v>
      </c>
      <c r="B1331" s="11" t="s">
        <v>31936</v>
      </c>
      <c r="C1331" s="11" t="s">
        <v>1789</v>
      </c>
      <c r="D1331" s="11" t="s">
        <v>149</v>
      </c>
      <c r="E1331" s="11" t="s">
        <v>71</v>
      </c>
      <c r="H1331" s="17" t="str">
        <f>IF(Table1[[#This Row],[Undergraduate or Postgraduate]]="","",IF('Calculator - Dropdowns'!$D$6="Programme",$C1331&amp;": "&amp;A1331,IF($C1331&amp;": "&amp;A1331='Calculator - Dropdowns'!$D$6,$C1331&amp;": "&amp;A1331,"")))</f>
        <v>BSc Psychology with Sport and Exercise Science with Professional Placement: UFS4PSYSHS01</v>
      </c>
      <c r="I1331" s="17" t="str">
        <f>IF(Table1[[#This Row],[Department]]="","",IF('Calculator - Dropdowns'!$D$5="Postgraduate Taught or Undergraduate",$B1331,IF($B1331='Calculator - Dropdowns'!$D$5,$B1331,"")))</f>
        <v>Undergraduate</v>
      </c>
      <c r="J1331" s="17" t="str">
        <f>IF(Table1[[#This Row],[Faculty]]="","",IF('Calculator - Dropdowns'!$D$4="Department",$D1331,IF($D1331='Calculator - Dropdowns'!$D$4,$D1331,"")))</f>
        <v>Psychology</v>
      </c>
      <c r="K1331" s="17" t="str">
        <f>IF('Calculator - Dropdowns'!$D$3="Faculty",$E1331,IF('Calculator - Dropdowns'!$D$3=E1331,E1331,""))</f>
        <v>Faculty of Health and Life Sciences</v>
      </c>
    </row>
    <row r="1332" spans="1:11" x14ac:dyDescent="0.2">
      <c r="A1332" s="11" t="s">
        <v>1878</v>
      </c>
      <c r="B1332" s="11" t="s">
        <v>31936</v>
      </c>
      <c r="C1332" s="11" t="s">
        <v>1879</v>
      </c>
      <c r="D1332" s="11" t="s">
        <v>152</v>
      </c>
      <c r="E1332" s="11" t="s">
        <v>71</v>
      </c>
      <c r="H1332" s="17" t="str">
        <f>IF(Table1[[#This Row],[Undergraduate or Postgraduate]]="","",IF('Calculator - Dropdowns'!$D$6="Programme",$C1332&amp;": "&amp;A1332,IF($C1332&amp;": "&amp;A1332='Calculator - Dropdowns'!$D$6,$C1332&amp;": "&amp;A1332,"")))</f>
        <v>BSc Human Biosciences with Professional Placement: UFS4SHSBIO01</v>
      </c>
      <c r="I1332" s="17" t="str">
        <f>IF(Table1[[#This Row],[Department]]="","",IF('Calculator - Dropdowns'!$D$5="Postgraduate Taught or Undergraduate",$B1332,IF($B1332='Calculator - Dropdowns'!$D$5,$B1332,"")))</f>
        <v>Undergraduate</v>
      </c>
      <c r="J1332" s="17" t="str">
        <f>IF(Table1[[#This Row],[Faculty]]="","",IF('Calculator - Dropdowns'!$D$4="Department",$D1332,IF($D1332='Calculator - Dropdowns'!$D$4,$D1332,"")))</f>
        <v>Sport and Health Sciences</v>
      </c>
      <c r="K1332" s="17" t="str">
        <f>IF('Calculator - Dropdowns'!$D$3="Faculty",$E1332,IF('Calculator - Dropdowns'!$D$3=E1332,E1332,""))</f>
        <v>Faculty of Health and Life Sciences</v>
      </c>
    </row>
    <row r="1333" spans="1:11" x14ac:dyDescent="0.2">
      <c r="A1333" s="11" t="s">
        <v>1880</v>
      </c>
      <c r="B1333" s="11" t="s">
        <v>31936</v>
      </c>
      <c r="C1333" s="11" t="s">
        <v>1881</v>
      </c>
      <c r="D1333" s="11" t="s">
        <v>152</v>
      </c>
      <c r="E1333" s="11" t="s">
        <v>71</v>
      </c>
      <c r="H1333" s="17" t="str">
        <f>IF(Table1[[#This Row],[Undergraduate or Postgraduate]]="","",IF('Calculator - Dropdowns'!$D$6="Programme",$C1333&amp;": "&amp;A1333,IF($C1333&amp;": "&amp;A1333='Calculator - Dropdowns'!$D$6,$C1333&amp;": "&amp;A1333,"")))</f>
        <v>BSc Exercise and Sport Sciences with Study Abroad: UFS4SHSSHS01</v>
      </c>
      <c r="I1333" s="17" t="str">
        <f>IF(Table1[[#This Row],[Department]]="","",IF('Calculator - Dropdowns'!$D$5="Postgraduate Taught or Undergraduate",$B1333,IF($B1333='Calculator - Dropdowns'!$D$5,$B1333,"")))</f>
        <v>Undergraduate</v>
      </c>
      <c r="J1333" s="17" t="str">
        <f>IF(Table1[[#This Row],[Faculty]]="","",IF('Calculator - Dropdowns'!$D$4="Department",$D1333,IF($D1333='Calculator - Dropdowns'!$D$4,$D1333,"")))</f>
        <v>Sport and Health Sciences</v>
      </c>
      <c r="K1333" s="17" t="str">
        <f>IF('Calculator - Dropdowns'!$D$3="Faculty",$E1333,IF('Calculator - Dropdowns'!$D$3=E1333,E1333,""))</f>
        <v>Faculty of Health and Life Sciences</v>
      </c>
    </row>
    <row r="1334" spans="1:11" ht="25.5" x14ac:dyDescent="0.2">
      <c r="A1334" s="11" t="s">
        <v>1882</v>
      </c>
      <c r="B1334" s="11" t="s">
        <v>31936</v>
      </c>
      <c r="C1334" s="11" t="s">
        <v>1883</v>
      </c>
      <c r="D1334" s="11" t="s">
        <v>152</v>
      </c>
      <c r="E1334" s="11" t="s">
        <v>71</v>
      </c>
      <c r="H1334" s="17" t="str">
        <f>IF(Table1[[#This Row],[Undergraduate or Postgraduate]]="","",IF('Calculator - Dropdowns'!$D$6="Programme",$C1334&amp;": "&amp;A1334,IF($C1334&amp;": "&amp;A1334='Calculator - Dropdowns'!$D$6,$C1334&amp;": "&amp;A1334,"")))</f>
        <v>BSc Exercise and Sport Sciences with Professional Placement: UFS4SHSSHS02</v>
      </c>
      <c r="I1334" s="17" t="str">
        <f>IF(Table1[[#This Row],[Department]]="","",IF('Calculator - Dropdowns'!$D$5="Postgraduate Taught or Undergraduate",$B1334,IF($B1334='Calculator - Dropdowns'!$D$5,$B1334,"")))</f>
        <v>Undergraduate</v>
      </c>
      <c r="J1334" s="17" t="str">
        <f>IF(Table1[[#This Row],[Faculty]]="","",IF('Calculator - Dropdowns'!$D$4="Department",$D1334,IF($D1334='Calculator - Dropdowns'!$D$4,$D1334,"")))</f>
        <v>Sport and Health Sciences</v>
      </c>
      <c r="K1334" s="17" t="str">
        <f>IF('Calculator - Dropdowns'!$D$3="Faculty",$E1334,IF('Calculator - Dropdowns'!$D$3=E1334,E1334,""))</f>
        <v>Faculty of Health and Life Sciences</v>
      </c>
    </row>
    <row r="1335" spans="1:11" x14ac:dyDescent="0.2">
      <c r="A1335" s="11" t="s">
        <v>1884</v>
      </c>
      <c r="B1335" s="11" t="s">
        <v>31936</v>
      </c>
      <c r="C1335" s="11" t="s">
        <v>1885</v>
      </c>
      <c r="D1335" s="11" t="s">
        <v>152</v>
      </c>
      <c r="E1335" s="11" t="s">
        <v>71</v>
      </c>
      <c r="H1335" s="17" t="str">
        <f>IF(Table1[[#This Row],[Undergraduate or Postgraduate]]="","",IF('Calculator - Dropdowns'!$D$6="Programme",$C1335&amp;": "&amp;A1335,IF($C1335&amp;": "&amp;A1335='Calculator - Dropdowns'!$D$6,$C1335&amp;": "&amp;A1335,"")))</f>
        <v>BSc Nutrition with Professional Placement: UFS4SHSSHS03</v>
      </c>
      <c r="I1335" s="17" t="str">
        <f>IF(Table1[[#This Row],[Department]]="","",IF('Calculator - Dropdowns'!$D$5="Postgraduate Taught or Undergraduate",$B1335,IF($B1335='Calculator - Dropdowns'!$D$5,$B1335,"")))</f>
        <v>Undergraduate</v>
      </c>
      <c r="J1335" s="17" t="str">
        <f>IF(Table1[[#This Row],[Faculty]]="","",IF('Calculator - Dropdowns'!$D$4="Department",$D1335,IF($D1335='Calculator - Dropdowns'!$D$4,$D1335,"")))</f>
        <v>Sport and Health Sciences</v>
      </c>
      <c r="K1335" s="17" t="str">
        <f>IF('Calculator - Dropdowns'!$D$3="Faculty",$E1335,IF('Calculator - Dropdowns'!$D$3=E1335,E1335,""))</f>
        <v>Faculty of Health and Life Sciences</v>
      </c>
    </row>
    <row r="1336" spans="1:11" x14ac:dyDescent="0.2">
      <c r="A1336" s="11" t="s">
        <v>1892</v>
      </c>
      <c r="B1336" s="11" t="s">
        <v>31936</v>
      </c>
      <c r="C1336" s="11" t="s">
        <v>1809</v>
      </c>
      <c r="D1336" s="11" t="s">
        <v>341</v>
      </c>
      <c r="E1336" s="11" t="s">
        <v>82</v>
      </c>
      <c r="H1336" s="17" t="str">
        <f>IF(Table1[[#This Row],[Undergraduate or Postgraduate]]="","",IF('Calculator - Dropdowns'!$D$6="Programme",$C1336&amp;": "&amp;A1336,IF($C1336&amp;": "&amp;A1336='Calculator - Dropdowns'!$D$6,$C1336&amp;": "&amp;A1336,"")))</f>
        <v>BSc Accounting and Finance with Industrial Experience: UFS4SBESBE49</v>
      </c>
      <c r="I1336" s="17" t="str">
        <f>IF(Table1[[#This Row],[Department]]="","",IF('Calculator - Dropdowns'!$D$5="Postgraduate Taught or Undergraduate",$B1336,IF($B1336='Calculator - Dropdowns'!$D$5,$B1336,"")))</f>
        <v>Undergraduate</v>
      </c>
      <c r="J1336" s="17" t="str">
        <f>IF(Table1[[#This Row],[Faculty]]="","",IF('Calculator - Dropdowns'!$D$4="Department",$D1336,IF($D1336='Calculator - Dropdowns'!$D$4,$D1336,"")))</f>
        <v>Accounting</v>
      </c>
      <c r="K1336" s="17" t="str">
        <f>IF('Calculator - Dropdowns'!$D$3="Faculty",$E1336,IF('Calculator - Dropdowns'!$D$3=E1336,E1336,""))</f>
        <v>Faculty of Environment, Science and Economy</v>
      </c>
    </row>
    <row r="1337" spans="1:11" x14ac:dyDescent="0.2">
      <c r="A1337" s="11" t="s">
        <v>1893</v>
      </c>
      <c r="B1337" s="11" t="s">
        <v>31936</v>
      </c>
      <c r="C1337" s="11" t="s">
        <v>1813</v>
      </c>
      <c r="D1337" s="11" t="s">
        <v>341</v>
      </c>
      <c r="E1337" s="11" t="s">
        <v>82</v>
      </c>
      <c r="H1337" s="17" t="str">
        <f>IF(Table1[[#This Row],[Undergraduate or Postgraduate]]="","",IF('Calculator - Dropdowns'!$D$6="Programme",$C1337&amp;": "&amp;A1337,IF($C1337&amp;": "&amp;A1337='Calculator - Dropdowns'!$D$6,$C1337&amp;": "&amp;A1337,"")))</f>
        <v>BSc Accounting Studies with Industrial Experience: UFS4SBESBE50</v>
      </c>
      <c r="I1337" s="17" t="str">
        <f>IF(Table1[[#This Row],[Department]]="","",IF('Calculator - Dropdowns'!$D$5="Postgraduate Taught or Undergraduate",$B1337,IF($B1337='Calculator - Dropdowns'!$D$5,$B1337,"")))</f>
        <v>Undergraduate</v>
      </c>
      <c r="J1337" s="17" t="str">
        <f>IF(Table1[[#This Row],[Faculty]]="","",IF('Calculator - Dropdowns'!$D$4="Department",$D1337,IF($D1337='Calculator - Dropdowns'!$D$4,$D1337,"")))</f>
        <v>Accounting</v>
      </c>
      <c r="K1337" s="17" t="str">
        <f>IF('Calculator - Dropdowns'!$D$3="Faculty",$E1337,IF('Calculator - Dropdowns'!$D$3=E1337,E1337,""))</f>
        <v>Faculty of Environment, Science and Economy</v>
      </c>
    </row>
    <row r="1338" spans="1:11" ht="25.5" x14ac:dyDescent="0.2">
      <c r="A1338" s="11" t="s">
        <v>1891</v>
      </c>
      <c r="B1338" s="11" t="s">
        <v>31936</v>
      </c>
      <c r="C1338" s="11" t="s">
        <v>1843</v>
      </c>
      <c r="D1338" s="11" t="s">
        <v>32276</v>
      </c>
      <c r="E1338" s="11" t="s">
        <v>82</v>
      </c>
      <c r="H1338" s="17" t="str">
        <f>IF(Table1[[#This Row],[Undergraduate or Postgraduate]]="","",IF('Calculator - Dropdowns'!$D$6="Programme",$C1338&amp;": "&amp;A1338,IF($C1338&amp;": "&amp;A1338='Calculator - Dropdowns'!$D$6,$C1338&amp;": "&amp;A1338,"")))</f>
        <v>BSc Management with Marketing with Industrial Experience: UFS4SBESBE48</v>
      </c>
      <c r="I1338" s="17" t="str">
        <f>IF(Table1[[#This Row],[Department]]="","",IF('Calculator - Dropdowns'!$D$5="Postgraduate Taught or Undergraduate",$B1338,IF($B1338='Calculator - Dropdowns'!$D$5,$B1338,"")))</f>
        <v>Undergraduate</v>
      </c>
      <c r="J1338" s="17" t="str">
        <f>IF(Table1[[#This Row],[Faculty]]="","",IF('Calculator - Dropdowns'!$D$4="Department",$D1338,IF($D1338='Calculator - Dropdowns'!$D$4,$D1338,"")))</f>
        <v>Business Strategy and Marketing</v>
      </c>
      <c r="K1338" s="17" t="str">
        <f>IF('Calculator - Dropdowns'!$D$3="Faculty",$E1338,IF('Calculator - Dropdowns'!$D$3=E1338,E1338,""))</f>
        <v>Faculty of Environment, Science and Economy</v>
      </c>
    </row>
    <row r="1339" spans="1:11" ht="25.5" x14ac:dyDescent="0.2">
      <c r="A1339" s="11" t="s">
        <v>1886</v>
      </c>
      <c r="B1339" s="11" t="s">
        <v>31936</v>
      </c>
      <c r="C1339" s="11" t="s">
        <v>1887</v>
      </c>
      <c r="D1339" s="11" t="s">
        <v>133</v>
      </c>
      <c r="E1339" s="11" t="s">
        <v>82</v>
      </c>
      <c r="H1339" s="17" t="str">
        <f>IF(Table1[[#This Row],[Undergraduate or Postgraduate]]="","",IF('Calculator - Dropdowns'!$D$6="Programme",$C1339&amp;": "&amp;A1339,IF($C1339&amp;": "&amp;A1339='Calculator - Dropdowns'!$D$6,$C1339&amp;": "&amp;A1339,"")))</f>
        <v>BSc Zoology with Professional Placement (Year 4) - Cornwall: UFS4BIOBIOCN</v>
      </c>
      <c r="I1339" s="17" t="str">
        <f>IF(Table1[[#This Row],[Department]]="","",IF('Calculator - Dropdowns'!$D$5="Postgraduate Taught or Undergraduate",$B1339,IF($B1339='Calculator - Dropdowns'!$D$5,$B1339,"")))</f>
        <v>Undergraduate</v>
      </c>
      <c r="J1339" s="17" t="str">
        <f>IF(Table1[[#This Row],[Faculty]]="","",IF('Calculator - Dropdowns'!$D$4="Department",$D1339,IF($D1339='Calculator - Dropdowns'!$D$4,$D1339,"")))</f>
        <v>Ecology and Conservation</v>
      </c>
      <c r="K1339" s="17" t="str">
        <f>IF('Calculator - Dropdowns'!$D$3="Faculty",$E1339,IF('Calculator - Dropdowns'!$D$3=E1339,E1339,""))</f>
        <v>Faculty of Environment, Science and Economy</v>
      </c>
    </row>
    <row r="1340" spans="1:11" x14ac:dyDescent="0.2">
      <c r="A1340" s="11" t="s">
        <v>1888</v>
      </c>
      <c r="B1340" s="11" t="s">
        <v>31936</v>
      </c>
      <c r="C1340" s="11" t="s">
        <v>1795</v>
      </c>
      <c r="D1340" s="11" t="s">
        <v>344</v>
      </c>
      <c r="E1340" s="11" t="s">
        <v>82</v>
      </c>
      <c r="H1340" s="17" t="str">
        <f>IF(Table1[[#This Row],[Undergraduate or Postgraduate]]="","",IF('Calculator - Dropdowns'!$D$6="Programme",$C1340&amp;": "&amp;A1340,IF($C1340&amp;": "&amp;A1340='Calculator - Dropdowns'!$D$6,$C1340&amp;": "&amp;A1340,"")))</f>
        <v>BSc Economics and Politics with Industrial Experience: UFS4SBEHPS05</v>
      </c>
      <c r="I1340" s="17" t="str">
        <f>IF(Table1[[#This Row],[Department]]="","",IF('Calculator - Dropdowns'!$D$5="Postgraduate Taught or Undergraduate",$B1340,IF($B1340='Calculator - Dropdowns'!$D$5,$B1340,"")))</f>
        <v>Undergraduate</v>
      </c>
      <c r="J1340" s="17" t="str">
        <f>IF(Table1[[#This Row],[Faculty]]="","",IF('Calculator - Dropdowns'!$D$4="Department",$D1340,IF($D1340='Calculator - Dropdowns'!$D$4,$D1340,"")))</f>
        <v>Economics</v>
      </c>
      <c r="K1340" s="17" t="str">
        <f>IF('Calculator - Dropdowns'!$D$3="Faculty",$E1340,IF('Calculator - Dropdowns'!$D$3=E1340,E1340,""))</f>
        <v>Faculty of Environment, Science and Economy</v>
      </c>
    </row>
    <row r="1341" spans="1:11" x14ac:dyDescent="0.2">
      <c r="A1341" s="11" t="s">
        <v>1890</v>
      </c>
      <c r="B1341" s="11" t="s">
        <v>31936</v>
      </c>
      <c r="C1341" s="11" t="s">
        <v>1805</v>
      </c>
      <c r="D1341" s="11" t="s">
        <v>344</v>
      </c>
      <c r="E1341" s="11" t="s">
        <v>82</v>
      </c>
      <c r="H1341" s="17" t="str">
        <f>IF(Table1[[#This Row],[Undergraduate or Postgraduate]]="","",IF('Calculator - Dropdowns'!$D$6="Programme",$C1341&amp;": "&amp;A1341,IF($C1341&amp;": "&amp;A1341='Calculator - Dropdowns'!$D$6,$C1341&amp;": "&amp;A1341,"")))</f>
        <v>BSc Business Economics with Industrial Experience: UFS4SBESBE47</v>
      </c>
      <c r="I1341" s="17" t="str">
        <f>IF(Table1[[#This Row],[Department]]="","",IF('Calculator - Dropdowns'!$D$5="Postgraduate Taught or Undergraduate",$B1341,IF($B1341='Calculator - Dropdowns'!$D$5,$B1341,"")))</f>
        <v>Undergraduate</v>
      </c>
      <c r="J1341" s="17" t="str">
        <f>IF(Table1[[#This Row],[Faculty]]="","",IF('Calculator - Dropdowns'!$D$4="Department",$D1341,IF($D1341='Calculator - Dropdowns'!$D$4,$D1341,"")))</f>
        <v>Economics</v>
      </c>
      <c r="K1341" s="17" t="str">
        <f>IF('Calculator - Dropdowns'!$D$3="Faculty",$E1341,IF('Calculator - Dropdowns'!$D$3=E1341,E1341,""))</f>
        <v>Faculty of Environment, Science and Economy</v>
      </c>
    </row>
    <row r="1342" spans="1:11" x14ac:dyDescent="0.2">
      <c r="A1342" s="11" t="s">
        <v>1894</v>
      </c>
      <c r="B1342" s="11" t="s">
        <v>31936</v>
      </c>
      <c r="C1342" s="11" t="s">
        <v>1803</v>
      </c>
      <c r="D1342" s="11" t="s">
        <v>344</v>
      </c>
      <c r="E1342" s="11" t="s">
        <v>82</v>
      </c>
      <c r="H1342" s="17" t="str">
        <f>IF(Table1[[#This Row],[Undergraduate or Postgraduate]]="","",IF('Calculator - Dropdowns'!$D$6="Programme",$C1342&amp;": "&amp;A1342,IF($C1342&amp;": "&amp;A1342='Calculator - Dropdowns'!$D$6,$C1342&amp;": "&amp;A1342,"")))</f>
        <v>BSc Economics with Industrial Experience: UFS4SBESBE52</v>
      </c>
      <c r="I1342" s="17" t="str">
        <f>IF(Table1[[#This Row],[Department]]="","",IF('Calculator - Dropdowns'!$D$5="Postgraduate Taught or Undergraduate",$B1342,IF($B1342='Calculator - Dropdowns'!$D$5,$B1342,"")))</f>
        <v>Undergraduate</v>
      </c>
      <c r="J1342" s="17" t="str">
        <f>IF(Table1[[#This Row],[Faculty]]="","",IF('Calculator - Dropdowns'!$D$4="Department",$D1342,IF($D1342='Calculator - Dropdowns'!$D$4,$D1342,"")))</f>
        <v>Economics</v>
      </c>
      <c r="K1342" s="17" t="str">
        <f>IF('Calculator - Dropdowns'!$D$3="Faculty",$E1342,IF('Calculator - Dropdowns'!$D$3=E1342,E1342,""))</f>
        <v>Faculty of Environment, Science and Economy</v>
      </c>
    </row>
    <row r="1343" spans="1:11" x14ac:dyDescent="0.2">
      <c r="A1343" s="11" t="s">
        <v>1895</v>
      </c>
      <c r="B1343" s="11" t="s">
        <v>31936</v>
      </c>
      <c r="C1343" s="11" t="s">
        <v>1801</v>
      </c>
      <c r="D1343" s="11" t="s">
        <v>344</v>
      </c>
      <c r="E1343" s="11" t="s">
        <v>82</v>
      </c>
      <c r="H1343" s="17" t="str">
        <f>IF(Table1[[#This Row],[Undergraduate or Postgraduate]]="","",IF('Calculator - Dropdowns'!$D$6="Programme",$C1343&amp;": "&amp;A1343,IF($C1343&amp;": "&amp;A1343='Calculator - Dropdowns'!$D$6,$C1343&amp;": "&amp;A1343,"")))</f>
        <v>BSc Economics and Finance with Industrial Experience: UFS4SBESBE53</v>
      </c>
      <c r="I1343" s="17" t="str">
        <f>IF(Table1[[#This Row],[Department]]="","",IF('Calculator - Dropdowns'!$D$5="Postgraduate Taught or Undergraduate",$B1343,IF($B1343='Calculator - Dropdowns'!$D$5,$B1343,"")))</f>
        <v>Undergraduate</v>
      </c>
      <c r="J1343" s="17" t="str">
        <f>IF(Table1[[#This Row],[Faculty]]="","",IF('Calculator - Dropdowns'!$D$4="Department",$D1343,IF($D1343='Calculator - Dropdowns'!$D$4,$D1343,"")))</f>
        <v>Economics</v>
      </c>
      <c r="K1343" s="17" t="str">
        <f>IF('Calculator - Dropdowns'!$D$3="Faculty",$E1343,IF('Calculator - Dropdowns'!$D$3=E1343,E1343,""))</f>
        <v>Faculty of Environment, Science and Economy</v>
      </c>
    </row>
    <row r="1344" spans="1:11" ht="25.5" x14ac:dyDescent="0.2">
      <c r="A1344" s="11" t="s">
        <v>1896</v>
      </c>
      <c r="B1344" s="11" t="s">
        <v>31936</v>
      </c>
      <c r="C1344" s="11" t="s">
        <v>1807</v>
      </c>
      <c r="D1344" s="11" t="s">
        <v>344</v>
      </c>
      <c r="E1344" s="11" t="s">
        <v>82</v>
      </c>
      <c r="H1344" s="17" t="str">
        <f>IF(Table1[[#This Row],[Undergraduate or Postgraduate]]="","",IF('Calculator - Dropdowns'!$D$6="Programme",$C1344&amp;": "&amp;A1344,IF($C1344&amp;": "&amp;A1344='Calculator - Dropdowns'!$D$6,$C1344&amp;": "&amp;A1344,"")))</f>
        <v>BSc Economics with Econometrics with Industrial Experience: UFS4SBESBE54</v>
      </c>
      <c r="I1344" s="17" t="str">
        <f>IF(Table1[[#This Row],[Department]]="","",IF('Calculator - Dropdowns'!$D$5="Postgraduate Taught or Undergraduate",$B1344,IF($B1344='Calculator - Dropdowns'!$D$5,$B1344,"")))</f>
        <v>Undergraduate</v>
      </c>
      <c r="J1344" s="17" t="str">
        <f>IF(Table1[[#This Row],[Faculty]]="","",IF('Calculator - Dropdowns'!$D$4="Department",$D1344,IF($D1344='Calculator - Dropdowns'!$D$4,$D1344,"")))</f>
        <v>Economics</v>
      </c>
      <c r="K1344" s="17" t="str">
        <f>IF('Calculator - Dropdowns'!$D$3="Faculty",$E1344,IF('Calculator - Dropdowns'!$D$3=E1344,E1344,""))</f>
        <v>Faculty of Environment, Science and Economy</v>
      </c>
    </row>
    <row r="1345" spans="1:11" ht="25.5" x14ac:dyDescent="0.2">
      <c r="A1345" s="11" t="s">
        <v>1889</v>
      </c>
      <c r="B1345" s="11" t="s">
        <v>31936</v>
      </c>
      <c r="C1345" s="11" t="s">
        <v>1833</v>
      </c>
      <c r="D1345" s="11" t="s">
        <v>32279</v>
      </c>
      <c r="E1345" s="11" t="s">
        <v>82</v>
      </c>
      <c r="H1345" s="17" t="str">
        <f>IF(Table1[[#This Row],[Undergraduate or Postgraduate]]="","",IF('Calculator - Dropdowns'!$D$6="Programme",$C1345&amp;": "&amp;A1345,IF($C1345&amp;": "&amp;A1345='Calculator - Dropdowns'!$D$6,$C1345&amp;": "&amp;A1345,"")))</f>
        <v>BSc Business and Management with Industrial Experience: UFS4SBESBE46</v>
      </c>
      <c r="I1345" s="17" t="str">
        <f>IF(Table1[[#This Row],[Department]]="","",IF('Calculator - Dropdowns'!$D$5="Postgraduate Taught or Undergraduate",$B1345,IF($B1345='Calculator - Dropdowns'!$D$5,$B1345,"")))</f>
        <v>Undergraduate</v>
      </c>
      <c r="J1345" s="17" t="str">
        <f>IF(Table1[[#This Row],[Faculty]]="","",IF('Calculator - Dropdowns'!$D$4="Department",$D1345,IF($D1345='Calculator - Dropdowns'!$D$4,$D1345,"")))</f>
        <v>Organisational Behaviour and HRM</v>
      </c>
      <c r="K1345" s="17" t="str">
        <f>IF('Calculator - Dropdowns'!$D$3="Faculty",$E1345,IF('Calculator - Dropdowns'!$D$3=E1345,E1345,""))</f>
        <v>Faculty of Environment, Science and Economy</v>
      </c>
    </row>
    <row r="1346" spans="1:11" x14ac:dyDescent="0.2">
      <c r="A1346" s="11" t="s">
        <v>1897</v>
      </c>
      <c r="B1346" s="11" t="s">
        <v>31936</v>
      </c>
      <c r="C1346" s="11" t="s">
        <v>1847</v>
      </c>
      <c r="D1346" s="11" t="s">
        <v>32279</v>
      </c>
      <c r="E1346" s="11" t="s">
        <v>82</v>
      </c>
      <c r="H1346" s="17" t="str">
        <f>IF(Table1[[#This Row],[Undergraduate or Postgraduate]]="","",IF('Calculator - Dropdowns'!$D$6="Programme",$C1346&amp;": "&amp;A1346,IF($C1346&amp;": "&amp;A1346='Calculator - Dropdowns'!$D$6,$C1346&amp;": "&amp;A1346,"")))</f>
        <v>BSc Business Studies with Industrial Experience: UFS4SBESBE55</v>
      </c>
      <c r="I1346" s="17" t="str">
        <f>IF(Table1[[#This Row],[Department]]="","",IF('Calculator - Dropdowns'!$D$5="Postgraduate Taught or Undergraduate",$B1346,IF($B1346='Calculator - Dropdowns'!$D$5,$B1346,"")))</f>
        <v>Undergraduate</v>
      </c>
      <c r="J1346" s="17" t="str">
        <f>IF(Table1[[#This Row],[Faculty]]="","",IF('Calculator - Dropdowns'!$D$4="Department",$D1346,IF($D1346='Calculator - Dropdowns'!$D$4,$D1346,"")))</f>
        <v>Organisational Behaviour and HRM</v>
      </c>
      <c r="K1346" s="17" t="str">
        <f>IF('Calculator - Dropdowns'!$D$3="Faculty",$E1346,IF('Calculator - Dropdowns'!$D$3=E1346,E1346,""))</f>
        <v>Faculty of Environment, Science and Economy</v>
      </c>
    </row>
    <row r="1347" spans="1:11" x14ac:dyDescent="0.2">
      <c r="A1347" s="11" t="s">
        <v>1898</v>
      </c>
      <c r="B1347" s="11" t="s">
        <v>31936</v>
      </c>
      <c r="C1347" s="11" t="s">
        <v>1875</v>
      </c>
      <c r="D1347" s="11" t="s">
        <v>617</v>
      </c>
      <c r="E1347" s="11" t="s">
        <v>82</v>
      </c>
      <c r="H1347" s="17" t="str">
        <f>IF(Table1[[#This Row],[Undergraduate or Postgraduate]]="","",IF('Calculator - Dropdowns'!$D$6="Programme",$C1347&amp;": "&amp;A1347,IF($C1347&amp;": "&amp;A1347='Calculator - Dropdowns'!$D$6,$C1347&amp;": "&amp;A1347,"")))</f>
        <v>BSc Business with Industrial Experience - Cornwall: UFS4SBESBECE</v>
      </c>
      <c r="I1347" s="17" t="str">
        <f>IF(Table1[[#This Row],[Department]]="","",IF('Calculator - Dropdowns'!$D$5="Postgraduate Taught or Undergraduate",$B1347,IF($B1347='Calculator - Dropdowns'!$D$5,$B1347,"")))</f>
        <v>Undergraduate</v>
      </c>
      <c r="J1347" s="17" t="str">
        <f>IF(Table1[[#This Row],[Faculty]]="","",IF('Calculator - Dropdowns'!$D$4="Department",$D1347,IF($D1347='Calculator - Dropdowns'!$D$4,$D1347,"")))</f>
        <v>Sustainable Futures</v>
      </c>
      <c r="K1347" s="17" t="str">
        <f>IF('Calculator - Dropdowns'!$D$3="Faculty",$E1347,IF('Calculator - Dropdowns'!$D$3=E1347,E1347,""))</f>
        <v>Faculty of Environment, Science and Economy</v>
      </c>
    </row>
    <row r="1348" spans="1:11" x14ac:dyDescent="0.2">
      <c r="A1348" s="11" t="s">
        <v>1595</v>
      </c>
      <c r="B1348" s="11" t="s">
        <v>31936</v>
      </c>
      <c r="C1348" s="11" t="s">
        <v>1596</v>
      </c>
      <c r="D1348" s="11" t="s">
        <v>874</v>
      </c>
      <c r="E1348" s="11" t="s">
        <v>76</v>
      </c>
      <c r="H1348" s="17" t="str">
        <f>IF(Table1[[#This Row],[Undergraduate or Postgraduate]]="","",IF('Calculator - Dropdowns'!$D$6="Programme",$C1348&amp;": "&amp;A1348,IF($C1348&amp;": "&amp;A1348='Calculator - Dropdowns'!$D$6,$C1348&amp;": "&amp;A1348,"")))</f>
        <v>BA English with Study Abroad (4-year) - Cornwall: UFA4EGLEGLCG</v>
      </c>
      <c r="I1348" s="17" t="str">
        <f>IF(Table1[[#This Row],[Department]]="","",IF('Calculator - Dropdowns'!$D$5="Postgraduate Taught or Undergraduate",$B1348,IF($B1348='Calculator - Dropdowns'!$D$5,$B1348,"")))</f>
        <v>Undergraduate</v>
      </c>
      <c r="J1348" s="17" t="str">
        <f>IF(Table1[[#This Row],[Faculty]]="","",IF('Calculator - Dropdowns'!$D$4="Department",$D1348,IF($D1348='Calculator - Dropdowns'!$D$4,$D1348,"")))</f>
        <v>English at Penryn</v>
      </c>
      <c r="K1348" s="17" t="str">
        <f>IF('Calculator - Dropdowns'!$D$3="Faculty",$E1348,IF('Calculator - Dropdowns'!$D$3=E1348,E1348,""))</f>
        <v>Faculty of Humanities, Arts and Social Sciences</v>
      </c>
    </row>
    <row r="1349" spans="1:11" x14ac:dyDescent="0.2">
      <c r="A1349" s="11" t="s">
        <v>1919</v>
      </c>
      <c r="B1349" s="11" t="s">
        <v>31936</v>
      </c>
      <c r="C1349" s="11" t="s">
        <v>1920</v>
      </c>
      <c r="D1349" s="11" t="s">
        <v>75</v>
      </c>
      <c r="E1349" s="11" t="s">
        <v>76</v>
      </c>
      <c r="H1349" s="17" t="str">
        <f>IF(Table1[[#This Row],[Undergraduate or Postgraduate]]="","",IF('Calculator - Dropdowns'!$D$6="Programme",$C1349&amp;": "&amp;A1349,IF($C1349&amp;": "&amp;A1349='Calculator - Dropdowns'!$D$6,$C1349&amp;": "&amp;A1349,"")))</f>
        <v>LLB English Law and German Law/LLM (Magister): UFL4LAWLAW05</v>
      </c>
      <c r="I1349" s="17" t="str">
        <f>IF(Table1[[#This Row],[Department]]="","",IF('Calculator - Dropdowns'!$D$5="Postgraduate Taught or Undergraduate",$B1349,IF($B1349='Calculator - Dropdowns'!$D$5,$B1349,"")))</f>
        <v>Undergraduate</v>
      </c>
      <c r="J1349" s="17" t="str">
        <f>IF(Table1[[#This Row],[Faculty]]="","",IF('Calculator - Dropdowns'!$D$4="Department",$D1349,IF($D1349='Calculator - Dropdowns'!$D$4,$D1349,"")))</f>
        <v>The Law School</v>
      </c>
      <c r="K1349" s="17" t="str">
        <f>IF('Calculator - Dropdowns'!$D$3="Faculty",$E1349,IF('Calculator - Dropdowns'!$D$3=E1349,E1349,""))</f>
        <v>Faculty of Humanities, Arts and Social Sciences</v>
      </c>
    </row>
    <row r="1350" spans="1:11" x14ac:dyDescent="0.2">
      <c r="A1350" s="11" t="s">
        <v>1921</v>
      </c>
      <c r="B1350" s="11" t="s">
        <v>31936</v>
      </c>
      <c r="C1350" s="11" t="s">
        <v>1922</v>
      </c>
      <c r="D1350" s="11" t="s">
        <v>75</v>
      </c>
      <c r="E1350" s="11" t="s">
        <v>76</v>
      </c>
      <c r="H1350" s="17" t="str">
        <f>IF(Table1[[#This Row],[Undergraduate or Postgraduate]]="","",IF('Calculator - Dropdowns'!$D$6="Programme",$C1350&amp;": "&amp;A1350,IF($C1350&amp;": "&amp;A1350='Calculator - Dropdowns'!$D$6,$C1350&amp;": "&amp;A1350,"")))</f>
        <v>LLB English Law and French Law/Master 1 (Maitrise): UFL4LAWLAW06</v>
      </c>
      <c r="I1350" s="17" t="str">
        <f>IF(Table1[[#This Row],[Department]]="","",IF('Calculator - Dropdowns'!$D$5="Postgraduate Taught or Undergraduate",$B1350,IF($B1350='Calculator - Dropdowns'!$D$5,$B1350,"")))</f>
        <v>Undergraduate</v>
      </c>
      <c r="J1350" s="17" t="str">
        <f>IF(Table1[[#This Row],[Faculty]]="","",IF('Calculator - Dropdowns'!$D$4="Department",$D1350,IF($D1350='Calculator - Dropdowns'!$D$4,$D1350,"")))</f>
        <v>The Law School</v>
      </c>
      <c r="K1350" s="17" t="str">
        <f>IF('Calculator - Dropdowns'!$D$3="Faculty",$E1350,IF('Calculator - Dropdowns'!$D$3=E1350,E1350,""))</f>
        <v>Faculty of Humanities, Arts and Social Sciences</v>
      </c>
    </row>
    <row r="1351" spans="1:11" x14ac:dyDescent="0.2">
      <c r="A1351" s="11" t="s">
        <v>2016</v>
      </c>
      <c r="B1351" s="11" t="s">
        <v>31936</v>
      </c>
      <c r="C1351" s="11" t="s">
        <v>2017</v>
      </c>
      <c r="D1351" s="11" t="s">
        <v>313</v>
      </c>
      <c r="E1351" s="11" t="s">
        <v>82</v>
      </c>
      <c r="H1351" s="17" t="str">
        <f>IF(Table1[[#This Row],[Undergraduate or Postgraduate]]="","",IF('Calculator - Dropdowns'!$D$6="Programme",$C1351&amp;": "&amp;A1351,IF($C1351&amp;": "&amp;A1351='Calculator - Dropdowns'!$D$6,$C1351&amp;": "&amp;A1351,"")))</f>
        <v>MSci Environmental Science - Cornwall: UFX4GAEGAECB</v>
      </c>
      <c r="I1351" s="17" t="str">
        <f>IF(Table1[[#This Row],[Department]]="","",IF('Calculator - Dropdowns'!$D$5="Postgraduate Taught or Undergraduate",$B1351,IF($B1351='Calculator - Dropdowns'!$D$5,$B1351,"")))</f>
        <v>Undergraduate</v>
      </c>
      <c r="J1351" s="17" t="str">
        <f>IF(Table1[[#This Row],[Faculty]]="","",IF('Calculator - Dropdowns'!$D$4="Department",$D1351,IF($D1351='Calculator - Dropdowns'!$D$4,$D1351,"")))</f>
        <v>Centre for Geography and Environmental Sciences</v>
      </c>
      <c r="K1351" s="17" t="str">
        <f>IF('Calculator - Dropdowns'!$D$3="Faculty",$E1351,IF('Calculator - Dropdowns'!$D$3=E1351,E1351,""))</f>
        <v>Faculty of Environment, Science and Economy</v>
      </c>
    </row>
    <row r="1352" spans="1:11" x14ac:dyDescent="0.2">
      <c r="A1352" s="11" t="s">
        <v>2008</v>
      </c>
      <c r="B1352" s="11" t="s">
        <v>31936</v>
      </c>
      <c r="C1352" s="11" t="s">
        <v>2009</v>
      </c>
      <c r="D1352" s="11" t="s">
        <v>420</v>
      </c>
      <c r="E1352" s="11" t="s">
        <v>82</v>
      </c>
      <c r="H1352" s="17" t="str">
        <f>IF(Table1[[#This Row],[Undergraduate or Postgraduate]]="","",IF('Calculator - Dropdowns'!$D$6="Programme",$C1352&amp;": "&amp;A1352,IF($C1352&amp;": "&amp;A1352='Calculator - Dropdowns'!$D$6,$C1352&amp;": "&amp;A1352,"")))</f>
        <v>MSci Computer Science: UFX4ECSECS36</v>
      </c>
      <c r="I1352" s="17" t="str">
        <f>IF(Table1[[#This Row],[Department]]="","",IF('Calculator - Dropdowns'!$D$5="Postgraduate Taught or Undergraduate",$B1352,IF($B1352='Calculator - Dropdowns'!$D$5,$B1352,"")))</f>
        <v>Undergraduate</v>
      </c>
      <c r="J1352" s="17" t="str">
        <f>IF(Table1[[#This Row],[Faculty]]="","",IF('Calculator - Dropdowns'!$D$4="Department",$D1352,IF($D1352='Calculator - Dropdowns'!$D$4,$D1352,"")))</f>
        <v>Computer Science</v>
      </c>
      <c r="K1352" s="17" t="str">
        <f>IF('Calculator - Dropdowns'!$D$3="Faculty",$E1352,IF('Calculator - Dropdowns'!$D$3=E1352,E1352,""))</f>
        <v>Faculty of Environment, Science and Economy</v>
      </c>
    </row>
    <row r="1353" spans="1:11" x14ac:dyDescent="0.2">
      <c r="A1353" s="11" t="s">
        <v>2010</v>
      </c>
      <c r="B1353" s="11" t="s">
        <v>31936</v>
      </c>
      <c r="C1353" s="11" t="s">
        <v>2011</v>
      </c>
      <c r="D1353" s="11" t="s">
        <v>420</v>
      </c>
      <c r="E1353" s="11" t="s">
        <v>82</v>
      </c>
      <c r="H1353" s="17" t="str">
        <f>IF(Table1[[#This Row],[Undergraduate or Postgraduate]]="","",IF('Calculator - Dropdowns'!$D$6="Programme",$C1353&amp;": "&amp;A1353,IF($C1353&amp;": "&amp;A1353='Calculator - Dropdowns'!$D$6,$C1353&amp;": "&amp;A1353,"")))</f>
        <v>MSci Data Science: UFX4ECSECS39</v>
      </c>
      <c r="I1353" s="17" t="str">
        <f>IF(Table1[[#This Row],[Department]]="","",IF('Calculator - Dropdowns'!$D$5="Postgraduate Taught or Undergraduate",$B1353,IF($B1353='Calculator - Dropdowns'!$D$5,$B1353,"")))</f>
        <v>Undergraduate</v>
      </c>
      <c r="J1353" s="17" t="str">
        <f>IF(Table1[[#This Row],[Faculty]]="","",IF('Calculator - Dropdowns'!$D$4="Department",$D1353,IF($D1353='Calculator - Dropdowns'!$D$4,$D1353,"")))</f>
        <v>Computer Science</v>
      </c>
      <c r="K1353" s="17" t="str">
        <f>IF('Calculator - Dropdowns'!$D$3="Faculty",$E1353,IF('Calculator - Dropdowns'!$D$3=E1353,E1353,""))</f>
        <v>Faculty of Environment, Science and Economy</v>
      </c>
    </row>
    <row r="1354" spans="1:11" x14ac:dyDescent="0.2">
      <c r="A1354" s="11" t="s">
        <v>2012</v>
      </c>
      <c r="B1354" s="11" t="s">
        <v>31936</v>
      </c>
      <c r="C1354" s="11" t="s">
        <v>2013</v>
      </c>
      <c r="D1354" s="11" t="s">
        <v>420</v>
      </c>
      <c r="E1354" s="11" t="s">
        <v>82</v>
      </c>
      <c r="H1354" s="17" t="str">
        <f>IF(Table1[[#This Row],[Undergraduate or Postgraduate]]="","",IF('Calculator - Dropdowns'!$D$6="Programme",$C1354&amp;": "&amp;A1354,IF($C1354&amp;": "&amp;A1354='Calculator - Dropdowns'!$D$6,$C1354&amp;": "&amp;A1354,"")))</f>
        <v>MSci Computer Science and Mathematics: UFX4ECSMAS01</v>
      </c>
      <c r="I1354" s="17" t="str">
        <f>IF(Table1[[#This Row],[Department]]="","",IF('Calculator - Dropdowns'!$D$5="Postgraduate Taught or Undergraduate",$B1354,IF($B1354='Calculator - Dropdowns'!$D$5,$B1354,"")))</f>
        <v>Undergraduate</v>
      </c>
      <c r="J1354" s="17" t="str">
        <f>IF(Table1[[#This Row],[Faculty]]="","",IF('Calculator - Dropdowns'!$D$4="Department",$D1354,IF($D1354='Calculator - Dropdowns'!$D$4,$D1354,"")))</f>
        <v>Computer Science</v>
      </c>
      <c r="K1354" s="17" t="str">
        <f>IF('Calculator - Dropdowns'!$D$3="Faculty",$E1354,IF('Calculator - Dropdowns'!$D$3=E1354,E1354,""))</f>
        <v>Faculty of Environment, Science and Economy</v>
      </c>
    </row>
    <row r="1355" spans="1:11" x14ac:dyDescent="0.2">
      <c r="A1355" s="11" t="s">
        <v>1988</v>
      </c>
      <c r="B1355" s="11" t="s">
        <v>31936</v>
      </c>
      <c r="C1355" s="11" t="s">
        <v>1989</v>
      </c>
      <c r="D1355" s="11" t="s">
        <v>133</v>
      </c>
      <c r="E1355" s="11" t="s">
        <v>82</v>
      </c>
      <c r="H1355" s="17" t="str">
        <f>IF(Table1[[#This Row],[Undergraduate or Postgraduate]]="","",IF('Calculator - Dropdowns'!$D$6="Programme",$C1355&amp;": "&amp;A1355,IF($C1355&amp;": "&amp;A1355='Calculator - Dropdowns'!$D$6,$C1355&amp;": "&amp;A1355,"")))</f>
        <v>MSci Animal Behaviour- Cornwall: UFX4BIOBIOCA</v>
      </c>
      <c r="I1355" s="17" t="str">
        <f>IF(Table1[[#This Row],[Department]]="","",IF('Calculator - Dropdowns'!$D$5="Postgraduate Taught or Undergraduate",$B1355,IF($B1355='Calculator - Dropdowns'!$D$5,$B1355,"")))</f>
        <v>Undergraduate</v>
      </c>
      <c r="J1355" s="17" t="str">
        <f>IF(Table1[[#This Row],[Faculty]]="","",IF('Calculator - Dropdowns'!$D$4="Department",$D1355,IF($D1355='Calculator - Dropdowns'!$D$4,$D1355,"")))</f>
        <v>Ecology and Conservation</v>
      </c>
      <c r="K1355" s="17" t="str">
        <f>IF('Calculator - Dropdowns'!$D$3="Faculty",$E1355,IF('Calculator - Dropdowns'!$D$3=E1355,E1355,""))</f>
        <v>Faculty of Environment, Science and Economy</v>
      </c>
    </row>
    <row r="1356" spans="1:11" x14ac:dyDescent="0.2">
      <c r="A1356" s="11" t="s">
        <v>1990</v>
      </c>
      <c r="B1356" s="11" t="s">
        <v>31936</v>
      </c>
      <c r="C1356" s="11" t="s">
        <v>1991</v>
      </c>
      <c r="D1356" s="11" t="s">
        <v>133</v>
      </c>
      <c r="E1356" s="11" t="s">
        <v>82</v>
      </c>
      <c r="H1356" s="17" t="str">
        <f>IF(Table1[[#This Row],[Undergraduate or Postgraduate]]="","",IF('Calculator - Dropdowns'!$D$6="Programme",$C1356&amp;": "&amp;A1356,IF($C1356&amp;": "&amp;A1356='Calculator - Dropdowns'!$D$6,$C1356&amp;": "&amp;A1356,"")))</f>
        <v>MSci Conservation Biology and Ecology - Cornwall: UFX4BIOBIOCB</v>
      </c>
      <c r="I1356" s="17" t="str">
        <f>IF(Table1[[#This Row],[Department]]="","",IF('Calculator - Dropdowns'!$D$5="Postgraduate Taught or Undergraduate",$B1356,IF($B1356='Calculator - Dropdowns'!$D$5,$B1356,"")))</f>
        <v>Undergraduate</v>
      </c>
      <c r="J1356" s="17" t="str">
        <f>IF(Table1[[#This Row],[Faculty]]="","",IF('Calculator - Dropdowns'!$D$4="Department",$D1356,IF($D1356='Calculator - Dropdowns'!$D$4,$D1356,"")))</f>
        <v>Ecology and Conservation</v>
      </c>
      <c r="K1356" s="17" t="str">
        <f>IF('Calculator - Dropdowns'!$D$3="Faculty",$E1356,IF('Calculator - Dropdowns'!$D$3=E1356,E1356,""))</f>
        <v>Faculty of Environment, Science and Economy</v>
      </c>
    </row>
    <row r="1357" spans="1:11" x14ac:dyDescent="0.2">
      <c r="A1357" s="11" t="s">
        <v>1992</v>
      </c>
      <c r="B1357" s="11" t="s">
        <v>31936</v>
      </c>
      <c r="C1357" s="11" t="s">
        <v>1993</v>
      </c>
      <c r="D1357" s="11" t="s">
        <v>133</v>
      </c>
      <c r="E1357" s="11" t="s">
        <v>82</v>
      </c>
      <c r="H1357" s="17" t="str">
        <f>IF(Table1[[#This Row],[Undergraduate or Postgraduate]]="","",IF('Calculator - Dropdowns'!$D$6="Programme",$C1357&amp;": "&amp;A1357,IF($C1357&amp;": "&amp;A1357='Calculator - Dropdowns'!$D$6,$C1357&amp;": "&amp;A1357,"")))</f>
        <v>MSci Zoology - Cornwall: UFX4BIOBIOCC</v>
      </c>
      <c r="I1357" s="17" t="str">
        <f>IF(Table1[[#This Row],[Department]]="","",IF('Calculator - Dropdowns'!$D$5="Postgraduate Taught or Undergraduate",$B1357,IF($B1357='Calculator - Dropdowns'!$D$5,$B1357,"")))</f>
        <v>Undergraduate</v>
      </c>
      <c r="J1357" s="17" t="str">
        <f>IF(Table1[[#This Row],[Faculty]]="","",IF('Calculator - Dropdowns'!$D$4="Department",$D1357,IF($D1357='Calculator - Dropdowns'!$D$4,$D1357,"")))</f>
        <v>Ecology and Conservation</v>
      </c>
      <c r="K1357" s="17" t="str">
        <f>IF('Calculator - Dropdowns'!$D$3="Faculty",$E1357,IF('Calculator - Dropdowns'!$D$3=E1357,E1357,""))</f>
        <v>Faculty of Environment, Science and Economy</v>
      </c>
    </row>
    <row r="1358" spans="1:11" x14ac:dyDescent="0.2">
      <c r="A1358" s="11" t="s">
        <v>1994</v>
      </c>
      <c r="B1358" s="11" t="s">
        <v>31936</v>
      </c>
      <c r="C1358" s="11" t="s">
        <v>1995</v>
      </c>
      <c r="D1358" s="11" t="s">
        <v>133</v>
      </c>
      <c r="E1358" s="11" t="s">
        <v>82</v>
      </c>
      <c r="H1358" s="17" t="str">
        <f>IF(Table1[[#This Row],[Undergraduate or Postgraduate]]="","",IF('Calculator - Dropdowns'!$D$6="Programme",$C1358&amp;": "&amp;A1358,IF($C1358&amp;": "&amp;A1358='Calculator - Dropdowns'!$D$6,$C1358&amp;": "&amp;A1358,"")))</f>
        <v>MSci Evolutionary Biology - Cornwall: UFX4BIOBIOCD</v>
      </c>
      <c r="I1358" s="17" t="str">
        <f>IF(Table1[[#This Row],[Department]]="","",IF('Calculator - Dropdowns'!$D$5="Postgraduate Taught or Undergraduate",$B1358,IF($B1358='Calculator - Dropdowns'!$D$5,$B1358,"")))</f>
        <v>Undergraduate</v>
      </c>
      <c r="J1358" s="17" t="str">
        <f>IF(Table1[[#This Row],[Faculty]]="","",IF('Calculator - Dropdowns'!$D$4="Department",$D1358,IF($D1358='Calculator - Dropdowns'!$D$4,$D1358,"")))</f>
        <v>Ecology and Conservation</v>
      </c>
      <c r="K1358" s="17" t="str">
        <f>IF('Calculator - Dropdowns'!$D$3="Faculty",$E1358,IF('Calculator - Dropdowns'!$D$3=E1358,E1358,""))</f>
        <v>Faculty of Environment, Science and Economy</v>
      </c>
    </row>
    <row r="1359" spans="1:11" x14ac:dyDescent="0.2">
      <c r="A1359" s="11" t="s">
        <v>1996</v>
      </c>
      <c r="B1359" s="11" t="s">
        <v>31936</v>
      </c>
      <c r="C1359" s="11" t="s">
        <v>1997</v>
      </c>
      <c r="D1359" s="11" t="s">
        <v>133</v>
      </c>
      <c r="E1359" s="11" t="s">
        <v>82</v>
      </c>
      <c r="H1359" s="17" t="str">
        <f>IF(Table1[[#This Row],[Undergraduate or Postgraduate]]="","",IF('Calculator - Dropdowns'!$D$6="Programme",$C1359&amp;": "&amp;A1359,IF($C1359&amp;": "&amp;A1359='Calculator - Dropdowns'!$D$6,$C1359&amp;": "&amp;A1359,"")))</f>
        <v>MSci Marine Biology - Cornwall: UFX4BIOBIOCE</v>
      </c>
      <c r="I1359" s="17" t="str">
        <f>IF(Table1[[#This Row],[Department]]="","",IF('Calculator - Dropdowns'!$D$5="Postgraduate Taught or Undergraduate",$B1359,IF($B1359='Calculator - Dropdowns'!$D$5,$B1359,"")))</f>
        <v>Undergraduate</v>
      </c>
      <c r="J1359" s="17" t="str">
        <f>IF(Table1[[#This Row],[Faculty]]="","",IF('Calculator - Dropdowns'!$D$4="Department",$D1359,IF($D1359='Calculator - Dropdowns'!$D$4,$D1359,"")))</f>
        <v>Ecology and Conservation</v>
      </c>
      <c r="K1359" s="17" t="str">
        <f>IF('Calculator - Dropdowns'!$D$3="Faculty",$E1359,IF('Calculator - Dropdowns'!$D$3=E1359,E1359,""))</f>
        <v>Faculty of Environment, Science and Economy</v>
      </c>
    </row>
    <row r="1360" spans="1:11" x14ac:dyDescent="0.2">
      <c r="A1360" s="11" t="s">
        <v>1998</v>
      </c>
      <c r="B1360" s="11" t="s">
        <v>31936</v>
      </c>
      <c r="C1360" s="11" t="s">
        <v>1999</v>
      </c>
      <c r="D1360" s="11" t="s">
        <v>133</v>
      </c>
      <c r="E1360" s="11" t="s">
        <v>82</v>
      </c>
      <c r="H1360" s="17" t="str">
        <f>IF(Table1[[#This Row],[Undergraduate or Postgraduate]]="","",IF('Calculator - Dropdowns'!$D$6="Programme",$C1360&amp;": "&amp;A1360,IF($C1360&amp;": "&amp;A1360='Calculator - Dropdowns'!$D$6,$C1360&amp;": "&amp;A1360,"")))</f>
        <v>MSci Human Sciences - Cornwall: UFX4BIOBIOCF</v>
      </c>
      <c r="I1360" s="17" t="str">
        <f>IF(Table1[[#This Row],[Department]]="","",IF('Calculator - Dropdowns'!$D$5="Postgraduate Taught or Undergraduate",$B1360,IF($B1360='Calculator - Dropdowns'!$D$5,$B1360,"")))</f>
        <v>Undergraduate</v>
      </c>
      <c r="J1360" s="17" t="str">
        <f>IF(Table1[[#This Row],[Faculty]]="","",IF('Calculator - Dropdowns'!$D$4="Department",$D1360,IF($D1360='Calculator - Dropdowns'!$D$4,$D1360,"")))</f>
        <v>Ecology and Conservation</v>
      </c>
      <c r="K1360" s="17" t="str">
        <f>IF('Calculator - Dropdowns'!$D$3="Faculty",$E1360,IF('Calculator - Dropdowns'!$D$3=E1360,E1360,""))</f>
        <v>Faculty of Environment, Science and Economy</v>
      </c>
    </row>
    <row r="1361" spans="1:11" ht="25.5" x14ac:dyDescent="0.2">
      <c r="A1361" s="11" t="s">
        <v>2028</v>
      </c>
      <c r="B1361" s="11" t="s">
        <v>31936</v>
      </c>
      <c r="C1361" s="11" t="s">
        <v>2029</v>
      </c>
      <c r="D1361" s="11" t="s">
        <v>533</v>
      </c>
      <c r="E1361" s="11" t="s">
        <v>82</v>
      </c>
      <c r="H1361" s="17" t="str">
        <f>IF(Table1[[#This Row],[Undergraduate or Postgraduate]]="","",IF('Calculator - Dropdowns'!$D$6="Programme",$C1361&amp;": "&amp;A1361,IF($C1361&amp;": "&amp;A1361='Calculator - Dropdowns'!$D$6,$C1361&amp;": "&amp;A1361,"")))</f>
        <v>MSci Mathematical Sciences (Environmental Sciences) - Cornwall: UFX4MASMASCA</v>
      </c>
      <c r="I1361" s="17" t="str">
        <f>IF(Table1[[#This Row],[Department]]="","",IF('Calculator - Dropdowns'!$D$5="Postgraduate Taught or Undergraduate",$B1361,IF($B1361='Calculator - Dropdowns'!$D$5,$B1361,"")))</f>
        <v>Undergraduate</v>
      </c>
      <c r="J1361" s="17" t="str">
        <f>IF(Table1[[#This Row],[Faculty]]="","",IF('Calculator - Dropdowns'!$D$4="Department",$D1361,IF($D1361='Calculator - Dropdowns'!$D$4,$D1361,"")))</f>
        <v>Environmental Mathematics Group</v>
      </c>
      <c r="K1361" s="17" t="str">
        <f>IF('Calculator - Dropdowns'!$D$3="Faculty",$E1361,IF('Calculator - Dropdowns'!$D$3=E1361,E1361,""))</f>
        <v>Faculty of Environment, Science and Economy</v>
      </c>
    </row>
    <row r="1362" spans="1:11" x14ac:dyDescent="0.2">
      <c r="A1362" s="11" t="s">
        <v>1930</v>
      </c>
      <c r="B1362" s="11" t="s">
        <v>31936</v>
      </c>
      <c r="C1362" s="11" t="s">
        <v>1931</v>
      </c>
      <c r="D1362" s="11" t="s">
        <v>409</v>
      </c>
      <c r="E1362" s="11" t="s">
        <v>82</v>
      </c>
      <c r="H1362" s="17" t="str">
        <f>IF(Table1[[#This Row],[Undergraduate or Postgraduate]]="","",IF('Calculator - Dropdowns'!$D$6="Programme",$C1362&amp;": "&amp;A1362,IF($C1362&amp;": "&amp;A1362='Calculator - Dropdowns'!$D$6,$C1362&amp;": "&amp;A1362,"")))</f>
        <v>MEng Energy Engineering - Cornwall: UFX4CSMCSMCJ</v>
      </c>
      <c r="I1362" s="17" t="str">
        <f>IF(Table1[[#This Row],[Department]]="","",IF('Calculator - Dropdowns'!$D$5="Postgraduate Taught or Undergraduate",$B1362,IF($B1362='Calculator - Dropdowns'!$D$5,$B1362,"")))</f>
        <v>Undergraduate</v>
      </c>
      <c r="J1362" s="17" t="str">
        <f>IF(Table1[[#This Row],[Faculty]]="","",IF('Calculator - Dropdowns'!$D$4="Department",$D1362,IF($D1362='Calculator - Dropdowns'!$D$4,$D1362,"")))</f>
        <v>Engineering</v>
      </c>
      <c r="K1362" s="17" t="str">
        <f>IF('Calculator - Dropdowns'!$D$3="Faculty",$E1362,IF('Calculator - Dropdowns'!$D$3=E1362,E1362,""))</f>
        <v>Faculty of Environment, Science and Economy</v>
      </c>
    </row>
    <row r="1363" spans="1:11" ht="25.5" x14ac:dyDescent="0.2">
      <c r="A1363" s="11" t="s">
        <v>1934</v>
      </c>
      <c r="B1363" s="11" t="s">
        <v>31936</v>
      </c>
      <c r="C1363" s="11" t="s">
        <v>1935</v>
      </c>
      <c r="D1363" s="11" t="s">
        <v>409</v>
      </c>
      <c r="E1363" s="11" t="s">
        <v>82</v>
      </c>
      <c r="H1363" s="17" t="str">
        <f>IF(Table1[[#This Row],[Undergraduate or Postgraduate]]="","",IF('Calculator - Dropdowns'!$D$6="Programme",$C1363&amp;": "&amp;A1363,IF($C1363&amp;": "&amp;A1363='Calculator - Dropdowns'!$D$6,$C1363&amp;": "&amp;A1363,"")))</f>
        <v>MEng Energy Engineering with Industrial Experience - Cornwall: UFX4CSMCSMCL</v>
      </c>
      <c r="I1363" s="17" t="str">
        <f>IF(Table1[[#This Row],[Department]]="","",IF('Calculator - Dropdowns'!$D$5="Postgraduate Taught or Undergraduate",$B1363,IF($B1363='Calculator - Dropdowns'!$D$5,$B1363,"")))</f>
        <v>Undergraduate</v>
      </c>
      <c r="J1363" s="17" t="str">
        <f>IF(Table1[[#This Row],[Faculty]]="","",IF('Calculator - Dropdowns'!$D$4="Department",$D1363,IF($D1363='Calculator - Dropdowns'!$D$4,$D1363,"")))</f>
        <v>Engineering</v>
      </c>
      <c r="K1363" s="17" t="str">
        <f>IF('Calculator - Dropdowns'!$D$3="Faculty",$E1363,IF('Calculator - Dropdowns'!$D$3=E1363,E1363,""))</f>
        <v>Faculty of Environment, Science and Economy</v>
      </c>
    </row>
    <row r="1364" spans="1:11" x14ac:dyDescent="0.2">
      <c r="A1364" s="11" t="s">
        <v>1936</v>
      </c>
      <c r="B1364" s="11" t="s">
        <v>31936</v>
      </c>
      <c r="C1364" s="11" t="s">
        <v>1937</v>
      </c>
      <c r="D1364" s="11" t="s">
        <v>409</v>
      </c>
      <c r="E1364" s="11" t="s">
        <v>82</v>
      </c>
      <c r="H1364" s="17" t="str">
        <f>IF(Table1[[#This Row],[Undergraduate or Postgraduate]]="","",IF('Calculator - Dropdowns'!$D$6="Programme",$C1364&amp;": "&amp;A1364,IF($C1364&amp;": "&amp;A1364='Calculator - Dropdowns'!$D$6,$C1364&amp;": "&amp;A1364,"")))</f>
        <v>MEng Renewable Energy Engineering - Cornwall: UFX4CSMCSMCM</v>
      </c>
      <c r="I1364" s="17" t="str">
        <f>IF(Table1[[#This Row],[Department]]="","",IF('Calculator - Dropdowns'!$D$5="Postgraduate Taught or Undergraduate",$B1364,IF($B1364='Calculator - Dropdowns'!$D$5,$B1364,"")))</f>
        <v>Undergraduate</v>
      </c>
      <c r="J1364" s="17" t="str">
        <f>IF(Table1[[#This Row],[Faculty]]="","",IF('Calculator - Dropdowns'!$D$4="Department",$D1364,IF($D1364='Calculator - Dropdowns'!$D$4,$D1364,"")))</f>
        <v>Engineering</v>
      </c>
      <c r="K1364" s="17" t="str">
        <f>IF('Calculator - Dropdowns'!$D$3="Faculty",$E1364,IF('Calculator - Dropdowns'!$D$3=E1364,E1364,""))</f>
        <v>Faculty of Environment, Science and Economy</v>
      </c>
    </row>
    <row r="1365" spans="1:11" ht="25.5" x14ac:dyDescent="0.2">
      <c r="A1365" s="11" t="s">
        <v>1938</v>
      </c>
      <c r="B1365" s="11" t="s">
        <v>31936</v>
      </c>
      <c r="C1365" s="11" t="s">
        <v>1939</v>
      </c>
      <c r="D1365" s="11" t="s">
        <v>409</v>
      </c>
      <c r="E1365" s="11" t="s">
        <v>82</v>
      </c>
      <c r="H1365" s="17" t="str">
        <f>IF(Table1[[#This Row],[Undergraduate or Postgraduate]]="","",IF('Calculator - Dropdowns'!$D$6="Programme",$C1365&amp;": "&amp;A1365,IF($C1365&amp;": "&amp;A1365='Calculator - Dropdowns'!$D$6,$C1365&amp;": "&amp;A1365,"")))</f>
        <v>MEng Renewable Energy Engineering with Industrial Experience - Cornwall: UFX4CSMCSMCN</v>
      </c>
      <c r="I1365" s="17" t="str">
        <f>IF(Table1[[#This Row],[Department]]="","",IF('Calculator - Dropdowns'!$D$5="Postgraduate Taught or Undergraduate",$B1365,IF($B1365='Calculator - Dropdowns'!$D$5,$B1365,"")))</f>
        <v>Undergraduate</v>
      </c>
      <c r="J1365" s="17" t="str">
        <f>IF(Table1[[#This Row],[Faculty]]="","",IF('Calculator - Dropdowns'!$D$4="Department",$D1365,IF($D1365='Calculator - Dropdowns'!$D$4,$D1365,"")))</f>
        <v>Engineering</v>
      </c>
      <c r="K1365" s="17" t="str">
        <f>IF('Calculator - Dropdowns'!$D$3="Faculty",$E1365,IF('Calculator - Dropdowns'!$D$3=E1365,E1365,""))</f>
        <v>Faculty of Environment, Science and Economy</v>
      </c>
    </row>
    <row r="1366" spans="1:11" x14ac:dyDescent="0.2">
      <c r="A1366" s="11" t="s">
        <v>1940</v>
      </c>
      <c r="B1366" s="11" t="s">
        <v>31936</v>
      </c>
      <c r="C1366" s="11" t="s">
        <v>1941</v>
      </c>
      <c r="D1366" s="11" t="s">
        <v>409</v>
      </c>
      <c r="E1366" s="11" t="s">
        <v>82</v>
      </c>
      <c r="H1366" s="17" t="str">
        <f>IF(Table1[[#This Row],[Undergraduate or Postgraduate]]="","",IF('Calculator - Dropdowns'!$D$6="Programme",$C1366&amp;": "&amp;A1366,IF($C1366&amp;": "&amp;A1366='Calculator - Dropdowns'!$D$6,$C1366&amp;": "&amp;A1366,"")))</f>
        <v>MEng Mechanical Engineering: UFX4ECSECS02</v>
      </c>
      <c r="I1366" s="17" t="str">
        <f>IF(Table1[[#This Row],[Department]]="","",IF('Calculator - Dropdowns'!$D$5="Postgraduate Taught or Undergraduate",$B1366,IF($B1366='Calculator - Dropdowns'!$D$5,$B1366,"")))</f>
        <v>Undergraduate</v>
      </c>
      <c r="J1366" s="17" t="str">
        <f>IF(Table1[[#This Row],[Faculty]]="","",IF('Calculator - Dropdowns'!$D$4="Department",$D1366,IF($D1366='Calculator - Dropdowns'!$D$4,$D1366,"")))</f>
        <v>Engineering</v>
      </c>
      <c r="K1366" s="17" t="str">
        <f>IF('Calculator - Dropdowns'!$D$3="Faculty",$E1366,IF('Calculator - Dropdowns'!$D$3=E1366,E1366,""))</f>
        <v>Faculty of Environment, Science and Economy</v>
      </c>
    </row>
    <row r="1367" spans="1:11" x14ac:dyDescent="0.2">
      <c r="A1367" s="11" t="s">
        <v>1942</v>
      </c>
      <c r="B1367" s="11" t="s">
        <v>31936</v>
      </c>
      <c r="C1367" s="11" t="s">
        <v>1943</v>
      </c>
      <c r="D1367" s="11" t="s">
        <v>409</v>
      </c>
      <c r="E1367" s="11" t="s">
        <v>82</v>
      </c>
      <c r="H1367" s="17" t="str">
        <f>IF(Table1[[#This Row],[Undergraduate or Postgraduate]]="","",IF('Calculator - Dropdowns'!$D$6="Programme",$C1367&amp;": "&amp;A1367,IF($C1367&amp;": "&amp;A1367='Calculator - Dropdowns'!$D$6,$C1367&amp;": "&amp;A1367,"")))</f>
        <v>MEng Electronic Engineering: UFX4ECSECS03</v>
      </c>
      <c r="I1367" s="17" t="str">
        <f>IF(Table1[[#This Row],[Department]]="","",IF('Calculator - Dropdowns'!$D$5="Postgraduate Taught or Undergraduate",$B1367,IF($B1367='Calculator - Dropdowns'!$D$5,$B1367,"")))</f>
        <v>Undergraduate</v>
      </c>
      <c r="J1367" s="17" t="str">
        <f>IF(Table1[[#This Row],[Faculty]]="","",IF('Calculator - Dropdowns'!$D$4="Department",$D1367,IF($D1367='Calculator - Dropdowns'!$D$4,$D1367,"")))</f>
        <v>Engineering</v>
      </c>
      <c r="K1367" s="17" t="str">
        <f>IF('Calculator - Dropdowns'!$D$3="Faculty",$E1367,IF('Calculator - Dropdowns'!$D$3=E1367,E1367,""))</f>
        <v>Faculty of Environment, Science and Economy</v>
      </c>
    </row>
    <row r="1368" spans="1:11" x14ac:dyDescent="0.2">
      <c r="A1368" s="11" t="s">
        <v>1944</v>
      </c>
      <c r="B1368" s="11" t="s">
        <v>31936</v>
      </c>
      <c r="C1368" s="11" t="s">
        <v>1945</v>
      </c>
      <c r="D1368" s="11" t="s">
        <v>409</v>
      </c>
      <c r="E1368" s="11" t="s">
        <v>82</v>
      </c>
      <c r="H1368" s="17" t="str">
        <f>IF(Table1[[#This Row],[Undergraduate or Postgraduate]]="","",IF('Calculator - Dropdowns'!$D$6="Programme",$C1368&amp;": "&amp;A1368,IF($C1368&amp;": "&amp;A1368='Calculator - Dropdowns'!$D$6,$C1368&amp;": "&amp;A1368,"")))</f>
        <v>MEng Civil Engineering: UFX4ECSECS06</v>
      </c>
      <c r="I1368" s="17" t="str">
        <f>IF(Table1[[#This Row],[Department]]="","",IF('Calculator - Dropdowns'!$D$5="Postgraduate Taught or Undergraduate",$B1368,IF($B1368='Calculator - Dropdowns'!$D$5,$B1368,"")))</f>
        <v>Undergraduate</v>
      </c>
      <c r="J1368" s="17" t="str">
        <f>IF(Table1[[#This Row],[Faculty]]="","",IF('Calculator - Dropdowns'!$D$4="Department",$D1368,IF($D1368='Calculator - Dropdowns'!$D$4,$D1368,"")))</f>
        <v>Engineering</v>
      </c>
      <c r="K1368" s="17" t="str">
        <f>IF('Calculator - Dropdowns'!$D$3="Faculty",$E1368,IF('Calculator - Dropdowns'!$D$3=E1368,E1368,""))</f>
        <v>Faculty of Environment, Science and Economy</v>
      </c>
    </row>
    <row r="1369" spans="1:11" x14ac:dyDescent="0.2">
      <c r="A1369" s="11" t="s">
        <v>1946</v>
      </c>
      <c r="B1369" s="11" t="s">
        <v>31936</v>
      </c>
      <c r="C1369" s="11" t="s">
        <v>1947</v>
      </c>
      <c r="D1369" s="11" t="s">
        <v>409</v>
      </c>
      <c r="E1369" s="11" t="s">
        <v>82</v>
      </c>
      <c r="H1369" s="17" t="str">
        <f>IF(Table1[[#This Row],[Undergraduate or Postgraduate]]="","",IF('Calculator - Dropdowns'!$D$6="Programme",$C1369&amp;": "&amp;A1369,IF($C1369&amp;": "&amp;A1369='Calculator - Dropdowns'!$D$6,$C1369&amp;": "&amp;A1369,"")))</f>
        <v>MEng Engineering and Management: UFX4ECSECS10</v>
      </c>
      <c r="I1369" s="17" t="str">
        <f>IF(Table1[[#This Row],[Department]]="","",IF('Calculator - Dropdowns'!$D$5="Postgraduate Taught or Undergraduate",$B1369,IF($B1369='Calculator - Dropdowns'!$D$5,$B1369,"")))</f>
        <v>Undergraduate</v>
      </c>
      <c r="J1369" s="17" t="str">
        <f>IF(Table1[[#This Row],[Faculty]]="","",IF('Calculator - Dropdowns'!$D$4="Department",$D1369,IF($D1369='Calculator - Dropdowns'!$D$4,$D1369,"")))</f>
        <v>Engineering</v>
      </c>
      <c r="K1369" s="17" t="str">
        <f>IF('Calculator - Dropdowns'!$D$3="Faculty",$E1369,IF('Calculator - Dropdowns'!$D$3=E1369,E1369,""))</f>
        <v>Faculty of Environment, Science and Economy</v>
      </c>
    </row>
    <row r="1370" spans="1:11" x14ac:dyDescent="0.2">
      <c r="A1370" s="11" t="s">
        <v>1948</v>
      </c>
      <c r="B1370" s="11" t="s">
        <v>31936</v>
      </c>
      <c r="C1370" s="11" t="s">
        <v>1949</v>
      </c>
      <c r="D1370" s="11" t="s">
        <v>409</v>
      </c>
      <c r="E1370" s="11" t="s">
        <v>82</v>
      </c>
      <c r="H1370" s="17" t="str">
        <f>IF(Table1[[#This Row],[Undergraduate or Postgraduate]]="","",IF('Calculator - Dropdowns'!$D$6="Programme",$C1370&amp;": "&amp;A1370,IF($C1370&amp;": "&amp;A1370='Calculator - Dropdowns'!$D$6,$C1370&amp;": "&amp;A1370,"")))</f>
        <v>MEng Engineering: UFX4ECSECS16</v>
      </c>
      <c r="I1370" s="17" t="str">
        <f>IF(Table1[[#This Row],[Department]]="","",IF('Calculator - Dropdowns'!$D$5="Postgraduate Taught or Undergraduate",$B1370,IF($B1370='Calculator - Dropdowns'!$D$5,$B1370,"")))</f>
        <v>Undergraduate</v>
      </c>
      <c r="J1370" s="17" t="str">
        <f>IF(Table1[[#This Row],[Faculty]]="","",IF('Calculator - Dropdowns'!$D$4="Department",$D1370,IF($D1370='Calculator - Dropdowns'!$D$4,$D1370,"")))</f>
        <v>Engineering</v>
      </c>
      <c r="K1370" s="17" t="str">
        <f>IF('Calculator - Dropdowns'!$D$3="Faculty",$E1370,IF('Calculator - Dropdowns'!$D$3=E1370,E1370,""))</f>
        <v>Faculty of Environment, Science and Economy</v>
      </c>
    </row>
    <row r="1371" spans="1:11" x14ac:dyDescent="0.2">
      <c r="A1371" s="11" t="s">
        <v>1950</v>
      </c>
      <c r="B1371" s="11" t="s">
        <v>31936</v>
      </c>
      <c r="C1371" s="11" t="s">
        <v>1951</v>
      </c>
      <c r="D1371" s="11" t="s">
        <v>409</v>
      </c>
      <c r="E1371" s="11" t="s">
        <v>82</v>
      </c>
      <c r="H1371" s="17" t="str">
        <f>IF(Table1[[#This Row],[Undergraduate or Postgraduate]]="","",IF('Calculator - Dropdowns'!$D$6="Programme",$C1371&amp;": "&amp;A1371,IF($C1371&amp;": "&amp;A1371='Calculator - Dropdowns'!$D$6,$C1371&amp;": "&amp;A1371,"")))</f>
        <v>MEng Electronic Engineering with International Study: UFX4ECSECS22</v>
      </c>
      <c r="I1371" s="17" t="str">
        <f>IF(Table1[[#This Row],[Department]]="","",IF('Calculator - Dropdowns'!$D$5="Postgraduate Taught or Undergraduate",$B1371,IF($B1371='Calculator - Dropdowns'!$D$5,$B1371,"")))</f>
        <v>Undergraduate</v>
      </c>
      <c r="J1371" s="17" t="str">
        <f>IF(Table1[[#This Row],[Faculty]]="","",IF('Calculator - Dropdowns'!$D$4="Department",$D1371,IF($D1371='Calculator - Dropdowns'!$D$4,$D1371,"")))</f>
        <v>Engineering</v>
      </c>
      <c r="K1371" s="17" t="str">
        <f>IF('Calculator - Dropdowns'!$D$3="Faculty",$E1371,IF('Calculator - Dropdowns'!$D$3=E1371,E1371,""))</f>
        <v>Faculty of Environment, Science and Economy</v>
      </c>
    </row>
    <row r="1372" spans="1:11" x14ac:dyDescent="0.2">
      <c r="A1372" s="11" t="s">
        <v>1952</v>
      </c>
      <c r="B1372" s="11" t="s">
        <v>31936</v>
      </c>
      <c r="C1372" s="11" t="s">
        <v>1953</v>
      </c>
      <c r="D1372" s="11" t="s">
        <v>409</v>
      </c>
      <c r="E1372" s="11" t="s">
        <v>82</v>
      </c>
      <c r="H1372" s="17" t="str">
        <f>IF(Table1[[#This Row],[Undergraduate or Postgraduate]]="","",IF('Calculator - Dropdowns'!$D$6="Programme",$C1372&amp;": "&amp;A1372,IF($C1372&amp;": "&amp;A1372='Calculator - Dropdowns'!$D$6,$C1372&amp;": "&amp;A1372,"")))</f>
        <v>MEng Civil Engineering with International Study: UFX4ECSECS23</v>
      </c>
      <c r="I1372" s="17" t="str">
        <f>IF(Table1[[#This Row],[Department]]="","",IF('Calculator - Dropdowns'!$D$5="Postgraduate Taught or Undergraduate",$B1372,IF($B1372='Calculator - Dropdowns'!$D$5,$B1372,"")))</f>
        <v>Undergraduate</v>
      </c>
      <c r="J1372" s="17" t="str">
        <f>IF(Table1[[#This Row],[Faculty]]="","",IF('Calculator - Dropdowns'!$D$4="Department",$D1372,IF($D1372='Calculator - Dropdowns'!$D$4,$D1372,"")))</f>
        <v>Engineering</v>
      </c>
      <c r="K1372" s="17" t="str">
        <f>IF('Calculator - Dropdowns'!$D$3="Faculty",$E1372,IF('Calculator - Dropdowns'!$D$3=E1372,E1372,""))</f>
        <v>Faculty of Environment, Science and Economy</v>
      </c>
    </row>
    <row r="1373" spans="1:11" ht="25.5" x14ac:dyDescent="0.2">
      <c r="A1373" s="11" t="s">
        <v>1954</v>
      </c>
      <c r="B1373" s="11" t="s">
        <v>31936</v>
      </c>
      <c r="C1373" s="11" t="s">
        <v>1955</v>
      </c>
      <c r="D1373" s="11" t="s">
        <v>409</v>
      </c>
      <c r="E1373" s="11" t="s">
        <v>82</v>
      </c>
      <c r="H1373" s="17" t="str">
        <f>IF(Table1[[#This Row],[Undergraduate or Postgraduate]]="","",IF('Calculator - Dropdowns'!$D$6="Programme",$C1373&amp;": "&amp;A1373,IF($C1373&amp;": "&amp;A1373='Calculator - Dropdowns'!$D$6,$C1373&amp;": "&amp;A1373,"")))</f>
        <v>MEng Engineering and Management with International Study: UFX4ECSECS28</v>
      </c>
      <c r="I1373" s="17" t="str">
        <f>IF(Table1[[#This Row],[Department]]="","",IF('Calculator - Dropdowns'!$D$5="Postgraduate Taught or Undergraduate",$B1373,IF($B1373='Calculator - Dropdowns'!$D$5,$B1373,"")))</f>
        <v>Undergraduate</v>
      </c>
      <c r="J1373" s="17" t="str">
        <f>IF(Table1[[#This Row],[Faculty]]="","",IF('Calculator - Dropdowns'!$D$4="Department",$D1373,IF($D1373='Calculator - Dropdowns'!$D$4,$D1373,"")))</f>
        <v>Engineering</v>
      </c>
      <c r="K1373" s="17" t="str">
        <f>IF('Calculator - Dropdowns'!$D$3="Faculty",$E1373,IF('Calculator - Dropdowns'!$D$3=E1373,E1373,""))</f>
        <v>Faculty of Environment, Science and Economy</v>
      </c>
    </row>
    <row r="1374" spans="1:11" x14ac:dyDescent="0.2">
      <c r="A1374" s="11" t="s">
        <v>1956</v>
      </c>
      <c r="B1374" s="11" t="s">
        <v>31936</v>
      </c>
      <c r="C1374" s="11" t="s">
        <v>1957</v>
      </c>
      <c r="D1374" s="11" t="s">
        <v>409</v>
      </c>
      <c r="E1374" s="11" t="s">
        <v>82</v>
      </c>
      <c r="H1374" s="17" t="str">
        <f>IF(Table1[[#This Row],[Undergraduate or Postgraduate]]="","",IF('Calculator - Dropdowns'!$D$6="Programme",$C1374&amp;": "&amp;A1374,IF($C1374&amp;": "&amp;A1374='Calculator - Dropdowns'!$D$6,$C1374&amp;": "&amp;A1374,"")))</f>
        <v>MEng Materials Engineering with International Study: UFX4ECSECS30</v>
      </c>
      <c r="I1374" s="17" t="str">
        <f>IF(Table1[[#This Row],[Department]]="","",IF('Calculator - Dropdowns'!$D$5="Postgraduate Taught or Undergraduate",$B1374,IF($B1374='Calculator - Dropdowns'!$D$5,$B1374,"")))</f>
        <v>Undergraduate</v>
      </c>
      <c r="J1374" s="17" t="str">
        <f>IF(Table1[[#This Row],[Faculty]]="","",IF('Calculator - Dropdowns'!$D$4="Department",$D1374,IF($D1374='Calculator - Dropdowns'!$D$4,$D1374,"")))</f>
        <v>Engineering</v>
      </c>
      <c r="K1374" s="17" t="str">
        <f>IF('Calculator - Dropdowns'!$D$3="Faculty",$E1374,IF('Calculator - Dropdowns'!$D$3=E1374,E1374,""))</f>
        <v>Faculty of Environment, Science and Economy</v>
      </c>
    </row>
    <row r="1375" spans="1:11" x14ac:dyDescent="0.2">
      <c r="A1375" s="11" t="s">
        <v>1958</v>
      </c>
      <c r="B1375" s="11" t="s">
        <v>31936</v>
      </c>
      <c r="C1375" s="11" t="s">
        <v>1959</v>
      </c>
      <c r="D1375" s="11" t="s">
        <v>409</v>
      </c>
      <c r="E1375" s="11" t="s">
        <v>82</v>
      </c>
      <c r="H1375" s="17" t="str">
        <f>IF(Table1[[#This Row],[Undergraduate or Postgraduate]]="","",IF('Calculator - Dropdowns'!$D$6="Programme",$C1375&amp;": "&amp;A1375,IF($C1375&amp;": "&amp;A1375='Calculator - Dropdowns'!$D$6,$C1375&amp;": "&amp;A1375,"")))</f>
        <v>MEng Mechanical Engineering with International Study: UFX4ECSECS31</v>
      </c>
      <c r="I1375" s="17" t="str">
        <f>IF(Table1[[#This Row],[Department]]="","",IF('Calculator - Dropdowns'!$D$5="Postgraduate Taught or Undergraduate",$B1375,IF($B1375='Calculator - Dropdowns'!$D$5,$B1375,"")))</f>
        <v>Undergraduate</v>
      </c>
      <c r="J1375" s="17" t="str">
        <f>IF(Table1[[#This Row],[Faculty]]="","",IF('Calculator - Dropdowns'!$D$4="Department",$D1375,IF($D1375='Calculator - Dropdowns'!$D$4,$D1375,"")))</f>
        <v>Engineering</v>
      </c>
      <c r="K1375" s="17" t="str">
        <f>IF('Calculator - Dropdowns'!$D$3="Faculty",$E1375,IF('Calculator - Dropdowns'!$D$3=E1375,E1375,""))</f>
        <v>Faculty of Environment, Science and Economy</v>
      </c>
    </row>
    <row r="1376" spans="1:11" x14ac:dyDescent="0.2">
      <c r="A1376" s="11" t="s">
        <v>1960</v>
      </c>
      <c r="B1376" s="11" t="s">
        <v>31936</v>
      </c>
      <c r="C1376" s="11" t="s">
        <v>1961</v>
      </c>
      <c r="D1376" s="11" t="s">
        <v>409</v>
      </c>
      <c r="E1376" s="11" t="s">
        <v>82</v>
      </c>
      <c r="H1376" s="17" t="str">
        <f>IF(Table1[[#This Row],[Undergraduate or Postgraduate]]="","",IF('Calculator - Dropdowns'!$D$6="Programme",$C1376&amp;": "&amp;A1376,IF($C1376&amp;": "&amp;A1376='Calculator - Dropdowns'!$D$6,$C1376&amp;": "&amp;A1376,"")))</f>
        <v>MEng Engineering and Entrepreneurship: UFX4ECSECS38</v>
      </c>
      <c r="I1376" s="17" t="str">
        <f>IF(Table1[[#This Row],[Department]]="","",IF('Calculator - Dropdowns'!$D$5="Postgraduate Taught or Undergraduate",$B1376,IF($B1376='Calculator - Dropdowns'!$D$5,$B1376,"")))</f>
        <v>Undergraduate</v>
      </c>
      <c r="J1376" s="17" t="str">
        <f>IF(Table1[[#This Row],[Faculty]]="","",IF('Calculator - Dropdowns'!$D$4="Department",$D1376,IF($D1376='Calculator - Dropdowns'!$D$4,$D1376,"")))</f>
        <v>Engineering</v>
      </c>
      <c r="K1376" s="17" t="str">
        <f>IF('Calculator - Dropdowns'!$D$3="Faculty",$E1376,IF('Calculator - Dropdowns'!$D$3=E1376,E1376,""))</f>
        <v>Faculty of Environment, Science and Economy</v>
      </c>
    </row>
    <row r="1377" spans="1:11" x14ac:dyDescent="0.2">
      <c r="A1377" s="11" t="s">
        <v>1962</v>
      </c>
      <c r="B1377" s="11" t="s">
        <v>31936</v>
      </c>
      <c r="C1377" s="11" t="s">
        <v>1963</v>
      </c>
      <c r="D1377" s="11" t="s">
        <v>392</v>
      </c>
      <c r="E1377" s="11" t="s">
        <v>82</v>
      </c>
      <c r="H1377" s="17" t="str">
        <f>IF(Table1[[#This Row],[Undergraduate or Postgraduate]]="","",IF('Calculator - Dropdowns'!$D$6="Programme",$C1377&amp;": "&amp;A1377,IF($C1377&amp;": "&amp;A1377='Calculator - Dropdowns'!$D$6,$C1377&amp;": "&amp;A1377,"")))</f>
        <v>MGeol Geology - Cornwall: UFX4CSMCSMCG</v>
      </c>
      <c r="I1377" s="17" t="str">
        <f>IF(Table1[[#This Row],[Department]]="","",IF('Calculator - Dropdowns'!$D$5="Postgraduate Taught or Undergraduate",$B1377,IF($B1377='Calculator - Dropdowns'!$D$5,$B1377,"")))</f>
        <v>Undergraduate</v>
      </c>
      <c r="J1377" s="17" t="str">
        <f>IF(Table1[[#This Row],[Faculty]]="","",IF('Calculator - Dropdowns'!$D$4="Department",$D1377,IF($D1377='Calculator - Dropdowns'!$D$4,$D1377,"")))</f>
        <v>Geology</v>
      </c>
      <c r="K1377" s="17" t="str">
        <f>IF('Calculator - Dropdowns'!$D$3="Faculty",$E1377,IF('Calculator - Dropdowns'!$D$3=E1377,E1377,""))</f>
        <v>Faculty of Environment, Science and Economy</v>
      </c>
    </row>
    <row r="1378" spans="1:11" x14ac:dyDescent="0.2">
      <c r="A1378" s="11" t="s">
        <v>1964</v>
      </c>
      <c r="B1378" s="11" t="s">
        <v>31936</v>
      </c>
      <c r="C1378" s="11" t="s">
        <v>1965</v>
      </c>
      <c r="D1378" s="11" t="s">
        <v>392</v>
      </c>
      <c r="E1378" s="11" t="s">
        <v>82</v>
      </c>
      <c r="H1378" s="17" t="str">
        <f>IF(Table1[[#This Row],[Undergraduate or Postgraduate]]="","",IF('Calculator - Dropdowns'!$D$6="Programme",$C1378&amp;": "&amp;A1378,IF($C1378&amp;": "&amp;A1378='Calculator - Dropdowns'!$D$6,$C1378&amp;": "&amp;A1378,"")))</f>
        <v>MGeol Applied Geology - Cornwall: UFX4CSMCSMCH</v>
      </c>
      <c r="I1378" s="17" t="str">
        <f>IF(Table1[[#This Row],[Department]]="","",IF('Calculator - Dropdowns'!$D$5="Postgraduate Taught or Undergraduate",$B1378,IF($B1378='Calculator - Dropdowns'!$D$5,$B1378,"")))</f>
        <v>Undergraduate</v>
      </c>
      <c r="J1378" s="17" t="str">
        <f>IF(Table1[[#This Row],[Faculty]]="","",IF('Calculator - Dropdowns'!$D$4="Department",$D1378,IF($D1378='Calculator - Dropdowns'!$D$4,$D1378,"")))</f>
        <v>Geology</v>
      </c>
      <c r="K1378" s="17" t="str">
        <f>IF('Calculator - Dropdowns'!$D$3="Faculty",$E1378,IF('Calculator - Dropdowns'!$D$3=E1378,E1378,""))</f>
        <v>Faculty of Environment, Science and Economy</v>
      </c>
    </row>
    <row r="1379" spans="1:11" x14ac:dyDescent="0.2">
      <c r="A1379" s="11" t="s">
        <v>1966</v>
      </c>
      <c r="B1379" s="11" t="s">
        <v>31936</v>
      </c>
      <c r="C1379" s="11" t="s">
        <v>1967</v>
      </c>
      <c r="D1379" s="11" t="s">
        <v>392</v>
      </c>
      <c r="E1379" s="11" t="s">
        <v>82</v>
      </c>
      <c r="H1379" s="17" t="str">
        <f>IF(Table1[[#This Row],[Undergraduate or Postgraduate]]="","",IF('Calculator - Dropdowns'!$D$6="Programme",$C1379&amp;": "&amp;A1379,IF($C1379&amp;": "&amp;A1379='Calculator - Dropdowns'!$D$6,$C1379&amp;": "&amp;A1379,"")))</f>
        <v>MGeol Engineering, Geology and Geotechnics - Cornwall: UFX4CSMCSMCI</v>
      </c>
      <c r="I1379" s="17" t="str">
        <f>IF(Table1[[#This Row],[Department]]="","",IF('Calculator - Dropdowns'!$D$5="Postgraduate Taught or Undergraduate",$B1379,IF($B1379='Calculator - Dropdowns'!$D$5,$B1379,"")))</f>
        <v>Undergraduate</v>
      </c>
      <c r="J1379" s="17" t="str">
        <f>IF(Table1[[#This Row],[Faculty]]="","",IF('Calculator - Dropdowns'!$D$4="Department",$D1379,IF($D1379='Calculator - Dropdowns'!$D$4,$D1379,"")))</f>
        <v>Geology</v>
      </c>
      <c r="K1379" s="17" t="str">
        <f>IF('Calculator - Dropdowns'!$D$3="Faculty",$E1379,IF('Calculator - Dropdowns'!$D$3=E1379,E1379,""))</f>
        <v>Faculty of Environment, Science and Economy</v>
      </c>
    </row>
    <row r="1380" spans="1:11" x14ac:dyDescent="0.2">
      <c r="A1380" s="11" t="s">
        <v>2000</v>
      </c>
      <c r="B1380" s="11" t="s">
        <v>31936</v>
      </c>
      <c r="C1380" s="11" t="s">
        <v>2001</v>
      </c>
      <c r="D1380" s="11" t="s">
        <v>392</v>
      </c>
      <c r="E1380" s="11" t="s">
        <v>82</v>
      </c>
      <c r="H1380" s="17" t="str">
        <f>IF(Table1[[#This Row],[Undergraduate or Postgraduate]]="","",IF('Calculator - Dropdowns'!$D$6="Programme",$C1380&amp;": "&amp;A1380,IF($C1380&amp;": "&amp;A1380='Calculator - Dropdowns'!$D$6,$C1380&amp;": "&amp;A1380,"")))</f>
        <v>MSci Engineering Geology and Geotechnics - Cornwall: UFX4CSMCSMCO</v>
      </c>
      <c r="I1380" s="17" t="str">
        <f>IF(Table1[[#This Row],[Department]]="","",IF('Calculator - Dropdowns'!$D$5="Postgraduate Taught or Undergraduate",$B1380,IF($B1380='Calculator - Dropdowns'!$D$5,$B1380,"")))</f>
        <v>Undergraduate</v>
      </c>
      <c r="J1380" s="17" t="str">
        <f>IF(Table1[[#This Row],[Faculty]]="","",IF('Calculator - Dropdowns'!$D$4="Department",$D1380,IF($D1380='Calculator - Dropdowns'!$D$4,$D1380,"")))</f>
        <v>Geology</v>
      </c>
      <c r="K1380" s="17" t="str">
        <f>IF('Calculator - Dropdowns'!$D$3="Faculty",$E1380,IF('Calculator - Dropdowns'!$D$3=E1380,E1380,""))</f>
        <v>Faculty of Environment, Science and Economy</v>
      </c>
    </row>
    <row r="1381" spans="1:11" x14ac:dyDescent="0.2">
      <c r="A1381" s="11" t="s">
        <v>2002</v>
      </c>
      <c r="B1381" s="11" t="s">
        <v>31936</v>
      </c>
      <c r="C1381" s="11" t="s">
        <v>2003</v>
      </c>
      <c r="D1381" s="11" t="s">
        <v>392</v>
      </c>
      <c r="E1381" s="11" t="s">
        <v>82</v>
      </c>
      <c r="H1381" s="17" t="str">
        <f>IF(Table1[[#This Row],[Undergraduate or Postgraduate]]="","",IF('Calculator - Dropdowns'!$D$6="Programme",$C1381&amp;": "&amp;A1381,IF($C1381&amp;": "&amp;A1381='Calculator - Dropdowns'!$D$6,$C1381&amp;": "&amp;A1381,"")))</f>
        <v>MSci Resource and Exploration Geology - Cornwall: UFX4CSMCSMCP</v>
      </c>
      <c r="I1381" s="17" t="str">
        <f>IF(Table1[[#This Row],[Department]]="","",IF('Calculator - Dropdowns'!$D$5="Postgraduate Taught or Undergraduate",$B1381,IF($B1381='Calculator - Dropdowns'!$D$5,$B1381,"")))</f>
        <v>Undergraduate</v>
      </c>
      <c r="J1381" s="17" t="str">
        <f>IF(Table1[[#This Row],[Faculty]]="","",IF('Calculator - Dropdowns'!$D$4="Department",$D1381,IF($D1381='Calculator - Dropdowns'!$D$4,$D1381,"")))</f>
        <v>Geology</v>
      </c>
      <c r="K1381" s="17" t="str">
        <f>IF('Calculator - Dropdowns'!$D$3="Faculty",$E1381,IF('Calculator - Dropdowns'!$D$3=E1381,E1381,""))</f>
        <v>Faculty of Environment, Science and Economy</v>
      </c>
    </row>
    <row r="1382" spans="1:11" x14ac:dyDescent="0.2">
      <c r="A1382" s="11" t="s">
        <v>2004</v>
      </c>
      <c r="B1382" s="11" t="s">
        <v>31936</v>
      </c>
      <c r="C1382" s="11" t="s">
        <v>2005</v>
      </c>
      <c r="D1382" s="11" t="s">
        <v>392</v>
      </c>
      <c r="E1382" s="11" t="s">
        <v>82</v>
      </c>
      <c r="H1382" s="17" t="str">
        <f>IF(Table1[[#This Row],[Undergraduate or Postgraduate]]="","",IF('Calculator - Dropdowns'!$D$6="Programme",$C1382&amp;": "&amp;A1382,IF($C1382&amp;": "&amp;A1382='Calculator - Dropdowns'!$D$6,$C1382&amp;": "&amp;A1382,"")))</f>
        <v>MSci Geology - Cornwall: UFX4CSMCSMCQ</v>
      </c>
      <c r="I1382" s="17" t="str">
        <f>IF(Table1[[#This Row],[Department]]="","",IF('Calculator - Dropdowns'!$D$5="Postgraduate Taught or Undergraduate",$B1382,IF($B1382='Calculator - Dropdowns'!$D$5,$B1382,"")))</f>
        <v>Undergraduate</v>
      </c>
      <c r="J1382" s="17" t="str">
        <f>IF(Table1[[#This Row],[Faculty]]="","",IF('Calculator - Dropdowns'!$D$4="Department",$D1382,IF($D1382='Calculator - Dropdowns'!$D$4,$D1382,"")))</f>
        <v>Geology</v>
      </c>
      <c r="K1382" s="17" t="str">
        <f>IF('Calculator - Dropdowns'!$D$3="Faculty",$E1382,IF('Calculator - Dropdowns'!$D$3=E1382,E1382,""))</f>
        <v>Faculty of Environment, Science and Economy</v>
      </c>
    </row>
    <row r="1383" spans="1:11" x14ac:dyDescent="0.2">
      <c r="A1383" s="11" t="s">
        <v>2006</v>
      </c>
      <c r="B1383" s="11" t="s">
        <v>31936</v>
      </c>
      <c r="C1383" s="11" t="s">
        <v>2007</v>
      </c>
      <c r="D1383" s="11" t="s">
        <v>392</v>
      </c>
      <c r="E1383" s="11" t="s">
        <v>82</v>
      </c>
      <c r="H1383" s="17" t="str">
        <f>IF(Table1[[#This Row],[Undergraduate or Postgraduate]]="","",IF('Calculator - Dropdowns'!$D$6="Programme",$C1383&amp;": "&amp;A1383,IF($C1383&amp;": "&amp;A1383='Calculator - Dropdowns'!$D$6,$C1383&amp;": "&amp;A1383,"")))</f>
        <v>MSci Environmental Geoscience - Cornwall: UFX4CSMCSMCR</v>
      </c>
      <c r="I1383" s="17" t="str">
        <f>IF(Table1[[#This Row],[Department]]="","",IF('Calculator - Dropdowns'!$D$5="Postgraduate Taught or Undergraduate",$B1383,IF($B1383='Calculator - Dropdowns'!$D$5,$B1383,"")))</f>
        <v>Undergraduate</v>
      </c>
      <c r="J1383" s="17" t="str">
        <f>IF(Table1[[#This Row],[Faculty]]="","",IF('Calculator - Dropdowns'!$D$4="Department",$D1383,IF($D1383='Calculator - Dropdowns'!$D$4,$D1383,"")))</f>
        <v>Geology</v>
      </c>
      <c r="K1383" s="17" t="str">
        <f>IF('Calculator - Dropdowns'!$D$3="Faculty",$E1383,IF('Calculator - Dropdowns'!$D$3=E1383,E1383,""))</f>
        <v>Faculty of Environment, Science and Economy</v>
      </c>
    </row>
    <row r="1384" spans="1:11" x14ac:dyDescent="0.2">
      <c r="A1384" s="11" t="s">
        <v>1968</v>
      </c>
      <c r="B1384" s="11" t="s">
        <v>31936</v>
      </c>
      <c r="C1384" s="11" t="s">
        <v>1969</v>
      </c>
      <c r="D1384" s="11" t="s">
        <v>445</v>
      </c>
      <c r="E1384" s="11" t="s">
        <v>82</v>
      </c>
      <c r="H1384" s="17" t="str">
        <f>IF(Table1[[#This Row],[Undergraduate or Postgraduate]]="","",IF('Calculator - Dropdowns'!$D$6="Programme",$C1384&amp;": "&amp;A1384,IF($C1384&amp;": "&amp;A1384='Calculator - Dropdowns'!$D$6,$C1384&amp;": "&amp;A1384,"")))</f>
        <v>MMath Mathematics: UFX4MASMAS04</v>
      </c>
      <c r="I1384" s="17" t="str">
        <f>IF(Table1[[#This Row],[Department]]="","",IF('Calculator - Dropdowns'!$D$5="Postgraduate Taught or Undergraduate",$B1384,IF($B1384='Calculator - Dropdowns'!$D$5,$B1384,"")))</f>
        <v>Undergraduate</v>
      </c>
      <c r="J1384" s="17" t="str">
        <f>IF(Table1[[#This Row],[Faculty]]="","",IF('Calculator - Dropdowns'!$D$4="Department",$D1384,IF($D1384='Calculator - Dropdowns'!$D$4,$D1384,"")))</f>
        <v>Mathematics and Statistics</v>
      </c>
      <c r="K1384" s="17" t="str">
        <f>IF('Calculator - Dropdowns'!$D$3="Faculty",$E1384,IF('Calculator - Dropdowns'!$D$3=E1384,E1384,""))</f>
        <v>Faculty of Environment, Science and Economy</v>
      </c>
    </row>
    <row r="1385" spans="1:11" x14ac:dyDescent="0.2">
      <c r="A1385" s="11" t="s">
        <v>2018</v>
      </c>
      <c r="B1385" s="11" t="s">
        <v>31936</v>
      </c>
      <c r="C1385" s="11" t="s">
        <v>2019</v>
      </c>
      <c r="D1385" s="11" t="s">
        <v>445</v>
      </c>
      <c r="E1385" s="11" t="s">
        <v>82</v>
      </c>
      <c r="H1385" s="17" t="str">
        <f>IF(Table1[[#This Row],[Undergraduate or Postgraduate]]="","",IF('Calculator - Dropdowns'!$D$6="Programme",$C1385&amp;": "&amp;A1385,IF($C1385&amp;": "&amp;A1385='Calculator - Dropdowns'!$D$6,$C1385&amp;": "&amp;A1385,"")))</f>
        <v>MSci Mathematics: UFX4MASMAS06</v>
      </c>
      <c r="I1385" s="17" t="str">
        <f>IF(Table1[[#This Row],[Department]]="","",IF('Calculator - Dropdowns'!$D$5="Postgraduate Taught or Undergraduate",$B1385,IF($B1385='Calculator - Dropdowns'!$D$5,$B1385,"")))</f>
        <v>Undergraduate</v>
      </c>
      <c r="J1385" s="17" t="str">
        <f>IF(Table1[[#This Row],[Faculty]]="","",IF('Calculator - Dropdowns'!$D$4="Department",$D1385,IF($D1385='Calculator - Dropdowns'!$D$4,$D1385,"")))</f>
        <v>Mathematics and Statistics</v>
      </c>
      <c r="K1385" s="17" t="str">
        <f>IF('Calculator - Dropdowns'!$D$3="Faculty",$E1385,IF('Calculator - Dropdowns'!$D$3=E1385,E1385,""))</f>
        <v>Faculty of Environment, Science and Economy</v>
      </c>
    </row>
    <row r="1386" spans="1:11" x14ac:dyDescent="0.2">
      <c r="A1386" s="11" t="s">
        <v>2020</v>
      </c>
      <c r="B1386" s="11" t="s">
        <v>31936</v>
      </c>
      <c r="C1386" s="11" t="s">
        <v>2021</v>
      </c>
      <c r="D1386" s="11" t="s">
        <v>445</v>
      </c>
      <c r="E1386" s="11" t="s">
        <v>82</v>
      </c>
      <c r="H1386" s="17" t="str">
        <f>IF(Table1[[#This Row],[Undergraduate or Postgraduate]]="","",IF('Calculator - Dropdowns'!$D$6="Programme",$C1386&amp;": "&amp;A1386,IF($C1386&amp;": "&amp;A1386='Calculator - Dropdowns'!$D$6,$C1386&amp;": "&amp;A1386,"")))</f>
        <v>MSci Mathematics (Mathematical Biology): UFX4MASMAS07</v>
      </c>
      <c r="I1386" s="17" t="str">
        <f>IF(Table1[[#This Row],[Department]]="","",IF('Calculator - Dropdowns'!$D$5="Postgraduate Taught or Undergraduate",$B1386,IF($B1386='Calculator - Dropdowns'!$D$5,$B1386,"")))</f>
        <v>Undergraduate</v>
      </c>
      <c r="J1386" s="17" t="str">
        <f>IF(Table1[[#This Row],[Faculty]]="","",IF('Calculator - Dropdowns'!$D$4="Department",$D1386,IF($D1386='Calculator - Dropdowns'!$D$4,$D1386,"")))</f>
        <v>Mathematics and Statistics</v>
      </c>
      <c r="K1386" s="17" t="str">
        <f>IF('Calculator - Dropdowns'!$D$3="Faculty",$E1386,IF('Calculator - Dropdowns'!$D$3=E1386,E1386,""))</f>
        <v>Faculty of Environment, Science and Economy</v>
      </c>
    </row>
    <row r="1387" spans="1:11" x14ac:dyDescent="0.2">
      <c r="A1387" s="11" t="s">
        <v>2022</v>
      </c>
      <c r="B1387" s="11" t="s">
        <v>31936</v>
      </c>
      <c r="C1387" s="11" t="s">
        <v>2023</v>
      </c>
      <c r="D1387" s="11" t="s">
        <v>445</v>
      </c>
      <c r="E1387" s="11" t="s">
        <v>82</v>
      </c>
      <c r="H1387" s="17" t="str">
        <f>IF(Table1[[#This Row],[Undergraduate or Postgraduate]]="","",IF('Calculator - Dropdowns'!$D$6="Programme",$C1387&amp;": "&amp;A1387,IF($C1387&amp;": "&amp;A1387='Calculator - Dropdowns'!$D$6,$C1387&amp;": "&amp;A1387,"")))</f>
        <v>MSci Mathematics (Climate Science): UFX4MASMAS08</v>
      </c>
      <c r="I1387" s="17" t="str">
        <f>IF(Table1[[#This Row],[Department]]="","",IF('Calculator - Dropdowns'!$D$5="Postgraduate Taught or Undergraduate",$B1387,IF($B1387='Calculator - Dropdowns'!$D$5,$B1387,"")))</f>
        <v>Undergraduate</v>
      </c>
      <c r="J1387" s="17" t="str">
        <f>IF(Table1[[#This Row],[Faculty]]="","",IF('Calculator - Dropdowns'!$D$4="Department",$D1387,IF($D1387='Calculator - Dropdowns'!$D$4,$D1387,"")))</f>
        <v>Mathematics and Statistics</v>
      </c>
      <c r="K1387" s="17" t="str">
        <f>IF('Calculator - Dropdowns'!$D$3="Faculty",$E1387,IF('Calculator - Dropdowns'!$D$3=E1387,E1387,""))</f>
        <v>Faculty of Environment, Science and Economy</v>
      </c>
    </row>
    <row r="1388" spans="1:11" x14ac:dyDescent="0.2">
      <c r="A1388" s="11" t="s">
        <v>1970</v>
      </c>
      <c r="B1388" s="11" t="s">
        <v>31936</v>
      </c>
      <c r="C1388" s="11" t="s">
        <v>1971</v>
      </c>
      <c r="D1388" s="11" t="s">
        <v>445</v>
      </c>
      <c r="E1388" s="11" t="s">
        <v>82</v>
      </c>
      <c r="H1388" s="17" t="str">
        <f>IF(Table1[[#This Row],[Undergraduate or Postgraduate]]="","",IF('Calculator - Dropdowns'!$D$6="Programme",$C1388&amp;": "&amp;A1388,IF($C1388&amp;": "&amp;A1388='Calculator - Dropdowns'!$D$6,$C1388&amp;": "&amp;A1388,"")))</f>
        <v>MMath Mathematics with Professional Experience: UFX4MASMAS09</v>
      </c>
      <c r="I1388" s="17" t="str">
        <f>IF(Table1[[#This Row],[Department]]="","",IF('Calculator - Dropdowns'!$D$5="Postgraduate Taught or Undergraduate",$B1388,IF($B1388='Calculator - Dropdowns'!$D$5,$B1388,"")))</f>
        <v>Undergraduate</v>
      </c>
      <c r="J1388" s="17" t="str">
        <f>IF(Table1[[#This Row],[Faculty]]="","",IF('Calculator - Dropdowns'!$D$4="Department",$D1388,IF($D1388='Calculator - Dropdowns'!$D$4,$D1388,"")))</f>
        <v>Mathematics and Statistics</v>
      </c>
      <c r="K1388" s="17" t="str">
        <f>IF('Calculator - Dropdowns'!$D$3="Faculty",$E1388,IF('Calculator - Dropdowns'!$D$3=E1388,E1388,""))</f>
        <v>Faculty of Environment, Science and Economy</v>
      </c>
    </row>
    <row r="1389" spans="1:11" x14ac:dyDescent="0.2">
      <c r="A1389" s="11" t="s">
        <v>1972</v>
      </c>
      <c r="B1389" s="11" t="s">
        <v>31936</v>
      </c>
      <c r="C1389" s="11" t="s">
        <v>1973</v>
      </c>
      <c r="D1389" s="11" t="s">
        <v>445</v>
      </c>
      <c r="E1389" s="11" t="s">
        <v>82</v>
      </c>
      <c r="H1389" s="17" t="str">
        <f>IF(Table1[[#This Row],[Undergraduate or Postgraduate]]="","",IF('Calculator - Dropdowns'!$D$6="Programme",$C1389&amp;": "&amp;A1389,IF($C1389&amp;": "&amp;A1389='Calculator - Dropdowns'!$D$6,$C1389&amp;": "&amp;A1389,"")))</f>
        <v>MMath Mathematics with International Study: UFX4MASMAS10</v>
      </c>
      <c r="I1389" s="17" t="str">
        <f>IF(Table1[[#This Row],[Department]]="","",IF('Calculator - Dropdowns'!$D$5="Postgraduate Taught or Undergraduate",$B1389,IF($B1389='Calculator - Dropdowns'!$D$5,$B1389,"")))</f>
        <v>Undergraduate</v>
      </c>
      <c r="J1389" s="17" t="str">
        <f>IF(Table1[[#This Row],[Faculty]]="","",IF('Calculator - Dropdowns'!$D$4="Department",$D1389,IF($D1389='Calculator - Dropdowns'!$D$4,$D1389,"")))</f>
        <v>Mathematics and Statistics</v>
      </c>
      <c r="K1389" s="17" t="str">
        <f>IF('Calculator - Dropdowns'!$D$3="Faculty",$E1389,IF('Calculator - Dropdowns'!$D$3=E1389,E1389,""))</f>
        <v>Faculty of Environment, Science and Economy</v>
      </c>
    </row>
    <row r="1390" spans="1:11" ht="25.5" x14ac:dyDescent="0.2">
      <c r="A1390" s="11" t="s">
        <v>2024</v>
      </c>
      <c r="B1390" s="11" t="s">
        <v>31936</v>
      </c>
      <c r="C1390" s="11" t="s">
        <v>2025</v>
      </c>
      <c r="D1390" s="11" t="s">
        <v>445</v>
      </c>
      <c r="E1390" s="11" t="s">
        <v>82</v>
      </c>
      <c r="H1390" s="17" t="str">
        <f>IF(Table1[[#This Row],[Undergraduate or Postgraduate]]="","",IF('Calculator - Dropdowns'!$D$6="Programme",$C1390&amp;": "&amp;A1390,IF($C1390&amp;": "&amp;A1390='Calculator - Dropdowns'!$D$6,$C1390&amp;": "&amp;A1390,"")))</f>
        <v>MSci Mathematics (Geophysical and Astrophysical Fluid Dynamics): UFX4MASMAS11</v>
      </c>
      <c r="I1390" s="17" t="str">
        <f>IF(Table1[[#This Row],[Department]]="","",IF('Calculator - Dropdowns'!$D$5="Postgraduate Taught or Undergraduate",$B1390,IF($B1390='Calculator - Dropdowns'!$D$5,$B1390,"")))</f>
        <v>Undergraduate</v>
      </c>
      <c r="J1390" s="17" t="str">
        <f>IF(Table1[[#This Row],[Faculty]]="","",IF('Calculator - Dropdowns'!$D$4="Department",$D1390,IF($D1390='Calculator - Dropdowns'!$D$4,$D1390,"")))</f>
        <v>Mathematics and Statistics</v>
      </c>
      <c r="K1390" s="17" t="str">
        <f>IF('Calculator - Dropdowns'!$D$3="Faculty",$E1390,IF('Calculator - Dropdowns'!$D$3=E1390,E1390,""))</f>
        <v>Faculty of Environment, Science and Economy</v>
      </c>
    </row>
    <row r="1391" spans="1:11" x14ac:dyDescent="0.2">
      <c r="A1391" s="11" t="s">
        <v>2026</v>
      </c>
      <c r="B1391" s="11" t="s">
        <v>31936</v>
      </c>
      <c r="C1391" s="11" t="s">
        <v>2027</v>
      </c>
      <c r="D1391" s="11" t="s">
        <v>445</v>
      </c>
      <c r="E1391" s="11" t="s">
        <v>82</v>
      </c>
      <c r="H1391" s="17" t="str">
        <f>IF(Table1[[#This Row],[Undergraduate or Postgraduate]]="","",IF('Calculator - Dropdowns'!$D$6="Programme",$C1391&amp;": "&amp;A1391,IF($C1391&amp;": "&amp;A1391='Calculator - Dropdowns'!$D$6,$C1391&amp;": "&amp;A1391,"")))</f>
        <v>MSci Mathematics and Data Science: UFX4MASMAS13</v>
      </c>
      <c r="I1391" s="17" t="str">
        <f>IF(Table1[[#This Row],[Department]]="","",IF('Calculator - Dropdowns'!$D$5="Postgraduate Taught or Undergraduate",$B1391,IF($B1391='Calculator - Dropdowns'!$D$5,$B1391,"")))</f>
        <v>Undergraduate</v>
      </c>
      <c r="J1391" s="17" t="str">
        <f>IF(Table1[[#This Row],[Faculty]]="","",IF('Calculator - Dropdowns'!$D$4="Department",$D1391,IF($D1391='Calculator - Dropdowns'!$D$4,$D1391,"")))</f>
        <v>Mathematics and Statistics</v>
      </c>
      <c r="K1391" s="17" t="str">
        <f>IF('Calculator - Dropdowns'!$D$3="Faculty",$E1391,IF('Calculator - Dropdowns'!$D$3=E1391,E1391,""))</f>
        <v>Faculty of Environment, Science and Economy</v>
      </c>
    </row>
    <row r="1392" spans="1:11" x14ac:dyDescent="0.2">
      <c r="A1392" s="11" t="s">
        <v>2030</v>
      </c>
      <c r="B1392" s="11" t="s">
        <v>31936</v>
      </c>
      <c r="C1392" s="11" t="s">
        <v>2031</v>
      </c>
      <c r="D1392" s="11" t="s">
        <v>445</v>
      </c>
      <c r="E1392" s="11" t="s">
        <v>82</v>
      </c>
      <c r="H1392" s="17" t="str">
        <f>IF(Table1[[#This Row],[Undergraduate or Postgraduate]]="","",IF('Calculator - Dropdowns'!$D$6="Programme",$C1392&amp;": "&amp;A1392,IF($C1392&amp;": "&amp;A1392='Calculator - Dropdowns'!$D$6,$C1392&amp;": "&amp;A1392,"")))</f>
        <v>MSci Mathematics with Management: UFX4MASSBE02</v>
      </c>
      <c r="I1392" s="17" t="str">
        <f>IF(Table1[[#This Row],[Department]]="","",IF('Calculator - Dropdowns'!$D$5="Postgraduate Taught or Undergraduate",$B1392,IF($B1392='Calculator - Dropdowns'!$D$5,$B1392,"")))</f>
        <v>Undergraduate</v>
      </c>
      <c r="J1392" s="17" t="str">
        <f>IF(Table1[[#This Row],[Faculty]]="","",IF('Calculator - Dropdowns'!$D$4="Department",$D1392,IF($D1392='Calculator - Dropdowns'!$D$4,$D1392,"")))</f>
        <v>Mathematics and Statistics</v>
      </c>
      <c r="K1392" s="17" t="str">
        <f>IF('Calculator - Dropdowns'!$D$3="Faculty",$E1392,IF('Calculator - Dropdowns'!$D$3=E1392,E1392,""))</f>
        <v>Faculty of Environment, Science and Economy</v>
      </c>
    </row>
    <row r="1393" spans="1:11" x14ac:dyDescent="0.2">
      <c r="A1393" s="11" t="s">
        <v>2032</v>
      </c>
      <c r="B1393" s="11" t="s">
        <v>31936</v>
      </c>
      <c r="C1393" s="11" t="s">
        <v>2033</v>
      </c>
      <c r="D1393" s="11" t="s">
        <v>445</v>
      </c>
      <c r="E1393" s="11" t="s">
        <v>82</v>
      </c>
      <c r="H1393" s="17" t="str">
        <f>IF(Table1[[#This Row],[Undergraduate or Postgraduate]]="","",IF('Calculator - Dropdowns'!$D$6="Programme",$C1393&amp;": "&amp;A1393,IF($C1393&amp;": "&amp;A1393='Calculator - Dropdowns'!$D$6,$C1393&amp;": "&amp;A1393,"")))</f>
        <v>MSci Mathematics with Finance: UFX4MASSBE03</v>
      </c>
      <c r="I1393" s="17" t="str">
        <f>IF(Table1[[#This Row],[Department]]="","",IF('Calculator - Dropdowns'!$D$5="Postgraduate Taught or Undergraduate",$B1393,IF($B1393='Calculator - Dropdowns'!$D$5,$B1393,"")))</f>
        <v>Undergraduate</v>
      </c>
      <c r="J1393" s="17" t="str">
        <f>IF(Table1[[#This Row],[Faculty]]="","",IF('Calculator - Dropdowns'!$D$4="Department",$D1393,IF($D1393='Calculator - Dropdowns'!$D$4,$D1393,"")))</f>
        <v>Mathematics and Statistics</v>
      </c>
      <c r="K1393" s="17" t="str">
        <f>IF('Calculator - Dropdowns'!$D$3="Faculty",$E1393,IF('Calculator - Dropdowns'!$D$3=E1393,E1393,""))</f>
        <v>Faculty of Environment, Science and Economy</v>
      </c>
    </row>
    <row r="1394" spans="1:11" x14ac:dyDescent="0.2">
      <c r="A1394" s="11" t="s">
        <v>2034</v>
      </c>
      <c r="B1394" s="11" t="s">
        <v>31936</v>
      </c>
      <c r="C1394" s="11" t="s">
        <v>2035</v>
      </c>
      <c r="D1394" s="11" t="s">
        <v>445</v>
      </c>
      <c r="E1394" s="11" t="s">
        <v>82</v>
      </c>
      <c r="H1394" s="17" t="str">
        <f>IF(Table1[[#This Row],[Undergraduate or Postgraduate]]="","",IF('Calculator - Dropdowns'!$D$6="Programme",$C1394&amp;": "&amp;A1394,IF($C1394&amp;": "&amp;A1394='Calculator - Dropdowns'!$D$6,$C1394&amp;": "&amp;A1394,"")))</f>
        <v>MSci Mathematics with Economics: UFX4MASSBE04</v>
      </c>
      <c r="I1394" s="17" t="str">
        <f>IF(Table1[[#This Row],[Department]]="","",IF('Calculator - Dropdowns'!$D$5="Postgraduate Taught or Undergraduate",$B1394,IF($B1394='Calculator - Dropdowns'!$D$5,$B1394,"")))</f>
        <v>Undergraduate</v>
      </c>
      <c r="J1394" s="17" t="str">
        <f>IF(Table1[[#This Row],[Faculty]]="","",IF('Calculator - Dropdowns'!$D$4="Department",$D1394,IF($D1394='Calculator - Dropdowns'!$D$4,$D1394,"")))</f>
        <v>Mathematics and Statistics</v>
      </c>
      <c r="K1394" s="17" t="str">
        <f>IF('Calculator - Dropdowns'!$D$3="Faculty",$E1394,IF('Calculator - Dropdowns'!$D$3=E1394,E1394,""))</f>
        <v>Faculty of Environment, Science and Economy</v>
      </c>
    </row>
    <row r="1395" spans="1:11" x14ac:dyDescent="0.2">
      <c r="A1395" s="11" t="s">
        <v>2036</v>
      </c>
      <c r="B1395" s="11" t="s">
        <v>31936</v>
      </c>
      <c r="C1395" s="11" t="s">
        <v>2037</v>
      </c>
      <c r="D1395" s="11" t="s">
        <v>445</v>
      </c>
      <c r="E1395" s="11" t="s">
        <v>82</v>
      </c>
      <c r="H1395" s="17" t="str">
        <f>IF(Table1[[#This Row],[Undergraduate or Postgraduate]]="","",IF('Calculator - Dropdowns'!$D$6="Programme",$C1395&amp;": "&amp;A1395,IF($C1395&amp;": "&amp;A1395='Calculator - Dropdowns'!$D$6,$C1395&amp;": "&amp;A1395,"")))</f>
        <v>MSci Mathematics with Accounting: UFX4MASSBE05</v>
      </c>
      <c r="I1395" s="17" t="str">
        <f>IF(Table1[[#This Row],[Department]]="","",IF('Calculator - Dropdowns'!$D$5="Postgraduate Taught or Undergraduate",$B1395,IF($B1395='Calculator - Dropdowns'!$D$5,$B1395,"")))</f>
        <v>Undergraduate</v>
      </c>
      <c r="J1395" s="17" t="str">
        <f>IF(Table1[[#This Row],[Faculty]]="","",IF('Calculator - Dropdowns'!$D$4="Department",$D1395,IF($D1395='Calculator - Dropdowns'!$D$4,$D1395,"")))</f>
        <v>Mathematics and Statistics</v>
      </c>
      <c r="K1395" s="17" t="str">
        <f>IF('Calculator - Dropdowns'!$D$3="Faculty",$E1395,IF('Calculator - Dropdowns'!$D$3=E1395,E1395,""))</f>
        <v>Faculty of Environment, Science and Economy</v>
      </c>
    </row>
    <row r="1396" spans="1:11" x14ac:dyDescent="0.2">
      <c r="A1396" s="11" t="s">
        <v>1928</v>
      </c>
      <c r="B1396" s="11" t="s">
        <v>31936</v>
      </c>
      <c r="C1396" s="11" t="s">
        <v>1929</v>
      </c>
      <c r="D1396" s="11" t="s">
        <v>391</v>
      </c>
      <c r="E1396" s="11" t="s">
        <v>82</v>
      </c>
      <c r="H1396" s="17" t="str">
        <f>IF(Table1[[#This Row],[Undergraduate or Postgraduate]]="","",IF('Calculator - Dropdowns'!$D$6="Programme",$C1396&amp;": "&amp;A1396,IF($C1396&amp;": "&amp;A1396='Calculator - Dropdowns'!$D$6,$C1396&amp;": "&amp;A1396,"")))</f>
        <v>MEng Mining Engineering - Cornwall: UFX4CSMCSMCF</v>
      </c>
      <c r="I1396" s="17" t="str">
        <f>IF(Table1[[#This Row],[Department]]="","",IF('Calculator - Dropdowns'!$D$5="Postgraduate Taught or Undergraduate",$B1396,IF($B1396='Calculator - Dropdowns'!$D$5,$B1396,"")))</f>
        <v>Undergraduate</v>
      </c>
      <c r="J1396" s="17" t="str">
        <f>IF(Table1[[#This Row],[Faculty]]="","",IF('Calculator - Dropdowns'!$D$4="Department",$D1396,IF($D1396='Calculator - Dropdowns'!$D$4,$D1396,"")))</f>
        <v>Mining and Minerals</v>
      </c>
      <c r="K1396" s="17" t="str">
        <f>IF('Calculator - Dropdowns'!$D$3="Faculty",$E1396,IF('Calculator - Dropdowns'!$D$3=E1396,E1396,""))</f>
        <v>Faculty of Environment, Science and Economy</v>
      </c>
    </row>
    <row r="1397" spans="1:11" ht="25.5" x14ac:dyDescent="0.2">
      <c r="A1397" s="11" t="s">
        <v>1932</v>
      </c>
      <c r="B1397" s="11" t="s">
        <v>31936</v>
      </c>
      <c r="C1397" s="11" t="s">
        <v>1933</v>
      </c>
      <c r="D1397" s="11" t="s">
        <v>391</v>
      </c>
      <c r="E1397" s="11" t="s">
        <v>82</v>
      </c>
      <c r="H1397" s="17" t="str">
        <f>IF(Table1[[#This Row],[Undergraduate or Postgraduate]]="","",IF('Calculator - Dropdowns'!$D$6="Programme",$C1397&amp;": "&amp;A1397,IF($C1397&amp;": "&amp;A1397='Calculator - Dropdowns'!$D$6,$C1397&amp;": "&amp;A1397,"")))</f>
        <v>MEng Mining Engineering with Industrial Experience - Cornwall: UFX4CSMCSMCK</v>
      </c>
      <c r="I1397" s="17" t="str">
        <f>IF(Table1[[#This Row],[Department]]="","",IF('Calculator - Dropdowns'!$D$5="Postgraduate Taught or Undergraduate",$B1397,IF($B1397='Calculator - Dropdowns'!$D$5,$B1397,"")))</f>
        <v>Undergraduate</v>
      </c>
      <c r="J1397" s="17" t="str">
        <f>IF(Table1[[#This Row],[Faculty]]="","",IF('Calculator - Dropdowns'!$D$4="Department",$D1397,IF($D1397='Calculator - Dropdowns'!$D$4,$D1397,"")))</f>
        <v>Mining and Minerals</v>
      </c>
      <c r="K1397" s="17" t="str">
        <f>IF('Calculator - Dropdowns'!$D$3="Faculty",$E1397,IF('Calculator - Dropdowns'!$D$3=E1397,E1397,""))</f>
        <v>Faculty of Environment, Science and Economy</v>
      </c>
    </row>
    <row r="1398" spans="1:11" x14ac:dyDescent="0.2">
      <c r="A1398" s="11" t="s">
        <v>2038</v>
      </c>
      <c r="B1398" s="11" t="s">
        <v>31936</v>
      </c>
      <c r="C1398" s="11" t="s">
        <v>2039</v>
      </c>
      <c r="D1398" s="11" t="s">
        <v>1168</v>
      </c>
      <c r="E1398" s="11" t="s">
        <v>82</v>
      </c>
      <c r="H1398" s="17" t="str">
        <f>IF(Table1[[#This Row],[Undergraduate or Postgraduate]]="","",IF('Calculator - Dropdowns'!$D$6="Programme",$C1398&amp;": "&amp;A1398,IF($C1398&amp;": "&amp;A1398='Calculator - Dropdowns'!$D$6,$C1398&amp;": "&amp;A1398,"")))</f>
        <v>MSci Natural Sciences: UFX4NSCNSC01</v>
      </c>
      <c r="I1398" s="17" t="str">
        <f>IF(Table1[[#This Row],[Department]]="","",IF('Calculator - Dropdowns'!$D$5="Postgraduate Taught or Undergraduate",$B1398,IF($B1398='Calculator - Dropdowns'!$D$5,$B1398,"")))</f>
        <v>Undergraduate</v>
      </c>
      <c r="J1398" s="17" t="str">
        <f>IF(Table1[[#This Row],[Faculty]]="","",IF('Calculator - Dropdowns'!$D$4="Department",$D1398,IF($D1398='Calculator - Dropdowns'!$D$4,$D1398,"")))</f>
        <v>Natural Sciences</v>
      </c>
      <c r="K1398" s="17" t="str">
        <f>IF('Calculator - Dropdowns'!$D$3="Faculty",$E1398,IF('Calculator - Dropdowns'!$D$3=E1398,E1398,""))</f>
        <v>Faculty of Environment, Science and Economy</v>
      </c>
    </row>
    <row r="1399" spans="1:11" x14ac:dyDescent="0.2">
      <c r="A1399" s="11" t="s">
        <v>2040</v>
      </c>
      <c r="B1399" s="11" t="s">
        <v>31936</v>
      </c>
      <c r="C1399" s="11" t="s">
        <v>2041</v>
      </c>
      <c r="D1399" s="11" t="s">
        <v>1168</v>
      </c>
      <c r="E1399" s="11" t="s">
        <v>82</v>
      </c>
      <c r="H1399" s="17" t="str">
        <f>IF(Table1[[#This Row],[Undergraduate or Postgraduate]]="","",IF('Calculator - Dropdowns'!$D$6="Programme",$C1399&amp;": "&amp;A1399,IF($C1399&amp;": "&amp;A1399='Calculator - Dropdowns'!$D$6,$C1399&amp;": "&amp;A1399,"")))</f>
        <v>MSci Natural Sciences with International Study: UFX4NSCNSC02</v>
      </c>
      <c r="I1399" s="17" t="str">
        <f>IF(Table1[[#This Row],[Department]]="","",IF('Calculator - Dropdowns'!$D$5="Postgraduate Taught or Undergraduate",$B1399,IF($B1399='Calculator - Dropdowns'!$D$5,$B1399,"")))</f>
        <v>Undergraduate</v>
      </c>
      <c r="J1399" s="17" t="str">
        <f>IF(Table1[[#This Row],[Faculty]]="","",IF('Calculator - Dropdowns'!$D$4="Department",$D1399,IF($D1399='Calculator - Dropdowns'!$D$4,$D1399,"")))</f>
        <v>Natural Sciences</v>
      </c>
      <c r="K1399" s="17" t="str">
        <f>IF('Calculator - Dropdowns'!$D$3="Faculty",$E1399,IF('Calculator - Dropdowns'!$D$3=E1399,E1399,""))</f>
        <v>Faculty of Environment, Science and Economy</v>
      </c>
    </row>
    <row r="1400" spans="1:11" x14ac:dyDescent="0.2">
      <c r="A1400" s="11" t="s">
        <v>1974</v>
      </c>
      <c r="B1400" s="11" t="s">
        <v>31936</v>
      </c>
      <c r="C1400" s="11" t="s">
        <v>1975</v>
      </c>
      <c r="D1400" s="11" t="s">
        <v>546</v>
      </c>
      <c r="E1400" s="11" t="s">
        <v>82</v>
      </c>
      <c r="H1400" s="17" t="str">
        <f>IF(Table1[[#This Row],[Undergraduate or Postgraduate]]="","",IF('Calculator - Dropdowns'!$D$6="Programme",$C1400&amp;": "&amp;A1400,IF($C1400&amp;": "&amp;A1400='Calculator - Dropdowns'!$D$6,$C1400&amp;": "&amp;A1400,"")))</f>
        <v>MPhys Physics: UFX4PHYPHY04</v>
      </c>
      <c r="I1400" s="17" t="str">
        <f>IF(Table1[[#This Row],[Department]]="","",IF('Calculator - Dropdowns'!$D$5="Postgraduate Taught or Undergraduate",$B1400,IF($B1400='Calculator - Dropdowns'!$D$5,$B1400,"")))</f>
        <v>Undergraduate</v>
      </c>
      <c r="J1400" s="17" t="str">
        <f>IF(Table1[[#This Row],[Faculty]]="","",IF('Calculator - Dropdowns'!$D$4="Department",$D1400,IF($D1400='Calculator - Dropdowns'!$D$4,$D1400,"")))</f>
        <v>Physics and Astronomy</v>
      </c>
      <c r="K1400" s="17" t="str">
        <f>IF('Calculator - Dropdowns'!$D$3="Faculty",$E1400,IF('Calculator - Dropdowns'!$D$3=E1400,E1400,""))</f>
        <v>Faculty of Environment, Science and Economy</v>
      </c>
    </row>
    <row r="1401" spans="1:11" x14ac:dyDescent="0.2">
      <c r="A1401" s="11" t="s">
        <v>1976</v>
      </c>
      <c r="B1401" s="11" t="s">
        <v>31936</v>
      </c>
      <c r="C1401" s="11" t="s">
        <v>1977</v>
      </c>
      <c r="D1401" s="11" t="s">
        <v>546</v>
      </c>
      <c r="E1401" s="11" t="s">
        <v>82</v>
      </c>
      <c r="H1401" s="17" t="str">
        <f>IF(Table1[[#This Row],[Undergraduate or Postgraduate]]="","",IF('Calculator - Dropdowns'!$D$6="Programme",$C1401&amp;": "&amp;A1401,IF($C1401&amp;": "&amp;A1401='Calculator - Dropdowns'!$D$6,$C1401&amp;": "&amp;A1401,"")))</f>
        <v>MPhys Physics with Astrophysics: UFX4PHYPHY14</v>
      </c>
      <c r="I1401" s="17" t="str">
        <f>IF(Table1[[#This Row],[Department]]="","",IF('Calculator - Dropdowns'!$D$5="Postgraduate Taught or Undergraduate",$B1401,IF($B1401='Calculator - Dropdowns'!$D$5,$B1401,"")))</f>
        <v>Undergraduate</v>
      </c>
      <c r="J1401" s="17" t="str">
        <f>IF(Table1[[#This Row],[Faculty]]="","",IF('Calculator - Dropdowns'!$D$4="Department",$D1401,IF($D1401='Calculator - Dropdowns'!$D$4,$D1401,"")))</f>
        <v>Physics and Astronomy</v>
      </c>
      <c r="K1401" s="17" t="str">
        <f>IF('Calculator - Dropdowns'!$D$3="Faculty",$E1401,IF('Calculator - Dropdowns'!$D$3=E1401,E1401,""))</f>
        <v>Faculty of Environment, Science and Economy</v>
      </c>
    </row>
    <row r="1402" spans="1:11" x14ac:dyDescent="0.2">
      <c r="A1402" s="11" t="s">
        <v>33466</v>
      </c>
      <c r="B1402" s="11" t="s">
        <v>31936</v>
      </c>
      <c r="C1402" s="11" t="s">
        <v>1975</v>
      </c>
      <c r="D1402" s="11" t="s">
        <v>546</v>
      </c>
      <c r="E1402" s="11" t="s">
        <v>82</v>
      </c>
      <c r="H1402" s="17" t="str">
        <f>IF(Table1[[#This Row],[Undergraduate or Postgraduate]]="","",IF('Calculator - Dropdowns'!$D$6="Programme",$C1402&amp;": "&amp;A1402,IF($C1402&amp;": "&amp;A1402='Calculator - Dropdowns'!$D$6,$C1402&amp;": "&amp;A1402,"")))</f>
        <v>MPhys Physics: UFX4PHYPHY19</v>
      </c>
      <c r="I1402" s="17" t="str">
        <f>IF(Table1[[#This Row],[Department]]="","",IF('Calculator - Dropdowns'!$D$5="Postgraduate Taught or Undergraduate",$B1402,IF($B1402='Calculator - Dropdowns'!$D$5,$B1402,"")))</f>
        <v>Undergraduate</v>
      </c>
      <c r="J1402" s="17" t="str">
        <f>IF(Table1[[#This Row],[Faculty]]="","",IF('Calculator - Dropdowns'!$D$4="Department",$D1402,IF($D1402='Calculator - Dropdowns'!$D$4,$D1402,"")))</f>
        <v>Physics and Astronomy</v>
      </c>
      <c r="K1402" s="17" t="str">
        <f>IF('Calculator - Dropdowns'!$D$3="Faculty",$E1402,IF('Calculator - Dropdowns'!$D$3=E1402,E1402,""))</f>
        <v>Faculty of Environment, Science and Economy</v>
      </c>
    </row>
    <row r="1403" spans="1:11" x14ac:dyDescent="0.2">
      <c r="A1403" s="11" t="s">
        <v>33467</v>
      </c>
      <c r="B1403" s="11" t="s">
        <v>31936</v>
      </c>
      <c r="C1403" s="11" t="s">
        <v>1977</v>
      </c>
      <c r="D1403" s="11" t="s">
        <v>546</v>
      </c>
      <c r="E1403" s="11" t="s">
        <v>82</v>
      </c>
      <c r="H1403" s="17" t="str">
        <f>IF(Table1[[#This Row],[Undergraduate or Postgraduate]]="","",IF('Calculator - Dropdowns'!$D$6="Programme",$C1403&amp;": "&amp;A1403,IF($C1403&amp;": "&amp;A1403='Calculator - Dropdowns'!$D$6,$C1403&amp;": "&amp;A1403,"")))</f>
        <v>MPhys Physics with Astrophysics: UFX4PHYPHY20</v>
      </c>
      <c r="I1403" s="17" t="str">
        <f>IF(Table1[[#This Row],[Department]]="","",IF('Calculator - Dropdowns'!$D$5="Postgraduate Taught or Undergraduate",$B1403,IF($B1403='Calculator - Dropdowns'!$D$5,$B1403,"")))</f>
        <v>Undergraduate</v>
      </c>
      <c r="J1403" s="17" t="str">
        <f>IF(Table1[[#This Row],[Faculty]]="","",IF('Calculator - Dropdowns'!$D$4="Department",$D1403,IF($D1403='Calculator - Dropdowns'!$D$4,$D1403,"")))</f>
        <v>Physics and Astronomy</v>
      </c>
      <c r="K1403" s="17" t="str">
        <f>IF('Calculator - Dropdowns'!$D$3="Faculty",$E1403,IF('Calculator - Dropdowns'!$D$3=E1403,E1403,""))</f>
        <v>Faculty of Environment, Science and Economy</v>
      </c>
    </row>
    <row r="1404" spans="1:11" x14ac:dyDescent="0.2">
      <c r="A1404" s="11" t="s">
        <v>33468</v>
      </c>
      <c r="B1404" s="11" t="s">
        <v>31936</v>
      </c>
      <c r="C1404" s="11" t="s">
        <v>33469</v>
      </c>
      <c r="D1404" s="11" t="s">
        <v>546</v>
      </c>
      <c r="E1404" s="11" t="s">
        <v>82</v>
      </c>
      <c r="H1404" s="17" t="str">
        <f>IF(Table1[[#This Row],[Undergraduate or Postgraduate]]="","",IF('Calculator - Dropdowns'!$D$6="Programme",$C1404&amp;": "&amp;A1404,IF($C1404&amp;": "&amp;A1404='Calculator - Dropdowns'!$D$6,$C1404&amp;": "&amp;A1404,"")))</f>
        <v>MPhys Theoretical Physics: UFX4PHYPHY21</v>
      </c>
      <c r="I1404" s="17" t="str">
        <f>IF(Table1[[#This Row],[Department]]="","",IF('Calculator - Dropdowns'!$D$5="Postgraduate Taught or Undergraduate",$B1404,IF($B1404='Calculator - Dropdowns'!$D$5,$B1404,"")))</f>
        <v>Undergraduate</v>
      </c>
      <c r="J1404" s="17" t="str">
        <f>IF(Table1[[#This Row],[Faculty]]="","",IF('Calculator - Dropdowns'!$D$4="Department",$D1404,IF($D1404='Calculator - Dropdowns'!$D$4,$D1404,"")))</f>
        <v>Physics and Astronomy</v>
      </c>
      <c r="K1404" s="17" t="str">
        <f>IF('Calculator - Dropdowns'!$D$3="Faculty",$E1404,IF('Calculator - Dropdowns'!$D$3=E1404,E1404,""))</f>
        <v>Faculty of Environment, Science and Economy</v>
      </c>
    </row>
    <row r="1405" spans="1:11" x14ac:dyDescent="0.2">
      <c r="A1405" s="11" t="s">
        <v>33470</v>
      </c>
      <c r="B1405" s="11" t="s">
        <v>31936</v>
      </c>
      <c r="C1405" s="11" t="s">
        <v>33471</v>
      </c>
      <c r="D1405" s="11" t="s">
        <v>546</v>
      </c>
      <c r="E1405" s="11" t="s">
        <v>82</v>
      </c>
      <c r="H1405" s="17" t="str">
        <f>IF(Table1[[#This Row],[Undergraduate or Postgraduate]]="","",IF('Calculator - Dropdowns'!$D$6="Programme",$C1405&amp;": "&amp;A1405,IF($C1405&amp;": "&amp;A1405='Calculator - Dropdowns'!$D$6,$C1405&amp;": "&amp;A1405,"")))</f>
        <v>MPhys Physics with Biophysics: UFX4PHYPHY22</v>
      </c>
      <c r="I1405" s="17" t="str">
        <f>IF(Table1[[#This Row],[Department]]="","",IF('Calculator - Dropdowns'!$D$5="Postgraduate Taught or Undergraduate",$B1405,IF($B1405='Calculator - Dropdowns'!$D$5,$B1405,"")))</f>
        <v>Undergraduate</v>
      </c>
      <c r="J1405" s="17" t="str">
        <f>IF(Table1[[#This Row],[Faculty]]="","",IF('Calculator - Dropdowns'!$D$4="Department",$D1405,IF($D1405='Calculator - Dropdowns'!$D$4,$D1405,"")))</f>
        <v>Physics and Astronomy</v>
      </c>
      <c r="K1405" s="17" t="str">
        <f>IF('Calculator - Dropdowns'!$D$3="Faculty",$E1405,IF('Calculator - Dropdowns'!$D$3=E1405,E1405,""))</f>
        <v>Faculty of Environment, Science and Economy</v>
      </c>
    </row>
    <row r="1406" spans="1:11" x14ac:dyDescent="0.2">
      <c r="A1406" s="11" t="s">
        <v>33472</v>
      </c>
      <c r="B1406" s="11" t="s">
        <v>31936</v>
      </c>
      <c r="C1406" s="11" t="s">
        <v>33473</v>
      </c>
      <c r="D1406" s="11" t="s">
        <v>546</v>
      </c>
      <c r="E1406" s="11" t="s">
        <v>82</v>
      </c>
      <c r="H1406" s="17" t="str">
        <f>IF(Table1[[#This Row],[Undergraduate or Postgraduate]]="","",IF('Calculator - Dropdowns'!$D$6="Programme",$C1406&amp;": "&amp;A1406,IF($C1406&amp;": "&amp;A1406='Calculator - Dropdowns'!$D$6,$C1406&amp;": "&amp;A1406,"")))</f>
        <v>MPhys Physics with Quantum Technology: UFX4PHYPHY23</v>
      </c>
      <c r="I1406" s="17" t="str">
        <f>IF(Table1[[#This Row],[Department]]="","",IF('Calculator - Dropdowns'!$D$5="Postgraduate Taught or Undergraduate",$B1406,IF($B1406='Calculator - Dropdowns'!$D$5,$B1406,"")))</f>
        <v>Undergraduate</v>
      </c>
      <c r="J1406" s="17" t="str">
        <f>IF(Table1[[#This Row],[Faculty]]="","",IF('Calculator - Dropdowns'!$D$4="Department",$D1406,IF($D1406='Calculator - Dropdowns'!$D$4,$D1406,"")))</f>
        <v>Physics and Astronomy</v>
      </c>
      <c r="K1406" s="17" t="str">
        <f>IF('Calculator - Dropdowns'!$D$3="Faculty",$E1406,IF('Calculator - Dropdowns'!$D$3=E1406,E1406,""))</f>
        <v>Faculty of Environment, Science and Economy</v>
      </c>
    </row>
    <row r="1407" spans="1:11" x14ac:dyDescent="0.2">
      <c r="A1407" s="11" t="s">
        <v>1925</v>
      </c>
      <c r="B1407" s="11" t="s">
        <v>31936</v>
      </c>
      <c r="C1407" s="11" t="s">
        <v>1926</v>
      </c>
      <c r="D1407" s="11" t="s">
        <v>261</v>
      </c>
      <c r="E1407" s="11" t="s">
        <v>76</v>
      </c>
      <c r="H1407" s="17" t="str">
        <f>IF(Table1[[#This Row],[Undergraduate or Postgraduate]]="","",IF('Calculator - Dropdowns'!$D$6="Programme",$C1407&amp;": "&amp;A1407,IF($C1407&amp;": "&amp;A1407='Calculator - Dropdowns'!$D$6,$C1407&amp;": "&amp;A1407,"")))</f>
        <v>MArabic in Arabic and Islamic Studies: UFX4IAIIAI01</v>
      </c>
      <c r="I1407" s="17" t="str">
        <f>IF(Table1[[#This Row],[Department]]="","",IF('Calculator - Dropdowns'!$D$5="Postgraduate Taught or Undergraduate",$B1407,IF($B1407='Calculator - Dropdowns'!$D$5,$B1407,"")))</f>
        <v>Undergraduate</v>
      </c>
      <c r="J1407" s="17" t="str">
        <f>IF(Table1[[#This Row],[Faculty]]="","",IF('Calculator - Dropdowns'!$D$4="Department",$D1407,IF($D1407='Calculator - Dropdowns'!$D$4,$D1407,"")))</f>
        <v>Institute of Arab and Islamic Studies</v>
      </c>
      <c r="K1407" s="17" t="str">
        <f>IF('Calculator - Dropdowns'!$D$3="Faculty",$E1407,IF('Calculator - Dropdowns'!$D$3=E1407,E1407,""))</f>
        <v>Faculty of Humanities, Arts and Social Sciences</v>
      </c>
    </row>
    <row r="1408" spans="1:11" x14ac:dyDescent="0.2">
      <c r="A1408" s="12" t="s">
        <v>1982</v>
      </c>
      <c r="B1408" s="11" t="s">
        <v>31936</v>
      </c>
      <c r="C1408" s="11" t="s">
        <v>1983</v>
      </c>
      <c r="D1408" s="11" t="s">
        <v>126</v>
      </c>
      <c r="E1408" s="11" t="s">
        <v>71</v>
      </c>
      <c r="H1408" s="17" t="str">
        <f>IF(Table1[[#This Row],[Undergraduate or Postgraduate]]="","",IF('Calculator - Dropdowns'!$D$6="Programme",$C1408&amp;": "&amp;A1408,IF($C1408&amp;": "&amp;A1408='Calculator - Dropdowns'!$D$6,$C1408&amp;": "&amp;A1408,"")))</f>
        <v>MSci Biological Sciences: UFX4BIOBIO01</v>
      </c>
      <c r="I1408" s="17" t="str">
        <f>IF(Table1[[#This Row],[Department]]="","",IF('Calculator - Dropdowns'!$D$5="Postgraduate Taught or Undergraduate",$B1408,IF($B1408='Calculator - Dropdowns'!$D$5,$B1408,"")))</f>
        <v>Undergraduate</v>
      </c>
      <c r="J1408" s="17" t="str">
        <f>IF(Table1[[#This Row],[Faculty]]="","",IF('Calculator - Dropdowns'!$D$4="Department",$D1408,IF($D1408='Calculator - Dropdowns'!$D$4,$D1408,"")))</f>
        <v>Biosciences</v>
      </c>
      <c r="K1408" s="17" t="str">
        <f>IF('Calculator - Dropdowns'!$D$3="Faculty",$E1408,IF('Calculator - Dropdowns'!$D$3=E1408,E1408,""))</f>
        <v>Faculty of Health and Life Sciences</v>
      </c>
    </row>
    <row r="1409" spans="1:11" x14ac:dyDescent="0.2">
      <c r="A1409" s="12" t="s">
        <v>1984</v>
      </c>
      <c r="B1409" s="11" t="s">
        <v>31936</v>
      </c>
      <c r="C1409" s="11" t="s">
        <v>1985</v>
      </c>
      <c r="D1409" s="11" t="s">
        <v>126</v>
      </c>
      <c r="E1409" s="11" t="s">
        <v>71</v>
      </c>
      <c r="H1409" s="17" t="str">
        <f>IF(Table1[[#This Row],[Undergraduate or Postgraduate]]="","",IF('Calculator - Dropdowns'!$D$6="Programme",$C1409&amp;": "&amp;A1409,IF($C1409&amp;": "&amp;A1409='Calculator - Dropdowns'!$D$6,$C1409&amp;": "&amp;A1409,"")))</f>
        <v>MSci Biochemistry: UFX4BIOBIO02</v>
      </c>
      <c r="I1409" s="17" t="str">
        <f>IF(Table1[[#This Row],[Department]]="","",IF('Calculator - Dropdowns'!$D$5="Postgraduate Taught or Undergraduate",$B1409,IF($B1409='Calculator - Dropdowns'!$D$5,$B1409,"")))</f>
        <v>Undergraduate</v>
      </c>
      <c r="J1409" s="17" t="str">
        <f>IF(Table1[[#This Row],[Faculty]]="","",IF('Calculator - Dropdowns'!$D$4="Department",$D1409,IF($D1409='Calculator - Dropdowns'!$D$4,$D1409,"")))</f>
        <v>Biosciences</v>
      </c>
      <c r="K1409" s="17" t="str">
        <f>IF('Calculator - Dropdowns'!$D$3="Faculty",$E1409,IF('Calculator - Dropdowns'!$D$3=E1409,E1409,""))</f>
        <v>Faculty of Health and Life Sciences</v>
      </c>
    </row>
    <row r="1410" spans="1:11" x14ac:dyDescent="0.2">
      <c r="A1410" s="12" t="s">
        <v>1986</v>
      </c>
      <c r="B1410" s="11" t="s">
        <v>31936</v>
      </c>
      <c r="C1410" s="11" t="s">
        <v>1987</v>
      </c>
      <c r="D1410" s="11" t="s">
        <v>126</v>
      </c>
      <c r="E1410" s="11" t="s">
        <v>71</v>
      </c>
      <c r="H1410" s="17" t="str">
        <f>IF(Table1[[#This Row],[Undergraduate or Postgraduate]]="","",IF('Calculator - Dropdowns'!$D$6="Programme",$C1410&amp;": "&amp;A1410,IF($C1410&amp;": "&amp;A1410='Calculator - Dropdowns'!$D$6,$C1410&amp;": "&amp;A1410,"")))</f>
        <v>MSci Biological and Medicinal Chemistry: UFX4BIOBIO03</v>
      </c>
      <c r="I1410" s="17" t="str">
        <f>IF(Table1[[#This Row],[Department]]="","",IF('Calculator - Dropdowns'!$D$5="Postgraduate Taught or Undergraduate",$B1410,IF($B1410='Calculator - Dropdowns'!$D$5,$B1410,"")))</f>
        <v>Undergraduate</v>
      </c>
      <c r="J1410" s="17" t="str">
        <f>IF(Table1[[#This Row],[Faculty]]="","",IF('Calculator - Dropdowns'!$D$4="Department",$D1410,IF($D1410='Calculator - Dropdowns'!$D$4,$D1410,"")))</f>
        <v>Biosciences</v>
      </c>
      <c r="K1410" s="17" t="str">
        <f>IF('Calculator - Dropdowns'!$D$3="Faculty",$E1410,IF('Calculator - Dropdowns'!$D$3=E1410,E1410,""))</f>
        <v>Faculty of Health and Life Sciences</v>
      </c>
    </row>
    <row r="1411" spans="1:11" x14ac:dyDescent="0.2">
      <c r="A1411" s="12" t="s">
        <v>33474</v>
      </c>
      <c r="B1411" s="11" t="s">
        <v>31936</v>
      </c>
      <c r="C1411" s="11" t="s">
        <v>33475</v>
      </c>
      <c r="D1411" s="11" t="s">
        <v>126</v>
      </c>
      <c r="E1411" s="11" t="s">
        <v>71</v>
      </c>
      <c r="H1411" s="17" t="str">
        <f>IF(Table1[[#This Row],[Undergraduate or Postgraduate]]="","",IF('Calculator - Dropdowns'!$D$6="Programme",$C1411&amp;": "&amp;A1411,IF($C1411&amp;": "&amp;A1411='Calculator - Dropdowns'!$D$6,$C1411&amp;": "&amp;A1411,"")))</f>
        <v>MSci Molecular Biology and Biotechnology: UFX4BIOBIO04</v>
      </c>
      <c r="I1411" s="17" t="str">
        <f>IF(Table1[[#This Row],[Department]]="","",IF('Calculator - Dropdowns'!$D$5="Postgraduate Taught or Undergraduate",$B1411,IF($B1411='Calculator - Dropdowns'!$D$5,$B1411,"")))</f>
        <v>Undergraduate</v>
      </c>
      <c r="J1411" s="17" t="str">
        <f>IF(Table1[[#This Row],[Faculty]]="","",IF('Calculator - Dropdowns'!$D$4="Department",$D1411,IF($D1411='Calculator - Dropdowns'!$D$4,$D1411,"")))</f>
        <v>Biosciences</v>
      </c>
      <c r="K1411" s="17" t="str">
        <f>IF('Calculator - Dropdowns'!$D$3="Faculty",$E1411,IF('Calculator - Dropdowns'!$D$3=E1411,E1411,""))</f>
        <v>Faculty of Health and Life Sciences</v>
      </c>
    </row>
    <row r="1412" spans="1:11" x14ac:dyDescent="0.2">
      <c r="A1412" s="12" t="s">
        <v>2014</v>
      </c>
      <c r="B1412" s="11" t="s">
        <v>31936</v>
      </c>
      <c r="C1412" s="11" t="s">
        <v>2015</v>
      </c>
      <c r="D1412" s="11" t="s">
        <v>142</v>
      </c>
      <c r="E1412" s="11" t="s">
        <v>71</v>
      </c>
      <c r="H1412" s="17" t="str">
        <f>IF(Table1[[#This Row],[Undergraduate or Postgraduate]]="","",IF('Calculator - Dropdowns'!$D$6="Programme",$C1412&amp;": "&amp;A1412,IF($C1412&amp;": "&amp;A1412='Calculator - Dropdowns'!$D$6,$C1412&amp;": "&amp;A1412,"")))</f>
        <v>MSci Medical Sciences (Human Genomics): UFX4EMSBIO01</v>
      </c>
      <c r="I1412" s="17" t="str">
        <f>IF(Table1[[#This Row],[Department]]="","",IF('Calculator - Dropdowns'!$D$5="Postgraduate Taught or Undergraduate",$B1412,IF($B1412='Calculator - Dropdowns'!$D$5,$B1412,"")))</f>
        <v>Undergraduate</v>
      </c>
      <c r="J1412" s="17" t="str">
        <f>IF(Table1[[#This Row],[Faculty]]="","",IF('Calculator - Dropdowns'!$D$4="Department",$D1412,IF($D1412='Calculator - Dropdowns'!$D$4,$D1412,"")))</f>
        <v>Medical Science</v>
      </c>
      <c r="K1412" s="17" t="str">
        <f>IF('Calculator - Dropdowns'!$D$3="Faculty",$E1412,IF('Calculator - Dropdowns'!$D$3=E1412,E1412,""))</f>
        <v>Faculty of Health and Life Sciences</v>
      </c>
    </row>
    <row r="1413" spans="1:11" x14ac:dyDescent="0.2">
      <c r="A1413" s="12" t="s">
        <v>1978</v>
      </c>
      <c r="B1413" s="11" t="s">
        <v>31936</v>
      </c>
      <c r="C1413" s="11" t="s">
        <v>1979</v>
      </c>
      <c r="D1413" s="11" t="s">
        <v>1118</v>
      </c>
      <c r="E1413" s="11" t="s">
        <v>71</v>
      </c>
      <c r="H1413" s="17" t="str">
        <f>IF(Table1[[#This Row],[Undergraduate or Postgraduate]]="","",IF('Calculator - Dropdowns'!$D$6="Programme",$C1413&amp;": "&amp;A1413,IF($C1413&amp;": "&amp;A1413='Calculator - Dropdowns'!$D$6,$C1413&amp;": "&amp;A1413,"")))</f>
        <v>MSci Nursing: UFX4EMSEMS02</v>
      </c>
      <c r="I1413" s="17" t="str">
        <f>IF(Table1[[#This Row],[Department]]="","",IF('Calculator - Dropdowns'!$D$5="Postgraduate Taught or Undergraduate",$B1413,IF($B1413='Calculator - Dropdowns'!$D$5,$B1413,"")))</f>
        <v>Undergraduate</v>
      </c>
      <c r="J1413" s="17" t="str">
        <f>IF(Table1[[#This Row],[Faculty]]="","",IF('Calculator - Dropdowns'!$D$4="Department",$D1413,IF($D1413='Calculator - Dropdowns'!$D$4,$D1413,"")))</f>
        <v>Academy of Nursing</v>
      </c>
      <c r="K1413" s="17" t="str">
        <f>IF('Calculator - Dropdowns'!$D$3="Faculty",$E1413,IF('Calculator - Dropdowns'!$D$3=E1413,E1413,""))</f>
        <v>Faculty of Health and Life Sciences</v>
      </c>
    </row>
    <row r="1414" spans="1:11" x14ac:dyDescent="0.2">
      <c r="A1414" s="12" t="s">
        <v>1980</v>
      </c>
      <c r="B1414" s="11" t="s">
        <v>31936</v>
      </c>
      <c r="C1414" s="11" t="s">
        <v>1981</v>
      </c>
      <c r="D1414" s="11" t="s">
        <v>1118</v>
      </c>
      <c r="E1414" s="11" t="s">
        <v>71</v>
      </c>
      <c r="H1414" s="17" t="str">
        <f>IF(Table1[[#This Row],[Undergraduate or Postgraduate]]="","",IF('Calculator - Dropdowns'!$D$6="Programme",$C1414&amp;": "&amp;A1414,IF($C1414&amp;": "&amp;A1414='Calculator - Dropdowns'!$D$6,$C1414&amp;": "&amp;A1414,"")))</f>
        <v>MSci Nursing (Adult and Mental Health): UFX4EMSEMS03</v>
      </c>
      <c r="I1414" s="17" t="str">
        <f>IF(Table1[[#This Row],[Department]]="","",IF('Calculator - Dropdowns'!$D$5="Postgraduate Taught or Undergraduate",$B1414,IF($B1414='Calculator - Dropdowns'!$D$5,$B1414,"")))</f>
        <v>Undergraduate</v>
      </c>
      <c r="J1414" s="17" t="str">
        <f>IF(Table1[[#This Row],[Faculty]]="","",IF('Calculator - Dropdowns'!$D$4="Department",$D1414,IF($D1414='Calculator - Dropdowns'!$D$4,$D1414,"")))</f>
        <v>Academy of Nursing</v>
      </c>
      <c r="K1414" s="17" t="str">
        <f>IF('Calculator - Dropdowns'!$D$3="Faculty",$E1414,IF('Calculator - Dropdowns'!$D$3=E1414,E1414,""))</f>
        <v>Faculty of Health and Life Sciences</v>
      </c>
    </row>
    <row r="1415" spans="1:11" x14ac:dyDescent="0.2">
      <c r="A1415" s="12" t="s">
        <v>2048</v>
      </c>
      <c r="B1415" s="11" t="s">
        <v>31936</v>
      </c>
      <c r="C1415" s="11" t="s">
        <v>2049</v>
      </c>
      <c r="D1415" s="11" t="s">
        <v>1118</v>
      </c>
      <c r="E1415" s="11" t="s">
        <v>71</v>
      </c>
      <c r="H1415" s="17" t="str">
        <f>IF(Table1[[#This Row],[Undergraduate or Postgraduate]]="","",IF('Calculator - Dropdowns'!$D$6="Programme",$C1415&amp;": "&amp;A1415,IF($C1415&amp;": "&amp;A1415='Calculator - Dropdowns'!$D$6,$C1415&amp;": "&amp;A1415,"")))</f>
        <v>MSci Nursing (Adult): UFX4EMSEMS04</v>
      </c>
      <c r="I1415" s="17" t="str">
        <f>IF(Table1[[#This Row],[Department]]="","",IF('Calculator - Dropdowns'!$D$5="Postgraduate Taught or Undergraduate",$B1415,IF($B1415='Calculator - Dropdowns'!$D$5,$B1415,"")))</f>
        <v>Undergraduate</v>
      </c>
      <c r="J1415" s="17" t="str">
        <f>IF(Table1[[#This Row],[Faculty]]="","",IF('Calculator - Dropdowns'!$D$4="Department",$D1415,IF($D1415='Calculator - Dropdowns'!$D$4,$D1415,"")))</f>
        <v>Academy of Nursing</v>
      </c>
      <c r="K1415" s="17" t="str">
        <f>IF('Calculator - Dropdowns'!$D$3="Faculty",$E1415,IF('Calculator - Dropdowns'!$D$3=E1415,E1415,""))</f>
        <v>Faculty of Health and Life Sciences</v>
      </c>
    </row>
    <row r="1416" spans="1:11" x14ac:dyDescent="0.2">
      <c r="A1416" s="12" t="s">
        <v>2042</v>
      </c>
      <c r="B1416" s="11" t="s">
        <v>31936</v>
      </c>
      <c r="C1416" s="11" t="s">
        <v>2043</v>
      </c>
      <c r="D1416" s="11" t="s">
        <v>149</v>
      </c>
      <c r="E1416" s="11" t="s">
        <v>71</v>
      </c>
      <c r="H1416" s="17" t="str">
        <f>IF(Table1[[#This Row],[Undergraduate or Postgraduate]]="","",IF('Calculator - Dropdowns'!$D$6="Programme",$C1416&amp;": "&amp;A1416,IF($C1416&amp;": "&amp;A1416='Calculator - Dropdowns'!$D$6,$C1416&amp;": "&amp;A1416,"")))</f>
        <v>MSci Applied Psychology (Clinical): UFX4PSYPSY01</v>
      </c>
      <c r="I1416" s="17" t="str">
        <f>IF(Table1[[#This Row],[Department]]="","",IF('Calculator - Dropdowns'!$D$5="Postgraduate Taught or Undergraduate",$B1416,IF($B1416='Calculator - Dropdowns'!$D$5,$B1416,"")))</f>
        <v>Undergraduate</v>
      </c>
      <c r="J1416" s="17" t="str">
        <f>IF(Table1[[#This Row],[Faculty]]="","",IF('Calculator - Dropdowns'!$D$4="Department",$D1416,IF($D1416='Calculator - Dropdowns'!$D$4,$D1416,"")))</f>
        <v>Psychology</v>
      </c>
      <c r="K1416" s="17" t="str">
        <f>IF('Calculator - Dropdowns'!$D$3="Faculty",$E1416,IF('Calculator - Dropdowns'!$D$3=E1416,E1416,""))</f>
        <v>Faculty of Health and Life Sciences</v>
      </c>
    </row>
    <row r="1417" spans="1:11" x14ac:dyDescent="0.2">
      <c r="A1417" s="12" t="s">
        <v>2046</v>
      </c>
      <c r="B1417" s="11" t="s">
        <v>31936</v>
      </c>
      <c r="C1417" s="11" t="s">
        <v>2047</v>
      </c>
      <c r="D1417" s="11" t="s">
        <v>1113</v>
      </c>
      <c r="E1417" s="11" t="s">
        <v>71</v>
      </c>
      <c r="H1417" s="17" t="str">
        <f>IF(Table1[[#This Row],[Undergraduate or Postgraduate]]="","",IF('Calculator - Dropdowns'!$D$6="Programme",$C1417&amp;": "&amp;A1417,IF($C1417&amp;": "&amp;A1417='Calculator - Dropdowns'!$D$6,$C1417&amp;": "&amp;A1417,"")))</f>
        <v>MSci Medical Imaging (Diagnostic Radiography): UFX4EMSEMS05</v>
      </c>
      <c r="I1417" s="17" t="str">
        <f>IF(Table1[[#This Row],[Department]]="","",IF('Calculator - Dropdowns'!$D$5="Postgraduate Taught or Undergraduate",$B1417,IF($B1417='Calculator - Dropdowns'!$D$5,$B1417,"")))</f>
        <v>Undergraduate</v>
      </c>
      <c r="J1417" s="17" t="str">
        <f>IF(Table1[[#This Row],[Faculty]]="","",IF('Calculator - Dropdowns'!$D$4="Department",$D1417,IF($D1417='Calculator - Dropdowns'!$D$4,$D1417,"")))</f>
        <v>Medical Imaging (Radiography)</v>
      </c>
      <c r="K1417" s="17" t="str">
        <f>IF('Calculator - Dropdowns'!$D$3="Faculty",$E1417,IF('Calculator - Dropdowns'!$D$3=E1417,E1417,""))</f>
        <v>Faculty of Health and Life Sciences</v>
      </c>
    </row>
    <row r="1418" spans="1:11" x14ac:dyDescent="0.2">
      <c r="A1418" s="12" t="s">
        <v>2044</v>
      </c>
      <c r="B1418" s="11" t="s">
        <v>31936</v>
      </c>
      <c r="C1418" s="11" t="s">
        <v>2045</v>
      </c>
      <c r="D1418" s="11" t="s">
        <v>152</v>
      </c>
      <c r="E1418" s="11" t="s">
        <v>71</v>
      </c>
      <c r="H1418" s="17" t="str">
        <f>IF(Table1[[#This Row],[Undergraduate or Postgraduate]]="","",IF('Calculator - Dropdowns'!$D$6="Programme",$C1418&amp;": "&amp;A1418,IF($C1418&amp;": "&amp;A1418='Calculator - Dropdowns'!$D$6,$C1418&amp;": "&amp;A1418,"")))</f>
        <v>MSci Exercise and Sport Sciences: UFX4SHSSHS01</v>
      </c>
      <c r="I1418" s="17" t="str">
        <f>IF(Table1[[#This Row],[Department]]="","",IF('Calculator - Dropdowns'!$D$5="Postgraduate Taught or Undergraduate",$B1418,IF($B1418='Calculator - Dropdowns'!$D$5,$B1418,"")))</f>
        <v>Undergraduate</v>
      </c>
      <c r="J1418" s="17" t="str">
        <f>IF(Table1[[#This Row],[Faculty]]="","",IF('Calculator - Dropdowns'!$D$4="Department",$D1418,IF($D1418='Calculator - Dropdowns'!$D$4,$D1418,"")))</f>
        <v>Sport and Health Sciences</v>
      </c>
      <c r="K1418" s="17" t="str">
        <f>IF('Calculator - Dropdowns'!$D$3="Faculty",$E1418,IF('Calculator - Dropdowns'!$D$3=E1418,E1418,""))</f>
        <v>Faculty of Health and Life Sciences</v>
      </c>
    </row>
    <row r="1419" spans="1:11" x14ac:dyDescent="0.2">
      <c r="A1419" s="12" t="s">
        <v>1927</v>
      </c>
      <c r="B1419" s="11" t="s">
        <v>31936</v>
      </c>
      <c r="C1419" s="11" t="s">
        <v>1926</v>
      </c>
      <c r="D1419" s="11" t="s">
        <v>261</v>
      </c>
      <c r="E1419" s="11" t="s">
        <v>76</v>
      </c>
      <c r="H1419" s="17" t="str">
        <f>IF(Table1[[#This Row],[Undergraduate or Postgraduate]]="","",IF('Calculator - Dropdowns'!$D$6="Programme",$C1419&amp;": "&amp;A1419,IF($C1419&amp;": "&amp;A1419='Calculator - Dropdowns'!$D$6,$C1419&amp;": "&amp;A1419,"")))</f>
        <v>MArabic in Arabic and Islamic Studies: UFX4IAIIAI02</v>
      </c>
      <c r="I1419" s="17" t="str">
        <f>IF(Table1[[#This Row],[Department]]="","",IF('Calculator - Dropdowns'!$D$5="Postgraduate Taught or Undergraduate",$B1419,IF($B1419='Calculator - Dropdowns'!$D$5,$B1419,"")))</f>
        <v>Undergraduate</v>
      </c>
      <c r="J1419" s="17" t="str">
        <f>IF(Table1[[#This Row],[Faculty]]="","",IF('Calculator - Dropdowns'!$D$4="Department",$D1419,IF($D1419='Calculator - Dropdowns'!$D$4,$D1419,"")))</f>
        <v>Institute of Arab and Islamic Studies</v>
      </c>
      <c r="K1419" s="17" t="str">
        <f>IF('Calculator - Dropdowns'!$D$3="Faculty",$E1419,IF('Calculator - Dropdowns'!$D$3=E1419,E1419,""))</f>
        <v>Faculty of Humanities, Arts and Social Sciences</v>
      </c>
    </row>
    <row r="1420" spans="1:11" ht="25.5" x14ac:dyDescent="0.2">
      <c r="A1420" s="12" t="s">
        <v>1923</v>
      </c>
      <c r="B1420" s="11" t="s">
        <v>31936</v>
      </c>
      <c r="C1420" s="11" t="s">
        <v>1924</v>
      </c>
      <c r="D1420" s="11" t="s">
        <v>75</v>
      </c>
      <c r="E1420" s="11" t="s">
        <v>76</v>
      </c>
      <c r="H1420" s="17" t="str">
        <f>IF(Table1[[#This Row],[Undergraduate or Postgraduate]]="","",IF('Calculator - Dropdowns'!$D$6="Programme",$C1420&amp;": "&amp;A1420,IF($C1420&amp;": "&amp;A1420='Calculator - Dropdowns'!$D$6,$C1420&amp;": "&amp;A1420,"")))</f>
        <v>Dual LLB / Juris Doctor (JD) with the Chinese University of Hong Kong: UFL4LAWLAW10</v>
      </c>
      <c r="I1420" s="17" t="str">
        <f>IF(Table1[[#This Row],[Department]]="","",IF('Calculator - Dropdowns'!$D$5="Postgraduate Taught or Undergraduate",$B1420,IF($B1420='Calculator - Dropdowns'!$D$5,$B1420,"")))</f>
        <v>Undergraduate</v>
      </c>
      <c r="J1420" s="17" t="str">
        <f>IF(Table1[[#This Row],[Faculty]]="","",IF('Calculator - Dropdowns'!$D$4="Department",$D1420,IF($D1420='Calculator - Dropdowns'!$D$4,$D1420,"")))</f>
        <v>The Law School</v>
      </c>
      <c r="K1420" s="17" t="str">
        <f>IF('Calculator - Dropdowns'!$D$3="Faculty",$E1420,IF('Calculator - Dropdowns'!$D$3=E1420,E1420,""))</f>
        <v>Faculty of Humanities, Arts and Social Sciences</v>
      </c>
    </row>
    <row r="1421" spans="1:11" ht="25.5" x14ac:dyDescent="0.2">
      <c r="A1421" s="12" t="s">
        <v>2050</v>
      </c>
      <c r="B1421" s="11" t="s">
        <v>31936</v>
      </c>
      <c r="C1421" s="11" t="s">
        <v>2051</v>
      </c>
      <c r="D1421" s="11" t="s">
        <v>409</v>
      </c>
      <c r="E1421" s="11" t="s">
        <v>82</v>
      </c>
      <c r="H1421" s="17" t="str">
        <f>IF(Table1[[#This Row],[Undergraduate or Postgraduate]]="","",IF('Calculator - Dropdowns'!$D$6="Programme",$C1421&amp;": "&amp;A1421,IF($C1421&amp;": "&amp;A1421='Calculator - Dropdowns'!$D$6,$C1421&amp;": "&amp;A1421,"")))</f>
        <v>MEng Engineering and Entrepreneurship with a Year in Industry: UFX5ECSECS01</v>
      </c>
      <c r="I1421" s="17" t="str">
        <f>IF(Table1[[#This Row],[Department]]="","",IF('Calculator - Dropdowns'!$D$5="Postgraduate Taught or Undergraduate",$B1421,IF($B1421='Calculator - Dropdowns'!$D$5,$B1421,"")))</f>
        <v>Undergraduate</v>
      </c>
      <c r="J1421" s="17" t="str">
        <f>IF(Table1[[#This Row],[Faculty]]="","",IF('Calculator - Dropdowns'!$D$4="Department",$D1421,IF($D1421='Calculator - Dropdowns'!$D$4,$D1421,"")))</f>
        <v>Engineering</v>
      </c>
      <c r="K1421" s="17" t="str">
        <f>IF('Calculator - Dropdowns'!$D$3="Faculty",$E1421,IF('Calculator - Dropdowns'!$D$3=E1421,E1421,""))</f>
        <v>Faculty of Environment, Science and Economy</v>
      </c>
    </row>
    <row r="1422" spans="1:11" ht="25.5" x14ac:dyDescent="0.2">
      <c r="A1422" s="12" t="s">
        <v>2052</v>
      </c>
      <c r="B1422" s="11" t="s">
        <v>31936</v>
      </c>
      <c r="C1422" s="11" t="s">
        <v>2053</v>
      </c>
      <c r="D1422" s="11" t="s">
        <v>409</v>
      </c>
      <c r="E1422" s="11" t="s">
        <v>82</v>
      </c>
      <c r="H1422" s="17" t="str">
        <f>IF(Table1[[#This Row],[Undergraduate or Postgraduate]]="","",IF('Calculator - Dropdowns'!$D$6="Programme",$C1422&amp;": "&amp;A1422,IF($C1422&amp;": "&amp;A1422='Calculator - Dropdowns'!$D$6,$C1422&amp;": "&amp;A1422,"")))</f>
        <v>MEng Electronic Engineering and Computer Science with a Year in Industry: UFX5ECSECS02</v>
      </c>
      <c r="I1422" s="17" t="str">
        <f>IF(Table1[[#This Row],[Department]]="","",IF('Calculator - Dropdowns'!$D$5="Postgraduate Taught or Undergraduate",$B1422,IF($B1422='Calculator - Dropdowns'!$D$5,$B1422,"")))</f>
        <v>Undergraduate</v>
      </c>
      <c r="J1422" s="17" t="str">
        <f>IF(Table1[[#This Row],[Faculty]]="","",IF('Calculator - Dropdowns'!$D$4="Department",$D1422,IF($D1422='Calculator - Dropdowns'!$D$4,$D1422,"")))</f>
        <v>Engineering</v>
      </c>
      <c r="K1422" s="17" t="str">
        <f>IF('Calculator - Dropdowns'!$D$3="Faculty",$E1422,IF('Calculator - Dropdowns'!$D$3=E1422,E1422,""))</f>
        <v>Faculty of Environment, Science and Economy</v>
      </c>
    </row>
    <row r="1423" spans="1:11" x14ac:dyDescent="0.2">
      <c r="A1423" s="12" t="s">
        <v>2054</v>
      </c>
      <c r="B1423" s="11" t="s">
        <v>31936</v>
      </c>
      <c r="C1423" s="11" t="s">
        <v>2055</v>
      </c>
      <c r="D1423" s="11" t="s">
        <v>409</v>
      </c>
      <c r="E1423" s="11" t="s">
        <v>82</v>
      </c>
      <c r="H1423" s="17" t="str">
        <f>IF(Table1[[#This Row],[Undergraduate or Postgraduate]]="","",IF('Calculator - Dropdowns'!$D$6="Programme",$C1423&amp;": "&amp;A1423,IF($C1423&amp;": "&amp;A1423='Calculator - Dropdowns'!$D$6,$C1423&amp;": "&amp;A1423,"")))</f>
        <v>MEng Mechanical Engineering with a Year in Industry: UFX5ECSECS03</v>
      </c>
      <c r="I1423" s="17" t="str">
        <f>IF(Table1[[#This Row],[Department]]="","",IF('Calculator - Dropdowns'!$D$5="Postgraduate Taught or Undergraduate",$B1423,IF($B1423='Calculator - Dropdowns'!$D$5,$B1423,"")))</f>
        <v>Undergraduate</v>
      </c>
      <c r="J1423" s="17" t="str">
        <f>IF(Table1[[#This Row],[Faculty]]="","",IF('Calculator - Dropdowns'!$D$4="Department",$D1423,IF($D1423='Calculator - Dropdowns'!$D$4,$D1423,"")))</f>
        <v>Engineering</v>
      </c>
      <c r="K1423" s="17" t="str">
        <f>IF('Calculator - Dropdowns'!$D$3="Faculty",$E1423,IF('Calculator - Dropdowns'!$D$3=E1423,E1423,""))</f>
        <v>Faculty of Environment, Science and Economy</v>
      </c>
    </row>
    <row r="1424" spans="1:11" x14ac:dyDescent="0.2">
      <c r="A1424" s="12" t="s">
        <v>2056</v>
      </c>
      <c r="B1424" s="11" t="s">
        <v>31936</v>
      </c>
      <c r="C1424" s="11" t="s">
        <v>2057</v>
      </c>
      <c r="D1424" s="11" t="s">
        <v>409</v>
      </c>
      <c r="E1424" s="11" t="s">
        <v>82</v>
      </c>
      <c r="H1424" s="17" t="str">
        <f>IF(Table1[[#This Row],[Undergraduate or Postgraduate]]="","",IF('Calculator - Dropdowns'!$D$6="Programme",$C1424&amp;": "&amp;A1424,IF($C1424&amp;": "&amp;A1424='Calculator - Dropdowns'!$D$6,$C1424&amp;": "&amp;A1424,"")))</f>
        <v>MEng Electronic Engineering with a Year in Industry: UFX5ECSECS05</v>
      </c>
      <c r="I1424" s="17" t="str">
        <f>IF(Table1[[#This Row],[Department]]="","",IF('Calculator - Dropdowns'!$D$5="Postgraduate Taught or Undergraduate",$B1424,IF($B1424='Calculator - Dropdowns'!$D$5,$B1424,"")))</f>
        <v>Undergraduate</v>
      </c>
      <c r="J1424" s="17" t="str">
        <f>IF(Table1[[#This Row],[Faculty]]="","",IF('Calculator - Dropdowns'!$D$4="Department",$D1424,IF($D1424='Calculator - Dropdowns'!$D$4,$D1424,"")))</f>
        <v>Engineering</v>
      </c>
      <c r="K1424" s="17" t="str">
        <f>IF('Calculator - Dropdowns'!$D$3="Faculty",$E1424,IF('Calculator - Dropdowns'!$D$3=E1424,E1424,""))</f>
        <v>Faculty of Environment, Science and Economy</v>
      </c>
    </row>
    <row r="1425" spans="1:11" ht="25.5" x14ac:dyDescent="0.2">
      <c r="A1425" s="12" t="s">
        <v>2058</v>
      </c>
      <c r="B1425" s="11" t="s">
        <v>31936</v>
      </c>
      <c r="C1425" s="11" t="s">
        <v>2059</v>
      </c>
      <c r="D1425" s="11" t="s">
        <v>409</v>
      </c>
      <c r="E1425" s="11" t="s">
        <v>82</v>
      </c>
      <c r="H1425" s="17" t="str">
        <f>IF(Table1[[#This Row],[Undergraduate or Postgraduate]]="","",IF('Calculator - Dropdowns'!$D$6="Programme",$C1425&amp;": "&amp;A1425,IF($C1425&amp;": "&amp;A1425='Calculator - Dropdowns'!$D$6,$C1425&amp;": "&amp;A1425,"")))</f>
        <v>MEng Engineering and Management with a Year in Industry: UFX5ECSECS06</v>
      </c>
      <c r="I1425" s="17" t="str">
        <f>IF(Table1[[#This Row],[Department]]="","",IF('Calculator - Dropdowns'!$D$5="Postgraduate Taught or Undergraduate",$B1425,IF($B1425='Calculator - Dropdowns'!$D$5,$B1425,"")))</f>
        <v>Undergraduate</v>
      </c>
      <c r="J1425" s="17" t="str">
        <f>IF(Table1[[#This Row],[Faculty]]="","",IF('Calculator - Dropdowns'!$D$4="Department",$D1425,IF($D1425='Calculator - Dropdowns'!$D$4,$D1425,"")))</f>
        <v>Engineering</v>
      </c>
      <c r="K1425" s="17" t="str">
        <f>IF('Calculator - Dropdowns'!$D$3="Faculty",$E1425,IF('Calculator - Dropdowns'!$D$3=E1425,E1425,""))</f>
        <v>Faculty of Environment, Science and Economy</v>
      </c>
    </row>
    <row r="1426" spans="1:11" x14ac:dyDescent="0.2">
      <c r="A1426" s="12" t="s">
        <v>2060</v>
      </c>
      <c r="B1426" s="11" t="s">
        <v>31936</v>
      </c>
      <c r="C1426" s="11" t="s">
        <v>2061</v>
      </c>
      <c r="D1426" s="11" t="s">
        <v>409</v>
      </c>
      <c r="E1426" s="11" t="s">
        <v>82</v>
      </c>
      <c r="H1426" s="17" t="str">
        <f>IF(Table1[[#This Row],[Undergraduate or Postgraduate]]="","",IF('Calculator - Dropdowns'!$D$6="Programme",$C1426&amp;": "&amp;A1426,IF($C1426&amp;": "&amp;A1426='Calculator - Dropdowns'!$D$6,$C1426&amp;": "&amp;A1426,"")))</f>
        <v>MEng Civil Engineering with a Year in Industry: UFX5ECSECS07</v>
      </c>
      <c r="I1426" s="17" t="str">
        <f>IF(Table1[[#This Row],[Department]]="","",IF('Calculator - Dropdowns'!$D$5="Postgraduate Taught or Undergraduate",$B1426,IF($B1426='Calculator - Dropdowns'!$D$5,$B1426,"")))</f>
        <v>Undergraduate</v>
      </c>
      <c r="J1426" s="17" t="str">
        <f>IF(Table1[[#This Row],[Faculty]]="","",IF('Calculator - Dropdowns'!$D$4="Department",$D1426,IF($D1426='Calculator - Dropdowns'!$D$4,$D1426,"")))</f>
        <v>Engineering</v>
      </c>
      <c r="K1426" s="17" t="str">
        <f>IF('Calculator - Dropdowns'!$D$3="Faculty",$E1426,IF('Calculator - Dropdowns'!$D$3=E1426,E1426,""))</f>
        <v>Faculty of Environment, Science and Economy</v>
      </c>
    </row>
    <row r="1427" spans="1:11" ht="25.5" x14ac:dyDescent="0.2">
      <c r="A1427" s="12" t="s">
        <v>2062</v>
      </c>
      <c r="B1427" s="11" t="s">
        <v>31936</v>
      </c>
      <c r="C1427" s="11" t="s">
        <v>2063</v>
      </c>
      <c r="D1427" s="11" t="s">
        <v>409</v>
      </c>
      <c r="E1427" s="11" t="s">
        <v>82</v>
      </c>
      <c r="H1427" s="17" t="str">
        <f>IF(Table1[[#This Row],[Undergraduate or Postgraduate]]="","",IF('Calculator - Dropdowns'!$D$6="Programme",$C1427&amp;": "&amp;A1427,IF($C1427&amp;": "&amp;A1427='Calculator - Dropdowns'!$D$6,$C1427&amp;": "&amp;A1427,"")))</f>
        <v>MEng Civil and Environmental Engineering with a Year in Industry: UFX5ECSECS08</v>
      </c>
      <c r="I1427" s="17" t="str">
        <f>IF(Table1[[#This Row],[Department]]="","",IF('Calculator - Dropdowns'!$D$5="Postgraduate Taught or Undergraduate",$B1427,IF($B1427='Calculator - Dropdowns'!$D$5,$B1427,"")))</f>
        <v>Undergraduate</v>
      </c>
      <c r="J1427" s="17" t="str">
        <f>IF(Table1[[#This Row],[Faculty]]="","",IF('Calculator - Dropdowns'!$D$4="Department",$D1427,IF($D1427='Calculator - Dropdowns'!$D$4,$D1427,"")))</f>
        <v>Engineering</v>
      </c>
      <c r="K1427" s="17" t="str">
        <f>IF('Calculator - Dropdowns'!$D$3="Faculty",$E1427,IF('Calculator - Dropdowns'!$D$3=E1427,E1427,""))</f>
        <v>Faculty of Environment, Science and Economy</v>
      </c>
    </row>
    <row r="1428" spans="1:11" x14ac:dyDescent="0.2">
      <c r="A1428" s="12" t="s">
        <v>2064</v>
      </c>
      <c r="B1428" s="11" t="s">
        <v>31936</v>
      </c>
      <c r="C1428" s="11" t="s">
        <v>2065</v>
      </c>
      <c r="D1428" s="11" t="s">
        <v>445</v>
      </c>
      <c r="E1428" s="11" t="s">
        <v>82</v>
      </c>
      <c r="H1428" s="17" t="str">
        <f>IF(Table1[[#This Row],[Undergraduate or Postgraduate]]="","",IF('Calculator - Dropdowns'!$D$6="Programme",$C1428&amp;": "&amp;A1428,IF($C1428&amp;": "&amp;A1428='Calculator - Dropdowns'!$D$6,$C1428&amp;": "&amp;A1428,"")))</f>
        <v>MMath Mathematics with a Year in Industry: UFX5MASMAS01</v>
      </c>
      <c r="I1428" s="17" t="str">
        <f>IF(Table1[[#This Row],[Department]]="","",IF('Calculator - Dropdowns'!$D$5="Postgraduate Taught or Undergraduate",$B1428,IF($B1428='Calculator - Dropdowns'!$D$5,$B1428,"")))</f>
        <v>Undergraduate</v>
      </c>
      <c r="J1428" s="17" t="str">
        <f>IF(Table1[[#This Row],[Faculty]]="","",IF('Calculator - Dropdowns'!$D$4="Department",$D1428,IF($D1428='Calculator - Dropdowns'!$D$4,$D1428,"")))</f>
        <v>Mathematics and Statistics</v>
      </c>
      <c r="K1428" s="17" t="str">
        <f>IF('Calculator - Dropdowns'!$D$3="Faculty",$E1428,IF('Calculator - Dropdowns'!$D$3=E1428,E1428,""))</f>
        <v>Faculty of Environment, Science and Economy</v>
      </c>
    </row>
    <row r="1429" spans="1:11" x14ac:dyDescent="0.2">
      <c r="A1429" s="12" t="s">
        <v>2070</v>
      </c>
      <c r="B1429" s="11" t="s">
        <v>31936</v>
      </c>
      <c r="C1429" s="11" t="s">
        <v>2071</v>
      </c>
      <c r="D1429" s="11" t="s">
        <v>445</v>
      </c>
      <c r="E1429" s="11" t="s">
        <v>82</v>
      </c>
      <c r="H1429" s="17" t="str">
        <f>IF(Table1[[#This Row],[Undergraduate or Postgraduate]]="","",IF('Calculator - Dropdowns'!$D$6="Programme",$C1429&amp;": "&amp;A1429,IF($C1429&amp;": "&amp;A1429='Calculator - Dropdowns'!$D$6,$C1429&amp;": "&amp;A1429,"")))</f>
        <v>MSci Mathematics with Accounting and a Year in Industry: UFX5MASMAS02</v>
      </c>
      <c r="I1429" s="17" t="str">
        <f>IF(Table1[[#This Row],[Department]]="","",IF('Calculator - Dropdowns'!$D$5="Postgraduate Taught or Undergraduate",$B1429,IF($B1429='Calculator - Dropdowns'!$D$5,$B1429,"")))</f>
        <v>Undergraduate</v>
      </c>
      <c r="J1429" s="17" t="str">
        <f>IF(Table1[[#This Row],[Faculty]]="","",IF('Calculator - Dropdowns'!$D$4="Department",$D1429,IF($D1429='Calculator - Dropdowns'!$D$4,$D1429,"")))</f>
        <v>Mathematics and Statistics</v>
      </c>
      <c r="K1429" s="17" t="str">
        <f>IF('Calculator - Dropdowns'!$D$3="Faculty",$E1429,IF('Calculator - Dropdowns'!$D$3=E1429,E1429,""))</f>
        <v>Faculty of Environment, Science and Economy</v>
      </c>
    </row>
    <row r="1430" spans="1:11" x14ac:dyDescent="0.2">
      <c r="A1430" s="12" t="s">
        <v>2072</v>
      </c>
      <c r="B1430" s="11" t="s">
        <v>31936</v>
      </c>
      <c r="C1430" s="11" t="s">
        <v>2073</v>
      </c>
      <c r="D1430" s="11" t="s">
        <v>445</v>
      </c>
      <c r="E1430" s="11" t="s">
        <v>82</v>
      </c>
      <c r="H1430" s="17" t="str">
        <f>IF(Table1[[#This Row],[Undergraduate or Postgraduate]]="","",IF('Calculator - Dropdowns'!$D$6="Programme",$C1430&amp;": "&amp;A1430,IF($C1430&amp;": "&amp;A1430='Calculator - Dropdowns'!$D$6,$C1430&amp;": "&amp;A1430,"")))</f>
        <v>MSci Mathematics with Economics and a Year in Industry: UFX5MASMAS03</v>
      </c>
      <c r="I1430" s="17" t="str">
        <f>IF(Table1[[#This Row],[Department]]="","",IF('Calculator - Dropdowns'!$D$5="Postgraduate Taught or Undergraduate",$B1430,IF($B1430='Calculator - Dropdowns'!$D$5,$B1430,"")))</f>
        <v>Undergraduate</v>
      </c>
      <c r="J1430" s="17" t="str">
        <f>IF(Table1[[#This Row],[Faculty]]="","",IF('Calculator - Dropdowns'!$D$4="Department",$D1430,IF($D1430='Calculator - Dropdowns'!$D$4,$D1430,"")))</f>
        <v>Mathematics and Statistics</v>
      </c>
      <c r="K1430" s="17" t="str">
        <f>IF('Calculator - Dropdowns'!$D$3="Faculty",$E1430,IF('Calculator - Dropdowns'!$D$3=E1430,E1430,""))</f>
        <v>Faculty of Environment, Science and Economy</v>
      </c>
    </row>
    <row r="1431" spans="1:11" x14ac:dyDescent="0.2">
      <c r="A1431" s="12" t="s">
        <v>2074</v>
      </c>
      <c r="B1431" s="11" t="s">
        <v>31936</v>
      </c>
      <c r="C1431" s="11" t="s">
        <v>2075</v>
      </c>
      <c r="D1431" s="11" t="s">
        <v>445</v>
      </c>
      <c r="E1431" s="11" t="s">
        <v>82</v>
      </c>
      <c r="H1431" s="17" t="str">
        <f>IF(Table1[[#This Row],[Undergraduate or Postgraduate]]="","",IF('Calculator - Dropdowns'!$D$6="Programme",$C1431&amp;": "&amp;A1431,IF($C1431&amp;": "&amp;A1431='Calculator - Dropdowns'!$D$6,$C1431&amp;": "&amp;A1431,"")))</f>
        <v>MSci Mathematics with Finance and a Year in Industry: UFX5MASMAS04</v>
      </c>
      <c r="I1431" s="17" t="str">
        <f>IF(Table1[[#This Row],[Department]]="","",IF('Calculator - Dropdowns'!$D$5="Postgraduate Taught or Undergraduate",$B1431,IF($B1431='Calculator - Dropdowns'!$D$5,$B1431,"")))</f>
        <v>Undergraduate</v>
      </c>
      <c r="J1431" s="17" t="str">
        <f>IF(Table1[[#This Row],[Faculty]]="","",IF('Calculator - Dropdowns'!$D$4="Department",$D1431,IF($D1431='Calculator - Dropdowns'!$D$4,$D1431,"")))</f>
        <v>Mathematics and Statistics</v>
      </c>
      <c r="K1431" s="17" t="str">
        <f>IF('Calculator - Dropdowns'!$D$3="Faculty",$E1431,IF('Calculator - Dropdowns'!$D$3=E1431,E1431,""))</f>
        <v>Faculty of Environment, Science and Economy</v>
      </c>
    </row>
    <row r="1432" spans="1:11" ht="25.5" x14ac:dyDescent="0.2">
      <c r="A1432" s="12" t="s">
        <v>2076</v>
      </c>
      <c r="B1432" s="11" t="s">
        <v>31936</v>
      </c>
      <c r="C1432" s="11" t="s">
        <v>2077</v>
      </c>
      <c r="D1432" s="11" t="s">
        <v>445</v>
      </c>
      <c r="E1432" s="11" t="s">
        <v>82</v>
      </c>
      <c r="H1432" s="17" t="str">
        <f>IF(Table1[[#This Row],[Undergraduate or Postgraduate]]="","",IF('Calculator - Dropdowns'!$D$6="Programme",$C1432&amp;": "&amp;A1432,IF($C1432&amp;": "&amp;A1432='Calculator - Dropdowns'!$D$6,$C1432&amp;": "&amp;A1432,"")))</f>
        <v>MSci Mathematics with Management and a Year in Industry: UFX5MASMAS05</v>
      </c>
      <c r="I1432" s="17" t="str">
        <f>IF(Table1[[#This Row],[Department]]="","",IF('Calculator - Dropdowns'!$D$5="Postgraduate Taught or Undergraduate",$B1432,IF($B1432='Calculator - Dropdowns'!$D$5,$B1432,"")))</f>
        <v>Undergraduate</v>
      </c>
      <c r="J1432" s="17" t="str">
        <f>IF(Table1[[#This Row],[Faculty]]="","",IF('Calculator - Dropdowns'!$D$4="Department",$D1432,IF($D1432='Calculator - Dropdowns'!$D$4,$D1432,"")))</f>
        <v>Mathematics and Statistics</v>
      </c>
      <c r="K1432" s="17" t="str">
        <f>IF('Calculator - Dropdowns'!$D$3="Faculty",$E1432,IF('Calculator - Dropdowns'!$D$3=E1432,E1432,""))</f>
        <v>Faculty of Environment, Science and Economy</v>
      </c>
    </row>
    <row r="1433" spans="1:11" x14ac:dyDescent="0.2">
      <c r="A1433" s="12" t="s">
        <v>2066</v>
      </c>
      <c r="B1433" s="11" t="s">
        <v>31936</v>
      </c>
      <c r="C1433" s="11" t="s">
        <v>2067</v>
      </c>
      <c r="D1433" s="11" t="s">
        <v>546</v>
      </c>
      <c r="E1433" s="11" t="s">
        <v>82</v>
      </c>
      <c r="H1433" s="17" t="str">
        <f>IF(Table1[[#This Row],[Undergraduate or Postgraduate]]="","",IF('Calculator - Dropdowns'!$D$6="Programme",$C1433&amp;": "&amp;A1433,IF($C1433&amp;": "&amp;A1433='Calculator - Dropdowns'!$D$6,$C1433&amp;": "&amp;A1433,"")))</f>
        <v>MPhys Physics with Study Abroad: UFX5PHYPHY01</v>
      </c>
      <c r="I1433" s="17" t="str">
        <f>IF(Table1[[#This Row],[Department]]="","",IF('Calculator - Dropdowns'!$D$5="Postgraduate Taught or Undergraduate",$B1433,IF($B1433='Calculator - Dropdowns'!$D$5,$B1433,"")))</f>
        <v>Undergraduate</v>
      </c>
      <c r="J1433" s="17" t="str">
        <f>IF(Table1[[#This Row],[Faculty]]="","",IF('Calculator - Dropdowns'!$D$4="Department",$D1433,IF($D1433='Calculator - Dropdowns'!$D$4,$D1433,"")))</f>
        <v>Physics and Astronomy</v>
      </c>
      <c r="K1433" s="17" t="str">
        <f>IF('Calculator - Dropdowns'!$D$3="Faculty",$E1433,IF('Calculator - Dropdowns'!$D$3=E1433,E1433,""))</f>
        <v>Faculty of Environment, Science and Economy</v>
      </c>
    </row>
    <row r="1434" spans="1:11" x14ac:dyDescent="0.2">
      <c r="A1434" s="12" t="s">
        <v>2068</v>
      </c>
      <c r="B1434" s="11" t="s">
        <v>31936</v>
      </c>
      <c r="C1434" s="11" t="s">
        <v>2069</v>
      </c>
      <c r="D1434" s="11" t="s">
        <v>546</v>
      </c>
      <c r="E1434" s="11" t="s">
        <v>82</v>
      </c>
      <c r="H1434" s="17" t="str">
        <f>IF(Table1[[#This Row],[Undergraduate or Postgraduate]]="","",IF('Calculator - Dropdowns'!$D$6="Programme",$C1434&amp;": "&amp;A1434,IF($C1434&amp;": "&amp;A1434='Calculator - Dropdowns'!$D$6,$C1434&amp;": "&amp;A1434,"")))</f>
        <v>MPhys Physics with Professional Placement: UFX5PHYPHY02</v>
      </c>
      <c r="I1434" s="17" t="str">
        <f>IF(Table1[[#This Row],[Department]]="","",IF('Calculator - Dropdowns'!$D$5="Postgraduate Taught or Undergraduate",$B1434,IF($B1434='Calculator - Dropdowns'!$D$5,$B1434,"")))</f>
        <v>Undergraduate</v>
      </c>
      <c r="J1434" s="17" t="str">
        <f>IF(Table1[[#This Row],[Faculty]]="","",IF('Calculator - Dropdowns'!$D$4="Department",$D1434,IF($D1434='Calculator - Dropdowns'!$D$4,$D1434,"")))</f>
        <v>Physics and Astronomy</v>
      </c>
      <c r="K1434" s="17" t="str">
        <f>IF('Calculator - Dropdowns'!$D$3="Faculty",$E1434,IF('Calculator - Dropdowns'!$D$3=E1434,E1434,""))</f>
        <v>Faculty of Environment, Science and Economy</v>
      </c>
    </row>
    <row r="1435" spans="1:11" x14ac:dyDescent="0.2">
      <c r="A1435" s="12" t="s">
        <v>33476</v>
      </c>
      <c r="B1435" s="11" t="s">
        <v>31936</v>
      </c>
      <c r="C1435" s="11" t="s">
        <v>2067</v>
      </c>
      <c r="D1435" s="11" t="s">
        <v>546</v>
      </c>
      <c r="E1435" s="11" t="s">
        <v>82</v>
      </c>
      <c r="H1435" s="17" t="str">
        <f>IF(Table1[[#This Row],[Undergraduate or Postgraduate]]="","",IF('Calculator - Dropdowns'!$D$6="Programme",$C1435&amp;": "&amp;A1435,IF($C1435&amp;": "&amp;A1435='Calculator - Dropdowns'!$D$6,$C1435&amp;": "&amp;A1435,"")))</f>
        <v>MPhys Physics with Study Abroad: UFX5PHYPHY03</v>
      </c>
      <c r="I1435" s="17" t="str">
        <f>IF(Table1[[#This Row],[Department]]="","",IF('Calculator - Dropdowns'!$D$5="Postgraduate Taught or Undergraduate",$B1435,IF($B1435='Calculator - Dropdowns'!$D$5,$B1435,"")))</f>
        <v>Undergraduate</v>
      </c>
      <c r="J1435" s="17" t="str">
        <f>IF(Table1[[#This Row],[Faculty]]="","",IF('Calculator - Dropdowns'!$D$4="Department",$D1435,IF($D1435='Calculator - Dropdowns'!$D$4,$D1435,"")))</f>
        <v>Physics and Astronomy</v>
      </c>
      <c r="K1435" s="17" t="str">
        <f>IF('Calculator - Dropdowns'!$D$3="Faculty",$E1435,IF('Calculator - Dropdowns'!$D$3=E1435,E1435,""))</f>
        <v>Faculty of Environment, Science and Economy</v>
      </c>
    </row>
    <row r="1436" spans="1:11" x14ac:dyDescent="0.2">
      <c r="A1436" s="12" t="s">
        <v>33477</v>
      </c>
      <c r="B1436" s="11" t="s">
        <v>31936</v>
      </c>
      <c r="C1436" s="11" t="s">
        <v>2069</v>
      </c>
      <c r="D1436" s="11" t="s">
        <v>546</v>
      </c>
      <c r="E1436" s="11" t="s">
        <v>82</v>
      </c>
      <c r="H1436" s="17" t="str">
        <f>IF(Table1[[#This Row],[Undergraduate or Postgraduate]]="","",IF('Calculator - Dropdowns'!$D$6="Programme",$C1436&amp;": "&amp;A1436,IF($C1436&amp;": "&amp;A1436='Calculator - Dropdowns'!$D$6,$C1436&amp;": "&amp;A1436,"")))</f>
        <v>MPhys Physics with Professional Placement: UFX5PHYPHY04</v>
      </c>
      <c r="I1436" s="17" t="str">
        <f>IF(Table1[[#This Row],[Department]]="","",IF('Calculator - Dropdowns'!$D$5="Postgraduate Taught or Undergraduate",$B1436,IF($B1436='Calculator - Dropdowns'!$D$5,$B1436,"")))</f>
        <v>Undergraduate</v>
      </c>
      <c r="J1436" s="17" t="str">
        <f>IF(Table1[[#This Row],[Faculty]]="","",IF('Calculator - Dropdowns'!$D$4="Department",$D1436,IF($D1436='Calculator - Dropdowns'!$D$4,$D1436,"")))</f>
        <v>Physics and Astronomy</v>
      </c>
      <c r="K1436" s="17" t="str">
        <f>IF('Calculator - Dropdowns'!$D$3="Faculty",$E1436,IF('Calculator - Dropdowns'!$D$3=E1436,E1436,""))</f>
        <v>Faculty of Environment, Science and Economy</v>
      </c>
    </row>
    <row r="1437" spans="1:11" ht="25.5" x14ac:dyDescent="0.2">
      <c r="A1437" s="12" t="s">
        <v>32145</v>
      </c>
      <c r="B1437" s="11" t="s">
        <v>31936</v>
      </c>
      <c r="C1437" s="11" t="s">
        <v>32934</v>
      </c>
      <c r="D1437" s="11" t="s">
        <v>87</v>
      </c>
      <c r="E1437" s="11" t="s">
        <v>87</v>
      </c>
      <c r="H1437" s="17" t="str">
        <f>IF(Table1[[#This Row],[Undergraduate or Postgraduate]]="","",IF('Calculator - Dropdowns'!$D$6="Programme",$C1437&amp;": "&amp;A1437,IF($C1437&amp;": "&amp;A1437='Calculator - Dropdowns'!$D$6,$C1437&amp;": "&amp;A1437,"")))</f>
        <v>INTO Exeter International Pre-Masters for Business (1 term): LCT0INTINT01</v>
      </c>
      <c r="I1437" s="17" t="str">
        <f>IF(Table1[[#This Row],[Department]]="","",IF('Calculator - Dropdowns'!$D$5="Postgraduate Taught or Undergraduate",$B1437,IF($B1437='Calculator - Dropdowns'!$D$5,$B1437,"")))</f>
        <v>Undergraduate</v>
      </c>
      <c r="J1437" s="17" t="str">
        <f>IF(Table1[[#This Row],[Faculty]]="","",IF('Calculator - Dropdowns'!$D$4="Department",$D1437,IF($D1437='Calculator - Dropdowns'!$D$4,$D1437,"")))</f>
        <v>INTO</v>
      </c>
      <c r="K1437" s="17" t="str">
        <f>IF('Calculator - Dropdowns'!$D$3="Faculty",$E1437,IF('Calculator - Dropdowns'!$D$3=E1437,E1437,""))</f>
        <v>INTO</v>
      </c>
    </row>
    <row r="1438" spans="1:11" ht="25.5" x14ac:dyDescent="0.2">
      <c r="A1438" s="12" t="s">
        <v>4126</v>
      </c>
      <c r="B1438" s="11" t="s">
        <v>31936</v>
      </c>
      <c r="C1438" s="11" t="s">
        <v>4127</v>
      </c>
      <c r="D1438" s="11" t="s">
        <v>112</v>
      </c>
      <c r="E1438" s="11" t="s">
        <v>71</v>
      </c>
      <c r="H1438" s="17" t="str">
        <f>IF(Table1[[#This Row],[Undergraduate or Postgraduate]]="","",IF('Calculator - Dropdowns'!$D$6="Programme",$C1438&amp;": "&amp;A1438,IF($C1438&amp;": "&amp;A1438='Calculator - Dropdowns'!$D$6,$C1438&amp;": "&amp;A1438,"")))</f>
        <v>GradCert Psychological Wellbeing Practice (Higher Apprenticeship): UDC1PSYPSY01</v>
      </c>
      <c r="I1438" s="17" t="str">
        <f>IF(Table1[[#This Row],[Department]]="","",IF('Calculator - Dropdowns'!$D$5="Postgraduate Taught or Undergraduate",$B1438,IF($B1438='Calculator - Dropdowns'!$D$5,$B1438,"")))</f>
        <v>Undergraduate</v>
      </c>
      <c r="J1438" s="17" t="str">
        <f>IF(Table1[[#This Row],[Faculty]]="","",IF('Calculator - Dropdowns'!$D$4="Department",$D1438,IF($D1438='Calculator - Dropdowns'!$D$4,$D1438,"")))</f>
        <v>CEDAR</v>
      </c>
      <c r="K1438" s="17" t="str">
        <f>IF('Calculator - Dropdowns'!$D$3="Faculty",$E1438,IF('Calculator - Dropdowns'!$D$3=E1438,E1438,""))</f>
        <v>Faculty of Health and Life Sciences</v>
      </c>
    </row>
    <row r="1439" spans="1:11" ht="25.5" x14ac:dyDescent="0.2">
      <c r="A1439" s="12" t="s">
        <v>4118</v>
      </c>
      <c r="B1439" s="11" t="s">
        <v>31936</v>
      </c>
      <c r="C1439" s="11" t="s">
        <v>4119</v>
      </c>
      <c r="D1439" s="11" t="s">
        <v>112</v>
      </c>
      <c r="E1439" s="11" t="s">
        <v>71</v>
      </c>
      <c r="H1439" s="17" t="str">
        <f>IF(Table1[[#This Row],[Undergraduate or Postgraduate]]="","",IF('Calculator - Dropdowns'!$D$6="Programme",$C1439&amp;": "&amp;A1439,IF($C1439&amp;": "&amp;A1439='Calculator - Dropdowns'!$D$6,$C1439&amp;": "&amp;A1439,"")))</f>
        <v>GradCert Enhanced Evidence-Based Practice for Children, Young People and Families: LCT0PSYPSY01</v>
      </c>
      <c r="I1439" s="17" t="str">
        <f>IF(Table1[[#This Row],[Department]]="","",IF('Calculator - Dropdowns'!$D$5="Postgraduate Taught or Undergraduate",$B1439,IF($B1439='Calculator - Dropdowns'!$D$5,$B1439,"")))</f>
        <v>Undergraduate</v>
      </c>
      <c r="J1439" s="17" t="str">
        <f>IF(Table1[[#This Row],[Faculty]]="","",IF('Calculator - Dropdowns'!$D$4="Department",$D1439,IF($D1439='Calculator - Dropdowns'!$D$4,$D1439,"")))</f>
        <v>CEDAR</v>
      </c>
      <c r="K1439" s="17" t="str">
        <f>IF('Calculator - Dropdowns'!$D$3="Faculty",$E1439,IF('Calculator - Dropdowns'!$D$3=E1439,E1439,""))</f>
        <v>Faculty of Health and Life Sciences</v>
      </c>
    </row>
    <row r="1440" spans="1:11" ht="25.5" x14ac:dyDescent="0.2">
      <c r="A1440" s="12" t="s">
        <v>4120</v>
      </c>
      <c r="B1440" s="11" t="s">
        <v>31936</v>
      </c>
      <c r="C1440" s="11" t="s">
        <v>4121</v>
      </c>
      <c r="D1440" s="11" t="s">
        <v>112</v>
      </c>
      <c r="E1440" s="11" t="s">
        <v>71</v>
      </c>
      <c r="H1440" s="17" t="str">
        <f>IF(Table1[[#This Row],[Undergraduate or Postgraduate]]="","",IF('Calculator - Dropdowns'!$D$6="Programme",$C1440&amp;": "&amp;A1440,IF($C1440&amp;": "&amp;A1440='Calculator - Dropdowns'!$D$6,$C1440&amp;": "&amp;A1440,"")))</f>
        <v>GradCert Psychological Therapies Practice (Low Intensity Cognitive Behavioural Therapy): LCT0PSYPSY02</v>
      </c>
      <c r="I1440" s="17" t="str">
        <f>IF(Table1[[#This Row],[Department]]="","",IF('Calculator - Dropdowns'!$D$5="Postgraduate Taught or Undergraduate",$B1440,IF($B1440='Calculator - Dropdowns'!$D$5,$B1440,"")))</f>
        <v>Undergraduate</v>
      </c>
      <c r="J1440" s="17" t="str">
        <f>IF(Table1[[#This Row],[Faculty]]="","",IF('Calculator - Dropdowns'!$D$4="Department",$D1440,IF($D1440='Calculator - Dropdowns'!$D$4,$D1440,"")))</f>
        <v>CEDAR</v>
      </c>
      <c r="K1440" s="17" t="str">
        <f>IF('Calculator - Dropdowns'!$D$3="Faculty",$E1440,IF('Calculator - Dropdowns'!$D$3=E1440,E1440,""))</f>
        <v>Faculty of Health and Life Sciences</v>
      </c>
    </row>
    <row r="1441" spans="1:11" ht="25.5" x14ac:dyDescent="0.2">
      <c r="A1441" s="12" t="s">
        <v>4122</v>
      </c>
      <c r="B1441" s="11" t="s">
        <v>31936</v>
      </c>
      <c r="C1441" s="11" t="s">
        <v>4123</v>
      </c>
      <c r="D1441" s="11" t="s">
        <v>112</v>
      </c>
      <c r="E1441" s="11" t="s">
        <v>71</v>
      </c>
      <c r="H1441" s="17" t="str">
        <f>IF(Table1[[#This Row],[Undergraduate or Postgraduate]]="","",IF('Calculator - Dropdowns'!$D$6="Programme",$C1441&amp;": "&amp;A1441,IF($C1441&amp;": "&amp;A1441='Calculator - Dropdowns'!$D$6,$C1441&amp;": "&amp;A1441,"")))</f>
        <v>GradCert Psychological Therapies Practice (Children and Young People with Autism and-or Learning Disability): LCT0PSYPSY03</v>
      </c>
      <c r="I1441" s="17" t="str">
        <f>IF(Table1[[#This Row],[Department]]="","",IF('Calculator - Dropdowns'!$D$5="Postgraduate Taught or Undergraduate",$B1441,IF($B1441='Calculator - Dropdowns'!$D$5,$B1441,"")))</f>
        <v>Undergraduate</v>
      </c>
      <c r="J1441" s="17" t="str">
        <f>IF(Table1[[#This Row],[Faculty]]="","",IF('Calculator - Dropdowns'!$D$4="Department",$D1441,IF($D1441='Calculator - Dropdowns'!$D$4,$D1441,"")))</f>
        <v>CEDAR</v>
      </c>
      <c r="K1441" s="17" t="str">
        <f>IF('Calculator - Dropdowns'!$D$3="Faculty",$E1441,IF('Calculator - Dropdowns'!$D$3=E1441,E1441,""))</f>
        <v>Faculty of Health and Life Sciences</v>
      </c>
    </row>
    <row r="1442" spans="1:11" ht="38.25" x14ac:dyDescent="0.2">
      <c r="A1442" s="12" t="s">
        <v>4124</v>
      </c>
      <c r="B1442" s="11" t="s">
        <v>31936</v>
      </c>
      <c r="C1442" s="11" t="s">
        <v>32744</v>
      </c>
      <c r="D1442" s="11" t="s">
        <v>112</v>
      </c>
      <c r="E1442" s="11" t="s">
        <v>71</v>
      </c>
      <c r="H1442" s="17" t="str">
        <f>IF(Table1[[#This Row],[Undergraduate or Postgraduate]]="","",IF('Calculator - Dropdowns'!$D$6="Programme",$C1442&amp;": "&amp;A1442,IF($C1442&amp;": "&amp;A1442='Calculator - Dropdowns'!$D$6,$C1442&amp;": "&amp;A1442,"")))</f>
        <v>GradCert Psychological Therapies Practice (Low Intensity Cognitive Behavioural Therapy for Children Young People and Families) (Part-Time): LCT1PSYPSY01</v>
      </c>
      <c r="I1442" s="17" t="str">
        <f>IF(Table1[[#This Row],[Department]]="","",IF('Calculator - Dropdowns'!$D$5="Postgraduate Taught or Undergraduate",$B1442,IF($B1442='Calculator - Dropdowns'!$D$5,$B1442,"")))</f>
        <v>Undergraduate</v>
      </c>
      <c r="J1442" s="17" t="str">
        <f>IF(Table1[[#This Row],[Faculty]]="","",IF('Calculator - Dropdowns'!$D$4="Department",$D1442,IF($D1442='Calculator - Dropdowns'!$D$4,$D1442,"")))</f>
        <v>CEDAR</v>
      </c>
      <c r="K1442" s="17" t="str">
        <f>IF('Calculator - Dropdowns'!$D$3="Faculty",$E1442,IF('Calculator - Dropdowns'!$D$3=E1442,E1442,""))</f>
        <v>Faculty of Health and Life Sciences</v>
      </c>
    </row>
    <row r="1443" spans="1:11" ht="38.25" x14ac:dyDescent="0.2">
      <c r="A1443" s="12" t="s">
        <v>4125</v>
      </c>
      <c r="B1443" s="11" t="s">
        <v>31936</v>
      </c>
      <c r="C1443" s="11" t="s">
        <v>32741</v>
      </c>
      <c r="D1443" s="11" t="s">
        <v>112</v>
      </c>
      <c r="E1443" s="11" t="s">
        <v>71</v>
      </c>
      <c r="H1443" s="17" t="str">
        <f>IF(Table1[[#This Row],[Undergraduate or Postgraduate]]="","",IF('Calculator - Dropdowns'!$D$6="Programme",$C1443&amp;": "&amp;A1443,IF($C1443&amp;": "&amp;A1443='Calculator - Dropdowns'!$D$6,$C1443&amp;": "&amp;A1443,"")))</f>
        <v>GradCert Psychological Therapies Practice (Mental Health and Wellbeing in Specialist Adult Mental Health) (Part-Time): LCT1PSYPSY02</v>
      </c>
      <c r="I1443" s="17" t="str">
        <f>IF(Table1[[#This Row],[Department]]="","",IF('Calculator - Dropdowns'!$D$5="Postgraduate Taught or Undergraduate",$B1443,IF($B1443='Calculator - Dropdowns'!$D$5,$B1443,"")))</f>
        <v>Undergraduate</v>
      </c>
      <c r="J1443" s="17" t="str">
        <f>IF(Table1[[#This Row],[Faculty]]="","",IF('Calculator - Dropdowns'!$D$4="Department",$D1443,IF($D1443='Calculator - Dropdowns'!$D$4,$D1443,"")))</f>
        <v>CEDAR</v>
      </c>
      <c r="K1443" s="17" t="str">
        <f>IF('Calculator - Dropdowns'!$D$3="Faculty",$E1443,IF('Calculator - Dropdowns'!$D$3=E1443,E1443,""))</f>
        <v>Faculty of Health and Life Sciences</v>
      </c>
    </row>
    <row r="1444" spans="1:11" ht="25.5" x14ac:dyDescent="0.2">
      <c r="A1444" s="12" t="s">
        <v>32058</v>
      </c>
      <c r="B1444" s="11" t="s">
        <v>31936</v>
      </c>
      <c r="C1444" s="11" t="s">
        <v>32743</v>
      </c>
      <c r="D1444" s="11" t="s">
        <v>112</v>
      </c>
      <c r="E1444" s="11" t="s">
        <v>71</v>
      </c>
      <c r="H1444" s="17" t="str">
        <f>IF(Table1[[#This Row],[Undergraduate or Postgraduate]]="","",IF('Calculator - Dropdowns'!$D$6="Programme",$C1444&amp;": "&amp;A1444,IF($C1444&amp;": "&amp;A1444='Calculator - Dropdowns'!$D$6,$C1444&amp;": "&amp;A1444,"")))</f>
        <v>GradCert Psychological Therapies Practice (Low Intensity Cognitive Behavioural Therapy) (Part-Time): LCT1PSYPSY03</v>
      </c>
      <c r="I1444" s="17" t="str">
        <f>IF(Table1[[#This Row],[Department]]="","",IF('Calculator - Dropdowns'!$D$5="Postgraduate Taught or Undergraduate",$B1444,IF($B1444='Calculator - Dropdowns'!$D$5,$B1444,"")))</f>
        <v>Undergraduate</v>
      </c>
      <c r="J1444" s="17" t="str">
        <f>IF(Table1[[#This Row],[Faculty]]="","",IF('Calculator - Dropdowns'!$D$4="Department",$D1444,IF($D1444='Calculator - Dropdowns'!$D$4,$D1444,"")))</f>
        <v>CEDAR</v>
      </c>
      <c r="K1444" s="17" t="str">
        <f>IF('Calculator - Dropdowns'!$D$3="Faculty",$E1444,IF('Calculator - Dropdowns'!$D$3=E1444,E1444,""))</f>
        <v>Faculty of Health and Life Sciences</v>
      </c>
    </row>
    <row r="1445" spans="1:11" ht="25.5" x14ac:dyDescent="0.2">
      <c r="A1445" s="12" t="s">
        <v>4128</v>
      </c>
      <c r="B1445" s="11" t="s">
        <v>31936</v>
      </c>
      <c r="C1445" s="11" t="s">
        <v>32739</v>
      </c>
      <c r="D1445" s="11" t="s">
        <v>112</v>
      </c>
      <c r="E1445" s="11" t="s">
        <v>71</v>
      </c>
      <c r="H1445" s="17" t="str">
        <f>IF(Table1[[#This Row],[Undergraduate or Postgraduate]]="","",IF('Calculator - Dropdowns'!$D$6="Programme",$C1445&amp;": "&amp;A1445,IF($C1445&amp;": "&amp;A1445='Calculator - Dropdowns'!$D$6,$C1445&amp;": "&amp;A1445,"")))</f>
        <v>GradDip Enhanced Psychological Therapies Practice (Low Intensity Cognitive Behavioural Therapy) (Part-Time): LDP1PSYPSY03</v>
      </c>
      <c r="I1445" s="17" t="str">
        <f>IF(Table1[[#This Row],[Department]]="","",IF('Calculator - Dropdowns'!$D$5="Postgraduate Taught or Undergraduate",$B1445,IF($B1445='Calculator - Dropdowns'!$D$5,$B1445,"")))</f>
        <v>Undergraduate</v>
      </c>
      <c r="J1445" s="17" t="str">
        <f>IF(Table1[[#This Row],[Faculty]]="","",IF('Calculator - Dropdowns'!$D$4="Department",$D1445,IF($D1445='Calculator - Dropdowns'!$D$4,$D1445,"")))</f>
        <v>CEDAR</v>
      </c>
      <c r="K1445" s="17" t="str">
        <f>IF('Calculator - Dropdowns'!$D$3="Faculty",$E1445,IF('Calculator - Dropdowns'!$D$3=E1445,E1445,""))</f>
        <v>Faculty of Health and Life Sciences</v>
      </c>
    </row>
    <row r="1446" spans="1:11" x14ac:dyDescent="0.2">
      <c r="A1446" s="12" t="s">
        <v>4779</v>
      </c>
      <c r="B1446" s="11" t="s">
        <v>31936</v>
      </c>
      <c r="C1446" s="11" t="s">
        <v>32762</v>
      </c>
      <c r="D1446" s="11" t="s">
        <v>32279</v>
      </c>
      <c r="E1446" s="11" t="s">
        <v>82</v>
      </c>
      <c r="H1446" s="17" t="str">
        <f>IF(Table1[[#This Row],[Undergraduate or Postgraduate]]="","",IF('Calculator - Dropdowns'!$D$6="Programme",$C1446&amp;": "&amp;A1446,IF($C1446&amp;": "&amp;A1446='Calculator - Dropdowns'!$D$6,$C1446&amp;": "&amp;A1446,"")))</f>
        <v>FdA Business (Part-Time): UFD3EXEEXE01</v>
      </c>
      <c r="I1446" s="17" t="str">
        <f>IF(Table1[[#This Row],[Department]]="","",IF('Calculator - Dropdowns'!$D$5="Postgraduate Taught or Undergraduate",$B1446,IF($B1446='Calculator - Dropdowns'!$D$5,$B1446,"")))</f>
        <v>Undergraduate</v>
      </c>
      <c r="J1446" s="17" t="str">
        <f>IF(Table1[[#This Row],[Faculty]]="","",IF('Calculator - Dropdowns'!$D$4="Department",$D1446,IF($D1446='Calculator - Dropdowns'!$D$4,$D1446,"")))</f>
        <v>Organisational Behaviour and HRM</v>
      </c>
      <c r="K1446" s="17" t="str">
        <f>IF('Calculator - Dropdowns'!$D$3="Faculty",$E1446,IF('Calculator - Dropdowns'!$D$3=E1446,E1446,""))</f>
        <v>Faculty of Environment, Science and Economy</v>
      </c>
    </row>
    <row r="1447" spans="1:11" x14ac:dyDescent="0.2">
      <c r="A1447" s="12" t="s">
        <v>32059</v>
      </c>
      <c r="B1447" s="11" t="s">
        <v>31936</v>
      </c>
      <c r="C1447" s="11" t="s">
        <v>32757</v>
      </c>
      <c r="D1447" s="11" t="s">
        <v>152</v>
      </c>
      <c r="E1447" s="11" t="s">
        <v>71</v>
      </c>
      <c r="H1447" s="17" t="str">
        <f>IF(Table1[[#This Row],[Undergraduate or Postgraduate]]="","",IF('Calculator - Dropdowns'!$D$6="Programme",$C1447&amp;": "&amp;A1447,IF($C1447&amp;": "&amp;A1447='Calculator - Dropdowns'!$D$6,$C1447&amp;": "&amp;A1447,"")))</f>
        <v>FdSc Coaching and Fitness (Part-Time): UFD3EXEEXE02</v>
      </c>
      <c r="I1447" s="17" t="str">
        <f>IF(Table1[[#This Row],[Department]]="","",IF('Calculator - Dropdowns'!$D$5="Postgraduate Taught or Undergraduate",$B1447,IF($B1447='Calculator - Dropdowns'!$D$5,$B1447,"")))</f>
        <v>Undergraduate</v>
      </c>
      <c r="J1447" s="17" t="str">
        <f>IF(Table1[[#This Row],[Faculty]]="","",IF('Calculator - Dropdowns'!$D$4="Department",$D1447,IF($D1447='Calculator - Dropdowns'!$D$4,$D1447,"")))</f>
        <v>Sport and Health Sciences</v>
      </c>
      <c r="K1447" s="17" t="str">
        <f>IF('Calculator - Dropdowns'!$D$3="Faculty",$E1447,IF('Calculator - Dropdowns'!$D$3=E1447,E1447,""))</f>
        <v>Faculty of Health and Life Sciences</v>
      </c>
    </row>
    <row r="1448" spans="1:11" ht="25.5" x14ac:dyDescent="0.2">
      <c r="A1448" s="12" t="s">
        <v>4604</v>
      </c>
      <c r="B1448" s="11" t="s">
        <v>31936</v>
      </c>
      <c r="C1448" s="11" t="s">
        <v>4605</v>
      </c>
      <c r="D1448" s="11" t="s">
        <v>1058</v>
      </c>
      <c r="E1448" s="11" t="s">
        <v>82</v>
      </c>
      <c r="H1448" s="17" t="str">
        <f>IF(Table1[[#This Row],[Undergraduate or Postgraduate]]="","",IF('Calculator - Dropdowns'!$D$6="Programme",$C1448&amp;": "&amp;A1448,IF($C1448&amp;": "&amp;A1448='Calculator - Dropdowns'!$D$6,$C1448&amp;": "&amp;A1448,"")))</f>
        <v>BSc Applied Finance (Investment Banking JPM - Cohort 1FJ20) (Higher Apprenticeship) (Part-Time): UDS4SBESBE06</v>
      </c>
      <c r="I1448" s="17" t="str">
        <f>IF(Table1[[#This Row],[Department]]="","",IF('Calculator - Dropdowns'!$D$5="Postgraduate Taught or Undergraduate",$B1448,IF($B1448='Calculator - Dropdowns'!$D$5,$B1448,"")))</f>
        <v>Undergraduate</v>
      </c>
      <c r="J1448" s="17" t="str">
        <f>IF(Table1[[#This Row],[Faculty]]="","",IF('Calculator - Dropdowns'!$D$4="Department",$D1448,IF($D1448='Calculator - Dropdowns'!$D$4,$D1448,"")))</f>
        <v>Apprenticeships (Business School)</v>
      </c>
      <c r="K1448" s="17" t="str">
        <f>IF('Calculator - Dropdowns'!$D$3="Faculty",$E1448,IF('Calculator - Dropdowns'!$D$3=E1448,E1448,""))</f>
        <v>Faculty of Environment, Science and Economy</v>
      </c>
    </row>
    <row r="1449" spans="1:11" ht="25.5" x14ac:dyDescent="0.2">
      <c r="A1449" s="12" t="s">
        <v>4606</v>
      </c>
      <c r="B1449" s="11" t="s">
        <v>31936</v>
      </c>
      <c r="C1449" s="11" t="s">
        <v>4607</v>
      </c>
      <c r="D1449" s="11" t="s">
        <v>1058</v>
      </c>
      <c r="E1449" s="11" t="s">
        <v>82</v>
      </c>
      <c r="H1449" s="17" t="str">
        <f>IF(Table1[[#This Row],[Undergraduate or Postgraduate]]="","",IF('Calculator - Dropdowns'!$D$6="Programme",$C1449&amp;": "&amp;A1449,IF($C1449&amp;": "&amp;A1449='Calculator - Dropdowns'!$D$6,$C1449&amp;": "&amp;A1449,"")))</f>
        <v>BSc Applied Finance (Operations JPM - Cohort 1OJ19) (Higher Apprenticeship) (Part-Time): UDS4SBESBE05</v>
      </c>
      <c r="I1449" s="17" t="str">
        <f>IF(Table1[[#This Row],[Department]]="","",IF('Calculator - Dropdowns'!$D$5="Postgraduate Taught or Undergraduate",$B1449,IF($B1449='Calculator - Dropdowns'!$D$5,$B1449,"")))</f>
        <v>Undergraduate</v>
      </c>
      <c r="J1449" s="17" t="str">
        <f>IF(Table1[[#This Row],[Faculty]]="","",IF('Calculator - Dropdowns'!$D$4="Department",$D1449,IF($D1449='Calculator - Dropdowns'!$D$4,$D1449,"")))</f>
        <v>Apprenticeships (Business School)</v>
      </c>
      <c r="K1449" s="17" t="str">
        <f>IF('Calculator - Dropdowns'!$D$3="Faculty",$E1449,IF('Calculator - Dropdowns'!$D$3=E1449,E1449,""))</f>
        <v>Faculty of Environment, Science and Economy</v>
      </c>
    </row>
    <row r="1450" spans="1:11" ht="25.5" x14ac:dyDescent="0.2">
      <c r="A1450" s="12" t="s">
        <v>4608</v>
      </c>
      <c r="B1450" s="11" t="s">
        <v>31936</v>
      </c>
      <c r="C1450" s="11" t="s">
        <v>4609</v>
      </c>
      <c r="D1450" s="11" t="s">
        <v>1058</v>
      </c>
      <c r="E1450" s="11" t="s">
        <v>82</v>
      </c>
      <c r="H1450" s="17" t="str">
        <f>IF(Table1[[#This Row],[Undergraduate or Postgraduate]]="","",IF('Calculator - Dropdowns'!$D$6="Programme",$C1450&amp;": "&amp;A1450,IF($C1450&amp;": "&amp;A1450='Calculator - Dropdowns'!$D$6,$C1450&amp;": "&amp;A1450,"")))</f>
        <v>BSc Applied Finance (Operations JPM - Cohort 1OJ20) (Higher Apprenticeship) (Part-Time): UDS4SBESBE07</v>
      </c>
      <c r="I1450" s="17" t="str">
        <f>IF(Table1[[#This Row],[Department]]="","",IF('Calculator - Dropdowns'!$D$5="Postgraduate Taught or Undergraduate",$B1450,IF($B1450='Calculator - Dropdowns'!$D$5,$B1450,"")))</f>
        <v>Undergraduate</v>
      </c>
      <c r="J1450" s="17" t="str">
        <f>IF(Table1[[#This Row],[Faculty]]="","",IF('Calculator - Dropdowns'!$D$4="Department",$D1450,IF($D1450='Calculator - Dropdowns'!$D$4,$D1450,"")))</f>
        <v>Apprenticeships (Business School)</v>
      </c>
      <c r="K1450" s="17" t="str">
        <f>IF('Calculator - Dropdowns'!$D$3="Faculty",$E1450,IF('Calculator - Dropdowns'!$D$3=E1450,E1450,""))</f>
        <v>Faculty of Environment, Science and Economy</v>
      </c>
    </row>
    <row r="1451" spans="1:11" ht="25.5" x14ac:dyDescent="0.2">
      <c r="A1451" s="12" t="s">
        <v>4610</v>
      </c>
      <c r="B1451" s="11" t="s">
        <v>31936</v>
      </c>
      <c r="C1451" s="11" t="s">
        <v>4611</v>
      </c>
      <c r="D1451" s="11" t="s">
        <v>1058</v>
      </c>
      <c r="E1451" s="11" t="s">
        <v>82</v>
      </c>
      <c r="H1451" s="17" t="str">
        <f>IF(Table1[[#This Row],[Undergraduate or Postgraduate]]="","",IF('Calculator - Dropdowns'!$D$6="Programme",$C1451&amp;": "&amp;A1451,IF($C1451&amp;": "&amp;A1451='Calculator - Dropdowns'!$D$6,$C1451&amp;": "&amp;A1451,"")))</f>
        <v>BSc Applied Finance (Investment Banking JPM - Cohort 1FJ21) (Higher Apprenticeship) (Part-Time): UDS4SBESBE08</v>
      </c>
      <c r="I1451" s="17" t="str">
        <f>IF(Table1[[#This Row],[Department]]="","",IF('Calculator - Dropdowns'!$D$5="Postgraduate Taught or Undergraduate",$B1451,IF($B1451='Calculator - Dropdowns'!$D$5,$B1451,"")))</f>
        <v>Undergraduate</v>
      </c>
      <c r="J1451" s="17" t="str">
        <f>IF(Table1[[#This Row],[Faculty]]="","",IF('Calculator - Dropdowns'!$D$4="Department",$D1451,IF($D1451='Calculator - Dropdowns'!$D$4,$D1451,"")))</f>
        <v>Apprenticeships (Business School)</v>
      </c>
      <c r="K1451" s="17" t="str">
        <f>IF('Calculator - Dropdowns'!$D$3="Faculty",$E1451,IF('Calculator - Dropdowns'!$D$3=E1451,E1451,""))</f>
        <v>Faculty of Environment, Science and Economy</v>
      </c>
    </row>
    <row r="1452" spans="1:11" ht="25.5" x14ac:dyDescent="0.2">
      <c r="A1452" s="12" t="s">
        <v>4612</v>
      </c>
      <c r="B1452" s="11" t="s">
        <v>31936</v>
      </c>
      <c r="C1452" s="11" t="s">
        <v>4613</v>
      </c>
      <c r="D1452" s="11" t="s">
        <v>1058</v>
      </c>
      <c r="E1452" s="11" t="s">
        <v>82</v>
      </c>
      <c r="H1452" s="17" t="str">
        <f>IF(Table1[[#This Row],[Undergraduate or Postgraduate]]="","",IF('Calculator - Dropdowns'!$D$6="Programme",$C1452&amp;": "&amp;A1452,IF($C1452&amp;": "&amp;A1452='Calculator - Dropdowns'!$D$6,$C1452&amp;": "&amp;A1452,"")))</f>
        <v>BSc Applied Finance (Investment BSc Management UBS - Cohort 1FO19) (Higher Apprenticeship) (Part-Time): UDS4SBESBE04</v>
      </c>
      <c r="I1452" s="17" t="str">
        <f>IF(Table1[[#This Row],[Department]]="","",IF('Calculator - Dropdowns'!$D$5="Postgraduate Taught or Undergraduate",$B1452,IF($B1452='Calculator - Dropdowns'!$D$5,$B1452,"")))</f>
        <v>Undergraduate</v>
      </c>
      <c r="J1452" s="17" t="str">
        <f>IF(Table1[[#This Row],[Faculty]]="","",IF('Calculator - Dropdowns'!$D$4="Department",$D1452,IF($D1452='Calculator - Dropdowns'!$D$4,$D1452,"")))</f>
        <v>Apprenticeships (Business School)</v>
      </c>
      <c r="K1452" s="17" t="str">
        <f>IF('Calculator - Dropdowns'!$D$3="Faculty",$E1452,IF('Calculator - Dropdowns'!$D$3=E1452,E1452,""))</f>
        <v>Faculty of Environment, Science and Economy</v>
      </c>
    </row>
    <row r="1453" spans="1:11" ht="25.5" x14ac:dyDescent="0.2">
      <c r="A1453" s="12" t="s">
        <v>4614</v>
      </c>
      <c r="B1453" s="11" t="s">
        <v>31936</v>
      </c>
      <c r="C1453" s="11" t="s">
        <v>32814</v>
      </c>
      <c r="D1453" s="11" t="s">
        <v>1058</v>
      </c>
      <c r="E1453" s="11" t="s">
        <v>82</v>
      </c>
      <c r="H1453" s="17" t="str">
        <f>IF(Table1[[#This Row],[Undergraduate or Postgraduate]]="","",IF('Calculator - Dropdowns'!$D$6="Programme",$C1453&amp;": "&amp;A1453,IF($C1453&amp;": "&amp;A1453='Calculator - Dropdowns'!$D$6,$C1453&amp;": "&amp;A1453,"")))</f>
        <v>BSc Applied Finance (Investment Management UBS - Cohort 1OJ21/1OO21) (Higher Apprenticeship) (Part-Time): UDS4SBESBE09</v>
      </c>
      <c r="I1453" s="17" t="str">
        <f>IF(Table1[[#This Row],[Department]]="","",IF('Calculator - Dropdowns'!$D$5="Postgraduate Taught or Undergraduate",$B1453,IF($B1453='Calculator - Dropdowns'!$D$5,$B1453,"")))</f>
        <v>Undergraduate</v>
      </c>
      <c r="J1453" s="17" t="str">
        <f>IF(Table1[[#This Row],[Faculty]]="","",IF('Calculator - Dropdowns'!$D$4="Department",$D1453,IF($D1453='Calculator - Dropdowns'!$D$4,$D1453,"")))</f>
        <v>Apprenticeships (Business School)</v>
      </c>
      <c r="K1453" s="17" t="str">
        <f>IF('Calculator - Dropdowns'!$D$3="Faculty",$E1453,IF('Calculator - Dropdowns'!$D$3=E1453,E1453,""))</f>
        <v>Faculty of Environment, Science and Economy</v>
      </c>
    </row>
    <row r="1454" spans="1:11" x14ac:dyDescent="0.2">
      <c r="A1454" s="12" t="s">
        <v>32075</v>
      </c>
      <c r="B1454" s="11" t="s">
        <v>31936</v>
      </c>
      <c r="C1454" s="11" t="s">
        <v>32818</v>
      </c>
      <c r="D1454" s="11" t="s">
        <v>1058</v>
      </c>
      <c r="E1454" s="11" t="s">
        <v>82</v>
      </c>
      <c r="H1454" s="17" t="str">
        <f>IF(Table1[[#This Row],[Undergraduate or Postgraduate]]="","",IF('Calculator - Dropdowns'!$D$6="Programme",$C1454&amp;": "&amp;A1454,IF($C1454&amp;": "&amp;A1454='Calculator - Dropdowns'!$D$6,$C1454&amp;": "&amp;A1454,"")))</f>
        <v>BSc Applied Finance (Higher Apprenticeship) (Part-Time): UDS4SBESBE11</v>
      </c>
      <c r="I1454" s="17" t="str">
        <f>IF(Table1[[#This Row],[Department]]="","",IF('Calculator - Dropdowns'!$D$5="Postgraduate Taught or Undergraduate",$B1454,IF($B1454='Calculator - Dropdowns'!$D$5,$B1454,"")))</f>
        <v>Undergraduate</v>
      </c>
      <c r="J1454" s="17" t="str">
        <f>IF(Table1[[#This Row],[Faculty]]="","",IF('Calculator - Dropdowns'!$D$4="Department",$D1454,IF($D1454='Calculator - Dropdowns'!$D$4,$D1454,"")))</f>
        <v>Apprenticeships (Business School)</v>
      </c>
      <c r="K1454" s="17" t="str">
        <f>IF('Calculator - Dropdowns'!$D$3="Faculty",$E1454,IF('Calculator - Dropdowns'!$D$3=E1454,E1454,""))</f>
        <v>Faculty of Environment, Science and Economy</v>
      </c>
    </row>
    <row r="1455" spans="1:11" ht="25.5" x14ac:dyDescent="0.2">
      <c r="A1455" s="12" t="s">
        <v>32162</v>
      </c>
      <c r="B1455" s="11" t="s">
        <v>31936</v>
      </c>
      <c r="C1455" s="11" t="s">
        <v>32946</v>
      </c>
      <c r="D1455" s="11" t="s">
        <v>1058</v>
      </c>
      <c r="E1455" s="11" t="s">
        <v>82</v>
      </c>
      <c r="H1455" s="17" t="str">
        <f>IF(Table1[[#This Row],[Undergraduate or Postgraduate]]="","",IF('Calculator - Dropdowns'!$D$6="Programme",$C1455&amp;": "&amp;A1455,IF($C1455&amp;": "&amp;A1455='Calculator - Dropdowns'!$D$6,$C1455&amp;": "&amp;A1455,"")))</f>
        <v>BSc Banking and Financial Services (Higher Apprenticeship) (Part-Time): UDS4SBESBE13</v>
      </c>
      <c r="I1455" s="17" t="str">
        <f>IF(Table1[[#This Row],[Department]]="","",IF('Calculator - Dropdowns'!$D$5="Postgraduate Taught or Undergraduate",$B1455,IF($B1455='Calculator - Dropdowns'!$D$5,$B1455,"")))</f>
        <v>Undergraduate</v>
      </c>
      <c r="J1455" s="17" t="str">
        <f>IF(Table1[[#This Row],[Faculty]]="","",IF('Calculator - Dropdowns'!$D$4="Department",$D1455,IF($D1455='Calculator - Dropdowns'!$D$4,$D1455,"")))</f>
        <v>Apprenticeships (Business School)</v>
      </c>
      <c r="K1455" s="17" t="str">
        <f>IF('Calculator - Dropdowns'!$D$3="Faculty",$E1455,IF('Calculator - Dropdowns'!$D$3=E1455,E1455,""))</f>
        <v>Faculty of Environment, Science and Economy</v>
      </c>
    </row>
    <row r="1456" spans="1:11" ht="25.5" x14ac:dyDescent="0.2">
      <c r="A1456" s="12" t="s">
        <v>32068</v>
      </c>
      <c r="B1456" s="11" t="s">
        <v>31936</v>
      </c>
      <c r="C1456" s="11" t="s">
        <v>32795</v>
      </c>
      <c r="D1456" s="11" t="s">
        <v>1058</v>
      </c>
      <c r="E1456" s="11" t="s">
        <v>82</v>
      </c>
      <c r="H1456" s="17" t="str">
        <f>IF(Table1[[#This Row],[Undergraduate or Postgraduate]]="","",IF('Calculator - Dropdowns'!$D$6="Programme",$C1456&amp;": "&amp;A1456,IF($C1456&amp;": "&amp;A1456='Calculator - Dropdowns'!$D$6,$C1456&amp;": "&amp;A1456,"")))</f>
        <v>BSc Project Management (Integrated Degree Apprenticeship) (Part-Time): UDS4SBESBE10</v>
      </c>
      <c r="I1456" s="17" t="str">
        <f>IF(Table1[[#This Row],[Department]]="","",IF('Calculator - Dropdowns'!$D$5="Postgraduate Taught or Undergraduate",$B1456,IF($B1456='Calculator - Dropdowns'!$D$5,$B1456,"")))</f>
        <v>Undergraduate</v>
      </c>
      <c r="J1456" s="17" t="str">
        <f>IF(Table1[[#This Row],[Faculty]]="","",IF('Calculator - Dropdowns'!$D$4="Department",$D1456,IF($D1456='Calculator - Dropdowns'!$D$4,$D1456,"")))</f>
        <v>Apprenticeships (Business School)</v>
      </c>
      <c r="K1456" s="17" t="str">
        <f>IF('Calculator - Dropdowns'!$D$3="Faculty",$E1456,IF('Calculator - Dropdowns'!$D$3=E1456,E1456,""))</f>
        <v>Faculty of Environment, Science and Economy</v>
      </c>
    </row>
    <row r="1457" spans="1:11" ht="25.5" x14ac:dyDescent="0.2">
      <c r="A1457" s="12" t="s">
        <v>32066</v>
      </c>
      <c r="B1457" s="11" t="s">
        <v>31936</v>
      </c>
      <c r="C1457" s="11" t="s">
        <v>32793</v>
      </c>
      <c r="D1457" s="11" t="s">
        <v>1058</v>
      </c>
      <c r="E1457" s="11" t="s">
        <v>82</v>
      </c>
      <c r="H1457" s="17" t="str">
        <f>IF(Table1[[#This Row],[Undergraduate or Postgraduate]]="","",IF('Calculator - Dropdowns'!$D$6="Programme",$C1457&amp;": "&amp;A1457,IF($C1457&amp;": "&amp;A1457='Calculator - Dropdowns'!$D$6,$C1457&amp;": "&amp;A1457,"")))</f>
        <v>BSc Project Management (Non-Apprenticeship) (Part-Time): UFS4SBESBE68</v>
      </c>
      <c r="I1457" s="17" t="str">
        <f>IF(Table1[[#This Row],[Department]]="","",IF('Calculator - Dropdowns'!$D$5="Postgraduate Taught or Undergraduate",$B1457,IF($B1457='Calculator - Dropdowns'!$D$5,$B1457,"")))</f>
        <v>Undergraduate</v>
      </c>
      <c r="J1457" s="17" t="str">
        <f>IF(Table1[[#This Row],[Faculty]]="","",IF('Calculator - Dropdowns'!$D$4="Department",$D1457,IF($D1457='Calculator - Dropdowns'!$D$4,$D1457,"")))</f>
        <v>Apprenticeships (Business School)</v>
      </c>
      <c r="K1457" s="17" t="str">
        <f>IF('Calculator - Dropdowns'!$D$3="Faculty",$E1457,IF('Calculator - Dropdowns'!$D$3=E1457,E1457,""))</f>
        <v>Faculty of Environment, Science and Economy</v>
      </c>
    </row>
    <row r="1458" spans="1:11" ht="25.5" x14ac:dyDescent="0.2">
      <c r="A1458" s="12" t="s">
        <v>33948</v>
      </c>
      <c r="B1458" s="11" t="s">
        <v>31936</v>
      </c>
      <c r="C1458" s="11" t="s">
        <v>33949</v>
      </c>
      <c r="D1458" s="11" t="s">
        <v>1058</v>
      </c>
      <c r="E1458" s="11" t="s">
        <v>82</v>
      </c>
      <c r="H1458" s="17" t="str">
        <f>IF(Table1[[#This Row],[Undergraduate or Postgraduate]]="","",IF('Calculator - Dropdowns'!$D$6="Programme",$C1458&amp;": "&amp;A1458,IF($C1458&amp;": "&amp;A1458='Calculator - Dropdowns'!$D$6,$C1458&amp;": "&amp;A1458,"")))</f>
        <v>BSc (Hons) Applied Accounting (Integrated Degree Apprenticeship) (Part-Time): UDS4SBESBE14</v>
      </c>
      <c r="I1458" s="17" t="str">
        <f>IF(Table1[[#This Row],[Department]]="","",IF('Calculator - Dropdowns'!$D$5="Postgraduate Taught or Undergraduate",$B1458,IF($B1458='Calculator - Dropdowns'!$D$5,$B1458,"")))</f>
        <v>Undergraduate</v>
      </c>
      <c r="J1458" s="17" t="str">
        <f>IF(Table1[[#This Row],[Faculty]]="","",IF('Calculator - Dropdowns'!$D$4="Department",$D1458,IF($D1458='Calculator - Dropdowns'!$D$4,$D1458,"")))</f>
        <v>Apprenticeships (Business School)</v>
      </c>
      <c r="K1458" s="17" t="str">
        <f>IF('Calculator - Dropdowns'!$D$3="Faculty",$E1458,IF('Calculator - Dropdowns'!$D$3=E1458,E1458,""))</f>
        <v>Faculty of Environment, Science and Economy</v>
      </c>
    </row>
    <row r="1459" spans="1:11" ht="25.5" x14ac:dyDescent="0.2">
      <c r="A1459" s="12" t="s">
        <v>33950</v>
      </c>
      <c r="B1459" s="11" t="s">
        <v>31936</v>
      </c>
      <c r="C1459" s="11" t="s">
        <v>33951</v>
      </c>
      <c r="D1459" s="11" t="s">
        <v>1058</v>
      </c>
      <c r="E1459" s="11" t="s">
        <v>82</v>
      </c>
      <c r="H1459" s="17" t="str">
        <f>IF(Table1[[#This Row],[Undergraduate or Postgraduate]]="","",IF('Calculator - Dropdowns'!$D$6="Programme",$C1459&amp;": "&amp;A1459,IF($C1459&amp;": "&amp;A1459='Calculator - Dropdowns'!$D$6,$C1459&amp;": "&amp;A1459,"")))</f>
        <v>BSc (Hons) Applied Accounting (Non-Apprenticeship) (Part-Time): UFS4SBESBE70</v>
      </c>
      <c r="I1459" s="17" t="str">
        <f>IF(Table1[[#This Row],[Department]]="","",IF('Calculator - Dropdowns'!$D$5="Postgraduate Taught or Undergraduate",$B1459,IF($B1459='Calculator - Dropdowns'!$D$5,$B1459,"")))</f>
        <v>Undergraduate</v>
      </c>
      <c r="J1459" s="17" t="str">
        <f>IF(Table1[[#This Row],[Faculty]]="","",IF('Calculator - Dropdowns'!$D$4="Department",$D1459,IF($D1459='Calculator - Dropdowns'!$D$4,$D1459,"")))</f>
        <v>Apprenticeships (Business School)</v>
      </c>
      <c r="K1459" s="17" t="str">
        <f>IF('Calculator - Dropdowns'!$D$3="Faculty",$E1459,IF('Calculator - Dropdowns'!$D$3=E1459,E1459,""))</f>
        <v>Faculty of Environment, Science and Economy</v>
      </c>
    </row>
    <row r="1460" spans="1:11" ht="25.5" x14ac:dyDescent="0.2">
      <c r="A1460" s="12" t="s">
        <v>4615</v>
      </c>
      <c r="B1460" s="11" t="s">
        <v>31936</v>
      </c>
      <c r="C1460" s="11" t="s">
        <v>4616</v>
      </c>
      <c r="D1460" s="11" t="s">
        <v>420</v>
      </c>
      <c r="E1460" s="11" t="s">
        <v>82</v>
      </c>
      <c r="H1460" s="17" t="str">
        <f>IF(Table1[[#This Row],[Undergraduate or Postgraduate]]="","",IF('Calculator - Dropdowns'!$D$6="Programme",$C1460&amp;": "&amp;A1460,IF($C1460&amp;": "&amp;A1460='Calculator - Dropdowns'!$D$6,$C1460&amp;": "&amp;A1460,"")))</f>
        <v>BSc Digital and Technology Solutions (Integrated Degree Apprenticeship): UDS4ECSECS01</v>
      </c>
      <c r="I1460" s="17" t="str">
        <f>IF(Table1[[#This Row],[Department]]="","",IF('Calculator - Dropdowns'!$D$5="Postgraduate Taught or Undergraduate",$B1460,IF($B1460='Calculator - Dropdowns'!$D$5,$B1460,"")))</f>
        <v>Undergraduate</v>
      </c>
      <c r="J1460" s="17" t="str">
        <f>IF(Table1[[#This Row],[Faculty]]="","",IF('Calculator - Dropdowns'!$D$4="Department",$D1460,IF($D1460='Calculator - Dropdowns'!$D$4,$D1460,"")))</f>
        <v>Computer Science</v>
      </c>
      <c r="K1460" s="17" t="str">
        <f>IF('Calculator - Dropdowns'!$D$3="Faculty",$E1460,IF('Calculator - Dropdowns'!$D$3=E1460,E1460,""))</f>
        <v>Faculty of Environment, Science and Economy</v>
      </c>
    </row>
    <row r="1461" spans="1:11" ht="25.5" x14ac:dyDescent="0.2">
      <c r="A1461" s="12" t="s">
        <v>4603</v>
      </c>
      <c r="B1461" s="11" t="s">
        <v>31936</v>
      </c>
      <c r="C1461" s="11" t="s">
        <v>32799</v>
      </c>
      <c r="D1461" s="11" t="s">
        <v>420</v>
      </c>
      <c r="E1461" s="11" t="s">
        <v>82</v>
      </c>
      <c r="H1461" s="17" t="str">
        <f>IF(Table1[[#This Row],[Undergraduate or Postgraduate]]="","",IF('Calculator - Dropdowns'!$D$6="Programme",$C1461&amp;": "&amp;A1461,IF($C1461&amp;": "&amp;A1461='Calculator - Dropdowns'!$D$6,$C1461&amp;": "&amp;A1461,"")))</f>
        <v>BSc Digital and Technology Solutions (Non-Apprenticeship) (Part-Time): UFS4ECSECS10</v>
      </c>
      <c r="I1461" s="17" t="str">
        <f>IF(Table1[[#This Row],[Department]]="","",IF('Calculator - Dropdowns'!$D$5="Postgraduate Taught or Undergraduate",$B1461,IF($B1461='Calculator - Dropdowns'!$D$5,$B1461,"")))</f>
        <v>Undergraduate</v>
      </c>
      <c r="J1461" s="17" t="str">
        <f>IF(Table1[[#This Row],[Faculty]]="","",IF('Calculator - Dropdowns'!$D$4="Department",$D1461,IF($D1461='Calculator - Dropdowns'!$D$4,$D1461,"")))</f>
        <v>Computer Science</v>
      </c>
      <c r="K1461" s="17" t="str">
        <f>IF('Calculator - Dropdowns'!$D$3="Faculty",$E1461,IF('Calculator - Dropdowns'!$D$3=E1461,E1461,""))</f>
        <v>Faculty of Environment, Science and Economy</v>
      </c>
    </row>
    <row r="1462" spans="1:11" ht="25.5" x14ac:dyDescent="0.2">
      <c r="A1462" s="12" t="s">
        <v>4601</v>
      </c>
      <c r="B1462" s="11" t="s">
        <v>31936</v>
      </c>
      <c r="C1462" s="11" t="s">
        <v>4602</v>
      </c>
      <c r="D1462" s="11" t="s">
        <v>391</v>
      </c>
      <c r="E1462" s="11" t="s">
        <v>82</v>
      </c>
      <c r="H1462" s="17" t="str">
        <f>IF(Table1[[#This Row],[Undergraduate or Postgraduate]]="","",IF('Calculator - Dropdowns'!$D$6="Programme",$C1462&amp;": "&amp;A1462,IF($C1462&amp;": "&amp;A1462='Calculator - Dropdowns'!$D$6,$C1462&amp;": "&amp;A1462,"")))</f>
        <v>BEng Mining Engineering (Integrated Degree Apprenticeship) (Part-Time) - Cornwall: UDN4MINMINCA</v>
      </c>
      <c r="I1462" s="17" t="str">
        <f>IF(Table1[[#This Row],[Department]]="","",IF('Calculator - Dropdowns'!$D$5="Postgraduate Taught or Undergraduate",$B1462,IF($B1462='Calculator - Dropdowns'!$D$5,$B1462,"")))</f>
        <v>Undergraduate</v>
      </c>
      <c r="J1462" s="17" t="str">
        <f>IF(Table1[[#This Row],[Faculty]]="","",IF('Calculator - Dropdowns'!$D$4="Department",$D1462,IF($D1462='Calculator - Dropdowns'!$D$4,$D1462,"")))</f>
        <v>Mining and Minerals</v>
      </c>
      <c r="K1462" s="17" t="str">
        <f>IF('Calculator - Dropdowns'!$D$3="Faculty",$E1462,IF('Calculator - Dropdowns'!$D$3=E1462,E1462,""))</f>
        <v>Faculty of Environment, Science and Economy</v>
      </c>
    </row>
    <row r="1463" spans="1:11" ht="25.5" x14ac:dyDescent="0.2">
      <c r="A1463" s="12" t="s">
        <v>4597</v>
      </c>
      <c r="B1463" s="11" t="s">
        <v>31936</v>
      </c>
      <c r="C1463" s="11" t="s">
        <v>4598</v>
      </c>
      <c r="D1463" s="11" t="s">
        <v>391</v>
      </c>
      <c r="E1463" s="11" t="s">
        <v>82</v>
      </c>
      <c r="H1463" s="17" t="str">
        <f>IF(Table1[[#This Row],[Undergraduate or Postgraduate]]="","",IF('Calculator - Dropdowns'!$D$6="Programme",$C1463&amp;": "&amp;A1463,IF($C1463&amp;": "&amp;A1463='Calculator - Dropdowns'!$D$6,$C1463&amp;": "&amp;A1463,"")))</f>
        <v>BEng Mining Engineering (Mutual Aid) (Part-Time) - Cornwall: UFN4MINMINCA</v>
      </c>
      <c r="I1463" s="17" t="str">
        <f>IF(Table1[[#This Row],[Department]]="","",IF('Calculator - Dropdowns'!$D$5="Postgraduate Taught or Undergraduate",$B1463,IF($B1463='Calculator - Dropdowns'!$D$5,$B1463,"")))</f>
        <v>Undergraduate</v>
      </c>
      <c r="J1463" s="17" t="str">
        <f>IF(Table1[[#This Row],[Faculty]]="","",IF('Calculator - Dropdowns'!$D$4="Department",$D1463,IF($D1463='Calculator - Dropdowns'!$D$4,$D1463,"")))</f>
        <v>Mining and Minerals</v>
      </c>
      <c r="K1463" s="17" t="str">
        <f>IF('Calculator - Dropdowns'!$D$3="Faculty",$E1463,IF('Calculator - Dropdowns'!$D$3=E1463,E1463,""))</f>
        <v>Faculty of Environment, Science and Economy</v>
      </c>
    </row>
    <row r="1464" spans="1:11" x14ac:dyDescent="0.2">
      <c r="A1464" s="12" t="s">
        <v>4599</v>
      </c>
      <c r="B1464" s="11" t="s">
        <v>31936</v>
      </c>
      <c r="C1464" s="11" t="s">
        <v>4600</v>
      </c>
      <c r="D1464" s="11" t="s">
        <v>391</v>
      </c>
      <c r="E1464" s="11" t="s">
        <v>82</v>
      </c>
      <c r="H1464" s="17" t="str">
        <f>IF(Table1[[#This Row],[Undergraduate or Postgraduate]]="","",IF('Calculator - Dropdowns'!$D$6="Programme",$C1464&amp;": "&amp;A1464,IF($C1464&amp;": "&amp;A1464='Calculator - Dropdowns'!$D$6,$C1464&amp;": "&amp;A1464,"")))</f>
        <v>BEng Mining Engineering (Part-Time) - Cornwall: UFN4MINMINCB</v>
      </c>
      <c r="I1464" s="17" t="str">
        <f>IF(Table1[[#This Row],[Department]]="","",IF('Calculator - Dropdowns'!$D$5="Postgraduate Taught or Undergraduate",$B1464,IF($B1464='Calculator - Dropdowns'!$D$5,$B1464,"")))</f>
        <v>Undergraduate</v>
      </c>
      <c r="J1464" s="17" t="str">
        <f>IF(Table1[[#This Row],[Faculty]]="","",IF('Calculator - Dropdowns'!$D$4="Department",$D1464,IF($D1464='Calculator - Dropdowns'!$D$4,$D1464,"")))</f>
        <v>Mining and Minerals</v>
      </c>
      <c r="K1464" s="17" t="str">
        <f>IF('Calculator - Dropdowns'!$D$3="Faculty",$E1464,IF('Calculator - Dropdowns'!$D$3=E1464,E1464,""))</f>
        <v>Faculty of Environment, Science and Economy</v>
      </c>
    </row>
    <row r="1465" spans="1:11" ht="25.5" x14ac:dyDescent="0.2">
      <c r="A1465" s="12" t="s">
        <v>32067</v>
      </c>
      <c r="B1465" s="11" t="s">
        <v>31936</v>
      </c>
      <c r="C1465" s="11" t="s">
        <v>32794</v>
      </c>
      <c r="D1465" s="11" t="s">
        <v>1058</v>
      </c>
      <c r="E1465" s="11" t="s">
        <v>82</v>
      </c>
      <c r="H1465" s="17" t="str">
        <f>IF(Table1[[#This Row],[Undergraduate or Postgraduate]]="","",IF('Calculator - Dropdowns'!$D$6="Programme",$C1465&amp;": "&amp;A1465,IF($C1465&amp;": "&amp;A1465='Calculator - Dropdowns'!$D$6,$C1465&amp;": "&amp;A1465,"")))</f>
        <v>BSc Project Management (Integrated Degree Apprenticeship) (Part-Time, Distance Learning): UDS4SBESBE12</v>
      </c>
      <c r="I1465" s="17" t="str">
        <f>IF(Table1[[#This Row],[Department]]="","",IF('Calculator - Dropdowns'!$D$5="Postgraduate Taught or Undergraduate",$B1465,IF($B1465='Calculator - Dropdowns'!$D$5,$B1465,"")))</f>
        <v>Undergraduate</v>
      </c>
      <c r="J1465" s="17" t="str">
        <f>IF(Table1[[#This Row],[Faculty]]="","",IF('Calculator - Dropdowns'!$D$4="Department",$D1465,IF($D1465='Calculator - Dropdowns'!$D$4,$D1465,"")))</f>
        <v>Apprenticeships (Business School)</v>
      </c>
      <c r="K1465" s="17" t="str">
        <f>IF('Calculator - Dropdowns'!$D$3="Faculty",$E1465,IF('Calculator - Dropdowns'!$D$3=E1465,E1465,""))</f>
        <v>Faculty of Environment, Science and Economy</v>
      </c>
    </row>
    <row r="1466" spans="1:11" ht="25.5" x14ac:dyDescent="0.2">
      <c r="A1466" s="12" t="s">
        <v>32065</v>
      </c>
      <c r="B1466" s="11" t="s">
        <v>31936</v>
      </c>
      <c r="C1466" s="11" t="s">
        <v>32792</v>
      </c>
      <c r="D1466" s="11" t="s">
        <v>1058</v>
      </c>
      <c r="E1466" s="11" t="s">
        <v>82</v>
      </c>
      <c r="H1466" s="17" t="str">
        <f>IF(Table1[[#This Row],[Undergraduate or Postgraduate]]="","",IF('Calculator - Dropdowns'!$D$6="Programme",$C1466&amp;": "&amp;A1466,IF($C1466&amp;": "&amp;A1466='Calculator - Dropdowns'!$D$6,$C1466&amp;": "&amp;A1466,"")))</f>
        <v>BSc Project Management (Non-Apprenticeship) (Part-Time, Distance Learning): UFS4SBESBE69</v>
      </c>
      <c r="I1466" s="17" t="str">
        <f>IF(Table1[[#This Row],[Department]]="","",IF('Calculator - Dropdowns'!$D$5="Postgraduate Taught or Undergraduate",$B1466,IF($B1466='Calculator - Dropdowns'!$D$5,$B1466,"")))</f>
        <v>Undergraduate</v>
      </c>
      <c r="J1466" s="17" t="str">
        <f>IF(Table1[[#This Row],[Faculty]]="","",IF('Calculator - Dropdowns'!$D$4="Department",$D1466,IF($D1466='Calculator - Dropdowns'!$D$4,$D1466,"")))</f>
        <v>Apprenticeships (Business School)</v>
      </c>
      <c r="K1466" s="17" t="str">
        <f>IF('Calculator - Dropdowns'!$D$3="Faculty",$E1466,IF('Calculator - Dropdowns'!$D$3=E1466,E1466,""))</f>
        <v>Faculty of Environment, Science and Economy</v>
      </c>
    </row>
    <row r="1467" spans="1:11" ht="25.5" x14ac:dyDescent="0.2">
      <c r="A1467" s="12" t="s">
        <v>4629</v>
      </c>
      <c r="B1467" s="11" t="s">
        <v>31936</v>
      </c>
      <c r="C1467" s="11" t="s">
        <v>4630</v>
      </c>
      <c r="D1467" s="11" t="s">
        <v>409</v>
      </c>
      <c r="E1467" s="11" t="s">
        <v>82</v>
      </c>
      <c r="H1467" s="17" t="str">
        <f>IF(Table1[[#This Row],[Undergraduate or Postgraduate]]="","",IF('Calculator - Dropdowns'!$D$6="Programme",$C1467&amp;": "&amp;A1467,IF($C1467&amp;": "&amp;A1467='Calculator - Dropdowns'!$D$6,$C1467&amp;": "&amp;A1467,"")))</f>
        <v>BEng Civil Engineering Site Management (Non-Integrated Degree Apprenticeship): UDN5ECSECS01</v>
      </c>
      <c r="I1467" s="17" t="str">
        <f>IF(Table1[[#This Row],[Department]]="","",IF('Calculator - Dropdowns'!$D$5="Postgraduate Taught or Undergraduate",$B1467,IF($B1467='Calculator - Dropdowns'!$D$5,$B1467,"")))</f>
        <v>Undergraduate</v>
      </c>
      <c r="J1467" s="17" t="str">
        <f>IF(Table1[[#This Row],[Faculty]]="","",IF('Calculator - Dropdowns'!$D$4="Department",$D1467,IF($D1467='Calculator - Dropdowns'!$D$4,$D1467,"")))</f>
        <v>Engineering</v>
      </c>
      <c r="K1467" s="17" t="str">
        <f>IF('Calculator - Dropdowns'!$D$3="Faculty",$E1467,IF('Calculator - Dropdowns'!$D$3=E1467,E1467,""))</f>
        <v>Faculty of Environment, Science and Economy</v>
      </c>
    </row>
    <row r="1468" spans="1:11" ht="25.5" x14ac:dyDescent="0.2">
      <c r="A1468" s="12" t="s">
        <v>4631</v>
      </c>
      <c r="B1468" s="11" t="s">
        <v>31936</v>
      </c>
      <c r="C1468" s="11" t="s">
        <v>4632</v>
      </c>
      <c r="D1468" s="11" t="s">
        <v>409</v>
      </c>
      <c r="E1468" s="11" t="s">
        <v>82</v>
      </c>
      <c r="H1468" s="17" t="str">
        <f>IF(Table1[[#This Row],[Undergraduate or Postgraduate]]="","",IF('Calculator - Dropdowns'!$D$6="Programme",$C1468&amp;": "&amp;A1468,IF($C1468&amp;": "&amp;A1468='Calculator - Dropdowns'!$D$6,$C1468&amp;": "&amp;A1468,"")))</f>
        <v>BEng Civil Engineering (Non-Integrated Degree Apprenticeship): UDN5ECSECS02</v>
      </c>
      <c r="I1468" s="17" t="str">
        <f>IF(Table1[[#This Row],[Department]]="","",IF('Calculator - Dropdowns'!$D$5="Postgraduate Taught or Undergraduate",$B1468,IF($B1468='Calculator - Dropdowns'!$D$5,$B1468,"")))</f>
        <v>Undergraduate</v>
      </c>
      <c r="J1468" s="17" t="str">
        <f>IF(Table1[[#This Row],[Faculty]]="","",IF('Calculator - Dropdowns'!$D$4="Department",$D1468,IF($D1468='Calculator - Dropdowns'!$D$4,$D1468,"")))</f>
        <v>Engineering</v>
      </c>
      <c r="K1468" s="17" t="str">
        <f>IF('Calculator - Dropdowns'!$D$3="Faculty",$E1468,IF('Calculator - Dropdowns'!$D$3=E1468,E1468,""))</f>
        <v>Faculty of Environment, Science and Economy</v>
      </c>
    </row>
    <row r="1469" spans="1:11" x14ac:dyDescent="0.2">
      <c r="A1469" s="12" t="s">
        <v>4633</v>
      </c>
      <c r="B1469" s="11" t="s">
        <v>31936</v>
      </c>
      <c r="C1469" s="11" t="s">
        <v>4634</v>
      </c>
      <c r="D1469" s="11" t="s">
        <v>32276</v>
      </c>
      <c r="E1469" s="11" t="s">
        <v>82</v>
      </c>
      <c r="H1469" s="17" t="str">
        <f>IF(Table1[[#This Row],[Undergraduate or Postgraduate]]="","",IF('Calculator - Dropdowns'!$D$6="Programme",$C1469&amp;": "&amp;A1469,IF($C1469&amp;": "&amp;A1469='Calculator - Dropdowns'!$D$6,$C1469&amp;": "&amp;A1469,"")))</f>
        <v>BA Management with Leadership: UFA6SBESBE01</v>
      </c>
      <c r="I1469" s="17" t="str">
        <f>IF(Table1[[#This Row],[Department]]="","",IF('Calculator - Dropdowns'!$D$5="Postgraduate Taught or Undergraduate",$B1469,IF($B1469='Calculator - Dropdowns'!$D$5,$B1469,"")))</f>
        <v>Undergraduate</v>
      </c>
      <c r="J1469" s="17" t="str">
        <f>IF(Table1[[#This Row],[Faculty]]="","",IF('Calculator - Dropdowns'!$D$4="Department",$D1469,IF($D1469='Calculator - Dropdowns'!$D$4,$D1469,"")))</f>
        <v>Business Strategy and Marketing</v>
      </c>
      <c r="K1469" s="17" t="str">
        <f>IF('Calculator - Dropdowns'!$D$3="Faculty",$E1469,IF('Calculator - Dropdowns'!$D$3=E1469,E1469,""))</f>
        <v>Faculty of Environment, Science and Economy</v>
      </c>
    </row>
    <row r="1470" spans="1:11" x14ac:dyDescent="0.2">
      <c r="A1470" s="12" t="s">
        <v>4637</v>
      </c>
      <c r="B1470" s="11" t="s">
        <v>31936</v>
      </c>
      <c r="C1470" s="11" t="s">
        <v>4638</v>
      </c>
      <c r="D1470" s="11" t="s">
        <v>420</v>
      </c>
      <c r="E1470" s="11" t="s">
        <v>82</v>
      </c>
      <c r="H1470" s="17" t="str">
        <f>IF(Table1[[#This Row],[Undergraduate or Postgraduate]]="","",IF('Calculator - Dropdowns'!$D$6="Programme",$C1470&amp;": "&amp;A1470,IF($C1470&amp;": "&amp;A1470='Calculator - Dropdowns'!$D$6,$C1470&amp;": "&amp;A1470,"")))</f>
        <v>BSc Computer Science and Mathematics (Part-Time): UFS6ECSMAS01</v>
      </c>
      <c r="I1470" s="17" t="str">
        <f>IF(Table1[[#This Row],[Department]]="","",IF('Calculator - Dropdowns'!$D$5="Postgraduate Taught or Undergraduate",$B1470,IF($B1470='Calculator - Dropdowns'!$D$5,$B1470,"")))</f>
        <v>Undergraduate</v>
      </c>
      <c r="J1470" s="17" t="str">
        <f>IF(Table1[[#This Row],[Faculty]]="","",IF('Calculator - Dropdowns'!$D$4="Department",$D1470,IF($D1470='Calculator - Dropdowns'!$D$4,$D1470,"")))</f>
        <v>Computer Science</v>
      </c>
      <c r="K1470" s="17" t="str">
        <f>IF('Calculator - Dropdowns'!$D$3="Faculty",$E1470,IF('Calculator - Dropdowns'!$D$3=E1470,E1470,""))</f>
        <v>Faculty of Environment, Science and Economy</v>
      </c>
    </row>
    <row r="1471" spans="1:11" x14ac:dyDescent="0.2">
      <c r="A1471" s="12" t="s">
        <v>4639</v>
      </c>
      <c r="B1471" s="11" t="s">
        <v>31936</v>
      </c>
      <c r="C1471" s="11" t="s">
        <v>4640</v>
      </c>
      <c r="D1471" s="11" t="s">
        <v>420</v>
      </c>
      <c r="E1471" s="11" t="s">
        <v>82</v>
      </c>
      <c r="H1471" s="17" t="str">
        <f>IF(Table1[[#This Row],[Undergraduate or Postgraduate]]="","",IF('Calculator - Dropdowns'!$D$6="Programme",$C1471&amp;": "&amp;A1471,IF($C1471&amp;": "&amp;A1471='Calculator - Dropdowns'!$D$6,$C1471&amp;": "&amp;A1471,"")))</f>
        <v>BSc Information Technology Management for Business: UFS6ECSSBE01</v>
      </c>
      <c r="I1471" s="17" t="str">
        <f>IF(Table1[[#This Row],[Department]]="","",IF('Calculator - Dropdowns'!$D$5="Postgraduate Taught or Undergraduate",$B1471,IF($B1471='Calculator - Dropdowns'!$D$5,$B1471,"")))</f>
        <v>Undergraduate</v>
      </c>
      <c r="J1471" s="17" t="str">
        <f>IF(Table1[[#This Row],[Faculty]]="","",IF('Calculator - Dropdowns'!$D$4="Department",$D1471,IF($D1471='Calculator - Dropdowns'!$D$4,$D1471,"")))</f>
        <v>Computer Science</v>
      </c>
      <c r="K1471" s="17" t="str">
        <f>IF('Calculator - Dropdowns'!$D$3="Faculty",$E1471,IF('Calculator - Dropdowns'!$D$3=E1471,E1471,""))</f>
        <v>Faculty of Environment, Science and Economy</v>
      </c>
    </row>
    <row r="1472" spans="1:11" x14ac:dyDescent="0.2">
      <c r="A1472" s="12" t="s">
        <v>4643</v>
      </c>
      <c r="B1472" s="11" t="s">
        <v>31936</v>
      </c>
      <c r="C1472" s="11" t="s">
        <v>4644</v>
      </c>
      <c r="D1472" s="11" t="s">
        <v>445</v>
      </c>
      <c r="E1472" s="11" t="s">
        <v>82</v>
      </c>
      <c r="H1472" s="17" t="str">
        <f>IF(Table1[[#This Row],[Undergraduate or Postgraduate]]="","",IF('Calculator - Dropdowns'!$D$6="Programme",$C1472&amp;": "&amp;A1472,IF($C1472&amp;": "&amp;A1472='Calculator - Dropdowns'!$D$6,$C1472&amp;": "&amp;A1472,"")))</f>
        <v>BSc Mathematics (Part-Time): UFS6MASMAS01</v>
      </c>
      <c r="I1472" s="17" t="str">
        <f>IF(Table1[[#This Row],[Department]]="","",IF('Calculator - Dropdowns'!$D$5="Postgraduate Taught or Undergraduate",$B1472,IF($B1472='Calculator - Dropdowns'!$D$5,$B1472,"")))</f>
        <v>Undergraduate</v>
      </c>
      <c r="J1472" s="17" t="str">
        <f>IF(Table1[[#This Row],[Faculty]]="","",IF('Calculator - Dropdowns'!$D$4="Department",$D1472,IF($D1472='Calculator - Dropdowns'!$D$4,$D1472,"")))</f>
        <v>Mathematics and Statistics</v>
      </c>
      <c r="K1472" s="17" t="str">
        <f>IF('Calculator - Dropdowns'!$D$3="Faculty",$E1472,IF('Calculator - Dropdowns'!$D$3=E1472,E1472,""))</f>
        <v>Faculty of Environment, Science and Economy</v>
      </c>
    </row>
    <row r="1473" spans="1:11" x14ac:dyDescent="0.2">
      <c r="A1473" s="12" t="s">
        <v>4645</v>
      </c>
      <c r="B1473" s="11" t="s">
        <v>31936</v>
      </c>
      <c r="C1473" s="11" t="s">
        <v>4646</v>
      </c>
      <c r="D1473" s="11" t="s">
        <v>445</v>
      </c>
      <c r="E1473" s="11" t="s">
        <v>82</v>
      </c>
      <c r="H1473" s="17" t="str">
        <f>IF(Table1[[#This Row],[Undergraduate or Postgraduate]]="","",IF('Calculator - Dropdowns'!$D$6="Programme",$C1473&amp;": "&amp;A1473,IF($C1473&amp;": "&amp;A1473='Calculator - Dropdowns'!$D$6,$C1473&amp;": "&amp;A1473,"")))</f>
        <v>BSc Mathematics and Physics (Part-Time): UFS6MASPHY01</v>
      </c>
      <c r="I1473" s="17" t="str">
        <f>IF(Table1[[#This Row],[Department]]="","",IF('Calculator - Dropdowns'!$D$5="Postgraduate Taught or Undergraduate",$B1473,IF($B1473='Calculator - Dropdowns'!$D$5,$B1473,"")))</f>
        <v>Undergraduate</v>
      </c>
      <c r="J1473" s="17" t="str">
        <f>IF(Table1[[#This Row],[Faculty]]="","",IF('Calculator - Dropdowns'!$D$4="Department",$D1473,IF($D1473='Calculator - Dropdowns'!$D$4,$D1473,"")))</f>
        <v>Mathematics and Statistics</v>
      </c>
      <c r="K1473" s="17" t="str">
        <f>IF('Calculator - Dropdowns'!$D$3="Faculty",$E1473,IF('Calculator - Dropdowns'!$D$3=E1473,E1473,""))</f>
        <v>Faculty of Environment, Science and Economy</v>
      </c>
    </row>
    <row r="1474" spans="1:11" x14ac:dyDescent="0.2">
      <c r="A1474" s="12" t="s">
        <v>4647</v>
      </c>
      <c r="B1474" s="11" t="s">
        <v>31936</v>
      </c>
      <c r="C1474" s="11" t="s">
        <v>4648</v>
      </c>
      <c r="D1474" s="11" t="s">
        <v>445</v>
      </c>
      <c r="E1474" s="11" t="s">
        <v>82</v>
      </c>
      <c r="H1474" s="17" t="str">
        <f>IF(Table1[[#This Row],[Undergraduate or Postgraduate]]="","",IF('Calculator - Dropdowns'!$D$6="Programme",$C1474&amp;": "&amp;A1474,IF($C1474&amp;": "&amp;A1474='Calculator - Dropdowns'!$D$6,$C1474&amp;": "&amp;A1474,"")))</f>
        <v>BSc Mathematics with Economics (Part-Time): UFS6MASSBE01</v>
      </c>
      <c r="I1474" s="17" t="str">
        <f>IF(Table1[[#This Row],[Department]]="","",IF('Calculator - Dropdowns'!$D$5="Postgraduate Taught or Undergraduate",$B1474,IF($B1474='Calculator - Dropdowns'!$D$5,$B1474,"")))</f>
        <v>Undergraduate</v>
      </c>
      <c r="J1474" s="17" t="str">
        <f>IF(Table1[[#This Row],[Faculty]]="","",IF('Calculator - Dropdowns'!$D$4="Department",$D1474,IF($D1474='Calculator - Dropdowns'!$D$4,$D1474,"")))</f>
        <v>Mathematics and Statistics</v>
      </c>
      <c r="K1474" s="17" t="str">
        <f>IF('Calculator - Dropdowns'!$D$3="Faculty",$E1474,IF('Calculator - Dropdowns'!$D$3=E1474,E1474,""))</f>
        <v>Faculty of Environment, Science and Economy</v>
      </c>
    </row>
    <row r="1475" spans="1:11" x14ac:dyDescent="0.2">
      <c r="A1475" s="12" t="s">
        <v>4649</v>
      </c>
      <c r="B1475" s="11" t="s">
        <v>31936</v>
      </c>
      <c r="C1475" s="11" t="s">
        <v>4650</v>
      </c>
      <c r="D1475" s="11" t="s">
        <v>445</v>
      </c>
      <c r="E1475" s="11" t="s">
        <v>82</v>
      </c>
      <c r="H1475" s="17" t="str">
        <f>IF(Table1[[#This Row],[Undergraduate or Postgraduate]]="","",IF('Calculator - Dropdowns'!$D$6="Programme",$C1475&amp;": "&amp;A1475,IF($C1475&amp;": "&amp;A1475='Calculator - Dropdowns'!$D$6,$C1475&amp;": "&amp;A1475,"")))</f>
        <v>BSc Mathematics with Finance (Part-Time): UFS6MASSBE02</v>
      </c>
      <c r="I1475" s="17" t="str">
        <f>IF(Table1[[#This Row],[Department]]="","",IF('Calculator - Dropdowns'!$D$5="Postgraduate Taught or Undergraduate",$B1475,IF($B1475='Calculator - Dropdowns'!$D$5,$B1475,"")))</f>
        <v>Undergraduate</v>
      </c>
      <c r="J1475" s="17" t="str">
        <f>IF(Table1[[#This Row],[Faculty]]="","",IF('Calculator - Dropdowns'!$D$4="Department",$D1475,IF($D1475='Calculator - Dropdowns'!$D$4,$D1475,"")))</f>
        <v>Mathematics and Statistics</v>
      </c>
      <c r="K1475" s="17" t="str">
        <f>IF('Calculator - Dropdowns'!$D$3="Faculty",$E1475,IF('Calculator - Dropdowns'!$D$3=E1475,E1475,""))</f>
        <v>Faculty of Environment, Science and Economy</v>
      </c>
    </row>
    <row r="1476" spans="1:11" x14ac:dyDescent="0.2">
      <c r="A1476" s="12" t="s">
        <v>4651</v>
      </c>
      <c r="B1476" s="11" t="s">
        <v>31936</v>
      </c>
      <c r="C1476" s="11" t="s">
        <v>32797</v>
      </c>
      <c r="D1476" s="11" t="s">
        <v>445</v>
      </c>
      <c r="E1476" s="11" t="s">
        <v>82</v>
      </c>
      <c r="H1476" s="17" t="str">
        <f>IF(Table1[[#This Row],[Undergraduate or Postgraduate]]="","",IF('Calculator - Dropdowns'!$D$6="Programme",$C1476&amp;": "&amp;A1476,IF($C1476&amp;": "&amp;A1476='Calculator - Dropdowns'!$D$6,$C1476&amp;": "&amp;A1476,"")))</f>
        <v>BSc Mathematics with Management (Part-Time): UFS6MASSBE03</v>
      </c>
      <c r="I1476" s="17" t="str">
        <f>IF(Table1[[#This Row],[Department]]="","",IF('Calculator - Dropdowns'!$D$5="Postgraduate Taught or Undergraduate",$B1476,IF($B1476='Calculator - Dropdowns'!$D$5,$B1476,"")))</f>
        <v>Undergraduate</v>
      </c>
      <c r="J1476" s="17" t="str">
        <f>IF(Table1[[#This Row],[Faculty]]="","",IF('Calculator - Dropdowns'!$D$4="Department",$D1476,IF($D1476='Calculator - Dropdowns'!$D$4,$D1476,"")))</f>
        <v>Mathematics and Statistics</v>
      </c>
      <c r="K1476" s="17" t="str">
        <f>IF('Calculator - Dropdowns'!$D$3="Faculty",$E1476,IF('Calculator - Dropdowns'!$D$3=E1476,E1476,""))</f>
        <v>Faculty of Environment, Science and Economy</v>
      </c>
    </row>
    <row r="1477" spans="1:11" x14ac:dyDescent="0.2">
      <c r="A1477" s="12" t="s">
        <v>4652</v>
      </c>
      <c r="B1477" s="11" t="s">
        <v>31936</v>
      </c>
      <c r="C1477" s="11" t="s">
        <v>4653</v>
      </c>
      <c r="D1477" s="11" t="s">
        <v>445</v>
      </c>
      <c r="E1477" s="11" t="s">
        <v>82</v>
      </c>
      <c r="H1477" s="17" t="str">
        <f>IF(Table1[[#This Row],[Undergraduate or Postgraduate]]="","",IF('Calculator - Dropdowns'!$D$6="Programme",$C1477&amp;": "&amp;A1477,IF($C1477&amp;": "&amp;A1477='Calculator - Dropdowns'!$D$6,$C1477&amp;": "&amp;A1477,"")))</f>
        <v>BSc Mathematics with Accounting (Part-Time): UFS6MASSBE04</v>
      </c>
      <c r="I1477" s="17" t="str">
        <f>IF(Table1[[#This Row],[Department]]="","",IF('Calculator - Dropdowns'!$D$5="Postgraduate Taught or Undergraduate",$B1477,IF($B1477='Calculator - Dropdowns'!$D$5,$B1477,"")))</f>
        <v>Undergraduate</v>
      </c>
      <c r="J1477" s="17" t="str">
        <f>IF(Table1[[#This Row],[Faculty]]="","",IF('Calculator - Dropdowns'!$D$4="Department",$D1477,IF($D1477='Calculator - Dropdowns'!$D$4,$D1477,"")))</f>
        <v>Mathematics and Statistics</v>
      </c>
      <c r="K1477" s="17" t="str">
        <f>IF('Calculator - Dropdowns'!$D$3="Faculty",$E1477,IF('Calculator - Dropdowns'!$D$3=E1477,E1477,""))</f>
        <v>Faculty of Environment, Science and Economy</v>
      </c>
    </row>
    <row r="1478" spans="1:11" x14ac:dyDescent="0.2">
      <c r="A1478" s="12" t="s">
        <v>4635</v>
      </c>
      <c r="B1478" s="11" t="s">
        <v>31936</v>
      </c>
      <c r="C1478" s="11" t="s">
        <v>32755</v>
      </c>
      <c r="D1478" s="11" t="s">
        <v>121</v>
      </c>
      <c r="E1478" s="11" t="s">
        <v>76</v>
      </c>
      <c r="H1478" s="17" t="str">
        <f>IF(Table1[[#This Row],[Undergraduate or Postgraduate]]="","",IF('Calculator - Dropdowns'!$D$6="Programme",$C1478&amp;": "&amp;A1478,IF($C1478&amp;": "&amp;A1478='Calculator - Dropdowns'!$D$6,$C1478&amp;": "&amp;A1478,"")))</f>
        <v>Flexible Combined Honours (Part-Time): UFF601</v>
      </c>
      <c r="I1478" s="17" t="str">
        <f>IF(Table1[[#This Row],[Department]]="","",IF('Calculator - Dropdowns'!$D$5="Postgraduate Taught or Undergraduate",$B1478,IF($B1478='Calculator - Dropdowns'!$D$5,$B1478,"")))</f>
        <v>Undergraduate</v>
      </c>
      <c r="J1478" s="17" t="str">
        <f>IF(Table1[[#This Row],[Faculty]]="","",IF('Calculator - Dropdowns'!$D$4="Department",$D1478,IF($D1478='Calculator - Dropdowns'!$D$4,$D1478,"")))</f>
        <v>Flexible Combined Honours</v>
      </c>
      <c r="K1478" s="17" t="str">
        <f>IF('Calculator - Dropdowns'!$D$3="Faculty",$E1478,IF('Calculator - Dropdowns'!$D$3=E1478,E1478,""))</f>
        <v>Faculty of Humanities, Arts and Social Sciences</v>
      </c>
    </row>
    <row r="1479" spans="1:11" x14ac:dyDescent="0.2">
      <c r="A1479" s="12" t="s">
        <v>4636</v>
      </c>
      <c r="B1479" s="11" t="s">
        <v>31936</v>
      </c>
      <c r="C1479" s="11" t="s">
        <v>32754</v>
      </c>
      <c r="D1479" s="11" t="s">
        <v>121</v>
      </c>
      <c r="E1479" s="11" t="s">
        <v>76</v>
      </c>
      <c r="H1479" s="17" t="str">
        <f>IF(Table1[[#This Row],[Undergraduate or Postgraduate]]="","",IF('Calculator - Dropdowns'!$D$6="Programme",$C1479&amp;": "&amp;A1479,IF($C1479&amp;": "&amp;A1479='Calculator - Dropdowns'!$D$6,$C1479&amp;": "&amp;A1479,"")))</f>
        <v>Flexible Combined Honours (Part-Time) - Cornwall: UFF6CA</v>
      </c>
      <c r="I1479" s="17" t="str">
        <f>IF(Table1[[#This Row],[Department]]="","",IF('Calculator - Dropdowns'!$D$5="Postgraduate Taught or Undergraduate",$B1479,IF($B1479='Calculator - Dropdowns'!$D$5,$B1479,"")))</f>
        <v>Undergraduate</v>
      </c>
      <c r="J1479" s="17" t="str">
        <f>IF(Table1[[#This Row],[Faculty]]="","",IF('Calculator - Dropdowns'!$D$4="Department",$D1479,IF($D1479='Calculator - Dropdowns'!$D$4,$D1479,"")))</f>
        <v>Flexible Combined Honours</v>
      </c>
      <c r="K1479" s="17" t="str">
        <f>IF('Calculator - Dropdowns'!$D$3="Faculty",$E1479,IF('Calculator - Dropdowns'!$D$3=E1479,E1479,""))</f>
        <v>Faculty of Humanities, Arts and Social Sciences</v>
      </c>
    </row>
    <row r="1480" spans="1:11" x14ac:dyDescent="0.2">
      <c r="A1480" s="12" t="s">
        <v>4654</v>
      </c>
      <c r="B1480" s="11" t="s">
        <v>31936</v>
      </c>
      <c r="C1480" s="11" t="s">
        <v>32719</v>
      </c>
      <c r="D1480" s="11" t="s">
        <v>75</v>
      </c>
      <c r="E1480" s="11" t="s">
        <v>76</v>
      </c>
      <c r="H1480" s="17" t="str">
        <f>IF(Table1[[#This Row],[Undergraduate or Postgraduate]]="","",IF('Calculator - Dropdowns'!$D$6="Programme",$C1480&amp;": "&amp;A1480,IF($C1480&amp;": "&amp;A1480='Calculator - Dropdowns'!$D$6,$C1480&amp;": "&amp;A1480,"")))</f>
        <v>LLB Law (Part-Time): UFL6LAWLAW01</v>
      </c>
      <c r="I1480" s="17" t="str">
        <f>IF(Table1[[#This Row],[Department]]="","",IF('Calculator - Dropdowns'!$D$5="Postgraduate Taught or Undergraduate",$B1480,IF($B1480='Calculator - Dropdowns'!$D$5,$B1480,"")))</f>
        <v>Undergraduate</v>
      </c>
      <c r="J1480" s="17" t="str">
        <f>IF(Table1[[#This Row],[Faculty]]="","",IF('Calculator - Dropdowns'!$D$4="Department",$D1480,IF($D1480='Calculator - Dropdowns'!$D$4,$D1480,"")))</f>
        <v>The Law School</v>
      </c>
      <c r="K1480" s="17" t="str">
        <f>IF('Calculator - Dropdowns'!$D$3="Faculty",$E1480,IF('Calculator - Dropdowns'!$D$3=E1480,E1480,""))</f>
        <v>Faculty of Humanities, Arts and Social Sciences</v>
      </c>
    </row>
    <row r="1481" spans="1:11" x14ac:dyDescent="0.2">
      <c r="A1481" s="12" t="s">
        <v>4641</v>
      </c>
      <c r="B1481" s="11" t="s">
        <v>31936</v>
      </c>
      <c r="C1481" s="11" t="s">
        <v>4642</v>
      </c>
      <c r="D1481" s="11" t="s">
        <v>142</v>
      </c>
      <c r="E1481" s="11" t="s">
        <v>71</v>
      </c>
      <c r="H1481" s="17" t="str">
        <f>IF(Table1[[#This Row],[Undergraduate or Postgraduate]]="","",IF('Calculator - Dropdowns'!$D$6="Programme",$C1481&amp;": "&amp;A1481,IF($C1481&amp;": "&amp;A1481='Calculator - Dropdowns'!$D$6,$C1481&amp;": "&amp;A1481,"")))</f>
        <v>BSc Medical Sciences (Part-Time): UFS6EMSEMS01</v>
      </c>
      <c r="I1481" s="17" t="str">
        <f>IF(Table1[[#This Row],[Department]]="","",IF('Calculator - Dropdowns'!$D$5="Postgraduate Taught or Undergraduate",$B1481,IF($B1481='Calculator - Dropdowns'!$D$5,$B1481,"")))</f>
        <v>Undergraduate</v>
      </c>
      <c r="J1481" s="17" t="str">
        <f>IF(Table1[[#This Row],[Faculty]]="","",IF('Calculator - Dropdowns'!$D$4="Department",$D1481,IF($D1481='Calculator - Dropdowns'!$D$4,$D1481,"")))</f>
        <v>Medical Science</v>
      </c>
      <c r="K1481" s="17" t="str">
        <f>IF('Calculator - Dropdowns'!$D$3="Faculty",$E1481,IF('Calculator - Dropdowns'!$D$3=E1481,E1481,""))</f>
        <v>Faculty of Health and Life Sciences</v>
      </c>
    </row>
    <row r="1482" spans="1:11" ht="25.5" x14ac:dyDescent="0.2">
      <c r="A1482" s="12" t="s">
        <v>4655</v>
      </c>
      <c r="B1482" s="11" t="s">
        <v>31936</v>
      </c>
      <c r="C1482" s="11" t="s">
        <v>4656</v>
      </c>
      <c r="D1482" s="11" t="s">
        <v>209</v>
      </c>
      <c r="E1482" s="11" t="s">
        <v>76</v>
      </c>
      <c r="H1482" s="17" t="str">
        <f>IF(Table1[[#This Row],[Undergraduate or Postgraduate]]="","",IF('Calculator - Dropdowns'!$D$6="Programme",$C1482&amp;": "&amp;A1482,IF($C1482&amp;": "&amp;A1482='Calculator - Dropdowns'!$D$6,$C1482&amp;": "&amp;A1482,"")))</f>
        <v>BA Archaeology and Anthropology with Study Abroad (Part-Time): UFA7HPSHPS01</v>
      </c>
      <c r="I1482" s="17" t="str">
        <f>IF(Table1[[#This Row],[Department]]="","",IF('Calculator - Dropdowns'!$D$5="Postgraduate Taught or Undergraduate",$B1482,IF($B1482='Calculator - Dropdowns'!$D$5,$B1482,"")))</f>
        <v>Undergraduate</v>
      </c>
      <c r="J1482" s="17" t="str">
        <f>IF(Table1[[#This Row],[Faculty]]="","",IF('Calculator - Dropdowns'!$D$4="Department",$D1482,IF($D1482='Calculator - Dropdowns'!$D$4,$D1482,"")))</f>
        <v>Archaeology</v>
      </c>
      <c r="K1482" s="17" t="str">
        <f>IF('Calculator - Dropdowns'!$D$3="Faculty",$E1482,IF('Calculator - Dropdowns'!$D$3=E1482,E1482,""))</f>
        <v>Faculty of Humanities, Arts and Social Sciences</v>
      </c>
    </row>
    <row r="1483" spans="1:11" ht="25.5" x14ac:dyDescent="0.2">
      <c r="A1483" s="12" t="s">
        <v>4657</v>
      </c>
      <c r="B1483" s="11" t="s">
        <v>31936</v>
      </c>
      <c r="C1483" s="11" t="s">
        <v>4658</v>
      </c>
      <c r="D1483" s="11" t="s">
        <v>142</v>
      </c>
      <c r="E1483" s="11" t="s">
        <v>71</v>
      </c>
      <c r="H1483" s="17" t="str">
        <f>IF(Table1[[#This Row],[Undergraduate or Postgraduate]]="","",IF('Calculator - Dropdowns'!$D$6="Programme",$C1483&amp;": "&amp;A1483,IF($C1483&amp;": "&amp;A1483='Calculator - Dropdowns'!$D$6,$C1483&amp;": "&amp;A1483,"")))</f>
        <v>BSc Medical Sciences with Professional Training Year (Part-Time): UFS7EMSEMS01</v>
      </c>
      <c r="I1483" s="17" t="str">
        <f>IF(Table1[[#This Row],[Department]]="","",IF('Calculator - Dropdowns'!$D$5="Postgraduate Taught or Undergraduate",$B1483,IF($B1483='Calculator - Dropdowns'!$D$5,$B1483,"")))</f>
        <v>Undergraduate</v>
      </c>
      <c r="J1483" s="17" t="str">
        <f>IF(Table1[[#This Row],[Faculty]]="","",IF('Calculator - Dropdowns'!$D$4="Department",$D1483,IF($D1483='Calculator - Dropdowns'!$D$4,$D1483,"")))</f>
        <v>Medical Science</v>
      </c>
      <c r="K1483" s="17" t="str">
        <f>IF('Calculator - Dropdowns'!$D$3="Faculty",$E1483,IF('Calculator - Dropdowns'!$D$3=E1483,E1483,""))</f>
        <v>Faculty of Health and Life Sciences</v>
      </c>
    </row>
    <row r="1484" spans="1:11" x14ac:dyDescent="0.2">
      <c r="A1484" s="12" t="s">
        <v>4665</v>
      </c>
      <c r="B1484" s="11" t="s">
        <v>31936</v>
      </c>
      <c r="C1484" s="11" t="s">
        <v>4666</v>
      </c>
      <c r="D1484" s="11" t="s">
        <v>420</v>
      </c>
      <c r="E1484" s="11" t="s">
        <v>82</v>
      </c>
      <c r="H1484" s="17" t="str">
        <f>IF(Table1[[#This Row],[Undergraduate or Postgraduate]]="","",IF('Calculator - Dropdowns'!$D$6="Programme",$C1484&amp;": "&amp;A1484,IF($C1484&amp;": "&amp;A1484='Calculator - Dropdowns'!$D$6,$C1484&amp;": "&amp;A1484,"")))</f>
        <v>MSci Computer Science and Mathematics (Part-Time): UFX8ECSMAS01</v>
      </c>
      <c r="I1484" s="17" t="str">
        <f>IF(Table1[[#This Row],[Department]]="","",IF('Calculator - Dropdowns'!$D$5="Postgraduate Taught or Undergraduate",$B1484,IF($B1484='Calculator - Dropdowns'!$D$5,$B1484,"")))</f>
        <v>Undergraduate</v>
      </c>
      <c r="J1484" s="17" t="str">
        <f>IF(Table1[[#This Row],[Faculty]]="","",IF('Calculator - Dropdowns'!$D$4="Department",$D1484,IF($D1484='Calculator - Dropdowns'!$D$4,$D1484,"")))</f>
        <v>Computer Science</v>
      </c>
      <c r="K1484" s="17" t="str">
        <f>IF('Calculator - Dropdowns'!$D$3="Faculty",$E1484,IF('Calculator - Dropdowns'!$D$3=E1484,E1484,""))</f>
        <v>Faculty of Environment, Science and Economy</v>
      </c>
    </row>
    <row r="1485" spans="1:11" x14ac:dyDescent="0.2">
      <c r="A1485" s="12" t="s">
        <v>4659</v>
      </c>
      <c r="B1485" s="11" t="s">
        <v>31936</v>
      </c>
      <c r="C1485" s="11" t="s">
        <v>4660</v>
      </c>
      <c r="D1485" s="11" t="s">
        <v>445</v>
      </c>
      <c r="E1485" s="11" t="s">
        <v>82</v>
      </c>
      <c r="H1485" s="17" t="str">
        <f>IF(Table1[[#This Row],[Undergraduate or Postgraduate]]="","",IF('Calculator - Dropdowns'!$D$6="Programme",$C1485&amp;": "&amp;A1485,IF($C1485&amp;": "&amp;A1485='Calculator - Dropdowns'!$D$6,$C1485&amp;": "&amp;A1485,"")))</f>
        <v>MMath Mathematics (Part-Time): UFX8MASMAS01</v>
      </c>
      <c r="I1485" s="17" t="str">
        <f>IF(Table1[[#This Row],[Department]]="","",IF('Calculator - Dropdowns'!$D$5="Postgraduate Taught or Undergraduate",$B1485,IF($B1485='Calculator - Dropdowns'!$D$5,$B1485,"")))</f>
        <v>Undergraduate</v>
      </c>
      <c r="J1485" s="17" t="str">
        <f>IF(Table1[[#This Row],[Faculty]]="","",IF('Calculator - Dropdowns'!$D$4="Department",$D1485,IF($D1485='Calculator - Dropdowns'!$D$4,$D1485,"")))</f>
        <v>Mathematics and Statistics</v>
      </c>
      <c r="K1485" s="17" t="str">
        <f>IF('Calculator - Dropdowns'!$D$3="Faculty",$E1485,IF('Calculator - Dropdowns'!$D$3=E1485,E1485,""))</f>
        <v>Faculty of Environment, Science and Economy</v>
      </c>
    </row>
    <row r="1486" spans="1:11" ht="25.5" x14ac:dyDescent="0.2">
      <c r="A1486" s="12" t="s">
        <v>4661</v>
      </c>
      <c r="B1486" s="11" t="s">
        <v>31936</v>
      </c>
      <c r="C1486" s="11" t="s">
        <v>4662</v>
      </c>
      <c r="D1486" s="11" t="s">
        <v>445</v>
      </c>
      <c r="E1486" s="11" t="s">
        <v>82</v>
      </c>
      <c r="H1486" s="17" t="str">
        <f>IF(Table1[[#This Row],[Undergraduate or Postgraduate]]="","",IF('Calculator - Dropdowns'!$D$6="Programme",$C1486&amp;": "&amp;A1486,IF($C1486&amp;": "&amp;A1486='Calculator - Dropdowns'!$D$6,$C1486&amp;": "&amp;A1486,"")))</f>
        <v>MMath Mathematics with Professional Experience (Part-Time): UFX8MASMAS02</v>
      </c>
      <c r="I1486" s="17" t="str">
        <f>IF(Table1[[#This Row],[Department]]="","",IF('Calculator - Dropdowns'!$D$5="Postgraduate Taught or Undergraduate",$B1486,IF($B1486='Calculator - Dropdowns'!$D$5,$B1486,"")))</f>
        <v>Undergraduate</v>
      </c>
      <c r="J1486" s="17" t="str">
        <f>IF(Table1[[#This Row],[Faculty]]="","",IF('Calculator - Dropdowns'!$D$4="Department",$D1486,IF($D1486='Calculator - Dropdowns'!$D$4,$D1486,"")))</f>
        <v>Mathematics and Statistics</v>
      </c>
      <c r="K1486" s="17" t="str">
        <f>IF('Calculator - Dropdowns'!$D$3="Faculty",$E1486,IF('Calculator - Dropdowns'!$D$3=E1486,E1486,""))</f>
        <v>Faculty of Environment, Science and Economy</v>
      </c>
    </row>
    <row r="1487" spans="1:11" x14ac:dyDescent="0.2">
      <c r="A1487" s="12" t="s">
        <v>4663</v>
      </c>
      <c r="B1487" s="11" t="s">
        <v>31936</v>
      </c>
      <c r="C1487" s="11" t="s">
        <v>4664</v>
      </c>
      <c r="D1487" s="11" t="s">
        <v>445</v>
      </c>
      <c r="E1487" s="11" t="s">
        <v>82</v>
      </c>
      <c r="H1487" s="17" t="str">
        <f>IF(Table1[[#This Row],[Undergraduate or Postgraduate]]="","",IF('Calculator - Dropdowns'!$D$6="Programme",$C1487&amp;": "&amp;A1487,IF($C1487&amp;": "&amp;A1487='Calculator - Dropdowns'!$D$6,$C1487&amp;": "&amp;A1487,"")))</f>
        <v>MMath Mathematics with International Study (Part-Time): UFX8MASMAS03</v>
      </c>
      <c r="I1487" s="17" t="str">
        <f>IF(Table1[[#This Row],[Department]]="","",IF('Calculator - Dropdowns'!$D$5="Postgraduate Taught or Undergraduate",$B1487,IF($B1487='Calculator - Dropdowns'!$D$5,$B1487,"")))</f>
        <v>Undergraduate</v>
      </c>
      <c r="J1487" s="17" t="str">
        <f>IF(Table1[[#This Row],[Faculty]]="","",IF('Calculator - Dropdowns'!$D$4="Department",$D1487,IF($D1487='Calculator - Dropdowns'!$D$4,$D1487,"")))</f>
        <v>Mathematics and Statistics</v>
      </c>
      <c r="K1487" s="17" t="str">
        <f>IF('Calculator - Dropdowns'!$D$3="Faculty",$E1487,IF('Calculator - Dropdowns'!$D$3=E1487,E1487,""))</f>
        <v>Faculty of Environment, Science and Economy</v>
      </c>
    </row>
    <row r="1488" spans="1:11" x14ac:dyDescent="0.2">
      <c r="A1488" s="12" t="s">
        <v>4667</v>
      </c>
      <c r="B1488" s="11" t="s">
        <v>31936</v>
      </c>
      <c r="C1488" s="11" t="s">
        <v>4668</v>
      </c>
      <c r="D1488" s="11" t="s">
        <v>445</v>
      </c>
      <c r="E1488" s="11" t="s">
        <v>82</v>
      </c>
      <c r="H1488" s="17" t="str">
        <f>IF(Table1[[#This Row],[Undergraduate or Postgraduate]]="","",IF('Calculator - Dropdowns'!$D$6="Programme",$C1488&amp;": "&amp;A1488,IF($C1488&amp;": "&amp;A1488='Calculator - Dropdowns'!$D$6,$C1488&amp;": "&amp;A1488,"")))</f>
        <v>MSci Mathematics (Mathematical Biology) (Part-Time): UFX8MASMAS04</v>
      </c>
      <c r="I1488" s="17" t="str">
        <f>IF(Table1[[#This Row],[Department]]="","",IF('Calculator - Dropdowns'!$D$5="Postgraduate Taught or Undergraduate",$B1488,IF($B1488='Calculator - Dropdowns'!$D$5,$B1488,"")))</f>
        <v>Undergraduate</v>
      </c>
      <c r="J1488" s="17" t="str">
        <f>IF(Table1[[#This Row],[Faculty]]="","",IF('Calculator - Dropdowns'!$D$4="Department",$D1488,IF($D1488='Calculator - Dropdowns'!$D$4,$D1488,"")))</f>
        <v>Mathematics and Statistics</v>
      </c>
      <c r="K1488" s="17" t="str">
        <f>IF('Calculator - Dropdowns'!$D$3="Faculty",$E1488,IF('Calculator - Dropdowns'!$D$3=E1488,E1488,""))</f>
        <v>Faculty of Environment, Science and Economy</v>
      </c>
    </row>
    <row r="1489" spans="1:11" x14ac:dyDescent="0.2">
      <c r="A1489" s="12" t="s">
        <v>4669</v>
      </c>
      <c r="B1489" s="11" t="s">
        <v>31936</v>
      </c>
      <c r="C1489" s="11" t="s">
        <v>4670</v>
      </c>
      <c r="D1489" s="11" t="s">
        <v>445</v>
      </c>
      <c r="E1489" s="11" t="s">
        <v>82</v>
      </c>
      <c r="H1489" s="17" t="str">
        <f>IF(Table1[[#This Row],[Undergraduate or Postgraduate]]="","",IF('Calculator - Dropdowns'!$D$6="Programme",$C1489&amp;": "&amp;A1489,IF($C1489&amp;": "&amp;A1489='Calculator - Dropdowns'!$D$6,$C1489&amp;": "&amp;A1489,"")))</f>
        <v>MSci Mathematics (Climate Science) (Part-Time): UFX8MASMAS05</v>
      </c>
      <c r="I1489" s="17" t="str">
        <f>IF(Table1[[#This Row],[Department]]="","",IF('Calculator - Dropdowns'!$D$5="Postgraduate Taught or Undergraduate",$B1489,IF($B1489='Calculator - Dropdowns'!$D$5,$B1489,"")))</f>
        <v>Undergraduate</v>
      </c>
      <c r="J1489" s="17" t="str">
        <f>IF(Table1[[#This Row],[Faculty]]="","",IF('Calculator - Dropdowns'!$D$4="Department",$D1489,IF($D1489='Calculator - Dropdowns'!$D$4,$D1489,"")))</f>
        <v>Mathematics and Statistics</v>
      </c>
      <c r="K1489" s="17" t="str">
        <f>IF('Calculator - Dropdowns'!$D$3="Faculty",$E1489,IF('Calculator - Dropdowns'!$D$3=E1489,E1489,""))</f>
        <v>Faculty of Environment, Science and Economy</v>
      </c>
    </row>
    <row r="1490" spans="1:11" ht="25.5" x14ac:dyDescent="0.2">
      <c r="A1490" s="12" t="s">
        <v>4671</v>
      </c>
      <c r="B1490" s="11" t="s">
        <v>31936</v>
      </c>
      <c r="C1490" s="11" t="s">
        <v>4672</v>
      </c>
      <c r="D1490" s="11" t="s">
        <v>445</v>
      </c>
      <c r="E1490" s="11" t="s">
        <v>82</v>
      </c>
      <c r="H1490" s="17" t="str">
        <f>IF(Table1[[#This Row],[Undergraduate or Postgraduate]]="","",IF('Calculator - Dropdowns'!$D$6="Programme",$C1490&amp;": "&amp;A1490,IF($C1490&amp;": "&amp;A1490='Calculator - Dropdowns'!$D$6,$C1490&amp;": "&amp;A1490,"")))</f>
        <v>MSci Mathematics (Geophysical and Astrophysical Fluid Dynamics) (Part-Time): UFX8MASMAS06</v>
      </c>
      <c r="I1490" s="17" t="str">
        <f>IF(Table1[[#This Row],[Department]]="","",IF('Calculator - Dropdowns'!$D$5="Postgraduate Taught or Undergraduate",$B1490,IF($B1490='Calculator - Dropdowns'!$D$5,$B1490,"")))</f>
        <v>Undergraduate</v>
      </c>
      <c r="J1490" s="17" t="str">
        <f>IF(Table1[[#This Row],[Faculty]]="","",IF('Calculator - Dropdowns'!$D$4="Department",$D1490,IF($D1490='Calculator - Dropdowns'!$D$4,$D1490,"")))</f>
        <v>Mathematics and Statistics</v>
      </c>
      <c r="K1490" s="17" t="str">
        <f>IF('Calculator - Dropdowns'!$D$3="Faculty",$E1490,IF('Calculator - Dropdowns'!$D$3=E1490,E1490,""))</f>
        <v>Faculty of Environment, Science and Economy</v>
      </c>
    </row>
    <row r="1491" spans="1:11" x14ac:dyDescent="0.2">
      <c r="A1491" s="12" t="s">
        <v>4673</v>
      </c>
      <c r="B1491" s="11" t="s">
        <v>31936</v>
      </c>
      <c r="C1491" s="11" t="s">
        <v>4674</v>
      </c>
      <c r="D1491" s="11" t="s">
        <v>445</v>
      </c>
      <c r="E1491" s="11" t="s">
        <v>82</v>
      </c>
      <c r="H1491" s="17" t="str">
        <f>IF(Table1[[#This Row],[Undergraduate or Postgraduate]]="","",IF('Calculator - Dropdowns'!$D$6="Programme",$C1491&amp;": "&amp;A1491,IF($C1491&amp;": "&amp;A1491='Calculator - Dropdowns'!$D$6,$C1491&amp;": "&amp;A1491,"")))</f>
        <v>MSci Mathematics with Management (Part-Time): UFX8MASSBE01</v>
      </c>
      <c r="I1491" s="17" t="str">
        <f>IF(Table1[[#This Row],[Department]]="","",IF('Calculator - Dropdowns'!$D$5="Postgraduate Taught or Undergraduate",$B1491,IF($B1491='Calculator - Dropdowns'!$D$5,$B1491,"")))</f>
        <v>Undergraduate</v>
      </c>
      <c r="J1491" s="17" t="str">
        <f>IF(Table1[[#This Row],[Faculty]]="","",IF('Calculator - Dropdowns'!$D$4="Department",$D1491,IF($D1491='Calculator - Dropdowns'!$D$4,$D1491,"")))</f>
        <v>Mathematics and Statistics</v>
      </c>
      <c r="K1491" s="17" t="str">
        <f>IF('Calculator - Dropdowns'!$D$3="Faculty",$E1491,IF('Calculator - Dropdowns'!$D$3=E1491,E1491,""))</f>
        <v>Faculty of Environment, Science and Economy</v>
      </c>
    </row>
    <row r="1492" spans="1:11" x14ac:dyDescent="0.2">
      <c r="A1492" s="12" t="s">
        <v>4675</v>
      </c>
      <c r="B1492" s="11" t="s">
        <v>31936</v>
      </c>
      <c r="C1492" s="11" t="s">
        <v>4676</v>
      </c>
      <c r="D1492" s="11" t="s">
        <v>445</v>
      </c>
      <c r="E1492" s="11" t="s">
        <v>82</v>
      </c>
      <c r="H1492" s="17" t="str">
        <f>IF(Table1[[#This Row],[Undergraduate or Postgraduate]]="","",IF('Calculator - Dropdowns'!$D$6="Programme",$C1492&amp;": "&amp;A1492,IF($C1492&amp;": "&amp;A1492='Calculator - Dropdowns'!$D$6,$C1492&amp;": "&amp;A1492,"")))</f>
        <v>MSci Mathematics with Finance (Part-Time): UFX8MASSBE02</v>
      </c>
      <c r="I1492" s="17" t="str">
        <f>IF(Table1[[#This Row],[Department]]="","",IF('Calculator - Dropdowns'!$D$5="Postgraduate Taught or Undergraduate",$B1492,IF($B1492='Calculator - Dropdowns'!$D$5,$B1492,"")))</f>
        <v>Undergraduate</v>
      </c>
      <c r="J1492" s="17" t="str">
        <f>IF(Table1[[#This Row],[Faculty]]="","",IF('Calculator - Dropdowns'!$D$4="Department",$D1492,IF($D1492='Calculator - Dropdowns'!$D$4,$D1492,"")))</f>
        <v>Mathematics and Statistics</v>
      </c>
      <c r="K1492" s="17" t="str">
        <f>IF('Calculator - Dropdowns'!$D$3="Faculty",$E1492,IF('Calculator - Dropdowns'!$D$3=E1492,E1492,""))</f>
        <v>Faculty of Environment, Science and Economy</v>
      </c>
    </row>
    <row r="1493" spans="1:11" x14ac:dyDescent="0.2">
      <c r="A1493" s="12" t="s">
        <v>4677</v>
      </c>
      <c r="B1493" s="11" t="s">
        <v>31936</v>
      </c>
      <c r="C1493" s="11" t="s">
        <v>4678</v>
      </c>
      <c r="D1493" s="11" t="s">
        <v>445</v>
      </c>
      <c r="E1493" s="11" t="s">
        <v>82</v>
      </c>
      <c r="H1493" s="17" t="str">
        <f>IF(Table1[[#This Row],[Undergraduate or Postgraduate]]="","",IF('Calculator - Dropdowns'!$D$6="Programme",$C1493&amp;": "&amp;A1493,IF($C1493&amp;": "&amp;A1493='Calculator - Dropdowns'!$D$6,$C1493&amp;": "&amp;A1493,"")))</f>
        <v>MSci Mathematics with Economics (Part-Time): UFX8MASSBE03</v>
      </c>
      <c r="I1493" s="17" t="str">
        <f>IF(Table1[[#This Row],[Department]]="","",IF('Calculator - Dropdowns'!$D$5="Postgraduate Taught or Undergraduate",$B1493,IF($B1493='Calculator - Dropdowns'!$D$5,$B1493,"")))</f>
        <v>Undergraduate</v>
      </c>
      <c r="J1493" s="17" t="str">
        <f>IF(Table1[[#This Row],[Faculty]]="","",IF('Calculator - Dropdowns'!$D$4="Department",$D1493,IF($D1493='Calculator - Dropdowns'!$D$4,$D1493,"")))</f>
        <v>Mathematics and Statistics</v>
      </c>
      <c r="K1493" s="17" t="str">
        <f>IF('Calculator - Dropdowns'!$D$3="Faculty",$E1493,IF('Calculator - Dropdowns'!$D$3=E1493,E1493,""))</f>
        <v>Faculty of Environment, Science and Economy</v>
      </c>
    </row>
    <row r="1494" spans="1:11" x14ac:dyDescent="0.2">
      <c r="A1494" s="12" t="s">
        <v>4679</v>
      </c>
      <c r="B1494" s="11" t="s">
        <v>31936</v>
      </c>
      <c r="C1494" s="11" t="s">
        <v>4680</v>
      </c>
      <c r="D1494" s="11" t="s">
        <v>445</v>
      </c>
      <c r="E1494" s="11" t="s">
        <v>82</v>
      </c>
      <c r="H1494" s="17" t="str">
        <f>IF(Table1[[#This Row],[Undergraduate or Postgraduate]]="","",IF('Calculator - Dropdowns'!$D$6="Programme",$C1494&amp;": "&amp;A1494,IF($C1494&amp;": "&amp;A1494='Calculator - Dropdowns'!$D$6,$C1494&amp;": "&amp;A1494,"")))</f>
        <v>MSci Mathematics with Accounting (Part-Time): UFX8MASSBE04</v>
      </c>
      <c r="I1494" s="17" t="str">
        <f>IF(Table1[[#This Row],[Department]]="","",IF('Calculator - Dropdowns'!$D$5="Postgraduate Taught or Undergraduate",$B1494,IF($B1494='Calculator - Dropdowns'!$D$5,$B1494,"")))</f>
        <v>Undergraduate</v>
      </c>
      <c r="J1494" s="17" t="str">
        <f>IF(Table1[[#This Row],[Faculty]]="","",IF('Calculator - Dropdowns'!$D$4="Department",$D1494,IF($D1494='Calculator - Dropdowns'!$D$4,$D1494,"")))</f>
        <v>Mathematics and Statistics</v>
      </c>
      <c r="K1494" s="17" t="str">
        <f>IF('Calculator - Dropdowns'!$D$3="Faculty",$E1494,IF('Calculator - Dropdowns'!$D$3=E1494,E1494,""))</f>
        <v>Faculty of Environment, Science and Economy</v>
      </c>
    </row>
    <row r="1495" spans="1:11" x14ac:dyDescent="0.2">
      <c r="A1495" s="12" t="s">
        <v>34034</v>
      </c>
      <c r="B1495" s="11" t="s">
        <v>32965</v>
      </c>
      <c r="C1495" s="11" t="s">
        <v>34035</v>
      </c>
      <c r="D1495" s="11" t="s">
        <v>152</v>
      </c>
      <c r="E1495" s="11" t="s">
        <v>71</v>
      </c>
      <c r="H1495" s="17" t="str">
        <f>IF(Table1[[#This Row],[Undergraduate or Postgraduate]]="","",IF('Calculator - Dropdowns'!$D$6="Programme",$C1495&amp;": "&amp;A1495,IF($C1495&amp;": "&amp;A1495='Calculator - Dropdowns'!$D$6,$C1495&amp;": "&amp;A1495,"")))</f>
        <v>MSc Sports Management (Part-Time): PTS2SHSSBE01</v>
      </c>
      <c r="I1495" s="17" t="str">
        <f>IF(Table1[[#This Row],[Department]]="","",IF('Calculator - Dropdowns'!$D$5="Postgraduate Taught or Undergraduate",$B1495,IF($B1495='Calculator - Dropdowns'!$D$5,$B1495,"")))</f>
        <v>Postgraduate Taught</v>
      </c>
      <c r="J1495" s="17" t="str">
        <f>IF(Table1[[#This Row],[Faculty]]="","",IF('Calculator - Dropdowns'!$D$4="Department",$D1495,IF($D1495='Calculator - Dropdowns'!$D$4,$D1495,"")))</f>
        <v>Sport and Health Sciences</v>
      </c>
      <c r="K1495" s="17" t="str">
        <f>IF('Calculator - Dropdowns'!$D$3="Faculty",$E1495,IF('Calculator - Dropdowns'!$D$3=E1495,E1495,""))</f>
        <v>Faculty of Health and Life Sciences</v>
      </c>
    </row>
    <row r="1496" spans="1:11" x14ac:dyDescent="0.2">
      <c r="A1496" s="12" t="s">
        <v>34036</v>
      </c>
      <c r="B1496" s="11" t="s">
        <v>31936</v>
      </c>
      <c r="C1496" s="11" t="s">
        <v>34037</v>
      </c>
      <c r="D1496" s="11" t="s">
        <v>169</v>
      </c>
      <c r="E1496" s="11" t="s">
        <v>76</v>
      </c>
      <c r="H1496" s="17" t="str">
        <f>IF(Table1[[#This Row],[Undergraduate or Postgraduate]]="","",IF('Calculator - Dropdowns'!$D$6="Programme",$C1496&amp;": "&amp;A1496,IF($C1496&amp;": "&amp;A1496='Calculator - Dropdowns'!$D$6,$C1496&amp;": "&amp;A1496,"")))</f>
        <v>BA Religion, Culture and Society: UFA3CTHCTH16</v>
      </c>
      <c r="I1496" s="17" t="str">
        <f>IF(Table1[[#This Row],[Department]]="","",IF('Calculator - Dropdowns'!$D$5="Postgraduate Taught or Undergraduate",$B1496,IF($B1496='Calculator - Dropdowns'!$D$5,$B1496,"")))</f>
        <v>Undergraduate</v>
      </c>
      <c r="J1496" s="17" t="str">
        <f>IF(Table1[[#This Row],[Faculty]]="","",IF('Calculator - Dropdowns'!$D$4="Department",$D1496,IF($D1496='Calculator - Dropdowns'!$D$4,$D1496,"")))</f>
        <v>Theology and Religion</v>
      </c>
      <c r="K1496" s="17" t="str">
        <f>IF('Calculator - Dropdowns'!$D$3="Faculty",$E1496,IF('Calculator - Dropdowns'!$D$3=E1496,E1496,""))</f>
        <v>Faculty of Humanities, Arts and Social Sciences</v>
      </c>
    </row>
    <row r="1497" spans="1:11" x14ac:dyDescent="0.2">
      <c r="A1497" s="12" t="s">
        <v>34038</v>
      </c>
      <c r="B1497" s="11" t="s">
        <v>31936</v>
      </c>
      <c r="C1497" s="11" t="s">
        <v>34039</v>
      </c>
      <c r="D1497" s="11" t="s">
        <v>169</v>
      </c>
      <c r="E1497" s="11" t="s">
        <v>76</v>
      </c>
      <c r="H1497" s="17" t="str">
        <f>IF(Table1[[#This Row],[Undergraduate or Postgraduate]]="","",IF('Calculator - Dropdowns'!$D$6="Programme",$C1497&amp;": "&amp;A1497,IF($C1497&amp;": "&amp;A1497='Calculator - Dropdowns'!$D$6,$C1497&amp;": "&amp;A1497,"")))</f>
        <v>BA Religion, Culture and Society with Study Abroad: UFA4CTHCTH22</v>
      </c>
      <c r="I1497" s="17" t="str">
        <f>IF(Table1[[#This Row],[Department]]="","",IF('Calculator - Dropdowns'!$D$5="Postgraduate Taught or Undergraduate",$B1497,IF($B1497='Calculator - Dropdowns'!$D$5,$B1497,"")))</f>
        <v>Undergraduate</v>
      </c>
      <c r="J1497" s="17" t="str">
        <f>IF(Table1[[#This Row],[Faculty]]="","",IF('Calculator - Dropdowns'!$D$4="Department",$D1497,IF($D1497='Calculator - Dropdowns'!$D$4,$D1497,"")))</f>
        <v>Theology and Religion</v>
      </c>
      <c r="K1497" s="17" t="str">
        <f>IF('Calculator - Dropdowns'!$D$3="Faculty",$E1497,IF('Calculator - Dropdowns'!$D$3=E1497,E1497,""))</f>
        <v>Faculty of Humanities, Arts and Social Sciences</v>
      </c>
    </row>
    <row r="1498" spans="1:11" x14ac:dyDescent="0.2">
      <c r="A1498" s="12" t="s">
        <v>34040</v>
      </c>
      <c r="B1498" s="11" t="s">
        <v>31936</v>
      </c>
      <c r="C1498" s="11" t="s">
        <v>34041</v>
      </c>
      <c r="D1498" s="11" t="s">
        <v>169</v>
      </c>
      <c r="E1498" s="11" t="s">
        <v>76</v>
      </c>
      <c r="H1498" s="17" t="str">
        <f>IF(Table1[[#This Row],[Undergraduate or Postgraduate]]="","",IF('Calculator - Dropdowns'!$D$6="Programme",$C1498&amp;": "&amp;A1498,IF($C1498&amp;": "&amp;A1498='Calculator - Dropdowns'!$D$6,$C1498&amp;": "&amp;A1498,"")))</f>
        <v>BA Religion, Culture and Society with Work Abroad: UFA4CTHCTH23</v>
      </c>
      <c r="I1498" s="17" t="str">
        <f>IF(Table1[[#This Row],[Department]]="","",IF('Calculator - Dropdowns'!$D$5="Postgraduate Taught or Undergraduate",$B1498,IF($B1498='Calculator - Dropdowns'!$D$5,$B1498,"")))</f>
        <v>Undergraduate</v>
      </c>
      <c r="J1498" s="17" t="str">
        <f>IF(Table1[[#This Row],[Faculty]]="","",IF('Calculator - Dropdowns'!$D$4="Department",$D1498,IF($D1498='Calculator - Dropdowns'!$D$4,$D1498,"")))</f>
        <v>Theology and Religion</v>
      </c>
      <c r="K1498" s="17" t="str">
        <f>IF('Calculator - Dropdowns'!$D$3="Faculty",$E1498,IF('Calculator - Dropdowns'!$D$3=E1498,E1498,""))</f>
        <v>Faculty of Humanities, Arts and Social Sciences</v>
      </c>
    </row>
    <row r="1499" spans="1:11" ht="25.5" x14ac:dyDescent="0.2">
      <c r="A1499" s="12" t="s">
        <v>34042</v>
      </c>
      <c r="B1499" s="11" t="s">
        <v>31936</v>
      </c>
      <c r="C1499" s="11" t="s">
        <v>34043</v>
      </c>
      <c r="D1499" s="11" t="s">
        <v>169</v>
      </c>
      <c r="E1499" s="11" t="s">
        <v>76</v>
      </c>
      <c r="H1499" s="17" t="str">
        <f>IF(Table1[[#This Row],[Undergraduate or Postgraduate]]="","",IF('Calculator - Dropdowns'!$D$6="Programme",$C1499&amp;": "&amp;A1499,IF($C1499&amp;": "&amp;A1499='Calculator - Dropdowns'!$D$6,$C1499&amp;": "&amp;A1499,"")))</f>
        <v>BA Religion, Culture and Society with Industrial Experience: UFA4CTHCTH24</v>
      </c>
      <c r="I1499" s="17" t="str">
        <f>IF(Table1[[#This Row],[Department]]="","",IF('Calculator - Dropdowns'!$D$5="Postgraduate Taught or Undergraduate",$B1499,IF($B1499='Calculator - Dropdowns'!$D$5,$B1499,"")))</f>
        <v>Undergraduate</v>
      </c>
      <c r="J1499" s="17" t="str">
        <f>IF(Table1[[#This Row],[Faculty]]="","",IF('Calculator - Dropdowns'!$D$4="Department",$D1499,IF($D1499='Calculator - Dropdowns'!$D$4,$D1499,"")))</f>
        <v>Theology and Religion</v>
      </c>
      <c r="K1499" s="17" t="str">
        <f>IF('Calculator - Dropdowns'!$D$3="Faculty",$E1499,IF('Calculator - Dropdowns'!$D$3=E1499,E1499,""))</f>
        <v>Faculty of Humanities, Arts and Social Sciences</v>
      </c>
    </row>
    <row r="1500" spans="1:11" x14ac:dyDescent="0.2">
      <c r="A1500" s="10"/>
      <c r="B1500" s="10"/>
      <c r="C1500" s="10"/>
      <c r="D1500" s="10"/>
      <c r="E1500" s="10"/>
    </row>
    <row r="1501" spans="1:11" x14ac:dyDescent="0.2">
      <c r="A1501" s="10"/>
      <c r="B1501" s="10"/>
      <c r="C1501" s="10"/>
      <c r="D1501" s="10"/>
      <c r="E1501" s="10"/>
    </row>
    <row r="1502" spans="1:11" x14ac:dyDescent="0.2">
      <c r="A1502" s="10"/>
      <c r="B1502" s="10"/>
      <c r="C1502" s="10"/>
      <c r="D1502" s="10"/>
      <c r="E1502" s="10"/>
    </row>
    <row r="1503" spans="1:11" x14ac:dyDescent="0.2">
      <c r="A1503" s="10"/>
      <c r="B1503" s="10"/>
      <c r="C1503" s="10"/>
      <c r="D1503" s="10"/>
      <c r="E1503" s="10"/>
    </row>
    <row r="1504" spans="1:11" x14ac:dyDescent="0.2">
      <c r="A1504" s="10"/>
      <c r="B1504" s="10"/>
      <c r="C1504" s="10"/>
      <c r="D1504" s="10"/>
      <c r="E1504" s="10"/>
    </row>
    <row r="1505" spans="1:5" x14ac:dyDescent="0.2">
      <c r="A1505" s="10"/>
      <c r="B1505" s="10"/>
      <c r="C1505" s="10"/>
      <c r="D1505" s="10"/>
      <c r="E1505" s="10"/>
    </row>
    <row r="1506" spans="1:5" x14ac:dyDescent="0.2">
      <c r="A1506" s="10"/>
      <c r="B1506" s="10"/>
      <c r="C1506" s="10"/>
      <c r="D1506" s="10"/>
      <c r="E1506" s="10"/>
    </row>
    <row r="1507" spans="1:5" x14ac:dyDescent="0.2">
      <c r="A1507" s="10"/>
      <c r="B1507" s="10"/>
      <c r="C1507" s="10"/>
      <c r="D1507" s="10"/>
      <c r="E1507" s="10"/>
    </row>
    <row r="1508" spans="1:5" x14ac:dyDescent="0.2">
      <c r="A1508" s="10"/>
      <c r="B1508" s="10"/>
      <c r="C1508" s="10"/>
      <c r="D1508" s="10"/>
      <c r="E1508" s="10"/>
    </row>
    <row r="1509" spans="1:5" x14ac:dyDescent="0.2">
      <c r="A1509" s="10"/>
      <c r="B1509" s="10"/>
      <c r="C1509" s="10"/>
      <c r="D1509" s="10"/>
      <c r="E1509" s="10"/>
    </row>
    <row r="1510" spans="1:5" x14ac:dyDescent="0.2">
      <c r="A1510" s="10"/>
      <c r="B1510" s="10"/>
      <c r="C1510" s="10"/>
      <c r="D1510" s="10"/>
      <c r="E1510" s="10"/>
    </row>
    <row r="1511" spans="1:5" x14ac:dyDescent="0.2">
      <c r="A1511" s="10"/>
      <c r="B1511" s="10"/>
      <c r="C1511" s="10"/>
      <c r="D1511" s="10"/>
      <c r="E1511" s="10"/>
    </row>
    <row r="1512" spans="1:5" x14ac:dyDescent="0.2">
      <c r="A1512" s="10"/>
      <c r="B1512" s="10"/>
      <c r="C1512" s="10"/>
      <c r="D1512" s="10"/>
      <c r="E1512" s="10"/>
    </row>
    <row r="1513" spans="1:5" x14ac:dyDescent="0.2">
      <c r="A1513" s="10"/>
      <c r="B1513" s="10"/>
      <c r="C1513" s="10"/>
      <c r="D1513" s="10"/>
      <c r="E1513" s="10"/>
    </row>
    <row r="1514" spans="1:5" x14ac:dyDescent="0.2">
      <c r="A1514" s="10"/>
      <c r="B1514" s="10"/>
      <c r="C1514" s="10"/>
      <c r="D1514" s="10"/>
      <c r="E1514" s="10"/>
    </row>
    <row r="1515" spans="1:5" x14ac:dyDescent="0.2">
      <c r="A1515" s="10"/>
      <c r="B1515" s="10"/>
      <c r="C1515" s="10"/>
      <c r="D1515" s="10"/>
      <c r="E1515" s="10"/>
    </row>
    <row r="1516" spans="1:5" x14ac:dyDescent="0.2">
      <c r="A1516" s="10"/>
      <c r="B1516" s="10"/>
      <c r="C1516" s="10"/>
      <c r="D1516" s="10"/>
      <c r="E1516" s="10"/>
    </row>
    <row r="1517" spans="1:5" x14ac:dyDescent="0.2">
      <c r="B1517" s="17"/>
      <c r="C1517" s="10"/>
      <c r="D1517" s="10"/>
      <c r="E1517" s="10"/>
    </row>
    <row r="1518" spans="1:5" x14ac:dyDescent="0.2">
      <c r="A1518" s="10"/>
      <c r="B1518" s="10"/>
      <c r="C1518" s="10"/>
      <c r="D1518" s="10"/>
      <c r="E1518" s="10"/>
    </row>
    <row r="1519" spans="1:5" x14ac:dyDescent="0.2">
      <c r="A1519" s="10"/>
      <c r="B1519" s="10"/>
      <c r="C1519" s="10"/>
      <c r="D1519" s="10"/>
      <c r="E1519" s="10"/>
    </row>
    <row r="1520" spans="1:5" x14ac:dyDescent="0.2">
      <c r="A1520" s="10"/>
      <c r="B1520" s="10"/>
      <c r="C1520" s="10"/>
      <c r="D1520" s="10"/>
      <c r="E1520" s="10"/>
    </row>
    <row r="1521" spans="1:5" x14ac:dyDescent="0.2">
      <c r="A1521" s="10"/>
      <c r="B1521" s="10"/>
      <c r="C1521" s="10"/>
      <c r="D1521" s="10"/>
      <c r="E1521" s="10"/>
    </row>
    <row r="1522" spans="1:5" x14ac:dyDescent="0.2">
      <c r="A1522" s="10"/>
      <c r="B1522" s="10"/>
      <c r="C1522" s="10"/>
      <c r="D1522" s="10"/>
      <c r="E1522" s="10"/>
    </row>
    <row r="1523" spans="1:5" x14ac:dyDescent="0.2">
      <c r="A1523" s="10"/>
      <c r="B1523" s="10"/>
      <c r="C1523" s="10"/>
      <c r="D1523" s="10"/>
      <c r="E1523" s="10"/>
    </row>
    <row r="1524" spans="1:5" x14ac:dyDescent="0.2">
      <c r="B1524" s="17"/>
      <c r="C1524" s="10"/>
      <c r="D1524" s="10"/>
      <c r="E1524" s="10"/>
    </row>
    <row r="1525" spans="1:5" x14ac:dyDescent="0.2">
      <c r="B1525" s="17"/>
      <c r="C1525" s="10"/>
      <c r="D1525" s="10"/>
      <c r="E1525" s="10"/>
    </row>
    <row r="1526" spans="1:5" x14ac:dyDescent="0.2">
      <c r="B1526" s="17"/>
      <c r="C1526" s="10"/>
      <c r="D1526" s="10"/>
      <c r="E1526" s="10"/>
    </row>
    <row r="1527" spans="1:5" x14ac:dyDescent="0.2">
      <c r="B1527" s="17"/>
      <c r="C1527" s="10"/>
      <c r="D1527" s="10"/>
      <c r="E1527" s="10"/>
    </row>
    <row r="1528" spans="1:5" x14ac:dyDescent="0.2">
      <c r="B1528" s="17"/>
      <c r="C1528" s="10"/>
      <c r="D1528" s="10"/>
      <c r="E1528" s="10"/>
    </row>
    <row r="1529" spans="1:5" x14ac:dyDescent="0.2">
      <c r="B1529" s="17"/>
      <c r="C1529" s="10"/>
      <c r="D1529" s="10"/>
      <c r="E1529" s="10"/>
    </row>
    <row r="1530" spans="1:5" x14ac:dyDescent="0.2">
      <c r="B1530" s="17"/>
      <c r="C1530" s="10"/>
      <c r="D1530" s="10"/>
      <c r="E1530" s="10"/>
    </row>
    <row r="1531" spans="1:5" x14ac:dyDescent="0.2">
      <c r="B1531" s="17"/>
      <c r="C1531" s="10"/>
      <c r="D1531" s="10"/>
      <c r="E1531" s="10"/>
    </row>
    <row r="1532" spans="1:5" x14ac:dyDescent="0.2">
      <c r="B1532" s="17"/>
      <c r="C1532" s="10"/>
      <c r="D1532" s="10"/>
      <c r="E1532" s="10"/>
    </row>
    <row r="1533" spans="1:5" x14ac:dyDescent="0.2">
      <c r="B1533" s="17"/>
      <c r="C1533" s="10"/>
      <c r="D1533" s="10"/>
      <c r="E1533" s="10"/>
    </row>
    <row r="1534" spans="1:5" x14ac:dyDescent="0.2">
      <c r="B1534" s="17"/>
      <c r="C1534" s="10"/>
      <c r="D1534" s="10"/>
      <c r="E1534" s="10"/>
    </row>
    <row r="1535" spans="1:5" x14ac:dyDescent="0.2">
      <c r="B1535" s="17"/>
      <c r="C1535" s="10"/>
      <c r="D1535" s="10"/>
      <c r="E1535" s="10"/>
    </row>
    <row r="1536" spans="1:5" x14ac:dyDescent="0.2">
      <c r="B1536" s="17"/>
      <c r="C1536" s="10"/>
      <c r="D1536" s="10"/>
      <c r="E1536" s="10"/>
    </row>
    <row r="1537" spans="2:5" x14ac:dyDescent="0.2">
      <c r="B1537" s="17"/>
      <c r="C1537" s="10"/>
      <c r="D1537" s="10"/>
      <c r="E1537" s="10"/>
    </row>
    <row r="1538" spans="2:5" x14ac:dyDescent="0.2">
      <c r="B1538" s="17"/>
      <c r="C1538" s="10"/>
      <c r="D1538" s="10"/>
      <c r="E1538" s="10"/>
    </row>
    <row r="1539" spans="2:5" x14ac:dyDescent="0.2">
      <c r="B1539" s="17"/>
      <c r="C1539" s="10"/>
      <c r="D1539" s="10"/>
      <c r="E1539" s="10"/>
    </row>
    <row r="1540" spans="2:5" x14ac:dyDescent="0.2">
      <c r="B1540" s="17"/>
      <c r="C1540" s="10"/>
      <c r="D1540" s="10"/>
      <c r="E1540" s="10"/>
    </row>
    <row r="1541" spans="2:5" x14ac:dyDescent="0.2">
      <c r="B1541" s="17"/>
      <c r="C1541" s="10"/>
      <c r="D1541" s="10"/>
      <c r="E1541" s="10"/>
    </row>
    <row r="1542" spans="2:5" x14ac:dyDescent="0.2">
      <c r="B1542" s="17"/>
      <c r="C1542" s="10"/>
      <c r="D1542" s="10"/>
      <c r="E1542" s="10"/>
    </row>
    <row r="1543" spans="2:5" x14ac:dyDescent="0.2">
      <c r="B1543" s="17"/>
      <c r="C1543" s="10"/>
      <c r="D1543" s="10"/>
      <c r="E1543" s="10"/>
    </row>
    <row r="1544" spans="2:5" x14ac:dyDescent="0.2">
      <c r="B1544" s="17"/>
      <c r="C1544" s="10"/>
      <c r="D1544" s="10"/>
      <c r="E1544" s="10"/>
    </row>
    <row r="1545" spans="2:5" x14ac:dyDescent="0.2">
      <c r="B1545" s="17"/>
      <c r="C1545" s="10"/>
      <c r="D1545" s="10"/>
      <c r="E1545" s="10"/>
    </row>
    <row r="1546" spans="2:5" x14ac:dyDescent="0.2">
      <c r="B1546" s="17"/>
      <c r="C1546" s="10"/>
      <c r="D1546" s="10"/>
      <c r="E1546" s="10"/>
    </row>
    <row r="1547" spans="2:5" x14ac:dyDescent="0.2">
      <c r="B1547" s="17"/>
      <c r="C1547" s="10"/>
      <c r="D1547" s="10"/>
      <c r="E1547" s="10"/>
    </row>
    <row r="1548" spans="2:5" x14ac:dyDescent="0.2">
      <c r="B1548" s="17"/>
      <c r="C1548" s="10"/>
      <c r="D1548" s="10"/>
      <c r="E1548" s="10"/>
    </row>
    <row r="1549" spans="2:5" x14ac:dyDescent="0.2">
      <c r="B1549" s="17"/>
      <c r="C1549" s="10"/>
      <c r="D1549" s="10"/>
      <c r="E1549" s="10"/>
    </row>
    <row r="1550" spans="2:5" x14ac:dyDescent="0.2">
      <c r="B1550" s="17"/>
      <c r="C1550" s="10"/>
      <c r="D1550" s="10"/>
      <c r="E1550" s="10"/>
    </row>
    <row r="1551" spans="2:5" x14ac:dyDescent="0.2">
      <c r="B1551" s="17"/>
      <c r="C1551" s="10"/>
      <c r="D1551" s="10"/>
      <c r="E1551" s="10"/>
    </row>
    <row r="1552" spans="2:5" x14ac:dyDescent="0.2">
      <c r="B1552" s="17"/>
      <c r="C1552" s="10"/>
      <c r="D1552" s="10"/>
      <c r="E1552" s="10"/>
    </row>
    <row r="1553" spans="2:5" x14ac:dyDescent="0.2">
      <c r="B1553" s="17"/>
      <c r="C1553" s="10"/>
      <c r="D1553" s="10"/>
      <c r="E1553" s="10"/>
    </row>
    <row r="1554" spans="2:5" x14ac:dyDescent="0.2">
      <c r="B1554" s="17"/>
      <c r="C1554" s="10"/>
      <c r="D1554" s="10"/>
      <c r="E1554" s="10"/>
    </row>
    <row r="1555" spans="2:5" x14ac:dyDescent="0.2">
      <c r="B1555" s="17"/>
      <c r="C1555" s="10"/>
      <c r="D1555" s="10"/>
      <c r="E1555" s="10"/>
    </row>
    <row r="1556" spans="2:5" x14ac:dyDescent="0.2">
      <c r="B1556" s="17"/>
      <c r="C1556" s="10"/>
      <c r="D1556" s="10"/>
      <c r="E1556" s="10"/>
    </row>
    <row r="1557" spans="2:5" x14ac:dyDescent="0.2">
      <c r="B1557" s="17"/>
      <c r="C1557" s="10"/>
      <c r="D1557" s="10"/>
      <c r="E1557" s="10"/>
    </row>
    <row r="1558" spans="2:5" x14ac:dyDescent="0.2">
      <c r="B1558" s="17"/>
      <c r="C1558" s="10"/>
      <c r="D1558" s="10"/>
      <c r="E1558" s="10"/>
    </row>
    <row r="1559" spans="2:5" x14ac:dyDescent="0.2">
      <c r="B1559" s="17"/>
      <c r="C1559" s="10"/>
      <c r="D1559" s="10"/>
      <c r="E1559" s="10"/>
    </row>
    <row r="1560" spans="2:5" x14ac:dyDescent="0.2">
      <c r="B1560" s="17"/>
      <c r="C1560" s="10"/>
      <c r="D1560" s="10"/>
      <c r="E1560" s="10"/>
    </row>
    <row r="1561" spans="2:5" x14ac:dyDescent="0.2">
      <c r="B1561" s="17"/>
      <c r="C1561" s="10"/>
      <c r="D1561" s="10"/>
      <c r="E1561" s="10"/>
    </row>
    <row r="1562" spans="2:5" x14ac:dyDescent="0.2">
      <c r="B1562" s="17"/>
      <c r="C1562" s="10"/>
      <c r="D1562" s="10"/>
      <c r="E1562" s="10"/>
    </row>
    <row r="1563" spans="2:5" x14ac:dyDescent="0.2">
      <c r="B1563" s="17"/>
      <c r="C1563" s="10"/>
      <c r="D1563" s="10"/>
      <c r="E1563" s="10"/>
    </row>
    <row r="1564" spans="2:5" x14ac:dyDescent="0.2">
      <c r="B1564" s="17"/>
      <c r="C1564" s="10"/>
      <c r="D1564" s="10"/>
      <c r="E1564" s="10"/>
    </row>
    <row r="1565" spans="2:5" x14ac:dyDescent="0.2">
      <c r="B1565" s="17"/>
      <c r="C1565" s="10"/>
      <c r="D1565" s="10"/>
      <c r="E1565" s="10"/>
    </row>
    <row r="1566" spans="2:5" x14ac:dyDescent="0.2">
      <c r="B1566" s="17"/>
      <c r="C1566" s="10"/>
      <c r="D1566" s="10"/>
      <c r="E1566" s="10"/>
    </row>
    <row r="1567" spans="2:5" x14ac:dyDescent="0.2">
      <c r="B1567" s="17"/>
      <c r="C1567" s="10"/>
      <c r="D1567" s="10"/>
      <c r="E1567" s="10"/>
    </row>
    <row r="1568" spans="2:5" x14ac:dyDescent="0.2">
      <c r="B1568" s="17"/>
      <c r="C1568" s="10"/>
      <c r="D1568" s="10"/>
      <c r="E1568" s="10"/>
    </row>
    <row r="1569" spans="2:5" x14ac:dyDescent="0.2">
      <c r="B1569" s="17"/>
      <c r="C1569" s="10"/>
      <c r="D1569" s="10"/>
      <c r="E1569" s="10"/>
    </row>
    <row r="1570" spans="2:5" x14ac:dyDescent="0.2">
      <c r="B1570" s="17"/>
      <c r="C1570" s="10"/>
      <c r="D1570" s="10"/>
      <c r="E1570" s="10"/>
    </row>
    <row r="1571" spans="2:5" x14ac:dyDescent="0.2">
      <c r="B1571" s="17"/>
      <c r="C1571" s="10"/>
      <c r="D1571" s="10"/>
      <c r="E1571" s="10"/>
    </row>
    <row r="1572" spans="2:5" x14ac:dyDescent="0.2">
      <c r="B1572" s="17"/>
      <c r="C1572" s="10"/>
      <c r="D1572" s="10"/>
      <c r="E1572" s="10"/>
    </row>
    <row r="1573" spans="2:5" x14ac:dyDescent="0.2">
      <c r="B1573" s="17"/>
      <c r="C1573" s="10"/>
      <c r="D1573" s="10"/>
      <c r="E1573" s="10"/>
    </row>
    <row r="1574" spans="2:5" x14ac:dyDescent="0.2">
      <c r="B1574" s="17"/>
      <c r="C1574" s="10"/>
      <c r="D1574" s="10"/>
      <c r="E1574" s="10"/>
    </row>
    <row r="1575" spans="2:5" x14ac:dyDescent="0.2">
      <c r="B1575" s="17"/>
      <c r="C1575" s="10"/>
      <c r="D1575" s="10"/>
      <c r="E1575" s="10"/>
    </row>
    <row r="1576" spans="2:5" x14ac:dyDescent="0.2">
      <c r="B1576" s="17"/>
      <c r="C1576" s="10"/>
      <c r="D1576" s="10"/>
      <c r="E1576" s="10"/>
    </row>
    <row r="1577" spans="2:5" x14ac:dyDescent="0.2">
      <c r="B1577" s="17"/>
      <c r="C1577" s="10"/>
      <c r="D1577" s="10"/>
      <c r="E1577" s="10"/>
    </row>
    <row r="1578" spans="2:5" x14ac:dyDescent="0.2">
      <c r="B1578" s="17"/>
      <c r="C1578" s="10"/>
      <c r="D1578" s="10"/>
      <c r="E1578" s="10"/>
    </row>
    <row r="1579" spans="2:5" x14ac:dyDescent="0.2">
      <c r="B1579" s="17"/>
      <c r="C1579" s="10"/>
      <c r="D1579" s="10"/>
      <c r="E1579" s="10"/>
    </row>
    <row r="1580" spans="2:5" x14ac:dyDescent="0.2">
      <c r="B1580" s="17"/>
      <c r="C1580" s="10"/>
      <c r="D1580" s="10"/>
      <c r="E1580" s="10"/>
    </row>
    <row r="1581" spans="2:5" x14ac:dyDescent="0.2">
      <c r="B1581" s="17"/>
      <c r="C1581" s="10"/>
      <c r="D1581" s="10"/>
      <c r="E1581" s="10"/>
    </row>
    <row r="1582" spans="2:5" x14ac:dyDescent="0.2">
      <c r="B1582" s="17"/>
      <c r="C1582" s="10"/>
      <c r="D1582" s="10"/>
      <c r="E1582" s="10"/>
    </row>
    <row r="1583" spans="2:5" x14ac:dyDescent="0.2">
      <c r="B1583" s="17"/>
      <c r="C1583" s="10"/>
      <c r="D1583" s="10"/>
      <c r="E1583" s="10"/>
    </row>
    <row r="1584" spans="2:5" x14ac:dyDescent="0.2">
      <c r="B1584" s="17"/>
      <c r="C1584" s="10"/>
      <c r="D1584" s="10"/>
      <c r="E1584" s="10"/>
    </row>
    <row r="1585" spans="2:5" x14ac:dyDescent="0.2">
      <c r="B1585" s="17"/>
      <c r="C1585" s="10"/>
      <c r="D1585" s="10"/>
      <c r="E1585" s="10"/>
    </row>
    <row r="1586" spans="2:5" x14ac:dyDescent="0.2">
      <c r="B1586" s="17"/>
      <c r="C1586" s="10"/>
      <c r="D1586" s="10"/>
      <c r="E1586" s="10"/>
    </row>
    <row r="1587" spans="2:5" x14ac:dyDescent="0.2">
      <c r="B1587" s="17"/>
      <c r="C1587" s="10"/>
      <c r="D1587" s="10"/>
      <c r="E1587" s="10"/>
    </row>
    <row r="1588" spans="2:5" x14ac:dyDescent="0.2">
      <c r="B1588" s="17"/>
      <c r="C1588" s="10"/>
      <c r="D1588" s="10"/>
      <c r="E1588" s="10"/>
    </row>
    <row r="1589" spans="2:5" x14ac:dyDescent="0.2">
      <c r="B1589" s="17"/>
      <c r="C1589" s="10"/>
      <c r="D1589" s="10"/>
      <c r="E1589" s="10"/>
    </row>
  </sheetData>
  <autoFilter ref="A1:E1424" xr:uid="{5C630BD2-0234-4300-8CE4-7FDCAB872C99}"/>
  <sortState xmlns:xlrd2="http://schemas.microsoft.com/office/spreadsheetml/2017/richdata2" ref="A2:E1458">
    <sortCondition ref="A2:A1458"/>
  </sortState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CD16965E40354E83AF52B4F100C0BC" ma:contentTypeVersion="47" ma:contentTypeDescription="Create a new document." ma:contentTypeScope="" ma:versionID="c3b6384f27a5028f71adf69e1a5437e9">
  <xsd:schema xmlns:xsd="http://www.w3.org/2001/XMLSchema" xmlns:xs="http://www.w3.org/2001/XMLSchema" xmlns:p="http://schemas.microsoft.com/office/2006/metadata/properties" xmlns:ns2="5df0194d-3606-4a33-96d0-98a07738492e" xmlns:ns3="50cb5de6-f12a-4aa8-8384-78222a2e2c5e" xmlns:ns4="4e7e9ac9-7658-4a0e-9914-f934ecc10d6b" targetNamespace="http://schemas.microsoft.com/office/2006/metadata/properties" ma:root="true" ma:fieldsID="3df88315d9e2f2a5326c385c15e2fc37" ns2:_="" ns3:_="" ns4:_="">
    <xsd:import namespace="5df0194d-3606-4a33-96d0-98a07738492e"/>
    <xsd:import namespace="50cb5de6-f12a-4aa8-8384-78222a2e2c5e"/>
    <xsd:import namespace="4e7e9ac9-7658-4a0e-9914-f934ecc10d6b"/>
    <xsd:element name="properties">
      <xsd:complexType>
        <xsd:sequence>
          <xsd:element name="documentManagement">
            <xsd:complexType>
              <xsd:all>
                <xsd:element ref="ns2:DocumentStatus" minOccurs="0"/>
                <xsd:element ref="ns3:Status" minOccurs="0"/>
                <xsd:element ref="ns2:RequestedBy" minOccurs="0"/>
                <xsd:element ref="ns2:Date1" minOccurs="0"/>
                <xsd:element ref="ns3:Intake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  <xsd:element ref="ns2:d40387db973d4bc7a2357da077e1f72e" minOccurs="0"/>
                <xsd:element ref="ns2:m96315d606fc47048c1c6b11ea888edd" minOccurs="0"/>
                <xsd:element ref="ns2:TaxCatchAllLabel" minOccurs="0"/>
                <xsd:element ref="ns3:Year" minOccurs="0"/>
                <xsd:element ref="ns3:EnrolmentStatus" minOccurs="0"/>
                <xsd:element ref="ns4:Student_x0020_Number" minOccurs="0"/>
                <xsd:element ref="ns3:Reviewer" minOccurs="0"/>
                <xsd:element ref="ns3:MediaServiceObjectDetectorVersions" minOccurs="0"/>
                <xsd:element ref="ns3:NewLibrary" minOccurs="0"/>
                <xsd:element ref="ns3:Studentnumber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f0194d-3606-4a33-96d0-98a07738492e" elementFormDefault="qualified">
    <xsd:import namespace="http://schemas.microsoft.com/office/2006/documentManagement/types"/>
    <xsd:import namespace="http://schemas.microsoft.com/office/infopath/2007/PartnerControls"/>
    <xsd:element name="DocumentStatus" ma:index="2" nillable="true" ma:displayName="Document Status" ma:default="Current" ma:format="Dropdown" ma:internalName="DocumentStatus">
      <xsd:simpleType>
        <xsd:restriction base="dms:Choice">
          <xsd:enumeration value="Current"/>
          <xsd:enumeration value="Review"/>
          <xsd:enumeration value="Archive"/>
        </xsd:restriction>
      </xsd:simpleType>
    </xsd:element>
    <xsd:element name="RequestedBy" ma:index="5" nillable="true" ma:displayName="Requested By" ma:hidden="true" ma:internalName="RequestedBy" ma:readOnly="false">
      <xsd:simpleType>
        <xsd:restriction base="dms:Text">
          <xsd:maxLength value="255"/>
        </xsd:restriction>
      </xsd:simpleType>
    </xsd:element>
    <xsd:element name="Date1" ma:index="6" nillable="true" ma:displayName="Date" ma:description="Date requested/ report run/ of award list" ma:format="DateOnly" ma:hidden="true" ma:indexed="true" ma:internalName="Date1" ma:readOnly="false">
      <xsd:simpleType>
        <xsd:restriction base="dms:DateTime"/>
      </xsd:simpleType>
    </xsd:element>
    <xsd:element name="SharedWithUsers" ma:index="21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4" nillable="true" ma:displayName="Taxonomy Catch All Column" ma:hidden="true" ma:list="{629ff04b-99e0-4863-8f0b-e378683cc2c9}" ma:internalName="TaxCatchAll" ma:readOnly="false" ma:showField="CatchAllData" ma:web="5df0194d-3606-4a33-96d0-98a0773849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40387db973d4bc7a2357da077e1f72e" ma:index="25" nillable="true" ma:taxonomy="true" ma:internalName="d40387db973d4bc7a2357da077e1f72e" ma:taxonomyFieldName="AcademicYear" ma:displayName="Academic Year" ma:readOnly="false" ma:default="" ma:fieldId="{d40387db-973d-4bc7-a235-7da077e1f72e}" ma:sspId="1103e67f-0598-4a90-8a4a-cec34b03bfa0" ma:termSetId="9c250c58-e1c0-4146-ae2a-4894de270df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96315d606fc47048c1c6b11ea888edd" ma:index="29" nillable="true" ma:taxonomy="true" ma:internalName="m96315d606fc47048c1c6b11ea888edd" ma:taxonomyFieldName="Topic0" ma:displayName="Topic" ma:readOnly="false" ma:default="" ma:fieldId="{696315d6-06fc-4704-8c1c-6b11ea888edd}" ma:taxonomyMulti="true" ma:sspId="1103e67f-0598-4a90-8a4a-cec34b03bfa0" ma:termSetId="20fd4568-a0f2-44f1-81fc-5098deb701fe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Label" ma:index="30" nillable="true" ma:displayName="Taxonomy Catch All Column1" ma:hidden="true" ma:list="{629ff04b-99e0-4863-8f0b-e378683cc2c9}" ma:internalName="TaxCatchAllLabel" ma:readOnly="false" ma:showField="CatchAllDataLabel" ma:web="5df0194d-3606-4a33-96d0-98a0773849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cb5de6-f12a-4aa8-8384-78222a2e2c5e" elementFormDefault="qualified">
    <xsd:import namespace="http://schemas.microsoft.com/office/2006/documentManagement/types"/>
    <xsd:import namespace="http://schemas.microsoft.com/office/infopath/2007/PartnerControls"/>
    <xsd:element name="Status" ma:index="3" nillable="true" ma:displayName="Modified Status" ma:description="Last modified date" ma:format="Dropdown" ma:internalName="Status">
      <xsd:simpleType>
        <xsd:restriction base="dms:Choice">
          <xsd:enumeration value="Current (Jul 21 - Jul 22)"/>
          <xsd:enumeration value="Review (Jan 21-June 21)"/>
          <xsd:enumeration value="Archived (March 20 - Dec 20)"/>
        </xsd:restriction>
      </xsd:simpleType>
    </xsd:element>
    <xsd:element name="Intake" ma:index="7" nillable="true" ma:displayName="Intake" ma:format="DateOnly" ma:hidden="true" ma:internalName="Intake" ma:readOnly="false">
      <xsd:simpleType>
        <xsd:restriction base="dms:DateTim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16" nillable="true" ma:displayName="Tags" ma:hidden="true" ma:internalName="MediaServiceAutoTags" ma:readOnly="true">
      <xsd:simpleType>
        <xsd:restriction base="dms:Text"/>
      </xsd:simpleType>
    </xsd:element>
    <xsd:element name="MediaServiceOCR" ma:index="17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03e67f-0598-4a90-8a4a-cec34b03bf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Year" ma:index="32" nillable="true" ma:displayName="Year" ma:format="Dropdown" ma:hidden="true" ma:internalName="Year" ma:readOnly="false">
      <xsd:simpleType>
        <xsd:restriction base="dms:Text">
          <xsd:maxLength value="255"/>
        </xsd:restriction>
      </xsd:simpleType>
    </xsd:element>
    <xsd:element name="EnrolmentStatus" ma:index="33" nillable="true" ma:displayName="Enrolment Status" ma:description="RCC- students who are REF/DEF" ma:format="Dropdown" ma:hidden="true" ma:internalName="EnrolmentStatus" ma:readOnly="false">
      <xsd:simpleType>
        <xsd:restriction base="dms:Choice">
          <xsd:enumeration value="RCC"/>
          <xsd:enumeration value="RCE"/>
          <xsd:enumeration value="RISS"/>
          <xsd:enumeration value="background screens completed"/>
          <xsd:enumeration value="RHL_R"/>
          <xsd:enumeration value="RDB"/>
        </xsd:restriction>
      </xsd:simpleType>
    </xsd:element>
    <xsd:element name="Reviewer" ma:index="35" nillable="true" ma:displayName="Reviewer" ma:format="Dropdown" ma:list="UserInfo" ma:SharePointGroup="0" ma:internalName="Review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3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NewLibrary" ma:index="37" nillable="true" ma:displayName="New Library" ma:format="Dropdown" ma:internalName="NewLibrary">
      <xsd:simpleType>
        <xsd:restriction base="dms:Choice">
          <xsd:enumeration value="Resources"/>
          <xsd:enumeration value="Process Manuals"/>
          <xsd:enumeration value="HESA"/>
          <xsd:enumeration value="Registration"/>
          <xsd:enumeration value="Awarding &amp; Outcomes"/>
          <xsd:enumeration value="INTO"/>
          <xsd:enumeration value="Student Files"/>
          <xsd:enumeration value="Business Continuity &amp; Risk"/>
          <xsd:enumeration value="Academic Structure"/>
          <xsd:enumeration value="SLC"/>
          <xsd:enumeration value="Archive"/>
        </xsd:restriction>
      </xsd:simpleType>
    </xsd:element>
    <xsd:element name="Studentnumber" ma:index="38" nillable="true" ma:displayName="Student number" ma:format="Dropdown" ma:internalName="Studentnumber">
      <xsd:simpleType>
        <xsd:restriction base="dms:Text">
          <xsd:maxLength value="255"/>
        </xsd:restriction>
      </xsd:simpleType>
    </xsd:element>
    <xsd:element name="MediaServiceSearchProperties" ma:index="3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7e9ac9-7658-4a0e-9914-f934ecc10d6b" elementFormDefault="qualified">
    <xsd:import namespace="http://schemas.microsoft.com/office/2006/documentManagement/types"/>
    <xsd:import namespace="http://schemas.microsoft.com/office/infopath/2007/PartnerControls"/>
    <xsd:element name="Student_x0020_Number" ma:index="34" nillable="true" ma:displayName="Student Number" ma:description="Student number column" ma:hidden="true" ma:internalName="Student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udent_x0020_Number xmlns="4e7e9ac9-7658-4a0e-9914-f934ecc10d6b" xsi:nil="true"/>
    <TaxCatchAll xmlns="5df0194d-3606-4a33-96d0-98a07738492e" xsi:nil="true"/>
    <d40387db973d4bc7a2357da077e1f72e xmlns="5df0194d-3606-4a33-96d0-98a07738492e">
      <Terms xmlns="http://schemas.microsoft.com/office/infopath/2007/PartnerControls"/>
    </d40387db973d4bc7a2357da077e1f72e>
    <Year xmlns="50cb5de6-f12a-4aa8-8384-78222a2e2c5e" xsi:nil="true"/>
    <Status xmlns="50cb5de6-f12a-4aa8-8384-78222a2e2c5e">Current (Jul 21 - Jul 22)</Status>
    <Date1 xmlns="5df0194d-3606-4a33-96d0-98a07738492e" xsi:nil="true"/>
    <RequestedBy xmlns="5df0194d-3606-4a33-96d0-98a07738492e" xsi:nil="true"/>
    <TaxCatchAllLabel xmlns="5df0194d-3606-4a33-96d0-98a07738492e" xsi:nil="true"/>
    <lcf76f155ced4ddcb4097134ff3c332f xmlns="50cb5de6-f12a-4aa8-8384-78222a2e2c5e">
      <Terms xmlns="http://schemas.microsoft.com/office/infopath/2007/PartnerControls"/>
    </lcf76f155ced4ddcb4097134ff3c332f>
    <EnrolmentStatus xmlns="50cb5de6-f12a-4aa8-8384-78222a2e2c5e" xsi:nil="true"/>
    <m96315d606fc47048c1c6b11ea888edd xmlns="5df0194d-3606-4a33-96d0-98a07738492e">
      <Terms xmlns="http://schemas.microsoft.com/office/infopath/2007/PartnerControls"/>
    </m96315d606fc47048c1c6b11ea888edd>
    <Intake xmlns="50cb5de6-f12a-4aa8-8384-78222a2e2c5e" xsi:nil="true"/>
    <SharedWithUsers xmlns="5df0194d-3606-4a33-96d0-98a07738492e">
      <UserInfo>
        <DisplayName>Robinson, Andy</DisplayName>
        <AccountId>87</AccountId>
        <AccountType/>
      </UserInfo>
      <UserInfo>
        <DisplayName>Burgess, Brett</DisplayName>
        <AccountId>395</AccountId>
        <AccountType/>
      </UserInfo>
      <UserInfo>
        <DisplayName>Cordy, Elaine</DisplayName>
        <AccountId>130</AccountId>
        <AccountType/>
      </UserInfo>
      <UserInfo>
        <DisplayName>Gregory, Gemma</DisplayName>
        <AccountId>389</AccountId>
        <AccountType/>
      </UserInfo>
      <UserInfo>
        <DisplayName>Smith, Leida</DisplayName>
        <AccountId>397</AccountId>
        <AccountType/>
      </UserInfo>
      <UserInfo>
        <DisplayName>Cole, Jo</DisplayName>
        <AccountId>171</AccountId>
        <AccountType/>
      </UserInfo>
      <UserInfo>
        <DisplayName>Crotty, Jenny</DisplayName>
        <AccountId>114</AccountId>
        <AccountType/>
      </UserInfo>
      <UserInfo>
        <DisplayName>Opie-Harris, Sebastian</DisplayName>
        <AccountId>320</AccountId>
        <AccountType/>
      </UserInfo>
      <UserInfo>
        <DisplayName>Davies, Jodie</DisplayName>
        <AccountId>6</AccountId>
        <AccountType/>
      </UserInfo>
    </SharedWithUsers>
    <DocumentStatus xmlns="5df0194d-3606-4a33-96d0-98a07738492e">Current</DocumentStatus>
    <Reviewer xmlns="50cb5de6-f12a-4aa8-8384-78222a2e2c5e">
      <UserInfo>
        <DisplayName/>
        <AccountId xsi:nil="true"/>
        <AccountType/>
      </UserInfo>
    </Reviewer>
    <NewLibrary xmlns="50cb5de6-f12a-4aa8-8384-78222a2e2c5e" xsi:nil="true"/>
    <Studentnumber xmlns="50cb5de6-f12a-4aa8-8384-78222a2e2c5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1C6647-1C0A-4E66-ACD7-5C54CBFFCF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f0194d-3606-4a33-96d0-98a07738492e"/>
    <ds:schemaRef ds:uri="50cb5de6-f12a-4aa8-8384-78222a2e2c5e"/>
    <ds:schemaRef ds:uri="4e7e9ac9-7658-4a0e-9914-f934ecc10d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35D621-1E37-4A55-9193-011895484C62}">
  <ds:schemaRefs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50cb5de6-f12a-4aa8-8384-78222a2e2c5e"/>
    <ds:schemaRef ds:uri="http://schemas.microsoft.com/office/2006/metadata/properties"/>
    <ds:schemaRef ds:uri="http://www.w3.org/XML/1998/namespace"/>
    <ds:schemaRef ds:uri="http://purl.org/dc/terms/"/>
    <ds:schemaRef ds:uri="4e7e9ac9-7658-4a0e-9914-f934ecc10d6b"/>
    <ds:schemaRef ds:uri="http://schemas.microsoft.com/office/infopath/2007/PartnerControls"/>
    <ds:schemaRef ds:uri="5df0194d-3606-4a33-96d0-98a07738492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C2CCB4C-8385-4A9F-AFF3-B3BD96EF034D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912a5d77-fb98-4eee-af32-1334d8f04a53}" enabled="0" method="" siteId="{912a5d77-fb98-4eee-af32-1334d8f04a5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Calculator - Programme Code</vt:lpstr>
      <vt:lpstr>Calculator - Dropdowns</vt:lpstr>
      <vt:lpstr>Data Validation List</vt:lpstr>
      <vt:lpstr>Classification</vt:lpstr>
      <vt:lpstr>Programme lookup</vt:lpstr>
      <vt:lpstr>Module look up</vt:lpstr>
      <vt:lpstr>Programme to lookup</vt:lpstr>
      <vt:lpstr>'Calculator - Dropdowns'!Print_Area</vt:lpstr>
      <vt:lpstr>'Calculator - Programme Code'!Print_Area</vt:lpstr>
    </vt:vector>
  </TitlesOfParts>
  <Manager/>
  <Company>University of Exeter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Opie-Harris, Sebastian</dc:creator>
  <cp:keywords/>
  <dc:description/>
  <cp:lastModifiedBy>Opie-Harris, Sebastian</cp:lastModifiedBy>
  <cp:revision/>
  <cp:lastPrinted>2024-02-05T13:05:15Z</cp:lastPrinted>
  <dcterms:created xsi:type="dcterms:W3CDTF">2023-04-05T14:10:54Z</dcterms:created>
  <dcterms:modified xsi:type="dcterms:W3CDTF">2024-05-01T10:51:45Z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0x01010049CD16965E40354E83AF52B4F100C0BC</vt:lpwstr>
  </property>
  <property fmtid="{D5CDD505-2E9C-101B-9397-08002B2CF9AE}" pid="3" name="MediaServiceImageTags">
    <vt:lpwstr/>
  </property>
  <property fmtid="{D5CDD505-2E9C-101B-9397-08002B2CF9AE}" pid="4" name="Topic0">
    <vt:lpwstr/>
  </property>
  <property fmtid="{D5CDD505-2E9C-101B-9397-08002B2CF9AE}" pid="5" name="AcademicYear">
    <vt:lpwstr/>
  </property>
</Properties>
</file>